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56119b1e9873620/Merger Analysis of Duke Energy and Progress Energy/Git testing/"/>
    </mc:Choice>
  </mc:AlternateContent>
  <xr:revisionPtr revIDLastSave="14" documentId="8_{CAB6964B-1C77-480A-AF8B-C63B3CE97479}" xr6:coauthVersionLast="47" xr6:coauthVersionMax="47" xr10:uidLastSave="{A1F18FC8-A690-4F8C-94F8-5651B8095515}"/>
  <bookViews>
    <workbookView xWindow="-110" yWindow="-110" windowWidth="22780" windowHeight="14540" activeTab="1" xr2:uid="{9CEBC3EB-1BD1-4AFA-83FE-FE3FC13C3521}"/>
  </bookViews>
  <sheets>
    <sheet name="Main" sheetId="3" r:id="rId1"/>
    <sheet name="IOU" sheetId="4" r:id="rId2"/>
    <sheet name="IOU_OG" sheetId="2" r:id="rId3"/>
    <sheet name="Main_OG" sheetId="1" r:id="rId4"/>
  </sheets>
  <definedNames>
    <definedName name="_xlnm._FilterDatabase" localSheetId="1" hidden="1">IOU!$A$1:$AD$3084</definedName>
    <definedName name="_xlnm._FilterDatabase" localSheetId="2" hidden="1">IOU_OG!$B$2:$AJ$3085</definedName>
    <definedName name="_xlnm._FilterDatabase" localSheetId="0" hidden="1">Main!$A$1:$AW$766</definedName>
    <definedName name="_xlnm._FilterDatabase" localSheetId="3" hidden="1">Main_OG!$A$1:$BG$766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084" i="4" l="1"/>
  <c r="J3084" i="4"/>
  <c r="G3084" i="4"/>
  <c r="K3083" i="4"/>
  <c r="J3083" i="4"/>
  <c r="G3083" i="4"/>
  <c r="K3082" i="4"/>
  <c r="J3082" i="4"/>
  <c r="G3082" i="4"/>
  <c r="K3081" i="4"/>
  <c r="J3081" i="4"/>
  <c r="G3081" i="4"/>
  <c r="K3080" i="4"/>
  <c r="J3080" i="4"/>
  <c r="G3080" i="4"/>
  <c r="K3079" i="4"/>
  <c r="J3079" i="4"/>
  <c r="G3079" i="4"/>
  <c r="K3078" i="4"/>
  <c r="J3078" i="4"/>
  <c r="G3078" i="4"/>
  <c r="K3077" i="4"/>
  <c r="J3077" i="4"/>
  <c r="G3077" i="4"/>
  <c r="K3076" i="4"/>
  <c r="J3076" i="4"/>
  <c r="G3076" i="4"/>
  <c r="K3075" i="4"/>
  <c r="J3075" i="4"/>
  <c r="G3075" i="4"/>
  <c r="K3074" i="4"/>
  <c r="J3074" i="4"/>
  <c r="G3074" i="4"/>
  <c r="K3073" i="4"/>
  <c r="J3073" i="4"/>
  <c r="G3073" i="4"/>
  <c r="K3072" i="4"/>
  <c r="J3072" i="4"/>
  <c r="G3072" i="4"/>
  <c r="K3071" i="4"/>
  <c r="J3071" i="4"/>
  <c r="G3071" i="4"/>
  <c r="K3070" i="4"/>
  <c r="J3070" i="4"/>
  <c r="G3070" i="4"/>
  <c r="K3069" i="4"/>
  <c r="J3069" i="4"/>
  <c r="G3069" i="4"/>
  <c r="K3068" i="4"/>
  <c r="J3068" i="4"/>
  <c r="G3068" i="4"/>
  <c r="K3067" i="4"/>
  <c r="J3067" i="4"/>
  <c r="G3067" i="4"/>
  <c r="K3066" i="4"/>
  <c r="J3066" i="4"/>
  <c r="G3066" i="4"/>
  <c r="K3065" i="4"/>
  <c r="J3065" i="4"/>
  <c r="G3065" i="4"/>
  <c r="K3064" i="4"/>
  <c r="J3064" i="4"/>
  <c r="G3064" i="4"/>
  <c r="K3063" i="4"/>
  <c r="J3063" i="4"/>
  <c r="G3063" i="4"/>
  <c r="K3062" i="4"/>
  <c r="J3062" i="4"/>
  <c r="G3062" i="4"/>
  <c r="K3061" i="4"/>
  <c r="J3061" i="4"/>
  <c r="G3061" i="4"/>
  <c r="K3060" i="4"/>
  <c r="J3060" i="4"/>
  <c r="G3060" i="4"/>
  <c r="K3059" i="4"/>
  <c r="J3059" i="4"/>
  <c r="G3059" i="4"/>
  <c r="K3058" i="4"/>
  <c r="J3058" i="4"/>
  <c r="G3058" i="4"/>
  <c r="K3057" i="4"/>
  <c r="J3057" i="4"/>
  <c r="G3057" i="4"/>
  <c r="K3056" i="4"/>
  <c r="J3056" i="4"/>
  <c r="G3056" i="4"/>
  <c r="F3056" i="4"/>
  <c r="F3057" i="4" s="1"/>
  <c r="K3055" i="4"/>
  <c r="J3055" i="4"/>
  <c r="G3055" i="4"/>
  <c r="E3055" i="4"/>
  <c r="J3054" i="4"/>
  <c r="K3054" i="4" s="1"/>
  <c r="G3054" i="4"/>
  <c r="E3054" i="4"/>
  <c r="J3053" i="4"/>
  <c r="K3053" i="4" s="1"/>
  <c r="G3053" i="4"/>
  <c r="E3053" i="4"/>
  <c r="J3052" i="4"/>
  <c r="G3052" i="4"/>
  <c r="E3052" i="4"/>
  <c r="K3052" i="4"/>
  <c r="J3051" i="4"/>
  <c r="K3051" i="4" s="1"/>
  <c r="G3051" i="4"/>
  <c r="E3051" i="4"/>
  <c r="J3050" i="4"/>
  <c r="K3050" i="4" s="1"/>
  <c r="G3050" i="4"/>
  <c r="E3050" i="4"/>
  <c r="J3049" i="4"/>
  <c r="K3049" i="4" s="1"/>
  <c r="G3049" i="4"/>
  <c r="E3049" i="4"/>
  <c r="J3048" i="4"/>
  <c r="G3048" i="4"/>
  <c r="E3048" i="4"/>
  <c r="K3048" i="4"/>
  <c r="J3047" i="4"/>
  <c r="K3047" i="4" s="1"/>
  <c r="G3047" i="4"/>
  <c r="E3047" i="4"/>
  <c r="J3046" i="4"/>
  <c r="K3046" i="4" s="1"/>
  <c r="G3046" i="4"/>
  <c r="E3046" i="4"/>
  <c r="J3045" i="4"/>
  <c r="K3045" i="4" s="1"/>
  <c r="G3045" i="4"/>
  <c r="E3045" i="4"/>
  <c r="J3044" i="4"/>
  <c r="G3044" i="4"/>
  <c r="E3044" i="4"/>
  <c r="K3044" i="4"/>
  <c r="J3043" i="4"/>
  <c r="K3043" i="4" s="1"/>
  <c r="G3043" i="4"/>
  <c r="E3043" i="4"/>
  <c r="J3042" i="4"/>
  <c r="K3042" i="4" s="1"/>
  <c r="G3042" i="4"/>
  <c r="E3042" i="4"/>
  <c r="J3041" i="4"/>
  <c r="K3041" i="4" s="1"/>
  <c r="G3041" i="4"/>
  <c r="E3041" i="4"/>
  <c r="J3040" i="4"/>
  <c r="K3040" i="4" s="1"/>
  <c r="G3040" i="4"/>
  <c r="E3040" i="4"/>
  <c r="J3039" i="4"/>
  <c r="K3039" i="4" s="1"/>
  <c r="G3039" i="4"/>
  <c r="E3039" i="4"/>
  <c r="J3038" i="4"/>
  <c r="K3038" i="4" s="1"/>
  <c r="G3038" i="4"/>
  <c r="E3038" i="4"/>
  <c r="K3037" i="4"/>
  <c r="J3037" i="4"/>
  <c r="G3037" i="4"/>
  <c r="E3037" i="4"/>
  <c r="J3036" i="4"/>
  <c r="G3036" i="4"/>
  <c r="E3036" i="4"/>
  <c r="K3036" i="4"/>
  <c r="K3035" i="4"/>
  <c r="J3035" i="4"/>
  <c r="G3035" i="4"/>
  <c r="E3035" i="4"/>
  <c r="J3034" i="4"/>
  <c r="K3034" i="4" s="1"/>
  <c r="G3034" i="4"/>
  <c r="E3034" i="4"/>
  <c r="J3033" i="4"/>
  <c r="K3033" i="4" s="1"/>
  <c r="G3033" i="4"/>
  <c r="E3033" i="4"/>
  <c r="J3032" i="4"/>
  <c r="G3032" i="4"/>
  <c r="E3032" i="4"/>
  <c r="K3032" i="4"/>
  <c r="J3031" i="4"/>
  <c r="G3031" i="4"/>
  <c r="E3031" i="4"/>
  <c r="H3031" i="4" s="1"/>
  <c r="K3031" i="4"/>
  <c r="J3030" i="4"/>
  <c r="G3030" i="4"/>
  <c r="E3030" i="4"/>
  <c r="K3030" i="4"/>
  <c r="J3029" i="4"/>
  <c r="K3029" i="4" s="1"/>
  <c r="G3029" i="4"/>
  <c r="E3029" i="4"/>
  <c r="J3028" i="4"/>
  <c r="G3028" i="4"/>
  <c r="E3028" i="4"/>
  <c r="K3028" i="4"/>
  <c r="J3027" i="4"/>
  <c r="K3027" i="4" s="1"/>
  <c r="G3027" i="4"/>
  <c r="E3027" i="4"/>
  <c r="K3026" i="4"/>
  <c r="J3026" i="4"/>
  <c r="G3026" i="4"/>
  <c r="E3026" i="4"/>
  <c r="AC3026" i="4" s="1"/>
  <c r="J3025" i="4"/>
  <c r="K3025" i="4" s="1"/>
  <c r="G3025" i="4"/>
  <c r="E3025" i="4"/>
  <c r="AC3025" i="4" s="1"/>
  <c r="J3024" i="4"/>
  <c r="K3024" i="4" s="1"/>
  <c r="G3024" i="4"/>
  <c r="E3024" i="4"/>
  <c r="J3023" i="4"/>
  <c r="G3023" i="4"/>
  <c r="E3023" i="4"/>
  <c r="K3023" i="4"/>
  <c r="J3022" i="4"/>
  <c r="G3022" i="4"/>
  <c r="E3022" i="4"/>
  <c r="K3022" i="4"/>
  <c r="J3021" i="4"/>
  <c r="G3021" i="4"/>
  <c r="E3021" i="4"/>
  <c r="K3021" i="4"/>
  <c r="J3020" i="4"/>
  <c r="K3020" i="4" s="1"/>
  <c r="G3020" i="4"/>
  <c r="E3020" i="4"/>
  <c r="J3019" i="4"/>
  <c r="K3019" i="4" s="1"/>
  <c r="G3019" i="4"/>
  <c r="E3019" i="4"/>
  <c r="J3018" i="4"/>
  <c r="K3018" i="4" s="1"/>
  <c r="G3018" i="4"/>
  <c r="E3018" i="4"/>
  <c r="J3017" i="4"/>
  <c r="K3017" i="4" s="1"/>
  <c r="G3017" i="4"/>
  <c r="E3017" i="4"/>
  <c r="K3016" i="4"/>
  <c r="J3016" i="4"/>
  <c r="G3016" i="4"/>
  <c r="E3016" i="4"/>
  <c r="K3015" i="4"/>
  <c r="J3015" i="4"/>
  <c r="G3015" i="4"/>
  <c r="E3015" i="4"/>
  <c r="K3014" i="4"/>
  <c r="J3014" i="4"/>
  <c r="G3014" i="4"/>
  <c r="E3014" i="4"/>
  <c r="J3013" i="4"/>
  <c r="K3013" i="4" s="1"/>
  <c r="G3013" i="4"/>
  <c r="E3013" i="4"/>
  <c r="J3012" i="4"/>
  <c r="G3012" i="4"/>
  <c r="E3012" i="4"/>
  <c r="K3012" i="4"/>
  <c r="K3011" i="4"/>
  <c r="J3011" i="4"/>
  <c r="G3011" i="4"/>
  <c r="E3011" i="4"/>
  <c r="J3010" i="4"/>
  <c r="G3010" i="4"/>
  <c r="E3010" i="4"/>
  <c r="K3010" i="4"/>
  <c r="J3009" i="4"/>
  <c r="K3009" i="4" s="1"/>
  <c r="G3009" i="4"/>
  <c r="E3009" i="4"/>
  <c r="AD3008" i="4"/>
  <c r="J3008" i="4"/>
  <c r="K3008" i="4" s="1"/>
  <c r="G3008" i="4"/>
  <c r="E3008" i="4"/>
  <c r="K3007" i="4"/>
  <c r="J3007" i="4"/>
  <c r="G3007" i="4"/>
  <c r="E3007" i="4"/>
  <c r="J3006" i="4"/>
  <c r="G3006" i="4"/>
  <c r="E3006" i="4"/>
  <c r="K3006" i="4"/>
  <c r="K3005" i="4"/>
  <c r="J3005" i="4"/>
  <c r="G3005" i="4"/>
  <c r="E3005" i="4"/>
  <c r="K3004" i="4"/>
  <c r="J3004" i="4"/>
  <c r="G3004" i="4"/>
  <c r="E3004" i="4"/>
  <c r="J3003" i="4"/>
  <c r="K3003" i="4" s="1"/>
  <c r="G3003" i="4"/>
  <c r="E3003" i="4"/>
  <c r="J3002" i="4"/>
  <c r="G3002" i="4"/>
  <c r="E3002" i="4"/>
  <c r="K3002" i="4"/>
  <c r="AB3001" i="4"/>
  <c r="J3001" i="4"/>
  <c r="K3001" i="4" s="1"/>
  <c r="G3001" i="4"/>
  <c r="E3001" i="4"/>
  <c r="J3000" i="4"/>
  <c r="G3000" i="4"/>
  <c r="E3000" i="4"/>
  <c r="K3000" i="4"/>
  <c r="K2999" i="4"/>
  <c r="J2999" i="4"/>
  <c r="G2999" i="4"/>
  <c r="E2999" i="4"/>
  <c r="J2998" i="4"/>
  <c r="G2998" i="4"/>
  <c r="E2998" i="4"/>
  <c r="K2998" i="4"/>
  <c r="J2997" i="4"/>
  <c r="K2997" i="4" s="1"/>
  <c r="G2997" i="4"/>
  <c r="E2997" i="4"/>
  <c r="AA2996" i="4"/>
  <c r="J2996" i="4"/>
  <c r="K2996" i="4" s="1"/>
  <c r="G2996" i="4"/>
  <c r="E2996" i="4"/>
  <c r="K2995" i="4"/>
  <c r="J2995" i="4"/>
  <c r="G2995" i="4"/>
  <c r="E2995" i="4"/>
  <c r="K2994" i="4"/>
  <c r="J2994" i="4"/>
  <c r="G2994" i="4"/>
  <c r="E2994" i="4"/>
  <c r="K2993" i="4"/>
  <c r="J2993" i="4"/>
  <c r="G2993" i="4"/>
  <c r="E2993" i="4"/>
  <c r="J2992" i="4"/>
  <c r="K2992" i="4" s="1"/>
  <c r="G2992" i="4"/>
  <c r="E2992" i="4"/>
  <c r="J2991" i="4"/>
  <c r="K2991" i="4" s="1"/>
  <c r="G2991" i="4"/>
  <c r="E2991" i="4"/>
  <c r="J2990" i="4"/>
  <c r="K2990" i="4" s="1"/>
  <c r="G2990" i="4"/>
  <c r="E2990" i="4"/>
  <c r="J2989" i="4"/>
  <c r="G2989" i="4"/>
  <c r="E2989" i="4"/>
  <c r="K2989" i="4"/>
  <c r="J2988" i="4"/>
  <c r="K2988" i="4" s="1"/>
  <c r="G2988" i="4"/>
  <c r="E2988" i="4"/>
  <c r="J2987" i="4"/>
  <c r="K2987" i="4" s="1"/>
  <c r="G2987" i="4"/>
  <c r="E2987" i="4"/>
  <c r="K2986" i="4"/>
  <c r="J2986" i="4"/>
  <c r="G2986" i="4"/>
  <c r="E2986" i="4"/>
  <c r="K2985" i="4"/>
  <c r="J2985" i="4"/>
  <c r="G2985" i="4"/>
  <c r="E2985" i="4"/>
  <c r="J2984" i="4"/>
  <c r="K2984" i="4" s="1"/>
  <c r="G2984" i="4"/>
  <c r="E2984" i="4"/>
  <c r="J2983" i="4"/>
  <c r="K2983" i="4" s="1"/>
  <c r="G2983" i="4"/>
  <c r="E2983" i="4"/>
  <c r="K2982" i="4"/>
  <c r="J2982" i="4"/>
  <c r="G2982" i="4"/>
  <c r="E2982" i="4"/>
  <c r="J2981" i="4"/>
  <c r="G2981" i="4"/>
  <c r="E2981" i="4"/>
  <c r="K2981" i="4"/>
  <c r="J2980" i="4"/>
  <c r="K2980" i="4" s="1"/>
  <c r="G2980" i="4"/>
  <c r="E2980" i="4"/>
  <c r="K2979" i="4"/>
  <c r="J2979" i="4"/>
  <c r="G2979" i="4"/>
  <c r="E2979" i="4"/>
  <c r="J2978" i="4"/>
  <c r="G2978" i="4"/>
  <c r="E2978" i="4"/>
  <c r="AD2978" i="4" s="1"/>
  <c r="K2978" i="4"/>
  <c r="J2977" i="4"/>
  <c r="K2977" i="4" s="1"/>
  <c r="G2977" i="4"/>
  <c r="E2977" i="4"/>
  <c r="J2976" i="4"/>
  <c r="K2976" i="4" s="1"/>
  <c r="G2976" i="4"/>
  <c r="E2976" i="4"/>
  <c r="K2975" i="4"/>
  <c r="J2975" i="4"/>
  <c r="G2975" i="4"/>
  <c r="E2975" i="4"/>
  <c r="K2974" i="4"/>
  <c r="J2974" i="4"/>
  <c r="G2974" i="4"/>
  <c r="E2974" i="4"/>
  <c r="J2973" i="4"/>
  <c r="K2973" i="4" s="1"/>
  <c r="G2973" i="4"/>
  <c r="E2973" i="4"/>
  <c r="J2972" i="4"/>
  <c r="K2972" i="4" s="1"/>
  <c r="G2972" i="4"/>
  <c r="E2972" i="4"/>
  <c r="J2971" i="4"/>
  <c r="K2971" i="4" s="1"/>
  <c r="G2971" i="4"/>
  <c r="E2971" i="4"/>
  <c r="J2970" i="4"/>
  <c r="K2970" i="4" s="1"/>
  <c r="G2970" i="4"/>
  <c r="E2970" i="4"/>
  <c r="K2969" i="4"/>
  <c r="J2969" i="4"/>
  <c r="G2969" i="4"/>
  <c r="E2969" i="4"/>
  <c r="AD2968" i="4"/>
  <c r="AA2968" i="4"/>
  <c r="K2968" i="4"/>
  <c r="J2968" i="4"/>
  <c r="G2968" i="4"/>
  <c r="E2968" i="4"/>
  <c r="J2967" i="4"/>
  <c r="K2967" i="4" s="1"/>
  <c r="G2967" i="4"/>
  <c r="E2967" i="4"/>
  <c r="AA2967" i="4" s="1"/>
  <c r="J2966" i="4"/>
  <c r="G2966" i="4"/>
  <c r="E2966" i="4"/>
  <c r="K2966" i="4"/>
  <c r="K2965" i="4"/>
  <c r="J2965" i="4"/>
  <c r="G2965" i="4"/>
  <c r="E2965" i="4"/>
  <c r="J2964" i="4"/>
  <c r="K2964" i="4" s="1"/>
  <c r="G2964" i="4"/>
  <c r="E2964" i="4"/>
  <c r="K2963" i="4"/>
  <c r="J2963" i="4"/>
  <c r="G2963" i="4"/>
  <c r="E2963" i="4"/>
  <c r="AC2962" i="4"/>
  <c r="J2962" i="4"/>
  <c r="G2962" i="4"/>
  <c r="E2962" i="4"/>
  <c r="K2962" i="4"/>
  <c r="K2961" i="4"/>
  <c r="J2961" i="4"/>
  <c r="G2961" i="4"/>
  <c r="E2961" i="4"/>
  <c r="AA2961" i="4" s="1"/>
  <c r="K2960" i="4"/>
  <c r="J2960" i="4"/>
  <c r="G2960" i="4"/>
  <c r="E2960" i="4"/>
  <c r="J2959" i="4"/>
  <c r="K2959" i="4" s="1"/>
  <c r="G2959" i="4"/>
  <c r="E2959" i="4"/>
  <c r="J2958" i="4"/>
  <c r="K2958" i="4" s="1"/>
  <c r="G2958" i="4"/>
  <c r="E2958" i="4"/>
  <c r="J2957" i="4"/>
  <c r="K2957" i="4" s="1"/>
  <c r="G2957" i="4"/>
  <c r="E2957" i="4"/>
  <c r="K2956" i="4"/>
  <c r="J2956" i="4"/>
  <c r="G2956" i="4"/>
  <c r="E2956" i="4"/>
  <c r="J2955" i="4"/>
  <c r="K2955" i="4" s="1"/>
  <c r="G2955" i="4"/>
  <c r="E2955" i="4"/>
  <c r="J2954" i="4"/>
  <c r="K2954" i="4" s="1"/>
  <c r="G2954" i="4"/>
  <c r="E2954" i="4"/>
  <c r="J2953" i="4"/>
  <c r="K2953" i="4" s="1"/>
  <c r="G2953" i="4"/>
  <c r="E2953" i="4"/>
  <c r="J2952" i="4"/>
  <c r="K2952" i="4" s="1"/>
  <c r="G2952" i="4"/>
  <c r="E2952" i="4"/>
  <c r="K2951" i="4"/>
  <c r="J2951" i="4"/>
  <c r="G2951" i="4"/>
  <c r="E2951" i="4"/>
  <c r="J2950" i="4"/>
  <c r="K2950" i="4" s="1"/>
  <c r="G2950" i="4"/>
  <c r="E2950" i="4"/>
  <c r="AB2950" i="4" s="1"/>
  <c r="K2949" i="4"/>
  <c r="J2949" i="4"/>
  <c r="G2949" i="4"/>
  <c r="E2949" i="4"/>
  <c r="J2948" i="4"/>
  <c r="G2948" i="4"/>
  <c r="E2948" i="4"/>
  <c r="K2948" i="4"/>
  <c r="J2947" i="4"/>
  <c r="K2947" i="4" s="1"/>
  <c r="G2947" i="4"/>
  <c r="E2947" i="4"/>
  <c r="J2946" i="4"/>
  <c r="K2946" i="4" s="1"/>
  <c r="G2946" i="4"/>
  <c r="E2946" i="4"/>
  <c r="K2945" i="4"/>
  <c r="J2945" i="4"/>
  <c r="G2945" i="4"/>
  <c r="E2945" i="4"/>
  <c r="K2944" i="4"/>
  <c r="J2944" i="4"/>
  <c r="G2944" i="4"/>
  <c r="E2944" i="4"/>
  <c r="K2943" i="4"/>
  <c r="J2943" i="4"/>
  <c r="G2943" i="4"/>
  <c r="E2943" i="4"/>
  <c r="J2942" i="4"/>
  <c r="G2942" i="4"/>
  <c r="E2942" i="4"/>
  <c r="K2942" i="4"/>
  <c r="J2941" i="4"/>
  <c r="K2941" i="4" s="1"/>
  <c r="G2941" i="4"/>
  <c r="E2941" i="4"/>
  <c r="J2940" i="4"/>
  <c r="K2940" i="4" s="1"/>
  <c r="G2940" i="4"/>
  <c r="E2940" i="4"/>
  <c r="J2939" i="4"/>
  <c r="G2939" i="4"/>
  <c r="E2939" i="4"/>
  <c r="K2939" i="4"/>
  <c r="J2938" i="4"/>
  <c r="G2938" i="4"/>
  <c r="E2938" i="4"/>
  <c r="K2938" i="4"/>
  <c r="J2937" i="4"/>
  <c r="K2937" i="4" s="1"/>
  <c r="G2937" i="4"/>
  <c r="E2937" i="4"/>
  <c r="J2936" i="4"/>
  <c r="G2936" i="4"/>
  <c r="E2936" i="4"/>
  <c r="K2936" i="4"/>
  <c r="J2935" i="4"/>
  <c r="G2935" i="4"/>
  <c r="E2935" i="4"/>
  <c r="K2935" i="4"/>
  <c r="J2934" i="4"/>
  <c r="G2934" i="4"/>
  <c r="E2934" i="4"/>
  <c r="K2934" i="4"/>
  <c r="AA2933" i="4"/>
  <c r="J2933" i="4"/>
  <c r="G2933" i="4"/>
  <c r="E2933" i="4"/>
  <c r="K2933" i="4"/>
  <c r="J2932" i="4"/>
  <c r="G2932" i="4"/>
  <c r="E2932" i="4"/>
  <c r="K2932" i="4"/>
  <c r="J2931" i="4"/>
  <c r="K2931" i="4" s="1"/>
  <c r="G2931" i="4"/>
  <c r="E2931" i="4"/>
  <c r="J2930" i="4"/>
  <c r="G2930" i="4"/>
  <c r="E2930" i="4"/>
  <c r="K2930" i="4"/>
  <c r="J2929" i="4"/>
  <c r="K2929" i="4" s="1"/>
  <c r="G2929" i="4"/>
  <c r="E2929" i="4"/>
  <c r="J2928" i="4"/>
  <c r="K2928" i="4" s="1"/>
  <c r="G2928" i="4"/>
  <c r="E2928" i="4"/>
  <c r="J2927" i="4"/>
  <c r="G2927" i="4"/>
  <c r="E2927" i="4"/>
  <c r="K2927" i="4"/>
  <c r="J2926" i="4"/>
  <c r="G2926" i="4"/>
  <c r="E2926" i="4"/>
  <c r="K2926" i="4"/>
  <c r="J2925" i="4"/>
  <c r="K2925" i="4" s="1"/>
  <c r="G2925" i="4"/>
  <c r="E2925" i="4"/>
  <c r="J2924" i="4"/>
  <c r="G2924" i="4"/>
  <c r="E2924" i="4"/>
  <c r="K2924" i="4"/>
  <c r="K2923" i="4"/>
  <c r="J2923" i="4"/>
  <c r="G2923" i="4"/>
  <c r="E2923" i="4"/>
  <c r="J2922" i="4"/>
  <c r="G2922" i="4"/>
  <c r="E2922" i="4"/>
  <c r="K2922" i="4"/>
  <c r="J2921" i="4"/>
  <c r="G2921" i="4"/>
  <c r="E2921" i="4"/>
  <c r="K2921" i="4"/>
  <c r="J2920" i="4"/>
  <c r="K2920" i="4" s="1"/>
  <c r="G2920" i="4"/>
  <c r="E2920" i="4"/>
  <c r="J2919" i="4"/>
  <c r="K2919" i="4" s="1"/>
  <c r="G2919" i="4"/>
  <c r="E2919" i="4"/>
  <c r="J2918" i="4"/>
  <c r="G2918" i="4"/>
  <c r="E2918" i="4"/>
  <c r="K2918" i="4"/>
  <c r="J2917" i="4"/>
  <c r="K2917" i="4" s="1"/>
  <c r="G2917" i="4"/>
  <c r="E2917" i="4"/>
  <c r="J2916" i="4"/>
  <c r="K2916" i="4" s="1"/>
  <c r="G2916" i="4"/>
  <c r="E2916" i="4"/>
  <c r="J2915" i="4"/>
  <c r="K2915" i="4" s="1"/>
  <c r="G2915" i="4"/>
  <c r="E2915" i="4"/>
  <c r="J2914" i="4"/>
  <c r="G2914" i="4"/>
  <c r="E2914" i="4"/>
  <c r="K2914" i="4"/>
  <c r="J2913" i="4"/>
  <c r="G2913" i="4"/>
  <c r="E2913" i="4"/>
  <c r="K2913" i="4"/>
  <c r="J2912" i="4"/>
  <c r="K2912" i="4" s="1"/>
  <c r="G2912" i="4"/>
  <c r="E2912" i="4"/>
  <c r="J2911" i="4"/>
  <c r="G2911" i="4"/>
  <c r="E2911" i="4"/>
  <c r="K2911" i="4"/>
  <c r="J2910" i="4"/>
  <c r="K2910" i="4" s="1"/>
  <c r="G2910" i="4"/>
  <c r="E2910" i="4"/>
  <c r="AB2909" i="4"/>
  <c r="J2909" i="4"/>
  <c r="K2909" i="4" s="1"/>
  <c r="G2909" i="4"/>
  <c r="E2909" i="4"/>
  <c r="K2908" i="4"/>
  <c r="J2908" i="4"/>
  <c r="G2908" i="4"/>
  <c r="E2908" i="4"/>
  <c r="J2907" i="4"/>
  <c r="G2907" i="4"/>
  <c r="E2907" i="4"/>
  <c r="K2907" i="4"/>
  <c r="J2906" i="4"/>
  <c r="K2906" i="4" s="1"/>
  <c r="G2906" i="4"/>
  <c r="E2906" i="4"/>
  <c r="J2905" i="4"/>
  <c r="K2905" i="4" s="1"/>
  <c r="G2905" i="4"/>
  <c r="E2905" i="4"/>
  <c r="J2904" i="4"/>
  <c r="G2904" i="4"/>
  <c r="E2904" i="4"/>
  <c r="K2904" i="4"/>
  <c r="J2903" i="4"/>
  <c r="K2903" i="4" s="1"/>
  <c r="G2903" i="4"/>
  <c r="E2903" i="4"/>
  <c r="J2902" i="4"/>
  <c r="K2902" i="4" s="1"/>
  <c r="G2902" i="4"/>
  <c r="E2902" i="4"/>
  <c r="J2901" i="4"/>
  <c r="G2901" i="4"/>
  <c r="E2901" i="4"/>
  <c r="H2901" i="4" s="1"/>
  <c r="K2901" i="4"/>
  <c r="K2900" i="4"/>
  <c r="J2900" i="4"/>
  <c r="G2900" i="4"/>
  <c r="E2900" i="4"/>
  <c r="K2899" i="4"/>
  <c r="J2899" i="4"/>
  <c r="G2899" i="4"/>
  <c r="E2899" i="4"/>
  <c r="J2898" i="4"/>
  <c r="K2898" i="4" s="1"/>
  <c r="G2898" i="4"/>
  <c r="E2898" i="4"/>
  <c r="AA2898" i="4" s="1"/>
  <c r="J2897" i="4"/>
  <c r="K2897" i="4" s="1"/>
  <c r="G2897" i="4"/>
  <c r="E2897" i="4"/>
  <c r="J2896" i="4"/>
  <c r="K2896" i="4" s="1"/>
  <c r="G2896" i="4"/>
  <c r="E2896" i="4"/>
  <c r="J2895" i="4"/>
  <c r="K2895" i="4" s="1"/>
  <c r="G2895" i="4"/>
  <c r="E2895" i="4"/>
  <c r="J2894" i="4"/>
  <c r="K2894" i="4" s="1"/>
  <c r="G2894" i="4"/>
  <c r="E2894" i="4"/>
  <c r="J2893" i="4"/>
  <c r="K2893" i="4" s="1"/>
  <c r="G2893" i="4"/>
  <c r="E2893" i="4"/>
  <c r="K2892" i="4"/>
  <c r="J2892" i="4"/>
  <c r="G2892" i="4"/>
  <c r="E2892" i="4"/>
  <c r="AC2892" i="4" s="1"/>
  <c r="K2891" i="4"/>
  <c r="J2891" i="4"/>
  <c r="G2891" i="4"/>
  <c r="E2891" i="4"/>
  <c r="J2890" i="4"/>
  <c r="K2890" i="4" s="1"/>
  <c r="G2890" i="4"/>
  <c r="E2890" i="4"/>
  <c r="J2889" i="4"/>
  <c r="G2889" i="4"/>
  <c r="E2889" i="4"/>
  <c r="K2889" i="4"/>
  <c r="J2888" i="4"/>
  <c r="K2888" i="4" s="1"/>
  <c r="G2888" i="4"/>
  <c r="E2888" i="4"/>
  <c r="J2887" i="4"/>
  <c r="K2887" i="4" s="1"/>
  <c r="G2887" i="4"/>
  <c r="E2887" i="4"/>
  <c r="J2886" i="4"/>
  <c r="K2886" i="4" s="1"/>
  <c r="G2886" i="4"/>
  <c r="E2886" i="4"/>
  <c r="J2885" i="4"/>
  <c r="H2885" i="4"/>
  <c r="G2885" i="4"/>
  <c r="E2885" i="4"/>
  <c r="AC2885" i="4" s="1"/>
  <c r="K2885" i="4"/>
  <c r="J2884" i="4"/>
  <c r="G2884" i="4"/>
  <c r="E2884" i="4"/>
  <c r="K2884" i="4"/>
  <c r="J2883" i="4"/>
  <c r="K2883" i="4" s="1"/>
  <c r="G2883" i="4"/>
  <c r="E2883" i="4"/>
  <c r="J2882" i="4"/>
  <c r="G2882" i="4"/>
  <c r="E2882" i="4"/>
  <c r="K2882" i="4"/>
  <c r="J2881" i="4"/>
  <c r="K2881" i="4" s="1"/>
  <c r="G2881" i="4"/>
  <c r="E2881" i="4"/>
  <c r="J2880" i="4"/>
  <c r="K2880" i="4" s="1"/>
  <c r="G2880" i="4"/>
  <c r="E2880" i="4"/>
  <c r="H2880" i="4" s="1"/>
  <c r="J2879" i="4"/>
  <c r="K2879" i="4" s="1"/>
  <c r="G2879" i="4"/>
  <c r="E2879" i="4"/>
  <c r="J2878" i="4"/>
  <c r="K2878" i="4" s="1"/>
  <c r="G2878" i="4"/>
  <c r="E2878" i="4"/>
  <c r="J2877" i="4"/>
  <c r="G2877" i="4"/>
  <c r="E2877" i="4"/>
  <c r="K2877" i="4"/>
  <c r="J2876" i="4"/>
  <c r="G2876" i="4"/>
  <c r="E2876" i="4"/>
  <c r="K2876" i="4"/>
  <c r="J2875" i="4"/>
  <c r="K2875" i="4" s="1"/>
  <c r="G2875" i="4"/>
  <c r="E2875" i="4"/>
  <c r="J2874" i="4"/>
  <c r="G2874" i="4"/>
  <c r="E2874" i="4"/>
  <c r="K2874" i="4"/>
  <c r="J2873" i="4"/>
  <c r="G2873" i="4"/>
  <c r="E2873" i="4"/>
  <c r="K2873" i="4"/>
  <c r="K2872" i="4"/>
  <c r="J2872" i="4"/>
  <c r="G2872" i="4"/>
  <c r="E2872" i="4"/>
  <c r="J2871" i="4"/>
  <c r="G2871" i="4"/>
  <c r="E2871" i="4"/>
  <c r="K2871" i="4"/>
  <c r="J2870" i="4"/>
  <c r="K2870" i="4" s="1"/>
  <c r="G2870" i="4"/>
  <c r="E2870" i="4"/>
  <c r="AC2870" i="4" s="1"/>
  <c r="J2869" i="4"/>
  <c r="G2869" i="4"/>
  <c r="E2869" i="4"/>
  <c r="K2869" i="4"/>
  <c r="J2868" i="4"/>
  <c r="G2868" i="4"/>
  <c r="E2868" i="4"/>
  <c r="K2868" i="4"/>
  <c r="K2867" i="4"/>
  <c r="J2867" i="4"/>
  <c r="G2867" i="4"/>
  <c r="E2867" i="4"/>
  <c r="AA2866" i="4"/>
  <c r="J2866" i="4"/>
  <c r="G2866" i="4"/>
  <c r="E2866" i="4"/>
  <c r="K2866" i="4"/>
  <c r="J2865" i="4"/>
  <c r="G2865" i="4"/>
  <c r="E2865" i="4"/>
  <c r="K2865" i="4"/>
  <c r="K2864" i="4"/>
  <c r="J2864" i="4"/>
  <c r="G2864" i="4"/>
  <c r="E2864" i="4"/>
  <c r="J2863" i="4"/>
  <c r="G2863" i="4"/>
  <c r="E2863" i="4"/>
  <c r="K2863" i="4"/>
  <c r="J2862" i="4"/>
  <c r="K2862" i="4" s="1"/>
  <c r="G2862" i="4"/>
  <c r="E2862" i="4"/>
  <c r="J2861" i="4"/>
  <c r="K2861" i="4" s="1"/>
  <c r="G2861" i="4"/>
  <c r="E2861" i="4"/>
  <c r="J2860" i="4"/>
  <c r="G2860" i="4"/>
  <c r="E2860" i="4"/>
  <c r="K2860" i="4"/>
  <c r="K2859" i="4"/>
  <c r="J2859" i="4"/>
  <c r="G2859" i="4"/>
  <c r="E2859" i="4"/>
  <c r="J2858" i="4"/>
  <c r="G2858" i="4"/>
  <c r="E2858" i="4"/>
  <c r="K2858" i="4"/>
  <c r="J2857" i="4"/>
  <c r="K2857" i="4" s="1"/>
  <c r="G2857" i="4"/>
  <c r="E2857" i="4"/>
  <c r="J2856" i="4"/>
  <c r="G2856" i="4"/>
  <c r="E2856" i="4"/>
  <c r="K2856" i="4"/>
  <c r="J2855" i="4"/>
  <c r="G2855" i="4"/>
  <c r="E2855" i="4"/>
  <c r="K2855" i="4"/>
  <c r="AB2854" i="4"/>
  <c r="J2854" i="4"/>
  <c r="K2854" i="4" s="1"/>
  <c r="G2854" i="4"/>
  <c r="E2854" i="4"/>
  <c r="AC2854" i="4" s="1"/>
  <c r="J2853" i="4"/>
  <c r="K2853" i="4" s="1"/>
  <c r="G2853" i="4"/>
  <c r="E2853" i="4"/>
  <c r="J2852" i="4"/>
  <c r="G2852" i="4"/>
  <c r="E2852" i="4"/>
  <c r="K2852" i="4"/>
  <c r="J2851" i="4"/>
  <c r="G2851" i="4"/>
  <c r="E2851" i="4"/>
  <c r="K2851" i="4"/>
  <c r="J2850" i="4"/>
  <c r="G2850" i="4"/>
  <c r="E2850" i="4"/>
  <c r="K2850" i="4"/>
  <c r="J2849" i="4"/>
  <c r="K2849" i="4" s="1"/>
  <c r="G2849" i="4"/>
  <c r="E2849" i="4"/>
  <c r="K2848" i="4"/>
  <c r="J2848" i="4"/>
  <c r="G2848" i="4"/>
  <c r="E2848" i="4"/>
  <c r="AD2848" i="4" s="1"/>
  <c r="J2847" i="4"/>
  <c r="G2847" i="4"/>
  <c r="E2847" i="4"/>
  <c r="K2847" i="4"/>
  <c r="J2846" i="4"/>
  <c r="K2846" i="4" s="1"/>
  <c r="G2846" i="4"/>
  <c r="E2846" i="4"/>
  <c r="J2845" i="4"/>
  <c r="K2845" i="4" s="1"/>
  <c r="H2845" i="4"/>
  <c r="G2845" i="4"/>
  <c r="E2845" i="4"/>
  <c r="AA2845" i="4" s="1"/>
  <c r="J2844" i="4"/>
  <c r="G2844" i="4"/>
  <c r="E2844" i="4"/>
  <c r="K2844" i="4"/>
  <c r="J2843" i="4"/>
  <c r="G2843" i="4"/>
  <c r="E2843" i="4"/>
  <c r="AC2843" i="4" s="1"/>
  <c r="K2843" i="4"/>
  <c r="J2842" i="4"/>
  <c r="K2842" i="4" s="1"/>
  <c r="G2842" i="4"/>
  <c r="E2842" i="4"/>
  <c r="J2841" i="4"/>
  <c r="G2841" i="4"/>
  <c r="E2841" i="4"/>
  <c r="K2841" i="4"/>
  <c r="J2840" i="4"/>
  <c r="G2840" i="4"/>
  <c r="E2840" i="4"/>
  <c r="K2840" i="4"/>
  <c r="J2839" i="4"/>
  <c r="K2839" i="4" s="1"/>
  <c r="G2839" i="4"/>
  <c r="E2839" i="4"/>
  <c r="K2838" i="4"/>
  <c r="J2838" i="4"/>
  <c r="G2838" i="4"/>
  <c r="E2838" i="4"/>
  <c r="J2837" i="4"/>
  <c r="G2837" i="4"/>
  <c r="E2837" i="4"/>
  <c r="K2837" i="4"/>
  <c r="AD2836" i="4"/>
  <c r="J2836" i="4"/>
  <c r="G2836" i="4"/>
  <c r="E2836" i="4"/>
  <c r="K2836" i="4"/>
  <c r="J2835" i="4"/>
  <c r="K2835" i="4" s="1"/>
  <c r="G2835" i="4"/>
  <c r="E2835" i="4"/>
  <c r="K2834" i="4"/>
  <c r="J2834" i="4"/>
  <c r="G2834" i="4"/>
  <c r="E2834" i="4"/>
  <c r="J2833" i="4"/>
  <c r="G2833" i="4"/>
  <c r="E2833" i="4"/>
  <c r="K2833" i="4"/>
  <c r="J2832" i="4"/>
  <c r="K2832" i="4" s="1"/>
  <c r="G2832" i="4"/>
  <c r="E2832" i="4"/>
  <c r="K2831" i="4"/>
  <c r="J2831" i="4"/>
  <c r="G2831" i="4"/>
  <c r="E2831" i="4"/>
  <c r="K2830" i="4"/>
  <c r="J2830" i="4"/>
  <c r="G2830" i="4"/>
  <c r="E2830" i="4"/>
  <c r="J2829" i="4"/>
  <c r="G2829" i="4"/>
  <c r="E2829" i="4"/>
  <c r="K2829" i="4"/>
  <c r="J2828" i="4"/>
  <c r="K2828" i="4" s="1"/>
  <c r="G2828" i="4"/>
  <c r="E2828" i="4"/>
  <c r="J2827" i="4"/>
  <c r="K2827" i="4" s="1"/>
  <c r="G2827" i="4"/>
  <c r="E2827" i="4"/>
  <c r="K2826" i="4"/>
  <c r="J2826" i="4"/>
  <c r="G2826" i="4"/>
  <c r="E2826" i="4"/>
  <c r="J2825" i="4"/>
  <c r="K2825" i="4" s="1"/>
  <c r="G2825" i="4"/>
  <c r="E2825" i="4"/>
  <c r="J2824" i="4"/>
  <c r="G2824" i="4"/>
  <c r="E2824" i="4"/>
  <c r="K2824" i="4"/>
  <c r="K2823" i="4"/>
  <c r="J2823" i="4"/>
  <c r="G2823" i="4"/>
  <c r="E2823" i="4"/>
  <c r="K2822" i="4"/>
  <c r="J2822" i="4"/>
  <c r="G2822" i="4"/>
  <c r="E2822" i="4"/>
  <c r="J2821" i="4"/>
  <c r="G2821" i="4"/>
  <c r="E2821" i="4"/>
  <c r="K2821" i="4"/>
  <c r="J2820" i="4"/>
  <c r="K2820" i="4" s="1"/>
  <c r="G2820" i="4"/>
  <c r="E2820" i="4"/>
  <c r="J2819" i="4"/>
  <c r="K2819" i="4" s="1"/>
  <c r="G2819" i="4"/>
  <c r="E2819" i="4"/>
  <c r="K2818" i="4"/>
  <c r="J2818" i="4"/>
  <c r="G2818" i="4"/>
  <c r="E2818" i="4"/>
  <c r="J2817" i="4"/>
  <c r="K2817" i="4" s="1"/>
  <c r="G2817" i="4"/>
  <c r="E2817" i="4"/>
  <c r="J2816" i="4"/>
  <c r="K2816" i="4" s="1"/>
  <c r="G2816" i="4"/>
  <c r="E2816" i="4"/>
  <c r="J2815" i="4"/>
  <c r="G2815" i="4"/>
  <c r="E2815" i="4"/>
  <c r="K2815" i="4"/>
  <c r="K2814" i="4"/>
  <c r="J2814" i="4"/>
  <c r="G2814" i="4"/>
  <c r="E2814" i="4"/>
  <c r="J2813" i="4"/>
  <c r="G2813" i="4"/>
  <c r="E2813" i="4"/>
  <c r="K2813" i="4"/>
  <c r="J2812" i="4"/>
  <c r="K2812" i="4" s="1"/>
  <c r="G2812" i="4"/>
  <c r="E2812" i="4"/>
  <c r="J2811" i="4"/>
  <c r="K2811" i="4" s="1"/>
  <c r="G2811" i="4"/>
  <c r="E2811" i="4"/>
  <c r="K2810" i="4"/>
  <c r="J2810" i="4"/>
  <c r="G2810" i="4"/>
  <c r="E2810" i="4"/>
  <c r="J2809" i="4"/>
  <c r="G2809" i="4"/>
  <c r="E2809" i="4"/>
  <c r="K2809" i="4"/>
  <c r="AD2808" i="4"/>
  <c r="AC2808" i="4"/>
  <c r="J2808" i="4"/>
  <c r="K2808" i="4" s="1"/>
  <c r="G2808" i="4"/>
  <c r="E2808" i="4"/>
  <c r="J2807" i="4"/>
  <c r="K2807" i="4" s="1"/>
  <c r="G2807" i="4"/>
  <c r="E2807" i="4"/>
  <c r="J2806" i="4"/>
  <c r="K2806" i="4" s="1"/>
  <c r="G2806" i="4"/>
  <c r="E2806" i="4"/>
  <c r="J2805" i="4"/>
  <c r="K2805" i="4" s="1"/>
  <c r="G2805" i="4"/>
  <c r="E2805" i="4"/>
  <c r="J2804" i="4"/>
  <c r="K2804" i="4" s="1"/>
  <c r="G2804" i="4"/>
  <c r="E2804" i="4"/>
  <c r="J2803" i="4"/>
  <c r="K2803" i="4" s="1"/>
  <c r="G2803" i="4"/>
  <c r="E2803" i="4"/>
  <c r="J2802" i="4"/>
  <c r="G2802" i="4"/>
  <c r="E2802" i="4"/>
  <c r="K2802" i="4"/>
  <c r="J2801" i="4"/>
  <c r="K2801" i="4" s="1"/>
  <c r="G2801" i="4"/>
  <c r="E2801" i="4"/>
  <c r="J2800" i="4"/>
  <c r="K2800" i="4" s="1"/>
  <c r="G2800" i="4"/>
  <c r="E2800" i="4"/>
  <c r="J2799" i="4"/>
  <c r="G2799" i="4"/>
  <c r="E2799" i="4"/>
  <c r="K2799" i="4"/>
  <c r="J2798" i="4"/>
  <c r="K2798" i="4" s="1"/>
  <c r="G2798" i="4"/>
  <c r="E2798" i="4"/>
  <c r="K2797" i="4"/>
  <c r="J2797" i="4"/>
  <c r="G2797" i="4"/>
  <c r="E2797" i="4"/>
  <c r="J2796" i="4"/>
  <c r="K2796" i="4" s="1"/>
  <c r="G2796" i="4"/>
  <c r="E2796" i="4"/>
  <c r="AC2795" i="4"/>
  <c r="J2795" i="4"/>
  <c r="K2795" i="4" s="1"/>
  <c r="G2795" i="4"/>
  <c r="E2795" i="4"/>
  <c r="K2794" i="4"/>
  <c r="J2794" i="4"/>
  <c r="G2794" i="4"/>
  <c r="E2794" i="4"/>
  <c r="J2793" i="4"/>
  <c r="G2793" i="4"/>
  <c r="E2793" i="4"/>
  <c r="K2793" i="4"/>
  <c r="J2792" i="4"/>
  <c r="K2792" i="4" s="1"/>
  <c r="G2792" i="4"/>
  <c r="E2792" i="4"/>
  <c r="J2791" i="4"/>
  <c r="K2791" i="4" s="1"/>
  <c r="G2791" i="4"/>
  <c r="E2791" i="4"/>
  <c r="J2790" i="4"/>
  <c r="G2790" i="4"/>
  <c r="E2790" i="4"/>
  <c r="K2790" i="4"/>
  <c r="J2789" i="4"/>
  <c r="K2789" i="4" s="1"/>
  <c r="G2789" i="4"/>
  <c r="E2789" i="4"/>
  <c r="J2788" i="4"/>
  <c r="K2788" i="4" s="1"/>
  <c r="G2788" i="4"/>
  <c r="E2788" i="4"/>
  <c r="AB2787" i="4"/>
  <c r="J2787" i="4"/>
  <c r="G2787" i="4"/>
  <c r="E2787" i="4"/>
  <c r="K2787" i="4"/>
  <c r="K2786" i="4"/>
  <c r="J2786" i="4"/>
  <c r="G2786" i="4"/>
  <c r="E2786" i="4"/>
  <c r="J2785" i="4"/>
  <c r="G2785" i="4"/>
  <c r="E2785" i="4"/>
  <c r="K2785" i="4"/>
  <c r="J2784" i="4"/>
  <c r="K2784" i="4" s="1"/>
  <c r="G2784" i="4"/>
  <c r="E2784" i="4"/>
  <c r="J2783" i="4"/>
  <c r="G2783" i="4"/>
  <c r="E2783" i="4"/>
  <c r="K2783" i="4"/>
  <c r="J2782" i="4"/>
  <c r="G2782" i="4"/>
  <c r="E2782" i="4"/>
  <c r="K2782" i="4"/>
  <c r="J2781" i="4"/>
  <c r="K2781" i="4" s="1"/>
  <c r="G2781" i="4"/>
  <c r="E2781" i="4"/>
  <c r="J2780" i="4"/>
  <c r="G2780" i="4"/>
  <c r="E2780" i="4"/>
  <c r="K2780" i="4"/>
  <c r="J2779" i="4"/>
  <c r="K2779" i="4" s="1"/>
  <c r="G2779" i="4"/>
  <c r="E2779" i="4"/>
  <c r="J2778" i="4"/>
  <c r="G2778" i="4"/>
  <c r="E2778" i="4"/>
  <c r="K2778" i="4"/>
  <c r="J2777" i="4"/>
  <c r="G2777" i="4"/>
  <c r="E2777" i="4"/>
  <c r="K2777" i="4"/>
  <c r="J2776" i="4"/>
  <c r="G2776" i="4"/>
  <c r="E2776" i="4"/>
  <c r="K2776" i="4"/>
  <c r="J2775" i="4"/>
  <c r="G2775" i="4"/>
  <c r="E2775" i="4"/>
  <c r="K2775" i="4"/>
  <c r="J2774" i="4"/>
  <c r="G2774" i="4"/>
  <c r="E2774" i="4"/>
  <c r="K2774" i="4"/>
  <c r="J2773" i="4"/>
  <c r="G2773" i="4"/>
  <c r="E2773" i="4"/>
  <c r="K2773" i="4"/>
  <c r="J2772" i="4"/>
  <c r="G2772" i="4"/>
  <c r="E2772" i="4"/>
  <c r="K2772" i="4"/>
  <c r="J2771" i="4"/>
  <c r="K2771" i="4" s="1"/>
  <c r="G2771" i="4"/>
  <c r="E2771" i="4"/>
  <c r="J2770" i="4"/>
  <c r="G2770" i="4"/>
  <c r="E2770" i="4"/>
  <c r="AD2770" i="4" s="1"/>
  <c r="K2770" i="4"/>
  <c r="J2769" i="4"/>
  <c r="K2769" i="4" s="1"/>
  <c r="G2769" i="4"/>
  <c r="E2769" i="4"/>
  <c r="AB2769" i="4" s="1"/>
  <c r="J2768" i="4"/>
  <c r="K2768" i="4" s="1"/>
  <c r="G2768" i="4"/>
  <c r="E2768" i="4"/>
  <c r="K2767" i="4"/>
  <c r="J2767" i="4"/>
  <c r="G2767" i="4"/>
  <c r="E2767" i="4"/>
  <c r="J2766" i="4"/>
  <c r="K2766" i="4" s="1"/>
  <c r="G2766" i="4"/>
  <c r="E2766" i="4"/>
  <c r="H2766" i="4" s="1"/>
  <c r="K2765" i="4"/>
  <c r="J2765" i="4"/>
  <c r="G2765" i="4"/>
  <c r="E2765" i="4"/>
  <c r="J2764" i="4"/>
  <c r="K2764" i="4" s="1"/>
  <c r="G2764" i="4"/>
  <c r="E2764" i="4"/>
  <c r="J2763" i="4"/>
  <c r="G2763" i="4"/>
  <c r="E2763" i="4"/>
  <c r="K2763" i="4"/>
  <c r="K2762" i="4"/>
  <c r="J2762" i="4"/>
  <c r="G2762" i="4"/>
  <c r="E2762" i="4"/>
  <c r="K2761" i="4"/>
  <c r="J2761" i="4"/>
  <c r="G2761" i="4"/>
  <c r="E2761" i="4"/>
  <c r="J2760" i="4"/>
  <c r="G2760" i="4"/>
  <c r="E2760" i="4"/>
  <c r="K2760" i="4"/>
  <c r="J2759" i="4"/>
  <c r="G2759" i="4"/>
  <c r="E2759" i="4"/>
  <c r="K2759" i="4"/>
  <c r="J2758" i="4"/>
  <c r="G2758" i="4"/>
  <c r="E2758" i="4"/>
  <c r="K2758" i="4"/>
  <c r="K2757" i="4"/>
  <c r="J2757" i="4"/>
  <c r="G2757" i="4"/>
  <c r="E2757" i="4"/>
  <c r="J2756" i="4"/>
  <c r="G2756" i="4"/>
  <c r="E2756" i="4"/>
  <c r="K2756" i="4"/>
  <c r="J2755" i="4"/>
  <c r="K2755" i="4" s="1"/>
  <c r="G2755" i="4"/>
  <c r="E2755" i="4"/>
  <c r="K2754" i="4"/>
  <c r="J2754" i="4"/>
  <c r="G2754" i="4"/>
  <c r="E2754" i="4"/>
  <c r="J2753" i="4"/>
  <c r="G2753" i="4"/>
  <c r="E2753" i="4"/>
  <c r="K2753" i="4"/>
  <c r="J2752" i="4"/>
  <c r="G2752" i="4"/>
  <c r="E2752" i="4"/>
  <c r="K2752" i="4"/>
  <c r="J2751" i="4"/>
  <c r="G2751" i="4"/>
  <c r="E2751" i="4"/>
  <c r="K2751" i="4"/>
  <c r="J2750" i="4"/>
  <c r="K2750" i="4" s="1"/>
  <c r="G2750" i="4"/>
  <c r="E2750" i="4"/>
  <c r="J2749" i="4"/>
  <c r="K2749" i="4" s="1"/>
  <c r="G2749" i="4"/>
  <c r="E2749" i="4"/>
  <c r="K2748" i="4"/>
  <c r="J2748" i="4"/>
  <c r="G2748" i="4"/>
  <c r="E2748" i="4"/>
  <c r="AD2748" i="4" s="1"/>
  <c r="J2747" i="4"/>
  <c r="K2747" i="4" s="1"/>
  <c r="G2747" i="4"/>
  <c r="E2747" i="4"/>
  <c r="AC2746" i="4"/>
  <c r="J2746" i="4"/>
  <c r="G2746" i="4"/>
  <c r="E2746" i="4"/>
  <c r="K2746" i="4"/>
  <c r="J2745" i="4"/>
  <c r="K2745" i="4" s="1"/>
  <c r="G2745" i="4"/>
  <c r="E2745" i="4"/>
  <c r="J2744" i="4"/>
  <c r="G2744" i="4"/>
  <c r="E2744" i="4"/>
  <c r="K2744" i="4"/>
  <c r="J2743" i="4"/>
  <c r="K2743" i="4" s="1"/>
  <c r="G2743" i="4"/>
  <c r="E2743" i="4"/>
  <c r="J2742" i="4"/>
  <c r="G2742" i="4"/>
  <c r="E2742" i="4"/>
  <c r="K2742" i="4"/>
  <c r="J2741" i="4"/>
  <c r="G2741" i="4"/>
  <c r="E2741" i="4"/>
  <c r="K2741" i="4"/>
  <c r="J2740" i="4"/>
  <c r="K2740" i="4" s="1"/>
  <c r="G2740" i="4"/>
  <c r="E2740" i="4"/>
  <c r="J2739" i="4"/>
  <c r="K2739" i="4" s="1"/>
  <c r="G2739" i="4"/>
  <c r="E2739" i="4"/>
  <c r="J2738" i="4"/>
  <c r="G2738" i="4"/>
  <c r="E2738" i="4"/>
  <c r="K2738" i="4"/>
  <c r="J2737" i="4"/>
  <c r="K2737" i="4" s="1"/>
  <c r="G2737" i="4"/>
  <c r="E2737" i="4"/>
  <c r="H2737" i="4" s="1"/>
  <c r="K2736" i="4"/>
  <c r="J2736" i="4"/>
  <c r="G2736" i="4"/>
  <c r="E2736" i="4"/>
  <c r="J2735" i="4"/>
  <c r="G2735" i="4"/>
  <c r="E2735" i="4"/>
  <c r="K2735" i="4"/>
  <c r="J2734" i="4"/>
  <c r="G2734" i="4"/>
  <c r="E2734" i="4"/>
  <c r="K2734" i="4"/>
  <c r="J2733" i="4"/>
  <c r="K2733" i="4" s="1"/>
  <c r="G2733" i="4"/>
  <c r="E2733" i="4"/>
  <c r="K2732" i="4"/>
  <c r="J2732" i="4"/>
  <c r="G2732" i="4"/>
  <c r="E2732" i="4"/>
  <c r="J2731" i="4"/>
  <c r="K2731" i="4" s="1"/>
  <c r="G2731" i="4"/>
  <c r="E2731" i="4"/>
  <c r="J2730" i="4"/>
  <c r="K2730" i="4" s="1"/>
  <c r="G2730" i="4"/>
  <c r="E2730" i="4"/>
  <c r="J2729" i="4"/>
  <c r="K2729" i="4" s="1"/>
  <c r="G2729" i="4"/>
  <c r="E2729" i="4"/>
  <c r="J2728" i="4"/>
  <c r="K2728" i="4" s="1"/>
  <c r="G2728" i="4"/>
  <c r="E2728" i="4"/>
  <c r="J2727" i="4"/>
  <c r="K2727" i="4" s="1"/>
  <c r="G2727" i="4"/>
  <c r="E2727" i="4"/>
  <c r="J2726" i="4"/>
  <c r="K2726" i="4" s="1"/>
  <c r="G2726" i="4"/>
  <c r="E2726" i="4"/>
  <c r="J2725" i="4"/>
  <c r="K2725" i="4" s="1"/>
  <c r="G2725" i="4"/>
  <c r="E2725" i="4"/>
  <c r="J2724" i="4"/>
  <c r="G2724" i="4"/>
  <c r="E2724" i="4"/>
  <c r="K2724" i="4"/>
  <c r="AD2723" i="4"/>
  <c r="AA2723" i="4"/>
  <c r="K2723" i="4"/>
  <c r="J2723" i="4"/>
  <c r="G2723" i="4"/>
  <c r="E2723" i="4"/>
  <c r="K2722" i="4"/>
  <c r="J2722" i="4"/>
  <c r="G2722" i="4"/>
  <c r="E2722" i="4"/>
  <c r="J2721" i="4"/>
  <c r="G2721" i="4"/>
  <c r="E2721" i="4"/>
  <c r="K2721" i="4"/>
  <c r="J2720" i="4"/>
  <c r="G2720" i="4"/>
  <c r="E2720" i="4"/>
  <c r="K2720" i="4"/>
  <c r="K2719" i="4"/>
  <c r="J2719" i="4"/>
  <c r="G2719" i="4"/>
  <c r="E2719" i="4"/>
  <c r="K2718" i="4"/>
  <c r="J2718" i="4"/>
  <c r="G2718" i="4"/>
  <c r="E2718" i="4"/>
  <c r="J2717" i="4"/>
  <c r="G2717" i="4"/>
  <c r="E2717" i="4"/>
  <c r="K2717" i="4"/>
  <c r="K2716" i="4"/>
  <c r="J2716" i="4"/>
  <c r="G2716" i="4"/>
  <c r="E2716" i="4"/>
  <c r="AB2715" i="4"/>
  <c r="J2715" i="4"/>
  <c r="G2715" i="4"/>
  <c r="E2715" i="4"/>
  <c r="K2715" i="4"/>
  <c r="K2714" i="4"/>
  <c r="J2714" i="4"/>
  <c r="G2714" i="4"/>
  <c r="E2714" i="4"/>
  <c r="K2713" i="4"/>
  <c r="J2713" i="4"/>
  <c r="G2713" i="4"/>
  <c r="E2713" i="4"/>
  <c r="J2712" i="4"/>
  <c r="G2712" i="4"/>
  <c r="E2712" i="4"/>
  <c r="K2712" i="4"/>
  <c r="J2711" i="4"/>
  <c r="K2711" i="4" s="1"/>
  <c r="G2711" i="4"/>
  <c r="E2711" i="4"/>
  <c r="J2710" i="4"/>
  <c r="K2710" i="4" s="1"/>
  <c r="G2710" i="4"/>
  <c r="E2710" i="4"/>
  <c r="J2709" i="4"/>
  <c r="K2709" i="4" s="1"/>
  <c r="G2709" i="4"/>
  <c r="E2709" i="4"/>
  <c r="K2708" i="4"/>
  <c r="J2708" i="4"/>
  <c r="G2708" i="4"/>
  <c r="E2708" i="4"/>
  <c r="J2707" i="4"/>
  <c r="K2707" i="4" s="1"/>
  <c r="G2707" i="4"/>
  <c r="E2707" i="4"/>
  <c r="J2706" i="4"/>
  <c r="K2706" i="4" s="1"/>
  <c r="G2706" i="4"/>
  <c r="E2706" i="4"/>
  <c r="K2705" i="4"/>
  <c r="J2705" i="4"/>
  <c r="G2705" i="4"/>
  <c r="E2705" i="4"/>
  <c r="J2704" i="4"/>
  <c r="K2704" i="4" s="1"/>
  <c r="G2704" i="4"/>
  <c r="E2704" i="4"/>
  <c r="J2703" i="4"/>
  <c r="K2703" i="4" s="1"/>
  <c r="G2703" i="4"/>
  <c r="E2703" i="4"/>
  <c r="J2702" i="4"/>
  <c r="K2702" i="4" s="1"/>
  <c r="G2702" i="4"/>
  <c r="E2702" i="4"/>
  <c r="J2701" i="4"/>
  <c r="K2701" i="4" s="1"/>
  <c r="G2701" i="4"/>
  <c r="E2701" i="4"/>
  <c r="K2700" i="4"/>
  <c r="J2700" i="4"/>
  <c r="G2700" i="4"/>
  <c r="E2700" i="4"/>
  <c r="J2699" i="4"/>
  <c r="G2699" i="4"/>
  <c r="E2699" i="4"/>
  <c r="K2699" i="4"/>
  <c r="J2698" i="4"/>
  <c r="K2698" i="4" s="1"/>
  <c r="G2698" i="4"/>
  <c r="E2698" i="4"/>
  <c r="J2697" i="4"/>
  <c r="K2697" i="4" s="1"/>
  <c r="G2697" i="4"/>
  <c r="E2697" i="4"/>
  <c r="J2696" i="4"/>
  <c r="K2696" i="4" s="1"/>
  <c r="G2696" i="4"/>
  <c r="E2696" i="4"/>
  <c r="J2695" i="4"/>
  <c r="K2695" i="4" s="1"/>
  <c r="G2695" i="4"/>
  <c r="E2695" i="4"/>
  <c r="J2694" i="4"/>
  <c r="G2694" i="4"/>
  <c r="E2694" i="4"/>
  <c r="K2694" i="4"/>
  <c r="J2693" i="4"/>
  <c r="K2693" i="4" s="1"/>
  <c r="G2693" i="4"/>
  <c r="E2693" i="4"/>
  <c r="J2692" i="4"/>
  <c r="G2692" i="4"/>
  <c r="E2692" i="4"/>
  <c r="K2692" i="4"/>
  <c r="J2691" i="4"/>
  <c r="G2691" i="4"/>
  <c r="E2691" i="4"/>
  <c r="K2691" i="4"/>
  <c r="K2690" i="4"/>
  <c r="J2690" i="4"/>
  <c r="G2690" i="4"/>
  <c r="E2690" i="4"/>
  <c r="J2689" i="4"/>
  <c r="K2689" i="4" s="1"/>
  <c r="G2689" i="4"/>
  <c r="E2689" i="4"/>
  <c r="K2688" i="4"/>
  <c r="J2688" i="4"/>
  <c r="G2688" i="4"/>
  <c r="E2688" i="4"/>
  <c r="J2687" i="4"/>
  <c r="K2687" i="4" s="1"/>
  <c r="G2687" i="4"/>
  <c r="E2687" i="4"/>
  <c r="J2686" i="4"/>
  <c r="K2686" i="4" s="1"/>
  <c r="G2686" i="4"/>
  <c r="E2686" i="4"/>
  <c r="J2685" i="4"/>
  <c r="G2685" i="4"/>
  <c r="E2685" i="4"/>
  <c r="K2685" i="4"/>
  <c r="J2684" i="4"/>
  <c r="K2684" i="4" s="1"/>
  <c r="G2684" i="4"/>
  <c r="E2684" i="4"/>
  <c r="J2683" i="4"/>
  <c r="G2683" i="4"/>
  <c r="E2683" i="4"/>
  <c r="K2683" i="4"/>
  <c r="J2682" i="4"/>
  <c r="K2682" i="4" s="1"/>
  <c r="G2682" i="4"/>
  <c r="E2682" i="4"/>
  <c r="J2681" i="4"/>
  <c r="G2681" i="4"/>
  <c r="E2681" i="4"/>
  <c r="K2681" i="4"/>
  <c r="J2680" i="4"/>
  <c r="K2680" i="4" s="1"/>
  <c r="G2680" i="4"/>
  <c r="E2680" i="4"/>
  <c r="AD2679" i="4"/>
  <c r="J2679" i="4"/>
  <c r="H2679" i="4"/>
  <c r="G2679" i="4"/>
  <c r="E2679" i="4"/>
  <c r="K2679" i="4"/>
  <c r="J2678" i="4"/>
  <c r="G2678" i="4"/>
  <c r="E2678" i="4"/>
  <c r="K2678" i="4"/>
  <c r="J2677" i="4"/>
  <c r="K2677" i="4" s="1"/>
  <c r="G2677" i="4"/>
  <c r="E2677" i="4"/>
  <c r="AC2677" i="4" s="1"/>
  <c r="J2676" i="4"/>
  <c r="K2676" i="4" s="1"/>
  <c r="G2676" i="4"/>
  <c r="E2676" i="4"/>
  <c r="J2675" i="4"/>
  <c r="G2675" i="4"/>
  <c r="E2675" i="4"/>
  <c r="K2675" i="4"/>
  <c r="AC2674" i="4"/>
  <c r="J2674" i="4"/>
  <c r="K2674" i="4" s="1"/>
  <c r="G2674" i="4"/>
  <c r="E2674" i="4"/>
  <c r="J2673" i="4"/>
  <c r="K2673" i="4" s="1"/>
  <c r="G2673" i="4"/>
  <c r="E2673" i="4"/>
  <c r="J2672" i="4"/>
  <c r="K2672" i="4" s="1"/>
  <c r="G2672" i="4"/>
  <c r="E2672" i="4"/>
  <c r="J2671" i="4"/>
  <c r="K2671" i="4" s="1"/>
  <c r="G2671" i="4"/>
  <c r="E2671" i="4"/>
  <c r="J2670" i="4"/>
  <c r="K2670" i="4" s="1"/>
  <c r="G2670" i="4"/>
  <c r="E2670" i="4"/>
  <c r="J2669" i="4"/>
  <c r="G2669" i="4"/>
  <c r="E2669" i="4"/>
  <c r="K2669" i="4"/>
  <c r="J2668" i="4"/>
  <c r="G2668" i="4"/>
  <c r="E2668" i="4"/>
  <c r="K2668" i="4"/>
  <c r="J2667" i="4"/>
  <c r="G2667" i="4"/>
  <c r="E2667" i="4"/>
  <c r="K2667" i="4"/>
  <c r="J2666" i="4"/>
  <c r="G2666" i="4"/>
  <c r="E2666" i="4"/>
  <c r="K2666" i="4"/>
  <c r="J2665" i="4"/>
  <c r="G2665" i="4"/>
  <c r="E2665" i="4"/>
  <c r="K2665" i="4"/>
  <c r="J2664" i="4"/>
  <c r="G2664" i="4"/>
  <c r="E2664" i="4"/>
  <c r="K2664" i="4"/>
  <c r="J2663" i="4"/>
  <c r="G2663" i="4"/>
  <c r="E2663" i="4"/>
  <c r="K2663" i="4"/>
  <c r="J2662" i="4"/>
  <c r="G2662" i="4"/>
  <c r="E2662" i="4"/>
  <c r="K2662" i="4"/>
  <c r="J2661" i="4"/>
  <c r="G2661" i="4"/>
  <c r="E2661" i="4"/>
  <c r="K2661" i="4"/>
  <c r="J2660" i="4"/>
  <c r="G2660" i="4"/>
  <c r="E2660" i="4"/>
  <c r="K2660" i="4"/>
  <c r="J2659" i="4"/>
  <c r="G2659" i="4"/>
  <c r="E2659" i="4"/>
  <c r="K2659" i="4"/>
  <c r="J2658" i="4"/>
  <c r="G2658" i="4"/>
  <c r="E2658" i="4"/>
  <c r="K2658" i="4"/>
  <c r="J2657" i="4"/>
  <c r="G2657" i="4"/>
  <c r="E2657" i="4"/>
  <c r="K2657" i="4"/>
  <c r="J2656" i="4"/>
  <c r="G2656" i="4"/>
  <c r="E2656" i="4"/>
  <c r="K2656" i="4"/>
  <c r="J2655" i="4"/>
  <c r="G2655" i="4"/>
  <c r="E2655" i="4"/>
  <c r="K2655" i="4"/>
  <c r="J2654" i="4"/>
  <c r="G2654" i="4"/>
  <c r="E2654" i="4"/>
  <c r="K2654" i="4"/>
  <c r="J2653" i="4"/>
  <c r="G2653" i="4"/>
  <c r="E2653" i="4"/>
  <c r="K2653" i="4"/>
  <c r="J2652" i="4"/>
  <c r="K2652" i="4" s="1"/>
  <c r="G2652" i="4"/>
  <c r="E2652" i="4"/>
  <c r="J2651" i="4"/>
  <c r="G2651" i="4"/>
  <c r="E2651" i="4"/>
  <c r="K2651" i="4"/>
  <c r="J2650" i="4"/>
  <c r="K2650" i="4" s="1"/>
  <c r="G2650" i="4"/>
  <c r="E2650" i="4"/>
  <c r="J2649" i="4"/>
  <c r="G2649" i="4"/>
  <c r="E2649" i="4"/>
  <c r="K2649" i="4"/>
  <c r="J2648" i="4"/>
  <c r="K2648" i="4" s="1"/>
  <c r="G2648" i="4"/>
  <c r="E2648" i="4"/>
  <c r="J2647" i="4"/>
  <c r="G2647" i="4"/>
  <c r="E2647" i="4"/>
  <c r="K2647" i="4"/>
  <c r="J2646" i="4"/>
  <c r="K2646" i="4" s="1"/>
  <c r="G2646" i="4"/>
  <c r="E2646" i="4"/>
  <c r="K2645" i="4"/>
  <c r="J2645" i="4"/>
  <c r="G2645" i="4"/>
  <c r="E2645" i="4"/>
  <c r="J2644" i="4"/>
  <c r="G2644" i="4"/>
  <c r="E2644" i="4"/>
  <c r="K2644" i="4"/>
  <c r="J2643" i="4"/>
  <c r="G2643" i="4"/>
  <c r="E2643" i="4"/>
  <c r="K2643" i="4"/>
  <c r="J2642" i="4"/>
  <c r="G2642" i="4"/>
  <c r="E2642" i="4"/>
  <c r="K2642" i="4"/>
  <c r="K2641" i="4"/>
  <c r="J2641" i="4"/>
  <c r="G2641" i="4"/>
  <c r="E2641" i="4"/>
  <c r="J2640" i="4"/>
  <c r="G2640" i="4"/>
  <c r="E2640" i="4"/>
  <c r="K2640" i="4"/>
  <c r="J2639" i="4"/>
  <c r="G2639" i="4"/>
  <c r="E2639" i="4"/>
  <c r="K2639" i="4"/>
  <c r="J2638" i="4"/>
  <c r="G2638" i="4"/>
  <c r="E2638" i="4"/>
  <c r="K2638" i="4"/>
  <c r="J2637" i="4"/>
  <c r="G2637" i="4"/>
  <c r="E2637" i="4"/>
  <c r="K2637" i="4"/>
  <c r="J2636" i="4"/>
  <c r="G2636" i="4"/>
  <c r="E2636" i="4"/>
  <c r="K2636" i="4"/>
  <c r="J2635" i="4"/>
  <c r="K2635" i="4" s="1"/>
  <c r="G2635" i="4"/>
  <c r="E2635" i="4"/>
  <c r="J2634" i="4"/>
  <c r="G2634" i="4"/>
  <c r="E2634" i="4"/>
  <c r="K2634" i="4"/>
  <c r="J2633" i="4"/>
  <c r="G2633" i="4"/>
  <c r="E2633" i="4"/>
  <c r="K2633" i="4"/>
  <c r="J2632" i="4"/>
  <c r="G2632" i="4"/>
  <c r="E2632" i="4"/>
  <c r="K2632" i="4"/>
  <c r="J2631" i="4"/>
  <c r="K2631" i="4" s="1"/>
  <c r="G2631" i="4"/>
  <c r="E2631" i="4"/>
  <c r="J2630" i="4"/>
  <c r="G2630" i="4"/>
  <c r="E2630" i="4"/>
  <c r="K2630" i="4"/>
  <c r="J2629" i="4"/>
  <c r="G2629" i="4"/>
  <c r="E2629" i="4"/>
  <c r="K2629" i="4"/>
  <c r="J2628" i="4"/>
  <c r="K2628" i="4" s="1"/>
  <c r="G2628" i="4"/>
  <c r="E2628" i="4"/>
  <c r="J2627" i="4"/>
  <c r="K2627" i="4" s="1"/>
  <c r="G2627" i="4"/>
  <c r="E2627" i="4"/>
  <c r="J2626" i="4"/>
  <c r="K2626" i="4" s="1"/>
  <c r="G2626" i="4"/>
  <c r="E2626" i="4"/>
  <c r="J2625" i="4"/>
  <c r="G2625" i="4"/>
  <c r="E2625" i="4"/>
  <c r="K2625" i="4"/>
  <c r="J2624" i="4"/>
  <c r="K2624" i="4" s="1"/>
  <c r="G2624" i="4"/>
  <c r="E2624" i="4"/>
  <c r="J2623" i="4"/>
  <c r="K2623" i="4" s="1"/>
  <c r="G2623" i="4"/>
  <c r="E2623" i="4"/>
  <c r="J2622" i="4"/>
  <c r="K2622" i="4" s="1"/>
  <c r="G2622" i="4"/>
  <c r="E2622" i="4"/>
  <c r="AD2621" i="4"/>
  <c r="AC2621" i="4"/>
  <c r="J2621" i="4"/>
  <c r="G2621" i="4"/>
  <c r="E2621" i="4"/>
  <c r="K2621" i="4"/>
  <c r="AD2620" i="4"/>
  <c r="J2620" i="4"/>
  <c r="G2620" i="4"/>
  <c r="E2620" i="4"/>
  <c r="K2620" i="4"/>
  <c r="J2619" i="4"/>
  <c r="G2619" i="4"/>
  <c r="E2619" i="4"/>
  <c r="K2619" i="4"/>
  <c r="J2618" i="4"/>
  <c r="G2618" i="4"/>
  <c r="E2618" i="4"/>
  <c r="K2618" i="4"/>
  <c r="J2617" i="4"/>
  <c r="G2617" i="4"/>
  <c r="E2617" i="4"/>
  <c r="K2617" i="4"/>
  <c r="AB2616" i="4"/>
  <c r="J2616" i="4"/>
  <c r="H2616" i="4"/>
  <c r="G2616" i="4"/>
  <c r="E2616" i="4"/>
  <c r="AC2616" i="4" s="1"/>
  <c r="K2616" i="4"/>
  <c r="J2615" i="4"/>
  <c r="G2615" i="4"/>
  <c r="E2615" i="4"/>
  <c r="K2615" i="4"/>
  <c r="J2614" i="4"/>
  <c r="G2614" i="4"/>
  <c r="E2614" i="4"/>
  <c r="K2614" i="4"/>
  <c r="K2613" i="4"/>
  <c r="J2613" i="4"/>
  <c r="G2613" i="4"/>
  <c r="E2613" i="4"/>
  <c r="AD2613" i="4" s="1"/>
  <c r="J2612" i="4"/>
  <c r="G2612" i="4"/>
  <c r="E2612" i="4"/>
  <c r="K2612" i="4"/>
  <c r="J2611" i="4"/>
  <c r="G2611" i="4"/>
  <c r="E2611" i="4"/>
  <c r="K2611" i="4"/>
  <c r="J2610" i="4"/>
  <c r="G2610" i="4"/>
  <c r="E2610" i="4"/>
  <c r="K2610" i="4"/>
  <c r="K2609" i="4"/>
  <c r="J2609" i="4"/>
  <c r="G2609" i="4"/>
  <c r="E2609" i="4"/>
  <c r="J2608" i="4"/>
  <c r="G2608" i="4"/>
  <c r="E2608" i="4"/>
  <c r="K2608" i="4"/>
  <c r="J2607" i="4"/>
  <c r="G2607" i="4"/>
  <c r="E2607" i="4"/>
  <c r="K2607" i="4"/>
  <c r="J2606" i="4"/>
  <c r="G2606" i="4"/>
  <c r="E2606" i="4"/>
  <c r="K2606" i="4"/>
  <c r="J2605" i="4"/>
  <c r="K2605" i="4" s="1"/>
  <c r="G2605" i="4"/>
  <c r="E2605" i="4"/>
  <c r="K2604" i="4"/>
  <c r="J2604" i="4"/>
  <c r="G2604" i="4"/>
  <c r="E2604" i="4"/>
  <c r="J2603" i="4"/>
  <c r="G2603" i="4"/>
  <c r="E2603" i="4"/>
  <c r="K2603" i="4"/>
  <c r="J2602" i="4"/>
  <c r="G2602" i="4"/>
  <c r="E2602" i="4"/>
  <c r="K2602" i="4"/>
  <c r="J2601" i="4"/>
  <c r="K2601" i="4" s="1"/>
  <c r="G2601" i="4"/>
  <c r="E2601" i="4"/>
  <c r="J2600" i="4"/>
  <c r="G2600" i="4"/>
  <c r="E2600" i="4"/>
  <c r="K2600" i="4"/>
  <c r="J2599" i="4"/>
  <c r="K2599" i="4" s="1"/>
  <c r="G2599" i="4"/>
  <c r="E2599" i="4"/>
  <c r="J2598" i="4"/>
  <c r="K2598" i="4" s="1"/>
  <c r="G2598" i="4"/>
  <c r="E2598" i="4"/>
  <c r="J2597" i="4"/>
  <c r="G2597" i="4"/>
  <c r="E2597" i="4"/>
  <c r="K2597" i="4"/>
  <c r="K2596" i="4"/>
  <c r="J2596" i="4"/>
  <c r="G2596" i="4"/>
  <c r="E2596" i="4"/>
  <c r="J2595" i="4"/>
  <c r="K2595" i="4" s="1"/>
  <c r="G2595" i="4"/>
  <c r="E2595" i="4"/>
  <c r="J2594" i="4"/>
  <c r="G2594" i="4"/>
  <c r="E2594" i="4"/>
  <c r="K2594" i="4"/>
  <c r="J2593" i="4"/>
  <c r="K2593" i="4" s="1"/>
  <c r="G2593" i="4"/>
  <c r="E2593" i="4"/>
  <c r="K2592" i="4"/>
  <c r="J2592" i="4"/>
  <c r="G2592" i="4"/>
  <c r="E2592" i="4"/>
  <c r="J2591" i="4"/>
  <c r="G2591" i="4"/>
  <c r="E2591" i="4"/>
  <c r="K2591" i="4"/>
  <c r="J2590" i="4"/>
  <c r="K2590" i="4" s="1"/>
  <c r="G2590" i="4"/>
  <c r="E2590" i="4"/>
  <c r="J2589" i="4"/>
  <c r="G2589" i="4"/>
  <c r="E2589" i="4"/>
  <c r="K2589" i="4"/>
  <c r="J2588" i="4"/>
  <c r="K2588" i="4" s="1"/>
  <c r="G2588" i="4"/>
  <c r="E2588" i="4"/>
  <c r="J2587" i="4"/>
  <c r="K2587" i="4" s="1"/>
  <c r="G2587" i="4"/>
  <c r="E2587" i="4"/>
  <c r="K2586" i="4"/>
  <c r="J2586" i="4"/>
  <c r="G2586" i="4"/>
  <c r="E2586" i="4"/>
  <c r="J2585" i="4"/>
  <c r="K2585" i="4" s="1"/>
  <c r="G2585" i="4"/>
  <c r="E2585" i="4"/>
  <c r="J2584" i="4"/>
  <c r="G2584" i="4"/>
  <c r="E2584" i="4"/>
  <c r="K2584" i="4"/>
  <c r="J2583" i="4"/>
  <c r="K2583" i="4" s="1"/>
  <c r="G2583" i="4"/>
  <c r="E2583" i="4"/>
  <c r="J2582" i="4"/>
  <c r="G2582" i="4"/>
  <c r="E2582" i="4"/>
  <c r="K2582" i="4"/>
  <c r="J2581" i="4"/>
  <c r="K2581" i="4" s="1"/>
  <c r="G2581" i="4"/>
  <c r="E2581" i="4"/>
  <c r="J2580" i="4"/>
  <c r="K2580" i="4" s="1"/>
  <c r="G2580" i="4"/>
  <c r="E2580" i="4"/>
  <c r="AD2580" i="4" s="1"/>
  <c r="J2579" i="4"/>
  <c r="G2579" i="4"/>
  <c r="E2579" i="4"/>
  <c r="K2579" i="4"/>
  <c r="K2578" i="4"/>
  <c r="J2578" i="4"/>
  <c r="G2578" i="4"/>
  <c r="E2578" i="4"/>
  <c r="J2577" i="4"/>
  <c r="K2577" i="4" s="1"/>
  <c r="G2577" i="4"/>
  <c r="E2577" i="4"/>
  <c r="K2576" i="4"/>
  <c r="J2576" i="4"/>
  <c r="G2576" i="4"/>
  <c r="E2576" i="4"/>
  <c r="J2575" i="4"/>
  <c r="G2575" i="4"/>
  <c r="E2575" i="4"/>
  <c r="AA2575" i="4" s="1"/>
  <c r="K2575" i="4"/>
  <c r="J2574" i="4"/>
  <c r="K2574" i="4" s="1"/>
  <c r="G2574" i="4"/>
  <c r="E2574" i="4"/>
  <c r="J2573" i="4"/>
  <c r="K2573" i="4" s="1"/>
  <c r="G2573" i="4"/>
  <c r="E2573" i="4"/>
  <c r="J2572" i="4"/>
  <c r="K2572" i="4" s="1"/>
  <c r="G2572" i="4"/>
  <c r="E2572" i="4"/>
  <c r="J2571" i="4"/>
  <c r="K2571" i="4" s="1"/>
  <c r="G2571" i="4"/>
  <c r="E2571" i="4"/>
  <c r="J2570" i="4"/>
  <c r="G2570" i="4"/>
  <c r="E2570" i="4"/>
  <c r="K2570" i="4"/>
  <c r="K2569" i="4"/>
  <c r="J2569" i="4"/>
  <c r="G2569" i="4"/>
  <c r="E2569" i="4"/>
  <c r="J2568" i="4"/>
  <c r="G2568" i="4"/>
  <c r="E2568" i="4"/>
  <c r="K2568" i="4"/>
  <c r="J2567" i="4"/>
  <c r="K2567" i="4" s="1"/>
  <c r="G2567" i="4"/>
  <c r="E2567" i="4"/>
  <c r="J2566" i="4"/>
  <c r="K2566" i="4" s="1"/>
  <c r="G2566" i="4"/>
  <c r="E2566" i="4"/>
  <c r="J2565" i="4"/>
  <c r="K2565" i="4" s="1"/>
  <c r="G2565" i="4"/>
  <c r="E2565" i="4"/>
  <c r="J2564" i="4"/>
  <c r="K2564" i="4" s="1"/>
  <c r="G2564" i="4"/>
  <c r="E2564" i="4"/>
  <c r="J2563" i="4"/>
  <c r="G2563" i="4"/>
  <c r="E2563" i="4"/>
  <c r="K2563" i="4"/>
  <c r="K2562" i="4"/>
  <c r="J2562" i="4"/>
  <c r="G2562" i="4"/>
  <c r="E2562" i="4"/>
  <c r="J2561" i="4"/>
  <c r="K2561" i="4" s="1"/>
  <c r="G2561" i="4"/>
  <c r="E2561" i="4"/>
  <c r="K2560" i="4"/>
  <c r="J2560" i="4"/>
  <c r="G2560" i="4"/>
  <c r="E2560" i="4"/>
  <c r="J2559" i="4"/>
  <c r="K2559" i="4" s="1"/>
  <c r="G2559" i="4"/>
  <c r="E2559" i="4"/>
  <c r="J2558" i="4"/>
  <c r="K2558" i="4" s="1"/>
  <c r="G2558" i="4"/>
  <c r="E2558" i="4"/>
  <c r="J2557" i="4"/>
  <c r="K2557" i="4" s="1"/>
  <c r="G2557" i="4"/>
  <c r="E2557" i="4"/>
  <c r="J2556" i="4"/>
  <c r="G2556" i="4"/>
  <c r="E2556" i="4"/>
  <c r="K2556" i="4"/>
  <c r="J2555" i="4"/>
  <c r="K2555" i="4" s="1"/>
  <c r="G2555" i="4"/>
  <c r="E2555" i="4"/>
  <c r="K2554" i="4"/>
  <c r="J2554" i="4"/>
  <c r="G2554" i="4"/>
  <c r="E2554" i="4"/>
  <c r="K2553" i="4"/>
  <c r="J2553" i="4"/>
  <c r="G2553" i="4"/>
  <c r="E2553" i="4"/>
  <c r="K2552" i="4"/>
  <c r="J2552" i="4"/>
  <c r="G2552" i="4"/>
  <c r="E2552" i="4"/>
  <c r="J2551" i="4"/>
  <c r="G2551" i="4"/>
  <c r="E2551" i="4"/>
  <c r="K2551" i="4"/>
  <c r="J2550" i="4"/>
  <c r="K2550" i="4" s="1"/>
  <c r="G2550" i="4"/>
  <c r="E2550" i="4"/>
  <c r="AD2549" i="4"/>
  <c r="AA2549" i="4"/>
  <c r="J2549" i="4"/>
  <c r="G2549" i="4"/>
  <c r="E2549" i="4"/>
  <c r="K2549" i="4"/>
  <c r="J2548" i="4"/>
  <c r="K2548" i="4" s="1"/>
  <c r="G2548" i="4"/>
  <c r="E2548" i="4"/>
  <c r="J2547" i="4"/>
  <c r="K2547" i="4" s="1"/>
  <c r="G2547" i="4"/>
  <c r="E2547" i="4"/>
  <c r="J2546" i="4"/>
  <c r="G2546" i="4"/>
  <c r="E2546" i="4"/>
  <c r="K2546" i="4"/>
  <c r="J2545" i="4"/>
  <c r="K2545" i="4" s="1"/>
  <c r="G2545" i="4"/>
  <c r="E2545" i="4"/>
  <c r="K2544" i="4"/>
  <c r="J2544" i="4"/>
  <c r="G2544" i="4"/>
  <c r="E2544" i="4"/>
  <c r="J2543" i="4"/>
  <c r="G2543" i="4"/>
  <c r="E2543" i="4"/>
  <c r="K2543" i="4"/>
  <c r="J2542" i="4"/>
  <c r="K2542" i="4" s="1"/>
  <c r="G2542" i="4"/>
  <c r="E2542" i="4"/>
  <c r="J2541" i="4"/>
  <c r="G2541" i="4"/>
  <c r="E2541" i="4"/>
  <c r="K2541" i="4"/>
  <c r="J2540" i="4"/>
  <c r="K2540" i="4" s="1"/>
  <c r="G2540" i="4"/>
  <c r="E2540" i="4"/>
  <c r="J2539" i="4"/>
  <c r="K2539" i="4" s="1"/>
  <c r="G2539" i="4"/>
  <c r="E2539" i="4"/>
  <c r="J2538" i="4"/>
  <c r="G2538" i="4"/>
  <c r="E2538" i="4"/>
  <c r="K2538" i="4"/>
  <c r="J2537" i="4"/>
  <c r="K2537" i="4" s="1"/>
  <c r="G2537" i="4"/>
  <c r="E2537" i="4"/>
  <c r="J2536" i="4"/>
  <c r="G2536" i="4"/>
  <c r="E2536" i="4"/>
  <c r="K2536" i="4"/>
  <c r="J2535" i="4"/>
  <c r="G2535" i="4"/>
  <c r="E2535" i="4"/>
  <c r="K2535" i="4"/>
  <c r="J2534" i="4"/>
  <c r="K2534" i="4" s="1"/>
  <c r="G2534" i="4"/>
  <c r="E2534" i="4"/>
  <c r="J2533" i="4"/>
  <c r="G2533" i="4"/>
  <c r="E2533" i="4"/>
  <c r="K2533" i="4"/>
  <c r="J2532" i="4"/>
  <c r="K2532" i="4" s="1"/>
  <c r="G2532" i="4"/>
  <c r="E2532" i="4"/>
  <c r="J2531" i="4"/>
  <c r="K2531" i="4" s="1"/>
  <c r="G2531" i="4"/>
  <c r="E2531" i="4"/>
  <c r="J2530" i="4"/>
  <c r="G2530" i="4"/>
  <c r="E2530" i="4"/>
  <c r="K2530" i="4"/>
  <c r="J2529" i="4"/>
  <c r="K2529" i="4" s="1"/>
  <c r="G2529" i="4"/>
  <c r="E2529" i="4"/>
  <c r="J2528" i="4"/>
  <c r="G2528" i="4"/>
  <c r="E2528" i="4"/>
  <c r="K2528" i="4"/>
  <c r="J2527" i="4"/>
  <c r="G2527" i="4"/>
  <c r="E2527" i="4"/>
  <c r="K2527" i="4"/>
  <c r="J2526" i="4"/>
  <c r="K2526" i="4" s="1"/>
  <c r="G2526" i="4"/>
  <c r="E2526" i="4"/>
  <c r="J2525" i="4"/>
  <c r="G2525" i="4"/>
  <c r="E2525" i="4"/>
  <c r="K2525" i="4"/>
  <c r="J2524" i="4"/>
  <c r="K2524" i="4" s="1"/>
  <c r="G2524" i="4"/>
  <c r="E2524" i="4"/>
  <c r="J2523" i="4"/>
  <c r="K2523" i="4" s="1"/>
  <c r="G2523" i="4"/>
  <c r="E2523" i="4"/>
  <c r="J2522" i="4"/>
  <c r="G2522" i="4"/>
  <c r="E2522" i="4"/>
  <c r="K2522" i="4"/>
  <c r="J2521" i="4"/>
  <c r="K2521" i="4" s="1"/>
  <c r="G2521" i="4"/>
  <c r="E2521" i="4"/>
  <c r="J2520" i="4"/>
  <c r="G2520" i="4"/>
  <c r="E2520" i="4"/>
  <c r="K2520" i="4"/>
  <c r="J2519" i="4"/>
  <c r="K2519" i="4" s="1"/>
  <c r="G2519" i="4"/>
  <c r="E2519" i="4"/>
  <c r="J2518" i="4"/>
  <c r="K2518" i="4" s="1"/>
  <c r="G2518" i="4"/>
  <c r="E2518" i="4"/>
  <c r="J2517" i="4"/>
  <c r="G2517" i="4"/>
  <c r="E2517" i="4"/>
  <c r="K2517" i="4"/>
  <c r="J2516" i="4"/>
  <c r="K2516" i="4" s="1"/>
  <c r="G2516" i="4"/>
  <c r="E2516" i="4"/>
  <c r="J2515" i="4"/>
  <c r="K2515" i="4" s="1"/>
  <c r="G2515" i="4"/>
  <c r="E2515" i="4"/>
  <c r="J2514" i="4"/>
  <c r="G2514" i="4"/>
  <c r="E2514" i="4"/>
  <c r="K2514" i="4"/>
  <c r="K2513" i="4"/>
  <c r="J2513" i="4"/>
  <c r="G2513" i="4"/>
  <c r="E2513" i="4"/>
  <c r="AD2512" i="4"/>
  <c r="J2512" i="4"/>
  <c r="G2512" i="4"/>
  <c r="E2512" i="4"/>
  <c r="K2512" i="4"/>
  <c r="J2511" i="4"/>
  <c r="K2511" i="4" s="1"/>
  <c r="G2511" i="4"/>
  <c r="E2511" i="4"/>
  <c r="J2510" i="4"/>
  <c r="G2510" i="4"/>
  <c r="E2510" i="4"/>
  <c r="K2510" i="4"/>
  <c r="J2509" i="4"/>
  <c r="G2509" i="4"/>
  <c r="E2509" i="4"/>
  <c r="K2509" i="4"/>
  <c r="J2508" i="4"/>
  <c r="K2508" i="4" s="1"/>
  <c r="G2508" i="4"/>
  <c r="E2508" i="4"/>
  <c r="J2507" i="4"/>
  <c r="K2507" i="4" s="1"/>
  <c r="G2507" i="4"/>
  <c r="E2507" i="4"/>
  <c r="J2506" i="4"/>
  <c r="K2506" i="4" s="1"/>
  <c r="G2506" i="4"/>
  <c r="E2506" i="4"/>
  <c r="J2505" i="4"/>
  <c r="G2505" i="4"/>
  <c r="E2505" i="4"/>
  <c r="K2505" i="4"/>
  <c r="J2504" i="4"/>
  <c r="K2504" i="4" s="1"/>
  <c r="G2504" i="4"/>
  <c r="E2504" i="4"/>
  <c r="K2503" i="4"/>
  <c r="J2503" i="4"/>
  <c r="G2503" i="4"/>
  <c r="E2503" i="4"/>
  <c r="J2502" i="4"/>
  <c r="K2502" i="4" s="1"/>
  <c r="G2502" i="4"/>
  <c r="E2502" i="4"/>
  <c r="K2501" i="4"/>
  <c r="J2501" i="4"/>
  <c r="G2501" i="4"/>
  <c r="E2501" i="4"/>
  <c r="AD2501" i="4" s="1"/>
  <c r="J2500" i="4"/>
  <c r="K2500" i="4" s="1"/>
  <c r="G2500" i="4"/>
  <c r="E2500" i="4"/>
  <c r="J2499" i="4"/>
  <c r="K2499" i="4" s="1"/>
  <c r="G2499" i="4"/>
  <c r="E2499" i="4"/>
  <c r="J2498" i="4"/>
  <c r="K2498" i="4" s="1"/>
  <c r="G2498" i="4"/>
  <c r="E2498" i="4"/>
  <c r="AA2498" i="4" s="1"/>
  <c r="J2497" i="4"/>
  <c r="K2497" i="4" s="1"/>
  <c r="G2497" i="4"/>
  <c r="E2497" i="4"/>
  <c r="J2496" i="4"/>
  <c r="K2496" i="4" s="1"/>
  <c r="G2496" i="4"/>
  <c r="E2496" i="4"/>
  <c r="J2495" i="4"/>
  <c r="K2495" i="4" s="1"/>
  <c r="G2495" i="4"/>
  <c r="E2495" i="4"/>
  <c r="K2494" i="4"/>
  <c r="J2494" i="4"/>
  <c r="G2494" i="4"/>
  <c r="E2494" i="4"/>
  <c r="AD2494" i="4" s="1"/>
  <c r="J2493" i="4"/>
  <c r="G2493" i="4"/>
  <c r="E2493" i="4"/>
  <c r="K2493" i="4"/>
  <c r="J2492" i="4"/>
  <c r="K2492" i="4" s="1"/>
  <c r="G2492" i="4"/>
  <c r="E2492" i="4"/>
  <c r="J2491" i="4"/>
  <c r="K2491" i="4" s="1"/>
  <c r="G2491" i="4"/>
  <c r="E2491" i="4"/>
  <c r="K2490" i="4"/>
  <c r="J2490" i="4"/>
  <c r="G2490" i="4"/>
  <c r="E2490" i="4"/>
  <c r="J2489" i="4"/>
  <c r="K2489" i="4" s="1"/>
  <c r="G2489" i="4"/>
  <c r="E2489" i="4"/>
  <c r="J2488" i="4"/>
  <c r="K2488" i="4" s="1"/>
  <c r="G2488" i="4"/>
  <c r="E2488" i="4"/>
  <c r="K2487" i="4"/>
  <c r="J2487" i="4"/>
  <c r="G2487" i="4"/>
  <c r="E2487" i="4"/>
  <c r="K2486" i="4"/>
  <c r="J2486" i="4"/>
  <c r="G2486" i="4"/>
  <c r="E2486" i="4"/>
  <c r="AC2485" i="4"/>
  <c r="J2485" i="4"/>
  <c r="G2485" i="4"/>
  <c r="E2485" i="4"/>
  <c r="K2485" i="4"/>
  <c r="J2484" i="4"/>
  <c r="K2484" i="4" s="1"/>
  <c r="G2484" i="4"/>
  <c r="E2484" i="4"/>
  <c r="J2483" i="4"/>
  <c r="K2483" i="4" s="1"/>
  <c r="G2483" i="4"/>
  <c r="E2483" i="4"/>
  <c r="AD2483" i="4" s="1"/>
  <c r="J2482" i="4"/>
  <c r="K2482" i="4" s="1"/>
  <c r="G2482" i="4"/>
  <c r="E2482" i="4"/>
  <c r="K2481" i="4"/>
  <c r="J2481" i="4"/>
  <c r="G2481" i="4"/>
  <c r="E2481" i="4"/>
  <c r="J2480" i="4"/>
  <c r="G2480" i="4"/>
  <c r="E2480" i="4"/>
  <c r="K2480" i="4"/>
  <c r="J2479" i="4"/>
  <c r="K2479" i="4" s="1"/>
  <c r="G2479" i="4"/>
  <c r="E2479" i="4"/>
  <c r="J2478" i="4"/>
  <c r="K2478" i="4" s="1"/>
  <c r="G2478" i="4"/>
  <c r="E2478" i="4"/>
  <c r="K2477" i="4"/>
  <c r="J2477" i="4"/>
  <c r="G2477" i="4"/>
  <c r="E2477" i="4"/>
  <c r="J2476" i="4"/>
  <c r="G2476" i="4"/>
  <c r="E2476" i="4"/>
  <c r="K2476" i="4"/>
  <c r="J2475" i="4"/>
  <c r="K2475" i="4" s="1"/>
  <c r="G2475" i="4"/>
  <c r="E2475" i="4"/>
  <c r="AD2475" i="4" s="1"/>
  <c r="K2474" i="4"/>
  <c r="J2474" i="4"/>
  <c r="G2474" i="4"/>
  <c r="E2474" i="4"/>
  <c r="J2473" i="4"/>
  <c r="K2473" i="4" s="1"/>
  <c r="G2473" i="4"/>
  <c r="E2473" i="4"/>
  <c r="J2472" i="4"/>
  <c r="K2472" i="4" s="1"/>
  <c r="G2472" i="4"/>
  <c r="E2472" i="4"/>
  <c r="J2471" i="4"/>
  <c r="K2471" i="4" s="1"/>
  <c r="G2471" i="4"/>
  <c r="E2471" i="4"/>
  <c r="J2470" i="4"/>
  <c r="K2470" i="4" s="1"/>
  <c r="G2470" i="4"/>
  <c r="E2470" i="4"/>
  <c r="K2469" i="4"/>
  <c r="J2469" i="4"/>
  <c r="G2469" i="4"/>
  <c r="E2469" i="4"/>
  <c r="J2468" i="4"/>
  <c r="K2468" i="4" s="1"/>
  <c r="G2468" i="4"/>
  <c r="E2468" i="4"/>
  <c r="AB2468" i="4" s="1"/>
  <c r="J2467" i="4"/>
  <c r="G2467" i="4"/>
  <c r="E2467" i="4"/>
  <c r="K2467" i="4"/>
  <c r="K2466" i="4"/>
  <c r="J2466" i="4"/>
  <c r="G2466" i="4"/>
  <c r="E2466" i="4"/>
  <c r="J2465" i="4"/>
  <c r="K2465" i="4" s="1"/>
  <c r="G2465" i="4"/>
  <c r="E2465" i="4"/>
  <c r="J2464" i="4"/>
  <c r="G2464" i="4"/>
  <c r="E2464" i="4"/>
  <c r="K2464" i="4"/>
  <c r="J2463" i="4"/>
  <c r="K2463" i="4" s="1"/>
  <c r="G2463" i="4"/>
  <c r="E2463" i="4"/>
  <c r="K2462" i="4"/>
  <c r="J2462" i="4"/>
  <c r="G2462" i="4"/>
  <c r="E2462" i="4"/>
  <c r="AB2462" i="4" s="1"/>
  <c r="J2461" i="4"/>
  <c r="K2461" i="4" s="1"/>
  <c r="G2461" i="4"/>
  <c r="E2461" i="4"/>
  <c r="J2460" i="4"/>
  <c r="G2460" i="4"/>
  <c r="E2460" i="4"/>
  <c r="K2460" i="4"/>
  <c r="J2459" i="4"/>
  <c r="K2459" i="4" s="1"/>
  <c r="G2459" i="4"/>
  <c r="E2459" i="4"/>
  <c r="J2458" i="4"/>
  <c r="K2458" i="4" s="1"/>
  <c r="G2458" i="4"/>
  <c r="E2458" i="4"/>
  <c r="K2457" i="4"/>
  <c r="J2457" i="4"/>
  <c r="G2457" i="4"/>
  <c r="E2457" i="4"/>
  <c r="AD2456" i="4"/>
  <c r="AA2456" i="4"/>
  <c r="J2456" i="4"/>
  <c r="K2456" i="4" s="1"/>
  <c r="G2456" i="4"/>
  <c r="E2456" i="4"/>
  <c r="AB2456" i="4" s="1"/>
  <c r="J2455" i="4"/>
  <c r="G2455" i="4"/>
  <c r="E2455" i="4"/>
  <c r="K2455" i="4"/>
  <c r="J2454" i="4"/>
  <c r="K2454" i="4" s="1"/>
  <c r="G2454" i="4"/>
  <c r="E2454" i="4"/>
  <c r="K2453" i="4"/>
  <c r="J2453" i="4"/>
  <c r="G2453" i="4"/>
  <c r="E2453" i="4"/>
  <c r="J2452" i="4"/>
  <c r="G2452" i="4"/>
  <c r="E2452" i="4"/>
  <c r="K2452" i="4"/>
  <c r="J2451" i="4"/>
  <c r="K2451" i="4" s="1"/>
  <c r="G2451" i="4"/>
  <c r="E2451" i="4"/>
  <c r="J2450" i="4"/>
  <c r="K2450" i="4" s="1"/>
  <c r="G2450" i="4"/>
  <c r="E2450" i="4"/>
  <c r="J2449" i="4"/>
  <c r="K2449" i="4" s="1"/>
  <c r="G2449" i="4"/>
  <c r="E2449" i="4"/>
  <c r="J2448" i="4"/>
  <c r="K2448" i="4" s="1"/>
  <c r="G2448" i="4"/>
  <c r="E2448" i="4"/>
  <c r="J2447" i="4"/>
  <c r="K2447" i="4" s="1"/>
  <c r="G2447" i="4"/>
  <c r="E2447" i="4"/>
  <c r="AC2447" i="4" s="1"/>
  <c r="J2446" i="4"/>
  <c r="K2446" i="4" s="1"/>
  <c r="G2446" i="4"/>
  <c r="E2446" i="4"/>
  <c r="J2445" i="4"/>
  <c r="K2445" i="4" s="1"/>
  <c r="G2445" i="4"/>
  <c r="E2445" i="4"/>
  <c r="K2444" i="4"/>
  <c r="J2444" i="4"/>
  <c r="G2444" i="4"/>
  <c r="E2444" i="4"/>
  <c r="J2443" i="4"/>
  <c r="G2443" i="4"/>
  <c r="E2443" i="4"/>
  <c r="K2443" i="4"/>
  <c r="K2442" i="4"/>
  <c r="J2442" i="4"/>
  <c r="G2442" i="4"/>
  <c r="E2442" i="4"/>
  <c r="K2441" i="4"/>
  <c r="J2441" i="4"/>
  <c r="G2441" i="4"/>
  <c r="E2441" i="4"/>
  <c r="AD2441" i="4" s="1"/>
  <c r="J2440" i="4"/>
  <c r="G2440" i="4"/>
  <c r="E2440" i="4"/>
  <c r="K2440" i="4"/>
  <c r="J2439" i="4"/>
  <c r="G2439" i="4"/>
  <c r="E2439" i="4"/>
  <c r="K2439" i="4"/>
  <c r="J2438" i="4"/>
  <c r="K2438" i="4" s="1"/>
  <c r="G2438" i="4"/>
  <c r="E2438" i="4"/>
  <c r="J2437" i="4"/>
  <c r="K2437" i="4" s="1"/>
  <c r="G2437" i="4"/>
  <c r="E2437" i="4"/>
  <c r="J2436" i="4"/>
  <c r="K2436" i="4" s="1"/>
  <c r="G2436" i="4"/>
  <c r="E2436" i="4"/>
  <c r="J2435" i="4"/>
  <c r="K2435" i="4" s="1"/>
  <c r="G2435" i="4"/>
  <c r="E2435" i="4"/>
  <c r="J2434" i="4"/>
  <c r="K2434" i="4" s="1"/>
  <c r="G2434" i="4"/>
  <c r="E2434" i="4"/>
  <c r="J2433" i="4"/>
  <c r="K2433" i="4" s="1"/>
  <c r="G2433" i="4"/>
  <c r="E2433" i="4"/>
  <c r="J2432" i="4"/>
  <c r="K2432" i="4" s="1"/>
  <c r="G2432" i="4"/>
  <c r="E2432" i="4"/>
  <c r="J2431" i="4"/>
  <c r="G2431" i="4"/>
  <c r="E2431" i="4"/>
  <c r="K2431" i="4"/>
  <c r="J2430" i="4"/>
  <c r="K2430" i="4" s="1"/>
  <c r="G2430" i="4"/>
  <c r="E2430" i="4"/>
  <c r="K2429" i="4"/>
  <c r="J2429" i="4"/>
  <c r="G2429" i="4"/>
  <c r="E2429" i="4"/>
  <c r="J2428" i="4"/>
  <c r="G2428" i="4"/>
  <c r="E2428" i="4"/>
  <c r="K2428" i="4"/>
  <c r="J2427" i="4"/>
  <c r="K2427" i="4" s="1"/>
  <c r="G2427" i="4"/>
  <c r="E2427" i="4"/>
  <c r="K2426" i="4"/>
  <c r="J2426" i="4"/>
  <c r="G2426" i="4"/>
  <c r="E2426" i="4"/>
  <c r="J2425" i="4"/>
  <c r="K2425" i="4" s="1"/>
  <c r="G2425" i="4"/>
  <c r="E2425" i="4"/>
  <c r="J2424" i="4"/>
  <c r="K2424" i="4" s="1"/>
  <c r="G2424" i="4"/>
  <c r="E2424" i="4"/>
  <c r="J2423" i="4"/>
  <c r="K2423" i="4" s="1"/>
  <c r="G2423" i="4"/>
  <c r="E2423" i="4"/>
  <c r="J2422" i="4"/>
  <c r="K2422" i="4" s="1"/>
  <c r="G2422" i="4"/>
  <c r="E2422" i="4"/>
  <c r="K2421" i="4"/>
  <c r="J2421" i="4"/>
  <c r="G2421" i="4"/>
  <c r="E2421" i="4"/>
  <c r="J2420" i="4"/>
  <c r="K2420" i="4" s="1"/>
  <c r="G2420" i="4"/>
  <c r="E2420" i="4"/>
  <c r="J2419" i="4"/>
  <c r="G2419" i="4"/>
  <c r="E2419" i="4"/>
  <c r="K2419" i="4"/>
  <c r="J2418" i="4"/>
  <c r="K2418" i="4" s="1"/>
  <c r="G2418" i="4"/>
  <c r="E2418" i="4"/>
  <c r="J2417" i="4"/>
  <c r="K2417" i="4" s="1"/>
  <c r="G2417" i="4"/>
  <c r="E2417" i="4"/>
  <c r="J2416" i="4"/>
  <c r="G2416" i="4"/>
  <c r="E2416" i="4"/>
  <c r="K2416" i="4"/>
  <c r="J2415" i="4"/>
  <c r="G2415" i="4"/>
  <c r="E2415" i="4"/>
  <c r="K2415" i="4"/>
  <c r="J2414" i="4"/>
  <c r="K2414" i="4" s="1"/>
  <c r="G2414" i="4"/>
  <c r="E2414" i="4"/>
  <c r="J2413" i="4"/>
  <c r="K2413" i="4" s="1"/>
  <c r="G2413" i="4"/>
  <c r="E2413" i="4"/>
  <c r="J2412" i="4"/>
  <c r="K2412" i="4" s="1"/>
  <c r="G2412" i="4"/>
  <c r="E2412" i="4"/>
  <c r="J2411" i="4"/>
  <c r="K2411" i="4" s="1"/>
  <c r="G2411" i="4"/>
  <c r="E2411" i="4"/>
  <c r="J2410" i="4"/>
  <c r="K2410" i="4" s="1"/>
  <c r="G2410" i="4"/>
  <c r="E2410" i="4"/>
  <c r="K2409" i="4"/>
  <c r="J2409" i="4"/>
  <c r="G2409" i="4"/>
  <c r="E2409" i="4"/>
  <c r="K2408" i="4"/>
  <c r="J2408" i="4"/>
  <c r="G2408" i="4"/>
  <c r="E2408" i="4"/>
  <c r="J2407" i="4"/>
  <c r="G2407" i="4"/>
  <c r="E2407" i="4"/>
  <c r="K2407" i="4"/>
  <c r="K2406" i="4"/>
  <c r="J2406" i="4"/>
  <c r="G2406" i="4"/>
  <c r="E2406" i="4"/>
  <c r="K2405" i="4"/>
  <c r="J2405" i="4"/>
  <c r="G2405" i="4"/>
  <c r="E2405" i="4"/>
  <c r="J2404" i="4"/>
  <c r="G2404" i="4"/>
  <c r="E2404" i="4"/>
  <c r="K2404" i="4"/>
  <c r="J2403" i="4"/>
  <c r="K2403" i="4" s="1"/>
  <c r="G2403" i="4"/>
  <c r="E2403" i="4"/>
  <c r="AA2402" i="4"/>
  <c r="K2402" i="4"/>
  <c r="J2402" i="4"/>
  <c r="G2402" i="4"/>
  <c r="E2402" i="4"/>
  <c r="J2401" i="4"/>
  <c r="K2401" i="4" s="1"/>
  <c r="G2401" i="4"/>
  <c r="E2401" i="4"/>
  <c r="J2400" i="4"/>
  <c r="G2400" i="4"/>
  <c r="E2400" i="4"/>
  <c r="K2400" i="4"/>
  <c r="J2399" i="4"/>
  <c r="K2399" i="4" s="1"/>
  <c r="G2399" i="4"/>
  <c r="E2399" i="4"/>
  <c r="J2398" i="4"/>
  <c r="K2398" i="4" s="1"/>
  <c r="G2398" i="4"/>
  <c r="E2398" i="4"/>
  <c r="J2397" i="4"/>
  <c r="G2397" i="4"/>
  <c r="E2397" i="4"/>
  <c r="K2397" i="4"/>
  <c r="J2396" i="4"/>
  <c r="K2396" i="4" s="1"/>
  <c r="G2396" i="4"/>
  <c r="E2396" i="4"/>
  <c r="J2395" i="4"/>
  <c r="K2395" i="4" s="1"/>
  <c r="G2395" i="4"/>
  <c r="E2395" i="4"/>
  <c r="K2394" i="4"/>
  <c r="J2394" i="4"/>
  <c r="G2394" i="4"/>
  <c r="E2394" i="4"/>
  <c r="J2393" i="4"/>
  <c r="K2393" i="4" s="1"/>
  <c r="G2393" i="4"/>
  <c r="E2393" i="4"/>
  <c r="J2392" i="4"/>
  <c r="G2392" i="4"/>
  <c r="E2392" i="4"/>
  <c r="K2392" i="4"/>
  <c r="J2391" i="4"/>
  <c r="G2391" i="4"/>
  <c r="E2391" i="4"/>
  <c r="K2391" i="4"/>
  <c r="J2390" i="4"/>
  <c r="K2390" i="4" s="1"/>
  <c r="G2390" i="4"/>
  <c r="E2390" i="4"/>
  <c r="J2389" i="4"/>
  <c r="K2389" i="4" s="1"/>
  <c r="G2389" i="4"/>
  <c r="E2389" i="4"/>
  <c r="J2388" i="4"/>
  <c r="K2388" i="4" s="1"/>
  <c r="G2388" i="4"/>
  <c r="E2388" i="4"/>
  <c r="J2387" i="4"/>
  <c r="G2387" i="4"/>
  <c r="E2387" i="4"/>
  <c r="AA2387" i="4" s="1"/>
  <c r="K2387" i="4"/>
  <c r="K2386" i="4"/>
  <c r="J2386" i="4"/>
  <c r="G2386" i="4"/>
  <c r="E2386" i="4"/>
  <c r="J2385" i="4"/>
  <c r="G2385" i="4"/>
  <c r="E2385" i="4"/>
  <c r="K2385" i="4"/>
  <c r="J2384" i="4"/>
  <c r="K2384" i="4" s="1"/>
  <c r="G2384" i="4"/>
  <c r="E2384" i="4"/>
  <c r="J2383" i="4"/>
  <c r="G2383" i="4"/>
  <c r="E2383" i="4"/>
  <c r="K2383" i="4"/>
  <c r="K2382" i="4"/>
  <c r="J2382" i="4"/>
  <c r="G2382" i="4"/>
  <c r="E2382" i="4"/>
  <c r="J2381" i="4"/>
  <c r="G2381" i="4"/>
  <c r="E2381" i="4"/>
  <c r="K2381" i="4"/>
  <c r="K2380" i="4"/>
  <c r="J2380" i="4"/>
  <c r="G2380" i="4"/>
  <c r="E2380" i="4"/>
  <c r="J2379" i="4"/>
  <c r="K2379" i="4" s="1"/>
  <c r="G2379" i="4"/>
  <c r="E2379" i="4"/>
  <c r="J2378" i="4"/>
  <c r="K2378" i="4" s="1"/>
  <c r="G2378" i="4"/>
  <c r="E2378" i="4"/>
  <c r="J2377" i="4"/>
  <c r="G2377" i="4"/>
  <c r="E2377" i="4"/>
  <c r="K2377" i="4"/>
  <c r="K2376" i="4"/>
  <c r="J2376" i="4"/>
  <c r="G2376" i="4"/>
  <c r="E2376" i="4"/>
  <c r="J2375" i="4"/>
  <c r="G2375" i="4"/>
  <c r="E2375" i="4"/>
  <c r="K2375" i="4"/>
  <c r="K2374" i="4"/>
  <c r="J2374" i="4"/>
  <c r="G2374" i="4"/>
  <c r="E2374" i="4"/>
  <c r="J2373" i="4"/>
  <c r="G2373" i="4"/>
  <c r="E2373" i="4"/>
  <c r="K2373" i="4"/>
  <c r="J2372" i="4"/>
  <c r="K2372" i="4" s="1"/>
  <c r="G2372" i="4"/>
  <c r="E2372" i="4"/>
  <c r="J2371" i="4"/>
  <c r="G2371" i="4"/>
  <c r="E2371" i="4"/>
  <c r="K2371" i="4"/>
  <c r="J2370" i="4"/>
  <c r="K2370" i="4" s="1"/>
  <c r="G2370" i="4"/>
  <c r="E2370" i="4"/>
  <c r="J2369" i="4"/>
  <c r="K2369" i="4" s="1"/>
  <c r="G2369" i="4"/>
  <c r="E2369" i="4"/>
  <c r="J2368" i="4"/>
  <c r="K2368" i="4" s="1"/>
  <c r="G2368" i="4"/>
  <c r="E2368" i="4"/>
  <c r="J2367" i="4"/>
  <c r="G2367" i="4"/>
  <c r="E2367" i="4"/>
  <c r="K2367" i="4"/>
  <c r="J2366" i="4"/>
  <c r="K2366" i="4" s="1"/>
  <c r="G2366" i="4"/>
  <c r="E2366" i="4"/>
  <c r="K2365" i="4"/>
  <c r="J2365" i="4"/>
  <c r="G2365" i="4"/>
  <c r="E2365" i="4"/>
  <c r="J2364" i="4"/>
  <c r="G2364" i="4"/>
  <c r="E2364" i="4"/>
  <c r="K2364" i="4"/>
  <c r="J2363" i="4"/>
  <c r="K2363" i="4" s="1"/>
  <c r="G2363" i="4"/>
  <c r="E2363" i="4"/>
  <c r="J2362" i="4"/>
  <c r="G2362" i="4"/>
  <c r="E2362" i="4"/>
  <c r="K2362" i="4"/>
  <c r="J2361" i="4"/>
  <c r="K2361" i="4" s="1"/>
  <c r="G2361" i="4"/>
  <c r="E2361" i="4"/>
  <c r="J2360" i="4"/>
  <c r="K2360" i="4" s="1"/>
  <c r="G2360" i="4"/>
  <c r="E2360" i="4"/>
  <c r="J2359" i="4"/>
  <c r="G2359" i="4"/>
  <c r="E2359" i="4"/>
  <c r="K2359" i="4"/>
  <c r="J2358" i="4"/>
  <c r="K2358" i="4" s="1"/>
  <c r="G2358" i="4"/>
  <c r="E2358" i="4"/>
  <c r="K2357" i="4"/>
  <c r="J2357" i="4"/>
  <c r="G2357" i="4"/>
  <c r="E2357" i="4"/>
  <c r="J2356" i="4"/>
  <c r="K2356" i="4" s="1"/>
  <c r="G2356" i="4"/>
  <c r="E2356" i="4"/>
  <c r="J2355" i="4"/>
  <c r="K2355" i="4" s="1"/>
  <c r="G2355" i="4"/>
  <c r="E2355" i="4"/>
  <c r="J2354" i="4"/>
  <c r="G2354" i="4"/>
  <c r="E2354" i="4"/>
  <c r="K2354" i="4"/>
  <c r="J2353" i="4"/>
  <c r="K2353" i="4" s="1"/>
  <c r="G2353" i="4"/>
  <c r="E2353" i="4"/>
  <c r="J2352" i="4"/>
  <c r="K2352" i="4" s="1"/>
  <c r="G2352" i="4"/>
  <c r="E2352" i="4"/>
  <c r="J2351" i="4"/>
  <c r="G2351" i="4"/>
  <c r="E2351" i="4"/>
  <c r="K2351" i="4"/>
  <c r="J2350" i="4"/>
  <c r="K2350" i="4" s="1"/>
  <c r="G2350" i="4"/>
  <c r="E2350" i="4"/>
  <c r="J2349" i="4"/>
  <c r="G2349" i="4"/>
  <c r="E2349" i="4"/>
  <c r="K2349" i="4"/>
  <c r="J2348" i="4"/>
  <c r="H2348" i="4"/>
  <c r="G2348" i="4"/>
  <c r="E2348" i="4"/>
  <c r="K2348" i="4"/>
  <c r="J2347" i="4"/>
  <c r="K2347" i="4" s="1"/>
  <c r="G2347" i="4"/>
  <c r="E2347" i="4"/>
  <c r="AC2346" i="4"/>
  <c r="J2346" i="4"/>
  <c r="G2346" i="4"/>
  <c r="E2346" i="4"/>
  <c r="K2346" i="4"/>
  <c r="J2345" i="4"/>
  <c r="K2345" i="4" s="1"/>
  <c r="G2345" i="4"/>
  <c r="E2345" i="4"/>
  <c r="J2344" i="4"/>
  <c r="K2344" i="4" s="1"/>
  <c r="G2344" i="4"/>
  <c r="E2344" i="4"/>
  <c r="AC2343" i="4"/>
  <c r="J2343" i="4"/>
  <c r="K2343" i="4" s="1"/>
  <c r="G2343" i="4"/>
  <c r="E2343" i="4"/>
  <c r="AD2343" i="4" s="1"/>
  <c r="J2342" i="4"/>
  <c r="G2342" i="4"/>
  <c r="E2342" i="4"/>
  <c r="K2342" i="4"/>
  <c r="J2341" i="4"/>
  <c r="K2341" i="4" s="1"/>
  <c r="G2341" i="4"/>
  <c r="E2341" i="4"/>
  <c r="J2340" i="4"/>
  <c r="K2340" i="4" s="1"/>
  <c r="G2340" i="4"/>
  <c r="E2340" i="4"/>
  <c r="K2339" i="4"/>
  <c r="J2339" i="4"/>
  <c r="G2339" i="4"/>
  <c r="E2339" i="4"/>
  <c r="J2338" i="4"/>
  <c r="G2338" i="4"/>
  <c r="E2338" i="4"/>
  <c r="K2338" i="4"/>
  <c r="K2337" i="4"/>
  <c r="J2337" i="4"/>
  <c r="G2337" i="4"/>
  <c r="E2337" i="4"/>
  <c r="J2336" i="4"/>
  <c r="K2336" i="4" s="1"/>
  <c r="G2336" i="4"/>
  <c r="E2336" i="4"/>
  <c r="K2335" i="4"/>
  <c r="J2335" i="4"/>
  <c r="G2335" i="4"/>
  <c r="E2335" i="4"/>
  <c r="J2334" i="4"/>
  <c r="K2334" i="4" s="1"/>
  <c r="G2334" i="4"/>
  <c r="E2334" i="4"/>
  <c r="J2333" i="4"/>
  <c r="K2333" i="4" s="1"/>
  <c r="G2333" i="4"/>
  <c r="E2333" i="4"/>
  <c r="J2332" i="4"/>
  <c r="K2332" i="4" s="1"/>
  <c r="G2332" i="4"/>
  <c r="E2332" i="4"/>
  <c r="J2331" i="4"/>
  <c r="K2331" i="4" s="1"/>
  <c r="G2331" i="4"/>
  <c r="E2331" i="4"/>
  <c r="J2330" i="4"/>
  <c r="G2330" i="4"/>
  <c r="E2330" i="4"/>
  <c r="K2330" i="4"/>
  <c r="J2329" i="4"/>
  <c r="K2329" i="4" s="1"/>
  <c r="G2329" i="4"/>
  <c r="E2329" i="4"/>
  <c r="J2328" i="4"/>
  <c r="K2328" i="4" s="1"/>
  <c r="G2328" i="4"/>
  <c r="E2328" i="4"/>
  <c r="J2327" i="4"/>
  <c r="K2327" i="4" s="1"/>
  <c r="G2327" i="4"/>
  <c r="E2327" i="4"/>
  <c r="J2326" i="4"/>
  <c r="K2326" i="4" s="1"/>
  <c r="G2326" i="4"/>
  <c r="E2326" i="4"/>
  <c r="K2325" i="4"/>
  <c r="J2325" i="4"/>
  <c r="G2325" i="4"/>
  <c r="E2325" i="4"/>
  <c r="J2324" i="4"/>
  <c r="K2324" i="4" s="1"/>
  <c r="G2324" i="4"/>
  <c r="E2324" i="4"/>
  <c r="J2323" i="4"/>
  <c r="K2323" i="4" s="1"/>
  <c r="G2323" i="4"/>
  <c r="E2323" i="4"/>
  <c r="J2322" i="4"/>
  <c r="K2322" i="4" s="1"/>
  <c r="G2322" i="4"/>
  <c r="E2322" i="4"/>
  <c r="J2321" i="4"/>
  <c r="K2321" i="4" s="1"/>
  <c r="G2321" i="4"/>
  <c r="E2321" i="4"/>
  <c r="J2320" i="4"/>
  <c r="K2320" i="4" s="1"/>
  <c r="G2320" i="4"/>
  <c r="E2320" i="4"/>
  <c r="J2319" i="4"/>
  <c r="G2319" i="4"/>
  <c r="E2319" i="4"/>
  <c r="K2319" i="4"/>
  <c r="J2318" i="4"/>
  <c r="K2318" i="4" s="1"/>
  <c r="G2318" i="4"/>
  <c r="E2318" i="4"/>
  <c r="J2317" i="4"/>
  <c r="K2317" i="4" s="1"/>
  <c r="G2317" i="4"/>
  <c r="E2317" i="4"/>
  <c r="J2316" i="4"/>
  <c r="K2316" i="4" s="1"/>
  <c r="G2316" i="4"/>
  <c r="E2316" i="4"/>
  <c r="K2315" i="4"/>
  <c r="J2315" i="4"/>
  <c r="G2315" i="4"/>
  <c r="E2315" i="4"/>
  <c r="K2314" i="4"/>
  <c r="J2314" i="4"/>
  <c r="G2314" i="4"/>
  <c r="E2314" i="4"/>
  <c r="K2313" i="4"/>
  <c r="J2313" i="4"/>
  <c r="G2313" i="4"/>
  <c r="E2313" i="4"/>
  <c r="J2312" i="4"/>
  <c r="K2312" i="4" s="1"/>
  <c r="G2312" i="4"/>
  <c r="E2312" i="4"/>
  <c r="J2311" i="4"/>
  <c r="G2311" i="4"/>
  <c r="E2311" i="4"/>
  <c r="K2311" i="4"/>
  <c r="J2310" i="4"/>
  <c r="K2310" i="4" s="1"/>
  <c r="G2310" i="4"/>
  <c r="E2310" i="4"/>
  <c r="K2309" i="4"/>
  <c r="J2309" i="4"/>
  <c r="G2309" i="4"/>
  <c r="E2309" i="4"/>
  <c r="J2308" i="4"/>
  <c r="G2308" i="4"/>
  <c r="E2308" i="4"/>
  <c r="K2308" i="4"/>
  <c r="J2307" i="4"/>
  <c r="G2307" i="4"/>
  <c r="E2307" i="4"/>
  <c r="K2307" i="4"/>
  <c r="J2306" i="4"/>
  <c r="K2306" i="4" s="1"/>
  <c r="G2306" i="4"/>
  <c r="E2306" i="4"/>
  <c r="J2305" i="4"/>
  <c r="K2305" i="4" s="1"/>
  <c r="G2305" i="4"/>
  <c r="E2305" i="4"/>
  <c r="J2304" i="4"/>
  <c r="K2304" i="4" s="1"/>
  <c r="G2304" i="4"/>
  <c r="E2304" i="4"/>
  <c r="J2303" i="4"/>
  <c r="K2303" i="4" s="1"/>
  <c r="G2303" i="4"/>
  <c r="E2303" i="4"/>
  <c r="K2302" i="4"/>
  <c r="J2302" i="4"/>
  <c r="G2302" i="4"/>
  <c r="E2302" i="4"/>
  <c r="K2301" i="4"/>
  <c r="J2301" i="4"/>
  <c r="G2301" i="4"/>
  <c r="E2301" i="4"/>
  <c r="J2300" i="4"/>
  <c r="K2300" i="4" s="1"/>
  <c r="G2300" i="4"/>
  <c r="E2300" i="4"/>
  <c r="J2299" i="4"/>
  <c r="K2299" i="4" s="1"/>
  <c r="G2299" i="4"/>
  <c r="E2299" i="4"/>
  <c r="J2298" i="4"/>
  <c r="K2298" i="4" s="1"/>
  <c r="G2298" i="4"/>
  <c r="E2298" i="4"/>
  <c r="J2297" i="4"/>
  <c r="K2297" i="4" s="1"/>
  <c r="G2297" i="4"/>
  <c r="E2297" i="4"/>
  <c r="J2296" i="4"/>
  <c r="G2296" i="4"/>
  <c r="E2296" i="4"/>
  <c r="K2296" i="4"/>
  <c r="J2295" i="4"/>
  <c r="K2295" i="4" s="1"/>
  <c r="G2295" i="4"/>
  <c r="E2295" i="4"/>
  <c r="J2294" i="4"/>
  <c r="K2294" i="4" s="1"/>
  <c r="G2294" i="4"/>
  <c r="E2294" i="4"/>
  <c r="K2293" i="4"/>
  <c r="J2293" i="4"/>
  <c r="G2293" i="4"/>
  <c r="E2293" i="4"/>
  <c r="J2292" i="4"/>
  <c r="G2292" i="4"/>
  <c r="E2292" i="4"/>
  <c r="K2292" i="4"/>
  <c r="J2291" i="4"/>
  <c r="K2291" i="4" s="1"/>
  <c r="G2291" i="4"/>
  <c r="E2291" i="4"/>
  <c r="J2290" i="4"/>
  <c r="K2290" i="4" s="1"/>
  <c r="G2290" i="4"/>
  <c r="E2290" i="4"/>
  <c r="K2289" i="4"/>
  <c r="J2289" i="4"/>
  <c r="G2289" i="4"/>
  <c r="E2289" i="4"/>
  <c r="J2288" i="4"/>
  <c r="G2288" i="4"/>
  <c r="E2288" i="4"/>
  <c r="K2288" i="4"/>
  <c r="J2287" i="4"/>
  <c r="K2287" i="4" s="1"/>
  <c r="G2287" i="4"/>
  <c r="E2287" i="4"/>
  <c r="J2286" i="4"/>
  <c r="G2286" i="4"/>
  <c r="E2286" i="4"/>
  <c r="K2286" i="4"/>
  <c r="J2285" i="4"/>
  <c r="K2285" i="4" s="1"/>
  <c r="G2285" i="4"/>
  <c r="E2285" i="4"/>
  <c r="J2284" i="4"/>
  <c r="G2284" i="4"/>
  <c r="E2284" i="4"/>
  <c r="K2284" i="4"/>
  <c r="K2283" i="4"/>
  <c r="J2283" i="4"/>
  <c r="G2283" i="4"/>
  <c r="E2283" i="4"/>
  <c r="J2282" i="4"/>
  <c r="G2282" i="4"/>
  <c r="E2282" i="4"/>
  <c r="K2282" i="4"/>
  <c r="K2281" i="4"/>
  <c r="J2281" i="4"/>
  <c r="G2281" i="4"/>
  <c r="E2281" i="4"/>
  <c r="J2280" i="4"/>
  <c r="K2280" i="4" s="1"/>
  <c r="G2280" i="4"/>
  <c r="E2280" i="4"/>
  <c r="J2279" i="4"/>
  <c r="K2279" i="4" s="1"/>
  <c r="G2279" i="4"/>
  <c r="E2279" i="4"/>
  <c r="J2278" i="4"/>
  <c r="K2278" i="4" s="1"/>
  <c r="G2278" i="4"/>
  <c r="E2278" i="4"/>
  <c r="J2277" i="4"/>
  <c r="K2277" i="4" s="1"/>
  <c r="G2277" i="4"/>
  <c r="E2277" i="4"/>
  <c r="J2276" i="4"/>
  <c r="K2276" i="4" s="1"/>
  <c r="G2276" i="4"/>
  <c r="E2276" i="4"/>
  <c r="J2275" i="4"/>
  <c r="K2275" i="4" s="1"/>
  <c r="G2275" i="4"/>
  <c r="E2275" i="4"/>
  <c r="J2274" i="4"/>
  <c r="K2274" i="4" s="1"/>
  <c r="G2274" i="4"/>
  <c r="E2274" i="4"/>
  <c r="J2273" i="4"/>
  <c r="K2273" i="4" s="1"/>
  <c r="G2273" i="4"/>
  <c r="E2273" i="4"/>
  <c r="J2272" i="4"/>
  <c r="K2272" i="4" s="1"/>
  <c r="G2272" i="4"/>
  <c r="E2272" i="4"/>
  <c r="J2271" i="4"/>
  <c r="H2271" i="4"/>
  <c r="G2271" i="4"/>
  <c r="E2271" i="4"/>
  <c r="K2271" i="4"/>
  <c r="J2270" i="4"/>
  <c r="K2270" i="4" s="1"/>
  <c r="G2270" i="4"/>
  <c r="E2270" i="4"/>
  <c r="J2269" i="4"/>
  <c r="K2269" i="4" s="1"/>
  <c r="G2269" i="4"/>
  <c r="E2269" i="4"/>
  <c r="AD2269" i="4" s="1"/>
  <c r="J2268" i="4"/>
  <c r="K2268" i="4" s="1"/>
  <c r="G2268" i="4"/>
  <c r="E2268" i="4"/>
  <c r="J2267" i="4"/>
  <c r="G2267" i="4"/>
  <c r="E2267" i="4"/>
  <c r="K2267" i="4"/>
  <c r="K2266" i="4"/>
  <c r="J2266" i="4"/>
  <c r="G2266" i="4"/>
  <c r="E2266" i="4"/>
  <c r="K2265" i="4"/>
  <c r="J2265" i="4"/>
  <c r="G2265" i="4"/>
  <c r="E2265" i="4"/>
  <c r="J2264" i="4"/>
  <c r="K2264" i="4" s="1"/>
  <c r="G2264" i="4"/>
  <c r="E2264" i="4"/>
  <c r="J2263" i="4"/>
  <c r="G2263" i="4"/>
  <c r="E2263" i="4"/>
  <c r="K2263" i="4"/>
  <c r="J2262" i="4"/>
  <c r="K2262" i="4" s="1"/>
  <c r="G2262" i="4"/>
  <c r="E2262" i="4"/>
  <c r="K2261" i="4"/>
  <c r="J2261" i="4"/>
  <c r="G2261" i="4"/>
  <c r="E2261" i="4"/>
  <c r="J2260" i="4"/>
  <c r="G2260" i="4"/>
  <c r="E2260" i="4"/>
  <c r="K2260" i="4"/>
  <c r="J2259" i="4"/>
  <c r="G2259" i="4"/>
  <c r="E2259" i="4"/>
  <c r="K2259" i="4"/>
  <c r="AD2258" i="4"/>
  <c r="J2258" i="4"/>
  <c r="G2258" i="4"/>
  <c r="E2258" i="4"/>
  <c r="K2258" i="4"/>
  <c r="J2257" i="4"/>
  <c r="K2257" i="4" s="1"/>
  <c r="G2257" i="4"/>
  <c r="E2257" i="4"/>
  <c r="J2256" i="4"/>
  <c r="K2256" i="4" s="1"/>
  <c r="G2256" i="4"/>
  <c r="E2256" i="4"/>
  <c r="J2255" i="4"/>
  <c r="K2255" i="4" s="1"/>
  <c r="G2255" i="4"/>
  <c r="E2255" i="4"/>
  <c r="K2254" i="4"/>
  <c r="J2254" i="4"/>
  <c r="G2254" i="4"/>
  <c r="E2254" i="4"/>
  <c r="J2253" i="4"/>
  <c r="K2253" i="4" s="1"/>
  <c r="G2253" i="4"/>
  <c r="E2253" i="4"/>
  <c r="J2252" i="4"/>
  <c r="K2252" i="4" s="1"/>
  <c r="G2252" i="4"/>
  <c r="E2252" i="4"/>
  <c r="AC2252" i="4" s="1"/>
  <c r="J2251" i="4"/>
  <c r="K2251" i="4" s="1"/>
  <c r="G2251" i="4"/>
  <c r="E2251" i="4"/>
  <c r="K2250" i="4"/>
  <c r="J2250" i="4"/>
  <c r="G2250" i="4"/>
  <c r="E2250" i="4"/>
  <c r="J2249" i="4"/>
  <c r="K2249" i="4" s="1"/>
  <c r="G2249" i="4"/>
  <c r="E2249" i="4"/>
  <c r="J2248" i="4"/>
  <c r="G2248" i="4"/>
  <c r="E2248" i="4"/>
  <c r="K2248" i="4"/>
  <c r="J2247" i="4"/>
  <c r="K2247" i="4" s="1"/>
  <c r="G2247" i="4"/>
  <c r="E2247" i="4"/>
  <c r="J2246" i="4"/>
  <c r="G2246" i="4"/>
  <c r="E2246" i="4"/>
  <c r="K2246" i="4"/>
  <c r="AA2245" i="4"/>
  <c r="K2245" i="4"/>
  <c r="J2245" i="4"/>
  <c r="G2245" i="4"/>
  <c r="E2245" i="4"/>
  <c r="J2244" i="4"/>
  <c r="G2244" i="4"/>
  <c r="E2244" i="4"/>
  <c r="K2244" i="4"/>
  <c r="K2243" i="4"/>
  <c r="J2243" i="4"/>
  <c r="G2243" i="4"/>
  <c r="E2243" i="4"/>
  <c r="J2242" i="4"/>
  <c r="K2242" i="4" s="1"/>
  <c r="G2242" i="4"/>
  <c r="E2242" i="4"/>
  <c r="J2241" i="4"/>
  <c r="K2241" i="4" s="1"/>
  <c r="G2241" i="4"/>
  <c r="E2241" i="4"/>
  <c r="J2240" i="4"/>
  <c r="G2240" i="4"/>
  <c r="E2240" i="4"/>
  <c r="K2240" i="4"/>
  <c r="J2239" i="4"/>
  <c r="G2239" i="4"/>
  <c r="E2239" i="4"/>
  <c r="K2239" i="4"/>
  <c r="J2238" i="4"/>
  <c r="G2238" i="4"/>
  <c r="E2238" i="4"/>
  <c r="K2238" i="4"/>
  <c r="J2237" i="4"/>
  <c r="K2237" i="4" s="1"/>
  <c r="G2237" i="4"/>
  <c r="E2237" i="4"/>
  <c r="J2236" i="4"/>
  <c r="G2236" i="4"/>
  <c r="E2236" i="4"/>
  <c r="K2236" i="4"/>
  <c r="K2235" i="4"/>
  <c r="J2235" i="4"/>
  <c r="G2235" i="4"/>
  <c r="E2235" i="4"/>
  <c r="J2234" i="4"/>
  <c r="G2234" i="4"/>
  <c r="E2234" i="4"/>
  <c r="K2234" i="4"/>
  <c r="K2233" i="4"/>
  <c r="J2233" i="4"/>
  <c r="G2233" i="4"/>
  <c r="E2233" i="4"/>
  <c r="J2232" i="4"/>
  <c r="K2232" i="4" s="1"/>
  <c r="G2232" i="4"/>
  <c r="E2232" i="4"/>
  <c r="AC2231" i="4"/>
  <c r="J2231" i="4"/>
  <c r="K2231" i="4" s="1"/>
  <c r="G2231" i="4"/>
  <c r="E2231" i="4"/>
  <c r="K2230" i="4"/>
  <c r="J2230" i="4"/>
  <c r="G2230" i="4"/>
  <c r="E2230" i="4"/>
  <c r="K2229" i="4"/>
  <c r="J2229" i="4"/>
  <c r="G2229" i="4"/>
  <c r="E2229" i="4"/>
  <c r="J2228" i="4"/>
  <c r="K2228" i="4" s="1"/>
  <c r="G2228" i="4"/>
  <c r="E2228" i="4"/>
  <c r="J2227" i="4"/>
  <c r="G2227" i="4"/>
  <c r="E2227" i="4"/>
  <c r="K2227" i="4"/>
  <c r="K2226" i="4"/>
  <c r="J2226" i="4"/>
  <c r="G2226" i="4"/>
  <c r="E2226" i="4"/>
  <c r="J2225" i="4"/>
  <c r="K2225" i="4" s="1"/>
  <c r="G2225" i="4"/>
  <c r="E2225" i="4"/>
  <c r="J2224" i="4"/>
  <c r="K2224" i="4" s="1"/>
  <c r="G2224" i="4"/>
  <c r="E2224" i="4"/>
  <c r="J2223" i="4"/>
  <c r="G2223" i="4"/>
  <c r="E2223" i="4"/>
  <c r="K2223" i="4"/>
  <c r="J2222" i="4"/>
  <c r="K2222" i="4" s="1"/>
  <c r="G2222" i="4"/>
  <c r="E2222" i="4"/>
  <c r="AA2221" i="4"/>
  <c r="J2221" i="4"/>
  <c r="K2221" i="4" s="1"/>
  <c r="G2221" i="4"/>
  <c r="E2221" i="4"/>
  <c r="J2220" i="4"/>
  <c r="G2220" i="4"/>
  <c r="E2220" i="4"/>
  <c r="K2220" i="4"/>
  <c r="J2219" i="4"/>
  <c r="G2219" i="4"/>
  <c r="E2219" i="4"/>
  <c r="K2219" i="4"/>
  <c r="J2218" i="4"/>
  <c r="K2218" i="4" s="1"/>
  <c r="G2218" i="4"/>
  <c r="E2218" i="4"/>
  <c r="K2217" i="4"/>
  <c r="J2217" i="4"/>
  <c r="G2217" i="4"/>
  <c r="E2217" i="4"/>
  <c r="J2216" i="4"/>
  <c r="G2216" i="4"/>
  <c r="E2216" i="4"/>
  <c r="K2216" i="4"/>
  <c r="K2215" i="4"/>
  <c r="J2215" i="4"/>
  <c r="G2215" i="4"/>
  <c r="E2215" i="4"/>
  <c r="J2214" i="4"/>
  <c r="K2214" i="4" s="1"/>
  <c r="G2214" i="4"/>
  <c r="E2214" i="4"/>
  <c r="J2213" i="4"/>
  <c r="K2213" i="4" s="1"/>
  <c r="G2213" i="4"/>
  <c r="E2213" i="4"/>
  <c r="J2212" i="4"/>
  <c r="G2212" i="4"/>
  <c r="E2212" i="4"/>
  <c r="K2212" i="4"/>
  <c r="J2211" i="4"/>
  <c r="K2211" i="4" s="1"/>
  <c r="G2211" i="4"/>
  <c r="E2211" i="4"/>
  <c r="J2210" i="4"/>
  <c r="G2210" i="4"/>
  <c r="E2210" i="4"/>
  <c r="K2210" i="4"/>
  <c r="J2209" i="4"/>
  <c r="K2209" i="4" s="1"/>
  <c r="G2209" i="4"/>
  <c r="E2209" i="4"/>
  <c r="J2208" i="4"/>
  <c r="G2208" i="4"/>
  <c r="E2208" i="4"/>
  <c r="K2208" i="4"/>
  <c r="J2207" i="4"/>
  <c r="K2207" i="4" s="1"/>
  <c r="G2207" i="4"/>
  <c r="E2207" i="4"/>
  <c r="J2206" i="4"/>
  <c r="G2206" i="4"/>
  <c r="E2206" i="4"/>
  <c r="K2206" i="4"/>
  <c r="K2205" i="4"/>
  <c r="J2205" i="4"/>
  <c r="G2205" i="4"/>
  <c r="E2205" i="4"/>
  <c r="J2204" i="4"/>
  <c r="K2204" i="4" s="1"/>
  <c r="G2204" i="4"/>
  <c r="E2204" i="4"/>
  <c r="J2203" i="4"/>
  <c r="K2203" i="4" s="1"/>
  <c r="G2203" i="4"/>
  <c r="E2203" i="4"/>
  <c r="J2202" i="4"/>
  <c r="K2202" i="4" s="1"/>
  <c r="G2202" i="4"/>
  <c r="E2202" i="4"/>
  <c r="J2201" i="4"/>
  <c r="G2201" i="4"/>
  <c r="E2201" i="4"/>
  <c r="K2201" i="4"/>
  <c r="J2200" i="4"/>
  <c r="K2200" i="4" s="1"/>
  <c r="G2200" i="4"/>
  <c r="E2200" i="4"/>
  <c r="J2199" i="4"/>
  <c r="K2199" i="4" s="1"/>
  <c r="G2199" i="4"/>
  <c r="E2199" i="4"/>
  <c r="J2198" i="4"/>
  <c r="K2198" i="4" s="1"/>
  <c r="G2198" i="4"/>
  <c r="E2198" i="4"/>
  <c r="J2197" i="4"/>
  <c r="K2197" i="4" s="1"/>
  <c r="G2197" i="4"/>
  <c r="E2197" i="4"/>
  <c r="J2196" i="4"/>
  <c r="G2196" i="4"/>
  <c r="E2196" i="4"/>
  <c r="K2196" i="4"/>
  <c r="J2195" i="4"/>
  <c r="K2195" i="4" s="1"/>
  <c r="G2195" i="4"/>
  <c r="E2195" i="4"/>
  <c r="J2194" i="4"/>
  <c r="K2194" i="4" s="1"/>
  <c r="G2194" i="4"/>
  <c r="E2194" i="4"/>
  <c r="J2193" i="4"/>
  <c r="G2193" i="4"/>
  <c r="E2193" i="4"/>
  <c r="K2193" i="4"/>
  <c r="J2192" i="4"/>
  <c r="K2192" i="4" s="1"/>
  <c r="G2192" i="4"/>
  <c r="E2192" i="4"/>
  <c r="J2191" i="4"/>
  <c r="G2191" i="4"/>
  <c r="E2191" i="4"/>
  <c r="K2191" i="4"/>
  <c r="J2190" i="4"/>
  <c r="K2190" i="4" s="1"/>
  <c r="G2190" i="4"/>
  <c r="E2190" i="4"/>
  <c r="J2189" i="4"/>
  <c r="K2189" i="4" s="1"/>
  <c r="G2189" i="4"/>
  <c r="E2189" i="4"/>
  <c r="J2188" i="4"/>
  <c r="G2188" i="4"/>
  <c r="E2188" i="4"/>
  <c r="K2188" i="4"/>
  <c r="J2187" i="4"/>
  <c r="K2187" i="4" s="1"/>
  <c r="G2187" i="4"/>
  <c r="E2187" i="4"/>
  <c r="J2186" i="4"/>
  <c r="K2186" i="4" s="1"/>
  <c r="G2186" i="4"/>
  <c r="E2186" i="4"/>
  <c r="J2185" i="4"/>
  <c r="K2185" i="4" s="1"/>
  <c r="G2185" i="4"/>
  <c r="E2185" i="4"/>
  <c r="J2184" i="4"/>
  <c r="K2184" i="4" s="1"/>
  <c r="G2184" i="4"/>
  <c r="E2184" i="4"/>
  <c r="J2183" i="4"/>
  <c r="G2183" i="4"/>
  <c r="E2183" i="4"/>
  <c r="K2183" i="4"/>
  <c r="J2182" i="4"/>
  <c r="K2182" i="4" s="1"/>
  <c r="G2182" i="4"/>
  <c r="E2182" i="4"/>
  <c r="AD2182" i="4" s="1"/>
  <c r="J2181" i="4"/>
  <c r="K2181" i="4" s="1"/>
  <c r="G2181" i="4"/>
  <c r="E2181" i="4"/>
  <c r="J2180" i="4"/>
  <c r="K2180" i="4" s="1"/>
  <c r="G2180" i="4"/>
  <c r="E2180" i="4"/>
  <c r="K2179" i="4"/>
  <c r="J2179" i="4"/>
  <c r="G2179" i="4"/>
  <c r="E2179" i="4"/>
  <c r="K2178" i="4"/>
  <c r="J2178" i="4"/>
  <c r="G2178" i="4"/>
  <c r="E2178" i="4"/>
  <c r="AD2177" i="4"/>
  <c r="AA2177" i="4"/>
  <c r="J2177" i="4"/>
  <c r="K2177" i="4" s="1"/>
  <c r="G2177" i="4"/>
  <c r="E2177" i="4"/>
  <c r="J2176" i="4"/>
  <c r="K2176" i="4" s="1"/>
  <c r="G2176" i="4"/>
  <c r="E2176" i="4"/>
  <c r="J2175" i="4"/>
  <c r="K2175" i="4" s="1"/>
  <c r="G2175" i="4"/>
  <c r="E2175" i="4"/>
  <c r="K2174" i="4"/>
  <c r="J2174" i="4"/>
  <c r="G2174" i="4"/>
  <c r="E2174" i="4"/>
  <c r="J2173" i="4"/>
  <c r="G2173" i="4"/>
  <c r="E2173" i="4"/>
  <c r="K2173" i="4"/>
  <c r="J2172" i="4"/>
  <c r="K2172" i="4" s="1"/>
  <c r="G2172" i="4"/>
  <c r="E2172" i="4"/>
  <c r="J2171" i="4"/>
  <c r="K2171" i="4" s="1"/>
  <c r="G2171" i="4"/>
  <c r="E2171" i="4"/>
  <c r="K2170" i="4"/>
  <c r="J2170" i="4"/>
  <c r="G2170" i="4"/>
  <c r="E2170" i="4"/>
  <c r="K2169" i="4"/>
  <c r="J2169" i="4"/>
  <c r="G2169" i="4"/>
  <c r="E2169" i="4"/>
  <c r="J2168" i="4"/>
  <c r="G2168" i="4"/>
  <c r="E2168" i="4"/>
  <c r="K2168" i="4"/>
  <c r="AD2167" i="4"/>
  <c r="J2167" i="4"/>
  <c r="K2167" i="4" s="1"/>
  <c r="G2167" i="4"/>
  <c r="E2167" i="4"/>
  <c r="J2166" i="4"/>
  <c r="K2166" i="4" s="1"/>
  <c r="G2166" i="4"/>
  <c r="E2166" i="4"/>
  <c r="J2165" i="4"/>
  <c r="K2165" i="4" s="1"/>
  <c r="G2165" i="4"/>
  <c r="E2165" i="4"/>
  <c r="K2164" i="4"/>
  <c r="J2164" i="4"/>
  <c r="G2164" i="4"/>
  <c r="E2164" i="4"/>
  <c r="J2163" i="4"/>
  <c r="G2163" i="4"/>
  <c r="E2163" i="4"/>
  <c r="K2163" i="4"/>
  <c r="J2162" i="4"/>
  <c r="K2162" i="4" s="1"/>
  <c r="G2162" i="4"/>
  <c r="E2162" i="4"/>
  <c r="J2161" i="4"/>
  <c r="K2161" i="4" s="1"/>
  <c r="G2161" i="4"/>
  <c r="E2161" i="4"/>
  <c r="AB2160" i="4"/>
  <c r="J2160" i="4"/>
  <c r="K2160" i="4" s="1"/>
  <c r="G2160" i="4"/>
  <c r="E2160" i="4"/>
  <c r="J2159" i="4"/>
  <c r="G2159" i="4"/>
  <c r="E2159" i="4"/>
  <c r="K2159" i="4"/>
  <c r="J2158" i="4"/>
  <c r="K2158" i="4" s="1"/>
  <c r="G2158" i="4"/>
  <c r="E2158" i="4"/>
  <c r="J2157" i="4"/>
  <c r="K2157" i="4" s="1"/>
  <c r="G2157" i="4"/>
  <c r="E2157" i="4"/>
  <c r="J2156" i="4"/>
  <c r="K2156" i="4" s="1"/>
  <c r="G2156" i="4"/>
  <c r="E2156" i="4"/>
  <c r="J2155" i="4"/>
  <c r="K2155" i="4" s="1"/>
  <c r="G2155" i="4"/>
  <c r="E2155" i="4"/>
  <c r="J2154" i="4"/>
  <c r="K2154" i="4" s="1"/>
  <c r="G2154" i="4"/>
  <c r="E2154" i="4"/>
  <c r="J2153" i="4"/>
  <c r="G2153" i="4"/>
  <c r="E2153" i="4"/>
  <c r="K2153" i="4"/>
  <c r="J2152" i="4"/>
  <c r="K2152" i="4" s="1"/>
  <c r="G2152" i="4"/>
  <c r="E2152" i="4"/>
  <c r="H2152" i="4" s="1"/>
  <c r="J2151" i="4"/>
  <c r="K2151" i="4" s="1"/>
  <c r="G2151" i="4"/>
  <c r="E2151" i="4"/>
  <c r="J2150" i="4"/>
  <c r="K2150" i="4" s="1"/>
  <c r="G2150" i="4"/>
  <c r="E2150" i="4"/>
  <c r="J2149" i="4"/>
  <c r="K2149" i="4" s="1"/>
  <c r="G2149" i="4"/>
  <c r="E2149" i="4"/>
  <c r="J2148" i="4"/>
  <c r="G2148" i="4"/>
  <c r="E2148" i="4"/>
  <c r="K2148" i="4"/>
  <c r="K2147" i="4"/>
  <c r="J2147" i="4"/>
  <c r="G2147" i="4"/>
  <c r="E2147" i="4"/>
  <c r="J2146" i="4"/>
  <c r="K2146" i="4" s="1"/>
  <c r="G2146" i="4"/>
  <c r="E2146" i="4"/>
  <c r="J2145" i="4"/>
  <c r="G2145" i="4"/>
  <c r="E2145" i="4"/>
  <c r="K2145" i="4"/>
  <c r="J2144" i="4"/>
  <c r="K2144" i="4" s="1"/>
  <c r="G2144" i="4"/>
  <c r="E2144" i="4"/>
  <c r="J2143" i="4"/>
  <c r="G2143" i="4"/>
  <c r="E2143" i="4"/>
  <c r="K2143" i="4"/>
  <c r="J2142" i="4"/>
  <c r="K2142" i="4" s="1"/>
  <c r="G2142" i="4"/>
  <c r="E2142" i="4"/>
  <c r="J2141" i="4"/>
  <c r="K2141" i="4" s="1"/>
  <c r="G2141" i="4"/>
  <c r="E2141" i="4"/>
  <c r="J2140" i="4"/>
  <c r="G2140" i="4"/>
  <c r="E2140" i="4"/>
  <c r="K2140" i="4"/>
  <c r="J2139" i="4"/>
  <c r="K2139" i="4" s="1"/>
  <c r="G2139" i="4"/>
  <c r="E2139" i="4"/>
  <c r="J2138" i="4"/>
  <c r="K2138" i="4" s="1"/>
  <c r="G2138" i="4"/>
  <c r="E2138" i="4"/>
  <c r="K2137" i="4"/>
  <c r="J2137" i="4"/>
  <c r="G2137" i="4"/>
  <c r="E2137" i="4"/>
  <c r="J2136" i="4"/>
  <c r="K2136" i="4" s="1"/>
  <c r="G2136" i="4"/>
  <c r="E2136" i="4"/>
  <c r="J2135" i="4"/>
  <c r="G2135" i="4"/>
  <c r="E2135" i="4"/>
  <c r="K2135" i="4"/>
  <c r="J2134" i="4"/>
  <c r="K2134" i="4" s="1"/>
  <c r="G2134" i="4"/>
  <c r="E2134" i="4"/>
  <c r="J2133" i="4"/>
  <c r="K2133" i="4" s="1"/>
  <c r="G2133" i="4"/>
  <c r="E2133" i="4"/>
  <c r="J2132" i="4"/>
  <c r="K2132" i="4" s="1"/>
  <c r="G2132" i="4"/>
  <c r="E2132" i="4"/>
  <c r="J2131" i="4"/>
  <c r="G2131" i="4"/>
  <c r="E2131" i="4"/>
  <c r="K2131" i="4"/>
  <c r="K2130" i="4"/>
  <c r="J2130" i="4"/>
  <c r="G2130" i="4"/>
  <c r="E2130" i="4"/>
  <c r="J2129" i="4"/>
  <c r="K2129" i="4" s="1"/>
  <c r="G2129" i="4"/>
  <c r="E2129" i="4"/>
  <c r="J2128" i="4"/>
  <c r="K2128" i="4" s="1"/>
  <c r="G2128" i="4"/>
  <c r="E2128" i="4"/>
  <c r="J2127" i="4"/>
  <c r="K2127" i="4" s="1"/>
  <c r="G2127" i="4"/>
  <c r="E2127" i="4"/>
  <c r="J2126" i="4"/>
  <c r="K2126" i="4" s="1"/>
  <c r="G2126" i="4"/>
  <c r="E2126" i="4"/>
  <c r="J2125" i="4"/>
  <c r="G2125" i="4"/>
  <c r="E2125" i="4"/>
  <c r="K2125" i="4"/>
  <c r="J2124" i="4"/>
  <c r="K2124" i="4" s="1"/>
  <c r="G2124" i="4"/>
  <c r="E2124" i="4"/>
  <c r="J2123" i="4"/>
  <c r="K2123" i="4" s="1"/>
  <c r="G2123" i="4"/>
  <c r="E2123" i="4"/>
  <c r="K2122" i="4"/>
  <c r="J2122" i="4"/>
  <c r="G2122" i="4"/>
  <c r="E2122" i="4"/>
  <c r="J2121" i="4"/>
  <c r="K2121" i="4" s="1"/>
  <c r="G2121" i="4"/>
  <c r="E2121" i="4"/>
  <c r="J2120" i="4"/>
  <c r="G2120" i="4"/>
  <c r="E2120" i="4"/>
  <c r="K2120" i="4"/>
  <c r="K2119" i="4"/>
  <c r="J2119" i="4"/>
  <c r="G2119" i="4"/>
  <c r="E2119" i="4"/>
  <c r="J2118" i="4"/>
  <c r="K2118" i="4" s="1"/>
  <c r="G2118" i="4"/>
  <c r="E2118" i="4"/>
  <c r="J2117" i="4"/>
  <c r="K2117" i="4" s="1"/>
  <c r="G2117" i="4"/>
  <c r="E2117" i="4"/>
  <c r="J2116" i="4"/>
  <c r="K2116" i="4" s="1"/>
  <c r="G2116" i="4"/>
  <c r="E2116" i="4"/>
  <c r="J2115" i="4"/>
  <c r="G2115" i="4"/>
  <c r="E2115" i="4"/>
  <c r="K2115" i="4"/>
  <c r="J2114" i="4"/>
  <c r="K2114" i="4" s="1"/>
  <c r="G2114" i="4"/>
  <c r="E2114" i="4"/>
  <c r="J2113" i="4"/>
  <c r="K2113" i="4" s="1"/>
  <c r="G2113" i="4"/>
  <c r="E2113" i="4"/>
  <c r="AD2112" i="4"/>
  <c r="K2112" i="4"/>
  <c r="J2112" i="4"/>
  <c r="G2112" i="4"/>
  <c r="E2112" i="4"/>
  <c r="AC2112" i="4" s="1"/>
  <c r="J2111" i="4"/>
  <c r="G2111" i="4"/>
  <c r="E2111" i="4"/>
  <c r="K2111" i="4"/>
  <c r="J2110" i="4"/>
  <c r="G2110" i="4"/>
  <c r="E2110" i="4"/>
  <c r="K2110" i="4"/>
  <c r="J2109" i="4"/>
  <c r="G2109" i="4"/>
  <c r="E2109" i="4"/>
  <c r="K2109" i="4"/>
  <c r="K2108" i="4"/>
  <c r="J2108" i="4"/>
  <c r="G2108" i="4"/>
  <c r="E2108" i="4"/>
  <c r="J2107" i="4"/>
  <c r="G2107" i="4"/>
  <c r="E2107" i="4"/>
  <c r="K2107" i="4"/>
  <c r="AD2106" i="4"/>
  <c r="J2106" i="4"/>
  <c r="G2106" i="4"/>
  <c r="E2106" i="4"/>
  <c r="K2106" i="4"/>
  <c r="AC2105" i="4"/>
  <c r="J2105" i="4"/>
  <c r="G2105" i="4"/>
  <c r="E2105" i="4"/>
  <c r="K2105" i="4"/>
  <c r="K2104" i="4"/>
  <c r="J2104" i="4"/>
  <c r="G2104" i="4"/>
  <c r="E2104" i="4"/>
  <c r="J2103" i="4"/>
  <c r="G2103" i="4"/>
  <c r="E2103" i="4"/>
  <c r="K2103" i="4"/>
  <c r="J2102" i="4"/>
  <c r="G2102" i="4"/>
  <c r="E2102" i="4"/>
  <c r="K2102" i="4"/>
  <c r="J2101" i="4"/>
  <c r="K2101" i="4" s="1"/>
  <c r="G2101" i="4"/>
  <c r="E2101" i="4"/>
  <c r="AC2101" i="4" s="1"/>
  <c r="K2100" i="4"/>
  <c r="J2100" i="4"/>
  <c r="G2100" i="4"/>
  <c r="E2100" i="4"/>
  <c r="J2099" i="4"/>
  <c r="G2099" i="4"/>
  <c r="E2099" i="4"/>
  <c r="K2099" i="4"/>
  <c r="J2098" i="4"/>
  <c r="K2098" i="4" s="1"/>
  <c r="G2098" i="4"/>
  <c r="E2098" i="4"/>
  <c r="J2097" i="4"/>
  <c r="G2097" i="4"/>
  <c r="E2097" i="4"/>
  <c r="K2097" i="4"/>
  <c r="J2096" i="4"/>
  <c r="K2096" i="4" s="1"/>
  <c r="G2096" i="4"/>
  <c r="E2096" i="4"/>
  <c r="J2095" i="4"/>
  <c r="K2095" i="4" s="1"/>
  <c r="G2095" i="4"/>
  <c r="E2095" i="4"/>
  <c r="J2094" i="4"/>
  <c r="G2094" i="4"/>
  <c r="E2094" i="4"/>
  <c r="K2094" i="4"/>
  <c r="J2093" i="4"/>
  <c r="G2093" i="4"/>
  <c r="E2093" i="4"/>
  <c r="K2093" i="4"/>
  <c r="J2092" i="4"/>
  <c r="K2092" i="4" s="1"/>
  <c r="G2092" i="4"/>
  <c r="E2092" i="4"/>
  <c r="J2091" i="4"/>
  <c r="K2091" i="4" s="1"/>
  <c r="G2091" i="4"/>
  <c r="E2091" i="4"/>
  <c r="J2090" i="4"/>
  <c r="K2090" i="4" s="1"/>
  <c r="G2090" i="4"/>
  <c r="E2090" i="4"/>
  <c r="J2089" i="4"/>
  <c r="K2089" i="4" s="1"/>
  <c r="G2089" i="4"/>
  <c r="E2089" i="4"/>
  <c r="K2088" i="4"/>
  <c r="J2088" i="4"/>
  <c r="G2088" i="4"/>
  <c r="E2088" i="4"/>
  <c r="J2087" i="4"/>
  <c r="K2087" i="4" s="1"/>
  <c r="G2087" i="4"/>
  <c r="E2087" i="4"/>
  <c r="AC2086" i="4"/>
  <c r="J2086" i="4"/>
  <c r="K2086" i="4" s="1"/>
  <c r="G2086" i="4"/>
  <c r="E2086" i="4"/>
  <c r="AB2086" i="4" s="1"/>
  <c r="J2085" i="4"/>
  <c r="K2085" i="4" s="1"/>
  <c r="G2085" i="4"/>
  <c r="E2085" i="4"/>
  <c r="J2084" i="4"/>
  <c r="K2084" i="4" s="1"/>
  <c r="G2084" i="4"/>
  <c r="E2084" i="4"/>
  <c r="J2083" i="4"/>
  <c r="G2083" i="4"/>
  <c r="E2083" i="4"/>
  <c r="K2083" i="4"/>
  <c r="J2082" i="4"/>
  <c r="G2082" i="4"/>
  <c r="E2082" i="4"/>
  <c r="K2082" i="4"/>
  <c r="J2081" i="4"/>
  <c r="K2081" i="4" s="1"/>
  <c r="G2081" i="4"/>
  <c r="E2081" i="4"/>
  <c r="J2080" i="4"/>
  <c r="K2080" i="4" s="1"/>
  <c r="G2080" i="4"/>
  <c r="E2080" i="4"/>
  <c r="J2079" i="4"/>
  <c r="K2079" i="4" s="1"/>
  <c r="G2079" i="4"/>
  <c r="E2079" i="4"/>
  <c r="J2078" i="4"/>
  <c r="K2078" i="4" s="1"/>
  <c r="G2078" i="4"/>
  <c r="E2078" i="4"/>
  <c r="J2077" i="4"/>
  <c r="G2077" i="4"/>
  <c r="E2077" i="4"/>
  <c r="K2077" i="4"/>
  <c r="K2076" i="4"/>
  <c r="J2076" i="4"/>
  <c r="G2076" i="4"/>
  <c r="E2076" i="4"/>
  <c r="J2075" i="4"/>
  <c r="K2075" i="4" s="1"/>
  <c r="G2075" i="4"/>
  <c r="E2075" i="4"/>
  <c r="J2074" i="4"/>
  <c r="G2074" i="4"/>
  <c r="E2074" i="4"/>
  <c r="K2074" i="4"/>
  <c r="J2073" i="4"/>
  <c r="K2073" i="4" s="1"/>
  <c r="G2073" i="4"/>
  <c r="E2073" i="4"/>
  <c r="K2072" i="4"/>
  <c r="J2072" i="4"/>
  <c r="G2072" i="4"/>
  <c r="E2072" i="4"/>
  <c r="J2071" i="4"/>
  <c r="G2071" i="4"/>
  <c r="E2071" i="4"/>
  <c r="K2071" i="4"/>
  <c r="AA2070" i="4"/>
  <c r="J2070" i="4"/>
  <c r="G2070" i="4"/>
  <c r="E2070" i="4"/>
  <c r="H2070" i="4" s="1"/>
  <c r="K2070" i="4"/>
  <c r="J2069" i="4"/>
  <c r="G2069" i="4"/>
  <c r="E2069" i="4"/>
  <c r="K2069" i="4"/>
  <c r="K2068" i="4"/>
  <c r="J2068" i="4"/>
  <c r="G2068" i="4"/>
  <c r="E2068" i="4"/>
  <c r="J2067" i="4"/>
  <c r="K2067" i="4" s="1"/>
  <c r="G2067" i="4"/>
  <c r="E2067" i="4"/>
  <c r="J2066" i="4"/>
  <c r="G2066" i="4"/>
  <c r="E2066" i="4"/>
  <c r="K2066" i="4"/>
  <c r="J2065" i="4"/>
  <c r="G2065" i="4"/>
  <c r="E2065" i="4"/>
  <c r="K2065" i="4"/>
  <c r="K2064" i="4"/>
  <c r="J2064" i="4"/>
  <c r="G2064" i="4"/>
  <c r="E2064" i="4"/>
  <c r="J2063" i="4"/>
  <c r="G2063" i="4"/>
  <c r="E2063" i="4"/>
  <c r="K2063" i="4"/>
  <c r="J2062" i="4"/>
  <c r="G2062" i="4"/>
  <c r="E2062" i="4"/>
  <c r="K2062" i="4"/>
  <c r="J2061" i="4"/>
  <c r="K2061" i="4" s="1"/>
  <c r="G2061" i="4"/>
  <c r="E2061" i="4"/>
  <c r="J2060" i="4"/>
  <c r="K2060" i="4" s="1"/>
  <c r="G2060" i="4"/>
  <c r="E2060" i="4"/>
  <c r="J2059" i="4"/>
  <c r="K2059" i="4" s="1"/>
  <c r="G2059" i="4"/>
  <c r="E2059" i="4"/>
  <c r="J2058" i="4"/>
  <c r="G2058" i="4"/>
  <c r="E2058" i="4"/>
  <c r="K2058" i="4"/>
  <c r="K2057" i="4"/>
  <c r="J2057" i="4"/>
  <c r="G2057" i="4"/>
  <c r="E2057" i="4"/>
  <c r="J2056" i="4"/>
  <c r="K2056" i="4" s="1"/>
  <c r="G2056" i="4"/>
  <c r="E2056" i="4"/>
  <c r="J2055" i="4"/>
  <c r="K2055" i="4" s="1"/>
  <c r="G2055" i="4"/>
  <c r="E2055" i="4"/>
  <c r="J2054" i="4"/>
  <c r="G2054" i="4"/>
  <c r="E2054" i="4"/>
  <c r="K2054" i="4"/>
  <c r="J2053" i="4"/>
  <c r="K2053" i="4" s="1"/>
  <c r="G2053" i="4"/>
  <c r="E2053" i="4"/>
  <c r="J2052" i="4"/>
  <c r="K2052" i="4" s="1"/>
  <c r="G2052" i="4"/>
  <c r="E2052" i="4"/>
  <c r="J2051" i="4"/>
  <c r="K2051" i="4" s="1"/>
  <c r="G2051" i="4"/>
  <c r="E2051" i="4"/>
  <c r="AA2050" i="4"/>
  <c r="J2050" i="4"/>
  <c r="K2050" i="4" s="1"/>
  <c r="G2050" i="4"/>
  <c r="E2050" i="4"/>
  <c r="J2049" i="4"/>
  <c r="K2049" i="4" s="1"/>
  <c r="G2049" i="4"/>
  <c r="E2049" i="4"/>
  <c r="K2048" i="4"/>
  <c r="J2048" i="4"/>
  <c r="G2048" i="4"/>
  <c r="E2048" i="4"/>
  <c r="J2047" i="4"/>
  <c r="G2047" i="4"/>
  <c r="E2047" i="4"/>
  <c r="K2047" i="4"/>
  <c r="J2046" i="4"/>
  <c r="K2046" i="4" s="1"/>
  <c r="G2046" i="4"/>
  <c r="E2046" i="4"/>
  <c r="K2045" i="4"/>
  <c r="J2045" i="4"/>
  <c r="G2045" i="4"/>
  <c r="E2045" i="4"/>
  <c r="J2044" i="4"/>
  <c r="K2044" i="4" s="1"/>
  <c r="G2044" i="4"/>
  <c r="E2044" i="4"/>
  <c r="J2043" i="4"/>
  <c r="K2043" i="4" s="1"/>
  <c r="G2043" i="4"/>
  <c r="E2043" i="4"/>
  <c r="J2042" i="4"/>
  <c r="K2042" i="4" s="1"/>
  <c r="G2042" i="4"/>
  <c r="E2042" i="4"/>
  <c r="J2041" i="4"/>
  <c r="G2041" i="4"/>
  <c r="E2041" i="4"/>
  <c r="K2041" i="4"/>
  <c r="K2040" i="4"/>
  <c r="J2040" i="4"/>
  <c r="G2040" i="4"/>
  <c r="E2040" i="4"/>
  <c r="J2039" i="4"/>
  <c r="G2039" i="4"/>
  <c r="E2039" i="4"/>
  <c r="K2039" i="4"/>
  <c r="J2038" i="4"/>
  <c r="K2038" i="4" s="1"/>
  <c r="G2038" i="4"/>
  <c r="E2038" i="4"/>
  <c r="J2037" i="4"/>
  <c r="G2037" i="4"/>
  <c r="E2037" i="4"/>
  <c r="K2037" i="4"/>
  <c r="J2036" i="4"/>
  <c r="K2036" i="4" s="1"/>
  <c r="G2036" i="4"/>
  <c r="E2036" i="4"/>
  <c r="J2035" i="4"/>
  <c r="G2035" i="4"/>
  <c r="E2035" i="4"/>
  <c r="K2035" i="4"/>
  <c r="J2034" i="4"/>
  <c r="G2034" i="4"/>
  <c r="E2034" i="4"/>
  <c r="K2034" i="4"/>
  <c r="J2033" i="4"/>
  <c r="K2033" i="4" s="1"/>
  <c r="G2033" i="4"/>
  <c r="E2033" i="4"/>
  <c r="J2032" i="4"/>
  <c r="K2032" i="4" s="1"/>
  <c r="G2032" i="4"/>
  <c r="E2032" i="4"/>
  <c r="J2031" i="4"/>
  <c r="K2031" i="4" s="1"/>
  <c r="G2031" i="4"/>
  <c r="E2031" i="4"/>
  <c r="J2030" i="4"/>
  <c r="K2030" i="4" s="1"/>
  <c r="G2030" i="4"/>
  <c r="E2030" i="4"/>
  <c r="J2029" i="4"/>
  <c r="G2029" i="4"/>
  <c r="E2029" i="4"/>
  <c r="K2029" i="4"/>
  <c r="K2028" i="4"/>
  <c r="J2028" i="4"/>
  <c r="G2028" i="4"/>
  <c r="E2028" i="4"/>
  <c r="K2027" i="4"/>
  <c r="J2027" i="4"/>
  <c r="G2027" i="4"/>
  <c r="E2027" i="4"/>
  <c r="J2026" i="4"/>
  <c r="G2026" i="4"/>
  <c r="E2026" i="4"/>
  <c r="K2026" i="4"/>
  <c r="K2025" i="4"/>
  <c r="J2025" i="4"/>
  <c r="G2025" i="4"/>
  <c r="E2025" i="4"/>
  <c r="J2024" i="4"/>
  <c r="K2024" i="4" s="1"/>
  <c r="G2024" i="4"/>
  <c r="E2024" i="4"/>
  <c r="J2023" i="4"/>
  <c r="K2023" i="4" s="1"/>
  <c r="G2023" i="4"/>
  <c r="E2023" i="4"/>
  <c r="J2022" i="4"/>
  <c r="G2022" i="4"/>
  <c r="E2022" i="4"/>
  <c r="K2022" i="4"/>
  <c r="J2021" i="4"/>
  <c r="K2021" i="4" s="1"/>
  <c r="G2021" i="4"/>
  <c r="E2021" i="4"/>
  <c r="K2020" i="4"/>
  <c r="J2020" i="4"/>
  <c r="G2020" i="4"/>
  <c r="E2020" i="4"/>
  <c r="AA2019" i="4"/>
  <c r="J2019" i="4"/>
  <c r="K2019" i="4" s="1"/>
  <c r="G2019" i="4"/>
  <c r="E2019" i="4"/>
  <c r="J2018" i="4"/>
  <c r="G2018" i="4"/>
  <c r="E2018" i="4"/>
  <c r="K2018" i="4"/>
  <c r="J2017" i="4"/>
  <c r="K2017" i="4" s="1"/>
  <c r="G2017" i="4"/>
  <c r="E2017" i="4"/>
  <c r="K2016" i="4"/>
  <c r="J2016" i="4"/>
  <c r="G2016" i="4"/>
  <c r="E2016" i="4"/>
  <c r="J2015" i="4"/>
  <c r="K2015" i="4" s="1"/>
  <c r="G2015" i="4"/>
  <c r="E2015" i="4"/>
  <c r="J2014" i="4"/>
  <c r="G2014" i="4"/>
  <c r="E2014" i="4"/>
  <c r="K2014" i="4"/>
  <c r="J2013" i="4"/>
  <c r="K2013" i="4" s="1"/>
  <c r="G2013" i="4"/>
  <c r="E2013" i="4"/>
  <c r="J2012" i="4"/>
  <c r="K2012" i="4" s="1"/>
  <c r="G2012" i="4"/>
  <c r="E2012" i="4"/>
  <c r="J2011" i="4"/>
  <c r="K2011" i="4" s="1"/>
  <c r="G2011" i="4"/>
  <c r="E2011" i="4"/>
  <c r="J2010" i="4"/>
  <c r="G2010" i="4"/>
  <c r="E2010" i="4"/>
  <c r="K2010" i="4"/>
  <c r="J2009" i="4"/>
  <c r="K2009" i="4" s="1"/>
  <c r="G2009" i="4"/>
  <c r="E2009" i="4"/>
  <c r="J2008" i="4"/>
  <c r="K2008" i="4" s="1"/>
  <c r="G2008" i="4"/>
  <c r="E2008" i="4"/>
  <c r="J2007" i="4"/>
  <c r="K2007" i="4" s="1"/>
  <c r="G2007" i="4"/>
  <c r="E2007" i="4"/>
  <c r="J2006" i="4"/>
  <c r="G2006" i="4"/>
  <c r="E2006" i="4"/>
  <c r="K2006" i="4"/>
  <c r="J2005" i="4"/>
  <c r="K2005" i="4" s="1"/>
  <c r="G2005" i="4"/>
  <c r="E2005" i="4"/>
  <c r="J2004" i="4"/>
  <c r="K2004" i="4" s="1"/>
  <c r="G2004" i="4"/>
  <c r="E2004" i="4"/>
  <c r="J2003" i="4"/>
  <c r="K2003" i="4" s="1"/>
  <c r="G2003" i="4"/>
  <c r="E2003" i="4"/>
  <c r="J2002" i="4"/>
  <c r="G2002" i="4"/>
  <c r="E2002" i="4"/>
  <c r="K2002" i="4"/>
  <c r="J2001" i="4"/>
  <c r="K2001" i="4" s="1"/>
  <c r="G2001" i="4"/>
  <c r="E2001" i="4"/>
  <c r="K2000" i="4"/>
  <c r="J2000" i="4"/>
  <c r="G2000" i="4"/>
  <c r="E2000" i="4"/>
  <c r="J1999" i="4"/>
  <c r="G1999" i="4"/>
  <c r="E1999" i="4"/>
  <c r="K1999" i="4"/>
  <c r="J1998" i="4"/>
  <c r="G1998" i="4"/>
  <c r="E1998" i="4"/>
  <c r="K1998" i="4"/>
  <c r="J1997" i="4"/>
  <c r="G1997" i="4"/>
  <c r="E1997" i="4"/>
  <c r="K1997" i="4"/>
  <c r="J1996" i="4"/>
  <c r="K1996" i="4" s="1"/>
  <c r="G1996" i="4"/>
  <c r="E1996" i="4"/>
  <c r="K1995" i="4"/>
  <c r="J1995" i="4"/>
  <c r="G1995" i="4"/>
  <c r="E1995" i="4"/>
  <c r="J1994" i="4"/>
  <c r="K1994" i="4" s="1"/>
  <c r="G1994" i="4"/>
  <c r="E1994" i="4"/>
  <c r="K1993" i="4"/>
  <c r="J1993" i="4"/>
  <c r="G1993" i="4"/>
  <c r="E1993" i="4"/>
  <c r="K1992" i="4"/>
  <c r="J1992" i="4"/>
  <c r="G1992" i="4"/>
  <c r="E1992" i="4"/>
  <c r="J1991" i="4"/>
  <c r="K1991" i="4" s="1"/>
  <c r="G1991" i="4"/>
  <c r="E1991" i="4"/>
  <c r="J1990" i="4"/>
  <c r="K1990" i="4" s="1"/>
  <c r="G1990" i="4"/>
  <c r="E1990" i="4"/>
  <c r="J1989" i="4"/>
  <c r="G1989" i="4"/>
  <c r="E1989" i="4"/>
  <c r="K1989" i="4"/>
  <c r="J1988" i="4"/>
  <c r="K1988" i="4" s="1"/>
  <c r="G1988" i="4"/>
  <c r="E1988" i="4"/>
  <c r="J1987" i="4"/>
  <c r="G1987" i="4"/>
  <c r="E1987" i="4"/>
  <c r="K1987" i="4"/>
  <c r="J1986" i="4"/>
  <c r="K1986" i="4" s="1"/>
  <c r="G1986" i="4"/>
  <c r="E1986" i="4"/>
  <c r="J1985" i="4"/>
  <c r="K1985" i="4" s="1"/>
  <c r="G1985" i="4"/>
  <c r="E1985" i="4"/>
  <c r="J1984" i="4"/>
  <c r="K1984" i="4" s="1"/>
  <c r="G1984" i="4"/>
  <c r="E1984" i="4"/>
  <c r="AB1983" i="4"/>
  <c r="AA1983" i="4"/>
  <c r="J1983" i="4"/>
  <c r="G1983" i="4"/>
  <c r="E1983" i="4"/>
  <c r="K1983" i="4"/>
  <c r="J1982" i="4"/>
  <c r="K1982" i="4" s="1"/>
  <c r="G1982" i="4"/>
  <c r="E1982" i="4"/>
  <c r="J1981" i="4"/>
  <c r="G1981" i="4"/>
  <c r="E1981" i="4"/>
  <c r="K1981" i="4"/>
  <c r="K1980" i="4"/>
  <c r="J1980" i="4"/>
  <c r="G1980" i="4"/>
  <c r="E1980" i="4"/>
  <c r="J1979" i="4"/>
  <c r="K1979" i="4" s="1"/>
  <c r="G1979" i="4"/>
  <c r="E1979" i="4"/>
  <c r="H1979" i="4" s="1"/>
  <c r="J1978" i="4"/>
  <c r="G1978" i="4"/>
  <c r="E1978" i="4"/>
  <c r="K1978" i="4"/>
  <c r="AD1977" i="4"/>
  <c r="J1977" i="4"/>
  <c r="K1977" i="4" s="1"/>
  <c r="G1977" i="4"/>
  <c r="E1977" i="4"/>
  <c r="K1976" i="4"/>
  <c r="J1976" i="4"/>
  <c r="G1976" i="4"/>
  <c r="E1976" i="4"/>
  <c r="K1975" i="4"/>
  <c r="J1975" i="4"/>
  <c r="G1975" i="4"/>
  <c r="E1975" i="4"/>
  <c r="K1974" i="4"/>
  <c r="J1974" i="4"/>
  <c r="G1974" i="4"/>
  <c r="E1974" i="4"/>
  <c r="AD1973" i="4"/>
  <c r="AC1973" i="4"/>
  <c r="J1973" i="4"/>
  <c r="G1973" i="4"/>
  <c r="E1973" i="4"/>
  <c r="K1973" i="4"/>
  <c r="K1972" i="4"/>
  <c r="J1972" i="4"/>
  <c r="G1972" i="4"/>
  <c r="E1972" i="4"/>
  <c r="J1971" i="4"/>
  <c r="G1971" i="4"/>
  <c r="E1971" i="4"/>
  <c r="H1971" i="4" s="1"/>
  <c r="K1971" i="4"/>
  <c r="K1970" i="4"/>
  <c r="J1970" i="4"/>
  <c r="G1970" i="4"/>
  <c r="E1970" i="4"/>
  <c r="J1969" i="4"/>
  <c r="K1969" i="4" s="1"/>
  <c r="G1969" i="4"/>
  <c r="E1969" i="4"/>
  <c r="J1968" i="4"/>
  <c r="K1968" i="4" s="1"/>
  <c r="G1968" i="4"/>
  <c r="E1968" i="4"/>
  <c r="J1967" i="4"/>
  <c r="K1967" i="4" s="1"/>
  <c r="G1967" i="4"/>
  <c r="E1967" i="4"/>
  <c r="J1966" i="4"/>
  <c r="G1966" i="4"/>
  <c r="E1966" i="4"/>
  <c r="K1966" i="4"/>
  <c r="J1965" i="4"/>
  <c r="G1965" i="4"/>
  <c r="E1965" i="4"/>
  <c r="K1965" i="4"/>
  <c r="J1964" i="4"/>
  <c r="K1964" i="4" s="1"/>
  <c r="G1964" i="4"/>
  <c r="E1964" i="4"/>
  <c r="J1963" i="4"/>
  <c r="K1963" i="4" s="1"/>
  <c r="G1963" i="4"/>
  <c r="E1963" i="4"/>
  <c r="J1962" i="4"/>
  <c r="K1962" i="4" s="1"/>
  <c r="H1962" i="4"/>
  <c r="G1962" i="4"/>
  <c r="E1962" i="4"/>
  <c r="J1961" i="4"/>
  <c r="K1961" i="4" s="1"/>
  <c r="G1961" i="4"/>
  <c r="E1961" i="4"/>
  <c r="J1960" i="4"/>
  <c r="K1960" i="4" s="1"/>
  <c r="G1960" i="4"/>
  <c r="E1960" i="4"/>
  <c r="J1959" i="4"/>
  <c r="K1959" i="4" s="1"/>
  <c r="G1959" i="4"/>
  <c r="E1959" i="4"/>
  <c r="H1959" i="4" s="1"/>
  <c r="J1958" i="4"/>
  <c r="K1958" i="4" s="1"/>
  <c r="G1958" i="4"/>
  <c r="E1958" i="4"/>
  <c r="J1957" i="4"/>
  <c r="K1957" i="4" s="1"/>
  <c r="G1957" i="4"/>
  <c r="E1957" i="4"/>
  <c r="J1956" i="4"/>
  <c r="K1956" i="4" s="1"/>
  <c r="G1956" i="4"/>
  <c r="E1956" i="4"/>
  <c r="J1955" i="4"/>
  <c r="K1955" i="4" s="1"/>
  <c r="G1955" i="4"/>
  <c r="E1955" i="4"/>
  <c r="AA1955" i="4" s="1"/>
  <c r="K1954" i="4"/>
  <c r="J1954" i="4"/>
  <c r="G1954" i="4"/>
  <c r="E1954" i="4"/>
  <c r="J1953" i="4"/>
  <c r="G1953" i="4"/>
  <c r="E1953" i="4"/>
  <c r="K1953" i="4"/>
  <c r="J1952" i="4"/>
  <c r="K1952" i="4" s="1"/>
  <c r="G1952" i="4"/>
  <c r="E1952" i="4"/>
  <c r="AB1952" i="4" s="1"/>
  <c r="J1951" i="4"/>
  <c r="K1951" i="4" s="1"/>
  <c r="G1951" i="4"/>
  <c r="E1951" i="4"/>
  <c r="J1950" i="4"/>
  <c r="K1950" i="4" s="1"/>
  <c r="G1950" i="4"/>
  <c r="E1950" i="4"/>
  <c r="J1949" i="4"/>
  <c r="K1949" i="4" s="1"/>
  <c r="G1949" i="4"/>
  <c r="E1949" i="4"/>
  <c r="K1948" i="4"/>
  <c r="J1948" i="4"/>
  <c r="G1948" i="4"/>
  <c r="E1948" i="4"/>
  <c r="J1947" i="4"/>
  <c r="G1947" i="4"/>
  <c r="E1947" i="4"/>
  <c r="K1947" i="4"/>
  <c r="J1946" i="4"/>
  <c r="K1946" i="4" s="1"/>
  <c r="G1946" i="4"/>
  <c r="E1946" i="4"/>
  <c r="J1945" i="4"/>
  <c r="K1945" i="4" s="1"/>
  <c r="G1945" i="4"/>
  <c r="E1945" i="4"/>
  <c r="AA1944" i="4"/>
  <c r="K1944" i="4"/>
  <c r="J1944" i="4"/>
  <c r="G1944" i="4"/>
  <c r="E1944" i="4"/>
  <c r="J1943" i="4"/>
  <c r="K1943" i="4" s="1"/>
  <c r="G1943" i="4"/>
  <c r="E1943" i="4"/>
  <c r="J1942" i="4"/>
  <c r="G1942" i="4"/>
  <c r="E1942" i="4"/>
  <c r="K1942" i="4"/>
  <c r="K1941" i="4"/>
  <c r="J1941" i="4"/>
  <c r="G1941" i="4"/>
  <c r="E1941" i="4"/>
  <c r="J1940" i="4"/>
  <c r="K1940" i="4" s="1"/>
  <c r="G1940" i="4"/>
  <c r="E1940" i="4"/>
  <c r="J1939" i="4"/>
  <c r="K1939" i="4" s="1"/>
  <c r="G1939" i="4"/>
  <c r="E1939" i="4"/>
  <c r="AA1938" i="4"/>
  <c r="J1938" i="4"/>
  <c r="K1938" i="4" s="1"/>
  <c r="G1938" i="4"/>
  <c r="E1938" i="4"/>
  <c r="J1937" i="4"/>
  <c r="G1937" i="4"/>
  <c r="E1937" i="4"/>
  <c r="K1937" i="4"/>
  <c r="J1936" i="4"/>
  <c r="K1936" i="4" s="1"/>
  <c r="G1936" i="4"/>
  <c r="E1936" i="4"/>
  <c r="J1935" i="4"/>
  <c r="G1935" i="4"/>
  <c r="E1935" i="4"/>
  <c r="K1935" i="4"/>
  <c r="K1934" i="4"/>
  <c r="J1934" i="4"/>
  <c r="G1934" i="4"/>
  <c r="E1934" i="4"/>
  <c r="J1933" i="4"/>
  <c r="G1933" i="4"/>
  <c r="E1933" i="4"/>
  <c r="K1933" i="4"/>
  <c r="K1932" i="4"/>
  <c r="J1932" i="4"/>
  <c r="G1932" i="4"/>
  <c r="E1932" i="4"/>
  <c r="J1931" i="4"/>
  <c r="K1931" i="4" s="1"/>
  <c r="G1931" i="4"/>
  <c r="E1931" i="4"/>
  <c r="J1930" i="4"/>
  <c r="G1930" i="4"/>
  <c r="E1930" i="4"/>
  <c r="K1930" i="4"/>
  <c r="J1929" i="4"/>
  <c r="K1929" i="4" s="1"/>
  <c r="G1929" i="4"/>
  <c r="E1929" i="4"/>
  <c r="AB1929" i="4" s="1"/>
  <c r="K1928" i="4"/>
  <c r="J1928" i="4"/>
  <c r="G1928" i="4"/>
  <c r="E1928" i="4"/>
  <c r="J1927" i="4"/>
  <c r="G1927" i="4"/>
  <c r="E1927" i="4"/>
  <c r="K1927" i="4"/>
  <c r="J1926" i="4"/>
  <c r="K1926" i="4" s="1"/>
  <c r="G1926" i="4"/>
  <c r="E1926" i="4"/>
  <c r="J1925" i="4"/>
  <c r="K1925" i="4" s="1"/>
  <c r="G1925" i="4"/>
  <c r="E1925" i="4"/>
  <c r="J1924" i="4"/>
  <c r="K1924" i="4" s="1"/>
  <c r="G1924" i="4"/>
  <c r="E1924" i="4"/>
  <c r="J1923" i="4"/>
  <c r="G1923" i="4"/>
  <c r="E1923" i="4"/>
  <c r="K1923" i="4"/>
  <c r="J1922" i="4"/>
  <c r="G1922" i="4"/>
  <c r="E1922" i="4"/>
  <c r="K1922" i="4"/>
  <c r="J1921" i="4"/>
  <c r="K1921" i="4" s="1"/>
  <c r="G1921" i="4"/>
  <c r="E1921" i="4"/>
  <c r="J1920" i="4"/>
  <c r="K1920" i="4" s="1"/>
  <c r="G1920" i="4"/>
  <c r="E1920" i="4"/>
  <c r="K1919" i="4"/>
  <c r="J1919" i="4"/>
  <c r="G1919" i="4"/>
  <c r="E1919" i="4"/>
  <c r="J1918" i="4"/>
  <c r="G1918" i="4"/>
  <c r="E1918" i="4"/>
  <c r="K1918" i="4"/>
  <c r="J1917" i="4"/>
  <c r="K1917" i="4" s="1"/>
  <c r="G1917" i="4"/>
  <c r="E1917" i="4"/>
  <c r="K1916" i="4"/>
  <c r="J1916" i="4"/>
  <c r="G1916" i="4"/>
  <c r="E1916" i="4"/>
  <c r="J1915" i="4"/>
  <c r="K1915" i="4" s="1"/>
  <c r="G1915" i="4"/>
  <c r="E1915" i="4"/>
  <c r="K1914" i="4"/>
  <c r="J1914" i="4"/>
  <c r="G1914" i="4"/>
  <c r="E1914" i="4"/>
  <c r="J1913" i="4"/>
  <c r="K1913" i="4" s="1"/>
  <c r="G1913" i="4"/>
  <c r="E1913" i="4"/>
  <c r="J1912" i="4"/>
  <c r="K1912" i="4" s="1"/>
  <c r="G1912" i="4"/>
  <c r="E1912" i="4"/>
  <c r="J1911" i="4"/>
  <c r="K1911" i="4" s="1"/>
  <c r="G1911" i="4"/>
  <c r="E1911" i="4"/>
  <c r="J1910" i="4"/>
  <c r="G1910" i="4"/>
  <c r="E1910" i="4"/>
  <c r="K1910" i="4"/>
  <c r="J1909" i="4"/>
  <c r="K1909" i="4" s="1"/>
  <c r="G1909" i="4"/>
  <c r="E1909" i="4"/>
  <c r="J1908" i="4"/>
  <c r="K1908" i="4" s="1"/>
  <c r="G1908" i="4"/>
  <c r="E1908" i="4"/>
  <c r="J1907" i="4"/>
  <c r="G1907" i="4"/>
  <c r="E1907" i="4"/>
  <c r="K1907" i="4"/>
  <c r="J1906" i="4"/>
  <c r="K1906" i="4" s="1"/>
  <c r="G1906" i="4"/>
  <c r="E1906" i="4"/>
  <c r="J1905" i="4"/>
  <c r="K1905" i="4" s="1"/>
  <c r="G1905" i="4"/>
  <c r="E1905" i="4"/>
  <c r="K1904" i="4"/>
  <c r="J1904" i="4"/>
  <c r="G1904" i="4"/>
  <c r="E1904" i="4"/>
  <c r="J1903" i="4"/>
  <c r="G1903" i="4"/>
  <c r="E1903" i="4"/>
  <c r="K1903" i="4"/>
  <c r="J1902" i="4"/>
  <c r="K1902" i="4" s="1"/>
  <c r="G1902" i="4"/>
  <c r="E1902" i="4"/>
  <c r="J1901" i="4"/>
  <c r="K1901" i="4" s="1"/>
  <c r="G1901" i="4"/>
  <c r="E1901" i="4"/>
  <c r="K1900" i="4"/>
  <c r="J1900" i="4"/>
  <c r="G1900" i="4"/>
  <c r="E1900" i="4"/>
  <c r="AD1899" i="4"/>
  <c r="AC1899" i="4"/>
  <c r="J1899" i="4"/>
  <c r="K1899" i="4" s="1"/>
  <c r="H1899" i="4"/>
  <c r="G1899" i="4"/>
  <c r="E1899" i="4"/>
  <c r="J1898" i="4"/>
  <c r="G1898" i="4"/>
  <c r="E1898" i="4"/>
  <c r="K1898" i="4"/>
  <c r="J1897" i="4"/>
  <c r="K1897" i="4" s="1"/>
  <c r="G1897" i="4"/>
  <c r="E1897" i="4"/>
  <c r="J1896" i="4"/>
  <c r="K1896" i="4" s="1"/>
  <c r="G1896" i="4"/>
  <c r="E1896" i="4"/>
  <c r="J1895" i="4"/>
  <c r="G1895" i="4"/>
  <c r="E1895" i="4"/>
  <c r="K1895" i="4"/>
  <c r="K1894" i="4"/>
  <c r="J1894" i="4"/>
  <c r="G1894" i="4"/>
  <c r="E1894" i="4"/>
  <c r="J1893" i="4"/>
  <c r="K1893" i="4" s="1"/>
  <c r="G1893" i="4"/>
  <c r="E1893" i="4"/>
  <c r="K1892" i="4"/>
  <c r="J1892" i="4"/>
  <c r="G1892" i="4"/>
  <c r="E1892" i="4"/>
  <c r="J1891" i="4"/>
  <c r="G1891" i="4"/>
  <c r="E1891" i="4"/>
  <c r="K1891" i="4"/>
  <c r="J1890" i="4"/>
  <c r="K1890" i="4" s="1"/>
  <c r="G1890" i="4"/>
  <c r="E1890" i="4"/>
  <c r="J1889" i="4"/>
  <c r="K1889" i="4" s="1"/>
  <c r="G1889" i="4"/>
  <c r="E1889" i="4"/>
  <c r="J1888" i="4"/>
  <c r="K1888" i="4" s="1"/>
  <c r="G1888" i="4"/>
  <c r="E1888" i="4"/>
  <c r="J1887" i="4"/>
  <c r="K1887" i="4" s="1"/>
  <c r="G1887" i="4"/>
  <c r="E1887" i="4"/>
  <c r="J1886" i="4"/>
  <c r="G1886" i="4"/>
  <c r="E1886" i="4"/>
  <c r="K1886" i="4"/>
  <c r="J1885" i="4"/>
  <c r="K1885" i="4" s="1"/>
  <c r="G1885" i="4"/>
  <c r="E1885" i="4"/>
  <c r="J1884" i="4"/>
  <c r="K1884" i="4" s="1"/>
  <c r="G1884" i="4"/>
  <c r="E1884" i="4"/>
  <c r="J1883" i="4"/>
  <c r="G1883" i="4"/>
  <c r="E1883" i="4"/>
  <c r="K1883" i="4"/>
  <c r="J1882" i="4"/>
  <c r="K1882" i="4" s="1"/>
  <c r="G1882" i="4"/>
  <c r="E1882" i="4"/>
  <c r="J1881" i="4"/>
  <c r="K1881" i="4" s="1"/>
  <c r="G1881" i="4"/>
  <c r="E1881" i="4"/>
  <c r="J1880" i="4"/>
  <c r="K1880" i="4" s="1"/>
  <c r="G1880" i="4"/>
  <c r="E1880" i="4"/>
  <c r="J1879" i="4"/>
  <c r="G1879" i="4"/>
  <c r="E1879" i="4"/>
  <c r="K1879" i="4"/>
  <c r="J1878" i="4"/>
  <c r="K1878" i="4" s="1"/>
  <c r="G1878" i="4"/>
  <c r="E1878" i="4"/>
  <c r="J1877" i="4"/>
  <c r="K1877" i="4" s="1"/>
  <c r="G1877" i="4"/>
  <c r="E1877" i="4"/>
  <c r="K1876" i="4"/>
  <c r="J1876" i="4"/>
  <c r="G1876" i="4"/>
  <c r="E1876" i="4"/>
  <c r="J1875" i="4"/>
  <c r="G1875" i="4"/>
  <c r="E1875" i="4"/>
  <c r="K1875" i="4"/>
  <c r="J1874" i="4"/>
  <c r="G1874" i="4"/>
  <c r="E1874" i="4"/>
  <c r="K1874" i="4"/>
  <c r="J1873" i="4"/>
  <c r="K1873" i="4" s="1"/>
  <c r="G1873" i="4"/>
  <c r="E1873" i="4"/>
  <c r="J1872" i="4"/>
  <c r="K1872" i="4" s="1"/>
  <c r="G1872" i="4"/>
  <c r="E1872" i="4"/>
  <c r="J1871" i="4"/>
  <c r="G1871" i="4"/>
  <c r="E1871" i="4"/>
  <c r="K1871" i="4"/>
  <c r="J1870" i="4"/>
  <c r="K1870" i="4" s="1"/>
  <c r="G1870" i="4"/>
  <c r="E1870" i="4"/>
  <c r="J1869" i="4"/>
  <c r="K1869" i="4" s="1"/>
  <c r="G1869" i="4"/>
  <c r="E1869" i="4"/>
  <c r="J1868" i="4"/>
  <c r="K1868" i="4" s="1"/>
  <c r="G1868" i="4"/>
  <c r="E1868" i="4"/>
  <c r="J1867" i="4"/>
  <c r="G1867" i="4"/>
  <c r="E1867" i="4"/>
  <c r="K1867" i="4"/>
  <c r="J1866" i="4"/>
  <c r="K1866" i="4" s="1"/>
  <c r="G1866" i="4"/>
  <c r="E1866" i="4"/>
  <c r="J1865" i="4"/>
  <c r="K1865" i="4" s="1"/>
  <c r="G1865" i="4"/>
  <c r="E1865" i="4"/>
  <c r="J1864" i="4"/>
  <c r="K1864" i="4" s="1"/>
  <c r="G1864" i="4"/>
  <c r="E1864" i="4"/>
  <c r="J1863" i="4"/>
  <c r="G1863" i="4"/>
  <c r="E1863" i="4"/>
  <c r="K1863" i="4"/>
  <c r="J1862" i="4"/>
  <c r="G1862" i="4"/>
  <c r="E1862" i="4"/>
  <c r="K1862" i="4"/>
  <c r="J1861" i="4"/>
  <c r="K1861" i="4" s="1"/>
  <c r="G1861" i="4"/>
  <c r="E1861" i="4"/>
  <c r="J1860" i="4"/>
  <c r="K1860" i="4" s="1"/>
  <c r="G1860" i="4"/>
  <c r="E1860" i="4"/>
  <c r="J1859" i="4"/>
  <c r="G1859" i="4"/>
  <c r="E1859" i="4"/>
  <c r="K1859" i="4"/>
  <c r="K1858" i="4"/>
  <c r="J1858" i="4"/>
  <c r="G1858" i="4"/>
  <c r="E1858" i="4"/>
  <c r="AD1858" i="4" s="1"/>
  <c r="J1857" i="4"/>
  <c r="K1857" i="4" s="1"/>
  <c r="G1857" i="4"/>
  <c r="E1857" i="4"/>
  <c r="J1856" i="4"/>
  <c r="K1856" i="4" s="1"/>
  <c r="G1856" i="4"/>
  <c r="E1856" i="4"/>
  <c r="J1855" i="4"/>
  <c r="K1855" i="4" s="1"/>
  <c r="G1855" i="4"/>
  <c r="E1855" i="4"/>
  <c r="J1854" i="4"/>
  <c r="K1854" i="4" s="1"/>
  <c r="G1854" i="4"/>
  <c r="E1854" i="4"/>
  <c r="J1853" i="4"/>
  <c r="K1853" i="4" s="1"/>
  <c r="G1853" i="4"/>
  <c r="E1853" i="4"/>
  <c r="K1852" i="4"/>
  <c r="J1852" i="4"/>
  <c r="G1852" i="4"/>
  <c r="E1852" i="4"/>
  <c r="J1851" i="4"/>
  <c r="K1851" i="4" s="1"/>
  <c r="G1851" i="4"/>
  <c r="E1851" i="4"/>
  <c r="AC1851" i="4" s="1"/>
  <c r="J1850" i="4"/>
  <c r="K1850" i="4" s="1"/>
  <c r="G1850" i="4"/>
  <c r="E1850" i="4"/>
  <c r="J1849" i="4"/>
  <c r="K1849" i="4" s="1"/>
  <c r="G1849" i="4"/>
  <c r="E1849" i="4"/>
  <c r="K1848" i="4"/>
  <c r="J1848" i="4"/>
  <c r="G1848" i="4"/>
  <c r="E1848" i="4"/>
  <c r="H1848" i="4" s="1"/>
  <c r="J1847" i="4"/>
  <c r="K1847" i="4" s="1"/>
  <c r="G1847" i="4"/>
  <c r="E1847" i="4"/>
  <c r="K1846" i="4"/>
  <c r="J1846" i="4"/>
  <c r="G1846" i="4"/>
  <c r="E1846" i="4"/>
  <c r="J1845" i="4"/>
  <c r="K1845" i="4" s="1"/>
  <c r="G1845" i="4"/>
  <c r="E1845" i="4"/>
  <c r="J1844" i="4"/>
  <c r="K1844" i="4" s="1"/>
  <c r="G1844" i="4"/>
  <c r="E1844" i="4"/>
  <c r="J1843" i="4"/>
  <c r="G1843" i="4"/>
  <c r="E1843" i="4"/>
  <c r="K1843" i="4"/>
  <c r="J1842" i="4"/>
  <c r="K1842" i="4" s="1"/>
  <c r="G1842" i="4"/>
  <c r="E1842" i="4"/>
  <c r="J1841" i="4"/>
  <c r="K1841" i="4" s="1"/>
  <c r="G1841" i="4"/>
  <c r="E1841" i="4"/>
  <c r="K1840" i="4"/>
  <c r="J1840" i="4"/>
  <c r="G1840" i="4"/>
  <c r="E1840" i="4"/>
  <c r="J1839" i="4"/>
  <c r="G1839" i="4"/>
  <c r="E1839" i="4"/>
  <c r="AD1839" i="4" s="1"/>
  <c r="K1839" i="4"/>
  <c r="K1838" i="4"/>
  <c r="J1838" i="4"/>
  <c r="G1838" i="4"/>
  <c r="E1838" i="4"/>
  <c r="J1837" i="4"/>
  <c r="K1837" i="4" s="1"/>
  <c r="G1837" i="4"/>
  <c r="E1837" i="4"/>
  <c r="J1836" i="4"/>
  <c r="G1836" i="4"/>
  <c r="E1836" i="4"/>
  <c r="K1836" i="4"/>
  <c r="J1835" i="4"/>
  <c r="K1835" i="4" s="1"/>
  <c r="G1835" i="4"/>
  <c r="E1835" i="4"/>
  <c r="AB1834" i="4"/>
  <c r="AA1834" i="4"/>
  <c r="K1834" i="4"/>
  <c r="J1834" i="4"/>
  <c r="G1834" i="4"/>
  <c r="E1834" i="4"/>
  <c r="J1833" i="4"/>
  <c r="G1833" i="4"/>
  <c r="E1833" i="4"/>
  <c r="K1833" i="4"/>
  <c r="J1832" i="4"/>
  <c r="K1832" i="4" s="1"/>
  <c r="G1832" i="4"/>
  <c r="E1832" i="4"/>
  <c r="J1831" i="4"/>
  <c r="G1831" i="4"/>
  <c r="E1831" i="4"/>
  <c r="K1831" i="4"/>
  <c r="J1830" i="4"/>
  <c r="K1830" i="4" s="1"/>
  <c r="G1830" i="4"/>
  <c r="E1830" i="4"/>
  <c r="J1829" i="4"/>
  <c r="K1829" i="4" s="1"/>
  <c r="G1829" i="4"/>
  <c r="E1829" i="4"/>
  <c r="J1828" i="4"/>
  <c r="G1828" i="4"/>
  <c r="E1828" i="4"/>
  <c r="K1828" i="4"/>
  <c r="K1827" i="4"/>
  <c r="J1827" i="4"/>
  <c r="G1827" i="4"/>
  <c r="E1827" i="4"/>
  <c r="J1826" i="4"/>
  <c r="K1826" i="4" s="1"/>
  <c r="G1826" i="4"/>
  <c r="E1826" i="4"/>
  <c r="J1825" i="4"/>
  <c r="K1825" i="4" s="1"/>
  <c r="G1825" i="4"/>
  <c r="E1825" i="4"/>
  <c r="J1824" i="4"/>
  <c r="G1824" i="4"/>
  <c r="E1824" i="4"/>
  <c r="K1824" i="4"/>
  <c r="J1823" i="4"/>
  <c r="K1823" i="4" s="1"/>
  <c r="G1823" i="4"/>
  <c r="E1823" i="4"/>
  <c r="J1822" i="4"/>
  <c r="G1822" i="4"/>
  <c r="E1822" i="4"/>
  <c r="K1822" i="4"/>
  <c r="J1821" i="4"/>
  <c r="K1821" i="4" s="1"/>
  <c r="G1821" i="4"/>
  <c r="E1821" i="4"/>
  <c r="K1820" i="4"/>
  <c r="J1820" i="4"/>
  <c r="G1820" i="4"/>
  <c r="E1820" i="4"/>
  <c r="K1819" i="4"/>
  <c r="J1819" i="4"/>
  <c r="G1819" i="4"/>
  <c r="E1819" i="4"/>
  <c r="J1818" i="4"/>
  <c r="K1818" i="4" s="1"/>
  <c r="G1818" i="4"/>
  <c r="E1818" i="4"/>
  <c r="J1817" i="4"/>
  <c r="G1817" i="4"/>
  <c r="E1817" i="4"/>
  <c r="K1817" i="4"/>
  <c r="K1816" i="4"/>
  <c r="J1816" i="4"/>
  <c r="G1816" i="4"/>
  <c r="E1816" i="4"/>
  <c r="J1815" i="4"/>
  <c r="G1815" i="4"/>
  <c r="E1815" i="4"/>
  <c r="K1815" i="4"/>
  <c r="J1814" i="4"/>
  <c r="G1814" i="4"/>
  <c r="E1814" i="4"/>
  <c r="K1814" i="4"/>
  <c r="J1813" i="4"/>
  <c r="K1813" i="4" s="1"/>
  <c r="G1813" i="4"/>
  <c r="E1813" i="4"/>
  <c r="J1812" i="4"/>
  <c r="G1812" i="4"/>
  <c r="E1812" i="4"/>
  <c r="K1812" i="4"/>
  <c r="J1811" i="4"/>
  <c r="K1811" i="4" s="1"/>
  <c r="G1811" i="4"/>
  <c r="E1811" i="4"/>
  <c r="J1810" i="4"/>
  <c r="G1810" i="4"/>
  <c r="E1810" i="4"/>
  <c r="K1810" i="4"/>
  <c r="J1809" i="4"/>
  <c r="G1809" i="4"/>
  <c r="E1809" i="4"/>
  <c r="K1809" i="4"/>
  <c r="J1808" i="4"/>
  <c r="G1808" i="4"/>
  <c r="E1808" i="4"/>
  <c r="K1808" i="4"/>
  <c r="K1807" i="4"/>
  <c r="J1807" i="4"/>
  <c r="G1807" i="4"/>
  <c r="E1807" i="4"/>
  <c r="J1806" i="4"/>
  <c r="G1806" i="4"/>
  <c r="E1806" i="4"/>
  <c r="K1806" i="4"/>
  <c r="J1805" i="4"/>
  <c r="K1805" i="4" s="1"/>
  <c r="G1805" i="4"/>
  <c r="E1805" i="4"/>
  <c r="J1804" i="4"/>
  <c r="G1804" i="4"/>
  <c r="E1804" i="4"/>
  <c r="K1804" i="4"/>
  <c r="K1803" i="4"/>
  <c r="J1803" i="4"/>
  <c r="G1803" i="4"/>
  <c r="E1803" i="4"/>
  <c r="J1802" i="4"/>
  <c r="G1802" i="4"/>
  <c r="E1802" i="4"/>
  <c r="K1802" i="4"/>
  <c r="J1801" i="4"/>
  <c r="K1801" i="4" s="1"/>
  <c r="G1801" i="4"/>
  <c r="E1801" i="4"/>
  <c r="J1800" i="4"/>
  <c r="G1800" i="4"/>
  <c r="E1800" i="4"/>
  <c r="K1800" i="4"/>
  <c r="K1799" i="4"/>
  <c r="J1799" i="4"/>
  <c r="G1799" i="4"/>
  <c r="E1799" i="4"/>
  <c r="J1798" i="4"/>
  <c r="G1798" i="4"/>
  <c r="E1798" i="4"/>
  <c r="K1798" i="4"/>
  <c r="J1797" i="4"/>
  <c r="K1797" i="4" s="1"/>
  <c r="H1797" i="4"/>
  <c r="G1797" i="4"/>
  <c r="E1797" i="4"/>
  <c r="J1796" i="4"/>
  <c r="G1796" i="4"/>
  <c r="E1796" i="4"/>
  <c r="K1796" i="4"/>
  <c r="K1795" i="4"/>
  <c r="J1795" i="4"/>
  <c r="G1795" i="4"/>
  <c r="E1795" i="4"/>
  <c r="AD1794" i="4"/>
  <c r="J1794" i="4"/>
  <c r="K1794" i="4" s="1"/>
  <c r="G1794" i="4"/>
  <c r="E1794" i="4"/>
  <c r="J1793" i="4"/>
  <c r="K1793" i="4" s="1"/>
  <c r="G1793" i="4"/>
  <c r="E1793" i="4"/>
  <c r="J1792" i="4"/>
  <c r="G1792" i="4"/>
  <c r="E1792" i="4"/>
  <c r="K1792" i="4"/>
  <c r="K1791" i="4"/>
  <c r="J1791" i="4"/>
  <c r="G1791" i="4"/>
  <c r="E1791" i="4"/>
  <c r="J1790" i="4"/>
  <c r="K1790" i="4" s="1"/>
  <c r="G1790" i="4"/>
  <c r="E1790" i="4"/>
  <c r="J1789" i="4"/>
  <c r="K1789" i="4" s="1"/>
  <c r="G1789" i="4"/>
  <c r="E1789" i="4"/>
  <c r="J1788" i="4"/>
  <c r="K1788" i="4" s="1"/>
  <c r="G1788" i="4"/>
  <c r="E1788" i="4"/>
  <c r="K1787" i="4"/>
  <c r="J1787" i="4"/>
  <c r="G1787" i="4"/>
  <c r="E1787" i="4"/>
  <c r="J1786" i="4"/>
  <c r="K1786" i="4" s="1"/>
  <c r="G1786" i="4"/>
  <c r="E1786" i="4"/>
  <c r="J1785" i="4"/>
  <c r="K1785" i="4" s="1"/>
  <c r="G1785" i="4"/>
  <c r="E1785" i="4"/>
  <c r="K1784" i="4"/>
  <c r="J1784" i="4"/>
  <c r="G1784" i="4"/>
  <c r="E1784" i="4"/>
  <c r="K1783" i="4"/>
  <c r="J1783" i="4"/>
  <c r="G1783" i="4"/>
  <c r="E1783" i="4"/>
  <c r="J1782" i="4"/>
  <c r="G1782" i="4"/>
  <c r="E1782" i="4"/>
  <c r="K1782" i="4"/>
  <c r="J1781" i="4"/>
  <c r="K1781" i="4" s="1"/>
  <c r="G1781" i="4"/>
  <c r="E1781" i="4"/>
  <c r="J1780" i="4"/>
  <c r="K1780" i="4" s="1"/>
  <c r="G1780" i="4"/>
  <c r="E1780" i="4"/>
  <c r="K1779" i="4"/>
  <c r="J1779" i="4"/>
  <c r="G1779" i="4"/>
  <c r="E1779" i="4"/>
  <c r="J1778" i="4"/>
  <c r="G1778" i="4"/>
  <c r="E1778" i="4"/>
  <c r="K1778" i="4"/>
  <c r="J1777" i="4"/>
  <c r="K1777" i="4" s="1"/>
  <c r="G1777" i="4"/>
  <c r="E1777" i="4"/>
  <c r="J1776" i="4"/>
  <c r="K1776" i="4" s="1"/>
  <c r="G1776" i="4"/>
  <c r="E1776" i="4"/>
  <c r="H1776" i="4" s="1"/>
  <c r="J1775" i="4"/>
  <c r="G1775" i="4"/>
  <c r="E1775" i="4"/>
  <c r="K1775" i="4"/>
  <c r="J1774" i="4"/>
  <c r="G1774" i="4"/>
  <c r="E1774" i="4"/>
  <c r="K1774" i="4"/>
  <c r="J1773" i="4"/>
  <c r="K1773" i="4" s="1"/>
  <c r="G1773" i="4"/>
  <c r="E1773" i="4"/>
  <c r="K1772" i="4"/>
  <c r="J1772" i="4"/>
  <c r="G1772" i="4"/>
  <c r="E1772" i="4"/>
  <c r="K1771" i="4"/>
  <c r="J1771" i="4"/>
  <c r="G1771" i="4"/>
  <c r="E1771" i="4"/>
  <c r="J1770" i="4"/>
  <c r="K1770" i="4" s="1"/>
  <c r="G1770" i="4"/>
  <c r="E1770" i="4"/>
  <c r="J1769" i="4"/>
  <c r="K1769" i="4" s="1"/>
  <c r="G1769" i="4"/>
  <c r="E1769" i="4"/>
  <c r="J1768" i="4"/>
  <c r="K1768" i="4" s="1"/>
  <c r="G1768" i="4"/>
  <c r="E1768" i="4"/>
  <c r="K1767" i="4"/>
  <c r="J1767" i="4"/>
  <c r="G1767" i="4"/>
  <c r="E1767" i="4"/>
  <c r="J1766" i="4"/>
  <c r="K1766" i="4" s="1"/>
  <c r="G1766" i="4"/>
  <c r="E1766" i="4"/>
  <c r="J1765" i="4"/>
  <c r="K1765" i="4" s="1"/>
  <c r="G1765" i="4"/>
  <c r="E1765" i="4"/>
  <c r="J1764" i="4"/>
  <c r="G1764" i="4"/>
  <c r="E1764" i="4"/>
  <c r="K1764" i="4"/>
  <c r="J1763" i="4"/>
  <c r="G1763" i="4"/>
  <c r="E1763" i="4"/>
  <c r="K1763" i="4"/>
  <c r="J1762" i="4"/>
  <c r="K1762" i="4" s="1"/>
  <c r="G1762" i="4"/>
  <c r="E1762" i="4"/>
  <c r="J1761" i="4"/>
  <c r="K1761" i="4" s="1"/>
  <c r="G1761" i="4"/>
  <c r="E1761" i="4"/>
  <c r="J1760" i="4"/>
  <c r="K1760" i="4" s="1"/>
  <c r="G1760" i="4"/>
  <c r="E1760" i="4"/>
  <c r="J1759" i="4"/>
  <c r="G1759" i="4"/>
  <c r="E1759" i="4"/>
  <c r="K1759" i="4"/>
  <c r="J1758" i="4"/>
  <c r="K1758" i="4" s="1"/>
  <c r="G1758" i="4"/>
  <c r="E1758" i="4"/>
  <c r="AB1757" i="4"/>
  <c r="J1757" i="4"/>
  <c r="K1757" i="4" s="1"/>
  <c r="G1757" i="4"/>
  <c r="E1757" i="4"/>
  <c r="AA1757" i="4" s="1"/>
  <c r="J1756" i="4"/>
  <c r="G1756" i="4"/>
  <c r="E1756" i="4"/>
  <c r="K1756" i="4"/>
  <c r="K1755" i="4"/>
  <c r="J1755" i="4"/>
  <c r="G1755" i="4"/>
  <c r="E1755" i="4"/>
  <c r="H1755" i="4" s="1"/>
  <c r="J1754" i="4"/>
  <c r="G1754" i="4"/>
  <c r="E1754" i="4"/>
  <c r="K1754" i="4"/>
  <c r="J1753" i="4"/>
  <c r="K1753" i="4" s="1"/>
  <c r="G1753" i="4"/>
  <c r="E1753" i="4"/>
  <c r="J1752" i="4"/>
  <c r="K1752" i="4" s="1"/>
  <c r="G1752" i="4"/>
  <c r="E1752" i="4"/>
  <c r="J1751" i="4"/>
  <c r="G1751" i="4"/>
  <c r="E1751" i="4"/>
  <c r="K1751" i="4"/>
  <c r="J1750" i="4"/>
  <c r="K1750" i="4" s="1"/>
  <c r="G1750" i="4"/>
  <c r="E1750" i="4"/>
  <c r="J1749" i="4"/>
  <c r="K1749" i="4" s="1"/>
  <c r="G1749" i="4"/>
  <c r="E1749" i="4"/>
  <c r="J1748" i="4"/>
  <c r="G1748" i="4"/>
  <c r="E1748" i="4"/>
  <c r="K1748" i="4"/>
  <c r="K1747" i="4"/>
  <c r="J1747" i="4"/>
  <c r="G1747" i="4"/>
  <c r="E1747" i="4"/>
  <c r="AD1747" i="4" s="1"/>
  <c r="J1746" i="4"/>
  <c r="G1746" i="4"/>
  <c r="E1746" i="4"/>
  <c r="K1746" i="4"/>
  <c r="J1745" i="4"/>
  <c r="K1745" i="4" s="1"/>
  <c r="G1745" i="4"/>
  <c r="E1745" i="4"/>
  <c r="J1744" i="4"/>
  <c r="G1744" i="4"/>
  <c r="E1744" i="4"/>
  <c r="K1744" i="4"/>
  <c r="J1743" i="4"/>
  <c r="G1743" i="4"/>
  <c r="E1743" i="4"/>
  <c r="K1743" i="4"/>
  <c r="J1742" i="4"/>
  <c r="K1742" i="4" s="1"/>
  <c r="G1742" i="4"/>
  <c r="E1742" i="4"/>
  <c r="J1741" i="4"/>
  <c r="K1741" i="4" s="1"/>
  <c r="G1741" i="4"/>
  <c r="E1741" i="4"/>
  <c r="J1740" i="4"/>
  <c r="G1740" i="4"/>
  <c r="E1740" i="4"/>
  <c r="K1740" i="4"/>
  <c r="J1739" i="4"/>
  <c r="G1739" i="4"/>
  <c r="E1739" i="4"/>
  <c r="K1739" i="4"/>
  <c r="J1738" i="4"/>
  <c r="G1738" i="4"/>
  <c r="E1738" i="4"/>
  <c r="K1738" i="4"/>
  <c r="J1737" i="4"/>
  <c r="K1737" i="4" s="1"/>
  <c r="G1737" i="4"/>
  <c r="E1737" i="4"/>
  <c r="J1736" i="4"/>
  <c r="G1736" i="4"/>
  <c r="E1736" i="4"/>
  <c r="K1736" i="4"/>
  <c r="K1735" i="4"/>
  <c r="J1735" i="4"/>
  <c r="G1735" i="4"/>
  <c r="E1735" i="4"/>
  <c r="J1734" i="4"/>
  <c r="G1734" i="4"/>
  <c r="E1734" i="4"/>
  <c r="K1734" i="4"/>
  <c r="J1733" i="4"/>
  <c r="K1733" i="4" s="1"/>
  <c r="G1733" i="4"/>
  <c r="E1733" i="4"/>
  <c r="J1732" i="4"/>
  <c r="K1732" i="4" s="1"/>
  <c r="G1732" i="4"/>
  <c r="E1732" i="4"/>
  <c r="J1731" i="4"/>
  <c r="G1731" i="4"/>
  <c r="E1731" i="4"/>
  <c r="K1731" i="4"/>
  <c r="J1730" i="4"/>
  <c r="G1730" i="4"/>
  <c r="E1730" i="4"/>
  <c r="K1730" i="4"/>
  <c r="J1729" i="4"/>
  <c r="K1729" i="4" s="1"/>
  <c r="G1729" i="4"/>
  <c r="E1729" i="4"/>
  <c r="J1728" i="4"/>
  <c r="K1728" i="4" s="1"/>
  <c r="G1728" i="4"/>
  <c r="E1728" i="4"/>
  <c r="K1727" i="4"/>
  <c r="J1727" i="4"/>
  <c r="G1727" i="4"/>
  <c r="E1727" i="4"/>
  <c r="J1726" i="4"/>
  <c r="G1726" i="4"/>
  <c r="E1726" i="4"/>
  <c r="K1726" i="4"/>
  <c r="J1725" i="4"/>
  <c r="K1725" i="4" s="1"/>
  <c r="G1725" i="4"/>
  <c r="E1725" i="4"/>
  <c r="J1724" i="4"/>
  <c r="K1724" i="4" s="1"/>
  <c r="G1724" i="4"/>
  <c r="E1724" i="4"/>
  <c r="J1723" i="4"/>
  <c r="G1723" i="4"/>
  <c r="E1723" i="4"/>
  <c r="K1723" i="4"/>
  <c r="J1722" i="4"/>
  <c r="K1722" i="4" s="1"/>
  <c r="G1722" i="4"/>
  <c r="E1722" i="4"/>
  <c r="J1721" i="4"/>
  <c r="K1721" i="4" s="1"/>
  <c r="G1721" i="4"/>
  <c r="E1721" i="4"/>
  <c r="J1720" i="4"/>
  <c r="K1720" i="4" s="1"/>
  <c r="G1720" i="4"/>
  <c r="E1720" i="4"/>
  <c r="K1719" i="4"/>
  <c r="J1719" i="4"/>
  <c r="G1719" i="4"/>
  <c r="E1719" i="4"/>
  <c r="J1718" i="4"/>
  <c r="K1718" i="4" s="1"/>
  <c r="G1718" i="4"/>
  <c r="E1718" i="4"/>
  <c r="J1717" i="4"/>
  <c r="K1717" i="4" s="1"/>
  <c r="G1717" i="4"/>
  <c r="E1717" i="4"/>
  <c r="J1716" i="4"/>
  <c r="G1716" i="4"/>
  <c r="E1716" i="4"/>
  <c r="K1716" i="4"/>
  <c r="K1715" i="4"/>
  <c r="J1715" i="4"/>
  <c r="G1715" i="4"/>
  <c r="E1715" i="4"/>
  <c r="J1714" i="4"/>
  <c r="G1714" i="4"/>
  <c r="E1714" i="4"/>
  <c r="K1714" i="4"/>
  <c r="J1713" i="4"/>
  <c r="K1713" i="4" s="1"/>
  <c r="G1713" i="4"/>
  <c r="E1713" i="4"/>
  <c r="K1712" i="4"/>
  <c r="J1712" i="4"/>
  <c r="G1712" i="4"/>
  <c r="E1712" i="4"/>
  <c r="K1711" i="4"/>
  <c r="J1711" i="4"/>
  <c r="G1711" i="4"/>
  <c r="E1711" i="4"/>
  <c r="J1710" i="4"/>
  <c r="G1710" i="4"/>
  <c r="E1710" i="4"/>
  <c r="K1710" i="4"/>
  <c r="J1709" i="4"/>
  <c r="K1709" i="4" s="1"/>
  <c r="G1709" i="4"/>
  <c r="E1709" i="4"/>
  <c r="K1708" i="4"/>
  <c r="J1708" i="4"/>
  <c r="G1708" i="4"/>
  <c r="E1708" i="4"/>
  <c r="K1707" i="4"/>
  <c r="J1707" i="4"/>
  <c r="G1707" i="4"/>
  <c r="E1707" i="4"/>
  <c r="J1706" i="4"/>
  <c r="G1706" i="4"/>
  <c r="E1706" i="4"/>
  <c r="K1706" i="4"/>
  <c r="J1705" i="4"/>
  <c r="K1705" i="4" s="1"/>
  <c r="G1705" i="4"/>
  <c r="E1705" i="4"/>
  <c r="J1704" i="4"/>
  <c r="K1704" i="4" s="1"/>
  <c r="G1704" i="4"/>
  <c r="E1704" i="4"/>
  <c r="K1703" i="4"/>
  <c r="J1703" i="4"/>
  <c r="G1703" i="4"/>
  <c r="E1703" i="4"/>
  <c r="J1702" i="4"/>
  <c r="K1702" i="4" s="1"/>
  <c r="G1702" i="4"/>
  <c r="E1702" i="4"/>
  <c r="AD1702" i="4" s="1"/>
  <c r="J1701" i="4"/>
  <c r="K1701" i="4" s="1"/>
  <c r="G1701" i="4"/>
  <c r="E1701" i="4"/>
  <c r="J1700" i="4"/>
  <c r="G1700" i="4"/>
  <c r="E1700" i="4"/>
  <c r="AA1700" i="4" s="1"/>
  <c r="K1700" i="4"/>
  <c r="K1699" i="4"/>
  <c r="J1699" i="4"/>
  <c r="G1699" i="4"/>
  <c r="E1699" i="4"/>
  <c r="J1698" i="4"/>
  <c r="G1698" i="4"/>
  <c r="E1698" i="4"/>
  <c r="K1698" i="4"/>
  <c r="J1697" i="4"/>
  <c r="K1697" i="4" s="1"/>
  <c r="G1697" i="4"/>
  <c r="E1697" i="4"/>
  <c r="J1696" i="4"/>
  <c r="K1696" i="4" s="1"/>
  <c r="G1696" i="4"/>
  <c r="E1696" i="4"/>
  <c r="K1695" i="4"/>
  <c r="J1695" i="4"/>
  <c r="G1695" i="4"/>
  <c r="E1695" i="4"/>
  <c r="J1694" i="4"/>
  <c r="K1694" i="4" s="1"/>
  <c r="G1694" i="4"/>
  <c r="E1694" i="4"/>
  <c r="J1693" i="4"/>
  <c r="K1693" i="4" s="1"/>
  <c r="G1693" i="4"/>
  <c r="E1693" i="4"/>
  <c r="J1692" i="4"/>
  <c r="K1692" i="4" s="1"/>
  <c r="G1692" i="4"/>
  <c r="E1692" i="4"/>
  <c r="K1691" i="4"/>
  <c r="J1691" i="4"/>
  <c r="G1691" i="4"/>
  <c r="E1691" i="4"/>
  <c r="J1690" i="4"/>
  <c r="K1690" i="4" s="1"/>
  <c r="G1690" i="4"/>
  <c r="E1690" i="4"/>
  <c r="J1689" i="4"/>
  <c r="K1689" i="4" s="1"/>
  <c r="G1689" i="4"/>
  <c r="E1689" i="4"/>
  <c r="J1688" i="4"/>
  <c r="K1688" i="4" s="1"/>
  <c r="G1688" i="4"/>
  <c r="E1688" i="4"/>
  <c r="J1687" i="4"/>
  <c r="G1687" i="4"/>
  <c r="E1687" i="4"/>
  <c r="K1687" i="4"/>
  <c r="J1686" i="4"/>
  <c r="G1686" i="4"/>
  <c r="E1686" i="4"/>
  <c r="K1686" i="4"/>
  <c r="J1685" i="4"/>
  <c r="K1685" i="4" s="1"/>
  <c r="G1685" i="4"/>
  <c r="E1685" i="4"/>
  <c r="K1684" i="4"/>
  <c r="J1684" i="4"/>
  <c r="G1684" i="4"/>
  <c r="E1684" i="4"/>
  <c r="J1683" i="4"/>
  <c r="G1683" i="4"/>
  <c r="E1683" i="4"/>
  <c r="K1683" i="4"/>
  <c r="K1682" i="4"/>
  <c r="J1682" i="4"/>
  <c r="G1682" i="4"/>
  <c r="E1682" i="4"/>
  <c r="J1681" i="4"/>
  <c r="G1681" i="4"/>
  <c r="E1681" i="4"/>
  <c r="K1681" i="4"/>
  <c r="K1680" i="4"/>
  <c r="J1680" i="4"/>
  <c r="G1680" i="4"/>
  <c r="E1680" i="4"/>
  <c r="J1679" i="4"/>
  <c r="K1679" i="4" s="1"/>
  <c r="G1679" i="4"/>
  <c r="E1679" i="4"/>
  <c r="J1678" i="4"/>
  <c r="G1678" i="4"/>
  <c r="E1678" i="4"/>
  <c r="H1678" i="4" s="1"/>
  <c r="K1678" i="4"/>
  <c r="J1677" i="4"/>
  <c r="K1677" i="4" s="1"/>
  <c r="G1677" i="4"/>
  <c r="E1677" i="4"/>
  <c r="J1676" i="4"/>
  <c r="G1676" i="4"/>
  <c r="E1676" i="4"/>
  <c r="K1676" i="4"/>
  <c r="J1675" i="4"/>
  <c r="G1675" i="4"/>
  <c r="E1675" i="4"/>
  <c r="K1675" i="4"/>
  <c r="J1674" i="4"/>
  <c r="K1674" i="4" s="1"/>
  <c r="G1674" i="4"/>
  <c r="E1674" i="4"/>
  <c r="J1673" i="4"/>
  <c r="G1673" i="4"/>
  <c r="E1673" i="4"/>
  <c r="K1673" i="4"/>
  <c r="K1672" i="4"/>
  <c r="J1672" i="4"/>
  <c r="G1672" i="4"/>
  <c r="E1672" i="4"/>
  <c r="K1671" i="4"/>
  <c r="J1671" i="4"/>
  <c r="G1671" i="4"/>
  <c r="E1671" i="4"/>
  <c r="J1670" i="4"/>
  <c r="K1670" i="4" s="1"/>
  <c r="G1670" i="4"/>
  <c r="E1670" i="4"/>
  <c r="J1669" i="4"/>
  <c r="K1669" i="4" s="1"/>
  <c r="G1669" i="4"/>
  <c r="E1669" i="4"/>
  <c r="J1668" i="4"/>
  <c r="K1668" i="4" s="1"/>
  <c r="G1668" i="4"/>
  <c r="E1668" i="4"/>
  <c r="J1667" i="4"/>
  <c r="G1667" i="4"/>
  <c r="E1667" i="4"/>
  <c r="K1667" i="4"/>
  <c r="K1666" i="4"/>
  <c r="J1666" i="4"/>
  <c r="G1666" i="4"/>
  <c r="E1666" i="4"/>
  <c r="J1665" i="4"/>
  <c r="G1665" i="4"/>
  <c r="E1665" i="4"/>
  <c r="AC1665" i="4" s="1"/>
  <c r="K1665" i="4"/>
  <c r="J1664" i="4"/>
  <c r="K1664" i="4" s="1"/>
  <c r="G1664" i="4"/>
  <c r="E1664" i="4"/>
  <c r="J1663" i="4"/>
  <c r="K1663" i="4" s="1"/>
  <c r="G1663" i="4"/>
  <c r="E1663" i="4"/>
  <c r="J1662" i="4"/>
  <c r="K1662" i="4" s="1"/>
  <c r="G1662" i="4"/>
  <c r="E1662" i="4"/>
  <c r="J1661" i="4"/>
  <c r="K1661" i="4" s="1"/>
  <c r="G1661" i="4"/>
  <c r="E1661" i="4"/>
  <c r="J1660" i="4"/>
  <c r="K1660" i="4" s="1"/>
  <c r="G1660" i="4"/>
  <c r="E1660" i="4"/>
  <c r="AC1660" i="4" s="1"/>
  <c r="J1659" i="4"/>
  <c r="G1659" i="4"/>
  <c r="E1659" i="4"/>
  <c r="K1659" i="4"/>
  <c r="K1658" i="4"/>
  <c r="J1658" i="4"/>
  <c r="G1658" i="4"/>
  <c r="E1658" i="4"/>
  <c r="J1657" i="4"/>
  <c r="K1657" i="4" s="1"/>
  <c r="G1657" i="4"/>
  <c r="E1657" i="4"/>
  <c r="J1656" i="4"/>
  <c r="K1656" i="4" s="1"/>
  <c r="G1656" i="4"/>
  <c r="E1656" i="4"/>
  <c r="J1655" i="4"/>
  <c r="K1655" i="4" s="1"/>
  <c r="H1655" i="4"/>
  <c r="G1655" i="4"/>
  <c r="E1655" i="4"/>
  <c r="J1654" i="4"/>
  <c r="K1654" i="4" s="1"/>
  <c r="G1654" i="4"/>
  <c r="E1654" i="4"/>
  <c r="J1653" i="4"/>
  <c r="K1653" i="4" s="1"/>
  <c r="G1653" i="4"/>
  <c r="E1653" i="4"/>
  <c r="J1652" i="4"/>
  <c r="G1652" i="4"/>
  <c r="E1652" i="4"/>
  <c r="K1652" i="4"/>
  <c r="J1651" i="4"/>
  <c r="G1651" i="4"/>
  <c r="E1651" i="4"/>
  <c r="K1651" i="4"/>
  <c r="K1650" i="4"/>
  <c r="J1650" i="4"/>
  <c r="G1650" i="4"/>
  <c r="E1650" i="4"/>
  <c r="J1649" i="4"/>
  <c r="K1649" i="4" s="1"/>
  <c r="G1649" i="4"/>
  <c r="E1649" i="4"/>
  <c r="J1648" i="4"/>
  <c r="K1648" i="4" s="1"/>
  <c r="G1648" i="4"/>
  <c r="E1648" i="4"/>
  <c r="J1647" i="4"/>
  <c r="K1647" i="4" s="1"/>
  <c r="G1647" i="4"/>
  <c r="E1647" i="4"/>
  <c r="H1647" i="4" s="1"/>
  <c r="J1646" i="4"/>
  <c r="K1646" i="4" s="1"/>
  <c r="G1646" i="4"/>
  <c r="E1646" i="4"/>
  <c r="J1645" i="4"/>
  <c r="G1645" i="4"/>
  <c r="E1645" i="4"/>
  <c r="AC1645" i="4" s="1"/>
  <c r="K1645" i="4"/>
  <c r="K1644" i="4"/>
  <c r="J1644" i="4"/>
  <c r="G1644" i="4"/>
  <c r="E1644" i="4"/>
  <c r="J1643" i="4"/>
  <c r="K1643" i="4" s="1"/>
  <c r="G1643" i="4"/>
  <c r="E1643" i="4"/>
  <c r="J1642" i="4"/>
  <c r="G1642" i="4"/>
  <c r="E1642" i="4"/>
  <c r="K1642" i="4"/>
  <c r="K1641" i="4"/>
  <c r="J1641" i="4"/>
  <c r="G1641" i="4"/>
  <c r="E1641" i="4"/>
  <c r="J1640" i="4"/>
  <c r="K1640" i="4" s="1"/>
  <c r="G1640" i="4"/>
  <c r="E1640" i="4"/>
  <c r="K1639" i="4"/>
  <c r="J1639" i="4"/>
  <c r="G1639" i="4"/>
  <c r="E1639" i="4"/>
  <c r="AD1639" i="4" s="1"/>
  <c r="J1638" i="4"/>
  <c r="G1638" i="4"/>
  <c r="E1638" i="4"/>
  <c r="K1638" i="4"/>
  <c r="J1637" i="4"/>
  <c r="G1637" i="4"/>
  <c r="E1637" i="4"/>
  <c r="K1637" i="4"/>
  <c r="K1636" i="4"/>
  <c r="J1636" i="4"/>
  <c r="G1636" i="4"/>
  <c r="E1636" i="4"/>
  <c r="J1635" i="4"/>
  <c r="G1635" i="4"/>
  <c r="E1635" i="4"/>
  <c r="K1635" i="4"/>
  <c r="J1634" i="4"/>
  <c r="K1634" i="4" s="1"/>
  <c r="G1634" i="4"/>
  <c r="E1634" i="4"/>
  <c r="AB1633" i="4"/>
  <c r="AA1633" i="4"/>
  <c r="K1633" i="4"/>
  <c r="J1633" i="4"/>
  <c r="G1633" i="4"/>
  <c r="E1633" i="4"/>
  <c r="K1632" i="4"/>
  <c r="J1632" i="4"/>
  <c r="G1632" i="4"/>
  <c r="E1632" i="4"/>
  <c r="J1631" i="4"/>
  <c r="K1631" i="4" s="1"/>
  <c r="G1631" i="4"/>
  <c r="E1631" i="4"/>
  <c r="J1630" i="4"/>
  <c r="K1630" i="4" s="1"/>
  <c r="G1630" i="4"/>
  <c r="E1630" i="4"/>
  <c r="J1629" i="4"/>
  <c r="G1629" i="4"/>
  <c r="E1629" i="4"/>
  <c r="K1629" i="4"/>
  <c r="K1628" i="4"/>
  <c r="J1628" i="4"/>
  <c r="G1628" i="4"/>
  <c r="E1628" i="4"/>
  <c r="J1627" i="4"/>
  <c r="K1627" i="4" s="1"/>
  <c r="G1627" i="4"/>
  <c r="E1627" i="4"/>
  <c r="J1626" i="4"/>
  <c r="K1626" i="4" s="1"/>
  <c r="G1626" i="4"/>
  <c r="E1626" i="4"/>
  <c r="J1625" i="4"/>
  <c r="G1625" i="4"/>
  <c r="E1625" i="4"/>
  <c r="K1625" i="4"/>
  <c r="K1624" i="4"/>
  <c r="J1624" i="4"/>
  <c r="G1624" i="4"/>
  <c r="E1624" i="4"/>
  <c r="J1623" i="4"/>
  <c r="K1623" i="4" s="1"/>
  <c r="G1623" i="4"/>
  <c r="E1623" i="4"/>
  <c r="J1622" i="4"/>
  <c r="G1622" i="4"/>
  <c r="E1622" i="4"/>
  <c r="K1622" i="4"/>
  <c r="J1621" i="4"/>
  <c r="G1621" i="4"/>
  <c r="E1621" i="4"/>
  <c r="K1621" i="4"/>
  <c r="J1620" i="4"/>
  <c r="K1620" i="4" s="1"/>
  <c r="G1620" i="4"/>
  <c r="E1620" i="4"/>
  <c r="J1619" i="4"/>
  <c r="K1619" i="4" s="1"/>
  <c r="G1619" i="4"/>
  <c r="E1619" i="4"/>
  <c r="J1618" i="4"/>
  <c r="G1618" i="4"/>
  <c r="E1618" i="4"/>
  <c r="K1618" i="4"/>
  <c r="J1617" i="4"/>
  <c r="G1617" i="4"/>
  <c r="E1617" i="4"/>
  <c r="K1617" i="4"/>
  <c r="J1616" i="4"/>
  <c r="K1616" i="4" s="1"/>
  <c r="G1616" i="4"/>
  <c r="E1616" i="4"/>
  <c r="AB1616" i="4" s="1"/>
  <c r="J1615" i="4"/>
  <c r="K1615" i="4" s="1"/>
  <c r="G1615" i="4"/>
  <c r="E1615" i="4"/>
  <c r="J1614" i="4"/>
  <c r="K1614" i="4" s="1"/>
  <c r="G1614" i="4"/>
  <c r="E1614" i="4"/>
  <c r="J1613" i="4"/>
  <c r="K1613" i="4" s="1"/>
  <c r="G1613" i="4"/>
  <c r="E1613" i="4"/>
  <c r="J1612" i="4"/>
  <c r="K1612" i="4" s="1"/>
  <c r="G1612" i="4"/>
  <c r="E1612" i="4"/>
  <c r="J1611" i="4"/>
  <c r="K1611" i="4" s="1"/>
  <c r="G1611" i="4"/>
  <c r="E1611" i="4"/>
  <c r="K1610" i="4"/>
  <c r="J1610" i="4"/>
  <c r="G1610" i="4"/>
  <c r="E1610" i="4"/>
  <c r="J1609" i="4"/>
  <c r="K1609" i="4" s="1"/>
  <c r="G1609" i="4"/>
  <c r="E1609" i="4"/>
  <c r="K1608" i="4"/>
  <c r="J1608" i="4"/>
  <c r="G1608" i="4"/>
  <c r="E1608" i="4"/>
  <c r="J1607" i="4"/>
  <c r="K1607" i="4" s="1"/>
  <c r="G1607" i="4"/>
  <c r="E1607" i="4"/>
  <c r="J1606" i="4"/>
  <c r="K1606" i="4" s="1"/>
  <c r="G1606" i="4"/>
  <c r="E1606" i="4"/>
  <c r="J1605" i="4"/>
  <c r="K1605" i="4" s="1"/>
  <c r="G1605" i="4"/>
  <c r="E1605" i="4"/>
  <c r="J1604" i="4"/>
  <c r="G1604" i="4"/>
  <c r="E1604" i="4"/>
  <c r="K1604" i="4"/>
  <c r="J1603" i="4"/>
  <c r="K1603" i="4" s="1"/>
  <c r="G1603" i="4"/>
  <c r="E1603" i="4"/>
  <c r="J1602" i="4"/>
  <c r="G1602" i="4"/>
  <c r="E1602" i="4"/>
  <c r="K1602" i="4"/>
  <c r="J1601" i="4"/>
  <c r="K1601" i="4" s="1"/>
  <c r="G1601" i="4"/>
  <c r="E1601" i="4"/>
  <c r="J1600" i="4"/>
  <c r="K1600" i="4" s="1"/>
  <c r="G1600" i="4"/>
  <c r="E1600" i="4"/>
  <c r="J1599" i="4"/>
  <c r="K1599" i="4" s="1"/>
  <c r="G1599" i="4"/>
  <c r="E1599" i="4"/>
  <c r="J1598" i="4"/>
  <c r="K1598" i="4" s="1"/>
  <c r="G1598" i="4"/>
  <c r="E1598" i="4"/>
  <c r="J1597" i="4"/>
  <c r="K1597" i="4" s="1"/>
  <c r="G1597" i="4"/>
  <c r="E1597" i="4"/>
  <c r="J1596" i="4"/>
  <c r="K1596" i="4" s="1"/>
  <c r="G1596" i="4"/>
  <c r="E1596" i="4"/>
  <c r="AC1596" i="4" s="1"/>
  <c r="J1595" i="4"/>
  <c r="K1595" i="4" s="1"/>
  <c r="G1595" i="4"/>
  <c r="E1595" i="4"/>
  <c r="J1594" i="4"/>
  <c r="K1594" i="4" s="1"/>
  <c r="G1594" i="4"/>
  <c r="E1594" i="4"/>
  <c r="J1593" i="4"/>
  <c r="K1593" i="4" s="1"/>
  <c r="G1593" i="4"/>
  <c r="E1593" i="4"/>
  <c r="J1592" i="4"/>
  <c r="K1592" i="4" s="1"/>
  <c r="G1592" i="4"/>
  <c r="E1592" i="4"/>
  <c r="J1591" i="4"/>
  <c r="K1591" i="4" s="1"/>
  <c r="G1591" i="4"/>
  <c r="E1591" i="4"/>
  <c r="J1590" i="4"/>
  <c r="K1590" i="4" s="1"/>
  <c r="G1590" i="4"/>
  <c r="E1590" i="4"/>
  <c r="J1589" i="4"/>
  <c r="G1589" i="4"/>
  <c r="E1589" i="4"/>
  <c r="H1589" i="4" s="1"/>
  <c r="K1589" i="4"/>
  <c r="J1588" i="4"/>
  <c r="K1588" i="4" s="1"/>
  <c r="G1588" i="4"/>
  <c r="E1588" i="4"/>
  <c r="J1587" i="4"/>
  <c r="K1587" i="4" s="1"/>
  <c r="G1587" i="4"/>
  <c r="E1587" i="4"/>
  <c r="J1586" i="4"/>
  <c r="K1586" i="4" s="1"/>
  <c r="G1586" i="4"/>
  <c r="E1586" i="4"/>
  <c r="J1585" i="4"/>
  <c r="G1585" i="4"/>
  <c r="E1585" i="4"/>
  <c r="K1585" i="4"/>
  <c r="J1584" i="4"/>
  <c r="K1584" i="4" s="1"/>
  <c r="G1584" i="4"/>
  <c r="E1584" i="4"/>
  <c r="J1583" i="4"/>
  <c r="K1583" i="4" s="1"/>
  <c r="G1583" i="4"/>
  <c r="E1583" i="4"/>
  <c r="J1582" i="4"/>
  <c r="K1582" i="4" s="1"/>
  <c r="G1582" i="4"/>
  <c r="E1582" i="4"/>
  <c r="J1581" i="4"/>
  <c r="K1581" i="4" s="1"/>
  <c r="G1581" i="4"/>
  <c r="E1581" i="4"/>
  <c r="J1580" i="4"/>
  <c r="K1580" i="4" s="1"/>
  <c r="G1580" i="4"/>
  <c r="E1580" i="4"/>
  <c r="J1579" i="4"/>
  <c r="K1579" i="4" s="1"/>
  <c r="G1579" i="4"/>
  <c r="E1579" i="4"/>
  <c r="J1578" i="4"/>
  <c r="K1578" i="4" s="1"/>
  <c r="G1578" i="4"/>
  <c r="E1578" i="4"/>
  <c r="J1577" i="4"/>
  <c r="G1577" i="4"/>
  <c r="E1577" i="4"/>
  <c r="K1577" i="4"/>
  <c r="J1576" i="4"/>
  <c r="K1576" i="4" s="1"/>
  <c r="G1576" i="4"/>
  <c r="E1576" i="4"/>
  <c r="J1575" i="4"/>
  <c r="K1575" i="4" s="1"/>
  <c r="G1575" i="4"/>
  <c r="E1575" i="4"/>
  <c r="J1574" i="4"/>
  <c r="K1574" i="4" s="1"/>
  <c r="G1574" i="4"/>
  <c r="E1574" i="4"/>
  <c r="J1573" i="4"/>
  <c r="K1573" i="4" s="1"/>
  <c r="G1573" i="4"/>
  <c r="E1573" i="4"/>
  <c r="K1572" i="4"/>
  <c r="J1572" i="4"/>
  <c r="G1572" i="4"/>
  <c r="E1572" i="4"/>
  <c r="J1571" i="4"/>
  <c r="K1571" i="4" s="1"/>
  <c r="G1571" i="4"/>
  <c r="E1571" i="4"/>
  <c r="AB1571" i="4" s="1"/>
  <c r="J1570" i="4"/>
  <c r="K1570" i="4" s="1"/>
  <c r="G1570" i="4"/>
  <c r="E1570" i="4"/>
  <c r="J1569" i="4"/>
  <c r="K1569" i="4" s="1"/>
  <c r="G1569" i="4"/>
  <c r="E1569" i="4"/>
  <c r="J1568" i="4"/>
  <c r="K1568" i="4" s="1"/>
  <c r="G1568" i="4"/>
  <c r="E1568" i="4"/>
  <c r="J1567" i="4"/>
  <c r="K1567" i="4" s="1"/>
  <c r="G1567" i="4"/>
  <c r="E1567" i="4"/>
  <c r="J1566" i="4"/>
  <c r="G1566" i="4"/>
  <c r="E1566" i="4"/>
  <c r="K1566" i="4"/>
  <c r="J1565" i="4"/>
  <c r="K1565" i="4" s="1"/>
  <c r="G1565" i="4"/>
  <c r="E1565" i="4"/>
  <c r="AC1564" i="4"/>
  <c r="J1564" i="4"/>
  <c r="G1564" i="4"/>
  <c r="E1564" i="4"/>
  <c r="K1564" i="4"/>
  <c r="J1563" i="4"/>
  <c r="K1563" i="4" s="1"/>
  <c r="G1563" i="4"/>
  <c r="E1563" i="4"/>
  <c r="K1562" i="4"/>
  <c r="J1562" i="4"/>
  <c r="G1562" i="4"/>
  <c r="E1562" i="4"/>
  <c r="J1561" i="4"/>
  <c r="K1561" i="4" s="1"/>
  <c r="G1561" i="4"/>
  <c r="E1561" i="4"/>
  <c r="J1560" i="4"/>
  <c r="G1560" i="4"/>
  <c r="E1560" i="4"/>
  <c r="K1560" i="4"/>
  <c r="J1559" i="4"/>
  <c r="K1559" i="4" s="1"/>
  <c r="G1559" i="4"/>
  <c r="E1559" i="4"/>
  <c r="J1558" i="4"/>
  <c r="K1558" i="4" s="1"/>
  <c r="G1558" i="4"/>
  <c r="E1558" i="4"/>
  <c r="J1557" i="4"/>
  <c r="K1557" i="4" s="1"/>
  <c r="G1557" i="4"/>
  <c r="E1557" i="4"/>
  <c r="J1556" i="4"/>
  <c r="G1556" i="4"/>
  <c r="E1556" i="4"/>
  <c r="K1556" i="4"/>
  <c r="J1555" i="4"/>
  <c r="K1555" i="4" s="1"/>
  <c r="H1555" i="4"/>
  <c r="G1555" i="4"/>
  <c r="E1555" i="4"/>
  <c r="J1554" i="4"/>
  <c r="G1554" i="4"/>
  <c r="E1554" i="4"/>
  <c r="K1554" i="4"/>
  <c r="J1553" i="4"/>
  <c r="K1553" i="4" s="1"/>
  <c r="G1553" i="4"/>
  <c r="E1553" i="4"/>
  <c r="K1552" i="4"/>
  <c r="J1552" i="4"/>
  <c r="G1552" i="4"/>
  <c r="E1552" i="4"/>
  <c r="K1551" i="4"/>
  <c r="J1551" i="4"/>
  <c r="G1551" i="4"/>
  <c r="E1551" i="4"/>
  <c r="J1550" i="4"/>
  <c r="G1550" i="4"/>
  <c r="E1550" i="4"/>
  <c r="K1550" i="4"/>
  <c r="J1549" i="4"/>
  <c r="K1549" i="4" s="1"/>
  <c r="G1549" i="4"/>
  <c r="E1549" i="4"/>
  <c r="J1548" i="4"/>
  <c r="K1548" i="4" s="1"/>
  <c r="G1548" i="4"/>
  <c r="E1548" i="4"/>
  <c r="J1547" i="4"/>
  <c r="K1547" i="4" s="1"/>
  <c r="G1547" i="4"/>
  <c r="E1547" i="4"/>
  <c r="J1546" i="4"/>
  <c r="K1546" i="4" s="1"/>
  <c r="G1546" i="4"/>
  <c r="E1546" i="4"/>
  <c r="J1545" i="4"/>
  <c r="G1545" i="4"/>
  <c r="E1545" i="4"/>
  <c r="K1545" i="4"/>
  <c r="J1544" i="4"/>
  <c r="K1544" i="4" s="1"/>
  <c r="G1544" i="4"/>
  <c r="E1544" i="4"/>
  <c r="J1543" i="4"/>
  <c r="K1543" i="4" s="1"/>
  <c r="G1543" i="4"/>
  <c r="E1543" i="4"/>
  <c r="J1542" i="4"/>
  <c r="K1542" i="4" s="1"/>
  <c r="G1542" i="4"/>
  <c r="E1542" i="4"/>
  <c r="AB1542" i="4" s="1"/>
  <c r="J1541" i="4"/>
  <c r="K1541" i="4" s="1"/>
  <c r="G1541" i="4"/>
  <c r="E1541" i="4"/>
  <c r="J1540" i="4"/>
  <c r="G1540" i="4"/>
  <c r="E1540" i="4"/>
  <c r="K1540" i="4"/>
  <c r="K1539" i="4"/>
  <c r="J1539" i="4"/>
  <c r="G1539" i="4"/>
  <c r="E1539" i="4"/>
  <c r="J1538" i="4"/>
  <c r="K1538" i="4" s="1"/>
  <c r="G1538" i="4"/>
  <c r="E1538" i="4"/>
  <c r="J1537" i="4"/>
  <c r="K1537" i="4" s="1"/>
  <c r="G1537" i="4"/>
  <c r="E1537" i="4"/>
  <c r="J1536" i="4"/>
  <c r="K1536" i="4" s="1"/>
  <c r="G1536" i="4"/>
  <c r="E1536" i="4"/>
  <c r="K1535" i="4"/>
  <c r="J1535" i="4"/>
  <c r="G1535" i="4"/>
  <c r="E1535" i="4"/>
  <c r="J1534" i="4"/>
  <c r="K1534" i="4" s="1"/>
  <c r="G1534" i="4"/>
  <c r="E1534" i="4"/>
  <c r="AC1534" i="4" s="1"/>
  <c r="J1533" i="4"/>
  <c r="K1533" i="4" s="1"/>
  <c r="G1533" i="4"/>
  <c r="E1533" i="4"/>
  <c r="J1532" i="4"/>
  <c r="K1532" i="4" s="1"/>
  <c r="G1532" i="4"/>
  <c r="E1532" i="4"/>
  <c r="J1531" i="4"/>
  <c r="K1531" i="4" s="1"/>
  <c r="G1531" i="4"/>
  <c r="E1531" i="4"/>
  <c r="J1530" i="4"/>
  <c r="G1530" i="4"/>
  <c r="E1530" i="4"/>
  <c r="K1530" i="4"/>
  <c r="J1529" i="4"/>
  <c r="K1529" i="4" s="1"/>
  <c r="G1529" i="4"/>
  <c r="E1529" i="4"/>
  <c r="K1528" i="4"/>
  <c r="J1528" i="4"/>
  <c r="G1528" i="4"/>
  <c r="E1528" i="4"/>
  <c r="K1527" i="4"/>
  <c r="J1527" i="4"/>
  <c r="G1527" i="4"/>
  <c r="E1527" i="4"/>
  <c r="J1526" i="4"/>
  <c r="K1526" i="4" s="1"/>
  <c r="G1526" i="4"/>
  <c r="E1526" i="4"/>
  <c r="K1525" i="4"/>
  <c r="J1525" i="4"/>
  <c r="G1525" i="4"/>
  <c r="E1525" i="4"/>
  <c r="J1524" i="4"/>
  <c r="K1524" i="4" s="1"/>
  <c r="G1524" i="4"/>
  <c r="E1524" i="4"/>
  <c r="K1523" i="4"/>
  <c r="J1523" i="4"/>
  <c r="G1523" i="4"/>
  <c r="E1523" i="4"/>
  <c r="J1522" i="4"/>
  <c r="G1522" i="4"/>
  <c r="E1522" i="4"/>
  <c r="K1522" i="4"/>
  <c r="J1521" i="4"/>
  <c r="K1521" i="4" s="1"/>
  <c r="G1521" i="4"/>
  <c r="E1521" i="4"/>
  <c r="J1520" i="4"/>
  <c r="G1520" i="4"/>
  <c r="E1520" i="4"/>
  <c r="K1520" i="4"/>
  <c r="J1519" i="4"/>
  <c r="K1519" i="4" s="1"/>
  <c r="G1519" i="4"/>
  <c r="E1519" i="4"/>
  <c r="J1518" i="4"/>
  <c r="K1518" i="4" s="1"/>
  <c r="G1518" i="4"/>
  <c r="E1518" i="4"/>
  <c r="J1517" i="4"/>
  <c r="G1517" i="4"/>
  <c r="E1517" i="4"/>
  <c r="K1517" i="4"/>
  <c r="J1516" i="4"/>
  <c r="K1516" i="4" s="1"/>
  <c r="G1516" i="4"/>
  <c r="E1516" i="4"/>
  <c r="J1515" i="4"/>
  <c r="K1515" i="4" s="1"/>
  <c r="G1515" i="4"/>
  <c r="E1515" i="4"/>
  <c r="J1514" i="4"/>
  <c r="K1514" i="4" s="1"/>
  <c r="G1514" i="4"/>
  <c r="E1514" i="4"/>
  <c r="K1513" i="4"/>
  <c r="J1513" i="4"/>
  <c r="G1513" i="4"/>
  <c r="E1513" i="4"/>
  <c r="J1512" i="4"/>
  <c r="G1512" i="4"/>
  <c r="E1512" i="4"/>
  <c r="K1512" i="4"/>
  <c r="J1511" i="4"/>
  <c r="K1511" i="4" s="1"/>
  <c r="G1511" i="4"/>
  <c r="E1511" i="4"/>
  <c r="J1510" i="4"/>
  <c r="G1510" i="4"/>
  <c r="E1510" i="4"/>
  <c r="K1510" i="4"/>
  <c r="J1509" i="4"/>
  <c r="K1509" i="4" s="1"/>
  <c r="G1509" i="4"/>
  <c r="E1509" i="4"/>
  <c r="J1508" i="4"/>
  <c r="K1508" i="4" s="1"/>
  <c r="G1508" i="4"/>
  <c r="E1508" i="4"/>
  <c r="J1507" i="4"/>
  <c r="K1507" i="4" s="1"/>
  <c r="G1507" i="4"/>
  <c r="E1507" i="4"/>
  <c r="J1506" i="4"/>
  <c r="K1506" i="4" s="1"/>
  <c r="G1506" i="4"/>
  <c r="E1506" i="4"/>
  <c r="J1505" i="4"/>
  <c r="G1505" i="4"/>
  <c r="E1505" i="4"/>
  <c r="K1505" i="4"/>
  <c r="J1504" i="4"/>
  <c r="K1504" i="4" s="1"/>
  <c r="G1504" i="4"/>
  <c r="E1504" i="4"/>
  <c r="K1503" i="4"/>
  <c r="J1503" i="4"/>
  <c r="G1503" i="4"/>
  <c r="E1503" i="4"/>
  <c r="J1502" i="4"/>
  <c r="G1502" i="4"/>
  <c r="E1502" i="4"/>
  <c r="K1502" i="4"/>
  <c r="J1501" i="4"/>
  <c r="K1501" i="4" s="1"/>
  <c r="G1501" i="4"/>
  <c r="E1501" i="4"/>
  <c r="J1500" i="4"/>
  <c r="K1500" i="4" s="1"/>
  <c r="G1500" i="4"/>
  <c r="E1500" i="4"/>
  <c r="J1499" i="4"/>
  <c r="K1499" i="4" s="1"/>
  <c r="G1499" i="4"/>
  <c r="E1499" i="4"/>
  <c r="J1498" i="4"/>
  <c r="K1498" i="4" s="1"/>
  <c r="G1498" i="4"/>
  <c r="E1498" i="4"/>
  <c r="J1497" i="4"/>
  <c r="G1497" i="4"/>
  <c r="E1497" i="4"/>
  <c r="K1497" i="4"/>
  <c r="K1496" i="4"/>
  <c r="J1496" i="4"/>
  <c r="G1496" i="4"/>
  <c r="E1496" i="4"/>
  <c r="J1495" i="4"/>
  <c r="K1495" i="4" s="1"/>
  <c r="G1495" i="4"/>
  <c r="E1495" i="4"/>
  <c r="J1494" i="4"/>
  <c r="K1494" i="4" s="1"/>
  <c r="G1494" i="4"/>
  <c r="E1494" i="4"/>
  <c r="J1493" i="4"/>
  <c r="K1493" i="4" s="1"/>
  <c r="G1493" i="4"/>
  <c r="E1493" i="4"/>
  <c r="J1492" i="4"/>
  <c r="G1492" i="4"/>
  <c r="E1492" i="4"/>
  <c r="K1492" i="4"/>
  <c r="K1491" i="4"/>
  <c r="J1491" i="4"/>
  <c r="G1491" i="4"/>
  <c r="E1491" i="4"/>
  <c r="J1490" i="4"/>
  <c r="K1490" i="4" s="1"/>
  <c r="G1490" i="4"/>
  <c r="E1490" i="4"/>
  <c r="J1489" i="4"/>
  <c r="K1489" i="4" s="1"/>
  <c r="G1489" i="4"/>
  <c r="E1489" i="4"/>
  <c r="J1488" i="4"/>
  <c r="K1488" i="4" s="1"/>
  <c r="G1488" i="4"/>
  <c r="E1488" i="4"/>
  <c r="K1487" i="4"/>
  <c r="J1487" i="4"/>
  <c r="G1487" i="4"/>
  <c r="E1487" i="4"/>
  <c r="J1486" i="4"/>
  <c r="K1486" i="4" s="1"/>
  <c r="G1486" i="4"/>
  <c r="E1486" i="4"/>
  <c r="J1485" i="4"/>
  <c r="K1485" i="4" s="1"/>
  <c r="G1485" i="4"/>
  <c r="E1485" i="4"/>
  <c r="K1484" i="4"/>
  <c r="J1484" i="4"/>
  <c r="G1484" i="4"/>
  <c r="E1484" i="4"/>
  <c r="J1483" i="4"/>
  <c r="K1483" i="4" s="1"/>
  <c r="G1483" i="4"/>
  <c r="E1483" i="4"/>
  <c r="J1482" i="4"/>
  <c r="G1482" i="4"/>
  <c r="E1482" i="4"/>
  <c r="K1482" i="4"/>
  <c r="J1481" i="4"/>
  <c r="K1481" i="4" s="1"/>
  <c r="G1481" i="4"/>
  <c r="E1481" i="4"/>
  <c r="K1480" i="4"/>
  <c r="J1480" i="4"/>
  <c r="G1480" i="4"/>
  <c r="E1480" i="4"/>
  <c r="K1479" i="4"/>
  <c r="J1479" i="4"/>
  <c r="G1479" i="4"/>
  <c r="E1479" i="4"/>
  <c r="J1478" i="4"/>
  <c r="K1478" i="4" s="1"/>
  <c r="G1478" i="4"/>
  <c r="E1478" i="4"/>
  <c r="J1477" i="4"/>
  <c r="G1477" i="4"/>
  <c r="E1477" i="4"/>
  <c r="K1477" i="4"/>
  <c r="J1476" i="4"/>
  <c r="K1476" i="4" s="1"/>
  <c r="G1476" i="4"/>
  <c r="E1476" i="4"/>
  <c r="K1475" i="4"/>
  <c r="J1475" i="4"/>
  <c r="G1475" i="4"/>
  <c r="E1475" i="4"/>
  <c r="J1474" i="4"/>
  <c r="G1474" i="4"/>
  <c r="E1474" i="4"/>
  <c r="K1474" i="4"/>
  <c r="J1473" i="4"/>
  <c r="K1473" i="4" s="1"/>
  <c r="G1473" i="4"/>
  <c r="E1473" i="4"/>
  <c r="J1472" i="4"/>
  <c r="G1472" i="4"/>
  <c r="E1472" i="4"/>
  <c r="K1472" i="4"/>
  <c r="J1471" i="4"/>
  <c r="K1471" i="4" s="1"/>
  <c r="G1471" i="4"/>
  <c r="E1471" i="4"/>
  <c r="J1470" i="4"/>
  <c r="K1470" i="4" s="1"/>
  <c r="G1470" i="4"/>
  <c r="E1470" i="4"/>
  <c r="J1469" i="4"/>
  <c r="G1469" i="4"/>
  <c r="E1469" i="4"/>
  <c r="K1469" i="4"/>
  <c r="K1468" i="4"/>
  <c r="J1468" i="4"/>
  <c r="G1468" i="4"/>
  <c r="E1468" i="4"/>
  <c r="J1467" i="4"/>
  <c r="K1467" i="4" s="1"/>
  <c r="G1467" i="4"/>
  <c r="E1467" i="4"/>
  <c r="J1466" i="4"/>
  <c r="K1466" i="4" s="1"/>
  <c r="G1466" i="4"/>
  <c r="E1466" i="4"/>
  <c r="J1465" i="4"/>
  <c r="K1465" i="4" s="1"/>
  <c r="G1465" i="4"/>
  <c r="E1465" i="4"/>
  <c r="J1464" i="4"/>
  <c r="G1464" i="4"/>
  <c r="E1464" i="4"/>
  <c r="K1464" i="4"/>
  <c r="J1463" i="4"/>
  <c r="K1463" i="4" s="1"/>
  <c r="G1463" i="4"/>
  <c r="E1463" i="4"/>
  <c r="J1462" i="4"/>
  <c r="G1462" i="4"/>
  <c r="E1462" i="4"/>
  <c r="K1462" i="4"/>
  <c r="J1461" i="4"/>
  <c r="K1461" i="4" s="1"/>
  <c r="G1461" i="4"/>
  <c r="E1461" i="4"/>
  <c r="J1460" i="4"/>
  <c r="K1460" i="4" s="1"/>
  <c r="G1460" i="4"/>
  <c r="E1460" i="4"/>
  <c r="J1459" i="4"/>
  <c r="K1459" i="4" s="1"/>
  <c r="G1459" i="4"/>
  <c r="E1459" i="4"/>
  <c r="K1458" i="4"/>
  <c r="J1458" i="4"/>
  <c r="G1458" i="4"/>
  <c r="E1458" i="4"/>
  <c r="J1457" i="4"/>
  <c r="G1457" i="4"/>
  <c r="E1457" i="4"/>
  <c r="K1457" i="4"/>
  <c r="J1456" i="4"/>
  <c r="K1456" i="4" s="1"/>
  <c r="G1456" i="4"/>
  <c r="E1456" i="4"/>
  <c r="K1455" i="4"/>
  <c r="J1455" i="4"/>
  <c r="H1455" i="4"/>
  <c r="G1455" i="4"/>
  <c r="E1455" i="4"/>
  <c r="J1454" i="4"/>
  <c r="G1454" i="4"/>
  <c r="E1454" i="4"/>
  <c r="K1454" i="4"/>
  <c r="J1453" i="4"/>
  <c r="K1453" i="4" s="1"/>
  <c r="G1453" i="4"/>
  <c r="E1453" i="4"/>
  <c r="J1452" i="4"/>
  <c r="G1452" i="4"/>
  <c r="E1452" i="4"/>
  <c r="K1452" i="4"/>
  <c r="J1451" i="4"/>
  <c r="K1451" i="4" s="1"/>
  <c r="G1451" i="4"/>
  <c r="E1451" i="4"/>
  <c r="K1450" i="4"/>
  <c r="J1450" i="4"/>
  <c r="G1450" i="4"/>
  <c r="E1450" i="4"/>
  <c r="J1449" i="4"/>
  <c r="K1449" i="4" s="1"/>
  <c r="G1449" i="4"/>
  <c r="E1449" i="4"/>
  <c r="K1448" i="4"/>
  <c r="J1448" i="4"/>
  <c r="G1448" i="4"/>
  <c r="E1448" i="4"/>
  <c r="J1447" i="4"/>
  <c r="K1447" i="4" s="1"/>
  <c r="G1447" i="4"/>
  <c r="E1447" i="4"/>
  <c r="J1446" i="4"/>
  <c r="K1446" i="4" s="1"/>
  <c r="G1446" i="4"/>
  <c r="E1446" i="4"/>
  <c r="K1445" i="4"/>
  <c r="J1445" i="4"/>
  <c r="G1445" i="4"/>
  <c r="E1445" i="4"/>
  <c r="J1444" i="4"/>
  <c r="G1444" i="4"/>
  <c r="E1444" i="4"/>
  <c r="K1444" i="4"/>
  <c r="AB1443" i="4"/>
  <c r="K1443" i="4"/>
  <c r="J1443" i="4"/>
  <c r="G1443" i="4"/>
  <c r="E1443" i="4"/>
  <c r="J1442" i="4"/>
  <c r="K1442" i="4" s="1"/>
  <c r="G1442" i="4"/>
  <c r="E1442" i="4"/>
  <c r="J1441" i="4"/>
  <c r="K1441" i="4" s="1"/>
  <c r="G1441" i="4"/>
  <c r="E1441" i="4"/>
  <c r="K1440" i="4"/>
  <c r="J1440" i="4"/>
  <c r="G1440" i="4"/>
  <c r="E1440" i="4"/>
  <c r="K1439" i="4"/>
  <c r="J1439" i="4"/>
  <c r="G1439" i="4"/>
  <c r="E1439" i="4"/>
  <c r="J1438" i="4"/>
  <c r="K1438" i="4" s="1"/>
  <c r="G1438" i="4"/>
  <c r="E1438" i="4"/>
  <c r="J1437" i="4"/>
  <c r="G1437" i="4"/>
  <c r="E1437" i="4"/>
  <c r="K1437" i="4"/>
  <c r="K1436" i="4"/>
  <c r="J1436" i="4"/>
  <c r="G1436" i="4"/>
  <c r="E1436" i="4"/>
  <c r="J1435" i="4"/>
  <c r="K1435" i="4" s="1"/>
  <c r="G1435" i="4"/>
  <c r="E1435" i="4"/>
  <c r="J1434" i="4"/>
  <c r="K1434" i="4" s="1"/>
  <c r="G1434" i="4"/>
  <c r="E1434" i="4"/>
  <c r="J1433" i="4"/>
  <c r="G1433" i="4"/>
  <c r="E1433" i="4"/>
  <c r="K1433" i="4"/>
  <c r="J1432" i="4"/>
  <c r="K1432" i="4" s="1"/>
  <c r="G1432" i="4"/>
  <c r="E1432" i="4"/>
  <c r="J1431" i="4"/>
  <c r="K1431" i="4" s="1"/>
  <c r="G1431" i="4"/>
  <c r="E1431" i="4"/>
  <c r="J1430" i="4"/>
  <c r="K1430" i="4" s="1"/>
  <c r="G1430" i="4"/>
  <c r="E1430" i="4"/>
  <c r="J1429" i="4"/>
  <c r="G1429" i="4"/>
  <c r="E1429" i="4"/>
  <c r="K1429" i="4"/>
  <c r="K1428" i="4"/>
  <c r="J1428" i="4"/>
  <c r="G1428" i="4"/>
  <c r="E1428" i="4"/>
  <c r="J1427" i="4"/>
  <c r="K1427" i="4" s="1"/>
  <c r="G1427" i="4"/>
  <c r="E1427" i="4"/>
  <c r="J1426" i="4"/>
  <c r="K1426" i="4" s="1"/>
  <c r="G1426" i="4"/>
  <c r="E1426" i="4"/>
  <c r="K1425" i="4"/>
  <c r="J1425" i="4"/>
  <c r="G1425" i="4"/>
  <c r="E1425" i="4"/>
  <c r="J1424" i="4"/>
  <c r="K1424" i="4" s="1"/>
  <c r="G1424" i="4"/>
  <c r="E1424" i="4"/>
  <c r="J1423" i="4"/>
  <c r="K1423" i="4" s="1"/>
  <c r="G1423" i="4"/>
  <c r="E1423" i="4"/>
  <c r="J1422" i="4"/>
  <c r="G1422" i="4"/>
  <c r="E1422" i="4"/>
  <c r="K1422" i="4"/>
  <c r="J1421" i="4"/>
  <c r="G1421" i="4"/>
  <c r="E1421" i="4"/>
  <c r="K1421" i="4"/>
  <c r="J1420" i="4"/>
  <c r="K1420" i="4" s="1"/>
  <c r="G1420" i="4"/>
  <c r="E1420" i="4"/>
  <c r="K1419" i="4"/>
  <c r="J1419" i="4"/>
  <c r="G1419" i="4"/>
  <c r="E1419" i="4"/>
  <c r="K1418" i="4"/>
  <c r="J1418" i="4"/>
  <c r="G1418" i="4"/>
  <c r="E1418" i="4"/>
  <c r="J1417" i="4"/>
  <c r="K1417" i="4" s="1"/>
  <c r="G1417" i="4"/>
  <c r="E1417" i="4"/>
  <c r="K1416" i="4"/>
  <c r="J1416" i="4"/>
  <c r="G1416" i="4"/>
  <c r="E1416" i="4"/>
  <c r="J1415" i="4"/>
  <c r="K1415" i="4" s="1"/>
  <c r="G1415" i="4"/>
  <c r="E1415" i="4"/>
  <c r="J1414" i="4"/>
  <c r="G1414" i="4"/>
  <c r="E1414" i="4"/>
  <c r="AD1414" i="4" s="1"/>
  <c r="K1414" i="4"/>
  <c r="J1413" i="4"/>
  <c r="K1413" i="4" s="1"/>
  <c r="G1413" i="4"/>
  <c r="E1413" i="4"/>
  <c r="K1412" i="4"/>
  <c r="J1412" i="4"/>
  <c r="G1412" i="4"/>
  <c r="E1412" i="4"/>
  <c r="K1411" i="4"/>
  <c r="J1411" i="4"/>
  <c r="G1411" i="4"/>
  <c r="E1411" i="4"/>
  <c r="J1410" i="4"/>
  <c r="K1410" i="4" s="1"/>
  <c r="G1410" i="4"/>
  <c r="E1410" i="4"/>
  <c r="J1409" i="4"/>
  <c r="G1409" i="4"/>
  <c r="E1409" i="4"/>
  <c r="K1409" i="4"/>
  <c r="J1408" i="4"/>
  <c r="K1408" i="4" s="1"/>
  <c r="G1408" i="4"/>
  <c r="E1408" i="4"/>
  <c r="AA1408" i="4" s="1"/>
  <c r="K1407" i="4"/>
  <c r="J1407" i="4"/>
  <c r="G1407" i="4"/>
  <c r="E1407" i="4"/>
  <c r="J1406" i="4"/>
  <c r="K1406" i="4" s="1"/>
  <c r="G1406" i="4"/>
  <c r="E1406" i="4"/>
  <c r="K1405" i="4"/>
  <c r="J1405" i="4"/>
  <c r="G1405" i="4"/>
  <c r="E1405" i="4"/>
  <c r="AB1405" i="4" s="1"/>
  <c r="K1404" i="4"/>
  <c r="J1404" i="4"/>
  <c r="G1404" i="4"/>
  <c r="E1404" i="4"/>
  <c r="J1403" i="4"/>
  <c r="K1403" i="4" s="1"/>
  <c r="G1403" i="4"/>
  <c r="E1403" i="4"/>
  <c r="J1402" i="4"/>
  <c r="K1402" i="4" s="1"/>
  <c r="G1402" i="4"/>
  <c r="E1402" i="4"/>
  <c r="J1401" i="4"/>
  <c r="K1401" i="4" s="1"/>
  <c r="G1401" i="4"/>
  <c r="E1401" i="4"/>
  <c r="J1400" i="4"/>
  <c r="K1400" i="4" s="1"/>
  <c r="G1400" i="4"/>
  <c r="E1400" i="4"/>
  <c r="J1399" i="4"/>
  <c r="K1399" i="4" s="1"/>
  <c r="G1399" i="4"/>
  <c r="E1399" i="4"/>
  <c r="J1398" i="4"/>
  <c r="G1398" i="4"/>
  <c r="E1398" i="4"/>
  <c r="K1398" i="4"/>
  <c r="J1397" i="4"/>
  <c r="G1397" i="4"/>
  <c r="E1397" i="4"/>
  <c r="K1397" i="4"/>
  <c r="J1396" i="4"/>
  <c r="K1396" i="4" s="1"/>
  <c r="G1396" i="4"/>
  <c r="E1396" i="4"/>
  <c r="AD1396" i="4" s="1"/>
  <c r="K1395" i="4"/>
  <c r="J1395" i="4"/>
  <c r="G1395" i="4"/>
  <c r="E1395" i="4"/>
  <c r="J1394" i="4"/>
  <c r="G1394" i="4"/>
  <c r="E1394" i="4"/>
  <c r="K1394" i="4"/>
  <c r="J1393" i="4"/>
  <c r="K1393" i="4" s="1"/>
  <c r="G1393" i="4"/>
  <c r="E1393" i="4"/>
  <c r="AC1393" i="4" s="1"/>
  <c r="K1392" i="4"/>
  <c r="J1392" i="4"/>
  <c r="G1392" i="4"/>
  <c r="E1392" i="4"/>
  <c r="J1391" i="4"/>
  <c r="K1391" i="4" s="1"/>
  <c r="G1391" i="4"/>
  <c r="E1391" i="4"/>
  <c r="J1390" i="4"/>
  <c r="G1390" i="4"/>
  <c r="E1390" i="4"/>
  <c r="K1390" i="4"/>
  <c r="J1389" i="4"/>
  <c r="K1389" i="4" s="1"/>
  <c r="G1389" i="4"/>
  <c r="E1389" i="4"/>
  <c r="K1388" i="4"/>
  <c r="J1388" i="4"/>
  <c r="G1388" i="4"/>
  <c r="E1388" i="4"/>
  <c r="K1387" i="4"/>
  <c r="J1387" i="4"/>
  <c r="G1387" i="4"/>
  <c r="E1387" i="4"/>
  <c r="J1386" i="4"/>
  <c r="K1386" i="4" s="1"/>
  <c r="G1386" i="4"/>
  <c r="E1386" i="4"/>
  <c r="J1385" i="4"/>
  <c r="K1385" i="4" s="1"/>
  <c r="G1385" i="4"/>
  <c r="E1385" i="4"/>
  <c r="J1384" i="4"/>
  <c r="K1384" i="4" s="1"/>
  <c r="G1384" i="4"/>
  <c r="E1384" i="4"/>
  <c r="K1383" i="4"/>
  <c r="J1383" i="4"/>
  <c r="G1383" i="4"/>
  <c r="E1383" i="4"/>
  <c r="K1382" i="4"/>
  <c r="J1382" i="4"/>
  <c r="G1382" i="4"/>
  <c r="E1382" i="4"/>
  <c r="J1381" i="4"/>
  <c r="K1381" i="4" s="1"/>
  <c r="G1381" i="4"/>
  <c r="E1381" i="4"/>
  <c r="K1380" i="4"/>
  <c r="J1380" i="4"/>
  <c r="G1380" i="4"/>
  <c r="E1380" i="4"/>
  <c r="J1379" i="4"/>
  <c r="K1379" i="4" s="1"/>
  <c r="G1379" i="4"/>
  <c r="E1379" i="4"/>
  <c r="J1378" i="4"/>
  <c r="K1378" i="4" s="1"/>
  <c r="G1378" i="4"/>
  <c r="E1378" i="4"/>
  <c r="AB1378" i="4" s="1"/>
  <c r="J1377" i="4"/>
  <c r="K1377" i="4" s="1"/>
  <c r="G1377" i="4"/>
  <c r="E1377" i="4"/>
  <c r="J1376" i="4"/>
  <c r="K1376" i="4" s="1"/>
  <c r="G1376" i="4"/>
  <c r="E1376" i="4"/>
  <c r="K1375" i="4"/>
  <c r="J1375" i="4"/>
  <c r="G1375" i="4"/>
  <c r="E1375" i="4"/>
  <c r="J1374" i="4"/>
  <c r="K1374" i="4" s="1"/>
  <c r="G1374" i="4"/>
  <c r="E1374" i="4"/>
  <c r="J1373" i="4"/>
  <c r="G1373" i="4"/>
  <c r="E1373" i="4"/>
  <c r="K1373" i="4"/>
  <c r="J1372" i="4"/>
  <c r="K1372" i="4" s="1"/>
  <c r="G1372" i="4"/>
  <c r="E1372" i="4"/>
  <c r="K1371" i="4"/>
  <c r="J1371" i="4"/>
  <c r="G1371" i="4"/>
  <c r="E1371" i="4"/>
  <c r="J1370" i="4"/>
  <c r="G1370" i="4"/>
  <c r="E1370" i="4"/>
  <c r="K1370" i="4"/>
  <c r="J1369" i="4"/>
  <c r="K1369" i="4" s="1"/>
  <c r="G1369" i="4"/>
  <c r="E1369" i="4"/>
  <c r="K1368" i="4"/>
  <c r="J1368" i="4"/>
  <c r="G1368" i="4"/>
  <c r="E1368" i="4"/>
  <c r="K1367" i="4"/>
  <c r="J1367" i="4"/>
  <c r="G1367" i="4"/>
  <c r="E1367" i="4"/>
  <c r="J1366" i="4"/>
  <c r="G1366" i="4"/>
  <c r="E1366" i="4"/>
  <c r="K1366" i="4"/>
  <c r="J1365" i="4"/>
  <c r="K1365" i="4" s="1"/>
  <c r="G1365" i="4"/>
  <c r="E1365" i="4"/>
  <c r="K1364" i="4"/>
  <c r="J1364" i="4"/>
  <c r="G1364" i="4"/>
  <c r="E1364" i="4"/>
  <c r="K1363" i="4"/>
  <c r="J1363" i="4"/>
  <c r="G1363" i="4"/>
  <c r="E1363" i="4"/>
  <c r="J1362" i="4"/>
  <c r="K1362" i="4" s="1"/>
  <c r="G1362" i="4"/>
  <c r="E1362" i="4"/>
  <c r="J1361" i="4"/>
  <c r="G1361" i="4"/>
  <c r="E1361" i="4"/>
  <c r="K1361" i="4"/>
  <c r="J1360" i="4"/>
  <c r="K1360" i="4" s="1"/>
  <c r="G1360" i="4"/>
  <c r="E1360" i="4"/>
  <c r="K1359" i="4"/>
  <c r="J1359" i="4"/>
  <c r="G1359" i="4"/>
  <c r="E1359" i="4"/>
  <c r="K1358" i="4"/>
  <c r="J1358" i="4"/>
  <c r="G1358" i="4"/>
  <c r="E1358" i="4"/>
  <c r="J1357" i="4"/>
  <c r="K1357" i="4" s="1"/>
  <c r="G1357" i="4"/>
  <c r="E1357" i="4"/>
  <c r="J1356" i="4"/>
  <c r="K1356" i="4" s="1"/>
  <c r="G1356" i="4"/>
  <c r="E1356" i="4"/>
  <c r="J1355" i="4"/>
  <c r="K1355" i="4" s="1"/>
  <c r="G1355" i="4"/>
  <c r="E1355" i="4"/>
  <c r="J1354" i="4"/>
  <c r="G1354" i="4"/>
  <c r="E1354" i="4"/>
  <c r="K1354" i="4"/>
  <c r="J1353" i="4"/>
  <c r="K1353" i="4" s="1"/>
  <c r="G1353" i="4"/>
  <c r="E1353" i="4"/>
  <c r="J1352" i="4"/>
  <c r="K1352" i="4" s="1"/>
  <c r="G1352" i="4"/>
  <c r="E1352" i="4"/>
  <c r="K1351" i="4"/>
  <c r="J1351" i="4"/>
  <c r="G1351" i="4"/>
  <c r="E1351" i="4"/>
  <c r="J1350" i="4"/>
  <c r="G1350" i="4"/>
  <c r="E1350" i="4"/>
  <c r="K1350" i="4"/>
  <c r="J1349" i="4"/>
  <c r="G1349" i="4"/>
  <c r="E1349" i="4"/>
  <c r="K1349" i="4"/>
  <c r="J1348" i="4"/>
  <c r="K1348" i="4" s="1"/>
  <c r="G1348" i="4"/>
  <c r="E1348" i="4"/>
  <c r="K1347" i="4"/>
  <c r="J1347" i="4"/>
  <c r="G1347" i="4"/>
  <c r="E1347" i="4"/>
  <c r="J1346" i="4"/>
  <c r="K1346" i="4" s="1"/>
  <c r="G1346" i="4"/>
  <c r="E1346" i="4"/>
  <c r="K1345" i="4"/>
  <c r="J1345" i="4"/>
  <c r="G1345" i="4"/>
  <c r="E1345" i="4"/>
  <c r="AC1345" i="4" s="1"/>
  <c r="J1344" i="4"/>
  <c r="K1344" i="4" s="1"/>
  <c r="G1344" i="4"/>
  <c r="E1344" i="4"/>
  <c r="J1343" i="4"/>
  <c r="K1343" i="4" s="1"/>
  <c r="G1343" i="4"/>
  <c r="E1343" i="4"/>
  <c r="AB1342" i="4"/>
  <c r="J1342" i="4"/>
  <c r="H1342" i="4"/>
  <c r="G1342" i="4"/>
  <c r="E1342" i="4"/>
  <c r="K1342" i="4"/>
  <c r="J1341" i="4"/>
  <c r="K1341" i="4" s="1"/>
  <c r="G1341" i="4"/>
  <c r="E1341" i="4"/>
  <c r="K1340" i="4"/>
  <c r="J1340" i="4"/>
  <c r="G1340" i="4"/>
  <c r="E1340" i="4"/>
  <c r="K1339" i="4"/>
  <c r="J1339" i="4"/>
  <c r="G1339" i="4"/>
  <c r="E1339" i="4"/>
  <c r="J1338" i="4"/>
  <c r="K1338" i="4" s="1"/>
  <c r="G1338" i="4"/>
  <c r="E1338" i="4"/>
  <c r="J1337" i="4"/>
  <c r="K1337" i="4" s="1"/>
  <c r="G1337" i="4"/>
  <c r="E1337" i="4"/>
  <c r="AD1337" i="4" s="1"/>
  <c r="J1336" i="4"/>
  <c r="K1336" i="4" s="1"/>
  <c r="G1336" i="4"/>
  <c r="E1336" i="4"/>
  <c r="K1335" i="4"/>
  <c r="J1335" i="4"/>
  <c r="G1335" i="4"/>
  <c r="E1335" i="4"/>
  <c r="H1335" i="4" s="1"/>
  <c r="J1334" i="4"/>
  <c r="G1334" i="4"/>
  <c r="E1334" i="4"/>
  <c r="K1334" i="4"/>
  <c r="J1333" i="4"/>
  <c r="K1333" i="4" s="1"/>
  <c r="G1333" i="4"/>
  <c r="E1333" i="4"/>
  <c r="K1332" i="4"/>
  <c r="J1332" i="4"/>
  <c r="G1332" i="4"/>
  <c r="E1332" i="4"/>
  <c r="K1331" i="4"/>
  <c r="J1331" i="4"/>
  <c r="G1331" i="4"/>
  <c r="E1331" i="4"/>
  <c r="J1330" i="4"/>
  <c r="G1330" i="4"/>
  <c r="E1330" i="4"/>
  <c r="K1330" i="4"/>
  <c r="K1329" i="4"/>
  <c r="J1329" i="4"/>
  <c r="G1329" i="4"/>
  <c r="E1329" i="4"/>
  <c r="AB1329" i="4" s="1"/>
  <c r="J1328" i="4"/>
  <c r="K1328" i="4" s="1"/>
  <c r="G1328" i="4"/>
  <c r="E1328" i="4"/>
  <c r="K1327" i="4"/>
  <c r="J1327" i="4"/>
  <c r="G1327" i="4"/>
  <c r="E1327" i="4"/>
  <c r="J1326" i="4"/>
  <c r="K1326" i="4" s="1"/>
  <c r="G1326" i="4"/>
  <c r="E1326" i="4"/>
  <c r="J1325" i="4"/>
  <c r="K1325" i="4" s="1"/>
  <c r="G1325" i="4"/>
  <c r="E1325" i="4"/>
  <c r="J1324" i="4"/>
  <c r="K1324" i="4" s="1"/>
  <c r="G1324" i="4"/>
  <c r="E1324" i="4"/>
  <c r="K1323" i="4"/>
  <c r="J1323" i="4"/>
  <c r="G1323" i="4"/>
  <c r="E1323" i="4"/>
  <c r="J1322" i="4"/>
  <c r="G1322" i="4"/>
  <c r="E1322" i="4"/>
  <c r="K1322" i="4"/>
  <c r="J1321" i="4"/>
  <c r="G1321" i="4"/>
  <c r="E1321" i="4"/>
  <c r="K1321" i="4"/>
  <c r="J1320" i="4"/>
  <c r="K1320" i="4" s="1"/>
  <c r="G1320" i="4"/>
  <c r="E1320" i="4"/>
  <c r="K1319" i="4"/>
  <c r="J1319" i="4"/>
  <c r="G1319" i="4"/>
  <c r="E1319" i="4"/>
  <c r="J1318" i="4"/>
  <c r="K1318" i="4" s="1"/>
  <c r="G1318" i="4"/>
  <c r="E1318" i="4"/>
  <c r="J1317" i="4"/>
  <c r="K1317" i="4" s="1"/>
  <c r="G1317" i="4"/>
  <c r="E1317" i="4"/>
  <c r="K1316" i="4"/>
  <c r="J1316" i="4"/>
  <c r="G1316" i="4"/>
  <c r="E1316" i="4"/>
  <c r="K1315" i="4"/>
  <c r="J1315" i="4"/>
  <c r="G1315" i="4"/>
  <c r="E1315" i="4"/>
  <c r="J1314" i="4"/>
  <c r="K1314" i="4" s="1"/>
  <c r="G1314" i="4"/>
  <c r="E1314" i="4"/>
  <c r="J1313" i="4"/>
  <c r="K1313" i="4" s="1"/>
  <c r="G1313" i="4"/>
  <c r="E1313" i="4"/>
  <c r="J1312" i="4"/>
  <c r="K1312" i="4" s="1"/>
  <c r="G1312" i="4"/>
  <c r="E1312" i="4"/>
  <c r="K1311" i="4"/>
  <c r="J1311" i="4"/>
  <c r="G1311" i="4"/>
  <c r="E1311" i="4"/>
  <c r="J1310" i="4"/>
  <c r="G1310" i="4"/>
  <c r="E1310" i="4"/>
  <c r="K1310" i="4"/>
  <c r="J1309" i="4"/>
  <c r="K1309" i="4" s="1"/>
  <c r="G1309" i="4"/>
  <c r="E1309" i="4"/>
  <c r="J1308" i="4"/>
  <c r="K1308" i="4" s="1"/>
  <c r="G1308" i="4"/>
  <c r="E1308" i="4"/>
  <c r="J1307" i="4"/>
  <c r="K1307" i="4" s="1"/>
  <c r="G1307" i="4"/>
  <c r="E1307" i="4"/>
  <c r="J1306" i="4"/>
  <c r="K1306" i="4" s="1"/>
  <c r="G1306" i="4"/>
  <c r="E1306" i="4"/>
  <c r="K1305" i="4"/>
  <c r="J1305" i="4"/>
  <c r="G1305" i="4"/>
  <c r="E1305" i="4"/>
  <c r="K1304" i="4"/>
  <c r="J1304" i="4"/>
  <c r="G1304" i="4"/>
  <c r="E1304" i="4"/>
  <c r="J1303" i="4"/>
  <c r="K1303" i="4" s="1"/>
  <c r="G1303" i="4"/>
  <c r="E1303" i="4"/>
  <c r="J1302" i="4"/>
  <c r="K1302" i="4" s="1"/>
  <c r="G1302" i="4"/>
  <c r="E1302" i="4"/>
  <c r="J1301" i="4"/>
  <c r="G1301" i="4"/>
  <c r="E1301" i="4"/>
  <c r="K1301" i="4"/>
  <c r="J1300" i="4"/>
  <c r="K1300" i="4" s="1"/>
  <c r="G1300" i="4"/>
  <c r="E1300" i="4"/>
  <c r="K1299" i="4"/>
  <c r="J1299" i="4"/>
  <c r="G1299" i="4"/>
  <c r="E1299" i="4"/>
  <c r="J1298" i="4"/>
  <c r="G1298" i="4"/>
  <c r="E1298" i="4"/>
  <c r="K1298" i="4"/>
  <c r="J1297" i="4"/>
  <c r="K1297" i="4" s="1"/>
  <c r="G1297" i="4"/>
  <c r="E1297" i="4"/>
  <c r="J1296" i="4"/>
  <c r="K1296" i="4" s="1"/>
  <c r="G1296" i="4"/>
  <c r="E1296" i="4"/>
  <c r="K1295" i="4"/>
  <c r="J1295" i="4"/>
  <c r="G1295" i="4"/>
  <c r="E1295" i="4"/>
  <c r="K1294" i="4"/>
  <c r="J1294" i="4"/>
  <c r="G1294" i="4"/>
  <c r="E1294" i="4"/>
  <c r="J1293" i="4"/>
  <c r="G1293" i="4"/>
  <c r="E1293" i="4"/>
  <c r="K1293" i="4"/>
  <c r="J1292" i="4"/>
  <c r="K1292" i="4" s="1"/>
  <c r="G1292" i="4"/>
  <c r="E1292" i="4"/>
  <c r="J1291" i="4"/>
  <c r="K1291" i="4" s="1"/>
  <c r="G1291" i="4"/>
  <c r="E1291" i="4"/>
  <c r="K1290" i="4"/>
  <c r="J1290" i="4"/>
  <c r="G1290" i="4"/>
  <c r="E1290" i="4"/>
  <c r="J1289" i="4"/>
  <c r="G1289" i="4"/>
  <c r="E1289" i="4"/>
  <c r="K1289" i="4"/>
  <c r="K1288" i="4"/>
  <c r="J1288" i="4"/>
  <c r="G1288" i="4"/>
  <c r="E1288" i="4"/>
  <c r="AD1288" i="4" s="1"/>
  <c r="K1287" i="4"/>
  <c r="J1287" i="4"/>
  <c r="G1287" i="4"/>
  <c r="E1287" i="4"/>
  <c r="J1286" i="4"/>
  <c r="K1286" i="4" s="1"/>
  <c r="G1286" i="4"/>
  <c r="E1286" i="4"/>
  <c r="J1285" i="4"/>
  <c r="K1285" i="4" s="1"/>
  <c r="G1285" i="4"/>
  <c r="E1285" i="4"/>
  <c r="J1284" i="4"/>
  <c r="K1284" i="4" s="1"/>
  <c r="G1284" i="4"/>
  <c r="E1284" i="4"/>
  <c r="K1283" i="4"/>
  <c r="J1283" i="4"/>
  <c r="G1283" i="4"/>
  <c r="E1283" i="4"/>
  <c r="J1282" i="4"/>
  <c r="G1282" i="4"/>
  <c r="E1282" i="4"/>
  <c r="K1282" i="4"/>
  <c r="K1281" i="4"/>
  <c r="J1281" i="4"/>
  <c r="G1281" i="4"/>
  <c r="E1281" i="4"/>
  <c r="J1280" i="4"/>
  <c r="K1280" i="4" s="1"/>
  <c r="G1280" i="4"/>
  <c r="E1280" i="4"/>
  <c r="K1279" i="4"/>
  <c r="J1279" i="4"/>
  <c r="G1279" i="4"/>
  <c r="E1279" i="4"/>
  <c r="J1278" i="4"/>
  <c r="K1278" i="4" s="1"/>
  <c r="G1278" i="4"/>
  <c r="E1278" i="4"/>
  <c r="J1277" i="4"/>
  <c r="K1277" i="4" s="1"/>
  <c r="G1277" i="4"/>
  <c r="E1277" i="4"/>
  <c r="J1276" i="4"/>
  <c r="K1276" i="4" s="1"/>
  <c r="G1276" i="4"/>
  <c r="E1276" i="4"/>
  <c r="J1275" i="4"/>
  <c r="K1275" i="4" s="1"/>
  <c r="G1275" i="4"/>
  <c r="E1275" i="4"/>
  <c r="J1274" i="4"/>
  <c r="K1274" i="4" s="1"/>
  <c r="G1274" i="4"/>
  <c r="E1274" i="4"/>
  <c r="K1273" i="4"/>
  <c r="J1273" i="4"/>
  <c r="G1273" i="4"/>
  <c r="E1273" i="4"/>
  <c r="AB1273" i="4" s="1"/>
  <c r="J1272" i="4"/>
  <c r="K1272" i="4" s="1"/>
  <c r="G1272" i="4"/>
  <c r="E1272" i="4"/>
  <c r="K1271" i="4"/>
  <c r="J1271" i="4"/>
  <c r="G1271" i="4"/>
  <c r="E1271" i="4"/>
  <c r="J1270" i="4"/>
  <c r="G1270" i="4"/>
  <c r="E1270" i="4"/>
  <c r="AC1270" i="4" s="1"/>
  <c r="K1270" i="4"/>
  <c r="K1269" i="4"/>
  <c r="J1269" i="4"/>
  <c r="G1269" i="4"/>
  <c r="E1269" i="4"/>
  <c r="K1268" i="4"/>
  <c r="J1268" i="4"/>
  <c r="G1268" i="4"/>
  <c r="E1268" i="4"/>
  <c r="J1267" i="4"/>
  <c r="K1267" i="4" s="1"/>
  <c r="G1267" i="4"/>
  <c r="E1267" i="4"/>
  <c r="K1266" i="4"/>
  <c r="J1266" i="4"/>
  <c r="G1266" i="4"/>
  <c r="E1266" i="4"/>
  <c r="J1265" i="4"/>
  <c r="G1265" i="4"/>
  <c r="E1265" i="4"/>
  <c r="K1265" i="4"/>
  <c r="K1264" i="4"/>
  <c r="J1264" i="4"/>
  <c r="G1264" i="4"/>
  <c r="E1264" i="4"/>
  <c r="K1263" i="4"/>
  <c r="J1263" i="4"/>
  <c r="G1263" i="4"/>
  <c r="E1263" i="4"/>
  <c r="J1262" i="4"/>
  <c r="K1262" i="4" s="1"/>
  <c r="G1262" i="4"/>
  <c r="E1262" i="4"/>
  <c r="J1261" i="4"/>
  <c r="G1261" i="4"/>
  <c r="E1261" i="4"/>
  <c r="K1261" i="4"/>
  <c r="K1260" i="4"/>
  <c r="J1260" i="4"/>
  <c r="G1260" i="4"/>
  <c r="E1260" i="4"/>
  <c r="J1259" i="4"/>
  <c r="K1259" i="4" s="1"/>
  <c r="G1259" i="4"/>
  <c r="E1259" i="4"/>
  <c r="J1258" i="4"/>
  <c r="K1258" i="4" s="1"/>
  <c r="G1258" i="4"/>
  <c r="E1258" i="4"/>
  <c r="K1257" i="4"/>
  <c r="J1257" i="4"/>
  <c r="G1257" i="4"/>
  <c r="E1257" i="4"/>
  <c r="J1256" i="4"/>
  <c r="K1256" i="4" s="1"/>
  <c r="G1256" i="4"/>
  <c r="E1256" i="4"/>
  <c r="K1255" i="4"/>
  <c r="J1255" i="4"/>
  <c r="G1255" i="4"/>
  <c r="E1255" i="4"/>
  <c r="J1254" i="4"/>
  <c r="G1254" i="4"/>
  <c r="E1254" i="4"/>
  <c r="K1254" i="4"/>
  <c r="J1253" i="4"/>
  <c r="K1253" i="4" s="1"/>
  <c r="G1253" i="4"/>
  <c r="E1253" i="4"/>
  <c r="J1252" i="4"/>
  <c r="K1252" i="4" s="1"/>
  <c r="G1252" i="4"/>
  <c r="E1252" i="4"/>
  <c r="J1251" i="4"/>
  <c r="K1251" i="4" s="1"/>
  <c r="G1251" i="4"/>
  <c r="E1251" i="4"/>
  <c r="K1250" i="4"/>
  <c r="J1250" i="4"/>
  <c r="G1250" i="4"/>
  <c r="E1250" i="4"/>
  <c r="J1249" i="4"/>
  <c r="K1249" i="4" s="1"/>
  <c r="G1249" i="4"/>
  <c r="E1249" i="4"/>
  <c r="K1248" i="4"/>
  <c r="J1248" i="4"/>
  <c r="G1248" i="4"/>
  <c r="E1248" i="4"/>
  <c r="J1247" i="4"/>
  <c r="K1247" i="4" s="1"/>
  <c r="G1247" i="4"/>
  <c r="E1247" i="4"/>
  <c r="K1246" i="4"/>
  <c r="J1246" i="4"/>
  <c r="G1246" i="4"/>
  <c r="E1246" i="4"/>
  <c r="AC1245" i="4"/>
  <c r="K1245" i="4"/>
  <c r="J1245" i="4"/>
  <c r="G1245" i="4"/>
  <c r="E1245" i="4"/>
  <c r="J1244" i="4"/>
  <c r="K1244" i="4" s="1"/>
  <c r="G1244" i="4"/>
  <c r="E1244" i="4"/>
  <c r="K1243" i="4"/>
  <c r="J1243" i="4"/>
  <c r="G1243" i="4"/>
  <c r="E1243" i="4"/>
  <c r="J1242" i="4"/>
  <c r="K1242" i="4" s="1"/>
  <c r="G1242" i="4"/>
  <c r="E1242" i="4"/>
  <c r="J1241" i="4"/>
  <c r="K1241" i="4" s="1"/>
  <c r="G1241" i="4"/>
  <c r="E1241" i="4"/>
  <c r="J1240" i="4"/>
  <c r="K1240" i="4" s="1"/>
  <c r="G1240" i="4"/>
  <c r="E1240" i="4"/>
  <c r="J1239" i="4"/>
  <c r="K1239" i="4" s="1"/>
  <c r="G1239" i="4"/>
  <c r="E1239" i="4"/>
  <c r="K1238" i="4"/>
  <c r="J1238" i="4"/>
  <c r="G1238" i="4"/>
  <c r="E1238" i="4"/>
  <c r="J1237" i="4"/>
  <c r="G1237" i="4"/>
  <c r="E1237" i="4"/>
  <c r="K1237" i="4"/>
  <c r="J1236" i="4"/>
  <c r="K1236" i="4" s="1"/>
  <c r="G1236" i="4"/>
  <c r="E1236" i="4"/>
  <c r="J1235" i="4"/>
  <c r="K1235" i="4" s="1"/>
  <c r="G1235" i="4"/>
  <c r="E1235" i="4"/>
  <c r="J1234" i="4"/>
  <c r="K1234" i="4" s="1"/>
  <c r="G1234" i="4"/>
  <c r="E1234" i="4"/>
  <c r="J1233" i="4"/>
  <c r="K1233" i="4" s="1"/>
  <c r="G1233" i="4"/>
  <c r="E1233" i="4"/>
  <c r="J1232" i="4"/>
  <c r="K1232" i="4" s="1"/>
  <c r="G1232" i="4"/>
  <c r="E1232" i="4"/>
  <c r="J1231" i="4"/>
  <c r="K1231" i="4" s="1"/>
  <c r="G1231" i="4"/>
  <c r="E1231" i="4"/>
  <c r="J1230" i="4"/>
  <c r="K1230" i="4" s="1"/>
  <c r="G1230" i="4"/>
  <c r="E1230" i="4"/>
  <c r="J1229" i="4"/>
  <c r="G1229" i="4"/>
  <c r="E1229" i="4"/>
  <c r="H1229" i="4" s="1"/>
  <c r="K1229" i="4"/>
  <c r="AC1228" i="4"/>
  <c r="J1228" i="4"/>
  <c r="K1228" i="4" s="1"/>
  <c r="G1228" i="4"/>
  <c r="E1228" i="4"/>
  <c r="K1227" i="4"/>
  <c r="J1227" i="4"/>
  <c r="G1227" i="4"/>
  <c r="E1227" i="4"/>
  <c r="K1226" i="4"/>
  <c r="J1226" i="4"/>
  <c r="G1226" i="4"/>
  <c r="E1226" i="4"/>
  <c r="J1225" i="4"/>
  <c r="K1225" i="4" s="1"/>
  <c r="G1225" i="4"/>
  <c r="E1225" i="4"/>
  <c r="J1224" i="4"/>
  <c r="K1224" i="4" s="1"/>
  <c r="G1224" i="4"/>
  <c r="E1224" i="4"/>
  <c r="J1223" i="4"/>
  <c r="K1223" i="4" s="1"/>
  <c r="G1223" i="4"/>
  <c r="E1223" i="4"/>
  <c r="K1222" i="4"/>
  <c r="J1222" i="4"/>
  <c r="G1222" i="4"/>
  <c r="E1222" i="4"/>
  <c r="J1221" i="4"/>
  <c r="K1221" i="4" s="1"/>
  <c r="G1221" i="4"/>
  <c r="E1221" i="4"/>
  <c r="K1220" i="4"/>
  <c r="J1220" i="4"/>
  <c r="G1220" i="4"/>
  <c r="E1220" i="4"/>
  <c r="J1219" i="4"/>
  <c r="K1219" i="4" s="1"/>
  <c r="G1219" i="4"/>
  <c r="E1219" i="4"/>
  <c r="J1218" i="4"/>
  <c r="K1218" i="4" s="1"/>
  <c r="G1218" i="4"/>
  <c r="E1218" i="4"/>
  <c r="K1217" i="4"/>
  <c r="J1217" i="4"/>
  <c r="G1217" i="4"/>
  <c r="E1217" i="4"/>
  <c r="J1216" i="4"/>
  <c r="G1216" i="4"/>
  <c r="E1216" i="4"/>
  <c r="K1216" i="4"/>
  <c r="K1215" i="4"/>
  <c r="J1215" i="4"/>
  <c r="G1215" i="4"/>
  <c r="E1215" i="4"/>
  <c r="J1214" i="4"/>
  <c r="K1214" i="4" s="1"/>
  <c r="G1214" i="4"/>
  <c r="E1214" i="4"/>
  <c r="J1213" i="4"/>
  <c r="K1213" i="4" s="1"/>
  <c r="G1213" i="4"/>
  <c r="E1213" i="4"/>
  <c r="J1212" i="4"/>
  <c r="G1212" i="4"/>
  <c r="E1212" i="4"/>
  <c r="K1212" i="4"/>
  <c r="K1211" i="4"/>
  <c r="J1211" i="4"/>
  <c r="G1211" i="4"/>
  <c r="E1211" i="4"/>
  <c r="J1210" i="4"/>
  <c r="G1210" i="4"/>
  <c r="E1210" i="4"/>
  <c r="K1210" i="4"/>
  <c r="J1209" i="4"/>
  <c r="K1209" i="4" s="1"/>
  <c r="G1209" i="4"/>
  <c r="E1209" i="4"/>
  <c r="J1208" i="4"/>
  <c r="K1208" i="4" s="1"/>
  <c r="G1208" i="4"/>
  <c r="E1208" i="4"/>
  <c r="J1207" i="4"/>
  <c r="K1207" i="4" s="1"/>
  <c r="G1207" i="4"/>
  <c r="E1207" i="4"/>
  <c r="K1206" i="4"/>
  <c r="J1206" i="4"/>
  <c r="G1206" i="4"/>
  <c r="E1206" i="4"/>
  <c r="J1205" i="4"/>
  <c r="G1205" i="4"/>
  <c r="E1205" i="4"/>
  <c r="K1205" i="4"/>
  <c r="J1204" i="4"/>
  <c r="K1204" i="4" s="1"/>
  <c r="G1204" i="4"/>
  <c r="E1204" i="4"/>
  <c r="K1203" i="4"/>
  <c r="J1203" i="4"/>
  <c r="G1203" i="4"/>
  <c r="E1203" i="4"/>
  <c r="J1202" i="4"/>
  <c r="G1202" i="4"/>
  <c r="E1202" i="4"/>
  <c r="K1202" i="4"/>
  <c r="J1201" i="4"/>
  <c r="K1201" i="4" s="1"/>
  <c r="G1201" i="4"/>
  <c r="E1201" i="4"/>
  <c r="J1200" i="4"/>
  <c r="G1200" i="4"/>
  <c r="E1200" i="4"/>
  <c r="K1200" i="4"/>
  <c r="J1199" i="4"/>
  <c r="K1199" i="4" s="1"/>
  <c r="G1199" i="4"/>
  <c r="E1199" i="4"/>
  <c r="J1198" i="4"/>
  <c r="K1198" i="4" s="1"/>
  <c r="G1198" i="4"/>
  <c r="E1198" i="4"/>
  <c r="J1197" i="4"/>
  <c r="G1197" i="4"/>
  <c r="E1197" i="4"/>
  <c r="K1197" i="4"/>
  <c r="J1196" i="4"/>
  <c r="K1196" i="4" s="1"/>
  <c r="G1196" i="4"/>
  <c r="E1196" i="4"/>
  <c r="J1195" i="4"/>
  <c r="K1195" i="4" s="1"/>
  <c r="G1195" i="4"/>
  <c r="E1195" i="4"/>
  <c r="K1194" i="4"/>
  <c r="J1194" i="4"/>
  <c r="G1194" i="4"/>
  <c r="E1194" i="4"/>
  <c r="J1193" i="4"/>
  <c r="K1193" i="4" s="1"/>
  <c r="G1193" i="4"/>
  <c r="E1193" i="4"/>
  <c r="J1192" i="4"/>
  <c r="G1192" i="4"/>
  <c r="E1192" i="4"/>
  <c r="K1192" i="4"/>
  <c r="K1191" i="4"/>
  <c r="J1191" i="4"/>
  <c r="G1191" i="4"/>
  <c r="E1191" i="4"/>
  <c r="AC1190" i="4"/>
  <c r="J1190" i="4"/>
  <c r="K1190" i="4" s="1"/>
  <c r="G1190" i="4"/>
  <c r="E1190" i="4"/>
  <c r="J1189" i="4"/>
  <c r="K1189" i="4" s="1"/>
  <c r="G1189" i="4"/>
  <c r="E1189" i="4"/>
  <c r="J1188" i="4"/>
  <c r="K1188" i="4" s="1"/>
  <c r="G1188" i="4"/>
  <c r="E1188" i="4"/>
  <c r="AC1188" i="4" s="1"/>
  <c r="J1187" i="4"/>
  <c r="K1187" i="4" s="1"/>
  <c r="G1187" i="4"/>
  <c r="E1187" i="4"/>
  <c r="K1186" i="4"/>
  <c r="J1186" i="4"/>
  <c r="G1186" i="4"/>
  <c r="E1186" i="4"/>
  <c r="J1185" i="4"/>
  <c r="G1185" i="4"/>
  <c r="E1185" i="4"/>
  <c r="K1185" i="4"/>
  <c r="K1184" i="4"/>
  <c r="J1184" i="4"/>
  <c r="G1184" i="4"/>
  <c r="E1184" i="4"/>
  <c r="J1183" i="4"/>
  <c r="K1183" i="4" s="1"/>
  <c r="G1183" i="4"/>
  <c r="E1183" i="4"/>
  <c r="J1182" i="4"/>
  <c r="G1182" i="4"/>
  <c r="E1182" i="4"/>
  <c r="K1182" i="4"/>
  <c r="K1181" i="4"/>
  <c r="J1181" i="4"/>
  <c r="G1181" i="4"/>
  <c r="E1181" i="4"/>
  <c r="J1180" i="4"/>
  <c r="K1180" i="4" s="1"/>
  <c r="G1180" i="4"/>
  <c r="E1180" i="4"/>
  <c r="AB1179" i="4"/>
  <c r="K1179" i="4"/>
  <c r="J1179" i="4"/>
  <c r="G1179" i="4"/>
  <c r="E1179" i="4"/>
  <c r="AD1179" i="4" s="1"/>
  <c r="J1178" i="4"/>
  <c r="K1178" i="4" s="1"/>
  <c r="G1178" i="4"/>
  <c r="E1178" i="4"/>
  <c r="J1177" i="4"/>
  <c r="K1177" i="4" s="1"/>
  <c r="G1177" i="4"/>
  <c r="E1177" i="4"/>
  <c r="J1176" i="4"/>
  <c r="K1176" i="4" s="1"/>
  <c r="G1176" i="4"/>
  <c r="E1176" i="4"/>
  <c r="J1175" i="4"/>
  <c r="K1175" i="4" s="1"/>
  <c r="G1175" i="4"/>
  <c r="E1175" i="4"/>
  <c r="J1174" i="4"/>
  <c r="K1174" i="4" s="1"/>
  <c r="G1174" i="4"/>
  <c r="E1174" i="4"/>
  <c r="J1173" i="4"/>
  <c r="K1173" i="4" s="1"/>
  <c r="G1173" i="4"/>
  <c r="E1173" i="4"/>
  <c r="H1173" i="4" s="1"/>
  <c r="J1172" i="4"/>
  <c r="G1172" i="4"/>
  <c r="E1172" i="4"/>
  <c r="AC1172" i="4" s="1"/>
  <c r="K1172" i="4"/>
  <c r="K1171" i="4"/>
  <c r="J1171" i="4"/>
  <c r="G1171" i="4"/>
  <c r="E1171" i="4"/>
  <c r="K1170" i="4"/>
  <c r="J1170" i="4"/>
  <c r="G1170" i="4"/>
  <c r="E1170" i="4"/>
  <c r="J1169" i="4"/>
  <c r="K1169" i="4" s="1"/>
  <c r="G1169" i="4"/>
  <c r="E1169" i="4"/>
  <c r="K1168" i="4"/>
  <c r="J1168" i="4"/>
  <c r="G1168" i="4"/>
  <c r="E1168" i="4"/>
  <c r="J1167" i="4"/>
  <c r="G1167" i="4"/>
  <c r="E1167" i="4"/>
  <c r="K1167" i="4"/>
  <c r="K1166" i="4"/>
  <c r="J1166" i="4"/>
  <c r="G1166" i="4"/>
  <c r="E1166" i="4"/>
  <c r="J1165" i="4"/>
  <c r="G1165" i="4"/>
  <c r="E1165" i="4"/>
  <c r="K1165" i="4"/>
  <c r="J1164" i="4"/>
  <c r="K1164" i="4" s="1"/>
  <c r="G1164" i="4"/>
  <c r="E1164" i="4"/>
  <c r="J1163" i="4"/>
  <c r="K1163" i="4" s="1"/>
  <c r="G1163" i="4"/>
  <c r="E1163" i="4"/>
  <c r="J1162" i="4"/>
  <c r="K1162" i="4" s="1"/>
  <c r="G1162" i="4"/>
  <c r="E1162" i="4"/>
  <c r="J1161" i="4"/>
  <c r="K1161" i="4" s="1"/>
  <c r="G1161" i="4"/>
  <c r="E1161" i="4"/>
  <c r="J1160" i="4"/>
  <c r="G1160" i="4"/>
  <c r="E1160" i="4"/>
  <c r="K1160" i="4"/>
  <c r="J1159" i="4"/>
  <c r="K1159" i="4" s="1"/>
  <c r="G1159" i="4"/>
  <c r="E1159" i="4"/>
  <c r="J1158" i="4"/>
  <c r="K1158" i="4" s="1"/>
  <c r="H1158" i="4"/>
  <c r="G1158" i="4"/>
  <c r="E1158" i="4"/>
  <c r="J1157" i="4"/>
  <c r="K1157" i="4" s="1"/>
  <c r="G1157" i="4"/>
  <c r="E1157" i="4"/>
  <c r="J1156" i="4"/>
  <c r="K1156" i="4" s="1"/>
  <c r="G1156" i="4"/>
  <c r="E1156" i="4"/>
  <c r="J1155" i="4"/>
  <c r="K1155" i="4" s="1"/>
  <c r="G1155" i="4"/>
  <c r="E1155" i="4"/>
  <c r="J1154" i="4"/>
  <c r="K1154" i="4" s="1"/>
  <c r="G1154" i="4"/>
  <c r="E1154" i="4"/>
  <c r="J1153" i="4"/>
  <c r="K1153" i="4" s="1"/>
  <c r="G1153" i="4"/>
  <c r="E1153" i="4"/>
  <c r="J1152" i="4"/>
  <c r="K1152" i="4" s="1"/>
  <c r="G1152" i="4"/>
  <c r="E1152" i="4"/>
  <c r="J1151" i="4"/>
  <c r="K1151" i="4" s="1"/>
  <c r="G1151" i="4"/>
  <c r="E1151" i="4"/>
  <c r="J1150" i="4"/>
  <c r="K1150" i="4" s="1"/>
  <c r="G1150" i="4"/>
  <c r="E1150" i="4"/>
  <c r="J1149" i="4"/>
  <c r="K1149" i="4" s="1"/>
  <c r="G1149" i="4"/>
  <c r="E1149" i="4"/>
  <c r="J1148" i="4"/>
  <c r="K1148" i="4" s="1"/>
  <c r="G1148" i="4"/>
  <c r="E1148" i="4"/>
  <c r="J1147" i="4"/>
  <c r="G1147" i="4"/>
  <c r="E1147" i="4"/>
  <c r="K1147" i="4"/>
  <c r="J1146" i="4"/>
  <c r="K1146" i="4" s="1"/>
  <c r="G1146" i="4"/>
  <c r="E1146" i="4"/>
  <c r="J1145" i="4"/>
  <c r="K1145" i="4" s="1"/>
  <c r="G1145" i="4"/>
  <c r="E1145" i="4"/>
  <c r="J1144" i="4"/>
  <c r="K1144" i="4" s="1"/>
  <c r="G1144" i="4"/>
  <c r="E1144" i="4"/>
  <c r="J1143" i="4"/>
  <c r="K1143" i="4" s="1"/>
  <c r="G1143" i="4"/>
  <c r="E1143" i="4"/>
  <c r="J1142" i="4"/>
  <c r="K1142" i="4" s="1"/>
  <c r="G1142" i="4"/>
  <c r="E1142" i="4"/>
  <c r="J1141" i="4"/>
  <c r="K1141" i="4" s="1"/>
  <c r="G1141" i="4"/>
  <c r="E1141" i="4"/>
  <c r="J1140" i="4"/>
  <c r="K1140" i="4" s="1"/>
  <c r="G1140" i="4"/>
  <c r="E1140" i="4"/>
  <c r="J1139" i="4"/>
  <c r="K1139" i="4" s="1"/>
  <c r="G1139" i="4"/>
  <c r="E1139" i="4"/>
  <c r="J1138" i="4"/>
  <c r="K1138" i="4" s="1"/>
  <c r="G1138" i="4"/>
  <c r="E1138" i="4"/>
  <c r="J1137" i="4"/>
  <c r="G1137" i="4"/>
  <c r="E1137" i="4"/>
  <c r="K1137" i="4"/>
  <c r="J1136" i="4"/>
  <c r="K1136" i="4" s="1"/>
  <c r="G1136" i="4"/>
  <c r="E1136" i="4"/>
  <c r="AD1136" i="4" s="1"/>
  <c r="J1135" i="4"/>
  <c r="K1135" i="4" s="1"/>
  <c r="G1135" i="4"/>
  <c r="E1135" i="4"/>
  <c r="K1134" i="4"/>
  <c r="J1134" i="4"/>
  <c r="G1134" i="4"/>
  <c r="E1134" i="4"/>
  <c r="AD1134" i="4" s="1"/>
  <c r="J1133" i="4"/>
  <c r="K1133" i="4" s="1"/>
  <c r="G1133" i="4"/>
  <c r="E1133" i="4"/>
  <c r="J1132" i="4"/>
  <c r="G1132" i="4"/>
  <c r="E1132" i="4"/>
  <c r="K1132" i="4"/>
  <c r="K1131" i="4"/>
  <c r="J1131" i="4"/>
  <c r="G1131" i="4"/>
  <c r="E1131" i="4"/>
  <c r="AD1131" i="4" s="1"/>
  <c r="J1130" i="4"/>
  <c r="K1130" i="4" s="1"/>
  <c r="G1130" i="4"/>
  <c r="E1130" i="4"/>
  <c r="J1129" i="4"/>
  <c r="G1129" i="4"/>
  <c r="E1129" i="4"/>
  <c r="K1129" i="4"/>
  <c r="K1128" i="4"/>
  <c r="J1128" i="4"/>
  <c r="G1128" i="4"/>
  <c r="E1128" i="4"/>
  <c r="J1127" i="4"/>
  <c r="G1127" i="4"/>
  <c r="E1127" i="4"/>
  <c r="K1127" i="4"/>
  <c r="K1126" i="4"/>
  <c r="J1126" i="4"/>
  <c r="G1126" i="4"/>
  <c r="E1126" i="4"/>
  <c r="J1125" i="4"/>
  <c r="K1125" i="4" s="1"/>
  <c r="G1125" i="4"/>
  <c r="E1125" i="4"/>
  <c r="J1124" i="4"/>
  <c r="G1124" i="4"/>
  <c r="E1124" i="4"/>
  <c r="K1124" i="4"/>
  <c r="K1123" i="4"/>
  <c r="J1123" i="4"/>
  <c r="G1123" i="4"/>
  <c r="E1123" i="4"/>
  <c r="K1122" i="4"/>
  <c r="J1122" i="4"/>
  <c r="G1122" i="4"/>
  <c r="E1122" i="4"/>
  <c r="K1121" i="4"/>
  <c r="J1121" i="4"/>
  <c r="G1121" i="4"/>
  <c r="E1121" i="4"/>
  <c r="J1120" i="4"/>
  <c r="G1120" i="4"/>
  <c r="E1120" i="4"/>
  <c r="K1120" i="4"/>
  <c r="J1119" i="4"/>
  <c r="G1119" i="4"/>
  <c r="E1119" i="4"/>
  <c r="K1119" i="4"/>
  <c r="K1118" i="4"/>
  <c r="J1118" i="4"/>
  <c r="G1118" i="4"/>
  <c r="E1118" i="4"/>
  <c r="J1117" i="4"/>
  <c r="G1117" i="4"/>
  <c r="E1117" i="4"/>
  <c r="K1117" i="4"/>
  <c r="J1116" i="4"/>
  <c r="K1116" i="4" s="1"/>
  <c r="G1116" i="4"/>
  <c r="E1116" i="4"/>
  <c r="J1115" i="4"/>
  <c r="G1115" i="4"/>
  <c r="E1115" i="4"/>
  <c r="K1115" i="4"/>
  <c r="J1114" i="4"/>
  <c r="K1114" i="4" s="1"/>
  <c r="G1114" i="4"/>
  <c r="E1114" i="4"/>
  <c r="J1113" i="4"/>
  <c r="K1113" i="4" s="1"/>
  <c r="G1113" i="4"/>
  <c r="E1113" i="4"/>
  <c r="J1112" i="4"/>
  <c r="G1112" i="4"/>
  <c r="E1112" i="4"/>
  <c r="K1112" i="4"/>
  <c r="J1111" i="4"/>
  <c r="K1111" i="4" s="1"/>
  <c r="G1111" i="4"/>
  <c r="E1111" i="4"/>
  <c r="K1110" i="4"/>
  <c r="J1110" i="4"/>
  <c r="G1110" i="4"/>
  <c r="E1110" i="4"/>
  <c r="J1109" i="4"/>
  <c r="G1109" i="4"/>
  <c r="E1109" i="4"/>
  <c r="K1109" i="4"/>
  <c r="J1108" i="4"/>
  <c r="K1108" i="4" s="1"/>
  <c r="G1108" i="4"/>
  <c r="E1108" i="4"/>
  <c r="J1107" i="4"/>
  <c r="K1107" i="4" s="1"/>
  <c r="G1107" i="4"/>
  <c r="E1107" i="4"/>
  <c r="K1106" i="4"/>
  <c r="J1106" i="4"/>
  <c r="G1106" i="4"/>
  <c r="E1106" i="4"/>
  <c r="K1105" i="4"/>
  <c r="J1105" i="4"/>
  <c r="G1105" i="4"/>
  <c r="E1105" i="4"/>
  <c r="J1104" i="4"/>
  <c r="K1104" i="4" s="1"/>
  <c r="G1104" i="4"/>
  <c r="E1104" i="4"/>
  <c r="J1103" i="4"/>
  <c r="K1103" i="4" s="1"/>
  <c r="G1103" i="4"/>
  <c r="E1103" i="4"/>
  <c r="J1102" i="4"/>
  <c r="K1102" i="4" s="1"/>
  <c r="G1102" i="4"/>
  <c r="E1102" i="4"/>
  <c r="J1101" i="4"/>
  <c r="K1101" i="4" s="1"/>
  <c r="G1101" i="4"/>
  <c r="E1101" i="4"/>
  <c r="J1100" i="4"/>
  <c r="K1100" i="4" s="1"/>
  <c r="G1100" i="4"/>
  <c r="E1100" i="4"/>
  <c r="AD1099" i="4"/>
  <c r="K1099" i="4"/>
  <c r="J1099" i="4"/>
  <c r="G1099" i="4"/>
  <c r="E1099" i="4"/>
  <c r="J1098" i="4"/>
  <c r="K1098" i="4" s="1"/>
  <c r="G1098" i="4"/>
  <c r="E1098" i="4"/>
  <c r="J1097" i="4"/>
  <c r="K1097" i="4" s="1"/>
  <c r="G1097" i="4"/>
  <c r="E1097" i="4"/>
  <c r="K1096" i="4"/>
  <c r="J1096" i="4"/>
  <c r="G1096" i="4"/>
  <c r="E1096" i="4"/>
  <c r="K1095" i="4"/>
  <c r="J1095" i="4"/>
  <c r="G1095" i="4"/>
  <c r="E1095" i="4"/>
  <c r="K1094" i="4"/>
  <c r="J1094" i="4"/>
  <c r="G1094" i="4"/>
  <c r="E1094" i="4"/>
  <c r="J1093" i="4"/>
  <c r="K1093" i="4" s="1"/>
  <c r="G1093" i="4"/>
  <c r="E1093" i="4"/>
  <c r="AB1092" i="4"/>
  <c r="K1092" i="4"/>
  <c r="J1092" i="4"/>
  <c r="G1092" i="4"/>
  <c r="E1092" i="4"/>
  <c r="K1091" i="4"/>
  <c r="J1091" i="4"/>
  <c r="G1091" i="4"/>
  <c r="E1091" i="4"/>
  <c r="J1090" i="4"/>
  <c r="K1090" i="4" s="1"/>
  <c r="G1090" i="4"/>
  <c r="E1090" i="4"/>
  <c r="J1089" i="4"/>
  <c r="K1089" i="4" s="1"/>
  <c r="G1089" i="4"/>
  <c r="E1089" i="4"/>
  <c r="J1088" i="4"/>
  <c r="K1088" i="4" s="1"/>
  <c r="G1088" i="4"/>
  <c r="E1088" i="4"/>
  <c r="K1087" i="4"/>
  <c r="J1087" i="4"/>
  <c r="G1087" i="4"/>
  <c r="E1087" i="4"/>
  <c r="J1086" i="4"/>
  <c r="G1086" i="4"/>
  <c r="E1086" i="4"/>
  <c r="K1086" i="4"/>
  <c r="J1085" i="4"/>
  <c r="K1085" i="4" s="1"/>
  <c r="G1085" i="4"/>
  <c r="E1085" i="4"/>
  <c r="AD1084" i="4"/>
  <c r="K1084" i="4"/>
  <c r="J1084" i="4"/>
  <c r="G1084" i="4"/>
  <c r="E1084" i="4"/>
  <c r="K1083" i="4"/>
  <c r="J1083" i="4"/>
  <c r="G1083" i="4"/>
  <c r="E1083" i="4"/>
  <c r="J1082" i="4"/>
  <c r="G1082" i="4"/>
  <c r="E1082" i="4"/>
  <c r="K1082" i="4"/>
  <c r="J1081" i="4"/>
  <c r="K1081" i="4" s="1"/>
  <c r="G1081" i="4"/>
  <c r="E1081" i="4"/>
  <c r="J1080" i="4"/>
  <c r="K1080" i="4" s="1"/>
  <c r="G1080" i="4"/>
  <c r="E1080" i="4"/>
  <c r="K1079" i="4"/>
  <c r="J1079" i="4"/>
  <c r="G1079" i="4"/>
  <c r="E1079" i="4"/>
  <c r="J1078" i="4"/>
  <c r="K1078" i="4" s="1"/>
  <c r="G1078" i="4"/>
  <c r="E1078" i="4"/>
  <c r="J1077" i="4"/>
  <c r="K1077" i="4" s="1"/>
  <c r="G1077" i="4"/>
  <c r="E1077" i="4"/>
  <c r="J1076" i="4"/>
  <c r="K1076" i="4" s="1"/>
  <c r="G1076" i="4"/>
  <c r="E1076" i="4"/>
  <c r="K1075" i="4"/>
  <c r="J1075" i="4"/>
  <c r="G1075" i="4"/>
  <c r="E1075" i="4"/>
  <c r="J1074" i="4"/>
  <c r="G1074" i="4"/>
  <c r="E1074" i="4"/>
  <c r="K1074" i="4"/>
  <c r="J1073" i="4"/>
  <c r="K1073" i="4" s="1"/>
  <c r="G1073" i="4"/>
  <c r="E1073" i="4"/>
  <c r="J1072" i="4"/>
  <c r="K1072" i="4" s="1"/>
  <c r="G1072" i="4"/>
  <c r="E1072" i="4"/>
  <c r="K1071" i="4"/>
  <c r="J1071" i="4"/>
  <c r="G1071" i="4"/>
  <c r="E1071" i="4"/>
  <c r="J1070" i="4"/>
  <c r="K1070" i="4" s="1"/>
  <c r="G1070" i="4"/>
  <c r="E1070" i="4"/>
  <c r="J1069" i="4"/>
  <c r="K1069" i="4" s="1"/>
  <c r="G1069" i="4"/>
  <c r="E1069" i="4"/>
  <c r="J1068" i="4"/>
  <c r="K1068" i="4" s="1"/>
  <c r="G1068" i="4"/>
  <c r="E1068" i="4"/>
  <c r="K1067" i="4"/>
  <c r="J1067" i="4"/>
  <c r="G1067" i="4"/>
  <c r="E1067" i="4"/>
  <c r="J1066" i="4"/>
  <c r="K1066" i="4" s="1"/>
  <c r="G1066" i="4"/>
  <c r="E1066" i="4"/>
  <c r="J1065" i="4"/>
  <c r="K1065" i="4" s="1"/>
  <c r="G1065" i="4"/>
  <c r="E1065" i="4"/>
  <c r="J1064" i="4"/>
  <c r="K1064" i="4" s="1"/>
  <c r="G1064" i="4"/>
  <c r="E1064" i="4"/>
  <c r="K1063" i="4"/>
  <c r="J1063" i="4"/>
  <c r="G1063" i="4"/>
  <c r="E1063" i="4"/>
  <c r="J1062" i="4"/>
  <c r="G1062" i="4"/>
  <c r="E1062" i="4"/>
  <c r="K1062" i="4"/>
  <c r="J1061" i="4"/>
  <c r="K1061" i="4" s="1"/>
  <c r="G1061" i="4"/>
  <c r="E1061" i="4"/>
  <c r="J1060" i="4"/>
  <c r="K1060" i="4" s="1"/>
  <c r="G1060" i="4"/>
  <c r="E1060" i="4"/>
  <c r="K1059" i="4"/>
  <c r="J1059" i="4"/>
  <c r="G1059" i="4"/>
  <c r="E1059" i="4"/>
  <c r="AC1058" i="4"/>
  <c r="AA1058" i="4"/>
  <c r="J1058" i="4"/>
  <c r="K1058" i="4" s="1"/>
  <c r="G1058" i="4"/>
  <c r="E1058" i="4"/>
  <c r="H1058" i="4" s="1"/>
  <c r="J1057" i="4"/>
  <c r="K1057" i="4" s="1"/>
  <c r="G1057" i="4"/>
  <c r="E1057" i="4"/>
  <c r="J1056" i="4"/>
  <c r="K1056" i="4" s="1"/>
  <c r="G1056" i="4"/>
  <c r="E1056" i="4"/>
  <c r="AD1055" i="4"/>
  <c r="AA1055" i="4"/>
  <c r="K1055" i="4"/>
  <c r="J1055" i="4"/>
  <c r="G1055" i="4"/>
  <c r="E1055" i="4"/>
  <c r="J1054" i="4"/>
  <c r="K1054" i="4" s="1"/>
  <c r="G1054" i="4"/>
  <c r="E1054" i="4"/>
  <c r="J1053" i="4"/>
  <c r="K1053" i="4" s="1"/>
  <c r="G1053" i="4"/>
  <c r="E1053" i="4"/>
  <c r="J1052" i="4"/>
  <c r="K1052" i="4" s="1"/>
  <c r="G1052" i="4"/>
  <c r="E1052" i="4"/>
  <c r="K1051" i="4"/>
  <c r="J1051" i="4"/>
  <c r="G1051" i="4"/>
  <c r="E1051" i="4"/>
  <c r="J1050" i="4"/>
  <c r="G1050" i="4"/>
  <c r="E1050" i="4"/>
  <c r="K1050" i="4"/>
  <c r="J1049" i="4"/>
  <c r="K1049" i="4" s="1"/>
  <c r="G1049" i="4"/>
  <c r="E1049" i="4"/>
  <c r="J1048" i="4"/>
  <c r="K1048" i="4" s="1"/>
  <c r="G1048" i="4"/>
  <c r="E1048" i="4"/>
  <c r="K1047" i="4"/>
  <c r="J1047" i="4"/>
  <c r="G1047" i="4"/>
  <c r="E1047" i="4"/>
  <c r="J1046" i="4"/>
  <c r="G1046" i="4"/>
  <c r="E1046" i="4"/>
  <c r="K1046" i="4"/>
  <c r="J1045" i="4"/>
  <c r="K1045" i="4" s="1"/>
  <c r="G1045" i="4"/>
  <c r="E1045" i="4"/>
  <c r="J1044" i="4"/>
  <c r="K1044" i="4" s="1"/>
  <c r="G1044" i="4"/>
  <c r="E1044" i="4"/>
  <c r="K1043" i="4"/>
  <c r="J1043" i="4"/>
  <c r="G1043" i="4"/>
  <c r="E1043" i="4"/>
  <c r="J1042" i="4"/>
  <c r="G1042" i="4"/>
  <c r="E1042" i="4"/>
  <c r="K1042" i="4"/>
  <c r="J1041" i="4"/>
  <c r="G1041" i="4"/>
  <c r="E1041" i="4"/>
  <c r="K1041" i="4"/>
  <c r="J1040" i="4"/>
  <c r="K1040" i="4" s="1"/>
  <c r="G1040" i="4"/>
  <c r="E1040" i="4"/>
  <c r="K1039" i="4"/>
  <c r="J1039" i="4"/>
  <c r="G1039" i="4"/>
  <c r="E1039" i="4"/>
  <c r="K1038" i="4"/>
  <c r="J1038" i="4"/>
  <c r="G1038" i="4"/>
  <c r="E1038" i="4"/>
  <c r="J1037" i="4"/>
  <c r="K1037" i="4" s="1"/>
  <c r="G1037" i="4"/>
  <c r="E1037" i="4"/>
  <c r="J1036" i="4"/>
  <c r="K1036" i="4" s="1"/>
  <c r="G1036" i="4"/>
  <c r="E1036" i="4"/>
  <c r="K1035" i="4"/>
  <c r="J1035" i="4"/>
  <c r="G1035" i="4"/>
  <c r="E1035" i="4"/>
  <c r="J1034" i="4"/>
  <c r="G1034" i="4"/>
  <c r="E1034" i="4"/>
  <c r="K1034" i="4"/>
  <c r="J1033" i="4"/>
  <c r="K1033" i="4" s="1"/>
  <c r="G1033" i="4"/>
  <c r="E1033" i="4"/>
  <c r="AA1033" i="4" s="1"/>
  <c r="AD1032" i="4"/>
  <c r="J1032" i="4"/>
  <c r="K1032" i="4" s="1"/>
  <c r="G1032" i="4"/>
  <c r="E1032" i="4"/>
  <c r="K1031" i="4"/>
  <c r="J1031" i="4"/>
  <c r="G1031" i="4"/>
  <c r="E1031" i="4"/>
  <c r="J1030" i="4"/>
  <c r="G1030" i="4"/>
  <c r="E1030" i="4"/>
  <c r="AC1030" i="4" s="1"/>
  <c r="K1030" i="4"/>
  <c r="AB1029" i="4"/>
  <c r="J1029" i="4"/>
  <c r="K1029" i="4" s="1"/>
  <c r="G1029" i="4"/>
  <c r="E1029" i="4"/>
  <c r="J1028" i="4"/>
  <c r="K1028" i="4" s="1"/>
  <c r="G1028" i="4"/>
  <c r="E1028" i="4"/>
  <c r="K1027" i="4"/>
  <c r="J1027" i="4"/>
  <c r="G1027" i="4"/>
  <c r="E1027" i="4"/>
  <c r="AD1027" i="4" s="1"/>
  <c r="AA1026" i="4"/>
  <c r="J1026" i="4"/>
  <c r="G1026" i="4"/>
  <c r="E1026" i="4"/>
  <c r="K1026" i="4"/>
  <c r="K1025" i="4"/>
  <c r="J1025" i="4"/>
  <c r="G1025" i="4"/>
  <c r="E1025" i="4"/>
  <c r="J1024" i="4"/>
  <c r="K1024" i="4" s="1"/>
  <c r="G1024" i="4"/>
  <c r="E1024" i="4"/>
  <c r="AD1023" i="4"/>
  <c r="J1023" i="4"/>
  <c r="K1023" i="4" s="1"/>
  <c r="G1023" i="4"/>
  <c r="E1023" i="4"/>
  <c r="J1022" i="4"/>
  <c r="K1022" i="4" s="1"/>
  <c r="G1022" i="4"/>
  <c r="E1022" i="4"/>
  <c r="J1021" i="4"/>
  <c r="K1021" i="4" s="1"/>
  <c r="G1021" i="4"/>
  <c r="E1021" i="4"/>
  <c r="K1020" i="4"/>
  <c r="J1020" i="4"/>
  <c r="G1020" i="4"/>
  <c r="E1020" i="4"/>
  <c r="J1019" i="4"/>
  <c r="K1019" i="4" s="1"/>
  <c r="G1019" i="4"/>
  <c r="E1019" i="4"/>
  <c r="J1018" i="4"/>
  <c r="G1018" i="4"/>
  <c r="E1018" i="4"/>
  <c r="K1018" i="4"/>
  <c r="J1017" i="4"/>
  <c r="K1017" i="4" s="1"/>
  <c r="G1017" i="4"/>
  <c r="E1017" i="4"/>
  <c r="K1016" i="4"/>
  <c r="J1016" i="4"/>
  <c r="G1016" i="4"/>
  <c r="E1016" i="4"/>
  <c r="J1015" i="4"/>
  <c r="G1015" i="4"/>
  <c r="E1015" i="4"/>
  <c r="K1015" i="4"/>
  <c r="J1014" i="4"/>
  <c r="G1014" i="4"/>
  <c r="E1014" i="4"/>
  <c r="K1014" i="4"/>
  <c r="K1013" i="4"/>
  <c r="J1013" i="4"/>
  <c r="G1013" i="4"/>
  <c r="E1013" i="4"/>
  <c r="J1012" i="4"/>
  <c r="K1012" i="4" s="1"/>
  <c r="G1012" i="4"/>
  <c r="E1012" i="4"/>
  <c r="K1011" i="4"/>
  <c r="J1011" i="4"/>
  <c r="G1011" i="4"/>
  <c r="E1011" i="4"/>
  <c r="J1010" i="4"/>
  <c r="K1010" i="4" s="1"/>
  <c r="G1010" i="4"/>
  <c r="E1010" i="4"/>
  <c r="J1009" i="4"/>
  <c r="K1009" i="4" s="1"/>
  <c r="G1009" i="4"/>
  <c r="E1009" i="4"/>
  <c r="K1008" i="4"/>
  <c r="J1008" i="4"/>
  <c r="G1008" i="4"/>
  <c r="E1008" i="4"/>
  <c r="J1007" i="4"/>
  <c r="K1007" i="4" s="1"/>
  <c r="G1007" i="4"/>
  <c r="E1007" i="4"/>
  <c r="K1006" i="4"/>
  <c r="J1006" i="4"/>
  <c r="G1006" i="4"/>
  <c r="E1006" i="4"/>
  <c r="J1005" i="4"/>
  <c r="K1005" i="4" s="1"/>
  <c r="G1005" i="4"/>
  <c r="E1005" i="4"/>
  <c r="K1004" i="4"/>
  <c r="J1004" i="4"/>
  <c r="G1004" i="4"/>
  <c r="E1004" i="4"/>
  <c r="K1003" i="4"/>
  <c r="J1003" i="4"/>
  <c r="G1003" i="4"/>
  <c r="E1003" i="4"/>
  <c r="J1002" i="4"/>
  <c r="G1002" i="4"/>
  <c r="E1002" i="4"/>
  <c r="K1002" i="4"/>
  <c r="J1001" i="4"/>
  <c r="K1001" i="4" s="1"/>
  <c r="G1001" i="4"/>
  <c r="E1001" i="4"/>
  <c r="K1000" i="4"/>
  <c r="J1000" i="4"/>
  <c r="G1000" i="4"/>
  <c r="E1000" i="4"/>
  <c r="J999" i="4"/>
  <c r="K999" i="4" s="1"/>
  <c r="G999" i="4"/>
  <c r="E999" i="4"/>
  <c r="J998" i="4"/>
  <c r="G998" i="4"/>
  <c r="E998" i="4"/>
  <c r="K998" i="4"/>
  <c r="J997" i="4"/>
  <c r="G997" i="4"/>
  <c r="E997" i="4"/>
  <c r="K997" i="4"/>
  <c r="J996" i="4"/>
  <c r="K996" i="4" s="1"/>
  <c r="G996" i="4"/>
  <c r="E996" i="4"/>
  <c r="J995" i="4"/>
  <c r="K995" i="4" s="1"/>
  <c r="G995" i="4"/>
  <c r="E995" i="4"/>
  <c r="AB995" i="4" s="1"/>
  <c r="J994" i="4"/>
  <c r="G994" i="4"/>
  <c r="E994" i="4"/>
  <c r="K994" i="4"/>
  <c r="J993" i="4"/>
  <c r="G993" i="4"/>
  <c r="E993" i="4"/>
  <c r="K993" i="4"/>
  <c r="J992" i="4"/>
  <c r="K992" i="4" s="1"/>
  <c r="G992" i="4"/>
  <c r="E992" i="4"/>
  <c r="J991" i="4"/>
  <c r="K991" i="4" s="1"/>
  <c r="G991" i="4"/>
  <c r="E991" i="4"/>
  <c r="J990" i="4"/>
  <c r="K990" i="4" s="1"/>
  <c r="G990" i="4"/>
  <c r="E990" i="4"/>
  <c r="K989" i="4"/>
  <c r="J989" i="4"/>
  <c r="G989" i="4"/>
  <c r="E989" i="4"/>
  <c r="J988" i="4"/>
  <c r="K988" i="4" s="1"/>
  <c r="G988" i="4"/>
  <c r="E988" i="4"/>
  <c r="J987" i="4"/>
  <c r="K987" i="4" s="1"/>
  <c r="G987" i="4"/>
  <c r="E987" i="4"/>
  <c r="J986" i="4"/>
  <c r="G986" i="4"/>
  <c r="E986" i="4"/>
  <c r="K986" i="4"/>
  <c r="K985" i="4"/>
  <c r="J985" i="4"/>
  <c r="G985" i="4"/>
  <c r="E985" i="4"/>
  <c r="K984" i="4"/>
  <c r="J984" i="4"/>
  <c r="G984" i="4"/>
  <c r="E984" i="4"/>
  <c r="J983" i="4"/>
  <c r="K983" i="4" s="1"/>
  <c r="G983" i="4"/>
  <c r="E983" i="4"/>
  <c r="K982" i="4"/>
  <c r="J982" i="4"/>
  <c r="G982" i="4"/>
  <c r="E982" i="4"/>
  <c r="K981" i="4"/>
  <c r="J981" i="4"/>
  <c r="G981" i="4"/>
  <c r="E981" i="4"/>
  <c r="K980" i="4"/>
  <c r="J980" i="4"/>
  <c r="G980" i="4"/>
  <c r="E980" i="4"/>
  <c r="J979" i="4"/>
  <c r="K979" i="4" s="1"/>
  <c r="G979" i="4"/>
  <c r="E979" i="4"/>
  <c r="J978" i="4"/>
  <c r="K978" i="4" s="1"/>
  <c r="G978" i="4"/>
  <c r="E978" i="4"/>
  <c r="J977" i="4"/>
  <c r="K977" i="4" s="1"/>
  <c r="G977" i="4"/>
  <c r="E977" i="4"/>
  <c r="J976" i="4"/>
  <c r="K976" i="4" s="1"/>
  <c r="G976" i="4"/>
  <c r="E976" i="4"/>
  <c r="K975" i="4"/>
  <c r="J975" i="4"/>
  <c r="G975" i="4"/>
  <c r="E975" i="4"/>
  <c r="J974" i="4"/>
  <c r="G974" i="4"/>
  <c r="E974" i="4"/>
  <c r="K974" i="4"/>
  <c r="J973" i="4"/>
  <c r="K973" i="4" s="1"/>
  <c r="G973" i="4"/>
  <c r="E973" i="4"/>
  <c r="J972" i="4"/>
  <c r="K972" i="4" s="1"/>
  <c r="G972" i="4"/>
  <c r="E972" i="4"/>
  <c r="J971" i="4"/>
  <c r="K971" i="4" s="1"/>
  <c r="G971" i="4"/>
  <c r="E971" i="4"/>
  <c r="J970" i="4"/>
  <c r="K970" i="4" s="1"/>
  <c r="G970" i="4"/>
  <c r="E970" i="4"/>
  <c r="J969" i="4"/>
  <c r="G969" i="4"/>
  <c r="E969" i="4"/>
  <c r="K969" i="4"/>
  <c r="J968" i="4"/>
  <c r="K968" i="4" s="1"/>
  <c r="G968" i="4"/>
  <c r="E968" i="4"/>
  <c r="J967" i="4"/>
  <c r="K967" i="4" s="1"/>
  <c r="G967" i="4"/>
  <c r="E967" i="4"/>
  <c r="J966" i="4"/>
  <c r="K966" i="4" s="1"/>
  <c r="G966" i="4"/>
  <c r="E966" i="4"/>
  <c r="J965" i="4"/>
  <c r="K965" i="4" s="1"/>
  <c r="G965" i="4"/>
  <c r="E965" i="4"/>
  <c r="J964" i="4"/>
  <c r="K964" i="4" s="1"/>
  <c r="G964" i="4"/>
  <c r="E964" i="4"/>
  <c r="J963" i="4"/>
  <c r="K963" i="4" s="1"/>
  <c r="G963" i="4"/>
  <c r="E963" i="4"/>
  <c r="J962" i="4"/>
  <c r="K962" i="4" s="1"/>
  <c r="G962" i="4"/>
  <c r="E962" i="4"/>
  <c r="J961" i="4"/>
  <c r="K961" i="4" s="1"/>
  <c r="G961" i="4"/>
  <c r="E961" i="4"/>
  <c r="J960" i="4"/>
  <c r="K960" i="4" s="1"/>
  <c r="G960" i="4"/>
  <c r="E960" i="4"/>
  <c r="J959" i="4"/>
  <c r="K959" i="4" s="1"/>
  <c r="G959" i="4"/>
  <c r="E959" i="4"/>
  <c r="J958" i="4"/>
  <c r="K958" i="4" s="1"/>
  <c r="G958" i="4"/>
  <c r="E958" i="4"/>
  <c r="J957" i="4"/>
  <c r="K957" i="4" s="1"/>
  <c r="G957" i="4"/>
  <c r="E957" i="4"/>
  <c r="K956" i="4"/>
  <c r="J956" i="4"/>
  <c r="G956" i="4"/>
  <c r="E956" i="4"/>
  <c r="J955" i="4"/>
  <c r="K955" i="4" s="1"/>
  <c r="G955" i="4"/>
  <c r="E955" i="4"/>
  <c r="J954" i="4"/>
  <c r="K954" i="4" s="1"/>
  <c r="G954" i="4"/>
  <c r="E954" i="4"/>
  <c r="J953" i="4"/>
  <c r="K953" i="4" s="1"/>
  <c r="G953" i="4"/>
  <c r="E953" i="4"/>
  <c r="J952" i="4"/>
  <c r="K952" i="4" s="1"/>
  <c r="G952" i="4"/>
  <c r="E952" i="4"/>
  <c r="K951" i="4"/>
  <c r="J951" i="4"/>
  <c r="G951" i="4"/>
  <c r="E951" i="4"/>
  <c r="J950" i="4"/>
  <c r="G950" i="4"/>
  <c r="E950" i="4"/>
  <c r="K950" i="4"/>
  <c r="J949" i="4"/>
  <c r="K949" i="4" s="1"/>
  <c r="G949" i="4"/>
  <c r="E949" i="4"/>
  <c r="J948" i="4"/>
  <c r="K948" i="4" s="1"/>
  <c r="G948" i="4"/>
  <c r="E948" i="4"/>
  <c r="AB948" i="4" s="1"/>
  <c r="K947" i="4"/>
  <c r="J947" i="4"/>
  <c r="G947" i="4"/>
  <c r="E947" i="4"/>
  <c r="K946" i="4"/>
  <c r="J946" i="4"/>
  <c r="G946" i="4"/>
  <c r="E946" i="4"/>
  <c r="J945" i="4"/>
  <c r="G945" i="4"/>
  <c r="E945" i="4"/>
  <c r="K945" i="4"/>
  <c r="J944" i="4"/>
  <c r="K944" i="4" s="1"/>
  <c r="G944" i="4"/>
  <c r="E944" i="4"/>
  <c r="K943" i="4"/>
  <c r="J943" i="4"/>
  <c r="G943" i="4"/>
  <c r="E943" i="4"/>
  <c r="J942" i="4"/>
  <c r="K942" i="4" s="1"/>
  <c r="G942" i="4"/>
  <c r="E942" i="4"/>
  <c r="K941" i="4"/>
  <c r="J941" i="4"/>
  <c r="G941" i="4"/>
  <c r="E941" i="4"/>
  <c r="J940" i="4"/>
  <c r="G940" i="4"/>
  <c r="E940" i="4"/>
  <c r="K940" i="4"/>
  <c r="J939" i="4"/>
  <c r="K939" i="4" s="1"/>
  <c r="G939" i="4"/>
  <c r="E939" i="4"/>
  <c r="J938" i="4"/>
  <c r="G938" i="4"/>
  <c r="E938" i="4"/>
  <c r="K938" i="4"/>
  <c r="J937" i="4"/>
  <c r="K937" i="4" s="1"/>
  <c r="G937" i="4"/>
  <c r="E937" i="4"/>
  <c r="J936" i="4"/>
  <c r="G936" i="4"/>
  <c r="E936" i="4"/>
  <c r="K936" i="4"/>
  <c r="K935" i="4"/>
  <c r="J935" i="4"/>
  <c r="G935" i="4"/>
  <c r="E935" i="4"/>
  <c r="J934" i="4"/>
  <c r="K934" i="4" s="1"/>
  <c r="G934" i="4"/>
  <c r="E934" i="4"/>
  <c r="J933" i="4"/>
  <c r="G933" i="4"/>
  <c r="E933" i="4"/>
  <c r="K933" i="4"/>
  <c r="K932" i="4"/>
  <c r="J932" i="4"/>
  <c r="G932" i="4"/>
  <c r="E932" i="4"/>
  <c r="J931" i="4"/>
  <c r="K931" i="4" s="1"/>
  <c r="G931" i="4"/>
  <c r="E931" i="4"/>
  <c r="J930" i="4"/>
  <c r="K930" i="4" s="1"/>
  <c r="G930" i="4"/>
  <c r="E930" i="4"/>
  <c r="J929" i="4"/>
  <c r="K929" i="4" s="1"/>
  <c r="G929" i="4"/>
  <c r="E929" i="4"/>
  <c r="J928" i="4"/>
  <c r="K928" i="4" s="1"/>
  <c r="G928" i="4"/>
  <c r="E928" i="4"/>
  <c r="K927" i="4"/>
  <c r="J927" i="4"/>
  <c r="G927" i="4"/>
  <c r="E927" i="4"/>
  <c r="J926" i="4"/>
  <c r="G926" i="4"/>
  <c r="E926" i="4"/>
  <c r="K926" i="4"/>
  <c r="J925" i="4"/>
  <c r="K925" i="4" s="1"/>
  <c r="G925" i="4"/>
  <c r="E925" i="4"/>
  <c r="J924" i="4"/>
  <c r="K924" i="4" s="1"/>
  <c r="G924" i="4"/>
  <c r="E924" i="4"/>
  <c r="J923" i="4"/>
  <c r="K923" i="4" s="1"/>
  <c r="G923" i="4"/>
  <c r="E923" i="4"/>
  <c r="J922" i="4"/>
  <c r="K922" i="4" s="1"/>
  <c r="G922" i="4"/>
  <c r="E922" i="4"/>
  <c r="J921" i="4"/>
  <c r="G921" i="4"/>
  <c r="E921" i="4"/>
  <c r="K921" i="4"/>
  <c r="J920" i="4"/>
  <c r="K920" i="4" s="1"/>
  <c r="G920" i="4"/>
  <c r="E920" i="4"/>
  <c r="J919" i="4"/>
  <c r="K919" i="4" s="1"/>
  <c r="G919" i="4"/>
  <c r="E919" i="4"/>
  <c r="J918" i="4"/>
  <c r="K918" i="4" s="1"/>
  <c r="G918" i="4"/>
  <c r="E918" i="4"/>
  <c r="J917" i="4"/>
  <c r="K917" i="4" s="1"/>
  <c r="G917" i="4"/>
  <c r="E917" i="4"/>
  <c r="J916" i="4"/>
  <c r="K916" i="4" s="1"/>
  <c r="G916" i="4"/>
  <c r="E916" i="4"/>
  <c r="J915" i="4"/>
  <c r="K915" i="4" s="1"/>
  <c r="G915" i="4"/>
  <c r="E915" i="4"/>
  <c r="AB915" i="4" s="1"/>
  <c r="J914" i="4"/>
  <c r="K914" i="4" s="1"/>
  <c r="G914" i="4"/>
  <c r="E914" i="4"/>
  <c r="J913" i="4"/>
  <c r="K913" i="4" s="1"/>
  <c r="G913" i="4"/>
  <c r="E913" i="4"/>
  <c r="J912" i="4"/>
  <c r="K912" i="4" s="1"/>
  <c r="G912" i="4"/>
  <c r="E912" i="4"/>
  <c r="J911" i="4"/>
  <c r="K911" i="4" s="1"/>
  <c r="G911" i="4"/>
  <c r="E911" i="4"/>
  <c r="J910" i="4"/>
  <c r="K910" i="4" s="1"/>
  <c r="G910" i="4"/>
  <c r="E910" i="4"/>
  <c r="J909" i="4"/>
  <c r="K909" i="4" s="1"/>
  <c r="G909" i="4"/>
  <c r="E909" i="4"/>
  <c r="K908" i="4"/>
  <c r="J908" i="4"/>
  <c r="G908" i="4"/>
  <c r="E908" i="4"/>
  <c r="J907" i="4"/>
  <c r="K907" i="4" s="1"/>
  <c r="G907" i="4"/>
  <c r="E907" i="4"/>
  <c r="J906" i="4"/>
  <c r="K906" i="4" s="1"/>
  <c r="G906" i="4"/>
  <c r="E906" i="4"/>
  <c r="J905" i="4"/>
  <c r="K905" i="4" s="1"/>
  <c r="G905" i="4"/>
  <c r="E905" i="4"/>
  <c r="J904" i="4"/>
  <c r="K904" i="4" s="1"/>
  <c r="G904" i="4"/>
  <c r="E904" i="4"/>
  <c r="K903" i="4"/>
  <c r="J903" i="4"/>
  <c r="G903" i="4"/>
  <c r="E903" i="4"/>
  <c r="J902" i="4"/>
  <c r="G902" i="4"/>
  <c r="E902" i="4"/>
  <c r="K902" i="4"/>
  <c r="J901" i="4"/>
  <c r="K901" i="4" s="1"/>
  <c r="G901" i="4"/>
  <c r="E901" i="4"/>
  <c r="J900" i="4"/>
  <c r="K900" i="4" s="1"/>
  <c r="G900" i="4"/>
  <c r="E900" i="4"/>
  <c r="K899" i="4"/>
  <c r="J899" i="4"/>
  <c r="G899" i="4"/>
  <c r="E899" i="4"/>
  <c r="J898" i="4"/>
  <c r="G898" i="4"/>
  <c r="E898" i="4"/>
  <c r="K898" i="4"/>
  <c r="J897" i="4"/>
  <c r="G897" i="4"/>
  <c r="E897" i="4"/>
  <c r="K897" i="4"/>
  <c r="J896" i="4"/>
  <c r="K896" i="4" s="1"/>
  <c r="G896" i="4"/>
  <c r="E896" i="4"/>
  <c r="K895" i="4"/>
  <c r="J895" i="4"/>
  <c r="G895" i="4"/>
  <c r="E895" i="4"/>
  <c r="J894" i="4"/>
  <c r="K894" i="4" s="1"/>
  <c r="G894" i="4"/>
  <c r="E894" i="4"/>
  <c r="K893" i="4"/>
  <c r="J893" i="4"/>
  <c r="G893" i="4"/>
  <c r="E893" i="4"/>
  <c r="K892" i="4"/>
  <c r="J892" i="4"/>
  <c r="G892" i="4"/>
  <c r="E892" i="4"/>
  <c r="K891" i="4"/>
  <c r="J891" i="4"/>
  <c r="G891" i="4"/>
  <c r="E891" i="4"/>
  <c r="AD890" i="4"/>
  <c r="AA890" i="4"/>
  <c r="J890" i="4"/>
  <c r="G890" i="4"/>
  <c r="E890" i="4"/>
  <c r="K890" i="4"/>
  <c r="J889" i="4"/>
  <c r="K889" i="4" s="1"/>
  <c r="G889" i="4"/>
  <c r="E889" i="4"/>
  <c r="J888" i="4"/>
  <c r="G888" i="4"/>
  <c r="E888" i="4"/>
  <c r="K888" i="4"/>
  <c r="K887" i="4"/>
  <c r="J887" i="4"/>
  <c r="G887" i="4"/>
  <c r="E887" i="4"/>
  <c r="J886" i="4"/>
  <c r="K886" i="4" s="1"/>
  <c r="G886" i="4"/>
  <c r="E886" i="4"/>
  <c r="J885" i="4"/>
  <c r="G885" i="4"/>
  <c r="E885" i="4"/>
  <c r="K885" i="4"/>
  <c r="J884" i="4"/>
  <c r="G884" i="4"/>
  <c r="E884" i="4"/>
  <c r="K884" i="4"/>
  <c r="K883" i="4"/>
  <c r="J883" i="4"/>
  <c r="G883" i="4"/>
  <c r="E883" i="4"/>
  <c r="K882" i="4"/>
  <c r="J882" i="4"/>
  <c r="G882" i="4"/>
  <c r="E882" i="4"/>
  <c r="J881" i="4"/>
  <c r="G881" i="4"/>
  <c r="E881" i="4"/>
  <c r="K881" i="4"/>
  <c r="J880" i="4"/>
  <c r="K880" i="4" s="1"/>
  <c r="G880" i="4"/>
  <c r="E880" i="4"/>
  <c r="K879" i="4"/>
  <c r="J879" i="4"/>
  <c r="G879" i="4"/>
  <c r="E879" i="4"/>
  <c r="J878" i="4"/>
  <c r="G878" i="4"/>
  <c r="E878" i="4"/>
  <c r="K878" i="4"/>
  <c r="K877" i="4"/>
  <c r="J877" i="4"/>
  <c r="G877" i="4"/>
  <c r="E877" i="4"/>
  <c r="J876" i="4"/>
  <c r="K876" i="4" s="1"/>
  <c r="G876" i="4"/>
  <c r="E876" i="4"/>
  <c r="AC876" i="4" s="1"/>
  <c r="J875" i="4"/>
  <c r="K875" i="4" s="1"/>
  <c r="G875" i="4"/>
  <c r="E875" i="4"/>
  <c r="J874" i="4"/>
  <c r="G874" i="4"/>
  <c r="E874" i="4"/>
  <c r="K874" i="4"/>
  <c r="J873" i="4"/>
  <c r="G873" i="4"/>
  <c r="E873" i="4"/>
  <c r="K873" i="4"/>
  <c r="J872" i="4"/>
  <c r="K872" i="4" s="1"/>
  <c r="G872" i="4"/>
  <c r="E872" i="4"/>
  <c r="J871" i="4"/>
  <c r="K871" i="4" s="1"/>
  <c r="G871" i="4"/>
  <c r="E871" i="4"/>
  <c r="J870" i="4"/>
  <c r="G870" i="4"/>
  <c r="E870" i="4"/>
  <c r="K870" i="4"/>
  <c r="K869" i="4"/>
  <c r="J869" i="4"/>
  <c r="G869" i="4"/>
  <c r="E869" i="4"/>
  <c r="AC869" i="4" s="1"/>
  <c r="J868" i="4"/>
  <c r="K868" i="4" s="1"/>
  <c r="G868" i="4"/>
  <c r="E868" i="4"/>
  <c r="J867" i="4"/>
  <c r="K867" i="4" s="1"/>
  <c r="G867" i="4"/>
  <c r="E867" i="4"/>
  <c r="J866" i="4"/>
  <c r="G866" i="4"/>
  <c r="E866" i="4"/>
  <c r="K866" i="4"/>
  <c r="J865" i="4"/>
  <c r="G865" i="4"/>
  <c r="E865" i="4"/>
  <c r="K865" i="4"/>
  <c r="J864" i="4"/>
  <c r="K864" i="4" s="1"/>
  <c r="G864" i="4"/>
  <c r="E864" i="4"/>
  <c r="J863" i="4"/>
  <c r="K863" i="4" s="1"/>
  <c r="G863" i="4"/>
  <c r="E863" i="4"/>
  <c r="AC863" i="4" s="1"/>
  <c r="J862" i="4"/>
  <c r="G862" i="4"/>
  <c r="E862" i="4"/>
  <c r="K862" i="4"/>
  <c r="J861" i="4"/>
  <c r="G861" i="4"/>
  <c r="E861" i="4"/>
  <c r="H861" i="4" s="1"/>
  <c r="K861" i="4"/>
  <c r="J860" i="4"/>
  <c r="K860" i="4" s="1"/>
  <c r="G860" i="4"/>
  <c r="E860" i="4"/>
  <c r="J859" i="4"/>
  <c r="G859" i="4"/>
  <c r="E859" i="4"/>
  <c r="K859" i="4"/>
  <c r="J858" i="4"/>
  <c r="G858" i="4"/>
  <c r="E858" i="4"/>
  <c r="K858" i="4"/>
  <c r="J857" i="4"/>
  <c r="G857" i="4"/>
  <c r="E857" i="4"/>
  <c r="K857" i="4"/>
  <c r="AC856" i="4"/>
  <c r="J856" i="4"/>
  <c r="H856" i="4"/>
  <c r="G856" i="4"/>
  <c r="E856" i="4"/>
  <c r="K856" i="4"/>
  <c r="J855" i="4"/>
  <c r="G855" i="4"/>
  <c r="E855" i="4"/>
  <c r="K855" i="4"/>
  <c r="J854" i="4"/>
  <c r="G854" i="4"/>
  <c r="E854" i="4"/>
  <c r="K854" i="4"/>
  <c r="J853" i="4"/>
  <c r="G853" i="4"/>
  <c r="E853" i="4"/>
  <c r="K853" i="4"/>
  <c r="J852" i="4"/>
  <c r="G852" i="4"/>
  <c r="E852" i="4"/>
  <c r="K852" i="4"/>
  <c r="J851" i="4"/>
  <c r="K851" i="4" s="1"/>
  <c r="G851" i="4"/>
  <c r="E851" i="4"/>
  <c r="J850" i="4"/>
  <c r="G850" i="4"/>
  <c r="E850" i="4"/>
  <c r="K850" i="4"/>
  <c r="J849" i="4"/>
  <c r="G849" i="4"/>
  <c r="E849" i="4"/>
  <c r="K849" i="4"/>
  <c r="J848" i="4"/>
  <c r="G848" i="4"/>
  <c r="E848" i="4"/>
  <c r="K848" i="4"/>
  <c r="J847" i="4"/>
  <c r="G847" i="4"/>
  <c r="E847" i="4"/>
  <c r="K847" i="4"/>
  <c r="J846" i="4"/>
  <c r="G846" i="4"/>
  <c r="E846" i="4"/>
  <c r="K846" i="4"/>
  <c r="J845" i="4"/>
  <c r="G845" i="4"/>
  <c r="E845" i="4"/>
  <c r="K845" i="4"/>
  <c r="J844" i="4"/>
  <c r="K844" i="4" s="1"/>
  <c r="G844" i="4"/>
  <c r="E844" i="4"/>
  <c r="J843" i="4"/>
  <c r="G843" i="4"/>
  <c r="E843" i="4"/>
  <c r="K843" i="4"/>
  <c r="AA842" i="4"/>
  <c r="J842" i="4"/>
  <c r="H842" i="4"/>
  <c r="G842" i="4"/>
  <c r="E842" i="4"/>
  <c r="AD842" i="4" s="1"/>
  <c r="K842" i="4"/>
  <c r="J841" i="4"/>
  <c r="K841" i="4" s="1"/>
  <c r="G841" i="4"/>
  <c r="E841" i="4"/>
  <c r="J840" i="4"/>
  <c r="K840" i="4" s="1"/>
  <c r="G840" i="4"/>
  <c r="E840" i="4"/>
  <c r="K839" i="4"/>
  <c r="J839" i="4"/>
  <c r="G839" i="4"/>
  <c r="E839" i="4"/>
  <c r="J838" i="4"/>
  <c r="G838" i="4"/>
  <c r="E838" i="4"/>
  <c r="K838" i="4"/>
  <c r="J837" i="4"/>
  <c r="G837" i="4"/>
  <c r="E837" i="4"/>
  <c r="K837" i="4"/>
  <c r="J836" i="4"/>
  <c r="G836" i="4"/>
  <c r="E836" i="4"/>
  <c r="K836" i="4"/>
  <c r="J835" i="4"/>
  <c r="G835" i="4"/>
  <c r="E835" i="4"/>
  <c r="K835" i="4"/>
  <c r="J834" i="4"/>
  <c r="G834" i="4"/>
  <c r="E834" i="4"/>
  <c r="K834" i="4"/>
  <c r="J833" i="4"/>
  <c r="K833" i="4" s="1"/>
  <c r="G833" i="4"/>
  <c r="E833" i="4"/>
  <c r="J832" i="4"/>
  <c r="G832" i="4"/>
  <c r="E832" i="4"/>
  <c r="K832" i="4"/>
  <c r="J831" i="4"/>
  <c r="K831" i="4" s="1"/>
  <c r="G831" i="4"/>
  <c r="E831" i="4"/>
  <c r="AD831" i="4" s="1"/>
  <c r="J830" i="4"/>
  <c r="G830" i="4"/>
  <c r="E830" i="4"/>
  <c r="K830" i="4"/>
  <c r="J829" i="4"/>
  <c r="K829" i="4" s="1"/>
  <c r="G829" i="4"/>
  <c r="E829" i="4"/>
  <c r="K828" i="4"/>
  <c r="J828" i="4"/>
  <c r="G828" i="4"/>
  <c r="E828" i="4"/>
  <c r="J827" i="4"/>
  <c r="K827" i="4" s="1"/>
  <c r="G827" i="4"/>
  <c r="E827" i="4"/>
  <c r="J826" i="4"/>
  <c r="G826" i="4"/>
  <c r="E826" i="4"/>
  <c r="K826" i="4"/>
  <c r="J825" i="4"/>
  <c r="G825" i="4"/>
  <c r="E825" i="4"/>
  <c r="K825" i="4"/>
  <c r="J824" i="4"/>
  <c r="G824" i="4"/>
  <c r="E824" i="4"/>
  <c r="K824" i="4"/>
  <c r="J823" i="4"/>
  <c r="G823" i="4"/>
  <c r="E823" i="4"/>
  <c r="K823" i="4"/>
  <c r="J822" i="4"/>
  <c r="G822" i="4"/>
  <c r="E822" i="4"/>
  <c r="K822" i="4"/>
  <c r="J821" i="4"/>
  <c r="G821" i="4"/>
  <c r="E821" i="4"/>
  <c r="K821" i="4"/>
  <c r="J820" i="4"/>
  <c r="K820" i="4" s="1"/>
  <c r="G820" i="4"/>
  <c r="E820" i="4"/>
  <c r="J819" i="4"/>
  <c r="G819" i="4"/>
  <c r="E819" i="4"/>
  <c r="K819" i="4"/>
  <c r="J818" i="4"/>
  <c r="G818" i="4"/>
  <c r="E818" i="4"/>
  <c r="K818" i="4"/>
  <c r="J817" i="4"/>
  <c r="K817" i="4" s="1"/>
  <c r="G817" i="4"/>
  <c r="E817" i="4"/>
  <c r="AA817" i="4" s="1"/>
  <c r="J816" i="4"/>
  <c r="K816" i="4" s="1"/>
  <c r="G816" i="4"/>
  <c r="E816" i="4"/>
  <c r="J815" i="4"/>
  <c r="G815" i="4"/>
  <c r="E815" i="4"/>
  <c r="K815" i="4"/>
  <c r="J814" i="4"/>
  <c r="G814" i="4"/>
  <c r="E814" i="4"/>
  <c r="K814" i="4"/>
  <c r="J813" i="4"/>
  <c r="K813" i="4" s="1"/>
  <c r="G813" i="4"/>
  <c r="E813" i="4"/>
  <c r="K812" i="4"/>
  <c r="J812" i="4"/>
  <c r="G812" i="4"/>
  <c r="E812" i="4"/>
  <c r="AD811" i="4"/>
  <c r="J811" i="4"/>
  <c r="G811" i="4"/>
  <c r="E811" i="4"/>
  <c r="AA811" i="4" s="1"/>
  <c r="K811" i="4"/>
  <c r="J810" i="4"/>
  <c r="G810" i="4"/>
  <c r="E810" i="4"/>
  <c r="K810" i="4"/>
  <c r="J809" i="4"/>
  <c r="G809" i="4"/>
  <c r="E809" i="4"/>
  <c r="K809" i="4"/>
  <c r="J808" i="4"/>
  <c r="K808" i="4" s="1"/>
  <c r="G808" i="4"/>
  <c r="E808" i="4"/>
  <c r="J807" i="4"/>
  <c r="G807" i="4"/>
  <c r="E807" i="4"/>
  <c r="K807" i="4"/>
  <c r="J806" i="4"/>
  <c r="G806" i="4"/>
  <c r="E806" i="4"/>
  <c r="K806" i="4"/>
  <c r="J805" i="4"/>
  <c r="K805" i="4" s="1"/>
  <c r="G805" i="4"/>
  <c r="E805" i="4"/>
  <c r="K804" i="4"/>
  <c r="J804" i="4"/>
  <c r="G804" i="4"/>
  <c r="E804" i="4"/>
  <c r="J803" i="4"/>
  <c r="G803" i="4"/>
  <c r="E803" i="4"/>
  <c r="K803" i="4"/>
  <c r="J802" i="4"/>
  <c r="K802" i="4" s="1"/>
  <c r="G802" i="4"/>
  <c r="E802" i="4"/>
  <c r="J801" i="4"/>
  <c r="G801" i="4"/>
  <c r="E801" i="4"/>
  <c r="AC801" i="4" s="1"/>
  <c r="K801" i="4"/>
  <c r="J800" i="4"/>
  <c r="G800" i="4"/>
  <c r="E800" i="4"/>
  <c r="K800" i="4"/>
  <c r="J799" i="4"/>
  <c r="G799" i="4"/>
  <c r="E799" i="4"/>
  <c r="K799" i="4"/>
  <c r="J798" i="4"/>
  <c r="G798" i="4"/>
  <c r="E798" i="4"/>
  <c r="K798" i="4"/>
  <c r="J797" i="4"/>
  <c r="K797" i="4" s="1"/>
  <c r="G797" i="4"/>
  <c r="E797" i="4"/>
  <c r="K796" i="4"/>
  <c r="J796" i="4"/>
  <c r="G796" i="4"/>
  <c r="E796" i="4"/>
  <c r="J795" i="4"/>
  <c r="G795" i="4"/>
  <c r="E795" i="4"/>
  <c r="K795" i="4"/>
  <c r="J794" i="4"/>
  <c r="K794" i="4" s="1"/>
  <c r="G794" i="4"/>
  <c r="E794" i="4"/>
  <c r="J793" i="4"/>
  <c r="G793" i="4"/>
  <c r="E793" i="4"/>
  <c r="K793" i="4"/>
  <c r="J792" i="4"/>
  <c r="G792" i="4"/>
  <c r="E792" i="4"/>
  <c r="K792" i="4"/>
  <c r="J791" i="4"/>
  <c r="G791" i="4"/>
  <c r="E791" i="4"/>
  <c r="K791" i="4"/>
  <c r="J790" i="4"/>
  <c r="K790" i="4" s="1"/>
  <c r="G790" i="4"/>
  <c r="E790" i="4"/>
  <c r="J789" i="4"/>
  <c r="K789" i="4" s="1"/>
  <c r="G789" i="4"/>
  <c r="E789" i="4"/>
  <c r="K788" i="4"/>
  <c r="J788" i="4"/>
  <c r="G788" i="4"/>
  <c r="E788" i="4"/>
  <c r="J787" i="4"/>
  <c r="G787" i="4"/>
  <c r="E787" i="4"/>
  <c r="K787" i="4"/>
  <c r="J786" i="4"/>
  <c r="K786" i="4" s="1"/>
  <c r="G786" i="4"/>
  <c r="E786" i="4"/>
  <c r="J785" i="4"/>
  <c r="K785" i="4" s="1"/>
  <c r="G785" i="4"/>
  <c r="E785" i="4"/>
  <c r="K784" i="4"/>
  <c r="J784" i="4"/>
  <c r="G784" i="4"/>
  <c r="E784" i="4"/>
  <c r="J783" i="4"/>
  <c r="G783" i="4"/>
  <c r="E783" i="4"/>
  <c r="K783" i="4"/>
  <c r="J782" i="4"/>
  <c r="K782" i="4" s="1"/>
  <c r="G782" i="4"/>
  <c r="E782" i="4"/>
  <c r="AC781" i="4"/>
  <c r="AA781" i="4"/>
  <c r="J781" i="4"/>
  <c r="K781" i="4" s="1"/>
  <c r="G781" i="4"/>
  <c r="E781" i="4"/>
  <c r="K780" i="4"/>
  <c r="J780" i="4"/>
  <c r="G780" i="4"/>
  <c r="E780" i="4"/>
  <c r="J779" i="4"/>
  <c r="G779" i="4"/>
  <c r="E779" i="4"/>
  <c r="K779" i="4"/>
  <c r="J778" i="4"/>
  <c r="K778" i="4" s="1"/>
  <c r="G778" i="4"/>
  <c r="E778" i="4"/>
  <c r="J777" i="4"/>
  <c r="K777" i="4" s="1"/>
  <c r="G777" i="4"/>
  <c r="E777" i="4"/>
  <c r="J776" i="4"/>
  <c r="G776" i="4"/>
  <c r="E776" i="4"/>
  <c r="K776" i="4"/>
  <c r="J775" i="4"/>
  <c r="K775" i="4" s="1"/>
  <c r="G775" i="4"/>
  <c r="E775" i="4"/>
  <c r="J774" i="4"/>
  <c r="K774" i="4" s="1"/>
  <c r="G774" i="4"/>
  <c r="E774" i="4"/>
  <c r="J773" i="4"/>
  <c r="K773" i="4" s="1"/>
  <c r="G773" i="4"/>
  <c r="E773" i="4"/>
  <c r="AA773" i="4" s="1"/>
  <c r="K772" i="4"/>
  <c r="J772" i="4"/>
  <c r="G772" i="4"/>
  <c r="E772" i="4"/>
  <c r="J771" i="4"/>
  <c r="G771" i="4"/>
  <c r="E771" i="4"/>
  <c r="K771" i="4"/>
  <c r="J770" i="4"/>
  <c r="K770" i="4" s="1"/>
  <c r="G770" i="4"/>
  <c r="E770" i="4"/>
  <c r="J769" i="4"/>
  <c r="G769" i="4"/>
  <c r="E769" i="4"/>
  <c r="K769" i="4"/>
  <c r="K768" i="4"/>
  <c r="J768" i="4"/>
  <c r="G768" i="4"/>
  <c r="E768" i="4"/>
  <c r="J767" i="4"/>
  <c r="K767" i="4" s="1"/>
  <c r="G767" i="4"/>
  <c r="E767" i="4"/>
  <c r="J766" i="4"/>
  <c r="K766" i="4" s="1"/>
  <c r="G766" i="4"/>
  <c r="E766" i="4"/>
  <c r="J765" i="4"/>
  <c r="K765" i="4" s="1"/>
  <c r="G765" i="4"/>
  <c r="E765" i="4"/>
  <c r="AD764" i="4"/>
  <c r="J764" i="4"/>
  <c r="G764" i="4"/>
  <c r="E764" i="4"/>
  <c r="H764" i="4" s="1"/>
  <c r="K764" i="4"/>
  <c r="J763" i="4"/>
  <c r="G763" i="4"/>
  <c r="E763" i="4"/>
  <c r="K763" i="4"/>
  <c r="J762" i="4"/>
  <c r="K762" i="4" s="1"/>
  <c r="G762" i="4"/>
  <c r="E762" i="4"/>
  <c r="J761" i="4"/>
  <c r="G761" i="4"/>
  <c r="E761" i="4"/>
  <c r="K761" i="4"/>
  <c r="J760" i="4"/>
  <c r="G760" i="4"/>
  <c r="E760" i="4"/>
  <c r="K760" i="4"/>
  <c r="J759" i="4"/>
  <c r="G759" i="4"/>
  <c r="E759" i="4"/>
  <c r="K759" i="4"/>
  <c r="J758" i="4"/>
  <c r="K758" i="4" s="1"/>
  <c r="G758" i="4"/>
  <c r="E758" i="4"/>
  <c r="J757" i="4"/>
  <c r="K757" i="4" s="1"/>
  <c r="G757" i="4"/>
  <c r="E757" i="4"/>
  <c r="K756" i="4"/>
  <c r="J756" i="4"/>
  <c r="G756" i="4"/>
  <c r="E756" i="4"/>
  <c r="J755" i="4"/>
  <c r="G755" i="4"/>
  <c r="E755" i="4"/>
  <c r="K755" i="4"/>
  <c r="J754" i="4"/>
  <c r="K754" i="4" s="1"/>
  <c r="G754" i="4"/>
  <c r="E754" i="4"/>
  <c r="J753" i="4"/>
  <c r="K753" i="4" s="1"/>
  <c r="G753" i="4"/>
  <c r="E753" i="4"/>
  <c r="J752" i="4"/>
  <c r="G752" i="4"/>
  <c r="E752" i="4"/>
  <c r="H752" i="4" s="1"/>
  <c r="K752" i="4"/>
  <c r="J751" i="4"/>
  <c r="G751" i="4"/>
  <c r="E751" i="4"/>
  <c r="K751" i="4"/>
  <c r="J750" i="4"/>
  <c r="K750" i="4" s="1"/>
  <c r="G750" i="4"/>
  <c r="E750" i="4"/>
  <c r="J749" i="4"/>
  <c r="K749" i="4" s="1"/>
  <c r="G749" i="4"/>
  <c r="E749" i="4"/>
  <c r="H749" i="4" s="1"/>
  <c r="K748" i="4"/>
  <c r="J748" i="4"/>
  <c r="G748" i="4"/>
  <c r="E748" i="4"/>
  <c r="J747" i="4"/>
  <c r="G747" i="4"/>
  <c r="E747" i="4"/>
  <c r="K747" i="4"/>
  <c r="J746" i="4"/>
  <c r="K746" i="4" s="1"/>
  <c r="G746" i="4"/>
  <c r="E746" i="4"/>
  <c r="J745" i="4"/>
  <c r="K745" i="4" s="1"/>
  <c r="G745" i="4"/>
  <c r="E745" i="4"/>
  <c r="H745" i="4" s="1"/>
  <c r="K744" i="4"/>
  <c r="J744" i="4"/>
  <c r="G744" i="4"/>
  <c r="E744" i="4"/>
  <c r="J743" i="4"/>
  <c r="G743" i="4"/>
  <c r="E743" i="4"/>
  <c r="K743" i="4"/>
  <c r="J742" i="4"/>
  <c r="K742" i="4" s="1"/>
  <c r="G742" i="4"/>
  <c r="E742" i="4"/>
  <c r="J741" i="4"/>
  <c r="G741" i="4"/>
  <c r="E741" i="4"/>
  <c r="K741" i="4"/>
  <c r="K740" i="4"/>
  <c r="J740" i="4"/>
  <c r="G740" i="4"/>
  <c r="E740" i="4"/>
  <c r="J739" i="4"/>
  <c r="K739" i="4" s="1"/>
  <c r="G739" i="4"/>
  <c r="E739" i="4"/>
  <c r="J738" i="4"/>
  <c r="K738" i="4" s="1"/>
  <c r="G738" i="4"/>
  <c r="E738" i="4"/>
  <c r="J737" i="4"/>
  <c r="K737" i="4" s="1"/>
  <c r="G737" i="4"/>
  <c r="E737" i="4"/>
  <c r="K736" i="4"/>
  <c r="J736" i="4"/>
  <c r="G736" i="4"/>
  <c r="E736" i="4"/>
  <c r="J735" i="4"/>
  <c r="K735" i="4" s="1"/>
  <c r="G735" i="4"/>
  <c r="E735" i="4"/>
  <c r="J734" i="4"/>
  <c r="K734" i="4" s="1"/>
  <c r="G734" i="4"/>
  <c r="E734" i="4"/>
  <c r="J733" i="4"/>
  <c r="K733" i="4" s="1"/>
  <c r="G733" i="4"/>
  <c r="E733" i="4"/>
  <c r="AD733" i="4" s="1"/>
  <c r="J732" i="4"/>
  <c r="G732" i="4"/>
  <c r="E732" i="4"/>
  <c r="K732" i="4"/>
  <c r="J731" i="4"/>
  <c r="K731" i="4" s="1"/>
  <c r="G731" i="4"/>
  <c r="E731" i="4"/>
  <c r="J730" i="4"/>
  <c r="K730" i="4" s="1"/>
  <c r="G730" i="4"/>
  <c r="E730" i="4"/>
  <c r="J729" i="4"/>
  <c r="G729" i="4"/>
  <c r="E729" i="4"/>
  <c r="K729" i="4"/>
  <c r="AC728" i="4"/>
  <c r="K728" i="4"/>
  <c r="J728" i="4"/>
  <c r="G728" i="4"/>
  <c r="E728" i="4"/>
  <c r="J727" i="4"/>
  <c r="G727" i="4"/>
  <c r="E727" i="4"/>
  <c r="K727" i="4"/>
  <c r="J726" i="4"/>
  <c r="K726" i="4" s="1"/>
  <c r="G726" i="4"/>
  <c r="E726" i="4"/>
  <c r="AD725" i="4"/>
  <c r="J725" i="4"/>
  <c r="K725" i="4" s="1"/>
  <c r="G725" i="4"/>
  <c r="E725" i="4"/>
  <c r="K724" i="4"/>
  <c r="J724" i="4"/>
  <c r="G724" i="4"/>
  <c r="E724" i="4"/>
  <c r="J723" i="4"/>
  <c r="G723" i="4"/>
  <c r="E723" i="4"/>
  <c r="K723" i="4"/>
  <c r="J722" i="4"/>
  <c r="K722" i="4" s="1"/>
  <c r="G722" i="4"/>
  <c r="E722" i="4"/>
  <c r="J721" i="4"/>
  <c r="K721" i="4" s="1"/>
  <c r="G721" i="4"/>
  <c r="E721" i="4"/>
  <c r="J720" i="4"/>
  <c r="G720" i="4"/>
  <c r="E720" i="4"/>
  <c r="K720" i="4"/>
  <c r="J719" i="4"/>
  <c r="G719" i="4"/>
  <c r="E719" i="4"/>
  <c r="K719" i="4"/>
  <c r="J718" i="4"/>
  <c r="K718" i="4" s="1"/>
  <c r="G718" i="4"/>
  <c r="E718" i="4"/>
  <c r="J717" i="4"/>
  <c r="G717" i="4"/>
  <c r="E717" i="4"/>
  <c r="K717" i="4"/>
  <c r="K716" i="4"/>
  <c r="J716" i="4"/>
  <c r="G716" i="4"/>
  <c r="E716" i="4"/>
  <c r="AA716" i="4" s="1"/>
  <c r="J715" i="4"/>
  <c r="K715" i="4" s="1"/>
  <c r="G715" i="4"/>
  <c r="E715" i="4"/>
  <c r="J714" i="4"/>
  <c r="K714" i="4" s="1"/>
  <c r="G714" i="4"/>
  <c r="E714" i="4"/>
  <c r="J713" i="4"/>
  <c r="K713" i="4" s="1"/>
  <c r="G713" i="4"/>
  <c r="E713" i="4"/>
  <c r="AC712" i="4"/>
  <c r="AA712" i="4"/>
  <c r="K712" i="4"/>
  <c r="J712" i="4"/>
  <c r="G712" i="4"/>
  <c r="E712" i="4"/>
  <c r="J711" i="4"/>
  <c r="K711" i="4" s="1"/>
  <c r="G711" i="4"/>
  <c r="E711" i="4"/>
  <c r="J710" i="4"/>
  <c r="K710" i="4" s="1"/>
  <c r="G710" i="4"/>
  <c r="E710" i="4"/>
  <c r="J709" i="4"/>
  <c r="K709" i="4" s="1"/>
  <c r="G709" i="4"/>
  <c r="E709" i="4"/>
  <c r="J708" i="4"/>
  <c r="G708" i="4"/>
  <c r="E708" i="4"/>
  <c r="AA708" i="4" s="1"/>
  <c r="K708" i="4"/>
  <c r="J707" i="4"/>
  <c r="K707" i="4" s="1"/>
  <c r="G707" i="4"/>
  <c r="E707" i="4"/>
  <c r="J706" i="4"/>
  <c r="K706" i="4" s="1"/>
  <c r="G706" i="4"/>
  <c r="E706" i="4"/>
  <c r="J705" i="4"/>
  <c r="G705" i="4"/>
  <c r="E705" i="4"/>
  <c r="K705" i="4"/>
  <c r="J704" i="4"/>
  <c r="G704" i="4"/>
  <c r="E704" i="4"/>
  <c r="K704" i="4"/>
  <c r="J703" i="4"/>
  <c r="K703" i="4" s="1"/>
  <c r="G703" i="4"/>
  <c r="E703" i="4"/>
  <c r="J702" i="4"/>
  <c r="K702" i="4" s="1"/>
  <c r="G702" i="4"/>
  <c r="E702" i="4"/>
  <c r="J701" i="4"/>
  <c r="K701" i="4" s="1"/>
  <c r="G701" i="4"/>
  <c r="E701" i="4"/>
  <c r="J700" i="4"/>
  <c r="G700" i="4"/>
  <c r="E700" i="4"/>
  <c r="K700" i="4"/>
  <c r="J699" i="4"/>
  <c r="G699" i="4"/>
  <c r="E699" i="4"/>
  <c r="K699" i="4"/>
  <c r="J698" i="4"/>
  <c r="K698" i="4" s="1"/>
  <c r="G698" i="4"/>
  <c r="E698" i="4"/>
  <c r="J697" i="4"/>
  <c r="K697" i="4" s="1"/>
  <c r="G697" i="4"/>
  <c r="E697" i="4"/>
  <c r="J696" i="4"/>
  <c r="G696" i="4"/>
  <c r="E696" i="4"/>
  <c r="K696" i="4"/>
  <c r="J695" i="4"/>
  <c r="G695" i="4"/>
  <c r="E695" i="4"/>
  <c r="K695" i="4"/>
  <c r="J694" i="4"/>
  <c r="K694" i="4" s="1"/>
  <c r="G694" i="4"/>
  <c r="E694" i="4"/>
  <c r="J693" i="4"/>
  <c r="G693" i="4"/>
  <c r="E693" i="4"/>
  <c r="K693" i="4"/>
  <c r="K692" i="4"/>
  <c r="J692" i="4"/>
  <c r="G692" i="4"/>
  <c r="E692" i="4"/>
  <c r="J691" i="4"/>
  <c r="K691" i="4" s="1"/>
  <c r="G691" i="4"/>
  <c r="E691" i="4"/>
  <c r="J690" i="4"/>
  <c r="K690" i="4" s="1"/>
  <c r="G690" i="4"/>
  <c r="E690" i="4"/>
  <c r="J689" i="4"/>
  <c r="K689" i="4" s="1"/>
  <c r="G689" i="4"/>
  <c r="E689" i="4"/>
  <c r="K688" i="4"/>
  <c r="J688" i="4"/>
  <c r="G688" i="4"/>
  <c r="E688" i="4"/>
  <c r="J687" i="4"/>
  <c r="K687" i="4" s="1"/>
  <c r="G687" i="4"/>
  <c r="E687" i="4"/>
  <c r="J686" i="4"/>
  <c r="K686" i="4" s="1"/>
  <c r="G686" i="4"/>
  <c r="E686" i="4"/>
  <c r="J685" i="4"/>
  <c r="K685" i="4" s="1"/>
  <c r="G685" i="4"/>
  <c r="E685" i="4"/>
  <c r="J684" i="4"/>
  <c r="G684" i="4"/>
  <c r="E684" i="4"/>
  <c r="K684" i="4"/>
  <c r="J683" i="4"/>
  <c r="K683" i="4" s="1"/>
  <c r="G683" i="4"/>
  <c r="E683" i="4"/>
  <c r="J682" i="4"/>
  <c r="K682" i="4" s="1"/>
  <c r="G682" i="4"/>
  <c r="E682" i="4"/>
  <c r="AB682" i="4" s="1"/>
  <c r="J681" i="4"/>
  <c r="G681" i="4"/>
  <c r="E681" i="4"/>
  <c r="K681" i="4"/>
  <c r="J680" i="4"/>
  <c r="G680" i="4"/>
  <c r="E680" i="4"/>
  <c r="K680" i="4"/>
  <c r="J679" i="4"/>
  <c r="K679" i="4" s="1"/>
  <c r="G679" i="4"/>
  <c r="E679" i="4"/>
  <c r="J678" i="4"/>
  <c r="K678" i="4" s="1"/>
  <c r="G678" i="4"/>
  <c r="E678" i="4"/>
  <c r="J677" i="4"/>
  <c r="K677" i="4" s="1"/>
  <c r="G677" i="4"/>
  <c r="E677" i="4"/>
  <c r="J676" i="4"/>
  <c r="G676" i="4"/>
  <c r="E676" i="4"/>
  <c r="AD676" i="4" s="1"/>
  <c r="K676" i="4"/>
  <c r="J675" i="4"/>
  <c r="K675" i="4" s="1"/>
  <c r="G675" i="4"/>
  <c r="E675" i="4"/>
  <c r="J674" i="4"/>
  <c r="K674" i="4" s="1"/>
  <c r="G674" i="4"/>
  <c r="E674" i="4"/>
  <c r="J673" i="4"/>
  <c r="K673" i="4" s="1"/>
  <c r="G673" i="4"/>
  <c r="E673" i="4"/>
  <c r="J672" i="4"/>
  <c r="G672" i="4"/>
  <c r="E672" i="4"/>
  <c r="K672" i="4"/>
  <c r="J671" i="4"/>
  <c r="K671" i="4" s="1"/>
  <c r="G671" i="4"/>
  <c r="E671" i="4"/>
  <c r="J670" i="4"/>
  <c r="K670" i="4" s="1"/>
  <c r="G670" i="4"/>
  <c r="E670" i="4"/>
  <c r="J669" i="4"/>
  <c r="G669" i="4"/>
  <c r="E669" i="4"/>
  <c r="K669" i="4"/>
  <c r="K668" i="4"/>
  <c r="J668" i="4"/>
  <c r="G668" i="4"/>
  <c r="E668" i="4"/>
  <c r="J667" i="4"/>
  <c r="G667" i="4"/>
  <c r="E667" i="4"/>
  <c r="K667" i="4"/>
  <c r="J666" i="4"/>
  <c r="G666" i="4"/>
  <c r="E666" i="4"/>
  <c r="AD666" i="4" s="1"/>
  <c r="K666" i="4"/>
  <c r="J665" i="4"/>
  <c r="G665" i="4"/>
  <c r="E665" i="4"/>
  <c r="K665" i="4"/>
  <c r="J664" i="4"/>
  <c r="K664" i="4" s="1"/>
  <c r="G664" i="4"/>
  <c r="E664" i="4"/>
  <c r="H664" i="4" s="1"/>
  <c r="J663" i="4"/>
  <c r="K663" i="4" s="1"/>
  <c r="G663" i="4"/>
  <c r="E663" i="4"/>
  <c r="J662" i="4"/>
  <c r="K662" i="4" s="1"/>
  <c r="G662" i="4"/>
  <c r="E662" i="4"/>
  <c r="J661" i="4"/>
  <c r="K661" i="4" s="1"/>
  <c r="G661" i="4"/>
  <c r="E661" i="4"/>
  <c r="J660" i="4"/>
  <c r="G660" i="4"/>
  <c r="E660" i="4"/>
  <c r="K660" i="4"/>
  <c r="K659" i="4"/>
  <c r="J659" i="4"/>
  <c r="G659" i="4"/>
  <c r="E659" i="4"/>
  <c r="J658" i="4"/>
  <c r="K658" i="4" s="1"/>
  <c r="G658" i="4"/>
  <c r="E658" i="4"/>
  <c r="J657" i="4"/>
  <c r="K657" i="4" s="1"/>
  <c r="G657" i="4"/>
  <c r="E657" i="4"/>
  <c r="J656" i="4"/>
  <c r="K656" i="4" s="1"/>
  <c r="G656" i="4"/>
  <c r="E656" i="4"/>
  <c r="J655" i="4"/>
  <c r="G655" i="4"/>
  <c r="E655" i="4"/>
  <c r="AA655" i="4" s="1"/>
  <c r="K655" i="4"/>
  <c r="J654" i="4"/>
  <c r="K654" i="4" s="1"/>
  <c r="G654" i="4"/>
  <c r="E654" i="4"/>
  <c r="J653" i="4"/>
  <c r="K653" i="4" s="1"/>
  <c r="G653" i="4"/>
  <c r="E653" i="4"/>
  <c r="J652" i="4"/>
  <c r="G652" i="4"/>
  <c r="E652" i="4"/>
  <c r="K652" i="4"/>
  <c r="J651" i="4"/>
  <c r="K651" i="4" s="1"/>
  <c r="G651" i="4"/>
  <c r="E651" i="4"/>
  <c r="J650" i="4"/>
  <c r="K650" i="4" s="1"/>
  <c r="G650" i="4"/>
  <c r="E650" i="4"/>
  <c r="J649" i="4"/>
  <c r="K649" i="4" s="1"/>
  <c r="G649" i="4"/>
  <c r="E649" i="4"/>
  <c r="J648" i="4"/>
  <c r="K648" i="4" s="1"/>
  <c r="G648" i="4"/>
  <c r="E648" i="4"/>
  <c r="J647" i="4"/>
  <c r="G647" i="4"/>
  <c r="E647" i="4"/>
  <c r="K647" i="4"/>
  <c r="J646" i="4"/>
  <c r="K646" i="4" s="1"/>
  <c r="G646" i="4"/>
  <c r="E646" i="4"/>
  <c r="J645" i="4"/>
  <c r="G645" i="4"/>
  <c r="E645" i="4"/>
  <c r="K645" i="4"/>
  <c r="K644" i="4"/>
  <c r="J644" i="4"/>
  <c r="G644" i="4"/>
  <c r="E644" i="4"/>
  <c r="J643" i="4"/>
  <c r="G643" i="4"/>
  <c r="E643" i="4"/>
  <c r="K643" i="4"/>
  <c r="J642" i="4"/>
  <c r="G642" i="4"/>
  <c r="E642" i="4"/>
  <c r="K642" i="4"/>
  <c r="J641" i="4"/>
  <c r="K641" i="4" s="1"/>
  <c r="G641" i="4"/>
  <c r="E641" i="4"/>
  <c r="K640" i="4"/>
  <c r="J640" i="4"/>
  <c r="G640" i="4"/>
  <c r="E640" i="4"/>
  <c r="J639" i="4"/>
  <c r="G639" i="4"/>
  <c r="E639" i="4"/>
  <c r="K639" i="4"/>
  <c r="J638" i="4"/>
  <c r="K638" i="4" s="1"/>
  <c r="G638" i="4"/>
  <c r="E638" i="4"/>
  <c r="AC637" i="4"/>
  <c r="J637" i="4"/>
  <c r="K637" i="4" s="1"/>
  <c r="G637" i="4"/>
  <c r="E637" i="4"/>
  <c r="J636" i="4"/>
  <c r="G636" i="4"/>
  <c r="E636" i="4"/>
  <c r="K636" i="4"/>
  <c r="J635" i="4"/>
  <c r="K635" i="4" s="1"/>
  <c r="G635" i="4"/>
  <c r="E635" i="4"/>
  <c r="J634" i="4"/>
  <c r="K634" i="4" s="1"/>
  <c r="G634" i="4"/>
  <c r="E634" i="4"/>
  <c r="J633" i="4"/>
  <c r="G633" i="4"/>
  <c r="E633" i="4"/>
  <c r="K633" i="4"/>
  <c r="J632" i="4"/>
  <c r="G632" i="4"/>
  <c r="E632" i="4"/>
  <c r="K632" i="4"/>
  <c r="J631" i="4"/>
  <c r="K631" i="4" s="1"/>
  <c r="G631" i="4"/>
  <c r="E631" i="4"/>
  <c r="J630" i="4"/>
  <c r="K630" i="4" s="1"/>
  <c r="G630" i="4"/>
  <c r="E630" i="4"/>
  <c r="J629" i="4"/>
  <c r="K629" i="4" s="1"/>
  <c r="G629" i="4"/>
  <c r="E629" i="4"/>
  <c r="J628" i="4"/>
  <c r="G628" i="4"/>
  <c r="E628" i="4"/>
  <c r="K628" i="4"/>
  <c r="J627" i="4"/>
  <c r="K627" i="4" s="1"/>
  <c r="G627" i="4"/>
  <c r="E627" i="4"/>
  <c r="J626" i="4"/>
  <c r="K626" i="4" s="1"/>
  <c r="G626" i="4"/>
  <c r="E626" i="4"/>
  <c r="J625" i="4"/>
  <c r="G625" i="4"/>
  <c r="E625" i="4"/>
  <c r="K625" i="4"/>
  <c r="J624" i="4"/>
  <c r="G624" i="4"/>
  <c r="E624" i="4"/>
  <c r="K624" i="4"/>
  <c r="J623" i="4"/>
  <c r="G623" i="4"/>
  <c r="E623" i="4"/>
  <c r="K623" i="4"/>
  <c r="J622" i="4"/>
  <c r="K622" i="4" s="1"/>
  <c r="G622" i="4"/>
  <c r="E622" i="4"/>
  <c r="J621" i="4"/>
  <c r="K621" i="4" s="1"/>
  <c r="G621" i="4"/>
  <c r="E621" i="4"/>
  <c r="K620" i="4"/>
  <c r="J620" i="4"/>
  <c r="G620" i="4"/>
  <c r="E620" i="4"/>
  <c r="J619" i="4"/>
  <c r="K619" i="4" s="1"/>
  <c r="G619" i="4"/>
  <c r="E619" i="4"/>
  <c r="J618" i="4"/>
  <c r="K618" i="4" s="1"/>
  <c r="G618" i="4"/>
  <c r="E618" i="4"/>
  <c r="J617" i="4"/>
  <c r="G617" i="4"/>
  <c r="E617" i="4"/>
  <c r="K617" i="4"/>
  <c r="J616" i="4"/>
  <c r="G616" i="4"/>
  <c r="E616" i="4"/>
  <c r="K616" i="4"/>
  <c r="J615" i="4"/>
  <c r="K615" i="4" s="1"/>
  <c r="G615" i="4"/>
  <c r="E615" i="4"/>
  <c r="J614" i="4"/>
  <c r="K614" i="4" s="1"/>
  <c r="G614" i="4"/>
  <c r="E614" i="4"/>
  <c r="J613" i="4"/>
  <c r="G613" i="4"/>
  <c r="E613" i="4"/>
  <c r="K613" i="4"/>
  <c r="J612" i="4"/>
  <c r="G612" i="4"/>
  <c r="E612" i="4"/>
  <c r="K612" i="4"/>
  <c r="J611" i="4"/>
  <c r="K611" i="4" s="1"/>
  <c r="G611" i="4"/>
  <c r="E611" i="4"/>
  <c r="J610" i="4"/>
  <c r="K610" i="4" s="1"/>
  <c r="G610" i="4"/>
  <c r="E610" i="4"/>
  <c r="J609" i="4"/>
  <c r="G609" i="4"/>
  <c r="E609" i="4"/>
  <c r="K609" i="4"/>
  <c r="J608" i="4"/>
  <c r="K608" i="4" s="1"/>
  <c r="G608" i="4"/>
  <c r="E608" i="4"/>
  <c r="J607" i="4"/>
  <c r="K607" i="4" s="1"/>
  <c r="G607" i="4"/>
  <c r="E607" i="4"/>
  <c r="J606" i="4"/>
  <c r="K606" i="4" s="1"/>
  <c r="G606" i="4"/>
  <c r="E606" i="4"/>
  <c r="J605" i="4"/>
  <c r="G605" i="4"/>
  <c r="E605" i="4"/>
  <c r="K605" i="4"/>
  <c r="J604" i="4"/>
  <c r="G604" i="4"/>
  <c r="E604" i="4"/>
  <c r="K604" i="4"/>
  <c r="J603" i="4"/>
  <c r="K603" i="4" s="1"/>
  <c r="G603" i="4"/>
  <c r="E603" i="4"/>
  <c r="J602" i="4"/>
  <c r="K602" i="4" s="1"/>
  <c r="G602" i="4"/>
  <c r="E602" i="4"/>
  <c r="J601" i="4"/>
  <c r="K601" i="4" s="1"/>
  <c r="G601" i="4"/>
  <c r="E601" i="4"/>
  <c r="J600" i="4"/>
  <c r="G600" i="4"/>
  <c r="E600" i="4"/>
  <c r="K600" i="4"/>
  <c r="J599" i="4"/>
  <c r="K599" i="4" s="1"/>
  <c r="G599" i="4"/>
  <c r="E599" i="4"/>
  <c r="J598" i="4"/>
  <c r="K598" i="4" s="1"/>
  <c r="G598" i="4"/>
  <c r="E598" i="4"/>
  <c r="J597" i="4"/>
  <c r="G597" i="4"/>
  <c r="E597" i="4"/>
  <c r="AC597" i="4" s="1"/>
  <c r="K597" i="4"/>
  <c r="J596" i="4"/>
  <c r="G596" i="4"/>
  <c r="E596" i="4"/>
  <c r="K596" i="4"/>
  <c r="J595" i="4"/>
  <c r="K595" i="4" s="1"/>
  <c r="G595" i="4"/>
  <c r="E595" i="4"/>
  <c r="J594" i="4"/>
  <c r="K594" i="4" s="1"/>
  <c r="G594" i="4"/>
  <c r="E594" i="4"/>
  <c r="J593" i="4"/>
  <c r="H593" i="4"/>
  <c r="G593" i="4"/>
  <c r="E593" i="4"/>
  <c r="K593" i="4"/>
  <c r="J592" i="4"/>
  <c r="K592" i="4" s="1"/>
  <c r="G592" i="4"/>
  <c r="E592" i="4"/>
  <c r="J591" i="4"/>
  <c r="K591" i="4" s="1"/>
  <c r="G591" i="4"/>
  <c r="E591" i="4"/>
  <c r="J590" i="4"/>
  <c r="K590" i="4" s="1"/>
  <c r="G590" i="4"/>
  <c r="E590" i="4"/>
  <c r="J589" i="4"/>
  <c r="G589" i="4"/>
  <c r="E589" i="4"/>
  <c r="K589" i="4"/>
  <c r="K588" i="4"/>
  <c r="J588" i="4"/>
  <c r="G588" i="4"/>
  <c r="E588" i="4"/>
  <c r="J587" i="4"/>
  <c r="K587" i="4" s="1"/>
  <c r="G587" i="4"/>
  <c r="E587" i="4"/>
  <c r="J586" i="4"/>
  <c r="G586" i="4"/>
  <c r="E586" i="4"/>
  <c r="K586" i="4"/>
  <c r="J585" i="4"/>
  <c r="K585" i="4" s="1"/>
  <c r="G585" i="4"/>
  <c r="E585" i="4"/>
  <c r="J584" i="4"/>
  <c r="K584" i="4" s="1"/>
  <c r="G584" i="4"/>
  <c r="E584" i="4"/>
  <c r="AD583" i="4"/>
  <c r="J583" i="4"/>
  <c r="G583" i="4"/>
  <c r="E583" i="4"/>
  <c r="K583" i="4"/>
  <c r="J582" i="4"/>
  <c r="K582" i="4" s="1"/>
  <c r="G582" i="4"/>
  <c r="E582" i="4"/>
  <c r="J581" i="4"/>
  <c r="G581" i="4"/>
  <c r="E581" i="4"/>
  <c r="K581" i="4"/>
  <c r="J580" i="4"/>
  <c r="K580" i="4" s="1"/>
  <c r="G580" i="4"/>
  <c r="E580" i="4"/>
  <c r="J579" i="4"/>
  <c r="K579" i="4" s="1"/>
  <c r="G579" i="4"/>
  <c r="E579" i="4"/>
  <c r="J578" i="4"/>
  <c r="G578" i="4"/>
  <c r="E578" i="4"/>
  <c r="K578" i="4"/>
  <c r="J577" i="4"/>
  <c r="K577" i="4" s="1"/>
  <c r="G577" i="4"/>
  <c r="E577" i="4"/>
  <c r="J576" i="4"/>
  <c r="K576" i="4" s="1"/>
  <c r="G576" i="4"/>
  <c r="E576" i="4"/>
  <c r="J575" i="4"/>
  <c r="G575" i="4"/>
  <c r="E575" i="4"/>
  <c r="K575" i="4"/>
  <c r="J574" i="4"/>
  <c r="K574" i="4" s="1"/>
  <c r="G574" i="4"/>
  <c r="E574" i="4"/>
  <c r="J573" i="4"/>
  <c r="G573" i="4"/>
  <c r="E573" i="4"/>
  <c r="K573" i="4"/>
  <c r="J572" i="4"/>
  <c r="K572" i="4" s="1"/>
  <c r="G572" i="4"/>
  <c r="E572" i="4"/>
  <c r="J571" i="4"/>
  <c r="K571" i="4" s="1"/>
  <c r="G571" i="4"/>
  <c r="E571" i="4"/>
  <c r="J570" i="4"/>
  <c r="G570" i="4"/>
  <c r="E570" i="4"/>
  <c r="K570" i="4"/>
  <c r="J569" i="4"/>
  <c r="K569" i="4" s="1"/>
  <c r="G569" i="4"/>
  <c r="E569" i="4"/>
  <c r="J568" i="4"/>
  <c r="K568" i="4" s="1"/>
  <c r="G568" i="4"/>
  <c r="E568" i="4"/>
  <c r="J567" i="4"/>
  <c r="G567" i="4"/>
  <c r="E567" i="4"/>
  <c r="K567" i="4"/>
  <c r="J566" i="4"/>
  <c r="K566" i="4" s="1"/>
  <c r="G566" i="4"/>
  <c r="E566" i="4"/>
  <c r="AD565" i="4"/>
  <c r="J565" i="4"/>
  <c r="G565" i="4"/>
  <c r="E565" i="4"/>
  <c r="AA565" i="4" s="1"/>
  <c r="K565" i="4"/>
  <c r="J564" i="4"/>
  <c r="K564" i="4" s="1"/>
  <c r="G564" i="4"/>
  <c r="E564" i="4"/>
  <c r="J563" i="4"/>
  <c r="K563" i="4" s="1"/>
  <c r="G563" i="4"/>
  <c r="E563" i="4"/>
  <c r="J562" i="4"/>
  <c r="G562" i="4"/>
  <c r="E562" i="4"/>
  <c r="H562" i="4" s="1"/>
  <c r="K562" i="4"/>
  <c r="J561" i="4"/>
  <c r="K561" i="4" s="1"/>
  <c r="G561" i="4"/>
  <c r="E561" i="4"/>
  <c r="J560" i="4"/>
  <c r="K560" i="4" s="1"/>
  <c r="G560" i="4"/>
  <c r="E560" i="4"/>
  <c r="J559" i="4"/>
  <c r="G559" i="4"/>
  <c r="E559" i="4"/>
  <c r="K559" i="4"/>
  <c r="J558" i="4"/>
  <c r="K558" i="4" s="1"/>
  <c r="G558" i="4"/>
  <c r="E558" i="4"/>
  <c r="J557" i="4"/>
  <c r="G557" i="4"/>
  <c r="E557" i="4"/>
  <c r="K557" i="4"/>
  <c r="K556" i="4"/>
  <c r="J556" i="4"/>
  <c r="G556" i="4"/>
  <c r="E556" i="4"/>
  <c r="J555" i="4"/>
  <c r="G555" i="4"/>
  <c r="E555" i="4"/>
  <c r="K555" i="4"/>
  <c r="J554" i="4"/>
  <c r="K554" i="4" s="1"/>
  <c r="G554" i="4"/>
  <c r="E554" i="4"/>
  <c r="J553" i="4"/>
  <c r="G553" i="4"/>
  <c r="E553" i="4"/>
  <c r="K553" i="4"/>
  <c r="J552" i="4"/>
  <c r="K552" i="4" s="1"/>
  <c r="G552" i="4"/>
  <c r="E552" i="4"/>
  <c r="J551" i="4"/>
  <c r="G551" i="4"/>
  <c r="E551" i="4"/>
  <c r="K551" i="4"/>
  <c r="J550" i="4"/>
  <c r="K550" i="4" s="1"/>
  <c r="G550" i="4"/>
  <c r="E550" i="4"/>
  <c r="J549" i="4"/>
  <c r="G549" i="4"/>
  <c r="E549" i="4"/>
  <c r="AA549" i="4" s="1"/>
  <c r="K549" i="4"/>
  <c r="K548" i="4"/>
  <c r="J548" i="4"/>
  <c r="G548" i="4"/>
  <c r="E548" i="4"/>
  <c r="J547" i="4"/>
  <c r="G547" i="4"/>
  <c r="E547" i="4"/>
  <c r="K547" i="4"/>
  <c r="K546" i="4"/>
  <c r="J546" i="4"/>
  <c r="G546" i="4"/>
  <c r="E546" i="4"/>
  <c r="AC545" i="4"/>
  <c r="J545" i="4"/>
  <c r="H545" i="4"/>
  <c r="G545" i="4"/>
  <c r="E545" i="4"/>
  <c r="K545" i="4"/>
  <c r="J544" i="4"/>
  <c r="K544" i="4" s="1"/>
  <c r="G544" i="4"/>
  <c r="E544" i="4"/>
  <c r="J543" i="4"/>
  <c r="K543" i="4" s="1"/>
  <c r="G543" i="4"/>
  <c r="E543" i="4"/>
  <c r="J542" i="4"/>
  <c r="K542" i="4" s="1"/>
  <c r="G542" i="4"/>
  <c r="E542" i="4"/>
  <c r="J541" i="4"/>
  <c r="K541" i="4" s="1"/>
  <c r="G541" i="4"/>
  <c r="E541" i="4"/>
  <c r="J540" i="4"/>
  <c r="K540" i="4" s="1"/>
  <c r="G540" i="4"/>
  <c r="E540" i="4"/>
  <c r="J539" i="4"/>
  <c r="G539" i="4"/>
  <c r="E539" i="4"/>
  <c r="K539" i="4"/>
  <c r="J538" i="4"/>
  <c r="K538" i="4" s="1"/>
  <c r="G538" i="4"/>
  <c r="E538" i="4"/>
  <c r="J537" i="4"/>
  <c r="G537" i="4"/>
  <c r="E537" i="4"/>
  <c r="K537" i="4"/>
  <c r="J536" i="4"/>
  <c r="K536" i="4" s="1"/>
  <c r="G536" i="4"/>
  <c r="E536" i="4"/>
  <c r="J535" i="4"/>
  <c r="K535" i="4" s="1"/>
  <c r="G535" i="4"/>
  <c r="E535" i="4"/>
  <c r="J534" i="4"/>
  <c r="K534" i="4" s="1"/>
  <c r="G534" i="4"/>
  <c r="E534" i="4"/>
  <c r="J533" i="4"/>
  <c r="K533" i="4" s="1"/>
  <c r="G533" i="4"/>
  <c r="E533" i="4"/>
  <c r="J532" i="4"/>
  <c r="K532" i="4" s="1"/>
  <c r="G532" i="4"/>
  <c r="E532" i="4"/>
  <c r="K531" i="4"/>
  <c r="J531" i="4"/>
  <c r="G531" i="4"/>
  <c r="E531" i="4"/>
  <c r="J530" i="4"/>
  <c r="G530" i="4"/>
  <c r="E530" i="4"/>
  <c r="K530" i="4"/>
  <c r="J529" i="4"/>
  <c r="G529" i="4"/>
  <c r="E529" i="4"/>
  <c r="K529" i="4"/>
  <c r="J528" i="4"/>
  <c r="K528" i="4" s="1"/>
  <c r="G528" i="4"/>
  <c r="E528" i="4"/>
  <c r="J527" i="4"/>
  <c r="K527" i="4" s="1"/>
  <c r="G527" i="4"/>
  <c r="E527" i="4"/>
  <c r="J526" i="4"/>
  <c r="K526" i="4" s="1"/>
  <c r="G526" i="4"/>
  <c r="E526" i="4"/>
  <c r="J525" i="4"/>
  <c r="K525" i="4" s="1"/>
  <c r="G525" i="4"/>
  <c r="E525" i="4"/>
  <c r="J524" i="4"/>
  <c r="K524" i="4" s="1"/>
  <c r="G524" i="4"/>
  <c r="E524" i="4"/>
  <c r="K523" i="4"/>
  <c r="J523" i="4"/>
  <c r="G523" i="4"/>
  <c r="E523" i="4"/>
  <c r="K522" i="4"/>
  <c r="J522" i="4"/>
  <c r="G522" i="4"/>
  <c r="E522" i="4"/>
  <c r="J521" i="4"/>
  <c r="G521" i="4"/>
  <c r="E521" i="4"/>
  <c r="K521" i="4"/>
  <c r="J520" i="4"/>
  <c r="K520" i="4" s="1"/>
  <c r="G520" i="4"/>
  <c r="E520" i="4"/>
  <c r="J519" i="4"/>
  <c r="K519" i="4" s="1"/>
  <c r="G519" i="4"/>
  <c r="E519" i="4"/>
  <c r="J518" i="4"/>
  <c r="K518" i="4" s="1"/>
  <c r="G518" i="4"/>
  <c r="E518" i="4"/>
  <c r="J517" i="4"/>
  <c r="K517" i="4" s="1"/>
  <c r="G517" i="4"/>
  <c r="E517" i="4"/>
  <c r="J516" i="4"/>
  <c r="K516" i="4" s="1"/>
  <c r="G516" i="4"/>
  <c r="E516" i="4"/>
  <c r="K515" i="4"/>
  <c r="J515" i="4"/>
  <c r="G515" i="4"/>
  <c r="E515" i="4"/>
  <c r="J514" i="4"/>
  <c r="G514" i="4"/>
  <c r="E514" i="4"/>
  <c r="K514" i="4"/>
  <c r="J513" i="4"/>
  <c r="G513" i="4"/>
  <c r="E513" i="4"/>
  <c r="K513" i="4"/>
  <c r="J512" i="4"/>
  <c r="K512" i="4" s="1"/>
  <c r="G512" i="4"/>
  <c r="E512" i="4"/>
  <c r="J511" i="4"/>
  <c r="G511" i="4"/>
  <c r="E511" i="4"/>
  <c r="K511" i="4"/>
  <c r="J510" i="4"/>
  <c r="K510" i="4" s="1"/>
  <c r="G510" i="4"/>
  <c r="E510" i="4"/>
  <c r="J509" i="4"/>
  <c r="K509" i="4" s="1"/>
  <c r="G509" i="4"/>
  <c r="E509" i="4"/>
  <c r="K508" i="4"/>
  <c r="J508" i="4"/>
  <c r="G508" i="4"/>
  <c r="E508" i="4"/>
  <c r="J507" i="4"/>
  <c r="G507" i="4"/>
  <c r="E507" i="4"/>
  <c r="K507" i="4"/>
  <c r="J506" i="4"/>
  <c r="K506" i="4" s="1"/>
  <c r="G506" i="4"/>
  <c r="E506" i="4"/>
  <c r="J505" i="4"/>
  <c r="G505" i="4"/>
  <c r="E505" i="4"/>
  <c r="K505" i="4"/>
  <c r="J504" i="4"/>
  <c r="K504" i="4" s="1"/>
  <c r="G504" i="4"/>
  <c r="E504" i="4"/>
  <c r="J503" i="4"/>
  <c r="K503" i="4" s="1"/>
  <c r="G503" i="4"/>
  <c r="E503" i="4"/>
  <c r="J502" i="4"/>
  <c r="G502" i="4"/>
  <c r="E502" i="4"/>
  <c r="K502" i="4"/>
  <c r="J501" i="4"/>
  <c r="K501" i="4" s="1"/>
  <c r="G501" i="4"/>
  <c r="E501" i="4"/>
  <c r="J500" i="4"/>
  <c r="K500" i="4" s="1"/>
  <c r="G500" i="4"/>
  <c r="E500" i="4"/>
  <c r="J499" i="4"/>
  <c r="G499" i="4"/>
  <c r="E499" i="4"/>
  <c r="K499" i="4"/>
  <c r="J498" i="4"/>
  <c r="K498" i="4" s="1"/>
  <c r="G498" i="4"/>
  <c r="E498" i="4"/>
  <c r="J497" i="4"/>
  <c r="G497" i="4"/>
  <c r="E497" i="4"/>
  <c r="K497" i="4"/>
  <c r="J496" i="4"/>
  <c r="K496" i="4" s="1"/>
  <c r="G496" i="4"/>
  <c r="E496" i="4"/>
  <c r="J495" i="4"/>
  <c r="K495" i="4" s="1"/>
  <c r="G495" i="4"/>
  <c r="E495" i="4"/>
  <c r="J494" i="4"/>
  <c r="G494" i="4"/>
  <c r="E494" i="4"/>
  <c r="K494" i="4"/>
  <c r="J493" i="4"/>
  <c r="K493" i="4" s="1"/>
  <c r="G493" i="4"/>
  <c r="E493" i="4"/>
  <c r="J492" i="4"/>
  <c r="G492" i="4"/>
  <c r="E492" i="4"/>
  <c r="K492" i="4"/>
  <c r="K491" i="4"/>
  <c r="J491" i="4"/>
  <c r="G491" i="4"/>
  <c r="E491" i="4"/>
  <c r="K490" i="4"/>
  <c r="J490" i="4"/>
  <c r="G490" i="4"/>
  <c r="E490" i="4"/>
  <c r="J489" i="4"/>
  <c r="G489" i="4"/>
  <c r="E489" i="4"/>
  <c r="K489" i="4"/>
  <c r="J488" i="4"/>
  <c r="K488" i="4" s="1"/>
  <c r="G488" i="4"/>
  <c r="E488" i="4"/>
  <c r="AD487" i="4"/>
  <c r="J487" i="4"/>
  <c r="K487" i="4" s="1"/>
  <c r="G487" i="4"/>
  <c r="E487" i="4"/>
  <c r="H487" i="4" s="1"/>
  <c r="J486" i="4"/>
  <c r="K486" i="4" s="1"/>
  <c r="G486" i="4"/>
  <c r="E486" i="4"/>
  <c r="J485" i="4"/>
  <c r="K485" i="4" s="1"/>
  <c r="G485" i="4"/>
  <c r="E485" i="4"/>
  <c r="J484" i="4"/>
  <c r="G484" i="4"/>
  <c r="E484" i="4"/>
  <c r="K484" i="4"/>
  <c r="J483" i="4"/>
  <c r="G483" i="4"/>
  <c r="E483" i="4"/>
  <c r="K483" i="4"/>
  <c r="J482" i="4"/>
  <c r="K482" i="4" s="1"/>
  <c r="G482" i="4"/>
  <c r="E482" i="4"/>
  <c r="J481" i="4"/>
  <c r="G481" i="4"/>
  <c r="E481" i="4"/>
  <c r="K481" i="4"/>
  <c r="J480" i="4"/>
  <c r="K480" i="4" s="1"/>
  <c r="G480" i="4"/>
  <c r="E480" i="4"/>
  <c r="J479" i="4"/>
  <c r="K479" i="4" s="1"/>
  <c r="G479" i="4"/>
  <c r="E479" i="4"/>
  <c r="J478" i="4"/>
  <c r="K478" i="4" s="1"/>
  <c r="G478" i="4"/>
  <c r="E478" i="4"/>
  <c r="J477" i="4"/>
  <c r="K477" i="4" s="1"/>
  <c r="G477" i="4"/>
  <c r="E477" i="4"/>
  <c r="K476" i="4"/>
  <c r="J476" i="4"/>
  <c r="G476" i="4"/>
  <c r="E476" i="4"/>
  <c r="K475" i="4"/>
  <c r="J475" i="4"/>
  <c r="G475" i="4"/>
  <c r="E475" i="4"/>
  <c r="J474" i="4"/>
  <c r="G474" i="4"/>
  <c r="E474" i="4"/>
  <c r="K474" i="4"/>
  <c r="J473" i="4"/>
  <c r="G473" i="4"/>
  <c r="E473" i="4"/>
  <c r="K473" i="4"/>
  <c r="J472" i="4"/>
  <c r="K472" i="4" s="1"/>
  <c r="G472" i="4"/>
  <c r="E472" i="4"/>
  <c r="J471" i="4"/>
  <c r="G471" i="4"/>
  <c r="E471" i="4"/>
  <c r="K471" i="4"/>
  <c r="J470" i="4"/>
  <c r="K470" i="4" s="1"/>
  <c r="G470" i="4"/>
  <c r="E470" i="4"/>
  <c r="J469" i="4"/>
  <c r="K469" i="4" s="1"/>
  <c r="G469" i="4"/>
  <c r="E469" i="4"/>
  <c r="J468" i="4"/>
  <c r="K468" i="4" s="1"/>
  <c r="G468" i="4"/>
  <c r="E468" i="4"/>
  <c r="J467" i="4"/>
  <c r="G467" i="4"/>
  <c r="E467" i="4"/>
  <c r="K467" i="4"/>
  <c r="J466" i="4"/>
  <c r="G466" i="4"/>
  <c r="E466" i="4"/>
  <c r="K466" i="4"/>
  <c r="J465" i="4"/>
  <c r="K465" i="4" s="1"/>
  <c r="G465" i="4"/>
  <c r="E465" i="4"/>
  <c r="J464" i="4"/>
  <c r="G464" i="4"/>
  <c r="E464" i="4"/>
  <c r="K464" i="4"/>
  <c r="J463" i="4"/>
  <c r="K463" i="4" s="1"/>
  <c r="G463" i="4"/>
  <c r="E463" i="4"/>
  <c r="J462" i="4"/>
  <c r="G462" i="4"/>
  <c r="E462" i="4"/>
  <c r="K462" i="4"/>
  <c r="J461" i="4"/>
  <c r="K461" i="4" s="1"/>
  <c r="G461" i="4"/>
  <c r="E461" i="4"/>
  <c r="J460" i="4"/>
  <c r="K460" i="4" s="1"/>
  <c r="G460" i="4"/>
  <c r="E460" i="4"/>
  <c r="J459" i="4"/>
  <c r="G459" i="4"/>
  <c r="E459" i="4"/>
  <c r="K459" i="4"/>
  <c r="J458" i="4"/>
  <c r="K458" i="4" s="1"/>
  <c r="G458" i="4"/>
  <c r="E458" i="4"/>
  <c r="J457" i="4"/>
  <c r="G457" i="4"/>
  <c r="E457" i="4"/>
  <c r="K457" i="4"/>
  <c r="J456" i="4"/>
  <c r="K456" i="4" s="1"/>
  <c r="G456" i="4"/>
  <c r="E456" i="4"/>
  <c r="J455" i="4"/>
  <c r="K455" i="4" s="1"/>
  <c r="G455" i="4"/>
  <c r="E455" i="4"/>
  <c r="J454" i="4"/>
  <c r="G454" i="4"/>
  <c r="E454" i="4"/>
  <c r="K454" i="4"/>
  <c r="J453" i="4"/>
  <c r="K453" i="4" s="1"/>
  <c r="G453" i="4"/>
  <c r="E453" i="4"/>
  <c r="J452" i="4"/>
  <c r="G452" i="4"/>
  <c r="E452" i="4"/>
  <c r="K452" i="4"/>
  <c r="K451" i="4"/>
  <c r="J451" i="4"/>
  <c r="G451" i="4"/>
  <c r="E451" i="4"/>
  <c r="J450" i="4"/>
  <c r="K450" i="4" s="1"/>
  <c r="G450" i="4"/>
  <c r="E450" i="4"/>
  <c r="J449" i="4"/>
  <c r="K449" i="4" s="1"/>
  <c r="G449" i="4"/>
  <c r="E449" i="4"/>
  <c r="J448" i="4"/>
  <c r="G448" i="4"/>
  <c r="E448" i="4"/>
  <c r="K448" i="4"/>
  <c r="J447" i="4"/>
  <c r="G447" i="4"/>
  <c r="E447" i="4"/>
  <c r="K447" i="4"/>
  <c r="J446" i="4"/>
  <c r="K446" i="4" s="1"/>
  <c r="G446" i="4"/>
  <c r="E446" i="4"/>
  <c r="J445" i="4"/>
  <c r="K445" i="4" s="1"/>
  <c r="G445" i="4"/>
  <c r="E445" i="4"/>
  <c r="J444" i="4"/>
  <c r="K444" i="4" s="1"/>
  <c r="G444" i="4"/>
  <c r="E444" i="4"/>
  <c r="J443" i="4"/>
  <c r="G443" i="4"/>
  <c r="E443" i="4"/>
  <c r="K443" i="4"/>
  <c r="J442" i="4"/>
  <c r="G442" i="4"/>
  <c r="E442" i="4"/>
  <c r="K442" i="4"/>
  <c r="J441" i="4"/>
  <c r="K441" i="4" s="1"/>
  <c r="G441" i="4"/>
  <c r="E441" i="4"/>
  <c r="J440" i="4"/>
  <c r="K440" i="4" s="1"/>
  <c r="G440" i="4"/>
  <c r="E440" i="4"/>
  <c r="AC440" i="4" s="1"/>
  <c r="J439" i="4"/>
  <c r="G439" i="4"/>
  <c r="E439" i="4"/>
  <c r="K439" i="4"/>
  <c r="J438" i="4"/>
  <c r="G438" i="4"/>
  <c r="E438" i="4"/>
  <c r="K438" i="4"/>
  <c r="J437" i="4"/>
  <c r="K437" i="4" s="1"/>
  <c r="G437" i="4"/>
  <c r="E437" i="4"/>
  <c r="J436" i="4"/>
  <c r="K436" i="4" s="1"/>
  <c r="G436" i="4"/>
  <c r="E436" i="4"/>
  <c r="AD435" i="4"/>
  <c r="K435" i="4"/>
  <c r="J435" i="4"/>
  <c r="G435" i="4"/>
  <c r="E435" i="4"/>
  <c r="J434" i="4"/>
  <c r="K434" i="4" s="1"/>
  <c r="G434" i="4"/>
  <c r="E434" i="4"/>
  <c r="J433" i="4"/>
  <c r="G433" i="4"/>
  <c r="E433" i="4"/>
  <c r="K433" i="4"/>
  <c r="J432" i="4"/>
  <c r="K432" i="4" s="1"/>
  <c r="G432" i="4"/>
  <c r="E432" i="4"/>
  <c r="J431" i="4"/>
  <c r="K431" i="4" s="1"/>
  <c r="G431" i="4"/>
  <c r="E431" i="4"/>
  <c r="J430" i="4"/>
  <c r="K430" i="4" s="1"/>
  <c r="G430" i="4"/>
  <c r="E430" i="4"/>
  <c r="J429" i="4"/>
  <c r="K429" i="4" s="1"/>
  <c r="G429" i="4"/>
  <c r="E429" i="4"/>
  <c r="J428" i="4"/>
  <c r="G428" i="4"/>
  <c r="E428" i="4"/>
  <c r="AD428" i="4" s="1"/>
  <c r="K428" i="4"/>
  <c r="K427" i="4"/>
  <c r="J427" i="4"/>
  <c r="G427" i="4"/>
  <c r="E427" i="4"/>
  <c r="J426" i="4"/>
  <c r="K426" i="4" s="1"/>
  <c r="G426" i="4"/>
  <c r="E426" i="4"/>
  <c r="J425" i="4"/>
  <c r="K425" i="4" s="1"/>
  <c r="G425" i="4"/>
  <c r="E425" i="4"/>
  <c r="J424" i="4"/>
  <c r="G424" i="4"/>
  <c r="E424" i="4"/>
  <c r="K424" i="4"/>
  <c r="J423" i="4"/>
  <c r="K423" i="4" s="1"/>
  <c r="G423" i="4"/>
  <c r="E423" i="4"/>
  <c r="J422" i="4"/>
  <c r="K422" i="4" s="1"/>
  <c r="G422" i="4"/>
  <c r="E422" i="4"/>
  <c r="J421" i="4"/>
  <c r="K421" i="4" s="1"/>
  <c r="G421" i="4"/>
  <c r="E421" i="4"/>
  <c r="J420" i="4"/>
  <c r="K420" i="4" s="1"/>
  <c r="G420" i="4"/>
  <c r="E420" i="4"/>
  <c r="J419" i="4"/>
  <c r="G419" i="4"/>
  <c r="E419" i="4"/>
  <c r="K419" i="4"/>
  <c r="J418" i="4"/>
  <c r="G418" i="4"/>
  <c r="E418" i="4"/>
  <c r="K418" i="4"/>
  <c r="J417" i="4"/>
  <c r="K417" i="4" s="1"/>
  <c r="G417" i="4"/>
  <c r="E417" i="4"/>
  <c r="J416" i="4"/>
  <c r="G416" i="4"/>
  <c r="E416" i="4"/>
  <c r="K416" i="4"/>
  <c r="K415" i="4"/>
  <c r="J415" i="4"/>
  <c r="G415" i="4"/>
  <c r="E415" i="4"/>
  <c r="AD415" i="4" s="1"/>
  <c r="J414" i="4"/>
  <c r="G414" i="4"/>
  <c r="E414" i="4"/>
  <c r="K414" i="4"/>
  <c r="J413" i="4"/>
  <c r="K413" i="4" s="1"/>
  <c r="G413" i="4"/>
  <c r="E413" i="4"/>
  <c r="J412" i="4"/>
  <c r="G412" i="4"/>
  <c r="E412" i="4"/>
  <c r="K412" i="4"/>
  <c r="J411" i="4"/>
  <c r="G411" i="4"/>
  <c r="E411" i="4"/>
  <c r="K411" i="4"/>
  <c r="J410" i="4"/>
  <c r="K410" i="4" s="1"/>
  <c r="G410" i="4"/>
  <c r="E410" i="4"/>
  <c r="J409" i="4"/>
  <c r="G409" i="4"/>
  <c r="E409" i="4"/>
  <c r="K409" i="4"/>
  <c r="J408" i="4"/>
  <c r="K408" i="4" s="1"/>
  <c r="G408" i="4"/>
  <c r="E408" i="4"/>
  <c r="K407" i="4"/>
  <c r="J407" i="4"/>
  <c r="G407" i="4"/>
  <c r="E407" i="4"/>
  <c r="AC407" i="4" s="1"/>
  <c r="AD406" i="4"/>
  <c r="J406" i="4"/>
  <c r="G406" i="4"/>
  <c r="E406" i="4"/>
  <c r="AC406" i="4" s="1"/>
  <c r="K406" i="4"/>
  <c r="J405" i="4"/>
  <c r="K405" i="4" s="1"/>
  <c r="G405" i="4"/>
  <c r="E405" i="4"/>
  <c r="J404" i="4"/>
  <c r="G404" i="4"/>
  <c r="E404" i="4"/>
  <c r="AC404" i="4" s="1"/>
  <c r="K404" i="4"/>
  <c r="K403" i="4"/>
  <c r="J403" i="4"/>
  <c r="G403" i="4"/>
  <c r="E403" i="4"/>
  <c r="J402" i="4"/>
  <c r="G402" i="4"/>
  <c r="E402" i="4"/>
  <c r="K402" i="4"/>
  <c r="J401" i="4"/>
  <c r="K401" i="4" s="1"/>
  <c r="G401" i="4"/>
  <c r="E401" i="4"/>
  <c r="J400" i="4"/>
  <c r="G400" i="4"/>
  <c r="E400" i="4"/>
  <c r="K400" i="4"/>
  <c r="J399" i="4"/>
  <c r="G399" i="4"/>
  <c r="E399" i="4"/>
  <c r="K399" i="4"/>
  <c r="J398" i="4"/>
  <c r="K398" i="4" s="1"/>
  <c r="G398" i="4"/>
  <c r="E398" i="4"/>
  <c r="AA398" i="4" s="1"/>
  <c r="J397" i="4"/>
  <c r="K397" i="4" s="1"/>
  <c r="G397" i="4"/>
  <c r="E397" i="4"/>
  <c r="J396" i="4"/>
  <c r="K396" i="4" s="1"/>
  <c r="G396" i="4"/>
  <c r="E396" i="4"/>
  <c r="J395" i="4"/>
  <c r="G395" i="4"/>
  <c r="E395" i="4"/>
  <c r="K395" i="4"/>
  <c r="J394" i="4"/>
  <c r="K394" i="4" s="1"/>
  <c r="G394" i="4"/>
  <c r="E394" i="4"/>
  <c r="J393" i="4"/>
  <c r="K393" i="4" s="1"/>
  <c r="G393" i="4"/>
  <c r="E393" i="4"/>
  <c r="AC393" i="4" s="1"/>
  <c r="J392" i="4"/>
  <c r="K392" i="4" s="1"/>
  <c r="G392" i="4"/>
  <c r="E392" i="4"/>
  <c r="J391" i="4"/>
  <c r="G391" i="4"/>
  <c r="E391" i="4"/>
  <c r="K391" i="4"/>
  <c r="J390" i="4"/>
  <c r="G390" i="4"/>
  <c r="E390" i="4"/>
  <c r="K390" i="4"/>
  <c r="J389" i="4"/>
  <c r="K389" i="4" s="1"/>
  <c r="G389" i="4"/>
  <c r="E389" i="4"/>
  <c r="J388" i="4"/>
  <c r="K388" i="4" s="1"/>
  <c r="G388" i="4"/>
  <c r="E388" i="4"/>
  <c r="K387" i="4"/>
  <c r="J387" i="4"/>
  <c r="G387" i="4"/>
  <c r="E387" i="4"/>
  <c r="J386" i="4"/>
  <c r="K386" i="4" s="1"/>
  <c r="G386" i="4"/>
  <c r="E386" i="4"/>
  <c r="J385" i="4"/>
  <c r="K385" i="4" s="1"/>
  <c r="G385" i="4"/>
  <c r="E385" i="4"/>
  <c r="J384" i="4"/>
  <c r="G384" i="4"/>
  <c r="E384" i="4"/>
  <c r="K384" i="4"/>
  <c r="J383" i="4"/>
  <c r="K383" i="4" s="1"/>
  <c r="G383" i="4"/>
  <c r="E383" i="4"/>
  <c r="J382" i="4"/>
  <c r="K382" i="4" s="1"/>
  <c r="G382" i="4"/>
  <c r="E382" i="4"/>
  <c r="J381" i="4"/>
  <c r="K381" i="4" s="1"/>
  <c r="G381" i="4"/>
  <c r="E381" i="4"/>
  <c r="J380" i="4"/>
  <c r="K380" i="4" s="1"/>
  <c r="G380" i="4"/>
  <c r="E380" i="4"/>
  <c r="J379" i="4"/>
  <c r="G379" i="4"/>
  <c r="E379" i="4"/>
  <c r="K379" i="4"/>
  <c r="K378" i="4"/>
  <c r="J378" i="4"/>
  <c r="G378" i="4"/>
  <c r="E378" i="4"/>
  <c r="J377" i="4"/>
  <c r="K377" i="4" s="1"/>
  <c r="G377" i="4"/>
  <c r="E377" i="4"/>
  <c r="J376" i="4"/>
  <c r="G376" i="4"/>
  <c r="E376" i="4"/>
  <c r="K376" i="4"/>
  <c r="J375" i="4"/>
  <c r="K375" i="4" s="1"/>
  <c r="G375" i="4"/>
  <c r="E375" i="4"/>
  <c r="J374" i="4"/>
  <c r="K374" i="4" s="1"/>
  <c r="G374" i="4"/>
  <c r="E374" i="4"/>
  <c r="K373" i="4"/>
  <c r="J373" i="4"/>
  <c r="G373" i="4"/>
  <c r="E373" i="4"/>
  <c r="J372" i="4"/>
  <c r="K372" i="4" s="1"/>
  <c r="G372" i="4"/>
  <c r="E372" i="4"/>
  <c r="J371" i="4"/>
  <c r="K371" i="4" s="1"/>
  <c r="G371" i="4"/>
  <c r="E371" i="4"/>
  <c r="J370" i="4"/>
  <c r="K370" i="4" s="1"/>
  <c r="G370" i="4"/>
  <c r="E370" i="4"/>
  <c r="J369" i="4"/>
  <c r="K369" i="4" s="1"/>
  <c r="G369" i="4"/>
  <c r="E369" i="4"/>
  <c r="J368" i="4"/>
  <c r="K368" i="4" s="1"/>
  <c r="G368" i="4"/>
  <c r="E368" i="4"/>
  <c r="J367" i="4"/>
  <c r="G367" i="4"/>
  <c r="E367" i="4"/>
  <c r="K367" i="4"/>
  <c r="K366" i="4"/>
  <c r="J366" i="4"/>
  <c r="G366" i="4"/>
  <c r="E366" i="4"/>
  <c r="J365" i="4"/>
  <c r="G365" i="4"/>
  <c r="E365" i="4"/>
  <c r="K365" i="4"/>
  <c r="J364" i="4"/>
  <c r="K364" i="4" s="1"/>
  <c r="G364" i="4"/>
  <c r="E364" i="4"/>
  <c r="J363" i="4"/>
  <c r="G363" i="4"/>
  <c r="E363" i="4"/>
  <c r="K363" i="4"/>
  <c r="J362" i="4"/>
  <c r="K362" i="4" s="1"/>
  <c r="G362" i="4"/>
  <c r="E362" i="4"/>
  <c r="AC362" i="4" s="1"/>
  <c r="J361" i="4"/>
  <c r="K361" i="4" s="1"/>
  <c r="G361" i="4"/>
  <c r="E361" i="4"/>
  <c r="J360" i="4"/>
  <c r="K360" i="4" s="1"/>
  <c r="G360" i="4"/>
  <c r="E360" i="4"/>
  <c r="J359" i="4"/>
  <c r="K359" i="4" s="1"/>
  <c r="G359" i="4"/>
  <c r="E359" i="4"/>
  <c r="J358" i="4"/>
  <c r="K358" i="4" s="1"/>
  <c r="G358" i="4"/>
  <c r="E358" i="4"/>
  <c r="J357" i="4"/>
  <c r="K357" i="4" s="1"/>
  <c r="G357" i="4"/>
  <c r="E357" i="4"/>
  <c r="J356" i="4"/>
  <c r="G356" i="4"/>
  <c r="E356" i="4"/>
  <c r="H356" i="4" s="1"/>
  <c r="K356" i="4"/>
  <c r="J355" i="4"/>
  <c r="K355" i="4" s="1"/>
  <c r="G355" i="4"/>
  <c r="E355" i="4"/>
  <c r="J354" i="4"/>
  <c r="K354" i="4" s="1"/>
  <c r="G354" i="4"/>
  <c r="E354" i="4"/>
  <c r="J353" i="4"/>
  <c r="K353" i="4" s="1"/>
  <c r="G353" i="4"/>
  <c r="E353" i="4"/>
  <c r="J352" i="4"/>
  <c r="G352" i="4"/>
  <c r="E352" i="4"/>
  <c r="K352" i="4"/>
  <c r="J351" i="4"/>
  <c r="G351" i="4"/>
  <c r="E351" i="4"/>
  <c r="K351" i="4"/>
  <c r="J350" i="4"/>
  <c r="K350" i="4" s="1"/>
  <c r="G350" i="4"/>
  <c r="E350" i="4"/>
  <c r="J349" i="4"/>
  <c r="K349" i="4" s="1"/>
  <c r="G349" i="4"/>
  <c r="E349" i="4"/>
  <c r="AD348" i="4"/>
  <c r="J348" i="4"/>
  <c r="G348" i="4"/>
  <c r="E348" i="4"/>
  <c r="AC348" i="4" s="1"/>
  <c r="K348" i="4"/>
  <c r="J347" i="4"/>
  <c r="G347" i="4"/>
  <c r="E347" i="4"/>
  <c r="K347" i="4"/>
  <c r="J346" i="4"/>
  <c r="K346" i="4" s="1"/>
  <c r="G346" i="4"/>
  <c r="E346" i="4"/>
  <c r="J345" i="4"/>
  <c r="K345" i="4" s="1"/>
  <c r="G345" i="4"/>
  <c r="E345" i="4"/>
  <c r="AD345" i="4" s="1"/>
  <c r="J344" i="4"/>
  <c r="G344" i="4"/>
  <c r="E344" i="4"/>
  <c r="K344" i="4"/>
  <c r="J343" i="4"/>
  <c r="G343" i="4"/>
  <c r="E343" i="4"/>
  <c r="K343" i="4"/>
  <c r="J342" i="4"/>
  <c r="G342" i="4"/>
  <c r="E342" i="4"/>
  <c r="K342" i="4"/>
  <c r="K341" i="4"/>
  <c r="J341" i="4"/>
  <c r="G341" i="4"/>
  <c r="E341" i="4"/>
  <c r="J340" i="4"/>
  <c r="G340" i="4"/>
  <c r="E340" i="4"/>
  <c r="K340" i="4"/>
  <c r="J339" i="4"/>
  <c r="G339" i="4"/>
  <c r="E339" i="4"/>
  <c r="K339" i="4"/>
  <c r="J338" i="4"/>
  <c r="G338" i="4"/>
  <c r="E338" i="4"/>
  <c r="K338" i="4"/>
  <c r="J337" i="4"/>
  <c r="G337" i="4"/>
  <c r="E337" i="4"/>
  <c r="K337" i="4"/>
  <c r="J336" i="4"/>
  <c r="K336" i="4" s="1"/>
  <c r="G336" i="4"/>
  <c r="E336" i="4"/>
  <c r="J335" i="4"/>
  <c r="G335" i="4"/>
  <c r="E335" i="4"/>
  <c r="K335" i="4"/>
  <c r="J334" i="4"/>
  <c r="K334" i="4" s="1"/>
  <c r="G334" i="4"/>
  <c r="E334" i="4"/>
  <c r="J333" i="4"/>
  <c r="G333" i="4"/>
  <c r="E333" i="4"/>
  <c r="K333" i="4"/>
  <c r="J332" i="4"/>
  <c r="K332" i="4" s="1"/>
  <c r="G332" i="4"/>
  <c r="E332" i="4"/>
  <c r="J331" i="4"/>
  <c r="K331" i="4" s="1"/>
  <c r="H331" i="4"/>
  <c r="G331" i="4"/>
  <c r="E331" i="4"/>
  <c r="J330" i="4"/>
  <c r="G330" i="4"/>
  <c r="E330" i="4"/>
  <c r="K330" i="4"/>
  <c r="K329" i="4"/>
  <c r="J329" i="4"/>
  <c r="G329" i="4"/>
  <c r="E329" i="4"/>
  <c r="J328" i="4"/>
  <c r="K328" i="4" s="1"/>
  <c r="G328" i="4"/>
  <c r="E328" i="4"/>
  <c r="J327" i="4"/>
  <c r="G327" i="4"/>
  <c r="E327" i="4"/>
  <c r="K327" i="4"/>
  <c r="K326" i="4"/>
  <c r="J326" i="4"/>
  <c r="G326" i="4"/>
  <c r="E326" i="4"/>
  <c r="K325" i="4"/>
  <c r="J325" i="4"/>
  <c r="G325" i="4"/>
  <c r="E325" i="4"/>
  <c r="J324" i="4"/>
  <c r="K324" i="4" s="1"/>
  <c r="G324" i="4"/>
  <c r="E324" i="4"/>
  <c r="J323" i="4"/>
  <c r="K323" i="4" s="1"/>
  <c r="G323" i="4"/>
  <c r="E323" i="4"/>
  <c r="K322" i="4"/>
  <c r="J322" i="4"/>
  <c r="G322" i="4"/>
  <c r="E322" i="4"/>
  <c r="J321" i="4"/>
  <c r="K321" i="4" s="1"/>
  <c r="G321" i="4"/>
  <c r="E321" i="4"/>
  <c r="J320" i="4"/>
  <c r="K320" i="4" s="1"/>
  <c r="G320" i="4"/>
  <c r="E320" i="4"/>
  <c r="J319" i="4"/>
  <c r="K319" i="4" s="1"/>
  <c r="G319" i="4"/>
  <c r="E319" i="4"/>
  <c r="J318" i="4"/>
  <c r="K318" i="4" s="1"/>
  <c r="G318" i="4"/>
  <c r="E318" i="4"/>
  <c r="J317" i="4"/>
  <c r="K317" i="4" s="1"/>
  <c r="G317" i="4"/>
  <c r="E317" i="4"/>
  <c r="J316" i="4"/>
  <c r="K316" i="4" s="1"/>
  <c r="G316" i="4"/>
  <c r="E316" i="4"/>
  <c r="J315" i="4"/>
  <c r="K315" i="4" s="1"/>
  <c r="G315" i="4"/>
  <c r="E315" i="4"/>
  <c r="K314" i="4"/>
  <c r="J314" i="4"/>
  <c r="G314" i="4"/>
  <c r="E314" i="4"/>
  <c r="J313" i="4"/>
  <c r="K313" i="4" s="1"/>
  <c r="G313" i="4"/>
  <c r="E313" i="4"/>
  <c r="J312" i="4"/>
  <c r="K312" i="4" s="1"/>
  <c r="G312" i="4"/>
  <c r="E312" i="4"/>
  <c r="J311" i="4"/>
  <c r="K311" i="4" s="1"/>
  <c r="G311" i="4"/>
  <c r="E311" i="4"/>
  <c r="J310" i="4"/>
  <c r="K310" i="4" s="1"/>
  <c r="G310" i="4"/>
  <c r="E310" i="4"/>
  <c r="J309" i="4"/>
  <c r="K309" i="4" s="1"/>
  <c r="G309" i="4"/>
  <c r="E309" i="4"/>
  <c r="AA308" i="4"/>
  <c r="J308" i="4"/>
  <c r="G308" i="4"/>
  <c r="E308" i="4"/>
  <c r="K308" i="4"/>
  <c r="J307" i="4"/>
  <c r="K307" i="4" s="1"/>
  <c r="G307" i="4"/>
  <c r="E307" i="4"/>
  <c r="J306" i="4"/>
  <c r="K306" i="4" s="1"/>
  <c r="G306" i="4"/>
  <c r="E306" i="4"/>
  <c r="J305" i="4"/>
  <c r="K305" i="4" s="1"/>
  <c r="G305" i="4"/>
  <c r="E305" i="4"/>
  <c r="J304" i="4"/>
  <c r="G304" i="4"/>
  <c r="E304" i="4"/>
  <c r="K304" i="4"/>
  <c r="J303" i="4"/>
  <c r="G303" i="4"/>
  <c r="E303" i="4"/>
  <c r="K303" i="4"/>
  <c r="J302" i="4"/>
  <c r="K302" i="4" s="1"/>
  <c r="G302" i="4"/>
  <c r="E302" i="4"/>
  <c r="AC302" i="4" s="1"/>
  <c r="J301" i="4"/>
  <c r="K301" i="4" s="1"/>
  <c r="G301" i="4"/>
  <c r="E301" i="4"/>
  <c r="J300" i="4"/>
  <c r="G300" i="4"/>
  <c r="E300" i="4"/>
  <c r="K300" i="4"/>
  <c r="J299" i="4"/>
  <c r="G299" i="4"/>
  <c r="E299" i="4"/>
  <c r="K299" i="4"/>
  <c r="J298" i="4"/>
  <c r="K298" i="4" s="1"/>
  <c r="G298" i="4"/>
  <c r="E298" i="4"/>
  <c r="J297" i="4"/>
  <c r="K297" i="4" s="1"/>
  <c r="G297" i="4"/>
  <c r="E297" i="4"/>
  <c r="J296" i="4"/>
  <c r="G296" i="4"/>
  <c r="E296" i="4"/>
  <c r="K296" i="4"/>
  <c r="J295" i="4"/>
  <c r="G295" i="4"/>
  <c r="E295" i="4"/>
  <c r="K295" i="4"/>
  <c r="J294" i="4"/>
  <c r="K294" i="4" s="1"/>
  <c r="G294" i="4"/>
  <c r="E294" i="4"/>
  <c r="J293" i="4"/>
  <c r="G293" i="4"/>
  <c r="E293" i="4"/>
  <c r="K293" i="4"/>
  <c r="J292" i="4"/>
  <c r="G292" i="4"/>
  <c r="E292" i="4"/>
  <c r="K292" i="4"/>
  <c r="J291" i="4"/>
  <c r="G291" i="4"/>
  <c r="E291" i="4"/>
  <c r="K291" i="4"/>
  <c r="J290" i="4"/>
  <c r="G290" i="4"/>
  <c r="E290" i="4"/>
  <c r="AD290" i="4" s="1"/>
  <c r="K290" i="4"/>
  <c r="J289" i="4"/>
  <c r="K289" i="4" s="1"/>
  <c r="G289" i="4"/>
  <c r="E289" i="4"/>
  <c r="J288" i="4"/>
  <c r="G288" i="4"/>
  <c r="E288" i="4"/>
  <c r="K288" i="4"/>
  <c r="K287" i="4"/>
  <c r="J287" i="4"/>
  <c r="G287" i="4"/>
  <c r="E287" i="4"/>
  <c r="J286" i="4"/>
  <c r="K286" i="4" s="1"/>
  <c r="G286" i="4"/>
  <c r="E286" i="4"/>
  <c r="AC286" i="4" s="1"/>
  <c r="J285" i="4"/>
  <c r="G285" i="4"/>
  <c r="E285" i="4"/>
  <c r="K285" i="4"/>
  <c r="J284" i="4"/>
  <c r="G284" i="4"/>
  <c r="E284" i="4"/>
  <c r="K284" i="4"/>
  <c r="J283" i="4"/>
  <c r="K283" i="4" s="1"/>
  <c r="G283" i="4"/>
  <c r="E283" i="4"/>
  <c r="J282" i="4"/>
  <c r="G282" i="4"/>
  <c r="E282" i="4"/>
  <c r="K282" i="4"/>
  <c r="J281" i="4"/>
  <c r="K281" i="4" s="1"/>
  <c r="G281" i="4"/>
  <c r="E281" i="4"/>
  <c r="J280" i="4"/>
  <c r="K280" i="4" s="1"/>
  <c r="G280" i="4"/>
  <c r="E280" i="4"/>
  <c r="J279" i="4"/>
  <c r="K279" i="4" s="1"/>
  <c r="G279" i="4"/>
  <c r="E279" i="4"/>
  <c r="J278" i="4"/>
  <c r="G278" i="4"/>
  <c r="E278" i="4"/>
  <c r="K278" i="4"/>
  <c r="J277" i="4"/>
  <c r="G277" i="4"/>
  <c r="E277" i="4"/>
  <c r="K277" i="4"/>
  <c r="J276" i="4"/>
  <c r="G276" i="4"/>
  <c r="E276" i="4"/>
  <c r="K276" i="4"/>
  <c r="J275" i="4"/>
  <c r="G275" i="4"/>
  <c r="E275" i="4"/>
  <c r="K275" i="4"/>
  <c r="K274" i="4"/>
  <c r="J274" i="4"/>
  <c r="G274" i="4"/>
  <c r="E274" i="4"/>
  <c r="AA274" i="4" s="1"/>
  <c r="K273" i="4"/>
  <c r="J273" i="4"/>
  <c r="G273" i="4"/>
  <c r="E273" i="4"/>
  <c r="J272" i="4"/>
  <c r="G272" i="4"/>
  <c r="E272" i="4"/>
  <c r="K272" i="4"/>
  <c r="J271" i="4"/>
  <c r="K271" i="4" s="1"/>
  <c r="G271" i="4"/>
  <c r="E271" i="4"/>
  <c r="J270" i="4"/>
  <c r="G270" i="4"/>
  <c r="E270" i="4"/>
  <c r="K270" i="4"/>
  <c r="J269" i="4"/>
  <c r="K269" i="4" s="1"/>
  <c r="G269" i="4"/>
  <c r="E269" i="4"/>
  <c r="J268" i="4"/>
  <c r="K268" i="4" s="1"/>
  <c r="G268" i="4"/>
  <c r="E268" i="4"/>
  <c r="J267" i="4"/>
  <c r="G267" i="4"/>
  <c r="E267" i="4"/>
  <c r="K267" i="4"/>
  <c r="K266" i="4"/>
  <c r="J266" i="4"/>
  <c r="G266" i="4"/>
  <c r="E266" i="4"/>
  <c r="K265" i="4"/>
  <c r="J265" i="4"/>
  <c r="G265" i="4"/>
  <c r="E265" i="4"/>
  <c r="J264" i="4"/>
  <c r="G264" i="4"/>
  <c r="E264" i="4"/>
  <c r="K264" i="4"/>
  <c r="J263" i="4"/>
  <c r="K263" i="4" s="1"/>
  <c r="G263" i="4"/>
  <c r="E263" i="4"/>
  <c r="J262" i="4"/>
  <c r="G262" i="4"/>
  <c r="E262" i="4"/>
  <c r="K262" i="4"/>
  <c r="J261" i="4"/>
  <c r="K261" i="4" s="1"/>
  <c r="G261" i="4"/>
  <c r="E261" i="4"/>
  <c r="J260" i="4"/>
  <c r="K260" i="4" s="1"/>
  <c r="G260" i="4"/>
  <c r="E260" i="4"/>
  <c r="K259" i="4"/>
  <c r="J259" i="4"/>
  <c r="G259" i="4"/>
  <c r="E259" i="4"/>
  <c r="AA259" i="4" s="1"/>
  <c r="K258" i="4"/>
  <c r="J258" i="4"/>
  <c r="G258" i="4"/>
  <c r="E258" i="4"/>
  <c r="J257" i="4"/>
  <c r="G257" i="4"/>
  <c r="E257" i="4"/>
  <c r="K257" i="4"/>
  <c r="J256" i="4"/>
  <c r="K256" i="4" s="1"/>
  <c r="G256" i="4"/>
  <c r="E256" i="4"/>
  <c r="J255" i="4"/>
  <c r="G255" i="4"/>
  <c r="E255" i="4"/>
  <c r="K255" i="4"/>
  <c r="K254" i="4"/>
  <c r="J254" i="4"/>
  <c r="G254" i="4"/>
  <c r="E254" i="4"/>
  <c r="J253" i="4"/>
  <c r="K253" i="4" s="1"/>
  <c r="G253" i="4"/>
  <c r="E253" i="4"/>
  <c r="J252" i="4"/>
  <c r="K252" i="4" s="1"/>
  <c r="G252" i="4"/>
  <c r="E252" i="4"/>
  <c r="J251" i="4"/>
  <c r="G251" i="4"/>
  <c r="E251" i="4"/>
  <c r="K251" i="4"/>
  <c r="K250" i="4"/>
  <c r="J250" i="4"/>
  <c r="G250" i="4"/>
  <c r="E250" i="4"/>
  <c r="J249" i="4"/>
  <c r="K249" i="4" s="1"/>
  <c r="G249" i="4"/>
  <c r="E249" i="4"/>
  <c r="J248" i="4"/>
  <c r="G248" i="4"/>
  <c r="E248" i="4"/>
  <c r="K248" i="4"/>
  <c r="J247" i="4"/>
  <c r="K247" i="4" s="1"/>
  <c r="G247" i="4"/>
  <c r="E247" i="4"/>
  <c r="K246" i="4"/>
  <c r="J246" i="4"/>
  <c r="G246" i="4"/>
  <c r="E246" i="4"/>
  <c r="J245" i="4"/>
  <c r="G245" i="4"/>
  <c r="E245" i="4"/>
  <c r="K245" i="4"/>
  <c r="J244" i="4"/>
  <c r="K244" i="4" s="1"/>
  <c r="G244" i="4"/>
  <c r="E244" i="4"/>
  <c r="J243" i="4"/>
  <c r="G243" i="4"/>
  <c r="E243" i="4"/>
  <c r="K243" i="4"/>
  <c r="J242" i="4"/>
  <c r="G242" i="4"/>
  <c r="E242" i="4"/>
  <c r="K242" i="4"/>
  <c r="J241" i="4"/>
  <c r="G241" i="4"/>
  <c r="E241" i="4"/>
  <c r="K241" i="4"/>
  <c r="J240" i="4"/>
  <c r="K240" i="4" s="1"/>
  <c r="G240" i="4"/>
  <c r="E240" i="4"/>
  <c r="J239" i="4"/>
  <c r="K239" i="4" s="1"/>
  <c r="G239" i="4"/>
  <c r="E239" i="4"/>
  <c r="J238" i="4"/>
  <c r="G238" i="4"/>
  <c r="E238" i="4"/>
  <c r="AC238" i="4" s="1"/>
  <c r="K238" i="4"/>
  <c r="J237" i="4"/>
  <c r="K237" i="4" s="1"/>
  <c r="G237" i="4"/>
  <c r="E237" i="4"/>
  <c r="J236" i="4"/>
  <c r="K236" i="4" s="1"/>
  <c r="G236" i="4"/>
  <c r="E236" i="4"/>
  <c r="J235" i="4"/>
  <c r="G235" i="4"/>
  <c r="E235" i="4"/>
  <c r="K235" i="4"/>
  <c r="K234" i="4"/>
  <c r="J234" i="4"/>
  <c r="G234" i="4"/>
  <c r="E234" i="4"/>
  <c r="J233" i="4"/>
  <c r="G233" i="4"/>
  <c r="E233" i="4"/>
  <c r="K233" i="4"/>
  <c r="J232" i="4"/>
  <c r="G232" i="4"/>
  <c r="E232" i="4"/>
  <c r="K232" i="4"/>
  <c r="J231" i="4"/>
  <c r="G231" i="4"/>
  <c r="E231" i="4"/>
  <c r="K231" i="4"/>
  <c r="J230" i="4"/>
  <c r="G230" i="4"/>
  <c r="E230" i="4"/>
  <c r="K230" i="4"/>
  <c r="AC229" i="4"/>
  <c r="J229" i="4"/>
  <c r="K229" i="4" s="1"/>
  <c r="H229" i="4"/>
  <c r="G229" i="4"/>
  <c r="E229" i="4"/>
  <c r="J228" i="4"/>
  <c r="K228" i="4" s="1"/>
  <c r="G228" i="4"/>
  <c r="E228" i="4"/>
  <c r="J227" i="4"/>
  <c r="K227" i="4" s="1"/>
  <c r="G227" i="4"/>
  <c r="E227" i="4"/>
  <c r="K226" i="4"/>
  <c r="J226" i="4"/>
  <c r="G226" i="4"/>
  <c r="E226" i="4"/>
  <c r="J225" i="4"/>
  <c r="K225" i="4" s="1"/>
  <c r="G225" i="4"/>
  <c r="E225" i="4"/>
  <c r="J224" i="4"/>
  <c r="G224" i="4"/>
  <c r="E224" i="4"/>
  <c r="K224" i="4"/>
  <c r="J223" i="4"/>
  <c r="G223" i="4"/>
  <c r="E223" i="4"/>
  <c r="K223" i="4"/>
  <c r="K222" i="4"/>
  <c r="J222" i="4"/>
  <c r="G222" i="4"/>
  <c r="E222" i="4"/>
  <c r="J221" i="4"/>
  <c r="G221" i="4"/>
  <c r="E221" i="4"/>
  <c r="K221" i="4"/>
  <c r="J220" i="4"/>
  <c r="K220" i="4" s="1"/>
  <c r="G220" i="4"/>
  <c r="E220" i="4"/>
  <c r="J219" i="4"/>
  <c r="K219" i="4" s="1"/>
  <c r="G219" i="4"/>
  <c r="E219" i="4"/>
  <c r="J218" i="4"/>
  <c r="G218" i="4"/>
  <c r="E218" i="4"/>
  <c r="K218" i="4"/>
  <c r="K217" i="4"/>
  <c r="J217" i="4"/>
  <c r="G217" i="4"/>
  <c r="E217" i="4"/>
  <c r="AA217" i="4" s="1"/>
  <c r="J216" i="4"/>
  <c r="G216" i="4"/>
  <c r="E216" i="4"/>
  <c r="AB216" i="4" s="1"/>
  <c r="K216" i="4"/>
  <c r="J215" i="4"/>
  <c r="K215" i="4" s="1"/>
  <c r="G215" i="4"/>
  <c r="E215" i="4"/>
  <c r="AA214" i="4"/>
  <c r="K214" i="4"/>
  <c r="J214" i="4"/>
  <c r="G214" i="4"/>
  <c r="E214" i="4"/>
  <c r="AD214" i="4" s="1"/>
  <c r="J213" i="4"/>
  <c r="G213" i="4"/>
  <c r="E213" i="4"/>
  <c r="K213" i="4"/>
  <c r="J212" i="4"/>
  <c r="K212" i="4" s="1"/>
  <c r="G212" i="4"/>
  <c r="E212" i="4"/>
  <c r="J211" i="4"/>
  <c r="G211" i="4"/>
  <c r="E211" i="4"/>
  <c r="K211" i="4"/>
  <c r="J210" i="4"/>
  <c r="G210" i="4"/>
  <c r="E210" i="4"/>
  <c r="K210" i="4"/>
  <c r="J209" i="4"/>
  <c r="G209" i="4"/>
  <c r="E209" i="4"/>
  <c r="K209" i="4"/>
  <c r="J208" i="4"/>
  <c r="G208" i="4"/>
  <c r="E208" i="4"/>
  <c r="K208" i="4"/>
  <c r="J207" i="4"/>
  <c r="K207" i="4" s="1"/>
  <c r="G207" i="4"/>
  <c r="E207" i="4"/>
  <c r="J206" i="4"/>
  <c r="G206" i="4"/>
  <c r="E206" i="4"/>
  <c r="K206" i="4"/>
  <c r="J205" i="4"/>
  <c r="G205" i="4"/>
  <c r="E205" i="4"/>
  <c r="K205" i="4"/>
  <c r="J204" i="4"/>
  <c r="K204" i="4" s="1"/>
  <c r="G204" i="4"/>
  <c r="E204" i="4"/>
  <c r="J203" i="4"/>
  <c r="G203" i="4"/>
  <c r="E203" i="4"/>
  <c r="K203" i="4"/>
  <c r="K202" i="4"/>
  <c r="J202" i="4"/>
  <c r="G202" i="4"/>
  <c r="E202" i="4"/>
  <c r="J201" i="4"/>
  <c r="K201" i="4" s="1"/>
  <c r="G201" i="4"/>
  <c r="E201" i="4"/>
  <c r="J200" i="4"/>
  <c r="K200" i="4" s="1"/>
  <c r="G200" i="4"/>
  <c r="E200" i="4"/>
  <c r="J199" i="4"/>
  <c r="G199" i="4"/>
  <c r="E199" i="4"/>
  <c r="K199" i="4"/>
  <c r="J198" i="4"/>
  <c r="G198" i="4"/>
  <c r="E198" i="4"/>
  <c r="K198" i="4"/>
  <c r="J197" i="4"/>
  <c r="G197" i="4"/>
  <c r="E197" i="4"/>
  <c r="K197" i="4"/>
  <c r="J196" i="4"/>
  <c r="K196" i="4" s="1"/>
  <c r="G196" i="4"/>
  <c r="E196" i="4"/>
  <c r="J195" i="4"/>
  <c r="K195" i="4" s="1"/>
  <c r="G195" i="4"/>
  <c r="E195" i="4"/>
  <c r="J194" i="4"/>
  <c r="G194" i="4"/>
  <c r="E194" i="4"/>
  <c r="K194" i="4"/>
  <c r="J193" i="4"/>
  <c r="K193" i="4" s="1"/>
  <c r="G193" i="4"/>
  <c r="E193" i="4"/>
  <c r="J192" i="4"/>
  <c r="G192" i="4"/>
  <c r="E192" i="4"/>
  <c r="K192" i="4"/>
  <c r="J191" i="4"/>
  <c r="K191" i="4" s="1"/>
  <c r="G191" i="4"/>
  <c r="E191" i="4"/>
  <c r="J190" i="4"/>
  <c r="G190" i="4"/>
  <c r="E190" i="4"/>
  <c r="K190" i="4"/>
  <c r="J189" i="4"/>
  <c r="K189" i="4" s="1"/>
  <c r="G189" i="4"/>
  <c r="E189" i="4"/>
  <c r="J188" i="4"/>
  <c r="G188" i="4"/>
  <c r="E188" i="4"/>
  <c r="K188" i="4"/>
  <c r="J187" i="4"/>
  <c r="G187" i="4"/>
  <c r="E187" i="4"/>
  <c r="K187" i="4"/>
  <c r="K186" i="4"/>
  <c r="J186" i="4"/>
  <c r="G186" i="4"/>
  <c r="E186" i="4"/>
  <c r="J185" i="4"/>
  <c r="K185" i="4" s="1"/>
  <c r="G185" i="4"/>
  <c r="E185" i="4"/>
  <c r="J184" i="4"/>
  <c r="K184" i="4" s="1"/>
  <c r="G184" i="4"/>
  <c r="E184" i="4"/>
  <c r="J183" i="4"/>
  <c r="G183" i="4"/>
  <c r="E183" i="4"/>
  <c r="K183" i="4"/>
  <c r="J182" i="4"/>
  <c r="K182" i="4" s="1"/>
  <c r="G182" i="4"/>
  <c r="E182" i="4"/>
  <c r="J181" i="4"/>
  <c r="K181" i="4" s="1"/>
  <c r="G181" i="4"/>
  <c r="E181" i="4"/>
  <c r="J180" i="4"/>
  <c r="K180" i="4" s="1"/>
  <c r="G180" i="4"/>
  <c r="E180" i="4"/>
  <c r="J179" i="4"/>
  <c r="G179" i="4"/>
  <c r="E179" i="4"/>
  <c r="K179" i="4"/>
  <c r="K178" i="4"/>
  <c r="J178" i="4"/>
  <c r="G178" i="4"/>
  <c r="E178" i="4"/>
  <c r="J177" i="4"/>
  <c r="K177" i="4" s="1"/>
  <c r="G177" i="4"/>
  <c r="E177" i="4"/>
  <c r="J176" i="4"/>
  <c r="G176" i="4"/>
  <c r="E176" i="4"/>
  <c r="K176" i="4"/>
  <c r="J175" i="4"/>
  <c r="G175" i="4"/>
  <c r="E175" i="4"/>
  <c r="K175" i="4"/>
  <c r="J174" i="4"/>
  <c r="K174" i="4" s="1"/>
  <c r="G174" i="4"/>
  <c r="E174" i="4"/>
  <c r="J173" i="4"/>
  <c r="K173" i="4" s="1"/>
  <c r="G173" i="4"/>
  <c r="E173" i="4"/>
  <c r="J172" i="4"/>
  <c r="K172" i="4" s="1"/>
  <c r="G172" i="4"/>
  <c r="E172" i="4"/>
  <c r="J171" i="4"/>
  <c r="K171" i="4" s="1"/>
  <c r="G171" i="4"/>
  <c r="E171" i="4"/>
  <c r="K170" i="4"/>
  <c r="J170" i="4"/>
  <c r="G170" i="4"/>
  <c r="E170" i="4"/>
  <c r="J169" i="4"/>
  <c r="G169" i="4"/>
  <c r="E169" i="4"/>
  <c r="K169" i="4"/>
  <c r="J168" i="4"/>
  <c r="K168" i="4" s="1"/>
  <c r="G168" i="4"/>
  <c r="E168" i="4"/>
  <c r="J167" i="4"/>
  <c r="G167" i="4"/>
  <c r="E167" i="4"/>
  <c r="K167" i="4"/>
  <c r="J166" i="4"/>
  <c r="G166" i="4"/>
  <c r="E166" i="4"/>
  <c r="K166" i="4"/>
  <c r="J165" i="4"/>
  <c r="K165" i="4" s="1"/>
  <c r="G165" i="4"/>
  <c r="E165" i="4"/>
  <c r="J164" i="4"/>
  <c r="K164" i="4" s="1"/>
  <c r="G164" i="4"/>
  <c r="E164" i="4"/>
  <c r="J163" i="4"/>
  <c r="K163" i="4" s="1"/>
  <c r="G163" i="4"/>
  <c r="E163" i="4"/>
  <c r="J162" i="4"/>
  <c r="G162" i="4"/>
  <c r="E162" i="4"/>
  <c r="K162" i="4"/>
  <c r="J161" i="4"/>
  <c r="K161" i="4" s="1"/>
  <c r="G161" i="4"/>
  <c r="E161" i="4"/>
  <c r="J160" i="4"/>
  <c r="K160" i="4" s="1"/>
  <c r="G160" i="4"/>
  <c r="E160" i="4"/>
  <c r="J159" i="4"/>
  <c r="G159" i="4"/>
  <c r="E159" i="4"/>
  <c r="K159" i="4"/>
  <c r="J158" i="4"/>
  <c r="K158" i="4" s="1"/>
  <c r="G158" i="4"/>
  <c r="E158" i="4"/>
  <c r="J157" i="4"/>
  <c r="G157" i="4"/>
  <c r="E157" i="4"/>
  <c r="K157" i="4"/>
  <c r="J156" i="4"/>
  <c r="K156" i="4" s="1"/>
  <c r="G156" i="4"/>
  <c r="E156" i="4"/>
  <c r="J155" i="4"/>
  <c r="K155" i="4" s="1"/>
  <c r="G155" i="4"/>
  <c r="E155" i="4"/>
  <c r="J154" i="4"/>
  <c r="G154" i="4"/>
  <c r="E154" i="4"/>
  <c r="K154" i="4"/>
  <c r="J153" i="4"/>
  <c r="K153" i="4" s="1"/>
  <c r="G153" i="4"/>
  <c r="E153" i="4"/>
  <c r="J152" i="4"/>
  <c r="G152" i="4"/>
  <c r="E152" i="4"/>
  <c r="AD152" i="4" s="1"/>
  <c r="K152" i="4"/>
  <c r="J151" i="4"/>
  <c r="K151" i="4" s="1"/>
  <c r="G151" i="4"/>
  <c r="E151" i="4"/>
  <c r="J150" i="4"/>
  <c r="K150" i="4" s="1"/>
  <c r="G150" i="4"/>
  <c r="E150" i="4"/>
  <c r="J149" i="4"/>
  <c r="G149" i="4"/>
  <c r="E149" i="4"/>
  <c r="K149" i="4"/>
  <c r="J148" i="4"/>
  <c r="K148" i="4" s="1"/>
  <c r="G148" i="4"/>
  <c r="E148" i="4"/>
  <c r="J147" i="4"/>
  <c r="G147" i="4"/>
  <c r="E147" i="4"/>
  <c r="K147" i="4"/>
  <c r="K146" i="4"/>
  <c r="J146" i="4"/>
  <c r="G146" i="4"/>
  <c r="E146" i="4"/>
  <c r="J145" i="4"/>
  <c r="K145" i="4" s="1"/>
  <c r="G145" i="4"/>
  <c r="E145" i="4"/>
  <c r="J144" i="4"/>
  <c r="G144" i="4"/>
  <c r="E144" i="4"/>
  <c r="K144" i="4"/>
  <c r="J143" i="4"/>
  <c r="G143" i="4"/>
  <c r="E143" i="4"/>
  <c r="K143" i="4"/>
  <c r="J142" i="4"/>
  <c r="G142" i="4"/>
  <c r="E142" i="4"/>
  <c r="K142" i="4"/>
  <c r="J141" i="4"/>
  <c r="K141" i="4" s="1"/>
  <c r="G141" i="4"/>
  <c r="E141" i="4"/>
  <c r="AB140" i="4"/>
  <c r="J140" i="4"/>
  <c r="K140" i="4" s="1"/>
  <c r="G140" i="4"/>
  <c r="E140" i="4"/>
  <c r="J139" i="4"/>
  <c r="G139" i="4"/>
  <c r="E139" i="4"/>
  <c r="K139" i="4"/>
  <c r="K138" i="4"/>
  <c r="J138" i="4"/>
  <c r="G138" i="4"/>
  <c r="E138" i="4"/>
  <c r="J137" i="4"/>
  <c r="G137" i="4"/>
  <c r="E137" i="4"/>
  <c r="K137" i="4"/>
  <c r="J136" i="4"/>
  <c r="G136" i="4"/>
  <c r="E136" i="4"/>
  <c r="K136" i="4"/>
  <c r="J135" i="4"/>
  <c r="K135" i="4" s="1"/>
  <c r="G135" i="4"/>
  <c r="E135" i="4"/>
  <c r="J134" i="4"/>
  <c r="G134" i="4"/>
  <c r="E134" i="4"/>
  <c r="K134" i="4"/>
  <c r="J133" i="4"/>
  <c r="G133" i="4"/>
  <c r="E133" i="4"/>
  <c r="K133" i="4"/>
  <c r="J132" i="4"/>
  <c r="K132" i="4" s="1"/>
  <c r="G132" i="4"/>
  <c r="E132" i="4"/>
  <c r="J131" i="4"/>
  <c r="G131" i="4"/>
  <c r="E131" i="4"/>
  <c r="K131" i="4"/>
  <c r="AD130" i="4"/>
  <c r="K130" i="4"/>
  <c r="J130" i="4"/>
  <c r="G130" i="4"/>
  <c r="E130" i="4"/>
  <c r="J129" i="4"/>
  <c r="G129" i="4"/>
  <c r="E129" i="4"/>
  <c r="K129" i="4"/>
  <c r="J128" i="4"/>
  <c r="K128" i="4" s="1"/>
  <c r="G128" i="4"/>
  <c r="E128" i="4"/>
  <c r="J127" i="4"/>
  <c r="G127" i="4"/>
  <c r="E127" i="4"/>
  <c r="K127" i="4"/>
  <c r="AD126" i="4"/>
  <c r="J126" i="4"/>
  <c r="K126" i="4" s="1"/>
  <c r="G126" i="4"/>
  <c r="E126" i="4"/>
  <c r="J125" i="4"/>
  <c r="G125" i="4"/>
  <c r="E125" i="4"/>
  <c r="K125" i="4"/>
  <c r="J124" i="4"/>
  <c r="K124" i="4" s="1"/>
  <c r="G124" i="4"/>
  <c r="E124" i="4"/>
  <c r="J123" i="4"/>
  <c r="G123" i="4"/>
  <c r="E123" i="4"/>
  <c r="K123" i="4"/>
  <c r="J122" i="4"/>
  <c r="K122" i="4" s="1"/>
  <c r="G122" i="4"/>
  <c r="E122" i="4"/>
  <c r="J121" i="4"/>
  <c r="G121" i="4"/>
  <c r="E121" i="4"/>
  <c r="K121" i="4"/>
  <c r="J120" i="4"/>
  <c r="K120" i="4" s="1"/>
  <c r="G120" i="4"/>
  <c r="E120" i="4"/>
  <c r="J119" i="4"/>
  <c r="K119" i="4" s="1"/>
  <c r="G119" i="4"/>
  <c r="E119" i="4"/>
  <c r="J118" i="4"/>
  <c r="G118" i="4"/>
  <c r="E118" i="4"/>
  <c r="K118" i="4"/>
  <c r="J117" i="4"/>
  <c r="K117" i="4" s="1"/>
  <c r="G117" i="4"/>
  <c r="E117" i="4"/>
  <c r="J116" i="4"/>
  <c r="K116" i="4" s="1"/>
  <c r="G116" i="4"/>
  <c r="E116" i="4"/>
  <c r="J115" i="4"/>
  <c r="G115" i="4"/>
  <c r="E115" i="4"/>
  <c r="K115" i="4"/>
  <c r="J114" i="4"/>
  <c r="K114" i="4" s="1"/>
  <c r="G114" i="4"/>
  <c r="E114" i="4"/>
  <c r="J113" i="4"/>
  <c r="G113" i="4"/>
  <c r="E113" i="4"/>
  <c r="K113" i="4"/>
  <c r="J112" i="4"/>
  <c r="K112" i="4" s="1"/>
  <c r="G112" i="4"/>
  <c r="E112" i="4"/>
  <c r="J111" i="4"/>
  <c r="K111" i="4" s="1"/>
  <c r="G111" i="4"/>
  <c r="E111" i="4"/>
  <c r="J110" i="4"/>
  <c r="G110" i="4"/>
  <c r="E110" i="4"/>
  <c r="K110" i="4"/>
  <c r="AA109" i="4"/>
  <c r="K109" i="4"/>
  <c r="J109" i="4"/>
  <c r="G109" i="4"/>
  <c r="E109" i="4"/>
  <c r="J108" i="4"/>
  <c r="K108" i="4" s="1"/>
  <c r="G108" i="4"/>
  <c r="E108" i="4"/>
  <c r="J107" i="4"/>
  <c r="G107" i="4"/>
  <c r="E107" i="4"/>
  <c r="K107" i="4"/>
  <c r="J106" i="4"/>
  <c r="K106" i="4" s="1"/>
  <c r="G106" i="4"/>
  <c r="E106" i="4"/>
  <c r="J105" i="4"/>
  <c r="G105" i="4"/>
  <c r="E105" i="4"/>
  <c r="K105" i="4"/>
  <c r="J104" i="4"/>
  <c r="K104" i="4" s="1"/>
  <c r="G104" i="4"/>
  <c r="E104" i="4"/>
  <c r="J103" i="4"/>
  <c r="K103" i="4" s="1"/>
  <c r="G103" i="4"/>
  <c r="E103" i="4"/>
  <c r="J102" i="4"/>
  <c r="G102" i="4"/>
  <c r="E102" i="4"/>
  <c r="K102" i="4"/>
  <c r="K101" i="4"/>
  <c r="J101" i="4"/>
  <c r="G101" i="4"/>
  <c r="E101" i="4"/>
  <c r="J100" i="4"/>
  <c r="K100" i="4" s="1"/>
  <c r="G100" i="4"/>
  <c r="E100" i="4"/>
  <c r="J99" i="4"/>
  <c r="G99" i="4"/>
  <c r="E99" i="4"/>
  <c r="K99" i="4"/>
  <c r="J98" i="4"/>
  <c r="K98" i="4" s="1"/>
  <c r="G98" i="4"/>
  <c r="E98" i="4"/>
  <c r="J97" i="4"/>
  <c r="G97" i="4"/>
  <c r="E97" i="4"/>
  <c r="K97" i="4"/>
  <c r="J96" i="4"/>
  <c r="K96" i="4" s="1"/>
  <c r="G96" i="4"/>
  <c r="E96" i="4"/>
  <c r="J95" i="4"/>
  <c r="K95" i="4" s="1"/>
  <c r="G95" i="4"/>
  <c r="E95" i="4"/>
  <c r="J94" i="4"/>
  <c r="G94" i="4"/>
  <c r="E94" i="4"/>
  <c r="K94" i="4"/>
  <c r="K93" i="4"/>
  <c r="J93" i="4"/>
  <c r="G93" i="4"/>
  <c r="E93" i="4"/>
  <c r="J92" i="4"/>
  <c r="K92" i="4" s="1"/>
  <c r="G92" i="4"/>
  <c r="E92" i="4"/>
  <c r="J91" i="4"/>
  <c r="G91" i="4"/>
  <c r="E91" i="4"/>
  <c r="K91" i="4"/>
  <c r="J90" i="4"/>
  <c r="K90" i="4" s="1"/>
  <c r="G90" i="4"/>
  <c r="E90" i="4"/>
  <c r="J89" i="4"/>
  <c r="G89" i="4"/>
  <c r="E89" i="4"/>
  <c r="K89" i="4"/>
  <c r="J88" i="4"/>
  <c r="K88" i="4" s="1"/>
  <c r="G88" i="4"/>
  <c r="E88" i="4"/>
  <c r="J87" i="4"/>
  <c r="K87" i="4" s="1"/>
  <c r="G87" i="4"/>
  <c r="E87" i="4"/>
  <c r="AC87" i="4" s="1"/>
  <c r="J86" i="4"/>
  <c r="G86" i="4"/>
  <c r="E86" i="4"/>
  <c r="K86" i="4"/>
  <c r="K85" i="4"/>
  <c r="J85" i="4"/>
  <c r="G85" i="4"/>
  <c r="E85" i="4"/>
  <c r="J84" i="4"/>
  <c r="K84" i="4" s="1"/>
  <c r="G84" i="4"/>
  <c r="E84" i="4"/>
  <c r="J83" i="4"/>
  <c r="G83" i="4"/>
  <c r="E83" i="4"/>
  <c r="K83" i="4"/>
  <c r="J82" i="4"/>
  <c r="K82" i="4" s="1"/>
  <c r="G82" i="4"/>
  <c r="E82" i="4"/>
  <c r="J81" i="4"/>
  <c r="G81" i="4"/>
  <c r="E81" i="4"/>
  <c r="K81" i="4"/>
  <c r="J80" i="4"/>
  <c r="K80" i="4" s="1"/>
  <c r="G80" i="4"/>
  <c r="E80" i="4"/>
  <c r="J79" i="4"/>
  <c r="K79" i="4" s="1"/>
  <c r="G79" i="4"/>
  <c r="E79" i="4"/>
  <c r="J78" i="4"/>
  <c r="G78" i="4"/>
  <c r="E78" i="4"/>
  <c r="K78" i="4"/>
  <c r="K77" i="4"/>
  <c r="J77" i="4"/>
  <c r="G77" i="4"/>
  <c r="E77" i="4"/>
  <c r="J76" i="4"/>
  <c r="K76" i="4" s="1"/>
  <c r="G76" i="4"/>
  <c r="E76" i="4"/>
  <c r="J75" i="4"/>
  <c r="G75" i="4"/>
  <c r="E75" i="4"/>
  <c r="K75" i="4"/>
  <c r="J74" i="4"/>
  <c r="K74" i="4" s="1"/>
  <c r="G74" i="4"/>
  <c r="E74" i="4"/>
  <c r="J73" i="4"/>
  <c r="H73" i="4"/>
  <c r="G73" i="4"/>
  <c r="E73" i="4"/>
  <c r="K73" i="4"/>
  <c r="J72" i="4"/>
  <c r="K72" i="4" s="1"/>
  <c r="G72" i="4"/>
  <c r="E72" i="4"/>
  <c r="J71" i="4"/>
  <c r="K71" i="4" s="1"/>
  <c r="G71" i="4"/>
  <c r="E71" i="4"/>
  <c r="J70" i="4"/>
  <c r="G70" i="4"/>
  <c r="E70" i="4"/>
  <c r="K70" i="4"/>
  <c r="K69" i="4"/>
  <c r="J69" i="4"/>
  <c r="G69" i="4"/>
  <c r="E69" i="4"/>
  <c r="J68" i="4"/>
  <c r="K68" i="4" s="1"/>
  <c r="G68" i="4"/>
  <c r="E68" i="4"/>
  <c r="J67" i="4"/>
  <c r="G67" i="4"/>
  <c r="E67" i="4"/>
  <c r="K67" i="4"/>
  <c r="J66" i="4"/>
  <c r="K66" i="4" s="1"/>
  <c r="G66" i="4"/>
  <c r="E66" i="4"/>
  <c r="AC65" i="4"/>
  <c r="J65" i="4"/>
  <c r="G65" i="4"/>
  <c r="E65" i="4"/>
  <c r="K65" i="4"/>
  <c r="J64" i="4"/>
  <c r="K64" i="4" s="1"/>
  <c r="G64" i="4"/>
  <c r="E64" i="4"/>
  <c r="J63" i="4"/>
  <c r="K63" i="4" s="1"/>
  <c r="G63" i="4"/>
  <c r="E63" i="4"/>
  <c r="J62" i="4"/>
  <c r="G62" i="4"/>
  <c r="E62" i="4"/>
  <c r="K62" i="4"/>
  <c r="K61" i="4"/>
  <c r="J61" i="4"/>
  <c r="G61" i="4"/>
  <c r="E61" i="4"/>
  <c r="J60" i="4"/>
  <c r="K60" i="4" s="1"/>
  <c r="G60" i="4"/>
  <c r="E60" i="4"/>
  <c r="J59" i="4"/>
  <c r="G59" i="4"/>
  <c r="E59" i="4"/>
  <c r="K59" i="4"/>
  <c r="J58" i="4"/>
  <c r="K58" i="4" s="1"/>
  <c r="G58" i="4"/>
  <c r="E58" i="4"/>
  <c r="J57" i="4"/>
  <c r="G57" i="4"/>
  <c r="E57" i="4"/>
  <c r="K57" i="4"/>
  <c r="J56" i="4"/>
  <c r="K56" i="4" s="1"/>
  <c r="G56" i="4"/>
  <c r="E56" i="4"/>
  <c r="J55" i="4"/>
  <c r="K55" i="4" s="1"/>
  <c r="G55" i="4"/>
  <c r="E55" i="4"/>
  <c r="J54" i="4"/>
  <c r="G54" i="4"/>
  <c r="E54" i="4"/>
  <c r="K54" i="4"/>
  <c r="K53" i="4"/>
  <c r="J53" i="4"/>
  <c r="G53" i="4"/>
  <c r="E53" i="4"/>
  <c r="J52" i="4"/>
  <c r="K52" i="4" s="1"/>
  <c r="G52" i="4"/>
  <c r="E52" i="4"/>
  <c r="J51" i="4"/>
  <c r="G51" i="4"/>
  <c r="E51" i="4"/>
  <c r="K51" i="4"/>
  <c r="J50" i="4"/>
  <c r="K50" i="4" s="1"/>
  <c r="G50" i="4"/>
  <c r="E50" i="4"/>
  <c r="J49" i="4"/>
  <c r="G49" i="4"/>
  <c r="E49" i="4"/>
  <c r="K49" i="4"/>
  <c r="J48" i="4"/>
  <c r="K48" i="4" s="1"/>
  <c r="G48" i="4"/>
  <c r="E48" i="4"/>
  <c r="J47" i="4"/>
  <c r="K47" i="4" s="1"/>
  <c r="G47" i="4"/>
  <c r="E47" i="4"/>
  <c r="J46" i="4"/>
  <c r="G46" i="4"/>
  <c r="E46" i="4"/>
  <c r="K46" i="4"/>
  <c r="K45" i="4"/>
  <c r="J45" i="4"/>
  <c r="G45" i="4"/>
  <c r="E45" i="4"/>
  <c r="J44" i="4"/>
  <c r="K44" i="4" s="1"/>
  <c r="G44" i="4"/>
  <c r="E44" i="4"/>
  <c r="AC43" i="4"/>
  <c r="J43" i="4"/>
  <c r="G43" i="4"/>
  <c r="E43" i="4"/>
  <c r="AB43" i="4" s="1"/>
  <c r="K43" i="4"/>
  <c r="J42" i="4"/>
  <c r="K42" i="4" s="1"/>
  <c r="G42" i="4"/>
  <c r="E42" i="4"/>
  <c r="J41" i="4"/>
  <c r="G41" i="4"/>
  <c r="E41" i="4"/>
  <c r="K41" i="4"/>
  <c r="J40" i="4"/>
  <c r="K40" i="4" s="1"/>
  <c r="G40" i="4"/>
  <c r="E40" i="4"/>
  <c r="J39" i="4"/>
  <c r="K39" i="4" s="1"/>
  <c r="G39" i="4"/>
  <c r="E39" i="4"/>
  <c r="J38" i="4"/>
  <c r="G38" i="4"/>
  <c r="E38" i="4"/>
  <c r="K38" i="4"/>
  <c r="K37" i="4"/>
  <c r="J37" i="4"/>
  <c r="G37" i="4"/>
  <c r="E37" i="4"/>
  <c r="J36" i="4"/>
  <c r="K36" i="4" s="1"/>
  <c r="G36" i="4"/>
  <c r="E36" i="4"/>
  <c r="J35" i="4"/>
  <c r="G35" i="4"/>
  <c r="E35" i="4"/>
  <c r="K35" i="4"/>
  <c r="J34" i="4"/>
  <c r="K34" i="4" s="1"/>
  <c r="G34" i="4"/>
  <c r="E34" i="4"/>
  <c r="J33" i="4"/>
  <c r="G33" i="4"/>
  <c r="E33" i="4"/>
  <c r="K33" i="4"/>
  <c r="J32" i="4"/>
  <c r="K32" i="4" s="1"/>
  <c r="G32" i="4"/>
  <c r="E32" i="4"/>
  <c r="J31" i="4"/>
  <c r="K31" i="4" s="1"/>
  <c r="G31" i="4"/>
  <c r="E31" i="4"/>
  <c r="J30" i="4"/>
  <c r="G30" i="4"/>
  <c r="E30" i="4"/>
  <c r="K30" i="4"/>
  <c r="K29" i="4"/>
  <c r="J29" i="4"/>
  <c r="G29" i="4"/>
  <c r="E29" i="4"/>
  <c r="J28" i="4"/>
  <c r="K28" i="4" s="1"/>
  <c r="G28" i="4"/>
  <c r="E28" i="4"/>
  <c r="J27" i="4"/>
  <c r="K27" i="4" s="1"/>
  <c r="G27" i="4"/>
  <c r="E27" i="4"/>
  <c r="J26" i="4"/>
  <c r="K26" i="4" s="1"/>
  <c r="G26" i="4"/>
  <c r="E26" i="4"/>
  <c r="J25" i="4"/>
  <c r="G25" i="4"/>
  <c r="E25" i="4"/>
  <c r="K25" i="4"/>
  <c r="J24" i="4"/>
  <c r="K24" i="4" s="1"/>
  <c r="G24" i="4"/>
  <c r="E24" i="4"/>
  <c r="J23" i="4"/>
  <c r="K23" i="4" s="1"/>
  <c r="G23" i="4"/>
  <c r="E23" i="4"/>
  <c r="J22" i="4"/>
  <c r="G22" i="4"/>
  <c r="E22" i="4"/>
  <c r="K22" i="4"/>
  <c r="K21" i="4"/>
  <c r="J21" i="4"/>
  <c r="G21" i="4"/>
  <c r="E21" i="4"/>
  <c r="J20" i="4"/>
  <c r="K20" i="4" s="1"/>
  <c r="G20" i="4"/>
  <c r="E20" i="4"/>
  <c r="J19" i="4"/>
  <c r="K19" i="4" s="1"/>
  <c r="G19" i="4"/>
  <c r="E19" i="4"/>
  <c r="J18" i="4"/>
  <c r="K18" i="4" s="1"/>
  <c r="G18" i="4"/>
  <c r="E18" i="4"/>
  <c r="J17" i="4"/>
  <c r="K17" i="4" s="1"/>
  <c r="G17" i="4"/>
  <c r="E17" i="4"/>
  <c r="J16" i="4"/>
  <c r="K16" i="4" s="1"/>
  <c r="G16" i="4"/>
  <c r="E16" i="4"/>
  <c r="J15" i="4"/>
  <c r="K15" i="4" s="1"/>
  <c r="G15" i="4"/>
  <c r="E15" i="4"/>
  <c r="J14" i="4"/>
  <c r="K14" i="4" s="1"/>
  <c r="G14" i="4"/>
  <c r="E14" i="4"/>
  <c r="K13" i="4"/>
  <c r="J13" i="4"/>
  <c r="G13" i="4"/>
  <c r="E13" i="4"/>
  <c r="K12" i="4"/>
  <c r="J12" i="4"/>
  <c r="G12" i="4"/>
  <c r="E12" i="4"/>
  <c r="K11" i="4"/>
  <c r="J11" i="4"/>
  <c r="G11" i="4"/>
  <c r="E11" i="4"/>
  <c r="K10" i="4"/>
  <c r="J10" i="4"/>
  <c r="G10" i="4"/>
  <c r="E10" i="4"/>
  <c r="K9" i="4"/>
  <c r="J9" i="4"/>
  <c r="G9" i="4"/>
  <c r="E9" i="4"/>
  <c r="K8" i="4"/>
  <c r="J8" i="4"/>
  <c r="G8" i="4"/>
  <c r="E8" i="4"/>
  <c r="K7" i="4"/>
  <c r="J7" i="4"/>
  <c r="G7" i="4"/>
  <c r="E7" i="4"/>
  <c r="K6" i="4"/>
  <c r="J6" i="4"/>
  <c r="G6" i="4"/>
  <c r="E6" i="4"/>
  <c r="K5" i="4"/>
  <c r="J5" i="4"/>
  <c r="G5" i="4"/>
  <c r="E5" i="4"/>
  <c r="K4" i="4"/>
  <c r="J4" i="4"/>
  <c r="G4" i="4"/>
  <c r="E4" i="4"/>
  <c r="K3" i="4"/>
  <c r="J3" i="4"/>
  <c r="G3" i="4"/>
  <c r="E3" i="4"/>
  <c r="K2" i="4"/>
  <c r="J2" i="4"/>
  <c r="G2" i="4"/>
  <c r="E2" i="4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L3085" i="2"/>
  <c r="K3085" i="2"/>
  <c r="L3084" i="2"/>
  <c r="K3084" i="2"/>
  <c r="L3083" i="2"/>
  <c r="K3083" i="2"/>
  <c r="L3082" i="2"/>
  <c r="K3082" i="2"/>
  <c r="L3081" i="2"/>
  <c r="K3081" i="2"/>
  <c r="L3080" i="2"/>
  <c r="K3080" i="2"/>
  <c r="L3079" i="2"/>
  <c r="K3079" i="2"/>
  <c r="L3078" i="2"/>
  <c r="K3078" i="2"/>
  <c r="L3077" i="2"/>
  <c r="K3077" i="2"/>
  <c r="L3076" i="2"/>
  <c r="K3076" i="2"/>
  <c r="L3075" i="2"/>
  <c r="K3075" i="2"/>
  <c r="L3074" i="2"/>
  <c r="K3074" i="2"/>
  <c r="L3073" i="2"/>
  <c r="K3073" i="2"/>
  <c r="L3072" i="2"/>
  <c r="K3072" i="2"/>
  <c r="L3071" i="2"/>
  <c r="K3071" i="2"/>
  <c r="L3070" i="2"/>
  <c r="K3070" i="2"/>
  <c r="L3069" i="2"/>
  <c r="K3069" i="2"/>
  <c r="L3068" i="2"/>
  <c r="K3068" i="2"/>
  <c r="L3067" i="2"/>
  <c r="K3067" i="2"/>
  <c r="L3066" i="2"/>
  <c r="K3066" i="2"/>
  <c r="L3065" i="2"/>
  <c r="K3065" i="2"/>
  <c r="L3064" i="2"/>
  <c r="K3064" i="2"/>
  <c r="AE3063" i="2"/>
  <c r="L3063" i="2"/>
  <c r="K3063" i="2"/>
  <c r="F3063" i="2"/>
  <c r="AI3063" i="2" s="1"/>
  <c r="L3062" i="2"/>
  <c r="K3062" i="2"/>
  <c r="L3061" i="2"/>
  <c r="K3061" i="2"/>
  <c r="F3061" i="2"/>
  <c r="L3060" i="2"/>
  <c r="K3060" i="2"/>
  <c r="L3059" i="2"/>
  <c r="K3059" i="2"/>
  <c r="G3059" i="2"/>
  <c r="G3060" i="2" s="1"/>
  <c r="G3061" i="2" s="1"/>
  <c r="G3062" i="2" s="1"/>
  <c r="G3063" i="2" s="1"/>
  <c r="G3064" i="2" s="1"/>
  <c r="G3065" i="2" s="1"/>
  <c r="AG3058" i="2"/>
  <c r="AC3058" i="2"/>
  <c r="AB3058" i="2"/>
  <c r="M3058" i="2"/>
  <c r="L3058" i="2"/>
  <c r="K3058" i="2"/>
  <c r="G3058" i="2"/>
  <c r="F3058" i="2"/>
  <c r="AI3057" i="2"/>
  <c r="AG3057" i="2"/>
  <c r="AC3057" i="2"/>
  <c r="L3057" i="2"/>
  <c r="K3057" i="2"/>
  <c r="G3057" i="2"/>
  <c r="F3057" i="2"/>
  <c r="AJ3056" i="2"/>
  <c r="AI3056" i="2"/>
  <c r="AG3056" i="2"/>
  <c r="AE3056" i="2"/>
  <c r="AC3056" i="2"/>
  <c r="M3056" i="2"/>
  <c r="L3056" i="2"/>
  <c r="K3056" i="2"/>
  <c r="F3056" i="2"/>
  <c r="AJ3055" i="2"/>
  <c r="AI3055" i="2"/>
  <c r="AH3055" i="2"/>
  <c r="AG3055" i="2"/>
  <c r="AF3055" i="2"/>
  <c r="AD3055" i="2"/>
  <c r="AC3055" i="2"/>
  <c r="AB3055" i="2"/>
  <c r="K3055" i="2"/>
  <c r="L3055" i="2" s="1"/>
  <c r="I3055" i="2"/>
  <c r="F3055" i="2"/>
  <c r="AE3055" i="2" s="1"/>
  <c r="AE3054" i="2"/>
  <c r="AD3054" i="2"/>
  <c r="AC3054" i="2"/>
  <c r="L3054" i="2"/>
  <c r="K3054" i="2"/>
  <c r="I3054" i="2"/>
  <c r="F3054" i="2"/>
  <c r="AI3054" i="2" s="1"/>
  <c r="AJ3053" i="2"/>
  <c r="AH3053" i="2"/>
  <c r="K3053" i="2"/>
  <c r="L3053" i="2" s="1"/>
  <c r="F3053" i="2"/>
  <c r="AJ3052" i="2"/>
  <c r="AH3052" i="2"/>
  <c r="AF3052" i="2"/>
  <c r="AC3052" i="2"/>
  <c r="AB3052" i="2"/>
  <c r="K3052" i="2"/>
  <c r="L3052" i="2" s="1"/>
  <c r="F3052" i="2"/>
  <c r="AJ3051" i="2"/>
  <c r="AH3051" i="2"/>
  <c r="AF3051" i="2"/>
  <c r="AE3051" i="2"/>
  <c r="AC3051" i="2"/>
  <c r="K3051" i="2"/>
  <c r="I3051" i="2"/>
  <c r="F3051" i="2"/>
  <c r="AI3051" i="2" s="1"/>
  <c r="L3051" i="2"/>
  <c r="AI3050" i="2"/>
  <c r="AG3050" i="2"/>
  <c r="AE3050" i="2"/>
  <c r="AD3050" i="2"/>
  <c r="AC3050" i="2"/>
  <c r="AB3050" i="2"/>
  <c r="K3050" i="2"/>
  <c r="L3050" i="2" s="1"/>
  <c r="I3050" i="2"/>
  <c r="F3050" i="2"/>
  <c r="K3049" i="2"/>
  <c r="F3049" i="2"/>
  <c r="L3049" i="2"/>
  <c r="AJ3048" i="2"/>
  <c r="AI3048" i="2"/>
  <c r="AH3048" i="2"/>
  <c r="AF3048" i="2"/>
  <c r="AE3048" i="2"/>
  <c r="AC3048" i="2"/>
  <c r="AB3048" i="2"/>
  <c r="L3048" i="2"/>
  <c r="K3048" i="2"/>
  <c r="I3048" i="2"/>
  <c r="F3048" i="2"/>
  <c r="AD3047" i="2"/>
  <c r="K3047" i="2"/>
  <c r="F3047" i="2"/>
  <c r="AG3047" i="2" s="1"/>
  <c r="L3047" i="2"/>
  <c r="AI3046" i="2"/>
  <c r="AG3046" i="2"/>
  <c r="AB3046" i="2"/>
  <c r="K3046" i="2"/>
  <c r="L3046" i="2" s="1"/>
  <c r="I3046" i="2"/>
  <c r="F3046" i="2"/>
  <c r="AE3046" i="2" s="1"/>
  <c r="AJ3045" i="2"/>
  <c r="AI3045" i="2"/>
  <c r="AF3045" i="2"/>
  <c r="AE3045" i="2"/>
  <c r="AD3045" i="2"/>
  <c r="AB3045" i="2"/>
  <c r="K3045" i="2"/>
  <c r="F3045" i="2"/>
  <c r="L3045" i="2"/>
  <c r="AJ3044" i="2"/>
  <c r="AI3044" i="2"/>
  <c r="AH3044" i="2"/>
  <c r="AF3044" i="2"/>
  <c r="K3044" i="2"/>
  <c r="L3044" i="2" s="1"/>
  <c r="I3044" i="2"/>
  <c r="F3044" i="2"/>
  <c r="AE3044" i="2" s="1"/>
  <c r="AB3043" i="2"/>
  <c r="K3043" i="2"/>
  <c r="L3043" i="2" s="1"/>
  <c r="F3043" i="2"/>
  <c r="AG3043" i="2" s="1"/>
  <c r="AI3042" i="2"/>
  <c r="K3042" i="2"/>
  <c r="L3042" i="2" s="1"/>
  <c r="I3042" i="2"/>
  <c r="F3042" i="2"/>
  <c r="AH3042" i="2" s="1"/>
  <c r="K3041" i="2"/>
  <c r="L3041" i="2" s="1"/>
  <c r="F3041" i="2"/>
  <c r="AJ3040" i="2"/>
  <c r="AI3040" i="2"/>
  <c r="AH3040" i="2"/>
  <c r="K3040" i="2"/>
  <c r="L3040" i="2" s="1"/>
  <c r="I3040" i="2"/>
  <c r="F3040" i="2"/>
  <c r="AF3040" i="2" s="1"/>
  <c r="AI3039" i="2"/>
  <c r="AG3039" i="2"/>
  <c r="AF3039" i="2"/>
  <c r="K3039" i="2"/>
  <c r="L3039" i="2" s="1"/>
  <c r="F3039" i="2"/>
  <c r="AE3039" i="2" s="1"/>
  <c r="AH3038" i="2"/>
  <c r="L3038" i="2"/>
  <c r="K3038" i="2"/>
  <c r="I3038" i="2"/>
  <c r="F3038" i="2"/>
  <c r="AF3038" i="2" s="1"/>
  <c r="AE3037" i="2"/>
  <c r="AC3037" i="2"/>
  <c r="K3037" i="2"/>
  <c r="L3037" i="2" s="1"/>
  <c r="F3037" i="2"/>
  <c r="AJ3037" i="2" s="1"/>
  <c r="AJ3036" i="2"/>
  <c r="AI3036" i="2"/>
  <c r="AH3036" i="2"/>
  <c r="AG3036" i="2"/>
  <c r="AE3036" i="2"/>
  <c r="AC3036" i="2"/>
  <c r="AB3036" i="2"/>
  <c r="K3036" i="2"/>
  <c r="L3036" i="2" s="1"/>
  <c r="I3036" i="2"/>
  <c r="F3036" i="2"/>
  <c r="AD3036" i="2" s="1"/>
  <c r="L3035" i="2"/>
  <c r="K3035" i="2"/>
  <c r="F3035" i="2"/>
  <c r="K3034" i="2"/>
  <c r="F3034" i="2"/>
  <c r="AI3034" i="2" s="1"/>
  <c r="L3034" i="2"/>
  <c r="AI3033" i="2"/>
  <c r="AG3033" i="2"/>
  <c r="AE3033" i="2"/>
  <c r="AD3033" i="2"/>
  <c r="AC3033" i="2"/>
  <c r="AB3033" i="2"/>
  <c r="K3033" i="2"/>
  <c r="I3033" i="2"/>
  <c r="F3033" i="2"/>
  <c r="L3033" i="2"/>
  <c r="AI3032" i="2"/>
  <c r="AF3032" i="2"/>
  <c r="AE3032" i="2"/>
  <c r="K3032" i="2"/>
  <c r="F3032" i="2"/>
  <c r="AD3032" i="2" s="1"/>
  <c r="L3032" i="2"/>
  <c r="AJ3031" i="2"/>
  <c r="AI3031" i="2"/>
  <c r="AH3031" i="2"/>
  <c r="AF3031" i="2"/>
  <c r="AE3031" i="2"/>
  <c r="AC3031" i="2"/>
  <c r="AB3031" i="2"/>
  <c r="L3031" i="2"/>
  <c r="K3031" i="2"/>
  <c r="I3031" i="2"/>
  <c r="F3031" i="2"/>
  <c r="AJ3030" i="2"/>
  <c r="AE3030" i="2"/>
  <c r="AD3030" i="2"/>
  <c r="K3030" i="2"/>
  <c r="L3030" i="2" s="1"/>
  <c r="I3030" i="2"/>
  <c r="F3030" i="2"/>
  <c r="AI3030" i="2" s="1"/>
  <c r="AD3029" i="2"/>
  <c r="AC3029" i="2"/>
  <c r="AB3029" i="2"/>
  <c r="K3029" i="2"/>
  <c r="L3029" i="2" s="1"/>
  <c r="F3029" i="2"/>
  <c r="AG3029" i="2" s="1"/>
  <c r="AJ3028" i="2"/>
  <c r="AI3028" i="2"/>
  <c r="AF3028" i="2"/>
  <c r="AD3028" i="2"/>
  <c r="AB3028" i="2"/>
  <c r="K3028" i="2"/>
  <c r="L3028" i="2" s="1"/>
  <c r="F3028" i="2"/>
  <c r="AE3028" i="2" s="1"/>
  <c r="AJ3027" i="2"/>
  <c r="AI3027" i="2"/>
  <c r="AC3027" i="2"/>
  <c r="AB3027" i="2"/>
  <c r="K3027" i="2"/>
  <c r="L3027" i="2" s="1"/>
  <c r="I3027" i="2"/>
  <c r="F3027" i="2"/>
  <c r="AF3027" i="2" s="1"/>
  <c r="AJ3026" i="2"/>
  <c r="AH3026" i="2"/>
  <c r="AG3026" i="2"/>
  <c r="AC3026" i="2"/>
  <c r="AB3026" i="2"/>
  <c r="K3026" i="2"/>
  <c r="I3026" i="2"/>
  <c r="F3026" i="2"/>
  <c r="L3026" i="2"/>
  <c r="AI3025" i="2"/>
  <c r="AH3025" i="2"/>
  <c r="AB3025" i="2"/>
  <c r="K3025" i="2"/>
  <c r="L3025" i="2" s="1"/>
  <c r="I3025" i="2"/>
  <c r="F3025" i="2"/>
  <c r="AI3024" i="2"/>
  <c r="AF3024" i="2"/>
  <c r="K3024" i="2"/>
  <c r="F3024" i="2"/>
  <c r="AH3024" i="2" s="1"/>
  <c r="L3024" i="2"/>
  <c r="K3023" i="2"/>
  <c r="L3023" i="2" s="1"/>
  <c r="F3023" i="2"/>
  <c r="AH3023" i="2" s="1"/>
  <c r="AG3022" i="2"/>
  <c r="AE3022" i="2"/>
  <c r="K3022" i="2"/>
  <c r="F3022" i="2"/>
  <c r="L3022" i="2"/>
  <c r="AI3021" i="2"/>
  <c r="AG3021" i="2"/>
  <c r="AE3021" i="2"/>
  <c r="K3021" i="2"/>
  <c r="I3021" i="2"/>
  <c r="F3021" i="2"/>
  <c r="AD3021" i="2" s="1"/>
  <c r="L3021" i="2"/>
  <c r="AJ3020" i="2"/>
  <c r="AI3020" i="2"/>
  <c r="AF3020" i="2"/>
  <c r="AE3020" i="2"/>
  <c r="AD3020" i="2"/>
  <c r="AB3020" i="2"/>
  <c r="K3020" i="2"/>
  <c r="F3020" i="2"/>
  <c r="L3020" i="2"/>
  <c r="AJ3019" i="2"/>
  <c r="AI3019" i="2"/>
  <c r="AH3019" i="2"/>
  <c r="AF3019" i="2"/>
  <c r="AE3019" i="2"/>
  <c r="K3019" i="2"/>
  <c r="L3019" i="2" s="1"/>
  <c r="I3019" i="2"/>
  <c r="F3019" i="2"/>
  <c r="AC3019" i="2" s="1"/>
  <c r="AE3018" i="2"/>
  <c r="AD3018" i="2"/>
  <c r="AC3018" i="2"/>
  <c r="AB3018" i="2"/>
  <c r="K3018" i="2"/>
  <c r="L3018" i="2" s="1"/>
  <c r="F3018" i="2"/>
  <c r="AI3018" i="2" s="1"/>
  <c r="AI3017" i="2"/>
  <c r="AG3017" i="2"/>
  <c r="AD3017" i="2"/>
  <c r="AC3017" i="2"/>
  <c r="K3017" i="2"/>
  <c r="I3017" i="2"/>
  <c r="F3017" i="2"/>
  <c r="AE3017" i="2" s="1"/>
  <c r="L3017" i="2"/>
  <c r="AJ3016" i="2"/>
  <c r="AD3016" i="2"/>
  <c r="AC3016" i="2"/>
  <c r="AB3016" i="2"/>
  <c r="L3016" i="2"/>
  <c r="K3016" i="2"/>
  <c r="F3016" i="2"/>
  <c r="AE3016" i="2" s="1"/>
  <c r="AJ3015" i="2"/>
  <c r="AH3015" i="2"/>
  <c r="AF3015" i="2"/>
  <c r="L3015" i="2"/>
  <c r="K3015" i="2"/>
  <c r="F3015" i="2"/>
  <c r="AG3014" i="2"/>
  <c r="AF3014" i="2"/>
  <c r="AE3014" i="2"/>
  <c r="K3014" i="2"/>
  <c r="F3014" i="2"/>
  <c r="L3014" i="2"/>
  <c r="AI3013" i="2"/>
  <c r="AH3013" i="2"/>
  <c r="AG3013" i="2"/>
  <c r="AB3013" i="2"/>
  <c r="K3013" i="2"/>
  <c r="L3013" i="2" s="1"/>
  <c r="I3013" i="2"/>
  <c r="F3013" i="2"/>
  <c r="AE3013" i="2" s="1"/>
  <c r="K3012" i="2"/>
  <c r="L3012" i="2" s="1"/>
  <c r="F3012" i="2"/>
  <c r="AJ3012" i="2" s="1"/>
  <c r="AJ3011" i="2"/>
  <c r="AI3011" i="2"/>
  <c r="AH3011" i="2"/>
  <c r="AG3011" i="2"/>
  <c r="AE3011" i="2"/>
  <c r="AC3011" i="2"/>
  <c r="AB3011" i="2"/>
  <c r="L3011" i="2"/>
  <c r="K3011" i="2"/>
  <c r="I3011" i="2"/>
  <c r="F3011" i="2"/>
  <c r="AD3011" i="2" s="1"/>
  <c r="AI3010" i="2"/>
  <c r="AF3010" i="2"/>
  <c r="AE3010" i="2"/>
  <c r="K3010" i="2"/>
  <c r="L3010" i="2" s="1"/>
  <c r="F3010" i="2"/>
  <c r="AJ3010" i="2" s="1"/>
  <c r="AG3009" i="2"/>
  <c r="AE3009" i="2"/>
  <c r="AD3009" i="2"/>
  <c r="AC3009" i="2"/>
  <c r="K3009" i="2"/>
  <c r="F3009" i="2"/>
  <c r="AF3009" i="2" s="1"/>
  <c r="L3009" i="2"/>
  <c r="AJ3008" i="2"/>
  <c r="AI3008" i="2"/>
  <c r="AH3008" i="2"/>
  <c r="AE3008" i="2"/>
  <c r="AB3008" i="2"/>
  <c r="K3008" i="2"/>
  <c r="L3008" i="2" s="1"/>
  <c r="F3008" i="2"/>
  <c r="AD3008" i="2" s="1"/>
  <c r="L3007" i="2"/>
  <c r="K3007" i="2"/>
  <c r="F3007" i="2"/>
  <c r="AJ3006" i="2"/>
  <c r="AI3006" i="2"/>
  <c r="AH3006" i="2"/>
  <c r="AG3006" i="2"/>
  <c r="AE3006" i="2"/>
  <c r="AD3006" i="2"/>
  <c r="AC3006" i="2"/>
  <c r="AB3006" i="2"/>
  <c r="L3006" i="2"/>
  <c r="K3006" i="2"/>
  <c r="I3006" i="2"/>
  <c r="F3006" i="2"/>
  <c r="AF3006" i="2" s="1"/>
  <c r="AI3005" i="2"/>
  <c r="AE3005" i="2"/>
  <c r="K3005" i="2"/>
  <c r="L3005" i="2" s="1"/>
  <c r="I3005" i="2"/>
  <c r="F3005" i="2"/>
  <c r="AH3005" i="2" s="1"/>
  <c r="AH3004" i="2"/>
  <c r="AD3004" i="2"/>
  <c r="K3004" i="2"/>
  <c r="F3004" i="2"/>
  <c r="AF3004" i="2" s="1"/>
  <c r="L3004" i="2"/>
  <c r="AI3003" i="2"/>
  <c r="AH3003" i="2"/>
  <c r="AB3003" i="2"/>
  <c r="K3003" i="2"/>
  <c r="L3003" i="2" s="1"/>
  <c r="I3003" i="2"/>
  <c r="F3003" i="2"/>
  <c r="AD3003" i="2" s="1"/>
  <c r="AH3002" i="2"/>
  <c r="AF3002" i="2"/>
  <c r="AD3002" i="2"/>
  <c r="AC3002" i="2"/>
  <c r="K3002" i="2"/>
  <c r="L3002" i="2" s="1"/>
  <c r="F3002" i="2"/>
  <c r="AI3002" i="2" s="1"/>
  <c r="AI3001" i="2"/>
  <c r="AH3001" i="2"/>
  <c r="AG3001" i="2"/>
  <c r="AE3001" i="2"/>
  <c r="AD3001" i="2"/>
  <c r="AC3001" i="2"/>
  <c r="AB3001" i="2"/>
  <c r="K3001" i="2"/>
  <c r="I3001" i="2"/>
  <c r="F3001" i="2"/>
  <c r="L3001" i="2"/>
  <c r="AI3000" i="2"/>
  <c r="AF3000" i="2"/>
  <c r="L3000" i="2"/>
  <c r="K3000" i="2"/>
  <c r="F3000" i="2"/>
  <c r="AH3000" i="2" s="1"/>
  <c r="AH2999" i="2"/>
  <c r="AE2999" i="2"/>
  <c r="AB2999" i="2"/>
  <c r="L2999" i="2"/>
  <c r="K2999" i="2"/>
  <c r="F2999" i="2"/>
  <c r="AF2999" i="2" s="1"/>
  <c r="AI2998" i="2"/>
  <c r="AH2998" i="2"/>
  <c r="AF2998" i="2"/>
  <c r="AC2998" i="2"/>
  <c r="AB2998" i="2"/>
  <c r="L2998" i="2"/>
  <c r="K2998" i="2"/>
  <c r="I2998" i="2"/>
  <c r="F2998" i="2"/>
  <c r="AI2997" i="2"/>
  <c r="K2997" i="2"/>
  <c r="L2997" i="2" s="1"/>
  <c r="F2997" i="2"/>
  <c r="AJ2996" i="2"/>
  <c r="AI2996" i="2"/>
  <c r="AH2996" i="2"/>
  <c r="AE2996" i="2"/>
  <c r="AD2996" i="2"/>
  <c r="AC2996" i="2"/>
  <c r="AB2996" i="2"/>
  <c r="K2996" i="2"/>
  <c r="L2996" i="2" s="1"/>
  <c r="F2996" i="2"/>
  <c r="AG2995" i="2"/>
  <c r="AF2995" i="2"/>
  <c r="K2995" i="2"/>
  <c r="L2995" i="2" s="1"/>
  <c r="F2995" i="2"/>
  <c r="AH2995" i="2" s="1"/>
  <c r="K2994" i="2"/>
  <c r="F2994" i="2"/>
  <c r="L2994" i="2"/>
  <c r="K2993" i="2"/>
  <c r="L2993" i="2" s="1"/>
  <c r="F2993" i="2"/>
  <c r="AI2993" i="2" s="1"/>
  <c r="AH2992" i="2"/>
  <c r="AD2992" i="2"/>
  <c r="K2992" i="2"/>
  <c r="L2992" i="2" s="1"/>
  <c r="F2992" i="2"/>
  <c r="AI2992" i="2" s="1"/>
  <c r="AF2991" i="2"/>
  <c r="AC2991" i="2"/>
  <c r="AB2991" i="2"/>
  <c r="K2991" i="2"/>
  <c r="L2991" i="2" s="1"/>
  <c r="F2991" i="2"/>
  <c r="AI2991" i="2" s="1"/>
  <c r="AJ2990" i="2"/>
  <c r="AH2990" i="2"/>
  <c r="AG2990" i="2"/>
  <c r="AF2990" i="2"/>
  <c r="AD2990" i="2"/>
  <c r="L2990" i="2"/>
  <c r="K2990" i="2"/>
  <c r="F2990" i="2"/>
  <c r="AG2989" i="2"/>
  <c r="AC2989" i="2"/>
  <c r="K2989" i="2"/>
  <c r="I2989" i="2"/>
  <c r="F2989" i="2"/>
  <c r="AF2989" i="2" s="1"/>
  <c r="L2989" i="2"/>
  <c r="AI2988" i="2"/>
  <c r="AB2988" i="2"/>
  <c r="L2988" i="2"/>
  <c r="K2988" i="2"/>
  <c r="F2988" i="2"/>
  <c r="AJ2988" i="2" s="1"/>
  <c r="AJ2987" i="2"/>
  <c r="AG2987" i="2"/>
  <c r="AE2987" i="2"/>
  <c r="AC2987" i="2"/>
  <c r="L2987" i="2"/>
  <c r="K2987" i="2"/>
  <c r="F2987" i="2"/>
  <c r="AH2987" i="2" s="1"/>
  <c r="AI2986" i="2"/>
  <c r="AF2986" i="2"/>
  <c r="AE2986" i="2"/>
  <c r="AD2986" i="2"/>
  <c r="AC2986" i="2"/>
  <c r="AB2986" i="2"/>
  <c r="K2986" i="2"/>
  <c r="F2986" i="2"/>
  <c r="L2986" i="2"/>
  <c r="K2985" i="2"/>
  <c r="L2985" i="2" s="1"/>
  <c r="F2985" i="2"/>
  <c r="AH2984" i="2"/>
  <c r="AE2984" i="2"/>
  <c r="AB2984" i="2"/>
  <c r="K2984" i="2"/>
  <c r="F2984" i="2"/>
  <c r="AF2984" i="2" s="1"/>
  <c r="L2984" i="2"/>
  <c r="AJ2983" i="2"/>
  <c r="AG2983" i="2"/>
  <c r="AF2983" i="2"/>
  <c r="AC2983" i="2"/>
  <c r="AB2983" i="2"/>
  <c r="K2983" i="2"/>
  <c r="L2983" i="2" s="1"/>
  <c r="F2983" i="2"/>
  <c r="AJ2982" i="2"/>
  <c r="AI2982" i="2"/>
  <c r="AH2982" i="2"/>
  <c r="AF2982" i="2"/>
  <c r="K2982" i="2"/>
  <c r="L2982" i="2" s="1"/>
  <c r="F2982" i="2"/>
  <c r="AI2981" i="2"/>
  <c r="AF2981" i="2"/>
  <c r="AE2981" i="2"/>
  <c r="AC2981" i="2"/>
  <c r="AB2981" i="2"/>
  <c r="K2981" i="2"/>
  <c r="I2981" i="2"/>
  <c r="F2981" i="2"/>
  <c r="AD2981" i="2" s="1"/>
  <c r="L2981" i="2"/>
  <c r="K2980" i="2"/>
  <c r="F2980" i="2"/>
  <c r="L2980" i="2"/>
  <c r="AI2979" i="2"/>
  <c r="AH2979" i="2"/>
  <c r="AF2979" i="2"/>
  <c r="AE2979" i="2"/>
  <c r="AB2979" i="2"/>
  <c r="K2979" i="2"/>
  <c r="L2979" i="2" s="1"/>
  <c r="I2979" i="2"/>
  <c r="F2979" i="2"/>
  <c r="AC2979" i="2" s="1"/>
  <c r="AI2978" i="2"/>
  <c r="AG2978" i="2"/>
  <c r="AC2978" i="2"/>
  <c r="AB2978" i="2"/>
  <c r="L2978" i="2"/>
  <c r="K2978" i="2"/>
  <c r="F2978" i="2"/>
  <c r="AF2978" i="2" s="1"/>
  <c r="AI2977" i="2"/>
  <c r="AG2977" i="2"/>
  <c r="AE2977" i="2"/>
  <c r="AD2977" i="2"/>
  <c r="AB2977" i="2"/>
  <c r="K2977" i="2"/>
  <c r="L2977" i="2" s="1"/>
  <c r="F2977" i="2"/>
  <c r="AH2977" i="2" s="1"/>
  <c r="K2976" i="2"/>
  <c r="F2976" i="2"/>
  <c r="L2976" i="2"/>
  <c r="L2975" i="2"/>
  <c r="K2975" i="2"/>
  <c r="F2975" i="2"/>
  <c r="K2974" i="2"/>
  <c r="L2974" i="2" s="1"/>
  <c r="F2974" i="2"/>
  <c r="AI2973" i="2"/>
  <c r="AH2973" i="2"/>
  <c r="AG2973" i="2"/>
  <c r="AE2973" i="2"/>
  <c r="AD2973" i="2"/>
  <c r="AB2973" i="2"/>
  <c r="K2973" i="2"/>
  <c r="L2973" i="2" s="1"/>
  <c r="I2973" i="2"/>
  <c r="F2973" i="2"/>
  <c r="AC2973" i="2" s="1"/>
  <c r="AI2972" i="2"/>
  <c r="AD2972" i="2"/>
  <c r="AC2972" i="2"/>
  <c r="K2972" i="2"/>
  <c r="L2972" i="2" s="1"/>
  <c r="F2972" i="2"/>
  <c r="AJ2972" i="2" s="1"/>
  <c r="AJ2971" i="2"/>
  <c r="AH2971" i="2"/>
  <c r="AG2971" i="2"/>
  <c r="AE2971" i="2"/>
  <c r="AC2971" i="2"/>
  <c r="AB2971" i="2"/>
  <c r="L2971" i="2"/>
  <c r="K2971" i="2"/>
  <c r="I2971" i="2"/>
  <c r="F2971" i="2"/>
  <c r="AD2971" i="2" s="1"/>
  <c r="AG2970" i="2"/>
  <c r="AE2970" i="2"/>
  <c r="K2970" i="2"/>
  <c r="L2970" i="2" s="1"/>
  <c r="F2970" i="2"/>
  <c r="AD2970" i="2" s="1"/>
  <c r="AI2969" i="2"/>
  <c r="AE2969" i="2"/>
  <c r="AD2969" i="2"/>
  <c r="AC2969" i="2"/>
  <c r="AB2969" i="2"/>
  <c r="K2969" i="2"/>
  <c r="L2969" i="2" s="1"/>
  <c r="F2969" i="2"/>
  <c r="AG2969" i="2" s="1"/>
  <c r="AJ2968" i="2"/>
  <c r="AI2968" i="2"/>
  <c r="AH2968" i="2"/>
  <c r="AE2968" i="2"/>
  <c r="AD2968" i="2"/>
  <c r="AC2968" i="2"/>
  <c r="AB2968" i="2"/>
  <c r="K2968" i="2"/>
  <c r="L2968" i="2" s="1"/>
  <c r="F2968" i="2"/>
  <c r="AJ2967" i="2"/>
  <c r="AI2967" i="2"/>
  <c r="AH2967" i="2"/>
  <c r="AF2967" i="2"/>
  <c r="AE2967" i="2"/>
  <c r="AC2967" i="2"/>
  <c r="AB2967" i="2"/>
  <c r="K2967" i="2"/>
  <c r="L2967" i="2" s="1"/>
  <c r="I2967" i="2"/>
  <c r="F2967" i="2"/>
  <c r="AD2967" i="2" s="1"/>
  <c r="AH2966" i="2"/>
  <c r="AF2966" i="2"/>
  <c r="AE2966" i="2"/>
  <c r="K2966" i="2"/>
  <c r="F2966" i="2"/>
  <c r="AI2966" i="2" s="1"/>
  <c r="L2966" i="2"/>
  <c r="AJ2965" i="2"/>
  <c r="AI2965" i="2"/>
  <c r="AH2965" i="2"/>
  <c r="AG2965" i="2"/>
  <c r="AF2965" i="2"/>
  <c r="AD2965" i="2"/>
  <c r="AC2965" i="2"/>
  <c r="AB2965" i="2"/>
  <c r="K2965" i="2"/>
  <c r="L2965" i="2" s="1"/>
  <c r="I2965" i="2"/>
  <c r="F2965" i="2"/>
  <c r="AE2965" i="2" s="1"/>
  <c r="AJ2964" i="2"/>
  <c r="AI2964" i="2"/>
  <c r="AH2964" i="2"/>
  <c r="AF2964" i="2"/>
  <c r="AE2964" i="2"/>
  <c r="AC2964" i="2"/>
  <c r="L2964" i="2"/>
  <c r="K2964" i="2"/>
  <c r="I2964" i="2"/>
  <c r="F2964" i="2"/>
  <c r="AI2963" i="2"/>
  <c r="AH2963" i="2"/>
  <c r="AF2963" i="2"/>
  <c r="AE2963" i="2"/>
  <c r="AD2963" i="2"/>
  <c r="AC2963" i="2"/>
  <c r="K2963" i="2"/>
  <c r="I2963" i="2"/>
  <c r="F2963" i="2"/>
  <c r="L2963" i="2"/>
  <c r="AJ2962" i="2"/>
  <c r="L2962" i="2"/>
  <c r="K2962" i="2"/>
  <c r="F2962" i="2"/>
  <c r="AE2962" i="2" s="1"/>
  <c r="AJ2961" i="2"/>
  <c r="AI2961" i="2"/>
  <c r="AH2961" i="2"/>
  <c r="AG2961" i="2"/>
  <c r="AF2961" i="2"/>
  <c r="AD2961" i="2"/>
  <c r="AC2961" i="2"/>
  <c r="AB2961" i="2"/>
  <c r="K2961" i="2"/>
  <c r="I2961" i="2"/>
  <c r="F2961" i="2"/>
  <c r="AE2961" i="2" s="1"/>
  <c r="L2961" i="2"/>
  <c r="AI2960" i="2"/>
  <c r="AH2960" i="2"/>
  <c r="AE2960" i="2"/>
  <c r="L2960" i="2"/>
  <c r="K2960" i="2"/>
  <c r="I2960" i="2"/>
  <c r="F2960" i="2"/>
  <c r="AB2960" i="2" s="1"/>
  <c r="AI2959" i="2"/>
  <c r="AF2959" i="2"/>
  <c r="AE2959" i="2"/>
  <c r="K2959" i="2"/>
  <c r="F2959" i="2"/>
  <c r="AG2959" i="2" s="1"/>
  <c r="L2959" i="2"/>
  <c r="AJ2958" i="2"/>
  <c r="AI2958" i="2"/>
  <c r="AG2958" i="2"/>
  <c r="AE2958" i="2"/>
  <c r="K2958" i="2"/>
  <c r="I2958" i="2"/>
  <c r="F2958" i="2"/>
  <c r="AD2958" i="2" s="1"/>
  <c r="L2958" i="2"/>
  <c r="AJ2957" i="2"/>
  <c r="AI2957" i="2"/>
  <c r="AH2957" i="2"/>
  <c r="AG2957" i="2"/>
  <c r="AF2957" i="2"/>
  <c r="AD2957" i="2"/>
  <c r="AC2957" i="2"/>
  <c r="AB2957" i="2"/>
  <c r="K2957" i="2"/>
  <c r="I2957" i="2"/>
  <c r="F2957" i="2"/>
  <c r="AE2957" i="2" s="1"/>
  <c r="L2957" i="2"/>
  <c r="AJ2956" i="2"/>
  <c r="AI2956" i="2"/>
  <c r="AF2956" i="2"/>
  <c r="AC2956" i="2"/>
  <c r="L2956" i="2"/>
  <c r="K2956" i="2"/>
  <c r="F2956" i="2"/>
  <c r="AE2956" i="2" s="1"/>
  <c r="AJ2955" i="2"/>
  <c r="K2955" i="2"/>
  <c r="L2955" i="2" s="1"/>
  <c r="F2955" i="2"/>
  <c r="AC2954" i="2"/>
  <c r="AB2954" i="2"/>
  <c r="L2954" i="2"/>
  <c r="K2954" i="2"/>
  <c r="F2954" i="2"/>
  <c r="AH2954" i="2" s="1"/>
  <c r="AJ2953" i="2"/>
  <c r="AI2953" i="2"/>
  <c r="AH2953" i="2"/>
  <c r="AG2953" i="2"/>
  <c r="AF2953" i="2"/>
  <c r="AD2953" i="2"/>
  <c r="AC2953" i="2"/>
  <c r="AB2953" i="2"/>
  <c r="L2953" i="2"/>
  <c r="K2953" i="2"/>
  <c r="I2953" i="2"/>
  <c r="F2953" i="2"/>
  <c r="AE2953" i="2" s="1"/>
  <c r="AG2952" i="2"/>
  <c r="AE2952" i="2"/>
  <c r="K2952" i="2"/>
  <c r="F2952" i="2"/>
  <c r="L2952" i="2"/>
  <c r="AI2951" i="2"/>
  <c r="AH2951" i="2"/>
  <c r="AF2951" i="2"/>
  <c r="AE2951" i="2"/>
  <c r="AB2951" i="2"/>
  <c r="L2951" i="2"/>
  <c r="K2951" i="2"/>
  <c r="I2951" i="2"/>
  <c r="F2951" i="2"/>
  <c r="AI2950" i="2"/>
  <c r="AE2950" i="2"/>
  <c r="K2950" i="2"/>
  <c r="F2950" i="2"/>
  <c r="L2950" i="2"/>
  <c r="AJ2949" i="2"/>
  <c r="AI2949" i="2"/>
  <c r="AH2949" i="2"/>
  <c r="AG2949" i="2"/>
  <c r="AF2949" i="2"/>
  <c r="AD2949" i="2"/>
  <c r="AC2949" i="2"/>
  <c r="AB2949" i="2"/>
  <c r="K2949" i="2"/>
  <c r="L2949" i="2" s="1"/>
  <c r="I2949" i="2"/>
  <c r="F2949" i="2"/>
  <c r="AE2949" i="2" s="1"/>
  <c r="K2948" i="2"/>
  <c r="L2948" i="2" s="1"/>
  <c r="F2948" i="2"/>
  <c r="AD2947" i="2"/>
  <c r="AC2947" i="2"/>
  <c r="AB2947" i="2"/>
  <c r="K2947" i="2"/>
  <c r="L2947" i="2" s="1"/>
  <c r="F2947" i="2"/>
  <c r="AF2947" i="2" s="1"/>
  <c r="AJ2946" i="2"/>
  <c r="AI2946" i="2"/>
  <c r="AG2946" i="2"/>
  <c r="AE2946" i="2"/>
  <c r="AD2946" i="2"/>
  <c r="L2946" i="2"/>
  <c r="K2946" i="2"/>
  <c r="I2946" i="2"/>
  <c r="F2946" i="2"/>
  <c r="AB2946" i="2" s="1"/>
  <c r="AJ2945" i="2"/>
  <c r="AI2945" i="2"/>
  <c r="AH2945" i="2"/>
  <c r="AG2945" i="2"/>
  <c r="AF2945" i="2"/>
  <c r="AD2945" i="2"/>
  <c r="AC2945" i="2"/>
  <c r="AB2945" i="2"/>
  <c r="K2945" i="2"/>
  <c r="L2945" i="2" s="1"/>
  <c r="I2945" i="2"/>
  <c r="F2945" i="2"/>
  <c r="AE2945" i="2" s="1"/>
  <c r="AJ2944" i="2"/>
  <c r="AI2944" i="2"/>
  <c r="AF2944" i="2"/>
  <c r="AE2944" i="2"/>
  <c r="K2944" i="2"/>
  <c r="L2944" i="2" s="1"/>
  <c r="F2944" i="2"/>
  <c r="AD2944" i="2" s="1"/>
  <c r="AJ2943" i="2"/>
  <c r="AI2943" i="2"/>
  <c r="AH2943" i="2"/>
  <c r="AF2943" i="2"/>
  <c r="AE2943" i="2"/>
  <c r="AC2943" i="2"/>
  <c r="AB2943" i="2"/>
  <c r="K2943" i="2"/>
  <c r="I2943" i="2"/>
  <c r="F2943" i="2"/>
  <c r="AD2943" i="2" s="1"/>
  <c r="L2943" i="2"/>
  <c r="AJ2942" i="2"/>
  <c r="AI2942" i="2"/>
  <c r="AF2942" i="2"/>
  <c r="L2942" i="2"/>
  <c r="K2942" i="2"/>
  <c r="I2942" i="2"/>
  <c r="F2942" i="2"/>
  <c r="AJ2941" i="2"/>
  <c r="AI2941" i="2"/>
  <c r="AH2941" i="2"/>
  <c r="AG2941" i="2"/>
  <c r="AF2941" i="2"/>
  <c r="AD2941" i="2"/>
  <c r="AC2941" i="2"/>
  <c r="AB2941" i="2"/>
  <c r="K2941" i="2"/>
  <c r="I2941" i="2"/>
  <c r="F2941" i="2"/>
  <c r="AE2941" i="2" s="1"/>
  <c r="L2941" i="2"/>
  <c r="AJ2940" i="2"/>
  <c r="AI2940" i="2"/>
  <c r="AF2940" i="2"/>
  <c r="K2940" i="2"/>
  <c r="L2940" i="2" s="1"/>
  <c r="I2940" i="2"/>
  <c r="F2940" i="2"/>
  <c r="AE2940" i="2" s="1"/>
  <c r="AI2939" i="2"/>
  <c r="AH2939" i="2"/>
  <c r="AE2939" i="2"/>
  <c r="K2939" i="2"/>
  <c r="L2939" i="2" s="1"/>
  <c r="I2939" i="2"/>
  <c r="F2939" i="2"/>
  <c r="AJ2939" i="2" s="1"/>
  <c r="AC2938" i="2"/>
  <c r="AB2938" i="2"/>
  <c r="L2938" i="2"/>
  <c r="K2938" i="2"/>
  <c r="F2938" i="2"/>
  <c r="AE2938" i="2" s="1"/>
  <c r="AJ2937" i="2"/>
  <c r="AI2937" i="2"/>
  <c r="AH2937" i="2"/>
  <c r="AG2937" i="2"/>
  <c r="AF2937" i="2"/>
  <c r="AD2937" i="2"/>
  <c r="AC2937" i="2"/>
  <c r="AB2937" i="2"/>
  <c r="K2937" i="2"/>
  <c r="L2937" i="2" s="1"/>
  <c r="I2937" i="2"/>
  <c r="F2937" i="2"/>
  <c r="AE2937" i="2" s="1"/>
  <c r="AJ2936" i="2"/>
  <c r="AI2936" i="2"/>
  <c r="AH2936" i="2"/>
  <c r="AF2936" i="2"/>
  <c r="AE2936" i="2"/>
  <c r="AD2936" i="2"/>
  <c r="AC2936" i="2"/>
  <c r="K2936" i="2"/>
  <c r="I2936" i="2"/>
  <c r="F2936" i="2"/>
  <c r="AB2936" i="2" s="1"/>
  <c r="L2936" i="2"/>
  <c r="AJ2935" i="2"/>
  <c r="AG2935" i="2"/>
  <c r="AF2935" i="2"/>
  <c r="K2935" i="2"/>
  <c r="F2935" i="2"/>
  <c r="L2935" i="2"/>
  <c r="AF2934" i="2"/>
  <c r="L2934" i="2"/>
  <c r="K2934" i="2"/>
  <c r="F2934" i="2"/>
  <c r="AI2933" i="2"/>
  <c r="K2933" i="2"/>
  <c r="L2933" i="2" s="1"/>
  <c r="F2933" i="2"/>
  <c r="AI2932" i="2"/>
  <c r="AD2932" i="2"/>
  <c r="K2932" i="2"/>
  <c r="L2932" i="2" s="1"/>
  <c r="F2932" i="2"/>
  <c r="AJ2931" i="2"/>
  <c r="AI2931" i="2"/>
  <c r="AH2931" i="2"/>
  <c r="AD2931" i="2"/>
  <c r="AC2931" i="2"/>
  <c r="AB2931" i="2"/>
  <c r="K2931" i="2"/>
  <c r="L2931" i="2" s="1"/>
  <c r="F2931" i="2"/>
  <c r="AE2931" i="2" s="1"/>
  <c r="AI2930" i="2"/>
  <c r="AH2930" i="2"/>
  <c r="AG2930" i="2"/>
  <c r="AF2930" i="2"/>
  <c r="K2930" i="2"/>
  <c r="L2930" i="2" s="1"/>
  <c r="F2930" i="2"/>
  <c r="AC2930" i="2" s="1"/>
  <c r="AG2929" i="2"/>
  <c r="AF2929" i="2"/>
  <c r="AE2929" i="2"/>
  <c r="AC2929" i="2"/>
  <c r="AB2929" i="2"/>
  <c r="K2929" i="2"/>
  <c r="F2929" i="2"/>
  <c r="AD2929" i="2" s="1"/>
  <c r="L2929" i="2"/>
  <c r="AI2928" i="2"/>
  <c r="AF2928" i="2"/>
  <c r="AB2928" i="2"/>
  <c r="L2928" i="2"/>
  <c r="K2928" i="2"/>
  <c r="I2928" i="2"/>
  <c r="F2928" i="2"/>
  <c r="AH2928" i="2" s="1"/>
  <c r="AF2927" i="2"/>
  <c r="AE2927" i="2"/>
  <c r="L2927" i="2"/>
  <c r="K2927" i="2"/>
  <c r="F2927" i="2"/>
  <c r="AJ2926" i="2"/>
  <c r="AI2926" i="2"/>
  <c r="AH2926" i="2"/>
  <c r="AG2926" i="2"/>
  <c r="AE2926" i="2"/>
  <c r="AC2926" i="2"/>
  <c r="AB2926" i="2"/>
  <c r="K2926" i="2"/>
  <c r="L2926" i="2" s="1"/>
  <c r="I2926" i="2"/>
  <c r="F2926" i="2"/>
  <c r="AD2926" i="2" s="1"/>
  <c r="L2925" i="2"/>
  <c r="K2925" i="2"/>
  <c r="F2925" i="2"/>
  <c r="K2924" i="2"/>
  <c r="L2924" i="2" s="1"/>
  <c r="F2924" i="2"/>
  <c r="AJ2923" i="2"/>
  <c r="AI2923" i="2"/>
  <c r="AB2923" i="2"/>
  <c r="K2923" i="2"/>
  <c r="F2923" i="2"/>
  <c r="L2923" i="2"/>
  <c r="AI2922" i="2"/>
  <c r="AF2922" i="2"/>
  <c r="AC2922" i="2"/>
  <c r="AB2922" i="2"/>
  <c r="L2922" i="2"/>
  <c r="K2922" i="2"/>
  <c r="I2922" i="2"/>
  <c r="F2922" i="2"/>
  <c r="AE2922" i="2" s="1"/>
  <c r="AJ2921" i="2"/>
  <c r="AI2921" i="2"/>
  <c r="AH2921" i="2"/>
  <c r="AG2921" i="2"/>
  <c r="AE2921" i="2"/>
  <c r="AD2921" i="2"/>
  <c r="AC2921" i="2"/>
  <c r="AB2921" i="2"/>
  <c r="K2921" i="2"/>
  <c r="L2921" i="2" s="1"/>
  <c r="I2921" i="2"/>
  <c r="F2921" i="2"/>
  <c r="AF2921" i="2" s="1"/>
  <c r="AI2920" i="2"/>
  <c r="AH2920" i="2"/>
  <c r="AF2920" i="2"/>
  <c r="AD2920" i="2"/>
  <c r="AC2920" i="2"/>
  <c r="AB2920" i="2"/>
  <c r="K2920" i="2"/>
  <c r="I2920" i="2"/>
  <c r="F2920" i="2"/>
  <c r="AE2920" i="2" s="1"/>
  <c r="L2920" i="2"/>
  <c r="L2919" i="2"/>
  <c r="K2919" i="2"/>
  <c r="F2919" i="2"/>
  <c r="AJ2918" i="2"/>
  <c r="AI2918" i="2"/>
  <c r="AH2918" i="2"/>
  <c r="AG2918" i="2"/>
  <c r="AE2918" i="2"/>
  <c r="AC2918" i="2"/>
  <c r="AB2918" i="2"/>
  <c r="L2918" i="2"/>
  <c r="K2918" i="2"/>
  <c r="I2918" i="2"/>
  <c r="F2918" i="2"/>
  <c r="AD2918" i="2" s="1"/>
  <c r="AJ2917" i="2"/>
  <c r="AI2917" i="2"/>
  <c r="AE2917" i="2"/>
  <c r="AB2917" i="2"/>
  <c r="L2917" i="2"/>
  <c r="K2917" i="2"/>
  <c r="F2917" i="2"/>
  <c r="AH2917" i="2" s="1"/>
  <c r="AD2916" i="2"/>
  <c r="K2916" i="2"/>
  <c r="L2916" i="2" s="1"/>
  <c r="F2916" i="2"/>
  <c r="AI2915" i="2"/>
  <c r="AH2915" i="2"/>
  <c r="AE2915" i="2"/>
  <c r="AD2915" i="2"/>
  <c r="AB2915" i="2"/>
  <c r="K2915" i="2"/>
  <c r="L2915" i="2" s="1"/>
  <c r="F2915" i="2"/>
  <c r="AC2915" i="2" s="1"/>
  <c r="AJ2914" i="2"/>
  <c r="AI2914" i="2"/>
  <c r="AH2914" i="2"/>
  <c r="AG2914" i="2"/>
  <c r="AE2914" i="2"/>
  <c r="AC2914" i="2"/>
  <c r="AB2914" i="2"/>
  <c r="L2914" i="2"/>
  <c r="K2914" i="2"/>
  <c r="I2914" i="2"/>
  <c r="F2914" i="2"/>
  <c r="AD2914" i="2" s="1"/>
  <c r="AJ2913" i="2"/>
  <c r="AI2913" i="2"/>
  <c r="AH2913" i="2"/>
  <c r="AG2913" i="2"/>
  <c r="AE2913" i="2"/>
  <c r="AD2913" i="2"/>
  <c r="AC2913" i="2"/>
  <c r="AB2913" i="2"/>
  <c r="K2913" i="2"/>
  <c r="I2913" i="2"/>
  <c r="F2913" i="2"/>
  <c r="AF2913" i="2" s="1"/>
  <c r="L2913" i="2"/>
  <c r="AI2912" i="2"/>
  <c r="AE2912" i="2"/>
  <c r="AB2912" i="2"/>
  <c r="K2912" i="2"/>
  <c r="L2912" i="2" s="1"/>
  <c r="F2912" i="2"/>
  <c r="AD2912" i="2" s="1"/>
  <c r="K2911" i="2"/>
  <c r="F2911" i="2"/>
  <c r="L2911" i="2"/>
  <c r="AH2910" i="2"/>
  <c r="AE2910" i="2"/>
  <c r="AB2910" i="2"/>
  <c r="K2910" i="2"/>
  <c r="L2910" i="2" s="1"/>
  <c r="I2910" i="2"/>
  <c r="F2910" i="2"/>
  <c r="AD2910" i="2" s="1"/>
  <c r="AJ2909" i="2"/>
  <c r="AI2909" i="2"/>
  <c r="AH2909" i="2"/>
  <c r="AG2909" i="2"/>
  <c r="AD2909" i="2"/>
  <c r="AC2909" i="2"/>
  <c r="AB2909" i="2"/>
  <c r="L2909" i="2"/>
  <c r="K2909" i="2"/>
  <c r="I2909" i="2"/>
  <c r="F2909" i="2"/>
  <c r="AF2909" i="2" s="1"/>
  <c r="AI2908" i="2"/>
  <c r="AH2908" i="2"/>
  <c r="AG2908" i="2"/>
  <c r="AE2908" i="2"/>
  <c r="AD2908" i="2"/>
  <c r="AC2908" i="2"/>
  <c r="AB2908" i="2"/>
  <c r="L2908" i="2"/>
  <c r="K2908" i="2"/>
  <c r="I2908" i="2"/>
  <c r="F2908" i="2"/>
  <c r="AJ2907" i="2"/>
  <c r="AH2907" i="2"/>
  <c r="AE2907" i="2"/>
  <c r="AC2907" i="2"/>
  <c r="AB2907" i="2"/>
  <c r="K2907" i="2"/>
  <c r="F2907" i="2"/>
  <c r="AD2907" i="2" s="1"/>
  <c r="L2907" i="2"/>
  <c r="L2906" i="2"/>
  <c r="K2906" i="2"/>
  <c r="F2906" i="2"/>
  <c r="AJ2905" i="2"/>
  <c r="AH2905" i="2"/>
  <c r="AE2905" i="2"/>
  <c r="AC2905" i="2"/>
  <c r="AB2905" i="2"/>
  <c r="K2905" i="2"/>
  <c r="I2905" i="2"/>
  <c r="F2905" i="2"/>
  <c r="L2905" i="2"/>
  <c r="AI2904" i="2"/>
  <c r="K2904" i="2"/>
  <c r="L2904" i="2" s="1"/>
  <c r="I2904" i="2"/>
  <c r="F2904" i="2"/>
  <c r="L2903" i="2"/>
  <c r="K2903" i="2"/>
  <c r="F2903" i="2"/>
  <c r="AJ2902" i="2"/>
  <c r="AI2902" i="2"/>
  <c r="AH2902" i="2"/>
  <c r="AG2902" i="2"/>
  <c r="AF2902" i="2"/>
  <c r="AD2902" i="2"/>
  <c r="AC2902" i="2"/>
  <c r="AB2902" i="2"/>
  <c r="K2902" i="2"/>
  <c r="I2902" i="2"/>
  <c r="F2902" i="2"/>
  <c r="AE2902" i="2" s="1"/>
  <c r="L2902" i="2"/>
  <c r="AJ2901" i="2"/>
  <c r="AI2901" i="2"/>
  <c r="AH2901" i="2"/>
  <c r="AG2901" i="2"/>
  <c r="AF2901" i="2"/>
  <c r="AD2901" i="2"/>
  <c r="AC2901" i="2"/>
  <c r="K2901" i="2"/>
  <c r="L2901" i="2" s="1"/>
  <c r="I2901" i="2"/>
  <c r="F2901" i="2"/>
  <c r="AE2901" i="2" s="1"/>
  <c r="AI2900" i="2"/>
  <c r="AH2900" i="2"/>
  <c r="AG2900" i="2"/>
  <c r="AE2900" i="2"/>
  <c r="AD2900" i="2"/>
  <c r="AC2900" i="2"/>
  <c r="K2900" i="2"/>
  <c r="L2900" i="2" s="1"/>
  <c r="F2900" i="2"/>
  <c r="AI2899" i="2"/>
  <c r="K2899" i="2"/>
  <c r="F2899" i="2"/>
  <c r="L2899" i="2"/>
  <c r="AJ2898" i="2"/>
  <c r="AI2898" i="2"/>
  <c r="AH2898" i="2"/>
  <c r="AG2898" i="2"/>
  <c r="AF2898" i="2"/>
  <c r="AD2898" i="2"/>
  <c r="AC2898" i="2"/>
  <c r="AB2898" i="2"/>
  <c r="L2898" i="2"/>
  <c r="K2898" i="2"/>
  <c r="I2898" i="2"/>
  <c r="F2898" i="2"/>
  <c r="AE2898" i="2" s="1"/>
  <c r="AJ2897" i="2"/>
  <c r="AI2897" i="2"/>
  <c r="AH2897" i="2"/>
  <c r="AG2897" i="2"/>
  <c r="AF2897" i="2"/>
  <c r="AD2897" i="2"/>
  <c r="AC2897" i="2"/>
  <c r="K2897" i="2"/>
  <c r="L2897" i="2" s="1"/>
  <c r="I2897" i="2"/>
  <c r="F2897" i="2"/>
  <c r="AE2897" i="2" s="1"/>
  <c r="K2896" i="2"/>
  <c r="L2896" i="2" s="1"/>
  <c r="F2896" i="2"/>
  <c r="AG2895" i="2"/>
  <c r="AF2895" i="2"/>
  <c r="AE2895" i="2"/>
  <c r="AD2895" i="2"/>
  <c r="AB2895" i="2"/>
  <c r="L2895" i="2"/>
  <c r="K2895" i="2"/>
  <c r="I2895" i="2"/>
  <c r="F2895" i="2"/>
  <c r="AJ2894" i="2"/>
  <c r="AI2894" i="2"/>
  <c r="AH2894" i="2"/>
  <c r="AG2894" i="2"/>
  <c r="AF2894" i="2"/>
  <c r="AD2894" i="2"/>
  <c r="AC2894" i="2"/>
  <c r="AB2894" i="2"/>
  <c r="K2894" i="2"/>
  <c r="I2894" i="2"/>
  <c r="F2894" i="2"/>
  <c r="AE2894" i="2" s="1"/>
  <c r="L2894" i="2"/>
  <c r="AJ2893" i="2"/>
  <c r="AI2893" i="2"/>
  <c r="AH2893" i="2"/>
  <c r="AG2893" i="2"/>
  <c r="AF2893" i="2"/>
  <c r="AD2893" i="2"/>
  <c r="AC2893" i="2"/>
  <c r="L2893" i="2"/>
  <c r="K2893" i="2"/>
  <c r="I2893" i="2"/>
  <c r="F2893" i="2"/>
  <c r="AE2893" i="2" s="1"/>
  <c r="AJ2892" i="2"/>
  <c r="K2892" i="2"/>
  <c r="I2892" i="2"/>
  <c r="F2892" i="2"/>
  <c r="L2892" i="2"/>
  <c r="AF2891" i="2"/>
  <c r="AE2891" i="2"/>
  <c r="AD2891" i="2"/>
  <c r="AC2891" i="2"/>
  <c r="AB2891" i="2"/>
  <c r="L2891" i="2"/>
  <c r="K2891" i="2"/>
  <c r="I2891" i="2"/>
  <c r="F2891" i="2"/>
  <c r="AJ2890" i="2"/>
  <c r="AI2890" i="2"/>
  <c r="AH2890" i="2"/>
  <c r="AG2890" i="2"/>
  <c r="AF2890" i="2"/>
  <c r="AD2890" i="2"/>
  <c r="AC2890" i="2"/>
  <c r="AB2890" i="2"/>
  <c r="L2890" i="2"/>
  <c r="K2890" i="2"/>
  <c r="I2890" i="2"/>
  <c r="F2890" i="2"/>
  <c r="AE2890" i="2" s="1"/>
  <c r="AJ2889" i="2"/>
  <c r="AI2889" i="2"/>
  <c r="AH2889" i="2"/>
  <c r="AG2889" i="2"/>
  <c r="AF2889" i="2"/>
  <c r="AD2889" i="2"/>
  <c r="AC2889" i="2"/>
  <c r="K2889" i="2"/>
  <c r="L2889" i="2" s="1"/>
  <c r="I2889" i="2"/>
  <c r="F2889" i="2"/>
  <c r="AE2889" i="2" s="1"/>
  <c r="K2888" i="2"/>
  <c r="L2888" i="2" s="1"/>
  <c r="F2888" i="2"/>
  <c r="AF2887" i="2"/>
  <c r="AE2887" i="2"/>
  <c r="AD2887" i="2"/>
  <c r="AC2887" i="2"/>
  <c r="AB2887" i="2"/>
  <c r="K2887" i="2"/>
  <c r="F2887" i="2"/>
  <c r="L2887" i="2"/>
  <c r="AJ2886" i="2"/>
  <c r="AI2886" i="2"/>
  <c r="AH2886" i="2"/>
  <c r="AG2886" i="2"/>
  <c r="AF2886" i="2"/>
  <c r="AD2886" i="2"/>
  <c r="AC2886" i="2"/>
  <c r="AB2886" i="2"/>
  <c r="L2886" i="2"/>
  <c r="K2886" i="2"/>
  <c r="I2886" i="2"/>
  <c r="F2886" i="2"/>
  <c r="AE2886" i="2" s="1"/>
  <c r="AJ2885" i="2"/>
  <c r="AI2885" i="2"/>
  <c r="AH2885" i="2"/>
  <c r="AG2885" i="2"/>
  <c r="AF2885" i="2"/>
  <c r="AC2885" i="2"/>
  <c r="K2885" i="2"/>
  <c r="L2885" i="2" s="1"/>
  <c r="I2885" i="2"/>
  <c r="F2885" i="2"/>
  <c r="AE2885" i="2" s="1"/>
  <c r="L2884" i="2"/>
  <c r="K2884" i="2"/>
  <c r="I2884" i="2"/>
  <c r="F2884" i="2"/>
  <c r="AE2883" i="2"/>
  <c r="AD2883" i="2"/>
  <c r="AC2883" i="2"/>
  <c r="AB2883" i="2"/>
  <c r="K2883" i="2"/>
  <c r="F2883" i="2"/>
  <c r="L2883" i="2"/>
  <c r="AJ2882" i="2"/>
  <c r="AI2882" i="2"/>
  <c r="AH2882" i="2"/>
  <c r="AF2882" i="2"/>
  <c r="AD2882" i="2"/>
  <c r="AC2882" i="2"/>
  <c r="AB2882" i="2"/>
  <c r="K2882" i="2"/>
  <c r="L2882" i="2" s="1"/>
  <c r="F2882" i="2"/>
  <c r="AG2882" i="2" s="1"/>
  <c r="AF2881" i="2"/>
  <c r="AE2881" i="2"/>
  <c r="AC2881" i="2"/>
  <c r="K2881" i="2"/>
  <c r="L2881" i="2" s="1"/>
  <c r="F2881" i="2"/>
  <c r="AJ2880" i="2"/>
  <c r="AI2880" i="2"/>
  <c r="AH2880" i="2"/>
  <c r="AF2880" i="2"/>
  <c r="AB2880" i="2"/>
  <c r="K2880" i="2"/>
  <c r="L2880" i="2" s="1"/>
  <c r="I2880" i="2"/>
  <c r="F2880" i="2"/>
  <c r="AG2880" i="2" s="1"/>
  <c r="AE2879" i="2"/>
  <c r="AD2879" i="2"/>
  <c r="AC2879" i="2"/>
  <c r="AB2879" i="2"/>
  <c r="K2879" i="2"/>
  <c r="F2879" i="2"/>
  <c r="L2879" i="2"/>
  <c r="AJ2878" i="2"/>
  <c r="AI2878" i="2"/>
  <c r="AH2878" i="2"/>
  <c r="AF2878" i="2"/>
  <c r="AD2878" i="2"/>
  <c r="AC2878" i="2"/>
  <c r="AB2878" i="2"/>
  <c r="K2878" i="2"/>
  <c r="L2878" i="2" s="1"/>
  <c r="F2878" i="2"/>
  <c r="AG2878" i="2" s="1"/>
  <c r="L2877" i="2"/>
  <c r="K2877" i="2"/>
  <c r="F2877" i="2"/>
  <c r="AJ2876" i="2"/>
  <c r="AI2876" i="2"/>
  <c r="AH2876" i="2"/>
  <c r="AG2876" i="2"/>
  <c r="AE2876" i="2"/>
  <c r="AD2876" i="2"/>
  <c r="AC2876" i="2"/>
  <c r="AB2876" i="2"/>
  <c r="L2876" i="2"/>
  <c r="K2876" i="2"/>
  <c r="I2876" i="2"/>
  <c r="F2876" i="2"/>
  <c r="AF2876" i="2" s="1"/>
  <c r="AG2875" i="2"/>
  <c r="AF2875" i="2"/>
  <c r="AE2875" i="2"/>
  <c r="AD2875" i="2"/>
  <c r="K2875" i="2"/>
  <c r="I2875" i="2"/>
  <c r="F2875" i="2"/>
  <c r="AH2875" i="2" s="1"/>
  <c r="L2875" i="2"/>
  <c r="AJ2874" i="2"/>
  <c r="AH2874" i="2"/>
  <c r="AE2874" i="2"/>
  <c r="AD2874" i="2"/>
  <c r="AC2874" i="2"/>
  <c r="AB2874" i="2"/>
  <c r="K2874" i="2"/>
  <c r="F2874" i="2"/>
  <c r="L2874" i="2"/>
  <c r="AJ2873" i="2"/>
  <c r="AI2873" i="2"/>
  <c r="AH2873" i="2"/>
  <c r="AG2873" i="2"/>
  <c r="AB2873" i="2"/>
  <c r="L2873" i="2"/>
  <c r="K2873" i="2"/>
  <c r="I2873" i="2"/>
  <c r="F2873" i="2"/>
  <c r="AD2873" i="2" s="1"/>
  <c r="AF2872" i="2"/>
  <c r="AE2872" i="2"/>
  <c r="AD2872" i="2"/>
  <c r="AC2872" i="2"/>
  <c r="K2872" i="2"/>
  <c r="F2872" i="2"/>
  <c r="L2872" i="2"/>
  <c r="AI2871" i="2"/>
  <c r="AH2871" i="2"/>
  <c r="AG2871" i="2"/>
  <c r="AE2871" i="2"/>
  <c r="AC2871" i="2"/>
  <c r="AB2871" i="2"/>
  <c r="L2871" i="2"/>
  <c r="K2871" i="2"/>
  <c r="I2871" i="2"/>
  <c r="F2871" i="2"/>
  <c r="AD2871" i="2" s="1"/>
  <c r="AI2870" i="2"/>
  <c r="AH2870" i="2"/>
  <c r="AF2870" i="2"/>
  <c r="AE2870" i="2"/>
  <c r="K2870" i="2"/>
  <c r="F2870" i="2"/>
  <c r="L2870" i="2"/>
  <c r="AF2869" i="2"/>
  <c r="AC2869" i="2"/>
  <c r="AB2869" i="2"/>
  <c r="L2869" i="2"/>
  <c r="K2869" i="2"/>
  <c r="F2869" i="2"/>
  <c r="AJ2868" i="2"/>
  <c r="AI2868" i="2"/>
  <c r="AH2868" i="2"/>
  <c r="AG2868" i="2"/>
  <c r="AC2868" i="2"/>
  <c r="L2868" i="2"/>
  <c r="K2868" i="2"/>
  <c r="I2868" i="2"/>
  <c r="F2868" i="2"/>
  <c r="AF2868" i="2" s="1"/>
  <c r="AH2867" i="2"/>
  <c r="AF2867" i="2"/>
  <c r="AE2867" i="2"/>
  <c r="AD2867" i="2"/>
  <c r="AC2867" i="2"/>
  <c r="K2867" i="2"/>
  <c r="F2867" i="2"/>
  <c r="L2867" i="2"/>
  <c r="AJ2866" i="2"/>
  <c r="AI2866" i="2"/>
  <c r="AH2866" i="2"/>
  <c r="AE2866" i="2"/>
  <c r="AC2866" i="2"/>
  <c r="AB2866" i="2"/>
  <c r="L2866" i="2"/>
  <c r="K2866" i="2"/>
  <c r="F2866" i="2"/>
  <c r="AD2866" i="2" s="1"/>
  <c r="K2865" i="2"/>
  <c r="L2865" i="2" s="1"/>
  <c r="F2865" i="2"/>
  <c r="AF2864" i="2"/>
  <c r="AD2864" i="2"/>
  <c r="K2864" i="2"/>
  <c r="F2864" i="2"/>
  <c r="L2864" i="2"/>
  <c r="AI2863" i="2"/>
  <c r="AH2863" i="2"/>
  <c r="AG2863" i="2"/>
  <c r="AC2863" i="2"/>
  <c r="K2863" i="2"/>
  <c r="L2863" i="2" s="1"/>
  <c r="I2863" i="2"/>
  <c r="F2863" i="2"/>
  <c r="AE2863" i="2" s="1"/>
  <c r="AI2862" i="2"/>
  <c r="AH2862" i="2"/>
  <c r="K2862" i="2"/>
  <c r="L2862" i="2" s="1"/>
  <c r="F2862" i="2"/>
  <c r="L2861" i="2"/>
  <c r="K2861" i="2"/>
  <c r="F2861" i="2"/>
  <c r="AI2860" i="2"/>
  <c r="AH2860" i="2"/>
  <c r="AG2860" i="2"/>
  <c r="AF2860" i="2"/>
  <c r="AE2860" i="2"/>
  <c r="L2860" i="2"/>
  <c r="K2860" i="2"/>
  <c r="I2860" i="2"/>
  <c r="F2860" i="2"/>
  <c r="AH2859" i="2"/>
  <c r="AF2859" i="2"/>
  <c r="AE2859" i="2"/>
  <c r="AD2859" i="2"/>
  <c r="AC2859" i="2"/>
  <c r="AB2859" i="2"/>
  <c r="K2859" i="2"/>
  <c r="I2859" i="2"/>
  <c r="F2859" i="2"/>
  <c r="L2859" i="2"/>
  <c r="AJ2858" i="2"/>
  <c r="AI2858" i="2"/>
  <c r="AH2858" i="2"/>
  <c r="AC2858" i="2"/>
  <c r="K2858" i="2"/>
  <c r="L2858" i="2" s="1"/>
  <c r="F2858" i="2"/>
  <c r="AE2858" i="2" s="1"/>
  <c r="AI2857" i="2"/>
  <c r="AH2857" i="2"/>
  <c r="K2857" i="2"/>
  <c r="L2857" i="2" s="1"/>
  <c r="F2857" i="2"/>
  <c r="K2856" i="2"/>
  <c r="L2856" i="2" s="1"/>
  <c r="F2856" i="2"/>
  <c r="K2855" i="2"/>
  <c r="F2855" i="2"/>
  <c r="L2855" i="2"/>
  <c r="AB2854" i="2"/>
  <c r="K2854" i="2"/>
  <c r="F2854" i="2"/>
  <c r="L2854" i="2"/>
  <c r="AJ2853" i="2"/>
  <c r="AI2853" i="2"/>
  <c r="AH2853" i="2"/>
  <c r="AG2853" i="2"/>
  <c r="AC2853" i="2"/>
  <c r="L2853" i="2"/>
  <c r="K2853" i="2"/>
  <c r="I2853" i="2"/>
  <c r="F2853" i="2"/>
  <c r="AD2853" i="2" s="1"/>
  <c r="AH2852" i="2"/>
  <c r="AG2852" i="2"/>
  <c r="AF2852" i="2"/>
  <c r="AE2852" i="2"/>
  <c r="AD2852" i="2"/>
  <c r="AC2852" i="2"/>
  <c r="AB2852" i="2"/>
  <c r="K2852" i="2"/>
  <c r="F2852" i="2"/>
  <c r="L2852" i="2"/>
  <c r="AC2851" i="2"/>
  <c r="K2851" i="2"/>
  <c r="L2851" i="2" s="1"/>
  <c r="F2851" i="2"/>
  <c r="K2850" i="2"/>
  <c r="F2850" i="2"/>
  <c r="L2850" i="2"/>
  <c r="AF2849" i="2"/>
  <c r="AE2849" i="2"/>
  <c r="AC2849" i="2"/>
  <c r="AB2849" i="2"/>
  <c r="K2849" i="2"/>
  <c r="L2849" i="2" s="1"/>
  <c r="F2849" i="2"/>
  <c r="AG2849" i="2" s="1"/>
  <c r="AJ2848" i="2"/>
  <c r="AI2848" i="2"/>
  <c r="AH2848" i="2"/>
  <c r="AG2848" i="2"/>
  <c r="AE2848" i="2"/>
  <c r="AD2848" i="2"/>
  <c r="AB2848" i="2"/>
  <c r="K2848" i="2"/>
  <c r="L2848" i="2" s="1"/>
  <c r="I2848" i="2"/>
  <c r="F2848" i="2"/>
  <c r="AF2848" i="2" s="1"/>
  <c r="AD2847" i="2"/>
  <c r="AC2847" i="2"/>
  <c r="AB2847" i="2"/>
  <c r="K2847" i="2"/>
  <c r="L2847" i="2" s="1"/>
  <c r="I2847" i="2"/>
  <c r="F2847" i="2"/>
  <c r="AG2847" i="2" s="1"/>
  <c r="K2846" i="2"/>
  <c r="L2846" i="2" s="1"/>
  <c r="F2846" i="2"/>
  <c r="K2845" i="2"/>
  <c r="L2845" i="2" s="1"/>
  <c r="F2845" i="2"/>
  <c r="AF2844" i="2"/>
  <c r="AE2844" i="2"/>
  <c r="AD2844" i="2"/>
  <c r="AC2844" i="2"/>
  <c r="AB2844" i="2"/>
  <c r="K2844" i="2"/>
  <c r="F2844" i="2"/>
  <c r="L2844" i="2"/>
  <c r="K2843" i="2"/>
  <c r="L2843" i="2" s="1"/>
  <c r="I2843" i="2"/>
  <c r="F2843" i="2"/>
  <c r="AF2842" i="2"/>
  <c r="AE2842" i="2"/>
  <c r="AD2842" i="2"/>
  <c r="AC2842" i="2"/>
  <c r="AB2842" i="2"/>
  <c r="K2842" i="2"/>
  <c r="F2842" i="2"/>
  <c r="L2842" i="2"/>
  <c r="AJ2841" i="2"/>
  <c r="AI2841" i="2"/>
  <c r="AH2841" i="2"/>
  <c r="AG2841" i="2"/>
  <c r="AE2841" i="2"/>
  <c r="AC2841" i="2"/>
  <c r="AB2841" i="2"/>
  <c r="K2841" i="2"/>
  <c r="L2841" i="2" s="1"/>
  <c r="I2841" i="2"/>
  <c r="F2841" i="2"/>
  <c r="AD2841" i="2" s="1"/>
  <c r="AG2840" i="2"/>
  <c r="AF2840" i="2"/>
  <c r="AE2840" i="2"/>
  <c r="AD2840" i="2"/>
  <c r="AC2840" i="2"/>
  <c r="K2840" i="2"/>
  <c r="F2840" i="2"/>
  <c r="L2840" i="2"/>
  <c r="AI2839" i="2"/>
  <c r="AG2839" i="2"/>
  <c r="AF2839" i="2"/>
  <c r="K2839" i="2"/>
  <c r="L2839" i="2" s="1"/>
  <c r="F2839" i="2"/>
  <c r="AF2838" i="2"/>
  <c r="AE2838" i="2"/>
  <c r="AD2838" i="2"/>
  <c r="AB2838" i="2"/>
  <c r="K2838" i="2"/>
  <c r="F2838" i="2"/>
  <c r="L2838" i="2"/>
  <c r="AJ2837" i="2"/>
  <c r="AH2837" i="2"/>
  <c r="AG2837" i="2"/>
  <c r="K2837" i="2"/>
  <c r="L2837" i="2" s="1"/>
  <c r="I2837" i="2"/>
  <c r="F2837" i="2"/>
  <c r="AI2837" i="2" s="1"/>
  <c r="AJ2836" i="2"/>
  <c r="AI2836" i="2"/>
  <c r="AH2836" i="2"/>
  <c r="AG2836" i="2"/>
  <c r="AE2836" i="2"/>
  <c r="AD2836" i="2"/>
  <c r="AC2836" i="2"/>
  <c r="AB2836" i="2"/>
  <c r="K2836" i="2"/>
  <c r="I2836" i="2"/>
  <c r="F2836" i="2"/>
  <c r="AF2836" i="2" s="1"/>
  <c r="L2836" i="2"/>
  <c r="AI2835" i="2"/>
  <c r="K2835" i="2"/>
  <c r="L2835" i="2" s="1"/>
  <c r="F2835" i="2"/>
  <c r="AF2834" i="2"/>
  <c r="AD2834" i="2"/>
  <c r="AC2834" i="2"/>
  <c r="K2834" i="2"/>
  <c r="F2834" i="2"/>
  <c r="L2834" i="2"/>
  <c r="AJ2833" i="2"/>
  <c r="AI2833" i="2"/>
  <c r="AH2833" i="2"/>
  <c r="AF2833" i="2"/>
  <c r="AE2833" i="2"/>
  <c r="AB2833" i="2"/>
  <c r="K2833" i="2"/>
  <c r="L2833" i="2" s="1"/>
  <c r="I2833" i="2"/>
  <c r="F2833" i="2"/>
  <c r="AH2832" i="2"/>
  <c r="AG2832" i="2"/>
  <c r="AF2832" i="2"/>
  <c r="AE2832" i="2"/>
  <c r="AD2832" i="2"/>
  <c r="AC2832" i="2"/>
  <c r="AB2832" i="2"/>
  <c r="K2832" i="2"/>
  <c r="F2832" i="2"/>
  <c r="L2832" i="2"/>
  <c r="AI2831" i="2"/>
  <c r="AH2831" i="2"/>
  <c r="AG2831" i="2"/>
  <c r="AE2831" i="2"/>
  <c r="AD2831" i="2"/>
  <c r="AC2831" i="2"/>
  <c r="AB2831" i="2"/>
  <c r="L2831" i="2"/>
  <c r="K2831" i="2"/>
  <c r="I2831" i="2"/>
  <c r="F2831" i="2"/>
  <c r="AE2830" i="2"/>
  <c r="K2830" i="2"/>
  <c r="F2830" i="2"/>
  <c r="AH2830" i="2" s="1"/>
  <c r="L2830" i="2"/>
  <c r="AJ2829" i="2"/>
  <c r="AH2829" i="2"/>
  <c r="L2829" i="2"/>
  <c r="K2829" i="2"/>
  <c r="I2829" i="2"/>
  <c r="F2829" i="2"/>
  <c r="AE2829" i="2" s="1"/>
  <c r="AI2828" i="2"/>
  <c r="AH2828" i="2"/>
  <c r="AG2828" i="2"/>
  <c r="AF2828" i="2"/>
  <c r="AC2828" i="2"/>
  <c r="AB2828" i="2"/>
  <c r="K2828" i="2"/>
  <c r="I2828" i="2"/>
  <c r="F2828" i="2"/>
  <c r="L2828" i="2"/>
  <c r="AI2827" i="2"/>
  <c r="AH2827" i="2"/>
  <c r="K2827" i="2"/>
  <c r="L2827" i="2" s="1"/>
  <c r="F2827" i="2"/>
  <c r="AJ2826" i="2"/>
  <c r="AI2826" i="2"/>
  <c r="AH2826" i="2"/>
  <c r="AE2826" i="2"/>
  <c r="AD2826" i="2"/>
  <c r="AC2826" i="2"/>
  <c r="AB2826" i="2"/>
  <c r="K2826" i="2"/>
  <c r="F2826" i="2"/>
  <c r="L2826" i="2"/>
  <c r="AJ2825" i="2"/>
  <c r="AI2825" i="2"/>
  <c r="AH2825" i="2"/>
  <c r="AB2825" i="2"/>
  <c r="K2825" i="2"/>
  <c r="L2825" i="2" s="1"/>
  <c r="I2825" i="2"/>
  <c r="F2825" i="2"/>
  <c r="AD2825" i="2" s="1"/>
  <c r="AG2824" i="2"/>
  <c r="AE2824" i="2"/>
  <c r="AD2824" i="2"/>
  <c r="AC2824" i="2"/>
  <c r="AB2824" i="2"/>
  <c r="K2824" i="2"/>
  <c r="I2824" i="2"/>
  <c r="F2824" i="2"/>
  <c r="AH2824" i="2" s="1"/>
  <c r="L2824" i="2"/>
  <c r="AI2823" i="2"/>
  <c r="AH2823" i="2"/>
  <c r="AE2823" i="2"/>
  <c r="AB2823" i="2"/>
  <c r="L2823" i="2"/>
  <c r="K2823" i="2"/>
  <c r="I2823" i="2"/>
  <c r="F2823" i="2"/>
  <c r="AF2823" i="2" s="1"/>
  <c r="AI2822" i="2"/>
  <c r="AH2822" i="2"/>
  <c r="AF2822" i="2"/>
  <c r="AE2822" i="2"/>
  <c r="AC2822" i="2"/>
  <c r="AB2822" i="2"/>
  <c r="K2822" i="2"/>
  <c r="F2822" i="2"/>
  <c r="L2822" i="2"/>
  <c r="AJ2821" i="2"/>
  <c r="AI2821" i="2"/>
  <c r="L2821" i="2"/>
  <c r="K2821" i="2"/>
  <c r="I2821" i="2"/>
  <c r="F2821" i="2"/>
  <c r="AH2820" i="2"/>
  <c r="K2820" i="2"/>
  <c r="F2820" i="2"/>
  <c r="L2820" i="2"/>
  <c r="L2819" i="2"/>
  <c r="K2819" i="2"/>
  <c r="F2819" i="2"/>
  <c r="AI2818" i="2"/>
  <c r="AH2818" i="2"/>
  <c r="AE2818" i="2"/>
  <c r="AC2818" i="2"/>
  <c r="AB2818" i="2"/>
  <c r="K2818" i="2"/>
  <c r="F2818" i="2"/>
  <c r="AF2818" i="2" s="1"/>
  <c r="L2818" i="2"/>
  <c r="AH2817" i="2"/>
  <c r="K2817" i="2"/>
  <c r="L2817" i="2" s="1"/>
  <c r="F2817" i="2"/>
  <c r="AJ2817" i="2" s="1"/>
  <c r="AH2816" i="2"/>
  <c r="AE2816" i="2"/>
  <c r="AD2816" i="2"/>
  <c r="AC2816" i="2"/>
  <c r="AB2816" i="2"/>
  <c r="K2816" i="2"/>
  <c r="F2816" i="2"/>
  <c r="AF2816" i="2" s="1"/>
  <c r="L2816" i="2"/>
  <c r="AI2815" i="2"/>
  <c r="AH2815" i="2"/>
  <c r="AG2815" i="2"/>
  <c r="AF2815" i="2"/>
  <c r="K2815" i="2"/>
  <c r="I2815" i="2"/>
  <c r="F2815" i="2"/>
  <c r="L2815" i="2"/>
  <c r="AI2814" i="2"/>
  <c r="AF2814" i="2"/>
  <c r="AE2814" i="2"/>
  <c r="AD2814" i="2"/>
  <c r="AC2814" i="2"/>
  <c r="AB2814" i="2"/>
  <c r="K2814" i="2"/>
  <c r="F2814" i="2"/>
  <c r="L2814" i="2"/>
  <c r="K2813" i="2"/>
  <c r="L2813" i="2" s="1"/>
  <c r="F2813" i="2"/>
  <c r="K2812" i="2"/>
  <c r="F2812" i="2"/>
  <c r="L2812" i="2"/>
  <c r="AI2811" i="2"/>
  <c r="AH2811" i="2"/>
  <c r="AG2811" i="2"/>
  <c r="AD2811" i="2"/>
  <c r="AB2811" i="2"/>
  <c r="L2811" i="2"/>
  <c r="K2811" i="2"/>
  <c r="I2811" i="2"/>
  <c r="F2811" i="2"/>
  <c r="AE2811" i="2" s="1"/>
  <c r="AI2810" i="2"/>
  <c r="AF2810" i="2"/>
  <c r="AE2810" i="2"/>
  <c r="AD2810" i="2"/>
  <c r="K2810" i="2"/>
  <c r="L2810" i="2" s="1"/>
  <c r="F2810" i="2"/>
  <c r="AJ2809" i="2"/>
  <c r="AI2809" i="2"/>
  <c r="AH2809" i="2"/>
  <c r="AG2809" i="2"/>
  <c r="AE2809" i="2"/>
  <c r="AC2809" i="2"/>
  <c r="AB2809" i="2"/>
  <c r="L2809" i="2"/>
  <c r="K2809" i="2"/>
  <c r="I2809" i="2"/>
  <c r="F2809" i="2"/>
  <c r="AD2809" i="2" s="1"/>
  <c r="AG2808" i="2"/>
  <c r="AE2808" i="2"/>
  <c r="L2808" i="2"/>
  <c r="K2808" i="2"/>
  <c r="F2808" i="2"/>
  <c r="AI2808" i="2" s="1"/>
  <c r="AG2807" i="2"/>
  <c r="AF2807" i="2"/>
  <c r="AE2807" i="2"/>
  <c r="AD2807" i="2"/>
  <c r="AC2807" i="2"/>
  <c r="AB2807" i="2"/>
  <c r="K2807" i="2"/>
  <c r="F2807" i="2"/>
  <c r="L2807" i="2"/>
  <c r="AJ2806" i="2"/>
  <c r="AI2806" i="2"/>
  <c r="AH2806" i="2"/>
  <c r="AD2806" i="2"/>
  <c r="AB2806" i="2"/>
  <c r="L2806" i="2"/>
  <c r="K2806" i="2"/>
  <c r="F2806" i="2"/>
  <c r="AE2806" i="2" s="1"/>
  <c r="AJ2805" i="2"/>
  <c r="AC2805" i="2"/>
  <c r="K2805" i="2"/>
  <c r="L2805" i="2" s="1"/>
  <c r="I2805" i="2"/>
  <c r="F2805" i="2"/>
  <c r="AJ2804" i="2"/>
  <c r="AI2804" i="2"/>
  <c r="AH2804" i="2"/>
  <c r="AG2804" i="2"/>
  <c r="AE2804" i="2"/>
  <c r="AD2804" i="2"/>
  <c r="AC2804" i="2"/>
  <c r="AB2804" i="2"/>
  <c r="K2804" i="2"/>
  <c r="I2804" i="2"/>
  <c r="F2804" i="2"/>
  <c r="AF2804" i="2" s="1"/>
  <c r="L2804" i="2"/>
  <c r="AI2803" i="2"/>
  <c r="AH2803" i="2"/>
  <c r="AG2803" i="2"/>
  <c r="AF2803" i="2"/>
  <c r="K2803" i="2"/>
  <c r="F2803" i="2"/>
  <c r="L2803" i="2"/>
  <c r="K2802" i="2"/>
  <c r="F2802" i="2"/>
  <c r="L2802" i="2"/>
  <c r="AJ2801" i="2"/>
  <c r="AI2801" i="2"/>
  <c r="AH2801" i="2"/>
  <c r="AG2801" i="2"/>
  <c r="AE2801" i="2"/>
  <c r="AB2801" i="2"/>
  <c r="L2801" i="2"/>
  <c r="K2801" i="2"/>
  <c r="I2801" i="2"/>
  <c r="F2801" i="2"/>
  <c r="AD2801" i="2" s="1"/>
  <c r="AG2800" i="2"/>
  <c r="AD2800" i="2"/>
  <c r="K2800" i="2"/>
  <c r="L2800" i="2" s="1"/>
  <c r="F2800" i="2"/>
  <c r="AI2799" i="2"/>
  <c r="AH2799" i="2"/>
  <c r="AG2799" i="2"/>
  <c r="AE2799" i="2"/>
  <c r="AD2799" i="2"/>
  <c r="AC2799" i="2"/>
  <c r="AB2799" i="2"/>
  <c r="L2799" i="2"/>
  <c r="K2799" i="2"/>
  <c r="I2799" i="2"/>
  <c r="F2799" i="2"/>
  <c r="L2798" i="2"/>
  <c r="K2798" i="2"/>
  <c r="F2798" i="2"/>
  <c r="AH2797" i="2"/>
  <c r="AF2797" i="2"/>
  <c r="L2797" i="2"/>
  <c r="K2797" i="2"/>
  <c r="F2797" i="2"/>
  <c r="AJ2796" i="2"/>
  <c r="AI2796" i="2"/>
  <c r="AH2796" i="2"/>
  <c r="AG2796" i="2"/>
  <c r="AE2796" i="2"/>
  <c r="AC2796" i="2"/>
  <c r="AB2796" i="2"/>
  <c r="K2796" i="2"/>
  <c r="L2796" i="2" s="1"/>
  <c r="I2796" i="2"/>
  <c r="F2796" i="2"/>
  <c r="AF2796" i="2" s="1"/>
  <c r="AC2795" i="2"/>
  <c r="K2795" i="2"/>
  <c r="F2795" i="2"/>
  <c r="L2795" i="2"/>
  <c r="AJ2794" i="2"/>
  <c r="AI2794" i="2"/>
  <c r="AH2794" i="2"/>
  <c r="AE2794" i="2"/>
  <c r="AD2794" i="2"/>
  <c r="AC2794" i="2"/>
  <c r="AB2794" i="2"/>
  <c r="K2794" i="2"/>
  <c r="F2794" i="2"/>
  <c r="L2794" i="2"/>
  <c r="AI2793" i="2"/>
  <c r="AH2793" i="2"/>
  <c r="AG2793" i="2"/>
  <c r="AF2793" i="2"/>
  <c r="L2793" i="2"/>
  <c r="K2793" i="2"/>
  <c r="F2793" i="2"/>
  <c r="AG2792" i="2"/>
  <c r="AF2792" i="2"/>
  <c r="K2792" i="2"/>
  <c r="F2792" i="2"/>
  <c r="L2792" i="2"/>
  <c r="AI2791" i="2"/>
  <c r="AH2791" i="2"/>
  <c r="AG2791" i="2"/>
  <c r="AE2791" i="2"/>
  <c r="AC2791" i="2"/>
  <c r="AB2791" i="2"/>
  <c r="L2791" i="2"/>
  <c r="K2791" i="2"/>
  <c r="I2791" i="2"/>
  <c r="F2791" i="2"/>
  <c r="AD2791" i="2" s="1"/>
  <c r="AH2790" i="2"/>
  <c r="AE2790" i="2"/>
  <c r="AD2790" i="2"/>
  <c r="AC2790" i="2"/>
  <c r="K2790" i="2"/>
  <c r="L2790" i="2" s="1"/>
  <c r="F2790" i="2"/>
  <c r="AI2790" i="2" s="1"/>
  <c r="AH2789" i="2"/>
  <c r="AF2789" i="2"/>
  <c r="AE2789" i="2"/>
  <c r="AC2789" i="2"/>
  <c r="AB2789" i="2"/>
  <c r="K2789" i="2"/>
  <c r="L2789" i="2" s="1"/>
  <c r="I2789" i="2"/>
  <c r="F2789" i="2"/>
  <c r="AF2788" i="2"/>
  <c r="K2788" i="2"/>
  <c r="L2788" i="2" s="1"/>
  <c r="F2788" i="2"/>
  <c r="AH2787" i="2"/>
  <c r="AG2787" i="2"/>
  <c r="L2787" i="2"/>
  <c r="K2787" i="2"/>
  <c r="F2787" i="2"/>
  <c r="AI2786" i="2"/>
  <c r="AF2786" i="2"/>
  <c r="AE2786" i="2"/>
  <c r="AC2786" i="2"/>
  <c r="AB2786" i="2"/>
  <c r="K2786" i="2"/>
  <c r="L2786" i="2" s="1"/>
  <c r="F2786" i="2"/>
  <c r="AJ2785" i="2"/>
  <c r="AI2785" i="2"/>
  <c r="AH2785" i="2"/>
  <c r="AF2785" i="2"/>
  <c r="AE2785" i="2"/>
  <c r="K2785" i="2"/>
  <c r="L2785" i="2" s="1"/>
  <c r="I2785" i="2"/>
  <c r="F2785" i="2"/>
  <c r="AD2785" i="2" s="1"/>
  <c r="AE2784" i="2"/>
  <c r="AB2784" i="2"/>
  <c r="K2784" i="2"/>
  <c r="L2784" i="2" s="1"/>
  <c r="F2784" i="2"/>
  <c r="AI2783" i="2"/>
  <c r="AH2783" i="2"/>
  <c r="AG2783" i="2"/>
  <c r="AE2783" i="2"/>
  <c r="AD2783" i="2"/>
  <c r="K2783" i="2"/>
  <c r="L2783" i="2" s="1"/>
  <c r="I2783" i="2"/>
  <c r="F2783" i="2"/>
  <c r="AC2783" i="2" s="1"/>
  <c r="K2782" i="2"/>
  <c r="L2782" i="2" s="1"/>
  <c r="F2782" i="2"/>
  <c r="AJ2781" i="2"/>
  <c r="AI2781" i="2"/>
  <c r="AG2781" i="2"/>
  <c r="AF2781" i="2"/>
  <c r="AD2781" i="2"/>
  <c r="AC2781" i="2"/>
  <c r="AB2781" i="2"/>
  <c r="K2781" i="2"/>
  <c r="I2781" i="2"/>
  <c r="F2781" i="2"/>
  <c r="AH2781" i="2" s="1"/>
  <c r="L2781" i="2"/>
  <c r="AJ2780" i="2"/>
  <c r="AI2780" i="2"/>
  <c r="AH2780" i="2"/>
  <c r="AG2780" i="2"/>
  <c r="AF2780" i="2"/>
  <c r="AD2780" i="2"/>
  <c r="AC2780" i="2"/>
  <c r="AB2780" i="2"/>
  <c r="K2780" i="2"/>
  <c r="I2780" i="2"/>
  <c r="F2780" i="2"/>
  <c r="AE2780" i="2" s="1"/>
  <c r="L2780" i="2"/>
  <c r="AG2779" i="2"/>
  <c r="AD2779" i="2"/>
  <c r="AC2779" i="2"/>
  <c r="K2779" i="2"/>
  <c r="L2779" i="2" s="1"/>
  <c r="F2779" i="2"/>
  <c r="AJ2778" i="2"/>
  <c r="AI2778" i="2"/>
  <c r="AH2778" i="2"/>
  <c r="AG2778" i="2"/>
  <c r="AE2778" i="2"/>
  <c r="AD2778" i="2"/>
  <c r="AC2778" i="2"/>
  <c r="AB2778" i="2"/>
  <c r="K2778" i="2"/>
  <c r="I2778" i="2"/>
  <c r="F2778" i="2"/>
  <c r="AF2778" i="2" s="1"/>
  <c r="L2778" i="2"/>
  <c r="AJ2777" i="2"/>
  <c r="AI2777" i="2"/>
  <c r="AG2777" i="2"/>
  <c r="AF2777" i="2"/>
  <c r="AD2777" i="2"/>
  <c r="AC2777" i="2"/>
  <c r="L2777" i="2"/>
  <c r="K2777" i="2"/>
  <c r="I2777" i="2"/>
  <c r="F2777" i="2"/>
  <c r="AH2777" i="2" s="1"/>
  <c r="AJ2776" i="2"/>
  <c r="AI2776" i="2"/>
  <c r="AH2776" i="2"/>
  <c r="AG2776" i="2"/>
  <c r="AF2776" i="2"/>
  <c r="AD2776" i="2"/>
  <c r="AC2776" i="2"/>
  <c r="AB2776" i="2"/>
  <c r="K2776" i="2"/>
  <c r="I2776" i="2"/>
  <c r="F2776" i="2"/>
  <c r="AE2776" i="2" s="1"/>
  <c r="L2776" i="2"/>
  <c r="AJ2775" i="2"/>
  <c r="AI2775" i="2"/>
  <c r="AH2775" i="2"/>
  <c r="AG2775" i="2"/>
  <c r="AE2775" i="2"/>
  <c r="AD2775" i="2"/>
  <c r="AC2775" i="2"/>
  <c r="K2775" i="2"/>
  <c r="I2775" i="2"/>
  <c r="F2775" i="2"/>
  <c r="AB2775" i="2" s="1"/>
  <c r="L2775" i="2"/>
  <c r="AJ2774" i="2"/>
  <c r="AG2774" i="2"/>
  <c r="AE2774" i="2"/>
  <c r="AD2774" i="2"/>
  <c r="AC2774" i="2"/>
  <c r="K2774" i="2"/>
  <c r="L2774" i="2" s="1"/>
  <c r="I2774" i="2"/>
  <c r="F2774" i="2"/>
  <c r="AH2774" i="2" s="1"/>
  <c r="AJ2773" i="2"/>
  <c r="K2773" i="2"/>
  <c r="F2773" i="2"/>
  <c r="L2773" i="2"/>
  <c r="AI2772" i="2"/>
  <c r="AG2772" i="2"/>
  <c r="AE2772" i="2"/>
  <c r="AB2772" i="2"/>
  <c r="K2772" i="2"/>
  <c r="I2772" i="2"/>
  <c r="F2772" i="2"/>
  <c r="AJ2772" i="2" s="1"/>
  <c r="L2772" i="2"/>
  <c r="AJ2771" i="2"/>
  <c r="AI2771" i="2"/>
  <c r="AH2771" i="2"/>
  <c r="AG2771" i="2"/>
  <c r="AF2771" i="2"/>
  <c r="AD2771" i="2"/>
  <c r="AC2771" i="2"/>
  <c r="AB2771" i="2"/>
  <c r="K2771" i="2"/>
  <c r="I2771" i="2"/>
  <c r="F2771" i="2"/>
  <c r="AE2771" i="2" s="1"/>
  <c r="L2771" i="2"/>
  <c r="AJ2770" i="2"/>
  <c r="AI2770" i="2"/>
  <c r="AH2770" i="2"/>
  <c r="AG2770" i="2"/>
  <c r="AE2770" i="2"/>
  <c r="L2770" i="2"/>
  <c r="K2770" i="2"/>
  <c r="F2770" i="2"/>
  <c r="AJ2769" i="2"/>
  <c r="AG2769" i="2"/>
  <c r="AF2769" i="2"/>
  <c r="AE2769" i="2"/>
  <c r="AD2769" i="2"/>
  <c r="AB2769" i="2"/>
  <c r="K2769" i="2"/>
  <c r="L2769" i="2" s="1"/>
  <c r="I2769" i="2"/>
  <c r="F2769" i="2"/>
  <c r="L2768" i="2"/>
  <c r="K2768" i="2"/>
  <c r="F2768" i="2"/>
  <c r="AJ2767" i="2"/>
  <c r="AI2767" i="2"/>
  <c r="AH2767" i="2"/>
  <c r="AG2767" i="2"/>
  <c r="AF2767" i="2"/>
  <c r="AD2767" i="2"/>
  <c r="AC2767" i="2"/>
  <c r="AB2767" i="2"/>
  <c r="K2767" i="2"/>
  <c r="L2767" i="2" s="1"/>
  <c r="I2767" i="2"/>
  <c r="F2767" i="2"/>
  <c r="AE2767" i="2" s="1"/>
  <c r="AJ2766" i="2"/>
  <c r="K2766" i="2"/>
  <c r="F2766" i="2"/>
  <c r="L2766" i="2"/>
  <c r="AJ2765" i="2"/>
  <c r="AH2765" i="2"/>
  <c r="AG2765" i="2"/>
  <c r="AF2765" i="2"/>
  <c r="AB2765" i="2"/>
  <c r="K2765" i="2"/>
  <c r="I2765" i="2"/>
  <c r="F2765" i="2"/>
  <c r="L2765" i="2"/>
  <c r="AJ2764" i="2"/>
  <c r="AG2764" i="2"/>
  <c r="AE2764" i="2"/>
  <c r="AD2764" i="2"/>
  <c r="AC2764" i="2"/>
  <c r="AB2764" i="2"/>
  <c r="K2764" i="2"/>
  <c r="I2764" i="2"/>
  <c r="F2764" i="2"/>
  <c r="L2764" i="2"/>
  <c r="AJ2763" i="2"/>
  <c r="AI2763" i="2"/>
  <c r="AH2763" i="2"/>
  <c r="AG2763" i="2"/>
  <c r="AF2763" i="2"/>
  <c r="AD2763" i="2"/>
  <c r="AC2763" i="2"/>
  <c r="AB2763" i="2"/>
  <c r="K2763" i="2"/>
  <c r="I2763" i="2"/>
  <c r="F2763" i="2"/>
  <c r="AE2763" i="2" s="1"/>
  <c r="L2763" i="2"/>
  <c r="AJ2762" i="2"/>
  <c r="AG2762" i="2"/>
  <c r="AE2762" i="2"/>
  <c r="AD2762" i="2"/>
  <c r="AC2762" i="2"/>
  <c r="K2762" i="2"/>
  <c r="L2762" i="2" s="1"/>
  <c r="I2762" i="2"/>
  <c r="F2762" i="2"/>
  <c r="AH2762" i="2" s="1"/>
  <c r="K2761" i="2"/>
  <c r="L2761" i="2" s="1"/>
  <c r="F2761" i="2"/>
  <c r="AJ2760" i="2"/>
  <c r="AI2760" i="2"/>
  <c r="K2760" i="2"/>
  <c r="I2760" i="2"/>
  <c r="F2760" i="2"/>
  <c r="L2760" i="2"/>
  <c r="AJ2759" i="2"/>
  <c r="AI2759" i="2"/>
  <c r="AH2759" i="2"/>
  <c r="AG2759" i="2"/>
  <c r="AF2759" i="2"/>
  <c r="AD2759" i="2"/>
  <c r="AB2759" i="2"/>
  <c r="K2759" i="2"/>
  <c r="I2759" i="2"/>
  <c r="F2759" i="2"/>
  <c r="AE2759" i="2" s="1"/>
  <c r="L2759" i="2"/>
  <c r="AI2758" i="2"/>
  <c r="AH2758" i="2"/>
  <c r="AG2758" i="2"/>
  <c r="AE2758" i="2"/>
  <c r="AD2758" i="2"/>
  <c r="AC2758" i="2"/>
  <c r="K2758" i="2"/>
  <c r="I2758" i="2"/>
  <c r="F2758" i="2"/>
  <c r="L2758" i="2"/>
  <c r="AJ2757" i="2"/>
  <c r="K2757" i="2"/>
  <c r="L2757" i="2" s="1"/>
  <c r="F2757" i="2"/>
  <c r="AE2756" i="2"/>
  <c r="AD2756" i="2"/>
  <c r="AC2756" i="2"/>
  <c r="K2756" i="2"/>
  <c r="I2756" i="2"/>
  <c r="F2756" i="2"/>
  <c r="AI2756" i="2" s="1"/>
  <c r="L2756" i="2"/>
  <c r="AJ2755" i="2"/>
  <c r="AI2755" i="2"/>
  <c r="AH2755" i="2"/>
  <c r="AG2755" i="2"/>
  <c r="AF2755" i="2"/>
  <c r="AD2755" i="2"/>
  <c r="AB2755" i="2"/>
  <c r="K2755" i="2"/>
  <c r="I2755" i="2"/>
  <c r="F2755" i="2"/>
  <c r="AE2755" i="2" s="1"/>
  <c r="L2755" i="2"/>
  <c r="AH2754" i="2"/>
  <c r="AG2754" i="2"/>
  <c r="K2754" i="2"/>
  <c r="F2754" i="2"/>
  <c r="L2754" i="2"/>
  <c r="AG2753" i="2"/>
  <c r="AF2753" i="2"/>
  <c r="AB2753" i="2"/>
  <c r="K2753" i="2"/>
  <c r="F2753" i="2"/>
  <c r="L2753" i="2"/>
  <c r="AJ2752" i="2"/>
  <c r="AI2752" i="2"/>
  <c r="AG2752" i="2"/>
  <c r="AE2752" i="2"/>
  <c r="K2752" i="2"/>
  <c r="L2752" i="2" s="1"/>
  <c r="I2752" i="2"/>
  <c r="F2752" i="2"/>
  <c r="AJ2751" i="2"/>
  <c r="AI2751" i="2"/>
  <c r="AH2751" i="2"/>
  <c r="AG2751" i="2"/>
  <c r="AE2751" i="2"/>
  <c r="AD2751" i="2"/>
  <c r="AB2751" i="2"/>
  <c r="K2751" i="2"/>
  <c r="I2751" i="2"/>
  <c r="F2751" i="2"/>
  <c r="AC2751" i="2" s="1"/>
  <c r="L2751" i="2"/>
  <c r="AG2750" i="2"/>
  <c r="K2750" i="2"/>
  <c r="F2750" i="2"/>
  <c r="AJ2750" i="2" s="1"/>
  <c r="L2750" i="2"/>
  <c r="AG2749" i="2"/>
  <c r="AF2749" i="2"/>
  <c r="AC2749" i="2"/>
  <c r="K2749" i="2"/>
  <c r="F2749" i="2"/>
  <c r="L2749" i="2"/>
  <c r="AJ2748" i="2"/>
  <c r="AI2748" i="2"/>
  <c r="AG2748" i="2"/>
  <c r="AE2748" i="2"/>
  <c r="K2748" i="2"/>
  <c r="I2748" i="2"/>
  <c r="F2748" i="2"/>
  <c r="L2748" i="2"/>
  <c r="AH2747" i="2"/>
  <c r="AG2747" i="2"/>
  <c r="AD2747" i="2"/>
  <c r="K2747" i="2"/>
  <c r="F2747" i="2"/>
  <c r="L2747" i="2"/>
  <c r="AJ2746" i="2"/>
  <c r="AI2746" i="2"/>
  <c r="AH2746" i="2"/>
  <c r="AG2746" i="2"/>
  <c r="AE2746" i="2"/>
  <c r="AD2746" i="2"/>
  <c r="AC2746" i="2"/>
  <c r="AB2746" i="2"/>
  <c r="K2746" i="2"/>
  <c r="I2746" i="2"/>
  <c r="F2746" i="2"/>
  <c r="L2746" i="2"/>
  <c r="AH2745" i="2"/>
  <c r="AG2745" i="2"/>
  <c r="AD2745" i="2"/>
  <c r="K2745" i="2"/>
  <c r="F2745" i="2"/>
  <c r="L2745" i="2"/>
  <c r="AG2744" i="2"/>
  <c r="AE2744" i="2"/>
  <c r="L2744" i="2"/>
  <c r="K2744" i="2"/>
  <c r="F2744" i="2"/>
  <c r="AI2743" i="2"/>
  <c r="AH2743" i="2"/>
  <c r="AE2743" i="2"/>
  <c r="AB2743" i="2"/>
  <c r="K2743" i="2"/>
  <c r="I2743" i="2"/>
  <c r="F2743" i="2"/>
  <c r="AF2743" i="2" s="1"/>
  <c r="L2743" i="2"/>
  <c r="AH2742" i="2"/>
  <c r="AG2742" i="2"/>
  <c r="AC2742" i="2"/>
  <c r="AB2742" i="2"/>
  <c r="K2742" i="2"/>
  <c r="L2742" i="2" s="1"/>
  <c r="F2742" i="2"/>
  <c r="AJ2741" i="2"/>
  <c r="AH2741" i="2"/>
  <c r="AG2741" i="2"/>
  <c r="AE2741" i="2"/>
  <c r="AD2741" i="2"/>
  <c r="AC2741" i="2"/>
  <c r="AB2741" i="2"/>
  <c r="K2741" i="2"/>
  <c r="I2741" i="2"/>
  <c r="F2741" i="2"/>
  <c r="AI2741" i="2" s="1"/>
  <c r="L2741" i="2"/>
  <c r="AI2740" i="2"/>
  <c r="AH2740" i="2"/>
  <c r="AC2740" i="2"/>
  <c r="K2740" i="2"/>
  <c r="L2740" i="2" s="1"/>
  <c r="I2740" i="2"/>
  <c r="F2740" i="2"/>
  <c r="AJ2739" i="2"/>
  <c r="AH2739" i="2"/>
  <c r="AE2739" i="2"/>
  <c r="AD2739" i="2"/>
  <c r="K2739" i="2"/>
  <c r="I2739" i="2"/>
  <c r="F2739" i="2"/>
  <c r="AB2739" i="2" s="1"/>
  <c r="L2739" i="2"/>
  <c r="AJ2738" i="2"/>
  <c r="AI2738" i="2"/>
  <c r="AH2738" i="2"/>
  <c r="AC2738" i="2"/>
  <c r="AB2738" i="2"/>
  <c r="L2738" i="2"/>
  <c r="K2738" i="2"/>
  <c r="I2738" i="2"/>
  <c r="F2738" i="2"/>
  <c r="AF2738" i="2" s="1"/>
  <c r="AJ2737" i="2"/>
  <c r="AH2737" i="2"/>
  <c r="AF2737" i="2"/>
  <c r="AE2737" i="2"/>
  <c r="AD2737" i="2"/>
  <c r="AB2737" i="2"/>
  <c r="K2737" i="2"/>
  <c r="I2737" i="2"/>
  <c r="F2737" i="2"/>
  <c r="AI2737" i="2" s="1"/>
  <c r="L2737" i="2"/>
  <c r="AJ2736" i="2"/>
  <c r="AI2736" i="2"/>
  <c r="AH2736" i="2"/>
  <c r="AE2736" i="2"/>
  <c r="AD2736" i="2"/>
  <c r="AC2736" i="2"/>
  <c r="AB2736" i="2"/>
  <c r="K2736" i="2"/>
  <c r="L2736" i="2" s="1"/>
  <c r="I2736" i="2"/>
  <c r="F2736" i="2"/>
  <c r="AF2736" i="2" s="1"/>
  <c r="AJ2735" i="2"/>
  <c r="AI2735" i="2"/>
  <c r="AF2735" i="2"/>
  <c r="AE2735" i="2"/>
  <c r="AB2735" i="2"/>
  <c r="K2735" i="2"/>
  <c r="I2735" i="2"/>
  <c r="F2735" i="2"/>
  <c r="AC2735" i="2" s="1"/>
  <c r="L2735" i="2"/>
  <c r="AJ2734" i="2"/>
  <c r="AH2734" i="2"/>
  <c r="AG2734" i="2"/>
  <c r="AC2734" i="2"/>
  <c r="AB2734" i="2"/>
  <c r="L2734" i="2"/>
  <c r="K2734" i="2"/>
  <c r="I2734" i="2"/>
  <c r="F2734" i="2"/>
  <c r="AE2734" i="2" s="1"/>
  <c r="AJ2733" i="2"/>
  <c r="AF2733" i="2"/>
  <c r="AE2733" i="2"/>
  <c r="AB2733" i="2"/>
  <c r="K2733" i="2"/>
  <c r="I2733" i="2"/>
  <c r="F2733" i="2"/>
  <c r="AC2733" i="2" s="1"/>
  <c r="L2733" i="2"/>
  <c r="AI2732" i="2"/>
  <c r="AH2732" i="2"/>
  <c r="AC2732" i="2"/>
  <c r="AB2732" i="2"/>
  <c r="K2732" i="2"/>
  <c r="L2732" i="2" s="1"/>
  <c r="I2732" i="2"/>
  <c r="F2732" i="2"/>
  <c r="AJ2731" i="2"/>
  <c r="AI2731" i="2"/>
  <c r="AH2731" i="2"/>
  <c r="AE2731" i="2"/>
  <c r="AD2731" i="2"/>
  <c r="AB2731" i="2"/>
  <c r="K2731" i="2"/>
  <c r="F2731" i="2"/>
  <c r="AC2731" i="2" s="1"/>
  <c r="L2731" i="2"/>
  <c r="AJ2730" i="2"/>
  <c r="AI2730" i="2"/>
  <c r="AE2730" i="2"/>
  <c r="AC2730" i="2"/>
  <c r="AB2730" i="2"/>
  <c r="K2730" i="2"/>
  <c r="L2730" i="2" s="1"/>
  <c r="F2730" i="2"/>
  <c r="AD2730" i="2" s="1"/>
  <c r="AJ2729" i="2"/>
  <c r="AI2729" i="2"/>
  <c r="AH2729" i="2"/>
  <c r="AG2729" i="2"/>
  <c r="AE2729" i="2"/>
  <c r="AD2729" i="2"/>
  <c r="AB2729" i="2"/>
  <c r="K2729" i="2"/>
  <c r="L2729" i="2" s="1"/>
  <c r="I2729" i="2"/>
  <c r="F2729" i="2"/>
  <c r="AC2729" i="2" s="1"/>
  <c r="AG2728" i="2"/>
  <c r="AF2728" i="2"/>
  <c r="AE2728" i="2"/>
  <c r="AD2728" i="2"/>
  <c r="AC2728" i="2"/>
  <c r="AB2728" i="2"/>
  <c r="K2728" i="2"/>
  <c r="F2728" i="2"/>
  <c r="L2728" i="2"/>
  <c r="AJ2727" i="2"/>
  <c r="AH2727" i="2"/>
  <c r="AF2727" i="2"/>
  <c r="AB2727" i="2"/>
  <c r="K2727" i="2"/>
  <c r="L2727" i="2" s="1"/>
  <c r="F2727" i="2"/>
  <c r="L2726" i="2"/>
  <c r="K2726" i="2"/>
  <c r="F2726" i="2"/>
  <c r="AJ2725" i="2"/>
  <c r="AI2725" i="2"/>
  <c r="AG2725" i="2"/>
  <c r="AE2725" i="2"/>
  <c r="AD2725" i="2"/>
  <c r="AC2725" i="2"/>
  <c r="AB2725" i="2"/>
  <c r="L2725" i="2"/>
  <c r="K2725" i="2"/>
  <c r="F2725" i="2"/>
  <c r="AH2725" i="2" s="1"/>
  <c r="AI2724" i="2"/>
  <c r="AH2724" i="2"/>
  <c r="AG2724" i="2"/>
  <c r="AE2724" i="2"/>
  <c r="AD2724" i="2"/>
  <c r="AB2724" i="2"/>
  <c r="L2724" i="2"/>
  <c r="K2724" i="2"/>
  <c r="I2724" i="2"/>
  <c r="F2724" i="2"/>
  <c r="K2723" i="2"/>
  <c r="F2723" i="2"/>
  <c r="L2723" i="2"/>
  <c r="AJ2722" i="2"/>
  <c r="AI2722" i="2"/>
  <c r="AH2722" i="2"/>
  <c r="AG2722" i="2"/>
  <c r="AE2722" i="2"/>
  <c r="AC2722" i="2"/>
  <c r="AB2722" i="2"/>
  <c r="L2722" i="2"/>
  <c r="K2722" i="2"/>
  <c r="I2722" i="2"/>
  <c r="F2722" i="2"/>
  <c r="AD2722" i="2" s="1"/>
  <c r="AH2721" i="2"/>
  <c r="AD2721" i="2"/>
  <c r="L2721" i="2"/>
  <c r="K2721" i="2"/>
  <c r="F2721" i="2"/>
  <c r="AI2720" i="2"/>
  <c r="AH2720" i="2"/>
  <c r="AE2720" i="2"/>
  <c r="AD2720" i="2"/>
  <c r="AC2720" i="2"/>
  <c r="AB2720" i="2"/>
  <c r="K2720" i="2"/>
  <c r="I2720" i="2"/>
  <c r="F2720" i="2"/>
  <c r="L2720" i="2"/>
  <c r="AF2719" i="2"/>
  <c r="L2719" i="2"/>
  <c r="K2719" i="2"/>
  <c r="F2719" i="2"/>
  <c r="AE2719" i="2" s="1"/>
  <c r="K2718" i="2"/>
  <c r="F2718" i="2"/>
  <c r="L2718" i="2"/>
  <c r="AH2717" i="2"/>
  <c r="AG2717" i="2"/>
  <c r="AD2717" i="2"/>
  <c r="AC2717" i="2"/>
  <c r="AB2717" i="2"/>
  <c r="K2717" i="2"/>
  <c r="I2717" i="2"/>
  <c r="F2717" i="2"/>
  <c r="AI2717" i="2" s="1"/>
  <c r="L2717" i="2"/>
  <c r="AJ2716" i="2"/>
  <c r="AI2716" i="2"/>
  <c r="AH2716" i="2"/>
  <c r="AC2716" i="2"/>
  <c r="AB2716" i="2"/>
  <c r="K2716" i="2"/>
  <c r="L2716" i="2" s="1"/>
  <c r="I2716" i="2"/>
  <c r="F2716" i="2"/>
  <c r="AF2716" i="2" s="1"/>
  <c r="AJ2715" i="2"/>
  <c r="L2715" i="2"/>
  <c r="K2715" i="2"/>
  <c r="F2715" i="2"/>
  <c r="K2714" i="2"/>
  <c r="F2714" i="2"/>
  <c r="L2714" i="2"/>
  <c r="K2713" i="2"/>
  <c r="F2713" i="2"/>
  <c r="L2713" i="2"/>
  <c r="AI2712" i="2"/>
  <c r="AH2712" i="2"/>
  <c r="AE2712" i="2"/>
  <c r="AD2712" i="2"/>
  <c r="AC2712" i="2"/>
  <c r="AB2712" i="2"/>
  <c r="K2712" i="2"/>
  <c r="L2712" i="2" s="1"/>
  <c r="I2712" i="2"/>
  <c r="F2712" i="2"/>
  <c r="AF2712" i="2" s="1"/>
  <c r="AJ2711" i="2"/>
  <c r="AI2711" i="2"/>
  <c r="AH2711" i="2"/>
  <c r="AG2711" i="2"/>
  <c r="AD2711" i="2"/>
  <c r="AB2711" i="2"/>
  <c r="K2711" i="2"/>
  <c r="L2711" i="2" s="1"/>
  <c r="I2711" i="2"/>
  <c r="F2711" i="2"/>
  <c r="AC2711" i="2" s="1"/>
  <c r="AJ2710" i="2"/>
  <c r="AF2710" i="2"/>
  <c r="AC2710" i="2"/>
  <c r="L2710" i="2"/>
  <c r="K2710" i="2"/>
  <c r="F2710" i="2"/>
  <c r="K2709" i="2"/>
  <c r="F2709" i="2"/>
  <c r="L2709" i="2"/>
  <c r="K2708" i="2"/>
  <c r="L2708" i="2" s="1"/>
  <c r="F2708" i="2"/>
  <c r="AI2707" i="2"/>
  <c r="AH2707" i="2"/>
  <c r="AE2707" i="2"/>
  <c r="AD2707" i="2"/>
  <c r="AB2707" i="2"/>
  <c r="K2707" i="2"/>
  <c r="L2707" i="2" s="1"/>
  <c r="I2707" i="2"/>
  <c r="F2707" i="2"/>
  <c r="AC2707" i="2" s="1"/>
  <c r="AJ2706" i="2"/>
  <c r="AI2706" i="2"/>
  <c r="AH2706" i="2"/>
  <c r="AG2706" i="2"/>
  <c r="AD2706" i="2"/>
  <c r="AC2706" i="2"/>
  <c r="AB2706" i="2"/>
  <c r="K2706" i="2"/>
  <c r="L2706" i="2" s="1"/>
  <c r="I2706" i="2"/>
  <c r="F2706" i="2"/>
  <c r="AG2705" i="2"/>
  <c r="K2705" i="2"/>
  <c r="F2705" i="2"/>
  <c r="L2705" i="2"/>
  <c r="AG2704" i="2"/>
  <c r="K2704" i="2"/>
  <c r="F2704" i="2"/>
  <c r="L2704" i="2"/>
  <c r="AI2703" i="2"/>
  <c r="K2703" i="2"/>
  <c r="L2703" i="2" s="1"/>
  <c r="I2703" i="2"/>
  <c r="F2703" i="2"/>
  <c r="AH2703" i="2" s="1"/>
  <c r="AE2702" i="2"/>
  <c r="AD2702" i="2"/>
  <c r="AC2702" i="2"/>
  <c r="K2702" i="2"/>
  <c r="L2702" i="2" s="1"/>
  <c r="F2702" i="2"/>
  <c r="AI2702" i="2" s="1"/>
  <c r="AJ2701" i="2"/>
  <c r="AH2701" i="2"/>
  <c r="AG2701" i="2"/>
  <c r="AF2701" i="2"/>
  <c r="AD2701" i="2"/>
  <c r="AC2701" i="2"/>
  <c r="AB2701" i="2"/>
  <c r="K2701" i="2"/>
  <c r="I2701" i="2"/>
  <c r="F2701" i="2"/>
  <c r="AI2701" i="2" s="1"/>
  <c r="L2701" i="2"/>
  <c r="AJ2700" i="2"/>
  <c r="AH2700" i="2"/>
  <c r="AG2700" i="2"/>
  <c r="AE2700" i="2"/>
  <c r="L2700" i="2"/>
  <c r="K2700" i="2"/>
  <c r="I2700" i="2"/>
  <c r="F2700" i="2"/>
  <c r="AF2700" i="2" s="1"/>
  <c r="AF2699" i="2"/>
  <c r="AE2699" i="2"/>
  <c r="AD2699" i="2"/>
  <c r="AB2699" i="2"/>
  <c r="L2699" i="2"/>
  <c r="K2699" i="2"/>
  <c r="I2699" i="2"/>
  <c r="F2699" i="2"/>
  <c r="AG2699" i="2" s="1"/>
  <c r="AJ2698" i="2"/>
  <c r="AG2698" i="2"/>
  <c r="AF2698" i="2"/>
  <c r="AD2698" i="2"/>
  <c r="AC2698" i="2"/>
  <c r="AB2698" i="2"/>
  <c r="K2698" i="2"/>
  <c r="I2698" i="2"/>
  <c r="F2698" i="2"/>
  <c r="AI2698" i="2" s="1"/>
  <c r="L2698" i="2"/>
  <c r="AJ2697" i="2"/>
  <c r="AI2697" i="2"/>
  <c r="AH2697" i="2"/>
  <c r="AG2697" i="2"/>
  <c r="AF2697" i="2"/>
  <c r="AD2697" i="2"/>
  <c r="AC2697" i="2"/>
  <c r="AB2697" i="2"/>
  <c r="K2697" i="2"/>
  <c r="L2697" i="2" s="1"/>
  <c r="I2697" i="2"/>
  <c r="F2697" i="2"/>
  <c r="AE2697" i="2" s="1"/>
  <c r="AJ2696" i="2"/>
  <c r="AH2696" i="2"/>
  <c r="AG2696" i="2"/>
  <c r="AF2696" i="2"/>
  <c r="AE2696" i="2"/>
  <c r="K2696" i="2"/>
  <c r="L2696" i="2" s="1"/>
  <c r="I2696" i="2"/>
  <c r="F2696" i="2"/>
  <c r="AG2695" i="2"/>
  <c r="AE2695" i="2"/>
  <c r="AC2695" i="2"/>
  <c r="AB2695" i="2"/>
  <c r="K2695" i="2"/>
  <c r="I2695" i="2"/>
  <c r="F2695" i="2"/>
  <c r="AF2695" i="2" s="1"/>
  <c r="L2695" i="2"/>
  <c r="AG2694" i="2"/>
  <c r="AF2694" i="2"/>
  <c r="AD2694" i="2"/>
  <c r="AC2694" i="2"/>
  <c r="AB2694" i="2"/>
  <c r="K2694" i="2"/>
  <c r="I2694" i="2"/>
  <c r="F2694" i="2"/>
  <c r="AJ2694" i="2" s="1"/>
  <c r="L2694" i="2"/>
  <c r="AJ2693" i="2"/>
  <c r="AI2693" i="2"/>
  <c r="AH2693" i="2"/>
  <c r="AG2693" i="2"/>
  <c r="AF2693" i="2"/>
  <c r="AD2693" i="2"/>
  <c r="AC2693" i="2"/>
  <c r="AB2693" i="2"/>
  <c r="L2693" i="2"/>
  <c r="K2693" i="2"/>
  <c r="I2693" i="2"/>
  <c r="F2693" i="2"/>
  <c r="AE2693" i="2" s="1"/>
  <c r="AI2692" i="2"/>
  <c r="AG2692" i="2"/>
  <c r="AF2692" i="2"/>
  <c r="AE2692" i="2"/>
  <c r="K2692" i="2"/>
  <c r="L2692" i="2" s="1"/>
  <c r="F2692" i="2"/>
  <c r="K2691" i="2"/>
  <c r="F2691" i="2"/>
  <c r="L2691" i="2"/>
  <c r="K2690" i="2"/>
  <c r="F2690" i="2"/>
  <c r="L2690" i="2"/>
  <c r="AJ2689" i="2"/>
  <c r="AI2689" i="2"/>
  <c r="AH2689" i="2"/>
  <c r="AG2689" i="2"/>
  <c r="AF2689" i="2"/>
  <c r="AD2689" i="2"/>
  <c r="AC2689" i="2"/>
  <c r="AB2689" i="2"/>
  <c r="L2689" i="2"/>
  <c r="K2689" i="2"/>
  <c r="I2689" i="2"/>
  <c r="F2689" i="2"/>
  <c r="AE2689" i="2" s="1"/>
  <c r="AJ2688" i="2"/>
  <c r="AI2688" i="2"/>
  <c r="AG2688" i="2"/>
  <c r="AF2688" i="2"/>
  <c r="AE2688" i="2"/>
  <c r="L2688" i="2"/>
  <c r="K2688" i="2"/>
  <c r="I2688" i="2"/>
  <c r="F2688" i="2"/>
  <c r="AJ2687" i="2"/>
  <c r="AI2687" i="2"/>
  <c r="AH2687" i="2"/>
  <c r="AF2687" i="2"/>
  <c r="AE2687" i="2"/>
  <c r="K2687" i="2"/>
  <c r="L2687" i="2" s="1"/>
  <c r="I2687" i="2"/>
  <c r="F2687" i="2"/>
  <c r="AE2686" i="2"/>
  <c r="K2686" i="2"/>
  <c r="I2686" i="2"/>
  <c r="F2686" i="2"/>
  <c r="AF2686" i="2" s="1"/>
  <c r="L2686" i="2"/>
  <c r="AJ2685" i="2"/>
  <c r="AI2685" i="2"/>
  <c r="AH2685" i="2"/>
  <c r="AG2685" i="2"/>
  <c r="AF2685" i="2"/>
  <c r="AD2685" i="2"/>
  <c r="AC2685" i="2"/>
  <c r="AB2685" i="2"/>
  <c r="K2685" i="2"/>
  <c r="I2685" i="2"/>
  <c r="F2685" i="2"/>
  <c r="AE2685" i="2" s="1"/>
  <c r="L2685" i="2"/>
  <c r="AJ2684" i="2"/>
  <c r="AI2684" i="2"/>
  <c r="AG2684" i="2"/>
  <c r="AF2684" i="2"/>
  <c r="AE2684" i="2"/>
  <c r="K2684" i="2"/>
  <c r="L2684" i="2" s="1"/>
  <c r="I2684" i="2"/>
  <c r="F2684" i="2"/>
  <c r="AJ2683" i="2"/>
  <c r="AI2683" i="2"/>
  <c r="AG2683" i="2"/>
  <c r="AF2683" i="2"/>
  <c r="AE2683" i="2"/>
  <c r="AC2683" i="2"/>
  <c r="AB2683" i="2"/>
  <c r="K2683" i="2"/>
  <c r="L2683" i="2" s="1"/>
  <c r="I2683" i="2"/>
  <c r="F2683" i="2"/>
  <c r="AF2682" i="2"/>
  <c r="AE2682" i="2"/>
  <c r="AD2682" i="2"/>
  <c r="AC2682" i="2"/>
  <c r="AB2682" i="2"/>
  <c r="K2682" i="2"/>
  <c r="I2682" i="2"/>
  <c r="F2682" i="2"/>
  <c r="L2682" i="2"/>
  <c r="AJ2681" i="2"/>
  <c r="AI2681" i="2"/>
  <c r="AH2681" i="2"/>
  <c r="AG2681" i="2"/>
  <c r="AD2681" i="2"/>
  <c r="AC2681" i="2"/>
  <c r="AB2681" i="2"/>
  <c r="L2681" i="2"/>
  <c r="K2681" i="2"/>
  <c r="I2681" i="2"/>
  <c r="F2681" i="2"/>
  <c r="AF2681" i="2" s="1"/>
  <c r="AJ2680" i="2"/>
  <c r="AI2680" i="2"/>
  <c r="AG2680" i="2"/>
  <c r="AF2680" i="2"/>
  <c r="AE2680" i="2"/>
  <c r="K2680" i="2"/>
  <c r="L2680" i="2" s="1"/>
  <c r="I2680" i="2"/>
  <c r="F2680" i="2"/>
  <c r="AJ2679" i="2"/>
  <c r="AI2679" i="2"/>
  <c r="AG2679" i="2"/>
  <c r="AF2679" i="2"/>
  <c r="AE2679" i="2"/>
  <c r="AC2679" i="2"/>
  <c r="AB2679" i="2"/>
  <c r="K2679" i="2"/>
  <c r="I2679" i="2"/>
  <c r="F2679" i="2"/>
  <c r="L2679" i="2"/>
  <c r="AF2678" i="2"/>
  <c r="AE2678" i="2"/>
  <c r="AD2678" i="2"/>
  <c r="AB2678" i="2"/>
  <c r="K2678" i="2"/>
  <c r="I2678" i="2"/>
  <c r="F2678" i="2"/>
  <c r="AC2678" i="2" s="1"/>
  <c r="L2678" i="2"/>
  <c r="AJ2677" i="2"/>
  <c r="AI2677" i="2"/>
  <c r="AH2677" i="2"/>
  <c r="AD2677" i="2"/>
  <c r="AC2677" i="2"/>
  <c r="AB2677" i="2"/>
  <c r="L2677" i="2"/>
  <c r="K2677" i="2"/>
  <c r="F2677" i="2"/>
  <c r="AG2677" i="2" s="1"/>
  <c r="AI2676" i="2"/>
  <c r="AH2676" i="2"/>
  <c r="AG2676" i="2"/>
  <c r="AE2676" i="2"/>
  <c r="L2676" i="2"/>
  <c r="K2676" i="2"/>
  <c r="F2676" i="2"/>
  <c r="AH2675" i="2"/>
  <c r="AG2675" i="2"/>
  <c r="AE2675" i="2"/>
  <c r="AD2675" i="2"/>
  <c r="AC2675" i="2"/>
  <c r="K2675" i="2"/>
  <c r="L2675" i="2" s="1"/>
  <c r="F2675" i="2"/>
  <c r="AH2674" i="2"/>
  <c r="AF2674" i="2"/>
  <c r="AE2674" i="2"/>
  <c r="AD2674" i="2"/>
  <c r="AB2674" i="2"/>
  <c r="K2674" i="2"/>
  <c r="I2674" i="2"/>
  <c r="F2674" i="2"/>
  <c r="AC2674" i="2" s="1"/>
  <c r="L2674" i="2"/>
  <c r="AI2673" i="2"/>
  <c r="AH2673" i="2"/>
  <c r="K2673" i="2"/>
  <c r="F2673" i="2"/>
  <c r="L2673" i="2"/>
  <c r="AJ2672" i="2"/>
  <c r="AI2672" i="2"/>
  <c r="AH2672" i="2"/>
  <c r="AF2672" i="2"/>
  <c r="AE2672" i="2"/>
  <c r="AB2672" i="2"/>
  <c r="K2672" i="2"/>
  <c r="L2672" i="2" s="1"/>
  <c r="I2672" i="2"/>
  <c r="F2672" i="2"/>
  <c r="K2671" i="2"/>
  <c r="L2671" i="2" s="1"/>
  <c r="F2671" i="2"/>
  <c r="AJ2671" i="2" s="1"/>
  <c r="AH2670" i="2"/>
  <c r="AG2670" i="2"/>
  <c r="AF2670" i="2"/>
  <c r="AD2670" i="2"/>
  <c r="AC2670" i="2"/>
  <c r="AB2670" i="2"/>
  <c r="K2670" i="2"/>
  <c r="L2670" i="2" s="1"/>
  <c r="F2670" i="2"/>
  <c r="AI2669" i="2"/>
  <c r="AE2669" i="2"/>
  <c r="AD2669" i="2"/>
  <c r="AC2669" i="2"/>
  <c r="L2669" i="2"/>
  <c r="K2669" i="2"/>
  <c r="F2669" i="2"/>
  <c r="AJ2669" i="2" s="1"/>
  <c r="AJ2668" i="2"/>
  <c r="AH2668" i="2"/>
  <c r="AG2668" i="2"/>
  <c r="AF2668" i="2"/>
  <c r="AB2668" i="2"/>
  <c r="K2668" i="2"/>
  <c r="L2668" i="2" s="1"/>
  <c r="F2668" i="2"/>
  <c r="AH2667" i="2"/>
  <c r="AG2667" i="2"/>
  <c r="AE2667" i="2"/>
  <c r="AC2667" i="2"/>
  <c r="K2667" i="2"/>
  <c r="L2667" i="2" s="1"/>
  <c r="F2667" i="2"/>
  <c r="AH2666" i="2"/>
  <c r="AF2666" i="2"/>
  <c r="AE2666" i="2"/>
  <c r="AD2666" i="2"/>
  <c r="AC2666" i="2"/>
  <c r="AB2666" i="2"/>
  <c r="K2666" i="2"/>
  <c r="I2666" i="2"/>
  <c r="F2666" i="2"/>
  <c r="L2666" i="2"/>
  <c r="L2665" i="2"/>
  <c r="K2665" i="2"/>
  <c r="F2665" i="2"/>
  <c r="AI2665" i="2" s="1"/>
  <c r="AJ2664" i="2"/>
  <c r="AI2664" i="2"/>
  <c r="AH2664" i="2"/>
  <c r="AF2664" i="2"/>
  <c r="AE2664" i="2"/>
  <c r="AB2664" i="2"/>
  <c r="K2664" i="2"/>
  <c r="L2664" i="2" s="1"/>
  <c r="I2664" i="2"/>
  <c r="F2664" i="2"/>
  <c r="AI2663" i="2"/>
  <c r="AF2663" i="2"/>
  <c r="AE2663" i="2"/>
  <c r="AC2663" i="2"/>
  <c r="K2663" i="2"/>
  <c r="F2663" i="2"/>
  <c r="AJ2663" i="2" s="1"/>
  <c r="L2663" i="2"/>
  <c r="AH2662" i="2"/>
  <c r="AG2662" i="2"/>
  <c r="AF2662" i="2"/>
  <c r="AC2662" i="2"/>
  <c r="K2662" i="2"/>
  <c r="L2662" i="2" s="1"/>
  <c r="F2662" i="2"/>
  <c r="AJ2661" i="2"/>
  <c r="AI2661" i="2"/>
  <c r="AD2661" i="2"/>
  <c r="K2661" i="2"/>
  <c r="L2661" i="2" s="1"/>
  <c r="F2661" i="2"/>
  <c r="L2660" i="2"/>
  <c r="K2660" i="2"/>
  <c r="F2660" i="2"/>
  <c r="AH2659" i="2"/>
  <c r="AC2659" i="2"/>
  <c r="L2659" i="2"/>
  <c r="K2659" i="2"/>
  <c r="I2659" i="2"/>
  <c r="F2659" i="2"/>
  <c r="AG2659" i="2" s="1"/>
  <c r="AH2658" i="2"/>
  <c r="AF2658" i="2"/>
  <c r="AE2658" i="2"/>
  <c r="AD2658" i="2"/>
  <c r="AB2658" i="2"/>
  <c r="K2658" i="2"/>
  <c r="L2658" i="2" s="1"/>
  <c r="I2658" i="2"/>
  <c r="F2658" i="2"/>
  <c r="AC2658" i="2" s="1"/>
  <c r="AI2657" i="2"/>
  <c r="AH2657" i="2"/>
  <c r="AE2657" i="2"/>
  <c r="AC2657" i="2"/>
  <c r="AB2657" i="2"/>
  <c r="K2657" i="2"/>
  <c r="F2657" i="2"/>
  <c r="L2657" i="2"/>
  <c r="AJ2656" i="2"/>
  <c r="AI2656" i="2"/>
  <c r="AH2656" i="2"/>
  <c r="AF2656" i="2"/>
  <c r="AE2656" i="2"/>
  <c r="AB2656" i="2"/>
  <c r="L2656" i="2"/>
  <c r="K2656" i="2"/>
  <c r="I2656" i="2"/>
  <c r="F2656" i="2"/>
  <c r="K2655" i="2"/>
  <c r="L2655" i="2" s="1"/>
  <c r="F2655" i="2"/>
  <c r="AF2654" i="2"/>
  <c r="AC2654" i="2"/>
  <c r="K2654" i="2"/>
  <c r="L2654" i="2" s="1"/>
  <c r="F2654" i="2"/>
  <c r="AH2654" i="2" s="1"/>
  <c r="AJ2653" i="2"/>
  <c r="AI2653" i="2"/>
  <c r="AE2653" i="2"/>
  <c r="AD2653" i="2"/>
  <c r="AC2653" i="2"/>
  <c r="AB2653" i="2"/>
  <c r="L2653" i="2"/>
  <c r="K2653" i="2"/>
  <c r="F2653" i="2"/>
  <c r="AJ2652" i="2"/>
  <c r="AH2652" i="2"/>
  <c r="AG2652" i="2"/>
  <c r="AF2652" i="2"/>
  <c r="K2652" i="2"/>
  <c r="L2652" i="2" s="1"/>
  <c r="I2652" i="2"/>
  <c r="F2652" i="2"/>
  <c r="L2651" i="2"/>
  <c r="K2651" i="2"/>
  <c r="F2651" i="2"/>
  <c r="K2650" i="2"/>
  <c r="L2650" i="2" s="1"/>
  <c r="I2650" i="2"/>
  <c r="F2650" i="2"/>
  <c r="AH2650" i="2" s="1"/>
  <c r="AI2649" i="2"/>
  <c r="AH2649" i="2"/>
  <c r="AE2649" i="2"/>
  <c r="AC2649" i="2"/>
  <c r="AB2649" i="2"/>
  <c r="K2649" i="2"/>
  <c r="F2649" i="2"/>
  <c r="L2649" i="2"/>
  <c r="AI2648" i="2"/>
  <c r="K2648" i="2"/>
  <c r="L2648" i="2" s="1"/>
  <c r="F2648" i="2"/>
  <c r="K2647" i="2"/>
  <c r="L2647" i="2" s="1"/>
  <c r="I2647" i="2"/>
  <c r="F2647" i="2"/>
  <c r="AG2646" i="2"/>
  <c r="AF2646" i="2"/>
  <c r="AE2646" i="2"/>
  <c r="AD2646" i="2"/>
  <c r="AC2646" i="2"/>
  <c r="AB2646" i="2"/>
  <c r="K2646" i="2"/>
  <c r="L2646" i="2" s="1"/>
  <c r="F2646" i="2"/>
  <c r="AH2646" i="2" s="1"/>
  <c r="AD2645" i="2"/>
  <c r="AC2645" i="2"/>
  <c r="K2645" i="2"/>
  <c r="L2645" i="2" s="1"/>
  <c r="F2645" i="2"/>
  <c r="AJ2645" i="2" s="1"/>
  <c r="AH2644" i="2"/>
  <c r="AG2644" i="2"/>
  <c r="AF2644" i="2"/>
  <c r="AB2644" i="2"/>
  <c r="L2644" i="2"/>
  <c r="K2644" i="2"/>
  <c r="F2644" i="2"/>
  <c r="L2643" i="2"/>
  <c r="K2643" i="2"/>
  <c r="F2643" i="2"/>
  <c r="AJ2643" i="2" s="1"/>
  <c r="AH2642" i="2"/>
  <c r="AF2642" i="2"/>
  <c r="AE2642" i="2"/>
  <c r="AD2642" i="2"/>
  <c r="AC2642" i="2"/>
  <c r="AB2642" i="2"/>
  <c r="K2642" i="2"/>
  <c r="L2642" i="2" s="1"/>
  <c r="I2642" i="2"/>
  <c r="F2642" i="2"/>
  <c r="AJ2641" i="2"/>
  <c r="AI2641" i="2"/>
  <c r="AH2641" i="2"/>
  <c r="AC2641" i="2"/>
  <c r="AB2641" i="2"/>
  <c r="K2641" i="2"/>
  <c r="F2641" i="2"/>
  <c r="AE2641" i="2" s="1"/>
  <c r="L2641" i="2"/>
  <c r="AJ2640" i="2"/>
  <c r="AI2640" i="2"/>
  <c r="AH2640" i="2"/>
  <c r="AF2640" i="2"/>
  <c r="AE2640" i="2"/>
  <c r="AB2640" i="2"/>
  <c r="K2640" i="2"/>
  <c r="L2640" i="2" s="1"/>
  <c r="I2640" i="2"/>
  <c r="F2640" i="2"/>
  <c r="AJ2639" i="2"/>
  <c r="AH2639" i="2"/>
  <c r="AG2639" i="2"/>
  <c r="AE2639" i="2"/>
  <c r="AC2639" i="2"/>
  <c r="AB2639" i="2"/>
  <c r="K2639" i="2"/>
  <c r="L2639" i="2" s="1"/>
  <c r="I2639" i="2"/>
  <c r="F2639" i="2"/>
  <c r="AF2639" i="2" s="1"/>
  <c r="AG2638" i="2"/>
  <c r="AF2638" i="2"/>
  <c r="AD2638" i="2"/>
  <c r="AB2638" i="2"/>
  <c r="K2638" i="2"/>
  <c r="L2638" i="2" s="1"/>
  <c r="F2638" i="2"/>
  <c r="AC2638" i="2" s="1"/>
  <c r="AH2637" i="2"/>
  <c r="AE2637" i="2"/>
  <c r="AD2637" i="2"/>
  <c r="AB2637" i="2"/>
  <c r="K2637" i="2"/>
  <c r="L2637" i="2" s="1"/>
  <c r="F2637" i="2"/>
  <c r="AI2637" i="2" s="1"/>
  <c r="AJ2636" i="2"/>
  <c r="K2636" i="2"/>
  <c r="L2636" i="2" s="1"/>
  <c r="I2636" i="2"/>
  <c r="F2636" i="2"/>
  <c r="AF2635" i="2"/>
  <c r="AC2635" i="2"/>
  <c r="AB2635" i="2"/>
  <c r="L2635" i="2"/>
  <c r="K2635" i="2"/>
  <c r="F2635" i="2"/>
  <c r="AE2635" i="2" s="1"/>
  <c r="AD2634" i="2"/>
  <c r="K2634" i="2"/>
  <c r="F2634" i="2"/>
  <c r="L2634" i="2"/>
  <c r="L2633" i="2"/>
  <c r="K2633" i="2"/>
  <c r="F2633" i="2"/>
  <c r="AJ2632" i="2"/>
  <c r="AI2632" i="2"/>
  <c r="AF2632" i="2"/>
  <c r="AE2632" i="2"/>
  <c r="AB2632" i="2"/>
  <c r="K2632" i="2"/>
  <c r="L2632" i="2" s="1"/>
  <c r="I2632" i="2"/>
  <c r="F2632" i="2"/>
  <c r="AG2632" i="2" s="1"/>
  <c r="AJ2631" i="2"/>
  <c r="AI2631" i="2"/>
  <c r="AG2631" i="2"/>
  <c r="AE2631" i="2"/>
  <c r="K2631" i="2"/>
  <c r="I2631" i="2"/>
  <c r="F2631" i="2"/>
  <c r="L2631" i="2"/>
  <c r="AF2630" i="2"/>
  <c r="AE2630" i="2"/>
  <c r="AD2630" i="2"/>
  <c r="AC2630" i="2"/>
  <c r="AB2630" i="2"/>
  <c r="K2630" i="2"/>
  <c r="L2630" i="2" s="1"/>
  <c r="F2630" i="2"/>
  <c r="AG2630" i="2" s="1"/>
  <c r="AD2629" i="2"/>
  <c r="AC2629" i="2"/>
  <c r="AB2629" i="2"/>
  <c r="K2629" i="2"/>
  <c r="L2629" i="2" s="1"/>
  <c r="F2629" i="2"/>
  <c r="AI2629" i="2" s="1"/>
  <c r="AJ2628" i="2"/>
  <c r="AI2628" i="2"/>
  <c r="AH2628" i="2"/>
  <c r="AF2628" i="2"/>
  <c r="AE2628" i="2"/>
  <c r="K2628" i="2"/>
  <c r="L2628" i="2" s="1"/>
  <c r="I2628" i="2"/>
  <c r="F2628" i="2"/>
  <c r="AB2628" i="2" s="1"/>
  <c r="L2627" i="2"/>
  <c r="K2627" i="2"/>
  <c r="F2627" i="2"/>
  <c r="AG2626" i="2"/>
  <c r="K2626" i="2"/>
  <c r="F2626" i="2"/>
  <c r="L2626" i="2"/>
  <c r="AJ2625" i="2"/>
  <c r="AH2625" i="2"/>
  <c r="AE2625" i="2"/>
  <c r="AD2625" i="2"/>
  <c r="AC2625" i="2"/>
  <c r="AB2625" i="2"/>
  <c r="L2625" i="2"/>
  <c r="K2625" i="2"/>
  <c r="F2625" i="2"/>
  <c r="AI2624" i="2"/>
  <c r="AH2624" i="2"/>
  <c r="AG2624" i="2"/>
  <c r="AB2624" i="2"/>
  <c r="L2624" i="2"/>
  <c r="K2624" i="2"/>
  <c r="I2624" i="2"/>
  <c r="F2624" i="2"/>
  <c r="AF2624" i="2" s="1"/>
  <c r="AJ2623" i="2"/>
  <c r="AI2623" i="2"/>
  <c r="AH2623" i="2"/>
  <c r="AF2623" i="2"/>
  <c r="AE2623" i="2"/>
  <c r="AD2623" i="2"/>
  <c r="AC2623" i="2"/>
  <c r="AB2623" i="2"/>
  <c r="L2623" i="2"/>
  <c r="K2623" i="2"/>
  <c r="I2623" i="2"/>
  <c r="F2623" i="2"/>
  <c r="AG2622" i="2"/>
  <c r="AF2622" i="2"/>
  <c r="AE2622" i="2"/>
  <c r="AB2622" i="2"/>
  <c r="K2622" i="2"/>
  <c r="L2622" i="2" s="1"/>
  <c r="F2622" i="2"/>
  <c r="AD2622" i="2" s="1"/>
  <c r="AJ2621" i="2"/>
  <c r="AE2621" i="2"/>
  <c r="AD2621" i="2"/>
  <c r="AB2621" i="2"/>
  <c r="L2621" i="2"/>
  <c r="K2621" i="2"/>
  <c r="F2621" i="2"/>
  <c r="AC2621" i="2" s="1"/>
  <c r="AJ2620" i="2"/>
  <c r="AH2620" i="2"/>
  <c r="AF2620" i="2"/>
  <c r="AE2620" i="2"/>
  <c r="K2620" i="2"/>
  <c r="L2620" i="2" s="1"/>
  <c r="I2620" i="2"/>
  <c r="F2620" i="2"/>
  <c r="AD2619" i="2"/>
  <c r="AC2619" i="2"/>
  <c r="AB2619" i="2"/>
  <c r="L2619" i="2"/>
  <c r="K2619" i="2"/>
  <c r="F2619" i="2"/>
  <c r="AG2619" i="2" s="1"/>
  <c r="AJ2618" i="2"/>
  <c r="AC2618" i="2"/>
  <c r="K2618" i="2"/>
  <c r="F2618" i="2"/>
  <c r="L2618" i="2"/>
  <c r="AJ2617" i="2"/>
  <c r="AI2617" i="2"/>
  <c r="AH2617" i="2"/>
  <c r="AG2617" i="2"/>
  <c r="AF2617" i="2"/>
  <c r="AD2617" i="2"/>
  <c r="AC2617" i="2"/>
  <c r="AB2617" i="2"/>
  <c r="L2617" i="2"/>
  <c r="K2617" i="2"/>
  <c r="I2617" i="2"/>
  <c r="F2617" i="2"/>
  <c r="AE2617" i="2" s="1"/>
  <c r="AH2616" i="2"/>
  <c r="AD2616" i="2"/>
  <c r="K2616" i="2"/>
  <c r="F2616" i="2"/>
  <c r="L2616" i="2"/>
  <c r="AI2615" i="2"/>
  <c r="AG2615" i="2"/>
  <c r="AF2615" i="2"/>
  <c r="AE2615" i="2"/>
  <c r="AD2615" i="2"/>
  <c r="AB2615" i="2"/>
  <c r="L2615" i="2"/>
  <c r="K2615" i="2"/>
  <c r="I2615" i="2"/>
  <c r="F2615" i="2"/>
  <c r="AC2615" i="2" s="1"/>
  <c r="AE2614" i="2"/>
  <c r="AD2614" i="2"/>
  <c r="AC2614" i="2"/>
  <c r="AB2614" i="2"/>
  <c r="K2614" i="2"/>
  <c r="F2614" i="2"/>
  <c r="AF2614" i="2" s="1"/>
  <c r="L2614" i="2"/>
  <c r="AJ2613" i="2"/>
  <c r="AI2613" i="2"/>
  <c r="AH2613" i="2"/>
  <c r="AG2613" i="2"/>
  <c r="AF2613" i="2"/>
  <c r="AD2613" i="2"/>
  <c r="AC2613" i="2"/>
  <c r="AB2613" i="2"/>
  <c r="L2613" i="2"/>
  <c r="K2613" i="2"/>
  <c r="I2613" i="2"/>
  <c r="F2613" i="2"/>
  <c r="AE2613" i="2" s="1"/>
  <c r="AJ2612" i="2"/>
  <c r="AI2612" i="2"/>
  <c r="AF2612" i="2"/>
  <c r="AE2612" i="2"/>
  <c r="AD2612" i="2"/>
  <c r="K2612" i="2"/>
  <c r="L2612" i="2" s="1"/>
  <c r="I2612" i="2"/>
  <c r="F2612" i="2"/>
  <c r="AG2612" i="2" s="1"/>
  <c r="AI2611" i="2"/>
  <c r="AH2611" i="2"/>
  <c r="AF2611" i="2"/>
  <c r="AE2611" i="2"/>
  <c r="K2611" i="2"/>
  <c r="F2611" i="2"/>
  <c r="L2611" i="2"/>
  <c r="AF2610" i="2"/>
  <c r="AE2610" i="2"/>
  <c r="AD2610" i="2"/>
  <c r="AC2610" i="2"/>
  <c r="K2610" i="2"/>
  <c r="F2610" i="2"/>
  <c r="AB2610" i="2" s="1"/>
  <c r="L2610" i="2"/>
  <c r="AJ2609" i="2"/>
  <c r="AI2609" i="2"/>
  <c r="AH2609" i="2"/>
  <c r="AG2609" i="2"/>
  <c r="AD2609" i="2"/>
  <c r="AC2609" i="2"/>
  <c r="AB2609" i="2"/>
  <c r="L2609" i="2"/>
  <c r="K2609" i="2"/>
  <c r="I2609" i="2"/>
  <c r="F2609" i="2"/>
  <c r="AF2609" i="2" s="1"/>
  <c r="K2608" i="2"/>
  <c r="L2608" i="2" s="1"/>
  <c r="F2608" i="2"/>
  <c r="L2607" i="2"/>
  <c r="K2607" i="2"/>
  <c r="F2607" i="2"/>
  <c r="AJ2606" i="2"/>
  <c r="AE2606" i="2"/>
  <c r="AD2606" i="2"/>
  <c r="AC2606" i="2"/>
  <c r="K2606" i="2"/>
  <c r="F2606" i="2"/>
  <c r="AF2606" i="2" s="1"/>
  <c r="L2606" i="2"/>
  <c r="AJ2605" i="2"/>
  <c r="AI2605" i="2"/>
  <c r="AH2605" i="2"/>
  <c r="AG2605" i="2"/>
  <c r="AC2605" i="2"/>
  <c r="AB2605" i="2"/>
  <c r="L2605" i="2"/>
  <c r="K2605" i="2"/>
  <c r="I2605" i="2"/>
  <c r="F2605" i="2"/>
  <c r="AF2605" i="2" s="1"/>
  <c r="AJ2604" i="2"/>
  <c r="AI2604" i="2"/>
  <c r="AG2604" i="2"/>
  <c r="AF2604" i="2"/>
  <c r="AE2604" i="2"/>
  <c r="AD2604" i="2"/>
  <c r="K2604" i="2"/>
  <c r="I2604" i="2"/>
  <c r="F2604" i="2"/>
  <c r="L2604" i="2"/>
  <c r="AI2603" i="2"/>
  <c r="AH2603" i="2"/>
  <c r="AB2603" i="2"/>
  <c r="L2603" i="2"/>
  <c r="K2603" i="2"/>
  <c r="I2603" i="2"/>
  <c r="F2603" i="2"/>
  <c r="K2602" i="2"/>
  <c r="L2602" i="2" s="1"/>
  <c r="F2602" i="2"/>
  <c r="L2601" i="2"/>
  <c r="K2601" i="2"/>
  <c r="F2601" i="2"/>
  <c r="AI2600" i="2"/>
  <c r="AG2600" i="2"/>
  <c r="L2600" i="2"/>
  <c r="K2600" i="2"/>
  <c r="I2600" i="2"/>
  <c r="F2600" i="2"/>
  <c r="AD2599" i="2"/>
  <c r="K2599" i="2"/>
  <c r="F2599" i="2"/>
  <c r="AI2599" i="2" s="1"/>
  <c r="L2599" i="2"/>
  <c r="AE2598" i="2"/>
  <c r="K2598" i="2"/>
  <c r="L2598" i="2" s="1"/>
  <c r="F2598" i="2"/>
  <c r="AH2597" i="2"/>
  <c r="AG2597" i="2"/>
  <c r="AE2597" i="2"/>
  <c r="AC2597" i="2"/>
  <c r="AB2597" i="2"/>
  <c r="L2597" i="2"/>
  <c r="K2597" i="2"/>
  <c r="F2597" i="2"/>
  <c r="AI2596" i="2"/>
  <c r="AF2596" i="2"/>
  <c r="AE2596" i="2"/>
  <c r="AD2596" i="2"/>
  <c r="K2596" i="2"/>
  <c r="L2596" i="2" s="1"/>
  <c r="I2596" i="2"/>
  <c r="F2596" i="2"/>
  <c r="AG2596" i="2" s="1"/>
  <c r="AI2595" i="2"/>
  <c r="AF2595" i="2"/>
  <c r="K2595" i="2"/>
  <c r="I2595" i="2"/>
  <c r="F2595" i="2"/>
  <c r="AG2595" i="2" s="1"/>
  <c r="L2595" i="2"/>
  <c r="AC2594" i="2"/>
  <c r="K2594" i="2"/>
  <c r="L2594" i="2" s="1"/>
  <c r="F2594" i="2"/>
  <c r="AJ2593" i="2"/>
  <c r="AI2593" i="2"/>
  <c r="AG2593" i="2"/>
  <c r="AE2593" i="2"/>
  <c r="AC2593" i="2"/>
  <c r="AB2593" i="2"/>
  <c r="L2593" i="2"/>
  <c r="K2593" i="2"/>
  <c r="I2593" i="2"/>
  <c r="F2593" i="2"/>
  <c r="AJ2592" i="2"/>
  <c r="AH2592" i="2"/>
  <c r="AG2592" i="2"/>
  <c r="AE2592" i="2"/>
  <c r="AD2592" i="2"/>
  <c r="AB2592" i="2"/>
  <c r="K2592" i="2"/>
  <c r="L2592" i="2" s="1"/>
  <c r="I2592" i="2"/>
  <c r="F2592" i="2"/>
  <c r="AH2591" i="2"/>
  <c r="AG2591" i="2"/>
  <c r="AE2591" i="2"/>
  <c r="K2591" i="2"/>
  <c r="L2591" i="2" s="1"/>
  <c r="F2591" i="2"/>
  <c r="AJ2590" i="2"/>
  <c r="AB2590" i="2"/>
  <c r="K2590" i="2"/>
  <c r="F2590" i="2"/>
  <c r="L2590" i="2"/>
  <c r="AI2589" i="2"/>
  <c r="AH2589" i="2"/>
  <c r="AG2589" i="2"/>
  <c r="AC2589" i="2"/>
  <c r="AB2589" i="2"/>
  <c r="K2589" i="2"/>
  <c r="L2589" i="2" s="1"/>
  <c r="I2589" i="2"/>
  <c r="F2589" i="2"/>
  <c r="AJ2588" i="2"/>
  <c r="AH2588" i="2"/>
  <c r="AG2588" i="2"/>
  <c r="AF2588" i="2"/>
  <c r="AE2588" i="2"/>
  <c r="AB2588" i="2"/>
  <c r="K2588" i="2"/>
  <c r="I2588" i="2"/>
  <c r="F2588" i="2"/>
  <c r="L2588" i="2"/>
  <c r="AH2587" i="2"/>
  <c r="AG2587" i="2"/>
  <c r="AF2587" i="2"/>
  <c r="K2587" i="2"/>
  <c r="F2587" i="2"/>
  <c r="L2587" i="2"/>
  <c r="AH2586" i="2"/>
  <c r="AD2586" i="2"/>
  <c r="AC2586" i="2"/>
  <c r="K2586" i="2"/>
  <c r="F2586" i="2"/>
  <c r="AF2586" i="2" s="1"/>
  <c r="L2586" i="2"/>
  <c r="AJ2585" i="2"/>
  <c r="AH2585" i="2"/>
  <c r="AG2585" i="2"/>
  <c r="AE2585" i="2"/>
  <c r="AC2585" i="2"/>
  <c r="L2585" i="2"/>
  <c r="K2585" i="2"/>
  <c r="F2585" i="2"/>
  <c r="AH2584" i="2"/>
  <c r="AG2584" i="2"/>
  <c r="AF2584" i="2"/>
  <c r="AE2584" i="2"/>
  <c r="AD2584" i="2"/>
  <c r="K2584" i="2"/>
  <c r="F2584" i="2"/>
  <c r="L2584" i="2"/>
  <c r="AI2583" i="2"/>
  <c r="AH2583" i="2"/>
  <c r="AF2583" i="2"/>
  <c r="AE2583" i="2"/>
  <c r="AD2583" i="2"/>
  <c r="AC2583" i="2"/>
  <c r="AB2583" i="2"/>
  <c r="K2583" i="2"/>
  <c r="L2583" i="2" s="1"/>
  <c r="I2583" i="2"/>
  <c r="F2583" i="2"/>
  <c r="AJ2582" i="2"/>
  <c r="AF2582" i="2"/>
  <c r="AE2582" i="2"/>
  <c r="AD2582" i="2"/>
  <c r="AC2582" i="2"/>
  <c r="AB2582" i="2"/>
  <c r="K2582" i="2"/>
  <c r="L2582" i="2" s="1"/>
  <c r="F2582" i="2"/>
  <c r="AH2581" i="2"/>
  <c r="AC2581" i="2"/>
  <c r="AB2581" i="2"/>
  <c r="K2581" i="2"/>
  <c r="L2581" i="2" s="1"/>
  <c r="I2581" i="2"/>
  <c r="F2581" i="2"/>
  <c r="AI2581" i="2" s="1"/>
  <c r="AJ2580" i="2"/>
  <c r="AI2580" i="2"/>
  <c r="AH2580" i="2"/>
  <c r="AF2580" i="2"/>
  <c r="AE2580" i="2"/>
  <c r="AD2580" i="2"/>
  <c r="AB2580" i="2"/>
  <c r="L2580" i="2"/>
  <c r="K2580" i="2"/>
  <c r="I2580" i="2"/>
  <c r="F2580" i="2"/>
  <c r="AC2580" i="2" s="1"/>
  <c r="AC2579" i="2"/>
  <c r="L2579" i="2"/>
  <c r="K2579" i="2"/>
  <c r="F2579" i="2"/>
  <c r="AF2578" i="2"/>
  <c r="AD2578" i="2"/>
  <c r="AB2578" i="2"/>
  <c r="K2578" i="2"/>
  <c r="L2578" i="2" s="1"/>
  <c r="F2578" i="2"/>
  <c r="AJ2578" i="2" s="1"/>
  <c r="AJ2577" i="2"/>
  <c r="L2577" i="2"/>
  <c r="K2577" i="2"/>
  <c r="F2577" i="2"/>
  <c r="AG2577" i="2" s="1"/>
  <c r="AI2576" i="2"/>
  <c r="AG2576" i="2"/>
  <c r="AF2576" i="2"/>
  <c r="AD2576" i="2"/>
  <c r="L2576" i="2"/>
  <c r="K2576" i="2"/>
  <c r="F2576" i="2"/>
  <c r="AI2575" i="2"/>
  <c r="AG2575" i="2"/>
  <c r="AE2575" i="2"/>
  <c r="AD2575" i="2"/>
  <c r="AB2575" i="2"/>
  <c r="K2575" i="2"/>
  <c r="I2575" i="2"/>
  <c r="F2575" i="2"/>
  <c r="AF2575" i="2" s="1"/>
  <c r="L2575" i="2"/>
  <c r="AH2574" i="2"/>
  <c r="AF2574" i="2"/>
  <c r="AE2574" i="2"/>
  <c r="AD2574" i="2"/>
  <c r="AB2574" i="2"/>
  <c r="K2574" i="2"/>
  <c r="L2574" i="2" s="1"/>
  <c r="F2574" i="2"/>
  <c r="AH2573" i="2"/>
  <c r="AG2573" i="2"/>
  <c r="AE2573" i="2"/>
  <c r="AC2573" i="2"/>
  <c r="AB2573" i="2"/>
  <c r="L2573" i="2"/>
  <c r="K2573" i="2"/>
  <c r="I2573" i="2"/>
  <c r="F2573" i="2"/>
  <c r="AI2572" i="2"/>
  <c r="K2572" i="2"/>
  <c r="L2572" i="2" s="1"/>
  <c r="F2572" i="2"/>
  <c r="AG2572" i="2" s="1"/>
  <c r="AD2571" i="2"/>
  <c r="K2571" i="2"/>
  <c r="L2571" i="2" s="1"/>
  <c r="F2571" i="2"/>
  <c r="AC2571" i="2" s="1"/>
  <c r="AJ2570" i="2"/>
  <c r="AH2570" i="2"/>
  <c r="AE2570" i="2"/>
  <c r="AD2570" i="2"/>
  <c r="AC2570" i="2"/>
  <c r="AB2570" i="2"/>
  <c r="K2570" i="2"/>
  <c r="L2570" i="2" s="1"/>
  <c r="F2570" i="2"/>
  <c r="AJ2569" i="2"/>
  <c r="AI2569" i="2"/>
  <c r="AG2569" i="2"/>
  <c r="AE2569" i="2"/>
  <c r="AC2569" i="2"/>
  <c r="AB2569" i="2"/>
  <c r="K2569" i="2"/>
  <c r="L2569" i="2" s="1"/>
  <c r="I2569" i="2"/>
  <c r="F2569" i="2"/>
  <c r="AI2568" i="2"/>
  <c r="AH2568" i="2"/>
  <c r="AG2568" i="2"/>
  <c r="L2568" i="2"/>
  <c r="K2568" i="2"/>
  <c r="I2568" i="2"/>
  <c r="F2568" i="2"/>
  <c r="AB2567" i="2"/>
  <c r="K2567" i="2"/>
  <c r="L2567" i="2" s="1"/>
  <c r="I2567" i="2"/>
  <c r="F2567" i="2"/>
  <c r="AF2566" i="2"/>
  <c r="AB2566" i="2"/>
  <c r="K2566" i="2"/>
  <c r="L2566" i="2" s="1"/>
  <c r="F2566" i="2"/>
  <c r="AH2565" i="2"/>
  <c r="AG2565" i="2"/>
  <c r="AB2565" i="2"/>
  <c r="K2565" i="2"/>
  <c r="L2565" i="2" s="1"/>
  <c r="I2565" i="2"/>
  <c r="F2565" i="2"/>
  <c r="AJ2565" i="2" s="1"/>
  <c r="AI2564" i="2"/>
  <c r="K2564" i="2"/>
  <c r="L2564" i="2" s="1"/>
  <c r="F2564" i="2"/>
  <c r="AH2563" i="2"/>
  <c r="AE2563" i="2"/>
  <c r="AB2563" i="2"/>
  <c r="L2563" i="2"/>
  <c r="K2563" i="2"/>
  <c r="F2563" i="2"/>
  <c r="AJ2562" i="2"/>
  <c r="AF2562" i="2"/>
  <c r="AE2562" i="2"/>
  <c r="AD2562" i="2"/>
  <c r="AC2562" i="2"/>
  <c r="K2562" i="2"/>
  <c r="I2562" i="2"/>
  <c r="F2562" i="2"/>
  <c r="L2562" i="2"/>
  <c r="AI2561" i="2"/>
  <c r="K2561" i="2"/>
  <c r="L2561" i="2" s="1"/>
  <c r="F2561" i="2"/>
  <c r="AI2560" i="2"/>
  <c r="AH2560" i="2"/>
  <c r="AF2560" i="2"/>
  <c r="AD2560" i="2"/>
  <c r="AB2560" i="2"/>
  <c r="K2560" i="2"/>
  <c r="L2560" i="2" s="1"/>
  <c r="I2560" i="2"/>
  <c r="F2560" i="2"/>
  <c r="K2559" i="2"/>
  <c r="L2559" i="2" s="1"/>
  <c r="F2559" i="2"/>
  <c r="AC2558" i="2"/>
  <c r="K2558" i="2"/>
  <c r="F2558" i="2"/>
  <c r="L2558" i="2"/>
  <c r="AG2557" i="2"/>
  <c r="K2557" i="2"/>
  <c r="I2557" i="2"/>
  <c r="F2557" i="2"/>
  <c r="L2557" i="2"/>
  <c r="AD2556" i="2"/>
  <c r="K2556" i="2"/>
  <c r="F2556" i="2"/>
  <c r="L2556" i="2"/>
  <c r="AG2555" i="2"/>
  <c r="K2555" i="2"/>
  <c r="L2555" i="2" s="1"/>
  <c r="F2555" i="2"/>
  <c r="AI2555" i="2" s="1"/>
  <c r="AJ2554" i="2"/>
  <c r="AF2554" i="2"/>
  <c r="AE2554" i="2"/>
  <c r="AD2554" i="2"/>
  <c r="AC2554" i="2"/>
  <c r="AB2554" i="2"/>
  <c r="K2554" i="2"/>
  <c r="I2554" i="2"/>
  <c r="F2554" i="2"/>
  <c r="L2554" i="2"/>
  <c r="AJ2553" i="2"/>
  <c r="AE2553" i="2"/>
  <c r="AD2553" i="2"/>
  <c r="K2553" i="2"/>
  <c r="L2553" i="2" s="1"/>
  <c r="F2553" i="2"/>
  <c r="AI2553" i="2" s="1"/>
  <c r="AJ2552" i="2"/>
  <c r="AI2552" i="2"/>
  <c r="AF2552" i="2"/>
  <c r="AE2552" i="2"/>
  <c r="AD2552" i="2"/>
  <c r="K2552" i="2"/>
  <c r="I2552" i="2"/>
  <c r="F2552" i="2"/>
  <c r="L2552" i="2"/>
  <c r="AE2551" i="2"/>
  <c r="K2551" i="2"/>
  <c r="L2551" i="2" s="1"/>
  <c r="F2551" i="2"/>
  <c r="AJ2550" i="2"/>
  <c r="AH2550" i="2"/>
  <c r="AF2550" i="2"/>
  <c r="AD2550" i="2"/>
  <c r="AC2550" i="2"/>
  <c r="AB2550" i="2"/>
  <c r="K2550" i="2"/>
  <c r="L2550" i="2" s="1"/>
  <c r="I2550" i="2"/>
  <c r="F2550" i="2"/>
  <c r="AI2549" i="2"/>
  <c r="AH2549" i="2"/>
  <c r="AE2549" i="2"/>
  <c r="AD2549" i="2"/>
  <c r="K2549" i="2"/>
  <c r="I2549" i="2"/>
  <c r="F2549" i="2"/>
  <c r="AJ2549" i="2" s="1"/>
  <c r="L2549" i="2"/>
  <c r="L2548" i="2"/>
  <c r="K2548" i="2"/>
  <c r="F2548" i="2"/>
  <c r="K2547" i="2"/>
  <c r="L2547" i="2" s="1"/>
  <c r="F2547" i="2"/>
  <c r="AJ2546" i="2"/>
  <c r="AI2546" i="2"/>
  <c r="AH2546" i="2"/>
  <c r="AE2546" i="2"/>
  <c r="AD2546" i="2"/>
  <c r="AC2546" i="2"/>
  <c r="AB2546" i="2"/>
  <c r="L2546" i="2"/>
  <c r="K2546" i="2"/>
  <c r="I2546" i="2"/>
  <c r="F2546" i="2"/>
  <c r="AH2545" i="2"/>
  <c r="AG2545" i="2"/>
  <c r="AE2545" i="2"/>
  <c r="AC2545" i="2"/>
  <c r="K2545" i="2"/>
  <c r="I2545" i="2"/>
  <c r="F2545" i="2"/>
  <c r="AF2545" i="2" s="1"/>
  <c r="L2545" i="2"/>
  <c r="AG2544" i="2"/>
  <c r="K2544" i="2"/>
  <c r="I2544" i="2"/>
  <c r="F2544" i="2"/>
  <c r="AH2544" i="2" s="1"/>
  <c r="L2544" i="2"/>
  <c r="AI2543" i="2"/>
  <c r="AB2543" i="2"/>
  <c r="K2543" i="2"/>
  <c r="L2543" i="2" s="1"/>
  <c r="I2543" i="2"/>
  <c r="F2543" i="2"/>
  <c r="AH2543" i="2" s="1"/>
  <c r="AJ2542" i="2"/>
  <c r="AH2542" i="2"/>
  <c r="AG2542" i="2"/>
  <c r="AF2542" i="2"/>
  <c r="AE2542" i="2"/>
  <c r="AD2542" i="2"/>
  <c r="AC2542" i="2"/>
  <c r="K2542" i="2"/>
  <c r="I2542" i="2"/>
  <c r="F2542" i="2"/>
  <c r="L2542" i="2"/>
  <c r="AJ2541" i="2"/>
  <c r="AH2541" i="2"/>
  <c r="AE2541" i="2"/>
  <c r="AD2541" i="2"/>
  <c r="AC2541" i="2"/>
  <c r="AB2541" i="2"/>
  <c r="K2541" i="2"/>
  <c r="I2541" i="2"/>
  <c r="F2541" i="2"/>
  <c r="AI2541" i="2" s="1"/>
  <c r="L2541" i="2"/>
  <c r="AC2540" i="2"/>
  <c r="L2540" i="2"/>
  <c r="K2540" i="2"/>
  <c r="I2540" i="2"/>
  <c r="F2540" i="2"/>
  <c r="AF2539" i="2"/>
  <c r="AE2539" i="2"/>
  <c r="AD2539" i="2"/>
  <c r="AB2539" i="2"/>
  <c r="K2539" i="2"/>
  <c r="I2539" i="2"/>
  <c r="F2539" i="2"/>
  <c r="AG2539" i="2" s="1"/>
  <c r="L2539" i="2"/>
  <c r="AH2538" i="2"/>
  <c r="AF2538" i="2"/>
  <c r="AB2538" i="2"/>
  <c r="L2538" i="2"/>
  <c r="K2538" i="2"/>
  <c r="I2538" i="2"/>
  <c r="F2538" i="2"/>
  <c r="AI2538" i="2" s="1"/>
  <c r="K2537" i="2"/>
  <c r="L2537" i="2" s="1"/>
  <c r="F2537" i="2"/>
  <c r="AJ2536" i="2"/>
  <c r="AI2536" i="2"/>
  <c r="AE2536" i="2"/>
  <c r="AD2536" i="2"/>
  <c r="AC2536" i="2"/>
  <c r="AB2536" i="2"/>
  <c r="K2536" i="2"/>
  <c r="F2536" i="2"/>
  <c r="AF2536" i="2" s="1"/>
  <c r="L2536" i="2"/>
  <c r="AJ2535" i="2"/>
  <c r="AH2535" i="2"/>
  <c r="AG2535" i="2"/>
  <c r="AF2535" i="2"/>
  <c r="AD2535" i="2"/>
  <c r="L2535" i="2"/>
  <c r="K2535" i="2"/>
  <c r="I2535" i="2"/>
  <c r="F2535" i="2"/>
  <c r="AG2534" i="2"/>
  <c r="AF2534" i="2"/>
  <c r="AE2534" i="2"/>
  <c r="AC2534" i="2"/>
  <c r="AB2534" i="2"/>
  <c r="K2534" i="2"/>
  <c r="F2534" i="2"/>
  <c r="AD2534" i="2" s="1"/>
  <c r="L2534" i="2"/>
  <c r="AH2533" i="2"/>
  <c r="K2533" i="2"/>
  <c r="L2533" i="2" s="1"/>
  <c r="I2533" i="2"/>
  <c r="F2533" i="2"/>
  <c r="AJ2533" i="2" s="1"/>
  <c r="K2532" i="2"/>
  <c r="L2532" i="2" s="1"/>
  <c r="F2532" i="2"/>
  <c r="AE2531" i="2"/>
  <c r="AD2531" i="2"/>
  <c r="AB2531" i="2"/>
  <c r="K2531" i="2"/>
  <c r="F2531" i="2"/>
  <c r="AI2531" i="2" s="1"/>
  <c r="L2531" i="2"/>
  <c r="K2530" i="2"/>
  <c r="L2530" i="2" s="1"/>
  <c r="F2530" i="2"/>
  <c r="AH2529" i="2"/>
  <c r="AE2529" i="2"/>
  <c r="K2529" i="2"/>
  <c r="F2529" i="2"/>
  <c r="L2529" i="2"/>
  <c r="L2528" i="2"/>
  <c r="K2528" i="2"/>
  <c r="F2528" i="2"/>
  <c r="AF2527" i="2"/>
  <c r="K2527" i="2"/>
  <c r="L2527" i="2" s="1"/>
  <c r="F2527" i="2"/>
  <c r="AH2527" i="2" s="1"/>
  <c r="AI2526" i="2"/>
  <c r="AF2526" i="2"/>
  <c r="AE2526" i="2"/>
  <c r="AD2526" i="2"/>
  <c r="AC2526" i="2"/>
  <c r="AB2526" i="2"/>
  <c r="K2526" i="2"/>
  <c r="L2526" i="2" s="1"/>
  <c r="F2526" i="2"/>
  <c r="AH2525" i="2"/>
  <c r="AG2525" i="2"/>
  <c r="AD2525" i="2"/>
  <c r="K2525" i="2"/>
  <c r="L2525" i="2" s="1"/>
  <c r="I2525" i="2"/>
  <c r="F2525" i="2"/>
  <c r="AF2525" i="2" s="1"/>
  <c r="AH2524" i="2"/>
  <c r="AD2524" i="2"/>
  <c r="K2524" i="2"/>
  <c r="L2524" i="2" s="1"/>
  <c r="I2524" i="2"/>
  <c r="F2524" i="2"/>
  <c r="AI2524" i="2" s="1"/>
  <c r="AJ2523" i="2"/>
  <c r="AI2523" i="2"/>
  <c r="AH2523" i="2"/>
  <c r="AG2523" i="2"/>
  <c r="AD2523" i="2"/>
  <c r="AB2523" i="2"/>
  <c r="L2523" i="2"/>
  <c r="K2523" i="2"/>
  <c r="I2523" i="2"/>
  <c r="F2523" i="2"/>
  <c r="AC2523" i="2" s="1"/>
  <c r="AJ2522" i="2"/>
  <c r="AG2522" i="2"/>
  <c r="AF2522" i="2"/>
  <c r="AD2522" i="2"/>
  <c r="AB2522" i="2"/>
  <c r="L2522" i="2"/>
  <c r="K2522" i="2"/>
  <c r="F2522" i="2"/>
  <c r="AH2522" i="2" s="1"/>
  <c r="AF2521" i="2"/>
  <c r="AE2521" i="2"/>
  <c r="AC2521" i="2"/>
  <c r="K2521" i="2"/>
  <c r="L2521" i="2" s="1"/>
  <c r="F2521" i="2"/>
  <c r="AJ2521" i="2" s="1"/>
  <c r="AE2520" i="2"/>
  <c r="K2520" i="2"/>
  <c r="L2520" i="2" s="1"/>
  <c r="F2520" i="2"/>
  <c r="AH2520" i="2" s="1"/>
  <c r="AG2519" i="2"/>
  <c r="AF2519" i="2"/>
  <c r="AD2519" i="2"/>
  <c r="AB2519" i="2"/>
  <c r="K2519" i="2"/>
  <c r="I2519" i="2"/>
  <c r="F2519" i="2"/>
  <c r="AE2519" i="2" s="1"/>
  <c r="L2519" i="2"/>
  <c r="AJ2518" i="2"/>
  <c r="AI2518" i="2"/>
  <c r="AH2518" i="2"/>
  <c r="AG2518" i="2"/>
  <c r="AD2518" i="2"/>
  <c r="AC2518" i="2"/>
  <c r="AB2518" i="2"/>
  <c r="L2518" i="2"/>
  <c r="K2518" i="2"/>
  <c r="I2518" i="2"/>
  <c r="F2518" i="2"/>
  <c r="AG2517" i="2"/>
  <c r="AF2517" i="2"/>
  <c r="AE2517" i="2"/>
  <c r="AD2517" i="2"/>
  <c r="AC2517" i="2"/>
  <c r="AB2517" i="2"/>
  <c r="K2517" i="2"/>
  <c r="I2517" i="2"/>
  <c r="F2517" i="2"/>
  <c r="L2517" i="2"/>
  <c r="AJ2516" i="2"/>
  <c r="AC2516" i="2"/>
  <c r="K2516" i="2"/>
  <c r="F2516" i="2"/>
  <c r="AD2516" i="2" s="1"/>
  <c r="L2516" i="2"/>
  <c r="K2515" i="2"/>
  <c r="L2515" i="2" s="1"/>
  <c r="F2515" i="2"/>
  <c r="AI2514" i="2"/>
  <c r="AF2514" i="2"/>
  <c r="AE2514" i="2"/>
  <c r="AC2514" i="2"/>
  <c r="AB2514" i="2"/>
  <c r="K2514" i="2"/>
  <c r="I2514" i="2"/>
  <c r="F2514" i="2"/>
  <c r="AD2514" i="2" s="1"/>
  <c r="L2514" i="2"/>
  <c r="AJ2513" i="2"/>
  <c r="AH2513" i="2"/>
  <c r="AF2513" i="2"/>
  <c r="AB2513" i="2"/>
  <c r="K2513" i="2"/>
  <c r="L2513" i="2" s="1"/>
  <c r="I2513" i="2"/>
  <c r="F2513" i="2"/>
  <c r="AD2513" i="2" s="1"/>
  <c r="AI2512" i="2"/>
  <c r="AG2512" i="2"/>
  <c r="AE2512" i="2"/>
  <c r="AD2512" i="2"/>
  <c r="AB2512" i="2"/>
  <c r="K2512" i="2"/>
  <c r="I2512" i="2"/>
  <c r="F2512" i="2"/>
  <c r="AC2512" i="2" s="1"/>
  <c r="L2512" i="2"/>
  <c r="K2511" i="2"/>
  <c r="L2511" i="2" s="1"/>
  <c r="F2511" i="2"/>
  <c r="AH2510" i="2"/>
  <c r="AF2510" i="2"/>
  <c r="AE2510" i="2"/>
  <c r="AD2510" i="2"/>
  <c r="L2510" i="2"/>
  <c r="K2510" i="2"/>
  <c r="F2510" i="2"/>
  <c r="AB2510" i="2" s="1"/>
  <c r="K2509" i="2"/>
  <c r="L2509" i="2" s="1"/>
  <c r="F2509" i="2"/>
  <c r="AI2508" i="2"/>
  <c r="AG2508" i="2"/>
  <c r="AD2508" i="2"/>
  <c r="AC2508" i="2"/>
  <c r="L2508" i="2"/>
  <c r="K2508" i="2"/>
  <c r="I2508" i="2"/>
  <c r="F2508" i="2"/>
  <c r="AB2508" i="2" s="1"/>
  <c r="AH2507" i="2"/>
  <c r="AG2507" i="2"/>
  <c r="AE2507" i="2"/>
  <c r="K2507" i="2"/>
  <c r="L2507" i="2" s="1"/>
  <c r="F2507" i="2"/>
  <c r="AH2506" i="2"/>
  <c r="AE2506" i="2"/>
  <c r="AD2506" i="2"/>
  <c r="AB2506" i="2"/>
  <c r="K2506" i="2"/>
  <c r="I2506" i="2"/>
  <c r="F2506" i="2"/>
  <c r="AI2506" i="2" s="1"/>
  <c r="L2506" i="2"/>
  <c r="AJ2505" i="2"/>
  <c r="K2505" i="2"/>
  <c r="L2505" i="2" s="1"/>
  <c r="F2505" i="2"/>
  <c r="AI2504" i="2"/>
  <c r="AH2504" i="2"/>
  <c r="AG2504" i="2"/>
  <c r="AE2504" i="2"/>
  <c r="AD2504" i="2"/>
  <c r="K2504" i="2"/>
  <c r="I2504" i="2"/>
  <c r="F2504" i="2"/>
  <c r="AC2504" i="2" s="1"/>
  <c r="L2504" i="2"/>
  <c r="AI2503" i="2"/>
  <c r="AF2503" i="2"/>
  <c r="AB2503" i="2"/>
  <c r="K2503" i="2"/>
  <c r="L2503" i="2" s="1"/>
  <c r="F2503" i="2"/>
  <c r="AJ2502" i="2"/>
  <c r="AG2502" i="2"/>
  <c r="AF2502" i="2"/>
  <c r="AD2502" i="2"/>
  <c r="K2502" i="2"/>
  <c r="L2502" i="2" s="1"/>
  <c r="F2502" i="2"/>
  <c r="AI2501" i="2"/>
  <c r="AE2501" i="2"/>
  <c r="AD2501" i="2"/>
  <c r="AB2501" i="2"/>
  <c r="K2501" i="2"/>
  <c r="F2501" i="2"/>
  <c r="AF2501" i="2" s="1"/>
  <c r="L2501" i="2"/>
  <c r="AJ2500" i="2"/>
  <c r="AI2500" i="2"/>
  <c r="AH2500" i="2"/>
  <c r="AG2500" i="2"/>
  <c r="AD2500" i="2"/>
  <c r="AB2500" i="2"/>
  <c r="K2500" i="2"/>
  <c r="L2500" i="2" s="1"/>
  <c r="I2500" i="2"/>
  <c r="F2500" i="2"/>
  <c r="AC2500" i="2" s="1"/>
  <c r="AI2499" i="2"/>
  <c r="AH2499" i="2"/>
  <c r="AG2499" i="2"/>
  <c r="AE2499" i="2"/>
  <c r="AD2499" i="2"/>
  <c r="AB2499" i="2"/>
  <c r="K2499" i="2"/>
  <c r="I2499" i="2"/>
  <c r="F2499" i="2"/>
  <c r="L2499" i="2"/>
  <c r="AF2498" i="2"/>
  <c r="K2498" i="2"/>
  <c r="L2498" i="2" s="1"/>
  <c r="F2498" i="2"/>
  <c r="AJ2498" i="2" s="1"/>
  <c r="AG2497" i="2"/>
  <c r="K2497" i="2"/>
  <c r="L2497" i="2" s="1"/>
  <c r="F2497" i="2"/>
  <c r="AJ2497" i="2" s="1"/>
  <c r="AG2496" i="2"/>
  <c r="K2496" i="2"/>
  <c r="F2496" i="2"/>
  <c r="AI2496" i="2" s="1"/>
  <c r="L2496" i="2"/>
  <c r="AJ2495" i="2"/>
  <c r="AI2495" i="2"/>
  <c r="AH2495" i="2"/>
  <c r="AG2495" i="2"/>
  <c r="AD2495" i="2"/>
  <c r="AC2495" i="2"/>
  <c r="AB2495" i="2"/>
  <c r="K2495" i="2"/>
  <c r="L2495" i="2" s="1"/>
  <c r="I2495" i="2"/>
  <c r="F2495" i="2"/>
  <c r="AJ2494" i="2"/>
  <c r="AH2494" i="2"/>
  <c r="AG2494" i="2"/>
  <c r="AE2494" i="2"/>
  <c r="AD2494" i="2"/>
  <c r="AB2494" i="2"/>
  <c r="K2494" i="2"/>
  <c r="L2494" i="2" s="1"/>
  <c r="I2494" i="2"/>
  <c r="F2494" i="2"/>
  <c r="AI2494" i="2" s="1"/>
  <c r="AJ2493" i="2"/>
  <c r="AG2493" i="2"/>
  <c r="AD2493" i="2"/>
  <c r="AC2493" i="2"/>
  <c r="AB2493" i="2"/>
  <c r="L2493" i="2"/>
  <c r="K2493" i="2"/>
  <c r="F2493" i="2"/>
  <c r="AJ2492" i="2"/>
  <c r="AI2492" i="2"/>
  <c r="AH2492" i="2"/>
  <c r="AG2492" i="2"/>
  <c r="AE2492" i="2"/>
  <c r="K2492" i="2"/>
  <c r="I2492" i="2"/>
  <c r="F2492" i="2"/>
  <c r="AC2492" i="2" s="1"/>
  <c r="L2492" i="2"/>
  <c r="AG2491" i="2"/>
  <c r="K2491" i="2"/>
  <c r="F2491" i="2"/>
  <c r="AI2491" i="2" s="1"/>
  <c r="L2491" i="2"/>
  <c r="AJ2490" i="2"/>
  <c r="AH2490" i="2"/>
  <c r="AG2490" i="2"/>
  <c r="AD2490" i="2"/>
  <c r="AC2490" i="2"/>
  <c r="AB2490" i="2"/>
  <c r="K2490" i="2"/>
  <c r="L2490" i="2" s="1"/>
  <c r="I2490" i="2"/>
  <c r="F2490" i="2"/>
  <c r="AI2490" i="2" s="1"/>
  <c r="AJ2489" i="2"/>
  <c r="AI2489" i="2"/>
  <c r="AH2489" i="2"/>
  <c r="AE2489" i="2"/>
  <c r="AD2489" i="2"/>
  <c r="AB2489" i="2"/>
  <c r="K2489" i="2"/>
  <c r="L2489" i="2" s="1"/>
  <c r="I2489" i="2"/>
  <c r="F2489" i="2"/>
  <c r="AF2489" i="2" s="1"/>
  <c r="AJ2488" i="2"/>
  <c r="AG2488" i="2"/>
  <c r="AE2488" i="2"/>
  <c r="AD2488" i="2"/>
  <c r="AB2488" i="2"/>
  <c r="L2488" i="2"/>
  <c r="K2488" i="2"/>
  <c r="F2488" i="2"/>
  <c r="AC2488" i="2" s="1"/>
  <c r="AJ2487" i="2"/>
  <c r="AI2487" i="2"/>
  <c r="AH2487" i="2"/>
  <c r="AG2487" i="2"/>
  <c r="AE2487" i="2"/>
  <c r="AB2487" i="2"/>
  <c r="K2487" i="2"/>
  <c r="I2487" i="2"/>
  <c r="F2487" i="2"/>
  <c r="L2487" i="2"/>
  <c r="AG2486" i="2"/>
  <c r="K2486" i="2"/>
  <c r="F2486" i="2"/>
  <c r="AJ2486" i="2" s="1"/>
  <c r="L2486" i="2"/>
  <c r="AJ2485" i="2"/>
  <c r="AI2485" i="2"/>
  <c r="AH2485" i="2"/>
  <c r="AD2485" i="2"/>
  <c r="AC2485" i="2"/>
  <c r="AB2485" i="2"/>
  <c r="K2485" i="2"/>
  <c r="L2485" i="2" s="1"/>
  <c r="I2485" i="2"/>
  <c r="F2485" i="2"/>
  <c r="AF2485" i="2" s="1"/>
  <c r="AH2484" i="2"/>
  <c r="AG2484" i="2"/>
  <c r="AF2484" i="2"/>
  <c r="AE2484" i="2"/>
  <c r="K2484" i="2"/>
  <c r="F2484" i="2"/>
  <c r="AB2484" i="2" s="1"/>
  <c r="L2484" i="2"/>
  <c r="AG2483" i="2"/>
  <c r="AE2483" i="2"/>
  <c r="K2483" i="2"/>
  <c r="F2483" i="2"/>
  <c r="AF2483" i="2" s="1"/>
  <c r="L2483" i="2"/>
  <c r="AJ2482" i="2"/>
  <c r="AH2482" i="2"/>
  <c r="AG2482" i="2"/>
  <c r="AE2482" i="2"/>
  <c r="AB2482" i="2"/>
  <c r="K2482" i="2"/>
  <c r="L2482" i="2" s="1"/>
  <c r="I2482" i="2"/>
  <c r="F2482" i="2"/>
  <c r="AI2482" i="2" s="1"/>
  <c r="AI2481" i="2"/>
  <c r="AH2481" i="2"/>
  <c r="AG2481" i="2"/>
  <c r="AE2481" i="2"/>
  <c r="AD2481" i="2"/>
  <c r="AC2481" i="2"/>
  <c r="AB2481" i="2"/>
  <c r="K2481" i="2"/>
  <c r="I2481" i="2"/>
  <c r="F2481" i="2"/>
  <c r="L2481" i="2"/>
  <c r="AJ2480" i="2"/>
  <c r="AI2480" i="2"/>
  <c r="AH2480" i="2"/>
  <c r="AG2480" i="2"/>
  <c r="AE2480" i="2"/>
  <c r="AD2480" i="2"/>
  <c r="AB2480" i="2"/>
  <c r="K2480" i="2"/>
  <c r="I2480" i="2"/>
  <c r="F2480" i="2"/>
  <c r="AC2480" i="2" s="1"/>
  <c r="L2480" i="2"/>
  <c r="AH2479" i="2"/>
  <c r="AF2479" i="2"/>
  <c r="AE2479" i="2"/>
  <c r="AC2479" i="2"/>
  <c r="K2479" i="2"/>
  <c r="L2479" i="2" s="1"/>
  <c r="I2479" i="2"/>
  <c r="F2479" i="2"/>
  <c r="AG2479" i="2" s="1"/>
  <c r="AG2478" i="2"/>
  <c r="AF2478" i="2"/>
  <c r="AE2478" i="2"/>
  <c r="AD2478" i="2"/>
  <c r="AC2478" i="2"/>
  <c r="AB2478" i="2"/>
  <c r="K2478" i="2"/>
  <c r="F2478" i="2"/>
  <c r="L2478" i="2"/>
  <c r="AJ2477" i="2"/>
  <c r="AI2477" i="2"/>
  <c r="AH2477" i="2"/>
  <c r="AE2477" i="2"/>
  <c r="AB2477" i="2"/>
  <c r="K2477" i="2"/>
  <c r="I2477" i="2"/>
  <c r="F2477" i="2"/>
  <c r="AF2477" i="2" s="1"/>
  <c r="L2477" i="2"/>
  <c r="AJ2476" i="2"/>
  <c r="AG2476" i="2"/>
  <c r="AE2476" i="2"/>
  <c r="AD2476" i="2"/>
  <c r="AB2476" i="2"/>
  <c r="K2476" i="2"/>
  <c r="L2476" i="2" s="1"/>
  <c r="I2476" i="2"/>
  <c r="F2476" i="2"/>
  <c r="AF2476" i="2" s="1"/>
  <c r="AJ2475" i="2"/>
  <c r="AI2475" i="2"/>
  <c r="AH2475" i="2"/>
  <c r="AG2475" i="2"/>
  <c r="AE2475" i="2"/>
  <c r="AD2475" i="2"/>
  <c r="AC2475" i="2"/>
  <c r="AB2475" i="2"/>
  <c r="K2475" i="2"/>
  <c r="L2475" i="2" s="1"/>
  <c r="I2475" i="2"/>
  <c r="F2475" i="2"/>
  <c r="AJ2474" i="2"/>
  <c r="AC2474" i="2"/>
  <c r="K2474" i="2"/>
  <c r="L2474" i="2" s="1"/>
  <c r="I2474" i="2"/>
  <c r="F2474" i="2"/>
  <c r="AG2474" i="2" s="1"/>
  <c r="AG2473" i="2"/>
  <c r="AE2473" i="2"/>
  <c r="AD2473" i="2"/>
  <c r="AC2473" i="2"/>
  <c r="AB2473" i="2"/>
  <c r="K2473" i="2"/>
  <c r="I2473" i="2"/>
  <c r="F2473" i="2"/>
  <c r="L2473" i="2"/>
  <c r="AI2472" i="2"/>
  <c r="AG2472" i="2"/>
  <c r="K2472" i="2"/>
  <c r="L2472" i="2" s="1"/>
  <c r="F2472" i="2"/>
  <c r="AJ2471" i="2"/>
  <c r="AG2471" i="2"/>
  <c r="AF2471" i="2"/>
  <c r="AE2471" i="2"/>
  <c r="AD2471" i="2"/>
  <c r="AC2471" i="2"/>
  <c r="AB2471" i="2"/>
  <c r="K2471" i="2"/>
  <c r="L2471" i="2" s="1"/>
  <c r="I2471" i="2"/>
  <c r="F2471" i="2"/>
  <c r="AJ2470" i="2"/>
  <c r="AH2470" i="2"/>
  <c r="AG2470" i="2"/>
  <c r="AE2470" i="2"/>
  <c r="AD2470" i="2"/>
  <c r="AC2470" i="2"/>
  <c r="AB2470" i="2"/>
  <c r="K2470" i="2"/>
  <c r="L2470" i="2" s="1"/>
  <c r="I2470" i="2"/>
  <c r="F2470" i="2"/>
  <c r="AI2470" i="2" s="1"/>
  <c r="AJ2469" i="2"/>
  <c r="AI2469" i="2"/>
  <c r="AF2469" i="2"/>
  <c r="AE2469" i="2"/>
  <c r="AD2469" i="2"/>
  <c r="K2469" i="2"/>
  <c r="L2469" i="2" s="1"/>
  <c r="I2469" i="2"/>
  <c r="F2469" i="2"/>
  <c r="AI2468" i="2"/>
  <c r="AE2468" i="2"/>
  <c r="L2468" i="2"/>
  <c r="K2468" i="2"/>
  <c r="I2468" i="2"/>
  <c r="F2468" i="2"/>
  <c r="AD2467" i="2"/>
  <c r="AC2467" i="2"/>
  <c r="AB2467" i="2"/>
  <c r="K2467" i="2"/>
  <c r="F2467" i="2"/>
  <c r="AE2467" i="2" s="1"/>
  <c r="L2467" i="2"/>
  <c r="AJ2466" i="2"/>
  <c r="AI2466" i="2"/>
  <c r="AH2466" i="2"/>
  <c r="AG2466" i="2"/>
  <c r="AF2466" i="2"/>
  <c r="AD2466" i="2"/>
  <c r="AC2466" i="2"/>
  <c r="AB2466" i="2"/>
  <c r="K2466" i="2"/>
  <c r="I2466" i="2"/>
  <c r="F2466" i="2"/>
  <c r="AE2466" i="2" s="1"/>
  <c r="L2466" i="2"/>
  <c r="AF2465" i="2"/>
  <c r="AE2465" i="2"/>
  <c r="K2465" i="2"/>
  <c r="F2465" i="2"/>
  <c r="AD2465" i="2" s="1"/>
  <c r="L2465" i="2"/>
  <c r="AJ2464" i="2"/>
  <c r="AI2464" i="2"/>
  <c r="AH2464" i="2"/>
  <c r="AB2464" i="2"/>
  <c r="K2464" i="2"/>
  <c r="L2464" i="2" s="1"/>
  <c r="I2464" i="2"/>
  <c r="F2464" i="2"/>
  <c r="AE2463" i="2"/>
  <c r="AC2463" i="2"/>
  <c r="K2463" i="2"/>
  <c r="F2463" i="2"/>
  <c r="AD2463" i="2" s="1"/>
  <c r="L2463" i="2"/>
  <c r="AJ2462" i="2"/>
  <c r="AI2462" i="2"/>
  <c r="AH2462" i="2"/>
  <c r="AG2462" i="2"/>
  <c r="AF2462" i="2"/>
  <c r="AD2462" i="2"/>
  <c r="AC2462" i="2"/>
  <c r="AB2462" i="2"/>
  <c r="K2462" i="2"/>
  <c r="L2462" i="2" s="1"/>
  <c r="I2462" i="2"/>
  <c r="F2462" i="2"/>
  <c r="AE2462" i="2" s="1"/>
  <c r="AJ2461" i="2"/>
  <c r="AI2461" i="2"/>
  <c r="AH2461" i="2"/>
  <c r="AF2461" i="2"/>
  <c r="AE2461" i="2"/>
  <c r="AD2461" i="2"/>
  <c r="K2461" i="2"/>
  <c r="I2461" i="2"/>
  <c r="F2461" i="2"/>
  <c r="L2461" i="2"/>
  <c r="AJ2460" i="2"/>
  <c r="AE2460" i="2"/>
  <c r="AD2460" i="2"/>
  <c r="AC2460" i="2"/>
  <c r="AB2460" i="2"/>
  <c r="K2460" i="2"/>
  <c r="L2460" i="2" s="1"/>
  <c r="F2460" i="2"/>
  <c r="AJ2459" i="2"/>
  <c r="AD2459" i="2"/>
  <c r="K2459" i="2"/>
  <c r="I2459" i="2"/>
  <c r="F2459" i="2"/>
  <c r="AE2459" i="2" s="1"/>
  <c r="L2459" i="2"/>
  <c r="AJ2458" i="2"/>
  <c r="AI2458" i="2"/>
  <c r="AH2458" i="2"/>
  <c r="AG2458" i="2"/>
  <c r="AF2458" i="2"/>
  <c r="AD2458" i="2"/>
  <c r="AC2458" i="2"/>
  <c r="AB2458" i="2"/>
  <c r="K2458" i="2"/>
  <c r="I2458" i="2"/>
  <c r="F2458" i="2"/>
  <c r="AE2458" i="2" s="1"/>
  <c r="L2458" i="2"/>
  <c r="L2457" i="2"/>
  <c r="K2457" i="2"/>
  <c r="F2457" i="2"/>
  <c r="AF2456" i="2"/>
  <c r="AD2456" i="2"/>
  <c r="AB2456" i="2"/>
  <c r="K2456" i="2"/>
  <c r="F2456" i="2"/>
  <c r="L2456" i="2"/>
  <c r="AG2455" i="2"/>
  <c r="K2455" i="2"/>
  <c r="F2455" i="2"/>
  <c r="AE2455" i="2" s="1"/>
  <c r="L2455" i="2"/>
  <c r="AJ2454" i="2"/>
  <c r="AI2454" i="2"/>
  <c r="AH2454" i="2"/>
  <c r="AG2454" i="2"/>
  <c r="AF2454" i="2"/>
  <c r="AD2454" i="2"/>
  <c r="AC2454" i="2"/>
  <c r="AB2454" i="2"/>
  <c r="K2454" i="2"/>
  <c r="L2454" i="2" s="1"/>
  <c r="I2454" i="2"/>
  <c r="F2454" i="2"/>
  <c r="AE2454" i="2" s="1"/>
  <c r="AJ2453" i="2"/>
  <c r="AI2453" i="2"/>
  <c r="AH2453" i="2"/>
  <c r="AF2453" i="2"/>
  <c r="AE2453" i="2"/>
  <c r="AD2453" i="2"/>
  <c r="K2453" i="2"/>
  <c r="L2453" i="2" s="1"/>
  <c r="I2453" i="2"/>
  <c r="F2453" i="2"/>
  <c r="AJ2452" i="2"/>
  <c r="AI2452" i="2"/>
  <c r="AH2452" i="2"/>
  <c r="AF2452" i="2"/>
  <c r="AE2452" i="2"/>
  <c r="AD2452" i="2"/>
  <c r="AC2452" i="2"/>
  <c r="K2452" i="2"/>
  <c r="I2452" i="2"/>
  <c r="F2452" i="2"/>
  <c r="L2452" i="2"/>
  <c r="AJ2451" i="2"/>
  <c r="AG2451" i="2"/>
  <c r="AE2451" i="2"/>
  <c r="AD2451" i="2"/>
  <c r="AC2451" i="2"/>
  <c r="AB2451" i="2"/>
  <c r="K2451" i="2"/>
  <c r="I2451" i="2"/>
  <c r="F2451" i="2"/>
  <c r="L2451" i="2"/>
  <c r="AJ2450" i="2"/>
  <c r="AI2450" i="2"/>
  <c r="AH2450" i="2"/>
  <c r="AG2450" i="2"/>
  <c r="AD2450" i="2"/>
  <c r="AC2450" i="2"/>
  <c r="AB2450" i="2"/>
  <c r="K2450" i="2"/>
  <c r="I2450" i="2"/>
  <c r="F2450" i="2"/>
  <c r="AF2450" i="2" s="1"/>
  <c r="L2450" i="2"/>
  <c r="AJ2449" i="2"/>
  <c r="AE2449" i="2"/>
  <c r="AD2449" i="2"/>
  <c r="K2449" i="2"/>
  <c r="L2449" i="2" s="1"/>
  <c r="F2449" i="2"/>
  <c r="AF2449" i="2" s="1"/>
  <c r="AI2448" i="2"/>
  <c r="AE2448" i="2"/>
  <c r="K2448" i="2"/>
  <c r="I2448" i="2"/>
  <c r="F2448" i="2"/>
  <c r="L2448" i="2"/>
  <c r="AD2447" i="2"/>
  <c r="AC2447" i="2"/>
  <c r="AB2447" i="2"/>
  <c r="K2447" i="2"/>
  <c r="F2447" i="2"/>
  <c r="AE2447" i="2" s="1"/>
  <c r="L2447" i="2"/>
  <c r="AJ2446" i="2"/>
  <c r="AI2446" i="2"/>
  <c r="AH2446" i="2"/>
  <c r="AG2446" i="2"/>
  <c r="AD2446" i="2"/>
  <c r="AC2446" i="2"/>
  <c r="AB2446" i="2"/>
  <c r="K2446" i="2"/>
  <c r="L2446" i="2" s="1"/>
  <c r="I2446" i="2"/>
  <c r="F2446" i="2"/>
  <c r="AF2446" i="2" s="1"/>
  <c r="AH2445" i="2"/>
  <c r="AF2445" i="2"/>
  <c r="AE2445" i="2"/>
  <c r="AD2445" i="2"/>
  <c r="L2445" i="2"/>
  <c r="K2445" i="2"/>
  <c r="F2445" i="2"/>
  <c r="AJ2444" i="2"/>
  <c r="AH2444" i="2"/>
  <c r="AF2444" i="2"/>
  <c r="AE2444" i="2"/>
  <c r="K2444" i="2"/>
  <c r="L2444" i="2" s="1"/>
  <c r="F2444" i="2"/>
  <c r="AG2443" i="2"/>
  <c r="AE2443" i="2"/>
  <c r="AD2443" i="2"/>
  <c r="AC2443" i="2"/>
  <c r="AB2443" i="2"/>
  <c r="K2443" i="2"/>
  <c r="F2443" i="2"/>
  <c r="L2443" i="2"/>
  <c r="AJ2442" i="2"/>
  <c r="AI2442" i="2"/>
  <c r="AH2442" i="2"/>
  <c r="AG2442" i="2"/>
  <c r="AD2442" i="2"/>
  <c r="AC2442" i="2"/>
  <c r="AB2442" i="2"/>
  <c r="K2442" i="2"/>
  <c r="I2442" i="2"/>
  <c r="F2442" i="2"/>
  <c r="AF2442" i="2" s="1"/>
  <c r="L2442" i="2"/>
  <c r="AF2441" i="2"/>
  <c r="AE2441" i="2"/>
  <c r="K2441" i="2"/>
  <c r="F2441" i="2"/>
  <c r="AD2441" i="2" s="1"/>
  <c r="L2441" i="2"/>
  <c r="L2440" i="2"/>
  <c r="K2440" i="2"/>
  <c r="F2440" i="2"/>
  <c r="AI2440" i="2" s="1"/>
  <c r="AE2439" i="2"/>
  <c r="AD2439" i="2"/>
  <c r="AB2439" i="2"/>
  <c r="K2439" i="2"/>
  <c r="F2439" i="2"/>
  <c r="AC2439" i="2" s="1"/>
  <c r="L2439" i="2"/>
  <c r="AJ2438" i="2"/>
  <c r="AI2438" i="2"/>
  <c r="AH2438" i="2"/>
  <c r="AG2438" i="2"/>
  <c r="AD2438" i="2"/>
  <c r="AC2438" i="2"/>
  <c r="AB2438" i="2"/>
  <c r="K2438" i="2"/>
  <c r="L2438" i="2" s="1"/>
  <c r="I2438" i="2"/>
  <c r="F2438" i="2"/>
  <c r="AF2438" i="2" s="1"/>
  <c r="AF2437" i="2"/>
  <c r="AD2437" i="2"/>
  <c r="K2437" i="2"/>
  <c r="F2437" i="2"/>
  <c r="AE2437" i="2" s="1"/>
  <c r="L2437" i="2"/>
  <c r="AJ2436" i="2"/>
  <c r="AH2436" i="2"/>
  <c r="K2436" i="2"/>
  <c r="L2436" i="2" s="1"/>
  <c r="F2436" i="2"/>
  <c r="AE2435" i="2"/>
  <c r="AC2435" i="2"/>
  <c r="K2435" i="2"/>
  <c r="F2435" i="2"/>
  <c r="AD2435" i="2" s="1"/>
  <c r="L2435" i="2"/>
  <c r="AJ2434" i="2"/>
  <c r="AI2434" i="2"/>
  <c r="AH2434" i="2"/>
  <c r="AG2434" i="2"/>
  <c r="AD2434" i="2"/>
  <c r="AC2434" i="2"/>
  <c r="AB2434" i="2"/>
  <c r="K2434" i="2"/>
  <c r="L2434" i="2" s="1"/>
  <c r="I2434" i="2"/>
  <c r="F2434" i="2"/>
  <c r="AF2434" i="2" s="1"/>
  <c r="L2433" i="2"/>
  <c r="K2433" i="2"/>
  <c r="F2433" i="2"/>
  <c r="AJ2432" i="2"/>
  <c r="AI2432" i="2"/>
  <c r="AH2432" i="2"/>
  <c r="AE2432" i="2"/>
  <c r="AC2432" i="2"/>
  <c r="AB2432" i="2"/>
  <c r="K2432" i="2"/>
  <c r="L2432" i="2" s="1"/>
  <c r="I2432" i="2"/>
  <c r="F2432" i="2"/>
  <c r="K2431" i="2"/>
  <c r="F2431" i="2"/>
  <c r="L2431" i="2"/>
  <c r="AJ2430" i="2"/>
  <c r="AI2430" i="2"/>
  <c r="AH2430" i="2"/>
  <c r="AG2430" i="2"/>
  <c r="AD2430" i="2"/>
  <c r="AC2430" i="2"/>
  <c r="AB2430" i="2"/>
  <c r="K2430" i="2"/>
  <c r="L2430" i="2" s="1"/>
  <c r="I2430" i="2"/>
  <c r="F2430" i="2"/>
  <c r="AF2430" i="2" s="1"/>
  <c r="AJ2429" i="2"/>
  <c r="AI2429" i="2"/>
  <c r="AH2429" i="2"/>
  <c r="AF2429" i="2"/>
  <c r="AE2429" i="2"/>
  <c r="AD2429" i="2"/>
  <c r="K2429" i="2"/>
  <c r="I2429" i="2"/>
  <c r="F2429" i="2"/>
  <c r="L2429" i="2"/>
  <c r="AJ2428" i="2"/>
  <c r="AI2428" i="2"/>
  <c r="AD2428" i="2"/>
  <c r="AC2428" i="2"/>
  <c r="AB2428" i="2"/>
  <c r="K2428" i="2"/>
  <c r="L2428" i="2" s="1"/>
  <c r="F2428" i="2"/>
  <c r="AJ2427" i="2"/>
  <c r="AG2427" i="2"/>
  <c r="AE2427" i="2"/>
  <c r="K2427" i="2"/>
  <c r="F2427" i="2"/>
  <c r="AI2427" i="2" s="1"/>
  <c r="L2427" i="2"/>
  <c r="AE2426" i="2"/>
  <c r="AD2426" i="2"/>
  <c r="AB2426" i="2"/>
  <c r="K2426" i="2"/>
  <c r="F2426" i="2"/>
  <c r="AF2426" i="2" s="1"/>
  <c r="L2426" i="2"/>
  <c r="AJ2425" i="2"/>
  <c r="AI2425" i="2"/>
  <c r="AH2425" i="2"/>
  <c r="AG2425" i="2"/>
  <c r="AD2425" i="2"/>
  <c r="L2425" i="2"/>
  <c r="K2425" i="2"/>
  <c r="I2425" i="2"/>
  <c r="F2425" i="2"/>
  <c r="AC2425" i="2" s="1"/>
  <c r="AI2424" i="2"/>
  <c r="AH2424" i="2"/>
  <c r="AG2424" i="2"/>
  <c r="AE2424" i="2"/>
  <c r="AD2424" i="2"/>
  <c r="AC2424" i="2"/>
  <c r="AB2424" i="2"/>
  <c r="K2424" i="2"/>
  <c r="I2424" i="2"/>
  <c r="F2424" i="2"/>
  <c r="L2424" i="2"/>
  <c r="AJ2423" i="2"/>
  <c r="AD2423" i="2"/>
  <c r="AC2423" i="2"/>
  <c r="AB2423" i="2"/>
  <c r="K2423" i="2"/>
  <c r="L2423" i="2" s="1"/>
  <c r="F2423" i="2"/>
  <c r="AI2423" i="2" s="1"/>
  <c r="AJ2422" i="2"/>
  <c r="AH2422" i="2"/>
  <c r="AE2422" i="2"/>
  <c r="L2422" i="2"/>
  <c r="K2422" i="2"/>
  <c r="I2422" i="2"/>
  <c r="F2422" i="2"/>
  <c r="AF2422" i="2" s="1"/>
  <c r="AF2421" i="2"/>
  <c r="AB2421" i="2"/>
  <c r="K2421" i="2"/>
  <c r="F2421" i="2"/>
  <c r="AE2421" i="2" s="1"/>
  <c r="L2421" i="2"/>
  <c r="AJ2420" i="2"/>
  <c r="AI2420" i="2"/>
  <c r="AH2420" i="2"/>
  <c r="AG2420" i="2"/>
  <c r="AD2420" i="2"/>
  <c r="AB2420" i="2"/>
  <c r="K2420" i="2"/>
  <c r="L2420" i="2" s="1"/>
  <c r="I2420" i="2"/>
  <c r="F2420" i="2"/>
  <c r="AJ2419" i="2"/>
  <c r="AH2419" i="2"/>
  <c r="AG2419" i="2"/>
  <c r="AE2419" i="2"/>
  <c r="AD2419" i="2"/>
  <c r="AC2419" i="2"/>
  <c r="AB2419" i="2"/>
  <c r="K2419" i="2"/>
  <c r="I2419" i="2"/>
  <c r="F2419" i="2"/>
  <c r="AI2419" i="2" s="1"/>
  <c r="L2419" i="2"/>
  <c r="AJ2418" i="2"/>
  <c r="AD2418" i="2"/>
  <c r="AC2418" i="2"/>
  <c r="AB2418" i="2"/>
  <c r="K2418" i="2"/>
  <c r="L2418" i="2" s="1"/>
  <c r="F2418" i="2"/>
  <c r="AF2418" i="2" s="1"/>
  <c r="L2417" i="2"/>
  <c r="K2417" i="2"/>
  <c r="F2417" i="2"/>
  <c r="AF2416" i="2"/>
  <c r="AE2416" i="2"/>
  <c r="K2416" i="2"/>
  <c r="F2416" i="2"/>
  <c r="L2416" i="2"/>
  <c r="AJ2415" i="2"/>
  <c r="AH2415" i="2"/>
  <c r="AG2415" i="2"/>
  <c r="AD2415" i="2"/>
  <c r="AB2415" i="2"/>
  <c r="K2415" i="2"/>
  <c r="L2415" i="2" s="1"/>
  <c r="I2415" i="2"/>
  <c r="F2415" i="2"/>
  <c r="AI2415" i="2" s="1"/>
  <c r="AJ2414" i="2"/>
  <c r="AI2414" i="2"/>
  <c r="AH2414" i="2"/>
  <c r="AE2414" i="2"/>
  <c r="AD2414" i="2"/>
  <c r="AC2414" i="2"/>
  <c r="AB2414" i="2"/>
  <c r="K2414" i="2"/>
  <c r="L2414" i="2" s="1"/>
  <c r="I2414" i="2"/>
  <c r="F2414" i="2"/>
  <c r="AF2414" i="2" s="1"/>
  <c r="AJ2413" i="2"/>
  <c r="AI2413" i="2"/>
  <c r="AG2413" i="2"/>
  <c r="AE2413" i="2"/>
  <c r="AD2413" i="2"/>
  <c r="AB2413" i="2"/>
  <c r="L2413" i="2"/>
  <c r="K2413" i="2"/>
  <c r="F2413" i="2"/>
  <c r="AC2413" i="2" s="1"/>
  <c r="AF2412" i="2"/>
  <c r="L2412" i="2"/>
  <c r="K2412" i="2"/>
  <c r="I2412" i="2"/>
  <c r="F2412" i="2"/>
  <c r="AJ2412" i="2" s="1"/>
  <c r="AB2411" i="2"/>
  <c r="K2411" i="2"/>
  <c r="F2411" i="2"/>
  <c r="L2411" i="2"/>
  <c r="AJ2410" i="2"/>
  <c r="AI2410" i="2"/>
  <c r="AH2410" i="2"/>
  <c r="AD2410" i="2"/>
  <c r="AB2410" i="2"/>
  <c r="K2410" i="2"/>
  <c r="L2410" i="2" s="1"/>
  <c r="I2410" i="2"/>
  <c r="F2410" i="2"/>
  <c r="AF2410" i="2" s="1"/>
  <c r="AD2409" i="2"/>
  <c r="K2409" i="2"/>
  <c r="F2409" i="2"/>
  <c r="L2409" i="2"/>
  <c r="AJ2408" i="2"/>
  <c r="AI2408" i="2"/>
  <c r="AG2408" i="2"/>
  <c r="AE2408" i="2"/>
  <c r="AD2408" i="2"/>
  <c r="AC2408" i="2"/>
  <c r="AB2408" i="2"/>
  <c r="L2408" i="2"/>
  <c r="K2408" i="2"/>
  <c r="F2408" i="2"/>
  <c r="AF2407" i="2"/>
  <c r="K2407" i="2"/>
  <c r="I2407" i="2"/>
  <c r="F2407" i="2"/>
  <c r="AH2407" i="2" s="1"/>
  <c r="L2407" i="2"/>
  <c r="AC2406" i="2"/>
  <c r="K2406" i="2"/>
  <c r="F2406" i="2"/>
  <c r="L2406" i="2"/>
  <c r="AJ2405" i="2"/>
  <c r="AI2405" i="2"/>
  <c r="AH2405" i="2"/>
  <c r="AG2405" i="2"/>
  <c r="AE2405" i="2"/>
  <c r="AD2405" i="2"/>
  <c r="AB2405" i="2"/>
  <c r="K2405" i="2"/>
  <c r="L2405" i="2" s="1"/>
  <c r="I2405" i="2"/>
  <c r="F2405" i="2"/>
  <c r="AC2405" i="2" s="1"/>
  <c r="AF2404" i="2"/>
  <c r="K2404" i="2"/>
  <c r="L2404" i="2" s="1"/>
  <c r="I2404" i="2"/>
  <c r="F2404" i="2"/>
  <c r="AI2404" i="2" s="1"/>
  <c r="AJ2403" i="2"/>
  <c r="AG2403" i="2"/>
  <c r="AE2403" i="2"/>
  <c r="AD2403" i="2"/>
  <c r="AC2403" i="2"/>
  <c r="AB2403" i="2"/>
  <c r="K2403" i="2"/>
  <c r="F2403" i="2"/>
  <c r="AI2403" i="2" s="1"/>
  <c r="L2403" i="2"/>
  <c r="AI2402" i="2"/>
  <c r="AG2402" i="2"/>
  <c r="AE2402" i="2"/>
  <c r="K2402" i="2"/>
  <c r="L2402" i="2" s="1"/>
  <c r="I2402" i="2"/>
  <c r="F2402" i="2"/>
  <c r="AH2402" i="2" s="1"/>
  <c r="AG2401" i="2"/>
  <c r="AD2401" i="2"/>
  <c r="AB2401" i="2"/>
  <c r="K2401" i="2"/>
  <c r="F2401" i="2"/>
  <c r="AF2401" i="2" s="1"/>
  <c r="L2401" i="2"/>
  <c r="AJ2400" i="2"/>
  <c r="AI2400" i="2"/>
  <c r="AH2400" i="2"/>
  <c r="AG2400" i="2"/>
  <c r="AE2400" i="2"/>
  <c r="AC2400" i="2"/>
  <c r="AB2400" i="2"/>
  <c r="L2400" i="2"/>
  <c r="K2400" i="2"/>
  <c r="I2400" i="2"/>
  <c r="F2400" i="2"/>
  <c r="AH2399" i="2"/>
  <c r="AF2399" i="2"/>
  <c r="AE2399" i="2"/>
  <c r="AD2399" i="2"/>
  <c r="AC2399" i="2"/>
  <c r="K2399" i="2"/>
  <c r="L2399" i="2" s="1"/>
  <c r="I2399" i="2"/>
  <c r="F2399" i="2"/>
  <c r="AJ2399" i="2" s="1"/>
  <c r="AJ2398" i="2"/>
  <c r="AI2398" i="2"/>
  <c r="AH2398" i="2"/>
  <c r="AE2398" i="2"/>
  <c r="AD2398" i="2"/>
  <c r="AC2398" i="2"/>
  <c r="AB2398" i="2"/>
  <c r="K2398" i="2"/>
  <c r="I2398" i="2"/>
  <c r="F2398" i="2"/>
  <c r="AF2398" i="2" s="1"/>
  <c r="L2398" i="2"/>
  <c r="K2397" i="2"/>
  <c r="L2397" i="2" s="1"/>
  <c r="F2397" i="2"/>
  <c r="AG2396" i="2"/>
  <c r="AF2396" i="2"/>
  <c r="AD2396" i="2"/>
  <c r="AC2396" i="2"/>
  <c r="AB2396" i="2"/>
  <c r="K2396" i="2"/>
  <c r="F2396" i="2"/>
  <c r="L2396" i="2"/>
  <c r="AJ2395" i="2"/>
  <c r="AH2395" i="2"/>
  <c r="AE2395" i="2"/>
  <c r="AC2395" i="2"/>
  <c r="AB2395" i="2"/>
  <c r="K2395" i="2"/>
  <c r="L2395" i="2" s="1"/>
  <c r="I2395" i="2"/>
  <c r="F2395" i="2"/>
  <c r="AI2395" i="2" s="1"/>
  <c r="K2394" i="2"/>
  <c r="F2394" i="2"/>
  <c r="L2394" i="2"/>
  <c r="K2393" i="2"/>
  <c r="F2393" i="2"/>
  <c r="L2393" i="2"/>
  <c r="K2392" i="2"/>
  <c r="L2392" i="2" s="1"/>
  <c r="F2392" i="2"/>
  <c r="K2391" i="2"/>
  <c r="F2391" i="2"/>
  <c r="L2391" i="2"/>
  <c r="AJ2390" i="2"/>
  <c r="AI2390" i="2"/>
  <c r="AE2390" i="2"/>
  <c r="AC2390" i="2"/>
  <c r="AB2390" i="2"/>
  <c r="L2390" i="2"/>
  <c r="K2390" i="2"/>
  <c r="F2390" i="2"/>
  <c r="AF2390" i="2" s="1"/>
  <c r="AG2389" i="2"/>
  <c r="AF2389" i="2"/>
  <c r="K2389" i="2"/>
  <c r="L2389" i="2" s="1"/>
  <c r="F2389" i="2"/>
  <c r="AJ2389" i="2" s="1"/>
  <c r="AD2388" i="2"/>
  <c r="K2388" i="2"/>
  <c r="F2388" i="2"/>
  <c r="AF2388" i="2" s="1"/>
  <c r="L2388" i="2"/>
  <c r="AH2387" i="2"/>
  <c r="AG2387" i="2"/>
  <c r="K2387" i="2"/>
  <c r="L2387" i="2" s="1"/>
  <c r="I2387" i="2"/>
  <c r="F2387" i="2"/>
  <c r="AJ2387" i="2" s="1"/>
  <c r="AI2386" i="2"/>
  <c r="AH2386" i="2"/>
  <c r="AG2386" i="2"/>
  <c r="AE2386" i="2"/>
  <c r="AD2386" i="2"/>
  <c r="AC2386" i="2"/>
  <c r="AB2386" i="2"/>
  <c r="K2386" i="2"/>
  <c r="I2386" i="2"/>
  <c r="F2386" i="2"/>
  <c r="L2386" i="2"/>
  <c r="AJ2385" i="2"/>
  <c r="AI2385" i="2"/>
  <c r="AF2385" i="2"/>
  <c r="AD2385" i="2"/>
  <c r="AB2385" i="2"/>
  <c r="K2385" i="2"/>
  <c r="L2385" i="2" s="1"/>
  <c r="F2385" i="2"/>
  <c r="L2384" i="2"/>
  <c r="K2384" i="2"/>
  <c r="F2384" i="2"/>
  <c r="AD2383" i="2"/>
  <c r="AC2383" i="2"/>
  <c r="K2383" i="2"/>
  <c r="I2383" i="2"/>
  <c r="F2383" i="2"/>
  <c r="AH2383" i="2" s="1"/>
  <c r="L2383" i="2"/>
  <c r="AI2382" i="2"/>
  <c r="AC2382" i="2"/>
  <c r="L2382" i="2"/>
  <c r="K2382" i="2"/>
  <c r="F2382" i="2"/>
  <c r="AH2382" i="2" s="1"/>
  <c r="AH2381" i="2"/>
  <c r="AG2381" i="2"/>
  <c r="AF2381" i="2"/>
  <c r="AE2381" i="2"/>
  <c r="AD2381" i="2"/>
  <c r="AB2381" i="2"/>
  <c r="K2381" i="2"/>
  <c r="I2381" i="2"/>
  <c r="F2381" i="2"/>
  <c r="L2381" i="2"/>
  <c r="AJ2380" i="2"/>
  <c r="AI2380" i="2"/>
  <c r="K2380" i="2"/>
  <c r="L2380" i="2" s="1"/>
  <c r="F2380" i="2"/>
  <c r="K2379" i="2"/>
  <c r="L2379" i="2" s="1"/>
  <c r="I2379" i="2"/>
  <c r="F2379" i="2"/>
  <c r="AH2379" i="2" s="1"/>
  <c r="AG2378" i="2"/>
  <c r="AE2378" i="2"/>
  <c r="AC2378" i="2"/>
  <c r="AB2378" i="2"/>
  <c r="K2378" i="2"/>
  <c r="L2378" i="2" s="1"/>
  <c r="F2378" i="2"/>
  <c r="AI2378" i="2" s="1"/>
  <c r="AJ2377" i="2"/>
  <c r="AI2377" i="2"/>
  <c r="AH2377" i="2"/>
  <c r="AG2377" i="2"/>
  <c r="AD2377" i="2"/>
  <c r="L2377" i="2"/>
  <c r="K2377" i="2"/>
  <c r="I2377" i="2"/>
  <c r="F2377" i="2"/>
  <c r="AC2377" i="2" s="1"/>
  <c r="AH2376" i="2"/>
  <c r="AG2376" i="2"/>
  <c r="K2376" i="2"/>
  <c r="F2376" i="2"/>
  <c r="L2376" i="2"/>
  <c r="K2375" i="2"/>
  <c r="L2375" i="2" s="1"/>
  <c r="F2375" i="2"/>
  <c r="AG2374" i="2"/>
  <c r="AE2374" i="2"/>
  <c r="K2374" i="2"/>
  <c r="L2374" i="2" s="1"/>
  <c r="I2374" i="2"/>
  <c r="F2374" i="2"/>
  <c r="AI2374" i="2" s="1"/>
  <c r="K2373" i="2"/>
  <c r="F2373" i="2"/>
  <c r="L2373" i="2"/>
  <c r="K2372" i="2"/>
  <c r="L2372" i="2" s="1"/>
  <c r="F2372" i="2"/>
  <c r="AJ2371" i="2"/>
  <c r="AF2371" i="2"/>
  <c r="AE2371" i="2"/>
  <c r="AC2371" i="2"/>
  <c r="AB2371" i="2"/>
  <c r="K2371" i="2"/>
  <c r="L2371" i="2" s="1"/>
  <c r="I2371" i="2"/>
  <c r="F2371" i="2"/>
  <c r="AG2371" i="2" s="1"/>
  <c r="AI2370" i="2"/>
  <c r="AG2370" i="2"/>
  <c r="AD2370" i="2"/>
  <c r="AC2370" i="2"/>
  <c r="AB2370" i="2"/>
  <c r="K2370" i="2"/>
  <c r="L2370" i="2" s="1"/>
  <c r="F2370" i="2"/>
  <c r="AJ2369" i="2"/>
  <c r="AI2369" i="2"/>
  <c r="AH2369" i="2"/>
  <c r="K2369" i="2"/>
  <c r="L2369" i="2" s="1"/>
  <c r="I2369" i="2"/>
  <c r="F2369" i="2"/>
  <c r="AF2368" i="2"/>
  <c r="AE2368" i="2"/>
  <c r="AC2368" i="2"/>
  <c r="AB2368" i="2"/>
  <c r="K2368" i="2"/>
  <c r="L2368" i="2" s="1"/>
  <c r="F2368" i="2"/>
  <c r="AG2368" i="2" s="1"/>
  <c r="AG2367" i="2"/>
  <c r="AF2367" i="2"/>
  <c r="AD2367" i="2"/>
  <c r="AB2367" i="2"/>
  <c r="K2367" i="2"/>
  <c r="L2367" i="2" s="1"/>
  <c r="I2367" i="2"/>
  <c r="F2367" i="2"/>
  <c r="AJ2366" i="2"/>
  <c r="AB2366" i="2"/>
  <c r="K2366" i="2"/>
  <c r="L2366" i="2" s="1"/>
  <c r="F2366" i="2"/>
  <c r="AI2366" i="2" s="1"/>
  <c r="AJ2365" i="2"/>
  <c r="AI2365" i="2"/>
  <c r="AH2365" i="2"/>
  <c r="AG2365" i="2"/>
  <c r="AE2365" i="2"/>
  <c r="AD2365" i="2"/>
  <c r="AB2365" i="2"/>
  <c r="K2365" i="2"/>
  <c r="I2365" i="2"/>
  <c r="F2365" i="2"/>
  <c r="AC2365" i="2" s="1"/>
  <c r="L2365" i="2"/>
  <c r="AJ2364" i="2"/>
  <c r="K2364" i="2"/>
  <c r="L2364" i="2" s="1"/>
  <c r="F2364" i="2"/>
  <c r="AG2363" i="2"/>
  <c r="AF2363" i="2"/>
  <c r="AE2363" i="2"/>
  <c r="AD2363" i="2"/>
  <c r="AC2363" i="2"/>
  <c r="AB2363" i="2"/>
  <c r="K2363" i="2"/>
  <c r="F2363" i="2"/>
  <c r="L2363" i="2"/>
  <c r="AI2362" i="2"/>
  <c r="AH2362" i="2"/>
  <c r="AD2362" i="2"/>
  <c r="L2362" i="2"/>
  <c r="K2362" i="2"/>
  <c r="F2362" i="2"/>
  <c r="AJ2361" i="2"/>
  <c r="AI2361" i="2"/>
  <c r="AE2361" i="2"/>
  <c r="AD2361" i="2"/>
  <c r="K2361" i="2"/>
  <c r="L2361" i="2" s="1"/>
  <c r="I2361" i="2"/>
  <c r="F2361" i="2"/>
  <c r="AG2361" i="2" s="1"/>
  <c r="AJ2360" i="2"/>
  <c r="AI2360" i="2"/>
  <c r="AH2360" i="2"/>
  <c r="AG2360" i="2"/>
  <c r="AE2360" i="2"/>
  <c r="AD2360" i="2"/>
  <c r="AC2360" i="2"/>
  <c r="AB2360" i="2"/>
  <c r="K2360" i="2"/>
  <c r="I2360" i="2"/>
  <c r="F2360" i="2"/>
  <c r="L2360" i="2"/>
  <c r="AJ2359" i="2"/>
  <c r="AD2359" i="2"/>
  <c r="AB2359" i="2"/>
  <c r="K2359" i="2"/>
  <c r="L2359" i="2" s="1"/>
  <c r="I2359" i="2"/>
  <c r="F2359" i="2"/>
  <c r="AG2359" i="2" s="1"/>
  <c r="AJ2358" i="2"/>
  <c r="AH2358" i="2"/>
  <c r="AE2358" i="2"/>
  <c r="AD2358" i="2"/>
  <c r="AC2358" i="2"/>
  <c r="AB2358" i="2"/>
  <c r="K2358" i="2"/>
  <c r="I2358" i="2"/>
  <c r="F2358" i="2"/>
  <c r="L2358" i="2"/>
  <c r="AJ2357" i="2"/>
  <c r="AI2357" i="2"/>
  <c r="AH2357" i="2"/>
  <c r="AB2357" i="2"/>
  <c r="L2357" i="2"/>
  <c r="K2357" i="2"/>
  <c r="I2357" i="2"/>
  <c r="F2357" i="2"/>
  <c r="AF2357" i="2" s="1"/>
  <c r="AG2356" i="2"/>
  <c r="K2356" i="2"/>
  <c r="I2356" i="2"/>
  <c r="F2356" i="2"/>
  <c r="AI2356" i="2" s="1"/>
  <c r="L2356" i="2"/>
  <c r="AJ2355" i="2"/>
  <c r="AH2355" i="2"/>
  <c r="AG2355" i="2"/>
  <c r="AD2355" i="2"/>
  <c r="AC2355" i="2"/>
  <c r="AB2355" i="2"/>
  <c r="K2355" i="2"/>
  <c r="L2355" i="2" s="1"/>
  <c r="I2355" i="2"/>
  <c r="F2355" i="2"/>
  <c r="AI2355" i="2" s="1"/>
  <c r="K2354" i="2"/>
  <c r="I2354" i="2"/>
  <c r="F2354" i="2"/>
  <c r="L2354" i="2"/>
  <c r="K2353" i="2"/>
  <c r="F2353" i="2"/>
  <c r="L2353" i="2"/>
  <c r="AJ2352" i="2"/>
  <c r="AI2352" i="2"/>
  <c r="AH2352" i="2"/>
  <c r="AG2352" i="2"/>
  <c r="AB2352" i="2"/>
  <c r="L2352" i="2"/>
  <c r="K2352" i="2"/>
  <c r="I2352" i="2"/>
  <c r="F2352" i="2"/>
  <c r="AB2351" i="2"/>
  <c r="K2351" i="2"/>
  <c r="I2351" i="2"/>
  <c r="F2351" i="2"/>
  <c r="L2351" i="2"/>
  <c r="AJ2350" i="2"/>
  <c r="AI2350" i="2"/>
  <c r="AH2350" i="2"/>
  <c r="AD2350" i="2"/>
  <c r="AC2350" i="2"/>
  <c r="AB2350" i="2"/>
  <c r="K2350" i="2"/>
  <c r="L2350" i="2" s="1"/>
  <c r="I2350" i="2"/>
  <c r="F2350" i="2"/>
  <c r="AF2350" i="2" s="1"/>
  <c r="AI2349" i="2"/>
  <c r="AH2349" i="2"/>
  <c r="AG2349" i="2"/>
  <c r="AF2349" i="2"/>
  <c r="AE2349" i="2"/>
  <c r="K2349" i="2"/>
  <c r="L2349" i="2" s="1"/>
  <c r="I2349" i="2"/>
  <c r="F2349" i="2"/>
  <c r="AC2348" i="2"/>
  <c r="K2348" i="2"/>
  <c r="F2348" i="2"/>
  <c r="L2348" i="2"/>
  <c r="AG2347" i="2"/>
  <c r="AF2347" i="2"/>
  <c r="K2347" i="2"/>
  <c r="L2347" i="2" s="1"/>
  <c r="I2347" i="2"/>
  <c r="F2347" i="2"/>
  <c r="AJ2347" i="2" s="1"/>
  <c r="AI2346" i="2"/>
  <c r="AG2346" i="2"/>
  <c r="AE2346" i="2"/>
  <c r="AD2346" i="2"/>
  <c r="AC2346" i="2"/>
  <c r="AB2346" i="2"/>
  <c r="K2346" i="2"/>
  <c r="L2346" i="2" s="1"/>
  <c r="F2346" i="2"/>
  <c r="AJ2345" i="2"/>
  <c r="AI2345" i="2"/>
  <c r="AH2345" i="2"/>
  <c r="AG2345" i="2"/>
  <c r="AE2345" i="2"/>
  <c r="AD2345" i="2"/>
  <c r="AB2345" i="2"/>
  <c r="L2345" i="2"/>
  <c r="K2345" i="2"/>
  <c r="I2345" i="2"/>
  <c r="F2345" i="2"/>
  <c r="AC2345" i="2" s="1"/>
  <c r="AH2344" i="2"/>
  <c r="AF2344" i="2"/>
  <c r="K2344" i="2"/>
  <c r="F2344" i="2"/>
  <c r="AI2344" i="2" s="1"/>
  <c r="L2344" i="2"/>
  <c r="AD2343" i="2"/>
  <c r="K2343" i="2"/>
  <c r="F2343" i="2"/>
  <c r="AF2343" i="2" s="1"/>
  <c r="L2343" i="2"/>
  <c r="AI2342" i="2"/>
  <c r="L2342" i="2"/>
  <c r="K2342" i="2"/>
  <c r="I2342" i="2"/>
  <c r="F2342" i="2"/>
  <c r="AJ2342" i="2" s="1"/>
  <c r="K2341" i="2"/>
  <c r="L2341" i="2" s="1"/>
  <c r="F2341" i="2"/>
  <c r="AJ2340" i="2"/>
  <c r="AI2340" i="2"/>
  <c r="AH2340" i="2"/>
  <c r="AE2340" i="2"/>
  <c r="AD2340" i="2"/>
  <c r="AC2340" i="2"/>
  <c r="AB2340" i="2"/>
  <c r="K2340" i="2"/>
  <c r="L2340" i="2" s="1"/>
  <c r="I2340" i="2"/>
  <c r="F2340" i="2"/>
  <c r="AG2339" i="2"/>
  <c r="AF2339" i="2"/>
  <c r="AE2339" i="2"/>
  <c r="K2339" i="2"/>
  <c r="L2339" i="2" s="1"/>
  <c r="F2339" i="2"/>
  <c r="AJ2339" i="2" s="1"/>
  <c r="AH2338" i="2"/>
  <c r="AG2338" i="2"/>
  <c r="AD2338" i="2"/>
  <c r="AC2338" i="2"/>
  <c r="AB2338" i="2"/>
  <c r="K2338" i="2"/>
  <c r="I2338" i="2"/>
  <c r="F2338" i="2"/>
  <c r="L2338" i="2"/>
  <c r="AJ2337" i="2"/>
  <c r="AI2337" i="2"/>
  <c r="AH2337" i="2"/>
  <c r="AG2337" i="2"/>
  <c r="AB2337" i="2"/>
  <c r="L2337" i="2"/>
  <c r="K2337" i="2"/>
  <c r="I2337" i="2"/>
  <c r="F2337" i="2"/>
  <c r="AC2337" i="2" s="1"/>
  <c r="AJ2336" i="2"/>
  <c r="AH2336" i="2"/>
  <c r="AG2336" i="2"/>
  <c r="AF2336" i="2"/>
  <c r="AE2336" i="2"/>
  <c r="AD2336" i="2"/>
  <c r="AC2336" i="2"/>
  <c r="AB2336" i="2"/>
  <c r="K2336" i="2"/>
  <c r="L2336" i="2" s="1"/>
  <c r="I2336" i="2"/>
  <c r="F2336" i="2"/>
  <c r="AJ2335" i="2"/>
  <c r="AH2335" i="2"/>
  <c r="AE2335" i="2"/>
  <c r="AD2335" i="2"/>
  <c r="AC2335" i="2"/>
  <c r="AB2335" i="2"/>
  <c r="K2335" i="2"/>
  <c r="I2335" i="2"/>
  <c r="F2335" i="2"/>
  <c r="AI2335" i="2" s="1"/>
  <c r="L2335" i="2"/>
  <c r="AG2334" i="2"/>
  <c r="K2334" i="2"/>
  <c r="L2334" i="2" s="1"/>
  <c r="F2334" i="2"/>
  <c r="AF2333" i="2"/>
  <c r="AD2333" i="2"/>
  <c r="AB2333" i="2"/>
  <c r="K2333" i="2"/>
  <c r="F2333" i="2"/>
  <c r="AE2333" i="2" s="1"/>
  <c r="L2333" i="2"/>
  <c r="AJ2332" i="2"/>
  <c r="AB2332" i="2"/>
  <c r="L2332" i="2"/>
  <c r="K2332" i="2"/>
  <c r="F2332" i="2"/>
  <c r="AH2332" i="2" s="1"/>
  <c r="AJ2331" i="2"/>
  <c r="AG2331" i="2"/>
  <c r="AE2331" i="2"/>
  <c r="AD2331" i="2"/>
  <c r="AC2331" i="2"/>
  <c r="AB2331" i="2"/>
  <c r="K2331" i="2"/>
  <c r="I2331" i="2"/>
  <c r="F2331" i="2"/>
  <c r="L2331" i="2"/>
  <c r="AJ2330" i="2"/>
  <c r="AI2330" i="2"/>
  <c r="AE2330" i="2"/>
  <c r="AD2330" i="2"/>
  <c r="AC2330" i="2"/>
  <c r="AB2330" i="2"/>
  <c r="K2330" i="2"/>
  <c r="F2330" i="2"/>
  <c r="AF2330" i="2" s="1"/>
  <c r="L2330" i="2"/>
  <c r="AJ2329" i="2"/>
  <c r="AI2329" i="2"/>
  <c r="AG2329" i="2"/>
  <c r="AE2329" i="2"/>
  <c r="K2329" i="2"/>
  <c r="I2329" i="2"/>
  <c r="F2329" i="2"/>
  <c r="AF2329" i="2" s="1"/>
  <c r="L2329" i="2"/>
  <c r="AH2328" i="2"/>
  <c r="AF2328" i="2"/>
  <c r="AE2328" i="2"/>
  <c r="AD2328" i="2"/>
  <c r="AC2328" i="2"/>
  <c r="AB2328" i="2"/>
  <c r="K2328" i="2"/>
  <c r="I2328" i="2"/>
  <c r="F2328" i="2"/>
  <c r="L2328" i="2"/>
  <c r="K2327" i="2"/>
  <c r="L2327" i="2" s="1"/>
  <c r="F2327" i="2"/>
  <c r="AH2327" i="2" s="1"/>
  <c r="AJ2326" i="2"/>
  <c r="AE2326" i="2"/>
  <c r="L2326" i="2"/>
  <c r="K2326" i="2"/>
  <c r="I2326" i="2"/>
  <c r="F2326" i="2"/>
  <c r="AD2325" i="2"/>
  <c r="AC2325" i="2"/>
  <c r="AB2325" i="2"/>
  <c r="K2325" i="2"/>
  <c r="F2325" i="2"/>
  <c r="AE2325" i="2" s="1"/>
  <c r="L2325" i="2"/>
  <c r="AJ2324" i="2"/>
  <c r="AI2324" i="2"/>
  <c r="AH2324" i="2"/>
  <c r="AG2324" i="2"/>
  <c r="AD2324" i="2"/>
  <c r="AC2324" i="2"/>
  <c r="AB2324" i="2"/>
  <c r="K2324" i="2"/>
  <c r="L2324" i="2" s="1"/>
  <c r="I2324" i="2"/>
  <c r="F2324" i="2"/>
  <c r="AF2324" i="2" s="1"/>
  <c r="AJ2323" i="2"/>
  <c r="AI2323" i="2"/>
  <c r="AH2323" i="2"/>
  <c r="AF2323" i="2"/>
  <c r="AE2323" i="2"/>
  <c r="AD2323" i="2"/>
  <c r="K2323" i="2"/>
  <c r="I2323" i="2"/>
  <c r="F2323" i="2"/>
  <c r="L2323" i="2"/>
  <c r="AJ2322" i="2"/>
  <c r="AI2322" i="2"/>
  <c r="AH2322" i="2"/>
  <c r="AF2322" i="2"/>
  <c r="AD2322" i="2"/>
  <c r="AC2322" i="2"/>
  <c r="AB2322" i="2"/>
  <c r="K2322" i="2"/>
  <c r="I2322" i="2"/>
  <c r="F2322" i="2"/>
  <c r="L2322" i="2"/>
  <c r="AJ2321" i="2"/>
  <c r="AG2321" i="2"/>
  <c r="AE2321" i="2"/>
  <c r="AD2321" i="2"/>
  <c r="AC2321" i="2"/>
  <c r="AB2321" i="2"/>
  <c r="K2321" i="2"/>
  <c r="I2321" i="2"/>
  <c r="F2321" i="2"/>
  <c r="L2321" i="2"/>
  <c r="AJ2320" i="2"/>
  <c r="AI2320" i="2"/>
  <c r="AH2320" i="2"/>
  <c r="AG2320" i="2"/>
  <c r="AD2320" i="2"/>
  <c r="AC2320" i="2"/>
  <c r="AB2320" i="2"/>
  <c r="K2320" i="2"/>
  <c r="I2320" i="2"/>
  <c r="F2320" i="2"/>
  <c r="AF2320" i="2" s="1"/>
  <c r="L2320" i="2"/>
  <c r="AE2319" i="2"/>
  <c r="K2319" i="2"/>
  <c r="F2319" i="2"/>
  <c r="AG2319" i="2" s="1"/>
  <c r="L2319" i="2"/>
  <c r="AI2318" i="2"/>
  <c r="AG2318" i="2"/>
  <c r="L2318" i="2"/>
  <c r="K2318" i="2"/>
  <c r="I2318" i="2"/>
  <c r="F2318" i="2"/>
  <c r="AB2317" i="2"/>
  <c r="K2317" i="2"/>
  <c r="F2317" i="2"/>
  <c r="L2317" i="2"/>
  <c r="AJ2316" i="2"/>
  <c r="AI2316" i="2"/>
  <c r="AH2316" i="2"/>
  <c r="AG2316" i="2"/>
  <c r="AD2316" i="2"/>
  <c r="AC2316" i="2"/>
  <c r="AB2316" i="2"/>
  <c r="K2316" i="2"/>
  <c r="L2316" i="2" s="1"/>
  <c r="I2316" i="2"/>
  <c r="F2316" i="2"/>
  <c r="AF2316" i="2" s="1"/>
  <c r="AH2315" i="2"/>
  <c r="AF2315" i="2"/>
  <c r="AD2315" i="2"/>
  <c r="K2315" i="2"/>
  <c r="F2315" i="2"/>
  <c r="AE2315" i="2" s="1"/>
  <c r="L2315" i="2"/>
  <c r="AJ2314" i="2"/>
  <c r="AI2314" i="2"/>
  <c r="AH2314" i="2"/>
  <c r="AF2314" i="2"/>
  <c r="AE2314" i="2"/>
  <c r="AD2314" i="2"/>
  <c r="AC2314" i="2"/>
  <c r="AB2314" i="2"/>
  <c r="K2314" i="2"/>
  <c r="L2314" i="2" s="1"/>
  <c r="I2314" i="2"/>
  <c r="F2314" i="2"/>
  <c r="AG2313" i="2"/>
  <c r="AE2313" i="2"/>
  <c r="AC2313" i="2"/>
  <c r="K2313" i="2"/>
  <c r="F2313" i="2"/>
  <c r="AD2313" i="2" s="1"/>
  <c r="L2313" i="2"/>
  <c r="AJ2312" i="2"/>
  <c r="AI2312" i="2"/>
  <c r="AH2312" i="2"/>
  <c r="AG2312" i="2"/>
  <c r="AD2312" i="2"/>
  <c r="AC2312" i="2"/>
  <c r="AB2312" i="2"/>
  <c r="L2312" i="2"/>
  <c r="K2312" i="2"/>
  <c r="I2312" i="2"/>
  <c r="F2312" i="2"/>
  <c r="AF2312" i="2" s="1"/>
  <c r="AG2311" i="2"/>
  <c r="L2311" i="2"/>
  <c r="K2311" i="2"/>
  <c r="F2311" i="2"/>
  <c r="AI2310" i="2"/>
  <c r="AG2310" i="2"/>
  <c r="AE2310" i="2"/>
  <c r="AC2310" i="2"/>
  <c r="AB2310" i="2"/>
  <c r="K2310" i="2"/>
  <c r="L2310" i="2" s="1"/>
  <c r="F2310" i="2"/>
  <c r="AF2309" i="2"/>
  <c r="K2309" i="2"/>
  <c r="L2309" i="2" s="1"/>
  <c r="I2309" i="2"/>
  <c r="F2309" i="2"/>
  <c r="AJ2308" i="2"/>
  <c r="AI2308" i="2"/>
  <c r="AH2308" i="2"/>
  <c r="AE2308" i="2"/>
  <c r="AD2308" i="2"/>
  <c r="AC2308" i="2"/>
  <c r="AB2308" i="2"/>
  <c r="K2308" i="2"/>
  <c r="I2308" i="2"/>
  <c r="F2308" i="2"/>
  <c r="AF2308" i="2" s="1"/>
  <c r="L2308" i="2"/>
  <c r="AJ2307" i="2"/>
  <c r="AI2307" i="2"/>
  <c r="AH2307" i="2"/>
  <c r="AG2307" i="2"/>
  <c r="AE2307" i="2"/>
  <c r="AD2307" i="2"/>
  <c r="AB2307" i="2"/>
  <c r="K2307" i="2"/>
  <c r="L2307" i="2" s="1"/>
  <c r="I2307" i="2"/>
  <c r="F2307" i="2"/>
  <c r="AC2307" i="2" s="1"/>
  <c r="AB2306" i="2"/>
  <c r="L2306" i="2"/>
  <c r="K2306" i="2"/>
  <c r="F2306" i="2"/>
  <c r="AJ2305" i="2"/>
  <c r="AE2305" i="2"/>
  <c r="AC2305" i="2"/>
  <c r="AB2305" i="2"/>
  <c r="K2305" i="2"/>
  <c r="L2305" i="2" s="1"/>
  <c r="F2305" i="2"/>
  <c r="AI2305" i="2" s="1"/>
  <c r="AG2304" i="2"/>
  <c r="K2304" i="2"/>
  <c r="L2304" i="2" s="1"/>
  <c r="F2304" i="2"/>
  <c r="AI2304" i="2" s="1"/>
  <c r="K2303" i="2"/>
  <c r="F2303" i="2"/>
  <c r="L2303" i="2"/>
  <c r="AJ2302" i="2"/>
  <c r="AI2302" i="2"/>
  <c r="AH2302" i="2"/>
  <c r="AG2302" i="2"/>
  <c r="AE2302" i="2"/>
  <c r="AD2302" i="2"/>
  <c r="AC2302" i="2"/>
  <c r="AB2302" i="2"/>
  <c r="K2302" i="2"/>
  <c r="L2302" i="2" s="1"/>
  <c r="I2302" i="2"/>
  <c r="F2302" i="2"/>
  <c r="AH2301" i="2"/>
  <c r="AF2301" i="2"/>
  <c r="AD2301" i="2"/>
  <c r="AB2301" i="2"/>
  <c r="K2301" i="2"/>
  <c r="I2301" i="2"/>
  <c r="F2301" i="2"/>
  <c r="L2301" i="2"/>
  <c r="AJ2300" i="2"/>
  <c r="AE2300" i="2"/>
  <c r="AC2300" i="2"/>
  <c r="AB2300" i="2"/>
  <c r="K2300" i="2"/>
  <c r="F2300" i="2"/>
  <c r="AF2300" i="2" s="1"/>
  <c r="L2300" i="2"/>
  <c r="AJ2299" i="2"/>
  <c r="AI2299" i="2"/>
  <c r="AH2299" i="2"/>
  <c r="AG2299" i="2"/>
  <c r="AE2299" i="2"/>
  <c r="AB2299" i="2"/>
  <c r="K2299" i="2"/>
  <c r="L2299" i="2" s="1"/>
  <c r="I2299" i="2"/>
  <c r="F2299" i="2"/>
  <c r="AC2299" i="2" s="1"/>
  <c r="AH2298" i="2"/>
  <c r="AF2298" i="2"/>
  <c r="AD2298" i="2"/>
  <c r="AB2298" i="2"/>
  <c r="K2298" i="2"/>
  <c r="I2298" i="2"/>
  <c r="F2298" i="2"/>
  <c r="L2298" i="2"/>
  <c r="AJ2297" i="2"/>
  <c r="AH2297" i="2"/>
  <c r="AG2297" i="2"/>
  <c r="AE2297" i="2"/>
  <c r="AD2297" i="2"/>
  <c r="AC2297" i="2"/>
  <c r="K2297" i="2"/>
  <c r="L2297" i="2" s="1"/>
  <c r="I2297" i="2"/>
  <c r="F2297" i="2"/>
  <c r="AI2297" i="2" s="1"/>
  <c r="AI2296" i="2"/>
  <c r="AH2296" i="2"/>
  <c r="AG2296" i="2"/>
  <c r="AB2296" i="2"/>
  <c r="K2296" i="2"/>
  <c r="L2296" i="2" s="1"/>
  <c r="I2296" i="2"/>
  <c r="F2296" i="2"/>
  <c r="AD2296" i="2" s="1"/>
  <c r="AJ2295" i="2"/>
  <c r="AF2295" i="2"/>
  <c r="AD2295" i="2"/>
  <c r="AB2295" i="2"/>
  <c r="K2295" i="2"/>
  <c r="L2295" i="2" s="1"/>
  <c r="F2295" i="2"/>
  <c r="AJ2294" i="2"/>
  <c r="AI2294" i="2"/>
  <c r="AH2294" i="2"/>
  <c r="AG2294" i="2"/>
  <c r="AE2294" i="2"/>
  <c r="AB2294" i="2"/>
  <c r="K2294" i="2"/>
  <c r="I2294" i="2"/>
  <c r="F2294" i="2"/>
  <c r="L2294" i="2"/>
  <c r="AE2293" i="2"/>
  <c r="AB2293" i="2"/>
  <c r="K2293" i="2"/>
  <c r="F2293" i="2"/>
  <c r="AH2293" i="2" s="1"/>
  <c r="L2293" i="2"/>
  <c r="AJ2292" i="2"/>
  <c r="AI2292" i="2"/>
  <c r="AH2292" i="2"/>
  <c r="AE2292" i="2"/>
  <c r="AD2292" i="2"/>
  <c r="AC2292" i="2"/>
  <c r="L2292" i="2"/>
  <c r="K2292" i="2"/>
  <c r="I2292" i="2"/>
  <c r="F2292" i="2"/>
  <c r="AF2292" i="2" s="1"/>
  <c r="AI2291" i="2"/>
  <c r="AH2291" i="2"/>
  <c r="AG2291" i="2"/>
  <c r="AE2291" i="2"/>
  <c r="AB2291" i="2"/>
  <c r="K2291" i="2"/>
  <c r="L2291" i="2" s="1"/>
  <c r="I2291" i="2"/>
  <c r="F2291" i="2"/>
  <c r="AC2291" i="2" s="1"/>
  <c r="AJ2290" i="2"/>
  <c r="AD2290" i="2"/>
  <c r="AB2290" i="2"/>
  <c r="L2290" i="2"/>
  <c r="K2290" i="2"/>
  <c r="F2290" i="2"/>
  <c r="AJ2289" i="2"/>
  <c r="AH2289" i="2"/>
  <c r="AG2289" i="2"/>
  <c r="AE2289" i="2"/>
  <c r="K2289" i="2"/>
  <c r="L2289" i="2" s="1"/>
  <c r="I2289" i="2"/>
  <c r="F2289" i="2"/>
  <c r="AI2289" i="2" s="1"/>
  <c r="AI2288" i="2"/>
  <c r="AE2288" i="2"/>
  <c r="AB2288" i="2"/>
  <c r="K2288" i="2"/>
  <c r="L2288" i="2" s="1"/>
  <c r="F2288" i="2"/>
  <c r="AJ2287" i="2"/>
  <c r="AF2287" i="2"/>
  <c r="L2287" i="2"/>
  <c r="K2287" i="2"/>
  <c r="I2287" i="2"/>
  <c r="F2287" i="2"/>
  <c r="AC2286" i="2"/>
  <c r="K2286" i="2"/>
  <c r="L2286" i="2" s="1"/>
  <c r="F2286" i="2"/>
  <c r="AH2285" i="2"/>
  <c r="AF2285" i="2"/>
  <c r="AD2285" i="2"/>
  <c r="AC2285" i="2"/>
  <c r="AB2285" i="2"/>
  <c r="K2285" i="2"/>
  <c r="L2285" i="2" s="1"/>
  <c r="I2285" i="2"/>
  <c r="F2285" i="2"/>
  <c r="AJ2284" i="2"/>
  <c r="AI2284" i="2"/>
  <c r="AH2284" i="2"/>
  <c r="AE2284" i="2"/>
  <c r="AC2284" i="2"/>
  <c r="L2284" i="2"/>
  <c r="K2284" i="2"/>
  <c r="I2284" i="2"/>
  <c r="F2284" i="2"/>
  <c r="AF2284" i="2" s="1"/>
  <c r="AI2283" i="2"/>
  <c r="AG2283" i="2"/>
  <c r="AD2283" i="2"/>
  <c r="K2283" i="2"/>
  <c r="L2283" i="2" s="1"/>
  <c r="F2283" i="2"/>
  <c r="AF2283" i="2" s="1"/>
  <c r="K2282" i="2"/>
  <c r="L2282" i="2" s="1"/>
  <c r="F2282" i="2"/>
  <c r="AH2281" i="2"/>
  <c r="AG2281" i="2"/>
  <c r="AF2281" i="2"/>
  <c r="AC2281" i="2"/>
  <c r="K2281" i="2"/>
  <c r="L2281" i="2" s="1"/>
  <c r="I2281" i="2"/>
  <c r="F2281" i="2"/>
  <c r="AJ2281" i="2" s="1"/>
  <c r="AI2280" i="2"/>
  <c r="AG2280" i="2"/>
  <c r="AC2280" i="2"/>
  <c r="AB2280" i="2"/>
  <c r="K2280" i="2"/>
  <c r="L2280" i="2" s="1"/>
  <c r="F2280" i="2"/>
  <c r="AI2279" i="2"/>
  <c r="L2279" i="2"/>
  <c r="K2279" i="2"/>
  <c r="F2279" i="2"/>
  <c r="AJ2279" i="2" s="1"/>
  <c r="AI2278" i="2"/>
  <c r="K2278" i="2"/>
  <c r="F2278" i="2"/>
  <c r="L2278" i="2"/>
  <c r="K2277" i="2"/>
  <c r="L2277" i="2" s="1"/>
  <c r="F2277" i="2"/>
  <c r="AG2276" i="2"/>
  <c r="K2276" i="2"/>
  <c r="L2276" i="2" s="1"/>
  <c r="F2276" i="2"/>
  <c r="AJ2276" i="2" s="1"/>
  <c r="AI2275" i="2"/>
  <c r="AH2275" i="2"/>
  <c r="AG2275" i="2"/>
  <c r="AE2275" i="2"/>
  <c r="AD2275" i="2"/>
  <c r="AB2275" i="2"/>
  <c r="K2275" i="2"/>
  <c r="I2275" i="2"/>
  <c r="F2275" i="2"/>
  <c r="AC2275" i="2" s="1"/>
  <c r="L2275" i="2"/>
  <c r="AH2274" i="2"/>
  <c r="AD2274" i="2"/>
  <c r="L2274" i="2"/>
  <c r="K2274" i="2"/>
  <c r="I2274" i="2"/>
  <c r="F2274" i="2"/>
  <c r="AJ2274" i="2" s="1"/>
  <c r="AJ2273" i="2"/>
  <c r="AG2273" i="2"/>
  <c r="AF2273" i="2"/>
  <c r="AD2273" i="2"/>
  <c r="AC2273" i="2"/>
  <c r="K2273" i="2"/>
  <c r="F2273" i="2"/>
  <c r="L2273" i="2"/>
  <c r="AG2272" i="2"/>
  <c r="AD2272" i="2"/>
  <c r="K2272" i="2"/>
  <c r="F2272" i="2"/>
  <c r="L2272" i="2"/>
  <c r="AG2271" i="2"/>
  <c r="AF2271" i="2"/>
  <c r="L2271" i="2"/>
  <c r="K2271" i="2"/>
  <c r="I2271" i="2"/>
  <c r="F2271" i="2"/>
  <c r="AH2271" i="2" s="1"/>
  <c r="AI2270" i="2"/>
  <c r="AH2270" i="2"/>
  <c r="AG2270" i="2"/>
  <c r="AE2270" i="2"/>
  <c r="AD2270" i="2"/>
  <c r="AC2270" i="2"/>
  <c r="AB2270" i="2"/>
  <c r="K2270" i="2"/>
  <c r="I2270" i="2"/>
  <c r="F2270" i="2"/>
  <c r="L2270" i="2"/>
  <c r="AJ2269" i="2"/>
  <c r="AH2269" i="2"/>
  <c r="AF2269" i="2"/>
  <c r="AC2269" i="2"/>
  <c r="K2269" i="2"/>
  <c r="L2269" i="2" s="1"/>
  <c r="F2269" i="2"/>
  <c r="L2268" i="2"/>
  <c r="K2268" i="2"/>
  <c r="F2268" i="2"/>
  <c r="AI2267" i="2"/>
  <c r="AG2267" i="2"/>
  <c r="AF2267" i="2"/>
  <c r="AE2267" i="2"/>
  <c r="K2267" i="2"/>
  <c r="F2267" i="2"/>
  <c r="AB2267" i="2" s="1"/>
  <c r="L2267" i="2"/>
  <c r="AJ2266" i="2"/>
  <c r="AI2266" i="2"/>
  <c r="AG2266" i="2"/>
  <c r="AF2266" i="2"/>
  <c r="AE2266" i="2"/>
  <c r="AD2266" i="2"/>
  <c r="K2266" i="2"/>
  <c r="L2266" i="2" s="1"/>
  <c r="I2266" i="2"/>
  <c r="F2266" i="2"/>
  <c r="AJ2265" i="2"/>
  <c r="AH2265" i="2"/>
  <c r="AG2265" i="2"/>
  <c r="AE2265" i="2"/>
  <c r="AD2265" i="2"/>
  <c r="AC2265" i="2"/>
  <c r="AB2265" i="2"/>
  <c r="K2265" i="2"/>
  <c r="L2265" i="2" s="1"/>
  <c r="I2265" i="2"/>
  <c r="F2265" i="2"/>
  <c r="AI2265" i="2" s="1"/>
  <c r="AI2264" i="2"/>
  <c r="AC2264" i="2"/>
  <c r="K2264" i="2"/>
  <c r="L2264" i="2" s="1"/>
  <c r="F2264" i="2"/>
  <c r="AH2263" i="2"/>
  <c r="AF2263" i="2"/>
  <c r="AD2263" i="2"/>
  <c r="K2263" i="2"/>
  <c r="F2263" i="2"/>
  <c r="L2263" i="2"/>
  <c r="AJ2262" i="2"/>
  <c r="AG2262" i="2"/>
  <c r="AF2262" i="2"/>
  <c r="AE2262" i="2"/>
  <c r="AC2262" i="2"/>
  <c r="L2262" i="2"/>
  <c r="K2262" i="2"/>
  <c r="F2262" i="2"/>
  <c r="AB2262" i="2" s="1"/>
  <c r="AJ2261" i="2"/>
  <c r="AE2261" i="2"/>
  <c r="AB2261" i="2"/>
  <c r="K2261" i="2"/>
  <c r="L2261" i="2" s="1"/>
  <c r="I2261" i="2"/>
  <c r="F2261" i="2"/>
  <c r="AG2261" i="2" s="1"/>
  <c r="AJ2260" i="2"/>
  <c r="AI2260" i="2"/>
  <c r="AH2260" i="2"/>
  <c r="AE2260" i="2"/>
  <c r="AD2260" i="2"/>
  <c r="AC2260" i="2"/>
  <c r="AB2260" i="2"/>
  <c r="K2260" i="2"/>
  <c r="L2260" i="2" s="1"/>
  <c r="I2260" i="2"/>
  <c r="F2260" i="2"/>
  <c r="AF2260" i="2" s="1"/>
  <c r="AJ2259" i="2"/>
  <c r="AI2259" i="2"/>
  <c r="AH2259" i="2"/>
  <c r="AG2259" i="2"/>
  <c r="AE2259" i="2"/>
  <c r="AD2259" i="2"/>
  <c r="AB2259" i="2"/>
  <c r="K2259" i="2"/>
  <c r="I2259" i="2"/>
  <c r="F2259" i="2"/>
  <c r="AC2259" i="2" s="1"/>
  <c r="L2259" i="2"/>
  <c r="AH2258" i="2"/>
  <c r="AF2258" i="2"/>
  <c r="AD2258" i="2"/>
  <c r="AB2258" i="2"/>
  <c r="K2258" i="2"/>
  <c r="F2258" i="2"/>
  <c r="L2258" i="2"/>
  <c r="AG2257" i="2"/>
  <c r="AF2257" i="2"/>
  <c r="AE2257" i="2"/>
  <c r="AC2257" i="2"/>
  <c r="K2257" i="2"/>
  <c r="F2257" i="2"/>
  <c r="AB2257" i="2" s="1"/>
  <c r="L2257" i="2"/>
  <c r="AJ2256" i="2"/>
  <c r="AE2256" i="2"/>
  <c r="AB2256" i="2"/>
  <c r="K2256" i="2"/>
  <c r="L2256" i="2" s="1"/>
  <c r="I2256" i="2"/>
  <c r="F2256" i="2"/>
  <c r="AH2256" i="2" s="1"/>
  <c r="AI2255" i="2"/>
  <c r="AD2255" i="2"/>
  <c r="K2255" i="2"/>
  <c r="L2255" i="2" s="1"/>
  <c r="F2255" i="2"/>
  <c r="AJ2254" i="2"/>
  <c r="AI2254" i="2"/>
  <c r="AH2254" i="2"/>
  <c r="AG2254" i="2"/>
  <c r="AE2254" i="2"/>
  <c r="AD2254" i="2"/>
  <c r="AC2254" i="2"/>
  <c r="AB2254" i="2"/>
  <c r="L2254" i="2"/>
  <c r="K2254" i="2"/>
  <c r="I2254" i="2"/>
  <c r="F2254" i="2"/>
  <c r="AH2253" i="2"/>
  <c r="AF2253" i="2"/>
  <c r="AD2253" i="2"/>
  <c r="AB2253" i="2"/>
  <c r="K2253" i="2"/>
  <c r="F2253" i="2"/>
  <c r="L2253" i="2"/>
  <c r="AH2252" i="2"/>
  <c r="AE2252" i="2"/>
  <c r="K2252" i="2"/>
  <c r="F2252" i="2"/>
  <c r="L2252" i="2"/>
  <c r="AJ2251" i="2"/>
  <c r="AI2251" i="2"/>
  <c r="AG2251" i="2"/>
  <c r="AF2251" i="2"/>
  <c r="AE2251" i="2"/>
  <c r="K2251" i="2"/>
  <c r="I2251" i="2"/>
  <c r="F2251" i="2"/>
  <c r="L2251" i="2"/>
  <c r="AJ2250" i="2"/>
  <c r="AH2250" i="2"/>
  <c r="AF2250" i="2"/>
  <c r="AE2250" i="2"/>
  <c r="AD2250" i="2"/>
  <c r="AC2250" i="2"/>
  <c r="AB2250" i="2"/>
  <c r="K2250" i="2"/>
  <c r="I2250" i="2"/>
  <c r="F2250" i="2"/>
  <c r="L2250" i="2"/>
  <c r="AJ2249" i="2"/>
  <c r="AH2249" i="2"/>
  <c r="AG2249" i="2"/>
  <c r="AE2249" i="2"/>
  <c r="AD2249" i="2"/>
  <c r="AC2249" i="2"/>
  <c r="AB2249" i="2"/>
  <c r="K2249" i="2"/>
  <c r="L2249" i="2" s="1"/>
  <c r="I2249" i="2"/>
  <c r="F2249" i="2"/>
  <c r="AI2249" i="2" s="1"/>
  <c r="AH2248" i="2"/>
  <c r="AE2248" i="2"/>
  <c r="AC2248" i="2"/>
  <c r="AB2248" i="2"/>
  <c r="K2248" i="2"/>
  <c r="I2248" i="2"/>
  <c r="F2248" i="2"/>
  <c r="L2248" i="2"/>
  <c r="AH2247" i="2"/>
  <c r="AF2247" i="2"/>
  <c r="L2247" i="2"/>
  <c r="K2247" i="2"/>
  <c r="F2247" i="2"/>
  <c r="AD2247" i="2" s="1"/>
  <c r="AH2246" i="2"/>
  <c r="AF2246" i="2"/>
  <c r="AC2246" i="2"/>
  <c r="L2246" i="2"/>
  <c r="K2246" i="2"/>
  <c r="F2246" i="2"/>
  <c r="AH2245" i="2"/>
  <c r="AF2245" i="2"/>
  <c r="AE2245" i="2"/>
  <c r="AD2245" i="2"/>
  <c r="AC2245" i="2"/>
  <c r="AB2245" i="2"/>
  <c r="K2245" i="2"/>
  <c r="I2245" i="2"/>
  <c r="F2245" i="2"/>
  <c r="L2245" i="2"/>
  <c r="AJ2244" i="2"/>
  <c r="AI2244" i="2"/>
  <c r="AH2244" i="2"/>
  <c r="AE2244" i="2"/>
  <c r="AD2244" i="2"/>
  <c r="AC2244" i="2"/>
  <c r="AB2244" i="2"/>
  <c r="K2244" i="2"/>
  <c r="L2244" i="2" s="1"/>
  <c r="I2244" i="2"/>
  <c r="F2244" i="2"/>
  <c r="AF2244" i="2" s="1"/>
  <c r="K2243" i="2"/>
  <c r="L2243" i="2" s="1"/>
  <c r="F2243" i="2"/>
  <c r="AH2242" i="2"/>
  <c r="AF2242" i="2"/>
  <c r="AD2242" i="2"/>
  <c r="L2242" i="2"/>
  <c r="K2242" i="2"/>
  <c r="F2242" i="2"/>
  <c r="AC2242" i="2" s="1"/>
  <c r="AH2241" i="2"/>
  <c r="AC2241" i="2"/>
  <c r="K2241" i="2"/>
  <c r="L2241" i="2" s="1"/>
  <c r="F2241" i="2"/>
  <c r="AI2240" i="2"/>
  <c r="AG2240" i="2"/>
  <c r="AE2240" i="2"/>
  <c r="AD2240" i="2"/>
  <c r="AC2240" i="2"/>
  <c r="AB2240" i="2"/>
  <c r="K2240" i="2"/>
  <c r="L2240" i="2" s="1"/>
  <c r="F2240" i="2"/>
  <c r="AH2239" i="2"/>
  <c r="AD2239" i="2"/>
  <c r="K2239" i="2"/>
  <c r="L2239" i="2" s="1"/>
  <c r="F2239" i="2"/>
  <c r="AI2239" i="2" s="1"/>
  <c r="K2238" i="2"/>
  <c r="L2238" i="2" s="1"/>
  <c r="F2238" i="2"/>
  <c r="AH2237" i="2"/>
  <c r="AF2237" i="2"/>
  <c r="AD2237" i="2"/>
  <c r="AC2237" i="2"/>
  <c r="AB2237" i="2"/>
  <c r="K2237" i="2"/>
  <c r="F2237" i="2"/>
  <c r="L2237" i="2"/>
  <c r="AJ2236" i="2"/>
  <c r="AG2236" i="2"/>
  <c r="AC2236" i="2"/>
  <c r="K2236" i="2"/>
  <c r="L2236" i="2" s="1"/>
  <c r="I2236" i="2"/>
  <c r="F2236" i="2"/>
  <c r="AH2236" i="2" s="1"/>
  <c r="AI2235" i="2"/>
  <c r="AF2235" i="2"/>
  <c r="AD2235" i="2"/>
  <c r="AB2235" i="2"/>
  <c r="K2235" i="2"/>
  <c r="L2235" i="2" s="1"/>
  <c r="F2235" i="2"/>
  <c r="AI2234" i="2"/>
  <c r="AH2234" i="2"/>
  <c r="AF2234" i="2"/>
  <c r="AE2234" i="2"/>
  <c r="K2234" i="2"/>
  <c r="L2234" i="2" s="1"/>
  <c r="F2234" i="2"/>
  <c r="AG2233" i="2"/>
  <c r="AE2233" i="2"/>
  <c r="AC2233" i="2"/>
  <c r="K2233" i="2"/>
  <c r="L2233" i="2" s="1"/>
  <c r="F2233" i="2"/>
  <c r="AI2232" i="2"/>
  <c r="AG2232" i="2"/>
  <c r="AE2232" i="2"/>
  <c r="AD2232" i="2"/>
  <c r="AC2232" i="2"/>
  <c r="AB2232" i="2"/>
  <c r="K2232" i="2"/>
  <c r="I2232" i="2"/>
  <c r="F2232" i="2"/>
  <c r="L2232" i="2"/>
  <c r="AJ2231" i="2"/>
  <c r="AG2231" i="2"/>
  <c r="AD2231" i="2"/>
  <c r="L2231" i="2"/>
  <c r="K2231" i="2"/>
  <c r="F2231" i="2"/>
  <c r="AJ2230" i="2"/>
  <c r="AH2230" i="2"/>
  <c r="AF2230" i="2"/>
  <c r="AE2230" i="2"/>
  <c r="AD2230" i="2"/>
  <c r="AC2230" i="2"/>
  <c r="AB2230" i="2"/>
  <c r="K2230" i="2"/>
  <c r="L2230" i="2" s="1"/>
  <c r="F2230" i="2"/>
  <c r="AJ2229" i="2"/>
  <c r="AE2229" i="2"/>
  <c r="AC2229" i="2"/>
  <c r="K2229" i="2"/>
  <c r="L2229" i="2" s="1"/>
  <c r="I2229" i="2"/>
  <c r="F2229" i="2"/>
  <c r="AF2229" i="2" s="1"/>
  <c r="AJ2228" i="2"/>
  <c r="AH2228" i="2"/>
  <c r="AE2228" i="2"/>
  <c r="AD2228" i="2"/>
  <c r="AC2228" i="2"/>
  <c r="L2228" i="2"/>
  <c r="K2228" i="2"/>
  <c r="F2228" i="2"/>
  <c r="AI2227" i="2"/>
  <c r="AH2227" i="2"/>
  <c r="AE2227" i="2"/>
  <c r="AD2227" i="2"/>
  <c r="AB2227" i="2"/>
  <c r="K2227" i="2"/>
  <c r="L2227" i="2" s="1"/>
  <c r="I2227" i="2"/>
  <c r="F2227" i="2"/>
  <c r="AF2227" i="2" s="1"/>
  <c r="AI2226" i="2"/>
  <c r="AG2226" i="2"/>
  <c r="AD2226" i="2"/>
  <c r="AB2226" i="2"/>
  <c r="L2226" i="2"/>
  <c r="K2226" i="2"/>
  <c r="F2226" i="2"/>
  <c r="AJ2226" i="2" s="1"/>
  <c r="AJ2225" i="2"/>
  <c r="AH2225" i="2"/>
  <c r="AG2225" i="2"/>
  <c r="AD2225" i="2"/>
  <c r="K2225" i="2"/>
  <c r="F2225" i="2"/>
  <c r="L2225" i="2"/>
  <c r="AJ2224" i="2"/>
  <c r="K2224" i="2"/>
  <c r="L2224" i="2" s="1"/>
  <c r="F2224" i="2"/>
  <c r="K2223" i="2"/>
  <c r="L2223" i="2" s="1"/>
  <c r="I2223" i="2"/>
  <c r="F2223" i="2"/>
  <c r="AH2223" i="2" s="1"/>
  <c r="AI2222" i="2"/>
  <c r="AE2222" i="2"/>
  <c r="AD2222" i="2"/>
  <c r="AC2222" i="2"/>
  <c r="AB2222" i="2"/>
  <c r="K2222" i="2"/>
  <c r="L2222" i="2" s="1"/>
  <c r="I2222" i="2"/>
  <c r="F2222" i="2"/>
  <c r="AG2222" i="2" s="1"/>
  <c r="AH2221" i="2"/>
  <c r="AG2221" i="2"/>
  <c r="AF2221" i="2"/>
  <c r="AB2221" i="2"/>
  <c r="K2221" i="2"/>
  <c r="L2221" i="2" s="1"/>
  <c r="F2221" i="2"/>
  <c r="AI2220" i="2"/>
  <c r="L2220" i="2"/>
  <c r="K2220" i="2"/>
  <c r="I2220" i="2"/>
  <c r="F2220" i="2"/>
  <c r="L2219" i="2"/>
  <c r="K2219" i="2"/>
  <c r="F2219" i="2"/>
  <c r="AI2219" i="2" s="1"/>
  <c r="AG2218" i="2"/>
  <c r="AF2218" i="2"/>
  <c r="AD2218" i="2"/>
  <c r="AB2218" i="2"/>
  <c r="K2218" i="2"/>
  <c r="L2218" i="2" s="1"/>
  <c r="F2218" i="2"/>
  <c r="AH2218" i="2" s="1"/>
  <c r="AH2217" i="2"/>
  <c r="AG2217" i="2"/>
  <c r="K2217" i="2"/>
  <c r="F2217" i="2"/>
  <c r="L2217" i="2"/>
  <c r="AJ2216" i="2"/>
  <c r="AI2216" i="2"/>
  <c r="AH2216" i="2"/>
  <c r="AE2216" i="2"/>
  <c r="AD2216" i="2"/>
  <c r="AC2216" i="2"/>
  <c r="AB2216" i="2"/>
  <c r="K2216" i="2"/>
  <c r="L2216" i="2" s="1"/>
  <c r="I2216" i="2"/>
  <c r="F2216" i="2"/>
  <c r="AF2216" i="2" s="1"/>
  <c r="AH2215" i="2"/>
  <c r="K2215" i="2"/>
  <c r="L2215" i="2" s="1"/>
  <c r="F2215" i="2"/>
  <c r="AJ2214" i="2"/>
  <c r="AH2214" i="2"/>
  <c r="AG2214" i="2"/>
  <c r="AD2214" i="2"/>
  <c r="AC2214" i="2"/>
  <c r="AB2214" i="2"/>
  <c r="L2214" i="2"/>
  <c r="K2214" i="2"/>
  <c r="I2214" i="2"/>
  <c r="F2214" i="2"/>
  <c r="AE2214" i="2" s="1"/>
  <c r="K2213" i="2"/>
  <c r="L2213" i="2" s="1"/>
  <c r="F2213" i="2"/>
  <c r="AJ2212" i="2"/>
  <c r="AD2212" i="2"/>
  <c r="AC2212" i="2"/>
  <c r="AB2212" i="2"/>
  <c r="K2212" i="2"/>
  <c r="L2212" i="2" s="1"/>
  <c r="F2212" i="2"/>
  <c r="AF2212" i="2" s="1"/>
  <c r="AH2211" i="2"/>
  <c r="AF2211" i="2"/>
  <c r="K2211" i="2"/>
  <c r="F2211" i="2"/>
  <c r="L2211" i="2"/>
  <c r="AJ2210" i="2"/>
  <c r="AI2210" i="2"/>
  <c r="AD2210" i="2"/>
  <c r="AC2210" i="2"/>
  <c r="K2210" i="2"/>
  <c r="L2210" i="2" s="1"/>
  <c r="I2210" i="2"/>
  <c r="F2210" i="2"/>
  <c r="AF2210" i="2" s="1"/>
  <c r="AF2209" i="2"/>
  <c r="AE2209" i="2"/>
  <c r="K2209" i="2"/>
  <c r="F2209" i="2"/>
  <c r="L2209" i="2"/>
  <c r="AJ2208" i="2"/>
  <c r="AC2208" i="2"/>
  <c r="AB2208" i="2"/>
  <c r="K2208" i="2"/>
  <c r="L2208" i="2" s="1"/>
  <c r="F2208" i="2"/>
  <c r="AG2208" i="2" s="1"/>
  <c r="K2207" i="2"/>
  <c r="F2207" i="2"/>
  <c r="L2207" i="2"/>
  <c r="AJ2206" i="2"/>
  <c r="AI2206" i="2"/>
  <c r="AF2206" i="2"/>
  <c r="AC2206" i="2"/>
  <c r="AB2206" i="2"/>
  <c r="K2206" i="2"/>
  <c r="L2206" i="2" s="1"/>
  <c r="I2206" i="2"/>
  <c r="F2206" i="2"/>
  <c r="AE2206" i="2" s="1"/>
  <c r="AJ2205" i="2"/>
  <c r="AF2205" i="2"/>
  <c r="AE2205" i="2"/>
  <c r="AC2205" i="2"/>
  <c r="K2205" i="2"/>
  <c r="I2205" i="2"/>
  <c r="F2205" i="2"/>
  <c r="L2205" i="2"/>
  <c r="AI2204" i="2"/>
  <c r="AB2204" i="2"/>
  <c r="K2204" i="2"/>
  <c r="L2204" i="2" s="1"/>
  <c r="I2204" i="2"/>
  <c r="F2204" i="2"/>
  <c r="AG2204" i="2" s="1"/>
  <c r="AI2203" i="2"/>
  <c r="AF2203" i="2"/>
  <c r="AD2203" i="2"/>
  <c r="L2203" i="2"/>
  <c r="K2203" i="2"/>
  <c r="I2203" i="2"/>
  <c r="F2203" i="2"/>
  <c r="AJ2202" i="2"/>
  <c r="AI2202" i="2"/>
  <c r="AH2202" i="2"/>
  <c r="AB2202" i="2"/>
  <c r="K2202" i="2"/>
  <c r="L2202" i="2" s="1"/>
  <c r="I2202" i="2"/>
  <c r="F2202" i="2"/>
  <c r="AD2201" i="2"/>
  <c r="AC2201" i="2"/>
  <c r="K2201" i="2"/>
  <c r="F2201" i="2"/>
  <c r="AF2201" i="2" s="1"/>
  <c r="L2201" i="2"/>
  <c r="AJ2200" i="2"/>
  <c r="K2200" i="2"/>
  <c r="L2200" i="2" s="1"/>
  <c r="F2200" i="2"/>
  <c r="AG2200" i="2" s="1"/>
  <c r="AD2199" i="2"/>
  <c r="AB2199" i="2"/>
  <c r="K2199" i="2"/>
  <c r="F2199" i="2"/>
  <c r="AF2199" i="2" s="1"/>
  <c r="L2199" i="2"/>
  <c r="AJ2198" i="2"/>
  <c r="AI2198" i="2"/>
  <c r="K2198" i="2"/>
  <c r="L2198" i="2" s="1"/>
  <c r="I2198" i="2"/>
  <c r="F2198" i="2"/>
  <c r="AF2198" i="2" s="1"/>
  <c r="AJ2197" i="2"/>
  <c r="AH2197" i="2"/>
  <c r="AF2197" i="2"/>
  <c r="AE2197" i="2"/>
  <c r="AD2197" i="2"/>
  <c r="AC2197" i="2"/>
  <c r="AB2197" i="2"/>
  <c r="K2197" i="2"/>
  <c r="I2197" i="2"/>
  <c r="F2197" i="2"/>
  <c r="L2197" i="2"/>
  <c r="K2196" i="2"/>
  <c r="L2196" i="2" s="1"/>
  <c r="F2196" i="2"/>
  <c r="AJ2195" i="2"/>
  <c r="AI2195" i="2"/>
  <c r="AH2195" i="2"/>
  <c r="AF2195" i="2"/>
  <c r="AE2195" i="2"/>
  <c r="AD2195" i="2"/>
  <c r="K2195" i="2"/>
  <c r="I2195" i="2"/>
  <c r="F2195" i="2"/>
  <c r="L2195" i="2"/>
  <c r="AH2194" i="2"/>
  <c r="AG2194" i="2"/>
  <c r="K2194" i="2"/>
  <c r="L2194" i="2" s="1"/>
  <c r="F2194" i="2"/>
  <c r="AH2193" i="2"/>
  <c r="AD2193" i="2"/>
  <c r="AC2193" i="2"/>
  <c r="AB2193" i="2"/>
  <c r="K2193" i="2"/>
  <c r="L2193" i="2" s="1"/>
  <c r="F2193" i="2"/>
  <c r="AF2193" i="2" s="1"/>
  <c r="K2192" i="2"/>
  <c r="F2192" i="2"/>
  <c r="L2192" i="2"/>
  <c r="AJ2191" i="2"/>
  <c r="AD2191" i="2"/>
  <c r="AB2191" i="2"/>
  <c r="K2191" i="2"/>
  <c r="L2191" i="2" s="1"/>
  <c r="F2191" i="2"/>
  <c r="AF2191" i="2" s="1"/>
  <c r="K2190" i="2"/>
  <c r="F2190" i="2"/>
  <c r="L2190" i="2"/>
  <c r="AJ2189" i="2"/>
  <c r="AD2189" i="2"/>
  <c r="AC2189" i="2"/>
  <c r="AB2189" i="2"/>
  <c r="K2189" i="2"/>
  <c r="L2189" i="2" s="1"/>
  <c r="I2189" i="2"/>
  <c r="F2189" i="2"/>
  <c r="AF2189" i="2" s="1"/>
  <c r="AH2188" i="2"/>
  <c r="AG2188" i="2"/>
  <c r="L2188" i="2"/>
  <c r="K2188" i="2"/>
  <c r="F2188" i="2"/>
  <c r="AJ2187" i="2"/>
  <c r="AI2187" i="2"/>
  <c r="AD2187" i="2"/>
  <c r="AB2187" i="2"/>
  <c r="K2187" i="2"/>
  <c r="L2187" i="2" s="1"/>
  <c r="I2187" i="2"/>
  <c r="F2187" i="2"/>
  <c r="AF2187" i="2" s="1"/>
  <c r="AJ2186" i="2"/>
  <c r="AF2186" i="2"/>
  <c r="AE2186" i="2"/>
  <c r="AC2186" i="2"/>
  <c r="K2186" i="2"/>
  <c r="F2186" i="2"/>
  <c r="L2186" i="2"/>
  <c r="AJ2185" i="2"/>
  <c r="AH2185" i="2"/>
  <c r="AF2185" i="2"/>
  <c r="AB2185" i="2"/>
  <c r="K2185" i="2"/>
  <c r="L2185" i="2" s="1"/>
  <c r="I2185" i="2"/>
  <c r="F2185" i="2"/>
  <c r="AE2185" i="2" s="1"/>
  <c r="AJ2184" i="2"/>
  <c r="AG2184" i="2"/>
  <c r="AE2184" i="2"/>
  <c r="AC2184" i="2"/>
  <c r="K2184" i="2"/>
  <c r="F2184" i="2"/>
  <c r="L2184" i="2"/>
  <c r="AJ2183" i="2"/>
  <c r="AI2183" i="2"/>
  <c r="AH2183" i="2"/>
  <c r="AG2183" i="2"/>
  <c r="AE2183" i="2"/>
  <c r="AD2183" i="2"/>
  <c r="AB2183" i="2"/>
  <c r="K2183" i="2"/>
  <c r="L2183" i="2" s="1"/>
  <c r="I2183" i="2"/>
  <c r="F2183" i="2"/>
  <c r="AC2183" i="2" s="1"/>
  <c r="AG2182" i="2"/>
  <c r="AF2182" i="2"/>
  <c r="K2182" i="2"/>
  <c r="F2182" i="2"/>
  <c r="L2182" i="2"/>
  <c r="AJ2181" i="2"/>
  <c r="AF2181" i="2"/>
  <c r="AD2181" i="2"/>
  <c r="AC2181" i="2"/>
  <c r="AB2181" i="2"/>
  <c r="K2181" i="2"/>
  <c r="L2181" i="2" s="1"/>
  <c r="F2181" i="2"/>
  <c r="AE2181" i="2" s="1"/>
  <c r="AJ2180" i="2"/>
  <c r="AG2180" i="2"/>
  <c r="AE2180" i="2"/>
  <c r="AB2180" i="2"/>
  <c r="K2180" i="2"/>
  <c r="F2180" i="2"/>
  <c r="L2180" i="2"/>
  <c r="AJ2179" i="2"/>
  <c r="AI2179" i="2"/>
  <c r="AE2179" i="2"/>
  <c r="AD2179" i="2"/>
  <c r="AB2179" i="2"/>
  <c r="K2179" i="2"/>
  <c r="L2179" i="2" s="1"/>
  <c r="I2179" i="2"/>
  <c r="F2179" i="2"/>
  <c r="AF2179" i="2" s="1"/>
  <c r="AH2178" i="2"/>
  <c r="AF2178" i="2"/>
  <c r="K2178" i="2"/>
  <c r="L2178" i="2" s="1"/>
  <c r="F2178" i="2"/>
  <c r="AB2177" i="2"/>
  <c r="K2177" i="2"/>
  <c r="L2177" i="2" s="1"/>
  <c r="F2177" i="2"/>
  <c r="AD2177" i="2" s="1"/>
  <c r="AJ2176" i="2"/>
  <c r="AI2176" i="2"/>
  <c r="AG2176" i="2"/>
  <c r="L2176" i="2"/>
  <c r="K2176" i="2"/>
  <c r="F2176" i="2"/>
  <c r="AH2176" i="2" s="1"/>
  <c r="AH2175" i="2"/>
  <c r="AE2175" i="2"/>
  <c r="AD2175" i="2"/>
  <c r="AB2175" i="2"/>
  <c r="K2175" i="2"/>
  <c r="I2175" i="2"/>
  <c r="F2175" i="2"/>
  <c r="L2175" i="2"/>
  <c r="AJ2174" i="2"/>
  <c r="AI2174" i="2"/>
  <c r="AD2174" i="2"/>
  <c r="AC2174" i="2"/>
  <c r="AB2174" i="2"/>
  <c r="K2174" i="2"/>
  <c r="L2174" i="2" s="1"/>
  <c r="F2174" i="2"/>
  <c r="AE2174" i="2" s="1"/>
  <c r="AI2173" i="2"/>
  <c r="AH2173" i="2"/>
  <c r="AG2173" i="2"/>
  <c r="AE2173" i="2"/>
  <c r="K2173" i="2"/>
  <c r="L2173" i="2" s="1"/>
  <c r="I2173" i="2"/>
  <c r="F2173" i="2"/>
  <c r="AD2173" i="2" s="1"/>
  <c r="AC2172" i="2"/>
  <c r="AB2172" i="2"/>
  <c r="K2172" i="2"/>
  <c r="F2172" i="2"/>
  <c r="L2172" i="2"/>
  <c r="AI2171" i="2"/>
  <c r="AG2171" i="2"/>
  <c r="L2171" i="2"/>
  <c r="K2171" i="2"/>
  <c r="F2171" i="2"/>
  <c r="AE2171" i="2" s="1"/>
  <c r="AI2170" i="2"/>
  <c r="AE2170" i="2"/>
  <c r="AD2170" i="2"/>
  <c r="AB2170" i="2"/>
  <c r="K2170" i="2"/>
  <c r="F2170" i="2"/>
  <c r="L2170" i="2"/>
  <c r="AJ2169" i="2"/>
  <c r="AI2169" i="2"/>
  <c r="AC2169" i="2"/>
  <c r="AB2169" i="2"/>
  <c r="L2169" i="2"/>
  <c r="K2169" i="2"/>
  <c r="F2169" i="2"/>
  <c r="AD2169" i="2" s="1"/>
  <c r="AH2168" i="2"/>
  <c r="AG2168" i="2"/>
  <c r="AE2168" i="2"/>
  <c r="K2168" i="2"/>
  <c r="I2168" i="2"/>
  <c r="F2168" i="2"/>
  <c r="AF2168" i="2" s="1"/>
  <c r="L2168" i="2"/>
  <c r="AC2167" i="2"/>
  <c r="AB2167" i="2"/>
  <c r="K2167" i="2"/>
  <c r="F2167" i="2"/>
  <c r="AE2167" i="2" s="1"/>
  <c r="L2167" i="2"/>
  <c r="AJ2166" i="2"/>
  <c r="AI2166" i="2"/>
  <c r="AH2166" i="2"/>
  <c r="L2166" i="2"/>
  <c r="K2166" i="2"/>
  <c r="F2166" i="2"/>
  <c r="AE2166" i="2" s="1"/>
  <c r="K2165" i="2"/>
  <c r="L2165" i="2" s="1"/>
  <c r="F2165" i="2"/>
  <c r="AJ2164" i="2"/>
  <c r="AI2164" i="2"/>
  <c r="AD2164" i="2"/>
  <c r="AC2164" i="2"/>
  <c r="AB2164" i="2"/>
  <c r="K2164" i="2"/>
  <c r="L2164" i="2" s="1"/>
  <c r="F2164" i="2"/>
  <c r="AH2164" i="2" s="1"/>
  <c r="AH2163" i="2"/>
  <c r="AG2163" i="2"/>
  <c r="AE2163" i="2"/>
  <c r="K2163" i="2"/>
  <c r="I2163" i="2"/>
  <c r="F2163" i="2"/>
  <c r="AD2163" i="2" s="1"/>
  <c r="L2163" i="2"/>
  <c r="AC2162" i="2"/>
  <c r="AB2162" i="2"/>
  <c r="K2162" i="2"/>
  <c r="F2162" i="2"/>
  <c r="AE2162" i="2" s="1"/>
  <c r="L2162" i="2"/>
  <c r="AJ2161" i="2"/>
  <c r="AI2161" i="2"/>
  <c r="AH2161" i="2"/>
  <c r="AG2161" i="2"/>
  <c r="AC2161" i="2"/>
  <c r="L2161" i="2"/>
  <c r="K2161" i="2"/>
  <c r="I2161" i="2"/>
  <c r="F2161" i="2"/>
  <c r="AD2161" i="2" s="1"/>
  <c r="K2160" i="2"/>
  <c r="F2160" i="2"/>
  <c r="L2160" i="2"/>
  <c r="AI2159" i="2"/>
  <c r="AD2159" i="2"/>
  <c r="AC2159" i="2"/>
  <c r="AB2159" i="2"/>
  <c r="L2159" i="2"/>
  <c r="K2159" i="2"/>
  <c r="F2159" i="2"/>
  <c r="AE2159" i="2" s="1"/>
  <c r="AI2158" i="2"/>
  <c r="AH2158" i="2"/>
  <c r="AE2158" i="2"/>
  <c r="K2158" i="2"/>
  <c r="F2158" i="2"/>
  <c r="AD2158" i="2" s="1"/>
  <c r="L2158" i="2"/>
  <c r="AG2157" i="2"/>
  <c r="AC2157" i="2"/>
  <c r="AB2157" i="2"/>
  <c r="K2157" i="2"/>
  <c r="L2157" i="2" s="1"/>
  <c r="F2157" i="2"/>
  <c r="AD2157" i="2" s="1"/>
  <c r="AJ2156" i="2"/>
  <c r="AI2156" i="2"/>
  <c r="AH2156" i="2"/>
  <c r="AG2156" i="2"/>
  <c r="AD2156" i="2"/>
  <c r="AB2156" i="2"/>
  <c r="K2156" i="2"/>
  <c r="L2156" i="2" s="1"/>
  <c r="I2156" i="2"/>
  <c r="F2156" i="2"/>
  <c r="AF2156" i="2" s="1"/>
  <c r="AI2155" i="2"/>
  <c r="K2155" i="2"/>
  <c r="L2155" i="2" s="1"/>
  <c r="F2155" i="2"/>
  <c r="AJ2154" i="2"/>
  <c r="AD2154" i="2"/>
  <c r="AC2154" i="2"/>
  <c r="AB2154" i="2"/>
  <c r="K2154" i="2"/>
  <c r="L2154" i="2" s="1"/>
  <c r="F2154" i="2"/>
  <c r="AE2154" i="2" s="1"/>
  <c r="AI2153" i="2"/>
  <c r="AH2153" i="2"/>
  <c r="AF2153" i="2"/>
  <c r="K2153" i="2"/>
  <c r="L2153" i="2" s="1"/>
  <c r="I2153" i="2"/>
  <c r="F2153" i="2"/>
  <c r="AG2152" i="2"/>
  <c r="AD2152" i="2"/>
  <c r="AC2152" i="2"/>
  <c r="K2152" i="2"/>
  <c r="F2152" i="2"/>
  <c r="AB2152" i="2" s="1"/>
  <c r="L2152" i="2"/>
  <c r="AI2151" i="2"/>
  <c r="AH2151" i="2"/>
  <c r="AG2151" i="2"/>
  <c r="AB2151" i="2"/>
  <c r="K2151" i="2"/>
  <c r="L2151" i="2" s="1"/>
  <c r="I2151" i="2"/>
  <c r="F2151" i="2"/>
  <c r="AE2151" i="2" s="1"/>
  <c r="L2150" i="2"/>
  <c r="K2150" i="2"/>
  <c r="F2150" i="2"/>
  <c r="AJ2149" i="2"/>
  <c r="AI2149" i="2"/>
  <c r="AG2149" i="2"/>
  <c r="AE2149" i="2"/>
  <c r="AC2149" i="2"/>
  <c r="AB2149" i="2"/>
  <c r="L2149" i="2"/>
  <c r="K2149" i="2"/>
  <c r="F2149" i="2"/>
  <c r="AD2149" i="2" s="1"/>
  <c r="K2148" i="2"/>
  <c r="L2148" i="2" s="1"/>
  <c r="I2148" i="2"/>
  <c r="F2148" i="2"/>
  <c r="AG2147" i="2"/>
  <c r="AD2147" i="2"/>
  <c r="AC2147" i="2"/>
  <c r="K2147" i="2"/>
  <c r="F2147" i="2"/>
  <c r="AE2147" i="2" s="1"/>
  <c r="L2147" i="2"/>
  <c r="AJ2146" i="2"/>
  <c r="AI2146" i="2"/>
  <c r="AH2146" i="2"/>
  <c r="AB2146" i="2"/>
  <c r="K2146" i="2"/>
  <c r="L2146" i="2" s="1"/>
  <c r="F2146" i="2"/>
  <c r="AE2146" i="2" s="1"/>
  <c r="AJ2145" i="2"/>
  <c r="AG2145" i="2"/>
  <c r="AF2145" i="2"/>
  <c r="AC2145" i="2"/>
  <c r="L2145" i="2"/>
  <c r="K2145" i="2"/>
  <c r="F2145" i="2"/>
  <c r="AJ2144" i="2"/>
  <c r="AI2144" i="2"/>
  <c r="AG2144" i="2"/>
  <c r="AE2144" i="2"/>
  <c r="AD2144" i="2"/>
  <c r="AC2144" i="2"/>
  <c r="AB2144" i="2"/>
  <c r="K2144" i="2"/>
  <c r="F2144" i="2"/>
  <c r="AH2144" i="2" s="1"/>
  <c r="L2144" i="2"/>
  <c r="AI2143" i="2"/>
  <c r="AH2143" i="2"/>
  <c r="AF2143" i="2"/>
  <c r="K2143" i="2"/>
  <c r="L2143" i="2" s="1"/>
  <c r="I2143" i="2"/>
  <c r="F2143" i="2"/>
  <c r="AH2142" i="2"/>
  <c r="AD2142" i="2"/>
  <c r="AC2142" i="2"/>
  <c r="K2142" i="2"/>
  <c r="F2142" i="2"/>
  <c r="AE2142" i="2" s="1"/>
  <c r="L2142" i="2"/>
  <c r="AJ2141" i="2"/>
  <c r="AI2141" i="2"/>
  <c r="AH2141" i="2"/>
  <c r="AG2141" i="2"/>
  <c r="AE2141" i="2"/>
  <c r="AC2141" i="2"/>
  <c r="AB2141" i="2"/>
  <c r="K2141" i="2"/>
  <c r="L2141" i="2" s="1"/>
  <c r="I2141" i="2"/>
  <c r="F2141" i="2"/>
  <c r="AD2141" i="2" s="1"/>
  <c r="AG2140" i="2"/>
  <c r="AF2140" i="2"/>
  <c r="AD2140" i="2"/>
  <c r="K2140" i="2"/>
  <c r="L2140" i="2" s="1"/>
  <c r="F2140" i="2"/>
  <c r="AJ2140" i="2" s="1"/>
  <c r="AE2139" i="2"/>
  <c r="AD2139" i="2"/>
  <c r="AC2139" i="2"/>
  <c r="AB2139" i="2"/>
  <c r="K2139" i="2"/>
  <c r="F2139" i="2"/>
  <c r="L2139" i="2"/>
  <c r="L2138" i="2"/>
  <c r="K2138" i="2"/>
  <c r="F2138" i="2"/>
  <c r="AH2137" i="2"/>
  <c r="AG2137" i="2"/>
  <c r="AE2137" i="2"/>
  <c r="AC2137" i="2"/>
  <c r="K2137" i="2"/>
  <c r="L2137" i="2" s="1"/>
  <c r="I2137" i="2"/>
  <c r="F2137" i="2"/>
  <c r="AD2137" i="2" s="1"/>
  <c r="AJ2136" i="2"/>
  <c r="AI2136" i="2"/>
  <c r="AH2136" i="2"/>
  <c r="AG2136" i="2"/>
  <c r="AD2136" i="2"/>
  <c r="AC2136" i="2"/>
  <c r="AB2136" i="2"/>
  <c r="K2136" i="2"/>
  <c r="L2136" i="2" s="1"/>
  <c r="I2136" i="2"/>
  <c r="F2136" i="2"/>
  <c r="AF2136" i="2" s="1"/>
  <c r="K2135" i="2"/>
  <c r="L2135" i="2" s="1"/>
  <c r="F2135" i="2"/>
  <c r="AE2134" i="2"/>
  <c r="AD2134" i="2"/>
  <c r="AC2134" i="2"/>
  <c r="AB2134" i="2"/>
  <c r="K2134" i="2"/>
  <c r="F2134" i="2"/>
  <c r="L2134" i="2"/>
  <c r="AJ2133" i="2"/>
  <c r="AI2133" i="2"/>
  <c r="AG2133" i="2"/>
  <c r="K2133" i="2"/>
  <c r="L2133" i="2" s="1"/>
  <c r="F2133" i="2"/>
  <c r="AD2133" i="2" s="1"/>
  <c r="AH2132" i="2"/>
  <c r="AF2132" i="2"/>
  <c r="AE2132" i="2"/>
  <c r="AD2132" i="2"/>
  <c r="AB2132" i="2"/>
  <c r="K2132" i="2"/>
  <c r="I2132" i="2"/>
  <c r="F2132" i="2"/>
  <c r="L2132" i="2"/>
  <c r="AI2131" i="2"/>
  <c r="AH2131" i="2"/>
  <c r="AC2131" i="2"/>
  <c r="AB2131" i="2"/>
  <c r="K2131" i="2"/>
  <c r="L2131" i="2" s="1"/>
  <c r="I2131" i="2"/>
  <c r="F2131" i="2"/>
  <c r="AE2131" i="2" s="1"/>
  <c r="AH2130" i="2"/>
  <c r="AF2130" i="2"/>
  <c r="AD2130" i="2"/>
  <c r="K2130" i="2"/>
  <c r="L2130" i="2" s="1"/>
  <c r="F2130" i="2"/>
  <c r="AI2130" i="2" s="1"/>
  <c r="K2129" i="2"/>
  <c r="L2129" i="2" s="1"/>
  <c r="F2129" i="2"/>
  <c r="AJ2128" i="2"/>
  <c r="AI2128" i="2"/>
  <c r="AG2128" i="2"/>
  <c r="L2128" i="2"/>
  <c r="K2128" i="2"/>
  <c r="F2128" i="2"/>
  <c r="AH2128" i="2" s="1"/>
  <c r="AH2127" i="2"/>
  <c r="AF2127" i="2"/>
  <c r="AE2127" i="2"/>
  <c r="AD2127" i="2"/>
  <c r="K2127" i="2"/>
  <c r="I2127" i="2"/>
  <c r="F2127" i="2"/>
  <c r="L2127" i="2"/>
  <c r="AJ2126" i="2"/>
  <c r="AI2126" i="2"/>
  <c r="AC2126" i="2"/>
  <c r="AB2126" i="2"/>
  <c r="K2126" i="2"/>
  <c r="L2126" i="2" s="1"/>
  <c r="F2126" i="2"/>
  <c r="AE2126" i="2" s="1"/>
  <c r="AJ2125" i="2"/>
  <c r="AI2125" i="2"/>
  <c r="AH2125" i="2"/>
  <c r="AG2125" i="2"/>
  <c r="AE2125" i="2"/>
  <c r="K2125" i="2"/>
  <c r="L2125" i="2" s="1"/>
  <c r="I2125" i="2"/>
  <c r="F2125" i="2"/>
  <c r="AD2125" i="2" s="1"/>
  <c r="AF2124" i="2"/>
  <c r="AD2124" i="2"/>
  <c r="AC2124" i="2"/>
  <c r="K2124" i="2"/>
  <c r="F2124" i="2"/>
  <c r="L2124" i="2"/>
  <c r="AG2123" i="2"/>
  <c r="AF2123" i="2"/>
  <c r="L2123" i="2"/>
  <c r="K2123" i="2"/>
  <c r="F2123" i="2"/>
  <c r="AI2123" i="2" s="1"/>
  <c r="AI2122" i="2"/>
  <c r="AF2122" i="2"/>
  <c r="AE2122" i="2"/>
  <c r="AD2122" i="2"/>
  <c r="AB2122" i="2"/>
  <c r="K2122" i="2"/>
  <c r="L2122" i="2" s="1"/>
  <c r="F2122" i="2"/>
  <c r="AJ2121" i="2"/>
  <c r="AI2121" i="2"/>
  <c r="AC2121" i="2"/>
  <c r="AB2121" i="2"/>
  <c r="L2121" i="2"/>
  <c r="K2121" i="2"/>
  <c r="F2121" i="2"/>
  <c r="AD2121" i="2" s="1"/>
  <c r="AH2120" i="2"/>
  <c r="AG2120" i="2"/>
  <c r="AF2120" i="2"/>
  <c r="AE2120" i="2"/>
  <c r="AD2120" i="2"/>
  <c r="K2120" i="2"/>
  <c r="F2120" i="2"/>
  <c r="AI2120" i="2" s="1"/>
  <c r="L2120" i="2"/>
  <c r="AF2119" i="2"/>
  <c r="AD2119" i="2"/>
  <c r="AC2119" i="2"/>
  <c r="AB2119" i="2"/>
  <c r="K2119" i="2"/>
  <c r="F2119" i="2"/>
  <c r="L2119" i="2"/>
  <c r="K2118" i="2"/>
  <c r="L2118" i="2" s="1"/>
  <c r="F2118" i="2"/>
  <c r="K2117" i="2"/>
  <c r="L2117" i="2" s="1"/>
  <c r="F2117" i="2"/>
  <c r="AJ2116" i="2"/>
  <c r="AI2116" i="2"/>
  <c r="AD2116" i="2"/>
  <c r="AC2116" i="2"/>
  <c r="AB2116" i="2"/>
  <c r="K2116" i="2"/>
  <c r="L2116" i="2" s="1"/>
  <c r="F2116" i="2"/>
  <c r="AH2116" i="2" s="1"/>
  <c r="AI2115" i="2"/>
  <c r="L2115" i="2"/>
  <c r="K2115" i="2"/>
  <c r="F2115" i="2"/>
  <c r="K2114" i="2"/>
  <c r="F2114" i="2"/>
  <c r="L2114" i="2"/>
  <c r="AJ2113" i="2"/>
  <c r="AI2113" i="2"/>
  <c r="AH2113" i="2"/>
  <c r="AG2113" i="2"/>
  <c r="AC2113" i="2"/>
  <c r="L2113" i="2"/>
  <c r="K2113" i="2"/>
  <c r="I2113" i="2"/>
  <c r="F2113" i="2"/>
  <c r="AD2113" i="2" s="1"/>
  <c r="AI2112" i="2"/>
  <c r="AH2112" i="2"/>
  <c r="AG2112" i="2"/>
  <c r="AF2112" i="2"/>
  <c r="AE2112" i="2"/>
  <c r="AD2112" i="2"/>
  <c r="AC2112" i="2"/>
  <c r="AB2112" i="2"/>
  <c r="K2112" i="2"/>
  <c r="I2112" i="2"/>
  <c r="F2112" i="2"/>
  <c r="L2112" i="2"/>
  <c r="AI2111" i="2"/>
  <c r="AD2111" i="2"/>
  <c r="AC2111" i="2"/>
  <c r="AB2111" i="2"/>
  <c r="L2111" i="2"/>
  <c r="K2111" i="2"/>
  <c r="F2111" i="2"/>
  <c r="AE2111" i="2" s="1"/>
  <c r="AJ2110" i="2"/>
  <c r="AI2110" i="2"/>
  <c r="AH2110" i="2"/>
  <c r="K2110" i="2"/>
  <c r="L2110" i="2" s="1"/>
  <c r="F2110" i="2"/>
  <c r="K2109" i="2"/>
  <c r="L2109" i="2" s="1"/>
  <c r="F2109" i="2"/>
  <c r="AJ2108" i="2"/>
  <c r="AI2108" i="2"/>
  <c r="AH2108" i="2"/>
  <c r="AG2108" i="2"/>
  <c r="AD2108" i="2"/>
  <c r="AB2108" i="2"/>
  <c r="L2108" i="2"/>
  <c r="K2108" i="2"/>
  <c r="I2108" i="2"/>
  <c r="F2108" i="2"/>
  <c r="AF2108" i="2" s="1"/>
  <c r="AH2107" i="2"/>
  <c r="AG2107" i="2"/>
  <c r="AE2107" i="2"/>
  <c r="AD2107" i="2"/>
  <c r="AC2107" i="2"/>
  <c r="K2107" i="2"/>
  <c r="L2107" i="2" s="1"/>
  <c r="F2107" i="2"/>
  <c r="AI2107" i="2" s="1"/>
  <c r="AJ2106" i="2"/>
  <c r="AD2106" i="2"/>
  <c r="AC2106" i="2"/>
  <c r="AB2106" i="2"/>
  <c r="L2106" i="2"/>
  <c r="K2106" i="2"/>
  <c r="F2106" i="2"/>
  <c r="AE2106" i="2" s="1"/>
  <c r="AI2105" i="2"/>
  <c r="AH2105" i="2"/>
  <c r="K2105" i="2"/>
  <c r="L2105" i="2" s="1"/>
  <c r="I2105" i="2"/>
  <c r="F2105" i="2"/>
  <c r="K2104" i="2"/>
  <c r="F2104" i="2"/>
  <c r="L2104" i="2"/>
  <c r="AI2103" i="2"/>
  <c r="AH2103" i="2"/>
  <c r="AG2103" i="2"/>
  <c r="AD2103" i="2"/>
  <c r="AB2103" i="2"/>
  <c r="K2103" i="2"/>
  <c r="L2103" i="2" s="1"/>
  <c r="I2103" i="2"/>
  <c r="F2103" i="2"/>
  <c r="AE2103" i="2" s="1"/>
  <c r="AI2102" i="2"/>
  <c r="AH2102" i="2"/>
  <c r="AF2102" i="2"/>
  <c r="AE2102" i="2"/>
  <c r="AD2102" i="2"/>
  <c r="AC2102" i="2"/>
  <c r="K2102" i="2"/>
  <c r="L2102" i="2" s="1"/>
  <c r="F2102" i="2"/>
  <c r="AJ2102" i="2" s="1"/>
  <c r="AJ2101" i="2"/>
  <c r="AI2101" i="2"/>
  <c r="AG2101" i="2"/>
  <c r="AE2101" i="2"/>
  <c r="AC2101" i="2"/>
  <c r="AB2101" i="2"/>
  <c r="L2101" i="2"/>
  <c r="K2101" i="2"/>
  <c r="F2101" i="2"/>
  <c r="AD2101" i="2" s="1"/>
  <c r="AJ2100" i="2"/>
  <c r="K2100" i="2"/>
  <c r="L2100" i="2" s="1"/>
  <c r="F2100" i="2"/>
  <c r="AF2099" i="2"/>
  <c r="AD2099" i="2"/>
  <c r="AC2099" i="2"/>
  <c r="AB2099" i="2"/>
  <c r="K2099" i="2"/>
  <c r="F2099" i="2"/>
  <c r="AG2099" i="2" s="1"/>
  <c r="L2099" i="2"/>
  <c r="AJ2098" i="2"/>
  <c r="AI2098" i="2"/>
  <c r="AH2098" i="2"/>
  <c r="AB2098" i="2"/>
  <c r="L2098" i="2"/>
  <c r="K2098" i="2"/>
  <c r="F2098" i="2"/>
  <c r="AE2098" i="2" s="1"/>
  <c r="AF2097" i="2"/>
  <c r="K2097" i="2"/>
  <c r="L2097" i="2" s="1"/>
  <c r="F2097" i="2"/>
  <c r="AJ2097" i="2" s="1"/>
  <c r="AJ2096" i="2"/>
  <c r="AI2096" i="2"/>
  <c r="AG2096" i="2"/>
  <c r="AE2096" i="2"/>
  <c r="AD2096" i="2"/>
  <c r="AC2096" i="2"/>
  <c r="AB2096" i="2"/>
  <c r="K2096" i="2"/>
  <c r="F2096" i="2"/>
  <c r="AH2096" i="2" s="1"/>
  <c r="L2096" i="2"/>
  <c r="AG2095" i="2"/>
  <c r="AE2095" i="2"/>
  <c r="K2095" i="2"/>
  <c r="L2095" i="2" s="1"/>
  <c r="I2095" i="2"/>
  <c r="F2095" i="2"/>
  <c r="AI2095" i="2" s="1"/>
  <c r="AF2094" i="2"/>
  <c r="AE2094" i="2"/>
  <c r="AD2094" i="2"/>
  <c r="AC2094" i="2"/>
  <c r="AB2094" i="2"/>
  <c r="K2094" i="2"/>
  <c r="F2094" i="2"/>
  <c r="AH2094" i="2" s="1"/>
  <c r="L2094" i="2"/>
  <c r="AJ2093" i="2"/>
  <c r="AI2093" i="2"/>
  <c r="AH2093" i="2"/>
  <c r="AG2093" i="2"/>
  <c r="AE2093" i="2"/>
  <c r="AB2093" i="2"/>
  <c r="K2093" i="2"/>
  <c r="L2093" i="2" s="1"/>
  <c r="I2093" i="2"/>
  <c r="F2093" i="2"/>
  <c r="AD2093" i="2" s="1"/>
  <c r="K2092" i="2"/>
  <c r="L2092" i="2" s="1"/>
  <c r="F2092" i="2"/>
  <c r="AI2091" i="2"/>
  <c r="AG2091" i="2"/>
  <c r="AE2091" i="2"/>
  <c r="AD2091" i="2"/>
  <c r="AC2091" i="2"/>
  <c r="AB2091" i="2"/>
  <c r="L2091" i="2"/>
  <c r="K2091" i="2"/>
  <c r="F2091" i="2"/>
  <c r="AJ2090" i="2"/>
  <c r="AI2090" i="2"/>
  <c r="AH2090" i="2"/>
  <c r="AF2090" i="2"/>
  <c r="AE2090" i="2"/>
  <c r="K2090" i="2"/>
  <c r="F2090" i="2"/>
  <c r="L2090" i="2"/>
  <c r="L2089" i="2"/>
  <c r="K2089" i="2"/>
  <c r="I2089" i="2"/>
  <c r="F2089" i="2"/>
  <c r="AH2089" i="2" s="1"/>
  <c r="AJ2088" i="2"/>
  <c r="AI2088" i="2"/>
  <c r="AH2088" i="2"/>
  <c r="AG2088" i="2"/>
  <c r="AE2088" i="2"/>
  <c r="AC2088" i="2"/>
  <c r="AB2088" i="2"/>
  <c r="K2088" i="2"/>
  <c r="L2088" i="2" s="1"/>
  <c r="I2088" i="2"/>
  <c r="F2088" i="2"/>
  <c r="AF2088" i="2" s="1"/>
  <c r="AH2087" i="2"/>
  <c r="AF2087" i="2"/>
  <c r="AE2087" i="2"/>
  <c r="AD2087" i="2"/>
  <c r="AC2087" i="2"/>
  <c r="L2087" i="2"/>
  <c r="K2087" i="2"/>
  <c r="F2087" i="2"/>
  <c r="AI2087" i="2" s="1"/>
  <c r="AJ2086" i="2"/>
  <c r="AI2086" i="2"/>
  <c r="AH2086" i="2"/>
  <c r="AE2086" i="2"/>
  <c r="AD2086" i="2"/>
  <c r="AC2086" i="2"/>
  <c r="AB2086" i="2"/>
  <c r="K2086" i="2"/>
  <c r="F2086" i="2"/>
  <c r="L2086" i="2"/>
  <c r="K2085" i="2"/>
  <c r="L2085" i="2" s="1"/>
  <c r="I2085" i="2"/>
  <c r="F2085" i="2"/>
  <c r="AJ2085" i="2" s="1"/>
  <c r="AG2084" i="2"/>
  <c r="AF2084" i="2"/>
  <c r="AD2084" i="2"/>
  <c r="AC2084" i="2"/>
  <c r="AB2084" i="2"/>
  <c r="K2084" i="2"/>
  <c r="I2084" i="2"/>
  <c r="F2084" i="2"/>
  <c r="AE2084" i="2" s="1"/>
  <c r="L2084" i="2"/>
  <c r="AI2083" i="2"/>
  <c r="AH2083" i="2"/>
  <c r="AF2083" i="2"/>
  <c r="AC2083" i="2"/>
  <c r="AB2083" i="2"/>
  <c r="K2083" i="2"/>
  <c r="L2083" i="2" s="1"/>
  <c r="I2083" i="2"/>
  <c r="F2083" i="2"/>
  <c r="AD2082" i="2"/>
  <c r="AC2082" i="2"/>
  <c r="K2082" i="2"/>
  <c r="L2082" i="2" s="1"/>
  <c r="F2082" i="2"/>
  <c r="AI2082" i="2" s="1"/>
  <c r="AJ2081" i="2"/>
  <c r="AI2081" i="2"/>
  <c r="AF2081" i="2"/>
  <c r="AE2081" i="2"/>
  <c r="AB2081" i="2"/>
  <c r="K2081" i="2"/>
  <c r="L2081" i="2" s="1"/>
  <c r="I2081" i="2"/>
  <c r="F2081" i="2"/>
  <c r="AC2081" i="2" s="1"/>
  <c r="AD2080" i="2"/>
  <c r="AC2080" i="2"/>
  <c r="K2080" i="2"/>
  <c r="F2080" i="2"/>
  <c r="AI2080" i="2" s="1"/>
  <c r="L2080" i="2"/>
  <c r="AH2079" i="2"/>
  <c r="AG2079" i="2"/>
  <c r="AE2079" i="2"/>
  <c r="AD2079" i="2"/>
  <c r="AB2079" i="2"/>
  <c r="L2079" i="2"/>
  <c r="K2079" i="2"/>
  <c r="I2079" i="2"/>
  <c r="F2079" i="2"/>
  <c r="AC2079" i="2" s="1"/>
  <c r="AJ2078" i="2"/>
  <c r="AH2078" i="2"/>
  <c r="AF2078" i="2"/>
  <c r="AB2078" i="2"/>
  <c r="K2078" i="2"/>
  <c r="L2078" i="2" s="1"/>
  <c r="F2078" i="2"/>
  <c r="AJ2077" i="2"/>
  <c r="AI2077" i="2"/>
  <c r="AH2077" i="2"/>
  <c r="AF2077" i="2"/>
  <c r="AE2077" i="2"/>
  <c r="AC2077" i="2"/>
  <c r="AB2077" i="2"/>
  <c r="L2077" i="2"/>
  <c r="K2077" i="2"/>
  <c r="I2077" i="2"/>
  <c r="F2077" i="2"/>
  <c r="AD2077" i="2" s="1"/>
  <c r="AI2076" i="2"/>
  <c r="AF2076" i="2"/>
  <c r="AE2076" i="2"/>
  <c r="AD2076" i="2"/>
  <c r="AC2076" i="2"/>
  <c r="AB2076" i="2"/>
  <c r="K2076" i="2"/>
  <c r="I2076" i="2"/>
  <c r="F2076" i="2"/>
  <c r="AG2076" i="2" s="1"/>
  <c r="L2076" i="2"/>
  <c r="AI2075" i="2"/>
  <c r="AD2075" i="2"/>
  <c r="K2075" i="2"/>
  <c r="L2075" i="2" s="1"/>
  <c r="I2075" i="2"/>
  <c r="F2075" i="2"/>
  <c r="AH2075" i="2" s="1"/>
  <c r="K2074" i="2"/>
  <c r="L2074" i="2" s="1"/>
  <c r="F2074" i="2"/>
  <c r="AJ2073" i="2"/>
  <c r="K2073" i="2"/>
  <c r="L2073" i="2" s="1"/>
  <c r="I2073" i="2"/>
  <c r="F2073" i="2"/>
  <c r="AI2073" i="2" s="1"/>
  <c r="K2072" i="2"/>
  <c r="L2072" i="2" s="1"/>
  <c r="F2072" i="2"/>
  <c r="AI2072" i="2" s="1"/>
  <c r="K2071" i="2"/>
  <c r="L2071" i="2" s="1"/>
  <c r="F2071" i="2"/>
  <c r="AI2071" i="2" s="1"/>
  <c r="AJ2070" i="2"/>
  <c r="AI2070" i="2"/>
  <c r="AF2070" i="2"/>
  <c r="AE2070" i="2"/>
  <c r="AD2070" i="2"/>
  <c r="AC2070" i="2"/>
  <c r="K2070" i="2"/>
  <c r="F2070" i="2"/>
  <c r="L2070" i="2"/>
  <c r="AG2069" i="2"/>
  <c r="AF2069" i="2"/>
  <c r="AE2069" i="2"/>
  <c r="K2069" i="2"/>
  <c r="L2069" i="2" s="1"/>
  <c r="F2069" i="2"/>
  <c r="AI2069" i="2" s="1"/>
  <c r="AJ2068" i="2"/>
  <c r="AI2068" i="2"/>
  <c r="AH2068" i="2"/>
  <c r="AF2068" i="2"/>
  <c r="AD2068" i="2"/>
  <c r="AC2068" i="2"/>
  <c r="AB2068" i="2"/>
  <c r="L2068" i="2"/>
  <c r="K2068" i="2"/>
  <c r="I2068" i="2"/>
  <c r="F2068" i="2"/>
  <c r="AE2068" i="2" s="1"/>
  <c r="AI2067" i="2"/>
  <c r="AH2067" i="2"/>
  <c r="K2067" i="2"/>
  <c r="I2067" i="2"/>
  <c r="F2067" i="2"/>
  <c r="AG2067" i="2" s="1"/>
  <c r="L2067" i="2"/>
  <c r="AJ2066" i="2"/>
  <c r="AF2066" i="2"/>
  <c r="AD2066" i="2"/>
  <c r="AB2066" i="2"/>
  <c r="L2066" i="2"/>
  <c r="K2066" i="2"/>
  <c r="F2066" i="2"/>
  <c r="AE2066" i="2" s="1"/>
  <c r="AI2065" i="2"/>
  <c r="AG2065" i="2"/>
  <c r="AE2065" i="2"/>
  <c r="AC2065" i="2"/>
  <c r="L2065" i="2"/>
  <c r="K2065" i="2"/>
  <c r="I2065" i="2"/>
  <c r="F2065" i="2"/>
  <c r="AH2065" i="2" s="1"/>
  <c r="AJ2064" i="2"/>
  <c r="AI2064" i="2"/>
  <c r="AH2064" i="2"/>
  <c r="AG2064" i="2"/>
  <c r="AE2064" i="2"/>
  <c r="AD2064" i="2"/>
  <c r="AC2064" i="2"/>
  <c r="AB2064" i="2"/>
  <c r="K2064" i="2"/>
  <c r="I2064" i="2"/>
  <c r="F2064" i="2"/>
  <c r="AF2064" i="2" s="1"/>
  <c r="L2064" i="2"/>
  <c r="AI2063" i="2"/>
  <c r="AH2063" i="2"/>
  <c r="K2063" i="2"/>
  <c r="L2063" i="2" s="1"/>
  <c r="I2063" i="2"/>
  <c r="F2063" i="2"/>
  <c r="AG2063" i="2" s="1"/>
  <c r="AJ2062" i="2"/>
  <c r="AH2062" i="2"/>
  <c r="AE2062" i="2"/>
  <c r="AD2062" i="2"/>
  <c r="AC2062" i="2"/>
  <c r="AB2062" i="2"/>
  <c r="L2062" i="2"/>
  <c r="K2062" i="2"/>
  <c r="F2062" i="2"/>
  <c r="AH2061" i="2"/>
  <c r="AF2061" i="2"/>
  <c r="AE2061" i="2"/>
  <c r="AB2061" i="2"/>
  <c r="K2061" i="2"/>
  <c r="L2061" i="2" s="1"/>
  <c r="I2061" i="2"/>
  <c r="F2061" i="2"/>
  <c r="AI2061" i="2" s="1"/>
  <c r="AJ2060" i="2"/>
  <c r="AG2060" i="2"/>
  <c r="AF2060" i="2"/>
  <c r="AE2060" i="2"/>
  <c r="K2060" i="2"/>
  <c r="I2060" i="2"/>
  <c r="F2060" i="2"/>
  <c r="AD2060" i="2" s="1"/>
  <c r="L2060" i="2"/>
  <c r="AJ2059" i="2"/>
  <c r="AI2059" i="2"/>
  <c r="AH2059" i="2"/>
  <c r="AF2059" i="2"/>
  <c r="AD2059" i="2"/>
  <c r="AC2059" i="2"/>
  <c r="AB2059" i="2"/>
  <c r="L2059" i="2"/>
  <c r="K2059" i="2"/>
  <c r="F2059" i="2"/>
  <c r="AG2059" i="2" s="1"/>
  <c r="K2058" i="2"/>
  <c r="L2058" i="2" s="1"/>
  <c r="F2058" i="2"/>
  <c r="AJ2057" i="2"/>
  <c r="AI2057" i="2"/>
  <c r="AH2057" i="2"/>
  <c r="AF2057" i="2"/>
  <c r="AE2057" i="2"/>
  <c r="AB2057" i="2"/>
  <c r="K2057" i="2"/>
  <c r="L2057" i="2" s="1"/>
  <c r="I2057" i="2"/>
  <c r="F2057" i="2"/>
  <c r="AD2057" i="2" s="1"/>
  <c r="AG2056" i="2"/>
  <c r="K2056" i="2"/>
  <c r="F2056" i="2"/>
  <c r="L2056" i="2"/>
  <c r="AI2055" i="2"/>
  <c r="K2055" i="2"/>
  <c r="L2055" i="2" s="1"/>
  <c r="F2055" i="2"/>
  <c r="AF2055" i="2" s="1"/>
  <c r="AJ2054" i="2"/>
  <c r="AF2054" i="2"/>
  <c r="AE2054" i="2"/>
  <c r="AC2054" i="2"/>
  <c r="AB2054" i="2"/>
  <c r="K2054" i="2"/>
  <c r="L2054" i="2" s="1"/>
  <c r="F2054" i="2"/>
  <c r="L2053" i="2"/>
  <c r="K2053" i="2"/>
  <c r="F2053" i="2"/>
  <c r="AD2053" i="2" s="1"/>
  <c r="AI2052" i="2"/>
  <c r="AH2052" i="2"/>
  <c r="AF2052" i="2"/>
  <c r="AE2052" i="2"/>
  <c r="AD2052" i="2"/>
  <c r="AC2052" i="2"/>
  <c r="AB2052" i="2"/>
  <c r="K2052" i="2"/>
  <c r="L2052" i="2" s="1"/>
  <c r="I2052" i="2"/>
  <c r="F2052" i="2"/>
  <c r="AF2051" i="2"/>
  <c r="AE2051" i="2"/>
  <c r="K2051" i="2"/>
  <c r="L2051" i="2" s="1"/>
  <c r="F2051" i="2"/>
  <c r="AD2051" i="2" s="1"/>
  <c r="AJ2050" i="2"/>
  <c r="AI2050" i="2"/>
  <c r="AH2050" i="2"/>
  <c r="AE2050" i="2"/>
  <c r="AC2050" i="2"/>
  <c r="AB2050" i="2"/>
  <c r="K2050" i="2"/>
  <c r="L2050" i="2" s="1"/>
  <c r="I2050" i="2"/>
  <c r="F2050" i="2"/>
  <c r="AD2050" i="2" s="1"/>
  <c r="AI2049" i="2"/>
  <c r="AH2049" i="2"/>
  <c r="AG2049" i="2"/>
  <c r="AD2049" i="2"/>
  <c r="AC2049" i="2"/>
  <c r="K2049" i="2"/>
  <c r="L2049" i="2" s="1"/>
  <c r="I2049" i="2"/>
  <c r="F2049" i="2"/>
  <c r="AJ2049" i="2" s="1"/>
  <c r="AG2048" i="2"/>
  <c r="AF2048" i="2"/>
  <c r="L2048" i="2"/>
  <c r="K2048" i="2"/>
  <c r="F2048" i="2"/>
  <c r="AJ2047" i="2"/>
  <c r="AE2047" i="2"/>
  <c r="AB2047" i="2"/>
  <c r="L2047" i="2"/>
  <c r="K2047" i="2"/>
  <c r="F2047" i="2"/>
  <c r="AD2047" i="2" s="1"/>
  <c r="AJ2046" i="2"/>
  <c r="AI2046" i="2"/>
  <c r="K2046" i="2"/>
  <c r="L2046" i="2" s="1"/>
  <c r="F2046" i="2"/>
  <c r="AD2046" i="2" s="1"/>
  <c r="AI2045" i="2"/>
  <c r="AH2045" i="2"/>
  <c r="AE2045" i="2"/>
  <c r="AD2045" i="2"/>
  <c r="AB2045" i="2"/>
  <c r="K2045" i="2"/>
  <c r="I2045" i="2"/>
  <c r="F2045" i="2"/>
  <c r="AC2045" i="2" s="1"/>
  <c r="L2045" i="2"/>
  <c r="AI2044" i="2"/>
  <c r="AH2044" i="2"/>
  <c r="AG2044" i="2"/>
  <c r="AC2044" i="2"/>
  <c r="K2044" i="2"/>
  <c r="L2044" i="2" s="1"/>
  <c r="I2044" i="2"/>
  <c r="F2044" i="2"/>
  <c r="AE2044" i="2" s="1"/>
  <c r="AH2043" i="2"/>
  <c r="K2043" i="2"/>
  <c r="F2043" i="2"/>
  <c r="L2043" i="2"/>
  <c r="AJ2042" i="2"/>
  <c r="AB2042" i="2"/>
  <c r="L2042" i="2"/>
  <c r="K2042" i="2"/>
  <c r="F2042" i="2"/>
  <c r="AD2042" i="2" s="1"/>
  <c r="AJ2041" i="2"/>
  <c r="AI2041" i="2"/>
  <c r="K2041" i="2"/>
  <c r="L2041" i="2" s="1"/>
  <c r="F2041" i="2"/>
  <c r="AH2041" i="2" s="1"/>
  <c r="AH2040" i="2"/>
  <c r="AE2040" i="2"/>
  <c r="AD2040" i="2"/>
  <c r="AC2040" i="2"/>
  <c r="AB2040" i="2"/>
  <c r="K2040" i="2"/>
  <c r="I2040" i="2"/>
  <c r="F2040" i="2"/>
  <c r="L2040" i="2"/>
  <c r="AJ2039" i="2"/>
  <c r="AI2039" i="2"/>
  <c r="AH2039" i="2"/>
  <c r="AC2039" i="2"/>
  <c r="K2039" i="2"/>
  <c r="L2039" i="2" s="1"/>
  <c r="F2039" i="2"/>
  <c r="AE2039" i="2" s="1"/>
  <c r="AH2038" i="2"/>
  <c r="AG2038" i="2"/>
  <c r="AC2038" i="2"/>
  <c r="AB2038" i="2"/>
  <c r="K2038" i="2"/>
  <c r="L2038" i="2" s="1"/>
  <c r="I2038" i="2"/>
  <c r="F2038" i="2"/>
  <c r="AD2038" i="2" s="1"/>
  <c r="AJ2037" i="2"/>
  <c r="AC2037" i="2"/>
  <c r="AB2037" i="2"/>
  <c r="K2037" i="2"/>
  <c r="L2037" i="2" s="1"/>
  <c r="F2037" i="2"/>
  <c r="AI2036" i="2"/>
  <c r="K2036" i="2"/>
  <c r="L2036" i="2" s="1"/>
  <c r="F2036" i="2"/>
  <c r="AE2036" i="2" s="1"/>
  <c r="AI2035" i="2"/>
  <c r="AE2035" i="2"/>
  <c r="AD2035" i="2"/>
  <c r="AC2035" i="2"/>
  <c r="AB2035" i="2"/>
  <c r="K2035" i="2"/>
  <c r="F2035" i="2"/>
  <c r="L2035" i="2"/>
  <c r="AJ2034" i="2"/>
  <c r="AI2034" i="2"/>
  <c r="AH2034" i="2"/>
  <c r="AC2034" i="2"/>
  <c r="K2034" i="2"/>
  <c r="L2034" i="2" s="1"/>
  <c r="I2034" i="2"/>
  <c r="F2034" i="2"/>
  <c r="AD2034" i="2" s="1"/>
  <c r="AH2033" i="2"/>
  <c r="AG2033" i="2"/>
  <c r="AD2033" i="2"/>
  <c r="AC2033" i="2"/>
  <c r="K2033" i="2"/>
  <c r="I2033" i="2"/>
  <c r="F2033" i="2"/>
  <c r="AF2033" i="2" s="1"/>
  <c r="L2033" i="2"/>
  <c r="AC2032" i="2"/>
  <c r="AB2032" i="2"/>
  <c r="K2032" i="2"/>
  <c r="L2032" i="2" s="1"/>
  <c r="F2032" i="2"/>
  <c r="AE2032" i="2" s="1"/>
  <c r="AJ2031" i="2"/>
  <c r="L2031" i="2"/>
  <c r="K2031" i="2"/>
  <c r="F2031" i="2"/>
  <c r="AE2031" i="2" s="1"/>
  <c r="K2030" i="2"/>
  <c r="L2030" i="2" s="1"/>
  <c r="F2030" i="2"/>
  <c r="AJ2029" i="2"/>
  <c r="AI2029" i="2"/>
  <c r="AH2029" i="2"/>
  <c r="AD2029" i="2"/>
  <c r="K2029" i="2"/>
  <c r="L2029" i="2" s="1"/>
  <c r="I2029" i="2"/>
  <c r="F2029" i="2"/>
  <c r="AG2029" i="2" s="1"/>
  <c r="AH2028" i="2"/>
  <c r="AG2028" i="2"/>
  <c r="AD2028" i="2"/>
  <c r="AC2028" i="2"/>
  <c r="K2028" i="2"/>
  <c r="I2028" i="2"/>
  <c r="F2028" i="2"/>
  <c r="AE2028" i="2" s="1"/>
  <c r="L2028" i="2"/>
  <c r="AC2027" i="2"/>
  <c r="AB2027" i="2"/>
  <c r="K2027" i="2"/>
  <c r="L2027" i="2" s="1"/>
  <c r="F2027" i="2"/>
  <c r="AE2027" i="2" s="1"/>
  <c r="AJ2026" i="2"/>
  <c r="AG2026" i="2"/>
  <c r="L2026" i="2"/>
  <c r="K2026" i="2"/>
  <c r="F2026" i="2"/>
  <c r="AD2026" i="2" s="1"/>
  <c r="AF2025" i="2"/>
  <c r="K2025" i="2"/>
  <c r="F2025" i="2"/>
  <c r="L2025" i="2"/>
  <c r="AI2024" i="2"/>
  <c r="AH2024" i="2"/>
  <c r="K2024" i="2"/>
  <c r="L2024" i="2" s="1"/>
  <c r="I2024" i="2"/>
  <c r="F2024" i="2"/>
  <c r="AE2024" i="2" s="1"/>
  <c r="AI2023" i="2"/>
  <c r="AH2023" i="2"/>
  <c r="AD2023" i="2"/>
  <c r="AC2023" i="2"/>
  <c r="K2023" i="2"/>
  <c r="L2023" i="2" s="1"/>
  <c r="F2023" i="2"/>
  <c r="AE2023" i="2" s="1"/>
  <c r="AJ2022" i="2"/>
  <c r="AI2022" i="2"/>
  <c r="AG2022" i="2"/>
  <c r="AC2022" i="2"/>
  <c r="AB2022" i="2"/>
  <c r="K2022" i="2"/>
  <c r="L2022" i="2" s="1"/>
  <c r="F2022" i="2"/>
  <c r="AD2022" i="2" s="1"/>
  <c r="AJ2021" i="2"/>
  <c r="K2021" i="2"/>
  <c r="L2021" i="2" s="1"/>
  <c r="F2021" i="2"/>
  <c r="AI2021" i="2" s="1"/>
  <c r="AF2020" i="2"/>
  <c r="AE2020" i="2"/>
  <c r="K2020" i="2"/>
  <c r="F2020" i="2"/>
  <c r="L2020" i="2"/>
  <c r="AJ2019" i="2"/>
  <c r="AI2019" i="2"/>
  <c r="K2019" i="2"/>
  <c r="L2019" i="2" s="1"/>
  <c r="F2019" i="2"/>
  <c r="AE2019" i="2" s="1"/>
  <c r="AI2018" i="2"/>
  <c r="AH2018" i="2"/>
  <c r="AE2018" i="2"/>
  <c r="AC2018" i="2"/>
  <c r="K2018" i="2"/>
  <c r="L2018" i="2" s="1"/>
  <c r="I2018" i="2"/>
  <c r="F2018" i="2"/>
  <c r="AD2018" i="2" s="1"/>
  <c r="AI2017" i="2"/>
  <c r="AG2017" i="2"/>
  <c r="AD2017" i="2"/>
  <c r="AC2017" i="2"/>
  <c r="AB2017" i="2"/>
  <c r="K2017" i="2"/>
  <c r="L2017" i="2" s="1"/>
  <c r="F2017" i="2"/>
  <c r="AJ2017" i="2" s="1"/>
  <c r="K2016" i="2"/>
  <c r="L2016" i="2" s="1"/>
  <c r="F2016" i="2"/>
  <c r="AE2016" i="2" s="1"/>
  <c r="AF2015" i="2"/>
  <c r="AE2015" i="2"/>
  <c r="K2015" i="2"/>
  <c r="F2015" i="2"/>
  <c r="L2015" i="2"/>
  <c r="AJ2014" i="2"/>
  <c r="AI2014" i="2"/>
  <c r="AG2014" i="2"/>
  <c r="AE2014" i="2"/>
  <c r="K2014" i="2"/>
  <c r="L2014" i="2" s="1"/>
  <c r="F2014" i="2"/>
  <c r="AD2014" i="2" s="1"/>
  <c r="AI2013" i="2"/>
  <c r="AH2013" i="2"/>
  <c r="AE2013" i="2"/>
  <c r="AD2013" i="2"/>
  <c r="K2013" i="2"/>
  <c r="L2013" i="2" s="1"/>
  <c r="I2013" i="2"/>
  <c r="F2013" i="2"/>
  <c r="AG2013" i="2" s="1"/>
  <c r="AI2012" i="2"/>
  <c r="AG2012" i="2"/>
  <c r="AD2012" i="2"/>
  <c r="AC2012" i="2"/>
  <c r="AB2012" i="2"/>
  <c r="K2012" i="2"/>
  <c r="L2012" i="2" s="1"/>
  <c r="F2012" i="2"/>
  <c r="AE2012" i="2" s="1"/>
  <c r="K2011" i="2"/>
  <c r="L2011" i="2" s="1"/>
  <c r="F2011" i="2"/>
  <c r="AE2011" i="2" s="1"/>
  <c r="L2010" i="2"/>
  <c r="K2010" i="2"/>
  <c r="F2010" i="2"/>
  <c r="AG2010" i="2" s="1"/>
  <c r="AJ2009" i="2"/>
  <c r="AI2009" i="2"/>
  <c r="AG2009" i="2"/>
  <c r="AE2009" i="2"/>
  <c r="AD2009" i="2"/>
  <c r="AB2009" i="2"/>
  <c r="K2009" i="2"/>
  <c r="L2009" i="2" s="1"/>
  <c r="F2009" i="2"/>
  <c r="AH2009" i="2" s="1"/>
  <c r="AI2008" i="2"/>
  <c r="AH2008" i="2"/>
  <c r="AD2008" i="2"/>
  <c r="K2008" i="2"/>
  <c r="L2008" i="2" s="1"/>
  <c r="I2008" i="2"/>
  <c r="F2008" i="2"/>
  <c r="AE2008" i="2" s="1"/>
  <c r="AJ2007" i="2"/>
  <c r="AH2007" i="2"/>
  <c r="AD2007" i="2"/>
  <c r="AC2007" i="2"/>
  <c r="AB2007" i="2"/>
  <c r="K2007" i="2"/>
  <c r="L2007" i="2" s="1"/>
  <c r="F2007" i="2"/>
  <c r="AE2007" i="2" s="1"/>
  <c r="AJ2006" i="2"/>
  <c r="AI2006" i="2"/>
  <c r="AH2006" i="2"/>
  <c r="AG2006" i="2"/>
  <c r="AE2006" i="2"/>
  <c r="AB2006" i="2"/>
  <c r="K2006" i="2"/>
  <c r="L2006" i="2" s="1"/>
  <c r="I2006" i="2"/>
  <c r="F2006" i="2"/>
  <c r="AD2006" i="2" s="1"/>
  <c r="AG2005" i="2"/>
  <c r="AF2005" i="2"/>
  <c r="AD2005" i="2"/>
  <c r="K2005" i="2"/>
  <c r="F2005" i="2"/>
  <c r="L2005" i="2"/>
  <c r="AI2004" i="2"/>
  <c r="AG2004" i="2"/>
  <c r="AB2004" i="2"/>
  <c r="K2004" i="2"/>
  <c r="L2004" i="2" s="1"/>
  <c r="F2004" i="2"/>
  <c r="AE2004" i="2" s="1"/>
  <c r="K2003" i="2"/>
  <c r="L2003" i="2" s="1"/>
  <c r="F2003" i="2"/>
  <c r="AJ2002" i="2"/>
  <c r="AI2002" i="2"/>
  <c r="AH2002" i="2"/>
  <c r="AG2002" i="2"/>
  <c r="AE2002" i="2"/>
  <c r="AC2002" i="2"/>
  <c r="AB2002" i="2"/>
  <c r="L2002" i="2"/>
  <c r="K2002" i="2"/>
  <c r="I2002" i="2"/>
  <c r="F2002" i="2"/>
  <c r="AD2002" i="2" s="1"/>
  <c r="AJ2001" i="2"/>
  <c r="AI2001" i="2"/>
  <c r="AH2001" i="2"/>
  <c r="AG2001" i="2"/>
  <c r="AE2001" i="2"/>
  <c r="K2001" i="2"/>
  <c r="L2001" i="2" s="1"/>
  <c r="I2001" i="2"/>
  <c r="F2001" i="2"/>
  <c r="AF2001" i="2" s="1"/>
  <c r="K2000" i="2"/>
  <c r="F2000" i="2"/>
  <c r="L2000" i="2"/>
  <c r="AJ1999" i="2"/>
  <c r="AI1999" i="2"/>
  <c r="AH1999" i="2"/>
  <c r="AE1999" i="2"/>
  <c r="AB1999" i="2"/>
  <c r="L1999" i="2"/>
  <c r="K1999" i="2"/>
  <c r="F1999" i="2"/>
  <c r="AD1999" i="2" s="1"/>
  <c r="AJ1998" i="2"/>
  <c r="AI1998" i="2"/>
  <c r="AG1998" i="2"/>
  <c r="K1998" i="2"/>
  <c r="L1998" i="2" s="1"/>
  <c r="F1998" i="2"/>
  <c r="AD1998" i="2" s="1"/>
  <c r="AJ1997" i="2"/>
  <c r="AH1997" i="2"/>
  <c r="AE1997" i="2"/>
  <c r="AD1997" i="2"/>
  <c r="AC1997" i="2"/>
  <c r="AB1997" i="2"/>
  <c r="K1997" i="2"/>
  <c r="I1997" i="2"/>
  <c r="F1997" i="2"/>
  <c r="AI1997" i="2" s="1"/>
  <c r="L1997" i="2"/>
  <c r="AI1996" i="2"/>
  <c r="AH1996" i="2"/>
  <c r="AG1996" i="2"/>
  <c r="K1996" i="2"/>
  <c r="L1996" i="2" s="1"/>
  <c r="I1996" i="2"/>
  <c r="F1996" i="2"/>
  <c r="AE1996" i="2" s="1"/>
  <c r="K1995" i="2"/>
  <c r="F1995" i="2"/>
  <c r="L1995" i="2"/>
  <c r="AJ1994" i="2"/>
  <c r="AB1994" i="2"/>
  <c r="L1994" i="2"/>
  <c r="K1994" i="2"/>
  <c r="F1994" i="2"/>
  <c r="AD1994" i="2" s="1"/>
  <c r="AJ1993" i="2"/>
  <c r="AI1993" i="2"/>
  <c r="AG1993" i="2"/>
  <c r="AF1993" i="2"/>
  <c r="K1993" i="2"/>
  <c r="L1993" i="2" s="1"/>
  <c r="F1993" i="2"/>
  <c r="AH1992" i="2"/>
  <c r="AE1992" i="2"/>
  <c r="AD1992" i="2"/>
  <c r="AC1992" i="2"/>
  <c r="AB1992" i="2"/>
  <c r="K1992" i="2"/>
  <c r="I1992" i="2"/>
  <c r="F1992" i="2"/>
  <c r="L1992" i="2"/>
  <c r="AJ1991" i="2"/>
  <c r="AI1991" i="2"/>
  <c r="AH1991" i="2"/>
  <c r="L1991" i="2"/>
  <c r="K1991" i="2"/>
  <c r="F1991" i="2"/>
  <c r="AE1991" i="2" s="1"/>
  <c r="AH1990" i="2"/>
  <c r="AG1990" i="2"/>
  <c r="AE1990" i="2"/>
  <c r="AC1990" i="2"/>
  <c r="AB1990" i="2"/>
  <c r="K1990" i="2"/>
  <c r="L1990" i="2" s="1"/>
  <c r="I1990" i="2"/>
  <c r="F1990" i="2"/>
  <c r="AD1990" i="2" s="1"/>
  <c r="AJ1989" i="2"/>
  <c r="AC1989" i="2"/>
  <c r="AB1989" i="2"/>
  <c r="K1989" i="2"/>
  <c r="L1989" i="2" s="1"/>
  <c r="F1989" i="2"/>
  <c r="AI1989" i="2" s="1"/>
  <c r="AI1988" i="2"/>
  <c r="AG1988" i="2"/>
  <c r="AF1988" i="2"/>
  <c r="K1988" i="2"/>
  <c r="L1988" i="2" s="1"/>
  <c r="F1988" i="2"/>
  <c r="AI1987" i="2"/>
  <c r="AE1987" i="2"/>
  <c r="AD1987" i="2"/>
  <c r="AC1987" i="2"/>
  <c r="AB1987" i="2"/>
  <c r="K1987" i="2"/>
  <c r="F1987" i="2"/>
  <c r="L1987" i="2"/>
  <c r="AJ1986" i="2"/>
  <c r="AI1986" i="2"/>
  <c r="AH1986" i="2"/>
  <c r="K1986" i="2"/>
  <c r="L1986" i="2" s="1"/>
  <c r="I1986" i="2"/>
  <c r="F1986" i="2"/>
  <c r="AD1986" i="2" s="1"/>
  <c r="AH1985" i="2"/>
  <c r="AG1985" i="2"/>
  <c r="AE1985" i="2"/>
  <c r="AD1985" i="2"/>
  <c r="AC1985" i="2"/>
  <c r="K1985" i="2"/>
  <c r="I1985" i="2"/>
  <c r="F1985" i="2"/>
  <c r="AF1985" i="2" s="1"/>
  <c r="L1985" i="2"/>
  <c r="AC1984" i="2"/>
  <c r="AB1984" i="2"/>
  <c r="L1984" i="2"/>
  <c r="K1984" i="2"/>
  <c r="F1984" i="2"/>
  <c r="AE1984" i="2" s="1"/>
  <c r="AJ1983" i="2"/>
  <c r="AH1983" i="2"/>
  <c r="L1983" i="2"/>
  <c r="K1983" i="2"/>
  <c r="F1983" i="2"/>
  <c r="AF1983" i="2" s="1"/>
  <c r="K1982" i="2"/>
  <c r="L1982" i="2" s="1"/>
  <c r="F1982" i="2"/>
  <c r="AJ1981" i="2"/>
  <c r="AI1981" i="2"/>
  <c r="AH1981" i="2"/>
  <c r="K1981" i="2"/>
  <c r="L1981" i="2" s="1"/>
  <c r="I1981" i="2"/>
  <c r="F1981" i="2"/>
  <c r="AG1981" i="2" s="1"/>
  <c r="AH1980" i="2"/>
  <c r="AG1980" i="2"/>
  <c r="AE1980" i="2"/>
  <c r="AD1980" i="2"/>
  <c r="AC1980" i="2"/>
  <c r="K1980" i="2"/>
  <c r="I1980" i="2"/>
  <c r="F1980" i="2"/>
  <c r="AB1980" i="2" s="1"/>
  <c r="L1980" i="2"/>
  <c r="AI1979" i="2"/>
  <c r="AC1979" i="2"/>
  <c r="AB1979" i="2"/>
  <c r="K1979" i="2"/>
  <c r="L1979" i="2" s="1"/>
  <c r="F1979" i="2"/>
  <c r="AE1979" i="2" s="1"/>
  <c r="AJ1978" i="2"/>
  <c r="AH1978" i="2"/>
  <c r="AG1978" i="2"/>
  <c r="AF1978" i="2"/>
  <c r="L1978" i="2"/>
  <c r="K1978" i="2"/>
  <c r="I1978" i="2"/>
  <c r="F1978" i="2"/>
  <c r="AF1977" i="2"/>
  <c r="AE1977" i="2"/>
  <c r="AC1977" i="2"/>
  <c r="AB1977" i="2"/>
  <c r="K1977" i="2"/>
  <c r="F1977" i="2"/>
  <c r="L1977" i="2"/>
  <c r="AI1976" i="2"/>
  <c r="AH1976" i="2"/>
  <c r="L1976" i="2"/>
  <c r="K1976" i="2"/>
  <c r="I1976" i="2"/>
  <c r="F1976" i="2"/>
  <c r="AE1976" i="2" s="1"/>
  <c r="AI1975" i="2"/>
  <c r="AH1975" i="2"/>
  <c r="AE1975" i="2"/>
  <c r="AD1975" i="2"/>
  <c r="AC1975" i="2"/>
  <c r="K1975" i="2"/>
  <c r="L1975" i="2" s="1"/>
  <c r="F1975" i="2"/>
  <c r="AB1975" i="2" s="1"/>
  <c r="AJ1974" i="2"/>
  <c r="AI1974" i="2"/>
  <c r="AG1974" i="2"/>
  <c r="AE1974" i="2"/>
  <c r="AC1974" i="2"/>
  <c r="AB1974" i="2"/>
  <c r="K1974" i="2"/>
  <c r="L1974" i="2" s="1"/>
  <c r="F1974" i="2"/>
  <c r="AD1974" i="2" s="1"/>
  <c r="AG1973" i="2"/>
  <c r="AF1973" i="2"/>
  <c r="K1973" i="2"/>
  <c r="L1973" i="2" s="1"/>
  <c r="I1973" i="2"/>
  <c r="F1973" i="2"/>
  <c r="AJ1973" i="2" s="1"/>
  <c r="AC1972" i="2"/>
  <c r="AB1972" i="2"/>
  <c r="K1972" i="2"/>
  <c r="F1972" i="2"/>
  <c r="L1972" i="2"/>
  <c r="AJ1971" i="2"/>
  <c r="AI1971" i="2"/>
  <c r="K1971" i="2"/>
  <c r="L1971" i="2" s="1"/>
  <c r="F1971" i="2"/>
  <c r="AE1971" i="2" s="1"/>
  <c r="AI1970" i="2"/>
  <c r="K1970" i="2"/>
  <c r="L1970" i="2" s="1"/>
  <c r="F1970" i="2"/>
  <c r="AI1969" i="2"/>
  <c r="AG1969" i="2"/>
  <c r="AD1969" i="2"/>
  <c r="AC1969" i="2"/>
  <c r="AB1969" i="2"/>
  <c r="K1969" i="2"/>
  <c r="L1969" i="2" s="1"/>
  <c r="F1969" i="2"/>
  <c r="AJ1969" i="2" s="1"/>
  <c r="AG1968" i="2"/>
  <c r="AF1968" i="2"/>
  <c r="L1968" i="2"/>
  <c r="K1968" i="2"/>
  <c r="I1968" i="2"/>
  <c r="F1968" i="2"/>
  <c r="AH1968" i="2" s="1"/>
  <c r="AC1967" i="2"/>
  <c r="AB1967" i="2"/>
  <c r="K1967" i="2"/>
  <c r="F1967" i="2"/>
  <c r="AF1967" i="2" s="1"/>
  <c r="L1967" i="2"/>
  <c r="AJ1966" i="2"/>
  <c r="AI1966" i="2"/>
  <c r="AG1966" i="2"/>
  <c r="AE1966" i="2"/>
  <c r="AC1966" i="2"/>
  <c r="K1966" i="2"/>
  <c r="L1966" i="2" s="1"/>
  <c r="F1966" i="2"/>
  <c r="AD1966" i="2" s="1"/>
  <c r="AH1965" i="2"/>
  <c r="AF1965" i="2"/>
  <c r="K1965" i="2"/>
  <c r="L1965" i="2" s="1"/>
  <c r="I1965" i="2"/>
  <c r="F1965" i="2"/>
  <c r="AI1965" i="2" s="1"/>
  <c r="AI1964" i="2"/>
  <c r="AD1964" i="2"/>
  <c r="AC1964" i="2"/>
  <c r="AB1964" i="2"/>
  <c r="K1964" i="2"/>
  <c r="L1964" i="2" s="1"/>
  <c r="F1964" i="2"/>
  <c r="AE1964" i="2" s="1"/>
  <c r="AH1963" i="2"/>
  <c r="AF1963" i="2"/>
  <c r="K1963" i="2"/>
  <c r="L1963" i="2" s="1"/>
  <c r="F1963" i="2"/>
  <c r="AJ1963" i="2" s="1"/>
  <c r="AE1962" i="2"/>
  <c r="AC1962" i="2"/>
  <c r="K1962" i="2"/>
  <c r="L1962" i="2" s="1"/>
  <c r="F1962" i="2"/>
  <c r="AG1962" i="2" s="1"/>
  <c r="AJ1961" i="2"/>
  <c r="AI1961" i="2"/>
  <c r="AH1961" i="2"/>
  <c r="AG1961" i="2"/>
  <c r="AE1961" i="2"/>
  <c r="AD1961" i="2"/>
  <c r="AB1961" i="2"/>
  <c r="K1961" i="2"/>
  <c r="L1961" i="2" s="1"/>
  <c r="I1961" i="2"/>
  <c r="F1961" i="2"/>
  <c r="AF1961" i="2" s="1"/>
  <c r="AI1960" i="2"/>
  <c r="AF1960" i="2"/>
  <c r="AE1960" i="2"/>
  <c r="AD1960" i="2"/>
  <c r="K1960" i="2"/>
  <c r="L1960" i="2" s="1"/>
  <c r="I1960" i="2"/>
  <c r="F1960" i="2"/>
  <c r="AH1960" i="2" s="1"/>
  <c r="AJ1959" i="2"/>
  <c r="AD1959" i="2"/>
  <c r="AC1959" i="2"/>
  <c r="AB1959" i="2"/>
  <c r="L1959" i="2"/>
  <c r="K1959" i="2"/>
  <c r="F1959" i="2"/>
  <c r="AE1959" i="2" s="1"/>
  <c r="AJ1958" i="2"/>
  <c r="AI1958" i="2"/>
  <c r="AH1958" i="2"/>
  <c r="AG1958" i="2"/>
  <c r="AE1958" i="2"/>
  <c r="L1958" i="2"/>
  <c r="K1958" i="2"/>
  <c r="I1958" i="2"/>
  <c r="F1958" i="2"/>
  <c r="AD1958" i="2" s="1"/>
  <c r="AG1957" i="2"/>
  <c r="AD1957" i="2"/>
  <c r="AC1957" i="2"/>
  <c r="K1957" i="2"/>
  <c r="F1957" i="2"/>
  <c r="L1957" i="2"/>
  <c r="AI1956" i="2"/>
  <c r="AH1956" i="2"/>
  <c r="AG1956" i="2"/>
  <c r="AD1956" i="2"/>
  <c r="AB1956" i="2"/>
  <c r="L1956" i="2"/>
  <c r="K1956" i="2"/>
  <c r="I1956" i="2"/>
  <c r="F1956" i="2"/>
  <c r="AE1956" i="2" s="1"/>
  <c r="AI1955" i="2"/>
  <c r="K1955" i="2"/>
  <c r="F1955" i="2"/>
  <c r="L1955" i="2"/>
  <c r="AJ1954" i="2"/>
  <c r="AG1954" i="2"/>
  <c r="AE1954" i="2"/>
  <c r="AC1954" i="2"/>
  <c r="AB1954" i="2"/>
  <c r="L1954" i="2"/>
  <c r="K1954" i="2"/>
  <c r="F1954" i="2"/>
  <c r="AD1954" i="2" s="1"/>
  <c r="AJ1953" i="2"/>
  <c r="AI1953" i="2"/>
  <c r="AH1953" i="2"/>
  <c r="AG1953" i="2"/>
  <c r="AE1953" i="2"/>
  <c r="L1953" i="2"/>
  <c r="K1953" i="2"/>
  <c r="I1953" i="2"/>
  <c r="F1953" i="2"/>
  <c r="AF1953" i="2" s="1"/>
  <c r="AF1952" i="2"/>
  <c r="AE1952" i="2"/>
  <c r="AD1952" i="2"/>
  <c r="AB1952" i="2"/>
  <c r="K1952" i="2"/>
  <c r="F1952" i="2"/>
  <c r="AG1952" i="2" s="1"/>
  <c r="L1952" i="2"/>
  <c r="AJ1951" i="2"/>
  <c r="AI1951" i="2"/>
  <c r="AH1951" i="2"/>
  <c r="AE1951" i="2"/>
  <c r="AD1951" i="2"/>
  <c r="AC1951" i="2"/>
  <c r="AB1951" i="2"/>
  <c r="L1951" i="2"/>
  <c r="K1951" i="2"/>
  <c r="F1951" i="2"/>
  <c r="AH1950" i="2"/>
  <c r="AG1950" i="2"/>
  <c r="K1950" i="2"/>
  <c r="L1950" i="2" s="1"/>
  <c r="F1950" i="2"/>
  <c r="AJ1950" i="2" s="1"/>
  <c r="AJ1949" i="2"/>
  <c r="AE1949" i="2"/>
  <c r="AD1949" i="2"/>
  <c r="AC1949" i="2"/>
  <c r="AB1949" i="2"/>
  <c r="K1949" i="2"/>
  <c r="F1949" i="2"/>
  <c r="AI1949" i="2" s="1"/>
  <c r="L1949" i="2"/>
  <c r="AI1948" i="2"/>
  <c r="AH1948" i="2"/>
  <c r="AG1948" i="2"/>
  <c r="L1948" i="2"/>
  <c r="K1948" i="2"/>
  <c r="I1948" i="2"/>
  <c r="F1948" i="2"/>
  <c r="AE1948" i="2" s="1"/>
  <c r="AF1947" i="2"/>
  <c r="AE1947" i="2"/>
  <c r="AD1947" i="2"/>
  <c r="AC1947" i="2"/>
  <c r="AB1947" i="2"/>
  <c r="K1947" i="2"/>
  <c r="F1947" i="2"/>
  <c r="AH1947" i="2" s="1"/>
  <c r="L1947" i="2"/>
  <c r="AJ1946" i="2"/>
  <c r="AI1946" i="2"/>
  <c r="AH1946" i="2"/>
  <c r="AE1946" i="2"/>
  <c r="AC1946" i="2"/>
  <c r="AB1946" i="2"/>
  <c r="L1946" i="2"/>
  <c r="K1946" i="2"/>
  <c r="I1946" i="2"/>
  <c r="F1946" i="2"/>
  <c r="AD1946" i="2" s="1"/>
  <c r="AH1945" i="2"/>
  <c r="AG1945" i="2"/>
  <c r="K1945" i="2"/>
  <c r="F1945" i="2"/>
  <c r="L1945" i="2"/>
  <c r="AE1944" i="2"/>
  <c r="AD1944" i="2"/>
  <c r="AC1944" i="2"/>
  <c r="AB1944" i="2"/>
  <c r="K1944" i="2"/>
  <c r="F1944" i="2"/>
  <c r="L1944" i="2"/>
  <c r="AJ1943" i="2"/>
  <c r="AI1943" i="2"/>
  <c r="AH1943" i="2"/>
  <c r="AE1943" i="2"/>
  <c r="K1943" i="2"/>
  <c r="L1943" i="2" s="1"/>
  <c r="F1943" i="2"/>
  <c r="AD1943" i="2" s="1"/>
  <c r="AH1942" i="2"/>
  <c r="AG1942" i="2"/>
  <c r="AF1942" i="2"/>
  <c r="AE1942" i="2"/>
  <c r="AC1942" i="2"/>
  <c r="AB1942" i="2"/>
  <c r="K1942" i="2"/>
  <c r="L1942" i="2" s="1"/>
  <c r="I1942" i="2"/>
  <c r="F1942" i="2"/>
  <c r="AJ1941" i="2"/>
  <c r="AI1941" i="2"/>
  <c r="AH1941" i="2"/>
  <c r="AD1941" i="2"/>
  <c r="AC1941" i="2"/>
  <c r="AB1941" i="2"/>
  <c r="K1941" i="2"/>
  <c r="L1941" i="2" s="1"/>
  <c r="I1941" i="2"/>
  <c r="F1941" i="2"/>
  <c r="AG1941" i="2" s="1"/>
  <c r="AI1940" i="2"/>
  <c r="AH1940" i="2"/>
  <c r="AC1940" i="2"/>
  <c r="K1940" i="2"/>
  <c r="I1940" i="2"/>
  <c r="F1940" i="2"/>
  <c r="AG1940" i="2" s="1"/>
  <c r="L1940" i="2"/>
  <c r="AC1939" i="2"/>
  <c r="AB1939" i="2"/>
  <c r="K1939" i="2"/>
  <c r="F1939" i="2"/>
  <c r="AF1939" i="2" s="1"/>
  <c r="L1939" i="2"/>
  <c r="AI1938" i="2"/>
  <c r="AH1938" i="2"/>
  <c r="AF1938" i="2"/>
  <c r="K1938" i="2"/>
  <c r="L1938" i="2" s="1"/>
  <c r="I1938" i="2"/>
  <c r="F1938" i="2"/>
  <c r="AH1937" i="2"/>
  <c r="AF1937" i="2"/>
  <c r="AE1937" i="2"/>
  <c r="AB1937" i="2"/>
  <c r="K1937" i="2"/>
  <c r="L1937" i="2" s="1"/>
  <c r="F1937" i="2"/>
  <c r="AG1937" i="2" s="1"/>
  <c r="AI1936" i="2"/>
  <c r="AH1936" i="2"/>
  <c r="AD1936" i="2"/>
  <c r="AC1936" i="2"/>
  <c r="AB1936" i="2"/>
  <c r="K1936" i="2"/>
  <c r="L1936" i="2" s="1"/>
  <c r="I1936" i="2"/>
  <c r="F1936" i="2"/>
  <c r="AE1936" i="2" s="1"/>
  <c r="AI1935" i="2"/>
  <c r="AH1935" i="2"/>
  <c r="AF1935" i="2"/>
  <c r="AC1935" i="2"/>
  <c r="K1935" i="2"/>
  <c r="L1935" i="2" s="1"/>
  <c r="F1935" i="2"/>
  <c r="AE1935" i="2" s="1"/>
  <c r="K1934" i="2"/>
  <c r="L1934" i="2" s="1"/>
  <c r="F1934" i="2"/>
  <c r="AG1934" i="2" s="1"/>
  <c r="AG1933" i="2"/>
  <c r="AF1933" i="2"/>
  <c r="L1933" i="2"/>
  <c r="K1933" i="2"/>
  <c r="I1933" i="2"/>
  <c r="F1933" i="2"/>
  <c r="AH1933" i="2" s="1"/>
  <c r="AH1932" i="2"/>
  <c r="AE1932" i="2"/>
  <c r="AD1932" i="2"/>
  <c r="K1932" i="2"/>
  <c r="F1932" i="2"/>
  <c r="L1932" i="2"/>
  <c r="AJ1931" i="2"/>
  <c r="AI1931" i="2"/>
  <c r="AE1931" i="2"/>
  <c r="AD1931" i="2"/>
  <c r="AC1931" i="2"/>
  <c r="AB1931" i="2"/>
  <c r="K1931" i="2"/>
  <c r="F1931" i="2"/>
  <c r="L1931" i="2"/>
  <c r="AJ1930" i="2"/>
  <c r="AF1930" i="2"/>
  <c r="AE1930" i="2"/>
  <c r="L1930" i="2"/>
  <c r="K1930" i="2"/>
  <c r="I1930" i="2"/>
  <c r="F1930" i="2"/>
  <c r="AG1930" i="2" s="1"/>
  <c r="AH1929" i="2"/>
  <c r="AF1929" i="2"/>
  <c r="AE1929" i="2"/>
  <c r="AD1929" i="2"/>
  <c r="AC1929" i="2"/>
  <c r="K1929" i="2"/>
  <c r="I1929" i="2"/>
  <c r="F1929" i="2"/>
  <c r="AB1929" i="2" s="1"/>
  <c r="L1929" i="2"/>
  <c r="AI1928" i="2"/>
  <c r="AG1928" i="2"/>
  <c r="AF1928" i="2"/>
  <c r="AC1928" i="2"/>
  <c r="K1928" i="2"/>
  <c r="L1928" i="2" s="1"/>
  <c r="I1928" i="2"/>
  <c r="F1928" i="2"/>
  <c r="AB1928" i="2" s="1"/>
  <c r="AF1927" i="2"/>
  <c r="AE1927" i="2"/>
  <c r="AC1927" i="2"/>
  <c r="AB1927" i="2"/>
  <c r="K1927" i="2"/>
  <c r="L1927" i="2" s="1"/>
  <c r="F1927" i="2"/>
  <c r="AH1927" i="2" s="1"/>
  <c r="AI1926" i="2"/>
  <c r="AF1926" i="2"/>
  <c r="AE1926" i="2"/>
  <c r="AC1926" i="2"/>
  <c r="K1926" i="2"/>
  <c r="L1926" i="2" s="1"/>
  <c r="F1926" i="2"/>
  <c r="AB1926" i="2" s="1"/>
  <c r="AJ1925" i="2"/>
  <c r="AI1925" i="2"/>
  <c r="AG1925" i="2"/>
  <c r="AF1925" i="2"/>
  <c r="AE1925" i="2"/>
  <c r="K1925" i="2"/>
  <c r="I1925" i="2"/>
  <c r="F1925" i="2"/>
  <c r="AD1925" i="2" s="1"/>
  <c r="L1925" i="2"/>
  <c r="AF1924" i="2"/>
  <c r="AC1924" i="2"/>
  <c r="AB1924" i="2"/>
  <c r="K1924" i="2"/>
  <c r="F1924" i="2"/>
  <c r="AG1924" i="2" s="1"/>
  <c r="L1924" i="2"/>
  <c r="AJ1923" i="2"/>
  <c r="AC1923" i="2"/>
  <c r="K1923" i="2"/>
  <c r="L1923" i="2" s="1"/>
  <c r="F1923" i="2"/>
  <c r="AI1923" i="2" s="1"/>
  <c r="AI1922" i="2"/>
  <c r="AG1922" i="2"/>
  <c r="AE1922" i="2"/>
  <c r="AC1922" i="2"/>
  <c r="K1922" i="2"/>
  <c r="L1922" i="2" s="1"/>
  <c r="F1922" i="2"/>
  <c r="AF1922" i="2" s="1"/>
  <c r="AI1921" i="2"/>
  <c r="AD1921" i="2"/>
  <c r="AB1921" i="2"/>
  <c r="K1921" i="2"/>
  <c r="F1921" i="2"/>
  <c r="AJ1921" i="2" s="1"/>
  <c r="L1921" i="2"/>
  <c r="AG1920" i="2"/>
  <c r="K1920" i="2"/>
  <c r="F1920" i="2"/>
  <c r="AI1920" i="2" s="1"/>
  <c r="L1920" i="2"/>
  <c r="AH1919" i="2"/>
  <c r="AE1919" i="2"/>
  <c r="AD1919" i="2"/>
  <c r="AB1919" i="2"/>
  <c r="K1919" i="2"/>
  <c r="F1919" i="2"/>
  <c r="AF1919" i="2" s="1"/>
  <c r="L1919" i="2"/>
  <c r="AJ1918" i="2"/>
  <c r="AI1918" i="2"/>
  <c r="AH1918" i="2"/>
  <c r="AG1918" i="2"/>
  <c r="AE1918" i="2"/>
  <c r="AC1918" i="2"/>
  <c r="AB1918" i="2"/>
  <c r="L1918" i="2"/>
  <c r="K1918" i="2"/>
  <c r="I1918" i="2"/>
  <c r="F1918" i="2"/>
  <c r="AD1918" i="2" s="1"/>
  <c r="AJ1917" i="2"/>
  <c r="AD1917" i="2"/>
  <c r="L1917" i="2"/>
  <c r="K1917" i="2"/>
  <c r="F1917" i="2"/>
  <c r="AH1917" i="2" s="1"/>
  <c r="AI1916" i="2"/>
  <c r="AF1916" i="2"/>
  <c r="AE1916" i="2"/>
  <c r="AD1916" i="2"/>
  <c r="AC1916" i="2"/>
  <c r="AB1916" i="2"/>
  <c r="K1916" i="2"/>
  <c r="F1916" i="2"/>
  <c r="L1916" i="2"/>
  <c r="AI1915" i="2"/>
  <c r="AF1915" i="2"/>
  <c r="AD1915" i="2"/>
  <c r="K1915" i="2"/>
  <c r="F1915" i="2"/>
  <c r="AJ1915" i="2" s="1"/>
  <c r="L1915" i="2"/>
  <c r="AI1914" i="2"/>
  <c r="AG1914" i="2"/>
  <c r="AE1914" i="2"/>
  <c r="AC1914" i="2"/>
  <c r="AB1914" i="2"/>
  <c r="K1914" i="2"/>
  <c r="L1914" i="2" s="1"/>
  <c r="F1914" i="2"/>
  <c r="AF1914" i="2" s="1"/>
  <c r="AJ1913" i="2"/>
  <c r="AI1913" i="2"/>
  <c r="AH1913" i="2"/>
  <c r="AG1913" i="2"/>
  <c r="AE1913" i="2"/>
  <c r="AD1913" i="2"/>
  <c r="AC1913" i="2"/>
  <c r="AB1913" i="2"/>
  <c r="K1913" i="2"/>
  <c r="L1913" i="2" s="1"/>
  <c r="I1913" i="2"/>
  <c r="F1913" i="2"/>
  <c r="AF1913" i="2" s="1"/>
  <c r="AI1912" i="2"/>
  <c r="AG1912" i="2"/>
  <c r="AF1912" i="2"/>
  <c r="AE1912" i="2"/>
  <c r="AC1912" i="2"/>
  <c r="AB1912" i="2"/>
  <c r="K1912" i="2"/>
  <c r="I1912" i="2"/>
  <c r="F1912" i="2"/>
  <c r="AD1912" i="2" s="1"/>
  <c r="L1912" i="2"/>
  <c r="AF1911" i="2"/>
  <c r="AE1911" i="2"/>
  <c r="AD1911" i="2"/>
  <c r="AC1911" i="2"/>
  <c r="AB1911" i="2"/>
  <c r="K1911" i="2"/>
  <c r="F1911" i="2"/>
  <c r="L1911" i="2"/>
  <c r="AJ1910" i="2"/>
  <c r="AI1910" i="2"/>
  <c r="AH1910" i="2"/>
  <c r="AG1910" i="2"/>
  <c r="AE1910" i="2"/>
  <c r="K1910" i="2"/>
  <c r="L1910" i="2" s="1"/>
  <c r="I1910" i="2"/>
  <c r="F1910" i="2"/>
  <c r="AI1909" i="2"/>
  <c r="AG1909" i="2"/>
  <c r="AE1909" i="2"/>
  <c r="AC1909" i="2"/>
  <c r="AB1909" i="2"/>
  <c r="K1909" i="2"/>
  <c r="L1909" i="2" s="1"/>
  <c r="I1909" i="2"/>
  <c r="F1909" i="2"/>
  <c r="AD1909" i="2" s="1"/>
  <c r="AI1908" i="2"/>
  <c r="AG1908" i="2"/>
  <c r="AD1908" i="2"/>
  <c r="AB1908" i="2"/>
  <c r="K1908" i="2"/>
  <c r="L1908" i="2" s="1"/>
  <c r="F1908" i="2"/>
  <c r="AH1908" i="2" s="1"/>
  <c r="AI1907" i="2"/>
  <c r="AF1907" i="2"/>
  <c r="AD1907" i="2"/>
  <c r="AC1907" i="2"/>
  <c r="AB1907" i="2"/>
  <c r="K1907" i="2"/>
  <c r="F1907" i="2"/>
  <c r="AE1907" i="2" s="1"/>
  <c r="L1907" i="2"/>
  <c r="AJ1906" i="2"/>
  <c r="AI1906" i="2"/>
  <c r="L1906" i="2"/>
  <c r="K1906" i="2"/>
  <c r="F1906" i="2"/>
  <c r="AG1906" i="2" s="1"/>
  <c r="AJ1905" i="2"/>
  <c r="AH1905" i="2"/>
  <c r="AF1905" i="2"/>
  <c r="AD1905" i="2"/>
  <c r="AB1905" i="2"/>
  <c r="K1905" i="2"/>
  <c r="L1905" i="2" s="1"/>
  <c r="F1905" i="2"/>
  <c r="AC1905" i="2" s="1"/>
  <c r="AH1904" i="2"/>
  <c r="AG1904" i="2"/>
  <c r="AF1904" i="2"/>
  <c r="AE1904" i="2"/>
  <c r="AD1904" i="2"/>
  <c r="AB1904" i="2"/>
  <c r="K1904" i="2"/>
  <c r="L1904" i="2" s="1"/>
  <c r="F1904" i="2"/>
  <c r="AJ1903" i="2"/>
  <c r="AI1903" i="2"/>
  <c r="AH1903" i="2"/>
  <c r="AE1903" i="2"/>
  <c r="AD1903" i="2"/>
  <c r="AC1903" i="2"/>
  <c r="AB1903" i="2"/>
  <c r="L1903" i="2"/>
  <c r="K1903" i="2"/>
  <c r="F1903" i="2"/>
  <c r="AJ1902" i="2"/>
  <c r="AI1902" i="2"/>
  <c r="AH1902" i="2"/>
  <c r="AG1902" i="2"/>
  <c r="AE1902" i="2"/>
  <c r="AB1902" i="2"/>
  <c r="K1902" i="2"/>
  <c r="L1902" i="2" s="1"/>
  <c r="I1902" i="2"/>
  <c r="F1902" i="2"/>
  <c r="AD1902" i="2" s="1"/>
  <c r="AJ1901" i="2"/>
  <c r="AH1901" i="2"/>
  <c r="AF1901" i="2"/>
  <c r="AE1901" i="2"/>
  <c r="AD1901" i="2"/>
  <c r="AC1901" i="2"/>
  <c r="AB1901" i="2"/>
  <c r="K1901" i="2"/>
  <c r="I1901" i="2"/>
  <c r="F1901" i="2"/>
  <c r="L1901" i="2"/>
  <c r="AI1900" i="2"/>
  <c r="AG1900" i="2"/>
  <c r="AE1900" i="2"/>
  <c r="AB1900" i="2"/>
  <c r="K1900" i="2"/>
  <c r="L1900" i="2" s="1"/>
  <c r="I1900" i="2"/>
  <c r="F1900" i="2"/>
  <c r="AC1900" i="2" s="1"/>
  <c r="AJ1899" i="2"/>
  <c r="AI1899" i="2"/>
  <c r="AH1899" i="2"/>
  <c r="AG1899" i="2"/>
  <c r="AF1899" i="2"/>
  <c r="AD1899" i="2"/>
  <c r="AC1899" i="2"/>
  <c r="AB1899" i="2"/>
  <c r="K1899" i="2"/>
  <c r="I1899" i="2"/>
  <c r="F1899" i="2"/>
  <c r="AE1899" i="2" s="1"/>
  <c r="L1899" i="2"/>
  <c r="AI1898" i="2"/>
  <c r="AH1898" i="2"/>
  <c r="AF1898" i="2"/>
  <c r="AE1898" i="2"/>
  <c r="AD1898" i="2"/>
  <c r="AC1898" i="2"/>
  <c r="K1898" i="2"/>
  <c r="L1898" i="2" s="1"/>
  <c r="I1898" i="2"/>
  <c r="F1898" i="2"/>
  <c r="K1897" i="2"/>
  <c r="L1897" i="2" s="1"/>
  <c r="F1897" i="2"/>
  <c r="AJ1896" i="2"/>
  <c r="AH1896" i="2"/>
  <c r="AG1896" i="2"/>
  <c r="AE1896" i="2"/>
  <c r="AC1896" i="2"/>
  <c r="AB1896" i="2"/>
  <c r="L1896" i="2"/>
  <c r="K1896" i="2"/>
  <c r="I1896" i="2"/>
  <c r="F1896" i="2"/>
  <c r="AD1896" i="2" s="1"/>
  <c r="AI1895" i="2"/>
  <c r="K1895" i="2"/>
  <c r="L1895" i="2" s="1"/>
  <c r="F1895" i="2"/>
  <c r="AH1895" i="2" s="1"/>
  <c r="AD1894" i="2"/>
  <c r="K1894" i="2"/>
  <c r="F1894" i="2"/>
  <c r="AE1894" i="2" s="1"/>
  <c r="L1894" i="2"/>
  <c r="AJ1893" i="2"/>
  <c r="AI1893" i="2"/>
  <c r="AH1893" i="2"/>
  <c r="AE1893" i="2"/>
  <c r="AD1893" i="2"/>
  <c r="AC1893" i="2"/>
  <c r="AB1893" i="2"/>
  <c r="K1893" i="2"/>
  <c r="L1893" i="2" s="1"/>
  <c r="F1893" i="2"/>
  <c r="AI1892" i="2"/>
  <c r="AG1892" i="2"/>
  <c r="AE1892" i="2"/>
  <c r="AC1892" i="2"/>
  <c r="K1892" i="2"/>
  <c r="L1892" i="2" s="1"/>
  <c r="F1892" i="2"/>
  <c r="AD1892" i="2" s="1"/>
  <c r="AJ1891" i="2"/>
  <c r="AH1891" i="2"/>
  <c r="AG1891" i="2"/>
  <c r="AE1891" i="2"/>
  <c r="AD1891" i="2"/>
  <c r="AC1891" i="2"/>
  <c r="AB1891" i="2"/>
  <c r="L1891" i="2"/>
  <c r="K1891" i="2"/>
  <c r="I1891" i="2"/>
  <c r="F1891" i="2"/>
  <c r="AI1891" i="2" s="1"/>
  <c r="AI1890" i="2"/>
  <c r="K1890" i="2"/>
  <c r="L1890" i="2" s="1"/>
  <c r="F1890" i="2"/>
  <c r="AE1890" i="2" s="1"/>
  <c r="AD1889" i="2"/>
  <c r="K1889" i="2"/>
  <c r="F1889" i="2"/>
  <c r="AE1889" i="2" s="1"/>
  <c r="L1889" i="2"/>
  <c r="AJ1888" i="2"/>
  <c r="AI1888" i="2"/>
  <c r="K1888" i="2"/>
  <c r="L1888" i="2" s="1"/>
  <c r="F1888" i="2"/>
  <c r="AD1888" i="2" s="1"/>
  <c r="AI1887" i="2"/>
  <c r="AG1887" i="2"/>
  <c r="AE1887" i="2"/>
  <c r="AD1887" i="2"/>
  <c r="K1887" i="2"/>
  <c r="L1887" i="2" s="1"/>
  <c r="F1887" i="2"/>
  <c r="AF1887" i="2" s="1"/>
  <c r="AH1886" i="2"/>
  <c r="AD1886" i="2"/>
  <c r="AC1886" i="2"/>
  <c r="AB1886" i="2"/>
  <c r="L1886" i="2"/>
  <c r="K1886" i="2"/>
  <c r="I1886" i="2"/>
  <c r="F1886" i="2"/>
  <c r="AE1886" i="2" s="1"/>
  <c r="AJ1885" i="2"/>
  <c r="K1885" i="2"/>
  <c r="L1885" i="2" s="1"/>
  <c r="F1885" i="2"/>
  <c r="AE1885" i="2" s="1"/>
  <c r="AG1884" i="2"/>
  <c r="AE1884" i="2"/>
  <c r="AB1884" i="2"/>
  <c r="K1884" i="2"/>
  <c r="L1884" i="2" s="1"/>
  <c r="F1884" i="2"/>
  <c r="AD1884" i="2" s="1"/>
  <c r="AJ1883" i="2"/>
  <c r="AI1883" i="2"/>
  <c r="AB1883" i="2"/>
  <c r="K1883" i="2"/>
  <c r="L1883" i="2" s="1"/>
  <c r="F1883" i="2"/>
  <c r="AH1883" i="2" s="1"/>
  <c r="AI1882" i="2"/>
  <c r="AG1882" i="2"/>
  <c r="AE1882" i="2"/>
  <c r="AD1882" i="2"/>
  <c r="K1882" i="2"/>
  <c r="L1882" i="2" s="1"/>
  <c r="F1882" i="2"/>
  <c r="AC1882" i="2" s="1"/>
  <c r="AI1881" i="2"/>
  <c r="AE1881" i="2"/>
  <c r="AD1881" i="2"/>
  <c r="AC1881" i="2"/>
  <c r="AB1881" i="2"/>
  <c r="K1881" i="2"/>
  <c r="L1881" i="2" s="1"/>
  <c r="F1881" i="2"/>
  <c r="AJ1880" i="2"/>
  <c r="AI1880" i="2"/>
  <c r="AH1880" i="2"/>
  <c r="AG1880" i="2"/>
  <c r="AC1880" i="2"/>
  <c r="L1880" i="2"/>
  <c r="K1880" i="2"/>
  <c r="I1880" i="2"/>
  <c r="F1880" i="2"/>
  <c r="AD1880" i="2" s="1"/>
  <c r="AG1879" i="2"/>
  <c r="AE1879" i="2"/>
  <c r="AB1879" i="2"/>
  <c r="K1879" i="2"/>
  <c r="F1879" i="2"/>
  <c r="AD1879" i="2" s="1"/>
  <c r="L1879" i="2"/>
  <c r="AI1878" i="2"/>
  <c r="AB1878" i="2"/>
  <c r="K1878" i="2"/>
  <c r="L1878" i="2" s="1"/>
  <c r="F1878" i="2"/>
  <c r="AE1878" i="2" s="1"/>
  <c r="AJ1877" i="2"/>
  <c r="AI1877" i="2"/>
  <c r="AH1877" i="2"/>
  <c r="AE1877" i="2"/>
  <c r="AD1877" i="2"/>
  <c r="K1877" i="2"/>
  <c r="F1877" i="2"/>
  <c r="AC1877" i="2" s="1"/>
  <c r="L1877" i="2"/>
  <c r="AI1876" i="2"/>
  <c r="AE1876" i="2"/>
  <c r="AC1876" i="2"/>
  <c r="AB1876" i="2"/>
  <c r="K1876" i="2"/>
  <c r="L1876" i="2" s="1"/>
  <c r="F1876" i="2"/>
  <c r="AD1876" i="2" s="1"/>
  <c r="AJ1875" i="2"/>
  <c r="AH1875" i="2"/>
  <c r="AG1875" i="2"/>
  <c r="AD1875" i="2"/>
  <c r="K1875" i="2"/>
  <c r="L1875" i="2" s="1"/>
  <c r="I1875" i="2"/>
  <c r="F1875" i="2"/>
  <c r="AI1875" i="2" s="1"/>
  <c r="AE1874" i="2"/>
  <c r="AC1874" i="2"/>
  <c r="AB1874" i="2"/>
  <c r="K1874" i="2"/>
  <c r="F1874" i="2"/>
  <c r="L1874" i="2"/>
  <c r="AJ1873" i="2"/>
  <c r="K1873" i="2"/>
  <c r="L1873" i="2" s="1"/>
  <c r="F1873" i="2"/>
  <c r="AE1873" i="2" s="1"/>
  <c r="AH1872" i="2"/>
  <c r="K1872" i="2"/>
  <c r="L1872" i="2" s="1"/>
  <c r="I1872" i="2"/>
  <c r="F1872" i="2"/>
  <c r="AD1872" i="2" s="1"/>
  <c r="AI1871" i="2"/>
  <c r="AE1871" i="2"/>
  <c r="AD1871" i="2"/>
  <c r="AC1871" i="2"/>
  <c r="AB1871" i="2"/>
  <c r="K1871" i="2"/>
  <c r="L1871" i="2" s="1"/>
  <c r="F1871" i="2"/>
  <c r="AJ1871" i="2" s="1"/>
  <c r="AH1870" i="2"/>
  <c r="AG1870" i="2"/>
  <c r="L1870" i="2"/>
  <c r="K1870" i="2"/>
  <c r="I1870" i="2"/>
  <c r="F1870" i="2"/>
  <c r="AE1870" i="2" s="1"/>
  <c r="AE1869" i="2"/>
  <c r="AC1869" i="2"/>
  <c r="AB1869" i="2"/>
  <c r="K1869" i="2"/>
  <c r="F1869" i="2"/>
  <c r="L1869" i="2"/>
  <c r="AJ1868" i="2"/>
  <c r="AI1868" i="2"/>
  <c r="AG1868" i="2"/>
  <c r="AC1868" i="2"/>
  <c r="AB1868" i="2"/>
  <c r="L1868" i="2"/>
  <c r="K1868" i="2"/>
  <c r="F1868" i="2"/>
  <c r="AD1868" i="2" s="1"/>
  <c r="AH1867" i="2"/>
  <c r="K1867" i="2"/>
  <c r="I1867" i="2"/>
  <c r="F1867" i="2"/>
  <c r="AG1867" i="2" s="1"/>
  <c r="L1867" i="2"/>
  <c r="AD1866" i="2"/>
  <c r="AC1866" i="2"/>
  <c r="K1866" i="2"/>
  <c r="L1866" i="2" s="1"/>
  <c r="F1866" i="2"/>
  <c r="AE1866" i="2" s="1"/>
  <c r="AI1865" i="2"/>
  <c r="AH1865" i="2"/>
  <c r="K1865" i="2"/>
  <c r="L1865" i="2" s="1"/>
  <c r="F1865" i="2"/>
  <c r="AE1865" i="2" s="1"/>
  <c r="AF1864" i="2"/>
  <c r="K1864" i="2"/>
  <c r="L1864" i="2" s="1"/>
  <c r="F1864" i="2"/>
  <c r="AJ1863" i="2"/>
  <c r="AI1863" i="2"/>
  <c r="AG1863" i="2"/>
  <c r="AD1863" i="2"/>
  <c r="AC1863" i="2"/>
  <c r="AB1863" i="2"/>
  <c r="K1863" i="2"/>
  <c r="L1863" i="2" s="1"/>
  <c r="F1863" i="2"/>
  <c r="AH1863" i="2" s="1"/>
  <c r="AH1862" i="2"/>
  <c r="K1862" i="2"/>
  <c r="I1862" i="2"/>
  <c r="F1862" i="2"/>
  <c r="AE1862" i="2" s="1"/>
  <c r="L1862" i="2"/>
  <c r="AE1861" i="2"/>
  <c r="AD1861" i="2"/>
  <c r="AC1861" i="2"/>
  <c r="K1861" i="2"/>
  <c r="F1861" i="2"/>
  <c r="L1861" i="2"/>
  <c r="AJ1860" i="2"/>
  <c r="AI1860" i="2"/>
  <c r="AH1860" i="2"/>
  <c r="AG1860" i="2"/>
  <c r="AE1860" i="2"/>
  <c r="AC1860" i="2"/>
  <c r="K1860" i="2"/>
  <c r="L1860" i="2" s="1"/>
  <c r="I1860" i="2"/>
  <c r="F1860" i="2"/>
  <c r="AD1860" i="2" s="1"/>
  <c r="K1859" i="2"/>
  <c r="L1859" i="2" s="1"/>
  <c r="F1859" i="2"/>
  <c r="AI1858" i="2"/>
  <c r="AG1858" i="2"/>
  <c r="AD1858" i="2"/>
  <c r="AC1858" i="2"/>
  <c r="AB1858" i="2"/>
  <c r="K1858" i="2"/>
  <c r="L1858" i="2" s="1"/>
  <c r="F1858" i="2"/>
  <c r="AE1858" i="2" s="1"/>
  <c r="AI1857" i="2"/>
  <c r="K1857" i="2"/>
  <c r="L1857" i="2" s="1"/>
  <c r="F1857" i="2"/>
  <c r="AE1857" i="2" s="1"/>
  <c r="AC1856" i="2"/>
  <c r="L1856" i="2"/>
  <c r="K1856" i="2"/>
  <c r="F1856" i="2"/>
  <c r="AD1856" i="2" s="1"/>
  <c r="AJ1855" i="2"/>
  <c r="AI1855" i="2"/>
  <c r="AH1855" i="2"/>
  <c r="AG1855" i="2"/>
  <c r="AE1855" i="2"/>
  <c r="AD1855" i="2"/>
  <c r="AB1855" i="2"/>
  <c r="K1855" i="2"/>
  <c r="L1855" i="2" s="1"/>
  <c r="I1855" i="2"/>
  <c r="F1855" i="2"/>
  <c r="AF1855" i="2" s="1"/>
  <c r="AF1854" i="2"/>
  <c r="K1854" i="2"/>
  <c r="L1854" i="2" s="1"/>
  <c r="F1854" i="2"/>
  <c r="AJ1853" i="2"/>
  <c r="AH1853" i="2"/>
  <c r="AD1853" i="2"/>
  <c r="AC1853" i="2"/>
  <c r="AB1853" i="2"/>
  <c r="K1853" i="2"/>
  <c r="L1853" i="2" s="1"/>
  <c r="F1853" i="2"/>
  <c r="AE1853" i="2" s="1"/>
  <c r="AI1852" i="2"/>
  <c r="AG1852" i="2"/>
  <c r="K1852" i="2"/>
  <c r="L1852" i="2" s="1"/>
  <c r="F1852" i="2"/>
  <c r="AD1852" i="2" s="1"/>
  <c r="AD1851" i="2"/>
  <c r="AB1851" i="2"/>
  <c r="K1851" i="2"/>
  <c r="F1851" i="2"/>
  <c r="AC1851" i="2" s="1"/>
  <c r="L1851" i="2"/>
  <c r="AI1850" i="2"/>
  <c r="AH1850" i="2"/>
  <c r="AG1850" i="2"/>
  <c r="AE1850" i="2"/>
  <c r="AD1850" i="2"/>
  <c r="AB1850" i="2"/>
  <c r="K1850" i="2"/>
  <c r="L1850" i="2" s="1"/>
  <c r="I1850" i="2"/>
  <c r="F1850" i="2"/>
  <c r="AC1850" i="2" s="1"/>
  <c r="K1849" i="2"/>
  <c r="L1849" i="2" s="1"/>
  <c r="F1849" i="2"/>
  <c r="AJ1848" i="2"/>
  <c r="AI1848" i="2"/>
  <c r="AH1848" i="2"/>
  <c r="AG1848" i="2"/>
  <c r="AE1848" i="2"/>
  <c r="AC1848" i="2"/>
  <c r="AB1848" i="2"/>
  <c r="L1848" i="2"/>
  <c r="K1848" i="2"/>
  <c r="I1848" i="2"/>
  <c r="F1848" i="2"/>
  <c r="AD1848" i="2" s="1"/>
  <c r="AI1847" i="2"/>
  <c r="K1847" i="2"/>
  <c r="L1847" i="2" s="1"/>
  <c r="F1847" i="2"/>
  <c r="AH1847" i="2" s="1"/>
  <c r="AD1846" i="2"/>
  <c r="AB1846" i="2"/>
  <c r="L1846" i="2"/>
  <c r="K1846" i="2"/>
  <c r="F1846" i="2"/>
  <c r="AE1846" i="2" s="1"/>
  <c r="AJ1845" i="2"/>
  <c r="AI1845" i="2"/>
  <c r="AH1845" i="2"/>
  <c r="AE1845" i="2"/>
  <c r="AD1845" i="2"/>
  <c r="AB1845" i="2"/>
  <c r="K1845" i="2"/>
  <c r="L1845" i="2" s="1"/>
  <c r="F1845" i="2"/>
  <c r="AC1845" i="2" s="1"/>
  <c r="AI1844" i="2"/>
  <c r="AG1844" i="2"/>
  <c r="AE1844" i="2"/>
  <c r="AC1844" i="2"/>
  <c r="K1844" i="2"/>
  <c r="L1844" i="2" s="1"/>
  <c r="F1844" i="2"/>
  <c r="AD1844" i="2" s="1"/>
  <c r="AJ1843" i="2"/>
  <c r="AI1843" i="2"/>
  <c r="AH1843" i="2"/>
  <c r="AG1843" i="2"/>
  <c r="AE1843" i="2"/>
  <c r="AD1843" i="2"/>
  <c r="AC1843" i="2"/>
  <c r="AB1843" i="2"/>
  <c r="L1843" i="2"/>
  <c r="K1843" i="2"/>
  <c r="I1843" i="2"/>
  <c r="F1843" i="2"/>
  <c r="AF1843" i="2" s="1"/>
  <c r="AF1842" i="2"/>
  <c r="K1842" i="2"/>
  <c r="L1842" i="2" s="1"/>
  <c r="F1842" i="2"/>
  <c r="AI1842" i="2" s="1"/>
  <c r="AD1841" i="2"/>
  <c r="AB1841" i="2"/>
  <c r="K1841" i="2"/>
  <c r="F1841" i="2"/>
  <c r="AE1841" i="2" s="1"/>
  <c r="L1841" i="2"/>
  <c r="AJ1840" i="2"/>
  <c r="AI1840" i="2"/>
  <c r="K1840" i="2"/>
  <c r="L1840" i="2" s="1"/>
  <c r="F1840" i="2"/>
  <c r="AD1840" i="2" s="1"/>
  <c r="AI1839" i="2"/>
  <c r="AG1839" i="2"/>
  <c r="AE1839" i="2"/>
  <c r="AD1839" i="2"/>
  <c r="K1839" i="2"/>
  <c r="F1839" i="2"/>
  <c r="AF1839" i="2" s="1"/>
  <c r="L1839" i="2"/>
  <c r="AI1838" i="2"/>
  <c r="AH1838" i="2"/>
  <c r="AG1838" i="2"/>
  <c r="AE1838" i="2"/>
  <c r="AD1838" i="2"/>
  <c r="AC1838" i="2"/>
  <c r="AB1838" i="2"/>
  <c r="L1838" i="2"/>
  <c r="K1838" i="2"/>
  <c r="I1838" i="2"/>
  <c r="F1838" i="2"/>
  <c r="AJ1837" i="2"/>
  <c r="L1837" i="2"/>
  <c r="K1837" i="2"/>
  <c r="F1837" i="2"/>
  <c r="AG1836" i="2"/>
  <c r="AE1836" i="2"/>
  <c r="AB1836" i="2"/>
  <c r="L1836" i="2"/>
  <c r="K1836" i="2"/>
  <c r="F1836" i="2"/>
  <c r="AD1836" i="2" s="1"/>
  <c r="AJ1835" i="2"/>
  <c r="AI1835" i="2"/>
  <c r="AB1835" i="2"/>
  <c r="K1835" i="2"/>
  <c r="L1835" i="2" s="1"/>
  <c r="F1835" i="2"/>
  <c r="AH1835" i="2" s="1"/>
  <c r="AI1834" i="2"/>
  <c r="AG1834" i="2"/>
  <c r="AE1834" i="2"/>
  <c r="AD1834" i="2"/>
  <c r="K1834" i="2"/>
  <c r="F1834" i="2"/>
  <c r="AC1834" i="2" s="1"/>
  <c r="L1834" i="2"/>
  <c r="AJ1833" i="2"/>
  <c r="AI1833" i="2"/>
  <c r="AH1833" i="2"/>
  <c r="AE1833" i="2"/>
  <c r="AD1833" i="2"/>
  <c r="AC1833" i="2"/>
  <c r="AB1833" i="2"/>
  <c r="K1833" i="2"/>
  <c r="L1833" i="2" s="1"/>
  <c r="F1833" i="2"/>
  <c r="AJ1832" i="2"/>
  <c r="AI1832" i="2"/>
  <c r="AH1832" i="2"/>
  <c r="AG1832" i="2"/>
  <c r="AC1832" i="2"/>
  <c r="L1832" i="2"/>
  <c r="K1832" i="2"/>
  <c r="I1832" i="2"/>
  <c r="F1832" i="2"/>
  <c r="AD1832" i="2" s="1"/>
  <c r="AG1831" i="2"/>
  <c r="AE1831" i="2"/>
  <c r="AC1831" i="2"/>
  <c r="AB1831" i="2"/>
  <c r="K1831" i="2"/>
  <c r="F1831" i="2"/>
  <c r="AD1831" i="2" s="1"/>
  <c r="L1831" i="2"/>
  <c r="AI1830" i="2"/>
  <c r="AB1830" i="2"/>
  <c r="L1830" i="2"/>
  <c r="K1830" i="2"/>
  <c r="F1830" i="2"/>
  <c r="AE1830" i="2" s="1"/>
  <c r="AJ1829" i="2"/>
  <c r="AI1829" i="2"/>
  <c r="AH1829" i="2"/>
  <c r="AE1829" i="2"/>
  <c r="AD1829" i="2"/>
  <c r="K1829" i="2"/>
  <c r="F1829" i="2"/>
  <c r="AC1829" i="2" s="1"/>
  <c r="L1829" i="2"/>
  <c r="AI1828" i="2"/>
  <c r="AE1828" i="2"/>
  <c r="AC1828" i="2"/>
  <c r="AB1828" i="2"/>
  <c r="K1828" i="2"/>
  <c r="L1828" i="2" s="1"/>
  <c r="F1828" i="2"/>
  <c r="AD1828" i="2" s="1"/>
  <c r="AJ1827" i="2"/>
  <c r="AH1827" i="2"/>
  <c r="AG1827" i="2"/>
  <c r="AD1827" i="2"/>
  <c r="K1827" i="2"/>
  <c r="L1827" i="2" s="1"/>
  <c r="I1827" i="2"/>
  <c r="F1827" i="2"/>
  <c r="AI1827" i="2" s="1"/>
  <c r="AE1826" i="2"/>
  <c r="AC1826" i="2"/>
  <c r="AB1826" i="2"/>
  <c r="K1826" i="2"/>
  <c r="F1826" i="2"/>
  <c r="L1826" i="2"/>
  <c r="AJ1825" i="2"/>
  <c r="AB1825" i="2"/>
  <c r="L1825" i="2"/>
  <c r="K1825" i="2"/>
  <c r="F1825" i="2"/>
  <c r="AE1825" i="2" s="1"/>
  <c r="AF1824" i="2"/>
  <c r="AE1824" i="2"/>
  <c r="K1824" i="2"/>
  <c r="L1824" i="2" s="1"/>
  <c r="F1824" i="2"/>
  <c r="AI1823" i="2"/>
  <c r="AE1823" i="2"/>
  <c r="AD1823" i="2"/>
  <c r="AC1823" i="2"/>
  <c r="AB1823" i="2"/>
  <c r="K1823" i="2"/>
  <c r="F1823" i="2"/>
  <c r="AJ1823" i="2" s="1"/>
  <c r="L1823" i="2"/>
  <c r="AH1822" i="2"/>
  <c r="AG1822" i="2"/>
  <c r="K1822" i="2"/>
  <c r="L1822" i="2" s="1"/>
  <c r="I1822" i="2"/>
  <c r="F1822" i="2"/>
  <c r="AE1822" i="2" s="1"/>
  <c r="AE1821" i="2"/>
  <c r="AC1821" i="2"/>
  <c r="AB1821" i="2"/>
  <c r="K1821" i="2"/>
  <c r="F1821" i="2"/>
  <c r="L1821" i="2"/>
  <c r="AJ1820" i="2"/>
  <c r="AI1820" i="2"/>
  <c r="AG1820" i="2"/>
  <c r="AC1820" i="2"/>
  <c r="AB1820" i="2"/>
  <c r="L1820" i="2"/>
  <c r="K1820" i="2"/>
  <c r="F1820" i="2"/>
  <c r="AD1820" i="2" s="1"/>
  <c r="AH1819" i="2"/>
  <c r="AF1819" i="2"/>
  <c r="AE1819" i="2"/>
  <c r="K1819" i="2"/>
  <c r="F1819" i="2"/>
  <c r="L1819" i="2"/>
  <c r="AE1818" i="2"/>
  <c r="AD1818" i="2"/>
  <c r="AC1818" i="2"/>
  <c r="K1818" i="2"/>
  <c r="F1818" i="2"/>
  <c r="L1818" i="2"/>
  <c r="AI1817" i="2"/>
  <c r="AH1817" i="2"/>
  <c r="K1817" i="2"/>
  <c r="L1817" i="2" s="1"/>
  <c r="F1817" i="2"/>
  <c r="AE1817" i="2" s="1"/>
  <c r="AH1816" i="2"/>
  <c r="AC1816" i="2"/>
  <c r="AB1816" i="2"/>
  <c r="K1816" i="2"/>
  <c r="L1816" i="2" s="1"/>
  <c r="I1816" i="2"/>
  <c r="F1816" i="2"/>
  <c r="AF1816" i="2" s="1"/>
  <c r="AJ1815" i="2"/>
  <c r="AI1815" i="2"/>
  <c r="AG1815" i="2"/>
  <c r="AD1815" i="2"/>
  <c r="AC1815" i="2"/>
  <c r="AB1815" i="2"/>
  <c r="K1815" i="2"/>
  <c r="L1815" i="2" s="1"/>
  <c r="F1815" i="2"/>
  <c r="AH1815" i="2" s="1"/>
  <c r="L1814" i="2"/>
  <c r="K1814" i="2"/>
  <c r="F1814" i="2"/>
  <c r="AE1813" i="2"/>
  <c r="AD1813" i="2"/>
  <c r="AC1813" i="2"/>
  <c r="K1813" i="2"/>
  <c r="F1813" i="2"/>
  <c r="L1813" i="2"/>
  <c r="AJ1812" i="2"/>
  <c r="AI1812" i="2"/>
  <c r="AH1812" i="2"/>
  <c r="AG1812" i="2"/>
  <c r="AE1812" i="2"/>
  <c r="AC1812" i="2"/>
  <c r="K1812" i="2"/>
  <c r="L1812" i="2" s="1"/>
  <c r="I1812" i="2"/>
  <c r="F1812" i="2"/>
  <c r="AD1812" i="2" s="1"/>
  <c r="AG1811" i="2"/>
  <c r="K1811" i="2"/>
  <c r="L1811" i="2" s="1"/>
  <c r="I1811" i="2"/>
  <c r="F1811" i="2"/>
  <c r="AI1810" i="2"/>
  <c r="AG1810" i="2"/>
  <c r="AD1810" i="2"/>
  <c r="AC1810" i="2"/>
  <c r="AB1810" i="2"/>
  <c r="L1810" i="2"/>
  <c r="K1810" i="2"/>
  <c r="F1810" i="2"/>
  <c r="AE1810" i="2" s="1"/>
  <c r="AJ1809" i="2"/>
  <c r="AI1809" i="2"/>
  <c r="AE1809" i="2"/>
  <c r="K1809" i="2"/>
  <c r="F1809" i="2"/>
  <c r="L1809" i="2"/>
  <c r="AF1808" i="2"/>
  <c r="AE1808" i="2"/>
  <c r="AC1808" i="2"/>
  <c r="L1808" i="2"/>
  <c r="K1808" i="2"/>
  <c r="F1808" i="2"/>
  <c r="AJ1807" i="2"/>
  <c r="AI1807" i="2"/>
  <c r="AH1807" i="2"/>
  <c r="AG1807" i="2"/>
  <c r="AE1807" i="2"/>
  <c r="AD1807" i="2"/>
  <c r="AB1807" i="2"/>
  <c r="K1807" i="2"/>
  <c r="L1807" i="2" s="1"/>
  <c r="I1807" i="2"/>
  <c r="F1807" i="2"/>
  <c r="AF1807" i="2" s="1"/>
  <c r="AH1806" i="2"/>
  <c r="AG1806" i="2"/>
  <c r="AD1806" i="2"/>
  <c r="K1806" i="2"/>
  <c r="L1806" i="2" s="1"/>
  <c r="F1806" i="2"/>
  <c r="AJ1805" i="2"/>
  <c r="AH1805" i="2"/>
  <c r="AD1805" i="2"/>
  <c r="AC1805" i="2"/>
  <c r="AB1805" i="2"/>
  <c r="K1805" i="2"/>
  <c r="L1805" i="2" s="1"/>
  <c r="F1805" i="2"/>
  <c r="AE1805" i="2" s="1"/>
  <c r="AG1804" i="2"/>
  <c r="AE1804" i="2"/>
  <c r="K1804" i="2"/>
  <c r="L1804" i="2" s="1"/>
  <c r="F1804" i="2"/>
  <c r="AJ1804" i="2" s="1"/>
  <c r="AF1803" i="2"/>
  <c r="AE1803" i="2"/>
  <c r="AD1803" i="2"/>
  <c r="K1803" i="2"/>
  <c r="F1803" i="2"/>
  <c r="L1803" i="2"/>
  <c r="AI1802" i="2"/>
  <c r="AH1802" i="2"/>
  <c r="AG1802" i="2"/>
  <c r="AE1802" i="2"/>
  <c r="AD1802" i="2"/>
  <c r="AB1802" i="2"/>
  <c r="K1802" i="2"/>
  <c r="L1802" i="2" s="1"/>
  <c r="I1802" i="2"/>
  <c r="F1802" i="2"/>
  <c r="AC1802" i="2" s="1"/>
  <c r="AI1801" i="2"/>
  <c r="AF1801" i="2"/>
  <c r="AC1801" i="2"/>
  <c r="AB1801" i="2"/>
  <c r="K1801" i="2"/>
  <c r="L1801" i="2" s="1"/>
  <c r="F1801" i="2"/>
  <c r="AJ1800" i="2"/>
  <c r="AI1800" i="2"/>
  <c r="AH1800" i="2"/>
  <c r="AG1800" i="2"/>
  <c r="AE1800" i="2"/>
  <c r="AC1800" i="2"/>
  <c r="AB1800" i="2"/>
  <c r="L1800" i="2"/>
  <c r="K1800" i="2"/>
  <c r="I1800" i="2"/>
  <c r="F1800" i="2"/>
  <c r="AD1800" i="2" s="1"/>
  <c r="K1799" i="2"/>
  <c r="L1799" i="2" s="1"/>
  <c r="F1799" i="2"/>
  <c r="K1798" i="2"/>
  <c r="F1798" i="2"/>
  <c r="L1798" i="2"/>
  <c r="AJ1797" i="2"/>
  <c r="AI1797" i="2"/>
  <c r="AH1797" i="2"/>
  <c r="AE1797" i="2"/>
  <c r="AD1797" i="2"/>
  <c r="AB1797" i="2"/>
  <c r="K1797" i="2"/>
  <c r="L1797" i="2" s="1"/>
  <c r="F1797" i="2"/>
  <c r="AC1797" i="2" s="1"/>
  <c r="AE1796" i="2"/>
  <c r="AB1796" i="2"/>
  <c r="K1796" i="2"/>
  <c r="L1796" i="2" s="1"/>
  <c r="F1796" i="2"/>
  <c r="AI1796" i="2" s="1"/>
  <c r="AJ1795" i="2"/>
  <c r="AI1795" i="2"/>
  <c r="AH1795" i="2"/>
  <c r="AG1795" i="2"/>
  <c r="AE1795" i="2"/>
  <c r="AD1795" i="2"/>
  <c r="AC1795" i="2"/>
  <c r="AB1795" i="2"/>
  <c r="L1795" i="2"/>
  <c r="K1795" i="2"/>
  <c r="I1795" i="2"/>
  <c r="F1795" i="2"/>
  <c r="AF1795" i="2" s="1"/>
  <c r="AG1794" i="2"/>
  <c r="AF1794" i="2"/>
  <c r="AC1794" i="2"/>
  <c r="L1794" i="2"/>
  <c r="K1794" i="2"/>
  <c r="I1794" i="2"/>
  <c r="F1794" i="2"/>
  <c r="AH1794" i="2" s="1"/>
  <c r="AH1793" i="2"/>
  <c r="AE1793" i="2"/>
  <c r="AD1793" i="2"/>
  <c r="AC1793" i="2"/>
  <c r="AB1793" i="2"/>
  <c r="K1793" i="2"/>
  <c r="F1793" i="2"/>
  <c r="AF1793" i="2" s="1"/>
  <c r="L1793" i="2"/>
  <c r="AH1792" i="2"/>
  <c r="AB1792" i="2"/>
  <c r="L1792" i="2"/>
  <c r="K1792" i="2"/>
  <c r="I1792" i="2"/>
  <c r="F1792" i="2"/>
  <c r="AI1792" i="2" s="1"/>
  <c r="K1791" i="2"/>
  <c r="L1791" i="2" s="1"/>
  <c r="I1791" i="2"/>
  <c r="F1791" i="2"/>
  <c r="AH1791" i="2" s="1"/>
  <c r="AI1790" i="2"/>
  <c r="AH1790" i="2"/>
  <c r="AG1790" i="2"/>
  <c r="AE1790" i="2"/>
  <c r="AD1790" i="2"/>
  <c r="AC1790" i="2"/>
  <c r="AB1790" i="2"/>
  <c r="L1790" i="2"/>
  <c r="K1790" i="2"/>
  <c r="I1790" i="2"/>
  <c r="F1790" i="2"/>
  <c r="AI1789" i="2"/>
  <c r="AF1789" i="2"/>
  <c r="K1789" i="2"/>
  <c r="F1789" i="2"/>
  <c r="L1789" i="2"/>
  <c r="AH1788" i="2"/>
  <c r="AF1788" i="2"/>
  <c r="AE1788" i="2"/>
  <c r="AC1788" i="2"/>
  <c r="AB1788" i="2"/>
  <c r="L1788" i="2"/>
  <c r="K1788" i="2"/>
  <c r="F1788" i="2"/>
  <c r="AI1787" i="2"/>
  <c r="AF1787" i="2"/>
  <c r="AC1787" i="2"/>
  <c r="AB1787" i="2"/>
  <c r="K1787" i="2"/>
  <c r="L1787" i="2" s="1"/>
  <c r="I1787" i="2"/>
  <c r="F1787" i="2"/>
  <c r="AH1787" i="2" s="1"/>
  <c r="AH1786" i="2"/>
  <c r="AG1786" i="2"/>
  <c r="AF1786" i="2"/>
  <c r="AE1786" i="2"/>
  <c r="AC1786" i="2"/>
  <c r="K1786" i="2"/>
  <c r="I1786" i="2"/>
  <c r="F1786" i="2"/>
  <c r="L1786" i="2"/>
  <c r="AJ1785" i="2"/>
  <c r="AI1785" i="2"/>
  <c r="AH1785" i="2"/>
  <c r="AE1785" i="2"/>
  <c r="AD1785" i="2"/>
  <c r="AC1785" i="2"/>
  <c r="AB1785" i="2"/>
  <c r="K1785" i="2"/>
  <c r="L1785" i="2" s="1"/>
  <c r="F1785" i="2"/>
  <c r="AG1784" i="2"/>
  <c r="AC1784" i="2"/>
  <c r="K1784" i="2"/>
  <c r="L1784" i="2" s="1"/>
  <c r="F1784" i="2"/>
  <c r="AH1784" i="2" s="1"/>
  <c r="AF1783" i="2"/>
  <c r="AC1783" i="2"/>
  <c r="K1783" i="2"/>
  <c r="F1783" i="2"/>
  <c r="AG1783" i="2" s="1"/>
  <c r="L1783" i="2"/>
  <c r="AH1782" i="2"/>
  <c r="L1782" i="2"/>
  <c r="K1782" i="2"/>
  <c r="I1782" i="2"/>
  <c r="F1782" i="2"/>
  <c r="AI1782" i="2" s="1"/>
  <c r="K1781" i="2"/>
  <c r="L1781" i="2" s="1"/>
  <c r="F1781" i="2"/>
  <c r="K1780" i="2"/>
  <c r="L1780" i="2" s="1"/>
  <c r="F1780" i="2"/>
  <c r="AI1780" i="2" s="1"/>
  <c r="AH1779" i="2"/>
  <c r="AF1779" i="2"/>
  <c r="AD1779" i="2"/>
  <c r="L1779" i="2"/>
  <c r="K1779" i="2"/>
  <c r="F1779" i="2"/>
  <c r="AG1779" i="2" s="1"/>
  <c r="AE1778" i="2"/>
  <c r="K1778" i="2"/>
  <c r="F1778" i="2"/>
  <c r="AF1778" i="2" s="1"/>
  <c r="L1778" i="2"/>
  <c r="L1777" i="2"/>
  <c r="K1777" i="2"/>
  <c r="F1777" i="2"/>
  <c r="AI1777" i="2" s="1"/>
  <c r="AF1776" i="2"/>
  <c r="AE1776" i="2"/>
  <c r="AC1776" i="2"/>
  <c r="K1776" i="2"/>
  <c r="L1776" i="2" s="1"/>
  <c r="F1776" i="2"/>
  <c r="AG1776" i="2" s="1"/>
  <c r="AF1775" i="2"/>
  <c r="K1775" i="2"/>
  <c r="I1775" i="2"/>
  <c r="F1775" i="2"/>
  <c r="AH1775" i="2" s="1"/>
  <c r="L1775" i="2"/>
  <c r="AI1774" i="2"/>
  <c r="AG1774" i="2"/>
  <c r="AF1774" i="2"/>
  <c r="AD1774" i="2"/>
  <c r="AC1774" i="2"/>
  <c r="K1774" i="2"/>
  <c r="L1774" i="2" s="1"/>
  <c r="F1774" i="2"/>
  <c r="AH1773" i="2"/>
  <c r="AE1773" i="2"/>
  <c r="AD1773" i="2"/>
  <c r="AC1773" i="2"/>
  <c r="AB1773" i="2"/>
  <c r="K1773" i="2"/>
  <c r="F1773" i="2"/>
  <c r="AF1773" i="2" s="1"/>
  <c r="L1773" i="2"/>
  <c r="AG1772" i="2"/>
  <c r="K1772" i="2"/>
  <c r="L1772" i="2" s="1"/>
  <c r="F1772" i="2"/>
  <c r="AI1771" i="2"/>
  <c r="AG1771" i="2"/>
  <c r="AF1771" i="2"/>
  <c r="AE1771" i="2"/>
  <c r="AD1771" i="2"/>
  <c r="K1771" i="2"/>
  <c r="L1771" i="2" s="1"/>
  <c r="F1771" i="2"/>
  <c r="AC1771" i="2" s="1"/>
  <c r="AI1770" i="2"/>
  <c r="AF1770" i="2"/>
  <c r="AE1770" i="2"/>
  <c r="AD1770" i="2"/>
  <c r="AC1770" i="2"/>
  <c r="AB1770" i="2"/>
  <c r="K1770" i="2"/>
  <c r="I1770" i="2"/>
  <c r="F1770" i="2"/>
  <c r="L1770" i="2"/>
  <c r="AJ1769" i="2"/>
  <c r="K1769" i="2"/>
  <c r="L1769" i="2" s="1"/>
  <c r="F1769" i="2"/>
  <c r="AF1769" i="2" s="1"/>
  <c r="AI1768" i="2"/>
  <c r="AH1768" i="2"/>
  <c r="AF1768" i="2"/>
  <c r="AE1768" i="2"/>
  <c r="AC1768" i="2"/>
  <c r="AB1768" i="2"/>
  <c r="K1768" i="2"/>
  <c r="L1768" i="2" s="1"/>
  <c r="I1768" i="2"/>
  <c r="F1768" i="2"/>
  <c r="AJ1767" i="2"/>
  <c r="AI1767" i="2"/>
  <c r="AC1767" i="2"/>
  <c r="K1767" i="2"/>
  <c r="L1767" i="2" s="1"/>
  <c r="I1767" i="2"/>
  <c r="F1767" i="2"/>
  <c r="AE1767" i="2" s="1"/>
  <c r="AI1766" i="2"/>
  <c r="AE1766" i="2"/>
  <c r="AD1766" i="2"/>
  <c r="AC1766" i="2"/>
  <c r="AB1766" i="2"/>
  <c r="K1766" i="2"/>
  <c r="L1766" i="2" s="1"/>
  <c r="I1766" i="2"/>
  <c r="F1766" i="2"/>
  <c r="AF1766" i="2" s="1"/>
  <c r="K1765" i="2"/>
  <c r="L1765" i="2" s="1"/>
  <c r="F1765" i="2"/>
  <c r="AI1764" i="2"/>
  <c r="AE1764" i="2"/>
  <c r="AC1764" i="2"/>
  <c r="K1764" i="2"/>
  <c r="L1764" i="2" s="1"/>
  <c r="I1764" i="2"/>
  <c r="F1764" i="2"/>
  <c r="AF1764" i="2" s="1"/>
  <c r="K1763" i="2"/>
  <c r="L1763" i="2" s="1"/>
  <c r="F1763" i="2"/>
  <c r="AI1762" i="2"/>
  <c r="AH1762" i="2"/>
  <c r="AF1762" i="2"/>
  <c r="AC1762" i="2"/>
  <c r="AB1762" i="2"/>
  <c r="K1762" i="2"/>
  <c r="L1762" i="2" s="1"/>
  <c r="I1762" i="2"/>
  <c r="F1762" i="2"/>
  <c r="AD1762" i="2" s="1"/>
  <c r="AJ1761" i="2"/>
  <c r="AI1761" i="2"/>
  <c r="AF1761" i="2"/>
  <c r="K1761" i="2"/>
  <c r="F1761" i="2"/>
  <c r="L1761" i="2"/>
  <c r="AB1760" i="2"/>
  <c r="L1760" i="2"/>
  <c r="K1760" i="2"/>
  <c r="F1760" i="2"/>
  <c r="AF1760" i="2" s="1"/>
  <c r="AI1759" i="2"/>
  <c r="AH1759" i="2"/>
  <c r="AF1759" i="2"/>
  <c r="K1759" i="2"/>
  <c r="I1759" i="2"/>
  <c r="F1759" i="2"/>
  <c r="AC1759" i="2" s="1"/>
  <c r="L1759" i="2"/>
  <c r="AE1758" i="2"/>
  <c r="AC1758" i="2"/>
  <c r="AB1758" i="2"/>
  <c r="K1758" i="2"/>
  <c r="L1758" i="2" s="1"/>
  <c r="F1758" i="2"/>
  <c r="AF1758" i="2" s="1"/>
  <c r="AJ1757" i="2"/>
  <c r="AI1757" i="2"/>
  <c r="AF1757" i="2"/>
  <c r="K1757" i="2"/>
  <c r="L1757" i="2" s="1"/>
  <c r="F1757" i="2"/>
  <c r="AJ1756" i="2"/>
  <c r="AE1756" i="2"/>
  <c r="AB1756" i="2"/>
  <c r="K1756" i="2"/>
  <c r="L1756" i="2" s="1"/>
  <c r="F1756" i="2"/>
  <c r="AF1756" i="2" s="1"/>
  <c r="AI1755" i="2"/>
  <c r="AE1755" i="2"/>
  <c r="K1755" i="2"/>
  <c r="F1755" i="2"/>
  <c r="AF1755" i="2" s="1"/>
  <c r="L1755" i="2"/>
  <c r="AI1754" i="2"/>
  <c r="AH1754" i="2"/>
  <c r="AF1754" i="2"/>
  <c r="AD1754" i="2"/>
  <c r="L1754" i="2"/>
  <c r="K1754" i="2"/>
  <c r="I1754" i="2"/>
  <c r="F1754" i="2"/>
  <c r="AE1754" i="2" s="1"/>
  <c r="AI1753" i="2"/>
  <c r="AE1753" i="2"/>
  <c r="K1753" i="2"/>
  <c r="F1753" i="2"/>
  <c r="AF1753" i="2" s="1"/>
  <c r="L1753" i="2"/>
  <c r="AJ1752" i="2"/>
  <c r="AI1752" i="2"/>
  <c r="AH1752" i="2"/>
  <c r="AG1752" i="2"/>
  <c r="AE1752" i="2"/>
  <c r="AC1752" i="2"/>
  <c r="AB1752" i="2"/>
  <c r="K1752" i="2"/>
  <c r="L1752" i="2" s="1"/>
  <c r="I1752" i="2"/>
  <c r="F1752" i="2"/>
  <c r="AD1752" i="2" s="1"/>
  <c r="AI1751" i="2"/>
  <c r="AH1751" i="2"/>
  <c r="AF1751" i="2"/>
  <c r="K1751" i="2"/>
  <c r="I1751" i="2"/>
  <c r="F1751" i="2"/>
  <c r="L1751" i="2"/>
  <c r="AI1750" i="2"/>
  <c r="AF1750" i="2"/>
  <c r="AD1750" i="2"/>
  <c r="AB1750" i="2"/>
  <c r="K1750" i="2"/>
  <c r="L1750" i="2" s="1"/>
  <c r="F1750" i="2"/>
  <c r="AE1750" i="2" s="1"/>
  <c r="AI1749" i="2"/>
  <c r="AE1749" i="2"/>
  <c r="L1749" i="2"/>
  <c r="K1749" i="2"/>
  <c r="F1749" i="2"/>
  <c r="AF1749" i="2" s="1"/>
  <c r="AJ1748" i="2"/>
  <c r="AE1748" i="2"/>
  <c r="AB1748" i="2"/>
  <c r="K1748" i="2"/>
  <c r="L1748" i="2" s="1"/>
  <c r="F1748" i="2"/>
  <c r="AF1748" i="2" s="1"/>
  <c r="AJ1747" i="2"/>
  <c r="AI1747" i="2"/>
  <c r="AH1747" i="2"/>
  <c r="AG1747" i="2"/>
  <c r="AE1747" i="2"/>
  <c r="AD1747" i="2"/>
  <c r="AC1747" i="2"/>
  <c r="AB1747" i="2"/>
  <c r="K1747" i="2"/>
  <c r="I1747" i="2"/>
  <c r="F1747" i="2"/>
  <c r="AF1747" i="2" s="1"/>
  <c r="L1747" i="2"/>
  <c r="AI1746" i="2"/>
  <c r="AH1746" i="2"/>
  <c r="AG1746" i="2"/>
  <c r="AE1746" i="2"/>
  <c r="AC1746" i="2"/>
  <c r="AB1746" i="2"/>
  <c r="K1746" i="2"/>
  <c r="I1746" i="2"/>
  <c r="F1746" i="2"/>
  <c r="AJ1746" i="2" s="1"/>
  <c r="L1746" i="2"/>
  <c r="AI1745" i="2"/>
  <c r="AH1745" i="2"/>
  <c r="AG1745" i="2"/>
  <c r="AE1745" i="2"/>
  <c r="AD1745" i="2"/>
  <c r="AC1745" i="2"/>
  <c r="AB1745" i="2"/>
  <c r="L1745" i="2"/>
  <c r="K1745" i="2"/>
  <c r="I1745" i="2"/>
  <c r="F1745" i="2"/>
  <c r="AJ1744" i="2"/>
  <c r="AI1744" i="2"/>
  <c r="AH1744" i="2"/>
  <c r="AE1744" i="2"/>
  <c r="AD1744" i="2"/>
  <c r="AC1744" i="2"/>
  <c r="AB1744" i="2"/>
  <c r="K1744" i="2"/>
  <c r="F1744" i="2"/>
  <c r="L1744" i="2"/>
  <c r="AJ1743" i="2"/>
  <c r="AH1743" i="2"/>
  <c r="AB1743" i="2"/>
  <c r="L1743" i="2"/>
  <c r="K1743" i="2"/>
  <c r="I1743" i="2"/>
  <c r="F1743" i="2"/>
  <c r="AD1743" i="2" s="1"/>
  <c r="AJ1742" i="2"/>
  <c r="AH1742" i="2"/>
  <c r="AE1742" i="2"/>
  <c r="K1742" i="2"/>
  <c r="I1742" i="2"/>
  <c r="F1742" i="2"/>
  <c r="AD1742" i="2" s="1"/>
  <c r="L1742" i="2"/>
  <c r="AI1741" i="2"/>
  <c r="AH1741" i="2"/>
  <c r="AG1741" i="2"/>
  <c r="AE1741" i="2"/>
  <c r="AC1741" i="2"/>
  <c r="AB1741" i="2"/>
  <c r="K1741" i="2"/>
  <c r="I1741" i="2"/>
  <c r="F1741" i="2"/>
  <c r="AD1741" i="2" s="1"/>
  <c r="L1741" i="2"/>
  <c r="AJ1740" i="2"/>
  <c r="AI1740" i="2"/>
  <c r="AH1740" i="2"/>
  <c r="AE1740" i="2"/>
  <c r="AD1740" i="2"/>
  <c r="AC1740" i="2"/>
  <c r="AB1740" i="2"/>
  <c r="K1740" i="2"/>
  <c r="F1740" i="2"/>
  <c r="L1740" i="2"/>
  <c r="L1739" i="2"/>
  <c r="K1739" i="2"/>
  <c r="F1739" i="2"/>
  <c r="AF1739" i="2" s="1"/>
  <c r="AJ1738" i="2"/>
  <c r="AH1738" i="2"/>
  <c r="AC1738" i="2"/>
  <c r="L1738" i="2"/>
  <c r="K1738" i="2"/>
  <c r="I1738" i="2"/>
  <c r="F1738" i="2"/>
  <c r="AI1738" i="2" s="1"/>
  <c r="AF1737" i="2"/>
  <c r="AE1737" i="2"/>
  <c r="AC1737" i="2"/>
  <c r="K1737" i="2"/>
  <c r="F1737" i="2"/>
  <c r="L1737" i="2"/>
  <c r="AJ1736" i="2"/>
  <c r="AI1736" i="2"/>
  <c r="AH1736" i="2"/>
  <c r="AE1736" i="2"/>
  <c r="AC1736" i="2"/>
  <c r="AB1736" i="2"/>
  <c r="K1736" i="2"/>
  <c r="F1736" i="2"/>
  <c r="AD1736" i="2" s="1"/>
  <c r="L1736" i="2"/>
  <c r="AI1735" i="2"/>
  <c r="AF1735" i="2"/>
  <c r="K1735" i="2"/>
  <c r="L1735" i="2" s="1"/>
  <c r="I1735" i="2"/>
  <c r="F1735" i="2"/>
  <c r="AD1734" i="2"/>
  <c r="AC1734" i="2"/>
  <c r="K1734" i="2"/>
  <c r="F1734" i="2"/>
  <c r="AH1734" i="2" s="1"/>
  <c r="L1734" i="2"/>
  <c r="AH1733" i="2"/>
  <c r="AC1733" i="2"/>
  <c r="L1733" i="2"/>
  <c r="K1733" i="2"/>
  <c r="I1733" i="2"/>
  <c r="F1733" i="2"/>
  <c r="AE1733" i="2" s="1"/>
  <c r="K1732" i="2"/>
  <c r="L1732" i="2" s="1"/>
  <c r="F1732" i="2"/>
  <c r="AI1732" i="2" s="1"/>
  <c r="AF1731" i="2"/>
  <c r="AC1731" i="2"/>
  <c r="K1731" i="2"/>
  <c r="L1731" i="2" s="1"/>
  <c r="F1731" i="2"/>
  <c r="AI1730" i="2"/>
  <c r="AH1730" i="2"/>
  <c r="K1730" i="2"/>
  <c r="L1730" i="2" s="1"/>
  <c r="F1730" i="2"/>
  <c r="AD1729" i="2"/>
  <c r="AC1729" i="2"/>
  <c r="K1729" i="2"/>
  <c r="F1729" i="2"/>
  <c r="AH1729" i="2" s="1"/>
  <c r="L1729" i="2"/>
  <c r="AI1728" i="2"/>
  <c r="AC1728" i="2"/>
  <c r="K1728" i="2"/>
  <c r="L1728" i="2" s="1"/>
  <c r="F1728" i="2"/>
  <c r="AE1728" i="2" s="1"/>
  <c r="K1727" i="2"/>
  <c r="L1727" i="2" s="1"/>
  <c r="F1727" i="2"/>
  <c r="AD1726" i="2"/>
  <c r="AB1726" i="2"/>
  <c r="K1726" i="2"/>
  <c r="L1726" i="2" s="1"/>
  <c r="F1726" i="2"/>
  <c r="AI1725" i="2"/>
  <c r="AH1725" i="2"/>
  <c r="AF1725" i="2"/>
  <c r="K1725" i="2"/>
  <c r="L1725" i="2" s="1"/>
  <c r="I1725" i="2"/>
  <c r="F1725" i="2"/>
  <c r="AI1724" i="2"/>
  <c r="AF1724" i="2"/>
  <c r="AD1724" i="2"/>
  <c r="AC1724" i="2"/>
  <c r="K1724" i="2"/>
  <c r="L1724" i="2" s="1"/>
  <c r="F1724" i="2"/>
  <c r="AI1723" i="2"/>
  <c r="AC1723" i="2"/>
  <c r="K1723" i="2"/>
  <c r="L1723" i="2" s="1"/>
  <c r="F1723" i="2"/>
  <c r="AD1723" i="2" s="1"/>
  <c r="AG1722" i="2"/>
  <c r="AF1722" i="2"/>
  <c r="AD1722" i="2"/>
  <c r="K1722" i="2"/>
  <c r="L1722" i="2" s="1"/>
  <c r="F1722" i="2"/>
  <c r="AF1721" i="2"/>
  <c r="AD1721" i="2"/>
  <c r="K1721" i="2"/>
  <c r="L1721" i="2" s="1"/>
  <c r="F1721" i="2"/>
  <c r="K1720" i="2"/>
  <c r="L1720" i="2" s="1"/>
  <c r="F1720" i="2"/>
  <c r="AJ1720" i="2" s="1"/>
  <c r="K1719" i="2"/>
  <c r="L1719" i="2" s="1"/>
  <c r="F1719" i="2"/>
  <c r="AI1719" i="2" s="1"/>
  <c r="AI1718" i="2"/>
  <c r="AD1718" i="2"/>
  <c r="AB1718" i="2"/>
  <c r="K1718" i="2"/>
  <c r="L1718" i="2" s="1"/>
  <c r="F1718" i="2"/>
  <c r="AJ1718" i="2" s="1"/>
  <c r="K1717" i="2"/>
  <c r="L1717" i="2" s="1"/>
  <c r="F1717" i="2"/>
  <c r="AI1717" i="2" s="1"/>
  <c r="AF1716" i="2"/>
  <c r="AD1716" i="2"/>
  <c r="AB1716" i="2"/>
  <c r="K1716" i="2"/>
  <c r="L1716" i="2" s="1"/>
  <c r="F1716" i="2"/>
  <c r="AJ1715" i="2"/>
  <c r="AI1715" i="2"/>
  <c r="AG1715" i="2"/>
  <c r="AE1715" i="2"/>
  <c r="AC1715" i="2"/>
  <c r="K1715" i="2"/>
  <c r="L1715" i="2" s="1"/>
  <c r="F1715" i="2"/>
  <c r="AD1715" i="2" s="1"/>
  <c r="K1714" i="2"/>
  <c r="F1714" i="2"/>
  <c r="L1714" i="2"/>
  <c r="K1713" i="2"/>
  <c r="L1713" i="2" s="1"/>
  <c r="F1713" i="2"/>
  <c r="K1712" i="2"/>
  <c r="L1712" i="2" s="1"/>
  <c r="F1712" i="2"/>
  <c r="AJ1712" i="2" s="1"/>
  <c r="AJ1711" i="2"/>
  <c r="AI1711" i="2"/>
  <c r="AH1711" i="2"/>
  <c r="AG1711" i="2"/>
  <c r="AE1711" i="2"/>
  <c r="AC1711" i="2"/>
  <c r="AB1711" i="2"/>
  <c r="K1711" i="2"/>
  <c r="L1711" i="2" s="1"/>
  <c r="I1711" i="2"/>
  <c r="F1711" i="2"/>
  <c r="AD1711" i="2" s="1"/>
  <c r="AJ1710" i="2"/>
  <c r="AI1710" i="2"/>
  <c r="AG1710" i="2"/>
  <c r="AD1710" i="2"/>
  <c r="AB1710" i="2"/>
  <c r="K1710" i="2"/>
  <c r="L1710" i="2" s="1"/>
  <c r="F1710" i="2"/>
  <c r="AH1710" i="2" s="1"/>
  <c r="AG1709" i="2"/>
  <c r="AF1709" i="2"/>
  <c r="AE1709" i="2"/>
  <c r="AB1709" i="2"/>
  <c r="K1709" i="2"/>
  <c r="L1709" i="2" s="1"/>
  <c r="F1709" i="2"/>
  <c r="AI1709" i="2" s="1"/>
  <c r="AJ1708" i="2"/>
  <c r="AF1708" i="2"/>
  <c r="AD1708" i="2"/>
  <c r="K1708" i="2"/>
  <c r="L1708" i="2" s="1"/>
  <c r="F1708" i="2"/>
  <c r="AJ1707" i="2"/>
  <c r="AI1707" i="2"/>
  <c r="AH1707" i="2"/>
  <c r="AG1707" i="2"/>
  <c r="AE1707" i="2"/>
  <c r="AC1707" i="2"/>
  <c r="AB1707" i="2"/>
  <c r="K1707" i="2"/>
  <c r="L1707" i="2" s="1"/>
  <c r="I1707" i="2"/>
  <c r="F1707" i="2"/>
  <c r="AD1707" i="2" s="1"/>
  <c r="AJ1706" i="2"/>
  <c r="AI1706" i="2"/>
  <c r="AH1706" i="2"/>
  <c r="AG1706" i="2"/>
  <c r="AE1706" i="2"/>
  <c r="AD1706" i="2"/>
  <c r="AC1706" i="2"/>
  <c r="AB1706" i="2"/>
  <c r="K1706" i="2"/>
  <c r="L1706" i="2" s="1"/>
  <c r="I1706" i="2"/>
  <c r="F1706" i="2"/>
  <c r="AF1706" i="2" s="1"/>
  <c r="AI1705" i="2"/>
  <c r="AG1705" i="2"/>
  <c r="AD1705" i="2"/>
  <c r="AB1705" i="2"/>
  <c r="K1705" i="2"/>
  <c r="L1705" i="2" s="1"/>
  <c r="F1705" i="2"/>
  <c r="AE1705" i="2" s="1"/>
  <c r="AH1704" i="2"/>
  <c r="AF1704" i="2"/>
  <c r="AE1704" i="2"/>
  <c r="AB1704" i="2"/>
  <c r="L1704" i="2"/>
  <c r="K1704" i="2"/>
  <c r="F1704" i="2"/>
  <c r="AJ1704" i="2" s="1"/>
  <c r="AJ1703" i="2"/>
  <c r="AI1703" i="2"/>
  <c r="AH1703" i="2"/>
  <c r="AG1703" i="2"/>
  <c r="AE1703" i="2"/>
  <c r="AB1703" i="2"/>
  <c r="K1703" i="2"/>
  <c r="L1703" i="2" s="1"/>
  <c r="I1703" i="2"/>
  <c r="F1703" i="2"/>
  <c r="AD1703" i="2" s="1"/>
  <c r="AJ1702" i="2"/>
  <c r="AI1702" i="2"/>
  <c r="AH1702" i="2"/>
  <c r="AG1702" i="2"/>
  <c r="AE1702" i="2"/>
  <c r="AD1702" i="2"/>
  <c r="AC1702" i="2"/>
  <c r="AB1702" i="2"/>
  <c r="K1702" i="2"/>
  <c r="L1702" i="2" s="1"/>
  <c r="I1702" i="2"/>
  <c r="F1702" i="2"/>
  <c r="AF1702" i="2" s="1"/>
  <c r="AI1701" i="2"/>
  <c r="AH1701" i="2"/>
  <c r="AG1701" i="2"/>
  <c r="AE1701" i="2"/>
  <c r="AD1701" i="2"/>
  <c r="AC1701" i="2"/>
  <c r="AB1701" i="2"/>
  <c r="K1701" i="2"/>
  <c r="I1701" i="2"/>
  <c r="F1701" i="2"/>
  <c r="L1701" i="2"/>
  <c r="AH1700" i="2"/>
  <c r="AF1700" i="2"/>
  <c r="L1700" i="2"/>
  <c r="K1700" i="2"/>
  <c r="F1700" i="2"/>
  <c r="AE1700" i="2" s="1"/>
  <c r="AJ1699" i="2"/>
  <c r="AE1699" i="2"/>
  <c r="AB1699" i="2"/>
  <c r="L1699" i="2"/>
  <c r="K1699" i="2"/>
  <c r="F1699" i="2"/>
  <c r="AG1699" i="2" s="1"/>
  <c r="AJ1698" i="2"/>
  <c r="AI1698" i="2"/>
  <c r="AH1698" i="2"/>
  <c r="AG1698" i="2"/>
  <c r="AE1698" i="2"/>
  <c r="AC1698" i="2"/>
  <c r="AB1698" i="2"/>
  <c r="K1698" i="2"/>
  <c r="I1698" i="2"/>
  <c r="F1698" i="2"/>
  <c r="L1698" i="2"/>
  <c r="AI1697" i="2"/>
  <c r="AH1697" i="2"/>
  <c r="AG1697" i="2"/>
  <c r="AE1697" i="2"/>
  <c r="AD1697" i="2"/>
  <c r="AC1697" i="2"/>
  <c r="AB1697" i="2"/>
  <c r="K1697" i="2"/>
  <c r="L1697" i="2" s="1"/>
  <c r="I1697" i="2"/>
  <c r="F1697" i="2"/>
  <c r="AJ1696" i="2"/>
  <c r="AI1696" i="2"/>
  <c r="AH1696" i="2"/>
  <c r="AE1696" i="2"/>
  <c r="AD1696" i="2"/>
  <c r="AC1696" i="2"/>
  <c r="AB1696" i="2"/>
  <c r="L1696" i="2"/>
  <c r="K1696" i="2"/>
  <c r="F1696" i="2"/>
  <c r="AJ1695" i="2"/>
  <c r="L1695" i="2"/>
  <c r="K1695" i="2"/>
  <c r="F1695" i="2"/>
  <c r="AG1695" i="2" s="1"/>
  <c r="AJ1694" i="2"/>
  <c r="AH1694" i="2"/>
  <c r="AF1694" i="2"/>
  <c r="K1694" i="2"/>
  <c r="I1694" i="2"/>
  <c r="F1694" i="2"/>
  <c r="AE1694" i="2" s="1"/>
  <c r="L1694" i="2"/>
  <c r="AG1693" i="2"/>
  <c r="AF1693" i="2"/>
  <c r="AE1693" i="2"/>
  <c r="AC1693" i="2"/>
  <c r="AB1693" i="2"/>
  <c r="K1693" i="2"/>
  <c r="I1693" i="2"/>
  <c r="F1693" i="2"/>
  <c r="L1693" i="2"/>
  <c r="AJ1692" i="2"/>
  <c r="AI1692" i="2"/>
  <c r="AH1692" i="2"/>
  <c r="AE1692" i="2"/>
  <c r="AD1692" i="2"/>
  <c r="AC1692" i="2"/>
  <c r="AB1692" i="2"/>
  <c r="K1692" i="2"/>
  <c r="L1692" i="2" s="1"/>
  <c r="F1692" i="2"/>
  <c r="AC1691" i="2"/>
  <c r="AB1691" i="2"/>
  <c r="K1691" i="2"/>
  <c r="L1691" i="2" s="1"/>
  <c r="F1691" i="2"/>
  <c r="AH1691" i="2" s="1"/>
  <c r="AG1690" i="2"/>
  <c r="K1690" i="2"/>
  <c r="F1690" i="2"/>
  <c r="L1690" i="2"/>
  <c r="L1689" i="2"/>
  <c r="K1689" i="2"/>
  <c r="F1689" i="2"/>
  <c r="AF1689" i="2" s="1"/>
  <c r="AJ1688" i="2"/>
  <c r="AF1688" i="2"/>
  <c r="AE1688" i="2"/>
  <c r="AC1688" i="2"/>
  <c r="K1688" i="2"/>
  <c r="L1688" i="2" s="1"/>
  <c r="F1688" i="2"/>
  <c r="AH1688" i="2" s="1"/>
  <c r="AJ1687" i="2"/>
  <c r="K1687" i="2"/>
  <c r="L1687" i="2" s="1"/>
  <c r="I1687" i="2"/>
  <c r="F1687" i="2"/>
  <c r="AH1687" i="2" s="1"/>
  <c r="K1686" i="2"/>
  <c r="L1686" i="2" s="1"/>
  <c r="F1686" i="2"/>
  <c r="AH1686" i="2" s="1"/>
  <c r="AH1685" i="2"/>
  <c r="AF1685" i="2"/>
  <c r="AE1685" i="2"/>
  <c r="AD1685" i="2"/>
  <c r="AC1685" i="2"/>
  <c r="K1685" i="2"/>
  <c r="I1685" i="2"/>
  <c r="F1685" i="2"/>
  <c r="L1685" i="2"/>
  <c r="AH1684" i="2"/>
  <c r="AF1684" i="2"/>
  <c r="AE1684" i="2"/>
  <c r="AC1684" i="2"/>
  <c r="AB1684" i="2"/>
  <c r="K1684" i="2"/>
  <c r="L1684" i="2" s="1"/>
  <c r="F1684" i="2"/>
  <c r="AJ1683" i="2"/>
  <c r="AB1683" i="2"/>
  <c r="L1683" i="2"/>
  <c r="K1683" i="2"/>
  <c r="I1683" i="2"/>
  <c r="F1683" i="2"/>
  <c r="AG1683" i="2" s="1"/>
  <c r="AJ1682" i="2"/>
  <c r="AH1682" i="2"/>
  <c r="AF1682" i="2"/>
  <c r="AE1682" i="2"/>
  <c r="AD1682" i="2"/>
  <c r="AC1682" i="2"/>
  <c r="AB1682" i="2"/>
  <c r="K1682" i="2"/>
  <c r="I1682" i="2"/>
  <c r="F1682" i="2"/>
  <c r="AG1682" i="2" s="1"/>
  <c r="L1682" i="2"/>
  <c r="AH1681" i="2"/>
  <c r="AF1681" i="2"/>
  <c r="AE1681" i="2"/>
  <c r="AD1681" i="2"/>
  <c r="AC1681" i="2"/>
  <c r="K1681" i="2"/>
  <c r="L1681" i="2" s="1"/>
  <c r="I1681" i="2"/>
  <c r="F1681" i="2"/>
  <c r="AH1680" i="2"/>
  <c r="AF1680" i="2"/>
  <c r="AC1680" i="2"/>
  <c r="K1680" i="2"/>
  <c r="L1680" i="2" s="1"/>
  <c r="F1680" i="2"/>
  <c r="AE1680" i="2" s="1"/>
  <c r="AG1679" i="2"/>
  <c r="AF1679" i="2"/>
  <c r="K1679" i="2"/>
  <c r="L1679" i="2" s="1"/>
  <c r="F1679" i="2"/>
  <c r="AJ1678" i="2"/>
  <c r="AF1678" i="2"/>
  <c r="K1678" i="2"/>
  <c r="L1678" i="2" s="1"/>
  <c r="I1678" i="2"/>
  <c r="F1678" i="2"/>
  <c r="AE1678" i="2" s="1"/>
  <c r="AH1677" i="2"/>
  <c r="AF1677" i="2"/>
  <c r="AE1677" i="2"/>
  <c r="AC1677" i="2"/>
  <c r="AB1677" i="2"/>
  <c r="K1677" i="2"/>
  <c r="L1677" i="2" s="1"/>
  <c r="I1677" i="2"/>
  <c r="F1677" i="2"/>
  <c r="AD1677" i="2" s="1"/>
  <c r="AI1676" i="2"/>
  <c r="AF1676" i="2"/>
  <c r="AE1676" i="2"/>
  <c r="AD1676" i="2"/>
  <c r="AC1676" i="2"/>
  <c r="K1676" i="2"/>
  <c r="F1676" i="2"/>
  <c r="L1676" i="2"/>
  <c r="AF1675" i="2"/>
  <c r="K1675" i="2"/>
  <c r="L1675" i="2" s="1"/>
  <c r="I1675" i="2"/>
  <c r="F1675" i="2"/>
  <c r="AG1675" i="2" s="1"/>
  <c r="AC1674" i="2"/>
  <c r="AB1674" i="2"/>
  <c r="K1674" i="2"/>
  <c r="L1674" i="2" s="1"/>
  <c r="I1674" i="2"/>
  <c r="F1674" i="2"/>
  <c r="AG1674" i="2" s="1"/>
  <c r="AG1673" i="2"/>
  <c r="AF1673" i="2"/>
  <c r="L1673" i="2"/>
  <c r="K1673" i="2"/>
  <c r="F1673" i="2"/>
  <c r="AE1672" i="2"/>
  <c r="K1672" i="2"/>
  <c r="L1672" i="2" s="1"/>
  <c r="F1672" i="2"/>
  <c r="AF1672" i="2" s="1"/>
  <c r="AJ1671" i="2"/>
  <c r="AE1671" i="2"/>
  <c r="AC1671" i="2"/>
  <c r="AB1671" i="2"/>
  <c r="K1671" i="2"/>
  <c r="L1671" i="2" s="1"/>
  <c r="I1671" i="2"/>
  <c r="F1671" i="2"/>
  <c r="AF1671" i="2" s="1"/>
  <c r="AJ1670" i="2"/>
  <c r="AI1670" i="2"/>
  <c r="AG1670" i="2"/>
  <c r="AE1670" i="2"/>
  <c r="AD1670" i="2"/>
  <c r="AC1670" i="2"/>
  <c r="AB1670" i="2"/>
  <c r="K1670" i="2"/>
  <c r="L1670" i="2" s="1"/>
  <c r="I1670" i="2"/>
  <c r="F1670" i="2"/>
  <c r="AF1670" i="2" s="1"/>
  <c r="AH1669" i="2"/>
  <c r="AD1669" i="2"/>
  <c r="AB1669" i="2"/>
  <c r="K1669" i="2"/>
  <c r="L1669" i="2" s="1"/>
  <c r="F1669" i="2"/>
  <c r="AF1669" i="2" s="1"/>
  <c r="AI1668" i="2"/>
  <c r="K1668" i="2"/>
  <c r="L1668" i="2" s="1"/>
  <c r="F1668" i="2"/>
  <c r="AF1668" i="2" s="1"/>
  <c r="AJ1667" i="2"/>
  <c r="AE1667" i="2"/>
  <c r="AB1667" i="2"/>
  <c r="K1667" i="2"/>
  <c r="L1667" i="2" s="1"/>
  <c r="I1667" i="2"/>
  <c r="F1667" i="2"/>
  <c r="AF1667" i="2" s="1"/>
  <c r="AH1666" i="2"/>
  <c r="K1666" i="2"/>
  <c r="F1666" i="2"/>
  <c r="L1666" i="2"/>
  <c r="AI1665" i="2"/>
  <c r="AH1665" i="2"/>
  <c r="AF1665" i="2"/>
  <c r="AE1665" i="2"/>
  <c r="AD1665" i="2"/>
  <c r="K1665" i="2"/>
  <c r="L1665" i="2" s="1"/>
  <c r="I1665" i="2"/>
  <c r="F1665" i="2"/>
  <c r="AB1665" i="2" s="1"/>
  <c r="AJ1664" i="2"/>
  <c r="AF1664" i="2"/>
  <c r="AE1664" i="2"/>
  <c r="K1664" i="2"/>
  <c r="F1664" i="2"/>
  <c r="L1664" i="2"/>
  <c r="K1663" i="2"/>
  <c r="L1663" i="2" s="1"/>
  <c r="F1663" i="2"/>
  <c r="AF1663" i="2" s="1"/>
  <c r="AJ1662" i="2"/>
  <c r="AI1662" i="2"/>
  <c r="AG1662" i="2"/>
  <c r="AE1662" i="2"/>
  <c r="AD1662" i="2"/>
  <c r="AC1662" i="2"/>
  <c r="AB1662" i="2"/>
  <c r="K1662" i="2"/>
  <c r="I1662" i="2"/>
  <c r="F1662" i="2"/>
  <c r="AF1662" i="2" s="1"/>
  <c r="L1662" i="2"/>
  <c r="AH1661" i="2"/>
  <c r="AF1661" i="2"/>
  <c r="L1661" i="2"/>
  <c r="K1661" i="2"/>
  <c r="F1661" i="2"/>
  <c r="AE1661" i="2" s="1"/>
  <c r="AD1660" i="2"/>
  <c r="AC1660" i="2"/>
  <c r="K1660" i="2"/>
  <c r="L1660" i="2" s="1"/>
  <c r="F1660" i="2"/>
  <c r="AF1660" i="2" s="1"/>
  <c r="AJ1659" i="2"/>
  <c r="AE1659" i="2"/>
  <c r="K1659" i="2"/>
  <c r="L1659" i="2" s="1"/>
  <c r="I1659" i="2"/>
  <c r="F1659" i="2"/>
  <c r="AF1659" i="2" s="1"/>
  <c r="AI1658" i="2"/>
  <c r="AG1658" i="2"/>
  <c r="AD1658" i="2"/>
  <c r="AC1658" i="2"/>
  <c r="AB1658" i="2"/>
  <c r="L1658" i="2"/>
  <c r="K1658" i="2"/>
  <c r="I1658" i="2"/>
  <c r="F1658" i="2"/>
  <c r="AF1658" i="2" s="1"/>
  <c r="AI1657" i="2"/>
  <c r="AH1657" i="2"/>
  <c r="AF1657" i="2"/>
  <c r="AE1657" i="2"/>
  <c r="AD1657" i="2"/>
  <c r="AB1657" i="2"/>
  <c r="K1657" i="2"/>
  <c r="L1657" i="2" s="1"/>
  <c r="I1657" i="2"/>
  <c r="F1657" i="2"/>
  <c r="AJ1656" i="2"/>
  <c r="AE1656" i="2"/>
  <c r="AC1656" i="2"/>
  <c r="AB1656" i="2"/>
  <c r="K1656" i="2"/>
  <c r="L1656" i="2" s="1"/>
  <c r="F1656" i="2"/>
  <c r="AF1656" i="2" s="1"/>
  <c r="AH1655" i="2"/>
  <c r="K1655" i="2"/>
  <c r="L1655" i="2" s="1"/>
  <c r="F1655" i="2"/>
  <c r="AF1655" i="2" s="1"/>
  <c r="AJ1654" i="2"/>
  <c r="AI1654" i="2"/>
  <c r="AG1654" i="2"/>
  <c r="AE1654" i="2"/>
  <c r="AD1654" i="2"/>
  <c r="AB1654" i="2"/>
  <c r="K1654" i="2"/>
  <c r="L1654" i="2" s="1"/>
  <c r="I1654" i="2"/>
  <c r="F1654" i="2"/>
  <c r="AF1654" i="2" s="1"/>
  <c r="AG1653" i="2"/>
  <c r="K1653" i="2"/>
  <c r="F1653" i="2"/>
  <c r="L1653" i="2"/>
  <c r="K1652" i="2"/>
  <c r="L1652" i="2" s="1"/>
  <c r="F1652" i="2"/>
  <c r="AF1652" i="2" s="1"/>
  <c r="AJ1651" i="2"/>
  <c r="AF1651" i="2"/>
  <c r="AE1651" i="2"/>
  <c r="K1651" i="2"/>
  <c r="L1651" i="2" s="1"/>
  <c r="I1651" i="2"/>
  <c r="F1651" i="2"/>
  <c r="AI1650" i="2"/>
  <c r="AG1650" i="2"/>
  <c r="AB1650" i="2"/>
  <c r="L1650" i="2"/>
  <c r="K1650" i="2"/>
  <c r="I1650" i="2"/>
  <c r="F1650" i="2"/>
  <c r="AF1650" i="2" s="1"/>
  <c r="AI1649" i="2"/>
  <c r="AH1649" i="2"/>
  <c r="AF1649" i="2"/>
  <c r="AE1649" i="2"/>
  <c r="AD1649" i="2"/>
  <c r="AB1649" i="2"/>
  <c r="K1649" i="2"/>
  <c r="I1649" i="2"/>
  <c r="F1649" i="2"/>
  <c r="L1649" i="2"/>
  <c r="AJ1648" i="2"/>
  <c r="AE1648" i="2"/>
  <c r="L1648" i="2"/>
  <c r="K1648" i="2"/>
  <c r="F1648" i="2"/>
  <c r="AF1648" i="2" s="1"/>
  <c r="AC1647" i="2"/>
  <c r="AB1647" i="2"/>
  <c r="K1647" i="2"/>
  <c r="L1647" i="2" s="1"/>
  <c r="F1647" i="2"/>
  <c r="AF1647" i="2" s="1"/>
  <c r="AJ1646" i="2"/>
  <c r="AI1646" i="2"/>
  <c r="AG1646" i="2"/>
  <c r="AE1646" i="2"/>
  <c r="AD1646" i="2"/>
  <c r="AC1646" i="2"/>
  <c r="AB1646" i="2"/>
  <c r="K1646" i="2"/>
  <c r="L1646" i="2" s="1"/>
  <c r="I1646" i="2"/>
  <c r="F1646" i="2"/>
  <c r="AF1646" i="2" s="1"/>
  <c r="AH1645" i="2"/>
  <c r="AF1645" i="2"/>
  <c r="AD1645" i="2"/>
  <c r="AB1645" i="2"/>
  <c r="K1645" i="2"/>
  <c r="L1645" i="2" s="1"/>
  <c r="F1645" i="2"/>
  <c r="AE1645" i="2" s="1"/>
  <c r="AI1644" i="2"/>
  <c r="K1644" i="2"/>
  <c r="L1644" i="2" s="1"/>
  <c r="F1644" i="2"/>
  <c r="AF1644" i="2" s="1"/>
  <c r="AJ1643" i="2"/>
  <c r="AE1643" i="2"/>
  <c r="AB1643" i="2"/>
  <c r="K1643" i="2"/>
  <c r="L1643" i="2" s="1"/>
  <c r="I1643" i="2"/>
  <c r="F1643" i="2"/>
  <c r="AF1643" i="2" s="1"/>
  <c r="AH1642" i="2"/>
  <c r="K1642" i="2"/>
  <c r="F1642" i="2"/>
  <c r="L1642" i="2"/>
  <c r="AI1641" i="2"/>
  <c r="AH1641" i="2"/>
  <c r="AF1641" i="2"/>
  <c r="AE1641" i="2"/>
  <c r="AD1641" i="2"/>
  <c r="K1641" i="2"/>
  <c r="L1641" i="2" s="1"/>
  <c r="I1641" i="2"/>
  <c r="F1641" i="2"/>
  <c r="AB1641" i="2" s="1"/>
  <c r="AJ1640" i="2"/>
  <c r="AF1640" i="2"/>
  <c r="AE1640" i="2"/>
  <c r="K1640" i="2"/>
  <c r="F1640" i="2"/>
  <c r="L1640" i="2"/>
  <c r="K1639" i="2"/>
  <c r="L1639" i="2" s="1"/>
  <c r="F1639" i="2"/>
  <c r="AF1639" i="2" s="1"/>
  <c r="AJ1638" i="2"/>
  <c r="AI1638" i="2"/>
  <c r="AG1638" i="2"/>
  <c r="AE1638" i="2"/>
  <c r="AD1638" i="2"/>
  <c r="AC1638" i="2"/>
  <c r="AB1638" i="2"/>
  <c r="K1638" i="2"/>
  <c r="I1638" i="2"/>
  <c r="F1638" i="2"/>
  <c r="AF1638" i="2" s="1"/>
  <c r="L1638" i="2"/>
  <c r="AF1637" i="2"/>
  <c r="K1637" i="2"/>
  <c r="L1637" i="2" s="1"/>
  <c r="F1637" i="2"/>
  <c r="AE1637" i="2" s="1"/>
  <c r="AD1636" i="2"/>
  <c r="AC1636" i="2"/>
  <c r="K1636" i="2"/>
  <c r="L1636" i="2" s="1"/>
  <c r="F1636" i="2"/>
  <c r="AF1636" i="2" s="1"/>
  <c r="AJ1635" i="2"/>
  <c r="AF1635" i="2"/>
  <c r="AE1635" i="2"/>
  <c r="K1635" i="2"/>
  <c r="L1635" i="2" s="1"/>
  <c r="I1635" i="2"/>
  <c r="F1635" i="2"/>
  <c r="AC1635" i="2" s="1"/>
  <c r="AI1634" i="2"/>
  <c r="AG1634" i="2"/>
  <c r="AD1634" i="2"/>
  <c r="AC1634" i="2"/>
  <c r="AB1634" i="2"/>
  <c r="L1634" i="2"/>
  <c r="K1634" i="2"/>
  <c r="I1634" i="2"/>
  <c r="F1634" i="2"/>
  <c r="AF1634" i="2" s="1"/>
  <c r="AI1633" i="2"/>
  <c r="AH1633" i="2"/>
  <c r="AF1633" i="2"/>
  <c r="AE1633" i="2"/>
  <c r="AD1633" i="2"/>
  <c r="AB1633" i="2"/>
  <c r="K1633" i="2"/>
  <c r="L1633" i="2" s="1"/>
  <c r="I1633" i="2"/>
  <c r="F1633" i="2"/>
  <c r="AJ1632" i="2"/>
  <c r="AE1632" i="2"/>
  <c r="AC1632" i="2"/>
  <c r="AB1632" i="2"/>
  <c r="K1632" i="2"/>
  <c r="L1632" i="2" s="1"/>
  <c r="F1632" i="2"/>
  <c r="AF1632" i="2" s="1"/>
  <c r="AH1631" i="2"/>
  <c r="K1631" i="2"/>
  <c r="L1631" i="2" s="1"/>
  <c r="F1631" i="2"/>
  <c r="AF1631" i="2" s="1"/>
  <c r="AJ1630" i="2"/>
  <c r="AI1630" i="2"/>
  <c r="AG1630" i="2"/>
  <c r="AE1630" i="2"/>
  <c r="AD1630" i="2"/>
  <c r="AB1630" i="2"/>
  <c r="K1630" i="2"/>
  <c r="L1630" i="2" s="1"/>
  <c r="I1630" i="2"/>
  <c r="F1630" i="2"/>
  <c r="AF1630" i="2" s="1"/>
  <c r="K1629" i="2"/>
  <c r="F1629" i="2"/>
  <c r="L1629" i="2"/>
  <c r="K1628" i="2"/>
  <c r="L1628" i="2" s="1"/>
  <c r="F1628" i="2"/>
  <c r="AF1628" i="2" s="1"/>
  <c r="AJ1627" i="2"/>
  <c r="AF1627" i="2"/>
  <c r="AE1627" i="2"/>
  <c r="K1627" i="2"/>
  <c r="L1627" i="2" s="1"/>
  <c r="I1627" i="2"/>
  <c r="F1627" i="2"/>
  <c r="AG1626" i="2"/>
  <c r="AB1626" i="2"/>
  <c r="L1626" i="2"/>
  <c r="K1626" i="2"/>
  <c r="F1626" i="2"/>
  <c r="AF1626" i="2" s="1"/>
  <c r="AI1625" i="2"/>
  <c r="AH1625" i="2"/>
  <c r="AF1625" i="2"/>
  <c r="AE1625" i="2"/>
  <c r="AD1625" i="2"/>
  <c r="AB1625" i="2"/>
  <c r="K1625" i="2"/>
  <c r="I1625" i="2"/>
  <c r="F1625" i="2"/>
  <c r="L1625" i="2"/>
  <c r="AJ1624" i="2"/>
  <c r="AF1624" i="2"/>
  <c r="AE1624" i="2"/>
  <c r="L1624" i="2"/>
  <c r="K1624" i="2"/>
  <c r="F1624" i="2"/>
  <c r="AD1624" i="2" s="1"/>
  <c r="AC1623" i="2"/>
  <c r="AB1623" i="2"/>
  <c r="K1623" i="2"/>
  <c r="L1623" i="2" s="1"/>
  <c r="F1623" i="2"/>
  <c r="AF1623" i="2" s="1"/>
  <c r="AJ1622" i="2"/>
  <c r="AI1622" i="2"/>
  <c r="AG1622" i="2"/>
  <c r="AE1622" i="2"/>
  <c r="AD1622" i="2"/>
  <c r="AC1622" i="2"/>
  <c r="AB1622" i="2"/>
  <c r="K1622" i="2"/>
  <c r="L1622" i="2" s="1"/>
  <c r="I1622" i="2"/>
  <c r="F1622" i="2"/>
  <c r="AF1622" i="2" s="1"/>
  <c r="AI1621" i="2"/>
  <c r="AH1621" i="2"/>
  <c r="AF1621" i="2"/>
  <c r="AD1621" i="2"/>
  <c r="AB1621" i="2"/>
  <c r="K1621" i="2"/>
  <c r="L1621" i="2" s="1"/>
  <c r="I1621" i="2"/>
  <c r="F1621" i="2"/>
  <c r="AE1621" i="2" s="1"/>
  <c r="AI1620" i="2"/>
  <c r="K1620" i="2"/>
  <c r="L1620" i="2" s="1"/>
  <c r="F1620" i="2"/>
  <c r="AF1620" i="2" s="1"/>
  <c r="AJ1619" i="2"/>
  <c r="AE1619" i="2"/>
  <c r="AB1619" i="2"/>
  <c r="K1619" i="2"/>
  <c r="L1619" i="2" s="1"/>
  <c r="I1619" i="2"/>
  <c r="F1619" i="2"/>
  <c r="AF1619" i="2" s="1"/>
  <c r="AH1618" i="2"/>
  <c r="K1618" i="2"/>
  <c r="F1618" i="2"/>
  <c r="L1618" i="2"/>
  <c r="AI1617" i="2"/>
  <c r="AH1617" i="2"/>
  <c r="AF1617" i="2"/>
  <c r="AD1617" i="2"/>
  <c r="K1617" i="2"/>
  <c r="L1617" i="2" s="1"/>
  <c r="I1617" i="2"/>
  <c r="F1617" i="2"/>
  <c r="AE1617" i="2" s="1"/>
  <c r="AJ1616" i="2"/>
  <c r="AF1616" i="2"/>
  <c r="AE1616" i="2"/>
  <c r="K1616" i="2"/>
  <c r="F1616" i="2"/>
  <c r="L1616" i="2"/>
  <c r="K1615" i="2"/>
  <c r="L1615" i="2" s="1"/>
  <c r="F1615" i="2"/>
  <c r="AF1615" i="2" s="1"/>
  <c r="AJ1614" i="2"/>
  <c r="AI1614" i="2"/>
  <c r="AG1614" i="2"/>
  <c r="AE1614" i="2"/>
  <c r="AD1614" i="2"/>
  <c r="AC1614" i="2"/>
  <c r="AB1614" i="2"/>
  <c r="K1614" i="2"/>
  <c r="I1614" i="2"/>
  <c r="F1614" i="2"/>
  <c r="AF1614" i="2" s="1"/>
  <c r="L1614" i="2"/>
  <c r="AF1613" i="2"/>
  <c r="L1613" i="2"/>
  <c r="K1613" i="2"/>
  <c r="F1613" i="2"/>
  <c r="AE1613" i="2" s="1"/>
  <c r="AD1612" i="2"/>
  <c r="AC1612" i="2"/>
  <c r="K1612" i="2"/>
  <c r="L1612" i="2" s="1"/>
  <c r="F1612" i="2"/>
  <c r="AF1612" i="2" s="1"/>
  <c r="AJ1611" i="2"/>
  <c r="AF1611" i="2"/>
  <c r="AE1611" i="2"/>
  <c r="K1611" i="2"/>
  <c r="L1611" i="2" s="1"/>
  <c r="I1611" i="2"/>
  <c r="F1611" i="2"/>
  <c r="AC1611" i="2" s="1"/>
  <c r="AJ1610" i="2"/>
  <c r="AI1610" i="2"/>
  <c r="AG1610" i="2"/>
  <c r="AD1610" i="2"/>
  <c r="AC1610" i="2"/>
  <c r="AB1610" i="2"/>
  <c r="L1610" i="2"/>
  <c r="K1610" i="2"/>
  <c r="I1610" i="2"/>
  <c r="F1610" i="2"/>
  <c r="AF1610" i="2" s="1"/>
  <c r="AI1609" i="2"/>
  <c r="AH1609" i="2"/>
  <c r="AF1609" i="2"/>
  <c r="AE1609" i="2"/>
  <c r="AD1609" i="2"/>
  <c r="AB1609" i="2"/>
  <c r="K1609" i="2"/>
  <c r="L1609" i="2" s="1"/>
  <c r="I1609" i="2"/>
  <c r="F1609" i="2"/>
  <c r="AJ1608" i="2"/>
  <c r="AE1608" i="2"/>
  <c r="AC1608" i="2"/>
  <c r="AB1608" i="2"/>
  <c r="K1608" i="2"/>
  <c r="L1608" i="2" s="1"/>
  <c r="F1608" i="2"/>
  <c r="AF1608" i="2" s="1"/>
  <c r="AH1607" i="2"/>
  <c r="K1607" i="2"/>
  <c r="L1607" i="2" s="1"/>
  <c r="F1607" i="2"/>
  <c r="AF1607" i="2" s="1"/>
  <c r="AJ1606" i="2"/>
  <c r="AI1606" i="2"/>
  <c r="AG1606" i="2"/>
  <c r="AD1606" i="2"/>
  <c r="AB1606" i="2"/>
  <c r="K1606" i="2"/>
  <c r="L1606" i="2" s="1"/>
  <c r="I1606" i="2"/>
  <c r="F1606" i="2"/>
  <c r="AF1606" i="2" s="1"/>
  <c r="K1605" i="2"/>
  <c r="F1605" i="2"/>
  <c r="L1605" i="2"/>
  <c r="K1604" i="2"/>
  <c r="L1604" i="2" s="1"/>
  <c r="F1604" i="2"/>
  <c r="AF1604" i="2" s="1"/>
  <c r="AJ1603" i="2"/>
  <c r="AF1603" i="2"/>
  <c r="AE1603" i="2"/>
  <c r="K1603" i="2"/>
  <c r="L1603" i="2" s="1"/>
  <c r="I1603" i="2"/>
  <c r="F1603" i="2"/>
  <c r="AG1602" i="2"/>
  <c r="AB1602" i="2"/>
  <c r="L1602" i="2"/>
  <c r="K1602" i="2"/>
  <c r="F1602" i="2"/>
  <c r="AF1602" i="2" s="1"/>
  <c r="AI1601" i="2"/>
  <c r="AH1601" i="2"/>
  <c r="AF1601" i="2"/>
  <c r="AE1601" i="2"/>
  <c r="AD1601" i="2"/>
  <c r="AB1601" i="2"/>
  <c r="K1601" i="2"/>
  <c r="I1601" i="2"/>
  <c r="F1601" i="2"/>
  <c r="L1601" i="2"/>
  <c r="AJ1600" i="2"/>
  <c r="AF1600" i="2"/>
  <c r="AE1600" i="2"/>
  <c r="K1600" i="2"/>
  <c r="L1600" i="2" s="1"/>
  <c r="F1600" i="2"/>
  <c r="AD1600" i="2" s="1"/>
  <c r="AC1599" i="2"/>
  <c r="AB1599" i="2"/>
  <c r="K1599" i="2"/>
  <c r="L1599" i="2" s="1"/>
  <c r="F1599" i="2"/>
  <c r="AF1599" i="2" s="1"/>
  <c r="AJ1598" i="2"/>
  <c r="AI1598" i="2"/>
  <c r="AG1598" i="2"/>
  <c r="AE1598" i="2"/>
  <c r="AD1598" i="2"/>
  <c r="AC1598" i="2"/>
  <c r="AB1598" i="2"/>
  <c r="K1598" i="2"/>
  <c r="L1598" i="2" s="1"/>
  <c r="I1598" i="2"/>
  <c r="F1598" i="2"/>
  <c r="AF1598" i="2" s="1"/>
  <c r="AI1597" i="2"/>
  <c r="AH1597" i="2"/>
  <c r="AF1597" i="2"/>
  <c r="AD1597" i="2"/>
  <c r="AB1597" i="2"/>
  <c r="K1597" i="2"/>
  <c r="L1597" i="2" s="1"/>
  <c r="I1597" i="2"/>
  <c r="F1597" i="2"/>
  <c r="AE1597" i="2" s="1"/>
  <c r="AI1596" i="2"/>
  <c r="K1596" i="2"/>
  <c r="L1596" i="2" s="1"/>
  <c r="F1596" i="2"/>
  <c r="AF1596" i="2" s="1"/>
  <c r="AJ1595" i="2"/>
  <c r="AE1595" i="2"/>
  <c r="AB1595" i="2"/>
  <c r="K1595" i="2"/>
  <c r="L1595" i="2" s="1"/>
  <c r="I1595" i="2"/>
  <c r="F1595" i="2"/>
  <c r="AF1595" i="2" s="1"/>
  <c r="AH1594" i="2"/>
  <c r="K1594" i="2"/>
  <c r="F1594" i="2"/>
  <c r="L1594" i="2"/>
  <c r="AI1593" i="2"/>
  <c r="AH1593" i="2"/>
  <c r="AF1593" i="2"/>
  <c r="AD1593" i="2"/>
  <c r="K1593" i="2"/>
  <c r="L1593" i="2" s="1"/>
  <c r="I1593" i="2"/>
  <c r="F1593" i="2"/>
  <c r="AE1593" i="2" s="1"/>
  <c r="AJ1592" i="2"/>
  <c r="AF1592" i="2"/>
  <c r="AE1592" i="2"/>
  <c r="K1592" i="2"/>
  <c r="F1592" i="2"/>
  <c r="L1592" i="2"/>
  <c r="K1591" i="2"/>
  <c r="L1591" i="2" s="1"/>
  <c r="F1591" i="2"/>
  <c r="AF1591" i="2" s="1"/>
  <c r="AJ1590" i="2"/>
  <c r="AI1590" i="2"/>
  <c r="AG1590" i="2"/>
  <c r="AE1590" i="2"/>
  <c r="AD1590" i="2"/>
  <c r="AC1590" i="2"/>
  <c r="AB1590" i="2"/>
  <c r="K1590" i="2"/>
  <c r="I1590" i="2"/>
  <c r="F1590" i="2"/>
  <c r="AF1590" i="2" s="1"/>
  <c r="L1590" i="2"/>
  <c r="AF1589" i="2"/>
  <c r="L1589" i="2"/>
  <c r="K1589" i="2"/>
  <c r="F1589" i="2"/>
  <c r="AE1589" i="2" s="1"/>
  <c r="AD1588" i="2"/>
  <c r="AC1588" i="2"/>
  <c r="K1588" i="2"/>
  <c r="L1588" i="2" s="1"/>
  <c r="F1588" i="2"/>
  <c r="AF1588" i="2" s="1"/>
  <c r="AJ1587" i="2"/>
  <c r="AF1587" i="2"/>
  <c r="AE1587" i="2"/>
  <c r="K1587" i="2"/>
  <c r="L1587" i="2" s="1"/>
  <c r="I1587" i="2"/>
  <c r="F1587" i="2"/>
  <c r="AC1587" i="2" s="1"/>
  <c r="AJ1586" i="2"/>
  <c r="AI1586" i="2"/>
  <c r="AG1586" i="2"/>
  <c r="AD1586" i="2"/>
  <c r="AC1586" i="2"/>
  <c r="AB1586" i="2"/>
  <c r="L1586" i="2"/>
  <c r="K1586" i="2"/>
  <c r="I1586" i="2"/>
  <c r="F1586" i="2"/>
  <c r="AF1586" i="2" s="1"/>
  <c r="AI1585" i="2"/>
  <c r="AH1585" i="2"/>
  <c r="AF1585" i="2"/>
  <c r="AE1585" i="2"/>
  <c r="AD1585" i="2"/>
  <c r="AB1585" i="2"/>
  <c r="K1585" i="2"/>
  <c r="L1585" i="2" s="1"/>
  <c r="I1585" i="2"/>
  <c r="F1585" i="2"/>
  <c r="AJ1584" i="2"/>
  <c r="AE1584" i="2"/>
  <c r="AC1584" i="2"/>
  <c r="AB1584" i="2"/>
  <c r="K1584" i="2"/>
  <c r="L1584" i="2" s="1"/>
  <c r="F1584" i="2"/>
  <c r="AF1584" i="2" s="1"/>
  <c r="AH1583" i="2"/>
  <c r="K1583" i="2"/>
  <c r="L1583" i="2" s="1"/>
  <c r="F1583" i="2"/>
  <c r="AF1583" i="2" s="1"/>
  <c r="AJ1582" i="2"/>
  <c r="AI1582" i="2"/>
  <c r="AG1582" i="2"/>
  <c r="AD1582" i="2"/>
  <c r="AB1582" i="2"/>
  <c r="K1582" i="2"/>
  <c r="L1582" i="2" s="1"/>
  <c r="I1582" i="2"/>
  <c r="F1582" i="2"/>
  <c r="AF1582" i="2" s="1"/>
  <c r="AG1581" i="2"/>
  <c r="K1581" i="2"/>
  <c r="F1581" i="2"/>
  <c r="L1581" i="2"/>
  <c r="K1580" i="2"/>
  <c r="L1580" i="2" s="1"/>
  <c r="F1580" i="2"/>
  <c r="AF1580" i="2" s="1"/>
  <c r="K1579" i="2"/>
  <c r="F1579" i="2"/>
  <c r="AF1579" i="2" s="1"/>
  <c r="L1579" i="2"/>
  <c r="AJ1578" i="2"/>
  <c r="AI1578" i="2"/>
  <c r="AD1578" i="2"/>
  <c r="AB1578" i="2"/>
  <c r="K1578" i="2"/>
  <c r="L1578" i="2" s="1"/>
  <c r="F1578" i="2"/>
  <c r="AF1578" i="2" s="1"/>
  <c r="AJ1577" i="2"/>
  <c r="AI1577" i="2"/>
  <c r="AH1577" i="2"/>
  <c r="AE1577" i="2"/>
  <c r="AD1577" i="2"/>
  <c r="K1577" i="2"/>
  <c r="L1577" i="2" s="1"/>
  <c r="I1577" i="2"/>
  <c r="F1577" i="2"/>
  <c r="AC1577" i="2" s="1"/>
  <c r="AJ1576" i="2"/>
  <c r="AI1576" i="2"/>
  <c r="AG1576" i="2"/>
  <c r="AE1576" i="2"/>
  <c r="AD1576" i="2"/>
  <c r="AC1576" i="2"/>
  <c r="K1576" i="2"/>
  <c r="F1576" i="2"/>
  <c r="L1576" i="2"/>
  <c r="K1575" i="2"/>
  <c r="F1575" i="2"/>
  <c r="AI1575" i="2" s="1"/>
  <c r="L1575" i="2"/>
  <c r="AG1574" i="2"/>
  <c r="K1574" i="2"/>
  <c r="F1574" i="2"/>
  <c r="L1574" i="2"/>
  <c r="AJ1573" i="2"/>
  <c r="AI1573" i="2"/>
  <c r="AH1573" i="2"/>
  <c r="AG1573" i="2"/>
  <c r="AE1573" i="2"/>
  <c r="AB1573" i="2"/>
  <c r="K1573" i="2"/>
  <c r="L1573" i="2" s="1"/>
  <c r="I1573" i="2"/>
  <c r="F1573" i="2"/>
  <c r="AC1573" i="2" s="1"/>
  <c r="AJ1572" i="2"/>
  <c r="AI1572" i="2"/>
  <c r="AH1572" i="2"/>
  <c r="AD1572" i="2"/>
  <c r="K1572" i="2"/>
  <c r="L1572" i="2" s="1"/>
  <c r="I1572" i="2"/>
  <c r="F1572" i="2"/>
  <c r="AJ1571" i="2"/>
  <c r="AG1571" i="2"/>
  <c r="AE1571" i="2"/>
  <c r="AD1571" i="2"/>
  <c r="AC1571" i="2"/>
  <c r="K1571" i="2"/>
  <c r="F1571" i="2"/>
  <c r="AI1571" i="2" s="1"/>
  <c r="L1571" i="2"/>
  <c r="K1570" i="2"/>
  <c r="L1570" i="2" s="1"/>
  <c r="F1570" i="2"/>
  <c r="AF1570" i="2" s="1"/>
  <c r="AG1569" i="2"/>
  <c r="K1569" i="2"/>
  <c r="L1569" i="2" s="1"/>
  <c r="F1569" i="2"/>
  <c r="AC1569" i="2" s="1"/>
  <c r="AJ1568" i="2"/>
  <c r="AI1568" i="2"/>
  <c r="AH1568" i="2"/>
  <c r="AE1568" i="2"/>
  <c r="AC1568" i="2"/>
  <c r="AB1568" i="2"/>
  <c r="K1568" i="2"/>
  <c r="L1568" i="2" s="1"/>
  <c r="I1568" i="2"/>
  <c r="F1568" i="2"/>
  <c r="AJ1567" i="2"/>
  <c r="AH1567" i="2"/>
  <c r="AD1567" i="2"/>
  <c r="K1567" i="2"/>
  <c r="L1567" i="2" s="1"/>
  <c r="I1567" i="2"/>
  <c r="F1567" i="2"/>
  <c r="AI1567" i="2" s="1"/>
  <c r="AJ1566" i="2"/>
  <c r="AI1566" i="2"/>
  <c r="AH1566" i="2"/>
  <c r="AE1566" i="2"/>
  <c r="AD1566" i="2"/>
  <c r="AC1566" i="2"/>
  <c r="K1566" i="2"/>
  <c r="I1566" i="2"/>
  <c r="F1566" i="2"/>
  <c r="AF1566" i="2" s="1"/>
  <c r="L1566" i="2"/>
  <c r="AI1565" i="2"/>
  <c r="AH1565" i="2"/>
  <c r="AG1565" i="2"/>
  <c r="AB1565" i="2"/>
  <c r="K1565" i="2"/>
  <c r="L1565" i="2" s="1"/>
  <c r="I1565" i="2"/>
  <c r="F1565" i="2"/>
  <c r="AC1565" i="2" s="1"/>
  <c r="AG1564" i="2"/>
  <c r="K1564" i="2"/>
  <c r="L1564" i="2" s="1"/>
  <c r="F1564" i="2"/>
  <c r="AJ1563" i="2"/>
  <c r="AH1563" i="2"/>
  <c r="AE1563" i="2"/>
  <c r="AC1563" i="2"/>
  <c r="AB1563" i="2"/>
  <c r="K1563" i="2"/>
  <c r="L1563" i="2" s="1"/>
  <c r="I1563" i="2"/>
  <c r="F1563" i="2"/>
  <c r="AI1563" i="2" s="1"/>
  <c r="AJ1562" i="2"/>
  <c r="AI1562" i="2"/>
  <c r="AD1562" i="2"/>
  <c r="L1562" i="2"/>
  <c r="K1562" i="2"/>
  <c r="F1562" i="2"/>
  <c r="AF1562" i="2" s="1"/>
  <c r="AE1561" i="2"/>
  <c r="AD1561" i="2"/>
  <c r="K1561" i="2"/>
  <c r="F1561" i="2"/>
  <c r="AC1561" i="2" s="1"/>
  <c r="L1561" i="2"/>
  <c r="AI1560" i="2"/>
  <c r="AH1560" i="2"/>
  <c r="AG1560" i="2"/>
  <c r="AC1560" i="2"/>
  <c r="K1560" i="2"/>
  <c r="L1560" i="2" s="1"/>
  <c r="I1560" i="2"/>
  <c r="F1560" i="2"/>
  <c r="AF1559" i="2"/>
  <c r="K1559" i="2"/>
  <c r="L1559" i="2" s="1"/>
  <c r="F1559" i="2"/>
  <c r="AG1559" i="2" s="1"/>
  <c r="AJ1558" i="2"/>
  <c r="AI1558" i="2"/>
  <c r="AE1558" i="2"/>
  <c r="AC1558" i="2"/>
  <c r="AB1558" i="2"/>
  <c r="L1558" i="2"/>
  <c r="K1558" i="2"/>
  <c r="F1558" i="2"/>
  <c r="AF1558" i="2" s="1"/>
  <c r="AJ1557" i="2"/>
  <c r="AI1557" i="2"/>
  <c r="AE1557" i="2"/>
  <c r="L1557" i="2"/>
  <c r="K1557" i="2"/>
  <c r="F1557" i="2"/>
  <c r="AC1557" i="2" s="1"/>
  <c r="AE1556" i="2"/>
  <c r="AD1556" i="2"/>
  <c r="K1556" i="2"/>
  <c r="F1556" i="2"/>
  <c r="L1556" i="2"/>
  <c r="AJ1555" i="2"/>
  <c r="AH1555" i="2"/>
  <c r="AG1555" i="2"/>
  <c r="AC1555" i="2"/>
  <c r="K1555" i="2"/>
  <c r="L1555" i="2" s="1"/>
  <c r="I1555" i="2"/>
  <c r="F1555" i="2"/>
  <c r="AI1555" i="2" s="1"/>
  <c r="AH1554" i="2"/>
  <c r="AG1554" i="2"/>
  <c r="K1554" i="2"/>
  <c r="L1554" i="2" s="1"/>
  <c r="I1554" i="2"/>
  <c r="F1554" i="2"/>
  <c r="AJ1553" i="2"/>
  <c r="AD1553" i="2"/>
  <c r="AB1553" i="2"/>
  <c r="K1553" i="2"/>
  <c r="L1553" i="2" s="1"/>
  <c r="F1553" i="2"/>
  <c r="AC1553" i="2" s="1"/>
  <c r="AJ1552" i="2"/>
  <c r="AI1552" i="2"/>
  <c r="AE1552" i="2"/>
  <c r="L1552" i="2"/>
  <c r="K1552" i="2"/>
  <c r="F1552" i="2"/>
  <c r="AE1551" i="2"/>
  <c r="AD1551" i="2"/>
  <c r="K1551" i="2"/>
  <c r="F1551" i="2"/>
  <c r="AI1551" i="2" s="1"/>
  <c r="L1551" i="2"/>
  <c r="AJ1550" i="2"/>
  <c r="AI1550" i="2"/>
  <c r="AH1550" i="2"/>
  <c r="AC1550" i="2"/>
  <c r="K1550" i="2"/>
  <c r="L1550" i="2" s="1"/>
  <c r="I1550" i="2"/>
  <c r="F1550" i="2"/>
  <c r="AF1550" i="2" s="1"/>
  <c r="AI1549" i="2"/>
  <c r="AH1549" i="2"/>
  <c r="AG1549" i="2"/>
  <c r="AE1549" i="2"/>
  <c r="AD1549" i="2"/>
  <c r="AB1549" i="2"/>
  <c r="K1549" i="2"/>
  <c r="L1549" i="2" s="1"/>
  <c r="I1549" i="2"/>
  <c r="F1549" i="2"/>
  <c r="AC1549" i="2" s="1"/>
  <c r="AD1548" i="2"/>
  <c r="AC1548" i="2"/>
  <c r="AB1548" i="2"/>
  <c r="K1548" i="2"/>
  <c r="L1548" i="2" s="1"/>
  <c r="F1548" i="2"/>
  <c r="AJ1547" i="2"/>
  <c r="AE1547" i="2"/>
  <c r="K1547" i="2"/>
  <c r="L1547" i="2" s="1"/>
  <c r="F1547" i="2"/>
  <c r="AI1547" i="2" s="1"/>
  <c r="AE1546" i="2"/>
  <c r="AD1546" i="2"/>
  <c r="K1546" i="2"/>
  <c r="F1546" i="2"/>
  <c r="AF1546" i="2" s="1"/>
  <c r="L1546" i="2"/>
  <c r="AJ1545" i="2"/>
  <c r="AI1545" i="2"/>
  <c r="AH1545" i="2"/>
  <c r="AG1545" i="2"/>
  <c r="AD1545" i="2"/>
  <c r="K1545" i="2"/>
  <c r="L1545" i="2" s="1"/>
  <c r="I1545" i="2"/>
  <c r="F1545" i="2"/>
  <c r="AC1545" i="2" s="1"/>
  <c r="AI1544" i="2"/>
  <c r="AH1544" i="2"/>
  <c r="AG1544" i="2"/>
  <c r="AE1544" i="2"/>
  <c r="AD1544" i="2"/>
  <c r="AC1544" i="2"/>
  <c r="AB1544" i="2"/>
  <c r="K1544" i="2"/>
  <c r="L1544" i="2" s="1"/>
  <c r="I1544" i="2"/>
  <c r="F1544" i="2"/>
  <c r="AC1543" i="2"/>
  <c r="AB1543" i="2"/>
  <c r="K1543" i="2"/>
  <c r="L1543" i="2" s="1"/>
  <c r="F1543" i="2"/>
  <c r="AI1543" i="2" s="1"/>
  <c r="AJ1542" i="2"/>
  <c r="AE1542" i="2"/>
  <c r="L1542" i="2"/>
  <c r="K1542" i="2"/>
  <c r="F1542" i="2"/>
  <c r="AF1542" i="2" s="1"/>
  <c r="AF1541" i="2"/>
  <c r="AE1541" i="2"/>
  <c r="K1541" i="2"/>
  <c r="F1541" i="2"/>
  <c r="L1541" i="2"/>
  <c r="AJ1540" i="2"/>
  <c r="AI1540" i="2"/>
  <c r="AH1540" i="2"/>
  <c r="AG1540" i="2"/>
  <c r="AD1540" i="2"/>
  <c r="AB1540" i="2"/>
  <c r="K1540" i="2"/>
  <c r="L1540" i="2" s="1"/>
  <c r="I1540" i="2"/>
  <c r="F1540" i="2"/>
  <c r="AJ1539" i="2"/>
  <c r="AH1539" i="2"/>
  <c r="AG1539" i="2"/>
  <c r="AE1539" i="2"/>
  <c r="AD1539" i="2"/>
  <c r="AC1539" i="2"/>
  <c r="AB1539" i="2"/>
  <c r="K1539" i="2"/>
  <c r="L1539" i="2" s="1"/>
  <c r="I1539" i="2"/>
  <c r="F1539" i="2"/>
  <c r="AI1539" i="2" s="1"/>
  <c r="AC1538" i="2"/>
  <c r="AB1538" i="2"/>
  <c r="K1538" i="2"/>
  <c r="L1538" i="2" s="1"/>
  <c r="F1538" i="2"/>
  <c r="AF1538" i="2" s="1"/>
  <c r="AJ1537" i="2"/>
  <c r="L1537" i="2"/>
  <c r="K1537" i="2"/>
  <c r="F1537" i="2"/>
  <c r="AC1537" i="2" s="1"/>
  <c r="AF1536" i="2"/>
  <c r="AE1536" i="2"/>
  <c r="K1536" i="2"/>
  <c r="F1536" i="2"/>
  <c r="L1536" i="2"/>
  <c r="AJ1535" i="2"/>
  <c r="AH1535" i="2"/>
  <c r="AG1535" i="2"/>
  <c r="AD1535" i="2"/>
  <c r="AB1535" i="2"/>
  <c r="K1535" i="2"/>
  <c r="L1535" i="2" s="1"/>
  <c r="I1535" i="2"/>
  <c r="F1535" i="2"/>
  <c r="AI1535" i="2" s="1"/>
  <c r="AJ1534" i="2"/>
  <c r="AI1534" i="2"/>
  <c r="AH1534" i="2"/>
  <c r="AE1534" i="2"/>
  <c r="AD1534" i="2"/>
  <c r="AC1534" i="2"/>
  <c r="AB1534" i="2"/>
  <c r="K1534" i="2"/>
  <c r="L1534" i="2" s="1"/>
  <c r="I1534" i="2"/>
  <c r="F1534" i="2"/>
  <c r="AF1534" i="2" s="1"/>
  <c r="AJ1533" i="2"/>
  <c r="AI1533" i="2"/>
  <c r="AG1533" i="2"/>
  <c r="AE1533" i="2"/>
  <c r="AD1533" i="2"/>
  <c r="AB1533" i="2"/>
  <c r="K1533" i="2"/>
  <c r="F1533" i="2"/>
  <c r="AC1533" i="2" s="1"/>
  <c r="L1533" i="2"/>
  <c r="L1532" i="2"/>
  <c r="K1532" i="2"/>
  <c r="F1532" i="2"/>
  <c r="AE1531" i="2"/>
  <c r="K1531" i="2"/>
  <c r="F1531" i="2"/>
  <c r="AF1531" i="2" s="1"/>
  <c r="L1531" i="2"/>
  <c r="AJ1530" i="2"/>
  <c r="AI1530" i="2"/>
  <c r="AH1530" i="2"/>
  <c r="AD1530" i="2"/>
  <c r="AB1530" i="2"/>
  <c r="K1530" i="2"/>
  <c r="L1530" i="2" s="1"/>
  <c r="I1530" i="2"/>
  <c r="F1530" i="2"/>
  <c r="AF1530" i="2" s="1"/>
  <c r="AJ1529" i="2"/>
  <c r="AI1529" i="2"/>
  <c r="AH1529" i="2"/>
  <c r="AD1529" i="2"/>
  <c r="K1529" i="2"/>
  <c r="L1529" i="2" s="1"/>
  <c r="I1529" i="2"/>
  <c r="F1529" i="2"/>
  <c r="AC1529" i="2" s="1"/>
  <c r="AJ1528" i="2"/>
  <c r="AI1528" i="2"/>
  <c r="AG1528" i="2"/>
  <c r="AE1528" i="2"/>
  <c r="AD1528" i="2"/>
  <c r="AC1528" i="2"/>
  <c r="AB1528" i="2"/>
  <c r="K1528" i="2"/>
  <c r="F1528" i="2"/>
  <c r="L1528" i="2"/>
  <c r="AF1527" i="2"/>
  <c r="K1527" i="2"/>
  <c r="F1527" i="2"/>
  <c r="L1527" i="2"/>
  <c r="AG1526" i="2"/>
  <c r="AE1526" i="2"/>
  <c r="K1526" i="2"/>
  <c r="F1526" i="2"/>
  <c r="L1526" i="2"/>
  <c r="AJ1525" i="2"/>
  <c r="AI1525" i="2"/>
  <c r="AH1525" i="2"/>
  <c r="AG1525" i="2"/>
  <c r="AE1525" i="2"/>
  <c r="AD1525" i="2"/>
  <c r="AB1525" i="2"/>
  <c r="K1525" i="2"/>
  <c r="L1525" i="2" s="1"/>
  <c r="I1525" i="2"/>
  <c r="F1525" i="2"/>
  <c r="AC1525" i="2" s="1"/>
  <c r="AJ1524" i="2"/>
  <c r="AI1524" i="2"/>
  <c r="AH1524" i="2"/>
  <c r="AD1524" i="2"/>
  <c r="K1524" i="2"/>
  <c r="L1524" i="2" s="1"/>
  <c r="I1524" i="2"/>
  <c r="F1524" i="2"/>
  <c r="AJ1523" i="2"/>
  <c r="AG1523" i="2"/>
  <c r="AE1523" i="2"/>
  <c r="AD1523" i="2"/>
  <c r="AC1523" i="2"/>
  <c r="K1523" i="2"/>
  <c r="F1523" i="2"/>
  <c r="AI1523" i="2" s="1"/>
  <c r="L1523" i="2"/>
  <c r="K1522" i="2"/>
  <c r="L1522" i="2" s="1"/>
  <c r="F1522" i="2"/>
  <c r="AG1522" i="2" s="1"/>
  <c r="AG1521" i="2"/>
  <c r="AF1521" i="2"/>
  <c r="K1521" i="2"/>
  <c r="L1521" i="2" s="1"/>
  <c r="F1521" i="2"/>
  <c r="AJ1520" i="2"/>
  <c r="AI1520" i="2"/>
  <c r="AH1520" i="2"/>
  <c r="AG1520" i="2"/>
  <c r="AE1520" i="2"/>
  <c r="AD1520" i="2"/>
  <c r="AC1520" i="2"/>
  <c r="AB1520" i="2"/>
  <c r="K1520" i="2"/>
  <c r="L1520" i="2" s="1"/>
  <c r="I1520" i="2"/>
  <c r="F1520" i="2"/>
  <c r="AJ1519" i="2"/>
  <c r="AH1519" i="2"/>
  <c r="AD1519" i="2"/>
  <c r="K1519" i="2"/>
  <c r="L1519" i="2" s="1"/>
  <c r="I1519" i="2"/>
  <c r="F1519" i="2"/>
  <c r="AI1519" i="2" s="1"/>
  <c r="AJ1518" i="2"/>
  <c r="AH1518" i="2"/>
  <c r="AE1518" i="2"/>
  <c r="AD1518" i="2"/>
  <c r="AC1518" i="2"/>
  <c r="K1518" i="2"/>
  <c r="I1518" i="2"/>
  <c r="F1518" i="2"/>
  <c r="AF1518" i="2" s="1"/>
  <c r="L1518" i="2"/>
  <c r="AI1517" i="2"/>
  <c r="AH1517" i="2"/>
  <c r="AG1517" i="2"/>
  <c r="AB1517" i="2"/>
  <c r="K1517" i="2"/>
  <c r="L1517" i="2" s="1"/>
  <c r="I1517" i="2"/>
  <c r="F1517" i="2"/>
  <c r="AC1517" i="2" s="1"/>
  <c r="AH1516" i="2"/>
  <c r="AF1516" i="2"/>
  <c r="K1516" i="2"/>
  <c r="L1516" i="2" s="1"/>
  <c r="I1516" i="2"/>
  <c r="F1516" i="2"/>
  <c r="AJ1515" i="2"/>
  <c r="AH1515" i="2"/>
  <c r="AG1515" i="2"/>
  <c r="AE1515" i="2"/>
  <c r="AD1515" i="2"/>
  <c r="AC1515" i="2"/>
  <c r="AB1515" i="2"/>
  <c r="K1515" i="2"/>
  <c r="L1515" i="2" s="1"/>
  <c r="I1515" i="2"/>
  <c r="F1515" i="2"/>
  <c r="AI1515" i="2" s="1"/>
  <c r="AJ1514" i="2"/>
  <c r="AI1514" i="2"/>
  <c r="AD1514" i="2"/>
  <c r="L1514" i="2"/>
  <c r="K1514" i="2"/>
  <c r="F1514" i="2"/>
  <c r="AF1514" i="2" s="1"/>
  <c r="AF1513" i="2"/>
  <c r="AE1513" i="2"/>
  <c r="AD1513" i="2"/>
  <c r="K1513" i="2"/>
  <c r="F1513" i="2"/>
  <c r="L1513" i="2"/>
  <c r="AI1512" i="2"/>
  <c r="AH1512" i="2"/>
  <c r="AG1512" i="2"/>
  <c r="AC1512" i="2"/>
  <c r="K1512" i="2"/>
  <c r="L1512" i="2" s="1"/>
  <c r="I1512" i="2"/>
  <c r="F1512" i="2"/>
  <c r="AH1511" i="2"/>
  <c r="AG1511" i="2"/>
  <c r="AF1511" i="2"/>
  <c r="K1511" i="2"/>
  <c r="L1511" i="2" s="1"/>
  <c r="I1511" i="2"/>
  <c r="F1511" i="2"/>
  <c r="AB1511" i="2" s="1"/>
  <c r="AJ1510" i="2"/>
  <c r="AI1510" i="2"/>
  <c r="AH1510" i="2"/>
  <c r="AE1510" i="2"/>
  <c r="AD1510" i="2"/>
  <c r="AC1510" i="2"/>
  <c r="AB1510" i="2"/>
  <c r="L1510" i="2"/>
  <c r="K1510" i="2"/>
  <c r="I1510" i="2"/>
  <c r="F1510" i="2"/>
  <c r="AF1510" i="2" s="1"/>
  <c r="AJ1509" i="2"/>
  <c r="AI1509" i="2"/>
  <c r="AG1509" i="2"/>
  <c r="AE1509" i="2"/>
  <c r="K1509" i="2"/>
  <c r="F1509" i="2"/>
  <c r="AC1509" i="2" s="1"/>
  <c r="L1509" i="2"/>
  <c r="AD1508" i="2"/>
  <c r="K1508" i="2"/>
  <c r="F1508" i="2"/>
  <c r="AH1508" i="2" s="1"/>
  <c r="L1508" i="2"/>
  <c r="AJ1507" i="2"/>
  <c r="AH1507" i="2"/>
  <c r="AG1507" i="2"/>
  <c r="AC1507" i="2"/>
  <c r="K1507" i="2"/>
  <c r="L1507" i="2" s="1"/>
  <c r="I1507" i="2"/>
  <c r="F1507" i="2"/>
  <c r="AI1507" i="2" s="1"/>
  <c r="AI1506" i="2"/>
  <c r="AH1506" i="2"/>
  <c r="AG1506" i="2"/>
  <c r="K1506" i="2"/>
  <c r="L1506" i="2" s="1"/>
  <c r="I1506" i="2"/>
  <c r="F1506" i="2"/>
  <c r="AB1506" i="2" s="1"/>
  <c r="L1505" i="2"/>
  <c r="K1505" i="2"/>
  <c r="F1505" i="2"/>
  <c r="AJ1504" i="2"/>
  <c r="AI1504" i="2"/>
  <c r="AE1504" i="2"/>
  <c r="K1504" i="2"/>
  <c r="L1504" i="2" s="1"/>
  <c r="F1504" i="2"/>
  <c r="AH1503" i="2"/>
  <c r="K1503" i="2"/>
  <c r="I1503" i="2"/>
  <c r="F1503" i="2"/>
  <c r="L1503" i="2"/>
  <c r="AJ1502" i="2"/>
  <c r="AI1502" i="2"/>
  <c r="AH1502" i="2"/>
  <c r="AC1502" i="2"/>
  <c r="K1502" i="2"/>
  <c r="L1502" i="2" s="1"/>
  <c r="I1502" i="2"/>
  <c r="F1502" i="2"/>
  <c r="AF1502" i="2" s="1"/>
  <c r="AI1501" i="2"/>
  <c r="AH1501" i="2"/>
  <c r="AG1501" i="2"/>
  <c r="AE1501" i="2"/>
  <c r="AD1501" i="2"/>
  <c r="AB1501" i="2"/>
  <c r="K1501" i="2"/>
  <c r="L1501" i="2" s="1"/>
  <c r="I1501" i="2"/>
  <c r="F1501" i="2"/>
  <c r="AC1501" i="2" s="1"/>
  <c r="AJ1500" i="2"/>
  <c r="AF1500" i="2"/>
  <c r="AC1500" i="2"/>
  <c r="L1500" i="2"/>
  <c r="K1500" i="2"/>
  <c r="F1500" i="2"/>
  <c r="AJ1499" i="2"/>
  <c r="AF1499" i="2"/>
  <c r="K1499" i="2"/>
  <c r="F1499" i="2"/>
  <c r="L1499" i="2"/>
  <c r="AG1498" i="2"/>
  <c r="AE1498" i="2"/>
  <c r="AD1498" i="2"/>
  <c r="K1498" i="2"/>
  <c r="F1498" i="2"/>
  <c r="AI1498" i="2" s="1"/>
  <c r="L1498" i="2"/>
  <c r="AJ1497" i="2"/>
  <c r="AI1497" i="2"/>
  <c r="AH1497" i="2"/>
  <c r="AG1497" i="2"/>
  <c r="AD1497" i="2"/>
  <c r="K1497" i="2"/>
  <c r="L1497" i="2" s="1"/>
  <c r="I1497" i="2"/>
  <c r="F1497" i="2"/>
  <c r="AC1497" i="2" s="1"/>
  <c r="AI1496" i="2"/>
  <c r="AH1496" i="2"/>
  <c r="AG1496" i="2"/>
  <c r="AE1496" i="2"/>
  <c r="AD1496" i="2"/>
  <c r="AC1496" i="2"/>
  <c r="AB1496" i="2"/>
  <c r="K1496" i="2"/>
  <c r="L1496" i="2" s="1"/>
  <c r="I1496" i="2"/>
  <c r="F1496" i="2"/>
  <c r="AF1495" i="2"/>
  <c r="K1495" i="2"/>
  <c r="L1495" i="2" s="1"/>
  <c r="F1495" i="2"/>
  <c r="AG1494" i="2"/>
  <c r="AE1494" i="2"/>
  <c r="K1494" i="2"/>
  <c r="F1494" i="2"/>
  <c r="AJ1494" i="2" s="1"/>
  <c r="L1494" i="2"/>
  <c r="AG1493" i="2"/>
  <c r="AF1493" i="2"/>
  <c r="K1493" i="2"/>
  <c r="F1493" i="2"/>
  <c r="AI1493" i="2" s="1"/>
  <c r="L1493" i="2"/>
  <c r="AJ1492" i="2"/>
  <c r="AI1492" i="2"/>
  <c r="AH1492" i="2"/>
  <c r="AG1492" i="2"/>
  <c r="AD1492" i="2"/>
  <c r="AB1492" i="2"/>
  <c r="K1492" i="2"/>
  <c r="L1492" i="2" s="1"/>
  <c r="I1492" i="2"/>
  <c r="F1492" i="2"/>
  <c r="AJ1491" i="2"/>
  <c r="AH1491" i="2"/>
  <c r="AG1491" i="2"/>
  <c r="AE1491" i="2"/>
  <c r="AD1491" i="2"/>
  <c r="AC1491" i="2"/>
  <c r="AB1491" i="2"/>
  <c r="K1491" i="2"/>
  <c r="L1491" i="2" s="1"/>
  <c r="I1491" i="2"/>
  <c r="F1491" i="2"/>
  <c r="AI1491" i="2" s="1"/>
  <c r="AG1490" i="2"/>
  <c r="K1490" i="2"/>
  <c r="L1490" i="2" s="1"/>
  <c r="F1490" i="2"/>
  <c r="AG1489" i="2"/>
  <c r="AF1489" i="2"/>
  <c r="L1489" i="2"/>
  <c r="K1489" i="2"/>
  <c r="F1489" i="2"/>
  <c r="AJ1489" i="2" s="1"/>
  <c r="AG1488" i="2"/>
  <c r="AF1488" i="2"/>
  <c r="K1488" i="2"/>
  <c r="F1488" i="2"/>
  <c r="AI1488" i="2" s="1"/>
  <c r="L1488" i="2"/>
  <c r="AJ1487" i="2"/>
  <c r="AH1487" i="2"/>
  <c r="AG1487" i="2"/>
  <c r="AD1487" i="2"/>
  <c r="AB1487" i="2"/>
  <c r="K1487" i="2"/>
  <c r="L1487" i="2" s="1"/>
  <c r="I1487" i="2"/>
  <c r="F1487" i="2"/>
  <c r="AI1487" i="2" s="1"/>
  <c r="AJ1486" i="2"/>
  <c r="AI1486" i="2"/>
  <c r="AH1486" i="2"/>
  <c r="AE1486" i="2"/>
  <c r="AD1486" i="2"/>
  <c r="AC1486" i="2"/>
  <c r="AB1486" i="2"/>
  <c r="K1486" i="2"/>
  <c r="L1486" i="2" s="1"/>
  <c r="I1486" i="2"/>
  <c r="F1486" i="2"/>
  <c r="AF1486" i="2" s="1"/>
  <c r="AJ1485" i="2"/>
  <c r="AI1485" i="2"/>
  <c r="AG1485" i="2"/>
  <c r="AE1485" i="2"/>
  <c r="AD1485" i="2"/>
  <c r="AB1485" i="2"/>
  <c r="K1485" i="2"/>
  <c r="F1485" i="2"/>
  <c r="AC1485" i="2" s="1"/>
  <c r="L1485" i="2"/>
  <c r="AJ1484" i="2"/>
  <c r="AG1484" i="2"/>
  <c r="AF1484" i="2"/>
  <c r="AB1484" i="2"/>
  <c r="L1484" i="2"/>
  <c r="K1484" i="2"/>
  <c r="I1484" i="2"/>
  <c r="F1484" i="2"/>
  <c r="AH1484" i="2" s="1"/>
  <c r="AJ1483" i="2"/>
  <c r="AG1483" i="2"/>
  <c r="AE1483" i="2"/>
  <c r="AB1483" i="2"/>
  <c r="K1483" i="2"/>
  <c r="L1483" i="2" s="1"/>
  <c r="F1483" i="2"/>
  <c r="AF1483" i="2" s="1"/>
  <c r="AJ1482" i="2"/>
  <c r="AI1482" i="2"/>
  <c r="AH1482" i="2"/>
  <c r="AD1482" i="2"/>
  <c r="AB1482" i="2"/>
  <c r="K1482" i="2"/>
  <c r="L1482" i="2" s="1"/>
  <c r="I1482" i="2"/>
  <c r="F1482" i="2"/>
  <c r="AF1482" i="2" s="1"/>
  <c r="AF1481" i="2"/>
  <c r="AE1481" i="2"/>
  <c r="K1481" i="2"/>
  <c r="F1481" i="2"/>
  <c r="AJ1481" i="2" s="1"/>
  <c r="L1481" i="2"/>
  <c r="AJ1480" i="2"/>
  <c r="AI1480" i="2"/>
  <c r="AG1480" i="2"/>
  <c r="AE1480" i="2"/>
  <c r="AD1480" i="2"/>
  <c r="AC1480" i="2"/>
  <c r="AB1480" i="2"/>
  <c r="K1480" i="2"/>
  <c r="F1480" i="2"/>
  <c r="L1480" i="2"/>
  <c r="K1479" i="2"/>
  <c r="F1479" i="2"/>
  <c r="L1479" i="2"/>
  <c r="AG1478" i="2"/>
  <c r="AE1478" i="2"/>
  <c r="AC1478" i="2"/>
  <c r="K1478" i="2"/>
  <c r="I1478" i="2"/>
  <c r="F1478" i="2"/>
  <c r="AJ1478" i="2" s="1"/>
  <c r="L1478" i="2"/>
  <c r="AJ1477" i="2"/>
  <c r="AI1477" i="2"/>
  <c r="AH1477" i="2"/>
  <c r="AG1477" i="2"/>
  <c r="AE1477" i="2"/>
  <c r="AD1477" i="2"/>
  <c r="AB1477" i="2"/>
  <c r="K1477" i="2"/>
  <c r="I1477" i="2"/>
  <c r="F1477" i="2"/>
  <c r="AC1477" i="2" s="1"/>
  <c r="L1477" i="2"/>
  <c r="AF1476" i="2"/>
  <c r="AE1476" i="2"/>
  <c r="K1476" i="2"/>
  <c r="F1476" i="2"/>
  <c r="AJ1476" i="2" s="1"/>
  <c r="L1476" i="2"/>
  <c r="AJ1475" i="2"/>
  <c r="AG1475" i="2"/>
  <c r="AE1475" i="2"/>
  <c r="AD1475" i="2"/>
  <c r="AC1475" i="2"/>
  <c r="K1475" i="2"/>
  <c r="F1475" i="2"/>
  <c r="AI1475" i="2" s="1"/>
  <c r="L1475" i="2"/>
  <c r="K1474" i="2"/>
  <c r="F1474" i="2"/>
  <c r="L1474" i="2"/>
  <c r="AG1473" i="2"/>
  <c r="AF1473" i="2"/>
  <c r="AD1473" i="2"/>
  <c r="L1473" i="2"/>
  <c r="K1473" i="2"/>
  <c r="I1473" i="2"/>
  <c r="F1473" i="2"/>
  <c r="AH1473" i="2" s="1"/>
  <c r="AJ1472" i="2"/>
  <c r="AI1472" i="2"/>
  <c r="AH1472" i="2"/>
  <c r="AG1472" i="2"/>
  <c r="AE1472" i="2"/>
  <c r="AD1472" i="2"/>
  <c r="AC1472" i="2"/>
  <c r="AB1472" i="2"/>
  <c r="K1472" i="2"/>
  <c r="I1472" i="2"/>
  <c r="F1472" i="2"/>
  <c r="L1472" i="2"/>
  <c r="AF1471" i="2"/>
  <c r="AE1471" i="2"/>
  <c r="K1471" i="2"/>
  <c r="L1471" i="2" s="1"/>
  <c r="I1471" i="2"/>
  <c r="F1471" i="2"/>
  <c r="AJ1471" i="2" s="1"/>
  <c r="AJ1470" i="2"/>
  <c r="AH1470" i="2"/>
  <c r="AE1470" i="2"/>
  <c r="AD1470" i="2"/>
  <c r="AC1470" i="2"/>
  <c r="K1470" i="2"/>
  <c r="I1470" i="2"/>
  <c r="F1470" i="2"/>
  <c r="AF1470" i="2" s="1"/>
  <c r="L1470" i="2"/>
  <c r="AF1469" i="2"/>
  <c r="AB1469" i="2"/>
  <c r="K1469" i="2"/>
  <c r="L1469" i="2" s="1"/>
  <c r="I1469" i="2"/>
  <c r="F1469" i="2"/>
  <c r="AI1469" i="2" s="1"/>
  <c r="AG1468" i="2"/>
  <c r="AF1468" i="2"/>
  <c r="AD1468" i="2"/>
  <c r="AC1468" i="2"/>
  <c r="AB1468" i="2"/>
  <c r="L1468" i="2"/>
  <c r="K1468" i="2"/>
  <c r="I1468" i="2"/>
  <c r="F1468" i="2"/>
  <c r="AH1468" i="2" s="1"/>
  <c r="AJ1467" i="2"/>
  <c r="AH1467" i="2"/>
  <c r="AG1467" i="2"/>
  <c r="AE1467" i="2"/>
  <c r="AD1467" i="2"/>
  <c r="AC1467" i="2"/>
  <c r="AB1467" i="2"/>
  <c r="K1467" i="2"/>
  <c r="L1467" i="2" s="1"/>
  <c r="I1467" i="2"/>
  <c r="F1467" i="2"/>
  <c r="AI1467" i="2" s="1"/>
  <c r="AI1466" i="2"/>
  <c r="AG1466" i="2"/>
  <c r="AE1466" i="2"/>
  <c r="L1466" i="2"/>
  <c r="K1466" i="2"/>
  <c r="F1466" i="2"/>
  <c r="AJ1466" i="2" s="1"/>
  <c r="AH1465" i="2"/>
  <c r="AF1465" i="2"/>
  <c r="AD1465" i="2"/>
  <c r="K1465" i="2"/>
  <c r="I1465" i="2"/>
  <c r="F1465" i="2"/>
  <c r="L1465" i="2"/>
  <c r="K1464" i="2"/>
  <c r="L1464" i="2" s="1"/>
  <c r="F1464" i="2"/>
  <c r="AD1463" i="2"/>
  <c r="AC1463" i="2"/>
  <c r="K1463" i="2"/>
  <c r="L1463" i="2" s="1"/>
  <c r="I1463" i="2"/>
  <c r="F1463" i="2"/>
  <c r="AH1463" i="2" s="1"/>
  <c r="AJ1462" i="2"/>
  <c r="AI1462" i="2"/>
  <c r="AH1462" i="2"/>
  <c r="AE1462" i="2"/>
  <c r="AD1462" i="2"/>
  <c r="AC1462" i="2"/>
  <c r="AB1462" i="2"/>
  <c r="K1462" i="2"/>
  <c r="I1462" i="2"/>
  <c r="F1462" i="2"/>
  <c r="AF1462" i="2" s="1"/>
  <c r="L1462" i="2"/>
  <c r="AJ1461" i="2"/>
  <c r="AG1461" i="2"/>
  <c r="AF1461" i="2"/>
  <c r="AE1461" i="2"/>
  <c r="K1461" i="2"/>
  <c r="L1461" i="2" s="1"/>
  <c r="F1461" i="2"/>
  <c r="AI1461" i="2" s="1"/>
  <c r="AH1460" i="2"/>
  <c r="AF1460" i="2"/>
  <c r="K1460" i="2"/>
  <c r="F1460" i="2"/>
  <c r="L1460" i="2"/>
  <c r="K1459" i="2"/>
  <c r="L1459" i="2" s="1"/>
  <c r="F1459" i="2"/>
  <c r="K1458" i="2"/>
  <c r="L1458" i="2" s="1"/>
  <c r="F1458" i="2"/>
  <c r="AD1457" i="2"/>
  <c r="L1457" i="2"/>
  <c r="K1457" i="2"/>
  <c r="F1457" i="2"/>
  <c r="AJ1457" i="2" s="1"/>
  <c r="AF1456" i="2"/>
  <c r="K1456" i="2"/>
  <c r="L1456" i="2" s="1"/>
  <c r="F1456" i="2"/>
  <c r="AJ1456" i="2" s="1"/>
  <c r="AH1455" i="2"/>
  <c r="AF1455" i="2"/>
  <c r="AE1455" i="2"/>
  <c r="AD1455" i="2"/>
  <c r="AB1455" i="2"/>
  <c r="K1455" i="2"/>
  <c r="I1455" i="2"/>
  <c r="F1455" i="2"/>
  <c r="L1455" i="2"/>
  <c r="AI1454" i="2"/>
  <c r="AG1454" i="2"/>
  <c r="AC1454" i="2"/>
  <c r="K1454" i="2"/>
  <c r="L1454" i="2" s="1"/>
  <c r="I1454" i="2"/>
  <c r="F1454" i="2"/>
  <c r="AJ1454" i="2" s="1"/>
  <c r="AI1453" i="2"/>
  <c r="AH1453" i="2"/>
  <c r="AG1453" i="2"/>
  <c r="AE1453" i="2"/>
  <c r="AD1453" i="2"/>
  <c r="AB1453" i="2"/>
  <c r="K1453" i="2"/>
  <c r="L1453" i="2" s="1"/>
  <c r="I1453" i="2"/>
  <c r="F1453" i="2"/>
  <c r="AC1453" i="2" s="1"/>
  <c r="AJ1452" i="2"/>
  <c r="AI1452" i="2"/>
  <c r="AF1452" i="2"/>
  <c r="AD1452" i="2"/>
  <c r="AB1452" i="2"/>
  <c r="K1452" i="2"/>
  <c r="L1452" i="2" s="1"/>
  <c r="F1452" i="2"/>
  <c r="K1451" i="2"/>
  <c r="F1451" i="2"/>
  <c r="L1451" i="2"/>
  <c r="K1450" i="2"/>
  <c r="L1450" i="2" s="1"/>
  <c r="F1450" i="2"/>
  <c r="AJ1449" i="2"/>
  <c r="AI1449" i="2"/>
  <c r="AH1449" i="2"/>
  <c r="AG1449" i="2"/>
  <c r="AD1449" i="2"/>
  <c r="L1449" i="2"/>
  <c r="K1449" i="2"/>
  <c r="I1449" i="2"/>
  <c r="F1449" i="2"/>
  <c r="AC1449" i="2" s="1"/>
  <c r="AI1448" i="2"/>
  <c r="AH1448" i="2"/>
  <c r="AG1448" i="2"/>
  <c r="AE1448" i="2"/>
  <c r="AD1448" i="2"/>
  <c r="AC1448" i="2"/>
  <c r="AB1448" i="2"/>
  <c r="K1448" i="2"/>
  <c r="I1448" i="2"/>
  <c r="F1448" i="2"/>
  <c r="L1448" i="2"/>
  <c r="AF1447" i="2"/>
  <c r="AD1447" i="2"/>
  <c r="AC1447" i="2"/>
  <c r="AB1447" i="2"/>
  <c r="K1447" i="2"/>
  <c r="L1447" i="2" s="1"/>
  <c r="F1447" i="2"/>
  <c r="AJ1447" i="2" s="1"/>
  <c r="AH1446" i="2"/>
  <c r="AG1446" i="2"/>
  <c r="L1446" i="2"/>
  <c r="K1446" i="2"/>
  <c r="F1446" i="2"/>
  <c r="AJ1446" i="2" s="1"/>
  <c r="K1445" i="2"/>
  <c r="F1445" i="2"/>
  <c r="L1445" i="2"/>
  <c r="AJ1444" i="2"/>
  <c r="AH1444" i="2"/>
  <c r="AG1444" i="2"/>
  <c r="AF1444" i="2"/>
  <c r="AD1444" i="2"/>
  <c r="AB1444" i="2"/>
  <c r="L1444" i="2"/>
  <c r="K1444" i="2"/>
  <c r="I1444" i="2"/>
  <c r="F1444" i="2"/>
  <c r="AJ1443" i="2"/>
  <c r="AH1443" i="2"/>
  <c r="AG1443" i="2"/>
  <c r="AE1443" i="2"/>
  <c r="AD1443" i="2"/>
  <c r="AC1443" i="2"/>
  <c r="AB1443" i="2"/>
  <c r="K1443" i="2"/>
  <c r="I1443" i="2"/>
  <c r="F1443" i="2"/>
  <c r="AI1443" i="2" s="1"/>
  <c r="L1443" i="2"/>
  <c r="AJ1442" i="2"/>
  <c r="AI1442" i="2"/>
  <c r="AG1442" i="2"/>
  <c r="AD1442" i="2"/>
  <c r="K1442" i="2"/>
  <c r="L1442" i="2" s="1"/>
  <c r="F1442" i="2"/>
  <c r="AE1441" i="2"/>
  <c r="AD1441" i="2"/>
  <c r="L1441" i="2"/>
  <c r="K1441" i="2"/>
  <c r="I1441" i="2"/>
  <c r="F1441" i="2"/>
  <c r="AG1441" i="2" s="1"/>
  <c r="AI1440" i="2"/>
  <c r="AG1440" i="2"/>
  <c r="AF1440" i="2"/>
  <c r="AE1440" i="2"/>
  <c r="AC1440" i="2"/>
  <c r="AB1440" i="2"/>
  <c r="K1440" i="2"/>
  <c r="F1440" i="2"/>
  <c r="L1440" i="2"/>
  <c r="AH1439" i="2"/>
  <c r="AG1439" i="2"/>
  <c r="AD1439" i="2"/>
  <c r="AB1439" i="2"/>
  <c r="K1439" i="2"/>
  <c r="L1439" i="2" s="1"/>
  <c r="I1439" i="2"/>
  <c r="F1439" i="2"/>
  <c r="AF1439" i="2" s="1"/>
  <c r="AJ1438" i="2"/>
  <c r="AI1438" i="2"/>
  <c r="AH1438" i="2"/>
  <c r="AE1438" i="2"/>
  <c r="AD1438" i="2"/>
  <c r="AC1438" i="2"/>
  <c r="AB1438" i="2"/>
  <c r="K1438" i="2"/>
  <c r="I1438" i="2"/>
  <c r="F1438" i="2"/>
  <c r="AF1438" i="2" s="1"/>
  <c r="L1438" i="2"/>
  <c r="AJ1437" i="2"/>
  <c r="AI1437" i="2"/>
  <c r="AG1437" i="2"/>
  <c r="AE1437" i="2"/>
  <c r="AD1437" i="2"/>
  <c r="AB1437" i="2"/>
  <c r="L1437" i="2"/>
  <c r="K1437" i="2"/>
  <c r="F1437" i="2"/>
  <c r="AC1437" i="2" s="1"/>
  <c r="AB1436" i="2"/>
  <c r="L1436" i="2"/>
  <c r="K1436" i="2"/>
  <c r="F1436" i="2"/>
  <c r="AG1436" i="2" s="1"/>
  <c r="AG1435" i="2"/>
  <c r="AF1435" i="2"/>
  <c r="K1435" i="2"/>
  <c r="L1435" i="2" s="1"/>
  <c r="F1435" i="2"/>
  <c r="AJ1435" i="2" s="1"/>
  <c r="AJ1434" i="2"/>
  <c r="AD1434" i="2"/>
  <c r="AB1434" i="2"/>
  <c r="L1434" i="2"/>
  <c r="K1434" i="2"/>
  <c r="I1434" i="2"/>
  <c r="F1434" i="2"/>
  <c r="AH1434" i="2" s="1"/>
  <c r="AJ1433" i="2"/>
  <c r="AI1433" i="2"/>
  <c r="AG1433" i="2"/>
  <c r="AF1433" i="2"/>
  <c r="AD1433" i="2"/>
  <c r="AB1433" i="2"/>
  <c r="K1433" i="2"/>
  <c r="I1433" i="2"/>
  <c r="F1433" i="2"/>
  <c r="AE1433" i="2" s="1"/>
  <c r="L1433" i="2"/>
  <c r="AJ1432" i="2"/>
  <c r="AI1432" i="2"/>
  <c r="AG1432" i="2"/>
  <c r="AE1432" i="2"/>
  <c r="AD1432" i="2"/>
  <c r="AC1432" i="2"/>
  <c r="AB1432" i="2"/>
  <c r="K1432" i="2"/>
  <c r="F1432" i="2"/>
  <c r="L1432" i="2"/>
  <c r="AJ1431" i="2"/>
  <c r="AG1431" i="2"/>
  <c r="AF1431" i="2"/>
  <c r="AE1431" i="2"/>
  <c r="AD1431" i="2"/>
  <c r="AB1431" i="2"/>
  <c r="K1431" i="2"/>
  <c r="L1431" i="2" s="1"/>
  <c r="I1431" i="2"/>
  <c r="F1431" i="2"/>
  <c r="AE1430" i="2"/>
  <c r="AD1430" i="2"/>
  <c r="L1430" i="2"/>
  <c r="K1430" i="2"/>
  <c r="F1430" i="2"/>
  <c r="AG1430" i="2" s="1"/>
  <c r="AJ1429" i="2"/>
  <c r="AI1429" i="2"/>
  <c r="AH1429" i="2"/>
  <c r="AG1429" i="2"/>
  <c r="AE1429" i="2"/>
  <c r="AD1429" i="2"/>
  <c r="AB1429" i="2"/>
  <c r="L1429" i="2"/>
  <c r="K1429" i="2"/>
  <c r="I1429" i="2"/>
  <c r="F1429" i="2"/>
  <c r="AC1429" i="2" s="1"/>
  <c r="AF1428" i="2"/>
  <c r="AE1428" i="2"/>
  <c r="K1428" i="2"/>
  <c r="L1428" i="2" s="1"/>
  <c r="F1428" i="2"/>
  <c r="AG1428" i="2" s="1"/>
  <c r="AJ1427" i="2"/>
  <c r="AG1427" i="2"/>
  <c r="AE1427" i="2"/>
  <c r="AD1427" i="2"/>
  <c r="AC1427" i="2"/>
  <c r="AB1427" i="2"/>
  <c r="K1427" i="2"/>
  <c r="L1427" i="2" s="1"/>
  <c r="F1427" i="2"/>
  <c r="AI1427" i="2" s="1"/>
  <c r="AE1426" i="2"/>
  <c r="AB1426" i="2"/>
  <c r="K1426" i="2"/>
  <c r="F1426" i="2"/>
  <c r="AH1426" i="2" s="1"/>
  <c r="L1426" i="2"/>
  <c r="AH1425" i="2"/>
  <c r="K1425" i="2"/>
  <c r="F1425" i="2"/>
  <c r="L1425" i="2"/>
  <c r="AJ1424" i="2"/>
  <c r="AI1424" i="2"/>
  <c r="AH1424" i="2"/>
  <c r="AG1424" i="2"/>
  <c r="AE1424" i="2"/>
  <c r="AD1424" i="2"/>
  <c r="AC1424" i="2"/>
  <c r="AB1424" i="2"/>
  <c r="L1424" i="2"/>
  <c r="K1424" i="2"/>
  <c r="I1424" i="2"/>
  <c r="F1424" i="2"/>
  <c r="AJ1423" i="2"/>
  <c r="AG1423" i="2"/>
  <c r="AF1423" i="2"/>
  <c r="AE1423" i="2"/>
  <c r="AD1423" i="2"/>
  <c r="K1423" i="2"/>
  <c r="I1423" i="2"/>
  <c r="F1423" i="2"/>
  <c r="AI1423" i="2" s="1"/>
  <c r="L1423" i="2"/>
  <c r="AJ1422" i="2"/>
  <c r="AH1422" i="2"/>
  <c r="AE1422" i="2"/>
  <c r="AD1422" i="2"/>
  <c r="AC1422" i="2"/>
  <c r="AB1422" i="2"/>
  <c r="L1422" i="2"/>
  <c r="K1422" i="2"/>
  <c r="I1422" i="2"/>
  <c r="F1422" i="2"/>
  <c r="AF1422" i="2" s="1"/>
  <c r="AF1421" i="2"/>
  <c r="AE1421" i="2"/>
  <c r="K1421" i="2"/>
  <c r="L1421" i="2" s="1"/>
  <c r="F1421" i="2"/>
  <c r="AG1421" i="2" s="1"/>
  <c r="AJ1420" i="2"/>
  <c r="AH1420" i="2"/>
  <c r="AC1420" i="2"/>
  <c r="L1420" i="2"/>
  <c r="K1420" i="2"/>
  <c r="I1420" i="2"/>
  <c r="F1420" i="2"/>
  <c r="AF1420" i="2" s="1"/>
  <c r="AJ1419" i="2"/>
  <c r="AH1419" i="2"/>
  <c r="AG1419" i="2"/>
  <c r="AE1419" i="2"/>
  <c r="AD1419" i="2"/>
  <c r="AC1419" i="2"/>
  <c r="AB1419" i="2"/>
  <c r="K1419" i="2"/>
  <c r="I1419" i="2"/>
  <c r="F1419" i="2"/>
  <c r="AI1419" i="2" s="1"/>
  <c r="L1419" i="2"/>
  <c r="L1418" i="2"/>
  <c r="K1418" i="2"/>
  <c r="I1418" i="2"/>
  <c r="F1418" i="2"/>
  <c r="AJ1418" i="2" s="1"/>
  <c r="AF1417" i="2"/>
  <c r="AB1417" i="2"/>
  <c r="K1417" i="2"/>
  <c r="F1417" i="2"/>
  <c r="AE1417" i="2" s="1"/>
  <c r="L1417" i="2"/>
  <c r="K1416" i="2"/>
  <c r="F1416" i="2"/>
  <c r="L1416" i="2"/>
  <c r="AJ1415" i="2"/>
  <c r="AH1415" i="2"/>
  <c r="AF1415" i="2"/>
  <c r="AE1415" i="2"/>
  <c r="AD1415" i="2"/>
  <c r="AC1415" i="2"/>
  <c r="AB1415" i="2"/>
  <c r="K1415" i="2"/>
  <c r="L1415" i="2" s="1"/>
  <c r="I1415" i="2"/>
  <c r="F1415" i="2"/>
  <c r="AI1415" i="2" s="1"/>
  <c r="AJ1414" i="2"/>
  <c r="AI1414" i="2"/>
  <c r="AH1414" i="2"/>
  <c r="AE1414" i="2"/>
  <c r="AD1414" i="2"/>
  <c r="AC1414" i="2"/>
  <c r="AB1414" i="2"/>
  <c r="K1414" i="2"/>
  <c r="I1414" i="2"/>
  <c r="F1414" i="2"/>
  <c r="AF1414" i="2" s="1"/>
  <c r="L1414" i="2"/>
  <c r="AJ1413" i="2"/>
  <c r="AF1413" i="2"/>
  <c r="AB1413" i="2"/>
  <c r="L1413" i="2"/>
  <c r="K1413" i="2"/>
  <c r="F1413" i="2"/>
  <c r="AC1413" i="2" s="1"/>
  <c r="AF1412" i="2"/>
  <c r="K1412" i="2"/>
  <c r="F1412" i="2"/>
  <c r="L1412" i="2"/>
  <c r="AF1411" i="2"/>
  <c r="AB1411" i="2"/>
  <c r="K1411" i="2"/>
  <c r="F1411" i="2"/>
  <c r="AE1411" i="2" s="1"/>
  <c r="L1411" i="2"/>
  <c r="AJ1410" i="2"/>
  <c r="AI1410" i="2"/>
  <c r="AG1410" i="2"/>
  <c r="AE1410" i="2"/>
  <c r="AD1410" i="2"/>
  <c r="AC1410" i="2"/>
  <c r="K1410" i="2"/>
  <c r="I1410" i="2"/>
  <c r="F1410" i="2"/>
  <c r="AF1410" i="2" s="1"/>
  <c r="L1410" i="2"/>
  <c r="AJ1409" i="2"/>
  <c r="AI1409" i="2"/>
  <c r="AF1409" i="2"/>
  <c r="AE1409" i="2"/>
  <c r="AD1409" i="2"/>
  <c r="AB1409" i="2"/>
  <c r="K1409" i="2"/>
  <c r="L1409" i="2" s="1"/>
  <c r="I1409" i="2"/>
  <c r="F1409" i="2"/>
  <c r="AJ1408" i="2"/>
  <c r="AI1408" i="2"/>
  <c r="AH1408" i="2"/>
  <c r="AF1408" i="2"/>
  <c r="AE1408" i="2"/>
  <c r="AD1408" i="2"/>
  <c r="AC1408" i="2"/>
  <c r="K1408" i="2"/>
  <c r="I1408" i="2"/>
  <c r="F1408" i="2"/>
  <c r="L1408" i="2"/>
  <c r="AH1407" i="2"/>
  <c r="AG1407" i="2"/>
  <c r="AE1407" i="2"/>
  <c r="AD1407" i="2"/>
  <c r="AC1407" i="2"/>
  <c r="AB1407" i="2"/>
  <c r="K1407" i="2"/>
  <c r="I1407" i="2"/>
  <c r="F1407" i="2"/>
  <c r="L1407" i="2"/>
  <c r="AJ1406" i="2"/>
  <c r="AI1406" i="2"/>
  <c r="AG1406" i="2"/>
  <c r="AE1406" i="2"/>
  <c r="AC1406" i="2"/>
  <c r="AB1406" i="2"/>
  <c r="K1406" i="2"/>
  <c r="I1406" i="2"/>
  <c r="F1406" i="2"/>
  <c r="L1406" i="2"/>
  <c r="AJ1405" i="2"/>
  <c r="AI1405" i="2"/>
  <c r="AH1405" i="2"/>
  <c r="AF1405" i="2"/>
  <c r="AE1405" i="2"/>
  <c r="AD1405" i="2"/>
  <c r="AB1405" i="2"/>
  <c r="K1405" i="2"/>
  <c r="L1405" i="2" s="1"/>
  <c r="I1405" i="2"/>
  <c r="F1405" i="2"/>
  <c r="AC1405" i="2" s="1"/>
  <c r="AE1404" i="2"/>
  <c r="AD1404" i="2"/>
  <c r="AC1404" i="2"/>
  <c r="AB1404" i="2"/>
  <c r="L1404" i="2"/>
  <c r="K1404" i="2"/>
  <c r="F1404" i="2"/>
  <c r="AF1404" i="2" s="1"/>
  <c r="AJ1403" i="2"/>
  <c r="AH1403" i="2"/>
  <c r="AE1403" i="2"/>
  <c r="AD1403" i="2"/>
  <c r="AC1403" i="2"/>
  <c r="K1403" i="2"/>
  <c r="L1403" i="2" s="1"/>
  <c r="I1403" i="2"/>
  <c r="F1403" i="2"/>
  <c r="AF1403" i="2" s="1"/>
  <c r="AI1402" i="2"/>
  <c r="AG1402" i="2"/>
  <c r="AD1402" i="2"/>
  <c r="AC1402" i="2"/>
  <c r="AB1402" i="2"/>
  <c r="K1402" i="2"/>
  <c r="L1402" i="2" s="1"/>
  <c r="I1402" i="2"/>
  <c r="F1402" i="2"/>
  <c r="AE1402" i="2" s="1"/>
  <c r="AJ1401" i="2"/>
  <c r="AI1401" i="2"/>
  <c r="AH1401" i="2"/>
  <c r="AD1401" i="2"/>
  <c r="AB1401" i="2"/>
  <c r="K1401" i="2"/>
  <c r="L1401" i="2" s="1"/>
  <c r="I1401" i="2"/>
  <c r="F1401" i="2"/>
  <c r="AF1401" i="2" s="1"/>
  <c r="AJ1400" i="2"/>
  <c r="AI1400" i="2"/>
  <c r="AH1400" i="2"/>
  <c r="AF1400" i="2"/>
  <c r="AD1400" i="2"/>
  <c r="AC1400" i="2"/>
  <c r="AB1400" i="2"/>
  <c r="K1400" i="2"/>
  <c r="I1400" i="2"/>
  <c r="F1400" i="2"/>
  <c r="L1400" i="2"/>
  <c r="K1399" i="2"/>
  <c r="L1399" i="2" s="1"/>
  <c r="F1399" i="2"/>
  <c r="AJ1398" i="2"/>
  <c r="AI1398" i="2"/>
  <c r="AE1398" i="2"/>
  <c r="AC1398" i="2"/>
  <c r="K1398" i="2"/>
  <c r="L1398" i="2" s="1"/>
  <c r="I1398" i="2"/>
  <c r="F1398" i="2"/>
  <c r="AG1398" i="2" s="1"/>
  <c r="AI1397" i="2"/>
  <c r="AH1397" i="2"/>
  <c r="K1397" i="2"/>
  <c r="I1397" i="2"/>
  <c r="F1397" i="2"/>
  <c r="L1397" i="2"/>
  <c r="AI1396" i="2"/>
  <c r="AH1396" i="2"/>
  <c r="AD1396" i="2"/>
  <c r="AB1396" i="2"/>
  <c r="K1396" i="2"/>
  <c r="L1396" i="2" s="1"/>
  <c r="I1396" i="2"/>
  <c r="F1396" i="2"/>
  <c r="AF1396" i="2" s="1"/>
  <c r="AG1395" i="2"/>
  <c r="AF1395" i="2"/>
  <c r="K1395" i="2"/>
  <c r="F1395" i="2"/>
  <c r="AH1395" i="2" s="1"/>
  <c r="L1395" i="2"/>
  <c r="AG1394" i="2"/>
  <c r="AC1394" i="2"/>
  <c r="K1394" i="2"/>
  <c r="F1394" i="2"/>
  <c r="AE1394" i="2" s="1"/>
  <c r="L1394" i="2"/>
  <c r="AJ1393" i="2"/>
  <c r="K1393" i="2"/>
  <c r="L1393" i="2" s="1"/>
  <c r="F1393" i="2"/>
  <c r="AH1393" i="2" s="1"/>
  <c r="AF1392" i="2"/>
  <c r="AC1392" i="2"/>
  <c r="K1392" i="2"/>
  <c r="F1392" i="2"/>
  <c r="AE1392" i="2" s="1"/>
  <c r="L1392" i="2"/>
  <c r="K1391" i="2"/>
  <c r="L1391" i="2" s="1"/>
  <c r="F1391" i="2"/>
  <c r="AJ1390" i="2"/>
  <c r="AG1390" i="2"/>
  <c r="AE1390" i="2"/>
  <c r="AD1390" i="2"/>
  <c r="AC1390" i="2"/>
  <c r="AB1390" i="2"/>
  <c r="K1390" i="2"/>
  <c r="L1390" i="2" s="1"/>
  <c r="F1390" i="2"/>
  <c r="AJ1389" i="2"/>
  <c r="AI1389" i="2"/>
  <c r="AF1389" i="2"/>
  <c r="AE1389" i="2"/>
  <c r="AD1389" i="2"/>
  <c r="AB1389" i="2"/>
  <c r="K1389" i="2"/>
  <c r="F1389" i="2"/>
  <c r="L1389" i="2"/>
  <c r="AJ1388" i="2"/>
  <c r="AI1388" i="2"/>
  <c r="AF1388" i="2"/>
  <c r="AE1388" i="2"/>
  <c r="AD1388" i="2"/>
  <c r="AB1388" i="2"/>
  <c r="K1388" i="2"/>
  <c r="L1388" i="2" s="1"/>
  <c r="I1388" i="2"/>
  <c r="F1388" i="2"/>
  <c r="AJ1387" i="2"/>
  <c r="AH1387" i="2"/>
  <c r="AF1387" i="2"/>
  <c r="AE1387" i="2"/>
  <c r="AD1387" i="2"/>
  <c r="AC1387" i="2"/>
  <c r="AB1387" i="2"/>
  <c r="K1387" i="2"/>
  <c r="I1387" i="2"/>
  <c r="F1387" i="2"/>
  <c r="L1387" i="2"/>
  <c r="AJ1386" i="2"/>
  <c r="AG1386" i="2"/>
  <c r="AD1386" i="2"/>
  <c r="AC1386" i="2"/>
  <c r="AB1386" i="2"/>
  <c r="K1386" i="2"/>
  <c r="L1386" i="2" s="1"/>
  <c r="F1386" i="2"/>
  <c r="AJ1385" i="2"/>
  <c r="AI1385" i="2"/>
  <c r="AH1385" i="2"/>
  <c r="AF1385" i="2"/>
  <c r="AE1385" i="2"/>
  <c r="AD1385" i="2"/>
  <c r="AB1385" i="2"/>
  <c r="K1385" i="2"/>
  <c r="I1385" i="2"/>
  <c r="F1385" i="2"/>
  <c r="L1385" i="2"/>
  <c r="AJ1384" i="2"/>
  <c r="AI1384" i="2"/>
  <c r="AF1384" i="2"/>
  <c r="AE1384" i="2"/>
  <c r="AD1384" i="2"/>
  <c r="AC1384" i="2"/>
  <c r="AB1384" i="2"/>
  <c r="K1384" i="2"/>
  <c r="L1384" i="2" s="1"/>
  <c r="F1384" i="2"/>
  <c r="AG1383" i="2"/>
  <c r="AD1383" i="2"/>
  <c r="AB1383" i="2"/>
  <c r="K1383" i="2"/>
  <c r="L1383" i="2" s="1"/>
  <c r="F1383" i="2"/>
  <c r="AJ1382" i="2"/>
  <c r="AI1382" i="2"/>
  <c r="AE1382" i="2"/>
  <c r="AD1382" i="2"/>
  <c r="AC1382" i="2"/>
  <c r="AB1382" i="2"/>
  <c r="L1382" i="2"/>
  <c r="K1382" i="2"/>
  <c r="F1382" i="2"/>
  <c r="AF1382" i="2" s="1"/>
  <c r="AI1381" i="2"/>
  <c r="AG1381" i="2"/>
  <c r="AF1381" i="2"/>
  <c r="AE1381" i="2"/>
  <c r="AD1381" i="2"/>
  <c r="K1381" i="2"/>
  <c r="F1381" i="2"/>
  <c r="L1381" i="2"/>
  <c r="AG1380" i="2"/>
  <c r="AD1380" i="2"/>
  <c r="AB1380" i="2"/>
  <c r="K1380" i="2"/>
  <c r="F1380" i="2"/>
  <c r="L1380" i="2"/>
  <c r="AJ1379" i="2"/>
  <c r="AH1379" i="2"/>
  <c r="AG1379" i="2"/>
  <c r="AF1379" i="2"/>
  <c r="AB1379" i="2"/>
  <c r="K1379" i="2"/>
  <c r="L1379" i="2" s="1"/>
  <c r="I1379" i="2"/>
  <c r="F1379" i="2"/>
  <c r="AJ1378" i="2"/>
  <c r="AG1378" i="2"/>
  <c r="AD1378" i="2"/>
  <c r="AC1378" i="2"/>
  <c r="AB1378" i="2"/>
  <c r="K1378" i="2"/>
  <c r="L1378" i="2" s="1"/>
  <c r="F1378" i="2"/>
  <c r="AJ1377" i="2"/>
  <c r="AI1377" i="2"/>
  <c r="AE1377" i="2"/>
  <c r="K1377" i="2"/>
  <c r="L1377" i="2" s="1"/>
  <c r="F1377" i="2"/>
  <c r="AC1377" i="2" s="1"/>
  <c r="AG1376" i="2"/>
  <c r="AF1376" i="2"/>
  <c r="AE1376" i="2"/>
  <c r="AD1376" i="2"/>
  <c r="L1376" i="2"/>
  <c r="K1376" i="2"/>
  <c r="I1376" i="2"/>
  <c r="F1376" i="2"/>
  <c r="AI1376" i="2" s="1"/>
  <c r="AJ1375" i="2"/>
  <c r="AI1375" i="2"/>
  <c r="AH1375" i="2"/>
  <c r="AG1375" i="2"/>
  <c r="AF1375" i="2"/>
  <c r="AD1375" i="2"/>
  <c r="AC1375" i="2"/>
  <c r="AB1375" i="2"/>
  <c r="K1375" i="2"/>
  <c r="L1375" i="2" s="1"/>
  <c r="I1375" i="2"/>
  <c r="F1375" i="2"/>
  <c r="AJ1374" i="2"/>
  <c r="AF1374" i="2"/>
  <c r="AC1374" i="2"/>
  <c r="K1374" i="2"/>
  <c r="F1374" i="2"/>
  <c r="AE1374" i="2" s="1"/>
  <c r="L1374" i="2"/>
  <c r="AJ1373" i="2"/>
  <c r="AI1373" i="2"/>
  <c r="AH1373" i="2"/>
  <c r="AG1373" i="2"/>
  <c r="AD1373" i="2"/>
  <c r="AC1373" i="2"/>
  <c r="AB1373" i="2"/>
  <c r="K1373" i="2"/>
  <c r="L1373" i="2" s="1"/>
  <c r="I1373" i="2"/>
  <c r="F1373" i="2"/>
  <c r="AF1373" i="2" s="1"/>
  <c r="AG1372" i="2"/>
  <c r="K1372" i="2"/>
  <c r="F1372" i="2"/>
  <c r="L1372" i="2"/>
  <c r="AJ1371" i="2"/>
  <c r="AI1371" i="2"/>
  <c r="AH1371" i="2"/>
  <c r="AG1371" i="2"/>
  <c r="AF1371" i="2"/>
  <c r="AD1371" i="2"/>
  <c r="AC1371" i="2"/>
  <c r="AB1371" i="2"/>
  <c r="L1371" i="2"/>
  <c r="K1371" i="2"/>
  <c r="I1371" i="2"/>
  <c r="F1371" i="2"/>
  <c r="AF1370" i="2"/>
  <c r="AE1370" i="2"/>
  <c r="AC1370" i="2"/>
  <c r="K1370" i="2"/>
  <c r="L1370" i="2" s="1"/>
  <c r="I1370" i="2"/>
  <c r="F1370" i="2"/>
  <c r="AG1370" i="2" s="1"/>
  <c r="AJ1369" i="2"/>
  <c r="AI1369" i="2"/>
  <c r="AH1369" i="2"/>
  <c r="AG1369" i="2"/>
  <c r="AD1369" i="2"/>
  <c r="AC1369" i="2"/>
  <c r="AB1369" i="2"/>
  <c r="K1369" i="2"/>
  <c r="I1369" i="2"/>
  <c r="F1369" i="2"/>
  <c r="AF1369" i="2" s="1"/>
  <c r="L1369" i="2"/>
  <c r="AG1368" i="2"/>
  <c r="AF1368" i="2"/>
  <c r="AE1368" i="2"/>
  <c r="AD1368" i="2"/>
  <c r="K1368" i="2"/>
  <c r="I1368" i="2"/>
  <c r="F1368" i="2"/>
  <c r="L1368" i="2"/>
  <c r="AJ1367" i="2"/>
  <c r="AI1367" i="2"/>
  <c r="AH1367" i="2"/>
  <c r="AF1367" i="2"/>
  <c r="AD1367" i="2"/>
  <c r="AC1367" i="2"/>
  <c r="AB1367" i="2"/>
  <c r="K1367" i="2"/>
  <c r="L1367" i="2" s="1"/>
  <c r="F1367" i="2"/>
  <c r="AH1366" i="2"/>
  <c r="K1366" i="2"/>
  <c r="L1366" i="2" s="1"/>
  <c r="F1366" i="2"/>
  <c r="AI1365" i="2"/>
  <c r="AG1365" i="2"/>
  <c r="AE1365" i="2"/>
  <c r="AB1365" i="2"/>
  <c r="K1365" i="2"/>
  <c r="I1365" i="2"/>
  <c r="F1365" i="2"/>
  <c r="AF1365" i="2" s="1"/>
  <c r="L1365" i="2"/>
  <c r="AH1364" i="2"/>
  <c r="AF1364" i="2"/>
  <c r="K1364" i="2"/>
  <c r="F1364" i="2"/>
  <c r="L1364" i="2"/>
  <c r="K1363" i="2"/>
  <c r="L1363" i="2" s="1"/>
  <c r="F1363" i="2"/>
  <c r="AF1363" i="2" s="1"/>
  <c r="AG1362" i="2"/>
  <c r="K1362" i="2"/>
  <c r="L1362" i="2" s="1"/>
  <c r="F1362" i="2"/>
  <c r="AJ1361" i="2"/>
  <c r="AI1361" i="2"/>
  <c r="AG1361" i="2"/>
  <c r="AE1361" i="2"/>
  <c r="AD1361" i="2"/>
  <c r="AC1361" i="2"/>
  <c r="AB1361" i="2"/>
  <c r="L1361" i="2"/>
  <c r="K1361" i="2"/>
  <c r="I1361" i="2"/>
  <c r="F1361" i="2"/>
  <c r="AF1361" i="2" s="1"/>
  <c r="AI1360" i="2"/>
  <c r="AH1360" i="2"/>
  <c r="AF1360" i="2"/>
  <c r="AE1360" i="2"/>
  <c r="AD1360" i="2"/>
  <c r="AB1360" i="2"/>
  <c r="K1360" i="2"/>
  <c r="I1360" i="2"/>
  <c r="F1360" i="2"/>
  <c r="L1360" i="2"/>
  <c r="AJ1359" i="2"/>
  <c r="AI1359" i="2"/>
  <c r="AE1359" i="2"/>
  <c r="AC1359" i="2"/>
  <c r="AB1359" i="2"/>
  <c r="K1359" i="2"/>
  <c r="L1359" i="2" s="1"/>
  <c r="F1359" i="2"/>
  <c r="AF1359" i="2" s="1"/>
  <c r="AJ1358" i="2"/>
  <c r="AH1358" i="2"/>
  <c r="AE1358" i="2"/>
  <c r="AC1358" i="2"/>
  <c r="AB1358" i="2"/>
  <c r="K1358" i="2"/>
  <c r="L1358" i="2" s="1"/>
  <c r="I1358" i="2"/>
  <c r="F1358" i="2"/>
  <c r="AF1358" i="2" s="1"/>
  <c r="AJ1357" i="2"/>
  <c r="AI1357" i="2"/>
  <c r="AD1357" i="2"/>
  <c r="AB1357" i="2"/>
  <c r="L1357" i="2"/>
  <c r="K1357" i="2"/>
  <c r="I1357" i="2"/>
  <c r="F1357" i="2"/>
  <c r="AF1357" i="2" s="1"/>
  <c r="AH1356" i="2"/>
  <c r="AD1356" i="2"/>
  <c r="AB1356" i="2"/>
  <c r="K1356" i="2"/>
  <c r="L1356" i="2" s="1"/>
  <c r="F1356" i="2"/>
  <c r="AF1356" i="2" s="1"/>
  <c r="AJ1355" i="2"/>
  <c r="K1355" i="2"/>
  <c r="L1355" i="2" s="1"/>
  <c r="F1355" i="2"/>
  <c r="AJ1354" i="2"/>
  <c r="AB1354" i="2"/>
  <c r="K1354" i="2"/>
  <c r="L1354" i="2" s="1"/>
  <c r="I1354" i="2"/>
  <c r="F1354" i="2"/>
  <c r="AF1354" i="2" s="1"/>
  <c r="AI1353" i="2"/>
  <c r="AG1353" i="2"/>
  <c r="AB1353" i="2"/>
  <c r="K1353" i="2"/>
  <c r="I1353" i="2"/>
  <c r="F1353" i="2"/>
  <c r="AF1353" i="2" s="1"/>
  <c r="L1353" i="2"/>
  <c r="AH1352" i="2"/>
  <c r="AF1352" i="2"/>
  <c r="AE1352" i="2"/>
  <c r="K1352" i="2"/>
  <c r="F1352" i="2"/>
  <c r="AD1352" i="2" s="1"/>
  <c r="L1352" i="2"/>
  <c r="AH1351" i="2"/>
  <c r="AE1351" i="2"/>
  <c r="K1351" i="2"/>
  <c r="F1351" i="2"/>
  <c r="L1351" i="2"/>
  <c r="K1350" i="2"/>
  <c r="L1350" i="2" s="1"/>
  <c r="F1350" i="2"/>
  <c r="AF1350" i="2" s="1"/>
  <c r="AJ1349" i="2"/>
  <c r="AI1349" i="2"/>
  <c r="AG1349" i="2"/>
  <c r="AE1349" i="2"/>
  <c r="AD1349" i="2"/>
  <c r="AC1349" i="2"/>
  <c r="AB1349" i="2"/>
  <c r="K1349" i="2"/>
  <c r="I1349" i="2"/>
  <c r="F1349" i="2"/>
  <c r="AF1349" i="2" s="1"/>
  <c r="L1349" i="2"/>
  <c r="AI1348" i="2"/>
  <c r="AH1348" i="2"/>
  <c r="AF1348" i="2"/>
  <c r="AE1348" i="2"/>
  <c r="AD1348" i="2"/>
  <c r="AB1348" i="2"/>
  <c r="K1348" i="2"/>
  <c r="L1348" i="2" s="1"/>
  <c r="I1348" i="2"/>
  <c r="F1348" i="2"/>
  <c r="AJ1347" i="2"/>
  <c r="AI1347" i="2"/>
  <c r="AE1347" i="2"/>
  <c r="AD1347" i="2"/>
  <c r="AC1347" i="2"/>
  <c r="AB1347" i="2"/>
  <c r="K1347" i="2"/>
  <c r="L1347" i="2" s="1"/>
  <c r="F1347" i="2"/>
  <c r="AF1347" i="2" s="1"/>
  <c r="AJ1346" i="2"/>
  <c r="AH1346" i="2"/>
  <c r="AE1346" i="2"/>
  <c r="AC1346" i="2"/>
  <c r="AB1346" i="2"/>
  <c r="K1346" i="2"/>
  <c r="L1346" i="2" s="1"/>
  <c r="I1346" i="2"/>
  <c r="F1346" i="2"/>
  <c r="AF1346" i="2" s="1"/>
  <c r="AI1345" i="2"/>
  <c r="AD1345" i="2"/>
  <c r="AC1345" i="2"/>
  <c r="AB1345" i="2"/>
  <c r="K1345" i="2"/>
  <c r="L1345" i="2" s="1"/>
  <c r="I1345" i="2"/>
  <c r="F1345" i="2"/>
  <c r="AF1345" i="2" s="1"/>
  <c r="AI1344" i="2"/>
  <c r="AH1344" i="2"/>
  <c r="AD1344" i="2"/>
  <c r="K1344" i="2"/>
  <c r="L1344" i="2" s="1"/>
  <c r="I1344" i="2"/>
  <c r="F1344" i="2"/>
  <c r="AF1344" i="2" s="1"/>
  <c r="AJ1343" i="2"/>
  <c r="AC1343" i="2"/>
  <c r="AB1343" i="2"/>
  <c r="K1343" i="2"/>
  <c r="L1343" i="2" s="1"/>
  <c r="F1343" i="2"/>
  <c r="AF1343" i="2" s="1"/>
  <c r="AG1342" i="2"/>
  <c r="K1342" i="2"/>
  <c r="L1342" i="2" s="1"/>
  <c r="F1342" i="2"/>
  <c r="AJ1342" i="2" s="1"/>
  <c r="AI1341" i="2"/>
  <c r="AG1341" i="2"/>
  <c r="AE1341" i="2"/>
  <c r="AB1341" i="2"/>
  <c r="K1341" i="2"/>
  <c r="I1341" i="2"/>
  <c r="F1341" i="2"/>
  <c r="AF1341" i="2" s="1"/>
  <c r="L1341" i="2"/>
  <c r="AH1340" i="2"/>
  <c r="AF1340" i="2"/>
  <c r="K1340" i="2"/>
  <c r="F1340" i="2"/>
  <c r="L1340" i="2"/>
  <c r="K1339" i="2"/>
  <c r="L1339" i="2" s="1"/>
  <c r="F1339" i="2"/>
  <c r="AF1339" i="2" s="1"/>
  <c r="AG1338" i="2"/>
  <c r="K1338" i="2"/>
  <c r="L1338" i="2" s="1"/>
  <c r="F1338" i="2"/>
  <c r="AJ1337" i="2"/>
  <c r="AI1337" i="2"/>
  <c r="AG1337" i="2"/>
  <c r="AE1337" i="2"/>
  <c r="AD1337" i="2"/>
  <c r="AC1337" i="2"/>
  <c r="L1337" i="2"/>
  <c r="K1337" i="2"/>
  <c r="I1337" i="2"/>
  <c r="F1337" i="2"/>
  <c r="AF1337" i="2" s="1"/>
  <c r="AI1336" i="2"/>
  <c r="AH1336" i="2"/>
  <c r="AF1336" i="2"/>
  <c r="AE1336" i="2"/>
  <c r="AD1336" i="2"/>
  <c r="AB1336" i="2"/>
  <c r="K1336" i="2"/>
  <c r="I1336" i="2"/>
  <c r="F1336" i="2"/>
  <c r="L1336" i="2"/>
  <c r="AJ1335" i="2"/>
  <c r="AI1335" i="2"/>
  <c r="AE1335" i="2"/>
  <c r="AC1335" i="2"/>
  <c r="AB1335" i="2"/>
  <c r="K1335" i="2"/>
  <c r="L1335" i="2" s="1"/>
  <c r="F1335" i="2"/>
  <c r="AF1335" i="2" s="1"/>
  <c r="AJ1334" i="2"/>
  <c r="AH1334" i="2"/>
  <c r="AE1334" i="2"/>
  <c r="AC1334" i="2"/>
  <c r="AB1334" i="2"/>
  <c r="K1334" i="2"/>
  <c r="L1334" i="2" s="1"/>
  <c r="I1334" i="2"/>
  <c r="F1334" i="2"/>
  <c r="AF1334" i="2" s="1"/>
  <c r="AJ1333" i="2"/>
  <c r="AI1333" i="2"/>
  <c r="AD1333" i="2"/>
  <c r="AB1333" i="2"/>
  <c r="L1333" i="2"/>
  <c r="K1333" i="2"/>
  <c r="I1333" i="2"/>
  <c r="F1333" i="2"/>
  <c r="AF1333" i="2" s="1"/>
  <c r="AH1332" i="2"/>
  <c r="AD1332" i="2"/>
  <c r="AB1332" i="2"/>
  <c r="K1332" i="2"/>
  <c r="L1332" i="2" s="1"/>
  <c r="F1332" i="2"/>
  <c r="AF1332" i="2" s="1"/>
  <c r="AJ1331" i="2"/>
  <c r="AH1331" i="2"/>
  <c r="K1331" i="2"/>
  <c r="L1331" i="2" s="1"/>
  <c r="F1331" i="2"/>
  <c r="AJ1330" i="2"/>
  <c r="AB1330" i="2"/>
  <c r="K1330" i="2"/>
  <c r="L1330" i="2" s="1"/>
  <c r="I1330" i="2"/>
  <c r="F1330" i="2"/>
  <c r="AF1330" i="2" s="1"/>
  <c r="AI1329" i="2"/>
  <c r="AG1329" i="2"/>
  <c r="AB1329" i="2"/>
  <c r="K1329" i="2"/>
  <c r="I1329" i="2"/>
  <c r="F1329" i="2"/>
  <c r="AF1329" i="2" s="1"/>
  <c r="L1329" i="2"/>
  <c r="AH1328" i="2"/>
  <c r="AF1328" i="2"/>
  <c r="AE1328" i="2"/>
  <c r="K1328" i="2"/>
  <c r="F1328" i="2"/>
  <c r="AD1328" i="2" s="1"/>
  <c r="L1328" i="2"/>
  <c r="AH1327" i="2"/>
  <c r="AE1327" i="2"/>
  <c r="K1327" i="2"/>
  <c r="F1327" i="2"/>
  <c r="L1327" i="2"/>
  <c r="K1326" i="2"/>
  <c r="L1326" i="2" s="1"/>
  <c r="F1326" i="2"/>
  <c r="AF1326" i="2" s="1"/>
  <c r="AJ1325" i="2"/>
  <c r="AG1325" i="2"/>
  <c r="AE1325" i="2"/>
  <c r="AD1325" i="2"/>
  <c r="AC1325" i="2"/>
  <c r="AB1325" i="2"/>
  <c r="K1325" i="2"/>
  <c r="F1325" i="2"/>
  <c r="AF1325" i="2" s="1"/>
  <c r="L1325" i="2"/>
  <c r="AI1324" i="2"/>
  <c r="AH1324" i="2"/>
  <c r="AF1324" i="2"/>
  <c r="AE1324" i="2"/>
  <c r="AD1324" i="2"/>
  <c r="AB1324" i="2"/>
  <c r="K1324" i="2"/>
  <c r="L1324" i="2" s="1"/>
  <c r="I1324" i="2"/>
  <c r="F1324" i="2"/>
  <c r="AJ1323" i="2"/>
  <c r="AI1323" i="2"/>
  <c r="AF1323" i="2"/>
  <c r="AE1323" i="2"/>
  <c r="AD1323" i="2"/>
  <c r="AC1323" i="2"/>
  <c r="AB1323" i="2"/>
  <c r="K1323" i="2"/>
  <c r="L1323" i="2" s="1"/>
  <c r="F1323" i="2"/>
  <c r="AJ1322" i="2"/>
  <c r="AH1322" i="2"/>
  <c r="AE1322" i="2"/>
  <c r="AC1322" i="2"/>
  <c r="AB1322" i="2"/>
  <c r="K1322" i="2"/>
  <c r="L1322" i="2" s="1"/>
  <c r="I1322" i="2"/>
  <c r="F1322" i="2"/>
  <c r="AF1322" i="2" s="1"/>
  <c r="AI1321" i="2"/>
  <c r="AD1321" i="2"/>
  <c r="AC1321" i="2"/>
  <c r="AB1321" i="2"/>
  <c r="K1321" i="2"/>
  <c r="L1321" i="2" s="1"/>
  <c r="I1321" i="2"/>
  <c r="F1321" i="2"/>
  <c r="AF1321" i="2" s="1"/>
  <c r="AI1320" i="2"/>
  <c r="AH1320" i="2"/>
  <c r="AD1320" i="2"/>
  <c r="K1320" i="2"/>
  <c r="L1320" i="2" s="1"/>
  <c r="I1320" i="2"/>
  <c r="F1320" i="2"/>
  <c r="AF1320" i="2" s="1"/>
  <c r="AJ1319" i="2"/>
  <c r="AC1319" i="2"/>
  <c r="AB1319" i="2"/>
  <c r="K1319" i="2"/>
  <c r="L1319" i="2" s="1"/>
  <c r="F1319" i="2"/>
  <c r="AF1319" i="2" s="1"/>
  <c r="AJ1318" i="2"/>
  <c r="AG1318" i="2"/>
  <c r="K1318" i="2"/>
  <c r="L1318" i="2" s="1"/>
  <c r="I1318" i="2"/>
  <c r="F1318" i="2"/>
  <c r="AI1317" i="2"/>
  <c r="AG1317" i="2"/>
  <c r="AE1317" i="2"/>
  <c r="AB1317" i="2"/>
  <c r="K1317" i="2"/>
  <c r="I1317" i="2"/>
  <c r="F1317" i="2"/>
  <c r="AF1317" i="2" s="1"/>
  <c r="L1317" i="2"/>
  <c r="AH1316" i="2"/>
  <c r="AF1316" i="2"/>
  <c r="K1316" i="2"/>
  <c r="F1316" i="2"/>
  <c r="L1316" i="2"/>
  <c r="K1315" i="2"/>
  <c r="L1315" i="2" s="1"/>
  <c r="F1315" i="2"/>
  <c r="AF1315" i="2" s="1"/>
  <c r="AG1314" i="2"/>
  <c r="K1314" i="2"/>
  <c r="L1314" i="2" s="1"/>
  <c r="F1314" i="2"/>
  <c r="AJ1313" i="2"/>
  <c r="AI1313" i="2"/>
  <c r="AG1313" i="2"/>
  <c r="AE1313" i="2"/>
  <c r="AD1313" i="2"/>
  <c r="AC1313" i="2"/>
  <c r="L1313" i="2"/>
  <c r="K1313" i="2"/>
  <c r="I1313" i="2"/>
  <c r="F1313" i="2"/>
  <c r="AF1313" i="2" s="1"/>
  <c r="AI1312" i="2"/>
  <c r="AF1312" i="2"/>
  <c r="AE1312" i="2"/>
  <c r="AD1312" i="2"/>
  <c r="AB1312" i="2"/>
  <c r="K1312" i="2"/>
  <c r="I1312" i="2"/>
  <c r="F1312" i="2"/>
  <c r="L1312" i="2"/>
  <c r="AJ1311" i="2"/>
  <c r="AI1311" i="2"/>
  <c r="AE1311" i="2"/>
  <c r="AC1311" i="2"/>
  <c r="AB1311" i="2"/>
  <c r="K1311" i="2"/>
  <c r="L1311" i="2" s="1"/>
  <c r="F1311" i="2"/>
  <c r="AF1311" i="2" s="1"/>
  <c r="AJ1310" i="2"/>
  <c r="AH1310" i="2"/>
  <c r="AF1310" i="2"/>
  <c r="AE1310" i="2"/>
  <c r="AC1310" i="2"/>
  <c r="AB1310" i="2"/>
  <c r="K1310" i="2"/>
  <c r="L1310" i="2" s="1"/>
  <c r="I1310" i="2"/>
  <c r="F1310" i="2"/>
  <c r="AJ1309" i="2"/>
  <c r="AI1309" i="2"/>
  <c r="AD1309" i="2"/>
  <c r="AB1309" i="2"/>
  <c r="K1309" i="2"/>
  <c r="L1309" i="2" s="1"/>
  <c r="I1309" i="2"/>
  <c r="F1309" i="2"/>
  <c r="AF1309" i="2" s="1"/>
  <c r="AH1308" i="2"/>
  <c r="AD1308" i="2"/>
  <c r="AB1308" i="2"/>
  <c r="K1308" i="2"/>
  <c r="L1308" i="2" s="1"/>
  <c r="F1308" i="2"/>
  <c r="AF1308" i="2" s="1"/>
  <c r="AH1307" i="2"/>
  <c r="K1307" i="2"/>
  <c r="L1307" i="2" s="1"/>
  <c r="F1307" i="2"/>
  <c r="AJ1307" i="2" s="1"/>
  <c r="AJ1306" i="2"/>
  <c r="AB1306" i="2"/>
  <c r="K1306" i="2"/>
  <c r="L1306" i="2" s="1"/>
  <c r="I1306" i="2"/>
  <c r="F1306" i="2"/>
  <c r="AF1306" i="2" s="1"/>
  <c r="AI1305" i="2"/>
  <c r="AG1305" i="2"/>
  <c r="AB1305" i="2"/>
  <c r="K1305" i="2"/>
  <c r="I1305" i="2"/>
  <c r="F1305" i="2"/>
  <c r="AF1305" i="2" s="1"/>
  <c r="L1305" i="2"/>
  <c r="AH1304" i="2"/>
  <c r="AF1304" i="2"/>
  <c r="AE1304" i="2"/>
  <c r="K1304" i="2"/>
  <c r="F1304" i="2"/>
  <c r="AD1304" i="2" s="1"/>
  <c r="L1304" i="2"/>
  <c r="AH1303" i="2"/>
  <c r="AE1303" i="2"/>
  <c r="K1303" i="2"/>
  <c r="F1303" i="2"/>
  <c r="L1303" i="2"/>
  <c r="K1302" i="2"/>
  <c r="L1302" i="2" s="1"/>
  <c r="F1302" i="2"/>
  <c r="AF1302" i="2" s="1"/>
  <c r="AJ1301" i="2"/>
  <c r="AG1301" i="2"/>
  <c r="AE1301" i="2"/>
  <c r="AD1301" i="2"/>
  <c r="AC1301" i="2"/>
  <c r="AB1301" i="2"/>
  <c r="K1301" i="2"/>
  <c r="F1301" i="2"/>
  <c r="AF1301" i="2" s="1"/>
  <c r="L1301" i="2"/>
  <c r="AI1300" i="2"/>
  <c r="AH1300" i="2"/>
  <c r="AF1300" i="2"/>
  <c r="AE1300" i="2"/>
  <c r="AD1300" i="2"/>
  <c r="AB1300" i="2"/>
  <c r="K1300" i="2"/>
  <c r="L1300" i="2" s="1"/>
  <c r="I1300" i="2"/>
  <c r="F1300" i="2"/>
  <c r="AJ1299" i="2"/>
  <c r="AI1299" i="2"/>
  <c r="AF1299" i="2"/>
  <c r="AE1299" i="2"/>
  <c r="AD1299" i="2"/>
  <c r="AC1299" i="2"/>
  <c r="AB1299" i="2"/>
  <c r="K1299" i="2"/>
  <c r="L1299" i="2" s="1"/>
  <c r="F1299" i="2"/>
  <c r="AJ1298" i="2"/>
  <c r="AH1298" i="2"/>
  <c r="AE1298" i="2"/>
  <c r="AC1298" i="2"/>
  <c r="AB1298" i="2"/>
  <c r="K1298" i="2"/>
  <c r="L1298" i="2" s="1"/>
  <c r="I1298" i="2"/>
  <c r="F1298" i="2"/>
  <c r="AF1298" i="2" s="1"/>
  <c r="AI1297" i="2"/>
  <c r="AD1297" i="2"/>
  <c r="AC1297" i="2"/>
  <c r="AB1297" i="2"/>
  <c r="K1297" i="2"/>
  <c r="L1297" i="2" s="1"/>
  <c r="I1297" i="2"/>
  <c r="F1297" i="2"/>
  <c r="AF1297" i="2" s="1"/>
  <c r="AI1296" i="2"/>
  <c r="AH1296" i="2"/>
  <c r="AD1296" i="2"/>
  <c r="K1296" i="2"/>
  <c r="L1296" i="2" s="1"/>
  <c r="I1296" i="2"/>
  <c r="F1296" i="2"/>
  <c r="AF1296" i="2" s="1"/>
  <c r="AJ1295" i="2"/>
  <c r="AC1295" i="2"/>
  <c r="AB1295" i="2"/>
  <c r="K1295" i="2"/>
  <c r="L1295" i="2" s="1"/>
  <c r="F1295" i="2"/>
  <c r="AF1295" i="2" s="1"/>
  <c r="AJ1294" i="2"/>
  <c r="AG1294" i="2"/>
  <c r="K1294" i="2"/>
  <c r="L1294" i="2" s="1"/>
  <c r="I1294" i="2"/>
  <c r="F1294" i="2"/>
  <c r="AI1293" i="2"/>
  <c r="AG1293" i="2"/>
  <c r="AE1293" i="2"/>
  <c r="AB1293" i="2"/>
  <c r="K1293" i="2"/>
  <c r="I1293" i="2"/>
  <c r="F1293" i="2"/>
  <c r="AF1293" i="2" s="1"/>
  <c r="L1293" i="2"/>
  <c r="AH1292" i="2"/>
  <c r="AF1292" i="2"/>
  <c r="K1292" i="2"/>
  <c r="F1292" i="2"/>
  <c r="L1292" i="2"/>
  <c r="L1291" i="2"/>
  <c r="K1291" i="2"/>
  <c r="F1291" i="2"/>
  <c r="AF1291" i="2" s="1"/>
  <c r="AG1290" i="2"/>
  <c r="AE1290" i="2"/>
  <c r="K1290" i="2"/>
  <c r="L1290" i="2" s="1"/>
  <c r="F1290" i="2"/>
  <c r="AJ1289" i="2"/>
  <c r="AI1289" i="2"/>
  <c r="AG1289" i="2"/>
  <c r="AE1289" i="2"/>
  <c r="AD1289" i="2"/>
  <c r="AC1289" i="2"/>
  <c r="L1289" i="2"/>
  <c r="K1289" i="2"/>
  <c r="I1289" i="2"/>
  <c r="F1289" i="2"/>
  <c r="AF1289" i="2" s="1"/>
  <c r="AI1288" i="2"/>
  <c r="AF1288" i="2"/>
  <c r="AE1288" i="2"/>
  <c r="AD1288" i="2"/>
  <c r="AB1288" i="2"/>
  <c r="K1288" i="2"/>
  <c r="I1288" i="2"/>
  <c r="F1288" i="2"/>
  <c r="L1288" i="2"/>
  <c r="AJ1287" i="2"/>
  <c r="AI1287" i="2"/>
  <c r="AE1287" i="2"/>
  <c r="AD1287" i="2"/>
  <c r="AC1287" i="2"/>
  <c r="AB1287" i="2"/>
  <c r="K1287" i="2"/>
  <c r="L1287" i="2" s="1"/>
  <c r="F1287" i="2"/>
  <c r="AF1287" i="2" s="1"/>
  <c r="AJ1286" i="2"/>
  <c r="AH1286" i="2"/>
  <c r="AF1286" i="2"/>
  <c r="AE1286" i="2"/>
  <c r="AC1286" i="2"/>
  <c r="AB1286" i="2"/>
  <c r="K1286" i="2"/>
  <c r="L1286" i="2" s="1"/>
  <c r="I1286" i="2"/>
  <c r="F1286" i="2"/>
  <c r="AJ1285" i="2"/>
  <c r="AI1285" i="2"/>
  <c r="AD1285" i="2"/>
  <c r="AB1285" i="2"/>
  <c r="L1285" i="2"/>
  <c r="K1285" i="2"/>
  <c r="I1285" i="2"/>
  <c r="F1285" i="2"/>
  <c r="AF1285" i="2" s="1"/>
  <c r="AH1284" i="2"/>
  <c r="AD1284" i="2"/>
  <c r="AB1284" i="2"/>
  <c r="K1284" i="2"/>
  <c r="L1284" i="2" s="1"/>
  <c r="F1284" i="2"/>
  <c r="AF1284" i="2" s="1"/>
  <c r="AJ1283" i="2"/>
  <c r="AH1283" i="2"/>
  <c r="K1283" i="2"/>
  <c r="L1283" i="2" s="1"/>
  <c r="F1283" i="2"/>
  <c r="AJ1282" i="2"/>
  <c r="AB1282" i="2"/>
  <c r="K1282" i="2"/>
  <c r="L1282" i="2" s="1"/>
  <c r="I1282" i="2"/>
  <c r="F1282" i="2"/>
  <c r="AF1282" i="2" s="1"/>
  <c r="AI1281" i="2"/>
  <c r="AG1281" i="2"/>
  <c r="AB1281" i="2"/>
  <c r="K1281" i="2"/>
  <c r="I1281" i="2"/>
  <c r="F1281" i="2"/>
  <c r="AF1281" i="2" s="1"/>
  <c r="L1281" i="2"/>
  <c r="AH1280" i="2"/>
  <c r="AF1280" i="2"/>
  <c r="AE1280" i="2"/>
  <c r="K1280" i="2"/>
  <c r="F1280" i="2"/>
  <c r="AD1280" i="2" s="1"/>
  <c r="L1280" i="2"/>
  <c r="K1279" i="2"/>
  <c r="F1279" i="2"/>
  <c r="L1279" i="2"/>
  <c r="K1278" i="2"/>
  <c r="L1278" i="2" s="1"/>
  <c r="F1278" i="2"/>
  <c r="AF1278" i="2" s="1"/>
  <c r="AJ1277" i="2"/>
  <c r="AG1277" i="2"/>
  <c r="AE1277" i="2"/>
  <c r="AD1277" i="2"/>
  <c r="AC1277" i="2"/>
  <c r="AB1277" i="2"/>
  <c r="K1277" i="2"/>
  <c r="F1277" i="2"/>
  <c r="AF1277" i="2" s="1"/>
  <c r="L1277" i="2"/>
  <c r="AI1276" i="2"/>
  <c r="AH1276" i="2"/>
  <c r="AF1276" i="2"/>
  <c r="AE1276" i="2"/>
  <c r="AD1276" i="2"/>
  <c r="AB1276" i="2"/>
  <c r="K1276" i="2"/>
  <c r="L1276" i="2" s="1"/>
  <c r="I1276" i="2"/>
  <c r="F1276" i="2"/>
  <c r="AJ1275" i="2"/>
  <c r="AI1275" i="2"/>
  <c r="AF1275" i="2"/>
  <c r="AE1275" i="2"/>
  <c r="AD1275" i="2"/>
  <c r="AC1275" i="2"/>
  <c r="AB1275" i="2"/>
  <c r="K1275" i="2"/>
  <c r="L1275" i="2" s="1"/>
  <c r="F1275" i="2"/>
  <c r="AJ1274" i="2"/>
  <c r="AH1274" i="2"/>
  <c r="AE1274" i="2"/>
  <c r="AC1274" i="2"/>
  <c r="AB1274" i="2"/>
  <c r="K1274" i="2"/>
  <c r="L1274" i="2" s="1"/>
  <c r="I1274" i="2"/>
  <c r="F1274" i="2"/>
  <c r="AF1274" i="2" s="1"/>
  <c r="AI1273" i="2"/>
  <c r="AD1273" i="2"/>
  <c r="AC1273" i="2"/>
  <c r="AB1273" i="2"/>
  <c r="K1273" i="2"/>
  <c r="L1273" i="2" s="1"/>
  <c r="I1273" i="2"/>
  <c r="F1273" i="2"/>
  <c r="AF1273" i="2" s="1"/>
  <c r="AI1272" i="2"/>
  <c r="AH1272" i="2"/>
  <c r="AD1272" i="2"/>
  <c r="K1272" i="2"/>
  <c r="L1272" i="2" s="1"/>
  <c r="I1272" i="2"/>
  <c r="F1272" i="2"/>
  <c r="AF1272" i="2" s="1"/>
  <c r="AJ1271" i="2"/>
  <c r="AC1271" i="2"/>
  <c r="AB1271" i="2"/>
  <c r="K1271" i="2"/>
  <c r="L1271" i="2" s="1"/>
  <c r="F1271" i="2"/>
  <c r="AF1271" i="2" s="1"/>
  <c r="AJ1270" i="2"/>
  <c r="K1270" i="2"/>
  <c r="L1270" i="2" s="1"/>
  <c r="F1270" i="2"/>
  <c r="AI1269" i="2"/>
  <c r="AG1269" i="2"/>
  <c r="AE1269" i="2"/>
  <c r="AB1269" i="2"/>
  <c r="K1269" i="2"/>
  <c r="I1269" i="2"/>
  <c r="F1269" i="2"/>
  <c r="AF1269" i="2" s="1"/>
  <c r="L1269" i="2"/>
  <c r="AH1268" i="2"/>
  <c r="AF1268" i="2"/>
  <c r="K1268" i="2"/>
  <c r="F1268" i="2"/>
  <c r="L1268" i="2"/>
  <c r="L1267" i="2"/>
  <c r="K1267" i="2"/>
  <c r="F1267" i="2"/>
  <c r="AF1267" i="2" s="1"/>
  <c r="AG1266" i="2"/>
  <c r="AE1266" i="2"/>
  <c r="K1266" i="2"/>
  <c r="L1266" i="2" s="1"/>
  <c r="F1266" i="2"/>
  <c r="AJ1265" i="2"/>
  <c r="AI1265" i="2"/>
  <c r="AG1265" i="2"/>
  <c r="AE1265" i="2"/>
  <c r="AD1265" i="2"/>
  <c r="AC1265" i="2"/>
  <c r="L1265" i="2"/>
  <c r="K1265" i="2"/>
  <c r="I1265" i="2"/>
  <c r="F1265" i="2"/>
  <c r="AF1265" i="2" s="1"/>
  <c r="AI1264" i="2"/>
  <c r="AF1264" i="2"/>
  <c r="AE1264" i="2"/>
  <c r="AD1264" i="2"/>
  <c r="AB1264" i="2"/>
  <c r="K1264" i="2"/>
  <c r="I1264" i="2"/>
  <c r="F1264" i="2"/>
  <c r="L1264" i="2"/>
  <c r="AJ1263" i="2"/>
  <c r="AI1263" i="2"/>
  <c r="AE1263" i="2"/>
  <c r="AD1263" i="2"/>
  <c r="AC1263" i="2"/>
  <c r="AB1263" i="2"/>
  <c r="K1263" i="2"/>
  <c r="L1263" i="2" s="1"/>
  <c r="F1263" i="2"/>
  <c r="AF1263" i="2" s="1"/>
  <c r="AJ1262" i="2"/>
  <c r="AH1262" i="2"/>
  <c r="AF1262" i="2"/>
  <c r="AE1262" i="2"/>
  <c r="AC1262" i="2"/>
  <c r="AB1262" i="2"/>
  <c r="K1262" i="2"/>
  <c r="L1262" i="2" s="1"/>
  <c r="I1262" i="2"/>
  <c r="F1262" i="2"/>
  <c r="AJ1261" i="2"/>
  <c r="AI1261" i="2"/>
  <c r="AD1261" i="2"/>
  <c r="AB1261" i="2"/>
  <c r="K1261" i="2"/>
  <c r="L1261" i="2" s="1"/>
  <c r="I1261" i="2"/>
  <c r="F1261" i="2"/>
  <c r="AF1261" i="2" s="1"/>
  <c r="AH1260" i="2"/>
  <c r="AD1260" i="2"/>
  <c r="AB1260" i="2"/>
  <c r="K1260" i="2"/>
  <c r="L1260" i="2" s="1"/>
  <c r="F1260" i="2"/>
  <c r="AF1260" i="2" s="1"/>
  <c r="AJ1259" i="2"/>
  <c r="AH1259" i="2"/>
  <c r="K1259" i="2"/>
  <c r="L1259" i="2" s="1"/>
  <c r="F1259" i="2"/>
  <c r="AJ1258" i="2"/>
  <c r="AB1258" i="2"/>
  <c r="K1258" i="2"/>
  <c r="L1258" i="2" s="1"/>
  <c r="I1258" i="2"/>
  <c r="F1258" i="2"/>
  <c r="AF1258" i="2" s="1"/>
  <c r="AI1257" i="2"/>
  <c r="AG1257" i="2"/>
  <c r="AB1257" i="2"/>
  <c r="K1257" i="2"/>
  <c r="I1257" i="2"/>
  <c r="F1257" i="2"/>
  <c r="AF1257" i="2" s="1"/>
  <c r="L1257" i="2"/>
  <c r="AH1256" i="2"/>
  <c r="AF1256" i="2"/>
  <c r="AE1256" i="2"/>
  <c r="K1256" i="2"/>
  <c r="F1256" i="2"/>
  <c r="AD1256" i="2" s="1"/>
  <c r="L1256" i="2"/>
  <c r="AH1255" i="2"/>
  <c r="K1255" i="2"/>
  <c r="F1255" i="2"/>
  <c r="L1255" i="2"/>
  <c r="AG1254" i="2"/>
  <c r="K1254" i="2"/>
  <c r="L1254" i="2" s="1"/>
  <c r="F1254" i="2"/>
  <c r="AJ1253" i="2"/>
  <c r="AG1253" i="2"/>
  <c r="AE1253" i="2"/>
  <c r="AD1253" i="2"/>
  <c r="AC1253" i="2"/>
  <c r="AB1253" i="2"/>
  <c r="K1253" i="2"/>
  <c r="F1253" i="2"/>
  <c r="AF1253" i="2" s="1"/>
  <c r="L1253" i="2"/>
  <c r="AI1252" i="2"/>
  <c r="AH1252" i="2"/>
  <c r="AF1252" i="2"/>
  <c r="AE1252" i="2"/>
  <c r="AD1252" i="2"/>
  <c r="AB1252" i="2"/>
  <c r="K1252" i="2"/>
  <c r="L1252" i="2" s="1"/>
  <c r="I1252" i="2"/>
  <c r="F1252" i="2"/>
  <c r="AJ1251" i="2"/>
  <c r="AI1251" i="2"/>
  <c r="AF1251" i="2"/>
  <c r="AE1251" i="2"/>
  <c r="AD1251" i="2"/>
  <c r="AC1251" i="2"/>
  <c r="AB1251" i="2"/>
  <c r="K1251" i="2"/>
  <c r="L1251" i="2" s="1"/>
  <c r="F1251" i="2"/>
  <c r="AJ1250" i="2"/>
  <c r="AH1250" i="2"/>
  <c r="AE1250" i="2"/>
  <c r="AC1250" i="2"/>
  <c r="AB1250" i="2"/>
  <c r="K1250" i="2"/>
  <c r="L1250" i="2" s="1"/>
  <c r="I1250" i="2"/>
  <c r="F1250" i="2"/>
  <c r="AF1250" i="2" s="1"/>
  <c r="AI1249" i="2"/>
  <c r="AD1249" i="2"/>
  <c r="AC1249" i="2"/>
  <c r="AB1249" i="2"/>
  <c r="L1249" i="2"/>
  <c r="K1249" i="2"/>
  <c r="I1249" i="2"/>
  <c r="F1249" i="2"/>
  <c r="AF1249" i="2" s="1"/>
  <c r="AI1248" i="2"/>
  <c r="AH1248" i="2"/>
  <c r="AG1248" i="2"/>
  <c r="AD1248" i="2"/>
  <c r="AC1248" i="2"/>
  <c r="AB1248" i="2"/>
  <c r="K1248" i="2"/>
  <c r="L1248" i="2" s="1"/>
  <c r="I1248" i="2"/>
  <c r="F1248" i="2"/>
  <c r="AE1248" i="2" s="1"/>
  <c r="AJ1247" i="2"/>
  <c r="AI1247" i="2"/>
  <c r="AE1247" i="2"/>
  <c r="AD1247" i="2"/>
  <c r="AC1247" i="2"/>
  <c r="AB1247" i="2"/>
  <c r="K1247" i="2"/>
  <c r="F1247" i="2"/>
  <c r="L1247" i="2"/>
  <c r="AG1246" i="2"/>
  <c r="AE1246" i="2"/>
  <c r="AC1246" i="2"/>
  <c r="L1246" i="2"/>
  <c r="K1246" i="2"/>
  <c r="F1246" i="2"/>
  <c r="AD1246" i="2" s="1"/>
  <c r="K1245" i="2"/>
  <c r="I1245" i="2"/>
  <c r="F1245" i="2"/>
  <c r="AH1245" i="2" s="1"/>
  <c r="L1245" i="2"/>
  <c r="AI1244" i="2"/>
  <c r="AG1244" i="2"/>
  <c r="AC1244" i="2"/>
  <c r="AB1244" i="2"/>
  <c r="K1244" i="2"/>
  <c r="L1244" i="2" s="1"/>
  <c r="F1244" i="2"/>
  <c r="AE1244" i="2" s="1"/>
  <c r="AJ1243" i="2"/>
  <c r="AI1243" i="2"/>
  <c r="AH1243" i="2"/>
  <c r="AE1243" i="2"/>
  <c r="AD1243" i="2"/>
  <c r="AC1243" i="2"/>
  <c r="AB1243" i="2"/>
  <c r="K1243" i="2"/>
  <c r="L1243" i="2" s="1"/>
  <c r="F1243" i="2"/>
  <c r="AF1242" i="2"/>
  <c r="AE1242" i="2"/>
  <c r="AC1242" i="2"/>
  <c r="K1242" i="2"/>
  <c r="L1242" i="2" s="1"/>
  <c r="F1242" i="2"/>
  <c r="AG1241" i="2"/>
  <c r="AE1241" i="2"/>
  <c r="AD1241" i="2"/>
  <c r="K1241" i="2"/>
  <c r="F1241" i="2"/>
  <c r="AJ1241" i="2" s="1"/>
  <c r="L1241" i="2"/>
  <c r="AG1240" i="2"/>
  <c r="AF1240" i="2"/>
  <c r="K1240" i="2"/>
  <c r="I1240" i="2"/>
  <c r="F1240" i="2"/>
  <c r="AH1240" i="2" s="1"/>
  <c r="L1240" i="2"/>
  <c r="AJ1239" i="2"/>
  <c r="AH1239" i="2"/>
  <c r="AC1239" i="2"/>
  <c r="AB1239" i="2"/>
  <c r="K1239" i="2"/>
  <c r="L1239" i="2" s="1"/>
  <c r="F1239" i="2"/>
  <c r="AE1239" i="2" s="1"/>
  <c r="AJ1238" i="2"/>
  <c r="AI1238" i="2"/>
  <c r="AH1238" i="2"/>
  <c r="AE1238" i="2"/>
  <c r="AC1238" i="2"/>
  <c r="AB1238" i="2"/>
  <c r="L1238" i="2"/>
  <c r="K1238" i="2"/>
  <c r="I1238" i="2"/>
  <c r="F1238" i="2"/>
  <c r="AD1238" i="2" s="1"/>
  <c r="K1237" i="2"/>
  <c r="F1237" i="2"/>
  <c r="L1237" i="2"/>
  <c r="AG1236" i="2"/>
  <c r="K1236" i="2"/>
  <c r="F1236" i="2"/>
  <c r="AE1236" i="2" s="1"/>
  <c r="L1236" i="2"/>
  <c r="AI1235" i="2"/>
  <c r="AH1235" i="2"/>
  <c r="AF1235" i="2"/>
  <c r="AB1235" i="2"/>
  <c r="K1235" i="2"/>
  <c r="L1235" i="2" s="1"/>
  <c r="F1235" i="2"/>
  <c r="AJ1234" i="2"/>
  <c r="AI1234" i="2"/>
  <c r="AH1234" i="2"/>
  <c r="AG1234" i="2"/>
  <c r="AE1234" i="2"/>
  <c r="AC1234" i="2"/>
  <c r="AB1234" i="2"/>
  <c r="L1234" i="2"/>
  <c r="K1234" i="2"/>
  <c r="I1234" i="2"/>
  <c r="F1234" i="2"/>
  <c r="AD1234" i="2" s="1"/>
  <c r="AJ1233" i="2"/>
  <c r="AI1233" i="2"/>
  <c r="AH1233" i="2"/>
  <c r="AE1233" i="2"/>
  <c r="AD1233" i="2"/>
  <c r="AC1233" i="2"/>
  <c r="AB1233" i="2"/>
  <c r="K1233" i="2"/>
  <c r="I1233" i="2"/>
  <c r="F1233" i="2"/>
  <c r="AG1233" i="2" s="1"/>
  <c r="L1233" i="2"/>
  <c r="AF1232" i="2"/>
  <c r="AE1232" i="2"/>
  <c r="AD1232" i="2"/>
  <c r="K1232" i="2"/>
  <c r="F1232" i="2"/>
  <c r="L1232" i="2"/>
  <c r="AH1231" i="2"/>
  <c r="K1231" i="2"/>
  <c r="I1231" i="2"/>
  <c r="F1231" i="2"/>
  <c r="AG1231" i="2" s="1"/>
  <c r="L1231" i="2"/>
  <c r="AJ1230" i="2"/>
  <c r="AI1230" i="2"/>
  <c r="AH1230" i="2"/>
  <c r="AG1230" i="2"/>
  <c r="AD1230" i="2"/>
  <c r="AC1230" i="2"/>
  <c r="AB1230" i="2"/>
  <c r="K1230" i="2"/>
  <c r="L1230" i="2" s="1"/>
  <c r="I1230" i="2"/>
  <c r="F1230" i="2"/>
  <c r="AF1230" i="2" s="1"/>
  <c r="AF1229" i="2"/>
  <c r="AE1229" i="2"/>
  <c r="K1229" i="2"/>
  <c r="I1229" i="2"/>
  <c r="F1229" i="2"/>
  <c r="AG1229" i="2" s="1"/>
  <c r="L1229" i="2"/>
  <c r="AJ1228" i="2"/>
  <c r="AI1228" i="2"/>
  <c r="AH1228" i="2"/>
  <c r="AG1228" i="2"/>
  <c r="AD1228" i="2"/>
  <c r="AC1228" i="2"/>
  <c r="AB1228" i="2"/>
  <c r="K1228" i="2"/>
  <c r="I1228" i="2"/>
  <c r="F1228" i="2"/>
  <c r="AF1228" i="2" s="1"/>
  <c r="L1228" i="2"/>
  <c r="AE1227" i="2"/>
  <c r="K1227" i="2"/>
  <c r="F1227" i="2"/>
  <c r="L1227" i="2"/>
  <c r="AJ1226" i="2"/>
  <c r="AI1226" i="2"/>
  <c r="AH1226" i="2"/>
  <c r="AG1226" i="2"/>
  <c r="AD1226" i="2"/>
  <c r="AC1226" i="2"/>
  <c r="AB1226" i="2"/>
  <c r="K1226" i="2"/>
  <c r="I1226" i="2"/>
  <c r="F1226" i="2"/>
  <c r="AF1226" i="2" s="1"/>
  <c r="L1226" i="2"/>
  <c r="AG1225" i="2"/>
  <c r="AF1225" i="2"/>
  <c r="AE1225" i="2"/>
  <c r="K1225" i="2"/>
  <c r="I1225" i="2"/>
  <c r="F1225" i="2"/>
  <c r="L1225" i="2"/>
  <c r="AJ1224" i="2"/>
  <c r="AI1224" i="2"/>
  <c r="AH1224" i="2"/>
  <c r="AG1224" i="2"/>
  <c r="AD1224" i="2"/>
  <c r="AC1224" i="2"/>
  <c r="AB1224" i="2"/>
  <c r="K1224" i="2"/>
  <c r="L1224" i="2" s="1"/>
  <c r="I1224" i="2"/>
  <c r="F1224" i="2"/>
  <c r="AF1224" i="2" s="1"/>
  <c r="K1223" i="2"/>
  <c r="F1223" i="2"/>
  <c r="L1223" i="2"/>
  <c r="AJ1222" i="2"/>
  <c r="AI1222" i="2"/>
  <c r="AH1222" i="2"/>
  <c r="AG1222" i="2"/>
  <c r="AD1222" i="2"/>
  <c r="AC1222" i="2"/>
  <c r="AB1222" i="2"/>
  <c r="K1222" i="2"/>
  <c r="L1222" i="2" s="1"/>
  <c r="I1222" i="2"/>
  <c r="F1222" i="2"/>
  <c r="AF1222" i="2" s="1"/>
  <c r="K1221" i="2"/>
  <c r="F1221" i="2"/>
  <c r="AG1221" i="2" s="1"/>
  <c r="L1221" i="2"/>
  <c r="AJ1220" i="2"/>
  <c r="AI1220" i="2"/>
  <c r="AH1220" i="2"/>
  <c r="AG1220" i="2"/>
  <c r="AD1220" i="2"/>
  <c r="AC1220" i="2"/>
  <c r="AB1220" i="2"/>
  <c r="K1220" i="2"/>
  <c r="I1220" i="2"/>
  <c r="F1220" i="2"/>
  <c r="AF1220" i="2" s="1"/>
  <c r="L1220" i="2"/>
  <c r="K1219" i="2"/>
  <c r="L1219" i="2" s="1"/>
  <c r="F1219" i="2"/>
  <c r="AG1219" i="2" s="1"/>
  <c r="AJ1218" i="2"/>
  <c r="AI1218" i="2"/>
  <c r="AH1218" i="2"/>
  <c r="AD1218" i="2"/>
  <c r="AB1218" i="2"/>
  <c r="K1218" i="2"/>
  <c r="L1218" i="2" s="1"/>
  <c r="F1218" i="2"/>
  <c r="AG1218" i="2" s="1"/>
  <c r="K1217" i="2"/>
  <c r="F1217" i="2"/>
  <c r="L1217" i="2"/>
  <c r="AJ1216" i="2"/>
  <c r="AI1216" i="2"/>
  <c r="AH1216" i="2"/>
  <c r="AG1216" i="2"/>
  <c r="AD1216" i="2"/>
  <c r="AC1216" i="2"/>
  <c r="AB1216" i="2"/>
  <c r="K1216" i="2"/>
  <c r="L1216" i="2" s="1"/>
  <c r="I1216" i="2"/>
  <c r="F1216" i="2"/>
  <c r="AH1215" i="2"/>
  <c r="AG1215" i="2"/>
  <c r="K1215" i="2"/>
  <c r="L1215" i="2" s="1"/>
  <c r="I1215" i="2"/>
  <c r="F1215" i="2"/>
  <c r="AE1215" i="2" s="1"/>
  <c r="K1214" i="2"/>
  <c r="L1214" i="2" s="1"/>
  <c r="F1214" i="2"/>
  <c r="AJ1214" i="2" s="1"/>
  <c r="K1213" i="2"/>
  <c r="F1213" i="2"/>
  <c r="AG1213" i="2" s="1"/>
  <c r="L1213" i="2"/>
  <c r="AJ1212" i="2"/>
  <c r="AI1212" i="2"/>
  <c r="AH1212" i="2"/>
  <c r="AG1212" i="2"/>
  <c r="AD1212" i="2"/>
  <c r="AC1212" i="2"/>
  <c r="AB1212" i="2"/>
  <c r="K1212" i="2"/>
  <c r="L1212" i="2" s="1"/>
  <c r="I1212" i="2"/>
  <c r="F1212" i="2"/>
  <c r="K1211" i="2"/>
  <c r="L1211" i="2" s="1"/>
  <c r="F1211" i="2"/>
  <c r="AH1211" i="2" s="1"/>
  <c r="AJ1210" i="2"/>
  <c r="AI1210" i="2"/>
  <c r="AH1210" i="2"/>
  <c r="AD1210" i="2"/>
  <c r="K1210" i="2"/>
  <c r="L1210" i="2" s="1"/>
  <c r="F1210" i="2"/>
  <c r="AE1210" i="2" s="1"/>
  <c r="AG1209" i="2"/>
  <c r="AF1209" i="2"/>
  <c r="AE1209" i="2"/>
  <c r="K1209" i="2"/>
  <c r="I1209" i="2"/>
  <c r="F1209" i="2"/>
  <c r="AB1209" i="2" s="1"/>
  <c r="L1209" i="2"/>
  <c r="AJ1208" i="2"/>
  <c r="AI1208" i="2"/>
  <c r="AH1208" i="2"/>
  <c r="AG1208" i="2"/>
  <c r="AD1208" i="2"/>
  <c r="AC1208" i="2"/>
  <c r="AB1208" i="2"/>
  <c r="K1208" i="2"/>
  <c r="I1208" i="2"/>
  <c r="F1208" i="2"/>
  <c r="L1208" i="2"/>
  <c r="K1207" i="2"/>
  <c r="L1207" i="2" s="1"/>
  <c r="F1207" i="2"/>
  <c r="AH1207" i="2" s="1"/>
  <c r="K1206" i="2"/>
  <c r="F1206" i="2"/>
  <c r="AJ1206" i="2" s="1"/>
  <c r="L1206" i="2"/>
  <c r="K1205" i="2"/>
  <c r="I1205" i="2"/>
  <c r="F1205" i="2"/>
  <c r="AG1205" i="2" s="1"/>
  <c r="L1205" i="2"/>
  <c r="AJ1204" i="2"/>
  <c r="AI1204" i="2"/>
  <c r="AH1204" i="2"/>
  <c r="AG1204" i="2"/>
  <c r="AD1204" i="2"/>
  <c r="AC1204" i="2"/>
  <c r="AB1204" i="2"/>
  <c r="K1204" i="2"/>
  <c r="L1204" i="2" s="1"/>
  <c r="I1204" i="2"/>
  <c r="F1204" i="2"/>
  <c r="AH1203" i="2"/>
  <c r="AG1203" i="2"/>
  <c r="AE1203" i="2"/>
  <c r="K1203" i="2"/>
  <c r="L1203" i="2" s="1"/>
  <c r="I1203" i="2"/>
  <c r="F1203" i="2"/>
  <c r="AJ1203" i="2" s="1"/>
  <c r="AH1202" i="2"/>
  <c r="AG1202" i="2"/>
  <c r="AD1202" i="2"/>
  <c r="AB1202" i="2"/>
  <c r="K1202" i="2"/>
  <c r="L1202" i="2" s="1"/>
  <c r="F1202" i="2"/>
  <c r="AJ1202" i="2" s="1"/>
  <c r="AG1201" i="2"/>
  <c r="AF1201" i="2"/>
  <c r="AE1201" i="2"/>
  <c r="AD1201" i="2"/>
  <c r="AB1201" i="2"/>
  <c r="K1201" i="2"/>
  <c r="I1201" i="2"/>
  <c r="F1201" i="2"/>
  <c r="L1201" i="2"/>
  <c r="AJ1200" i="2"/>
  <c r="AI1200" i="2"/>
  <c r="AH1200" i="2"/>
  <c r="AG1200" i="2"/>
  <c r="AD1200" i="2"/>
  <c r="AC1200" i="2"/>
  <c r="AB1200" i="2"/>
  <c r="K1200" i="2"/>
  <c r="L1200" i="2" s="1"/>
  <c r="I1200" i="2"/>
  <c r="F1200" i="2"/>
  <c r="AJ1199" i="2"/>
  <c r="K1199" i="2"/>
  <c r="L1199" i="2" s="1"/>
  <c r="F1199" i="2"/>
  <c r="AH1199" i="2" s="1"/>
  <c r="K1198" i="2"/>
  <c r="F1198" i="2"/>
  <c r="AJ1198" i="2" s="1"/>
  <c r="L1198" i="2"/>
  <c r="K1197" i="2"/>
  <c r="F1197" i="2"/>
  <c r="AG1197" i="2" s="1"/>
  <c r="L1197" i="2"/>
  <c r="AJ1196" i="2"/>
  <c r="AI1196" i="2"/>
  <c r="AH1196" i="2"/>
  <c r="AG1196" i="2"/>
  <c r="AD1196" i="2"/>
  <c r="AC1196" i="2"/>
  <c r="AB1196" i="2"/>
  <c r="K1196" i="2"/>
  <c r="L1196" i="2" s="1"/>
  <c r="I1196" i="2"/>
  <c r="F1196" i="2"/>
  <c r="AJ1195" i="2"/>
  <c r="AH1195" i="2"/>
  <c r="AG1195" i="2"/>
  <c r="AE1195" i="2"/>
  <c r="K1195" i="2"/>
  <c r="L1195" i="2" s="1"/>
  <c r="I1195" i="2"/>
  <c r="F1195" i="2"/>
  <c r="AJ1194" i="2"/>
  <c r="AI1194" i="2"/>
  <c r="AG1194" i="2"/>
  <c r="AE1194" i="2"/>
  <c r="AD1194" i="2"/>
  <c r="AB1194" i="2"/>
  <c r="K1194" i="2"/>
  <c r="F1194" i="2"/>
  <c r="L1194" i="2"/>
  <c r="K1193" i="2"/>
  <c r="F1193" i="2"/>
  <c r="L1193" i="2"/>
  <c r="AJ1192" i="2"/>
  <c r="AH1192" i="2"/>
  <c r="AD1192" i="2"/>
  <c r="AC1192" i="2"/>
  <c r="AB1192" i="2"/>
  <c r="K1192" i="2"/>
  <c r="F1192" i="2"/>
  <c r="L1192" i="2"/>
  <c r="AJ1191" i="2"/>
  <c r="AH1191" i="2"/>
  <c r="AG1191" i="2"/>
  <c r="AE1191" i="2"/>
  <c r="K1191" i="2"/>
  <c r="L1191" i="2" s="1"/>
  <c r="I1191" i="2"/>
  <c r="F1191" i="2"/>
  <c r="L1190" i="2"/>
  <c r="K1190" i="2"/>
  <c r="F1190" i="2"/>
  <c r="AI1190" i="2" s="1"/>
  <c r="AB1189" i="2"/>
  <c r="K1189" i="2"/>
  <c r="L1189" i="2" s="1"/>
  <c r="I1189" i="2"/>
  <c r="F1189" i="2"/>
  <c r="AH1189" i="2" s="1"/>
  <c r="AD1188" i="2"/>
  <c r="AC1188" i="2"/>
  <c r="K1188" i="2"/>
  <c r="L1188" i="2" s="1"/>
  <c r="F1188" i="2"/>
  <c r="AJ1188" i="2" s="1"/>
  <c r="AJ1187" i="2"/>
  <c r="AH1187" i="2"/>
  <c r="AG1187" i="2"/>
  <c r="AE1187" i="2"/>
  <c r="AB1187" i="2"/>
  <c r="K1187" i="2"/>
  <c r="L1187" i="2" s="1"/>
  <c r="I1187" i="2"/>
  <c r="F1187" i="2"/>
  <c r="AJ1186" i="2"/>
  <c r="K1186" i="2"/>
  <c r="F1186" i="2"/>
  <c r="L1186" i="2"/>
  <c r="AH1185" i="2"/>
  <c r="AG1185" i="2"/>
  <c r="AF1185" i="2"/>
  <c r="AE1185" i="2"/>
  <c r="AD1185" i="2"/>
  <c r="K1185" i="2"/>
  <c r="I1185" i="2"/>
  <c r="F1185" i="2"/>
  <c r="AB1185" i="2" s="1"/>
  <c r="L1185" i="2"/>
  <c r="AJ1184" i="2"/>
  <c r="K1184" i="2"/>
  <c r="F1184" i="2"/>
  <c r="AH1184" i="2" s="1"/>
  <c r="L1184" i="2"/>
  <c r="K1183" i="2"/>
  <c r="L1183" i="2" s="1"/>
  <c r="I1183" i="2"/>
  <c r="F1183" i="2"/>
  <c r="AJ1183" i="2" s="1"/>
  <c r="AI1182" i="2"/>
  <c r="AG1182" i="2"/>
  <c r="AE1182" i="2"/>
  <c r="AD1182" i="2"/>
  <c r="AB1182" i="2"/>
  <c r="K1182" i="2"/>
  <c r="L1182" i="2" s="1"/>
  <c r="I1182" i="2"/>
  <c r="F1182" i="2"/>
  <c r="AH1182" i="2" s="1"/>
  <c r="AH1181" i="2"/>
  <c r="AG1181" i="2"/>
  <c r="AF1181" i="2"/>
  <c r="AE1181" i="2"/>
  <c r="AD1181" i="2"/>
  <c r="AB1181" i="2"/>
  <c r="K1181" i="2"/>
  <c r="L1181" i="2" s="1"/>
  <c r="F1181" i="2"/>
  <c r="AJ1180" i="2"/>
  <c r="AE1180" i="2"/>
  <c r="AD1180" i="2"/>
  <c r="AC1180" i="2"/>
  <c r="AB1180" i="2"/>
  <c r="K1180" i="2"/>
  <c r="F1180" i="2"/>
  <c r="L1180" i="2"/>
  <c r="AJ1179" i="2"/>
  <c r="AH1179" i="2"/>
  <c r="AG1179" i="2"/>
  <c r="AE1179" i="2"/>
  <c r="AB1179" i="2"/>
  <c r="K1179" i="2"/>
  <c r="L1179" i="2" s="1"/>
  <c r="I1179" i="2"/>
  <c r="F1179" i="2"/>
  <c r="AJ1178" i="2"/>
  <c r="K1178" i="2"/>
  <c r="L1178" i="2" s="1"/>
  <c r="I1178" i="2"/>
  <c r="F1178" i="2"/>
  <c r="AH1178" i="2" s="1"/>
  <c r="AF1177" i="2"/>
  <c r="AE1177" i="2"/>
  <c r="AD1177" i="2"/>
  <c r="AB1177" i="2"/>
  <c r="K1177" i="2"/>
  <c r="L1177" i="2" s="1"/>
  <c r="I1177" i="2"/>
  <c r="F1177" i="2"/>
  <c r="AG1177" i="2" s="1"/>
  <c r="K1176" i="2"/>
  <c r="F1176" i="2"/>
  <c r="L1176" i="2"/>
  <c r="AJ1175" i="2"/>
  <c r="K1175" i="2"/>
  <c r="L1175" i="2" s="1"/>
  <c r="I1175" i="2"/>
  <c r="F1175" i="2"/>
  <c r="AG1175" i="2" s="1"/>
  <c r="AJ1174" i="2"/>
  <c r="AH1174" i="2"/>
  <c r="AG1174" i="2"/>
  <c r="AE1174" i="2"/>
  <c r="AD1174" i="2"/>
  <c r="AC1174" i="2"/>
  <c r="AB1174" i="2"/>
  <c r="K1174" i="2"/>
  <c r="L1174" i="2" s="1"/>
  <c r="I1174" i="2"/>
  <c r="F1174" i="2"/>
  <c r="K1173" i="2"/>
  <c r="F1173" i="2"/>
  <c r="L1173" i="2"/>
  <c r="AI1172" i="2"/>
  <c r="K1172" i="2"/>
  <c r="F1172" i="2"/>
  <c r="AH1172" i="2" s="1"/>
  <c r="L1172" i="2"/>
  <c r="AJ1171" i="2"/>
  <c r="AG1171" i="2"/>
  <c r="AF1171" i="2"/>
  <c r="AE1171" i="2"/>
  <c r="AB1171" i="2"/>
  <c r="K1171" i="2"/>
  <c r="L1171" i="2" s="1"/>
  <c r="I1171" i="2"/>
  <c r="F1171" i="2"/>
  <c r="AH1170" i="2"/>
  <c r="AG1170" i="2"/>
  <c r="AD1170" i="2"/>
  <c r="AC1170" i="2"/>
  <c r="AB1170" i="2"/>
  <c r="K1170" i="2"/>
  <c r="F1170" i="2"/>
  <c r="L1170" i="2"/>
  <c r="AG1169" i="2"/>
  <c r="AE1169" i="2"/>
  <c r="K1169" i="2"/>
  <c r="L1169" i="2" s="1"/>
  <c r="I1169" i="2"/>
  <c r="F1169" i="2"/>
  <c r="AF1169" i="2" s="1"/>
  <c r="AB1168" i="2"/>
  <c r="K1168" i="2"/>
  <c r="L1168" i="2" s="1"/>
  <c r="F1168" i="2"/>
  <c r="AI1168" i="2" s="1"/>
  <c r="AG1167" i="2"/>
  <c r="AF1167" i="2"/>
  <c r="AB1167" i="2"/>
  <c r="K1167" i="2"/>
  <c r="L1167" i="2" s="1"/>
  <c r="F1167" i="2"/>
  <c r="AJ1166" i="2"/>
  <c r="AH1166" i="2"/>
  <c r="AG1166" i="2"/>
  <c r="AE1166" i="2"/>
  <c r="AD1166" i="2"/>
  <c r="AC1166" i="2"/>
  <c r="K1166" i="2"/>
  <c r="L1166" i="2" s="1"/>
  <c r="I1166" i="2"/>
  <c r="F1166" i="2"/>
  <c r="AB1166" i="2" s="1"/>
  <c r="K1165" i="2"/>
  <c r="L1165" i="2" s="1"/>
  <c r="I1165" i="2"/>
  <c r="F1165" i="2"/>
  <c r="AG1165" i="2" s="1"/>
  <c r="AH1164" i="2"/>
  <c r="AE1164" i="2"/>
  <c r="AD1164" i="2"/>
  <c r="AC1164" i="2"/>
  <c r="AB1164" i="2"/>
  <c r="K1164" i="2"/>
  <c r="L1164" i="2" s="1"/>
  <c r="F1164" i="2"/>
  <c r="AI1164" i="2" s="1"/>
  <c r="AJ1163" i="2"/>
  <c r="AG1163" i="2"/>
  <c r="AF1163" i="2"/>
  <c r="AE1163" i="2"/>
  <c r="AB1163" i="2"/>
  <c r="K1163" i="2"/>
  <c r="L1163" i="2" s="1"/>
  <c r="I1163" i="2"/>
  <c r="F1163" i="2"/>
  <c r="AJ1162" i="2"/>
  <c r="K1162" i="2"/>
  <c r="L1162" i="2" s="1"/>
  <c r="I1162" i="2"/>
  <c r="F1162" i="2"/>
  <c r="AH1162" i="2" s="1"/>
  <c r="AF1161" i="2"/>
  <c r="AE1161" i="2"/>
  <c r="AD1161" i="2"/>
  <c r="AB1161" i="2"/>
  <c r="K1161" i="2"/>
  <c r="L1161" i="2" s="1"/>
  <c r="I1161" i="2"/>
  <c r="F1161" i="2"/>
  <c r="AG1161" i="2" s="1"/>
  <c r="AJ1160" i="2"/>
  <c r="K1160" i="2"/>
  <c r="F1160" i="2"/>
  <c r="L1160" i="2"/>
  <c r="AJ1159" i="2"/>
  <c r="K1159" i="2"/>
  <c r="L1159" i="2" s="1"/>
  <c r="I1159" i="2"/>
  <c r="F1159" i="2"/>
  <c r="AG1159" i="2" s="1"/>
  <c r="AJ1158" i="2"/>
  <c r="AH1158" i="2"/>
  <c r="AE1158" i="2"/>
  <c r="AD1158" i="2"/>
  <c r="AC1158" i="2"/>
  <c r="AB1158" i="2"/>
  <c r="K1158" i="2"/>
  <c r="L1158" i="2" s="1"/>
  <c r="I1158" i="2"/>
  <c r="F1158" i="2"/>
  <c r="AG1158" i="2" s="1"/>
  <c r="AH1157" i="2"/>
  <c r="K1157" i="2"/>
  <c r="F1157" i="2"/>
  <c r="L1157" i="2"/>
  <c r="AI1156" i="2"/>
  <c r="K1156" i="2"/>
  <c r="F1156" i="2"/>
  <c r="AH1156" i="2" s="1"/>
  <c r="L1156" i="2"/>
  <c r="AJ1155" i="2"/>
  <c r="AG1155" i="2"/>
  <c r="AE1155" i="2"/>
  <c r="AB1155" i="2"/>
  <c r="K1155" i="2"/>
  <c r="L1155" i="2" s="1"/>
  <c r="I1155" i="2"/>
  <c r="F1155" i="2"/>
  <c r="AF1155" i="2" s="1"/>
  <c r="AH1154" i="2"/>
  <c r="AG1154" i="2"/>
  <c r="AD1154" i="2"/>
  <c r="AC1154" i="2"/>
  <c r="AB1154" i="2"/>
  <c r="K1154" i="2"/>
  <c r="F1154" i="2"/>
  <c r="L1154" i="2"/>
  <c r="AG1153" i="2"/>
  <c r="AE1153" i="2"/>
  <c r="K1153" i="2"/>
  <c r="L1153" i="2" s="1"/>
  <c r="F1153" i="2"/>
  <c r="AF1153" i="2" s="1"/>
  <c r="AB1152" i="2"/>
  <c r="K1152" i="2"/>
  <c r="L1152" i="2" s="1"/>
  <c r="F1152" i="2"/>
  <c r="AI1152" i="2" s="1"/>
  <c r="AG1151" i="2"/>
  <c r="AF1151" i="2"/>
  <c r="AE1151" i="2"/>
  <c r="AB1151" i="2"/>
  <c r="K1151" i="2"/>
  <c r="L1151" i="2" s="1"/>
  <c r="F1151" i="2"/>
  <c r="AJ1150" i="2"/>
  <c r="AH1150" i="2"/>
  <c r="AG1150" i="2"/>
  <c r="AE1150" i="2"/>
  <c r="AD1150" i="2"/>
  <c r="K1150" i="2"/>
  <c r="L1150" i="2" s="1"/>
  <c r="I1150" i="2"/>
  <c r="F1150" i="2"/>
  <c r="AC1150" i="2" s="1"/>
  <c r="AJ1149" i="2"/>
  <c r="AH1149" i="2"/>
  <c r="AF1149" i="2"/>
  <c r="AD1149" i="2"/>
  <c r="AB1149" i="2"/>
  <c r="K1149" i="2"/>
  <c r="L1149" i="2" s="1"/>
  <c r="I1149" i="2"/>
  <c r="F1149" i="2"/>
  <c r="AE1149" i="2" s="1"/>
  <c r="AI1148" i="2"/>
  <c r="AE1148" i="2"/>
  <c r="AD1148" i="2"/>
  <c r="AC1148" i="2"/>
  <c r="AB1148" i="2"/>
  <c r="K1148" i="2"/>
  <c r="I1148" i="2"/>
  <c r="F1148" i="2"/>
  <c r="AG1148" i="2" s="1"/>
  <c r="L1148" i="2"/>
  <c r="AJ1147" i="2"/>
  <c r="AH1147" i="2"/>
  <c r="AB1147" i="2"/>
  <c r="K1147" i="2"/>
  <c r="L1147" i="2" s="1"/>
  <c r="I1147" i="2"/>
  <c r="F1147" i="2"/>
  <c r="AF1147" i="2" s="1"/>
  <c r="K1146" i="2"/>
  <c r="F1146" i="2"/>
  <c r="AH1146" i="2" s="1"/>
  <c r="L1146" i="2"/>
  <c r="AJ1145" i="2"/>
  <c r="AH1145" i="2"/>
  <c r="K1145" i="2"/>
  <c r="L1145" i="2" s="1"/>
  <c r="I1145" i="2"/>
  <c r="F1145" i="2"/>
  <c r="AF1145" i="2" s="1"/>
  <c r="AG1144" i="2"/>
  <c r="AE1144" i="2"/>
  <c r="AD1144" i="2"/>
  <c r="AC1144" i="2"/>
  <c r="AB1144" i="2"/>
  <c r="K1144" i="2"/>
  <c r="F1144" i="2"/>
  <c r="L1144" i="2"/>
  <c r="AH1143" i="2"/>
  <c r="K1143" i="2"/>
  <c r="F1143" i="2"/>
  <c r="AF1143" i="2" s="1"/>
  <c r="L1143" i="2"/>
  <c r="AJ1142" i="2"/>
  <c r="AI1142" i="2"/>
  <c r="AG1142" i="2"/>
  <c r="AE1142" i="2"/>
  <c r="AD1142" i="2"/>
  <c r="AC1142" i="2"/>
  <c r="AB1142" i="2"/>
  <c r="K1142" i="2"/>
  <c r="I1142" i="2"/>
  <c r="F1142" i="2"/>
  <c r="L1142" i="2"/>
  <c r="K1141" i="2"/>
  <c r="F1141" i="2"/>
  <c r="AF1141" i="2" s="1"/>
  <c r="L1141" i="2"/>
  <c r="AJ1140" i="2"/>
  <c r="AE1140" i="2"/>
  <c r="AD1140" i="2"/>
  <c r="AC1140" i="2"/>
  <c r="AB1140" i="2"/>
  <c r="K1140" i="2"/>
  <c r="L1140" i="2" s="1"/>
  <c r="F1140" i="2"/>
  <c r="AG1140" i="2" s="1"/>
  <c r="AF1139" i="2"/>
  <c r="AE1139" i="2"/>
  <c r="AD1139" i="2"/>
  <c r="K1139" i="2"/>
  <c r="L1139" i="2" s="1"/>
  <c r="F1139" i="2"/>
  <c r="AB1139" i="2" s="1"/>
  <c r="AJ1138" i="2"/>
  <c r="AI1138" i="2"/>
  <c r="AG1138" i="2"/>
  <c r="AD1138" i="2"/>
  <c r="AC1138" i="2"/>
  <c r="AB1138" i="2"/>
  <c r="K1138" i="2"/>
  <c r="L1138" i="2" s="1"/>
  <c r="I1138" i="2"/>
  <c r="F1138" i="2"/>
  <c r="AE1138" i="2" s="1"/>
  <c r="AJ1137" i="2"/>
  <c r="AH1137" i="2"/>
  <c r="AF1137" i="2"/>
  <c r="AE1137" i="2"/>
  <c r="AD1137" i="2"/>
  <c r="AB1137" i="2"/>
  <c r="K1137" i="2"/>
  <c r="I1137" i="2"/>
  <c r="F1137" i="2"/>
  <c r="L1137" i="2"/>
  <c r="AJ1136" i="2"/>
  <c r="AI1136" i="2"/>
  <c r="AC1136" i="2"/>
  <c r="AB1136" i="2"/>
  <c r="K1136" i="2"/>
  <c r="L1136" i="2" s="1"/>
  <c r="I1136" i="2"/>
  <c r="F1136" i="2"/>
  <c r="AG1136" i="2" s="1"/>
  <c r="AH1135" i="2"/>
  <c r="AE1135" i="2"/>
  <c r="AD1135" i="2"/>
  <c r="AB1135" i="2"/>
  <c r="K1135" i="2"/>
  <c r="F1135" i="2"/>
  <c r="AF1135" i="2" s="1"/>
  <c r="L1135" i="2"/>
  <c r="AJ1134" i="2"/>
  <c r="AI1134" i="2"/>
  <c r="K1134" i="2"/>
  <c r="L1134" i="2" s="1"/>
  <c r="I1134" i="2"/>
  <c r="F1134" i="2"/>
  <c r="AG1134" i="2" s="1"/>
  <c r="K1133" i="2"/>
  <c r="F1133" i="2"/>
  <c r="L1133" i="2"/>
  <c r="AI1132" i="2"/>
  <c r="K1132" i="2"/>
  <c r="L1132" i="2" s="1"/>
  <c r="I1132" i="2"/>
  <c r="F1132" i="2"/>
  <c r="AG1132" i="2" s="1"/>
  <c r="AF1131" i="2"/>
  <c r="AE1131" i="2"/>
  <c r="AD1131" i="2"/>
  <c r="AB1131" i="2"/>
  <c r="K1131" i="2"/>
  <c r="F1131" i="2"/>
  <c r="L1131" i="2"/>
  <c r="K1130" i="2"/>
  <c r="F1130" i="2"/>
  <c r="AG1130" i="2" s="1"/>
  <c r="L1130" i="2"/>
  <c r="AJ1129" i="2"/>
  <c r="AH1129" i="2"/>
  <c r="AF1129" i="2"/>
  <c r="AE1129" i="2"/>
  <c r="AD1129" i="2"/>
  <c r="AB1129" i="2"/>
  <c r="K1129" i="2"/>
  <c r="I1129" i="2"/>
  <c r="F1129" i="2"/>
  <c r="L1129" i="2"/>
  <c r="AG1128" i="2"/>
  <c r="AE1128" i="2"/>
  <c r="L1128" i="2"/>
  <c r="K1128" i="2"/>
  <c r="F1128" i="2"/>
  <c r="AD1128" i="2" s="1"/>
  <c r="AJ1127" i="2"/>
  <c r="AE1127" i="2"/>
  <c r="AD1127" i="2"/>
  <c r="AB1127" i="2"/>
  <c r="K1127" i="2"/>
  <c r="L1127" i="2" s="1"/>
  <c r="I1127" i="2"/>
  <c r="F1127" i="2"/>
  <c r="AF1127" i="2" s="1"/>
  <c r="AJ1126" i="2"/>
  <c r="AI1126" i="2"/>
  <c r="AG1126" i="2"/>
  <c r="AE1126" i="2"/>
  <c r="AD1126" i="2"/>
  <c r="AC1126" i="2"/>
  <c r="K1126" i="2"/>
  <c r="L1126" i="2" s="1"/>
  <c r="I1126" i="2"/>
  <c r="F1126" i="2"/>
  <c r="AB1126" i="2" s="1"/>
  <c r="AJ1125" i="2"/>
  <c r="AH1125" i="2"/>
  <c r="AF1125" i="2"/>
  <c r="AD1125" i="2"/>
  <c r="AB1125" i="2"/>
  <c r="K1125" i="2"/>
  <c r="L1125" i="2" s="1"/>
  <c r="I1125" i="2"/>
  <c r="F1125" i="2"/>
  <c r="AE1125" i="2" s="1"/>
  <c r="AI1124" i="2"/>
  <c r="AE1124" i="2"/>
  <c r="AD1124" i="2"/>
  <c r="AC1124" i="2"/>
  <c r="AB1124" i="2"/>
  <c r="K1124" i="2"/>
  <c r="I1124" i="2"/>
  <c r="F1124" i="2"/>
  <c r="AG1124" i="2" s="1"/>
  <c r="L1124" i="2"/>
  <c r="AJ1123" i="2"/>
  <c r="AH1123" i="2"/>
  <c r="AB1123" i="2"/>
  <c r="K1123" i="2"/>
  <c r="L1123" i="2" s="1"/>
  <c r="I1123" i="2"/>
  <c r="F1123" i="2"/>
  <c r="AF1123" i="2" s="1"/>
  <c r="K1122" i="2"/>
  <c r="F1122" i="2"/>
  <c r="L1122" i="2"/>
  <c r="AJ1121" i="2"/>
  <c r="AH1121" i="2"/>
  <c r="K1121" i="2"/>
  <c r="L1121" i="2" s="1"/>
  <c r="I1121" i="2"/>
  <c r="F1121" i="2"/>
  <c r="AF1121" i="2" s="1"/>
  <c r="AG1120" i="2"/>
  <c r="AE1120" i="2"/>
  <c r="AD1120" i="2"/>
  <c r="AC1120" i="2"/>
  <c r="AB1120" i="2"/>
  <c r="K1120" i="2"/>
  <c r="F1120" i="2"/>
  <c r="L1120" i="2"/>
  <c r="AH1119" i="2"/>
  <c r="K1119" i="2"/>
  <c r="F1119" i="2"/>
  <c r="AF1119" i="2" s="1"/>
  <c r="L1119" i="2"/>
  <c r="AJ1118" i="2"/>
  <c r="AI1118" i="2"/>
  <c r="AG1118" i="2"/>
  <c r="AE1118" i="2"/>
  <c r="AD1118" i="2"/>
  <c r="AC1118" i="2"/>
  <c r="AB1118" i="2"/>
  <c r="K1118" i="2"/>
  <c r="I1118" i="2"/>
  <c r="F1118" i="2"/>
  <c r="L1118" i="2"/>
  <c r="K1117" i="2"/>
  <c r="F1117" i="2"/>
  <c r="AF1117" i="2" s="1"/>
  <c r="L1117" i="2"/>
  <c r="AJ1116" i="2"/>
  <c r="AE1116" i="2"/>
  <c r="AD1116" i="2"/>
  <c r="AC1116" i="2"/>
  <c r="AB1116" i="2"/>
  <c r="K1116" i="2"/>
  <c r="L1116" i="2" s="1"/>
  <c r="F1116" i="2"/>
  <c r="AG1116" i="2" s="1"/>
  <c r="AF1115" i="2"/>
  <c r="AE1115" i="2"/>
  <c r="AD1115" i="2"/>
  <c r="K1115" i="2"/>
  <c r="L1115" i="2" s="1"/>
  <c r="F1115" i="2"/>
  <c r="AB1115" i="2" s="1"/>
  <c r="AJ1114" i="2"/>
  <c r="AI1114" i="2"/>
  <c r="AG1114" i="2"/>
  <c r="AD1114" i="2"/>
  <c r="AC1114" i="2"/>
  <c r="AB1114" i="2"/>
  <c r="K1114" i="2"/>
  <c r="L1114" i="2" s="1"/>
  <c r="I1114" i="2"/>
  <c r="F1114" i="2"/>
  <c r="AE1114" i="2" s="1"/>
  <c r="AJ1113" i="2"/>
  <c r="AH1113" i="2"/>
  <c r="AF1113" i="2"/>
  <c r="AE1113" i="2"/>
  <c r="AD1113" i="2"/>
  <c r="AB1113" i="2"/>
  <c r="K1113" i="2"/>
  <c r="I1113" i="2"/>
  <c r="F1113" i="2"/>
  <c r="L1113" i="2"/>
  <c r="AJ1112" i="2"/>
  <c r="AI1112" i="2"/>
  <c r="AC1112" i="2"/>
  <c r="AB1112" i="2"/>
  <c r="K1112" i="2"/>
  <c r="L1112" i="2" s="1"/>
  <c r="I1112" i="2"/>
  <c r="F1112" i="2"/>
  <c r="AG1112" i="2" s="1"/>
  <c r="AH1111" i="2"/>
  <c r="AE1111" i="2"/>
  <c r="AD1111" i="2"/>
  <c r="AB1111" i="2"/>
  <c r="K1111" i="2"/>
  <c r="F1111" i="2"/>
  <c r="AF1111" i="2" s="1"/>
  <c r="L1111" i="2"/>
  <c r="AJ1110" i="2"/>
  <c r="AI1110" i="2"/>
  <c r="K1110" i="2"/>
  <c r="L1110" i="2" s="1"/>
  <c r="I1110" i="2"/>
  <c r="F1110" i="2"/>
  <c r="AG1110" i="2" s="1"/>
  <c r="AG1109" i="2"/>
  <c r="K1109" i="2"/>
  <c r="F1109" i="2"/>
  <c r="L1109" i="2"/>
  <c r="K1108" i="2"/>
  <c r="L1108" i="2" s="1"/>
  <c r="F1108" i="2"/>
  <c r="AG1108" i="2" s="1"/>
  <c r="AF1107" i="2"/>
  <c r="AE1107" i="2"/>
  <c r="AD1107" i="2"/>
  <c r="AB1107" i="2"/>
  <c r="K1107" i="2"/>
  <c r="F1107" i="2"/>
  <c r="L1107" i="2"/>
  <c r="AG1106" i="2"/>
  <c r="K1106" i="2"/>
  <c r="F1106" i="2"/>
  <c r="AE1106" i="2" s="1"/>
  <c r="L1106" i="2"/>
  <c r="AJ1105" i="2"/>
  <c r="AH1105" i="2"/>
  <c r="AF1105" i="2"/>
  <c r="AE1105" i="2"/>
  <c r="AD1105" i="2"/>
  <c r="AB1105" i="2"/>
  <c r="K1105" i="2"/>
  <c r="I1105" i="2"/>
  <c r="F1105" i="2"/>
  <c r="L1105" i="2"/>
  <c r="AG1104" i="2"/>
  <c r="AE1104" i="2"/>
  <c r="L1104" i="2"/>
  <c r="K1104" i="2"/>
  <c r="F1104" i="2"/>
  <c r="AD1104" i="2" s="1"/>
  <c r="AJ1103" i="2"/>
  <c r="AE1103" i="2"/>
  <c r="AD1103" i="2"/>
  <c r="AB1103" i="2"/>
  <c r="K1103" i="2"/>
  <c r="L1103" i="2" s="1"/>
  <c r="I1103" i="2"/>
  <c r="F1103" i="2"/>
  <c r="AF1103" i="2" s="1"/>
  <c r="AJ1102" i="2"/>
  <c r="AI1102" i="2"/>
  <c r="AG1102" i="2"/>
  <c r="AE1102" i="2"/>
  <c r="AD1102" i="2"/>
  <c r="AC1102" i="2"/>
  <c r="K1102" i="2"/>
  <c r="L1102" i="2" s="1"/>
  <c r="I1102" i="2"/>
  <c r="F1102" i="2"/>
  <c r="AB1102" i="2" s="1"/>
  <c r="AJ1101" i="2"/>
  <c r="AH1101" i="2"/>
  <c r="AF1101" i="2"/>
  <c r="AD1101" i="2"/>
  <c r="AB1101" i="2"/>
  <c r="K1101" i="2"/>
  <c r="L1101" i="2" s="1"/>
  <c r="I1101" i="2"/>
  <c r="F1101" i="2"/>
  <c r="AE1101" i="2" s="1"/>
  <c r="AI1100" i="2"/>
  <c r="AE1100" i="2"/>
  <c r="AD1100" i="2"/>
  <c r="AC1100" i="2"/>
  <c r="AB1100" i="2"/>
  <c r="K1100" i="2"/>
  <c r="I1100" i="2"/>
  <c r="F1100" i="2"/>
  <c r="AG1100" i="2" s="1"/>
  <c r="L1100" i="2"/>
  <c r="AJ1099" i="2"/>
  <c r="AH1099" i="2"/>
  <c r="AB1099" i="2"/>
  <c r="K1099" i="2"/>
  <c r="L1099" i="2" s="1"/>
  <c r="I1099" i="2"/>
  <c r="F1099" i="2"/>
  <c r="AF1099" i="2" s="1"/>
  <c r="AH1098" i="2"/>
  <c r="K1098" i="2"/>
  <c r="F1098" i="2"/>
  <c r="L1098" i="2"/>
  <c r="AJ1097" i="2"/>
  <c r="AH1097" i="2"/>
  <c r="K1097" i="2"/>
  <c r="L1097" i="2" s="1"/>
  <c r="I1097" i="2"/>
  <c r="F1097" i="2"/>
  <c r="AF1097" i="2" s="1"/>
  <c r="AG1096" i="2"/>
  <c r="AE1096" i="2"/>
  <c r="AD1096" i="2"/>
  <c r="AC1096" i="2"/>
  <c r="AB1096" i="2"/>
  <c r="K1096" i="2"/>
  <c r="F1096" i="2"/>
  <c r="L1096" i="2"/>
  <c r="K1095" i="2"/>
  <c r="F1095" i="2"/>
  <c r="AF1095" i="2" s="1"/>
  <c r="L1095" i="2"/>
  <c r="AJ1094" i="2"/>
  <c r="AI1094" i="2"/>
  <c r="AG1094" i="2"/>
  <c r="AE1094" i="2"/>
  <c r="AD1094" i="2"/>
  <c r="AC1094" i="2"/>
  <c r="AB1094" i="2"/>
  <c r="K1094" i="2"/>
  <c r="I1094" i="2"/>
  <c r="F1094" i="2"/>
  <c r="L1094" i="2"/>
  <c r="AF1093" i="2"/>
  <c r="K1093" i="2"/>
  <c r="F1093" i="2"/>
  <c r="AE1093" i="2" s="1"/>
  <c r="L1093" i="2"/>
  <c r="AJ1092" i="2"/>
  <c r="AE1092" i="2"/>
  <c r="AD1092" i="2"/>
  <c r="AC1092" i="2"/>
  <c r="AB1092" i="2"/>
  <c r="K1092" i="2"/>
  <c r="L1092" i="2" s="1"/>
  <c r="F1092" i="2"/>
  <c r="AG1092" i="2" s="1"/>
  <c r="AF1091" i="2"/>
  <c r="AE1091" i="2"/>
  <c r="K1091" i="2"/>
  <c r="L1091" i="2" s="1"/>
  <c r="F1091" i="2"/>
  <c r="AD1091" i="2" s="1"/>
  <c r="AJ1090" i="2"/>
  <c r="AI1090" i="2"/>
  <c r="AG1090" i="2"/>
  <c r="AD1090" i="2"/>
  <c r="AC1090" i="2"/>
  <c r="AB1090" i="2"/>
  <c r="K1090" i="2"/>
  <c r="L1090" i="2" s="1"/>
  <c r="I1090" i="2"/>
  <c r="F1090" i="2"/>
  <c r="AE1090" i="2" s="1"/>
  <c r="AJ1089" i="2"/>
  <c r="AH1089" i="2"/>
  <c r="AF1089" i="2"/>
  <c r="AE1089" i="2"/>
  <c r="AD1089" i="2"/>
  <c r="AB1089" i="2"/>
  <c r="K1089" i="2"/>
  <c r="I1089" i="2"/>
  <c r="F1089" i="2"/>
  <c r="L1089" i="2"/>
  <c r="AJ1088" i="2"/>
  <c r="AI1088" i="2"/>
  <c r="AC1088" i="2"/>
  <c r="AB1088" i="2"/>
  <c r="K1088" i="2"/>
  <c r="L1088" i="2" s="1"/>
  <c r="I1088" i="2"/>
  <c r="F1088" i="2"/>
  <c r="AG1088" i="2" s="1"/>
  <c r="AH1087" i="2"/>
  <c r="AE1087" i="2"/>
  <c r="AD1087" i="2"/>
  <c r="AB1087" i="2"/>
  <c r="K1087" i="2"/>
  <c r="F1087" i="2"/>
  <c r="AF1087" i="2" s="1"/>
  <c r="L1087" i="2"/>
  <c r="AJ1086" i="2"/>
  <c r="AI1086" i="2"/>
  <c r="K1086" i="2"/>
  <c r="L1086" i="2" s="1"/>
  <c r="I1086" i="2"/>
  <c r="F1086" i="2"/>
  <c r="AG1086" i="2" s="1"/>
  <c r="AG1085" i="2"/>
  <c r="K1085" i="2"/>
  <c r="F1085" i="2"/>
  <c r="L1085" i="2"/>
  <c r="K1084" i="2"/>
  <c r="L1084" i="2" s="1"/>
  <c r="F1084" i="2"/>
  <c r="AG1084" i="2" s="1"/>
  <c r="AF1083" i="2"/>
  <c r="AE1083" i="2"/>
  <c r="AD1083" i="2"/>
  <c r="AB1083" i="2"/>
  <c r="K1083" i="2"/>
  <c r="F1083" i="2"/>
  <c r="L1083" i="2"/>
  <c r="AG1082" i="2"/>
  <c r="K1082" i="2"/>
  <c r="F1082" i="2"/>
  <c r="AE1082" i="2" s="1"/>
  <c r="L1082" i="2"/>
  <c r="AJ1081" i="2"/>
  <c r="AH1081" i="2"/>
  <c r="AF1081" i="2"/>
  <c r="AE1081" i="2"/>
  <c r="AD1081" i="2"/>
  <c r="AB1081" i="2"/>
  <c r="K1081" i="2"/>
  <c r="I1081" i="2"/>
  <c r="F1081" i="2"/>
  <c r="L1081" i="2"/>
  <c r="AG1080" i="2"/>
  <c r="AE1080" i="2"/>
  <c r="L1080" i="2"/>
  <c r="K1080" i="2"/>
  <c r="F1080" i="2"/>
  <c r="AD1080" i="2" s="1"/>
  <c r="AJ1079" i="2"/>
  <c r="AE1079" i="2"/>
  <c r="AD1079" i="2"/>
  <c r="AB1079" i="2"/>
  <c r="K1079" i="2"/>
  <c r="L1079" i="2" s="1"/>
  <c r="I1079" i="2"/>
  <c r="F1079" i="2"/>
  <c r="AF1079" i="2" s="1"/>
  <c r="AJ1078" i="2"/>
  <c r="AI1078" i="2"/>
  <c r="AG1078" i="2"/>
  <c r="AE1078" i="2"/>
  <c r="AD1078" i="2"/>
  <c r="AC1078" i="2"/>
  <c r="K1078" i="2"/>
  <c r="L1078" i="2" s="1"/>
  <c r="I1078" i="2"/>
  <c r="F1078" i="2"/>
  <c r="AB1078" i="2" s="1"/>
  <c r="AJ1077" i="2"/>
  <c r="AH1077" i="2"/>
  <c r="AF1077" i="2"/>
  <c r="AD1077" i="2"/>
  <c r="AB1077" i="2"/>
  <c r="K1077" i="2"/>
  <c r="L1077" i="2" s="1"/>
  <c r="I1077" i="2"/>
  <c r="F1077" i="2"/>
  <c r="AE1077" i="2" s="1"/>
  <c r="AI1076" i="2"/>
  <c r="AE1076" i="2"/>
  <c r="AD1076" i="2"/>
  <c r="AC1076" i="2"/>
  <c r="AB1076" i="2"/>
  <c r="K1076" i="2"/>
  <c r="L1076" i="2" s="1"/>
  <c r="I1076" i="2"/>
  <c r="F1076" i="2"/>
  <c r="AG1076" i="2" s="1"/>
  <c r="AJ1075" i="2"/>
  <c r="AH1075" i="2"/>
  <c r="AB1075" i="2"/>
  <c r="K1075" i="2"/>
  <c r="L1075" i="2" s="1"/>
  <c r="I1075" i="2"/>
  <c r="F1075" i="2"/>
  <c r="AF1075" i="2" s="1"/>
  <c r="K1074" i="2"/>
  <c r="F1074" i="2"/>
  <c r="L1074" i="2"/>
  <c r="AJ1073" i="2"/>
  <c r="AH1073" i="2"/>
  <c r="K1073" i="2"/>
  <c r="L1073" i="2" s="1"/>
  <c r="I1073" i="2"/>
  <c r="F1073" i="2"/>
  <c r="AF1073" i="2" s="1"/>
  <c r="AG1072" i="2"/>
  <c r="AE1072" i="2"/>
  <c r="AC1072" i="2"/>
  <c r="AB1072" i="2"/>
  <c r="K1072" i="2"/>
  <c r="F1072" i="2"/>
  <c r="L1072" i="2"/>
  <c r="K1071" i="2"/>
  <c r="F1071" i="2"/>
  <c r="AF1071" i="2" s="1"/>
  <c r="L1071" i="2"/>
  <c r="AI1070" i="2"/>
  <c r="AG1070" i="2"/>
  <c r="AE1070" i="2"/>
  <c r="AD1070" i="2"/>
  <c r="AC1070" i="2"/>
  <c r="AB1070" i="2"/>
  <c r="K1070" i="2"/>
  <c r="I1070" i="2"/>
  <c r="F1070" i="2"/>
  <c r="L1070" i="2"/>
  <c r="AF1069" i="2"/>
  <c r="K1069" i="2"/>
  <c r="F1069" i="2"/>
  <c r="AE1069" i="2" s="1"/>
  <c r="L1069" i="2"/>
  <c r="AJ1068" i="2"/>
  <c r="AE1068" i="2"/>
  <c r="AD1068" i="2"/>
  <c r="AC1068" i="2"/>
  <c r="AB1068" i="2"/>
  <c r="K1068" i="2"/>
  <c r="L1068" i="2" s="1"/>
  <c r="F1068" i="2"/>
  <c r="AG1068" i="2" s="1"/>
  <c r="AF1067" i="2"/>
  <c r="AE1067" i="2"/>
  <c r="K1067" i="2"/>
  <c r="L1067" i="2" s="1"/>
  <c r="F1067" i="2"/>
  <c r="AD1067" i="2" s="1"/>
  <c r="AJ1066" i="2"/>
  <c r="AI1066" i="2"/>
  <c r="AG1066" i="2"/>
  <c r="AE1066" i="2"/>
  <c r="AD1066" i="2"/>
  <c r="AC1066" i="2"/>
  <c r="AB1066" i="2"/>
  <c r="K1066" i="2"/>
  <c r="L1066" i="2" s="1"/>
  <c r="I1066" i="2"/>
  <c r="F1066" i="2"/>
  <c r="AJ1065" i="2"/>
  <c r="AH1065" i="2"/>
  <c r="AF1065" i="2"/>
  <c r="AE1065" i="2"/>
  <c r="AD1065" i="2"/>
  <c r="AB1065" i="2"/>
  <c r="K1065" i="2"/>
  <c r="I1065" i="2"/>
  <c r="F1065" i="2"/>
  <c r="L1065" i="2"/>
  <c r="AJ1064" i="2"/>
  <c r="AI1064" i="2"/>
  <c r="AC1064" i="2"/>
  <c r="AB1064" i="2"/>
  <c r="K1064" i="2"/>
  <c r="L1064" i="2" s="1"/>
  <c r="I1064" i="2"/>
  <c r="F1064" i="2"/>
  <c r="AG1064" i="2" s="1"/>
  <c r="AH1063" i="2"/>
  <c r="AE1063" i="2"/>
  <c r="AD1063" i="2"/>
  <c r="AB1063" i="2"/>
  <c r="K1063" i="2"/>
  <c r="F1063" i="2"/>
  <c r="AF1063" i="2" s="1"/>
  <c r="L1063" i="2"/>
  <c r="AJ1062" i="2"/>
  <c r="AI1062" i="2"/>
  <c r="K1062" i="2"/>
  <c r="L1062" i="2" s="1"/>
  <c r="I1062" i="2"/>
  <c r="F1062" i="2"/>
  <c r="AG1062" i="2" s="1"/>
  <c r="K1061" i="2"/>
  <c r="F1061" i="2"/>
  <c r="AG1061" i="2" s="1"/>
  <c r="L1061" i="2"/>
  <c r="K1060" i="2"/>
  <c r="L1060" i="2" s="1"/>
  <c r="F1060" i="2"/>
  <c r="AG1060" i="2" s="1"/>
  <c r="AF1059" i="2"/>
  <c r="AE1059" i="2"/>
  <c r="AD1059" i="2"/>
  <c r="AB1059" i="2"/>
  <c r="K1059" i="2"/>
  <c r="F1059" i="2"/>
  <c r="L1059" i="2"/>
  <c r="AG1058" i="2"/>
  <c r="K1058" i="2"/>
  <c r="F1058" i="2"/>
  <c r="AE1058" i="2" s="1"/>
  <c r="L1058" i="2"/>
  <c r="AH1057" i="2"/>
  <c r="AF1057" i="2"/>
  <c r="AE1057" i="2"/>
  <c r="AD1057" i="2"/>
  <c r="AB1057" i="2"/>
  <c r="K1057" i="2"/>
  <c r="F1057" i="2"/>
  <c r="L1057" i="2"/>
  <c r="AG1056" i="2"/>
  <c r="AE1056" i="2"/>
  <c r="L1056" i="2"/>
  <c r="K1056" i="2"/>
  <c r="F1056" i="2"/>
  <c r="AD1056" i="2" s="1"/>
  <c r="AJ1055" i="2"/>
  <c r="AE1055" i="2"/>
  <c r="AD1055" i="2"/>
  <c r="AB1055" i="2"/>
  <c r="K1055" i="2"/>
  <c r="L1055" i="2" s="1"/>
  <c r="I1055" i="2"/>
  <c r="F1055" i="2"/>
  <c r="AF1055" i="2" s="1"/>
  <c r="AJ1054" i="2"/>
  <c r="AI1054" i="2"/>
  <c r="AG1054" i="2"/>
  <c r="AE1054" i="2"/>
  <c r="AD1054" i="2"/>
  <c r="AC1054" i="2"/>
  <c r="K1054" i="2"/>
  <c r="L1054" i="2" s="1"/>
  <c r="I1054" i="2"/>
  <c r="F1054" i="2"/>
  <c r="AB1054" i="2" s="1"/>
  <c r="AJ1053" i="2"/>
  <c r="AH1053" i="2"/>
  <c r="AF1053" i="2"/>
  <c r="AE1053" i="2"/>
  <c r="AD1053" i="2"/>
  <c r="AB1053" i="2"/>
  <c r="K1053" i="2"/>
  <c r="L1053" i="2" s="1"/>
  <c r="I1053" i="2"/>
  <c r="F1053" i="2"/>
  <c r="AI1052" i="2"/>
  <c r="AE1052" i="2"/>
  <c r="AD1052" i="2"/>
  <c r="AC1052" i="2"/>
  <c r="AB1052" i="2"/>
  <c r="K1052" i="2"/>
  <c r="L1052" i="2" s="1"/>
  <c r="I1052" i="2"/>
  <c r="F1052" i="2"/>
  <c r="AG1052" i="2" s="1"/>
  <c r="AJ1051" i="2"/>
  <c r="AH1051" i="2"/>
  <c r="AB1051" i="2"/>
  <c r="K1051" i="2"/>
  <c r="L1051" i="2" s="1"/>
  <c r="I1051" i="2"/>
  <c r="F1051" i="2"/>
  <c r="AF1051" i="2" s="1"/>
  <c r="AH1050" i="2"/>
  <c r="AB1050" i="2"/>
  <c r="K1050" i="2"/>
  <c r="F1050" i="2"/>
  <c r="L1050" i="2"/>
  <c r="AG1049" i="2"/>
  <c r="K1049" i="2"/>
  <c r="L1049" i="2" s="1"/>
  <c r="F1049" i="2"/>
  <c r="AJ1049" i="2" s="1"/>
  <c r="AG1048" i="2"/>
  <c r="AE1048" i="2"/>
  <c r="AC1048" i="2"/>
  <c r="AB1048" i="2"/>
  <c r="K1048" i="2"/>
  <c r="F1048" i="2"/>
  <c r="L1048" i="2"/>
  <c r="K1047" i="2"/>
  <c r="I1047" i="2"/>
  <c r="F1047" i="2"/>
  <c r="AJ1047" i="2" s="1"/>
  <c r="L1047" i="2"/>
  <c r="AI1046" i="2"/>
  <c r="AG1046" i="2"/>
  <c r="AE1046" i="2"/>
  <c r="AD1046" i="2"/>
  <c r="AC1046" i="2"/>
  <c r="AB1046" i="2"/>
  <c r="K1046" i="2"/>
  <c r="I1046" i="2"/>
  <c r="F1046" i="2"/>
  <c r="L1046" i="2"/>
  <c r="AF1045" i="2"/>
  <c r="K1045" i="2"/>
  <c r="F1045" i="2"/>
  <c r="AH1045" i="2" s="1"/>
  <c r="L1045" i="2"/>
  <c r="AJ1044" i="2"/>
  <c r="AE1044" i="2"/>
  <c r="AD1044" i="2"/>
  <c r="AC1044" i="2"/>
  <c r="AB1044" i="2"/>
  <c r="L1044" i="2"/>
  <c r="K1044" i="2"/>
  <c r="F1044" i="2"/>
  <c r="AG1044" i="2" s="1"/>
  <c r="AG1043" i="2"/>
  <c r="AF1043" i="2"/>
  <c r="K1043" i="2"/>
  <c r="F1043" i="2"/>
  <c r="L1043" i="2"/>
  <c r="AJ1042" i="2"/>
  <c r="AI1042" i="2"/>
  <c r="AG1042" i="2"/>
  <c r="AE1042" i="2"/>
  <c r="AD1042" i="2"/>
  <c r="AC1042" i="2"/>
  <c r="AB1042" i="2"/>
  <c r="K1042" i="2"/>
  <c r="L1042" i="2" s="1"/>
  <c r="I1042" i="2"/>
  <c r="F1042" i="2"/>
  <c r="AJ1041" i="2"/>
  <c r="AH1041" i="2"/>
  <c r="AF1041" i="2"/>
  <c r="AE1041" i="2"/>
  <c r="AD1041" i="2"/>
  <c r="AB1041" i="2"/>
  <c r="K1041" i="2"/>
  <c r="I1041" i="2"/>
  <c r="F1041" i="2"/>
  <c r="L1041" i="2"/>
  <c r="AJ1040" i="2"/>
  <c r="AI1040" i="2"/>
  <c r="AC1040" i="2"/>
  <c r="AB1040" i="2"/>
  <c r="K1040" i="2"/>
  <c r="L1040" i="2" s="1"/>
  <c r="I1040" i="2"/>
  <c r="F1040" i="2"/>
  <c r="AG1040" i="2" s="1"/>
  <c r="AH1039" i="2"/>
  <c r="AE1039" i="2"/>
  <c r="AD1039" i="2"/>
  <c r="AB1039" i="2"/>
  <c r="K1039" i="2"/>
  <c r="F1039" i="2"/>
  <c r="AF1039" i="2" s="1"/>
  <c r="L1039" i="2"/>
  <c r="AJ1038" i="2"/>
  <c r="AI1038" i="2"/>
  <c r="AH1038" i="2"/>
  <c r="K1038" i="2"/>
  <c r="L1038" i="2" s="1"/>
  <c r="I1038" i="2"/>
  <c r="F1038" i="2"/>
  <c r="AD1037" i="2"/>
  <c r="AB1037" i="2"/>
  <c r="K1037" i="2"/>
  <c r="F1037" i="2"/>
  <c r="AG1037" i="2" s="1"/>
  <c r="L1037" i="2"/>
  <c r="K1036" i="2"/>
  <c r="I1036" i="2"/>
  <c r="F1036" i="2"/>
  <c r="AJ1036" i="2" s="1"/>
  <c r="L1036" i="2"/>
  <c r="AF1035" i="2"/>
  <c r="AE1035" i="2"/>
  <c r="AD1035" i="2"/>
  <c r="AB1035" i="2"/>
  <c r="K1035" i="2"/>
  <c r="F1035" i="2"/>
  <c r="L1035" i="2"/>
  <c r="K1034" i="2"/>
  <c r="F1034" i="2"/>
  <c r="L1034" i="2"/>
  <c r="AH1033" i="2"/>
  <c r="AF1033" i="2"/>
  <c r="AE1033" i="2"/>
  <c r="AD1033" i="2"/>
  <c r="AB1033" i="2"/>
  <c r="K1033" i="2"/>
  <c r="F1033" i="2"/>
  <c r="L1033" i="2"/>
  <c r="K1032" i="2"/>
  <c r="F1032" i="2"/>
  <c r="L1032" i="2"/>
  <c r="AJ1031" i="2"/>
  <c r="AE1031" i="2"/>
  <c r="AD1031" i="2"/>
  <c r="AB1031" i="2"/>
  <c r="K1031" i="2"/>
  <c r="L1031" i="2" s="1"/>
  <c r="I1031" i="2"/>
  <c r="F1031" i="2"/>
  <c r="AF1031" i="2" s="1"/>
  <c r="AJ1030" i="2"/>
  <c r="AI1030" i="2"/>
  <c r="AG1030" i="2"/>
  <c r="AE1030" i="2"/>
  <c r="AD1030" i="2"/>
  <c r="AC1030" i="2"/>
  <c r="K1030" i="2"/>
  <c r="I1030" i="2"/>
  <c r="F1030" i="2"/>
  <c r="AB1030" i="2" s="1"/>
  <c r="L1030" i="2"/>
  <c r="AJ1029" i="2"/>
  <c r="AH1029" i="2"/>
  <c r="AF1029" i="2"/>
  <c r="AE1029" i="2"/>
  <c r="AD1029" i="2"/>
  <c r="AB1029" i="2"/>
  <c r="K1029" i="2"/>
  <c r="L1029" i="2" s="1"/>
  <c r="I1029" i="2"/>
  <c r="F1029" i="2"/>
  <c r="AI1028" i="2"/>
  <c r="K1028" i="2"/>
  <c r="L1028" i="2" s="1"/>
  <c r="I1028" i="2"/>
  <c r="F1028" i="2"/>
  <c r="AH1028" i="2" s="1"/>
  <c r="AJ1027" i="2"/>
  <c r="AH1027" i="2"/>
  <c r="AB1027" i="2"/>
  <c r="K1027" i="2"/>
  <c r="L1027" i="2" s="1"/>
  <c r="I1027" i="2"/>
  <c r="F1027" i="2"/>
  <c r="AF1027" i="2" s="1"/>
  <c r="AH1026" i="2"/>
  <c r="AG1026" i="2"/>
  <c r="AD1026" i="2"/>
  <c r="K1026" i="2"/>
  <c r="F1026" i="2"/>
  <c r="L1026" i="2"/>
  <c r="AJ1025" i="2"/>
  <c r="AH1025" i="2"/>
  <c r="AG1025" i="2"/>
  <c r="K1025" i="2"/>
  <c r="L1025" i="2" s="1"/>
  <c r="I1025" i="2"/>
  <c r="F1025" i="2"/>
  <c r="AG1024" i="2"/>
  <c r="AE1024" i="2"/>
  <c r="AC1024" i="2"/>
  <c r="AB1024" i="2"/>
  <c r="K1024" i="2"/>
  <c r="F1024" i="2"/>
  <c r="L1024" i="2"/>
  <c r="AJ1023" i="2"/>
  <c r="AH1023" i="2"/>
  <c r="AG1023" i="2"/>
  <c r="AF1023" i="2"/>
  <c r="K1023" i="2"/>
  <c r="I1023" i="2"/>
  <c r="F1023" i="2"/>
  <c r="L1023" i="2"/>
  <c r="AI1022" i="2"/>
  <c r="AG1022" i="2"/>
  <c r="AE1022" i="2"/>
  <c r="AD1022" i="2"/>
  <c r="AC1022" i="2"/>
  <c r="AB1022" i="2"/>
  <c r="K1022" i="2"/>
  <c r="I1022" i="2"/>
  <c r="F1022" i="2"/>
  <c r="L1022" i="2"/>
  <c r="AH1021" i="2"/>
  <c r="AG1021" i="2"/>
  <c r="AF1021" i="2"/>
  <c r="AE1021" i="2"/>
  <c r="K1021" i="2"/>
  <c r="L1021" i="2" s="1"/>
  <c r="F1021" i="2"/>
  <c r="AJ1020" i="2"/>
  <c r="AE1020" i="2"/>
  <c r="AD1020" i="2"/>
  <c r="AC1020" i="2"/>
  <c r="AB1020" i="2"/>
  <c r="L1020" i="2"/>
  <c r="K1020" i="2"/>
  <c r="F1020" i="2"/>
  <c r="AG1020" i="2" s="1"/>
  <c r="AJ1019" i="2"/>
  <c r="AG1019" i="2"/>
  <c r="AF1019" i="2"/>
  <c r="AE1019" i="2"/>
  <c r="AD1019" i="2"/>
  <c r="K1019" i="2"/>
  <c r="L1019" i="2" s="1"/>
  <c r="I1019" i="2"/>
  <c r="F1019" i="2"/>
  <c r="AJ1018" i="2"/>
  <c r="AI1018" i="2"/>
  <c r="AG1018" i="2"/>
  <c r="AE1018" i="2"/>
  <c r="AD1018" i="2"/>
  <c r="AC1018" i="2"/>
  <c r="AB1018" i="2"/>
  <c r="L1018" i="2"/>
  <c r="K1018" i="2"/>
  <c r="I1018" i="2"/>
  <c r="F1018" i="2"/>
  <c r="AJ1017" i="2"/>
  <c r="AH1017" i="2"/>
  <c r="AF1017" i="2"/>
  <c r="AE1017" i="2"/>
  <c r="AD1017" i="2"/>
  <c r="AB1017" i="2"/>
  <c r="K1017" i="2"/>
  <c r="I1017" i="2"/>
  <c r="F1017" i="2"/>
  <c r="L1017" i="2"/>
  <c r="AJ1016" i="2"/>
  <c r="AI1016" i="2"/>
  <c r="AC1016" i="2"/>
  <c r="AB1016" i="2"/>
  <c r="L1016" i="2"/>
  <c r="K1016" i="2"/>
  <c r="I1016" i="2"/>
  <c r="F1016" i="2"/>
  <c r="AG1016" i="2" s="1"/>
  <c r="AJ1015" i="2"/>
  <c r="AH1015" i="2"/>
  <c r="AG1015" i="2"/>
  <c r="AD1015" i="2"/>
  <c r="AB1015" i="2"/>
  <c r="K1015" i="2"/>
  <c r="F1015" i="2"/>
  <c r="L1015" i="2"/>
  <c r="AJ1014" i="2"/>
  <c r="AI1014" i="2"/>
  <c r="AB1014" i="2"/>
  <c r="K1014" i="2"/>
  <c r="L1014" i="2" s="1"/>
  <c r="I1014" i="2"/>
  <c r="F1014" i="2"/>
  <c r="AH1013" i="2"/>
  <c r="AG1013" i="2"/>
  <c r="AE1013" i="2"/>
  <c r="AD1013" i="2"/>
  <c r="K1013" i="2"/>
  <c r="F1013" i="2"/>
  <c r="L1013" i="2"/>
  <c r="K1012" i="2"/>
  <c r="F1012" i="2"/>
  <c r="L1012" i="2"/>
  <c r="K1011" i="2"/>
  <c r="F1011" i="2"/>
  <c r="AG1011" i="2" s="1"/>
  <c r="L1011" i="2"/>
  <c r="AJ1010" i="2"/>
  <c r="K1010" i="2"/>
  <c r="L1010" i="2" s="1"/>
  <c r="I1010" i="2"/>
  <c r="F1010" i="2"/>
  <c r="AI1010" i="2" s="1"/>
  <c r="AH1009" i="2"/>
  <c r="AF1009" i="2"/>
  <c r="AE1009" i="2"/>
  <c r="AD1009" i="2"/>
  <c r="AB1009" i="2"/>
  <c r="K1009" i="2"/>
  <c r="F1009" i="2"/>
  <c r="L1009" i="2"/>
  <c r="AD1008" i="2"/>
  <c r="K1008" i="2"/>
  <c r="L1008" i="2" s="1"/>
  <c r="I1008" i="2"/>
  <c r="F1008" i="2"/>
  <c r="AJ1008" i="2" s="1"/>
  <c r="AJ1007" i="2"/>
  <c r="AE1007" i="2"/>
  <c r="AD1007" i="2"/>
  <c r="AB1007" i="2"/>
  <c r="K1007" i="2"/>
  <c r="L1007" i="2" s="1"/>
  <c r="I1007" i="2"/>
  <c r="F1007" i="2"/>
  <c r="AF1007" i="2" s="1"/>
  <c r="AJ1006" i="2"/>
  <c r="AI1006" i="2"/>
  <c r="AH1006" i="2"/>
  <c r="AG1006" i="2"/>
  <c r="AE1006" i="2"/>
  <c r="AD1006" i="2"/>
  <c r="AC1006" i="2"/>
  <c r="K1006" i="2"/>
  <c r="L1006" i="2" s="1"/>
  <c r="I1006" i="2"/>
  <c r="F1006" i="2"/>
  <c r="AJ1005" i="2"/>
  <c r="AH1005" i="2"/>
  <c r="AF1005" i="2"/>
  <c r="AE1005" i="2"/>
  <c r="AD1005" i="2"/>
  <c r="AB1005" i="2"/>
  <c r="K1005" i="2"/>
  <c r="L1005" i="2" s="1"/>
  <c r="I1005" i="2"/>
  <c r="F1005" i="2"/>
  <c r="AJ1004" i="2"/>
  <c r="AI1004" i="2"/>
  <c r="AH1004" i="2"/>
  <c r="AG1004" i="2"/>
  <c r="AE1004" i="2"/>
  <c r="K1004" i="2"/>
  <c r="I1004" i="2"/>
  <c r="F1004" i="2"/>
  <c r="L1004" i="2"/>
  <c r="AJ1003" i="2"/>
  <c r="AH1003" i="2"/>
  <c r="AB1003" i="2"/>
  <c r="K1003" i="2"/>
  <c r="L1003" i="2" s="1"/>
  <c r="I1003" i="2"/>
  <c r="F1003" i="2"/>
  <c r="AF1003" i="2" s="1"/>
  <c r="AH1002" i="2"/>
  <c r="K1002" i="2"/>
  <c r="I1002" i="2"/>
  <c r="F1002" i="2"/>
  <c r="AI1002" i="2" s="1"/>
  <c r="L1002" i="2"/>
  <c r="AJ1001" i="2"/>
  <c r="K1001" i="2"/>
  <c r="L1001" i="2" s="1"/>
  <c r="I1001" i="2"/>
  <c r="F1001" i="2"/>
  <c r="AH1001" i="2" s="1"/>
  <c r="K1000" i="2"/>
  <c r="F1000" i="2"/>
  <c r="AH1000" i="2" s="1"/>
  <c r="L1000" i="2"/>
  <c r="K999" i="2"/>
  <c r="I999" i="2"/>
  <c r="F999" i="2"/>
  <c r="AJ999" i="2" s="1"/>
  <c r="L999" i="2"/>
  <c r="AI998" i="2"/>
  <c r="AG998" i="2"/>
  <c r="AE998" i="2"/>
  <c r="AD998" i="2"/>
  <c r="AC998" i="2"/>
  <c r="AB998" i="2"/>
  <c r="K998" i="2"/>
  <c r="I998" i="2"/>
  <c r="F998" i="2"/>
  <c r="L998" i="2"/>
  <c r="AJ997" i="2"/>
  <c r="AH997" i="2"/>
  <c r="AG997" i="2"/>
  <c r="AF997" i="2"/>
  <c r="AE997" i="2"/>
  <c r="K997" i="2"/>
  <c r="L997" i="2" s="1"/>
  <c r="I997" i="2"/>
  <c r="F997" i="2"/>
  <c r="AJ996" i="2"/>
  <c r="AE996" i="2"/>
  <c r="AD996" i="2"/>
  <c r="AC996" i="2"/>
  <c r="AB996" i="2"/>
  <c r="K996" i="2"/>
  <c r="L996" i="2" s="1"/>
  <c r="F996" i="2"/>
  <c r="AG996" i="2" s="1"/>
  <c r="AJ995" i="2"/>
  <c r="AG995" i="2"/>
  <c r="AE995" i="2"/>
  <c r="AD995" i="2"/>
  <c r="K995" i="2"/>
  <c r="F995" i="2"/>
  <c r="L995" i="2"/>
  <c r="AJ994" i="2"/>
  <c r="AI994" i="2"/>
  <c r="AG994" i="2"/>
  <c r="AE994" i="2"/>
  <c r="AD994" i="2"/>
  <c r="AC994" i="2"/>
  <c r="AB994" i="2"/>
  <c r="K994" i="2"/>
  <c r="L994" i="2" s="1"/>
  <c r="I994" i="2"/>
  <c r="F994" i="2"/>
  <c r="K993" i="2"/>
  <c r="I993" i="2"/>
  <c r="F993" i="2"/>
  <c r="AJ993" i="2" s="1"/>
  <c r="L993" i="2"/>
  <c r="AJ992" i="2"/>
  <c r="AI992" i="2"/>
  <c r="AC992" i="2"/>
  <c r="AB992" i="2"/>
  <c r="L992" i="2"/>
  <c r="K992" i="2"/>
  <c r="I992" i="2"/>
  <c r="F992" i="2"/>
  <c r="AG992" i="2" s="1"/>
  <c r="AB991" i="2"/>
  <c r="K991" i="2"/>
  <c r="F991" i="2"/>
  <c r="AJ991" i="2" s="1"/>
  <c r="L991" i="2"/>
  <c r="AI990" i="2"/>
  <c r="AH990" i="2"/>
  <c r="AB990" i="2"/>
  <c r="K990" i="2"/>
  <c r="L990" i="2" s="1"/>
  <c r="I990" i="2"/>
  <c r="F990" i="2"/>
  <c r="AJ990" i="2" s="1"/>
  <c r="AG989" i="2"/>
  <c r="AF989" i="2"/>
  <c r="AE989" i="2"/>
  <c r="AD989" i="2"/>
  <c r="AB989" i="2"/>
  <c r="K989" i="2"/>
  <c r="F989" i="2"/>
  <c r="AH989" i="2" s="1"/>
  <c r="L989" i="2"/>
  <c r="AJ988" i="2"/>
  <c r="AI988" i="2"/>
  <c r="AH988" i="2"/>
  <c r="AG988" i="2"/>
  <c r="K988" i="2"/>
  <c r="L988" i="2" s="1"/>
  <c r="I988" i="2"/>
  <c r="F988" i="2"/>
  <c r="AG987" i="2"/>
  <c r="AF987" i="2"/>
  <c r="AE987" i="2"/>
  <c r="AD987" i="2"/>
  <c r="AB987" i="2"/>
  <c r="K987" i="2"/>
  <c r="F987" i="2"/>
  <c r="L987" i="2"/>
  <c r="AI986" i="2"/>
  <c r="AH986" i="2"/>
  <c r="AG986" i="2"/>
  <c r="AE986" i="2"/>
  <c r="K986" i="2"/>
  <c r="F986" i="2"/>
  <c r="AJ986" i="2" s="1"/>
  <c r="L986" i="2"/>
  <c r="AH985" i="2"/>
  <c r="AF985" i="2"/>
  <c r="AE985" i="2"/>
  <c r="AD985" i="2"/>
  <c r="AB985" i="2"/>
  <c r="K985" i="2"/>
  <c r="F985" i="2"/>
  <c r="L985" i="2"/>
  <c r="K984" i="2"/>
  <c r="L984" i="2" s="1"/>
  <c r="F984" i="2"/>
  <c r="AJ983" i="2"/>
  <c r="AE983" i="2"/>
  <c r="AD983" i="2"/>
  <c r="AB983" i="2"/>
  <c r="K983" i="2"/>
  <c r="L983" i="2" s="1"/>
  <c r="I983" i="2"/>
  <c r="F983" i="2"/>
  <c r="AF983" i="2" s="1"/>
  <c r="AJ982" i="2"/>
  <c r="AI982" i="2"/>
  <c r="AC982" i="2"/>
  <c r="K982" i="2"/>
  <c r="L982" i="2" s="1"/>
  <c r="F982" i="2"/>
  <c r="AH982" i="2" s="1"/>
  <c r="AJ981" i="2"/>
  <c r="AH981" i="2"/>
  <c r="AF981" i="2"/>
  <c r="AE981" i="2"/>
  <c r="AD981" i="2"/>
  <c r="AB981" i="2"/>
  <c r="K981" i="2"/>
  <c r="L981" i="2" s="1"/>
  <c r="I981" i="2"/>
  <c r="F981" i="2"/>
  <c r="AJ980" i="2"/>
  <c r="AI980" i="2"/>
  <c r="AH980" i="2"/>
  <c r="AG980" i="2"/>
  <c r="AE980" i="2"/>
  <c r="AD980" i="2"/>
  <c r="AC980" i="2"/>
  <c r="AB980" i="2"/>
  <c r="K980" i="2"/>
  <c r="I980" i="2"/>
  <c r="F980" i="2"/>
  <c r="L980" i="2"/>
  <c r="AJ979" i="2"/>
  <c r="AH979" i="2"/>
  <c r="AG979" i="2"/>
  <c r="AB979" i="2"/>
  <c r="K979" i="2"/>
  <c r="L979" i="2" s="1"/>
  <c r="F979" i="2"/>
  <c r="K978" i="2"/>
  <c r="F978" i="2"/>
  <c r="L978" i="2"/>
  <c r="K977" i="2"/>
  <c r="L977" i="2" s="1"/>
  <c r="F977" i="2"/>
  <c r="AJ977" i="2" s="1"/>
  <c r="K976" i="2"/>
  <c r="F976" i="2"/>
  <c r="AH976" i="2" s="1"/>
  <c r="L976" i="2"/>
  <c r="AH975" i="2"/>
  <c r="AG975" i="2"/>
  <c r="AF975" i="2"/>
  <c r="AE975" i="2"/>
  <c r="K975" i="2"/>
  <c r="L975" i="2" s="1"/>
  <c r="I975" i="2"/>
  <c r="F975" i="2"/>
  <c r="AJ975" i="2" s="1"/>
  <c r="AI974" i="2"/>
  <c r="AG974" i="2"/>
  <c r="AE974" i="2"/>
  <c r="AD974" i="2"/>
  <c r="AC974" i="2"/>
  <c r="AB974" i="2"/>
  <c r="K974" i="2"/>
  <c r="I974" i="2"/>
  <c r="F974" i="2"/>
  <c r="L974" i="2"/>
  <c r="AH973" i="2"/>
  <c r="AG973" i="2"/>
  <c r="AF973" i="2"/>
  <c r="K973" i="2"/>
  <c r="L973" i="2" s="1"/>
  <c r="F973" i="2"/>
  <c r="AJ973" i="2" s="1"/>
  <c r="AJ972" i="2"/>
  <c r="AE972" i="2"/>
  <c r="AD972" i="2"/>
  <c r="AC972" i="2"/>
  <c r="AB972" i="2"/>
  <c r="L972" i="2"/>
  <c r="K972" i="2"/>
  <c r="F972" i="2"/>
  <c r="AG972" i="2" s="1"/>
  <c r="K971" i="2"/>
  <c r="F971" i="2"/>
  <c r="AJ971" i="2" s="1"/>
  <c r="L971" i="2"/>
  <c r="AJ970" i="2"/>
  <c r="AI970" i="2"/>
  <c r="AG970" i="2"/>
  <c r="AE970" i="2"/>
  <c r="AD970" i="2"/>
  <c r="AC970" i="2"/>
  <c r="AB970" i="2"/>
  <c r="L970" i="2"/>
  <c r="K970" i="2"/>
  <c r="I970" i="2"/>
  <c r="F970" i="2"/>
  <c r="AJ969" i="2"/>
  <c r="AG969" i="2"/>
  <c r="AF969" i="2"/>
  <c r="AD969" i="2"/>
  <c r="AB969" i="2"/>
  <c r="K969" i="2"/>
  <c r="F969" i="2"/>
  <c r="AH969" i="2" s="1"/>
  <c r="L969" i="2"/>
  <c r="AJ968" i="2"/>
  <c r="AI968" i="2"/>
  <c r="AC968" i="2"/>
  <c r="AB968" i="2"/>
  <c r="K968" i="2"/>
  <c r="L968" i="2" s="1"/>
  <c r="I968" i="2"/>
  <c r="F968" i="2"/>
  <c r="AH967" i="2"/>
  <c r="AG967" i="2"/>
  <c r="AF967" i="2"/>
  <c r="K967" i="2"/>
  <c r="I967" i="2"/>
  <c r="F967" i="2"/>
  <c r="AE967" i="2" s="1"/>
  <c r="L967" i="2"/>
  <c r="K966" i="2"/>
  <c r="F966" i="2"/>
  <c r="AJ966" i="2" s="1"/>
  <c r="L966" i="2"/>
  <c r="AF965" i="2"/>
  <c r="AE965" i="2"/>
  <c r="AD965" i="2"/>
  <c r="AB965" i="2"/>
  <c r="K965" i="2"/>
  <c r="F965" i="2"/>
  <c r="AH965" i="2" s="1"/>
  <c r="L965" i="2"/>
  <c r="AJ964" i="2"/>
  <c r="AI964" i="2"/>
  <c r="AH964" i="2"/>
  <c r="AG964" i="2"/>
  <c r="AE964" i="2"/>
  <c r="L964" i="2"/>
  <c r="K964" i="2"/>
  <c r="I964" i="2"/>
  <c r="F964" i="2"/>
  <c r="AG963" i="2"/>
  <c r="AD963" i="2"/>
  <c r="AB963" i="2"/>
  <c r="K963" i="2"/>
  <c r="F963" i="2"/>
  <c r="L963" i="2"/>
  <c r="K962" i="2"/>
  <c r="L962" i="2" s="1"/>
  <c r="F962" i="2"/>
  <c r="AH961" i="2"/>
  <c r="AF961" i="2"/>
  <c r="AE961" i="2"/>
  <c r="AD961" i="2"/>
  <c r="AB961" i="2"/>
  <c r="K961" i="2"/>
  <c r="F961" i="2"/>
  <c r="L961" i="2"/>
  <c r="K960" i="2"/>
  <c r="F960" i="2"/>
  <c r="AJ960" i="2" s="1"/>
  <c r="L960" i="2"/>
  <c r="AJ959" i="2"/>
  <c r="AE959" i="2"/>
  <c r="AD959" i="2"/>
  <c r="AB959" i="2"/>
  <c r="K959" i="2"/>
  <c r="L959" i="2" s="1"/>
  <c r="I959" i="2"/>
  <c r="F959" i="2"/>
  <c r="AF959" i="2" s="1"/>
  <c r="AI958" i="2"/>
  <c r="AH958" i="2"/>
  <c r="AG958" i="2"/>
  <c r="AE958" i="2"/>
  <c r="AD958" i="2"/>
  <c r="AC958" i="2"/>
  <c r="AB958" i="2"/>
  <c r="K958" i="2"/>
  <c r="L958" i="2" s="1"/>
  <c r="F958" i="2"/>
  <c r="AJ958" i="2" s="1"/>
  <c r="AJ957" i="2"/>
  <c r="AH957" i="2"/>
  <c r="AF957" i="2"/>
  <c r="AE957" i="2"/>
  <c r="AD957" i="2"/>
  <c r="AB957" i="2"/>
  <c r="K957" i="2"/>
  <c r="L957" i="2" s="1"/>
  <c r="I957" i="2"/>
  <c r="F957" i="2"/>
  <c r="AI956" i="2"/>
  <c r="AH956" i="2"/>
  <c r="AG956" i="2"/>
  <c r="K956" i="2"/>
  <c r="L956" i="2" s="1"/>
  <c r="I956" i="2"/>
  <c r="F956" i="2"/>
  <c r="AJ956" i="2" s="1"/>
  <c r="K955" i="2"/>
  <c r="L955" i="2" s="1"/>
  <c r="F955" i="2"/>
  <c r="AJ955" i="2" s="1"/>
  <c r="AH954" i="2"/>
  <c r="AE954" i="2"/>
  <c r="AD954" i="2"/>
  <c r="AC954" i="2"/>
  <c r="AB954" i="2"/>
  <c r="L954" i="2"/>
  <c r="K954" i="2"/>
  <c r="I954" i="2"/>
  <c r="F954" i="2"/>
  <c r="AG954" i="2" s="1"/>
  <c r="AG953" i="2"/>
  <c r="K953" i="2"/>
  <c r="F953" i="2"/>
  <c r="AH953" i="2" s="1"/>
  <c r="L953" i="2"/>
  <c r="K952" i="2"/>
  <c r="F952" i="2"/>
  <c r="L952" i="2"/>
  <c r="K951" i="2"/>
  <c r="F951" i="2"/>
  <c r="AH951" i="2" s="1"/>
  <c r="L951" i="2"/>
  <c r="AI950" i="2"/>
  <c r="AG950" i="2"/>
  <c r="AE950" i="2"/>
  <c r="AD950" i="2"/>
  <c r="AC950" i="2"/>
  <c r="AB950" i="2"/>
  <c r="L950" i="2"/>
  <c r="K950" i="2"/>
  <c r="I950" i="2"/>
  <c r="F950" i="2"/>
  <c r="AH949" i="2"/>
  <c r="AG949" i="2"/>
  <c r="AE949" i="2"/>
  <c r="AD949" i="2"/>
  <c r="K949" i="2"/>
  <c r="I949" i="2"/>
  <c r="F949" i="2"/>
  <c r="L949" i="2"/>
  <c r="AH948" i="2"/>
  <c r="AE948" i="2"/>
  <c r="K948" i="2"/>
  <c r="L948" i="2" s="1"/>
  <c r="F948" i="2"/>
  <c r="AJ948" i="2" s="1"/>
  <c r="K947" i="2"/>
  <c r="L947" i="2" s="1"/>
  <c r="F947" i="2"/>
  <c r="AH947" i="2" s="1"/>
  <c r="AJ946" i="2"/>
  <c r="AI946" i="2"/>
  <c r="AG946" i="2"/>
  <c r="AE946" i="2"/>
  <c r="AD946" i="2"/>
  <c r="AC946" i="2"/>
  <c r="AB946" i="2"/>
  <c r="L946" i="2"/>
  <c r="K946" i="2"/>
  <c r="I946" i="2"/>
  <c r="F946" i="2"/>
  <c r="AH945" i="2"/>
  <c r="AG945" i="2"/>
  <c r="AE945" i="2"/>
  <c r="AD945" i="2"/>
  <c r="AB945" i="2"/>
  <c r="K945" i="2"/>
  <c r="I945" i="2"/>
  <c r="F945" i="2"/>
  <c r="L945" i="2"/>
  <c r="AI944" i="2"/>
  <c r="AH944" i="2"/>
  <c r="AE944" i="2"/>
  <c r="K944" i="2"/>
  <c r="L944" i="2" s="1"/>
  <c r="I944" i="2"/>
  <c r="F944" i="2"/>
  <c r="AC944" i="2" s="1"/>
  <c r="AJ943" i="2"/>
  <c r="AE943" i="2"/>
  <c r="AD943" i="2"/>
  <c r="AB943" i="2"/>
  <c r="K943" i="2"/>
  <c r="I943" i="2"/>
  <c r="F943" i="2"/>
  <c r="AG943" i="2" s="1"/>
  <c r="L943" i="2"/>
  <c r="AI942" i="2"/>
  <c r="AG942" i="2"/>
  <c r="AD942" i="2"/>
  <c r="K942" i="2"/>
  <c r="F942" i="2"/>
  <c r="AH942" i="2" s="1"/>
  <c r="L942" i="2"/>
  <c r="AH941" i="2"/>
  <c r="AG941" i="2"/>
  <c r="AE941" i="2"/>
  <c r="AD941" i="2"/>
  <c r="AB941" i="2"/>
  <c r="K941" i="2"/>
  <c r="F941" i="2"/>
  <c r="L941" i="2"/>
  <c r="AI940" i="2"/>
  <c r="AH940" i="2"/>
  <c r="AG940" i="2"/>
  <c r="K940" i="2"/>
  <c r="L940" i="2" s="1"/>
  <c r="I940" i="2"/>
  <c r="F940" i="2"/>
  <c r="AE940" i="2" s="1"/>
  <c r="AE939" i="2"/>
  <c r="AD939" i="2"/>
  <c r="AB939" i="2"/>
  <c r="K939" i="2"/>
  <c r="I939" i="2"/>
  <c r="F939" i="2"/>
  <c r="AG939" i="2" s="1"/>
  <c r="L939" i="2"/>
  <c r="AI938" i="2"/>
  <c r="AH938" i="2"/>
  <c r="AG938" i="2"/>
  <c r="AE938" i="2"/>
  <c r="AB938" i="2"/>
  <c r="K938" i="2"/>
  <c r="F938" i="2"/>
  <c r="L938" i="2"/>
  <c r="AH937" i="2"/>
  <c r="AF937" i="2"/>
  <c r="AE937" i="2"/>
  <c r="AD937" i="2"/>
  <c r="AB937" i="2"/>
  <c r="K937" i="2"/>
  <c r="L937" i="2" s="1"/>
  <c r="F937" i="2"/>
  <c r="L936" i="2"/>
  <c r="K936" i="2"/>
  <c r="F936" i="2"/>
  <c r="AI936" i="2" s="1"/>
  <c r="AE935" i="2"/>
  <c r="AD935" i="2"/>
  <c r="AB935" i="2"/>
  <c r="K935" i="2"/>
  <c r="L935" i="2" s="1"/>
  <c r="I935" i="2"/>
  <c r="F935" i="2"/>
  <c r="AJ935" i="2" s="1"/>
  <c r="AI934" i="2"/>
  <c r="AH934" i="2"/>
  <c r="AG934" i="2"/>
  <c r="AE934" i="2"/>
  <c r="AD934" i="2"/>
  <c r="AC934" i="2"/>
  <c r="AB934" i="2"/>
  <c r="L934" i="2"/>
  <c r="K934" i="2"/>
  <c r="I934" i="2"/>
  <c r="F934" i="2"/>
  <c r="AJ933" i="2"/>
  <c r="AH933" i="2"/>
  <c r="AF933" i="2"/>
  <c r="AE933" i="2"/>
  <c r="AD933" i="2"/>
  <c r="AB933" i="2"/>
  <c r="K933" i="2"/>
  <c r="L933" i="2" s="1"/>
  <c r="I933" i="2"/>
  <c r="F933" i="2"/>
  <c r="K932" i="2"/>
  <c r="I932" i="2"/>
  <c r="F932" i="2"/>
  <c r="AI932" i="2" s="1"/>
  <c r="L932" i="2"/>
  <c r="AH931" i="2"/>
  <c r="AG931" i="2"/>
  <c r="AE931" i="2"/>
  <c r="AB931" i="2"/>
  <c r="K931" i="2"/>
  <c r="L931" i="2" s="1"/>
  <c r="I931" i="2"/>
  <c r="F931" i="2"/>
  <c r="AG930" i="2"/>
  <c r="AC930" i="2"/>
  <c r="AB930" i="2"/>
  <c r="K930" i="2"/>
  <c r="F930" i="2"/>
  <c r="AH930" i="2" s="1"/>
  <c r="L930" i="2"/>
  <c r="AH929" i="2"/>
  <c r="AG929" i="2"/>
  <c r="AF929" i="2"/>
  <c r="K929" i="2"/>
  <c r="I929" i="2"/>
  <c r="F929" i="2"/>
  <c r="AD929" i="2" s="1"/>
  <c r="L929" i="2"/>
  <c r="K928" i="2"/>
  <c r="L928" i="2" s="1"/>
  <c r="F928" i="2"/>
  <c r="AJ928" i="2" s="1"/>
  <c r="AH927" i="2"/>
  <c r="AG927" i="2"/>
  <c r="AF927" i="2"/>
  <c r="AE927" i="2"/>
  <c r="AB927" i="2"/>
  <c r="K927" i="2"/>
  <c r="I927" i="2"/>
  <c r="F927" i="2"/>
  <c r="L927" i="2"/>
  <c r="AI926" i="2"/>
  <c r="AG926" i="2"/>
  <c r="AE926" i="2"/>
  <c r="AD926" i="2"/>
  <c r="AC926" i="2"/>
  <c r="AB926" i="2"/>
  <c r="K926" i="2"/>
  <c r="I926" i="2"/>
  <c r="F926" i="2"/>
  <c r="L926" i="2"/>
  <c r="K925" i="2"/>
  <c r="L925" i="2" s="1"/>
  <c r="F925" i="2"/>
  <c r="AH925" i="2" s="1"/>
  <c r="AC924" i="2"/>
  <c r="L924" i="2"/>
  <c r="K924" i="2"/>
  <c r="F924" i="2"/>
  <c r="AJ924" i="2" s="1"/>
  <c r="AF923" i="2"/>
  <c r="K923" i="2"/>
  <c r="F923" i="2"/>
  <c r="AG923" i="2" s="1"/>
  <c r="L923" i="2"/>
  <c r="AF922" i="2"/>
  <c r="AE922" i="2"/>
  <c r="K922" i="2"/>
  <c r="L922" i="2" s="1"/>
  <c r="F922" i="2"/>
  <c r="AG922" i="2" s="1"/>
  <c r="AJ921" i="2"/>
  <c r="AG921" i="2"/>
  <c r="AD921" i="2"/>
  <c r="AB921" i="2"/>
  <c r="K921" i="2"/>
  <c r="L921" i="2" s="1"/>
  <c r="I921" i="2"/>
  <c r="F921" i="2"/>
  <c r="AF921" i="2" s="1"/>
  <c r="AG920" i="2"/>
  <c r="AC920" i="2"/>
  <c r="AB920" i="2"/>
  <c r="K920" i="2"/>
  <c r="F920" i="2"/>
  <c r="AH920" i="2" s="1"/>
  <c r="L920" i="2"/>
  <c r="AJ919" i="2"/>
  <c r="AI919" i="2"/>
  <c r="AG919" i="2"/>
  <c r="AE919" i="2"/>
  <c r="AD919" i="2"/>
  <c r="AB919" i="2"/>
  <c r="L919" i="2"/>
  <c r="K919" i="2"/>
  <c r="F919" i="2"/>
  <c r="AC919" i="2" s="1"/>
  <c r="AJ918" i="2"/>
  <c r="AI918" i="2"/>
  <c r="AG918" i="2"/>
  <c r="AF918" i="2"/>
  <c r="AE918" i="2"/>
  <c r="AD918" i="2"/>
  <c r="AB918" i="2"/>
  <c r="K918" i="2"/>
  <c r="L918" i="2" s="1"/>
  <c r="I918" i="2"/>
  <c r="F918" i="2"/>
  <c r="AJ917" i="2"/>
  <c r="K917" i="2"/>
  <c r="L917" i="2" s="1"/>
  <c r="F917" i="2"/>
  <c r="AJ916" i="2"/>
  <c r="K916" i="2"/>
  <c r="L916" i="2" s="1"/>
  <c r="I916" i="2"/>
  <c r="F916" i="2"/>
  <c r="AH916" i="2" s="1"/>
  <c r="AF915" i="2"/>
  <c r="AB915" i="2"/>
  <c r="K915" i="2"/>
  <c r="F915" i="2"/>
  <c r="AG915" i="2" s="1"/>
  <c r="L915" i="2"/>
  <c r="AJ914" i="2"/>
  <c r="AI914" i="2"/>
  <c r="AG914" i="2"/>
  <c r="AE914" i="2"/>
  <c r="AD914" i="2"/>
  <c r="AC914" i="2"/>
  <c r="AB914" i="2"/>
  <c r="K914" i="2"/>
  <c r="L914" i="2" s="1"/>
  <c r="F914" i="2"/>
  <c r="AF913" i="2"/>
  <c r="AE913" i="2"/>
  <c r="AD913" i="2"/>
  <c r="AB913" i="2"/>
  <c r="K913" i="2"/>
  <c r="L913" i="2" s="1"/>
  <c r="I913" i="2"/>
  <c r="F913" i="2"/>
  <c r="AG913" i="2" s="1"/>
  <c r="K912" i="2"/>
  <c r="F912" i="2"/>
  <c r="AH912" i="2" s="1"/>
  <c r="L912" i="2"/>
  <c r="AJ911" i="2"/>
  <c r="AI911" i="2"/>
  <c r="AH911" i="2"/>
  <c r="AG911" i="2"/>
  <c r="AE911" i="2"/>
  <c r="AD911" i="2"/>
  <c r="AB911" i="2"/>
  <c r="K911" i="2"/>
  <c r="L911" i="2" s="1"/>
  <c r="I911" i="2"/>
  <c r="F911" i="2"/>
  <c r="AC911" i="2" s="1"/>
  <c r="K910" i="2"/>
  <c r="F910" i="2"/>
  <c r="L910" i="2"/>
  <c r="AJ909" i="2"/>
  <c r="AG909" i="2"/>
  <c r="AE909" i="2"/>
  <c r="AD909" i="2"/>
  <c r="AC909" i="2"/>
  <c r="AB909" i="2"/>
  <c r="K909" i="2"/>
  <c r="F909" i="2"/>
  <c r="AI909" i="2" s="1"/>
  <c r="L909" i="2"/>
  <c r="AH908" i="2"/>
  <c r="AG908" i="2"/>
  <c r="AE908" i="2"/>
  <c r="AD908" i="2"/>
  <c r="K908" i="2"/>
  <c r="F908" i="2"/>
  <c r="L908" i="2"/>
  <c r="K907" i="2"/>
  <c r="F907" i="2"/>
  <c r="AF907" i="2" s="1"/>
  <c r="L907" i="2"/>
  <c r="AJ906" i="2"/>
  <c r="AI906" i="2"/>
  <c r="AH906" i="2"/>
  <c r="AG906" i="2"/>
  <c r="AE906" i="2"/>
  <c r="AD906" i="2"/>
  <c r="AC906" i="2"/>
  <c r="AB906" i="2"/>
  <c r="L906" i="2"/>
  <c r="K906" i="2"/>
  <c r="I906" i="2"/>
  <c r="F906" i="2"/>
  <c r="AJ905" i="2"/>
  <c r="AF905" i="2"/>
  <c r="AE905" i="2"/>
  <c r="AD905" i="2"/>
  <c r="K905" i="2"/>
  <c r="L905" i="2" s="1"/>
  <c r="F905" i="2"/>
  <c r="AI905" i="2" s="1"/>
  <c r="AJ904" i="2"/>
  <c r="AH904" i="2"/>
  <c r="AE904" i="2"/>
  <c r="AD904" i="2"/>
  <c r="AC904" i="2"/>
  <c r="AB904" i="2"/>
  <c r="L904" i="2"/>
  <c r="K904" i="2"/>
  <c r="I904" i="2"/>
  <c r="F904" i="2"/>
  <c r="AF904" i="2" s="1"/>
  <c r="K903" i="2"/>
  <c r="F903" i="2"/>
  <c r="L903" i="2"/>
  <c r="AJ902" i="2"/>
  <c r="AH902" i="2"/>
  <c r="L902" i="2"/>
  <c r="K902" i="2"/>
  <c r="I902" i="2"/>
  <c r="F902" i="2"/>
  <c r="AF902" i="2" s="1"/>
  <c r="AJ901" i="2"/>
  <c r="AH901" i="2"/>
  <c r="AG901" i="2"/>
  <c r="AE901" i="2"/>
  <c r="AD901" i="2"/>
  <c r="AC901" i="2"/>
  <c r="AB901" i="2"/>
  <c r="K901" i="2"/>
  <c r="I901" i="2"/>
  <c r="F901" i="2"/>
  <c r="AI901" i="2" s="1"/>
  <c r="L901" i="2"/>
  <c r="L900" i="2"/>
  <c r="K900" i="2"/>
  <c r="F900" i="2"/>
  <c r="AF900" i="2" s="1"/>
  <c r="AJ899" i="2"/>
  <c r="AF899" i="2"/>
  <c r="AE899" i="2"/>
  <c r="AD899" i="2"/>
  <c r="AB899" i="2"/>
  <c r="L899" i="2"/>
  <c r="K899" i="2"/>
  <c r="I899" i="2"/>
  <c r="F899" i="2"/>
  <c r="AI898" i="2"/>
  <c r="AF898" i="2"/>
  <c r="AE898" i="2"/>
  <c r="K898" i="2"/>
  <c r="L898" i="2" s="1"/>
  <c r="F898" i="2"/>
  <c r="AG898" i="2" s="1"/>
  <c r="AH897" i="2"/>
  <c r="AB897" i="2"/>
  <c r="K897" i="2"/>
  <c r="I897" i="2"/>
  <c r="F897" i="2"/>
  <c r="AF897" i="2" s="1"/>
  <c r="L897" i="2"/>
  <c r="AJ896" i="2"/>
  <c r="AI896" i="2"/>
  <c r="AH896" i="2"/>
  <c r="AE896" i="2"/>
  <c r="AD896" i="2"/>
  <c r="AC896" i="2"/>
  <c r="AB896" i="2"/>
  <c r="K896" i="2"/>
  <c r="I896" i="2"/>
  <c r="F896" i="2"/>
  <c r="AF896" i="2" s="1"/>
  <c r="L896" i="2"/>
  <c r="AI895" i="2"/>
  <c r="L895" i="2"/>
  <c r="K895" i="2"/>
  <c r="F895" i="2"/>
  <c r="AC895" i="2" s="1"/>
  <c r="AJ894" i="2"/>
  <c r="AF894" i="2"/>
  <c r="AE894" i="2"/>
  <c r="AD894" i="2"/>
  <c r="AC894" i="2"/>
  <c r="AB894" i="2"/>
  <c r="L894" i="2"/>
  <c r="K894" i="2"/>
  <c r="I894" i="2"/>
  <c r="F894" i="2"/>
  <c r="AJ893" i="2"/>
  <c r="AF893" i="2"/>
  <c r="AE893" i="2"/>
  <c r="K893" i="2"/>
  <c r="L893" i="2" s="1"/>
  <c r="F893" i="2"/>
  <c r="AG893" i="2" s="1"/>
  <c r="K892" i="2"/>
  <c r="I892" i="2"/>
  <c r="F892" i="2"/>
  <c r="AH892" i="2" s="1"/>
  <c r="L892" i="2"/>
  <c r="AH891" i="2"/>
  <c r="AF891" i="2"/>
  <c r="AD891" i="2"/>
  <c r="AB891" i="2"/>
  <c r="K891" i="2"/>
  <c r="L891" i="2" s="1"/>
  <c r="F891" i="2"/>
  <c r="AI890" i="2"/>
  <c r="AF890" i="2"/>
  <c r="AE890" i="2"/>
  <c r="K890" i="2"/>
  <c r="L890" i="2" s="1"/>
  <c r="F890" i="2"/>
  <c r="AG890" i="2" s="1"/>
  <c r="AB889" i="2"/>
  <c r="K889" i="2"/>
  <c r="I889" i="2"/>
  <c r="F889" i="2"/>
  <c r="AF889" i="2" s="1"/>
  <c r="L889" i="2"/>
  <c r="AG888" i="2"/>
  <c r="K888" i="2"/>
  <c r="F888" i="2"/>
  <c r="AH888" i="2" s="1"/>
  <c r="L888" i="2"/>
  <c r="AI887" i="2"/>
  <c r="AG887" i="2"/>
  <c r="AF887" i="2"/>
  <c r="AE887" i="2"/>
  <c r="AD887" i="2"/>
  <c r="AB887" i="2"/>
  <c r="K887" i="2"/>
  <c r="I887" i="2"/>
  <c r="F887" i="2"/>
  <c r="L887" i="2"/>
  <c r="AJ886" i="2"/>
  <c r="AH886" i="2"/>
  <c r="AD886" i="2"/>
  <c r="AC886" i="2"/>
  <c r="AB886" i="2"/>
  <c r="L886" i="2"/>
  <c r="K886" i="2"/>
  <c r="I886" i="2"/>
  <c r="F886" i="2"/>
  <c r="AF886" i="2" s="1"/>
  <c r="AF885" i="2"/>
  <c r="AC885" i="2"/>
  <c r="K885" i="2"/>
  <c r="F885" i="2"/>
  <c r="AG885" i="2" s="1"/>
  <c r="L885" i="2"/>
  <c r="AG884" i="2"/>
  <c r="AE884" i="2"/>
  <c r="K884" i="2"/>
  <c r="L884" i="2" s="1"/>
  <c r="F884" i="2"/>
  <c r="AI884" i="2" s="1"/>
  <c r="AJ883" i="2"/>
  <c r="AD883" i="2"/>
  <c r="L883" i="2"/>
  <c r="K883" i="2"/>
  <c r="I883" i="2"/>
  <c r="F883" i="2"/>
  <c r="AG883" i="2" s="1"/>
  <c r="AF882" i="2"/>
  <c r="AE882" i="2"/>
  <c r="AC882" i="2"/>
  <c r="AB882" i="2"/>
  <c r="K882" i="2"/>
  <c r="F882" i="2"/>
  <c r="AG882" i="2" s="1"/>
  <c r="L882" i="2"/>
  <c r="AH881" i="2"/>
  <c r="AF881" i="2"/>
  <c r="AD881" i="2"/>
  <c r="AC881" i="2"/>
  <c r="AB881" i="2"/>
  <c r="K881" i="2"/>
  <c r="L881" i="2" s="1"/>
  <c r="I881" i="2"/>
  <c r="F881" i="2"/>
  <c r="AJ880" i="2"/>
  <c r="AH880" i="2"/>
  <c r="AE880" i="2"/>
  <c r="AD880" i="2"/>
  <c r="AC880" i="2"/>
  <c r="K880" i="2"/>
  <c r="L880" i="2" s="1"/>
  <c r="I880" i="2"/>
  <c r="F880" i="2"/>
  <c r="AG880" i="2" s="1"/>
  <c r="AF879" i="2"/>
  <c r="AE879" i="2"/>
  <c r="AB879" i="2"/>
  <c r="K879" i="2"/>
  <c r="F879" i="2"/>
  <c r="AG879" i="2" s="1"/>
  <c r="L879" i="2"/>
  <c r="AG878" i="2"/>
  <c r="K878" i="2"/>
  <c r="L878" i="2" s="1"/>
  <c r="F878" i="2"/>
  <c r="AF878" i="2" s="1"/>
  <c r="AJ877" i="2"/>
  <c r="AH877" i="2"/>
  <c r="AF877" i="2"/>
  <c r="AE877" i="2"/>
  <c r="AD877" i="2"/>
  <c r="AC877" i="2"/>
  <c r="AB877" i="2"/>
  <c r="K877" i="2"/>
  <c r="L877" i="2" s="1"/>
  <c r="I877" i="2"/>
  <c r="F877" i="2"/>
  <c r="AJ876" i="2"/>
  <c r="AE876" i="2"/>
  <c r="AD876" i="2"/>
  <c r="K876" i="2"/>
  <c r="L876" i="2" s="1"/>
  <c r="F876" i="2"/>
  <c r="AG876" i="2" s="1"/>
  <c r="AJ875" i="2"/>
  <c r="AI875" i="2"/>
  <c r="AH875" i="2"/>
  <c r="AF875" i="2"/>
  <c r="AE875" i="2"/>
  <c r="AD875" i="2"/>
  <c r="K875" i="2"/>
  <c r="L875" i="2" s="1"/>
  <c r="I875" i="2"/>
  <c r="F875" i="2"/>
  <c r="AH874" i="2"/>
  <c r="AE874" i="2"/>
  <c r="AD874" i="2"/>
  <c r="K874" i="2"/>
  <c r="L874" i="2" s="1"/>
  <c r="F874" i="2"/>
  <c r="AF874" i="2" s="1"/>
  <c r="AJ873" i="2"/>
  <c r="AC873" i="2"/>
  <c r="AB873" i="2"/>
  <c r="K873" i="2"/>
  <c r="L873" i="2" s="1"/>
  <c r="I873" i="2"/>
  <c r="F873" i="2"/>
  <c r="AF873" i="2" s="1"/>
  <c r="AH872" i="2"/>
  <c r="K872" i="2"/>
  <c r="F872" i="2"/>
  <c r="L872" i="2"/>
  <c r="AJ871" i="2"/>
  <c r="AI871" i="2"/>
  <c r="AF871" i="2"/>
  <c r="AD871" i="2"/>
  <c r="AB871" i="2"/>
  <c r="K871" i="2"/>
  <c r="L871" i="2" s="1"/>
  <c r="F871" i="2"/>
  <c r="AE871" i="2" s="1"/>
  <c r="K870" i="2"/>
  <c r="F870" i="2"/>
  <c r="AG870" i="2" s="1"/>
  <c r="L870" i="2"/>
  <c r="AJ869" i="2"/>
  <c r="AH869" i="2"/>
  <c r="AF869" i="2"/>
  <c r="AD869" i="2"/>
  <c r="AC869" i="2"/>
  <c r="AB869" i="2"/>
  <c r="K869" i="2"/>
  <c r="L869" i="2" s="1"/>
  <c r="I869" i="2"/>
  <c r="F869" i="2"/>
  <c r="AE869" i="2" s="1"/>
  <c r="AH868" i="2"/>
  <c r="K868" i="2"/>
  <c r="L868" i="2" s="1"/>
  <c r="F868" i="2"/>
  <c r="AJ867" i="2"/>
  <c r="AI867" i="2"/>
  <c r="AH867" i="2"/>
  <c r="AF867" i="2"/>
  <c r="AD867" i="2"/>
  <c r="AB867" i="2"/>
  <c r="K867" i="2"/>
  <c r="L867" i="2" s="1"/>
  <c r="I867" i="2"/>
  <c r="F867" i="2"/>
  <c r="AE867" i="2" s="1"/>
  <c r="AI866" i="2"/>
  <c r="AF866" i="2"/>
  <c r="AE866" i="2"/>
  <c r="AC866" i="2"/>
  <c r="AB866" i="2"/>
  <c r="K866" i="2"/>
  <c r="F866" i="2"/>
  <c r="L866" i="2"/>
  <c r="AJ865" i="2"/>
  <c r="AH865" i="2"/>
  <c r="K865" i="2"/>
  <c r="L865" i="2" s="1"/>
  <c r="I865" i="2"/>
  <c r="F865" i="2"/>
  <c r="AF865" i="2" s="1"/>
  <c r="AI864" i="2"/>
  <c r="AG864" i="2"/>
  <c r="AE864" i="2"/>
  <c r="AC864" i="2"/>
  <c r="AB864" i="2"/>
  <c r="K864" i="2"/>
  <c r="I864" i="2"/>
  <c r="F864" i="2"/>
  <c r="L864" i="2"/>
  <c r="AJ863" i="2"/>
  <c r="AI863" i="2"/>
  <c r="AH863" i="2"/>
  <c r="AG863" i="2"/>
  <c r="AE863" i="2"/>
  <c r="AD863" i="2"/>
  <c r="AB863" i="2"/>
  <c r="K863" i="2"/>
  <c r="L863" i="2" s="1"/>
  <c r="I863" i="2"/>
  <c r="F863" i="2"/>
  <c r="AC863" i="2" s="1"/>
  <c r="AG862" i="2"/>
  <c r="K862" i="2"/>
  <c r="F862" i="2"/>
  <c r="L862" i="2"/>
  <c r="AJ861" i="2"/>
  <c r="AB861" i="2"/>
  <c r="K861" i="2"/>
  <c r="L861" i="2" s="1"/>
  <c r="F861" i="2"/>
  <c r="AF861" i="2" s="1"/>
  <c r="AI860" i="2"/>
  <c r="AG860" i="2"/>
  <c r="AE860" i="2"/>
  <c r="AB860" i="2"/>
  <c r="K860" i="2"/>
  <c r="I860" i="2"/>
  <c r="F860" i="2"/>
  <c r="L860" i="2"/>
  <c r="AJ859" i="2"/>
  <c r="AI859" i="2"/>
  <c r="AH859" i="2"/>
  <c r="AF859" i="2"/>
  <c r="AD859" i="2"/>
  <c r="AB859" i="2"/>
  <c r="K859" i="2"/>
  <c r="L859" i="2" s="1"/>
  <c r="I859" i="2"/>
  <c r="F859" i="2"/>
  <c r="AE859" i="2" s="1"/>
  <c r="AJ858" i="2"/>
  <c r="AI858" i="2"/>
  <c r="AH858" i="2"/>
  <c r="AG858" i="2"/>
  <c r="AE858" i="2"/>
  <c r="AD858" i="2"/>
  <c r="AC858" i="2"/>
  <c r="AB858" i="2"/>
  <c r="K858" i="2"/>
  <c r="I858" i="2"/>
  <c r="F858" i="2"/>
  <c r="L858" i="2"/>
  <c r="AJ857" i="2"/>
  <c r="AH857" i="2"/>
  <c r="AF857" i="2"/>
  <c r="AD857" i="2"/>
  <c r="AC857" i="2"/>
  <c r="AB857" i="2"/>
  <c r="K857" i="2"/>
  <c r="L857" i="2" s="1"/>
  <c r="I857" i="2"/>
  <c r="F857" i="2"/>
  <c r="AI857" i="2" s="1"/>
  <c r="K856" i="2"/>
  <c r="F856" i="2"/>
  <c r="L856" i="2"/>
  <c r="AJ855" i="2"/>
  <c r="AI855" i="2"/>
  <c r="AE855" i="2"/>
  <c r="AB855" i="2"/>
  <c r="K855" i="2"/>
  <c r="L855" i="2" s="1"/>
  <c r="I855" i="2"/>
  <c r="F855" i="2"/>
  <c r="AF855" i="2" s="1"/>
  <c r="AH854" i="2"/>
  <c r="AE854" i="2"/>
  <c r="AD854" i="2"/>
  <c r="K854" i="2"/>
  <c r="L854" i="2" s="1"/>
  <c r="F854" i="2"/>
  <c r="AF854" i="2" s="1"/>
  <c r="AJ853" i="2"/>
  <c r="AH853" i="2"/>
  <c r="AG853" i="2"/>
  <c r="AE853" i="2"/>
  <c r="AD853" i="2"/>
  <c r="AC853" i="2"/>
  <c r="AB853" i="2"/>
  <c r="K853" i="2"/>
  <c r="L853" i="2" s="1"/>
  <c r="I853" i="2"/>
  <c r="F853" i="2"/>
  <c r="AI853" i="2" s="1"/>
  <c r="AI852" i="2"/>
  <c r="AE852" i="2"/>
  <c r="AD852" i="2"/>
  <c r="K852" i="2"/>
  <c r="L852" i="2" s="1"/>
  <c r="I852" i="2"/>
  <c r="F852" i="2"/>
  <c r="AF852" i="2" s="1"/>
  <c r="AJ851" i="2"/>
  <c r="AH851" i="2"/>
  <c r="AG851" i="2"/>
  <c r="AE851" i="2"/>
  <c r="AD851" i="2"/>
  <c r="AB851" i="2"/>
  <c r="L851" i="2"/>
  <c r="K851" i="2"/>
  <c r="I851" i="2"/>
  <c r="F851" i="2"/>
  <c r="AJ850" i="2"/>
  <c r="AI850" i="2"/>
  <c r="AH850" i="2"/>
  <c r="AF850" i="2"/>
  <c r="AE850" i="2"/>
  <c r="AC850" i="2"/>
  <c r="K850" i="2"/>
  <c r="I850" i="2"/>
  <c r="F850" i="2"/>
  <c r="AB850" i="2" s="1"/>
  <c r="L850" i="2"/>
  <c r="AJ849" i="2"/>
  <c r="AE849" i="2"/>
  <c r="AD849" i="2"/>
  <c r="AC849" i="2"/>
  <c r="AB849" i="2"/>
  <c r="K849" i="2"/>
  <c r="L849" i="2" s="1"/>
  <c r="I849" i="2"/>
  <c r="F849" i="2"/>
  <c r="AI849" i="2" s="1"/>
  <c r="AJ848" i="2"/>
  <c r="AI848" i="2"/>
  <c r="AH848" i="2"/>
  <c r="AE848" i="2"/>
  <c r="AD848" i="2"/>
  <c r="AC848" i="2"/>
  <c r="AB848" i="2"/>
  <c r="K848" i="2"/>
  <c r="L848" i="2" s="1"/>
  <c r="I848" i="2"/>
  <c r="F848" i="2"/>
  <c r="AF848" i="2" s="1"/>
  <c r="AJ847" i="2"/>
  <c r="AI847" i="2"/>
  <c r="AH847" i="2"/>
  <c r="AF847" i="2"/>
  <c r="AE847" i="2"/>
  <c r="AD847" i="2"/>
  <c r="AB847" i="2"/>
  <c r="K847" i="2"/>
  <c r="L847" i="2" s="1"/>
  <c r="I847" i="2"/>
  <c r="F847" i="2"/>
  <c r="AC847" i="2" s="1"/>
  <c r="AJ846" i="2"/>
  <c r="AH846" i="2"/>
  <c r="AG846" i="2"/>
  <c r="AE846" i="2"/>
  <c r="AD846" i="2"/>
  <c r="AC846" i="2"/>
  <c r="K846" i="2"/>
  <c r="I846" i="2"/>
  <c r="F846" i="2"/>
  <c r="AB846" i="2" s="1"/>
  <c r="L846" i="2"/>
  <c r="AJ845" i="2"/>
  <c r="AH845" i="2"/>
  <c r="AF845" i="2"/>
  <c r="AE845" i="2"/>
  <c r="AC845" i="2"/>
  <c r="AB845" i="2"/>
  <c r="K845" i="2"/>
  <c r="L845" i="2" s="1"/>
  <c r="I845" i="2"/>
  <c r="F845" i="2"/>
  <c r="AI844" i="2"/>
  <c r="AE844" i="2"/>
  <c r="AD844" i="2"/>
  <c r="K844" i="2"/>
  <c r="L844" i="2" s="1"/>
  <c r="I844" i="2"/>
  <c r="F844" i="2"/>
  <c r="AF844" i="2" s="1"/>
  <c r="AJ843" i="2"/>
  <c r="AE843" i="2"/>
  <c r="AD843" i="2"/>
  <c r="AB843" i="2"/>
  <c r="K843" i="2"/>
  <c r="L843" i="2" s="1"/>
  <c r="F843" i="2"/>
  <c r="AF843" i="2" s="1"/>
  <c r="AJ842" i="2"/>
  <c r="AH842" i="2"/>
  <c r="AE842" i="2"/>
  <c r="AD842" i="2"/>
  <c r="K842" i="2"/>
  <c r="L842" i="2" s="1"/>
  <c r="F842" i="2"/>
  <c r="AF842" i="2" s="1"/>
  <c r="AH841" i="2"/>
  <c r="AD841" i="2"/>
  <c r="AC841" i="2"/>
  <c r="AB841" i="2"/>
  <c r="K841" i="2"/>
  <c r="I841" i="2"/>
  <c r="F841" i="2"/>
  <c r="AE841" i="2" s="1"/>
  <c r="L841" i="2"/>
  <c r="AI840" i="2"/>
  <c r="AE840" i="2"/>
  <c r="AC840" i="2"/>
  <c r="K840" i="2"/>
  <c r="L840" i="2" s="1"/>
  <c r="I840" i="2"/>
  <c r="F840" i="2"/>
  <c r="AG840" i="2" s="1"/>
  <c r="AJ839" i="2"/>
  <c r="AI839" i="2"/>
  <c r="AE839" i="2"/>
  <c r="AD839" i="2"/>
  <c r="AB839" i="2"/>
  <c r="K839" i="2"/>
  <c r="L839" i="2" s="1"/>
  <c r="I839" i="2"/>
  <c r="F839" i="2"/>
  <c r="AC839" i="2" s="1"/>
  <c r="AC838" i="2"/>
  <c r="K838" i="2"/>
  <c r="L838" i="2" s="1"/>
  <c r="F838" i="2"/>
  <c r="AJ837" i="2"/>
  <c r="AH837" i="2"/>
  <c r="AF837" i="2"/>
  <c r="AD837" i="2"/>
  <c r="AC837" i="2"/>
  <c r="K837" i="2"/>
  <c r="L837" i="2" s="1"/>
  <c r="I837" i="2"/>
  <c r="F837" i="2"/>
  <c r="AE837" i="2" s="1"/>
  <c r="AI836" i="2"/>
  <c r="AG836" i="2"/>
  <c r="AE836" i="2"/>
  <c r="AC836" i="2"/>
  <c r="AB836" i="2"/>
  <c r="K836" i="2"/>
  <c r="I836" i="2"/>
  <c r="F836" i="2"/>
  <c r="L836" i="2"/>
  <c r="AJ835" i="2"/>
  <c r="AI835" i="2"/>
  <c r="AH835" i="2"/>
  <c r="AF835" i="2"/>
  <c r="AB835" i="2"/>
  <c r="K835" i="2"/>
  <c r="L835" i="2" s="1"/>
  <c r="I835" i="2"/>
  <c r="F835" i="2"/>
  <c r="AD835" i="2" s="1"/>
  <c r="AI834" i="2"/>
  <c r="AH834" i="2"/>
  <c r="AF834" i="2"/>
  <c r="AE834" i="2"/>
  <c r="AC834" i="2"/>
  <c r="AB834" i="2"/>
  <c r="K834" i="2"/>
  <c r="I834" i="2"/>
  <c r="F834" i="2"/>
  <c r="L834" i="2"/>
  <c r="AJ833" i="2"/>
  <c r="AH833" i="2"/>
  <c r="K833" i="2"/>
  <c r="I833" i="2"/>
  <c r="F833" i="2"/>
  <c r="L833" i="2"/>
  <c r="AE832" i="2"/>
  <c r="K832" i="2"/>
  <c r="F832" i="2"/>
  <c r="AG832" i="2" s="1"/>
  <c r="L832" i="2"/>
  <c r="K831" i="2"/>
  <c r="L831" i="2" s="1"/>
  <c r="F831" i="2"/>
  <c r="AD830" i="2"/>
  <c r="K830" i="2"/>
  <c r="L830" i="2" s="1"/>
  <c r="F830" i="2"/>
  <c r="AF830" i="2" s="1"/>
  <c r="AG829" i="2"/>
  <c r="AF829" i="2"/>
  <c r="K829" i="2"/>
  <c r="L829" i="2" s="1"/>
  <c r="F829" i="2"/>
  <c r="AJ828" i="2"/>
  <c r="AG828" i="2"/>
  <c r="AE828" i="2"/>
  <c r="AD828" i="2"/>
  <c r="AC828" i="2"/>
  <c r="AB828" i="2"/>
  <c r="K828" i="2"/>
  <c r="F828" i="2"/>
  <c r="L828" i="2"/>
  <c r="AJ827" i="2"/>
  <c r="AF827" i="2"/>
  <c r="K827" i="2"/>
  <c r="F827" i="2"/>
  <c r="L827" i="2"/>
  <c r="AI826" i="2"/>
  <c r="AH826" i="2"/>
  <c r="AF826" i="2"/>
  <c r="AE826" i="2"/>
  <c r="AD826" i="2"/>
  <c r="AC826" i="2"/>
  <c r="AB826" i="2"/>
  <c r="K826" i="2"/>
  <c r="I826" i="2"/>
  <c r="F826" i="2"/>
  <c r="L826" i="2"/>
  <c r="AJ825" i="2"/>
  <c r="AH825" i="2"/>
  <c r="AF825" i="2"/>
  <c r="AD825" i="2"/>
  <c r="AC825" i="2"/>
  <c r="K825" i="2"/>
  <c r="L825" i="2" s="1"/>
  <c r="I825" i="2"/>
  <c r="F825" i="2"/>
  <c r="AB825" i="2" s="1"/>
  <c r="AJ824" i="2"/>
  <c r="AE824" i="2"/>
  <c r="AD824" i="2"/>
  <c r="AC824" i="2"/>
  <c r="AB824" i="2"/>
  <c r="K824" i="2"/>
  <c r="L824" i="2" s="1"/>
  <c r="F824" i="2"/>
  <c r="AG824" i="2" s="1"/>
  <c r="AI823" i="2"/>
  <c r="AE823" i="2"/>
  <c r="AD823" i="2"/>
  <c r="K823" i="2"/>
  <c r="L823" i="2" s="1"/>
  <c r="F823" i="2"/>
  <c r="AF823" i="2" s="1"/>
  <c r="AJ822" i="2"/>
  <c r="AI822" i="2"/>
  <c r="AE822" i="2"/>
  <c r="AD822" i="2"/>
  <c r="AB822" i="2"/>
  <c r="K822" i="2"/>
  <c r="L822" i="2" s="1"/>
  <c r="I822" i="2"/>
  <c r="F822" i="2"/>
  <c r="AF822" i="2" s="1"/>
  <c r="AJ821" i="2"/>
  <c r="AH821" i="2"/>
  <c r="AG821" i="2"/>
  <c r="AE821" i="2"/>
  <c r="AD821" i="2"/>
  <c r="AC821" i="2"/>
  <c r="K821" i="2"/>
  <c r="I821" i="2"/>
  <c r="F821" i="2"/>
  <c r="AI821" i="2" s="1"/>
  <c r="L821" i="2"/>
  <c r="AE820" i="2"/>
  <c r="AC820" i="2"/>
  <c r="AB820" i="2"/>
  <c r="K820" i="2"/>
  <c r="F820" i="2"/>
  <c r="AF820" i="2" s="1"/>
  <c r="L820" i="2"/>
  <c r="AJ819" i="2"/>
  <c r="AH819" i="2"/>
  <c r="AG819" i="2"/>
  <c r="K819" i="2"/>
  <c r="L819" i="2" s="1"/>
  <c r="I819" i="2"/>
  <c r="F819" i="2"/>
  <c r="AC819" i="2" s="1"/>
  <c r="AC818" i="2"/>
  <c r="AB818" i="2"/>
  <c r="K818" i="2"/>
  <c r="F818" i="2"/>
  <c r="L818" i="2"/>
  <c r="AJ817" i="2"/>
  <c r="AH817" i="2"/>
  <c r="AD817" i="2"/>
  <c r="AC817" i="2"/>
  <c r="AB817" i="2"/>
  <c r="K817" i="2"/>
  <c r="L817" i="2" s="1"/>
  <c r="I817" i="2"/>
  <c r="F817" i="2"/>
  <c r="AI817" i="2" s="1"/>
  <c r="AJ816" i="2"/>
  <c r="AI816" i="2"/>
  <c r="AH816" i="2"/>
  <c r="AE816" i="2"/>
  <c r="AD816" i="2"/>
  <c r="AC816" i="2"/>
  <c r="K816" i="2"/>
  <c r="L816" i="2" s="1"/>
  <c r="I816" i="2"/>
  <c r="F816" i="2"/>
  <c r="AF816" i="2" s="1"/>
  <c r="AD815" i="2"/>
  <c r="K815" i="2"/>
  <c r="F815" i="2"/>
  <c r="AC815" i="2" s="1"/>
  <c r="L815" i="2"/>
  <c r="AJ814" i="2"/>
  <c r="AH814" i="2"/>
  <c r="AG814" i="2"/>
  <c r="K814" i="2"/>
  <c r="L814" i="2" s="1"/>
  <c r="I814" i="2"/>
  <c r="F814" i="2"/>
  <c r="AF813" i="2"/>
  <c r="AC813" i="2"/>
  <c r="AB813" i="2"/>
  <c r="K813" i="2"/>
  <c r="F813" i="2"/>
  <c r="L813" i="2"/>
  <c r="AJ812" i="2"/>
  <c r="AI812" i="2"/>
  <c r="AD812" i="2"/>
  <c r="AC812" i="2"/>
  <c r="AB812" i="2"/>
  <c r="K812" i="2"/>
  <c r="L812" i="2" s="1"/>
  <c r="F812" i="2"/>
  <c r="AF812" i="2" s="1"/>
  <c r="AE811" i="2"/>
  <c r="K811" i="2"/>
  <c r="F811" i="2"/>
  <c r="AI811" i="2" s="1"/>
  <c r="L811" i="2"/>
  <c r="AD810" i="2"/>
  <c r="K810" i="2"/>
  <c r="F810" i="2"/>
  <c r="L810" i="2"/>
  <c r="AH809" i="2"/>
  <c r="AG809" i="2"/>
  <c r="K809" i="2"/>
  <c r="L809" i="2" s="1"/>
  <c r="I809" i="2"/>
  <c r="F809" i="2"/>
  <c r="AI809" i="2" s="1"/>
  <c r="AC808" i="2"/>
  <c r="K808" i="2"/>
  <c r="L808" i="2" s="1"/>
  <c r="F808" i="2"/>
  <c r="AG808" i="2" s="1"/>
  <c r="AJ807" i="2"/>
  <c r="AI807" i="2"/>
  <c r="AH807" i="2"/>
  <c r="AG807" i="2"/>
  <c r="AE807" i="2"/>
  <c r="AD807" i="2"/>
  <c r="AB807" i="2"/>
  <c r="L807" i="2"/>
  <c r="K807" i="2"/>
  <c r="I807" i="2"/>
  <c r="F807" i="2"/>
  <c r="AC807" i="2" s="1"/>
  <c r="AI806" i="2"/>
  <c r="AE806" i="2"/>
  <c r="K806" i="2"/>
  <c r="L806" i="2" s="1"/>
  <c r="F806" i="2"/>
  <c r="AF806" i="2" s="1"/>
  <c r="K805" i="2"/>
  <c r="F805" i="2"/>
  <c r="L805" i="2"/>
  <c r="AI804" i="2"/>
  <c r="AH804" i="2"/>
  <c r="K804" i="2"/>
  <c r="L804" i="2" s="1"/>
  <c r="I804" i="2"/>
  <c r="F804" i="2"/>
  <c r="AF804" i="2" s="1"/>
  <c r="AI803" i="2"/>
  <c r="AG803" i="2"/>
  <c r="AD803" i="2"/>
  <c r="AB803" i="2"/>
  <c r="K803" i="2"/>
  <c r="L803" i="2" s="1"/>
  <c r="F803" i="2"/>
  <c r="AC803" i="2" s="1"/>
  <c r="AJ802" i="2"/>
  <c r="AI802" i="2"/>
  <c r="AH802" i="2"/>
  <c r="AG802" i="2"/>
  <c r="AE802" i="2"/>
  <c r="AD802" i="2"/>
  <c r="AC802" i="2"/>
  <c r="AB802" i="2"/>
  <c r="K802" i="2"/>
  <c r="L802" i="2" s="1"/>
  <c r="I802" i="2"/>
  <c r="F802" i="2"/>
  <c r="AJ801" i="2"/>
  <c r="AE801" i="2"/>
  <c r="K801" i="2"/>
  <c r="L801" i="2" s="1"/>
  <c r="F801" i="2"/>
  <c r="K800" i="2"/>
  <c r="F800" i="2"/>
  <c r="AG800" i="2" s="1"/>
  <c r="L800" i="2"/>
  <c r="AI799" i="2"/>
  <c r="AH799" i="2"/>
  <c r="AG799" i="2"/>
  <c r="AE799" i="2"/>
  <c r="AB799" i="2"/>
  <c r="K799" i="2"/>
  <c r="L799" i="2" s="1"/>
  <c r="I799" i="2"/>
  <c r="F799" i="2"/>
  <c r="AC799" i="2" s="1"/>
  <c r="AI798" i="2"/>
  <c r="AG798" i="2"/>
  <c r="AD798" i="2"/>
  <c r="AC798" i="2"/>
  <c r="K798" i="2"/>
  <c r="L798" i="2" s="1"/>
  <c r="F798" i="2"/>
  <c r="AJ797" i="2"/>
  <c r="AH797" i="2"/>
  <c r="AG797" i="2"/>
  <c r="AE797" i="2"/>
  <c r="AD797" i="2"/>
  <c r="AC797" i="2"/>
  <c r="AB797" i="2"/>
  <c r="K797" i="2"/>
  <c r="L797" i="2" s="1"/>
  <c r="I797" i="2"/>
  <c r="F797" i="2"/>
  <c r="AI797" i="2" s="1"/>
  <c r="AJ796" i="2"/>
  <c r="L796" i="2"/>
  <c r="K796" i="2"/>
  <c r="F796" i="2"/>
  <c r="AG796" i="2" s="1"/>
  <c r="AG795" i="2"/>
  <c r="AE795" i="2"/>
  <c r="AD795" i="2"/>
  <c r="K795" i="2"/>
  <c r="F795" i="2"/>
  <c r="AC795" i="2" s="1"/>
  <c r="L795" i="2"/>
  <c r="AI794" i="2"/>
  <c r="AH794" i="2"/>
  <c r="AG794" i="2"/>
  <c r="AE794" i="2"/>
  <c r="AC794" i="2"/>
  <c r="AB794" i="2"/>
  <c r="K794" i="2"/>
  <c r="L794" i="2" s="1"/>
  <c r="I794" i="2"/>
  <c r="F794" i="2"/>
  <c r="AJ793" i="2"/>
  <c r="AG793" i="2"/>
  <c r="AD793" i="2"/>
  <c r="AC793" i="2"/>
  <c r="K793" i="2"/>
  <c r="L793" i="2" s="1"/>
  <c r="F793" i="2"/>
  <c r="AI793" i="2" s="1"/>
  <c r="AJ792" i="2"/>
  <c r="AI792" i="2"/>
  <c r="AH792" i="2"/>
  <c r="AE792" i="2"/>
  <c r="AD792" i="2"/>
  <c r="AC792" i="2"/>
  <c r="AB792" i="2"/>
  <c r="L792" i="2"/>
  <c r="K792" i="2"/>
  <c r="I792" i="2"/>
  <c r="F792" i="2"/>
  <c r="AF792" i="2" s="1"/>
  <c r="AJ791" i="2"/>
  <c r="L791" i="2"/>
  <c r="K791" i="2"/>
  <c r="F791" i="2"/>
  <c r="AG791" i="2" s="1"/>
  <c r="AG790" i="2"/>
  <c r="AE790" i="2"/>
  <c r="AD790" i="2"/>
  <c r="AB790" i="2"/>
  <c r="K790" i="2"/>
  <c r="F790" i="2"/>
  <c r="L790" i="2"/>
  <c r="AJ789" i="2"/>
  <c r="AH789" i="2"/>
  <c r="AG789" i="2"/>
  <c r="AC789" i="2"/>
  <c r="AB789" i="2"/>
  <c r="K789" i="2"/>
  <c r="L789" i="2" s="1"/>
  <c r="I789" i="2"/>
  <c r="F789" i="2"/>
  <c r="AI789" i="2" s="1"/>
  <c r="AJ788" i="2"/>
  <c r="AH788" i="2"/>
  <c r="AD788" i="2"/>
  <c r="AC788" i="2"/>
  <c r="K788" i="2"/>
  <c r="L788" i="2" s="1"/>
  <c r="I788" i="2"/>
  <c r="F788" i="2"/>
  <c r="AF788" i="2" s="1"/>
  <c r="AJ787" i="2"/>
  <c r="AE787" i="2"/>
  <c r="AD787" i="2"/>
  <c r="AB787" i="2"/>
  <c r="K787" i="2"/>
  <c r="F787" i="2"/>
  <c r="AC787" i="2" s="1"/>
  <c r="L787" i="2"/>
  <c r="AJ786" i="2"/>
  <c r="AF786" i="2"/>
  <c r="K786" i="2"/>
  <c r="L786" i="2" s="1"/>
  <c r="F786" i="2"/>
  <c r="AG786" i="2" s="1"/>
  <c r="AG785" i="2"/>
  <c r="AE785" i="2"/>
  <c r="AD785" i="2"/>
  <c r="AB785" i="2"/>
  <c r="K785" i="2"/>
  <c r="F785" i="2"/>
  <c r="AI785" i="2" s="1"/>
  <c r="L785" i="2"/>
  <c r="AJ784" i="2"/>
  <c r="AI784" i="2"/>
  <c r="AH784" i="2"/>
  <c r="AE784" i="2"/>
  <c r="AC784" i="2"/>
  <c r="AB784" i="2"/>
  <c r="K784" i="2"/>
  <c r="L784" i="2" s="1"/>
  <c r="I784" i="2"/>
  <c r="F784" i="2"/>
  <c r="AF784" i="2" s="1"/>
  <c r="AJ783" i="2"/>
  <c r="AI783" i="2"/>
  <c r="AH783" i="2"/>
  <c r="AG783" i="2"/>
  <c r="AE783" i="2"/>
  <c r="AD783" i="2"/>
  <c r="AB783" i="2"/>
  <c r="L783" i="2"/>
  <c r="K783" i="2"/>
  <c r="I783" i="2"/>
  <c r="F783" i="2"/>
  <c r="AC783" i="2" s="1"/>
  <c r="AE782" i="2"/>
  <c r="AC782" i="2"/>
  <c r="AB782" i="2"/>
  <c r="K782" i="2"/>
  <c r="F782" i="2"/>
  <c r="L782" i="2"/>
  <c r="K781" i="2"/>
  <c r="L781" i="2" s="1"/>
  <c r="F781" i="2"/>
  <c r="AI780" i="2"/>
  <c r="AH780" i="2"/>
  <c r="AE780" i="2"/>
  <c r="AD780" i="2"/>
  <c r="AB780" i="2"/>
  <c r="K780" i="2"/>
  <c r="I780" i="2"/>
  <c r="F780" i="2"/>
  <c r="AF780" i="2" s="1"/>
  <c r="L780" i="2"/>
  <c r="AJ779" i="2"/>
  <c r="AI779" i="2"/>
  <c r="AH779" i="2"/>
  <c r="AD779" i="2"/>
  <c r="AB779" i="2"/>
  <c r="L779" i="2"/>
  <c r="K779" i="2"/>
  <c r="I779" i="2"/>
  <c r="F779" i="2"/>
  <c r="AC779" i="2" s="1"/>
  <c r="AJ778" i="2"/>
  <c r="AI778" i="2"/>
  <c r="AH778" i="2"/>
  <c r="AG778" i="2"/>
  <c r="AE778" i="2"/>
  <c r="AD778" i="2"/>
  <c r="AC778" i="2"/>
  <c r="K778" i="2"/>
  <c r="I778" i="2"/>
  <c r="F778" i="2"/>
  <c r="L778" i="2"/>
  <c r="AE777" i="2"/>
  <c r="AC777" i="2"/>
  <c r="K777" i="2"/>
  <c r="F777" i="2"/>
  <c r="AI777" i="2" s="1"/>
  <c r="L777" i="2"/>
  <c r="L776" i="2"/>
  <c r="K776" i="2"/>
  <c r="F776" i="2"/>
  <c r="AF775" i="2"/>
  <c r="K775" i="2"/>
  <c r="L775" i="2" s="1"/>
  <c r="F775" i="2"/>
  <c r="AH775" i="2" s="1"/>
  <c r="AJ774" i="2"/>
  <c r="AI774" i="2"/>
  <c r="AH774" i="2"/>
  <c r="AD774" i="2"/>
  <c r="AC774" i="2"/>
  <c r="AB774" i="2"/>
  <c r="K774" i="2"/>
  <c r="L774" i="2" s="1"/>
  <c r="I774" i="2"/>
  <c r="F774" i="2"/>
  <c r="AJ773" i="2"/>
  <c r="AH773" i="2"/>
  <c r="AG773" i="2"/>
  <c r="AE773" i="2"/>
  <c r="AD773" i="2"/>
  <c r="AC773" i="2"/>
  <c r="K773" i="2"/>
  <c r="I773" i="2"/>
  <c r="F773" i="2"/>
  <c r="AI773" i="2" s="1"/>
  <c r="L773" i="2"/>
  <c r="AE772" i="2"/>
  <c r="AC772" i="2"/>
  <c r="K772" i="2"/>
  <c r="F772" i="2"/>
  <c r="AF772" i="2" s="1"/>
  <c r="L772" i="2"/>
  <c r="AJ771" i="2"/>
  <c r="AH771" i="2"/>
  <c r="AG771" i="2"/>
  <c r="K771" i="2"/>
  <c r="L771" i="2" s="1"/>
  <c r="I771" i="2"/>
  <c r="F771" i="2"/>
  <c r="AC771" i="2" s="1"/>
  <c r="K770" i="2"/>
  <c r="L770" i="2" s="1"/>
  <c r="F770" i="2"/>
  <c r="AJ769" i="2"/>
  <c r="AH769" i="2"/>
  <c r="AD769" i="2"/>
  <c r="AC769" i="2"/>
  <c r="AB769" i="2"/>
  <c r="K769" i="2"/>
  <c r="L769" i="2" s="1"/>
  <c r="I769" i="2"/>
  <c r="F769" i="2"/>
  <c r="AI769" i="2" s="1"/>
  <c r="AJ768" i="2"/>
  <c r="AI768" i="2"/>
  <c r="AH768" i="2"/>
  <c r="AE768" i="2"/>
  <c r="AD768" i="2"/>
  <c r="AC768" i="2"/>
  <c r="K768" i="2"/>
  <c r="I768" i="2"/>
  <c r="F768" i="2"/>
  <c r="AF768" i="2" s="1"/>
  <c r="L768" i="2"/>
  <c r="AD767" i="2"/>
  <c r="K767" i="2"/>
  <c r="F767" i="2"/>
  <c r="AF767" i="2" s="1"/>
  <c r="L767" i="2"/>
  <c r="AH766" i="2"/>
  <c r="AG766" i="2"/>
  <c r="K766" i="2"/>
  <c r="L766" i="2" s="1"/>
  <c r="I766" i="2"/>
  <c r="F766" i="2"/>
  <c r="AF765" i="2"/>
  <c r="K765" i="2"/>
  <c r="L765" i="2" s="1"/>
  <c r="I765" i="2"/>
  <c r="F765" i="2"/>
  <c r="AH765" i="2" s="1"/>
  <c r="AJ764" i="2"/>
  <c r="AI764" i="2"/>
  <c r="AD764" i="2"/>
  <c r="AC764" i="2"/>
  <c r="AB764" i="2"/>
  <c r="L764" i="2"/>
  <c r="K764" i="2"/>
  <c r="F764" i="2"/>
  <c r="AF764" i="2" s="1"/>
  <c r="AJ763" i="2"/>
  <c r="AI763" i="2"/>
  <c r="K763" i="2"/>
  <c r="F763" i="2"/>
  <c r="L763" i="2"/>
  <c r="K762" i="2"/>
  <c r="F762" i="2"/>
  <c r="L762" i="2"/>
  <c r="AH761" i="2"/>
  <c r="AG761" i="2"/>
  <c r="K761" i="2"/>
  <c r="L761" i="2" s="1"/>
  <c r="I761" i="2"/>
  <c r="F761" i="2"/>
  <c r="AI761" i="2" s="1"/>
  <c r="AI760" i="2"/>
  <c r="AH760" i="2"/>
  <c r="AG760" i="2"/>
  <c r="AC760" i="2"/>
  <c r="AB760" i="2"/>
  <c r="K760" i="2"/>
  <c r="L760" i="2" s="1"/>
  <c r="I760" i="2"/>
  <c r="F760" i="2"/>
  <c r="AJ759" i="2"/>
  <c r="AI759" i="2"/>
  <c r="AH759" i="2"/>
  <c r="AG759" i="2"/>
  <c r="AE759" i="2"/>
  <c r="AD759" i="2"/>
  <c r="AB759" i="2"/>
  <c r="K759" i="2"/>
  <c r="L759" i="2" s="1"/>
  <c r="I759" i="2"/>
  <c r="F759" i="2"/>
  <c r="AC759" i="2" s="1"/>
  <c r="AJ758" i="2"/>
  <c r="AI758" i="2"/>
  <c r="AF758" i="2"/>
  <c r="AE758" i="2"/>
  <c r="K758" i="2"/>
  <c r="L758" i="2" s="1"/>
  <c r="F758" i="2"/>
  <c r="AF757" i="2"/>
  <c r="AD757" i="2"/>
  <c r="K757" i="2"/>
  <c r="F757" i="2"/>
  <c r="AE757" i="2" s="1"/>
  <c r="L757" i="2"/>
  <c r="AI756" i="2"/>
  <c r="AH756" i="2"/>
  <c r="K756" i="2"/>
  <c r="L756" i="2" s="1"/>
  <c r="I756" i="2"/>
  <c r="F756" i="2"/>
  <c r="AF756" i="2" s="1"/>
  <c r="AI755" i="2"/>
  <c r="AH755" i="2"/>
  <c r="AG755" i="2"/>
  <c r="AD755" i="2"/>
  <c r="AB755" i="2"/>
  <c r="K755" i="2"/>
  <c r="L755" i="2" s="1"/>
  <c r="I755" i="2"/>
  <c r="F755" i="2"/>
  <c r="AC755" i="2" s="1"/>
  <c r="AJ754" i="2"/>
  <c r="AI754" i="2"/>
  <c r="AH754" i="2"/>
  <c r="AG754" i="2"/>
  <c r="AE754" i="2"/>
  <c r="AD754" i="2"/>
  <c r="AC754" i="2"/>
  <c r="AB754" i="2"/>
  <c r="K754" i="2"/>
  <c r="L754" i="2" s="1"/>
  <c r="I754" i="2"/>
  <c r="F754" i="2"/>
  <c r="AJ753" i="2"/>
  <c r="K753" i="2"/>
  <c r="F753" i="2"/>
  <c r="AF753" i="2" s="1"/>
  <c r="L753" i="2"/>
  <c r="K752" i="2"/>
  <c r="F752" i="2"/>
  <c r="L752" i="2"/>
  <c r="AI751" i="2"/>
  <c r="AH751" i="2"/>
  <c r="AG751" i="2"/>
  <c r="AE751" i="2"/>
  <c r="AB751" i="2"/>
  <c r="K751" i="2"/>
  <c r="L751" i="2" s="1"/>
  <c r="I751" i="2"/>
  <c r="F751" i="2"/>
  <c r="AC751" i="2" s="1"/>
  <c r="AI750" i="2"/>
  <c r="AH750" i="2"/>
  <c r="AG750" i="2"/>
  <c r="AD750" i="2"/>
  <c r="AC750" i="2"/>
  <c r="K750" i="2"/>
  <c r="L750" i="2" s="1"/>
  <c r="I750" i="2"/>
  <c r="F750" i="2"/>
  <c r="AJ749" i="2"/>
  <c r="AH749" i="2"/>
  <c r="AG749" i="2"/>
  <c r="AE749" i="2"/>
  <c r="AD749" i="2"/>
  <c r="AC749" i="2"/>
  <c r="AB749" i="2"/>
  <c r="K749" i="2"/>
  <c r="L749" i="2" s="1"/>
  <c r="I749" i="2"/>
  <c r="F749" i="2"/>
  <c r="AI749" i="2" s="1"/>
  <c r="AJ748" i="2"/>
  <c r="L748" i="2"/>
  <c r="K748" i="2"/>
  <c r="F748" i="2"/>
  <c r="AG747" i="2"/>
  <c r="AF747" i="2"/>
  <c r="K747" i="2"/>
  <c r="F747" i="2"/>
  <c r="AE747" i="2" s="1"/>
  <c r="L747" i="2"/>
  <c r="AI746" i="2"/>
  <c r="AH746" i="2"/>
  <c r="AG746" i="2"/>
  <c r="AE746" i="2"/>
  <c r="AC746" i="2"/>
  <c r="AB746" i="2"/>
  <c r="K746" i="2"/>
  <c r="L746" i="2" s="1"/>
  <c r="I746" i="2"/>
  <c r="F746" i="2"/>
  <c r="AG745" i="2"/>
  <c r="K745" i="2"/>
  <c r="L745" i="2" s="1"/>
  <c r="F745" i="2"/>
  <c r="AJ744" i="2"/>
  <c r="AI744" i="2"/>
  <c r="AH744" i="2"/>
  <c r="AE744" i="2"/>
  <c r="AD744" i="2"/>
  <c r="AC744" i="2"/>
  <c r="AB744" i="2"/>
  <c r="L744" i="2"/>
  <c r="K744" i="2"/>
  <c r="I744" i="2"/>
  <c r="F744" i="2"/>
  <c r="AF744" i="2" s="1"/>
  <c r="AJ743" i="2"/>
  <c r="AI743" i="2"/>
  <c r="AG743" i="2"/>
  <c r="AF743" i="2"/>
  <c r="K743" i="2"/>
  <c r="L743" i="2" s="1"/>
  <c r="F743" i="2"/>
  <c r="AF742" i="2"/>
  <c r="AD742" i="2"/>
  <c r="AB742" i="2"/>
  <c r="K742" i="2"/>
  <c r="F742" i="2"/>
  <c r="AG742" i="2" s="1"/>
  <c r="L742" i="2"/>
  <c r="AJ741" i="2"/>
  <c r="AH741" i="2"/>
  <c r="AG741" i="2"/>
  <c r="AE741" i="2"/>
  <c r="AC741" i="2"/>
  <c r="AB741" i="2"/>
  <c r="K741" i="2"/>
  <c r="L741" i="2" s="1"/>
  <c r="I741" i="2"/>
  <c r="F741" i="2"/>
  <c r="AI741" i="2" s="1"/>
  <c r="AJ740" i="2"/>
  <c r="AH740" i="2"/>
  <c r="AG740" i="2"/>
  <c r="K740" i="2"/>
  <c r="L740" i="2" s="1"/>
  <c r="F740" i="2"/>
  <c r="AF739" i="2"/>
  <c r="AE739" i="2"/>
  <c r="AD739" i="2"/>
  <c r="K739" i="2"/>
  <c r="F739" i="2"/>
  <c r="L739" i="2"/>
  <c r="AJ738" i="2"/>
  <c r="AG738" i="2"/>
  <c r="AF738" i="2"/>
  <c r="K738" i="2"/>
  <c r="L738" i="2" s="1"/>
  <c r="F738" i="2"/>
  <c r="AH737" i="2"/>
  <c r="AF737" i="2"/>
  <c r="AE737" i="2"/>
  <c r="K737" i="2"/>
  <c r="I737" i="2"/>
  <c r="F737" i="2"/>
  <c r="L737" i="2"/>
  <c r="AJ736" i="2"/>
  <c r="AI736" i="2"/>
  <c r="AH736" i="2"/>
  <c r="AE736" i="2"/>
  <c r="AC736" i="2"/>
  <c r="AB736" i="2"/>
  <c r="K736" i="2"/>
  <c r="L736" i="2" s="1"/>
  <c r="I736" i="2"/>
  <c r="F736" i="2"/>
  <c r="AF736" i="2" s="1"/>
  <c r="AJ735" i="2"/>
  <c r="AI735" i="2"/>
  <c r="AH735" i="2"/>
  <c r="AG735" i="2"/>
  <c r="AE735" i="2"/>
  <c r="AD735" i="2"/>
  <c r="AB735" i="2"/>
  <c r="K735" i="2"/>
  <c r="L735" i="2" s="1"/>
  <c r="I735" i="2"/>
  <c r="F735" i="2"/>
  <c r="AC735" i="2" s="1"/>
  <c r="AJ734" i="2"/>
  <c r="AF734" i="2"/>
  <c r="AE734" i="2"/>
  <c r="AD734" i="2"/>
  <c r="AC734" i="2"/>
  <c r="AB734" i="2"/>
  <c r="K734" i="2"/>
  <c r="F734" i="2"/>
  <c r="L734" i="2"/>
  <c r="AF733" i="2"/>
  <c r="K733" i="2"/>
  <c r="F733" i="2"/>
  <c r="L733" i="2"/>
  <c r="AI732" i="2"/>
  <c r="AH732" i="2"/>
  <c r="AE732" i="2"/>
  <c r="AD732" i="2"/>
  <c r="K732" i="2"/>
  <c r="L732" i="2" s="1"/>
  <c r="I732" i="2"/>
  <c r="F732" i="2"/>
  <c r="AJ731" i="2"/>
  <c r="AI731" i="2"/>
  <c r="AH731" i="2"/>
  <c r="AD731" i="2"/>
  <c r="AB731" i="2"/>
  <c r="K731" i="2"/>
  <c r="L731" i="2" s="1"/>
  <c r="I731" i="2"/>
  <c r="F731" i="2"/>
  <c r="AC731" i="2" s="1"/>
  <c r="AJ730" i="2"/>
  <c r="AI730" i="2"/>
  <c r="AH730" i="2"/>
  <c r="AG730" i="2"/>
  <c r="AE730" i="2"/>
  <c r="AD730" i="2"/>
  <c r="AC730" i="2"/>
  <c r="K730" i="2"/>
  <c r="L730" i="2" s="1"/>
  <c r="I730" i="2"/>
  <c r="F730" i="2"/>
  <c r="AF729" i="2"/>
  <c r="AE729" i="2"/>
  <c r="AD729" i="2"/>
  <c r="AC729" i="2"/>
  <c r="AB729" i="2"/>
  <c r="K729" i="2"/>
  <c r="F729" i="2"/>
  <c r="L729" i="2"/>
  <c r="AJ728" i="2"/>
  <c r="K728" i="2"/>
  <c r="F728" i="2"/>
  <c r="AH728" i="2" s="1"/>
  <c r="L728" i="2"/>
  <c r="AG727" i="2"/>
  <c r="AE727" i="2"/>
  <c r="AB727" i="2"/>
  <c r="K727" i="2"/>
  <c r="L727" i="2" s="1"/>
  <c r="I727" i="2"/>
  <c r="F727" i="2"/>
  <c r="AH727" i="2" s="1"/>
  <c r="AI726" i="2"/>
  <c r="AH726" i="2"/>
  <c r="AD726" i="2"/>
  <c r="AB726" i="2"/>
  <c r="L726" i="2"/>
  <c r="K726" i="2"/>
  <c r="I726" i="2"/>
  <c r="F726" i="2"/>
  <c r="AF726" i="2" s="1"/>
  <c r="AJ725" i="2"/>
  <c r="AH725" i="2"/>
  <c r="AG725" i="2"/>
  <c r="AE725" i="2"/>
  <c r="AD725" i="2"/>
  <c r="AC725" i="2"/>
  <c r="K725" i="2"/>
  <c r="I725" i="2"/>
  <c r="F725" i="2"/>
  <c r="AI725" i="2" s="1"/>
  <c r="L725" i="2"/>
  <c r="AI724" i="2"/>
  <c r="AG724" i="2"/>
  <c r="AE724" i="2"/>
  <c r="AD724" i="2"/>
  <c r="AC724" i="2"/>
  <c r="AB724" i="2"/>
  <c r="K724" i="2"/>
  <c r="F724" i="2"/>
  <c r="L724" i="2"/>
  <c r="AJ723" i="2"/>
  <c r="AG723" i="2"/>
  <c r="AD723" i="2"/>
  <c r="K723" i="2"/>
  <c r="L723" i="2" s="1"/>
  <c r="I723" i="2"/>
  <c r="F723" i="2"/>
  <c r="AH722" i="2"/>
  <c r="AG722" i="2"/>
  <c r="AE722" i="2"/>
  <c r="AB722" i="2"/>
  <c r="K722" i="2"/>
  <c r="I722" i="2"/>
  <c r="F722" i="2"/>
  <c r="AF722" i="2" s="1"/>
  <c r="L722" i="2"/>
  <c r="AC721" i="2"/>
  <c r="K721" i="2"/>
  <c r="L721" i="2" s="1"/>
  <c r="F721" i="2"/>
  <c r="AJ720" i="2"/>
  <c r="AI720" i="2"/>
  <c r="AH720" i="2"/>
  <c r="AE720" i="2"/>
  <c r="AD720" i="2"/>
  <c r="AC720" i="2"/>
  <c r="L720" i="2"/>
  <c r="K720" i="2"/>
  <c r="I720" i="2"/>
  <c r="F720" i="2"/>
  <c r="AF720" i="2" s="1"/>
  <c r="AF719" i="2"/>
  <c r="AB719" i="2"/>
  <c r="K719" i="2"/>
  <c r="L719" i="2" s="1"/>
  <c r="F719" i="2"/>
  <c r="AI719" i="2" s="1"/>
  <c r="AJ718" i="2"/>
  <c r="AG718" i="2"/>
  <c r="AF718" i="2"/>
  <c r="AB718" i="2"/>
  <c r="L718" i="2"/>
  <c r="K718" i="2"/>
  <c r="I718" i="2"/>
  <c r="F718" i="2"/>
  <c r="AD718" i="2" s="1"/>
  <c r="AH717" i="2"/>
  <c r="AF717" i="2"/>
  <c r="AE717" i="2"/>
  <c r="AC717" i="2"/>
  <c r="AB717" i="2"/>
  <c r="K717" i="2"/>
  <c r="I717" i="2"/>
  <c r="F717" i="2"/>
  <c r="AG717" i="2" s="1"/>
  <c r="L717" i="2"/>
  <c r="AJ716" i="2"/>
  <c r="AI716" i="2"/>
  <c r="AG716" i="2"/>
  <c r="AD716" i="2"/>
  <c r="AC716" i="2"/>
  <c r="AB716" i="2"/>
  <c r="K716" i="2"/>
  <c r="L716" i="2" s="1"/>
  <c r="F716" i="2"/>
  <c r="AF715" i="2"/>
  <c r="K715" i="2"/>
  <c r="L715" i="2" s="1"/>
  <c r="I715" i="2"/>
  <c r="F715" i="2"/>
  <c r="AI715" i="2" s="1"/>
  <c r="AI714" i="2"/>
  <c r="AE714" i="2"/>
  <c r="AC714" i="2"/>
  <c r="K714" i="2"/>
  <c r="F714" i="2"/>
  <c r="L714" i="2"/>
  <c r="K713" i="2"/>
  <c r="L713" i="2" s="1"/>
  <c r="F713" i="2"/>
  <c r="AI712" i="2"/>
  <c r="AH712" i="2"/>
  <c r="AG712" i="2"/>
  <c r="AE712" i="2"/>
  <c r="AC712" i="2"/>
  <c r="AB712" i="2"/>
  <c r="L712" i="2"/>
  <c r="K712" i="2"/>
  <c r="I712" i="2"/>
  <c r="F712" i="2"/>
  <c r="AJ711" i="2"/>
  <c r="AI711" i="2"/>
  <c r="AH711" i="2"/>
  <c r="AG711" i="2"/>
  <c r="AE711" i="2"/>
  <c r="AD711" i="2"/>
  <c r="AB711" i="2"/>
  <c r="K711" i="2"/>
  <c r="I711" i="2"/>
  <c r="F711" i="2"/>
  <c r="AC711" i="2" s="1"/>
  <c r="L711" i="2"/>
  <c r="AI710" i="2"/>
  <c r="AF710" i="2"/>
  <c r="AD710" i="2"/>
  <c r="AB710" i="2"/>
  <c r="K710" i="2"/>
  <c r="F710" i="2"/>
  <c r="AH710" i="2" s="1"/>
  <c r="L710" i="2"/>
  <c r="AG709" i="2"/>
  <c r="AF709" i="2"/>
  <c r="K709" i="2"/>
  <c r="L709" i="2" s="1"/>
  <c r="F709" i="2"/>
  <c r="AJ709" i="2" s="1"/>
  <c r="K708" i="2"/>
  <c r="L708" i="2" s="1"/>
  <c r="F708" i="2"/>
  <c r="AI707" i="2"/>
  <c r="AF707" i="2"/>
  <c r="L707" i="2"/>
  <c r="K707" i="2"/>
  <c r="F707" i="2"/>
  <c r="AJ706" i="2"/>
  <c r="AI706" i="2"/>
  <c r="AH706" i="2"/>
  <c r="AG706" i="2"/>
  <c r="AE706" i="2"/>
  <c r="AD706" i="2"/>
  <c r="AC706" i="2"/>
  <c r="AB706" i="2"/>
  <c r="L706" i="2"/>
  <c r="K706" i="2"/>
  <c r="I706" i="2"/>
  <c r="F706" i="2"/>
  <c r="AJ705" i="2"/>
  <c r="AD705" i="2"/>
  <c r="K705" i="2"/>
  <c r="F705" i="2"/>
  <c r="AH705" i="2" s="1"/>
  <c r="L705" i="2"/>
  <c r="AH704" i="2"/>
  <c r="AD704" i="2"/>
  <c r="K704" i="2"/>
  <c r="F704" i="2"/>
  <c r="L704" i="2"/>
  <c r="AI703" i="2"/>
  <c r="AH703" i="2"/>
  <c r="AG703" i="2"/>
  <c r="AE703" i="2"/>
  <c r="AB703" i="2"/>
  <c r="K703" i="2"/>
  <c r="L703" i="2" s="1"/>
  <c r="I703" i="2"/>
  <c r="F703" i="2"/>
  <c r="AC703" i="2" s="1"/>
  <c r="AH702" i="2"/>
  <c r="AC702" i="2"/>
  <c r="L702" i="2"/>
  <c r="K702" i="2"/>
  <c r="F702" i="2"/>
  <c r="AG702" i="2" s="1"/>
  <c r="AJ701" i="2"/>
  <c r="AH701" i="2"/>
  <c r="AG701" i="2"/>
  <c r="AE701" i="2"/>
  <c r="AD701" i="2"/>
  <c r="AC701" i="2"/>
  <c r="AB701" i="2"/>
  <c r="K701" i="2"/>
  <c r="L701" i="2" s="1"/>
  <c r="I701" i="2"/>
  <c r="F701" i="2"/>
  <c r="AI701" i="2" s="1"/>
  <c r="K700" i="2"/>
  <c r="L700" i="2" s="1"/>
  <c r="F700" i="2"/>
  <c r="AD700" i="2" s="1"/>
  <c r="AH699" i="2"/>
  <c r="K699" i="2"/>
  <c r="F699" i="2"/>
  <c r="L699" i="2"/>
  <c r="AI698" i="2"/>
  <c r="AH698" i="2"/>
  <c r="AG698" i="2"/>
  <c r="AE698" i="2"/>
  <c r="AC698" i="2"/>
  <c r="AB698" i="2"/>
  <c r="K698" i="2"/>
  <c r="I698" i="2"/>
  <c r="F698" i="2"/>
  <c r="L698" i="2"/>
  <c r="AH697" i="2"/>
  <c r="AC697" i="2"/>
  <c r="AB697" i="2"/>
  <c r="K697" i="2"/>
  <c r="L697" i="2" s="1"/>
  <c r="I697" i="2"/>
  <c r="F697" i="2"/>
  <c r="AG697" i="2" s="1"/>
  <c r="AJ696" i="2"/>
  <c r="AI696" i="2"/>
  <c r="AH696" i="2"/>
  <c r="AE696" i="2"/>
  <c r="AD696" i="2"/>
  <c r="AC696" i="2"/>
  <c r="AB696" i="2"/>
  <c r="K696" i="2"/>
  <c r="I696" i="2"/>
  <c r="F696" i="2"/>
  <c r="AF696" i="2" s="1"/>
  <c r="L696" i="2"/>
  <c r="AI695" i="2"/>
  <c r="AG695" i="2"/>
  <c r="AF695" i="2"/>
  <c r="AE695" i="2"/>
  <c r="K695" i="2"/>
  <c r="F695" i="2"/>
  <c r="L695" i="2"/>
  <c r="AH694" i="2"/>
  <c r="AB694" i="2"/>
  <c r="L694" i="2"/>
  <c r="K694" i="2"/>
  <c r="F694" i="2"/>
  <c r="AJ693" i="2"/>
  <c r="AH693" i="2"/>
  <c r="AG693" i="2"/>
  <c r="AE693" i="2"/>
  <c r="AC693" i="2"/>
  <c r="AB693" i="2"/>
  <c r="K693" i="2"/>
  <c r="I693" i="2"/>
  <c r="F693" i="2"/>
  <c r="AI693" i="2" s="1"/>
  <c r="L693" i="2"/>
  <c r="AH692" i="2"/>
  <c r="AG692" i="2"/>
  <c r="AD692" i="2"/>
  <c r="AC692" i="2"/>
  <c r="K692" i="2"/>
  <c r="L692" i="2" s="1"/>
  <c r="I692" i="2"/>
  <c r="F692" i="2"/>
  <c r="AI692" i="2" s="1"/>
  <c r="AH691" i="2"/>
  <c r="AF691" i="2"/>
  <c r="K691" i="2"/>
  <c r="I691" i="2"/>
  <c r="F691" i="2"/>
  <c r="AE691" i="2" s="1"/>
  <c r="L691" i="2"/>
  <c r="AI690" i="2"/>
  <c r="AF690" i="2"/>
  <c r="AE690" i="2"/>
  <c r="AC690" i="2"/>
  <c r="K690" i="2"/>
  <c r="L690" i="2" s="1"/>
  <c r="F690" i="2"/>
  <c r="AG690" i="2" s="1"/>
  <c r="AG689" i="2"/>
  <c r="AB689" i="2"/>
  <c r="K689" i="2"/>
  <c r="F689" i="2"/>
  <c r="AF689" i="2" s="1"/>
  <c r="L689" i="2"/>
  <c r="AJ688" i="2"/>
  <c r="AI688" i="2"/>
  <c r="AH688" i="2"/>
  <c r="AE688" i="2"/>
  <c r="AC688" i="2"/>
  <c r="AB688" i="2"/>
  <c r="L688" i="2"/>
  <c r="K688" i="2"/>
  <c r="I688" i="2"/>
  <c r="F688" i="2"/>
  <c r="AF688" i="2" s="1"/>
  <c r="AJ687" i="2"/>
  <c r="AI687" i="2"/>
  <c r="AH687" i="2"/>
  <c r="AG687" i="2"/>
  <c r="AE687" i="2"/>
  <c r="AD687" i="2"/>
  <c r="AB687" i="2"/>
  <c r="K687" i="2"/>
  <c r="L687" i="2" s="1"/>
  <c r="I687" i="2"/>
  <c r="F687" i="2"/>
  <c r="AC687" i="2" s="1"/>
  <c r="AI686" i="2"/>
  <c r="AG686" i="2"/>
  <c r="AC686" i="2"/>
  <c r="K686" i="2"/>
  <c r="I686" i="2"/>
  <c r="F686" i="2"/>
  <c r="AE686" i="2" s="1"/>
  <c r="L686" i="2"/>
  <c r="AJ685" i="2"/>
  <c r="AI685" i="2"/>
  <c r="AH685" i="2"/>
  <c r="AG685" i="2"/>
  <c r="AF685" i="2"/>
  <c r="AD685" i="2"/>
  <c r="AC685" i="2"/>
  <c r="AB685" i="2"/>
  <c r="K685" i="2"/>
  <c r="L685" i="2" s="1"/>
  <c r="I685" i="2"/>
  <c r="F685" i="2"/>
  <c r="AE685" i="2" s="1"/>
  <c r="AJ684" i="2"/>
  <c r="AG684" i="2"/>
  <c r="AD684" i="2"/>
  <c r="L684" i="2"/>
  <c r="K684" i="2"/>
  <c r="F684" i="2"/>
  <c r="AB684" i="2" s="1"/>
  <c r="AH683" i="2"/>
  <c r="AG683" i="2"/>
  <c r="AC683" i="2"/>
  <c r="K683" i="2"/>
  <c r="I683" i="2"/>
  <c r="F683" i="2"/>
  <c r="AB683" i="2" s="1"/>
  <c r="L683" i="2"/>
  <c r="AJ682" i="2"/>
  <c r="AI682" i="2"/>
  <c r="AG682" i="2"/>
  <c r="AC682" i="2"/>
  <c r="AB682" i="2"/>
  <c r="L682" i="2"/>
  <c r="K682" i="2"/>
  <c r="I682" i="2"/>
  <c r="F682" i="2"/>
  <c r="AH682" i="2" s="1"/>
  <c r="AJ681" i="2"/>
  <c r="AI681" i="2"/>
  <c r="AH681" i="2"/>
  <c r="AG681" i="2"/>
  <c r="AF681" i="2"/>
  <c r="AD681" i="2"/>
  <c r="AC681" i="2"/>
  <c r="AB681" i="2"/>
  <c r="L681" i="2"/>
  <c r="K681" i="2"/>
  <c r="I681" i="2"/>
  <c r="F681" i="2"/>
  <c r="AE681" i="2" s="1"/>
  <c r="AH680" i="2"/>
  <c r="AG680" i="2"/>
  <c r="AC680" i="2"/>
  <c r="K680" i="2"/>
  <c r="I680" i="2"/>
  <c r="F680" i="2"/>
  <c r="AB680" i="2" s="1"/>
  <c r="L680" i="2"/>
  <c r="AJ679" i="2"/>
  <c r="AI679" i="2"/>
  <c r="AH679" i="2"/>
  <c r="AD679" i="2"/>
  <c r="AC679" i="2"/>
  <c r="AB679" i="2"/>
  <c r="K679" i="2"/>
  <c r="L679" i="2" s="1"/>
  <c r="I679" i="2"/>
  <c r="F679" i="2"/>
  <c r="AG679" i="2" s="1"/>
  <c r="AJ678" i="2"/>
  <c r="AF678" i="2"/>
  <c r="AC678" i="2"/>
  <c r="L678" i="2"/>
  <c r="K678" i="2"/>
  <c r="F678" i="2"/>
  <c r="AH678" i="2" s="1"/>
  <c r="AJ677" i="2"/>
  <c r="AI677" i="2"/>
  <c r="AH677" i="2"/>
  <c r="AG677" i="2"/>
  <c r="AF677" i="2"/>
  <c r="AD677" i="2"/>
  <c r="AC677" i="2"/>
  <c r="AB677" i="2"/>
  <c r="K677" i="2"/>
  <c r="I677" i="2"/>
  <c r="F677" i="2"/>
  <c r="AE677" i="2" s="1"/>
  <c r="L677" i="2"/>
  <c r="AJ676" i="2"/>
  <c r="AI676" i="2"/>
  <c r="AH676" i="2"/>
  <c r="AD676" i="2"/>
  <c r="AC676" i="2"/>
  <c r="K676" i="2"/>
  <c r="L676" i="2" s="1"/>
  <c r="I676" i="2"/>
  <c r="F676" i="2"/>
  <c r="AB676" i="2" s="1"/>
  <c r="AJ675" i="2"/>
  <c r="AG675" i="2"/>
  <c r="AD675" i="2"/>
  <c r="L675" i="2"/>
  <c r="K675" i="2"/>
  <c r="F675" i="2"/>
  <c r="AF675" i="2" s="1"/>
  <c r="K674" i="2"/>
  <c r="F674" i="2"/>
  <c r="L674" i="2"/>
  <c r="AJ673" i="2"/>
  <c r="AI673" i="2"/>
  <c r="AH673" i="2"/>
  <c r="AG673" i="2"/>
  <c r="AF673" i="2"/>
  <c r="AD673" i="2"/>
  <c r="AC673" i="2"/>
  <c r="AB673" i="2"/>
  <c r="K673" i="2"/>
  <c r="L673" i="2" s="1"/>
  <c r="I673" i="2"/>
  <c r="F673" i="2"/>
  <c r="AE673" i="2" s="1"/>
  <c r="L672" i="2"/>
  <c r="K672" i="2"/>
  <c r="F672" i="2"/>
  <c r="AJ672" i="2" s="1"/>
  <c r="AF671" i="2"/>
  <c r="AC671" i="2"/>
  <c r="AB671" i="2"/>
  <c r="K671" i="2"/>
  <c r="I671" i="2"/>
  <c r="F671" i="2"/>
  <c r="AH671" i="2" s="1"/>
  <c r="L671" i="2"/>
  <c r="AJ670" i="2"/>
  <c r="AI670" i="2"/>
  <c r="AG670" i="2"/>
  <c r="AF670" i="2"/>
  <c r="AC670" i="2"/>
  <c r="AB670" i="2"/>
  <c r="L670" i="2"/>
  <c r="K670" i="2"/>
  <c r="I670" i="2"/>
  <c r="F670" i="2"/>
  <c r="AH670" i="2" s="1"/>
  <c r="AJ669" i="2"/>
  <c r="AI669" i="2"/>
  <c r="AH669" i="2"/>
  <c r="AG669" i="2"/>
  <c r="AF669" i="2"/>
  <c r="AD669" i="2"/>
  <c r="AC669" i="2"/>
  <c r="AB669" i="2"/>
  <c r="L669" i="2"/>
  <c r="K669" i="2"/>
  <c r="I669" i="2"/>
  <c r="F669" i="2"/>
  <c r="AE669" i="2" s="1"/>
  <c r="AH668" i="2"/>
  <c r="AG668" i="2"/>
  <c r="AF668" i="2"/>
  <c r="AC668" i="2"/>
  <c r="K668" i="2"/>
  <c r="I668" i="2"/>
  <c r="F668" i="2"/>
  <c r="L668" i="2"/>
  <c r="AJ667" i="2"/>
  <c r="AI667" i="2"/>
  <c r="AH667" i="2"/>
  <c r="AG667" i="2"/>
  <c r="AD667" i="2"/>
  <c r="AC667" i="2"/>
  <c r="AB667" i="2"/>
  <c r="K667" i="2"/>
  <c r="L667" i="2" s="1"/>
  <c r="I667" i="2"/>
  <c r="F667" i="2"/>
  <c r="AF667" i="2" s="1"/>
  <c r="K666" i="2"/>
  <c r="F666" i="2"/>
  <c r="L666" i="2"/>
  <c r="AJ665" i="2"/>
  <c r="AI665" i="2"/>
  <c r="AH665" i="2"/>
  <c r="AG665" i="2"/>
  <c r="AF665" i="2"/>
  <c r="AD665" i="2"/>
  <c r="AC665" i="2"/>
  <c r="AB665" i="2"/>
  <c r="K665" i="2"/>
  <c r="I665" i="2"/>
  <c r="F665" i="2"/>
  <c r="AE665" i="2" s="1"/>
  <c r="L665" i="2"/>
  <c r="AJ664" i="2"/>
  <c r="AI664" i="2"/>
  <c r="AH664" i="2"/>
  <c r="AG664" i="2"/>
  <c r="AD664" i="2"/>
  <c r="AC664" i="2"/>
  <c r="L664" i="2"/>
  <c r="K664" i="2"/>
  <c r="I664" i="2"/>
  <c r="F664" i="2"/>
  <c r="AB664" i="2" s="1"/>
  <c r="AI663" i="2"/>
  <c r="K663" i="2"/>
  <c r="L663" i="2" s="1"/>
  <c r="F663" i="2"/>
  <c r="AG663" i="2" s="1"/>
  <c r="AF662" i="2"/>
  <c r="AD662" i="2"/>
  <c r="AB662" i="2"/>
  <c r="K662" i="2"/>
  <c r="I662" i="2"/>
  <c r="F662" i="2"/>
  <c r="AE662" i="2" s="1"/>
  <c r="L662" i="2"/>
  <c r="AJ661" i="2"/>
  <c r="AI661" i="2"/>
  <c r="AH661" i="2"/>
  <c r="AG661" i="2"/>
  <c r="AF661" i="2"/>
  <c r="AD661" i="2"/>
  <c r="AC661" i="2"/>
  <c r="AB661" i="2"/>
  <c r="K661" i="2"/>
  <c r="L661" i="2" s="1"/>
  <c r="I661" i="2"/>
  <c r="F661" i="2"/>
  <c r="AE661" i="2" s="1"/>
  <c r="L660" i="2"/>
  <c r="K660" i="2"/>
  <c r="F660" i="2"/>
  <c r="AI660" i="2" s="1"/>
  <c r="AC659" i="2"/>
  <c r="AB659" i="2"/>
  <c r="K659" i="2"/>
  <c r="L659" i="2" s="1"/>
  <c r="I659" i="2"/>
  <c r="F659" i="2"/>
  <c r="AG659" i="2" s="1"/>
  <c r="AI658" i="2"/>
  <c r="AH658" i="2"/>
  <c r="AE658" i="2"/>
  <c r="AD658" i="2"/>
  <c r="AC658" i="2"/>
  <c r="AB658" i="2"/>
  <c r="K658" i="2"/>
  <c r="L658" i="2" s="1"/>
  <c r="F658" i="2"/>
  <c r="K657" i="2"/>
  <c r="L657" i="2" s="1"/>
  <c r="I657" i="2"/>
  <c r="F657" i="2"/>
  <c r="AG657" i="2" s="1"/>
  <c r="AJ656" i="2"/>
  <c r="AH656" i="2"/>
  <c r="AF656" i="2"/>
  <c r="AE656" i="2"/>
  <c r="AD656" i="2"/>
  <c r="AC656" i="2"/>
  <c r="AB656" i="2"/>
  <c r="K656" i="2"/>
  <c r="L656" i="2" s="1"/>
  <c r="F656" i="2"/>
  <c r="AG655" i="2"/>
  <c r="AF655" i="2"/>
  <c r="AE655" i="2"/>
  <c r="AC655" i="2"/>
  <c r="AB655" i="2"/>
  <c r="K655" i="2"/>
  <c r="L655" i="2" s="1"/>
  <c r="F655" i="2"/>
  <c r="AJ654" i="2"/>
  <c r="K654" i="2"/>
  <c r="L654" i="2" s="1"/>
  <c r="F654" i="2"/>
  <c r="AI653" i="2"/>
  <c r="AG653" i="2"/>
  <c r="AF653" i="2"/>
  <c r="AE653" i="2"/>
  <c r="AB653" i="2"/>
  <c r="K653" i="2"/>
  <c r="L653" i="2" s="1"/>
  <c r="I653" i="2"/>
  <c r="F653" i="2"/>
  <c r="AE652" i="2"/>
  <c r="AD652" i="2"/>
  <c r="AC652" i="2"/>
  <c r="AB652" i="2"/>
  <c r="K652" i="2"/>
  <c r="L652" i="2" s="1"/>
  <c r="F652" i="2"/>
  <c r="AH652" i="2" s="1"/>
  <c r="AH651" i="2"/>
  <c r="K651" i="2"/>
  <c r="L651" i="2" s="1"/>
  <c r="F651" i="2"/>
  <c r="AI650" i="2"/>
  <c r="K650" i="2"/>
  <c r="L650" i="2" s="1"/>
  <c r="F650" i="2"/>
  <c r="AH650" i="2" s="1"/>
  <c r="AE649" i="2"/>
  <c r="AB649" i="2"/>
  <c r="L649" i="2"/>
  <c r="K649" i="2"/>
  <c r="I649" i="2"/>
  <c r="F649" i="2"/>
  <c r="AG649" i="2" s="1"/>
  <c r="AI648" i="2"/>
  <c r="K648" i="2"/>
  <c r="F648" i="2"/>
  <c r="L648" i="2"/>
  <c r="AG647" i="2"/>
  <c r="AE647" i="2"/>
  <c r="K647" i="2"/>
  <c r="L647" i="2" s="1"/>
  <c r="I647" i="2"/>
  <c r="F647" i="2"/>
  <c r="AF647" i="2" s="1"/>
  <c r="AC646" i="2"/>
  <c r="AB646" i="2"/>
  <c r="K646" i="2"/>
  <c r="L646" i="2" s="1"/>
  <c r="F646" i="2"/>
  <c r="AI646" i="2" s="1"/>
  <c r="K645" i="2"/>
  <c r="L645" i="2" s="1"/>
  <c r="F645" i="2"/>
  <c r="K644" i="2"/>
  <c r="L644" i="2" s="1"/>
  <c r="F644" i="2"/>
  <c r="AH644" i="2" s="1"/>
  <c r="AB643" i="2"/>
  <c r="K643" i="2"/>
  <c r="L643" i="2" s="1"/>
  <c r="F643" i="2"/>
  <c r="AG643" i="2" s="1"/>
  <c r="AH642" i="2"/>
  <c r="AE642" i="2"/>
  <c r="AD642" i="2"/>
  <c r="AC642" i="2"/>
  <c r="AB642" i="2"/>
  <c r="K642" i="2"/>
  <c r="L642" i="2" s="1"/>
  <c r="F642" i="2"/>
  <c r="AI642" i="2" s="1"/>
  <c r="K641" i="2"/>
  <c r="L641" i="2" s="1"/>
  <c r="I641" i="2"/>
  <c r="F641" i="2"/>
  <c r="AG641" i="2" s="1"/>
  <c r="AJ640" i="2"/>
  <c r="AH640" i="2"/>
  <c r="AE640" i="2"/>
  <c r="AD640" i="2"/>
  <c r="AB640" i="2"/>
  <c r="K640" i="2"/>
  <c r="L640" i="2" s="1"/>
  <c r="F640" i="2"/>
  <c r="AF640" i="2" s="1"/>
  <c r="AF639" i="2"/>
  <c r="AE639" i="2"/>
  <c r="AC639" i="2"/>
  <c r="AB639" i="2"/>
  <c r="K639" i="2"/>
  <c r="L639" i="2" s="1"/>
  <c r="F639" i="2"/>
  <c r="AG639" i="2" s="1"/>
  <c r="K638" i="2"/>
  <c r="L638" i="2" s="1"/>
  <c r="F638" i="2"/>
  <c r="AI637" i="2"/>
  <c r="AG637" i="2"/>
  <c r="AE637" i="2"/>
  <c r="AB637" i="2"/>
  <c r="K637" i="2"/>
  <c r="L637" i="2" s="1"/>
  <c r="I637" i="2"/>
  <c r="F637" i="2"/>
  <c r="AF637" i="2" s="1"/>
  <c r="AE636" i="2"/>
  <c r="AD636" i="2"/>
  <c r="AC636" i="2"/>
  <c r="AB636" i="2"/>
  <c r="K636" i="2"/>
  <c r="L636" i="2" s="1"/>
  <c r="F636" i="2"/>
  <c r="AH636" i="2" s="1"/>
  <c r="K635" i="2"/>
  <c r="L635" i="2" s="1"/>
  <c r="F635" i="2"/>
  <c r="K634" i="2"/>
  <c r="L634" i="2" s="1"/>
  <c r="F634" i="2"/>
  <c r="AI634" i="2" s="1"/>
  <c r="AE633" i="2"/>
  <c r="AB633" i="2"/>
  <c r="L633" i="2"/>
  <c r="K633" i="2"/>
  <c r="I633" i="2"/>
  <c r="F633" i="2"/>
  <c r="AG633" i="2" s="1"/>
  <c r="K632" i="2"/>
  <c r="F632" i="2"/>
  <c r="L632" i="2"/>
  <c r="AE631" i="2"/>
  <c r="K631" i="2"/>
  <c r="L631" i="2" s="1"/>
  <c r="F631" i="2"/>
  <c r="AG631" i="2" s="1"/>
  <c r="AC630" i="2"/>
  <c r="AB630" i="2"/>
  <c r="K630" i="2"/>
  <c r="L630" i="2" s="1"/>
  <c r="F630" i="2"/>
  <c r="AI630" i="2" s="1"/>
  <c r="AH629" i="2"/>
  <c r="K629" i="2"/>
  <c r="L629" i="2" s="1"/>
  <c r="F629" i="2"/>
  <c r="L628" i="2"/>
  <c r="K628" i="2"/>
  <c r="F628" i="2"/>
  <c r="AH628" i="2" s="1"/>
  <c r="AB627" i="2"/>
  <c r="K627" i="2"/>
  <c r="L627" i="2" s="1"/>
  <c r="F627" i="2"/>
  <c r="AG627" i="2" s="1"/>
  <c r="AH626" i="2"/>
  <c r="AE626" i="2"/>
  <c r="AC626" i="2"/>
  <c r="AB626" i="2"/>
  <c r="K626" i="2"/>
  <c r="L626" i="2" s="1"/>
  <c r="F626" i="2"/>
  <c r="AI626" i="2" s="1"/>
  <c r="K625" i="2"/>
  <c r="L625" i="2" s="1"/>
  <c r="I625" i="2"/>
  <c r="F625" i="2"/>
  <c r="AG625" i="2" s="1"/>
  <c r="AH624" i="2"/>
  <c r="AE624" i="2"/>
  <c r="AD624" i="2"/>
  <c r="AB624" i="2"/>
  <c r="K624" i="2"/>
  <c r="L624" i="2" s="1"/>
  <c r="F624" i="2"/>
  <c r="AF624" i="2" s="1"/>
  <c r="AF623" i="2"/>
  <c r="AE623" i="2"/>
  <c r="AB623" i="2"/>
  <c r="K623" i="2"/>
  <c r="L623" i="2" s="1"/>
  <c r="F623" i="2"/>
  <c r="AG623" i="2" s="1"/>
  <c r="K622" i="2"/>
  <c r="L622" i="2" s="1"/>
  <c r="F622" i="2"/>
  <c r="AG621" i="2"/>
  <c r="AE621" i="2"/>
  <c r="AB621" i="2"/>
  <c r="K621" i="2"/>
  <c r="L621" i="2" s="1"/>
  <c r="I621" i="2"/>
  <c r="F621" i="2"/>
  <c r="AF621" i="2" s="1"/>
  <c r="AE620" i="2"/>
  <c r="AD620" i="2"/>
  <c r="AB620" i="2"/>
  <c r="K620" i="2"/>
  <c r="L620" i="2" s="1"/>
  <c r="F620" i="2"/>
  <c r="AH620" i="2" s="1"/>
  <c r="K619" i="2"/>
  <c r="L619" i="2" s="1"/>
  <c r="F619" i="2"/>
  <c r="K618" i="2"/>
  <c r="L618" i="2" s="1"/>
  <c r="F618" i="2"/>
  <c r="AI618" i="2" s="1"/>
  <c r="AE617" i="2"/>
  <c r="AB617" i="2"/>
  <c r="K617" i="2"/>
  <c r="L617" i="2" s="1"/>
  <c r="I617" i="2"/>
  <c r="F617" i="2"/>
  <c r="AG617" i="2" s="1"/>
  <c r="K616" i="2"/>
  <c r="F616" i="2"/>
  <c r="L616" i="2"/>
  <c r="AE615" i="2"/>
  <c r="K615" i="2"/>
  <c r="L615" i="2" s="1"/>
  <c r="F615" i="2"/>
  <c r="AG615" i="2" s="1"/>
  <c r="AC614" i="2"/>
  <c r="AB614" i="2"/>
  <c r="K614" i="2"/>
  <c r="L614" i="2" s="1"/>
  <c r="F614" i="2"/>
  <c r="AI614" i="2" s="1"/>
  <c r="AG613" i="2"/>
  <c r="K613" i="2"/>
  <c r="L613" i="2" s="1"/>
  <c r="F613" i="2"/>
  <c r="K612" i="2"/>
  <c r="L612" i="2" s="1"/>
  <c r="F612" i="2"/>
  <c r="AH612" i="2" s="1"/>
  <c r="AB611" i="2"/>
  <c r="K611" i="2"/>
  <c r="L611" i="2" s="1"/>
  <c r="F611" i="2"/>
  <c r="AG611" i="2" s="1"/>
  <c r="AH610" i="2"/>
  <c r="AE610" i="2"/>
  <c r="AC610" i="2"/>
  <c r="AB610" i="2"/>
  <c r="K610" i="2"/>
  <c r="L610" i="2" s="1"/>
  <c r="F610" i="2"/>
  <c r="AI610" i="2" s="1"/>
  <c r="K609" i="2"/>
  <c r="L609" i="2" s="1"/>
  <c r="I609" i="2"/>
  <c r="F609" i="2"/>
  <c r="AG609" i="2" s="1"/>
  <c r="AH608" i="2"/>
  <c r="AD608" i="2"/>
  <c r="AB608" i="2"/>
  <c r="K608" i="2"/>
  <c r="L608" i="2" s="1"/>
  <c r="F608" i="2"/>
  <c r="AF608" i="2" s="1"/>
  <c r="AF607" i="2"/>
  <c r="AE607" i="2"/>
  <c r="AB607" i="2"/>
  <c r="K607" i="2"/>
  <c r="L607" i="2" s="1"/>
  <c r="F607" i="2"/>
  <c r="AG607" i="2" s="1"/>
  <c r="K606" i="2"/>
  <c r="L606" i="2" s="1"/>
  <c r="F606" i="2"/>
  <c r="AG605" i="2"/>
  <c r="AE605" i="2"/>
  <c r="AB605" i="2"/>
  <c r="K605" i="2"/>
  <c r="L605" i="2" s="1"/>
  <c r="I605" i="2"/>
  <c r="F605" i="2"/>
  <c r="AF605" i="2" s="1"/>
  <c r="AH604" i="2"/>
  <c r="AE604" i="2"/>
  <c r="AD604" i="2"/>
  <c r="AB604" i="2"/>
  <c r="K604" i="2"/>
  <c r="L604" i="2" s="1"/>
  <c r="F604" i="2"/>
  <c r="AF604" i="2" s="1"/>
  <c r="K603" i="2"/>
  <c r="L603" i="2" s="1"/>
  <c r="F603" i="2"/>
  <c r="K602" i="2"/>
  <c r="L602" i="2" s="1"/>
  <c r="F602" i="2"/>
  <c r="AI602" i="2" s="1"/>
  <c r="AG601" i="2"/>
  <c r="AE601" i="2"/>
  <c r="AB601" i="2"/>
  <c r="K601" i="2"/>
  <c r="L601" i="2" s="1"/>
  <c r="I601" i="2"/>
  <c r="F601" i="2"/>
  <c r="AF601" i="2" s="1"/>
  <c r="K600" i="2"/>
  <c r="F600" i="2"/>
  <c r="L600" i="2"/>
  <c r="AE599" i="2"/>
  <c r="K599" i="2"/>
  <c r="L599" i="2" s="1"/>
  <c r="F599" i="2"/>
  <c r="AG599" i="2" s="1"/>
  <c r="AC598" i="2"/>
  <c r="AB598" i="2"/>
  <c r="K598" i="2"/>
  <c r="L598" i="2" s="1"/>
  <c r="F598" i="2"/>
  <c r="AI598" i="2" s="1"/>
  <c r="K597" i="2"/>
  <c r="L597" i="2" s="1"/>
  <c r="F597" i="2"/>
  <c r="K596" i="2"/>
  <c r="L596" i="2" s="1"/>
  <c r="F596" i="2"/>
  <c r="AB595" i="2"/>
  <c r="K595" i="2"/>
  <c r="L595" i="2" s="1"/>
  <c r="F595" i="2"/>
  <c r="AG595" i="2" s="1"/>
  <c r="AH594" i="2"/>
  <c r="AE594" i="2"/>
  <c r="AC594" i="2"/>
  <c r="AB594" i="2"/>
  <c r="K594" i="2"/>
  <c r="L594" i="2" s="1"/>
  <c r="F594" i="2"/>
  <c r="AI594" i="2" s="1"/>
  <c r="AH593" i="2"/>
  <c r="K593" i="2"/>
  <c r="L593" i="2" s="1"/>
  <c r="I593" i="2"/>
  <c r="F593" i="2"/>
  <c r="AH592" i="2"/>
  <c r="AD592" i="2"/>
  <c r="AB592" i="2"/>
  <c r="L592" i="2"/>
  <c r="K592" i="2"/>
  <c r="F592" i="2"/>
  <c r="AF592" i="2" s="1"/>
  <c r="AF591" i="2"/>
  <c r="AE591" i="2"/>
  <c r="AB591" i="2"/>
  <c r="K591" i="2"/>
  <c r="L591" i="2" s="1"/>
  <c r="F591" i="2"/>
  <c r="AG591" i="2" s="1"/>
  <c r="AJ590" i="2"/>
  <c r="AH590" i="2"/>
  <c r="K590" i="2"/>
  <c r="L590" i="2" s="1"/>
  <c r="F590" i="2"/>
  <c r="AG589" i="2"/>
  <c r="AB589" i="2"/>
  <c r="K589" i="2"/>
  <c r="L589" i="2" s="1"/>
  <c r="I589" i="2"/>
  <c r="F589" i="2"/>
  <c r="AF589" i="2" s="1"/>
  <c r="AH588" i="2"/>
  <c r="AE588" i="2"/>
  <c r="AD588" i="2"/>
  <c r="AB588" i="2"/>
  <c r="K588" i="2"/>
  <c r="L588" i="2" s="1"/>
  <c r="F588" i="2"/>
  <c r="AF588" i="2" s="1"/>
  <c r="K587" i="2"/>
  <c r="L587" i="2" s="1"/>
  <c r="F587" i="2"/>
  <c r="AE586" i="2"/>
  <c r="K586" i="2"/>
  <c r="L586" i="2" s="1"/>
  <c r="F586" i="2"/>
  <c r="AI586" i="2" s="1"/>
  <c r="AG585" i="2"/>
  <c r="AE585" i="2"/>
  <c r="AB585" i="2"/>
  <c r="K585" i="2"/>
  <c r="L585" i="2" s="1"/>
  <c r="I585" i="2"/>
  <c r="F585" i="2"/>
  <c r="AF585" i="2" s="1"/>
  <c r="AI584" i="2"/>
  <c r="AH584" i="2"/>
  <c r="AE584" i="2"/>
  <c r="K584" i="2"/>
  <c r="F584" i="2"/>
  <c r="L584" i="2"/>
  <c r="AE583" i="2"/>
  <c r="K583" i="2"/>
  <c r="L583" i="2" s="1"/>
  <c r="F583" i="2"/>
  <c r="AG583" i="2" s="1"/>
  <c r="AJ582" i="2"/>
  <c r="K582" i="2"/>
  <c r="L582" i="2" s="1"/>
  <c r="F582" i="2"/>
  <c r="K581" i="2"/>
  <c r="L581" i="2" s="1"/>
  <c r="F581" i="2"/>
  <c r="L580" i="2"/>
  <c r="K580" i="2"/>
  <c r="F580" i="2"/>
  <c r="K579" i="2"/>
  <c r="L579" i="2" s="1"/>
  <c r="F579" i="2"/>
  <c r="AH579" i="2" s="1"/>
  <c r="AH578" i="2"/>
  <c r="AE578" i="2"/>
  <c r="AC578" i="2"/>
  <c r="AB578" i="2"/>
  <c r="K578" i="2"/>
  <c r="L578" i="2" s="1"/>
  <c r="F578" i="2"/>
  <c r="AI578" i="2" s="1"/>
  <c r="AH577" i="2"/>
  <c r="K577" i="2"/>
  <c r="L577" i="2" s="1"/>
  <c r="F577" i="2"/>
  <c r="AH576" i="2"/>
  <c r="AD576" i="2"/>
  <c r="AB576" i="2"/>
  <c r="K576" i="2"/>
  <c r="L576" i="2" s="1"/>
  <c r="F576" i="2"/>
  <c r="AF576" i="2" s="1"/>
  <c r="AF575" i="2"/>
  <c r="AE575" i="2"/>
  <c r="AB575" i="2"/>
  <c r="K575" i="2"/>
  <c r="L575" i="2" s="1"/>
  <c r="F575" i="2"/>
  <c r="AG575" i="2" s="1"/>
  <c r="AJ574" i="2"/>
  <c r="AH574" i="2"/>
  <c r="AE574" i="2"/>
  <c r="AB574" i="2"/>
  <c r="K574" i="2"/>
  <c r="L574" i="2" s="1"/>
  <c r="F574" i="2"/>
  <c r="AG573" i="2"/>
  <c r="AB573" i="2"/>
  <c r="K573" i="2"/>
  <c r="L573" i="2" s="1"/>
  <c r="I573" i="2"/>
  <c r="F573" i="2"/>
  <c r="AF573" i="2" s="1"/>
  <c r="AH572" i="2"/>
  <c r="AE572" i="2"/>
  <c r="AD572" i="2"/>
  <c r="AB572" i="2"/>
  <c r="K572" i="2"/>
  <c r="L572" i="2" s="1"/>
  <c r="F572" i="2"/>
  <c r="AF572" i="2" s="1"/>
  <c r="AF571" i="2"/>
  <c r="AE571" i="2"/>
  <c r="K571" i="2"/>
  <c r="L571" i="2" s="1"/>
  <c r="F571" i="2"/>
  <c r="AH571" i="2" s="1"/>
  <c r="K570" i="2"/>
  <c r="L570" i="2" s="1"/>
  <c r="F570" i="2"/>
  <c r="AG569" i="2"/>
  <c r="AE569" i="2"/>
  <c r="AB569" i="2"/>
  <c r="K569" i="2"/>
  <c r="L569" i="2" s="1"/>
  <c r="I569" i="2"/>
  <c r="F569" i="2"/>
  <c r="AF569" i="2" s="1"/>
  <c r="AH568" i="2"/>
  <c r="AE568" i="2"/>
  <c r="K568" i="2"/>
  <c r="F568" i="2"/>
  <c r="AI568" i="2" s="1"/>
  <c r="L568" i="2"/>
  <c r="K567" i="2"/>
  <c r="L567" i="2" s="1"/>
  <c r="F567" i="2"/>
  <c r="AH567" i="2" s="1"/>
  <c r="AE566" i="2"/>
  <c r="AC566" i="2"/>
  <c r="AB566" i="2"/>
  <c r="K566" i="2"/>
  <c r="L566" i="2" s="1"/>
  <c r="F566" i="2"/>
  <c r="AH565" i="2"/>
  <c r="AG565" i="2"/>
  <c r="K565" i="2"/>
  <c r="L565" i="2" s="1"/>
  <c r="F565" i="2"/>
  <c r="AI564" i="2"/>
  <c r="AH564" i="2"/>
  <c r="AD564" i="2"/>
  <c r="K564" i="2"/>
  <c r="F564" i="2"/>
  <c r="L564" i="2"/>
  <c r="K563" i="2"/>
  <c r="L563" i="2" s="1"/>
  <c r="F563" i="2"/>
  <c r="AH563" i="2" s="1"/>
  <c r="K562" i="2"/>
  <c r="L562" i="2" s="1"/>
  <c r="F562" i="2"/>
  <c r="AE561" i="2"/>
  <c r="AB561" i="2"/>
  <c r="K561" i="2"/>
  <c r="L561" i="2" s="1"/>
  <c r="F561" i="2"/>
  <c r="AI560" i="2"/>
  <c r="AH560" i="2"/>
  <c r="AD560" i="2"/>
  <c r="K560" i="2"/>
  <c r="L560" i="2" s="1"/>
  <c r="F560" i="2"/>
  <c r="AE559" i="2"/>
  <c r="AB559" i="2"/>
  <c r="K559" i="2"/>
  <c r="L559" i="2" s="1"/>
  <c r="F559" i="2"/>
  <c r="AH559" i="2" s="1"/>
  <c r="K558" i="2"/>
  <c r="L558" i="2" s="1"/>
  <c r="F558" i="2"/>
  <c r="AJ558" i="2" s="1"/>
  <c r="K557" i="2"/>
  <c r="L557" i="2" s="1"/>
  <c r="F557" i="2"/>
  <c r="AH556" i="2"/>
  <c r="AE556" i="2"/>
  <c r="AD556" i="2"/>
  <c r="AB556" i="2"/>
  <c r="K556" i="2"/>
  <c r="F556" i="2"/>
  <c r="AF556" i="2" s="1"/>
  <c r="L556" i="2"/>
  <c r="AH555" i="2"/>
  <c r="AF555" i="2"/>
  <c r="AE555" i="2"/>
  <c r="K555" i="2"/>
  <c r="L555" i="2" s="1"/>
  <c r="F555" i="2"/>
  <c r="AH554" i="2"/>
  <c r="AE554" i="2"/>
  <c r="AB554" i="2"/>
  <c r="K554" i="2"/>
  <c r="L554" i="2" s="1"/>
  <c r="F554" i="2"/>
  <c r="AJ554" i="2" s="1"/>
  <c r="AG553" i="2"/>
  <c r="AE553" i="2"/>
  <c r="AB553" i="2"/>
  <c r="K553" i="2"/>
  <c r="L553" i="2" s="1"/>
  <c r="I553" i="2"/>
  <c r="F553" i="2"/>
  <c r="AF553" i="2" s="1"/>
  <c r="AH552" i="2"/>
  <c r="AE552" i="2"/>
  <c r="AB552" i="2"/>
  <c r="K552" i="2"/>
  <c r="F552" i="2"/>
  <c r="L552" i="2"/>
  <c r="AH551" i="2"/>
  <c r="AF551" i="2"/>
  <c r="AE551" i="2"/>
  <c r="K551" i="2"/>
  <c r="L551" i="2" s="1"/>
  <c r="F551" i="2"/>
  <c r="AE550" i="2"/>
  <c r="AC550" i="2"/>
  <c r="K550" i="2"/>
  <c r="L550" i="2" s="1"/>
  <c r="F550" i="2"/>
  <c r="AJ550" i="2" s="1"/>
  <c r="AH549" i="2"/>
  <c r="AE549" i="2"/>
  <c r="AB549" i="2"/>
  <c r="K549" i="2"/>
  <c r="L549" i="2" s="1"/>
  <c r="F549" i="2"/>
  <c r="AG549" i="2" s="1"/>
  <c r="K548" i="2"/>
  <c r="L548" i="2" s="1"/>
  <c r="F548" i="2"/>
  <c r="AJ547" i="2"/>
  <c r="AF547" i="2"/>
  <c r="AC547" i="2"/>
  <c r="AB547" i="2"/>
  <c r="K547" i="2"/>
  <c r="L547" i="2" s="1"/>
  <c r="I547" i="2"/>
  <c r="F547" i="2"/>
  <c r="AE547" i="2" s="1"/>
  <c r="AJ546" i="2"/>
  <c r="AI546" i="2"/>
  <c r="AG546" i="2"/>
  <c r="AE546" i="2"/>
  <c r="AC546" i="2"/>
  <c r="AB546" i="2"/>
  <c r="K546" i="2"/>
  <c r="I546" i="2"/>
  <c r="F546" i="2"/>
  <c r="AF546" i="2" s="1"/>
  <c r="L546" i="2"/>
  <c r="AI545" i="2"/>
  <c r="AH545" i="2"/>
  <c r="AF545" i="2"/>
  <c r="AE545" i="2"/>
  <c r="AD545" i="2"/>
  <c r="AB545" i="2"/>
  <c r="L545" i="2"/>
  <c r="K545" i="2"/>
  <c r="I545" i="2"/>
  <c r="F545" i="2"/>
  <c r="AE544" i="2"/>
  <c r="AB544" i="2"/>
  <c r="L544" i="2"/>
  <c r="K544" i="2"/>
  <c r="F544" i="2"/>
  <c r="AI544" i="2" s="1"/>
  <c r="AG543" i="2"/>
  <c r="K543" i="2"/>
  <c r="L543" i="2" s="1"/>
  <c r="F543" i="2"/>
  <c r="AH543" i="2" s="1"/>
  <c r="AJ542" i="2"/>
  <c r="AH542" i="2"/>
  <c r="AD542" i="2"/>
  <c r="AC542" i="2"/>
  <c r="K542" i="2"/>
  <c r="L542" i="2" s="1"/>
  <c r="F542" i="2"/>
  <c r="AG542" i="2" s="1"/>
  <c r="AI541" i="2"/>
  <c r="AF541" i="2"/>
  <c r="K541" i="2"/>
  <c r="L541" i="2" s="1"/>
  <c r="I541" i="2"/>
  <c r="F541" i="2"/>
  <c r="AG541" i="2" s="1"/>
  <c r="AJ540" i="2"/>
  <c r="AI540" i="2"/>
  <c r="AF540" i="2"/>
  <c r="AE540" i="2"/>
  <c r="AD540" i="2"/>
  <c r="AC540" i="2"/>
  <c r="AB540" i="2"/>
  <c r="K540" i="2"/>
  <c r="F540" i="2"/>
  <c r="L540" i="2"/>
  <c r="AJ539" i="2"/>
  <c r="AH539" i="2"/>
  <c r="AF539" i="2"/>
  <c r="AE539" i="2"/>
  <c r="AB539" i="2"/>
  <c r="K539" i="2"/>
  <c r="L539" i="2" s="1"/>
  <c r="I539" i="2"/>
  <c r="F539" i="2"/>
  <c r="AC539" i="2" s="1"/>
  <c r="AD538" i="2"/>
  <c r="AB538" i="2"/>
  <c r="L538" i="2"/>
  <c r="K538" i="2"/>
  <c r="F538" i="2"/>
  <c r="AH538" i="2" s="1"/>
  <c r="AE537" i="2"/>
  <c r="AD537" i="2"/>
  <c r="L537" i="2"/>
  <c r="K537" i="2"/>
  <c r="F537" i="2"/>
  <c r="AH537" i="2" s="1"/>
  <c r="AJ536" i="2"/>
  <c r="AF536" i="2"/>
  <c r="AD536" i="2"/>
  <c r="AC536" i="2"/>
  <c r="K536" i="2"/>
  <c r="F536" i="2"/>
  <c r="AE536" i="2" s="1"/>
  <c r="L536" i="2"/>
  <c r="AJ535" i="2"/>
  <c r="AG535" i="2"/>
  <c r="AC535" i="2"/>
  <c r="AB535" i="2"/>
  <c r="K535" i="2"/>
  <c r="L535" i="2" s="1"/>
  <c r="I535" i="2"/>
  <c r="F535" i="2"/>
  <c r="AF535" i="2" s="1"/>
  <c r="AJ534" i="2"/>
  <c r="AI534" i="2"/>
  <c r="AG534" i="2"/>
  <c r="AE534" i="2"/>
  <c r="AD534" i="2"/>
  <c r="AC534" i="2"/>
  <c r="AB534" i="2"/>
  <c r="K534" i="2"/>
  <c r="L534" i="2" s="1"/>
  <c r="I534" i="2"/>
  <c r="F534" i="2"/>
  <c r="AF534" i="2" s="1"/>
  <c r="AI533" i="2"/>
  <c r="AH533" i="2"/>
  <c r="AF533" i="2"/>
  <c r="AE533" i="2"/>
  <c r="AB533" i="2"/>
  <c r="K533" i="2"/>
  <c r="I533" i="2"/>
  <c r="F533" i="2"/>
  <c r="AD533" i="2" s="1"/>
  <c r="L533" i="2"/>
  <c r="AI532" i="2"/>
  <c r="AD532" i="2"/>
  <c r="AB532" i="2"/>
  <c r="K532" i="2"/>
  <c r="L532" i="2" s="1"/>
  <c r="F532" i="2"/>
  <c r="AH532" i="2" s="1"/>
  <c r="AC531" i="2"/>
  <c r="K531" i="2"/>
  <c r="L531" i="2" s="1"/>
  <c r="F531" i="2"/>
  <c r="AH531" i="2" s="1"/>
  <c r="AJ530" i="2"/>
  <c r="AH530" i="2"/>
  <c r="AC530" i="2"/>
  <c r="K530" i="2"/>
  <c r="L530" i="2" s="1"/>
  <c r="F530" i="2"/>
  <c r="AG530" i="2" s="1"/>
  <c r="AI529" i="2"/>
  <c r="AG529" i="2"/>
  <c r="AF529" i="2"/>
  <c r="AB529" i="2"/>
  <c r="K529" i="2"/>
  <c r="L529" i="2" s="1"/>
  <c r="I529" i="2"/>
  <c r="F529" i="2"/>
  <c r="AD529" i="2" s="1"/>
  <c r="AJ528" i="2"/>
  <c r="AI528" i="2"/>
  <c r="AF528" i="2"/>
  <c r="AE528" i="2"/>
  <c r="AC528" i="2"/>
  <c r="AB528" i="2"/>
  <c r="K528" i="2"/>
  <c r="F528" i="2"/>
  <c r="AD528" i="2" s="1"/>
  <c r="L528" i="2"/>
  <c r="AJ527" i="2"/>
  <c r="AH527" i="2"/>
  <c r="AF527" i="2"/>
  <c r="AE527" i="2"/>
  <c r="AC527" i="2"/>
  <c r="AB527" i="2"/>
  <c r="K527" i="2"/>
  <c r="L527" i="2" s="1"/>
  <c r="I527" i="2"/>
  <c r="F527" i="2"/>
  <c r="AI526" i="2"/>
  <c r="AH526" i="2"/>
  <c r="K526" i="2"/>
  <c r="L526" i="2" s="1"/>
  <c r="F526" i="2"/>
  <c r="AH525" i="2"/>
  <c r="K525" i="2"/>
  <c r="L525" i="2" s="1"/>
  <c r="F525" i="2"/>
  <c r="AJ524" i="2"/>
  <c r="AH524" i="2"/>
  <c r="AF524" i="2"/>
  <c r="AD524" i="2"/>
  <c r="AC524" i="2"/>
  <c r="K524" i="2"/>
  <c r="L524" i="2" s="1"/>
  <c r="F524" i="2"/>
  <c r="AJ523" i="2"/>
  <c r="AG523" i="2"/>
  <c r="AF523" i="2"/>
  <c r="AC523" i="2"/>
  <c r="AB523" i="2"/>
  <c r="K523" i="2"/>
  <c r="L523" i="2" s="1"/>
  <c r="I523" i="2"/>
  <c r="F523" i="2"/>
  <c r="AJ522" i="2"/>
  <c r="AI522" i="2"/>
  <c r="AG522" i="2"/>
  <c r="AE522" i="2"/>
  <c r="AC522" i="2"/>
  <c r="AB522" i="2"/>
  <c r="K522" i="2"/>
  <c r="L522" i="2" s="1"/>
  <c r="I522" i="2"/>
  <c r="F522" i="2"/>
  <c r="AF522" i="2" s="1"/>
  <c r="AI521" i="2"/>
  <c r="AH521" i="2"/>
  <c r="AF521" i="2"/>
  <c r="AE521" i="2"/>
  <c r="AD521" i="2"/>
  <c r="AB521" i="2"/>
  <c r="L521" i="2"/>
  <c r="K521" i="2"/>
  <c r="I521" i="2"/>
  <c r="F521" i="2"/>
  <c r="AI520" i="2"/>
  <c r="AH520" i="2"/>
  <c r="AE520" i="2"/>
  <c r="AB520" i="2"/>
  <c r="L520" i="2"/>
  <c r="K520" i="2"/>
  <c r="F520" i="2"/>
  <c r="AD520" i="2" s="1"/>
  <c r="AJ519" i="2"/>
  <c r="AH519" i="2"/>
  <c r="AG519" i="2"/>
  <c r="AE519" i="2"/>
  <c r="AD519" i="2"/>
  <c r="AC519" i="2"/>
  <c r="AB519" i="2"/>
  <c r="K519" i="2"/>
  <c r="I519" i="2"/>
  <c r="F519" i="2"/>
  <c r="AI519" i="2" s="1"/>
  <c r="L519" i="2"/>
  <c r="K518" i="2"/>
  <c r="F518" i="2"/>
  <c r="L518" i="2"/>
  <c r="AJ517" i="2"/>
  <c r="AH517" i="2"/>
  <c r="AG517" i="2"/>
  <c r="AE517" i="2"/>
  <c r="AD517" i="2"/>
  <c r="AB517" i="2"/>
  <c r="L517" i="2"/>
  <c r="K517" i="2"/>
  <c r="I517" i="2"/>
  <c r="F517" i="2"/>
  <c r="AC517" i="2" s="1"/>
  <c r="AB516" i="2"/>
  <c r="K516" i="2"/>
  <c r="F516" i="2"/>
  <c r="AI516" i="2" s="1"/>
  <c r="L516" i="2"/>
  <c r="AC515" i="2"/>
  <c r="K515" i="2"/>
  <c r="L515" i="2" s="1"/>
  <c r="F515" i="2"/>
  <c r="AJ515" i="2" s="1"/>
  <c r="AJ514" i="2"/>
  <c r="AI514" i="2"/>
  <c r="AH514" i="2"/>
  <c r="AE514" i="2"/>
  <c r="AD514" i="2"/>
  <c r="AC514" i="2"/>
  <c r="AB514" i="2"/>
  <c r="K514" i="2"/>
  <c r="L514" i="2" s="1"/>
  <c r="I514" i="2"/>
  <c r="F514" i="2"/>
  <c r="AF514" i="2" s="1"/>
  <c r="K513" i="2"/>
  <c r="L513" i="2" s="1"/>
  <c r="F513" i="2"/>
  <c r="AJ512" i="2"/>
  <c r="AH512" i="2"/>
  <c r="AG512" i="2"/>
  <c r="AE512" i="2"/>
  <c r="AD512" i="2"/>
  <c r="AC512" i="2"/>
  <c r="AB512" i="2"/>
  <c r="L512" i="2"/>
  <c r="K512" i="2"/>
  <c r="I512" i="2"/>
  <c r="F512" i="2"/>
  <c r="AC511" i="2"/>
  <c r="AB511" i="2"/>
  <c r="K511" i="2"/>
  <c r="F511" i="2"/>
  <c r="AJ511" i="2" s="1"/>
  <c r="L511" i="2"/>
  <c r="AD510" i="2"/>
  <c r="AC510" i="2"/>
  <c r="L510" i="2"/>
  <c r="K510" i="2"/>
  <c r="F510" i="2"/>
  <c r="AJ510" i="2" s="1"/>
  <c r="AI509" i="2"/>
  <c r="AH509" i="2"/>
  <c r="AF509" i="2"/>
  <c r="K509" i="2"/>
  <c r="L509" i="2" s="1"/>
  <c r="F509" i="2"/>
  <c r="K508" i="2"/>
  <c r="L508" i="2" s="1"/>
  <c r="F508" i="2"/>
  <c r="AH507" i="2"/>
  <c r="AG507" i="2"/>
  <c r="AE507" i="2"/>
  <c r="AD507" i="2"/>
  <c r="AC507" i="2"/>
  <c r="AB507" i="2"/>
  <c r="K507" i="2"/>
  <c r="I507" i="2"/>
  <c r="F507" i="2"/>
  <c r="AI507" i="2" s="1"/>
  <c r="L507" i="2"/>
  <c r="AB506" i="2"/>
  <c r="K506" i="2"/>
  <c r="F506" i="2"/>
  <c r="AJ506" i="2" s="1"/>
  <c r="L506" i="2"/>
  <c r="AJ505" i="2"/>
  <c r="AH505" i="2"/>
  <c r="AG505" i="2"/>
  <c r="AE505" i="2"/>
  <c r="AD505" i="2"/>
  <c r="L505" i="2"/>
  <c r="K505" i="2"/>
  <c r="I505" i="2"/>
  <c r="F505" i="2"/>
  <c r="AC505" i="2" s="1"/>
  <c r="AI504" i="2"/>
  <c r="AH504" i="2"/>
  <c r="AF504" i="2"/>
  <c r="AE504" i="2"/>
  <c r="AC504" i="2"/>
  <c r="AB504" i="2"/>
  <c r="K504" i="2"/>
  <c r="L504" i="2" s="1"/>
  <c r="I504" i="2"/>
  <c r="F504" i="2"/>
  <c r="AJ503" i="2"/>
  <c r="AG503" i="2"/>
  <c r="AF503" i="2"/>
  <c r="K503" i="2"/>
  <c r="L503" i="2" s="1"/>
  <c r="F503" i="2"/>
  <c r="AI502" i="2"/>
  <c r="AH502" i="2"/>
  <c r="AE502" i="2"/>
  <c r="AD502" i="2"/>
  <c r="AC502" i="2"/>
  <c r="AB502" i="2"/>
  <c r="K502" i="2"/>
  <c r="I502" i="2"/>
  <c r="F502" i="2"/>
  <c r="AF502" i="2" s="1"/>
  <c r="L502" i="2"/>
  <c r="AI501" i="2"/>
  <c r="AG501" i="2"/>
  <c r="AF501" i="2"/>
  <c r="AD501" i="2"/>
  <c r="K501" i="2"/>
  <c r="L501" i="2" s="1"/>
  <c r="F501" i="2"/>
  <c r="AJ501" i="2" s="1"/>
  <c r="AJ500" i="2"/>
  <c r="AH500" i="2"/>
  <c r="AG500" i="2"/>
  <c r="AE500" i="2"/>
  <c r="AD500" i="2"/>
  <c r="AB500" i="2"/>
  <c r="L500" i="2"/>
  <c r="K500" i="2"/>
  <c r="I500" i="2"/>
  <c r="F500" i="2"/>
  <c r="AE499" i="2"/>
  <c r="AC499" i="2"/>
  <c r="K499" i="2"/>
  <c r="I499" i="2"/>
  <c r="F499" i="2"/>
  <c r="AJ499" i="2" s="1"/>
  <c r="L499" i="2"/>
  <c r="AJ498" i="2"/>
  <c r="AH498" i="2"/>
  <c r="AG498" i="2"/>
  <c r="AD498" i="2"/>
  <c r="AC498" i="2"/>
  <c r="L498" i="2"/>
  <c r="K498" i="2"/>
  <c r="I498" i="2"/>
  <c r="F498" i="2"/>
  <c r="AI497" i="2"/>
  <c r="AH497" i="2"/>
  <c r="AF497" i="2"/>
  <c r="K497" i="2"/>
  <c r="L497" i="2" s="1"/>
  <c r="F497" i="2"/>
  <c r="AJ496" i="2"/>
  <c r="K496" i="2"/>
  <c r="L496" i="2" s="1"/>
  <c r="F496" i="2"/>
  <c r="AG495" i="2"/>
  <c r="AF495" i="2"/>
  <c r="AE495" i="2"/>
  <c r="AD495" i="2"/>
  <c r="K495" i="2"/>
  <c r="I495" i="2"/>
  <c r="F495" i="2"/>
  <c r="AB495" i="2" s="1"/>
  <c r="L495" i="2"/>
  <c r="AJ494" i="2"/>
  <c r="AE494" i="2"/>
  <c r="AC494" i="2"/>
  <c r="AB494" i="2"/>
  <c r="K494" i="2"/>
  <c r="L494" i="2" s="1"/>
  <c r="F494" i="2"/>
  <c r="AI494" i="2" s="1"/>
  <c r="AJ493" i="2"/>
  <c r="AI493" i="2"/>
  <c r="AH493" i="2"/>
  <c r="AG493" i="2"/>
  <c r="AE493" i="2"/>
  <c r="AD493" i="2"/>
  <c r="K493" i="2"/>
  <c r="I493" i="2"/>
  <c r="F493" i="2"/>
  <c r="AC493" i="2" s="1"/>
  <c r="L493" i="2"/>
  <c r="K492" i="2"/>
  <c r="L492" i="2" s="1"/>
  <c r="F492" i="2"/>
  <c r="AJ491" i="2"/>
  <c r="AG491" i="2"/>
  <c r="AF491" i="2"/>
  <c r="AD491" i="2"/>
  <c r="K491" i="2"/>
  <c r="L491" i="2" s="1"/>
  <c r="F491" i="2"/>
  <c r="AC491" i="2" s="1"/>
  <c r="AB490" i="2"/>
  <c r="K490" i="2"/>
  <c r="F490" i="2"/>
  <c r="AI490" i="2" s="1"/>
  <c r="L490" i="2"/>
  <c r="AI489" i="2"/>
  <c r="AG489" i="2"/>
  <c r="AF489" i="2"/>
  <c r="AD489" i="2"/>
  <c r="K489" i="2"/>
  <c r="L489" i="2" s="1"/>
  <c r="F489" i="2"/>
  <c r="AJ488" i="2"/>
  <c r="AI488" i="2"/>
  <c r="AH488" i="2"/>
  <c r="AG488" i="2"/>
  <c r="AE488" i="2"/>
  <c r="AD488" i="2"/>
  <c r="AB488" i="2"/>
  <c r="K488" i="2"/>
  <c r="I488" i="2"/>
  <c r="F488" i="2"/>
  <c r="L488" i="2"/>
  <c r="AJ487" i="2"/>
  <c r="AH487" i="2"/>
  <c r="AF487" i="2"/>
  <c r="AE487" i="2"/>
  <c r="AC487" i="2"/>
  <c r="AB487" i="2"/>
  <c r="K487" i="2"/>
  <c r="F487" i="2"/>
  <c r="AD487" i="2" s="1"/>
  <c r="L487" i="2"/>
  <c r="AD486" i="2"/>
  <c r="AC486" i="2"/>
  <c r="K486" i="2"/>
  <c r="L486" i="2" s="1"/>
  <c r="I486" i="2"/>
  <c r="F486" i="2"/>
  <c r="AH486" i="2" s="1"/>
  <c r="AH485" i="2"/>
  <c r="AG485" i="2"/>
  <c r="K485" i="2"/>
  <c r="F485" i="2"/>
  <c r="L485" i="2"/>
  <c r="AF484" i="2"/>
  <c r="AD484" i="2"/>
  <c r="AC484" i="2"/>
  <c r="AB484" i="2"/>
  <c r="K484" i="2"/>
  <c r="L484" i="2" s="1"/>
  <c r="F484" i="2"/>
  <c r="AI484" i="2" s="1"/>
  <c r="AJ483" i="2"/>
  <c r="AH483" i="2"/>
  <c r="AG483" i="2"/>
  <c r="AE483" i="2"/>
  <c r="AD483" i="2"/>
  <c r="AB483" i="2"/>
  <c r="K483" i="2"/>
  <c r="I483" i="2"/>
  <c r="F483" i="2"/>
  <c r="AI483" i="2" s="1"/>
  <c r="L483" i="2"/>
  <c r="AG482" i="2"/>
  <c r="AE482" i="2"/>
  <c r="AD482" i="2"/>
  <c r="K482" i="2"/>
  <c r="L482" i="2" s="1"/>
  <c r="F482" i="2"/>
  <c r="AJ482" i="2" s="1"/>
  <c r="AJ481" i="2"/>
  <c r="AI481" i="2"/>
  <c r="AH481" i="2"/>
  <c r="AG481" i="2"/>
  <c r="AE481" i="2"/>
  <c r="AD481" i="2"/>
  <c r="AB481" i="2"/>
  <c r="L481" i="2"/>
  <c r="K481" i="2"/>
  <c r="I481" i="2"/>
  <c r="F481" i="2"/>
  <c r="AC481" i="2" s="1"/>
  <c r="AB480" i="2"/>
  <c r="K480" i="2"/>
  <c r="F480" i="2"/>
  <c r="AH480" i="2" s="1"/>
  <c r="L480" i="2"/>
  <c r="AD479" i="2"/>
  <c r="AC479" i="2"/>
  <c r="K479" i="2"/>
  <c r="L479" i="2" s="1"/>
  <c r="F479" i="2"/>
  <c r="AJ479" i="2" s="1"/>
  <c r="AJ478" i="2"/>
  <c r="AI478" i="2"/>
  <c r="AH478" i="2"/>
  <c r="AE478" i="2"/>
  <c r="AD478" i="2"/>
  <c r="AB478" i="2"/>
  <c r="K478" i="2"/>
  <c r="I478" i="2"/>
  <c r="F478" i="2"/>
  <c r="AF478" i="2" s="1"/>
  <c r="L478" i="2"/>
  <c r="AI477" i="2"/>
  <c r="AG477" i="2"/>
  <c r="AF477" i="2"/>
  <c r="AE477" i="2"/>
  <c r="AD477" i="2"/>
  <c r="L477" i="2"/>
  <c r="K477" i="2"/>
  <c r="F477" i="2"/>
  <c r="AB477" i="2" s="1"/>
  <c r="AJ476" i="2"/>
  <c r="AI476" i="2"/>
  <c r="AH476" i="2"/>
  <c r="AG476" i="2"/>
  <c r="AE476" i="2"/>
  <c r="AD476" i="2"/>
  <c r="AC476" i="2"/>
  <c r="AB476" i="2"/>
  <c r="K476" i="2"/>
  <c r="I476" i="2"/>
  <c r="F476" i="2"/>
  <c r="L476" i="2"/>
  <c r="K475" i="2"/>
  <c r="L475" i="2" s="1"/>
  <c r="F475" i="2"/>
  <c r="AH474" i="2"/>
  <c r="AG474" i="2"/>
  <c r="AD474" i="2"/>
  <c r="AC474" i="2"/>
  <c r="L474" i="2"/>
  <c r="K474" i="2"/>
  <c r="F474" i="2"/>
  <c r="AB474" i="2" s="1"/>
  <c r="AH473" i="2"/>
  <c r="AE473" i="2"/>
  <c r="AB473" i="2"/>
  <c r="K473" i="2"/>
  <c r="L473" i="2" s="1"/>
  <c r="I473" i="2"/>
  <c r="F473" i="2"/>
  <c r="AI473" i="2" s="1"/>
  <c r="AI472" i="2"/>
  <c r="AG472" i="2"/>
  <c r="AC472" i="2"/>
  <c r="K472" i="2"/>
  <c r="F472" i="2"/>
  <c r="L472" i="2"/>
  <c r="AJ471" i="2"/>
  <c r="AH471" i="2"/>
  <c r="AG471" i="2"/>
  <c r="AE471" i="2"/>
  <c r="AD471" i="2"/>
  <c r="AC471" i="2"/>
  <c r="AB471" i="2"/>
  <c r="K471" i="2"/>
  <c r="I471" i="2"/>
  <c r="F471" i="2"/>
  <c r="AI471" i="2" s="1"/>
  <c r="L471" i="2"/>
  <c r="AI470" i="2"/>
  <c r="AH470" i="2"/>
  <c r="AG470" i="2"/>
  <c r="AE470" i="2"/>
  <c r="AC470" i="2"/>
  <c r="AB470" i="2"/>
  <c r="K470" i="2"/>
  <c r="I470" i="2"/>
  <c r="F470" i="2"/>
  <c r="L470" i="2"/>
  <c r="AJ469" i="2"/>
  <c r="AH469" i="2"/>
  <c r="AG469" i="2"/>
  <c r="AE469" i="2"/>
  <c r="AD469" i="2"/>
  <c r="AB469" i="2"/>
  <c r="K469" i="2"/>
  <c r="I469" i="2"/>
  <c r="F469" i="2"/>
  <c r="AC469" i="2" s="1"/>
  <c r="L469" i="2"/>
  <c r="AI468" i="2"/>
  <c r="AH468" i="2"/>
  <c r="AF468" i="2"/>
  <c r="AE468" i="2"/>
  <c r="AB468" i="2"/>
  <c r="L468" i="2"/>
  <c r="K468" i="2"/>
  <c r="F468" i="2"/>
  <c r="AC468" i="2" s="1"/>
  <c r="AC467" i="2"/>
  <c r="K467" i="2"/>
  <c r="F467" i="2"/>
  <c r="AJ467" i="2" s="1"/>
  <c r="L467" i="2"/>
  <c r="AJ466" i="2"/>
  <c r="AI466" i="2"/>
  <c r="AH466" i="2"/>
  <c r="AE466" i="2"/>
  <c r="AD466" i="2"/>
  <c r="AC466" i="2"/>
  <c r="AB466" i="2"/>
  <c r="K466" i="2"/>
  <c r="I466" i="2"/>
  <c r="F466" i="2"/>
  <c r="AF466" i="2" s="1"/>
  <c r="L466" i="2"/>
  <c r="AG465" i="2"/>
  <c r="L465" i="2"/>
  <c r="K465" i="2"/>
  <c r="F465" i="2"/>
  <c r="AF465" i="2" s="1"/>
  <c r="AJ464" i="2"/>
  <c r="AH464" i="2"/>
  <c r="AF464" i="2"/>
  <c r="AE464" i="2"/>
  <c r="AD464" i="2"/>
  <c r="AC464" i="2"/>
  <c r="AB464" i="2"/>
  <c r="K464" i="2"/>
  <c r="I464" i="2"/>
  <c r="F464" i="2"/>
  <c r="L464" i="2"/>
  <c r="AJ463" i="2"/>
  <c r="K463" i="2"/>
  <c r="L463" i="2" s="1"/>
  <c r="F463" i="2"/>
  <c r="AH462" i="2"/>
  <c r="AG462" i="2"/>
  <c r="AC462" i="2"/>
  <c r="K462" i="2"/>
  <c r="F462" i="2"/>
  <c r="AE462" i="2" s="1"/>
  <c r="L462" i="2"/>
  <c r="AH461" i="2"/>
  <c r="AF461" i="2"/>
  <c r="AE461" i="2"/>
  <c r="AD461" i="2"/>
  <c r="AB461" i="2"/>
  <c r="K461" i="2"/>
  <c r="I461" i="2"/>
  <c r="F461" i="2"/>
  <c r="L461" i="2"/>
  <c r="AJ460" i="2"/>
  <c r="AI460" i="2"/>
  <c r="AD460" i="2"/>
  <c r="AC460" i="2"/>
  <c r="L460" i="2"/>
  <c r="K460" i="2"/>
  <c r="I460" i="2"/>
  <c r="F460" i="2"/>
  <c r="AG460" i="2" s="1"/>
  <c r="K459" i="2"/>
  <c r="F459" i="2"/>
  <c r="AF459" i="2" s="1"/>
  <c r="L459" i="2"/>
  <c r="AG458" i="2"/>
  <c r="AE458" i="2"/>
  <c r="K458" i="2"/>
  <c r="F458" i="2"/>
  <c r="AI458" i="2" s="1"/>
  <c r="L458" i="2"/>
  <c r="AJ457" i="2"/>
  <c r="AI457" i="2"/>
  <c r="AG457" i="2"/>
  <c r="AF457" i="2"/>
  <c r="AE457" i="2"/>
  <c r="AD457" i="2"/>
  <c r="K457" i="2"/>
  <c r="L457" i="2" s="1"/>
  <c r="I457" i="2"/>
  <c r="F457" i="2"/>
  <c r="AB456" i="2"/>
  <c r="K456" i="2"/>
  <c r="F456" i="2"/>
  <c r="AH456" i="2" s="1"/>
  <c r="L456" i="2"/>
  <c r="AJ455" i="2"/>
  <c r="AG455" i="2"/>
  <c r="AF455" i="2"/>
  <c r="K455" i="2"/>
  <c r="L455" i="2" s="1"/>
  <c r="F455" i="2"/>
  <c r="AE454" i="2"/>
  <c r="AD454" i="2"/>
  <c r="AC454" i="2"/>
  <c r="AB454" i="2"/>
  <c r="K454" i="2"/>
  <c r="L454" i="2" s="1"/>
  <c r="I454" i="2"/>
  <c r="F454" i="2"/>
  <c r="AH454" i="2" s="1"/>
  <c r="AJ453" i="2"/>
  <c r="AD453" i="2"/>
  <c r="AB453" i="2"/>
  <c r="K453" i="2"/>
  <c r="L453" i="2" s="1"/>
  <c r="F453" i="2"/>
  <c r="AG453" i="2" s="1"/>
  <c r="AI452" i="2"/>
  <c r="AG452" i="2"/>
  <c r="AF452" i="2"/>
  <c r="K452" i="2"/>
  <c r="F452" i="2"/>
  <c r="L452" i="2"/>
  <c r="AF451" i="2"/>
  <c r="AE451" i="2"/>
  <c r="AD451" i="2"/>
  <c r="AC451" i="2"/>
  <c r="K451" i="2"/>
  <c r="F451" i="2"/>
  <c r="AB451" i="2" s="1"/>
  <c r="L451" i="2"/>
  <c r="AE450" i="2"/>
  <c r="AD450" i="2"/>
  <c r="K450" i="2"/>
  <c r="L450" i="2" s="1"/>
  <c r="F450" i="2"/>
  <c r="AG450" i="2" s="1"/>
  <c r="AI449" i="2"/>
  <c r="AF449" i="2"/>
  <c r="AE449" i="2"/>
  <c r="AD449" i="2"/>
  <c r="AB449" i="2"/>
  <c r="K449" i="2"/>
  <c r="L449" i="2" s="1"/>
  <c r="I449" i="2"/>
  <c r="F449" i="2"/>
  <c r="AD448" i="2"/>
  <c r="AC448" i="2"/>
  <c r="L448" i="2"/>
  <c r="K448" i="2"/>
  <c r="F448" i="2"/>
  <c r="AF448" i="2" s="1"/>
  <c r="AJ447" i="2"/>
  <c r="AH447" i="2"/>
  <c r="AF447" i="2"/>
  <c r="AE447" i="2"/>
  <c r="AD447" i="2"/>
  <c r="AC447" i="2"/>
  <c r="AB447" i="2"/>
  <c r="K447" i="2"/>
  <c r="L447" i="2" s="1"/>
  <c r="I447" i="2"/>
  <c r="F447" i="2"/>
  <c r="AJ446" i="2"/>
  <c r="AE446" i="2"/>
  <c r="AC446" i="2"/>
  <c r="AB446" i="2"/>
  <c r="K446" i="2"/>
  <c r="L446" i="2" s="1"/>
  <c r="F446" i="2"/>
  <c r="AG446" i="2" s="1"/>
  <c r="AJ445" i="2"/>
  <c r="AI445" i="2"/>
  <c r="AH445" i="2"/>
  <c r="AF445" i="2"/>
  <c r="AE445" i="2"/>
  <c r="AD445" i="2"/>
  <c r="K445" i="2"/>
  <c r="L445" i="2" s="1"/>
  <c r="I445" i="2"/>
  <c r="F445" i="2"/>
  <c r="AI444" i="2"/>
  <c r="AH444" i="2"/>
  <c r="AE444" i="2"/>
  <c r="AC444" i="2"/>
  <c r="AB444" i="2"/>
  <c r="K444" i="2"/>
  <c r="L444" i="2" s="1"/>
  <c r="I444" i="2"/>
  <c r="F444" i="2"/>
  <c r="AF444" i="2" s="1"/>
  <c r="AJ443" i="2"/>
  <c r="AH443" i="2"/>
  <c r="AC443" i="2"/>
  <c r="AB443" i="2"/>
  <c r="K443" i="2"/>
  <c r="L443" i="2" s="1"/>
  <c r="I443" i="2"/>
  <c r="F443" i="2"/>
  <c r="AF443" i="2" s="1"/>
  <c r="AJ442" i="2"/>
  <c r="AI442" i="2"/>
  <c r="AD442" i="2"/>
  <c r="AC442" i="2"/>
  <c r="AB442" i="2"/>
  <c r="K442" i="2"/>
  <c r="L442" i="2" s="1"/>
  <c r="I442" i="2"/>
  <c r="F442" i="2"/>
  <c r="AG442" i="2" s="1"/>
  <c r="AI441" i="2"/>
  <c r="K441" i="2"/>
  <c r="L441" i="2" s="1"/>
  <c r="F441" i="2"/>
  <c r="AI440" i="2"/>
  <c r="AH440" i="2"/>
  <c r="AD440" i="2"/>
  <c r="AB440" i="2"/>
  <c r="K440" i="2"/>
  <c r="I440" i="2"/>
  <c r="F440" i="2"/>
  <c r="AF440" i="2" s="1"/>
  <c r="L440" i="2"/>
  <c r="AH439" i="2"/>
  <c r="AG439" i="2"/>
  <c r="K439" i="2"/>
  <c r="L439" i="2" s="1"/>
  <c r="F439" i="2"/>
  <c r="AB439" i="2" s="1"/>
  <c r="AJ438" i="2"/>
  <c r="AI438" i="2"/>
  <c r="AC438" i="2"/>
  <c r="AB438" i="2"/>
  <c r="K438" i="2"/>
  <c r="L438" i="2" s="1"/>
  <c r="I438" i="2"/>
  <c r="F438" i="2"/>
  <c r="AG438" i="2" s="1"/>
  <c r="K437" i="2"/>
  <c r="L437" i="2" s="1"/>
  <c r="F437" i="2"/>
  <c r="AG436" i="2"/>
  <c r="K436" i="2"/>
  <c r="F436" i="2"/>
  <c r="L436" i="2"/>
  <c r="AG435" i="2"/>
  <c r="AF435" i="2"/>
  <c r="K435" i="2"/>
  <c r="F435" i="2"/>
  <c r="L435" i="2"/>
  <c r="K434" i="2"/>
  <c r="F434" i="2"/>
  <c r="L434" i="2"/>
  <c r="AJ433" i="2"/>
  <c r="AI433" i="2"/>
  <c r="AH433" i="2"/>
  <c r="AG433" i="2"/>
  <c r="AE433" i="2"/>
  <c r="AD433" i="2"/>
  <c r="AB433" i="2"/>
  <c r="K433" i="2"/>
  <c r="L433" i="2" s="1"/>
  <c r="I433" i="2"/>
  <c r="F433" i="2"/>
  <c r="AC433" i="2" s="1"/>
  <c r="AI432" i="2"/>
  <c r="AH432" i="2"/>
  <c r="AD432" i="2"/>
  <c r="AC432" i="2"/>
  <c r="AB432" i="2"/>
  <c r="K432" i="2"/>
  <c r="I432" i="2"/>
  <c r="F432" i="2"/>
  <c r="L432" i="2"/>
  <c r="AG431" i="2"/>
  <c r="K431" i="2"/>
  <c r="L431" i="2" s="1"/>
  <c r="F431" i="2"/>
  <c r="K430" i="2"/>
  <c r="F430" i="2"/>
  <c r="L430" i="2"/>
  <c r="AJ429" i="2"/>
  <c r="AH429" i="2"/>
  <c r="AG429" i="2"/>
  <c r="K429" i="2"/>
  <c r="L429" i="2" s="1"/>
  <c r="F429" i="2"/>
  <c r="AJ428" i="2"/>
  <c r="AI428" i="2"/>
  <c r="AH428" i="2"/>
  <c r="AG428" i="2"/>
  <c r="AE428" i="2"/>
  <c r="AD428" i="2"/>
  <c r="AC428" i="2"/>
  <c r="AB428" i="2"/>
  <c r="K428" i="2"/>
  <c r="I428" i="2"/>
  <c r="F428" i="2"/>
  <c r="L428" i="2"/>
  <c r="AH427" i="2"/>
  <c r="AG427" i="2"/>
  <c r="AB427" i="2"/>
  <c r="K427" i="2"/>
  <c r="L427" i="2" s="1"/>
  <c r="F427" i="2"/>
  <c r="AJ426" i="2"/>
  <c r="AH426" i="2"/>
  <c r="AC426" i="2"/>
  <c r="AB426" i="2"/>
  <c r="K426" i="2"/>
  <c r="I426" i="2"/>
  <c r="F426" i="2"/>
  <c r="AE426" i="2" s="1"/>
  <c r="L426" i="2"/>
  <c r="AJ425" i="2"/>
  <c r="AI425" i="2"/>
  <c r="AH425" i="2"/>
  <c r="AF425" i="2"/>
  <c r="AE425" i="2"/>
  <c r="AB425" i="2"/>
  <c r="L425" i="2"/>
  <c r="K425" i="2"/>
  <c r="I425" i="2"/>
  <c r="F425" i="2"/>
  <c r="AJ424" i="2"/>
  <c r="AI424" i="2"/>
  <c r="AE424" i="2"/>
  <c r="AD424" i="2"/>
  <c r="AC424" i="2"/>
  <c r="AB424" i="2"/>
  <c r="K424" i="2"/>
  <c r="L424" i="2" s="1"/>
  <c r="I424" i="2"/>
  <c r="F424" i="2"/>
  <c r="AF424" i="2" s="1"/>
  <c r="AJ423" i="2"/>
  <c r="AH423" i="2"/>
  <c r="AG423" i="2"/>
  <c r="AE423" i="2"/>
  <c r="AD423" i="2"/>
  <c r="AC423" i="2"/>
  <c r="AB423" i="2"/>
  <c r="K423" i="2"/>
  <c r="L423" i="2" s="1"/>
  <c r="I423" i="2"/>
  <c r="H423" i="2"/>
  <c r="F423" i="2"/>
  <c r="AI423" i="2" s="1"/>
  <c r="AJ422" i="2"/>
  <c r="AE422" i="2"/>
  <c r="AD422" i="2"/>
  <c r="AC422" i="2"/>
  <c r="AB422" i="2"/>
  <c r="K422" i="2"/>
  <c r="L422" i="2" s="1"/>
  <c r="F422" i="2"/>
  <c r="AF422" i="2" s="1"/>
  <c r="AJ421" i="2"/>
  <c r="AH421" i="2"/>
  <c r="AD421" i="2"/>
  <c r="AB421" i="2"/>
  <c r="L421" i="2"/>
  <c r="K421" i="2"/>
  <c r="I421" i="2"/>
  <c r="F421" i="2"/>
  <c r="AE421" i="2" s="1"/>
  <c r="AJ420" i="2"/>
  <c r="AI420" i="2"/>
  <c r="AH420" i="2"/>
  <c r="AF420" i="2"/>
  <c r="AE420" i="2"/>
  <c r="AC420" i="2"/>
  <c r="AB420" i="2"/>
  <c r="K420" i="2"/>
  <c r="L420" i="2" s="1"/>
  <c r="I420" i="2"/>
  <c r="F420" i="2"/>
  <c r="AJ419" i="2"/>
  <c r="AH419" i="2"/>
  <c r="AF419" i="2"/>
  <c r="AE419" i="2"/>
  <c r="AD419" i="2"/>
  <c r="AC419" i="2"/>
  <c r="AB419" i="2"/>
  <c r="K419" i="2"/>
  <c r="L419" i="2" s="1"/>
  <c r="I419" i="2"/>
  <c r="F419" i="2"/>
  <c r="AI419" i="2" s="1"/>
  <c r="AJ418" i="2"/>
  <c r="AI418" i="2"/>
  <c r="AH418" i="2"/>
  <c r="AE418" i="2"/>
  <c r="AD418" i="2"/>
  <c r="AC418" i="2"/>
  <c r="AB418" i="2"/>
  <c r="L418" i="2"/>
  <c r="K418" i="2"/>
  <c r="I418" i="2"/>
  <c r="F418" i="2"/>
  <c r="AF418" i="2" s="1"/>
  <c r="AJ417" i="2"/>
  <c r="AI417" i="2"/>
  <c r="AE417" i="2"/>
  <c r="AD417" i="2"/>
  <c r="AB417" i="2"/>
  <c r="L417" i="2"/>
  <c r="K417" i="2"/>
  <c r="I417" i="2"/>
  <c r="F417" i="2"/>
  <c r="AC417" i="2" s="1"/>
  <c r="AJ416" i="2"/>
  <c r="AH416" i="2"/>
  <c r="AG416" i="2"/>
  <c r="AE416" i="2"/>
  <c r="AD416" i="2"/>
  <c r="AC416" i="2"/>
  <c r="AB416" i="2"/>
  <c r="L416" i="2"/>
  <c r="K416" i="2"/>
  <c r="I416" i="2"/>
  <c r="F416" i="2"/>
  <c r="AJ415" i="2"/>
  <c r="AE415" i="2"/>
  <c r="AC415" i="2"/>
  <c r="AB415" i="2"/>
  <c r="K415" i="2"/>
  <c r="L415" i="2" s="1"/>
  <c r="I415" i="2"/>
  <c r="F415" i="2"/>
  <c r="AF415" i="2" s="1"/>
  <c r="AJ414" i="2"/>
  <c r="AE414" i="2"/>
  <c r="AD414" i="2"/>
  <c r="AC414" i="2"/>
  <c r="AB414" i="2"/>
  <c r="L414" i="2"/>
  <c r="K414" i="2"/>
  <c r="F414" i="2"/>
  <c r="AF414" i="2" s="1"/>
  <c r="AJ413" i="2"/>
  <c r="AI413" i="2"/>
  <c r="AF413" i="2"/>
  <c r="AE413" i="2"/>
  <c r="AD413" i="2"/>
  <c r="AB413" i="2"/>
  <c r="K413" i="2"/>
  <c r="L413" i="2" s="1"/>
  <c r="I413" i="2"/>
  <c r="F413" i="2"/>
  <c r="AJ412" i="2"/>
  <c r="AI412" i="2"/>
  <c r="AE412" i="2"/>
  <c r="AD412" i="2"/>
  <c r="AC412" i="2"/>
  <c r="K412" i="2"/>
  <c r="L412" i="2" s="1"/>
  <c r="I412" i="2"/>
  <c r="F412" i="2"/>
  <c r="AF412" i="2" s="1"/>
  <c r="AH411" i="2"/>
  <c r="AG411" i="2"/>
  <c r="AE411" i="2"/>
  <c r="AD411" i="2"/>
  <c r="AC411" i="2"/>
  <c r="AB411" i="2"/>
  <c r="K411" i="2"/>
  <c r="L411" i="2" s="1"/>
  <c r="I411" i="2"/>
  <c r="F411" i="2"/>
  <c r="AJ410" i="2"/>
  <c r="AI410" i="2"/>
  <c r="AH410" i="2"/>
  <c r="AE410" i="2"/>
  <c r="AD410" i="2"/>
  <c r="AC410" i="2"/>
  <c r="AB410" i="2"/>
  <c r="K410" i="2"/>
  <c r="I410" i="2"/>
  <c r="F410" i="2"/>
  <c r="AF410" i="2" s="1"/>
  <c r="L410" i="2"/>
  <c r="AJ409" i="2"/>
  <c r="AF409" i="2"/>
  <c r="AE409" i="2"/>
  <c r="L409" i="2"/>
  <c r="K409" i="2"/>
  <c r="F409" i="2"/>
  <c r="AG408" i="2"/>
  <c r="AF408" i="2"/>
  <c r="AE408" i="2"/>
  <c r="K408" i="2"/>
  <c r="I408" i="2"/>
  <c r="F408" i="2"/>
  <c r="L408" i="2"/>
  <c r="AH407" i="2"/>
  <c r="AG407" i="2"/>
  <c r="AC407" i="2"/>
  <c r="AB407" i="2"/>
  <c r="K407" i="2"/>
  <c r="I407" i="2"/>
  <c r="F407" i="2"/>
  <c r="AI407" i="2" s="1"/>
  <c r="L407" i="2"/>
  <c r="AJ406" i="2"/>
  <c r="AI406" i="2"/>
  <c r="AH406" i="2"/>
  <c r="AE406" i="2"/>
  <c r="AD406" i="2"/>
  <c r="AC406" i="2"/>
  <c r="AB406" i="2"/>
  <c r="K406" i="2"/>
  <c r="L406" i="2" s="1"/>
  <c r="I406" i="2"/>
  <c r="F406" i="2"/>
  <c r="AF406" i="2" s="1"/>
  <c r="K405" i="2"/>
  <c r="F405" i="2"/>
  <c r="L405" i="2"/>
  <c r="K404" i="2"/>
  <c r="F404" i="2"/>
  <c r="L404" i="2"/>
  <c r="K403" i="2"/>
  <c r="F403" i="2"/>
  <c r="L403" i="2"/>
  <c r="AI402" i="2"/>
  <c r="AH402" i="2"/>
  <c r="AE402" i="2"/>
  <c r="AC402" i="2"/>
  <c r="AB402" i="2"/>
  <c r="K402" i="2"/>
  <c r="L402" i="2" s="1"/>
  <c r="I402" i="2"/>
  <c r="F402" i="2"/>
  <c r="AF402" i="2" s="1"/>
  <c r="AJ401" i="2"/>
  <c r="AI401" i="2"/>
  <c r="AH401" i="2"/>
  <c r="AD401" i="2"/>
  <c r="AB401" i="2"/>
  <c r="K401" i="2"/>
  <c r="L401" i="2" s="1"/>
  <c r="I401" i="2"/>
  <c r="F401" i="2"/>
  <c r="AC401" i="2" s="1"/>
  <c r="AJ400" i="2"/>
  <c r="AF400" i="2"/>
  <c r="AE400" i="2"/>
  <c r="L400" i="2"/>
  <c r="K400" i="2"/>
  <c r="F400" i="2"/>
  <c r="AF399" i="2"/>
  <c r="AE399" i="2"/>
  <c r="K399" i="2"/>
  <c r="L399" i="2" s="1"/>
  <c r="F399" i="2"/>
  <c r="AJ398" i="2"/>
  <c r="AI398" i="2"/>
  <c r="AH398" i="2"/>
  <c r="AG398" i="2"/>
  <c r="AC398" i="2"/>
  <c r="AB398" i="2"/>
  <c r="K398" i="2"/>
  <c r="L398" i="2" s="1"/>
  <c r="I398" i="2"/>
  <c r="F398" i="2"/>
  <c r="AF398" i="2" s="1"/>
  <c r="K397" i="2"/>
  <c r="F397" i="2"/>
  <c r="L397" i="2"/>
  <c r="AJ396" i="2"/>
  <c r="AI396" i="2"/>
  <c r="AH396" i="2"/>
  <c r="AG396" i="2"/>
  <c r="AF396" i="2"/>
  <c r="AD396" i="2"/>
  <c r="AC396" i="2"/>
  <c r="AB396" i="2"/>
  <c r="L396" i="2"/>
  <c r="K396" i="2"/>
  <c r="I396" i="2"/>
  <c r="F396" i="2"/>
  <c r="AE396" i="2" s="1"/>
  <c r="AF395" i="2"/>
  <c r="AE395" i="2"/>
  <c r="K395" i="2"/>
  <c r="L395" i="2" s="1"/>
  <c r="F395" i="2"/>
  <c r="AJ395" i="2" s="1"/>
  <c r="AJ394" i="2"/>
  <c r="AI394" i="2"/>
  <c r="AH394" i="2"/>
  <c r="AG394" i="2"/>
  <c r="AC394" i="2"/>
  <c r="AB394" i="2"/>
  <c r="L394" i="2"/>
  <c r="K394" i="2"/>
  <c r="I394" i="2"/>
  <c r="F394" i="2"/>
  <c r="AF394" i="2" s="1"/>
  <c r="AF393" i="2"/>
  <c r="K393" i="2"/>
  <c r="F393" i="2"/>
  <c r="AG393" i="2" s="1"/>
  <c r="L393" i="2"/>
  <c r="AJ392" i="2"/>
  <c r="AI392" i="2"/>
  <c r="AH392" i="2"/>
  <c r="AG392" i="2"/>
  <c r="AF392" i="2"/>
  <c r="AD392" i="2"/>
  <c r="AC392" i="2"/>
  <c r="AB392" i="2"/>
  <c r="K392" i="2"/>
  <c r="L392" i="2" s="1"/>
  <c r="I392" i="2"/>
  <c r="F392" i="2"/>
  <c r="AE392" i="2" s="1"/>
  <c r="AH391" i="2"/>
  <c r="AF391" i="2"/>
  <c r="K391" i="2"/>
  <c r="L391" i="2" s="1"/>
  <c r="F391" i="2"/>
  <c r="AJ391" i="2" s="1"/>
  <c r="AJ390" i="2"/>
  <c r="AI390" i="2"/>
  <c r="AH390" i="2"/>
  <c r="AG390" i="2"/>
  <c r="AE390" i="2"/>
  <c r="AC390" i="2"/>
  <c r="AB390" i="2"/>
  <c r="L390" i="2"/>
  <c r="K390" i="2"/>
  <c r="I390" i="2"/>
  <c r="F390" i="2"/>
  <c r="AE389" i="2"/>
  <c r="AD389" i="2"/>
  <c r="AB389" i="2"/>
  <c r="K389" i="2"/>
  <c r="F389" i="2"/>
  <c r="AG389" i="2" s="1"/>
  <c r="L389" i="2"/>
  <c r="AJ388" i="2"/>
  <c r="AI388" i="2"/>
  <c r="AH388" i="2"/>
  <c r="AG388" i="2"/>
  <c r="AF388" i="2"/>
  <c r="AD388" i="2"/>
  <c r="AC388" i="2"/>
  <c r="AB388" i="2"/>
  <c r="K388" i="2"/>
  <c r="L388" i="2" s="1"/>
  <c r="I388" i="2"/>
  <c r="F388" i="2"/>
  <c r="AE388" i="2" s="1"/>
  <c r="AE387" i="2"/>
  <c r="K387" i="2"/>
  <c r="L387" i="2" s="1"/>
  <c r="F387" i="2"/>
  <c r="AJ387" i="2" s="1"/>
  <c r="AI386" i="2"/>
  <c r="AH386" i="2"/>
  <c r="AG386" i="2"/>
  <c r="AC386" i="2"/>
  <c r="AB386" i="2"/>
  <c r="L386" i="2"/>
  <c r="K386" i="2"/>
  <c r="I386" i="2"/>
  <c r="F386" i="2"/>
  <c r="AJ386" i="2" s="1"/>
  <c r="AG385" i="2"/>
  <c r="AF385" i="2"/>
  <c r="AE385" i="2"/>
  <c r="AD385" i="2"/>
  <c r="AB385" i="2"/>
  <c r="K385" i="2"/>
  <c r="I385" i="2"/>
  <c r="F385" i="2"/>
  <c r="L385" i="2"/>
  <c r="AJ384" i="2"/>
  <c r="AI384" i="2"/>
  <c r="AH384" i="2"/>
  <c r="AG384" i="2"/>
  <c r="AF384" i="2"/>
  <c r="AD384" i="2"/>
  <c r="AC384" i="2"/>
  <c r="AB384" i="2"/>
  <c r="K384" i="2"/>
  <c r="I384" i="2"/>
  <c r="F384" i="2"/>
  <c r="AE384" i="2" s="1"/>
  <c r="L384" i="2"/>
  <c r="AE383" i="2"/>
  <c r="K383" i="2"/>
  <c r="L383" i="2" s="1"/>
  <c r="F383" i="2"/>
  <c r="AJ383" i="2" s="1"/>
  <c r="AH382" i="2"/>
  <c r="AG382" i="2"/>
  <c r="AB382" i="2"/>
  <c r="K382" i="2"/>
  <c r="L382" i="2" s="1"/>
  <c r="I382" i="2"/>
  <c r="F382" i="2"/>
  <c r="AJ382" i="2" s="1"/>
  <c r="AG381" i="2"/>
  <c r="AF381" i="2"/>
  <c r="AE381" i="2"/>
  <c r="AB381" i="2"/>
  <c r="K381" i="2"/>
  <c r="I381" i="2"/>
  <c r="F381" i="2"/>
  <c r="AD381" i="2" s="1"/>
  <c r="L381" i="2"/>
  <c r="AJ380" i="2"/>
  <c r="AI380" i="2"/>
  <c r="AH380" i="2"/>
  <c r="AG380" i="2"/>
  <c r="AF380" i="2"/>
  <c r="AD380" i="2"/>
  <c r="AC380" i="2"/>
  <c r="AB380" i="2"/>
  <c r="K380" i="2"/>
  <c r="I380" i="2"/>
  <c r="F380" i="2"/>
  <c r="AE380" i="2" s="1"/>
  <c r="L380" i="2"/>
  <c r="AJ379" i="2"/>
  <c r="K379" i="2"/>
  <c r="L379" i="2" s="1"/>
  <c r="F379" i="2"/>
  <c r="AH379" i="2" s="1"/>
  <c r="AG378" i="2"/>
  <c r="AE378" i="2"/>
  <c r="L378" i="2"/>
  <c r="K378" i="2"/>
  <c r="I378" i="2"/>
  <c r="F378" i="2"/>
  <c r="AJ378" i="2" s="1"/>
  <c r="AF377" i="2"/>
  <c r="AE377" i="2"/>
  <c r="K377" i="2"/>
  <c r="I377" i="2"/>
  <c r="F377" i="2"/>
  <c r="AG377" i="2" s="1"/>
  <c r="L377" i="2"/>
  <c r="AJ376" i="2"/>
  <c r="AI376" i="2"/>
  <c r="AH376" i="2"/>
  <c r="AG376" i="2"/>
  <c r="AF376" i="2"/>
  <c r="AD376" i="2"/>
  <c r="AC376" i="2"/>
  <c r="AB376" i="2"/>
  <c r="K376" i="2"/>
  <c r="L376" i="2" s="1"/>
  <c r="I376" i="2"/>
  <c r="F376" i="2"/>
  <c r="AH375" i="2"/>
  <c r="AF375" i="2"/>
  <c r="K375" i="2"/>
  <c r="L375" i="2" s="1"/>
  <c r="F375" i="2"/>
  <c r="AJ374" i="2"/>
  <c r="AI374" i="2"/>
  <c r="AC374" i="2"/>
  <c r="AB374" i="2"/>
  <c r="K374" i="2"/>
  <c r="L374" i="2" s="1"/>
  <c r="I374" i="2"/>
  <c r="F374" i="2"/>
  <c r="AH374" i="2" s="1"/>
  <c r="AB373" i="2"/>
  <c r="K373" i="2"/>
  <c r="I373" i="2"/>
  <c r="F373" i="2"/>
  <c r="AG373" i="2" s="1"/>
  <c r="L373" i="2"/>
  <c r="AJ372" i="2"/>
  <c r="AI372" i="2"/>
  <c r="AH372" i="2"/>
  <c r="AG372" i="2"/>
  <c r="AF372" i="2"/>
  <c r="AD372" i="2"/>
  <c r="AC372" i="2"/>
  <c r="AB372" i="2"/>
  <c r="K372" i="2"/>
  <c r="I372" i="2"/>
  <c r="F372" i="2"/>
  <c r="L372" i="2"/>
  <c r="AJ371" i="2"/>
  <c r="AH371" i="2"/>
  <c r="AF371" i="2"/>
  <c r="AE371" i="2"/>
  <c r="K371" i="2"/>
  <c r="L371" i="2" s="1"/>
  <c r="F371" i="2"/>
  <c r="AJ370" i="2"/>
  <c r="AH370" i="2"/>
  <c r="AG370" i="2"/>
  <c r="L370" i="2"/>
  <c r="K370" i="2"/>
  <c r="F370" i="2"/>
  <c r="K369" i="2"/>
  <c r="F369" i="2"/>
  <c r="L369" i="2"/>
  <c r="AJ368" i="2"/>
  <c r="AI368" i="2"/>
  <c r="AH368" i="2"/>
  <c r="AG368" i="2"/>
  <c r="AF368" i="2"/>
  <c r="AD368" i="2"/>
  <c r="AC368" i="2"/>
  <c r="AB368" i="2"/>
  <c r="K368" i="2"/>
  <c r="L368" i="2" s="1"/>
  <c r="I368" i="2"/>
  <c r="F368" i="2"/>
  <c r="AE367" i="2"/>
  <c r="K367" i="2"/>
  <c r="L367" i="2" s="1"/>
  <c r="F367" i="2"/>
  <c r="AJ367" i="2" s="1"/>
  <c r="AI366" i="2"/>
  <c r="AH366" i="2"/>
  <c r="AG366" i="2"/>
  <c r="AE366" i="2"/>
  <c r="AC366" i="2"/>
  <c r="AB366" i="2"/>
  <c r="K366" i="2"/>
  <c r="L366" i="2" s="1"/>
  <c r="I366" i="2"/>
  <c r="F366" i="2"/>
  <c r="AJ366" i="2" s="1"/>
  <c r="AG365" i="2"/>
  <c r="AF365" i="2"/>
  <c r="AE365" i="2"/>
  <c r="AD365" i="2"/>
  <c r="AB365" i="2"/>
  <c r="K365" i="2"/>
  <c r="I365" i="2"/>
  <c r="F365" i="2"/>
  <c r="L365" i="2"/>
  <c r="AJ364" i="2"/>
  <c r="AI364" i="2"/>
  <c r="AH364" i="2"/>
  <c r="AG364" i="2"/>
  <c r="AF364" i="2"/>
  <c r="AD364" i="2"/>
  <c r="AC364" i="2"/>
  <c r="AB364" i="2"/>
  <c r="K364" i="2"/>
  <c r="L364" i="2" s="1"/>
  <c r="I364" i="2"/>
  <c r="F364" i="2"/>
  <c r="AJ363" i="2"/>
  <c r="AH363" i="2"/>
  <c r="K363" i="2"/>
  <c r="L363" i="2" s="1"/>
  <c r="F363" i="2"/>
  <c r="AF363" i="2" s="1"/>
  <c r="AJ362" i="2"/>
  <c r="AG362" i="2"/>
  <c r="AE362" i="2"/>
  <c r="AB362" i="2"/>
  <c r="L362" i="2"/>
  <c r="K362" i="2"/>
  <c r="F362" i="2"/>
  <c r="AI362" i="2" s="1"/>
  <c r="AE361" i="2"/>
  <c r="K361" i="2"/>
  <c r="F361" i="2"/>
  <c r="AG361" i="2" s="1"/>
  <c r="L361" i="2"/>
  <c r="AI360" i="2"/>
  <c r="AH360" i="2"/>
  <c r="AG360" i="2"/>
  <c r="AF360" i="2"/>
  <c r="AD360" i="2"/>
  <c r="AC360" i="2"/>
  <c r="AB360" i="2"/>
  <c r="K360" i="2"/>
  <c r="I360" i="2"/>
  <c r="F360" i="2"/>
  <c r="L360" i="2"/>
  <c r="AJ359" i="2"/>
  <c r="K359" i="2"/>
  <c r="L359" i="2" s="1"/>
  <c r="H359" i="2"/>
  <c r="F359" i="2"/>
  <c r="AH359" i="2" s="1"/>
  <c r="AE358" i="2"/>
  <c r="L358" i="2"/>
  <c r="K358" i="2"/>
  <c r="I358" i="2"/>
  <c r="F358" i="2"/>
  <c r="AJ358" i="2" s="1"/>
  <c r="AF357" i="2"/>
  <c r="AE357" i="2"/>
  <c r="AD357" i="2"/>
  <c r="K357" i="2"/>
  <c r="I357" i="2"/>
  <c r="F357" i="2"/>
  <c r="AG357" i="2" s="1"/>
  <c r="L357" i="2"/>
  <c r="AI356" i="2"/>
  <c r="AH356" i="2"/>
  <c r="AG356" i="2"/>
  <c r="AF356" i="2"/>
  <c r="AD356" i="2"/>
  <c r="AC356" i="2"/>
  <c r="AB356" i="2"/>
  <c r="K356" i="2"/>
  <c r="I356" i="2"/>
  <c r="F356" i="2"/>
  <c r="L356" i="2"/>
  <c r="AJ355" i="2"/>
  <c r="AH355" i="2"/>
  <c r="AF355" i="2"/>
  <c r="AE355" i="2"/>
  <c r="K355" i="2"/>
  <c r="L355" i="2" s="1"/>
  <c r="F355" i="2"/>
  <c r="AJ354" i="2"/>
  <c r="AH354" i="2"/>
  <c r="L354" i="2"/>
  <c r="K354" i="2"/>
  <c r="F354" i="2"/>
  <c r="K353" i="2"/>
  <c r="F353" i="2"/>
  <c r="L353" i="2"/>
  <c r="AI352" i="2"/>
  <c r="AH352" i="2"/>
  <c r="AG352" i="2"/>
  <c r="AF352" i="2"/>
  <c r="AD352" i="2"/>
  <c r="AC352" i="2"/>
  <c r="AB352" i="2"/>
  <c r="K352" i="2"/>
  <c r="L352" i="2" s="1"/>
  <c r="I352" i="2"/>
  <c r="F352" i="2"/>
  <c r="AJ351" i="2"/>
  <c r="AH351" i="2"/>
  <c r="K351" i="2"/>
  <c r="L351" i="2" s="1"/>
  <c r="F351" i="2"/>
  <c r="AF351" i="2" s="1"/>
  <c r="AJ350" i="2"/>
  <c r="AG350" i="2"/>
  <c r="AE350" i="2"/>
  <c r="AC350" i="2"/>
  <c r="AB350" i="2"/>
  <c r="K350" i="2"/>
  <c r="L350" i="2" s="1"/>
  <c r="I350" i="2"/>
  <c r="F350" i="2"/>
  <c r="AI350" i="2" s="1"/>
  <c r="AF349" i="2"/>
  <c r="AE349" i="2"/>
  <c r="AD349" i="2"/>
  <c r="AB349" i="2"/>
  <c r="L349" i="2"/>
  <c r="K349" i="2"/>
  <c r="I349" i="2"/>
  <c r="F349" i="2"/>
  <c r="AG349" i="2" s="1"/>
  <c r="AI348" i="2"/>
  <c r="AH348" i="2"/>
  <c r="AG348" i="2"/>
  <c r="AF348" i="2"/>
  <c r="AD348" i="2"/>
  <c r="AC348" i="2"/>
  <c r="AB348" i="2"/>
  <c r="K348" i="2"/>
  <c r="I348" i="2"/>
  <c r="F348" i="2"/>
  <c r="L348" i="2"/>
  <c r="AJ347" i="2"/>
  <c r="AH347" i="2"/>
  <c r="AF347" i="2"/>
  <c r="AE347" i="2"/>
  <c r="AC347" i="2"/>
  <c r="K347" i="2"/>
  <c r="L347" i="2" s="1"/>
  <c r="F347" i="2"/>
  <c r="AI346" i="2"/>
  <c r="AE346" i="2"/>
  <c r="AC346" i="2"/>
  <c r="AB346" i="2"/>
  <c r="K346" i="2"/>
  <c r="L346" i="2" s="1"/>
  <c r="I346" i="2"/>
  <c r="F346" i="2"/>
  <c r="AH346" i="2" s="1"/>
  <c r="AG345" i="2"/>
  <c r="AF345" i="2"/>
  <c r="AE345" i="2"/>
  <c r="AD345" i="2"/>
  <c r="AB345" i="2"/>
  <c r="K345" i="2"/>
  <c r="I345" i="2"/>
  <c r="F345" i="2"/>
  <c r="L345" i="2"/>
  <c r="AI344" i="2"/>
  <c r="AH344" i="2"/>
  <c r="AF344" i="2"/>
  <c r="AD344" i="2"/>
  <c r="AC344" i="2"/>
  <c r="AB344" i="2"/>
  <c r="K344" i="2"/>
  <c r="F344" i="2"/>
  <c r="L344" i="2"/>
  <c r="AC343" i="2"/>
  <c r="K343" i="2"/>
  <c r="L343" i="2" s="1"/>
  <c r="F343" i="2"/>
  <c r="AJ343" i="2" s="1"/>
  <c r="AJ342" i="2"/>
  <c r="AH342" i="2"/>
  <c r="AG342" i="2"/>
  <c r="AC342" i="2"/>
  <c r="AB342" i="2"/>
  <c r="K342" i="2"/>
  <c r="L342" i="2" s="1"/>
  <c r="I342" i="2"/>
  <c r="F342" i="2"/>
  <c r="AE342" i="2" s="1"/>
  <c r="AG341" i="2"/>
  <c r="AE341" i="2"/>
  <c r="K341" i="2"/>
  <c r="F341" i="2"/>
  <c r="L341" i="2"/>
  <c r="AB340" i="2"/>
  <c r="K340" i="2"/>
  <c r="L340" i="2" s="1"/>
  <c r="F340" i="2"/>
  <c r="AH340" i="2" s="1"/>
  <c r="AF339" i="2"/>
  <c r="AE339" i="2"/>
  <c r="AB339" i="2"/>
  <c r="K339" i="2"/>
  <c r="L339" i="2" s="1"/>
  <c r="F339" i="2"/>
  <c r="AH339" i="2" s="1"/>
  <c r="AJ338" i="2"/>
  <c r="AH338" i="2"/>
  <c r="AG338" i="2"/>
  <c r="AE338" i="2"/>
  <c r="AC338" i="2"/>
  <c r="AB338" i="2"/>
  <c r="K338" i="2"/>
  <c r="L338" i="2" s="1"/>
  <c r="I338" i="2"/>
  <c r="F338" i="2"/>
  <c r="K337" i="2"/>
  <c r="L337" i="2" s="1"/>
  <c r="I337" i="2"/>
  <c r="F337" i="2"/>
  <c r="AG337" i="2" s="1"/>
  <c r="AE336" i="2"/>
  <c r="AD336" i="2"/>
  <c r="AB336" i="2"/>
  <c r="K336" i="2"/>
  <c r="L336" i="2" s="1"/>
  <c r="F336" i="2"/>
  <c r="AH336" i="2" s="1"/>
  <c r="AF335" i="2"/>
  <c r="AE335" i="2"/>
  <c r="AC335" i="2"/>
  <c r="AB335" i="2"/>
  <c r="K335" i="2"/>
  <c r="L335" i="2" s="1"/>
  <c r="F335" i="2"/>
  <c r="AH335" i="2" s="1"/>
  <c r="AJ334" i="2"/>
  <c r="AH334" i="2"/>
  <c r="AG334" i="2"/>
  <c r="K334" i="2"/>
  <c r="L334" i="2" s="1"/>
  <c r="I334" i="2"/>
  <c r="F334" i="2"/>
  <c r="AE334" i="2" s="1"/>
  <c r="AE333" i="2"/>
  <c r="AD333" i="2"/>
  <c r="K333" i="2"/>
  <c r="L333" i="2" s="1"/>
  <c r="I333" i="2"/>
  <c r="F333" i="2"/>
  <c r="AG333" i="2" s="1"/>
  <c r="AD332" i="2"/>
  <c r="K332" i="2"/>
  <c r="F332" i="2"/>
  <c r="AH332" i="2" s="1"/>
  <c r="L332" i="2"/>
  <c r="K331" i="2"/>
  <c r="L331" i="2" s="1"/>
  <c r="F331" i="2"/>
  <c r="AJ330" i="2"/>
  <c r="AH330" i="2"/>
  <c r="AE330" i="2"/>
  <c r="AC330" i="2"/>
  <c r="AB330" i="2"/>
  <c r="K330" i="2"/>
  <c r="L330" i="2" s="1"/>
  <c r="I330" i="2"/>
  <c r="F330" i="2"/>
  <c r="AG330" i="2" s="1"/>
  <c r="AD329" i="2"/>
  <c r="K329" i="2"/>
  <c r="F329" i="2"/>
  <c r="AG329" i="2" s="1"/>
  <c r="L329" i="2"/>
  <c r="AH328" i="2"/>
  <c r="AE328" i="2"/>
  <c r="K328" i="2"/>
  <c r="F328" i="2"/>
  <c r="L328" i="2"/>
  <c r="AB327" i="2"/>
  <c r="K327" i="2"/>
  <c r="L327" i="2" s="1"/>
  <c r="F327" i="2"/>
  <c r="AH327" i="2" s="1"/>
  <c r="AH326" i="2"/>
  <c r="AG326" i="2"/>
  <c r="AC326" i="2"/>
  <c r="AB326" i="2"/>
  <c r="K326" i="2"/>
  <c r="L326" i="2" s="1"/>
  <c r="F326" i="2"/>
  <c r="AE326" i="2" s="1"/>
  <c r="AG325" i="2"/>
  <c r="AE325" i="2"/>
  <c r="K325" i="2"/>
  <c r="F325" i="2"/>
  <c r="L325" i="2"/>
  <c r="AB324" i="2"/>
  <c r="K324" i="2"/>
  <c r="L324" i="2" s="1"/>
  <c r="F324" i="2"/>
  <c r="AH324" i="2" s="1"/>
  <c r="AH323" i="2"/>
  <c r="AF323" i="2"/>
  <c r="AE323" i="2"/>
  <c r="AB323" i="2"/>
  <c r="K323" i="2"/>
  <c r="L323" i="2" s="1"/>
  <c r="F323" i="2"/>
  <c r="AC323" i="2" s="1"/>
  <c r="AJ322" i="2"/>
  <c r="AH322" i="2"/>
  <c r="AG322" i="2"/>
  <c r="AE322" i="2"/>
  <c r="AC322" i="2"/>
  <c r="AB322" i="2"/>
  <c r="K322" i="2"/>
  <c r="L322" i="2" s="1"/>
  <c r="I322" i="2"/>
  <c r="F322" i="2"/>
  <c r="K321" i="2"/>
  <c r="L321" i="2" s="1"/>
  <c r="I321" i="2"/>
  <c r="F321" i="2"/>
  <c r="AG321" i="2" s="1"/>
  <c r="AE320" i="2"/>
  <c r="AB320" i="2"/>
  <c r="K320" i="2"/>
  <c r="L320" i="2" s="1"/>
  <c r="F320" i="2"/>
  <c r="AH320" i="2" s="1"/>
  <c r="AF319" i="2"/>
  <c r="AE319" i="2"/>
  <c r="AB319" i="2"/>
  <c r="K319" i="2"/>
  <c r="L319" i="2" s="1"/>
  <c r="F319" i="2"/>
  <c r="AH319" i="2" s="1"/>
  <c r="AJ318" i="2"/>
  <c r="AH318" i="2"/>
  <c r="AG318" i="2"/>
  <c r="AC318" i="2"/>
  <c r="K318" i="2"/>
  <c r="L318" i="2" s="1"/>
  <c r="I318" i="2"/>
  <c r="F318" i="2"/>
  <c r="AE318" i="2" s="1"/>
  <c r="AE317" i="2"/>
  <c r="K317" i="2"/>
  <c r="L317" i="2" s="1"/>
  <c r="I317" i="2"/>
  <c r="F317" i="2"/>
  <c r="AG317" i="2" s="1"/>
  <c r="AD316" i="2"/>
  <c r="K316" i="2"/>
  <c r="F316" i="2"/>
  <c r="AH316" i="2" s="1"/>
  <c r="L316" i="2"/>
  <c r="K315" i="2"/>
  <c r="L315" i="2" s="1"/>
  <c r="F315" i="2"/>
  <c r="AJ314" i="2"/>
  <c r="AH314" i="2"/>
  <c r="AE314" i="2"/>
  <c r="AC314" i="2"/>
  <c r="AB314" i="2"/>
  <c r="K314" i="2"/>
  <c r="L314" i="2" s="1"/>
  <c r="I314" i="2"/>
  <c r="F314" i="2"/>
  <c r="AG314" i="2" s="1"/>
  <c r="AD313" i="2"/>
  <c r="K313" i="2"/>
  <c r="F313" i="2"/>
  <c r="AG313" i="2" s="1"/>
  <c r="L313" i="2"/>
  <c r="AH312" i="2"/>
  <c r="AE312" i="2"/>
  <c r="K312" i="2"/>
  <c r="F312" i="2"/>
  <c r="L312" i="2"/>
  <c r="AB311" i="2"/>
  <c r="K311" i="2"/>
  <c r="L311" i="2" s="1"/>
  <c r="F311" i="2"/>
  <c r="AH311" i="2" s="1"/>
  <c r="AH310" i="2"/>
  <c r="AG310" i="2"/>
  <c r="AC310" i="2"/>
  <c r="AB310" i="2"/>
  <c r="K310" i="2"/>
  <c r="L310" i="2" s="1"/>
  <c r="F310" i="2"/>
  <c r="AE310" i="2" s="1"/>
  <c r="AG309" i="2"/>
  <c r="AE309" i="2"/>
  <c r="K309" i="2"/>
  <c r="F309" i="2"/>
  <c r="L309" i="2"/>
  <c r="AB308" i="2"/>
  <c r="K308" i="2"/>
  <c r="L308" i="2" s="1"/>
  <c r="F308" i="2"/>
  <c r="AH308" i="2" s="1"/>
  <c r="AH307" i="2"/>
  <c r="AF307" i="2"/>
  <c r="AE307" i="2"/>
  <c r="AB307" i="2"/>
  <c r="K307" i="2"/>
  <c r="L307" i="2" s="1"/>
  <c r="F307" i="2"/>
  <c r="AC307" i="2" s="1"/>
  <c r="AJ306" i="2"/>
  <c r="AH306" i="2"/>
  <c r="AG306" i="2"/>
  <c r="AE306" i="2"/>
  <c r="AC306" i="2"/>
  <c r="AB306" i="2"/>
  <c r="K306" i="2"/>
  <c r="L306" i="2" s="1"/>
  <c r="I306" i="2"/>
  <c r="F306" i="2"/>
  <c r="K305" i="2"/>
  <c r="L305" i="2" s="1"/>
  <c r="I305" i="2"/>
  <c r="F305" i="2"/>
  <c r="AG305" i="2" s="1"/>
  <c r="AE304" i="2"/>
  <c r="AB304" i="2"/>
  <c r="K304" i="2"/>
  <c r="L304" i="2" s="1"/>
  <c r="F304" i="2"/>
  <c r="AH304" i="2" s="1"/>
  <c r="AF303" i="2"/>
  <c r="AE303" i="2"/>
  <c r="AB303" i="2"/>
  <c r="K303" i="2"/>
  <c r="L303" i="2" s="1"/>
  <c r="F303" i="2"/>
  <c r="AH303" i="2" s="1"/>
  <c r="AJ302" i="2"/>
  <c r="AH302" i="2"/>
  <c r="AG302" i="2"/>
  <c r="AC302" i="2"/>
  <c r="K302" i="2"/>
  <c r="L302" i="2" s="1"/>
  <c r="I302" i="2"/>
  <c r="F302" i="2"/>
  <c r="AE302" i="2" s="1"/>
  <c r="AE301" i="2"/>
  <c r="K301" i="2"/>
  <c r="L301" i="2" s="1"/>
  <c r="F301" i="2"/>
  <c r="AG301" i="2" s="1"/>
  <c r="AD300" i="2"/>
  <c r="L300" i="2"/>
  <c r="K300" i="2"/>
  <c r="F300" i="2"/>
  <c r="AH300" i="2" s="1"/>
  <c r="K299" i="2"/>
  <c r="L299" i="2" s="1"/>
  <c r="F299" i="2"/>
  <c r="AJ298" i="2"/>
  <c r="AH298" i="2"/>
  <c r="AE298" i="2"/>
  <c r="AC298" i="2"/>
  <c r="AB298" i="2"/>
  <c r="K298" i="2"/>
  <c r="L298" i="2" s="1"/>
  <c r="I298" i="2"/>
  <c r="F298" i="2"/>
  <c r="AG298" i="2" s="1"/>
  <c r="AD297" i="2"/>
  <c r="K297" i="2"/>
  <c r="L297" i="2" s="1"/>
  <c r="F297" i="2"/>
  <c r="AG297" i="2" s="1"/>
  <c r="AH296" i="2"/>
  <c r="K296" i="2"/>
  <c r="F296" i="2"/>
  <c r="L296" i="2"/>
  <c r="AF295" i="2"/>
  <c r="AB295" i="2"/>
  <c r="K295" i="2"/>
  <c r="L295" i="2" s="1"/>
  <c r="F295" i="2"/>
  <c r="AH295" i="2" s="1"/>
  <c r="AH294" i="2"/>
  <c r="AG294" i="2"/>
  <c r="AC294" i="2"/>
  <c r="AB294" i="2"/>
  <c r="K294" i="2"/>
  <c r="L294" i="2" s="1"/>
  <c r="F294" i="2"/>
  <c r="AE294" i="2" s="1"/>
  <c r="AG293" i="2"/>
  <c r="AE293" i="2"/>
  <c r="K293" i="2"/>
  <c r="F293" i="2"/>
  <c r="L293" i="2"/>
  <c r="AB292" i="2"/>
  <c r="K292" i="2"/>
  <c r="L292" i="2" s="1"/>
  <c r="F292" i="2"/>
  <c r="AH292" i="2" s="1"/>
  <c r="AH291" i="2"/>
  <c r="AF291" i="2"/>
  <c r="AE291" i="2"/>
  <c r="AB291" i="2"/>
  <c r="K291" i="2"/>
  <c r="L291" i="2" s="1"/>
  <c r="F291" i="2"/>
  <c r="AC291" i="2" s="1"/>
  <c r="AJ290" i="2"/>
  <c r="AH290" i="2"/>
  <c r="AG290" i="2"/>
  <c r="AE290" i="2"/>
  <c r="AC290" i="2"/>
  <c r="AB290" i="2"/>
  <c r="K290" i="2"/>
  <c r="L290" i="2" s="1"/>
  <c r="I290" i="2"/>
  <c r="F290" i="2"/>
  <c r="K289" i="2"/>
  <c r="L289" i="2" s="1"/>
  <c r="I289" i="2"/>
  <c r="F289" i="2"/>
  <c r="AG289" i="2" s="1"/>
  <c r="AE288" i="2"/>
  <c r="AB288" i="2"/>
  <c r="K288" i="2"/>
  <c r="L288" i="2" s="1"/>
  <c r="F288" i="2"/>
  <c r="AH288" i="2" s="1"/>
  <c r="AF287" i="2"/>
  <c r="AE287" i="2"/>
  <c r="AB287" i="2"/>
  <c r="K287" i="2"/>
  <c r="L287" i="2" s="1"/>
  <c r="F287" i="2"/>
  <c r="AH287" i="2" s="1"/>
  <c r="AJ286" i="2"/>
  <c r="AH286" i="2"/>
  <c r="AG286" i="2"/>
  <c r="AC286" i="2"/>
  <c r="K286" i="2"/>
  <c r="L286" i="2" s="1"/>
  <c r="I286" i="2"/>
  <c r="F286" i="2"/>
  <c r="AE286" i="2" s="1"/>
  <c r="AE285" i="2"/>
  <c r="K285" i="2"/>
  <c r="L285" i="2" s="1"/>
  <c r="F285" i="2"/>
  <c r="AG285" i="2" s="1"/>
  <c r="AD284" i="2"/>
  <c r="L284" i="2"/>
  <c r="K284" i="2"/>
  <c r="F284" i="2"/>
  <c r="AH284" i="2" s="1"/>
  <c r="K283" i="2"/>
  <c r="L283" i="2" s="1"/>
  <c r="F283" i="2"/>
  <c r="AJ282" i="2"/>
  <c r="AH282" i="2"/>
  <c r="AE282" i="2"/>
  <c r="AC282" i="2"/>
  <c r="AB282" i="2"/>
  <c r="K282" i="2"/>
  <c r="L282" i="2" s="1"/>
  <c r="I282" i="2"/>
  <c r="F282" i="2"/>
  <c r="AG282" i="2" s="1"/>
  <c r="AD281" i="2"/>
  <c r="K281" i="2"/>
  <c r="L281" i="2" s="1"/>
  <c r="F281" i="2"/>
  <c r="AG281" i="2" s="1"/>
  <c r="AH280" i="2"/>
  <c r="K280" i="2"/>
  <c r="F280" i="2"/>
  <c r="L280" i="2"/>
  <c r="AF279" i="2"/>
  <c r="AB279" i="2"/>
  <c r="K279" i="2"/>
  <c r="L279" i="2" s="1"/>
  <c r="F279" i="2"/>
  <c r="AH279" i="2" s="1"/>
  <c r="AH278" i="2"/>
  <c r="AG278" i="2"/>
  <c r="AC278" i="2"/>
  <c r="AB278" i="2"/>
  <c r="K278" i="2"/>
  <c r="L278" i="2" s="1"/>
  <c r="F278" i="2"/>
  <c r="AE278" i="2" s="1"/>
  <c r="AG277" i="2"/>
  <c r="AE277" i="2"/>
  <c r="K277" i="2"/>
  <c r="F277" i="2"/>
  <c r="L277" i="2"/>
  <c r="AB276" i="2"/>
  <c r="K276" i="2"/>
  <c r="L276" i="2" s="1"/>
  <c r="F276" i="2"/>
  <c r="AH276" i="2" s="1"/>
  <c r="AH275" i="2"/>
  <c r="AF275" i="2"/>
  <c r="AE275" i="2"/>
  <c r="AB275" i="2"/>
  <c r="K275" i="2"/>
  <c r="L275" i="2" s="1"/>
  <c r="F275" i="2"/>
  <c r="AC275" i="2" s="1"/>
  <c r="AJ274" i="2"/>
  <c r="AH274" i="2"/>
  <c r="AG274" i="2"/>
  <c r="AE274" i="2"/>
  <c r="AC274" i="2"/>
  <c r="AB274" i="2"/>
  <c r="K274" i="2"/>
  <c r="L274" i="2" s="1"/>
  <c r="I274" i="2"/>
  <c r="F274" i="2"/>
  <c r="K273" i="2"/>
  <c r="L273" i="2" s="1"/>
  <c r="I273" i="2"/>
  <c r="F273" i="2"/>
  <c r="AG273" i="2" s="1"/>
  <c r="AE272" i="2"/>
  <c r="AB272" i="2"/>
  <c r="K272" i="2"/>
  <c r="L272" i="2" s="1"/>
  <c r="F272" i="2"/>
  <c r="AH272" i="2" s="1"/>
  <c r="AF271" i="2"/>
  <c r="AE271" i="2"/>
  <c r="AB271" i="2"/>
  <c r="K271" i="2"/>
  <c r="L271" i="2" s="1"/>
  <c r="F271" i="2"/>
  <c r="AH271" i="2" s="1"/>
  <c r="AJ270" i="2"/>
  <c r="AH270" i="2"/>
  <c r="AG270" i="2"/>
  <c r="AC270" i="2"/>
  <c r="K270" i="2"/>
  <c r="L270" i="2" s="1"/>
  <c r="I270" i="2"/>
  <c r="F270" i="2"/>
  <c r="AE270" i="2" s="1"/>
  <c r="AE269" i="2"/>
  <c r="K269" i="2"/>
  <c r="L269" i="2" s="1"/>
  <c r="F269" i="2"/>
  <c r="AG269" i="2" s="1"/>
  <c r="AD268" i="2"/>
  <c r="L268" i="2"/>
  <c r="K268" i="2"/>
  <c r="F268" i="2"/>
  <c r="AH268" i="2" s="1"/>
  <c r="K267" i="2"/>
  <c r="L267" i="2" s="1"/>
  <c r="F267" i="2"/>
  <c r="AJ266" i="2"/>
  <c r="AH266" i="2"/>
  <c r="AE266" i="2"/>
  <c r="AC266" i="2"/>
  <c r="AB266" i="2"/>
  <c r="K266" i="2"/>
  <c r="L266" i="2" s="1"/>
  <c r="I266" i="2"/>
  <c r="F266" i="2"/>
  <c r="AG266" i="2" s="1"/>
  <c r="AD265" i="2"/>
  <c r="K265" i="2"/>
  <c r="L265" i="2" s="1"/>
  <c r="F265" i="2"/>
  <c r="AG265" i="2" s="1"/>
  <c r="AH264" i="2"/>
  <c r="K264" i="2"/>
  <c r="F264" i="2"/>
  <c r="L264" i="2"/>
  <c r="AF263" i="2"/>
  <c r="AB263" i="2"/>
  <c r="K263" i="2"/>
  <c r="L263" i="2" s="1"/>
  <c r="F263" i="2"/>
  <c r="AH263" i="2" s="1"/>
  <c r="AH262" i="2"/>
  <c r="AG262" i="2"/>
  <c r="AC262" i="2"/>
  <c r="AB262" i="2"/>
  <c r="K262" i="2"/>
  <c r="L262" i="2" s="1"/>
  <c r="F262" i="2"/>
  <c r="AE262" i="2" s="1"/>
  <c r="AG261" i="2"/>
  <c r="AE261" i="2"/>
  <c r="K261" i="2"/>
  <c r="F261" i="2"/>
  <c r="L261" i="2"/>
  <c r="AB260" i="2"/>
  <c r="K260" i="2"/>
  <c r="L260" i="2" s="1"/>
  <c r="F260" i="2"/>
  <c r="AH260" i="2" s="1"/>
  <c r="AH259" i="2"/>
  <c r="AF259" i="2"/>
  <c r="AE259" i="2"/>
  <c r="AB259" i="2"/>
  <c r="K259" i="2"/>
  <c r="L259" i="2" s="1"/>
  <c r="F259" i="2"/>
  <c r="AC259" i="2" s="1"/>
  <c r="AJ258" i="2"/>
  <c r="AH258" i="2"/>
  <c r="AG258" i="2"/>
  <c r="AE258" i="2"/>
  <c r="AC258" i="2"/>
  <c r="AB258" i="2"/>
  <c r="K258" i="2"/>
  <c r="L258" i="2" s="1"/>
  <c r="I258" i="2"/>
  <c r="F258" i="2"/>
  <c r="K257" i="2"/>
  <c r="L257" i="2" s="1"/>
  <c r="I257" i="2"/>
  <c r="F257" i="2"/>
  <c r="AG257" i="2" s="1"/>
  <c r="AE256" i="2"/>
  <c r="AB256" i="2"/>
  <c r="K256" i="2"/>
  <c r="L256" i="2" s="1"/>
  <c r="F256" i="2"/>
  <c r="AH256" i="2" s="1"/>
  <c r="AF255" i="2"/>
  <c r="AE255" i="2"/>
  <c r="AB255" i="2"/>
  <c r="K255" i="2"/>
  <c r="L255" i="2" s="1"/>
  <c r="F255" i="2"/>
  <c r="AH255" i="2" s="1"/>
  <c r="AJ254" i="2"/>
  <c r="AH254" i="2"/>
  <c r="AG254" i="2"/>
  <c r="AC254" i="2"/>
  <c r="K254" i="2"/>
  <c r="L254" i="2" s="1"/>
  <c r="I254" i="2"/>
  <c r="F254" i="2"/>
  <c r="AE254" i="2" s="1"/>
  <c r="AE253" i="2"/>
  <c r="K253" i="2"/>
  <c r="L253" i="2" s="1"/>
  <c r="F253" i="2"/>
  <c r="AG253" i="2" s="1"/>
  <c r="AD252" i="2"/>
  <c r="L252" i="2"/>
  <c r="K252" i="2"/>
  <c r="F252" i="2"/>
  <c r="AH252" i="2" s="1"/>
  <c r="K251" i="2"/>
  <c r="L251" i="2" s="1"/>
  <c r="F251" i="2"/>
  <c r="AJ250" i="2"/>
  <c r="AH250" i="2"/>
  <c r="AE250" i="2"/>
  <c r="AC250" i="2"/>
  <c r="AB250" i="2"/>
  <c r="K250" i="2"/>
  <c r="L250" i="2" s="1"/>
  <c r="I250" i="2"/>
  <c r="F250" i="2"/>
  <c r="AG250" i="2" s="1"/>
  <c r="AD249" i="2"/>
  <c r="K249" i="2"/>
  <c r="L249" i="2" s="1"/>
  <c r="F249" i="2"/>
  <c r="AG249" i="2" s="1"/>
  <c r="AH248" i="2"/>
  <c r="K248" i="2"/>
  <c r="F248" i="2"/>
  <c r="L248" i="2"/>
  <c r="AF247" i="2"/>
  <c r="AB247" i="2"/>
  <c r="K247" i="2"/>
  <c r="L247" i="2" s="1"/>
  <c r="F247" i="2"/>
  <c r="AH247" i="2" s="1"/>
  <c r="AH246" i="2"/>
  <c r="AG246" i="2"/>
  <c r="AC246" i="2"/>
  <c r="AB246" i="2"/>
  <c r="K246" i="2"/>
  <c r="L246" i="2" s="1"/>
  <c r="F246" i="2"/>
  <c r="AE246" i="2" s="1"/>
  <c r="AG245" i="2"/>
  <c r="K245" i="2"/>
  <c r="F245" i="2"/>
  <c r="L245" i="2"/>
  <c r="AB244" i="2"/>
  <c r="K244" i="2"/>
  <c r="L244" i="2" s="1"/>
  <c r="F244" i="2"/>
  <c r="AH244" i="2" s="1"/>
  <c r="AH243" i="2"/>
  <c r="AF243" i="2"/>
  <c r="AE243" i="2"/>
  <c r="AB243" i="2"/>
  <c r="K243" i="2"/>
  <c r="L243" i="2" s="1"/>
  <c r="F243" i="2"/>
  <c r="AC243" i="2" s="1"/>
  <c r="AJ242" i="2"/>
  <c r="AH242" i="2"/>
  <c r="AG242" i="2"/>
  <c r="AE242" i="2"/>
  <c r="AC242" i="2"/>
  <c r="AB242" i="2"/>
  <c r="K242" i="2"/>
  <c r="L242" i="2" s="1"/>
  <c r="I242" i="2"/>
  <c r="F242" i="2"/>
  <c r="K241" i="2"/>
  <c r="L241" i="2" s="1"/>
  <c r="I241" i="2"/>
  <c r="F241" i="2"/>
  <c r="AG241" i="2" s="1"/>
  <c r="AE240" i="2"/>
  <c r="AB240" i="2"/>
  <c r="K240" i="2"/>
  <c r="L240" i="2" s="1"/>
  <c r="F240" i="2"/>
  <c r="AH240" i="2" s="1"/>
  <c r="AF239" i="2"/>
  <c r="AE239" i="2"/>
  <c r="AB239" i="2"/>
  <c r="K239" i="2"/>
  <c r="L239" i="2" s="1"/>
  <c r="F239" i="2"/>
  <c r="AH239" i="2" s="1"/>
  <c r="AJ238" i="2"/>
  <c r="AH238" i="2"/>
  <c r="AG238" i="2"/>
  <c r="AC238" i="2"/>
  <c r="K238" i="2"/>
  <c r="L238" i="2" s="1"/>
  <c r="I238" i="2"/>
  <c r="F238" i="2"/>
  <c r="AE238" i="2" s="1"/>
  <c r="AE237" i="2"/>
  <c r="K237" i="2"/>
  <c r="L237" i="2" s="1"/>
  <c r="F237" i="2"/>
  <c r="AG237" i="2" s="1"/>
  <c r="AD236" i="2"/>
  <c r="L236" i="2"/>
  <c r="K236" i="2"/>
  <c r="F236" i="2"/>
  <c r="AH236" i="2" s="1"/>
  <c r="K235" i="2"/>
  <c r="L235" i="2" s="1"/>
  <c r="F235" i="2"/>
  <c r="AJ234" i="2"/>
  <c r="AH234" i="2"/>
  <c r="AE234" i="2"/>
  <c r="AC234" i="2"/>
  <c r="AB234" i="2"/>
  <c r="K234" i="2"/>
  <c r="L234" i="2" s="1"/>
  <c r="I234" i="2"/>
  <c r="F234" i="2"/>
  <c r="AG234" i="2" s="1"/>
  <c r="AD233" i="2"/>
  <c r="K233" i="2"/>
  <c r="L233" i="2" s="1"/>
  <c r="F233" i="2"/>
  <c r="AG233" i="2" s="1"/>
  <c r="K232" i="2"/>
  <c r="L232" i="2" s="1"/>
  <c r="F232" i="2"/>
  <c r="AD231" i="2"/>
  <c r="K231" i="2"/>
  <c r="L231" i="2" s="1"/>
  <c r="F231" i="2"/>
  <c r="AF231" i="2" s="1"/>
  <c r="AG230" i="2"/>
  <c r="L230" i="2"/>
  <c r="K230" i="2"/>
  <c r="F230" i="2"/>
  <c r="AJ229" i="2"/>
  <c r="AD229" i="2"/>
  <c r="K229" i="2"/>
  <c r="L229" i="2" s="1"/>
  <c r="F229" i="2"/>
  <c r="AC229" i="2" s="1"/>
  <c r="AI228" i="2"/>
  <c r="AH228" i="2"/>
  <c r="AF228" i="2"/>
  <c r="AE228" i="2"/>
  <c r="AD228" i="2"/>
  <c r="AC228" i="2"/>
  <c r="AB228" i="2"/>
  <c r="K228" i="2"/>
  <c r="I228" i="2"/>
  <c r="F228" i="2"/>
  <c r="L228" i="2"/>
  <c r="AJ227" i="2"/>
  <c r="AE227" i="2"/>
  <c r="AB227" i="2"/>
  <c r="K227" i="2"/>
  <c r="L227" i="2" s="1"/>
  <c r="F227" i="2"/>
  <c r="AF227" i="2" s="1"/>
  <c r="AJ226" i="2"/>
  <c r="AI226" i="2"/>
  <c r="AE226" i="2"/>
  <c r="AC226" i="2"/>
  <c r="AB226" i="2"/>
  <c r="K226" i="2"/>
  <c r="L226" i="2" s="1"/>
  <c r="I226" i="2"/>
  <c r="F226" i="2"/>
  <c r="AG226" i="2" s="1"/>
  <c r="AJ225" i="2"/>
  <c r="AH225" i="2"/>
  <c r="AE225" i="2"/>
  <c r="K225" i="2"/>
  <c r="L225" i="2" s="1"/>
  <c r="F225" i="2"/>
  <c r="AC225" i="2" s="1"/>
  <c r="AC224" i="2"/>
  <c r="K224" i="2"/>
  <c r="L224" i="2" s="1"/>
  <c r="F224" i="2"/>
  <c r="AF224" i="2" s="1"/>
  <c r="AJ223" i="2"/>
  <c r="AF223" i="2"/>
  <c r="AE223" i="2"/>
  <c r="AC223" i="2"/>
  <c r="K223" i="2"/>
  <c r="L223" i="2" s="1"/>
  <c r="H223" i="2"/>
  <c r="F223" i="2"/>
  <c r="AD223" i="2" s="1"/>
  <c r="AJ222" i="2"/>
  <c r="AG222" i="2"/>
  <c r="AB222" i="2"/>
  <c r="K222" i="2"/>
  <c r="L222" i="2" s="1"/>
  <c r="F222" i="2"/>
  <c r="AE222" i="2" s="1"/>
  <c r="AI221" i="2"/>
  <c r="AH221" i="2"/>
  <c r="AF221" i="2"/>
  <c r="AE221" i="2"/>
  <c r="AB221" i="2"/>
  <c r="K221" i="2"/>
  <c r="I221" i="2"/>
  <c r="F221" i="2"/>
  <c r="AC221" i="2" s="1"/>
  <c r="L221" i="2"/>
  <c r="AI220" i="2"/>
  <c r="AH220" i="2"/>
  <c r="AF220" i="2"/>
  <c r="AE220" i="2"/>
  <c r="AD220" i="2"/>
  <c r="AB220" i="2"/>
  <c r="K220" i="2"/>
  <c r="L220" i="2" s="1"/>
  <c r="I220" i="2"/>
  <c r="F220" i="2"/>
  <c r="AC220" i="2" s="1"/>
  <c r="AF219" i="2"/>
  <c r="K219" i="2"/>
  <c r="F219" i="2"/>
  <c r="L219" i="2"/>
  <c r="AC218" i="2"/>
  <c r="L218" i="2"/>
  <c r="K218" i="2"/>
  <c r="F218" i="2"/>
  <c r="AG218" i="2" s="1"/>
  <c r="AJ217" i="2"/>
  <c r="AF217" i="2"/>
  <c r="K217" i="2"/>
  <c r="F217" i="2"/>
  <c r="AC217" i="2" s="1"/>
  <c r="L217" i="2"/>
  <c r="AI216" i="2"/>
  <c r="AH216" i="2"/>
  <c r="AF216" i="2"/>
  <c r="AD216" i="2"/>
  <c r="AC216" i="2"/>
  <c r="AB216" i="2"/>
  <c r="L216" i="2"/>
  <c r="K216" i="2"/>
  <c r="I216" i="2"/>
  <c r="F216" i="2"/>
  <c r="AE216" i="2" s="1"/>
  <c r="AJ215" i="2"/>
  <c r="AE215" i="2"/>
  <c r="AD215" i="2"/>
  <c r="AC215" i="2"/>
  <c r="AB215" i="2"/>
  <c r="K215" i="2"/>
  <c r="L215" i="2" s="1"/>
  <c r="F215" i="2"/>
  <c r="AF215" i="2" s="1"/>
  <c r="AI214" i="2"/>
  <c r="AE214" i="2"/>
  <c r="L214" i="2"/>
  <c r="K214" i="2"/>
  <c r="I214" i="2"/>
  <c r="F214" i="2"/>
  <c r="AG214" i="2" s="1"/>
  <c r="AI213" i="2"/>
  <c r="AH213" i="2"/>
  <c r="AE213" i="2"/>
  <c r="AD213" i="2"/>
  <c r="AB213" i="2"/>
  <c r="K213" i="2"/>
  <c r="L213" i="2" s="1"/>
  <c r="I213" i="2"/>
  <c r="F213" i="2"/>
  <c r="AC213" i="2" s="1"/>
  <c r="AI212" i="2"/>
  <c r="K212" i="2"/>
  <c r="L212" i="2" s="1"/>
  <c r="I212" i="2"/>
  <c r="F212" i="2"/>
  <c r="AF212" i="2" s="1"/>
  <c r="AF211" i="2"/>
  <c r="AC211" i="2"/>
  <c r="AB211" i="2"/>
  <c r="K211" i="2"/>
  <c r="F211" i="2"/>
  <c r="AE211" i="2" s="1"/>
  <c r="L211" i="2"/>
  <c r="AJ210" i="2"/>
  <c r="AI210" i="2"/>
  <c r="AG210" i="2"/>
  <c r="AE210" i="2"/>
  <c r="AB210" i="2"/>
  <c r="K210" i="2"/>
  <c r="L210" i="2" s="1"/>
  <c r="I210" i="2"/>
  <c r="F210" i="2"/>
  <c r="AC210" i="2" s="1"/>
  <c r="AI209" i="2"/>
  <c r="AF209" i="2"/>
  <c r="AB209" i="2"/>
  <c r="K209" i="2"/>
  <c r="I209" i="2"/>
  <c r="F209" i="2"/>
  <c r="AC209" i="2" s="1"/>
  <c r="L209" i="2"/>
  <c r="L208" i="2"/>
  <c r="K208" i="2"/>
  <c r="F208" i="2"/>
  <c r="AD207" i="2"/>
  <c r="K207" i="2"/>
  <c r="L207" i="2" s="1"/>
  <c r="F207" i="2"/>
  <c r="AF207" i="2" s="1"/>
  <c r="AG206" i="2"/>
  <c r="L206" i="2"/>
  <c r="K206" i="2"/>
  <c r="F206" i="2"/>
  <c r="AJ205" i="2"/>
  <c r="AD205" i="2"/>
  <c r="K205" i="2"/>
  <c r="L205" i="2" s="1"/>
  <c r="F205" i="2"/>
  <c r="AC205" i="2" s="1"/>
  <c r="AI204" i="2"/>
  <c r="AH204" i="2"/>
  <c r="AF204" i="2"/>
  <c r="AE204" i="2"/>
  <c r="AD204" i="2"/>
  <c r="AC204" i="2"/>
  <c r="AB204" i="2"/>
  <c r="K204" i="2"/>
  <c r="I204" i="2"/>
  <c r="F204" i="2"/>
  <c r="L204" i="2"/>
  <c r="AJ203" i="2"/>
  <c r="AE203" i="2"/>
  <c r="AB203" i="2"/>
  <c r="K203" i="2"/>
  <c r="L203" i="2" s="1"/>
  <c r="F203" i="2"/>
  <c r="AF203" i="2" s="1"/>
  <c r="AJ202" i="2"/>
  <c r="AI202" i="2"/>
  <c r="AE202" i="2"/>
  <c r="AC202" i="2"/>
  <c r="AB202" i="2"/>
  <c r="K202" i="2"/>
  <c r="L202" i="2" s="1"/>
  <c r="I202" i="2"/>
  <c r="F202" i="2"/>
  <c r="AG202" i="2" s="1"/>
  <c r="AJ201" i="2"/>
  <c r="AH201" i="2"/>
  <c r="AE201" i="2"/>
  <c r="K201" i="2"/>
  <c r="L201" i="2" s="1"/>
  <c r="F201" i="2"/>
  <c r="AC201" i="2" s="1"/>
  <c r="AD200" i="2"/>
  <c r="AC200" i="2"/>
  <c r="K200" i="2"/>
  <c r="L200" i="2" s="1"/>
  <c r="F200" i="2"/>
  <c r="AF200" i="2" s="1"/>
  <c r="AJ199" i="2"/>
  <c r="AF199" i="2"/>
  <c r="AE199" i="2"/>
  <c r="AC199" i="2"/>
  <c r="K199" i="2"/>
  <c r="L199" i="2" s="1"/>
  <c r="F199" i="2"/>
  <c r="AD199" i="2" s="1"/>
  <c r="AJ198" i="2"/>
  <c r="AG198" i="2"/>
  <c r="AB198" i="2"/>
  <c r="K198" i="2"/>
  <c r="L198" i="2" s="1"/>
  <c r="F198" i="2"/>
  <c r="AE198" i="2" s="1"/>
  <c r="AI197" i="2"/>
  <c r="AH197" i="2"/>
  <c r="AF197" i="2"/>
  <c r="AE197" i="2"/>
  <c r="AB197" i="2"/>
  <c r="K197" i="2"/>
  <c r="I197" i="2"/>
  <c r="H197" i="2"/>
  <c r="F197" i="2"/>
  <c r="AC197" i="2" s="1"/>
  <c r="L197" i="2"/>
  <c r="AI196" i="2"/>
  <c r="AH196" i="2"/>
  <c r="AF196" i="2"/>
  <c r="AE196" i="2"/>
  <c r="AD196" i="2"/>
  <c r="AB196" i="2"/>
  <c r="K196" i="2"/>
  <c r="L196" i="2" s="1"/>
  <c r="I196" i="2"/>
  <c r="F196" i="2"/>
  <c r="AC196" i="2" s="1"/>
  <c r="AF195" i="2"/>
  <c r="K195" i="2"/>
  <c r="F195" i="2"/>
  <c r="L195" i="2"/>
  <c r="AC194" i="2"/>
  <c r="L194" i="2"/>
  <c r="K194" i="2"/>
  <c r="F194" i="2"/>
  <c r="AG194" i="2" s="1"/>
  <c r="AF193" i="2"/>
  <c r="K193" i="2"/>
  <c r="F193" i="2"/>
  <c r="AC193" i="2" s="1"/>
  <c r="L193" i="2"/>
  <c r="AI192" i="2"/>
  <c r="AH192" i="2"/>
  <c r="AF192" i="2"/>
  <c r="AD192" i="2"/>
  <c r="AC192" i="2"/>
  <c r="AB192" i="2"/>
  <c r="L192" i="2"/>
  <c r="K192" i="2"/>
  <c r="I192" i="2"/>
  <c r="F192" i="2"/>
  <c r="AE192" i="2" s="1"/>
  <c r="AJ191" i="2"/>
  <c r="AE191" i="2"/>
  <c r="AD191" i="2"/>
  <c r="AC191" i="2"/>
  <c r="AB191" i="2"/>
  <c r="K191" i="2"/>
  <c r="L191" i="2" s="1"/>
  <c r="F191" i="2"/>
  <c r="AF191" i="2" s="1"/>
  <c r="AI190" i="2"/>
  <c r="AE190" i="2"/>
  <c r="L190" i="2"/>
  <c r="K190" i="2"/>
  <c r="I190" i="2"/>
  <c r="F190" i="2"/>
  <c r="AG190" i="2" s="1"/>
  <c r="AI189" i="2"/>
  <c r="AH189" i="2"/>
  <c r="AE189" i="2"/>
  <c r="AD189" i="2"/>
  <c r="AB189" i="2"/>
  <c r="K189" i="2"/>
  <c r="L189" i="2" s="1"/>
  <c r="I189" i="2"/>
  <c r="F189" i="2"/>
  <c r="AC189" i="2" s="1"/>
  <c r="AI188" i="2"/>
  <c r="K188" i="2"/>
  <c r="L188" i="2" s="1"/>
  <c r="I188" i="2"/>
  <c r="F188" i="2"/>
  <c r="AF188" i="2" s="1"/>
  <c r="AF187" i="2"/>
  <c r="AC187" i="2"/>
  <c r="AB187" i="2"/>
  <c r="K187" i="2"/>
  <c r="F187" i="2"/>
  <c r="AE187" i="2" s="1"/>
  <c r="L187" i="2"/>
  <c r="AJ186" i="2"/>
  <c r="AI186" i="2"/>
  <c r="AG186" i="2"/>
  <c r="AE186" i="2"/>
  <c r="AB186" i="2"/>
  <c r="K186" i="2"/>
  <c r="L186" i="2" s="1"/>
  <c r="I186" i="2"/>
  <c r="F186" i="2"/>
  <c r="AC186" i="2" s="1"/>
  <c r="AI185" i="2"/>
  <c r="AF185" i="2"/>
  <c r="AB185" i="2"/>
  <c r="K185" i="2"/>
  <c r="I185" i="2"/>
  <c r="F185" i="2"/>
  <c r="AC185" i="2" s="1"/>
  <c r="L185" i="2"/>
  <c r="L184" i="2"/>
  <c r="K184" i="2"/>
  <c r="F184" i="2"/>
  <c r="AD183" i="2"/>
  <c r="K183" i="2"/>
  <c r="L183" i="2" s="1"/>
  <c r="F183" i="2"/>
  <c r="AF183" i="2" s="1"/>
  <c r="AG182" i="2"/>
  <c r="L182" i="2"/>
  <c r="K182" i="2"/>
  <c r="F182" i="2"/>
  <c r="AD181" i="2"/>
  <c r="K181" i="2"/>
  <c r="L181" i="2" s="1"/>
  <c r="F181" i="2"/>
  <c r="AC181" i="2" s="1"/>
  <c r="AI180" i="2"/>
  <c r="AH180" i="2"/>
  <c r="AF180" i="2"/>
  <c r="AE180" i="2"/>
  <c r="AD180" i="2"/>
  <c r="AC180" i="2"/>
  <c r="AB180" i="2"/>
  <c r="K180" i="2"/>
  <c r="I180" i="2"/>
  <c r="F180" i="2"/>
  <c r="L180" i="2"/>
  <c r="AJ179" i="2"/>
  <c r="AE179" i="2"/>
  <c r="AB179" i="2"/>
  <c r="K179" i="2"/>
  <c r="L179" i="2" s="1"/>
  <c r="F179" i="2"/>
  <c r="AF179" i="2" s="1"/>
  <c r="AJ178" i="2"/>
  <c r="AI178" i="2"/>
  <c r="AE178" i="2"/>
  <c r="AC178" i="2"/>
  <c r="AB178" i="2"/>
  <c r="K178" i="2"/>
  <c r="L178" i="2" s="1"/>
  <c r="I178" i="2"/>
  <c r="F178" i="2"/>
  <c r="AG178" i="2" s="1"/>
  <c r="AJ177" i="2"/>
  <c r="AH177" i="2"/>
  <c r="AE177" i="2"/>
  <c r="K177" i="2"/>
  <c r="L177" i="2" s="1"/>
  <c r="F177" i="2"/>
  <c r="AC177" i="2" s="1"/>
  <c r="AD176" i="2"/>
  <c r="AC176" i="2"/>
  <c r="K176" i="2"/>
  <c r="L176" i="2" s="1"/>
  <c r="F176" i="2"/>
  <c r="AF176" i="2" s="1"/>
  <c r="AJ175" i="2"/>
  <c r="AF175" i="2"/>
  <c r="AE175" i="2"/>
  <c r="AC175" i="2"/>
  <c r="K175" i="2"/>
  <c r="L175" i="2" s="1"/>
  <c r="H175" i="2"/>
  <c r="F175" i="2"/>
  <c r="AD175" i="2" s="1"/>
  <c r="AJ174" i="2"/>
  <c r="AG174" i="2"/>
  <c r="AB174" i="2"/>
  <c r="K174" i="2"/>
  <c r="L174" i="2" s="1"/>
  <c r="F174" i="2"/>
  <c r="AE174" i="2" s="1"/>
  <c r="AI173" i="2"/>
  <c r="AH173" i="2"/>
  <c r="AF173" i="2"/>
  <c r="AE173" i="2"/>
  <c r="AB173" i="2"/>
  <c r="K173" i="2"/>
  <c r="I173" i="2"/>
  <c r="H173" i="2"/>
  <c r="F173" i="2"/>
  <c r="AC173" i="2" s="1"/>
  <c r="L173" i="2"/>
  <c r="AI172" i="2"/>
  <c r="AH172" i="2"/>
  <c r="AF172" i="2"/>
  <c r="AE172" i="2"/>
  <c r="AD172" i="2"/>
  <c r="AB172" i="2"/>
  <c r="K172" i="2"/>
  <c r="L172" i="2" s="1"/>
  <c r="I172" i="2"/>
  <c r="F172" i="2"/>
  <c r="AC172" i="2" s="1"/>
  <c r="AF171" i="2"/>
  <c r="K171" i="2"/>
  <c r="F171" i="2"/>
  <c r="L171" i="2"/>
  <c r="AC170" i="2"/>
  <c r="L170" i="2"/>
  <c r="K170" i="2"/>
  <c r="F170" i="2"/>
  <c r="AG170" i="2" s="1"/>
  <c r="AF169" i="2"/>
  <c r="K169" i="2"/>
  <c r="F169" i="2"/>
  <c r="AC169" i="2" s="1"/>
  <c r="L169" i="2"/>
  <c r="AI168" i="2"/>
  <c r="AH168" i="2"/>
  <c r="AF168" i="2"/>
  <c r="AD168" i="2"/>
  <c r="AC168" i="2"/>
  <c r="AB168" i="2"/>
  <c r="L168" i="2"/>
  <c r="K168" i="2"/>
  <c r="I168" i="2"/>
  <c r="F168" i="2"/>
  <c r="AE168" i="2" s="1"/>
  <c r="AJ167" i="2"/>
  <c r="AE167" i="2"/>
  <c r="AD167" i="2"/>
  <c r="AC167" i="2"/>
  <c r="AB167" i="2"/>
  <c r="K167" i="2"/>
  <c r="L167" i="2" s="1"/>
  <c r="F167" i="2"/>
  <c r="AF167" i="2" s="1"/>
  <c r="AI166" i="2"/>
  <c r="AE166" i="2"/>
  <c r="L166" i="2"/>
  <c r="K166" i="2"/>
  <c r="I166" i="2"/>
  <c r="F166" i="2"/>
  <c r="AG166" i="2" s="1"/>
  <c r="AI165" i="2"/>
  <c r="AH165" i="2"/>
  <c r="AE165" i="2"/>
  <c r="AD165" i="2"/>
  <c r="AB165" i="2"/>
  <c r="K165" i="2"/>
  <c r="L165" i="2" s="1"/>
  <c r="I165" i="2"/>
  <c r="F165" i="2"/>
  <c r="AC165" i="2" s="1"/>
  <c r="AI164" i="2"/>
  <c r="AD164" i="2"/>
  <c r="K164" i="2"/>
  <c r="L164" i="2" s="1"/>
  <c r="I164" i="2"/>
  <c r="F164" i="2"/>
  <c r="AF164" i="2" s="1"/>
  <c r="AF163" i="2"/>
  <c r="AC163" i="2"/>
  <c r="AB163" i="2"/>
  <c r="K163" i="2"/>
  <c r="F163" i="2"/>
  <c r="AE163" i="2" s="1"/>
  <c r="L163" i="2"/>
  <c r="AJ162" i="2"/>
  <c r="AI162" i="2"/>
  <c r="AG162" i="2"/>
  <c r="AE162" i="2"/>
  <c r="AB162" i="2"/>
  <c r="K162" i="2"/>
  <c r="L162" i="2" s="1"/>
  <c r="I162" i="2"/>
  <c r="F162" i="2"/>
  <c r="AC162" i="2" s="1"/>
  <c r="AI161" i="2"/>
  <c r="AF161" i="2"/>
  <c r="AB161" i="2"/>
  <c r="K161" i="2"/>
  <c r="I161" i="2"/>
  <c r="F161" i="2"/>
  <c r="AC161" i="2" s="1"/>
  <c r="L161" i="2"/>
  <c r="L160" i="2"/>
  <c r="K160" i="2"/>
  <c r="F160" i="2"/>
  <c r="AD159" i="2"/>
  <c r="K159" i="2"/>
  <c r="L159" i="2" s="1"/>
  <c r="F159" i="2"/>
  <c r="AF159" i="2" s="1"/>
  <c r="AG158" i="2"/>
  <c r="AC158" i="2"/>
  <c r="L158" i="2"/>
  <c r="K158" i="2"/>
  <c r="F158" i="2"/>
  <c r="AJ157" i="2"/>
  <c r="AD157" i="2"/>
  <c r="K157" i="2"/>
  <c r="L157" i="2" s="1"/>
  <c r="F157" i="2"/>
  <c r="AC157" i="2" s="1"/>
  <c r="AI156" i="2"/>
  <c r="AH156" i="2"/>
  <c r="AF156" i="2"/>
  <c r="AE156" i="2"/>
  <c r="AD156" i="2"/>
  <c r="AC156" i="2"/>
  <c r="AB156" i="2"/>
  <c r="K156" i="2"/>
  <c r="I156" i="2"/>
  <c r="F156" i="2"/>
  <c r="L156" i="2"/>
  <c r="AJ155" i="2"/>
  <c r="AE155" i="2"/>
  <c r="AB155" i="2"/>
  <c r="K155" i="2"/>
  <c r="L155" i="2" s="1"/>
  <c r="F155" i="2"/>
  <c r="AF155" i="2" s="1"/>
  <c r="AJ154" i="2"/>
  <c r="AI154" i="2"/>
  <c r="AE154" i="2"/>
  <c r="AC154" i="2"/>
  <c r="AB154" i="2"/>
  <c r="K154" i="2"/>
  <c r="L154" i="2" s="1"/>
  <c r="I154" i="2"/>
  <c r="F154" i="2"/>
  <c r="AG154" i="2" s="1"/>
  <c r="AJ153" i="2"/>
  <c r="AH153" i="2"/>
  <c r="AE153" i="2"/>
  <c r="K153" i="2"/>
  <c r="L153" i="2" s="1"/>
  <c r="F153" i="2"/>
  <c r="AC153" i="2" s="1"/>
  <c r="AD152" i="2"/>
  <c r="AC152" i="2"/>
  <c r="K152" i="2"/>
  <c r="L152" i="2" s="1"/>
  <c r="F152" i="2"/>
  <c r="AF152" i="2" s="1"/>
  <c r="AJ151" i="2"/>
  <c r="AF151" i="2"/>
  <c r="AE151" i="2"/>
  <c r="AC151" i="2"/>
  <c r="K151" i="2"/>
  <c r="H151" i="2"/>
  <c r="F151" i="2"/>
  <c r="AD151" i="2" s="1"/>
  <c r="L151" i="2"/>
  <c r="AJ150" i="2"/>
  <c r="AG150" i="2"/>
  <c r="AB150" i="2"/>
  <c r="K150" i="2"/>
  <c r="L150" i="2" s="1"/>
  <c r="F150" i="2"/>
  <c r="AE150" i="2" s="1"/>
  <c r="AI149" i="2"/>
  <c r="AH149" i="2"/>
  <c r="AF149" i="2"/>
  <c r="AE149" i="2"/>
  <c r="AB149" i="2"/>
  <c r="K149" i="2"/>
  <c r="I149" i="2"/>
  <c r="H149" i="2"/>
  <c r="F149" i="2"/>
  <c r="AC149" i="2" s="1"/>
  <c r="L149" i="2"/>
  <c r="AI148" i="2"/>
  <c r="AH148" i="2"/>
  <c r="AF148" i="2"/>
  <c r="AE148" i="2"/>
  <c r="AD148" i="2"/>
  <c r="AB148" i="2"/>
  <c r="K148" i="2"/>
  <c r="L148" i="2" s="1"/>
  <c r="I148" i="2"/>
  <c r="F148" i="2"/>
  <c r="AC148" i="2" s="1"/>
  <c r="AF147" i="2"/>
  <c r="AD147" i="2"/>
  <c r="K147" i="2"/>
  <c r="F147" i="2"/>
  <c r="L147" i="2"/>
  <c r="AC146" i="2"/>
  <c r="L146" i="2"/>
  <c r="K146" i="2"/>
  <c r="F146" i="2"/>
  <c r="AG146" i="2" s="1"/>
  <c r="AF145" i="2"/>
  <c r="AD145" i="2"/>
  <c r="K145" i="2"/>
  <c r="F145" i="2"/>
  <c r="AC145" i="2" s="1"/>
  <c r="L145" i="2"/>
  <c r="AI144" i="2"/>
  <c r="AH144" i="2"/>
  <c r="AF144" i="2"/>
  <c r="AD144" i="2"/>
  <c r="AC144" i="2"/>
  <c r="AB144" i="2"/>
  <c r="L144" i="2"/>
  <c r="K144" i="2"/>
  <c r="I144" i="2"/>
  <c r="F144" i="2"/>
  <c r="AE144" i="2" s="1"/>
  <c r="AJ143" i="2"/>
  <c r="AE143" i="2"/>
  <c r="AD143" i="2"/>
  <c r="AC143" i="2"/>
  <c r="AB143" i="2"/>
  <c r="K143" i="2"/>
  <c r="L143" i="2" s="1"/>
  <c r="F143" i="2"/>
  <c r="AF143" i="2" s="1"/>
  <c r="AI142" i="2"/>
  <c r="AE142" i="2"/>
  <c r="AB142" i="2"/>
  <c r="L142" i="2"/>
  <c r="K142" i="2"/>
  <c r="I142" i="2"/>
  <c r="F142" i="2"/>
  <c r="AG142" i="2" s="1"/>
  <c r="AI141" i="2"/>
  <c r="AH141" i="2"/>
  <c r="AE141" i="2"/>
  <c r="AD141" i="2"/>
  <c r="AB141" i="2"/>
  <c r="K141" i="2"/>
  <c r="L141" i="2" s="1"/>
  <c r="I141" i="2"/>
  <c r="F141" i="2"/>
  <c r="AC141" i="2" s="1"/>
  <c r="AI140" i="2"/>
  <c r="AB140" i="2"/>
  <c r="K140" i="2"/>
  <c r="L140" i="2" s="1"/>
  <c r="I140" i="2"/>
  <c r="F140" i="2"/>
  <c r="AF140" i="2" s="1"/>
  <c r="AB139" i="2"/>
  <c r="K139" i="2"/>
  <c r="L139" i="2" s="1"/>
  <c r="F139" i="2"/>
  <c r="AF139" i="2" s="1"/>
  <c r="AJ138" i="2"/>
  <c r="AI138" i="2"/>
  <c r="AG138" i="2"/>
  <c r="AE138" i="2"/>
  <c r="AB138" i="2"/>
  <c r="K138" i="2"/>
  <c r="L138" i="2" s="1"/>
  <c r="I138" i="2"/>
  <c r="F138" i="2"/>
  <c r="AC138" i="2" s="1"/>
  <c r="K137" i="2"/>
  <c r="F137" i="2"/>
  <c r="AC137" i="2" s="1"/>
  <c r="L137" i="2"/>
  <c r="L136" i="2"/>
  <c r="K136" i="2"/>
  <c r="F136" i="2"/>
  <c r="AE135" i="2"/>
  <c r="K135" i="2"/>
  <c r="L135" i="2" s="1"/>
  <c r="F135" i="2"/>
  <c r="AF135" i="2" s="1"/>
  <c r="AG134" i="2"/>
  <c r="AC134" i="2"/>
  <c r="L134" i="2"/>
  <c r="K134" i="2"/>
  <c r="F134" i="2"/>
  <c r="AJ133" i="2"/>
  <c r="AE133" i="2"/>
  <c r="K133" i="2"/>
  <c r="L133" i="2" s="1"/>
  <c r="F133" i="2"/>
  <c r="AC133" i="2" s="1"/>
  <c r="AI132" i="2"/>
  <c r="AH132" i="2"/>
  <c r="AF132" i="2"/>
  <c r="AE132" i="2"/>
  <c r="AD132" i="2"/>
  <c r="AC132" i="2"/>
  <c r="AB132" i="2"/>
  <c r="K132" i="2"/>
  <c r="L132" i="2" s="1"/>
  <c r="I132" i="2"/>
  <c r="F132" i="2"/>
  <c r="AJ131" i="2"/>
  <c r="AE131" i="2"/>
  <c r="AC131" i="2"/>
  <c r="AB131" i="2"/>
  <c r="K131" i="2"/>
  <c r="L131" i="2" s="1"/>
  <c r="F131" i="2"/>
  <c r="AF131" i="2" s="1"/>
  <c r="AJ130" i="2"/>
  <c r="AI130" i="2"/>
  <c r="AE130" i="2"/>
  <c r="AC130" i="2"/>
  <c r="AB130" i="2"/>
  <c r="K130" i="2"/>
  <c r="L130" i="2" s="1"/>
  <c r="I130" i="2"/>
  <c r="F130" i="2"/>
  <c r="AG130" i="2" s="1"/>
  <c r="AJ129" i="2"/>
  <c r="AH129" i="2"/>
  <c r="AE129" i="2"/>
  <c r="AB129" i="2"/>
  <c r="K129" i="2"/>
  <c r="L129" i="2" s="1"/>
  <c r="F129" i="2"/>
  <c r="AC129" i="2" s="1"/>
  <c r="AH128" i="2"/>
  <c r="AD128" i="2"/>
  <c r="AC128" i="2"/>
  <c r="K128" i="2"/>
  <c r="L128" i="2" s="1"/>
  <c r="F128" i="2"/>
  <c r="AF128" i="2" s="1"/>
  <c r="AJ127" i="2"/>
  <c r="AF127" i="2"/>
  <c r="AE127" i="2"/>
  <c r="AC127" i="2"/>
  <c r="K127" i="2"/>
  <c r="L127" i="2" s="1"/>
  <c r="F127" i="2"/>
  <c r="AD127" i="2" s="1"/>
  <c r="K126" i="2"/>
  <c r="L126" i="2" s="1"/>
  <c r="F126" i="2"/>
  <c r="AG126" i="2" s="1"/>
  <c r="AI125" i="2"/>
  <c r="AH125" i="2"/>
  <c r="AF125" i="2"/>
  <c r="AE125" i="2"/>
  <c r="AB125" i="2"/>
  <c r="K125" i="2"/>
  <c r="I125" i="2"/>
  <c r="H125" i="2"/>
  <c r="F125" i="2"/>
  <c r="AC125" i="2" s="1"/>
  <c r="L125" i="2"/>
  <c r="AI124" i="2"/>
  <c r="AH124" i="2"/>
  <c r="AF124" i="2"/>
  <c r="AE124" i="2"/>
  <c r="AD124" i="2"/>
  <c r="AB124" i="2"/>
  <c r="K124" i="2"/>
  <c r="I124" i="2"/>
  <c r="F124" i="2"/>
  <c r="AC124" i="2" s="1"/>
  <c r="L124" i="2"/>
  <c r="AF123" i="2"/>
  <c r="K123" i="2"/>
  <c r="F123" i="2"/>
  <c r="L123" i="2"/>
  <c r="AE122" i="2"/>
  <c r="L122" i="2"/>
  <c r="K122" i="2"/>
  <c r="F122" i="2"/>
  <c r="AG122" i="2" s="1"/>
  <c r="AF121" i="2"/>
  <c r="AD121" i="2"/>
  <c r="K121" i="2"/>
  <c r="F121" i="2"/>
  <c r="AC121" i="2" s="1"/>
  <c r="L121" i="2"/>
  <c r="AI120" i="2"/>
  <c r="AH120" i="2"/>
  <c r="AF120" i="2"/>
  <c r="AD120" i="2"/>
  <c r="AC120" i="2"/>
  <c r="AB120" i="2"/>
  <c r="L120" i="2"/>
  <c r="K120" i="2"/>
  <c r="I120" i="2"/>
  <c r="F120" i="2"/>
  <c r="AE120" i="2" s="1"/>
  <c r="AJ119" i="2"/>
  <c r="AE119" i="2"/>
  <c r="AD119" i="2"/>
  <c r="AC119" i="2"/>
  <c r="AB119" i="2"/>
  <c r="K119" i="2"/>
  <c r="L119" i="2" s="1"/>
  <c r="F119" i="2"/>
  <c r="AF119" i="2" s="1"/>
  <c r="AI118" i="2"/>
  <c r="AE118" i="2"/>
  <c r="AB118" i="2"/>
  <c r="L118" i="2"/>
  <c r="K118" i="2"/>
  <c r="I118" i="2"/>
  <c r="F118" i="2"/>
  <c r="AG118" i="2" s="1"/>
  <c r="AI117" i="2"/>
  <c r="AH117" i="2"/>
  <c r="AE117" i="2"/>
  <c r="AD117" i="2"/>
  <c r="AB117" i="2"/>
  <c r="K117" i="2"/>
  <c r="L117" i="2" s="1"/>
  <c r="I117" i="2"/>
  <c r="F117" i="2"/>
  <c r="AC117" i="2" s="1"/>
  <c r="AI116" i="2"/>
  <c r="AB116" i="2"/>
  <c r="K116" i="2"/>
  <c r="L116" i="2" s="1"/>
  <c r="I116" i="2"/>
  <c r="F116" i="2"/>
  <c r="AF116" i="2" s="1"/>
  <c r="AB115" i="2"/>
  <c r="K115" i="2"/>
  <c r="L115" i="2" s="1"/>
  <c r="F115" i="2"/>
  <c r="AF115" i="2" s="1"/>
  <c r="AJ114" i="2"/>
  <c r="AI114" i="2"/>
  <c r="AG114" i="2"/>
  <c r="AE114" i="2"/>
  <c r="AB114" i="2"/>
  <c r="K114" i="2"/>
  <c r="L114" i="2" s="1"/>
  <c r="I114" i="2"/>
  <c r="F114" i="2"/>
  <c r="AC114" i="2" s="1"/>
  <c r="L113" i="2"/>
  <c r="K113" i="2"/>
  <c r="F113" i="2"/>
  <c r="AC113" i="2" s="1"/>
  <c r="L112" i="2"/>
  <c r="K112" i="2"/>
  <c r="F112" i="2"/>
  <c r="AE111" i="2"/>
  <c r="K111" i="2"/>
  <c r="L111" i="2" s="1"/>
  <c r="F111" i="2"/>
  <c r="AF111" i="2" s="1"/>
  <c r="AG110" i="2"/>
  <c r="L110" i="2"/>
  <c r="K110" i="2"/>
  <c r="F110" i="2"/>
  <c r="AJ109" i="2"/>
  <c r="AE109" i="2"/>
  <c r="K109" i="2"/>
  <c r="L109" i="2" s="1"/>
  <c r="F109" i="2"/>
  <c r="AC109" i="2" s="1"/>
  <c r="AI108" i="2"/>
  <c r="AH108" i="2"/>
  <c r="AF108" i="2"/>
  <c r="AE108" i="2"/>
  <c r="AD108" i="2"/>
  <c r="AC108" i="2"/>
  <c r="AB108" i="2"/>
  <c r="K108" i="2"/>
  <c r="L108" i="2" s="1"/>
  <c r="I108" i="2"/>
  <c r="F108" i="2"/>
  <c r="AJ107" i="2"/>
  <c r="AE107" i="2"/>
  <c r="AC107" i="2"/>
  <c r="K107" i="2"/>
  <c r="L107" i="2" s="1"/>
  <c r="F107" i="2"/>
  <c r="AF107" i="2" s="1"/>
  <c r="AJ106" i="2"/>
  <c r="AI106" i="2"/>
  <c r="AE106" i="2"/>
  <c r="AC106" i="2"/>
  <c r="AB106" i="2"/>
  <c r="K106" i="2"/>
  <c r="L106" i="2" s="1"/>
  <c r="I106" i="2"/>
  <c r="F106" i="2"/>
  <c r="AG106" i="2" s="1"/>
  <c r="AJ105" i="2"/>
  <c r="AH105" i="2"/>
  <c r="AE105" i="2"/>
  <c r="AB105" i="2"/>
  <c r="K105" i="2"/>
  <c r="L105" i="2" s="1"/>
  <c r="F105" i="2"/>
  <c r="AC105" i="2" s="1"/>
  <c r="AH104" i="2"/>
  <c r="AD104" i="2"/>
  <c r="AC104" i="2"/>
  <c r="K104" i="2"/>
  <c r="L104" i="2" s="1"/>
  <c r="F104" i="2"/>
  <c r="AF104" i="2" s="1"/>
  <c r="AJ103" i="2"/>
  <c r="AF103" i="2"/>
  <c r="AE103" i="2"/>
  <c r="AC103" i="2"/>
  <c r="K103" i="2"/>
  <c r="L103" i="2" s="1"/>
  <c r="F103" i="2"/>
  <c r="AD103" i="2" s="1"/>
  <c r="K102" i="2"/>
  <c r="L102" i="2" s="1"/>
  <c r="F102" i="2"/>
  <c r="AG102" i="2" s="1"/>
  <c r="AI101" i="2"/>
  <c r="AH101" i="2"/>
  <c r="AF101" i="2"/>
  <c r="AE101" i="2"/>
  <c r="AB101" i="2"/>
  <c r="K101" i="2"/>
  <c r="I101" i="2"/>
  <c r="F101" i="2"/>
  <c r="AC101" i="2" s="1"/>
  <c r="L101" i="2"/>
  <c r="AI100" i="2"/>
  <c r="AH100" i="2"/>
  <c r="AF100" i="2"/>
  <c r="AE100" i="2"/>
  <c r="AD100" i="2"/>
  <c r="AB100" i="2"/>
  <c r="K100" i="2"/>
  <c r="I100" i="2"/>
  <c r="F100" i="2"/>
  <c r="AC100" i="2" s="1"/>
  <c r="L100" i="2"/>
  <c r="AF99" i="2"/>
  <c r="K99" i="2"/>
  <c r="F99" i="2"/>
  <c r="L99" i="2"/>
  <c r="AE98" i="2"/>
  <c r="L98" i="2"/>
  <c r="K98" i="2"/>
  <c r="F98" i="2"/>
  <c r="AG98" i="2" s="1"/>
  <c r="AF97" i="2"/>
  <c r="K97" i="2"/>
  <c r="F97" i="2"/>
  <c r="AC97" i="2" s="1"/>
  <c r="L97" i="2"/>
  <c r="AI96" i="2"/>
  <c r="AH96" i="2"/>
  <c r="AF96" i="2"/>
  <c r="AD96" i="2"/>
  <c r="AC96" i="2"/>
  <c r="AB96" i="2"/>
  <c r="L96" i="2"/>
  <c r="K96" i="2"/>
  <c r="I96" i="2"/>
  <c r="F96" i="2"/>
  <c r="AE96" i="2" s="1"/>
  <c r="AJ95" i="2"/>
  <c r="AE95" i="2"/>
  <c r="AD95" i="2"/>
  <c r="AC95" i="2"/>
  <c r="AB95" i="2"/>
  <c r="K95" i="2"/>
  <c r="L95" i="2" s="1"/>
  <c r="F95" i="2"/>
  <c r="AF95" i="2" s="1"/>
  <c r="AI94" i="2"/>
  <c r="AE94" i="2"/>
  <c r="AB94" i="2"/>
  <c r="L94" i="2"/>
  <c r="K94" i="2"/>
  <c r="I94" i="2"/>
  <c r="F94" i="2"/>
  <c r="AG94" i="2" s="1"/>
  <c r="AJ93" i="2"/>
  <c r="AI93" i="2"/>
  <c r="AH93" i="2"/>
  <c r="AG93" i="2"/>
  <c r="AE93" i="2"/>
  <c r="AD93" i="2"/>
  <c r="AC93" i="2"/>
  <c r="AB93" i="2"/>
  <c r="K93" i="2"/>
  <c r="L93" i="2" s="1"/>
  <c r="I93" i="2"/>
  <c r="F93" i="2"/>
  <c r="AF93" i="2" s="1"/>
  <c r="AD92" i="2"/>
  <c r="K92" i="2"/>
  <c r="L92" i="2" s="1"/>
  <c r="F92" i="2"/>
  <c r="AE92" i="2" s="1"/>
  <c r="K91" i="2"/>
  <c r="F91" i="2"/>
  <c r="L91" i="2"/>
  <c r="AI90" i="2"/>
  <c r="AG90" i="2"/>
  <c r="AB90" i="2"/>
  <c r="K90" i="2"/>
  <c r="L90" i="2" s="1"/>
  <c r="F90" i="2"/>
  <c r="AD90" i="2" s="1"/>
  <c r="AJ89" i="2"/>
  <c r="AI89" i="2"/>
  <c r="AG89" i="2"/>
  <c r="AD89" i="2"/>
  <c r="AB89" i="2"/>
  <c r="K89" i="2"/>
  <c r="L89" i="2" s="1"/>
  <c r="F89" i="2"/>
  <c r="AH89" i="2" s="1"/>
  <c r="AI88" i="2"/>
  <c r="AH88" i="2"/>
  <c r="AG88" i="2"/>
  <c r="AE88" i="2"/>
  <c r="AD88" i="2"/>
  <c r="AC88" i="2"/>
  <c r="AB88" i="2"/>
  <c r="K88" i="2"/>
  <c r="L88" i="2" s="1"/>
  <c r="I88" i="2"/>
  <c r="F88" i="2"/>
  <c r="AD87" i="2"/>
  <c r="K87" i="2"/>
  <c r="L87" i="2" s="1"/>
  <c r="F87" i="2"/>
  <c r="AE87" i="2" s="1"/>
  <c r="AH86" i="2"/>
  <c r="AG86" i="2"/>
  <c r="AE86" i="2"/>
  <c r="AC86" i="2"/>
  <c r="L86" i="2"/>
  <c r="K86" i="2"/>
  <c r="I86" i="2"/>
  <c r="H86" i="2"/>
  <c r="F86" i="2"/>
  <c r="AD86" i="2" s="1"/>
  <c r="AI85" i="2"/>
  <c r="AG85" i="2"/>
  <c r="AC85" i="2"/>
  <c r="AB85" i="2"/>
  <c r="K85" i="2"/>
  <c r="L85" i="2" s="1"/>
  <c r="F85" i="2"/>
  <c r="AI84" i="2"/>
  <c r="AG84" i="2"/>
  <c r="AD84" i="2"/>
  <c r="AB84" i="2"/>
  <c r="K84" i="2"/>
  <c r="L84" i="2" s="1"/>
  <c r="F84" i="2"/>
  <c r="AE84" i="2" s="1"/>
  <c r="AJ83" i="2"/>
  <c r="AI83" i="2"/>
  <c r="AH83" i="2"/>
  <c r="AE83" i="2"/>
  <c r="AD83" i="2"/>
  <c r="AC83" i="2"/>
  <c r="AB83" i="2"/>
  <c r="L83" i="2"/>
  <c r="K83" i="2"/>
  <c r="F83" i="2"/>
  <c r="AJ82" i="2"/>
  <c r="AI82" i="2"/>
  <c r="AG82" i="2"/>
  <c r="AE82" i="2"/>
  <c r="AC82" i="2"/>
  <c r="AB82" i="2"/>
  <c r="L82" i="2"/>
  <c r="K82" i="2"/>
  <c r="F82" i="2"/>
  <c r="AD82" i="2" s="1"/>
  <c r="AH81" i="2"/>
  <c r="AG81" i="2"/>
  <c r="AE81" i="2"/>
  <c r="AD81" i="2"/>
  <c r="AB81" i="2"/>
  <c r="K81" i="2"/>
  <c r="I81" i="2"/>
  <c r="H81" i="2"/>
  <c r="F81" i="2"/>
  <c r="AF81" i="2" s="1"/>
  <c r="L81" i="2"/>
  <c r="AI80" i="2"/>
  <c r="AG80" i="2"/>
  <c r="AC80" i="2"/>
  <c r="AB80" i="2"/>
  <c r="K80" i="2"/>
  <c r="L80" i="2" s="1"/>
  <c r="F80" i="2"/>
  <c r="AE80" i="2" s="1"/>
  <c r="AJ79" i="2"/>
  <c r="AH79" i="2"/>
  <c r="AD79" i="2"/>
  <c r="AB79" i="2"/>
  <c r="K79" i="2"/>
  <c r="L79" i="2" s="1"/>
  <c r="F79" i="2"/>
  <c r="AE79" i="2" s="1"/>
  <c r="AJ78" i="2"/>
  <c r="AE78" i="2"/>
  <c r="L78" i="2"/>
  <c r="K78" i="2"/>
  <c r="F78" i="2"/>
  <c r="AD78" i="2" s="1"/>
  <c r="AJ77" i="2"/>
  <c r="AI77" i="2"/>
  <c r="AG77" i="2"/>
  <c r="AE77" i="2"/>
  <c r="AD77" i="2"/>
  <c r="AC77" i="2"/>
  <c r="K77" i="2"/>
  <c r="F77" i="2"/>
  <c r="AH77" i="2" s="1"/>
  <c r="L77" i="2"/>
  <c r="AH76" i="2"/>
  <c r="AG76" i="2"/>
  <c r="AE76" i="2"/>
  <c r="AD76" i="2"/>
  <c r="AB76" i="2"/>
  <c r="K76" i="2"/>
  <c r="I76" i="2"/>
  <c r="H76" i="2"/>
  <c r="F76" i="2"/>
  <c r="AC76" i="2" s="1"/>
  <c r="L76" i="2"/>
  <c r="AJ75" i="2"/>
  <c r="AI75" i="2"/>
  <c r="AH75" i="2"/>
  <c r="AG75" i="2"/>
  <c r="AF75" i="2"/>
  <c r="AD75" i="2"/>
  <c r="AC75" i="2"/>
  <c r="AB75" i="2"/>
  <c r="K75" i="2"/>
  <c r="L75" i="2" s="1"/>
  <c r="I75" i="2"/>
  <c r="F75" i="2"/>
  <c r="AE75" i="2" s="1"/>
  <c r="L74" i="2"/>
  <c r="K74" i="2"/>
  <c r="F74" i="2"/>
  <c r="AJ74" i="2" s="1"/>
  <c r="AJ73" i="2"/>
  <c r="AI73" i="2"/>
  <c r="AH73" i="2"/>
  <c r="AG73" i="2"/>
  <c r="AF73" i="2"/>
  <c r="AD73" i="2"/>
  <c r="AB73" i="2"/>
  <c r="L73" i="2"/>
  <c r="K73" i="2"/>
  <c r="I73" i="2"/>
  <c r="F73" i="2"/>
  <c r="AE73" i="2" s="1"/>
  <c r="AJ72" i="2"/>
  <c r="AG72" i="2"/>
  <c r="AF72" i="2"/>
  <c r="AD72" i="2"/>
  <c r="AC72" i="2"/>
  <c r="K72" i="2"/>
  <c r="I72" i="2"/>
  <c r="H72" i="2"/>
  <c r="F72" i="2"/>
  <c r="AE72" i="2" s="1"/>
  <c r="L72" i="2"/>
  <c r="AJ71" i="2"/>
  <c r="AI71" i="2"/>
  <c r="AH71" i="2"/>
  <c r="AG71" i="2"/>
  <c r="AF71" i="2"/>
  <c r="AD71" i="2"/>
  <c r="AC71" i="2"/>
  <c r="AB71" i="2"/>
  <c r="K71" i="2"/>
  <c r="L71" i="2" s="1"/>
  <c r="I71" i="2"/>
  <c r="F71" i="2"/>
  <c r="AE71" i="2" s="1"/>
  <c r="L70" i="2"/>
  <c r="K70" i="2"/>
  <c r="F70" i="2"/>
  <c r="AJ70" i="2" s="1"/>
  <c r="AJ69" i="2"/>
  <c r="AI69" i="2"/>
  <c r="AH69" i="2"/>
  <c r="AG69" i="2"/>
  <c r="AF69" i="2"/>
  <c r="AD69" i="2"/>
  <c r="AB69" i="2"/>
  <c r="L69" i="2"/>
  <c r="K69" i="2"/>
  <c r="I69" i="2"/>
  <c r="F69" i="2"/>
  <c r="AE69" i="2" s="1"/>
  <c r="AJ68" i="2"/>
  <c r="AG68" i="2"/>
  <c r="AF68" i="2"/>
  <c r="AD68" i="2"/>
  <c r="AC68" i="2"/>
  <c r="K68" i="2"/>
  <c r="I68" i="2"/>
  <c r="H68" i="2"/>
  <c r="F68" i="2"/>
  <c r="AE68" i="2" s="1"/>
  <c r="L68" i="2"/>
  <c r="AJ67" i="2"/>
  <c r="AI67" i="2"/>
  <c r="AH67" i="2"/>
  <c r="AG67" i="2"/>
  <c r="AF67" i="2"/>
  <c r="AD67" i="2"/>
  <c r="AC67" i="2"/>
  <c r="AB67" i="2"/>
  <c r="K67" i="2"/>
  <c r="L67" i="2" s="1"/>
  <c r="I67" i="2"/>
  <c r="F67" i="2"/>
  <c r="AE67" i="2" s="1"/>
  <c r="L66" i="2"/>
  <c r="K66" i="2"/>
  <c r="F66" i="2"/>
  <c r="AJ66" i="2" s="1"/>
  <c r="AJ65" i="2"/>
  <c r="AI65" i="2"/>
  <c r="AH65" i="2"/>
  <c r="AG65" i="2"/>
  <c r="AF65" i="2"/>
  <c r="AD65" i="2"/>
  <c r="AB65" i="2"/>
  <c r="L65" i="2"/>
  <c r="K65" i="2"/>
  <c r="I65" i="2"/>
  <c r="F65" i="2"/>
  <c r="AE65" i="2" s="1"/>
  <c r="AJ64" i="2"/>
  <c r="AG64" i="2"/>
  <c r="AF64" i="2"/>
  <c r="AD64" i="2"/>
  <c r="AC64" i="2"/>
  <c r="K64" i="2"/>
  <c r="I64" i="2"/>
  <c r="H64" i="2"/>
  <c r="F64" i="2"/>
  <c r="AE64" i="2" s="1"/>
  <c r="L64" i="2"/>
  <c r="AJ63" i="2"/>
  <c r="AI63" i="2"/>
  <c r="AH63" i="2"/>
  <c r="AG63" i="2"/>
  <c r="AF63" i="2"/>
  <c r="AD63" i="2"/>
  <c r="AC63" i="2"/>
  <c r="AB63" i="2"/>
  <c r="K63" i="2"/>
  <c r="L63" i="2" s="1"/>
  <c r="I63" i="2"/>
  <c r="F63" i="2"/>
  <c r="AE63" i="2" s="1"/>
  <c r="K62" i="2"/>
  <c r="F62" i="2"/>
  <c r="AJ62" i="2" s="1"/>
  <c r="L62" i="2"/>
  <c r="AJ61" i="2"/>
  <c r="AI61" i="2"/>
  <c r="AH61" i="2"/>
  <c r="AG61" i="2"/>
  <c r="AF61" i="2"/>
  <c r="AD61" i="2"/>
  <c r="AB61" i="2"/>
  <c r="L61" i="2"/>
  <c r="K61" i="2"/>
  <c r="I61" i="2"/>
  <c r="F61" i="2"/>
  <c r="AE61" i="2" s="1"/>
  <c r="AG60" i="2"/>
  <c r="AF60" i="2"/>
  <c r="AD60" i="2"/>
  <c r="K60" i="2"/>
  <c r="I60" i="2"/>
  <c r="H60" i="2"/>
  <c r="F60" i="2"/>
  <c r="AE60" i="2" s="1"/>
  <c r="L60" i="2"/>
  <c r="AJ59" i="2"/>
  <c r="AI59" i="2"/>
  <c r="AH59" i="2"/>
  <c r="AG59" i="2"/>
  <c r="AF59" i="2"/>
  <c r="AD59" i="2"/>
  <c r="AC59" i="2"/>
  <c r="AB59" i="2"/>
  <c r="K59" i="2"/>
  <c r="L59" i="2" s="1"/>
  <c r="I59" i="2"/>
  <c r="F59" i="2"/>
  <c r="AE59" i="2" s="1"/>
  <c r="K58" i="2"/>
  <c r="F58" i="2"/>
  <c r="AJ58" i="2" s="1"/>
  <c r="L58" i="2"/>
  <c r="AJ57" i="2"/>
  <c r="AI57" i="2"/>
  <c r="AH57" i="2"/>
  <c r="AG57" i="2"/>
  <c r="AF57" i="2"/>
  <c r="AD57" i="2"/>
  <c r="AB57" i="2"/>
  <c r="L57" i="2"/>
  <c r="K57" i="2"/>
  <c r="I57" i="2"/>
  <c r="F57" i="2"/>
  <c r="AE57" i="2" s="1"/>
  <c r="AG56" i="2"/>
  <c r="AF56" i="2"/>
  <c r="AD56" i="2"/>
  <c r="K56" i="2"/>
  <c r="I56" i="2"/>
  <c r="H56" i="2"/>
  <c r="F56" i="2"/>
  <c r="AE56" i="2" s="1"/>
  <c r="L56" i="2"/>
  <c r="AJ55" i="2"/>
  <c r="AI55" i="2"/>
  <c r="AH55" i="2"/>
  <c r="AG55" i="2"/>
  <c r="AF55" i="2"/>
  <c r="AD55" i="2"/>
  <c r="AC55" i="2"/>
  <c r="AB55" i="2"/>
  <c r="K55" i="2"/>
  <c r="L55" i="2" s="1"/>
  <c r="I55" i="2"/>
  <c r="F55" i="2"/>
  <c r="AE55" i="2" s="1"/>
  <c r="K54" i="2"/>
  <c r="F54" i="2"/>
  <c r="AJ54" i="2" s="1"/>
  <c r="L54" i="2"/>
  <c r="AJ53" i="2"/>
  <c r="AI53" i="2"/>
  <c r="AH53" i="2"/>
  <c r="AG53" i="2"/>
  <c r="AF53" i="2"/>
  <c r="AD53" i="2"/>
  <c r="AB53" i="2"/>
  <c r="L53" i="2"/>
  <c r="K53" i="2"/>
  <c r="I53" i="2"/>
  <c r="F53" i="2"/>
  <c r="AE53" i="2" s="1"/>
  <c r="AG52" i="2"/>
  <c r="AF52" i="2"/>
  <c r="AD52" i="2"/>
  <c r="K52" i="2"/>
  <c r="I52" i="2"/>
  <c r="H52" i="2"/>
  <c r="F52" i="2"/>
  <c r="AE52" i="2" s="1"/>
  <c r="L52" i="2"/>
  <c r="AJ51" i="2"/>
  <c r="AI51" i="2"/>
  <c r="AH51" i="2"/>
  <c r="AG51" i="2"/>
  <c r="AF51" i="2"/>
  <c r="AD51" i="2"/>
  <c r="AC51" i="2"/>
  <c r="AB51" i="2"/>
  <c r="K51" i="2"/>
  <c r="L51" i="2" s="1"/>
  <c r="I51" i="2"/>
  <c r="F51" i="2"/>
  <c r="AE51" i="2" s="1"/>
  <c r="K50" i="2"/>
  <c r="F50" i="2"/>
  <c r="AJ50" i="2" s="1"/>
  <c r="L50" i="2"/>
  <c r="AJ49" i="2"/>
  <c r="AI49" i="2"/>
  <c r="AH49" i="2"/>
  <c r="AG49" i="2"/>
  <c r="AF49" i="2"/>
  <c r="AD49" i="2"/>
  <c r="AB49" i="2"/>
  <c r="L49" i="2"/>
  <c r="K49" i="2"/>
  <c r="I49" i="2"/>
  <c r="F49" i="2"/>
  <c r="AE49" i="2" s="1"/>
  <c r="AG48" i="2"/>
  <c r="AF48" i="2"/>
  <c r="AD48" i="2"/>
  <c r="K48" i="2"/>
  <c r="I48" i="2"/>
  <c r="H48" i="2"/>
  <c r="F48" i="2"/>
  <c r="AE48" i="2" s="1"/>
  <c r="L48" i="2"/>
  <c r="AJ47" i="2"/>
  <c r="AI47" i="2"/>
  <c r="AH47" i="2"/>
  <c r="AG47" i="2"/>
  <c r="AF47" i="2"/>
  <c r="AD47" i="2"/>
  <c r="AC47" i="2"/>
  <c r="AB47" i="2"/>
  <c r="K47" i="2"/>
  <c r="L47" i="2" s="1"/>
  <c r="I47" i="2"/>
  <c r="F47" i="2"/>
  <c r="AE47" i="2" s="1"/>
  <c r="K46" i="2"/>
  <c r="F46" i="2"/>
  <c r="AJ46" i="2" s="1"/>
  <c r="L46" i="2"/>
  <c r="AJ45" i="2"/>
  <c r="AI45" i="2"/>
  <c r="AH45" i="2"/>
  <c r="AG45" i="2"/>
  <c r="AF45" i="2"/>
  <c r="AD45" i="2"/>
  <c r="AB45" i="2"/>
  <c r="L45" i="2"/>
  <c r="K45" i="2"/>
  <c r="I45" i="2"/>
  <c r="F45" i="2"/>
  <c r="AE45" i="2" s="1"/>
  <c r="AG44" i="2"/>
  <c r="AF44" i="2"/>
  <c r="AD44" i="2"/>
  <c r="K44" i="2"/>
  <c r="I44" i="2"/>
  <c r="H44" i="2"/>
  <c r="F44" i="2"/>
  <c r="AE44" i="2" s="1"/>
  <c r="L44" i="2"/>
  <c r="AJ43" i="2"/>
  <c r="AI43" i="2"/>
  <c r="AH43" i="2"/>
  <c r="AG43" i="2"/>
  <c r="AF43" i="2"/>
  <c r="AD43" i="2"/>
  <c r="AC43" i="2"/>
  <c r="AB43" i="2"/>
  <c r="K43" i="2"/>
  <c r="L43" i="2" s="1"/>
  <c r="I43" i="2"/>
  <c r="F43" i="2"/>
  <c r="AE43" i="2" s="1"/>
  <c r="K42" i="2"/>
  <c r="F42" i="2"/>
  <c r="AJ42" i="2" s="1"/>
  <c r="L42" i="2"/>
  <c r="AJ41" i="2"/>
  <c r="AI41" i="2"/>
  <c r="AH41" i="2"/>
  <c r="AG41" i="2"/>
  <c r="AF41" i="2"/>
  <c r="AD41" i="2"/>
  <c r="AB41" i="2"/>
  <c r="L41" i="2"/>
  <c r="K41" i="2"/>
  <c r="I41" i="2"/>
  <c r="F41" i="2"/>
  <c r="AE41" i="2" s="1"/>
  <c r="AG40" i="2"/>
  <c r="AF40" i="2"/>
  <c r="AD40" i="2"/>
  <c r="K40" i="2"/>
  <c r="I40" i="2"/>
  <c r="H40" i="2"/>
  <c r="F40" i="2"/>
  <c r="AE40" i="2" s="1"/>
  <c r="L40" i="2"/>
  <c r="AJ39" i="2"/>
  <c r="AI39" i="2"/>
  <c r="AH39" i="2"/>
  <c r="AG39" i="2"/>
  <c r="AF39" i="2"/>
  <c r="AD39" i="2"/>
  <c r="AC39" i="2"/>
  <c r="AB39" i="2"/>
  <c r="K39" i="2"/>
  <c r="L39" i="2" s="1"/>
  <c r="I39" i="2"/>
  <c r="F39" i="2"/>
  <c r="AE39" i="2" s="1"/>
  <c r="K38" i="2"/>
  <c r="F38" i="2"/>
  <c r="AJ38" i="2" s="1"/>
  <c r="L38" i="2"/>
  <c r="AJ37" i="2"/>
  <c r="AI37" i="2"/>
  <c r="AH37" i="2"/>
  <c r="AG37" i="2"/>
  <c r="AF37" i="2"/>
  <c r="AD37" i="2"/>
  <c r="AB37" i="2"/>
  <c r="L37" i="2"/>
  <c r="K37" i="2"/>
  <c r="I37" i="2"/>
  <c r="F37" i="2"/>
  <c r="AE37" i="2" s="1"/>
  <c r="AG36" i="2"/>
  <c r="AF36" i="2"/>
  <c r="K36" i="2"/>
  <c r="I36" i="2"/>
  <c r="H36" i="2"/>
  <c r="F36" i="2"/>
  <c r="AE36" i="2" s="1"/>
  <c r="L36" i="2"/>
  <c r="AJ35" i="2"/>
  <c r="AI35" i="2"/>
  <c r="AH35" i="2"/>
  <c r="AG35" i="2"/>
  <c r="AF35" i="2"/>
  <c r="AD35" i="2"/>
  <c r="AC35" i="2"/>
  <c r="AB35" i="2"/>
  <c r="K35" i="2"/>
  <c r="L35" i="2" s="1"/>
  <c r="I35" i="2"/>
  <c r="F35" i="2"/>
  <c r="AE35" i="2" s="1"/>
  <c r="K34" i="2"/>
  <c r="F34" i="2"/>
  <c r="AJ34" i="2" s="1"/>
  <c r="L34" i="2"/>
  <c r="AJ33" i="2"/>
  <c r="AI33" i="2"/>
  <c r="AH33" i="2"/>
  <c r="AG33" i="2"/>
  <c r="AF33" i="2"/>
  <c r="AD33" i="2"/>
  <c r="AB33" i="2"/>
  <c r="K33" i="2"/>
  <c r="L33" i="2" s="1"/>
  <c r="I33" i="2"/>
  <c r="F33" i="2"/>
  <c r="AE33" i="2" s="1"/>
  <c r="AG32" i="2"/>
  <c r="AF32" i="2"/>
  <c r="K32" i="2"/>
  <c r="I32" i="2"/>
  <c r="H32" i="2"/>
  <c r="F32" i="2"/>
  <c r="AE32" i="2" s="1"/>
  <c r="L32" i="2"/>
  <c r="AJ31" i="2"/>
  <c r="AI31" i="2"/>
  <c r="AH31" i="2"/>
  <c r="AG31" i="2"/>
  <c r="AF31" i="2"/>
  <c r="AD31" i="2"/>
  <c r="AC31" i="2"/>
  <c r="AB31" i="2"/>
  <c r="K31" i="2"/>
  <c r="L31" i="2" s="1"/>
  <c r="I31" i="2"/>
  <c r="F31" i="2"/>
  <c r="AE31" i="2" s="1"/>
  <c r="K30" i="2"/>
  <c r="F30" i="2"/>
  <c r="AJ30" i="2" s="1"/>
  <c r="L30" i="2"/>
  <c r="AJ29" i="2"/>
  <c r="AI29" i="2"/>
  <c r="AH29" i="2"/>
  <c r="AG29" i="2"/>
  <c r="AF29" i="2"/>
  <c r="AD29" i="2"/>
  <c r="AB29" i="2"/>
  <c r="K29" i="2"/>
  <c r="L29" i="2" s="1"/>
  <c r="I29" i="2"/>
  <c r="F29" i="2"/>
  <c r="AE29" i="2" s="1"/>
  <c r="AG28" i="2"/>
  <c r="AF28" i="2"/>
  <c r="K28" i="2"/>
  <c r="I28" i="2"/>
  <c r="H28" i="2"/>
  <c r="F28" i="2"/>
  <c r="AE28" i="2" s="1"/>
  <c r="L28" i="2"/>
  <c r="AJ27" i="2"/>
  <c r="AI27" i="2"/>
  <c r="AH27" i="2"/>
  <c r="AG27" i="2"/>
  <c r="AF27" i="2"/>
  <c r="AD27" i="2"/>
  <c r="AC27" i="2"/>
  <c r="AB27" i="2"/>
  <c r="K27" i="2"/>
  <c r="L27" i="2" s="1"/>
  <c r="I27" i="2"/>
  <c r="F27" i="2"/>
  <c r="AE27" i="2" s="1"/>
  <c r="K26" i="2"/>
  <c r="F26" i="2"/>
  <c r="AJ26" i="2" s="1"/>
  <c r="L26" i="2"/>
  <c r="AJ25" i="2"/>
  <c r="AI25" i="2"/>
  <c r="AH25" i="2"/>
  <c r="AG25" i="2"/>
  <c r="AF25" i="2"/>
  <c r="AD25" i="2"/>
  <c r="AB25" i="2"/>
  <c r="K25" i="2"/>
  <c r="L25" i="2" s="1"/>
  <c r="I25" i="2"/>
  <c r="F25" i="2"/>
  <c r="AE25" i="2" s="1"/>
  <c r="AF24" i="2"/>
  <c r="K24" i="2"/>
  <c r="H24" i="2"/>
  <c r="F24" i="2"/>
  <c r="AE24" i="2" s="1"/>
  <c r="L24" i="2"/>
  <c r="AJ23" i="2"/>
  <c r="AI23" i="2"/>
  <c r="AH23" i="2"/>
  <c r="AG23" i="2"/>
  <c r="AF23" i="2"/>
  <c r="AD23" i="2"/>
  <c r="AC23" i="2"/>
  <c r="AB23" i="2"/>
  <c r="K23" i="2"/>
  <c r="L23" i="2" s="1"/>
  <c r="I23" i="2"/>
  <c r="F23" i="2"/>
  <c r="AE23" i="2" s="1"/>
  <c r="K22" i="2"/>
  <c r="F22" i="2"/>
  <c r="AJ22" i="2" s="1"/>
  <c r="L22" i="2"/>
  <c r="AJ21" i="2"/>
  <c r="AI21" i="2"/>
  <c r="AH21" i="2"/>
  <c r="AG21" i="2"/>
  <c r="AF21" i="2"/>
  <c r="AD21" i="2"/>
  <c r="AB21" i="2"/>
  <c r="K21" i="2"/>
  <c r="L21" i="2" s="1"/>
  <c r="I21" i="2"/>
  <c r="F21" i="2"/>
  <c r="AE21" i="2" s="1"/>
  <c r="AF20" i="2"/>
  <c r="K20" i="2"/>
  <c r="H20" i="2"/>
  <c r="F20" i="2"/>
  <c r="AE20" i="2" s="1"/>
  <c r="L20" i="2"/>
  <c r="AJ19" i="2"/>
  <c r="AI19" i="2"/>
  <c r="AH19" i="2"/>
  <c r="AG19" i="2"/>
  <c r="AF19" i="2"/>
  <c r="AD19" i="2"/>
  <c r="AC19" i="2"/>
  <c r="AB19" i="2"/>
  <c r="K19" i="2"/>
  <c r="L19" i="2" s="1"/>
  <c r="I19" i="2"/>
  <c r="F19" i="2"/>
  <c r="AE19" i="2" s="1"/>
  <c r="K18" i="2"/>
  <c r="F18" i="2"/>
  <c r="AJ18" i="2" s="1"/>
  <c r="L18" i="2"/>
  <c r="AJ17" i="2"/>
  <c r="AI17" i="2"/>
  <c r="AH17" i="2"/>
  <c r="AG17" i="2"/>
  <c r="AF17" i="2"/>
  <c r="AD17" i="2"/>
  <c r="AB17" i="2"/>
  <c r="K17" i="2"/>
  <c r="L17" i="2" s="1"/>
  <c r="I17" i="2"/>
  <c r="F17" i="2"/>
  <c r="AE17" i="2" s="1"/>
  <c r="AF16" i="2"/>
  <c r="K16" i="2"/>
  <c r="H16" i="2"/>
  <c r="F16" i="2"/>
  <c r="AE16" i="2" s="1"/>
  <c r="L16" i="2"/>
  <c r="AJ15" i="2"/>
  <c r="AH15" i="2"/>
  <c r="AG15" i="2"/>
  <c r="AF15" i="2"/>
  <c r="AD15" i="2"/>
  <c r="AC15" i="2"/>
  <c r="AB15" i="2"/>
  <c r="K15" i="2"/>
  <c r="L15" i="2" s="1"/>
  <c r="I15" i="2"/>
  <c r="F15" i="2"/>
  <c r="AI15" i="2" s="1"/>
  <c r="L14" i="2"/>
  <c r="K14" i="2"/>
  <c r="F14" i="2"/>
  <c r="AJ14" i="2" s="1"/>
  <c r="AI13" i="2"/>
  <c r="AH13" i="2"/>
  <c r="AG13" i="2"/>
  <c r="AF13" i="2"/>
  <c r="AC13" i="2"/>
  <c r="L13" i="2"/>
  <c r="K13" i="2"/>
  <c r="I13" i="2"/>
  <c r="F13" i="2"/>
  <c r="AE13" i="2" s="1"/>
  <c r="AI12" i="2"/>
  <c r="AD12" i="2"/>
  <c r="AC12" i="2"/>
  <c r="L12" i="2"/>
  <c r="K12" i="2"/>
  <c r="F12" i="2"/>
  <c r="AB12" i="2" s="1"/>
  <c r="L11" i="2"/>
  <c r="K11" i="2"/>
  <c r="F11" i="2"/>
  <c r="AJ11" i="2" s="1"/>
  <c r="AI10" i="2"/>
  <c r="AH10" i="2"/>
  <c r="AG10" i="2"/>
  <c r="AF10" i="2"/>
  <c r="AC10" i="2"/>
  <c r="L10" i="2"/>
  <c r="K10" i="2"/>
  <c r="I10" i="2"/>
  <c r="F10" i="2"/>
  <c r="AE10" i="2" s="1"/>
  <c r="AI9" i="2"/>
  <c r="AD9" i="2"/>
  <c r="AC9" i="2"/>
  <c r="L9" i="2"/>
  <c r="K9" i="2"/>
  <c r="F9" i="2"/>
  <c r="AB9" i="2" s="1"/>
  <c r="L8" i="2"/>
  <c r="K8" i="2"/>
  <c r="F8" i="2"/>
  <c r="AJ8" i="2" s="1"/>
  <c r="AI7" i="2"/>
  <c r="AH7" i="2"/>
  <c r="AG7" i="2"/>
  <c r="AF7" i="2"/>
  <c r="AC7" i="2"/>
  <c r="L7" i="2"/>
  <c r="K7" i="2"/>
  <c r="I7" i="2"/>
  <c r="F7" i="2"/>
  <c r="AE7" i="2" s="1"/>
  <c r="AI6" i="2"/>
  <c r="AD6" i="2"/>
  <c r="AC6" i="2"/>
  <c r="L6" i="2"/>
  <c r="K6" i="2"/>
  <c r="F6" i="2"/>
  <c r="AB6" i="2" s="1"/>
  <c r="L5" i="2"/>
  <c r="K5" i="2"/>
  <c r="F5" i="2"/>
  <c r="AJ5" i="2" s="1"/>
  <c r="AI4" i="2"/>
  <c r="AH4" i="2"/>
  <c r="AG4" i="2"/>
  <c r="AF4" i="2"/>
  <c r="AC4" i="2"/>
  <c r="L4" i="2"/>
  <c r="K4" i="2"/>
  <c r="I4" i="2"/>
  <c r="F4" i="2"/>
  <c r="AE4" i="2" s="1"/>
  <c r="AI3" i="2"/>
  <c r="AD3" i="2"/>
  <c r="AC3" i="2"/>
  <c r="L3" i="2"/>
  <c r="K3" i="2"/>
  <c r="F3" i="2"/>
  <c r="AB3" i="2" s="1"/>
  <c r="AI766" i="1"/>
  <c r="AH766" i="1"/>
  <c r="AG766" i="1"/>
  <c r="AF766" i="1"/>
  <c r="AE766" i="1"/>
  <c r="I766" i="1"/>
  <c r="AI765" i="1"/>
  <c r="AH765" i="1"/>
  <c r="AG765" i="1"/>
  <c r="AF765" i="1"/>
  <c r="AE765" i="1"/>
  <c r="I765" i="1"/>
  <c r="AI764" i="1"/>
  <c r="AH764" i="1"/>
  <c r="AG764" i="1"/>
  <c r="AF764" i="1"/>
  <c r="AE764" i="1"/>
  <c r="I764" i="1"/>
  <c r="AI763" i="1"/>
  <c r="AH763" i="1"/>
  <c r="AG763" i="1"/>
  <c r="AF763" i="1"/>
  <c r="AE763" i="1"/>
  <c r="I763" i="1"/>
  <c r="AI762" i="1"/>
  <c r="AH762" i="1"/>
  <c r="AG762" i="1"/>
  <c r="AF762" i="1"/>
  <c r="AE762" i="1"/>
  <c r="I762" i="1"/>
  <c r="AI761" i="1"/>
  <c r="AH761" i="1"/>
  <c r="AG761" i="1"/>
  <c r="AF761" i="1"/>
  <c r="AE761" i="1"/>
  <c r="I761" i="1"/>
  <c r="AI760" i="1"/>
  <c r="AH760" i="1"/>
  <c r="AG760" i="1"/>
  <c r="AF760" i="1"/>
  <c r="AE760" i="1"/>
  <c r="I760" i="1"/>
  <c r="AI759" i="1"/>
  <c r="AH759" i="1"/>
  <c r="AG759" i="1"/>
  <c r="AF759" i="1"/>
  <c r="AE759" i="1"/>
  <c r="I759" i="1"/>
  <c r="AI758" i="1"/>
  <c r="AH758" i="1"/>
  <c r="AG758" i="1"/>
  <c r="AF758" i="1"/>
  <c r="AE758" i="1"/>
  <c r="I758" i="1"/>
  <c r="AI757" i="1"/>
  <c r="AH757" i="1"/>
  <c r="AG757" i="1"/>
  <c r="AF757" i="1"/>
  <c r="AE757" i="1"/>
  <c r="I757" i="1"/>
  <c r="AI756" i="1"/>
  <c r="AH756" i="1"/>
  <c r="AG756" i="1"/>
  <c r="AF756" i="1"/>
  <c r="AE756" i="1"/>
  <c r="I756" i="1"/>
  <c r="AI755" i="1"/>
  <c r="AH755" i="1"/>
  <c r="AG755" i="1"/>
  <c r="AF755" i="1"/>
  <c r="AE755" i="1"/>
  <c r="I755" i="1"/>
  <c r="AI754" i="1"/>
  <c r="AH754" i="1"/>
  <c r="AG754" i="1"/>
  <c r="AF754" i="1"/>
  <c r="AE754" i="1"/>
  <c r="I754" i="1"/>
  <c r="AI753" i="1"/>
  <c r="AH753" i="1"/>
  <c r="AG753" i="1"/>
  <c r="AF753" i="1"/>
  <c r="AE753" i="1"/>
  <c r="I753" i="1"/>
  <c r="AI752" i="1"/>
  <c r="AH752" i="1"/>
  <c r="AG752" i="1"/>
  <c r="AF752" i="1"/>
  <c r="AE752" i="1"/>
  <c r="I752" i="1"/>
  <c r="AI751" i="1"/>
  <c r="AH751" i="1"/>
  <c r="AG751" i="1"/>
  <c r="AF751" i="1"/>
  <c r="AE751" i="1"/>
  <c r="I751" i="1"/>
  <c r="AI750" i="1"/>
  <c r="AH750" i="1"/>
  <c r="AG750" i="1"/>
  <c r="AF750" i="1"/>
  <c r="AE750" i="1"/>
  <c r="H432" i="2"/>
  <c r="I750" i="1"/>
  <c r="AI749" i="1"/>
  <c r="AH749" i="1"/>
  <c r="AG749" i="1"/>
  <c r="AF749" i="1"/>
  <c r="AE749" i="1"/>
  <c r="I749" i="1"/>
  <c r="AI748" i="1"/>
  <c r="AH748" i="1"/>
  <c r="AG748" i="1"/>
  <c r="AF748" i="1"/>
  <c r="AE748" i="1"/>
  <c r="I748" i="1"/>
  <c r="AI747" i="1"/>
  <c r="AH747" i="1"/>
  <c r="AG747" i="1"/>
  <c r="AF747" i="1"/>
  <c r="AE747" i="1"/>
  <c r="I747" i="1"/>
  <c r="AI746" i="1"/>
  <c r="AH746" i="1"/>
  <c r="AG746" i="1"/>
  <c r="AF746" i="1"/>
  <c r="AE746" i="1"/>
  <c r="I746" i="1"/>
  <c r="AI745" i="1"/>
  <c r="AH745" i="1"/>
  <c r="AG745" i="1"/>
  <c r="AF745" i="1"/>
  <c r="AE745" i="1"/>
  <c r="I745" i="1"/>
  <c r="AI744" i="1"/>
  <c r="AH744" i="1"/>
  <c r="AG744" i="1"/>
  <c r="AF744" i="1"/>
  <c r="AE744" i="1"/>
  <c r="I744" i="1"/>
  <c r="AI743" i="1"/>
  <c r="AH743" i="1"/>
  <c r="AG743" i="1"/>
  <c r="AF743" i="1"/>
  <c r="AE743" i="1"/>
  <c r="I743" i="1"/>
  <c r="AI742" i="1"/>
  <c r="AH742" i="1"/>
  <c r="AG742" i="1"/>
  <c r="AF742" i="1"/>
  <c r="AE742" i="1"/>
  <c r="I742" i="1"/>
  <c r="AI741" i="1"/>
  <c r="AH741" i="1"/>
  <c r="AG741" i="1"/>
  <c r="AF741" i="1"/>
  <c r="AE741" i="1"/>
  <c r="I741" i="1"/>
  <c r="AI740" i="1"/>
  <c r="AH740" i="1"/>
  <c r="AG740" i="1"/>
  <c r="AF740" i="1"/>
  <c r="AE740" i="1"/>
  <c r="I740" i="1"/>
  <c r="AI739" i="1"/>
  <c r="AH739" i="1"/>
  <c r="AG739" i="1"/>
  <c r="AF739" i="1"/>
  <c r="AE739" i="1"/>
  <c r="I739" i="1"/>
  <c r="AI738" i="1"/>
  <c r="AH738" i="1"/>
  <c r="AG738" i="1"/>
  <c r="AF738" i="1"/>
  <c r="AE738" i="1"/>
  <c r="I738" i="1"/>
  <c r="AI737" i="1"/>
  <c r="AH737" i="1"/>
  <c r="AG737" i="1"/>
  <c r="AF737" i="1"/>
  <c r="AE737" i="1"/>
  <c r="I737" i="1"/>
  <c r="AI736" i="1"/>
  <c r="AH736" i="1"/>
  <c r="AG736" i="1"/>
  <c r="AF736" i="1"/>
  <c r="AE736" i="1"/>
  <c r="I736" i="1"/>
  <c r="AI735" i="1"/>
  <c r="AH735" i="1"/>
  <c r="AG735" i="1"/>
  <c r="AF735" i="1"/>
  <c r="AE735" i="1"/>
  <c r="I735" i="1"/>
  <c r="AI734" i="1"/>
  <c r="AH734" i="1"/>
  <c r="AG734" i="1"/>
  <c r="AF734" i="1"/>
  <c r="AE734" i="1"/>
  <c r="I734" i="1"/>
  <c r="AI733" i="1"/>
  <c r="AH733" i="1"/>
  <c r="AG733" i="1"/>
  <c r="AF733" i="1"/>
  <c r="AE733" i="1"/>
  <c r="I733" i="1"/>
  <c r="AI732" i="1"/>
  <c r="AH732" i="1"/>
  <c r="AG732" i="1"/>
  <c r="AF732" i="1"/>
  <c r="AE732" i="1"/>
  <c r="I732" i="1"/>
  <c r="AI731" i="1"/>
  <c r="AH731" i="1"/>
  <c r="AG731" i="1"/>
  <c r="AF731" i="1"/>
  <c r="AE731" i="1"/>
  <c r="I731" i="1"/>
  <c r="AI730" i="1"/>
  <c r="AH730" i="1"/>
  <c r="AG730" i="1"/>
  <c r="AF730" i="1"/>
  <c r="AE730" i="1"/>
  <c r="H439" i="2"/>
  <c r="I730" i="1"/>
  <c r="AI729" i="1"/>
  <c r="AH729" i="1"/>
  <c r="AG729" i="1"/>
  <c r="AF729" i="1"/>
  <c r="AE729" i="1"/>
  <c r="I729" i="1"/>
  <c r="AI728" i="1"/>
  <c r="AH728" i="1"/>
  <c r="AG728" i="1"/>
  <c r="AF728" i="1"/>
  <c r="AE728" i="1"/>
  <c r="I728" i="1"/>
  <c r="AI727" i="1"/>
  <c r="AH727" i="1"/>
  <c r="AG727" i="1"/>
  <c r="AF727" i="1"/>
  <c r="AE727" i="1"/>
  <c r="I727" i="1"/>
  <c r="AI726" i="1"/>
  <c r="AH726" i="1"/>
  <c r="AG726" i="1"/>
  <c r="AF726" i="1"/>
  <c r="AE726" i="1"/>
  <c r="I726" i="1"/>
  <c r="AI725" i="1"/>
  <c r="AH725" i="1"/>
  <c r="AG725" i="1"/>
  <c r="AF725" i="1"/>
  <c r="AE725" i="1"/>
  <c r="I725" i="1"/>
  <c r="AI724" i="1"/>
  <c r="AH724" i="1"/>
  <c r="AG724" i="1"/>
  <c r="AF724" i="1"/>
  <c r="AE724" i="1"/>
  <c r="I724" i="1"/>
  <c r="AI723" i="1"/>
  <c r="AH723" i="1"/>
  <c r="AG723" i="1"/>
  <c r="AF723" i="1"/>
  <c r="AE723" i="1"/>
  <c r="I723" i="1"/>
  <c r="AI722" i="1"/>
  <c r="AH722" i="1"/>
  <c r="AG722" i="1"/>
  <c r="AF722" i="1"/>
  <c r="AE722" i="1"/>
  <c r="I722" i="1"/>
  <c r="AI721" i="1"/>
  <c r="AH721" i="1"/>
  <c r="AG721" i="1"/>
  <c r="AF721" i="1"/>
  <c r="AE721" i="1"/>
  <c r="I721" i="1"/>
  <c r="AI720" i="1"/>
  <c r="AH720" i="1"/>
  <c r="AG720" i="1"/>
  <c r="AF720" i="1"/>
  <c r="AE720" i="1"/>
  <c r="I720" i="1"/>
  <c r="AI719" i="1"/>
  <c r="AH719" i="1"/>
  <c r="AG719" i="1"/>
  <c r="AF719" i="1"/>
  <c r="AE719" i="1"/>
  <c r="I719" i="1"/>
  <c r="AI718" i="1"/>
  <c r="AH718" i="1"/>
  <c r="AG718" i="1"/>
  <c r="AF718" i="1"/>
  <c r="AE718" i="1"/>
  <c r="I718" i="1"/>
  <c r="AI717" i="1"/>
  <c r="AH717" i="1"/>
  <c r="AG717" i="1"/>
  <c r="AF717" i="1"/>
  <c r="AE717" i="1"/>
  <c r="I717" i="1"/>
  <c r="AI716" i="1"/>
  <c r="AH716" i="1"/>
  <c r="AG716" i="1"/>
  <c r="AF716" i="1"/>
  <c r="AE716" i="1"/>
  <c r="I716" i="1"/>
  <c r="AI715" i="1"/>
  <c r="AH715" i="1"/>
  <c r="AG715" i="1"/>
  <c r="AF715" i="1"/>
  <c r="AE715" i="1"/>
  <c r="I715" i="1"/>
  <c r="AI714" i="1"/>
  <c r="AH714" i="1"/>
  <c r="AG714" i="1"/>
  <c r="AF714" i="1"/>
  <c r="AE714" i="1"/>
  <c r="I714" i="1"/>
  <c r="AI713" i="1"/>
  <c r="AH713" i="1"/>
  <c r="AG713" i="1"/>
  <c r="AF713" i="1"/>
  <c r="AE713" i="1"/>
  <c r="I713" i="1"/>
  <c r="AI712" i="1"/>
  <c r="AH712" i="1"/>
  <c r="AG712" i="1"/>
  <c r="AF712" i="1"/>
  <c r="AE712" i="1"/>
  <c r="I712" i="1"/>
  <c r="AI711" i="1"/>
  <c r="AH711" i="1"/>
  <c r="AG711" i="1"/>
  <c r="AF711" i="1"/>
  <c r="AE711" i="1"/>
  <c r="I711" i="1"/>
  <c r="AI710" i="1"/>
  <c r="AH710" i="1"/>
  <c r="AG710" i="1"/>
  <c r="AF710" i="1"/>
  <c r="AE710" i="1"/>
  <c r="I710" i="1"/>
  <c r="AI709" i="1"/>
  <c r="AH709" i="1"/>
  <c r="AG709" i="1"/>
  <c r="AF709" i="1"/>
  <c r="AE709" i="1"/>
  <c r="I709" i="1"/>
  <c r="AI708" i="1"/>
  <c r="AH708" i="1"/>
  <c r="AG708" i="1"/>
  <c r="AF708" i="1"/>
  <c r="AE708" i="1"/>
  <c r="I708" i="1"/>
  <c r="AI707" i="1"/>
  <c r="AH707" i="1"/>
  <c r="AG707" i="1"/>
  <c r="AF707" i="1"/>
  <c r="AE707" i="1"/>
  <c r="I707" i="1"/>
  <c r="AI706" i="1"/>
  <c r="AH706" i="1"/>
  <c r="AG706" i="1"/>
  <c r="AF706" i="1"/>
  <c r="AE706" i="1"/>
  <c r="I706" i="1"/>
  <c r="AI705" i="1"/>
  <c r="AH705" i="1"/>
  <c r="AG705" i="1"/>
  <c r="AF705" i="1"/>
  <c r="AE705" i="1"/>
  <c r="I705" i="1"/>
  <c r="AI704" i="1"/>
  <c r="AH704" i="1"/>
  <c r="AG704" i="1"/>
  <c r="AF704" i="1"/>
  <c r="AE704" i="1"/>
  <c r="H328" i="2"/>
  <c r="I704" i="1"/>
  <c r="AI703" i="1"/>
  <c r="AH703" i="1"/>
  <c r="AG703" i="1"/>
  <c r="AF703" i="1"/>
  <c r="AE703" i="1"/>
  <c r="I703" i="1"/>
  <c r="AI702" i="1"/>
  <c r="AH702" i="1"/>
  <c r="AG702" i="1"/>
  <c r="AF702" i="1"/>
  <c r="AE702" i="1"/>
  <c r="I702" i="1"/>
  <c r="AI701" i="1"/>
  <c r="AH701" i="1"/>
  <c r="AG701" i="1"/>
  <c r="AF701" i="1"/>
  <c r="AE701" i="1"/>
  <c r="I701" i="1"/>
  <c r="AI700" i="1"/>
  <c r="AH700" i="1"/>
  <c r="AG700" i="1"/>
  <c r="AF700" i="1"/>
  <c r="AE700" i="1"/>
  <c r="I700" i="1"/>
  <c r="AI699" i="1"/>
  <c r="AH699" i="1"/>
  <c r="AG699" i="1"/>
  <c r="AF699" i="1"/>
  <c r="AE699" i="1"/>
  <c r="I699" i="1"/>
  <c r="AI698" i="1"/>
  <c r="AH698" i="1"/>
  <c r="AG698" i="1"/>
  <c r="AF698" i="1"/>
  <c r="AE698" i="1"/>
  <c r="I698" i="1"/>
  <c r="AI697" i="1"/>
  <c r="AH697" i="1"/>
  <c r="AG697" i="1"/>
  <c r="AF697" i="1"/>
  <c r="AE697" i="1"/>
  <c r="I697" i="1"/>
  <c r="AI696" i="1"/>
  <c r="AH696" i="1"/>
  <c r="AG696" i="1"/>
  <c r="AF696" i="1"/>
  <c r="AE696" i="1"/>
  <c r="I696" i="1"/>
  <c r="AI695" i="1"/>
  <c r="AH695" i="1"/>
  <c r="AG695" i="1"/>
  <c r="AF695" i="1"/>
  <c r="AE695" i="1"/>
  <c r="H332" i="2"/>
  <c r="I695" i="1"/>
  <c r="AI694" i="1"/>
  <c r="AH694" i="1"/>
  <c r="AG694" i="1"/>
  <c r="AF694" i="1"/>
  <c r="AE694" i="1"/>
  <c r="I694" i="1"/>
  <c r="AI693" i="1"/>
  <c r="AH693" i="1"/>
  <c r="AG693" i="1"/>
  <c r="AF693" i="1"/>
  <c r="AE693" i="1"/>
  <c r="I693" i="1"/>
  <c r="AI692" i="1"/>
  <c r="AH692" i="1"/>
  <c r="AG692" i="1"/>
  <c r="AF692" i="1"/>
  <c r="AE692" i="1"/>
  <c r="I692" i="1"/>
  <c r="AI691" i="1"/>
  <c r="AH691" i="1"/>
  <c r="AG691" i="1"/>
  <c r="AF691" i="1"/>
  <c r="AE691" i="1"/>
  <c r="I691" i="1"/>
  <c r="AI690" i="1"/>
  <c r="AH690" i="1"/>
  <c r="AG690" i="1"/>
  <c r="AF690" i="1"/>
  <c r="AE690" i="1"/>
  <c r="I690" i="1"/>
  <c r="AI689" i="1"/>
  <c r="AH689" i="1"/>
  <c r="AG689" i="1"/>
  <c r="AF689" i="1"/>
  <c r="AE689" i="1"/>
  <c r="I689" i="1"/>
  <c r="AI688" i="1"/>
  <c r="AH688" i="1"/>
  <c r="AG688" i="1"/>
  <c r="AF688" i="1"/>
  <c r="AE688" i="1"/>
  <c r="I688" i="1"/>
  <c r="AI687" i="1"/>
  <c r="AH687" i="1"/>
  <c r="AG687" i="1"/>
  <c r="AF687" i="1"/>
  <c r="AE687" i="1"/>
  <c r="I687" i="1"/>
  <c r="AI686" i="1"/>
  <c r="AH686" i="1"/>
  <c r="AG686" i="1"/>
  <c r="AF686" i="1"/>
  <c r="AE686" i="1"/>
  <c r="I686" i="1"/>
  <c r="AI685" i="1"/>
  <c r="AH685" i="1"/>
  <c r="AG685" i="1"/>
  <c r="AF685" i="1"/>
  <c r="AE685" i="1"/>
  <c r="I685" i="1"/>
  <c r="AI684" i="1"/>
  <c r="AH684" i="1"/>
  <c r="AG684" i="1"/>
  <c r="AF684" i="1"/>
  <c r="AE684" i="1"/>
  <c r="I684" i="1"/>
  <c r="AI683" i="1"/>
  <c r="AH683" i="1"/>
  <c r="AG683" i="1"/>
  <c r="AF683" i="1"/>
  <c r="AE683" i="1"/>
  <c r="I683" i="1"/>
  <c r="AI682" i="1"/>
  <c r="AH682" i="1"/>
  <c r="AG682" i="1"/>
  <c r="AF682" i="1"/>
  <c r="AE682" i="1"/>
  <c r="I682" i="1"/>
  <c r="AI681" i="1"/>
  <c r="AH681" i="1"/>
  <c r="AG681" i="1"/>
  <c r="AF681" i="1"/>
  <c r="AE681" i="1"/>
  <c r="I681" i="1"/>
  <c r="AI680" i="1"/>
  <c r="AH680" i="1"/>
  <c r="AG680" i="1"/>
  <c r="AF680" i="1"/>
  <c r="AE680" i="1"/>
  <c r="I680" i="1"/>
  <c r="AI679" i="1"/>
  <c r="AH679" i="1"/>
  <c r="AG679" i="1"/>
  <c r="AF679" i="1"/>
  <c r="AE679" i="1"/>
  <c r="I679" i="1"/>
  <c r="AI678" i="1"/>
  <c r="AH678" i="1"/>
  <c r="AG678" i="1"/>
  <c r="AF678" i="1"/>
  <c r="AE678" i="1"/>
  <c r="I678" i="1"/>
  <c r="AI677" i="1"/>
  <c r="AH677" i="1"/>
  <c r="AG677" i="1"/>
  <c r="AF677" i="1"/>
  <c r="AE677" i="1"/>
  <c r="I677" i="1"/>
  <c r="AI676" i="1"/>
  <c r="AH676" i="1"/>
  <c r="AG676" i="1"/>
  <c r="AF676" i="1"/>
  <c r="AE676" i="1"/>
  <c r="I676" i="1"/>
  <c r="AI675" i="1"/>
  <c r="AH675" i="1"/>
  <c r="AG675" i="1"/>
  <c r="AF675" i="1"/>
  <c r="AE675" i="1"/>
  <c r="I675" i="1"/>
  <c r="AI674" i="1"/>
  <c r="AH674" i="1"/>
  <c r="AG674" i="1"/>
  <c r="AF674" i="1"/>
  <c r="AE674" i="1"/>
  <c r="H288" i="2"/>
  <c r="I674" i="1"/>
  <c r="AI673" i="1"/>
  <c r="AH673" i="1"/>
  <c r="AG673" i="1"/>
  <c r="AF673" i="1"/>
  <c r="AE673" i="1"/>
  <c r="I673" i="1"/>
  <c r="AI672" i="1"/>
  <c r="AH672" i="1"/>
  <c r="AG672" i="1"/>
  <c r="AF672" i="1"/>
  <c r="AE672" i="1"/>
  <c r="I672" i="1"/>
  <c r="AI671" i="1"/>
  <c r="AH671" i="1"/>
  <c r="AG671" i="1"/>
  <c r="AF671" i="1"/>
  <c r="AE671" i="1"/>
  <c r="I671" i="1"/>
  <c r="AI670" i="1"/>
  <c r="AH670" i="1"/>
  <c r="AG670" i="1"/>
  <c r="AF670" i="1"/>
  <c r="AE670" i="1"/>
  <c r="I670" i="1"/>
  <c r="AI669" i="1"/>
  <c r="AH669" i="1"/>
  <c r="AG669" i="1"/>
  <c r="AF669" i="1"/>
  <c r="AE669" i="1"/>
  <c r="I669" i="1"/>
  <c r="AI668" i="1"/>
  <c r="AH668" i="1"/>
  <c r="AG668" i="1"/>
  <c r="AF668" i="1"/>
  <c r="AE668" i="1"/>
  <c r="I668" i="1"/>
  <c r="AI667" i="1"/>
  <c r="AH667" i="1"/>
  <c r="AG667" i="1"/>
  <c r="AF667" i="1"/>
  <c r="AE667" i="1"/>
  <c r="I667" i="1"/>
  <c r="AI666" i="1"/>
  <c r="AH666" i="1"/>
  <c r="AG666" i="1"/>
  <c r="AF666" i="1"/>
  <c r="AE666" i="1"/>
  <c r="I666" i="1"/>
  <c r="AI665" i="1"/>
  <c r="AH665" i="1"/>
  <c r="AG665" i="1"/>
  <c r="AF665" i="1"/>
  <c r="AE665" i="1"/>
  <c r="I665" i="1"/>
  <c r="AI664" i="1"/>
  <c r="AH664" i="1"/>
  <c r="AG664" i="1"/>
  <c r="AF664" i="1"/>
  <c r="AE664" i="1"/>
  <c r="I664" i="1"/>
  <c r="AI663" i="1"/>
  <c r="AH663" i="1"/>
  <c r="AG663" i="1"/>
  <c r="AF663" i="1"/>
  <c r="AE663" i="1"/>
  <c r="I663" i="1"/>
  <c r="AI662" i="1"/>
  <c r="AH662" i="1"/>
  <c r="AG662" i="1"/>
  <c r="AF662" i="1"/>
  <c r="AE662" i="1"/>
  <c r="I662" i="1"/>
  <c r="AI661" i="1"/>
  <c r="AH661" i="1"/>
  <c r="AG661" i="1"/>
  <c r="AF661" i="1"/>
  <c r="AE661" i="1"/>
  <c r="I661" i="1"/>
  <c r="AI660" i="1"/>
  <c r="AH660" i="1"/>
  <c r="AG660" i="1"/>
  <c r="AF660" i="1"/>
  <c r="AE660" i="1"/>
  <c r="I660" i="1"/>
  <c r="AI659" i="1"/>
  <c r="AH659" i="1"/>
  <c r="AG659" i="1"/>
  <c r="AF659" i="1"/>
  <c r="AE659" i="1"/>
  <c r="I659" i="1"/>
  <c r="AI658" i="1"/>
  <c r="AH658" i="1"/>
  <c r="AG658" i="1"/>
  <c r="AF658" i="1"/>
  <c r="AE658" i="1"/>
  <c r="I658" i="1"/>
  <c r="AI657" i="1"/>
  <c r="AH657" i="1"/>
  <c r="AG657" i="1"/>
  <c r="AF657" i="1"/>
  <c r="AE657" i="1"/>
  <c r="I657" i="1"/>
  <c r="AI656" i="1"/>
  <c r="AH656" i="1"/>
  <c r="AG656" i="1"/>
  <c r="AF656" i="1"/>
  <c r="AE656" i="1"/>
  <c r="H375" i="2"/>
  <c r="I656" i="1"/>
  <c r="AI655" i="1"/>
  <c r="AH655" i="1"/>
  <c r="AG655" i="1"/>
  <c r="AF655" i="1"/>
  <c r="AE655" i="1"/>
  <c r="I655" i="1"/>
  <c r="AI654" i="1"/>
  <c r="AH654" i="1"/>
  <c r="AG654" i="1"/>
  <c r="AF654" i="1"/>
  <c r="AE654" i="1"/>
  <c r="I654" i="1"/>
  <c r="AI653" i="1"/>
  <c r="AH653" i="1"/>
  <c r="AG653" i="1"/>
  <c r="AF653" i="1"/>
  <c r="AE653" i="1"/>
  <c r="I653" i="1"/>
  <c r="AI652" i="1"/>
  <c r="AH652" i="1"/>
  <c r="AG652" i="1"/>
  <c r="AF652" i="1"/>
  <c r="AE652" i="1"/>
  <c r="I652" i="1"/>
  <c r="AI651" i="1"/>
  <c r="AH651" i="1"/>
  <c r="AG651" i="1"/>
  <c r="AF651" i="1"/>
  <c r="AE651" i="1"/>
  <c r="I651" i="1"/>
  <c r="AI650" i="1"/>
  <c r="AH650" i="1"/>
  <c r="AG650" i="1"/>
  <c r="AF650" i="1"/>
  <c r="AE650" i="1"/>
  <c r="I650" i="1"/>
  <c r="AI649" i="1"/>
  <c r="AH649" i="1"/>
  <c r="AG649" i="1"/>
  <c r="AF649" i="1"/>
  <c r="AE649" i="1"/>
  <c r="I649" i="1"/>
  <c r="AI648" i="1"/>
  <c r="AH648" i="1"/>
  <c r="AG648" i="1"/>
  <c r="AF648" i="1"/>
  <c r="AE648" i="1"/>
  <c r="I648" i="1"/>
  <c r="AI647" i="1"/>
  <c r="AH647" i="1"/>
  <c r="AG647" i="1"/>
  <c r="AF647" i="1"/>
  <c r="AE647" i="1"/>
  <c r="I647" i="1"/>
  <c r="AI646" i="1"/>
  <c r="AH646" i="1"/>
  <c r="AG646" i="1"/>
  <c r="AF646" i="1"/>
  <c r="AE646" i="1"/>
  <c r="I646" i="1"/>
  <c r="AI645" i="1"/>
  <c r="AH645" i="1"/>
  <c r="AG645" i="1"/>
  <c r="AF645" i="1"/>
  <c r="AE645" i="1"/>
  <c r="I645" i="1"/>
  <c r="AI644" i="1"/>
  <c r="AH644" i="1"/>
  <c r="AG644" i="1"/>
  <c r="AF644" i="1"/>
  <c r="AE644" i="1"/>
  <c r="I644" i="1"/>
  <c r="AI643" i="1"/>
  <c r="AH643" i="1"/>
  <c r="AG643" i="1"/>
  <c r="AF643" i="1"/>
  <c r="AE643" i="1"/>
  <c r="I643" i="1"/>
  <c r="AI642" i="1"/>
  <c r="AH642" i="1"/>
  <c r="AG642" i="1"/>
  <c r="AF642" i="1"/>
  <c r="AE642" i="1"/>
  <c r="I642" i="1"/>
  <c r="AI641" i="1"/>
  <c r="AH641" i="1"/>
  <c r="AG641" i="1"/>
  <c r="AF641" i="1"/>
  <c r="AE641" i="1"/>
  <c r="I641" i="1"/>
  <c r="AI640" i="1"/>
  <c r="AH640" i="1"/>
  <c r="AG640" i="1"/>
  <c r="AF640" i="1"/>
  <c r="AE640" i="1"/>
  <c r="I640" i="1"/>
  <c r="AI639" i="1"/>
  <c r="AH639" i="1"/>
  <c r="AG639" i="1"/>
  <c r="AF639" i="1"/>
  <c r="AE639" i="1"/>
  <c r="I639" i="1"/>
  <c r="AI638" i="1"/>
  <c r="AH638" i="1"/>
  <c r="AG638" i="1"/>
  <c r="AF638" i="1"/>
  <c r="AE638" i="1"/>
  <c r="I638" i="1"/>
  <c r="AI637" i="1"/>
  <c r="AH637" i="1"/>
  <c r="AG637" i="1"/>
  <c r="AF637" i="1"/>
  <c r="AE637" i="1"/>
  <c r="H429" i="2"/>
  <c r="I637" i="1"/>
  <c r="AI636" i="1"/>
  <c r="AH636" i="1"/>
  <c r="AG636" i="1"/>
  <c r="AF636" i="1"/>
  <c r="AE636" i="1"/>
  <c r="I636" i="1"/>
  <c r="AI635" i="1"/>
  <c r="AH635" i="1"/>
  <c r="AG635" i="1"/>
  <c r="AF635" i="1"/>
  <c r="AE635" i="1"/>
  <c r="I635" i="1"/>
  <c r="AI634" i="1"/>
  <c r="AH634" i="1"/>
  <c r="AG634" i="1"/>
  <c r="AF634" i="1"/>
  <c r="AE634" i="1"/>
  <c r="I634" i="1"/>
  <c r="AI633" i="1"/>
  <c r="AH633" i="1"/>
  <c r="AG633" i="1"/>
  <c r="AF633" i="1"/>
  <c r="AE633" i="1"/>
  <c r="I633" i="1"/>
  <c r="AI632" i="1"/>
  <c r="AH632" i="1"/>
  <c r="AG632" i="1"/>
  <c r="AF632" i="1"/>
  <c r="AE632" i="1"/>
  <c r="I632" i="1"/>
  <c r="AI631" i="1"/>
  <c r="AH631" i="1"/>
  <c r="AG631" i="1"/>
  <c r="AF631" i="1"/>
  <c r="AE631" i="1"/>
  <c r="I631" i="1"/>
  <c r="AI630" i="1"/>
  <c r="AH630" i="1"/>
  <c r="AG630" i="1"/>
  <c r="AF630" i="1"/>
  <c r="AE630" i="1"/>
  <c r="I630" i="1"/>
  <c r="AI629" i="1"/>
  <c r="AH629" i="1"/>
  <c r="AG629" i="1"/>
  <c r="AF629" i="1"/>
  <c r="AE629" i="1"/>
  <c r="I629" i="1"/>
  <c r="AI628" i="1"/>
  <c r="AH628" i="1"/>
  <c r="AG628" i="1"/>
  <c r="AF628" i="1"/>
  <c r="AE628" i="1"/>
  <c r="I628" i="1"/>
  <c r="AI627" i="1"/>
  <c r="AH627" i="1"/>
  <c r="AG627" i="1"/>
  <c r="AF627" i="1"/>
  <c r="AE627" i="1"/>
  <c r="I627" i="1"/>
  <c r="AI626" i="1"/>
  <c r="AH626" i="1"/>
  <c r="AG626" i="1"/>
  <c r="AF626" i="1"/>
  <c r="AE626" i="1"/>
  <c r="I626" i="1"/>
  <c r="AI625" i="1"/>
  <c r="AH625" i="1"/>
  <c r="AG625" i="1"/>
  <c r="AF625" i="1"/>
  <c r="AE625" i="1"/>
  <c r="I625" i="1"/>
  <c r="AI624" i="1"/>
  <c r="AH624" i="1"/>
  <c r="AG624" i="1"/>
  <c r="AF624" i="1"/>
  <c r="AE624" i="1"/>
  <c r="I624" i="1"/>
  <c r="AI623" i="1"/>
  <c r="AH623" i="1"/>
  <c r="AG623" i="1"/>
  <c r="AF623" i="1"/>
  <c r="AE623" i="1"/>
  <c r="I623" i="1"/>
  <c r="AI622" i="1"/>
  <c r="AH622" i="1"/>
  <c r="AG622" i="1"/>
  <c r="AF622" i="1"/>
  <c r="AE622" i="1"/>
  <c r="I622" i="1"/>
  <c r="AI621" i="1"/>
  <c r="AH621" i="1"/>
  <c r="AG621" i="1"/>
  <c r="AF621" i="1"/>
  <c r="AE621" i="1"/>
  <c r="I621" i="1"/>
  <c r="AI620" i="1"/>
  <c r="AH620" i="1"/>
  <c r="AG620" i="1"/>
  <c r="AF620" i="1"/>
  <c r="AE620" i="1"/>
  <c r="I620" i="1"/>
  <c r="AI619" i="1"/>
  <c r="AH619" i="1"/>
  <c r="AG619" i="1"/>
  <c r="AF619" i="1"/>
  <c r="AE619" i="1"/>
  <c r="I619" i="1"/>
  <c r="AI618" i="1"/>
  <c r="AH618" i="1"/>
  <c r="AG618" i="1"/>
  <c r="AF618" i="1"/>
  <c r="AE618" i="1"/>
  <c r="I618" i="1"/>
  <c r="AI617" i="1"/>
  <c r="AH617" i="1"/>
  <c r="AG617" i="1"/>
  <c r="AF617" i="1"/>
  <c r="AE617" i="1"/>
  <c r="I617" i="1"/>
  <c r="AI616" i="1"/>
  <c r="AH616" i="1"/>
  <c r="AG616" i="1"/>
  <c r="AF616" i="1"/>
  <c r="AE616" i="1"/>
  <c r="I616" i="1"/>
  <c r="AI615" i="1"/>
  <c r="AH615" i="1"/>
  <c r="AG615" i="1"/>
  <c r="AF615" i="1"/>
  <c r="AE615" i="1"/>
  <c r="I615" i="1"/>
  <c r="AI614" i="1"/>
  <c r="AH614" i="1"/>
  <c r="AG614" i="1"/>
  <c r="AF614" i="1"/>
  <c r="AE614" i="1"/>
  <c r="I614" i="1"/>
  <c r="AI613" i="1"/>
  <c r="AH613" i="1"/>
  <c r="AG613" i="1"/>
  <c r="AF613" i="1"/>
  <c r="AE613" i="1"/>
  <c r="I613" i="1"/>
  <c r="AI612" i="1"/>
  <c r="AH612" i="1"/>
  <c r="AG612" i="1"/>
  <c r="AF612" i="1"/>
  <c r="AE612" i="1"/>
  <c r="I612" i="1"/>
  <c r="AI611" i="1"/>
  <c r="AH611" i="1"/>
  <c r="AG611" i="1"/>
  <c r="AF611" i="1"/>
  <c r="AE611" i="1"/>
  <c r="I611" i="1"/>
  <c r="AI610" i="1"/>
  <c r="AH610" i="1"/>
  <c r="AG610" i="1"/>
  <c r="AF610" i="1"/>
  <c r="AE610" i="1"/>
  <c r="I610" i="1"/>
  <c r="AI609" i="1"/>
  <c r="AH609" i="1"/>
  <c r="AG609" i="1"/>
  <c r="AF609" i="1"/>
  <c r="AE609" i="1"/>
  <c r="I609" i="1"/>
  <c r="AI608" i="1"/>
  <c r="AH608" i="1"/>
  <c r="AG608" i="1"/>
  <c r="AF608" i="1"/>
  <c r="AE608" i="1"/>
  <c r="I608" i="1"/>
  <c r="AI607" i="1"/>
  <c r="AH607" i="1"/>
  <c r="AG607" i="1"/>
  <c r="AF607" i="1"/>
  <c r="AE607" i="1"/>
  <c r="I607" i="1"/>
  <c r="AI606" i="1"/>
  <c r="AH606" i="1"/>
  <c r="AG606" i="1"/>
  <c r="AF606" i="1"/>
  <c r="AE606" i="1"/>
  <c r="I606" i="1"/>
  <c r="AI605" i="1"/>
  <c r="AH605" i="1"/>
  <c r="AG605" i="1"/>
  <c r="AF605" i="1"/>
  <c r="AE605" i="1"/>
  <c r="I605" i="1"/>
  <c r="AI604" i="1"/>
  <c r="AH604" i="1"/>
  <c r="AG604" i="1"/>
  <c r="AF604" i="1"/>
  <c r="AE604" i="1"/>
  <c r="I604" i="1"/>
  <c r="AI603" i="1"/>
  <c r="AH603" i="1"/>
  <c r="AG603" i="1"/>
  <c r="AF603" i="1"/>
  <c r="AE603" i="1"/>
  <c r="I603" i="1"/>
  <c r="AI602" i="1"/>
  <c r="AH602" i="1"/>
  <c r="AG602" i="1"/>
  <c r="AF602" i="1"/>
  <c r="AE602" i="1"/>
  <c r="I602" i="1"/>
  <c r="AI601" i="1"/>
  <c r="AH601" i="1"/>
  <c r="AG601" i="1"/>
  <c r="AF601" i="1"/>
  <c r="AE601" i="1"/>
  <c r="I601" i="1"/>
  <c r="AI600" i="1"/>
  <c r="AH600" i="1"/>
  <c r="AG600" i="1"/>
  <c r="AF600" i="1"/>
  <c r="AE600" i="1"/>
  <c r="I600" i="1"/>
  <c r="AI599" i="1"/>
  <c r="AH599" i="1"/>
  <c r="AG599" i="1"/>
  <c r="AF599" i="1"/>
  <c r="AE599" i="1"/>
  <c r="I599" i="1"/>
  <c r="AI598" i="1"/>
  <c r="AH598" i="1"/>
  <c r="AG598" i="1"/>
  <c r="AF598" i="1"/>
  <c r="AE598" i="1"/>
  <c r="I598" i="1"/>
  <c r="AI597" i="1"/>
  <c r="AH597" i="1"/>
  <c r="AG597" i="1"/>
  <c r="AF597" i="1"/>
  <c r="AE597" i="1"/>
  <c r="I597" i="1"/>
  <c r="AI596" i="1"/>
  <c r="AH596" i="1"/>
  <c r="AG596" i="1"/>
  <c r="AF596" i="1"/>
  <c r="AE596" i="1"/>
  <c r="I596" i="1"/>
  <c r="AI595" i="1"/>
  <c r="AH595" i="1"/>
  <c r="AG595" i="1"/>
  <c r="AF595" i="1"/>
  <c r="AE595" i="1"/>
  <c r="I595" i="1"/>
  <c r="AI594" i="1"/>
  <c r="AH594" i="1"/>
  <c r="AG594" i="1"/>
  <c r="AF594" i="1"/>
  <c r="AE594" i="1"/>
  <c r="I594" i="1"/>
  <c r="AI593" i="1"/>
  <c r="AH593" i="1"/>
  <c r="AG593" i="1"/>
  <c r="AF593" i="1"/>
  <c r="AE593" i="1"/>
  <c r="I593" i="1"/>
  <c r="AI592" i="1"/>
  <c r="AH592" i="1"/>
  <c r="AG592" i="1"/>
  <c r="AF592" i="1"/>
  <c r="AE592" i="1"/>
  <c r="I592" i="1"/>
  <c r="AI591" i="1"/>
  <c r="AH591" i="1"/>
  <c r="AG591" i="1"/>
  <c r="AF591" i="1"/>
  <c r="AE591" i="1"/>
  <c r="I591" i="1"/>
  <c r="AI590" i="1"/>
  <c r="AH590" i="1"/>
  <c r="AG590" i="1"/>
  <c r="AF590" i="1"/>
  <c r="AE590" i="1"/>
  <c r="I590" i="1"/>
  <c r="AI589" i="1"/>
  <c r="AH589" i="1"/>
  <c r="AG589" i="1"/>
  <c r="AF589" i="1"/>
  <c r="AE589" i="1"/>
  <c r="I589" i="1"/>
  <c r="AI588" i="1"/>
  <c r="AH588" i="1"/>
  <c r="AG588" i="1"/>
  <c r="AF588" i="1"/>
  <c r="AE588" i="1"/>
  <c r="I588" i="1"/>
  <c r="AI587" i="1"/>
  <c r="AH587" i="1"/>
  <c r="AG587" i="1"/>
  <c r="AF587" i="1"/>
  <c r="AE587" i="1"/>
  <c r="I587" i="1"/>
  <c r="AI586" i="1"/>
  <c r="AH586" i="1"/>
  <c r="AG586" i="1"/>
  <c r="AF586" i="1"/>
  <c r="AE586" i="1"/>
  <c r="I586" i="1"/>
  <c r="AI585" i="1"/>
  <c r="AH585" i="1"/>
  <c r="AG585" i="1"/>
  <c r="AF585" i="1"/>
  <c r="AE585" i="1"/>
  <c r="I585" i="1"/>
  <c r="AI584" i="1"/>
  <c r="AH584" i="1"/>
  <c r="AG584" i="1"/>
  <c r="AF584" i="1"/>
  <c r="AE584" i="1"/>
  <c r="I584" i="1"/>
  <c r="AI583" i="1"/>
  <c r="AH583" i="1"/>
  <c r="AG583" i="1"/>
  <c r="AF583" i="1"/>
  <c r="AE583" i="1"/>
  <c r="I583" i="1"/>
  <c r="AI582" i="1"/>
  <c r="AH582" i="1"/>
  <c r="AG582" i="1"/>
  <c r="AF582" i="1"/>
  <c r="AE582" i="1"/>
  <c r="I582" i="1"/>
  <c r="AI581" i="1"/>
  <c r="AH581" i="1"/>
  <c r="AG581" i="1"/>
  <c r="AF581" i="1"/>
  <c r="AE581" i="1"/>
  <c r="I581" i="1"/>
  <c r="AI580" i="1"/>
  <c r="AH580" i="1"/>
  <c r="AG580" i="1"/>
  <c r="AF580" i="1"/>
  <c r="AE580" i="1"/>
  <c r="I580" i="1"/>
  <c r="AI579" i="1"/>
  <c r="AH579" i="1"/>
  <c r="AG579" i="1"/>
  <c r="AF579" i="1"/>
  <c r="AE579" i="1"/>
  <c r="I579" i="1"/>
  <c r="AI578" i="1"/>
  <c r="AH578" i="1"/>
  <c r="AG578" i="1"/>
  <c r="AF578" i="1"/>
  <c r="AE578" i="1"/>
  <c r="I578" i="1"/>
  <c r="AI577" i="1"/>
  <c r="AH577" i="1"/>
  <c r="AG577" i="1"/>
  <c r="AF577" i="1"/>
  <c r="AE577" i="1"/>
  <c r="I577" i="1"/>
  <c r="AI576" i="1"/>
  <c r="AH576" i="1"/>
  <c r="AG576" i="1"/>
  <c r="AF576" i="1"/>
  <c r="AE576" i="1"/>
  <c r="I576" i="1"/>
  <c r="AI575" i="1"/>
  <c r="AH575" i="1"/>
  <c r="AG575" i="1"/>
  <c r="AF575" i="1"/>
  <c r="AE575" i="1"/>
  <c r="I575" i="1"/>
  <c r="AI574" i="1"/>
  <c r="AH574" i="1"/>
  <c r="AG574" i="1"/>
  <c r="AF574" i="1"/>
  <c r="AE574" i="1"/>
  <c r="I574" i="1"/>
  <c r="AI573" i="1"/>
  <c r="AH573" i="1"/>
  <c r="AG573" i="1"/>
  <c r="AF573" i="1"/>
  <c r="AE573" i="1"/>
  <c r="I573" i="1"/>
  <c r="AI572" i="1"/>
  <c r="AH572" i="1"/>
  <c r="AG572" i="1"/>
  <c r="AF572" i="1"/>
  <c r="AE572" i="1"/>
  <c r="I572" i="1"/>
  <c r="AI571" i="1"/>
  <c r="AH571" i="1"/>
  <c r="AG571" i="1"/>
  <c r="AF571" i="1"/>
  <c r="AE571" i="1"/>
  <c r="I571" i="1"/>
  <c r="AI570" i="1"/>
  <c r="AH570" i="1"/>
  <c r="AG570" i="1"/>
  <c r="AF570" i="1"/>
  <c r="AE570" i="1"/>
  <c r="I570" i="1"/>
  <c r="AI569" i="1"/>
  <c r="AH569" i="1"/>
  <c r="AG569" i="1"/>
  <c r="AF569" i="1"/>
  <c r="AE569" i="1"/>
  <c r="I569" i="1"/>
  <c r="AI568" i="1"/>
  <c r="AH568" i="1"/>
  <c r="AG568" i="1"/>
  <c r="AF568" i="1"/>
  <c r="AE568" i="1"/>
  <c r="I568" i="1"/>
  <c r="AI567" i="1"/>
  <c r="AH567" i="1"/>
  <c r="AG567" i="1"/>
  <c r="AF567" i="1"/>
  <c r="AE567" i="1"/>
  <c r="I567" i="1"/>
  <c r="AI566" i="1"/>
  <c r="AH566" i="1"/>
  <c r="AG566" i="1"/>
  <c r="AF566" i="1"/>
  <c r="AE566" i="1"/>
  <c r="I566" i="1"/>
  <c r="AI565" i="1"/>
  <c r="AH565" i="1"/>
  <c r="AG565" i="1"/>
  <c r="AF565" i="1"/>
  <c r="AE565" i="1"/>
  <c r="I565" i="1"/>
  <c r="AI564" i="1"/>
  <c r="AH564" i="1"/>
  <c r="AG564" i="1"/>
  <c r="AF564" i="1"/>
  <c r="AE564" i="1"/>
  <c r="I564" i="1"/>
  <c r="AI563" i="1"/>
  <c r="AH563" i="1"/>
  <c r="AG563" i="1"/>
  <c r="AF563" i="1"/>
  <c r="AE563" i="1"/>
  <c r="I563" i="1"/>
  <c r="AI562" i="1"/>
  <c r="AH562" i="1"/>
  <c r="AG562" i="1"/>
  <c r="AF562" i="1"/>
  <c r="AE562" i="1"/>
  <c r="I562" i="1"/>
  <c r="AI561" i="1"/>
  <c r="AH561" i="1"/>
  <c r="AG561" i="1"/>
  <c r="AF561" i="1"/>
  <c r="AE561" i="1"/>
  <c r="I561" i="1"/>
  <c r="AI560" i="1"/>
  <c r="AH560" i="1"/>
  <c r="AG560" i="1"/>
  <c r="AF560" i="1"/>
  <c r="AE560" i="1"/>
  <c r="I560" i="1"/>
  <c r="AI559" i="1"/>
  <c r="AH559" i="1"/>
  <c r="AG559" i="1"/>
  <c r="AF559" i="1"/>
  <c r="AE559" i="1"/>
  <c r="I559" i="1"/>
  <c r="AI558" i="1"/>
  <c r="AH558" i="1"/>
  <c r="AG558" i="1"/>
  <c r="AF558" i="1"/>
  <c r="AE558" i="1"/>
  <c r="I558" i="1"/>
  <c r="AI557" i="1"/>
  <c r="AH557" i="1"/>
  <c r="AG557" i="1"/>
  <c r="AF557" i="1"/>
  <c r="AE557" i="1"/>
  <c r="I557" i="1"/>
  <c r="AI556" i="1"/>
  <c r="AH556" i="1"/>
  <c r="AG556" i="1"/>
  <c r="AF556" i="1"/>
  <c r="AE556" i="1"/>
  <c r="I556" i="1"/>
  <c r="AI555" i="1"/>
  <c r="AH555" i="1"/>
  <c r="AG555" i="1"/>
  <c r="AF555" i="1"/>
  <c r="AE555" i="1"/>
  <c r="I555" i="1"/>
  <c r="AI554" i="1"/>
  <c r="AH554" i="1"/>
  <c r="AG554" i="1"/>
  <c r="AF554" i="1"/>
  <c r="AE554" i="1"/>
  <c r="I554" i="1"/>
  <c r="AI553" i="1"/>
  <c r="AH553" i="1"/>
  <c r="AG553" i="1"/>
  <c r="AF553" i="1"/>
  <c r="AE553" i="1"/>
  <c r="I553" i="1"/>
  <c r="AI552" i="1"/>
  <c r="AH552" i="1"/>
  <c r="AG552" i="1"/>
  <c r="AF552" i="1"/>
  <c r="AE552" i="1"/>
  <c r="I552" i="1"/>
  <c r="AI551" i="1"/>
  <c r="AH551" i="1"/>
  <c r="AG551" i="1"/>
  <c r="AF551" i="1"/>
  <c r="AE551" i="1"/>
  <c r="I551" i="1"/>
  <c r="AI550" i="1"/>
  <c r="AH550" i="1"/>
  <c r="AG550" i="1"/>
  <c r="AF550" i="1"/>
  <c r="AE550" i="1"/>
  <c r="I550" i="1"/>
  <c r="AI549" i="1"/>
  <c r="AH549" i="1"/>
  <c r="AG549" i="1"/>
  <c r="AF549" i="1"/>
  <c r="AE549" i="1"/>
  <c r="I549" i="1"/>
  <c r="AI548" i="1"/>
  <c r="AH548" i="1"/>
  <c r="AG548" i="1"/>
  <c r="AF548" i="1"/>
  <c r="AE548" i="1"/>
  <c r="I548" i="1"/>
  <c r="AI547" i="1"/>
  <c r="AH547" i="1"/>
  <c r="AG547" i="1"/>
  <c r="AF547" i="1"/>
  <c r="AE547" i="1"/>
  <c r="I547" i="1"/>
  <c r="AI546" i="1"/>
  <c r="AH546" i="1"/>
  <c r="AG546" i="1"/>
  <c r="AF546" i="1"/>
  <c r="AE546" i="1"/>
  <c r="I546" i="1"/>
  <c r="AI545" i="1"/>
  <c r="AH545" i="1"/>
  <c r="AG545" i="1"/>
  <c r="AF545" i="1"/>
  <c r="AE545" i="1"/>
  <c r="I545" i="1"/>
  <c r="AI544" i="1"/>
  <c r="AH544" i="1"/>
  <c r="AG544" i="1"/>
  <c r="AF544" i="1"/>
  <c r="AE544" i="1"/>
  <c r="I544" i="1"/>
  <c r="AI543" i="1"/>
  <c r="AH543" i="1"/>
  <c r="AG543" i="1"/>
  <c r="AF543" i="1"/>
  <c r="AE543" i="1"/>
  <c r="I543" i="1"/>
  <c r="AI542" i="1"/>
  <c r="AH542" i="1"/>
  <c r="AG542" i="1"/>
  <c r="AF542" i="1"/>
  <c r="AE542" i="1"/>
  <c r="I542" i="1"/>
  <c r="AI541" i="1"/>
  <c r="AH541" i="1"/>
  <c r="AG541" i="1"/>
  <c r="AF541" i="1"/>
  <c r="AE541" i="1"/>
  <c r="I541" i="1"/>
  <c r="AI540" i="1"/>
  <c r="AH540" i="1"/>
  <c r="AG540" i="1"/>
  <c r="AF540" i="1"/>
  <c r="AE540" i="1"/>
  <c r="I540" i="1"/>
  <c r="AI539" i="1"/>
  <c r="AH539" i="1"/>
  <c r="AG539" i="1"/>
  <c r="AF539" i="1"/>
  <c r="AE539" i="1"/>
  <c r="I539" i="1"/>
  <c r="AI538" i="1"/>
  <c r="AH538" i="1"/>
  <c r="AG538" i="1"/>
  <c r="AF538" i="1"/>
  <c r="AE538" i="1"/>
  <c r="I538" i="1"/>
  <c r="AI537" i="1"/>
  <c r="AH537" i="1"/>
  <c r="AG537" i="1"/>
  <c r="AF537" i="1"/>
  <c r="AE537" i="1"/>
  <c r="I537" i="1"/>
  <c r="AI536" i="1"/>
  <c r="AH536" i="1"/>
  <c r="AG536" i="1"/>
  <c r="AF536" i="1"/>
  <c r="AE536" i="1"/>
  <c r="I536" i="1"/>
  <c r="AI535" i="1"/>
  <c r="AH535" i="1"/>
  <c r="AG535" i="1"/>
  <c r="AF535" i="1"/>
  <c r="AE535" i="1"/>
  <c r="I535" i="1"/>
  <c r="AI534" i="1"/>
  <c r="AH534" i="1"/>
  <c r="AG534" i="1"/>
  <c r="AF534" i="1"/>
  <c r="AE534" i="1"/>
  <c r="I534" i="1"/>
  <c r="AI533" i="1"/>
  <c r="AH533" i="1"/>
  <c r="AG533" i="1"/>
  <c r="AF533" i="1"/>
  <c r="AE533" i="1"/>
  <c r="I533" i="1"/>
  <c r="AI532" i="1"/>
  <c r="AH532" i="1"/>
  <c r="AG532" i="1"/>
  <c r="AF532" i="1"/>
  <c r="AE532" i="1"/>
  <c r="I532" i="1"/>
  <c r="AI531" i="1"/>
  <c r="AH531" i="1"/>
  <c r="AG531" i="1"/>
  <c r="AF531" i="1"/>
  <c r="AE531" i="1"/>
  <c r="I531" i="1"/>
  <c r="AI530" i="1"/>
  <c r="AH530" i="1"/>
  <c r="AG530" i="1"/>
  <c r="AF530" i="1"/>
  <c r="AE530" i="1"/>
  <c r="I530" i="1"/>
  <c r="AI529" i="1"/>
  <c r="AH529" i="1"/>
  <c r="AG529" i="1"/>
  <c r="AF529" i="1"/>
  <c r="AE529" i="1"/>
  <c r="I529" i="1"/>
  <c r="AI528" i="1"/>
  <c r="AH528" i="1"/>
  <c r="AG528" i="1"/>
  <c r="AF528" i="1"/>
  <c r="AE528" i="1"/>
  <c r="I528" i="1"/>
  <c r="AI527" i="1"/>
  <c r="AH527" i="1"/>
  <c r="AG527" i="1"/>
  <c r="AF527" i="1"/>
  <c r="AE527" i="1"/>
  <c r="I527" i="1"/>
  <c r="AI526" i="1"/>
  <c r="AH526" i="1"/>
  <c r="AG526" i="1"/>
  <c r="AF526" i="1"/>
  <c r="AE526" i="1"/>
  <c r="I526" i="1"/>
  <c r="AI525" i="1"/>
  <c r="AH525" i="1"/>
  <c r="AG525" i="1"/>
  <c r="AF525" i="1"/>
  <c r="AE525" i="1"/>
  <c r="I525" i="1"/>
  <c r="AI524" i="1"/>
  <c r="AH524" i="1"/>
  <c r="AG524" i="1"/>
  <c r="AF524" i="1"/>
  <c r="AE524" i="1"/>
  <c r="I524" i="1"/>
  <c r="AI523" i="1"/>
  <c r="AH523" i="1"/>
  <c r="AG523" i="1"/>
  <c r="AF523" i="1"/>
  <c r="AE523" i="1"/>
  <c r="I523" i="1"/>
  <c r="AI522" i="1"/>
  <c r="AH522" i="1"/>
  <c r="AG522" i="1"/>
  <c r="AF522" i="1"/>
  <c r="AE522" i="1"/>
  <c r="I522" i="1"/>
  <c r="AI521" i="1"/>
  <c r="AH521" i="1"/>
  <c r="AG521" i="1"/>
  <c r="AF521" i="1"/>
  <c r="AE521" i="1"/>
  <c r="I521" i="1"/>
  <c r="AI520" i="1"/>
  <c r="AH520" i="1"/>
  <c r="AG520" i="1"/>
  <c r="AF520" i="1"/>
  <c r="AE520" i="1"/>
  <c r="I520" i="1"/>
  <c r="AI519" i="1"/>
  <c r="AH519" i="1"/>
  <c r="AG519" i="1"/>
  <c r="AF519" i="1"/>
  <c r="AE519" i="1"/>
  <c r="I519" i="1"/>
  <c r="AI518" i="1"/>
  <c r="AH518" i="1"/>
  <c r="AG518" i="1"/>
  <c r="AF518" i="1"/>
  <c r="AE518" i="1"/>
  <c r="I518" i="1"/>
  <c r="AI517" i="1"/>
  <c r="AH517" i="1"/>
  <c r="AG517" i="1"/>
  <c r="AF517" i="1"/>
  <c r="AE517" i="1"/>
  <c r="I517" i="1"/>
  <c r="AI516" i="1"/>
  <c r="AH516" i="1"/>
  <c r="AG516" i="1"/>
  <c r="AF516" i="1"/>
  <c r="AE516" i="1"/>
  <c r="I516" i="1"/>
  <c r="AI515" i="1"/>
  <c r="AH515" i="1"/>
  <c r="AG515" i="1"/>
  <c r="AF515" i="1"/>
  <c r="AE515" i="1"/>
  <c r="I515" i="1"/>
  <c r="AI514" i="1"/>
  <c r="AH514" i="1"/>
  <c r="AG514" i="1"/>
  <c r="AF514" i="1"/>
  <c r="AE514" i="1"/>
  <c r="I514" i="1"/>
  <c r="AI513" i="1"/>
  <c r="AH513" i="1"/>
  <c r="AG513" i="1"/>
  <c r="AF513" i="1"/>
  <c r="AE513" i="1"/>
  <c r="I513" i="1"/>
  <c r="AI512" i="1"/>
  <c r="AH512" i="1"/>
  <c r="AG512" i="1"/>
  <c r="AF512" i="1"/>
  <c r="AE512" i="1"/>
  <c r="I512" i="1"/>
  <c r="AI511" i="1"/>
  <c r="AH511" i="1"/>
  <c r="AG511" i="1"/>
  <c r="AF511" i="1"/>
  <c r="AE511" i="1"/>
  <c r="I511" i="1"/>
  <c r="AI510" i="1"/>
  <c r="AH510" i="1"/>
  <c r="AG510" i="1"/>
  <c r="AF510" i="1"/>
  <c r="AE510" i="1"/>
  <c r="I510" i="1"/>
  <c r="AI509" i="1"/>
  <c r="AH509" i="1"/>
  <c r="AG509" i="1"/>
  <c r="AF509" i="1"/>
  <c r="AE509" i="1"/>
  <c r="I509" i="1"/>
  <c r="AI508" i="1"/>
  <c r="AH508" i="1"/>
  <c r="AG508" i="1"/>
  <c r="AF508" i="1"/>
  <c r="AE508" i="1"/>
  <c r="I508" i="1"/>
  <c r="AI507" i="1"/>
  <c r="AH507" i="1"/>
  <c r="AG507" i="1"/>
  <c r="AF507" i="1"/>
  <c r="AE507" i="1"/>
  <c r="I507" i="1"/>
  <c r="AI506" i="1"/>
  <c r="AH506" i="1"/>
  <c r="AG506" i="1"/>
  <c r="AF506" i="1"/>
  <c r="AE506" i="1"/>
  <c r="I506" i="1"/>
  <c r="AI505" i="1"/>
  <c r="AH505" i="1"/>
  <c r="AG505" i="1"/>
  <c r="AF505" i="1"/>
  <c r="AE505" i="1"/>
  <c r="I505" i="1"/>
  <c r="AI504" i="1"/>
  <c r="AH504" i="1"/>
  <c r="AG504" i="1"/>
  <c r="AF504" i="1"/>
  <c r="AE504" i="1"/>
  <c r="I504" i="1"/>
  <c r="AI503" i="1"/>
  <c r="AH503" i="1"/>
  <c r="AG503" i="1"/>
  <c r="AF503" i="1"/>
  <c r="AE503" i="1"/>
  <c r="I503" i="1"/>
  <c r="AI502" i="1"/>
  <c r="AH502" i="1"/>
  <c r="AG502" i="1"/>
  <c r="AF502" i="1"/>
  <c r="AE502" i="1"/>
  <c r="I502" i="1"/>
  <c r="AI501" i="1"/>
  <c r="AH501" i="1"/>
  <c r="AG501" i="1"/>
  <c r="AF501" i="1"/>
  <c r="AE501" i="1"/>
  <c r="I501" i="1"/>
  <c r="AI500" i="1"/>
  <c r="AH500" i="1"/>
  <c r="AG500" i="1"/>
  <c r="AF500" i="1"/>
  <c r="AE500" i="1"/>
  <c r="I500" i="1"/>
  <c r="AI499" i="1"/>
  <c r="AH499" i="1"/>
  <c r="AG499" i="1"/>
  <c r="AF499" i="1"/>
  <c r="AE499" i="1"/>
  <c r="I499" i="1"/>
  <c r="AI498" i="1"/>
  <c r="AH498" i="1"/>
  <c r="AG498" i="1"/>
  <c r="AF498" i="1"/>
  <c r="AE498" i="1"/>
  <c r="I498" i="1"/>
  <c r="AI497" i="1"/>
  <c r="AH497" i="1"/>
  <c r="AG497" i="1"/>
  <c r="AF497" i="1"/>
  <c r="AE497" i="1"/>
  <c r="I497" i="1"/>
  <c r="AI496" i="1"/>
  <c r="AH496" i="1"/>
  <c r="AG496" i="1"/>
  <c r="AF496" i="1"/>
  <c r="AE496" i="1"/>
  <c r="I496" i="1"/>
  <c r="AI495" i="1"/>
  <c r="AH495" i="1"/>
  <c r="AG495" i="1"/>
  <c r="AF495" i="1"/>
  <c r="AE495" i="1"/>
  <c r="I495" i="1"/>
  <c r="AI494" i="1"/>
  <c r="AH494" i="1"/>
  <c r="AG494" i="1"/>
  <c r="AF494" i="1"/>
  <c r="AE494" i="1"/>
  <c r="I494" i="1"/>
  <c r="AI493" i="1"/>
  <c r="AH493" i="1"/>
  <c r="AG493" i="1"/>
  <c r="AF493" i="1"/>
  <c r="AE493" i="1"/>
  <c r="I493" i="1"/>
  <c r="AI492" i="1"/>
  <c r="AH492" i="1"/>
  <c r="AG492" i="1"/>
  <c r="AF492" i="1"/>
  <c r="AE492" i="1"/>
  <c r="I492" i="1"/>
  <c r="AI491" i="1"/>
  <c r="AH491" i="1"/>
  <c r="AG491" i="1"/>
  <c r="AF491" i="1"/>
  <c r="AE491" i="1"/>
  <c r="I491" i="1"/>
  <c r="AI490" i="1"/>
  <c r="AH490" i="1"/>
  <c r="AG490" i="1"/>
  <c r="AF490" i="1"/>
  <c r="AE490" i="1"/>
  <c r="I490" i="1"/>
  <c r="AI489" i="1"/>
  <c r="AH489" i="1"/>
  <c r="AG489" i="1"/>
  <c r="AF489" i="1"/>
  <c r="AE489" i="1"/>
  <c r="I489" i="1"/>
  <c r="AI488" i="1"/>
  <c r="AH488" i="1"/>
  <c r="AG488" i="1"/>
  <c r="AF488" i="1"/>
  <c r="AE488" i="1"/>
  <c r="I488" i="1"/>
  <c r="AI487" i="1"/>
  <c r="AH487" i="1"/>
  <c r="AG487" i="1"/>
  <c r="AF487" i="1"/>
  <c r="AE487" i="1"/>
  <c r="I487" i="1"/>
  <c r="AI486" i="1"/>
  <c r="AH486" i="1"/>
  <c r="AG486" i="1"/>
  <c r="AF486" i="1"/>
  <c r="AE486" i="1"/>
  <c r="I486" i="1"/>
  <c r="AI485" i="1"/>
  <c r="AH485" i="1"/>
  <c r="AG485" i="1"/>
  <c r="AF485" i="1"/>
  <c r="AE485" i="1"/>
  <c r="I485" i="1"/>
  <c r="AI484" i="1"/>
  <c r="AH484" i="1"/>
  <c r="AG484" i="1"/>
  <c r="AF484" i="1"/>
  <c r="AE484" i="1"/>
  <c r="I484" i="1"/>
  <c r="AI483" i="1"/>
  <c r="AH483" i="1"/>
  <c r="AG483" i="1"/>
  <c r="AF483" i="1"/>
  <c r="AE483" i="1"/>
  <c r="I483" i="1"/>
  <c r="AI482" i="1"/>
  <c r="AH482" i="1"/>
  <c r="AG482" i="1"/>
  <c r="AF482" i="1"/>
  <c r="AE482" i="1"/>
  <c r="I482" i="1"/>
  <c r="AI481" i="1"/>
  <c r="AH481" i="1"/>
  <c r="AG481" i="1"/>
  <c r="AF481" i="1"/>
  <c r="AE481" i="1"/>
  <c r="I481" i="1"/>
  <c r="AI480" i="1"/>
  <c r="AH480" i="1"/>
  <c r="AG480" i="1"/>
  <c r="AF480" i="1"/>
  <c r="AE480" i="1"/>
  <c r="I480" i="1"/>
  <c r="AI479" i="1"/>
  <c r="AH479" i="1"/>
  <c r="AG479" i="1"/>
  <c r="AF479" i="1"/>
  <c r="AE479" i="1"/>
  <c r="I479" i="1"/>
  <c r="AI478" i="1"/>
  <c r="AH478" i="1"/>
  <c r="AG478" i="1"/>
  <c r="AF478" i="1"/>
  <c r="AE478" i="1"/>
  <c r="I478" i="1"/>
  <c r="AI477" i="1"/>
  <c r="AH477" i="1"/>
  <c r="AG477" i="1"/>
  <c r="AF477" i="1"/>
  <c r="AE477" i="1"/>
  <c r="I477" i="1"/>
  <c r="AI476" i="1"/>
  <c r="AH476" i="1"/>
  <c r="AG476" i="1"/>
  <c r="AF476" i="1"/>
  <c r="AE476" i="1"/>
  <c r="I476" i="1"/>
  <c r="AI475" i="1"/>
  <c r="AH475" i="1"/>
  <c r="AG475" i="1"/>
  <c r="AF475" i="1"/>
  <c r="AE475" i="1"/>
  <c r="I475" i="1"/>
  <c r="AI474" i="1"/>
  <c r="AH474" i="1"/>
  <c r="AG474" i="1"/>
  <c r="AF474" i="1"/>
  <c r="AE474" i="1"/>
  <c r="I474" i="1"/>
  <c r="AI473" i="1"/>
  <c r="AH473" i="1"/>
  <c r="AG473" i="1"/>
  <c r="AF473" i="1"/>
  <c r="AE473" i="1"/>
  <c r="I473" i="1"/>
  <c r="AI472" i="1"/>
  <c r="AH472" i="1"/>
  <c r="AG472" i="1"/>
  <c r="AF472" i="1"/>
  <c r="AE472" i="1"/>
  <c r="I472" i="1"/>
  <c r="AI471" i="1"/>
  <c r="AH471" i="1"/>
  <c r="AG471" i="1"/>
  <c r="AF471" i="1"/>
  <c r="AE471" i="1"/>
  <c r="I471" i="1"/>
  <c r="AI470" i="1"/>
  <c r="AH470" i="1"/>
  <c r="AG470" i="1"/>
  <c r="AF470" i="1"/>
  <c r="AE470" i="1"/>
  <c r="I470" i="1"/>
  <c r="AI469" i="1"/>
  <c r="AH469" i="1"/>
  <c r="AG469" i="1"/>
  <c r="AF469" i="1"/>
  <c r="AE469" i="1"/>
  <c r="I469" i="1"/>
  <c r="AI468" i="1"/>
  <c r="AH468" i="1"/>
  <c r="AG468" i="1"/>
  <c r="AF468" i="1"/>
  <c r="AE468" i="1"/>
  <c r="I468" i="1"/>
  <c r="AI467" i="1"/>
  <c r="AH467" i="1"/>
  <c r="AG467" i="1"/>
  <c r="AF467" i="1"/>
  <c r="AE467" i="1"/>
  <c r="I467" i="1"/>
  <c r="AI466" i="1"/>
  <c r="AH466" i="1"/>
  <c r="AG466" i="1"/>
  <c r="AF466" i="1"/>
  <c r="AE466" i="1"/>
  <c r="I466" i="1"/>
  <c r="AI465" i="1"/>
  <c r="AH465" i="1"/>
  <c r="AG465" i="1"/>
  <c r="AF465" i="1"/>
  <c r="AE465" i="1"/>
  <c r="I465" i="1"/>
  <c r="AI464" i="1"/>
  <c r="AH464" i="1"/>
  <c r="AG464" i="1"/>
  <c r="AF464" i="1"/>
  <c r="AE464" i="1"/>
  <c r="I464" i="1"/>
  <c r="AI463" i="1"/>
  <c r="AH463" i="1"/>
  <c r="AG463" i="1"/>
  <c r="AF463" i="1"/>
  <c r="AE463" i="1"/>
  <c r="I463" i="1"/>
  <c r="AI462" i="1"/>
  <c r="AH462" i="1"/>
  <c r="AG462" i="1"/>
  <c r="AF462" i="1"/>
  <c r="AE462" i="1"/>
  <c r="I462" i="1"/>
  <c r="AI461" i="1"/>
  <c r="AH461" i="1"/>
  <c r="AG461" i="1"/>
  <c r="AF461" i="1"/>
  <c r="AE461" i="1"/>
  <c r="I461" i="1"/>
  <c r="AI460" i="1"/>
  <c r="AH460" i="1"/>
  <c r="AG460" i="1"/>
  <c r="AF460" i="1"/>
  <c r="AE460" i="1"/>
  <c r="I460" i="1"/>
  <c r="AI459" i="1"/>
  <c r="AH459" i="1"/>
  <c r="AG459" i="1"/>
  <c r="AF459" i="1"/>
  <c r="AE459" i="1"/>
  <c r="I459" i="1"/>
  <c r="AI458" i="1"/>
  <c r="AH458" i="1"/>
  <c r="AG458" i="1"/>
  <c r="AF458" i="1"/>
  <c r="AE458" i="1"/>
  <c r="I458" i="1"/>
  <c r="AI457" i="1"/>
  <c r="AH457" i="1"/>
  <c r="AG457" i="1"/>
  <c r="AF457" i="1"/>
  <c r="AE457" i="1"/>
  <c r="I457" i="1"/>
  <c r="AI456" i="1"/>
  <c r="AH456" i="1"/>
  <c r="AG456" i="1"/>
  <c r="AF456" i="1"/>
  <c r="AE456" i="1"/>
  <c r="I456" i="1"/>
  <c r="AI455" i="1"/>
  <c r="AH455" i="1"/>
  <c r="AG455" i="1"/>
  <c r="AF455" i="1"/>
  <c r="AE455" i="1"/>
  <c r="I455" i="1"/>
  <c r="AI454" i="1"/>
  <c r="AH454" i="1"/>
  <c r="AG454" i="1"/>
  <c r="AF454" i="1"/>
  <c r="AE454" i="1"/>
  <c r="I454" i="1"/>
  <c r="AI453" i="1"/>
  <c r="AH453" i="1"/>
  <c r="AG453" i="1"/>
  <c r="AF453" i="1"/>
  <c r="AE453" i="1"/>
  <c r="I453" i="1"/>
  <c r="AI452" i="1"/>
  <c r="AH452" i="1"/>
  <c r="AG452" i="1"/>
  <c r="AF452" i="1"/>
  <c r="AE452" i="1"/>
  <c r="I452" i="1"/>
  <c r="AI451" i="1"/>
  <c r="AH451" i="1"/>
  <c r="AG451" i="1"/>
  <c r="AF451" i="1"/>
  <c r="AE451" i="1"/>
  <c r="I451" i="1"/>
  <c r="AI450" i="1"/>
  <c r="AH450" i="1"/>
  <c r="AG450" i="1"/>
  <c r="AF450" i="1"/>
  <c r="AE450" i="1"/>
  <c r="I450" i="1"/>
  <c r="AI449" i="1"/>
  <c r="AH449" i="1"/>
  <c r="AG449" i="1"/>
  <c r="AF449" i="1"/>
  <c r="AE449" i="1"/>
  <c r="I449" i="1"/>
  <c r="AI448" i="1"/>
  <c r="AH448" i="1"/>
  <c r="AG448" i="1"/>
  <c r="AF448" i="1"/>
  <c r="AE448" i="1"/>
  <c r="I448" i="1"/>
  <c r="AI447" i="1"/>
  <c r="AH447" i="1"/>
  <c r="AG447" i="1"/>
  <c r="AF447" i="1"/>
  <c r="AE447" i="1"/>
  <c r="I447" i="1"/>
  <c r="AI446" i="1"/>
  <c r="AH446" i="1"/>
  <c r="AG446" i="1"/>
  <c r="AF446" i="1"/>
  <c r="AE446" i="1"/>
  <c r="I446" i="1"/>
  <c r="AI445" i="1"/>
  <c r="AH445" i="1"/>
  <c r="AG445" i="1"/>
  <c r="AF445" i="1"/>
  <c r="AE445" i="1"/>
  <c r="I445" i="1"/>
  <c r="AI444" i="1"/>
  <c r="AH444" i="1"/>
  <c r="AG444" i="1"/>
  <c r="AF444" i="1"/>
  <c r="AE444" i="1"/>
  <c r="I444" i="1"/>
  <c r="AI443" i="1"/>
  <c r="AH443" i="1"/>
  <c r="AG443" i="1"/>
  <c r="AF443" i="1"/>
  <c r="AE443" i="1"/>
  <c r="I443" i="1"/>
  <c r="AI442" i="1"/>
  <c r="AH442" i="1"/>
  <c r="AG442" i="1"/>
  <c r="AF442" i="1"/>
  <c r="AE442" i="1"/>
  <c r="I442" i="1"/>
  <c r="AI441" i="1"/>
  <c r="AH441" i="1"/>
  <c r="AG441" i="1"/>
  <c r="AF441" i="1"/>
  <c r="AE441" i="1"/>
  <c r="I441" i="1"/>
  <c r="AI440" i="1"/>
  <c r="AH440" i="1"/>
  <c r="AG440" i="1"/>
  <c r="AF440" i="1"/>
  <c r="AE440" i="1"/>
  <c r="I440" i="1"/>
  <c r="AI439" i="1"/>
  <c r="AH439" i="1"/>
  <c r="AG439" i="1"/>
  <c r="AF439" i="1"/>
  <c r="AE439" i="1"/>
  <c r="I439" i="1"/>
  <c r="AI438" i="1"/>
  <c r="AH438" i="1"/>
  <c r="AG438" i="1"/>
  <c r="AF438" i="1"/>
  <c r="AE438" i="1"/>
  <c r="I438" i="1"/>
  <c r="AI437" i="1"/>
  <c r="AH437" i="1"/>
  <c r="AG437" i="1"/>
  <c r="AF437" i="1"/>
  <c r="AE437" i="1"/>
  <c r="I437" i="1"/>
  <c r="AI436" i="1"/>
  <c r="AH436" i="1"/>
  <c r="AG436" i="1"/>
  <c r="AF436" i="1"/>
  <c r="AE436" i="1"/>
  <c r="I436" i="1"/>
  <c r="AI435" i="1"/>
  <c r="AH435" i="1"/>
  <c r="AG435" i="1"/>
  <c r="AF435" i="1"/>
  <c r="AE435" i="1"/>
  <c r="I435" i="1"/>
  <c r="AI434" i="1"/>
  <c r="AH434" i="1"/>
  <c r="AG434" i="1"/>
  <c r="AF434" i="1"/>
  <c r="AE434" i="1"/>
  <c r="I434" i="1"/>
  <c r="AI433" i="1"/>
  <c r="AH433" i="1"/>
  <c r="AG433" i="1"/>
  <c r="AF433" i="1"/>
  <c r="AE433" i="1"/>
  <c r="I433" i="1"/>
  <c r="AI432" i="1"/>
  <c r="AH432" i="1"/>
  <c r="AG432" i="1"/>
  <c r="AF432" i="1"/>
  <c r="AE432" i="1"/>
  <c r="I432" i="1"/>
  <c r="AI431" i="1"/>
  <c r="AH431" i="1"/>
  <c r="AG431" i="1"/>
  <c r="AF431" i="1"/>
  <c r="AE431" i="1"/>
  <c r="I431" i="1"/>
  <c r="AI430" i="1"/>
  <c r="AH430" i="1"/>
  <c r="AG430" i="1"/>
  <c r="AF430" i="1"/>
  <c r="AE430" i="1"/>
  <c r="I430" i="1"/>
  <c r="AI429" i="1"/>
  <c r="AH429" i="1"/>
  <c r="AG429" i="1"/>
  <c r="AF429" i="1"/>
  <c r="AE429" i="1"/>
  <c r="I429" i="1"/>
  <c r="AI428" i="1"/>
  <c r="AH428" i="1"/>
  <c r="AG428" i="1"/>
  <c r="AF428" i="1"/>
  <c r="AE428" i="1"/>
  <c r="I428" i="1"/>
  <c r="AI427" i="1"/>
  <c r="AH427" i="1"/>
  <c r="AG427" i="1"/>
  <c r="AF427" i="1"/>
  <c r="AE427" i="1"/>
  <c r="I427" i="1"/>
  <c r="AI426" i="1"/>
  <c r="AH426" i="1"/>
  <c r="AG426" i="1"/>
  <c r="AF426" i="1"/>
  <c r="AE426" i="1"/>
  <c r="I426" i="1"/>
  <c r="AI425" i="1"/>
  <c r="AH425" i="1"/>
  <c r="AG425" i="1"/>
  <c r="AF425" i="1"/>
  <c r="AE425" i="1"/>
  <c r="I425" i="1"/>
  <c r="AI424" i="1"/>
  <c r="AH424" i="1"/>
  <c r="AG424" i="1"/>
  <c r="AF424" i="1"/>
  <c r="AE424" i="1"/>
  <c r="I424" i="1"/>
  <c r="AI423" i="1"/>
  <c r="AH423" i="1"/>
  <c r="AG423" i="1"/>
  <c r="AF423" i="1"/>
  <c r="AE423" i="1"/>
  <c r="I423" i="1"/>
  <c r="AI422" i="1"/>
  <c r="AH422" i="1"/>
  <c r="AG422" i="1"/>
  <c r="AF422" i="1"/>
  <c r="AE422" i="1"/>
  <c r="I422" i="1"/>
  <c r="AI421" i="1"/>
  <c r="AH421" i="1"/>
  <c r="AG421" i="1"/>
  <c r="AF421" i="1"/>
  <c r="AE421" i="1"/>
  <c r="I421" i="1"/>
  <c r="AI420" i="1"/>
  <c r="AH420" i="1"/>
  <c r="AG420" i="1"/>
  <c r="AF420" i="1"/>
  <c r="AE420" i="1"/>
  <c r="I420" i="1"/>
  <c r="AI419" i="1"/>
  <c r="AH419" i="1"/>
  <c r="AG419" i="1"/>
  <c r="AF419" i="1"/>
  <c r="AE419" i="1"/>
  <c r="I419" i="1"/>
  <c r="AI418" i="1"/>
  <c r="AH418" i="1"/>
  <c r="AG418" i="1"/>
  <c r="AF418" i="1"/>
  <c r="AE418" i="1"/>
  <c r="I418" i="1"/>
  <c r="AI417" i="1"/>
  <c r="AH417" i="1"/>
  <c r="AG417" i="1"/>
  <c r="AF417" i="1"/>
  <c r="AE417" i="1"/>
  <c r="I417" i="1"/>
  <c r="AI416" i="1"/>
  <c r="AH416" i="1"/>
  <c r="AG416" i="1"/>
  <c r="AF416" i="1"/>
  <c r="AE416" i="1"/>
  <c r="I416" i="1"/>
  <c r="AI415" i="1"/>
  <c r="AH415" i="1"/>
  <c r="AG415" i="1"/>
  <c r="AF415" i="1"/>
  <c r="AE415" i="1"/>
  <c r="H112" i="2"/>
  <c r="I415" i="1"/>
  <c r="AI414" i="1"/>
  <c r="AH414" i="1"/>
  <c r="AG414" i="1"/>
  <c r="AF414" i="1"/>
  <c r="AE414" i="1"/>
  <c r="I414" i="1"/>
  <c r="AI413" i="1"/>
  <c r="AH413" i="1"/>
  <c r="AG413" i="1"/>
  <c r="AF413" i="1"/>
  <c r="AE413" i="1"/>
  <c r="I413" i="1"/>
  <c r="AI412" i="1"/>
  <c r="AH412" i="1"/>
  <c r="AG412" i="1"/>
  <c r="AF412" i="1"/>
  <c r="AE412" i="1"/>
  <c r="I412" i="1"/>
  <c r="AI411" i="1"/>
  <c r="AH411" i="1"/>
  <c r="AG411" i="1"/>
  <c r="AF411" i="1"/>
  <c r="AE411" i="1"/>
  <c r="I411" i="1"/>
  <c r="AI410" i="1"/>
  <c r="AH410" i="1"/>
  <c r="AG410" i="1"/>
  <c r="AF410" i="1"/>
  <c r="AE410" i="1"/>
  <c r="I410" i="1"/>
  <c r="AI409" i="1"/>
  <c r="AH409" i="1"/>
  <c r="AG409" i="1"/>
  <c r="AF409" i="1"/>
  <c r="AE409" i="1"/>
  <c r="I409" i="1"/>
  <c r="AI408" i="1"/>
  <c r="AH408" i="1"/>
  <c r="AG408" i="1"/>
  <c r="AF408" i="1"/>
  <c r="AE408" i="1"/>
  <c r="I408" i="1"/>
  <c r="AI407" i="1"/>
  <c r="AH407" i="1"/>
  <c r="AG407" i="1"/>
  <c r="AF407" i="1"/>
  <c r="AE407" i="1"/>
  <c r="I407" i="1"/>
  <c r="AI406" i="1"/>
  <c r="AH406" i="1"/>
  <c r="AG406" i="1"/>
  <c r="AF406" i="1"/>
  <c r="AE406" i="1"/>
  <c r="I406" i="1"/>
  <c r="AI405" i="1"/>
  <c r="AH405" i="1"/>
  <c r="AG405" i="1"/>
  <c r="AF405" i="1"/>
  <c r="AE405" i="1"/>
  <c r="I405" i="1"/>
  <c r="AI404" i="1"/>
  <c r="AH404" i="1"/>
  <c r="AG404" i="1"/>
  <c r="AF404" i="1"/>
  <c r="AE404" i="1"/>
  <c r="I404" i="1"/>
  <c r="AI403" i="1"/>
  <c r="AH403" i="1"/>
  <c r="AG403" i="1"/>
  <c r="AF403" i="1"/>
  <c r="AE403" i="1"/>
  <c r="I403" i="1"/>
  <c r="AI402" i="1"/>
  <c r="AH402" i="1"/>
  <c r="AG402" i="1"/>
  <c r="AF402" i="1"/>
  <c r="AE402" i="1"/>
  <c r="I402" i="1"/>
  <c r="AI401" i="1"/>
  <c r="AH401" i="1"/>
  <c r="AG401" i="1"/>
  <c r="AF401" i="1"/>
  <c r="AE401" i="1"/>
  <c r="I401" i="1"/>
  <c r="AI400" i="1"/>
  <c r="AH400" i="1"/>
  <c r="AG400" i="1"/>
  <c r="AF400" i="1"/>
  <c r="AE400" i="1"/>
  <c r="I400" i="1"/>
  <c r="AI399" i="1"/>
  <c r="AH399" i="1"/>
  <c r="AG399" i="1"/>
  <c r="AF399" i="1"/>
  <c r="AE399" i="1"/>
  <c r="I399" i="1"/>
  <c r="AI398" i="1"/>
  <c r="AH398" i="1"/>
  <c r="AG398" i="1"/>
  <c r="AF398" i="1"/>
  <c r="AE398" i="1"/>
  <c r="I398" i="1"/>
  <c r="AI397" i="1"/>
  <c r="AH397" i="1"/>
  <c r="AG397" i="1"/>
  <c r="AF397" i="1"/>
  <c r="AE397" i="1"/>
  <c r="I397" i="1"/>
  <c r="AI396" i="1"/>
  <c r="AH396" i="1"/>
  <c r="AG396" i="1"/>
  <c r="AF396" i="1"/>
  <c r="AE396" i="1"/>
  <c r="I396" i="1"/>
  <c r="AI395" i="1"/>
  <c r="AH395" i="1"/>
  <c r="AG395" i="1"/>
  <c r="AF395" i="1"/>
  <c r="AE395" i="1"/>
  <c r="I395" i="1"/>
  <c r="AI394" i="1"/>
  <c r="AH394" i="1"/>
  <c r="AG394" i="1"/>
  <c r="AF394" i="1"/>
  <c r="AE394" i="1"/>
  <c r="I394" i="1"/>
  <c r="AI393" i="1"/>
  <c r="AH393" i="1"/>
  <c r="AG393" i="1"/>
  <c r="AF393" i="1"/>
  <c r="AE393" i="1"/>
  <c r="I393" i="1"/>
  <c r="AI392" i="1"/>
  <c r="AH392" i="1"/>
  <c r="AG392" i="1"/>
  <c r="AF392" i="1"/>
  <c r="AE392" i="1"/>
  <c r="I392" i="1"/>
  <c r="AI391" i="1"/>
  <c r="AH391" i="1"/>
  <c r="AG391" i="1"/>
  <c r="AF391" i="1"/>
  <c r="AE391" i="1"/>
  <c r="I391" i="1"/>
  <c r="AI390" i="1"/>
  <c r="AH390" i="1"/>
  <c r="AG390" i="1"/>
  <c r="AF390" i="1"/>
  <c r="AE390" i="1"/>
  <c r="I390" i="1"/>
  <c r="AI389" i="1"/>
  <c r="AH389" i="1"/>
  <c r="AG389" i="1"/>
  <c r="AF389" i="1"/>
  <c r="AE389" i="1"/>
  <c r="I389" i="1"/>
  <c r="AI388" i="1"/>
  <c r="AH388" i="1"/>
  <c r="AG388" i="1"/>
  <c r="AF388" i="1"/>
  <c r="AE388" i="1"/>
  <c r="I388" i="1"/>
  <c r="AI387" i="1"/>
  <c r="AH387" i="1"/>
  <c r="AG387" i="1"/>
  <c r="AF387" i="1"/>
  <c r="AE387" i="1"/>
  <c r="I387" i="1"/>
  <c r="AI386" i="1"/>
  <c r="AH386" i="1"/>
  <c r="AG386" i="1"/>
  <c r="AF386" i="1"/>
  <c r="AE386" i="1"/>
  <c r="I386" i="1"/>
  <c r="AI385" i="1"/>
  <c r="AH385" i="1"/>
  <c r="AG385" i="1"/>
  <c r="AF385" i="1"/>
  <c r="AE385" i="1"/>
  <c r="I385" i="1"/>
  <c r="AI384" i="1"/>
  <c r="AH384" i="1"/>
  <c r="AG384" i="1"/>
  <c r="AF384" i="1"/>
  <c r="AE384" i="1"/>
  <c r="I384" i="1"/>
  <c r="AI383" i="1"/>
  <c r="AH383" i="1"/>
  <c r="AG383" i="1"/>
  <c r="AF383" i="1"/>
  <c r="AE383" i="1"/>
  <c r="I383" i="1"/>
  <c r="AI382" i="1"/>
  <c r="AH382" i="1"/>
  <c r="AG382" i="1"/>
  <c r="AF382" i="1"/>
  <c r="AE382" i="1"/>
  <c r="I382" i="1"/>
  <c r="AI381" i="1"/>
  <c r="AH381" i="1"/>
  <c r="AG381" i="1"/>
  <c r="AF381" i="1"/>
  <c r="AE381" i="1"/>
  <c r="I381" i="1"/>
  <c r="AI380" i="1"/>
  <c r="AH380" i="1"/>
  <c r="AG380" i="1"/>
  <c r="AF380" i="1"/>
  <c r="AE380" i="1"/>
  <c r="I380" i="1"/>
  <c r="AI379" i="1"/>
  <c r="AH379" i="1"/>
  <c r="AG379" i="1"/>
  <c r="AF379" i="1"/>
  <c r="AE379" i="1"/>
  <c r="I379" i="1"/>
  <c r="AI378" i="1"/>
  <c r="AH378" i="1"/>
  <c r="AG378" i="1"/>
  <c r="AF378" i="1"/>
  <c r="AE378" i="1"/>
  <c r="I378" i="1"/>
  <c r="AI377" i="1"/>
  <c r="AH377" i="1"/>
  <c r="AG377" i="1"/>
  <c r="AF377" i="1"/>
  <c r="AE377" i="1"/>
  <c r="I377" i="1"/>
  <c r="AI376" i="1"/>
  <c r="AH376" i="1"/>
  <c r="AG376" i="1"/>
  <c r="AF376" i="1"/>
  <c r="AE376" i="1"/>
  <c r="I376" i="1"/>
  <c r="AI375" i="1"/>
  <c r="AH375" i="1"/>
  <c r="AG375" i="1"/>
  <c r="AF375" i="1"/>
  <c r="AE375" i="1"/>
  <c r="I375" i="1"/>
  <c r="AI374" i="1"/>
  <c r="AH374" i="1"/>
  <c r="AG374" i="1"/>
  <c r="AF374" i="1"/>
  <c r="AE374" i="1"/>
  <c r="I374" i="1"/>
  <c r="AI373" i="1"/>
  <c r="AH373" i="1"/>
  <c r="AG373" i="1"/>
  <c r="AF373" i="1"/>
  <c r="AE373" i="1"/>
  <c r="I373" i="1"/>
  <c r="AI372" i="1"/>
  <c r="AH372" i="1"/>
  <c r="AG372" i="1"/>
  <c r="AF372" i="1"/>
  <c r="AE372" i="1"/>
  <c r="I372" i="1"/>
  <c r="AI371" i="1"/>
  <c r="AH371" i="1"/>
  <c r="AG371" i="1"/>
  <c r="AF371" i="1"/>
  <c r="AE371" i="1"/>
  <c r="I371" i="1"/>
  <c r="AI370" i="1"/>
  <c r="AH370" i="1"/>
  <c r="AG370" i="1"/>
  <c r="AF370" i="1"/>
  <c r="AE370" i="1"/>
  <c r="I370" i="1"/>
  <c r="AI369" i="1"/>
  <c r="AH369" i="1"/>
  <c r="AG369" i="1"/>
  <c r="AF369" i="1"/>
  <c r="AE369" i="1"/>
  <c r="H57" i="2"/>
  <c r="I369" i="1"/>
  <c r="AI368" i="1"/>
  <c r="AH368" i="1"/>
  <c r="AG368" i="1"/>
  <c r="AF368" i="1"/>
  <c r="AE368" i="1"/>
  <c r="I368" i="1"/>
  <c r="AI367" i="1"/>
  <c r="AH367" i="1"/>
  <c r="AG367" i="1"/>
  <c r="AF367" i="1"/>
  <c r="AE367" i="1"/>
  <c r="I367" i="1"/>
  <c r="AI366" i="1"/>
  <c r="AH366" i="1"/>
  <c r="AG366" i="1"/>
  <c r="AF366" i="1"/>
  <c r="AE366" i="1"/>
  <c r="I366" i="1"/>
  <c r="AI365" i="1"/>
  <c r="AH365" i="1"/>
  <c r="AG365" i="1"/>
  <c r="AF365" i="1"/>
  <c r="AE365" i="1"/>
  <c r="I365" i="1"/>
  <c r="AI364" i="1"/>
  <c r="AH364" i="1"/>
  <c r="AG364" i="1"/>
  <c r="AF364" i="1"/>
  <c r="AE364" i="1"/>
  <c r="I364" i="1"/>
  <c r="AI363" i="1"/>
  <c r="AH363" i="1"/>
  <c r="AG363" i="1"/>
  <c r="AF363" i="1"/>
  <c r="AE363" i="1"/>
  <c r="I363" i="1"/>
  <c r="AI362" i="1"/>
  <c r="AH362" i="1"/>
  <c r="AG362" i="1"/>
  <c r="AF362" i="1"/>
  <c r="AE362" i="1"/>
  <c r="I362" i="1"/>
  <c r="AI361" i="1"/>
  <c r="AH361" i="1"/>
  <c r="AG361" i="1"/>
  <c r="AF361" i="1"/>
  <c r="AE361" i="1"/>
  <c r="I361" i="1"/>
  <c r="AI360" i="1"/>
  <c r="AH360" i="1"/>
  <c r="AG360" i="1"/>
  <c r="AF360" i="1"/>
  <c r="AE360" i="1"/>
  <c r="I360" i="1"/>
  <c r="AI359" i="1"/>
  <c r="AH359" i="1"/>
  <c r="AG359" i="1"/>
  <c r="AF359" i="1"/>
  <c r="AE359" i="1"/>
  <c r="H14" i="2"/>
  <c r="I359" i="1"/>
  <c r="AI358" i="1"/>
  <c r="AH358" i="1"/>
  <c r="AG358" i="1"/>
  <c r="AF358" i="1"/>
  <c r="AE358" i="1"/>
  <c r="I358" i="1"/>
  <c r="AI357" i="1"/>
  <c r="AH357" i="1"/>
  <c r="AG357" i="1"/>
  <c r="AF357" i="1"/>
  <c r="AE357" i="1"/>
  <c r="I357" i="1"/>
  <c r="AI356" i="1"/>
  <c r="AH356" i="1"/>
  <c r="AG356" i="1"/>
  <c r="AF356" i="1"/>
  <c r="AE356" i="1"/>
  <c r="I356" i="1"/>
  <c r="AI355" i="1"/>
  <c r="AH355" i="1"/>
  <c r="AG355" i="1"/>
  <c r="AF355" i="1"/>
  <c r="AE355" i="1"/>
  <c r="I355" i="1"/>
  <c r="AI354" i="1"/>
  <c r="AH354" i="1"/>
  <c r="AG354" i="1"/>
  <c r="AF354" i="1"/>
  <c r="AE354" i="1"/>
  <c r="I354" i="1"/>
  <c r="AI353" i="1"/>
  <c r="AH353" i="1"/>
  <c r="AG353" i="1"/>
  <c r="AF353" i="1"/>
  <c r="AE353" i="1"/>
  <c r="I353" i="1"/>
  <c r="AI352" i="1"/>
  <c r="AH352" i="1"/>
  <c r="AG352" i="1"/>
  <c r="AF352" i="1"/>
  <c r="AE352" i="1"/>
  <c r="I352" i="1"/>
  <c r="AI351" i="1"/>
  <c r="AH351" i="1"/>
  <c r="AG351" i="1"/>
  <c r="AF351" i="1"/>
  <c r="AE351" i="1"/>
  <c r="I351" i="1"/>
  <c r="AI350" i="1"/>
  <c r="AH350" i="1"/>
  <c r="AG350" i="1"/>
  <c r="AF350" i="1"/>
  <c r="AE350" i="1"/>
  <c r="I350" i="1"/>
  <c r="AI349" i="1"/>
  <c r="AH349" i="1"/>
  <c r="AG349" i="1"/>
  <c r="AF349" i="1"/>
  <c r="AE349" i="1"/>
  <c r="I349" i="1"/>
  <c r="AI348" i="1"/>
  <c r="AH348" i="1"/>
  <c r="AG348" i="1"/>
  <c r="AF348" i="1"/>
  <c r="AE348" i="1"/>
  <c r="I348" i="1"/>
  <c r="AI347" i="1"/>
  <c r="AH347" i="1"/>
  <c r="AG347" i="1"/>
  <c r="AF347" i="1"/>
  <c r="AE347" i="1"/>
  <c r="H475" i="2"/>
  <c r="I347" i="1"/>
  <c r="AI346" i="1"/>
  <c r="AH346" i="1"/>
  <c r="AG346" i="1"/>
  <c r="AF346" i="1"/>
  <c r="AE346" i="1"/>
  <c r="I346" i="1"/>
  <c r="AI345" i="1"/>
  <c r="AH345" i="1"/>
  <c r="AG345" i="1"/>
  <c r="AF345" i="1"/>
  <c r="AE345" i="1"/>
  <c r="I345" i="1"/>
  <c r="AI344" i="1"/>
  <c r="AH344" i="1"/>
  <c r="AG344" i="1"/>
  <c r="AF344" i="1"/>
  <c r="AE344" i="1"/>
  <c r="I344" i="1"/>
  <c r="AI343" i="1"/>
  <c r="AH343" i="1"/>
  <c r="AG343" i="1"/>
  <c r="AF343" i="1"/>
  <c r="AE343" i="1"/>
  <c r="I343" i="1"/>
  <c r="AI342" i="1"/>
  <c r="AH342" i="1"/>
  <c r="AG342" i="1"/>
  <c r="AF342" i="1"/>
  <c r="AE342" i="1"/>
  <c r="I342" i="1"/>
  <c r="AI341" i="1"/>
  <c r="AH341" i="1"/>
  <c r="AG341" i="1"/>
  <c r="AF341" i="1"/>
  <c r="AE341" i="1"/>
  <c r="I341" i="1"/>
  <c r="AI340" i="1"/>
  <c r="AH340" i="1"/>
  <c r="AG340" i="1"/>
  <c r="AF340" i="1"/>
  <c r="AE340" i="1"/>
  <c r="I340" i="1"/>
  <c r="AI339" i="1"/>
  <c r="AH339" i="1"/>
  <c r="AG339" i="1"/>
  <c r="AF339" i="1"/>
  <c r="AE339" i="1"/>
  <c r="I339" i="1"/>
  <c r="AI338" i="1"/>
  <c r="AH338" i="1"/>
  <c r="AG338" i="1"/>
  <c r="AF338" i="1"/>
  <c r="AE338" i="1"/>
  <c r="I338" i="1"/>
  <c r="AI337" i="1"/>
  <c r="AH337" i="1"/>
  <c r="AG337" i="1"/>
  <c r="AF337" i="1"/>
  <c r="AE337" i="1"/>
  <c r="I337" i="1"/>
  <c r="AI336" i="1"/>
  <c r="AH336" i="1"/>
  <c r="AG336" i="1"/>
  <c r="AF336" i="1"/>
  <c r="AE336" i="1"/>
  <c r="I336" i="1"/>
  <c r="AI335" i="1"/>
  <c r="AH335" i="1"/>
  <c r="AG335" i="1"/>
  <c r="AF335" i="1"/>
  <c r="AE335" i="1"/>
  <c r="I335" i="1"/>
  <c r="AI334" i="1"/>
  <c r="AH334" i="1"/>
  <c r="AG334" i="1"/>
  <c r="AF334" i="1"/>
  <c r="AE334" i="1"/>
  <c r="I334" i="1"/>
  <c r="AI333" i="1"/>
  <c r="AH333" i="1"/>
  <c r="AG333" i="1"/>
  <c r="AF333" i="1"/>
  <c r="AE333" i="1"/>
  <c r="I333" i="1"/>
  <c r="AI332" i="1"/>
  <c r="AH332" i="1"/>
  <c r="AG332" i="1"/>
  <c r="AF332" i="1"/>
  <c r="AE332" i="1"/>
  <c r="I332" i="1"/>
  <c r="AI331" i="1"/>
  <c r="AH331" i="1"/>
  <c r="AG331" i="1"/>
  <c r="AF331" i="1"/>
  <c r="AE331" i="1"/>
  <c r="I331" i="1"/>
  <c r="AI330" i="1"/>
  <c r="AH330" i="1"/>
  <c r="AG330" i="1"/>
  <c r="AF330" i="1"/>
  <c r="AE330" i="1"/>
  <c r="I330" i="1"/>
  <c r="AI329" i="1"/>
  <c r="AH329" i="1"/>
  <c r="AG329" i="1"/>
  <c r="AF329" i="1"/>
  <c r="AE329" i="1"/>
  <c r="I329" i="1"/>
  <c r="AI328" i="1"/>
  <c r="AH328" i="1"/>
  <c r="AG328" i="1"/>
  <c r="AF328" i="1"/>
  <c r="AE328" i="1"/>
  <c r="I328" i="1"/>
  <c r="AI327" i="1"/>
  <c r="AH327" i="1"/>
  <c r="AG327" i="1"/>
  <c r="AF327" i="1"/>
  <c r="AE327" i="1"/>
  <c r="I327" i="1"/>
  <c r="AI326" i="1"/>
  <c r="AH326" i="1"/>
  <c r="AG326" i="1"/>
  <c r="AF326" i="1"/>
  <c r="AE326" i="1"/>
  <c r="I326" i="1"/>
  <c r="AI325" i="1"/>
  <c r="AH325" i="1"/>
  <c r="AG325" i="1"/>
  <c r="AF325" i="1"/>
  <c r="AE325" i="1"/>
  <c r="I325" i="1"/>
  <c r="AI324" i="1"/>
  <c r="AH324" i="1"/>
  <c r="AG324" i="1"/>
  <c r="AF324" i="1"/>
  <c r="AE324" i="1"/>
  <c r="I324" i="1"/>
  <c r="AI323" i="1"/>
  <c r="AH323" i="1"/>
  <c r="AG323" i="1"/>
  <c r="AF323" i="1"/>
  <c r="AE323" i="1"/>
  <c r="I323" i="1"/>
  <c r="AI322" i="1"/>
  <c r="AH322" i="1"/>
  <c r="AG322" i="1"/>
  <c r="AF322" i="1"/>
  <c r="AE322" i="1"/>
  <c r="I322" i="1"/>
  <c r="AI321" i="1"/>
  <c r="AH321" i="1"/>
  <c r="AG321" i="1"/>
  <c r="AF321" i="1"/>
  <c r="AE321" i="1"/>
  <c r="I321" i="1"/>
  <c r="AI320" i="1"/>
  <c r="AH320" i="1"/>
  <c r="AG320" i="1"/>
  <c r="AF320" i="1"/>
  <c r="AE320" i="1"/>
  <c r="I320" i="1"/>
  <c r="AI319" i="1"/>
  <c r="AH319" i="1"/>
  <c r="AG319" i="1"/>
  <c r="AF319" i="1"/>
  <c r="AE319" i="1"/>
  <c r="I319" i="1"/>
  <c r="AI318" i="1"/>
  <c r="AH318" i="1"/>
  <c r="AG318" i="1"/>
  <c r="AF318" i="1"/>
  <c r="AE318" i="1"/>
  <c r="I318" i="1"/>
  <c r="AI317" i="1"/>
  <c r="AH317" i="1"/>
  <c r="AG317" i="1"/>
  <c r="AF317" i="1"/>
  <c r="AE317" i="1"/>
  <c r="I317" i="1"/>
  <c r="AI316" i="1"/>
  <c r="AH316" i="1"/>
  <c r="AG316" i="1"/>
  <c r="AF316" i="1"/>
  <c r="AE316" i="1"/>
  <c r="I316" i="1"/>
  <c r="AI315" i="1"/>
  <c r="AH315" i="1"/>
  <c r="AG315" i="1"/>
  <c r="AF315" i="1"/>
  <c r="AE315" i="1"/>
  <c r="I315" i="1"/>
  <c r="AI314" i="1"/>
  <c r="AH314" i="1"/>
  <c r="AG314" i="1"/>
  <c r="AF314" i="1"/>
  <c r="AE314" i="1"/>
  <c r="I314" i="1"/>
  <c r="AI313" i="1"/>
  <c r="AH313" i="1"/>
  <c r="AG313" i="1"/>
  <c r="AF313" i="1"/>
  <c r="AE313" i="1"/>
  <c r="I313" i="1"/>
  <c r="AI312" i="1"/>
  <c r="AH312" i="1"/>
  <c r="AG312" i="1"/>
  <c r="AF312" i="1"/>
  <c r="AE312" i="1"/>
  <c r="I312" i="1"/>
  <c r="AI311" i="1"/>
  <c r="AH311" i="1"/>
  <c r="AG311" i="1"/>
  <c r="AF311" i="1"/>
  <c r="AE311" i="1"/>
  <c r="I311" i="1"/>
  <c r="AI310" i="1"/>
  <c r="AH310" i="1"/>
  <c r="AG310" i="1"/>
  <c r="AF310" i="1"/>
  <c r="AE310" i="1"/>
  <c r="I310" i="1"/>
  <c r="AI309" i="1"/>
  <c r="AH309" i="1"/>
  <c r="AG309" i="1"/>
  <c r="AF309" i="1"/>
  <c r="AE309" i="1"/>
  <c r="I309" i="1"/>
  <c r="AI308" i="1"/>
  <c r="AH308" i="1"/>
  <c r="AG308" i="1"/>
  <c r="AF308" i="1"/>
  <c r="AE308" i="1"/>
  <c r="I308" i="1"/>
  <c r="AI307" i="1"/>
  <c r="AH307" i="1"/>
  <c r="AG307" i="1"/>
  <c r="AF307" i="1"/>
  <c r="AE307" i="1"/>
  <c r="I307" i="1"/>
  <c r="AI306" i="1"/>
  <c r="AH306" i="1"/>
  <c r="AG306" i="1"/>
  <c r="AF306" i="1"/>
  <c r="AE306" i="1"/>
  <c r="I306" i="1"/>
  <c r="AI305" i="1"/>
  <c r="AH305" i="1"/>
  <c r="AG305" i="1"/>
  <c r="AF305" i="1"/>
  <c r="AE305" i="1"/>
  <c r="I305" i="1"/>
  <c r="AI304" i="1"/>
  <c r="AH304" i="1"/>
  <c r="AG304" i="1"/>
  <c r="AF304" i="1"/>
  <c r="AE304" i="1"/>
  <c r="I304" i="1"/>
  <c r="AI303" i="1"/>
  <c r="AH303" i="1"/>
  <c r="AG303" i="1"/>
  <c r="AF303" i="1"/>
  <c r="AE303" i="1"/>
  <c r="I303" i="1"/>
  <c r="AI302" i="1"/>
  <c r="AH302" i="1"/>
  <c r="AG302" i="1"/>
  <c r="AF302" i="1"/>
  <c r="AE302" i="1"/>
  <c r="I302" i="1"/>
  <c r="AI301" i="1"/>
  <c r="AH301" i="1"/>
  <c r="AG301" i="1"/>
  <c r="AF301" i="1"/>
  <c r="AE301" i="1"/>
  <c r="I301" i="1"/>
  <c r="AI300" i="1"/>
  <c r="AH300" i="1"/>
  <c r="AG300" i="1"/>
  <c r="AF300" i="1"/>
  <c r="AE300" i="1"/>
  <c r="I300" i="1"/>
  <c r="AI299" i="1"/>
  <c r="AH299" i="1"/>
  <c r="AG299" i="1"/>
  <c r="AF299" i="1"/>
  <c r="AE299" i="1"/>
  <c r="I299" i="1"/>
  <c r="AI298" i="1"/>
  <c r="AH298" i="1"/>
  <c r="AG298" i="1"/>
  <c r="AF298" i="1"/>
  <c r="AE298" i="1"/>
  <c r="I298" i="1"/>
  <c r="AI297" i="1"/>
  <c r="AH297" i="1"/>
  <c r="AG297" i="1"/>
  <c r="AF297" i="1"/>
  <c r="AE297" i="1"/>
  <c r="I297" i="1"/>
  <c r="AI296" i="1"/>
  <c r="AH296" i="1"/>
  <c r="AG296" i="1"/>
  <c r="AF296" i="1"/>
  <c r="AE296" i="1"/>
  <c r="I296" i="1"/>
  <c r="AI295" i="1"/>
  <c r="AH295" i="1"/>
  <c r="AG295" i="1"/>
  <c r="AF295" i="1"/>
  <c r="AE295" i="1"/>
  <c r="I295" i="1"/>
  <c r="AI294" i="1"/>
  <c r="AH294" i="1"/>
  <c r="AG294" i="1"/>
  <c r="AF294" i="1"/>
  <c r="AE294" i="1"/>
  <c r="I294" i="1"/>
  <c r="AI293" i="1"/>
  <c r="AH293" i="1"/>
  <c r="AG293" i="1"/>
  <c r="AF293" i="1"/>
  <c r="AE293" i="1"/>
  <c r="I293" i="1"/>
  <c r="AI292" i="1"/>
  <c r="AH292" i="1"/>
  <c r="AG292" i="1"/>
  <c r="AF292" i="1"/>
  <c r="AE292" i="1"/>
  <c r="I292" i="1"/>
  <c r="AI291" i="1"/>
  <c r="AH291" i="1"/>
  <c r="AG291" i="1"/>
  <c r="AF291" i="1"/>
  <c r="AE291" i="1"/>
  <c r="I291" i="1"/>
  <c r="AI290" i="1"/>
  <c r="AH290" i="1"/>
  <c r="AG290" i="1"/>
  <c r="AF290" i="1"/>
  <c r="AE290" i="1"/>
  <c r="I290" i="1"/>
  <c r="AI289" i="1"/>
  <c r="AH289" i="1"/>
  <c r="AG289" i="1"/>
  <c r="AF289" i="1"/>
  <c r="AE289" i="1"/>
  <c r="I289" i="1"/>
  <c r="AI288" i="1"/>
  <c r="AH288" i="1"/>
  <c r="AG288" i="1"/>
  <c r="AF288" i="1"/>
  <c r="AE288" i="1"/>
  <c r="I288" i="1"/>
  <c r="AI287" i="1"/>
  <c r="AH287" i="1"/>
  <c r="AG287" i="1"/>
  <c r="AF287" i="1"/>
  <c r="AE287" i="1"/>
  <c r="I287" i="1"/>
  <c r="AI286" i="1"/>
  <c r="AH286" i="1"/>
  <c r="AG286" i="1"/>
  <c r="AF286" i="1"/>
  <c r="AE286" i="1"/>
  <c r="I286" i="1"/>
  <c r="AI285" i="1"/>
  <c r="AH285" i="1"/>
  <c r="AG285" i="1"/>
  <c r="AF285" i="1"/>
  <c r="AE285" i="1"/>
  <c r="I285" i="1"/>
  <c r="AI284" i="1"/>
  <c r="AH284" i="1"/>
  <c r="AG284" i="1"/>
  <c r="AF284" i="1"/>
  <c r="AE284" i="1"/>
  <c r="I284" i="1"/>
  <c r="AI283" i="1"/>
  <c r="AH283" i="1"/>
  <c r="AG283" i="1"/>
  <c r="AF283" i="1"/>
  <c r="AE283" i="1"/>
  <c r="I283" i="1"/>
  <c r="AI282" i="1"/>
  <c r="AH282" i="1"/>
  <c r="AG282" i="1"/>
  <c r="AF282" i="1"/>
  <c r="AE282" i="1"/>
  <c r="I282" i="1"/>
  <c r="AI281" i="1"/>
  <c r="AH281" i="1"/>
  <c r="AG281" i="1"/>
  <c r="AF281" i="1"/>
  <c r="AE281" i="1"/>
  <c r="I281" i="1"/>
  <c r="AI280" i="1"/>
  <c r="AH280" i="1"/>
  <c r="AG280" i="1"/>
  <c r="AF280" i="1"/>
  <c r="AE280" i="1"/>
  <c r="I280" i="1"/>
  <c r="AI279" i="1"/>
  <c r="AH279" i="1"/>
  <c r="AG279" i="1"/>
  <c r="AF279" i="1"/>
  <c r="AE279" i="1"/>
  <c r="I279" i="1"/>
  <c r="AI278" i="1"/>
  <c r="AH278" i="1"/>
  <c r="AG278" i="1"/>
  <c r="AF278" i="1"/>
  <c r="AE278" i="1"/>
  <c r="I278" i="1"/>
  <c r="AI277" i="1"/>
  <c r="AH277" i="1"/>
  <c r="AG277" i="1"/>
  <c r="AF277" i="1"/>
  <c r="AE277" i="1"/>
  <c r="I277" i="1"/>
  <c r="AI276" i="1"/>
  <c r="AH276" i="1"/>
  <c r="AG276" i="1"/>
  <c r="AF276" i="1"/>
  <c r="AE276" i="1"/>
  <c r="I276" i="1"/>
  <c r="AI275" i="1"/>
  <c r="AH275" i="1"/>
  <c r="AG275" i="1"/>
  <c r="AF275" i="1"/>
  <c r="AE275" i="1"/>
  <c r="I275" i="1"/>
  <c r="AI274" i="1"/>
  <c r="AH274" i="1"/>
  <c r="AG274" i="1"/>
  <c r="AF274" i="1"/>
  <c r="AE274" i="1"/>
  <c r="I274" i="1"/>
  <c r="AI273" i="1"/>
  <c r="AH273" i="1"/>
  <c r="AG273" i="1"/>
  <c r="AF273" i="1"/>
  <c r="AE273" i="1"/>
  <c r="I273" i="1"/>
  <c r="AI272" i="1"/>
  <c r="AH272" i="1"/>
  <c r="AG272" i="1"/>
  <c r="AF272" i="1"/>
  <c r="AE272" i="1"/>
  <c r="I272" i="1"/>
  <c r="AI271" i="1"/>
  <c r="AH271" i="1"/>
  <c r="AG271" i="1"/>
  <c r="AF271" i="1"/>
  <c r="AE271" i="1"/>
  <c r="I271" i="1"/>
  <c r="AI270" i="1"/>
  <c r="AH270" i="1"/>
  <c r="AG270" i="1"/>
  <c r="AF270" i="1"/>
  <c r="AE270" i="1"/>
  <c r="I270" i="1"/>
  <c r="AI269" i="1"/>
  <c r="AH269" i="1"/>
  <c r="AG269" i="1"/>
  <c r="AF269" i="1"/>
  <c r="AE269" i="1"/>
  <c r="I269" i="1"/>
  <c r="AI268" i="1"/>
  <c r="AH268" i="1"/>
  <c r="AG268" i="1"/>
  <c r="AF268" i="1"/>
  <c r="AE268" i="1"/>
  <c r="I268" i="1"/>
  <c r="AI267" i="1"/>
  <c r="AH267" i="1"/>
  <c r="AG267" i="1"/>
  <c r="AF267" i="1"/>
  <c r="AE267" i="1"/>
  <c r="I267" i="1"/>
  <c r="AI266" i="1"/>
  <c r="AH266" i="1"/>
  <c r="AG266" i="1"/>
  <c r="AF266" i="1"/>
  <c r="AE266" i="1"/>
  <c r="I266" i="1"/>
  <c r="AI265" i="1"/>
  <c r="AH265" i="1"/>
  <c r="AG265" i="1"/>
  <c r="AF265" i="1"/>
  <c r="AE265" i="1"/>
  <c r="I265" i="1"/>
  <c r="AI264" i="1"/>
  <c r="AH264" i="1"/>
  <c r="AG264" i="1"/>
  <c r="AF264" i="1"/>
  <c r="AE264" i="1"/>
  <c r="I264" i="1"/>
  <c r="AI263" i="1"/>
  <c r="AH263" i="1"/>
  <c r="AG263" i="1"/>
  <c r="AF263" i="1"/>
  <c r="AE263" i="1"/>
  <c r="I263" i="1"/>
  <c r="AI262" i="1"/>
  <c r="AH262" i="1"/>
  <c r="AG262" i="1"/>
  <c r="AF262" i="1"/>
  <c r="AE262" i="1"/>
  <c r="I262" i="1"/>
  <c r="AI261" i="1"/>
  <c r="AH261" i="1"/>
  <c r="AG261" i="1"/>
  <c r="AF261" i="1"/>
  <c r="AE261" i="1"/>
  <c r="I261" i="1"/>
  <c r="AI260" i="1"/>
  <c r="AH260" i="1"/>
  <c r="AG260" i="1"/>
  <c r="AF260" i="1"/>
  <c r="AE260" i="1"/>
  <c r="I260" i="1"/>
  <c r="AI259" i="1"/>
  <c r="AH259" i="1"/>
  <c r="AG259" i="1"/>
  <c r="AF259" i="1"/>
  <c r="AE259" i="1"/>
  <c r="I259" i="1"/>
  <c r="AI258" i="1"/>
  <c r="AH258" i="1"/>
  <c r="AG258" i="1"/>
  <c r="AF258" i="1"/>
  <c r="AE258" i="1"/>
  <c r="I258" i="1"/>
  <c r="AI257" i="1"/>
  <c r="AH257" i="1"/>
  <c r="AG257" i="1"/>
  <c r="AF257" i="1"/>
  <c r="AE257" i="1"/>
  <c r="I257" i="1"/>
  <c r="AI256" i="1"/>
  <c r="AH256" i="1"/>
  <c r="AG256" i="1"/>
  <c r="AF256" i="1"/>
  <c r="AE256" i="1"/>
  <c r="I256" i="1"/>
  <c r="AI255" i="1"/>
  <c r="AH255" i="1"/>
  <c r="AG255" i="1"/>
  <c r="AF255" i="1"/>
  <c r="AE255" i="1"/>
  <c r="I255" i="1"/>
  <c r="AI254" i="1"/>
  <c r="AH254" i="1"/>
  <c r="AG254" i="1"/>
  <c r="AF254" i="1"/>
  <c r="AE254" i="1"/>
  <c r="I254" i="1"/>
  <c r="AI253" i="1"/>
  <c r="AH253" i="1"/>
  <c r="AG253" i="1"/>
  <c r="AF253" i="1"/>
  <c r="AE253" i="1"/>
  <c r="H599" i="2"/>
  <c r="I253" i="1"/>
  <c r="AI252" i="1"/>
  <c r="AH252" i="1"/>
  <c r="AG252" i="1"/>
  <c r="AF252" i="1"/>
  <c r="AE252" i="1"/>
  <c r="I252" i="1"/>
  <c r="AI251" i="1"/>
  <c r="AH251" i="1"/>
  <c r="AG251" i="1"/>
  <c r="AF251" i="1"/>
  <c r="AE251" i="1"/>
  <c r="I251" i="1"/>
  <c r="AI250" i="1"/>
  <c r="AH250" i="1"/>
  <c r="AG250" i="1"/>
  <c r="AF250" i="1"/>
  <c r="AE250" i="1"/>
  <c r="I250" i="1"/>
  <c r="AI249" i="1"/>
  <c r="AH249" i="1"/>
  <c r="AG249" i="1"/>
  <c r="AF249" i="1"/>
  <c r="AE249" i="1"/>
  <c r="I249" i="1"/>
  <c r="AI248" i="1"/>
  <c r="AH248" i="1"/>
  <c r="AG248" i="1"/>
  <c r="AF248" i="1"/>
  <c r="AE248" i="1"/>
  <c r="I248" i="1"/>
  <c r="AI247" i="1"/>
  <c r="AH247" i="1"/>
  <c r="AG247" i="1"/>
  <c r="AF247" i="1"/>
  <c r="AE247" i="1"/>
  <c r="I247" i="1"/>
  <c r="AI246" i="1"/>
  <c r="AH246" i="1"/>
  <c r="AG246" i="1"/>
  <c r="AF246" i="1"/>
  <c r="AE246" i="1"/>
  <c r="I246" i="1"/>
  <c r="AI245" i="1"/>
  <c r="AH245" i="1"/>
  <c r="AG245" i="1"/>
  <c r="AF245" i="1"/>
  <c r="AE245" i="1"/>
  <c r="I245" i="1"/>
  <c r="AI244" i="1"/>
  <c r="AH244" i="1"/>
  <c r="AG244" i="1"/>
  <c r="AF244" i="1"/>
  <c r="AE244" i="1"/>
  <c r="I244" i="1"/>
  <c r="AI243" i="1"/>
  <c r="AH243" i="1"/>
  <c r="AG243" i="1"/>
  <c r="AF243" i="1"/>
  <c r="AE243" i="1"/>
  <c r="I243" i="1"/>
  <c r="AI242" i="1"/>
  <c r="AH242" i="1"/>
  <c r="AG242" i="1"/>
  <c r="AF242" i="1"/>
  <c r="AE242" i="1"/>
  <c r="I242" i="1"/>
  <c r="AI241" i="1"/>
  <c r="AH241" i="1"/>
  <c r="AG241" i="1"/>
  <c r="AF241" i="1"/>
  <c r="AE241" i="1"/>
  <c r="I241" i="1"/>
  <c r="AI240" i="1"/>
  <c r="AH240" i="1"/>
  <c r="AG240" i="1"/>
  <c r="AF240" i="1"/>
  <c r="AE240" i="1"/>
  <c r="I240" i="1"/>
  <c r="AI239" i="1"/>
  <c r="AH239" i="1"/>
  <c r="AG239" i="1"/>
  <c r="AF239" i="1"/>
  <c r="AE239" i="1"/>
  <c r="I239" i="1"/>
  <c r="AI238" i="1"/>
  <c r="AH238" i="1"/>
  <c r="AG238" i="1"/>
  <c r="AF238" i="1"/>
  <c r="AE238" i="1"/>
  <c r="I238" i="1"/>
  <c r="AI237" i="1"/>
  <c r="AH237" i="1"/>
  <c r="AG237" i="1"/>
  <c r="AF237" i="1"/>
  <c r="AE237" i="1"/>
  <c r="I237" i="1"/>
  <c r="AI236" i="1"/>
  <c r="AH236" i="1"/>
  <c r="AG236" i="1"/>
  <c r="AF236" i="1"/>
  <c r="AE236" i="1"/>
  <c r="I236" i="1"/>
  <c r="AI235" i="1"/>
  <c r="AH235" i="1"/>
  <c r="AG235" i="1"/>
  <c r="AF235" i="1"/>
  <c r="AE235" i="1"/>
  <c r="I235" i="1"/>
  <c r="AI234" i="1"/>
  <c r="AH234" i="1"/>
  <c r="AG234" i="1"/>
  <c r="AF234" i="1"/>
  <c r="AE234" i="1"/>
  <c r="I234" i="1"/>
  <c r="AI233" i="1"/>
  <c r="AH233" i="1"/>
  <c r="AG233" i="1"/>
  <c r="AF233" i="1"/>
  <c r="AE233" i="1"/>
  <c r="I233" i="1"/>
  <c r="AI232" i="1"/>
  <c r="AH232" i="1"/>
  <c r="AG232" i="1"/>
  <c r="AF232" i="1"/>
  <c r="AE232" i="1"/>
  <c r="I232" i="1"/>
  <c r="AI231" i="1"/>
  <c r="AH231" i="1"/>
  <c r="AG231" i="1"/>
  <c r="AF231" i="1"/>
  <c r="AE231" i="1"/>
  <c r="I231" i="1"/>
  <c r="AI230" i="1"/>
  <c r="AH230" i="1"/>
  <c r="AG230" i="1"/>
  <c r="AF230" i="1"/>
  <c r="AE230" i="1"/>
  <c r="I230" i="1"/>
  <c r="AI229" i="1"/>
  <c r="AH229" i="1"/>
  <c r="AG229" i="1"/>
  <c r="AF229" i="1"/>
  <c r="AE229" i="1"/>
  <c r="H196" i="2"/>
  <c r="I229" i="1"/>
  <c r="AI228" i="1"/>
  <c r="AH228" i="1"/>
  <c r="AG228" i="1"/>
  <c r="AF228" i="1"/>
  <c r="AE228" i="1"/>
  <c r="I228" i="1"/>
  <c r="AI227" i="1"/>
  <c r="AH227" i="1"/>
  <c r="AG227" i="1"/>
  <c r="AF227" i="1"/>
  <c r="AE227" i="1"/>
  <c r="I227" i="1"/>
  <c r="AI226" i="1"/>
  <c r="AH226" i="1"/>
  <c r="AG226" i="1"/>
  <c r="AF226" i="1"/>
  <c r="AE226" i="1"/>
  <c r="I226" i="1"/>
  <c r="AI225" i="1"/>
  <c r="AH225" i="1"/>
  <c r="AG225" i="1"/>
  <c r="AF225" i="1"/>
  <c r="AE225" i="1"/>
  <c r="I225" i="1"/>
  <c r="AI224" i="1"/>
  <c r="AH224" i="1"/>
  <c r="AG224" i="1"/>
  <c r="AF224" i="1"/>
  <c r="AE224" i="1"/>
  <c r="H91" i="2"/>
  <c r="I224" i="1"/>
  <c r="AI223" i="1"/>
  <c r="AH223" i="1"/>
  <c r="AG223" i="1"/>
  <c r="AF223" i="1"/>
  <c r="AE223" i="1"/>
  <c r="I223" i="1"/>
  <c r="AI222" i="1"/>
  <c r="AH222" i="1"/>
  <c r="AG222" i="1"/>
  <c r="AF222" i="1"/>
  <c r="AE222" i="1"/>
  <c r="I222" i="1"/>
  <c r="AI221" i="1"/>
  <c r="AH221" i="1"/>
  <c r="AG221" i="1"/>
  <c r="AF221" i="1"/>
  <c r="AE221" i="1"/>
  <c r="I221" i="1"/>
  <c r="AI220" i="1"/>
  <c r="AH220" i="1"/>
  <c r="AG220" i="1"/>
  <c r="AF220" i="1"/>
  <c r="AE220" i="1"/>
  <c r="H29" i="2"/>
  <c r="I220" i="1"/>
  <c r="AI219" i="1"/>
  <c r="AH219" i="1"/>
  <c r="AG219" i="1"/>
  <c r="AF219" i="1"/>
  <c r="AE219" i="1"/>
  <c r="I219" i="1"/>
  <c r="AI218" i="1"/>
  <c r="AH218" i="1"/>
  <c r="AG218" i="1"/>
  <c r="AF218" i="1"/>
  <c r="AE218" i="1"/>
  <c r="I218" i="1"/>
  <c r="AI217" i="1"/>
  <c r="AH217" i="1"/>
  <c r="AG217" i="1"/>
  <c r="AF217" i="1"/>
  <c r="AE217" i="1"/>
  <c r="I217" i="1"/>
  <c r="AI216" i="1"/>
  <c r="AH216" i="1"/>
  <c r="AG216" i="1"/>
  <c r="AF216" i="1"/>
  <c r="AE216" i="1"/>
  <c r="H316" i="2"/>
  <c r="I216" i="1"/>
  <c r="AI215" i="1"/>
  <c r="AH215" i="1"/>
  <c r="AG215" i="1"/>
  <c r="AF215" i="1"/>
  <c r="AE215" i="1"/>
  <c r="I215" i="1"/>
  <c r="AI214" i="1"/>
  <c r="AH214" i="1"/>
  <c r="AG214" i="1"/>
  <c r="AF214" i="1"/>
  <c r="AE214" i="1"/>
  <c r="I214" i="1"/>
  <c r="AI213" i="1"/>
  <c r="AH213" i="1"/>
  <c r="AG213" i="1"/>
  <c r="AF213" i="1"/>
  <c r="AE213" i="1"/>
  <c r="I213" i="1"/>
  <c r="AI212" i="1"/>
  <c r="AH212" i="1"/>
  <c r="AG212" i="1"/>
  <c r="AF212" i="1"/>
  <c r="AE212" i="1"/>
  <c r="I212" i="1"/>
  <c r="AI211" i="1"/>
  <c r="AH211" i="1"/>
  <c r="AG211" i="1"/>
  <c r="AF211" i="1"/>
  <c r="AE211" i="1"/>
  <c r="I211" i="1"/>
  <c r="AI210" i="1"/>
  <c r="AH210" i="1"/>
  <c r="AG210" i="1"/>
  <c r="AF210" i="1"/>
  <c r="AE210" i="1"/>
  <c r="I210" i="1"/>
  <c r="AI209" i="1"/>
  <c r="AH209" i="1"/>
  <c r="AG209" i="1"/>
  <c r="AF209" i="1"/>
  <c r="AE209" i="1"/>
  <c r="I209" i="1"/>
  <c r="AI208" i="1"/>
  <c r="AH208" i="1"/>
  <c r="AG208" i="1"/>
  <c r="AF208" i="1"/>
  <c r="AE208" i="1"/>
  <c r="H264" i="2"/>
  <c r="I208" i="1"/>
  <c r="AI207" i="1"/>
  <c r="AH207" i="1"/>
  <c r="AG207" i="1"/>
  <c r="AF207" i="1"/>
  <c r="AE207" i="1"/>
  <c r="I207" i="1"/>
  <c r="AI206" i="1"/>
  <c r="AH206" i="1"/>
  <c r="AG206" i="1"/>
  <c r="AF206" i="1"/>
  <c r="AE206" i="1"/>
  <c r="I206" i="1"/>
  <c r="AI205" i="1"/>
  <c r="AH205" i="1"/>
  <c r="AG205" i="1"/>
  <c r="AF205" i="1"/>
  <c r="AE205" i="1"/>
  <c r="I205" i="1"/>
  <c r="AI204" i="1"/>
  <c r="AH204" i="1"/>
  <c r="AG204" i="1"/>
  <c r="AF204" i="1"/>
  <c r="AE204" i="1"/>
  <c r="I204" i="1"/>
  <c r="AI203" i="1"/>
  <c r="AH203" i="1"/>
  <c r="AG203" i="1"/>
  <c r="AF203" i="1"/>
  <c r="AE203" i="1"/>
  <c r="I203" i="1"/>
  <c r="AI202" i="1"/>
  <c r="AH202" i="1"/>
  <c r="AG202" i="1"/>
  <c r="AF202" i="1"/>
  <c r="AE202" i="1"/>
  <c r="I202" i="1"/>
  <c r="AI201" i="1"/>
  <c r="AH201" i="1"/>
  <c r="AG201" i="1"/>
  <c r="AF201" i="1"/>
  <c r="AE201" i="1"/>
  <c r="I201" i="1"/>
  <c r="AI200" i="1"/>
  <c r="AH200" i="1"/>
  <c r="AG200" i="1"/>
  <c r="AF200" i="1"/>
  <c r="AE200" i="1"/>
  <c r="I200" i="1"/>
  <c r="AI199" i="1"/>
  <c r="AH199" i="1"/>
  <c r="AG199" i="1"/>
  <c r="AF199" i="1"/>
  <c r="AE199" i="1"/>
  <c r="I199" i="1"/>
  <c r="AI198" i="1"/>
  <c r="AH198" i="1"/>
  <c r="AG198" i="1"/>
  <c r="AF198" i="1"/>
  <c r="AE198" i="1"/>
  <c r="I198" i="1"/>
  <c r="AI197" i="1"/>
  <c r="AH197" i="1"/>
  <c r="AG197" i="1"/>
  <c r="AF197" i="1"/>
  <c r="AE197" i="1"/>
  <c r="I197" i="1"/>
  <c r="AI196" i="1"/>
  <c r="AH196" i="1"/>
  <c r="AG196" i="1"/>
  <c r="AF196" i="1"/>
  <c r="AE196" i="1"/>
  <c r="I196" i="1"/>
  <c r="AI195" i="1"/>
  <c r="AH195" i="1"/>
  <c r="AG195" i="1"/>
  <c r="AF195" i="1"/>
  <c r="AE195" i="1"/>
  <c r="I195" i="1"/>
  <c r="AI194" i="1"/>
  <c r="AH194" i="1"/>
  <c r="AG194" i="1"/>
  <c r="AF194" i="1"/>
  <c r="AE194" i="1"/>
  <c r="I194" i="1"/>
  <c r="AI193" i="1"/>
  <c r="AH193" i="1"/>
  <c r="AG193" i="1"/>
  <c r="AF193" i="1"/>
  <c r="AE193" i="1"/>
  <c r="I193" i="1"/>
  <c r="AI192" i="1"/>
  <c r="AH192" i="1"/>
  <c r="AG192" i="1"/>
  <c r="AF192" i="1"/>
  <c r="AE192" i="1"/>
  <c r="I192" i="1"/>
  <c r="AI191" i="1"/>
  <c r="AH191" i="1"/>
  <c r="AG191" i="1"/>
  <c r="AF191" i="1"/>
  <c r="AE191" i="1"/>
  <c r="I191" i="1"/>
  <c r="AI190" i="1"/>
  <c r="AH190" i="1"/>
  <c r="AG190" i="1"/>
  <c r="AF190" i="1"/>
  <c r="AE190" i="1"/>
  <c r="I190" i="1"/>
  <c r="AI189" i="1"/>
  <c r="AH189" i="1"/>
  <c r="AG189" i="1"/>
  <c r="AF189" i="1"/>
  <c r="AE189" i="1"/>
  <c r="I189" i="1"/>
  <c r="AI188" i="1"/>
  <c r="AH188" i="1"/>
  <c r="AG188" i="1"/>
  <c r="AF188" i="1"/>
  <c r="AE188" i="1"/>
  <c r="I188" i="1"/>
  <c r="AI187" i="1"/>
  <c r="AH187" i="1"/>
  <c r="AG187" i="1"/>
  <c r="AF187" i="1"/>
  <c r="AE187" i="1"/>
  <c r="I187" i="1"/>
  <c r="AI186" i="1"/>
  <c r="AH186" i="1"/>
  <c r="AG186" i="1"/>
  <c r="AF186" i="1"/>
  <c r="AE186" i="1"/>
  <c r="I186" i="1"/>
  <c r="AI185" i="1"/>
  <c r="AH185" i="1"/>
  <c r="AG185" i="1"/>
  <c r="AF185" i="1"/>
  <c r="AE185" i="1"/>
  <c r="I185" i="1"/>
  <c r="AI184" i="1"/>
  <c r="AH184" i="1"/>
  <c r="AG184" i="1"/>
  <c r="AF184" i="1"/>
  <c r="AE184" i="1"/>
  <c r="I184" i="1"/>
  <c r="AI183" i="1"/>
  <c r="AH183" i="1"/>
  <c r="AG183" i="1"/>
  <c r="AF183" i="1"/>
  <c r="AE183" i="1"/>
  <c r="I183" i="1"/>
  <c r="AI182" i="1"/>
  <c r="AH182" i="1"/>
  <c r="AG182" i="1"/>
  <c r="AF182" i="1"/>
  <c r="AE182" i="1"/>
  <c r="I182" i="1"/>
  <c r="AI181" i="1"/>
  <c r="AH181" i="1"/>
  <c r="AG181" i="1"/>
  <c r="AF181" i="1"/>
  <c r="AE181" i="1"/>
  <c r="I181" i="1"/>
  <c r="AI180" i="1"/>
  <c r="AH180" i="1"/>
  <c r="AG180" i="1"/>
  <c r="AF180" i="1"/>
  <c r="AE180" i="1"/>
  <c r="I180" i="1"/>
  <c r="AI179" i="1"/>
  <c r="AH179" i="1"/>
  <c r="AG179" i="1"/>
  <c r="AF179" i="1"/>
  <c r="AE179" i="1"/>
  <c r="I179" i="1"/>
  <c r="AI178" i="1"/>
  <c r="AH178" i="1"/>
  <c r="AG178" i="1"/>
  <c r="AF178" i="1"/>
  <c r="AE178" i="1"/>
  <c r="I178" i="1"/>
  <c r="AI177" i="1"/>
  <c r="AH177" i="1"/>
  <c r="AG177" i="1"/>
  <c r="AF177" i="1"/>
  <c r="AE177" i="1"/>
  <c r="I177" i="1"/>
  <c r="AI176" i="1"/>
  <c r="AH176" i="1"/>
  <c r="AG176" i="1"/>
  <c r="AF176" i="1"/>
  <c r="AE176" i="1"/>
  <c r="I176" i="1"/>
  <c r="AI175" i="1"/>
  <c r="AH175" i="1"/>
  <c r="AG175" i="1"/>
  <c r="AF175" i="1"/>
  <c r="AE175" i="1"/>
  <c r="I175" i="1"/>
  <c r="AI174" i="1"/>
  <c r="AH174" i="1"/>
  <c r="AG174" i="1"/>
  <c r="AF174" i="1"/>
  <c r="AE174" i="1"/>
  <c r="I174" i="1"/>
  <c r="AI173" i="1"/>
  <c r="AH173" i="1"/>
  <c r="AG173" i="1"/>
  <c r="AF173" i="1"/>
  <c r="AE173" i="1"/>
  <c r="I173" i="1"/>
  <c r="AI172" i="1"/>
  <c r="AH172" i="1"/>
  <c r="AG172" i="1"/>
  <c r="AF172" i="1"/>
  <c r="AE172" i="1"/>
  <c r="I172" i="1"/>
  <c r="AI171" i="1"/>
  <c r="AH171" i="1"/>
  <c r="AG171" i="1"/>
  <c r="AF171" i="1"/>
  <c r="AE171" i="1"/>
  <c r="I171" i="1"/>
  <c r="AI170" i="1"/>
  <c r="AH170" i="1"/>
  <c r="AG170" i="1"/>
  <c r="AF170" i="1"/>
  <c r="AE170" i="1"/>
  <c r="I170" i="1"/>
  <c r="AI169" i="1"/>
  <c r="AH169" i="1"/>
  <c r="AG169" i="1"/>
  <c r="AF169" i="1"/>
  <c r="AE169" i="1"/>
  <c r="I169" i="1"/>
  <c r="AI168" i="1"/>
  <c r="AH168" i="1"/>
  <c r="AG168" i="1"/>
  <c r="AF168" i="1"/>
  <c r="AE168" i="1"/>
  <c r="I168" i="1"/>
  <c r="AI167" i="1"/>
  <c r="AH167" i="1"/>
  <c r="AG167" i="1"/>
  <c r="AF167" i="1"/>
  <c r="AE167" i="1"/>
  <c r="I167" i="1"/>
  <c r="AI166" i="1"/>
  <c r="AH166" i="1"/>
  <c r="AG166" i="1"/>
  <c r="AF166" i="1"/>
  <c r="AE166" i="1"/>
  <c r="I166" i="1"/>
  <c r="AI165" i="1"/>
  <c r="AH165" i="1"/>
  <c r="AG165" i="1"/>
  <c r="AF165" i="1"/>
  <c r="AE165" i="1"/>
  <c r="I165" i="1"/>
  <c r="AI164" i="1"/>
  <c r="AH164" i="1"/>
  <c r="AG164" i="1"/>
  <c r="AF164" i="1"/>
  <c r="AE164" i="1"/>
  <c r="I164" i="1"/>
  <c r="AI163" i="1"/>
  <c r="AH163" i="1"/>
  <c r="AG163" i="1"/>
  <c r="AF163" i="1"/>
  <c r="AE163" i="1"/>
  <c r="I163" i="1"/>
  <c r="AI162" i="1"/>
  <c r="AH162" i="1"/>
  <c r="AG162" i="1"/>
  <c r="AF162" i="1"/>
  <c r="AE162" i="1"/>
  <c r="I162" i="1"/>
  <c r="AI161" i="1"/>
  <c r="AH161" i="1"/>
  <c r="AG161" i="1"/>
  <c r="AF161" i="1"/>
  <c r="AE161" i="1"/>
  <c r="I161" i="1"/>
  <c r="AI160" i="1"/>
  <c r="AH160" i="1"/>
  <c r="AG160" i="1"/>
  <c r="AF160" i="1"/>
  <c r="AE160" i="1"/>
  <c r="I160" i="1"/>
  <c r="AI159" i="1"/>
  <c r="AH159" i="1"/>
  <c r="AG159" i="1"/>
  <c r="AF159" i="1"/>
  <c r="AE159" i="1"/>
  <c r="I159" i="1"/>
  <c r="AI158" i="1"/>
  <c r="AH158" i="1"/>
  <c r="AG158" i="1"/>
  <c r="AF158" i="1"/>
  <c r="AE158" i="1"/>
  <c r="I158" i="1"/>
  <c r="AI157" i="1"/>
  <c r="AH157" i="1"/>
  <c r="AG157" i="1"/>
  <c r="AF157" i="1"/>
  <c r="AE157" i="1"/>
  <c r="I157" i="1"/>
  <c r="AI156" i="1"/>
  <c r="AH156" i="1"/>
  <c r="AG156" i="1"/>
  <c r="AF156" i="1"/>
  <c r="AE156" i="1"/>
  <c r="I156" i="1"/>
  <c r="AI155" i="1"/>
  <c r="AH155" i="1"/>
  <c r="AG155" i="1"/>
  <c r="AF155" i="1"/>
  <c r="AE155" i="1"/>
  <c r="I155" i="1"/>
  <c r="AI154" i="1"/>
  <c r="AH154" i="1"/>
  <c r="AG154" i="1"/>
  <c r="AF154" i="1"/>
  <c r="AE154" i="1"/>
  <c r="I154" i="1"/>
  <c r="AI153" i="1"/>
  <c r="AH153" i="1"/>
  <c r="AG153" i="1"/>
  <c r="AF153" i="1"/>
  <c r="AE153" i="1"/>
  <c r="I153" i="1"/>
  <c r="AI152" i="1"/>
  <c r="AH152" i="1"/>
  <c r="AG152" i="1"/>
  <c r="AF152" i="1"/>
  <c r="AE152" i="1"/>
  <c r="I152" i="1"/>
  <c r="AI151" i="1"/>
  <c r="AH151" i="1"/>
  <c r="AG151" i="1"/>
  <c r="AF151" i="1"/>
  <c r="AE151" i="1"/>
  <c r="I151" i="1"/>
  <c r="AI150" i="1"/>
  <c r="AH150" i="1"/>
  <c r="AG150" i="1"/>
  <c r="AF150" i="1"/>
  <c r="AE150" i="1"/>
  <c r="I150" i="1"/>
  <c r="AI149" i="1"/>
  <c r="AH149" i="1"/>
  <c r="AG149" i="1"/>
  <c r="AF149" i="1"/>
  <c r="AE149" i="1"/>
  <c r="I149" i="1"/>
  <c r="AI148" i="1"/>
  <c r="AH148" i="1"/>
  <c r="AG148" i="1"/>
  <c r="AF148" i="1"/>
  <c r="AE148" i="1"/>
  <c r="I148" i="1"/>
  <c r="AI147" i="1"/>
  <c r="AH147" i="1"/>
  <c r="AG147" i="1"/>
  <c r="AF147" i="1"/>
  <c r="AE147" i="1"/>
  <c r="I147" i="1"/>
  <c r="AI146" i="1"/>
  <c r="AH146" i="1"/>
  <c r="AG146" i="1"/>
  <c r="AF146" i="1"/>
  <c r="AE146" i="1"/>
  <c r="H104" i="2"/>
  <c r="I146" i="1"/>
  <c r="AI145" i="1"/>
  <c r="AH145" i="1"/>
  <c r="AG145" i="1"/>
  <c r="AF145" i="1"/>
  <c r="AE145" i="1"/>
  <c r="I145" i="1"/>
  <c r="AI144" i="1"/>
  <c r="AH144" i="1"/>
  <c r="AG144" i="1"/>
  <c r="AF144" i="1"/>
  <c r="AE144" i="1"/>
  <c r="I144" i="1"/>
  <c r="AI143" i="1"/>
  <c r="AH143" i="1"/>
  <c r="AG143" i="1"/>
  <c r="AF143" i="1"/>
  <c r="AE143" i="1"/>
  <c r="I143" i="1"/>
  <c r="AI142" i="1"/>
  <c r="AH142" i="1"/>
  <c r="AG142" i="1"/>
  <c r="AF142" i="1"/>
  <c r="AE142" i="1"/>
  <c r="I142" i="1"/>
  <c r="AI141" i="1"/>
  <c r="AH141" i="1"/>
  <c r="AG141" i="1"/>
  <c r="AF141" i="1"/>
  <c r="AE141" i="1"/>
  <c r="I141" i="1"/>
  <c r="AI140" i="1"/>
  <c r="AH140" i="1"/>
  <c r="AG140" i="1"/>
  <c r="AF140" i="1"/>
  <c r="AE140" i="1"/>
  <c r="I140" i="1"/>
  <c r="AI139" i="1"/>
  <c r="AH139" i="1"/>
  <c r="AG139" i="1"/>
  <c r="AF139" i="1"/>
  <c r="AE139" i="1"/>
  <c r="I139" i="1"/>
  <c r="AI138" i="1"/>
  <c r="AH138" i="1"/>
  <c r="AG138" i="1"/>
  <c r="AF138" i="1"/>
  <c r="AE138" i="1"/>
  <c r="I138" i="1"/>
  <c r="AI137" i="1"/>
  <c r="AH137" i="1"/>
  <c r="AG137" i="1"/>
  <c r="AF137" i="1"/>
  <c r="AE137" i="1"/>
  <c r="H163" i="2"/>
  <c r="I137" i="1"/>
  <c r="AI136" i="1"/>
  <c r="AH136" i="1"/>
  <c r="AG136" i="1"/>
  <c r="AF136" i="1"/>
  <c r="AE136" i="1"/>
  <c r="I136" i="1"/>
  <c r="AI135" i="1"/>
  <c r="AH135" i="1"/>
  <c r="AG135" i="1"/>
  <c r="AF135" i="1"/>
  <c r="AE135" i="1"/>
  <c r="I135" i="1"/>
  <c r="AI134" i="1"/>
  <c r="AH134" i="1"/>
  <c r="AG134" i="1"/>
  <c r="AF134" i="1"/>
  <c r="AE134" i="1"/>
  <c r="I134" i="1"/>
  <c r="AI133" i="1"/>
  <c r="AH133" i="1"/>
  <c r="AG133" i="1"/>
  <c r="AF133" i="1"/>
  <c r="AE133" i="1"/>
  <c r="I133" i="1"/>
  <c r="AI132" i="1"/>
  <c r="AH132" i="1"/>
  <c r="AG132" i="1"/>
  <c r="AF132" i="1"/>
  <c r="AE132" i="1"/>
  <c r="I132" i="1"/>
  <c r="AI131" i="1"/>
  <c r="AH131" i="1"/>
  <c r="AG131" i="1"/>
  <c r="AF131" i="1"/>
  <c r="AE131" i="1"/>
  <c r="I131" i="1"/>
  <c r="AI130" i="1"/>
  <c r="AH130" i="1"/>
  <c r="AG130" i="1"/>
  <c r="AF130" i="1"/>
  <c r="AE130" i="1"/>
  <c r="I130" i="1"/>
  <c r="AI129" i="1"/>
  <c r="AH129" i="1"/>
  <c r="AG129" i="1"/>
  <c r="AF129" i="1"/>
  <c r="AE129" i="1"/>
  <c r="I129" i="1"/>
  <c r="AI128" i="1"/>
  <c r="AH128" i="1"/>
  <c r="AG128" i="1"/>
  <c r="AF128" i="1"/>
  <c r="AE128" i="1"/>
  <c r="I128" i="1"/>
  <c r="AI127" i="1"/>
  <c r="AH127" i="1"/>
  <c r="AG127" i="1"/>
  <c r="AF127" i="1"/>
  <c r="AE127" i="1"/>
  <c r="I127" i="1"/>
  <c r="AI126" i="1"/>
  <c r="AH126" i="1"/>
  <c r="AG126" i="1"/>
  <c r="AF126" i="1"/>
  <c r="AE126" i="1"/>
  <c r="I126" i="1"/>
  <c r="AI125" i="1"/>
  <c r="AH125" i="1"/>
  <c r="AG125" i="1"/>
  <c r="AF125" i="1"/>
  <c r="AE125" i="1"/>
  <c r="I125" i="1"/>
  <c r="AI124" i="1"/>
  <c r="AH124" i="1"/>
  <c r="AG124" i="1"/>
  <c r="AF124" i="1"/>
  <c r="AE124" i="1"/>
  <c r="I124" i="1"/>
  <c r="AI123" i="1"/>
  <c r="AH123" i="1"/>
  <c r="AG123" i="1"/>
  <c r="AF123" i="1"/>
  <c r="AE123" i="1"/>
  <c r="I123" i="1"/>
  <c r="AI122" i="1"/>
  <c r="AH122" i="1"/>
  <c r="AG122" i="1"/>
  <c r="AF122" i="1"/>
  <c r="AE122" i="1"/>
  <c r="I122" i="1"/>
  <c r="AI121" i="1"/>
  <c r="AH121" i="1"/>
  <c r="AG121" i="1"/>
  <c r="AF121" i="1"/>
  <c r="AE121" i="1"/>
  <c r="I121" i="1"/>
  <c r="AI120" i="1"/>
  <c r="AH120" i="1"/>
  <c r="AG120" i="1"/>
  <c r="AF120" i="1"/>
  <c r="AE120" i="1"/>
  <c r="I120" i="1"/>
  <c r="AI119" i="1"/>
  <c r="AH119" i="1"/>
  <c r="AG119" i="1"/>
  <c r="AF119" i="1"/>
  <c r="AE119" i="1"/>
  <c r="I119" i="1"/>
  <c r="AI118" i="1"/>
  <c r="AH118" i="1"/>
  <c r="AG118" i="1"/>
  <c r="AF118" i="1"/>
  <c r="AE118" i="1"/>
  <c r="I118" i="1"/>
  <c r="AI117" i="1"/>
  <c r="AH117" i="1"/>
  <c r="AG117" i="1"/>
  <c r="AF117" i="1"/>
  <c r="AE117" i="1"/>
  <c r="I117" i="1"/>
  <c r="AI116" i="1"/>
  <c r="AH116" i="1"/>
  <c r="AG116" i="1"/>
  <c r="AF116" i="1"/>
  <c r="AE116" i="1"/>
  <c r="I116" i="1"/>
  <c r="AI115" i="1"/>
  <c r="AH115" i="1"/>
  <c r="AG115" i="1"/>
  <c r="AF115" i="1"/>
  <c r="AE115" i="1"/>
  <c r="I115" i="1"/>
  <c r="AI114" i="1"/>
  <c r="AH114" i="1"/>
  <c r="AG114" i="1"/>
  <c r="AF114" i="1"/>
  <c r="AE114" i="1"/>
  <c r="I114" i="1"/>
  <c r="AI113" i="1"/>
  <c r="AH113" i="1"/>
  <c r="AG113" i="1"/>
  <c r="AF113" i="1"/>
  <c r="AE113" i="1"/>
  <c r="I113" i="1"/>
  <c r="AI112" i="1"/>
  <c r="AH112" i="1"/>
  <c r="AG112" i="1"/>
  <c r="AF112" i="1"/>
  <c r="AE112" i="1"/>
  <c r="I112" i="1"/>
  <c r="AI111" i="1"/>
  <c r="AH111" i="1"/>
  <c r="AG111" i="1"/>
  <c r="AF111" i="1"/>
  <c r="AE111" i="1"/>
  <c r="I111" i="1"/>
  <c r="AI110" i="1"/>
  <c r="AH110" i="1"/>
  <c r="AG110" i="1"/>
  <c r="AF110" i="1"/>
  <c r="AE110" i="1"/>
  <c r="I110" i="1"/>
  <c r="AI109" i="1"/>
  <c r="AH109" i="1"/>
  <c r="AG109" i="1"/>
  <c r="AF109" i="1"/>
  <c r="AE109" i="1"/>
  <c r="I109" i="1"/>
  <c r="AI108" i="1"/>
  <c r="AH108" i="1"/>
  <c r="AG108" i="1"/>
  <c r="AF108" i="1"/>
  <c r="AE108" i="1"/>
  <c r="I108" i="1"/>
  <c r="AI107" i="1"/>
  <c r="AH107" i="1"/>
  <c r="AG107" i="1"/>
  <c r="AF107" i="1"/>
  <c r="AE107" i="1"/>
  <c r="I107" i="1"/>
  <c r="AI106" i="1"/>
  <c r="AH106" i="1"/>
  <c r="AG106" i="1"/>
  <c r="AF106" i="1"/>
  <c r="AE106" i="1"/>
  <c r="H221" i="2"/>
  <c r="I106" i="1"/>
  <c r="AI105" i="1"/>
  <c r="AH105" i="1"/>
  <c r="AG105" i="1"/>
  <c r="AF105" i="1"/>
  <c r="AE105" i="1"/>
  <c r="I105" i="1"/>
  <c r="AI104" i="1"/>
  <c r="AH104" i="1"/>
  <c r="AG104" i="1"/>
  <c r="AF104" i="1"/>
  <c r="AE104" i="1"/>
  <c r="I104" i="1"/>
  <c r="AI103" i="1"/>
  <c r="AH103" i="1"/>
  <c r="AG103" i="1"/>
  <c r="AF103" i="1"/>
  <c r="AE103" i="1"/>
  <c r="I103" i="1"/>
  <c r="AI102" i="1"/>
  <c r="AH102" i="1"/>
  <c r="AG102" i="1"/>
  <c r="AF102" i="1"/>
  <c r="AE102" i="1"/>
  <c r="I102" i="1"/>
  <c r="AI101" i="1"/>
  <c r="AH101" i="1"/>
  <c r="AG101" i="1"/>
  <c r="AF101" i="1"/>
  <c r="AE101" i="1"/>
  <c r="I101" i="1"/>
  <c r="AI100" i="1"/>
  <c r="AH100" i="1"/>
  <c r="AG100" i="1"/>
  <c r="AF100" i="1"/>
  <c r="AE100" i="1"/>
  <c r="H211" i="2"/>
  <c r="I100" i="1"/>
  <c r="AI99" i="1"/>
  <c r="AH99" i="1"/>
  <c r="AG99" i="1"/>
  <c r="AF99" i="1"/>
  <c r="AE99" i="1"/>
  <c r="I99" i="1"/>
  <c r="AI98" i="1"/>
  <c r="AH98" i="1"/>
  <c r="AG98" i="1"/>
  <c r="AF98" i="1"/>
  <c r="AE98" i="1"/>
  <c r="I98" i="1"/>
  <c r="AI97" i="1"/>
  <c r="AH97" i="1"/>
  <c r="AG97" i="1"/>
  <c r="AF97" i="1"/>
  <c r="AE97" i="1"/>
  <c r="I97" i="1"/>
  <c r="AI96" i="1"/>
  <c r="AH96" i="1"/>
  <c r="AG96" i="1"/>
  <c r="AF96" i="1"/>
  <c r="AE96" i="1"/>
  <c r="I96" i="1"/>
  <c r="AI95" i="1"/>
  <c r="AH95" i="1"/>
  <c r="AG95" i="1"/>
  <c r="AF95" i="1"/>
  <c r="AE95" i="1"/>
  <c r="I95" i="1"/>
  <c r="AI94" i="1"/>
  <c r="AH94" i="1"/>
  <c r="AG94" i="1"/>
  <c r="AF94" i="1"/>
  <c r="AE94" i="1"/>
  <c r="I94" i="1"/>
  <c r="AI93" i="1"/>
  <c r="AH93" i="1"/>
  <c r="AG93" i="1"/>
  <c r="AF93" i="1"/>
  <c r="AE93" i="1"/>
  <c r="I93" i="1"/>
  <c r="AI92" i="1"/>
  <c r="AH92" i="1"/>
  <c r="AG92" i="1"/>
  <c r="AF92" i="1"/>
  <c r="AE92" i="1"/>
  <c r="I92" i="1"/>
  <c r="AI91" i="1"/>
  <c r="AH91" i="1"/>
  <c r="AG91" i="1"/>
  <c r="AF91" i="1"/>
  <c r="AE91" i="1"/>
  <c r="I91" i="1"/>
  <c r="AI90" i="1"/>
  <c r="AH90" i="1"/>
  <c r="AG90" i="1"/>
  <c r="AF90" i="1"/>
  <c r="AE90" i="1"/>
  <c r="I90" i="1"/>
  <c r="AI89" i="1"/>
  <c r="AH89" i="1"/>
  <c r="AG89" i="1"/>
  <c r="AF89" i="1"/>
  <c r="AE89" i="1"/>
  <c r="I89" i="1"/>
  <c r="AI88" i="1"/>
  <c r="AH88" i="1"/>
  <c r="AG88" i="1"/>
  <c r="AF88" i="1"/>
  <c r="AE88" i="1"/>
  <c r="H496" i="2"/>
  <c r="I88" i="1"/>
  <c r="AI87" i="1"/>
  <c r="AH87" i="1"/>
  <c r="AG87" i="1"/>
  <c r="AF87" i="1"/>
  <c r="AE87" i="1"/>
  <c r="I87" i="1"/>
  <c r="AI86" i="1"/>
  <c r="AH86" i="1"/>
  <c r="AG86" i="1"/>
  <c r="AF86" i="1"/>
  <c r="AE86" i="1"/>
  <c r="I86" i="1"/>
  <c r="AI85" i="1"/>
  <c r="AH85" i="1"/>
  <c r="AG85" i="1"/>
  <c r="AF85" i="1"/>
  <c r="AE85" i="1"/>
  <c r="I85" i="1"/>
  <c r="AI84" i="1"/>
  <c r="AH84" i="1"/>
  <c r="AG84" i="1"/>
  <c r="AF84" i="1"/>
  <c r="AE84" i="1"/>
  <c r="I84" i="1"/>
  <c r="AI83" i="1"/>
  <c r="AH83" i="1"/>
  <c r="AG83" i="1"/>
  <c r="AF83" i="1"/>
  <c r="AE83" i="1"/>
  <c r="I83" i="1"/>
  <c r="AI82" i="1"/>
  <c r="AH82" i="1"/>
  <c r="AG82" i="1"/>
  <c r="AF82" i="1"/>
  <c r="AE82" i="1"/>
  <c r="I82" i="1"/>
  <c r="AI81" i="1"/>
  <c r="AH81" i="1"/>
  <c r="AG81" i="1"/>
  <c r="AF81" i="1"/>
  <c r="AE81" i="1"/>
  <c r="I81" i="1"/>
  <c r="AI80" i="1"/>
  <c r="AH80" i="1"/>
  <c r="AG80" i="1"/>
  <c r="AF80" i="1"/>
  <c r="AE80" i="1"/>
  <c r="I80" i="1"/>
  <c r="AI79" i="1"/>
  <c r="AH79" i="1"/>
  <c r="AG79" i="1"/>
  <c r="AF79" i="1"/>
  <c r="AE79" i="1"/>
  <c r="I79" i="1"/>
  <c r="AI78" i="1"/>
  <c r="AH78" i="1"/>
  <c r="AG78" i="1"/>
  <c r="AF78" i="1"/>
  <c r="AE78" i="1"/>
  <c r="I78" i="1"/>
  <c r="AI77" i="1"/>
  <c r="AH77" i="1"/>
  <c r="AG77" i="1"/>
  <c r="AF77" i="1"/>
  <c r="AE77" i="1"/>
  <c r="I77" i="1"/>
  <c r="AI76" i="1"/>
  <c r="AH76" i="1"/>
  <c r="AG76" i="1"/>
  <c r="AF76" i="1"/>
  <c r="AE76" i="1"/>
  <c r="I76" i="1"/>
  <c r="AI75" i="1"/>
  <c r="AH75" i="1"/>
  <c r="AG75" i="1"/>
  <c r="AF75" i="1"/>
  <c r="AE75" i="1"/>
  <c r="I75" i="1"/>
  <c r="AI74" i="1"/>
  <c r="AH74" i="1"/>
  <c r="AG74" i="1"/>
  <c r="AF74" i="1"/>
  <c r="AE74" i="1"/>
  <c r="I74" i="1"/>
  <c r="AI73" i="1"/>
  <c r="AH73" i="1"/>
  <c r="AG73" i="1"/>
  <c r="AF73" i="1"/>
  <c r="AE73" i="1"/>
  <c r="I73" i="1"/>
  <c r="AI72" i="1"/>
  <c r="AH72" i="1"/>
  <c r="AG72" i="1"/>
  <c r="AF72" i="1"/>
  <c r="AE72" i="1"/>
  <c r="I72" i="1"/>
  <c r="AI71" i="1"/>
  <c r="AH71" i="1"/>
  <c r="AG71" i="1"/>
  <c r="AF71" i="1"/>
  <c r="AE71" i="1"/>
  <c r="I71" i="1"/>
  <c r="AI70" i="1"/>
  <c r="AH70" i="1"/>
  <c r="AG70" i="1"/>
  <c r="AF70" i="1"/>
  <c r="AE70" i="1"/>
  <c r="I70" i="1"/>
  <c r="AI69" i="1"/>
  <c r="AH69" i="1"/>
  <c r="AG69" i="1"/>
  <c r="AF69" i="1"/>
  <c r="AE69" i="1"/>
  <c r="I69" i="1"/>
  <c r="AI68" i="1"/>
  <c r="AH68" i="1"/>
  <c r="AG68" i="1"/>
  <c r="AF68" i="1"/>
  <c r="AE68" i="1"/>
  <c r="I68" i="1"/>
  <c r="AI67" i="1"/>
  <c r="AH67" i="1"/>
  <c r="AG67" i="1"/>
  <c r="AF67" i="1"/>
  <c r="AE67" i="1"/>
  <c r="I67" i="1"/>
  <c r="AI66" i="1"/>
  <c r="AH66" i="1"/>
  <c r="AG66" i="1"/>
  <c r="AF66" i="1"/>
  <c r="AE66" i="1"/>
  <c r="I66" i="1"/>
  <c r="AI65" i="1"/>
  <c r="AH65" i="1"/>
  <c r="AG65" i="1"/>
  <c r="AF65" i="1"/>
  <c r="AE65" i="1"/>
  <c r="I65" i="1"/>
  <c r="AI64" i="1"/>
  <c r="AH64" i="1"/>
  <c r="AG64" i="1"/>
  <c r="AF64" i="1"/>
  <c r="AE64" i="1"/>
  <c r="I64" i="1"/>
  <c r="AI63" i="1"/>
  <c r="AH63" i="1"/>
  <c r="AG63" i="1"/>
  <c r="AF63" i="1"/>
  <c r="AE63" i="1"/>
  <c r="I63" i="1"/>
  <c r="AI62" i="1"/>
  <c r="AH62" i="1"/>
  <c r="AG62" i="1"/>
  <c r="AF62" i="1"/>
  <c r="AE62" i="1"/>
  <c r="I62" i="1"/>
  <c r="AI61" i="1"/>
  <c r="AH61" i="1"/>
  <c r="AG61" i="1"/>
  <c r="AF61" i="1"/>
  <c r="AE61" i="1"/>
  <c r="I61" i="1"/>
  <c r="AI60" i="1"/>
  <c r="AH60" i="1"/>
  <c r="AG60" i="1"/>
  <c r="AF60" i="1"/>
  <c r="AE60" i="1"/>
  <c r="I60" i="1"/>
  <c r="AI59" i="1"/>
  <c r="AH59" i="1"/>
  <c r="AG59" i="1"/>
  <c r="AF59" i="1"/>
  <c r="AE59" i="1"/>
  <c r="I59" i="1"/>
  <c r="AI58" i="1"/>
  <c r="AH58" i="1"/>
  <c r="AG58" i="1"/>
  <c r="AF58" i="1"/>
  <c r="AE58" i="1"/>
  <c r="H127" i="2"/>
  <c r="I58" i="1"/>
  <c r="AI57" i="1"/>
  <c r="AH57" i="1"/>
  <c r="AG57" i="1"/>
  <c r="AF57" i="1"/>
  <c r="AE57" i="1"/>
  <c r="I57" i="1"/>
  <c r="AI56" i="1"/>
  <c r="AH56" i="1"/>
  <c r="AG56" i="1"/>
  <c r="AF56" i="1"/>
  <c r="AE56" i="1"/>
  <c r="I56" i="1"/>
  <c r="AI55" i="1"/>
  <c r="AH55" i="1"/>
  <c r="AG55" i="1"/>
  <c r="AF55" i="1"/>
  <c r="AE55" i="1"/>
  <c r="I55" i="1"/>
  <c r="AI54" i="1"/>
  <c r="AH54" i="1"/>
  <c r="AG54" i="1"/>
  <c r="AF54" i="1"/>
  <c r="AE54" i="1"/>
  <c r="I54" i="1"/>
  <c r="AI53" i="1"/>
  <c r="AH53" i="1"/>
  <c r="AG53" i="1"/>
  <c r="AF53" i="1"/>
  <c r="AE53" i="1"/>
  <c r="I53" i="1"/>
  <c r="AI52" i="1"/>
  <c r="AH52" i="1"/>
  <c r="AG52" i="1"/>
  <c r="AF52" i="1"/>
  <c r="AE52" i="1"/>
  <c r="I52" i="1"/>
  <c r="AI51" i="1"/>
  <c r="AH51" i="1"/>
  <c r="AG51" i="1"/>
  <c r="AF51" i="1"/>
  <c r="AE51" i="1"/>
  <c r="I51" i="1"/>
  <c r="AI50" i="1"/>
  <c r="AH50" i="1"/>
  <c r="AG50" i="1"/>
  <c r="AF50" i="1"/>
  <c r="AE50" i="1"/>
  <c r="I50" i="1"/>
  <c r="AI49" i="1"/>
  <c r="AH49" i="1"/>
  <c r="AG49" i="1"/>
  <c r="AF49" i="1"/>
  <c r="AE49" i="1"/>
  <c r="I49" i="1"/>
  <c r="AI48" i="1"/>
  <c r="AH48" i="1"/>
  <c r="AG48" i="1"/>
  <c r="AF48" i="1"/>
  <c r="AE48" i="1"/>
  <c r="I48" i="1"/>
  <c r="AI47" i="1"/>
  <c r="AH47" i="1"/>
  <c r="AG47" i="1"/>
  <c r="AF47" i="1"/>
  <c r="AE47" i="1"/>
  <c r="I47" i="1"/>
  <c r="AI46" i="1"/>
  <c r="AH46" i="1"/>
  <c r="AG46" i="1"/>
  <c r="AF46" i="1"/>
  <c r="AE46" i="1"/>
  <c r="I46" i="1"/>
  <c r="AI45" i="1"/>
  <c r="AH45" i="1"/>
  <c r="AG45" i="1"/>
  <c r="AF45" i="1"/>
  <c r="AE45" i="1"/>
  <c r="I45" i="1"/>
  <c r="AI44" i="1"/>
  <c r="AH44" i="1"/>
  <c r="AG44" i="1"/>
  <c r="AF44" i="1"/>
  <c r="AE44" i="1"/>
  <c r="I44" i="1"/>
  <c r="AI43" i="1"/>
  <c r="AH43" i="1"/>
  <c r="AG43" i="1"/>
  <c r="AF43" i="1"/>
  <c r="AE43" i="1"/>
  <c r="I43" i="1"/>
  <c r="AI42" i="1"/>
  <c r="AH42" i="1"/>
  <c r="AG42" i="1"/>
  <c r="AF42" i="1"/>
  <c r="AE42" i="1"/>
  <c r="I42" i="1"/>
  <c r="AI41" i="1"/>
  <c r="AH41" i="1"/>
  <c r="AG41" i="1"/>
  <c r="AF41" i="1"/>
  <c r="AE41" i="1"/>
  <c r="I41" i="1"/>
  <c r="AI40" i="1"/>
  <c r="AH40" i="1"/>
  <c r="AG40" i="1"/>
  <c r="AF40" i="1"/>
  <c r="AE40" i="1"/>
  <c r="I40" i="1"/>
  <c r="AI39" i="1"/>
  <c r="AH39" i="1"/>
  <c r="AG39" i="1"/>
  <c r="AF39" i="1"/>
  <c r="AE39" i="1"/>
  <c r="I39" i="1"/>
  <c r="AI38" i="1"/>
  <c r="AH38" i="1"/>
  <c r="AG38" i="1"/>
  <c r="AF38" i="1"/>
  <c r="AE38" i="1"/>
  <c r="I38" i="1"/>
  <c r="AI37" i="1"/>
  <c r="AH37" i="1"/>
  <c r="AG37" i="1"/>
  <c r="AF37" i="1"/>
  <c r="AE37" i="1"/>
  <c r="I37" i="1"/>
  <c r="AI36" i="1"/>
  <c r="AH36" i="1"/>
  <c r="AG36" i="1"/>
  <c r="AF36" i="1"/>
  <c r="AE36" i="1"/>
  <c r="I36" i="1"/>
  <c r="AI35" i="1"/>
  <c r="AH35" i="1"/>
  <c r="AG35" i="1"/>
  <c r="AF35" i="1"/>
  <c r="AE35" i="1"/>
  <c r="I35" i="1"/>
  <c r="AI34" i="1"/>
  <c r="AH34" i="1"/>
  <c r="AG34" i="1"/>
  <c r="AF34" i="1"/>
  <c r="AE34" i="1"/>
  <c r="I34" i="1"/>
  <c r="AI33" i="1"/>
  <c r="AH33" i="1"/>
  <c r="AG33" i="1"/>
  <c r="AF33" i="1"/>
  <c r="AE33" i="1"/>
  <c r="I33" i="1"/>
  <c r="AI32" i="1"/>
  <c r="AH32" i="1"/>
  <c r="AG32" i="1"/>
  <c r="AF32" i="1"/>
  <c r="AE32" i="1"/>
  <c r="I32" i="1"/>
  <c r="AI31" i="1"/>
  <c r="AH31" i="1"/>
  <c r="AG31" i="1"/>
  <c r="AF31" i="1"/>
  <c r="AE31" i="1"/>
  <c r="I31" i="1"/>
  <c r="AI30" i="1"/>
  <c r="AH30" i="1"/>
  <c r="AG30" i="1"/>
  <c r="AF30" i="1"/>
  <c r="AE30" i="1"/>
  <c r="I30" i="1"/>
  <c r="AI29" i="1"/>
  <c r="AH29" i="1"/>
  <c r="AG29" i="1"/>
  <c r="AF29" i="1"/>
  <c r="AE29" i="1"/>
  <c r="I29" i="1"/>
  <c r="AI28" i="1"/>
  <c r="AH28" i="1"/>
  <c r="AG28" i="1"/>
  <c r="AF28" i="1"/>
  <c r="AE28" i="1"/>
  <c r="I28" i="1"/>
  <c r="AI27" i="1"/>
  <c r="AH27" i="1"/>
  <c r="AG27" i="1"/>
  <c r="AF27" i="1"/>
  <c r="AE27" i="1"/>
  <c r="I27" i="1"/>
  <c r="AI26" i="1"/>
  <c r="AH26" i="1"/>
  <c r="AG26" i="1"/>
  <c r="AF26" i="1"/>
  <c r="AE26" i="1"/>
  <c r="I26" i="1"/>
  <c r="AI25" i="1"/>
  <c r="AH25" i="1"/>
  <c r="AG25" i="1"/>
  <c r="AF25" i="1"/>
  <c r="AE25" i="1"/>
  <c r="I25" i="1"/>
  <c r="AI24" i="1"/>
  <c r="AH24" i="1"/>
  <c r="AG24" i="1"/>
  <c r="AF24" i="1"/>
  <c r="AE24" i="1"/>
  <c r="I24" i="1"/>
  <c r="AI23" i="1"/>
  <c r="AH23" i="1"/>
  <c r="AG23" i="1"/>
  <c r="AF23" i="1"/>
  <c r="AE23" i="1"/>
  <c r="I23" i="1"/>
  <c r="AI22" i="1"/>
  <c r="AH22" i="1"/>
  <c r="AG22" i="1"/>
  <c r="AF22" i="1"/>
  <c r="AE22" i="1"/>
  <c r="I22" i="1"/>
  <c r="AI21" i="1"/>
  <c r="AH21" i="1"/>
  <c r="AG21" i="1"/>
  <c r="AF21" i="1"/>
  <c r="AE21" i="1"/>
  <c r="I21" i="1"/>
  <c r="AI20" i="1"/>
  <c r="AH20" i="1"/>
  <c r="AG20" i="1"/>
  <c r="AF20" i="1"/>
  <c r="AE20" i="1"/>
  <c r="H403" i="2"/>
  <c r="I20" i="1"/>
  <c r="AI19" i="1"/>
  <c r="AH19" i="1"/>
  <c r="AG19" i="1"/>
  <c r="AF19" i="1"/>
  <c r="AE19" i="1"/>
  <c r="I19" i="1"/>
  <c r="AI18" i="1"/>
  <c r="AH18" i="1"/>
  <c r="AG18" i="1"/>
  <c r="AF18" i="1"/>
  <c r="AE18" i="1"/>
  <c r="I18" i="1"/>
  <c r="AI17" i="1"/>
  <c r="AH17" i="1"/>
  <c r="AG17" i="1"/>
  <c r="AF17" i="1"/>
  <c r="AE17" i="1"/>
  <c r="I17" i="1"/>
  <c r="AI16" i="1"/>
  <c r="AH16" i="1"/>
  <c r="AG16" i="1"/>
  <c r="AF16" i="1"/>
  <c r="AE16" i="1"/>
  <c r="I16" i="1"/>
  <c r="AI15" i="1"/>
  <c r="AH15" i="1"/>
  <c r="AG15" i="1"/>
  <c r="AF15" i="1"/>
  <c r="AE15" i="1"/>
  <c r="I15" i="1"/>
  <c r="AI14" i="1"/>
  <c r="AH14" i="1"/>
  <c r="AG14" i="1"/>
  <c r="AF14" i="1"/>
  <c r="AE14" i="1"/>
  <c r="I14" i="1"/>
  <c r="AI13" i="1"/>
  <c r="AH13" i="1"/>
  <c r="AG13" i="1"/>
  <c r="AF13" i="1"/>
  <c r="AE13" i="1"/>
  <c r="I13" i="1"/>
  <c r="AI12" i="1"/>
  <c r="AH12" i="1"/>
  <c r="AG12" i="1"/>
  <c r="AF12" i="1"/>
  <c r="AE12" i="1"/>
  <c r="I12" i="1"/>
  <c r="AI11" i="1"/>
  <c r="AH11" i="1"/>
  <c r="AG11" i="1"/>
  <c r="AF11" i="1"/>
  <c r="AE11" i="1"/>
  <c r="I11" i="1"/>
  <c r="AI10" i="1"/>
  <c r="AH10" i="1"/>
  <c r="AG10" i="1"/>
  <c r="AF10" i="1"/>
  <c r="AE10" i="1"/>
  <c r="I10" i="1"/>
  <c r="AI9" i="1"/>
  <c r="AH9" i="1"/>
  <c r="AG9" i="1"/>
  <c r="AF9" i="1"/>
  <c r="AE9" i="1"/>
  <c r="I9" i="1"/>
  <c r="AI8" i="1"/>
  <c r="AH8" i="1"/>
  <c r="AG8" i="1"/>
  <c r="AF8" i="1"/>
  <c r="AE8" i="1"/>
  <c r="I8" i="1"/>
  <c r="AI7" i="1"/>
  <c r="AH7" i="1"/>
  <c r="AG7" i="1"/>
  <c r="AF7" i="1"/>
  <c r="AE7" i="1"/>
  <c r="I7" i="1"/>
  <c r="AI6" i="1"/>
  <c r="AH6" i="1"/>
  <c r="AG6" i="1"/>
  <c r="AF6" i="1"/>
  <c r="AE6" i="1"/>
  <c r="I6" i="1"/>
  <c r="AI5" i="1"/>
  <c r="AH5" i="1"/>
  <c r="AG5" i="1"/>
  <c r="AF5" i="1"/>
  <c r="AE5" i="1"/>
  <c r="I5" i="1"/>
  <c r="AI4" i="1"/>
  <c r="AH4" i="1"/>
  <c r="AG4" i="1"/>
  <c r="AF4" i="1"/>
  <c r="AE4" i="1"/>
  <c r="I4" i="1"/>
  <c r="AI3" i="1"/>
  <c r="AH3" i="1"/>
  <c r="AG3" i="1"/>
  <c r="AF3" i="1"/>
  <c r="AE3" i="1"/>
  <c r="I3" i="1"/>
  <c r="AI2" i="1"/>
  <c r="AH2" i="1"/>
  <c r="AG2" i="1"/>
  <c r="AF2" i="1"/>
  <c r="AE2" i="1"/>
  <c r="H275" i="2"/>
  <c r="I2" i="1"/>
  <c r="AB831" i="4" l="1"/>
  <c r="AA1378" i="4"/>
  <c r="AA3025" i="4"/>
  <c r="AA1288" i="4"/>
  <c r="AC1839" i="4"/>
  <c r="AB2252" i="4"/>
  <c r="AA2441" i="4"/>
  <c r="H2498" i="4"/>
  <c r="AA2769" i="4"/>
  <c r="AC2501" i="4"/>
  <c r="AA801" i="4"/>
  <c r="H214" i="4"/>
  <c r="AC415" i="4"/>
  <c r="H876" i="4"/>
  <c r="H1179" i="4"/>
  <c r="AB1858" i="4"/>
  <c r="AC2848" i="4"/>
  <c r="AA2885" i="4"/>
  <c r="H2870" i="4"/>
  <c r="AA1172" i="4"/>
  <c r="AA2613" i="4"/>
  <c r="AB49" i="4"/>
  <c r="AC1236" i="4"/>
  <c r="AC1828" i="4"/>
  <c r="AD1828" i="4"/>
  <c r="H1828" i="4"/>
  <c r="AD2084" i="4"/>
  <c r="H934" i="4"/>
  <c r="AD944" i="4"/>
  <c r="AD1407" i="4"/>
  <c r="AC1924" i="4"/>
  <c r="AB1924" i="4"/>
  <c r="AA1924" i="4"/>
  <c r="AD1993" i="4"/>
  <c r="AC2113" i="4"/>
  <c r="AC2415" i="4"/>
  <c r="AB2422" i="4"/>
  <c r="AC2570" i="4"/>
  <c r="AA2570" i="4"/>
  <c r="H2570" i="4"/>
  <c r="AC140" i="4"/>
  <c r="AA140" i="4"/>
  <c r="AC1070" i="4"/>
  <c r="AD1070" i="4"/>
  <c r="AC1209" i="4"/>
  <c r="AB1209" i="4"/>
  <c r="AC1652" i="4"/>
  <c r="AC2338" i="4"/>
  <c r="AD2358" i="4"/>
  <c r="AB2358" i="4"/>
  <c r="H2906" i="4"/>
  <c r="AD2906" i="4"/>
  <c r="AC2906" i="4"/>
  <c r="AA137" i="4"/>
  <c r="AB137" i="4"/>
  <c r="AB288" i="4"/>
  <c r="AB690" i="4"/>
  <c r="AC690" i="4"/>
  <c r="AA2198" i="4"/>
  <c r="AC2768" i="4"/>
  <c r="AB134" i="4"/>
  <c r="AC157" i="4"/>
  <c r="AC285" i="4"/>
  <c r="AB790" i="4"/>
  <c r="AA852" i="4"/>
  <c r="AD867" i="4"/>
  <c r="AC913" i="4"/>
  <c r="AA1344" i="4"/>
  <c r="H1479" i="4"/>
  <c r="AD1727" i="4"/>
  <c r="H1737" i="4"/>
  <c r="AD1904" i="4"/>
  <c r="AC1911" i="4"/>
  <c r="AA1911" i="4"/>
  <c r="H1911" i="4"/>
  <c r="AD2676" i="4"/>
  <c r="AC2900" i="4"/>
  <c r="AA2900" i="4"/>
  <c r="AB94" i="4"/>
  <c r="AC118" i="4"/>
  <c r="AB253" i="4"/>
  <c r="AA416" i="4"/>
  <c r="AD416" i="4"/>
  <c r="AC416" i="4"/>
  <c r="AB416" i="4"/>
  <c r="AC547" i="4"/>
  <c r="AD547" i="4"/>
  <c r="AD625" i="4"/>
  <c r="H625" i="4"/>
  <c r="AC777" i="4"/>
  <c r="AC846" i="4"/>
  <c r="AD846" i="4"/>
  <c r="AC1015" i="4"/>
  <c r="AD1987" i="4"/>
  <c r="AC1987" i="4"/>
  <c r="AB1987" i="4"/>
  <c r="AA2332" i="4"/>
  <c r="AD2332" i="4"/>
  <c r="AC2396" i="4"/>
  <c r="AB2541" i="4"/>
  <c r="AC2554" i="4"/>
  <c r="AD2669" i="4"/>
  <c r="AA2669" i="4"/>
  <c r="AB2756" i="4"/>
  <c r="AA2893" i="4"/>
  <c r="AB81" i="4"/>
  <c r="AD81" i="4"/>
  <c r="AC91" i="4"/>
  <c r="AC122" i="4"/>
  <c r="AD138" i="4"/>
  <c r="AB843" i="4"/>
  <c r="AB1888" i="4"/>
  <c r="H1888" i="4"/>
  <c r="AB1975" i="4"/>
  <c r="AC2531" i="4"/>
  <c r="AB135" i="4"/>
  <c r="AB206" i="4"/>
  <c r="AC215" i="4"/>
  <c r="AB221" i="4"/>
  <c r="AC527" i="4"/>
  <c r="AB612" i="4"/>
  <c r="AC612" i="4"/>
  <c r="AC670" i="4"/>
  <c r="AB670" i="4"/>
  <c r="AC1180" i="4"/>
  <c r="AD1180" i="4"/>
  <c r="AB1180" i="4"/>
  <c r="AA1180" i="4"/>
  <c r="AA1326" i="4"/>
  <c r="AD1436" i="4"/>
  <c r="AB1810" i="4"/>
  <c r="AD1966" i="4"/>
  <c r="AB48" i="4"/>
  <c r="AB65" i="4"/>
  <c r="AA129" i="4"/>
  <c r="H203" i="4"/>
  <c r="H513" i="4"/>
  <c r="AB768" i="4"/>
  <c r="AD768" i="4"/>
  <c r="AC819" i="4"/>
  <c r="AB1013" i="4"/>
  <c r="AC1013" i="4"/>
  <c r="AA1013" i="4"/>
  <c r="AD1013" i="4"/>
  <c r="AC1138" i="4"/>
  <c r="AC1142" i="4"/>
  <c r="AC1146" i="4"/>
  <c r="AB1161" i="4"/>
  <c r="AA1168" i="4"/>
  <c r="AC2154" i="4"/>
  <c r="AC2158" i="4"/>
  <c r="AD2448" i="4"/>
  <c r="AA2448" i="4"/>
  <c r="AD2528" i="4"/>
  <c r="H2528" i="4"/>
  <c r="AC2967" i="4"/>
  <c r="AB45" i="4"/>
  <c r="AA176" i="4"/>
  <c r="AC183" i="4"/>
  <c r="AD496" i="4"/>
  <c r="AB1292" i="4"/>
  <c r="AA1302" i="4"/>
  <c r="H1601" i="4"/>
  <c r="AA1843" i="4"/>
  <c r="AC2642" i="4"/>
  <c r="AA2642" i="4"/>
  <c r="H2744" i="4"/>
  <c r="AB166" i="4"/>
  <c r="AD483" i="4"/>
  <c r="AD2013" i="4"/>
  <c r="AC2573" i="4"/>
  <c r="AD2573" i="4"/>
  <c r="AA2573" i="4"/>
  <c r="AA2951" i="4"/>
  <c r="AB2951" i="4"/>
  <c r="AD2" i="4"/>
  <c r="AD5" i="4"/>
  <c r="AD8" i="4"/>
  <c r="AD11" i="4"/>
  <c r="AB11" i="4"/>
  <c r="AA338" i="4"/>
  <c r="AD344" i="4"/>
  <c r="H452" i="4"/>
  <c r="AD459" i="4"/>
  <c r="AC459" i="4"/>
  <c r="AD1129" i="4"/>
  <c r="AB1246" i="4"/>
  <c r="AD2432" i="4"/>
  <c r="AC2432" i="4"/>
  <c r="AC2623" i="4"/>
  <c r="AA2915" i="4"/>
  <c r="AB37" i="4"/>
  <c r="AB93" i="4"/>
  <c r="AB113" i="4"/>
  <c r="AA130" i="4"/>
  <c r="AB158" i="4"/>
  <c r="AD178" i="4"/>
  <c r="AB198" i="4"/>
  <c r="AD232" i="4"/>
  <c r="AB248" i="4"/>
  <c r="AA251" i="4"/>
  <c r="AD280" i="4"/>
  <c r="AC333" i="4"/>
  <c r="AB376" i="4"/>
  <c r="AB434" i="4"/>
  <c r="AA494" i="4"/>
  <c r="AC508" i="4"/>
  <c r="AA525" i="4"/>
  <c r="AD539" i="4"/>
  <c r="AC543" i="4"/>
  <c r="AD570" i="4"/>
  <c r="AB636" i="4"/>
  <c r="AD663" i="4"/>
  <c r="AA721" i="4"/>
  <c r="H747" i="4"/>
  <c r="AA809" i="4"/>
  <c r="AD862" i="4"/>
  <c r="AC911" i="4"/>
  <c r="AD952" i="4"/>
  <c r="AD956" i="4"/>
  <c r="AB1035" i="4"/>
  <c r="AA1068" i="4"/>
  <c r="AC1098" i="4"/>
  <c r="AA1115" i="4"/>
  <c r="AA1131" i="4"/>
  <c r="AC1136" i="4"/>
  <c r="AD1144" i="4"/>
  <c r="AA1163" i="4"/>
  <c r="AC1181" i="4"/>
  <c r="AC1184" i="4"/>
  <c r="AD1330" i="4"/>
  <c r="AD1336" i="4"/>
  <c r="AD1372" i="4"/>
  <c r="AD1382" i="4"/>
  <c r="AC1414" i="4"/>
  <c r="AC1418" i="4"/>
  <c r="AC1491" i="4"/>
  <c r="AD1501" i="4"/>
  <c r="AD1515" i="4"/>
  <c r="AC1577" i="4"/>
  <c r="AA1667" i="4"/>
  <c r="AB1674" i="4"/>
  <c r="AB1718" i="4"/>
  <c r="AB1766" i="4"/>
  <c r="AD1786" i="4"/>
  <c r="AA1811" i="4"/>
  <c r="AA2021" i="4"/>
  <c r="AC2047" i="4"/>
  <c r="AB2101" i="4"/>
  <c r="AC2146" i="4"/>
  <c r="AD2196" i="4"/>
  <c r="AA2223" i="4"/>
  <c r="AC2239" i="4"/>
  <c r="AA2269" i="4"/>
  <c r="AA2295" i="4"/>
  <c r="H2319" i="4"/>
  <c r="AD2323" i="4"/>
  <c r="AD2379" i="4"/>
  <c r="AA2443" i="4"/>
  <c r="AA2468" i="4"/>
  <c r="AD2488" i="4"/>
  <c r="AA2504" i="4"/>
  <c r="AA2516" i="4"/>
  <c r="AA2593" i="4"/>
  <c r="AC2683" i="4"/>
  <c r="AD2800" i="4"/>
  <c r="AB2833" i="4"/>
  <c r="H2857" i="4"/>
  <c r="AB57" i="4"/>
  <c r="AA80" i="4"/>
  <c r="AB117" i="4"/>
  <c r="AC171" i="4"/>
  <c r="AA202" i="4"/>
  <c r="AC242" i="4"/>
  <c r="AB277" i="4"/>
  <c r="AA290" i="4"/>
  <c r="AD330" i="4"/>
  <c r="AD409" i="4"/>
  <c r="AD412" i="4"/>
  <c r="AD424" i="4"/>
  <c r="AD431" i="4"/>
  <c r="AD451" i="4"/>
  <c r="H454" i="4"/>
  <c r="AD488" i="4"/>
  <c r="AB505" i="4"/>
  <c r="AB522" i="4"/>
  <c r="AD536" i="4"/>
  <c r="AD558" i="4"/>
  <c r="AC567" i="4"/>
  <c r="AC574" i="4"/>
  <c r="H597" i="4"/>
  <c r="AB607" i="4"/>
  <c r="AC617" i="4"/>
  <c r="AB624" i="4"/>
  <c r="AB692" i="4"/>
  <c r="AA695" i="4"/>
  <c r="AC718" i="4"/>
  <c r="AB728" i="4"/>
  <c r="AC734" i="4"/>
  <c r="AC757" i="4"/>
  <c r="AD795" i="4"/>
  <c r="AD824" i="4"/>
  <c r="AD833" i="4"/>
  <c r="AA869" i="4"/>
  <c r="H872" i="4"/>
  <c r="AB875" i="4"/>
  <c r="AD881" i="4"/>
  <c r="AC915" i="4"/>
  <c r="AA922" i="4"/>
  <c r="AD946" i="4"/>
  <c r="AD949" i="4"/>
  <c r="AD960" i="4"/>
  <c r="AD964" i="4"/>
  <c r="AC979" i="4"/>
  <c r="AC1079" i="4"/>
  <c r="AD1082" i="4"/>
  <c r="AC1134" i="4"/>
  <c r="AD1148" i="4"/>
  <c r="AD1156" i="4"/>
  <c r="AC1170" i="4"/>
  <c r="AD1238" i="4"/>
  <c r="AB1271" i="4"/>
  <c r="AA1294" i="4"/>
  <c r="H1318" i="4"/>
  <c r="AB1412" i="4"/>
  <c r="AD1441" i="4"/>
  <c r="AA1454" i="4"/>
  <c r="AA1464" i="4"/>
  <c r="AC1471" i="4"/>
  <c r="AC1484" i="4"/>
  <c r="AC1519" i="4"/>
  <c r="H1529" i="4"/>
  <c r="AD1636" i="4"/>
  <c r="AC1683" i="4"/>
  <c r="AC1703" i="4"/>
  <c r="AB1709" i="4"/>
  <c r="AA1729" i="4"/>
  <c r="AD1763" i="4"/>
  <c r="AA1839" i="4"/>
  <c r="AB1876" i="4"/>
  <c r="AB1890" i="4"/>
  <c r="AC1906" i="4"/>
  <c r="AD1986" i="4"/>
  <c r="AC2001" i="4"/>
  <c r="AD2008" i="4"/>
  <c r="AD2015" i="4"/>
  <c r="AD2034" i="4"/>
  <c r="H2086" i="4"/>
  <c r="AC2115" i="4"/>
  <c r="AC2119" i="4"/>
  <c r="H2132" i="4"/>
  <c r="H2160" i="4"/>
  <c r="AB2182" i="4"/>
  <c r="AB2186" i="4"/>
  <c r="H2252" i="4"/>
  <c r="AA2258" i="4"/>
  <c r="AB2269" i="4"/>
  <c r="AD2337" i="4"/>
  <c r="H2353" i="4"/>
  <c r="H2441" i="4"/>
  <c r="AD2447" i="4"/>
  <c r="AD2479" i="4"/>
  <c r="AB2513" i="4"/>
  <c r="AA2562" i="4"/>
  <c r="AC2593" i="4"/>
  <c r="AC2632" i="4"/>
  <c r="H2638" i="4"/>
  <c r="AD2656" i="4"/>
  <c r="AD2671" i="4"/>
  <c r="H2687" i="4"/>
  <c r="H2720" i="4"/>
  <c r="AA2748" i="4"/>
  <c r="AC2791" i="4"/>
  <c r="AB2892" i="4"/>
  <c r="AC2917" i="4"/>
  <c r="AA64" i="4"/>
  <c r="AB77" i="4"/>
  <c r="H107" i="4"/>
  <c r="AA139" i="4"/>
  <c r="AD145" i="4"/>
  <c r="AD155" i="4"/>
  <c r="AD239" i="4"/>
  <c r="H248" i="4"/>
  <c r="AC255" i="4"/>
  <c r="AC268" i="4"/>
  <c r="AD284" i="4"/>
  <c r="AD296" i="4"/>
  <c r="AD327" i="4"/>
  <c r="AD340" i="4"/>
  <c r="AB343" i="4"/>
  <c r="AC366" i="4"/>
  <c r="AB380" i="4"/>
  <c r="H475" i="4"/>
  <c r="AB512" i="4"/>
  <c r="H555" i="4"/>
  <c r="H577" i="4"/>
  <c r="AA633" i="4"/>
  <c r="H709" i="4"/>
  <c r="AD731" i="4"/>
  <c r="AC738" i="4"/>
  <c r="AB792" i="4"/>
  <c r="H801" i="4"/>
  <c r="AB804" i="4"/>
  <c r="H809" i="4"/>
  <c r="AD818" i="4"/>
  <c r="AA831" i="4"/>
  <c r="AB854" i="4"/>
  <c r="H929" i="4"/>
  <c r="AC936" i="4"/>
  <c r="H943" i="4"/>
  <c r="AA972" i="4"/>
  <c r="AA999" i="4"/>
  <c r="AC1014" i="4"/>
  <c r="AB1024" i="4"/>
  <c r="AB1065" i="4"/>
  <c r="AC1125" i="4"/>
  <c r="AA1176" i="4"/>
  <c r="H1181" i="4"/>
  <c r="AD1231" i="4"/>
  <c r="AA1242" i="4"/>
  <c r="AA1262" i="4"/>
  <c r="AD1315" i="4"/>
  <c r="AD1346" i="4"/>
  <c r="AB1356" i="4"/>
  <c r="AB1379" i="4"/>
  <c r="H1431" i="4"/>
  <c r="AB1444" i="4"/>
  <c r="AD1468" i="4"/>
  <c r="AC1495" i="4"/>
  <c r="AD1512" i="4"/>
  <c r="AD1536" i="4"/>
  <c r="AC1543" i="4"/>
  <c r="H1577" i="4"/>
  <c r="AC1585" i="4"/>
  <c r="AB1648" i="4"/>
  <c r="H1661" i="4"/>
  <c r="AA1748" i="4"/>
  <c r="AD1760" i="4"/>
  <c r="AA1806" i="4"/>
  <c r="AD1809" i="4"/>
  <c r="AB1812" i="4"/>
  <c r="H1827" i="4"/>
  <c r="AD1830" i="4"/>
  <c r="AC1836" i="4"/>
  <c r="H1856" i="4"/>
  <c r="AB1977" i="4"/>
  <c r="AC1980" i="4"/>
  <c r="H1983" i="4"/>
  <c r="AD2076" i="4"/>
  <c r="AA2112" i="4"/>
  <c r="AA2129" i="4"/>
  <c r="AD2136" i="4"/>
  <c r="AB2273" i="4"/>
  <c r="H2296" i="4"/>
  <c r="H2323" i="4"/>
  <c r="H2373" i="4"/>
  <c r="AD2402" i="4"/>
  <c r="AA2410" i="4"/>
  <c r="H2428" i="4"/>
  <c r="AD2434" i="4"/>
  <c r="AB2450" i="4"/>
  <c r="AB2520" i="4"/>
  <c r="H2527" i="4"/>
  <c r="AB2533" i="4"/>
  <c r="AD2560" i="4"/>
  <c r="AB2562" i="4"/>
  <c r="AD2566" i="4"/>
  <c r="H2591" i="4"/>
  <c r="AD2593" i="4"/>
  <c r="H2701" i="4"/>
  <c r="AA2778" i="4"/>
  <c r="H2843" i="4"/>
  <c r="AD2972" i="4"/>
  <c r="AA2982" i="4"/>
  <c r="AD2999" i="4"/>
  <c r="AA3018" i="4"/>
  <c r="AB41" i="4"/>
  <c r="AB61" i="4"/>
  <c r="AB97" i="4"/>
  <c r="AA104" i="4"/>
  <c r="AB121" i="4"/>
  <c r="AB142" i="4"/>
  <c r="AD158" i="4"/>
  <c r="AB165" i="4"/>
  <c r="AC185" i="4"/>
  <c r="H192" i="4"/>
  <c r="AA236" i="4"/>
  <c r="AB246" i="4"/>
  <c r="AC252" i="4"/>
  <c r="AD303" i="4"/>
  <c r="AD334" i="4"/>
  <c r="AD356" i="4"/>
  <c r="AB384" i="4"/>
  <c r="AB391" i="4"/>
  <c r="AB401" i="4"/>
  <c r="AA404" i="4"/>
  <c r="AA428" i="4"/>
  <c r="H435" i="4"/>
  <c r="AC495" i="4"/>
  <c r="AB502" i="4"/>
  <c r="AB526" i="4"/>
  <c r="AA532" i="4"/>
  <c r="AD540" i="4"/>
  <c r="AC549" i="4"/>
  <c r="H565" i="4"/>
  <c r="AA591" i="4"/>
  <c r="AB604" i="4"/>
  <c r="AC636" i="4"/>
  <c r="AB660" i="4"/>
  <c r="AB664" i="4"/>
  <c r="AB666" i="4"/>
  <c r="H669" i="4"/>
  <c r="AB672" i="4"/>
  <c r="AC678" i="4"/>
  <c r="AB706" i="4"/>
  <c r="H728" i="4"/>
  <c r="AB748" i="4"/>
  <c r="AB764" i="4"/>
  <c r="H789" i="4"/>
  <c r="AC815" i="4"/>
  <c r="AD828" i="4"/>
  <c r="AD848" i="4"/>
  <c r="AB863" i="4"/>
  <c r="H890" i="4"/>
  <c r="AD933" i="4"/>
  <c r="AA953" i="4"/>
  <c r="AD1098" i="4"/>
  <c r="AD1109" i="4"/>
  <c r="AA1116" i="4"/>
  <c r="AC1119" i="4"/>
  <c r="AB1141" i="4"/>
  <c r="AC1145" i="4"/>
  <c r="AD1160" i="4"/>
  <c r="AB1164" i="4"/>
  <c r="AC1167" i="4"/>
  <c r="AD1225" i="4"/>
  <c r="AA1330" i="4"/>
  <c r="AC1403" i="4"/>
  <c r="AB1474" i="4"/>
  <c r="AC1481" i="4"/>
  <c r="AD1488" i="4"/>
  <c r="H1505" i="4"/>
  <c r="AD1516" i="4"/>
  <c r="AC1523" i="4"/>
  <c r="AC1547" i="4"/>
  <c r="AC1589" i="4"/>
  <c r="AB1630" i="4"/>
  <c r="H1636" i="4"/>
  <c r="H1645" i="4"/>
  <c r="AB1668" i="4"/>
  <c r="AB1697" i="4"/>
  <c r="H1700" i="4"/>
  <c r="AA1706" i="4"/>
  <c r="AC1719" i="4"/>
  <c r="AA1733" i="4"/>
  <c r="H1757" i="4"/>
  <c r="H1763" i="4"/>
  <c r="AD1767" i="4"/>
  <c r="H1839" i="4"/>
  <c r="AD1846" i="4"/>
  <c r="AB1849" i="4"/>
  <c r="AA1887" i="4"/>
  <c r="AD1952" i="4"/>
  <c r="AD1969" i="4"/>
  <c r="H1986" i="4"/>
  <c r="AD2005" i="4"/>
  <c r="H2019" i="4"/>
  <c r="AB2054" i="4"/>
  <c r="AA2092" i="4"/>
  <c r="AA2105" i="4"/>
  <c r="AB2112" i="4"/>
  <c r="AB2146" i="4"/>
  <c r="H2186" i="4"/>
  <c r="AD2239" i="4"/>
  <c r="AC2267" i="4"/>
  <c r="H2303" i="4"/>
  <c r="H2320" i="4"/>
  <c r="H2360" i="4"/>
  <c r="AA2380" i="4"/>
  <c r="AC2385" i="4"/>
  <c r="H2388" i="4"/>
  <c r="AB2404" i="4"/>
  <c r="AD2407" i="4"/>
  <c r="AD2425" i="4"/>
  <c r="AD2476" i="4"/>
  <c r="AD2575" i="4"/>
  <c r="AA2612" i="4"/>
  <c r="AC2653" i="4"/>
  <c r="AD2675" i="4"/>
  <c r="AD2712" i="4"/>
  <c r="AA2715" i="4"/>
  <c r="AC2764" i="4"/>
  <c r="AA2788" i="4"/>
  <c r="AB2795" i="4"/>
  <c r="AD2812" i="4"/>
  <c r="AC2834" i="4"/>
  <c r="H2840" i="4"/>
  <c r="AC2895" i="4"/>
  <c r="H2921" i="4"/>
  <c r="AD2937" i="4"/>
  <c r="AA2963" i="4"/>
  <c r="AD2989" i="4"/>
  <c r="H3015" i="4"/>
  <c r="H3028" i="4"/>
  <c r="AB3035" i="4"/>
  <c r="H3035" i="4"/>
  <c r="AB21" i="4"/>
  <c r="AD51" i="4"/>
  <c r="AC71" i="4"/>
  <c r="AB101" i="4"/>
  <c r="AC130" i="4"/>
  <c r="AD165" i="4"/>
  <c r="AA199" i="4"/>
  <c r="AB205" i="4"/>
  <c r="AB230" i="4"/>
  <c r="AA233" i="4"/>
  <c r="H249" i="4"/>
  <c r="AB262" i="4"/>
  <c r="AD272" i="4"/>
  <c r="AC290" i="4"/>
  <c r="AB300" i="4"/>
  <c r="H307" i="4"/>
  <c r="AB407" i="4"/>
  <c r="AB410" i="4"/>
  <c r="AA418" i="4"/>
  <c r="AB425" i="4"/>
  <c r="AA438" i="4"/>
  <c r="AC533" i="4"/>
  <c r="AB558" i="4"/>
  <c r="AD562" i="4"/>
  <c r="H581" i="4"/>
  <c r="AA597" i="4"/>
  <c r="AB608" i="4"/>
  <c r="AD624" i="4"/>
  <c r="AC650" i="4"/>
  <c r="AA657" i="4"/>
  <c r="AC666" i="4"/>
  <c r="AB676" i="4"/>
  <c r="AB716" i="4"/>
  <c r="AA735" i="4"/>
  <c r="AC742" i="4"/>
  <c r="H773" i="4"/>
  <c r="AB780" i="4"/>
  <c r="AA795" i="4"/>
  <c r="H804" i="4"/>
  <c r="AC809" i="4"/>
  <c r="H831" i="4"/>
  <c r="AD840" i="4"/>
  <c r="AA915" i="4"/>
  <c r="AB923" i="4"/>
  <c r="AA957" i="4"/>
  <c r="AD961" i="4"/>
  <c r="AD965" i="4"/>
  <c r="AD980" i="4"/>
  <c r="AD1062" i="4"/>
  <c r="AC1083" i="4"/>
  <c r="AC1131" i="4"/>
  <c r="AC1215" i="4"/>
  <c r="AB1245" i="4"/>
  <c r="AA1318" i="4"/>
  <c r="AD1360" i="4"/>
  <c r="AB1373" i="4"/>
  <c r="AB1428" i="4"/>
  <c r="AD1431" i="4"/>
  <c r="AD1464" i="4"/>
  <c r="AA1502" i="4"/>
  <c r="AD1621" i="4"/>
  <c r="H1631" i="4"/>
  <c r="AC1691" i="4"/>
  <c r="AB1706" i="4"/>
  <c r="AD1815" i="4"/>
  <c r="AD1824" i="4"/>
  <c r="AD1834" i="4"/>
  <c r="AB1920" i="4"/>
  <c r="AA1929" i="4"/>
  <c r="AB1945" i="4"/>
  <c r="AD2001" i="4"/>
  <c r="AB2022" i="4"/>
  <c r="AB2034" i="4"/>
  <c r="H2038" i="4"/>
  <c r="AD2041" i="4"/>
  <c r="AD2045" i="4"/>
  <c r="AA2055" i="4"/>
  <c r="H2062" i="4"/>
  <c r="AA2086" i="4"/>
  <c r="AD2146" i="4"/>
  <c r="AA2160" i="4"/>
  <c r="AD2164" i="4"/>
  <c r="AC2174" i="4"/>
  <c r="AA2183" i="4"/>
  <c r="AC2246" i="4"/>
  <c r="AA2252" i="4"/>
  <c r="AC2258" i="4"/>
  <c r="H2307" i="4"/>
  <c r="AA2316" i="4"/>
  <c r="AD2334" i="4"/>
  <c r="AB2341" i="4"/>
  <c r="AC2404" i="4"/>
  <c r="AB2447" i="4"/>
  <c r="AD2495" i="4"/>
  <c r="AB2517" i="4"/>
  <c r="H2537" i="4"/>
  <c r="AC2569" i="4"/>
  <c r="H2578" i="4"/>
  <c r="AD2594" i="4"/>
  <c r="H2613" i="4"/>
  <c r="AA2620" i="4"/>
  <c r="AD2626" i="4"/>
  <c r="AD2632" i="4"/>
  <c r="H2644" i="4"/>
  <c r="AD2672" i="4"/>
  <c r="H2752" i="4"/>
  <c r="H2770" i="4"/>
  <c r="AC2822" i="4"/>
  <c r="AB2837" i="4"/>
  <c r="AA2849" i="4"/>
  <c r="AA2944" i="4"/>
  <c r="AA3022" i="4"/>
  <c r="AC3022" i="4"/>
  <c r="AD159" i="4"/>
  <c r="AD169" i="4"/>
  <c r="AD240" i="4"/>
  <c r="AB278" i="4"/>
  <c r="AD322" i="4"/>
  <c r="AD422" i="4"/>
  <c r="AA462" i="4"/>
  <c r="AC499" i="4"/>
  <c r="AB530" i="4"/>
  <c r="H537" i="4"/>
  <c r="AA575" i="4"/>
  <c r="AB628" i="4"/>
  <c r="AC686" i="4"/>
  <c r="AA713" i="4"/>
  <c r="AB796" i="4"/>
  <c r="AD825" i="4"/>
  <c r="AD834" i="4"/>
  <c r="AD837" i="4"/>
  <c r="AB873" i="4"/>
  <c r="AC927" i="4"/>
  <c r="AD969" i="4"/>
  <c r="H1010" i="4"/>
  <c r="AB1018" i="4"/>
  <c r="AB1025" i="4"/>
  <c r="H1046" i="4"/>
  <c r="AD1053" i="4"/>
  <c r="AD1086" i="4"/>
  <c r="AC1126" i="4"/>
  <c r="AD1171" i="4"/>
  <c r="AD1177" i="4"/>
  <c r="AC1185" i="4"/>
  <c r="AD1232" i="4"/>
  <c r="AD1312" i="4"/>
  <c r="AD1347" i="4"/>
  <c r="AC1367" i="4"/>
  <c r="AB1380" i="4"/>
  <c r="AD1485" i="4"/>
  <c r="AD1496" i="4"/>
  <c r="AD1513" i="4"/>
  <c r="AD1520" i="4"/>
  <c r="H1527" i="4"/>
  <c r="AD1544" i="4"/>
  <c r="AC1568" i="4"/>
  <c r="AD1604" i="4"/>
  <c r="AD1634" i="4"/>
  <c r="AD1649" i="4"/>
  <c r="AD1695" i="4"/>
  <c r="AC1704" i="4"/>
  <c r="AC1723" i="4"/>
  <c r="AD1743" i="4"/>
  <c r="AB1749" i="4"/>
  <c r="H1863" i="4"/>
  <c r="AC1942" i="4"/>
  <c r="AD2071" i="4"/>
  <c r="AD2108" i="4"/>
  <c r="AD2127" i="4"/>
  <c r="AB2130" i="4"/>
  <c r="H2144" i="4"/>
  <c r="AD2147" i="4"/>
  <c r="AD2187" i="4"/>
  <c r="AC2194" i="4"/>
  <c r="AD2287" i="4"/>
  <c r="AD2335" i="4"/>
  <c r="H2354" i="4"/>
  <c r="AD2364" i="4"/>
  <c r="H2405" i="4"/>
  <c r="H2429" i="4"/>
  <c r="AC2435" i="4"/>
  <c r="AC2451" i="4"/>
  <c r="AA2496" i="4"/>
  <c r="AC2557" i="4"/>
  <c r="AD2592" i="4"/>
  <c r="AB2636" i="4"/>
  <c r="AD2654" i="4"/>
  <c r="AB2657" i="4"/>
  <c r="AB2721" i="4"/>
  <c r="H2779" i="4"/>
  <c r="AD2954" i="4"/>
  <c r="AD3019" i="4"/>
  <c r="AC14" i="4"/>
  <c r="AC18" i="4"/>
  <c r="AB32" i="4"/>
  <c r="AB72" i="4"/>
  <c r="AB85" i="4"/>
  <c r="AB88" i="4"/>
  <c r="AB105" i="4"/>
  <c r="H115" i="4"/>
  <c r="AD131" i="4"/>
  <c r="AC143" i="4"/>
  <c r="H173" i="4"/>
  <c r="AD200" i="4"/>
  <c r="AB228" i="4"/>
  <c r="AC234" i="4"/>
  <c r="AC246" i="4"/>
  <c r="AC250" i="4"/>
  <c r="AB263" i="4"/>
  <c r="H273" i="4"/>
  <c r="AD282" i="4"/>
  <c r="AD291" i="4"/>
  <c r="H311" i="4"/>
  <c r="AD335" i="4"/>
  <c r="AA356" i="4"/>
  <c r="H371" i="4"/>
  <c r="AC389" i="4"/>
  <c r="AB399" i="4"/>
  <c r="AD402" i="4"/>
  <c r="AB426" i="4"/>
  <c r="AA435" i="4"/>
  <c r="AA442" i="4"/>
  <c r="AD449" i="4"/>
  <c r="AD456" i="4"/>
  <c r="AA466" i="4"/>
  <c r="AD473" i="4"/>
  <c r="AD480" i="4"/>
  <c r="AD506" i="4"/>
  <c r="AD545" i="4"/>
  <c r="AD549" i="4"/>
  <c r="AC565" i="4"/>
  <c r="AC568" i="4"/>
  <c r="AC582" i="4"/>
  <c r="AC601" i="4"/>
  <c r="H605" i="4"/>
  <c r="H631" i="4"/>
  <c r="AA637" i="4"/>
  <c r="AB644" i="4"/>
  <c r="AD647" i="4"/>
  <c r="AC676" i="4"/>
  <c r="AB736" i="4"/>
  <c r="AD745" i="4"/>
  <c r="AB752" i="4"/>
  <c r="AC764" i="4"/>
  <c r="AC773" i="4"/>
  <c r="AD804" i="4"/>
  <c r="AD829" i="4"/>
  <c r="AC831" i="4"/>
  <c r="AA864" i="4"/>
  <c r="AD899" i="4"/>
  <c r="AC907" i="4"/>
  <c r="AD910" i="4"/>
  <c r="AC931" i="4"/>
  <c r="AD941" i="4"/>
  <c r="AD958" i="4"/>
  <c r="AA977" i="4"/>
  <c r="H984" i="4"/>
  <c r="AD1033" i="4"/>
  <c r="AD1037" i="4"/>
  <c r="AA1120" i="4"/>
  <c r="AC1154" i="4"/>
  <c r="AC1158" i="4"/>
  <c r="AD1173" i="4"/>
  <c r="AC1219" i="4"/>
  <c r="AB1229" i="4"/>
  <c r="AD1276" i="4"/>
  <c r="AD1283" i="4"/>
  <c r="AD1299" i="4"/>
  <c r="AA1354" i="4"/>
  <c r="AD1443" i="4"/>
  <c r="AC1469" i="4"/>
  <c r="AB1500" i="4"/>
  <c r="AB1503" i="4"/>
  <c r="AD1510" i="4"/>
  <c r="AA1555" i="4"/>
  <c r="AB1562" i="4"/>
  <c r="AD1572" i="4"/>
  <c r="H1579" i="4"/>
  <c r="AA1589" i="4"/>
  <c r="AA1637" i="4"/>
  <c r="H1640" i="4"/>
  <c r="AD1646" i="4"/>
  <c r="AD1655" i="4"/>
  <c r="AD1659" i="4"/>
  <c r="H1666" i="4"/>
  <c r="AC1675" i="4"/>
  <c r="AA1681" i="4"/>
  <c r="AD1720" i="4"/>
  <c r="AD1740" i="4"/>
  <c r="AB1788" i="4"/>
  <c r="AC1847" i="4"/>
  <c r="AB1884" i="4"/>
  <c r="AB1930" i="4"/>
  <c r="AC1936" i="4"/>
  <c r="AC1946" i="4"/>
  <c r="AB1956" i="4"/>
  <c r="AC1981" i="4"/>
  <c r="AD1989" i="4"/>
  <c r="AC2006" i="4"/>
  <c r="AB2019" i="4"/>
  <c r="AD2023" i="4"/>
  <c r="AD2029" i="4"/>
  <c r="AA2042" i="4"/>
  <c r="AC2069" i="4"/>
  <c r="AD2086" i="4"/>
  <c r="H2103" i="4"/>
  <c r="AC2151" i="4"/>
  <c r="AC2178" i="4"/>
  <c r="AD2184" i="4"/>
  <c r="AD2191" i="4"/>
  <c r="AD2212" i="4"/>
  <c r="AD2221" i="4"/>
  <c r="AB2231" i="4"/>
  <c r="AD2246" i="4"/>
  <c r="H2259" i="4"/>
  <c r="H2281" i="4"/>
  <c r="AD2311" i="4"/>
  <c r="AA2345" i="4"/>
  <c r="H2368" i="4"/>
  <c r="H2393" i="4"/>
  <c r="AB2402" i="4"/>
  <c r="AA2486" i="4"/>
  <c r="H2512" i="4"/>
  <c r="AB2525" i="4"/>
  <c r="AA2563" i="4"/>
  <c r="AD2608" i="4"/>
  <c r="AC2620" i="4"/>
  <c r="AA2645" i="4"/>
  <c r="H2663" i="4"/>
  <c r="AB2673" i="4"/>
  <c r="AD2709" i="4"/>
  <c r="AD2715" i="4"/>
  <c r="AA2753" i="4"/>
  <c r="AC2770" i="4"/>
  <c r="H2832" i="4"/>
  <c r="AD2844" i="4"/>
  <c r="AD2847" i="4"/>
  <c r="H2859" i="4"/>
  <c r="AC2897" i="4"/>
  <c r="AC2908" i="4"/>
  <c r="AD3039" i="4"/>
  <c r="AB3043" i="4"/>
  <c r="H3054" i="4"/>
  <c r="AA21" i="4"/>
  <c r="AB25" i="4"/>
  <c r="AB29" i="4"/>
  <c r="AB69" i="4"/>
  <c r="AB109" i="4"/>
  <c r="AC112" i="4"/>
  <c r="AC126" i="4"/>
  <c r="AB150" i="4"/>
  <c r="AA169" i="4"/>
  <c r="AB190" i="4"/>
  <c r="AD213" i="4"/>
  <c r="AD231" i="4"/>
  <c r="AD308" i="4"/>
  <c r="AA315" i="4"/>
  <c r="AD329" i="4"/>
  <c r="H411" i="4"/>
  <c r="AB422" i="4"/>
  <c r="AC433" i="4"/>
  <c r="AB439" i="4"/>
  <c r="H463" i="4"/>
  <c r="H490" i="4"/>
  <c r="AD550" i="4"/>
  <c r="AD609" i="4"/>
  <c r="AA628" i="4"/>
  <c r="AA641" i="4"/>
  <c r="AB687" i="4"/>
  <c r="AB704" i="4"/>
  <c r="AC713" i="4"/>
  <c r="AD729" i="4"/>
  <c r="AB740" i="4"/>
  <c r="AA743" i="4"/>
  <c r="AB746" i="4"/>
  <c r="AD787" i="4"/>
  <c r="AB808" i="4"/>
  <c r="AC873" i="4"/>
  <c r="AA897" i="4"/>
  <c r="AA900" i="4"/>
  <c r="AA1010" i="4"/>
  <c r="AC1018" i="4"/>
  <c r="AC1067" i="4"/>
  <c r="AC1087" i="4"/>
  <c r="AA1107" i="4"/>
  <c r="AD1174" i="4"/>
  <c r="AC1178" i="4"/>
  <c r="AB1192" i="4"/>
  <c r="AA1232" i="4"/>
  <c r="AC1257" i="4"/>
  <c r="H1306" i="4"/>
  <c r="AD1323" i="4"/>
  <c r="AD1378" i="4"/>
  <c r="AA1384" i="4"/>
  <c r="AC1391" i="4"/>
  <c r="AD1420" i="4"/>
  <c r="AB1466" i="4"/>
  <c r="AA1534" i="4"/>
  <c r="AB1568" i="4"/>
  <c r="AB1634" i="4"/>
  <c r="AC1649" i="4"/>
  <c r="AA1656" i="4"/>
  <c r="H1663" i="4"/>
  <c r="AB1692" i="4"/>
  <c r="AD1699" i="4"/>
  <c r="AD1711" i="4"/>
  <c r="AD1716" i="4"/>
  <c r="AD1724" i="4"/>
  <c r="AC1749" i="4"/>
  <c r="AD1762" i="4"/>
  <c r="AA1772" i="4"/>
  <c r="AD1775" i="4"/>
  <c r="AA1813" i="4"/>
  <c r="AB1854" i="4"/>
  <c r="AD1874" i="4"/>
  <c r="AB1885" i="4"/>
  <c r="AB1953" i="4"/>
  <c r="AC1960" i="4"/>
  <c r="AB1973" i="4"/>
  <c r="AB1990" i="4"/>
  <c r="AA1996" i="4"/>
  <c r="AC2010" i="4"/>
  <c r="AA2046" i="4"/>
  <c r="AD2053" i="4"/>
  <c r="AC2071" i="4"/>
  <c r="AB2074" i="4"/>
  <c r="AC2106" i="4"/>
  <c r="AA2127" i="4"/>
  <c r="AC2202" i="4"/>
  <c r="H2241" i="4"/>
  <c r="AD2275" i="4"/>
  <c r="AA2278" i="4"/>
  <c r="H2378" i="4"/>
  <c r="H2381" i="4"/>
  <c r="H2436" i="4"/>
  <c r="AA2487" i="4"/>
  <c r="H2494" i="4"/>
  <c r="AB2639" i="4"/>
  <c r="AC2689" i="4"/>
  <c r="AA2703" i="4"/>
  <c r="AA2710" i="4"/>
  <c r="AB2716" i="4"/>
  <c r="AD2721" i="4"/>
  <c r="AB2728" i="4"/>
  <c r="AB2731" i="4"/>
  <c r="AC2773" i="4"/>
  <c r="AB2807" i="4"/>
  <c r="AD2822" i="4"/>
  <c r="AA2825" i="4"/>
  <c r="AD2829" i="4"/>
  <c r="AC3013" i="4"/>
  <c r="AA3013" i="4"/>
  <c r="H3036" i="4"/>
  <c r="AC170" i="4"/>
  <c r="AD184" i="4"/>
  <c r="AC187" i="4"/>
  <c r="AC204" i="4"/>
  <c r="AC210" i="4"/>
  <c r="AB222" i="4"/>
  <c r="AB254" i="4"/>
  <c r="AB257" i="4"/>
  <c r="AB270" i="4"/>
  <c r="H276" i="4"/>
  <c r="AB286" i="4"/>
  <c r="AA322" i="4"/>
  <c r="AC326" i="4"/>
  <c r="H393" i="4"/>
  <c r="AC408" i="4"/>
  <c r="AB423" i="4"/>
  <c r="AD436" i="4"/>
  <c r="AB504" i="4"/>
  <c r="AD524" i="4"/>
  <c r="AC560" i="4"/>
  <c r="AB596" i="4"/>
  <c r="H623" i="4"/>
  <c r="AC628" i="4"/>
  <c r="AC694" i="4"/>
  <c r="AD713" i="4"/>
  <c r="AB720" i="4"/>
  <c r="H733" i="4"/>
  <c r="AB756" i="4"/>
  <c r="AC765" i="4"/>
  <c r="AB784" i="4"/>
  <c r="AC796" i="4"/>
  <c r="AD817" i="4"/>
  <c r="H820" i="4"/>
  <c r="AA826" i="4"/>
  <c r="AD880" i="4"/>
  <c r="AD917" i="4"/>
  <c r="AD928" i="4"/>
  <c r="AC1001" i="4"/>
  <c r="AB1010" i="4"/>
  <c r="AA1016" i="4"/>
  <c r="AD1019" i="4"/>
  <c r="AB1034" i="4"/>
  <c r="AA1060" i="4"/>
  <c r="AA1097" i="4"/>
  <c r="AC1130" i="4"/>
  <c r="H1136" i="4"/>
  <c r="AB1183" i="4"/>
  <c r="AB1196" i="4"/>
  <c r="AC1203" i="4"/>
  <c r="AA1270" i="4"/>
  <c r="H1287" i="4"/>
  <c r="AD1401" i="4"/>
  <c r="AC1411" i="4"/>
  <c r="AD1430" i="4"/>
  <c r="AD1528" i="4"/>
  <c r="AD1549" i="4"/>
  <c r="H1559" i="4"/>
  <c r="AC1673" i="4"/>
  <c r="AA1702" i="4"/>
  <c r="AD1714" i="4"/>
  <c r="AD1744" i="4"/>
  <c r="AC1811" i="4"/>
  <c r="AB1813" i="4"/>
  <c r="AD1832" i="4"/>
  <c r="AD1882" i="4"/>
  <c r="AC1950" i="4"/>
  <c r="AC1967" i="4"/>
  <c r="H2003" i="4"/>
  <c r="AD2033" i="4"/>
  <c r="AD2036" i="4"/>
  <c r="AC2074" i="4"/>
  <c r="AB2127" i="4"/>
  <c r="AB2138" i="4"/>
  <c r="H2162" i="4"/>
  <c r="H2172" i="4"/>
  <c r="AC2226" i="4"/>
  <c r="H2269" i="4"/>
  <c r="AC2278" i="4"/>
  <c r="AB2301" i="4"/>
  <c r="AB2305" i="4"/>
  <c r="AC2335" i="4"/>
  <c r="AB2375" i="4"/>
  <c r="AA2405" i="4"/>
  <c r="AA2429" i="4"/>
  <c r="H2468" i="4"/>
  <c r="AC2471" i="4"/>
  <c r="AD2535" i="4"/>
  <c r="AD2658" i="4"/>
  <c r="AD2677" i="4"/>
  <c r="H2748" i="4"/>
  <c r="AA2762" i="4"/>
  <c r="AA2891" i="4"/>
  <c r="AB2984" i="4"/>
  <c r="AB53" i="4"/>
  <c r="AD75" i="4"/>
  <c r="H126" i="4"/>
  <c r="AC147" i="4"/>
  <c r="AD167" i="4"/>
  <c r="AB229" i="4"/>
  <c r="AB238" i="4"/>
  <c r="AB295" i="4"/>
  <c r="H308" i="4"/>
  <c r="AC312" i="4"/>
  <c r="AC322" i="4"/>
  <c r="AD339" i="4"/>
  <c r="AB348" i="4"/>
  <c r="AD351" i="4"/>
  <c r="AD399" i="4"/>
  <c r="AC403" i="4"/>
  <c r="AD460" i="4"/>
  <c r="AD521" i="4"/>
  <c r="AD535" i="4"/>
  <c r="AD554" i="4"/>
  <c r="H573" i="4"/>
  <c r="H620" i="4"/>
  <c r="AC626" i="4"/>
  <c r="AD628" i="4"/>
  <c r="AB668" i="4"/>
  <c r="AB691" i="4"/>
  <c r="AB708" i="4"/>
  <c r="AB714" i="4"/>
  <c r="AB724" i="4"/>
  <c r="AA727" i="4"/>
  <c r="AB772" i="4"/>
  <c r="H781" i="4"/>
  <c r="AB800" i="4"/>
  <c r="H805" i="4"/>
  <c r="AC832" i="4"/>
  <c r="AA856" i="4"/>
  <c r="AA868" i="4"/>
  <c r="H871" i="4"/>
  <c r="AB894" i="4"/>
  <c r="AB907" i="4"/>
  <c r="AA910" i="4"/>
  <c r="AC963" i="4"/>
  <c r="AC967" i="4"/>
  <c r="AC1010" i="4"/>
  <c r="H1023" i="4"/>
  <c r="AD1029" i="4"/>
  <c r="AB1037" i="4"/>
  <c r="AD1121" i="4"/>
  <c r="AA1127" i="4"/>
  <c r="AA1133" i="4"/>
  <c r="AD1151" i="4"/>
  <c r="AD1155" i="4"/>
  <c r="AD1169" i="4"/>
  <c r="AA1189" i="4"/>
  <c r="H1247" i="4"/>
  <c r="AC1254" i="4"/>
  <c r="AD1277" i="4"/>
  <c r="AD1293" i="4"/>
  <c r="AD1310" i="4"/>
  <c r="AD1327" i="4"/>
  <c r="AD1329" i="4"/>
  <c r="AA1342" i="4"/>
  <c r="AC1354" i="4"/>
  <c r="H1378" i="4"/>
  <c r="AC1483" i="4"/>
  <c r="AC1500" i="4"/>
  <c r="AD1525" i="4"/>
  <c r="AA1640" i="4"/>
  <c r="AD1647" i="4"/>
  <c r="H1660" i="4"/>
  <c r="AC1689" i="4"/>
  <c r="H1711" i="4"/>
  <c r="AA1721" i="4"/>
  <c r="H1762" i="4"/>
  <c r="AA1778" i="4"/>
  <c r="AC1813" i="4"/>
  <c r="AD1820" i="4"/>
  <c r="AA1872" i="4"/>
  <c r="H1892" i="4"/>
  <c r="AC1930" i="4"/>
  <c r="AD1997" i="4"/>
  <c r="H2014" i="4"/>
  <c r="AB2023" i="4"/>
  <c r="AA2029" i="4"/>
  <c r="AD2074" i="4"/>
  <c r="AC2127" i="4"/>
  <c r="AC2131" i="4"/>
  <c r="AA2148" i="4"/>
  <c r="AD2159" i="4"/>
  <c r="AA2185" i="4"/>
  <c r="AD2192" i="4"/>
  <c r="AA2199" i="4"/>
  <c r="AB2251" i="4"/>
  <c r="AC2259" i="4"/>
  <c r="AD2278" i="4"/>
  <c r="AD2301" i="4"/>
  <c r="AD2362" i="4"/>
  <c r="AC2393" i="4"/>
  <c r="AD2429" i="4"/>
  <c r="AC2475" i="4"/>
  <c r="AB2501" i="4"/>
  <c r="AA2506" i="4"/>
  <c r="AA2509" i="4"/>
  <c r="AA2512" i="4"/>
  <c r="AB2549" i="4"/>
  <c r="AC2608" i="4"/>
  <c r="AA2618" i="4"/>
  <c r="AB2649" i="4"/>
  <c r="AC2667" i="4"/>
  <c r="AD2670" i="4"/>
  <c r="AD2674" i="4"/>
  <c r="AC2751" i="4"/>
  <c r="H2754" i="4"/>
  <c r="AB2762" i="4"/>
  <c r="H2774" i="4"/>
  <c r="AB2777" i="4"/>
  <c r="H2790" i="4"/>
  <c r="H2814" i="4"/>
  <c r="AB2820" i="4"/>
  <c r="AB2832" i="4"/>
  <c r="AB2926" i="4"/>
  <c r="AC2949" i="4"/>
  <c r="AA2959" i="4"/>
  <c r="AB2968" i="4"/>
  <c r="AB33" i="4"/>
  <c r="AC59" i="4"/>
  <c r="AB73" i="4"/>
  <c r="AB89" i="4"/>
  <c r="AC120" i="4"/>
  <c r="AC144" i="4"/>
  <c r="AD151" i="4"/>
  <c r="H154" i="4"/>
  <c r="AB214" i="4"/>
  <c r="H219" i="4"/>
  <c r="AC274" i="4"/>
  <c r="AA279" i="4"/>
  <c r="AD292" i="4"/>
  <c r="AB320" i="4"/>
  <c r="H345" i="4"/>
  <c r="AD365" i="4"/>
  <c r="AD379" i="4"/>
  <c r="AB397" i="4"/>
  <c r="AB406" i="4"/>
  <c r="AA411" i="4"/>
  <c r="AB415" i="4"/>
  <c r="AD433" i="4"/>
  <c r="AD457" i="4"/>
  <c r="AC487" i="4"/>
  <c r="AC501" i="4"/>
  <c r="AD514" i="4"/>
  <c r="AB545" i="4"/>
  <c r="AC576" i="4"/>
  <c r="AC579" i="4"/>
  <c r="AC610" i="4"/>
  <c r="H613" i="4"/>
  <c r="AB652" i="4"/>
  <c r="AD671" i="4"/>
  <c r="AB688" i="4"/>
  <c r="AB712" i="4"/>
  <c r="AA737" i="4"/>
  <c r="AC750" i="4"/>
  <c r="H753" i="4"/>
  <c r="AD803" i="4"/>
  <c r="AC830" i="4"/>
  <c r="H865" i="4"/>
  <c r="AC886" i="4"/>
  <c r="AD889" i="4"/>
  <c r="AC892" i="4"/>
  <c r="AD894" i="4"/>
  <c r="AD907" i="4"/>
  <c r="AC910" i="4"/>
  <c r="AD984" i="4"/>
  <c r="AB988" i="4"/>
  <c r="AC998" i="4"/>
  <c r="AA1032" i="4"/>
  <c r="AB1058" i="4"/>
  <c r="AA1081" i="4"/>
  <c r="AC1124" i="4"/>
  <c r="AB1159" i="4"/>
  <c r="AC1179" i="4"/>
  <c r="H1190" i="4"/>
  <c r="AB1210" i="4"/>
  <c r="AB1230" i="4"/>
  <c r="AC1261" i="4"/>
  <c r="AA1283" i="4"/>
  <c r="AD1306" i="4"/>
  <c r="AB1392" i="4"/>
  <c r="AD1427" i="4"/>
  <c r="AA1443" i="4"/>
  <c r="AA1487" i="4"/>
  <c r="AC1494" i="4"/>
  <c r="AD1500" i="4"/>
  <c r="AD1504" i="4"/>
  <c r="H1566" i="4"/>
  <c r="AA1573" i="4"/>
  <c r="H1609" i="4"/>
  <c r="AC1613" i="4"/>
  <c r="AA1616" i="4"/>
  <c r="AC1693" i="4"/>
  <c r="AB1738" i="4"/>
  <c r="AC1747" i="4"/>
  <c r="H1750" i="4"/>
  <c r="AC1753" i="4"/>
  <c r="AD1759" i="4"/>
  <c r="AB1776" i="4"/>
  <c r="AD1799" i="4"/>
  <c r="AB1802" i="4"/>
  <c r="AD1826" i="4"/>
  <c r="AD1855" i="4"/>
  <c r="AD1909" i="4"/>
  <c r="AB1925" i="4"/>
  <c r="AD1930" i="4"/>
  <c r="AC1934" i="4"/>
  <c r="AB1960" i="4"/>
  <c r="AA1973" i="4"/>
  <c r="AA2010" i="4"/>
  <c r="AB2029" i="4"/>
  <c r="AB2070" i="4"/>
  <c r="AA2088" i="4"/>
  <c r="AB2106" i="4"/>
  <c r="H2112" i="4"/>
  <c r="H2182" i="4"/>
  <c r="AD2257" i="4"/>
  <c r="AD2259" i="4"/>
  <c r="AA2272" i="4"/>
  <c r="AD2279" i="4"/>
  <c r="AC2302" i="4"/>
  <c r="AA2346" i="4"/>
  <c r="AA2356" i="4"/>
  <c r="AA2378" i="4"/>
  <c r="AD2381" i="4"/>
  <c r="H2456" i="4"/>
  <c r="AD2503" i="4"/>
  <c r="AC2506" i="4"/>
  <c r="AB2512" i="4"/>
  <c r="AD2559" i="4"/>
  <c r="AD2614" i="4"/>
  <c r="AA2616" i="4"/>
  <c r="AD2646" i="4"/>
  <c r="H2677" i="4"/>
  <c r="AC2679" i="4"/>
  <c r="AC2704" i="4"/>
  <c r="AA2725" i="4"/>
  <c r="AD2784" i="4"/>
  <c r="AD2820" i="4"/>
  <c r="AC2856" i="4"/>
  <c r="AB2885" i="4"/>
  <c r="AC2913" i="4"/>
  <c r="AB2955" i="4"/>
  <c r="AC3036" i="4"/>
  <c r="H3001" i="4"/>
  <c r="AB3010" i="4"/>
  <c r="AA3001" i="4"/>
  <c r="AC3011" i="4"/>
  <c r="AD2918" i="4"/>
  <c r="AC2986" i="4"/>
  <c r="AB3002" i="4"/>
  <c r="AC3030" i="4"/>
  <c r="AA3051" i="4"/>
  <c r="AC2887" i="4"/>
  <c r="AC2909" i="4"/>
  <c r="AD2980" i="4"/>
  <c r="AC3044" i="4"/>
  <c r="AD3025" i="4"/>
  <c r="H1575" i="4"/>
  <c r="AD1575" i="4"/>
  <c r="AC2078" i="4"/>
  <c r="AD2078" i="4"/>
  <c r="AC2255" i="4"/>
  <c r="H2255" i="4"/>
  <c r="AD2395" i="4"/>
  <c r="AC2395" i="4"/>
  <c r="AB2395" i="4"/>
  <c r="AA2395" i="4"/>
  <c r="AA2580" i="4"/>
  <c r="H2580" i="4"/>
  <c r="AD2920" i="4"/>
  <c r="H2920" i="4"/>
  <c r="H171" i="4"/>
  <c r="H277" i="4"/>
  <c r="H409" i="4"/>
  <c r="H672" i="4"/>
  <c r="H731" i="4"/>
  <c r="H772" i="4"/>
  <c r="AB1168" i="4"/>
  <c r="AB1203" i="4"/>
  <c r="AA1265" i="4"/>
  <c r="AD1265" i="4"/>
  <c r="AB1287" i="4"/>
  <c r="AD1577" i="4"/>
  <c r="AA1603" i="4"/>
  <c r="H1603" i="4"/>
  <c r="H1738" i="4"/>
  <c r="AB1762" i="4"/>
  <c r="H1806" i="4"/>
  <c r="AA1846" i="4"/>
  <c r="H1855" i="4"/>
  <c r="H1936" i="4"/>
  <c r="H1967" i="4"/>
  <c r="AA1986" i="4"/>
  <c r="AB2010" i="4"/>
  <c r="AC2094" i="4"/>
  <c r="AB2094" i="4"/>
  <c r="AD2101" i="4"/>
  <c r="AA2101" i="4"/>
  <c r="AA2569" i="4"/>
  <c r="H2569" i="4"/>
  <c r="H2645" i="4"/>
  <c r="H2782" i="4"/>
  <c r="AA2782" i="4"/>
  <c r="AC2978" i="4"/>
  <c r="AB2978" i="4"/>
  <c r="AA2978" i="4"/>
  <c r="H2978" i="4"/>
  <c r="AC37" i="4"/>
  <c r="AC135" i="4"/>
  <c r="AC295" i="4"/>
  <c r="AC379" i="4"/>
  <c r="H504" i="4"/>
  <c r="H535" i="4"/>
  <c r="H596" i="4"/>
  <c r="AD597" i="4"/>
  <c r="H604" i="4"/>
  <c r="AC609" i="4"/>
  <c r="AC652" i="4"/>
  <c r="AD664" i="4"/>
  <c r="H740" i="4"/>
  <c r="H756" i="4"/>
  <c r="AA764" i="4"/>
  <c r="H800" i="4"/>
  <c r="AC804" i="4"/>
  <c r="AC820" i="4"/>
  <c r="AA833" i="4"/>
  <c r="AD936" i="4"/>
  <c r="AD1010" i="4"/>
  <c r="AC1086" i="4"/>
  <c r="AD1115" i="4"/>
  <c r="H1121" i="4"/>
  <c r="AA1134" i="4"/>
  <c r="H1174" i="4"/>
  <c r="AC1191" i="4"/>
  <c r="AB1191" i="4"/>
  <c r="AD1203" i="4"/>
  <c r="AD1224" i="4"/>
  <c r="AA1224" i="4"/>
  <c r="H1491" i="4"/>
  <c r="AA1519" i="4"/>
  <c r="AC1711" i="4"/>
  <c r="AA1714" i="4"/>
  <c r="AC1824" i="4"/>
  <c r="AB1824" i="4"/>
  <c r="AC1890" i="4"/>
  <c r="AA1942" i="4"/>
  <c r="AC1983" i="4"/>
  <c r="H2008" i="4"/>
  <c r="H2078" i="4"/>
  <c r="AD2113" i="4"/>
  <c r="AB2181" i="4"/>
  <c r="H2181" i="4"/>
  <c r="AB2431" i="4"/>
  <c r="AC2431" i="4"/>
  <c r="H2692" i="4"/>
  <c r="AD2692" i="4"/>
  <c r="AB2744" i="4"/>
  <c r="AA2744" i="4"/>
  <c r="AC2901" i="4"/>
  <c r="AB2901" i="4"/>
  <c r="AA2901" i="4"/>
  <c r="AC88" i="4"/>
  <c r="AB104" i="4"/>
  <c r="AD222" i="4"/>
  <c r="AD277" i="4"/>
  <c r="AB409" i="4"/>
  <c r="AD454" i="4"/>
  <c r="AB457" i="4"/>
  <c r="AD574" i="4"/>
  <c r="AD672" i="4"/>
  <c r="AD688" i="4"/>
  <c r="AA731" i="4"/>
  <c r="AB742" i="4"/>
  <c r="AC792" i="4"/>
  <c r="AD820" i="4"/>
  <c r="AB833" i="4"/>
  <c r="AC864" i="4"/>
  <c r="AB1015" i="4"/>
  <c r="AA1035" i="4"/>
  <c r="AB1129" i="4"/>
  <c r="AA1236" i="4"/>
  <c r="AA1575" i="4"/>
  <c r="AC1667" i="4"/>
  <c r="AC1701" i="4"/>
  <c r="AB1701" i="4"/>
  <c r="AC1720" i="4"/>
  <c r="AD1723" i="4"/>
  <c r="AC1751" i="4"/>
  <c r="AD1751" i="4"/>
  <c r="AB1806" i="4"/>
  <c r="AD1890" i="4"/>
  <c r="AA2255" i="4"/>
  <c r="AC2540" i="4"/>
  <c r="AA2540" i="4"/>
  <c r="AC2580" i="4"/>
  <c r="AC2721" i="4"/>
  <c r="AD2861" i="4"/>
  <c r="AA2861" i="4"/>
  <c r="H2861" i="4"/>
  <c r="H3010" i="4"/>
  <c r="AB5" i="4"/>
  <c r="AA101" i="4"/>
  <c r="AC409" i="4"/>
  <c r="AC457" i="4"/>
  <c r="AD475" i="4"/>
  <c r="AA596" i="4"/>
  <c r="AD604" i="4"/>
  <c r="AB731" i="4"/>
  <c r="AA772" i="4"/>
  <c r="AD792" i="4"/>
  <c r="AA800" i="4"/>
  <c r="AC833" i="4"/>
  <c r="AD1035" i="4"/>
  <c r="AA1174" i="4"/>
  <c r="AB1575" i="4"/>
  <c r="AD1667" i="4"/>
  <c r="AD1691" i="4"/>
  <c r="AC1806" i="4"/>
  <c r="AA1934" i="4"/>
  <c r="AB1937" i="4"/>
  <c r="AC1937" i="4"/>
  <c r="AB2078" i="4"/>
  <c r="AB2255" i="4"/>
  <c r="AD2502" i="4"/>
  <c r="AC2502" i="4"/>
  <c r="AB2502" i="4"/>
  <c r="AA2502" i="4"/>
  <c r="AA2508" i="4"/>
  <c r="H2508" i="4"/>
  <c r="AB3051" i="4"/>
  <c r="AC5" i="4"/>
  <c r="H147" i="4"/>
  <c r="H466" i="4"/>
  <c r="AC596" i="4"/>
  <c r="H724" i="4"/>
  <c r="AA740" i="4"/>
  <c r="AC772" i="4"/>
  <c r="H784" i="4"/>
  <c r="AC800" i="4"/>
  <c r="H830" i="4"/>
  <c r="H1087" i="4"/>
  <c r="AA1121" i="4"/>
  <c r="AB1174" i="4"/>
  <c r="AA1491" i="4"/>
  <c r="H1674" i="4"/>
  <c r="H1727" i="4"/>
  <c r="H1847" i="4"/>
  <c r="H1872" i="4"/>
  <c r="AB1934" i="4"/>
  <c r="H1946" i="4"/>
  <c r="AD2255" i="4"/>
  <c r="H2273" i="4"/>
  <c r="AC2439" i="4"/>
  <c r="AD2439" i="4"/>
  <c r="AD3029" i="4"/>
  <c r="H3029" i="4"/>
  <c r="AB51" i="4"/>
  <c r="AA204" i="4"/>
  <c r="AC412" i="4"/>
  <c r="AA460" i="4"/>
  <c r="AD495" i="4"/>
  <c r="AD596" i="4"/>
  <c r="AA663" i="4"/>
  <c r="AC729" i="4"/>
  <c r="AC740" i="4"/>
  <c r="H748" i="4"/>
  <c r="AD772" i="4"/>
  <c r="AD800" i="4"/>
  <c r="AB1116" i="4"/>
  <c r="AD1141" i="4"/>
  <c r="AA1185" i="4"/>
  <c r="AA1310" i="4"/>
  <c r="AA1356" i="4"/>
  <c r="AA1466" i="4"/>
  <c r="AB1491" i="4"/>
  <c r="AA1494" i="4"/>
  <c r="AB1547" i="4"/>
  <c r="AA1701" i="4"/>
  <c r="AB1830" i="4"/>
  <c r="AC1870" i="4"/>
  <c r="AD1870" i="4"/>
  <c r="AD1934" i="4"/>
  <c r="AC2065" i="4"/>
  <c r="AB2065" i="4"/>
  <c r="H2362" i="4"/>
  <c r="AD2369" i="4"/>
  <c r="AC2369" i="4"/>
  <c r="AB2369" i="4"/>
  <c r="AA2369" i="4"/>
  <c r="H2502" i="4"/>
  <c r="H2597" i="4"/>
  <c r="AD2597" i="4"/>
  <c r="AD2629" i="4"/>
  <c r="AC2629" i="4"/>
  <c r="AD2659" i="4"/>
  <c r="AB2659" i="4"/>
  <c r="AD2892" i="4"/>
  <c r="AD2996" i="4"/>
  <c r="AC2996" i="4"/>
  <c r="AB2996" i="4"/>
  <c r="AC11" i="4"/>
  <c r="AA32" i="4"/>
  <c r="H77" i="4"/>
  <c r="AD147" i="4"/>
  <c r="H202" i="4"/>
  <c r="AB204" i="4"/>
  <c r="AB296" i="4"/>
  <c r="AA436" i="4"/>
  <c r="AD439" i="4"/>
  <c r="AB442" i="4"/>
  <c r="AC550" i="4"/>
  <c r="AA608" i="4"/>
  <c r="AB663" i="4"/>
  <c r="AB738" i="4"/>
  <c r="AD740" i="4"/>
  <c r="H743" i="4"/>
  <c r="H757" i="4"/>
  <c r="H765" i="4"/>
  <c r="H768" i="4"/>
  <c r="H796" i="4"/>
  <c r="AA808" i="4"/>
  <c r="AA830" i="4"/>
  <c r="H868" i="4"/>
  <c r="H873" i="4"/>
  <c r="AB881" i="4"/>
  <c r="AC917" i="4"/>
  <c r="H1254" i="4"/>
  <c r="AA1401" i="4"/>
  <c r="AA1444" i="4"/>
  <c r="AD1491" i="4"/>
  <c r="AB1494" i="4"/>
  <c r="AD1547" i="4"/>
  <c r="AC1573" i="4"/>
  <c r="AB1657" i="4"/>
  <c r="AD1657" i="4"/>
  <c r="AA1659" i="4"/>
  <c r="AB1704" i="4"/>
  <c r="AC1724" i="4"/>
  <c r="AC1830" i="4"/>
  <c r="AA1847" i="4"/>
  <c r="AB1872" i="4"/>
  <c r="AD1937" i="4"/>
  <c r="AC2015" i="4"/>
  <c r="H2036" i="4"/>
  <c r="H2055" i="4"/>
  <c r="AA2135" i="4"/>
  <c r="AC2135" i="4"/>
  <c r="AB2135" i="4"/>
  <c r="AD2451" i="4"/>
  <c r="AB2900" i="4"/>
  <c r="H2900" i="4"/>
  <c r="AD2900" i="4"/>
  <c r="AD1268" i="4"/>
  <c r="AB1268" i="4"/>
  <c r="AB80" i="4"/>
  <c r="H210" i="4"/>
  <c r="H221" i="4"/>
  <c r="AC248" i="4"/>
  <c r="H251" i="4"/>
  <c r="AD257" i="4"/>
  <c r="AC296" i="4"/>
  <c r="AB371" i="4"/>
  <c r="H406" i="4"/>
  <c r="AA483" i="4"/>
  <c r="AC521" i="4"/>
  <c r="AC581" i="4"/>
  <c r="AC608" i="4"/>
  <c r="AC660" i="4"/>
  <c r="AC663" i="4"/>
  <c r="AD712" i="4"/>
  <c r="AD784" i="4"/>
  <c r="AC808" i="4"/>
  <c r="AA819" i="4"/>
  <c r="AB830" i="4"/>
  <c r="H863" i="4"/>
  <c r="AC881" i="4"/>
  <c r="AB928" i="4"/>
  <c r="H1014" i="4"/>
  <c r="AC1019" i="4"/>
  <c r="AD1066" i="4"/>
  <c r="AA1066" i="4"/>
  <c r="H1082" i="4"/>
  <c r="AA1087" i="4"/>
  <c r="AB1130" i="4"/>
  <c r="AD1138" i="4"/>
  <c r="AD1183" i="4"/>
  <c r="AA1231" i="4"/>
  <c r="H1354" i="4"/>
  <c r="AB1401" i="4"/>
  <c r="AC1443" i="4"/>
  <c r="H1443" i="4"/>
  <c r="AD1573" i="4"/>
  <c r="AD1616" i="4"/>
  <c r="AC1616" i="4"/>
  <c r="AC1647" i="4"/>
  <c r="H1683" i="4"/>
  <c r="AB1689" i="4"/>
  <c r="AC1727" i="4"/>
  <c r="AA1851" i="4"/>
  <c r="AD1851" i="4"/>
  <c r="AD1872" i="4"/>
  <c r="AD1879" i="4"/>
  <c r="H1879" i="4"/>
  <c r="AB1882" i="4"/>
  <c r="AA2006" i="4"/>
  <c r="AC2049" i="4"/>
  <c r="AD2049" i="4"/>
  <c r="AB2049" i="4"/>
  <c r="AB2337" i="4"/>
  <c r="H2369" i="4"/>
  <c r="AD2551" i="4"/>
  <c r="AC2551" i="4"/>
  <c r="AB2551" i="4"/>
  <c r="AD2704" i="4"/>
  <c r="AB2808" i="4"/>
  <c r="AA2808" i="4"/>
  <c r="AA2832" i="4"/>
  <c r="AB2874" i="4"/>
  <c r="AD2874" i="4"/>
  <c r="AC2874" i="4"/>
  <c r="AD2982" i="4"/>
  <c r="AA3029" i="4"/>
  <c r="AC142" i="4"/>
  <c r="AB176" i="4"/>
  <c r="AD248" i="4"/>
  <c r="AD371" i="4"/>
  <c r="H418" i="4"/>
  <c r="AD608" i="4"/>
  <c r="AC641" i="4"/>
  <c r="AA647" i="4"/>
  <c r="AA687" i="4"/>
  <c r="AD743" i="4"/>
  <c r="AD748" i="4"/>
  <c r="AA757" i="4"/>
  <c r="AA765" i="4"/>
  <c r="AB819" i="4"/>
  <c r="AA837" i="4"/>
  <c r="AC868" i="4"/>
  <c r="AA873" i="4"/>
  <c r="AA892" i="4"/>
  <c r="AA1046" i="4"/>
  <c r="AD1079" i="4"/>
  <c r="AA1254" i="4"/>
  <c r="AD1257" i="4"/>
  <c r="AC1401" i="4"/>
  <c r="AB1464" i="4"/>
  <c r="AC1501" i="4"/>
  <c r="AA1636" i="4"/>
  <c r="AC1846" i="4"/>
  <c r="AB1846" i="4"/>
  <c r="AD1867" i="4"/>
  <c r="AA1867" i="4"/>
  <c r="AA1870" i="4"/>
  <c r="AA2036" i="4"/>
  <c r="H2217" i="4"/>
  <c r="AD2217" i="4"/>
  <c r="AB2217" i="4"/>
  <c r="AA2217" i="4"/>
  <c r="AA2404" i="4"/>
  <c r="H2404" i="4"/>
  <c r="AD2404" i="4"/>
  <c r="AA2594" i="4"/>
  <c r="AC2597" i="4"/>
  <c r="AA2705" i="4"/>
  <c r="AC2705" i="4"/>
  <c r="AB2705" i="4"/>
  <c r="AB2772" i="4"/>
  <c r="AC2772" i="4"/>
  <c r="AD3018" i="4"/>
  <c r="AB3018" i="4"/>
  <c r="AB3026" i="4"/>
  <c r="AB3029" i="4"/>
  <c r="AC134" i="4"/>
  <c r="AD142" i="4"/>
  <c r="AD176" i="4"/>
  <c r="AC221" i="4"/>
  <c r="AD233" i="4"/>
  <c r="AC251" i="4"/>
  <c r="AC291" i="4"/>
  <c r="AA406" i="4"/>
  <c r="AC456" i="4"/>
  <c r="H624" i="4"/>
  <c r="AC768" i="4"/>
  <c r="AA796" i="4"/>
  <c r="AA1023" i="4"/>
  <c r="AB1053" i="4"/>
  <c r="AA1136" i="4"/>
  <c r="AD1146" i="4"/>
  <c r="AA1192" i="4"/>
  <c r="AD1292" i="4"/>
  <c r="AB1354" i="4"/>
  <c r="AA1360" i="4"/>
  <c r="AC1464" i="4"/>
  <c r="AA1634" i="4"/>
  <c r="AB1636" i="4"/>
  <c r="AC1657" i="4"/>
  <c r="AC1702" i="4"/>
  <c r="AC1767" i="4"/>
  <c r="AC1799" i="4"/>
  <c r="AD1802" i="4"/>
  <c r="AA1836" i="4"/>
  <c r="H1851" i="4"/>
  <c r="AA1863" i="4"/>
  <c r="AB1870" i="4"/>
  <c r="AA1950" i="4"/>
  <c r="AA1977" i="4"/>
  <c r="H2034" i="4"/>
  <c r="AC2562" i="4"/>
  <c r="H2562" i="4"/>
  <c r="AD2663" i="4"/>
  <c r="AC2663" i="4"/>
  <c r="AB2663" i="4"/>
  <c r="AC2827" i="4"/>
  <c r="AD2827" i="4"/>
  <c r="AD2866" i="4"/>
  <c r="AC2866" i="4"/>
  <c r="AB2866" i="4"/>
  <c r="AC2942" i="4"/>
  <c r="AB2942" i="4"/>
  <c r="AC3029" i="4"/>
  <c r="AC2456" i="4"/>
  <c r="AB2967" i="4"/>
  <c r="AA3011" i="4"/>
  <c r="AD3011" i="4"/>
  <c r="AD2405" i="4"/>
  <c r="AD3001" i="4"/>
  <c r="AA2319" i="4"/>
  <c r="AB2620" i="4"/>
  <c r="AA2632" i="4"/>
  <c r="AC2672" i="4"/>
  <c r="AC2675" i="4"/>
  <c r="AB2712" i="4"/>
  <c r="AA2784" i="4"/>
  <c r="AD2790" i="4"/>
  <c r="H2967" i="4"/>
  <c r="H3011" i="4"/>
  <c r="AA553" i="4"/>
  <c r="AD553" i="4"/>
  <c r="AC553" i="4"/>
  <c r="AA557" i="4"/>
  <c r="AD595" i="4"/>
  <c r="AB616" i="4"/>
  <c r="AC616" i="4"/>
  <c r="AD616" i="4"/>
  <c r="AC621" i="4"/>
  <c r="AD621" i="4"/>
  <c r="AB788" i="4"/>
  <c r="H788" i="4"/>
  <c r="AD788" i="4"/>
  <c r="AC788" i="4"/>
  <c r="AA788" i="4"/>
  <c r="AA18" i="4"/>
  <c r="AD59" i="4"/>
  <c r="AB64" i="4"/>
  <c r="AC80" i="4"/>
  <c r="AD89" i="4"/>
  <c r="AD91" i="4"/>
  <c r="AA125" i="4"/>
  <c r="AA133" i="4"/>
  <c r="AD137" i="4"/>
  <c r="AC216" i="4"/>
  <c r="AA228" i="4"/>
  <c r="AD234" i="4"/>
  <c r="AA262" i="4"/>
  <c r="AD274" i="4"/>
  <c r="AC279" i="4"/>
  <c r="AD295" i="4"/>
  <c r="AD318" i="4"/>
  <c r="AA340" i="4"/>
  <c r="AB393" i="4"/>
  <c r="AA395" i="4"/>
  <c r="AD411" i="4"/>
  <c r="AB417" i="4"/>
  <c r="AC436" i="4"/>
  <c r="AD442" i="4"/>
  <c r="AC444" i="4"/>
  <c r="AB450" i="4"/>
  <c r="AB479" i="4"/>
  <c r="AA493" i="4"/>
  <c r="AB534" i="4"/>
  <c r="AB588" i="4"/>
  <c r="AA588" i="4"/>
  <c r="H661" i="4"/>
  <c r="AA661" i="4"/>
  <c r="AB700" i="4"/>
  <c r="H700" i="4"/>
  <c r="AD700" i="4"/>
  <c r="AC700" i="4"/>
  <c r="AA700" i="4"/>
  <c r="AB8" i="4"/>
  <c r="AB18" i="4"/>
  <c r="AC69" i="4"/>
  <c r="AA85" i="4"/>
  <c r="AA115" i="4"/>
  <c r="AC125" i="4"/>
  <c r="AD216" i="4"/>
  <c r="H242" i="4"/>
  <c r="H253" i="4"/>
  <c r="AC262" i="4"/>
  <c r="H269" i="4"/>
  <c r="H278" i="4"/>
  <c r="AA287" i="4"/>
  <c r="H317" i="4"/>
  <c r="AC340" i="4"/>
  <c r="AD417" i="4"/>
  <c r="AC460" i="4"/>
  <c r="H464" i="4"/>
  <c r="AB466" i="4"/>
  <c r="AC483" i="4"/>
  <c r="AC493" i="4"/>
  <c r="AD532" i="4"/>
  <c r="H553" i="4"/>
  <c r="H570" i="4"/>
  <c r="AC575" i="4"/>
  <c r="AC583" i="4"/>
  <c r="AA583" i="4"/>
  <c r="H595" i="4"/>
  <c r="H621" i="4"/>
  <c r="AB648" i="4"/>
  <c r="AA648" i="4"/>
  <c r="AD648" i="4"/>
  <c r="AC648" i="4"/>
  <c r="H785" i="4"/>
  <c r="AC8" i="4"/>
  <c r="AA78" i="4"/>
  <c r="AD85" i="4"/>
  <c r="H109" i="4"/>
  <c r="AC115" i="4"/>
  <c r="AB120" i="4"/>
  <c r="AD125" i="4"/>
  <c r="AD161" i="4"/>
  <c r="AB192" i="4"/>
  <c r="H200" i="4"/>
  <c r="AD245" i="4"/>
  <c r="AB249" i="4"/>
  <c r="H255" i="4"/>
  <c r="AD262" i="4"/>
  <c r="AC267" i="4"/>
  <c r="AB287" i="4"/>
  <c r="AB328" i="4"/>
  <c r="H348" i="4"/>
  <c r="AD393" i="4"/>
  <c r="H407" i="4"/>
  <c r="H428" i="4"/>
  <c r="AD466" i="4"/>
  <c r="AA488" i="4"/>
  <c r="AD498" i="4"/>
  <c r="H521" i="4"/>
  <c r="AD567" i="4"/>
  <c r="AD578" i="4"/>
  <c r="AC578" i="4"/>
  <c r="AB578" i="4"/>
  <c r="AD593" i="4"/>
  <c r="AC593" i="4"/>
  <c r="AA593" i="4"/>
  <c r="AC606" i="4"/>
  <c r="AA616" i="4"/>
  <c r="H685" i="4"/>
  <c r="AD685" i="4"/>
  <c r="AB2" i="4"/>
  <c r="AB16" i="4"/>
  <c r="AD21" i="4"/>
  <c r="AC39" i="4"/>
  <c r="AA48" i="4"/>
  <c r="AA53" i="4"/>
  <c r="AA62" i="4"/>
  <c r="AA67" i="4"/>
  <c r="AB83" i="4"/>
  <c r="AD115" i="4"/>
  <c r="H130" i="4"/>
  <c r="AA131" i="4"/>
  <c r="AD150" i="4"/>
  <c r="AB152" i="4"/>
  <c r="AD192" i="4"/>
  <c r="AC202" i="4"/>
  <c r="AA219" i="4"/>
  <c r="AC240" i="4"/>
  <c r="AD251" i="4"/>
  <c r="AC253" i="4"/>
  <c r="AA269" i="4"/>
  <c r="AC273" i="4"/>
  <c r="AC278" i="4"/>
  <c r="AC282" i="4"/>
  <c r="AC287" i="4"/>
  <c r="AC300" i="4"/>
  <c r="AC317" i="4"/>
  <c r="AC356" i="4"/>
  <c r="AA379" i="4"/>
  <c r="H391" i="4"/>
  <c r="H399" i="4"/>
  <c r="H433" i="4"/>
  <c r="H457" i="4"/>
  <c r="AD464" i="4"/>
  <c r="AC479" i="4"/>
  <c r="AB496" i="4"/>
  <c r="AD530" i="4"/>
  <c r="AC534" i="4"/>
  <c r="H549" i="4"/>
  <c r="H551" i="4"/>
  <c r="AA570" i="4"/>
  <c r="AD613" i="4"/>
  <c r="AA621" i="4"/>
  <c r="AB640" i="4"/>
  <c r="AA640" i="4"/>
  <c r="AD771" i="4"/>
  <c r="AC2" i="4"/>
  <c r="AD53" i="4"/>
  <c r="AC67" i="4"/>
  <c r="AD83" i="4"/>
  <c r="AC152" i="4"/>
  <c r="AD154" i="4"/>
  <c r="H198" i="4"/>
  <c r="AC200" i="4"/>
  <c r="AD202" i="4"/>
  <c r="AD219" i="4"/>
  <c r="AD255" i="4"/>
  <c r="AB269" i="4"/>
  <c r="AA284" i="4"/>
  <c r="AA286" i="4"/>
  <c r="AD300" i="4"/>
  <c r="AD317" i="4"/>
  <c r="AD326" i="4"/>
  <c r="AA348" i="4"/>
  <c r="AB379" i="4"/>
  <c r="AC428" i="4"/>
  <c r="AC439" i="4"/>
  <c r="AD479" i="4"/>
  <c r="AD484" i="4"/>
  <c r="AA484" i="4"/>
  <c r="AD508" i="4"/>
  <c r="AD513" i="4"/>
  <c r="AB521" i="4"/>
  <c r="AB535" i="4"/>
  <c r="AB570" i="4"/>
  <c r="AD573" i="4"/>
  <c r="AC614" i="4"/>
  <c r="AB620" i="4"/>
  <c r="AA620" i="4"/>
  <c r="AD620" i="4"/>
  <c r="AC620" i="4"/>
  <c r="AA643" i="4"/>
  <c r="AC269" i="4"/>
  <c r="AC570" i="4"/>
  <c r="AB592" i="4"/>
  <c r="AD592" i="4"/>
  <c r="AC592" i="4"/>
  <c r="AA592" i="4"/>
  <c r="H617" i="4"/>
  <c r="AB656" i="4"/>
  <c r="H656" i="4"/>
  <c r="AD656" i="4"/>
  <c r="AC656" i="4"/>
  <c r="AA656" i="4"/>
  <c r="AC766" i="4"/>
  <c r="AD269" i="4"/>
  <c r="AD548" i="4"/>
  <c r="AC548" i="4"/>
  <c r="AC566" i="4"/>
  <c r="AB603" i="4"/>
  <c r="AB763" i="4"/>
  <c r="AD763" i="4"/>
  <c r="H61" i="4"/>
  <c r="H283" i="4"/>
  <c r="AC524" i="4"/>
  <c r="H592" i="4"/>
  <c r="AB600" i="4"/>
  <c r="AC25" i="4"/>
  <c r="AB35" i="4"/>
  <c r="AA75" i="4"/>
  <c r="AA112" i="4"/>
  <c r="H193" i="4"/>
  <c r="AB236" i="4"/>
  <c r="AB252" i="4"/>
  <c r="AB292" i="4"/>
  <c r="H295" i="4"/>
  <c r="AA320" i="4"/>
  <c r="H344" i="4"/>
  <c r="AC355" i="4"/>
  <c r="H442" i="4"/>
  <c r="AD470" i="4"/>
  <c r="AA508" i="4"/>
  <c r="AB513" i="4"/>
  <c r="H528" i="4"/>
  <c r="AC535" i="4"/>
  <c r="AB546" i="4"/>
  <c r="H548" i="4"/>
  <c r="H561" i="4"/>
  <c r="H566" i="4"/>
  <c r="AA617" i="4"/>
  <c r="AB623" i="4"/>
  <c r="AD623" i="4"/>
  <c r="AB632" i="4"/>
  <c r="AA632" i="4"/>
  <c r="AD25" i="4"/>
  <c r="AB27" i="4"/>
  <c r="AC57" i="4"/>
  <c r="AA59" i="4"/>
  <c r="AC70" i="4"/>
  <c r="AB75" i="4"/>
  <c r="AC86" i="4"/>
  <c r="AA91" i="4"/>
  <c r="AC99" i="4"/>
  <c r="AB112" i="4"/>
  <c r="H119" i="4"/>
  <c r="AB129" i="4"/>
  <c r="AA147" i="4"/>
  <c r="AC155" i="4"/>
  <c r="AA162" i="4"/>
  <c r="AB191" i="4"/>
  <c r="AC283" i="4"/>
  <c r="AA316" i="4"/>
  <c r="AC325" i="4"/>
  <c r="AA334" i="4"/>
  <c r="AB364" i="4"/>
  <c r="AA366" i="4"/>
  <c r="AA421" i="4"/>
  <c r="H436" i="4"/>
  <c r="AB454" i="4"/>
  <c r="AA475" i="4"/>
  <c r="AA526" i="4"/>
  <c r="AC554" i="4"/>
  <c r="AB590" i="4"/>
  <c r="AC590" i="4"/>
  <c r="H677" i="4"/>
  <c r="AB744" i="4"/>
  <c r="H744" i="4"/>
  <c r="AD744" i="4"/>
  <c r="AC744" i="4"/>
  <c r="AC27" i="4"/>
  <c r="AD57" i="4"/>
  <c r="AB59" i="4"/>
  <c r="AC75" i="4"/>
  <c r="AB91" i="4"/>
  <c r="AD129" i="4"/>
  <c r="H145" i="4"/>
  <c r="H149" i="4"/>
  <c r="AC158" i="4"/>
  <c r="AA222" i="4"/>
  <c r="AC232" i="4"/>
  <c r="AD254" i="4"/>
  <c r="AA295" i="4"/>
  <c r="AD316" i="4"/>
  <c r="AC334" i="4"/>
  <c r="AC454" i="4"/>
  <c r="H460" i="4"/>
  <c r="AC473" i="4"/>
  <c r="AC475" i="4"/>
  <c r="H483" i="4"/>
  <c r="AA504" i="4"/>
  <c r="AD504" i="4"/>
  <c r="AA524" i="4"/>
  <c r="AC526" i="4"/>
  <c r="AC559" i="4"/>
  <c r="AA582" i="4"/>
  <c r="AA719" i="4"/>
  <c r="AD719" i="4"/>
  <c r="AD650" i="4"/>
  <c r="AA671" i="4"/>
  <c r="AB683" i="4"/>
  <c r="H692" i="4"/>
  <c r="AD695" i="4"/>
  <c r="AC714" i="4"/>
  <c r="AC724" i="4"/>
  <c r="AC730" i="4"/>
  <c r="AD747" i="4"/>
  <c r="AC756" i="4"/>
  <c r="AA780" i="4"/>
  <c r="AB829" i="4"/>
  <c r="AB838" i="4"/>
  <c r="AA841" i="4"/>
  <c r="H852" i="4"/>
  <c r="AA853" i="4"/>
  <c r="AB927" i="4"/>
  <c r="AB943" i="4"/>
  <c r="AD947" i="4"/>
  <c r="AC977" i="4"/>
  <c r="AA998" i="4"/>
  <c r="AA1285" i="4"/>
  <c r="AD1285" i="4"/>
  <c r="AB1285" i="4"/>
  <c r="AC646" i="4"/>
  <c r="AB667" i="4"/>
  <c r="AC671" i="4"/>
  <c r="AD683" i="4"/>
  <c r="AA707" i="4"/>
  <c r="AA709" i="4"/>
  <c r="AD737" i="4"/>
  <c r="AB758" i="4"/>
  <c r="AC780" i="4"/>
  <c r="AC793" i="4"/>
  <c r="AA797" i="4"/>
  <c r="AD816" i="4"/>
  <c r="AC829" i="4"/>
  <c r="AB853" i="4"/>
  <c r="AD871" i="4"/>
  <c r="AB905" i="4"/>
  <c r="AD943" i="4"/>
  <c r="AB950" i="4"/>
  <c r="AD950" i="4"/>
  <c r="AB955" i="4"/>
  <c r="AA963" i="4"/>
  <c r="AC965" i="4"/>
  <c r="AB972" i="4"/>
  <c r="AD977" i="4"/>
  <c r="AA1012" i="4"/>
  <c r="AD1012" i="4"/>
  <c r="AC1017" i="4"/>
  <c r="AA1048" i="4"/>
  <c r="H1303" i="4"/>
  <c r="AD1357" i="4"/>
  <c r="AC1357" i="4"/>
  <c r="AB1357" i="4"/>
  <c r="AB1425" i="4"/>
  <c r="AA1425" i="4"/>
  <c r="AD1425" i="4"/>
  <c r="AC1425" i="4"/>
  <c r="AD667" i="4"/>
  <c r="AB707" i="4"/>
  <c r="AC709" i="4"/>
  <c r="AD780" i="4"/>
  <c r="AC797" i="4"/>
  <c r="AC852" i="4"/>
  <c r="AC853" i="4"/>
  <c r="AB963" i="4"/>
  <c r="AD972" i="4"/>
  <c r="AC1090" i="4"/>
  <c r="AB1090" i="4"/>
  <c r="H1090" i="4"/>
  <c r="AA1370" i="4"/>
  <c r="AC1419" i="4"/>
  <c r="AB1419" i="4"/>
  <c r="AA1419" i="4"/>
  <c r="H1419" i="4"/>
  <c r="AD1561" i="4"/>
  <c r="AA1561" i="4"/>
  <c r="H1561" i="4"/>
  <c r="AA692" i="4"/>
  <c r="AD707" i="4"/>
  <c r="AD709" i="4"/>
  <c r="AD963" i="4"/>
  <c r="AC976" i="4"/>
  <c r="AB1014" i="4"/>
  <c r="AD1014" i="4"/>
  <c r="AA1014" i="4"/>
  <c r="AA1030" i="4"/>
  <c r="AD1341" i="4"/>
  <c r="AA1341" i="4"/>
  <c r="AC692" i="4"/>
  <c r="H819" i="4"/>
  <c r="AA881" i="4"/>
  <c r="H881" i="4"/>
  <c r="AA883" i="4"/>
  <c r="AD883" i="4"/>
  <c r="AB958" i="4"/>
  <c r="AD1017" i="4"/>
  <c r="AD1049" i="4"/>
  <c r="AD1355" i="4"/>
  <c r="AD692" i="4"/>
  <c r="H725" i="4"/>
  <c r="AA876" i="4"/>
  <c r="AC932" i="4"/>
  <c r="AB932" i="4"/>
  <c r="AD937" i="4"/>
  <c r="AA1212" i="4"/>
  <c r="AD1212" i="4"/>
  <c r="AB1212" i="4"/>
  <c r="AD1319" i="4"/>
  <c r="AA1319" i="4"/>
  <c r="AC943" i="4"/>
  <c r="AC951" i="4"/>
  <c r="AB951" i="4"/>
  <c r="AC971" i="4"/>
  <c r="H1006" i="4"/>
  <c r="AC1006" i="4"/>
  <c r="AD1139" i="4"/>
  <c r="AB1139" i="4"/>
  <c r="AD878" i="4"/>
  <c r="H878" i="4"/>
  <c r="AB902" i="4"/>
  <c r="AC902" i="4"/>
  <c r="AA924" i="4"/>
  <c r="AD1031" i="4"/>
  <c r="AA1031" i="4"/>
  <c r="H1031" i="4"/>
  <c r="AC1274" i="4"/>
  <c r="AA1274" i="4"/>
  <c r="AA1365" i="4"/>
  <c r="AA1395" i="4"/>
  <c r="AC891" i="4"/>
  <c r="AD891" i="4"/>
  <c r="AC947" i="4"/>
  <c r="AA947" i="4"/>
  <c r="AD1041" i="4"/>
  <c r="AC1050" i="4"/>
  <c r="AD1252" i="4"/>
  <c r="AB1252" i="4"/>
  <c r="AD1263" i="4"/>
  <c r="AB1263" i="4"/>
  <c r="AA1263" i="4"/>
  <c r="H1263" i="4"/>
  <c r="H683" i="4"/>
  <c r="H695" i="4"/>
  <c r="H780" i="4"/>
  <c r="AD783" i="4"/>
  <c r="H829" i="4"/>
  <c r="AC844" i="4"/>
  <c r="AD858" i="4"/>
  <c r="AA880" i="4"/>
  <c r="AD940" i="4"/>
  <c r="AC945" i="4"/>
  <c r="AD945" i="4"/>
  <c r="AA962" i="4"/>
  <c r="AB971" i="4"/>
  <c r="H977" i="4"/>
  <c r="AD993" i="4"/>
  <c r="AC993" i="4"/>
  <c r="AD1028" i="4"/>
  <c r="AB1074" i="4"/>
  <c r="AC1074" i="4"/>
  <c r="AC689" i="4"/>
  <c r="AD701" i="4"/>
  <c r="AA747" i="4"/>
  <c r="AA753" i="4"/>
  <c r="AA789" i="4"/>
  <c r="AA870" i="4"/>
  <c r="AA878" i="4"/>
  <c r="AB880" i="4"/>
  <c r="H891" i="4"/>
  <c r="AA902" i="4"/>
  <c r="AA905" i="4"/>
  <c r="AC905" i="4"/>
  <c r="AC924" i="4"/>
  <c r="AC955" i="4"/>
  <c r="AD955" i="4"/>
  <c r="AC990" i="4"/>
  <c r="AB990" i="4"/>
  <c r="H990" i="4"/>
  <c r="H998" i="4"/>
  <c r="AA1006" i="4"/>
  <c r="AD1249" i="4"/>
  <c r="AB1249" i="4"/>
  <c r="AA683" i="4"/>
  <c r="AB695" i="4"/>
  <c r="H707" i="4"/>
  <c r="AA724" i="4"/>
  <c r="AD728" i="4"/>
  <c r="AB747" i="4"/>
  <c r="AA756" i="4"/>
  <c r="AC789" i="4"/>
  <c r="H797" i="4"/>
  <c r="AA818" i="4"/>
  <c r="AA829" i="4"/>
  <c r="AD863" i="4"/>
  <c r="AC880" i="4"/>
  <c r="AD902" i="4"/>
  <c r="AA943" i="4"/>
  <c r="H945" i="4"/>
  <c r="AB977" i="4"/>
  <c r="AC985" i="4"/>
  <c r="AB985" i="4"/>
  <c r="AB1006" i="4"/>
  <c r="AA1015" i="4"/>
  <c r="AD1015" i="4"/>
  <c r="AB1041" i="4"/>
  <c r="AA1050" i="4"/>
  <c r="AD1054" i="4"/>
  <c r="AC1054" i="4"/>
  <c r="AA1717" i="4"/>
  <c r="H1717" i="4"/>
  <c r="AC1752" i="4"/>
  <c r="AD1752" i="4"/>
  <c r="AB1752" i="4"/>
  <c r="AA1752" i="4"/>
  <c r="H1752" i="4"/>
  <c r="AA1821" i="4"/>
  <c r="AD2077" i="4"/>
  <c r="AB2077" i="4"/>
  <c r="AA2077" i="4"/>
  <c r="AC2150" i="4"/>
  <c r="AB2150" i="4"/>
  <c r="AD2150" i="4"/>
  <c r="AA2150" i="4"/>
  <c r="AC2610" i="4"/>
  <c r="AD2610" i="4"/>
  <c r="AB2625" i="4"/>
  <c r="AD2625" i="4"/>
  <c r="H2922" i="4"/>
  <c r="AC2925" i="4"/>
  <c r="AD1071" i="4"/>
  <c r="AB1115" i="4"/>
  <c r="AD1125" i="4"/>
  <c r="AC1127" i="4"/>
  <c r="AD1167" i="4"/>
  <c r="AA1184" i="4"/>
  <c r="AD1185" i="4"/>
  <c r="AC1192" i="4"/>
  <c r="AC1197" i="4"/>
  <c r="AD1214" i="4"/>
  <c r="AB1222" i="4"/>
  <c r="AA1227" i="4"/>
  <c r="AB1238" i="4"/>
  <c r="AC1244" i="4"/>
  <c r="AA1255" i="4"/>
  <c r="AD1294" i="4"/>
  <c r="AA1329" i="4"/>
  <c r="AB1345" i="4"/>
  <c r="AA1386" i="4"/>
  <c r="AD1417" i="4"/>
  <c r="AD1429" i="4"/>
  <c r="AB1477" i="4"/>
  <c r="AB1487" i="4"/>
  <c r="AB1511" i="4"/>
  <c r="AD1590" i="4"/>
  <c r="AC1598" i="4"/>
  <c r="AB1598" i="4"/>
  <c r="H1598" i="4"/>
  <c r="AD1726" i="4"/>
  <c r="AA1726" i="4"/>
  <c r="AD1768" i="4"/>
  <c r="AC1768" i="4"/>
  <c r="H1777" i="4"/>
  <c r="AD1992" i="4"/>
  <c r="H1992" i="4"/>
  <c r="AA2145" i="4"/>
  <c r="AC2171" i="4"/>
  <c r="AB2171" i="4"/>
  <c r="AD1025" i="4"/>
  <c r="AC1046" i="4"/>
  <c r="AC1082" i="4"/>
  <c r="AC1115" i="4"/>
  <c r="AD1127" i="4"/>
  <c r="AC1173" i="4"/>
  <c r="AB1184" i="4"/>
  <c r="AD1192" i="4"/>
  <c r="AD1222" i="4"/>
  <c r="AA1229" i="4"/>
  <c r="AC1246" i="4"/>
  <c r="AD1271" i="4"/>
  <c r="AC1386" i="4"/>
  <c r="AD1469" i="4"/>
  <c r="AC1477" i="4"/>
  <c r="AD1509" i="4"/>
  <c r="AB1509" i="4"/>
  <c r="AA1509" i="4"/>
  <c r="AD1642" i="4"/>
  <c r="AD1772" i="4"/>
  <c r="AB1772" i="4"/>
  <c r="H1772" i="4"/>
  <c r="AB1793" i="4"/>
  <c r="AD1793" i="4"/>
  <c r="H1793" i="4"/>
  <c r="AD1406" i="4"/>
  <c r="AA1406" i="4"/>
  <c r="AB1436" i="4"/>
  <c r="AA1436" i="4"/>
  <c r="AD1486" i="4"/>
  <c r="H1486" i="4"/>
  <c r="AD1539" i="4"/>
  <c r="AB1539" i="4"/>
  <c r="H1539" i="4"/>
  <c r="AB1567" i="4"/>
  <c r="AC1586" i="4"/>
  <c r="AD1671" i="4"/>
  <c r="AC1671" i="4"/>
  <c r="H1671" i="4"/>
  <c r="AA1943" i="4"/>
  <c r="AC1951" i="4"/>
  <c r="H2157" i="4"/>
  <c r="AB869" i="4"/>
  <c r="H982" i="4"/>
  <c r="AB984" i="4"/>
  <c r="H999" i="4"/>
  <c r="H1019" i="4"/>
  <c r="H1098" i="4"/>
  <c r="AD1120" i="4"/>
  <c r="AB1142" i="4"/>
  <c r="AA1154" i="4"/>
  <c r="AA1179" i="4"/>
  <c r="AD1229" i="4"/>
  <c r="AC1242" i="4"/>
  <c r="H1245" i="4"/>
  <c r="AD1254" i="4"/>
  <c r="AB1261" i="4"/>
  <c r="AB1277" i="4"/>
  <c r="AA1280" i="4"/>
  <c r="AA1293" i="4"/>
  <c r="AA1306" i="4"/>
  <c r="AA1336" i="4"/>
  <c r="H1351" i="4"/>
  <c r="H1363" i="4"/>
  <c r="AC1390" i="4"/>
  <c r="AB1390" i="4"/>
  <c r="AA1390" i="4"/>
  <c r="AC1417" i="4"/>
  <c r="AC1451" i="4"/>
  <c r="AD1451" i="4"/>
  <c r="AB1451" i="4"/>
  <c r="AA1451" i="4"/>
  <c r="H1469" i="4"/>
  <c r="AD1493" i="4"/>
  <c r="H1503" i="4"/>
  <c r="AC1522" i="4"/>
  <c r="H1522" i="4"/>
  <c r="AB1559" i="4"/>
  <c r="H1570" i="4"/>
  <c r="AD1705" i="4"/>
  <c r="AB1705" i="4"/>
  <c r="AA1705" i="4"/>
  <c r="AB1732" i="4"/>
  <c r="AC1732" i="4"/>
  <c r="AA1732" i="4"/>
  <c r="AA1062" i="4"/>
  <c r="H1067" i="4"/>
  <c r="H1117" i="4"/>
  <c r="AA1124" i="4"/>
  <c r="H1160" i="4"/>
  <c r="H1168" i="4"/>
  <c r="AA1169" i="4"/>
  <c r="H1205" i="4"/>
  <c r="AD1261" i="4"/>
  <c r="AB1265" i="4"/>
  <c r="H1270" i="4"/>
  <c r="AC1293" i="4"/>
  <c r="AB1306" i="4"/>
  <c r="AD1311" i="4"/>
  <c r="H1375" i="4"/>
  <c r="AA1403" i="4"/>
  <c r="H1467" i="4"/>
  <c r="AD1476" i="4"/>
  <c r="AA1476" i="4"/>
  <c r="AC1498" i="4"/>
  <c r="AA1498" i="4"/>
  <c r="H1498" i="4"/>
  <c r="AA1542" i="4"/>
  <c r="AD1551" i="4"/>
  <c r="AB1551" i="4"/>
  <c r="H1551" i="4"/>
  <c r="H1567" i="4"/>
  <c r="AB1579" i="4"/>
  <c r="H1586" i="4"/>
  <c r="AD1658" i="4"/>
  <c r="AA1658" i="4"/>
  <c r="AD1687" i="4"/>
  <c r="H1687" i="4"/>
  <c r="AC1781" i="4"/>
  <c r="AB1781" i="4"/>
  <c r="AA1992" i="4"/>
  <c r="AD2026" i="4"/>
  <c r="H2026" i="4"/>
  <c r="AC2026" i="4"/>
  <c r="AD2235" i="4"/>
  <c r="AC2235" i="4"/>
  <c r="H2235" i="4"/>
  <c r="AA1052" i="4"/>
  <c r="AA1119" i="4"/>
  <c r="AD1193" i="4"/>
  <c r="AC1198" i="4"/>
  <c r="AB1234" i="4"/>
  <c r="AC1346" i="4"/>
  <c r="AB1415" i="4"/>
  <c r="AA1441" i="4"/>
  <c r="AC1479" i="4"/>
  <c r="AA1486" i="4"/>
  <c r="AD1489" i="4"/>
  <c r="AA1489" i="4"/>
  <c r="AA1556" i="4"/>
  <c r="AB1580" i="4"/>
  <c r="AD1592" i="4"/>
  <c r="AA1592" i="4"/>
  <c r="AC1602" i="4"/>
  <c r="AB1602" i="4"/>
  <c r="H1602" i="4"/>
  <c r="AC1605" i="4"/>
  <c r="H2232" i="4"/>
  <c r="AA1117" i="4"/>
  <c r="AB1119" i="4"/>
  <c r="AC1205" i="4"/>
  <c r="AD1215" i="4"/>
  <c r="AB1270" i="4"/>
  <c r="AD1351" i="4"/>
  <c r="AA1382" i="4"/>
  <c r="AA1428" i="4"/>
  <c r="AC1436" i="4"/>
  <c r="AC1463" i="4"/>
  <c r="AB1463" i="4"/>
  <c r="AB1467" i="4"/>
  <c r="AC1486" i="4"/>
  <c r="AC1537" i="4"/>
  <c r="AB1537" i="4"/>
  <c r="AA1537" i="4"/>
  <c r="AC1548" i="4"/>
  <c r="AA1565" i="4"/>
  <c r="AD1565" i="4"/>
  <c r="AA1567" i="4"/>
  <c r="H1770" i="4"/>
  <c r="AD2299" i="4"/>
  <c r="AD1600" i="4"/>
  <c r="AB1600" i="4"/>
  <c r="AB1861" i="4"/>
  <c r="AD1861" i="4"/>
  <c r="AA1861" i="4"/>
  <c r="AB1864" i="4"/>
  <c r="AA2140" i="4"/>
  <c r="AB2140" i="4"/>
  <c r="H1035" i="4"/>
  <c r="AD1073" i="4"/>
  <c r="AD1119" i="4"/>
  <c r="AC1168" i="4"/>
  <c r="AA1178" i="4"/>
  <c r="H1294" i="4"/>
  <c r="AD1385" i="4"/>
  <c r="H1391" i="4"/>
  <c r="AB1399" i="4"/>
  <c r="AB1489" i="4"/>
  <c r="H1517" i="4"/>
  <c r="AD1517" i="4"/>
  <c r="AC1517" i="4"/>
  <c r="AB1517" i="4"/>
  <c r="AA1517" i="4"/>
  <c r="AC1535" i="4"/>
  <c r="AB1535" i="4"/>
  <c r="AA1535" i="4"/>
  <c r="AD1554" i="4"/>
  <c r="AB1554" i="4"/>
  <c r="AD1602" i="4"/>
  <c r="AD1633" i="4"/>
  <c r="AC1633" i="4"/>
  <c r="AD1663" i="4"/>
  <c r="AA1741" i="4"/>
  <c r="AC1805" i="4"/>
  <c r="H1805" i="4"/>
  <c r="AD1833" i="4"/>
  <c r="AB1833" i="4"/>
  <c r="AB2066" i="4"/>
  <c r="AA2066" i="4"/>
  <c r="AD2099" i="4"/>
  <c r="AD2205" i="4"/>
  <c r="AC2294" i="4"/>
  <c r="AD2294" i="4"/>
  <c r="AA2294" i="4"/>
  <c r="H1097" i="4"/>
  <c r="H1125" i="4"/>
  <c r="AD1168" i="4"/>
  <c r="AD1170" i="4"/>
  <c r="AD1178" i="4"/>
  <c r="H1227" i="4"/>
  <c r="H1255" i="4"/>
  <c r="H1307" i="4"/>
  <c r="AD1402" i="4"/>
  <c r="H1402" i="4"/>
  <c r="AD1440" i="4"/>
  <c r="AC1455" i="4"/>
  <c r="AD1455" i="4"/>
  <c r="AB1455" i="4"/>
  <c r="AC1489" i="4"/>
  <c r="H1578" i="4"/>
  <c r="AB1588" i="4"/>
  <c r="AA1588" i="4"/>
  <c r="AB1590" i="4"/>
  <c r="AA1590" i="4"/>
  <c r="H1590" i="4"/>
  <c r="AD1771" i="4"/>
  <c r="AC1771" i="4"/>
  <c r="H1771" i="4"/>
  <c r="AB2085" i="4"/>
  <c r="AA2085" i="4"/>
  <c r="AC2138" i="4"/>
  <c r="AA2138" i="4"/>
  <c r="H2138" i="4"/>
  <c r="AB1016" i="4"/>
  <c r="AD1058" i="4"/>
  <c r="AC1066" i="4"/>
  <c r="AC1089" i="4"/>
  <c r="AC1149" i="4"/>
  <c r="AA1167" i="4"/>
  <c r="AC1174" i="4"/>
  <c r="AD1176" i="4"/>
  <c r="AB1185" i="4"/>
  <c r="AA1190" i="4"/>
  <c r="AD1248" i="4"/>
  <c r="AD1251" i="4"/>
  <c r="AA1257" i="4"/>
  <c r="AD1302" i="4"/>
  <c r="AC1318" i="4"/>
  <c r="H1327" i="4"/>
  <c r="AC1330" i="4"/>
  <c r="AA1335" i="4"/>
  <c r="AB1337" i="4"/>
  <c r="AC1342" i="4"/>
  <c r="H1347" i="4"/>
  <c r="AC1378" i="4"/>
  <c r="AD1408" i="4"/>
  <c r="AB1414" i="4"/>
  <c r="AA1414" i="4"/>
  <c r="H1414" i="4"/>
  <c r="AB1437" i="4"/>
  <c r="AD1479" i="4"/>
  <c r="AC1499" i="4"/>
  <c r="AA1529" i="4"/>
  <c r="AB1789" i="4"/>
  <c r="AA1789" i="4"/>
  <c r="AC1789" i="4"/>
  <c r="H1789" i="4"/>
  <c r="AD1929" i="4"/>
  <c r="H1931" i="4"/>
  <c r="AB1995" i="4"/>
  <c r="AD2046" i="4"/>
  <c r="AC2046" i="4"/>
  <c r="AD2095" i="4"/>
  <c r="AC2095" i="4"/>
  <c r="AA2095" i="4"/>
  <c r="AD2105" i="4"/>
  <c r="AC2122" i="4"/>
  <c r="AD2248" i="4"/>
  <c r="AC2248" i="4"/>
  <c r="AB2248" i="4"/>
  <c r="AA2248" i="4"/>
  <c r="AD2271" i="4"/>
  <c r="AD2282" i="4"/>
  <c r="AC2282" i="4"/>
  <c r="AA2282" i="4"/>
  <c r="AB2438" i="4"/>
  <c r="AA2438" i="4"/>
  <c r="AB2605" i="4"/>
  <c r="AA2605" i="4"/>
  <c r="H2605" i="4"/>
  <c r="H1915" i="4"/>
  <c r="AD1978" i="4"/>
  <c r="AB1978" i="4"/>
  <c r="AB2037" i="4"/>
  <c r="AD2037" i="4"/>
  <c r="AC2037" i="4"/>
  <c r="AA2037" i="4"/>
  <c r="AD2103" i="4"/>
  <c r="AD2109" i="4"/>
  <c r="AC2109" i="4"/>
  <c r="AB2109" i="4"/>
  <c r="AA2109" i="4"/>
  <c r="AC2185" i="4"/>
  <c r="AB2521" i="4"/>
  <c r="H2521" i="4"/>
  <c r="H2586" i="4"/>
  <c r="AC2586" i="4"/>
  <c r="AB2586" i="4"/>
  <c r="H1649" i="4"/>
  <c r="H1723" i="4"/>
  <c r="H1753" i="4"/>
  <c r="H1765" i="4"/>
  <c r="H1774" i="4"/>
  <c r="H1809" i="4"/>
  <c r="AC1827" i="4"/>
  <c r="AA1827" i="4"/>
  <c r="AD1842" i="4"/>
  <c r="AC1842" i="4"/>
  <c r="H1880" i="4"/>
  <c r="AD1893" i="4"/>
  <c r="AC1957" i="4"/>
  <c r="AB1957" i="4"/>
  <c r="H2024" i="4"/>
  <c r="H2046" i="4"/>
  <c r="H2095" i="4"/>
  <c r="H2122" i="4"/>
  <c r="AB2155" i="4"/>
  <c r="AA2155" i="4"/>
  <c r="AC2203" i="4"/>
  <c r="AD2203" i="4"/>
  <c r="AB2203" i="4"/>
  <c r="AD2211" i="4"/>
  <c r="AD2265" i="4"/>
  <c r="AD2317" i="4"/>
  <c r="AB2317" i="4"/>
  <c r="AB2430" i="4"/>
  <c r="AB2511" i="4"/>
  <c r="AD2511" i="4"/>
  <c r="AC2511" i="4"/>
  <c r="H2511" i="4"/>
  <c r="AA2511" i="4"/>
  <c r="AD2631" i="4"/>
  <c r="AC2631" i="4"/>
  <c r="AB2631" i="4"/>
  <c r="H2631" i="4"/>
  <c r="AD1896" i="4"/>
  <c r="AB1896" i="4"/>
  <c r="H1896" i="4"/>
  <c r="AD2093" i="4"/>
  <c r="AC2558" i="4"/>
  <c r="AC2605" i="4"/>
  <c r="AA2283" i="4"/>
  <c r="AC2283" i="4"/>
  <c r="AD2283" i="4"/>
  <c r="AD2308" i="4"/>
  <c r="AD2605" i="4"/>
  <c r="H1822" i="4"/>
  <c r="H1831" i="4"/>
  <c r="AB1842" i="4"/>
  <c r="AA1854" i="4"/>
  <c r="AD1891" i="4"/>
  <c r="AA1893" i="4"/>
  <c r="AC1929" i="4"/>
  <c r="AD1939" i="4"/>
  <c r="AB1939" i="4"/>
  <c r="AA1939" i="4"/>
  <c r="H1939" i="4"/>
  <c r="AC1974" i="4"/>
  <c r="AD1974" i="4"/>
  <c r="H1974" i="4"/>
  <c r="AD2017" i="4"/>
  <c r="AA2017" i="4"/>
  <c r="AD2024" i="4"/>
  <c r="AB2046" i="4"/>
  <c r="AC2103" i="4"/>
  <c r="AC2134" i="4"/>
  <c r="H2134" i="4"/>
  <c r="AC2155" i="4"/>
  <c r="AB2185" i="4"/>
  <c r="AA2203" i="4"/>
  <c r="AD2253" i="4"/>
  <c r="AA2317" i="4"/>
  <c r="AC2587" i="4"/>
  <c r="AC2651" i="4"/>
  <c r="AD2651" i="4"/>
  <c r="AA1552" i="4"/>
  <c r="AD1609" i="4"/>
  <c r="AA1661" i="4"/>
  <c r="AB1700" i="4"/>
  <c r="AA1712" i="4"/>
  <c r="AD1719" i="4"/>
  <c r="AB1737" i="4"/>
  <c r="AA1761" i="4"/>
  <c r="AB1852" i="4"/>
  <c r="AD1852" i="4"/>
  <c r="AC1854" i="4"/>
  <c r="AD1857" i="4"/>
  <c r="AB1857" i="4"/>
  <c r="AA1857" i="4"/>
  <c r="AB1873" i="4"/>
  <c r="AD1873" i="4"/>
  <c r="AA1873" i="4"/>
  <c r="AD1888" i="4"/>
  <c r="AA1905" i="4"/>
  <c r="AD1908" i="4"/>
  <c r="AB1908" i="4"/>
  <c r="H1908" i="4"/>
  <c r="AB1970" i="4"/>
  <c r="AA2020" i="4"/>
  <c r="AA2044" i="4"/>
  <c r="AD2155" i="4"/>
  <c r="H2308" i="4"/>
  <c r="AD2315" i="4"/>
  <c r="AB2376" i="4"/>
  <c r="AA2553" i="4"/>
  <c r="H2553" i="4"/>
  <c r="H2579" i="4"/>
  <c r="AD2648" i="4"/>
  <c r="AD1527" i="4"/>
  <c r="AB1552" i="4"/>
  <c r="H1652" i="4"/>
  <c r="AC1661" i="4"/>
  <c r="AA1666" i="4"/>
  <c r="AC1700" i="4"/>
  <c r="H1709" i="4"/>
  <c r="AD1712" i="4"/>
  <c r="H1744" i="4"/>
  <c r="H1748" i="4"/>
  <c r="H1788" i="4"/>
  <c r="AC1825" i="4"/>
  <c r="AA1825" i="4"/>
  <c r="H1840" i="4"/>
  <c r="AD1854" i="4"/>
  <c r="AC1882" i="4"/>
  <c r="AD1884" i="4"/>
  <c r="H1891" i="4"/>
  <c r="AD1903" i="4"/>
  <c r="H1903" i="4"/>
  <c r="AD1947" i="4"/>
  <c r="AA1947" i="4"/>
  <c r="AD1988" i="4"/>
  <c r="AD2028" i="4"/>
  <c r="H2030" i="4"/>
  <c r="AD2044" i="4"/>
  <c r="AC2083" i="4"/>
  <c r="AA2137" i="4"/>
  <c r="H2137" i="4"/>
  <c r="AD2195" i="4"/>
  <c r="AB2207" i="4"/>
  <c r="H2207" i="4"/>
  <c r="AA2207" i="4"/>
  <c r="AD2327" i="4"/>
  <c r="AB2350" i="4"/>
  <c r="AB2420" i="4"/>
  <c r="H2420" i="4"/>
  <c r="AA2420" i="4"/>
  <c r="AA2786" i="4"/>
  <c r="H1478" i="4"/>
  <c r="H1515" i="4"/>
  <c r="H1541" i="4"/>
  <c r="AC1552" i="4"/>
  <c r="AD1666" i="4"/>
  <c r="AD1700" i="4"/>
  <c r="AA1722" i="4"/>
  <c r="H1733" i="4"/>
  <c r="AA1742" i="4"/>
  <c r="AD1746" i="4"/>
  <c r="H1803" i="4"/>
  <c r="H1830" i="4"/>
  <c r="H1852" i="4"/>
  <c r="AA1866" i="4"/>
  <c r="AD1923" i="4"/>
  <c r="AC1923" i="4"/>
  <c r="AC1935" i="4"/>
  <c r="AB1935" i="4"/>
  <c r="H1935" i="4"/>
  <c r="AC1962" i="4"/>
  <c r="AB1962" i="4"/>
  <c r="AD1982" i="4"/>
  <c r="AA1982" i="4"/>
  <c r="AD2004" i="4"/>
  <c r="H2020" i="4"/>
  <c r="AD2042" i="4"/>
  <c r="AC2042" i="4"/>
  <c r="AB2042" i="4"/>
  <c r="AA2060" i="4"/>
  <c r="AC2176" i="4"/>
  <c r="H2176" i="4"/>
  <c r="AB2249" i="4"/>
  <c r="AB2283" i="4"/>
  <c r="AA2306" i="4"/>
  <c r="AB2321" i="4"/>
  <c r="AC2392" i="4"/>
  <c r="AA2685" i="4"/>
  <c r="H2685" i="4"/>
  <c r="AC2783" i="4"/>
  <c r="AA1446" i="4"/>
  <c r="H1483" i="4"/>
  <c r="AD1552" i="4"/>
  <c r="H1573" i="4"/>
  <c r="AA1604" i="4"/>
  <c r="AB1650" i="4"/>
  <c r="AB1652" i="4"/>
  <c r="H1657" i="4"/>
  <c r="H1702" i="4"/>
  <c r="AA1709" i="4"/>
  <c r="AB1722" i="4"/>
  <c r="AB1742" i="4"/>
  <c r="AB1744" i="4"/>
  <c r="AD1788" i="4"/>
  <c r="AA1801" i="4"/>
  <c r="AA1820" i="4"/>
  <c r="H1823" i="4"/>
  <c r="AB1832" i="4"/>
  <c r="AC1832" i="4"/>
  <c r="H1832" i="4"/>
  <c r="AC1866" i="4"/>
  <c r="H1884" i="4"/>
  <c r="AB2007" i="4"/>
  <c r="H2028" i="4"/>
  <c r="AD2061" i="4"/>
  <c r="AC2061" i="4"/>
  <c r="AA2061" i="4"/>
  <c r="AD2097" i="4"/>
  <c r="AB2097" i="4"/>
  <c r="AA2097" i="4"/>
  <c r="AD2111" i="4"/>
  <c r="AB2111" i="4"/>
  <c r="AB2366" i="4"/>
  <c r="AC2389" i="4"/>
  <c r="H1407" i="4"/>
  <c r="AB1427" i="4"/>
  <c r="H1438" i="4"/>
  <c r="AB1446" i="4"/>
  <c r="H1534" i="4"/>
  <c r="AA1547" i="4"/>
  <c r="AC1644" i="4"/>
  <c r="AD1650" i="4"/>
  <c r="AC1655" i="4"/>
  <c r="AA1660" i="4"/>
  <c r="AB1673" i="4"/>
  <c r="AC1699" i="4"/>
  <c r="H1704" i="4"/>
  <c r="AC1709" i="4"/>
  <c r="AA1724" i="4"/>
  <c r="AC1731" i="4"/>
  <c r="AC1733" i="4"/>
  <c r="AC1744" i="4"/>
  <c r="H1751" i="4"/>
  <c r="H1767" i="4"/>
  <c r="AA1786" i="4"/>
  <c r="AB1794" i="4"/>
  <c r="AC1820" i="4"/>
  <c r="AA1830" i="4"/>
  <c r="AD1848" i="4"/>
  <c r="AB1848" i="4"/>
  <c r="AA1848" i="4"/>
  <c r="AC1858" i="4"/>
  <c r="AD1866" i="4"/>
  <c r="AA1882" i="4"/>
  <c r="AD1898" i="4"/>
  <c r="AA1898" i="4"/>
  <c r="AA2000" i="4"/>
  <c r="AA2031" i="4"/>
  <c r="AD2031" i="4"/>
  <c r="AC2031" i="4"/>
  <c r="AB2031" i="4"/>
  <c r="AD2132" i="4"/>
  <c r="AA2132" i="4"/>
  <c r="AC2132" i="4"/>
  <c r="AB2132" i="4"/>
  <c r="AA2170" i="4"/>
  <c r="AA2195" i="4"/>
  <c r="AB2328" i="4"/>
  <c r="AD2328" i="4"/>
  <c r="AC2328" i="4"/>
  <c r="AD2444" i="4"/>
  <c r="AA2444" i="4"/>
  <c r="AB2444" i="4"/>
  <c r="AB2499" i="4"/>
  <c r="AC2655" i="4"/>
  <c r="AD2655" i="4"/>
  <c r="AD2718" i="4"/>
  <c r="AA2718" i="4"/>
  <c r="AC2825" i="4"/>
  <c r="AB2825" i="4"/>
  <c r="AD2422" i="4"/>
  <c r="AA2422" i="4"/>
  <c r="H2425" i="4"/>
  <c r="AB2505" i="4"/>
  <c r="AC2589" i="4"/>
  <c r="AC2666" i="4"/>
  <c r="AC2699" i="4"/>
  <c r="AD2773" i="4"/>
  <c r="AB2773" i="4"/>
  <c r="AD2882" i="4"/>
  <c r="AB2882" i="4"/>
  <c r="AB2899" i="4"/>
  <c r="AC2120" i="4"/>
  <c r="AC2193" i="4"/>
  <c r="AC2354" i="4"/>
  <c r="AD2354" i="4"/>
  <c r="AD2428" i="4"/>
  <c r="AC2428" i="4"/>
  <c r="AB2428" i="4"/>
  <c r="AB2529" i="4"/>
  <c r="H2529" i="4"/>
  <c r="AB2619" i="4"/>
  <c r="AD2619" i="4"/>
  <c r="AB2662" i="4"/>
  <c r="AC2662" i="4"/>
  <c r="AD2662" i="4"/>
  <c r="AA2696" i="4"/>
  <c r="AB2804" i="4"/>
  <c r="H2804" i="4"/>
  <c r="AB2871" i="4"/>
  <c r="H2871" i="4"/>
  <c r="AD2755" i="4"/>
  <c r="AC2755" i="4"/>
  <c r="H2755" i="4"/>
  <c r="AB2869" i="4"/>
  <c r="AD2869" i="4"/>
  <c r="AD3042" i="4"/>
  <c r="AA3042" i="4"/>
  <c r="H3042" i="4"/>
  <c r="AD2747" i="4"/>
  <c r="AB2793" i="4"/>
  <c r="AC2841" i="4"/>
  <c r="AB2841" i="4"/>
  <c r="H2841" i="4"/>
  <c r="AB3017" i="4"/>
  <c r="AC3049" i="4"/>
  <c r="AA3049" i="4"/>
  <c r="AB2011" i="4"/>
  <c r="AA2033" i="4"/>
  <c r="AA2058" i="4"/>
  <c r="AA2069" i="4"/>
  <c r="AA2120" i="4"/>
  <c r="AC2141" i="4"/>
  <c r="AA2193" i="4"/>
  <c r="AC2228" i="4"/>
  <c r="AB2325" i="4"/>
  <c r="AC2347" i="4"/>
  <c r="AC2367" i="4"/>
  <c r="AD2414" i="4"/>
  <c r="AB2414" i="4"/>
  <c r="AD2426" i="4"/>
  <c r="AB2426" i="4"/>
  <c r="AA2426" i="4"/>
  <c r="AB2617" i="4"/>
  <c r="AC2619" i="4"/>
  <c r="AA2633" i="4"/>
  <c r="H2633" i="4"/>
  <c r="AC2696" i="4"/>
  <c r="AB2702" i="4"/>
  <c r="H2763" i="4"/>
  <c r="H2846" i="4"/>
  <c r="AC2846" i="4"/>
  <c r="AB2846" i="4"/>
  <c r="AA2014" i="4"/>
  <c r="AB2033" i="4"/>
  <c r="AB2058" i="4"/>
  <c r="AB2069" i="4"/>
  <c r="AD2120" i="4"/>
  <c r="AD2141" i="4"/>
  <c r="AA2181" i="4"/>
  <c r="AB2193" i="4"/>
  <c r="AA2268" i="4"/>
  <c r="AD2341" i="4"/>
  <c r="AD2357" i="4"/>
  <c r="AB2408" i="4"/>
  <c r="AD2518" i="4"/>
  <c r="AD2588" i="4"/>
  <c r="AC2588" i="4"/>
  <c r="AA2588" i="4"/>
  <c r="H2588" i="4"/>
  <c r="AB2708" i="4"/>
  <c r="H2708" i="4"/>
  <c r="AB2713" i="4"/>
  <c r="AC2713" i="4"/>
  <c r="H1934" i="4"/>
  <c r="AB2014" i="4"/>
  <c r="AC2033" i="4"/>
  <c r="H2051" i="4"/>
  <c r="AD2058" i="4"/>
  <c r="AD2069" i="4"/>
  <c r="H2076" i="4"/>
  <c r="AD2115" i="4"/>
  <c r="AD2156" i="4"/>
  <c r="H2166" i="4"/>
  <c r="AD2179" i="4"/>
  <c r="AD2193" i="4"/>
  <c r="AB2221" i="4"/>
  <c r="H2221" i="4"/>
  <c r="AB2349" i="4"/>
  <c r="AD2539" i="4"/>
  <c r="AC2539" i="4"/>
  <c r="AA2539" i="4"/>
  <c r="AD2612" i="4"/>
  <c r="AD2642" i="4"/>
  <c r="AD2650" i="4"/>
  <c r="AB2661" i="4"/>
  <c r="AD2661" i="4"/>
  <c r="AC2661" i="4"/>
  <c r="AA2661" i="4"/>
  <c r="H2661" i="4"/>
  <c r="AC2680" i="4"/>
  <c r="AB2680" i="4"/>
  <c r="AA2680" i="4"/>
  <c r="AA2711" i="4"/>
  <c r="AD2743" i="4"/>
  <c r="AA2743" i="4"/>
  <c r="AC2815" i="4"/>
  <c r="AD2819" i="4"/>
  <c r="AA2841" i="4"/>
  <c r="AC2863" i="4"/>
  <c r="AD2863" i="4"/>
  <c r="AA2863" i="4"/>
  <c r="AA1810" i="4"/>
  <c r="H1814" i="4"/>
  <c r="AC1829" i="4"/>
  <c r="AB1906" i="4"/>
  <c r="AA1937" i="4"/>
  <c r="AC2014" i="4"/>
  <c r="AA2023" i="4"/>
  <c r="AC2063" i="4"/>
  <c r="AB2199" i="4"/>
  <c r="AB2208" i="4"/>
  <c r="AB2228" i="4"/>
  <c r="AD2295" i="4"/>
  <c r="AD2302" i="4"/>
  <c r="AA2305" i="4"/>
  <c r="AD2305" i="4"/>
  <c r="AA2322" i="4"/>
  <c r="AA2347" i="4"/>
  <c r="AB2367" i="4"/>
  <c r="AB2385" i="4"/>
  <c r="AA2400" i="4"/>
  <c r="AD2435" i="4"/>
  <c r="AD2453" i="4"/>
  <c r="AA2453" i="4"/>
  <c r="H2453" i="4"/>
  <c r="AB2471" i="4"/>
  <c r="AB2480" i="4"/>
  <c r="AB2495" i="4"/>
  <c r="AA2495" i="4"/>
  <c r="AB2509" i="4"/>
  <c r="AD2509" i="4"/>
  <c r="AC2509" i="4"/>
  <c r="AD2567" i="4"/>
  <c r="AA2585" i="4"/>
  <c r="AC2585" i="4"/>
  <c r="AA2689" i="4"/>
  <c r="AD2689" i="4"/>
  <c r="H2756" i="4"/>
  <c r="AC2756" i="4"/>
  <c r="AC2800" i="4"/>
  <c r="AB2800" i="4"/>
  <c r="AA2800" i="4"/>
  <c r="H2800" i="4"/>
  <c r="AD2810" i="4"/>
  <c r="AD2852" i="4"/>
  <c r="AC2852" i="4"/>
  <c r="H2977" i="4"/>
  <c r="AA2977" i="4"/>
  <c r="AD2014" i="4"/>
  <c r="AD2063" i="4"/>
  <c r="H2106" i="4"/>
  <c r="H2108" i="4"/>
  <c r="H2129" i="4"/>
  <c r="H2156" i="4"/>
  <c r="AD2166" i="4"/>
  <c r="AC2199" i="4"/>
  <c r="AC2208" i="4"/>
  <c r="H2245" i="4"/>
  <c r="AA2335" i="4"/>
  <c r="AB2335" i="4"/>
  <c r="AC2378" i="4"/>
  <c r="AD2442" i="4"/>
  <c r="AD2480" i="4"/>
  <c r="AD2627" i="4"/>
  <c r="H2642" i="4"/>
  <c r="AD2720" i="4"/>
  <c r="AC2737" i="4"/>
  <c r="AD2971" i="4"/>
  <c r="AB2971" i="4"/>
  <c r="H2971" i="4"/>
  <c r="AA2971" i="4"/>
  <c r="AD2199" i="4"/>
  <c r="AD2208" i="4"/>
  <c r="H2275" i="4"/>
  <c r="AA2281" i="4"/>
  <c r="AD2281" i="4"/>
  <c r="H2301" i="4"/>
  <c r="AA2301" i="4"/>
  <c r="AD2565" i="4"/>
  <c r="AC2565" i="4"/>
  <c r="AD2645" i="4"/>
  <c r="AC2645" i="4"/>
  <c r="AB2668" i="4"/>
  <c r="AD2956" i="4"/>
  <c r="AA2956" i="4"/>
  <c r="H2934" i="4"/>
  <c r="AD2973" i="4"/>
  <c r="AA2973" i="4"/>
  <c r="H2973" i="4"/>
  <c r="AD3038" i="4"/>
  <c r="AB3038" i="4"/>
  <c r="AA3038" i="4"/>
  <c r="AB3041" i="4"/>
  <c r="AD3007" i="4"/>
  <c r="AB3007" i="4"/>
  <c r="AA3007" i="4"/>
  <c r="H3007" i="4"/>
  <c r="AA2490" i="4"/>
  <c r="AD2644" i="4"/>
  <c r="AD2682" i="4"/>
  <c r="AB2934" i="4"/>
  <c r="AD2959" i="4"/>
  <c r="H2959" i="4"/>
  <c r="AB2964" i="4"/>
  <c r="AD2964" i="4"/>
  <c r="AC2964" i="4"/>
  <c r="AD3010" i="4"/>
  <c r="AA2458" i="4"/>
  <c r="AD2477" i="4"/>
  <c r="AC2543" i="4"/>
  <c r="AA2548" i="4"/>
  <c r="AA2638" i="4"/>
  <c r="AB2640" i="4"/>
  <c r="AA2727" i="4"/>
  <c r="AA2729" i="4"/>
  <c r="AB2821" i="4"/>
  <c r="H2838" i="4"/>
  <c r="AD2981" i="4"/>
  <c r="AC3008" i="4"/>
  <c r="AD3014" i="4"/>
  <c r="AB2458" i="4"/>
  <c r="AD2490" i="4"/>
  <c r="AA2527" i="4"/>
  <c r="AB2537" i="4"/>
  <c r="AD2543" i="4"/>
  <c r="AC2546" i="4"/>
  <c r="AC2548" i="4"/>
  <c r="AA2604" i="4"/>
  <c r="AD2616" i="4"/>
  <c r="AB2638" i="4"/>
  <c r="AB2641" i="4"/>
  <c r="AA2641" i="4"/>
  <c r="AA2644" i="4"/>
  <c r="AC2727" i="4"/>
  <c r="AC2729" i="4"/>
  <c r="AC2752" i="4"/>
  <c r="AD2821" i="4"/>
  <c r="AC2861" i="4"/>
  <c r="AB2861" i="4"/>
  <c r="AD2933" i="4"/>
  <c r="AC2933" i="4"/>
  <c r="AA3010" i="4"/>
  <c r="H2364" i="4"/>
  <c r="H2432" i="4"/>
  <c r="AD2458" i="4"/>
  <c r="AD2462" i="4"/>
  <c r="H2464" i="4"/>
  <c r="H2477" i="4"/>
  <c r="H2513" i="4"/>
  <c r="AA2532" i="4"/>
  <c r="H2552" i="4"/>
  <c r="AB2593" i="4"/>
  <c r="AB2604" i="4"/>
  <c r="AB2621" i="4"/>
  <c r="AA2621" i="4"/>
  <c r="AB2644" i="4"/>
  <c r="AD2729" i="4"/>
  <c r="H2792" i="4"/>
  <c r="H2940" i="4"/>
  <c r="H2975" i="4"/>
  <c r="AB3053" i="4"/>
  <c r="H3053" i="4"/>
  <c r="AB2500" i="4"/>
  <c r="AA2517" i="4"/>
  <c r="AB2522" i="4"/>
  <c r="AA2614" i="4"/>
  <c r="AC2644" i="4"/>
  <c r="AB2694" i="4"/>
  <c r="H2820" i="4"/>
  <c r="AD2856" i="4"/>
  <c r="H2889" i="4"/>
  <c r="AD2889" i="4"/>
  <c r="AC2889" i="4"/>
  <c r="AA2889" i="4"/>
  <c r="AC2946" i="4"/>
  <c r="AB2946" i="4"/>
  <c r="AA2946" i="4"/>
  <c r="H2946" i="4"/>
  <c r="AA2969" i="4"/>
  <c r="AD3006" i="4"/>
  <c r="AC3006" i="4"/>
  <c r="AB3006" i="4"/>
  <c r="AA3006" i="4"/>
  <c r="AA2259" i="4"/>
  <c r="AA2270" i="4"/>
  <c r="AA2274" i="4"/>
  <c r="AA2364" i="4"/>
  <c r="AC2381" i="4"/>
  <c r="AD2412" i="4"/>
  <c r="AA2432" i="4"/>
  <c r="AA2434" i="4"/>
  <c r="AA2447" i="4"/>
  <c r="AC2517" i="4"/>
  <c r="AC2525" i="4"/>
  <c r="AA2557" i="4"/>
  <c r="AB2559" i="4"/>
  <c r="H2593" i="4"/>
  <c r="AC2614" i="4"/>
  <c r="H2621" i="4"/>
  <c r="H2705" i="4"/>
  <c r="AC2787" i="4"/>
  <c r="AA2838" i="4"/>
  <c r="AC2915" i="4"/>
  <c r="AD2915" i="4"/>
  <c r="AC2940" i="4"/>
  <c r="AC2355" i="4"/>
  <c r="AA2390" i="4"/>
  <c r="AB2399" i="4"/>
  <c r="AB2432" i="4"/>
  <c r="AA2477" i="4"/>
  <c r="AD2513" i="4"/>
  <c r="AD2517" i="4"/>
  <c r="AC2532" i="4"/>
  <c r="AA2551" i="4"/>
  <c r="H2620" i="4"/>
  <c r="AA2802" i="4"/>
  <c r="AC2838" i="4"/>
  <c r="H2856" i="4"/>
  <c r="AB2941" i="4"/>
  <c r="AC2961" i="4"/>
  <c r="AA2966" i="4"/>
  <c r="H3006" i="4"/>
  <c r="AD2947" i="4"/>
  <c r="AA2989" i="4"/>
  <c r="AA3044" i="4"/>
  <c r="AC2920" i="4"/>
  <c r="AA3031" i="4"/>
  <c r="H3040" i="4"/>
  <c r="E3056" i="4"/>
  <c r="H3056" i="4" s="1"/>
  <c r="H2918" i="4"/>
  <c r="H2937" i="4"/>
  <c r="H3005" i="4"/>
  <c r="AC3031" i="4"/>
  <c r="AD3031" i="4"/>
  <c r="AD3040" i="4"/>
  <c r="AA2918" i="4"/>
  <c r="AA2937" i="4"/>
  <c r="AD2955" i="4"/>
  <c r="AD3036" i="4"/>
  <c r="AC2880" i="4"/>
  <c r="AC2937" i="4"/>
  <c r="AD3005" i="4"/>
  <c r="H3018" i="4"/>
  <c r="AB3022" i="4"/>
  <c r="H3045" i="4"/>
  <c r="AD476" i="4"/>
  <c r="AA1754" i="4"/>
  <c r="AC2057" i="4"/>
  <c r="AD2057" i="4"/>
  <c r="AC21" i="4"/>
  <c r="AC35" i="4"/>
  <c r="AD37" i="4"/>
  <c r="AC51" i="4"/>
  <c r="AC53" i="4"/>
  <c r="AD65" i="4"/>
  <c r="AB67" i="4"/>
  <c r="AA69" i="4"/>
  <c r="AC81" i="4"/>
  <c r="AA83" i="4"/>
  <c r="AA94" i="4"/>
  <c r="AD99" i="4"/>
  <c r="AD101" i="4"/>
  <c r="AC104" i="4"/>
  <c r="H117" i="4"/>
  <c r="AA120" i="4"/>
  <c r="AD134" i="4"/>
  <c r="AD135" i="4"/>
  <c r="H137" i="4"/>
  <c r="H150" i="4"/>
  <c r="AA155" i="4"/>
  <c r="AC165" i="4"/>
  <c r="AD170" i="4"/>
  <c r="AB172" i="4"/>
  <c r="H176" i="4"/>
  <c r="AD185" i="4"/>
  <c r="AC192" i="4"/>
  <c r="AB200" i="4"/>
  <c r="AC208" i="4"/>
  <c r="AB212" i="4"/>
  <c r="AC219" i="4"/>
  <c r="AA221" i="4"/>
  <c r="AC222" i="4"/>
  <c r="AD225" i="4"/>
  <c r="H232" i="4"/>
  <c r="AB233" i="4"/>
  <c r="AC236" i="4"/>
  <c r="AD238" i="4"/>
  <c r="AB244" i="4"/>
  <c r="AA246" i="4"/>
  <c r="AA249" i="4"/>
  <c r="AA252" i="4"/>
  <c r="AD253" i="4"/>
  <c r="AC259" i="4"/>
  <c r="H267" i="4"/>
  <c r="AA278" i="4"/>
  <c r="AB279" i="4"/>
  <c r="H287" i="4"/>
  <c r="H291" i="4"/>
  <c r="AC292" i="4"/>
  <c r="H300" i="4"/>
  <c r="AC306" i="4"/>
  <c r="AA312" i="4"/>
  <c r="AC316" i="4"/>
  <c r="AC329" i="4"/>
  <c r="H333" i="4"/>
  <c r="AB340" i="4"/>
  <c r="AD355" i="4"/>
  <c r="AA364" i="4"/>
  <c r="AA371" i="4"/>
  <c r="AD375" i="4"/>
  <c r="AC399" i="4"/>
  <c r="AD404" i="4"/>
  <c r="AC411" i="4"/>
  <c r="H415" i="4"/>
  <c r="H416" i="4"/>
  <c r="AC417" i="4"/>
  <c r="AA422" i="4"/>
  <c r="AB433" i="4"/>
  <c r="AA450" i="4"/>
  <c r="AA454" i="4"/>
  <c r="H459" i="4"/>
  <c r="AB463" i="4"/>
  <c r="AD463" i="4"/>
  <c r="AC463" i="4"/>
  <c r="AA470" i="4"/>
  <c r="AB487" i="4"/>
  <c r="AB488" i="4"/>
  <c r="AB495" i="4"/>
  <c r="H495" i="4"/>
  <c r="AB510" i="4"/>
  <c r="AC518" i="4"/>
  <c r="AD527" i="4"/>
  <c r="AB732" i="4"/>
  <c r="AD732" i="4"/>
  <c r="AC732" i="4"/>
  <c r="AA732" i="4"/>
  <c r="H732" i="4"/>
  <c r="AC813" i="4"/>
  <c r="AB813" i="4"/>
  <c r="AA813" i="4"/>
  <c r="H813" i="4"/>
  <c r="AD821" i="4"/>
  <c r="AC821" i="4"/>
  <c r="AB821" i="4"/>
  <c r="AA821" i="4"/>
  <c r="H821" i="4"/>
  <c r="H29" i="4"/>
  <c r="H41" i="4"/>
  <c r="H45" i="4"/>
  <c r="H93" i="4"/>
  <c r="H103" i="4"/>
  <c r="H143" i="4"/>
  <c r="H159" i="4"/>
  <c r="H184" i="4"/>
  <c r="H194" i="4"/>
  <c r="H211" i="4"/>
  <c r="H224" i="4"/>
  <c r="H243" i="4"/>
  <c r="H261" i="4"/>
  <c r="H288" i="4"/>
  <c r="H332" i="4"/>
  <c r="H336" i="4"/>
  <c r="H339" i="4"/>
  <c r="H349" i="4"/>
  <c r="H351" i="4"/>
  <c r="H360" i="4"/>
  <c r="H377" i="4"/>
  <c r="H394" i="4"/>
  <c r="H430" i="4"/>
  <c r="AC437" i="4"/>
  <c r="AA437" i="4"/>
  <c r="H499" i="4"/>
  <c r="AD552" i="4"/>
  <c r="AC552" i="4"/>
  <c r="H552" i="4"/>
  <c r="AD681" i="4"/>
  <c r="AC681" i="4"/>
  <c r="AA681" i="4"/>
  <c r="H681" i="4"/>
  <c r="AD537" i="4"/>
  <c r="AC537" i="4"/>
  <c r="AB537" i="4"/>
  <c r="AD2068" i="4"/>
  <c r="H2" i="4"/>
  <c r="H5" i="4"/>
  <c r="H8" i="4"/>
  <c r="H11" i="4"/>
  <c r="AA14" i="4"/>
  <c r="AB20" i="4"/>
  <c r="AC23" i="4"/>
  <c r="H25" i="4"/>
  <c r="AA30" i="4"/>
  <c r="AA46" i="4"/>
  <c r="AC55" i="4"/>
  <c r="H57" i="4"/>
  <c r="AD67" i="4"/>
  <c r="AD69" i="4"/>
  <c r="AC83" i="4"/>
  <c r="AC85" i="4"/>
  <c r="AC94" i="4"/>
  <c r="AA96" i="4"/>
  <c r="AA110" i="4"/>
  <c r="AD113" i="4"/>
  <c r="AB115" i="4"/>
  <c r="AA117" i="4"/>
  <c r="H133" i="4"/>
  <c r="H142" i="4"/>
  <c r="AC150" i="4"/>
  <c r="H152" i="4"/>
  <c r="H158" i="4"/>
  <c r="H161" i="4"/>
  <c r="AC178" i="4"/>
  <c r="AA180" i="4"/>
  <c r="AC214" i="4"/>
  <c r="AD221" i="4"/>
  <c r="AC228" i="4"/>
  <c r="AB232" i="4"/>
  <c r="AD246" i="4"/>
  <c r="H262" i="4"/>
  <c r="AA267" i="4"/>
  <c r="AD278" i="4"/>
  <c r="AB284" i="4"/>
  <c r="AB291" i="4"/>
  <c r="H296" i="4"/>
  <c r="AA300" i="4"/>
  <c r="AD302" i="4"/>
  <c r="AC308" i="4"/>
  <c r="AD312" i="4"/>
  <c r="AB323" i="4"/>
  <c r="AD325" i="4"/>
  <c r="AD333" i="4"/>
  <c r="AC364" i="4"/>
  <c r="AC371" i="4"/>
  <c r="AD407" i="4"/>
  <c r="AA459" i="4"/>
  <c r="AB511" i="4"/>
  <c r="H511" i="4"/>
  <c r="AD511" i="4"/>
  <c r="AC511" i="4"/>
  <c r="AB543" i="4"/>
  <c r="AD543" i="4"/>
  <c r="H543" i="4"/>
  <c r="AD839" i="4"/>
  <c r="AC839" i="4"/>
  <c r="AA629" i="4"/>
  <c r="AD629" i="4"/>
  <c r="AC629" i="4"/>
  <c r="AD827" i="4"/>
  <c r="AC827" i="4"/>
  <c r="AB827" i="4"/>
  <c r="AA827" i="4"/>
  <c r="AB14" i="4"/>
  <c r="AC30" i="4"/>
  <c r="AC41" i="4"/>
  <c r="AC46" i="4"/>
  <c r="AB96" i="4"/>
  <c r="AC103" i="4"/>
  <c r="AB110" i="4"/>
  <c r="AD143" i="4"/>
  <c r="AC159" i="4"/>
  <c r="AB180" i="4"/>
  <c r="AA184" i="4"/>
  <c r="AA194" i="4"/>
  <c r="AA211" i="4"/>
  <c r="AB224" i="4"/>
  <c r="AA243" i="4"/>
  <c r="AA261" i="4"/>
  <c r="AA288" i="4"/>
  <c r="AD323" i="4"/>
  <c r="AA332" i="4"/>
  <c r="AA336" i="4"/>
  <c r="AB339" i="4"/>
  <c r="AD349" i="4"/>
  <c r="AA351" i="4"/>
  <c r="AA360" i="4"/>
  <c r="AC377" i="4"/>
  <c r="H385" i="4"/>
  <c r="AA394" i="4"/>
  <c r="AB430" i="4"/>
  <c r="AB447" i="4"/>
  <c r="AD447" i="4"/>
  <c r="AC447" i="4"/>
  <c r="AB449" i="4"/>
  <c r="AC461" i="4"/>
  <c r="AD489" i="4"/>
  <c r="H489" i="4"/>
  <c r="AB519" i="4"/>
  <c r="H519" i="4"/>
  <c r="AC822" i="4"/>
  <c r="AD822" i="4"/>
  <c r="AA860" i="4"/>
  <c r="AC860" i="4"/>
  <c r="H860" i="4"/>
  <c r="AA874" i="4"/>
  <c r="H885" i="4"/>
  <c r="AD885" i="4"/>
  <c r="AB885" i="4"/>
  <c r="AC885" i="4"/>
  <c r="AA885" i="4"/>
  <c r="AC895" i="4"/>
  <c r="AD895" i="4"/>
  <c r="AB895" i="4"/>
  <c r="AA895" i="4"/>
  <c r="H895" i="4"/>
  <c r="H2128" i="4"/>
  <c r="AD2965" i="4"/>
  <c r="H2965" i="4"/>
  <c r="AC2965" i="4"/>
  <c r="AB2965" i="4"/>
  <c r="AA29" i="4"/>
  <c r="AD41" i="4"/>
  <c r="AA45" i="4"/>
  <c r="AA93" i="4"/>
  <c r="AC96" i="4"/>
  <c r="AC110" i="4"/>
  <c r="AD180" i="4"/>
  <c r="AB184" i="4"/>
  <c r="AC194" i="4"/>
  <c r="AC211" i="4"/>
  <c r="AC224" i="4"/>
  <c r="AC243" i="4"/>
  <c r="AB261" i="4"/>
  <c r="AC288" i="4"/>
  <c r="AB332" i="4"/>
  <c r="AB336" i="4"/>
  <c r="AC339" i="4"/>
  <c r="AC351" i="4"/>
  <c r="AB360" i="4"/>
  <c r="AD377" i="4"/>
  <c r="AB394" i="4"/>
  <c r="AC430" i="4"/>
  <c r="AD432" i="4"/>
  <c r="AC432" i="4"/>
  <c r="AB432" i="4"/>
  <c r="AC469" i="4"/>
  <c r="AB471" i="4"/>
  <c r="AC471" i="4"/>
  <c r="H471" i="4"/>
  <c r="AD556" i="4"/>
  <c r="H556" i="4"/>
  <c r="AC563" i="4"/>
  <c r="AA563" i="4"/>
  <c r="H563" i="4"/>
  <c r="AD755" i="4"/>
  <c r="AA755" i="4"/>
  <c r="AD898" i="4"/>
  <c r="AC898" i="4"/>
  <c r="AA898" i="4"/>
  <c r="AC29" i="4"/>
  <c r="AC45" i="4"/>
  <c r="AC62" i="4"/>
  <c r="AC73" i="4"/>
  <c r="AC78" i="4"/>
  <c r="AD93" i="4"/>
  <c r="H95" i="4"/>
  <c r="AA107" i="4"/>
  <c r="AC119" i="4"/>
  <c r="AA145" i="4"/>
  <c r="AD171" i="4"/>
  <c r="AB173" i="4"/>
  <c r="H188" i="4"/>
  <c r="H190" i="4"/>
  <c r="AD194" i="4"/>
  <c r="H197" i="4"/>
  <c r="AA198" i="4"/>
  <c r="AB199" i="4"/>
  <c r="AA210" i="4"/>
  <c r="AD211" i="4"/>
  <c r="AD224" i="4"/>
  <c r="H230" i="4"/>
  <c r="AA242" i="4"/>
  <c r="AD243" i="4"/>
  <c r="AC261" i="4"/>
  <c r="H270" i="4"/>
  <c r="AA276" i="4"/>
  <c r="AD288" i="4"/>
  <c r="AA307" i="4"/>
  <c r="AA311" i="4"/>
  <c r="AB315" i="4"/>
  <c r="H327" i="4"/>
  <c r="AD328" i="4"/>
  <c r="AA331" i="4"/>
  <c r="AC332" i="4"/>
  <c r="AC336" i="4"/>
  <c r="H343" i="4"/>
  <c r="AB344" i="4"/>
  <c r="AC360" i="4"/>
  <c r="H376" i="4"/>
  <c r="H381" i="4"/>
  <c r="AC385" i="4"/>
  <c r="AC391" i="4"/>
  <c r="AD394" i="4"/>
  <c r="AD398" i="4"/>
  <c r="H402" i="4"/>
  <c r="AB421" i="4"/>
  <c r="H423" i="4"/>
  <c r="H441" i="4"/>
  <c r="H447" i="4"/>
  <c r="H465" i="4"/>
  <c r="AD674" i="4"/>
  <c r="AB776" i="4"/>
  <c r="AD776" i="4"/>
  <c r="AC776" i="4"/>
  <c r="AA776" i="4"/>
  <c r="H776" i="4"/>
  <c r="AC1685" i="4"/>
  <c r="AB1685" i="4"/>
  <c r="AA1685" i="4"/>
  <c r="AD29" i="4"/>
  <c r="AD45" i="4"/>
  <c r="AA61" i="4"/>
  <c r="AD73" i="4"/>
  <c r="AA77" i="4"/>
  <c r="AD105" i="4"/>
  <c r="AB107" i="4"/>
  <c r="AA132" i="4"/>
  <c r="AC136" i="4"/>
  <c r="AB145" i="4"/>
  <c r="H160" i="4"/>
  <c r="H166" i="4"/>
  <c r="AA167" i="4"/>
  <c r="AC173" i="4"/>
  <c r="AC198" i="4"/>
  <c r="AD199" i="4"/>
  <c r="H206" i="4"/>
  <c r="AD210" i="4"/>
  <c r="AA231" i="4"/>
  <c r="H234" i="4"/>
  <c r="AD242" i="4"/>
  <c r="H250" i="4"/>
  <c r="H254" i="4"/>
  <c r="AD261" i="4"/>
  <c r="H264" i="4"/>
  <c r="AB276" i="4"/>
  <c r="H303" i="4"/>
  <c r="H305" i="4"/>
  <c r="AC307" i="4"/>
  <c r="AC311" i="4"/>
  <c r="H321" i="4"/>
  <c r="AB331" i="4"/>
  <c r="AD332" i="4"/>
  <c r="AA335" i="4"/>
  <c r="AD336" i="4"/>
  <c r="AC338" i="4"/>
  <c r="AC344" i="4"/>
  <c r="AC354" i="4"/>
  <c r="H359" i="4"/>
  <c r="AA368" i="4"/>
  <c r="AC370" i="4"/>
  <c r="AA374" i="4"/>
  <c r="AC383" i="4"/>
  <c r="H388" i="4"/>
  <c r="H390" i="4"/>
  <c r="AD391" i="4"/>
  <c r="AA419" i="4"/>
  <c r="AC421" i="4"/>
  <c r="AD481" i="4"/>
  <c r="AA485" i="4"/>
  <c r="AB489" i="4"/>
  <c r="AB503" i="4"/>
  <c r="AD503" i="4"/>
  <c r="AC519" i="4"/>
  <c r="AA523" i="4"/>
  <c r="AB684" i="4"/>
  <c r="AD684" i="4"/>
  <c r="AC684" i="4"/>
  <c r="AA684" i="4"/>
  <c r="H684" i="4"/>
  <c r="AB696" i="4"/>
  <c r="AD696" i="4"/>
  <c r="AC696" i="4"/>
  <c r="AA696" i="4"/>
  <c r="H696" i="4"/>
  <c r="AA4" i="4"/>
  <c r="AA7" i="4"/>
  <c r="AA10" i="4"/>
  <c r="AB13" i="4"/>
  <c r="AA17" i="4"/>
  <c r="AC31" i="4"/>
  <c r="H33" i="4"/>
  <c r="H37" i="4"/>
  <c r="AA40" i="4"/>
  <c r="AC47" i="4"/>
  <c r="H49" i="4"/>
  <c r="AC61" i="4"/>
  <c r="AC77" i="4"/>
  <c r="AC95" i="4"/>
  <c r="H99" i="4"/>
  <c r="AA102" i="4"/>
  <c r="AC107" i="4"/>
  <c r="AB123" i="4"/>
  <c r="AB132" i="4"/>
  <c r="H135" i="4"/>
  <c r="AD173" i="4"/>
  <c r="AD183" i="4"/>
  <c r="AC186" i="4"/>
  <c r="AA188" i="4"/>
  <c r="AA190" i="4"/>
  <c r="AA197" i="4"/>
  <c r="AD198" i="4"/>
  <c r="AA230" i="4"/>
  <c r="AB231" i="4"/>
  <c r="AA260" i="4"/>
  <c r="AA270" i="4"/>
  <c r="AD276" i="4"/>
  <c r="AD307" i="4"/>
  <c r="AD311" i="4"/>
  <c r="AA327" i="4"/>
  <c r="AC331" i="4"/>
  <c r="AB335" i="4"/>
  <c r="AD338" i="4"/>
  <c r="AA343" i="4"/>
  <c r="AC346" i="4"/>
  <c r="H365" i="4"/>
  <c r="AB368" i="4"/>
  <c r="AC374" i="4"/>
  <c r="AA376" i="4"/>
  <c r="AC381" i="4"/>
  <c r="AA402" i="4"/>
  <c r="AC423" i="4"/>
  <c r="AB431" i="4"/>
  <c r="H431" i="4"/>
  <c r="AC441" i="4"/>
  <c r="AB445" i="4"/>
  <c r="AA445" i="4"/>
  <c r="AB455" i="4"/>
  <c r="AC455" i="4"/>
  <c r="H455" i="4"/>
  <c r="AC465" i="4"/>
  <c r="AA469" i="4"/>
  <c r="AD471" i="4"/>
  <c r="AB486" i="4"/>
  <c r="AC489" i="4"/>
  <c r="AA500" i="4"/>
  <c r="AD512" i="4"/>
  <c r="AA512" i="4"/>
  <c r="AD519" i="4"/>
  <c r="AA541" i="4"/>
  <c r="AD649" i="4"/>
  <c r="AC649" i="4"/>
  <c r="AA649" i="4"/>
  <c r="H938" i="4"/>
  <c r="AD938" i="4"/>
  <c r="AB938" i="4"/>
  <c r="AC938" i="4"/>
  <c r="AA938" i="4"/>
  <c r="H2098" i="4"/>
  <c r="AC2118" i="4"/>
  <c r="AD2118" i="4"/>
  <c r="AB2118" i="4"/>
  <c r="AA2118" i="4"/>
  <c r="H2118" i="4"/>
  <c r="AB4" i="4"/>
  <c r="AB7" i="4"/>
  <c r="AB10" i="4"/>
  <c r="AB17" i="4"/>
  <c r="H21" i="4"/>
  <c r="AA24" i="4"/>
  <c r="AA38" i="4"/>
  <c r="AB40" i="4"/>
  <c r="H53" i="4"/>
  <c r="AA56" i="4"/>
  <c r="AD61" i="4"/>
  <c r="AD77" i="4"/>
  <c r="H101" i="4"/>
  <c r="AB102" i="4"/>
  <c r="AD107" i="4"/>
  <c r="H111" i="4"/>
  <c r="AC123" i="4"/>
  <c r="AB127" i="4"/>
  <c r="AC132" i="4"/>
  <c r="AC139" i="4"/>
  <c r="AB160" i="4"/>
  <c r="AC166" i="4"/>
  <c r="H179" i="4"/>
  <c r="H181" i="4"/>
  <c r="H185" i="4"/>
  <c r="AB188" i="4"/>
  <c r="AC190" i="4"/>
  <c r="AB197" i="4"/>
  <c r="AD201" i="4"/>
  <c r="AA206" i="4"/>
  <c r="AA209" i="4"/>
  <c r="H222" i="4"/>
  <c r="AC230" i="4"/>
  <c r="H238" i="4"/>
  <c r="AA239" i="4"/>
  <c r="AA241" i="4"/>
  <c r="H257" i="4"/>
  <c r="H259" i="4"/>
  <c r="AC260" i="4"/>
  <c r="AB264" i="4"/>
  <c r="AC270" i="4"/>
  <c r="H285" i="4"/>
  <c r="AA303" i="4"/>
  <c r="AC321" i="4"/>
  <c r="AB327" i="4"/>
  <c r="AD331" i="4"/>
  <c r="AC335" i="4"/>
  <c r="AD341" i="4"/>
  <c r="AC343" i="4"/>
  <c r="AC350" i="4"/>
  <c r="AA359" i="4"/>
  <c r="AC368" i="4"/>
  <c r="AC376" i="4"/>
  <c r="AC390" i="4"/>
  <c r="AB402" i="4"/>
  <c r="H404" i="4"/>
  <c r="H412" i="4"/>
  <c r="AD423" i="4"/>
  <c r="AC427" i="4"/>
  <c r="H438" i="4"/>
  <c r="AD441" i="4"/>
  <c r="AD450" i="4"/>
  <c r="AD465" i="4"/>
  <c r="AB469" i="4"/>
  <c r="AD491" i="4"/>
  <c r="AD494" i="4"/>
  <c r="H503" i="4"/>
  <c r="AB527" i="4"/>
  <c r="H527" i="4"/>
  <c r="AD529" i="4"/>
  <c r="AC529" i="4"/>
  <c r="AB529" i="4"/>
  <c r="AC556" i="4"/>
  <c r="AB760" i="4"/>
  <c r="AD760" i="4"/>
  <c r="AC760" i="4"/>
  <c r="AA760" i="4"/>
  <c r="H760" i="4"/>
  <c r="AB812" i="4"/>
  <c r="AD812" i="4"/>
  <c r="AC812" i="4"/>
  <c r="AA812" i="4"/>
  <c r="H812" i="4"/>
  <c r="AA499" i="4"/>
  <c r="AD499" i="4"/>
  <c r="AB15" i="4"/>
  <c r="AA22" i="4"/>
  <c r="AB24" i="4"/>
  <c r="AC33" i="4"/>
  <c r="AC38" i="4"/>
  <c r="AC49" i="4"/>
  <c r="AA54" i="4"/>
  <c r="AB56" i="4"/>
  <c r="AC63" i="4"/>
  <c r="H65" i="4"/>
  <c r="H69" i="4"/>
  <c r="AA72" i="4"/>
  <c r="AC79" i="4"/>
  <c r="AA88" i="4"/>
  <c r="AA99" i="4"/>
  <c r="AC102" i="4"/>
  <c r="AA118" i="4"/>
  <c r="H134" i="4"/>
  <c r="AA135" i="4"/>
  <c r="AD139" i="4"/>
  <c r="AD144" i="4"/>
  <c r="AC160" i="4"/>
  <c r="AD166" i="4"/>
  <c r="AC177" i="4"/>
  <c r="AD188" i="4"/>
  <c r="AD190" i="4"/>
  <c r="AC197" i="4"/>
  <c r="AC206" i="4"/>
  <c r="AB209" i="4"/>
  <c r="AA229" i="4"/>
  <c r="AD230" i="4"/>
  <c r="AA234" i="4"/>
  <c r="AB241" i="4"/>
  <c r="H246" i="4"/>
  <c r="AA250" i="4"/>
  <c r="AA253" i="4"/>
  <c r="AA254" i="4"/>
  <c r="AB255" i="4"/>
  <c r="AD264" i="4"/>
  <c r="AD270" i="4"/>
  <c r="AB272" i="4"/>
  <c r="H279" i="4"/>
  <c r="AB280" i="4"/>
  <c r="AC303" i="4"/>
  <c r="H316" i="4"/>
  <c r="AD321" i="4"/>
  <c r="AA326" i="4"/>
  <c r="AC327" i="4"/>
  <c r="H329" i="4"/>
  <c r="AA330" i="4"/>
  <c r="AD343" i="4"/>
  <c r="AD350" i="4"/>
  <c r="H355" i="4"/>
  <c r="AC359" i="4"/>
  <c r="AC365" i="4"/>
  <c r="AA372" i="4"/>
  <c r="H417" i="4"/>
  <c r="AB418" i="4"/>
  <c r="AD427" i="4"/>
  <c r="AD452" i="4"/>
  <c r="AC452" i="4"/>
  <c r="AA452" i="4"/>
  <c r="AC464" i="4"/>
  <c r="AB464" i="4"/>
  <c r="AA464" i="4"/>
  <c r="AA478" i="4"/>
  <c r="AB480" i="4"/>
  <c r="AA480" i="4"/>
  <c r="H480" i="4"/>
  <c r="H488" i="4"/>
  <c r="H512" i="4"/>
  <c r="AB539" i="4"/>
  <c r="AA539" i="4"/>
  <c r="H539" i="4"/>
  <c r="AB680" i="4"/>
  <c r="AD680" i="4"/>
  <c r="AC680" i="4"/>
  <c r="AA680" i="4"/>
  <c r="H680" i="4"/>
  <c r="AA751" i="4"/>
  <c r="AD751" i="4"/>
  <c r="H751" i="4"/>
  <c r="AD903" i="4"/>
  <c r="AB19" i="4"/>
  <c r="AC22" i="4"/>
  <c r="AD33" i="4"/>
  <c r="AA37" i="4"/>
  <c r="AD49" i="4"/>
  <c r="AC54" i="4"/>
  <c r="AA70" i="4"/>
  <c r="H81" i="4"/>
  <c r="H85" i="4"/>
  <c r="AA86" i="4"/>
  <c r="AD97" i="4"/>
  <c r="AB99" i="4"/>
  <c r="AC111" i="4"/>
  <c r="AB118" i="4"/>
  <c r="AD121" i="4"/>
  <c r="H138" i="4"/>
  <c r="H155" i="4"/>
  <c r="AD160" i="4"/>
  <c r="AA165" i="4"/>
  <c r="AB168" i="4"/>
  <c r="AA170" i="4"/>
  <c r="AB181" i="4"/>
  <c r="AB185" i="4"/>
  <c r="AD206" i="4"/>
  <c r="H233" i="4"/>
  <c r="AA238" i="4"/>
  <c r="AD247" i="4"/>
  <c r="AC254" i="4"/>
  <c r="AA257" i="4"/>
  <c r="AC280" i="4"/>
  <c r="AA282" i="4"/>
  <c r="AB285" i="4"/>
  <c r="AA292" i="4"/>
  <c r="H312" i="4"/>
  <c r="AC330" i="4"/>
  <c r="AD359" i="4"/>
  <c r="H364" i="4"/>
  <c r="H375" i="4"/>
  <c r="AA397" i="4"/>
  <c r="AB408" i="4"/>
  <c r="AA412" i="4"/>
  <c r="AD418" i="4"/>
  <c r="AD426" i="4"/>
  <c r="AA426" i="4"/>
  <c r="H426" i="4"/>
  <c r="AC431" i="4"/>
  <c r="AD440" i="4"/>
  <c r="AA440" i="4"/>
  <c r="H440" i="4"/>
  <c r="H450" i="4"/>
  <c r="AD455" i="4"/>
  <c r="AD478" i="4"/>
  <c r="AB490" i="4"/>
  <c r="AC503" i="4"/>
  <c r="H529" i="4"/>
  <c r="AC541" i="4"/>
  <c r="AC726" i="4"/>
  <c r="H498" i="4"/>
  <c r="H514" i="4"/>
  <c r="H522" i="4"/>
  <c r="AC525" i="4"/>
  <c r="H547" i="4"/>
  <c r="AA551" i="4"/>
  <c r="AA555" i="4"/>
  <c r="AA559" i="4"/>
  <c r="AA571" i="4"/>
  <c r="H578" i="4"/>
  <c r="AD581" i="4"/>
  <c r="AA587" i="4"/>
  <c r="AC588" i="4"/>
  <c r="AB591" i="4"/>
  <c r="AA600" i="4"/>
  <c r="AD612" i="4"/>
  <c r="AD636" i="4"/>
  <c r="AC640" i="4"/>
  <c r="AD641" i="4"/>
  <c r="AB643" i="4"/>
  <c r="AD652" i="4"/>
  <c r="AD660" i="4"/>
  <c r="H667" i="4"/>
  <c r="AA668" i="4"/>
  <c r="AA669" i="4"/>
  <c r="H676" i="4"/>
  <c r="AD689" i="4"/>
  <c r="H697" i="4"/>
  <c r="AC716" i="4"/>
  <c r="AD724" i="4"/>
  <c r="H729" i="4"/>
  <c r="AA736" i="4"/>
  <c r="AA749" i="4"/>
  <c r="AA752" i="4"/>
  <c r="AC753" i="4"/>
  <c r="AD756" i="4"/>
  <c r="AB774" i="4"/>
  <c r="H777" i="4"/>
  <c r="AA785" i="4"/>
  <c r="H792" i="4"/>
  <c r="H793" i="4"/>
  <c r="AD796" i="4"/>
  <c r="AD802" i="4"/>
  <c r="AD830" i="4"/>
  <c r="H843" i="4"/>
  <c r="AD844" i="4"/>
  <c r="AB851" i="4"/>
  <c r="AA861" i="4"/>
  <c r="AB865" i="4"/>
  <c r="H867" i="4"/>
  <c r="H883" i="4"/>
  <c r="AA893" i="4"/>
  <c r="AD912" i="4"/>
  <c r="AC912" i="4"/>
  <c r="AB933" i="4"/>
  <c r="AC959" i="4"/>
  <c r="AB959" i="4"/>
  <c r="AC981" i="4"/>
  <c r="AD981" i="4"/>
  <c r="AA981" i="4"/>
  <c r="AD1042" i="4"/>
  <c r="AC1042" i="4"/>
  <c r="AA1042" i="4"/>
  <c r="H1042" i="4"/>
  <c r="AC1094" i="4"/>
  <c r="AB1094" i="4"/>
  <c r="AA1094" i="4"/>
  <c r="H1094" i="4"/>
  <c r="AD1364" i="4"/>
  <c r="AA1364" i="4"/>
  <c r="AC516" i="4"/>
  <c r="AD528" i="4"/>
  <c r="AA533" i="4"/>
  <c r="AC551" i="4"/>
  <c r="AC555" i="4"/>
  <c r="AD559" i="4"/>
  <c r="AD561" i="4"/>
  <c r="AB566" i="4"/>
  <c r="AC571" i="4"/>
  <c r="AA573" i="4"/>
  <c r="AB587" i="4"/>
  <c r="AD588" i="4"/>
  <c r="AB594" i="4"/>
  <c r="AC598" i="4"/>
  <c r="AC600" i="4"/>
  <c r="AA604" i="4"/>
  <c r="AD605" i="4"/>
  <c r="AA611" i="4"/>
  <c r="AA624" i="4"/>
  <c r="AC625" i="4"/>
  <c r="AD631" i="4"/>
  <c r="AD640" i="4"/>
  <c r="AD643" i="4"/>
  <c r="AA664" i="4"/>
  <c r="AC668" i="4"/>
  <c r="AC669" i="4"/>
  <c r="AA672" i="4"/>
  <c r="AD677" i="4"/>
  <c r="AA685" i="4"/>
  <c r="AA688" i="4"/>
  <c r="AA703" i="4"/>
  <c r="AB710" i="4"/>
  <c r="AD716" i="4"/>
  <c r="AB718" i="4"/>
  <c r="AA733" i="4"/>
  <c r="AC736" i="4"/>
  <c r="AA745" i="4"/>
  <c r="AA748" i="4"/>
  <c r="AC749" i="4"/>
  <c r="AC752" i="4"/>
  <c r="AD753" i="4"/>
  <c r="AB766" i="4"/>
  <c r="AA769" i="4"/>
  <c r="AC774" i="4"/>
  <c r="AA784" i="4"/>
  <c r="AC785" i="4"/>
  <c r="AA805" i="4"/>
  <c r="AD810" i="4"/>
  <c r="AC828" i="4"/>
  <c r="AC842" i="4"/>
  <c r="AB842" i="4"/>
  <c r="AC851" i="4"/>
  <c r="AB861" i="4"/>
  <c r="AC865" i="4"/>
  <c r="AB871" i="4"/>
  <c r="AD873" i="4"/>
  <c r="AB877" i="4"/>
  <c r="AC893" i="4"/>
  <c r="AA929" i="4"/>
  <c r="AD929" i="4"/>
  <c r="AC929" i="4"/>
  <c r="AB929" i="4"/>
  <c r="AC940" i="4"/>
  <c r="AA940" i="4"/>
  <c r="AD942" i="4"/>
  <c r="AD1305" i="4"/>
  <c r="AA1305" i="4"/>
  <c r="H439" i="4"/>
  <c r="H473" i="4"/>
  <c r="H479" i="4"/>
  <c r="AB498" i="4"/>
  <c r="AB514" i="4"/>
  <c r="AA547" i="4"/>
  <c r="H550" i="4"/>
  <c r="AD551" i="4"/>
  <c r="H554" i="4"/>
  <c r="AD555" i="4"/>
  <c r="H558" i="4"/>
  <c r="AD566" i="4"/>
  <c r="AC573" i="4"/>
  <c r="AA578" i="4"/>
  <c r="H585" i="4"/>
  <c r="AD587" i="4"/>
  <c r="AC594" i="4"/>
  <c r="AD600" i="4"/>
  <c r="AC604" i="4"/>
  <c r="H608" i="4"/>
  <c r="H609" i="4"/>
  <c r="AB611" i="4"/>
  <c r="H616" i="4"/>
  <c r="AC624" i="4"/>
  <c r="H628" i="4"/>
  <c r="H648" i="4"/>
  <c r="H655" i="4"/>
  <c r="AC664" i="4"/>
  <c r="AA667" i="4"/>
  <c r="AD668" i="4"/>
  <c r="AD669" i="4"/>
  <c r="H671" i="4"/>
  <c r="AC672" i="4"/>
  <c r="AA676" i="4"/>
  <c r="AC685" i="4"/>
  <c r="AC688" i="4"/>
  <c r="AA697" i="4"/>
  <c r="H701" i="4"/>
  <c r="AC710" i="4"/>
  <c r="H712" i="4"/>
  <c r="AA728" i="4"/>
  <c r="AA729" i="4"/>
  <c r="AC733" i="4"/>
  <c r="AD736" i="4"/>
  <c r="AA744" i="4"/>
  <c r="AC745" i="4"/>
  <c r="AC748" i="4"/>
  <c r="AD752" i="4"/>
  <c r="AA768" i="4"/>
  <c r="AA777" i="4"/>
  <c r="AC784" i="4"/>
  <c r="AA792" i="4"/>
  <c r="AA793" i="4"/>
  <c r="AA804" i="4"/>
  <c r="AC805" i="4"/>
  <c r="H833" i="4"/>
  <c r="AA843" i="4"/>
  <c r="AD851" i="4"/>
  <c r="AB867" i="4"/>
  <c r="AC900" i="4"/>
  <c r="AB900" i="4"/>
  <c r="AC918" i="4"/>
  <c r="AD934" i="4"/>
  <c r="AC934" i="4"/>
  <c r="AB934" i="4"/>
  <c r="AD957" i="4"/>
  <c r="AD1020" i="4"/>
  <c r="AB1020" i="4"/>
  <c r="AA1020" i="4"/>
  <c r="H1020" i="4"/>
  <c r="AD1061" i="4"/>
  <c r="AD1409" i="4"/>
  <c r="AD841" i="4"/>
  <c r="AC841" i="4"/>
  <c r="AB841" i="4"/>
  <c r="AC867" i="4"/>
  <c r="H879" i="4"/>
  <c r="AB879" i="4"/>
  <c r="AC897" i="4"/>
  <c r="AC991" i="4"/>
  <c r="AA991" i="4"/>
  <c r="H991" i="4"/>
  <c r="AD1004" i="4"/>
  <c r="AC1204" i="4"/>
  <c r="AD1204" i="4"/>
  <c r="AB1204" i="4"/>
  <c r="AA1204" i="4"/>
  <c r="AD1282" i="4"/>
  <c r="AC1282" i="4"/>
  <c r="AA1282" i="4"/>
  <c r="AD1333" i="4"/>
  <c r="AC1333" i="4"/>
  <c r="AC1423" i="4"/>
  <c r="AB1423" i="4"/>
  <c r="H1423" i="4"/>
  <c r="AD1423" i="4"/>
  <c r="AA1423" i="4"/>
  <c r="AD845" i="4"/>
  <c r="AA850" i="4"/>
  <c r="AD850" i="4"/>
  <c r="AC850" i="4"/>
  <c r="AD857" i="4"/>
  <c r="H857" i="4"/>
  <c r="AD1038" i="4"/>
  <c r="AC1038" i="4"/>
  <c r="AA1038" i="4"/>
  <c r="AD1095" i="4"/>
  <c r="AB1095" i="4"/>
  <c r="AA1095" i="4"/>
  <c r="H1095" i="4"/>
  <c r="H557" i="4"/>
  <c r="H575" i="4"/>
  <c r="H582" i="4"/>
  <c r="H632" i="4"/>
  <c r="H633" i="4"/>
  <c r="H644" i="4"/>
  <c r="H647" i="4"/>
  <c r="H704" i="4"/>
  <c r="H705" i="4"/>
  <c r="H708" i="4"/>
  <c r="H721" i="4"/>
  <c r="H775" i="4"/>
  <c r="H817" i="4"/>
  <c r="H818" i="4"/>
  <c r="H832" i="4"/>
  <c r="H837" i="4"/>
  <c r="H841" i="4"/>
  <c r="AD853" i="4"/>
  <c r="H853" i="4"/>
  <c r="AD869" i="4"/>
  <c r="H869" i="4"/>
  <c r="AA872" i="4"/>
  <c r="H897" i="4"/>
  <c r="AA904" i="4"/>
  <c r="H720" i="4"/>
  <c r="H825" i="4"/>
  <c r="AA838" i="4"/>
  <c r="H845" i="4"/>
  <c r="AD849" i="4"/>
  <c r="AB849" i="4"/>
  <c r="AA849" i="4"/>
  <c r="H875" i="4"/>
  <c r="AD886" i="4"/>
  <c r="AC899" i="4"/>
  <c r="AC908" i="4"/>
  <c r="AC919" i="4"/>
  <c r="AC939" i="4"/>
  <c r="H939" i="4"/>
  <c r="AB939" i="4"/>
  <c r="AC975" i="4"/>
  <c r="AB975" i="4"/>
  <c r="AC1011" i="4"/>
  <c r="AA1011" i="4"/>
  <c r="AB1057" i="4"/>
  <c r="AD1069" i="4"/>
  <c r="AB1069" i="4"/>
  <c r="AD1322" i="4"/>
  <c r="AC1322" i="4"/>
  <c r="AA1322" i="4"/>
  <c r="AA704" i="4"/>
  <c r="AA705" i="4"/>
  <c r="AD767" i="4"/>
  <c r="AD775" i="4"/>
  <c r="AA803" i="4"/>
  <c r="AB826" i="4"/>
  <c r="AA835" i="4"/>
  <c r="AB850" i="4"/>
  <c r="AC854" i="4"/>
  <c r="AA857" i="4"/>
  <c r="AB866" i="4"/>
  <c r="AA866" i="4"/>
  <c r="AC966" i="4"/>
  <c r="AC995" i="4"/>
  <c r="AA995" i="4"/>
  <c r="AD1005" i="4"/>
  <c r="AC1005" i="4"/>
  <c r="AB1005" i="4"/>
  <c r="AA1005" i="4"/>
  <c r="AD1110" i="4"/>
  <c r="AC1166" i="4"/>
  <c r="AD1331" i="4"/>
  <c r="AA1331" i="4"/>
  <c r="H1331" i="4"/>
  <c r="AC557" i="4"/>
  <c r="AB562" i="4"/>
  <c r="H567" i="4"/>
  <c r="H574" i="4"/>
  <c r="AD575" i="4"/>
  <c r="AB582" i="4"/>
  <c r="H588" i="4"/>
  <c r="AB595" i="4"/>
  <c r="H612" i="4"/>
  <c r="AC632" i="4"/>
  <c r="AC633" i="4"/>
  <c r="H636" i="4"/>
  <c r="H640" i="4"/>
  <c r="H641" i="4"/>
  <c r="AA644" i="4"/>
  <c r="AB647" i="4"/>
  <c r="H652" i="4"/>
  <c r="AC657" i="4"/>
  <c r="H660" i="4"/>
  <c r="AC704" i="4"/>
  <c r="AC705" i="4"/>
  <c r="AC708" i="4"/>
  <c r="H716" i="4"/>
  <c r="H719" i="4"/>
  <c r="AA720" i="4"/>
  <c r="AD808" i="4"/>
  <c r="AB817" i="4"/>
  <c r="AB818" i="4"/>
  <c r="AA825" i="4"/>
  <c r="AC826" i="4"/>
  <c r="AD832" i="4"/>
  <c r="AB837" i="4"/>
  <c r="AC838" i="4"/>
  <c r="AA845" i="4"/>
  <c r="H849" i="4"/>
  <c r="AD854" i="4"/>
  <c r="AB857" i="4"/>
  <c r="AD861" i="4"/>
  <c r="AC861" i="4"/>
  <c r="AD865" i="4"/>
  <c r="AA865" i="4"/>
  <c r="AC875" i="4"/>
  <c r="H886" i="4"/>
  <c r="AD893" i="4"/>
  <c r="AD897" i="4"/>
  <c r="AA928" i="4"/>
  <c r="AC928" i="4"/>
  <c r="AD1036" i="4"/>
  <c r="AA1036" i="4"/>
  <c r="AD1291" i="4"/>
  <c r="AB1291" i="4"/>
  <c r="H1291" i="4"/>
  <c r="AD1317" i="4"/>
  <c r="AC1317" i="4"/>
  <c r="AB1317" i="4"/>
  <c r="H1339" i="4"/>
  <c r="AD557" i="4"/>
  <c r="AC562" i="4"/>
  <c r="H569" i="4"/>
  <c r="AD582" i="4"/>
  <c r="H601" i="4"/>
  <c r="AA613" i="4"/>
  <c r="H615" i="4"/>
  <c r="AD632" i="4"/>
  <c r="AD633" i="4"/>
  <c r="H643" i="4"/>
  <c r="AC644" i="4"/>
  <c r="AC647" i="4"/>
  <c r="AB650" i="4"/>
  <c r="AD657" i="4"/>
  <c r="H668" i="4"/>
  <c r="AA679" i="4"/>
  <c r="AB686" i="4"/>
  <c r="AC702" i="4"/>
  <c r="AD704" i="4"/>
  <c r="AD705" i="4"/>
  <c r="AD708" i="4"/>
  <c r="AA711" i="4"/>
  <c r="AC720" i="4"/>
  <c r="AB734" i="4"/>
  <c r="H736" i="4"/>
  <c r="AA771" i="4"/>
  <c r="AC817" i="4"/>
  <c r="AC818" i="4"/>
  <c r="AB825" i="4"/>
  <c r="AD826" i="4"/>
  <c r="AC837" i="4"/>
  <c r="AD838" i="4"/>
  <c r="H844" i="4"/>
  <c r="AB845" i="4"/>
  <c r="AC857" i="4"/>
  <c r="AA862" i="4"/>
  <c r="AC871" i="4"/>
  <c r="AC872" i="4"/>
  <c r="AD875" i="4"/>
  <c r="AD877" i="4"/>
  <c r="H877" i="4"/>
  <c r="AC877" i="4"/>
  <c r="AA877" i="4"/>
  <c r="AC923" i="4"/>
  <c r="AA933" i="4"/>
  <c r="H933" i="4"/>
  <c r="AC933" i="4"/>
  <c r="AA939" i="4"/>
  <c r="AC954" i="4"/>
  <c r="AA970" i="4"/>
  <c r="AC970" i="4"/>
  <c r="H995" i="4"/>
  <c r="AB1259" i="4"/>
  <c r="AC1371" i="4"/>
  <c r="AA1371" i="4"/>
  <c r="H1371" i="4"/>
  <c r="H559" i="4"/>
  <c r="AA567" i="4"/>
  <c r="AB574" i="4"/>
  <c r="AA579" i="4"/>
  <c r="AA581" i="4"/>
  <c r="AD589" i="4"/>
  <c r="H600" i="4"/>
  <c r="AA612" i="4"/>
  <c r="AC613" i="4"/>
  <c r="AA636" i="4"/>
  <c r="AD644" i="4"/>
  <c r="AB646" i="4"/>
  <c r="AA652" i="4"/>
  <c r="AA660" i="4"/>
  <c r="H688" i="4"/>
  <c r="AB711" i="4"/>
  <c r="AB719" i="4"/>
  <c r="AD720" i="4"/>
  <c r="AB730" i="4"/>
  <c r="AC737" i="4"/>
  <c r="AB771" i="4"/>
  <c r="AC816" i="4"/>
  <c r="AC825" i="4"/>
  <c r="AC840" i="4"/>
  <c r="AD843" i="4"/>
  <c r="AC843" i="4"/>
  <c r="AC845" i="4"/>
  <c r="AC849" i="4"/>
  <c r="AB886" i="4"/>
  <c r="AD888" i="4"/>
  <c r="AA899" i="4"/>
  <c r="AA914" i="4"/>
  <c r="AD939" i="4"/>
  <c r="AB942" i="4"/>
  <c r="AC1240" i="4"/>
  <c r="AB910" i="4"/>
  <c r="AB924" i="4"/>
  <c r="AA945" i="4"/>
  <c r="AA948" i="4"/>
  <c r="H950" i="4"/>
  <c r="AA958" i="4"/>
  <c r="AC972" i="4"/>
  <c r="AD976" i="4"/>
  <c r="AB996" i="4"/>
  <c r="AA1017" i="4"/>
  <c r="AD1018" i="4"/>
  <c r="AA1024" i="4"/>
  <c r="H1027" i="4"/>
  <c r="AB1033" i="4"/>
  <c r="AB1046" i="4"/>
  <c r="AB1050" i="4"/>
  <c r="AD1074" i="4"/>
  <c r="H1079" i="4"/>
  <c r="AA1082" i="4"/>
  <c r="AA1092" i="4"/>
  <c r="AB1098" i="4"/>
  <c r="H1120" i="4"/>
  <c r="AB1124" i="4"/>
  <c r="AC1129" i="4"/>
  <c r="AD1130" i="4"/>
  <c r="AB1134" i="4"/>
  <c r="AA1139" i="4"/>
  <c r="H1141" i="4"/>
  <c r="AD1142" i="4"/>
  <c r="AB1172" i="4"/>
  <c r="AB1190" i="4"/>
  <c r="H1197" i="4"/>
  <c r="AD1198" i="4"/>
  <c r="AA1205" i="4"/>
  <c r="AD1209" i="4"/>
  <c r="AC1212" i="4"/>
  <c r="H1214" i="4"/>
  <c r="AB1215" i="4"/>
  <c r="H1222" i="4"/>
  <c r="AC1234" i="4"/>
  <c r="AD1245" i="4"/>
  <c r="AD1246" i="4"/>
  <c r="AD1262" i="4"/>
  <c r="AC1265" i="4"/>
  <c r="AD1270" i="4"/>
  <c r="AD1273" i="4"/>
  <c r="AC1285" i="4"/>
  <c r="AA1287" i="4"/>
  <c r="H1299" i="4"/>
  <c r="AC1302" i="4"/>
  <c r="AC1306" i="4"/>
  <c r="H1315" i="4"/>
  <c r="AB1318" i="4"/>
  <c r="AB1319" i="4"/>
  <c r="AB1341" i="4"/>
  <c r="AD1342" i="4"/>
  <c r="AD1354" i="4"/>
  <c r="AD1377" i="4"/>
  <c r="AB1377" i="4"/>
  <c r="AD1390" i="4"/>
  <c r="AB1391" i="4"/>
  <c r="AA1397" i="4"/>
  <c r="AD1399" i="4"/>
  <c r="AB1432" i="4"/>
  <c r="AA1432" i="4"/>
  <c r="AD1438" i="4"/>
  <c r="AD1394" i="4"/>
  <c r="AA1394" i="4"/>
  <c r="AD1421" i="4"/>
  <c r="AB1421" i="4"/>
  <c r="AA1421" i="4"/>
  <c r="AB1430" i="4"/>
  <c r="AC1449" i="4"/>
  <c r="AB1449" i="4"/>
  <c r="AA1449" i="4"/>
  <c r="AB1610" i="4"/>
  <c r="H864" i="4"/>
  <c r="AB878" i="4"/>
  <c r="AB890" i="4"/>
  <c r="AA891" i="4"/>
  <c r="AD892" i="4"/>
  <c r="H902" i="4"/>
  <c r="H907" i="4"/>
  <c r="AD924" i="4"/>
  <c r="AD932" i="4"/>
  <c r="AC948" i="4"/>
  <c r="AA950" i="4"/>
  <c r="AD951" i="4"/>
  <c r="AB953" i="4"/>
  <c r="H955" i="4"/>
  <c r="AC956" i="4"/>
  <c r="AC958" i="4"/>
  <c r="AB998" i="4"/>
  <c r="H1015" i="4"/>
  <c r="H1016" i="4"/>
  <c r="AD1024" i="4"/>
  <c r="AD1046" i="4"/>
  <c r="AD1050" i="4"/>
  <c r="H1066" i="4"/>
  <c r="AA1067" i="4"/>
  <c r="AD1092" i="4"/>
  <c r="AB1117" i="4"/>
  <c r="AB1120" i="4"/>
  <c r="AB1121" i="4"/>
  <c r="AD1124" i="4"/>
  <c r="AC1139" i="4"/>
  <c r="AA1141" i="4"/>
  <c r="AB1154" i="4"/>
  <c r="AD1172" i="4"/>
  <c r="AA1181" i="4"/>
  <c r="H1185" i="4"/>
  <c r="AD1190" i="4"/>
  <c r="AA1197" i="4"/>
  <c r="H1203" i="4"/>
  <c r="AD1205" i="4"/>
  <c r="AA1214" i="4"/>
  <c r="AB1227" i="4"/>
  <c r="AB1236" i="4"/>
  <c r="AB1254" i="4"/>
  <c r="AD1255" i="4"/>
  <c r="AB1257" i="4"/>
  <c r="AB1280" i="4"/>
  <c r="AD1287" i="4"/>
  <c r="AB1294" i="4"/>
  <c r="AD1318" i="4"/>
  <c r="H1330" i="4"/>
  <c r="AD1335" i="4"/>
  <c r="AB1344" i="4"/>
  <c r="H1367" i="4"/>
  <c r="AC1375" i="4"/>
  <c r="AD1375" i="4"/>
  <c r="AA1375" i="4"/>
  <c r="AD1383" i="4"/>
  <c r="H1390" i="4"/>
  <c r="AB1403" i="4"/>
  <c r="AC1405" i="4"/>
  <c r="AA1412" i="4"/>
  <c r="AC1430" i="4"/>
  <c r="AD1435" i="4"/>
  <c r="AB1435" i="4"/>
  <c r="AC890" i="4"/>
  <c r="AB891" i="4"/>
  <c r="AC922" i="4"/>
  <c r="AB937" i="4"/>
  <c r="AC950" i="4"/>
  <c r="AC953" i="4"/>
  <c r="AC960" i="4"/>
  <c r="AD998" i="4"/>
  <c r="H1000" i="4"/>
  <c r="AD1007" i="4"/>
  <c r="H1022" i="4"/>
  <c r="AA1027" i="4"/>
  <c r="H1059" i="4"/>
  <c r="AD1067" i="4"/>
  <c r="AA1079" i="4"/>
  <c r="AB1103" i="4"/>
  <c r="H1112" i="4"/>
  <c r="AD1117" i="4"/>
  <c r="AC1120" i="4"/>
  <c r="AC1141" i="4"/>
  <c r="AA1149" i="4"/>
  <c r="AB1197" i="4"/>
  <c r="AC1208" i="4"/>
  <c r="AB1214" i="4"/>
  <c r="H1217" i="4"/>
  <c r="AA1222" i="4"/>
  <c r="AD1227" i="4"/>
  <c r="H1230" i="4"/>
  <c r="AD1236" i="4"/>
  <c r="H1243" i="4"/>
  <c r="AA1244" i="4"/>
  <c r="AA1261" i="4"/>
  <c r="AA1276" i="4"/>
  <c r="AC1294" i="4"/>
  <c r="AA1299" i="4"/>
  <c r="AB1315" i="4"/>
  <c r="AD1344" i="4"/>
  <c r="AA1346" i="4"/>
  <c r="H1366" i="4"/>
  <c r="AC1369" i="4"/>
  <c r="AD1373" i="4"/>
  <c r="AA1377" i="4"/>
  <c r="AA1392" i="4"/>
  <c r="AC1402" i="4"/>
  <c r="AB1402" i="4"/>
  <c r="AD1404" i="4"/>
  <c r="AB1404" i="4"/>
  <c r="AD1412" i="4"/>
  <c r="AD1418" i="4"/>
  <c r="AD1481" i="4"/>
  <c r="AB1481" i="4"/>
  <c r="AA1481" i="4"/>
  <c r="H1481" i="4"/>
  <c r="AA1296" i="4"/>
  <c r="AA1298" i="4"/>
  <c r="AA1301" i="4"/>
  <c r="AC1394" i="4"/>
  <c r="AB1416" i="4"/>
  <c r="AC1421" i="4"/>
  <c r="AA1450" i="4"/>
  <c r="H1450" i="4"/>
  <c r="H1582" i="4"/>
  <c r="AB1582" i="4"/>
  <c r="AA1022" i="4"/>
  <c r="AB1026" i="4"/>
  <c r="AB1081" i="4"/>
  <c r="AA1106" i="4"/>
  <c r="AB1112" i="4"/>
  <c r="AB1169" i="4"/>
  <c r="AC1222" i="4"/>
  <c r="AA1230" i="4"/>
  <c r="AC1249" i="4"/>
  <c r="H1286" i="4"/>
  <c r="AB1296" i="4"/>
  <c r="AB1298" i="4"/>
  <c r="AD1301" i="4"/>
  <c r="AB1330" i="4"/>
  <c r="AA1366" i="4"/>
  <c r="AB1367" i="4"/>
  <c r="AD1370" i="4"/>
  <c r="AD1384" i="4"/>
  <c r="AA1388" i="4"/>
  <c r="AA1553" i="4"/>
  <c r="H1553" i="4"/>
  <c r="AA1000" i="4"/>
  <c r="AB1022" i="4"/>
  <c r="AC1026" i="4"/>
  <c r="H1034" i="4"/>
  <c r="H1070" i="4"/>
  <c r="AD1081" i="4"/>
  <c r="AB1106" i="4"/>
  <c r="AD1112" i="4"/>
  <c r="H1126" i="4"/>
  <c r="H1153" i="4"/>
  <c r="H1210" i="4"/>
  <c r="AA1217" i="4"/>
  <c r="H1219" i="4"/>
  <c r="AD1230" i="4"/>
  <c r="AA1243" i="4"/>
  <c r="H1246" i="4"/>
  <c r="H1266" i="4"/>
  <c r="H1271" i="4"/>
  <c r="AD1296" i="4"/>
  <c r="AC1298" i="4"/>
  <c r="H1355" i="4"/>
  <c r="AB1366" i="4"/>
  <c r="AB1388" i="4"/>
  <c r="AD1619" i="4"/>
  <c r="AB1000" i="4"/>
  <c r="AC1022" i="4"/>
  <c r="AD1026" i="4"/>
  <c r="AA1078" i="4"/>
  <c r="AA1132" i="4"/>
  <c r="AC1140" i="4"/>
  <c r="AB1163" i="4"/>
  <c r="AA1187" i="4"/>
  <c r="AB1217" i="4"/>
  <c r="AB1235" i="4"/>
  <c r="AB1243" i="4"/>
  <c r="AD1298" i="4"/>
  <c r="AA1343" i="4"/>
  <c r="AC1366" i="4"/>
  <c r="AD1388" i="4"/>
  <c r="AC1395" i="4"/>
  <c r="AB1426" i="4"/>
  <c r="H1426" i="4"/>
  <c r="AD1433" i="4"/>
  <c r="AC1433" i="4"/>
  <c r="AB1433" i="4"/>
  <c r="AA1433" i="4"/>
  <c r="AC1442" i="4"/>
  <c r="AA1442" i="4"/>
  <c r="AD1484" i="4"/>
  <c r="AB1484" i="4"/>
  <c r="AA1484" i="4"/>
  <c r="H1654" i="4"/>
  <c r="AD1654" i="4"/>
  <c r="AC1654" i="4"/>
  <c r="AB1654" i="4"/>
  <c r="AA1654" i="4"/>
  <c r="AB911" i="4"/>
  <c r="AA952" i="4"/>
  <c r="AC961" i="4"/>
  <c r="AA988" i="4"/>
  <c r="H1012" i="4"/>
  <c r="AD1022" i="4"/>
  <c r="AA1034" i="4"/>
  <c r="AA1070" i="4"/>
  <c r="AC1078" i="4"/>
  <c r="H1086" i="4"/>
  <c r="H1118" i="4"/>
  <c r="H1129" i="4"/>
  <c r="H1130" i="4"/>
  <c r="AC1132" i="4"/>
  <c r="H1134" i="4"/>
  <c r="H1146" i="4"/>
  <c r="AC1163" i="4"/>
  <c r="H1165" i="4"/>
  <c r="H1170" i="4"/>
  <c r="H1191" i="4"/>
  <c r="H1209" i="4"/>
  <c r="AA1210" i="4"/>
  <c r="AC1217" i="4"/>
  <c r="AA1219" i="4"/>
  <c r="H1221" i="4"/>
  <c r="H1234" i="4"/>
  <c r="AA1260" i="4"/>
  <c r="AB1279" i="4"/>
  <c r="H1283" i="4"/>
  <c r="AA1290" i="4"/>
  <c r="H1314" i="4"/>
  <c r="H1319" i="4"/>
  <c r="AD1343" i="4"/>
  <c r="AA1355" i="4"/>
  <c r="AA1358" i="4"/>
  <c r="AD1366" i="4"/>
  <c r="AC1399" i="4"/>
  <c r="AA1399" i="4"/>
  <c r="H1399" i="4"/>
  <c r="AC1407" i="4"/>
  <c r="AA1416" i="4"/>
  <c r="AC1438" i="4"/>
  <c r="AB1438" i="4"/>
  <c r="AA1438" i="4"/>
  <c r="AC1450" i="4"/>
  <c r="AC946" i="4"/>
  <c r="AA976" i="4"/>
  <c r="AD988" i="4"/>
  <c r="AA990" i="4"/>
  <c r="AC999" i="4"/>
  <c r="AA1018" i="4"/>
  <c r="AC1034" i="4"/>
  <c r="AC1037" i="4"/>
  <c r="AC1062" i="4"/>
  <c r="AD1068" i="4"/>
  <c r="AB1070" i="4"/>
  <c r="AA1074" i="4"/>
  <c r="AA1080" i="4"/>
  <c r="AA1090" i="4"/>
  <c r="AC1093" i="4"/>
  <c r="AB1099" i="4"/>
  <c r="AA1111" i="4"/>
  <c r="H1113" i="4"/>
  <c r="H1124" i="4"/>
  <c r="AB1125" i="4"/>
  <c r="AA1126" i="4"/>
  <c r="AD1132" i="4"/>
  <c r="AC1135" i="4"/>
  <c r="AA1144" i="4"/>
  <c r="H1148" i="4"/>
  <c r="AD1163" i="4"/>
  <c r="AB1167" i="4"/>
  <c r="H1172" i="4"/>
  <c r="AB1173" i="4"/>
  <c r="H1198" i="4"/>
  <c r="AB1202" i="4"/>
  <c r="AC1210" i="4"/>
  <c r="H1215" i="4"/>
  <c r="AD1216" i="4"/>
  <c r="AD1217" i="4"/>
  <c r="AD1219" i="4"/>
  <c r="AC1224" i="4"/>
  <c r="AB1232" i="4"/>
  <c r="AA1246" i="4"/>
  <c r="AA1258" i="4"/>
  <c r="AD1260" i="4"/>
  <c r="AA1266" i="4"/>
  <c r="AA1268" i="4"/>
  <c r="AA1271" i="4"/>
  <c r="H1275" i="4"/>
  <c r="AA1277" i="4"/>
  <c r="AD1279" i="4"/>
  <c r="AC1290" i="4"/>
  <c r="AA1292" i="4"/>
  <c r="H1302" i="4"/>
  <c r="AD1307" i="4"/>
  <c r="AB1355" i="4"/>
  <c r="AC1358" i="4"/>
  <c r="AC1370" i="4"/>
  <c r="H1395" i="4"/>
  <c r="AD1397" i="4"/>
  <c r="AB1397" i="4"/>
  <c r="AC1415" i="4"/>
  <c r="H1415" i="4"/>
  <c r="H1442" i="4"/>
  <c r="AD1473" i="4"/>
  <c r="H1473" i="4"/>
  <c r="AC1506" i="4"/>
  <c r="AD1533" i="4"/>
  <c r="H1623" i="4"/>
  <c r="AD1623" i="4"/>
  <c r="AB976" i="4"/>
  <c r="AB980" i="4"/>
  <c r="AA1028" i="4"/>
  <c r="AD1034" i="4"/>
  <c r="AA1054" i="4"/>
  <c r="AA1076" i="4"/>
  <c r="AD1080" i="4"/>
  <c r="AA1086" i="4"/>
  <c r="AA1102" i="4"/>
  <c r="AA1122" i="4"/>
  <c r="AA1129" i="4"/>
  <c r="AA1130" i="4"/>
  <c r="AC1144" i="4"/>
  <c r="AB1146" i="4"/>
  <c r="AC1202" i="4"/>
  <c r="AA1209" i="4"/>
  <c r="AD1210" i="4"/>
  <c r="AA1228" i="4"/>
  <c r="AA1234" i="4"/>
  <c r="AC1237" i="4"/>
  <c r="AA1252" i="4"/>
  <c r="AB1266" i="4"/>
  <c r="AA1312" i="4"/>
  <c r="AC1338" i="4"/>
  <c r="AD1358" i="4"/>
  <c r="AC1383" i="4"/>
  <c r="H1383" i="4"/>
  <c r="AD1426" i="4"/>
  <c r="AA1430" i="4"/>
  <c r="AB1441" i="4"/>
  <c r="AC1445" i="4"/>
  <c r="AA1469" i="4"/>
  <c r="AC1474" i="4"/>
  <c r="AB1476" i="4"/>
  <c r="AD1495" i="4"/>
  <c r="AA1512" i="4"/>
  <c r="AA1514" i="4"/>
  <c r="AB1520" i="4"/>
  <c r="AA1522" i="4"/>
  <c r="H1526" i="4"/>
  <c r="AC1539" i="4"/>
  <c r="AC1542" i="4"/>
  <c r="AB1548" i="4"/>
  <c r="AD1548" i="4"/>
  <c r="AC1554" i="4"/>
  <c r="AD1567" i="4"/>
  <c r="AD1568" i="4"/>
  <c r="AD1570" i="4"/>
  <c r="AD1579" i="4"/>
  <c r="AD1588" i="4"/>
  <c r="AA1591" i="4"/>
  <c r="H1593" i="4"/>
  <c r="AB1595" i="4"/>
  <c r="H1621" i="4"/>
  <c r="AC1634" i="4"/>
  <c r="H1634" i="4"/>
  <c r="AB1635" i="4"/>
  <c r="H1638" i="4"/>
  <c r="AD1690" i="4"/>
  <c r="AA1707" i="4"/>
  <c r="AA1718" i="4"/>
  <c r="H1718" i="4"/>
  <c r="AD1718" i="4"/>
  <c r="AD1783" i="4"/>
  <c r="AC1783" i="4"/>
  <c r="H1783" i="4"/>
  <c r="AD1790" i="4"/>
  <c r="AB1790" i="4"/>
  <c r="H1790" i="4"/>
  <c r="AB1897" i="4"/>
  <c r="AD1897" i="4"/>
  <c r="AA1897" i="4"/>
  <c r="AC1964" i="4"/>
  <c r="H1964" i="4"/>
  <c r="AD2052" i="4"/>
  <c r="AA2052" i="4"/>
  <c r="AC1441" i="4"/>
  <c r="AB1469" i="4"/>
  <c r="AA1471" i="4"/>
  <c r="AD1474" i="4"/>
  <c r="AC1476" i="4"/>
  <c r="AA1499" i="4"/>
  <c r="AC1503" i="4"/>
  <c r="AA1504" i="4"/>
  <c r="AB1512" i="4"/>
  <c r="AB1514" i="4"/>
  <c r="AB1522" i="4"/>
  <c r="AA1524" i="4"/>
  <c r="AD1537" i="4"/>
  <c r="AB1556" i="4"/>
  <c r="AD1591" i="4"/>
  <c r="AA1600" i="4"/>
  <c r="AA1602" i="4"/>
  <c r="AC1612" i="4"/>
  <c r="AA1646" i="4"/>
  <c r="AA1652" i="4"/>
  <c r="AD1652" i="4"/>
  <c r="AD1698" i="4"/>
  <c r="AB1698" i="4"/>
  <c r="AD1764" i="4"/>
  <c r="AC1764" i="4"/>
  <c r="AD1804" i="4"/>
  <c r="AC1804" i="4"/>
  <c r="AB1804" i="4"/>
  <c r="AA1804" i="4"/>
  <c r="H1804" i="4"/>
  <c r="AD1860" i="4"/>
  <c r="AB1860" i="4"/>
  <c r="AA1860" i="4"/>
  <c r="H1860" i="4"/>
  <c r="AD1902" i="4"/>
  <c r="AC1902" i="4"/>
  <c r="AB1902" i="4"/>
  <c r="AA1902" i="4"/>
  <c r="AC1458" i="4"/>
  <c r="AA1479" i="4"/>
  <c r="AB1499" i="4"/>
  <c r="AB1504" i="4"/>
  <c r="AC1511" i="4"/>
  <c r="AC1512" i="4"/>
  <c r="AC1515" i="4"/>
  <c r="AB1515" i="4"/>
  <c r="AD1521" i="4"/>
  <c r="H1521" i="4"/>
  <c r="AD1541" i="4"/>
  <c r="AC1556" i="4"/>
  <c r="AD1638" i="4"/>
  <c r="AD1640" i="4"/>
  <c r="AC1640" i="4"/>
  <c r="AD1643" i="4"/>
  <c r="AC1646" i="4"/>
  <c r="AC1648" i="4"/>
  <c r="H1648" i="4"/>
  <c r="AC1663" i="4"/>
  <c r="AD1681" i="4"/>
  <c r="AC1681" i="4"/>
  <c r="AB1681" i="4"/>
  <c r="AD1703" i="4"/>
  <c r="AA1708" i="4"/>
  <c r="AC1725" i="4"/>
  <c r="AD1795" i="4"/>
  <c r="AC1795" i="4"/>
  <c r="AA1795" i="4"/>
  <c r="H1795" i="4"/>
  <c r="AB1837" i="4"/>
  <c r="AA1837" i="4"/>
  <c r="AC1940" i="4"/>
  <c r="AD1940" i="4"/>
  <c r="AB1940" i="4"/>
  <c r="AA1940" i="4"/>
  <c r="H1940" i="4"/>
  <c r="AB1479" i="4"/>
  <c r="AD1499" i="4"/>
  <c r="AD1534" i="4"/>
  <c r="AD1556" i="4"/>
  <c r="AA1571" i="4"/>
  <c r="AD1629" i="4"/>
  <c r="AD1637" i="4"/>
  <c r="AC1637" i="4"/>
  <c r="AA1645" i="4"/>
  <c r="AB1656" i="4"/>
  <c r="H1656" i="4"/>
  <c r="AC1736" i="4"/>
  <c r="AD1736" i="4"/>
  <c r="AA1736" i="4"/>
  <c r="AD1800" i="4"/>
  <c r="AB1800" i="4"/>
  <c r="AA1800" i="4"/>
  <c r="H1800" i="4"/>
  <c r="AA1994" i="4"/>
  <c r="AD1994" i="4"/>
  <c r="AC1994" i="4"/>
  <c r="AB1994" i="4"/>
  <c r="H1994" i="4"/>
  <c r="AB1505" i="4"/>
  <c r="AC1505" i="4"/>
  <c r="AC1527" i="4"/>
  <c r="AD1532" i="4"/>
  <c r="AC1566" i="4"/>
  <c r="AA1569" i="4"/>
  <c r="AB1594" i="4"/>
  <c r="H1611" i="4"/>
  <c r="AD1620" i="4"/>
  <c r="AB1620" i="4"/>
  <c r="AD1624" i="4"/>
  <c r="AC1624" i="4"/>
  <c r="AD1688" i="4"/>
  <c r="AC1688" i="4"/>
  <c r="H1710" i="4"/>
  <c r="AD1784" i="4"/>
  <c r="H1784" i="4"/>
  <c r="AC1784" i="4"/>
  <c r="AA1622" i="4"/>
  <c r="AD1628" i="4"/>
  <c r="AA1628" i="4"/>
  <c r="AA1639" i="4"/>
  <c r="AC1639" i="4"/>
  <c r="AD1644" i="4"/>
  <c r="AB1644" i="4"/>
  <c r="AD1869" i="4"/>
  <c r="AB1869" i="4"/>
  <c r="AA1869" i="4"/>
  <c r="AB1900" i="4"/>
  <c r="AD1900" i="4"/>
  <c r="H1900" i="4"/>
  <c r="AB1607" i="4"/>
  <c r="AC1626" i="4"/>
  <c r="AB1626" i="4"/>
  <c r="AC1630" i="4"/>
  <c r="AA1642" i="4"/>
  <c r="H1642" i="4"/>
  <c r="AD1697" i="4"/>
  <c r="AC1697" i="4"/>
  <c r="AA1697" i="4"/>
  <c r="H1697" i="4"/>
  <c r="H1734" i="4"/>
  <c r="AD1734" i="4"/>
  <c r="AB1734" i="4"/>
  <c r="AD1444" i="4"/>
  <c r="AC1446" i="4"/>
  <c r="AB1472" i="4"/>
  <c r="H1493" i="4"/>
  <c r="AC1529" i="4"/>
  <c r="AD1529" i="4"/>
  <c r="AC1530" i="4"/>
  <c r="AA1532" i="4"/>
  <c r="AD1543" i="4"/>
  <c r="H1546" i="4"/>
  <c r="H1563" i="4"/>
  <c r="AC1569" i="4"/>
  <c r="AA1577" i="4"/>
  <c r="AA1579" i="4"/>
  <c r="AA1594" i="4"/>
  <c r="AB1604" i="4"/>
  <c r="AA1611" i="4"/>
  <c r="AD1613" i="4"/>
  <c r="H1618" i="4"/>
  <c r="AA1620" i="4"/>
  <c r="AB1637" i="4"/>
  <c r="H1639" i="4"/>
  <c r="AB1640" i="4"/>
  <c r="H1644" i="4"/>
  <c r="AB1645" i="4"/>
  <c r="AA1649" i="4"/>
  <c r="AC1656" i="4"/>
  <c r="AC1664" i="4"/>
  <c r="AB1664" i="4"/>
  <c r="H1664" i="4"/>
  <c r="AA1686" i="4"/>
  <c r="AA1691" i="4"/>
  <c r="AD1779" i="4"/>
  <c r="AC1779" i="4"/>
  <c r="H1779" i="4"/>
  <c r="AD1796" i="4"/>
  <c r="H1796" i="4"/>
  <c r="AC1819" i="4"/>
  <c r="H1819" i="4"/>
  <c r="AD1889" i="4"/>
  <c r="AD1446" i="4"/>
  <c r="AC1448" i="4"/>
  <c r="AC1472" i="4"/>
  <c r="H1474" i="4"/>
  <c r="AD1505" i="4"/>
  <c r="H1510" i="4"/>
  <c r="AD1522" i="4"/>
  <c r="AB1532" i="4"/>
  <c r="H1554" i="4"/>
  <c r="H1557" i="4"/>
  <c r="H1565" i="4"/>
  <c r="AA1566" i="4"/>
  <c r="AD1589" i="4"/>
  <c r="H1607" i="4"/>
  <c r="AD1611" i="4"/>
  <c r="AC1620" i="4"/>
  <c r="AB1622" i="4"/>
  <c r="AA1624" i="4"/>
  <c r="H1626" i="4"/>
  <c r="H1630" i="4"/>
  <c r="AD1651" i="4"/>
  <c r="AC1651" i="4"/>
  <c r="AD1686" i="4"/>
  <c r="AC1694" i="4"/>
  <c r="AC1707" i="4"/>
  <c r="AD1707" i="4"/>
  <c r="H1707" i="4"/>
  <c r="AD1715" i="4"/>
  <c r="AC1715" i="4"/>
  <c r="H1715" i="4"/>
  <c r="AD1766" i="4"/>
  <c r="H1766" i="4"/>
  <c r="AD1792" i="4"/>
  <c r="AC1792" i="4"/>
  <c r="AA1792" i="4"/>
  <c r="AD1845" i="4"/>
  <c r="AB1845" i="4"/>
  <c r="AA1845" i="4"/>
  <c r="AD1875" i="4"/>
  <c r="AC1875" i="4"/>
  <c r="AA1875" i="4"/>
  <c r="H1875" i="4"/>
  <c r="AD1878" i="4"/>
  <c r="AC1878" i="4"/>
  <c r="AB1878" i="4"/>
  <c r="AA1878" i="4"/>
  <c r="AA1527" i="4"/>
  <c r="AC1531" i="4"/>
  <c r="H1531" i="4"/>
  <c r="AC1532" i="4"/>
  <c r="AA1546" i="4"/>
  <c r="AA1563" i="4"/>
  <c r="AD1566" i="4"/>
  <c r="AB1591" i="4"/>
  <c r="H1591" i="4"/>
  <c r="AD1595" i="4"/>
  <c r="H1595" i="4"/>
  <c r="AC1622" i="4"/>
  <c r="AB1624" i="4"/>
  <c r="AB1628" i="4"/>
  <c r="AB1642" i="4"/>
  <c r="AC1677" i="4"/>
  <c r="AB1677" i="4"/>
  <c r="AC1695" i="4"/>
  <c r="AD1728" i="4"/>
  <c r="AC1728" i="4"/>
  <c r="AB1728" i="4"/>
  <c r="AA1728" i="4"/>
  <c r="H1728" i="4"/>
  <c r="AA1734" i="4"/>
  <c r="AC1894" i="4"/>
  <c r="AD1894" i="4"/>
  <c r="AB1894" i="4"/>
  <c r="AA1894" i="4"/>
  <c r="AD1985" i="4"/>
  <c r="AC1985" i="4"/>
  <c r="AB1985" i="4"/>
  <c r="AA1985" i="4"/>
  <c r="AB2025" i="4"/>
  <c r="AD2025" i="4"/>
  <c r="AC2025" i="4"/>
  <c r="AA2025" i="4"/>
  <c r="AA1474" i="4"/>
  <c r="AC1510" i="4"/>
  <c r="AC1524" i="4"/>
  <c r="AD1524" i="4"/>
  <c r="AB1527" i="4"/>
  <c r="AC1546" i="4"/>
  <c r="AA1554" i="4"/>
  <c r="AC1557" i="4"/>
  <c r="AD1563" i="4"/>
  <c r="AC1565" i="4"/>
  <c r="AD1593" i="4"/>
  <c r="AC1593" i="4"/>
  <c r="AC1600" i="4"/>
  <c r="H1605" i="4"/>
  <c r="AA1626" i="4"/>
  <c r="AC1628" i="4"/>
  <c r="AA1630" i="4"/>
  <c r="AA1638" i="4"/>
  <c r="AC1638" i="4"/>
  <c r="AB1639" i="4"/>
  <c r="AC1642" i="4"/>
  <c r="AA1644" i="4"/>
  <c r="AB1646" i="4"/>
  <c r="H1646" i="4"/>
  <c r="AD1662" i="4"/>
  <c r="AB1662" i="4"/>
  <c r="AA1662" i="4"/>
  <c r="H1668" i="4"/>
  <c r="AD1756" i="4"/>
  <c r="H1756" i="4"/>
  <c r="AD1808" i="4"/>
  <c r="AC1808" i="4"/>
  <c r="AB1808" i="4"/>
  <c r="H1808" i="4"/>
  <c r="AD1881" i="4"/>
  <c r="AB1881" i="4"/>
  <c r="AA1881" i="4"/>
  <c r="AB1998" i="4"/>
  <c r="H1998" i="4"/>
  <c r="H2002" i="4"/>
  <c r="AC2002" i="4"/>
  <c r="AC2027" i="4"/>
  <c r="AB2027" i="4"/>
  <c r="AD2035" i="4"/>
  <c r="AC2035" i="4"/>
  <c r="AB1729" i="4"/>
  <c r="AB1748" i="4"/>
  <c r="AA1770" i="4"/>
  <c r="AD1806" i="4"/>
  <c r="AA1809" i="4"/>
  <c r="AA1814" i="4"/>
  <c r="AA1822" i="4"/>
  <c r="AD1823" i="4"/>
  <c r="AC1863" i="4"/>
  <c r="AD1876" i="4"/>
  <c r="AA1879" i="4"/>
  <c r="AC1887" i="4"/>
  <c r="AB1905" i="4"/>
  <c r="AD1913" i="4"/>
  <c r="AC1915" i="4"/>
  <c r="AD1928" i="4"/>
  <c r="AD1935" i="4"/>
  <c r="AB1948" i="4"/>
  <c r="AA1959" i="4"/>
  <c r="AA1972" i="4"/>
  <c r="AA1980" i="4"/>
  <c r="AB1982" i="4"/>
  <c r="AA1987" i="4"/>
  <c r="H1987" i="4"/>
  <c r="AA2004" i="4"/>
  <c r="AC2017" i="4"/>
  <c r="AB2021" i="4"/>
  <c r="AA1578" i="4"/>
  <c r="AA1586" i="4"/>
  <c r="AA1609" i="4"/>
  <c r="AC1636" i="4"/>
  <c r="AB1702" i="4"/>
  <c r="AC1729" i="4"/>
  <c r="AB1733" i="4"/>
  <c r="AC1748" i="4"/>
  <c r="AB1770" i="4"/>
  <c r="AB1814" i="4"/>
  <c r="H1818" i="4"/>
  <c r="AB1822" i="4"/>
  <c r="AA1858" i="4"/>
  <c r="AD1863" i="4"/>
  <c r="AA1884" i="4"/>
  <c r="AD1887" i="4"/>
  <c r="AD1905" i="4"/>
  <c r="AB1909" i="4"/>
  <c r="AA1909" i="4"/>
  <c r="H1926" i="4"/>
  <c r="AB1942" i="4"/>
  <c r="AD1942" i="4"/>
  <c r="AC1947" i="4"/>
  <c r="AC1969" i="4"/>
  <c r="AB1972" i="4"/>
  <c r="AA1979" i="4"/>
  <c r="AD1979" i="4"/>
  <c r="AC1982" i="4"/>
  <c r="H1990" i="4"/>
  <c r="AD2020" i="4"/>
  <c r="AC2021" i="4"/>
  <c r="H2035" i="4"/>
  <c r="H2050" i="4"/>
  <c r="AD2050" i="4"/>
  <c r="AC2050" i="4"/>
  <c r="AB2050" i="4"/>
  <c r="AD2082" i="4"/>
  <c r="AC2082" i="4"/>
  <c r="AD2089" i="4"/>
  <c r="AC2089" i="4"/>
  <c r="AB2089" i="4"/>
  <c r="AA2089" i="4"/>
  <c r="H1658" i="4"/>
  <c r="H1701" i="4"/>
  <c r="H1705" i="4"/>
  <c r="H1706" i="4"/>
  <c r="H1712" i="4"/>
  <c r="H1722" i="4"/>
  <c r="H1732" i="4"/>
  <c r="H1742" i="4"/>
  <c r="AD1748" i="4"/>
  <c r="H1761" i="4"/>
  <c r="AD1770" i="4"/>
  <c r="H1781" i="4"/>
  <c r="H1799" i="4"/>
  <c r="AC1814" i="4"/>
  <c r="H1821" i="4"/>
  <c r="AC1822" i="4"/>
  <c r="H1825" i="4"/>
  <c r="AA1849" i="4"/>
  <c r="H1867" i="4"/>
  <c r="AA1931" i="4"/>
  <c r="AD1967" i="4"/>
  <c r="AB1981" i="4"/>
  <c r="AA1998" i="4"/>
  <c r="AA2002" i="4"/>
  <c r="AA2007" i="4"/>
  <c r="H2007" i="4"/>
  <c r="AD2021" i="4"/>
  <c r="AA2048" i="4"/>
  <c r="AD2064" i="4"/>
  <c r="AA2064" i="4"/>
  <c r="H2064" i="4"/>
  <c r="AD1814" i="4"/>
  <c r="AA1818" i="4"/>
  <c r="AD1822" i="4"/>
  <c r="AD1849" i="4"/>
  <c r="AD1926" i="4"/>
  <c r="AC1944" i="4"/>
  <c r="H1944" i="4"/>
  <c r="AC1998" i="4"/>
  <c r="AB2002" i="4"/>
  <c r="AD2016" i="4"/>
  <c r="AA2027" i="4"/>
  <c r="AA2035" i="4"/>
  <c r="AD2075" i="4"/>
  <c r="AC2075" i="4"/>
  <c r="AA2075" i="4"/>
  <c r="AD2124" i="4"/>
  <c r="H2124" i="4"/>
  <c r="AA2165" i="4"/>
  <c r="AD2165" i="4"/>
  <c r="AC2165" i="4"/>
  <c r="AB2165" i="4"/>
  <c r="H2165" i="4"/>
  <c r="AB1818" i="4"/>
  <c r="AB1919" i="4"/>
  <c r="AC1925" i="4"/>
  <c r="AA1925" i="4"/>
  <c r="AD1998" i="4"/>
  <c r="AD2002" i="4"/>
  <c r="AB2035" i="4"/>
  <c r="AD2040" i="4"/>
  <c r="AA2040" i="4"/>
  <c r="H2040" i="4"/>
  <c r="AB2236" i="4"/>
  <c r="AA2236" i="4"/>
  <c r="H2236" i="4"/>
  <c r="AD2236" i="4"/>
  <c r="AC2236" i="4"/>
  <c r="AD1818" i="4"/>
  <c r="AA2234" i="4"/>
  <c r="AD2234" i="4"/>
  <c r="AC2234" i="4"/>
  <c r="AB1592" i="4"/>
  <c r="AA1598" i="4"/>
  <c r="AA1601" i="4"/>
  <c r="AA1657" i="4"/>
  <c r="AB1658" i="4"/>
  <c r="AA1704" i="4"/>
  <c r="AC1705" i="4"/>
  <c r="AD1706" i="4"/>
  <c r="AB1712" i="4"/>
  <c r="H1719" i="4"/>
  <c r="AD1732" i="4"/>
  <c r="AD1738" i="4"/>
  <c r="AD1742" i="4"/>
  <c r="AA1744" i="4"/>
  <c r="H1746" i="4"/>
  <c r="H1749" i="4"/>
  <c r="AA1750" i="4"/>
  <c r="AA1776" i="4"/>
  <c r="H1802" i="4"/>
  <c r="H1807" i="4"/>
  <c r="AD1825" i="4"/>
  <c r="AC1831" i="4"/>
  <c r="AD1836" i="4"/>
  <c r="AA1842" i="4"/>
  <c r="AA1855" i="4"/>
  <c r="H1864" i="4"/>
  <c r="AB1866" i="4"/>
  <c r="AD1877" i="4"/>
  <c r="AA1883" i="4"/>
  <c r="AB1893" i="4"/>
  <c r="AA1896" i="4"/>
  <c r="AA1899" i="4"/>
  <c r="AD1917" i="4"/>
  <c r="H1919" i="4"/>
  <c r="AD1921" i="4"/>
  <c r="H1930" i="4"/>
  <c r="AD1931" i="4"/>
  <c r="AD1936" i="4"/>
  <c r="AC1939" i="4"/>
  <c r="AC1953" i="4"/>
  <c r="AB1967" i="4"/>
  <c r="H1978" i="4"/>
  <c r="AC1978" i="4"/>
  <c r="AD1981" i="4"/>
  <c r="AD1983" i="4"/>
  <c r="H1984" i="4"/>
  <c r="AC1989" i="4"/>
  <c r="AA1989" i="4"/>
  <c r="AC2009" i="4"/>
  <c r="AD2010" i="4"/>
  <c r="AA2015" i="4"/>
  <c r="H2015" i="4"/>
  <c r="AD2019" i="4"/>
  <c r="AC2019" i="4"/>
  <c r="H2032" i="4"/>
  <c r="AD2056" i="4"/>
  <c r="AA2056" i="4"/>
  <c r="H2056" i="4"/>
  <c r="AD2080" i="4"/>
  <c r="AA2080" i="4"/>
  <c r="H2080" i="4"/>
  <c r="AA2206" i="4"/>
  <c r="AC2206" i="4"/>
  <c r="AD2206" i="4"/>
  <c r="AB2206" i="4"/>
  <c r="AC1952" i="4"/>
  <c r="AC1972" i="4"/>
  <c r="AC1999" i="4"/>
  <c r="H2011" i="4"/>
  <c r="AD2067" i="4"/>
  <c r="AC2067" i="4"/>
  <c r="AA2067" i="4"/>
  <c r="H2067" i="4"/>
  <c r="AC2091" i="4"/>
  <c r="AD2091" i="4"/>
  <c r="AA2091" i="4"/>
  <c r="AD2117" i="4"/>
  <c r="AC2117" i="4"/>
  <c r="AB2117" i="4"/>
  <c r="AA2117" i="4"/>
  <c r="H2117" i="4"/>
  <c r="AA1746" i="4"/>
  <c r="AA1749" i="4"/>
  <c r="AD1778" i="4"/>
  <c r="AA1802" i="4"/>
  <c r="AD1810" i="4"/>
  <c r="AD1864" i="4"/>
  <c r="AA1885" i="4"/>
  <c r="AA1890" i="4"/>
  <c r="AD1906" i="4"/>
  <c r="AD1915" i="4"/>
  <c r="AB1915" i="4"/>
  <c r="AD1925" i="4"/>
  <c r="AA1930" i="4"/>
  <c r="AB1944" i="4"/>
  <c r="AB1950" i="4"/>
  <c r="AB1965" i="4"/>
  <c r="AB2017" i="4"/>
  <c r="AC2142" i="4"/>
  <c r="AD2142" i="4"/>
  <c r="AB2142" i="4"/>
  <c r="AA2142" i="4"/>
  <c r="H2142" i="4"/>
  <c r="AB1587" i="4"/>
  <c r="AB1596" i="4"/>
  <c r="AD1598" i="4"/>
  <c r="AB1678" i="4"/>
  <c r="AA1682" i="4"/>
  <c r="AA1699" i="4"/>
  <c r="AB1724" i="4"/>
  <c r="AB1726" i="4"/>
  <c r="AA1737" i="4"/>
  <c r="AB1741" i="4"/>
  <c r="AB1746" i="4"/>
  <c r="AC1757" i="4"/>
  <c r="AA1762" i="4"/>
  <c r="AB1786" i="4"/>
  <c r="AA1788" i="4"/>
  <c r="H1801" i="4"/>
  <c r="H1833" i="4"/>
  <c r="H1876" i="4"/>
  <c r="AD1885" i="4"/>
  <c r="H1887" i="4"/>
  <c r="AA1908" i="4"/>
  <c r="AB1917" i="4"/>
  <c r="AC1919" i="4"/>
  <c r="AA1935" i="4"/>
  <c r="AD1944" i="4"/>
  <c r="H1954" i="4"/>
  <c r="H1972" i="4"/>
  <c r="AC1977" i="4"/>
  <c r="AA1978" i="4"/>
  <c r="H1982" i="4"/>
  <c r="AA1988" i="4"/>
  <c r="H1988" i="4"/>
  <c r="AB1989" i="4"/>
  <c r="H1999" i="4"/>
  <c r="AB2006" i="4"/>
  <c r="AD2009" i="4"/>
  <c r="AB2015" i="4"/>
  <c r="AD2200" i="4"/>
  <c r="AA2200" i="4"/>
  <c r="H2200" i="4"/>
  <c r="H2243" i="4"/>
  <c r="AD2180" i="4"/>
  <c r="AA2180" i="4"/>
  <c r="AC2214" i="4"/>
  <c r="AA2230" i="4"/>
  <c r="AD2230" i="4"/>
  <c r="AC2240" i="4"/>
  <c r="AB2240" i="4"/>
  <c r="AA2240" i="4"/>
  <c r="AA2280" i="4"/>
  <c r="H2280" i="4"/>
  <c r="AD2280" i="4"/>
  <c r="AC2280" i="4"/>
  <c r="AC2085" i="4"/>
  <c r="AD2100" i="4"/>
  <c r="AD2119" i="4"/>
  <c r="AD2135" i="4"/>
  <c r="AB2137" i="4"/>
  <c r="AC2140" i="4"/>
  <c r="AB2145" i="4"/>
  <c r="AC2161" i="4"/>
  <c r="AB2161" i="4"/>
  <c r="AB2170" i="4"/>
  <c r="AC2189" i="4"/>
  <c r="AB2198" i="4"/>
  <c r="AD2223" i="4"/>
  <c r="AC2223" i="4"/>
  <c r="AB2223" i="4"/>
  <c r="AD2251" i="4"/>
  <c r="AA2251" i="4"/>
  <c r="AD1996" i="4"/>
  <c r="AA2008" i="4"/>
  <c r="AA2034" i="4"/>
  <c r="AC2054" i="4"/>
  <c r="AB2061" i="4"/>
  <c r="AD2065" i="4"/>
  <c r="AA2078" i="4"/>
  <c r="AD2085" i="4"/>
  <c r="AA2122" i="4"/>
  <c r="H2133" i="4"/>
  <c r="AD2134" i="4"/>
  <c r="AC2137" i="4"/>
  <c r="AD2140" i="4"/>
  <c r="AA2147" i="4"/>
  <c r="AD2151" i="4"/>
  <c r="AD2170" i="4"/>
  <c r="AD2172" i="4"/>
  <c r="AA2176" i="4"/>
  <c r="AC2182" i="4"/>
  <c r="AA2205" i="4"/>
  <c r="AB2212" i="4"/>
  <c r="H2212" i="4"/>
  <c r="AC2212" i="4"/>
  <c r="AB2253" i="4"/>
  <c r="AA2253" i="4"/>
  <c r="H2253" i="4"/>
  <c r="AB2257" i="4"/>
  <c r="AA2257" i="4"/>
  <c r="H2042" i="4"/>
  <c r="H2047" i="4"/>
  <c r="H2059" i="4"/>
  <c r="H2063" i="4"/>
  <c r="H2074" i="4"/>
  <c r="H2084" i="4"/>
  <c r="H2087" i="4"/>
  <c r="H2113" i="4"/>
  <c r="AB2122" i="4"/>
  <c r="AB2157" i="4"/>
  <c r="H2161" i="4"/>
  <c r="AB2176" i="4"/>
  <c r="AB2180" i="4"/>
  <c r="AB2183" i="4"/>
  <c r="AD2214" i="4"/>
  <c r="H2223" i="4"/>
  <c r="H2251" i="4"/>
  <c r="AC2276" i="4"/>
  <c r="AB2276" i="4"/>
  <c r="H2276" i="4"/>
  <c r="AB2280" i="4"/>
  <c r="H1924" i="4"/>
  <c r="AC2093" i="4"/>
  <c r="AC2107" i="4"/>
  <c r="AB2110" i="4"/>
  <c r="AD2121" i="4"/>
  <c r="AD2122" i="4"/>
  <c r="AA2133" i="4"/>
  <c r="AD2175" i="4"/>
  <c r="AB2175" i="4"/>
  <c r="AA2175" i="4"/>
  <c r="AC2180" i="4"/>
  <c r="AC2183" i="4"/>
  <c r="AC2190" i="4"/>
  <c r="AB2190" i="4"/>
  <c r="AA2190" i="4"/>
  <c r="H2205" i="4"/>
  <c r="AC2230" i="4"/>
  <c r="H2257" i="4"/>
  <c r="AB2263" i="4"/>
  <c r="AA2263" i="4"/>
  <c r="AA2063" i="4"/>
  <c r="AA2074" i="4"/>
  <c r="AA2084" i="4"/>
  <c r="AB2113" i="4"/>
  <c r="AD2130" i="4"/>
  <c r="AB2133" i="4"/>
  <c r="AD2161" i="4"/>
  <c r="AC2167" i="4"/>
  <c r="AD2183" i="4"/>
  <c r="AD2233" i="4"/>
  <c r="H2233" i="4"/>
  <c r="AB2233" i="4"/>
  <c r="AD2284" i="4"/>
  <c r="AB2284" i="4"/>
  <c r="AA2284" i="4"/>
  <c r="H2284" i="4"/>
  <c r="AC2331" i="4"/>
  <c r="AB2331" i="4"/>
  <c r="H2331" i="4"/>
  <c r="AC2133" i="4"/>
  <c r="AD2152" i="4"/>
  <c r="AA2156" i="4"/>
  <c r="AB2156" i="4"/>
  <c r="AA2188" i="4"/>
  <c r="AC2188" i="4"/>
  <c r="AB2188" i="4"/>
  <c r="AD2237" i="4"/>
  <c r="AB2261" i="4"/>
  <c r="AC2300" i="4"/>
  <c r="H2300" i="4"/>
  <c r="AD2326" i="4"/>
  <c r="AC2326" i="4"/>
  <c r="AA2326" i="4"/>
  <c r="AA2157" i="4"/>
  <c r="AD2171" i="4"/>
  <c r="AA2171" i="4"/>
  <c r="AC2175" i="4"/>
  <c r="H2177" i="4"/>
  <c r="AC2181" i="4"/>
  <c r="AC2186" i="4"/>
  <c r="AA2186" i="4"/>
  <c r="AD2190" i="4"/>
  <c r="AD2229" i="4"/>
  <c r="AB2229" i="4"/>
  <c r="AD2263" i="4"/>
  <c r="AA2277" i="4"/>
  <c r="AD2277" i="4"/>
  <c r="AD2304" i="4"/>
  <c r="AB2304" i="4"/>
  <c r="AC2170" i="4"/>
  <c r="H2170" i="4"/>
  <c r="AD2204" i="4"/>
  <c r="AC2204" i="4"/>
  <c r="H2204" i="4"/>
  <c r="H2224" i="4"/>
  <c r="H2237" i="4"/>
  <c r="AC2242" i="4"/>
  <c r="AA2242" i="4"/>
  <c r="H2272" i="4"/>
  <c r="AB2272" i="4"/>
  <c r="AD2145" i="4"/>
  <c r="AC2145" i="4"/>
  <c r="AC2162" i="4"/>
  <c r="AC2166" i="4"/>
  <c r="AB2166" i="4"/>
  <c r="AA2166" i="4"/>
  <c r="AD2188" i="4"/>
  <c r="AC2198" i="4"/>
  <c r="AD2198" i="4"/>
  <c r="AA2213" i="4"/>
  <c r="AA2218" i="4"/>
  <c r="AD2291" i="4"/>
  <c r="AC2058" i="4"/>
  <c r="AD2066" i="4"/>
  <c r="AA2083" i="4"/>
  <c r="AD2088" i="4"/>
  <c r="AD2092" i="4"/>
  <c r="AA2094" i="4"/>
  <c r="AB2105" i="4"/>
  <c r="AA2151" i="4"/>
  <c r="AB2151" i="4"/>
  <c r="AA2152" i="4"/>
  <c r="AC2156" i="4"/>
  <c r="AC2160" i="4"/>
  <c r="AD2176" i="4"/>
  <c r="AC2177" i="4"/>
  <c r="AB2213" i="4"/>
  <c r="AD2232" i="4"/>
  <c r="AC2232" i="4"/>
  <c r="AB2232" i="4"/>
  <c r="AA2232" i="4"/>
  <c r="AA2261" i="4"/>
  <c r="AB2277" i="4"/>
  <c r="AA2329" i="4"/>
  <c r="AD2329" i="4"/>
  <c r="AB2329" i="4"/>
  <c r="H2461" i="4"/>
  <c r="AD2461" i="4"/>
  <c r="AA2461" i="4"/>
  <c r="H2260" i="4"/>
  <c r="AA2297" i="4"/>
  <c r="H2299" i="4"/>
  <c r="AA2303" i="4"/>
  <c r="AA2307" i="4"/>
  <c r="AB2319" i="4"/>
  <c r="AC2322" i="4"/>
  <c r="AB2324" i="4"/>
  <c r="AB2340" i="4"/>
  <c r="H2345" i="4"/>
  <c r="AD2346" i="4"/>
  <c r="H2349" i="4"/>
  <c r="AD2350" i="4"/>
  <c r="AA2353" i="4"/>
  <c r="AB2356" i="4"/>
  <c r="H2359" i="4"/>
  <c r="AC2363" i="4"/>
  <c r="AA2375" i="4"/>
  <c r="AD2392" i="4"/>
  <c r="AD2408" i="4"/>
  <c r="AD2411" i="4"/>
  <c r="AC2411" i="4"/>
  <c r="AA2413" i="4"/>
  <c r="AB2455" i="4"/>
  <c r="AC2722" i="4"/>
  <c r="AA2722" i="4"/>
  <c r="H2722" i="4"/>
  <c r="AD2722" i="4"/>
  <c r="AA2250" i="4"/>
  <c r="AA2271" i="4"/>
  <c r="AA2293" i="4"/>
  <c r="AA2296" i="4"/>
  <c r="AB2297" i="4"/>
  <c r="AB2303" i="4"/>
  <c r="AC2307" i="4"/>
  <c r="AC2319" i="4"/>
  <c r="AC2324" i="4"/>
  <c r="AD2340" i="4"/>
  <c r="AA2348" i="4"/>
  <c r="AC2353" i="4"/>
  <c r="AC2356" i="4"/>
  <c r="AB2365" i="4"/>
  <c r="AD2365" i="4"/>
  <c r="H2370" i="4"/>
  <c r="H2377" i="4"/>
  <c r="AD2394" i="4"/>
  <c r="AA2398" i="4"/>
  <c r="AD2398" i="4"/>
  <c r="AD2450" i="4"/>
  <c r="AC2455" i="4"/>
  <c r="AD2470" i="4"/>
  <c r="AA2470" i="4"/>
  <c r="AD2556" i="4"/>
  <c r="AC2556" i="4"/>
  <c r="AA2556" i="4"/>
  <c r="H2556" i="4"/>
  <c r="AC2582" i="4"/>
  <c r="AB2582" i="4"/>
  <c r="AD2582" i="4"/>
  <c r="H2208" i="4"/>
  <c r="H2209" i="4"/>
  <c r="H2228" i="4"/>
  <c r="H2239" i="4"/>
  <c r="H2249" i="4"/>
  <c r="AC2250" i="4"/>
  <c r="AA2254" i="4"/>
  <c r="AC2260" i="4"/>
  <c r="AB2271" i="4"/>
  <c r="AC2274" i="4"/>
  <c r="H2283" i="4"/>
  <c r="AB2296" i="4"/>
  <c r="AA2299" i="4"/>
  <c r="AC2303" i="4"/>
  <c r="H2305" i="4"/>
  <c r="AC2306" i="4"/>
  <c r="AD2307" i="4"/>
  <c r="AD2319" i="4"/>
  <c r="H2328" i="4"/>
  <c r="H2335" i="4"/>
  <c r="AD2338" i="4"/>
  <c r="AC2345" i="4"/>
  <c r="AB2348" i="4"/>
  <c r="AC2349" i="4"/>
  <c r="AD2356" i="4"/>
  <c r="AC2375" i="4"/>
  <c r="H2384" i="4"/>
  <c r="AC2386" i="4"/>
  <c r="AA2386" i="4"/>
  <c r="AB2387" i="4"/>
  <c r="AD2431" i="4"/>
  <c r="AD2438" i="4"/>
  <c r="AD2452" i="4"/>
  <c r="AC2603" i="4"/>
  <c r="AC2781" i="4"/>
  <c r="H2781" i="4"/>
  <c r="AB2781" i="4"/>
  <c r="AB2194" i="4"/>
  <c r="AA2211" i="4"/>
  <c r="AA2246" i="4"/>
  <c r="H2248" i="4"/>
  <c r="AC2254" i="4"/>
  <c r="AD2260" i="4"/>
  <c r="AC2271" i="4"/>
  <c r="AA2279" i="4"/>
  <c r="H2295" i="4"/>
  <c r="AC2296" i="4"/>
  <c r="AB2299" i="4"/>
  <c r="AD2303" i="4"/>
  <c r="AD2306" i="4"/>
  <c r="H2317" i="4"/>
  <c r="AA2318" i="4"/>
  <c r="H2321" i="4"/>
  <c r="AC2348" i="4"/>
  <c r="AD2349" i="4"/>
  <c r="H2365" i="4"/>
  <c r="AD2375" i="4"/>
  <c r="AC2387" i="4"/>
  <c r="AA2389" i="4"/>
  <c r="H2394" i="4"/>
  <c r="AB2396" i="4"/>
  <c r="H2396" i="4"/>
  <c r="AC2407" i="4"/>
  <c r="AA2411" i="4"/>
  <c r="AC2483" i="4"/>
  <c r="AB2483" i="4"/>
  <c r="AA2483" i="4"/>
  <c r="H2765" i="4"/>
  <c r="AA2771" i="4"/>
  <c r="AD2771" i="4"/>
  <c r="AB2771" i="4"/>
  <c r="H2771" i="4"/>
  <c r="AA2208" i="4"/>
  <c r="AA2209" i="4"/>
  <c r="AB2211" i="4"/>
  <c r="AA2222" i="4"/>
  <c r="AA2226" i="4"/>
  <c r="AA2228" i="4"/>
  <c r="AA2249" i="4"/>
  <c r="AC2279" i="4"/>
  <c r="AD2296" i="4"/>
  <c r="AA2302" i="4"/>
  <c r="AA2328" i="4"/>
  <c r="AD2348" i="4"/>
  <c r="AC2364" i="4"/>
  <c r="AB2364" i="4"/>
  <c r="H2374" i="4"/>
  <c r="AB2377" i="4"/>
  <c r="AB2379" i="4"/>
  <c r="AA2384" i="4"/>
  <c r="H2386" i="4"/>
  <c r="AD2389" i="4"/>
  <c r="AB2393" i="4"/>
  <c r="AD2393" i="4"/>
  <c r="AA2393" i="4"/>
  <c r="AB2398" i="4"/>
  <c r="H2400" i="4"/>
  <c r="AC2440" i="4"/>
  <c r="H2440" i="4"/>
  <c r="H2444" i="4"/>
  <c r="AC2444" i="4"/>
  <c r="AA2450" i="4"/>
  <c r="AC2373" i="4"/>
  <c r="AB2373" i="4"/>
  <c r="AD2383" i="4"/>
  <c r="AC2383" i="4"/>
  <c r="AA2419" i="4"/>
  <c r="AD2419" i="4"/>
  <c r="AC2419" i="4"/>
  <c r="AB2419" i="4"/>
  <c r="H2421" i="4"/>
  <c r="AB2454" i="4"/>
  <c r="AB2474" i="4"/>
  <c r="AA2474" i="4"/>
  <c r="AB2745" i="4"/>
  <c r="AA2745" i="4"/>
  <c r="AD2745" i="4"/>
  <c r="H2745" i="4"/>
  <c r="AC2745" i="4"/>
  <c r="AB2357" i="4"/>
  <c r="AD2380" i="4"/>
  <c r="H2408" i="4"/>
  <c r="AC2408" i="4"/>
  <c r="AD2417" i="4"/>
  <c r="AD2460" i="4"/>
  <c r="AD2481" i="4"/>
  <c r="AC2481" i="4"/>
  <c r="AA2481" i="4"/>
  <c r="H2481" i="4"/>
  <c r="AB2491" i="4"/>
  <c r="AA2491" i="4"/>
  <c r="AD2572" i="4"/>
  <c r="AC2572" i="4"/>
  <c r="AA2572" i="4"/>
  <c r="H2572" i="4"/>
  <c r="AD2390" i="4"/>
  <c r="AB2390" i="4"/>
  <c r="AB2392" i="4"/>
  <c r="H2392" i="4"/>
  <c r="AD2399" i="4"/>
  <c r="AC2399" i="4"/>
  <c r="AB2467" i="4"/>
  <c r="AA2467" i="4"/>
  <c r="AB2484" i="4"/>
  <c r="AB2664" i="4"/>
  <c r="AD2664" i="4"/>
  <c r="AC2664" i="4"/>
  <c r="AC2738" i="4"/>
  <c r="AB2738" i="4"/>
  <c r="H2738" i="4"/>
  <c r="AA2738" i="4"/>
  <c r="AC2298" i="4"/>
  <c r="H2332" i="4"/>
  <c r="H2346" i="4"/>
  <c r="H2357" i="4"/>
  <c r="AA2363" i="4"/>
  <c r="AB2371" i="4"/>
  <c r="H2380" i="4"/>
  <c r="AA2383" i="4"/>
  <c r="H2417" i="4"/>
  <c r="AD2427" i="4"/>
  <c r="H2460" i="4"/>
  <c r="AC2479" i="4"/>
  <c r="AD2519" i="4"/>
  <c r="AC2519" i="4"/>
  <c r="AB2519" i="4"/>
  <c r="AA2519" i="4"/>
  <c r="H2519" i="4"/>
  <c r="H2730" i="4"/>
  <c r="AC2730" i="4"/>
  <c r="AB2275" i="4"/>
  <c r="AB2308" i="4"/>
  <c r="AA2320" i="4"/>
  <c r="AA2354" i="4"/>
  <c r="H2356" i="4"/>
  <c r="AC2371" i="4"/>
  <c r="AA2373" i="4"/>
  <c r="AB2383" i="4"/>
  <c r="AA2388" i="4"/>
  <c r="H2390" i="4"/>
  <c r="AC2423" i="4"/>
  <c r="AD2423" i="4"/>
  <c r="AB2423" i="4"/>
  <c r="AD2436" i="4"/>
  <c r="AD2455" i="4"/>
  <c r="AD2465" i="4"/>
  <c r="AA2465" i="4"/>
  <c r="H2465" i="4"/>
  <c r="AD2491" i="4"/>
  <c r="AB2281" i="4"/>
  <c r="H2293" i="4"/>
  <c r="H2297" i="4"/>
  <c r="AC2308" i="4"/>
  <c r="AB2320" i="4"/>
  <c r="H2324" i="4"/>
  <c r="AB2332" i="4"/>
  <c r="AC2334" i="4"/>
  <c r="AC2359" i="4"/>
  <c r="AB2359" i="4"/>
  <c r="H2363" i="4"/>
  <c r="AD2371" i="4"/>
  <c r="AD2373" i="4"/>
  <c r="AD2382" i="4"/>
  <c r="H2382" i="4"/>
  <c r="AD2387" i="4"/>
  <c r="AA2392" i="4"/>
  <c r="AA2399" i="4"/>
  <c r="AA2408" i="4"/>
  <c r="H2413" i="4"/>
  <c r="AD2415" i="4"/>
  <c r="AA2417" i="4"/>
  <c r="AA2437" i="4"/>
  <c r="H2437" i="4"/>
  <c r="AA2460" i="4"/>
  <c r="AD2467" i="4"/>
  <c r="AB2492" i="4"/>
  <c r="AD2496" i="4"/>
  <c r="AB2496" i="4"/>
  <c r="AB2545" i="4"/>
  <c r="H2545" i="4"/>
  <c r="AD2564" i="4"/>
  <c r="AC2564" i="4"/>
  <c r="AA2564" i="4"/>
  <c r="H2564" i="4"/>
  <c r="AC2618" i="4"/>
  <c r="AC2634" i="4"/>
  <c r="AD2634" i="4"/>
  <c r="AD2640" i="4"/>
  <c r="AA2697" i="4"/>
  <c r="AA2733" i="4"/>
  <c r="AB2778" i="4"/>
  <c r="AD2778" i="4"/>
  <c r="AC2778" i="4"/>
  <c r="H2778" i="4"/>
  <c r="AB2788" i="4"/>
  <c r="H2788" i="4"/>
  <c r="AC2878" i="4"/>
  <c r="AB2410" i="4"/>
  <c r="AA2428" i="4"/>
  <c r="AB2434" i="4"/>
  <c r="AA2462" i="4"/>
  <c r="AD2579" i="4"/>
  <c r="AC2579" i="4"/>
  <c r="AB2597" i="4"/>
  <c r="AA2597" i="4"/>
  <c r="AA2598" i="4"/>
  <c r="AD2622" i="4"/>
  <c r="AC2622" i="4"/>
  <c r="AB2622" i="4"/>
  <c r="AA2666" i="4"/>
  <c r="H2666" i="4"/>
  <c r="AD2666" i="4"/>
  <c r="AD2668" i="4"/>
  <c r="AA2668" i="4"/>
  <c r="H2668" i="4"/>
  <c r="AB2683" i="4"/>
  <c r="AD2683" i="4"/>
  <c r="AA2683" i="4"/>
  <c r="AD2707" i="4"/>
  <c r="AB2707" i="4"/>
  <c r="H2554" i="4"/>
  <c r="AC2578" i="4"/>
  <c r="H2585" i="4"/>
  <c r="H2592" i="4"/>
  <c r="H2618" i="4"/>
  <c r="AB2633" i="4"/>
  <c r="AD2633" i="4"/>
  <c r="AC2633" i="4"/>
  <c r="AB2653" i="4"/>
  <c r="AD2653" i="4"/>
  <c r="AA2653" i="4"/>
  <c r="H2653" i="4"/>
  <c r="H2697" i="4"/>
  <c r="AD2768" i="4"/>
  <c r="AA2768" i="4"/>
  <c r="AD2799" i="4"/>
  <c r="AC2799" i="4"/>
  <c r="AB2799" i="4"/>
  <c r="AA2799" i="4"/>
  <c r="H2799" i="4"/>
  <c r="AB2817" i="4"/>
  <c r="AA2817" i="4"/>
  <c r="AC2817" i="4"/>
  <c r="AC2823" i="4"/>
  <c r="AA2823" i="4"/>
  <c r="AD2823" i="4"/>
  <c r="H2823" i="4"/>
  <c r="H2873" i="4"/>
  <c r="AA2873" i="4"/>
  <c r="AC2595" i="4"/>
  <c r="AB2637" i="4"/>
  <c r="H2637" i="4"/>
  <c r="AD2691" i="4"/>
  <c r="AB2691" i="4"/>
  <c r="AC2695" i="4"/>
  <c r="AD2719" i="4"/>
  <c r="AC2719" i="4"/>
  <c r="AB2719" i="4"/>
  <c r="AA2719" i="4"/>
  <c r="AC2724" i="4"/>
  <c r="H2724" i="4"/>
  <c r="AC2615" i="4"/>
  <c r="AD2615" i="4"/>
  <c r="AB2693" i="4"/>
  <c r="AD2693" i="4"/>
  <c r="AD2698" i="4"/>
  <c r="AA2698" i="4"/>
  <c r="AA2700" i="4"/>
  <c r="AD2757" i="4"/>
  <c r="H2757" i="4"/>
  <c r="AC2757" i="4"/>
  <c r="AA2757" i="4"/>
  <c r="AD2803" i="4"/>
  <c r="AA2803" i="4"/>
  <c r="AD2486" i="4"/>
  <c r="AA2500" i="4"/>
  <c r="AC2515" i="4"/>
  <c r="AA2522" i="4"/>
  <c r="AA2525" i="4"/>
  <c r="H2547" i="4"/>
  <c r="AA2559" i="4"/>
  <c r="AC2561" i="4"/>
  <c r="H2571" i="4"/>
  <c r="AA2592" i="4"/>
  <c r="AD2618" i="4"/>
  <c r="AB2665" i="4"/>
  <c r="AC2665" i="4"/>
  <c r="AA2688" i="4"/>
  <c r="AB2876" i="4"/>
  <c r="H2876" i="4"/>
  <c r="AD2876" i="4"/>
  <c r="AC2876" i="4"/>
  <c r="AA2876" i="4"/>
  <c r="H2535" i="4"/>
  <c r="H2536" i="4"/>
  <c r="H2544" i="4"/>
  <c r="AC2577" i="4"/>
  <c r="AA2577" i="4"/>
  <c r="H2587" i="4"/>
  <c r="AB2592" i="4"/>
  <c r="AA2595" i="4"/>
  <c r="AB2635" i="4"/>
  <c r="AA2637" i="4"/>
  <c r="AC2640" i="4"/>
  <c r="AB2670" i="4"/>
  <c r="AD2690" i="4"/>
  <c r="AA2690" i="4"/>
  <c r="AA2691" i="4"/>
  <c r="H2693" i="4"/>
  <c r="H2700" i="4"/>
  <c r="AD2724" i="4"/>
  <c r="AD2740" i="4"/>
  <c r="AC2740" i="4"/>
  <c r="H2740" i="4"/>
  <c r="AC2797" i="4"/>
  <c r="AB2797" i="4"/>
  <c r="AA2797" i="4"/>
  <c r="H2797" i="4"/>
  <c r="AD2826" i="4"/>
  <c r="AC2420" i="4"/>
  <c r="H2433" i="4"/>
  <c r="H2449" i="4"/>
  <c r="H2457" i="4"/>
  <c r="AC2468" i="4"/>
  <c r="H2472" i="4"/>
  <c r="AD2500" i="4"/>
  <c r="H2505" i="4"/>
  <c r="AC2522" i="4"/>
  <c r="AD2525" i="4"/>
  <c r="AB2527" i="4"/>
  <c r="AA2530" i="4"/>
  <c r="AA2533" i="4"/>
  <c r="AA2538" i="4"/>
  <c r="H2543" i="4"/>
  <c r="AA2547" i="4"/>
  <c r="AC2553" i="4"/>
  <c r="H2558" i="4"/>
  <c r="AB2570" i="4"/>
  <c r="AA2571" i="4"/>
  <c r="AD2574" i="4"/>
  <c r="AA2578" i="4"/>
  <c r="AA2586" i="4"/>
  <c r="AC2592" i="4"/>
  <c r="H2596" i="4"/>
  <c r="AD2602" i="4"/>
  <c r="AB2613" i="4"/>
  <c r="AC2613" i="4"/>
  <c r="AB2614" i="4"/>
  <c r="H2614" i="4"/>
  <c r="AD2623" i="4"/>
  <c r="AC2630" i="4"/>
  <c r="AD2630" i="4"/>
  <c r="AA2630" i="4"/>
  <c r="AD2635" i="4"/>
  <c r="AC2637" i="4"/>
  <c r="AC2638" i="4"/>
  <c r="H2665" i="4"/>
  <c r="AC2670" i="4"/>
  <c r="AD2673" i="4"/>
  <c r="AB2686" i="4"/>
  <c r="AD2686" i="4"/>
  <c r="AC2691" i="4"/>
  <c r="AB2803" i="4"/>
  <c r="AD2420" i="4"/>
  <c r="AA2435" i="4"/>
  <c r="AD2468" i="4"/>
  <c r="AB2476" i="4"/>
  <c r="AA2514" i="4"/>
  <c r="AA2524" i="4"/>
  <c r="AC2527" i="4"/>
  <c r="AB2530" i="4"/>
  <c r="AC2533" i="4"/>
  <c r="AA2535" i="4"/>
  <c r="AB2538" i="4"/>
  <c r="AC2547" i="4"/>
  <c r="AB2566" i="4"/>
  <c r="AB2571" i="4"/>
  <c r="H2577" i="4"/>
  <c r="AB2578" i="4"/>
  <c r="AA2587" i="4"/>
  <c r="AB2629" i="4"/>
  <c r="AA2629" i="4"/>
  <c r="AD2637" i="4"/>
  <c r="AD2638" i="4"/>
  <c r="H2640" i="4"/>
  <c r="AB2669" i="4"/>
  <c r="AC2669" i="4"/>
  <c r="H2690" i="4"/>
  <c r="AA2693" i="4"/>
  <c r="AC2718" i="4"/>
  <c r="AB2718" i="4"/>
  <c r="H2718" i="4"/>
  <c r="AA2735" i="4"/>
  <c r="AB2735" i="4"/>
  <c r="H2780" i="4"/>
  <c r="AD2780" i="4"/>
  <c r="AC2780" i="4"/>
  <c r="AB2780" i="4"/>
  <c r="AB2435" i="4"/>
  <c r="AA2449" i="4"/>
  <c r="AC2476" i="4"/>
  <c r="AD2505" i="4"/>
  <c r="AB2514" i="4"/>
  <c r="AC2524" i="4"/>
  <c r="AD2527" i="4"/>
  <c r="AC2530" i="4"/>
  <c r="AD2533" i="4"/>
  <c r="AB2535" i="4"/>
  <c r="AC2538" i="4"/>
  <c r="AA2541" i="4"/>
  <c r="AA2543" i="4"/>
  <c r="AA2546" i="4"/>
  <c r="AD2547" i="4"/>
  <c r="AA2555" i="4"/>
  <c r="AB2558" i="4"/>
  <c r="AC2566" i="4"/>
  <c r="AC2571" i="4"/>
  <c r="AB2587" i="4"/>
  <c r="AD2611" i="4"/>
  <c r="AD2624" i="4"/>
  <c r="AC2624" i="4"/>
  <c r="AC2659" i="4"/>
  <c r="AA2659" i="4"/>
  <c r="AA2665" i="4"/>
  <c r="AD2678" i="4"/>
  <c r="AC2678" i="4"/>
  <c r="AC2688" i="4"/>
  <c r="AB2700" i="4"/>
  <c r="H2706" i="4"/>
  <c r="AA2740" i="4"/>
  <c r="AD2775" i="4"/>
  <c r="AC2775" i="4"/>
  <c r="AA2775" i="4"/>
  <c r="H2775" i="4"/>
  <c r="AC2807" i="4"/>
  <c r="AA2807" i="4"/>
  <c r="AB2860" i="4"/>
  <c r="AD2860" i="4"/>
  <c r="AC2860" i="4"/>
  <c r="AA2860" i="4"/>
  <c r="H2860" i="4"/>
  <c r="H2376" i="4"/>
  <c r="H2385" i="4"/>
  <c r="AA2414" i="4"/>
  <c r="H2448" i="4"/>
  <c r="AD2449" i="4"/>
  <c r="AC2514" i="4"/>
  <c r="AC2535" i="4"/>
  <c r="AD2541" i="4"/>
  <c r="AB2543" i="4"/>
  <c r="AB2546" i="4"/>
  <c r="H2551" i="4"/>
  <c r="AD2558" i="4"/>
  <c r="AD2587" i="4"/>
  <c r="AA2627" i="4"/>
  <c r="AC2627" i="4"/>
  <c r="AB2627" i="4"/>
  <c r="H2629" i="4"/>
  <c r="AA2640" i="4"/>
  <c r="AD2665" i="4"/>
  <c r="H2669" i="4"/>
  <c r="AB2685" i="4"/>
  <c r="AD2685" i="4"/>
  <c r="AC2685" i="4"/>
  <c r="AA2686" i="4"/>
  <c r="AB2692" i="4"/>
  <c r="AC2692" i="4"/>
  <c r="AD2699" i="4"/>
  <c r="AB2699" i="4"/>
  <c r="AD2798" i="4"/>
  <c r="AD2742" i="4"/>
  <c r="AC2742" i="4"/>
  <c r="H2746" i="4"/>
  <c r="H2760" i="4"/>
  <c r="AC2763" i="4"/>
  <c r="AD2779" i="4"/>
  <c r="AC2784" i="4"/>
  <c r="AD2792" i="4"/>
  <c r="AC2792" i="4"/>
  <c r="H2793" i="4"/>
  <c r="AD2794" i="4"/>
  <c r="AD2814" i="4"/>
  <c r="AC2814" i="4"/>
  <c r="H2815" i="4"/>
  <c r="AC2840" i="4"/>
  <c r="AD2840" i="4"/>
  <c r="AB2840" i="4"/>
  <c r="AB2867" i="4"/>
  <c r="H2869" i="4"/>
  <c r="AD2897" i="4"/>
  <c r="H2897" i="4"/>
  <c r="H2917" i="4"/>
  <c r="AD2938" i="4"/>
  <c r="AC2723" i="4"/>
  <c r="AB2723" i="4"/>
  <c r="AB2729" i="4"/>
  <c r="H2729" i="4"/>
  <c r="AB2737" i="4"/>
  <c r="AA2752" i="4"/>
  <c r="AD2763" i="4"/>
  <c r="AC2766" i="4"/>
  <c r="AB2770" i="4"/>
  <c r="AA2770" i="4"/>
  <c r="AA2819" i="4"/>
  <c r="H2835" i="4"/>
  <c r="AD2855" i="4"/>
  <c r="AC2877" i="4"/>
  <c r="AD2905" i="4"/>
  <c r="AC2905" i="4"/>
  <c r="AB2905" i="4"/>
  <c r="AA2905" i="4"/>
  <c r="AC2681" i="4"/>
  <c r="AA2720" i="4"/>
  <c r="H2742" i="4"/>
  <c r="AB2746" i="4"/>
  <c r="AB2752" i="4"/>
  <c r="AC2760" i="4"/>
  <c r="AD2766" i="4"/>
  <c r="AA2793" i="4"/>
  <c r="AA2815" i="4"/>
  <c r="H2829" i="4"/>
  <c r="AA2837" i="4"/>
  <c r="AD2837" i="4"/>
  <c r="AC2837" i="4"/>
  <c r="AC2844" i="4"/>
  <c r="H2844" i="4"/>
  <c r="AB2844" i="4"/>
  <c r="AC2849" i="4"/>
  <c r="AD2849" i="4"/>
  <c r="AC2894" i="4"/>
  <c r="H2932" i="4"/>
  <c r="H2957" i="4"/>
  <c r="AB2677" i="4"/>
  <c r="AA2677" i="4"/>
  <c r="H2681" i="4"/>
  <c r="AA2783" i="4"/>
  <c r="AD2787" i="4"/>
  <c r="AA2790" i="4"/>
  <c r="AA2792" i="4"/>
  <c r="AA2795" i="4"/>
  <c r="AC2832" i="4"/>
  <c r="AD2832" i="4"/>
  <c r="AD2833" i="4"/>
  <c r="H2837" i="4"/>
  <c r="AA2840" i="4"/>
  <c r="H2849" i="4"/>
  <c r="AC2855" i="4"/>
  <c r="H2863" i="4"/>
  <c r="AB2868" i="4"/>
  <c r="AC2868" i="4"/>
  <c r="H2868" i="4"/>
  <c r="AD2868" i="4"/>
  <c r="AD2888" i="4"/>
  <c r="AD2948" i="4"/>
  <c r="AC2948" i="4"/>
  <c r="AA2737" i="4"/>
  <c r="AD2764" i="4"/>
  <c r="AB2764" i="4"/>
  <c r="AA2764" i="4"/>
  <c r="H2767" i="4"/>
  <c r="AC2777" i="4"/>
  <c r="AC2790" i="4"/>
  <c r="AB2792" i="4"/>
  <c r="AC2805" i="4"/>
  <c r="AA2814" i="4"/>
  <c r="AB2829" i="4"/>
  <c r="AA2844" i="4"/>
  <c r="AB2890" i="4"/>
  <c r="AA2890" i="4"/>
  <c r="AB2993" i="4"/>
  <c r="AA2993" i="4"/>
  <c r="AD3012" i="4"/>
  <c r="AC3012" i="4"/>
  <c r="AA3012" i="4"/>
  <c r="AB2645" i="4"/>
  <c r="AD2681" i="4"/>
  <c r="AD2708" i="4"/>
  <c r="AA2708" i="4"/>
  <c r="AA2713" i="4"/>
  <c r="AD2786" i="4"/>
  <c r="AC2806" i="4"/>
  <c r="AC2811" i="4"/>
  <c r="H2811" i="4"/>
  <c r="H2834" i="4"/>
  <c r="AD2834" i="4"/>
  <c r="AC2836" i="4"/>
  <c r="AA2836" i="4"/>
  <c r="H2872" i="4"/>
  <c r="AB2884" i="4"/>
  <c r="H2884" i="4"/>
  <c r="AC2884" i="4"/>
  <c r="AC2928" i="4"/>
  <c r="H2928" i="4"/>
  <c r="AD2953" i="4"/>
  <c r="H2953" i="4"/>
  <c r="AC2957" i="4"/>
  <c r="AC2960" i="4"/>
  <c r="AC2606" i="4"/>
  <c r="AD2667" i="4"/>
  <c r="H2731" i="4"/>
  <c r="AD2737" i="4"/>
  <c r="AC2748" i="4"/>
  <c r="AA2756" i="4"/>
  <c r="AC2762" i="4"/>
  <c r="H2764" i="4"/>
  <c r="AA2787" i="4"/>
  <c r="AC2804" i="4"/>
  <c r="AD2804" i="4"/>
  <c r="H2808" i="4"/>
  <c r="H2822" i="4"/>
  <c r="AA2822" i="4"/>
  <c r="AA2827" i="4"/>
  <c r="AD2843" i="4"/>
  <c r="H2848" i="4"/>
  <c r="AB2852" i="4"/>
  <c r="H2852" i="4"/>
  <c r="AA2852" i="4"/>
  <c r="H2854" i="4"/>
  <c r="AB2863" i="4"/>
  <c r="AA2868" i="4"/>
  <c r="AC2888" i="4"/>
  <c r="AD2923" i="4"/>
  <c r="AD2761" i="4"/>
  <c r="H2772" i="4"/>
  <c r="H2786" i="4"/>
  <c r="H2806" i="4"/>
  <c r="H2836" i="4"/>
  <c r="H2867" i="4"/>
  <c r="AD2976" i="4"/>
  <c r="AA2976" i="4"/>
  <c r="AC2976" i="4"/>
  <c r="AB2976" i="4"/>
  <c r="AD2774" i="4"/>
  <c r="AB2809" i="4"/>
  <c r="AA2811" i="4"/>
  <c r="AB2816" i="4"/>
  <c r="AA2865" i="4"/>
  <c r="AA2884" i="4"/>
  <c r="AA2921" i="4"/>
  <c r="AC2921" i="4"/>
  <c r="AB2921" i="4"/>
  <c r="AD2928" i="4"/>
  <c r="AB2938" i="4"/>
  <c r="H2938" i="4"/>
  <c r="AC2953" i="4"/>
  <c r="AA2746" i="4"/>
  <c r="AB2760" i="4"/>
  <c r="AA2760" i="4"/>
  <c r="AD2793" i="4"/>
  <c r="AC2793" i="4"/>
  <c r="AC2809" i="4"/>
  <c r="AD2811" i="4"/>
  <c r="AD2815" i="4"/>
  <c r="AC2819" i="4"/>
  <c r="H2819" i="4"/>
  <c r="AA2834" i="4"/>
  <c r="AB2836" i="4"/>
  <c r="AC2869" i="4"/>
  <c r="AA2869" i="4"/>
  <c r="AD2877" i="4"/>
  <c r="AA2877" i="4"/>
  <c r="AD2884" i="4"/>
  <c r="AC2893" i="4"/>
  <c r="H2893" i="4"/>
  <c r="AB2893" i="4"/>
  <c r="AB2917" i="4"/>
  <c r="AA2917" i="4"/>
  <c r="AA2919" i="4"/>
  <c r="AD2926" i="4"/>
  <c r="H2926" i="4"/>
  <c r="AB2929" i="4"/>
  <c r="AC2929" i="4"/>
  <c r="AA2929" i="4"/>
  <c r="H2929" i="4"/>
  <c r="AD2943" i="4"/>
  <c r="H2963" i="4"/>
  <c r="AB2963" i="4"/>
  <c r="AA2907" i="4"/>
  <c r="AC2907" i="4"/>
  <c r="AC2931" i="4"/>
  <c r="AC2947" i="4"/>
  <c r="AB2947" i="4"/>
  <c r="AC2952" i="4"/>
  <c r="AC2969" i="4"/>
  <c r="AC3052" i="4"/>
  <c r="AD3052" i="4"/>
  <c r="AA3052" i="4"/>
  <c r="AD2909" i="4"/>
  <c r="AA2909" i="4"/>
  <c r="AD2911" i="4"/>
  <c r="AA2925" i="4"/>
  <c r="AA2934" i="4"/>
  <c r="AC2958" i="4"/>
  <c r="AD2969" i="4"/>
  <c r="AD3046" i="4"/>
  <c r="AC3046" i="4"/>
  <c r="AB3046" i="4"/>
  <c r="AA3046" i="4"/>
  <c r="H3046" i="4"/>
  <c r="AD2841" i="4"/>
  <c r="H2907" i="4"/>
  <c r="AC2916" i="4"/>
  <c r="H2916" i="4"/>
  <c r="H2947" i="4"/>
  <c r="AA2975" i="4"/>
  <c r="AD2995" i="4"/>
  <c r="AB2995" i="4"/>
  <c r="AA2995" i="4"/>
  <c r="AB2918" i="4"/>
  <c r="AA2931" i="4"/>
  <c r="AC2951" i="4"/>
  <c r="AD2951" i="4"/>
  <c r="H2951" i="4"/>
  <c r="AB2952" i="4"/>
  <c r="AD3021" i="4"/>
  <c r="AB3021" i="4"/>
  <c r="H3021" i="4"/>
  <c r="AD3050" i="4"/>
  <c r="AD2907" i="4"/>
  <c r="AD2931" i="4"/>
  <c r="H2942" i="4"/>
  <c r="AD2942" i="4"/>
  <c r="AA2947" i="4"/>
  <c r="AA2972" i="4"/>
  <c r="AB2966" i="4"/>
  <c r="H2979" i="4"/>
  <c r="AD2979" i="4"/>
  <c r="AB2979" i="4"/>
  <c r="AA2979" i="4"/>
  <c r="AA2913" i="4"/>
  <c r="H2913" i="4"/>
  <c r="H2941" i="4"/>
  <c r="AC2941" i="4"/>
  <c r="H2969" i="4"/>
  <c r="AB2969" i="4"/>
  <c r="AD2985" i="4"/>
  <c r="AC2985" i="4"/>
  <c r="AB2985" i="4"/>
  <c r="AC2975" i="4"/>
  <c r="AD2975" i="4"/>
  <c r="AB2975" i="4"/>
  <c r="AA2874" i="4"/>
  <c r="AA2882" i="4"/>
  <c r="AD2885" i="4"/>
  <c r="AA2911" i="4"/>
  <c r="AC2911" i="4"/>
  <c r="H2911" i="4"/>
  <c r="AB2913" i="4"/>
  <c r="AB2925" i="4"/>
  <c r="H2925" i="4"/>
  <c r="AA2941" i="4"/>
  <c r="AC2966" i="4"/>
  <c r="AD2988" i="4"/>
  <c r="AD3013" i="4"/>
  <c r="AC3028" i="4"/>
  <c r="AC3001" i="4"/>
  <c r="AA3019" i="4"/>
  <c r="AD3022" i="4"/>
  <c r="AB3024" i="4"/>
  <c r="AD3028" i="4"/>
  <c r="AC3038" i="4"/>
  <c r="AB3000" i="4"/>
  <c r="AA3003" i="4"/>
  <c r="AB3027" i="4"/>
  <c r="AC2935" i="4"/>
  <c r="AA2962" i="4"/>
  <c r="AD2967" i="4"/>
  <c r="H2981" i="4"/>
  <c r="AD3000" i="4"/>
  <c r="AB3011" i="4"/>
  <c r="AC3018" i="4"/>
  <c r="AA3045" i="4"/>
  <c r="AA3054" i="4"/>
  <c r="AA2987" i="4"/>
  <c r="AA3005" i="4"/>
  <c r="AA3015" i="4"/>
  <c r="AB3045" i="4"/>
  <c r="AB3054" i="4"/>
  <c r="H2892" i="4"/>
  <c r="H2915" i="4"/>
  <c r="H2933" i="4"/>
  <c r="AB2937" i="4"/>
  <c r="AB2959" i="4"/>
  <c r="AB2973" i="4"/>
  <c r="AB2981" i="4"/>
  <c r="AB2987" i="4"/>
  <c r="AB3005" i="4"/>
  <c r="AA3014" i="4"/>
  <c r="AB3015" i="4"/>
  <c r="H3025" i="4"/>
  <c r="AB3031" i="4"/>
  <c r="H3044" i="4"/>
  <c r="AC3045" i="4"/>
  <c r="AC3054" i="4"/>
  <c r="AC2981" i="4"/>
  <c r="AD2987" i="4"/>
  <c r="AB2999" i="4"/>
  <c r="AC3005" i="4"/>
  <c r="AC3014" i="4"/>
  <c r="AD3015" i="4"/>
  <c r="AD3045" i="4"/>
  <c r="AD3054" i="4"/>
  <c r="AA2887" i="4"/>
  <c r="AA2892" i="4"/>
  <c r="AB2933" i="4"/>
  <c r="AB2956" i="4"/>
  <c r="AB2961" i="4"/>
  <c r="AA2964" i="4"/>
  <c r="AC2989" i="4"/>
  <c r="AA3004" i="4"/>
  <c r="AB3025" i="4"/>
  <c r="H3038" i="4"/>
  <c r="AA3039" i="4"/>
  <c r="AD3044" i="4"/>
  <c r="AB3049" i="4"/>
  <c r="AC3056" i="4"/>
  <c r="AB2980" i="4"/>
  <c r="AC2997" i="4"/>
  <c r="AC3004" i="4"/>
  <c r="AD3049" i="4"/>
  <c r="AA13" i="4"/>
  <c r="AD14" i="4"/>
  <c r="AD18" i="4"/>
  <c r="H22" i="4"/>
  <c r="AD24" i="4"/>
  <c r="H30" i="4"/>
  <c r="AD32" i="4"/>
  <c r="H38" i="4"/>
  <c r="AD40" i="4"/>
  <c r="H46" i="4"/>
  <c r="AD48" i="4"/>
  <c r="H54" i="4"/>
  <c r="AD56" i="4"/>
  <c r="H62" i="4"/>
  <c r="AD64" i="4"/>
  <c r="H70" i="4"/>
  <c r="AD72" i="4"/>
  <c r="H78" i="4"/>
  <c r="AD80" i="4"/>
  <c r="H86" i="4"/>
  <c r="AD88" i="4"/>
  <c r="AC93" i="4"/>
  <c r="H94" i="4"/>
  <c r="AD96" i="4"/>
  <c r="AC101" i="4"/>
  <c r="H102" i="4"/>
  <c r="AD104" i="4"/>
  <c r="AC109" i="4"/>
  <c r="H110" i="4"/>
  <c r="AD112" i="4"/>
  <c r="AC117" i="4"/>
  <c r="H118" i="4"/>
  <c r="AD120" i="4"/>
  <c r="AA124" i="4"/>
  <c r="H125" i="4"/>
  <c r="AA128" i="4"/>
  <c r="H129" i="4"/>
  <c r="AB133" i="4"/>
  <c r="AC137" i="4"/>
  <c r="H139" i="4"/>
  <c r="H144" i="4"/>
  <c r="AB147" i="4"/>
  <c r="AA148" i="4"/>
  <c r="AA152" i="4"/>
  <c r="AA153" i="4"/>
  <c r="AA163" i="4"/>
  <c r="AC168" i="4"/>
  <c r="AA174" i="4"/>
  <c r="AC176" i="4"/>
  <c r="AD177" i="4"/>
  <c r="AC181" i="4"/>
  <c r="H183" i="4"/>
  <c r="AA189" i="4"/>
  <c r="AC191" i="4"/>
  <c r="AB194" i="4"/>
  <c r="AA195" i="4"/>
  <c r="AA196" i="4"/>
  <c r="H205" i="4"/>
  <c r="H207" i="4"/>
  <c r="AD207" i="4"/>
  <c r="AC207" i="4"/>
  <c r="AB207" i="4"/>
  <c r="AA208" i="4"/>
  <c r="H208" i="4"/>
  <c r="AD208" i="4"/>
  <c r="AC213" i="4"/>
  <c r="AB213" i="4"/>
  <c r="AA213" i="4"/>
  <c r="AA26" i="4"/>
  <c r="AA34" i="4"/>
  <c r="AA42" i="4"/>
  <c r="AA50" i="4"/>
  <c r="AA58" i="4"/>
  <c r="AA66" i="4"/>
  <c r="AA74" i="4"/>
  <c r="AA82" i="4"/>
  <c r="AA90" i="4"/>
  <c r="AA98" i="4"/>
  <c r="AA106" i="4"/>
  <c r="AD109" i="4"/>
  <c r="AA114" i="4"/>
  <c r="AD117" i="4"/>
  <c r="AA122" i="4"/>
  <c r="H123" i="4"/>
  <c r="AC124" i="4"/>
  <c r="AA126" i="4"/>
  <c r="H127" i="4"/>
  <c r="AC128" i="4"/>
  <c r="H132" i="4"/>
  <c r="AD132" i="4"/>
  <c r="AC133" i="4"/>
  <c r="AA138" i="4"/>
  <c r="AA141" i="4"/>
  <c r="AA143" i="4"/>
  <c r="AB148" i="4"/>
  <c r="AB153" i="4"/>
  <c r="H157" i="4"/>
  <c r="H162" i="4"/>
  <c r="AC163" i="4"/>
  <c r="H167" i="4"/>
  <c r="AD168" i="4"/>
  <c r="AB170" i="4"/>
  <c r="AC174" i="4"/>
  <c r="AA178" i="4"/>
  <c r="AC180" i="4"/>
  <c r="AD181" i="4"/>
  <c r="H187" i="4"/>
  <c r="AC189" i="4"/>
  <c r="AD191" i="4"/>
  <c r="AC195" i="4"/>
  <c r="AC196" i="4"/>
  <c r="AC199" i="4"/>
  <c r="H199" i="4"/>
  <c r="H223" i="4"/>
  <c r="AA226" i="4"/>
  <c r="H245" i="4"/>
  <c r="AC245" i="4"/>
  <c r="AB245" i="4"/>
  <c r="AA245" i="4"/>
  <c r="AC4" i="4"/>
  <c r="AC7" i="4"/>
  <c r="AC10" i="4"/>
  <c r="AC13" i="4"/>
  <c r="H14" i="4"/>
  <c r="AC17" i="4"/>
  <c r="H18" i="4"/>
  <c r="AA23" i="4"/>
  <c r="AB26" i="4"/>
  <c r="H27" i="4"/>
  <c r="AA31" i="4"/>
  <c r="AB34" i="4"/>
  <c r="H35" i="4"/>
  <c r="AA39" i="4"/>
  <c r="AB42" i="4"/>
  <c r="H43" i="4"/>
  <c r="AA47" i="4"/>
  <c r="AB50" i="4"/>
  <c r="H51" i="4"/>
  <c r="AA55" i="4"/>
  <c r="AB58" i="4"/>
  <c r="H59" i="4"/>
  <c r="AA63" i="4"/>
  <c r="AB66" i="4"/>
  <c r="H67" i="4"/>
  <c r="AA71" i="4"/>
  <c r="AB74" i="4"/>
  <c r="H75" i="4"/>
  <c r="AA79" i="4"/>
  <c r="AB82" i="4"/>
  <c r="H83" i="4"/>
  <c r="AA87" i="4"/>
  <c r="AB90" i="4"/>
  <c r="H91" i="4"/>
  <c r="AA95" i="4"/>
  <c r="AB98" i="4"/>
  <c r="AA103" i="4"/>
  <c r="AB106" i="4"/>
  <c r="AA111" i="4"/>
  <c r="AB114" i="4"/>
  <c r="AA119" i="4"/>
  <c r="AB122" i="4"/>
  <c r="AD124" i="4"/>
  <c r="AB126" i="4"/>
  <c r="AD128" i="4"/>
  <c r="AD133" i="4"/>
  <c r="AC138" i="4"/>
  <c r="AB141" i="4"/>
  <c r="AB143" i="4"/>
  <c r="AC145" i="4"/>
  <c r="AC148" i="4"/>
  <c r="AD153" i="4"/>
  <c r="AB155" i="4"/>
  <c r="AA156" i="4"/>
  <c r="AA160" i="4"/>
  <c r="AA161" i="4"/>
  <c r="AD163" i="4"/>
  <c r="AA171" i="4"/>
  <c r="AD174" i="4"/>
  <c r="AA182" i="4"/>
  <c r="AC184" i="4"/>
  <c r="AD189" i="4"/>
  <c r="AA203" i="4"/>
  <c r="H213" i="4"/>
  <c r="AA218" i="4"/>
  <c r="AB237" i="4"/>
  <c r="AD4" i="4"/>
  <c r="AD7" i="4"/>
  <c r="AD10" i="4"/>
  <c r="AD13" i="4"/>
  <c r="AA16" i="4"/>
  <c r="AD17" i="4"/>
  <c r="AA20" i="4"/>
  <c r="AB23" i="4"/>
  <c r="H24" i="4"/>
  <c r="AC26" i="4"/>
  <c r="AA28" i="4"/>
  <c r="AB31" i="4"/>
  <c r="H32" i="4"/>
  <c r="AC34" i="4"/>
  <c r="AA36" i="4"/>
  <c r="AB39" i="4"/>
  <c r="H40" i="4"/>
  <c r="AC42" i="4"/>
  <c r="AA44" i="4"/>
  <c r="AB47" i="4"/>
  <c r="H48" i="4"/>
  <c r="AC50" i="4"/>
  <c r="AA52" i="4"/>
  <c r="AB55" i="4"/>
  <c r="H56" i="4"/>
  <c r="AC58" i="4"/>
  <c r="AA60" i="4"/>
  <c r="AB63" i="4"/>
  <c r="H64" i="4"/>
  <c r="AC66" i="4"/>
  <c r="AA68" i="4"/>
  <c r="AB71" i="4"/>
  <c r="H72" i="4"/>
  <c r="AC74" i="4"/>
  <c r="AA76" i="4"/>
  <c r="AB79" i="4"/>
  <c r="H80" i="4"/>
  <c r="AC82" i="4"/>
  <c r="AA84" i="4"/>
  <c r="AB87" i="4"/>
  <c r="H88" i="4"/>
  <c r="AC90" i="4"/>
  <c r="AA92" i="4"/>
  <c r="AB95" i="4"/>
  <c r="H96" i="4"/>
  <c r="AC98" i="4"/>
  <c r="AA100" i="4"/>
  <c r="AB103" i="4"/>
  <c r="H104" i="4"/>
  <c r="AC106" i="4"/>
  <c r="AA108" i="4"/>
  <c r="AB111" i="4"/>
  <c r="H112" i="4"/>
  <c r="AC114" i="4"/>
  <c r="AA116" i="4"/>
  <c r="AB119" i="4"/>
  <c r="H120" i="4"/>
  <c r="AB130" i="4"/>
  <c r="AB136" i="4"/>
  <c r="H140" i="4"/>
  <c r="AD140" i="4"/>
  <c r="AC141" i="4"/>
  <c r="AA146" i="4"/>
  <c r="AA149" i="4"/>
  <c r="AA151" i="4"/>
  <c r="AB156" i="4"/>
  <c r="AB161" i="4"/>
  <c r="H165" i="4"/>
  <c r="H170" i="4"/>
  <c r="AA173" i="4"/>
  <c r="AA175" i="4"/>
  <c r="H180" i="4"/>
  <c r="AC182" i="4"/>
  <c r="AA186" i="4"/>
  <c r="AC188" i="4"/>
  <c r="AC203" i="4"/>
  <c r="AB208" i="4"/>
  <c r="AA216" i="4"/>
  <c r="H216" i="4"/>
  <c r="AD218" i="4"/>
  <c r="AA3" i="4"/>
  <c r="AA6" i="4"/>
  <c r="AA9" i="4"/>
  <c r="AA12" i="4"/>
  <c r="AD26" i="4"/>
  <c r="AB28" i="4"/>
  <c r="AD34" i="4"/>
  <c r="AB36" i="4"/>
  <c r="AD42" i="4"/>
  <c r="AB44" i="4"/>
  <c r="AD50" i="4"/>
  <c r="AB52" i="4"/>
  <c r="AD58" i="4"/>
  <c r="AB60" i="4"/>
  <c r="AD66" i="4"/>
  <c r="AB68" i="4"/>
  <c r="AD74" i="4"/>
  <c r="AB76" i="4"/>
  <c r="AD82" i="4"/>
  <c r="AB84" i="4"/>
  <c r="AD90" i="4"/>
  <c r="AB92" i="4"/>
  <c r="AD98" i="4"/>
  <c r="AB100" i="4"/>
  <c r="AD106" i="4"/>
  <c r="AB108" i="4"/>
  <c r="AD114" i="4"/>
  <c r="AB116" i="4"/>
  <c r="AD122" i="4"/>
  <c r="AB124" i="4"/>
  <c r="AB128" i="4"/>
  <c r="AD141" i="4"/>
  <c r="AC146" i="4"/>
  <c r="AB149" i="4"/>
  <c r="AB151" i="4"/>
  <c r="AC153" i="4"/>
  <c r="AC156" i="4"/>
  <c r="AB163" i="4"/>
  <c r="AA164" i="4"/>
  <c r="AA168" i="4"/>
  <c r="AC175" i="4"/>
  <c r="AA177" i="4"/>
  <c r="AA179" i="4"/>
  <c r="AD182" i="4"/>
  <c r="AA191" i="4"/>
  <c r="AB195" i="4"/>
  <c r="AD195" i="4"/>
  <c r="AC201" i="4"/>
  <c r="AA201" i="4"/>
  <c r="AD215" i="4"/>
  <c r="AB215" i="4"/>
  <c r="AA215" i="4"/>
  <c r="AB223" i="4"/>
  <c r="AB227" i="4"/>
  <c r="AD227" i="4"/>
  <c r="AC227" i="4"/>
  <c r="AA227" i="4"/>
  <c r="AC271" i="4"/>
  <c r="AA271" i="4"/>
  <c r="AD271" i="4"/>
  <c r="AB271" i="4"/>
  <c r="H271" i="4"/>
  <c r="AB3" i="4"/>
  <c r="H4" i="4"/>
  <c r="AB6" i="4"/>
  <c r="H7" i="4"/>
  <c r="AB9" i="4"/>
  <c r="H10" i="4"/>
  <c r="AB12" i="4"/>
  <c r="H13" i="4"/>
  <c r="AC16" i="4"/>
  <c r="H17" i="4"/>
  <c r="AC20" i="4"/>
  <c r="AD23" i="4"/>
  <c r="AA25" i="4"/>
  <c r="AC28" i="4"/>
  <c r="AD31" i="4"/>
  <c r="AA33" i="4"/>
  <c r="AC36" i="4"/>
  <c r="AD39" i="4"/>
  <c r="AA41" i="4"/>
  <c r="AC44" i="4"/>
  <c r="AD47" i="4"/>
  <c r="AA49" i="4"/>
  <c r="AC52" i="4"/>
  <c r="AD55" i="4"/>
  <c r="AA57" i="4"/>
  <c r="AC60" i="4"/>
  <c r="AD63" i="4"/>
  <c r="AA65" i="4"/>
  <c r="AC68" i="4"/>
  <c r="AD71" i="4"/>
  <c r="AA73" i="4"/>
  <c r="AC76" i="4"/>
  <c r="AD79" i="4"/>
  <c r="AA81" i="4"/>
  <c r="AC84" i="4"/>
  <c r="AD87" i="4"/>
  <c r="AA89" i="4"/>
  <c r="AC92" i="4"/>
  <c r="AD95" i="4"/>
  <c r="AA97" i="4"/>
  <c r="AC100" i="4"/>
  <c r="AD103" i="4"/>
  <c r="AA105" i="4"/>
  <c r="AC108" i="4"/>
  <c r="AD111" i="4"/>
  <c r="AA113" i="4"/>
  <c r="AC116" i="4"/>
  <c r="AD119" i="4"/>
  <c r="AA121" i="4"/>
  <c r="AC131" i="4"/>
  <c r="AD136" i="4"/>
  <c r="AB138" i="4"/>
  <c r="AB144" i="4"/>
  <c r="AD146" i="4"/>
  <c r="H148" i="4"/>
  <c r="AD148" i="4"/>
  <c r="AC149" i="4"/>
  <c r="AC151" i="4"/>
  <c r="AA154" i="4"/>
  <c r="AA157" i="4"/>
  <c r="AA159" i="4"/>
  <c r="AB164" i="4"/>
  <c r="AB169" i="4"/>
  <c r="AB174" i="4"/>
  <c r="H174" i="4"/>
  <c r="AD175" i="4"/>
  <c r="AC179" i="4"/>
  <c r="AA181" i="4"/>
  <c r="AA183" i="4"/>
  <c r="AD186" i="4"/>
  <c r="AB193" i="4"/>
  <c r="AC223" i="4"/>
  <c r="AB235" i="4"/>
  <c r="H235" i="4"/>
  <c r="AD235" i="4"/>
  <c r="AA235" i="4"/>
  <c r="AC3" i="4"/>
  <c r="AC6" i="4"/>
  <c r="AC9" i="4"/>
  <c r="AC12" i="4"/>
  <c r="AA15" i="4"/>
  <c r="AD16" i="4"/>
  <c r="AA19" i="4"/>
  <c r="AD20" i="4"/>
  <c r="H26" i="4"/>
  <c r="AD28" i="4"/>
  <c r="H34" i="4"/>
  <c r="AD36" i="4"/>
  <c r="H42" i="4"/>
  <c r="AD44" i="4"/>
  <c r="H50" i="4"/>
  <c r="AD52" i="4"/>
  <c r="H58" i="4"/>
  <c r="AD60" i="4"/>
  <c r="H66" i="4"/>
  <c r="AD68" i="4"/>
  <c r="H74" i="4"/>
  <c r="AD76" i="4"/>
  <c r="H82" i="4"/>
  <c r="AD84" i="4"/>
  <c r="AC89" i="4"/>
  <c r="H90" i="4"/>
  <c r="AD92" i="4"/>
  <c r="AC97" i="4"/>
  <c r="H98" i="4"/>
  <c r="AD100" i="4"/>
  <c r="AC105" i="4"/>
  <c r="H106" i="4"/>
  <c r="AD108" i="4"/>
  <c r="AC113" i="4"/>
  <c r="H114" i="4"/>
  <c r="AD116" i="4"/>
  <c r="AC121" i="4"/>
  <c r="H122" i="4"/>
  <c r="AA123" i="4"/>
  <c r="H124" i="4"/>
  <c r="AA127" i="4"/>
  <c r="H128" i="4"/>
  <c r="AD149" i="4"/>
  <c r="H153" i="4"/>
  <c r="AC154" i="4"/>
  <c r="AB157" i="4"/>
  <c r="AB159" i="4"/>
  <c r="AC161" i="4"/>
  <c r="H163" i="4"/>
  <c r="AC164" i="4"/>
  <c r="H168" i="4"/>
  <c r="AB171" i="4"/>
  <c r="AA172" i="4"/>
  <c r="H177" i="4"/>
  <c r="AB178" i="4"/>
  <c r="H178" i="4"/>
  <c r="AD179" i="4"/>
  <c r="AA185" i="4"/>
  <c r="AA187" i="4"/>
  <c r="H191" i="4"/>
  <c r="AD193" i="4"/>
  <c r="H195" i="4"/>
  <c r="H201" i="4"/>
  <c r="AA207" i="4"/>
  <c r="H215" i="4"/>
  <c r="H227" i="4"/>
  <c r="AD3" i="4"/>
  <c r="AD6" i="4"/>
  <c r="AD9" i="4"/>
  <c r="AD12" i="4"/>
  <c r="AB146" i="4"/>
  <c r="H156" i="4"/>
  <c r="AD156" i="4"/>
  <c r="AB182" i="4"/>
  <c r="H182" i="4"/>
  <c r="AB189" i="4"/>
  <c r="H196" i="4"/>
  <c r="AD196" i="4"/>
  <c r="AB196" i="4"/>
  <c r="AB226" i="4"/>
  <c r="AD226" i="4"/>
  <c r="AC226" i="4"/>
  <c r="H226" i="4"/>
  <c r="AB258" i="4"/>
  <c r="AD258" i="4"/>
  <c r="AC258" i="4"/>
  <c r="AA258" i="4"/>
  <c r="H258" i="4"/>
  <c r="AA2" i="4"/>
  <c r="AA5" i="4"/>
  <c r="AA8" i="4"/>
  <c r="AA11" i="4"/>
  <c r="AC15" i="4"/>
  <c r="H16" i="4"/>
  <c r="AC19" i="4"/>
  <c r="H20" i="4"/>
  <c r="AB22" i="4"/>
  <c r="H23" i="4"/>
  <c r="AA27" i="4"/>
  <c r="AB30" i="4"/>
  <c r="H31" i="4"/>
  <c r="AA35" i="4"/>
  <c r="AB38" i="4"/>
  <c r="H39" i="4"/>
  <c r="AA43" i="4"/>
  <c r="AB46" i="4"/>
  <c r="H47" i="4"/>
  <c r="AA51" i="4"/>
  <c r="AB54" i="4"/>
  <c r="H55" i="4"/>
  <c r="AB62" i="4"/>
  <c r="H63" i="4"/>
  <c r="AB70" i="4"/>
  <c r="H71" i="4"/>
  <c r="AB78" i="4"/>
  <c r="H79" i="4"/>
  <c r="AB86" i="4"/>
  <c r="H87" i="4"/>
  <c r="AC127" i="4"/>
  <c r="AB131" i="4"/>
  <c r="AA136" i="4"/>
  <c r="AD157" i="4"/>
  <c r="AC162" i="4"/>
  <c r="AB167" i="4"/>
  <c r="AC169" i="4"/>
  <c r="AC172" i="4"/>
  <c r="AB175" i="4"/>
  <c r="AB186" i="4"/>
  <c r="H186" i="4"/>
  <c r="AD187" i="4"/>
  <c r="H3" i="4"/>
  <c r="H6" i="4"/>
  <c r="H9" i="4"/>
  <c r="H12" i="4"/>
  <c r="AD15" i="4"/>
  <c r="AD19" i="4"/>
  <c r="H28" i="4"/>
  <c r="H36" i="4"/>
  <c r="H44" i="4"/>
  <c r="H52" i="4"/>
  <c r="H60" i="4"/>
  <c r="H68" i="4"/>
  <c r="H76" i="4"/>
  <c r="H84" i="4"/>
  <c r="H92" i="4"/>
  <c r="H100" i="4"/>
  <c r="H108" i="4"/>
  <c r="H116" i="4"/>
  <c r="AD123" i="4"/>
  <c r="AD127" i="4"/>
  <c r="H141" i="4"/>
  <c r="H146" i="4"/>
  <c r="H151" i="4"/>
  <c r="AB154" i="4"/>
  <c r="AD162" i="4"/>
  <c r="H164" i="4"/>
  <c r="AD164" i="4"/>
  <c r="AC167" i="4"/>
  <c r="AB179" i="4"/>
  <c r="H189" i="4"/>
  <c r="AC193" i="4"/>
  <c r="AA193" i="4"/>
  <c r="AB203" i="4"/>
  <c r="AD203" i="4"/>
  <c r="H220" i="4"/>
  <c r="AD220" i="4"/>
  <c r="AC220" i="4"/>
  <c r="AB220" i="4"/>
  <c r="AA220" i="4"/>
  <c r="AC235" i="4"/>
  <c r="AD22" i="4"/>
  <c r="AD30" i="4"/>
  <c r="AD38" i="4"/>
  <c r="AD46" i="4"/>
  <c r="AD54" i="4"/>
  <c r="AD62" i="4"/>
  <c r="AD70" i="4"/>
  <c r="AD78" i="4"/>
  <c r="AD86" i="4"/>
  <c r="H89" i="4"/>
  <c r="AD94" i="4"/>
  <c r="H97" i="4"/>
  <c r="AD102" i="4"/>
  <c r="H105" i="4"/>
  <c r="AD110" i="4"/>
  <c r="H113" i="4"/>
  <c r="AD118" i="4"/>
  <c r="H121" i="4"/>
  <c r="AB125" i="4"/>
  <c r="AC129" i="4"/>
  <c r="H131" i="4"/>
  <c r="H136" i="4"/>
  <c r="AB139" i="4"/>
  <c r="AA144" i="4"/>
  <c r="H169" i="4"/>
  <c r="H175" i="4"/>
  <c r="AB177" i="4"/>
  <c r="AB183" i="4"/>
  <c r="AB201" i="4"/>
  <c r="AA205" i="4"/>
  <c r="AD205" i="4"/>
  <c r="AC205" i="4"/>
  <c r="AC225" i="4"/>
  <c r="H225" i="4"/>
  <c r="AB225" i="4"/>
  <c r="AA225" i="4"/>
  <c r="H15" i="4"/>
  <c r="H19" i="4"/>
  <c r="AC24" i="4"/>
  <c r="AD27" i="4"/>
  <c r="AC32" i="4"/>
  <c r="AD35" i="4"/>
  <c r="AC40" i="4"/>
  <c r="AD43" i="4"/>
  <c r="AC48" i="4"/>
  <c r="AC56" i="4"/>
  <c r="AC64" i="4"/>
  <c r="AC72" i="4"/>
  <c r="AB162" i="4"/>
  <c r="H172" i="4"/>
  <c r="AD172" i="4"/>
  <c r="AB187" i="4"/>
  <c r="AB218" i="4"/>
  <c r="H218" i="4"/>
  <c r="AC218" i="4"/>
  <c r="AD223" i="4"/>
  <c r="AA223" i="4"/>
  <c r="AA237" i="4"/>
  <c r="H237" i="4"/>
  <c r="AD237" i="4"/>
  <c r="AC237" i="4"/>
  <c r="AC263" i="4"/>
  <c r="AA263" i="4"/>
  <c r="H263" i="4"/>
  <c r="AD263" i="4"/>
  <c r="H204" i="4"/>
  <c r="AD204" i="4"/>
  <c r="AC209" i="4"/>
  <c r="AC212" i="4"/>
  <c r="AB217" i="4"/>
  <c r="H236" i="4"/>
  <c r="AD236" i="4"/>
  <c r="AB239" i="4"/>
  <c r="AC241" i="4"/>
  <c r="AC244" i="4"/>
  <c r="H268" i="4"/>
  <c r="AD268" i="4"/>
  <c r="AB268" i="4"/>
  <c r="AC272" i="4"/>
  <c r="AA272" i="4"/>
  <c r="H315" i="4"/>
  <c r="AD315" i="4"/>
  <c r="AC315" i="4"/>
  <c r="AB353" i="4"/>
  <c r="AA353" i="4"/>
  <c r="H353" i="4"/>
  <c r="AD353" i="4"/>
  <c r="AC353" i="4"/>
  <c r="AB358" i="4"/>
  <c r="H358" i="4"/>
  <c r="AD358" i="4"/>
  <c r="AC358" i="4"/>
  <c r="AA358" i="4"/>
  <c r="AD392" i="4"/>
  <c r="AB392" i="4"/>
  <c r="AC392" i="4"/>
  <c r="AA392" i="4"/>
  <c r="H392" i="4"/>
  <c r="AB414" i="4"/>
  <c r="AD414" i="4"/>
  <c r="AC414" i="4"/>
  <c r="AA414" i="4"/>
  <c r="H414" i="4"/>
  <c r="AD217" i="4"/>
  <c r="AB219" i="4"/>
  <c r="AC239" i="4"/>
  <c r="AC249" i="4"/>
  <c r="H252" i="4"/>
  <c r="AD252" i="4"/>
  <c r="AB256" i="4"/>
  <c r="AB265" i="4"/>
  <c r="AB275" i="4"/>
  <c r="AA289" i="4"/>
  <c r="AD301" i="4"/>
  <c r="AD304" i="4"/>
  <c r="AC304" i="4"/>
  <c r="AB304" i="4"/>
  <c r="AA304" i="4"/>
  <c r="H304" i="4"/>
  <c r="AA134" i="4"/>
  <c r="AA142" i="4"/>
  <c r="AA150" i="4"/>
  <c r="AA158" i="4"/>
  <c r="AA166" i="4"/>
  <c r="AA192" i="4"/>
  <c r="AB202" i="4"/>
  <c r="H209" i="4"/>
  <c r="AA224" i="4"/>
  <c r="H231" i="4"/>
  <c r="AB234" i="4"/>
  <c r="H241" i="4"/>
  <c r="AB247" i="4"/>
  <c r="AA255" i="4"/>
  <c r="AC256" i="4"/>
  <c r="AD265" i="4"/>
  <c r="AA266" i="4"/>
  <c r="H272" i="4"/>
  <c r="AB273" i="4"/>
  <c r="AD273" i="4"/>
  <c r="AA273" i="4"/>
  <c r="AD275" i="4"/>
  <c r="AC281" i="4"/>
  <c r="AD289" i="4"/>
  <c r="AA299" i="4"/>
  <c r="AC305" i="4"/>
  <c r="AD319" i="4"/>
  <c r="AC319" i="4"/>
  <c r="AB319" i="4"/>
  <c r="AA319" i="4"/>
  <c r="H319" i="4"/>
  <c r="AB361" i="4"/>
  <c r="AA361" i="4"/>
  <c r="H361" i="4"/>
  <c r="AD361" i="4"/>
  <c r="H212" i="4"/>
  <c r="AD212" i="4"/>
  <c r="AC217" i="4"/>
  <c r="AB240" i="4"/>
  <c r="H244" i="4"/>
  <c r="AD244" i="4"/>
  <c r="AC247" i="4"/>
  <c r="AD256" i="4"/>
  <c r="AC266" i="4"/>
  <c r="AD281" i="4"/>
  <c r="AB283" i="4"/>
  <c r="AD293" i="4"/>
  <c r="AC294" i="4"/>
  <c r="AD297" i="4"/>
  <c r="AC298" i="4"/>
  <c r="AC299" i="4"/>
  <c r="AB314" i="4"/>
  <c r="H314" i="4"/>
  <c r="AD314" i="4"/>
  <c r="AC314" i="4"/>
  <c r="AA314" i="4"/>
  <c r="AD363" i="4"/>
  <c r="AC363" i="4"/>
  <c r="AB363" i="4"/>
  <c r="AA363" i="4"/>
  <c r="H363" i="4"/>
  <c r="AA497" i="4"/>
  <c r="H497" i="4"/>
  <c r="AD497" i="4"/>
  <c r="AC497" i="4"/>
  <c r="AB497" i="4"/>
  <c r="AA200" i="4"/>
  <c r="AB210" i="4"/>
  <c r="H217" i="4"/>
  <c r="AA232" i="4"/>
  <c r="H239" i="4"/>
  <c r="AB242" i="4"/>
  <c r="AB250" i="4"/>
  <c r="AD250" i="4"/>
  <c r="H260" i="4"/>
  <c r="AD260" i="4"/>
  <c r="AB260" i="4"/>
  <c r="AC264" i="4"/>
  <c r="AA264" i="4"/>
  <c r="AA268" i="4"/>
  <c r="AC361" i="4"/>
  <c r="AA247" i="4"/>
  <c r="AA256" i="4"/>
  <c r="AC265" i="4"/>
  <c r="AA265" i="4"/>
  <c r="AC275" i="4"/>
  <c r="AA275" i="4"/>
  <c r="AB310" i="4"/>
  <c r="H310" i="4"/>
  <c r="AD310" i="4"/>
  <c r="AC310" i="4"/>
  <c r="AD324" i="4"/>
  <c r="AC324" i="4"/>
  <c r="AB324" i="4"/>
  <c r="AA324" i="4"/>
  <c r="H324" i="4"/>
  <c r="AB357" i="4"/>
  <c r="AA357" i="4"/>
  <c r="AD357" i="4"/>
  <c r="AC357" i="4"/>
  <c r="H357" i="4"/>
  <c r="AB378" i="4"/>
  <c r="AD378" i="4"/>
  <c r="H378" i="4"/>
  <c r="AC378" i="4"/>
  <c r="AA378" i="4"/>
  <c r="AC386" i="4"/>
  <c r="H386" i="4"/>
  <c r="AD386" i="4"/>
  <c r="AB386" i="4"/>
  <c r="AA386" i="4"/>
  <c r="AB266" i="4"/>
  <c r="AD266" i="4"/>
  <c r="AA240" i="4"/>
  <c r="H247" i="4"/>
  <c r="H256" i="4"/>
  <c r="H265" i="4"/>
  <c r="H275" i="4"/>
  <c r="AB281" i="4"/>
  <c r="AA281" i="4"/>
  <c r="AB289" i="4"/>
  <c r="AC289" i="4"/>
  <c r="H289" i="4"/>
  <c r="AB293" i="4"/>
  <c r="AA293" i="4"/>
  <c r="AC293" i="4"/>
  <c r="AB297" i="4"/>
  <c r="AA297" i="4"/>
  <c r="AC297" i="4"/>
  <c r="AD299" i="4"/>
  <c r="AB299" i="4"/>
  <c r="AB301" i="4"/>
  <c r="AA301" i="4"/>
  <c r="AC301" i="4"/>
  <c r="H228" i="4"/>
  <c r="AD228" i="4"/>
  <c r="AC233" i="4"/>
  <c r="AB251" i="4"/>
  <c r="AC257" i="4"/>
  <c r="H266" i="4"/>
  <c r="AD283" i="4"/>
  <c r="AA283" i="4"/>
  <c r="AB294" i="4"/>
  <c r="H294" i="4"/>
  <c r="AD294" i="4"/>
  <c r="AA294" i="4"/>
  <c r="AB298" i="4"/>
  <c r="H298" i="4"/>
  <c r="AD298" i="4"/>
  <c r="AA298" i="4"/>
  <c r="AB305" i="4"/>
  <c r="AA305" i="4"/>
  <c r="AD305" i="4"/>
  <c r="AD197" i="4"/>
  <c r="AD209" i="4"/>
  <c r="AB211" i="4"/>
  <c r="AA212" i="4"/>
  <c r="AD229" i="4"/>
  <c r="AC231" i="4"/>
  <c r="H240" i="4"/>
  <c r="AD241" i="4"/>
  <c r="AB243" i="4"/>
  <c r="AA244" i="4"/>
  <c r="AA248" i="4"/>
  <c r="AD249" i="4"/>
  <c r="AC277" i="4"/>
  <c r="AA277" i="4"/>
  <c r="H281" i="4"/>
  <c r="AD285" i="4"/>
  <c r="AA285" i="4"/>
  <c r="H293" i="4"/>
  <c r="H297" i="4"/>
  <c r="H299" i="4"/>
  <c r="H301" i="4"/>
  <c r="AB309" i="4"/>
  <c r="AA309" i="4"/>
  <c r="AD309" i="4"/>
  <c r="AC309" i="4"/>
  <c r="H309" i="4"/>
  <c r="AA310" i="4"/>
  <c r="H320" i="4"/>
  <c r="AD320" i="4"/>
  <c r="AC320" i="4"/>
  <c r="AB337" i="4"/>
  <c r="AA337" i="4"/>
  <c r="AB342" i="4"/>
  <c r="H342" i="4"/>
  <c r="AB372" i="4"/>
  <c r="AB382" i="4"/>
  <c r="AD382" i="4"/>
  <c r="H382" i="4"/>
  <c r="AD383" i="4"/>
  <c r="AB387" i="4"/>
  <c r="AC387" i="4"/>
  <c r="AC400" i="4"/>
  <c r="AB400" i="4"/>
  <c r="AA401" i="4"/>
  <c r="H401" i="4"/>
  <c r="H413" i="4"/>
  <c r="AD413" i="4"/>
  <c r="AB413" i="4"/>
  <c r="AA413" i="4"/>
  <c r="AA425" i="4"/>
  <c r="H425" i="4"/>
  <c r="AD425" i="4"/>
  <c r="AC425" i="4"/>
  <c r="AB517" i="4"/>
  <c r="H517" i="4"/>
  <c r="AD517" i="4"/>
  <c r="AA517" i="4"/>
  <c r="AC517" i="4"/>
  <c r="AB274" i="4"/>
  <c r="H274" i="4"/>
  <c r="AC276" i="4"/>
  <c r="AD286" i="4"/>
  <c r="AB317" i="4"/>
  <c r="AA317" i="4"/>
  <c r="AB322" i="4"/>
  <c r="H322" i="4"/>
  <c r="AA323" i="4"/>
  <c r="AA328" i="4"/>
  <c r="AD360" i="4"/>
  <c r="AC369" i="4"/>
  <c r="AC372" i="4"/>
  <c r="AA380" i="4"/>
  <c r="AA384" i="4"/>
  <c r="AA393" i="4"/>
  <c r="AD395" i="4"/>
  <c r="AA396" i="4"/>
  <c r="AC419" i="4"/>
  <c r="AB302" i="4"/>
  <c r="H302" i="4"/>
  <c r="AC313" i="4"/>
  <c r="AA318" i="4"/>
  <c r="H337" i="4"/>
  <c r="AB345" i="4"/>
  <c r="AA345" i="4"/>
  <c r="H347" i="4"/>
  <c r="AB350" i="4"/>
  <c r="H350" i="4"/>
  <c r="H352" i="4"/>
  <c r="AD364" i="4"/>
  <c r="H367" i="4"/>
  <c r="AD369" i="4"/>
  <c r="AC373" i="4"/>
  <c r="H387" i="4"/>
  <c r="AB388" i="4"/>
  <c r="AC396" i="4"/>
  <c r="H400" i="4"/>
  <c r="AB403" i="4"/>
  <c r="H403" i="4"/>
  <c r="AA403" i="4"/>
  <c r="AB282" i="4"/>
  <c r="H282" i="4"/>
  <c r="AC284" i="4"/>
  <c r="AB303" i="4"/>
  <c r="AB308" i="4"/>
  <c r="AD313" i="4"/>
  <c r="AC318" i="4"/>
  <c r="AC323" i="4"/>
  <c r="AB325" i="4"/>
  <c r="AA325" i="4"/>
  <c r="AC328" i="4"/>
  <c r="AB330" i="4"/>
  <c r="H330" i="4"/>
  <c r="AC341" i="4"/>
  <c r="AA346" i="4"/>
  <c r="AB351" i="4"/>
  <c r="AB356" i="4"/>
  <c r="AA362" i="4"/>
  <c r="AD368" i="4"/>
  <c r="AD373" i="4"/>
  <c r="AC380" i="4"/>
  <c r="AC384" i="4"/>
  <c r="H389" i="4"/>
  <c r="AD389" i="4"/>
  <c r="AB389" i="4"/>
  <c r="AD396" i="4"/>
  <c r="AC424" i="4"/>
  <c r="AB424" i="4"/>
  <c r="H424" i="4"/>
  <c r="AD372" i="4"/>
  <c r="AB383" i="4"/>
  <c r="H405" i="4"/>
  <c r="AD405" i="4"/>
  <c r="AC405" i="4"/>
  <c r="AA405" i="4"/>
  <c r="AB507" i="4"/>
  <c r="H507" i="4"/>
  <c r="AD507" i="4"/>
  <c r="AC507" i="4"/>
  <c r="AA507" i="4"/>
  <c r="H280" i="4"/>
  <c r="H284" i="4"/>
  <c r="H286" i="4"/>
  <c r="AB290" i="4"/>
  <c r="H290" i="4"/>
  <c r="AA291" i="4"/>
  <c r="H292" i="4"/>
  <c r="AA296" i="4"/>
  <c r="AA306" i="4"/>
  <c r="AB311" i="4"/>
  <c r="AB316" i="4"/>
  <c r="H325" i="4"/>
  <c r="AB333" i="4"/>
  <c r="AA333" i="4"/>
  <c r="H335" i="4"/>
  <c r="AB338" i="4"/>
  <c r="H338" i="4"/>
  <c r="AA339" i="4"/>
  <c r="H340" i="4"/>
  <c r="AA344" i="4"/>
  <c r="AD346" i="4"/>
  <c r="AC349" i="4"/>
  <c r="AA354" i="4"/>
  <c r="AB359" i="4"/>
  <c r="AB365" i="4"/>
  <c r="AA365" i="4"/>
  <c r="H368" i="4"/>
  <c r="AA370" i="4"/>
  <c r="AD376" i="4"/>
  <c r="H379" i="4"/>
  <c r="AD381" i="4"/>
  <c r="AD390" i="4"/>
  <c r="AB390" i="4"/>
  <c r="AC401" i="4"/>
  <c r="AB420" i="4"/>
  <c r="H420" i="4"/>
  <c r="AD420" i="4"/>
  <c r="AC420" i="4"/>
  <c r="AA420" i="4"/>
  <c r="H429" i="4"/>
  <c r="AD429" i="4"/>
  <c r="AC429" i="4"/>
  <c r="AA429" i="4"/>
  <c r="H453" i="4"/>
  <c r="AD453" i="4"/>
  <c r="AC453" i="4"/>
  <c r="AB453" i="4"/>
  <c r="AA453" i="4"/>
  <c r="AB313" i="4"/>
  <c r="AA313" i="4"/>
  <c r="AB318" i="4"/>
  <c r="H318" i="4"/>
  <c r="AA367" i="4"/>
  <c r="AB369" i="4"/>
  <c r="AA369" i="4"/>
  <c r="H372" i="4"/>
  <c r="AD380" i="4"/>
  <c r="H383" i="4"/>
  <c r="AD384" i="4"/>
  <c r="AB395" i="4"/>
  <c r="AC395" i="4"/>
  <c r="AA400" i="4"/>
  <c r="AD401" i="4"/>
  <c r="AC413" i="4"/>
  <c r="AD306" i="4"/>
  <c r="AB341" i="4"/>
  <c r="AA341" i="4"/>
  <c r="AB346" i="4"/>
  <c r="H346" i="4"/>
  <c r="AA347" i="4"/>
  <c r="AA352" i="4"/>
  <c r="AD354" i="4"/>
  <c r="AB362" i="4"/>
  <c r="AD362" i="4"/>
  <c r="H362" i="4"/>
  <c r="AB367" i="4"/>
  <c r="AB373" i="4"/>
  <c r="AA373" i="4"/>
  <c r="AA387" i="4"/>
  <c r="AB396" i="4"/>
  <c r="H396" i="4"/>
  <c r="H398" i="4"/>
  <c r="AC398" i="4"/>
  <c r="AB398" i="4"/>
  <c r="AD400" i="4"/>
  <c r="AB419" i="4"/>
  <c r="AD419" i="4"/>
  <c r="H419" i="4"/>
  <c r="AB443" i="4"/>
  <c r="AD443" i="4"/>
  <c r="AC443" i="4"/>
  <c r="AA443" i="4"/>
  <c r="AA474" i="4"/>
  <c r="AC474" i="4"/>
  <c r="H474" i="4"/>
  <c r="AD474" i="4"/>
  <c r="AB474" i="4"/>
  <c r="AB259" i="4"/>
  <c r="AB267" i="4"/>
  <c r="H313" i="4"/>
  <c r="AB321" i="4"/>
  <c r="AA321" i="4"/>
  <c r="H323" i="4"/>
  <c r="AB326" i="4"/>
  <c r="H326" i="4"/>
  <c r="H328" i="4"/>
  <c r="AC337" i="4"/>
  <c r="AA342" i="4"/>
  <c r="AB347" i="4"/>
  <c r="AB352" i="4"/>
  <c r="AB366" i="4"/>
  <c r="AD366" i="4"/>
  <c r="H366" i="4"/>
  <c r="AC367" i="4"/>
  <c r="H369" i="4"/>
  <c r="AA375" i="4"/>
  <c r="AB377" i="4"/>
  <c r="AA377" i="4"/>
  <c r="H380" i="4"/>
  <c r="AA382" i="4"/>
  <c r="H384" i="4"/>
  <c r="AD387" i="4"/>
  <c r="AA388" i="4"/>
  <c r="H395" i="4"/>
  <c r="AD403" i="4"/>
  <c r="AA424" i="4"/>
  <c r="H448" i="4"/>
  <c r="AD448" i="4"/>
  <c r="AC448" i="4"/>
  <c r="AB448" i="4"/>
  <c r="AA448" i="4"/>
  <c r="AB306" i="4"/>
  <c r="H306" i="4"/>
  <c r="AD337" i="4"/>
  <c r="H341" i="4"/>
  <c r="AC342" i="4"/>
  <c r="AC347" i="4"/>
  <c r="AB349" i="4"/>
  <c r="AA349" i="4"/>
  <c r="AC352" i="4"/>
  <c r="AB354" i="4"/>
  <c r="H354" i="4"/>
  <c r="AA355" i="4"/>
  <c r="AD367" i="4"/>
  <c r="AB370" i="4"/>
  <c r="AD370" i="4"/>
  <c r="H370" i="4"/>
  <c r="H373" i="4"/>
  <c r="AB375" i="4"/>
  <c r="AB381" i="4"/>
  <c r="AA381" i="4"/>
  <c r="AC382" i="4"/>
  <c r="AB385" i="4"/>
  <c r="AD385" i="4"/>
  <c r="AA385" i="4"/>
  <c r="AC388" i="4"/>
  <c r="H408" i="4"/>
  <c r="AD408" i="4"/>
  <c r="AA408" i="4"/>
  <c r="H443" i="4"/>
  <c r="AB477" i="4"/>
  <c r="H477" i="4"/>
  <c r="AD477" i="4"/>
  <c r="AC477" i="4"/>
  <c r="AA477" i="4"/>
  <c r="AD259" i="4"/>
  <c r="AD267" i="4"/>
  <c r="AA280" i="4"/>
  <c r="AA302" i="4"/>
  <c r="AB307" i="4"/>
  <c r="AB312" i="4"/>
  <c r="AB329" i="4"/>
  <c r="AA329" i="4"/>
  <c r="AB334" i="4"/>
  <c r="H334" i="4"/>
  <c r="AD342" i="4"/>
  <c r="AC345" i="4"/>
  <c r="AD347" i="4"/>
  <c r="AA350" i="4"/>
  <c r="AD352" i="4"/>
  <c r="AB355" i="4"/>
  <c r="AB374" i="4"/>
  <c r="AD374" i="4"/>
  <c r="H374" i="4"/>
  <c r="AC375" i="4"/>
  <c r="AA383" i="4"/>
  <c r="AD388" i="4"/>
  <c r="AA389" i="4"/>
  <c r="AA390" i="4"/>
  <c r="AB405" i="4"/>
  <c r="AC410" i="4"/>
  <c r="H410" i="4"/>
  <c r="AD410" i="4"/>
  <c r="AA410" i="4"/>
  <c r="AB429" i="4"/>
  <c r="AD438" i="4"/>
  <c r="AC438" i="4"/>
  <c r="AB438" i="4"/>
  <c r="AD279" i="4"/>
  <c r="AD287" i="4"/>
  <c r="AC394" i="4"/>
  <c r="AC397" i="4"/>
  <c r="AB404" i="4"/>
  <c r="AA409" i="4"/>
  <c r="AD430" i="4"/>
  <c r="H434" i="4"/>
  <c r="AC435" i="4"/>
  <c r="AB440" i="4"/>
  <c r="AC442" i="4"/>
  <c r="H444" i="4"/>
  <c r="AC445" i="4"/>
  <c r="H449" i="4"/>
  <c r="AB452" i="4"/>
  <c r="AA457" i="4"/>
  <c r="AA458" i="4"/>
  <c r="AA468" i="4"/>
  <c r="H472" i="4"/>
  <c r="H482" i="4"/>
  <c r="AA489" i="4"/>
  <c r="AD490" i="4"/>
  <c r="AB494" i="4"/>
  <c r="AB499" i="4"/>
  <c r="AC500" i="4"/>
  <c r="H505" i="4"/>
  <c r="AD510" i="4"/>
  <c r="H515" i="4"/>
  <c r="AB518" i="4"/>
  <c r="H520" i="4"/>
  <c r="H526" i="4"/>
  <c r="AD526" i="4"/>
  <c r="AB528" i="4"/>
  <c r="H531" i="4"/>
  <c r="AB533" i="4"/>
  <c r="H533" i="4"/>
  <c r="AD533" i="4"/>
  <c r="H534" i="4"/>
  <c r="AD534" i="4"/>
  <c r="AA534" i="4"/>
  <c r="AC542" i="4"/>
  <c r="AB427" i="4"/>
  <c r="H437" i="4"/>
  <c r="AD437" i="4"/>
  <c r="AA446" i="4"/>
  <c r="AB458" i="4"/>
  <c r="H462" i="4"/>
  <c r="H467" i="4"/>
  <c r="AC468" i="4"/>
  <c r="AB476" i="4"/>
  <c r="H486" i="4"/>
  <c r="H492" i="4"/>
  <c r="AC494" i="4"/>
  <c r="AC496" i="4"/>
  <c r="AD500" i="4"/>
  <c r="AA506" i="4"/>
  <c r="AC506" i="4"/>
  <c r="AB509" i="4"/>
  <c r="H509" i="4"/>
  <c r="AD509" i="4"/>
  <c r="H540" i="4"/>
  <c r="AC540" i="4"/>
  <c r="AB540" i="4"/>
  <c r="AA540" i="4"/>
  <c r="AC402" i="4"/>
  <c r="AB412" i="4"/>
  <c r="AA417" i="4"/>
  <c r="AB446" i="4"/>
  <c r="AC450" i="4"/>
  <c r="AD458" i="4"/>
  <c r="AB460" i="4"/>
  <c r="AA461" i="4"/>
  <c r="AA465" i="4"/>
  <c r="AD468" i="4"/>
  <c r="AA473" i="4"/>
  <c r="AB478" i="4"/>
  <c r="AB481" i="4"/>
  <c r="AB483" i="4"/>
  <c r="AC484" i="4"/>
  <c r="AB516" i="4"/>
  <c r="H397" i="4"/>
  <c r="AD397" i="4"/>
  <c r="H422" i="4"/>
  <c r="H427" i="4"/>
  <c r="H432" i="4"/>
  <c r="AB435" i="4"/>
  <c r="AB441" i="4"/>
  <c r="H445" i="4"/>
  <c r="AD445" i="4"/>
  <c r="AC446" i="4"/>
  <c r="AA451" i="4"/>
  <c r="AA456" i="4"/>
  <c r="AB461" i="4"/>
  <c r="H470" i="4"/>
  <c r="H476" i="4"/>
  <c r="AC478" i="4"/>
  <c r="AC480" i="4"/>
  <c r="AC481" i="4"/>
  <c r="AA490" i="4"/>
  <c r="AC490" i="4"/>
  <c r="AA491" i="4"/>
  <c r="AB493" i="4"/>
  <c r="H493" i="4"/>
  <c r="AD493" i="4"/>
  <c r="H496" i="4"/>
  <c r="AA501" i="4"/>
  <c r="H506" i="4"/>
  <c r="AA513" i="4"/>
  <c r="AA522" i="4"/>
  <c r="AC522" i="4"/>
  <c r="AD523" i="4"/>
  <c r="AC536" i="4"/>
  <c r="H536" i="4"/>
  <c r="AD446" i="4"/>
  <c r="AC451" i="4"/>
  <c r="AB456" i="4"/>
  <c r="AC458" i="4"/>
  <c r="AB468" i="4"/>
  <c r="AC491" i="4"/>
  <c r="AB500" i="4"/>
  <c r="AA502" i="4"/>
  <c r="H510" i="4"/>
  <c r="H516" i="4"/>
  <c r="AC528" i="4"/>
  <c r="AA538" i="4"/>
  <c r="H538" i="4"/>
  <c r="AD538" i="4"/>
  <c r="AC538" i="4"/>
  <c r="AA520" i="4"/>
  <c r="AA531" i="4"/>
  <c r="AC544" i="4"/>
  <c r="AB544" i="4"/>
  <c r="H544" i="4"/>
  <c r="AC418" i="4"/>
  <c r="AB428" i="4"/>
  <c r="AA433" i="4"/>
  <c r="AA434" i="4"/>
  <c r="AA444" i="4"/>
  <c r="AC449" i="4"/>
  <c r="H458" i="4"/>
  <c r="AB462" i="4"/>
  <c r="AC466" i="4"/>
  <c r="H468" i="4"/>
  <c r="AA472" i="4"/>
  <c r="AB482" i="4"/>
  <c r="AB484" i="4"/>
  <c r="AC485" i="4"/>
  <c r="AA486" i="4"/>
  <c r="AA492" i="4"/>
  <c r="H494" i="4"/>
  <c r="H500" i="4"/>
  <c r="AC502" i="4"/>
  <c r="AC504" i="4"/>
  <c r="AC505" i="4"/>
  <c r="AA514" i="4"/>
  <c r="AC514" i="4"/>
  <c r="AA515" i="4"/>
  <c r="H518" i="4"/>
  <c r="AD518" i="4"/>
  <c r="AB520" i="4"/>
  <c r="AB523" i="4"/>
  <c r="AC523" i="4"/>
  <c r="AD531" i="4"/>
  <c r="AB451" i="4"/>
  <c r="H461" i="4"/>
  <c r="AD461" i="4"/>
  <c r="AC462" i="4"/>
  <c r="AA467" i="4"/>
  <c r="AB472" i="4"/>
  <c r="AA481" i="4"/>
  <c r="AD482" i="4"/>
  <c r="AB491" i="4"/>
  <c r="AC492" i="4"/>
  <c r="AD502" i="4"/>
  <c r="AD505" i="4"/>
  <c r="AC515" i="4"/>
  <c r="AD520" i="4"/>
  <c r="AC426" i="4"/>
  <c r="AD434" i="4"/>
  <c r="AB436" i="4"/>
  <c r="AA441" i="4"/>
  <c r="AD444" i="4"/>
  <c r="AD462" i="4"/>
  <c r="AC467" i="4"/>
  <c r="AB470" i="4"/>
  <c r="AD472" i="4"/>
  <c r="AA476" i="4"/>
  <c r="H478" i="4"/>
  <c r="H484" i="4"/>
  <c r="AC486" i="4"/>
  <c r="AC488" i="4"/>
  <c r="AD492" i="4"/>
  <c r="AA498" i="4"/>
  <c r="AC498" i="4"/>
  <c r="AB501" i="4"/>
  <c r="H501" i="4"/>
  <c r="AD501" i="4"/>
  <c r="AA509" i="4"/>
  <c r="AD515" i="4"/>
  <c r="H523" i="4"/>
  <c r="AA536" i="4"/>
  <c r="H542" i="4"/>
  <c r="AD542" i="4"/>
  <c r="AA542" i="4"/>
  <c r="AB411" i="4"/>
  <c r="H421" i="4"/>
  <c r="AD421" i="4"/>
  <c r="AC422" i="4"/>
  <c r="AA427" i="4"/>
  <c r="AA430" i="4"/>
  <c r="AA432" i="4"/>
  <c r="AB437" i="4"/>
  <c r="H446" i="4"/>
  <c r="H451" i="4"/>
  <c r="H456" i="4"/>
  <c r="AB459" i="4"/>
  <c r="AB465" i="4"/>
  <c r="AD467" i="4"/>
  <c r="H469" i="4"/>
  <c r="AD469" i="4"/>
  <c r="AC470" i="4"/>
  <c r="AB473" i="4"/>
  <c r="AB475" i="4"/>
  <c r="AC476" i="4"/>
  <c r="H481" i="4"/>
  <c r="AD486" i="4"/>
  <c r="H491" i="4"/>
  <c r="AA496" i="4"/>
  <c r="AB506" i="4"/>
  <c r="AB508" i="4"/>
  <c r="AC509" i="4"/>
  <c r="AA510" i="4"/>
  <c r="AA516" i="4"/>
  <c r="H524" i="4"/>
  <c r="AB524" i="4"/>
  <c r="AA530" i="4"/>
  <c r="H530" i="4"/>
  <c r="AC530" i="4"/>
  <c r="AB536" i="4"/>
  <c r="AB538" i="4"/>
  <c r="AC434" i="4"/>
  <c r="AB444" i="4"/>
  <c r="AA449" i="4"/>
  <c r="AC472" i="4"/>
  <c r="AA482" i="4"/>
  <c r="AC482" i="4"/>
  <c r="AB485" i="4"/>
  <c r="H485" i="4"/>
  <c r="AD485" i="4"/>
  <c r="AA505" i="4"/>
  <c r="AB515" i="4"/>
  <c r="AC520" i="4"/>
  <c r="AB531" i="4"/>
  <c r="AC531" i="4"/>
  <c r="AA544" i="4"/>
  <c r="AB467" i="4"/>
  <c r="AB492" i="4"/>
  <c r="H502" i="4"/>
  <c r="H508" i="4"/>
  <c r="AC510" i="4"/>
  <c r="AC512" i="4"/>
  <c r="AC513" i="4"/>
  <c r="AD516" i="4"/>
  <c r="AA518" i="4"/>
  <c r="AD522" i="4"/>
  <c r="AB525" i="4"/>
  <c r="H525" i="4"/>
  <c r="AD525" i="4"/>
  <c r="AA528" i="4"/>
  <c r="H532" i="4"/>
  <c r="AC532" i="4"/>
  <c r="AB532" i="4"/>
  <c r="AB542" i="4"/>
  <c r="AD544" i="4"/>
  <c r="AB560" i="4"/>
  <c r="AB568" i="4"/>
  <c r="AB576" i="4"/>
  <c r="AB584" i="4"/>
  <c r="AA610" i="4"/>
  <c r="H610" i="4"/>
  <c r="AB615" i="4"/>
  <c r="AC618" i="4"/>
  <c r="AC627" i="4"/>
  <c r="H630" i="4"/>
  <c r="AD630" i="4"/>
  <c r="AA630" i="4"/>
  <c r="AA635" i="4"/>
  <c r="AB638" i="4"/>
  <c r="AD651" i="4"/>
  <c r="AB653" i="4"/>
  <c r="AB658" i="4"/>
  <c r="AB673" i="4"/>
  <c r="AC691" i="4"/>
  <c r="AC715" i="4"/>
  <c r="AC739" i="4"/>
  <c r="AB761" i="4"/>
  <c r="AA778" i="4"/>
  <c r="H778" i="4"/>
  <c r="AD778" i="4"/>
  <c r="AC778" i="4"/>
  <c r="AB778" i="4"/>
  <c r="H782" i="4"/>
  <c r="AD782" i="4"/>
  <c r="AC782" i="4"/>
  <c r="AA782" i="4"/>
  <c r="AA786" i="4"/>
  <c r="H786" i="4"/>
  <c r="AD786" i="4"/>
  <c r="AC786" i="4"/>
  <c r="AB786" i="4"/>
  <c r="H791" i="4"/>
  <c r="AA391" i="4"/>
  <c r="AA399" i="4"/>
  <c r="AA407" i="4"/>
  <c r="AA415" i="4"/>
  <c r="AA423" i="4"/>
  <c r="AA431" i="4"/>
  <c r="AA439" i="4"/>
  <c r="AA447" i="4"/>
  <c r="AA455" i="4"/>
  <c r="AA463" i="4"/>
  <c r="AA471" i="4"/>
  <c r="AA479" i="4"/>
  <c r="AA487" i="4"/>
  <c r="AA495" i="4"/>
  <c r="AA503" i="4"/>
  <c r="AA511" i="4"/>
  <c r="AA519" i="4"/>
  <c r="AA527" i="4"/>
  <c r="AA535" i="4"/>
  <c r="AD541" i="4"/>
  <c r="AA543" i="4"/>
  <c r="AC546" i="4"/>
  <c r="AA548" i="4"/>
  <c r="AA550" i="4"/>
  <c r="AA552" i="4"/>
  <c r="AA554" i="4"/>
  <c r="AA556" i="4"/>
  <c r="AC558" i="4"/>
  <c r="AA561" i="4"/>
  <c r="AA569" i="4"/>
  <c r="AA577" i="4"/>
  <c r="AA585" i="4"/>
  <c r="H587" i="4"/>
  <c r="AB597" i="4"/>
  <c r="AA599" i="4"/>
  <c r="AD601" i="4"/>
  <c r="AB602" i="4"/>
  <c r="AA605" i="4"/>
  <c r="AC615" i="4"/>
  <c r="AB617" i="4"/>
  <c r="AD618" i="4"/>
  <c r="AB635" i="4"/>
  <c r="AC638" i="4"/>
  <c r="AA650" i="4"/>
  <c r="H650" i="4"/>
  <c r="AB655" i="4"/>
  <c r="AC658" i="4"/>
  <c r="AC661" i="4"/>
  <c r="H663" i="4"/>
  <c r="AC667" i="4"/>
  <c r="H670" i="4"/>
  <c r="AD670" i="4"/>
  <c r="AA670" i="4"/>
  <c r="AA675" i="4"/>
  <c r="AB679" i="4"/>
  <c r="AB681" i="4"/>
  <c r="H686" i="4"/>
  <c r="AD686" i="4"/>
  <c r="AA686" i="4"/>
  <c r="AC697" i="4"/>
  <c r="AB698" i="4"/>
  <c r="AB703" i="4"/>
  <c r="AB705" i="4"/>
  <c r="H710" i="4"/>
  <c r="AD710" i="4"/>
  <c r="AA710" i="4"/>
  <c r="AC721" i="4"/>
  <c r="AB722" i="4"/>
  <c r="AB727" i="4"/>
  <c r="AB729" i="4"/>
  <c r="H734" i="4"/>
  <c r="AD734" i="4"/>
  <c r="AA734" i="4"/>
  <c r="AC758" i="4"/>
  <c r="AD759" i="4"/>
  <c r="AC769" i="4"/>
  <c r="H783" i="4"/>
  <c r="H790" i="4"/>
  <c r="AD790" i="4"/>
  <c r="AC790" i="4"/>
  <c r="AA790" i="4"/>
  <c r="AD546" i="4"/>
  <c r="AB548" i="4"/>
  <c r="AB550" i="4"/>
  <c r="AB552" i="4"/>
  <c r="AB554" i="4"/>
  <c r="AB556" i="4"/>
  <c r="H560" i="4"/>
  <c r="AC561" i="4"/>
  <c r="AB563" i="4"/>
  <c r="AA564" i="4"/>
  <c r="H568" i="4"/>
  <c r="AC569" i="4"/>
  <c r="AB571" i="4"/>
  <c r="AA572" i="4"/>
  <c r="H576" i="4"/>
  <c r="AC577" i="4"/>
  <c r="AB579" i="4"/>
  <c r="AA580" i="4"/>
  <c r="H584" i="4"/>
  <c r="AC585" i="4"/>
  <c r="AA594" i="4"/>
  <c r="H594" i="4"/>
  <c r="AB599" i="4"/>
  <c r="AC602" i="4"/>
  <c r="AC605" i="4"/>
  <c r="H607" i="4"/>
  <c r="AC611" i="4"/>
  <c r="H614" i="4"/>
  <c r="AD614" i="4"/>
  <c r="AA614" i="4"/>
  <c r="AD615" i="4"/>
  <c r="AA619" i="4"/>
  <c r="AB622" i="4"/>
  <c r="AA625" i="4"/>
  <c r="H627" i="4"/>
  <c r="AD635" i="4"/>
  <c r="AB637" i="4"/>
  <c r="AA639" i="4"/>
  <c r="AB642" i="4"/>
  <c r="AA645" i="4"/>
  <c r="H653" i="4"/>
  <c r="AC655" i="4"/>
  <c r="AB657" i="4"/>
  <c r="AD658" i="4"/>
  <c r="AD661" i="4"/>
  <c r="H673" i="4"/>
  <c r="AB675" i="4"/>
  <c r="AD679" i="4"/>
  <c r="AC687" i="4"/>
  <c r="H691" i="4"/>
  <c r="AA693" i="4"/>
  <c r="AD697" i="4"/>
  <c r="AC698" i="4"/>
  <c r="AA699" i="4"/>
  <c r="AD703" i="4"/>
  <c r="AC711" i="4"/>
  <c r="H715" i="4"/>
  <c r="AA717" i="4"/>
  <c r="AD721" i="4"/>
  <c r="AC722" i="4"/>
  <c r="AA723" i="4"/>
  <c r="AD727" i="4"/>
  <c r="AC735" i="4"/>
  <c r="H739" i="4"/>
  <c r="AA741" i="4"/>
  <c r="H761" i="4"/>
  <c r="H766" i="4"/>
  <c r="AD766" i="4"/>
  <c r="AA766" i="4"/>
  <c r="AC767" i="4"/>
  <c r="AB767" i="4"/>
  <c r="AA767" i="4"/>
  <c r="AD769" i="4"/>
  <c r="AC564" i="4"/>
  <c r="AD569" i="4"/>
  <c r="AC572" i="4"/>
  <c r="AD577" i="4"/>
  <c r="AC580" i="4"/>
  <c r="AD585" i="4"/>
  <c r="AB586" i="4"/>
  <c r="AA589" i="4"/>
  <c r="AC599" i="4"/>
  <c r="AB601" i="4"/>
  <c r="AD602" i="4"/>
  <c r="AB619" i="4"/>
  <c r="AC622" i="4"/>
  <c r="AA634" i="4"/>
  <c r="H634" i="4"/>
  <c r="AB639" i="4"/>
  <c r="AC642" i="4"/>
  <c r="AC645" i="4"/>
  <c r="AC651" i="4"/>
  <c r="H654" i="4"/>
  <c r="AD654" i="4"/>
  <c r="AA654" i="4"/>
  <c r="AD655" i="4"/>
  <c r="AA659" i="4"/>
  <c r="AB662" i="4"/>
  <c r="AA665" i="4"/>
  <c r="AD675" i="4"/>
  <c r="AB677" i="4"/>
  <c r="AA682" i="4"/>
  <c r="H682" i="4"/>
  <c r="AD682" i="4"/>
  <c r="AC693" i="4"/>
  <c r="AB694" i="4"/>
  <c r="AB699" i="4"/>
  <c r="AB701" i="4"/>
  <c r="AA706" i="4"/>
  <c r="H706" i="4"/>
  <c r="AD706" i="4"/>
  <c r="AC717" i="4"/>
  <c r="AB723" i="4"/>
  <c r="AB725" i="4"/>
  <c r="AA730" i="4"/>
  <c r="H730" i="4"/>
  <c r="AD730" i="4"/>
  <c r="AC741" i="4"/>
  <c r="AB750" i="4"/>
  <c r="AC755" i="4"/>
  <c r="H755" i="4"/>
  <c r="AA763" i="4"/>
  <c r="AA779" i="4"/>
  <c r="AA787" i="4"/>
  <c r="AA521" i="4"/>
  <c r="AA529" i="4"/>
  <c r="AA537" i="4"/>
  <c r="H541" i="4"/>
  <c r="AA545" i="4"/>
  <c r="AD564" i="4"/>
  <c r="H571" i="4"/>
  <c r="AD572" i="4"/>
  <c r="H579" i="4"/>
  <c r="AD580" i="4"/>
  <c r="AC586" i="4"/>
  <c r="AC589" i="4"/>
  <c r="H591" i="4"/>
  <c r="AC595" i="4"/>
  <c r="H598" i="4"/>
  <c r="AD598" i="4"/>
  <c r="AA598" i="4"/>
  <c r="AD599" i="4"/>
  <c r="AA603" i="4"/>
  <c r="AB606" i="4"/>
  <c r="AA609" i="4"/>
  <c r="H611" i="4"/>
  <c r="AD619" i="4"/>
  <c r="AB621" i="4"/>
  <c r="AA623" i="4"/>
  <c r="AB626" i="4"/>
  <c r="H637" i="4"/>
  <c r="AC639" i="4"/>
  <c r="AB641" i="4"/>
  <c r="AD642" i="4"/>
  <c r="AD645" i="4"/>
  <c r="H657" i="4"/>
  <c r="AB659" i="4"/>
  <c r="AC662" i="4"/>
  <c r="AC665" i="4"/>
  <c r="AA674" i="4"/>
  <c r="H674" i="4"/>
  <c r="AC683" i="4"/>
  <c r="H687" i="4"/>
  <c r="AA689" i="4"/>
  <c r="AD693" i="4"/>
  <c r="AD699" i="4"/>
  <c r="AC707" i="4"/>
  <c r="H711" i="4"/>
  <c r="AD717" i="4"/>
  <c r="AD723" i="4"/>
  <c r="AC731" i="4"/>
  <c r="H735" i="4"/>
  <c r="AD741" i="4"/>
  <c r="AB745" i="4"/>
  <c r="AA746" i="4"/>
  <c r="H746" i="4"/>
  <c r="AD746" i="4"/>
  <c r="AC746" i="4"/>
  <c r="AC747" i="4"/>
  <c r="AB753" i="4"/>
  <c r="AA754" i="4"/>
  <c r="H754" i="4"/>
  <c r="AD754" i="4"/>
  <c r="AC754" i="4"/>
  <c r="AB754" i="4"/>
  <c r="H767" i="4"/>
  <c r="AD779" i="4"/>
  <c r="H546" i="4"/>
  <c r="AB561" i="4"/>
  <c r="AA562" i="4"/>
  <c r="AB569" i="4"/>
  <c r="AB577" i="4"/>
  <c r="AB585" i="4"/>
  <c r="AD586" i="4"/>
  <c r="AA618" i="4"/>
  <c r="H618" i="4"/>
  <c r="AC635" i="4"/>
  <c r="H638" i="4"/>
  <c r="AD638" i="4"/>
  <c r="AA638" i="4"/>
  <c r="AD639" i="4"/>
  <c r="H651" i="4"/>
  <c r="AD659" i="4"/>
  <c r="AB661" i="4"/>
  <c r="AD665" i="4"/>
  <c r="H678" i="4"/>
  <c r="AD678" i="4"/>
  <c r="AA678" i="4"/>
  <c r="AB697" i="4"/>
  <c r="H702" i="4"/>
  <c r="AD702" i="4"/>
  <c r="AA702" i="4"/>
  <c r="AB721" i="4"/>
  <c r="H726" i="4"/>
  <c r="AD726" i="4"/>
  <c r="AA726" i="4"/>
  <c r="AA761" i="4"/>
  <c r="AC771" i="4"/>
  <c r="H771" i="4"/>
  <c r="AB782" i="4"/>
  <c r="AB564" i="4"/>
  <c r="AB572" i="4"/>
  <c r="AB580" i="4"/>
  <c r="AD603" i="4"/>
  <c r="AB605" i="4"/>
  <c r="AA607" i="4"/>
  <c r="AB610" i="4"/>
  <c r="AC623" i="4"/>
  <c r="AB625" i="4"/>
  <c r="AD626" i="4"/>
  <c r="AA658" i="4"/>
  <c r="H658" i="4"/>
  <c r="AC675" i="4"/>
  <c r="AC679" i="4"/>
  <c r="AA691" i="4"/>
  <c r="AC703" i="4"/>
  <c r="AA715" i="4"/>
  <c r="AC727" i="4"/>
  <c r="AA739" i="4"/>
  <c r="AC761" i="4"/>
  <c r="AA770" i="4"/>
  <c r="H770" i="4"/>
  <c r="AD770" i="4"/>
  <c r="AC770" i="4"/>
  <c r="AB770" i="4"/>
  <c r="AA602" i="4"/>
  <c r="H602" i="4"/>
  <c r="AC619" i="4"/>
  <c r="H622" i="4"/>
  <c r="AD622" i="4"/>
  <c r="AA622" i="4"/>
  <c r="AA627" i="4"/>
  <c r="AB630" i="4"/>
  <c r="H635" i="4"/>
  <c r="AB645" i="4"/>
  <c r="AA653" i="4"/>
  <c r="AB665" i="4"/>
  <c r="AB693" i="4"/>
  <c r="AA698" i="4"/>
  <c r="H698" i="4"/>
  <c r="AD698" i="4"/>
  <c r="AB715" i="4"/>
  <c r="AB717" i="4"/>
  <c r="AA722" i="4"/>
  <c r="H722" i="4"/>
  <c r="AD722" i="4"/>
  <c r="AB739" i="4"/>
  <c r="AB741" i="4"/>
  <c r="H758" i="4"/>
  <c r="AD758" i="4"/>
  <c r="AA758" i="4"/>
  <c r="AC759" i="4"/>
  <c r="AB759" i="4"/>
  <c r="AA759" i="4"/>
  <c r="AD761" i="4"/>
  <c r="AB769" i="4"/>
  <c r="H798" i="4"/>
  <c r="AD798" i="4"/>
  <c r="AC798" i="4"/>
  <c r="AB798" i="4"/>
  <c r="AA798" i="4"/>
  <c r="AC539" i="4"/>
  <c r="AB559" i="4"/>
  <c r="AA560" i="4"/>
  <c r="H564" i="4"/>
  <c r="AB567" i="4"/>
  <c r="AA568" i="4"/>
  <c r="H572" i="4"/>
  <c r="AB575" i="4"/>
  <c r="AA576" i="4"/>
  <c r="H580" i="4"/>
  <c r="AB583" i="4"/>
  <c r="AA584" i="4"/>
  <c r="AB589" i="4"/>
  <c r="AC607" i="4"/>
  <c r="AB609" i="4"/>
  <c r="AD610" i="4"/>
  <c r="AB627" i="4"/>
  <c r="AC630" i="4"/>
  <c r="AA642" i="4"/>
  <c r="H642" i="4"/>
  <c r="AC653" i="4"/>
  <c r="AC659" i="4"/>
  <c r="H662" i="4"/>
  <c r="AD662" i="4"/>
  <c r="AA662" i="4"/>
  <c r="AA673" i="4"/>
  <c r="H675" i="4"/>
  <c r="H679" i="4"/>
  <c r="AD691" i="4"/>
  <c r="AC699" i="4"/>
  <c r="H703" i="4"/>
  <c r="AD715" i="4"/>
  <c r="AC723" i="4"/>
  <c r="H727" i="4"/>
  <c r="AD739" i="4"/>
  <c r="AC584" i="4"/>
  <c r="AA586" i="4"/>
  <c r="H586" i="4"/>
  <c r="H599" i="4"/>
  <c r="AC603" i="4"/>
  <c r="H606" i="4"/>
  <c r="AD606" i="4"/>
  <c r="AA606" i="4"/>
  <c r="AD607" i="4"/>
  <c r="AB614" i="4"/>
  <c r="H619" i="4"/>
  <c r="AD627" i="4"/>
  <c r="AB629" i="4"/>
  <c r="AA631" i="4"/>
  <c r="AB634" i="4"/>
  <c r="H645" i="4"/>
  <c r="AB649" i="4"/>
  <c r="AD653" i="4"/>
  <c r="H665" i="4"/>
  <c r="AC673" i="4"/>
  <c r="AB689" i="4"/>
  <c r="H693" i="4"/>
  <c r="H694" i="4"/>
  <c r="AD694" i="4"/>
  <c r="AA694" i="4"/>
  <c r="AB713" i="4"/>
  <c r="H717" i="4"/>
  <c r="H718" i="4"/>
  <c r="AD718" i="4"/>
  <c r="AA718" i="4"/>
  <c r="AB735" i="4"/>
  <c r="AB737" i="4"/>
  <c r="H741" i="4"/>
  <c r="H742" i="4"/>
  <c r="AD742" i="4"/>
  <c r="AA742" i="4"/>
  <c r="AB755" i="4"/>
  <c r="H759" i="4"/>
  <c r="H769" i="4"/>
  <c r="H774" i="4"/>
  <c r="AD774" i="4"/>
  <c r="AA774" i="4"/>
  <c r="AC775" i="4"/>
  <c r="AB775" i="4"/>
  <c r="AA775" i="4"/>
  <c r="AB547" i="4"/>
  <c r="AD560" i="4"/>
  <c r="AD568" i="4"/>
  <c r="AD576" i="4"/>
  <c r="H583" i="4"/>
  <c r="AD584" i="4"/>
  <c r="H589" i="4"/>
  <c r="AC591" i="4"/>
  <c r="AB593" i="4"/>
  <c r="AD594" i="4"/>
  <c r="AA626" i="4"/>
  <c r="H626" i="4"/>
  <c r="AB631" i="4"/>
  <c r="AC634" i="4"/>
  <c r="H639" i="4"/>
  <c r="AC643" i="4"/>
  <c r="H646" i="4"/>
  <c r="AD646" i="4"/>
  <c r="AA646" i="4"/>
  <c r="AA651" i="4"/>
  <c r="AB654" i="4"/>
  <c r="H659" i="4"/>
  <c r="AB669" i="4"/>
  <c r="AD673" i="4"/>
  <c r="AB674" i="4"/>
  <c r="AA677" i="4"/>
  <c r="AC682" i="4"/>
  <c r="AD687" i="4"/>
  <c r="AC695" i="4"/>
  <c r="H699" i="4"/>
  <c r="AA701" i="4"/>
  <c r="AC706" i="4"/>
  <c r="AD711" i="4"/>
  <c r="AC719" i="4"/>
  <c r="H723" i="4"/>
  <c r="AA725" i="4"/>
  <c r="AD735" i="4"/>
  <c r="AC743" i="4"/>
  <c r="AB743" i="4"/>
  <c r="H750" i="4"/>
  <c r="AD750" i="4"/>
  <c r="AA750" i="4"/>
  <c r="AC751" i="4"/>
  <c r="AB751" i="4"/>
  <c r="AC763" i="4"/>
  <c r="H763" i="4"/>
  <c r="AC779" i="4"/>
  <c r="AB779" i="4"/>
  <c r="H779" i="4"/>
  <c r="AC787" i="4"/>
  <c r="AB787" i="4"/>
  <c r="H787" i="4"/>
  <c r="AD791" i="4"/>
  <c r="AC791" i="4"/>
  <c r="AB791" i="4"/>
  <c r="AA791" i="4"/>
  <c r="AB541" i="4"/>
  <c r="AA546" i="4"/>
  <c r="AB549" i="4"/>
  <c r="AB551" i="4"/>
  <c r="AB553" i="4"/>
  <c r="AB555" i="4"/>
  <c r="AB557" i="4"/>
  <c r="AA558" i="4"/>
  <c r="AD563" i="4"/>
  <c r="AB565" i="4"/>
  <c r="AA566" i="4"/>
  <c r="AD571" i="4"/>
  <c r="AB573" i="4"/>
  <c r="AA574" i="4"/>
  <c r="AD579" i="4"/>
  <c r="AB581" i="4"/>
  <c r="AC587" i="4"/>
  <c r="H590" i="4"/>
  <c r="AD590" i="4"/>
  <c r="AA590" i="4"/>
  <c r="AD591" i="4"/>
  <c r="AA595" i="4"/>
  <c r="AB598" i="4"/>
  <c r="AA601" i="4"/>
  <c r="H603" i="4"/>
  <c r="AD611" i="4"/>
  <c r="AB613" i="4"/>
  <c r="AA615" i="4"/>
  <c r="AD617" i="4"/>
  <c r="AB618" i="4"/>
  <c r="H629" i="4"/>
  <c r="AC631" i="4"/>
  <c r="AB633" i="4"/>
  <c r="AD634" i="4"/>
  <c r="AD637" i="4"/>
  <c r="H649" i="4"/>
  <c r="AB651" i="4"/>
  <c r="AC654" i="4"/>
  <c r="AA666" i="4"/>
  <c r="H666" i="4"/>
  <c r="AB671" i="4"/>
  <c r="AC674" i="4"/>
  <c r="AC677" i="4"/>
  <c r="AB678" i="4"/>
  <c r="AB685" i="4"/>
  <c r="H689" i="4"/>
  <c r="AA690" i="4"/>
  <c r="H690" i="4"/>
  <c r="AD690" i="4"/>
  <c r="AC701" i="4"/>
  <c r="AB702" i="4"/>
  <c r="AB709" i="4"/>
  <c r="H713" i="4"/>
  <c r="AA714" i="4"/>
  <c r="H714" i="4"/>
  <c r="AD714" i="4"/>
  <c r="AC725" i="4"/>
  <c r="AB726" i="4"/>
  <c r="AB733" i="4"/>
  <c r="H737" i="4"/>
  <c r="AA738" i="4"/>
  <c r="H738" i="4"/>
  <c r="AD738" i="4"/>
  <c r="AA762" i="4"/>
  <c r="H762" i="4"/>
  <c r="AD762" i="4"/>
  <c r="AC762" i="4"/>
  <c r="AB762" i="4"/>
  <c r="AC783" i="4"/>
  <c r="AB783" i="4"/>
  <c r="AA783" i="4"/>
  <c r="AB794" i="4"/>
  <c r="H795" i="4"/>
  <c r="AA799" i="4"/>
  <c r="AB802" i="4"/>
  <c r="H803" i="4"/>
  <c r="AA807" i="4"/>
  <c r="AB810" i="4"/>
  <c r="H811" i="4"/>
  <c r="AA815" i="4"/>
  <c r="AB822" i="4"/>
  <c r="AC824" i="4"/>
  <c r="AC835" i="4"/>
  <c r="AA839" i="4"/>
  <c r="AB846" i="4"/>
  <c r="AC848" i="4"/>
  <c r="AA854" i="4"/>
  <c r="H855" i="4"/>
  <c r="AB858" i="4"/>
  <c r="AC862" i="4"/>
  <c r="AD866" i="4"/>
  <c r="AD870" i="4"/>
  <c r="AD874" i="4"/>
  <c r="AC878" i="4"/>
  <c r="H882" i="4"/>
  <c r="AD884" i="4"/>
  <c r="H893" i="4"/>
  <c r="AB893" i="4"/>
  <c r="AC896" i="4"/>
  <c r="AB903" i="4"/>
  <c r="AC906" i="4"/>
  <c r="AD913" i="4"/>
  <c r="AB913" i="4"/>
  <c r="AA913" i="4"/>
  <c r="H913" i="4"/>
  <c r="AD749" i="4"/>
  <c r="AD757" i="4"/>
  <c r="AD765" i="4"/>
  <c r="AD773" i="4"/>
  <c r="AD781" i="4"/>
  <c r="AD789" i="4"/>
  <c r="AC794" i="4"/>
  <c r="AD797" i="4"/>
  <c r="AB799" i="4"/>
  <c r="AC802" i="4"/>
  <c r="AD805" i="4"/>
  <c r="AB807" i="4"/>
  <c r="H808" i="4"/>
  <c r="AC810" i="4"/>
  <c r="AD813" i="4"/>
  <c r="AB815" i="4"/>
  <c r="H816" i="4"/>
  <c r="AA820" i="4"/>
  <c r="AB820" i="4"/>
  <c r="H827" i="4"/>
  <c r="AD835" i="4"/>
  <c r="H838" i="4"/>
  <c r="AB839" i="4"/>
  <c r="H840" i="4"/>
  <c r="AA844" i="4"/>
  <c r="AB844" i="4"/>
  <c r="H851" i="4"/>
  <c r="AC858" i="4"/>
  <c r="AC879" i="4"/>
  <c r="AD879" i="4"/>
  <c r="AA879" i="4"/>
  <c r="AC883" i="4"/>
  <c r="AB883" i="4"/>
  <c r="AA888" i="4"/>
  <c r="AA909" i="4"/>
  <c r="H921" i="4"/>
  <c r="AD921" i="4"/>
  <c r="AC921" i="4"/>
  <c r="AB921" i="4"/>
  <c r="AA921" i="4"/>
  <c r="H1009" i="4"/>
  <c r="AD1009" i="4"/>
  <c r="AC1009" i="4"/>
  <c r="AB1009" i="4"/>
  <c r="AA1009" i="4"/>
  <c r="AD794" i="4"/>
  <c r="AC799" i="4"/>
  <c r="AC807" i="4"/>
  <c r="AC888" i="4"/>
  <c r="AB889" i="4"/>
  <c r="AD901" i="4"/>
  <c r="AB901" i="4"/>
  <c r="AA901" i="4"/>
  <c r="AD799" i="4"/>
  <c r="AD807" i="4"/>
  <c r="AD815" i="4"/>
  <c r="AA824" i="4"/>
  <c r="AB824" i="4"/>
  <c r="AA848" i="4"/>
  <c r="AB848" i="4"/>
  <c r="AB874" i="4"/>
  <c r="AC887" i="4"/>
  <c r="AB887" i="4"/>
  <c r="AD887" i="4"/>
  <c r="H916" i="4"/>
  <c r="AD916" i="4"/>
  <c r="AC916" i="4"/>
  <c r="AB916" i="4"/>
  <c r="AA916" i="4"/>
  <c r="H968" i="4"/>
  <c r="AC968" i="4"/>
  <c r="AB968" i="4"/>
  <c r="AA968" i="4"/>
  <c r="AD968" i="4"/>
  <c r="AD987" i="4"/>
  <c r="AB987" i="4"/>
  <c r="AC987" i="4"/>
  <c r="AA987" i="4"/>
  <c r="H987" i="4"/>
  <c r="AA823" i="4"/>
  <c r="AA847" i="4"/>
  <c r="AB859" i="4"/>
  <c r="H866" i="4"/>
  <c r="H870" i="4"/>
  <c r="H884" i="4"/>
  <c r="AC884" i="4"/>
  <c r="AA884" i="4"/>
  <c r="H901" i="4"/>
  <c r="H926" i="4"/>
  <c r="AD926" i="4"/>
  <c r="AC926" i="4"/>
  <c r="AB926" i="4"/>
  <c r="AA926" i="4"/>
  <c r="AC973" i="4"/>
  <c r="AB973" i="4"/>
  <c r="AA973" i="4"/>
  <c r="H973" i="4"/>
  <c r="AD973" i="4"/>
  <c r="AB777" i="4"/>
  <c r="AB785" i="4"/>
  <c r="AB793" i="4"/>
  <c r="H794" i="4"/>
  <c r="AB801" i="4"/>
  <c r="H802" i="4"/>
  <c r="AA806" i="4"/>
  <c r="AB809" i="4"/>
  <c r="H810" i="4"/>
  <c r="AA814" i="4"/>
  <c r="AD819" i="4"/>
  <c r="H822" i="4"/>
  <c r="AB823" i="4"/>
  <c r="H824" i="4"/>
  <c r="AA828" i="4"/>
  <c r="AB828" i="4"/>
  <c r="AA834" i="4"/>
  <c r="H835" i="4"/>
  <c r="H846" i="4"/>
  <c r="AB847" i="4"/>
  <c r="H848" i="4"/>
  <c r="AB855" i="4"/>
  <c r="AC859" i="4"/>
  <c r="H862" i="4"/>
  <c r="H874" i="4"/>
  <c r="AA882" i="4"/>
  <c r="H887" i="4"/>
  <c r="H1021" i="4"/>
  <c r="AC1021" i="4"/>
  <c r="AA1021" i="4"/>
  <c r="AD1021" i="4"/>
  <c r="AB1021" i="4"/>
  <c r="H799" i="4"/>
  <c r="AB806" i="4"/>
  <c r="H807" i="4"/>
  <c r="AB814" i="4"/>
  <c r="H815" i="4"/>
  <c r="AC823" i="4"/>
  <c r="AB834" i="4"/>
  <c r="AC836" i="4"/>
  <c r="AC847" i="4"/>
  <c r="AC855" i="4"/>
  <c r="H858" i="4"/>
  <c r="AD859" i="4"/>
  <c r="AB882" i="4"/>
  <c r="H920" i="4"/>
  <c r="AC920" i="4"/>
  <c r="AB920" i="4"/>
  <c r="AA920" i="4"/>
  <c r="AD920" i="4"/>
  <c r="AC930" i="4"/>
  <c r="AB930" i="4"/>
  <c r="AA930" i="4"/>
  <c r="H930" i="4"/>
  <c r="AD930" i="4"/>
  <c r="AB1003" i="4"/>
  <c r="AD1003" i="4"/>
  <c r="AC1003" i="4"/>
  <c r="AA1003" i="4"/>
  <c r="H1003" i="4"/>
  <c r="AD777" i="4"/>
  <c r="AD785" i="4"/>
  <c r="AD793" i="4"/>
  <c r="AB795" i="4"/>
  <c r="AD801" i="4"/>
  <c r="AB803" i="4"/>
  <c r="AC806" i="4"/>
  <c r="AD809" i="4"/>
  <c r="AB811" i="4"/>
  <c r="AC814" i="4"/>
  <c r="AD823" i="4"/>
  <c r="H826" i="4"/>
  <c r="H828" i="4"/>
  <c r="AA832" i="4"/>
  <c r="AB832" i="4"/>
  <c r="AC834" i="4"/>
  <c r="AD836" i="4"/>
  <c r="H839" i="4"/>
  <c r="AD847" i="4"/>
  <c r="H850" i="4"/>
  <c r="H854" i="4"/>
  <c r="AD855" i="4"/>
  <c r="AA867" i="4"/>
  <c r="AA871" i="4"/>
  <c r="AA875" i="4"/>
  <c r="H888" i="4"/>
  <c r="AB888" i="4"/>
  <c r="H896" i="4"/>
  <c r="AD896" i="4"/>
  <c r="AB896" i="4"/>
  <c r="AA896" i="4"/>
  <c r="AC901" i="4"/>
  <c r="AC903" i="4"/>
  <c r="H903" i="4"/>
  <c r="AA903" i="4"/>
  <c r="H904" i="4"/>
  <c r="AD904" i="4"/>
  <c r="AC904" i="4"/>
  <c r="AB904" i="4"/>
  <c r="AC935" i="4"/>
  <c r="AB935" i="4"/>
  <c r="AA935" i="4"/>
  <c r="H935" i="4"/>
  <c r="AD935" i="4"/>
  <c r="AC795" i="4"/>
  <c r="AC803" i="4"/>
  <c r="AD806" i="4"/>
  <c r="AC811" i="4"/>
  <c r="AD814" i="4"/>
  <c r="AA863" i="4"/>
  <c r="H889" i="4"/>
  <c r="AC889" i="4"/>
  <c r="AA889" i="4"/>
  <c r="H906" i="4"/>
  <c r="AD906" i="4"/>
  <c r="AB906" i="4"/>
  <c r="AA906" i="4"/>
  <c r="AA836" i="4"/>
  <c r="AB836" i="4"/>
  <c r="AA859" i="4"/>
  <c r="H909" i="4"/>
  <c r="AD909" i="4"/>
  <c r="AC909" i="4"/>
  <c r="AB909" i="4"/>
  <c r="AC925" i="4"/>
  <c r="AB925" i="4"/>
  <c r="AA925" i="4"/>
  <c r="H925" i="4"/>
  <c r="AD925" i="4"/>
  <c r="AA855" i="4"/>
  <c r="AB870" i="4"/>
  <c r="AC882" i="4"/>
  <c r="AD882" i="4"/>
  <c r="AC978" i="4"/>
  <c r="AB978" i="4"/>
  <c r="AA978" i="4"/>
  <c r="H978" i="4"/>
  <c r="AD978" i="4"/>
  <c r="AB749" i="4"/>
  <c r="AB757" i="4"/>
  <c r="AB765" i="4"/>
  <c r="AB773" i="4"/>
  <c r="AB781" i="4"/>
  <c r="AB789" i="4"/>
  <c r="AA794" i="4"/>
  <c r="AB797" i="4"/>
  <c r="AA802" i="4"/>
  <c r="AB805" i="4"/>
  <c r="H806" i="4"/>
  <c r="AA810" i="4"/>
  <c r="H814" i="4"/>
  <c r="AA816" i="4"/>
  <c r="AB816" i="4"/>
  <c r="AA822" i="4"/>
  <c r="H823" i="4"/>
  <c r="H834" i="4"/>
  <c r="AB835" i="4"/>
  <c r="H836" i="4"/>
  <c r="AA840" i="4"/>
  <c r="AB840" i="4"/>
  <c r="AA846" i="4"/>
  <c r="H847" i="4"/>
  <c r="AA851" i="4"/>
  <c r="AA858" i="4"/>
  <c r="H859" i="4"/>
  <c r="AB862" i="4"/>
  <c r="AC866" i="4"/>
  <c r="AC870" i="4"/>
  <c r="AC874" i="4"/>
  <c r="AB884" i="4"/>
  <c r="AA887" i="4"/>
  <c r="H898" i="4"/>
  <c r="AB898" i="4"/>
  <c r="H908" i="4"/>
  <c r="AD908" i="4"/>
  <c r="AB908" i="4"/>
  <c r="AA908" i="4"/>
  <c r="AB852" i="4"/>
  <c r="AB856" i="4"/>
  <c r="AB860" i="4"/>
  <c r="AB864" i="4"/>
  <c r="AB868" i="4"/>
  <c r="AB872" i="4"/>
  <c r="AB876" i="4"/>
  <c r="AA894" i="4"/>
  <c r="H900" i="4"/>
  <c r="AB912" i="4"/>
  <c r="AB917" i="4"/>
  <c r="H918" i="4"/>
  <c r="AB922" i="4"/>
  <c r="H923" i="4"/>
  <c r="AA927" i="4"/>
  <c r="AA932" i="4"/>
  <c r="AA937" i="4"/>
  <c r="AA942" i="4"/>
  <c r="H948" i="4"/>
  <c r="AB960" i="4"/>
  <c r="H961" i="4"/>
  <c r="AB965" i="4"/>
  <c r="H966" i="4"/>
  <c r="AB970" i="4"/>
  <c r="H971" i="4"/>
  <c r="AA975" i="4"/>
  <c r="AA980" i="4"/>
  <c r="AC982" i="4"/>
  <c r="AA985" i="4"/>
  <c r="H992" i="4"/>
  <c r="AB993" i="4"/>
  <c r="AD995" i="4"/>
  <c r="AA996" i="4"/>
  <c r="AB1001" i="4"/>
  <c r="AB1004" i="4"/>
  <c r="AB1007" i="4"/>
  <c r="H1011" i="4"/>
  <c r="AA1019" i="4"/>
  <c r="AC1031" i="4"/>
  <c r="AB1031" i="4"/>
  <c r="AC1032" i="4"/>
  <c r="H1032" i="4"/>
  <c r="AB1032" i="4"/>
  <c r="H1033" i="4"/>
  <c r="AC1033" i="4"/>
  <c r="AB1049" i="4"/>
  <c r="AD1051" i="4"/>
  <c r="H1055" i="4"/>
  <c r="AD1059" i="4"/>
  <c r="AC1071" i="4"/>
  <c r="H1071" i="4"/>
  <c r="AB1071" i="4"/>
  <c r="AA1071" i="4"/>
  <c r="AD852" i="4"/>
  <c r="AD856" i="4"/>
  <c r="AD860" i="4"/>
  <c r="AD864" i="4"/>
  <c r="AD868" i="4"/>
  <c r="AD872" i="4"/>
  <c r="AD876" i="4"/>
  <c r="AA886" i="4"/>
  <c r="H892" i="4"/>
  <c r="AC894" i="4"/>
  <c r="AB899" i="4"/>
  <c r="H905" i="4"/>
  <c r="H910" i="4"/>
  <c r="AB914" i="4"/>
  <c r="H915" i="4"/>
  <c r="AA919" i="4"/>
  <c r="AD922" i="4"/>
  <c r="AD927" i="4"/>
  <c r="AA934" i="4"/>
  <c r="AC937" i="4"/>
  <c r="H940" i="4"/>
  <c r="AC942" i="4"/>
  <c r="AB947" i="4"/>
  <c r="AB952" i="4"/>
  <c r="H953" i="4"/>
  <c r="AB957" i="4"/>
  <c r="H958" i="4"/>
  <c r="AB962" i="4"/>
  <c r="H963" i="4"/>
  <c r="AA967" i="4"/>
  <c r="AD970" i="4"/>
  <c r="AD975" i="4"/>
  <c r="AA983" i="4"/>
  <c r="AD990" i="4"/>
  <c r="AB991" i="4"/>
  <c r="AD996" i="4"/>
  <c r="AB999" i="4"/>
  <c r="AD1001" i="4"/>
  <c r="AD1006" i="4"/>
  <c r="AC1012" i="4"/>
  <c r="AB1012" i="4"/>
  <c r="AC1023" i="4"/>
  <c r="AB1023" i="4"/>
  <c r="AC1024" i="4"/>
  <c r="H1024" i="4"/>
  <c r="H1025" i="4"/>
  <c r="AC1025" i="4"/>
  <c r="AA1025" i="4"/>
  <c r="AC1027" i="4"/>
  <c r="AB1027" i="4"/>
  <c r="AD1030" i="4"/>
  <c r="AB1030" i="4"/>
  <c r="H1030" i="4"/>
  <c r="AB1045" i="4"/>
  <c r="AD1048" i="4"/>
  <c r="AA1056" i="4"/>
  <c r="AD1057" i="4"/>
  <c r="H1061" i="4"/>
  <c r="AC1061" i="4"/>
  <c r="AB1061" i="4"/>
  <c r="AA1061" i="4"/>
  <c r="AA1063" i="4"/>
  <c r="H1073" i="4"/>
  <c r="AC1073" i="4"/>
  <c r="AB1073" i="4"/>
  <c r="AA1073" i="4"/>
  <c r="H1077" i="4"/>
  <c r="AD1077" i="4"/>
  <c r="AC1077" i="4"/>
  <c r="AB1077" i="4"/>
  <c r="AA1077" i="4"/>
  <c r="H912" i="4"/>
  <c r="AC914" i="4"/>
  <c r="AB919" i="4"/>
  <c r="AA944" i="4"/>
  <c r="AA949" i="4"/>
  <c r="AC952" i="4"/>
  <c r="AA954" i="4"/>
  <c r="AC957" i="4"/>
  <c r="H960" i="4"/>
  <c r="AC962" i="4"/>
  <c r="AB967" i="4"/>
  <c r="AD982" i="4"/>
  <c r="AB982" i="4"/>
  <c r="AB983" i="4"/>
  <c r="AA986" i="4"/>
  <c r="AB994" i="4"/>
  <c r="AC1028" i="4"/>
  <c r="H1028" i="4"/>
  <c r="AB1028" i="4"/>
  <c r="H1029" i="4"/>
  <c r="AC1029" i="4"/>
  <c r="AA1029" i="4"/>
  <c r="AA1039" i="4"/>
  <c r="AA1040" i="4"/>
  <c r="AA1043" i="4"/>
  <c r="AA1044" i="4"/>
  <c r="AD1045" i="4"/>
  <c r="AA1047" i="4"/>
  <c r="H1053" i="4"/>
  <c r="AC1053" i="4"/>
  <c r="AA1053" i="4"/>
  <c r="AD1056" i="4"/>
  <c r="H1065" i="4"/>
  <c r="AD1065" i="4"/>
  <c r="AC1065" i="4"/>
  <c r="AA1065" i="4"/>
  <c r="AA911" i="4"/>
  <c r="AD914" i="4"/>
  <c r="AD919" i="4"/>
  <c r="H932" i="4"/>
  <c r="AB944" i="4"/>
  <c r="AB949" i="4"/>
  <c r="AB954" i="4"/>
  <c r="AA959" i="4"/>
  <c r="AD962" i="4"/>
  <c r="AA964" i="4"/>
  <c r="AD967" i="4"/>
  <c r="AA969" i="4"/>
  <c r="AA974" i="4"/>
  <c r="AC980" i="4"/>
  <c r="H980" i="4"/>
  <c r="AC983" i="4"/>
  <c r="H985" i="4"/>
  <c r="AD985" i="4"/>
  <c r="AB986" i="4"/>
  <c r="AD991" i="4"/>
  <c r="H993" i="4"/>
  <c r="AC994" i="4"/>
  <c r="AD999" i="4"/>
  <c r="AB1002" i="4"/>
  <c r="AD1039" i="4"/>
  <c r="AD1040" i="4"/>
  <c r="AD1043" i="4"/>
  <c r="AD1044" i="4"/>
  <c r="AD1047" i="4"/>
  <c r="AC1052" i="4"/>
  <c r="H1052" i="4"/>
  <c r="AB1052" i="4"/>
  <c r="AC1060" i="4"/>
  <c r="H1060" i="4"/>
  <c r="AB1060" i="4"/>
  <c r="H917" i="4"/>
  <c r="H922" i="4"/>
  <c r="H927" i="4"/>
  <c r="AA931" i="4"/>
  <c r="AA936" i="4"/>
  <c r="AA941" i="4"/>
  <c r="AC944" i="4"/>
  <c r="AA946" i="4"/>
  <c r="AC949" i="4"/>
  <c r="H952" i="4"/>
  <c r="AB964" i="4"/>
  <c r="H965" i="4"/>
  <c r="AB969" i="4"/>
  <c r="H970" i="4"/>
  <c r="AB974" i="4"/>
  <c r="H975" i="4"/>
  <c r="AA979" i="4"/>
  <c r="AD983" i="4"/>
  <c r="AC986" i="4"/>
  <c r="AB989" i="4"/>
  <c r="AD994" i="4"/>
  <c r="AC996" i="4"/>
  <c r="AB997" i="4"/>
  <c r="H1001" i="4"/>
  <c r="AD1002" i="4"/>
  <c r="AC1004" i="4"/>
  <c r="H1004" i="4"/>
  <c r="AC1007" i="4"/>
  <c r="AA1007" i="4"/>
  <c r="AB1008" i="4"/>
  <c r="AC1051" i="4"/>
  <c r="AB1051" i="4"/>
  <c r="H894" i="4"/>
  <c r="H899" i="4"/>
  <c r="AD911" i="4"/>
  <c r="AA918" i="4"/>
  <c r="H924" i="4"/>
  <c r="AB931" i="4"/>
  <c r="AB936" i="4"/>
  <c r="H937" i="4"/>
  <c r="AB941" i="4"/>
  <c r="H942" i="4"/>
  <c r="AB946" i="4"/>
  <c r="H947" i="4"/>
  <c r="AA951" i="4"/>
  <c r="AD954" i="4"/>
  <c r="AA956" i="4"/>
  <c r="AD959" i="4"/>
  <c r="AA961" i="4"/>
  <c r="AC964" i="4"/>
  <c r="AA966" i="4"/>
  <c r="AC969" i="4"/>
  <c r="H972" i="4"/>
  <c r="AC974" i="4"/>
  <c r="AB979" i="4"/>
  <c r="AB981" i="4"/>
  <c r="AD986" i="4"/>
  <c r="AC988" i="4"/>
  <c r="H988" i="4"/>
  <c r="AC989" i="4"/>
  <c r="AD997" i="4"/>
  <c r="AD1008" i="4"/>
  <c r="AB1011" i="4"/>
  <c r="AC1016" i="4"/>
  <c r="AD1016" i="4"/>
  <c r="AB1019" i="4"/>
  <c r="AC1059" i="4"/>
  <c r="AB1059" i="4"/>
  <c r="AA1059" i="4"/>
  <c r="AC1064" i="4"/>
  <c r="H1064" i="4"/>
  <c r="AD1064" i="4"/>
  <c r="AB1064" i="4"/>
  <c r="AC1088" i="4"/>
  <c r="H1088" i="4"/>
  <c r="AD1088" i="4"/>
  <c r="AB1088" i="4"/>
  <c r="AA1088" i="4"/>
  <c r="H914" i="4"/>
  <c r="AB918" i="4"/>
  <c r="H919" i="4"/>
  <c r="AA923" i="4"/>
  <c r="AD931" i="4"/>
  <c r="AC941" i="4"/>
  <c r="H944" i="4"/>
  <c r="AB956" i="4"/>
  <c r="H957" i="4"/>
  <c r="AB961" i="4"/>
  <c r="H962" i="4"/>
  <c r="AB966" i="4"/>
  <c r="H967" i="4"/>
  <c r="AA971" i="4"/>
  <c r="AD974" i="4"/>
  <c r="AD979" i="4"/>
  <c r="AD989" i="4"/>
  <c r="AB992" i="4"/>
  <c r="H996" i="4"/>
  <c r="H1007" i="4"/>
  <c r="H1049" i="4"/>
  <c r="AC1049" i="4"/>
  <c r="AA1049" i="4"/>
  <c r="H1051" i="4"/>
  <c r="H964" i="4"/>
  <c r="H983" i="4"/>
  <c r="AA994" i="4"/>
  <c r="AC1002" i="4"/>
  <c r="AA1002" i="4"/>
  <c r="AC1008" i="4"/>
  <c r="AA1008" i="4"/>
  <c r="AC1048" i="4"/>
  <c r="H1048" i="4"/>
  <c r="AB1048" i="4"/>
  <c r="H1057" i="4"/>
  <c r="AA1057" i="4"/>
  <c r="AC1057" i="4"/>
  <c r="AC1063" i="4"/>
  <c r="AD1063" i="4"/>
  <c r="AB1063" i="4"/>
  <c r="H911" i="4"/>
  <c r="AD918" i="4"/>
  <c r="AD923" i="4"/>
  <c r="H936" i="4"/>
  <c r="H949" i="4"/>
  <c r="H954" i="4"/>
  <c r="H959" i="4"/>
  <c r="AD966" i="4"/>
  <c r="AD971" i="4"/>
  <c r="H997" i="4"/>
  <c r="AC997" i="4"/>
  <c r="AA997" i="4"/>
  <c r="AC1039" i="4"/>
  <c r="AB1039" i="4"/>
  <c r="AC1040" i="4"/>
  <c r="H1040" i="4"/>
  <c r="AB1040" i="4"/>
  <c r="AC1043" i="4"/>
  <c r="AB1043" i="4"/>
  <c r="AC1044" i="4"/>
  <c r="H1044" i="4"/>
  <c r="AB1044" i="4"/>
  <c r="H1045" i="4"/>
  <c r="AC1045" i="4"/>
  <c r="AA1045" i="4"/>
  <c r="AC1047" i="4"/>
  <c r="AB1047" i="4"/>
  <c r="AC1056" i="4"/>
  <c r="H1056" i="4"/>
  <c r="AB1056" i="4"/>
  <c r="AC1075" i="4"/>
  <c r="AD1075" i="4"/>
  <c r="AB1075" i="4"/>
  <c r="AA1075" i="4"/>
  <c r="H931" i="4"/>
  <c r="H956" i="4"/>
  <c r="H969" i="4"/>
  <c r="H974" i="4"/>
  <c r="H979" i="4"/>
  <c r="H981" i="4"/>
  <c r="H989" i="4"/>
  <c r="AA989" i="4"/>
  <c r="AC992" i="4"/>
  <c r="AD992" i="4"/>
  <c r="AA992" i="4"/>
  <c r="H994" i="4"/>
  <c r="H1002" i="4"/>
  <c r="H1008" i="4"/>
  <c r="AD1011" i="4"/>
  <c r="H1041" i="4"/>
  <c r="AC1041" i="4"/>
  <c r="AA1041" i="4"/>
  <c r="AD1052" i="4"/>
  <c r="AC1055" i="4"/>
  <c r="AB1055" i="4"/>
  <c r="AD1060" i="4"/>
  <c r="H1063" i="4"/>
  <c r="AA1064" i="4"/>
  <c r="H880" i="4"/>
  <c r="AB892" i="4"/>
  <c r="AB897" i="4"/>
  <c r="AD900" i="4"/>
  <c r="AD905" i="4"/>
  <c r="AA907" i="4"/>
  <c r="AA912" i="4"/>
  <c r="AD915" i="4"/>
  <c r="AA917" i="4"/>
  <c r="H928" i="4"/>
  <c r="AB940" i="4"/>
  <c r="H941" i="4"/>
  <c r="AB945" i="4"/>
  <c r="H946" i="4"/>
  <c r="AD948" i="4"/>
  <c r="H951" i="4"/>
  <c r="AD953" i="4"/>
  <c r="AA955" i="4"/>
  <c r="AA960" i="4"/>
  <c r="AA965" i="4"/>
  <c r="H976" i="4"/>
  <c r="AA982" i="4"/>
  <c r="AC984" i="4"/>
  <c r="AA984" i="4"/>
  <c r="H986" i="4"/>
  <c r="AA993" i="4"/>
  <c r="AC1000" i="4"/>
  <c r="AD1000" i="4"/>
  <c r="AA1001" i="4"/>
  <c r="AA1004" i="4"/>
  <c r="H1017" i="4"/>
  <c r="AB1017" i="4"/>
  <c r="AC1035" i="4"/>
  <c r="AC1036" i="4"/>
  <c r="H1036" i="4"/>
  <c r="AB1036" i="4"/>
  <c r="H1037" i="4"/>
  <c r="AA1037" i="4"/>
  <c r="H1039" i="4"/>
  <c r="H1043" i="4"/>
  <c r="H1047" i="4"/>
  <c r="AA1051" i="4"/>
  <c r="H1075" i="4"/>
  <c r="H1013" i="4"/>
  <c r="AB1042" i="4"/>
  <c r="H1054" i="4"/>
  <c r="AB1066" i="4"/>
  <c r="AB1068" i="4"/>
  <c r="H1078" i="4"/>
  <c r="AB1079" i="4"/>
  <c r="AC1081" i="4"/>
  <c r="AC1092" i="4"/>
  <c r="H1092" i="4"/>
  <c r="AB1093" i="4"/>
  <c r="AC1099" i="4"/>
  <c r="AC1103" i="4"/>
  <c r="AB1107" i="4"/>
  <c r="AD1116" i="4"/>
  <c r="AC1116" i="4"/>
  <c r="H1140" i="4"/>
  <c r="AD1140" i="4"/>
  <c r="AB1140" i="4"/>
  <c r="AA1140" i="4"/>
  <c r="H1145" i="4"/>
  <c r="AD1145" i="4"/>
  <c r="AB1145" i="4"/>
  <c r="AA1145" i="4"/>
  <c r="AB1147" i="4"/>
  <c r="AC1162" i="4"/>
  <c r="H1162" i="4"/>
  <c r="AD1162" i="4"/>
  <c r="AB1162" i="4"/>
  <c r="AA1162" i="4"/>
  <c r="AC1072" i="4"/>
  <c r="H1072" i="4"/>
  <c r="H1085" i="4"/>
  <c r="AA1096" i="4"/>
  <c r="AC1102" i="4"/>
  <c r="AD1102" i="4"/>
  <c r="H1105" i="4"/>
  <c r="AD1107" i="4"/>
  <c r="H1110" i="4"/>
  <c r="H1111" i="4"/>
  <c r="AD1111" i="4"/>
  <c r="AC1111" i="4"/>
  <c r="AC1113" i="4"/>
  <c r="AC1122" i="4"/>
  <c r="AB1122" i="4"/>
  <c r="AA1128" i="4"/>
  <c r="H1128" i="4"/>
  <c r="AD1128" i="4"/>
  <c r="AC1128" i="4"/>
  <c r="AB1128" i="4"/>
  <c r="H1005" i="4"/>
  <c r="H1018" i="4"/>
  <c r="AC1020" i="4"/>
  <c r="H1026" i="4"/>
  <c r="AB1038" i="4"/>
  <c r="H1050" i="4"/>
  <c r="AB1062" i="4"/>
  <c r="H1074" i="4"/>
  <c r="AB1086" i="4"/>
  <c r="AD1093" i="4"/>
  <c r="AC1095" i="4"/>
  <c r="AB1096" i="4"/>
  <c r="AB1104" i="4"/>
  <c r="AC1106" i="4"/>
  <c r="AD1106" i="4"/>
  <c r="H1106" i="4"/>
  <c r="AA1114" i="4"/>
  <c r="H1116" i="4"/>
  <c r="AC1117" i="4"/>
  <c r="H1132" i="4"/>
  <c r="AB1132" i="4"/>
  <c r="AC1068" i="4"/>
  <c r="H1068" i="4"/>
  <c r="H1081" i="4"/>
  <c r="H1083" i="4"/>
  <c r="AA1084" i="4"/>
  <c r="AA1091" i="4"/>
  <c r="AC1096" i="4"/>
  <c r="AA1100" i="4"/>
  <c r="H1102" i="4"/>
  <c r="AC1104" i="4"/>
  <c r="AC1108" i="4"/>
  <c r="AC1112" i="4"/>
  <c r="AB1114" i="4"/>
  <c r="AC1118" i="4"/>
  <c r="AA1118" i="4"/>
  <c r="AD1118" i="4"/>
  <c r="AB1118" i="4"/>
  <c r="H1122" i="4"/>
  <c r="H1123" i="4"/>
  <c r="AA1123" i="4"/>
  <c r="AD1123" i="4"/>
  <c r="AC1123" i="4"/>
  <c r="AB1123" i="4"/>
  <c r="H1127" i="4"/>
  <c r="AB1127" i="4"/>
  <c r="H1135" i="4"/>
  <c r="AD1135" i="4"/>
  <c r="AB1135" i="4"/>
  <c r="AA1135" i="4"/>
  <c r="AA1069" i="4"/>
  <c r="AB1082" i="4"/>
  <c r="AB1084" i="4"/>
  <c r="AB1091" i="4"/>
  <c r="AB1097" i="4"/>
  <c r="H1099" i="4"/>
  <c r="AA1099" i="4"/>
  <c r="AC1100" i="4"/>
  <c r="H1103" i="4"/>
  <c r="AA1103" i="4"/>
  <c r="AD1103" i="4"/>
  <c r="AD1104" i="4"/>
  <c r="AB1109" i="4"/>
  <c r="AD1114" i="4"/>
  <c r="AD1091" i="4"/>
  <c r="H1093" i="4"/>
  <c r="AA1093" i="4"/>
  <c r="AC1097" i="4"/>
  <c r="AD1100" i="4"/>
  <c r="AA1101" i="4"/>
  <c r="H1107" i="4"/>
  <c r="AC1107" i="4"/>
  <c r="AC1109" i="4"/>
  <c r="AB1113" i="4"/>
  <c r="AA1113" i="4"/>
  <c r="AD1113" i="4"/>
  <c r="H1137" i="4"/>
  <c r="AD1137" i="4"/>
  <c r="AB1137" i="4"/>
  <c r="AB1054" i="4"/>
  <c r="AB1067" i="4"/>
  <c r="AC1069" i="4"/>
  <c r="AB1078" i="4"/>
  <c r="AB1080" i="4"/>
  <c r="AB1089" i="4"/>
  <c r="AB1101" i="4"/>
  <c r="AA1105" i="4"/>
  <c r="AB1110" i="4"/>
  <c r="H1143" i="4"/>
  <c r="AD1143" i="4"/>
  <c r="AC1143" i="4"/>
  <c r="AB1143" i="4"/>
  <c r="AA1143" i="4"/>
  <c r="AC1084" i="4"/>
  <c r="H1084" i="4"/>
  <c r="AC1091" i="4"/>
  <c r="AD1096" i="4"/>
  <c r="H1096" i="4"/>
  <c r="AC1101" i="4"/>
  <c r="AA1104" i="4"/>
  <c r="AC1105" i="4"/>
  <c r="AB1108" i="4"/>
  <c r="AA1108" i="4"/>
  <c r="AD1108" i="4"/>
  <c r="H1038" i="4"/>
  <c r="H1062" i="4"/>
  <c r="AB1076" i="4"/>
  <c r="AD1078" i="4"/>
  <c r="AA1085" i="4"/>
  <c r="AB1087" i="4"/>
  <c r="AD1089" i="4"/>
  <c r="AB1100" i="4"/>
  <c r="AD1105" i="4"/>
  <c r="AC1114" i="4"/>
  <c r="H1114" i="4"/>
  <c r="AA1137" i="4"/>
  <c r="H1069" i="4"/>
  <c r="AA1072" i="4"/>
  <c r="AD1076" i="4"/>
  <c r="AC1080" i="4"/>
  <c r="H1080" i="4"/>
  <c r="AA1083" i="4"/>
  <c r="AB1085" i="4"/>
  <c r="AD1087" i="4"/>
  <c r="H1091" i="4"/>
  <c r="AD1097" i="4"/>
  <c r="AB1102" i="4"/>
  <c r="H1104" i="4"/>
  <c r="H1108" i="4"/>
  <c r="AB1111" i="4"/>
  <c r="AA1112" i="4"/>
  <c r="AD1122" i="4"/>
  <c r="AC1137" i="4"/>
  <c r="H1147" i="4"/>
  <c r="AD1147" i="4"/>
  <c r="AC1147" i="4"/>
  <c r="AA1147" i="4"/>
  <c r="AC1150" i="4"/>
  <c r="H1150" i="4"/>
  <c r="AD1150" i="4"/>
  <c r="AB1150" i="4"/>
  <c r="AA1150" i="4"/>
  <c r="AB1072" i="4"/>
  <c r="AB1083" i="4"/>
  <c r="AC1085" i="4"/>
  <c r="H1100" i="4"/>
  <c r="H1109" i="4"/>
  <c r="AA1109" i="4"/>
  <c r="H1152" i="4"/>
  <c r="AD1152" i="4"/>
  <c r="AC1152" i="4"/>
  <c r="AB1152" i="4"/>
  <c r="AA1152" i="4"/>
  <c r="AD1072" i="4"/>
  <c r="AC1076" i="4"/>
  <c r="H1076" i="4"/>
  <c r="AD1083" i="4"/>
  <c r="AD1085" i="4"/>
  <c r="H1089" i="4"/>
  <c r="AA1089" i="4"/>
  <c r="AD1101" i="4"/>
  <c r="H1101" i="4"/>
  <c r="AB1105" i="4"/>
  <c r="AC1110" i="4"/>
  <c r="AA1110" i="4"/>
  <c r="H1157" i="4"/>
  <c r="AD1157" i="4"/>
  <c r="AC1157" i="4"/>
  <c r="AB1157" i="4"/>
  <c r="AA1157" i="4"/>
  <c r="AB1133" i="4"/>
  <c r="AA1138" i="4"/>
  <c r="AA1148" i="4"/>
  <c r="AC1151" i="4"/>
  <c r="AA1153" i="4"/>
  <c r="AC1156" i="4"/>
  <c r="H1159" i="4"/>
  <c r="AC1161" i="4"/>
  <c r="AB1166" i="4"/>
  <c r="AB1171" i="4"/>
  <c r="AB1178" i="4"/>
  <c r="H1180" i="4"/>
  <c r="AC1183" i="4"/>
  <c r="AA1183" i="4"/>
  <c r="H1192" i="4"/>
  <c r="AA1207" i="4"/>
  <c r="H1248" i="4"/>
  <c r="AC1248" i="4"/>
  <c r="AA1248" i="4"/>
  <c r="AA1125" i="4"/>
  <c r="H1131" i="4"/>
  <c r="AC1133" i="4"/>
  <c r="AB1138" i="4"/>
  <c r="H1144" i="4"/>
  <c r="AB1148" i="4"/>
  <c r="H1149" i="4"/>
  <c r="AB1153" i="4"/>
  <c r="H1154" i="4"/>
  <c r="AA1158" i="4"/>
  <c r="AD1161" i="4"/>
  <c r="AD1166" i="4"/>
  <c r="AC1171" i="4"/>
  <c r="AA1173" i="4"/>
  <c r="H1176" i="4"/>
  <c r="AB1176" i="4"/>
  <c r="AA1194" i="4"/>
  <c r="AA1199" i="4"/>
  <c r="H1202" i="4"/>
  <c r="AD1207" i="4"/>
  <c r="H1216" i="4"/>
  <c r="AC1216" i="4"/>
  <c r="AB1216" i="4"/>
  <c r="AA1216" i="4"/>
  <c r="AC1223" i="4"/>
  <c r="AD1223" i="4"/>
  <c r="H1223" i="4"/>
  <c r="H1233" i="4"/>
  <c r="H1256" i="4"/>
  <c r="AC1256" i="4"/>
  <c r="AB1256" i="4"/>
  <c r="AA1256" i="4"/>
  <c r="AD1133" i="4"/>
  <c r="AC1148" i="4"/>
  <c r="H1151" i="4"/>
  <c r="AC1153" i="4"/>
  <c r="AB1158" i="4"/>
  <c r="H1164" i="4"/>
  <c r="H1169" i="4"/>
  <c r="AA1175" i="4"/>
  <c r="AA1177" i="4"/>
  <c r="H1178" i="4"/>
  <c r="H1183" i="4"/>
  <c r="AD1186" i="4"/>
  <c r="AB1186" i="4"/>
  <c r="H1189" i="4"/>
  <c r="AD1189" i="4"/>
  <c r="AB1194" i="4"/>
  <c r="AB1199" i="4"/>
  <c r="AA1200" i="4"/>
  <c r="AD1221" i="4"/>
  <c r="AD1235" i="4"/>
  <c r="AC1239" i="4"/>
  <c r="AB1239" i="4"/>
  <c r="AA1239" i="4"/>
  <c r="H1239" i="4"/>
  <c r="H1253" i="4"/>
  <c r="AC1253" i="4"/>
  <c r="AB1253" i="4"/>
  <c r="AA1253" i="4"/>
  <c r="AC1267" i="4"/>
  <c r="AD1267" i="4"/>
  <c r="AB1267" i="4"/>
  <c r="AA1267" i="4"/>
  <c r="H1267" i="4"/>
  <c r="AD1153" i="4"/>
  <c r="AA1155" i="4"/>
  <c r="AD1158" i="4"/>
  <c r="AA1160" i="4"/>
  <c r="AA1165" i="4"/>
  <c r="H1171" i="4"/>
  <c r="AB1175" i="4"/>
  <c r="AB1177" i="4"/>
  <c r="AA1182" i="4"/>
  <c r="AB1187" i="4"/>
  <c r="AB1193" i="4"/>
  <c r="AA1193" i="4"/>
  <c r="AC1194" i="4"/>
  <c r="AA1195" i="4"/>
  <c r="AC1200" i="4"/>
  <c r="AB1213" i="4"/>
  <c r="AB1220" i="4"/>
  <c r="AA1233" i="4"/>
  <c r="AC1259" i="4"/>
  <c r="AD1259" i="4"/>
  <c r="AA1259" i="4"/>
  <c r="H1259" i="4"/>
  <c r="H1349" i="4"/>
  <c r="AC1349" i="4"/>
  <c r="AA1349" i="4"/>
  <c r="AD1349" i="4"/>
  <c r="AB1349" i="4"/>
  <c r="AB1155" i="4"/>
  <c r="H1156" i="4"/>
  <c r="AB1160" i="4"/>
  <c r="H1161" i="4"/>
  <c r="AB1165" i="4"/>
  <c r="H1166" i="4"/>
  <c r="AA1170" i="4"/>
  <c r="AD1175" i="4"/>
  <c r="AC1177" i="4"/>
  <c r="AD1181" i="4"/>
  <c r="AB1181" i="4"/>
  <c r="AB1182" i="4"/>
  <c r="H1186" i="4"/>
  <c r="AD1187" i="4"/>
  <c r="AD1195" i="4"/>
  <c r="AD1200" i="4"/>
  <c r="AB1201" i="4"/>
  <c r="AC1213" i="4"/>
  <c r="AC1220" i="4"/>
  <c r="AA1223" i="4"/>
  <c r="AC1225" i="4"/>
  <c r="AB1233" i="4"/>
  <c r="AC1247" i="4"/>
  <c r="AD1247" i="4"/>
  <c r="AB1247" i="4"/>
  <c r="AA1247" i="4"/>
  <c r="AD1256" i="4"/>
  <c r="AD1090" i="4"/>
  <c r="AD1094" i="4"/>
  <c r="H1115" i="4"/>
  <c r="H1133" i="4"/>
  <c r="H1138" i="4"/>
  <c r="AA1142" i="4"/>
  <c r="AC1155" i="4"/>
  <c r="AC1160" i="4"/>
  <c r="H1163" i="4"/>
  <c r="AC1165" i="4"/>
  <c r="AB1170" i="4"/>
  <c r="AC1182" i="4"/>
  <c r="H1184" i="4"/>
  <c r="AD1184" i="4"/>
  <c r="H1193" i="4"/>
  <c r="AA1202" i="4"/>
  <c r="H1208" i="4"/>
  <c r="AD1208" i="4"/>
  <c r="AA1208" i="4"/>
  <c r="AB1223" i="4"/>
  <c r="AD1239" i="4"/>
  <c r="AB1248" i="4"/>
  <c r="AC1251" i="4"/>
  <c r="AB1251" i="4"/>
  <c r="AA1251" i="4"/>
  <c r="H1251" i="4"/>
  <c r="AD1253" i="4"/>
  <c r="H1264" i="4"/>
  <c r="AC1264" i="4"/>
  <c r="AB1264" i="4"/>
  <c r="AD1264" i="4"/>
  <c r="AA1264" i="4"/>
  <c r="H1340" i="4"/>
  <c r="AC1340" i="4"/>
  <c r="AB1340" i="4"/>
  <c r="AD1340" i="4"/>
  <c r="AA1340" i="4"/>
  <c r="AD1165" i="4"/>
  <c r="AC1175" i="4"/>
  <c r="AD1182" i="4"/>
  <c r="H1194" i="4"/>
  <c r="AD1194" i="4"/>
  <c r="AC1199" i="4"/>
  <c r="H1199" i="4"/>
  <c r="AD1199" i="4"/>
  <c r="H1206" i="4"/>
  <c r="AD1206" i="4"/>
  <c r="AC1206" i="4"/>
  <c r="AB1206" i="4"/>
  <c r="AA1206" i="4"/>
  <c r="AC1207" i="4"/>
  <c r="H1207" i="4"/>
  <c r="AB1207" i="4"/>
  <c r="AC1211" i="4"/>
  <c r="H1211" i="4"/>
  <c r="AD1211" i="4"/>
  <c r="AB1211" i="4"/>
  <c r="AA1211" i="4"/>
  <c r="AD1218" i="4"/>
  <c r="AA1218" i="4"/>
  <c r="H1218" i="4"/>
  <c r="AD1241" i="4"/>
  <c r="AB1241" i="4"/>
  <c r="AA1241" i="4"/>
  <c r="H1241" i="4"/>
  <c r="H1155" i="4"/>
  <c r="H1177" i="4"/>
  <c r="AC1187" i="4"/>
  <c r="H1187" i="4"/>
  <c r="AD1188" i="4"/>
  <c r="AD1278" i="4"/>
  <c r="AC1278" i="4"/>
  <c r="AB1278" i="4"/>
  <c r="AA1278" i="4"/>
  <c r="H1278" i="4"/>
  <c r="AB1144" i="4"/>
  <c r="AB1149" i="4"/>
  <c r="AA1159" i="4"/>
  <c r="AA1164" i="4"/>
  <c r="H1175" i="4"/>
  <c r="AD1202" i="4"/>
  <c r="AD1237" i="4"/>
  <c r="AB1237" i="4"/>
  <c r="AA1237" i="4"/>
  <c r="H1281" i="4"/>
  <c r="AD1281" i="4"/>
  <c r="AC1281" i="4"/>
  <c r="AB1281" i="4"/>
  <c r="AA1281" i="4"/>
  <c r="AD1350" i="4"/>
  <c r="AB1350" i="4"/>
  <c r="H1350" i="4"/>
  <c r="AC1350" i="4"/>
  <c r="AA1350" i="4"/>
  <c r="H1182" i="4"/>
  <c r="AC1195" i="4"/>
  <c r="AB1195" i="4"/>
  <c r="H1200" i="4"/>
  <c r="AB1200" i="4"/>
  <c r="H1201" i="4"/>
  <c r="AD1201" i="4"/>
  <c r="AC1201" i="4"/>
  <c r="AA1201" i="4"/>
  <c r="AB1218" i="4"/>
  <c r="H1220" i="4"/>
  <c r="AA1220" i="4"/>
  <c r="AD1220" i="4"/>
  <c r="AC1221" i="4"/>
  <c r="AB1221" i="4"/>
  <c r="AA1221" i="4"/>
  <c r="H1226" i="4"/>
  <c r="AD1226" i="4"/>
  <c r="AC1226" i="4"/>
  <c r="AB1226" i="4"/>
  <c r="AA1226" i="4"/>
  <c r="AC1241" i="4"/>
  <c r="H1352" i="4"/>
  <c r="AC1352" i="4"/>
  <c r="AB1352" i="4"/>
  <c r="AD1352" i="4"/>
  <c r="AA1352" i="4"/>
  <c r="AA1098" i="4"/>
  <c r="H1119" i="4"/>
  <c r="AC1121" i="4"/>
  <c r="AB1126" i="4"/>
  <c r="AB1131" i="4"/>
  <c r="AB1136" i="4"/>
  <c r="H1142" i="4"/>
  <c r="AA1146" i="4"/>
  <c r="AD1149" i="4"/>
  <c r="AA1151" i="4"/>
  <c r="AD1154" i="4"/>
  <c r="AA1156" i="4"/>
  <c r="AC1159" i="4"/>
  <c r="AA1161" i="4"/>
  <c r="AC1164" i="4"/>
  <c r="H1167" i="4"/>
  <c r="AC1169" i="4"/>
  <c r="AC1176" i="4"/>
  <c r="AA1186" i="4"/>
  <c r="AB1189" i="4"/>
  <c r="AC1193" i="4"/>
  <c r="H1196" i="4"/>
  <c r="AD1196" i="4"/>
  <c r="AC1196" i="4"/>
  <c r="AA1196" i="4"/>
  <c r="AD1197" i="4"/>
  <c r="AB1208" i="4"/>
  <c r="AC1218" i="4"/>
  <c r="AC1235" i="4"/>
  <c r="AA1235" i="4"/>
  <c r="H1235" i="4"/>
  <c r="H1237" i="4"/>
  <c r="H1250" i="4"/>
  <c r="AD1250" i="4"/>
  <c r="AC1250" i="4"/>
  <c r="AB1250" i="4"/>
  <c r="AA1250" i="4"/>
  <c r="AC1295" i="4"/>
  <c r="AD1295" i="4"/>
  <c r="AB1295" i="4"/>
  <c r="AA1295" i="4"/>
  <c r="H1295" i="4"/>
  <c r="AC1359" i="4"/>
  <c r="AB1359" i="4"/>
  <c r="AD1359" i="4"/>
  <c r="AA1359" i="4"/>
  <c r="H1359" i="4"/>
  <c r="AD1126" i="4"/>
  <c r="H1139" i="4"/>
  <c r="AB1151" i="4"/>
  <c r="AB1156" i="4"/>
  <c r="AD1159" i="4"/>
  <c r="AD1164" i="4"/>
  <c r="AA1166" i="4"/>
  <c r="AA1171" i="4"/>
  <c r="AC1186" i="4"/>
  <c r="H1188" i="4"/>
  <c r="AB1188" i="4"/>
  <c r="AA1188" i="4"/>
  <c r="AC1189" i="4"/>
  <c r="H1195" i="4"/>
  <c r="AD1213" i="4"/>
  <c r="AA1213" i="4"/>
  <c r="H1213" i="4"/>
  <c r="AB1225" i="4"/>
  <c r="AA1225" i="4"/>
  <c r="H1225" i="4"/>
  <c r="AD1233" i="4"/>
  <c r="AC1233" i="4"/>
  <c r="H1289" i="4"/>
  <c r="AD1289" i="4"/>
  <c r="AC1289" i="4"/>
  <c r="AB1289" i="4"/>
  <c r="AA1289" i="4"/>
  <c r="H1309" i="4"/>
  <c r="AA1309" i="4"/>
  <c r="AD1309" i="4"/>
  <c r="AC1309" i="4"/>
  <c r="AB1309" i="4"/>
  <c r="H1284" i="4"/>
  <c r="AC1284" i="4"/>
  <c r="H1304" i="4"/>
  <c r="AC1304" i="4"/>
  <c r="H1316" i="4"/>
  <c r="AC1316" i="4"/>
  <c r="AB1316" i="4"/>
  <c r="H1321" i="4"/>
  <c r="AA1321" i="4"/>
  <c r="H1328" i="4"/>
  <c r="AC1328" i="4"/>
  <c r="H1334" i="4"/>
  <c r="AB1334" i="4"/>
  <c r="H1353" i="4"/>
  <c r="AC1353" i="4"/>
  <c r="H1361" i="4"/>
  <c r="AC1361" i="4"/>
  <c r="AA1361" i="4"/>
  <c r="H1368" i="4"/>
  <c r="AC1368" i="4"/>
  <c r="H1376" i="4"/>
  <c r="AC1376" i="4"/>
  <c r="AD1376" i="4"/>
  <c r="AB1376" i="4"/>
  <c r="AA1376" i="4"/>
  <c r="H1381" i="4"/>
  <c r="AA1381" i="4"/>
  <c r="AD1381" i="4"/>
  <c r="AC1227" i="4"/>
  <c r="AC1231" i="4"/>
  <c r="H1231" i="4"/>
  <c r="AA1238" i="4"/>
  <c r="AB1240" i="4"/>
  <c r="AB1242" i="4"/>
  <c r="AB1244" i="4"/>
  <c r="AB1260" i="4"/>
  <c r="AB1274" i="4"/>
  <c r="AC1287" i="4"/>
  <c r="AA1291" i="4"/>
  <c r="H1298" i="4"/>
  <c r="AB1302" i="4"/>
  <c r="AA1307" i="4"/>
  <c r="H1310" i="4"/>
  <c r="AB1310" i="4"/>
  <c r="AA1324" i="4"/>
  <c r="AB1331" i="4"/>
  <c r="AC1335" i="4"/>
  <c r="AB1335" i="4"/>
  <c r="AA1337" i="4"/>
  <c r="H1341" i="4"/>
  <c r="AC1341" i="4"/>
  <c r="AD1345" i="4"/>
  <c r="AC1355" i="4"/>
  <c r="H1356" i="4"/>
  <c r="AC1356" i="4"/>
  <c r="AD1356" i="4"/>
  <c r="H1357" i="4"/>
  <c r="AA1357" i="4"/>
  <c r="H1389" i="4"/>
  <c r="AD1389" i="4"/>
  <c r="AC1389" i="4"/>
  <c r="AB1389" i="4"/>
  <c r="AA1389" i="4"/>
  <c r="AB1262" i="4"/>
  <c r="AA1269" i="4"/>
  <c r="H1273" i="4"/>
  <c r="AA1273" i="4"/>
  <c r="H1276" i="4"/>
  <c r="AC1276" i="4"/>
  <c r="AC1279" i="4"/>
  <c r="AD1290" i="4"/>
  <c r="H1301" i="4"/>
  <c r="AC1301" i="4"/>
  <c r="AB1307" i="4"/>
  <c r="AC1311" i="4"/>
  <c r="AB1311" i="4"/>
  <c r="AA1313" i="4"/>
  <c r="H1317" i="4"/>
  <c r="AD1324" i="4"/>
  <c r="H1329" i="4"/>
  <c r="AC1329" i="4"/>
  <c r="AA1332" i="4"/>
  <c r="AA1338" i="4"/>
  <c r="AA1347" i="4"/>
  <c r="AA1362" i="4"/>
  <c r="AB1462" i="4"/>
  <c r="AA1462" i="4"/>
  <c r="AD1462" i="4"/>
  <c r="AC1462" i="4"/>
  <c r="H1462" i="4"/>
  <c r="AC1238" i="4"/>
  <c r="AD1240" i="4"/>
  <c r="AD1242" i="4"/>
  <c r="AD1244" i="4"/>
  <c r="AB1258" i="4"/>
  <c r="H1268" i="4"/>
  <c r="AC1268" i="4"/>
  <c r="AB1269" i="4"/>
  <c r="AD1274" i="4"/>
  <c r="H1293" i="4"/>
  <c r="H1305" i="4"/>
  <c r="AC1305" i="4"/>
  <c r="AA1308" i="4"/>
  <c r="AB1313" i="4"/>
  <c r="AA1314" i="4"/>
  <c r="AC1323" i="4"/>
  <c r="AB1323" i="4"/>
  <c r="AB1325" i="4"/>
  <c r="AB1332" i="4"/>
  <c r="AC1343" i="4"/>
  <c r="AA1348" i="4"/>
  <c r="AC1362" i="4"/>
  <c r="AB1381" i="4"/>
  <c r="AA1191" i="4"/>
  <c r="H1212" i="4"/>
  <c r="AC1214" i="4"/>
  <c r="AB1219" i="4"/>
  <c r="AB1224" i="4"/>
  <c r="AB1228" i="4"/>
  <c r="AC1230" i="4"/>
  <c r="AC1232" i="4"/>
  <c r="AD1234" i="4"/>
  <c r="AB1255" i="4"/>
  <c r="H1257" i="4"/>
  <c r="AC1258" i="4"/>
  <c r="H1262" i="4"/>
  <c r="H1265" i="4"/>
  <c r="AC1266" i="4"/>
  <c r="AC1269" i="4"/>
  <c r="AC1271" i="4"/>
  <c r="H1279" i="4"/>
  <c r="AD1280" i="4"/>
  <c r="AB1283" i="4"/>
  <c r="AA1286" i="4"/>
  <c r="H1290" i="4"/>
  <c r="H1296" i="4"/>
  <c r="AC1296" i="4"/>
  <c r="AB1297" i="4"/>
  <c r="AC1299" i="4"/>
  <c r="AB1299" i="4"/>
  <c r="AA1300" i="4"/>
  <c r="AA1303" i="4"/>
  <c r="AB1308" i="4"/>
  <c r="H1311" i="4"/>
  <c r="AD1313" i="4"/>
  <c r="AC1314" i="4"/>
  <c r="AA1320" i="4"/>
  <c r="AD1325" i="4"/>
  <c r="AB1326" i="4"/>
  <c r="AD1332" i="4"/>
  <c r="H1336" i="4"/>
  <c r="AC1336" i="4"/>
  <c r="AB1336" i="4"/>
  <c r="AA1339" i="4"/>
  <c r="H1344" i="4"/>
  <c r="AC1344" i="4"/>
  <c r="AD1348" i="4"/>
  <c r="AB1361" i="4"/>
  <c r="H1365" i="4"/>
  <c r="AD1365" i="4"/>
  <c r="AC1365" i="4"/>
  <c r="AB1365" i="4"/>
  <c r="AA1368" i="4"/>
  <c r="AD1374" i="4"/>
  <c r="AC1374" i="4"/>
  <c r="AB1374" i="4"/>
  <c r="AA1374" i="4"/>
  <c r="H1374" i="4"/>
  <c r="AC1381" i="4"/>
  <c r="H1240" i="4"/>
  <c r="AA1240" i="4"/>
  <c r="H1244" i="4"/>
  <c r="AD1258" i="4"/>
  <c r="H1260" i="4"/>
  <c r="AC1260" i="4"/>
  <c r="AD1269" i="4"/>
  <c r="AA1272" i="4"/>
  <c r="AA1275" i="4"/>
  <c r="H1282" i="4"/>
  <c r="H1285" i="4"/>
  <c r="AC1286" i="4"/>
  <c r="AC1297" i="4"/>
  <c r="AB1300" i="4"/>
  <c r="AB1303" i="4"/>
  <c r="AD1308" i="4"/>
  <c r="H1312" i="4"/>
  <c r="AC1312" i="4"/>
  <c r="AB1312" i="4"/>
  <c r="AA1315" i="4"/>
  <c r="AB1320" i="4"/>
  <c r="H1323" i="4"/>
  <c r="AC1326" i="4"/>
  <c r="AA1327" i="4"/>
  <c r="AC1331" i="4"/>
  <c r="AB1333" i="4"/>
  <c r="AA1334" i="4"/>
  <c r="AB1339" i="4"/>
  <c r="H1343" i="4"/>
  <c r="H1345" i="4"/>
  <c r="AA1345" i="4"/>
  <c r="AA1351" i="4"/>
  <c r="AA1353" i="4"/>
  <c r="AD1361" i="4"/>
  <c r="AB1368" i="4"/>
  <c r="AD1398" i="4"/>
  <c r="AC1398" i="4"/>
  <c r="AB1398" i="4"/>
  <c r="AA1398" i="4"/>
  <c r="H1398" i="4"/>
  <c r="AD1191" i="4"/>
  <c r="AA1198" i="4"/>
  <c r="H1204" i="4"/>
  <c r="H1236" i="4"/>
  <c r="AC1263" i="4"/>
  <c r="AB1272" i="4"/>
  <c r="H1274" i="4"/>
  <c r="AD1275" i="4"/>
  <c r="AD1286" i="4"/>
  <c r="H1288" i="4"/>
  <c r="AC1288" i="4"/>
  <c r="AB1288" i="4"/>
  <c r="AC1291" i="4"/>
  <c r="AD1297" i="4"/>
  <c r="AD1300" i="4"/>
  <c r="AD1303" i="4"/>
  <c r="AC1307" i="4"/>
  <c r="AD1320" i="4"/>
  <c r="AB1321" i="4"/>
  <c r="H1324" i="4"/>
  <c r="AC1324" i="4"/>
  <c r="AB1324" i="4"/>
  <c r="AA1328" i="4"/>
  <c r="AC1334" i="4"/>
  <c r="AD1339" i="4"/>
  <c r="AB1353" i="4"/>
  <c r="AC1363" i="4"/>
  <c r="AD1363" i="4"/>
  <c r="AB1363" i="4"/>
  <c r="AA1363" i="4"/>
  <c r="AD1368" i="4"/>
  <c r="AC1387" i="4"/>
  <c r="AD1387" i="4"/>
  <c r="AB1387" i="4"/>
  <c r="AA1387" i="4"/>
  <c r="H1387" i="4"/>
  <c r="AB1198" i="4"/>
  <c r="AA1203" i="4"/>
  <c r="H1224" i="4"/>
  <c r="H1228" i="4"/>
  <c r="AD1228" i="4"/>
  <c r="H1232" i="4"/>
  <c r="H1238" i="4"/>
  <c r="H1242" i="4"/>
  <c r="H1249" i="4"/>
  <c r="AA1249" i="4"/>
  <c r="H1252" i="4"/>
  <c r="AC1252" i="4"/>
  <c r="AC1255" i="4"/>
  <c r="AD1266" i="4"/>
  <c r="AD1272" i="4"/>
  <c r="H1277" i="4"/>
  <c r="AC1277" i="4"/>
  <c r="H1280" i="4"/>
  <c r="AC1280" i="4"/>
  <c r="AC1283" i="4"/>
  <c r="AA1284" i="4"/>
  <c r="AA1304" i="4"/>
  <c r="AC1310" i="4"/>
  <c r="AA1316" i="4"/>
  <c r="AA1317" i="4"/>
  <c r="AC1319" i="4"/>
  <c r="AC1321" i="4"/>
  <c r="AB1328" i="4"/>
  <c r="AD1334" i="4"/>
  <c r="H1337" i="4"/>
  <c r="AC1337" i="4"/>
  <c r="AC1347" i="4"/>
  <c r="AB1347" i="4"/>
  <c r="AD1353" i="4"/>
  <c r="H1372" i="4"/>
  <c r="AC1372" i="4"/>
  <c r="AB1372" i="4"/>
  <c r="AA1372" i="4"/>
  <c r="AC1379" i="4"/>
  <c r="H1379" i="4"/>
  <c r="AD1379" i="4"/>
  <c r="H1269" i="4"/>
  <c r="AB1284" i="4"/>
  <c r="AB1304" i="4"/>
  <c r="H1313" i="4"/>
  <c r="AC1313" i="4"/>
  <c r="AD1316" i="4"/>
  <c r="AD1321" i="4"/>
  <c r="AD1328" i="4"/>
  <c r="H1332" i="4"/>
  <c r="AC1332" i="4"/>
  <c r="AD1338" i="4"/>
  <c r="AB1338" i="4"/>
  <c r="H1461" i="4"/>
  <c r="AD1461" i="4"/>
  <c r="AC1461" i="4"/>
  <c r="AB1461" i="4"/>
  <c r="AA1461" i="4"/>
  <c r="H1272" i="4"/>
  <c r="AC1272" i="4"/>
  <c r="AC1275" i="4"/>
  <c r="AB1275" i="4"/>
  <c r="AD1284" i="4"/>
  <c r="AB1286" i="4"/>
  <c r="H1297" i="4"/>
  <c r="AA1297" i="4"/>
  <c r="H1300" i="4"/>
  <c r="AC1300" i="4"/>
  <c r="AC1303" i="4"/>
  <c r="AD1304" i="4"/>
  <c r="H1308" i="4"/>
  <c r="AC1308" i="4"/>
  <c r="AD1314" i="4"/>
  <c r="AB1314" i="4"/>
  <c r="H1320" i="4"/>
  <c r="AC1320" i="4"/>
  <c r="H1325" i="4"/>
  <c r="AC1325" i="4"/>
  <c r="AA1325" i="4"/>
  <c r="AC1339" i="4"/>
  <c r="H1348" i="4"/>
  <c r="AC1348" i="4"/>
  <c r="AB1348" i="4"/>
  <c r="H1362" i="4"/>
  <c r="AD1362" i="4"/>
  <c r="AB1362" i="4"/>
  <c r="AD1422" i="4"/>
  <c r="AC1422" i="4"/>
  <c r="AB1422" i="4"/>
  <c r="AA1422" i="4"/>
  <c r="H1422" i="4"/>
  <c r="AD1558" i="4"/>
  <c r="AC1558" i="4"/>
  <c r="AB1558" i="4"/>
  <c r="AA1558" i="4"/>
  <c r="H1558" i="4"/>
  <c r="AB1205" i="4"/>
  <c r="AA1215" i="4"/>
  <c r="AC1229" i="4"/>
  <c r="AB1231" i="4"/>
  <c r="AC1243" i="4"/>
  <c r="AD1243" i="4"/>
  <c r="AA1245" i="4"/>
  <c r="H1258" i="4"/>
  <c r="H1261" i="4"/>
  <c r="AC1262" i="4"/>
  <c r="AC1273" i="4"/>
  <c r="AB1276" i="4"/>
  <c r="AA1279" i="4"/>
  <c r="AB1282" i="4"/>
  <c r="AB1290" i="4"/>
  <c r="H1292" i="4"/>
  <c r="AC1292" i="4"/>
  <c r="AB1293" i="4"/>
  <c r="AB1301" i="4"/>
  <c r="AB1305" i="4"/>
  <c r="AA1311" i="4"/>
  <c r="AC1315" i="4"/>
  <c r="AA1323" i="4"/>
  <c r="AD1326" i="4"/>
  <c r="H1326" i="4"/>
  <c r="AC1327" i="4"/>
  <c r="AB1327" i="4"/>
  <c r="H1333" i="4"/>
  <c r="AA1333" i="4"/>
  <c r="H1338" i="4"/>
  <c r="AB1343" i="4"/>
  <c r="AC1351" i="4"/>
  <c r="AB1351" i="4"/>
  <c r="AA1379" i="4"/>
  <c r="H1385" i="4"/>
  <c r="AD1392" i="4"/>
  <c r="H1396" i="4"/>
  <c r="AC1396" i="4"/>
  <c r="AD1403" i="4"/>
  <c r="AD1405" i="4"/>
  <c r="H1409" i="4"/>
  <c r="AA1410" i="4"/>
  <c r="H1411" i="4"/>
  <c r="AD1416" i="4"/>
  <c r="H1420" i="4"/>
  <c r="AC1420" i="4"/>
  <c r="H1429" i="4"/>
  <c r="H1434" i="4"/>
  <c r="AC1447" i="4"/>
  <c r="AA1447" i="4"/>
  <c r="H1452" i="4"/>
  <c r="AB1452" i="4"/>
  <c r="AA1452" i="4"/>
  <c r="H1453" i="4"/>
  <c r="AD1453" i="4"/>
  <c r="AB1453" i="4"/>
  <c r="AA1453" i="4"/>
  <c r="H1460" i="4"/>
  <c r="AD1460" i="4"/>
  <c r="AC1460" i="4"/>
  <c r="AB1460" i="4"/>
  <c r="AA1460" i="4"/>
  <c r="AB1364" i="4"/>
  <c r="AA1373" i="4"/>
  <c r="AB1375" i="4"/>
  <c r="AC1377" i="4"/>
  <c r="AB1386" i="4"/>
  <c r="AB1410" i="4"/>
  <c r="AC1444" i="4"/>
  <c r="AA1445" i="4"/>
  <c r="AD1449" i="4"/>
  <c r="H1454" i="4"/>
  <c r="AD1606" i="4"/>
  <c r="AC1606" i="4"/>
  <c r="AB1606" i="4"/>
  <c r="AA1606" i="4"/>
  <c r="H1606" i="4"/>
  <c r="H1392" i="4"/>
  <c r="AC1392" i="4"/>
  <c r="H1405" i="4"/>
  <c r="AC1410" i="4"/>
  <c r="H1416" i="4"/>
  <c r="AC1416" i="4"/>
  <c r="AC1427" i="4"/>
  <c r="AA1427" i="4"/>
  <c r="AC1435" i="4"/>
  <c r="AA1435" i="4"/>
  <c r="H1440" i="4"/>
  <c r="AB1440" i="4"/>
  <c r="H1447" i="4"/>
  <c r="H1448" i="4"/>
  <c r="AD1448" i="4"/>
  <c r="AB1448" i="4"/>
  <c r="AA1448" i="4"/>
  <c r="H1456" i="4"/>
  <c r="AD1456" i="4"/>
  <c r="AC1456" i="4"/>
  <c r="AB1457" i="4"/>
  <c r="AA1457" i="4"/>
  <c r="AC1459" i="4"/>
  <c r="H1459" i="4"/>
  <c r="AD1465" i="4"/>
  <c r="AC1465" i="4"/>
  <c r="AB1465" i="4"/>
  <c r="AA1465" i="4"/>
  <c r="AC1475" i="4"/>
  <c r="H1475" i="4"/>
  <c r="AD1475" i="4"/>
  <c r="AB1475" i="4"/>
  <c r="AA1475" i="4"/>
  <c r="H1480" i="4"/>
  <c r="AC1480" i="4"/>
  <c r="AB1480" i="4"/>
  <c r="AA1480" i="4"/>
  <c r="H1322" i="4"/>
  <c r="H1346" i="4"/>
  <c r="AB1358" i="4"/>
  <c r="AB1360" i="4"/>
  <c r="AA1369" i="4"/>
  <c r="H1370" i="4"/>
  <c r="AB1371" i="4"/>
  <c r="AC1373" i="4"/>
  <c r="AB1382" i="4"/>
  <c r="AB1384" i="4"/>
  <c r="AD1386" i="4"/>
  <c r="AA1393" i="4"/>
  <c r="H1394" i="4"/>
  <c r="AB1395" i="4"/>
  <c r="AC1397" i="4"/>
  <c r="AB1406" i="4"/>
  <c r="AB1408" i="4"/>
  <c r="AD1410" i="4"/>
  <c r="AA1417" i="4"/>
  <c r="H1418" i="4"/>
  <c r="H1437" i="4"/>
  <c r="AD1442" i="4"/>
  <c r="AD1467" i="4"/>
  <c r="H1560" i="4"/>
  <c r="AD1560" i="4"/>
  <c r="AC1560" i="4"/>
  <c r="AB1560" i="4"/>
  <c r="AA1560" i="4"/>
  <c r="AD1653" i="4"/>
  <c r="AC1653" i="4"/>
  <c r="AB1653" i="4"/>
  <c r="AA1653" i="4"/>
  <c r="H1653" i="4"/>
  <c r="H1364" i="4"/>
  <c r="AC1364" i="4"/>
  <c r="AA1367" i="4"/>
  <c r="AB1369" i="4"/>
  <c r="AD1371" i="4"/>
  <c r="H1377" i="4"/>
  <c r="AA1380" i="4"/>
  <c r="AC1382" i="4"/>
  <c r="H1388" i="4"/>
  <c r="AC1388" i="4"/>
  <c r="AA1391" i="4"/>
  <c r="AB1393" i="4"/>
  <c r="AD1395" i="4"/>
  <c r="H1401" i="4"/>
  <c r="AA1402" i="4"/>
  <c r="H1403" i="4"/>
  <c r="AA1404" i="4"/>
  <c r="AC1406" i="4"/>
  <c r="H1412" i="4"/>
  <c r="AC1412" i="4"/>
  <c r="AA1415" i="4"/>
  <c r="AB1417" i="4"/>
  <c r="AD1419" i="4"/>
  <c r="H1425" i="4"/>
  <c r="AA1426" i="4"/>
  <c r="H1427" i="4"/>
  <c r="AB1431" i="4"/>
  <c r="AA1434" i="4"/>
  <c r="H1435" i="4"/>
  <c r="H1457" i="4"/>
  <c r="H1465" i="4"/>
  <c r="AD1477" i="4"/>
  <c r="AA1477" i="4"/>
  <c r="H1477" i="4"/>
  <c r="H1508" i="4"/>
  <c r="AD1508" i="4"/>
  <c r="AC1508" i="4"/>
  <c r="AB1508" i="4"/>
  <c r="AA1508" i="4"/>
  <c r="AA1413" i="4"/>
  <c r="AB1434" i="4"/>
  <c r="AA1439" i="4"/>
  <c r="H1444" i="4"/>
  <c r="H1449" i="4"/>
  <c r="AC1452" i="4"/>
  <c r="AD1482" i="4"/>
  <c r="AA1482" i="4"/>
  <c r="H1482" i="4"/>
  <c r="H1490" i="4"/>
  <c r="AC1490" i="4"/>
  <c r="AB1490" i="4"/>
  <c r="AA1490" i="4"/>
  <c r="AB1581" i="4"/>
  <c r="AD1581" i="4"/>
  <c r="AC1581" i="4"/>
  <c r="AA1581" i="4"/>
  <c r="H1581" i="4"/>
  <c r="H1360" i="4"/>
  <c r="AC1360" i="4"/>
  <c r="AD1367" i="4"/>
  <c r="AD1369" i="4"/>
  <c r="H1373" i="4"/>
  <c r="AD1380" i="4"/>
  <c r="H1384" i="4"/>
  <c r="AC1384" i="4"/>
  <c r="AD1391" i="4"/>
  <c r="AD1393" i="4"/>
  <c r="H1397" i="4"/>
  <c r="AA1400" i="4"/>
  <c r="H1408" i="4"/>
  <c r="AC1408" i="4"/>
  <c r="AA1411" i="4"/>
  <c r="AB1413" i="4"/>
  <c r="AD1415" i="4"/>
  <c r="H1421" i="4"/>
  <c r="AA1424" i="4"/>
  <c r="AC1426" i="4"/>
  <c r="H1430" i="4"/>
  <c r="H1433" i="4"/>
  <c r="AC1434" i="4"/>
  <c r="AA1437" i="4"/>
  <c r="AB1439" i="4"/>
  <c r="AB1447" i="4"/>
  <c r="AD1450" i="4"/>
  <c r="AB1450" i="4"/>
  <c r="AD1452" i="4"/>
  <c r="AB1454" i="4"/>
  <c r="AA1459" i="4"/>
  <c r="H1472" i="4"/>
  <c r="AD1472" i="4"/>
  <c r="AA1472" i="4"/>
  <c r="AD1480" i="4"/>
  <c r="H1492" i="4"/>
  <c r="AD1492" i="4"/>
  <c r="AC1492" i="4"/>
  <c r="AB1492" i="4"/>
  <c r="AD1497" i="4"/>
  <c r="AC1497" i="4"/>
  <c r="AB1497" i="4"/>
  <c r="H1497" i="4"/>
  <c r="H1608" i="4"/>
  <c r="AD1608" i="4"/>
  <c r="AC1608" i="4"/>
  <c r="AB1608" i="4"/>
  <c r="AA1608" i="4"/>
  <c r="AA1385" i="4"/>
  <c r="H1386" i="4"/>
  <c r="AB1400" i="4"/>
  <c r="AA1409" i="4"/>
  <c r="H1410" i="4"/>
  <c r="AB1411" i="4"/>
  <c r="AC1413" i="4"/>
  <c r="AB1424" i="4"/>
  <c r="AA1429" i="4"/>
  <c r="AD1434" i="4"/>
  <c r="AD1439" i="4"/>
  <c r="AD1445" i="4"/>
  <c r="AB1445" i="4"/>
  <c r="AD1447" i="4"/>
  <c r="AC1453" i="4"/>
  <c r="AC1454" i="4"/>
  <c r="AC1457" i="4"/>
  <c r="AB1459" i="4"/>
  <c r="AC1485" i="4"/>
  <c r="AB1485" i="4"/>
  <c r="AA1485" i="4"/>
  <c r="AD1545" i="4"/>
  <c r="AC1545" i="4"/>
  <c r="AB1545" i="4"/>
  <c r="AA1545" i="4"/>
  <c r="H1545" i="4"/>
  <c r="H1369" i="4"/>
  <c r="H1380" i="4"/>
  <c r="AC1380" i="4"/>
  <c r="AA1383" i="4"/>
  <c r="AB1385" i="4"/>
  <c r="H1393" i="4"/>
  <c r="AA1396" i="4"/>
  <c r="AD1400" i="4"/>
  <c r="H1404" i="4"/>
  <c r="AC1404" i="4"/>
  <c r="AA1407" i="4"/>
  <c r="AB1409" i="4"/>
  <c r="AD1411" i="4"/>
  <c r="AD1413" i="4"/>
  <c r="H1417" i="4"/>
  <c r="AA1418" i="4"/>
  <c r="AA1420" i="4"/>
  <c r="AD1424" i="4"/>
  <c r="AB1429" i="4"/>
  <c r="AC1431" i="4"/>
  <c r="AA1431" i="4"/>
  <c r="AC1437" i="4"/>
  <c r="AA1440" i="4"/>
  <c r="AB1442" i="4"/>
  <c r="AD1454" i="4"/>
  <c r="AA1456" i="4"/>
  <c r="AD1457" i="4"/>
  <c r="AD1459" i="4"/>
  <c r="AB1482" i="4"/>
  <c r="AC1487" i="4"/>
  <c r="AD1487" i="4"/>
  <c r="H1487" i="4"/>
  <c r="AD1490" i="4"/>
  <c r="AD1550" i="4"/>
  <c r="AC1550" i="4"/>
  <c r="AB1550" i="4"/>
  <c r="AA1550" i="4"/>
  <c r="H1550" i="4"/>
  <c r="AB1322" i="4"/>
  <c r="AB1346" i="4"/>
  <c r="H1358" i="4"/>
  <c r="AB1370" i="4"/>
  <c r="H1382" i="4"/>
  <c r="AB1383" i="4"/>
  <c r="AC1385" i="4"/>
  <c r="AB1394" i="4"/>
  <c r="AB1396" i="4"/>
  <c r="AA1405" i="4"/>
  <c r="H1406" i="4"/>
  <c r="AB1407" i="4"/>
  <c r="AC1409" i="4"/>
  <c r="AB1418" i="4"/>
  <c r="AB1420" i="4"/>
  <c r="AC1429" i="4"/>
  <c r="AD1437" i="4"/>
  <c r="AC1440" i="4"/>
  <c r="H1445" i="4"/>
  <c r="AB1456" i="4"/>
  <c r="H1470" i="4"/>
  <c r="AD1470" i="4"/>
  <c r="AC1470" i="4"/>
  <c r="AB1470" i="4"/>
  <c r="AA1470" i="4"/>
  <c r="AC1482" i="4"/>
  <c r="H1485" i="4"/>
  <c r="AA1492" i="4"/>
  <c r="AA1497" i="4"/>
  <c r="AD1502" i="4"/>
  <c r="AC1502" i="4"/>
  <c r="AB1502" i="4"/>
  <c r="H1502" i="4"/>
  <c r="H1400" i="4"/>
  <c r="AC1400" i="4"/>
  <c r="H1413" i="4"/>
  <c r="H1424" i="4"/>
  <c r="AC1424" i="4"/>
  <c r="AC1439" i="4"/>
  <c r="H1439" i="4"/>
  <c r="AC1467" i="4"/>
  <c r="AA1467" i="4"/>
  <c r="AC1507" i="4"/>
  <c r="AD1507" i="4"/>
  <c r="AB1507" i="4"/>
  <c r="AA1507" i="4"/>
  <c r="H1507" i="4"/>
  <c r="H1540" i="4"/>
  <c r="AD1540" i="4"/>
  <c r="AC1540" i="4"/>
  <c r="AB1540" i="4"/>
  <c r="AA1540" i="4"/>
  <c r="AC1583" i="4"/>
  <c r="AD1583" i="4"/>
  <c r="AB1583" i="4"/>
  <c r="AA1583" i="4"/>
  <c r="H1583" i="4"/>
  <c r="AC1428" i="4"/>
  <c r="AC1432" i="4"/>
  <c r="AA1458" i="4"/>
  <c r="H1464" i="4"/>
  <c r="AC1466" i="4"/>
  <c r="AB1471" i="4"/>
  <c r="AB1486" i="4"/>
  <c r="AD1494" i="4"/>
  <c r="AA1496" i="4"/>
  <c r="AA1501" i="4"/>
  <c r="AC1504" i="4"/>
  <c r="AA1506" i="4"/>
  <c r="AC1509" i="4"/>
  <c r="H1512" i="4"/>
  <c r="AC1514" i="4"/>
  <c r="AB1519" i="4"/>
  <c r="AB1524" i="4"/>
  <c r="H1525" i="4"/>
  <c r="AB1529" i="4"/>
  <c r="H1530" i="4"/>
  <c r="AB1534" i="4"/>
  <c r="H1535" i="4"/>
  <c r="AA1539" i="4"/>
  <c r="AD1542" i="4"/>
  <c r="AA1544" i="4"/>
  <c r="AA1549" i="4"/>
  <c r="H1556" i="4"/>
  <c r="H1562" i="4"/>
  <c r="AD1569" i="4"/>
  <c r="AD1571" i="4"/>
  <c r="AB1577" i="4"/>
  <c r="AC1579" i="4"/>
  <c r="AA1584" i="4"/>
  <c r="H1585" i="4"/>
  <c r="H1587" i="4"/>
  <c r="AC1592" i="4"/>
  <c r="AC1594" i="4"/>
  <c r="AD1596" i="4"/>
  <c r="H1604" i="4"/>
  <c r="H1610" i="4"/>
  <c r="H1615" i="4"/>
  <c r="AD1428" i="4"/>
  <c r="AD1432" i="4"/>
  <c r="H1436" i="4"/>
  <c r="AB1458" i="4"/>
  <c r="AA1463" i="4"/>
  <c r="AD1466" i="4"/>
  <c r="AA1468" i="4"/>
  <c r="AD1471" i="4"/>
  <c r="AA1473" i="4"/>
  <c r="AA1478" i="4"/>
  <c r="H1484" i="4"/>
  <c r="AB1496" i="4"/>
  <c r="AB1501" i="4"/>
  <c r="AB1506" i="4"/>
  <c r="AA1511" i="4"/>
  <c r="AD1514" i="4"/>
  <c r="AA1516" i="4"/>
  <c r="AD1519" i="4"/>
  <c r="AA1521" i="4"/>
  <c r="AA1526" i="4"/>
  <c r="H1532" i="4"/>
  <c r="AB1544" i="4"/>
  <c r="AB1549" i="4"/>
  <c r="H1552" i="4"/>
  <c r="AA1557" i="4"/>
  <c r="AA1559" i="4"/>
  <c r="AC1561" i="4"/>
  <c r="AB1563" i="4"/>
  <c r="AB1573" i="4"/>
  <c r="AC1575" i="4"/>
  <c r="AA1580" i="4"/>
  <c r="AA1582" i="4"/>
  <c r="AB1584" i="4"/>
  <c r="AB1586" i="4"/>
  <c r="AC1588" i="4"/>
  <c r="AC1590" i="4"/>
  <c r="AD1594" i="4"/>
  <c r="H1600" i="4"/>
  <c r="AA1605" i="4"/>
  <c r="AA1607" i="4"/>
  <c r="AC1609" i="4"/>
  <c r="AB1611" i="4"/>
  <c r="AA1614" i="4"/>
  <c r="AA1617" i="4"/>
  <c r="AB1619" i="4"/>
  <c r="AA1619" i="4"/>
  <c r="AC1619" i="4"/>
  <c r="AB1625" i="4"/>
  <c r="AA1625" i="4"/>
  <c r="AB1468" i="4"/>
  <c r="AB1473" i="4"/>
  <c r="AB1478" i="4"/>
  <c r="AA1483" i="4"/>
  <c r="AA1488" i="4"/>
  <c r="AA1493" i="4"/>
  <c r="AC1496" i="4"/>
  <c r="H1504" i="4"/>
  <c r="AB1516" i="4"/>
  <c r="AB1521" i="4"/>
  <c r="AB1526" i="4"/>
  <c r="AA1531" i="4"/>
  <c r="AA1536" i="4"/>
  <c r="AA1541" i="4"/>
  <c r="AC1544" i="4"/>
  <c r="AC1549" i="4"/>
  <c r="AB1569" i="4"/>
  <c r="AC1571" i="4"/>
  <c r="AA1576" i="4"/>
  <c r="AC1584" i="4"/>
  <c r="H1596" i="4"/>
  <c r="AB1613" i="4"/>
  <c r="AB1614" i="4"/>
  <c r="AC1617" i="4"/>
  <c r="H1622" i="4"/>
  <c r="AB1629" i="4"/>
  <c r="AA1629" i="4"/>
  <c r="AC1641" i="4"/>
  <c r="AB1641" i="4"/>
  <c r="AA1641" i="4"/>
  <c r="AD1641" i="4"/>
  <c r="H1428" i="4"/>
  <c r="H1432" i="4"/>
  <c r="H1441" i="4"/>
  <c r="H1446" i="4"/>
  <c r="H1451" i="4"/>
  <c r="AA1455" i="4"/>
  <c r="AD1458" i="4"/>
  <c r="AD1463" i="4"/>
  <c r="AC1468" i="4"/>
  <c r="AC1473" i="4"/>
  <c r="H1476" i="4"/>
  <c r="AC1478" i="4"/>
  <c r="AB1483" i="4"/>
  <c r="AB1488" i="4"/>
  <c r="H1489" i="4"/>
  <c r="AB1493" i="4"/>
  <c r="H1494" i="4"/>
  <c r="AB1498" i="4"/>
  <c r="H1499" i="4"/>
  <c r="AA1503" i="4"/>
  <c r="AD1506" i="4"/>
  <c r="AD1511" i="4"/>
  <c r="AA1513" i="4"/>
  <c r="AC1516" i="4"/>
  <c r="AA1518" i="4"/>
  <c r="AC1521" i="4"/>
  <c r="H1524" i="4"/>
  <c r="AC1526" i="4"/>
  <c r="AB1531" i="4"/>
  <c r="AB1536" i="4"/>
  <c r="H1537" i="4"/>
  <c r="AB1541" i="4"/>
  <c r="H1542" i="4"/>
  <c r="AB1546" i="4"/>
  <c r="H1547" i="4"/>
  <c r="AA1551" i="4"/>
  <c r="AC1553" i="4"/>
  <c r="AB1555" i="4"/>
  <c r="AD1557" i="4"/>
  <c r="AD1559" i="4"/>
  <c r="AB1565" i="4"/>
  <c r="AC1567" i="4"/>
  <c r="AA1572" i="4"/>
  <c r="AA1574" i="4"/>
  <c r="AB1576" i="4"/>
  <c r="AB1578" i="4"/>
  <c r="AC1580" i="4"/>
  <c r="AC1582" i="4"/>
  <c r="AD1584" i="4"/>
  <c r="AD1586" i="4"/>
  <c r="H1592" i="4"/>
  <c r="AA1597" i="4"/>
  <c r="AA1599" i="4"/>
  <c r="AC1601" i="4"/>
  <c r="AB1603" i="4"/>
  <c r="AD1605" i="4"/>
  <c r="AD1607" i="4"/>
  <c r="AC1614" i="4"/>
  <c r="AD1617" i="4"/>
  <c r="AA1618" i="4"/>
  <c r="H1619" i="4"/>
  <c r="H1625" i="4"/>
  <c r="AD1627" i="4"/>
  <c r="H1466" i="4"/>
  <c r="H1471" i="4"/>
  <c r="AD1478" i="4"/>
  <c r="AD1483" i="4"/>
  <c r="AC1488" i="4"/>
  <c r="AC1493" i="4"/>
  <c r="H1496" i="4"/>
  <c r="H1509" i="4"/>
  <c r="AB1513" i="4"/>
  <c r="H1514" i="4"/>
  <c r="AB1518" i="4"/>
  <c r="H1519" i="4"/>
  <c r="AA1523" i="4"/>
  <c r="AD1526" i="4"/>
  <c r="AA1528" i="4"/>
  <c r="AD1531" i="4"/>
  <c r="AA1533" i="4"/>
  <c r="AC1536" i="4"/>
  <c r="AA1538" i="4"/>
  <c r="AC1541" i="4"/>
  <c r="H1544" i="4"/>
  <c r="AD1553" i="4"/>
  <c r="AD1555" i="4"/>
  <c r="AB1561" i="4"/>
  <c r="AC1563" i="4"/>
  <c r="AA1568" i="4"/>
  <c r="H1569" i="4"/>
  <c r="AA1570" i="4"/>
  <c r="H1571" i="4"/>
  <c r="AB1572" i="4"/>
  <c r="AB1574" i="4"/>
  <c r="AC1576" i="4"/>
  <c r="AC1578" i="4"/>
  <c r="AD1580" i="4"/>
  <c r="AD1582" i="4"/>
  <c r="H1588" i="4"/>
  <c r="AA1593" i="4"/>
  <c r="H1594" i="4"/>
  <c r="AA1595" i="4"/>
  <c r="AC1597" i="4"/>
  <c r="AB1599" i="4"/>
  <c r="AD1601" i="4"/>
  <c r="AD1603" i="4"/>
  <c r="AB1609" i="4"/>
  <c r="AC1611" i="4"/>
  <c r="H1613" i="4"/>
  <c r="AD1614" i="4"/>
  <c r="AB1618" i="4"/>
  <c r="AA1621" i="4"/>
  <c r="AB1623" i="4"/>
  <c r="AA1623" i="4"/>
  <c r="AC1623" i="4"/>
  <c r="H1629" i="4"/>
  <c r="AD1631" i="4"/>
  <c r="AA1632" i="4"/>
  <c r="H1641" i="4"/>
  <c r="H1468" i="4"/>
  <c r="AA1495" i="4"/>
  <c r="AD1498" i="4"/>
  <c r="AA1500" i="4"/>
  <c r="AD1503" i="4"/>
  <c r="AA1505" i="4"/>
  <c r="AA1510" i="4"/>
  <c r="AC1513" i="4"/>
  <c r="H1516" i="4"/>
  <c r="AC1518" i="4"/>
  <c r="AB1523" i="4"/>
  <c r="AB1528" i="4"/>
  <c r="AB1533" i="4"/>
  <c r="AB1538" i="4"/>
  <c r="AA1543" i="4"/>
  <c r="AD1546" i="4"/>
  <c r="AA1548" i="4"/>
  <c r="AB1557" i="4"/>
  <c r="AC1559" i="4"/>
  <c r="AA1564" i="4"/>
  <c r="AB1570" i="4"/>
  <c r="AC1572" i="4"/>
  <c r="AC1574" i="4"/>
  <c r="AD1576" i="4"/>
  <c r="AD1578" i="4"/>
  <c r="H1584" i="4"/>
  <c r="AD1597" i="4"/>
  <c r="AD1599" i="4"/>
  <c r="AB1605" i="4"/>
  <c r="AC1607" i="4"/>
  <c r="AA1612" i="4"/>
  <c r="AC1618" i="4"/>
  <c r="AC1621" i="4"/>
  <c r="AB1632" i="4"/>
  <c r="AA1635" i="4"/>
  <c r="H1635" i="4"/>
  <c r="AD1635" i="4"/>
  <c r="AC1635" i="4"/>
  <c r="H1458" i="4"/>
  <c r="H1463" i="4"/>
  <c r="H1488" i="4"/>
  <c r="AB1495" i="4"/>
  <c r="H1501" i="4"/>
  <c r="H1506" i="4"/>
  <c r="AB1510" i="4"/>
  <c r="H1511" i="4"/>
  <c r="AA1515" i="4"/>
  <c r="AD1518" i="4"/>
  <c r="AA1520" i="4"/>
  <c r="AD1523" i="4"/>
  <c r="AA1525" i="4"/>
  <c r="AC1528" i="4"/>
  <c r="AA1530" i="4"/>
  <c r="AC1533" i="4"/>
  <c r="H1536" i="4"/>
  <c r="AC1538" i="4"/>
  <c r="AB1543" i="4"/>
  <c r="H1549" i="4"/>
  <c r="AC1551" i="4"/>
  <c r="AB1553" i="4"/>
  <c r="AC1555" i="4"/>
  <c r="AA1562" i="4"/>
  <c r="AB1564" i="4"/>
  <c r="AB1566" i="4"/>
  <c r="AC1570" i="4"/>
  <c r="AD1574" i="4"/>
  <c r="H1580" i="4"/>
  <c r="AA1585" i="4"/>
  <c r="AA1587" i="4"/>
  <c r="AB1601" i="4"/>
  <c r="AC1603" i="4"/>
  <c r="AA1610" i="4"/>
  <c r="AB1612" i="4"/>
  <c r="AD1615" i="4"/>
  <c r="AB1617" i="4"/>
  <c r="AD1618" i="4"/>
  <c r="AD1632" i="4"/>
  <c r="AB1525" i="4"/>
  <c r="AB1530" i="4"/>
  <c r="AD1538" i="4"/>
  <c r="H1576" i="4"/>
  <c r="AB1597" i="4"/>
  <c r="AC1599" i="4"/>
  <c r="AB1627" i="4"/>
  <c r="AA1627" i="4"/>
  <c r="AC1627" i="4"/>
  <c r="AC1520" i="4"/>
  <c r="AC1525" i="4"/>
  <c r="H1528" i="4"/>
  <c r="AC1562" i="4"/>
  <c r="AD1564" i="4"/>
  <c r="H1572" i="4"/>
  <c r="AD1585" i="4"/>
  <c r="AD1587" i="4"/>
  <c r="AB1593" i="4"/>
  <c r="AC1595" i="4"/>
  <c r="AC1610" i="4"/>
  <c r="AD1612" i="4"/>
  <c r="H1614" i="4"/>
  <c r="H1617" i="4"/>
  <c r="AC1625" i="4"/>
  <c r="AB1631" i="4"/>
  <c r="AA1631" i="4"/>
  <c r="AC1631" i="4"/>
  <c r="AA1643" i="4"/>
  <c r="AB1643" i="4"/>
  <c r="H1643" i="4"/>
  <c r="AC1643" i="4"/>
  <c r="H1500" i="4"/>
  <c r="H1513" i="4"/>
  <c r="H1518" i="4"/>
  <c r="H1523" i="4"/>
  <c r="AD1530" i="4"/>
  <c r="AD1535" i="4"/>
  <c r="H1548" i="4"/>
  <c r="AD1562" i="4"/>
  <c r="H1568" i="4"/>
  <c r="H1574" i="4"/>
  <c r="AB1589" i="4"/>
  <c r="AC1591" i="4"/>
  <c r="AA1596" i="4"/>
  <c r="H1597" i="4"/>
  <c r="H1599" i="4"/>
  <c r="AC1604" i="4"/>
  <c r="AD1610" i="4"/>
  <c r="AA1613" i="4"/>
  <c r="AB1621" i="4"/>
  <c r="AD1622" i="4"/>
  <c r="AD1625" i="4"/>
  <c r="H1627" i="4"/>
  <c r="AC1629" i="4"/>
  <c r="H1495" i="4"/>
  <c r="H1520" i="4"/>
  <c r="H1533" i="4"/>
  <c r="H1538" i="4"/>
  <c r="H1543" i="4"/>
  <c r="H1564" i="4"/>
  <c r="AB1585" i="4"/>
  <c r="AC1587" i="4"/>
  <c r="H1612" i="4"/>
  <c r="AB1615" i="4"/>
  <c r="AA1615" i="4"/>
  <c r="AC1615" i="4"/>
  <c r="AC1632" i="4"/>
  <c r="H1632" i="4"/>
  <c r="H1616" i="4"/>
  <c r="H1620" i="4"/>
  <c r="H1624" i="4"/>
  <c r="H1628" i="4"/>
  <c r="H1637" i="4"/>
  <c r="AB1638" i="4"/>
  <c r="AB1649" i="4"/>
  <c r="AD1660" i="4"/>
  <c r="AB1660" i="4"/>
  <c r="AB1661" i="4"/>
  <c r="AB1665" i="4"/>
  <c r="H1667" i="4"/>
  <c r="AD1668" i="4"/>
  <c r="AC1668" i="4"/>
  <c r="AA1668" i="4"/>
  <c r="AD1675" i="4"/>
  <c r="H1677" i="4"/>
  <c r="AA1689" i="4"/>
  <c r="H1689" i="4"/>
  <c r="AC1690" i="4"/>
  <c r="H1690" i="4"/>
  <c r="AB1690" i="4"/>
  <c r="AA1690" i="4"/>
  <c r="AB1696" i="4"/>
  <c r="AB1710" i="4"/>
  <c r="H1673" i="4"/>
  <c r="AC1674" i="4"/>
  <c r="AD1674" i="4"/>
  <c r="AA1674" i="4"/>
  <c r="H1682" i="4"/>
  <c r="AB1683" i="4"/>
  <c r="AA1683" i="4"/>
  <c r="AC1696" i="4"/>
  <c r="AC1710" i="4"/>
  <c r="H1713" i="4"/>
  <c r="H1714" i="4"/>
  <c r="AB1651" i="4"/>
  <c r="AD1665" i="4"/>
  <c r="AA1676" i="4"/>
  <c r="AD1678" i="4"/>
  <c r="AC1678" i="4"/>
  <c r="AA1678" i="4"/>
  <c r="AC1680" i="4"/>
  <c r="AD1696" i="4"/>
  <c r="AD1710" i="4"/>
  <c r="AD1717" i="4"/>
  <c r="AC1717" i="4"/>
  <c r="AB1717" i="4"/>
  <c r="AD1669" i="4"/>
  <c r="H1669" i="4"/>
  <c r="AD1670" i="4"/>
  <c r="AB1670" i="4"/>
  <c r="AA1672" i="4"/>
  <c r="AD1676" i="4"/>
  <c r="AD1680" i="4"/>
  <c r="AA1692" i="4"/>
  <c r="AD1708" i="4"/>
  <c r="AC1716" i="4"/>
  <c r="AB1716" i="4"/>
  <c r="H1716" i="4"/>
  <c r="H1720" i="4"/>
  <c r="AB1720" i="4"/>
  <c r="AA1720" i="4"/>
  <c r="AD1626" i="4"/>
  <c r="AD1630" i="4"/>
  <c r="H1651" i="4"/>
  <c r="AC1659" i="4"/>
  <c r="AD1661" i="4"/>
  <c r="AD1672" i="4"/>
  <c r="AB1675" i="4"/>
  <c r="H1675" i="4"/>
  <c r="AB1679" i="4"/>
  <c r="AA1679" i="4"/>
  <c r="AD1679" i="4"/>
  <c r="H1679" i="4"/>
  <c r="H1684" i="4"/>
  <c r="AB1684" i="4"/>
  <c r="AA1684" i="4"/>
  <c r="AD1693" i="4"/>
  <c r="H1693" i="4"/>
  <c r="AB1694" i="4"/>
  <c r="AA1694" i="4"/>
  <c r="H1633" i="4"/>
  <c r="AB1647" i="4"/>
  <c r="AA1647" i="4"/>
  <c r="AA1650" i="4"/>
  <c r="H1670" i="4"/>
  <c r="AB1671" i="4"/>
  <c r="AA1671" i="4"/>
  <c r="AA1673" i="4"/>
  <c r="AA1677" i="4"/>
  <c r="AB1688" i="4"/>
  <c r="H1692" i="4"/>
  <c r="H1708" i="4"/>
  <c r="AA1713" i="4"/>
  <c r="AB1714" i="4"/>
  <c r="AB1680" i="4"/>
  <c r="AA1680" i="4"/>
  <c r="H1694" i="4"/>
  <c r="AB1659" i="4"/>
  <c r="H1665" i="4"/>
  <c r="AC1672" i="4"/>
  <c r="AB1672" i="4"/>
  <c r="AC1676" i="4"/>
  <c r="AB1676" i="4"/>
  <c r="AA1648" i="4"/>
  <c r="AC1662" i="4"/>
  <c r="AA1669" i="4"/>
  <c r="AD1673" i="4"/>
  <c r="H1680" i="4"/>
  <c r="H1686" i="4"/>
  <c r="AC1686" i="4"/>
  <c r="AB1686" i="4"/>
  <c r="AB1687" i="4"/>
  <c r="AA1687" i="4"/>
  <c r="AC1687" i="4"/>
  <c r="AD1689" i="4"/>
  <c r="H1696" i="4"/>
  <c r="AC1698" i="4"/>
  <c r="AA1698" i="4"/>
  <c r="AA1716" i="4"/>
  <c r="AC1650" i="4"/>
  <c r="H1659" i="4"/>
  <c r="AB1669" i="4"/>
  <c r="H1672" i="4"/>
  <c r="H1676" i="4"/>
  <c r="AA1651" i="4"/>
  <c r="AB1655" i="4"/>
  <c r="AA1655" i="4"/>
  <c r="H1662" i="4"/>
  <c r="AB1667" i="4"/>
  <c r="AC1669" i="4"/>
  <c r="AA1670" i="4"/>
  <c r="AA1675" i="4"/>
  <c r="AD1677" i="4"/>
  <c r="AC1679" i="4"/>
  <c r="AD1683" i="4"/>
  <c r="AC1684" i="4"/>
  <c r="AC1692" i="4"/>
  <c r="AA1693" i="4"/>
  <c r="AD1694" i="4"/>
  <c r="H1698" i="4"/>
  <c r="AB1708" i="4"/>
  <c r="AC1712" i="4"/>
  <c r="AD1648" i="4"/>
  <c r="H1650" i="4"/>
  <c r="AB1663" i="4"/>
  <c r="AA1663" i="4"/>
  <c r="AA1665" i="4"/>
  <c r="AC1670" i="4"/>
  <c r="AC1682" i="4"/>
  <c r="AD1682" i="4"/>
  <c r="AB1682" i="4"/>
  <c r="AD1684" i="4"/>
  <c r="H1688" i="4"/>
  <c r="AA1688" i="4"/>
  <c r="AD1692" i="4"/>
  <c r="AB1693" i="4"/>
  <c r="AA1696" i="4"/>
  <c r="AC1708" i="4"/>
  <c r="AA1710" i="4"/>
  <c r="AD1713" i="4"/>
  <c r="AC1713" i="4"/>
  <c r="AB1713" i="4"/>
  <c r="AC1714" i="4"/>
  <c r="AA1664" i="4"/>
  <c r="AB1666" i="4"/>
  <c r="AD1685" i="4"/>
  <c r="AB1691" i="4"/>
  <c r="AB1695" i="4"/>
  <c r="AA1695" i="4"/>
  <c r="AA1715" i="4"/>
  <c r="AB1719" i="4"/>
  <c r="AA1719" i="4"/>
  <c r="AD1722" i="4"/>
  <c r="H1726" i="4"/>
  <c r="AA1730" i="4"/>
  <c r="AC1734" i="4"/>
  <c r="H1736" i="4"/>
  <c r="AC1737" i="4"/>
  <c r="H1741" i="4"/>
  <c r="AA1745" i="4"/>
  <c r="AD1749" i="4"/>
  <c r="AB1750" i="4"/>
  <c r="AC1755" i="4"/>
  <c r="H1759" i="4"/>
  <c r="AA1760" i="4"/>
  <c r="AB1765" i="4"/>
  <c r="AB1767" i="4"/>
  <c r="AA1767" i="4"/>
  <c r="AC1772" i="4"/>
  <c r="AB1773" i="4"/>
  <c r="H1775" i="4"/>
  <c r="AC1776" i="4"/>
  <c r="AB1779" i="4"/>
  <c r="AA1779" i="4"/>
  <c r="AA1780" i="4"/>
  <c r="AC1787" i="4"/>
  <c r="AD1789" i="4"/>
  <c r="AC1793" i="4"/>
  <c r="AA1793" i="4"/>
  <c r="AD1817" i="4"/>
  <c r="AB1699" i="4"/>
  <c r="AB1703" i="4"/>
  <c r="AA1703" i="4"/>
  <c r="H1721" i="4"/>
  <c r="AA1725" i="4"/>
  <c r="AD1729" i="4"/>
  <c r="AB1730" i="4"/>
  <c r="AC1735" i="4"/>
  <c r="H1739" i="4"/>
  <c r="AA1740" i="4"/>
  <c r="AB1745" i="4"/>
  <c r="AB1747" i="4"/>
  <c r="AA1747" i="4"/>
  <c r="AD1750" i="4"/>
  <c r="H1754" i="4"/>
  <c r="AD1755" i="4"/>
  <c r="AA1758" i="4"/>
  <c r="AB1760" i="4"/>
  <c r="AC1762" i="4"/>
  <c r="H1764" i="4"/>
  <c r="AC1765" i="4"/>
  <c r="H1769" i="4"/>
  <c r="AC1773" i="4"/>
  <c r="AD1776" i="4"/>
  <c r="AB1780" i="4"/>
  <c r="H1782" i="4"/>
  <c r="H1785" i="4"/>
  <c r="AD1787" i="4"/>
  <c r="AC1794" i="4"/>
  <c r="AA1794" i="4"/>
  <c r="H1794" i="4"/>
  <c r="AA1796" i="4"/>
  <c r="AC1800" i="4"/>
  <c r="AC1802" i="4"/>
  <c r="AB1803" i="4"/>
  <c r="AD1803" i="4"/>
  <c r="AC1803" i="4"/>
  <c r="AA1803" i="4"/>
  <c r="H1812" i="4"/>
  <c r="AD1812" i="4"/>
  <c r="AC1812" i="4"/>
  <c r="AA1812" i="4"/>
  <c r="AB1815" i="4"/>
  <c r="AA1815" i="4"/>
  <c r="AC1815" i="4"/>
  <c r="H1815" i="4"/>
  <c r="AD1645" i="4"/>
  <c r="AD1656" i="4"/>
  <c r="AC1658" i="4"/>
  <c r="H1681" i="4"/>
  <c r="H1685" i="4"/>
  <c r="H1691" i="4"/>
  <c r="H1695" i="4"/>
  <c r="AD1701" i="4"/>
  <c r="AB1707" i="4"/>
  <c r="AB1711" i="4"/>
  <c r="AA1711" i="4"/>
  <c r="AB1725" i="4"/>
  <c r="AB1727" i="4"/>
  <c r="AA1727" i="4"/>
  <c r="AD1730" i="4"/>
  <c r="AD1735" i="4"/>
  <c r="AA1738" i="4"/>
  <c r="AB1740" i="4"/>
  <c r="AC1742" i="4"/>
  <c r="AC1745" i="4"/>
  <c r="AA1753" i="4"/>
  <c r="AD1757" i="4"/>
  <c r="AB1758" i="4"/>
  <c r="AC1760" i="4"/>
  <c r="AC1763" i="4"/>
  <c r="AA1768" i="4"/>
  <c r="AB1774" i="4"/>
  <c r="AA1777" i="4"/>
  <c r="AD1780" i="4"/>
  <c r="AB1783" i="4"/>
  <c r="AA1783" i="4"/>
  <c r="AA1784" i="4"/>
  <c r="H1786" i="4"/>
  <c r="AC1786" i="4"/>
  <c r="AB1796" i="4"/>
  <c r="AB1798" i="4"/>
  <c r="AB1835" i="4"/>
  <c r="H1835" i="4"/>
  <c r="AD1835" i="4"/>
  <c r="AC1835" i="4"/>
  <c r="AA1835" i="4"/>
  <c r="AD1664" i="4"/>
  <c r="AC1666" i="4"/>
  <c r="H1699" i="4"/>
  <c r="H1703" i="4"/>
  <c r="AD1709" i="4"/>
  <c r="AB1715" i="4"/>
  <c r="AC1722" i="4"/>
  <c r="H1724" i="4"/>
  <c r="H1729" i="4"/>
  <c r="AD1737" i="4"/>
  <c r="AC1740" i="4"/>
  <c r="AC1743" i="4"/>
  <c r="H1747" i="4"/>
  <c r="AB1753" i="4"/>
  <c r="AB1755" i="4"/>
  <c r="AA1755" i="4"/>
  <c r="AD1758" i="4"/>
  <c r="AA1766" i="4"/>
  <c r="AB1768" i="4"/>
  <c r="AC1770" i="4"/>
  <c r="AD1774" i="4"/>
  <c r="AC1777" i="4"/>
  <c r="AA1781" i="4"/>
  <c r="AB1784" i="4"/>
  <c r="AC1790" i="4"/>
  <c r="AA1790" i="4"/>
  <c r="AD1791" i="4"/>
  <c r="AC1796" i="4"/>
  <c r="AA1797" i="4"/>
  <c r="AC1798" i="4"/>
  <c r="AC1826" i="4"/>
  <c r="H1826" i="4"/>
  <c r="AB1826" i="4"/>
  <c r="AA1826" i="4"/>
  <c r="AB1735" i="4"/>
  <c r="AA1735" i="4"/>
  <c r="AC1750" i="4"/>
  <c r="AD1765" i="4"/>
  <c r="AD1773" i="4"/>
  <c r="AC1780" i="4"/>
  <c r="AB1787" i="4"/>
  <c r="AA1787" i="4"/>
  <c r="AD1798" i="4"/>
  <c r="AC1730" i="4"/>
  <c r="AD1745" i="4"/>
  <c r="AA1756" i="4"/>
  <c r="AB1761" i="4"/>
  <c r="AB1763" i="4"/>
  <c r="AA1763" i="4"/>
  <c r="AB1778" i="4"/>
  <c r="AB1792" i="4"/>
  <c r="AB1807" i="4"/>
  <c r="AA1807" i="4"/>
  <c r="AD1807" i="4"/>
  <c r="AC1807" i="4"/>
  <c r="H1838" i="4"/>
  <c r="AC1838" i="4"/>
  <c r="AA1838" i="4"/>
  <c r="AD1838" i="4"/>
  <c r="AB1838" i="4"/>
  <c r="AD1725" i="4"/>
  <c r="H1735" i="4"/>
  <c r="AB1743" i="4"/>
  <c r="AA1743" i="4"/>
  <c r="AB1756" i="4"/>
  <c r="AC1758" i="4"/>
  <c r="H1760" i="4"/>
  <c r="AC1761" i="4"/>
  <c r="AA1769" i="4"/>
  <c r="H1773" i="4"/>
  <c r="H1780" i="4"/>
  <c r="AB1782" i="4"/>
  <c r="AA1785" i="4"/>
  <c r="H1787" i="4"/>
  <c r="AB1791" i="4"/>
  <c r="AA1791" i="4"/>
  <c r="AC1791" i="4"/>
  <c r="AB1721" i="4"/>
  <c r="AB1723" i="4"/>
  <c r="AA1723" i="4"/>
  <c r="H1730" i="4"/>
  <c r="AD1731" i="4"/>
  <c r="AB1736" i="4"/>
  <c r="AC1738" i="4"/>
  <c r="H1740" i="4"/>
  <c r="AC1741" i="4"/>
  <c r="H1745" i="4"/>
  <c r="AD1753" i="4"/>
  <c r="AB1754" i="4"/>
  <c r="AC1756" i="4"/>
  <c r="AC1759" i="4"/>
  <c r="AA1764" i="4"/>
  <c r="AB1769" i="4"/>
  <c r="AB1771" i="4"/>
  <c r="AA1771" i="4"/>
  <c r="AC1774" i="4"/>
  <c r="AA1774" i="4"/>
  <c r="AC1775" i="4"/>
  <c r="AD1777" i="4"/>
  <c r="AB1777" i="4"/>
  <c r="AD1782" i="4"/>
  <c r="AC1785" i="4"/>
  <c r="AB1817" i="4"/>
  <c r="AA1817" i="4"/>
  <c r="H1817" i="4"/>
  <c r="H1850" i="4"/>
  <c r="AC1850" i="4"/>
  <c r="AB1850" i="4"/>
  <c r="AD1850" i="4"/>
  <c r="AA1850" i="4"/>
  <c r="AD1704" i="4"/>
  <c r="AC1706" i="4"/>
  <c r="AC1718" i="4"/>
  <c r="AC1721" i="4"/>
  <c r="H1725" i="4"/>
  <c r="AD1733" i="4"/>
  <c r="AC1739" i="4"/>
  <c r="H1743" i="4"/>
  <c r="AB1751" i="4"/>
  <c r="AA1751" i="4"/>
  <c r="AD1754" i="4"/>
  <c r="H1758" i="4"/>
  <c r="AB1764" i="4"/>
  <c r="AC1766" i="4"/>
  <c r="H1768" i="4"/>
  <c r="AC1769" i="4"/>
  <c r="AD1781" i="4"/>
  <c r="AC1788" i="4"/>
  <c r="H1791" i="4"/>
  <c r="AD1797" i="4"/>
  <c r="AC1797" i="4"/>
  <c r="AB1797" i="4"/>
  <c r="AB1731" i="4"/>
  <c r="AA1731" i="4"/>
  <c r="AD1739" i="4"/>
  <c r="AC1746" i="4"/>
  <c r="AD1761" i="4"/>
  <c r="AA1798" i="4"/>
  <c r="AC1726" i="4"/>
  <c r="AD1741" i="4"/>
  <c r="AB1759" i="4"/>
  <c r="AA1759" i="4"/>
  <c r="AB1775" i="4"/>
  <c r="AA1775" i="4"/>
  <c r="H1778" i="4"/>
  <c r="AC1778" i="4"/>
  <c r="H1792" i="4"/>
  <c r="AA1816" i="4"/>
  <c r="H1816" i="4"/>
  <c r="AD1816" i="4"/>
  <c r="AC1816" i="4"/>
  <c r="AB1816" i="4"/>
  <c r="AD1721" i="4"/>
  <c r="H1731" i="4"/>
  <c r="AB1739" i="4"/>
  <c r="AA1739" i="4"/>
  <c r="AC1754" i="4"/>
  <c r="AA1765" i="4"/>
  <c r="AD1769" i="4"/>
  <c r="AA1773" i="4"/>
  <c r="AC1782" i="4"/>
  <c r="AA1782" i="4"/>
  <c r="AD1785" i="4"/>
  <c r="AB1785" i="4"/>
  <c r="H1798" i="4"/>
  <c r="AC1817" i="4"/>
  <c r="AD1829" i="4"/>
  <c r="AB1829" i="4"/>
  <c r="AA1829" i="4"/>
  <c r="H1829" i="4"/>
  <c r="H1853" i="4"/>
  <c r="AC1853" i="4"/>
  <c r="AB1853" i="4"/>
  <c r="AA1853" i="4"/>
  <c r="AD1853" i="4"/>
  <c r="AC1844" i="4"/>
  <c r="AB1844" i="4"/>
  <c r="H1859" i="4"/>
  <c r="H1862" i="4"/>
  <c r="AC1862" i="4"/>
  <c r="AB1862" i="4"/>
  <c r="H1865" i="4"/>
  <c r="AC1865" i="4"/>
  <c r="AB1865" i="4"/>
  <c r="AA1865" i="4"/>
  <c r="AB1895" i="4"/>
  <c r="AD1895" i="4"/>
  <c r="AC1895" i="4"/>
  <c r="AA1808" i="4"/>
  <c r="H1810" i="4"/>
  <c r="AC1823" i="4"/>
  <c r="H1824" i="4"/>
  <c r="AB1825" i="4"/>
  <c r="AB1827" i="4"/>
  <c r="AD1827" i="4"/>
  <c r="H1836" i="4"/>
  <c r="H1843" i="4"/>
  <c r="H1868" i="4"/>
  <c r="AB1871" i="4"/>
  <c r="AD1871" i="4"/>
  <c r="AC1871" i="4"/>
  <c r="AC1880" i="4"/>
  <c r="AB1880" i="4"/>
  <c r="AA1880" i="4"/>
  <c r="AD1901" i="4"/>
  <c r="AB1907" i="4"/>
  <c r="H1907" i="4"/>
  <c r="AD1907" i="4"/>
  <c r="AC1907" i="4"/>
  <c r="AA1907" i="4"/>
  <c r="AD1813" i="4"/>
  <c r="AC1834" i="4"/>
  <c r="AC1837" i="4"/>
  <c r="AD1837" i="4"/>
  <c r="H1844" i="4"/>
  <c r="AD1856" i="4"/>
  <c r="H1886" i="4"/>
  <c r="AC1886" i="4"/>
  <c r="AB1886" i="4"/>
  <c r="H1895" i="4"/>
  <c r="AB1801" i="4"/>
  <c r="AA1805" i="4"/>
  <c r="AB1809" i="4"/>
  <c r="AB1811" i="4"/>
  <c r="AD1811" i="4"/>
  <c r="AB1821" i="4"/>
  <c r="AA1828" i="4"/>
  <c r="AA1841" i="4"/>
  <c r="AA1859" i="4"/>
  <c r="H1871" i="4"/>
  <c r="H1874" i="4"/>
  <c r="AC1874" i="4"/>
  <c r="AB1874" i="4"/>
  <c r="H1877" i="4"/>
  <c r="AC1877" i="4"/>
  <c r="AB1877" i="4"/>
  <c r="AA1877" i="4"/>
  <c r="AB1883" i="4"/>
  <c r="AD1883" i="4"/>
  <c r="AC1883" i="4"/>
  <c r="AD1892" i="4"/>
  <c r="AC1904" i="4"/>
  <c r="H1904" i="4"/>
  <c r="AB1904" i="4"/>
  <c r="AA1904" i="4"/>
  <c r="AC1801" i="4"/>
  <c r="AB1805" i="4"/>
  <c r="AC1809" i="4"/>
  <c r="H1813" i="4"/>
  <c r="AC1818" i="4"/>
  <c r="H1820" i="4"/>
  <c r="AC1821" i="4"/>
  <c r="AB1828" i="4"/>
  <c r="AA1832" i="4"/>
  <c r="H1834" i="4"/>
  <c r="H1837" i="4"/>
  <c r="AD1840" i="4"/>
  <c r="AD1841" i="4"/>
  <c r="AB1847" i="4"/>
  <c r="AD1847" i="4"/>
  <c r="AA1862" i="4"/>
  <c r="AB1795" i="4"/>
  <c r="AB1799" i="4"/>
  <c r="AA1799" i="4"/>
  <c r="AD1801" i="4"/>
  <c r="H1811" i="4"/>
  <c r="AA1819" i="4"/>
  <c r="AB1823" i="4"/>
  <c r="AA1823" i="4"/>
  <c r="AA1833" i="4"/>
  <c r="AD1862" i="4"/>
  <c r="AD1865" i="4"/>
  <c r="AD1868" i="4"/>
  <c r="H1883" i="4"/>
  <c r="AA1895" i="4"/>
  <c r="AA1844" i="4"/>
  <c r="AA1871" i="4"/>
  <c r="AA1886" i="4"/>
  <c r="H1910" i="4"/>
  <c r="AD1910" i="4"/>
  <c r="AC1910" i="4"/>
  <c r="AB1910" i="4"/>
  <c r="AA1910" i="4"/>
  <c r="AC1916" i="4"/>
  <c r="AA1916" i="4"/>
  <c r="AD1916" i="4"/>
  <c r="AB1916" i="4"/>
  <c r="H1916" i="4"/>
  <c r="AD1805" i="4"/>
  <c r="AD1821" i="4"/>
  <c r="AD1831" i="4"/>
  <c r="AC1833" i="4"/>
  <c r="AD1844" i="4"/>
  <c r="AA1874" i="4"/>
  <c r="AD1880" i="4"/>
  <c r="AD1886" i="4"/>
  <c r="AB1819" i="4"/>
  <c r="AD1819" i="4"/>
  <c r="AC1840" i="4"/>
  <c r="AB1840" i="4"/>
  <c r="AA1840" i="4"/>
  <c r="AC1856" i="4"/>
  <c r="AB1856" i="4"/>
  <c r="AA1856" i="4"/>
  <c r="AC1892" i="4"/>
  <c r="AB1892" i="4"/>
  <c r="AA1892" i="4"/>
  <c r="H1901" i="4"/>
  <c r="AC1901" i="4"/>
  <c r="AB1901" i="4"/>
  <c r="AA1901" i="4"/>
  <c r="AB1831" i="4"/>
  <c r="AA1831" i="4"/>
  <c r="H1841" i="4"/>
  <c r="AC1841" i="4"/>
  <c r="AB1841" i="4"/>
  <c r="AB1859" i="4"/>
  <c r="AD1859" i="4"/>
  <c r="AC1859" i="4"/>
  <c r="AC1810" i="4"/>
  <c r="AB1820" i="4"/>
  <c r="AA1824" i="4"/>
  <c r="AB1836" i="4"/>
  <c r="AB1843" i="4"/>
  <c r="AD1843" i="4"/>
  <c r="AC1843" i="4"/>
  <c r="AC1868" i="4"/>
  <c r="AB1868" i="4"/>
  <c r="AA1868" i="4"/>
  <c r="H1889" i="4"/>
  <c r="AC1889" i="4"/>
  <c r="AB1889" i="4"/>
  <c r="AA1889" i="4"/>
  <c r="H1898" i="4"/>
  <c r="AC1898" i="4"/>
  <c r="AB1898" i="4"/>
  <c r="AA1891" i="4"/>
  <c r="AA1903" i="4"/>
  <c r="AA1906" i="4"/>
  <c r="AB1912" i="4"/>
  <c r="H1918" i="4"/>
  <c r="AA1920" i="4"/>
  <c r="AA1923" i="4"/>
  <c r="AC1928" i="4"/>
  <c r="AB1928" i="4"/>
  <c r="AA1945" i="4"/>
  <c r="H1950" i="4"/>
  <c r="AD1950" i="4"/>
  <c r="AD1951" i="4"/>
  <c r="AB1951" i="4"/>
  <c r="AA1951" i="4"/>
  <c r="AA1954" i="4"/>
  <c r="AC1955" i="4"/>
  <c r="H1966" i="4"/>
  <c r="AA1968" i="4"/>
  <c r="H1976" i="4"/>
  <c r="AB1839" i="4"/>
  <c r="AC1848" i="4"/>
  <c r="AB1851" i="4"/>
  <c r="AA1852" i="4"/>
  <c r="AC1855" i="4"/>
  <c r="AC1860" i="4"/>
  <c r="AB1863" i="4"/>
  <c r="AA1864" i="4"/>
  <c r="AC1867" i="4"/>
  <c r="AC1872" i="4"/>
  <c r="AB1875" i="4"/>
  <c r="AA1876" i="4"/>
  <c r="AC1879" i="4"/>
  <c r="AC1884" i="4"/>
  <c r="AB1887" i="4"/>
  <c r="AA1888" i="4"/>
  <c r="AC1891" i="4"/>
  <c r="AC1896" i="4"/>
  <c r="AB1899" i="4"/>
  <c r="AA1900" i="4"/>
  <c r="AC1903" i="4"/>
  <c r="AC1908" i="4"/>
  <c r="AB1911" i="4"/>
  <c r="AD1911" i="4"/>
  <c r="AB1913" i="4"/>
  <c r="AD1919" i="4"/>
  <c r="AA1919" i="4"/>
  <c r="H1938" i="4"/>
  <c r="AB1938" i="4"/>
  <c r="H1943" i="4"/>
  <c r="AB1943" i="4"/>
  <c r="AB1959" i="4"/>
  <c r="AD1959" i="4"/>
  <c r="AC1959" i="4"/>
  <c r="AD1961" i="4"/>
  <c r="H1965" i="4"/>
  <c r="AD1965" i="4"/>
  <c r="AC1965" i="4"/>
  <c r="AA1965" i="4"/>
  <c r="AB1968" i="4"/>
  <c r="AD1975" i="4"/>
  <c r="AC1975" i="4"/>
  <c r="AA1975" i="4"/>
  <c r="H1975" i="4"/>
  <c r="H1842" i="4"/>
  <c r="H1845" i="4"/>
  <c r="AC1845" i="4"/>
  <c r="H1854" i="4"/>
  <c r="H1857" i="4"/>
  <c r="AC1857" i="4"/>
  <c r="H1866" i="4"/>
  <c r="H1869" i="4"/>
  <c r="AC1869" i="4"/>
  <c r="H1878" i="4"/>
  <c r="H1881" i="4"/>
  <c r="AC1881" i="4"/>
  <c r="H1890" i="4"/>
  <c r="H1893" i="4"/>
  <c r="AC1893" i="4"/>
  <c r="H1902" i="4"/>
  <c r="H1905" i="4"/>
  <c r="AC1905" i="4"/>
  <c r="AC1913" i="4"/>
  <c r="AA1917" i="4"/>
  <c r="AD1920" i="4"/>
  <c r="H1923" i="4"/>
  <c r="H1928" i="4"/>
  <c r="AC1945" i="4"/>
  <c r="H1951" i="4"/>
  <c r="AD1971" i="4"/>
  <c r="AC1971" i="4"/>
  <c r="AB1971" i="4"/>
  <c r="AA1971" i="4"/>
  <c r="H1958" i="4"/>
  <c r="AD1958" i="4"/>
  <c r="AA1958" i="4"/>
  <c r="AC1912" i="4"/>
  <c r="H1912" i="4"/>
  <c r="AD1912" i="4"/>
  <c r="AA1932" i="4"/>
  <c r="AA1933" i="4"/>
  <c r="AC1941" i="4"/>
  <c r="AD1948" i="4"/>
  <c r="H1953" i="4"/>
  <c r="AA1953" i="4"/>
  <c r="AC1956" i="4"/>
  <c r="H1956" i="4"/>
  <c r="AD1956" i="4"/>
  <c r="AA1956" i="4"/>
  <c r="AC1852" i="4"/>
  <c r="AB1855" i="4"/>
  <c r="AC1864" i="4"/>
  <c r="AB1867" i="4"/>
  <c r="AC1876" i="4"/>
  <c r="AB1879" i="4"/>
  <c r="AC1888" i="4"/>
  <c r="AB1891" i="4"/>
  <c r="AC1900" i="4"/>
  <c r="AB1903" i="4"/>
  <c r="AB1914" i="4"/>
  <c r="AB1918" i="4"/>
  <c r="AC1920" i="4"/>
  <c r="AA1922" i="4"/>
  <c r="AA1927" i="4"/>
  <c r="AD1932" i="4"/>
  <c r="AC1933" i="4"/>
  <c r="AB1954" i="4"/>
  <c r="AD1954" i="4"/>
  <c r="AC1954" i="4"/>
  <c r="AD1970" i="4"/>
  <c r="AC1970" i="4"/>
  <c r="AA1970" i="4"/>
  <c r="H1970" i="4"/>
  <c r="H1846" i="4"/>
  <c r="H1849" i="4"/>
  <c r="AC1849" i="4"/>
  <c r="H1858" i="4"/>
  <c r="H1861" i="4"/>
  <c r="AC1861" i="4"/>
  <c r="H1870" i="4"/>
  <c r="H1873" i="4"/>
  <c r="AC1873" i="4"/>
  <c r="H1882" i="4"/>
  <c r="H1885" i="4"/>
  <c r="AC1885" i="4"/>
  <c r="H1894" i="4"/>
  <c r="H1897" i="4"/>
  <c r="AC1897" i="4"/>
  <c r="H1906" i="4"/>
  <c r="H1909" i="4"/>
  <c r="AC1909" i="4"/>
  <c r="AC1914" i="4"/>
  <c r="AC1918" i="4"/>
  <c r="AB1922" i="4"/>
  <c r="AB1923" i="4"/>
  <c r="AB1927" i="4"/>
  <c r="AA1928" i="4"/>
  <c r="AD1933" i="4"/>
  <c r="AC1938" i="4"/>
  <c r="AC1943" i="4"/>
  <c r="AA1949" i="4"/>
  <c r="H1955" i="4"/>
  <c r="AD1955" i="4"/>
  <c r="AB1955" i="4"/>
  <c r="H1913" i="4"/>
  <c r="AA1913" i="4"/>
  <c r="AA1915" i="4"/>
  <c r="H1917" i="4"/>
  <c r="AC1917" i="4"/>
  <c r="AD1918" i="4"/>
  <c r="H1920" i="4"/>
  <c r="AD1922" i="4"/>
  <c r="AD1927" i="4"/>
  <c r="AD1938" i="4"/>
  <c r="AD1943" i="4"/>
  <c r="H1945" i="4"/>
  <c r="AD1945" i="4"/>
  <c r="AD1946" i="4"/>
  <c r="AB1946" i="4"/>
  <c r="AA1946" i="4"/>
  <c r="AB1958" i="4"/>
  <c r="H1963" i="4"/>
  <c r="AD1963" i="4"/>
  <c r="AA1963" i="4"/>
  <c r="H1921" i="4"/>
  <c r="AA1921" i="4"/>
  <c r="AC1921" i="4"/>
  <c r="AB1921" i="4"/>
  <c r="AA1926" i="4"/>
  <c r="AC1926" i="4"/>
  <c r="AB1926" i="4"/>
  <c r="AC1958" i="4"/>
  <c r="AD1914" i="4"/>
  <c r="AA1914" i="4"/>
  <c r="AC1932" i="4"/>
  <c r="AB1932" i="4"/>
  <c r="H1932" i="4"/>
  <c r="H1961" i="4"/>
  <c r="AC1961" i="4"/>
  <c r="AB1961" i="4"/>
  <c r="AA1961" i="4"/>
  <c r="AC1968" i="4"/>
  <c r="H1968" i="4"/>
  <c r="AD1968" i="4"/>
  <c r="AA1918" i="4"/>
  <c r="AC1922" i="4"/>
  <c r="H1922" i="4"/>
  <c r="AC1927" i="4"/>
  <c r="H1927" i="4"/>
  <c r="H1941" i="4"/>
  <c r="AD1941" i="4"/>
  <c r="AB1941" i="4"/>
  <c r="AA1941" i="4"/>
  <c r="AC1948" i="4"/>
  <c r="H1948" i="4"/>
  <c r="AA1948" i="4"/>
  <c r="AB1963" i="4"/>
  <c r="AC1966" i="4"/>
  <c r="AB1966" i="4"/>
  <c r="AA1966" i="4"/>
  <c r="AC1976" i="4"/>
  <c r="AD1976" i="4"/>
  <c r="AB1976" i="4"/>
  <c r="AA1976" i="4"/>
  <c r="AA1912" i="4"/>
  <c r="H1914" i="4"/>
  <c r="H1933" i="4"/>
  <c r="AB1933" i="4"/>
  <c r="H1949" i="4"/>
  <c r="AB1949" i="4"/>
  <c r="AD1949" i="4"/>
  <c r="AC1949" i="4"/>
  <c r="AD1953" i="4"/>
  <c r="AC1963" i="4"/>
  <c r="AB1931" i="4"/>
  <c r="AA1936" i="4"/>
  <c r="H1957" i="4"/>
  <c r="AB1964" i="4"/>
  <c r="AB1969" i="4"/>
  <c r="AB1974" i="4"/>
  <c r="AB1979" i="4"/>
  <c r="H1980" i="4"/>
  <c r="AD1984" i="4"/>
  <c r="AC1986" i="4"/>
  <c r="AD1990" i="4"/>
  <c r="AC1992" i="4"/>
  <c r="AB1992" i="4"/>
  <c r="AA1999" i="4"/>
  <c r="H2000" i="4"/>
  <c r="AB2003" i="4"/>
  <c r="AA2005" i="4"/>
  <c r="H2006" i="4"/>
  <c r="AC2007" i="4"/>
  <c r="AB2009" i="4"/>
  <c r="AD2011" i="4"/>
  <c r="AC2013" i="4"/>
  <c r="H2021" i="4"/>
  <c r="AA2026" i="4"/>
  <c r="H2027" i="4"/>
  <c r="AA2028" i="4"/>
  <c r="AB2030" i="4"/>
  <c r="AD2032" i="4"/>
  <c r="AC2034" i="4"/>
  <c r="AD2038" i="4"/>
  <c r="AC2040" i="4"/>
  <c r="AB2040" i="4"/>
  <c r="AA2047" i="4"/>
  <c r="H2048" i="4"/>
  <c r="AB2051" i="4"/>
  <c r="AA2053" i="4"/>
  <c r="H2054" i="4"/>
  <c r="AC2055" i="4"/>
  <c r="AB2057" i="4"/>
  <c r="AD2059" i="4"/>
  <c r="AB2062" i="4"/>
  <c r="AC2064" i="4"/>
  <c r="AB2064" i="4"/>
  <c r="H2066" i="4"/>
  <c r="AD2070" i="4"/>
  <c r="H2072" i="4"/>
  <c r="AB2073" i="4"/>
  <c r="AA2076" i="4"/>
  <c r="AC2079" i="4"/>
  <c r="AD2081" i="4"/>
  <c r="AA2082" i="4"/>
  <c r="H2089" i="4"/>
  <c r="AC2090" i="4"/>
  <c r="AA2093" i="4"/>
  <c r="AB2095" i="4"/>
  <c r="AA2099" i="4"/>
  <c r="AB2102" i="4"/>
  <c r="H2104" i="4"/>
  <c r="AA2108" i="4"/>
  <c r="AC2108" i="4"/>
  <c r="AB2108" i="4"/>
  <c r="AD2116" i="4"/>
  <c r="H2121" i="4"/>
  <c r="AC2121" i="4"/>
  <c r="AB2121" i="4"/>
  <c r="AA2121" i="4"/>
  <c r="AD2125" i="4"/>
  <c r="AB2128" i="4"/>
  <c r="AD2133" i="4"/>
  <c r="H2148" i="4"/>
  <c r="AD2148" i="4"/>
  <c r="AC2148" i="4"/>
  <c r="AB2148" i="4"/>
  <c r="H1929" i="4"/>
  <c r="AC1931" i="4"/>
  <c r="AB1936" i="4"/>
  <c r="H1942" i="4"/>
  <c r="H1947" i="4"/>
  <c r="H1952" i="4"/>
  <c r="AD1964" i="4"/>
  <c r="H1977" i="4"/>
  <c r="AC1979" i="4"/>
  <c r="AC1988" i="4"/>
  <c r="AB1988" i="4"/>
  <c r="AA1995" i="4"/>
  <c r="H1996" i="4"/>
  <c r="AB1999" i="4"/>
  <c r="AA2001" i="4"/>
  <c r="AC2003" i="4"/>
  <c r="AB2005" i="4"/>
  <c r="AD2007" i="4"/>
  <c r="H2017" i="4"/>
  <c r="AA2022" i="4"/>
  <c r="H2023" i="4"/>
  <c r="AA2024" i="4"/>
  <c r="AB2026" i="4"/>
  <c r="AC2030" i="4"/>
  <c r="AC2036" i="4"/>
  <c r="AB2036" i="4"/>
  <c r="AA2043" i="4"/>
  <c r="H2044" i="4"/>
  <c r="AB2047" i="4"/>
  <c r="AA2049" i="4"/>
  <c r="AC2051" i="4"/>
  <c r="AB2053" i="4"/>
  <c r="AD2055" i="4"/>
  <c r="H2061" i="4"/>
  <c r="AC2062" i="4"/>
  <c r="AA2065" i="4"/>
  <c r="AB2067" i="4"/>
  <c r="AA2071" i="4"/>
  <c r="AC2073" i="4"/>
  <c r="H2075" i="4"/>
  <c r="AD2079" i="4"/>
  <c r="AB2082" i="4"/>
  <c r="AC2084" i="4"/>
  <c r="AB2084" i="4"/>
  <c r="AD2090" i="4"/>
  <c r="H2092" i="4"/>
  <c r="AB2093" i="4"/>
  <c r="AA2096" i="4"/>
  <c r="AC2099" i="4"/>
  <c r="AC2102" i="4"/>
  <c r="AA2103" i="4"/>
  <c r="AA2106" i="4"/>
  <c r="AA2115" i="4"/>
  <c r="AB2120" i="4"/>
  <c r="H2120" i="4"/>
  <c r="AC2128" i="4"/>
  <c r="H2141" i="4"/>
  <c r="AB2141" i="4"/>
  <c r="AA2141" i="4"/>
  <c r="AA1981" i="4"/>
  <c r="AC1984" i="4"/>
  <c r="AB1984" i="4"/>
  <c r="AA1991" i="4"/>
  <c r="AA1997" i="4"/>
  <c r="AB2001" i="4"/>
  <c r="AD2003" i="4"/>
  <c r="AC2005" i="4"/>
  <c r="H2013" i="4"/>
  <c r="AA2018" i="4"/>
  <c r="AD2030" i="4"/>
  <c r="AC2032" i="4"/>
  <c r="AB2032" i="4"/>
  <c r="AA2039" i="4"/>
  <c r="AB2043" i="4"/>
  <c r="AA2045" i="4"/>
  <c r="AD2051" i="4"/>
  <c r="AC2053" i="4"/>
  <c r="AD2062" i="4"/>
  <c r="AA2068" i="4"/>
  <c r="AD2073" i="4"/>
  <c r="H2081" i="4"/>
  <c r="AB2087" i="4"/>
  <c r="AD2096" i="4"/>
  <c r="AD2102" i="4"/>
  <c r="H2139" i="4"/>
  <c r="AD2139" i="4"/>
  <c r="AC2139" i="4"/>
  <c r="AB2139" i="4"/>
  <c r="AA2139" i="4"/>
  <c r="AD2144" i="4"/>
  <c r="AC2144" i="4"/>
  <c r="AB2144" i="4"/>
  <c r="AA2144" i="4"/>
  <c r="AD2168" i="4"/>
  <c r="AC2168" i="4"/>
  <c r="AB2168" i="4"/>
  <c r="AA2168" i="4"/>
  <c r="H2168" i="4"/>
  <c r="H1969" i="4"/>
  <c r="AB1991" i="4"/>
  <c r="AA1993" i="4"/>
  <c r="AC1995" i="4"/>
  <c r="AB1997" i="4"/>
  <c r="AD1999" i="4"/>
  <c r="H2009" i="4"/>
  <c r="AA2016" i="4"/>
  <c r="AB2018" i="4"/>
  <c r="AC2022" i="4"/>
  <c r="AC2028" i="4"/>
  <c r="AB2028" i="4"/>
  <c r="AB2039" i="4"/>
  <c r="AA2041" i="4"/>
  <c r="AC2043" i="4"/>
  <c r="AB2045" i="4"/>
  <c r="AD2047" i="4"/>
  <c r="H2057" i="4"/>
  <c r="AC2076" i="4"/>
  <c r="AB2076" i="4"/>
  <c r="AA2107" i="4"/>
  <c r="AA2110" i="4"/>
  <c r="AD2131" i="4"/>
  <c r="H2136" i="4"/>
  <c r="AB2136" i="4"/>
  <c r="AA2136" i="4"/>
  <c r="AC1991" i="4"/>
  <c r="AB1993" i="4"/>
  <c r="AD1995" i="4"/>
  <c r="AC1997" i="4"/>
  <c r="H2005" i="4"/>
  <c r="AA2012" i="4"/>
  <c r="AC2018" i="4"/>
  <c r="AD2022" i="4"/>
  <c r="AC2024" i="4"/>
  <c r="AB2024" i="4"/>
  <c r="AC2039" i="4"/>
  <c r="AB2041" i="4"/>
  <c r="AD2043" i="4"/>
  <c r="AC2045" i="4"/>
  <c r="H2053" i="4"/>
  <c r="H2073" i="4"/>
  <c r="AB2079" i="4"/>
  <c r="AC2096" i="4"/>
  <c r="AB2096" i="4"/>
  <c r="AC2114" i="4"/>
  <c r="AA2114" i="4"/>
  <c r="AD2114" i="4"/>
  <c r="AB2114" i="4"/>
  <c r="AC2126" i="4"/>
  <c r="H2126" i="4"/>
  <c r="AB2126" i="4"/>
  <c r="AA2126" i="4"/>
  <c r="H2143" i="4"/>
  <c r="AD2143" i="4"/>
  <c r="AC2143" i="4"/>
  <c r="H2153" i="4"/>
  <c r="AD2153" i="4"/>
  <c r="AC2153" i="4"/>
  <c r="AB2153" i="4"/>
  <c r="AD1991" i="4"/>
  <c r="AC1993" i="4"/>
  <c r="H2001" i="4"/>
  <c r="AD2012" i="4"/>
  <c r="AD2018" i="4"/>
  <c r="AC2020" i="4"/>
  <c r="AB2020" i="4"/>
  <c r="AD2039" i="4"/>
  <c r="AC2041" i="4"/>
  <c r="H2049" i="4"/>
  <c r="AA2054" i="4"/>
  <c r="AD2060" i="4"/>
  <c r="AC2068" i="4"/>
  <c r="AB2068" i="4"/>
  <c r="H2093" i="4"/>
  <c r="AB2099" i="4"/>
  <c r="AD2107" i="4"/>
  <c r="AC2110" i="4"/>
  <c r="H2123" i="4"/>
  <c r="AD2123" i="4"/>
  <c r="AB2125" i="4"/>
  <c r="H2125" i="4"/>
  <c r="AA1960" i="4"/>
  <c r="H1981" i="4"/>
  <c r="H1997" i="4"/>
  <c r="AC2016" i="4"/>
  <c r="AB2016" i="4"/>
  <c r="H2045" i="4"/>
  <c r="H2065" i="4"/>
  <c r="AC2066" i="4"/>
  <c r="AB2071" i="4"/>
  <c r="AC2077" i="4"/>
  <c r="H2079" i="4"/>
  <c r="AD2083" i="4"/>
  <c r="AC2088" i="4"/>
  <c r="AB2088" i="4"/>
  <c r="H2090" i="4"/>
  <c r="AD2094" i="4"/>
  <c r="H2096" i="4"/>
  <c r="AD2110" i="4"/>
  <c r="H2114" i="4"/>
  <c r="H1993" i="4"/>
  <c r="AC2012" i="4"/>
  <c r="AB2012" i="4"/>
  <c r="H2041" i="4"/>
  <c r="AC2060" i="4"/>
  <c r="AB2060" i="4"/>
  <c r="H2068" i="4"/>
  <c r="AA2072" i="4"/>
  <c r="H2085" i="4"/>
  <c r="AB2091" i="4"/>
  <c r="AC2097" i="4"/>
  <c r="H2099" i="4"/>
  <c r="H2102" i="4"/>
  <c r="AB2103" i="4"/>
  <c r="AD2104" i="4"/>
  <c r="H2115" i="4"/>
  <c r="AB2115" i="4"/>
  <c r="H2116" i="4"/>
  <c r="AC2116" i="4"/>
  <c r="AB2116" i="4"/>
  <c r="AA2116" i="4"/>
  <c r="AD2128" i="4"/>
  <c r="AC2136" i="4"/>
  <c r="AA2153" i="4"/>
  <c r="H1925" i="4"/>
  <c r="AB1947" i="4"/>
  <c r="AA1952" i="4"/>
  <c r="AA1957" i="4"/>
  <c r="AD1960" i="4"/>
  <c r="AA1962" i="4"/>
  <c r="AA1967" i="4"/>
  <c r="H1973" i="4"/>
  <c r="AB1980" i="4"/>
  <c r="H1989" i="4"/>
  <c r="H1995" i="4"/>
  <c r="AD2000" i="4"/>
  <c r="AD2006" i="4"/>
  <c r="AC2008" i="4"/>
  <c r="AB2008" i="4"/>
  <c r="H2016" i="4"/>
  <c r="H2022" i="4"/>
  <c r="AC2023" i="4"/>
  <c r="AD2027" i="4"/>
  <c r="AC2029" i="4"/>
  <c r="H2037" i="4"/>
  <c r="H2043" i="4"/>
  <c r="AD2048" i="4"/>
  <c r="AD2054" i="4"/>
  <c r="AC2056" i="4"/>
  <c r="AB2056" i="4"/>
  <c r="AB2063" i="4"/>
  <c r="H2071" i="4"/>
  <c r="AD2072" i="4"/>
  <c r="AC2080" i="4"/>
  <c r="AB2080" i="4"/>
  <c r="H2082" i="4"/>
  <c r="H2088" i="4"/>
  <c r="AA2098" i="4"/>
  <c r="AA2123" i="4"/>
  <c r="AC2130" i="4"/>
  <c r="AA2130" i="4"/>
  <c r="H2130" i="4"/>
  <c r="AA2143" i="4"/>
  <c r="AD1980" i="4"/>
  <c r="H1985" i="4"/>
  <c r="AA1990" i="4"/>
  <c r="H1991" i="4"/>
  <c r="AC2004" i="4"/>
  <c r="AB2004" i="4"/>
  <c r="AA2011" i="4"/>
  <c r="H2012" i="4"/>
  <c r="H2018" i="4"/>
  <c r="H2033" i="4"/>
  <c r="AA2038" i="4"/>
  <c r="H2039" i="4"/>
  <c r="AC2052" i="4"/>
  <c r="AB2052" i="4"/>
  <c r="AA2059" i="4"/>
  <c r="H2060" i="4"/>
  <c r="H2077" i="4"/>
  <c r="AA2081" i="4"/>
  <c r="AB2083" i="4"/>
  <c r="AA2087" i="4"/>
  <c r="H2091" i="4"/>
  <c r="AB2098" i="4"/>
  <c r="AA2100" i="4"/>
  <c r="AC2100" i="4"/>
  <c r="AB2100" i="4"/>
  <c r="AB2107" i="4"/>
  <c r="AB2123" i="4"/>
  <c r="AD2126" i="4"/>
  <c r="H2131" i="4"/>
  <c r="AB2131" i="4"/>
  <c r="AA2131" i="4"/>
  <c r="AB2143" i="4"/>
  <c r="H2149" i="4"/>
  <c r="AD2149" i="4"/>
  <c r="AC2149" i="4"/>
  <c r="AB2149" i="4"/>
  <c r="AA2149" i="4"/>
  <c r="AC2000" i="4"/>
  <c r="AB2000" i="4"/>
  <c r="AA2013" i="4"/>
  <c r="H2029" i="4"/>
  <c r="AB2038" i="4"/>
  <c r="AC2048" i="4"/>
  <c r="AB2048" i="4"/>
  <c r="AB2059" i="4"/>
  <c r="AC2072" i="4"/>
  <c r="AB2072" i="4"/>
  <c r="AB2081" i="4"/>
  <c r="AC2087" i="4"/>
  <c r="AA2090" i="4"/>
  <c r="H2097" i="4"/>
  <c r="AC2098" i="4"/>
  <c r="AA2104" i="4"/>
  <c r="AC2104" i="4"/>
  <c r="AB2104" i="4"/>
  <c r="AC2123" i="4"/>
  <c r="AA2125" i="4"/>
  <c r="H2163" i="4"/>
  <c r="AD2163" i="4"/>
  <c r="AC2163" i="4"/>
  <c r="AB2163" i="4"/>
  <c r="AA2163" i="4"/>
  <c r="AD1924" i="4"/>
  <c r="H1937" i="4"/>
  <c r="AD1957" i="4"/>
  <c r="H1960" i="4"/>
  <c r="AD1962" i="4"/>
  <c r="AA1964" i="4"/>
  <c r="AA1969" i="4"/>
  <c r="AD1972" i="4"/>
  <c r="AA1974" i="4"/>
  <c r="AA1984" i="4"/>
  <c r="AB1986" i="4"/>
  <c r="AC1990" i="4"/>
  <c r="AC1996" i="4"/>
  <c r="AB1996" i="4"/>
  <c r="AA2003" i="4"/>
  <c r="H2004" i="4"/>
  <c r="AA2009" i="4"/>
  <c r="H2010" i="4"/>
  <c r="AC2011" i="4"/>
  <c r="AB2013" i="4"/>
  <c r="H2025" i="4"/>
  <c r="AA2030" i="4"/>
  <c r="H2031" i="4"/>
  <c r="AA2032" i="4"/>
  <c r="AC2038" i="4"/>
  <c r="AC2044" i="4"/>
  <c r="AB2044" i="4"/>
  <c r="AA2051" i="4"/>
  <c r="H2052" i="4"/>
  <c r="AB2055" i="4"/>
  <c r="AA2057" i="4"/>
  <c r="H2058" i="4"/>
  <c r="AC2059" i="4"/>
  <c r="AA2062" i="4"/>
  <c r="H2069" i="4"/>
  <c r="AC2070" i="4"/>
  <c r="AA2073" i="4"/>
  <c r="AB2075" i="4"/>
  <c r="AA2079" i="4"/>
  <c r="AC2081" i="4"/>
  <c r="H2083" i="4"/>
  <c r="AD2087" i="4"/>
  <c r="AB2090" i="4"/>
  <c r="AC2092" i="4"/>
  <c r="AB2092" i="4"/>
  <c r="H2094" i="4"/>
  <c r="AD2098" i="4"/>
  <c r="H2100" i="4"/>
  <c r="AA2102" i="4"/>
  <c r="H2107" i="4"/>
  <c r="H2110" i="4"/>
  <c r="H2111" i="4"/>
  <c r="AC2111" i="4"/>
  <c r="AA2111" i="4"/>
  <c r="AC2125" i="4"/>
  <c r="AA2128" i="4"/>
  <c r="AB2119" i="4"/>
  <c r="AB2124" i="4"/>
  <c r="AB2129" i="4"/>
  <c r="AA2134" i="4"/>
  <c r="AD2137" i="4"/>
  <c r="AC2147" i="4"/>
  <c r="AC2152" i="4"/>
  <c r="H2155" i="4"/>
  <c r="AC2157" i="4"/>
  <c r="AB2162" i="4"/>
  <c r="AB2167" i="4"/>
  <c r="AB2172" i="4"/>
  <c r="H2173" i="4"/>
  <c r="AB2177" i="4"/>
  <c r="H2178" i="4"/>
  <c r="AA2182" i="4"/>
  <c r="AD2185" i="4"/>
  <c r="AA2187" i="4"/>
  <c r="AA2192" i="4"/>
  <c r="AC2195" i="4"/>
  <c r="AA2197" i="4"/>
  <c r="AC2200" i="4"/>
  <c r="H2203" i="4"/>
  <c r="AD2207" i="4"/>
  <c r="AD2209" i="4"/>
  <c r="AC2211" i="4"/>
  <c r="AC2213" i="4"/>
  <c r="AD2213" i="4"/>
  <c r="H2213" i="4"/>
  <c r="H2220" i="4"/>
  <c r="AB2224" i="4"/>
  <c r="AB2225" i="4"/>
  <c r="AB2239" i="4"/>
  <c r="AA2239" i="4"/>
  <c r="AD2243" i="4"/>
  <c r="AA2244" i="4"/>
  <c r="AD2252" i="4"/>
  <c r="AC2256" i="4"/>
  <c r="AC2261" i="4"/>
  <c r="AD2261" i="4"/>
  <c r="H2261" i="4"/>
  <c r="H2286" i="4"/>
  <c r="AB2286" i="4"/>
  <c r="AD2286" i="4"/>
  <c r="AC2286" i="4"/>
  <c r="AA2286" i="4"/>
  <c r="AD2288" i="4"/>
  <c r="AC2288" i="4"/>
  <c r="AB2288" i="4"/>
  <c r="AA2288" i="4"/>
  <c r="H2288" i="4"/>
  <c r="H2101" i="4"/>
  <c r="H2105" i="4"/>
  <c r="H2109" i="4"/>
  <c r="AC2124" i="4"/>
  <c r="H2127" i="4"/>
  <c r="AC2129" i="4"/>
  <c r="AB2134" i="4"/>
  <c r="H2140" i="4"/>
  <c r="H2145" i="4"/>
  <c r="H2150" i="4"/>
  <c r="AA2154" i="4"/>
  <c r="AD2157" i="4"/>
  <c r="AA2159" i="4"/>
  <c r="AD2162" i="4"/>
  <c r="AA2164" i="4"/>
  <c r="AA2169" i="4"/>
  <c r="AC2172" i="4"/>
  <c r="H2175" i="4"/>
  <c r="AB2187" i="4"/>
  <c r="H2188" i="4"/>
  <c r="AB2192" i="4"/>
  <c r="H2193" i="4"/>
  <c r="AB2197" i="4"/>
  <c r="H2198" i="4"/>
  <c r="AA2202" i="4"/>
  <c r="AC2205" i="4"/>
  <c r="AB2205" i="4"/>
  <c r="AA2215" i="4"/>
  <c r="AA2219" i="4"/>
  <c r="AD2225" i="4"/>
  <c r="AD2240" i="4"/>
  <c r="H2240" i="4"/>
  <c r="AB2244" i="4"/>
  <c r="H2250" i="4"/>
  <c r="AB2250" i="4"/>
  <c r="AD2250" i="4"/>
  <c r="AD2256" i="4"/>
  <c r="AD2267" i="4"/>
  <c r="AB2267" i="4"/>
  <c r="AA2267" i="4"/>
  <c r="H2267" i="4"/>
  <c r="AD2129" i="4"/>
  <c r="H2147" i="4"/>
  <c r="AB2154" i="4"/>
  <c r="AB2159" i="4"/>
  <c r="AB2164" i="4"/>
  <c r="AB2169" i="4"/>
  <c r="AA2174" i="4"/>
  <c r="AA2179" i="4"/>
  <c r="AA2184" i="4"/>
  <c r="AC2187" i="4"/>
  <c r="AA2189" i="4"/>
  <c r="AC2192" i="4"/>
  <c r="H2195" i="4"/>
  <c r="AC2197" i="4"/>
  <c r="AB2202" i="4"/>
  <c r="AA2204" i="4"/>
  <c r="AC2209" i="4"/>
  <c r="AB2215" i="4"/>
  <c r="AB2219" i="4"/>
  <c r="H2222" i="4"/>
  <c r="AB2222" i="4"/>
  <c r="AD2222" i="4"/>
  <c r="AC2222" i="4"/>
  <c r="AA2227" i="4"/>
  <c r="AA2235" i="4"/>
  <c r="AC2241" i="4"/>
  <c r="AD2241" i="4"/>
  <c r="AB2241" i="4"/>
  <c r="AA2241" i="4"/>
  <c r="AC2244" i="4"/>
  <c r="AA2113" i="4"/>
  <c r="H2119" i="4"/>
  <c r="AA2146" i="4"/>
  <c r="AD2154" i="4"/>
  <c r="AC2159" i="4"/>
  <c r="AA2161" i="4"/>
  <c r="AC2164" i="4"/>
  <c r="H2167" i="4"/>
  <c r="AC2169" i="4"/>
  <c r="AB2174" i="4"/>
  <c r="AB2179" i="4"/>
  <c r="H2180" i="4"/>
  <c r="AB2184" i="4"/>
  <c r="H2185" i="4"/>
  <c r="AB2189" i="4"/>
  <c r="H2190" i="4"/>
  <c r="AA2194" i="4"/>
  <c r="AD2197" i="4"/>
  <c r="AD2202" i="4"/>
  <c r="AB2204" i="4"/>
  <c r="H2211" i="4"/>
  <c r="H2214" i="4"/>
  <c r="AB2214" i="4"/>
  <c r="AA2214" i="4"/>
  <c r="AD2215" i="4"/>
  <c r="AA2216" i="4"/>
  <c r="H2218" i="4"/>
  <c r="AB2218" i="4"/>
  <c r="AD2218" i="4"/>
  <c r="AC2218" i="4"/>
  <c r="AC2219" i="4"/>
  <c r="AB2227" i="4"/>
  <c r="AA2229" i="4"/>
  <c r="H2242" i="4"/>
  <c r="AB2242" i="4"/>
  <c r="AD2244" i="4"/>
  <c r="AC2265" i="4"/>
  <c r="AA2265" i="4"/>
  <c r="H2265" i="4"/>
  <c r="AD2169" i="4"/>
  <c r="AD2174" i="4"/>
  <c r="AC2179" i="4"/>
  <c r="AC2184" i="4"/>
  <c r="H2187" i="4"/>
  <c r="AC2216" i="4"/>
  <c r="AA2220" i="4"/>
  <c r="AC2227" i="4"/>
  <c r="H2231" i="4"/>
  <c r="AA2247" i="4"/>
  <c r="H2254" i="4"/>
  <c r="AB2254" i="4"/>
  <c r="H2159" i="4"/>
  <c r="AD2189" i="4"/>
  <c r="AA2191" i="4"/>
  <c r="AD2194" i="4"/>
  <c r="AA2196" i="4"/>
  <c r="AA2201" i="4"/>
  <c r="AA2210" i="4"/>
  <c r="AD2216" i="4"/>
  <c r="AB2220" i="4"/>
  <c r="AD2224" i="4"/>
  <c r="AC2224" i="4"/>
  <c r="AD2227" i="4"/>
  <c r="AA2238" i="4"/>
  <c r="AC2243" i="4"/>
  <c r="AB2243" i="4"/>
  <c r="AA2243" i="4"/>
  <c r="H2154" i="4"/>
  <c r="AA2158" i="4"/>
  <c r="AA2173" i="4"/>
  <c r="H2179" i="4"/>
  <c r="AB2191" i="4"/>
  <c r="H2192" i="4"/>
  <c r="AB2196" i="4"/>
  <c r="H2197" i="4"/>
  <c r="AB2201" i="4"/>
  <c r="H2202" i="4"/>
  <c r="AC2210" i="4"/>
  <c r="AC2215" i="4"/>
  <c r="H2215" i="4"/>
  <c r="AD2219" i="4"/>
  <c r="AC2225" i="4"/>
  <c r="AC2238" i="4"/>
  <c r="AD2264" i="4"/>
  <c r="AC2264" i="4"/>
  <c r="AB2264" i="4"/>
  <c r="AA2264" i="4"/>
  <c r="AD2138" i="4"/>
  <c r="H2151" i="4"/>
  <c r="AB2158" i="4"/>
  <c r="H2164" i="4"/>
  <c r="H2169" i="4"/>
  <c r="AB2173" i="4"/>
  <c r="H2174" i="4"/>
  <c r="AA2178" i="4"/>
  <c r="AD2181" i="4"/>
  <c r="AD2186" i="4"/>
  <c r="AC2191" i="4"/>
  <c r="AC2196" i="4"/>
  <c r="H2199" i="4"/>
  <c r="AC2201" i="4"/>
  <c r="AD2210" i="4"/>
  <c r="H2244" i="4"/>
  <c r="H2256" i="4"/>
  <c r="AA2256" i="4"/>
  <c r="H2146" i="4"/>
  <c r="AD2158" i="4"/>
  <c r="H2171" i="4"/>
  <c r="AC2173" i="4"/>
  <c r="AB2178" i="4"/>
  <c r="H2184" i="4"/>
  <c r="H2189" i="4"/>
  <c r="H2194" i="4"/>
  <c r="AD2201" i="4"/>
  <c r="H2206" i="4"/>
  <c r="AA2212" i="4"/>
  <c r="H2219" i="4"/>
  <c r="H2225" i="4"/>
  <c r="AA2231" i="4"/>
  <c r="AC2233" i="4"/>
  <c r="AA2233" i="4"/>
  <c r="AB2235" i="4"/>
  <c r="AC2237" i="4"/>
  <c r="AB2237" i="4"/>
  <c r="AA2237" i="4"/>
  <c r="AC2245" i="4"/>
  <c r="AD2245" i="4"/>
  <c r="AB2245" i="4"/>
  <c r="AC2263" i="4"/>
  <c r="H2263" i="4"/>
  <c r="H2264" i="4"/>
  <c r="AB2265" i="4"/>
  <c r="AD2173" i="4"/>
  <c r="AD2178" i="4"/>
  <c r="H2191" i="4"/>
  <c r="H2210" i="4"/>
  <c r="AB2210" i="4"/>
  <c r="AB2216" i="4"/>
  <c r="AD2247" i="4"/>
  <c r="AC2247" i="4"/>
  <c r="AB2247" i="4"/>
  <c r="AD2220" i="4"/>
  <c r="AC2220" i="4"/>
  <c r="H2238" i="4"/>
  <c r="AB2238" i="4"/>
  <c r="AD2238" i="4"/>
  <c r="H2262" i="4"/>
  <c r="AB2262" i="4"/>
  <c r="AD2262" i="4"/>
  <c r="AC2262" i="4"/>
  <c r="AA2262" i="4"/>
  <c r="AA2119" i="4"/>
  <c r="AA2124" i="4"/>
  <c r="H2135" i="4"/>
  <c r="AB2147" i="4"/>
  <c r="AB2152" i="4"/>
  <c r="H2158" i="4"/>
  <c r="AD2160" i="4"/>
  <c r="AA2162" i="4"/>
  <c r="AA2167" i="4"/>
  <c r="AA2172" i="4"/>
  <c r="H2183" i="4"/>
  <c r="AB2195" i="4"/>
  <c r="H2196" i="4"/>
  <c r="AB2200" i="4"/>
  <c r="H2201" i="4"/>
  <c r="AC2207" i="4"/>
  <c r="AB2209" i="4"/>
  <c r="H2216" i="4"/>
  <c r="AC2217" i="4"/>
  <c r="AA2224" i="4"/>
  <c r="AA2225" i="4"/>
  <c r="H2227" i="4"/>
  <c r="AC2229" i="4"/>
  <c r="H2229" i="4"/>
  <c r="AD2231" i="4"/>
  <c r="AD2242" i="4"/>
  <c r="H2247" i="4"/>
  <c r="AD2254" i="4"/>
  <c r="AB2256" i="4"/>
  <c r="AD2226" i="4"/>
  <c r="AD2228" i="4"/>
  <c r="H2234" i="4"/>
  <c r="AB2234" i="4"/>
  <c r="AD2249" i="4"/>
  <c r="AC2251" i="4"/>
  <c r="AC2257" i="4"/>
  <c r="AA2266" i="4"/>
  <c r="AB2268" i="4"/>
  <c r="AC2270" i="4"/>
  <c r="AC2272" i="4"/>
  <c r="AD2274" i="4"/>
  <c r="AD2276" i="4"/>
  <c r="H2282" i="4"/>
  <c r="AB2282" i="4"/>
  <c r="AA2289" i="4"/>
  <c r="AA2291" i="4"/>
  <c r="H2292" i="4"/>
  <c r="AB2293" i="4"/>
  <c r="AB2295" i="4"/>
  <c r="AD2297" i="4"/>
  <c r="AC2299" i="4"/>
  <c r="AC2305" i="4"/>
  <c r="AA2312" i="4"/>
  <c r="H2313" i="4"/>
  <c r="AA2314" i="4"/>
  <c r="H2315" i="4"/>
  <c r="AB2316" i="4"/>
  <c r="AC2318" i="4"/>
  <c r="AC2320" i="4"/>
  <c r="AD2322" i="4"/>
  <c r="AD2324" i="4"/>
  <c r="AD2331" i="4"/>
  <c r="H2336" i="4"/>
  <c r="H2339" i="4"/>
  <c r="AA2344" i="4"/>
  <c r="AB2346" i="4"/>
  <c r="AB2351" i="4"/>
  <c r="AB2354" i="4"/>
  <c r="H2358" i="4"/>
  <c r="AC2358" i="4"/>
  <c r="AA2358" i="4"/>
  <c r="AD2360" i="4"/>
  <c r="AC2360" i="4"/>
  <c r="AB2360" i="4"/>
  <c r="AA2360" i="4"/>
  <c r="AD2368" i="4"/>
  <c r="AC2368" i="4"/>
  <c r="AB2368" i="4"/>
  <c r="AA2368" i="4"/>
  <c r="AC2377" i="4"/>
  <c r="H2230" i="4"/>
  <c r="AB2230" i="4"/>
  <c r="AC2253" i="4"/>
  <c r="AA2260" i="4"/>
  <c r="AC2266" i="4"/>
  <c r="AC2268" i="4"/>
  <c r="AD2270" i="4"/>
  <c r="AD2272" i="4"/>
  <c r="H2278" i="4"/>
  <c r="AB2278" i="4"/>
  <c r="AA2285" i="4"/>
  <c r="AA2287" i="4"/>
  <c r="AB2289" i="4"/>
  <c r="AB2291" i="4"/>
  <c r="AD2293" i="4"/>
  <c r="AC2295" i="4"/>
  <c r="AC2301" i="4"/>
  <c r="AA2308" i="4"/>
  <c r="H2309" i="4"/>
  <c r="AA2310" i="4"/>
  <c r="H2311" i="4"/>
  <c r="AB2312" i="4"/>
  <c r="AC2314" i="4"/>
  <c r="AC2316" i="4"/>
  <c r="AD2318" i="4"/>
  <c r="AD2320" i="4"/>
  <c r="H2326" i="4"/>
  <c r="AB2326" i="4"/>
  <c r="AA2338" i="4"/>
  <c r="AA2341" i="4"/>
  <c r="AB2344" i="4"/>
  <c r="AC2351" i="4"/>
  <c r="AD2359" i="4"/>
  <c r="AA2359" i="4"/>
  <c r="AA2362" i="4"/>
  <c r="H2226" i="4"/>
  <c r="AB2226" i="4"/>
  <c r="AC2249" i="4"/>
  <c r="AB2260" i="4"/>
  <c r="AD2266" i="4"/>
  <c r="AD2268" i="4"/>
  <c r="H2274" i="4"/>
  <c r="AB2274" i="4"/>
  <c r="AB2285" i="4"/>
  <c r="AB2287" i="4"/>
  <c r="AD2289" i="4"/>
  <c r="AC2291" i="4"/>
  <c r="AC2297" i="4"/>
  <c r="AA2304" i="4"/>
  <c r="AC2310" i="4"/>
  <c r="AC2312" i="4"/>
  <c r="AD2314" i="4"/>
  <c r="AD2316" i="4"/>
  <c r="H2322" i="4"/>
  <c r="AB2322" i="4"/>
  <c r="H2334" i="4"/>
  <c r="AB2334" i="4"/>
  <c r="H2337" i="4"/>
  <c r="AC2337" i="4"/>
  <c r="AC2340" i="4"/>
  <c r="AA2343" i="4"/>
  <c r="AD2344" i="4"/>
  <c r="AC2350" i="4"/>
  <c r="AA2350" i="4"/>
  <c r="AD2351" i="4"/>
  <c r="AB2352" i="4"/>
  <c r="AC2362" i="4"/>
  <c r="AD2367" i="4"/>
  <c r="AA2367" i="4"/>
  <c r="AD2372" i="4"/>
  <c r="AC2372" i="4"/>
  <c r="AB2372" i="4"/>
  <c r="AA2372" i="4"/>
  <c r="AA2381" i="4"/>
  <c r="AB2381" i="4"/>
  <c r="AD2388" i="4"/>
  <c r="AC2388" i="4"/>
  <c r="AB2388" i="4"/>
  <c r="H2270" i="4"/>
  <c r="AB2270" i="4"/>
  <c r="AD2285" i="4"/>
  <c r="AC2287" i="4"/>
  <c r="AC2293" i="4"/>
  <c r="AA2300" i="4"/>
  <c r="AD2310" i="4"/>
  <c r="AD2312" i="4"/>
  <c r="H2318" i="4"/>
  <c r="AB2318" i="4"/>
  <c r="AA2325" i="4"/>
  <c r="AA2327" i="4"/>
  <c r="AD2352" i="4"/>
  <c r="H2355" i="4"/>
  <c r="AD2355" i="4"/>
  <c r="AB2355" i="4"/>
  <c r="AC2370" i="4"/>
  <c r="AD2370" i="4"/>
  <c r="AB2370" i="4"/>
  <c r="AA2370" i="4"/>
  <c r="H2379" i="4"/>
  <c r="AC2379" i="4"/>
  <c r="AA2379" i="4"/>
  <c r="H2266" i="4"/>
  <c r="AB2266" i="4"/>
  <c r="AA2273" i="4"/>
  <c r="AA2275" i="4"/>
  <c r="AB2279" i="4"/>
  <c r="AC2289" i="4"/>
  <c r="AA2298" i="4"/>
  <c r="AB2300" i="4"/>
  <c r="AC2304" i="4"/>
  <c r="H2314" i="4"/>
  <c r="AB2314" i="4"/>
  <c r="AA2321" i="4"/>
  <c r="AA2323" i="4"/>
  <c r="AB2327" i="4"/>
  <c r="H2340" i="4"/>
  <c r="H2343" i="4"/>
  <c r="H2347" i="4"/>
  <c r="AD2347" i="4"/>
  <c r="AB2347" i="4"/>
  <c r="H2350" i="4"/>
  <c r="AC2361" i="4"/>
  <c r="H2367" i="4"/>
  <c r="H2372" i="4"/>
  <c r="AC2285" i="4"/>
  <c r="AA2292" i="4"/>
  <c r="H2310" i="4"/>
  <c r="AB2310" i="4"/>
  <c r="AB2323" i="4"/>
  <c r="AD2325" i="4"/>
  <c r="AC2327" i="4"/>
  <c r="AA2330" i="4"/>
  <c r="AA2333" i="4"/>
  <c r="AA2336" i="4"/>
  <c r="AA2339" i="4"/>
  <c r="AA2342" i="4"/>
  <c r="AC2344" i="4"/>
  <c r="AA2351" i="4"/>
  <c r="H2258" i="4"/>
  <c r="AB2258" i="4"/>
  <c r="H2268" i="4"/>
  <c r="AD2273" i="4"/>
  <c r="AC2275" i="4"/>
  <c r="AC2281" i="4"/>
  <c r="H2289" i="4"/>
  <c r="AA2290" i="4"/>
  <c r="H2291" i="4"/>
  <c r="AB2292" i="4"/>
  <c r="AD2298" i="4"/>
  <c r="AD2300" i="4"/>
  <c r="H2306" i="4"/>
  <c r="AB2306" i="4"/>
  <c r="AA2313" i="4"/>
  <c r="AA2315" i="4"/>
  <c r="H2316" i="4"/>
  <c r="AD2321" i="4"/>
  <c r="AC2323" i="4"/>
  <c r="H2329" i="4"/>
  <c r="AC2329" i="4"/>
  <c r="AC2330" i="4"/>
  <c r="AC2332" i="4"/>
  <c r="AB2333" i="4"/>
  <c r="AB2336" i="4"/>
  <c r="H2338" i="4"/>
  <c r="AB2338" i="4"/>
  <c r="AB2339" i="4"/>
  <c r="H2341" i="4"/>
  <c r="AC2341" i="4"/>
  <c r="AC2342" i="4"/>
  <c r="AD2377" i="4"/>
  <c r="AA2377" i="4"/>
  <c r="AC2277" i="4"/>
  <c r="H2285" i="4"/>
  <c r="H2287" i="4"/>
  <c r="AC2290" i="4"/>
  <c r="AC2292" i="4"/>
  <c r="H2302" i="4"/>
  <c r="AB2302" i="4"/>
  <c r="AA2309" i="4"/>
  <c r="AA2311" i="4"/>
  <c r="H2312" i="4"/>
  <c r="AB2313" i="4"/>
  <c r="AB2315" i="4"/>
  <c r="AC2325" i="4"/>
  <c r="AD2330" i="4"/>
  <c r="AD2333" i="4"/>
  <c r="AD2336" i="4"/>
  <c r="AC2339" i="4"/>
  <c r="AD2342" i="4"/>
  <c r="H2344" i="4"/>
  <c r="H2351" i="4"/>
  <c r="AC2352" i="4"/>
  <c r="AA2352" i="4"/>
  <c r="AC2273" i="4"/>
  <c r="AD2290" i="4"/>
  <c r="AD2292" i="4"/>
  <c r="H2298" i="4"/>
  <c r="AB2298" i="4"/>
  <c r="AB2309" i="4"/>
  <c r="AB2311" i="4"/>
  <c r="AD2313" i="4"/>
  <c r="AC2315" i="4"/>
  <c r="AC2321" i="4"/>
  <c r="AD2339" i="4"/>
  <c r="AB2345" i="4"/>
  <c r="AD2345" i="4"/>
  <c r="AB2362" i="4"/>
  <c r="AC2221" i="4"/>
  <c r="H2246" i="4"/>
  <c r="AB2246" i="4"/>
  <c r="AB2259" i="4"/>
  <c r="AC2269" i="4"/>
  <c r="AA2276" i="4"/>
  <c r="H2277" i="4"/>
  <c r="H2279" i="4"/>
  <c r="AC2284" i="4"/>
  <c r="H2294" i="4"/>
  <c r="AB2294" i="4"/>
  <c r="H2304" i="4"/>
  <c r="AB2307" i="4"/>
  <c r="AD2309" i="4"/>
  <c r="AC2311" i="4"/>
  <c r="AC2317" i="4"/>
  <c r="AA2324" i="4"/>
  <c r="H2325" i="4"/>
  <c r="H2327" i="4"/>
  <c r="AA2331" i="4"/>
  <c r="AA2334" i="4"/>
  <c r="AA2337" i="4"/>
  <c r="AA2340" i="4"/>
  <c r="AB2343" i="4"/>
  <c r="H2352" i="4"/>
  <c r="AB2353" i="4"/>
  <c r="AD2353" i="4"/>
  <c r="AA2355" i="4"/>
  <c r="H2290" i="4"/>
  <c r="AB2290" i="4"/>
  <c r="AC2313" i="4"/>
  <c r="H2330" i="4"/>
  <c r="AB2330" i="4"/>
  <c r="H2333" i="4"/>
  <c r="AC2333" i="4"/>
  <c r="AC2336" i="4"/>
  <c r="H2342" i="4"/>
  <c r="AB2342" i="4"/>
  <c r="AB2361" i="4"/>
  <c r="AA2361" i="4"/>
  <c r="H2361" i="4"/>
  <c r="AD2361" i="4"/>
  <c r="H2391" i="4"/>
  <c r="AD2391" i="4"/>
  <c r="AC2391" i="4"/>
  <c r="AB2391" i="4"/>
  <c r="AA2391" i="4"/>
  <c r="AC2309" i="4"/>
  <c r="AA2366" i="4"/>
  <c r="H2371" i="4"/>
  <c r="AA2371" i="4"/>
  <c r="H2375" i="4"/>
  <c r="H2383" i="4"/>
  <c r="H2389" i="4"/>
  <c r="AD2396" i="4"/>
  <c r="H2398" i="4"/>
  <c r="AD2410" i="4"/>
  <c r="AB2411" i="4"/>
  <c r="AA2412" i="4"/>
  <c r="H2415" i="4"/>
  <c r="AB2415" i="4"/>
  <c r="AA2415" i="4"/>
  <c r="AC2421" i="4"/>
  <c r="AB2421" i="4"/>
  <c r="AD2421" i="4"/>
  <c r="AA2421" i="4"/>
  <c r="AD2424" i="4"/>
  <c r="AA2425" i="4"/>
  <c r="AD2437" i="4"/>
  <c r="AB2442" i="4"/>
  <c r="H2445" i="4"/>
  <c r="H2452" i="4"/>
  <c r="AD2454" i="4"/>
  <c r="AA2455" i="4"/>
  <c r="H2458" i="4"/>
  <c r="AC2458" i="4"/>
  <c r="AA2476" i="4"/>
  <c r="H2476" i="4"/>
  <c r="AC2480" i="4"/>
  <c r="H2403" i="4"/>
  <c r="AB2403" i="4"/>
  <c r="AA2403" i="4"/>
  <c r="AC2409" i="4"/>
  <c r="AB2409" i="4"/>
  <c r="AD2409" i="4"/>
  <c r="AA2409" i="4"/>
  <c r="H2446" i="4"/>
  <c r="AC2446" i="4"/>
  <c r="H2459" i="4"/>
  <c r="H2466" i="4"/>
  <c r="AC2466" i="4"/>
  <c r="AA2466" i="4"/>
  <c r="AC2473" i="4"/>
  <c r="AB2473" i="4"/>
  <c r="H2478" i="4"/>
  <c r="AC2478" i="4"/>
  <c r="AA2478" i="4"/>
  <c r="AD2478" i="4"/>
  <c r="AB2478" i="4"/>
  <c r="H2489" i="4"/>
  <c r="AC2489" i="4"/>
  <c r="AA2489" i="4"/>
  <c r="AD2489" i="4"/>
  <c r="AB2489" i="4"/>
  <c r="AB2363" i="4"/>
  <c r="AC2366" i="4"/>
  <c r="AA2374" i="4"/>
  <c r="AC2376" i="4"/>
  <c r="AB2378" i="4"/>
  <c r="AB2380" i="4"/>
  <c r="AA2382" i="4"/>
  <c r="AB2384" i="4"/>
  <c r="AB2386" i="4"/>
  <c r="AA2397" i="4"/>
  <c r="AD2400" i="4"/>
  <c r="AA2401" i="4"/>
  <c r="AD2413" i="4"/>
  <c r="AB2418" i="4"/>
  <c r="AD2430" i="4"/>
  <c r="AA2431" i="4"/>
  <c r="H2434" i="4"/>
  <c r="AC2434" i="4"/>
  <c r="AB2443" i="4"/>
  <c r="H2447" i="4"/>
  <c r="AC2460" i="4"/>
  <c r="AB2460" i="4"/>
  <c r="AC2463" i="4"/>
  <c r="AA2464" i="4"/>
  <c r="AD2485" i="4"/>
  <c r="AB2485" i="4"/>
  <c r="AA2485" i="4"/>
  <c r="H2485" i="4"/>
  <c r="AD2366" i="4"/>
  <c r="AB2374" i="4"/>
  <c r="AD2376" i="4"/>
  <c r="AD2378" i="4"/>
  <c r="AC2380" i="4"/>
  <c r="AB2382" i="4"/>
  <c r="AD2384" i="4"/>
  <c r="AD2386" i="4"/>
  <c r="AC2390" i="4"/>
  <c r="AC2397" i="4"/>
  <c r="AD2401" i="4"/>
  <c r="AB2406" i="4"/>
  <c r="H2409" i="4"/>
  <c r="H2416" i="4"/>
  <c r="AD2418" i="4"/>
  <c r="H2422" i="4"/>
  <c r="AC2422" i="4"/>
  <c r="H2435" i="4"/>
  <c r="AC2443" i="4"/>
  <c r="AC2448" i="4"/>
  <c r="AB2448" i="4"/>
  <c r="AA2452" i="4"/>
  <c r="AC2461" i="4"/>
  <c r="AB2461" i="4"/>
  <c r="AD2463" i="4"/>
  <c r="AB2464" i="4"/>
  <c r="H2467" i="4"/>
  <c r="AC2467" i="4"/>
  <c r="AC2469" i="4"/>
  <c r="AB2469" i="4"/>
  <c r="H2469" i="4"/>
  <c r="AD2469" i="4"/>
  <c r="AA2469" i="4"/>
  <c r="AA2472" i="4"/>
  <c r="AD2472" i="4"/>
  <c r="AC2472" i="4"/>
  <c r="AB2472" i="4"/>
  <c r="H2473" i="4"/>
  <c r="AA2349" i="4"/>
  <c r="AA2357" i="4"/>
  <c r="AD2363" i="4"/>
  <c r="AA2365" i="4"/>
  <c r="AA2394" i="4"/>
  <c r="AA2396" i="4"/>
  <c r="AD2397" i="4"/>
  <c r="AD2406" i="4"/>
  <c r="AA2407" i="4"/>
  <c r="H2410" i="4"/>
  <c r="AC2410" i="4"/>
  <c r="H2423" i="4"/>
  <c r="AC2436" i="4"/>
  <c r="AB2436" i="4"/>
  <c r="AA2440" i="4"/>
  <c r="AD2443" i="4"/>
  <c r="AC2449" i="4"/>
  <c r="AB2449" i="4"/>
  <c r="AB2452" i="4"/>
  <c r="H2454" i="4"/>
  <c r="AC2454" i="4"/>
  <c r="AA2454" i="4"/>
  <c r="AC2464" i="4"/>
  <c r="H2470" i="4"/>
  <c r="AC2470" i="4"/>
  <c r="AB2470" i="4"/>
  <c r="H2471" i="4"/>
  <c r="AD2471" i="4"/>
  <c r="AC2357" i="4"/>
  <c r="AC2365" i="4"/>
  <c r="H2366" i="4"/>
  <c r="AC2374" i="4"/>
  <c r="AD2374" i="4"/>
  <c r="AA2376" i="4"/>
  <c r="AC2382" i="4"/>
  <c r="AC2384" i="4"/>
  <c r="AB2394" i="4"/>
  <c r="AB2407" i="4"/>
  <c r="H2411" i="4"/>
  <c r="AC2424" i="4"/>
  <c r="AB2424" i="4"/>
  <c r="AC2427" i="4"/>
  <c r="AC2437" i="4"/>
  <c r="AB2437" i="4"/>
  <c r="AB2440" i="4"/>
  <c r="H2442" i="4"/>
  <c r="AC2442" i="4"/>
  <c r="AA2442" i="4"/>
  <c r="AC2452" i="4"/>
  <c r="H2493" i="4"/>
  <c r="AD2493" i="4"/>
  <c r="AC2493" i="4"/>
  <c r="AB2493" i="4"/>
  <c r="AC2412" i="4"/>
  <c r="AB2412" i="4"/>
  <c r="AA2416" i="4"/>
  <c r="AC2425" i="4"/>
  <c r="AB2425" i="4"/>
  <c r="H2430" i="4"/>
  <c r="AC2430" i="4"/>
  <c r="AA2430" i="4"/>
  <c r="AA2473" i="4"/>
  <c r="AA2385" i="4"/>
  <c r="AB2397" i="4"/>
  <c r="H2397" i="4"/>
  <c r="AC2400" i="4"/>
  <c r="AB2400" i="4"/>
  <c r="AC2403" i="4"/>
  <c r="AC2413" i="4"/>
  <c r="AB2413" i="4"/>
  <c r="AB2416" i="4"/>
  <c r="H2418" i="4"/>
  <c r="AC2418" i="4"/>
  <c r="AA2418" i="4"/>
  <c r="H2424" i="4"/>
  <c r="AD2440" i="4"/>
  <c r="AA2446" i="4"/>
  <c r="H2455" i="4"/>
  <c r="AA2459" i="4"/>
  <c r="AD2473" i="4"/>
  <c r="H2497" i="4"/>
  <c r="AA2497" i="4"/>
  <c r="AC2497" i="4"/>
  <c r="AD2497" i="4"/>
  <c r="AB2497" i="4"/>
  <c r="AC2401" i="4"/>
  <c r="AB2401" i="4"/>
  <c r="AD2403" i="4"/>
  <c r="H2406" i="4"/>
  <c r="AC2406" i="4"/>
  <c r="AA2406" i="4"/>
  <c r="H2412" i="4"/>
  <c r="AC2416" i="4"/>
  <c r="H2443" i="4"/>
  <c r="AB2446" i="4"/>
  <c r="AB2459" i="4"/>
  <c r="H2463" i="4"/>
  <c r="AB2463" i="4"/>
  <c r="AA2463" i="4"/>
  <c r="AB2466" i="4"/>
  <c r="AA2480" i="4"/>
  <c r="H2480" i="4"/>
  <c r="AA2493" i="4"/>
  <c r="AC2394" i="4"/>
  <c r="AD2416" i="4"/>
  <c r="H2431" i="4"/>
  <c r="AD2446" i="4"/>
  <c r="H2451" i="4"/>
  <c r="AB2451" i="4"/>
  <c r="AA2451" i="4"/>
  <c r="AC2457" i="4"/>
  <c r="AB2457" i="4"/>
  <c r="AD2457" i="4"/>
  <c r="AA2457" i="4"/>
  <c r="AC2459" i="4"/>
  <c r="AD2464" i="4"/>
  <c r="AD2466" i="4"/>
  <c r="AA2471" i="4"/>
  <c r="AC2487" i="4"/>
  <c r="H2487" i="4"/>
  <c r="AD2487" i="4"/>
  <c r="AB2487" i="4"/>
  <c r="AD2385" i="4"/>
  <c r="AB2389" i="4"/>
  <c r="AC2398" i="4"/>
  <c r="H2401" i="4"/>
  <c r="H2419" i="4"/>
  <c r="AA2423" i="4"/>
  <c r="AA2436" i="4"/>
  <c r="H2439" i="4"/>
  <c r="AB2439" i="4"/>
  <c r="AA2439" i="4"/>
  <c r="AC2445" i="4"/>
  <c r="AB2445" i="4"/>
  <c r="AD2445" i="4"/>
  <c r="AA2445" i="4"/>
  <c r="AD2459" i="4"/>
  <c r="AA2482" i="4"/>
  <c r="H2482" i="4"/>
  <c r="AC2482" i="4"/>
  <c r="AD2482" i="4"/>
  <c r="AB2482" i="4"/>
  <c r="H2407" i="4"/>
  <c r="AA2424" i="4"/>
  <c r="H2427" i="4"/>
  <c r="AB2427" i="4"/>
  <c r="AA2427" i="4"/>
  <c r="AC2433" i="4"/>
  <c r="AB2433" i="4"/>
  <c r="AD2433" i="4"/>
  <c r="AA2433" i="4"/>
  <c r="H2387" i="4"/>
  <c r="H2399" i="4"/>
  <c r="AC2405" i="4"/>
  <c r="AB2405" i="4"/>
  <c r="AC2417" i="4"/>
  <c r="AB2417" i="4"/>
  <c r="AC2429" i="4"/>
  <c r="AB2429" i="4"/>
  <c r="AC2441" i="4"/>
  <c r="AB2441" i="4"/>
  <c r="AC2453" i="4"/>
  <c r="AB2453" i="4"/>
  <c r="AC2465" i="4"/>
  <c r="AB2465" i="4"/>
  <c r="AA2475" i="4"/>
  <c r="AA2479" i="4"/>
  <c r="AB2494" i="4"/>
  <c r="AC2494" i="4"/>
  <c r="AA2494" i="4"/>
  <c r="AC2503" i="4"/>
  <c r="H2503" i="4"/>
  <c r="AB2503" i="4"/>
  <c r="AA2503" i="4"/>
  <c r="AC2520" i="4"/>
  <c r="AA2520" i="4"/>
  <c r="AD2520" i="4"/>
  <c r="H2520" i="4"/>
  <c r="H2395" i="4"/>
  <c r="H2402" i="4"/>
  <c r="AC2402" i="4"/>
  <c r="H2414" i="4"/>
  <c r="AC2414" i="4"/>
  <c r="H2426" i="4"/>
  <c r="AC2426" i="4"/>
  <c r="H2438" i="4"/>
  <c r="AC2438" i="4"/>
  <c r="H2450" i="4"/>
  <c r="AC2450" i="4"/>
  <c r="H2462" i="4"/>
  <c r="AC2462" i="4"/>
  <c r="H2474" i="4"/>
  <c r="AC2474" i="4"/>
  <c r="AB2475" i="4"/>
  <c r="AB2479" i="4"/>
  <c r="H2488" i="4"/>
  <c r="AC2488" i="4"/>
  <c r="AB2488" i="4"/>
  <c r="AA2488" i="4"/>
  <c r="H2507" i="4"/>
  <c r="AD2507" i="4"/>
  <c r="AA2507" i="4"/>
  <c r="AC2507" i="4"/>
  <c r="AB2507" i="4"/>
  <c r="H2475" i="4"/>
  <c r="H2479" i="4"/>
  <c r="H2504" i="4"/>
  <c r="AC2504" i="4"/>
  <c r="AD2504" i="4"/>
  <c r="AB2504" i="4"/>
  <c r="AB2510" i="4"/>
  <c r="AD2510" i="4"/>
  <c r="AA2510" i="4"/>
  <c r="H2510" i="4"/>
  <c r="AD2474" i="4"/>
  <c r="AC2499" i="4"/>
  <c r="H2499" i="4"/>
  <c r="AD2499" i="4"/>
  <c r="AA2499" i="4"/>
  <c r="AC2510" i="4"/>
  <c r="H2526" i="4"/>
  <c r="AC2528" i="4"/>
  <c r="AA2528" i="4"/>
  <c r="AD2534" i="4"/>
  <c r="AB2536" i="4"/>
  <c r="H2542" i="4"/>
  <c r="AC2542" i="4"/>
  <c r="AB2542" i="4"/>
  <c r="AA2542" i="4"/>
  <c r="AD2544" i="4"/>
  <c r="AC2544" i="4"/>
  <c r="AB2544" i="4"/>
  <c r="AA2544" i="4"/>
  <c r="H2483" i="4"/>
  <c r="AA2484" i="4"/>
  <c r="AB2486" i="4"/>
  <c r="AC2486" i="4"/>
  <c r="AB2490" i="4"/>
  <c r="AC2490" i="4"/>
  <c r="AA2492" i="4"/>
  <c r="AC2495" i="4"/>
  <c r="H2495" i="4"/>
  <c r="H2500" i="4"/>
  <c r="AC2500" i="4"/>
  <c r="AC2518" i="4"/>
  <c r="AB2518" i="4"/>
  <c r="AA2518" i="4"/>
  <c r="H2523" i="4"/>
  <c r="AD2523" i="4"/>
  <c r="AB2523" i="4"/>
  <c r="AA2523" i="4"/>
  <c r="AB2477" i="4"/>
  <c r="AB2481" i="4"/>
  <c r="AC2484" i="4"/>
  <c r="H2486" i="4"/>
  <c r="H2490" i="4"/>
  <c r="AD2492" i="4"/>
  <c r="AD2498" i="4"/>
  <c r="H2501" i="4"/>
  <c r="AA2501" i="4"/>
  <c r="AC2512" i="4"/>
  <c r="H2518" i="4"/>
  <c r="AD2526" i="4"/>
  <c r="AC2477" i="4"/>
  <c r="AD2484" i="4"/>
  <c r="AC2491" i="4"/>
  <c r="H2491" i="4"/>
  <c r="H2496" i="4"/>
  <c r="AC2496" i="4"/>
  <c r="AC2523" i="4"/>
  <c r="AB2528" i="4"/>
  <c r="AD2542" i="4"/>
  <c r="H2484" i="4"/>
  <c r="H2492" i="4"/>
  <c r="AC2492" i="4"/>
  <c r="AB2498" i="4"/>
  <c r="AC2498" i="4"/>
  <c r="H2515" i="4"/>
  <c r="AD2515" i="4"/>
  <c r="AB2515" i="4"/>
  <c r="AA2515" i="4"/>
  <c r="H2534" i="4"/>
  <c r="AC2534" i="4"/>
  <c r="AB2534" i="4"/>
  <c r="AA2534" i="4"/>
  <c r="AD2536" i="4"/>
  <c r="AC2536" i="4"/>
  <c r="AA2536" i="4"/>
  <c r="AC2526" i="4"/>
  <c r="AB2526" i="4"/>
  <c r="AA2526" i="4"/>
  <c r="AB2508" i="4"/>
  <c r="AD2508" i="4"/>
  <c r="AC2508" i="4"/>
  <c r="H2531" i="4"/>
  <c r="AD2531" i="4"/>
  <c r="AB2531" i="4"/>
  <c r="AA2531" i="4"/>
  <c r="AA2505" i="4"/>
  <c r="AA2513" i="4"/>
  <c r="AC2516" i="4"/>
  <c r="AA2521" i="4"/>
  <c r="AA2529" i="4"/>
  <c r="AA2537" i="4"/>
  <c r="AA2545" i="4"/>
  <c r="AC2555" i="4"/>
  <c r="AC2559" i="4"/>
  <c r="AA2560" i="4"/>
  <c r="AA2566" i="4"/>
  <c r="H2568" i="4"/>
  <c r="AB2573" i="4"/>
  <c r="H2573" i="4"/>
  <c r="H2575" i="4"/>
  <c r="AC2576" i="4"/>
  <c r="AA2581" i="4"/>
  <c r="H2582" i="4"/>
  <c r="AB2583" i="4"/>
  <c r="AB2585" i="4"/>
  <c r="AD2585" i="4"/>
  <c r="AC2590" i="4"/>
  <c r="H2594" i="4"/>
  <c r="AB2596" i="4"/>
  <c r="AC2598" i="4"/>
  <c r="AD2604" i="4"/>
  <c r="AC2604" i="4"/>
  <c r="H2604" i="4"/>
  <c r="AC2505" i="4"/>
  <c r="H2506" i="4"/>
  <c r="AC2513" i="4"/>
  <c r="H2514" i="4"/>
  <c r="AD2516" i="4"/>
  <c r="AC2521" i="4"/>
  <c r="H2522" i="4"/>
  <c r="AD2524" i="4"/>
  <c r="AC2529" i="4"/>
  <c r="H2530" i="4"/>
  <c r="AD2532" i="4"/>
  <c r="AC2537" i="4"/>
  <c r="H2538" i="4"/>
  <c r="AD2540" i="4"/>
  <c r="AC2545" i="4"/>
  <c r="H2546" i="4"/>
  <c r="AD2548" i="4"/>
  <c r="AB2553" i="4"/>
  <c r="AD2553" i="4"/>
  <c r="AD2555" i="4"/>
  <c r="AB2560" i="4"/>
  <c r="AA2567" i="4"/>
  <c r="AB2574" i="4"/>
  <c r="AD2576" i="4"/>
  <c r="AA2579" i="4"/>
  <c r="AC2581" i="4"/>
  <c r="AD2583" i="4"/>
  <c r="AD2590" i="4"/>
  <c r="AC2596" i="4"/>
  <c r="AD2598" i="4"/>
  <c r="AB2610" i="4"/>
  <c r="AA2610" i="4"/>
  <c r="H2610" i="4"/>
  <c r="H2611" i="4"/>
  <c r="AC2611" i="4"/>
  <c r="AB2611" i="4"/>
  <c r="AA2611" i="4"/>
  <c r="AC2612" i="4"/>
  <c r="AB2612" i="4"/>
  <c r="H2612" i="4"/>
  <c r="AD2521" i="4"/>
  <c r="AD2529" i="4"/>
  <c r="AD2537" i="4"/>
  <c r="AD2545" i="4"/>
  <c r="AA2550" i="4"/>
  <c r="AB2557" i="4"/>
  <c r="H2557" i="4"/>
  <c r="H2559" i="4"/>
  <c r="AC2560" i="4"/>
  <c r="AA2565" i="4"/>
  <c r="H2566" i="4"/>
  <c r="AB2567" i="4"/>
  <c r="AB2569" i="4"/>
  <c r="AD2569" i="4"/>
  <c r="AC2574" i="4"/>
  <c r="AB2579" i="4"/>
  <c r="AD2581" i="4"/>
  <c r="H2595" i="4"/>
  <c r="AB2595" i="4"/>
  <c r="AD2596" i="4"/>
  <c r="AD2599" i="4"/>
  <c r="AB2609" i="4"/>
  <c r="H2609" i="4"/>
  <c r="AD2609" i="4"/>
  <c r="AC2609" i="4"/>
  <c r="AA2609" i="4"/>
  <c r="AB2550" i="4"/>
  <c r="AA2552" i="4"/>
  <c r="AC2583" i="4"/>
  <c r="AA2584" i="4"/>
  <c r="AA2590" i="4"/>
  <c r="AA2600" i="4"/>
  <c r="AA2607" i="4"/>
  <c r="H2607" i="4"/>
  <c r="AD2607" i="4"/>
  <c r="AC2607" i="4"/>
  <c r="AB2607" i="4"/>
  <c r="AB2608" i="4"/>
  <c r="AA2608" i="4"/>
  <c r="H2608" i="4"/>
  <c r="H2516" i="4"/>
  <c r="H2524" i="4"/>
  <c r="H2532" i="4"/>
  <c r="AB2539" i="4"/>
  <c r="H2540" i="4"/>
  <c r="AB2547" i="4"/>
  <c r="H2548" i="4"/>
  <c r="AC2550" i="4"/>
  <c r="AB2552" i="4"/>
  <c r="AB2563" i="4"/>
  <c r="AB2584" i="4"/>
  <c r="AA2591" i="4"/>
  <c r="H2598" i="4"/>
  <c r="AC2600" i="4"/>
  <c r="AB2606" i="4"/>
  <c r="AA2606" i="4"/>
  <c r="H2606" i="4"/>
  <c r="AD2550" i="4"/>
  <c r="AC2552" i="4"/>
  <c r="AA2554" i="4"/>
  <c r="H2555" i="4"/>
  <c r="AA2561" i="4"/>
  <c r="AC2563" i="4"/>
  <c r="AC2567" i="4"/>
  <c r="AA2568" i="4"/>
  <c r="AA2574" i="4"/>
  <c r="H2576" i="4"/>
  <c r="AB2581" i="4"/>
  <c r="H2581" i="4"/>
  <c r="H2583" i="4"/>
  <c r="AC2584" i="4"/>
  <c r="AA2589" i="4"/>
  <c r="H2590" i="4"/>
  <c r="AB2591" i="4"/>
  <c r="AD2600" i="4"/>
  <c r="AD2601" i="4"/>
  <c r="AD2552" i="4"/>
  <c r="AB2554" i="4"/>
  <c r="AD2563" i="4"/>
  <c r="AB2568" i="4"/>
  <c r="AD2584" i="4"/>
  <c r="AD2591" i="4"/>
  <c r="AA2599" i="4"/>
  <c r="AC2599" i="4"/>
  <c r="AB2599" i="4"/>
  <c r="AC2541" i="4"/>
  <c r="AC2549" i="4"/>
  <c r="H2550" i="4"/>
  <c r="AA2558" i="4"/>
  <c r="H2560" i="4"/>
  <c r="AB2565" i="4"/>
  <c r="H2565" i="4"/>
  <c r="H2567" i="4"/>
  <c r="AC2568" i="4"/>
  <c r="H2574" i="4"/>
  <c r="AB2575" i="4"/>
  <c r="AB2577" i="4"/>
  <c r="AD2577" i="4"/>
  <c r="AD2589" i="4"/>
  <c r="AC2594" i="4"/>
  <c r="AD2554" i="4"/>
  <c r="AD2568" i="4"/>
  <c r="AC2591" i="4"/>
  <c r="H2599" i="4"/>
  <c r="AB2506" i="4"/>
  <c r="H2539" i="4"/>
  <c r="AB2561" i="4"/>
  <c r="AD2561" i="4"/>
  <c r="AB2600" i="4"/>
  <c r="H2600" i="4"/>
  <c r="AB2601" i="4"/>
  <c r="AC2601" i="4"/>
  <c r="AA2601" i="4"/>
  <c r="AC2575" i="4"/>
  <c r="AA2576" i="4"/>
  <c r="AA2582" i="4"/>
  <c r="H2584" i="4"/>
  <c r="AB2589" i="4"/>
  <c r="H2589" i="4"/>
  <c r="AB2594" i="4"/>
  <c r="AD2506" i="4"/>
  <c r="H2509" i="4"/>
  <c r="AD2514" i="4"/>
  <c r="AB2516" i="4"/>
  <c r="H2517" i="4"/>
  <c r="AD2522" i="4"/>
  <c r="AB2524" i="4"/>
  <c r="H2525" i="4"/>
  <c r="AD2530" i="4"/>
  <c r="AB2532" i="4"/>
  <c r="H2533" i="4"/>
  <c r="AD2538" i="4"/>
  <c r="AB2540" i="4"/>
  <c r="H2541" i="4"/>
  <c r="AD2546" i="4"/>
  <c r="AB2548" i="4"/>
  <c r="H2549" i="4"/>
  <c r="AB2555" i="4"/>
  <c r="AD2557" i="4"/>
  <c r="H2561" i="4"/>
  <c r="H2563" i="4"/>
  <c r="AD2571" i="4"/>
  <c r="AB2576" i="4"/>
  <c r="AA2583" i="4"/>
  <c r="AB2590" i="4"/>
  <c r="AD2595" i="4"/>
  <c r="AA2596" i="4"/>
  <c r="AB2598" i="4"/>
  <c r="H2601" i="4"/>
  <c r="AB2602" i="4"/>
  <c r="AC2602" i="4"/>
  <c r="AA2602" i="4"/>
  <c r="H2602" i="4"/>
  <c r="H2603" i="4"/>
  <c r="AD2603" i="4"/>
  <c r="AB2603" i="4"/>
  <c r="AA2603" i="4"/>
  <c r="AD2606" i="4"/>
  <c r="AB2556" i="4"/>
  <c r="AD2562" i="4"/>
  <c r="AB2564" i="4"/>
  <c r="AD2570" i="4"/>
  <c r="AB2572" i="4"/>
  <c r="AD2578" i="4"/>
  <c r="AB2580" i="4"/>
  <c r="AD2586" i="4"/>
  <c r="AB2588" i="4"/>
  <c r="AB2618" i="4"/>
  <c r="AD2636" i="4"/>
  <c r="AA2646" i="4"/>
  <c r="H2647" i="4"/>
  <c r="AA2648" i="4"/>
  <c r="H2649" i="4"/>
  <c r="AB2652" i="4"/>
  <c r="H2659" i="4"/>
  <c r="AA2660" i="4"/>
  <c r="AA2663" i="4"/>
  <c r="AB2679" i="4"/>
  <c r="AA2679" i="4"/>
  <c r="AA2681" i="4"/>
  <c r="AC2684" i="4"/>
  <c r="AC2686" i="4"/>
  <c r="AA2692" i="4"/>
  <c r="AB2696" i="4"/>
  <c r="H2699" i="4"/>
  <c r="AC2710" i="4"/>
  <c r="AD2710" i="4"/>
  <c r="AB2710" i="4"/>
  <c r="H2710" i="4"/>
  <c r="H2711" i="4"/>
  <c r="AB2711" i="4"/>
  <c r="AD2711" i="4"/>
  <c r="AC2711" i="4"/>
  <c r="H2712" i="4"/>
  <c r="H2714" i="4"/>
  <c r="H2717" i="4"/>
  <c r="AB2626" i="4"/>
  <c r="AB2646" i="4"/>
  <c r="AB2648" i="4"/>
  <c r="AA2650" i="4"/>
  <c r="AC2652" i="4"/>
  <c r="AA2654" i="4"/>
  <c r="H2655" i="4"/>
  <c r="AA2656" i="4"/>
  <c r="H2657" i="4"/>
  <c r="AB2660" i="4"/>
  <c r="H2667" i="4"/>
  <c r="AA2671" i="4"/>
  <c r="AD2684" i="4"/>
  <c r="AB2689" i="4"/>
  <c r="AB2695" i="4"/>
  <c r="AA2695" i="4"/>
  <c r="AA2704" i="4"/>
  <c r="AB2704" i="4"/>
  <c r="AB2615" i="4"/>
  <c r="AA2617" i="4"/>
  <c r="AA2619" i="4"/>
  <c r="AB2634" i="4"/>
  <c r="AC2646" i="4"/>
  <c r="AC2648" i="4"/>
  <c r="AC2650" i="4"/>
  <c r="AD2652" i="4"/>
  <c r="AB2654" i="4"/>
  <c r="AB2656" i="4"/>
  <c r="AA2658" i="4"/>
  <c r="AC2660" i="4"/>
  <c r="AA2662" i="4"/>
  <c r="AA2664" i="4"/>
  <c r="H2675" i="4"/>
  <c r="AA2676" i="4"/>
  <c r="AC2687" i="4"/>
  <c r="AC2697" i="4"/>
  <c r="H2703" i="4"/>
  <c r="AB2703" i="4"/>
  <c r="AD2703" i="4"/>
  <c r="AC2703" i="4"/>
  <c r="AA2709" i="4"/>
  <c r="H2709" i="4"/>
  <c r="AC2709" i="4"/>
  <c r="AB2709" i="4"/>
  <c r="H2716" i="4"/>
  <c r="AC2716" i="4"/>
  <c r="AA2716" i="4"/>
  <c r="AD2716" i="4"/>
  <c r="AC2617" i="4"/>
  <c r="H2622" i="4"/>
  <c r="AB2623" i="4"/>
  <c r="H2624" i="4"/>
  <c r="AA2625" i="4"/>
  <c r="H2626" i="4"/>
  <c r="H2628" i="4"/>
  <c r="AB2642" i="4"/>
  <c r="AC2654" i="4"/>
  <c r="AC2656" i="4"/>
  <c r="AC2658" i="4"/>
  <c r="AD2660" i="4"/>
  <c r="AC2668" i="4"/>
  <c r="AA2670" i="4"/>
  <c r="H2671" i="4"/>
  <c r="AA2672" i="4"/>
  <c r="H2673" i="4"/>
  <c r="AB2676" i="4"/>
  <c r="AA2678" i="4"/>
  <c r="AD2680" i="4"/>
  <c r="H2680" i="4"/>
  <c r="AD2687" i="4"/>
  <c r="H2689" i="4"/>
  <c r="AC2690" i="4"/>
  <c r="AB2690" i="4"/>
  <c r="H2695" i="4"/>
  <c r="AD2697" i="4"/>
  <c r="AA2699" i="4"/>
  <c r="AC2702" i="4"/>
  <c r="AA2702" i="4"/>
  <c r="AD2702" i="4"/>
  <c r="H2702" i="4"/>
  <c r="H2704" i="4"/>
  <c r="AD2617" i="4"/>
  <c r="AC2625" i="4"/>
  <c r="H2630" i="4"/>
  <c r="H2632" i="4"/>
  <c r="H2634" i="4"/>
  <c r="AA2635" i="4"/>
  <c r="H2636" i="4"/>
  <c r="AB2650" i="4"/>
  <c r="AB2672" i="4"/>
  <c r="AA2674" i="4"/>
  <c r="AC2676" i="4"/>
  <c r="AB2678" i="4"/>
  <c r="AA2682" i="4"/>
  <c r="H2686" i="4"/>
  <c r="AA2694" i="4"/>
  <c r="AD2696" i="4"/>
  <c r="H2696" i="4"/>
  <c r="AC2701" i="4"/>
  <c r="AB2701" i="4"/>
  <c r="AA2701" i="4"/>
  <c r="AC2706" i="4"/>
  <c r="AA2706" i="4"/>
  <c r="AD2706" i="4"/>
  <c r="AB2706" i="4"/>
  <c r="AA2643" i="4"/>
  <c r="AB2658" i="4"/>
  <c r="AA2684" i="4"/>
  <c r="AA2615" i="4"/>
  <c r="AC2635" i="4"/>
  <c r="AC2639" i="4"/>
  <c r="AC2641" i="4"/>
  <c r="AB2643" i="4"/>
  <c r="H2646" i="4"/>
  <c r="AB2647" i="4"/>
  <c r="H2648" i="4"/>
  <c r="AA2649" i="4"/>
  <c r="H2650" i="4"/>
  <c r="AA2651" i="4"/>
  <c r="H2652" i="4"/>
  <c r="AB2666" i="4"/>
  <c r="AB2681" i="4"/>
  <c r="AB2688" i="4"/>
  <c r="AC2694" i="4"/>
  <c r="H2619" i="4"/>
  <c r="AA2623" i="4"/>
  <c r="AD2639" i="4"/>
  <c r="AD2641" i="4"/>
  <c r="AC2643" i="4"/>
  <c r="AC2647" i="4"/>
  <c r="AC2649" i="4"/>
  <c r="AB2651" i="4"/>
  <c r="H2654" i="4"/>
  <c r="AB2655" i="4"/>
  <c r="H2656" i="4"/>
  <c r="AA2657" i="4"/>
  <c r="H2658" i="4"/>
  <c r="H2660" i="4"/>
  <c r="AB2674" i="4"/>
  <c r="H2684" i="4"/>
  <c r="AB2687" i="4"/>
  <c r="AA2687" i="4"/>
  <c r="AD2694" i="4"/>
  <c r="AB2697" i="4"/>
  <c r="H2615" i="4"/>
  <c r="H2617" i="4"/>
  <c r="H2627" i="4"/>
  <c r="AA2628" i="4"/>
  <c r="AA2631" i="4"/>
  <c r="AD2643" i="4"/>
  <c r="AD2647" i="4"/>
  <c r="AD2649" i="4"/>
  <c r="AC2657" i="4"/>
  <c r="H2662" i="4"/>
  <c r="H2664" i="4"/>
  <c r="AA2667" i="4"/>
  <c r="H2678" i="4"/>
  <c r="AC2682" i="4"/>
  <c r="AB2682" i="4"/>
  <c r="AA2622" i="4"/>
  <c r="H2623" i="4"/>
  <c r="AA2624" i="4"/>
  <c r="H2625" i="4"/>
  <c r="AB2628" i="4"/>
  <c r="H2635" i="4"/>
  <c r="AA2636" i="4"/>
  <c r="AA2639" i="4"/>
  <c r="AD2657" i="4"/>
  <c r="AB2667" i="4"/>
  <c r="H2670" i="4"/>
  <c r="AB2671" i="4"/>
  <c r="H2672" i="4"/>
  <c r="AA2673" i="4"/>
  <c r="H2674" i="4"/>
  <c r="AA2675" i="4"/>
  <c r="H2676" i="4"/>
  <c r="AD2695" i="4"/>
  <c r="AD2701" i="4"/>
  <c r="AB2624" i="4"/>
  <c r="AA2626" i="4"/>
  <c r="AC2628" i="4"/>
  <c r="H2643" i="4"/>
  <c r="AA2647" i="4"/>
  <c r="AC2671" i="4"/>
  <c r="AC2673" i="4"/>
  <c r="AB2675" i="4"/>
  <c r="H2682" i="4"/>
  <c r="AD2688" i="4"/>
  <c r="H2688" i="4"/>
  <c r="H2694" i="4"/>
  <c r="AA2712" i="4"/>
  <c r="AC2712" i="4"/>
  <c r="AC2714" i="4"/>
  <c r="AD2714" i="4"/>
  <c r="AB2714" i="4"/>
  <c r="AA2714" i="4"/>
  <c r="AA2717" i="4"/>
  <c r="AC2717" i="4"/>
  <c r="AD2717" i="4"/>
  <c r="AB2717" i="4"/>
  <c r="AC2626" i="4"/>
  <c r="AD2628" i="4"/>
  <c r="AB2630" i="4"/>
  <c r="AB2632" i="4"/>
  <c r="AA2634" i="4"/>
  <c r="AC2636" i="4"/>
  <c r="H2639" i="4"/>
  <c r="H2641" i="4"/>
  <c r="H2651" i="4"/>
  <c r="AA2652" i="4"/>
  <c r="AA2655" i="4"/>
  <c r="AB2684" i="4"/>
  <c r="AD2728" i="4"/>
  <c r="AA2728" i="4"/>
  <c r="H2728" i="4"/>
  <c r="AC2728" i="4"/>
  <c r="H2683" i="4"/>
  <c r="H2691" i="4"/>
  <c r="AD2700" i="4"/>
  <c r="AC2698" i="4"/>
  <c r="H2698" i="4"/>
  <c r="H2713" i="4"/>
  <c r="H2719" i="4"/>
  <c r="AA2721" i="4"/>
  <c r="AD2727" i="4"/>
  <c r="AB2727" i="4"/>
  <c r="H2727" i="4"/>
  <c r="AA2726" i="4"/>
  <c r="H2726" i="4"/>
  <c r="AB2726" i="4"/>
  <c r="AB2732" i="4"/>
  <c r="AD2732" i="4"/>
  <c r="H2732" i="4"/>
  <c r="AC2732" i="4"/>
  <c r="H2707" i="4"/>
  <c r="AA2707" i="4"/>
  <c r="AC2707" i="4"/>
  <c r="AB2725" i="4"/>
  <c r="AC2725" i="4"/>
  <c r="AD2725" i="4"/>
  <c r="H2725" i="4"/>
  <c r="H2721" i="4"/>
  <c r="AC2726" i="4"/>
  <c r="AC2693" i="4"/>
  <c r="AB2698" i="4"/>
  <c r="AC2700" i="4"/>
  <c r="AD2705" i="4"/>
  <c r="AC2708" i="4"/>
  <c r="AD2713" i="4"/>
  <c r="AD2726" i="4"/>
  <c r="AA2732" i="4"/>
  <c r="H2715" i="4"/>
  <c r="AB2722" i="4"/>
  <c r="AA2724" i="4"/>
  <c r="AC2733" i="4"/>
  <c r="AC2736" i="4"/>
  <c r="AB2724" i="4"/>
  <c r="AD2730" i="4"/>
  <c r="AB2730" i="4"/>
  <c r="AA2730" i="4"/>
  <c r="AD2733" i="4"/>
  <c r="AD2736" i="4"/>
  <c r="AA2747" i="4"/>
  <c r="H2747" i="4"/>
  <c r="AC2747" i="4"/>
  <c r="AB2747" i="4"/>
  <c r="AD2754" i="4"/>
  <c r="AC2754" i="4"/>
  <c r="AB2754" i="4"/>
  <c r="AA2754" i="4"/>
  <c r="AA2731" i="4"/>
  <c r="AC2734" i="4"/>
  <c r="AB2749" i="4"/>
  <c r="H2749" i="4"/>
  <c r="AC2749" i="4"/>
  <c r="AD2749" i="4"/>
  <c r="AA2749" i="4"/>
  <c r="AA2739" i="4"/>
  <c r="H2739" i="4"/>
  <c r="AA2751" i="4"/>
  <c r="H2751" i="4"/>
  <c r="AD2751" i="4"/>
  <c r="AB2751" i="4"/>
  <c r="AB2758" i="4"/>
  <c r="AC2758" i="4"/>
  <c r="AA2758" i="4"/>
  <c r="H2758" i="4"/>
  <c r="AD2758" i="4"/>
  <c r="AB2733" i="4"/>
  <c r="H2733" i="4"/>
  <c r="AB2734" i="4"/>
  <c r="AA2734" i="4"/>
  <c r="AD2734" i="4"/>
  <c r="H2734" i="4"/>
  <c r="AB2739" i="4"/>
  <c r="AB2741" i="4"/>
  <c r="H2741" i="4"/>
  <c r="AA2741" i="4"/>
  <c r="AD2741" i="4"/>
  <c r="AC2741" i="4"/>
  <c r="H2735" i="4"/>
  <c r="AC2735" i="4"/>
  <c r="AD2735" i="4"/>
  <c r="H2736" i="4"/>
  <c r="AB2736" i="4"/>
  <c r="AA2736" i="4"/>
  <c r="AC2739" i="4"/>
  <c r="AB2720" i="4"/>
  <c r="AC2731" i="4"/>
  <c r="AD2739" i="4"/>
  <c r="AB2750" i="4"/>
  <c r="AA2750" i="4"/>
  <c r="H2750" i="4"/>
  <c r="AC2750" i="4"/>
  <c r="AD2750" i="4"/>
  <c r="AC2715" i="4"/>
  <c r="AC2720" i="4"/>
  <c r="H2723" i="4"/>
  <c r="AD2731" i="4"/>
  <c r="H2743" i="4"/>
  <c r="AC2743" i="4"/>
  <c r="AD2744" i="4"/>
  <c r="AB2753" i="4"/>
  <c r="H2753" i="4"/>
  <c r="AC2753" i="4"/>
  <c r="AA2767" i="4"/>
  <c r="AA2772" i="4"/>
  <c r="AD2772" i="4"/>
  <c r="AA2765" i="4"/>
  <c r="AC2767" i="4"/>
  <c r="AA2776" i="4"/>
  <c r="AD2789" i="4"/>
  <c r="AC2789" i="4"/>
  <c r="AB2789" i="4"/>
  <c r="AA2789" i="4"/>
  <c r="H2789" i="4"/>
  <c r="AA2801" i="4"/>
  <c r="H2801" i="4"/>
  <c r="AD2801" i="4"/>
  <c r="AC2801" i="4"/>
  <c r="AB2801" i="4"/>
  <c r="H2785" i="4"/>
  <c r="AD2785" i="4"/>
  <c r="AC2785" i="4"/>
  <c r="AB2785" i="4"/>
  <c r="AA2785" i="4"/>
  <c r="AD2796" i="4"/>
  <c r="AB2796" i="4"/>
  <c r="AC2796" i="4"/>
  <c r="AA2796" i="4"/>
  <c r="H2796" i="4"/>
  <c r="AB2830" i="4"/>
  <c r="H2830" i="4"/>
  <c r="AD2830" i="4"/>
  <c r="AC2830" i="4"/>
  <c r="AA2830" i="4"/>
  <c r="AA2759" i="4"/>
  <c r="AD2759" i="4"/>
  <c r="AC2759" i="4"/>
  <c r="AB2759" i="4"/>
  <c r="H2759" i="4"/>
  <c r="AB2765" i="4"/>
  <c r="AD2765" i="4"/>
  <c r="AC2765" i="4"/>
  <c r="AB2767" i="4"/>
  <c r="AD2767" i="4"/>
  <c r="AB2742" i="4"/>
  <c r="AA2742" i="4"/>
  <c r="AB2743" i="4"/>
  <c r="AD2753" i="4"/>
  <c r="AB2776" i="4"/>
  <c r="H2776" i="4"/>
  <c r="AD2776" i="4"/>
  <c r="AC2776" i="4"/>
  <c r="AC2744" i="4"/>
  <c r="AB2761" i="4"/>
  <c r="AC2761" i="4"/>
  <c r="AA2761" i="4"/>
  <c r="H2761" i="4"/>
  <c r="H2762" i="4"/>
  <c r="AD2762" i="4"/>
  <c r="AA2798" i="4"/>
  <c r="AA2810" i="4"/>
  <c r="AC2824" i="4"/>
  <c r="H2824" i="4"/>
  <c r="AD2824" i="4"/>
  <c r="AB2831" i="4"/>
  <c r="AD2831" i="4"/>
  <c r="H2769" i="4"/>
  <c r="AB2774" i="4"/>
  <c r="AD2777" i="4"/>
  <c r="AC2779" i="4"/>
  <c r="AB2782" i="4"/>
  <c r="AD2783" i="4"/>
  <c r="AA2791" i="4"/>
  <c r="AA2805" i="4"/>
  <c r="AA2818" i="4"/>
  <c r="AA2826" i="4"/>
  <c r="H2831" i="4"/>
  <c r="H2858" i="4"/>
  <c r="AC2858" i="4"/>
  <c r="AB2858" i="4"/>
  <c r="AA2858" i="4"/>
  <c r="AD2858" i="4"/>
  <c r="AB2865" i="4"/>
  <c r="H2865" i="4"/>
  <c r="AC2865" i="4"/>
  <c r="AC2875" i="4"/>
  <c r="AD2875" i="4"/>
  <c r="AA2875" i="4"/>
  <c r="H2875" i="4"/>
  <c r="AB2875" i="4"/>
  <c r="AD2886" i="4"/>
  <c r="AA2886" i="4"/>
  <c r="AB2886" i="4"/>
  <c r="H2886" i="4"/>
  <c r="AC2886" i="4"/>
  <c r="AA2763" i="4"/>
  <c r="AB2791" i="4"/>
  <c r="AB2805" i="4"/>
  <c r="AA2816" i="4"/>
  <c r="AD2818" i="4"/>
  <c r="AB2842" i="4"/>
  <c r="AD2842" i="4"/>
  <c r="AC2842" i="4"/>
  <c r="AA2842" i="4"/>
  <c r="AC2851" i="4"/>
  <c r="H2851" i="4"/>
  <c r="AB2851" i="4"/>
  <c r="H2853" i="4"/>
  <c r="AD2853" i="4"/>
  <c r="AC2853" i="4"/>
  <c r="AB2853" i="4"/>
  <c r="AA2853" i="4"/>
  <c r="AB2879" i="4"/>
  <c r="H2879" i="4"/>
  <c r="AD2879" i="4"/>
  <c r="AA2879" i="4"/>
  <c r="H2777" i="4"/>
  <c r="AB2783" i="4"/>
  <c r="AD2791" i="4"/>
  <c r="AB2802" i="4"/>
  <c r="AC2802" i="4"/>
  <c r="AD2802" i="4"/>
  <c r="AD2809" i="4"/>
  <c r="AC2812" i="4"/>
  <c r="AA2812" i="4"/>
  <c r="H2813" i="4"/>
  <c r="AC2813" i="4"/>
  <c r="AA2813" i="4"/>
  <c r="AA2824" i="4"/>
  <c r="AC2828" i="4"/>
  <c r="AB2828" i="4"/>
  <c r="AA2828" i="4"/>
  <c r="H2842" i="4"/>
  <c r="AB2864" i="4"/>
  <c r="AA2864" i="4"/>
  <c r="AC2864" i="4"/>
  <c r="AD2864" i="4"/>
  <c r="AB2798" i="4"/>
  <c r="H2798" i="4"/>
  <c r="AC2798" i="4"/>
  <c r="AB2810" i="4"/>
  <c r="H2810" i="4"/>
  <c r="AC2810" i="4"/>
  <c r="AB2824" i="4"/>
  <c r="AA2831" i="4"/>
  <c r="AA2851" i="4"/>
  <c r="AD2865" i="4"/>
  <c r="AC2879" i="4"/>
  <c r="AD2738" i="4"/>
  <c r="AB2740" i="4"/>
  <c r="AD2746" i="4"/>
  <c r="AB2748" i="4"/>
  <c r="AB2755" i="4"/>
  <c r="AA2766" i="4"/>
  <c r="AB2775" i="4"/>
  <c r="AA2780" i="4"/>
  <c r="H2783" i="4"/>
  <c r="AD2788" i="4"/>
  <c r="H2802" i="4"/>
  <c r="H2803" i="4"/>
  <c r="AC2803" i="4"/>
  <c r="H2809" i="4"/>
  <c r="H2812" i="4"/>
  <c r="AC2820" i="4"/>
  <c r="AA2820" i="4"/>
  <c r="H2821" i="4"/>
  <c r="AC2821" i="4"/>
  <c r="AA2821" i="4"/>
  <c r="H2828" i="4"/>
  <c r="AC2831" i="4"/>
  <c r="AB2839" i="4"/>
  <c r="AC2839" i="4"/>
  <c r="AA2839" i="4"/>
  <c r="H2839" i="4"/>
  <c r="AD2839" i="4"/>
  <c r="AD2851" i="4"/>
  <c r="AB2857" i="4"/>
  <c r="AC2857" i="4"/>
  <c r="AD2857" i="4"/>
  <c r="AA2857" i="4"/>
  <c r="AC2859" i="4"/>
  <c r="AB2859" i="4"/>
  <c r="AA2859" i="4"/>
  <c r="AD2859" i="4"/>
  <c r="H2864" i="4"/>
  <c r="AB2794" i="4"/>
  <c r="AC2794" i="4"/>
  <c r="AA2794" i="4"/>
  <c r="AC2883" i="4"/>
  <c r="H2883" i="4"/>
  <c r="AD2883" i="4"/>
  <c r="AA2883" i="4"/>
  <c r="AB2883" i="4"/>
  <c r="AA2773" i="4"/>
  <c r="AD2805" i="4"/>
  <c r="H2805" i="4"/>
  <c r="AB2818" i="4"/>
  <c r="H2818" i="4"/>
  <c r="AC2818" i="4"/>
  <c r="AD2862" i="4"/>
  <c r="AA2862" i="4"/>
  <c r="AB2862" i="4"/>
  <c r="AC2862" i="4"/>
  <c r="AD2914" i="4"/>
  <c r="AC2914" i="4"/>
  <c r="AB2914" i="4"/>
  <c r="AA2914" i="4"/>
  <c r="H2914" i="4"/>
  <c r="AB2768" i="4"/>
  <c r="H2768" i="4"/>
  <c r="AC2769" i="4"/>
  <c r="AA2774" i="4"/>
  <c r="AA2779" i="4"/>
  <c r="AA2781" i="4"/>
  <c r="AD2781" i="4"/>
  <c r="AC2782" i="4"/>
  <c r="H2791" i="4"/>
  <c r="H2794" i="4"/>
  <c r="AB2806" i="4"/>
  <c r="AD2806" i="4"/>
  <c r="AA2806" i="4"/>
  <c r="AB2813" i="4"/>
  <c r="AC2816" i="4"/>
  <c r="H2816" i="4"/>
  <c r="AD2816" i="4"/>
  <c r="AB2826" i="4"/>
  <c r="H2826" i="4"/>
  <c r="AC2826" i="4"/>
  <c r="AB2835" i="4"/>
  <c r="AD2835" i="4"/>
  <c r="AC2835" i="4"/>
  <c r="AA2835" i="4"/>
  <c r="AA2755" i="4"/>
  <c r="AB2757" i="4"/>
  <c r="AB2763" i="4"/>
  <c r="AB2766" i="4"/>
  <c r="AD2769" i="4"/>
  <c r="AC2771" i="4"/>
  <c r="H2773" i="4"/>
  <c r="AC2774" i="4"/>
  <c r="AA2777" i="4"/>
  <c r="AB2779" i="4"/>
  <c r="AD2782" i="4"/>
  <c r="AC2788" i="4"/>
  <c r="H2795" i="4"/>
  <c r="AD2795" i="4"/>
  <c r="AD2807" i="4"/>
  <c r="H2807" i="4"/>
  <c r="AA2809" i="4"/>
  <c r="AB2812" i="4"/>
  <c r="AD2813" i="4"/>
  <c r="AD2828" i="4"/>
  <c r="AD2845" i="4"/>
  <c r="AC2845" i="4"/>
  <c r="AB2845" i="4"/>
  <c r="H2862" i="4"/>
  <c r="AA2804" i="4"/>
  <c r="AC2829" i="4"/>
  <c r="AA2833" i="4"/>
  <c r="AA2843" i="4"/>
  <c r="AD2850" i="4"/>
  <c r="AC2871" i="4"/>
  <c r="AD2873" i="4"/>
  <c r="AB2894" i="4"/>
  <c r="AB2896" i="4"/>
  <c r="AA2896" i="4"/>
  <c r="H2896" i="4"/>
  <c r="AD2896" i="4"/>
  <c r="AC2896" i="4"/>
  <c r="H2903" i="4"/>
  <c r="AB2903" i="4"/>
  <c r="AD2903" i="4"/>
  <c r="AC2903" i="4"/>
  <c r="AA2903" i="4"/>
  <c r="AD2752" i="4"/>
  <c r="AD2756" i="4"/>
  <c r="AD2760" i="4"/>
  <c r="H2784" i="4"/>
  <c r="AB2786" i="4"/>
  <c r="AC2786" i="4"/>
  <c r="AB2790" i="4"/>
  <c r="AB2815" i="4"/>
  <c r="H2817" i="4"/>
  <c r="AB2823" i="4"/>
  <c r="H2825" i="4"/>
  <c r="AC2833" i="4"/>
  <c r="AB2847" i="4"/>
  <c r="AB2855" i="4"/>
  <c r="AC2899" i="4"/>
  <c r="H2899" i="4"/>
  <c r="AD2899" i="4"/>
  <c r="AA2899" i="4"/>
  <c r="AC2891" i="4"/>
  <c r="H2891" i="4"/>
  <c r="AD2891" i="4"/>
  <c r="AB2872" i="4"/>
  <c r="AA2872" i="4"/>
  <c r="AD2872" i="4"/>
  <c r="AB2881" i="4"/>
  <c r="AD2881" i="4"/>
  <c r="H2881" i="4"/>
  <c r="AB2912" i="4"/>
  <c r="AA2912" i="4"/>
  <c r="AC2912" i="4"/>
  <c r="H2912" i="4"/>
  <c r="AD2912" i="4"/>
  <c r="AB2843" i="4"/>
  <c r="H2850" i="4"/>
  <c r="AA2850" i="4"/>
  <c r="AA2867" i="4"/>
  <c r="AD2871" i="4"/>
  <c r="AA2871" i="4"/>
  <c r="AB2873" i="4"/>
  <c r="AC2873" i="4"/>
  <c r="AB2880" i="4"/>
  <c r="AA2880" i="4"/>
  <c r="AD2880" i="4"/>
  <c r="AB2895" i="4"/>
  <c r="H2895" i="4"/>
  <c r="AD2895" i="4"/>
  <c r="AA2895" i="4"/>
  <c r="AD2902" i="4"/>
  <c r="AB2902" i="4"/>
  <c r="AA2902" i="4"/>
  <c r="H2902" i="4"/>
  <c r="AC2902" i="4"/>
  <c r="AC2922" i="4"/>
  <c r="AD2922" i="4"/>
  <c r="AB2922" i="4"/>
  <c r="AA2922" i="4"/>
  <c r="AC2847" i="4"/>
  <c r="AA2847" i="4"/>
  <c r="AD2878" i="4"/>
  <c r="AA2878" i="4"/>
  <c r="AB2878" i="4"/>
  <c r="AD2894" i="4"/>
  <c r="AA2894" i="4"/>
  <c r="H2894" i="4"/>
  <c r="AB2811" i="4"/>
  <c r="AB2819" i="4"/>
  <c r="AB2827" i="4"/>
  <c r="AA2855" i="4"/>
  <c r="AB2904" i="4"/>
  <c r="AA2904" i="4"/>
  <c r="H2904" i="4"/>
  <c r="AD2904" i="4"/>
  <c r="AC2904" i="4"/>
  <c r="AB2784" i="4"/>
  <c r="H2787" i="4"/>
  <c r="AD2797" i="4"/>
  <c r="AB2814" i="4"/>
  <c r="AD2817" i="4"/>
  <c r="AB2822" i="4"/>
  <c r="AD2825" i="4"/>
  <c r="H2833" i="4"/>
  <c r="AB2834" i="4"/>
  <c r="AD2838" i="4"/>
  <c r="H2847" i="4"/>
  <c r="AB2848" i="4"/>
  <c r="AA2848" i="4"/>
  <c r="H2878" i="4"/>
  <c r="AA2881" i="4"/>
  <c r="AB2891" i="4"/>
  <c r="H2827" i="4"/>
  <c r="AA2829" i="4"/>
  <c r="AB2850" i="4"/>
  <c r="H2855" i="4"/>
  <c r="AB2856" i="4"/>
  <c r="AA2856" i="4"/>
  <c r="AC2881" i="4"/>
  <c r="AB2910" i="4"/>
  <c r="H2910" i="4"/>
  <c r="AD2910" i="4"/>
  <c r="AC2910" i="4"/>
  <c r="AA2910" i="4"/>
  <c r="AB2838" i="4"/>
  <c r="AC2850" i="4"/>
  <c r="AC2867" i="4"/>
  <c r="AD2867" i="4"/>
  <c r="AC2872" i="4"/>
  <c r="AB2887" i="4"/>
  <c r="H2887" i="4"/>
  <c r="AD2887" i="4"/>
  <c r="H2939" i="4"/>
  <c r="AB2939" i="4"/>
  <c r="AC2939" i="4"/>
  <c r="H3009" i="4"/>
  <c r="AA3009" i="4"/>
  <c r="AD3009" i="4"/>
  <c r="AC3009" i="4"/>
  <c r="AB3009" i="4"/>
  <c r="AD2846" i="4"/>
  <c r="AA2846" i="4"/>
  <c r="H2866" i="4"/>
  <c r="AB2877" i="4"/>
  <c r="AC2882" i="4"/>
  <c r="AB2898" i="4"/>
  <c r="AD2908" i="4"/>
  <c r="AB2936" i="4"/>
  <c r="AA2936" i="4"/>
  <c r="H2936" i="4"/>
  <c r="AC2936" i="4"/>
  <c r="AB2945" i="4"/>
  <c r="H2890" i="4"/>
  <c r="AC2890" i="4"/>
  <c r="AB2897" i="4"/>
  <c r="AD2898" i="4"/>
  <c r="AB2906" i="4"/>
  <c r="AB2930" i="4"/>
  <c r="H2944" i="4"/>
  <c r="AB2944" i="4"/>
  <c r="AD2944" i="4"/>
  <c r="AB2849" i="4"/>
  <c r="AD2854" i="4"/>
  <c r="AA2854" i="4"/>
  <c r="AB2870" i="4"/>
  <c r="H2874" i="4"/>
  <c r="AB2915" i="4"/>
  <c r="H2927" i="4"/>
  <c r="AB2927" i="4"/>
  <c r="AC2927" i="4"/>
  <c r="AA2939" i="4"/>
  <c r="H2882" i="4"/>
  <c r="AB2924" i="4"/>
  <c r="AA2924" i="4"/>
  <c r="H2924" i="4"/>
  <c r="AD2924" i="4"/>
  <c r="AD2939" i="4"/>
  <c r="AB2954" i="4"/>
  <c r="H2954" i="4"/>
  <c r="AC2954" i="4"/>
  <c r="AA2954" i="4"/>
  <c r="H2898" i="4"/>
  <c r="AC2898" i="4"/>
  <c r="AB2908" i="4"/>
  <c r="AA2908" i="4"/>
  <c r="H2908" i="4"/>
  <c r="AD2936" i="4"/>
  <c r="H2950" i="4"/>
  <c r="AD2950" i="4"/>
  <c r="AC2950" i="4"/>
  <c r="AA2950" i="4"/>
  <c r="AD2870" i="4"/>
  <c r="AA2870" i="4"/>
  <c r="H2877" i="4"/>
  <c r="AB2888" i="4"/>
  <c r="AA2888" i="4"/>
  <c r="H2888" i="4"/>
  <c r="AA2906" i="4"/>
  <c r="H2919" i="4"/>
  <c r="AB2919" i="4"/>
  <c r="AD2919" i="4"/>
  <c r="AC2919" i="4"/>
  <c r="AC2944" i="4"/>
  <c r="AD2974" i="4"/>
  <c r="AB2974" i="4"/>
  <c r="H2974" i="4"/>
  <c r="AC2974" i="4"/>
  <c r="AA2974" i="4"/>
  <c r="AA2927" i="4"/>
  <c r="AD2927" i="4"/>
  <c r="AC2930" i="4"/>
  <c r="H2930" i="4"/>
  <c r="AD2930" i="4"/>
  <c r="AA2930" i="4"/>
  <c r="AB2932" i="4"/>
  <c r="AA2932" i="4"/>
  <c r="AD2932" i="4"/>
  <c r="AC2932" i="4"/>
  <c r="H2945" i="4"/>
  <c r="AD2945" i="4"/>
  <c r="AC2945" i="4"/>
  <c r="AA2945" i="4"/>
  <c r="AB2889" i="4"/>
  <c r="AD2890" i="4"/>
  <c r="AA2897" i="4"/>
  <c r="AC2924" i="4"/>
  <c r="H2935" i="4"/>
  <c r="AB2935" i="4"/>
  <c r="AA2949" i="4"/>
  <c r="AC2983" i="4"/>
  <c r="AD2983" i="4"/>
  <c r="H2983" i="4"/>
  <c r="AB2983" i="4"/>
  <c r="AA2983" i="4"/>
  <c r="AA2970" i="4"/>
  <c r="AB2970" i="4"/>
  <c r="H2970" i="4"/>
  <c r="AD2970" i="4"/>
  <c r="AD2893" i="4"/>
  <c r="AD2901" i="4"/>
  <c r="AB2920" i="4"/>
  <c r="AA2920" i="4"/>
  <c r="H2923" i="4"/>
  <c r="AB2923" i="4"/>
  <c r="AC2926" i="4"/>
  <c r="AC2938" i="4"/>
  <c r="H2992" i="4"/>
  <c r="AA2992" i="4"/>
  <c r="AD2992" i="4"/>
  <c r="AC2992" i="4"/>
  <c r="AB2992" i="4"/>
  <c r="AA2990" i="4"/>
  <c r="AB2990" i="4"/>
  <c r="H2990" i="4"/>
  <c r="AD2990" i="4"/>
  <c r="AC2990" i="4"/>
  <c r="AC2970" i="4"/>
  <c r="AB2907" i="4"/>
  <c r="AB2911" i="4"/>
  <c r="AD2916" i="4"/>
  <c r="AD2934" i="4"/>
  <c r="AA2935" i="4"/>
  <c r="AD2940" i="4"/>
  <c r="AD2958" i="4"/>
  <c r="AB2958" i="4"/>
  <c r="AA2958" i="4"/>
  <c r="H2960" i="4"/>
  <c r="AA2960" i="4"/>
  <c r="AB2960" i="4"/>
  <c r="AD2960" i="4"/>
  <c r="H2949" i="4"/>
  <c r="AD2949" i="4"/>
  <c r="AB2949" i="4"/>
  <c r="AB2916" i="4"/>
  <c r="AA2916" i="4"/>
  <c r="AC2918" i="4"/>
  <c r="AA2923" i="4"/>
  <c r="AB2928" i="4"/>
  <c r="AA2928" i="4"/>
  <c r="H2931" i="4"/>
  <c r="AB2931" i="4"/>
  <c r="AD2935" i="4"/>
  <c r="AC2943" i="4"/>
  <c r="AB2943" i="4"/>
  <c r="AA2943" i="4"/>
  <c r="H2943" i="4"/>
  <c r="H2958" i="4"/>
  <c r="H2905" i="4"/>
  <c r="H2909" i="4"/>
  <c r="AC2923" i="4"/>
  <c r="AA2926" i="4"/>
  <c r="AC2934" i="4"/>
  <c r="AA2938" i="4"/>
  <c r="AB2940" i="4"/>
  <c r="AA2940" i="4"/>
  <c r="H2952" i="4"/>
  <c r="AD2952" i="4"/>
  <c r="AA2952" i="4"/>
  <c r="H2956" i="4"/>
  <c r="AC2956" i="4"/>
  <c r="AC2991" i="4"/>
  <c r="H2991" i="4"/>
  <c r="AD2991" i="4"/>
  <c r="AB2991" i="4"/>
  <c r="AA2991" i="4"/>
  <c r="AA2942" i="4"/>
  <c r="H2948" i="4"/>
  <c r="AD2957" i="4"/>
  <c r="AC2977" i="4"/>
  <c r="H2984" i="4"/>
  <c r="AA2984" i="4"/>
  <c r="AD2984" i="4"/>
  <c r="AC2984" i="4"/>
  <c r="AC2955" i="4"/>
  <c r="H2955" i="4"/>
  <c r="H2962" i="4"/>
  <c r="H2972" i="4"/>
  <c r="H3034" i="4"/>
  <c r="AC3034" i="4"/>
  <c r="AB3034" i="4"/>
  <c r="AD3034" i="4"/>
  <c r="AA3034" i="4"/>
  <c r="AD2966" i="4"/>
  <c r="H2968" i="4"/>
  <c r="AC2968" i="4"/>
  <c r="AC2998" i="4"/>
  <c r="AA2998" i="4"/>
  <c r="H2998" i="4"/>
  <c r="AD2998" i="4"/>
  <c r="AB2998" i="4"/>
  <c r="AD2961" i="4"/>
  <c r="AB2962" i="4"/>
  <c r="AD2913" i="4"/>
  <c r="AD2917" i="4"/>
  <c r="AD2921" i="4"/>
  <c r="AD2925" i="4"/>
  <c r="AD2929" i="4"/>
  <c r="AD2941" i="4"/>
  <c r="AD2946" i="4"/>
  <c r="AA2948" i="4"/>
  <c r="AA2953" i="4"/>
  <c r="AA2957" i="4"/>
  <c r="H2961" i="4"/>
  <c r="AD2962" i="4"/>
  <c r="H2966" i="4"/>
  <c r="AB2972" i="4"/>
  <c r="AB2977" i="4"/>
  <c r="AB2948" i="4"/>
  <c r="AB2953" i="4"/>
  <c r="AA2955" i="4"/>
  <c r="AB2957" i="4"/>
  <c r="AC2959" i="4"/>
  <c r="H2964" i="4"/>
  <c r="AC2972" i="4"/>
  <c r="AD2977" i="4"/>
  <c r="AA2986" i="4"/>
  <c r="AA2994" i="4"/>
  <c r="AD2997" i="4"/>
  <c r="AA3002" i="4"/>
  <c r="H3002" i="4"/>
  <c r="AD3003" i="4"/>
  <c r="AA3023" i="4"/>
  <c r="H3023" i="4"/>
  <c r="AC3023" i="4"/>
  <c r="AB3023" i="4"/>
  <c r="H3033" i="4"/>
  <c r="AB3033" i="4"/>
  <c r="AD3033" i="4"/>
  <c r="AC3033" i="4"/>
  <c r="AA3033" i="4"/>
  <c r="AC2963" i="4"/>
  <c r="AD2963" i="4"/>
  <c r="AA2965" i="4"/>
  <c r="AC2971" i="4"/>
  <c r="AC2973" i="4"/>
  <c r="AC2979" i="4"/>
  <c r="AB2982" i="4"/>
  <c r="H2986" i="4"/>
  <c r="H2989" i="4"/>
  <c r="H2994" i="4"/>
  <c r="H3000" i="4"/>
  <c r="AA3000" i="4"/>
  <c r="AC2982" i="4"/>
  <c r="AB2997" i="4"/>
  <c r="AC3003" i="4"/>
  <c r="AB3003" i="4"/>
  <c r="AC2980" i="4"/>
  <c r="AC2987" i="4"/>
  <c r="H2987" i="4"/>
  <c r="AB2988" i="4"/>
  <c r="AD2993" i="4"/>
  <c r="AC2995" i="4"/>
  <c r="H2995" i="4"/>
  <c r="H2997" i="4"/>
  <c r="H3003" i="4"/>
  <c r="AD3004" i="4"/>
  <c r="AD3023" i="4"/>
  <c r="AC3002" i="4"/>
  <c r="AC3010" i="4"/>
  <c r="AB3013" i="4"/>
  <c r="H3013" i="4"/>
  <c r="AA2985" i="4"/>
  <c r="H2985" i="4"/>
  <c r="AB2986" i="4"/>
  <c r="AC2993" i="4"/>
  <c r="H2993" i="4"/>
  <c r="AB2994" i="4"/>
  <c r="AD3002" i="4"/>
  <c r="H3004" i="4"/>
  <c r="AB3004" i="4"/>
  <c r="H2980" i="4"/>
  <c r="AA2980" i="4"/>
  <c r="H2982" i="4"/>
  <c r="H2988" i="4"/>
  <c r="AC2988" i="4"/>
  <c r="AA2988" i="4"/>
  <c r="AC2994" i="4"/>
  <c r="AA2981" i="4"/>
  <c r="AD2986" i="4"/>
  <c r="AB2989" i="4"/>
  <c r="AD2994" i="4"/>
  <c r="AA2997" i="4"/>
  <c r="AC2999" i="4"/>
  <c r="H2999" i="4"/>
  <c r="AA2999" i="4"/>
  <c r="AC3000" i="4"/>
  <c r="AA3017" i="4"/>
  <c r="H3017" i="4"/>
  <c r="AD3017" i="4"/>
  <c r="AC3017" i="4"/>
  <c r="H3020" i="4"/>
  <c r="AC3020" i="4"/>
  <c r="AA3020" i="4"/>
  <c r="AD3020" i="4"/>
  <c r="AB3020" i="4"/>
  <c r="H3016" i="4"/>
  <c r="AD3016" i="4"/>
  <c r="AB3016" i="4"/>
  <c r="AB3037" i="4"/>
  <c r="AB3048" i="4"/>
  <c r="AC3048" i="4"/>
  <c r="AA3048" i="4"/>
  <c r="AD3048" i="4"/>
  <c r="H3048" i="4"/>
  <c r="H3008" i="4"/>
  <c r="AB3008" i="4"/>
  <c r="H3012" i="4"/>
  <c r="H3014" i="4"/>
  <c r="AC3019" i="4"/>
  <c r="H3019" i="4"/>
  <c r="AC3021" i="4"/>
  <c r="H3026" i="4"/>
  <c r="AA3026" i="4"/>
  <c r="AD3026" i="4"/>
  <c r="H3030" i="4"/>
  <c r="AB3030" i="4"/>
  <c r="AD3030" i="4"/>
  <c r="H2976" i="4"/>
  <c r="AC3007" i="4"/>
  <c r="AC3015" i="4"/>
  <c r="AA3028" i="4"/>
  <c r="AB3028" i="4"/>
  <c r="AB3032" i="4"/>
  <c r="AC3032" i="4"/>
  <c r="AA3032" i="4"/>
  <c r="AD3032" i="4"/>
  <c r="H3032" i="4"/>
  <c r="L3055" i="4"/>
  <c r="AC3055" i="4"/>
  <c r="AB3055" i="4"/>
  <c r="AD3055" i="4"/>
  <c r="AA3055" i="4"/>
  <c r="H3055" i="4"/>
  <c r="AD3037" i="4"/>
  <c r="AA3037" i="4"/>
  <c r="AC3037" i="4"/>
  <c r="AC3047" i="4"/>
  <c r="AB3047" i="4"/>
  <c r="AA3047" i="4"/>
  <c r="H3047" i="4"/>
  <c r="AD3047" i="4"/>
  <c r="AA3016" i="4"/>
  <c r="AA3021" i="4"/>
  <c r="AA3024" i="4"/>
  <c r="AD3024" i="4"/>
  <c r="AC3024" i="4"/>
  <c r="H3024" i="4"/>
  <c r="AA3008" i="4"/>
  <c r="AB3012" i="4"/>
  <c r="AB3014" i="4"/>
  <c r="AC3016" i="4"/>
  <c r="AB3019" i="4"/>
  <c r="AA3030" i="4"/>
  <c r="H3037" i="4"/>
  <c r="AD3043" i="4"/>
  <c r="AC3043" i="4"/>
  <c r="AA3043" i="4"/>
  <c r="H3043" i="4"/>
  <c r="AD3027" i="4"/>
  <c r="H3027" i="4"/>
  <c r="AD3035" i="4"/>
  <c r="AC3035" i="4"/>
  <c r="AA3035" i="4"/>
  <c r="H3041" i="4"/>
  <c r="AC3041" i="4"/>
  <c r="AC3042" i="4"/>
  <c r="AD3051" i="4"/>
  <c r="AC3051" i="4"/>
  <c r="H3051" i="4"/>
  <c r="AC3053" i="4"/>
  <c r="AA3053" i="4"/>
  <c r="AA3056" i="4"/>
  <c r="AB3056" i="4"/>
  <c r="L3056" i="4"/>
  <c r="AD3056" i="4"/>
  <c r="AB3039" i="4"/>
  <c r="AC3050" i="4"/>
  <c r="AB3050" i="4"/>
  <c r="H3050" i="4"/>
  <c r="AA3027" i="4"/>
  <c r="AA3041" i="4"/>
  <c r="AB3042" i="4"/>
  <c r="AA3050" i="4"/>
  <c r="AD3053" i="4"/>
  <c r="H2996" i="4"/>
  <c r="AC3027" i="4"/>
  <c r="AD3041" i="4"/>
  <c r="H3039" i="4"/>
  <c r="AC3039" i="4"/>
  <c r="H3022" i="4"/>
  <c r="AB3036" i="4"/>
  <c r="E3057" i="4"/>
  <c r="F3058" i="4"/>
  <c r="AB3044" i="4"/>
  <c r="H3049" i="4"/>
  <c r="AB3052" i="4"/>
  <c r="AA3036" i="4"/>
  <c r="AB3040" i="4"/>
  <c r="AC3040" i="4"/>
  <c r="AA3040" i="4"/>
  <c r="H3052" i="4"/>
  <c r="H2734" i="2"/>
  <c r="H2658" i="2"/>
  <c r="H2654" i="2"/>
  <c r="H2676" i="2"/>
  <c r="H2670" i="2"/>
  <c r="H2664" i="2"/>
  <c r="H2674" i="2"/>
  <c r="H2668" i="2"/>
  <c r="H2662" i="2"/>
  <c r="H2680" i="2"/>
  <c r="H2656" i="2"/>
  <c r="H2678" i="2"/>
  <c r="H2666" i="2"/>
  <c r="H2660" i="2"/>
  <c r="H2651" i="2"/>
  <c r="H2672" i="2"/>
  <c r="H2450" i="2"/>
  <c r="H2446" i="2"/>
  <c r="H2442" i="2"/>
  <c r="H2453" i="2"/>
  <c r="H2451" i="2"/>
  <c r="H2449" i="2"/>
  <c r="H2447" i="2"/>
  <c r="H2445" i="2"/>
  <c r="H2443" i="2"/>
  <c r="H2441" i="2"/>
  <c r="H2439" i="2"/>
  <c r="H2448" i="2"/>
  <c r="H2440" i="2"/>
  <c r="H2452" i="2"/>
  <c r="H2444" i="2"/>
  <c r="H763" i="2"/>
  <c r="H753" i="2"/>
  <c r="H751" i="2"/>
  <c r="H741" i="2"/>
  <c r="H769" i="2"/>
  <c r="H759" i="2"/>
  <c r="H749" i="2"/>
  <c r="H767" i="2"/>
  <c r="H757" i="2"/>
  <c r="H765" i="2"/>
  <c r="H755" i="2"/>
  <c r="H747" i="2"/>
  <c r="H745" i="2"/>
  <c r="H761" i="2"/>
  <c r="H743" i="2"/>
  <c r="H2093" i="2"/>
  <c r="H2096" i="2"/>
  <c r="H2081" i="2"/>
  <c r="H2066" i="2"/>
  <c r="H2099" i="2"/>
  <c r="H2087" i="2"/>
  <c r="H2072" i="2"/>
  <c r="H2078" i="2"/>
  <c r="H2090" i="2"/>
  <c r="H2075" i="2"/>
  <c r="H2063" i="2"/>
  <c r="H2084" i="2"/>
  <c r="H2057" i="2"/>
  <c r="H2069" i="2"/>
  <c r="H2060" i="2"/>
  <c r="H1824" i="2"/>
  <c r="H1852" i="2"/>
  <c r="H1812" i="2"/>
  <c r="H1808" i="2"/>
  <c r="H1803" i="2"/>
  <c r="H1798" i="2"/>
  <c r="H1869" i="2"/>
  <c r="H1864" i="2"/>
  <c r="H1859" i="2"/>
  <c r="H1849" i="2"/>
  <c r="H1844" i="2"/>
  <c r="H1839" i="2"/>
  <c r="H1817" i="2"/>
  <c r="H1834" i="2"/>
  <c r="H1494" i="2"/>
  <c r="H1490" i="2"/>
  <c r="H1829" i="2"/>
  <c r="H1635" i="2"/>
  <c r="H1611" i="2"/>
  <c r="H1639" i="2"/>
  <c r="H1615" i="2"/>
  <c r="H1643" i="2"/>
  <c r="H1619" i="2"/>
  <c r="H1647" i="2"/>
  <c r="H1623" i="2"/>
  <c r="H1651" i="2"/>
  <c r="H1627" i="2"/>
  <c r="H1603" i="2"/>
  <c r="H1607" i="2"/>
  <c r="H1631" i="2"/>
  <c r="AG91" i="2"/>
  <c r="I91" i="2"/>
  <c r="AF91" i="2"/>
  <c r="H101" i="2"/>
  <c r="H103" i="2"/>
  <c r="AJ112" i="2"/>
  <c r="AG112" i="2"/>
  <c r="AJ136" i="2"/>
  <c r="AG136" i="2"/>
  <c r="AJ160" i="2"/>
  <c r="AG160" i="2"/>
  <c r="AJ184" i="2"/>
  <c r="AG184" i="2"/>
  <c r="H199" i="2"/>
  <c r="AJ208" i="2"/>
  <c r="AG208" i="2"/>
  <c r="AJ232" i="2"/>
  <c r="AG232" i="2"/>
  <c r="AH232" i="2"/>
  <c r="AI235" i="2"/>
  <c r="AG235" i="2"/>
  <c r="I235" i="2"/>
  <c r="AD235" i="2"/>
  <c r="AJ235" i="2"/>
  <c r="AI251" i="2"/>
  <c r="AG251" i="2"/>
  <c r="I251" i="2"/>
  <c r="AD251" i="2"/>
  <c r="AJ251" i="2"/>
  <c r="AI267" i="2"/>
  <c r="AG267" i="2"/>
  <c r="I267" i="2"/>
  <c r="AD267" i="2"/>
  <c r="AJ267" i="2"/>
  <c r="AI283" i="2"/>
  <c r="AG283" i="2"/>
  <c r="I283" i="2"/>
  <c r="AD283" i="2"/>
  <c r="AJ283" i="2"/>
  <c r="AI299" i="2"/>
  <c r="AG299" i="2"/>
  <c r="I299" i="2"/>
  <c r="AD299" i="2"/>
  <c r="AJ299" i="2"/>
  <c r="AI315" i="2"/>
  <c r="AG315" i="2"/>
  <c r="I315" i="2"/>
  <c r="AD315" i="2"/>
  <c r="AJ315" i="2"/>
  <c r="AI331" i="2"/>
  <c r="AG331" i="2"/>
  <c r="I331" i="2"/>
  <c r="AD331" i="2"/>
  <c r="AJ331" i="2"/>
  <c r="H348" i="2"/>
  <c r="AC353" i="2"/>
  <c r="AJ353" i="2"/>
  <c r="AI353" i="2"/>
  <c r="AH353" i="2"/>
  <c r="AC369" i="2"/>
  <c r="AJ369" i="2"/>
  <c r="AI369" i="2"/>
  <c r="AH369" i="2"/>
  <c r="H379" i="2"/>
  <c r="AC397" i="2"/>
  <c r="AB397" i="2"/>
  <c r="AJ397" i="2"/>
  <c r="AI397" i="2"/>
  <c r="AH397" i="2"/>
  <c r="AC405" i="2"/>
  <c r="AI405" i="2"/>
  <c r="AH405" i="2"/>
  <c r="I405" i="2"/>
  <c r="AG405" i="2"/>
  <c r="AF430" i="2"/>
  <c r="AC430" i="2"/>
  <c r="AJ430" i="2"/>
  <c r="AI430" i="2"/>
  <c r="I430" i="2"/>
  <c r="AG430" i="2"/>
  <c r="AE430" i="2"/>
  <c r="AD430" i="2"/>
  <c r="H488" i="2"/>
  <c r="AJ619" i="2"/>
  <c r="AI619" i="2"/>
  <c r="AD619" i="2"/>
  <c r="AG619" i="2"/>
  <c r="AF619" i="2"/>
  <c r="AE619" i="2"/>
  <c r="AC619" i="2"/>
  <c r="AB619" i="2"/>
  <c r="I619" i="2"/>
  <c r="AH619" i="2"/>
  <c r="H2571" i="2"/>
  <c r="H2570" i="2"/>
  <c r="H1682" i="2"/>
  <c r="H1677" i="2"/>
  <c r="H1681" i="2"/>
  <c r="H1676" i="2"/>
  <c r="H1670" i="2"/>
  <c r="H1562" i="2"/>
  <c r="H1550" i="2"/>
  <c r="H1546" i="2"/>
  <c r="H1542" i="2"/>
  <c r="H1538" i="2"/>
  <c r="H1534" i="2"/>
  <c r="H1530" i="2"/>
  <c r="H1526" i="2"/>
  <c r="H1522" i="2"/>
  <c r="H1678" i="2"/>
  <c r="H1675" i="2"/>
  <c r="H1672" i="2"/>
  <c r="H1519" i="2"/>
  <c r="H1680" i="2"/>
  <c r="H1683" i="2"/>
  <c r="H1674" i="2"/>
  <c r="H1669" i="2"/>
  <c r="H1671" i="2"/>
  <c r="H1553" i="2"/>
  <c r="H1679" i="2"/>
  <c r="H1673" i="2"/>
  <c r="H1556" i="2"/>
  <c r="H1513" i="2"/>
  <c r="H1559" i="2"/>
  <c r="H1516" i="2"/>
  <c r="H1162" i="2"/>
  <c r="H1215" i="2"/>
  <c r="H1212" i="2"/>
  <c r="H1164" i="2"/>
  <c r="H1163" i="2"/>
  <c r="H1165" i="2"/>
  <c r="H522" i="2"/>
  <c r="H518" i="2"/>
  <c r="H514" i="2"/>
  <c r="H510" i="2"/>
  <c r="H414" i="2"/>
  <c r="H410" i="2"/>
  <c r="H524" i="2"/>
  <c r="H516" i="2"/>
  <c r="H511" i="2"/>
  <c r="H523" i="2"/>
  <c r="H413" i="2"/>
  <c r="H521" i="2"/>
  <c r="H134" i="2"/>
  <c r="H130" i="2"/>
  <c r="H520" i="2"/>
  <c r="H517" i="2"/>
  <c r="H512" i="2"/>
  <c r="H409" i="2"/>
  <c r="H515" i="2"/>
  <c r="H412" i="2"/>
  <c r="H519" i="2"/>
  <c r="H2497" i="2"/>
  <c r="H2493" i="2"/>
  <c r="H2489" i="2"/>
  <c r="H2485" i="2"/>
  <c r="H2498" i="2"/>
  <c r="H2494" i="2"/>
  <c r="H2488" i="2"/>
  <c r="H2484" i="2"/>
  <c r="H2487" i="2"/>
  <c r="H2496" i="2"/>
  <c r="H2492" i="2"/>
  <c r="H2491" i="2"/>
  <c r="H2486" i="2"/>
  <c r="H2490" i="2"/>
  <c r="H2204" i="2"/>
  <c r="H2192" i="2"/>
  <c r="H2180" i="2"/>
  <c r="H2495" i="2"/>
  <c r="H2198" i="2"/>
  <c r="H2138" i="2"/>
  <c r="H2156" i="2"/>
  <c r="H2174" i="2"/>
  <c r="H2126" i="2"/>
  <c r="H2144" i="2"/>
  <c r="H2162" i="2"/>
  <c r="H2186" i="2"/>
  <c r="H2132" i="2"/>
  <c r="H2150" i="2"/>
  <c r="H2120" i="2"/>
  <c r="H2168" i="2"/>
  <c r="H254" i="2"/>
  <c r="H242" i="2"/>
  <c r="H230" i="2"/>
  <c r="H218" i="2"/>
  <c r="H1378" i="2"/>
  <c r="H1373" i="2"/>
  <c r="H1369" i="2"/>
  <c r="H1365" i="2"/>
  <c r="H1353" i="2"/>
  <c r="H1341" i="2"/>
  <c r="H1329" i="2"/>
  <c r="H1377" i="2"/>
  <c r="H1359" i="2"/>
  <c r="H1335" i="2"/>
  <c r="H1374" i="2"/>
  <c r="H1368" i="2"/>
  <c r="H1371" i="2"/>
  <c r="H1350" i="2"/>
  <c r="H1326" i="2"/>
  <c r="H1367" i="2"/>
  <c r="H1356" i="2"/>
  <c r="H1332" i="2"/>
  <c r="H1376" i="2"/>
  <c r="H1370" i="2"/>
  <c r="H1347" i="2"/>
  <c r="H1323" i="2"/>
  <c r="H1379" i="2"/>
  <c r="H876" i="2"/>
  <c r="H872" i="2"/>
  <c r="H868" i="2"/>
  <c r="H864" i="2"/>
  <c r="H860" i="2"/>
  <c r="H856" i="2"/>
  <c r="H852" i="2"/>
  <c r="H1338" i="2"/>
  <c r="H1366" i="2"/>
  <c r="H1344" i="2"/>
  <c r="H1320" i="2"/>
  <c r="H1375" i="2"/>
  <c r="H1372" i="2"/>
  <c r="H850" i="2"/>
  <c r="H878" i="2"/>
  <c r="H866" i="2"/>
  <c r="H870" i="2"/>
  <c r="H862" i="2"/>
  <c r="H858" i="2"/>
  <c r="H854" i="2"/>
  <c r="H874" i="2"/>
  <c r="H2791" i="2"/>
  <c r="H2786" i="2"/>
  <c r="H2794" i="2"/>
  <c r="H2789" i="2"/>
  <c r="H2784" i="2"/>
  <c r="H2781" i="2"/>
  <c r="H2780" i="2"/>
  <c r="H2785" i="2"/>
  <c r="H2783" i="2"/>
  <c r="H2792" i="2"/>
  <c r="H2788" i="2"/>
  <c r="H2782" i="2"/>
  <c r="H2790" i="2"/>
  <c r="H2793" i="2"/>
  <c r="H2787" i="2"/>
  <c r="H1301" i="2"/>
  <c r="H1297" i="2"/>
  <c r="H1293" i="2"/>
  <c r="H1298" i="2"/>
  <c r="H1274" i="2"/>
  <c r="H1300" i="2"/>
  <c r="H1276" i="2"/>
  <c r="H958" i="2"/>
  <c r="H954" i="2"/>
  <c r="H1302" i="2"/>
  <c r="H1278" i="2"/>
  <c r="H1254" i="2"/>
  <c r="H1256" i="2"/>
  <c r="H1295" i="2"/>
  <c r="H1258" i="2"/>
  <c r="H1260" i="2"/>
  <c r="H1299" i="2"/>
  <c r="H1262" i="2"/>
  <c r="H1264" i="2"/>
  <c r="H956" i="2"/>
  <c r="H1303" i="2"/>
  <c r="H1266" i="2"/>
  <c r="H1294" i="2"/>
  <c r="H1270" i="2"/>
  <c r="H1272" i="2"/>
  <c r="H1296" i="2"/>
  <c r="H843" i="2"/>
  <c r="H1268" i="2"/>
  <c r="H827" i="2"/>
  <c r="H811" i="2"/>
  <c r="H835" i="2"/>
  <c r="H799" i="2"/>
  <c r="H839" i="2"/>
  <c r="H847" i="2"/>
  <c r="H807" i="2"/>
  <c r="H815" i="2"/>
  <c r="H957" i="2"/>
  <c r="H823" i="2"/>
  <c r="H791" i="2"/>
  <c r="H803" i="2"/>
  <c r="H831" i="2"/>
  <c r="H819" i="2"/>
  <c r="H795" i="2"/>
  <c r="H182" i="2"/>
  <c r="H2386" i="2"/>
  <c r="H2382" i="2"/>
  <c r="H2378" i="2"/>
  <c r="H2374" i="2"/>
  <c r="H2370" i="2"/>
  <c r="H2366" i="2"/>
  <c r="H2362" i="2"/>
  <c r="H2358" i="2"/>
  <c r="H2380" i="2"/>
  <c r="H2368" i="2"/>
  <c r="H2360" i="2"/>
  <c r="H2376" i="2"/>
  <c r="H2384" i="2"/>
  <c r="H2372" i="2"/>
  <c r="H2364" i="2"/>
  <c r="H2981" i="2"/>
  <c r="H2976" i="2"/>
  <c r="H2973" i="2"/>
  <c r="H2972" i="2"/>
  <c r="H2984" i="2"/>
  <c r="H2983" i="2"/>
  <c r="H2985" i="2"/>
  <c r="H2980" i="2"/>
  <c r="H2971" i="2"/>
  <c r="H2974" i="2"/>
  <c r="H2900" i="2"/>
  <c r="H2982" i="2"/>
  <c r="H2975" i="2"/>
  <c r="H2977" i="2"/>
  <c r="H2816" i="2"/>
  <c r="H2899" i="2"/>
  <c r="H2799" i="2"/>
  <c r="H2978" i="2"/>
  <c r="H2798" i="2"/>
  <c r="H2817" i="2"/>
  <c r="H2800" i="2"/>
  <c r="H2797" i="2"/>
  <c r="H2979" i="2"/>
  <c r="H2334" i="2"/>
  <c r="H2357" i="2"/>
  <c r="H2355" i="2"/>
  <c r="H2345" i="2"/>
  <c r="H2353" i="2"/>
  <c r="H2343" i="2"/>
  <c r="H2351" i="2"/>
  <c r="H2347" i="2"/>
  <c r="H2339" i="2"/>
  <c r="H2325" i="2"/>
  <c r="H2341" i="2"/>
  <c r="H2337" i="2"/>
  <c r="H2349" i="2"/>
  <c r="H2331" i="2"/>
  <c r="H2328" i="2"/>
  <c r="H1598" i="2"/>
  <c r="H1594" i="2"/>
  <c r="H1590" i="2"/>
  <c r="H1600" i="2"/>
  <c r="H1587" i="2"/>
  <c r="H1589" i="2"/>
  <c r="H1591" i="2"/>
  <c r="H1593" i="2"/>
  <c r="H1595" i="2"/>
  <c r="H1597" i="2"/>
  <c r="H1599" i="2"/>
  <c r="H1588" i="2"/>
  <c r="H1601" i="2"/>
  <c r="H1592" i="2"/>
  <c r="H1596" i="2"/>
  <c r="H1363" i="2"/>
  <c r="H784" i="2"/>
  <c r="H780" i="2"/>
  <c r="H1364" i="2"/>
  <c r="H783" i="2"/>
  <c r="H779" i="2"/>
  <c r="H782" i="2"/>
  <c r="H781" i="2"/>
  <c r="H306" i="2"/>
  <c r="H302" i="2"/>
  <c r="H298" i="2"/>
  <c r="H294" i="2"/>
  <c r="H174" i="2"/>
  <c r="H170" i="2"/>
  <c r="H166" i="2"/>
  <c r="H162" i="2"/>
  <c r="H158" i="2"/>
  <c r="H154" i="2"/>
  <c r="H150" i="2"/>
  <c r="H2181" i="2"/>
  <c r="H2151" i="2"/>
  <c r="H2187" i="2"/>
  <c r="H2193" i="2"/>
  <c r="H2169" i="2"/>
  <c r="H2121" i="2"/>
  <c r="H2139" i="2"/>
  <c r="H2199" i="2"/>
  <c r="H2157" i="2"/>
  <c r="H2205" i="2"/>
  <c r="H2175" i="2"/>
  <c r="H2127" i="2"/>
  <c r="H2163" i="2"/>
  <c r="H2145" i="2"/>
  <c r="H2133" i="2"/>
  <c r="H1911" i="2"/>
  <c r="H1913" i="2"/>
  <c r="H1909" i="2"/>
  <c r="H1872" i="2"/>
  <c r="H1905" i="2"/>
  <c r="H1895" i="2"/>
  <c r="H1893" i="2"/>
  <c r="H1915" i="2"/>
  <c r="H1876" i="2"/>
  <c r="H1907" i="2"/>
  <c r="H1901" i="2"/>
  <c r="H1899" i="2"/>
  <c r="H1874" i="2"/>
  <c r="H1897" i="2"/>
  <c r="H1903" i="2"/>
  <c r="H1633" i="2"/>
  <c r="H1609" i="2"/>
  <c r="H1637" i="2"/>
  <c r="H1613" i="2"/>
  <c r="H1641" i="2"/>
  <c r="H1617" i="2"/>
  <c r="H1492" i="2"/>
  <c r="H1645" i="2"/>
  <c r="H1621" i="2"/>
  <c r="H1649" i="2"/>
  <c r="H1625" i="2"/>
  <c r="H1653" i="2"/>
  <c r="H1629" i="2"/>
  <c r="H1605" i="2"/>
  <c r="H1496" i="2"/>
  <c r="H450" i="2"/>
  <c r="H446" i="2"/>
  <c r="H442" i="2"/>
  <c r="H438" i="2"/>
  <c r="H451" i="2"/>
  <c r="H447" i="2"/>
  <c r="H445" i="2"/>
  <c r="H366" i="2"/>
  <c r="H354" i="2"/>
  <c r="H342" i="2"/>
  <c r="H330" i="2"/>
  <c r="H449" i="2"/>
  <c r="H444" i="2"/>
  <c r="H360" i="2"/>
  <c r="H448" i="2"/>
  <c r="AE3" i="2"/>
  <c r="AE6" i="2"/>
  <c r="AE9" i="2"/>
  <c r="AE12" i="2"/>
  <c r="I16" i="2"/>
  <c r="AG16" i="2"/>
  <c r="I20" i="2"/>
  <c r="AG20" i="2"/>
  <c r="I24" i="2"/>
  <c r="AG24" i="2"/>
  <c r="AF78" i="2"/>
  <c r="AH91" i="2"/>
  <c r="AG97" i="2"/>
  <c r="AI99" i="2"/>
  <c r="AG99" i="2"/>
  <c r="I99" i="2"/>
  <c r="AH99" i="2"/>
  <c r="AB102" i="2"/>
  <c r="AF110" i="2"/>
  <c r="AD110" i="2"/>
  <c r="AH110" i="2"/>
  <c r="AH112" i="2"/>
  <c r="AB113" i="2"/>
  <c r="AC115" i="2"/>
  <c r="AG121" i="2"/>
  <c r="AI123" i="2"/>
  <c r="AG123" i="2"/>
  <c r="I123" i="2"/>
  <c r="AH123" i="2"/>
  <c r="AB126" i="2"/>
  <c r="AF134" i="2"/>
  <c r="AD134" i="2"/>
  <c r="AH134" i="2"/>
  <c r="H136" i="2"/>
  <c r="AH136" i="2"/>
  <c r="AB137" i="2"/>
  <c r="AC139" i="2"/>
  <c r="AG145" i="2"/>
  <c r="AI147" i="2"/>
  <c r="AG147" i="2"/>
  <c r="I147" i="2"/>
  <c r="AH147" i="2"/>
  <c r="AF158" i="2"/>
  <c r="AD158" i="2"/>
  <c r="AH158" i="2"/>
  <c r="H160" i="2"/>
  <c r="AH160" i="2"/>
  <c r="AG169" i="2"/>
  <c r="AI171" i="2"/>
  <c r="AG171" i="2"/>
  <c r="I171" i="2"/>
  <c r="AH171" i="2"/>
  <c r="AF182" i="2"/>
  <c r="AD182" i="2"/>
  <c r="AH182" i="2"/>
  <c r="H184" i="2"/>
  <c r="AH184" i="2"/>
  <c r="AG193" i="2"/>
  <c r="AI195" i="2"/>
  <c r="AG195" i="2"/>
  <c r="I195" i="2"/>
  <c r="AH195" i="2"/>
  <c r="AF206" i="2"/>
  <c r="AD206" i="2"/>
  <c r="AH206" i="2"/>
  <c r="H208" i="2"/>
  <c r="AH208" i="2"/>
  <c r="AG217" i="2"/>
  <c r="AI219" i="2"/>
  <c r="AG219" i="2"/>
  <c r="I219" i="2"/>
  <c r="AH219" i="2"/>
  <c r="AD224" i="2"/>
  <c r="AF230" i="2"/>
  <c r="AD230" i="2"/>
  <c r="AH230" i="2"/>
  <c r="H232" i="2"/>
  <c r="AI232" i="2"/>
  <c r="AE233" i="2"/>
  <c r="H235" i="2"/>
  <c r="AE236" i="2"/>
  <c r="AC245" i="2"/>
  <c r="AJ245" i="2"/>
  <c r="AH245" i="2"/>
  <c r="AJ248" i="2"/>
  <c r="AG248" i="2"/>
  <c r="I248" i="2"/>
  <c r="AI248" i="2"/>
  <c r="AE249" i="2"/>
  <c r="H251" i="2"/>
  <c r="AE252" i="2"/>
  <c r="AC261" i="2"/>
  <c r="AJ261" i="2"/>
  <c r="AH261" i="2"/>
  <c r="AJ264" i="2"/>
  <c r="AG264" i="2"/>
  <c r="I264" i="2"/>
  <c r="AI264" i="2"/>
  <c r="AE265" i="2"/>
  <c r="H267" i="2"/>
  <c r="AE268" i="2"/>
  <c r="AC277" i="2"/>
  <c r="AJ277" i="2"/>
  <c r="AH277" i="2"/>
  <c r="AJ280" i="2"/>
  <c r="AG280" i="2"/>
  <c r="I280" i="2"/>
  <c r="AI280" i="2"/>
  <c r="AE281" i="2"/>
  <c r="H283" i="2"/>
  <c r="AE284" i="2"/>
  <c r="AC293" i="2"/>
  <c r="AJ293" i="2"/>
  <c r="AH293" i="2"/>
  <c r="AJ296" i="2"/>
  <c r="AG296" i="2"/>
  <c r="I296" i="2"/>
  <c r="AI296" i="2"/>
  <c r="AE297" i="2"/>
  <c r="H299" i="2"/>
  <c r="AE300" i="2"/>
  <c r="AC309" i="2"/>
  <c r="AJ309" i="2"/>
  <c r="AH309" i="2"/>
  <c r="AJ312" i="2"/>
  <c r="AG312" i="2"/>
  <c r="I312" i="2"/>
  <c r="AI312" i="2"/>
  <c r="AE313" i="2"/>
  <c r="H315" i="2"/>
  <c r="AE316" i="2"/>
  <c r="AC325" i="2"/>
  <c r="AJ325" i="2"/>
  <c r="AH325" i="2"/>
  <c r="AJ328" i="2"/>
  <c r="AG328" i="2"/>
  <c r="I328" i="2"/>
  <c r="AI328" i="2"/>
  <c r="AE329" i="2"/>
  <c r="H331" i="2"/>
  <c r="AE332" i="2"/>
  <c r="AC341" i="2"/>
  <c r="AJ341" i="2"/>
  <c r="AH341" i="2"/>
  <c r="H344" i="2"/>
  <c r="H353" i="2"/>
  <c r="AF354" i="2"/>
  <c r="AD354" i="2"/>
  <c r="AF361" i="2"/>
  <c r="AF367" i="2"/>
  <c r="H369" i="2"/>
  <c r="AF370" i="2"/>
  <c r="AD370" i="2"/>
  <c r="AI375" i="2"/>
  <c r="AG375" i="2"/>
  <c r="I375" i="2"/>
  <c r="AD375" i="2"/>
  <c r="AC375" i="2"/>
  <c r="AB375" i="2"/>
  <c r="H397" i="2"/>
  <c r="AI403" i="2"/>
  <c r="AD403" i="2"/>
  <c r="AC403" i="2"/>
  <c r="AB403" i="2"/>
  <c r="AJ403" i="2"/>
  <c r="AI404" i="2"/>
  <c r="AH404" i="2"/>
  <c r="I404" i="2"/>
  <c r="AG404" i="2"/>
  <c r="AD404" i="2"/>
  <c r="AC404" i="2"/>
  <c r="AB404" i="2"/>
  <c r="H425" i="2"/>
  <c r="H443" i="2"/>
  <c r="AI475" i="2"/>
  <c r="AD475" i="2"/>
  <c r="AH475" i="2"/>
  <c r="AG475" i="2"/>
  <c r="AF475" i="2"/>
  <c r="AE475" i="2"/>
  <c r="AC475" i="2"/>
  <c r="AB475" i="2"/>
  <c r="I475" i="2"/>
  <c r="H619" i="2"/>
  <c r="H2708" i="2"/>
  <c r="H2704" i="2"/>
  <c r="H2711" i="2"/>
  <c r="H2706" i="2"/>
  <c r="H2701" i="2"/>
  <c r="H2697" i="2"/>
  <c r="H2709" i="2"/>
  <c r="H2707" i="2"/>
  <c r="H2702" i="2"/>
  <c r="H2703" i="2"/>
  <c r="H2699" i="2"/>
  <c r="H2710" i="2"/>
  <c r="H2705" i="2"/>
  <c r="H2698" i="2"/>
  <c r="H2700" i="2"/>
  <c r="H2406" i="2"/>
  <c r="H2405" i="2"/>
  <c r="H2403" i="2"/>
  <c r="H2404" i="2"/>
  <c r="H2407" i="2"/>
  <c r="H1082" i="2"/>
  <c r="H1078" i="2"/>
  <c r="H1074" i="2"/>
  <c r="H1070" i="2"/>
  <c r="H1018" i="2"/>
  <c r="H1014" i="2"/>
  <c r="H1010" i="2"/>
  <c r="H1006" i="2"/>
  <c r="H1002" i="2"/>
  <c r="H998" i="2"/>
  <c r="H994" i="2"/>
  <c r="H990" i="2"/>
  <c r="H1080" i="2"/>
  <c r="H1076" i="2"/>
  <c r="H1072" i="2"/>
  <c r="H1068" i="2"/>
  <c r="H1016" i="2"/>
  <c r="H1012" i="2"/>
  <c r="H1008" i="2"/>
  <c r="H1004" i="2"/>
  <c r="H1000" i="2"/>
  <c r="H996" i="2"/>
  <c r="H992" i="2"/>
  <c r="H1019" i="2"/>
  <c r="H1069" i="2"/>
  <c r="H1071" i="2"/>
  <c r="H1073" i="2"/>
  <c r="H1075" i="2"/>
  <c r="H1077" i="2"/>
  <c r="H1005" i="2"/>
  <c r="H1079" i="2"/>
  <c r="H1007" i="2"/>
  <c r="H1081" i="2"/>
  <c r="H1009" i="2"/>
  <c r="H1011" i="2"/>
  <c r="H993" i="2"/>
  <c r="H1001" i="2"/>
  <c r="H999" i="2"/>
  <c r="H991" i="2"/>
  <c r="H989" i="2"/>
  <c r="H997" i="2"/>
  <c r="H1017" i="2"/>
  <c r="H1015" i="2"/>
  <c r="H995" i="2"/>
  <c r="H1013" i="2"/>
  <c r="H673" i="2"/>
  <c r="H670" i="2"/>
  <c r="H667" i="2"/>
  <c r="H1003" i="2"/>
  <c r="H672" i="2"/>
  <c r="H669" i="2"/>
  <c r="H671" i="2"/>
  <c r="H668" i="2"/>
  <c r="H666" i="2"/>
  <c r="H674" i="2"/>
  <c r="H2928" i="2"/>
  <c r="H2923" i="2"/>
  <c r="H2926" i="2"/>
  <c r="H2904" i="2"/>
  <c r="H2930" i="2"/>
  <c r="H2929" i="2"/>
  <c r="H2917" i="2"/>
  <c r="H2912" i="2"/>
  <c r="H2925" i="2"/>
  <c r="H2922" i="2"/>
  <c r="H2920" i="2"/>
  <c r="H2910" i="2"/>
  <c r="H2905" i="2"/>
  <c r="H2927" i="2"/>
  <c r="H2924" i="2"/>
  <c r="H2918" i="2"/>
  <c r="H2915" i="2"/>
  <c r="H2908" i="2"/>
  <c r="H2914" i="2"/>
  <c r="H2907" i="2"/>
  <c r="H2902" i="2"/>
  <c r="H2906" i="2"/>
  <c r="H2916" i="2"/>
  <c r="H2919" i="2"/>
  <c r="H2913" i="2"/>
  <c r="H2901" i="2"/>
  <c r="H2911" i="2"/>
  <c r="H2903" i="2"/>
  <c r="H2774" i="2"/>
  <c r="H2770" i="2"/>
  <c r="H2766" i="2"/>
  <c r="H2778" i="2"/>
  <c r="H2772" i="2"/>
  <c r="H2768" i="2"/>
  <c r="H2921" i="2"/>
  <c r="H2909" i="2"/>
  <c r="H2776" i="2"/>
  <c r="H2769" i="2"/>
  <c r="H2767" i="2"/>
  <c r="H2773" i="2"/>
  <c r="H2765" i="2"/>
  <c r="H2775" i="2"/>
  <c r="H2779" i="2"/>
  <c r="H2777" i="2"/>
  <c r="H2771" i="2"/>
  <c r="H2402" i="2"/>
  <c r="H2398" i="2"/>
  <c r="H2394" i="2"/>
  <c r="H2390" i="2"/>
  <c r="H2400" i="2"/>
  <c r="H2395" i="2"/>
  <c r="H2393" i="2"/>
  <c r="H2388" i="2"/>
  <c r="H2399" i="2"/>
  <c r="H2389" i="2"/>
  <c r="H2401" i="2"/>
  <c r="H2292" i="2"/>
  <c r="H2288" i="2"/>
  <c r="H2284" i="2"/>
  <c r="H2280" i="2"/>
  <c r="H2276" i="2"/>
  <c r="H2272" i="2"/>
  <c r="H2268" i="2"/>
  <c r="H2264" i="2"/>
  <c r="H2260" i="2"/>
  <c r="H2256" i="2"/>
  <c r="H2252" i="2"/>
  <c r="H2248" i="2"/>
  <c r="H2244" i="2"/>
  <c r="H2240" i="2"/>
  <c r="H2236" i="2"/>
  <c r="H2224" i="2"/>
  <c r="H2220" i="2"/>
  <c r="H2216" i="2"/>
  <c r="H2212" i="2"/>
  <c r="H2397" i="2"/>
  <c r="H2392" i="2"/>
  <c r="H2391" i="2"/>
  <c r="H2287" i="2"/>
  <c r="H2282" i="2"/>
  <c r="H2277" i="2"/>
  <c r="H2234" i="2"/>
  <c r="H2290" i="2"/>
  <c r="H2285" i="2"/>
  <c r="H2250" i="2"/>
  <c r="H2396" i="2"/>
  <c r="H2279" i="2"/>
  <c r="H2274" i="2"/>
  <c r="H2269" i="2"/>
  <c r="H2226" i="2"/>
  <c r="H2267" i="2"/>
  <c r="H2262" i="2"/>
  <c r="H2283" i="2"/>
  <c r="H2271" i="2"/>
  <c r="H2275" i="2"/>
  <c r="H2270" i="2"/>
  <c r="H2254" i="2"/>
  <c r="H2281" i="2"/>
  <c r="H2266" i="2"/>
  <c r="H2291" i="2"/>
  <c r="H2289" i="2"/>
  <c r="H2273" i="2"/>
  <c r="H2278" i="2"/>
  <c r="H2246" i="2"/>
  <c r="H2238" i="2"/>
  <c r="H2286" i="2"/>
  <c r="H2223" i="2"/>
  <c r="H2219" i="2"/>
  <c r="H2263" i="2"/>
  <c r="H2258" i="2"/>
  <c r="H2222" i="2"/>
  <c r="H2218" i="2"/>
  <c r="H2214" i="2"/>
  <c r="H2242" i="2"/>
  <c r="H2225" i="2"/>
  <c r="H2221" i="2"/>
  <c r="H2217" i="2"/>
  <c r="H2265" i="2"/>
  <c r="H2215" i="2"/>
  <c r="H2213" i="2"/>
  <c r="H1510" i="2"/>
  <c r="H1506" i="2"/>
  <c r="H1502" i="2"/>
  <c r="H1498" i="2"/>
  <c r="H1509" i="2"/>
  <c r="H1504" i="2"/>
  <c r="H1499" i="2"/>
  <c r="H1497" i="2"/>
  <c r="H1505" i="2"/>
  <c r="H1500" i="2"/>
  <c r="H1508" i="2"/>
  <c r="H1503" i="2"/>
  <c r="H1511" i="2"/>
  <c r="H1507" i="2"/>
  <c r="H1501" i="2"/>
  <c r="H728" i="2"/>
  <c r="H724" i="2"/>
  <c r="H720" i="2"/>
  <c r="H731" i="2"/>
  <c r="H726" i="2"/>
  <c r="H721" i="2"/>
  <c r="H729" i="2"/>
  <c r="H730" i="2"/>
  <c r="H474" i="2"/>
  <c r="H470" i="2"/>
  <c r="H466" i="2"/>
  <c r="H462" i="2"/>
  <c r="H727" i="2"/>
  <c r="H723" i="2"/>
  <c r="H719" i="2"/>
  <c r="H473" i="2"/>
  <c r="H468" i="2"/>
  <c r="H463" i="2"/>
  <c r="H461" i="2"/>
  <c r="H722" i="2"/>
  <c r="H717" i="2"/>
  <c r="H471" i="2"/>
  <c r="H465" i="2"/>
  <c r="H718" i="2"/>
  <c r="H467" i="2"/>
  <c r="H464" i="2"/>
  <c r="H725" i="2"/>
  <c r="H472" i="2"/>
  <c r="H1558" i="2"/>
  <c r="H1518" i="2"/>
  <c r="H1529" i="2"/>
  <c r="H1552" i="2"/>
  <c r="H1537" i="2"/>
  <c r="H1555" i="2"/>
  <c r="H1545" i="2"/>
  <c r="H1525" i="2"/>
  <c r="H1515" i="2"/>
  <c r="H1533" i="2"/>
  <c r="H1561" i="2"/>
  <c r="H1541" i="2"/>
  <c r="H1512" i="2"/>
  <c r="H1521" i="2"/>
  <c r="H1549" i="2"/>
  <c r="H1233" i="2"/>
  <c r="H1214" i="2"/>
  <c r="H1231" i="2"/>
  <c r="H1227" i="2"/>
  <c r="H1223" i="2"/>
  <c r="H1219" i="2"/>
  <c r="H1211" i="2"/>
  <c r="H1234" i="2"/>
  <c r="H1237" i="2"/>
  <c r="H1229" i="2"/>
  <c r="H1235" i="2"/>
  <c r="H1236" i="2"/>
  <c r="H1225" i="2"/>
  <c r="H1217" i="2"/>
  <c r="H1221" i="2"/>
  <c r="H126" i="2"/>
  <c r="H122" i="2"/>
  <c r="H118" i="2"/>
  <c r="H114" i="2"/>
  <c r="H2201" i="2"/>
  <c r="H2153" i="2"/>
  <c r="H2171" i="2"/>
  <c r="H2189" i="2"/>
  <c r="H2183" i="2"/>
  <c r="H2141" i="2"/>
  <c r="H2159" i="2"/>
  <c r="H2195" i="2"/>
  <c r="H2177" i="2"/>
  <c r="H2129" i="2"/>
  <c r="H2165" i="2"/>
  <c r="H2147" i="2"/>
  <c r="H2123" i="2"/>
  <c r="H2135" i="2"/>
  <c r="H2117" i="2"/>
  <c r="H1158" i="2"/>
  <c r="H1154" i="2"/>
  <c r="H1150" i="2"/>
  <c r="H1146" i="2"/>
  <c r="H1142" i="2"/>
  <c r="H1138" i="2"/>
  <c r="H1134" i="2"/>
  <c r="H1160" i="2"/>
  <c r="H1156" i="2"/>
  <c r="H1152" i="2"/>
  <c r="H1148" i="2"/>
  <c r="H1144" i="2"/>
  <c r="H1140" i="2"/>
  <c r="H1136" i="2"/>
  <c r="H1132" i="2"/>
  <c r="H246" i="2"/>
  <c r="H234" i="2"/>
  <c r="H222" i="2"/>
  <c r="H3" i="2"/>
  <c r="AF3" i="2"/>
  <c r="AJ4" i="2"/>
  <c r="AB5" i="2"/>
  <c r="H6" i="2"/>
  <c r="AF6" i="2"/>
  <c r="AJ7" i="2"/>
  <c r="AB8" i="2"/>
  <c r="H9" i="2"/>
  <c r="AF9" i="2"/>
  <c r="AJ10" i="2"/>
  <c r="AB11" i="2"/>
  <c r="H12" i="2"/>
  <c r="AF12" i="2"/>
  <c r="AJ13" i="2"/>
  <c r="AB14" i="2"/>
  <c r="AE15" i="2"/>
  <c r="AH16" i="2"/>
  <c r="AB18" i="2"/>
  <c r="AH20" i="2"/>
  <c r="AB22" i="2"/>
  <c r="AH24" i="2"/>
  <c r="AB26" i="2"/>
  <c r="AH28" i="2"/>
  <c r="AB30" i="2"/>
  <c r="AH32" i="2"/>
  <c r="AB34" i="2"/>
  <c r="AH36" i="2"/>
  <c r="AB38" i="2"/>
  <c r="AH40" i="2"/>
  <c r="AB42" i="2"/>
  <c r="AH44" i="2"/>
  <c r="AB46" i="2"/>
  <c r="AH48" i="2"/>
  <c r="AB50" i="2"/>
  <c r="AH52" i="2"/>
  <c r="AB54" i="2"/>
  <c r="AH56" i="2"/>
  <c r="AB58" i="2"/>
  <c r="AH60" i="2"/>
  <c r="AB62" i="2"/>
  <c r="AH64" i="2"/>
  <c r="AB66" i="2"/>
  <c r="AH68" i="2"/>
  <c r="AB70" i="2"/>
  <c r="AH72" i="2"/>
  <c r="AB74" i="2"/>
  <c r="AI76" i="2"/>
  <c r="AB77" i="2"/>
  <c r="H78" i="2"/>
  <c r="AG78" i="2"/>
  <c r="AD80" i="2"/>
  <c r="AI81" i="2"/>
  <c r="AG83" i="2"/>
  <c r="I83" i="2"/>
  <c r="AF83" i="2"/>
  <c r="AD85" i="2"/>
  <c r="AI86" i="2"/>
  <c r="AJ88" i="2"/>
  <c r="AF88" i="2"/>
  <c r="AC90" i="2"/>
  <c r="AI91" i="2"/>
  <c r="H97" i="2"/>
  <c r="AH97" i="2"/>
  <c r="H99" i="2"/>
  <c r="AJ99" i="2"/>
  <c r="AJ101" i="2"/>
  <c r="AC102" i="2"/>
  <c r="AE104" i="2"/>
  <c r="AJ108" i="2"/>
  <c r="AG108" i="2"/>
  <c r="I110" i="2"/>
  <c r="AI110" i="2"/>
  <c r="AB111" i="2"/>
  <c r="I112" i="2"/>
  <c r="AI112" i="2"/>
  <c r="AD113" i="2"/>
  <c r="AD115" i="2"/>
  <c r="AF117" i="2"/>
  <c r="H121" i="2"/>
  <c r="AH121" i="2"/>
  <c r="H123" i="2"/>
  <c r="AJ123" i="2"/>
  <c r="AJ125" i="2"/>
  <c r="AC126" i="2"/>
  <c r="AE128" i="2"/>
  <c r="AJ132" i="2"/>
  <c r="AG132" i="2"/>
  <c r="I134" i="2"/>
  <c r="AI134" i="2"/>
  <c r="AB135" i="2"/>
  <c r="I136" i="2"/>
  <c r="AI136" i="2"/>
  <c r="AD137" i="2"/>
  <c r="AD139" i="2"/>
  <c r="AF141" i="2"/>
  <c r="H145" i="2"/>
  <c r="AH145" i="2"/>
  <c r="H147" i="2"/>
  <c r="AJ147" i="2"/>
  <c r="AJ149" i="2"/>
  <c r="AC150" i="2"/>
  <c r="AE152" i="2"/>
  <c r="AJ156" i="2"/>
  <c r="AG156" i="2"/>
  <c r="I158" i="2"/>
  <c r="AI158" i="2"/>
  <c r="AB159" i="2"/>
  <c r="I160" i="2"/>
  <c r="AI160" i="2"/>
  <c r="AD161" i="2"/>
  <c r="AD163" i="2"/>
  <c r="AF165" i="2"/>
  <c r="H169" i="2"/>
  <c r="AH169" i="2"/>
  <c r="H171" i="2"/>
  <c r="AJ171" i="2"/>
  <c r="AJ173" i="2"/>
  <c r="AC174" i="2"/>
  <c r="AE176" i="2"/>
  <c r="AJ180" i="2"/>
  <c r="AG180" i="2"/>
  <c r="I182" i="2"/>
  <c r="AI182" i="2"/>
  <c r="AB183" i="2"/>
  <c r="I184" i="2"/>
  <c r="AI184" i="2"/>
  <c r="AD185" i="2"/>
  <c r="AD187" i="2"/>
  <c r="AF189" i="2"/>
  <c r="H193" i="2"/>
  <c r="AH193" i="2"/>
  <c r="H195" i="2"/>
  <c r="AJ195" i="2"/>
  <c r="AJ197" i="2"/>
  <c r="AC198" i="2"/>
  <c r="AE200" i="2"/>
  <c r="AJ204" i="2"/>
  <c r="AG204" i="2"/>
  <c r="I206" i="2"/>
  <c r="AI206" i="2"/>
  <c r="AB207" i="2"/>
  <c r="I208" i="2"/>
  <c r="AI208" i="2"/>
  <c r="AD209" i="2"/>
  <c r="AD211" i="2"/>
  <c r="AF213" i="2"/>
  <c r="H217" i="2"/>
  <c r="AH217" i="2"/>
  <c r="H219" i="2"/>
  <c r="AJ219" i="2"/>
  <c r="AJ221" i="2"/>
  <c r="AC222" i="2"/>
  <c r="AE224" i="2"/>
  <c r="AJ228" i="2"/>
  <c r="AG228" i="2"/>
  <c r="I230" i="2"/>
  <c r="AI230" i="2"/>
  <c r="AB231" i="2"/>
  <c r="I232" i="2"/>
  <c r="AF233" i="2"/>
  <c r="AF236" i="2"/>
  <c r="AB237" i="2"/>
  <c r="AC240" i="2"/>
  <c r="AF242" i="2"/>
  <c r="AD242" i="2"/>
  <c r="AI242" i="2"/>
  <c r="H245" i="2"/>
  <c r="AI245" i="2"/>
  <c r="H248" i="2"/>
  <c r="AF249" i="2"/>
  <c r="AF252" i="2"/>
  <c r="AB253" i="2"/>
  <c r="AC256" i="2"/>
  <c r="AF258" i="2"/>
  <c r="AD258" i="2"/>
  <c r="AI258" i="2"/>
  <c r="H261" i="2"/>
  <c r="AI261" i="2"/>
  <c r="AF265" i="2"/>
  <c r="AF268" i="2"/>
  <c r="AB269" i="2"/>
  <c r="AC272" i="2"/>
  <c r="AF274" i="2"/>
  <c r="AD274" i="2"/>
  <c r="AI274" i="2"/>
  <c r="H277" i="2"/>
  <c r="AI277" i="2"/>
  <c r="H280" i="2"/>
  <c r="AF281" i="2"/>
  <c r="AF284" i="2"/>
  <c r="AB285" i="2"/>
  <c r="AC288" i="2"/>
  <c r="AF290" i="2"/>
  <c r="AD290" i="2"/>
  <c r="AI290" i="2"/>
  <c r="H293" i="2"/>
  <c r="AI293" i="2"/>
  <c r="H296" i="2"/>
  <c r="AF297" i="2"/>
  <c r="AF300" i="2"/>
  <c r="AB301" i="2"/>
  <c r="AC304" i="2"/>
  <c r="AF306" i="2"/>
  <c r="AD306" i="2"/>
  <c r="AI306" i="2"/>
  <c r="H309" i="2"/>
  <c r="AI309" i="2"/>
  <c r="H312" i="2"/>
  <c r="AF313" i="2"/>
  <c r="AF316" i="2"/>
  <c r="AB317" i="2"/>
  <c r="AC320" i="2"/>
  <c r="AF322" i="2"/>
  <c r="AD322" i="2"/>
  <c r="AI322" i="2"/>
  <c r="H325" i="2"/>
  <c r="AI325" i="2"/>
  <c r="AF329" i="2"/>
  <c r="AF332" i="2"/>
  <c r="AB333" i="2"/>
  <c r="AC336" i="2"/>
  <c r="AF338" i="2"/>
  <c r="AD338" i="2"/>
  <c r="AI338" i="2"/>
  <c r="AC339" i="2"/>
  <c r="H341" i="2"/>
  <c r="AI341" i="2"/>
  <c r="AC345" i="2"/>
  <c r="AJ345" i="2"/>
  <c r="AH345" i="2"/>
  <c r="AI345" i="2"/>
  <c r="AG346" i="2"/>
  <c r="AH350" i="2"/>
  <c r="AE351" i="2"/>
  <c r="I353" i="2"/>
  <c r="I354" i="2"/>
  <c r="AB357" i="2"/>
  <c r="AB358" i="2"/>
  <c r="AH362" i="2"/>
  <c r="AE363" i="2"/>
  <c r="AC365" i="2"/>
  <c r="AJ365" i="2"/>
  <c r="AI365" i="2"/>
  <c r="AH365" i="2"/>
  <c r="AH367" i="2"/>
  <c r="I369" i="2"/>
  <c r="I370" i="2"/>
  <c r="AB377" i="2"/>
  <c r="AB378" i="2"/>
  <c r="AC382" i="2"/>
  <c r="AE386" i="2"/>
  <c r="AF389" i="2"/>
  <c r="I397" i="2"/>
  <c r="AI399" i="2"/>
  <c r="AJ399" i="2"/>
  <c r="AH399" i="2"/>
  <c r="AG399" i="2"/>
  <c r="I399" i="2"/>
  <c r="AD399" i="2"/>
  <c r="AC399" i="2"/>
  <c r="AB399" i="2"/>
  <c r="AB400" i="2"/>
  <c r="AI400" i="2"/>
  <c r="AH400" i="2"/>
  <c r="I400" i="2"/>
  <c r="AG400" i="2"/>
  <c r="AD408" i="2"/>
  <c r="AC408" i="2"/>
  <c r="AB408" i="2"/>
  <c r="AJ408" i="2"/>
  <c r="AI408" i="2"/>
  <c r="AC409" i="2"/>
  <c r="AI409" i="2"/>
  <c r="AH409" i="2"/>
  <c r="I409" i="2"/>
  <c r="AG409" i="2"/>
  <c r="AD409" i="2"/>
  <c r="AB409" i="2"/>
  <c r="AI427" i="2"/>
  <c r="AF427" i="2"/>
  <c r="AE427" i="2"/>
  <c r="AD427" i="2"/>
  <c r="AC427" i="2"/>
  <c r="AJ427" i="2"/>
  <c r="I427" i="2"/>
  <c r="AC429" i="2"/>
  <c r="AF429" i="2"/>
  <c r="AE429" i="2"/>
  <c r="AD429" i="2"/>
  <c r="AB429" i="2"/>
  <c r="AI429" i="2"/>
  <c r="I429" i="2"/>
  <c r="AI463" i="2"/>
  <c r="AG463" i="2"/>
  <c r="AD463" i="2"/>
  <c r="AH463" i="2"/>
  <c r="AF463" i="2"/>
  <c r="AE463" i="2"/>
  <c r="AC463" i="2"/>
  <c r="AB463" i="2"/>
  <c r="AJ492" i="2"/>
  <c r="AG492" i="2"/>
  <c r="AI492" i="2"/>
  <c r="AH492" i="2"/>
  <c r="AF492" i="2"/>
  <c r="AE492" i="2"/>
  <c r="AD492" i="2"/>
  <c r="AC492" i="2"/>
  <c r="AB492" i="2"/>
  <c r="AH496" i="2"/>
  <c r="I496" i="2"/>
  <c r="AE496" i="2"/>
  <c r="AB496" i="2"/>
  <c r="AI496" i="2"/>
  <c r="AG496" i="2"/>
  <c r="AF496" i="2"/>
  <c r="AD496" i="2"/>
  <c r="AC496" i="2"/>
  <c r="AG570" i="2"/>
  <c r="I570" i="2"/>
  <c r="AF570" i="2"/>
  <c r="AI570" i="2"/>
  <c r="AH570" i="2"/>
  <c r="AD570" i="2"/>
  <c r="AC570" i="2"/>
  <c r="AB570" i="2"/>
  <c r="AJ570" i="2"/>
  <c r="AE570" i="2"/>
  <c r="H2681" i="2"/>
  <c r="H2677" i="2"/>
  <c r="H2673" i="2"/>
  <c r="H2669" i="2"/>
  <c r="H2665" i="2"/>
  <c r="H2661" i="2"/>
  <c r="H2657" i="2"/>
  <c r="H2653" i="2"/>
  <c r="H2649" i="2"/>
  <c r="H2637" i="2"/>
  <c r="H2625" i="2"/>
  <c r="H2679" i="2"/>
  <c r="H2663" i="2"/>
  <c r="H2671" i="2"/>
  <c r="H2655" i="2"/>
  <c r="H2631" i="2"/>
  <c r="H2646" i="2"/>
  <c r="H2613" i="2"/>
  <c r="H2549" i="2"/>
  <c r="H2675" i="2"/>
  <c r="H2667" i="2"/>
  <c r="H2640" i="2"/>
  <c r="H2634" i="2"/>
  <c r="H2643" i="2"/>
  <c r="H2622" i="2"/>
  <c r="H2619" i="2"/>
  <c r="H2607" i="2"/>
  <c r="H2659" i="2"/>
  <c r="H2616" i="2"/>
  <c r="H2628" i="2"/>
  <c r="H2548" i="2"/>
  <c r="H2610" i="2"/>
  <c r="H2546" i="2"/>
  <c r="H2545" i="2"/>
  <c r="H2547" i="2"/>
  <c r="H1524" i="2"/>
  <c r="H1532" i="2"/>
  <c r="H1540" i="2"/>
  <c r="H1548" i="2"/>
  <c r="H1528" i="2"/>
  <c r="H1536" i="2"/>
  <c r="H1544" i="2"/>
  <c r="H946" i="2"/>
  <c r="H942" i="2"/>
  <c r="H938" i="2"/>
  <c r="H948" i="2"/>
  <c r="H944" i="2"/>
  <c r="H940" i="2"/>
  <c r="H936" i="2"/>
  <c r="H880" i="2"/>
  <c r="H768" i="2"/>
  <c r="H764" i="2"/>
  <c r="H760" i="2"/>
  <c r="H756" i="2"/>
  <c r="H752" i="2"/>
  <c r="H748" i="2"/>
  <c r="H744" i="2"/>
  <c r="H939" i="2"/>
  <c r="H758" i="2"/>
  <c r="H947" i="2"/>
  <c r="H943" i="2"/>
  <c r="H746" i="2"/>
  <c r="H754" i="2"/>
  <c r="H882" i="2"/>
  <c r="H762" i="2"/>
  <c r="H945" i="2"/>
  <c r="H941" i="2"/>
  <c r="H937" i="2"/>
  <c r="H770" i="2"/>
  <c r="H766" i="2"/>
  <c r="H742" i="2"/>
  <c r="H750" i="2"/>
  <c r="H382" i="2"/>
  <c r="H384" i="2"/>
  <c r="H2512" i="2"/>
  <c r="H2508" i="2"/>
  <c r="H2505" i="2"/>
  <c r="H2501" i="2"/>
  <c r="H2503" i="2"/>
  <c r="H2514" i="2"/>
  <c r="H2506" i="2"/>
  <c r="H2502" i="2"/>
  <c r="H2500" i="2"/>
  <c r="H2504" i="2"/>
  <c r="H2507" i="2"/>
  <c r="H2509" i="2"/>
  <c r="H2510" i="2"/>
  <c r="H2513" i="2"/>
  <c r="H2511" i="2"/>
  <c r="H2239" i="2"/>
  <c r="H2255" i="2"/>
  <c r="H2245" i="2"/>
  <c r="H2257" i="2"/>
  <c r="H2259" i="2"/>
  <c r="H2251" i="2"/>
  <c r="H2241" i="2"/>
  <c r="H2233" i="2"/>
  <c r="H2243" i="2"/>
  <c r="H2235" i="2"/>
  <c r="H2249" i="2"/>
  <c r="H2247" i="2"/>
  <c r="H2261" i="2"/>
  <c r="H2253" i="2"/>
  <c r="H2237" i="2"/>
  <c r="H2051" i="2"/>
  <c r="H2046" i="2"/>
  <c r="H2041" i="2"/>
  <c r="H2055" i="2"/>
  <c r="H2053" i="2"/>
  <c r="H2049" i="2"/>
  <c r="H2044" i="2"/>
  <c r="H2047" i="2"/>
  <c r="H2042" i="2"/>
  <c r="H2052" i="2"/>
  <c r="H2054" i="2"/>
  <c r="H2050" i="2"/>
  <c r="H2045" i="2"/>
  <c r="H2048" i="2"/>
  <c r="H2043" i="2"/>
  <c r="H1765" i="2"/>
  <c r="H1754" i="2"/>
  <c r="H1750" i="2"/>
  <c r="H1743" i="2"/>
  <c r="H1738" i="2"/>
  <c r="H1760" i="2"/>
  <c r="H1758" i="2"/>
  <c r="H1756" i="2"/>
  <c r="H1752" i="2"/>
  <c r="H1748" i="2"/>
  <c r="H1762" i="2"/>
  <c r="H1746" i="2"/>
  <c r="H1741" i="2"/>
  <c r="H1736" i="2"/>
  <c r="H1764" i="2"/>
  <c r="H1744" i="2"/>
  <c r="H1739" i="2"/>
  <c r="H1755" i="2"/>
  <c r="H1753" i="2"/>
  <c r="H1749" i="2"/>
  <c r="H1761" i="2"/>
  <c r="H1759" i="2"/>
  <c r="H1757" i="2"/>
  <c r="H1751" i="2"/>
  <c r="H1747" i="2"/>
  <c r="H1742" i="2"/>
  <c r="H1737" i="2"/>
  <c r="H1763" i="2"/>
  <c r="H1740" i="2"/>
  <c r="H1745" i="2"/>
  <c r="H970" i="2"/>
  <c r="H966" i="2"/>
  <c r="H962" i="2"/>
  <c r="H972" i="2"/>
  <c r="H968" i="2"/>
  <c r="H964" i="2"/>
  <c r="H960" i="2"/>
  <c r="H959" i="2"/>
  <c r="H961" i="2"/>
  <c r="H963" i="2"/>
  <c r="H967" i="2"/>
  <c r="H971" i="2"/>
  <c r="H965" i="2"/>
  <c r="H969" i="2"/>
  <c r="H973" i="2"/>
  <c r="H554" i="2"/>
  <c r="H550" i="2"/>
  <c r="H546" i="2"/>
  <c r="H542" i="2"/>
  <c r="H406" i="2"/>
  <c r="H402" i="2"/>
  <c r="H548" i="2"/>
  <c r="H541" i="2"/>
  <c r="H553" i="2"/>
  <c r="H547" i="2"/>
  <c r="H552" i="2"/>
  <c r="H549" i="2"/>
  <c r="H401" i="2"/>
  <c r="H398" i="2"/>
  <c r="H394" i="2"/>
  <c r="H545" i="2"/>
  <c r="H544" i="2"/>
  <c r="H543" i="2"/>
  <c r="H404" i="2"/>
  <c r="H555" i="2"/>
  <c r="H551" i="2"/>
  <c r="H396" i="2"/>
  <c r="H392" i="2"/>
  <c r="H405" i="2"/>
  <c r="H400" i="2"/>
  <c r="H2354" i="2"/>
  <c r="H2350" i="2"/>
  <c r="H2346" i="2"/>
  <c r="H2342" i="2"/>
  <c r="H2338" i="2"/>
  <c r="H2385" i="2"/>
  <c r="H2375" i="2"/>
  <c r="H2383" i="2"/>
  <c r="H2361" i="2"/>
  <c r="H2387" i="2"/>
  <c r="H2371" i="2"/>
  <c r="H2363" i="2"/>
  <c r="H2340" i="2"/>
  <c r="H2335" i="2"/>
  <c r="H2373" i="2"/>
  <c r="H2348" i="2"/>
  <c r="H2367" i="2"/>
  <c r="H2356" i="2"/>
  <c r="H2323" i="2"/>
  <c r="H2359" i="2"/>
  <c r="H2381" i="2"/>
  <c r="H2332" i="2"/>
  <c r="H2379" i="2"/>
  <c r="H2352" i="2"/>
  <c r="H2326" i="2"/>
  <c r="H2377" i="2"/>
  <c r="H2369" i="2"/>
  <c r="H2365" i="2"/>
  <c r="H2329" i="2"/>
  <c r="H2344" i="2"/>
  <c r="H646" i="2"/>
  <c r="H641" i="2"/>
  <c r="H625" i="2"/>
  <c r="H631" i="2"/>
  <c r="H637" i="2"/>
  <c r="H621" i="2"/>
  <c r="H643" i="2"/>
  <c r="H627" i="2"/>
  <c r="H633" i="2"/>
  <c r="H617" i="2"/>
  <c r="H639" i="2"/>
  <c r="H623" i="2"/>
  <c r="H629" i="2"/>
  <c r="H270" i="2"/>
  <c r="H266" i="2"/>
  <c r="H262" i="2"/>
  <c r="H258" i="2"/>
  <c r="H635" i="2"/>
  <c r="H2083" i="2"/>
  <c r="H2086" i="2"/>
  <c r="H2071" i="2"/>
  <c r="H2095" i="2"/>
  <c r="H2098" i="2"/>
  <c r="H2074" i="2"/>
  <c r="H2080" i="2"/>
  <c r="H2089" i="2"/>
  <c r="H2062" i="2"/>
  <c r="H2065" i="2"/>
  <c r="H2059" i="2"/>
  <c r="H1936" i="2"/>
  <c r="H1926" i="2"/>
  <c r="H1916" i="2"/>
  <c r="H1944" i="2"/>
  <c r="H2092" i="2"/>
  <c r="H2077" i="2"/>
  <c r="H2056" i="2"/>
  <c r="H1940" i="2"/>
  <c r="H2068" i="2"/>
  <c r="H1938" i="2"/>
  <c r="H1928" i="2"/>
  <c r="H1930" i="2"/>
  <c r="H1942" i="2"/>
  <c r="H1932" i="2"/>
  <c r="H1924" i="2"/>
  <c r="H1922" i="2"/>
  <c r="H1807" i="2"/>
  <c r="H1868" i="2"/>
  <c r="H1863" i="2"/>
  <c r="H1858" i="2"/>
  <c r="H1918" i="2"/>
  <c r="H1848" i="2"/>
  <c r="H1843" i="2"/>
  <c r="H1838" i="2"/>
  <c r="H1833" i="2"/>
  <c r="H1934" i="2"/>
  <c r="H1828" i="2"/>
  <c r="H1823" i="2"/>
  <c r="H1851" i="2"/>
  <c r="H1816" i="2"/>
  <c r="H1797" i="2"/>
  <c r="H1811" i="2"/>
  <c r="H1802" i="2"/>
  <c r="H1570" i="2"/>
  <c r="H1566" i="2"/>
  <c r="H1920" i="2"/>
  <c r="H1567" i="2"/>
  <c r="H1565" i="2"/>
  <c r="H1568" i="2"/>
  <c r="H1571" i="2"/>
  <c r="H1564" i="2"/>
  <c r="H1569" i="2"/>
  <c r="H1230" i="2"/>
  <c r="H1226" i="2"/>
  <c r="H1222" i="2"/>
  <c r="H1218" i="2"/>
  <c r="H1228" i="2"/>
  <c r="H1224" i="2"/>
  <c r="H1220" i="2"/>
  <c r="H1216" i="2"/>
  <c r="H1232" i="2"/>
  <c r="H1213" i="2"/>
  <c r="H94" i="2"/>
  <c r="H2801" i="2"/>
  <c r="H2814" i="2"/>
  <c r="H2809" i="2"/>
  <c r="H2804" i="2"/>
  <c r="H2808" i="2"/>
  <c r="H2811" i="2"/>
  <c r="H2815" i="2"/>
  <c r="H2807" i="2"/>
  <c r="H2810" i="2"/>
  <c r="H2803" i="2"/>
  <c r="H2812" i="2"/>
  <c r="H2813" i="2"/>
  <c r="H2805" i="2"/>
  <c r="H2806" i="2"/>
  <c r="H2802" i="2"/>
  <c r="H538" i="2"/>
  <c r="H534" i="2"/>
  <c r="H530" i="2"/>
  <c r="H526" i="2"/>
  <c r="H535" i="2"/>
  <c r="H536" i="2"/>
  <c r="H529" i="2"/>
  <c r="H540" i="2"/>
  <c r="H528" i="2"/>
  <c r="H531" i="2"/>
  <c r="H537" i="2"/>
  <c r="H539" i="2"/>
  <c r="H533" i="2"/>
  <c r="H532" i="2"/>
  <c r="H527" i="2"/>
  <c r="H1720" i="2"/>
  <c r="H1718" i="2"/>
  <c r="H1713" i="2"/>
  <c r="H1708" i="2"/>
  <c r="H1716" i="2"/>
  <c r="H1719" i="2"/>
  <c r="H1711" i="2"/>
  <c r="H1706" i="2"/>
  <c r="H1710" i="2"/>
  <c r="H1709" i="2"/>
  <c r="H1714" i="2"/>
  <c r="H1707" i="2"/>
  <c r="H1715" i="2"/>
  <c r="H1712" i="2"/>
  <c r="H1717" i="2"/>
  <c r="H378" i="2"/>
  <c r="H374" i="2"/>
  <c r="H370" i="2"/>
  <c r="H376" i="2"/>
  <c r="H372" i="2"/>
  <c r="H368" i="2"/>
  <c r="H1912" i="2"/>
  <c r="H1875" i="2"/>
  <c r="H1910" i="2"/>
  <c r="H1900" i="2"/>
  <c r="H1898" i="2"/>
  <c r="H1902" i="2"/>
  <c r="H1873" i="2"/>
  <c r="H1904" i="2"/>
  <c r="H1896" i="2"/>
  <c r="H1908" i="2"/>
  <c r="H1871" i="2"/>
  <c r="H1914" i="2"/>
  <c r="H1894" i="2"/>
  <c r="H1906" i="2"/>
  <c r="H1650" i="2"/>
  <c r="H1646" i="2"/>
  <c r="H1642" i="2"/>
  <c r="H1638" i="2"/>
  <c r="H1634" i="2"/>
  <c r="H1630" i="2"/>
  <c r="H1626" i="2"/>
  <c r="H1622" i="2"/>
  <c r="H1618" i="2"/>
  <c r="H1614" i="2"/>
  <c r="H1610" i="2"/>
  <c r="H1606" i="2"/>
  <c r="H1602" i="2"/>
  <c r="H1892" i="2"/>
  <c r="H1493" i="2"/>
  <c r="H1489" i="2"/>
  <c r="H358" i="2"/>
  <c r="H346" i="2"/>
  <c r="H334" i="2"/>
  <c r="H322" i="2"/>
  <c r="H250" i="2"/>
  <c r="H238" i="2"/>
  <c r="H226" i="2"/>
  <c r="H214" i="2"/>
  <c r="H364" i="2"/>
  <c r="H352" i="2"/>
  <c r="I3" i="2"/>
  <c r="AG3" i="2"/>
  <c r="AC5" i="2"/>
  <c r="I6" i="2"/>
  <c r="AG6" i="2"/>
  <c r="AC8" i="2"/>
  <c r="I9" i="2"/>
  <c r="AG9" i="2"/>
  <c r="AC11" i="2"/>
  <c r="I12" i="2"/>
  <c r="AG12" i="2"/>
  <c r="AC14" i="2"/>
  <c r="H15" i="2"/>
  <c r="AI16" i="2"/>
  <c r="AC18" i="2"/>
  <c r="H19" i="2"/>
  <c r="AI20" i="2"/>
  <c r="AC22" i="2"/>
  <c r="H23" i="2"/>
  <c r="AI24" i="2"/>
  <c r="AC26" i="2"/>
  <c r="H27" i="2"/>
  <c r="AI28" i="2"/>
  <c r="AC30" i="2"/>
  <c r="H31" i="2"/>
  <c r="AI32" i="2"/>
  <c r="AC34" i="2"/>
  <c r="H35" i="2"/>
  <c r="AI36" i="2"/>
  <c r="AC38" i="2"/>
  <c r="H39" i="2"/>
  <c r="AI40" i="2"/>
  <c r="AC42" i="2"/>
  <c r="H43" i="2"/>
  <c r="AI44" i="2"/>
  <c r="AC46" i="2"/>
  <c r="H47" i="2"/>
  <c r="AI48" i="2"/>
  <c r="AC50" i="2"/>
  <c r="H51" i="2"/>
  <c r="AI52" i="2"/>
  <c r="AC54" i="2"/>
  <c r="H55" i="2"/>
  <c r="AI56" i="2"/>
  <c r="AC58" i="2"/>
  <c r="H59" i="2"/>
  <c r="AI60" i="2"/>
  <c r="AC62" i="2"/>
  <c r="H63" i="2"/>
  <c r="AI64" i="2"/>
  <c r="AC66" i="2"/>
  <c r="H67" i="2"/>
  <c r="AI68" i="2"/>
  <c r="AC70" i="2"/>
  <c r="H71" i="2"/>
  <c r="AI72" i="2"/>
  <c r="AC74" i="2"/>
  <c r="H75" i="2"/>
  <c r="I78" i="2"/>
  <c r="AH78" i="2"/>
  <c r="AJ81" i="2"/>
  <c r="H83" i="2"/>
  <c r="AE85" i="2"/>
  <c r="AJ86" i="2"/>
  <c r="AB87" i="2"/>
  <c r="H88" i="2"/>
  <c r="AE90" i="2"/>
  <c r="AJ91" i="2"/>
  <c r="AB92" i="2"/>
  <c r="H93" i="2"/>
  <c r="AI95" i="2"/>
  <c r="AG95" i="2"/>
  <c r="I95" i="2"/>
  <c r="AH95" i="2"/>
  <c r="I97" i="2"/>
  <c r="AI97" i="2"/>
  <c r="AB98" i="2"/>
  <c r="AE102" i="2"/>
  <c r="AF106" i="2"/>
  <c r="AD106" i="2"/>
  <c r="AH106" i="2"/>
  <c r="H108" i="2"/>
  <c r="AB109" i="2"/>
  <c r="AJ110" i="2"/>
  <c r="AC111" i="2"/>
  <c r="AE113" i="2"/>
  <c r="AE115" i="2"/>
  <c r="AG117" i="2"/>
  <c r="AI119" i="2"/>
  <c r="AG119" i="2"/>
  <c r="I119" i="2"/>
  <c r="AH119" i="2"/>
  <c r="I121" i="2"/>
  <c r="AI121" i="2"/>
  <c r="AB122" i="2"/>
  <c r="AE126" i="2"/>
  <c r="AF130" i="2"/>
  <c r="AD130" i="2"/>
  <c r="AH130" i="2"/>
  <c r="H132" i="2"/>
  <c r="AB133" i="2"/>
  <c r="AJ134" i="2"/>
  <c r="AC135" i="2"/>
  <c r="AE137" i="2"/>
  <c r="AE139" i="2"/>
  <c r="AG141" i="2"/>
  <c r="AI143" i="2"/>
  <c r="AG143" i="2"/>
  <c r="I143" i="2"/>
  <c r="AH143" i="2"/>
  <c r="I145" i="2"/>
  <c r="AI145" i="2"/>
  <c r="AB146" i="2"/>
  <c r="AF154" i="2"/>
  <c r="AD154" i="2"/>
  <c r="AH154" i="2"/>
  <c r="H156" i="2"/>
  <c r="AB157" i="2"/>
  <c r="AJ158" i="2"/>
  <c r="AC159" i="2"/>
  <c r="AE161" i="2"/>
  <c r="AG165" i="2"/>
  <c r="AI167" i="2"/>
  <c r="AG167" i="2"/>
  <c r="I167" i="2"/>
  <c r="AH167" i="2"/>
  <c r="I169" i="2"/>
  <c r="AI169" i="2"/>
  <c r="AB170" i="2"/>
  <c r="AF178" i="2"/>
  <c r="AD178" i="2"/>
  <c r="AH178" i="2"/>
  <c r="H180" i="2"/>
  <c r="AB181" i="2"/>
  <c r="AJ182" i="2"/>
  <c r="AC183" i="2"/>
  <c r="AE185" i="2"/>
  <c r="AG189" i="2"/>
  <c r="AI191" i="2"/>
  <c r="AG191" i="2"/>
  <c r="I191" i="2"/>
  <c r="AH191" i="2"/>
  <c r="I193" i="2"/>
  <c r="AI193" i="2"/>
  <c r="AB194" i="2"/>
  <c r="AF202" i="2"/>
  <c r="AD202" i="2"/>
  <c r="AH202" i="2"/>
  <c r="H204" i="2"/>
  <c r="AB205" i="2"/>
  <c r="AJ206" i="2"/>
  <c r="AC207" i="2"/>
  <c r="AE209" i="2"/>
  <c r="AG213" i="2"/>
  <c r="AI215" i="2"/>
  <c r="AG215" i="2"/>
  <c r="I215" i="2"/>
  <c r="AH215" i="2"/>
  <c r="I217" i="2"/>
  <c r="AI217" i="2"/>
  <c r="AB218" i="2"/>
  <c r="AF226" i="2"/>
  <c r="AD226" i="2"/>
  <c r="AH226" i="2"/>
  <c r="H228" i="2"/>
  <c r="AB229" i="2"/>
  <c r="AJ230" i="2"/>
  <c r="AC231" i="2"/>
  <c r="AD237" i="2"/>
  <c r="AI239" i="2"/>
  <c r="AG239" i="2"/>
  <c r="I239" i="2"/>
  <c r="AD239" i="2"/>
  <c r="AJ239" i="2"/>
  <c r="AD240" i="2"/>
  <c r="I245" i="2"/>
  <c r="AD253" i="2"/>
  <c r="AI255" i="2"/>
  <c r="AG255" i="2"/>
  <c r="I255" i="2"/>
  <c r="AD255" i="2"/>
  <c r="AJ255" i="2"/>
  <c r="AD256" i="2"/>
  <c r="I261" i="2"/>
  <c r="AD269" i="2"/>
  <c r="AI271" i="2"/>
  <c r="AG271" i="2"/>
  <c r="I271" i="2"/>
  <c r="AD271" i="2"/>
  <c r="AJ271" i="2"/>
  <c r="AD272" i="2"/>
  <c r="I277" i="2"/>
  <c r="AD285" i="2"/>
  <c r="AI287" i="2"/>
  <c r="AG287" i="2"/>
  <c r="I287" i="2"/>
  <c r="AD287" i="2"/>
  <c r="AJ287" i="2"/>
  <c r="AD288" i="2"/>
  <c r="I293" i="2"/>
  <c r="AD301" i="2"/>
  <c r="AI303" i="2"/>
  <c r="AG303" i="2"/>
  <c r="I303" i="2"/>
  <c r="AD303" i="2"/>
  <c r="AJ303" i="2"/>
  <c r="AD304" i="2"/>
  <c r="I309" i="2"/>
  <c r="AD317" i="2"/>
  <c r="AI319" i="2"/>
  <c r="AG319" i="2"/>
  <c r="I319" i="2"/>
  <c r="AD319" i="2"/>
  <c r="AJ319" i="2"/>
  <c r="AD320" i="2"/>
  <c r="I325" i="2"/>
  <c r="AI335" i="2"/>
  <c r="AG335" i="2"/>
  <c r="I335" i="2"/>
  <c r="AD335" i="2"/>
  <c r="AJ335" i="2"/>
  <c r="I341" i="2"/>
  <c r="H345" i="2"/>
  <c r="AC349" i="2"/>
  <c r="AJ349" i="2"/>
  <c r="AI349" i="2"/>
  <c r="AH349" i="2"/>
  <c r="AI355" i="2"/>
  <c r="AG355" i="2"/>
  <c r="I355" i="2"/>
  <c r="AD355" i="2"/>
  <c r="AC355" i="2"/>
  <c r="AB355" i="2"/>
  <c r="AC358" i="2"/>
  <c r="H365" i="2"/>
  <c r="AF366" i="2"/>
  <c r="AD366" i="2"/>
  <c r="AI371" i="2"/>
  <c r="AG371" i="2"/>
  <c r="I371" i="2"/>
  <c r="AD371" i="2"/>
  <c r="AC371" i="2"/>
  <c r="AB371" i="2"/>
  <c r="AD377" i="2"/>
  <c r="AC378" i="2"/>
  <c r="AE382" i="2"/>
  <c r="AE391" i="2"/>
  <c r="H399" i="2"/>
  <c r="I403" i="2"/>
  <c r="H407" i="2"/>
  <c r="H408" i="2"/>
  <c r="H427" i="2"/>
  <c r="H433" i="2"/>
  <c r="AI435" i="2"/>
  <c r="AC435" i="2"/>
  <c r="AE435" i="2"/>
  <c r="AD435" i="2"/>
  <c r="AB435" i="2"/>
  <c r="AJ435" i="2"/>
  <c r="I435" i="2"/>
  <c r="AH435" i="2"/>
  <c r="I463" i="2"/>
  <c r="H469" i="2"/>
  <c r="I492" i="2"/>
  <c r="AD581" i="2"/>
  <c r="AC581" i="2"/>
  <c r="AJ581" i="2"/>
  <c r="AF581" i="2"/>
  <c r="AB581" i="2"/>
  <c r="I581" i="2"/>
  <c r="AI581" i="2"/>
  <c r="AH581" i="2"/>
  <c r="AG581" i="2"/>
  <c r="AE581" i="2"/>
  <c r="AJ635" i="2"/>
  <c r="AI635" i="2"/>
  <c r="AD635" i="2"/>
  <c r="AG635" i="2"/>
  <c r="AF635" i="2"/>
  <c r="AE635" i="2"/>
  <c r="AC635" i="2"/>
  <c r="AB635" i="2"/>
  <c r="I635" i="2"/>
  <c r="AH635" i="2"/>
  <c r="H3084" i="2"/>
  <c r="H3082" i="2"/>
  <c r="H3070" i="2"/>
  <c r="H3060" i="2"/>
  <c r="H3074" i="2"/>
  <c r="H3066" i="2"/>
  <c r="H3080" i="2"/>
  <c r="H3058" i="2"/>
  <c r="H3072" i="2"/>
  <c r="H3064" i="2"/>
  <c r="H3078" i="2"/>
  <c r="H3056" i="2"/>
  <c r="H3062" i="2"/>
  <c r="H3068" i="2"/>
  <c r="H3076" i="2"/>
  <c r="H2871" i="2"/>
  <c r="H2895" i="2"/>
  <c r="H2891" i="2"/>
  <c r="H2887" i="2"/>
  <c r="H2893" i="2"/>
  <c r="H2883" i="2"/>
  <c r="H2869" i="2"/>
  <c r="H2889" i="2"/>
  <c r="H2885" i="2"/>
  <c r="H2881" i="2"/>
  <c r="H2879" i="2"/>
  <c r="H2877" i="2"/>
  <c r="H2897" i="2"/>
  <c r="H2873" i="2"/>
  <c r="H2875" i="2"/>
  <c r="H386" i="2"/>
  <c r="H2942" i="2"/>
  <c r="H2937" i="2"/>
  <c r="H2935" i="2"/>
  <c r="H2940" i="2"/>
  <c r="H2933" i="2"/>
  <c r="H2938" i="2"/>
  <c r="H2931" i="2"/>
  <c r="H2943" i="2"/>
  <c r="H2936" i="2"/>
  <c r="H2941" i="2"/>
  <c r="H2939" i="2"/>
  <c r="H2934" i="2"/>
  <c r="H2932" i="2"/>
  <c r="H2650" i="2"/>
  <c r="H1289" i="2"/>
  <c r="H1285" i="2"/>
  <c r="H1281" i="2"/>
  <c r="H1277" i="2"/>
  <c r="H1273" i="2"/>
  <c r="H1269" i="2"/>
  <c r="H1265" i="2"/>
  <c r="H1261" i="2"/>
  <c r="H1257" i="2"/>
  <c r="H1253" i="2"/>
  <c r="H1287" i="2"/>
  <c r="H1263" i="2"/>
  <c r="H950" i="2"/>
  <c r="H1291" i="2"/>
  <c r="H1267" i="2"/>
  <c r="H1280" i="2"/>
  <c r="H1282" i="2"/>
  <c r="H1271" i="2"/>
  <c r="H1284" i="2"/>
  <c r="H1286" i="2"/>
  <c r="H1275" i="2"/>
  <c r="H1288" i="2"/>
  <c r="H952" i="2"/>
  <c r="H1290" i="2"/>
  <c r="H1279" i="2"/>
  <c r="H1255" i="2"/>
  <c r="H1283" i="2"/>
  <c r="H1259" i="2"/>
  <c r="H838" i="2"/>
  <c r="H846" i="2"/>
  <c r="H806" i="2"/>
  <c r="H955" i="2"/>
  <c r="H951" i="2"/>
  <c r="H794" i="2"/>
  <c r="H822" i="2"/>
  <c r="H826" i="2"/>
  <c r="H802" i="2"/>
  <c r="H953" i="2"/>
  <c r="H830" i="2"/>
  <c r="H810" i="2"/>
  <c r="H949" i="2"/>
  <c r="H834" i="2"/>
  <c r="H818" i="2"/>
  <c r="H814" i="2"/>
  <c r="H790" i="2"/>
  <c r="H798" i="2"/>
  <c r="H842" i="2"/>
  <c r="H178" i="2"/>
  <c r="H1586" i="2"/>
  <c r="H1582" i="2"/>
  <c r="H1578" i="2"/>
  <c r="H1574" i="2"/>
  <c r="H1585" i="2"/>
  <c r="H1577" i="2"/>
  <c r="H1572" i="2"/>
  <c r="H1580" i="2"/>
  <c r="H1575" i="2"/>
  <c r="H1584" i="2"/>
  <c r="H1573" i="2"/>
  <c r="H1576" i="2"/>
  <c r="H1581" i="2"/>
  <c r="H1579" i="2"/>
  <c r="H1583" i="2"/>
  <c r="H920" i="2"/>
  <c r="H916" i="2"/>
  <c r="H912" i="2"/>
  <c r="H908" i="2"/>
  <c r="H914" i="2"/>
  <c r="H919" i="2"/>
  <c r="H907" i="2"/>
  <c r="H909" i="2"/>
  <c r="H913" i="2"/>
  <c r="H911" i="2"/>
  <c r="H918" i="2"/>
  <c r="H906" i="2"/>
  <c r="H915" i="2"/>
  <c r="H917" i="2"/>
  <c r="H910" i="2"/>
  <c r="AH3" i="2"/>
  <c r="AD5" i="2"/>
  <c r="AH6" i="2"/>
  <c r="AD8" i="2"/>
  <c r="AH9" i="2"/>
  <c r="AD11" i="2"/>
  <c r="AH12" i="2"/>
  <c r="AD14" i="2"/>
  <c r="AJ16" i="2"/>
  <c r="AD18" i="2"/>
  <c r="AJ20" i="2"/>
  <c r="AD22" i="2"/>
  <c r="AJ24" i="2"/>
  <c r="AD26" i="2"/>
  <c r="AJ28" i="2"/>
  <c r="AD30" i="2"/>
  <c r="AJ32" i="2"/>
  <c r="AD34" i="2"/>
  <c r="AJ36" i="2"/>
  <c r="AD38" i="2"/>
  <c r="AJ40" i="2"/>
  <c r="AD42" i="2"/>
  <c r="AJ44" i="2"/>
  <c r="AD46" i="2"/>
  <c r="AJ48" i="2"/>
  <c r="AD50" i="2"/>
  <c r="AJ52" i="2"/>
  <c r="AD54" i="2"/>
  <c r="AJ56" i="2"/>
  <c r="AD58" i="2"/>
  <c r="AJ60" i="2"/>
  <c r="AD62" i="2"/>
  <c r="AD66" i="2"/>
  <c r="AD70" i="2"/>
  <c r="AD74" i="2"/>
  <c r="AI78" i="2"/>
  <c r="AJ80" i="2"/>
  <c r="AF80" i="2"/>
  <c r="AF85" i="2"/>
  <c r="AC87" i="2"/>
  <c r="AF90" i="2"/>
  <c r="AC92" i="2"/>
  <c r="H95" i="2"/>
  <c r="AJ97" i="2"/>
  <c r="AC98" i="2"/>
  <c r="AJ104" i="2"/>
  <c r="AG104" i="2"/>
  <c r="AB107" i="2"/>
  <c r="AD109" i="2"/>
  <c r="AD111" i="2"/>
  <c r="AF113" i="2"/>
  <c r="H117" i="2"/>
  <c r="H119" i="2"/>
  <c r="AJ121" i="2"/>
  <c r="AC122" i="2"/>
  <c r="AJ128" i="2"/>
  <c r="AG128" i="2"/>
  <c r="AD133" i="2"/>
  <c r="AD135" i="2"/>
  <c r="AF137" i="2"/>
  <c r="H141" i="2"/>
  <c r="H143" i="2"/>
  <c r="AJ145" i="2"/>
  <c r="AJ152" i="2"/>
  <c r="AG152" i="2"/>
  <c r="H165" i="2"/>
  <c r="H167" i="2"/>
  <c r="AJ169" i="2"/>
  <c r="AJ176" i="2"/>
  <c r="AG176" i="2"/>
  <c r="H189" i="2"/>
  <c r="H191" i="2"/>
  <c r="AJ193" i="2"/>
  <c r="AJ200" i="2"/>
  <c r="AG200" i="2"/>
  <c r="H213" i="2"/>
  <c r="H215" i="2"/>
  <c r="AJ224" i="2"/>
  <c r="AG224" i="2"/>
  <c r="AC233" i="2"/>
  <c r="AJ233" i="2"/>
  <c r="AH233" i="2"/>
  <c r="AJ236" i="2"/>
  <c r="AG236" i="2"/>
  <c r="I236" i="2"/>
  <c r="AI236" i="2"/>
  <c r="H239" i="2"/>
  <c r="AC249" i="2"/>
  <c r="AJ249" i="2"/>
  <c r="AH249" i="2"/>
  <c r="AJ252" i="2"/>
  <c r="AG252" i="2"/>
  <c r="I252" i="2"/>
  <c r="AI252" i="2"/>
  <c r="H255" i="2"/>
  <c r="AC265" i="2"/>
  <c r="AJ265" i="2"/>
  <c r="AH265" i="2"/>
  <c r="AJ268" i="2"/>
  <c r="AG268" i="2"/>
  <c r="I268" i="2"/>
  <c r="AI268" i="2"/>
  <c r="H271" i="2"/>
  <c r="AC281" i="2"/>
  <c r="AJ281" i="2"/>
  <c r="AH281" i="2"/>
  <c r="AJ284" i="2"/>
  <c r="AG284" i="2"/>
  <c r="I284" i="2"/>
  <c r="AI284" i="2"/>
  <c r="H287" i="2"/>
  <c r="AC297" i="2"/>
  <c r="AJ297" i="2"/>
  <c r="AH297" i="2"/>
  <c r="AJ300" i="2"/>
  <c r="AG300" i="2"/>
  <c r="I300" i="2"/>
  <c r="AI300" i="2"/>
  <c r="H303" i="2"/>
  <c r="AC313" i="2"/>
  <c r="AJ313" i="2"/>
  <c r="AH313" i="2"/>
  <c r="AJ316" i="2"/>
  <c r="AG316" i="2"/>
  <c r="I316" i="2"/>
  <c r="AI316" i="2"/>
  <c r="H319" i="2"/>
  <c r="AC329" i="2"/>
  <c r="AJ329" i="2"/>
  <c r="AH329" i="2"/>
  <c r="AJ332" i="2"/>
  <c r="AG332" i="2"/>
  <c r="I332" i="2"/>
  <c r="AI332" i="2"/>
  <c r="H335" i="2"/>
  <c r="H349" i="2"/>
  <c r="H355" i="2"/>
  <c r="AC361" i="2"/>
  <c r="AJ361" i="2"/>
  <c r="AI361" i="2"/>
  <c r="AH361" i="2"/>
  <c r="H371" i="2"/>
  <c r="AC393" i="2"/>
  <c r="AB393" i="2"/>
  <c r="AJ393" i="2"/>
  <c r="AI393" i="2"/>
  <c r="AH393" i="2"/>
  <c r="AB405" i="2"/>
  <c r="AB430" i="2"/>
  <c r="AJ475" i="2"/>
  <c r="H2796" i="2"/>
  <c r="H2795" i="2"/>
  <c r="H1430" i="2"/>
  <c r="H1426" i="2"/>
  <c r="H1422" i="2"/>
  <c r="H1420" i="2"/>
  <c r="H1431" i="2"/>
  <c r="H1429" i="2"/>
  <c r="H1361" i="2"/>
  <c r="H1349" i="2"/>
  <c r="H1337" i="2"/>
  <c r="H1325" i="2"/>
  <c r="H1317" i="2"/>
  <c r="H1313" i="2"/>
  <c r="H1309" i="2"/>
  <c r="H1305" i="2"/>
  <c r="H1424" i="2"/>
  <c r="H1433" i="2"/>
  <c r="H1419" i="2"/>
  <c r="H1428" i="2"/>
  <c r="H1421" i="2"/>
  <c r="H1423" i="2"/>
  <c r="H1432" i="2"/>
  <c r="H1427" i="2"/>
  <c r="H1346" i="2"/>
  <c r="H1322" i="2"/>
  <c r="H1311" i="2"/>
  <c r="H1425" i="2"/>
  <c r="H1315" i="2"/>
  <c r="H1352" i="2"/>
  <c r="H1328" i="2"/>
  <c r="H1304" i="2"/>
  <c r="H1343" i="2"/>
  <c r="H1319" i="2"/>
  <c r="H1306" i="2"/>
  <c r="H1308" i="2"/>
  <c r="H1358" i="2"/>
  <c r="H1334" i="2"/>
  <c r="H1310" i="2"/>
  <c r="H1312" i="2"/>
  <c r="H776" i="2"/>
  <c r="H772" i="2"/>
  <c r="H700" i="2"/>
  <c r="H696" i="2"/>
  <c r="H692" i="2"/>
  <c r="H1314" i="2"/>
  <c r="H1355" i="2"/>
  <c r="H1331" i="2"/>
  <c r="H1318" i="2"/>
  <c r="H1307" i="2"/>
  <c r="H1316" i="2"/>
  <c r="H1340" i="2"/>
  <c r="H778" i="2"/>
  <c r="H773" i="2"/>
  <c r="H774" i="2"/>
  <c r="H777" i="2"/>
  <c r="H691" i="2"/>
  <c r="H775" i="2"/>
  <c r="H697" i="2"/>
  <c r="H694" i="2"/>
  <c r="H693" i="2"/>
  <c r="H689" i="2"/>
  <c r="H699" i="2"/>
  <c r="H698" i="2"/>
  <c r="H695" i="2"/>
  <c r="H771" i="2"/>
  <c r="H701" i="2"/>
  <c r="H690" i="2"/>
  <c r="H2143" i="2"/>
  <c r="H2185" i="2"/>
  <c r="H2161" i="2"/>
  <c r="H2191" i="2"/>
  <c r="H2179" i="2"/>
  <c r="H2131" i="2"/>
  <c r="H2197" i="2"/>
  <c r="H2149" i="2"/>
  <c r="H2167" i="2"/>
  <c r="H2119" i="2"/>
  <c r="H2203" i="2"/>
  <c r="H2137" i="2"/>
  <c r="H2155" i="2"/>
  <c r="H2173" i="2"/>
  <c r="H2125" i="2"/>
  <c r="H2499" i="2"/>
  <c r="H2036" i="2"/>
  <c r="H2039" i="2"/>
  <c r="H2037" i="2"/>
  <c r="H2040" i="2"/>
  <c r="H2035" i="2"/>
  <c r="H2038" i="2"/>
  <c r="H1066" i="2"/>
  <c r="H1062" i="2"/>
  <c r="H1058" i="2"/>
  <c r="H1054" i="2"/>
  <c r="H1064" i="2"/>
  <c r="H1060" i="2"/>
  <c r="H1056" i="2"/>
  <c r="H1065" i="2"/>
  <c r="H1067" i="2"/>
  <c r="H1053" i="2"/>
  <c r="H1055" i="2"/>
  <c r="H1057" i="2"/>
  <c r="H1059" i="2"/>
  <c r="H1061" i="2"/>
  <c r="H434" i="2"/>
  <c r="H430" i="2"/>
  <c r="H1063" i="2"/>
  <c r="H436" i="2"/>
  <c r="H435" i="2"/>
  <c r="H431" i="2"/>
  <c r="AE5" i="2"/>
  <c r="AE8" i="2"/>
  <c r="AE11" i="2"/>
  <c r="AE14" i="2"/>
  <c r="AE18" i="2"/>
  <c r="AE22" i="2"/>
  <c r="AE26" i="2"/>
  <c r="AE30" i="2"/>
  <c r="AE34" i="2"/>
  <c r="AE38" i="2"/>
  <c r="AE42" i="2"/>
  <c r="AE46" i="2"/>
  <c r="AE50" i="2"/>
  <c r="AE54" i="2"/>
  <c r="AE58" i="2"/>
  <c r="AE62" i="2"/>
  <c r="AE66" i="2"/>
  <c r="AE70" i="2"/>
  <c r="AE74" i="2"/>
  <c r="H80" i="2"/>
  <c r="H85" i="2"/>
  <c r="H90" i="2"/>
  <c r="AF102" i="2"/>
  <c r="AD102" i="2"/>
  <c r="AH102" i="2"/>
  <c r="AG113" i="2"/>
  <c r="AI115" i="2"/>
  <c r="AG115" i="2"/>
  <c r="I115" i="2"/>
  <c r="AH115" i="2"/>
  <c r="AF126" i="2"/>
  <c r="AD126" i="2"/>
  <c r="AH126" i="2"/>
  <c r="H128" i="2"/>
  <c r="AG137" i="2"/>
  <c r="AI139" i="2"/>
  <c r="AG139" i="2"/>
  <c r="I139" i="2"/>
  <c r="AH139" i="2"/>
  <c r="AE146" i="2"/>
  <c r="AF150" i="2"/>
  <c r="AD150" i="2"/>
  <c r="AH150" i="2"/>
  <c r="H152" i="2"/>
  <c r="AH152" i="2"/>
  <c r="AB153" i="2"/>
  <c r="AC155" i="2"/>
  <c r="AE157" i="2"/>
  <c r="AE159" i="2"/>
  <c r="AG161" i="2"/>
  <c r="AI163" i="2"/>
  <c r="AG163" i="2"/>
  <c r="I163" i="2"/>
  <c r="AH163" i="2"/>
  <c r="AB164" i="2"/>
  <c r="AB166" i="2"/>
  <c r="AE170" i="2"/>
  <c r="AF174" i="2"/>
  <c r="AD174" i="2"/>
  <c r="AH174" i="2"/>
  <c r="H176" i="2"/>
  <c r="AH176" i="2"/>
  <c r="AB177" i="2"/>
  <c r="AC179" i="2"/>
  <c r="AE181" i="2"/>
  <c r="AE183" i="2"/>
  <c r="AG185" i="2"/>
  <c r="AI187" i="2"/>
  <c r="AG187" i="2"/>
  <c r="I187" i="2"/>
  <c r="AH187" i="2"/>
  <c r="AB188" i="2"/>
  <c r="AB190" i="2"/>
  <c r="AE194" i="2"/>
  <c r="AF198" i="2"/>
  <c r="AD198" i="2"/>
  <c r="AH198" i="2"/>
  <c r="H200" i="2"/>
  <c r="AH200" i="2"/>
  <c r="AB201" i="2"/>
  <c r="AC203" i="2"/>
  <c r="AE205" i="2"/>
  <c r="AE207" i="2"/>
  <c r="AG209" i="2"/>
  <c r="AI211" i="2"/>
  <c r="AG211" i="2"/>
  <c r="I211" i="2"/>
  <c r="AH211" i="2"/>
  <c r="AB212" i="2"/>
  <c r="AB214" i="2"/>
  <c r="AE218" i="2"/>
  <c r="AF222" i="2"/>
  <c r="AD222" i="2"/>
  <c r="AH222" i="2"/>
  <c r="H224" i="2"/>
  <c r="AH224" i="2"/>
  <c r="AB225" i="2"/>
  <c r="AC227" i="2"/>
  <c r="AE229" i="2"/>
  <c r="AE231" i="2"/>
  <c r="H233" i="2"/>
  <c r="AI233" i="2"/>
  <c r="H236" i="2"/>
  <c r="AF237" i="2"/>
  <c r="AF240" i="2"/>
  <c r="AB241" i="2"/>
  <c r="AC244" i="2"/>
  <c r="AF246" i="2"/>
  <c r="AD246" i="2"/>
  <c r="AI246" i="2"/>
  <c r="AC247" i="2"/>
  <c r="H249" i="2"/>
  <c r="AI249" i="2"/>
  <c r="H252" i="2"/>
  <c r="AF253" i="2"/>
  <c r="AF256" i="2"/>
  <c r="AB257" i="2"/>
  <c r="AC260" i="2"/>
  <c r="AF262" i="2"/>
  <c r="AD262" i="2"/>
  <c r="AI262" i="2"/>
  <c r="AC263" i="2"/>
  <c r="H265" i="2"/>
  <c r="AI265" i="2"/>
  <c r="H268" i="2"/>
  <c r="AF269" i="2"/>
  <c r="AF272" i="2"/>
  <c r="AB273" i="2"/>
  <c r="AC276" i="2"/>
  <c r="AF278" i="2"/>
  <c r="AD278" i="2"/>
  <c r="AI278" i="2"/>
  <c r="AC279" i="2"/>
  <c r="H281" i="2"/>
  <c r="AI281" i="2"/>
  <c r="H284" i="2"/>
  <c r="AF285" i="2"/>
  <c r="AF288" i="2"/>
  <c r="AB289" i="2"/>
  <c r="AC292" i="2"/>
  <c r="AF294" i="2"/>
  <c r="AD294" i="2"/>
  <c r="AI294" i="2"/>
  <c r="AC295" i="2"/>
  <c r="H297" i="2"/>
  <c r="AI297" i="2"/>
  <c r="H300" i="2"/>
  <c r="AF301" i="2"/>
  <c r="AF304" i="2"/>
  <c r="AB305" i="2"/>
  <c r="AC308" i="2"/>
  <c r="AF310" i="2"/>
  <c r="AD310" i="2"/>
  <c r="AI310" i="2"/>
  <c r="AC311" i="2"/>
  <c r="H313" i="2"/>
  <c r="AI313" i="2"/>
  <c r="AF317" i="2"/>
  <c r="AF320" i="2"/>
  <c r="AB321" i="2"/>
  <c r="AC324" i="2"/>
  <c r="AF326" i="2"/>
  <c r="AD326" i="2"/>
  <c r="AI326" i="2"/>
  <c r="AC327" i="2"/>
  <c r="H329" i="2"/>
  <c r="AI329" i="2"/>
  <c r="AF333" i="2"/>
  <c r="AF336" i="2"/>
  <c r="AB337" i="2"/>
  <c r="AC340" i="2"/>
  <c r="AF342" i="2"/>
  <c r="AD342" i="2"/>
  <c r="AI342" i="2"/>
  <c r="AE343" i="2"/>
  <c r="AF346" i="2"/>
  <c r="AD346" i="2"/>
  <c r="AJ346" i="2"/>
  <c r="AF350" i="2"/>
  <c r="AD350" i="2"/>
  <c r="AG358" i="2"/>
  <c r="H361" i="2"/>
  <c r="AF362" i="2"/>
  <c r="AD362" i="2"/>
  <c r="AI367" i="2"/>
  <c r="AG367" i="2"/>
  <c r="I367" i="2"/>
  <c r="AD367" i="2"/>
  <c r="AC367" i="2"/>
  <c r="AB367" i="2"/>
  <c r="AD373" i="2"/>
  <c r="AF387" i="2"/>
  <c r="AC389" i="2"/>
  <c r="AJ389" i="2"/>
  <c r="AI389" i="2"/>
  <c r="AH389" i="2"/>
  <c r="H393" i="2"/>
  <c r="AI395" i="2"/>
  <c r="AH395" i="2"/>
  <c r="AG395" i="2"/>
  <c r="I395" i="2"/>
  <c r="AD395" i="2"/>
  <c r="AC395" i="2"/>
  <c r="AB395" i="2"/>
  <c r="AD405" i="2"/>
  <c r="H411" i="2"/>
  <c r="AH430" i="2"/>
  <c r="AC437" i="2"/>
  <c r="AF437" i="2"/>
  <c r="AE437" i="2"/>
  <c r="AD437" i="2"/>
  <c r="AB437" i="2"/>
  <c r="AJ437" i="2"/>
  <c r="AI437" i="2"/>
  <c r="I437" i="2"/>
  <c r="AH508" i="2"/>
  <c r="I508" i="2"/>
  <c r="AE508" i="2"/>
  <c r="AB508" i="2"/>
  <c r="AI508" i="2"/>
  <c r="AG508" i="2"/>
  <c r="AF508" i="2"/>
  <c r="AD508" i="2"/>
  <c r="AC508" i="2"/>
  <c r="H1038" i="2"/>
  <c r="H1034" i="2"/>
  <c r="H1030" i="2"/>
  <c r="H1040" i="2"/>
  <c r="H1036" i="2"/>
  <c r="H1032" i="2"/>
  <c r="H1028" i="2"/>
  <c r="H1041" i="2"/>
  <c r="H1029" i="2"/>
  <c r="H1031" i="2"/>
  <c r="H1033" i="2"/>
  <c r="H1035" i="2"/>
  <c r="H1037" i="2"/>
  <c r="H1039" i="2"/>
  <c r="H1027" i="2"/>
  <c r="H2320" i="2"/>
  <c r="H2316" i="2"/>
  <c r="H2312" i="2"/>
  <c r="H2308" i="2"/>
  <c r="H2196" i="2"/>
  <c r="H2184" i="2"/>
  <c r="H2310" i="2"/>
  <c r="H2321" i="2"/>
  <c r="H2319" i="2"/>
  <c r="H2317" i="2"/>
  <c r="H2311" i="2"/>
  <c r="H2309" i="2"/>
  <c r="H2318" i="2"/>
  <c r="H2315" i="2"/>
  <c r="H2313" i="2"/>
  <c r="H2148" i="2"/>
  <c r="H2202" i="2"/>
  <c r="H2166" i="2"/>
  <c r="H2322" i="2"/>
  <c r="H2136" i="2"/>
  <c r="H2154" i="2"/>
  <c r="H2172" i="2"/>
  <c r="H2124" i="2"/>
  <c r="H2314" i="2"/>
  <c r="H2190" i="2"/>
  <c r="H2160" i="2"/>
  <c r="H2178" i="2"/>
  <c r="H2118" i="2"/>
  <c r="H2142" i="2"/>
  <c r="H2130" i="2"/>
  <c r="H1137" i="2"/>
  <c r="H1153" i="2"/>
  <c r="H1139" i="2"/>
  <c r="H1141" i="2"/>
  <c r="H1159" i="2"/>
  <c r="H1143" i="2"/>
  <c r="H1145" i="2"/>
  <c r="H1147" i="2"/>
  <c r="H1155" i="2"/>
  <c r="H1149" i="2"/>
  <c r="H1161" i="2"/>
  <c r="H1151" i="2"/>
  <c r="H1157" i="2"/>
  <c r="H1133" i="2"/>
  <c r="H1135" i="2"/>
  <c r="H1478" i="2"/>
  <c r="H1474" i="2"/>
  <c r="H1470" i="2"/>
  <c r="H1481" i="2"/>
  <c r="H1476" i="2"/>
  <c r="H1471" i="2"/>
  <c r="H1477" i="2"/>
  <c r="H1472" i="2"/>
  <c r="H1467" i="2"/>
  <c r="H1473" i="2"/>
  <c r="H1468" i="2"/>
  <c r="H1480" i="2"/>
  <c r="H1475" i="2"/>
  <c r="H1479" i="2"/>
  <c r="H1122" i="2"/>
  <c r="H1118" i="2"/>
  <c r="H1114" i="2"/>
  <c r="H1110" i="2"/>
  <c r="H1106" i="2"/>
  <c r="H1102" i="2"/>
  <c r="H1098" i="2"/>
  <c r="H1124" i="2"/>
  <c r="H1120" i="2"/>
  <c r="H1116" i="2"/>
  <c r="H1112" i="2"/>
  <c r="H1108" i="2"/>
  <c r="H1104" i="2"/>
  <c r="H1100" i="2"/>
  <c r="H1096" i="2"/>
  <c r="H1469" i="2"/>
  <c r="H1113" i="2"/>
  <c r="H1115" i="2"/>
  <c r="H1117" i="2"/>
  <c r="H1119" i="2"/>
  <c r="H1095" i="2"/>
  <c r="H1121" i="2"/>
  <c r="H1097" i="2"/>
  <c r="H1123" i="2"/>
  <c r="H1099" i="2"/>
  <c r="H1101" i="2"/>
  <c r="H1103" i="2"/>
  <c r="H1105" i="2"/>
  <c r="H1107" i="2"/>
  <c r="H1109" i="2"/>
  <c r="H1111" i="2"/>
  <c r="H2088" i="2"/>
  <c r="H2091" i="2"/>
  <c r="H2076" i="2"/>
  <c r="H2061" i="2"/>
  <c r="H2094" i="2"/>
  <c r="H2082" i="2"/>
  <c r="H2097" i="2"/>
  <c r="H2073" i="2"/>
  <c r="H2067" i="2"/>
  <c r="H2085" i="2"/>
  <c r="H2070" i="2"/>
  <c r="H2079" i="2"/>
  <c r="H2100" i="2"/>
  <c r="H2064" i="2"/>
  <c r="H2058" i="2"/>
  <c r="H1809" i="2"/>
  <c r="H1890" i="2"/>
  <c r="H1885" i="2"/>
  <c r="H1880" i="2"/>
  <c r="H1870" i="2"/>
  <c r="H1865" i="2"/>
  <c r="H1860" i="2"/>
  <c r="H1850" i="2"/>
  <c r="H1845" i="2"/>
  <c r="H1888" i="2"/>
  <c r="H1883" i="2"/>
  <c r="H1878" i="2"/>
  <c r="H1840" i="2"/>
  <c r="H1835" i="2"/>
  <c r="H1830" i="2"/>
  <c r="H1825" i="2"/>
  <c r="H1853" i="2"/>
  <c r="H1891" i="2"/>
  <c r="H1886" i="2"/>
  <c r="H1881" i="2"/>
  <c r="H1818" i="2"/>
  <c r="H1813" i="2"/>
  <c r="H1889" i="2"/>
  <c r="H1884" i="2"/>
  <c r="H1879" i="2"/>
  <c r="H1887" i="2"/>
  <c r="H1804" i="2"/>
  <c r="H1554" i="2"/>
  <c r="H1514" i="2"/>
  <c r="H1882" i="2"/>
  <c r="H1877" i="2"/>
  <c r="H1799" i="2"/>
  <c r="H1648" i="2"/>
  <c r="H1624" i="2"/>
  <c r="H1557" i="2"/>
  <c r="H1547" i="2"/>
  <c r="H1652" i="2"/>
  <c r="H1628" i="2"/>
  <c r="H1604" i="2"/>
  <c r="H1527" i="2"/>
  <c r="H1560" i="2"/>
  <c r="H1632" i="2"/>
  <c r="H1608" i="2"/>
  <c r="H1535" i="2"/>
  <c r="H1563" i="2"/>
  <c r="H1520" i="2"/>
  <c r="H1636" i="2"/>
  <c r="H1612" i="2"/>
  <c r="H1543" i="2"/>
  <c r="H1495" i="2"/>
  <c r="H1523" i="2"/>
  <c r="H1640" i="2"/>
  <c r="H1616" i="2"/>
  <c r="H1551" i="2"/>
  <c r="H1531" i="2"/>
  <c r="H1539" i="2"/>
  <c r="H1644" i="2"/>
  <c r="H1620" i="2"/>
  <c r="H1491" i="2"/>
  <c r="H1517" i="2"/>
  <c r="H362" i="2"/>
  <c r="H350" i="2"/>
  <c r="H338" i="2"/>
  <c r="H326" i="2"/>
  <c r="H356" i="2"/>
  <c r="AJ3" i="2"/>
  <c r="AB4" i="2"/>
  <c r="H5" i="2"/>
  <c r="AF5" i="2"/>
  <c r="AJ6" i="2"/>
  <c r="AB7" i="2"/>
  <c r="H8" i="2"/>
  <c r="AF8" i="2"/>
  <c r="AJ9" i="2"/>
  <c r="AB10" i="2"/>
  <c r="H11" i="2"/>
  <c r="AF11" i="2"/>
  <c r="AJ12" i="2"/>
  <c r="AB13" i="2"/>
  <c r="AF14" i="2"/>
  <c r="AC17" i="2"/>
  <c r="H18" i="2"/>
  <c r="AF18" i="2"/>
  <c r="AC21" i="2"/>
  <c r="H22" i="2"/>
  <c r="AF22" i="2"/>
  <c r="AC25" i="2"/>
  <c r="H26" i="2"/>
  <c r="AF26" i="2"/>
  <c r="AC29" i="2"/>
  <c r="H30" i="2"/>
  <c r="AF30" i="2"/>
  <c r="AC33" i="2"/>
  <c r="H34" i="2"/>
  <c r="AF34" i="2"/>
  <c r="AC37" i="2"/>
  <c r="H38" i="2"/>
  <c r="AF38" i="2"/>
  <c r="AC41" i="2"/>
  <c r="H42" i="2"/>
  <c r="AF42" i="2"/>
  <c r="AC45" i="2"/>
  <c r="H46" i="2"/>
  <c r="AF46" i="2"/>
  <c r="AC49" i="2"/>
  <c r="H50" i="2"/>
  <c r="AF50" i="2"/>
  <c r="AC53" i="2"/>
  <c r="H54" i="2"/>
  <c r="AF54" i="2"/>
  <c r="AC57" i="2"/>
  <c r="H58" i="2"/>
  <c r="AF58" i="2"/>
  <c r="AC61" i="2"/>
  <c r="H62" i="2"/>
  <c r="AF62" i="2"/>
  <c r="AC65" i="2"/>
  <c r="H66" i="2"/>
  <c r="AF66" i="2"/>
  <c r="AC69" i="2"/>
  <c r="H70" i="2"/>
  <c r="AF70" i="2"/>
  <c r="AC73" i="2"/>
  <c r="H74" i="2"/>
  <c r="AF74" i="2"/>
  <c r="AF77" i="2"/>
  <c r="AC79" i="2"/>
  <c r="I80" i="2"/>
  <c r="AH80" i="2"/>
  <c r="AF82" i="2"/>
  <c r="AC84" i="2"/>
  <c r="I85" i="2"/>
  <c r="AH85" i="2"/>
  <c r="AC89" i="2"/>
  <c r="I90" i="2"/>
  <c r="AH90" i="2"/>
  <c r="AC94" i="2"/>
  <c r="AJ100" i="2"/>
  <c r="AG100" i="2"/>
  <c r="I102" i="2"/>
  <c r="AI102" i="2"/>
  <c r="AB103" i="2"/>
  <c r="I104" i="2"/>
  <c r="AI104" i="2"/>
  <c r="AD105" i="2"/>
  <c r="AD107" i="2"/>
  <c r="AF109" i="2"/>
  <c r="H113" i="2"/>
  <c r="AH113" i="2"/>
  <c r="H115" i="2"/>
  <c r="AJ115" i="2"/>
  <c r="AC116" i="2"/>
  <c r="AJ117" i="2"/>
  <c r="AC118" i="2"/>
  <c r="AJ124" i="2"/>
  <c r="AG124" i="2"/>
  <c r="I126" i="2"/>
  <c r="AI126" i="2"/>
  <c r="AB127" i="2"/>
  <c r="I128" i="2"/>
  <c r="AI128" i="2"/>
  <c r="AD129" i="2"/>
  <c r="AD131" i="2"/>
  <c r="AF133" i="2"/>
  <c r="H137" i="2"/>
  <c r="AH137" i="2"/>
  <c r="H139" i="2"/>
  <c r="AJ139" i="2"/>
  <c r="AC140" i="2"/>
  <c r="AJ141" i="2"/>
  <c r="AC142" i="2"/>
  <c r="AJ148" i="2"/>
  <c r="AG148" i="2"/>
  <c r="I150" i="2"/>
  <c r="AI150" i="2"/>
  <c r="AB151" i="2"/>
  <c r="I152" i="2"/>
  <c r="AI152" i="2"/>
  <c r="AD153" i="2"/>
  <c r="AD155" i="2"/>
  <c r="AF157" i="2"/>
  <c r="H161" i="2"/>
  <c r="AH161" i="2"/>
  <c r="AJ163" i="2"/>
  <c r="AC164" i="2"/>
  <c r="AJ165" i="2"/>
  <c r="AC166" i="2"/>
  <c r="AJ172" i="2"/>
  <c r="AG172" i="2"/>
  <c r="I174" i="2"/>
  <c r="AI174" i="2"/>
  <c r="AB175" i="2"/>
  <c r="I176" i="2"/>
  <c r="AI176" i="2"/>
  <c r="AD177" i="2"/>
  <c r="AD179" i="2"/>
  <c r="AF181" i="2"/>
  <c r="H185" i="2"/>
  <c r="AH185" i="2"/>
  <c r="H187" i="2"/>
  <c r="AJ187" i="2"/>
  <c r="AC188" i="2"/>
  <c r="AJ189" i="2"/>
  <c r="AC190" i="2"/>
  <c r="AJ196" i="2"/>
  <c r="AG196" i="2"/>
  <c r="I198" i="2"/>
  <c r="AI198" i="2"/>
  <c r="AB199" i="2"/>
  <c r="I200" i="2"/>
  <c r="AI200" i="2"/>
  <c r="AD201" i="2"/>
  <c r="AD203" i="2"/>
  <c r="AF205" i="2"/>
  <c r="H209" i="2"/>
  <c r="AH209" i="2"/>
  <c r="AJ211" i="2"/>
  <c r="AC212" i="2"/>
  <c r="AJ213" i="2"/>
  <c r="AC214" i="2"/>
  <c r="AJ220" i="2"/>
  <c r="AG220" i="2"/>
  <c r="I222" i="2"/>
  <c r="AI222" i="2"/>
  <c r="AB223" i="2"/>
  <c r="I224" i="2"/>
  <c r="AI224" i="2"/>
  <c r="AD225" i="2"/>
  <c r="AD227" i="2"/>
  <c r="AF229" i="2"/>
  <c r="I233" i="2"/>
  <c r="AB238" i="2"/>
  <c r="AD241" i="2"/>
  <c r="AI243" i="2"/>
  <c r="AG243" i="2"/>
  <c r="I243" i="2"/>
  <c r="AD243" i="2"/>
  <c r="AJ243" i="2"/>
  <c r="AD244" i="2"/>
  <c r="I246" i="2"/>
  <c r="AJ246" i="2"/>
  <c r="AE247" i="2"/>
  <c r="I249" i="2"/>
  <c r="AB254" i="2"/>
  <c r="AD257" i="2"/>
  <c r="AI259" i="2"/>
  <c r="AG259" i="2"/>
  <c r="I259" i="2"/>
  <c r="AD259" i="2"/>
  <c r="AJ259" i="2"/>
  <c r="AD260" i="2"/>
  <c r="I262" i="2"/>
  <c r="AJ262" i="2"/>
  <c r="AE263" i="2"/>
  <c r="I265" i="2"/>
  <c r="AB270" i="2"/>
  <c r="AD273" i="2"/>
  <c r="AI275" i="2"/>
  <c r="AG275" i="2"/>
  <c r="I275" i="2"/>
  <c r="AD275" i="2"/>
  <c r="AJ275" i="2"/>
  <c r="AD276" i="2"/>
  <c r="I278" i="2"/>
  <c r="AJ278" i="2"/>
  <c r="AE279" i="2"/>
  <c r="I281" i="2"/>
  <c r="AB286" i="2"/>
  <c r="AD289" i="2"/>
  <c r="AI291" i="2"/>
  <c r="AG291" i="2"/>
  <c r="I291" i="2"/>
  <c r="AD291" i="2"/>
  <c r="AJ291" i="2"/>
  <c r="AD292" i="2"/>
  <c r="I294" i="2"/>
  <c r="AJ294" i="2"/>
  <c r="AE295" i="2"/>
  <c r="I297" i="2"/>
  <c r="AB302" i="2"/>
  <c r="AD305" i="2"/>
  <c r="AI307" i="2"/>
  <c r="AG307" i="2"/>
  <c r="I307" i="2"/>
  <c r="AD307" i="2"/>
  <c r="AJ307" i="2"/>
  <c r="AD308" i="2"/>
  <c r="I310" i="2"/>
  <c r="AJ310" i="2"/>
  <c r="AE311" i="2"/>
  <c r="I313" i="2"/>
  <c r="AB318" i="2"/>
  <c r="AD321" i="2"/>
  <c r="AI323" i="2"/>
  <c r="AG323" i="2"/>
  <c r="I323" i="2"/>
  <c r="AD323" i="2"/>
  <c r="AJ323" i="2"/>
  <c r="AD324" i="2"/>
  <c r="I326" i="2"/>
  <c r="AJ326" i="2"/>
  <c r="AE327" i="2"/>
  <c r="I329" i="2"/>
  <c r="AB334" i="2"/>
  <c r="AD337" i="2"/>
  <c r="AI339" i="2"/>
  <c r="AG339" i="2"/>
  <c r="I339" i="2"/>
  <c r="AD339" i="2"/>
  <c r="AJ339" i="2"/>
  <c r="AD340" i="2"/>
  <c r="AF343" i="2"/>
  <c r="AB353" i="2"/>
  <c r="AB354" i="2"/>
  <c r="AH358" i="2"/>
  <c r="AE359" i="2"/>
  <c r="I361" i="2"/>
  <c r="I362" i="2"/>
  <c r="H367" i="2"/>
  <c r="AB369" i="2"/>
  <c r="AB370" i="2"/>
  <c r="AE373" i="2"/>
  <c r="AE374" i="2"/>
  <c r="AH378" i="2"/>
  <c r="AE379" i="2"/>
  <c r="AI382" i="2"/>
  <c r="AF383" i="2"/>
  <c r="AC385" i="2"/>
  <c r="AJ385" i="2"/>
  <c r="AI385" i="2"/>
  <c r="AH385" i="2"/>
  <c r="AH387" i="2"/>
  <c r="H389" i="2"/>
  <c r="AF390" i="2"/>
  <c r="AD390" i="2"/>
  <c r="I393" i="2"/>
  <c r="H395" i="2"/>
  <c r="AD397" i="2"/>
  <c r="AC400" i="2"/>
  <c r="AE405" i="2"/>
  <c r="H437" i="2"/>
  <c r="H460" i="2"/>
  <c r="AD557" i="2"/>
  <c r="AC557" i="2"/>
  <c r="AJ557" i="2"/>
  <c r="AI557" i="2"/>
  <c r="AF557" i="2"/>
  <c r="AE557" i="2"/>
  <c r="AH557" i="2"/>
  <c r="AG557" i="2"/>
  <c r="AB557" i="2"/>
  <c r="I557" i="2"/>
  <c r="AG562" i="2"/>
  <c r="I562" i="2"/>
  <c r="AF562" i="2"/>
  <c r="AD562" i="2"/>
  <c r="AI562" i="2"/>
  <c r="AJ562" i="2"/>
  <c r="AH562" i="2"/>
  <c r="AE562" i="2"/>
  <c r="AC562" i="2"/>
  <c r="AB562" i="2"/>
  <c r="H2953" i="2"/>
  <c r="H2951" i="2"/>
  <c r="H2954" i="2"/>
  <c r="H2949" i="2"/>
  <c r="H2947" i="2"/>
  <c r="H2945" i="2"/>
  <c r="H2952" i="2"/>
  <c r="H2950" i="2"/>
  <c r="H2955" i="2"/>
  <c r="H2946" i="2"/>
  <c r="H2944" i="2"/>
  <c r="H2948" i="2"/>
  <c r="H1956" i="2"/>
  <c r="H1951" i="2"/>
  <c r="H1946" i="2"/>
  <c r="H1959" i="2"/>
  <c r="H1954" i="2"/>
  <c r="H1949" i="2"/>
  <c r="H1952" i="2"/>
  <c r="H1953" i="2"/>
  <c r="H1947" i="2"/>
  <c r="H1950" i="2"/>
  <c r="H1957" i="2"/>
  <c r="H1948" i="2"/>
  <c r="H1958" i="2"/>
  <c r="H1955" i="2"/>
  <c r="H1687" i="2"/>
  <c r="H1691" i="2"/>
  <c r="H1686" i="2"/>
  <c r="H1466" i="2"/>
  <c r="H1462" i="2"/>
  <c r="H1458" i="2"/>
  <c r="H1454" i="2"/>
  <c r="H1692" i="2"/>
  <c r="H1684" i="2"/>
  <c r="H1697" i="2"/>
  <c r="H1689" i="2"/>
  <c r="H1694" i="2"/>
  <c r="H1696" i="2"/>
  <c r="H1688" i="2"/>
  <c r="H1457" i="2"/>
  <c r="H1452" i="2"/>
  <c r="H1693" i="2"/>
  <c r="H1685" i="2"/>
  <c r="H1465" i="2"/>
  <c r="H1460" i="2"/>
  <c r="H1455" i="2"/>
  <c r="H1698" i="2"/>
  <c r="H1690" i="2"/>
  <c r="H1456" i="2"/>
  <c r="H1461" i="2"/>
  <c r="H1695" i="2"/>
  <c r="H1453" i="2"/>
  <c r="H986" i="2"/>
  <c r="H982" i="2"/>
  <c r="H978" i="2"/>
  <c r="H974" i="2"/>
  <c r="H1459" i="2"/>
  <c r="H1463" i="2"/>
  <c r="H988" i="2"/>
  <c r="H984" i="2"/>
  <c r="H980" i="2"/>
  <c r="H976" i="2"/>
  <c r="H1464" i="2"/>
  <c r="H983" i="2"/>
  <c r="H985" i="2"/>
  <c r="H987" i="2"/>
  <c r="H977" i="2"/>
  <c r="H981" i="2"/>
  <c r="H975" i="2"/>
  <c r="H979" i="2"/>
  <c r="H380" i="2"/>
  <c r="H525" i="2"/>
  <c r="H3050" i="2"/>
  <c r="H3046" i="2"/>
  <c r="H3042" i="2"/>
  <c r="H3040" i="2"/>
  <c r="H3038" i="2"/>
  <c r="H3030" i="2"/>
  <c r="H3044" i="2"/>
  <c r="H3032" i="2"/>
  <c r="H3048" i="2"/>
  <c r="H3034" i="2"/>
  <c r="H3010" i="2"/>
  <c r="H2998" i="2"/>
  <c r="H2988" i="2"/>
  <c r="H3036" i="2"/>
  <c r="H3006" i="2"/>
  <c r="H2996" i="2"/>
  <c r="H2986" i="2"/>
  <c r="H3004" i="2"/>
  <c r="H3000" i="2"/>
  <c r="H2992" i="2"/>
  <c r="H3002" i="2"/>
  <c r="H3008" i="2"/>
  <c r="H2990" i="2"/>
  <c r="H2994" i="2"/>
  <c r="H3012" i="2"/>
  <c r="H2853" i="2"/>
  <c r="H2866" i="2"/>
  <c r="H2861" i="2"/>
  <c r="H2856" i="2"/>
  <c r="H2851" i="2"/>
  <c r="H2864" i="2"/>
  <c r="H2859" i="2"/>
  <c r="H2854" i="2"/>
  <c r="H2849" i="2"/>
  <c r="H2852" i="2"/>
  <c r="H2858" i="2"/>
  <c r="H2857" i="2"/>
  <c r="H2855" i="2"/>
  <c r="H2863" i="2"/>
  <c r="H2860" i="2"/>
  <c r="H2850" i="2"/>
  <c r="H2848" i="2"/>
  <c r="H2862" i="2"/>
  <c r="H2865" i="2"/>
  <c r="H1819" i="2"/>
  <c r="H1814" i="2"/>
  <c r="H1866" i="2"/>
  <c r="H1861" i="2"/>
  <c r="H1856" i="2"/>
  <c r="H1846" i="2"/>
  <c r="H1841" i="2"/>
  <c r="H1836" i="2"/>
  <c r="H1831" i="2"/>
  <c r="H1826" i="2"/>
  <c r="H1821" i="2"/>
  <c r="H1854" i="2"/>
  <c r="H1806" i="2"/>
  <c r="H1796" i="2"/>
  <c r="H1801" i="2"/>
  <c r="H1195" i="2"/>
  <c r="H1191" i="2"/>
  <c r="H1187" i="2"/>
  <c r="H1183" i="2"/>
  <c r="H1179" i="2"/>
  <c r="H732" i="2"/>
  <c r="H1185" i="2"/>
  <c r="H1169" i="2"/>
  <c r="H1175" i="2"/>
  <c r="H1189" i="2"/>
  <c r="H1171" i="2"/>
  <c r="H1177" i="2"/>
  <c r="H1181" i="2"/>
  <c r="H1167" i="2"/>
  <c r="H1193" i="2"/>
  <c r="H1173" i="2"/>
  <c r="H734" i="2"/>
  <c r="H735" i="2"/>
  <c r="H658" i="2"/>
  <c r="H650" i="2"/>
  <c r="H582" i="2"/>
  <c r="H578" i="2"/>
  <c r="H574" i="2"/>
  <c r="H733" i="2"/>
  <c r="H660" i="2"/>
  <c r="H657" i="2"/>
  <c r="H580" i="2"/>
  <c r="H577" i="2"/>
  <c r="H662" i="2"/>
  <c r="H653" i="2"/>
  <c r="H576" i="2"/>
  <c r="H573" i="2"/>
  <c r="H665" i="2"/>
  <c r="H659" i="2"/>
  <c r="H579" i="2"/>
  <c r="H652" i="2"/>
  <c r="H649" i="2"/>
  <c r="H585" i="2"/>
  <c r="H572" i="2"/>
  <c r="H575" i="2"/>
  <c r="H664" i="2"/>
  <c r="H661" i="2"/>
  <c r="H648" i="2"/>
  <c r="H584" i="2"/>
  <c r="H581" i="2"/>
  <c r="H110" i="2"/>
  <c r="H106" i="2"/>
  <c r="H102" i="2"/>
  <c r="H98" i="2"/>
  <c r="H571" i="2"/>
  <c r="H651" i="2"/>
  <c r="H663" i="2"/>
  <c r="H583" i="2"/>
  <c r="H2748" i="2"/>
  <c r="H2744" i="2"/>
  <c r="H2740" i="2"/>
  <c r="H2736" i="2"/>
  <c r="H2749" i="2"/>
  <c r="H2739" i="2"/>
  <c r="H2735" i="2"/>
  <c r="H2746" i="2"/>
  <c r="H2742" i="2"/>
  <c r="H2747" i="2"/>
  <c r="H2743" i="2"/>
  <c r="H2738" i="2"/>
  <c r="H2737" i="2"/>
  <c r="H2745" i="2"/>
  <c r="H2741" i="2"/>
  <c r="H2003" i="2"/>
  <c r="H1970" i="2"/>
  <c r="H2001" i="2"/>
  <c r="H1996" i="2"/>
  <c r="H1991" i="2"/>
  <c r="H1986" i="2"/>
  <c r="H1981" i="2"/>
  <c r="H1976" i="2"/>
  <c r="H1971" i="2"/>
  <c r="H2004" i="2"/>
  <c r="H1999" i="2"/>
  <c r="H1966" i="2"/>
  <c r="H1961" i="2"/>
  <c r="H1994" i="2"/>
  <c r="H1989" i="2"/>
  <c r="H1984" i="2"/>
  <c r="H1979" i="2"/>
  <c r="H1974" i="2"/>
  <c r="H1969" i="2"/>
  <c r="H1964" i="2"/>
  <c r="H2002" i="2"/>
  <c r="H1997" i="2"/>
  <c r="H1992" i="2"/>
  <c r="H1987" i="2"/>
  <c r="H1982" i="2"/>
  <c r="H1977" i="2"/>
  <c r="H1972" i="2"/>
  <c r="H1967" i="2"/>
  <c r="H1973" i="2"/>
  <c r="H1965" i="2"/>
  <c r="H1963" i="2"/>
  <c r="H1990" i="2"/>
  <c r="H1983" i="2"/>
  <c r="H1993" i="2"/>
  <c r="H1960" i="2"/>
  <c r="H1968" i="2"/>
  <c r="H1985" i="2"/>
  <c r="H1995" i="2"/>
  <c r="H1988" i="2"/>
  <c r="H1978" i="2"/>
  <c r="H1980" i="2"/>
  <c r="H2000" i="2"/>
  <c r="H1998" i="2"/>
  <c r="H1962" i="2"/>
  <c r="H1975" i="2"/>
  <c r="H712" i="2"/>
  <c r="H708" i="2"/>
  <c r="H704" i="2"/>
  <c r="H715" i="2"/>
  <c r="H710" i="2"/>
  <c r="H705" i="2"/>
  <c r="H713" i="2"/>
  <c r="H703" i="2"/>
  <c r="H709" i="2"/>
  <c r="H702" i="2"/>
  <c r="H614" i="2"/>
  <c r="H610" i="2"/>
  <c r="H606" i="2"/>
  <c r="H602" i="2"/>
  <c r="H506" i="2"/>
  <c r="H502" i="2"/>
  <c r="H498" i="2"/>
  <c r="H494" i="2"/>
  <c r="H490" i="2"/>
  <c r="H714" i="2"/>
  <c r="H711" i="2"/>
  <c r="H707" i="2"/>
  <c r="H612" i="2"/>
  <c r="H609" i="2"/>
  <c r="H615" i="2"/>
  <c r="H608" i="2"/>
  <c r="H605" i="2"/>
  <c r="H611" i="2"/>
  <c r="H706" i="2"/>
  <c r="H604" i="2"/>
  <c r="H601" i="2"/>
  <c r="H509" i="2"/>
  <c r="H504" i="2"/>
  <c r="H499" i="2"/>
  <c r="H607" i="2"/>
  <c r="H613" i="2"/>
  <c r="H497" i="2"/>
  <c r="H492" i="2"/>
  <c r="H507" i="2"/>
  <c r="H501" i="2"/>
  <c r="H495" i="2"/>
  <c r="H491" i="2"/>
  <c r="H500" i="2"/>
  <c r="H459" i="2"/>
  <c r="H505" i="2"/>
  <c r="H503" i="2"/>
  <c r="H603" i="2"/>
  <c r="H493" i="2"/>
  <c r="H508" i="2"/>
  <c r="H2528" i="2"/>
  <c r="H2524" i="2"/>
  <c r="H2520" i="2"/>
  <c r="H2516" i="2"/>
  <c r="H2526" i="2"/>
  <c r="H2521" i="2"/>
  <c r="H2481" i="2"/>
  <c r="H2477" i="2"/>
  <c r="H2473" i="2"/>
  <c r="H2527" i="2"/>
  <c r="H2515" i="2"/>
  <c r="H2523" i="2"/>
  <c r="H2517" i="2"/>
  <c r="H2480" i="2"/>
  <c r="H2475" i="2"/>
  <c r="H2470" i="2"/>
  <c r="H2525" i="2"/>
  <c r="H2519" i="2"/>
  <c r="H2529" i="2"/>
  <c r="H2479" i="2"/>
  <c r="H2476" i="2"/>
  <c r="H2471" i="2"/>
  <c r="H2469" i="2"/>
  <c r="H2518" i="2"/>
  <c r="H2478" i="2"/>
  <c r="H2483" i="2"/>
  <c r="H2522" i="2"/>
  <c r="H2472" i="2"/>
  <c r="H2482" i="2"/>
  <c r="H2474" i="2"/>
  <c r="H1249" i="2"/>
  <c r="H1250" i="2"/>
  <c r="H1248" i="2"/>
  <c r="H1243" i="2"/>
  <c r="H1252" i="2"/>
  <c r="H1238" i="2"/>
  <c r="H1244" i="2"/>
  <c r="H1239" i="2"/>
  <c r="H1251" i="2"/>
  <c r="H1247" i="2"/>
  <c r="H1242" i="2"/>
  <c r="H1245" i="2"/>
  <c r="H1246" i="2"/>
  <c r="H1240" i="2"/>
  <c r="H1241" i="2"/>
  <c r="H210" i="2"/>
  <c r="H206" i="2"/>
  <c r="H202" i="2"/>
  <c r="H198" i="2"/>
  <c r="H2422" i="2"/>
  <c r="H2418" i="2"/>
  <c r="H2414" i="2"/>
  <c r="H2410" i="2"/>
  <c r="H2420" i="2"/>
  <c r="H2415" i="2"/>
  <c r="H2423" i="2"/>
  <c r="H2413" i="2"/>
  <c r="H2421" i="2"/>
  <c r="H2416" i="2"/>
  <c r="H2411" i="2"/>
  <c r="H2409" i="2"/>
  <c r="H2417" i="2"/>
  <c r="H2419" i="2"/>
  <c r="H2412" i="2"/>
  <c r="H1292" i="2"/>
  <c r="H318" i="2"/>
  <c r="H314" i="2"/>
  <c r="H310" i="2"/>
  <c r="I5" i="2"/>
  <c r="AG5" i="2"/>
  <c r="I8" i="2"/>
  <c r="AG8" i="2"/>
  <c r="I11" i="2"/>
  <c r="AG11" i="2"/>
  <c r="I14" i="2"/>
  <c r="AG14" i="2"/>
  <c r="I18" i="2"/>
  <c r="AG18" i="2"/>
  <c r="I22" i="2"/>
  <c r="AG22" i="2"/>
  <c r="I26" i="2"/>
  <c r="AG26" i="2"/>
  <c r="I30" i="2"/>
  <c r="AG30" i="2"/>
  <c r="I34" i="2"/>
  <c r="AG34" i="2"/>
  <c r="I38" i="2"/>
  <c r="AG38" i="2"/>
  <c r="I42" i="2"/>
  <c r="AG42" i="2"/>
  <c r="I46" i="2"/>
  <c r="AG46" i="2"/>
  <c r="I50" i="2"/>
  <c r="AG50" i="2"/>
  <c r="I54" i="2"/>
  <c r="AG54" i="2"/>
  <c r="I58" i="2"/>
  <c r="AG58" i="2"/>
  <c r="I62" i="2"/>
  <c r="AG62" i="2"/>
  <c r="I66" i="2"/>
  <c r="AG66" i="2"/>
  <c r="I70" i="2"/>
  <c r="AG70" i="2"/>
  <c r="I74" i="2"/>
  <c r="AG74" i="2"/>
  <c r="H77" i="2"/>
  <c r="H82" i="2"/>
  <c r="AG87" i="2"/>
  <c r="I87" i="2"/>
  <c r="AF87" i="2"/>
  <c r="AJ92" i="2"/>
  <c r="AF92" i="2"/>
  <c r="AF98" i="2"/>
  <c r="AD98" i="2"/>
  <c r="AH98" i="2"/>
  <c r="H100" i="2"/>
  <c r="AJ102" i="2"/>
  <c r="AG109" i="2"/>
  <c r="AI111" i="2"/>
  <c r="AG111" i="2"/>
  <c r="I111" i="2"/>
  <c r="AH111" i="2"/>
  <c r="AB112" i="2"/>
  <c r="I113" i="2"/>
  <c r="AI113" i="2"/>
  <c r="AD116" i="2"/>
  <c r="AF122" i="2"/>
  <c r="AD122" i="2"/>
  <c r="AH122" i="2"/>
  <c r="H124" i="2"/>
  <c r="AJ126" i="2"/>
  <c r="AG133" i="2"/>
  <c r="AI135" i="2"/>
  <c r="AG135" i="2"/>
  <c r="I135" i="2"/>
  <c r="AH135" i="2"/>
  <c r="AB136" i="2"/>
  <c r="I137" i="2"/>
  <c r="AI137" i="2"/>
  <c r="AD140" i="2"/>
  <c r="AF146" i="2"/>
  <c r="AD146" i="2"/>
  <c r="AH146" i="2"/>
  <c r="H148" i="2"/>
  <c r="AG157" i="2"/>
  <c r="AI159" i="2"/>
  <c r="AG159" i="2"/>
  <c r="I159" i="2"/>
  <c r="AH159" i="2"/>
  <c r="AB160" i="2"/>
  <c r="AF170" i="2"/>
  <c r="AD170" i="2"/>
  <c r="AH170" i="2"/>
  <c r="H172" i="2"/>
  <c r="AG181" i="2"/>
  <c r="AI183" i="2"/>
  <c r="AG183" i="2"/>
  <c r="I183" i="2"/>
  <c r="AH183" i="2"/>
  <c r="AB184" i="2"/>
  <c r="AD188" i="2"/>
  <c r="AF194" i="2"/>
  <c r="AD194" i="2"/>
  <c r="AH194" i="2"/>
  <c r="AG205" i="2"/>
  <c r="AI207" i="2"/>
  <c r="AG207" i="2"/>
  <c r="I207" i="2"/>
  <c r="AH207" i="2"/>
  <c r="AB208" i="2"/>
  <c r="AD212" i="2"/>
  <c r="AF218" i="2"/>
  <c r="AD218" i="2"/>
  <c r="AH218" i="2"/>
  <c r="H220" i="2"/>
  <c r="AG229" i="2"/>
  <c r="AI231" i="2"/>
  <c r="AG231" i="2"/>
  <c r="I231" i="2"/>
  <c r="AH231" i="2"/>
  <c r="AB232" i="2"/>
  <c r="AB235" i="2"/>
  <c r="AC237" i="2"/>
  <c r="AJ237" i="2"/>
  <c r="AH237" i="2"/>
  <c r="AJ240" i="2"/>
  <c r="AG240" i="2"/>
  <c r="I240" i="2"/>
  <c r="AI240" i="2"/>
  <c r="AE241" i="2"/>
  <c r="H243" i="2"/>
  <c r="AE244" i="2"/>
  <c r="AB248" i="2"/>
  <c r="AB251" i="2"/>
  <c r="AC253" i="2"/>
  <c r="AJ253" i="2"/>
  <c r="AH253" i="2"/>
  <c r="AJ256" i="2"/>
  <c r="AG256" i="2"/>
  <c r="I256" i="2"/>
  <c r="AI256" i="2"/>
  <c r="AE257" i="2"/>
  <c r="H259" i="2"/>
  <c r="AE260" i="2"/>
  <c r="AB264" i="2"/>
  <c r="AB267" i="2"/>
  <c r="AC269" i="2"/>
  <c r="AJ269" i="2"/>
  <c r="AH269" i="2"/>
  <c r="AJ272" i="2"/>
  <c r="AG272" i="2"/>
  <c r="I272" i="2"/>
  <c r="AI272" i="2"/>
  <c r="AE273" i="2"/>
  <c r="AE276" i="2"/>
  <c r="AB280" i="2"/>
  <c r="AB283" i="2"/>
  <c r="AC285" i="2"/>
  <c r="AJ285" i="2"/>
  <c r="AH285" i="2"/>
  <c r="AJ288" i="2"/>
  <c r="AG288" i="2"/>
  <c r="I288" i="2"/>
  <c r="AI288" i="2"/>
  <c r="AE289" i="2"/>
  <c r="H291" i="2"/>
  <c r="AE292" i="2"/>
  <c r="AB296" i="2"/>
  <c r="AB299" i="2"/>
  <c r="AC301" i="2"/>
  <c r="AJ301" i="2"/>
  <c r="AH301" i="2"/>
  <c r="AJ304" i="2"/>
  <c r="AG304" i="2"/>
  <c r="I304" i="2"/>
  <c r="AI304" i="2"/>
  <c r="AE305" i="2"/>
  <c r="H307" i="2"/>
  <c r="AE308" i="2"/>
  <c r="AF311" i="2"/>
  <c r="AB312" i="2"/>
  <c r="AB315" i="2"/>
  <c r="AC317" i="2"/>
  <c r="AJ317" i="2"/>
  <c r="AH317" i="2"/>
  <c r="AJ320" i="2"/>
  <c r="AG320" i="2"/>
  <c r="I320" i="2"/>
  <c r="AI320" i="2"/>
  <c r="AE321" i="2"/>
  <c r="H323" i="2"/>
  <c r="AE324" i="2"/>
  <c r="AF327" i="2"/>
  <c r="AB328" i="2"/>
  <c r="AB331" i="2"/>
  <c r="AC333" i="2"/>
  <c r="AJ333" i="2"/>
  <c r="AH333" i="2"/>
  <c r="AC334" i="2"/>
  <c r="AJ336" i="2"/>
  <c r="AG336" i="2"/>
  <c r="I336" i="2"/>
  <c r="AI336" i="2"/>
  <c r="AE337" i="2"/>
  <c r="H339" i="2"/>
  <c r="AE340" i="2"/>
  <c r="AH343" i="2"/>
  <c r="AI351" i="2"/>
  <c r="AG351" i="2"/>
  <c r="I351" i="2"/>
  <c r="AD351" i="2"/>
  <c r="AC351" i="2"/>
  <c r="AB351" i="2"/>
  <c r="AD353" i="2"/>
  <c r="AC354" i="2"/>
  <c r="AI358" i="2"/>
  <c r="AF359" i="2"/>
  <c r="AI363" i="2"/>
  <c r="AG363" i="2"/>
  <c r="I363" i="2"/>
  <c r="AD363" i="2"/>
  <c r="AC363" i="2"/>
  <c r="AB363" i="2"/>
  <c r="AD369" i="2"/>
  <c r="AC370" i="2"/>
  <c r="AF373" i="2"/>
  <c r="AG374" i="2"/>
  <c r="AI378" i="2"/>
  <c r="AF379" i="2"/>
  <c r="AC381" i="2"/>
  <c r="AJ381" i="2"/>
  <c r="AI381" i="2"/>
  <c r="AH381" i="2"/>
  <c r="AH383" i="2"/>
  <c r="H385" i="2"/>
  <c r="AF386" i="2"/>
  <c r="AD386" i="2"/>
  <c r="I389" i="2"/>
  <c r="AE397" i="2"/>
  <c r="AD400" i="2"/>
  <c r="AE403" i="2"/>
  <c r="AE404" i="2"/>
  <c r="AF405" i="2"/>
  <c r="AF434" i="2"/>
  <c r="AJ434" i="2"/>
  <c r="AI434" i="2"/>
  <c r="I434" i="2"/>
  <c r="AG434" i="2"/>
  <c r="AE434" i="2"/>
  <c r="AD434" i="2"/>
  <c r="AC434" i="2"/>
  <c r="AB434" i="2"/>
  <c r="AC441" i="2"/>
  <c r="AH441" i="2"/>
  <c r="I441" i="2"/>
  <c r="AF441" i="2"/>
  <c r="AE441" i="2"/>
  <c r="AD441" i="2"/>
  <c r="AB441" i="2"/>
  <c r="AJ441" i="2"/>
  <c r="AJ508" i="2"/>
  <c r="AG548" i="2"/>
  <c r="I548" i="2"/>
  <c r="AJ548" i="2"/>
  <c r="AF548" i="2"/>
  <c r="AC548" i="2"/>
  <c r="AB548" i="2"/>
  <c r="AI548" i="2"/>
  <c r="AH548" i="2"/>
  <c r="AE548" i="2"/>
  <c r="AD548" i="2"/>
  <c r="AD597" i="2"/>
  <c r="AC597" i="2"/>
  <c r="AJ597" i="2"/>
  <c r="AF597" i="2"/>
  <c r="AB597" i="2"/>
  <c r="I597" i="2"/>
  <c r="AI597" i="2"/>
  <c r="AH597" i="2"/>
  <c r="AG597" i="2"/>
  <c r="AE597" i="2"/>
  <c r="H2896" i="2"/>
  <c r="H2898" i="2"/>
  <c r="H2876" i="2"/>
  <c r="H2874" i="2"/>
  <c r="H2872" i="2"/>
  <c r="H2890" i="2"/>
  <c r="H2870" i="2"/>
  <c r="H2894" i="2"/>
  <c r="H2888" i="2"/>
  <c r="H2892" i="2"/>
  <c r="H2886" i="2"/>
  <c r="H2884" i="2"/>
  <c r="H2878" i="2"/>
  <c r="H2880" i="2"/>
  <c r="H2882" i="2"/>
  <c r="H2330" i="2"/>
  <c r="H2324" i="2"/>
  <c r="H2333" i="2"/>
  <c r="H2327" i="2"/>
  <c r="H2336" i="2"/>
  <c r="H1357" i="2"/>
  <c r="H1345" i="2"/>
  <c r="H1333" i="2"/>
  <c r="H1321" i="2"/>
  <c r="H1348" i="2"/>
  <c r="H1324" i="2"/>
  <c r="H1339" i="2"/>
  <c r="H1354" i="2"/>
  <c r="H1330" i="2"/>
  <c r="H1360" i="2"/>
  <c r="H1336" i="2"/>
  <c r="H1362" i="2"/>
  <c r="H1351" i="2"/>
  <c r="H1327" i="2"/>
  <c r="H1342" i="2"/>
  <c r="H644" i="2"/>
  <c r="H647" i="2"/>
  <c r="H2847" i="2"/>
  <c r="H2844" i="2"/>
  <c r="H2842" i="2"/>
  <c r="H2838" i="2"/>
  <c r="H2840" i="2"/>
  <c r="H2836" i="2"/>
  <c r="H2834" i="2"/>
  <c r="H2762" i="2"/>
  <c r="H2758" i="2"/>
  <c r="H2839" i="2"/>
  <c r="H2837" i="2"/>
  <c r="H2841" i="2"/>
  <c r="H2764" i="2"/>
  <c r="H2760" i="2"/>
  <c r="H2756" i="2"/>
  <c r="H2752" i="2"/>
  <c r="H2835" i="2"/>
  <c r="H2843" i="2"/>
  <c r="H2833" i="2"/>
  <c r="H2846" i="2"/>
  <c r="H2845" i="2"/>
  <c r="H2763" i="2"/>
  <c r="H2759" i="2"/>
  <c r="H2753" i="2"/>
  <c r="H2755" i="2"/>
  <c r="H2761" i="2"/>
  <c r="H2754" i="2"/>
  <c r="H2757" i="2"/>
  <c r="H2750" i="2"/>
  <c r="H2751" i="2"/>
  <c r="H1666" i="2"/>
  <c r="H1662" i="2"/>
  <c r="H1658" i="2"/>
  <c r="H1654" i="2"/>
  <c r="H1657" i="2"/>
  <c r="H1659" i="2"/>
  <c r="H1661" i="2"/>
  <c r="H1663" i="2"/>
  <c r="H1665" i="2"/>
  <c r="H1667" i="2"/>
  <c r="H1656" i="2"/>
  <c r="H1660" i="2"/>
  <c r="H1664" i="2"/>
  <c r="H1655" i="2"/>
  <c r="H1668" i="2"/>
  <c r="H194" i="2"/>
  <c r="H190" i="2"/>
  <c r="H186" i="2"/>
  <c r="H3054" i="2"/>
  <c r="H3047" i="2"/>
  <c r="H3033" i="2"/>
  <c r="H3029" i="2"/>
  <c r="H3025" i="2"/>
  <c r="H3021" i="2"/>
  <c r="H3017" i="2"/>
  <c r="H3053" i="2"/>
  <c r="H3055" i="2"/>
  <c r="H3035" i="2"/>
  <c r="H3052" i="2"/>
  <c r="H3043" i="2"/>
  <c r="H3041" i="2"/>
  <c r="H3045" i="2"/>
  <c r="H3015" i="2"/>
  <c r="H3005" i="2"/>
  <c r="H3037" i="2"/>
  <c r="H3027" i="2"/>
  <c r="H3003" i="2"/>
  <c r="H2993" i="2"/>
  <c r="H3018" i="2"/>
  <c r="H3016" i="2"/>
  <c r="H3031" i="2"/>
  <c r="H3020" i="2"/>
  <c r="H3011" i="2"/>
  <c r="H3001" i="2"/>
  <c r="H3022" i="2"/>
  <c r="H2991" i="2"/>
  <c r="H3049" i="2"/>
  <c r="H3039" i="2"/>
  <c r="H3023" i="2"/>
  <c r="H3019" i="2"/>
  <c r="H3024" i="2"/>
  <c r="H3009" i="2"/>
  <c r="H2999" i="2"/>
  <c r="H2987" i="2"/>
  <c r="H3026" i="2"/>
  <c r="H3014" i="2"/>
  <c r="H2995" i="2"/>
  <c r="H3051" i="2"/>
  <c r="H3028" i="2"/>
  <c r="H3007" i="2"/>
  <c r="H2997" i="2"/>
  <c r="H3013" i="2"/>
  <c r="H2962" i="2"/>
  <c r="H2970" i="2"/>
  <c r="H2960" i="2"/>
  <c r="H2967" i="2"/>
  <c r="H2958" i="2"/>
  <c r="H2956" i="2"/>
  <c r="H2965" i="2"/>
  <c r="H2989" i="2"/>
  <c r="H2969" i="2"/>
  <c r="H2963" i="2"/>
  <c r="H2968" i="2"/>
  <c r="H2966" i="2"/>
  <c r="H2961" i="2"/>
  <c r="H2957" i="2"/>
  <c r="H2964" i="2"/>
  <c r="H2959" i="2"/>
  <c r="H2693" i="2"/>
  <c r="H2689" i="2"/>
  <c r="H2685" i="2"/>
  <c r="H2695" i="2"/>
  <c r="H2684" i="2"/>
  <c r="H2690" i="2"/>
  <c r="H2694" i="2"/>
  <c r="H2692" i="2"/>
  <c r="H2683" i="2"/>
  <c r="H2691" i="2"/>
  <c r="H2682" i="2"/>
  <c r="H2686" i="2"/>
  <c r="H2688" i="2"/>
  <c r="H2687" i="2"/>
  <c r="H2696" i="2"/>
  <c r="H2304" i="2"/>
  <c r="H2300" i="2"/>
  <c r="H2296" i="2"/>
  <c r="H2305" i="2"/>
  <c r="H2295" i="2"/>
  <c r="H2303" i="2"/>
  <c r="H2298" i="2"/>
  <c r="H2293" i="2"/>
  <c r="H2306" i="2"/>
  <c r="H2301" i="2"/>
  <c r="H2299" i="2"/>
  <c r="H2302" i="2"/>
  <c r="H2294" i="2"/>
  <c r="H2297" i="2"/>
  <c r="H2307" i="2"/>
  <c r="H1941" i="2"/>
  <c r="H1931" i="2"/>
  <c r="H1921" i="2"/>
  <c r="H1939" i="2"/>
  <c r="H1935" i="2"/>
  <c r="H1925" i="2"/>
  <c r="H1917" i="2"/>
  <c r="H1937" i="2"/>
  <c r="H1933" i="2"/>
  <c r="H1927" i="2"/>
  <c r="H1945" i="2"/>
  <c r="H1943" i="2"/>
  <c r="H1919" i="2"/>
  <c r="H1867" i="2"/>
  <c r="H1862" i="2"/>
  <c r="H1857" i="2"/>
  <c r="H1923" i="2"/>
  <c r="H1847" i="2"/>
  <c r="H1842" i="2"/>
  <c r="H1837" i="2"/>
  <c r="H1855" i="2"/>
  <c r="H1777" i="2"/>
  <c r="H1820" i="2"/>
  <c r="H1815" i="2"/>
  <c r="H1810" i="2"/>
  <c r="H1805" i="2"/>
  <c r="H1800" i="2"/>
  <c r="H1780" i="2"/>
  <c r="H1775" i="2"/>
  <c r="H1770" i="2"/>
  <c r="H1929" i="2"/>
  <c r="H1769" i="2"/>
  <c r="H1767" i="2"/>
  <c r="H1774" i="2"/>
  <c r="H1771" i="2"/>
  <c r="H1779" i="2"/>
  <c r="H1773" i="2"/>
  <c r="H1822" i="2"/>
  <c r="H1776" i="2"/>
  <c r="H1766" i="2"/>
  <c r="H1768" i="2"/>
  <c r="H1446" i="2"/>
  <c r="H1442" i="2"/>
  <c r="H1438" i="2"/>
  <c r="H1434" i="2"/>
  <c r="H1827" i="2"/>
  <c r="H1778" i="2"/>
  <c r="H1832" i="2"/>
  <c r="H1772" i="2"/>
  <c r="H1447" i="2"/>
  <c r="H1441" i="2"/>
  <c r="H1437" i="2"/>
  <c r="H1444" i="2"/>
  <c r="H1440" i="2"/>
  <c r="H1448" i="2"/>
  <c r="H1436" i="2"/>
  <c r="H1443" i="2"/>
  <c r="H1439" i="2"/>
  <c r="H1435" i="2"/>
  <c r="H1445" i="2"/>
  <c r="H598" i="2"/>
  <c r="H594" i="2"/>
  <c r="H590" i="2"/>
  <c r="H586" i="2"/>
  <c r="H570" i="2"/>
  <c r="H566" i="2"/>
  <c r="H562" i="2"/>
  <c r="H558" i="2"/>
  <c r="H596" i="2"/>
  <c r="H593" i="2"/>
  <c r="H564" i="2"/>
  <c r="H561" i="2"/>
  <c r="H592" i="2"/>
  <c r="H589" i="2"/>
  <c r="H560" i="2"/>
  <c r="H557" i="2"/>
  <c r="H595" i="2"/>
  <c r="H588" i="2"/>
  <c r="H569" i="2"/>
  <c r="H556" i="2"/>
  <c r="H591" i="2"/>
  <c r="H559" i="2"/>
  <c r="H600" i="2"/>
  <c r="H597" i="2"/>
  <c r="H568" i="2"/>
  <c r="H565" i="2"/>
  <c r="H587" i="2"/>
  <c r="H642" i="2"/>
  <c r="H638" i="2"/>
  <c r="H634" i="2"/>
  <c r="H630" i="2"/>
  <c r="H626" i="2"/>
  <c r="H622" i="2"/>
  <c r="H618" i="2"/>
  <c r="H628" i="2"/>
  <c r="H640" i="2"/>
  <c r="H624" i="2"/>
  <c r="H636" i="2"/>
  <c r="H620" i="2"/>
  <c r="H645" i="2"/>
  <c r="H632" i="2"/>
  <c r="H616" i="2"/>
  <c r="H2867" i="2"/>
  <c r="H2868" i="2"/>
  <c r="H788" i="2"/>
  <c r="H787" i="2"/>
  <c r="H785" i="2"/>
  <c r="H786" i="2"/>
  <c r="H426" i="2"/>
  <c r="H422" i="2"/>
  <c r="H418" i="2"/>
  <c r="H421" i="2"/>
  <c r="H417" i="2"/>
  <c r="H415" i="2"/>
  <c r="H424" i="2"/>
  <c r="H420" i="2"/>
  <c r="H416" i="2"/>
  <c r="AD4" i="2"/>
  <c r="AH5" i="2"/>
  <c r="AD7" i="2"/>
  <c r="AH8" i="2"/>
  <c r="AD10" i="2"/>
  <c r="AH11" i="2"/>
  <c r="AD13" i="2"/>
  <c r="AH14" i="2"/>
  <c r="AB16" i="2"/>
  <c r="AH18" i="2"/>
  <c r="AB20" i="2"/>
  <c r="AH22" i="2"/>
  <c r="AB24" i="2"/>
  <c r="AH26" i="2"/>
  <c r="AB28" i="2"/>
  <c r="AH30" i="2"/>
  <c r="AB32" i="2"/>
  <c r="AH34" i="2"/>
  <c r="AB36" i="2"/>
  <c r="AH38" i="2"/>
  <c r="AB40" i="2"/>
  <c r="AH42" i="2"/>
  <c r="AB44" i="2"/>
  <c r="AH46" i="2"/>
  <c r="AB48" i="2"/>
  <c r="AH50" i="2"/>
  <c r="AB52" i="2"/>
  <c r="AH54" i="2"/>
  <c r="AB56" i="2"/>
  <c r="AH58" i="2"/>
  <c r="AB60" i="2"/>
  <c r="AH62" i="2"/>
  <c r="AB64" i="2"/>
  <c r="AH66" i="2"/>
  <c r="AB68" i="2"/>
  <c r="AH70" i="2"/>
  <c r="AB72" i="2"/>
  <c r="AH74" i="2"/>
  <c r="I77" i="2"/>
  <c r="AC81" i="2"/>
  <c r="I82" i="2"/>
  <c r="AH82" i="2"/>
  <c r="AJ85" i="2"/>
  <c r="AB86" i="2"/>
  <c r="H87" i="2"/>
  <c r="AH87" i="2"/>
  <c r="AE89" i="2"/>
  <c r="AJ90" i="2"/>
  <c r="AB91" i="2"/>
  <c r="H92" i="2"/>
  <c r="AG92" i="2"/>
  <c r="AJ96" i="2"/>
  <c r="AG96" i="2"/>
  <c r="I98" i="2"/>
  <c r="AI98" i="2"/>
  <c r="AB99" i="2"/>
  <c r="AD101" i="2"/>
  <c r="AF105" i="2"/>
  <c r="H109" i="2"/>
  <c r="AH109" i="2"/>
  <c r="H111" i="2"/>
  <c r="AJ111" i="2"/>
  <c r="AC112" i="2"/>
  <c r="AJ113" i="2"/>
  <c r="AE116" i="2"/>
  <c r="AJ120" i="2"/>
  <c r="AG120" i="2"/>
  <c r="I122" i="2"/>
  <c r="AI122" i="2"/>
  <c r="AB123" i="2"/>
  <c r="AD125" i="2"/>
  <c r="AF129" i="2"/>
  <c r="H133" i="2"/>
  <c r="AH133" i="2"/>
  <c r="H135" i="2"/>
  <c r="AJ135" i="2"/>
  <c r="AC136" i="2"/>
  <c r="AJ137" i="2"/>
  <c r="AE140" i="2"/>
  <c r="AJ144" i="2"/>
  <c r="AG144" i="2"/>
  <c r="I146" i="2"/>
  <c r="AI146" i="2"/>
  <c r="AB147" i="2"/>
  <c r="AD149" i="2"/>
  <c r="AF153" i="2"/>
  <c r="H157" i="2"/>
  <c r="AH157" i="2"/>
  <c r="H159" i="2"/>
  <c r="AJ159" i="2"/>
  <c r="AC160" i="2"/>
  <c r="AJ161" i="2"/>
  <c r="AE164" i="2"/>
  <c r="AJ168" i="2"/>
  <c r="AG168" i="2"/>
  <c r="I170" i="2"/>
  <c r="AI170" i="2"/>
  <c r="AB171" i="2"/>
  <c r="AD173" i="2"/>
  <c r="AF177" i="2"/>
  <c r="H181" i="2"/>
  <c r="AH181" i="2"/>
  <c r="H183" i="2"/>
  <c r="AJ183" i="2"/>
  <c r="AC184" i="2"/>
  <c r="AJ185" i="2"/>
  <c r="AE188" i="2"/>
  <c r="AJ192" i="2"/>
  <c r="AG192" i="2"/>
  <c r="I194" i="2"/>
  <c r="AI194" i="2"/>
  <c r="AB195" i="2"/>
  <c r="AD197" i="2"/>
  <c r="AF201" i="2"/>
  <c r="H205" i="2"/>
  <c r="AH205" i="2"/>
  <c r="H207" i="2"/>
  <c r="AJ207" i="2"/>
  <c r="AC208" i="2"/>
  <c r="AJ209" i="2"/>
  <c r="AE212" i="2"/>
  <c r="AJ216" i="2"/>
  <c r="AG216" i="2"/>
  <c r="I218" i="2"/>
  <c r="AI218" i="2"/>
  <c r="AB219" i="2"/>
  <c r="AD221" i="2"/>
  <c r="AF225" i="2"/>
  <c r="H229" i="2"/>
  <c r="AH229" i="2"/>
  <c r="H231" i="2"/>
  <c r="AJ231" i="2"/>
  <c r="AC232" i="2"/>
  <c r="AF234" i="2"/>
  <c r="AD234" i="2"/>
  <c r="AI234" i="2"/>
  <c r="AC235" i="2"/>
  <c r="H237" i="2"/>
  <c r="AI237" i="2"/>
  <c r="H240" i="2"/>
  <c r="AF241" i="2"/>
  <c r="AF244" i="2"/>
  <c r="AB245" i="2"/>
  <c r="AC248" i="2"/>
  <c r="AF250" i="2"/>
  <c r="AD250" i="2"/>
  <c r="AI250" i="2"/>
  <c r="AC251" i="2"/>
  <c r="H253" i="2"/>
  <c r="AI253" i="2"/>
  <c r="H256" i="2"/>
  <c r="AF257" i="2"/>
  <c r="AF260" i="2"/>
  <c r="AB261" i="2"/>
  <c r="AC264" i="2"/>
  <c r="AF266" i="2"/>
  <c r="AD266" i="2"/>
  <c r="AI266" i="2"/>
  <c r="AC267" i="2"/>
  <c r="H269" i="2"/>
  <c r="AI269" i="2"/>
  <c r="H272" i="2"/>
  <c r="AF273" i="2"/>
  <c r="AF276" i="2"/>
  <c r="AB277" i="2"/>
  <c r="AC280" i="2"/>
  <c r="AF282" i="2"/>
  <c r="AD282" i="2"/>
  <c r="AI282" i="2"/>
  <c r="AC283" i="2"/>
  <c r="H285" i="2"/>
  <c r="AI285" i="2"/>
  <c r="AF289" i="2"/>
  <c r="AF292" i="2"/>
  <c r="AB293" i="2"/>
  <c r="AC296" i="2"/>
  <c r="AF298" i="2"/>
  <c r="AD298" i="2"/>
  <c r="AI298" i="2"/>
  <c r="AC299" i="2"/>
  <c r="H301" i="2"/>
  <c r="AI301" i="2"/>
  <c r="H304" i="2"/>
  <c r="AF305" i="2"/>
  <c r="AF308" i="2"/>
  <c r="AB309" i="2"/>
  <c r="AC312" i="2"/>
  <c r="AF314" i="2"/>
  <c r="AD314" i="2"/>
  <c r="AI314" i="2"/>
  <c r="AC315" i="2"/>
  <c r="H317" i="2"/>
  <c r="AI317" i="2"/>
  <c r="H320" i="2"/>
  <c r="AF321" i="2"/>
  <c r="AF324" i="2"/>
  <c r="AB325" i="2"/>
  <c r="AC328" i="2"/>
  <c r="AF330" i="2"/>
  <c r="AD330" i="2"/>
  <c r="AI330" i="2"/>
  <c r="AC331" i="2"/>
  <c r="H333" i="2"/>
  <c r="AI333" i="2"/>
  <c r="H336" i="2"/>
  <c r="AF337" i="2"/>
  <c r="AF340" i="2"/>
  <c r="AB341" i="2"/>
  <c r="AI347" i="2"/>
  <c r="AG347" i="2"/>
  <c r="I347" i="2"/>
  <c r="AD347" i="2"/>
  <c r="AB347" i="2"/>
  <c r="H351" i="2"/>
  <c r="AE353" i="2"/>
  <c r="AE354" i="2"/>
  <c r="AC357" i="2"/>
  <c r="AJ357" i="2"/>
  <c r="AI357" i="2"/>
  <c r="AH357" i="2"/>
  <c r="H363" i="2"/>
  <c r="AE369" i="2"/>
  <c r="AE370" i="2"/>
  <c r="AE375" i="2"/>
  <c r="AC377" i="2"/>
  <c r="AJ377" i="2"/>
  <c r="AI377" i="2"/>
  <c r="AH377" i="2"/>
  <c r="H381" i="2"/>
  <c r="AF382" i="2"/>
  <c r="AD382" i="2"/>
  <c r="AI391" i="2"/>
  <c r="AG391" i="2"/>
  <c r="I391" i="2"/>
  <c r="AD391" i="2"/>
  <c r="AC391" i="2"/>
  <c r="AB391" i="2"/>
  <c r="AF397" i="2"/>
  <c r="AF403" i="2"/>
  <c r="AF404" i="2"/>
  <c r="AJ405" i="2"/>
  <c r="AI431" i="2"/>
  <c r="AH431" i="2"/>
  <c r="I431" i="2"/>
  <c r="AE431" i="2"/>
  <c r="AD431" i="2"/>
  <c r="AC431" i="2"/>
  <c r="AB431" i="2"/>
  <c r="AJ431" i="2"/>
  <c r="H441" i="2"/>
  <c r="AF518" i="2"/>
  <c r="AH518" i="2"/>
  <c r="I518" i="2"/>
  <c r="AD518" i="2"/>
  <c r="AJ518" i="2"/>
  <c r="AI518" i="2"/>
  <c r="AG518" i="2"/>
  <c r="AE518" i="2"/>
  <c r="AC518" i="2"/>
  <c r="AB518" i="2"/>
  <c r="AG606" i="2"/>
  <c r="I606" i="2"/>
  <c r="AF606" i="2"/>
  <c r="AI606" i="2"/>
  <c r="AH606" i="2"/>
  <c r="AE606" i="2"/>
  <c r="AD606" i="2"/>
  <c r="AC606" i="2"/>
  <c r="AB606" i="2"/>
  <c r="AJ606" i="2"/>
  <c r="H2589" i="2"/>
  <c r="H2585" i="2"/>
  <c r="H2581" i="2"/>
  <c r="H2577" i="2"/>
  <c r="H2573" i="2"/>
  <c r="H2574" i="2"/>
  <c r="H2572" i="2"/>
  <c r="H2558" i="2"/>
  <c r="H2544" i="2"/>
  <c r="H2540" i="2"/>
  <c r="H2536" i="2"/>
  <c r="H2532" i="2"/>
  <c r="H2582" i="2"/>
  <c r="H2578" i="2"/>
  <c r="H2543" i="2"/>
  <c r="H2538" i="2"/>
  <c r="H2533" i="2"/>
  <c r="H2554" i="2"/>
  <c r="H2552" i="2"/>
  <c r="H2541" i="2"/>
  <c r="H2556" i="2"/>
  <c r="H2531" i="2"/>
  <c r="H2588" i="2"/>
  <c r="H2584" i="2"/>
  <c r="H2583" i="2"/>
  <c r="H2586" i="2"/>
  <c r="H2575" i="2"/>
  <c r="H2539" i="2"/>
  <c r="H2580" i="2"/>
  <c r="H2542" i="2"/>
  <c r="H2535" i="2"/>
  <c r="H2550" i="2"/>
  <c r="H2530" i="2"/>
  <c r="H2537" i="2"/>
  <c r="H2587" i="2"/>
  <c r="H2579" i="2"/>
  <c r="H2576" i="2"/>
  <c r="H2534" i="2"/>
  <c r="H2200" i="2"/>
  <c r="H2188" i="2"/>
  <c r="H2176" i="2"/>
  <c r="H2146" i="2"/>
  <c r="H2164" i="2"/>
  <c r="H2116" i="2"/>
  <c r="H2111" i="2"/>
  <c r="H2106" i="2"/>
  <c r="H2134" i="2"/>
  <c r="H2101" i="2"/>
  <c r="H2114" i="2"/>
  <c r="H2170" i="2"/>
  <c r="H2122" i="2"/>
  <c r="H2182" i="2"/>
  <c r="H2108" i="2"/>
  <c r="H2103" i="2"/>
  <c r="H2113" i="2"/>
  <c r="H2107" i="2"/>
  <c r="H2102" i="2"/>
  <c r="H2112" i="2"/>
  <c r="H2152" i="2"/>
  <c r="H2105" i="2"/>
  <c r="H2158" i="2"/>
  <c r="H2115" i="2"/>
  <c r="H2109" i="2"/>
  <c r="H2104" i="2"/>
  <c r="H2194" i="2"/>
  <c r="H2140" i="2"/>
  <c r="H2128" i="2"/>
  <c r="H2110" i="2"/>
  <c r="H1394" i="2"/>
  <c r="H1390" i="2"/>
  <c r="H1388" i="2"/>
  <c r="H1392" i="2"/>
  <c r="H1391" i="2"/>
  <c r="H1395" i="2"/>
  <c r="H1387" i="2"/>
  <c r="H1396" i="2"/>
  <c r="H1389" i="2"/>
  <c r="H1393" i="2"/>
  <c r="H282" i="2"/>
  <c r="H278" i="2"/>
  <c r="H274" i="2"/>
  <c r="H2641" i="2"/>
  <c r="H2629" i="2"/>
  <c r="H2647" i="2"/>
  <c r="H2623" i="2"/>
  <c r="H2617" i="2"/>
  <c r="H2605" i="2"/>
  <c r="H2638" i="2"/>
  <c r="H2635" i="2"/>
  <c r="H2632" i="2"/>
  <c r="H2644" i="2"/>
  <c r="H2614" i="2"/>
  <c r="H2626" i="2"/>
  <c r="H2620" i="2"/>
  <c r="H2611" i="2"/>
  <c r="H2608" i="2"/>
  <c r="H2013" i="2"/>
  <c r="H2031" i="2"/>
  <c r="H2021" i="2"/>
  <c r="H2011" i="2"/>
  <c r="H2029" i="2"/>
  <c r="H2019" i="2"/>
  <c r="H2009" i="2"/>
  <c r="H2027" i="2"/>
  <c r="H2017" i="2"/>
  <c r="H2007" i="2"/>
  <c r="H2025" i="2"/>
  <c r="H2015" i="2"/>
  <c r="H2023" i="2"/>
  <c r="H2033" i="2"/>
  <c r="H2005" i="2"/>
  <c r="H833" i="2"/>
  <c r="H825" i="2"/>
  <c r="H821" i="2"/>
  <c r="H829" i="2"/>
  <c r="H801" i="2"/>
  <c r="H865" i="2"/>
  <c r="H861" i="2"/>
  <c r="H871" i="2"/>
  <c r="H869" i="2"/>
  <c r="H867" i="2"/>
  <c r="H863" i="2"/>
  <c r="H859" i="2"/>
  <c r="H857" i="2"/>
  <c r="H837" i="2"/>
  <c r="H789" i="2"/>
  <c r="H873" i="2"/>
  <c r="H855" i="2"/>
  <c r="H853" i="2"/>
  <c r="H849" i="2"/>
  <c r="H841" i="2"/>
  <c r="H817" i="2"/>
  <c r="H877" i="2"/>
  <c r="H875" i="2"/>
  <c r="H851" i="2"/>
  <c r="H845" i="2"/>
  <c r="H797" i="2"/>
  <c r="H805" i="2"/>
  <c r="H813" i="2"/>
  <c r="H809" i="2"/>
  <c r="H793" i="2"/>
  <c r="H2732" i="2"/>
  <c r="H2730" i="2"/>
  <c r="H2725" i="2"/>
  <c r="H2720" i="2"/>
  <c r="H2716" i="2"/>
  <c r="H2712" i="2"/>
  <c r="H2733" i="2"/>
  <c r="H2728" i="2"/>
  <c r="H2724" i="2"/>
  <c r="H2719" i="2"/>
  <c r="H2714" i="2"/>
  <c r="H2723" i="2"/>
  <c r="H2721" i="2"/>
  <c r="H2718" i="2"/>
  <c r="H2713" i="2"/>
  <c r="H2731" i="2"/>
  <c r="H2726" i="2"/>
  <c r="H2729" i="2"/>
  <c r="H2727" i="2"/>
  <c r="H2722" i="2"/>
  <c r="H2715" i="2"/>
  <c r="H2717" i="2"/>
  <c r="H2232" i="2"/>
  <c r="H2228" i="2"/>
  <c r="H2208" i="2"/>
  <c r="H2229" i="2"/>
  <c r="H2211" i="2"/>
  <c r="H2206" i="2"/>
  <c r="H2231" i="2"/>
  <c r="H2210" i="2"/>
  <c r="H2230" i="2"/>
  <c r="H2227" i="2"/>
  <c r="H2209" i="2"/>
  <c r="H2207" i="2"/>
  <c r="H1486" i="2"/>
  <c r="H1482" i="2"/>
  <c r="H1450" i="2"/>
  <c r="H1386" i="2"/>
  <c r="H1382" i="2"/>
  <c r="H1700" i="2"/>
  <c r="H1702" i="2"/>
  <c r="H1705" i="2"/>
  <c r="H1487" i="2"/>
  <c r="H1704" i="2"/>
  <c r="H1699" i="2"/>
  <c r="H1701" i="2"/>
  <c r="H1703" i="2"/>
  <c r="H1484" i="2"/>
  <c r="H1483" i="2"/>
  <c r="H1449" i="2"/>
  <c r="H1488" i="2"/>
  <c r="H1383" i="2"/>
  <c r="H1451" i="2"/>
  <c r="H1130" i="2"/>
  <c r="H1126" i="2"/>
  <c r="H1094" i="2"/>
  <c r="H1090" i="2"/>
  <c r="H1086" i="2"/>
  <c r="H1042" i="2"/>
  <c r="H1026" i="2"/>
  <c r="H1022" i="2"/>
  <c r="H1380" i="2"/>
  <c r="H1485" i="2"/>
  <c r="H1385" i="2"/>
  <c r="H1381" i="2"/>
  <c r="H1128" i="2"/>
  <c r="H1092" i="2"/>
  <c r="H1088" i="2"/>
  <c r="H1084" i="2"/>
  <c r="H1044" i="2"/>
  <c r="H1024" i="2"/>
  <c r="H1020" i="2"/>
  <c r="H740" i="2"/>
  <c r="H736" i="2"/>
  <c r="H1384" i="2"/>
  <c r="H1089" i="2"/>
  <c r="H1091" i="2"/>
  <c r="H1043" i="2"/>
  <c r="H1093" i="2"/>
  <c r="H1125" i="2"/>
  <c r="H1127" i="2"/>
  <c r="H1129" i="2"/>
  <c r="H1131" i="2"/>
  <c r="H1083" i="2"/>
  <c r="H1085" i="2"/>
  <c r="H1023" i="2"/>
  <c r="H1021" i="2"/>
  <c r="H1087" i="2"/>
  <c r="H1025" i="2"/>
  <c r="H739" i="2"/>
  <c r="H458" i="2"/>
  <c r="H454" i="2"/>
  <c r="H738" i="2"/>
  <c r="H737" i="2"/>
  <c r="H456" i="2"/>
  <c r="H457" i="2"/>
  <c r="H390" i="2"/>
  <c r="H290" i="2"/>
  <c r="H286" i="2"/>
  <c r="H146" i="2"/>
  <c r="H142" i="2"/>
  <c r="H138" i="2"/>
  <c r="H453" i="2"/>
  <c r="H388" i="2"/>
  <c r="H455" i="2"/>
  <c r="H452" i="2"/>
  <c r="AI5" i="2"/>
  <c r="AI8" i="2"/>
  <c r="AI11" i="2"/>
  <c r="AI14" i="2"/>
  <c r="AC16" i="2"/>
  <c r="H17" i="2"/>
  <c r="AI18" i="2"/>
  <c r="AC20" i="2"/>
  <c r="H21" i="2"/>
  <c r="AI22" i="2"/>
  <c r="AC24" i="2"/>
  <c r="H25" i="2"/>
  <c r="AI26" i="2"/>
  <c r="AC28" i="2"/>
  <c r="AI30" i="2"/>
  <c r="AC32" i="2"/>
  <c r="H33" i="2"/>
  <c r="AI34" i="2"/>
  <c r="AC36" i="2"/>
  <c r="H37" i="2"/>
  <c r="AI38" i="2"/>
  <c r="AC40" i="2"/>
  <c r="H41" i="2"/>
  <c r="AI42" i="2"/>
  <c r="AC44" i="2"/>
  <c r="H45" i="2"/>
  <c r="AI46" i="2"/>
  <c r="AC48" i="2"/>
  <c r="H49" i="2"/>
  <c r="AI50" i="2"/>
  <c r="AC52" i="2"/>
  <c r="H53" i="2"/>
  <c r="AI54" i="2"/>
  <c r="AC56" i="2"/>
  <c r="AI58" i="2"/>
  <c r="AC60" i="2"/>
  <c r="H61" i="2"/>
  <c r="AI62" i="2"/>
  <c r="H65" i="2"/>
  <c r="AI66" i="2"/>
  <c r="H69" i="2"/>
  <c r="AI70" i="2"/>
  <c r="H73" i="2"/>
  <c r="AI74" i="2"/>
  <c r="AG79" i="2"/>
  <c r="I79" i="2"/>
  <c r="AF79" i="2"/>
  <c r="AJ84" i="2"/>
  <c r="AF84" i="2"/>
  <c r="AI87" i="2"/>
  <c r="AF89" i="2"/>
  <c r="AC91" i="2"/>
  <c r="I92" i="2"/>
  <c r="AH92" i="2"/>
  <c r="AF94" i="2"/>
  <c r="AD94" i="2"/>
  <c r="AH94" i="2"/>
  <c r="H96" i="2"/>
  <c r="AB97" i="2"/>
  <c r="AJ98" i="2"/>
  <c r="AC99" i="2"/>
  <c r="AG105" i="2"/>
  <c r="AI107" i="2"/>
  <c r="AG107" i="2"/>
  <c r="I107" i="2"/>
  <c r="AH107" i="2"/>
  <c r="I109" i="2"/>
  <c r="AI109" i="2"/>
  <c r="AB110" i="2"/>
  <c r="AD112" i="2"/>
  <c r="AF118" i="2"/>
  <c r="AD118" i="2"/>
  <c r="AH118" i="2"/>
  <c r="H120" i="2"/>
  <c r="AB121" i="2"/>
  <c r="AJ122" i="2"/>
  <c r="AC123" i="2"/>
  <c r="AG129" i="2"/>
  <c r="AI131" i="2"/>
  <c r="AG131" i="2"/>
  <c r="I131" i="2"/>
  <c r="AH131" i="2"/>
  <c r="I133" i="2"/>
  <c r="AI133" i="2"/>
  <c r="AB134" i="2"/>
  <c r="AD136" i="2"/>
  <c r="AF142" i="2"/>
  <c r="AD142" i="2"/>
  <c r="AH142" i="2"/>
  <c r="H144" i="2"/>
  <c r="AB145" i="2"/>
  <c r="AJ146" i="2"/>
  <c r="AC147" i="2"/>
  <c r="AG153" i="2"/>
  <c r="AI155" i="2"/>
  <c r="AG155" i="2"/>
  <c r="I155" i="2"/>
  <c r="AH155" i="2"/>
  <c r="I157" i="2"/>
  <c r="AI157" i="2"/>
  <c r="AB158" i="2"/>
  <c r="AD160" i="2"/>
  <c r="AF166" i="2"/>
  <c r="AD166" i="2"/>
  <c r="AH166" i="2"/>
  <c r="H168" i="2"/>
  <c r="AB169" i="2"/>
  <c r="AJ170" i="2"/>
  <c r="AC171" i="2"/>
  <c r="AG177" i="2"/>
  <c r="AI179" i="2"/>
  <c r="AG179" i="2"/>
  <c r="I179" i="2"/>
  <c r="AH179" i="2"/>
  <c r="I181" i="2"/>
  <c r="AI181" i="2"/>
  <c r="AB182" i="2"/>
  <c r="AD184" i="2"/>
  <c r="AF190" i="2"/>
  <c r="AD190" i="2"/>
  <c r="AH190" i="2"/>
  <c r="H192" i="2"/>
  <c r="AB193" i="2"/>
  <c r="AJ194" i="2"/>
  <c r="AC195" i="2"/>
  <c r="AG201" i="2"/>
  <c r="AI203" i="2"/>
  <c r="AG203" i="2"/>
  <c r="I203" i="2"/>
  <c r="AH203" i="2"/>
  <c r="I205" i="2"/>
  <c r="AI205" i="2"/>
  <c r="AB206" i="2"/>
  <c r="AD208" i="2"/>
  <c r="AF214" i="2"/>
  <c r="AD214" i="2"/>
  <c r="AH214" i="2"/>
  <c r="H216" i="2"/>
  <c r="AB217" i="2"/>
  <c r="AJ218" i="2"/>
  <c r="AC219" i="2"/>
  <c r="AG225" i="2"/>
  <c r="AI227" i="2"/>
  <c r="AG227" i="2"/>
  <c r="I227" i="2"/>
  <c r="AH227" i="2"/>
  <c r="I229" i="2"/>
  <c r="AI229" i="2"/>
  <c r="AB230" i="2"/>
  <c r="AD232" i="2"/>
  <c r="AE235" i="2"/>
  <c r="I237" i="2"/>
  <c r="AD245" i="2"/>
  <c r="AI247" i="2"/>
  <c r="AG247" i="2"/>
  <c r="I247" i="2"/>
  <c r="AD247" i="2"/>
  <c r="AJ247" i="2"/>
  <c r="AD248" i="2"/>
  <c r="AE251" i="2"/>
  <c r="I253" i="2"/>
  <c r="AD261" i="2"/>
  <c r="AI263" i="2"/>
  <c r="AG263" i="2"/>
  <c r="I263" i="2"/>
  <c r="AD263" i="2"/>
  <c r="AJ263" i="2"/>
  <c r="AD264" i="2"/>
  <c r="AE267" i="2"/>
  <c r="I269" i="2"/>
  <c r="AD277" i="2"/>
  <c r="AI279" i="2"/>
  <c r="AG279" i="2"/>
  <c r="I279" i="2"/>
  <c r="AD279" i="2"/>
  <c r="AJ279" i="2"/>
  <c r="AD280" i="2"/>
  <c r="AE283" i="2"/>
  <c r="I285" i="2"/>
  <c r="AD293" i="2"/>
  <c r="AI295" i="2"/>
  <c r="AG295" i="2"/>
  <c r="I295" i="2"/>
  <c r="AD295" i="2"/>
  <c r="AJ295" i="2"/>
  <c r="AD296" i="2"/>
  <c r="AE299" i="2"/>
  <c r="I301" i="2"/>
  <c r="AD309" i="2"/>
  <c r="AI311" i="2"/>
  <c r="AG311" i="2"/>
  <c r="I311" i="2"/>
  <c r="AD311" i="2"/>
  <c r="AJ311" i="2"/>
  <c r="AD312" i="2"/>
  <c r="AE315" i="2"/>
  <c r="AD325" i="2"/>
  <c r="AI327" i="2"/>
  <c r="AG327" i="2"/>
  <c r="I327" i="2"/>
  <c r="AD327" i="2"/>
  <c r="AJ327" i="2"/>
  <c r="AD328" i="2"/>
  <c r="AE331" i="2"/>
  <c r="AD341" i="2"/>
  <c r="AI343" i="2"/>
  <c r="AG343" i="2"/>
  <c r="I343" i="2"/>
  <c r="AD343" i="2"/>
  <c r="AB343" i="2"/>
  <c r="H347" i="2"/>
  <c r="AF353" i="2"/>
  <c r="AG354" i="2"/>
  <c r="H357" i="2"/>
  <c r="AF358" i="2"/>
  <c r="AD358" i="2"/>
  <c r="AF369" i="2"/>
  <c r="H377" i="2"/>
  <c r="AF378" i="2"/>
  <c r="AD378" i="2"/>
  <c r="AI387" i="2"/>
  <c r="AG387" i="2"/>
  <c r="I387" i="2"/>
  <c r="AD387" i="2"/>
  <c r="AC387" i="2"/>
  <c r="AB387" i="2"/>
  <c r="H391" i="2"/>
  <c r="AG397" i="2"/>
  <c r="AG403" i="2"/>
  <c r="AJ404" i="2"/>
  <c r="AG437" i="2"/>
  <c r="H440" i="2"/>
  <c r="H567" i="2"/>
  <c r="AD645" i="2"/>
  <c r="AC645" i="2"/>
  <c r="AJ645" i="2"/>
  <c r="AF645" i="2"/>
  <c r="AE645" i="2"/>
  <c r="AB645" i="2"/>
  <c r="I645" i="2"/>
  <c r="AI645" i="2"/>
  <c r="AH645" i="2"/>
  <c r="AG645" i="2"/>
  <c r="H2645" i="2"/>
  <c r="H2633" i="2"/>
  <c r="H2642" i="2"/>
  <c r="H2636" i="2"/>
  <c r="H2609" i="2"/>
  <c r="H2621" i="2"/>
  <c r="H2627" i="2"/>
  <c r="H2648" i="2"/>
  <c r="H2630" i="2"/>
  <c r="H2639" i="2"/>
  <c r="H2612" i="2"/>
  <c r="H2618" i="2"/>
  <c r="H2624" i="2"/>
  <c r="H2606" i="2"/>
  <c r="H2615" i="2"/>
  <c r="H934" i="2"/>
  <c r="H930" i="2"/>
  <c r="H926" i="2"/>
  <c r="H932" i="2"/>
  <c r="H928" i="2"/>
  <c r="H924" i="2"/>
  <c r="H904" i="2"/>
  <c r="H900" i="2"/>
  <c r="H896" i="2"/>
  <c r="H892" i="2"/>
  <c r="H888" i="2"/>
  <c r="H884" i="2"/>
  <c r="H935" i="2"/>
  <c r="H891" i="2"/>
  <c r="H886" i="2"/>
  <c r="H881" i="2"/>
  <c r="H899" i="2"/>
  <c r="H894" i="2"/>
  <c r="H889" i="2"/>
  <c r="H929" i="2"/>
  <c r="H887" i="2"/>
  <c r="H925" i="2"/>
  <c r="H895" i="2"/>
  <c r="H902" i="2"/>
  <c r="H897" i="2"/>
  <c r="H921" i="2"/>
  <c r="H883" i="2"/>
  <c r="H931" i="2"/>
  <c r="H927" i="2"/>
  <c r="H923" i="2"/>
  <c r="H885" i="2"/>
  <c r="H879" i="2"/>
  <c r="H901" i="2"/>
  <c r="H903" i="2"/>
  <c r="H933" i="2"/>
  <c r="H922" i="2"/>
  <c r="H905" i="2"/>
  <c r="H898" i="2"/>
  <c r="H486" i="2"/>
  <c r="H482" i="2"/>
  <c r="H478" i="2"/>
  <c r="H893" i="2"/>
  <c r="H890" i="2"/>
  <c r="H487" i="2"/>
  <c r="H481" i="2"/>
  <c r="H477" i="2"/>
  <c r="H483" i="2"/>
  <c r="H480" i="2"/>
  <c r="H479" i="2"/>
  <c r="H476" i="2"/>
  <c r="H489" i="2"/>
  <c r="H485" i="2"/>
  <c r="H3083" i="2"/>
  <c r="H3085" i="2"/>
  <c r="H3077" i="2"/>
  <c r="H3063" i="2"/>
  <c r="H3061" i="2"/>
  <c r="H3067" i="2"/>
  <c r="H3059" i="2"/>
  <c r="H3073" i="2"/>
  <c r="H3081" i="2"/>
  <c r="H3065" i="2"/>
  <c r="H3079" i="2"/>
  <c r="H3071" i="2"/>
  <c r="H3057" i="2"/>
  <c r="H3069" i="2"/>
  <c r="H3075" i="2"/>
  <c r="H1418" i="2"/>
  <c r="H1414" i="2"/>
  <c r="H1410" i="2"/>
  <c r="H1406" i="2"/>
  <c r="H1409" i="2"/>
  <c r="H1404" i="2"/>
  <c r="H1417" i="2"/>
  <c r="H1415" i="2"/>
  <c r="H1407" i="2"/>
  <c r="H1405" i="2"/>
  <c r="H1413" i="2"/>
  <c r="H1411" i="2"/>
  <c r="H1408" i="2"/>
  <c r="H1416" i="2"/>
  <c r="H1412" i="2"/>
  <c r="H716" i="2"/>
  <c r="H654" i="2"/>
  <c r="H656" i="2"/>
  <c r="H655" i="2"/>
  <c r="H4" i="2"/>
  <c r="H7" i="2"/>
  <c r="H10" i="2"/>
  <c r="H13" i="2"/>
  <c r="AD16" i="2"/>
  <c r="AD20" i="2"/>
  <c r="AD24" i="2"/>
  <c r="AD28" i="2"/>
  <c r="AD32" i="2"/>
  <c r="AD36" i="2"/>
  <c r="AB78" i="2"/>
  <c r="H79" i="2"/>
  <c r="H84" i="2"/>
  <c r="AJ87" i="2"/>
  <c r="H89" i="2"/>
  <c r="AD91" i="2"/>
  <c r="AI92" i="2"/>
  <c r="AD97" i="2"/>
  <c r="AD99" i="2"/>
  <c r="H105" i="2"/>
  <c r="H107" i="2"/>
  <c r="AC110" i="2"/>
  <c r="AE112" i="2"/>
  <c r="AJ116" i="2"/>
  <c r="AG116" i="2"/>
  <c r="AD123" i="2"/>
  <c r="H129" i="2"/>
  <c r="H131" i="2"/>
  <c r="AE136" i="2"/>
  <c r="AJ140" i="2"/>
  <c r="AG140" i="2"/>
  <c r="H153" i="2"/>
  <c r="H155" i="2"/>
  <c r="AE160" i="2"/>
  <c r="AJ164" i="2"/>
  <c r="AG164" i="2"/>
  <c r="AD169" i="2"/>
  <c r="AD171" i="2"/>
  <c r="H177" i="2"/>
  <c r="H179" i="2"/>
  <c r="AJ181" i="2"/>
  <c r="AC182" i="2"/>
  <c r="AE184" i="2"/>
  <c r="AJ188" i="2"/>
  <c r="AG188" i="2"/>
  <c r="AD193" i="2"/>
  <c r="AD195" i="2"/>
  <c r="H201" i="2"/>
  <c r="H203" i="2"/>
  <c r="AC206" i="2"/>
  <c r="AE208" i="2"/>
  <c r="AJ212" i="2"/>
  <c r="AG212" i="2"/>
  <c r="AD217" i="2"/>
  <c r="AD219" i="2"/>
  <c r="H225" i="2"/>
  <c r="H227" i="2"/>
  <c r="AC230" i="2"/>
  <c r="AE232" i="2"/>
  <c r="AF235" i="2"/>
  <c r="AB236" i="2"/>
  <c r="AC241" i="2"/>
  <c r="AJ241" i="2"/>
  <c r="AH241" i="2"/>
  <c r="AJ244" i="2"/>
  <c r="AG244" i="2"/>
  <c r="I244" i="2"/>
  <c r="AI244" i="2"/>
  <c r="AE245" i="2"/>
  <c r="H247" i="2"/>
  <c r="AE248" i="2"/>
  <c r="AF251" i="2"/>
  <c r="AB252" i="2"/>
  <c r="AC257" i="2"/>
  <c r="AJ257" i="2"/>
  <c r="AH257" i="2"/>
  <c r="AJ260" i="2"/>
  <c r="AG260" i="2"/>
  <c r="I260" i="2"/>
  <c r="AI260" i="2"/>
  <c r="H263" i="2"/>
  <c r="AE264" i="2"/>
  <c r="AF267" i="2"/>
  <c r="AB268" i="2"/>
  <c r="AC273" i="2"/>
  <c r="AJ273" i="2"/>
  <c r="AH273" i="2"/>
  <c r="AJ276" i="2"/>
  <c r="AG276" i="2"/>
  <c r="I276" i="2"/>
  <c r="AI276" i="2"/>
  <c r="H279" i="2"/>
  <c r="AE280" i="2"/>
  <c r="AF283" i="2"/>
  <c r="AB284" i="2"/>
  <c r="AC289" i="2"/>
  <c r="AJ289" i="2"/>
  <c r="AH289" i="2"/>
  <c r="AJ292" i="2"/>
  <c r="AG292" i="2"/>
  <c r="I292" i="2"/>
  <c r="AI292" i="2"/>
  <c r="H295" i="2"/>
  <c r="AE296" i="2"/>
  <c r="AF299" i="2"/>
  <c r="AB300" i="2"/>
  <c r="AC305" i="2"/>
  <c r="AJ305" i="2"/>
  <c r="AH305" i="2"/>
  <c r="AJ308" i="2"/>
  <c r="AG308" i="2"/>
  <c r="I308" i="2"/>
  <c r="AI308" i="2"/>
  <c r="H311" i="2"/>
  <c r="AF315" i="2"/>
  <c r="AB316" i="2"/>
  <c r="AC321" i="2"/>
  <c r="AJ321" i="2"/>
  <c r="AH321" i="2"/>
  <c r="AJ324" i="2"/>
  <c r="AG324" i="2"/>
  <c r="I324" i="2"/>
  <c r="AI324" i="2"/>
  <c r="H327" i="2"/>
  <c r="AF331" i="2"/>
  <c r="AB332" i="2"/>
  <c r="AC337" i="2"/>
  <c r="AJ337" i="2"/>
  <c r="AH337" i="2"/>
  <c r="AJ340" i="2"/>
  <c r="AG340" i="2"/>
  <c r="I340" i="2"/>
  <c r="AI340" i="2"/>
  <c r="H343" i="2"/>
  <c r="AG353" i="2"/>
  <c r="AB361" i="2"/>
  <c r="AG369" i="2"/>
  <c r="AC373" i="2"/>
  <c r="AJ373" i="2"/>
  <c r="AI373" i="2"/>
  <c r="AH373" i="2"/>
  <c r="AI383" i="2"/>
  <c r="AG383" i="2"/>
  <c r="I383" i="2"/>
  <c r="AD383" i="2"/>
  <c r="AC383" i="2"/>
  <c r="AB383" i="2"/>
  <c r="H387" i="2"/>
  <c r="AD393" i="2"/>
  <c r="AH403" i="2"/>
  <c r="AH437" i="2"/>
  <c r="H484" i="2"/>
  <c r="AC513" i="2"/>
  <c r="AH513" i="2"/>
  <c r="I513" i="2"/>
  <c r="AE513" i="2"/>
  <c r="AJ513" i="2"/>
  <c r="AI513" i="2"/>
  <c r="AG513" i="2"/>
  <c r="AF513" i="2"/>
  <c r="AD513" i="2"/>
  <c r="AB513" i="2"/>
  <c r="H563" i="2"/>
  <c r="H2601" i="2"/>
  <c r="H2597" i="2"/>
  <c r="H2593" i="2"/>
  <c r="H2598" i="2"/>
  <c r="H2596" i="2"/>
  <c r="H2602" i="2"/>
  <c r="H2600" i="2"/>
  <c r="H2604" i="2"/>
  <c r="H2595" i="2"/>
  <c r="H2592" i="2"/>
  <c r="H2599" i="2"/>
  <c r="H2590" i="2"/>
  <c r="H2594" i="2"/>
  <c r="H2603" i="2"/>
  <c r="H2591" i="2"/>
  <c r="H2408" i="2"/>
  <c r="H1792" i="2"/>
  <c r="H1787" i="2"/>
  <c r="H1782" i="2"/>
  <c r="H1795" i="2"/>
  <c r="H1790" i="2"/>
  <c r="H1785" i="2"/>
  <c r="H1791" i="2"/>
  <c r="H1788" i="2"/>
  <c r="H1794" i="2"/>
  <c r="H1784" i="2"/>
  <c r="H1793" i="2"/>
  <c r="H1783" i="2"/>
  <c r="H1786" i="2"/>
  <c r="H1789" i="2"/>
  <c r="H1781" i="2"/>
  <c r="H1210" i="2"/>
  <c r="H1206" i="2"/>
  <c r="H1202" i="2"/>
  <c r="H1198" i="2"/>
  <c r="H1194" i="2"/>
  <c r="H1190" i="2"/>
  <c r="H1186" i="2"/>
  <c r="H1182" i="2"/>
  <c r="H1178" i="2"/>
  <c r="H1174" i="2"/>
  <c r="H1170" i="2"/>
  <c r="H1166" i="2"/>
  <c r="H1207" i="2"/>
  <c r="H1203" i="2"/>
  <c r="H1199" i="2"/>
  <c r="H1208" i="2"/>
  <c r="H1204" i="2"/>
  <c r="H1200" i="2"/>
  <c r="H1196" i="2"/>
  <c r="H1192" i="2"/>
  <c r="H1188" i="2"/>
  <c r="H1184" i="2"/>
  <c r="H1180" i="2"/>
  <c r="H1176" i="2"/>
  <c r="H1172" i="2"/>
  <c r="H1168" i="2"/>
  <c r="H688" i="2"/>
  <c r="H1209" i="2"/>
  <c r="H1205" i="2"/>
  <c r="H1197" i="2"/>
  <c r="H1201" i="2"/>
  <c r="H687" i="2"/>
  <c r="H685" i="2"/>
  <c r="H682" i="2"/>
  <c r="H679" i="2"/>
  <c r="H676" i="2"/>
  <c r="H686" i="2"/>
  <c r="H680" i="2"/>
  <c r="H678" i="2"/>
  <c r="H681" i="2"/>
  <c r="H683" i="2"/>
  <c r="H684" i="2"/>
  <c r="H677" i="2"/>
  <c r="H675" i="2"/>
  <c r="H2652" i="2"/>
  <c r="H2466" i="2"/>
  <c r="H2462" i="2"/>
  <c r="H2458" i="2"/>
  <c r="H2454" i="2"/>
  <c r="H2467" i="2"/>
  <c r="H2460" i="2"/>
  <c r="H2465" i="2"/>
  <c r="H2463" i="2"/>
  <c r="H2456" i="2"/>
  <c r="H2461" i="2"/>
  <c r="H2468" i="2"/>
  <c r="H2459" i="2"/>
  <c r="H2457" i="2"/>
  <c r="H2464" i="2"/>
  <c r="H2455" i="2"/>
  <c r="H2018" i="2"/>
  <c r="H2008" i="2"/>
  <c r="H2026" i="2"/>
  <c r="H2016" i="2"/>
  <c r="H2006" i="2"/>
  <c r="H2034" i="2"/>
  <c r="H2024" i="2"/>
  <c r="H2014" i="2"/>
  <c r="H2032" i="2"/>
  <c r="H2022" i="2"/>
  <c r="H2012" i="2"/>
  <c r="H2030" i="2"/>
  <c r="H2020" i="2"/>
  <c r="H2010" i="2"/>
  <c r="H2028" i="2"/>
  <c r="H848" i="2"/>
  <c r="H844" i="2"/>
  <c r="H840" i="2"/>
  <c r="H836" i="2"/>
  <c r="H832" i="2"/>
  <c r="H828" i="2"/>
  <c r="H824" i="2"/>
  <c r="H820" i="2"/>
  <c r="H816" i="2"/>
  <c r="H812" i="2"/>
  <c r="H808" i="2"/>
  <c r="H804" i="2"/>
  <c r="H800" i="2"/>
  <c r="H796" i="2"/>
  <c r="H792" i="2"/>
  <c r="H2569" i="2"/>
  <c r="H2565" i="2"/>
  <c r="H2561" i="2"/>
  <c r="H2557" i="2"/>
  <c r="H2553" i="2"/>
  <c r="H2566" i="2"/>
  <c r="H2563" i="2"/>
  <c r="H2568" i="2"/>
  <c r="H2555" i="2"/>
  <c r="H2562" i="2"/>
  <c r="H2564" i="2"/>
  <c r="H2567" i="2"/>
  <c r="H2560" i="2"/>
  <c r="H2559" i="2"/>
  <c r="H2551" i="2"/>
  <c r="H1735" i="2"/>
  <c r="H1730" i="2"/>
  <c r="H1725" i="2"/>
  <c r="H1733" i="2"/>
  <c r="H1728" i="2"/>
  <c r="H1723" i="2"/>
  <c r="H1731" i="2"/>
  <c r="H1726" i="2"/>
  <c r="H1721" i="2"/>
  <c r="H1734" i="2"/>
  <c r="H1729" i="2"/>
  <c r="H1724" i="2"/>
  <c r="H1732" i="2"/>
  <c r="H1722" i="2"/>
  <c r="H1727" i="2"/>
  <c r="H2821" i="2"/>
  <c r="H2829" i="2"/>
  <c r="H2825" i="2"/>
  <c r="H2824" i="2"/>
  <c r="H2830" i="2"/>
  <c r="H2831" i="2"/>
  <c r="H2828" i="2"/>
  <c r="H2827" i="2"/>
  <c r="H2820" i="2"/>
  <c r="H2832" i="2"/>
  <c r="H2818" i="2"/>
  <c r="H2819" i="2"/>
  <c r="H2826" i="2"/>
  <c r="H2823" i="2"/>
  <c r="H2822" i="2"/>
  <c r="H2438" i="2"/>
  <c r="H2434" i="2"/>
  <c r="H2430" i="2"/>
  <c r="H2426" i="2"/>
  <c r="H2432" i="2"/>
  <c r="H2425" i="2"/>
  <c r="H2428" i="2"/>
  <c r="H2437" i="2"/>
  <c r="H2435" i="2"/>
  <c r="H2433" i="2"/>
  <c r="H2431" i="2"/>
  <c r="H2436" i="2"/>
  <c r="H2427" i="2"/>
  <c r="H2429" i="2"/>
  <c r="H2424" i="2"/>
  <c r="H1402" i="2"/>
  <c r="H1398" i="2"/>
  <c r="H1399" i="2"/>
  <c r="H1403" i="2"/>
  <c r="H1401" i="2"/>
  <c r="H1400" i="2"/>
  <c r="H1050" i="2"/>
  <c r="H1046" i="2"/>
  <c r="H1397" i="2"/>
  <c r="H1052" i="2"/>
  <c r="H1048" i="2"/>
  <c r="H1047" i="2"/>
  <c r="H1045" i="2"/>
  <c r="H1049" i="2"/>
  <c r="H1051" i="2"/>
  <c r="AJ76" i="2"/>
  <c r="AF76" i="2"/>
  <c r="AC78" i="2"/>
  <c r="AI79" i="2"/>
  <c r="I84" i="2"/>
  <c r="AH84" i="2"/>
  <c r="AF86" i="2"/>
  <c r="I89" i="2"/>
  <c r="AE91" i="2"/>
  <c r="AJ94" i="2"/>
  <c r="AE97" i="2"/>
  <c r="AE99" i="2"/>
  <c r="AG101" i="2"/>
  <c r="AI103" i="2"/>
  <c r="AG103" i="2"/>
  <c r="I103" i="2"/>
  <c r="AH103" i="2"/>
  <c r="AB104" i="2"/>
  <c r="I105" i="2"/>
  <c r="AI105" i="2"/>
  <c r="AE110" i="2"/>
  <c r="AF112" i="2"/>
  <c r="AF114" i="2"/>
  <c r="AD114" i="2"/>
  <c r="AH114" i="2"/>
  <c r="H116" i="2"/>
  <c r="AH116" i="2"/>
  <c r="AJ118" i="2"/>
  <c r="AE121" i="2"/>
  <c r="AE123" i="2"/>
  <c r="AG125" i="2"/>
  <c r="AI127" i="2"/>
  <c r="AG127" i="2"/>
  <c r="I127" i="2"/>
  <c r="AH127" i="2"/>
  <c r="AB128" i="2"/>
  <c r="I129" i="2"/>
  <c r="AI129" i="2"/>
  <c r="AE134" i="2"/>
  <c r="AF136" i="2"/>
  <c r="AF138" i="2"/>
  <c r="AD138" i="2"/>
  <c r="AH138" i="2"/>
  <c r="H140" i="2"/>
  <c r="AH140" i="2"/>
  <c r="AJ142" i="2"/>
  <c r="AE145" i="2"/>
  <c r="AE147" i="2"/>
  <c r="AG149" i="2"/>
  <c r="AI151" i="2"/>
  <c r="AG151" i="2"/>
  <c r="I151" i="2"/>
  <c r="AH151" i="2"/>
  <c r="AB152" i="2"/>
  <c r="I153" i="2"/>
  <c r="AI153" i="2"/>
  <c r="AE158" i="2"/>
  <c r="AF160" i="2"/>
  <c r="AF162" i="2"/>
  <c r="AD162" i="2"/>
  <c r="AH162" i="2"/>
  <c r="H164" i="2"/>
  <c r="AH164" i="2"/>
  <c r="AJ166" i="2"/>
  <c r="AE169" i="2"/>
  <c r="AE171" i="2"/>
  <c r="AG173" i="2"/>
  <c r="AI175" i="2"/>
  <c r="AG175" i="2"/>
  <c r="I175" i="2"/>
  <c r="AH175" i="2"/>
  <c r="AB176" i="2"/>
  <c r="I177" i="2"/>
  <c r="AI177" i="2"/>
  <c r="AE182" i="2"/>
  <c r="AF184" i="2"/>
  <c r="AF186" i="2"/>
  <c r="AD186" i="2"/>
  <c r="AH186" i="2"/>
  <c r="H188" i="2"/>
  <c r="AH188" i="2"/>
  <c r="AJ190" i="2"/>
  <c r="AE193" i="2"/>
  <c r="AE195" i="2"/>
  <c r="AG197" i="2"/>
  <c r="AI199" i="2"/>
  <c r="AG199" i="2"/>
  <c r="I199" i="2"/>
  <c r="AH199" i="2"/>
  <c r="AB200" i="2"/>
  <c r="I201" i="2"/>
  <c r="AI201" i="2"/>
  <c r="AE206" i="2"/>
  <c r="AF208" i="2"/>
  <c r="AF210" i="2"/>
  <c r="AD210" i="2"/>
  <c r="AH210" i="2"/>
  <c r="H212" i="2"/>
  <c r="AH212" i="2"/>
  <c r="AJ214" i="2"/>
  <c r="AE217" i="2"/>
  <c r="AE219" i="2"/>
  <c r="AG221" i="2"/>
  <c r="AI223" i="2"/>
  <c r="AG223" i="2"/>
  <c r="I223" i="2"/>
  <c r="AH223" i="2"/>
  <c r="AB224" i="2"/>
  <c r="I225" i="2"/>
  <c r="AI225" i="2"/>
  <c r="AE230" i="2"/>
  <c r="AF232" i="2"/>
  <c r="AB233" i="2"/>
  <c r="AH235" i="2"/>
  <c r="AC236" i="2"/>
  <c r="AF238" i="2"/>
  <c r="AD238" i="2"/>
  <c r="AI238" i="2"/>
  <c r="AC239" i="2"/>
  <c r="H241" i="2"/>
  <c r="AI241" i="2"/>
  <c r="H244" i="2"/>
  <c r="AF245" i="2"/>
  <c r="AF248" i="2"/>
  <c r="AB249" i="2"/>
  <c r="AH251" i="2"/>
  <c r="AC252" i="2"/>
  <c r="AF254" i="2"/>
  <c r="AD254" i="2"/>
  <c r="AI254" i="2"/>
  <c r="AC255" i="2"/>
  <c r="H257" i="2"/>
  <c r="AI257" i="2"/>
  <c r="H260" i="2"/>
  <c r="AF261" i="2"/>
  <c r="AF264" i="2"/>
  <c r="AB265" i="2"/>
  <c r="AH267" i="2"/>
  <c r="AC268" i="2"/>
  <c r="AF270" i="2"/>
  <c r="AD270" i="2"/>
  <c r="AI270" i="2"/>
  <c r="AC271" i="2"/>
  <c r="H273" i="2"/>
  <c r="AI273" i="2"/>
  <c r="H276" i="2"/>
  <c r="AF277" i="2"/>
  <c r="AF280" i="2"/>
  <c r="AB281" i="2"/>
  <c r="AH283" i="2"/>
  <c r="AC284" i="2"/>
  <c r="AF286" i="2"/>
  <c r="AD286" i="2"/>
  <c r="AI286" i="2"/>
  <c r="AC287" i="2"/>
  <c r="H289" i="2"/>
  <c r="AI289" i="2"/>
  <c r="H292" i="2"/>
  <c r="AF293" i="2"/>
  <c r="AF296" i="2"/>
  <c r="AB297" i="2"/>
  <c r="AH299" i="2"/>
  <c r="AC300" i="2"/>
  <c r="AF302" i="2"/>
  <c r="AD302" i="2"/>
  <c r="AI302" i="2"/>
  <c r="AC303" i="2"/>
  <c r="H305" i="2"/>
  <c r="AI305" i="2"/>
  <c r="H308" i="2"/>
  <c r="AF309" i="2"/>
  <c r="AF312" i="2"/>
  <c r="AB313" i="2"/>
  <c r="AH315" i="2"/>
  <c r="AC316" i="2"/>
  <c r="AF318" i="2"/>
  <c r="AD318" i="2"/>
  <c r="AI318" i="2"/>
  <c r="AC319" i="2"/>
  <c r="H321" i="2"/>
  <c r="AI321" i="2"/>
  <c r="H324" i="2"/>
  <c r="AF325" i="2"/>
  <c r="AF328" i="2"/>
  <c r="AB329" i="2"/>
  <c r="AH331" i="2"/>
  <c r="AC332" i="2"/>
  <c r="AF334" i="2"/>
  <c r="AD334" i="2"/>
  <c r="AI334" i="2"/>
  <c r="H337" i="2"/>
  <c r="AI337" i="2"/>
  <c r="H340" i="2"/>
  <c r="AF341" i="2"/>
  <c r="AI354" i="2"/>
  <c r="AI359" i="2"/>
  <c r="AG359" i="2"/>
  <c r="I359" i="2"/>
  <c r="AD359" i="2"/>
  <c r="AC359" i="2"/>
  <c r="AB359" i="2"/>
  <c r="AD361" i="2"/>
  <c r="AC362" i="2"/>
  <c r="AI370" i="2"/>
  <c r="H373" i="2"/>
  <c r="AF374" i="2"/>
  <c r="AD374" i="2"/>
  <c r="AJ375" i="2"/>
  <c r="AI379" i="2"/>
  <c r="AG379" i="2"/>
  <c r="I379" i="2"/>
  <c r="AD379" i="2"/>
  <c r="AC379" i="2"/>
  <c r="AB379" i="2"/>
  <c r="H383" i="2"/>
  <c r="AE393" i="2"/>
  <c r="AH408" i="2"/>
  <c r="H419" i="2"/>
  <c r="H428" i="2"/>
  <c r="AF431" i="2"/>
  <c r="AH434" i="2"/>
  <c r="AH436" i="2"/>
  <c r="I436" i="2"/>
  <c r="AJ436" i="2"/>
  <c r="AI436" i="2"/>
  <c r="AF436" i="2"/>
  <c r="AE436" i="2"/>
  <c r="AD436" i="2"/>
  <c r="AC436" i="2"/>
  <c r="AB436" i="2"/>
  <c r="AI439" i="2"/>
  <c r="AF439" i="2"/>
  <c r="AE439" i="2"/>
  <c r="AD439" i="2"/>
  <c r="AC439" i="2"/>
  <c r="AJ439" i="2"/>
  <c r="I439" i="2"/>
  <c r="AG441" i="2"/>
  <c r="H513" i="2"/>
  <c r="AG638" i="2"/>
  <c r="I638" i="2"/>
  <c r="AF638" i="2"/>
  <c r="AI638" i="2"/>
  <c r="AH638" i="2"/>
  <c r="AE638" i="2"/>
  <c r="AD638" i="2"/>
  <c r="AC638" i="2"/>
  <c r="AB638" i="2"/>
  <c r="AJ638" i="2"/>
  <c r="AD444" i="2"/>
  <c r="AD446" i="2"/>
  <c r="AC452" i="2"/>
  <c r="AH452" i="2"/>
  <c r="AI455" i="2"/>
  <c r="AE455" i="2"/>
  <c r="AB455" i="2"/>
  <c r="AH455" i="2"/>
  <c r="AC456" i="2"/>
  <c r="AB459" i="2"/>
  <c r="AD467" i="2"/>
  <c r="AB472" i="2"/>
  <c r="AH472" i="2"/>
  <c r="I472" i="2"/>
  <c r="AJ472" i="2"/>
  <c r="AF473" i="2"/>
  <c r="AF479" i="2"/>
  <c r="AC480" i="2"/>
  <c r="AC485" i="2"/>
  <c r="AD485" i="2"/>
  <c r="AJ485" i="2"/>
  <c r="AI485" i="2"/>
  <c r="AD490" i="2"/>
  <c r="AF499" i="2"/>
  <c r="AC506" i="2"/>
  <c r="AG510" i="2"/>
  <c r="AE511" i="2"/>
  <c r="AD515" i="2"/>
  <c r="AC516" i="2"/>
  <c r="AE531" i="2"/>
  <c r="AG537" i="2"/>
  <c r="AE538" i="2"/>
  <c r="AC543" i="2"/>
  <c r="AD544" i="2"/>
  <c r="AG552" i="2"/>
  <c r="I552" i="2"/>
  <c r="AF552" i="2"/>
  <c r="AC552" i="2"/>
  <c r="AJ552" i="2"/>
  <c r="AB558" i="2"/>
  <c r="AF559" i="2"/>
  <c r="AG566" i="2"/>
  <c r="I566" i="2"/>
  <c r="AF566" i="2"/>
  <c r="AI566" i="2"/>
  <c r="AH566" i="2"/>
  <c r="AD566" i="2"/>
  <c r="AJ603" i="2"/>
  <c r="AI603" i="2"/>
  <c r="AD603" i="2"/>
  <c r="AG603" i="2"/>
  <c r="AF603" i="2"/>
  <c r="AE603" i="2"/>
  <c r="AC603" i="2"/>
  <c r="AB603" i="2"/>
  <c r="I603" i="2"/>
  <c r="AD629" i="2"/>
  <c r="AC629" i="2"/>
  <c r="AJ629" i="2"/>
  <c r="AF629" i="2"/>
  <c r="AE629" i="2"/>
  <c r="AB629" i="2"/>
  <c r="I629" i="2"/>
  <c r="AI629" i="2"/>
  <c r="AH674" i="2"/>
  <c r="AJ674" i="2"/>
  <c r="AI674" i="2"/>
  <c r="AD674" i="2"/>
  <c r="AC674" i="2"/>
  <c r="AG674" i="2"/>
  <c r="AF674" i="2"/>
  <c r="AE674" i="2"/>
  <c r="AB674" i="2"/>
  <c r="I674" i="2"/>
  <c r="AE448" i="2"/>
  <c r="AG448" i="2"/>
  <c r="AF450" i="2"/>
  <c r="AB450" i="2"/>
  <c r="AH450" i="2"/>
  <c r="AD456" i="2"/>
  <c r="AF458" i="2"/>
  <c r="AH458" i="2"/>
  <c r="I458" i="2"/>
  <c r="AD458" i="2"/>
  <c r="AJ458" i="2"/>
  <c r="AC459" i="2"/>
  <c r="AE467" i="2"/>
  <c r="AG479" i="2"/>
  <c r="AE480" i="2"/>
  <c r="AI482" i="2"/>
  <c r="AG486" i="2"/>
  <c r="AC489" i="2"/>
  <c r="AH489" i="2"/>
  <c r="I489" i="2"/>
  <c r="AE489" i="2"/>
  <c r="AJ489" i="2"/>
  <c r="AE490" i="2"/>
  <c r="AG494" i="2"/>
  <c r="AC497" i="2"/>
  <c r="AD497" i="2"/>
  <c r="AJ497" i="2"/>
  <c r="AG497" i="2"/>
  <c r="AH499" i="2"/>
  <c r="AI503" i="2"/>
  <c r="AH503" i="2"/>
  <c r="I503" i="2"/>
  <c r="AE503" i="2"/>
  <c r="AB503" i="2"/>
  <c r="AE506" i="2"/>
  <c r="AC509" i="2"/>
  <c r="AJ509" i="2"/>
  <c r="AG509" i="2"/>
  <c r="AD509" i="2"/>
  <c r="AH510" i="2"/>
  <c r="AF511" i="2"/>
  <c r="AF515" i="2"/>
  <c r="AE516" i="2"/>
  <c r="AC525" i="2"/>
  <c r="AJ525" i="2"/>
  <c r="AB525" i="2"/>
  <c r="AI525" i="2"/>
  <c r="I525" i="2"/>
  <c r="AF525" i="2"/>
  <c r="AF526" i="2"/>
  <c r="AJ526" i="2"/>
  <c r="AG526" i="2"/>
  <c r="AC526" i="2"/>
  <c r="AG531" i="2"/>
  <c r="AC558" i="2"/>
  <c r="AD561" i="2"/>
  <c r="AC561" i="2"/>
  <c r="AJ561" i="2"/>
  <c r="AI561" i="2"/>
  <c r="AF561" i="2"/>
  <c r="AB579" i="2"/>
  <c r="AD613" i="2"/>
  <c r="AC613" i="2"/>
  <c r="AJ613" i="2"/>
  <c r="AF613" i="2"/>
  <c r="AE613" i="2"/>
  <c r="AB613" i="2"/>
  <c r="I613" i="2"/>
  <c r="AI613" i="2"/>
  <c r="AH666" i="2"/>
  <c r="AB666" i="2"/>
  <c r="AI666" i="2"/>
  <c r="AG666" i="2"/>
  <c r="I666" i="2"/>
  <c r="AJ666" i="2"/>
  <c r="AF666" i="2"/>
  <c r="AE666" i="2"/>
  <c r="AD666" i="2"/>
  <c r="AC666" i="2"/>
  <c r="AE344" i="2"/>
  <c r="AE348" i="2"/>
  <c r="AE352" i="2"/>
  <c r="AE356" i="2"/>
  <c r="AE360" i="2"/>
  <c r="AE364" i="2"/>
  <c r="AE368" i="2"/>
  <c r="AE372" i="2"/>
  <c r="AE376" i="2"/>
  <c r="AD402" i="2"/>
  <c r="AD407" i="2"/>
  <c r="AG410" i="2"/>
  <c r="AG414" i="2"/>
  <c r="AI416" i="2"/>
  <c r="AF416" i="2"/>
  <c r="AD420" i="2"/>
  <c r="AG420" i="2"/>
  <c r="AG422" i="2"/>
  <c r="AD426" i="2"/>
  <c r="AE432" i="2"/>
  <c r="AD438" i="2"/>
  <c r="AE440" i="2"/>
  <c r="AE442" i="2"/>
  <c r="AH448" i="2"/>
  <c r="I450" i="2"/>
  <c r="AI450" i="2"/>
  <c r="I452" i="2"/>
  <c r="AJ452" i="2"/>
  <c r="AF453" i="2"/>
  <c r="I455" i="2"/>
  <c r="AE456" i="2"/>
  <c r="AD459" i="2"/>
  <c r="AC461" i="2"/>
  <c r="AJ461" i="2"/>
  <c r="AG461" i="2"/>
  <c r="AI461" i="2"/>
  <c r="AD462" i="2"/>
  <c r="AI464" i="2"/>
  <c r="AG464" i="2"/>
  <c r="AB465" i="2"/>
  <c r="AF467" i="2"/>
  <c r="AF470" i="2"/>
  <c r="AD470" i="2"/>
  <c r="AJ470" i="2"/>
  <c r="AF480" i="2"/>
  <c r="I485" i="2"/>
  <c r="AG490" i="2"/>
  <c r="I497" i="2"/>
  <c r="AF498" i="2"/>
  <c r="AI498" i="2"/>
  <c r="AE498" i="2"/>
  <c r="AB498" i="2"/>
  <c r="AB501" i="2"/>
  <c r="AJ504" i="2"/>
  <c r="AG504" i="2"/>
  <c r="AD504" i="2"/>
  <c r="AG506" i="2"/>
  <c r="I509" i="2"/>
  <c r="AH511" i="2"/>
  <c r="AG515" i="2"/>
  <c r="AF516" i="2"/>
  <c r="AI523" i="2"/>
  <c r="AD523" i="2"/>
  <c r="AH523" i="2"/>
  <c r="AE523" i="2"/>
  <c r="AG524" i="2"/>
  <c r="I524" i="2"/>
  <c r="AI524" i="2"/>
  <c r="AE524" i="2"/>
  <c r="AB524" i="2"/>
  <c r="I526" i="2"/>
  <c r="AB541" i="2"/>
  <c r="AH544" i="2"/>
  <c r="AJ551" i="2"/>
  <c r="AI551" i="2"/>
  <c r="AD551" i="2"/>
  <c r="I551" i="2"/>
  <c r="AG551" i="2"/>
  <c r="AC551" i="2"/>
  <c r="AB551" i="2"/>
  <c r="AE558" i="2"/>
  <c r="I561" i="2"/>
  <c r="AB563" i="2"/>
  <c r="AE567" i="2"/>
  <c r="AG590" i="2"/>
  <c r="I590" i="2"/>
  <c r="AF590" i="2"/>
  <c r="AI590" i="2"/>
  <c r="AE590" i="2"/>
  <c r="AD590" i="2"/>
  <c r="AC590" i="2"/>
  <c r="AB590" i="2"/>
  <c r="AG629" i="2"/>
  <c r="AJ651" i="2"/>
  <c r="AI651" i="2"/>
  <c r="AD651" i="2"/>
  <c r="AG651" i="2"/>
  <c r="AF651" i="2"/>
  <c r="AE651" i="2"/>
  <c r="AC651" i="2"/>
  <c r="AB651" i="2"/>
  <c r="I651" i="2"/>
  <c r="AE407" i="2"/>
  <c r="AB412" i="2"/>
  <c r="AG412" i="2"/>
  <c r="AH414" i="2"/>
  <c r="AH422" i="2"/>
  <c r="AG424" i="2"/>
  <c r="AF432" i="2"/>
  <c r="AJ444" i="2"/>
  <c r="AG444" i="2"/>
  <c r="AF446" i="2"/>
  <c r="AH446" i="2"/>
  <c r="I446" i="2"/>
  <c r="AI446" i="2"/>
  <c r="I448" i="2"/>
  <c r="AI448" i="2"/>
  <c r="AJ450" i="2"/>
  <c r="AF456" i="2"/>
  <c r="AE459" i="2"/>
  <c r="AD465" i="2"/>
  <c r="AG467" i="2"/>
  <c r="AC473" i="2"/>
  <c r="AG473" i="2"/>
  <c r="AD473" i="2"/>
  <c r="AJ473" i="2"/>
  <c r="AI479" i="2"/>
  <c r="AH479" i="2"/>
  <c r="I479" i="2"/>
  <c r="AE479" i="2"/>
  <c r="AG480" i="2"/>
  <c r="AF482" i="2"/>
  <c r="AH482" i="2"/>
  <c r="I482" i="2"/>
  <c r="AF486" i="2"/>
  <c r="AI486" i="2"/>
  <c r="AE486" i="2"/>
  <c r="AB486" i="2"/>
  <c r="AJ486" i="2"/>
  <c r="AH490" i="2"/>
  <c r="AI506" i="2"/>
  <c r="AF510" i="2"/>
  <c r="AE510" i="2"/>
  <c r="AB510" i="2"/>
  <c r="AI510" i="2"/>
  <c r="AH516" i="2"/>
  <c r="AH558" i="2"/>
  <c r="AE563" i="2"/>
  <c r="AD565" i="2"/>
  <c r="AC565" i="2"/>
  <c r="AJ565" i="2"/>
  <c r="AF565" i="2"/>
  <c r="AI565" i="2"/>
  <c r="AH603" i="2"/>
  <c r="AG654" i="2"/>
  <c r="I654" i="2"/>
  <c r="AF654" i="2"/>
  <c r="AI654" i="2"/>
  <c r="AH654" i="2"/>
  <c r="AE654" i="2"/>
  <c r="AD654" i="2"/>
  <c r="AC654" i="2"/>
  <c r="AB654" i="2"/>
  <c r="I344" i="2"/>
  <c r="AG344" i="2"/>
  <c r="AG402" i="2"/>
  <c r="AF407" i="2"/>
  <c r="AH412" i="2"/>
  <c r="I414" i="2"/>
  <c r="AI414" i="2"/>
  <c r="I422" i="2"/>
  <c r="AI422" i="2"/>
  <c r="AH424" i="2"/>
  <c r="AF426" i="2"/>
  <c r="AI426" i="2"/>
  <c r="AG426" i="2"/>
  <c r="AG432" i="2"/>
  <c r="AF438" i="2"/>
  <c r="AE438" i="2"/>
  <c r="AH438" i="2"/>
  <c r="AC440" i="2"/>
  <c r="AG440" i="2"/>
  <c r="AF442" i="2"/>
  <c r="AH442" i="2"/>
  <c r="AJ448" i="2"/>
  <c r="AC453" i="2"/>
  <c r="AH453" i="2"/>
  <c r="I453" i="2"/>
  <c r="AE453" i="2"/>
  <c r="AI453" i="2"/>
  <c r="AF494" i="2"/>
  <c r="AH494" i="2"/>
  <c r="I494" i="2"/>
  <c r="AD494" i="2"/>
  <c r="AI499" i="2"/>
  <c r="AG499" i="2"/>
  <c r="AD499" i="2"/>
  <c r="I510" i="2"/>
  <c r="AG532" i="2"/>
  <c r="I532" i="2"/>
  <c r="AJ532" i="2"/>
  <c r="AF532" i="2"/>
  <c r="AE532" i="2"/>
  <c r="AC532" i="2"/>
  <c r="AD552" i="2"/>
  <c r="AJ555" i="2"/>
  <c r="AI555" i="2"/>
  <c r="AD555" i="2"/>
  <c r="AG555" i="2"/>
  <c r="AC555" i="2"/>
  <c r="I555" i="2"/>
  <c r="AG560" i="2"/>
  <c r="I560" i="2"/>
  <c r="AJ560" i="2"/>
  <c r="AF560" i="2"/>
  <c r="AE560" i="2"/>
  <c r="AC560" i="2"/>
  <c r="I565" i="2"/>
  <c r="AG580" i="2"/>
  <c r="I580" i="2"/>
  <c r="AJ580" i="2"/>
  <c r="AH580" i="2"/>
  <c r="AF580" i="2"/>
  <c r="AE580" i="2"/>
  <c r="AC580" i="2"/>
  <c r="AB580" i="2"/>
  <c r="AJ587" i="2"/>
  <c r="AI587" i="2"/>
  <c r="AD587" i="2"/>
  <c r="AG587" i="2"/>
  <c r="AE587" i="2"/>
  <c r="AC587" i="2"/>
  <c r="AB587" i="2"/>
  <c r="I587" i="2"/>
  <c r="AH613" i="2"/>
  <c r="AJ456" i="2"/>
  <c r="AG456" i="2"/>
  <c r="AI456" i="2"/>
  <c r="AI459" i="2"/>
  <c r="AJ459" i="2"/>
  <c r="AG459" i="2"/>
  <c r="AI467" i="2"/>
  <c r="AB467" i="2"/>
  <c r="AH467" i="2"/>
  <c r="I467" i="2"/>
  <c r="AD480" i="2"/>
  <c r="AJ480" i="2"/>
  <c r="AI480" i="2"/>
  <c r="AF490" i="2"/>
  <c r="AC490" i="2"/>
  <c r="AJ490" i="2"/>
  <c r="AI511" i="2"/>
  <c r="AG511" i="2"/>
  <c r="AD511" i="2"/>
  <c r="AI515" i="2"/>
  <c r="AE515" i="2"/>
  <c r="AB515" i="2"/>
  <c r="AH515" i="2"/>
  <c r="I515" i="2"/>
  <c r="AC537" i="2"/>
  <c r="AJ537" i="2"/>
  <c r="AI537" i="2"/>
  <c r="I537" i="2"/>
  <c r="AF537" i="2"/>
  <c r="AB537" i="2"/>
  <c r="AF538" i="2"/>
  <c r="AC538" i="2"/>
  <c r="AJ538" i="2"/>
  <c r="AI538" i="2"/>
  <c r="I538" i="2"/>
  <c r="AG538" i="2"/>
  <c r="AG550" i="2"/>
  <c r="I550" i="2"/>
  <c r="AF550" i="2"/>
  <c r="AI550" i="2"/>
  <c r="AH550" i="2"/>
  <c r="AD550" i="2"/>
  <c r="AG582" i="2"/>
  <c r="I582" i="2"/>
  <c r="AF582" i="2"/>
  <c r="AI582" i="2"/>
  <c r="AH582" i="2"/>
  <c r="AE582" i="2"/>
  <c r="AD582" i="2"/>
  <c r="AG596" i="2"/>
  <c r="I596" i="2"/>
  <c r="AJ596" i="2"/>
  <c r="AH596" i="2"/>
  <c r="AF596" i="2"/>
  <c r="AE596" i="2"/>
  <c r="AD596" i="2"/>
  <c r="AC596" i="2"/>
  <c r="AB596" i="2"/>
  <c r="AG600" i="2"/>
  <c r="I600" i="2"/>
  <c r="AF600" i="2"/>
  <c r="AD600" i="2"/>
  <c r="AC600" i="2"/>
  <c r="AB600" i="2"/>
  <c r="AJ600" i="2"/>
  <c r="AG616" i="2"/>
  <c r="I616" i="2"/>
  <c r="AF616" i="2"/>
  <c r="AE616" i="2"/>
  <c r="AD616" i="2"/>
  <c r="AC616" i="2"/>
  <c r="AB616" i="2"/>
  <c r="AJ616" i="2"/>
  <c r="AG632" i="2"/>
  <c r="I632" i="2"/>
  <c r="AF632" i="2"/>
  <c r="AE632" i="2"/>
  <c r="AD632" i="2"/>
  <c r="AC632" i="2"/>
  <c r="AB632" i="2"/>
  <c r="AJ632" i="2"/>
  <c r="I456" i="2"/>
  <c r="AH459" i="2"/>
  <c r="AF462" i="2"/>
  <c r="AB462" i="2"/>
  <c r="AI462" i="2"/>
  <c r="AC465" i="2"/>
  <c r="AE465" i="2"/>
  <c r="AH465" i="2"/>
  <c r="I490" i="2"/>
  <c r="AF506" i="2"/>
  <c r="AH506" i="2"/>
  <c r="I506" i="2"/>
  <c r="AD506" i="2"/>
  <c r="I511" i="2"/>
  <c r="AJ516" i="2"/>
  <c r="AG516" i="2"/>
  <c r="AD516" i="2"/>
  <c r="AI531" i="2"/>
  <c r="AD531" i="2"/>
  <c r="AF531" i="2"/>
  <c r="AB531" i="2"/>
  <c r="AJ531" i="2"/>
  <c r="I531" i="2"/>
  <c r="AI543" i="2"/>
  <c r="AD543" i="2"/>
  <c r="AJ543" i="2"/>
  <c r="I543" i="2"/>
  <c r="AF543" i="2"/>
  <c r="AE543" i="2"/>
  <c r="AB543" i="2"/>
  <c r="AG544" i="2"/>
  <c r="I544" i="2"/>
  <c r="AF544" i="2"/>
  <c r="AC544" i="2"/>
  <c r="AJ544" i="2"/>
  <c r="AJ559" i="2"/>
  <c r="AI559" i="2"/>
  <c r="AD559" i="2"/>
  <c r="AC559" i="2"/>
  <c r="I559" i="2"/>
  <c r="AG559" i="2"/>
  <c r="AG568" i="2"/>
  <c r="I568" i="2"/>
  <c r="AF568" i="2"/>
  <c r="AC568" i="2"/>
  <c r="AB568" i="2"/>
  <c r="AJ568" i="2"/>
  <c r="AJ571" i="2"/>
  <c r="AI571" i="2"/>
  <c r="AD571" i="2"/>
  <c r="AG571" i="2"/>
  <c r="AC571" i="2"/>
  <c r="AB571" i="2"/>
  <c r="I571" i="2"/>
  <c r="AD577" i="2"/>
  <c r="AC577" i="2"/>
  <c r="AJ577" i="2"/>
  <c r="AI577" i="2"/>
  <c r="AG577" i="2"/>
  <c r="AF577" i="2"/>
  <c r="AE577" i="2"/>
  <c r="AJ344" i="2"/>
  <c r="AJ348" i="2"/>
  <c r="AJ352" i="2"/>
  <c r="AJ356" i="2"/>
  <c r="AJ360" i="2"/>
  <c r="AD394" i="2"/>
  <c r="AD398" i="2"/>
  <c r="AE401" i="2"/>
  <c r="AJ402" i="2"/>
  <c r="AJ407" i="2"/>
  <c r="AF417" i="2"/>
  <c r="AJ432" i="2"/>
  <c r="AJ440" i="2"/>
  <c r="AD443" i="2"/>
  <c r="AC449" i="2"/>
  <c r="AJ449" i="2"/>
  <c r="AG449" i="2"/>
  <c r="AI451" i="2"/>
  <c r="AG451" i="2"/>
  <c r="AH451" i="2"/>
  <c r="AB452" i="2"/>
  <c r="AG454" i="2"/>
  <c r="I459" i="2"/>
  <c r="AF460" i="2"/>
  <c r="I462" i="2"/>
  <c r="AJ462" i="2"/>
  <c r="AI465" i="2"/>
  <c r="AG468" i="2"/>
  <c r="AD468" i="2"/>
  <c r="AJ468" i="2"/>
  <c r="AD472" i="2"/>
  <c r="AF474" i="2"/>
  <c r="AI474" i="2"/>
  <c r="AE474" i="2"/>
  <c r="AJ474" i="2"/>
  <c r="I480" i="2"/>
  <c r="AG484" i="2"/>
  <c r="AB485" i="2"/>
  <c r="AI487" i="2"/>
  <c r="AG487" i="2"/>
  <c r="AI491" i="2"/>
  <c r="AH491" i="2"/>
  <c r="I491" i="2"/>
  <c r="AE491" i="2"/>
  <c r="AB491" i="2"/>
  <c r="AI495" i="2"/>
  <c r="AC495" i="2"/>
  <c r="AJ495" i="2"/>
  <c r="AH495" i="2"/>
  <c r="AB497" i="2"/>
  <c r="AC503" i="2"/>
  <c r="AB509" i="2"/>
  <c r="I516" i="2"/>
  <c r="AG520" i="2"/>
  <c r="I520" i="2"/>
  <c r="AF520" i="2"/>
  <c r="AC520" i="2"/>
  <c r="AJ520" i="2"/>
  <c r="AD525" i="2"/>
  <c r="AB526" i="2"/>
  <c r="AD549" i="2"/>
  <c r="AC549" i="2"/>
  <c r="AJ549" i="2"/>
  <c r="AF549" i="2"/>
  <c r="AI549" i="2"/>
  <c r="AI552" i="2"/>
  <c r="AG554" i="2"/>
  <c r="I554" i="2"/>
  <c r="AF554" i="2"/>
  <c r="AI554" i="2"/>
  <c r="AD554" i="2"/>
  <c r="AC554" i="2"/>
  <c r="AG561" i="2"/>
  <c r="AG564" i="2"/>
  <c r="I564" i="2"/>
  <c r="AJ564" i="2"/>
  <c r="AF564" i="2"/>
  <c r="AE564" i="2"/>
  <c r="AC564" i="2"/>
  <c r="AB564" i="2"/>
  <c r="AB565" i="2"/>
  <c r="AJ566" i="2"/>
  <c r="AG574" i="2"/>
  <c r="I574" i="2"/>
  <c r="AF574" i="2"/>
  <c r="AI574" i="2"/>
  <c r="AD574" i="2"/>
  <c r="AC574" i="2"/>
  <c r="I577" i="2"/>
  <c r="AD580" i="2"/>
  <c r="AG584" i="2"/>
  <c r="I584" i="2"/>
  <c r="AF584" i="2"/>
  <c r="AD584" i="2"/>
  <c r="AC584" i="2"/>
  <c r="AB584" i="2"/>
  <c r="AJ584" i="2"/>
  <c r="AF587" i="2"/>
  <c r="AE600" i="2"/>
  <c r="AH616" i="2"/>
  <c r="AG622" i="2"/>
  <c r="I622" i="2"/>
  <c r="AF622" i="2"/>
  <c r="AI622" i="2"/>
  <c r="AH622" i="2"/>
  <c r="AE622" i="2"/>
  <c r="AD622" i="2"/>
  <c r="AC622" i="2"/>
  <c r="AB622" i="2"/>
  <c r="AH632" i="2"/>
  <c r="AG648" i="2"/>
  <c r="I648" i="2"/>
  <c r="AF648" i="2"/>
  <c r="AE648" i="2"/>
  <c r="AD648" i="2"/>
  <c r="AC648" i="2"/>
  <c r="AB648" i="2"/>
  <c r="AJ648" i="2"/>
  <c r="AE394" i="2"/>
  <c r="AE398" i="2"/>
  <c r="AF401" i="2"/>
  <c r="AI415" i="2"/>
  <c r="AD415" i="2"/>
  <c r="AG415" i="2"/>
  <c r="AG417" i="2"/>
  <c r="AC421" i="2"/>
  <c r="AI421" i="2"/>
  <c r="AF421" i="2"/>
  <c r="AC445" i="2"/>
  <c r="AB445" i="2"/>
  <c r="AG445" i="2"/>
  <c r="AI447" i="2"/>
  <c r="AG447" i="2"/>
  <c r="AH449" i="2"/>
  <c r="I451" i="2"/>
  <c r="AJ451" i="2"/>
  <c r="AD452" i="2"/>
  <c r="AC455" i="2"/>
  <c r="AC457" i="2"/>
  <c r="AB457" i="2"/>
  <c r="AH457" i="2"/>
  <c r="AB458" i="2"/>
  <c r="I465" i="2"/>
  <c r="AJ465" i="2"/>
  <c r="I468" i="2"/>
  <c r="AE472" i="2"/>
  <c r="I474" i="2"/>
  <c r="AC477" i="2"/>
  <c r="AH477" i="2"/>
  <c r="I477" i="2"/>
  <c r="AJ477" i="2"/>
  <c r="AB482" i="2"/>
  <c r="AE485" i="2"/>
  <c r="I487" i="2"/>
  <c r="AB489" i="2"/>
  <c r="AE497" i="2"/>
  <c r="AC501" i="2"/>
  <c r="AH501" i="2"/>
  <c r="I501" i="2"/>
  <c r="AE501" i="2"/>
  <c r="AD503" i="2"/>
  <c r="AE509" i="2"/>
  <c r="AE525" i="2"/>
  <c r="AD526" i="2"/>
  <c r="AC529" i="2"/>
  <c r="AJ529" i="2"/>
  <c r="AE529" i="2"/>
  <c r="AH529" i="2"/>
  <c r="AF530" i="2"/>
  <c r="AI530" i="2"/>
  <c r="I530" i="2"/>
  <c r="AE530" i="2"/>
  <c r="AD530" i="2"/>
  <c r="AB530" i="2"/>
  <c r="AI535" i="2"/>
  <c r="AD535" i="2"/>
  <c r="AH535" i="2"/>
  <c r="AE535" i="2"/>
  <c r="AF542" i="2"/>
  <c r="AE542" i="2"/>
  <c r="AB542" i="2"/>
  <c r="AI542" i="2"/>
  <c r="I542" i="2"/>
  <c r="I549" i="2"/>
  <c r="AB555" i="2"/>
  <c r="AB560" i="2"/>
  <c r="AH561" i="2"/>
  <c r="AE565" i="2"/>
  <c r="AI580" i="2"/>
  <c r="AB582" i="2"/>
  <c r="AH587" i="2"/>
  <c r="AI596" i="2"/>
  <c r="AH600" i="2"/>
  <c r="AI616" i="2"/>
  <c r="AI632" i="2"/>
  <c r="AG401" i="2"/>
  <c r="AG406" i="2"/>
  <c r="AI411" i="2"/>
  <c r="AJ411" i="2"/>
  <c r="AF411" i="2"/>
  <c r="AC413" i="2"/>
  <c r="AG413" i="2"/>
  <c r="AH413" i="2"/>
  <c r="AH415" i="2"/>
  <c r="AH417" i="2"/>
  <c r="AG419" i="2"/>
  <c r="AG421" i="2"/>
  <c r="AC425" i="2"/>
  <c r="AD425" i="2"/>
  <c r="AG425" i="2"/>
  <c r="AI443" i="2"/>
  <c r="AE443" i="2"/>
  <c r="AG443" i="2"/>
  <c r="AB448" i="2"/>
  <c r="AC450" i="2"/>
  <c r="AE452" i="2"/>
  <c r="AF454" i="2"/>
  <c r="AJ454" i="2"/>
  <c r="AI454" i="2"/>
  <c r="AD455" i="2"/>
  <c r="AC458" i="2"/>
  <c r="AE460" i="2"/>
  <c r="AB460" i="2"/>
  <c r="AH460" i="2"/>
  <c r="AF472" i="2"/>
  <c r="AB479" i="2"/>
  <c r="AC482" i="2"/>
  <c r="AH484" i="2"/>
  <c r="I484" i="2"/>
  <c r="AE484" i="2"/>
  <c r="AJ484" i="2"/>
  <c r="AF485" i="2"/>
  <c r="AB499" i="2"/>
  <c r="AG525" i="2"/>
  <c r="AE526" i="2"/>
  <c r="AC541" i="2"/>
  <c r="AJ541" i="2"/>
  <c r="AH541" i="2"/>
  <c r="AE541" i="2"/>
  <c r="AD541" i="2"/>
  <c r="AB550" i="2"/>
  <c r="AG558" i="2"/>
  <c r="I558" i="2"/>
  <c r="AF558" i="2"/>
  <c r="AI558" i="2"/>
  <c r="AD558" i="2"/>
  <c r="AJ563" i="2"/>
  <c r="AI563" i="2"/>
  <c r="AD563" i="2"/>
  <c r="I563" i="2"/>
  <c r="AG563" i="2"/>
  <c r="AF563" i="2"/>
  <c r="AC563" i="2"/>
  <c r="AJ567" i="2"/>
  <c r="AI567" i="2"/>
  <c r="AD567" i="2"/>
  <c r="I567" i="2"/>
  <c r="AG567" i="2"/>
  <c r="AF567" i="2"/>
  <c r="AC567" i="2"/>
  <c r="AB567" i="2"/>
  <c r="AD568" i="2"/>
  <c r="AB577" i="2"/>
  <c r="AJ579" i="2"/>
  <c r="AI579" i="2"/>
  <c r="AD579" i="2"/>
  <c r="I579" i="2"/>
  <c r="AG579" i="2"/>
  <c r="AF579" i="2"/>
  <c r="AE579" i="2"/>
  <c r="AC579" i="2"/>
  <c r="AC582" i="2"/>
  <c r="AD593" i="2"/>
  <c r="AC593" i="2"/>
  <c r="AJ593" i="2"/>
  <c r="AI593" i="2"/>
  <c r="AG593" i="2"/>
  <c r="AF593" i="2"/>
  <c r="AE593" i="2"/>
  <c r="AB593" i="2"/>
  <c r="AI600" i="2"/>
  <c r="AJ622" i="2"/>
  <c r="AH648" i="2"/>
  <c r="AF469" i="2"/>
  <c r="AI500" i="2"/>
  <c r="AG502" i="2"/>
  <c r="AI505" i="2"/>
  <c r="AF507" i="2"/>
  <c r="AF512" i="2"/>
  <c r="AF517" i="2"/>
  <c r="AI527" i="2"/>
  <c r="AD527" i="2"/>
  <c r="AG527" i="2"/>
  <c r="AG540" i="2"/>
  <c r="I540" i="2"/>
  <c r="AH540" i="2"/>
  <c r="AC576" i="2"/>
  <c r="AC592" i="2"/>
  <c r="AC595" i="2"/>
  <c r="AD598" i="2"/>
  <c r="AC608" i="2"/>
  <c r="AC611" i="2"/>
  <c r="AD614" i="2"/>
  <c r="AF617" i="2"/>
  <c r="AF620" i="2"/>
  <c r="AC624" i="2"/>
  <c r="AC627" i="2"/>
  <c r="AD630" i="2"/>
  <c r="AF633" i="2"/>
  <c r="AF636" i="2"/>
  <c r="AC640" i="2"/>
  <c r="AC643" i="2"/>
  <c r="AD646" i="2"/>
  <c r="AF649" i="2"/>
  <c r="AF652" i="2"/>
  <c r="AD672" i="2"/>
  <c r="AC762" i="2"/>
  <c r="AB762" i="2"/>
  <c r="AJ762" i="2"/>
  <c r="AI762" i="2"/>
  <c r="AH762" i="2"/>
  <c r="I762" i="2"/>
  <c r="AG762" i="2"/>
  <c r="AF762" i="2"/>
  <c r="AE762" i="2"/>
  <c r="AD762" i="2"/>
  <c r="AJ575" i="2"/>
  <c r="AI575" i="2"/>
  <c r="AD575" i="2"/>
  <c r="AH575" i="2"/>
  <c r="AG578" i="2"/>
  <c r="I578" i="2"/>
  <c r="AF578" i="2"/>
  <c r="AJ578" i="2"/>
  <c r="AB586" i="2"/>
  <c r="AJ591" i="2"/>
  <c r="AI591" i="2"/>
  <c r="AD591" i="2"/>
  <c r="AH591" i="2"/>
  <c r="AG594" i="2"/>
  <c r="I594" i="2"/>
  <c r="AF594" i="2"/>
  <c r="AJ594" i="2"/>
  <c r="AE595" i="2"/>
  <c r="AE598" i="2"/>
  <c r="AB602" i="2"/>
  <c r="AJ607" i="2"/>
  <c r="AI607" i="2"/>
  <c r="AD607" i="2"/>
  <c r="AH607" i="2"/>
  <c r="AG610" i="2"/>
  <c r="I610" i="2"/>
  <c r="AF610" i="2"/>
  <c r="AJ610" i="2"/>
  <c r="AE611" i="2"/>
  <c r="AE614" i="2"/>
  <c r="AB618" i="2"/>
  <c r="AJ623" i="2"/>
  <c r="AI623" i="2"/>
  <c r="AD623" i="2"/>
  <c r="AH623" i="2"/>
  <c r="AG626" i="2"/>
  <c r="I626" i="2"/>
  <c r="AF626" i="2"/>
  <c r="AJ626" i="2"/>
  <c r="AE627" i="2"/>
  <c r="AE630" i="2"/>
  <c r="AB634" i="2"/>
  <c r="AJ639" i="2"/>
  <c r="AI639" i="2"/>
  <c r="AD639" i="2"/>
  <c r="AH639" i="2"/>
  <c r="AG642" i="2"/>
  <c r="I642" i="2"/>
  <c r="AF642" i="2"/>
  <c r="AJ642" i="2"/>
  <c r="AE643" i="2"/>
  <c r="AE646" i="2"/>
  <c r="AB650" i="2"/>
  <c r="AJ655" i="2"/>
  <c r="AI655" i="2"/>
  <c r="AD655" i="2"/>
  <c r="AH655" i="2"/>
  <c r="AG658" i="2"/>
  <c r="I658" i="2"/>
  <c r="AF658" i="2"/>
  <c r="AJ658" i="2"/>
  <c r="AE659" i="2"/>
  <c r="AG671" i="2"/>
  <c r="AF672" i="2"/>
  <c r="AI713" i="2"/>
  <c r="AJ713" i="2"/>
  <c r="AE713" i="2"/>
  <c r="AC713" i="2"/>
  <c r="I713" i="2"/>
  <c r="AG713" i="2"/>
  <c r="AF713" i="2"/>
  <c r="AD713" i="2"/>
  <c r="AB713" i="2"/>
  <c r="AG536" i="2"/>
  <c r="I536" i="2"/>
  <c r="AH536" i="2"/>
  <c r="AI547" i="2"/>
  <c r="AD547" i="2"/>
  <c r="AG547" i="2"/>
  <c r="AD553" i="2"/>
  <c r="AC553" i="2"/>
  <c r="AJ553" i="2"/>
  <c r="AH553" i="2"/>
  <c r="AG556" i="2"/>
  <c r="I556" i="2"/>
  <c r="AI556" i="2"/>
  <c r="AD569" i="2"/>
  <c r="AC569" i="2"/>
  <c r="AJ569" i="2"/>
  <c r="AH569" i="2"/>
  <c r="AG572" i="2"/>
  <c r="I572" i="2"/>
  <c r="AI572" i="2"/>
  <c r="AE573" i="2"/>
  <c r="AE576" i="2"/>
  <c r="AB583" i="2"/>
  <c r="AD585" i="2"/>
  <c r="AC585" i="2"/>
  <c r="AJ585" i="2"/>
  <c r="AH585" i="2"/>
  <c r="AC586" i="2"/>
  <c r="AG588" i="2"/>
  <c r="I588" i="2"/>
  <c r="AI588" i="2"/>
  <c r="AE589" i="2"/>
  <c r="AE592" i="2"/>
  <c r="AF595" i="2"/>
  <c r="AH598" i="2"/>
  <c r="AB599" i="2"/>
  <c r="AD601" i="2"/>
  <c r="AC601" i="2"/>
  <c r="AJ601" i="2"/>
  <c r="AH601" i="2"/>
  <c r="AC602" i="2"/>
  <c r="AG604" i="2"/>
  <c r="I604" i="2"/>
  <c r="AI604" i="2"/>
  <c r="AE608" i="2"/>
  <c r="AF611" i="2"/>
  <c r="AB612" i="2"/>
  <c r="AH614" i="2"/>
  <c r="AB615" i="2"/>
  <c r="AD617" i="2"/>
  <c r="AC617" i="2"/>
  <c r="AJ617" i="2"/>
  <c r="AH617" i="2"/>
  <c r="AC618" i="2"/>
  <c r="AG620" i="2"/>
  <c r="I620" i="2"/>
  <c r="AI620" i="2"/>
  <c r="AF627" i="2"/>
  <c r="AB628" i="2"/>
  <c r="AH630" i="2"/>
  <c r="AB631" i="2"/>
  <c r="AD633" i="2"/>
  <c r="AC633" i="2"/>
  <c r="AJ633" i="2"/>
  <c r="AH633" i="2"/>
  <c r="AC634" i="2"/>
  <c r="AG636" i="2"/>
  <c r="I636" i="2"/>
  <c r="AI636" i="2"/>
  <c r="AF643" i="2"/>
  <c r="AB644" i="2"/>
  <c r="AH646" i="2"/>
  <c r="AB647" i="2"/>
  <c r="AD649" i="2"/>
  <c r="AC649" i="2"/>
  <c r="AJ649" i="2"/>
  <c r="AH649" i="2"/>
  <c r="AC650" i="2"/>
  <c r="AG652" i="2"/>
  <c r="I652" i="2"/>
  <c r="AI652" i="2"/>
  <c r="AF659" i="2"/>
  <c r="AC660" i="2"/>
  <c r="AG672" i="2"/>
  <c r="AC699" i="2"/>
  <c r="AB699" i="2"/>
  <c r="AI699" i="2"/>
  <c r="I699" i="2"/>
  <c r="AJ699" i="2"/>
  <c r="AG699" i="2"/>
  <c r="AF699" i="2"/>
  <c r="AE699" i="2"/>
  <c r="AF708" i="2"/>
  <c r="AJ708" i="2"/>
  <c r="AE708" i="2"/>
  <c r="AC708" i="2"/>
  <c r="AB708" i="2"/>
  <c r="I708" i="2"/>
  <c r="AI708" i="2"/>
  <c r="AH708" i="2"/>
  <c r="AG708" i="2"/>
  <c r="AF752" i="2"/>
  <c r="AC752" i="2"/>
  <c r="AB752" i="2"/>
  <c r="AJ752" i="2"/>
  <c r="AI752" i="2"/>
  <c r="AH752" i="2"/>
  <c r="I752" i="2"/>
  <c r="AG752" i="2"/>
  <c r="AE752" i="2"/>
  <c r="AC903" i="2"/>
  <c r="AD903" i="2"/>
  <c r="AG903" i="2"/>
  <c r="AF903" i="2"/>
  <c r="AE903" i="2"/>
  <c r="AB903" i="2"/>
  <c r="AJ903" i="2"/>
  <c r="I903" i="2"/>
  <c r="AI903" i="2"/>
  <c r="AH903" i="2"/>
  <c r="AG418" i="2"/>
  <c r="AF423" i="2"/>
  <c r="AF428" i="2"/>
  <c r="AF433" i="2"/>
  <c r="AG466" i="2"/>
  <c r="AI469" i="2"/>
  <c r="AF471" i="2"/>
  <c r="AF476" i="2"/>
  <c r="AC478" i="2"/>
  <c r="AF481" i="2"/>
  <c r="AC483" i="2"/>
  <c r="AC488" i="2"/>
  <c r="AB493" i="2"/>
  <c r="AJ502" i="2"/>
  <c r="AJ507" i="2"/>
  <c r="AI512" i="2"/>
  <c r="AG514" i="2"/>
  <c r="AI517" i="2"/>
  <c r="AF519" i="2"/>
  <c r="AC521" i="2"/>
  <c r="AJ521" i="2"/>
  <c r="AG521" i="2"/>
  <c r="AH534" i="2"/>
  <c r="AI536" i="2"/>
  <c r="AC545" i="2"/>
  <c r="AJ545" i="2"/>
  <c r="AG545" i="2"/>
  <c r="AH547" i="2"/>
  <c r="AI553" i="2"/>
  <c r="AJ556" i="2"/>
  <c r="AI569" i="2"/>
  <c r="AJ572" i="2"/>
  <c r="I575" i="2"/>
  <c r="AC583" i="2"/>
  <c r="AI585" i="2"/>
  <c r="AD586" i="2"/>
  <c r="AJ588" i="2"/>
  <c r="I591" i="2"/>
  <c r="AC599" i="2"/>
  <c r="AI601" i="2"/>
  <c r="AD602" i="2"/>
  <c r="AJ604" i="2"/>
  <c r="I607" i="2"/>
  <c r="AC612" i="2"/>
  <c r="AC615" i="2"/>
  <c r="AI617" i="2"/>
  <c r="AD618" i="2"/>
  <c r="AJ620" i="2"/>
  <c r="I623" i="2"/>
  <c r="AC628" i="2"/>
  <c r="AC631" i="2"/>
  <c r="AI633" i="2"/>
  <c r="AD634" i="2"/>
  <c r="AJ636" i="2"/>
  <c r="I639" i="2"/>
  <c r="AC644" i="2"/>
  <c r="AC647" i="2"/>
  <c r="AI649" i="2"/>
  <c r="AD650" i="2"/>
  <c r="AJ652" i="2"/>
  <c r="I655" i="2"/>
  <c r="AD660" i="2"/>
  <c r="AC663" i="2"/>
  <c r="AB668" i="2"/>
  <c r="AJ668" i="2"/>
  <c r="AI668" i="2"/>
  <c r="AE668" i="2"/>
  <c r="AD668" i="2"/>
  <c r="AJ595" i="2"/>
  <c r="AI595" i="2"/>
  <c r="AD595" i="2"/>
  <c r="AH595" i="2"/>
  <c r="AG598" i="2"/>
  <c r="I598" i="2"/>
  <c r="AF598" i="2"/>
  <c r="AJ598" i="2"/>
  <c r="AE602" i="2"/>
  <c r="AB609" i="2"/>
  <c r="AJ611" i="2"/>
  <c r="AI611" i="2"/>
  <c r="AD611" i="2"/>
  <c r="AH611" i="2"/>
  <c r="AD612" i="2"/>
  <c r="AG614" i="2"/>
  <c r="I614" i="2"/>
  <c r="AF614" i="2"/>
  <c r="AJ614" i="2"/>
  <c r="AE618" i="2"/>
  <c r="AB625" i="2"/>
  <c r="AJ627" i="2"/>
  <c r="AI627" i="2"/>
  <c r="AD627" i="2"/>
  <c r="AH627" i="2"/>
  <c r="AD628" i="2"/>
  <c r="AG630" i="2"/>
  <c r="I630" i="2"/>
  <c r="AF630" i="2"/>
  <c r="AJ630" i="2"/>
  <c r="AE634" i="2"/>
  <c r="AB641" i="2"/>
  <c r="AJ643" i="2"/>
  <c r="AI643" i="2"/>
  <c r="AD643" i="2"/>
  <c r="AH643" i="2"/>
  <c r="AD644" i="2"/>
  <c r="AG646" i="2"/>
  <c r="I646" i="2"/>
  <c r="AF646" i="2"/>
  <c r="AJ646" i="2"/>
  <c r="AE650" i="2"/>
  <c r="AB657" i="2"/>
  <c r="AJ659" i="2"/>
  <c r="AI659" i="2"/>
  <c r="AD659" i="2"/>
  <c r="AH659" i="2"/>
  <c r="AE660" i="2"/>
  <c r="AD663" i="2"/>
  <c r="AJ671" i="2"/>
  <c r="AI671" i="2"/>
  <c r="AE671" i="2"/>
  <c r="AD671" i="2"/>
  <c r="AH713" i="2"/>
  <c r="AD752" i="2"/>
  <c r="AG910" i="2"/>
  <c r="AF910" i="2"/>
  <c r="AE910" i="2"/>
  <c r="AD910" i="2"/>
  <c r="AC910" i="2"/>
  <c r="AB910" i="2"/>
  <c r="AJ910" i="2"/>
  <c r="I910" i="2"/>
  <c r="AI910" i="2"/>
  <c r="AH910" i="2"/>
  <c r="AD573" i="2"/>
  <c r="AC573" i="2"/>
  <c r="AJ573" i="2"/>
  <c r="AH573" i="2"/>
  <c r="AG576" i="2"/>
  <c r="I576" i="2"/>
  <c r="AI576" i="2"/>
  <c r="AF583" i="2"/>
  <c r="AH586" i="2"/>
  <c r="AD589" i="2"/>
  <c r="AC589" i="2"/>
  <c r="AJ589" i="2"/>
  <c r="AH589" i="2"/>
  <c r="AG592" i="2"/>
  <c r="I592" i="2"/>
  <c r="AI592" i="2"/>
  <c r="AF599" i="2"/>
  <c r="AH602" i="2"/>
  <c r="AD605" i="2"/>
  <c r="AC605" i="2"/>
  <c r="AJ605" i="2"/>
  <c r="AH605" i="2"/>
  <c r="AG608" i="2"/>
  <c r="I608" i="2"/>
  <c r="AI608" i="2"/>
  <c r="AE609" i="2"/>
  <c r="AE612" i="2"/>
  <c r="AF615" i="2"/>
  <c r="AH618" i="2"/>
  <c r="AD621" i="2"/>
  <c r="AC621" i="2"/>
  <c r="AJ621" i="2"/>
  <c r="AH621" i="2"/>
  <c r="AG624" i="2"/>
  <c r="I624" i="2"/>
  <c r="AI624" i="2"/>
  <c r="AE625" i="2"/>
  <c r="AE628" i="2"/>
  <c r="AF631" i="2"/>
  <c r="AH634" i="2"/>
  <c r="AD637" i="2"/>
  <c r="AC637" i="2"/>
  <c r="AJ637" i="2"/>
  <c r="AH637" i="2"/>
  <c r="AG640" i="2"/>
  <c r="I640" i="2"/>
  <c r="AI640" i="2"/>
  <c r="AE641" i="2"/>
  <c r="AE644" i="2"/>
  <c r="AD653" i="2"/>
  <c r="AC653" i="2"/>
  <c r="AJ653" i="2"/>
  <c r="AH653" i="2"/>
  <c r="AG656" i="2"/>
  <c r="I656" i="2"/>
  <c r="AI656" i="2"/>
  <c r="AE657" i="2"/>
  <c r="AF660" i="2"/>
  <c r="AH662" i="2"/>
  <c r="AJ662" i="2"/>
  <c r="AI662" i="2"/>
  <c r="AC662" i="2"/>
  <c r="AG662" i="2"/>
  <c r="AE663" i="2"/>
  <c r="AD699" i="2"/>
  <c r="AD708" i="2"/>
  <c r="AI721" i="2"/>
  <c r="AG721" i="2"/>
  <c r="AE721" i="2"/>
  <c r="I721" i="2"/>
  <c r="AJ721" i="2"/>
  <c r="AH721" i="2"/>
  <c r="AF721" i="2"/>
  <c r="AD721" i="2"/>
  <c r="AB721" i="2"/>
  <c r="AI745" i="2"/>
  <c r="AE745" i="2"/>
  <c r="AB745" i="2"/>
  <c r="I745" i="2"/>
  <c r="AJ745" i="2"/>
  <c r="AH745" i="2"/>
  <c r="AF745" i="2"/>
  <c r="AD745" i="2"/>
  <c r="AC745" i="2"/>
  <c r="AG478" i="2"/>
  <c r="AF483" i="2"/>
  <c r="AF488" i="2"/>
  <c r="AF493" i="2"/>
  <c r="AC500" i="2"/>
  <c r="AB505" i="2"/>
  <c r="AD522" i="2"/>
  <c r="AG528" i="2"/>
  <c r="I528" i="2"/>
  <c r="AH528" i="2"/>
  <c r="AI539" i="2"/>
  <c r="AD539" i="2"/>
  <c r="AG539" i="2"/>
  <c r="AD546" i="2"/>
  <c r="AI573" i="2"/>
  <c r="AJ576" i="2"/>
  <c r="AI589" i="2"/>
  <c r="AJ592" i="2"/>
  <c r="I595" i="2"/>
  <c r="AI605" i="2"/>
  <c r="AJ608" i="2"/>
  <c r="AF609" i="2"/>
  <c r="I611" i="2"/>
  <c r="AF612" i="2"/>
  <c r="AI621" i="2"/>
  <c r="AJ624" i="2"/>
  <c r="AF625" i="2"/>
  <c r="I627" i="2"/>
  <c r="AF628" i="2"/>
  <c r="AF641" i="2"/>
  <c r="I643" i="2"/>
  <c r="AF644" i="2"/>
  <c r="AF657" i="2"/>
  <c r="AG660" i="2"/>
  <c r="AF663" i="2"/>
  <c r="AB672" i="2"/>
  <c r="AE672" i="2"/>
  <c r="AC672" i="2"/>
  <c r="AI672" i="2"/>
  <c r="AH672" i="2"/>
  <c r="I672" i="2"/>
  <c r="AF748" i="2"/>
  <c r="AI748" i="2"/>
  <c r="AH748" i="2"/>
  <c r="I748" i="2"/>
  <c r="AD748" i="2"/>
  <c r="AC748" i="2"/>
  <c r="AB748" i="2"/>
  <c r="AG748" i="2"/>
  <c r="AE748" i="2"/>
  <c r="AJ583" i="2"/>
  <c r="AI583" i="2"/>
  <c r="AD583" i="2"/>
  <c r="AH583" i="2"/>
  <c r="AG586" i="2"/>
  <c r="I586" i="2"/>
  <c r="AF586" i="2"/>
  <c r="AJ586" i="2"/>
  <c r="AJ599" i="2"/>
  <c r="AI599" i="2"/>
  <c r="AD599" i="2"/>
  <c r="AH599" i="2"/>
  <c r="AG602" i="2"/>
  <c r="I602" i="2"/>
  <c r="AF602" i="2"/>
  <c r="AJ602" i="2"/>
  <c r="AJ615" i="2"/>
  <c r="AI615" i="2"/>
  <c r="AD615" i="2"/>
  <c r="AH615" i="2"/>
  <c r="AG618" i="2"/>
  <c r="I618" i="2"/>
  <c r="AF618" i="2"/>
  <c r="AJ618" i="2"/>
  <c r="AJ631" i="2"/>
  <c r="AI631" i="2"/>
  <c r="AD631" i="2"/>
  <c r="AH631" i="2"/>
  <c r="AG634" i="2"/>
  <c r="I634" i="2"/>
  <c r="AF634" i="2"/>
  <c r="AJ634" i="2"/>
  <c r="AJ647" i="2"/>
  <c r="AI647" i="2"/>
  <c r="AD647" i="2"/>
  <c r="AH647" i="2"/>
  <c r="AG650" i="2"/>
  <c r="I650" i="2"/>
  <c r="AF650" i="2"/>
  <c r="AJ650" i="2"/>
  <c r="AC694" i="2"/>
  <c r="AI694" i="2"/>
  <c r="I694" i="2"/>
  <c r="AJ694" i="2"/>
  <c r="AG694" i="2"/>
  <c r="AF694" i="2"/>
  <c r="AE694" i="2"/>
  <c r="AD694" i="2"/>
  <c r="AC707" i="2"/>
  <c r="AE707" i="2"/>
  <c r="AH707" i="2"/>
  <c r="AG707" i="2"/>
  <c r="AD707" i="2"/>
  <c r="AB707" i="2"/>
  <c r="I707" i="2"/>
  <c r="AJ707" i="2"/>
  <c r="AI733" i="2"/>
  <c r="AH733" i="2"/>
  <c r="I733" i="2"/>
  <c r="AD733" i="2"/>
  <c r="AC733" i="2"/>
  <c r="AB733" i="2"/>
  <c r="AE733" i="2"/>
  <c r="AJ733" i="2"/>
  <c r="AG733" i="2"/>
  <c r="AE770" i="2"/>
  <c r="AD770" i="2"/>
  <c r="AJ770" i="2"/>
  <c r="AI770" i="2"/>
  <c r="AG770" i="2"/>
  <c r="AH770" i="2"/>
  <c r="AF770" i="2"/>
  <c r="AC770" i="2"/>
  <c r="AB770" i="2"/>
  <c r="I770" i="2"/>
  <c r="AF776" i="2"/>
  <c r="AJ776" i="2"/>
  <c r="AI776" i="2"/>
  <c r="AE776" i="2"/>
  <c r="AD776" i="2"/>
  <c r="AC776" i="2"/>
  <c r="AB776" i="2"/>
  <c r="AH776" i="2"/>
  <c r="AG776" i="2"/>
  <c r="I776" i="2"/>
  <c r="AD609" i="2"/>
  <c r="AC609" i="2"/>
  <c r="AJ609" i="2"/>
  <c r="AH609" i="2"/>
  <c r="AG612" i="2"/>
  <c r="I612" i="2"/>
  <c r="AI612" i="2"/>
  <c r="AD625" i="2"/>
  <c r="AC625" i="2"/>
  <c r="AJ625" i="2"/>
  <c r="AH625" i="2"/>
  <c r="AG628" i="2"/>
  <c r="I628" i="2"/>
  <c r="AI628" i="2"/>
  <c r="AD641" i="2"/>
  <c r="AC641" i="2"/>
  <c r="AJ641" i="2"/>
  <c r="AH641" i="2"/>
  <c r="AG644" i="2"/>
  <c r="I644" i="2"/>
  <c r="AI644" i="2"/>
  <c r="AD657" i="2"/>
  <c r="AC657" i="2"/>
  <c r="AJ657" i="2"/>
  <c r="AH657" i="2"/>
  <c r="AB660" i="2"/>
  <c r="AH660" i="2"/>
  <c r="I660" i="2"/>
  <c r="AJ660" i="2"/>
  <c r="AI781" i="2"/>
  <c r="AJ781" i="2"/>
  <c r="AH781" i="2"/>
  <c r="I781" i="2"/>
  <c r="AE781" i="2"/>
  <c r="AD781" i="2"/>
  <c r="AC781" i="2"/>
  <c r="AB781" i="2"/>
  <c r="AG781" i="2"/>
  <c r="AF781" i="2"/>
  <c r="AF500" i="2"/>
  <c r="AF505" i="2"/>
  <c r="AH522" i="2"/>
  <c r="AC533" i="2"/>
  <c r="AJ533" i="2"/>
  <c r="AG533" i="2"/>
  <c r="AB536" i="2"/>
  <c r="AH546" i="2"/>
  <c r="AC556" i="2"/>
  <c r="AC572" i="2"/>
  <c r="AC575" i="2"/>
  <c r="AD578" i="2"/>
  <c r="I583" i="2"/>
  <c r="AC588" i="2"/>
  <c r="AC591" i="2"/>
  <c r="AD594" i="2"/>
  <c r="I599" i="2"/>
  <c r="AC604" i="2"/>
  <c r="AC607" i="2"/>
  <c r="AI609" i="2"/>
  <c r="AD610" i="2"/>
  <c r="AJ612" i="2"/>
  <c r="I615" i="2"/>
  <c r="AC620" i="2"/>
  <c r="AC623" i="2"/>
  <c r="AI625" i="2"/>
  <c r="AD626" i="2"/>
  <c r="AJ628" i="2"/>
  <c r="I631" i="2"/>
  <c r="AI641" i="2"/>
  <c r="AJ644" i="2"/>
  <c r="AI657" i="2"/>
  <c r="AB663" i="2"/>
  <c r="AH663" i="2"/>
  <c r="I663" i="2"/>
  <c r="AJ663" i="2"/>
  <c r="AF700" i="2"/>
  <c r="AH700" i="2"/>
  <c r="I700" i="2"/>
  <c r="AC700" i="2"/>
  <c r="AJ700" i="2"/>
  <c r="AI700" i="2"/>
  <c r="AG700" i="2"/>
  <c r="AE700" i="2"/>
  <c r="AB700" i="2"/>
  <c r="AF856" i="2"/>
  <c r="AI856" i="2"/>
  <c r="AE856" i="2"/>
  <c r="AD856" i="2"/>
  <c r="AC856" i="2"/>
  <c r="AB856" i="2"/>
  <c r="AJ856" i="2"/>
  <c r="AH856" i="2"/>
  <c r="I856" i="2"/>
  <c r="AG856" i="2"/>
  <c r="I675" i="2"/>
  <c r="AH675" i="2"/>
  <c r="I678" i="2"/>
  <c r="AG678" i="2"/>
  <c r="AD680" i="2"/>
  <c r="AD683" i="2"/>
  <c r="I684" i="2"/>
  <c r="AH684" i="2"/>
  <c r="AD686" i="2"/>
  <c r="AD689" i="2"/>
  <c r="AC695" i="2"/>
  <c r="AH695" i="2"/>
  <c r="I695" i="2"/>
  <c r="AD695" i="2"/>
  <c r="AJ695" i="2"/>
  <c r="AD702" i="2"/>
  <c r="AF704" i="2"/>
  <c r="AB704" i="2"/>
  <c r="AI704" i="2"/>
  <c r="AJ704" i="2"/>
  <c r="AE705" i="2"/>
  <c r="AC709" i="2"/>
  <c r="AB714" i="2"/>
  <c r="AJ714" i="2"/>
  <c r="AH714" i="2"/>
  <c r="I714" i="2"/>
  <c r="AH715" i="2"/>
  <c r="AG719" i="2"/>
  <c r="AC723" i="2"/>
  <c r="AI723" i="2"/>
  <c r="AE723" i="2"/>
  <c r="AB723" i="2"/>
  <c r="AH723" i="2"/>
  <c r="AE728" i="2"/>
  <c r="AC763" i="2"/>
  <c r="AH763" i="2"/>
  <c r="I763" i="2"/>
  <c r="AG763" i="2"/>
  <c r="AD763" i="2"/>
  <c r="AB763" i="2"/>
  <c r="AF811" i="2"/>
  <c r="AF872" i="2"/>
  <c r="AG872" i="2"/>
  <c r="AE872" i="2"/>
  <c r="AD872" i="2"/>
  <c r="AC872" i="2"/>
  <c r="AB872" i="2"/>
  <c r="AJ872" i="2"/>
  <c r="AI872" i="2"/>
  <c r="I872" i="2"/>
  <c r="AF1074" i="2"/>
  <c r="AG1074" i="2"/>
  <c r="AE1074" i="2"/>
  <c r="AD1074" i="2"/>
  <c r="AC1074" i="2"/>
  <c r="AB1074" i="2"/>
  <c r="AJ1074" i="2"/>
  <c r="AI1074" i="2"/>
  <c r="I1074" i="2"/>
  <c r="AH1074" i="2"/>
  <c r="AI675" i="2"/>
  <c r="AI678" i="2"/>
  <c r="AE680" i="2"/>
  <c r="AE683" i="2"/>
  <c r="AI684" i="2"/>
  <c r="AE689" i="2"/>
  <c r="AF692" i="2"/>
  <c r="AE692" i="2"/>
  <c r="AJ692" i="2"/>
  <c r="AF702" i="2"/>
  <c r="I704" i="2"/>
  <c r="AF705" i="2"/>
  <c r="AD709" i="2"/>
  <c r="AC727" i="2"/>
  <c r="AD727" i="2"/>
  <c r="AJ727" i="2"/>
  <c r="AI727" i="2"/>
  <c r="AG728" i="2"/>
  <c r="AI737" i="2"/>
  <c r="AC737" i="2"/>
  <c r="AJ737" i="2"/>
  <c r="AH738" i="2"/>
  <c r="I738" i="2"/>
  <c r="AE738" i="2"/>
  <c r="AD738" i="2"/>
  <c r="AC738" i="2"/>
  <c r="AB738" i="2"/>
  <c r="AF740" i="2"/>
  <c r="AE740" i="2"/>
  <c r="AB740" i="2"/>
  <c r="AE753" i="2"/>
  <c r="AB765" i="2"/>
  <c r="AF791" i="2"/>
  <c r="AE796" i="2"/>
  <c r="AD800" i="2"/>
  <c r="AI805" i="2"/>
  <c r="AC805" i="2"/>
  <c r="AB805" i="2"/>
  <c r="AJ805" i="2"/>
  <c r="AH805" i="2"/>
  <c r="I805" i="2"/>
  <c r="AG805" i="2"/>
  <c r="AE805" i="2"/>
  <c r="AC831" i="2"/>
  <c r="AJ831" i="2"/>
  <c r="AI831" i="2"/>
  <c r="I831" i="2"/>
  <c r="AF831" i="2"/>
  <c r="AE831" i="2"/>
  <c r="AD831" i="2"/>
  <c r="AB831" i="2"/>
  <c r="AG838" i="2"/>
  <c r="AF838" i="2"/>
  <c r="AE838" i="2"/>
  <c r="AB838" i="2"/>
  <c r="AJ838" i="2"/>
  <c r="AI838" i="2"/>
  <c r="I838" i="2"/>
  <c r="AF1034" i="2"/>
  <c r="AJ1034" i="2"/>
  <c r="AD1034" i="2"/>
  <c r="AC1034" i="2"/>
  <c r="AB1034" i="2"/>
  <c r="AI1034" i="2"/>
  <c r="AH1034" i="2"/>
  <c r="AG1034" i="2"/>
  <c r="AE1034" i="2"/>
  <c r="I1034" i="2"/>
  <c r="AF680" i="2"/>
  <c r="AF683" i="2"/>
  <c r="AB686" i="2"/>
  <c r="AJ686" i="2"/>
  <c r="AH686" i="2"/>
  <c r="AF686" i="2"/>
  <c r="AE709" i="2"/>
  <c r="AC715" i="2"/>
  <c r="AG715" i="2"/>
  <c r="AB715" i="2"/>
  <c r="AJ715" i="2"/>
  <c r="AC719" i="2"/>
  <c r="AJ719" i="2"/>
  <c r="AH719" i="2"/>
  <c r="I719" i="2"/>
  <c r="AF732" i="2"/>
  <c r="AC732" i="2"/>
  <c r="AJ732" i="2"/>
  <c r="AC739" i="2"/>
  <c r="AJ739" i="2"/>
  <c r="AI739" i="2"/>
  <c r="AH739" i="2"/>
  <c r="I739" i="2"/>
  <c r="AG739" i="2"/>
  <c r="I740" i="2"/>
  <c r="AC743" i="2"/>
  <c r="AH743" i="2"/>
  <c r="I743" i="2"/>
  <c r="AE743" i="2"/>
  <c r="AD743" i="2"/>
  <c r="AB743" i="2"/>
  <c r="AC765" i="2"/>
  <c r="AI829" i="2"/>
  <c r="AJ829" i="2"/>
  <c r="I829" i="2"/>
  <c r="AH829" i="2"/>
  <c r="AE829" i="2"/>
  <c r="AD829" i="2"/>
  <c r="AC829" i="2"/>
  <c r="AB829" i="2"/>
  <c r="AF862" i="2"/>
  <c r="AE862" i="2"/>
  <c r="AD862" i="2"/>
  <c r="AC862" i="2"/>
  <c r="AB862" i="2"/>
  <c r="AJ862" i="2"/>
  <c r="AI862" i="2"/>
  <c r="I862" i="2"/>
  <c r="AH862" i="2"/>
  <c r="AI689" i="2"/>
  <c r="AC689" i="2"/>
  <c r="AJ689" i="2"/>
  <c r="AH689" i="2"/>
  <c r="AE702" i="2"/>
  <c r="AI702" i="2"/>
  <c r="AI705" i="2"/>
  <c r="AG705" i="2"/>
  <c r="AC705" i="2"/>
  <c r="AF728" i="2"/>
  <c r="AI728" i="2"/>
  <c r="AD728" i="2"/>
  <c r="AC728" i="2"/>
  <c r="AB728" i="2"/>
  <c r="AC742" i="2"/>
  <c r="AJ742" i="2"/>
  <c r="AI742" i="2"/>
  <c r="AH742" i="2"/>
  <c r="I742" i="2"/>
  <c r="AE763" i="2"/>
  <c r="AG765" i="2"/>
  <c r="AI813" i="2"/>
  <c r="AE813" i="2"/>
  <c r="AD813" i="2"/>
  <c r="AJ813" i="2"/>
  <c r="AH813" i="2"/>
  <c r="I813" i="2"/>
  <c r="AG813" i="2"/>
  <c r="AC827" i="2"/>
  <c r="AB827" i="2"/>
  <c r="AI827" i="2"/>
  <c r="I827" i="2"/>
  <c r="AH827" i="2"/>
  <c r="AE827" i="2"/>
  <c r="AD827" i="2"/>
  <c r="AD838" i="2"/>
  <c r="AF868" i="2"/>
  <c r="AE868" i="2"/>
  <c r="AG868" i="2"/>
  <c r="AD868" i="2"/>
  <c r="AC868" i="2"/>
  <c r="AB868" i="2"/>
  <c r="AJ868" i="2"/>
  <c r="AI868" i="2"/>
  <c r="I868" i="2"/>
  <c r="AI917" i="2"/>
  <c r="AH917" i="2"/>
  <c r="I917" i="2"/>
  <c r="AG917" i="2"/>
  <c r="AF917" i="2"/>
  <c r="AE917" i="2"/>
  <c r="AD917" i="2"/>
  <c r="AC917" i="2"/>
  <c r="AB917" i="2"/>
  <c r="AF962" i="2"/>
  <c r="AC962" i="2"/>
  <c r="AB962" i="2"/>
  <c r="AJ962" i="2"/>
  <c r="AI962" i="2"/>
  <c r="AH962" i="2"/>
  <c r="AG962" i="2"/>
  <c r="AE962" i="2"/>
  <c r="AD962" i="2"/>
  <c r="I962" i="2"/>
  <c r="AF1122" i="2"/>
  <c r="AG1122" i="2"/>
  <c r="AE1122" i="2"/>
  <c r="AD1122" i="2"/>
  <c r="AC1122" i="2"/>
  <c r="AB1122" i="2"/>
  <c r="AJ1122" i="2"/>
  <c r="AI1122" i="2"/>
  <c r="I1122" i="2"/>
  <c r="AH1122" i="2"/>
  <c r="AE664" i="2"/>
  <c r="AE667" i="2"/>
  <c r="AD670" i="2"/>
  <c r="AE676" i="2"/>
  <c r="AE679" i="2"/>
  <c r="AI680" i="2"/>
  <c r="AD682" i="2"/>
  <c r="AI683" i="2"/>
  <c r="AB691" i="2"/>
  <c r="AD697" i="2"/>
  <c r="AJ702" i="2"/>
  <c r="I705" i="2"/>
  <c r="AE710" i="2"/>
  <c r="AF712" i="2"/>
  <c r="AD712" i="2"/>
  <c r="AJ712" i="2"/>
  <c r="AF716" i="2"/>
  <c r="AH716" i="2"/>
  <c r="I716" i="2"/>
  <c r="AE716" i="2"/>
  <c r="AC722" i="2"/>
  <c r="AF724" i="2"/>
  <c r="AJ724" i="2"/>
  <c r="AH724" i="2"/>
  <c r="I724" i="2"/>
  <c r="AC726" i="2"/>
  <c r="I728" i="2"/>
  <c r="AI734" i="2"/>
  <c r="AH734" i="2"/>
  <c r="I734" i="2"/>
  <c r="AG734" i="2"/>
  <c r="AH758" i="2"/>
  <c r="I758" i="2"/>
  <c r="AG758" i="2"/>
  <c r="AD758" i="2"/>
  <c r="AC758" i="2"/>
  <c r="AB758" i="2"/>
  <c r="AF760" i="2"/>
  <c r="AE760" i="2"/>
  <c r="AD760" i="2"/>
  <c r="AJ760" i="2"/>
  <c r="AF763" i="2"/>
  <c r="AD805" i="2"/>
  <c r="AG831" i="2"/>
  <c r="AI833" i="2"/>
  <c r="AG833" i="2"/>
  <c r="AF833" i="2"/>
  <c r="AE833" i="2"/>
  <c r="AD833" i="2"/>
  <c r="AC833" i="2"/>
  <c r="AB833" i="2"/>
  <c r="AH838" i="2"/>
  <c r="AF952" i="2"/>
  <c r="AI952" i="2"/>
  <c r="I952" i="2"/>
  <c r="AJ952" i="2"/>
  <c r="AH952" i="2"/>
  <c r="AG952" i="2"/>
  <c r="AE952" i="2"/>
  <c r="AD952" i="2"/>
  <c r="AC952" i="2"/>
  <c r="AB952" i="2"/>
  <c r="AF984" i="2"/>
  <c r="AC984" i="2"/>
  <c r="AB984" i="2"/>
  <c r="AJ984" i="2"/>
  <c r="AI984" i="2"/>
  <c r="AH984" i="2"/>
  <c r="AG984" i="2"/>
  <c r="AE984" i="2"/>
  <c r="AD984" i="2"/>
  <c r="I984" i="2"/>
  <c r="AF664" i="2"/>
  <c r="AE670" i="2"/>
  <c r="AB675" i="2"/>
  <c r="AF676" i="2"/>
  <c r="AF679" i="2"/>
  <c r="AJ680" i="2"/>
  <c r="AE682" i="2"/>
  <c r="AJ683" i="2"/>
  <c r="I689" i="2"/>
  <c r="AD691" i="2"/>
  <c r="AF697" i="2"/>
  <c r="I702" i="2"/>
  <c r="AI709" i="2"/>
  <c r="AB709" i="2"/>
  <c r="AH709" i="2"/>
  <c r="I709" i="2"/>
  <c r="AB737" i="2"/>
  <c r="AC740" i="2"/>
  <c r="AC775" i="2"/>
  <c r="AE775" i="2"/>
  <c r="AD775" i="2"/>
  <c r="AJ775" i="2"/>
  <c r="AI775" i="2"/>
  <c r="AG775" i="2"/>
  <c r="AI786" i="2"/>
  <c r="AH786" i="2"/>
  <c r="I786" i="2"/>
  <c r="AE786" i="2"/>
  <c r="AD786" i="2"/>
  <c r="AC786" i="2"/>
  <c r="AB786" i="2"/>
  <c r="AI801" i="2"/>
  <c r="AH801" i="2"/>
  <c r="I801" i="2"/>
  <c r="AG801" i="2"/>
  <c r="AD801" i="2"/>
  <c r="AC801" i="2"/>
  <c r="AB801" i="2"/>
  <c r="AF805" i="2"/>
  <c r="AE818" i="2"/>
  <c r="AD818" i="2"/>
  <c r="AJ818" i="2"/>
  <c r="AI818" i="2"/>
  <c r="AH818" i="2"/>
  <c r="I818" i="2"/>
  <c r="AG818" i="2"/>
  <c r="AH831" i="2"/>
  <c r="AC675" i="2"/>
  <c r="AG676" i="2"/>
  <c r="AB678" i="2"/>
  <c r="AF682" i="2"/>
  <c r="AC684" i="2"/>
  <c r="AH690" i="2"/>
  <c r="I690" i="2"/>
  <c r="AD690" i="2"/>
  <c r="AB690" i="2"/>
  <c r="AJ690" i="2"/>
  <c r="AB692" i="2"/>
  <c r="AB695" i="2"/>
  <c r="AC704" i="2"/>
  <c r="AD714" i="2"/>
  <c r="AI717" i="2"/>
  <c r="AD717" i="2"/>
  <c r="AJ717" i="2"/>
  <c r="AI729" i="2"/>
  <c r="AJ729" i="2"/>
  <c r="AH729" i="2"/>
  <c r="I729" i="2"/>
  <c r="AG729" i="2"/>
  <c r="AB732" i="2"/>
  <c r="AD737" i="2"/>
  <c r="AB739" i="2"/>
  <c r="AD740" i="2"/>
  <c r="AI757" i="2"/>
  <c r="AC757" i="2"/>
  <c r="AB757" i="2"/>
  <c r="AJ757" i="2"/>
  <c r="AH757" i="2"/>
  <c r="I757" i="2"/>
  <c r="AG757" i="2"/>
  <c r="AC767" i="2"/>
  <c r="AB767" i="2"/>
  <c r="AJ767" i="2"/>
  <c r="AI767" i="2"/>
  <c r="AH767" i="2"/>
  <c r="I767" i="2"/>
  <c r="AG767" i="2"/>
  <c r="AE767" i="2"/>
  <c r="I775" i="2"/>
  <c r="AG827" i="2"/>
  <c r="AC791" i="2"/>
  <c r="AI791" i="2"/>
  <c r="AH791" i="2"/>
  <c r="I791" i="2"/>
  <c r="AE791" i="2"/>
  <c r="AD791" i="2"/>
  <c r="AB791" i="2"/>
  <c r="AF808" i="2"/>
  <c r="AE808" i="2"/>
  <c r="AD808" i="2"/>
  <c r="AJ808" i="2"/>
  <c r="AI808" i="2"/>
  <c r="AH808" i="2"/>
  <c r="I808" i="2"/>
  <c r="AF1012" i="2"/>
  <c r="AE1012" i="2"/>
  <c r="AD1012" i="2"/>
  <c r="AC1012" i="2"/>
  <c r="AB1012" i="2"/>
  <c r="AJ1012" i="2"/>
  <c r="AI1012" i="2"/>
  <c r="AH1012" i="2"/>
  <c r="AG1012" i="2"/>
  <c r="I1012" i="2"/>
  <c r="AE675" i="2"/>
  <c r="AD678" i="2"/>
  <c r="AE684" i="2"/>
  <c r="AI697" i="2"/>
  <c r="AE697" i="2"/>
  <c r="AJ697" i="2"/>
  <c r="AE704" i="2"/>
  <c r="AG710" i="2"/>
  <c r="AC710" i="2"/>
  <c r="AJ710" i="2"/>
  <c r="AF714" i="2"/>
  <c r="AD715" i="2"/>
  <c r="AD719" i="2"/>
  <c r="AC747" i="2"/>
  <c r="AD747" i="2"/>
  <c r="AB747" i="2"/>
  <c r="AJ747" i="2"/>
  <c r="AI747" i="2"/>
  <c r="AH747" i="2"/>
  <c r="I747" i="2"/>
  <c r="AI753" i="2"/>
  <c r="AH753" i="2"/>
  <c r="I753" i="2"/>
  <c r="AG753" i="2"/>
  <c r="AD753" i="2"/>
  <c r="AC753" i="2"/>
  <c r="AB753" i="2"/>
  <c r="AI765" i="2"/>
  <c r="AE765" i="2"/>
  <c r="AD765" i="2"/>
  <c r="AJ765" i="2"/>
  <c r="AF796" i="2"/>
  <c r="AI796" i="2"/>
  <c r="AH796" i="2"/>
  <c r="I796" i="2"/>
  <c r="AD796" i="2"/>
  <c r="AC796" i="2"/>
  <c r="AB796" i="2"/>
  <c r="AF800" i="2"/>
  <c r="AC800" i="2"/>
  <c r="AB800" i="2"/>
  <c r="AJ800" i="2"/>
  <c r="AI800" i="2"/>
  <c r="AH800" i="2"/>
  <c r="I800" i="2"/>
  <c r="AE800" i="2"/>
  <c r="AC811" i="2"/>
  <c r="AH811" i="2"/>
  <c r="I811" i="2"/>
  <c r="AG811" i="2"/>
  <c r="AD811" i="2"/>
  <c r="AB811" i="2"/>
  <c r="AJ811" i="2"/>
  <c r="AF978" i="2"/>
  <c r="AJ978" i="2"/>
  <c r="AI978" i="2"/>
  <c r="AH978" i="2"/>
  <c r="AG978" i="2"/>
  <c r="AE978" i="2"/>
  <c r="AD978" i="2"/>
  <c r="AC978" i="2"/>
  <c r="AB978" i="2"/>
  <c r="I978" i="2"/>
  <c r="AF1032" i="2"/>
  <c r="AI1032" i="2"/>
  <c r="I1032" i="2"/>
  <c r="AC1032" i="2"/>
  <c r="AB1032" i="2"/>
  <c r="AJ1032" i="2"/>
  <c r="AH1032" i="2"/>
  <c r="AG1032" i="2"/>
  <c r="AE1032" i="2"/>
  <c r="AD1032" i="2"/>
  <c r="AE678" i="2"/>
  <c r="AF684" i="2"/>
  <c r="AC691" i="2"/>
  <c r="AI691" i="2"/>
  <c r="AG691" i="2"/>
  <c r="AJ691" i="2"/>
  <c r="AB702" i="2"/>
  <c r="AG704" i="2"/>
  <c r="AB705" i="2"/>
  <c r="I710" i="2"/>
  <c r="AG714" i="2"/>
  <c r="AE715" i="2"/>
  <c r="AI718" i="2"/>
  <c r="AE718" i="2"/>
  <c r="AC718" i="2"/>
  <c r="AH718" i="2"/>
  <c r="AE719" i="2"/>
  <c r="AD722" i="2"/>
  <c r="AJ722" i="2"/>
  <c r="AI722" i="2"/>
  <c r="AF723" i="2"/>
  <c r="AG726" i="2"/>
  <c r="AE726" i="2"/>
  <c r="AJ726" i="2"/>
  <c r="AF727" i="2"/>
  <c r="AG732" i="2"/>
  <c r="AG737" i="2"/>
  <c r="AI738" i="2"/>
  <c r="AI740" i="2"/>
  <c r="AE742" i="2"/>
  <c r="AB775" i="2"/>
  <c r="AF801" i="2"/>
  <c r="AH806" i="2"/>
  <c r="I806" i="2"/>
  <c r="AG806" i="2"/>
  <c r="AD806" i="2"/>
  <c r="AC806" i="2"/>
  <c r="AB806" i="2"/>
  <c r="AJ806" i="2"/>
  <c r="AB808" i="2"/>
  <c r="AF818" i="2"/>
  <c r="AC870" i="2"/>
  <c r="AF870" i="2"/>
  <c r="AE870" i="2"/>
  <c r="AD870" i="2"/>
  <c r="AB870" i="2"/>
  <c r="AJ870" i="2"/>
  <c r="AI870" i="2"/>
  <c r="I870" i="2"/>
  <c r="AH870" i="2"/>
  <c r="AF912" i="2"/>
  <c r="AI912" i="2"/>
  <c r="AG912" i="2"/>
  <c r="AE912" i="2"/>
  <c r="AD912" i="2"/>
  <c r="AC912" i="2"/>
  <c r="AB912" i="2"/>
  <c r="AJ912" i="2"/>
  <c r="I912" i="2"/>
  <c r="AD772" i="2"/>
  <c r="AD777" i="2"/>
  <c r="AG780" i="2"/>
  <c r="AD782" i="2"/>
  <c r="AF785" i="2"/>
  <c r="AI788" i="2"/>
  <c r="AF790" i="2"/>
  <c r="I793" i="2"/>
  <c r="AH793" i="2"/>
  <c r="AF795" i="2"/>
  <c r="I798" i="2"/>
  <c r="AH798" i="2"/>
  <c r="I803" i="2"/>
  <c r="AH803" i="2"/>
  <c r="AE810" i="2"/>
  <c r="AE815" i="2"/>
  <c r="AD820" i="2"/>
  <c r="AJ823" i="2"/>
  <c r="AG834" i="2"/>
  <c r="AF836" i="2"/>
  <c r="AJ836" i="2"/>
  <c r="AH836" i="2"/>
  <c r="AJ840" i="2"/>
  <c r="I842" i="2"/>
  <c r="AI842" i="2"/>
  <c r="AJ844" i="2"/>
  <c r="AJ852" i="2"/>
  <c r="I854" i="2"/>
  <c r="AI854" i="2"/>
  <c r="AF860" i="2"/>
  <c r="AC860" i="2"/>
  <c r="AH860" i="2"/>
  <c r="AF864" i="2"/>
  <c r="AH864" i="2"/>
  <c r="AH866" i="2"/>
  <c r="I866" i="2"/>
  <c r="AG866" i="2"/>
  <c r="I874" i="2"/>
  <c r="AI874" i="2"/>
  <c r="I890" i="2"/>
  <c r="AJ890" i="2"/>
  <c r="I893" i="2"/>
  <c r="I898" i="2"/>
  <c r="AJ898" i="2"/>
  <c r="I905" i="2"/>
  <c r="AB924" i="2"/>
  <c r="AB928" i="2"/>
  <c r="AB932" i="2"/>
  <c r="AC941" i="2"/>
  <c r="AI941" i="2"/>
  <c r="AJ941" i="2"/>
  <c r="I941" i="2"/>
  <c r="AC945" i="2"/>
  <c r="AI945" i="2"/>
  <c r="AJ945" i="2"/>
  <c r="AC949" i="2"/>
  <c r="AI949" i="2"/>
  <c r="AB949" i="2"/>
  <c r="AJ949" i="2"/>
  <c r="AC960" i="2"/>
  <c r="AF968" i="2"/>
  <c r="AG968" i="2"/>
  <c r="AE968" i="2"/>
  <c r="AD968" i="2"/>
  <c r="AB971" i="2"/>
  <c r="I973" i="2"/>
  <c r="AB976" i="2"/>
  <c r="AI979" i="2"/>
  <c r="AC979" i="2"/>
  <c r="AF979" i="2"/>
  <c r="AE979" i="2"/>
  <c r="AD979" i="2"/>
  <c r="AD991" i="2"/>
  <c r="AF1004" i="2"/>
  <c r="AE1008" i="2"/>
  <c r="AC1013" i="2"/>
  <c r="AI1013" i="2"/>
  <c r="AJ1013" i="2"/>
  <c r="I1013" i="2"/>
  <c r="AF1014" i="2"/>
  <c r="AG1014" i="2"/>
  <c r="AE1014" i="2"/>
  <c r="AD1014" i="2"/>
  <c r="AC1014" i="2"/>
  <c r="AI1043" i="2"/>
  <c r="AC1043" i="2"/>
  <c r="AJ1043" i="2"/>
  <c r="I1043" i="2"/>
  <c r="AH1043" i="2"/>
  <c r="AB1043" i="2"/>
  <c r="AE1045" i="2"/>
  <c r="AH1049" i="2"/>
  <c r="AF810" i="2"/>
  <c r="AF815" i="2"/>
  <c r="AE830" i="2"/>
  <c r="AG830" i="2"/>
  <c r="AF832" i="2"/>
  <c r="AB832" i="2"/>
  <c r="AH832" i="2"/>
  <c r="AJ854" i="2"/>
  <c r="AC879" i="2"/>
  <c r="AJ879" i="2"/>
  <c r="AH879" i="2"/>
  <c r="I879" i="2"/>
  <c r="AI879" i="2"/>
  <c r="AJ882" i="2"/>
  <c r="AH882" i="2"/>
  <c r="AI885" i="2"/>
  <c r="AB885" i="2"/>
  <c r="AH885" i="2"/>
  <c r="AF888" i="2"/>
  <c r="AD888" i="2"/>
  <c r="AB888" i="2"/>
  <c r="AI888" i="2"/>
  <c r="AB892" i="2"/>
  <c r="AB902" i="2"/>
  <c r="AC915" i="2"/>
  <c r="AH915" i="2"/>
  <c r="AF920" i="2"/>
  <c r="AI920" i="2"/>
  <c r="AC923" i="2"/>
  <c r="AB923" i="2"/>
  <c r="AH923" i="2"/>
  <c r="AC928" i="2"/>
  <c r="AF930" i="2"/>
  <c r="AJ930" i="2"/>
  <c r="AI930" i="2"/>
  <c r="AC932" i="2"/>
  <c r="AB947" i="2"/>
  <c r="AC953" i="2"/>
  <c r="AI953" i="2"/>
  <c r="AE953" i="2"/>
  <c r="AB953" i="2"/>
  <c r="AJ953" i="2"/>
  <c r="AD960" i="2"/>
  <c r="AI963" i="2"/>
  <c r="AC963" i="2"/>
  <c r="AJ963" i="2"/>
  <c r="I963" i="2"/>
  <c r="AH963" i="2"/>
  <c r="AD971" i="2"/>
  <c r="AC976" i="2"/>
  <c r="AE991" i="2"/>
  <c r="AB993" i="2"/>
  <c r="AI995" i="2"/>
  <c r="AC995" i="2"/>
  <c r="AB995" i="2"/>
  <c r="AB1000" i="2"/>
  <c r="AG1008" i="2"/>
  <c r="AI1015" i="2"/>
  <c r="AC1015" i="2"/>
  <c r="AF1015" i="2"/>
  <c r="AF1026" i="2"/>
  <c r="AE1026" i="2"/>
  <c r="AJ1026" i="2"/>
  <c r="AI1026" i="2"/>
  <c r="I1026" i="2"/>
  <c r="AB1028" i="2"/>
  <c r="AC1193" i="2"/>
  <c r="AJ1193" i="2"/>
  <c r="AI1193" i="2"/>
  <c r="AH1193" i="2"/>
  <c r="AG1193" i="2"/>
  <c r="AF1193" i="2"/>
  <c r="AE1193" i="2"/>
  <c r="AD1193" i="2"/>
  <c r="AB1193" i="2"/>
  <c r="I1193" i="2"/>
  <c r="AJ750" i="2"/>
  <c r="AJ755" i="2"/>
  <c r="AB756" i="2"/>
  <c r="AB761" i="2"/>
  <c r="AB766" i="2"/>
  <c r="AG772" i="2"/>
  <c r="AF777" i="2"/>
  <c r="AF782" i="2"/>
  <c r="I785" i="2"/>
  <c r="AH785" i="2"/>
  <c r="AF787" i="2"/>
  <c r="I790" i="2"/>
  <c r="AH790" i="2"/>
  <c r="I795" i="2"/>
  <c r="AH795" i="2"/>
  <c r="AJ798" i="2"/>
  <c r="AJ803" i="2"/>
  <c r="AB804" i="2"/>
  <c r="AB809" i="2"/>
  <c r="AG810" i="2"/>
  <c r="AB814" i="2"/>
  <c r="AG815" i="2"/>
  <c r="AG820" i="2"/>
  <c r="AH830" i="2"/>
  <c r="I832" i="2"/>
  <c r="AI832" i="2"/>
  <c r="AJ860" i="2"/>
  <c r="AC861" i="2"/>
  <c r="AJ864" i="2"/>
  <c r="AB865" i="2"/>
  <c r="AJ866" i="2"/>
  <c r="AD873" i="2"/>
  <c r="AI882" i="2"/>
  <c r="AF883" i="2"/>
  <c r="AJ885" i="2"/>
  <c r="I888" i="2"/>
  <c r="AJ888" i="2"/>
  <c r="AC889" i="2"/>
  <c r="AC891" i="2"/>
  <c r="AG891" i="2"/>
  <c r="AE891" i="2"/>
  <c r="AI891" i="2"/>
  <c r="AC892" i="2"/>
  <c r="AB895" i="2"/>
  <c r="AC897" i="2"/>
  <c r="AB900" i="2"/>
  <c r="AC902" i="2"/>
  <c r="AF908" i="2"/>
  <c r="AC908" i="2"/>
  <c r="AI908" i="2"/>
  <c r="AI915" i="2"/>
  <c r="AB916" i="2"/>
  <c r="I920" i="2"/>
  <c r="AJ920" i="2"/>
  <c r="AI923" i="2"/>
  <c r="AD924" i="2"/>
  <c r="AD928" i="2"/>
  <c r="I930" i="2"/>
  <c r="AD932" i="2"/>
  <c r="AC936" i="2"/>
  <c r="AF938" i="2"/>
  <c r="AC938" i="2"/>
  <c r="AJ938" i="2"/>
  <c r="AF942" i="2"/>
  <c r="AE942" i="2"/>
  <c r="AC942" i="2"/>
  <c r="AJ942" i="2"/>
  <c r="AD947" i="2"/>
  <c r="AB951" i="2"/>
  <c r="AB956" i="2"/>
  <c r="AE960" i="2"/>
  <c r="AB966" i="2"/>
  <c r="AC969" i="2"/>
  <c r="AI969" i="2"/>
  <c r="AE971" i="2"/>
  <c r="AD976" i="2"/>
  <c r="I979" i="2"/>
  <c r="AD982" i="2"/>
  <c r="AF986" i="2"/>
  <c r="AD986" i="2"/>
  <c r="AC986" i="2"/>
  <c r="AB986" i="2"/>
  <c r="AF991" i="2"/>
  <c r="AD993" i="2"/>
  <c r="AF999" i="2"/>
  <c r="AC1000" i="2"/>
  <c r="AB1002" i="2"/>
  <c r="AH1008" i="2"/>
  <c r="AC1025" i="2"/>
  <c r="AI1025" i="2"/>
  <c r="AF1025" i="2"/>
  <c r="AE1025" i="2"/>
  <c r="AD1025" i="2"/>
  <c r="AB1025" i="2"/>
  <c r="AC1028" i="2"/>
  <c r="AG1036" i="2"/>
  <c r="AD1043" i="2"/>
  <c r="AG1045" i="2"/>
  <c r="AF1047" i="2"/>
  <c r="AC1085" i="2"/>
  <c r="AI1085" i="2"/>
  <c r="AF1085" i="2"/>
  <c r="AE1085" i="2"/>
  <c r="AD1085" i="2"/>
  <c r="AB1085" i="2"/>
  <c r="AJ1085" i="2"/>
  <c r="I1085" i="2"/>
  <c r="AH1085" i="2"/>
  <c r="AC1173" i="2"/>
  <c r="AJ1173" i="2"/>
  <c r="AI1173" i="2"/>
  <c r="AG1173" i="2"/>
  <c r="AF1173" i="2"/>
  <c r="AE1173" i="2"/>
  <c r="AD1173" i="2"/>
  <c r="AB1173" i="2"/>
  <c r="I1173" i="2"/>
  <c r="AG1176" i="2"/>
  <c r="I1176" i="2"/>
  <c r="AF1176" i="2"/>
  <c r="AI1176" i="2"/>
  <c r="AH1176" i="2"/>
  <c r="AE1176" i="2"/>
  <c r="AD1176" i="2"/>
  <c r="AC1176" i="2"/>
  <c r="AB1176" i="2"/>
  <c r="AD688" i="2"/>
  <c r="AD693" i="2"/>
  <c r="AG696" i="2"/>
  <c r="AD698" i="2"/>
  <c r="AF701" i="2"/>
  <c r="AD703" i="2"/>
  <c r="AF706" i="2"/>
  <c r="AF711" i="2"/>
  <c r="AE731" i="2"/>
  <c r="AD736" i="2"/>
  <c r="AD741" i="2"/>
  <c r="AG744" i="2"/>
  <c r="AD746" i="2"/>
  <c r="AF749" i="2"/>
  <c r="AD751" i="2"/>
  <c r="AF754" i="2"/>
  <c r="AC756" i="2"/>
  <c r="AF759" i="2"/>
  <c r="AC761" i="2"/>
  <c r="AE764" i="2"/>
  <c r="AC766" i="2"/>
  <c r="AE769" i="2"/>
  <c r="AB771" i="2"/>
  <c r="I772" i="2"/>
  <c r="AH772" i="2"/>
  <c r="AE774" i="2"/>
  <c r="AG777" i="2"/>
  <c r="AE779" i="2"/>
  <c r="AJ780" i="2"/>
  <c r="AG782" i="2"/>
  <c r="AD784" i="2"/>
  <c r="AJ785" i="2"/>
  <c r="AG787" i="2"/>
  <c r="AD789" i="2"/>
  <c r="AI790" i="2"/>
  <c r="AG792" i="2"/>
  <c r="AD794" i="2"/>
  <c r="AI795" i="2"/>
  <c r="AF797" i="2"/>
  <c r="AD799" i="2"/>
  <c r="AF802" i="2"/>
  <c r="AC804" i="2"/>
  <c r="AF807" i="2"/>
  <c r="AC809" i="2"/>
  <c r="I810" i="2"/>
  <c r="AH810" i="2"/>
  <c r="AE812" i="2"/>
  <c r="AC814" i="2"/>
  <c r="I815" i="2"/>
  <c r="AH815" i="2"/>
  <c r="AE817" i="2"/>
  <c r="AB819" i="2"/>
  <c r="I820" i="2"/>
  <c r="AH820" i="2"/>
  <c r="AJ826" i="2"/>
  <c r="AG826" i="2"/>
  <c r="AF828" i="2"/>
  <c r="AH828" i="2"/>
  <c r="I828" i="2"/>
  <c r="AI828" i="2"/>
  <c r="I830" i="2"/>
  <c r="AI830" i="2"/>
  <c r="AJ832" i="2"/>
  <c r="AJ834" i="2"/>
  <c r="AF839" i="2"/>
  <c r="AI845" i="2"/>
  <c r="AD845" i="2"/>
  <c r="AG845" i="2"/>
  <c r="AG847" i="2"/>
  <c r="AF849" i="2"/>
  <c r="AC851" i="2"/>
  <c r="AI851" i="2"/>
  <c r="AF851" i="2"/>
  <c r="AE857" i="2"/>
  <c r="AD861" i="2"/>
  <c r="AD865" i="2"/>
  <c r="AC875" i="2"/>
  <c r="AB875" i="2"/>
  <c r="AG875" i="2"/>
  <c r="AI877" i="2"/>
  <c r="AG877" i="2"/>
  <c r="I882" i="2"/>
  <c r="I885" i="2"/>
  <c r="AD889" i="2"/>
  <c r="I891" i="2"/>
  <c r="AJ891" i="2"/>
  <c r="AD892" i="2"/>
  <c r="AI894" i="2"/>
  <c r="AG894" i="2"/>
  <c r="AH894" i="2"/>
  <c r="AD895" i="2"/>
  <c r="AD897" i="2"/>
  <c r="AC899" i="2"/>
  <c r="AI899" i="2"/>
  <c r="AG899" i="2"/>
  <c r="AH899" i="2"/>
  <c r="AC900" i="2"/>
  <c r="AD902" i="2"/>
  <c r="I908" i="2"/>
  <c r="AJ908" i="2"/>
  <c r="I915" i="2"/>
  <c r="AJ915" i="2"/>
  <c r="AD916" i="2"/>
  <c r="AC918" i="2"/>
  <c r="AH918" i="2"/>
  <c r="I923" i="2"/>
  <c r="AJ923" i="2"/>
  <c r="AE924" i="2"/>
  <c r="AD925" i="2"/>
  <c r="AI927" i="2"/>
  <c r="AC927" i="2"/>
  <c r="AD927" i="2"/>
  <c r="AJ927" i="2"/>
  <c r="AE928" i="2"/>
  <c r="AI931" i="2"/>
  <c r="AC931" i="2"/>
  <c r="AF931" i="2"/>
  <c r="AD931" i="2"/>
  <c r="AJ931" i="2"/>
  <c r="AE932" i="2"/>
  <c r="AF934" i="2"/>
  <c r="AJ934" i="2"/>
  <c r="AG935" i="2"/>
  <c r="AD936" i="2"/>
  <c r="I938" i="2"/>
  <c r="AF939" i="2"/>
  <c r="I942" i="2"/>
  <c r="AF943" i="2"/>
  <c r="AE947" i="2"/>
  <c r="AE951" i="2"/>
  <c r="I953" i="2"/>
  <c r="AB955" i="2"/>
  <c r="AC956" i="2"/>
  <c r="AG960" i="2"/>
  <c r="AF964" i="2"/>
  <c r="AD964" i="2"/>
  <c r="AC964" i="2"/>
  <c r="AB964" i="2"/>
  <c r="AG965" i="2"/>
  <c r="AG966" i="2"/>
  <c r="AB967" i="2"/>
  <c r="AF971" i="2"/>
  <c r="AE976" i="2"/>
  <c r="AF980" i="2"/>
  <c r="AE982" i="2"/>
  <c r="I986" i="2"/>
  <c r="AI987" i="2"/>
  <c r="AC987" i="2"/>
  <c r="AJ987" i="2"/>
  <c r="I987" i="2"/>
  <c r="AH987" i="2"/>
  <c r="AG991" i="2"/>
  <c r="AE993" i="2"/>
  <c r="I995" i="2"/>
  <c r="AC997" i="2"/>
  <c r="AI997" i="2"/>
  <c r="AD997" i="2"/>
  <c r="AB997" i="2"/>
  <c r="AG999" i="2"/>
  <c r="AD1000" i="2"/>
  <c r="AC1002" i="2"/>
  <c r="AB1004" i="2"/>
  <c r="AI1008" i="2"/>
  <c r="AE1010" i="2"/>
  <c r="AB1011" i="2"/>
  <c r="I1015" i="2"/>
  <c r="AC1021" i="2"/>
  <c r="AI1021" i="2"/>
  <c r="AJ1021" i="2"/>
  <c r="I1021" i="2"/>
  <c r="AD1021" i="2"/>
  <c r="AB1021" i="2"/>
  <c r="AD1028" i="2"/>
  <c r="AH1036" i="2"/>
  <c r="AE1043" i="2"/>
  <c r="AG1047" i="2"/>
  <c r="AG1160" i="2"/>
  <c r="I1160" i="2"/>
  <c r="AF1160" i="2"/>
  <c r="AI1160" i="2"/>
  <c r="AH1160" i="2"/>
  <c r="AE1160" i="2"/>
  <c r="AD1160" i="2"/>
  <c r="AC1160" i="2"/>
  <c r="AB1160" i="2"/>
  <c r="AF1186" i="2"/>
  <c r="AC1186" i="2"/>
  <c r="AI1186" i="2"/>
  <c r="AH1186" i="2"/>
  <c r="AG1186" i="2"/>
  <c r="AE1186" i="2"/>
  <c r="AD1186" i="2"/>
  <c r="AB1186" i="2"/>
  <c r="I1186" i="2"/>
  <c r="AF731" i="2"/>
  <c r="AD756" i="2"/>
  <c r="AD761" i="2"/>
  <c r="AG764" i="2"/>
  <c r="AD766" i="2"/>
  <c r="AF769" i="2"/>
  <c r="AD771" i="2"/>
  <c r="AI772" i="2"/>
  <c r="AF774" i="2"/>
  <c r="I777" i="2"/>
  <c r="AH777" i="2"/>
  <c r="AF779" i="2"/>
  <c r="I782" i="2"/>
  <c r="AH782" i="2"/>
  <c r="I787" i="2"/>
  <c r="AH787" i="2"/>
  <c r="AE789" i="2"/>
  <c r="AJ790" i="2"/>
  <c r="AJ795" i="2"/>
  <c r="AD804" i="2"/>
  <c r="AD809" i="2"/>
  <c r="AI810" i="2"/>
  <c r="AG812" i="2"/>
  <c r="AD814" i="2"/>
  <c r="AI815" i="2"/>
  <c r="AF817" i="2"/>
  <c r="AD819" i="2"/>
  <c r="AI820" i="2"/>
  <c r="AC822" i="2"/>
  <c r="AG822" i="2"/>
  <c r="AF824" i="2"/>
  <c r="AH824" i="2"/>
  <c r="AJ830" i="2"/>
  <c r="AG839" i="2"/>
  <c r="AI841" i="2"/>
  <c r="AJ841" i="2"/>
  <c r="AF841" i="2"/>
  <c r="AC843" i="2"/>
  <c r="AG843" i="2"/>
  <c r="AH843" i="2"/>
  <c r="AG849" i="2"/>
  <c r="AC855" i="2"/>
  <c r="AD855" i="2"/>
  <c r="AG855" i="2"/>
  <c r="AE861" i="2"/>
  <c r="AE865" i="2"/>
  <c r="AI873" i="2"/>
  <c r="AE873" i="2"/>
  <c r="AG873" i="2"/>
  <c r="AB878" i="2"/>
  <c r="AC883" i="2"/>
  <c r="AE883" i="2"/>
  <c r="AB883" i="2"/>
  <c r="AH883" i="2"/>
  <c r="AB884" i="2"/>
  <c r="AE889" i="2"/>
  <c r="AE892" i="2"/>
  <c r="AE895" i="2"/>
  <c r="AE897" i="2"/>
  <c r="AD900" i="2"/>
  <c r="AE902" i="2"/>
  <c r="AB905" i="2"/>
  <c r="AB907" i="2"/>
  <c r="AI913" i="2"/>
  <c r="AC913" i="2"/>
  <c r="AH913" i="2"/>
  <c r="AG916" i="2"/>
  <c r="AB922" i="2"/>
  <c r="AH924" i="2"/>
  <c r="AE925" i="2"/>
  <c r="AG928" i="2"/>
  <c r="AG932" i="2"/>
  <c r="AE936" i="2"/>
  <c r="AC940" i="2"/>
  <c r="AB944" i="2"/>
  <c r="AF947" i="2"/>
  <c r="AB948" i="2"/>
  <c r="AF951" i="2"/>
  <c r="AG955" i="2"/>
  <c r="AD956" i="2"/>
  <c r="AF958" i="2"/>
  <c r="AH960" i="2"/>
  <c r="AH966" i="2"/>
  <c r="AD967" i="2"/>
  <c r="I969" i="2"/>
  <c r="AG971" i="2"/>
  <c r="AD973" i="2"/>
  <c r="AI975" i="2"/>
  <c r="AC975" i="2"/>
  <c r="AD975" i="2"/>
  <c r="AB975" i="2"/>
  <c r="AG976" i="2"/>
  <c r="AF977" i="2"/>
  <c r="AG982" i="2"/>
  <c r="AF988" i="2"/>
  <c r="AE988" i="2"/>
  <c r="AD988" i="2"/>
  <c r="AC988" i="2"/>
  <c r="AB988" i="2"/>
  <c r="AH991" i="2"/>
  <c r="AF993" i="2"/>
  <c r="AH999" i="2"/>
  <c r="AE1000" i="2"/>
  <c r="AG1001" i="2"/>
  <c r="AD1002" i="2"/>
  <c r="AC1004" i="2"/>
  <c r="AF1006" i="2"/>
  <c r="AB1006" i="2"/>
  <c r="AG1010" i="2"/>
  <c r="AD1011" i="2"/>
  <c r="AI1019" i="2"/>
  <c r="AC1019" i="2"/>
  <c r="AH1019" i="2"/>
  <c r="AB1019" i="2"/>
  <c r="AI1023" i="2"/>
  <c r="AC1023" i="2"/>
  <c r="AE1023" i="2"/>
  <c r="AD1023" i="2"/>
  <c r="AB1023" i="2"/>
  <c r="AB1026" i="2"/>
  <c r="AE1028" i="2"/>
  <c r="AI1036" i="2"/>
  <c r="AF1038" i="2"/>
  <c r="AG1038" i="2"/>
  <c r="AE1038" i="2"/>
  <c r="AD1038" i="2"/>
  <c r="AC1038" i="2"/>
  <c r="AB1038" i="2"/>
  <c r="AH1047" i="2"/>
  <c r="AF1050" i="2"/>
  <c r="AG1050" i="2"/>
  <c r="AE1050" i="2"/>
  <c r="AD1050" i="2"/>
  <c r="AJ1050" i="2"/>
  <c r="AI1050" i="2"/>
  <c r="I1050" i="2"/>
  <c r="AF1098" i="2"/>
  <c r="AG1098" i="2"/>
  <c r="AE1098" i="2"/>
  <c r="AD1098" i="2"/>
  <c r="AC1098" i="2"/>
  <c r="AB1098" i="2"/>
  <c r="AJ1098" i="2"/>
  <c r="AI1098" i="2"/>
  <c r="I1098" i="2"/>
  <c r="AH1173" i="2"/>
  <c r="AJ1176" i="2"/>
  <c r="AG688" i="2"/>
  <c r="AF693" i="2"/>
  <c r="AF698" i="2"/>
  <c r="AF703" i="2"/>
  <c r="AB720" i="2"/>
  <c r="AB725" i="2"/>
  <c r="AB730" i="2"/>
  <c r="AG731" i="2"/>
  <c r="AG736" i="2"/>
  <c r="AF741" i="2"/>
  <c r="AF746" i="2"/>
  <c r="AF751" i="2"/>
  <c r="AE756" i="2"/>
  <c r="AE761" i="2"/>
  <c r="I764" i="2"/>
  <c r="AH764" i="2"/>
  <c r="AE766" i="2"/>
  <c r="AB768" i="2"/>
  <c r="AG769" i="2"/>
  <c r="AE771" i="2"/>
  <c r="AJ772" i="2"/>
  <c r="AB773" i="2"/>
  <c r="AG774" i="2"/>
  <c r="AJ777" i="2"/>
  <c r="AB778" i="2"/>
  <c r="AG779" i="2"/>
  <c r="AI782" i="2"/>
  <c r="AG784" i="2"/>
  <c r="AI787" i="2"/>
  <c r="AF789" i="2"/>
  <c r="AF794" i="2"/>
  <c r="AF799" i="2"/>
  <c r="AE804" i="2"/>
  <c r="AE809" i="2"/>
  <c r="AJ810" i="2"/>
  <c r="I812" i="2"/>
  <c r="AH812" i="2"/>
  <c r="AE814" i="2"/>
  <c r="AJ815" i="2"/>
  <c r="AB816" i="2"/>
  <c r="AG817" i="2"/>
  <c r="AE819" i="2"/>
  <c r="AJ820" i="2"/>
  <c r="AB821" i="2"/>
  <c r="AH822" i="2"/>
  <c r="I824" i="2"/>
  <c r="AI824" i="2"/>
  <c r="AC835" i="2"/>
  <c r="AE835" i="2"/>
  <c r="AG835" i="2"/>
  <c r="AI837" i="2"/>
  <c r="AB837" i="2"/>
  <c r="AG837" i="2"/>
  <c r="AH839" i="2"/>
  <c r="AG841" i="2"/>
  <c r="I843" i="2"/>
  <c r="AI843" i="2"/>
  <c r="AB844" i="2"/>
  <c r="AH849" i="2"/>
  <c r="AB852" i="2"/>
  <c r="AB854" i="2"/>
  <c r="AH855" i="2"/>
  <c r="AG857" i="2"/>
  <c r="AC859" i="2"/>
  <c r="AG859" i="2"/>
  <c r="AC867" i="2"/>
  <c r="AG867" i="2"/>
  <c r="AI869" i="2"/>
  <c r="AG869" i="2"/>
  <c r="AC871" i="2"/>
  <c r="AH871" i="2"/>
  <c r="I871" i="2"/>
  <c r="AG871" i="2"/>
  <c r="AH873" i="2"/>
  <c r="AB874" i="2"/>
  <c r="AB876" i="2"/>
  <c r="AD878" i="2"/>
  <c r="AF880" i="2"/>
  <c r="AB880" i="2"/>
  <c r="AI880" i="2"/>
  <c r="AI883" i="2"/>
  <c r="AC884" i="2"/>
  <c r="AG886" i="2"/>
  <c r="AE886" i="2"/>
  <c r="AI886" i="2"/>
  <c r="AC890" i="2"/>
  <c r="AG892" i="2"/>
  <c r="AF895" i="2"/>
  <c r="AE900" i="2"/>
  <c r="AC905" i="2"/>
  <c r="AD907" i="2"/>
  <c r="AJ913" i="2"/>
  <c r="AI921" i="2"/>
  <c r="AE921" i="2"/>
  <c r="AC921" i="2"/>
  <c r="AH921" i="2"/>
  <c r="AC922" i="2"/>
  <c r="AF925" i="2"/>
  <c r="AH928" i="2"/>
  <c r="AH932" i="2"/>
  <c r="AI935" i="2"/>
  <c r="AC935" i="2"/>
  <c r="AH935" i="2"/>
  <c r="AF935" i="2"/>
  <c r="AG936" i="2"/>
  <c r="AI939" i="2"/>
  <c r="AC939" i="2"/>
  <c r="AH939" i="2"/>
  <c r="AJ939" i="2"/>
  <c r="AI943" i="2"/>
  <c r="AC943" i="2"/>
  <c r="AH943" i="2"/>
  <c r="AG947" i="2"/>
  <c r="AC948" i="2"/>
  <c r="AG951" i="2"/>
  <c r="AF954" i="2"/>
  <c r="AJ954" i="2"/>
  <c r="AI954" i="2"/>
  <c r="AH955" i="2"/>
  <c r="AE956" i="2"/>
  <c r="I958" i="2"/>
  <c r="AI960" i="2"/>
  <c r="AC965" i="2"/>
  <c r="AI965" i="2"/>
  <c r="AJ965" i="2"/>
  <c r="I965" i="2"/>
  <c r="AI966" i="2"/>
  <c r="AH971" i="2"/>
  <c r="AE973" i="2"/>
  <c r="AG977" i="2"/>
  <c r="AC989" i="2"/>
  <c r="AI989" i="2"/>
  <c r="AJ989" i="2"/>
  <c r="I989" i="2"/>
  <c r="AF990" i="2"/>
  <c r="AG990" i="2"/>
  <c r="AE990" i="2"/>
  <c r="AD990" i="2"/>
  <c r="AC990" i="2"/>
  <c r="AG993" i="2"/>
  <c r="AG1000" i="2"/>
  <c r="AE1002" i="2"/>
  <c r="AD1004" i="2"/>
  <c r="AH1010" i="2"/>
  <c r="AE1011" i="2"/>
  <c r="AB1013" i="2"/>
  <c r="AC1026" i="2"/>
  <c r="AC1157" i="2"/>
  <c r="AJ1157" i="2"/>
  <c r="AI1157" i="2"/>
  <c r="AG1157" i="2"/>
  <c r="AF1157" i="2"/>
  <c r="AE1157" i="2"/>
  <c r="AD1157" i="2"/>
  <c r="AB1157" i="2"/>
  <c r="I1157" i="2"/>
  <c r="AB750" i="2"/>
  <c r="AG756" i="2"/>
  <c r="AF761" i="2"/>
  <c r="AF766" i="2"/>
  <c r="AF771" i="2"/>
  <c r="AJ782" i="2"/>
  <c r="AB788" i="2"/>
  <c r="AB793" i="2"/>
  <c r="AB798" i="2"/>
  <c r="AG804" i="2"/>
  <c r="AF809" i="2"/>
  <c r="AF814" i="2"/>
  <c r="AF819" i="2"/>
  <c r="AB823" i="2"/>
  <c r="AB840" i="2"/>
  <c r="AC842" i="2"/>
  <c r="AC844" i="2"/>
  <c r="AC852" i="2"/>
  <c r="AC854" i="2"/>
  <c r="AI861" i="2"/>
  <c r="AH861" i="2"/>
  <c r="I861" i="2"/>
  <c r="AG861" i="2"/>
  <c r="AI865" i="2"/>
  <c r="AC865" i="2"/>
  <c r="AG865" i="2"/>
  <c r="AC874" i="2"/>
  <c r="AC876" i="2"/>
  <c r="AD884" i="2"/>
  <c r="AI889" i="2"/>
  <c r="AJ889" i="2"/>
  <c r="AG889" i="2"/>
  <c r="AH889" i="2"/>
  <c r="AD890" i="2"/>
  <c r="AC893" i="2"/>
  <c r="AG895" i="2"/>
  <c r="AI897" i="2"/>
  <c r="AJ897" i="2"/>
  <c r="AG897" i="2"/>
  <c r="AC898" i="2"/>
  <c r="AG900" i="2"/>
  <c r="AI902" i="2"/>
  <c r="AG902" i="2"/>
  <c r="AE907" i="2"/>
  <c r="AF916" i="2"/>
  <c r="AE916" i="2"/>
  <c r="AC916" i="2"/>
  <c r="AI916" i="2"/>
  <c r="AD922" i="2"/>
  <c r="AF924" i="2"/>
  <c r="AI924" i="2"/>
  <c r="I924" i="2"/>
  <c r="AG924" i="2"/>
  <c r="AG925" i="2"/>
  <c r="AH936" i="2"/>
  <c r="AD948" i="2"/>
  <c r="AH977" i="2"/>
  <c r="AI991" i="2"/>
  <c r="AC991" i="2"/>
  <c r="AH993" i="2"/>
  <c r="AG1002" i="2"/>
  <c r="AF1008" i="2"/>
  <c r="AC1008" i="2"/>
  <c r="AB1008" i="2"/>
  <c r="AF1011" i="2"/>
  <c r="AC1049" i="2"/>
  <c r="AI1049" i="2"/>
  <c r="AF1049" i="2"/>
  <c r="AE1049" i="2"/>
  <c r="AD1049" i="2"/>
  <c r="AB1049" i="2"/>
  <c r="AC1133" i="2"/>
  <c r="AI1133" i="2"/>
  <c r="AF1133" i="2"/>
  <c r="AE1133" i="2"/>
  <c r="AD1133" i="2"/>
  <c r="AB1133" i="2"/>
  <c r="AJ1133" i="2"/>
  <c r="I1133" i="2"/>
  <c r="AH1133" i="2"/>
  <c r="AC1237" i="2"/>
  <c r="AB1237" i="2"/>
  <c r="AJ1237" i="2"/>
  <c r="AI1237" i="2"/>
  <c r="AH1237" i="2"/>
  <c r="I1237" i="2"/>
  <c r="AG1237" i="2"/>
  <c r="AF1237" i="2"/>
  <c r="AE1237" i="2"/>
  <c r="AD1237" i="2"/>
  <c r="AF892" i="2"/>
  <c r="AJ892" i="2"/>
  <c r="AI892" i="2"/>
  <c r="AH895" i="2"/>
  <c r="AH900" i="2"/>
  <c r="AF928" i="2"/>
  <c r="AI928" i="2"/>
  <c r="I928" i="2"/>
  <c r="AF932" i="2"/>
  <c r="AJ932" i="2"/>
  <c r="AI947" i="2"/>
  <c r="AC947" i="2"/>
  <c r="AJ947" i="2"/>
  <c r="AI951" i="2"/>
  <c r="AC951" i="2"/>
  <c r="AD951" i="2"/>
  <c r="AJ951" i="2"/>
  <c r="AI955" i="2"/>
  <c r="AC955" i="2"/>
  <c r="AF955" i="2"/>
  <c r="AE955" i="2"/>
  <c r="AD955" i="2"/>
  <c r="AF960" i="2"/>
  <c r="AB960" i="2"/>
  <c r="AF966" i="2"/>
  <c r="AE966" i="2"/>
  <c r="AD966" i="2"/>
  <c r="AC966" i="2"/>
  <c r="AI971" i="2"/>
  <c r="AC971" i="2"/>
  <c r="AF976" i="2"/>
  <c r="AJ976" i="2"/>
  <c r="AI976" i="2"/>
  <c r="I976" i="2"/>
  <c r="AI999" i="2"/>
  <c r="AC999" i="2"/>
  <c r="AE999" i="2"/>
  <c r="AD999" i="2"/>
  <c r="AB999" i="2"/>
  <c r="AD1217" i="2"/>
  <c r="AC1217" i="2"/>
  <c r="AB1217" i="2"/>
  <c r="AJ1217" i="2"/>
  <c r="AI1217" i="2"/>
  <c r="AH1217" i="2"/>
  <c r="AG1217" i="2"/>
  <c r="AF1217" i="2"/>
  <c r="AE1217" i="2"/>
  <c r="I1217" i="2"/>
  <c r="AE878" i="2"/>
  <c r="AC878" i="2"/>
  <c r="AH878" i="2"/>
  <c r="AI900" i="2"/>
  <c r="AC907" i="2"/>
  <c r="AI907" i="2"/>
  <c r="AG907" i="2"/>
  <c r="AC925" i="2"/>
  <c r="AI925" i="2"/>
  <c r="AB925" i="2"/>
  <c r="AJ925" i="2"/>
  <c r="AF936" i="2"/>
  <c r="AB936" i="2"/>
  <c r="AJ936" i="2"/>
  <c r="I960" i="2"/>
  <c r="I966" i="2"/>
  <c r="AC977" i="2"/>
  <c r="AI977" i="2"/>
  <c r="AE977" i="2"/>
  <c r="AD977" i="2"/>
  <c r="AB977" i="2"/>
  <c r="I991" i="2"/>
  <c r="AF995" i="2"/>
  <c r="AC1001" i="2"/>
  <c r="AI1001" i="2"/>
  <c r="AF1001" i="2"/>
  <c r="AE1001" i="2"/>
  <c r="AD1001" i="2"/>
  <c r="AB1001" i="2"/>
  <c r="AF1013" i="2"/>
  <c r="AH1014" i="2"/>
  <c r="AE1015" i="2"/>
  <c r="AC1037" i="2"/>
  <c r="AI1037" i="2"/>
  <c r="AF1037" i="2"/>
  <c r="AE1037" i="2"/>
  <c r="AJ1037" i="2"/>
  <c r="I1037" i="2"/>
  <c r="AH1037" i="2"/>
  <c r="AC1045" i="2"/>
  <c r="AI1045" i="2"/>
  <c r="AJ1045" i="2"/>
  <c r="I1045" i="2"/>
  <c r="AD1045" i="2"/>
  <c r="AB1045" i="2"/>
  <c r="I1049" i="2"/>
  <c r="AC1050" i="2"/>
  <c r="AC1109" i="2"/>
  <c r="AI1109" i="2"/>
  <c r="AF1109" i="2"/>
  <c r="AE1109" i="2"/>
  <c r="AD1109" i="2"/>
  <c r="AB1109" i="2"/>
  <c r="AJ1109" i="2"/>
  <c r="I1109" i="2"/>
  <c r="AH1109" i="2"/>
  <c r="AG1133" i="2"/>
  <c r="AJ1223" i="2"/>
  <c r="AI1223" i="2"/>
  <c r="AH1223" i="2"/>
  <c r="AF1223" i="2"/>
  <c r="AD1223" i="2"/>
  <c r="AC1223" i="2"/>
  <c r="AB1223" i="2"/>
  <c r="AG1223" i="2"/>
  <c r="AE1223" i="2"/>
  <c r="I1223" i="2"/>
  <c r="AF687" i="2"/>
  <c r="AJ698" i="2"/>
  <c r="AJ703" i="2"/>
  <c r="AG720" i="2"/>
  <c r="AF725" i="2"/>
  <c r="AF730" i="2"/>
  <c r="AF735" i="2"/>
  <c r="AJ746" i="2"/>
  <c r="AE750" i="2"/>
  <c r="AJ751" i="2"/>
  <c r="AE755" i="2"/>
  <c r="AJ756" i="2"/>
  <c r="AJ761" i="2"/>
  <c r="AI766" i="2"/>
  <c r="AG768" i="2"/>
  <c r="AI771" i="2"/>
  <c r="AF773" i="2"/>
  <c r="AF778" i="2"/>
  <c r="AC780" i="2"/>
  <c r="AF783" i="2"/>
  <c r="AC785" i="2"/>
  <c r="AE788" i="2"/>
  <c r="AC790" i="2"/>
  <c r="AE793" i="2"/>
  <c r="AJ794" i="2"/>
  <c r="AB795" i="2"/>
  <c r="AE798" i="2"/>
  <c r="AJ799" i="2"/>
  <c r="AE803" i="2"/>
  <c r="AJ804" i="2"/>
  <c r="AJ809" i="2"/>
  <c r="AB810" i="2"/>
  <c r="AI814" i="2"/>
  <c r="AG816" i="2"/>
  <c r="AI819" i="2"/>
  <c r="AF821" i="2"/>
  <c r="AI825" i="2"/>
  <c r="AE825" i="2"/>
  <c r="AG825" i="2"/>
  <c r="AB830" i="2"/>
  <c r="AC832" i="2"/>
  <c r="AD834" i="2"/>
  <c r="AD836" i="2"/>
  <c r="AG844" i="2"/>
  <c r="AI846" i="2"/>
  <c r="AF846" i="2"/>
  <c r="AD850" i="2"/>
  <c r="AG850" i="2"/>
  <c r="AG852" i="2"/>
  <c r="AD860" i="2"/>
  <c r="AD864" i="2"/>
  <c r="AD866" i="2"/>
  <c r="AI878" i="2"/>
  <c r="AD879" i="2"/>
  <c r="AI881" i="2"/>
  <c r="AG881" i="2"/>
  <c r="AE881" i="2"/>
  <c r="AJ881" i="2"/>
  <c r="AD882" i="2"/>
  <c r="AD885" i="2"/>
  <c r="AC887" i="2"/>
  <c r="AJ887" i="2"/>
  <c r="AH887" i="2"/>
  <c r="AC888" i="2"/>
  <c r="I895" i="2"/>
  <c r="AJ895" i="2"/>
  <c r="I900" i="2"/>
  <c r="AJ900" i="2"/>
  <c r="AG905" i="2"/>
  <c r="AH907" i="2"/>
  <c r="AB908" i="2"/>
  <c r="AD915" i="2"/>
  <c r="AD920" i="2"/>
  <c r="AD923" i="2"/>
  <c r="AC929" i="2"/>
  <c r="AI929" i="2"/>
  <c r="AE929" i="2"/>
  <c r="AB929" i="2"/>
  <c r="AJ929" i="2"/>
  <c r="AD930" i="2"/>
  <c r="I936" i="2"/>
  <c r="AD938" i="2"/>
  <c r="AF940" i="2"/>
  <c r="AD940" i="2"/>
  <c r="AB940" i="2"/>
  <c r="AJ940" i="2"/>
  <c r="AF941" i="2"/>
  <c r="AB942" i="2"/>
  <c r="AF944" i="2"/>
  <c r="AG944" i="2"/>
  <c r="AD944" i="2"/>
  <c r="AJ944" i="2"/>
  <c r="AF945" i="2"/>
  <c r="I947" i="2"/>
  <c r="AF949" i="2"/>
  <c r="I951" i="2"/>
  <c r="AD953" i="2"/>
  <c r="I955" i="2"/>
  <c r="AE963" i="2"/>
  <c r="AI967" i="2"/>
  <c r="AC967" i="2"/>
  <c r="AJ967" i="2"/>
  <c r="AH968" i="2"/>
  <c r="AE969" i="2"/>
  <c r="I971" i="2"/>
  <c r="AF982" i="2"/>
  <c r="AB982" i="2"/>
  <c r="AC993" i="2"/>
  <c r="AI993" i="2"/>
  <c r="AF1000" i="2"/>
  <c r="AJ1000" i="2"/>
  <c r="AI1000" i="2"/>
  <c r="I1000" i="2"/>
  <c r="AF1010" i="2"/>
  <c r="AD1010" i="2"/>
  <c r="AC1010" i="2"/>
  <c r="AB1010" i="2"/>
  <c r="AI1047" i="2"/>
  <c r="AC1047" i="2"/>
  <c r="AE1047" i="2"/>
  <c r="AD1047" i="2"/>
  <c r="AB1047" i="2"/>
  <c r="AF750" i="2"/>
  <c r="AF755" i="2"/>
  <c r="AJ766" i="2"/>
  <c r="AB772" i="2"/>
  <c r="AB777" i="2"/>
  <c r="AG788" i="2"/>
  <c r="AF793" i="2"/>
  <c r="AF798" i="2"/>
  <c r="AF803" i="2"/>
  <c r="AC810" i="2"/>
  <c r="AB815" i="2"/>
  <c r="AC823" i="2"/>
  <c r="AH823" i="2"/>
  <c r="I823" i="2"/>
  <c r="AG823" i="2"/>
  <c r="AC830" i="2"/>
  <c r="AD832" i="2"/>
  <c r="AF840" i="2"/>
  <c r="AD840" i="2"/>
  <c r="AH840" i="2"/>
  <c r="AB842" i="2"/>
  <c r="AG842" i="2"/>
  <c r="AH844" i="2"/>
  <c r="AH852" i="2"/>
  <c r="AG854" i="2"/>
  <c r="AJ874" i="2"/>
  <c r="AG874" i="2"/>
  <c r="AF876" i="2"/>
  <c r="AH876" i="2"/>
  <c r="I876" i="2"/>
  <c r="AI876" i="2"/>
  <c r="I878" i="2"/>
  <c r="AJ878" i="2"/>
  <c r="AF884" i="2"/>
  <c r="AJ884" i="2"/>
  <c r="AH884" i="2"/>
  <c r="I884" i="2"/>
  <c r="AE885" i="2"/>
  <c r="AE888" i="2"/>
  <c r="AB890" i="2"/>
  <c r="AH890" i="2"/>
  <c r="AI893" i="2"/>
  <c r="AD893" i="2"/>
  <c r="AB893" i="2"/>
  <c r="AH893" i="2"/>
  <c r="AD898" i="2"/>
  <c r="AB898" i="2"/>
  <c r="AH898" i="2"/>
  <c r="AH905" i="2"/>
  <c r="I907" i="2"/>
  <c r="AJ907" i="2"/>
  <c r="AE915" i="2"/>
  <c r="AE920" i="2"/>
  <c r="AJ922" i="2"/>
  <c r="AH922" i="2"/>
  <c r="I922" i="2"/>
  <c r="AI922" i="2"/>
  <c r="AE923" i="2"/>
  <c r="I925" i="2"/>
  <c r="AE930" i="2"/>
  <c r="AF948" i="2"/>
  <c r="AI948" i="2"/>
  <c r="I948" i="2"/>
  <c r="AG948" i="2"/>
  <c r="AF953" i="2"/>
  <c r="AF956" i="2"/>
  <c r="AF963" i="2"/>
  <c r="AC973" i="2"/>
  <c r="AI973" i="2"/>
  <c r="AB973" i="2"/>
  <c r="I977" i="2"/>
  <c r="I982" i="2"/>
  <c r="AH995" i="2"/>
  <c r="AF1002" i="2"/>
  <c r="AJ1002" i="2"/>
  <c r="AI1011" i="2"/>
  <c r="AC1011" i="2"/>
  <c r="AJ1011" i="2"/>
  <c r="I1011" i="2"/>
  <c r="AH1011" i="2"/>
  <c r="AF1028" i="2"/>
  <c r="AG1028" i="2"/>
  <c r="AJ1028" i="2"/>
  <c r="AF1036" i="2"/>
  <c r="AE1036" i="2"/>
  <c r="AD1036" i="2"/>
  <c r="AC1036" i="2"/>
  <c r="AB1036" i="2"/>
  <c r="AC1061" i="2"/>
  <c r="AI1061" i="2"/>
  <c r="AF1061" i="2"/>
  <c r="AE1061" i="2"/>
  <c r="AD1061" i="2"/>
  <c r="AB1061" i="2"/>
  <c r="AJ1061" i="2"/>
  <c r="I1061" i="2"/>
  <c r="AH1061" i="2"/>
  <c r="AF1146" i="2"/>
  <c r="AG1146" i="2"/>
  <c r="AE1146" i="2"/>
  <c r="AD1146" i="2"/>
  <c r="AC1146" i="2"/>
  <c r="AB1146" i="2"/>
  <c r="AJ1146" i="2"/>
  <c r="AI1146" i="2"/>
  <c r="I1146" i="2"/>
  <c r="AF1024" i="2"/>
  <c r="AH1024" i="2"/>
  <c r="AI1035" i="2"/>
  <c r="AC1035" i="2"/>
  <c r="AG1035" i="2"/>
  <c r="I1039" i="2"/>
  <c r="AJ1039" i="2"/>
  <c r="AF1048" i="2"/>
  <c r="AH1048" i="2"/>
  <c r="AJ1052" i="2"/>
  <c r="AI1059" i="2"/>
  <c r="AC1059" i="2"/>
  <c r="AG1059" i="2"/>
  <c r="AB1062" i="2"/>
  <c r="I1063" i="2"/>
  <c r="AJ1063" i="2"/>
  <c r="AF1072" i="2"/>
  <c r="AH1072" i="2"/>
  <c r="AJ1076" i="2"/>
  <c r="AI1083" i="2"/>
  <c r="AC1083" i="2"/>
  <c r="AG1083" i="2"/>
  <c r="AB1086" i="2"/>
  <c r="I1087" i="2"/>
  <c r="AJ1087" i="2"/>
  <c r="AF1096" i="2"/>
  <c r="AH1096" i="2"/>
  <c r="AJ1100" i="2"/>
  <c r="AI1107" i="2"/>
  <c r="AC1107" i="2"/>
  <c r="AG1107" i="2"/>
  <c r="AB1110" i="2"/>
  <c r="I1111" i="2"/>
  <c r="AJ1111" i="2"/>
  <c r="AF1120" i="2"/>
  <c r="AH1120" i="2"/>
  <c r="AJ1124" i="2"/>
  <c r="AI1131" i="2"/>
  <c r="AC1131" i="2"/>
  <c r="AG1131" i="2"/>
  <c r="AB1134" i="2"/>
  <c r="I1135" i="2"/>
  <c r="AJ1135" i="2"/>
  <c r="AF1144" i="2"/>
  <c r="AH1144" i="2"/>
  <c r="AJ1148" i="2"/>
  <c r="AI1151" i="2"/>
  <c r="AD1151" i="2"/>
  <c r="AC1151" i="2"/>
  <c r="AH1151" i="2"/>
  <c r="AC1152" i="2"/>
  <c r="AF1154" i="2"/>
  <c r="AI1154" i="2"/>
  <c r="AB1162" i="2"/>
  <c r="AB1165" i="2"/>
  <c r="AI1167" i="2"/>
  <c r="AD1167" i="2"/>
  <c r="AC1167" i="2"/>
  <c r="AH1167" i="2"/>
  <c r="AC1168" i="2"/>
  <c r="AF1170" i="2"/>
  <c r="AI1170" i="2"/>
  <c r="AB1178" i="2"/>
  <c r="AI1180" i="2"/>
  <c r="AG1180" i="2"/>
  <c r="I1180" i="2"/>
  <c r="AF1180" i="2"/>
  <c r="AB1183" i="2"/>
  <c r="AE1188" i="2"/>
  <c r="AD1189" i="2"/>
  <c r="AF1194" i="2"/>
  <c r="AC1194" i="2"/>
  <c r="AB1197" i="2"/>
  <c r="AB1198" i="2"/>
  <c r="AI1202" i="2"/>
  <c r="AB1206" i="2"/>
  <c r="I1213" i="2"/>
  <c r="I1221" i="2"/>
  <c r="AB1245" i="2"/>
  <c r="AG1255" i="2"/>
  <c r="I1255" i="2"/>
  <c r="AD1255" i="2"/>
  <c r="AC1255" i="2"/>
  <c r="AB1255" i="2"/>
  <c r="AJ1255" i="2"/>
  <c r="AI1255" i="2"/>
  <c r="AF1255" i="2"/>
  <c r="AI1338" i="2"/>
  <c r="AD1338" i="2"/>
  <c r="AC1338" i="2"/>
  <c r="AB1338" i="2"/>
  <c r="AJ1338" i="2"/>
  <c r="I1338" i="2"/>
  <c r="AH1338" i="2"/>
  <c r="AF1338" i="2"/>
  <c r="AG904" i="2"/>
  <c r="AF909" i="2"/>
  <c r="AF914" i="2"/>
  <c r="AF919" i="2"/>
  <c r="AF926" i="2"/>
  <c r="AH926" i="2"/>
  <c r="AC937" i="2"/>
  <c r="AI937" i="2"/>
  <c r="AG937" i="2"/>
  <c r="AF950" i="2"/>
  <c r="AH950" i="2"/>
  <c r="AC961" i="2"/>
  <c r="AI961" i="2"/>
  <c r="AG961" i="2"/>
  <c r="AF974" i="2"/>
  <c r="AH974" i="2"/>
  <c r="AC985" i="2"/>
  <c r="AI985" i="2"/>
  <c r="AG985" i="2"/>
  <c r="AD992" i="2"/>
  <c r="AF998" i="2"/>
  <c r="AH998" i="2"/>
  <c r="AD1003" i="2"/>
  <c r="AC1009" i="2"/>
  <c r="AI1009" i="2"/>
  <c r="AG1009" i="2"/>
  <c r="AD1016" i="2"/>
  <c r="AF1022" i="2"/>
  <c r="AH1022" i="2"/>
  <c r="I1024" i="2"/>
  <c r="AI1024" i="2"/>
  <c r="AD1027" i="2"/>
  <c r="AC1033" i="2"/>
  <c r="AI1033" i="2"/>
  <c r="AG1033" i="2"/>
  <c r="AH1035" i="2"/>
  <c r="AD1040" i="2"/>
  <c r="AF1046" i="2"/>
  <c r="AH1046" i="2"/>
  <c r="I1048" i="2"/>
  <c r="AI1048" i="2"/>
  <c r="AD1051" i="2"/>
  <c r="AC1057" i="2"/>
  <c r="AI1057" i="2"/>
  <c r="AG1057" i="2"/>
  <c r="AH1059" i="2"/>
  <c r="AB1060" i="2"/>
  <c r="AC1062" i="2"/>
  <c r="AD1064" i="2"/>
  <c r="AF1070" i="2"/>
  <c r="AH1070" i="2"/>
  <c r="I1072" i="2"/>
  <c r="AI1072" i="2"/>
  <c r="AB1073" i="2"/>
  <c r="AD1075" i="2"/>
  <c r="AC1081" i="2"/>
  <c r="AI1081" i="2"/>
  <c r="AG1081" i="2"/>
  <c r="AH1083" i="2"/>
  <c r="AB1084" i="2"/>
  <c r="AC1086" i="2"/>
  <c r="AD1088" i="2"/>
  <c r="AF1094" i="2"/>
  <c r="AH1094" i="2"/>
  <c r="I1096" i="2"/>
  <c r="AI1096" i="2"/>
  <c r="AB1097" i="2"/>
  <c r="AD1099" i="2"/>
  <c r="AC1105" i="2"/>
  <c r="AI1105" i="2"/>
  <c r="AG1105" i="2"/>
  <c r="AH1107" i="2"/>
  <c r="AB1108" i="2"/>
  <c r="AC1110" i="2"/>
  <c r="AD1112" i="2"/>
  <c r="AF1118" i="2"/>
  <c r="AH1118" i="2"/>
  <c r="I1120" i="2"/>
  <c r="AI1120" i="2"/>
  <c r="AB1121" i="2"/>
  <c r="AD1123" i="2"/>
  <c r="AC1129" i="2"/>
  <c r="AI1129" i="2"/>
  <c r="AG1129" i="2"/>
  <c r="AH1131" i="2"/>
  <c r="AB1132" i="2"/>
  <c r="AC1134" i="2"/>
  <c r="AD1136" i="2"/>
  <c r="AF1142" i="2"/>
  <c r="AH1142" i="2"/>
  <c r="I1144" i="2"/>
  <c r="AI1144" i="2"/>
  <c r="AB1145" i="2"/>
  <c r="AD1147" i="2"/>
  <c r="AJ1151" i="2"/>
  <c r="AD1152" i="2"/>
  <c r="I1154" i="2"/>
  <c r="AJ1154" i="2"/>
  <c r="AC1162" i="2"/>
  <c r="AD1165" i="2"/>
  <c r="AJ1167" i="2"/>
  <c r="AD1168" i="2"/>
  <c r="I1170" i="2"/>
  <c r="AJ1170" i="2"/>
  <c r="AC1178" i="2"/>
  <c r="AC1181" i="2"/>
  <c r="AJ1181" i="2"/>
  <c r="AI1181" i="2"/>
  <c r="AE1183" i="2"/>
  <c r="AB1184" i="2"/>
  <c r="AI1187" i="2"/>
  <c r="AF1187" i="2"/>
  <c r="AD1187" i="2"/>
  <c r="AC1187" i="2"/>
  <c r="AH1188" i="2"/>
  <c r="AE1189" i="2"/>
  <c r="AB1190" i="2"/>
  <c r="I1194" i="2"/>
  <c r="AI1195" i="2"/>
  <c r="AF1195" i="2"/>
  <c r="AD1195" i="2"/>
  <c r="AC1195" i="2"/>
  <c r="AB1195" i="2"/>
  <c r="AD1197" i="2"/>
  <c r="AD1198" i="2"/>
  <c r="AC1201" i="2"/>
  <c r="AJ1201" i="2"/>
  <c r="AI1201" i="2"/>
  <c r="AH1201" i="2"/>
  <c r="AD1206" i="2"/>
  <c r="AE1207" i="2"/>
  <c r="AB1210" i="2"/>
  <c r="AD1225" i="2"/>
  <c r="AC1225" i="2"/>
  <c r="AB1225" i="2"/>
  <c r="AJ1225" i="2"/>
  <c r="AI1225" i="2"/>
  <c r="AH1225" i="2"/>
  <c r="AF1245" i="2"/>
  <c r="AI1294" i="2"/>
  <c r="AD1294" i="2"/>
  <c r="AF1294" i="2"/>
  <c r="AE1294" i="2"/>
  <c r="AC1294" i="2"/>
  <c r="AB1294" i="2"/>
  <c r="AH1294" i="2"/>
  <c r="AG1303" i="2"/>
  <c r="I1303" i="2"/>
  <c r="AD1303" i="2"/>
  <c r="AC1303" i="2"/>
  <c r="AB1303" i="2"/>
  <c r="AJ1303" i="2"/>
  <c r="AI1303" i="2"/>
  <c r="AF1303" i="2"/>
  <c r="AG1331" i="2"/>
  <c r="I1331" i="2"/>
  <c r="AF1331" i="2"/>
  <c r="AE1331" i="2"/>
  <c r="AD1331" i="2"/>
  <c r="AC1331" i="2"/>
  <c r="AB1331" i="2"/>
  <c r="AI1331" i="2"/>
  <c r="AI1366" i="2"/>
  <c r="AD1366" i="2"/>
  <c r="AB1366" i="2"/>
  <c r="AG1366" i="2"/>
  <c r="AF1366" i="2"/>
  <c r="AE1366" i="2"/>
  <c r="AC1366" i="2"/>
  <c r="AJ1366" i="2"/>
  <c r="AI1399" i="2"/>
  <c r="AG1399" i="2"/>
  <c r="AF1399" i="2"/>
  <c r="AE1399" i="2"/>
  <c r="AD1399" i="2"/>
  <c r="AC1399" i="2"/>
  <c r="AJ1399" i="2"/>
  <c r="AH1399" i="2"/>
  <c r="AB1399" i="2"/>
  <c r="I1399" i="2"/>
  <c r="AI959" i="2"/>
  <c r="AC959" i="2"/>
  <c r="AG959" i="2"/>
  <c r="AF972" i="2"/>
  <c r="AH972" i="2"/>
  <c r="AI983" i="2"/>
  <c r="AC983" i="2"/>
  <c r="AG983" i="2"/>
  <c r="AE992" i="2"/>
  <c r="AF996" i="2"/>
  <c r="AH996" i="2"/>
  <c r="AE1003" i="2"/>
  <c r="AI1007" i="2"/>
  <c r="AC1007" i="2"/>
  <c r="AG1007" i="2"/>
  <c r="AE1016" i="2"/>
  <c r="AF1020" i="2"/>
  <c r="AH1020" i="2"/>
  <c r="AJ1024" i="2"/>
  <c r="AE1027" i="2"/>
  <c r="AI1031" i="2"/>
  <c r="AC1031" i="2"/>
  <c r="AG1031" i="2"/>
  <c r="I1035" i="2"/>
  <c r="AJ1035" i="2"/>
  <c r="AE1040" i="2"/>
  <c r="AF1044" i="2"/>
  <c r="AH1044" i="2"/>
  <c r="AJ1048" i="2"/>
  <c r="AE1051" i="2"/>
  <c r="AI1055" i="2"/>
  <c r="AC1055" i="2"/>
  <c r="AG1055" i="2"/>
  <c r="AB1058" i="2"/>
  <c r="I1059" i="2"/>
  <c r="AJ1059" i="2"/>
  <c r="AC1060" i="2"/>
  <c r="AD1062" i="2"/>
  <c r="AE1064" i="2"/>
  <c r="AF1068" i="2"/>
  <c r="AH1068" i="2"/>
  <c r="AB1071" i="2"/>
  <c r="AJ1072" i="2"/>
  <c r="AD1073" i="2"/>
  <c r="AE1075" i="2"/>
  <c r="AI1079" i="2"/>
  <c r="AC1079" i="2"/>
  <c r="AG1079" i="2"/>
  <c r="AB1082" i="2"/>
  <c r="I1083" i="2"/>
  <c r="AJ1083" i="2"/>
  <c r="AC1084" i="2"/>
  <c r="AD1086" i="2"/>
  <c r="AE1088" i="2"/>
  <c r="AF1092" i="2"/>
  <c r="AH1092" i="2"/>
  <c r="AB1095" i="2"/>
  <c r="AJ1096" i="2"/>
  <c r="AD1097" i="2"/>
  <c r="AE1099" i="2"/>
  <c r="AI1103" i="2"/>
  <c r="AC1103" i="2"/>
  <c r="AG1103" i="2"/>
  <c r="AB1106" i="2"/>
  <c r="I1107" i="2"/>
  <c r="AJ1107" i="2"/>
  <c r="AC1108" i="2"/>
  <c r="AD1110" i="2"/>
  <c r="AE1112" i="2"/>
  <c r="AF1116" i="2"/>
  <c r="AH1116" i="2"/>
  <c r="AB1119" i="2"/>
  <c r="AJ1120" i="2"/>
  <c r="AD1121" i="2"/>
  <c r="AE1123" i="2"/>
  <c r="AI1127" i="2"/>
  <c r="AC1127" i="2"/>
  <c r="AG1127" i="2"/>
  <c r="AB1130" i="2"/>
  <c r="I1131" i="2"/>
  <c r="AJ1131" i="2"/>
  <c r="AC1132" i="2"/>
  <c r="AD1134" i="2"/>
  <c r="AE1136" i="2"/>
  <c r="AF1140" i="2"/>
  <c r="AH1140" i="2"/>
  <c r="AB1143" i="2"/>
  <c r="AJ1144" i="2"/>
  <c r="AD1145" i="2"/>
  <c r="AE1147" i="2"/>
  <c r="I1151" i="2"/>
  <c r="AE1152" i="2"/>
  <c r="AB1156" i="2"/>
  <c r="AB1159" i="2"/>
  <c r="AC1161" i="2"/>
  <c r="AJ1161" i="2"/>
  <c r="AI1161" i="2"/>
  <c r="AH1161" i="2"/>
  <c r="AD1162" i="2"/>
  <c r="AG1164" i="2"/>
  <c r="I1164" i="2"/>
  <c r="AF1164" i="2"/>
  <c r="AJ1164" i="2"/>
  <c r="AE1165" i="2"/>
  <c r="I1167" i="2"/>
  <c r="AE1168" i="2"/>
  <c r="AB1172" i="2"/>
  <c r="AB1175" i="2"/>
  <c r="AC1177" i="2"/>
  <c r="AJ1177" i="2"/>
  <c r="AI1177" i="2"/>
  <c r="AH1177" i="2"/>
  <c r="AD1178" i="2"/>
  <c r="AG1183" i="2"/>
  <c r="AC1184" i="2"/>
  <c r="AF1189" i="2"/>
  <c r="AD1190" i="2"/>
  <c r="AE1197" i="2"/>
  <c r="AE1198" i="2"/>
  <c r="AF1202" i="2"/>
  <c r="AC1202" i="2"/>
  <c r="AB1205" i="2"/>
  <c r="AE1206" i="2"/>
  <c r="AG1207" i="2"/>
  <c r="AE1211" i="2"/>
  <c r="AB1214" i="2"/>
  <c r="AE1219" i="2"/>
  <c r="AJ1227" i="2"/>
  <c r="AI1227" i="2"/>
  <c r="AH1227" i="2"/>
  <c r="AF1227" i="2"/>
  <c r="AD1227" i="2"/>
  <c r="AC1227" i="2"/>
  <c r="AB1227" i="2"/>
  <c r="AG1245" i="2"/>
  <c r="AE1338" i="2"/>
  <c r="I1366" i="2"/>
  <c r="AG848" i="2"/>
  <c r="AF853" i="2"/>
  <c r="AF858" i="2"/>
  <c r="AF863" i="2"/>
  <c r="AG896" i="2"/>
  <c r="AF901" i="2"/>
  <c r="AI904" i="2"/>
  <c r="AF906" i="2"/>
  <c r="I909" i="2"/>
  <c r="AH909" i="2"/>
  <c r="AF911" i="2"/>
  <c r="I914" i="2"/>
  <c r="AH914" i="2"/>
  <c r="I919" i="2"/>
  <c r="AH919" i="2"/>
  <c r="AJ926" i="2"/>
  <c r="AC933" i="2"/>
  <c r="AI933" i="2"/>
  <c r="AG933" i="2"/>
  <c r="I937" i="2"/>
  <c r="AJ937" i="2"/>
  <c r="AF946" i="2"/>
  <c r="AH946" i="2"/>
  <c r="AJ950" i="2"/>
  <c r="AC957" i="2"/>
  <c r="AI957" i="2"/>
  <c r="AG957" i="2"/>
  <c r="AH959" i="2"/>
  <c r="I961" i="2"/>
  <c r="AJ961" i="2"/>
  <c r="AF970" i="2"/>
  <c r="AH970" i="2"/>
  <c r="I972" i="2"/>
  <c r="AI972" i="2"/>
  <c r="AJ974" i="2"/>
  <c r="AC981" i="2"/>
  <c r="AI981" i="2"/>
  <c r="AG981" i="2"/>
  <c r="AH983" i="2"/>
  <c r="I985" i="2"/>
  <c r="AJ985" i="2"/>
  <c r="AF994" i="2"/>
  <c r="AH994" i="2"/>
  <c r="I996" i="2"/>
  <c r="AI996" i="2"/>
  <c r="AJ998" i="2"/>
  <c r="AC1005" i="2"/>
  <c r="AI1005" i="2"/>
  <c r="AG1005" i="2"/>
  <c r="AH1007" i="2"/>
  <c r="I1009" i="2"/>
  <c r="AJ1009" i="2"/>
  <c r="AF1018" i="2"/>
  <c r="AH1018" i="2"/>
  <c r="I1020" i="2"/>
  <c r="AI1020" i="2"/>
  <c r="AJ1022" i="2"/>
  <c r="AC1029" i="2"/>
  <c r="AI1029" i="2"/>
  <c r="AG1029" i="2"/>
  <c r="AH1031" i="2"/>
  <c r="I1033" i="2"/>
  <c r="AJ1033" i="2"/>
  <c r="AF1042" i="2"/>
  <c r="AH1042" i="2"/>
  <c r="I1044" i="2"/>
  <c r="AI1044" i="2"/>
  <c r="AJ1046" i="2"/>
  <c r="AC1053" i="2"/>
  <c r="AI1053" i="2"/>
  <c r="AG1053" i="2"/>
  <c r="AH1055" i="2"/>
  <c r="AB1056" i="2"/>
  <c r="I1057" i="2"/>
  <c r="AJ1057" i="2"/>
  <c r="AC1058" i="2"/>
  <c r="AD1060" i="2"/>
  <c r="AE1062" i="2"/>
  <c r="AF1066" i="2"/>
  <c r="AH1066" i="2"/>
  <c r="I1068" i="2"/>
  <c r="AI1068" i="2"/>
  <c r="AB1069" i="2"/>
  <c r="AJ1070" i="2"/>
  <c r="AD1071" i="2"/>
  <c r="AE1073" i="2"/>
  <c r="AC1077" i="2"/>
  <c r="AI1077" i="2"/>
  <c r="AG1077" i="2"/>
  <c r="AH1079" i="2"/>
  <c r="AB1080" i="2"/>
  <c r="AC1082" i="2"/>
  <c r="AD1084" i="2"/>
  <c r="AE1086" i="2"/>
  <c r="AF1090" i="2"/>
  <c r="AH1090" i="2"/>
  <c r="I1092" i="2"/>
  <c r="AI1092" i="2"/>
  <c r="AB1093" i="2"/>
  <c r="AD1095" i="2"/>
  <c r="AE1097" i="2"/>
  <c r="AC1101" i="2"/>
  <c r="AI1101" i="2"/>
  <c r="AG1101" i="2"/>
  <c r="AH1103" i="2"/>
  <c r="AB1104" i="2"/>
  <c r="AC1106" i="2"/>
  <c r="AD1108" i="2"/>
  <c r="AE1110" i="2"/>
  <c r="AF1114" i="2"/>
  <c r="AH1114" i="2"/>
  <c r="I1116" i="2"/>
  <c r="AI1116" i="2"/>
  <c r="AB1117" i="2"/>
  <c r="AD1119" i="2"/>
  <c r="AE1121" i="2"/>
  <c r="AC1125" i="2"/>
  <c r="AI1125" i="2"/>
  <c r="AG1125" i="2"/>
  <c r="AH1127" i="2"/>
  <c r="AB1128" i="2"/>
  <c r="AC1130" i="2"/>
  <c r="AD1132" i="2"/>
  <c r="AE1134" i="2"/>
  <c r="AF1138" i="2"/>
  <c r="AH1138" i="2"/>
  <c r="I1140" i="2"/>
  <c r="AI1140" i="2"/>
  <c r="AB1141" i="2"/>
  <c r="AD1143" i="2"/>
  <c r="AE1145" i="2"/>
  <c r="AC1149" i="2"/>
  <c r="AI1149" i="2"/>
  <c r="AG1149" i="2"/>
  <c r="AB1150" i="2"/>
  <c r="AH1152" i="2"/>
  <c r="AB1153" i="2"/>
  <c r="AI1155" i="2"/>
  <c r="AD1155" i="2"/>
  <c r="AC1155" i="2"/>
  <c r="AH1155" i="2"/>
  <c r="AC1156" i="2"/>
  <c r="AF1158" i="2"/>
  <c r="AI1158" i="2"/>
  <c r="AE1159" i="2"/>
  <c r="AE1162" i="2"/>
  <c r="AF1165" i="2"/>
  <c r="AH1168" i="2"/>
  <c r="AB1169" i="2"/>
  <c r="AI1171" i="2"/>
  <c r="AD1171" i="2"/>
  <c r="AC1171" i="2"/>
  <c r="AH1171" i="2"/>
  <c r="AC1172" i="2"/>
  <c r="AF1174" i="2"/>
  <c r="AI1174" i="2"/>
  <c r="AE1175" i="2"/>
  <c r="AE1178" i="2"/>
  <c r="I1181" i="2"/>
  <c r="AF1182" i="2"/>
  <c r="AC1182" i="2"/>
  <c r="AJ1182" i="2"/>
  <c r="AH1183" i="2"/>
  <c r="AD1184" i="2"/>
  <c r="AG1189" i="2"/>
  <c r="AE1190" i="2"/>
  <c r="AF1197" i="2"/>
  <c r="AG1198" i="2"/>
  <c r="AE1199" i="2"/>
  <c r="I1202" i="2"/>
  <c r="AI1203" i="2"/>
  <c r="AF1203" i="2"/>
  <c r="AD1203" i="2"/>
  <c r="AC1203" i="2"/>
  <c r="AB1203" i="2"/>
  <c r="AE1205" i="2"/>
  <c r="AH1206" i="2"/>
  <c r="AG1211" i="2"/>
  <c r="AD1214" i="2"/>
  <c r="I1227" i="2"/>
  <c r="AJ1232" i="2"/>
  <c r="AC1232" i="2"/>
  <c r="AB1232" i="2"/>
  <c r="AI1232" i="2"/>
  <c r="AH1232" i="2"/>
  <c r="I1232" i="2"/>
  <c r="AG1232" i="2"/>
  <c r="AG1235" i="2"/>
  <c r="I1235" i="2"/>
  <c r="AE1235" i="2"/>
  <c r="AD1235" i="2"/>
  <c r="AC1235" i="2"/>
  <c r="AJ1235" i="2"/>
  <c r="AD1242" i="2"/>
  <c r="AB1242" i="2"/>
  <c r="AJ1242" i="2"/>
  <c r="AI1242" i="2"/>
  <c r="AH1242" i="2"/>
  <c r="I1242" i="2"/>
  <c r="AG1242" i="2"/>
  <c r="AE1255" i="2"/>
  <c r="AG1283" i="2"/>
  <c r="I1283" i="2"/>
  <c r="AF1283" i="2"/>
  <c r="AE1283" i="2"/>
  <c r="AD1283" i="2"/>
  <c r="AC1283" i="2"/>
  <c r="AB1283" i="2"/>
  <c r="AI1283" i="2"/>
  <c r="AI1290" i="2"/>
  <c r="AD1290" i="2"/>
  <c r="AC1290" i="2"/>
  <c r="AB1290" i="2"/>
  <c r="AJ1290" i="2"/>
  <c r="I1290" i="2"/>
  <c r="AH1290" i="2"/>
  <c r="AF1290" i="2"/>
  <c r="AF1458" i="2"/>
  <c r="AE1458" i="2"/>
  <c r="AJ1458" i="2"/>
  <c r="AI1458" i="2"/>
  <c r="AH1458" i="2"/>
  <c r="AG1458" i="2"/>
  <c r="AD1458" i="2"/>
  <c r="AC1458" i="2"/>
  <c r="AB1458" i="2"/>
  <c r="I1458" i="2"/>
  <c r="AF992" i="2"/>
  <c r="AH992" i="2"/>
  <c r="AI1003" i="2"/>
  <c r="AC1003" i="2"/>
  <c r="AG1003" i="2"/>
  <c r="AF1016" i="2"/>
  <c r="AH1016" i="2"/>
  <c r="AI1027" i="2"/>
  <c r="AC1027" i="2"/>
  <c r="AG1027" i="2"/>
  <c r="AF1040" i="2"/>
  <c r="AH1040" i="2"/>
  <c r="AI1051" i="2"/>
  <c r="AC1051" i="2"/>
  <c r="AG1051" i="2"/>
  <c r="AC1056" i="2"/>
  <c r="AD1058" i="2"/>
  <c r="AE1060" i="2"/>
  <c r="AF1064" i="2"/>
  <c r="AH1064" i="2"/>
  <c r="AB1067" i="2"/>
  <c r="AD1069" i="2"/>
  <c r="AE1071" i="2"/>
  <c r="AI1075" i="2"/>
  <c r="AC1075" i="2"/>
  <c r="AG1075" i="2"/>
  <c r="AC1080" i="2"/>
  <c r="AD1082" i="2"/>
  <c r="AE1084" i="2"/>
  <c r="AF1088" i="2"/>
  <c r="AH1088" i="2"/>
  <c r="AB1091" i="2"/>
  <c r="AD1093" i="2"/>
  <c r="AE1095" i="2"/>
  <c r="AI1099" i="2"/>
  <c r="AC1099" i="2"/>
  <c r="AG1099" i="2"/>
  <c r="AC1104" i="2"/>
  <c r="AD1106" i="2"/>
  <c r="AE1108" i="2"/>
  <c r="AF1112" i="2"/>
  <c r="AH1112" i="2"/>
  <c r="AD1117" i="2"/>
  <c r="AE1119" i="2"/>
  <c r="AI1123" i="2"/>
  <c r="AC1123" i="2"/>
  <c r="AG1123" i="2"/>
  <c r="AC1128" i="2"/>
  <c r="AD1130" i="2"/>
  <c r="AE1132" i="2"/>
  <c r="AF1136" i="2"/>
  <c r="AH1136" i="2"/>
  <c r="AD1141" i="2"/>
  <c r="AE1143" i="2"/>
  <c r="AI1147" i="2"/>
  <c r="AC1147" i="2"/>
  <c r="AG1147" i="2"/>
  <c r="AD1153" i="2"/>
  <c r="AD1156" i="2"/>
  <c r="AF1159" i="2"/>
  <c r="AG1162" i="2"/>
  <c r="AD1169" i="2"/>
  <c r="AD1172" i="2"/>
  <c r="AF1175" i="2"/>
  <c r="AG1178" i="2"/>
  <c r="AE1184" i="2"/>
  <c r="AI1188" i="2"/>
  <c r="AG1188" i="2"/>
  <c r="I1188" i="2"/>
  <c r="AF1188" i="2"/>
  <c r="AG1190" i="2"/>
  <c r="AH1198" i="2"/>
  <c r="AG1199" i="2"/>
  <c r="AF1205" i="2"/>
  <c r="AI1206" i="2"/>
  <c r="AB1213" i="2"/>
  <c r="AE1214" i="2"/>
  <c r="AE1221" i="2"/>
  <c r="AD1229" i="2"/>
  <c r="AC1229" i="2"/>
  <c r="AB1229" i="2"/>
  <c r="AJ1229" i="2"/>
  <c r="AI1229" i="2"/>
  <c r="AH1229" i="2"/>
  <c r="AI1254" i="2"/>
  <c r="AD1254" i="2"/>
  <c r="AJ1254" i="2"/>
  <c r="I1254" i="2"/>
  <c r="AH1254" i="2"/>
  <c r="AF1254" i="2"/>
  <c r="AE1254" i="2"/>
  <c r="AC1254" i="2"/>
  <c r="AB1254" i="2"/>
  <c r="AI1318" i="2"/>
  <c r="AD1318" i="2"/>
  <c r="AF1318" i="2"/>
  <c r="AE1318" i="2"/>
  <c r="AC1318" i="2"/>
  <c r="AB1318" i="2"/>
  <c r="AH1318" i="2"/>
  <c r="AG1327" i="2"/>
  <c r="I1327" i="2"/>
  <c r="AD1327" i="2"/>
  <c r="AC1327" i="2"/>
  <c r="AB1327" i="2"/>
  <c r="AJ1327" i="2"/>
  <c r="AI1327" i="2"/>
  <c r="AF1327" i="2"/>
  <c r="AF1062" i="2"/>
  <c r="AH1062" i="2"/>
  <c r="AC1073" i="2"/>
  <c r="AI1073" i="2"/>
  <c r="AG1073" i="2"/>
  <c r="AF1086" i="2"/>
  <c r="AH1086" i="2"/>
  <c r="AC1097" i="2"/>
  <c r="AI1097" i="2"/>
  <c r="AG1097" i="2"/>
  <c r="AF1110" i="2"/>
  <c r="AH1110" i="2"/>
  <c r="AE1117" i="2"/>
  <c r="AC1121" i="2"/>
  <c r="AI1121" i="2"/>
  <c r="AG1121" i="2"/>
  <c r="AE1130" i="2"/>
  <c r="AF1134" i="2"/>
  <c r="AH1134" i="2"/>
  <c r="AE1141" i="2"/>
  <c r="AC1145" i="2"/>
  <c r="AI1145" i="2"/>
  <c r="AG1145" i="2"/>
  <c r="AG1152" i="2"/>
  <c r="I1152" i="2"/>
  <c r="AF1152" i="2"/>
  <c r="AJ1152" i="2"/>
  <c r="AE1156" i="2"/>
  <c r="AC1165" i="2"/>
  <c r="AJ1165" i="2"/>
  <c r="AI1165" i="2"/>
  <c r="AH1165" i="2"/>
  <c r="AG1168" i="2"/>
  <c r="I1168" i="2"/>
  <c r="AF1168" i="2"/>
  <c r="AJ1168" i="2"/>
  <c r="AE1172" i="2"/>
  <c r="AI1183" i="2"/>
  <c r="AF1183" i="2"/>
  <c r="AD1183" i="2"/>
  <c r="AC1183" i="2"/>
  <c r="AC1189" i="2"/>
  <c r="AJ1189" i="2"/>
  <c r="AI1189" i="2"/>
  <c r="AH1190" i="2"/>
  <c r="AI1198" i="2"/>
  <c r="AE1213" i="2"/>
  <c r="AH1214" i="2"/>
  <c r="AF1221" i="2"/>
  <c r="AJ1240" i="2"/>
  <c r="AE1240" i="2"/>
  <c r="AD1240" i="2"/>
  <c r="AC1240" i="2"/>
  <c r="AI1240" i="2"/>
  <c r="AG1355" i="2"/>
  <c r="I1355" i="2"/>
  <c r="AF1355" i="2"/>
  <c r="AE1355" i="2"/>
  <c r="AD1355" i="2"/>
  <c r="AC1355" i="2"/>
  <c r="AB1355" i="2"/>
  <c r="AI1355" i="2"/>
  <c r="AI1362" i="2"/>
  <c r="AD1362" i="2"/>
  <c r="AC1362" i="2"/>
  <c r="AB1362" i="2"/>
  <c r="AJ1362" i="2"/>
  <c r="I1362" i="2"/>
  <c r="AH1362" i="2"/>
  <c r="AF1362" i="2"/>
  <c r="AI1451" i="2"/>
  <c r="AH1451" i="2"/>
  <c r="I1451" i="2"/>
  <c r="AC1451" i="2"/>
  <c r="AB1451" i="2"/>
  <c r="AJ1451" i="2"/>
  <c r="AG1451" i="2"/>
  <c r="AF1451" i="2"/>
  <c r="AE1451" i="2"/>
  <c r="AD1451" i="2"/>
  <c r="AF1060" i="2"/>
  <c r="AH1060" i="2"/>
  <c r="AI1071" i="2"/>
  <c r="AC1071" i="2"/>
  <c r="AG1071" i="2"/>
  <c r="AF1084" i="2"/>
  <c r="AH1084" i="2"/>
  <c r="AI1095" i="2"/>
  <c r="AC1095" i="2"/>
  <c r="AG1095" i="2"/>
  <c r="AF1108" i="2"/>
  <c r="AH1108" i="2"/>
  <c r="AI1119" i="2"/>
  <c r="AC1119" i="2"/>
  <c r="AG1119" i="2"/>
  <c r="AF1132" i="2"/>
  <c r="AH1132" i="2"/>
  <c r="AI1143" i="2"/>
  <c r="AC1143" i="2"/>
  <c r="AG1143" i="2"/>
  <c r="AI1159" i="2"/>
  <c r="AD1159" i="2"/>
  <c r="AC1159" i="2"/>
  <c r="AH1159" i="2"/>
  <c r="AF1162" i="2"/>
  <c r="AI1162" i="2"/>
  <c r="AI1175" i="2"/>
  <c r="AD1175" i="2"/>
  <c r="AC1175" i="2"/>
  <c r="AH1175" i="2"/>
  <c r="AF1178" i="2"/>
  <c r="AI1178" i="2"/>
  <c r="AC1197" i="2"/>
  <c r="AJ1197" i="2"/>
  <c r="AI1197" i="2"/>
  <c r="AH1197" i="2"/>
  <c r="AF1213" i="2"/>
  <c r="AI1214" i="2"/>
  <c r="AF1058" i="2"/>
  <c r="AH1058" i="2"/>
  <c r="I1060" i="2"/>
  <c r="AI1060" i="2"/>
  <c r="AC1069" i="2"/>
  <c r="AI1069" i="2"/>
  <c r="AG1069" i="2"/>
  <c r="AH1071" i="2"/>
  <c r="AF1082" i="2"/>
  <c r="AH1082" i="2"/>
  <c r="I1084" i="2"/>
  <c r="AI1084" i="2"/>
  <c r="AC1093" i="2"/>
  <c r="AI1093" i="2"/>
  <c r="AG1093" i="2"/>
  <c r="AH1095" i="2"/>
  <c r="AF1106" i="2"/>
  <c r="AH1106" i="2"/>
  <c r="I1108" i="2"/>
  <c r="AI1108" i="2"/>
  <c r="AC1117" i="2"/>
  <c r="AI1117" i="2"/>
  <c r="AG1117" i="2"/>
  <c r="AF1130" i="2"/>
  <c r="AH1130" i="2"/>
  <c r="AC1141" i="2"/>
  <c r="AI1141" i="2"/>
  <c r="AG1141" i="2"/>
  <c r="AF1190" i="2"/>
  <c r="AC1190" i="2"/>
  <c r="AJ1190" i="2"/>
  <c r="AF1198" i="2"/>
  <c r="AC1198" i="2"/>
  <c r="AJ1207" i="2"/>
  <c r="AI1207" i="2"/>
  <c r="AF1207" i="2"/>
  <c r="AD1207" i="2"/>
  <c r="AC1207" i="2"/>
  <c r="AB1207" i="2"/>
  <c r="AI1270" i="2"/>
  <c r="AD1270" i="2"/>
  <c r="AF1270" i="2"/>
  <c r="AE1270" i="2"/>
  <c r="AC1270" i="2"/>
  <c r="AB1270" i="2"/>
  <c r="AH1270" i="2"/>
  <c r="AG1279" i="2"/>
  <c r="I1279" i="2"/>
  <c r="AD1279" i="2"/>
  <c r="AC1279" i="2"/>
  <c r="AB1279" i="2"/>
  <c r="AJ1279" i="2"/>
  <c r="AI1279" i="2"/>
  <c r="AF1279" i="2"/>
  <c r="AH1355" i="2"/>
  <c r="AE1362" i="2"/>
  <c r="AC1505" i="2"/>
  <c r="AI1505" i="2"/>
  <c r="AH1505" i="2"/>
  <c r="I1505" i="2"/>
  <c r="AG1505" i="2"/>
  <c r="AE1505" i="2"/>
  <c r="AJ1505" i="2"/>
  <c r="AF1505" i="2"/>
  <c r="AD1505" i="2"/>
  <c r="AB1505" i="2"/>
  <c r="AF1056" i="2"/>
  <c r="AH1056" i="2"/>
  <c r="I1058" i="2"/>
  <c r="AI1058" i="2"/>
  <c r="AJ1060" i="2"/>
  <c r="AI1067" i="2"/>
  <c r="AC1067" i="2"/>
  <c r="AG1067" i="2"/>
  <c r="AH1069" i="2"/>
  <c r="I1071" i="2"/>
  <c r="AJ1071" i="2"/>
  <c r="AF1080" i="2"/>
  <c r="AH1080" i="2"/>
  <c r="I1082" i="2"/>
  <c r="AI1082" i="2"/>
  <c r="AJ1084" i="2"/>
  <c r="AI1091" i="2"/>
  <c r="AC1091" i="2"/>
  <c r="AG1091" i="2"/>
  <c r="AH1093" i="2"/>
  <c r="I1095" i="2"/>
  <c r="AJ1095" i="2"/>
  <c r="AF1104" i="2"/>
  <c r="AH1104" i="2"/>
  <c r="I1106" i="2"/>
  <c r="AI1106" i="2"/>
  <c r="AJ1108" i="2"/>
  <c r="AI1115" i="2"/>
  <c r="AC1115" i="2"/>
  <c r="AG1115" i="2"/>
  <c r="AH1117" i="2"/>
  <c r="I1119" i="2"/>
  <c r="AJ1119" i="2"/>
  <c r="AF1128" i="2"/>
  <c r="AH1128" i="2"/>
  <c r="I1130" i="2"/>
  <c r="AI1130" i="2"/>
  <c r="AJ1132" i="2"/>
  <c r="AI1139" i="2"/>
  <c r="AC1139" i="2"/>
  <c r="AG1139" i="2"/>
  <c r="AH1141" i="2"/>
  <c r="I1143" i="2"/>
  <c r="AJ1143" i="2"/>
  <c r="AC1153" i="2"/>
  <c r="AJ1153" i="2"/>
  <c r="AI1153" i="2"/>
  <c r="AH1153" i="2"/>
  <c r="AG1156" i="2"/>
  <c r="I1156" i="2"/>
  <c r="AF1156" i="2"/>
  <c r="AJ1156" i="2"/>
  <c r="AC1169" i="2"/>
  <c r="AJ1169" i="2"/>
  <c r="AI1169" i="2"/>
  <c r="AH1169" i="2"/>
  <c r="AG1172" i="2"/>
  <c r="I1172" i="2"/>
  <c r="AF1172" i="2"/>
  <c r="AJ1172" i="2"/>
  <c r="AI1184" i="2"/>
  <c r="AG1184" i="2"/>
  <c r="I1184" i="2"/>
  <c r="AF1184" i="2"/>
  <c r="I1190" i="2"/>
  <c r="I1197" i="2"/>
  <c r="I1198" i="2"/>
  <c r="AI1199" i="2"/>
  <c r="AF1199" i="2"/>
  <c r="AD1199" i="2"/>
  <c r="AC1199" i="2"/>
  <c r="AB1199" i="2"/>
  <c r="AD1205" i="2"/>
  <c r="AC1205" i="2"/>
  <c r="AJ1205" i="2"/>
  <c r="AI1205" i="2"/>
  <c r="AH1205" i="2"/>
  <c r="AG1206" i="2"/>
  <c r="I1206" i="2"/>
  <c r="AF1206" i="2"/>
  <c r="AC1206" i="2"/>
  <c r="I1207" i="2"/>
  <c r="AJ1211" i="2"/>
  <c r="AI1211" i="2"/>
  <c r="AF1211" i="2"/>
  <c r="AD1211" i="2"/>
  <c r="AC1211" i="2"/>
  <c r="AB1211" i="2"/>
  <c r="AJ1219" i="2"/>
  <c r="AI1219" i="2"/>
  <c r="AH1219" i="2"/>
  <c r="AF1219" i="2"/>
  <c r="AD1219" i="2"/>
  <c r="AC1219" i="2"/>
  <c r="AB1219" i="2"/>
  <c r="AE1245" i="2"/>
  <c r="AD1245" i="2"/>
  <c r="AC1245" i="2"/>
  <c r="AJ1245" i="2"/>
  <c r="AI1245" i="2"/>
  <c r="I1270" i="2"/>
  <c r="AI1314" i="2"/>
  <c r="AD1314" i="2"/>
  <c r="AC1314" i="2"/>
  <c r="AB1314" i="2"/>
  <c r="AJ1314" i="2"/>
  <c r="I1314" i="2"/>
  <c r="AH1314" i="2"/>
  <c r="AF1314" i="2"/>
  <c r="AI1342" i="2"/>
  <c r="AD1342" i="2"/>
  <c r="AF1342" i="2"/>
  <c r="AE1342" i="2"/>
  <c r="AC1342" i="2"/>
  <c r="AB1342" i="2"/>
  <c r="AH1342" i="2"/>
  <c r="AC1017" i="2"/>
  <c r="AI1017" i="2"/>
  <c r="AG1017" i="2"/>
  <c r="AD1024" i="2"/>
  <c r="AF1030" i="2"/>
  <c r="AH1030" i="2"/>
  <c r="AC1041" i="2"/>
  <c r="AI1041" i="2"/>
  <c r="AG1041" i="2"/>
  <c r="AD1048" i="2"/>
  <c r="AF1054" i="2"/>
  <c r="AH1054" i="2"/>
  <c r="I1056" i="2"/>
  <c r="AI1056" i="2"/>
  <c r="AJ1058" i="2"/>
  <c r="AC1065" i="2"/>
  <c r="AI1065" i="2"/>
  <c r="AG1065" i="2"/>
  <c r="AH1067" i="2"/>
  <c r="I1069" i="2"/>
  <c r="AJ1069" i="2"/>
  <c r="AD1072" i="2"/>
  <c r="AF1078" i="2"/>
  <c r="AH1078" i="2"/>
  <c r="I1080" i="2"/>
  <c r="AI1080" i="2"/>
  <c r="AJ1082" i="2"/>
  <c r="AC1089" i="2"/>
  <c r="AI1089" i="2"/>
  <c r="AG1089" i="2"/>
  <c r="AH1091" i="2"/>
  <c r="I1093" i="2"/>
  <c r="AJ1093" i="2"/>
  <c r="AF1102" i="2"/>
  <c r="AH1102" i="2"/>
  <c r="I1104" i="2"/>
  <c r="AI1104" i="2"/>
  <c r="AJ1106" i="2"/>
  <c r="AC1113" i="2"/>
  <c r="AI1113" i="2"/>
  <c r="AG1113" i="2"/>
  <c r="AH1115" i="2"/>
  <c r="I1117" i="2"/>
  <c r="AJ1117" i="2"/>
  <c r="AF1126" i="2"/>
  <c r="AH1126" i="2"/>
  <c r="I1128" i="2"/>
  <c r="AI1128" i="2"/>
  <c r="AJ1130" i="2"/>
  <c r="AC1137" i="2"/>
  <c r="AI1137" i="2"/>
  <c r="AG1137" i="2"/>
  <c r="AH1139" i="2"/>
  <c r="I1141" i="2"/>
  <c r="AJ1141" i="2"/>
  <c r="AF1150" i="2"/>
  <c r="AI1150" i="2"/>
  <c r="AE1154" i="2"/>
  <c r="AI1163" i="2"/>
  <c r="AD1163" i="2"/>
  <c r="AC1163" i="2"/>
  <c r="AH1163" i="2"/>
  <c r="AF1166" i="2"/>
  <c r="AI1166" i="2"/>
  <c r="AE1167" i="2"/>
  <c r="AE1170" i="2"/>
  <c r="AI1179" i="2"/>
  <c r="AF1179" i="2"/>
  <c r="AD1179" i="2"/>
  <c r="AC1179" i="2"/>
  <c r="AH1180" i="2"/>
  <c r="AC1185" i="2"/>
  <c r="AJ1185" i="2"/>
  <c r="AI1185" i="2"/>
  <c r="AB1188" i="2"/>
  <c r="AI1191" i="2"/>
  <c r="AF1191" i="2"/>
  <c r="AD1191" i="2"/>
  <c r="AC1191" i="2"/>
  <c r="AB1191" i="2"/>
  <c r="AH1194" i="2"/>
  <c r="I1199" i="2"/>
  <c r="AE1202" i="2"/>
  <c r="AD1209" i="2"/>
  <c r="AC1209" i="2"/>
  <c r="AJ1209" i="2"/>
  <c r="AI1209" i="2"/>
  <c r="AH1209" i="2"/>
  <c r="AG1210" i="2"/>
  <c r="I1210" i="2"/>
  <c r="AF1210" i="2"/>
  <c r="AC1210" i="2"/>
  <c r="I1211" i="2"/>
  <c r="AJ1215" i="2"/>
  <c r="AI1215" i="2"/>
  <c r="AF1215" i="2"/>
  <c r="AD1215" i="2"/>
  <c r="AC1215" i="2"/>
  <c r="AB1215" i="2"/>
  <c r="I1219" i="2"/>
  <c r="AG1227" i="2"/>
  <c r="AB1240" i="2"/>
  <c r="AG1259" i="2"/>
  <c r="I1259" i="2"/>
  <c r="AF1259" i="2"/>
  <c r="AE1259" i="2"/>
  <c r="AD1259" i="2"/>
  <c r="AC1259" i="2"/>
  <c r="AB1259" i="2"/>
  <c r="AI1259" i="2"/>
  <c r="AI1266" i="2"/>
  <c r="AD1266" i="2"/>
  <c r="AC1266" i="2"/>
  <c r="AB1266" i="2"/>
  <c r="AJ1266" i="2"/>
  <c r="I1266" i="2"/>
  <c r="AH1266" i="2"/>
  <c r="AF1266" i="2"/>
  <c r="AE1279" i="2"/>
  <c r="AG1307" i="2"/>
  <c r="I1307" i="2"/>
  <c r="AF1307" i="2"/>
  <c r="AE1307" i="2"/>
  <c r="AD1307" i="2"/>
  <c r="AC1307" i="2"/>
  <c r="AB1307" i="2"/>
  <c r="AI1307" i="2"/>
  <c r="I1342" i="2"/>
  <c r="AG1351" i="2"/>
  <c r="I1351" i="2"/>
  <c r="AD1351" i="2"/>
  <c r="AC1351" i="2"/>
  <c r="AB1351" i="2"/>
  <c r="AJ1351" i="2"/>
  <c r="AI1351" i="2"/>
  <c r="AF1351" i="2"/>
  <c r="AI1391" i="2"/>
  <c r="AE1391" i="2"/>
  <c r="AB1391" i="2"/>
  <c r="AH1391" i="2"/>
  <c r="AJ1391" i="2"/>
  <c r="AG1391" i="2"/>
  <c r="AF1391" i="2"/>
  <c r="AD1391" i="2"/>
  <c r="AC1391" i="2"/>
  <c r="I1391" i="2"/>
  <c r="AI1039" i="2"/>
  <c r="AC1039" i="2"/>
  <c r="AG1039" i="2"/>
  <c r="AF1052" i="2"/>
  <c r="AH1052" i="2"/>
  <c r="AJ1056" i="2"/>
  <c r="AI1063" i="2"/>
  <c r="AC1063" i="2"/>
  <c r="AG1063" i="2"/>
  <c r="I1067" i="2"/>
  <c r="AJ1067" i="2"/>
  <c r="AF1076" i="2"/>
  <c r="AH1076" i="2"/>
  <c r="AJ1080" i="2"/>
  <c r="AI1087" i="2"/>
  <c r="AC1087" i="2"/>
  <c r="AG1087" i="2"/>
  <c r="I1091" i="2"/>
  <c r="AJ1091" i="2"/>
  <c r="AF1100" i="2"/>
  <c r="AH1100" i="2"/>
  <c r="AJ1104" i="2"/>
  <c r="AI1111" i="2"/>
  <c r="AC1111" i="2"/>
  <c r="AG1111" i="2"/>
  <c r="I1115" i="2"/>
  <c r="AJ1115" i="2"/>
  <c r="AF1124" i="2"/>
  <c r="AH1124" i="2"/>
  <c r="AJ1128" i="2"/>
  <c r="AI1135" i="2"/>
  <c r="AC1135" i="2"/>
  <c r="AG1135" i="2"/>
  <c r="I1139" i="2"/>
  <c r="AJ1139" i="2"/>
  <c r="AF1148" i="2"/>
  <c r="AH1148" i="2"/>
  <c r="I1153" i="2"/>
  <c r="AD1213" i="2"/>
  <c r="AC1213" i="2"/>
  <c r="AJ1213" i="2"/>
  <c r="AI1213" i="2"/>
  <c r="AH1213" i="2"/>
  <c r="AG1214" i="2"/>
  <c r="I1214" i="2"/>
  <c r="AF1214" i="2"/>
  <c r="AC1214" i="2"/>
  <c r="AD1221" i="2"/>
  <c r="AC1221" i="2"/>
  <c r="AB1221" i="2"/>
  <c r="AJ1221" i="2"/>
  <c r="AI1221" i="2"/>
  <c r="AH1221" i="2"/>
  <c r="AG1270" i="2"/>
  <c r="AH1279" i="2"/>
  <c r="AE1314" i="2"/>
  <c r="AH1257" i="2"/>
  <c r="AC1268" i="2"/>
  <c r="AJ1268" i="2"/>
  <c r="AG1268" i="2"/>
  <c r="AH1281" i="2"/>
  <c r="AC1292" i="2"/>
  <c r="AJ1292" i="2"/>
  <c r="AG1292" i="2"/>
  <c r="AH1305" i="2"/>
  <c r="AC1316" i="2"/>
  <c r="AJ1316" i="2"/>
  <c r="AG1316" i="2"/>
  <c r="AH1329" i="2"/>
  <c r="AC1340" i="2"/>
  <c r="AJ1340" i="2"/>
  <c r="AG1340" i="2"/>
  <c r="AH1353" i="2"/>
  <c r="AC1364" i="2"/>
  <c r="AJ1364" i="2"/>
  <c r="AG1364" i="2"/>
  <c r="AC1372" i="2"/>
  <c r="AB1372" i="2"/>
  <c r="AJ1372" i="2"/>
  <c r="AH1372" i="2"/>
  <c r="AI1372" i="2"/>
  <c r="AE1192" i="2"/>
  <c r="AE1196" i="2"/>
  <c r="AE1200" i="2"/>
  <c r="AE1204" i="2"/>
  <c r="AE1208" i="2"/>
  <c r="AE1212" i="2"/>
  <c r="AE1216" i="2"/>
  <c r="AE1220" i="2"/>
  <c r="AE1224" i="2"/>
  <c r="AE1228" i="2"/>
  <c r="AB1231" i="2"/>
  <c r="AB1236" i="2"/>
  <c r="AD1239" i="2"/>
  <c r="AB1241" i="2"/>
  <c r="AD1244" i="2"/>
  <c r="AG1247" i="2"/>
  <c r="I1247" i="2"/>
  <c r="AF1247" i="2"/>
  <c r="AE1249" i="2"/>
  <c r="AH1253" i="2"/>
  <c r="AB1256" i="2"/>
  <c r="AJ1257" i="2"/>
  <c r="AC1258" i="2"/>
  <c r="AE1260" i="2"/>
  <c r="AC1264" i="2"/>
  <c r="AJ1264" i="2"/>
  <c r="AG1264" i="2"/>
  <c r="AB1267" i="2"/>
  <c r="I1268" i="2"/>
  <c r="AI1268" i="2"/>
  <c r="AC1269" i="2"/>
  <c r="AD1271" i="2"/>
  <c r="AE1273" i="2"/>
  <c r="AH1277" i="2"/>
  <c r="AB1280" i="2"/>
  <c r="AJ1281" i="2"/>
  <c r="AC1282" i="2"/>
  <c r="AE1284" i="2"/>
  <c r="AC1288" i="2"/>
  <c r="AJ1288" i="2"/>
  <c r="AG1288" i="2"/>
  <c r="AB1291" i="2"/>
  <c r="I1292" i="2"/>
  <c r="AI1292" i="2"/>
  <c r="AC1293" i="2"/>
  <c r="AD1295" i="2"/>
  <c r="AE1297" i="2"/>
  <c r="AH1301" i="2"/>
  <c r="AB1304" i="2"/>
  <c r="AJ1305" i="2"/>
  <c r="AC1306" i="2"/>
  <c r="AE1308" i="2"/>
  <c r="AC1312" i="2"/>
  <c r="AJ1312" i="2"/>
  <c r="AG1312" i="2"/>
  <c r="AB1315" i="2"/>
  <c r="I1316" i="2"/>
  <c r="AI1316" i="2"/>
  <c r="AC1317" i="2"/>
  <c r="AD1319" i="2"/>
  <c r="AE1321" i="2"/>
  <c r="AH1325" i="2"/>
  <c r="AB1328" i="2"/>
  <c r="AJ1329" i="2"/>
  <c r="AC1330" i="2"/>
  <c r="AE1332" i="2"/>
  <c r="AC1336" i="2"/>
  <c r="AJ1336" i="2"/>
  <c r="AG1336" i="2"/>
  <c r="AB1339" i="2"/>
  <c r="I1340" i="2"/>
  <c r="AI1340" i="2"/>
  <c r="AC1341" i="2"/>
  <c r="AD1343" i="2"/>
  <c r="AE1345" i="2"/>
  <c r="AH1349" i="2"/>
  <c r="AB1352" i="2"/>
  <c r="AJ1353" i="2"/>
  <c r="AC1354" i="2"/>
  <c r="AE1356" i="2"/>
  <c r="AC1360" i="2"/>
  <c r="AJ1360" i="2"/>
  <c r="AG1360" i="2"/>
  <c r="AB1363" i="2"/>
  <c r="I1364" i="2"/>
  <c r="AI1364" i="2"/>
  <c r="AC1365" i="2"/>
  <c r="I1372" i="2"/>
  <c r="AI1379" i="2"/>
  <c r="AE1379" i="2"/>
  <c r="AD1379" i="2"/>
  <c r="AC1379" i="2"/>
  <c r="AC1381" i="2"/>
  <c r="AB1381" i="2"/>
  <c r="AJ1381" i="2"/>
  <c r="AH1381" i="2"/>
  <c r="I1381" i="2"/>
  <c r="AF1393" i="2"/>
  <c r="AI1418" i="2"/>
  <c r="AF1192" i="2"/>
  <c r="AF1196" i="2"/>
  <c r="AF1200" i="2"/>
  <c r="AF1204" i="2"/>
  <c r="AF1208" i="2"/>
  <c r="AF1212" i="2"/>
  <c r="AF1216" i="2"/>
  <c r="AC1231" i="2"/>
  <c r="AF1234" i="2"/>
  <c r="AC1236" i="2"/>
  <c r="AC1241" i="2"/>
  <c r="AB1246" i="2"/>
  <c r="AH1247" i="2"/>
  <c r="AG1249" i="2"/>
  <c r="AG1251" i="2"/>
  <c r="I1251" i="2"/>
  <c r="AH1251" i="2"/>
  <c r="I1253" i="2"/>
  <c r="AI1253" i="2"/>
  <c r="AE1258" i="2"/>
  <c r="AI1262" i="2"/>
  <c r="AD1262" i="2"/>
  <c r="AG1262" i="2"/>
  <c r="AH1264" i="2"/>
  <c r="AB1265" i="2"/>
  <c r="AC1267" i="2"/>
  <c r="AD1269" i="2"/>
  <c r="AE1271" i="2"/>
  <c r="AG1273" i="2"/>
  <c r="AG1275" i="2"/>
  <c r="I1275" i="2"/>
  <c r="AH1275" i="2"/>
  <c r="I1277" i="2"/>
  <c r="AI1277" i="2"/>
  <c r="AB1278" i="2"/>
  <c r="AE1282" i="2"/>
  <c r="AI1286" i="2"/>
  <c r="AD1286" i="2"/>
  <c r="AG1286" i="2"/>
  <c r="AH1288" i="2"/>
  <c r="AB1289" i="2"/>
  <c r="AC1291" i="2"/>
  <c r="AD1293" i="2"/>
  <c r="AE1295" i="2"/>
  <c r="AG1297" i="2"/>
  <c r="AG1299" i="2"/>
  <c r="I1299" i="2"/>
  <c r="AH1299" i="2"/>
  <c r="I1301" i="2"/>
  <c r="AI1301" i="2"/>
  <c r="AB1302" i="2"/>
  <c r="AE1306" i="2"/>
  <c r="AI1310" i="2"/>
  <c r="AD1310" i="2"/>
  <c r="AG1310" i="2"/>
  <c r="AH1312" i="2"/>
  <c r="AB1313" i="2"/>
  <c r="AC1315" i="2"/>
  <c r="AD1317" i="2"/>
  <c r="AE1319" i="2"/>
  <c r="AG1321" i="2"/>
  <c r="AG1323" i="2"/>
  <c r="I1323" i="2"/>
  <c r="AH1323" i="2"/>
  <c r="I1325" i="2"/>
  <c r="AI1325" i="2"/>
  <c r="AB1326" i="2"/>
  <c r="AE1330" i="2"/>
  <c r="AI1334" i="2"/>
  <c r="AD1334" i="2"/>
  <c r="AG1334" i="2"/>
  <c r="AB1337" i="2"/>
  <c r="AC1339" i="2"/>
  <c r="AD1341" i="2"/>
  <c r="AE1343" i="2"/>
  <c r="AG1345" i="2"/>
  <c r="AG1347" i="2"/>
  <c r="I1347" i="2"/>
  <c r="AH1347" i="2"/>
  <c r="AB1350" i="2"/>
  <c r="AE1354" i="2"/>
  <c r="AI1358" i="2"/>
  <c r="AD1358" i="2"/>
  <c r="AG1358" i="2"/>
  <c r="AC1363" i="2"/>
  <c r="AD1365" i="2"/>
  <c r="AI1370" i="2"/>
  <c r="AH1370" i="2"/>
  <c r="AD1370" i="2"/>
  <c r="AB1370" i="2"/>
  <c r="AJ1370" i="2"/>
  <c r="AC1376" i="2"/>
  <c r="AB1376" i="2"/>
  <c r="AJ1376" i="2"/>
  <c r="AH1376" i="2"/>
  <c r="AI1383" i="2"/>
  <c r="AC1383" i="2"/>
  <c r="AJ1383" i="2"/>
  <c r="I1383" i="2"/>
  <c r="AH1383" i="2"/>
  <c r="AF1383" i="2"/>
  <c r="AG1393" i="2"/>
  <c r="AI1459" i="2"/>
  <c r="AE1459" i="2"/>
  <c r="AD1459" i="2"/>
  <c r="AB1459" i="2"/>
  <c r="AJ1459" i="2"/>
  <c r="AH1459" i="2"/>
  <c r="AG1459" i="2"/>
  <c r="AF1459" i="2"/>
  <c r="AC1459" i="2"/>
  <c r="I1459" i="2"/>
  <c r="I1192" i="2"/>
  <c r="AG1192" i="2"/>
  <c r="AD1231" i="2"/>
  <c r="AD1236" i="2"/>
  <c r="AG1239" i="2"/>
  <c r="I1239" i="2"/>
  <c r="AF1239" i="2"/>
  <c r="AJ1244" i="2"/>
  <c r="AF1244" i="2"/>
  <c r="AH1249" i="2"/>
  <c r="AC1260" i="2"/>
  <c r="AJ1260" i="2"/>
  <c r="AG1260" i="2"/>
  <c r="AD1267" i="2"/>
  <c r="AH1273" i="2"/>
  <c r="AC1278" i="2"/>
  <c r="AC1284" i="2"/>
  <c r="AJ1284" i="2"/>
  <c r="AG1284" i="2"/>
  <c r="AD1291" i="2"/>
  <c r="AH1297" i="2"/>
  <c r="AC1302" i="2"/>
  <c r="AC1308" i="2"/>
  <c r="AJ1308" i="2"/>
  <c r="AG1308" i="2"/>
  <c r="AD1315" i="2"/>
  <c r="AH1321" i="2"/>
  <c r="AC1326" i="2"/>
  <c r="AC1332" i="2"/>
  <c r="AJ1332" i="2"/>
  <c r="AG1332" i="2"/>
  <c r="AD1339" i="2"/>
  <c r="AH1345" i="2"/>
  <c r="AC1350" i="2"/>
  <c r="AC1356" i="2"/>
  <c r="AJ1356" i="2"/>
  <c r="AG1356" i="2"/>
  <c r="AD1363" i="2"/>
  <c r="AF1378" i="2"/>
  <c r="AI1378" i="2"/>
  <c r="AH1378" i="2"/>
  <c r="I1378" i="2"/>
  <c r="AE1378" i="2"/>
  <c r="AE1231" i="2"/>
  <c r="AI1258" i="2"/>
  <c r="AD1258" i="2"/>
  <c r="AG1258" i="2"/>
  <c r="AE1267" i="2"/>
  <c r="AG1271" i="2"/>
  <c r="I1271" i="2"/>
  <c r="AH1271" i="2"/>
  <c r="AE1278" i="2"/>
  <c r="AI1282" i="2"/>
  <c r="AD1282" i="2"/>
  <c r="AG1282" i="2"/>
  <c r="AE1291" i="2"/>
  <c r="AG1295" i="2"/>
  <c r="I1295" i="2"/>
  <c r="AH1295" i="2"/>
  <c r="AE1302" i="2"/>
  <c r="AI1306" i="2"/>
  <c r="AD1306" i="2"/>
  <c r="AG1306" i="2"/>
  <c r="AE1315" i="2"/>
  <c r="AG1319" i="2"/>
  <c r="I1319" i="2"/>
  <c r="AH1319" i="2"/>
  <c r="AE1326" i="2"/>
  <c r="AI1330" i="2"/>
  <c r="AD1330" i="2"/>
  <c r="AG1330" i="2"/>
  <c r="AE1339" i="2"/>
  <c r="AG1343" i="2"/>
  <c r="I1343" i="2"/>
  <c r="AH1343" i="2"/>
  <c r="AE1350" i="2"/>
  <c r="AI1354" i="2"/>
  <c r="AD1354" i="2"/>
  <c r="AG1354" i="2"/>
  <c r="AE1363" i="2"/>
  <c r="AC1397" i="2"/>
  <c r="AJ1397" i="2"/>
  <c r="AF1397" i="2"/>
  <c r="AE1397" i="2"/>
  <c r="AD1397" i="2"/>
  <c r="AB1397" i="2"/>
  <c r="AF1474" i="2"/>
  <c r="AJ1474" i="2"/>
  <c r="AD1474" i="2"/>
  <c r="AC1474" i="2"/>
  <c r="AI1474" i="2"/>
  <c r="AH1474" i="2"/>
  <c r="AG1474" i="2"/>
  <c r="AE1474" i="2"/>
  <c r="AB1474" i="2"/>
  <c r="I1474" i="2"/>
  <c r="AI1479" i="2"/>
  <c r="AJ1479" i="2"/>
  <c r="AE1479" i="2"/>
  <c r="AD1479" i="2"/>
  <c r="AC1479" i="2"/>
  <c r="AH1479" i="2"/>
  <c r="AG1479" i="2"/>
  <c r="AF1479" i="2"/>
  <c r="AB1479" i="2"/>
  <c r="I1479" i="2"/>
  <c r="AI1192" i="2"/>
  <c r="AC1218" i="2"/>
  <c r="AF1231" i="2"/>
  <c r="AJ1236" i="2"/>
  <c r="AF1236" i="2"/>
  <c r="AI1239" i="2"/>
  <c r="AF1241" i="2"/>
  <c r="I1244" i="2"/>
  <c r="AH1244" i="2"/>
  <c r="AF1246" i="2"/>
  <c r="AJ1249" i="2"/>
  <c r="AC1256" i="2"/>
  <c r="AJ1256" i="2"/>
  <c r="AG1256" i="2"/>
  <c r="AH1258" i="2"/>
  <c r="I1260" i="2"/>
  <c r="AI1260" i="2"/>
  <c r="AC1261" i="2"/>
  <c r="AH1269" i="2"/>
  <c r="AI1271" i="2"/>
  <c r="AB1272" i="2"/>
  <c r="AJ1273" i="2"/>
  <c r="AC1280" i="2"/>
  <c r="AJ1280" i="2"/>
  <c r="AG1280" i="2"/>
  <c r="AH1282" i="2"/>
  <c r="I1284" i="2"/>
  <c r="AI1284" i="2"/>
  <c r="AC1285" i="2"/>
  <c r="AH1293" i="2"/>
  <c r="AI1295" i="2"/>
  <c r="AB1296" i="2"/>
  <c r="AJ1297" i="2"/>
  <c r="AC1304" i="2"/>
  <c r="AJ1304" i="2"/>
  <c r="AG1304" i="2"/>
  <c r="AH1306" i="2"/>
  <c r="I1308" i="2"/>
  <c r="AI1308" i="2"/>
  <c r="AC1309" i="2"/>
  <c r="AD1311" i="2"/>
  <c r="AH1317" i="2"/>
  <c r="AI1319" i="2"/>
  <c r="AB1320" i="2"/>
  <c r="AJ1321" i="2"/>
  <c r="AC1328" i="2"/>
  <c r="AJ1328" i="2"/>
  <c r="AG1328" i="2"/>
  <c r="AH1330" i="2"/>
  <c r="I1332" i="2"/>
  <c r="AI1332" i="2"/>
  <c r="AC1333" i="2"/>
  <c r="AD1335" i="2"/>
  <c r="AH1341" i="2"/>
  <c r="AI1343" i="2"/>
  <c r="AB1344" i="2"/>
  <c r="AJ1345" i="2"/>
  <c r="AC1352" i="2"/>
  <c r="AJ1352" i="2"/>
  <c r="AG1352" i="2"/>
  <c r="AH1354" i="2"/>
  <c r="I1356" i="2"/>
  <c r="AI1356" i="2"/>
  <c r="AC1357" i="2"/>
  <c r="AD1359" i="2"/>
  <c r="AH1365" i="2"/>
  <c r="AD1416" i="2"/>
  <c r="AE1416" i="2"/>
  <c r="AC1416" i="2"/>
  <c r="AB1416" i="2"/>
  <c r="AJ1416" i="2"/>
  <c r="AI1416" i="2"/>
  <c r="I1416" i="2"/>
  <c r="AH1416" i="2"/>
  <c r="AC1445" i="2"/>
  <c r="AD1445" i="2"/>
  <c r="AJ1445" i="2"/>
  <c r="AH1445" i="2"/>
  <c r="I1445" i="2"/>
  <c r="AI1445" i="2"/>
  <c r="AG1445" i="2"/>
  <c r="AF1445" i="2"/>
  <c r="AE1445" i="2"/>
  <c r="AB1445" i="2"/>
  <c r="AF1450" i="2"/>
  <c r="AC1450" i="2"/>
  <c r="AJ1450" i="2"/>
  <c r="AH1450" i="2"/>
  <c r="I1450" i="2"/>
  <c r="AI1450" i="2"/>
  <c r="AG1450" i="2"/>
  <c r="AE1450" i="2"/>
  <c r="AD1450" i="2"/>
  <c r="AB1450" i="2"/>
  <c r="AG1267" i="2"/>
  <c r="I1267" i="2"/>
  <c r="AH1267" i="2"/>
  <c r="AI1278" i="2"/>
  <c r="AD1278" i="2"/>
  <c r="AG1278" i="2"/>
  <c r="AG1291" i="2"/>
  <c r="I1291" i="2"/>
  <c r="AH1291" i="2"/>
  <c r="AI1302" i="2"/>
  <c r="AD1302" i="2"/>
  <c r="AG1302" i="2"/>
  <c r="AG1315" i="2"/>
  <c r="I1315" i="2"/>
  <c r="AH1315" i="2"/>
  <c r="AI1326" i="2"/>
  <c r="AD1326" i="2"/>
  <c r="AG1326" i="2"/>
  <c r="AG1339" i="2"/>
  <c r="I1339" i="2"/>
  <c r="AH1339" i="2"/>
  <c r="AI1350" i="2"/>
  <c r="AD1350" i="2"/>
  <c r="AG1350" i="2"/>
  <c r="AG1363" i="2"/>
  <c r="I1363" i="2"/>
  <c r="AH1363" i="2"/>
  <c r="AI1412" i="2"/>
  <c r="AC1412" i="2"/>
  <c r="AB1412" i="2"/>
  <c r="AJ1412" i="2"/>
  <c r="AH1412" i="2"/>
  <c r="I1412" i="2"/>
  <c r="AG1412" i="2"/>
  <c r="AC1425" i="2"/>
  <c r="AI1425" i="2"/>
  <c r="AF1425" i="2"/>
  <c r="AE1425" i="2"/>
  <c r="AD1425" i="2"/>
  <c r="AB1425" i="2"/>
  <c r="AJ1425" i="2"/>
  <c r="I1425" i="2"/>
  <c r="AE1218" i="2"/>
  <c r="AE1222" i="2"/>
  <c r="AE1226" i="2"/>
  <c r="AE1230" i="2"/>
  <c r="AI1231" i="2"/>
  <c r="AF1233" i="2"/>
  <c r="I1236" i="2"/>
  <c r="AH1236" i="2"/>
  <c r="AF1238" i="2"/>
  <c r="I1241" i="2"/>
  <c r="AH1241" i="2"/>
  <c r="I1246" i="2"/>
  <c r="AH1246" i="2"/>
  <c r="AC1252" i="2"/>
  <c r="AJ1252" i="2"/>
  <c r="AG1252" i="2"/>
  <c r="I1256" i="2"/>
  <c r="AI1256" i="2"/>
  <c r="AC1257" i="2"/>
  <c r="AE1261" i="2"/>
  <c r="AH1265" i="2"/>
  <c r="AI1267" i="2"/>
  <c r="AB1268" i="2"/>
  <c r="AJ1269" i="2"/>
  <c r="AE1272" i="2"/>
  <c r="AC1276" i="2"/>
  <c r="AJ1276" i="2"/>
  <c r="AG1276" i="2"/>
  <c r="AH1278" i="2"/>
  <c r="I1280" i="2"/>
  <c r="AI1280" i="2"/>
  <c r="AC1281" i="2"/>
  <c r="AE1285" i="2"/>
  <c r="AH1289" i="2"/>
  <c r="AI1291" i="2"/>
  <c r="AB1292" i="2"/>
  <c r="AJ1293" i="2"/>
  <c r="AE1296" i="2"/>
  <c r="AC1300" i="2"/>
  <c r="AJ1300" i="2"/>
  <c r="AG1300" i="2"/>
  <c r="AH1302" i="2"/>
  <c r="I1304" i="2"/>
  <c r="AI1304" i="2"/>
  <c r="AC1305" i="2"/>
  <c r="AE1309" i="2"/>
  <c r="AH1313" i="2"/>
  <c r="AI1315" i="2"/>
  <c r="AB1316" i="2"/>
  <c r="AJ1317" i="2"/>
  <c r="AE1320" i="2"/>
  <c r="AC1324" i="2"/>
  <c r="AJ1324" i="2"/>
  <c r="AG1324" i="2"/>
  <c r="AH1326" i="2"/>
  <c r="I1328" i="2"/>
  <c r="AI1328" i="2"/>
  <c r="AC1329" i="2"/>
  <c r="AE1333" i="2"/>
  <c r="AH1337" i="2"/>
  <c r="AI1339" i="2"/>
  <c r="AB1340" i="2"/>
  <c r="AJ1341" i="2"/>
  <c r="AE1344" i="2"/>
  <c r="AC1348" i="2"/>
  <c r="AJ1348" i="2"/>
  <c r="AG1348" i="2"/>
  <c r="AH1350" i="2"/>
  <c r="I1352" i="2"/>
  <c r="AI1352" i="2"/>
  <c r="AC1353" i="2"/>
  <c r="AE1357" i="2"/>
  <c r="AH1361" i="2"/>
  <c r="AI1363" i="2"/>
  <c r="AB1364" i="2"/>
  <c r="AJ1365" i="2"/>
  <c r="AC1368" i="2"/>
  <c r="AB1368" i="2"/>
  <c r="AJ1368" i="2"/>
  <c r="AH1368" i="2"/>
  <c r="AI1368" i="2"/>
  <c r="AD1372" i="2"/>
  <c r="AI1374" i="2"/>
  <c r="AH1374" i="2"/>
  <c r="AG1374" i="2"/>
  <c r="I1374" i="2"/>
  <c r="AD1374" i="2"/>
  <c r="AB1374" i="2"/>
  <c r="AE1383" i="2"/>
  <c r="AI1395" i="2"/>
  <c r="AE1395" i="2"/>
  <c r="AD1395" i="2"/>
  <c r="AC1395" i="2"/>
  <c r="AB1395" i="2"/>
  <c r="AJ1395" i="2"/>
  <c r="I1395" i="2"/>
  <c r="AF1416" i="2"/>
  <c r="AF1218" i="2"/>
  <c r="AJ1231" i="2"/>
  <c r="AI1236" i="2"/>
  <c r="AG1238" i="2"/>
  <c r="AI1241" i="2"/>
  <c r="AG1243" i="2"/>
  <c r="I1243" i="2"/>
  <c r="AF1243" i="2"/>
  <c r="AI1246" i="2"/>
  <c r="AJ1248" i="2"/>
  <c r="AF1248" i="2"/>
  <c r="AI1250" i="2"/>
  <c r="AD1250" i="2"/>
  <c r="AG1250" i="2"/>
  <c r="AD1257" i="2"/>
  <c r="AG1261" i="2"/>
  <c r="AG1263" i="2"/>
  <c r="I1263" i="2"/>
  <c r="AH1263" i="2"/>
  <c r="AJ1267" i="2"/>
  <c r="AD1268" i="2"/>
  <c r="AI1274" i="2"/>
  <c r="AD1274" i="2"/>
  <c r="AG1274" i="2"/>
  <c r="I1278" i="2"/>
  <c r="AJ1278" i="2"/>
  <c r="AD1281" i="2"/>
  <c r="AG1285" i="2"/>
  <c r="AG1287" i="2"/>
  <c r="I1287" i="2"/>
  <c r="AH1287" i="2"/>
  <c r="AJ1291" i="2"/>
  <c r="AD1292" i="2"/>
  <c r="AI1298" i="2"/>
  <c r="AD1298" i="2"/>
  <c r="AG1298" i="2"/>
  <c r="I1302" i="2"/>
  <c r="AJ1302" i="2"/>
  <c r="AD1305" i="2"/>
  <c r="AG1309" i="2"/>
  <c r="AG1311" i="2"/>
  <c r="I1311" i="2"/>
  <c r="AH1311" i="2"/>
  <c r="AJ1315" i="2"/>
  <c r="AD1316" i="2"/>
  <c r="AI1322" i="2"/>
  <c r="AD1322" i="2"/>
  <c r="AG1322" i="2"/>
  <c r="I1326" i="2"/>
  <c r="AJ1326" i="2"/>
  <c r="AD1329" i="2"/>
  <c r="AG1333" i="2"/>
  <c r="AG1335" i="2"/>
  <c r="I1335" i="2"/>
  <c r="AH1335" i="2"/>
  <c r="AJ1339" i="2"/>
  <c r="AD1340" i="2"/>
  <c r="AI1346" i="2"/>
  <c r="AD1346" i="2"/>
  <c r="AG1346" i="2"/>
  <c r="I1350" i="2"/>
  <c r="AJ1350" i="2"/>
  <c r="AD1353" i="2"/>
  <c r="AG1357" i="2"/>
  <c r="AG1359" i="2"/>
  <c r="I1359" i="2"/>
  <c r="AH1359" i="2"/>
  <c r="AJ1363" i="2"/>
  <c r="AD1364" i="2"/>
  <c r="AE1372" i="2"/>
  <c r="AD1412" i="2"/>
  <c r="AG1416" i="2"/>
  <c r="I1218" i="2"/>
  <c r="AJ1246" i="2"/>
  <c r="AE1257" i="2"/>
  <c r="AH1261" i="2"/>
  <c r="AE1268" i="2"/>
  <c r="AC1272" i="2"/>
  <c r="AJ1272" i="2"/>
  <c r="AG1272" i="2"/>
  <c r="AE1281" i="2"/>
  <c r="AH1285" i="2"/>
  <c r="AE1292" i="2"/>
  <c r="AC1296" i="2"/>
  <c r="AJ1296" i="2"/>
  <c r="AG1296" i="2"/>
  <c r="AE1305" i="2"/>
  <c r="AH1309" i="2"/>
  <c r="AE1316" i="2"/>
  <c r="AC1320" i="2"/>
  <c r="AJ1320" i="2"/>
  <c r="AG1320" i="2"/>
  <c r="AE1329" i="2"/>
  <c r="AH1333" i="2"/>
  <c r="AE1340" i="2"/>
  <c r="AC1344" i="2"/>
  <c r="AJ1344" i="2"/>
  <c r="AG1344" i="2"/>
  <c r="AE1353" i="2"/>
  <c r="AH1357" i="2"/>
  <c r="AE1364" i="2"/>
  <c r="AF1372" i="2"/>
  <c r="AC1393" i="2"/>
  <c r="AB1393" i="2"/>
  <c r="AE1393" i="2"/>
  <c r="AD1393" i="2"/>
  <c r="AI1393" i="2"/>
  <c r="I1393" i="2"/>
  <c r="AG1397" i="2"/>
  <c r="AE1412" i="2"/>
  <c r="AF1418" i="2"/>
  <c r="AH1418" i="2"/>
  <c r="AG1418" i="2"/>
  <c r="AE1418" i="2"/>
  <c r="AD1418" i="2"/>
  <c r="AC1418" i="2"/>
  <c r="AB1418" i="2"/>
  <c r="AG1425" i="2"/>
  <c r="AJ1464" i="2"/>
  <c r="AE1464" i="2"/>
  <c r="AD1464" i="2"/>
  <c r="AB1464" i="2"/>
  <c r="AI1464" i="2"/>
  <c r="AH1464" i="2"/>
  <c r="AG1464" i="2"/>
  <c r="AF1464" i="2"/>
  <c r="AC1464" i="2"/>
  <c r="I1464" i="2"/>
  <c r="AE1367" i="2"/>
  <c r="AE1371" i="2"/>
  <c r="AE1375" i="2"/>
  <c r="AC1380" i="2"/>
  <c r="AC1385" i="2"/>
  <c r="AG1385" i="2"/>
  <c r="AI1387" i="2"/>
  <c r="AG1387" i="2"/>
  <c r="AC1389" i="2"/>
  <c r="AH1389" i="2"/>
  <c r="I1389" i="2"/>
  <c r="AG1389" i="2"/>
  <c r="AB1392" i="2"/>
  <c r="AB1394" i="2"/>
  <c r="AC1396" i="2"/>
  <c r="AD1398" i="2"/>
  <c r="AE1400" i="2"/>
  <c r="AF1406" i="2"/>
  <c r="AD1406" i="2"/>
  <c r="AH1406" i="2"/>
  <c r="AB1408" i="2"/>
  <c r="AG1408" i="2"/>
  <c r="AH1410" i="2"/>
  <c r="AH1423" i="2"/>
  <c r="AD1426" i="2"/>
  <c r="AD1436" i="2"/>
  <c r="AF1442" i="2"/>
  <c r="AH1442" i="2"/>
  <c r="I1442" i="2"/>
  <c r="AE1442" i="2"/>
  <c r="AH1452" i="2"/>
  <c r="I1452" i="2"/>
  <c r="AG1452" i="2"/>
  <c r="AE1452" i="2"/>
  <c r="AH1454" i="2"/>
  <c r="AC1465" i="2"/>
  <c r="AB1465" i="2"/>
  <c r="AJ1465" i="2"/>
  <c r="AI1465" i="2"/>
  <c r="AG1465" i="2"/>
  <c r="AH1471" i="2"/>
  <c r="AH1476" i="2"/>
  <c r="AH1481" i="2"/>
  <c r="AC1483" i="2"/>
  <c r="AE1508" i="2"/>
  <c r="AD1536" i="2"/>
  <c r="AC1536" i="2"/>
  <c r="AB1536" i="2"/>
  <c r="AJ1536" i="2"/>
  <c r="AI1536" i="2"/>
  <c r="AH1536" i="2"/>
  <c r="I1536" i="2"/>
  <c r="AG1536" i="2"/>
  <c r="AF1554" i="2"/>
  <c r="AE1554" i="2"/>
  <c r="AD1554" i="2"/>
  <c r="AC1554" i="2"/>
  <c r="AB1554" i="2"/>
  <c r="AJ1554" i="2"/>
  <c r="AI1554" i="2"/>
  <c r="AF1618" i="2"/>
  <c r="AG1618" i="2"/>
  <c r="AE1618" i="2"/>
  <c r="AD1618" i="2"/>
  <c r="AC1618" i="2"/>
  <c r="AB1618" i="2"/>
  <c r="AJ1618" i="2"/>
  <c r="AI1618" i="2"/>
  <c r="I1618" i="2"/>
  <c r="AF1642" i="2"/>
  <c r="AG1642" i="2"/>
  <c r="AE1642" i="2"/>
  <c r="AD1642" i="2"/>
  <c r="AC1642" i="2"/>
  <c r="AB1642" i="2"/>
  <c r="AJ1642" i="2"/>
  <c r="AI1642" i="2"/>
  <c r="I1642" i="2"/>
  <c r="AF1666" i="2"/>
  <c r="AG1666" i="2"/>
  <c r="AE1666" i="2"/>
  <c r="AD1666" i="2"/>
  <c r="AC1666" i="2"/>
  <c r="AB1666" i="2"/>
  <c r="AJ1666" i="2"/>
  <c r="AI1666" i="2"/>
  <c r="I1666" i="2"/>
  <c r="AG1404" i="2"/>
  <c r="AH1404" i="2"/>
  <c r="AC1421" i="2"/>
  <c r="AD1421" i="2"/>
  <c r="AH1421" i="2"/>
  <c r="AH1428" i="2"/>
  <c r="AF1430" i="2"/>
  <c r="AI1430" i="2"/>
  <c r="AH1430" i="2"/>
  <c r="AI1435" i="2"/>
  <c r="AD1435" i="2"/>
  <c r="AH1435" i="2"/>
  <c r="I1435" i="2"/>
  <c r="AE1436" i="2"/>
  <c r="AF1446" i="2"/>
  <c r="AI1446" i="2"/>
  <c r="AC1446" i="2"/>
  <c r="AB1446" i="2"/>
  <c r="AC1460" i="2"/>
  <c r="AJ1460" i="2"/>
  <c r="AI1460" i="2"/>
  <c r="AG1460" i="2"/>
  <c r="AI1476" i="2"/>
  <c r="AI1481" i="2"/>
  <c r="AF1508" i="2"/>
  <c r="AF1574" i="2"/>
  <c r="AE1574" i="2"/>
  <c r="AD1574" i="2"/>
  <c r="AC1574" i="2"/>
  <c r="AB1574" i="2"/>
  <c r="AJ1574" i="2"/>
  <c r="AI1574" i="2"/>
  <c r="AH1574" i="2"/>
  <c r="I1574" i="2"/>
  <c r="AF1594" i="2"/>
  <c r="AG1594" i="2"/>
  <c r="AE1594" i="2"/>
  <c r="AD1594" i="2"/>
  <c r="AC1594" i="2"/>
  <c r="AB1594" i="2"/>
  <c r="AJ1594" i="2"/>
  <c r="AI1594" i="2"/>
  <c r="I1594" i="2"/>
  <c r="I1367" i="2"/>
  <c r="AG1367" i="2"/>
  <c r="AB1377" i="2"/>
  <c r="AE1380" i="2"/>
  <c r="AD1392" i="2"/>
  <c r="AD1394" i="2"/>
  <c r="AG1400" i="2"/>
  <c r="AF1402" i="2"/>
  <c r="AJ1402" i="2"/>
  <c r="AH1402" i="2"/>
  <c r="I1404" i="2"/>
  <c r="AI1404" i="2"/>
  <c r="AC1411" i="2"/>
  <c r="AD1413" i="2"/>
  <c r="AD1417" i="2"/>
  <c r="AI1421" i="2"/>
  <c r="AG1426" i="2"/>
  <c r="AI1428" i="2"/>
  <c r="I1430" i="2"/>
  <c r="AJ1430" i="2"/>
  <c r="AF1436" i="2"/>
  <c r="I1446" i="2"/>
  <c r="AD1456" i="2"/>
  <c r="I1460" i="2"/>
  <c r="AC1461" i="2"/>
  <c r="AH1461" i="2"/>
  <c r="I1461" i="2"/>
  <c r="AB1461" i="2"/>
  <c r="AF1466" i="2"/>
  <c r="AH1466" i="2"/>
  <c r="I1466" i="2"/>
  <c r="AB1466" i="2"/>
  <c r="AB1473" i="2"/>
  <c r="AB1478" i="2"/>
  <c r="AI1500" i="2"/>
  <c r="AH1500" i="2"/>
  <c r="I1500" i="2"/>
  <c r="AG1500" i="2"/>
  <c r="AE1500" i="2"/>
  <c r="AE1516" i="2"/>
  <c r="AD1516" i="2"/>
  <c r="AC1516" i="2"/>
  <c r="AJ1516" i="2"/>
  <c r="AI1516" i="2"/>
  <c r="AC1521" i="2"/>
  <c r="AE1521" i="2"/>
  <c r="AD1521" i="2"/>
  <c r="AB1521" i="2"/>
  <c r="AJ1521" i="2"/>
  <c r="AI1521" i="2"/>
  <c r="AH1521" i="2"/>
  <c r="I1521" i="2"/>
  <c r="AI1527" i="2"/>
  <c r="AJ1527" i="2"/>
  <c r="AH1527" i="2"/>
  <c r="I1527" i="2"/>
  <c r="AG1527" i="2"/>
  <c r="AE1527" i="2"/>
  <c r="AD1527" i="2"/>
  <c r="AC1527" i="2"/>
  <c r="AB1527" i="2"/>
  <c r="AI1690" i="2"/>
  <c r="AB1690" i="2"/>
  <c r="AF1690" i="2"/>
  <c r="AE1690" i="2"/>
  <c r="AD1690" i="2"/>
  <c r="AC1690" i="2"/>
  <c r="AJ1690" i="2"/>
  <c r="I1690" i="2"/>
  <c r="AH1690" i="2"/>
  <c r="AD1377" i="2"/>
  <c r="AF1380" i="2"/>
  <c r="AE1396" i="2"/>
  <c r="AG1396" i="2"/>
  <c r="AF1398" i="2"/>
  <c r="AB1398" i="2"/>
  <c r="AH1398" i="2"/>
  <c r="AJ1404" i="2"/>
  <c r="AE1413" i="2"/>
  <c r="AB1420" i="2"/>
  <c r="I1421" i="2"/>
  <c r="AJ1421" i="2"/>
  <c r="I1428" i="2"/>
  <c r="AJ1428" i="2"/>
  <c r="AC1433" i="2"/>
  <c r="AH1433" i="2"/>
  <c r="AI1439" i="2"/>
  <c r="AE1439" i="2"/>
  <c r="AC1439" i="2"/>
  <c r="AJ1439" i="2"/>
  <c r="AI1447" i="2"/>
  <c r="AH1447" i="2"/>
  <c r="I1447" i="2"/>
  <c r="AG1447" i="2"/>
  <c r="AE1447" i="2"/>
  <c r="AF1454" i="2"/>
  <c r="AE1454" i="2"/>
  <c r="AD1454" i="2"/>
  <c r="AB1454" i="2"/>
  <c r="AE1456" i="2"/>
  <c r="AB1457" i="2"/>
  <c r="AB1463" i="2"/>
  <c r="AI1471" i="2"/>
  <c r="AG1471" i="2"/>
  <c r="AB1471" i="2"/>
  <c r="AC1489" i="2"/>
  <c r="AI1489" i="2"/>
  <c r="AH1489" i="2"/>
  <c r="I1489" i="2"/>
  <c r="AE1489" i="2"/>
  <c r="AD1489" i="2"/>
  <c r="AB1489" i="2"/>
  <c r="AF1490" i="2"/>
  <c r="AJ1490" i="2"/>
  <c r="AI1490" i="2"/>
  <c r="AH1490" i="2"/>
  <c r="I1490" i="2"/>
  <c r="AE1490" i="2"/>
  <c r="AI1495" i="2"/>
  <c r="AJ1495" i="2"/>
  <c r="AH1495" i="2"/>
  <c r="I1495" i="2"/>
  <c r="AG1495" i="2"/>
  <c r="AE1495" i="2"/>
  <c r="AI1503" i="2"/>
  <c r="AC1503" i="2"/>
  <c r="AB1503" i="2"/>
  <c r="AJ1503" i="2"/>
  <c r="AG1503" i="2"/>
  <c r="AC1714" i="2"/>
  <c r="AJ1714" i="2"/>
  <c r="AH1714" i="2"/>
  <c r="I1714" i="2"/>
  <c r="AI1714" i="2"/>
  <c r="AG1714" i="2"/>
  <c r="AF1714" i="2"/>
  <c r="AE1714" i="2"/>
  <c r="AD1714" i="2"/>
  <c r="AB1714" i="2"/>
  <c r="AF1426" i="2"/>
  <c r="AC1426" i="2"/>
  <c r="AI1426" i="2"/>
  <c r="AI1436" i="2"/>
  <c r="AC1436" i="2"/>
  <c r="AH1436" i="2"/>
  <c r="AG1476" i="2"/>
  <c r="AC1476" i="2"/>
  <c r="AB1476" i="2"/>
  <c r="AC1481" i="2"/>
  <c r="AG1481" i="2"/>
  <c r="AB1481" i="2"/>
  <c r="AD1488" i="2"/>
  <c r="AC1488" i="2"/>
  <c r="AJ1488" i="2"/>
  <c r="AH1488" i="2"/>
  <c r="I1488" i="2"/>
  <c r="AC1493" i="2"/>
  <c r="AD1493" i="2"/>
  <c r="AB1493" i="2"/>
  <c r="AJ1493" i="2"/>
  <c r="AH1493" i="2"/>
  <c r="I1493" i="2"/>
  <c r="AF1494" i="2"/>
  <c r="AI1494" i="2"/>
  <c r="AH1494" i="2"/>
  <c r="I1494" i="2"/>
  <c r="AD1494" i="2"/>
  <c r="AC1494" i="2"/>
  <c r="AB1494" i="2"/>
  <c r="AI1499" i="2"/>
  <c r="AH1499" i="2"/>
  <c r="I1499" i="2"/>
  <c r="AG1499" i="2"/>
  <c r="AD1499" i="2"/>
  <c r="AC1499" i="2"/>
  <c r="AB1499" i="2"/>
  <c r="AI1532" i="2"/>
  <c r="AH1532" i="2"/>
  <c r="I1532" i="2"/>
  <c r="AG1532" i="2"/>
  <c r="AE1532" i="2"/>
  <c r="AD1532" i="2"/>
  <c r="AC1532" i="2"/>
  <c r="AB1532" i="2"/>
  <c r="AF1377" i="2"/>
  <c r="I1380" i="2"/>
  <c r="AH1380" i="2"/>
  <c r="AJ1392" i="2"/>
  <c r="AG1392" i="2"/>
  <c r="AF1394" i="2"/>
  <c r="AH1394" i="2"/>
  <c r="I1394" i="2"/>
  <c r="AI1394" i="2"/>
  <c r="AI1411" i="2"/>
  <c r="AD1411" i="2"/>
  <c r="AG1411" i="2"/>
  <c r="AG1413" i="2"/>
  <c r="AC1417" i="2"/>
  <c r="AI1417" i="2"/>
  <c r="AG1417" i="2"/>
  <c r="AH1417" i="2"/>
  <c r="AD1420" i="2"/>
  <c r="I1426" i="2"/>
  <c r="AJ1426" i="2"/>
  <c r="AJ1436" i="2"/>
  <c r="AG1456" i="2"/>
  <c r="AF1457" i="2"/>
  <c r="I1476" i="2"/>
  <c r="I1481" i="2"/>
  <c r="AF1498" i="2"/>
  <c r="AC1498" i="2"/>
  <c r="AB1498" i="2"/>
  <c r="AJ1498" i="2"/>
  <c r="AH1498" i="2"/>
  <c r="I1498" i="2"/>
  <c r="AE1369" i="2"/>
  <c r="AE1373" i="2"/>
  <c r="AG1377" i="2"/>
  <c r="AI1380" i="2"/>
  <c r="AG1382" i="2"/>
  <c r="AF1386" i="2"/>
  <c r="AE1386" i="2"/>
  <c r="AH1386" i="2"/>
  <c r="AC1388" i="2"/>
  <c r="AG1388" i="2"/>
  <c r="AF1390" i="2"/>
  <c r="AH1390" i="2"/>
  <c r="AH1392" i="2"/>
  <c r="AJ1394" i="2"/>
  <c r="AJ1396" i="2"/>
  <c r="AG1405" i="2"/>
  <c r="AI1407" i="2"/>
  <c r="AJ1407" i="2"/>
  <c r="AF1407" i="2"/>
  <c r="AC1409" i="2"/>
  <c r="AG1409" i="2"/>
  <c r="AH1409" i="2"/>
  <c r="AH1411" i="2"/>
  <c r="AH1413" i="2"/>
  <c r="AG1415" i="2"/>
  <c r="I1417" i="2"/>
  <c r="AJ1417" i="2"/>
  <c r="AE1420" i="2"/>
  <c r="AB1423" i="2"/>
  <c r="AI1431" i="2"/>
  <c r="AC1431" i="2"/>
  <c r="AH1431" i="2"/>
  <c r="AG1434" i="2"/>
  <c r="I1436" i="2"/>
  <c r="AD1440" i="2"/>
  <c r="AJ1440" i="2"/>
  <c r="AH1440" i="2"/>
  <c r="I1440" i="2"/>
  <c r="AF1441" i="2"/>
  <c r="AB1442" i="2"/>
  <c r="AE1444" i="2"/>
  <c r="AC1444" i="2"/>
  <c r="AI1444" i="2"/>
  <c r="AC1452" i="2"/>
  <c r="AI1455" i="2"/>
  <c r="AC1455" i="2"/>
  <c r="AJ1455" i="2"/>
  <c r="AG1455" i="2"/>
  <c r="AI1456" i="2"/>
  <c r="AI1457" i="2"/>
  <c r="AF1463" i="2"/>
  <c r="AG1469" i="2"/>
  <c r="AH1478" i="2"/>
  <c r="AB1500" i="2"/>
  <c r="AC1513" i="2"/>
  <c r="AB1513" i="2"/>
  <c r="AJ1513" i="2"/>
  <c r="AI1513" i="2"/>
  <c r="AH1513" i="2"/>
  <c r="I1513" i="2"/>
  <c r="AG1513" i="2"/>
  <c r="AB1516" i="2"/>
  <c r="AF1526" i="2"/>
  <c r="AD1526" i="2"/>
  <c r="AC1526" i="2"/>
  <c r="AB1526" i="2"/>
  <c r="AJ1526" i="2"/>
  <c r="AI1526" i="2"/>
  <c r="AH1526" i="2"/>
  <c r="I1526" i="2"/>
  <c r="AE1564" i="2"/>
  <c r="AD1564" i="2"/>
  <c r="AC1564" i="2"/>
  <c r="AB1564" i="2"/>
  <c r="AJ1564" i="2"/>
  <c r="AI1564" i="2"/>
  <c r="AH1564" i="2"/>
  <c r="I1564" i="2"/>
  <c r="AJ1653" i="2"/>
  <c r="AC1653" i="2"/>
  <c r="AF1653" i="2"/>
  <c r="AE1653" i="2"/>
  <c r="AD1653" i="2"/>
  <c r="AB1653" i="2"/>
  <c r="AI1653" i="2"/>
  <c r="I1653" i="2"/>
  <c r="AH1653" i="2"/>
  <c r="I1377" i="2"/>
  <c r="AH1377" i="2"/>
  <c r="AJ1380" i="2"/>
  <c r="I1382" i="2"/>
  <c r="AH1382" i="2"/>
  <c r="AH1384" i="2"/>
  <c r="I1384" i="2"/>
  <c r="AG1384" i="2"/>
  <c r="I1386" i="2"/>
  <c r="AI1386" i="2"/>
  <c r="AH1388" i="2"/>
  <c r="I1390" i="2"/>
  <c r="AI1390" i="2"/>
  <c r="I1392" i="2"/>
  <c r="AI1392" i="2"/>
  <c r="AC1401" i="2"/>
  <c r="AE1401" i="2"/>
  <c r="AG1401" i="2"/>
  <c r="AI1403" i="2"/>
  <c r="AB1403" i="2"/>
  <c r="AG1403" i="2"/>
  <c r="AB1410" i="2"/>
  <c r="I1411" i="2"/>
  <c r="AJ1411" i="2"/>
  <c r="I1413" i="2"/>
  <c r="AI1413" i="2"/>
  <c r="AC1423" i="2"/>
  <c r="AB1428" i="2"/>
  <c r="AB1435" i="2"/>
  <c r="AC1442" i="2"/>
  <c r="AB1460" i="2"/>
  <c r="AG1463" i="2"/>
  <c r="AC1466" i="2"/>
  <c r="AE1468" i="2"/>
  <c r="AI1468" i="2"/>
  <c r="AJ1468" i="2"/>
  <c r="AH1469" i="2"/>
  <c r="AC1473" i="2"/>
  <c r="AE1473" i="2"/>
  <c r="AI1473" i="2"/>
  <c r="AJ1473" i="2"/>
  <c r="AI1483" i="2"/>
  <c r="AD1483" i="2"/>
  <c r="AH1483" i="2"/>
  <c r="I1483" i="2"/>
  <c r="AB1490" i="2"/>
  <c r="AB1495" i="2"/>
  <c r="AD1503" i="2"/>
  <c r="AC1508" i="2"/>
  <c r="AB1508" i="2"/>
  <c r="AJ1508" i="2"/>
  <c r="AI1508" i="2"/>
  <c r="AG1508" i="2"/>
  <c r="AJ1629" i="2"/>
  <c r="AC1629" i="2"/>
  <c r="AF1629" i="2"/>
  <c r="AE1629" i="2"/>
  <c r="AD1629" i="2"/>
  <c r="AB1629" i="2"/>
  <c r="AI1629" i="2"/>
  <c r="I1629" i="2"/>
  <c r="AH1629" i="2"/>
  <c r="AD1727" i="2"/>
  <c r="AE1727" i="2"/>
  <c r="AB1727" i="2"/>
  <c r="AJ1727" i="2"/>
  <c r="AH1727" i="2"/>
  <c r="I1727" i="2"/>
  <c r="AI1727" i="2"/>
  <c r="AG1727" i="2"/>
  <c r="AF1727" i="2"/>
  <c r="AC1727" i="2"/>
  <c r="AI1420" i="2"/>
  <c r="AG1420" i="2"/>
  <c r="AC1428" i="2"/>
  <c r="AB1430" i="2"/>
  <c r="AF1434" i="2"/>
  <c r="AE1434" i="2"/>
  <c r="AC1434" i="2"/>
  <c r="AI1434" i="2"/>
  <c r="AC1435" i="2"/>
  <c r="AC1441" i="2"/>
  <c r="AI1441" i="2"/>
  <c r="AB1441" i="2"/>
  <c r="AH1441" i="2"/>
  <c r="AD1446" i="2"/>
  <c r="AH1456" i="2"/>
  <c r="I1456" i="2"/>
  <c r="AC1456" i="2"/>
  <c r="AB1456" i="2"/>
  <c r="AD1460" i="2"/>
  <c r="AD1461" i="2"/>
  <c r="AE1465" i="2"/>
  <c r="AD1466" i="2"/>
  <c r="AC1471" i="2"/>
  <c r="AI1484" i="2"/>
  <c r="AE1484" i="2"/>
  <c r="AD1484" i="2"/>
  <c r="AC1484" i="2"/>
  <c r="AB1488" i="2"/>
  <c r="AC1490" i="2"/>
  <c r="AC1495" i="2"/>
  <c r="AD1500" i="2"/>
  <c r="AE1503" i="2"/>
  <c r="AF1506" i="2"/>
  <c r="AE1506" i="2"/>
  <c r="AD1506" i="2"/>
  <c r="AC1506" i="2"/>
  <c r="AJ1506" i="2"/>
  <c r="I1508" i="2"/>
  <c r="AI1511" i="2"/>
  <c r="AE1511" i="2"/>
  <c r="AD1511" i="2"/>
  <c r="AC1511" i="2"/>
  <c r="AJ1511" i="2"/>
  <c r="AG1516" i="2"/>
  <c r="AI1531" i="2"/>
  <c r="AD1531" i="2"/>
  <c r="AC1531" i="2"/>
  <c r="AB1531" i="2"/>
  <c r="AJ1531" i="2"/>
  <c r="AH1531" i="2"/>
  <c r="I1531" i="2"/>
  <c r="AG1531" i="2"/>
  <c r="AF1532" i="2"/>
  <c r="AC1541" i="2"/>
  <c r="AD1541" i="2"/>
  <c r="AB1541" i="2"/>
  <c r="AJ1541" i="2"/>
  <c r="AI1541" i="2"/>
  <c r="AH1541" i="2"/>
  <c r="I1541" i="2"/>
  <c r="AG1541" i="2"/>
  <c r="AI1559" i="2"/>
  <c r="AE1559" i="2"/>
  <c r="AD1559" i="2"/>
  <c r="AC1559" i="2"/>
  <c r="AB1559" i="2"/>
  <c r="AJ1559" i="2"/>
  <c r="AH1559" i="2"/>
  <c r="I1559" i="2"/>
  <c r="AJ1605" i="2"/>
  <c r="AC1605" i="2"/>
  <c r="AF1605" i="2"/>
  <c r="AE1605" i="2"/>
  <c r="AD1605" i="2"/>
  <c r="AB1605" i="2"/>
  <c r="AI1605" i="2"/>
  <c r="I1605" i="2"/>
  <c r="AH1605" i="2"/>
  <c r="AB1421" i="2"/>
  <c r="AD1428" i="2"/>
  <c r="AC1430" i="2"/>
  <c r="AE1435" i="2"/>
  <c r="AJ1441" i="2"/>
  <c r="AE1446" i="2"/>
  <c r="AC1457" i="2"/>
  <c r="AH1457" i="2"/>
  <c r="I1457" i="2"/>
  <c r="AG1457" i="2"/>
  <c r="AE1457" i="2"/>
  <c r="AE1460" i="2"/>
  <c r="AI1463" i="2"/>
  <c r="AE1463" i="2"/>
  <c r="AJ1463" i="2"/>
  <c r="AC1469" i="2"/>
  <c r="AJ1469" i="2"/>
  <c r="AE1469" i="2"/>
  <c r="AD1469" i="2"/>
  <c r="AD1471" i="2"/>
  <c r="AD1476" i="2"/>
  <c r="AF1478" i="2"/>
  <c r="AD1478" i="2"/>
  <c r="AI1478" i="2"/>
  <c r="AD1481" i="2"/>
  <c r="AE1488" i="2"/>
  <c r="AD1490" i="2"/>
  <c r="AE1493" i="2"/>
  <c r="AD1495" i="2"/>
  <c r="AE1499" i="2"/>
  <c r="AF1503" i="2"/>
  <c r="AJ1532" i="2"/>
  <c r="AF1564" i="2"/>
  <c r="AJ1581" i="2"/>
  <c r="AC1581" i="2"/>
  <c r="AF1581" i="2"/>
  <c r="AE1581" i="2"/>
  <c r="AD1581" i="2"/>
  <c r="AB1581" i="2"/>
  <c r="AI1581" i="2"/>
  <c r="I1581" i="2"/>
  <c r="AH1581" i="2"/>
  <c r="AG1629" i="2"/>
  <c r="AF1522" i="2"/>
  <c r="AJ1522" i="2"/>
  <c r="AI1522" i="2"/>
  <c r="AH1522" i="2"/>
  <c r="I1522" i="2"/>
  <c r="AE1522" i="2"/>
  <c r="AD1522" i="2"/>
  <c r="AC1522" i="2"/>
  <c r="AB1522" i="2"/>
  <c r="AI1579" i="2"/>
  <c r="AE1579" i="2"/>
  <c r="AD1579" i="2"/>
  <c r="AC1579" i="2"/>
  <c r="AB1579" i="2"/>
  <c r="AJ1579" i="2"/>
  <c r="AH1579" i="2"/>
  <c r="I1579" i="2"/>
  <c r="AG1579" i="2"/>
  <c r="AG1605" i="2"/>
  <c r="AJ1713" i="2"/>
  <c r="AH1713" i="2"/>
  <c r="I1713" i="2"/>
  <c r="AG1713" i="2"/>
  <c r="AE1713" i="2"/>
  <c r="AC1713" i="2"/>
  <c r="AI1713" i="2"/>
  <c r="AF1713" i="2"/>
  <c r="AD1713" i="2"/>
  <c r="AB1713" i="2"/>
  <c r="AD1538" i="2"/>
  <c r="AD1543" i="2"/>
  <c r="AG1546" i="2"/>
  <c r="AF1551" i="2"/>
  <c r="AF1556" i="2"/>
  <c r="AF1561" i="2"/>
  <c r="I1569" i="2"/>
  <c r="AH1569" i="2"/>
  <c r="I1583" i="2"/>
  <c r="AJ1583" i="2"/>
  <c r="AE1588" i="2"/>
  <c r="AG1592" i="2"/>
  <c r="I1592" i="2"/>
  <c r="AH1592" i="2"/>
  <c r="AJ1596" i="2"/>
  <c r="AE1599" i="2"/>
  <c r="AD1603" i="2"/>
  <c r="AI1603" i="2"/>
  <c r="AG1603" i="2"/>
  <c r="I1607" i="2"/>
  <c r="AJ1607" i="2"/>
  <c r="AE1612" i="2"/>
  <c r="AG1616" i="2"/>
  <c r="I1616" i="2"/>
  <c r="AH1616" i="2"/>
  <c r="AJ1620" i="2"/>
  <c r="AE1623" i="2"/>
  <c r="AD1627" i="2"/>
  <c r="AI1627" i="2"/>
  <c r="AG1627" i="2"/>
  <c r="I1631" i="2"/>
  <c r="AJ1631" i="2"/>
  <c r="AE1636" i="2"/>
  <c r="AG1640" i="2"/>
  <c r="I1640" i="2"/>
  <c r="AH1640" i="2"/>
  <c r="AJ1644" i="2"/>
  <c r="AE1647" i="2"/>
  <c r="AD1651" i="2"/>
  <c r="AI1651" i="2"/>
  <c r="AG1651" i="2"/>
  <c r="I1655" i="2"/>
  <c r="AJ1655" i="2"/>
  <c r="AE1660" i="2"/>
  <c r="AG1664" i="2"/>
  <c r="I1664" i="2"/>
  <c r="AH1664" i="2"/>
  <c r="AJ1668" i="2"/>
  <c r="AJ1673" i="2"/>
  <c r="AE1673" i="2"/>
  <c r="AH1673" i="2"/>
  <c r="AD1679" i="2"/>
  <c r="AE1679" i="2"/>
  <c r="AJ1679" i="2"/>
  <c r="AH1679" i="2"/>
  <c r="I1695" i="2"/>
  <c r="AG1716" i="2"/>
  <c r="I1716" i="2"/>
  <c r="AJ1716" i="2"/>
  <c r="AI1716" i="2"/>
  <c r="AH1716" i="2"/>
  <c r="AE1716" i="2"/>
  <c r="I1717" i="2"/>
  <c r="AC1719" i="2"/>
  <c r="AF1720" i="2"/>
  <c r="AF1729" i="2"/>
  <c r="AF1734" i="2"/>
  <c r="AG1422" i="2"/>
  <c r="AF1427" i="2"/>
  <c r="AF1432" i="2"/>
  <c r="AF1437" i="2"/>
  <c r="AJ1448" i="2"/>
  <c r="AB1449" i="2"/>
  <c r="AJ1453" i="2"/>
  <c r="AG1470" i="2"/>
  <c r="AF1475" i="2"/>
  <c r="AF1480" i="2"/>
  <c r="AC1482" i="2"/>
  <c r="AF1485" i="2"/>
  <c r="AC1487" i="2"/>
  <c r="AC1492" i="2"/>
  <c r="AJ1496" i="2"/>
  <c r="AB1497" i="2"/>
  <c r="AJ1501" i="2"/>
  <c r="AB1502" i="2"/>
  <c r="AB1507" i="2"/>
  <c r="AB1512" i="2"/>
  <c r="AG1518" i="2"/>
  <c r="AF1523" i="2"/>
  <c r="AF1528" i="2"/>
  <c r="AC1530" i="2"/>
  <c r="AF1533" i="2"/>
  <c r="AC1535" i="2"/>
  <c r="AE1538" i="2"/>
  <c r="AC1540" i="2"/>
  <c r="AE1543" i="2"/>
  <c r="AJ1544" i="2"/>
  <c r="AB1545" i="2"/>
  <c r="I1546" i="2"/>
  <c r="AH1546" i="2"/>
  <c r="AE1548" i="2"/>
  <c r="AJ1549" i="2"/>
  <c r="AB1550" i="2"/>
  <c r="AG1551" i="2"/>
  <c r="AE1553" i="2"/>
  <c r="AB1555" i="2"/>
  <c r="AG1556" i="2"/>
  <c r="AD1558" i="2"/>
  <c r="AB1560" i="2"/>
  <c r="AG1561" i="2"/>
  <c r="AD1563" i="2"/>
  <c r="AG1566" i="2"/>
  <c r="AD1568" i="2"/>
  <c r="AI1569" i="2"/>
  <c r="AF1571" i="2"/>
  <c r="AD1573" i="2"/>
  <c r="AF1576" i="2"/>
  <c r="AC1578" i="2"/>
  <c r="AB1580" i="2"/>
  <c r="AC1582" i="2"/>
  <c r="AD1584" i="2"/>
  <c r="AE1586" i="2"/>
  <c r="AH1590" i="2"/>
  <c r="AI1592" i="2"/>
  <c r="AB1593" i="2"/>
  <c r="AC1595" i="2"/>
  <c r="AJ1601" i="2"/>
  <c r="AC1601" i="2"/>
  <c r="AG1601" i="2"/>
  <c r="AH1603" i="2"/>
  <c r="AB1604" i="2"/>
  <c r="AC1606" i="2"/>
  <c r="AD1608" i="2"/>
  <c r="AE1610" i="2"/>
  <c r="AH1614" i="2"/>
  <c r="AI1616" i="2"/>
  <c r="AB1617" i="2"/>
  <c r="AC1619" i="2"/>
  <c r="AJ1625" i="2"/>
  <c r="AC1625" i="2"/>
  <c r="AG1625" i="2"/>
  <c r="AH1627" i="2"/>
  <c r="AB1628" i="2"/>
  <c r="AC1630" i="2"/>
  <c r="AD1632" i="2"/>
  <c r="AE1634" i="2"/>
  <c r="AH1638" i="2"/>
  <c r="AI1640" i="2"/>
  <c r="AC1643" i="2"/>
  <c r="AJ1649" i="2"/>
  <c r="AC1649" i="2"/>
  <c r="AG1649" i="2"/>
  <c r="AH1651" i="2"/>
  <c r="AB1652" i="2"/>
  <c r="AC1654" i="2"/>
  <c r="AD1656" i="2"/>
  <c r="AE1658" i="2"/>
  <c r="AH1662" i="2"/>
  <c r="AI1664" i="2"/>
  <c r="AC1667" i="2"/>
  <c r="AE1669" i="2"/>
  <c r="AI1673" i="2"/>
  <c r="AD1674" i="2"/>
  <c r="AG1676" i="2"/>
  <c r="I1676" i="2"/>
  <c r="AB1676" i="2"/>
  <c r="AH1676" i="2"/>
  <c r="AJ1676" i="2"/>
  <c r="AI1679" i="2"/>
  <c r="AD1680" i="2"/>
  <c r="AI1682" i="2"/>
  <c r="AC1683" i="2"/>
  <c r="AJ1685" i="2"/>
  <c r="AI1685" i="2"/>
  <c r="AB1685" i="2"/>
  <c r="AG1685" i="2"/>
  <c r="AC1686" i="2"/>
  <c r="AE1691" i="2"/>
  <c r="AJ1693" i="2"/>
  <c r="AD1693" i="2"/>
  <c r="AH1693" i="2"/>
  <c r="AB1694" i="2"/>
  <c r="AF1699" i="2"/>
  <c r="AE1719" i="2"/>
  <c r="AI1720" i="2"/>
  <c r="AD1731" i="2"/>
  <c r="AJ1731" i="2"/>
  <c r="AI1731" i="2"/>
  <c r="AH1731" i="2"/>
  <c r="I1731" i="2"/>
  <c r="AG1731" i="2"/>
  <c r="AE1731" i="2"/>
  <c r="AB1731" i="2"/>
  <c r="AC1732" i="2"/>
  <c r="AJ1763" i="2"/>
  <c r="AF1763" i="2"/>
  <c r="AE1763" i="2"/>
  <c r="AD1763" i="2"/>
  <c r="AC1763" i="2"/>
  <c r="AB1763" i="2"/>
  <c r="AI1763" i="2"/>
  <c r="I1763" i="2"/>
  <c r="AH1763" i="2"/>
  <c r="AG1538" i="2"/>
  <c r="AF1543" i="2"/>
  <c r="AI1546" i="2"/>
  <c r="AF1548" i="2"/>
  <c r="I1551" i="2"/>
  <c r="AH1551" i="2"/>
  <c r="AF1553" i="2"/>
  <c r="I1556" i="2"/>
  <c r="AH1556" i="2"/>
  <c r="I1561" i="2"/>
  <c r="AH1561" i="2"/>
  <c r="AJ1569" i="2"/>
  <c r="AB1570" i="2"/>
  <c r="AB1575" i="2"/>
  <c r="AC1580" i="2"/>
  <c r="AG1588" i="2"/>
  <c r="I1588" i="2"/>
  <c r="AH1588" i="2"/>
  <c r="AB1591" i="2"/>
  <c r="AD1599" i="2"/>
  <c r="AI1599" i="2"/>
  <c r="AG1599" i="2"/>
  <c r="AC1604" i="2"/>
  <c r="AG1612" i="2"/>
  <c r="I1612" i="2"/>
  <c r="AH1612" i="2"/>
  <c r="AB1615" i="2"/>
  <c r="AD1623" i="2"/>
  <c r="AI1623" i="2"/>
  <c r="AG1623" i="2"/>
  <c r="AC1628" i="2"/>
  <c r="AG1636" i="2"/>
  <c r="I1636" i="2"/>
  <c r="AH1636" i="2"/>
  <c r="AB1639" i="2"/>
  <c r="AD1647" i="2"/>
  <c r="AI1647" i="2"/>
  <c r="AG1647" i="2"/>
  <c r="AC1652" i="2"/>
  <c r="AG1660" i="2"/>
  <c r="I1660" i="2"/>
  <c r="AH1660" i="2"/>
  <c r="AB1663" i="2"/>
  <c r="AD1671" i="2"/>
  <c r="AI1671" i="2"/>
  <c r="AG1671" i="2"/>
  <c r="I1673" i="2"/>
  <c r="AF1674" i="2"/>
  <c r="I1679" i="2"/>
  <c r="AF1683" i="2"/>
  <c r="AD1686" i="2"/>
  <c r="AG1688" i="2"/>
  <c r="I1688" i="2"/>
  <c r="AD1688" i="2"/>
  <c r="AI1688" i="2"/>
  <c r="AB1689" i="2"/>
  <c r="AF1691" i="2"/>
  <c r="AI1693" i="2"/>
  <c r="AC1694" i="2"/>
  <c r="AF1719" i="2"/>
  <c r="AE1722" i="2"/>
  <c r="AC1722" i="2"/>
  <c r="AB1722" i="2"/>
  <c r="AJ1722" i="2"/>
  <c r="AH1722" i="2"/>
  <c r="I1722" i="2"/>
  <c r="AE1732" i="2"/>
  <c r="AJ1737" i="2"/>
  <c r="AD1737" i="2"/>
  <c r="AB1737" i="2"/>
  <c r="AI1737" i="2"/>
  <c r="AG1737" i="2"/>
  <c r="AB1739" i="2"/>
  <c r="AG1414" i="2"/>
  <c r="AF1419" i="2"/>
  <c r="AI1422" i="2"/>
  <c r="AF1424" i="2"/>
  <c r="I1427" i="2"/>
  <c r="AH1427" i="2"/>
  <c r="AF1429" i="2"/>
  <c r="I1432" i="2"/>
  <c r="AH1432" i="2"/>
  <c r="I1437" i="2"/>
  <c r="AH1437" i="2"/>
  <c r="AE1449" i="2"/>
  <c r="AG1462" i="2"/>
  <c r="AF1467" i="2"/>
  <c r="AI1470" i="2"/>
  <c r="AF1472" i="2"/>
  <c r="I1475" i="2"/>
  <c r="AH1475" i="2"/>
  <c r="AF1477" i="2"/>
  <c r="I1480" i="2"/>
  <c r="AH1480" i="2"/>
  <c r="AE1482" i="2"/>
  <c r="I1485" i="2"/>
  <c r="AH1485" i="2"/>
  <c r="AE1487" i="2"/>
  <c r="AE1492" i="2"/>
  <c r="AE1497" i="2"/>
  <c r="AD1502" i="2"/>
  <c r="AB1504" i="2"/>
  <c r="AD1507" i="2"/>
  <c r="AG1510" i="2"/>
  <c r="AD1512" i="2"/>
  <c r="AF1515" i="2"/>
  <c r="AD1517" i="2"/>
  <c r="AI1518" i="2"/>
  <c r="AF1520" i="2"/>
  <c r="I1523" i="2"/>
  <c r="AH1523" i="2"/>
  <c r="AF1525" i="2"/>
  <c r="I1528" i="2"/>
  <c r="AH1528" i="2"/>
  <c r="AE1530" i="2"/>
  <c r="I1533" i="2"/>
  <c r="AH1533" i="2"/>
  <c r="AE1535" i="2"/>
  <c r="AB1537" i="2"/>
  <c r="I1538" i="2"/>
  <c r="AH1538" i="2"/>
  <c r="AE1540" i="2"/>
  <c r="AB1542" i="2"/>
  <c r="AG1543" i="2"/>
  <c r="AE1545" i="2"/>
  <c r="AJ1546" i="2"/>
  <c r="AB1547" i="2"/>
  <c r="AG1548" i="2"/>
  <c r="AD1550" i="2"/>
  <c r="AJ1551" i="2"/>
  <c r="AB1552" i="2"/>
  <c r="AG1553" i="2"/>
  <c r="AD1555" i="2"/>
  <c r="AI1556" i="2"/>
  <c r="AG1558" i="2"/>
  <c r="AD1560" i="2"/>
  <c r="AI1561" i="2"/>
  <c r="AF1563" i="2"/>
  <c r="AD1565" i="2"/>
  <c r="AF1568" i="2"/>
  <c r="AC1570" i="2"/>
  <c r="I1571" i="2"/>
  <c r="AH1571" i="2"/>
  <c r="AF1573" i="2"/>
  <c r="AC1575" i="2"/>
  <c r="I1576" i="2"/>
  <c r="AH1576" i="2"/>
  <c r="AE1578" i="2"/>
  <c r="AD1580" i="2"/>
  <c r="AE1582" i="2"/>
  <c r="AH1586" i="2"/>
  <c r="AI1588" i="2"/>
  <c r="AB1589" i="2"/>
  <c r="AC1591" i="2"/>
  <c r="AJ1597" i="2"/>
  <c r="AC1597" i="2"/>
  <c r="AG1597" i="2"/>
  <c r="AH1599" i="2"/>
  <c r="AB1600" i="2"/>
  <c r="AC1602" i="2"/>
  <c r="AD1604" i="2"/>
  <c r="AE1606" i="2"/>
  <c r="AH1610" i="2"/>
  <c r="AI1612" i="2"/>
  <c r="AB1613" i="2"/>
  <c r="AC1615" i="2"/>
  <c r="AJ1621" i="2"/>
  <c r="AC1621" i="2"/>
  <c r="AG1621" i="2"/>
  <c r="AH1623" i="2"/>
  <c r="AB1624" i="2"/>
  <c r="AC1626" i="2"/>
  <c r="AD1628" i="2"/>
  <c r="AH1634" i="2"/>
  <c r="AI1636" i="2"/>
  <c r="AB1637" i="2"/>
  <c r="AC1639" i="2"/>
  <c r="AJ1645" i="2"/>
  <c r="AC1645" i="2"/>
  <c r="AG1645" i="2"/>
  <c r="AH1647" i="2"/>
  <c r="AB1648" i="2"/>
  <c r="AC1650" i="2"/>
  <c r="AD1652" i="2"/>
  <c r="AH1658" i="2"/>
  <c r="AI1660" i="2"/>
  <c r="AB1661" i="2"/>
  <c r="AC1663" i="2"/>
  <c r="AJ1669" i="2"/>
  <c r="AC1669" i="2"/>
  <c r="AG1669" i="2"/>
  <c r="AH1671" i="2"/>
  <c r="AB1672" i="2"/>
  <c r="AB1678" i="2"/>
  <c r="AE1686" i="2"/>
  <c r="AC1689" i="2"/>
  <c r="AD1699" i="2"/>
  <c r="AC1699" i="2"/>
  <c r="AI1699" i="2"/>
  <c r="AH1699" i="2"/>
  <c r="AB1700" i="2"/>
  <c r="AG1704" i="2"/>
  <c r="I1704" i="2"/>
  <c r="AC1704" i="2"/>
  <c r="AI1704" i="2"/>
  <c r="AG1708" i="2"/>
  <c r="I1708" i="2"/>
  <c r="AI1708" i="2"/>
  <c r="AH1708" i="2"/>
  <c r="AE1708" i="2"/>
  <c r="AC1708" i="2"/>
  <c r="AD1717" i="2"/>
  <c r="AG1719" i="2"/>
  <c r="AJ1726" i="2"/>
  <c r="AI1726" i="2"/>
  <c r="AH1726" i="2"/>
  <c r="I1726" i="2"/>
  <c r="AG1726" i="2"/>
  <c r="AE1726" i="2"/>
  <c r="AC1726" i="2"/>
  <c r="AF1732" i="2"/>
  <c r="AD1735" i="2"/>
  <c r="AG1735" i="2"/>
  <c r="AE1735" i="2"/>
  <c r="AC1735" i="2"/>
  <c r="AB1735" i="2"/>
  <c r="AJ1735" i="2"/>
  <c r="I1737" i="2"/>
  <c r="AG1763" i="2"/>
  <c r="AG1765" i="2"/>
  <c r="I1765" i="2"/>
  <c r="AH1765" i="2"/>
  <c r="AF1765" i="2"/>
  <c r="AE1765" i="2"/>
  <c r="AD1765" i="2"/>
  <c r="AC1765" i="2"/>
  <c r="AB1765" i="2"/>
  <c r="AJ1765" i="2"/>
  <c r="AG1781" i="2"/>
  <c r="I1781" i="2"/>
  <c r="AB1781" i="2"/>
  <c r="AI1781" i="2"/>
  <c r="AH1781" i="2"/>
  <c r="AF1781" i="2"/>
  <c r="AE1781" i="2"/>
  <c r="AD1781" i="2"/>
  <c r="AC1781" i="2"/>
  <c r="AH1799" i="2"/>
  <c r="I1799" i="2"/>
  <c r="AD1799" i="2"/>
  <c r="AC1799" i="2"/>
  <c r="AB1799" i="2"/>
  <c r="AJ1799" i="2"/>
  <c r="AI1799" i="2"/>
  <c r="AG1799" i="2"/>
  <c r="AF1799" i="2"/>
  <c r="AE1799" i="2"/>
  <c r="AF1449" i="2"/>
  <c r="AG1482" i="2"/>
  <c r="AF1487" i="2"/>
  <c r="AF1492" i="2"/>
  <c r="AF1497" i="2"/>
  <c r="AE1502" i="2"/>
  <c r="AC1504" i="2"/>
  <c r="AE1507" i="2"/>
  <c r="AB1509" i="2"/>
  <c r="AE1512" i="2"/>
  <c r="AB1514" i="2"/>
  <c r="AE1517" i="2"/>
  <c r="AB1519" i="2"/>
  <c r="AB1524" i="2"/>
  <c r="AG1530" i="2"/>
  <c r="AF1535" i="2"/>
  <c r="AD1537" i="2"/>
  <c r="AI1538" i="2"/>
  <c r="AF1540" i="2"/>
  <c r="AC1542" i="2"/>
  <c r="I1543" i="2"/>
  <c r="AH1543" i="2"/>
  <c r="AF1545" i="2"/>
  <c r="AC1547" i="2"/>
  <c r="I1548" i="2"/>
  <c r="AH1548" i="2"/>
  <c r="AE1550" i="2"/>
  <c r="AC1552" i="2"/>
  <c r="I1553" i="2"/>
  <c r="AH1553" i="2"/>
  <c r="AE1555" i="2"/>
  <c r="AJ1556" i="2"/>
  <c r="AB1557" i="2"/>
  <c r="I1558" i="2"/>
  <c r="AH1558" i="2"/>
  <c r="AE1560" i="2"/>
  <c r="AJ1561" i="2"/>
  <c r="AB1562" i="2"/>
  <c r="AG1563" i="2"/>
  <c r="AE1565" i="2"/>
  <c r="AB1567" i="2"/>
  <c r="AG1568" i="2"/>
  <c r="AD1570" i="2"/>
  <c r="AB1572" i="2"/>
  <c r="AD1575" i="2"/>
  <c r="AG1578" i="2"/>
  <c r="AE1580" i="2"/>
  <c r="AG1584" i="2"/>
  <c r="I1584" i="2"/>
  <c r="AH1584" i="2"/>
  <c r="AB1587" i="2"/>
  <c r="AJ1588" i="2"/>
  <c r="AD1589" i="2"/>
  <c r="AE1591" i="2"/>
  <c r="AD1595" i="2"/>
  <c r="AI1595" i="2"/>
  <c r="AG1595" i="2"/>
  <c r="I1599" i="2"/>
  <c r="AJ1599" i="2"/>
  <c r="AC1600" i="2"/>
  <c r="AD1602" i="2"/>
  <c r="AE1604" i="2"/>
  <c r="AG1608" i="2"/>
  <c r="I1608" i="2"/>
  <c r="AH1608" i="2"/>
  <c r="AB1611" i="2"/>
  <c r="AJ1612" i="2"/>
  <c r="AD1613" i="2"/>
  <c r="AE1615" i="2"/>
  <c r="AD1619" i="2"/>
  <c r="AI1619" i="2"/>
  <c r="AG1619" i="2"/>
  <c r="I1623" i="2"/>
  <c r="AJ1623" i="2"/>
  <c r="AC1624" i="2"/>
  <c r="AD1626" i="2"/>
  <c r="AE1628" i="2"/>
  <c r="AG1632" i="2"/>
  <c r="I1632" i="2"/>
  <c r="AH1632" i="2"/>
  <c r="AB1635" i="2"/>
  <c r="AJ1636" i="2"/>
  <c r="AD1637" i="2"/>
  <c r="AE1639" i="2"/>
  <c r="AD1643" i="2"/>
  <c r="AI1643" i="2"/>
  <c r="AG1643" i="2"/>
  <c r="I1647" i="2"/>
  <c r="AJ1647" i="2"/>
  <c r="AC1648" i="2"/>
  <c r="AD1650" i="2"/>
  <c r="AE1652" i="2"/>
  <c r="AG1656" i="2"/>
  <c r="I1656" i="2"/>
  <c r="AH1656" i="2"/>
  <c r="AB1659" i="2"/>
  <c r="AJ1660" i="2"/>
  <c r="AD1661" i="2"/>
  <c r="AE1663" i="2"/>
  <c r="AD1667" i="2"/>
  <c r="AI1667" i="2"/>
  <c r="AG1667" i="2"/>
  <c r="AC1672" i="2"/>
  <c r="AE1674" i="2"/>
  <c r="AJ1674" i="2"/>
  <c r="AH1674" i="2"/>
  <c r="AC1675" i="2"/>
  <c r="AC1678" i="2"/>
  <c r="AD1683" i="2"/>
  <c r="AE1683" i="2"/>
  <c r="AH1683" i="2"/>
  <c r="AF1686" i="2"/>
  <c r="AE1689" i="2"/>
  <c r="AD1691" i="2"/>
  <c r="AG1691" i="2"/>
  <c r="AI1691" i="2"/>
  <c r="AD1700" i="2"/>
  <c r="AJ1709" i="2"/>
  <c r="AC1709" i="2"/>
  <c r="AH1709" i="2"/>
  <c r="I1709" i="2"/>
  <c r="AD1712" i="2"/>
  <c r="AF1717" i="2"/>
  <c r="AG1730" i="2"/>
  <c r="AE1730" i="2"/>
  <c r="AD1730" i="2"/>
  <c r="AC1730" i="2"/>
  <c r="AB1730" i="2"/>
  <c r="AJ1730" i="2"/>
  <c r="AG1502" i="2"/>
  <c r="AD1504" i="2"/>
  <c r="AF1507" i="2"/>
  <c r="AD1509" i="2"/>
  <c r="AF1512" i="2"/>
  <c r="AC1514" i="2"/>
  <c r="AF1517" i="2"/>
  <c r="AC1519" i="2"/>
  <c r="AC1524" i="2"/>
  <c r="AB1529" i="2"/>
  <c r="AE1537" i="2"/>
  <c r="AJ1538" i="2"/>
  <c r="AD1542" i="2"/>
  <c r="AJ1543" i="2"/>
  <c r="AD1547" i="2"/>
  <c r="AI1548" i="2"/>
  <c r="AG1550" i="2"/>
  <c r="AD1552" i="2"/>
  <c r="AI1553" i="2"/>
  <c r="AF1555" i="2"/>
  <c r="AD1557" i="2"/>
  <c r="AF1560" i="2"/>
  <c r="AC1562" i="2"/>
  <c r="AF1565" i="2"/>
  <c r="AC1567" i="2"/>
  <c r="AE1570" i="2"/>
  <c r="AC1572" i="2"/>
  <c r="AE1575" i="2"/>
  <c r="AB1577" i="2"/>
  <c r="I1578" i="2"/>
  <c r="AH1578" i="2"/>
  <c r="AH1582" i="2"/>
  <c r="AI1584" i="2"/>
  <c r="AJ1593" i="2"/>
  <c r="AC1593" i="2"/>
  <c r="AG1593" i="2"/>
  <c r="AH1595" i="2"/>
  <c r="AB1596" i="2"/>
  <c r="AE1602" i="2"/>
  <c r="AH1606" i="2"/>
  <c r="AI1608" i="2"/>
  <c r="AJ1617" i="2"/>
  <c r="AC1617" i="2"/>
  <c r="AG1617" i="2"/>
  <c r="AH1619" i="2"/>
  <c r="AB1620" i="2"/>
  <c r="AE1626" i="2"/>
  <c r="AH1630" i="2"/>
  <c r="AI1632" i="2"/>
  <c r="AJ1634" i="2"/>
  <c r="AJ1641" i="2"/>
  <c r="AC1641" i="2"/>
  <c r="AG1641" i="2"/>
  <c r="AH1643" i="2"/>
  <c r="AB1644" i="2"/>
  <c r="I1645" i="2"/>
  <c r="AI1645" i="2"/>
  <c r="AD1648" i="2"/>
  <c r="AE1650" i="2"/>
  <c r="AH1654" i="2"/>
  <c r="AI1656" i="2"/>
  <c r="AJ1658" i="2"/>
  <c r="AC1659" i="2"/>
  <c r="AJ1665" i="2"/>
  <c r="AC1665" i="2"/>
  <c r="AG1665" i="2"/>
  <c r="AH1667" i="2"/>
  <c r="AB1668" i="2"/>
  <c r="I1669" i="2"/>
  <c r="AI1669" i="2"/>
  <c r="AD1672" i="2"/>
  <c r="AI1674" i="2"/>
  <c r="AE1675" i="2"/>
  <c r="AJ1677" i="2"/>
  <c r="AG1677" i="2"/>
  <c r="AI1677" i="2"/>
  <c r="AD1678" i="2"/>
  <c r="AG1680" i="2"/>
  <c r="I1680" i="2"/>
  <c r="AJ1680" i="2"/>
  <c r="AB1680" i="2"/>
  <c r="AI1680" i="2"/>
  <c r="AI1683" i="2"/>
  <c r="AB1687" i="2"/>
  <c r="I1691" i="2"/>
  <c r="AJ1691" i="2"/>
  <c r="AD1694" i="2"/>
  <c r="AI1694" i="2"/>
  <c r="AG1694" i="2"/>
  <c r="I1699" i="2"/>
  <c r="AF1712" i="2"/>
  <c r="AC1716" i="2"/>
  <c r="AG1717" i="2"/>
  <c r="AJ1721" i="2"/>
  <c r="AI1721" i="2"/>
  <c r="AH1721" i="2"/>
  <c r="I1721" i="2"/>
  <c r="AG1721" i="2"/>
  <c r="AE1721" i="2"/>
  <c r="AC1721" i="2"/>
  <c r="AJ1725" i="2"/>
  <c r="AG1725" i="2"/>
  <c r="AE1725" i="2"/>
  <c r="AD1725" i="2"/>
  <c r="AC1725" i="2"/>
  <c r="AB1725" i="2"/>
  <c r="I1730" i="2"/>
  <c r="AI1765" i="2"/>
  <c r="AJ1781" i="2"/>
  <c r="AF1537" i="2"/>
  <c r="AJ1548" i="2"/>
  <c r="AG1570" i="2"/>
  <c r="AF1575" i="2"/>
  <c r="AG1580" i="2"/>
  <c r="I1580" i="2"/>
  <c r="AH1580" i="2"/>
  <c r="AB1583" i="2"/>
  <c r="AD1591" i="2"/>
  <c r="AI1591" i="2"/>
  <c r="AG1591" i="2"/>
  <c r="AC1596" i="2"/>
  <c r="AG1604" i="2"/>
  <c r="I1604" i="2"/>
  <c r="AH1604" i="2"/>
  <c r="AB1607" i="2"/>
  <c r="AD1615" i="2"/>
  <c r="AI1615" i="2"/>
  <c r="AG1615" i="2"/>
  <c r="AC1620" i="2"/>
  <c r="AG1628" i="2"/>
  <c r="I1628" i="2"/>
  <c r="AH1628" i="2"/>
  <c r="AB1631" i="2"/>
  <c r="AD1639" i="2"/>
  <c r="AI1639" i="2"/>
  <c r="AG1639" i="2"/>
  <c r="AC1644" i="2"/>
  <c r="AG1652" i="2"/>
  <c r="I1652" i="2"/>
  <c r="AH1652" i="2"/>
  <c r="AB1655" i="2"/>
  <c r="AD1663" i="2"/>
  <c r="AI1663" i="2"/>
  <c r="AG1663" i="2"/>
  <c r="AC1668" i="2"/>
  <c r="AB1686" i="2"/>
  <c r="AG1686" i="2"/>
  <c r="AI1686" i="2"/>
  <c r="AC1687" i="2"/>
  <c r="AJ1689" i="2"/>
  <c r="AD1689" i="2"/>
  <c r="AI1689" i="2"/>
  <c r="AG1689" i="2"/>
  <c r="AB1695" i="2"/>
  <c r="AH1712" i="2"/>
  <c r="AH1717" i="2"/>
  <c r="AG1720" i="2"/>
  <c r="I1720" i="2"/>
  <c r="AH1720" i="2"/>
  <c r="AE1720" i="2"/>
  <c r="AD1720" i="2"/>
  <c r="AC1720" i="2"/>
  <c r="AB1720" i="2"/>
  <c r="AJ1729" i="2"/>
  <c r="AB1729" i="2"/>
  <c r="AI1729" i="2"/>
  <c r="AG1729" i="2"/>
  <c r="AE1729" i="2"/>
  <c r="AB1734" i="2"/>
  <c r="AJ1734" i="2"/>
  <c r="AI1734" i="2"/>
  <c r="AG1734" i="2"/>
  <c r="AE1734" i="2"/>
  <c r="AF1504" i="2"/>
  <c r="AF1509" i="2"/>
  <c r="AE1514" i="2"/>
  <c r="AE1519" i="2"/>
  <c r="AE1524" i="2"/>
  <c r="AE1529" i="2"/>
  <c r="AG1537" i="2"/>
  <c r="AG1542" i="2"/>
  <c r="AF1547" i="2"/>
  <c r="AF1552" i="2"/>
  <c r="AF1557" i="2"/>
  <c r="AE1562" i="2"/>
  <c r="AE1567" i="2"/>
  <c r="AB1569" i="2"/>
  <c r="I1570" i="2"/>
  <c r="AH1570" i="2"/>
  <c r="AE1572" i="2"/>
  <c r="AG1575" i="2"/>
  <c r="AI1580" i="2"/>
  <c r="AC1583" i="2"/>
  <c r="AJ1589" i="2"/>
  <c r="AC1589" i="2"/>
  <c r="AG1589" i="2"/>
  <c r="AH1591" i="2"/>
  <c r="AB1592" i="2"/>
  <c r="AD1596" i="2"/>
  <c r="AH1602" i="2"/>
  <c r="AI1604" i="2"/>
  <c r="AC1607" i="2"/>
  <c r="AJ1613" i="2"/>
  <c r="AC1613" i="2"/>
  <c r="AG1613" i="2"/>
  <c r="AH1615" i="2"/>
  <c r="AB1616" i="2"/>
  <c r="AD1620" i="2"/>
  <c r="AH1626" i="2"/>
  <c r="AI1628" i="2"/>
  <c r="AC1631" i="2"/>
  <c r="AJ1637" i="2"/>
  <c r="AC1637" i="2"/>
  <c r="AG1637" i="2"/>
  <c r="AH1639" i="2"/>
  <c r="AB1640" i="2"/>
  <c r="AD1644" i="2"/>
  <c r="AH1650" i="2"/>
  <c r="AI1652" i="2"/>
  <c r="AC1655" i="2"/>
  <c r="AJ1661" i="2"/>
  <c r="AC1661" i="2"/>
  <c r="AG1661" i="2"/>
  <c r="AH1663" i="2"/>
  <c r="AB1664" i="2"/>
  <c r="AD1668" i="2"/>
  <c r="AB1673" i="2"/>
  <c r="AG1678" i="2"/>
  <c r="I1686" i="2"/>
  <c r="AJ1686" i="2"/>
  <c r="AE1687" i="2"/>
  <c r="AH1689" i="2"/>
  <c r="AE1695" i="2"/>
  <c r="AI1712" i="2"/>
  <c r="I1729" i="2"/>
  <c r="I1734" i="2"/>
  <c r="AG1504" i="2"/>
  <c r="AG1514" i="2"/>
  <c r="AF1519" i="2"/>
  <c r="AF1524" i="2"/>
  <c r="AF1529" i="2"/>
  <c r="I1537" i="2"/>
  <c r="AH1537" i="2"/>
  <c r="I1542" i="2"/>
  <c r="AH1542" i="2"/>
  <c r="AB1546" i="2"/>
  <c r="AG1547" i="2"/>
  <c r="AB1551" i="2"/>
  <c r="AG1552" i="2"/>
  <c r="AB1556" i="2"/>
  <c r="AG1557" i="2"/>
  <c r="AG1562" i="2"/>
  <c r="AF1567" i="2"/>
  <c r="AD1569" i="2"/>
  <c r="AI1570" i="2"/>
  <c r="AF1572" i="2"/>
  <c r="I1575" i="2"/>
  <c r="AH1575" i="2"/>
  <c r="AF1577" i="2"/>
  <c r="AJ1580" i="2"/>
  <c r="AE1583" i="2"/>
  <c r="AD1587" i="2"/>
  <c r="AI1587" i="2"/>
  <c r="AG1587" i="2"/>
  <c r="AH1589" i="2"/>
  <c r="I1591" i="2"/>
  <c r="AJ1591" i="2"/>
  <c r="AC1592" i="2"/>
  <c r="AE1596" i="2"/>
  <c r="AG1600" i="2"/>
  <c r="I1600" i="2"/>
  <c r="AH1600" i="2"/>
  <c r="I1602" i="2"/>
  <c r="AI1602" i="2"/>
  <c r="AB1603" i="2"/>
  <c r="AJ1604" i="2"/>
  <c r="AE1607" i="2"/>
  <c r="AD1611" i="2"/>
  <c r="AI1611" i="2"/>
  <c r="AG1611" i="2"/>
  <c r="AH1613" i="2"/>
  <c r="I1615" i="2"/>
  <c r="AJ1615" i="2"/>
  <c r="AC1616" i="2"/>
  <c r="AE1620" i="2"/>
  <c r="AG1624" i="2"/>
  <c r="I1624" i="2"/>
  <c r="AH1624" i="2"/>
  <c r="I1626" i="2"/>
  <c r="AI1626" i="2"/>
  <c r="AB1627" i="2"/>
  <c r="AJ1628" i="2"/>
  <c r="AE1631" i="2"/>
  <c r="AD1635" i="2"/>
  <c r="AI1635" i="2"/>
  <c r="AG1635" i="2"/>
  <c r="AH1637" i="2"/>
  <c r="I1639" i="2"/>
  <c r="AJ1639" i="2"/>
  <c r="AC1640" i="2"/>
  <c r="AE1644" i="2"/>
  <c r="AG1648" i="2"/>
  <c r="I1648" i="2"/>
  <c r="AH1648" i="2"/>
  <c r="AB1651" i="2"/>
  <c r="AJ1652" i="2"/>
  <c r="AE1655" i="2"/>
  <c r="AD1659" i="2"/>
  <c r="AI1659" i="2"/>
  <c r="AG1659" i="2"/>
  <c r="I1663" i="2"/>
  <c r="AJ1663" i="2"/>
  <c r="AC1664" i="2"/>
  <c r="AE1668" i="2"/>
  <c r="AG1672" i="2"/>
  <c r="AH1672" i="2"/>
  <c r="I1672" i="2"/>
  <c r="AI1672" i="2"/>
  <c r="AC1673" i="2"/>
  <c r="AD1675" i="2"/>
  <c r="AJ1675" i="2"/>
  <c r="AB1675" i="2"/>
  <c r="AH1675" i="2"/>
  <c r="AH1678" i="2"/>
  <c r="AB1679" i="2"/>
  <c r="AF1687" i="2"/>
  <c r="I1689" i="2"/>
  <c r="AF1695" i="2"/>
  <c r="AG1700" i="2"/>
  <c r="I1700" i="2"/>
  <c r="AI1700" i="2"/>
  <c r="AC1700" i="2"/>
  <c r="AJ1700" i="2"/>
  <c r="AD1719" i="2"/>
  <c r="AB1719" i="2"/>
  <c r="AJ1719" i="2"/>
  <c r="AH1719" i="2"/>
  <c r="I1719" i="2"/>
  <c r="AG1438" i="2"/>
  <c r="AF1443" i="2"/>
  <c r="AF1448" i="2"/>
  <c r="AF1453" i="2"/>
  <c r="AB1470" i="2"/>
  <c r="AB1475" i="2"/>
  <c r="AG1486" i="2"/>
  <c r="AF1491" i="2"/>
  <c r="AF1496" i="2"/>
  <c r="AF1501" i="2"/>
  <c r="I1504" i="2"/>
  <c r="AH1504" i="2"/>
  <c r="I1509" i="2"/>
  <c r="AH1509" i="2"/>
  <c r="AJ1512" i="2"/>
  <c r="I1514" i="2"/>
  <c r="AH1514" i="2"/>
  <c r="AJ1517" i="2"/>
  <c r="AB1518" i="2"/>
  <c r="AG1519" i="2"/>
  <c r="AB1523" i="2"/>
  <c r="AG1524" i="2"/>
  <c r="AG1529" i="2"/>
  <c r="AG1534" i="2"/>
  <c r="AI1537" i="2"/>
  <c r="AF1539" i="2"/>
  <c r="AI1542" i="2"/>
  <c r="AF1544" i="2"/>
  <c r="AC1546" i="2"/>
  <c r="I1547" i="2"/>
  <c r="AH1547" i="2"/>
  <c r="AF1549" i="2"/>
  <c r="AC1551" i="2"/>
  <c r="I1552" i="2"/>
  <c r="AH1552" i="2"/>
  <c r="AC1556" i="2"/>
  <c r="I1557" i="2"/>
  <c r="AH1557" i="2"/>
  <c r="AJ1560" i="2"/>
  <c r="AB1561" i="2"/>
  <c r="I1562" i="2"/>
  <c r="AH1562" i="2"/>
  <c r="AJ1565" i="2"/>
  <c r="AB1566" i="2"/>
  <c r="AG1567" i="2"/>
  <c r="AE1569" i="2"/>
  <c r="AJ1570" i="2"/>
  <c r="AB1571" i="2"/>
  <c r="AG1572" i="2"/>
  <c r="AJ1575" i="2"/>
  <c r="AB1576" i="2"/>
  <c r="AG1577" i="2"/>
  <c r="AJ1585" i="2"/>
  <c r="AC1585" i="2"/>
  <c r="AG1585" i="2"/>
  <c r="AH1587" i="2"/>
  <c r="AB1588" i="2"/>
  <c r="I1589" i="2"/>
  <c r="AI1589" i="2"/>
  <c r="AD1592" i="2"/>
  <c r="AH1598" i="2"/>
  <c r="AI1600" i="2"/>
  <c r="AJ1602" i="2"/>
  <c r="AC1603" i="2"/>
  <c r="AJ1609" i="2"/>
  <c r="AC1609" i="2"/>
  <c r="AG1609" i="2"/>
  <c r="AH1611" i="2"/>
  <c r="AB1612" i="2"/>
  <c r="I1613" i="2"/>
  <c r="AI1613" i="2"/>
  <c r="AD1616" i="2"/>
  <c r="AH1622" i="2"/>
  <c r="AI1624" i="2"/>
  <c r="AJ1626" i="2"/>
  <c r="AC1627" i="2"/>
  <c r="AJ1633" i="2"/>
  <c r="AC1633" i="2"/>
  <c r="AG1633" i="2"/>
  <c r="AH1635" i="2"/>
  <c r="AB1636" i="2"/>
  <c r="I1637" i="2"/>
  <c r="AI1637" i="2"/>
  <c r="AD1640" i="2"/>
  <c r="AH1646" i="2"/>
  <c r="AI1648" i="2"/>
  <c r="AJ1650" i="2"/>
  <c r="AC1651" i="2"/>
  <c r="AJ1657" i="2"/>
  <c r="AC1657" i="2"/>
  <c r="AG1657" i="2"/>
  <c r="AH1659" i="2"/>
  <c r="AB1660" i="2"/>
  <c r="I1661" i="2"/>
  <c r="AI1661" i="2"/>
  <c r="AD1664" i="2"/>
  <c r="AH1670" i="2"/>
  <c r="AJ1672" i="2"/>
  <c r="AD1673" i="2"/>
  <c r="AI1675" i="2"/>
  <c r="AI1678" i="2"/>
  <c r="AC1679" i="2"/>
  <c r="AJ1681" i="2"/>
  <c r="AB1681" i="2"/>
  <c r="AG1681" i="2"/>
  <c r="AI1681" i="2"/>
  <c r="AG1684" i="2"/>
  <c r="I1684" i="2"/>
  <c r="AD1684" i="2"/>
  <c r="AJ1684" i="2"/>
  <c r="AI1684" i="2"/>
  <c r="AB1688" i="2"/>
  <c r="AD1704" i="2"/>
  <c r="AB1708" i="2"/>
  <c r="AD1709" i="2"/>
  <c r="AB1721" i="2"/>
  <c r="AI1722" i="2"/>
  <c r="AG1724" i="2"/>
  <c r="I1724" i="2"/>
  <c r="AB1724" i="2"/>
  <c r="AJ1724" i="2"/>
  <c r="AH1724" i="2"/>
  <c r="AE1724" i="2"/>
  <c r="AF1726" i="2"/>
  <c r="AF1730" i="2"/>
  <c r="AH1735" i="2"/>
  <c r="AH1737" i="2"/>
  <c r="AF1569" i="2"/>
  <c r="AD1583" i="2"/>
  <c r="AI1583" i="2"/>
  <c r="AG1583" i="2"/>
  <c r="AG1596" i="2"/>
  <c r="I1596" i="2"/>
  <c r="AH1596" i="2"/>
  <c r="AD1607" i="2"/>
  <c r="AI1607" i="2"/>
  <c r="AG1607" i="2"/>
  <c r="AG1620" i="2"/>
  <c r="I1620" i="2"/>
  <c r="AH1620" i="2"/>
  <c r="AD1631" i="2"/>
  <c r="AI1631" i="2"/>
  <c r="AG1631" i="2"/>
  <c r="AG1644" i="2"/>
  <c r="I1644" i="2"/>
  <c r="AH1644" i="2"/>
  <c r="AD1655" i="2"/>
  <c r="AI1655" i="2"/>
  <c r="AG1655" i="2"/>
  <c r="AG1668" i="2"/>
  <c r="I1668" i="2"/>
  <c r="AH1668" i="2"/>
  <c r="AD1687" i="2"/>
  <c r="AG1687" i="2"/>
  <c r="AI1687" i="2"/>
  <c r="AD1695" i="2"/>
  <c r="AI1695" i="2"/>
  <c r="AC1695" i="2"/>
  <c r="AH1695" i="2"/>
  <c r="AG1712" i="2"/>
  <c r="I1712" i="2"/>
  <c r="AE1712" i="2"/>
  <c r="AC1712" i="2"/>
  <c r="AB1712" i="2"/>
  <c r="AJ1717" i="2"/>
  <c r="AE1717" i="2"/>
  <c r="AC1717" i="2"/>
  <c r="AB1717" i="2"/>
  <c r="AG1732" i="2"/>
  <c r="I1732" i="2"/>
  <c r="AD1732" i="2"/>
  <c r="AB1732" i="2"/>
  <c r="AJ1732" i="2"/>
  <c r="AH1732" i="2"/>
  <c r="AD1739" i="2"/>
  <c r="AJ1739" i="2"/>
  <c r="AI1739" i="2"/>
  <c r="AH1739" i="2"/>
  <c r="I1739" i="2"/>
  <c r="AG1739" i="2"/>
  <c r="AE1739" i="2"/>
  <c r="AC1739" i="2"/>
  <c r="AF1742" i="2"/>
  <c r="AG1751" i="2"/>
  <c r="AG1757" i="2"/>
  <c r="I1757" i="2"/>
  <c r="AE1757" i="2"/>
  <c r="AH1757" i="2"/>
  <c r="AG1759" i="2"/>
  <c r="AG1761" i="2"/>
  <c r="I1761" i="2"/>
  <c r="AH1761" i="2"/>
  <c r="AD1772" i="2"/>
  <c r="AH1772" i="2"/>
  <c r="I1772" i="2"/>
  <c r="AE1772" i="2"/>
  <c r="AI1772" i="2"/>
  <c r="AD1783" i="2"/>
  <c r="AG1789" i="2"/>
  <c r="I1789" i="2"/>
  <c r="AD1789" i="2"/>
  <c r="AB1789" i="2"/>
  <c r="AJ1789" i="2"/>
  <c r="AF1796" i="2"/>
  <c r="AJ1798" i="2"/>
  <c r="AC1798" i="2"/>
  <c r="AI1798" i="2"/>
  <c r="AH1798" i="2"/>
  <c r="I1798" i="2"/>
  <c r="AG1798" i="2"/>
  <c r="AI1804" i="2"/>
  <c r="AG1897" i="2"/>
  <c r="I1897" i="2"/>
  <c r="AE1897" i="2"/>
  <c r="AD1897" i="2"/>
  <c r="AC1897" i="2"/>
  <c r="AB1897" i="2"/>
  <c r="AJ1897" i="2"/>
  <c r="AI1897" i="2"/>
  <c r="AH1897" i="2"/>
  <c r="AG2003" i="2"/>
  <c r="I2003" i="2"/>
  <c r="AH2003" i="2"/>
  <c r="AE2003" i="2"/>
  <c r="AD2003" i="2"/>
  <c r="AC2003" i="2"/>
  <c r="AB2003" i="2"/>
  <c r="AJ2003" i="2"/>
  <c r="AI2003" i="2"/>
  <c r="AF2003" i="2"/>
  <c r="AG1742" i="2"/>
  <c r="AG1749" i="2"/>
  <c r="I1749" i="2"/>
  <c r="AC1749" i="2"/>
  <c r="AH1749" i="2"/>
  <c r="AG1753" i="2"/>
  <c r="I1753" i="2"/>
  <c r="AH1753" i="2"/>
  <c r="AH1755" i="2"/>
  <c r="I1755" i="2"/>
  <c r="AG1755" i="2"/>
  <c r="AJ1772" i="2"/>
  <c r="AJ1775" i="2"/>
  <c r="AG1775" i="2"/>
  <c r="AI1775" i="2"/>
  <c r="AJ1778" i="2"/>
  <c r="AI1778" i="2"/>
  <c r="AG1778" i="2"/>
  <c r="AJ1782" i="2"/>
  <c r="AG1782" i="2"/>
  <c r="AE1782" i="2"/>
  <c r="AD1782" i="2"/>
  <c r="AE1783" i="2"/>
  <c r="AD1792" i="2"/>
  <c r="AG1792" i="2"/>
  <c r="AE1792" i="2"/>
  <c r="AC1792" i="2"/>
  <c r="AJ1792" i="2"/>
  <c r="AG1796" i="2"/>
  <c r="AH1778" i="2"/>
  <c r="AH1796" i="2"/>
  <c r="AE1811" i="2"/>
  <c r="AB1811" i="2"/>
  <c r="AJ1811" i="2"/>
  <c r="AI1811" i="2"/>
  <c r="AJ1814" i="2"/>
  <c r="AG1814" i="2"/>
  <c r="AD1814" i="2"/>
  <c r="AC1814" i="2"/>
  <c r="AB1814" i="2"/>
  <c r="AI1814" i="2"/>
  <c r="AG1819" i="2"/>
  <c r="AD1819" i="2"/>
  <c r="AC1819" i="2"/>
  <c r="AB1819" i="2"/>
  <c r="AJ1819" i="2"/>
  <c r="AI1819" i="2"/>
  <c r="AD1824" i="2"/>
  <c r="AG1824" i="2"/>
  <c r="AC1824" i="2"/>
  <c r="AB1824" i="2"/>
  <c r="AJ1824" i="2"/>
  <c r="AI1824" i="2"/>
  <c r="AF1897" i="2"/>
  <c r="AG1696" i="2"/>
  <c r="I1696" i="2"/>
  <c r="AF1696" i="2"/>
  <c r="AD1698" i="2"/>
  <c r="AJ1701" i="2"/>
  <c r="AF1701" i="2"/>
  <c r="AC1703" i="2"/>
  <c r="AF1711" i="2"/>
  <c r="AC1718" i="2"/>
  <c r="AB1723" i="2"/>
  <c r="AB1728" i="2"/>
  <c r="AB1733" i="2"/>
  <c r="AB1738" i="2"/>
  <c r="AI1742" i="2"/>
  <c r="AG1744" i="2"/>
  <c r="I1744" i="2"/>
  <c r="AF1744" i="2"/>
  <c r="AD1746" i="2"/>
  <c r="AC1748" i="2"/>
  <c r="AJ1749" i="2"/>
  <c r="AC1750" i="2"/>
  <c r="AJ1751" i="2"/>
  <c r="AJ1753" i="2"/>
  <c r="AB1754" i="2"/>
  <c r="AJ1755" i="2"/>
  <c r="AC1756" i="2"/>
  <c r="AD1758" i="2"/>
  <c r="AJ1759" i="2"/>
  <c r="AC1760" i="2"/>
  <c r="AD1768" i="2"/>
  <c r="AJ1768" i="2"/>
  <c r="AG1768" i="2"/>
  <c r="AJ1770" i="2"/>
  <c r="AG1770" i="2"/>
  <c r="AH1770" i="2"/>
  <c r="AB1771" i="2"/>
  <c r="I1778" i="2"/>
  <c r="AB1780" i="2"/>
  <c r="AF1784" i="2"/>
  <c r="AJ1786" i="2"/>
  <c r="AB1786" i="2"/>
  <c r="AI1786" i="2"/>
  <c r="AC1791" i="2"/>
  <c r="AE1794" i="2"/>
  <c r="AG1801" i="2"/>
  <c r="I1801" i="2"/>
  <c r="AE1801" i="2"/>
  <c r="AJ1801" i="2"/>
  <c r="I1814" i="2"/>
  <c r="I1819" i="2"/>
  <c r="I1824" i="2"/>
  <c r="AE1760" i="2"/>
  <c r="AD1764" i="2"/>
  <c r="AB1764" i="2"/>
  <c r="AG1764" i="2"/>
  <c r="AJ1766" i="2"/>
  <c r="AG1766" i="2"/>
  <c r="AD1776" i="2"/>
  <c r="AB1776" i="2"/>
  <c r="AH1776" i="2"/>
  <c r="AB1777" i="2"/>
  <c r="AC1780" i="2"/>
  <c r="AJ1783" i="2"/>
  <c r="AI1783" i="2"/>
  <c r="AH1783" i="2"/>
  <c r="AD1791" i="2"/>
  <c r="AD1796" i="2"/>
  <c r="AJ1796" i="2"/>
  <c r="AD1804" i="2"/>
  <c r="AH1804" i="2"/>
  <c r="I1804" i="2"/>
  <c r="AC1804" i="2"/>
  <c r="AB1804" i="2"/>
  <c r="AJ1806" i="2"/>
  <c r="AE1806" i="2"/>
  <c r="AB1806" i="2"/>
  <c r="AI1806" i="2"/>
  <c r="AJ1854" i="2"/>
  <c r="AE1854" i="2"/>
  <c r="AD1854" i="2"/>
  <c r="AC1854" i="2"/>
  <c r="AB1854" i="2"/>
  <c r="AI1854" i="2"/>
  <c r="AH1854" i="2"/>
  <c r="I1854" i="2"/>
  <c r="AG1854" i="2"/>
  <c r="AD1864" i="2"/>
  <c r="AE1864" i="2"/>
  <c r="AC1864" i="2"/>
  <c r="AB1864" i="2"/>
  <c r="AJ1864" i="2"/>
  <c r="AI1864" i="2"/>
  <c r="AH1864" i="2"/>
  <c r="I1864" i="2"/>
  <c r="AG1864" i="2"/>
  <c r="AF1698" i="2"/>
  <c r="AF1703" i="2"/>
  <c r="AC1705" i="2"/>
  <c r="AC1710" i="2"/>
  <c r="AB1715" i="2"/>
  <c r="AE1718" i="2"/>
  <c r="AE1723" i="2"/>
  <c r="AD1728" i="2"/>
  <c r="AD1733" i="2"/>
  <c r="AG1736" i="2"/>
  <c r="I1736" i="2"/>
  <c r="AF1736" i="2"/>
  <c r="AD1738" i="2"/>
  <c r="AJ1741" i="2"/>
  <c r="AF1741" i="2"/>
  <c r="AC1743" i="2"/>
  <c r="AF1746" i="2"/>
  <c r="AJ1762" i="2"/>
  <c r="AE1762" i="2"/>
  <c r="AG1762" i="2"/>
  <c r="AH1764" i="2"/>
  <c r="AH1766" i="2"/>
  <c r="AB1767" i="2"/>
  <c r="AC1769" i="2"/>
  <c r="AG1773" i="2"/>
  <c r="I1773" i="2"/>
  <c r="AJ1773" i="2"/>
  <c r="AI1773" i="2"/>
  <c r="AI1776" i="2"/>
  <c r="AC1777" i="2"/>
  <c r="AE1779" i="2"/>
  <c r="AC1779" i="2"/>
  <c r="AB1779" i="2"/>
  <c r="AI1779" i="2"/>
  <c r="AE1780" i="2"/>
  <c r="AG1787" i="2"/>
  <c r="AE1787" i="2"/>
  <c r="AD1787" i="2"/>
  <c r="AJ1787" i="2"/>
  <c r="AE1791" i="2"/>
  <c r="AG1793" i="2"/>
  <c r="I1793" i="2"/>
  <c r="AJ1793" i="2"/>
  <c r="AI1793" i="2"/>
  <c r="AB1798" i="2"/>
  <c r="AG1809" i="2"/>
  <c r="I1809" i="2"/>
  <c r="AH1809" i="2"/>
  <c r="AD1809" i="2"/>
  <c r="AC1809" i="2"/>
  <c r="AB1809" i="2"/>
  <c r="AF1718" i="2"/>
  <c r="AF1723" i="2"/>
  <c r="AE1738" i="2"/>
  <c r="AE1743" i="2"/>
  <c r="AD1748" i="2"/>
  <c r="AG1748" i="2"/>
  <c r="AD1756" i="2"/>
  <c r="AG1756" i="2"/>
  <c r="AJ1758" i="2"/>
  <c r="AG1758" i="2"/>
  <c r="AD1760" i="2"/>
  <c r="AH1760" i="2"/>
  <c r="I1760" i="2"/>
  <c r="AG1760" i="2"/>
  <c r="AD1769" i="2"/>
  <c r="I1776" i="2"/>
  <c r="AJ1776" i="2"/>
  <c r="AE1777" i="2"/>
  <c r="AJ1779" i="2"/>
  <c r="AF1780" i="2"/>
  <c r="I1783" i="2"/>
  <c r="AD1784" i="2"/>
  <c r="AE1784" i="2"/>
  <c r="AB1784" i="2"/>
  <c r="AI1784" i="2"/>
  <c r="AF1791" i="2"/>
  <c r="I1796" i="2"/>
  <c r="AD1798" i="2"/>
  <c r="AC1803" i="2"/>
  <c r="AJ1803" i="2"/>
  <c r="AI1803" i="2"/>
  <c r="AH1803" i="2"/>
  <c r="I1803" i="2"/>
  <c r="AG1803" i="2"/>
  <c r="I1806" i="2"/>
  <c r="AD1808" i="2"/>
  <c r="AB1808" i="2"/>
  <c r="AJ1808" i="2"/>
  <c r="AI1808" i="2"/>
  <c r="AH1808" i="2"/>
  <c r="I1808" i="2"/>
  <c r="AG1808" i="2"/>
  <c r="AC1811" i="2"/>
  <c r="AE1814" i="2"/>
  <c r="AE1710" i="2"/>
  <c r="AG1718" i="2"/>
  <c r="AG1723" i="2"/>
  <c r="AG1728" i="2"/>
  <c r="I1728" i="2"/>
  <c r="AF1728" i="2"/>
  <c r="AJ1733" i="2"/>
  <c r="AF1733" i="2"/>
  <c r="AF1738" i="2"/>
  <c r="AF1743" i="2"/>
  <c r="AH1748" i="2"/>
  <c r="AJ1750" i="2"/>
  <c r="AH1750" i="2"/>
  <c r="I1750" i="2"/>
  <c r="AG1750" i="2"/>
  <c r="AB1751" i="2"/>
  <c r="AJ1754" i="2"/>
  <c r="AC1754" i="2"/>
  <c r="AG1754" i="2"/>
  <c r="AH1756" i="2"/>
  <c r="AH1758" i="2"/>
  <c r="AI1760" i="2"/>
  <c r="AB1761" i="2"/>
  <c r="AJ1764" i="2"/>
  <c r="AD1767" i="2"/>
  <c r="AE1769" i="2"/>
  <c r="AB1775" i="2"/>
  <c r="AF1777" i="2"/>
  <c r="I1779" i="2"/>
  <c r="AJ1784" i="2"/>
  <c r="AC1789" i="2"/>
  <c r="AG1791" i="2"/>
  <c r="AJ1794" i="2"/>
  <c r="AD1794" i="2"/>
  <c r="AB1794" i="2"/>
  <c r="AI1794" i="2"/>
  <c r="AE1798" i="2"/>
  <c r="AD1811" i="2"/>
  <c r="AF1814" i="2"/>
  <c r="AH1824" i="2"/>
  <c r="AG1837" i="2"/>
  <c r="I1837" i="2"/>
  <c r="AI1837" i="2"/>
  <c r="AH1837" i="2"/>
  <c r="AE1837" i="2"/>
  <c r="AD1837" i="2"/>
  <c r="AC1837" i="2"/>
  <c r="AB1837" i="2"/>
  <c r="AJ1705" i="2"/>
  <c r="AF1705" i="2"/>
  <c r="AF1710" i="2"/>
  <c r="AF1715" i="2"/>
  <c r="I1718" i="2"/>
  <c r="AH1718" i="2"/>
  <c r="I1723" i="2"/>
  <c r="AH1723" i="2"/>
  <c r="AH1728" i="2"/>
  <c r="AG1733" i="2"/>
  <c r="AG1738" i="2"/>
  <c r="AB1742" i="2"/>
  <c r="AG1743" i="2"/>
  <c r="I1748" i="2"/>
  <c r="AI1748" i="2"/>
  <c r="AC1751" i="2"/>
  <c r="AB1753" i="2"/>
  <c r="AB1755" i="2"/>
  <c r="I1756" i="2"/>
  <c r="AI1756" i="2"/>
  <c r="AB1757" i="2"/>
  <c r="I1758" i="2"/>
  <c r="AI1758" i="2"/>
  <c r="AB1759" i="2"/>
  <c r="AJ1760" i="2"/>
  <c r="AC1761" i="2"/>
  <c r="AF1767" i="2"/>
  <c r="AH1771" i="2"/>
  <c r="AB1772" i="2"/>
  <c r="AJ1774" i="2"/>
  <c r="AE1774" i="2"/>
  <c r="AB1774" i="2"/>
  <c r="AH1774" i="2"/>
  <c r="AC1775" i="2"/>
  <c r="AB1778" i="2"/>
  <c r="AB1782" i="2"/>
  <c r="I1784" i="2"/>
  <c r="AD1788" i="2"/>
  <c r="AJ1788" i="2"/>
  <c r="AI1788" i="2"/>
  <c r="AG1788" i="2"/>
  <c r="AE1789" i="2"/>
  <c r="AF1798" i="2"/>
  <c r="AD1801" i="2"/>
  <c r="AC1806" i="2"/>
  <c r="AF1811" i="2"/>
  <c r="AH1814" i="2"/>
  <c r="AG1849" i="2"/>
  <c r="I1849" i="2"/>
  <c r="AE1849" i="2"/>
  <c r="AD1849" i="2"/>
  <c r="AC1849" i="2"/>
  <c r="AB1849" i="2"/>
  <c r="AJ1849" i="2"/>
  <c r="AI1849" i="2"/>
  <c r="AH1849" i="2"/>
  <c r="AE1859" i="2"/>
  <c r="AD1859" i="2"/>
  <c r="AC1859" i="2"/>
  <c r="AB1859" i="2"/>
  <c r="AJ1859" i="2"/>
  <c r="AI1859" i="2"/>
  <c r="AH1859" i="2"/>
  <c r="I1859" i="2"/>
  <c r="AG1859" i="2"/>
  <c r="AC1742" i="2"/>
  <c r="AB1749" i="2"/>
  <c r="AD1751" i="2"/>
  <c r="AC1753" i="2"/>
  <c r="AC1755" i="2"/>
  <c r="AC1757" i="2"/>
  <c r="AD1759" i="2"/>
  <c r="AD1761" i="2"/>
  <c r="AG1767" i="2"/>
  <c r="AG1769" i="2"/>
  <c r="I1769" i="2"/>
  <c r="AB1769" i="2"/>
  <c r="AH1769" i="2"/>
  <c r="AC1772" i="2"/>
  <c r="AD1775" i="2"/>
  <c r="AG1777" i="2"/>
  <c r="I1777" i="2"/>
  <c r="AH1777" i="2"/>
  <c r="AD1777" i="2"/>
  <c r="AJ1777" i="2"/>
  <c r="AC1778" i="2"/>
  <c r="AD1780" i="2"/>
  <c r="AJ1780" i="2"/>
  <c r="AH1780" i="2"/>
  <c r="I1780" i="2"/>
  <c r="AG1780" i="2"/>
  <c r="AC1782" i="2"/>
  <c r="AB1791" i="2"/>
  <c r="AI1791" i="2"/>
  <c r="AJ1842" i="2"/>
  <c r="AH1842" i="2"/>
  <c r="I1842" i="2"/>
  <c r="AG1842" i="2"/>
  <c r="AE1842" i="2"/>
  <c r="AD1842" i="2"/>
  <c r="AC1842" i="2"/>
  <c r="AB1842" i="2"/>
  <c r="AG1692" i="2"/>
  <c r="I1692" i="2"/>
  <c r="AF1692" i="2"/>
  <c r="AJ1697" i="2"/>
  <c r="AF1697" i="2"/>
  <c r="I1705" i="2"/>
  <c r="AH1705" i="2"/>
  <c r="AF1707" i="2"/>
  <c r="I1710" i="2"/>
  <c r="I1715" i="2"/>
  <c r="AH1715" i="2"/>
  <c r="AJ1723" i="2"/>
  <c r="AJ1728" i="2"/>
  <c r="AI1733" i="2"/>
  <c r="AG1740" i="2"/>
  <c r="I1740" i="2"/>
  <c r="AF1740" i="2"/>
  <c r="AI1743" i="2"/>
  <c r="AJ1745" i="2"/>
  <c r="AF1745" i="2"/>
  <c r="AD1749" i="2"/>
  <c r="AE1751" i="2"/>
  <c r="AD1753" i="2"/>
  <c r="AD1755" i="2"/>
  <c r="AD1757" i="2"/>
  <c r="AE1759" i="2"/>
  <c r="AE1761" i="2"/>
  <c r="AH1767" i="2"/>
  <c r="AI1769" i="2"/>
  <c r="I1771" i="2"/>
  <c r="AJ1771" i="2"/>
  <c r="AF1772" i="2"/>
  <c r="I1774" i="2"/>
  <c r="AE1775" i="2"/>
  <c r="AD1778" i="2"/>
  <c r="AF1782" i="2"/>
  <c r="AB1783" i="2"/>
  <c r="AD1786" i="2"/>
  <c r="I1788" i="2"/>
  <c r="AH1789" i="2"/>
  <c r="AJ1791" i="2"/>
  <c r="AF1792" i="2"/>
  <c r="AC1796" i="2"/>
  <c r="AH1801" i="2"/>
  <c r="AB1803" i="2"/>
  <c r="AF1804" i="2"/>
  <c r="AF1806" i="2"/>
  <c r="AF1809" i="2"/>
  <c r="AH1811" i="2"/>
  <c r="AD1816" i="2"/>
  <c r="AE1816" i="2"/>
  <c r="AJ1816" i="2"/>
  <c r="AI1816" i="2"/>
  <c r="AG1816" i="2"/>
  <c r="AF1837" i="2"/>
  <c r="AF1849" i="2"/>
  <c r="AF1859" i="2"/>
  <c r="AG1821" i="2"/>
  <c r="I1821" i="2"/>
  <c r="AF1821" i="2"/>
  <c r="AJ1826" i="2"/>
  <c r="AF1826" i="2"/>
  <c r="AF1831" i="2"/>
  <c r="I1834" i="2"/>
  <c r="AH1834" i="2"/>
  <c r="AF1836" i="2"/>
  <c r="I1839" i="2"/>
  <c r="AH1839" i="2"/>
  <c r="I1844" i="2"/>
  <c r="AH1844" i="2"/>
  <c r="AJ1847" i="2"/>
  <c r="AE1851" i="2"/>
  <c r="AJ1852" i="2"/>
  <c r="AE1856" i="2"/>
  <c r="AJ1857" i="2"/>
  <c r="AI1862" i="2"/>
  <c r="AI1867" i="2"/>
  <c r="AG1869" i="2"/>
  <c r="I1869" i="2"/>
  <c r="AF1869" i="2"/>
  <c r="AI1872" i="2"/>
  <c r="AJ1874" i="2"/>
  <c r="AF1874" i="2"/>
  <c r="AF1879" i="2"/>
  <c r="I1882" i="2"/>
  <c r="AH1882" i="2"/>
  <c r="AF1884" i="2"/>
  <c r="I1887" i="2"/>
  <c r="AH1887" i="2"/>
  <c r="I1892" i="2"/>
  <c r="AH1892" i="2"/>
  <c r="AJ1895" i="2"/>
  <c r="AI1901" i="2"/>
  <c r="AG1901" i="2"/>
  <c r="I1920" i="2"/>
  <c r="AH1821" i="2"/>
  <c r="AG1826" i="2"/>
  <c r="AG1841" i="2"/>
  <c r="I1841" i="2"/>
  <c r="AF1841" i="2"/>
  <c r="AJ1846" i="2"/>
  <c r="AF1846" i="2"/>
  <c r="AF1851" i="2"/>
  <c r="AF1856" i="2"/>
  <c r="AJ1867" i="2"/>
  <c r="AH1869" i="2"/>
  <c r="AJ1872" i="2"/>
  <c r="AB1873" i="2"/>
  <c r="AG1874" i="2"/>
  <c r="AG1889" i="2"/>
  <c r="I1889" i="2"/>
  <c r="AF1889" i="2"/>
  <c r="AJ1894" i="2"/>
  <c r="AF1894" i="2"/>
  <c r="AG1813" i="2"/>
  <c r="I1813" i="2"/>
  <c r="AF1813" i="2"/>
  <c r="AJ1818" i="2"/>
  <c r="AF1818" i="2"/>
  <c r="AI1821" i="2"/>
  <c r="AF1823" i="2"/>
  <c r="AC1825" i="2"/>
  <c r="I1826" i="2"/>
  <c r="AH1826" i="2"/>
  <c r="AF1828" i="2"/>
  <c r="AC1830" i="2"/>
  <c r="I1831" i="2"/>
  <c r="AH1831" i="2"/>
  <c r="AC1835" i="2"/>
  <c r="I1836" i="2"/>
  <c r="AH1836" i="2"/>
  <c r="AJ1839" i="2"/>
  <c r="AB1840" i="2"/>
  <c r="AH1841" i="2"/>
  <c r="AJ1844" i="2"/>
  <c r="AG1846" i="2"/>
  <c r="AG1851" i="2"/>
  <c r="AG1856" i="2"/>
  <c r="AG1861" i="2"/>
  <c r="I1861" i="2"/>
  <c r="AF1861" i="2"/>
  <c r="AJ1866" i="2"/>
  <c r="AF1866" i="2"/>
  <c r="AI1869" i="2"/>
  <c r="AF1871" i="2"/>
  <c r="AC1873" i="2"/>
  <c r="I1874" i="2"/>
  <c r="AH1874" i="2"/>
  <c r="AF1876" i="2"/>
  <c r="AC1878" i="2"/>
  <c r="I1879" i="2"/>
  <c r="AH1879" i="2"/>
  <c r="AC1883" i="2"/>
  <c r="I1884" i="2"/>
  <c r="AH1884" i="2"/>
  <c r="AJ1887" i="2"/>
  <c r="AB1888" i="2"/>
  <c r="AH1889" i="2"/>
  <c r="AJ1892" i="2"/>
  <c r="AG1894" i="2"/>
  <c r="AJ1908" i="2"/>
  <c r="AE1908" i="2"/>
  <c r="AC1908" i="2"/>
  <c r="AC1921" i="2"/>
  <c r="AF1752" i="2"/>
  <c r="AG1785" i="2"/>
  <c r="I1785" i="2"/>
  <c r="AF1785" i="2"/>
  <c r="AJ1790" i="2"/>
  <c r="AF1790" i="2"/>
  <c r="AF1800" i="2"/>
  <c r="AC1807" i="2"/>
  <c r="AB1812" i="2"/>
  <c r="AH1813" i="2"/>
  <c r="AE1815" i="2"/>
  <c r="AB1817" i="2"/>
  <c r="AG1818" i="2"/>
  <c r="AE1820" i="2"/>
  <c r="AJ1821" i="2"/>
  <c r="AB1822" i="2"/>
  <c r="AG1823" i="2"/>
  <c r="AD1825" i="2"/>
  <c r="AI1826" i="2"/>
  <c r="AB1827" i="2"/>
  <c r="AG1828" i="2"/>
  <c r="AD1830" i="2"/>
  <c r="AI1831" i="2"/>
  <c r="AG1833" i="2"/>
  <c r="I1833" i="2"/>
  <c r="AF1833" i="2"/>
  <c r="AD1835" i="2"/>
  <c r="AI1836" i="2"/>
  <c r="AJ1838" i="2"/>
  <c r="AF1838" i="2"/>
  <c r="AC1840" i="2"/>
  <c r="AI1841" i="2"/>
  <c r="I1846" i="2"/>
  <c r="AH1846" i="2"/>
  <c r="AF1848" i="2"/>
  <c r="I1851" i="2"/>
  <c r="AH1851" i="2"/>
  <c r="AC1855" i="2"/>
  <c r="I1856" i="2"/>
  <c r="AH1856" i="2"/>
  <c r="AB1860" i="2"/>
  <c r="AH1861" i="2"/>
  <c r="AE1863" i="2"/>
  <c r="AB1865" i="2"/>
  <c r="AG1866" i="2"/>
  <c r="AE1868" i="2"/>
  <c r="AJ1869" i="2"/>
  <c r="AB1870" i="2"/>
  <c r="AG1871" i="2"/>
  <c r="AD1873" i="2"/>
  <c r="AI1874" i="2"/>
  <c r="AB1875" i="2"/>
  <c r="AG1876" i="2"/>
  <c r="AD1878" i="2"/>
  <c r="AI1879" i="2"/>
  <c r="AG1881" i="2"/>
  <c r="I1881" i="2"/>
  <c r="AF1881" i="2"/>
  <c r="AD1883" i="2"/>
  <c r="AI1884" i="2"/>
  <c r="AJ1886" i="2"/>
  <c r="AF1886" i="2"/>
  <c r="AC1888" i="2"/>
  <c r="AI1889" i="2"/>
  <c r="AF1891" i="2"/>
  <c r="I1894" i="2"/>
  <c r="AH1894" i="2"/>
  <c r="AF1896" i="2"/>
  <c r="AG1915" i="2"/>
  <c r="I1915" i="2"/>
  <c r="AC1915" i="2"/>
  <c r="AB1915" i="2"/>
  <c r="AE1915" i="2"/>
  <c r="AG1805" i="2"/>
  <c r="I1805" i="2"/>
  <c r="AF1805" i="2"/>
  <c r="AJ1810" i="2"/>
  <c r="AF1810" i="2"/>
  <c r="AI1813" i="2"/>
  <c r="AF1815" i="2"/>
  <c r="AC1817" i="2"/>
  <c r="I1818" i="2"/>
  <c r="AH1818" i="2"/>
  <c r="AF1820" i="2"/>
  <c r="AC1822" i="2"/>
  <c r="I1823" i="2"/>
  <c r="AH1823" i="2"/>
  <c r="AC1827" i="2"/>
  <c r="I1828" i="2"/>
  <c r="AH1828" i="2"/>
  <c r="AJ1831" i="2"/>
  <c r="AB1832" i="2"/>
  <c r="AE1835" i="2"/>
  <c r="AJ1836" i="2"/>
  <c r="AE1840" i="2"/>
  <c r="AJ1841" i="2"/>
  <c r="AI1846" i="2"/>
  <c r="AB1847" i="2"/>
  <c r="AI1851" i="2"/>
  <c r="AG1853" i="2"/>
  <c r="I1853" i="2"/>
  <c r="AF1853" i="2"/>
  <c r="AI1856" i="2"/>
  <c r="AJ1858" i="2"/>
  <c r="AF1858" i="2"/>
  <c r="AI1861" i="2"/>
  <c r="AF1863" i="2"/>
  <c r="AC1865" i="2"/>
  <c r="I1866" i="2"/>
  <c r="AH1866" i="2"/>
  <c r="AF1868" i="2"/>
  <c r="AC1870" i="2"/>
  <c r="I1871" i="2"/>
  <c r="AH1871" i="2"/>
  <c r="AC1875" i="2"/>
  <c r="I1876" i="2"/>
  <c r="AH1876" i="2"/>
  <c r="AJ1879" i="2"/>
  <c r="AB1880" i="2"/>
  <c r="AH1881" i="2"/>
  <c r="AE1883" i="2"/>
  <c r="AJ1884" i="2"/>
  <c r="AB1885" i="2"/>
  <c r="AG1886" i="2"/>
  <c r="AE1888" i="2"/>
  <c r="AJ1889" i="2"/>
  <c r="AB1890" i="2"/>
  <c r="AI1894" i="2"/>
  <c r="AB1895" i="2"/>
  <c r="AJ1904" i="2"/>
  <c r="AC1904" i="2"/>
  <c r="AI1904" i="2"/>
  <c r="AC1906" i="2"/>
  <c r="I1908" i="2"/>
  <c r="AJ1909" i="2"/>
  <c r="AH1909" i="2"/>
  <c r="AF1909" i="2"/>
  <c r="AE1920" i="2"/>
  <c r="AE1921" i="2"/>
  <c r="AD2030" i="2"/>
  <c r="AC2030" i="2"/>
  <c r="AB2030" i="2"/>
  <c r="AJ2030" i="2"/>
  <c r="AI2030" i="2"/>
  <c r="AH2030" i="2"/>
  <c r="I2030" i="2"/>
  <c r="AG2030" i="2"/>
  <c r="AF2030" i="2"/>
  <c r="AE2030" i="2"/>
  <c r="AJ1813" i="2"/>
  <c r="AD1817" i="2"/>
  <c r="AI1818" i="2"/>
  <c r="AD1822" i="2"/>
  <c r="AG1825" i="2"/>
  <c r="I1825" i="2"/>
  <c r="AF1825" i="2"/>
  <c r="AJ1830" i="2"/>
  <c r="AF1830" i="2"/>
  <c r="AF1835" i="2"/>
  <c r="AF1840" i="2"/>
  <c r="AC1847" i="2"/>
  <c r="AJ1851" i="2"/>
  <c r="AB1852" i="2"/>
  <c r="AJ1856" i="2"/>
  <c r="AB1857" i="2"/>
  <c r="AJ1861" i="2"/>
  <c r="AB1862" i="2"/>
  <c r="AD1865" i="2"/>
  <c r="AI1866" i="2"/>
  <c r="AB1867" i="2"/>
  <c r="AD1870" i="2"/>
  <c r="AG1873" i="2"/>
  <c r="I1873" i="2"/>
  <c r="AF1873" i="2"/>
  <c r="AJ1878" i="2"/>
  <c r="AF1878" i="2"/>
  <c r="AF1883" i="2"/>
  <c r="AC1885" i="2"/>
  <c r="AF1888" i="2"/>
  <c r="AC1890" i="2"/>
  <c r="AC1895" i="2"/>
  <c r="AE1906" i="2"/>
  <c r="AB1917" i="2"/>
  <c r="AI1917" i="2"/>
  <c r="AG1917" i="2"/>
  <c r="AF1917" i="2"/>
  <c r="AE1917" i="2"/>
  <c r="AJ2000" i="2"/>
  <c r="AE2000" i="2"/>
  <c r="AC2000" i="2"/>
  <c r="AB2000" i="2"/>
  <c r="AI2000" i="2"/>
  <c r="AH2000" i="2"/>
  <c r="I2000" i="2"/>
  <c r="AG2000" i="2"/>
  <c r="AF2000" i="2"/>
  <c r="AD2000" i="2"/>
  <c r="AG1797" i="2"/>
  <c r="I1797" i="2"/>
  <c r="AF1797" i="2"/>
  <c r="AJ1802" i="2"/>
  <c r="AF1802" i="2"/>
  <c r="AI1805" i="2"/>
  <c r="I1810" i="2"/>
  <c r="AH1810" i="2"/>
  <c r="AF1812" i="2"/>
  <c r="I1815" i="2"/>
  <c r="I1820" i="2"/>
  <c r="AH1820" i="2"/>
  <c r="AH1825" i="2"/>
  <c r="AE1827" i="2"/>
  <c r="AJ1828" i="2"/>
  <c r="AB1829" i="2"/>
  <c r="AG1830" i="2"/>
  <c r="AE1832" i="2"/>
  <c r="AB1834" i="2"/>
  <c r="AG1835" i="2"/>
  <c r="AB1839" i="2"/>
  <c r="AG1840" i="2"/>
  <c r="AG1845" i="2"/>
  <c r="I1845" i="2"/>
  <c r="AF1845" i="2"/>
  <c r="AD1847" i="2"/>
  <c r="AJ1850" i="2"/>
  <c r="AF1850" i="2"/>
  <c r="AC1852" i="2"/>
  <c r="AI1853" i="2"/>
  <c r="AC1857" i="2"/>
  <c r="I1858" i="2"/>
  <c r="AH1858" i="2"/>
  <c r="AF1860" i="2"/>
  <c r="AC1862" i="2"/>
  <c r="I1863" i="2"/>
  <c r="AC1867" i="2"/>
  <c r="I1868" i="2"/>
  <c r="AH1868" i="2"/>
  <c r="AB1872" i="2"/>
  <c r="AH1873" i="2"/>
  <c r="AE1875" i="2"/>
  <c r="AJ1876" i="2"/>
  <c r="AB1877" i="2"/>
  <c r="AG1878" i="2"/>
  <c r="AE1880" i="2"/>
  <c r="AJ1881" i="2"/>
  <c r="AB1882" i="2"/>
  <c r="AG1883" i="2"/>
  <c r="AD1885" i="2"/>
  <c r="AI1886" i="2"/>
  <c r="AB1887" i="2"/>
  <c r="AG1888" i="2"/>
  <c r="AD1890" i="2"/>
  <c r="AG1893" i="2"/>
  <c r="I1893" i="2"/>
  <c r="AF1893" i="2"/>
  <c r="AD1895" i="2"/>
  <c r="AI1896" i="2"/>
  <c r="AB1898" i="2"/>
  <c r="AJ1898" i="2"/>
  <c r="AG1898" i="2"/>
  <c r="AJ1900" i="2"/>
  <c r="AH1900" i="2"/>
  <c r="AD1900" i="2"/>
  <c r="AF1900" i="2"/>
  <c r="I1904" i="2"/>
  <c r="AF1906" i="2"/>
  <c r="AD1910" i="2"/>
  <c r="AC1910" i="2"/>
  <c r="AB1910" i="2"/>
  <c r="AF1910" i="2"/>
  <c r="I1917" i="2"/>
  <c r="AH1920" i="2"/>
  <c r="AJ1924" i="2"/>
  <c r="AI1924" i="2"/>
  <c r="AE1924" i="2"/>
  <c r="AD1924" i="2"/>
  <c r="I1924" i="2"/>
  <c r="AH1924" i="2"/>
  <c r="AG1817" i="2"/>
  <c r="I1817" i="2"/>
  <c r="AF1817" i="2"/>
  <c r="AJ1822" i="2"/>
  <c r="AF1822" i="2"/>
  <c r="AI1825" i="2"/>
  <c r="AF1827" i="2"/>
  <c r="I1830" i="2"/>
  <c r="AH1830" i="2"/>
  <c r="AF1832" i="2"/>
  <c r="I1835" i="2"/>
  <c r="AC1839" i="2"/>
  <c r="I1840" i="2"/>
  <c r="AH1840" i="2"/>
  <c r="AB1844" i="2"/>
  <c r="AE1847" i="2"/>
  <c r="AE1852" i="2"/>
  <c r="AD1857" i="2"/>
  <c r="AD1862" i="2"/>
  <c r="AG1865" i="2"/>
  <c r="I1865" i="2"/>
  <c r="AF1865" i="2"/>
  <c r="AD1867" i="2"/>
  <c r="AJ1870" i="2"/>
  <c r="AF1870" i="2"/>
  <c r="AC1872" i="2"/>
  <c r="AI1873" i="2"/>
  <c r="AF1875" i="2"/>
  <c r="I1878" i="2"/>
  <c r="AH1878" i="2"/>
  <c r="AF1880" i="2"/>
  <c r="I1883" i="2"/>
  <c r="AC1887" i="2"/>
  <c r="I1888" i="2"/>
  <c r="AH1888" i="2"/>
  <c r="AB1892" i="2"/>
  <c r="AE1895" i="2"/>
  <c r="AD1982" i="2"/>
  <c r="AC1982" i="2"/>
  <c r="AJ1982" i="2"/>
  <c r="AI1982" i="2"/>
  <c r="AH1982" i="2"/>
  <c r="I1982" i="2"/>
  <c r="AG1982" i="2"/>
  <c r="AF1982" i="2"/>
  <c r="AE1982" i="2"/>
  <c r="AB1982" i="2"/>
  <c r="AF1847" i="2"/>
  <c r="AF1852" i="2"/>
  <c r="AE1867" i="2"/>
  <c r="AE1872" i="2"/>
  <c r="AG1885" i="2"/>
  <c r="I1885" i="2"/>
  <c r="AF1885" i="2"/>
  <c r="AJ1890" i="2"/>
  <c r="AF1890" i="2"/>
  <c r="AF1895" i="2"/>
  <c r="AG1923" i="2"/>
  <c r="I1923" i="2"/>
  <c r="AE1923" i="2"/>
  <c r="AD1923" i="2"/>
  <c r="AH1923" i="2"/>
  <c r="AF1923" i="2"/>
  <c r="AB1923" i="2"/>
  <c r="AG1847" i="2"/>
  <c r="AG1857" i="2"/>
  <c r="I1857" i="2"/>
  <c r="AF1857" i="2"/>
  <c r="AJ1862" i="2"/>
  <c r="AF1862" i="2"/>
  <c r="AF1867" i="2"/>
  <c r="AF1872" i="2"/>
  <c r="AC1879" i="2"/>
  <c r="AH1885" i="2"/>
  <c r="AB1889" i="2"/>
  <c r="AG1890" i="2"/>
  <c r="AB1894" i="2"/>
  <c r="AG1895" i="2"/>
  <c r="AB1813" i="2"/>
  <c r="AJ1817" i="2"/>
  <c r="AB1818" i="2"/>
  <c r="AD1821" i="2"/>
  <c r="AI1822" i="2"/>
  <c r="AD1826" i="2"/>
  <c r="AG1829" i="2"/>
  <c r="I1829" i="2"/>
  <c r="AF1829" i="2"/>
  <c r="AJ1834" i="2"/>
  <c r="AF1834" i="2"/>
  <c r="AC1836" i="2"/>
  <c r="AC1841" i="2"/>
  <c r="AF1844" i="2"/>
  <c r="AC1846" i="2"/>
  <c r="I1847" i="2"/>
  <c r="I1852" i="2"/>
  <c r="AH1852" i="2"/>
  <c r="AB1856" i="2"/>
  <c r="AH1857" i="2"/>
  <c r="AB1861" i="2"/>
  <c r="AG1862" i="2"/>
  <c r="AJ1865" i="2"/>
  <c r="AB1866" i="2"/>
  <c r="AD1869" i="2"/>
  <c r="AI1870" i="2"/>
  <c r="AG1872" i="2"/>
  <c r="AD1874" i="2"/>
  <c r="AG1877" i="2"/>
  <c r="I1877" i="2"/>
  <c r="AF1877" i="2"/>
  <c r="AJ1882" i="2"/>
  <c r="AF1882" i="2"/>
  <c r="AC1884" i="2"/>
  <c r="AI1885" i="2"/>
  <c r="AC1889" i="2"/>
  <c r="I1890" i="2"/>
  <c r="AH1890" i="2"/>
  <c r="AF1892" i="2"/>
  <c r="AC1894" i="2"/>
  <c r="I1895" i="2"/>
  <c r="AD1906" i="2"/>
  <c r="AH1906" i="2"/>
  <c r="I1906" i="2"/>
  <c r="AB1906" i="2"/>
  <c r="AF1908" i="2"/>
  <c r="AH1915" i="2"/>
  <c r="AC1917" i="2"/>
  <c r="AJ1920" i="2"/>
  <c r="AC1920" i="2"/>
  <c r="AB1920" i="2"/>
  <c r="AF1920" i="2"/>
  <c r="AD1920" i="2"/>
  <c r="AH1921" i="2"/>
  <c r="I1921" i="2"/>
  <c r="AG1921" i="2"/>
  <c r="AF1921" i="2"/>
  <c r="AJ1932" i="2"/>
  <c r="AI1932" i="2"/>
  <c r="AD1945" i="2"/>
  <c r="AC1945" i="2"/>
  <c r="AB1945" i="2"/>
  <c r="AG1955" i="2"/>
  <c r="I1955" i="2"/>
  <c r="AC1955" i="2"/>
  <c r="AB1955" i="2"/>
  <c r="AJ1972" i="2"/>
  <c r="AD1972" i="2"/>
  <c r="AI1972" i="2"/>
  <c r="AH1972" i="2"/>
  <c r="I1972" i="2"/>
  <c r="AG1972" i="2"/>
  <c r="AG1903" i="2"/>
  <c r="I1903" i="2"/>
  <c r="AF1903" i="2"/>
  <c r="AE1905" i="2"/>
  <c r="AG1911" i="2"/>
  <c r="I1911" i="2"/>
  <c r="AI1911" i="2"/>
  <c r="AH1911" i="2"/>
  <c r="AJ1911" i="2"/>
  <c r="AJ1916" i="2"/>
  <c r="AH1916" i="2"/>
  <c r="I1916" i="2"/>
  <c r="AG1916" i="2"/>
  <c r="AB1934" i="2"/>
  <c r="AD1942" i="2"/>
  <c r="AJ1942" i="2"/>
  <c r="AI1942" i="2"/>
  <c r="AI1950" i="2"/>
  <c r="AC1952" i="2"/>
  <c r="AG1960" i="2"/>
  <c r="AD1965" i="2"/>
  <c r="AE1967" i="2"/>
  <c r="AE1983" i="2"/>
  <c r="AF2010" i="2"/>
  <c r="AD2109" i="2"/>
  <c r="AJ2109" i="2"/>
  <c r="AI2109" i="2"/>
  <c r="AH2109" i="2"/>
  <c r="I2109" i="2"/>
  <c r="AG2109" i="2"/>
  <c r="AF2109" i="2"/>
  <c r="AE2109" i="2"/>
  <c r="AC2109" i="2"/>
  <c r="AB2109" i="2"/>
  <c r="AG1927" i="2"/>
  <c r="I1927" i="2"/>
  <c r="AI1927" i="2"/>
  <c r="AD1930" i="2"/>
  <c r="AB1930" i="2"/>
  <c r="AH1930" i="2"/>
  <c r="I1932" i="2"/>
  <c r="AE1933" i="2"/>
  <c r="AD1933" i="2"/>
  <c r="AC1933" i="2"/>
  <c r="AI1933" i="2"/>
  <c r="AC1934" i="2"/>
  <c r="I1945" i="2"/>
  <c r="AB1962" i="2"/>
  <c r="AE1965" i="2"/>
  <c r="AD1978" i="2"/>
  <c r="AI1978" i="2"/>
  <c r="AE1978" i="2"/>
  <c r="AC1978" i="2"/>
  <c r="AB1978" i="2"/>
  <c r="AJ1988" i="2"/>
  <c r="AH1988" i="2"/>
  <c r="I1988" i="2"/>
  <c r="AE1988" i="2"/>
  <c r="AD1988" i="2"/>
  <c r="AC1988" i="2"/>
  <c r="AB1988" i="2"/>
  <c r="AC2190" i="2"/>
  <c r="AE2190" i="2"/>
  <c r="AD2190" i="2"/>
  <c r="AB2190" i="2"/>
  <c r="AJ2190" i="2"/>
  <c r="AI2190" i="2"/>
  <c r="I2190" i="2"/>
  <c r="AH2190" i="2"/>
  <c r="AG2190" i="2"/>
  <c r="AF2190" i="2"/>
  <c r="AC1902" i="2"/>
  <c r="AG1905" i="2"/>
  <c r="AG1907" i="2"/>
  <c r="I1907" i="2"/>
  <c r="AH1907" i="2"/>
  <c r="AD1914" i="2"/>
  <c r="AJ1914" i="2"/>
  <c r="AH1914" i="2"/>
  <c r="AG1919" i="2"/>
  <c r="I1919" i="2"/>
  <c r="AJ1919" i="2"/>
  <c r="AI1919" i="2"/>
  <c r="AD1922" i="2"/>
  <c r="AH1922" i="2"/>
  <c r="AJ1927" i="2"/>
  <c r="AI1930" i="2"/>
  <c r="AJ1933" i="2"/>
  <c r="AE1934" i="2"/>
  <c r="AJ1937" i="2"/>
  <c r="AI1937" i="2"/>
  <c r="AJ1957" i="2"/>
  <c r="AI1957" i="2"/>
  <c r="AH1957" i="2"/>
  <c r="I1957" i="2"/>
  <c r="AG1995" i="2"/>
  <c r="I1995" i="2"/>
  <c r="AE1995" i="2"/>
  <c r="AC1995" i="2"/>
  <c r="AB1995" i="2"/>
  <c r="AJ1995" i="2"/>
  <c r="AI1995" i="2"/>
  <c r="AG2058" i="2"/>
  <c r="I2058" i="2"/>
  <c r="AD2058" i="2"/>
  <c r="AB2058" i="2"/>
  <c r="AH2058" i="2"/>
  <c r="AF2058" i="2"/>
  <c r="AE2058" i="2"/>
  <c r="AC2058" i="2"/>
  <c r="AJ2104" i="2"/>
  <c r="AI2104" i="2"/>
  <c r="AH2104" i="2"/>
  <c r="I2104" i="2"/>
  <c r="AG2104" i="2"/>
  <c r="AF2104" i="2"/>
  <c r="AE2104" i="2"/>
  <c r="AD2104" i="2"/>
  <c r="AC2104" i="2"/>
  <c r="AB2104" i="2"/>
  <c r="AF1934" i="2"/>
  <c r="AD1935" i="2"/>
  <c r="AD1939" i="2"/>
  <c r="AE1940" i="2"/>
  <c r="AD1950" i="2"/>
  <c r="AC1950" i="2"/>
  <c r="AB1950" i="2"/>
  <c r="AD1955" i="2"/>
  <c r="AD1970" i="2"/>
  <c r="AG1970" i="2"/>
  <c r="AB1970" i="2"/>
  <c r="AJ1970" i="2"/>
  <c r="AD2025" i="2"/>
  <c r="AC2025" i="2"/>
  <c r="AB2025" i="2"/>
  <c r="AJ2025" i="2"/>
  <c r="AI2025" i="2"/>
  <c r="AH2025" i="2"/>
  <c r="I2025" i="2"/>
  <c r="AG2025" i="2"/>
  <c r="AF1902" i="2"/>
  <c r="I1905" i="2"/>
  <c r="AI1905" i="2"/>
  <c r="AJ1907" i="2"/>
  <c r="AJ1912" i="2"/>
  <c r="AH1912" i="2"/>
  <c r="I1914" i="2"/>
  <c r="I1922" i="2"/>
  <c r="AJ1922" i="2"/>
  <c r="AC1925" i="2"/>
  <c r="AB1925" i="2"/>
  <c r="AH1925" i="2"/>
  <c r="AJ1928" i="2"/>
  <c r="AE1928" i="2"/>
  <c r="AD1928" i="2"/>
  <c r="AH1928" i="2"/>
  <c r="AB1932" i="2"/>
  <c r="I1937" i="2"/>
  <c r="AD1938" i="2"/>
  <c r="AG1938" i="2"/>
  <c r="AE1938" i="2"/>
  <c r="AC1938" i="2"/>
  <c r="AB1938" i="2"/>
  <c r="AJ1938" i="2"/>
  <c r="AE1939" i="2"/>
  <c r="AF1940" i="2"/>
  <c r="AE1945" i="2"/>
  <c r="AG1947" i="2"/>
  <c r="I1947" i="2"/>
  <c r="AJ1947" i="2"/>
  <c r="AI1947" i="2"/>
  <c r="AE1955" i="2"/>
  <c r="AF1962" i="2"/>
  <c r="AI1963" i="2"/>
  <c r="AJ1968" i="2"/>
  <c r="AI1968" i="2"/>
  <c r="AE1968" i="2"/>
  <c r="AD1968" i="2"/>
  <c r="AC1968" i="2"/>
  <c r="AB1968" i="2"/>
  <c r="I1970" i="2"/>
  <c r="AE1972" i="2"/>
  <c r="AH1973" i="2"/>
  <c r="AG2015" i="2"/>
  <c r="I2015" i="2"/>
  <c r="AD2015" i="2"/>
  <c r="AC2015" i="2"/>
  <c r="AB2015" i="2"/>
  <c r="AJ2015" i="2"/>
  <c r="AI2015" i="2"/>
  <c r="AH2015" i="2"/>
  <c r="AG2043" i="2"/>
  <c r="I2043" i="2"/>
  <c r="AE2043" i="2"/>
  <c r="AD2043" i="2"/>
  <c r="AC2043" i="2"/>
  <c r="AB2043" i="2"/>
  <c r="AJ2043" i="2"/>
  <c r="AI2043" i="2"/>
  <c r="AJ2048" i="2"/>
  <c r="AE2048" i="2"/>
  <c r="AD2048" i="2"/>
  <c r="AC2048" i="2"/>
  <c r="AB2048" i="2"/>
  <c r="AI2048" i="2"/>
  <c r="AH2048" i="2"/>
  <c r="I2048" i="2"/>
  <c r="AC1932" i="2"/>
  <c r="AD1934" i="2"/>
  <c r="AJ1934" i="2"/>
  <c r="AI1934" i="2"/>
  <c r="AH1934" i="2"/>
  <c r="I1934" i="2"/>
  <c r="AF1945" i="2"/>
  <c r="I1950" i="2"/>
  <c r="AF1955" i="2"/>
  <c r="AB1957" i="2"/>
  <c r="AJ1960" i="2"/>
  <c r="AC1960" i="2"/>
  <c r="AB1960" i="2"/>
  <c r="AF1972" i="2"/>
  <c r="AD1977" i="2"/>
  <c r="AJ1977" i="2"/>
  <c r="AI1977" i="2"/>
  <c r="AH1977" i="2"/>
  <c r="I1977" i="2"/>
  <c r="AG1977" i="2"/>
  <c r="AH1993" i="2"/>
  <c r="I1993" i="2"/>
  <c r="AE1993" i="2"/>
  <c r="AD1993" i="2"/>
  <c r="AC1993" i="2"/>
  <c r="AB1993" i="2"/>
  <c r="AD1995" i="2"/>
  <c r="AE2005" i="2"/>
  <c r="AC2005" i="2"/>
  <c r="AB2005" i="2"/>
  <c r="AJ2005" i="2"/>
  <c r="AI2005" i="2"/>
  <c r="AH2005" i="2"/>
  <c r="I2005" i="2"/>
  <c r="AE2025" i="2"/>
  <c r="AI2058" i="2"/>
  <c r="AB2092" i="2"/>
  <c r="AI2092" i="2"/>
  <c r="AH2092" i="2"/>
  <c r="AG2092" i="2"/>
  <c r="AF2092" i="2"/>
  <c r="AD2092" i="2"/>
  <c r="AJ2092" i="2"/>
  <c r="AE2092" i="2"/>
  <c r="AC2092" i="2"/>
  <c r="I2092" i="2"/>
  <c r="AH1955" i="2"/>
  <c r="AC1970" i="2"/>
  <c r="AF1995" i="2"/>
  <c r="AJ2058" i="2"/>
  <c r="AG1967" i="2"/>
  <c r="I1967" i="2"/>
  <c r="AD1967" i="2"/>
  <c r="AJ1967" i="2"/>
  <c r="AI1967" i="2"/>
  <c r="AH1967" i="2"/>
  <c r="AE1970" i="2"/>
  <c r="AG1983" i="2"/>
  <c r="I1983" i="2"/>
  <c r="AI1983" i="2"/>
  <c r="AD1983" i="2"/>
  <c r="AC1983" i="2"/>
  <c r="AB1983" i="2"/>
  <c r="AH1995" i="2"/>
  <c r="AF2043" i="2"/>
  <c r="AJ2056" i="2"/>
  <c r="AE2056" i="2"/>
  <c r="AD2056" i="2"/>
  <c r="AC2056" i="2"/>
  <c r="AB2056" i="2"/>
  <c r="AI2056" i="2"/>
  <c r="I2056" i="2"/>
  <c r="AH2056" i="2"/>
  <c r="AG2074" i="2"/>
  <c r="I2074" i="2"/>
  <c r="AJ2074" i="2"/>
  <c r="AI2074" i="2"/>
  <c r="AF2074" i="2"/>
  <c r="AH2074" i="2"/>
  <c r="AE2074" i="2"/>
  <c r="AD2074" i="2"/>
  <c r="AC2074" i="2"/>
  <c r="AB2074" i="2"/>
  <c r="AF1932" i="2"/>
  <c r="AG1935" i="2"/>
  <c r="I1935" i="2"/>
  <c r="AB1935" i="2"/>
  <c r="AJ1935" i="2"/>
  <c r="AC1937" i="2"/>
  <c r="AG1939" i="2"/>
  <c r="I1939" i="2"/>
  <c r="AJ1939" i="2"/>
  <c r="AI1939" i="2"/>
  <c r="AH1939" i="2"/>
  <c r="AJ1940" i="2"/>
  <c r="AD1940" i="2"/>
  <c r="AB1940" i="2"/>
  <c r="AI1945" i="2"/>
  <c r="AE1950" i="2"/>
  <c r="AJ1952" i="2"/>
  <c r="AI1952" i="2"/>
  <c r="AH1952" i="2"/>
  <c r="I1952" i="2"/>
  <c r="AJ1955" i="2"/>
  <c r="AE1957" i="2"/>
  <c r="AG1963" i="2"/>
  <c r="I1963" i="2"/>
  <c r="AE1963" i="2"/>
  <c r="AD1963" i="2"/>
  <c r="AC1963" i="2"/>
  <c r="AB1963" i="2"/>
  <c r="AG1965" i="2"/>
  <c r="AC1965" i="2"/>
  <c r="AB1965" i="2"/>
  <c r="AJ1965" i="2"/>
  <c r="AF1970" i="2"/>
  <c r="AI1973" i="2"/>
  <c r="AE1973" i="2"/>
  <c r="AD1973" i="2"/>
  <c r="AC1973" i="2"/>
  <c r="AB1973" i="2"/>
  <c r="AD2010" i="2"/>
  <c r="AE2010" i="2"/>
  <c r="AC2010" i="2"/>
  <c r="AB2010" i="2"/>
  <c r="AJ2010" i="2"/>
  <c r="AI2010" i="2"/>
  <c r="AH2010" i="2"/>
  <c r="I2010" i="2"/>
  <c r="AJ2020" i="2"/>
  <c r="AD2020" i="2"/>
  <c r="AC2020" i="2"/>
  <c r="AB2020" i="2"/>
  <c r="AI2020" i="2"/>
  <c r="AH2020" i="2"/>
  <c r="I2020" i="2"/>
  <c r="AG2020" i="2"/>
  <c r="AC1919" i="2"/>
  <c r="AB1922" i="2"/>
  <c r="AD1926" i="2"/>
  <c r="AH1926" i="2"/>
  <c r="I1926" i="2"/>
  <c r="AG1926" i="2"/>
  <c r="AJ1926" i="2"/>
  <c r="AD1927" i="2"/>
  <c r="AJ1929" i="2"/>
  <c r="AI1929" i="2"/>
  <c r="AG1929" i="2"/>
  <c r="AC1930" i="2"/>
  <c r="AG1932" i="2"/>
  <c r="AB1933" i="2"/>
  <c r="AD1937" i="2"/>
  <c r="AJ1945" i="2"/>
  <c r="AF1950" i="2"/>
  <c r="AF1957" i="2"/>
  <c r="AD1962" i="2"/>
  <c r="AJ1962" i="2"/>
  <c r="AI1962" i="2"/>
  <c r="AH1962" i="2"/>
  <c r="I1962" i="2"/>
  <c r="AH1970" i="2"/>
  <c r="AF2056" i="2"/>
  <c r="AJ1944" i="2"/>
  <c r="AF1944" i="2"/>
  <c r="AF1949" i="2"/>
  <c r="AF1954" i="2"/>
  <c r="AC1956" i="2"/>
  <c r="AC1961" i="2"/>
  <c r="AB1966" i="2"/>
  <c r="AE1969" i="2"/>
  <c r="AB1971" i="2"/>
  <c r="AJ1975" i="2"/>
  <c r="AB1976" i="2"/>
  <c r="AD1979" i="2"/>
  <c r="AI1980" i="2"/>
  <c r="AB1981" i="2"/>
  <c r="AD1984" i="2"/>
  <c r="AI1985" i="2"/>
  <c r="AG1987" i="2"/>
  <c r="I1987" i="2"/>
  <c r="AF1987" i="2"/>
  <c r="AD1989" i="2"/>
  <c r="AI1990" i="2"/>
  <c r="AJ1992" i="2"/>
  <c r="AF1992" i="2"/>
  <c r="AC1994" i="2"/>
  <c r="AF1997" i="2"/>
  <c r="AC1999" i="2"/>
  <c r="AF2002" i="2"/>
  <c r="AC2004" i="2"/>
  <c r="AC2009" i="2"/>
  <c r="AJ2013" i="2"/>
  <c r="AB2014" i="2"/>
  <c r="AE2017" i="2"/>
  <c r="AJ2018" i="2"/>
  <c r="AB2019" i="2"/>
  <c r="AE2022" i="2"/>
  <c r="AJ2023" i="2"/>
  <c r="AB2024" i="2"/>
  <c r="AD2027" i="2"/>
  <c r="AI2028" i="2"/>
  <c r="AB2029" i="2"/>
  <c r="AD2032" i="2"/>
  <c r="AI2033" i="2"/>
  <c r="AG2035" i="2"/>
  <c r="I2035" i="2"/>
  <c r="AF2035" i="2"/>
  <c r="AD2037" i="2"/>
  <c r="AI2038" i="2"/>
  <c r="AJ2040" i="2"/>
  <c r="AF2040" i="2"/>
  <c r="AC2042" i="2"/>
  <c r="AF2045" i="2"/>
  <c r="AC2047" i="2"/>
  <c r="AF2050" i="2"/>
  <c r="AG2054" i="2"/>
  <c r="I2054" i="2"/>
  <c r="AD2054" i="2"/>
  <c r="AH2054" i="2"/>
  <c r="AF2065" i="2"/>
  <c r="AH2069" i="2"/>
  <c r="AE2080" i="2"/>
  <c r="AE2082" i="2"/>
  <c r="AG2097" i="2"/>
  <c r="AE1941" i="2"/>
  <c r="AB1943" i="2"/>
  <c r="AG1944" i="2"/>
  <c r="AB1948" i="2"/>
  <c r="AG1949" i="2"/>
  <c r="AB1953" i="2"/>
  <c r="AG1959" i="2"/>
  <c r="I1959" i="2"/>
  <c r="AF1959" i="2"/>
  <c r="AJ1964" i="2"/>
  <c r="AF1964" i="2"/>
  <c r="AF1969" i="2"/>
  <c r="AC1971" i="2"/>
  <c r="AF1974" i="2"/>
  <c r="AC1976" i="2"/>
  <c r="AC1981" i="2"/>
  <c r="AJ1985" i="2"/>
  <c r="AB1986" i="2"/>
  <c r="AH1987" i="2"/>
  <c r="AE1989" i="2"/>
  <c r="AJ1990" i="2"/>
  <c r="AB1991" i="2"/>
  <c r="AG1992" i="2"/>
  <c r="AE1994" i="2"/>
  <c r="AB1996" i="2"/>
  <c r="AG1997" i="2"/>
  <c r="AB2001" i="2"/>
  <c r="AD2004" i="2"/>
  <c r="AG2007" i="2"/>
  <c r="I2007" i="2"/>
  <c r="AF2007" i="2"/>
  <c r="AJ2012" i="2"/>
  <c r="AF2012" i="2"/>
  <c r="AC2014" i="2"/>
  <c r="AF2017" i="2"/>
  <c r="AC2019" i="2"/>
  <c r="AF2022" i="2"/>
  <c r="AC2024" i="2"/>
  <c r="AC2029" i="2"/>
  <c r="AJ2033" i="2"/>
  <c r="AB2034" i="2"/>
  <c r="AH2035" i="2"/>
  <c r="AE2037" i="2"/>
  <c r="AJ2038" i="2"/>
  <c r="AB2039" i="2"/>
  <c r="AG2040" i="2"/>
  <c r="AE2042" i="2"/>
  <c r="AB2044" i="2"/>
  <c r="AG2045" i="2"/>
  <c r="AB2049" i="2"/>
  <c r="AG2050" i="2"/>
  <c r="AJ2052" i="2"/>
  <c r="AG2052" i="2"/>
  <c r="AI2054" i="2"/>
  <c r="AB2055" i="2"/>
  <c r="AC2057" i="2"/>
  <c r="AD2061" i="2"/>
  <c r="AG2061" i="2"/>
  <c r="AC2061" i="2"/>
  <c r="AJ2061" i="2"/>
  <c r="AB2071" i="2"/>
  <c r="AB2072" i="2"/>
  <c r="AF2080" i="2"/>
  <c r="AF2082" i="2"/>
  <c r="AI2085" i="2"/>
  <c r="AD2100" i="2"/>
  <c r="AC2100" i="2"/>
  <c r="AB2100" i="2"/>
  <c r="AI2100" i="2"/>
  <c r="AH2100" i="2"/>
  <c r="AG2100" i="2"/>
  <c r="AF2100" i="2"/>
  <c r="AE2100" i="2"/>
  <c r="I2100" i="2"/>
  <c r="AG2114" i="2"/>
  <c r="I2114" i="2"/>
  <c r="AJ2114" i="2"/>
  <c r="AI2114" i="2"/>
  <c r="AH2114" i="2"/>
  <c r="AF2114" i="2"/>
  <c r="AE2114" i="2"/>
  <c r="AD2114" i="2"/>
  <c r="AC2114" i="2"/>
  <c r="AD2117" i="2"/>
  <c r="AJ2117" i="2"/>
  <c r="AE2117" i="2"/>
  <c r="AC2117" i="2"/>
  <c r="AB2117" i="2"/>
  <c r="I2117" i="2"/>
  <c r="AI2117" i="2"/>
  <c r="AH2117" i="2"/>
  <c r="AG2117" i="2"/>
  <c r="AG2148" i="2"/>
  <c r="AE2148" i="2"/>
  <c r="AD2148" i="2"/>
  <c r="AC2148" i="2"/>
  <c r="AB2148" i="2"/>
  <c r="AJ2148" i="2"/>
  <c r="AI2148" i="2"/>
  <c r="AH2148" i="2"/>
  <c r="AF2148" i="2"/>
  <c r="AG1931" i="2"/>
  <c r="I1931" i="2"/>
  <c r="AF1931" i="2"/>
  <c r="AJ1936" i="2"/>
  <c r="AF1936" i="2"/>
  <c r="AF1941" i="2"/>
  <c r="AC1943" i="2"/>
  <c r="I1944" i="2"/>
  <c r="AH1944" i="2"/>
  <c r="AF1946" i="2"/>
  <c r="AC1948" i="2"/>
  <c r="I1949" i="2"/>
  <c r="AH1949" i="2"/>
  <c r="AC1953" i="2"/>
  <c r="I1954" i="2"/>
  <c r="AH1954" i="2"/>
  <c r="AB1958" i="2"/>
  <c r="AH1959" i="2"/>
  <c r="AG1964" i="2"/>
  <c r="AD1971" i="2"/>
  <c r="AD1976" i="2"/>
  <c r="AG1979" i="2"/>
  <c r="I1979" i="2"/>
  <c r="AF1979" i="2"/>
  <c r="AD1981" i="2"/>
  <c r="AJ1984" i="2"/>
  <c r="AF1984" i="2"/>
  <c r="AC1986" i="2"/>
  <c r="AF1989" i="2"/>
  <c r="AC1991" i="2"/>
  <c r="AF1994" i="2"/>
  <c r="AC1996" i="2"/>
  <c r="AC2001" i="2"/>
  <c r="AB2011" i="2"/>
  <c r="AB2016" i="2"/>
  <c r="AD2019" i="2"/>
  <c r="AB2021" i="2"/>
  <c r="AD2024" i="2"/>
  <c r="AG2027" i="2"/>
  <c r="I2027" i="2"/>
  <c r="AF2027" i="2"/>
  <c r="AJ2032" i="2"/>
  <c r="AF2032" i="2"/>
  <c r="AF2037" i="2"/>
  <c r="AF2042" i="2"/>
  <c r="AB2053" i="2"/>
  <c r="AC2055" i="2"/>
  <c r="AB2063" i="2"/>
  <c r="AD2067" i="2"/>
  <c r="AE2071" i="2"/>
  <c r="AC2072" i="2"/>
  <c r="AG2080" i="2"/>
  <c r="AH2082" i="2"/>
  <c r="AF2089" i="2"/>
  <c r="AF1918" i="2"/>
  <c r="AH1931" i="2"/>
  <c r="AG1936" i="2"/>
  <c r="AI1944" i="2"/>
  <c r="AG1946" i="2"/>
  <c r="AD1948" i="2"/>
  <c r="AG1951" i="2"/>
  <c r="I1951" i="2"/>
  <c r="AF1951" i="2"/>
  <c r="AD1953" i="2"/>
  <c r="AI1954" i="2"/>
  <c r="AJ1956" i="2"/>
  <c r="AF1956" i="2"/>
  <c r="AC1958" i="2"/>
  <c r="AI1959" i="2"/>
  <c r="I1964" i="2"/>
  <c r="AH1964" i="2"/>
  <c r="AF1966" i="2"/>
  <c r="I1969" i="2"/>
  <c r="AH1969" i="2"/>
  <c r="I1974" i="2"/>
  <c r="AH1974" i="2"/>
  <c r="AH1979" i="2"/>
  <c r="AE1981" i="2"/>
  <c r="AG1984" i="2"/>
  <c r="AE1986" i="2"/>
  <c r="AJ1987" i="2"/>
  <c r="AG1989" i="2"/>
  <c r="AD1991" i="2"/>
  <c r="AI1992" i="2"/>
  <c r="AG1994" i="2"/>
  <c r="AD1996" i="2"/>
  <c r="AG1999" i="2"/>
  <c r="I1999" i="2"/>
  <c r="AF1999" i="2"/>
  <c r="AD2001" i="2"/>
  <c r="AJ2004" i="2"/>
  <c r="AF2004" i="2"/>
  <c r="AC2006" i="2"/>
  <c r="AI2007" i="2"/>
  <c r="AF2009" i="2"/>
  <c r="AC2011" i="2"/>
  <c r="I2012" i="2"/>
  <c r="AH2012" i="2"/>
  <c r="AF2014" i="2"/>
  <c r="AC2016" i="2"/>
  <c r="I2017" i="2"/>
  <c r="AH2017" i="2"/>
  <c r="AC2021" i="2"/>
  <c r="I2022" i="2"/>
  <c r="AH2022" i="2"/>
  <c r="AB2026" i="2"/>
  <c r="AH2027" i="2"/>
  <c r="AE2029" i="2"/>
  <c r="AB2031" i="2"/>
  <c r="AG2032" i="2"/>
  <c r="AE2034" i="2"/>
  <c r="AJ2035" i="2"/>
  <c r="AB2036" i="2"/>
  <c r="AG2037" i="2"/>
  <c r="AD2039" i="2"/>
  <c r="AI2040" i="2"/>
  <c r="AB2041" i="2"/>
  <c r="AG2042" i="2"/>
  <c r="AD2044" i="2"/>
  <c r="AG2047" i="2"/>
  <c r="I2047" i="2"/>
  <c r="AF2047" i="2"/>
  <c r="AB2051" i="2"/>
  <c r="AC2053" i="2"/>
  <c r="AD2055" i="2"/>
  <c r="AE2063" i="2"/>
  <c r="AE2067" i="2"/>
  <c r="AD2069" i="2"/>
  <c r="AJ2069" i="2"/>
  <c r="AC2069" i="2"/>
  <c r="AB2069" i="2"/>
  <c r="AF2071" i="2"/>
  <c r="AD2072" i="2"/>
  <c r="AB2073" i="2"/>
  <c r="AG2078" i="2"/>
  <c r="I2078" i="2"/>
  <c r="AD2078" i="2"/>
  <c r="AI2078" i="2"/>
  <c r="AG2089" i="2"/>
  <c r="AG1971" i="2"/>
  <c r="I1971" i="2"/>
  <c r="AF1971" i="2"/>
  <c r="AJ1976" i="2"/>
  <c r="AF1976" i="2"/>
  <c r="AF1981" i="2"/>
  <c r="I1984" i="2"/>
  <c r="AH1984" i="2"/>
  <c r="AF1986" i="2"/>
  <c r="I1989" i="2"/>
  <c r="AH1989" i="2"/>
  <c r="I1994" i="2"/>
  <c r="AH1994" i="2"/>
  <c r="AB1998" i="2"/>
  <c r="AB2008" i="2"/>
  <c r="AD2011" i="2"/>
  <c r="AB2013" i="2"/>
  <c r="AD2016" i="2"/>
  <c r="AG2019" i="2"/>
  <c r="I2019" i="2"/>
  <c r="AF2019" i="2"/>
  <c r="AD2021" i="2"/>
  <c r="AJ2024" i="2"/>
  <c r="AF2024" i="2"/>
  <c r="AC2026" i="2"/>
  <c r="AI2027" i="2"/>
  <c r="AF2029" i="2"/>
  <c r="AC2031" i="2"/>
  <c r="I2032" i="2"/>
  <c r="AH2032" i="2"/>
  <c r="AF2034" i="2"/>
  <c r="AC2036" i="2"/>
  <c r="I2037" i="2"/>
  <c r="AH2037" i="2"/>
  <c r="AC2041" i="2"/>
  <c r="I2042" i="2"/>
  <c r="AH2042" i="2"/>
  <c r="AJ2045" i="2"/>
  <c r="AB2046" i="2"/>
  <c r="AH2047" i="2"/>
  <c r="AE2049" i="2"/>
  <c r="AC2051" i="2"/>
  <c r="AE2053" i="2"/>
  <c r="AE2055" i="2"/>
  <c r="AG2057" i="2"/>
  <c r="AC2060" i="2"/>
  <c r="AF2063" i="2"/>
  <c r="AD2065" i="2"/>
  <c r="AB2065" i="2"/>
  <c r="AJ2065" i="2"/>
  <c r="AF2067" i="2"/>
  <c r="AH2071" i="2"/>
  <c r="AE2072" i="2"/>
  <c r="AG2073" i="2"/>
  <c r="AG2075" i="2"/>
  <c r="AB2114" i="2"/>
  <c r="AF2117" i="2"/>
  <c r="AG1943" i="2"/>
  <c r="I1943" i="2"/>
  <c r="AF1943" i="2"/>
  <c r="AJ1948" i="2"/>
  <c r="AF1948" i="2"/>
  <c r="AF1958" i="2"/>
  <c r="I1966" i="2"/>
  <c r="AH1966" i="2"/>
  <c r="AH1971" i="2"/>
  <c r="AG1976" i="2"/>
  <c r="AJ1979" i="2"/>
  <c r="AI1984" i="2"/>
  <c r="AB1985" i="2"/>
  <c r="AG1986" i="2"/>
  <c r="AG1991" i="2"/>
  <c r="I1991" i="2"/>
  <c r="AF1991" i="2"/>
  <c r="AI1994" i="2"/>
  <c r="AJ1996" i="2"/>
  <c r="AF1996" i="2"/>
  <c r="AC1998" i="2"/>
  <c r="I2004" i="2"/>
  <c r="AH2004" i="2"/>
  <c r="AF2006" i="2"/>
  <c r="AC2008" i="2"/>
  <c r="I2009" i="2"/>
  <c r="AC2013" i="2"/>
  <c r="I2014" i="2"/>
  <c r="AH2014" i="2"/>
  <c r="AB2018" i="2"/>
  <c r="AH2019" i="2"/>
  <c r="AE2021" i="2"/>
  <c r="AB2023" i="2"/>
  <c r="AG2024" i="2"/>
  <c r="AE2026" i="2"/>
  <c r="AJ2027" i="2"/>
  <c r="AB2028" i="2"/>
  <c r="AD2031" i="2"/>
  <c r="AI2032" i="2"/>
  <c r="AB2033" i="2"/>
  <c r="AG2034" i="2"/>
  <c r="AD2036" i="2"/>
  <c r="AI2037" i="2"/>
  <c r="AG2039" i="2"/>
  <c r="I2039" i="2"/>
  <c r="AF2039" i="2"/>
  <c r="AD2041" i="2"/>
  <c r="AI2042" i="2"/>
  <c r="AJ2044" i="2"/>
  <c r="AF2044" i="2"/>
  <c r="AC2046" i="2"/>
  <c r="AI2047" i="2"/>
  <c r="AF2049" i="2"/>
  <c r="AF2053" i="2"/>
  <c r="I2069" i="2"/>
  <c r="AG2072" i="2"/>
  <c r="AH2073" i="2"/>
  <c r="AE1998" i="2"/>
  <c r="AG2011" i="2"/>
  <c r="I2011" i="2"/>
  <c r="AF2011" i="2"/>
  <c r="AJ2016" i="2"/>
  <c r="AF2016" i="2"/>
  <c r="AF2021" i="2"/>
  <c r="AF2026" i="2"/>
  <c r="AE2041" i="2"/>
  <c r="AE2046" i="2"/>
  <c r="AG2053" i="2"/>
  <c r="AJ2055" i="2"/>
  <c r="AG2055" i="2"/>
  <c r="I2055" i="2"/>
  <c r="AH2055" i="2"/>
  <c r="AB2080" i="2"/>
  <c r="AJ2080" i="2"/>
  <c r="AH2080" i="2"/>
  <c r="AG2118" i="2"/>
  <c r="I2118" i="2"/>
  <c r="AE2118" i="2"/>
  <c r="AD2118" i="2"/>
  <c r="AC2118" i="2"/>
  <c r="AB2118" i="2"/>
  <c r="AI2118" i="2"/>
  <c r="AH2118" i="2"/>
  <c r="AF2118" i="2"/>
  <c r="AF1998" i="2"/>
  <c r="AH2011" i="2"/>
  <c r="AG2016" i="2"/>
  <c r="AG2021" i="2"/>
  <c r="AG2031" i="2"/>
  <c r="I2031" i="2"/>
  <c r="AF2031" i="2"/>
  <c r="AJ2036" i="2"/>
  <c r="AF2036" i="2"/>
  <c r="AF2041" i="2"/>
  <c r="AF2046" i="2"/>
  <c r="AH2053" i="2"/>
  <c r="AC2078" i="2"/>
  <c r="I2080" i="2"/>
  <c r="AD2085" i="2"/>
  <c r="AE2085" i="2"/>
  <c r="AC2085" i="2"/>
  <c r="AB2085" i="2"/>
  <c r="AH2085" i="2"/>
  <c r="AG2085" i="2"/>
  <c r="AF2085" i="2"/>
  <c r="AJ2008" i="2"/>
  <c r="AF2008" i="2"/>
  <c r="AI2011" i="2"/>
  <c r="AF2013" i="2"/>
  <c r="I2016" i="2"/>
  <c r="AH2016" i="2"/>
  <c r="AF2018" i="2"/>
  <c r="I2021" i="2"/>
  <c r="AH2021" i="2"/>
  <c r="I2026" i="2"/>
  <c r="AH2026" i="2"/>
  <c r="AH2031" i="2"/>
  <c r="AE2033" i="2"/>
  <c r="AG2036" i="2"/>
  <c r="AE2038" i="2"/>
  <c r="AG2041" i="2"/>
  <c r="AG2046" i="2"/>
  <c r="AJ2051" i="2"/>
  <c r="AG2051" i="2"/>
  <c r="I2051" i="2"/>
  <c r="AH2051" i="2"/>
  <c r="I2053" i="2"/>
  <c r="AI2053" i="2"/>
  <c r="AJ2063" i="2"/>
  <c r="AD2063" i="2"/>
  <c r="AC2063" i="2"/>
  <c r="AJ2067" i="2"/>
  <c r="AC2067" i="2"/>
  <c r="AB2067" i="2"/>
  <c r="AJ2071" i="2"/>
  <c r="AG2071" i="2"/>
  <c r="AD2071" i="2"/>
  <c r="AC2071" i="2"/>
  <c r="AJ2072" i="2"/>
  <c r="AH2072" i="2"/>
  <c r="AF2072" i="2"/>
  <c r="AD2073" i="2"/>
  <c r="AE2073" i="2"/>
  <c r="AF2073" i="2"/>
  <c r="AC2073" i="2"/>
  <c r="AJ2075" i="2"/>
  <c r="AB2075" i="2"/>
  <c r="AF2075" i="2"/>
  <c r="AE2075" i="2"/>
  <c r="AC2075" i="2"/>
  <c r="AE2078" i="2"/>
  <c r="AG2082" i="2"/>
  <c r="I2082" i="2"/>
  <c r="AB2082" i="2"/>
  <c r="AJ2082" i="2"/>
  <c r="AD2089" i="2"/>
  <c r="AJ2089" i="2"/>
  <c r="AI2089" i="2"/>
  <c r="AE2089" i="2"/>
  <c r="AC2089" i="2"/>
  <c r="AB2089" i="2"/>
  <c r="AD2097" i="2"/>
  <c r="AE2097" i="2"/>
  <c r="AC2097" i="2"/>
  <c r="AB2097" i="2"/>
  <c r="I2097" i="2"/>
  <c r="AI2097" i="2"/>
  <c r="AH2097" i="2"/>
  <c r="AG1975" i="2"/>
  <c r="I1975" i="2"/>
  <c r="AF1975" i="2"/>
  <c r="AJ1980" i="2"/>
  <c r="AF1980" i="2"/>
  <c r="AF1990" i="2"/>
  <c r="I1998" i="2"/>
  <c r="AH1998" i="2"/>
  <c r="AG2008" i="2"/>
  <c r="AJ2011" i="2"/>
  <c r="AI2016" i="2"/>
  <c r="AG2018" i="2"/>
  <c r="AG2023" i="2"/>
  <c r="I2023" i="2"/>
  <c r="AF2023" i="2"/>
  <c r="AI2026" i="2"/>
  <c r="AJ2028" i="2"/>
  <c r="AF2028" i="2"/>
  <c r="AI2031" i="2"/>
  <c r="I2036" i="2"/>
  <c r="AH2036" i="2"/>
  <c r="AF2038" i="2"/>
  <c r="I2041" i="2"/>
  <c r="I2046" i="2"/>
  <c r="AH2046" i="2"/>
  <c r="AI2051" i="2"/>
  <c r="AJ2053" i="2"/>
  <c r="AB2060" i="2"/>
  <c r="AI2060" i="2"/>
  <c r="AH2060" i="2"/>
  <c r="I2071" i="2"/>
  <c r="I2072" i="2"/>
  <c r="AJ2118" i="2"/>
  <c r="AJ2135" i="2"/>
  <c r="AE2135" i="2"/>
  <c r="AC2135" i="2"/>
  <c r="AB2135" i="2"/>
  <c r="AI2135" i="2"/>
  <c r="AH2135" i="2"/>
  <c r="I2135" i="2"/>
  <c r="AG2135" i="2"/>
  <c r="AF2135" i="2"/>
  <c r="AD2135" i="2"/>
  <c r="AC2215" i="2"/>
  <c r="AF2215" i="2"/>
  <c r="AE2215" i="2"/>
  <c r="AD2215" i="2"/>
  <c r="AB2215" i="2"/>
  <c r="AJ2215" i="2"/>
  <c r="AI2215" i="2"/>
  <c r="I2215" i="2"/>
  <c r="AJ2115" i="2"/>
  <c r="AC2115" i="2"/>
  <c r="AB2115" i="2"/>
  <c r="AC2211" i="2"/>
  <c r="AG2211" i="2"/>
  <c r="AE2211" i="2"/>
  <c r="AD2211" i="2"/>
  <c r="AB2211" i="2"/>
  <c r="AJ2211" i="2"/>
  <c r="AI2211" i="2"/>
  <c r="I2211" i="2"/>
  <c r="AD2105" i="2"/>
  <c r="AC2105" i="2"/>
  <c r="AB2105" i="2"/>
  <c r="AJ2105" i="2"/>
  <c r="AD2129" i="2"/>
  <c r="AJ2129" i="2"/>
  <c r="AI2129" i="2"/>
  <c r="AH2129" i="2"/>
  <c r="I2129" i="2"/>
  <c r="AG2129" i="2"/>
  <c r="AE2129" i="2"/>
  <c r="AG2138" i="2"/>
  <c r="I2138" i="2"/>
  <c r="AH2138" i="2"/>
  <c r="AE2138" i="2"/>
  <c r="AD2138" i="2"/>
  <c r="AC2138" i="2"/>
  <c r="AB2138" i="2"/>
  <c r="AB2238" i="2"/>
  <c r="AJ2238" i="2"/>
  <c r="AE2238" i="2"/>
  <c r="AC2238" i="2"/>
  <c r="I2238" i="2"/>
  <c r="AI2238" i="2"/>
  <c r="AG2238" i="2"/>
  <c r="AH2238" i="2"/>
  <c r="AF2238" i="2"/>
  <c r="AD2238" i="2"/>
  <c r="AF2107" i="2"/>
  <c r="AG2110" i="2"/>
  <c r="I2110" i="2"/>
  <c r="AC2110" i="2"/>
  <c r="AB2110" i="2"/>
  <c r="I2115" i="2"/>
  <c r="AG2150" i="2"/>
  <c r="I2150" i="2"/>
  <c r="AD2150" i="2"/>
  <c r="AB2150" i="2"/>
  <c r="AI2150" i="2"/>
  <c r="AH2150" i="2"/>
  <c r="AI2213" i="2"/>
  <c r="AD2213" i="2"/>
  <c r="AF2213" i="2"/>
  <c r="AE2213" i="2"/>
  <c r="AC2213" i="2"/>
  <c r="AB2213" i="2"/>
  <c r="AJ2213" i="2"/>
  <c r="I2213" i="2"/>
  <c r="AG2215" i="2"/>
  <c r="AE2059" i="2"/>
  <c r="AG2062" i="2"/>
  <c r="I2062" i="2"/>
  <c r="AF2062" i="2"/>
  <c r="AC2066" i="2"/>
  <c r="AH2076" i="2"/>
  <c r="AG2087" i="2"/>
  <c r="AG2090" i="2"/>
  <c r="I2090" i="2"/>
  <c r="AD2090" i="2"/>
  <c r="AC2090" i="2"/>
  <c r="AB2090" i="2"/>
  <c r="AF2095" i="2"/>
  <c r="AE2099" i="2"/>
  <c r="AJ2112" i="2"/>
  <c r="AJ2127" i="2"/>
  <c r="AC2127" i="2"/>
  <c r="AI2127" i="2"/>
  <c r="AG2127" i="2"/>
  <c r="AB2129" i="2"/>
  <c r="AF2138" i="2"/>
  <c r="AC2150" i="2"/>
  <c r="AG2213" i="2"/>
  <c r="AG2102" i="2"/>
  <c r="I2102" i="2"/>
  <c r="AJ2107" i="2"/>
  <c r="AD2115" i="2"/>
  <c r="AJ2123" i="2"/>
  <c r="AH2123" i="2"/>
  <c r="I2123" i="2"/>
  <c r="AE2123" i="2"/>
  <c r="AD2123" i="2"/>
  <c r="AC2123" i="2"/>
  <c r="AB2123" i="2"/>
  <c r="AJ2124" i="2"/>
  <c r="AI2124" i="2"/>
  <c r="AH2124" i="2"/>
  <c r="I2124" i="2"/>
  <c r="AG2124" i="2"/>
  <c r="AE2124" i="2"/>
  <c r="AC2129" i="2"/>
  <c r="AI2138" i="2"/>
  <c r="AE2150" i="2"/>
  <c r="AJ2155" i="2"/>
  <c r="AD2155" i="2"/>
  <c r="AB2155" i="2"/>
  <c r="AH2155" i="2"/>
  <c r="I2155" i="2"/>
  <c r="AG2155" i="2"/>
  <c r="AD2165" i="2"/>
  <c r="AC2165" i="2"/>
  <c r="AB2165" i="2"/>
  <c r="AJ2165" i="2"/>
  <c r="AI2165" i="2"/>
  <c r="AH2165" i="2"/>
  <c r="I2165" i="2"/>
  <c r="AG2165" i="2"/>
  <c r="AF2192" i="2"/>
  <c r="AE2192" i="2"/>
  <c r="AD2192" i="2"/>
  <c r="AC2192" i="2"/>
  <c r="AB2192" i="2"/>
  <c r="AJ2192" i="2"/>
  <c r="AI2192" i="2"/>
  <c r="I2192" i="2"/>
  <c r="AC2207" i="2"/>
  <c r="AE2207" i="2"/>
  <c r="AD2207" i="2"/>
  <c r="AB2207" i="2"/>
  <c r="AJ2207" i="2"/>
  <c r="AI2207" i="2"/>
  <c r="I2207" i="2"/>
  <c r="AH2207" i="2"/>
  <c r="AH2213" i="2"/>
  <c r="AC2303" i="2"/>
  <c r="AJ2303" i="2"/>
  <c r="AI2303" i="2"/>
  <c r="AH2303" i="2"/>
  <c r="I2303" i="2"/>
  <c r="AG2303" i="2"/>
  <c r="AE2303" i="2"/>
  <c r="AB2303" i="2"/>
  <c r="AF2303" i="2"/>
  <c r="AD2303" i="2"/>
  <c r="I2059" i="2"/>
  <c r="AI2062" i="2"/>
  <c r="AG2068" i="2"/>
  <c r="AG2070" i="2"/>
  <c r="I2070" i="2"/>
  <c r="AB2070" i="2"/>
  <c r="AH2070" i="2"/>
  <c r="AJ2076" i="2"/>
  <c r="AJ2083" i="2"/>
  <c r="AG2083" i="2"/>
  <c r="AE2083" i="2"/>
  <c r="AD2083" i="2"/>
  <c r="AG2094" i="2"/>
  <c r="I2094" i="2"/>
  <c r="AJ2094" i="2"/>
  <c r="AI2094" i="2"/>
  <c r="AH2095" i="2"/>
  <c r="AE2115" i="2"/>
  <c r="AJ2119" i="2"/>
  <c r="AI2119" i="2"/>
  <c r="AH2119" i="2"/>
  <c r="I2119" i="2"/>
  <c r="AG2119" i="2"/>
  <c r="AE2119" i="2"/>
  <c r="AC2120" i="2"/>
  <c r="AB2120" i="2"/>
  <c r="AJ2120" i="2"/>
  <c r="AF2129" i="2"/>
  <c r="AJ2138" i="2"/>
  <c r="AD2145" i="2"/>
  <c r="AE2145" i="2"/>
  <c r="AB2145" i="2"/>
  <c r="AI2145" i="2"/>
  <c r="AH2145" i="2"/>
  <c r="I2145" i="2"/>
  <c r="AF2150" i="2"/>
  <c r="AD2160" i="2"/>
  <c r="AC2160" i="2"/>
  <c r="AB2160" i="2"/>
  <c r="AJ2160" i="2"/>
  <c r="AI2160" i="2"/>
  <c r="AH2160" i="2"/>
  <c r="I2160" i="2"/>
  <c r="AG2160" i="2"/>
  <c r="AF2196" i="2"/>
  <c r="AH2196" i="2"/>
  <c r="I2196" i="2"/>
  <c r="AG2196" i="2"/>
  <c r="AE2196" i="2"/>
  <c r="AD2196" i="2"/>
  <c r="AC2196" i="2"/>
  <c r="AB2196" i="2"/>
  <c r="AJ2087" i="2"/>
  <c r="AB2087" i="2"/>
  <c r="AE2105" i="2"/>
  <c r="I2107" i="2"/>
  <c r="AD2110" i="2"/>
  <c r="AF2115" i="2"/>
  <c r="AB2127" i="2"/>
  <c r="AC2132" i="2"/>
  <c r="AJ2132" i="2"/>
  <c r="AI2132" i="2"/>
  <c r="AG2132" i="2"/>
  <c r="AJ2150" i="2"/>
  <c r="AC2155" i="2"/>
  <c r="AE2165" i="2"/>
  <c r="AG2178" i="2"/>
  <c r="I2178" i="2"/>
  <c r="AE2178" i="2"/>
  <c r="AD2178" i="2"/>
  <c r="AC2178" i="2"/>
  <c r="AB2178" i="2"/>
  <c r="AJ2178" i="2"/>
  <c r="AI2178" i="2"/>
  <c r="AG2192" i="2"/>
  <c r="AF2207" i="2"/>
  <c r="AI2209" i="2"/>
  <c r="AJ2209" i="2"/>
  <c r="AD2209" i="2"/>
  <c r="AC2209" i="2"/>
  <c r="AB2209" i="2"/>
  <c r="AH2209" i="2"/>
  <c r="I2209" i="2"/>
  <c r="AG2209" i="2"/>
  <c r="AF2220" i="2"/>
  <c r="AE2220" i="2"/>
  <c r="AJ2220" i="2"/>
  <c r="AH2220" i="2"/>
  <c r="AG2220" i="2"/>
  <c r="AD2220" i="2"/>
  <c r="AC2220" i="2"/>
  <c r="AB2220" i="2"/>
  <c r="AG2066" i="2"/>
  <c r="I2066" i="2"/>
  <c r="AH2066" i="2"/>
  <c r="AI2066" i="2"/>
  <c r="AJ2095" i="2"/>
  <c r="AD2095" i="2"/>
  <c r="AC2095" i="2"/>
  <c r="AB2095" i="2"/>
  <c r="AJ2099" i="2"/>
  <c r="AI2099" i="2"/>
  <c r="AH2099" i="2"/>
  <c r="I2099" i="2"/>
  <c r="AF2105" i="2"/>
  <c r="AE2110" i="2"/>
  <c r="AG2115" i="2"/>
  <c r="I2120" i="2"/>
  <c r="AG2122" i="2"/>
  <c r="I2122" i="2"/>
  <c r="AC2122" i="2"/>
  <c r="AJ2122" i="2"/>
  <c r="AH2122" i="2"/>
  <c r="AJ2143" i="2"/>
  <c r="AG2143" i="2"/>
  <c r="AE2143" i="2"/>
  <c r="AD2143" i="2"/>
  <c r="AC2143" i="2"/>
  <c r="AB2143" i="2"/>
  <c r="AE2155" i="2"/>
  <c r="AE2160" i="2"/>
  <c r="AF2165" i="2"/>
  <c r="AH2192" i="2"/>
  <c r="AI2196" i="2"/>
  <c r="AG2207" i="2"/>
  <c r="AI2217" i="2"/>
  <c r="AC2217" i="2"/>
  <c r="AF2217" i="2"/>
  <c r="AE2217" i="2"/>
  <c r="AD2217" i="2"/>
  <c r="AB2217" i="2"/>
  <c r="I2217" i="2"/>
  <c r="AJ2217" i="2"/>
  <c r="AF2268" i="2"/>
  <c r="AI2268" i="2"/>
  <c r="AB2268" i="2"/>
  <c r="AH2268" i="2"/>
  <c r="AG2268" i="2"/>
  <c r="AE2268" i="2"/>
  <c r="AD2268" i="2"/>
  <c r="AC2268" i="2"/>
  <c r="I2268" i="2"/>
  <c r="AJ2268" i="2"/>
  <c r="AG2077" i="2"/>
  <c r="AJ2079" i="2"/>
  <c r="AI2079" i="2"/>
  <c r="AF2079" i="2"/>
  <c r="AD2081" i="2"/>
  <c r="AG2081" i="2"/>
  <c r="AH2081" i="2"/>
  <c r="AJ2084" i="2"/>
  <c r="AI2084" i="2"/>
  <c r="AH2084" i="2"/>
  <c r="I2087" i="2"/>
  <c r="AB2102" i="2"/>
  <c r="AG2105" i="2"/>
  <c r="AB2107" i="2"/>
  <c r="AF2110" i="2"/>
  <c r="AH2115" i="2"/>
  <c r="AB2124" i="2"/>
  <c r="AG2130" i="2"/>
  <c r="I2130" i="2"/>
  <c r="AE2130" i="2"/>
  <c r="AC2130" i="2"/>
  <c r="AB2130" i="2"/>
  <c r="AJ2130" i="2"/>
  <c r="AE2140" i="2"/>
  <c r="AC2140" i="2"/>
  <c r="AB2140" i="2"/>
  <c r="AI2140" i="2"/>
  <c r="AH2140" i="2"/>
  <c r="I2140" i="2"/>
  <c r="AD2153" i="2"/>
  <c r="AG2153" i="2"/>
  <c r="AE2153" i="2"/>
  <c r="AC2153" i="2"/>
  <c r="AB2153" i="2"/>
  <c r="AJ2153" i="2"/>
  <c r="AF2155" i="2"/>
  <c r="AF2160" i="2"/>
  <c r="AE2182" i="2"/>
  <c r="AD2182" i="2"/>
  <c r="AC2182" i="2"/>
  <c r="AB2182" i="2"/>
  <c r="AJ2182" i="2"/>
  <c r="AI2182" i="2"/>
  <c r="I2182" i="2"/>
  <c r="AH2182" i="2"/>
  <c r="AF2188" i="2"/>
  <c r="AE2188" i="2"/>
  <c r="AD2188" i="2"/>
  <c r="AC2188" i="2"/>
  <c r="AB2188" i="2"/>
  <c r="AJ2188" i="2"/>
  <c r="AI2188" i="2"/>
  <c r="I2188" i="2"/>
  <c r="AJ2194" i="2"/>
  <c r="AF2194" i="2"/>
  <c r="AE2194" i="2"/>
  <c r="AD2194" i="2"/>
  <c r="AC2194" i="2"/>
  <c r="AB2194" i="2"/>
  <c r="AI2194" i="2"/>
  <c r="I2194" i="2"/>
  <c r="AJ2196" i="2"/>
  <c r="AF2137" i="2"/>
  <c r="AE2152" i="2"/>
  <c r="AE2157" i="2"/>
  <c r="AJ2158" i="2"/>
  <c r="AD2162" i="2"/>
  <c r="AI2163" i="2"/>
  <c r="AD2167" i="2"/>
  <c r="AI2168" i="2"/>
  <c r="AG2170" i="2"/>
  <c r="I2170" i="2"/>
  <c r="AF2170" i="2"/>
  <c r="AD2172" i="2"/>
  <c r="AJ2175" i="2"/>
  <c r="AF2175" i="2"/>
  <c r="AC2177" i="2"/>
  <c r="AF2180" i="2"/>
  <c r="AC2180" i="2"/>
  <c r="AH2180" i="2"/>
  <c r="AF2184" i="2"/>
  <c r="AH2184" i="2"/>
  <c r="AH2186" i="2"/>
  <c r="I2186" i="2"/>
  <c r="AG2186" i="2"/>
  <c r="AE2199" i="2"/>
  <c r="AE2201" i="2"/>
  <c r="AC2203" i="2"/>
  <c r="AE2203" i="2"/>
  <c r="AG2203" i="2"/>
  <c r="AI2205" i="2"/>
  <c r="AB2205" i="2"/>
  <c r="AG2205" i="2"/>
  <c r="AF2224" i="2"/>
  <c r="AH2224" i="2"/>
  <c r="I2224" i="2"/>
  <c r="AG2224" i="2"/>
  <c r="AD2224" i="2"/>
  <c r="AC2243" i="2"/>
  <c r="AJ2243" i="2"/>
  <c r="AG2243" i="2"/>
  <c r="AE2243" i="2"/>
  <c r="AB2243" i="2"/>
  <c r="AI2243" i="2"/>
  <c r="AG2142" i="2"/>
  <c r="I2142" i="2"/>
  <c r="AF2142" i="2"/>
  <c r="AJ2147" i="2"/>
  <c r="AF2147" i="2"/>
  <c r="AF2152" i="2"/>
  <c r="AF2157" i="2"/>
  <c r="AJ2168" i="2"/>
  <c r="AH2170" i="2"/>
  <c r="AE2172" i="2"/>
  <c r="AJ2173" i="2"/>
  <c r="AG2175" i="2"/>
  <c r="AE2177" i="2"/>
  <c r="I2180" i="2"/>
  <c r="AI2180" i="2"/>
  <c r="I2184" i="2"/>
  <c r="AI2184" i="2"/>
  <c r="AI2186" i="2"/>
  <c r="AH2203" i="2"/>
  <c r="AH2205" i="2"/>
  <c r="AI2221" i="2"/>
  <c r="AE2221" i="2"/>
  <c r="AC2221" i="2"/>
  <c r="AJ2221" i="2"/>
  <c r="AI2225" i="2"/>
  <c r="AE2225" i="2"/>
  <c r="AC2235" i="2"/>
  <c r="AH2235" i="2"/>
  <c r="I2235" i="2"/>
  <c r="AG2235" i="2"/>
  <c r="AE2235" i="2"/>
  <c r="AJ2235" i="2"/>
  <c r="I2243" i="2"/>
  <c r="AG2162" i="2"/>
  <c r="I2162" i="2"/>
  <c r="AF2162" i="2"/>
  <c r="AJ2167" i="2"/>
  <c r="AF2167" i="2"/>
  <c r="AF2172" i="2"/>
  <c r="AF2177" i="2"/>
  <c r="AC2199" i="2"/>
  <c r="AJ2199" i="2"/>
  <c r="AG2199" i="2"/>
  <c r="AI2201" i="2"/>
  <c r="AG2201" i="2"/>
  <c r="AH2201" i="2"/>
  <c r="AD2219" i="2"/>
  <c r="AE2226" i="2"/>
  <c r="AH2226" i="2"/>
  <c r="AF2226" i="2"/>
  <c r="AF2252" i="2"/>
  <c r="AI2252" i="2"/>
  <c r="AD2252" i="2"/>
  <c r="AJ2252" i="2"/>
  <c r="I2252" i="2"/>
  <c r="AG2252" i="2"/>
  <c r="AC2252" i="2"/>
  <c r="AB2252" i="2"/>
  <c r="AG2086" i="2"/>
  <c r="I2086" i="2"/>
  <c r="AF2086" i="2"/>
  <c r="AD2088" i="2"/>
  <c r="AJ2091" i="2"/>
  <c r="AF2091" i="2"/>
  <c r="AC2093" i="2"/>
  <c r="AF2096" i="2"/>
  <c r="AC2098" i="2"/>
  <c r="AF2101" i="2"/>
  <c r="AC2103" i="2"/>
  <c r="AC2108" i="2"/>
  <c r="AB2113" i="2"/>
  <c r="AE2116" i="2"/>
  <c r="AE2121" i="2"/>
  <c r="AD2126" i="2"/>
  <c r="AB2128" i="2"/>
  <c r="AD2131" i="2"/>
  <c r="AG2134" i="2"/>
  <c r="I2134" i="2"/>
  <c r="AF2134" i="2"/>
  <c r="AI2137" i="2"/>
  <c r="AJ2139" i="2"/>
  <c r="AF2139" i="2"/>
  <c r="AI2142" i="2"/>
  <c r="AF2144" i="2"/>
  <c r="AC2146" i="2"/>
  <c r="I2147" i="2"/>
  <c r="AH2147" i="2"/>
  <c r="AF2149" i="2"/>
  <c r="AC2151" i="2"/>
  <c r="I2152" i="2"/>
  <c r="AH2152" i="2"/>
  <c r="AC2156" i="2"/>
  <c r="I2157" i="2"/>
  <c r="AH2157" i="2"/>
  <c r="AB2161" i="2"/>
  <c r="AH2162" i="2"/>
  <c r="AE2164" i="2"/>
  <c r="AB2166" i="2"/>
  <c r="AG2167" i="2"/>
  <c r="AE2169" i="2"/>
  <c r="AJ2170" i="2"/>
  <c r="AB2171" i="2"/>
  <c r="AG2172" i="2"/>
  <c r="AI2175" i="2"/>
  <c r="AB2176" i="2"/>
  <c r="AG2177" i="2"/>
  <c r="AD2185" i="2"/>
  <c r="AE2187" i="2"/>
  <c r="AE2189" i="2"/>
  <c r="AE2191" i="2"/>
  <c r="AC2195" i="2"/>
  <c r="AB2195" i="2"/>
  <c r="AG2195" i="2"/>
  <c r="AI2197" i="2"/>
  <c r="AG2197" i="2"/>
  <c r="AH2199" i="2"/>
  <c r="I2201" i="2"/>
  <c r="AJ2201" i="2"/>
  <c r="AC2202" i="2"/>
  <c r="AJ2203" i="2"/>
  <c r="AC2204" i="2"/>
  <c r="AD2206" i="2"/>
  <c r="AE2208" i="2"/>
  <c r="AE2210" i="2"/>
  <c r="AE2212" i="2"/>
  <c r="AE2219" i="2"/>
  <c r="I2221" i="2"/>
  <c r="I2225" i="2"/>
  <c r="I2226" i="2"/>
  <c r="AD2246" i="2"/>
  <c r="AE2246" i="2"/>
  <c r="AB2246" i="2"/>
  <c r="AJ2246" i="2"/>
  <c r="I2246" i="2"/>
  <c r="AI2246" i="2"/>
  <c r="AG2246" i="2"/>
  <c r="AC2255" i="2"/>
  <c r="AG2255" i="2"/>
  <c r="AH2255" i="2"/>
  <c r="AF2255" i="2"/>
  <c r="AE2255" i="2"/>
  <c r="AB2255" i="2"/>
  <c r="AJ2255" i="2"/>
  <c r="I2255" i="2"/>
  <c r="AF2264" i="2"/>
  <c r="AE2264" i="2"/>
  <c r="AJ2264" i="2"/>
  <c r="I2264" i="2"/>
  <c r="AH2264" i="2"/>
  <c r="AG2264" i="2"/>
  <c r="AD2264" i="2"/>
  <c r="AB2264" i="2"/>
  <c r="AD2098" i="2"/>
  <c r="AG2106" i="2"/>
  <c r="I2106" i="2"/>
  <c r="AF2106" i="2"/>
  <c r="AJ2111" i="2"/>
  <c r="AF2111" i="2"/>
  <c r="AF2116" i="2"/>
  <c r="AF2121" i="2"/>
  <c r="AC2128" i="2"/>
  <c r="AB2133" i="2"/>
  <c r="AH2134" i="2"/>
  <c r="AE2136" i="2"/>
  <c r="AJ2137" i="2"/>
  <c r="AG2139" i="2"/>
  <c r="AJ2142" i="2"/>
  <c r="AD2146" i="2"/>
  <c r="AI2147" i="2"/>
  <c r="AD2151" i="2"/>
  <c r="AI2152" i="2"/>
  <c r="AG2154" i="2"/>
  <c r="I2154" i="2"/>
  <c r="AF2154" i="2"/>
  <c r="AI2157" i="2"/>
  <c r="AJ2159" i="2"/>
  <c r="AF2159" i="2"/>
  <c r="AI2162" i="2"/>
  <c r="AF2164" i="2"/>
  <c r="AC2166" i="2"/>
  <c r="I2167" i="2"/>
  <c r="AH2167" i="2"/>
  <c r="AF2169" i="2"/>
  <c r="AC2171" i="2"/>
  <c r="I2172" i="2"/>
  <c r="AH2172" i="2"/>
  <c r="AC2176" i="2"/>
  <c r="I2177" i="2"/>
  <c r="AH2177" i="2"/>
  <c r="AI2193" i="2"/>
  <c r="AE2193" i="2"/>
  <c r="AG2193" i="2"/>
  <c r="AB2198" i="2"/>
  <c r="I2199" i="2"/>
  <c r="AI2199" i="2"/>
  <c r="AC2200" i="2"/>
  <c r="AD2202" i="2"/>
  <c r="AD2204" i="2"/>
  <c r="AG2212" i="2"/>
  <c r="AI2214" i="2"/>
  <c r="AF2214" i="2"/>
  <c r="AC2218" i="2"/>
  <c r="AE2218" i="2"/>
  <c r="AI2218" i="2"/>
  <c r="I2218" i="2"/>
  <c r="AJ2218" i="2"/>
  <c r="AF2219" i="2"/>
  <c r="AJ2222" i="2"/>
  <c r="AF2222" i="2"/>
  <c r="AH2222" i="2"/>
  <c r="AD2223" i="2"/>
  <c r="AF2228" i="2"/>
  <c r="AB2228" i="2"/>
  <c r="AI2228" i="2"/>
  <c r="I2228" i="2"/>
  <c r="AG2228" i="2"/>
  <c r="AC2231" i="2"/>
  <c r="AE2231" i="2"/>
  <c r="AB2231" i="2"/>
  <c r="AI2231" i="2"/>
  <c r="I2231" i="2"/>
  <c r="AH2231" i="2"/>
  <c r="AF2231" i="2"/>
  <c r="AG2234" i="2"/>
  <c r="AC2234" i="2"/>
  <c r="AJ2234" i="2"/>
  <c r="I2234" i="2"/>
  <c r="AD2234" i="2"/>
  <c r="AB2234" i="2"/>
  <c r="AI2241" i="2"/>
  <c r="AD2241" i="2"/>
  <c r="AE2241" i="2"/>
  <c r="AB2241" i="2"/>
  <c r="I2241" i="2"/>
  <c r="AJ2241" i="2"/>
  <c r="AG2241" i="2"/>
  <c r="I2091" i="2"/>
  <c r="AH2091" i="2"/>
  <c r="AF2093" i="2"/>
  <c r="I2096" i="2"/>
  <c r="I2101" i="2"/>
  <c r="AH2101" i="2"/>
  <c r="AH2106" i="2"/>
  <c r="AE2108" i="2"/>
  <c r="AG2111" i="2"/>
  <c r="AE2113" i="2"/>
  <c r="AG2116" i="2"/>
  <c r="AG2121" i="2"/>
  <c r="AG2126" i="2"/>
  <c r="I2126" i="2"/>
  <c r="AF2126" i="2"/>
  <c r="AD2128" i="2"/>
  <c r="AJ2131" i="2"/>
  <c r="AF2131" i="2"/>
  <c r="AC2133" i="2"/>
  <c r="AI2134" i="2"/>
  <c r="I2139" i="2"/>
  <c r="AH2139" i="2"/>
  <c r="AF2141" i="2"/>
  <c r="I2144" i="2"/>
  <c r="I2149" i="2"/>
  <c r="AH2149" i="2"/>
  <c r="AJ2152" i="2"/>
  <c r="AH2154" i="2"/>
  <c r="AE2156" i="2"/>
  <c r="AJ2157" i="2"/>
  <c r="AB2158" i="2"/>
  <c r="AG2159" i="2"/>
  <c r="AE2161" i="2"/>
  <c r="AJ2162" i="2"/>
  <c r="AB2163" i="2"/>
  <c r="AG2164" i="2"/>
  <c r="AD2166" i="2"/>
  <c r="AI2167" i="2"/>
  <c r="AB2168" i="2"/>
  <c r="AG2169" i="2"/>
  <c r="AD2171" i="2"/>
  <c r="AI2172" i="2"/>
  <c r="AG2174" i="2"/>
  <c r="I2174" i="2"/>
  <c r="AF2174" i="2"/>
  <c r="AD2176" i="2"/>
  <c r="AI2177" i="2"/>
  <c r="AC2179" i="2"/>
  <c r="AG2179" i="2"/>
  <c r="AC2187" i="2"/>
  <c r="AG2187" i="2"/>
  <c r="AI2189" i="2"/>
  <c r="AG2189" i="2"/>
  <c r="AC2191" i="2"/>
  <c r="AH2191" i="2"/>
  <c r="I2191" i="2"/>
  <c r="AG2191" i="2"/>
  <c r="AC2198" i="2"/>
  <c r="AD2200" i="2"/>
  <c r="AE2202" i="2"/>
  <c r="AE2204" i="2"/>
  <c r="AF2208" i="2"/>
  <c r="AD2208" i="2"/>
  <c r="AH2208" i="2"/>
  <c r="AB2210" i="2"/>
  <c r="AG2210" i="2"/>
  <c r="AH2212" i="2"/>
  <c r="AG2219" i="2"/>
  <c r="AF2223" i="2"/>
  <c r="AI2233" i="2"/>
  <c r="AB2233" i="2"/>
  <c r="AD2233" i="2"/>
  <c r="AJ2233" i="2"/>
  <c r="I2233" i="2"/>
  <c r="AH2233" i="2"/>
  <c r="AF2233" i="2"/>
  <c r="AD2243" i="2"/>
  <c r="AG2098" i="2"/>
  <c r="I2098" i="2"/>
  <c r="AF2098" i="2"/>
  <c r="AJ2103" i="2"/>
  <c r="AF2103" i="2"/>
  <c r="AI2106" i="2"/>
  <c r="I2111" i="2"/>
  <c r="AH2111" i="2"/>
  <c r="AF2113" i="2"/>
  <c r="I2116" i="2"/>
  <c r="I2121" i="2"/>
  <c r="AH2121" i="2"/>
  <c r="AB2125" i="2"/>
  <c r="AH2126" i="2"/>
  <c r="AE2128" i="2"/>
  <c r="AG2131" i="2"/>
  <c r="AE2133" i="2"/>
  <c r="AJ2134" i="2"/>
  <c r="AI2139" i="2"/>
  <c r="AG2146" i="2"/>
  <c r="I2146" i="2"/>
  <c r="AF2146" i="2"/>
  <c r="AJ2151" i="2"/>
  <c r="AF2151" i="2"/>
  <c r="AI2154" i="2"/>
  <c r="AC2158" i="2"/>
  <c r="I2159" i="2"/>
  <c r="AH2159" i="2"/>
  <c r="AF2161" i="2"/>
  <c r="AC2163" i="2"/>
  <c r="I2164" i="2"/>
  <c r="AC2168" i="2"/>
  <c r="I2169" i="2"/>
  <c r="AH2169" i="2"/>
  <c r="AJ2172" i="2"/>
  <c r="AB2173" i="2"/>
  <c r="AH2174" i="2"/>
  <c r="AE2176" i="2"/>
  <c r="AJ2177" i="2"/>
  <c r="AH2179" i="2"/>
  <c r="AI2181" i="2"/>
  <c r="AH2181" i="2"/>
  <c r="I2181" i="2"/>
  <c r="AG2181" i="2"/>
  <c r="AI2185" i="2"/>
  <c r="AC2185" i="2"/>
  <c r="AG2185" i="2"/>
  <c r="AH2187" i="2"/>
  <c r="AH2189" i="2"/>
  <c r="AI2191" i="2"/>
  <c r="I2193" i="2"/>
  <c r="AJ2193" i="2"/>
  <c r="AD2198" i="2"/>
  <c r="AE2200" i="2"/>
  <c r="AF2202" i="2"/>
  <c r="AG2206" i="2"/>
  <c r="AH2206" i="2"/>
  <c r="I2208" i="2"/>
  <c r="AI2208" i="2"/>
  <c r="AH2210" i="2"/>
  <c r="I2212" i="2"/>
  <c r="AI2212" i="2"/>
  <c r="AG2223" i="2"/>
  <c r="AB2224" i="2"/>
  <c r="AB2225" i="2"/>
  <c r="AF2243" i="2"/>
  <c r="AC2125" i="2"/>
  <c r="AF2128" i="2"/>
  <c r="AF2133" i="2"/>
  <c r="AG2166" i="2"/>
  <c r="I2166" i="2"/>
  <c r="AF2166" i="2"/>
  <c r="AD2168" i="2"/>
  <c r="AJ2171" i="2"/>
  <c r="AF2171" i="2"/>
  <c r="AC2173" i="2"/>
  <c r="AF2176" i="2"/>
  <c r="AB2184" i="2"/>
  <c r="AB2186" i="2"/>
  <c r="AG2202" i="2"/>
  <c r="AF2204" i="2"/>
  <c r="AJ2204" i="2"/>
  <c r="AH2204" i="2"/>
  <c r="AC2219" i="2"/>
  <c r="AH2219" i="2"/>
  <c r="I2219" i="2"/>
  <c r="AB2219" i="2"/>
  <c r="AJ2219" i="2"/>
  <c r="AC2224" i="2"/>
  <c r="AC2225" i="2"/>
  <c r="AC2239" i="2"/>
  <c r="AG2239" i="2"/>
  <c r="AB2239" i="2"/>
  <c r="AJ2239" i="2"/>
  <c r="I2239" i="2"/>
  <c r="AF2239" i="2"/>
  <c r="AE2239" i="2"/>
  <c r="AH2243" i="2"/>
  <c r="AC2311" i="2"/>
  <c r="AB2311" i="2"/>
  <c r="AJ2311" i="2"/>
  <c r="AH2311" i="2"/>
  <c r="AF2311" i="2"/>
  <c r="AD2311" i="2"/>
  <c r="AI2311" i="2"/>
  <c r="AE2311" i="2"/>
  <c r="I2311" i="2"/>
  <c r="AE2198" i="2"/>
  <c r="AG2198" i="2"/>
  <c r="AF2200" i="2"/>
  <c r="AB2200" i="2"/>
  <c r="AH2200" i="2"/>
  <c r="AC2223" i="2"/>
  <c r="AB2223" i="2"/>
  <c r="AE2223" i="2"/>
  <c r="AI2223" i="2"/>
  <c r="AE2224" i="2"/>
  <c r="AG2282" i="2"/>
  <c r="AE2282" i="2"/>
  <c r="AC2282" i="2"/>
  <c r="AI2282" i="2"/>
  <c r="I2282" i="2"/>
  <c r="AJ2282" i="2"/>
  <c r="AH2282" i="2"/>
  <c r="AF2282" i="2"/>
  <c r="AD2282" i="2"/>
  <c r="AB2282" i="2"/>
  <c r="AB2286" i="2"/>
  <c r="AJ2286" i="2"/>
  <c r="AD2286" i="2"/>
  <c r="AI2286" i="2"/>
  <c r="AH2286" i="2"/>
  <c r="AG2286" i="2"/>
  <c r="AF2286" i="2"/>
  <c r="AE2286" i="2"/>
  <c r="I2286" i="2"/>
  <c r="AF2125" i="2"/>
  <c r="I2128" i="2"/>
  <c r="I2133" i="2"/>
  <c r="AH2133" i="2"/>
  <c r="AB2137" i="2"/>
  <c r="AB2142" i="2"/>
  <c r="AB2147" i="2"/>
  <c r="AG2158" i="2"/>
  <c r="I2158" i="2"/>
  <c r="AF2158" i="2"/>
  <c r="AJ2163" i="2"/>
  <c r="AF2163" i="2"/>
  <c r="AC2170" i="2"/>
  <c r="I2171" i="2"/>
  <c r="AH2171" i="2"/>
  <c r="AF2173" i="2"/>
  <c r="AC2175" i="2"/>
  <c r="I2176" i="2"/>
  <c r="AD2180" i="2"/>
  <c r="AD2184" i="2"/>
  <c r="AD2186" i="2"/>
  <c r="AH2198" i="2"/>
  <c r="I2200" i="2"/>
  <c r="AI2200" i="2"/>
  <c r="AB2201" i="2"/>
  <c r="AB2203" i="2"/>
  <c r="AD2205" i="2"/>
  <c r="AD2221" i="2"/>
  <c r="AJ2223" i="2"/>
  <c r="AI2224" i="2"/>
  <c r="AF2225" i="2"/>
  <c r="AC2226" i="2"/>
  <c r="AF2241" i="2"/>
  <c r="AI2277" i="2"/>
  <c r="AG2277" i="2"/>
  <c r="AE2277" i="2"/>
  <c r="AC2277" i="2"/>
  <c r="AJ2277" i="2"/>
  <c r="AH2277" i="2"/>
  <c r="AF2277" i="2"/>
  <c r="AD2277" i="2"/>
  <c r="AB2277" i="2"/>
  <c r="I2277" i="2"/>
  <c r="AD2229" i="2"/>
  <c r="AE2236" i="2"/>
  <c r="AF2248" i="2"/>
  <c r="AJ2248" i="2"/>
  <c r="AI2248" i="2"/>
  <c r="AI2253" i="2"/>
  <c r="AJ2253" i="2"/>
  <c r="AG2253" i="2"/>
  <c r="AD2256" i="2"/>
  <c r="AI2258" i="2"/>
  <c r="AG2258" i="2"/>
  <c r="AD2261" i="2"/>
  <c r="AC2263" i="2"/>
  <c r="AI2263" i="2"/>
  <c r="AG2263" i="2"/>
  <c r="AF2272" i="2"/>
  <c r="AH2272" i="2"/>
  <c r="I2272" i="2"/>
  <c r="AC2272" i="2"/>
  <c r="AJ2272" i="2"/>
  <c r="AF2274" i="2"/>
  <c r="AB2283" i="2"/>
  <c r="AC2287" i="2"/>
  <c r="AG2287" i="2"/>
  <c r="AE2287" i="2"/>
  <c r="AB2287" i="2"/>
  <c r="AI2287" i="2"/>
  <c r="AD2293" i="2"/>
  <c r="AB2327" i="2"/>
  <c r="AF2332" i="2"/>
  <c r="AJ2278" i="2"/>
  <c r="AH2278" i="2"/>
  <c r="I2278" i="2"/>
  <c r="AB2278" i="2"/>
  <c r="AC2279" i="2"/>
  <c r="AE2279" i="2"/>
  <c r="AB2279" i="2"/>
  <c r="AG2279" i="2"/>
  <c r="AJ2306" i="2"/>
  <c r="AI2306" i="2"/>
  <c r="AG2306" i="2"/>
  <c r="AE2306" i="2"/>
  <c r="AC2306" i="2"/>
  <c r="AF2326" i="2"/>
  <c r="AD2326" i="2"/>
  <c r="AC2326" i="2"/>
  <c r="AB2326" i="2"/>
  <c r="AI2326" i="2"/>
  <c r="AG2326" i="2"/>
  <c r="AF2327" i="2"/>
  <c r="AB2242" i="2"/>
  <c r="AC2251" i="2"/>
  <c r="AD2251" i="2"/>
  <c r="AH2251" i="2"/>
  <c r="I2253" i="2"/>
  <c r="AG2256" i="2"/>
  <c r="I2258" i="2"/>
  <c r="AJ2258" i="2"/>
  <c r="AF2261" i="2"/>
  <c r="I2263" i="2"/>
  <c r="AJ2263" i="2"/>
  <c r="AI2269" i="2"/>
  <c r="AE2269" i="2"/>
  <c r="AG2269" i="2"/>
  <c r="AI2273" i="2"/>
  <c r="AH2273" i="2"/>
  <c r="I2273" i="2"/>
  <c r="AB2273" i="2"/>
  <c r="AI2274" i="2"/>
  <c r="I2279" i="2"/>
  <c r="AE2283" i="2"/>
  <c r="AF2293" i="2"/>
  <c r="I2306" i="2"/>
  <c r="AI2317" i="2"/>
  <c r="AH2317" i="2"/>
  <c r="AJ2317" i="2"/>
  <c r="I2317" i="2"/>
  <c r="AG2317" i="2"/>
  <c r="AE2317" i="2"/>
  <c r="AC2317" i="2"/>
  <c r="AF2334" i="2"/>
  <c r="AB2334" i="2"/>
  <c r="AE2334" i="2"/>
  <c r="AD2334" i="2"/>
  <c r="AC2334" i="2"/>
  <c r="AJ2334" i="2"/>
  <c r="I2334" i="2"/>
  <c r="AH2334" i="2"/>
  <c r="AC2353" i="2"/>
  <c r="AJ2353" i="2"/>
  <c r="AI2353" i="2"/>
  <c r="AH2353" i="2"/>
  <c r="I2353" i="2"/>
  <c r="AG2353" i="2"/>
  <c r="AE2353" i="2"/>
  <c r="AF2353" i="2"/>
  <c r="AD2353" i="2"/>
  <c r="AB2353" i="2"/>
  <c r="AC2227" i="2"/>
  <c r="AJ2227" i="2"/>
  <c r="AG2227" i="2"/>
  <c r="AI2229" i="2"/>
  <c r="AG2229" i="2"/>
  <c r="AH2229" i="2"/>
  <c r="AF2236" i="2"/>
  <c r="AD2236" i="2"/>
  <c r="AI2236" i="2"/>
  <c r="AB2247" i="2"/>
  <c r="AC2266" i="2"/>
  <c r="AH2266" i="2"/>
  <c r="I2269" i="2"/>
  <c r="AD2271" i="2"/>
  <c r="AC2276" i="2"/>
  <c r="AF2280" i="2"/>
  <c r="AJ2280" i="2"/>
  <c r="AH2280" i="2"/>
  <c r="I2280" i="2"/>
  <c r="AE2280" i="2"/>
  <c r="AI2281" i="2"/>
  <c r="AB2281" i="2"/>
  <c r="AD2281" i="2"/>
  <c r="AF2288" i="2"/>
  <c r="AJ2288" i="2"/>
  <c r="AH2288" i="2"/>
  <c r="I2288" i="2"/>
  <c r="AC2288" i="2"/>
  <c r="AI2290" i="2"/>
  <c r="AH2290" i="2"/>
  <c r="I2290" i="2"/>
  <c r="AG2290" i="2"/>
  <c r="AE2290" i="2"/>
  <c r="AE2372" i="2"/>
  <c r="AC2372" i="2"/>
  <c r="AF2372" i="2"/>
  <c r="AD2372" i="2"/>
  <c r="AB2372" i="2"/>
  <c r="AG2372" i="2"/>
  <c r="I2372" i="2"/>
  <c r="AJ2372" i="2"/>
  <c r="AI2372" i="2"/>
  <c r="AH2372" i="2"/>
  <c r="AI2391" i="2"/>
  <c r="AJ2391" i="2"/>
  <c r="AE2391" i="2"/>
  <c r="AH2391" i="2"/>
  <c r="AG2391" i="2"/>
  <c r="AF2391" i="2"/>
  <c r="AD2391" i="2"/>
  <c r="AC2391" i="2"/>
  <c r="AB2391" i="2"/>
  <c r="I2391" i="2"/>
  <c r="AF2256" i="2"/>
  <c r="AC2256" i="2"/>
  <c r="AI2256" i="2"/>
  <c r="AI2261" i="2"/>
  <c r="AC2261" i="2"/>
  <c r="AH2261" i="2"/>
  <c r="AE2274" i="2"/>
  <c r="AC2274" i="2"/>
  <c r="AG2274" i="2"/>
  <c r="AE2276" i="2"/>
  <c r="AI2309" i="2"/>
  <c r="AC2309" i="2"/>
  <c r="AB2309" i="2"/>
  <c r="AJ2309" i="2"/>
  <c r="AG2309" i="2"/>
  <c r="AE2309" i="2"/>
  <c r="AI2242" i="2"/>
  <c r="AE2242" i="2"/>
  <c r="AG2242" i="2"/>
  <c r="AC2247" i="2"/>
  <c r="AI2247" i="2"/>
  <c r="AE2247" i="2"/>
  <c r="AG2247" i="2"/>
  <c r="AB2272" i="2"/>
  <c r="AH2276" i="2"/>
  <c r="AC2278" i="2"/>
  <c r="AD2306" i="2"/>
  <c r="AD2317" i="2"/>
  <c r="AH2326" i="2"/>
  <c r="AI2334" i="2"/>
  <c r="AC2341" i="2"/>
  <c r="AJ2341" i="2"/>
  <c r="AH2341" i="2"/>
  <c r="I2341" i="2"/>
  <c r="AF2341" i="2"/>
  <c r="AE2341" i="2"/>
  <c r="AD2341" i="2"/>
  <c r="AB2341" i="2"/>
  <c r="AI2341" i="2"/>
  <c r="AG2341" i="2"/>
  <c r="AC2271" i="2"/>
  <c r="AB2271" i="2"/>
  <c r="AE2271" i="2"/>
  <c r="AI2271" i="2"/>
  <c r="AI2276" i="2"/>
  <c r="AD2278" i="2"/>
  <c r="AC2283" i="2"/>
  <c r="AJ2283" i="2"/>
  <c r="AH2283" i="2"/>
  <c r="I2283" i="2"/>
  <c r="AI2293" i="2"/>
  <c r="AJ2293" i="2"/>
  <c r="AG2293" i="2"/>
  <c r="AC2293" i="2"/>
  <c r="AF2296" i="2"/>
  <c r="AJ2296" i="2"/>
  <c r="AE2296" i="2"/>
  <c r="AC2296" i="2"/>
  <c r="AF2304" i="2"/>
  <c r="AC2304" i="2"/>
  <c r="AB2304" i="2"/>
  <c r="AJ2304" i="2"/>
  <c r="AH2304" i="2"/>
  <c r="I2304" i="2"/>
  <c r="AE2304" i="2"/>
  <c r="AF2306" i="2"/>
  <c r="AF2317" i="2"/>
  <c r="AC2319" i="2"/>
  <c r="AB2319" i="2"/>
  <c r="AJ2319" i="2"/>
  <c r="AI2319" i="2"/>
  <c r="I2319" i="2"/>
  <c r="AH2319" i="2"/>
  <c r="AF2319" i="2"/>
  <c r="AD2319" i="2"/>
  <c r="AE2332" i="2"/>
  <c r="AD2332" i="2"/>
  <c r="AI2332" i="2"/>
  <c r="AG2332" i="2"/>
  <c r="AC2332" i="2"/>
  <c r="AG2230" i="2"/>
  <c r="AF2232" i="2"/>
  <c r="AJ2232" i="2"/>
  <c r="AH2232" i="2"/>
  <c r="AI2237" i="2"/>
  <c r="AJ2237" i="2"/>
  <c r="AE2237" i="2"/>
  <c r="AG2237" i="2"/>
  <c r="I2242" i="2"/>
  <c r="AJ2242" i="2"/>
  <c r="I2247" i="2"/>
  <c r="AJ2247" i="2"/>
  <c r="AD2248" i="2"/>
  <c r="AC2253" i="2"/>
  <c r="AI2257" i="2"/>
  <c r="AH2257" i="2"/>
  <c r="I2257" i="2"/>
  <c r="AD2257" i="2"/>
  <c r="AJ2257" i="2"/>
  <c r="AC2258" i="2"/>
  <c r="AH2262" i="2"/>
  <c r="I2262" i="2"/>
  <c r="AD2262" i="2"/>
  <c r="AI2262" i="2"/>
  <c r="AB2263" i="2"/>
  <c r="AC2267" i="2"/>
  <c r="AH2267" i="2"/>
  <c r="I2267" i="2"/>
  <c r="AD2267" i="2"/>
  <c r="AJ2267" i="2"/>
  <c r="AB2269" i="2"/>
  <c r="AJ2271" i="2"/>
  <c r="AE2272" i="2"/>
  <c r="AE2278" i="2"/>
  <c r="AD2279" i="2"/>
  <c r="AD2287" i="2"/>
  <c r="AD2288" i="2"/>
  <c r="AC2290" i="2"/>
  <c r="I2293" i="2"/>
  <c r="AC2295" i="2"/>
  <c r="AI2295" i="2"/>
  <c r="AH2295" i="2"/>
  <c r="I2295" i="2"/>
  <c r="AG2295" i="2"/>
  <c r="AE2295" i="2"/>
  <c r="AH2306" i="2"/>
  <c r="AD2309" i="2"/>
  <c r="I2332" i="2"/>
  <c r="AF2276" i="2"/>
  <c r="AB2276" i="2"/>
  <c r="AD2276" i="2"/>
  <c r="AF2278" i="2"/>
  <c r="AF2279" i="2"/>
  <c r="AI2327" i="2"/>
  <c r="AE2327" i="2"/>
  <c r="AD2327" i="2"/>
  <c r="I2327" i="2"/>
  <c r="AJ2327" i="2"/>
  <c r="AG2327" i="2"/>
  <c r="AC2327" i="2"/>
  <c r="AF2183" i="2"/>
  <c r="AG2216" i="2"/>
  <c r="AB2229" i="2"/>
  <c r="I2230" i="2"/>
  <c r="AI2230" i="2"/>
  <c r="AB2236" i="2"/>
  <c r="I2237" i="2"/>
  <c r="AF2240" i="2"/>
  <c r="AH2240" i="2"/>
  <c r="I2240" i="2"/>
  <c r="AJ2240" i="2"/>
  <c r="AI2245" i="2"/>
  <c r="AG2245" i="2"/>
  <c r="AJ2245" i="2"/>
  <c r="AG2248" i="2"/>
  <c r="AG2250" i="2"/>
  <c r="AI2250" i="2"/>
  <c r="AB2251" i="2"/>
  <c r="AE2253" i="2"/>
  <c r="AE2258" i="2"/>
  <c r="AE2263" i="2"/>
  <c r="AB2266" i="2"/>
  <c r="AD2269" i="2"/>
  <c r="AI2272" i="2"/>
  <c r="AE2273" i="2"/>
  <c r="AB2274" i="2"/>
  <c r="I2276" i="2"/>
  <c r="AG2278" i="2"/>
  <c r="AH2279" i="2"/>
  <c r="AD2280" i="2"/>
  <c r="AE2281" i="2"/>
  <c r="AI2285" i="2"/>
  <c r="AJ2285" i="2"/>
  <c r="AG2285" i="2"/>
  <c r="AE2285" i="2"/>
  <c r="AH2287" i="2"/>
  <c r="AG2288" i="2"/>
  <c r="AF2290" i="2"/>
  <c r="AJ2298" i="2"/>
  <c r="AI2298" i="2"/>
  <c r="AG2298" i="2"/>
  <c r="AE2298" i="2"/>
  <c r="AC2298" i="2"/>
  <c r="AI2301" i="2"/>
  <c r="AJ2301" i="2"/>
  <c r="AG2301" i="2"/>
  <c r="AE2301" i="2"/>
  <c r="AC2301" i="2"/>
  <c r="AD2304" i="2"/>
  <c r="AH2309" i="2"/>
  <c r="AF2318" i="2"/>
  <c r="AE2318" i="2"/>
  <c r="AD2318" i="2"/>
  <c r="AC2318" i="2"/>
  <c r="AB2318" i="2"/>
  <c r="AJ2318" i="2"/>
  <c r="AH2318" i="2"/>
  <c r="AJ2348" i="2"/>
  <c r="AI2348" i="2"/>
  <c r="AH2348" i="2"/>
  <c r="I2348" i="2"/>
  <c r="AG2348" i="2"/>
  <c r="AE2348" i="2"/>
  <c r="AI2375" i="2"/>
  <c r="AH2375" i="2"/>
  <c r="I2375" i="2"/>
  <c r="AG2375" i="2"/>
  <c r="AE2375" i="2"/>
  <c r="AJ2375" i="2"/>
  <c r="AF2375" i="2"/>
  <c r="AD2375" i="2"/>
  <c r="AC2375" i="2"/>
  <c r="AB2375" i="2"/>
  <c r="AC2384" i="2"/>
  <c r="AB2384" i="2"/>
  <c r="AH2384" i="2"/>
  <c r="AG2384" i="2"/>
  <c r="AF2384" i="2"/>
  <c r="AE2384" i="2"/>
  <c r="AD2384" i="2"/>
  <c r="I2384" i="2"/>
  <c r="AJ2384" i="2"/>
  <c r="AG2284" i="2"/>
  <c r="AF2289" i="2"/>
  <c r="AD2291" i="2"/>
  <c r="AF2294" i="2"/>
  <c r="AF2299" i="2"/>
  <c r="AJ2310" i="2"/>
  <c r="AB2313" i="2"/>
  <c r="AG2322" i="2"/>
  <c r="AI2331" i="2"/>
  <c r="AH2331" i="2"/>
  <c r="AG2344" i="2"/>
  <c r="AF2291" i="2"/>
  <c r="AC2329" i="2"/>
  <c r="AB2329" i="2"/>
  <c r="AH2329" i="2"/>
  <c r="AD2339" i="2"/>
  <c r="AF2342" i="2"/>
  <c r="AE2342" i="2"/>
  <c r="AD2342" i="2"/>
  <c r="AC2342" i="2"/>
  <c r="AB2342" i="2"/>
  <c r="AI2351" i="2"/>
  <c r="AJ2351" i="2"/>
  <c r="AG2351" i="2"/>
  <c r="AF2354" i="2"/>
  <c r="AC2354" i="2"/>
  <c r="AB2354" i="2"/>
  <c r="AJ2354" i="2"/>
  <c r="AI2384" i="2"/>
  <c r="AC2417" i="2"/>
  <c r="AE2417" i="2"/>
  <c r="AD2417" i="2"/>
  <c r="AB2417" i="2"/>
  <c r="AI2417" i="2"/>
  <c r="AG2417" i="2"/>
  <c r="AJ2417" i="2"/>
  <c r="AH2417" i="2"/>
  <c r="AF2417" i="2"/>
  <c r="I2417" i="2"/>
  <c r="AI2313" i="2"/>
  <c r="AH2313" i="2"/>
  <c r="AF2313" i="2"/>
  <c r="AC2315" i="2"/>
  <c r="AB2315" i="2"/>
  <c r="AG2315" i="2"/>
  <c r="AI2343" i="2"/>
  <c r="AJ2343" i="2"/>
  <c r="AH2343" i="2"/>
  <c r="I2343" i="2"/>
  <c r="AG2343" i="2"/>
  <c r="AE2343" i="2"/>
  <c r="AC2344" i="2"/>
  <c r="AB2344" i="2"/>
  <c r="AJ2344" i="2"/>
  <c r="AB2348" i="2"/>
  <c r="AB2356" i="2"/>
  <c r="AJ2356" i="2"/>
  <c r="AH2356" i="2"/>
  <c r="AC2364" i="2"/>
  <c r="AG2364" i="2"/>
  <c r="AF2364" i="2"/>
  <c r="AE2364" i="2"/>
  <c r="AD2364" i="2"/>
  <c r="AB2364" i="2"/>
  <c r="AC2373" i="2"/>
  <c r="AJ2373" i="2"/>
  <c r="AH2373" i="2"/>
  <c r="I2373" i="2"/>
  <c r="AG2373" i="2"/>
  <c r="AF2373" i="2"/>
  <c r="AG2260" i="2"/>
  <c r="AF2265" i="2"/>
  <c r="AF2270" i="2"/>
  <c r="AF2275" i="2"/>
  <c r="AJ2291" i="2"/>
  <c r="AB2292" i="2"/>
  <c r="AB2297" i="2"/>
  <c r="AD2300" i="2"/>
  <c r="AD2305" i="2"/>
  <c r="AG2308" i="2"/>
  <c r="AD2310" i="2"/>
  <c r="I2313" i="2"/>
  <c r="AJ2313" i="2"/>
  <c r="I2315" i="2"/>
  <c r="AI2315" i="2"/>
  <c r="AI2321" i="2"/>
  <c r="AH2321" i="2"/>
  <c r="AF2321" i="2"/>
  <c r="AC2323" i="2"/>
  <c r="AB2323" i="2"/>
  <c r="AG2323" i="2"/>
  <c r="AF2338" i="2"/>
  <c r="AJ2338" i="2"/>
  <c r="AI2338" i="2"/>
  <c r="AE2338" i="2"/>
  <c r="AH2339" i="2"/>
  <c r="I2344" i="2"/>
  <c r="AH2347" i="2"/>
  <c r="AD2348" i="2"/>
  <c r="AC2351" i="2"/>
  <c r="AD2354" i="2"/>
  <c r="AF2362" i="2"/>
  <c r="AE2362" i="2"/>
  <c r="AC2362" i="2"/>
  <c r="AB2362" i="2"/>
  <c r="AJ2362" i="2"/>
  <c r="I2362" i="2"/>
  <c r="I2364" i="2"/>
  <c r="AJ2376" i="2"/>
  <c r="AF2376" i="2"/>
  <c r="AE2376" i="2"/>
  <c r="AD2376" i="2"/>
  <c r="AC2376" i="2"/>
  <c r="AB2376" i="2"/>
  <c r="I2376" i="2"/>
  <c r="AJ2315" i="2"/>
  <c r="AI2325" i="2"/>
  <c r="AH2325" i="2"/>
  <c r="AF2325" i="2"/>
  <c r="AF2348" i="2"/>
  <c r="AD2351" i="2"/>
  <c r="AE2354" i="2"/>
  <c r="AC2356" i="2"/>
  <c r="AF2366" i="2"/>
  <c r="AH2366" i="2"/>
  <c r="AG2366" i="2"/>
  <c r="AE2366" i="2"/>
  <c r="AD2366" i="2"/>
  <c r="AC2366" i="2"/>
  <c r="AB2373" i="2"/>
  <c r="AF2406" i="2"/>
  <c r="AJ2406" i="2"/>
  <c r="AI2406" i="2"/>
  <c r="AH2406" i="2"/>
  <c r="I2406" i="2"/>
  <c r="AD2406" i="2"/>
  <c r="AG2406" i="2"/>
  <c r="AE2406" i="2"/>
  <c r="AB2406" i="2"/>
  <c r="AB2284" i="2"/>
  <c r="AB2289" i="2"/>
  <c r="AG2300" i="2"/>
  <c r="AF2305" i="2"/>
  <c r="AF2310" i="2"/>
  <c r="AG2325" i="2"/>
  <c r="AC2333" i="2"/>
  <c r="AJ2333" i="2"/>
  <c r="AI2333" i="2"/>
  <c r="AG2333" i="2"/>
  <c r="AI2339" i="2"/>
  <c r="AC2339" i="2"/>
  <c r="AB2339" i="2"/>
  <c r="AE2351" i="2"/>
  <c r="AG2354" i="2"/>
  <c r="AD2356" i="2"/>
  <c r="I2366" i="2"/>
  <c r="AD2373" i="2"/>
  <c r="AI2431" i="2"/>
  <c r="AH2431" i="2"/>
  <c r="AJ2431" i="2"/>
  <c r="I2431" i="2"/>
  <c r="AG2431" i="2"/>
  <c r="AE2431" i="2"/>
  <c r="AC2431" i="2"/>
  <c r="AF2431" i="2"/>
  <c r="AD2431" i="2"/>
  <c r="AB2431" i="2"/>
  <c r="AC2289" i="2"/>
  <c r="AC2294" i="2"/>
  <c r="I2300" i="2"/>
  <c r="AH2300" i="2"/>
  <c r="AG2305" i="2"/>
  <c r="I2325" i="2"/>
  <c r="AJ2325" i="2"/>
  <c r="AH2333" i="2"/>
  <c r="AG2342" i="2"/>
  <c r="AB2343" i="2"/>
  <c r="AD2344" i="2"/>
  <c r="AI2347" i="2"/>
  <c r="AE2347" i="2"/>
  <c r="AD2347" i="2"/>
  <c r="AC2347" i="2"/>
  <c r="AB2347" i="2"/>
  <c r="AF2351" i="2"/>
  <c r="AH2354" i="2"/>
  <c r="AE2356" i="2"/>
  <c r="AH2364" i="2"/>
  <c r="AE2373" i="2"/>
  <c r="AE2392" i="2"/>
  <c r="AD2392" i="2"/>
  <c r="AC2392" i="2"/>
  <c r="AB2392" i="2"/>
  <c r="AJ2392" i="2"/>
  <c r="AI2392" i="2"/>
  <c r="AH2392" i="2"/>
  <c r="AG2392" i="2"/>
  <c r="AF2392" i="2"/>
  <c r="I2392" i="2"/>
  <c r="AG2244" i="2"/>
  <c r="AF2249" i="2"/>
  <c r="AF2254" i="2"/>
  <c r="AF2259" i="2"/>
  <c r="AJ2270" i="2"/>
  <c r="AJ2275" i="2"/>
  <c r="AD2284" i="2"/>
  <c r="AD2289" i="2"/>
  <c r="AG2292" i="2"/>
  <c r="AD2294" i="2"/>
  <c r="AF2297" i="2"/>
  <c r="AD2299" i="2"/>
  <c r="AI2300" i="2"/>
  <c r="AF2302" i="2"/>
  <c r="I2305" i="2"/>
  <c r="AH2305" i="2"/>
  <c r="AF2307" i="2"/>
  <c r="I2310" i="2"/>
  <c r="AH2310" i="2"/>
  <c r="AG2314" i="2"/>
  <c r="AE2322" i="2"/>
  <c r="AJ2328" i="2"/>
  <c r="AI2328" i="2"/>
  <c r="AG2328" i="2"/>
  <c r="AD2329" i="2"/>
  <c r="AF2331" i="2"/>
  <c r="I2333" i="2"/>
  <c r="AI2336" i="2"/>
  <c r="I2339" i="2"/>
  <c r="AH2342" i="2"/>
  <c r="AC2343" i="2"/>
  <c r="AE2344" i="2"/>
  <c r="AF2346" i="2"/>
  <c r="AJ2346" i="2"/>
  <c r="AH2346" i="2"/>
  <c r="I2346" i="2"/>
  <c r="AC2349" i="2"/>
  <c r="AD2349" i="2"/>
  <c r="AB2349" i="2"/>
  <c r="AJ2349" i="2"/>
  <c r="AH2351" i="2"/>
  <c r="AI2354" i="2"/>
  <c r="AF2356" i="2"/>
  <c r="AG2362" i="2"/>
  <c r="AI2364" i="2"/>
  <c r="AC2369" i="2"/>
  <c r="AB2369" i="2"/>
  <c r="AG2369" i="2"/>
  <c r="AF2369" i="2"/>
  <c r="AE2369" i="2"/>
  <c r="AD2369" i="2"/>
  <c r="AI2373" i="2"/>
  <c r="AI2376" i="2"/>
  <c r="AH2380" i="2"/>
  <c r="I2380" i="2"/>
  <c r="AG2380" i="2"/>
  <c r="AE2380" i="2"/>
  <c r="AC2393" i="2"/>
  <c r="AJ2393" i="2"/>
  <c r="AI2393" i="2"/>
  <c r="AH2393" i="2"/>
  <c r="I2393" i="2"/>
  <c r="AG2393" i="2"/>
  <c r="AB2393" i="2"/>
  <c r="AF2394" i="2"/>
  <c r="AB2394" i="2"/>
  <c r="AH2394" i="2"/>
  <c r="I2394" i="2"/>
  <c r="AC2397" i="2"/>
  <c r="AE2397" i="2"/>
  <c r="AD2397" i="2"/>
  <c r="AB2397" i="2"/>
  <c r="AJ2397" i="2"/>
  <c r="AC2409" i="2"/>
  <c r="AB2409" i="2"/>
  <c r="AJ2409" i="2"/>
  <c r="AG2409" i="2"/>
  <c r="AI2411" i="2"/>
  <c r="AJ2411" i="2"/>
  <c r="AH2411" i="2"/>
  <c r="I2411" i="2"/>
  <c r="AG2411" i="2"/>
  <c r="AD2411" i="2"/>
  <c r="AC2433" i="2"/>
  <c r="AB2433" i="2"/>
  <c r="AJ2433" i="2"/>
  <c r="AI2433" i="2"/>
  <c r="I2433" i="2"/>
  <c r="AH2433" i="2"/>
  <c r="AF2433" i="2"/>
  <c r="AD2433" i="2"/>
  <c r="AI2367" i="2"/>
  <c r="AE2367" i="2"/>
  <c r="AC2367" i="2"/>
  <c r="AH2367" i="2"/>
  <c r="AG2382" i="2"/>
  <c r="AD2389" i="2"/>
  <c r="AD2404" i="2"/>
  <c r="I2409" i="2"/>
  <c r="AG2440" i="2"/>
  <c r="AF2358" i="2"/>
  <c r="AI2358" i="2"/>
  <c r="AG2358" i="2"/>
  <c r="AB2361" i="2"/>
  <c r="AJ2367" i="2"/>
  <c r="AD2368" i="2"/>
  <c r="AF2370" i="2"/>
  <c r="AH2370" i="2"/>
  <c r="I2370" i="2"/>
  <c r="AE2370" i="2"/>
  <c r="AJ2370" i="2"/>
  <c r="AD2371" i="2"/>
  <c r="AD2374" i="2"/>
  <c r="AD2378" i="2"/>
  <c r="AC2381" i="2"/>
  <c r="AJ2381" i="2"/>
  <c r="AI2381" i="2"/>
  <c r="AB2383" i="2"/>
  <c r="AC2385" i="2"/>
  <c r="AH2385" i="2"/>
  <c r="I2385" i="2"/>
  <c r="AG2385" i="2"/>
  <c r="AE2385" i="2"/>
  <c r="AF2387" i="2"/>
  <c r="AB2388" i="2"/>
  <c r="AE2389" i="2"/>
  <c r="AJ2396" i="2"/>
  <c r="AI2396" i="2"/>
  <c r="AH2396" i="2"/>
  <c r="I2396" i="2"/>
  <c r="AE2396" i="2"/>
  <c r="I2397" i="2"/>
  <c r="AE2404" i="2"/>
  <c r="AJ2416" i="2"/>
  <c r="AI2416" i="2"/>
  <c r="AH2416" i="2"/>
  <c r="I2416" i="2"/>
  <c r="AG2416" i="2"/>
  <c r="AD2416" i="2"/>
  <c r="AD2379" i="2"/>
  <c r="AF2382" i="2"/>
  <c r="AE2382" i="2"/>
  <c r="AD2382" i="2"/>
  <c r="AB2382" i="2"/>
  <c r="AJ2382" i="2"/>
  <c r="AE2388" i="2"/>
  <c r="AC2394" i="2"/>
  <c r="AH2404" i="2"/>
  <c r="AG2407" i="2"/>
  <c r="AE2409" i="2"/>
  <c r="AC2411" i="2"/>
  <c r="AE2433" i="2"/>
  <c r="AC2457" i="2"/>
  <c r="AB2457" i="2"/>
  <c r="AF2457" i="2"/>
  <c r="AE2457" i="2"/>
  <c r="AD2457" i="2"/>
  <c r="AJ2457" i="2"/>
  <c r="AI2457" i="2"/>
  <c r="I2457" i="2"/>
  <c r="AH2457" i="2"/>
  <c r="AE2312" i="2"/>
  <c r="AE2316" i="2"/>
  <c r="AE2320" i="2"/>
  <c r="AE2324" i="2"/>
  <c r="AG2330" i="2"/>
  <c r="AF2335" i="2"/>
  <c r="AD2337" i="2"/>
  <c r="AF2340" i="2"/>
  <c r="AF2345" i="2"/>
  <c r="AE2350" i="2"/>
  <c r="AC2352" i="2"/>
  <c r="AE2355" i="2"/>
  <c r="AE2357" i="2"/>
  <c r="AE2359" i="2"/>
  <c r="AF2361" i="2"/>
  <c r="AI2363" i="2"/>
  <c r="AH2363" i="2"/>
  <c r="I2363" i="2"/>
  <c r="AJ2363" i="2"/>
  <c r="AH2374" i="2"/>
  <c r="AE2379" i="2"/>
  <c r="I2382" i="2"/>
  <c r="AE2383" i="2"/>
  <c r="AF2386" i="2"/>
  <c r="AJ2386" i="2"/>
  <c r="AI2389" i="2"/>
  <c r="AD2394" i="2"/>
  <c r="AF2409" i="2"/>
  <c r="AE2411" i="2"/>
  <c r="AG2412" i="2"/>
  <c r="AB2416" i="2"/>
  <c r="AG2433" i="2"/>
  <c r="I2330" i="2"/>
  <c r="AH2330" i="2"/>
  <c r="AG2335" i="2"/>
  <c r="AE2337" i="2"/>
  <c r="AG2340" i="2"/>
  <c r="AG2350" i="2"/>
  <c r="AD2352" i="2"/>
  <c r="AF2355" i="2"/>
  <c r="AF2359" i="2"/>
  <c r="AJ2368" i="2"/>
  <c r="AH2368" i="2"/>
  <c r="I2368" i="2"/>
  <c r="AI2368" i="2"/>
  <c r="AI2371" i="2"/>
  <c r="AH2371" i="2"/>
  <c r="AF2379" i="2"/>
  <c r="AB2380" i="2"/>
  <c r="AF2383" i="2"/>
  <c r="AI2387" i="2"/>
  <c r="AE2387" i="2"/>
  <c r="AD2387" i="2"/>
  <c r="AC2387" i="2"/>
  <c r="AB2387" i="2"/>
  <c r="AD2393" i="2"/>
  <c r="AE2394" i="2"/>
  <c r="AF2397" i="2"/>
  <c r="AI2399" i="2"/>
  <c r="AB2399" i="2"/>
  <c r="AG2399" i="2"/>
  <c r="AH2409" i="2"/>
  <c r="AF2411" i="2"/>
  <c r="AH2412" i="2"/>
  <c r="AC2416" i="2"/>
  <c r="AF2337" i="2"/>
  <c r="AE2352" i="2"/>
  <c r="AC2357" i="2"/>
  <c r="AD2357" i="2"/>
  <c r="AG2357" i="2"/>
  <c r="AC2361" i="2"/>
  <c r="AH2361" i="2"/>
  <c r="AF2374" i="2"/>
  <c r="AC2374" i="2"/>
  <c r="AB2374" i="2"/>
  <c r="AJ2374" i="2"/>
  <c r="AF2378" i="2"/>
  <c r="AJ2378" i="2"/>
  <c r="AH2378" i="2"/>
  <c r="I2378" i="2"/>
  <c r="AG2379" i="2"/>
  <c r="AC2380" i="2"/>
  <c r="AE2393" i="2"/>
  <c r="AG2394" i="2"/>
  <c r="AG2397" i="2"/>
  <c r="AC2401" i="2"/>
  <c r="AJ2401" i="2"/>
  <c r="AI2401" i="2"/>
  <c r="AH2401" i="2"/>
  <c r="I2401" i="2"/>
  <c r="AE2401" i="2"/>
  <c r="AF2402" i="2"/>
  <c r="AD2402" i="2"/>
  <c r="AC2402" i="2"/>
  <c r="AB2402" i="2"/>
  <c r="AJ2402" i="2"/>
  <c r="AI2409" i="2"/>
  <c r="AG2457" i="2"/>
  <c r="AE2530" i="2"/>
  <c r="AC2530" i="2"/>
  <c r="AB2530" i="2"/>
  <c r="I2530" i="2"/>
  <c r="AJ2530" i="2"/>
  <c r="AH2530" i="2"/>
  <c r="AG2530" i="2"/>
  <c r="AD2530" i="2"/>
  <c r="AI2530" i="2"/>
  <c r="AF2530" i="2"/>
  <c r="AF2352" i="2"/>
  <c r="AI2359" i="2"/>
  <c r="AC2359" i="2"/>
  <c r="AH2359" i="2"/>
  <c r="AD2380" i="2"/>
  <c r="AI2383" i="2"/>
  <c r="AJ2383" i="2"/>
  <c r="AG2383" i="2"/>
  <c r="AC2389" i="2"/>
  <c r="AB2389" i="2"/>
  <c r="AH2389" i="2"/>
  <c r="I2389" i="2"/>
  <c r="AF2393" i="2"/>
  <c r="AI2394" i="2"/>
  <c r="AH2397" i="2"/>
  <c r="AC2547" i="2"/>
  <c r="AG2547" i="2"/>
  <c r="AF2547" i="2"/>
  <c r="AE2547" i="2"/>
  <c r="AD2547" i="2"/>
  <c r="I2547" i="2"/>
  <c r="AJ2547" i="2"/>
  <c r="AH2547" i="2"/>
  <c r="AI2547" i="2"/>
  <c r="AB2547" i="2"/>
  <c r="AI2379" i="2"/>
  <c r="AC2379" i="2"/>
  <c r="AB2379" i="2"/>
  <c r="AJ2379" i="2"/>
  <c r="AF2380" i="2"/>
  <c r="AJ2388" i="2"/>
  <c r="AI2388" i="2"/>
  <c r="AH2388" i="2"/>
  <c r="I2388" i="2"/>
  <c r="AG2388" i="2"/>
  <c r="AC2388" i="2"/>
  <c r="AJ2394" i="2"/>
  <c r="AI2397" i="2"/>
  <c r="AI2407" i="2"/>
  <c r="AE2407" i="2"/>
  <c r="AD2407" i="2"/>
  <c r="AC2407" i="2"/>
  <c r="AB2407" i="2"/>
  <c r="AJ2407" i="2"/>
  <c r="AF2440" i="2"/>
  <c r="AE2440" i="2"/>
  <c r="AD2440" i="2"/>
  <c r="AC2440" i="2"/>
  <c r="AB2440" i="2"/>
  <c r="AJ2440" i="2"/>
  <c r="AH2440" i="2"/>
  <c r="AC2404" i="2"/>
  <c r="AB2404" i="2"/>
  <c r="AJ2404" i="2"/>
  <c r="AG2404" i="2"/>
  <c r="AE2412" i="2"/>
  <c r="AD2412" i="2"/>
  <c r="AC2412" i="2"/>
  <c r="AB2412" i="2"/>
  <c r="AI2412" i="2"/>
  <c r="AC2421" i="2"/>
  <c r="AJ2421" i="2"/>
  <c r="AI2421" i="2"/>
  <c r="AH2421" i="2"/>
  <c r="I2421" i="2"/>
  <c r="AG2421" i="2"/>
  <c r="AD2421" i="2"/>
  <c r="I2440" i="2"/>
  <c r="AC2511" i="2"/>
  <c r="AH2511" i="2"/>
  <c r="I2511" i="2"/>
  <c r="AF2511" i="2"/>
  <c r="AD2511" i="2"/>
  <c r="AB2511" i="2"/>
  <c r="AJ2511" i="2"/>
  <c r="AI2511" i="2"/>
  <c r="AG2511" i="2"/>
  <c r="AE2511" i="2"/>
  <c r="AC2515" i="2"/>
  <c r="AD2515" i="2"/>
  <c r="AB2515" i="2"/>
  <c r="AI2515" i="2"/>
  <c r="AG2515" i="2"/>
  <c r="AF2515" i="2"/>
  <c r="AJ2515" i="2"/>
  <c r="AH2515" i="2"/>
  <c r="AE2515" i="2"/>
  <c r="I2515" i="2"/>
  <c r="AG2422" i="2"/>
  <c r="AF2427" i="2"/>
  <c r="AB2435" i="2"/>
  <c r="I2436" i="2"/>
  <c r="AI2436" i="2"/>
  <c r="AG2444" i="2"/>
  <c r="AF2448" i="2"/>
  <c r="I2455" i="2"/>
  <c r="AJ2455" i="2"/>
  <c r="AC2456" i="2"/>
  <c r="AB2463" i="2"/>
  <c r="AF2468" i="2"/>
  <c r="AC2472" i="2"/>
  <c r="AE2472" i="2"/>
  <c r="AD2472" i="2"/>
  <c r="AH2472" i="2"/>
  <c r="AH2497" i="2"/>
  <c r="AG2448" i="2"/>
  <c r="AI2459" i="2"/>
  <c r="AH2459" i="2"/>
  <c r="AF2459" i="2"/>
  <c r="AG2468" i="2"/>
  <c r="AI2509" i="2"/>
  <c r="AF2509" i="2"/>
  <c r="AD2509" i="2"/>
  <c r="AC2509" i="2"/>
  <c r="AJ2509" i="2"/>
  <c r="I2509" i="2"/>
  <c r="AG2414" i="2"/>
  <c r="AF2419" i="2"/>
  <c r="AI2422" i="2"/>
  <c r="AF2424" i="2"/>
  <c r="AC2426" i="2"/>
  <c r="I2427" i="2"/>
  <c r="AH2427" i="2"/>
  <c r="AC2429" i="2"/>
  <c r="AB2429" i="2"/>
  <c r="AG2429" i="2"/>
  <c r="I2444" i="2"/>
  <c r="AI2444" i="2"/>
  <c r="AH2448" i="2"/>
  <c r="AG2452" i="2"/>
  <c r="AE2456" i="2"/>
  <c r="AG2459" i="2"/>
  <c r="AC2461" i="2"/>
  <c r="AB2461" i="2"/>
  <c r="AG2461" i="2"/>
  <c r="AH2468" i="2"/>
  <c r="I2472" i="2"/>
  <c r="AJ2472" i="2"/>
  <c r="AI2483" i="2"/>
  <c r="AH2483" i="2"/>
  <c r="I2483" i="2"/>
  <c r="AJ2483" i="2"/>
  <c r="AI2486" i="2"/>
  <c r="AH2486" i="2"/>
  <c r="I2486" i="2"/>
  <c r="AC2507" i="2"/>
  <c r="AF2507" i="2"/>
  <c r="AD2507" i="2"/>
  <c r="AB2507" i="2"/>
  <c r="AI2507" i="2"/>
  <c r="I2507" i="2"/>
  <c r="AJ2491" i="2"/>
  <c r="AH2491" i="2"/>
  <c r="I2491" i="2"/>
  <c r="AD2491" i="2"/>
  <c r="AC2496" i="2"/>
  <c r="AJ2496" i="2"/>
  <c r="AH2496" i="2"/>
  <c r="I2496" i="2"/>
  <c r="AD2496" i="2"/>
  <c r="AF2497" i="2"/>
  <c r="AE2497" i="2"/>
  <c r="AC2497" i="2"/>
  <c r="AB2497" i="2"/>
  <c r="AI2497" i="2"/>
  <c r="AF2505" i="2"/>
  <c r="AH2505" i="2"/>
  <c r="I2505" i="2"/>
  <c r="AE2505" i="2"/>
  <c r="AD2505" i="2"/>
  <c r="AB2505" i="2"/>
  <c r="AF2532" i="2"/>
  <c r="AB2532" i="2"/>
  <c r="AH2532" i="2"/>
  <c r="AG2532" i="2"/>
  <c r="AE2532" i="2"/>
  <c r="AD2532" i="2"/>
  <c r="I2532" i="2"/>
  <c r="AI2532" i="2"/>
  <c r="AI2435" i="2"/>
  <c r="AH2435" i="2"/>
  <c r="AF2435" i="2"/>
  <c r="AC2437" i="2"/>
  <c r="AB2437" i="2"/>
  <c r="AG2437" i="2"/>
  <c r="AJ2448" i="2"/>
  <c r="AG2456" i="2"/>
  <c r="AI2463" i="2"/>
  <c r="AH2463" i="2"/>
  <c r="AF2463" i="2"/>
  <c r="AJ2468" i="2"/>
  <c r="I2497" i="2"/>
  <c r="AI2498" i="2"/>
  <c r="AH2498" i="2"/>
  <c r="I2498" i="2"/>
  <c r="AG2498" i="2"/>
  <c r="AE2498" i="2"/>
  <c r="AI2537" i="2"/>
  <c r="AB2537" i="2"/>
  <c r="AD2537" i="2"/>
  <c r="AC2537" i="2"/>
  <c r="I2537" i="2"/>
  <c r="AH2537" i="2"/>
  <c r="AG2537" i="2"/>
  <c r="AE2537" i="2"/>
  <c r="AC2548" i="2"/>
  <c r="AH2548" i="2"/>
  <c r="I2548" i="2"/>
  <c r="AI2548" i="2"/>
  <c r="AF2548" i="2"/>
  <c r="AE2548" i="2"/>
  <c r="AB2548" i="2"/>
  <c r="AJ2548" i="2"/>
  <c r="AD2548" i="2"/>
  <c r="AF2559" i="2"/>
  <c r="AD2559" i="2"/>
  <c r="AC2559" i="2"/>
  <c r="AI2559" i="2"/>
  <c r="AH2559" i="2"/>
  <c r="AG2559" i="2"/>
  <c r="AE2559" i="2"/>
  <c r="I2559" i="2"/>
  <c r="AJ2559" i="2"/>
  <c r="AG2426" i="2"/>
  <c r="AG2435" i="2"/>
  <c r="AB2436" i="2"/>
  <c r="AH2437" i="2"/>
  <c r="AI2439" i="2"/>
  <c r="AH2439" i="2"/>
  <c r="AF2439" i="2"/>
  <c r="AC2441" i="2"/>
  <c r="AB2441" i="2"/>
  <c r="AG2441" i="2"/>
  <c r="AH2456" i="2"/>
  <c r="AG2463" i="2"/>
  <c r="AC2465" i="2"/>
  <c r="AB2465" i="2"/>
  <c r="AG2465" i="2"/>
  <c r="AC2484" i="2"/>
  <c r="AD2484" i="2"/>
  <c r="AI2484" i="2"/>
  <c r="AJ2503" i="2"/>
  <c r="AH2503" i="2"/>
  <c r="I2503" i="2"/>
  <c r="AG2503" i="2"/>
  <c r="AE2503" i="2"/>
  <c r="AD2503" i="2"/>
  <c r="AB2509" i="2"/>
  <c r="AI2529" i="2"/>
  <c r="AJ2529" i="2"/>
  <c r="AC2529" i="2"/>
  <c r="AB2529" i="2"/>
  <c r="I2529" i="2"/>
  <c r="AG2529" i="2"/>
  <c r="AF2529" i="2"/>
  <c r="AD2529" i="2"/>
  <c r="AF2360" i="2"/>
  <c r="AF2365" i="2"/>
  <c r="AB2377" i="2"/>
  <c r="AD2390" i="2"/>
  <c r="AD2395" i="2"/>
  <c r="AG2398" i="2"/>
  <c r="AD2400" i="2"/>
  <c r="AF2403" i="2"/>
  <c r="AF2408" i="2"/>
  <c r="AC2410" i="2"/>
  <c r="AF2413" i="2"/>
  <c r="AC2415" i="2"/>
  <c r="AE2418" i="2"/>
  <c r="AC2420" i="2"/>
  <c r="AE2423" i="2"/>
  <c r="AJ2424" i="2"/>
  <c r="AB2425" i="2"/>
  <c r="I2426" i="2"/>
  <c r="AH2426" i="2"/>
  <c r="AE2428" i="2"/>
  <c r="AD2432" i="2"/>
  <c r="I2435" i="2"/>
  <c r="AJ2435" i="2"/>
  <c r="AC2436" i="2"/>
  <c r="I2437" i="2"/>
  <c r="AI2437" i="2"/>
  <c r="AG2439" i="2"/>
  <c r="AH2441" i="2"/>
  <c r="AI2443" i="2"/>
  <c r="AH2443" i="2"/>
  <c r="AF2443" i="2"/>
  <c r="AC2445" i="2"/>
  <c r="AB2445" i="2"/>
  <c r="AG2445" i="2"/>
  <c r="AB2455" i="2"/>
  <c r="I2456" i="2"/>
  <c r="AI2456" i="2"/>
  <c r="AF2460" i="2"/>
  <c r="I2463" i="2"/>
  <c r="AJ2463" i="2"/>
  <c r="AC2464" i="2"/>
  <c r="AH2465" i="2"/>
  <c r="AF2473" i="2"/>
  <c r="AJ2473" i="2"/>
  <c r="AI2473" i="2"/>
  <c r="AH2473" i="2"/>
  <c r="AD2474" i="2"/>
  <c r="AI2478" i="2"/>
  <c r="AJ2478" i="2"/>
  <c r="AH2478" i="2"/>
  <c r="I2478" i="2"/>
  <c r="AF2481" i="2"/>
  <c r="AJ2481" i="2"/>
  <c r="AJ2484" i="2"/>
  <c r="AB2486" i="2"/>
  <c r="AE2509" i="2"/>
  <c r="AC2532" i="2"/>
  <c r="AF2537" i="2"/>
  <c r="AB2559" i="2"/>
  <c r="AG2418" i="2"/>
  <c r="AF2423" i="2"/>
  <c r="AI2426" i="2"/>
  <c r="AF2428" i="2"/>
  <c r="AD2436" i="2"/>
  <c r="AJ2437" i="2"/>
  <c r="I2439" i="2"/>
  <c r="AJ2439" i="2"/>
  <c r="I2441" i="2"/>
  <c r="AI2441" i="2"/>
  <c r="AB2444" i="2"/>
  <c r="AI2447" i="2"/>
  <c r="AH2447" i="2"/>
  <c r="AF2447" i="2"/>
  <c r="AC2449" i="2"/>
  <c r="AB2449" i="2"/>
  <c r="AG2449" i="2"/>
  <c r="AC2455" i="2"/>
  <c r="AJ2456" i="2"/>
  <c r="AG2460" i="2"/>
  <c r="AD2464" i="2"/>
  <c r="I2465" i="2"/>
  <c r="AI2465" i="2"/>
  <c r="AI2467" i="2"/>
  <c r="AH2467" i="2"/>
  <c r="AF2467" i="2"/>
  <c r="AE2474" i="2"/>
  <c r="I2484" i="2"/>
  <c r="AC2486" i="2"/>
  <c r="AB2491" i="2"/>
  <c r="AI2502" i="2"/>
  <c r="AE2502" i="2"/>
  <c r="AC2502" i="2"/>
  <c r="AB2502" i="2"/>
  <c r="AH2502" i="2"/>
  <c r="I2502" i="2"/>
  <c r="AG2509" i="2"/>
  <c r="AJ2532" i="2"/>
  <c r="AJ2537" i="2"/>
  <c r="AC2564" i="2"/>
  <c r="AD2564" i="2"/>
  <c r="AF2564" i="2"/>
  <c r="AB2564" i="2"/>
  <c r="AG2564" i="2"/>
  <c r="AE2564" i="2"/>
  <c r="I2564" i="2"/>
  <c r="AJ2564" i="2"/>
  <c r="AH2564" i="2"/>
  <c r="AE2377" i="2"/>
  <c r="AG2390" i="2"/>
  <c r="AF2395" i="2"/>
  <c r="AF2400" i="2"/>
  <c r="I2403" i="2"/>
  <c r="AH2403" i="2"/>
  <c r="AF2405" i="2"/>
  <c r="I2408" i="2"/>
  <c r="AH2408" i="2"/>
  <c r="AE2410" i="2"/>
  <c r="I2413" i="2"/>
  <c r="AH2413" i="2"/>
  <c r="AE2415" i="2"/>
  <c r="I2418" i="2"/>
  <c r="AH2418" i="2"/>
  <c r="AE2420" i="2"/>
  <c r="AB2422" i="2"/>
  <c r="AG2423" i="2"/>
  <c r="AE2425" i="2"/>
  <c r="AJ2426" i="2"/>
  <c r="AB2427" i="2"/>
  <c r="AG2428" i="2"/>
  <c r="AF2432" i="2"/>
  <c r="AE2436" i="2"/>
  <c r="AJ2441" i="2"/>
  <c r="I2443" i="2"/>
  <c r="AJ2443" i="2"/>
  <c r="AC2444" i="2"/>
  <c r="I2445" i="2"/>
  <c r="AI2445" i="2"/>
  <c r="AG2447" i="2"/>
  <c r="AB2448" i="2"/>
  <c r="AH2449" i="2"/>
  <c r="AI2451" i="2"/>
  <c r="AH2451" i="2"/>
  <c r="AF2451" i="2"/>
  <c r="AC2453" i="2"/>
  <c r="AB2453" i="2"/>
  <c r="AG2453" i="2"/>
  <c r="AD2455" i="2"/>
  <c r="AH2460" i="2"/>
  <c r="AE2464" i="2"/>
  <c r="AJ2465" i="2"/>
  <c r="AG2467" i="2"/>
  <c r="AB2468" i="2"/>
  <c r="AC2469" i="2"/>
  <c r="AB2469" i="2"/>
  <c r="AG2469" i="2"/>
  <c r="AH2471" i="2"/>
  <c r="AF2474" i="2"/>
  <c r="AC2476" i="2"/>
  <c r="AH2476" i="2"/>
  <c r="AD2479" i="2"/>
  <c r="AB2479" i="2"/>
  <c r="AI2479" i="2"/>
  <c r="AB2483" i="2"/>
  <c r="AD2486" i="2"/>
  <c r="AC2491" i="2"/>
  <c r="AF2493" i="2"/>
  <c r="AI2493" i="2"/>
  <c r="AH2493" i="2"/>
  <c r="I2493" i="2"/>
  <c r="AE2493" i="2"/>
  <c r="AB2496" i="2"/>
  <c r="AB2498" i="2"/>
  <c r="AC2505" i="2"/>
  <c r="AH2509" i="2"/>
  <c r="AG2548" i="2"/>
  <c r="AF2561" i="2"/>
  <c r="AJ2561" i="2"/>
  <c r="AG2561" i="2"/>
  <c r="AD2561" i="2"/>
  <c r="AC2561" i="2"/>
  <c r="AE2561" i="2"/>
  <c r="AB2561" i="2"/>
  <c r="I2561" i="2"/>
  <c r="AH2561" i="2"/>
  <c r="AF2377" i="2"/>
  <c r="I2390" i="2"/>
  <c r="AH2390" i="2"/>
  <c r="AG2395" i="2"/>
  <c r="AG2410" i="2"/>
  <c r="AF2415" i="2"/>
  <c r="AI2418" i="2"/>
  <c r="AF2420" i="2"/>
  <c r="AC2422" i="2"/>
  <c r="I2423" i="2"/>
  <c r="AH2423" i="2"/>
  <c r="AF2425" i="2"/>
  <c r="AC2427" i="2"/>
  <c r="I2428" i="2"/>
  <c r="AH2428" i="2"/>
  <c r="AG2432" i="2"/>
  <c r="AF2436" i="2"/>
  <c r="AD2444" i="2"/>
  <c r="AJ2445" i="2"/>
  <c r="I2447" i="2"/>
  <c r="AJ2447" i="2"/>
  <c r="AC2448" i="2"/>
  <c r="I2449" i="2"/>
  <c r="AI2449" i="2"/>
  <c r="AB2452" i="2"/>
  <c r="AB2459" i="2"/>
  <c r="I2460" i="2"/>
  <c r="AI2460" i="2"/>
  <c r="AF2464" i="2"/>
  <c r="I2467" i="2"/>
  <c r="AJ2467" i="2"/>
  <c r="AC2468" i="2"/>
  <c r="AH2469" i="2"/>
  <c r="AI2471" i="2"/>
  <c r="AB2472" i="2"/>
  <c r="AI2476" i="2"/>
  <c r="AJ2479" i="2"/>
  <c r="AC2483" i="2"/>
  <c r="AE2486" i="2"/>
  <c r="AE2491" i="2"/>
  <c r="AE2496" i="2"/>
  <c r="AC2498" i="2"/>
  <c r="AG2505" i="2"/>
  <c r="AF2516" i="2"/>
  <c r="AI2516" i="2"/>
  <c r="AH2516" i="2"/>
  <c r="I2516" i="2"/>
  <c r="AB2516" i="2"/>
  <c r="AG2516" i="2"/>
  <c r="AE2516" i="2"/>
  <c r="AC2556" i="2"/>
  <c r="AJ2556" i="2"/>
  <c r="AI2556" i="2"/>
  <c r="I2556" i="2"/>
  <c r="AH2556" i="2"/>
  <c r="AE2556" i="2"/>
  <c r="AG2556" i="2"/>
  <c r="AF2556" i="2"/>
  <c r="AB2556" i="2"/>
  <c r="AD2422" i="2"/>
  <c r="AD2427" i="2"/>
  <c r="AG2436" i="2"/>
  <c r="AD2448" i="2"/>
  <c r="AI2455" i="2"/>
  <c r="AH2455" i="2"/>
  <c r="AF2455" i="2"/>
  <c r="AC2459" i="2"/>
  <c r="AG2464" i="2"/>
  <c r="AD2468" i="2"/>
  <c r="AF2472" i="2"/>
  <c r="AI2474" i="2"/>
  <c r="AB2474" i="2"/>
  <c r="AH2474" i="2"/>
  <c r="AD2483" i="2"/>
  <c r="AF2486" i="2"/>
  <c r="AF2491" i="2"/>
  <c r="AF2496" i="2"/>
  <c r="AD2497" i="2"/>
  <c r="AD2498" i="2"/>
  <c r="AC2503" i="2"/>
  <c r="AI2505" i="2"/>
  <c r="AJ2507" i="2"/>
  <c r="AF2528" i="2"/>
  <c r="AH2528" i="2"/>
  <c r="I2528" i="2"/>
  <c r="AE2528" i="2"/>
  <c r="AD2528" i="2"/>
  <c r="AI2528" i="2"/>
  <c r="AG2528" i="2"/>
  <c r="AC2528" i="2"/>
  <c r="AB2528" i="2"/>
  <c r="AJ2528" i="2"/>
  <c r="AI2558" i="2"/>
  <c r="AG2558" i="2"/>
  <c r="AJ2558" i="2"/>
  <c r="I2558" i="2"/>
  <c r="AE2558" i="2"/>
  <c r="AH2558" i="2"/>
  <c r="AF2558" i="2"/>
  <c r="AD2558" i="2"/>
  <c r="AB2558" i="2"/>
  <c r="AG2524" i="2"/>
  <c r="I2527" i="2"/>
  <c r="AF2533" i="2"/>
  <c r="AF2540" i="2"/>
  <c r="AD2540" i="2"/>
  <c r="AB2540" i="2"/>
  <c r="AJ2540" i="2"/>
  <c r="AE2544" i="2"/>
  <c r="AJ2551" i="2"/>
  <c r="AC2551" i="2"/>
  <c r="I2555" i="2"/>
  <c r="AF2557" i="2"/>
  <c r="AB2557" i="2"/>
  <c r="AE2557" i="2"/>
  <c r="AC2557" i="2"/>
  <c r="AI2602" i="2"/>
  <c r="AG2602" i="2"/>
  <c r="I2602" i="2"/>
  <c r="AJ2602" i="2"/>
  <c r="AF2602" i="2"/>
  <c r="AE2602" i="2"/>
  <c r="AD2602" i="2"/>
  <c r="AC2602" i="2"/>
  <c r="AB2602" i="2"/>
  <c r="AH2602" i="2"/>
  <c r="AG2489" i="2"/>
  <c r="AF2494" i="2"/>
  <c r="AF2499" i="2"/>
  <c r="AC2501" i="2"/>
  <c r="AF2504" i="2"/>
  <c r="AC2506" i="2"/>
  <c r="AE2522" i="2"/>
  <c r="AC2538" i="2"/>
  <c r="AG2549" i="2"/>
  <c r="I2551" i="2"/>
  <c r="AG2553" i="2"/>
  <c r="AJ2567" i="2"/>
  <c r="AF2567" i="2"/>
  <c r="AH2567" i="2"/>
  <c r="AG2567" i="2"/>
  <c r="AE2567" i="2"/>
  <c r="AD2567" i="2"/>
  <c r="AJ2607" i="2"/>
  <c r="I2607" i="2"/>
  <c r="AI2607" i="2"/>
  <c r="AG2607" i="2"/>
  <c r="AF2607" i="2"/>
  <c r="AE2607" i="2"/>
  <c r="AB2607" i="2"/>
  <c r="AH2607" i="2"/>
  <c r="AD2607" i="2"/>
  <c r="AC2607" i="2"/>
  <c r="AI2521" i="2"/>
  <c r="AH2521" i="2"/>
  <c r="I2521" i="2"/>
  <c r="AG2521" i="2"/>
  <c r="AF2524" i="2"/>
  <c r="AJ2524" i="2"/>
  <c r="AI2533" i="2"/>
  <c r="AG2533" i="2"/>
  <c r="AE2533" i="2"/>
  <c r="AD2533" i="2"/>
  <c r="AF2544" i="2"/>
  <c r="AJ2544" i="2"/>
  <c r="AI2544" i="2"/>
  <c r="AG2501" i="2"/>
  <c r="AF2506" i="2"/>
  <c r="AJ2514" i="2"/>
  <c r="AG2514" i="2"/>
  <c r="AC2519" i="2"/>
  <c r="AJ2519" i="2"/>
  <c r="AH2519" i="2"/>
  <c r="AI2525" i="2"/>
  <c r="AE2525" i="2"/>
  <c r="AC2525" i="2"/>
  <c r="AB2525" i="2"/>
  <c r="AJ2525" i="2"/>
  <c r="AD2527" i="2"/>
  <c r="AI2545" i="2"/>
  <c r="AD2545" i="2"/>
  <c r="AB2545" i="2"/>
  <c r="AJ2545" i="2"/>
  <c r="AB2551" i="2"/>
  <c r="AC2555" i="2"/>
  <c r="AJ2563" i="2"/>
  <c r="AI2563" i="2"/>
  <c r="I2563" i="2"/>
  <c r="AG2563" i="2"/>
  <c r="AF2563" i="2"/>
  <c r="AC2563" i="2"/>
  <c r="AF2565" i="2"/>
  <c r="AD2565" i="2"/>
  <c r="AE2565" i="2"/>
  <c r="AI2565" i="2"/>
  <c r="AI2566" i="2"/>
  <c r="AG2566" i="2"/>
  <c r="I2566" i="2"/>
  <c r="AD2566" i="2"/>
  <c r="AJ2566" i="2"/>
  <c r="AH2566" i="2"/>
  <c r="AC2566" i="2"/>
  <c r="AF2488" i="2"/>
  <c r="AJ2499" i="2"/>
  <c r="I2501" i="2"/>
  <c r="AH2501" i="2"/>
  <c r="AJ2504" i="2"/>
  <c r="AG2506" i="2"/>
  <c r="AF2508" i="2"/>
  <c r="AE2508" i="2"/>
  <c r="AH2508" i="2"/>
  <c r="AC2510" i="2"/>
  <c r="AG2510" i="2"/>
  <c r="AF2512" i="2"/>
  <c r="AH2512" i="2"/>
  <c r="AH2514" i="2"/>
  <c r="AI2519" i="2"/>
  <c r="AD2520" i="2"/>
  <c r="AC2522" i="2"/>
  <c r="AI2522" i="2"/>
  <c r="AE2527" i="2"/>
  <c r="AJ2534" i="2"/>
  <c r="AI2534" i="2"/>
  <c r="AH2534" i="2"/>
  <c r="AG2538" i="2"/>
  <c r="AE2538" i="2"/>
  <c r="AD2538" i="2"/>
  <c r="AJ2538" i="2"/>
  <c r="AF2549" i="2"/>
  <c r="AB2549" i="2"/>
  <c r="AD2551" i="2"/>
  <c r="AF2553" i="2"/>
  <c r="AH2553" i="2"/>
  <c r="I2553" i="2"/>
  <c r="AC2553" i="2"/>
  <c r="AF2555" i="2"/>
  <c r="AD2557" i="2"/>
  <c r="AC2608" i="2"/>
  <c r="AB2608" i="2"/>
  <c r="AG2608" i="2"/>
  <c r="AF2608" i="2"/>
  <c r="AE2608" i="2"/>
  <c r="AI2608" i="2"/>
  <c r="AH2608" i="2"/>
  <c r="AD2608" i="2"/>
  <c r="I2608" i="2"/>
  <c r="AJ2608" i="2"/>
  <c r="AE2430" i="2"/>
  <c r="AE2434" i="2"/>
  <c r="AE2438" i="2"/>
  <c r="AE2442" i="2"/>
  <c r="AE2446" i="2"/>
  <c r="AE2450" i="2"/>
  <c r="AF2470" i="2"/>
  <c r="AF2475" i="2"/>
  <c r="AC2477" i="2"/>
  <c r="AF2480" i="2"/>
  <c r="AC2482" i="2"/>
  <c r="AE2485" i="2"/>
  <c r="AC2487" i="2"/>
  <c r="I2488" i="2"/>
  <c r="AH2488" i="2"/>
  <c r="AE2490" i="2"/>
  <c r="AB2492" i="2"/>
  <c r="AE2495" i="2"/>
  <c r="AE2500" i="2"/>
  <c r="AJ2501" i="2"/>
  <c r="AJ2506" i="2"/>
  <c r="AJ2508" i="2"/>
  <c r="I2510" i="2"/>
  <c r="AI2510" i="2"/>
  <c r="AJ2512" i="2"/>
  <c r="AC2513" i="2"/>
  <c r="AI2517" i="2"/>
  <c r="AH2517" i="2"/>
  <c r="AG2520" i="2"/>
  <c r="I2522" i="2"/>
  <c r="AB2524" i="2"/>
  <c r="AG2527" i="2"/>
  <c r="AF2531" i="2"/>
  <c r="I2534" i="2"/>
  <c r="AC2535" i="2"/>
  <c r="AE2535" i="2"/>
  <c r="AB2535" i="2"/>
  <c r="AI2535" i="2"/>
  <c r="AE2540" i="2"/>
  <c r="AB2542" i="2"/>
  <c r="AI2542" i="2"/>
  <c r="AF2543" i="2"/>
  <c r="AF2551" i="2"/>
  <c r="AH2555" i="2"/>
  <c r="AH2557" i="2"/>
  <c r="AC2567" i="2"/>
  <c r="AF2601" i="2"/>
  <c r="AD2601" i="2"/>
  <c r="AC2601" i="2"/>
  <c r="AG2601" i="2"/>
  <c r="AE2601" i="2"/>
  <c r="AB2601" i="2"/>
  <c r="I2601" i="2"/>
  <c r="AJ2601" i="2"/>
  <c r="AI2601" i="2"/>
  <c r="AH2601" i="2"/>
  <c r="AD2477" i="2"/>
  <c r="AD2482" i="2"/>
  <c r="AG2485" i="2"/>
  <c r="AD2487" i="2"/>
  <c r="AI2488" i="2"/>
  <c r="AF2490" i="2"/>
  <c r="AD2492" i="2"/>
  <c r="AF2495" i="2"/>
  <c r="AF2500" i="2"/>
  <c r="AJ2510" i="2"/>
  <c r="AJ2517" i="2"/>
  <c r="AB2521" i="2"/>
  <c r="AC2524" i="2"/>
  <c r="AJ2526" i="2"/>
  <c r="AH2526" i="2"/>
  <c r="I2526" i="2"/>
  <c r="AG2526" i="2"/>
  <c r="AC2539" i="2"/>
  <c r="AJ2539" i="2"/>
  <c r="AI2539" i="2"/>
  <c r="AH2539" i="2"/>
  <c r="AG2540" i="2"/>
  <c r="AB2544" i="2"/>
  <c r="AG2551" i="2"/>
  <c r="AI2557" i="2"/>
  <c r="AI2567" i="2"/>
  <c r="AF2520" i="2"/>
  <c r="AC2520" i="2"/>
  <c r="AB2520" i="2"/>
  <c r="AI2520" i="2"/>
  <c r="AC2527" i="2"/>
  <c r="AB2527" i="2"/>
  <c r="AI2527" i="2"/>
  <c r="AB2533" i="2"/>
  <c r="AH2540" i="2"/>
  <c r="AC2544" i="2"/>
  <c r="AH2551" i="2"/>
  <c r="AE2555" i="2"/>
  <c r="AD2555" i="2"/>
  <c r="AB2555" i="2"/>
  <c r="AJ2555" i="2"/>
  <c r="AJ2557" i="2"/>
  <c r="AJ2571" i="2"/>
  <c r="AH2571" i="2"/>
  <c r="AI2571" i="2"/>
  <c r="AG2571" i="2"/>
  <c r="AF2571" i="2"/>
  <c r="AE2571" i="2"/>
  <c r="AB2571" i="2"/>
  <c r="AF2577" i="2"/>
  <c r="AD2577" i="2"/>
  <c r="AC2577" i="2"/>
  <c r="I2577" i="2"/>
  <c r="AI2577" i="2"/>
  <c r="AH2577" i="2"/>
  <c r="AE2577" i="2"/>
  <c r="AB2577" i="2"/>
  <c r="AG2477" i="2"/>
  <c r="AF2482" i="2"/>
  <c r="AF2487" i="2"/>
  <c r="AC2489" i="2"/>
  <c r="AF2492" i="2"/>
  <c r="AC2494" i="2"/>
  <c r="AC2499" i="2"/>
  <c r="AB2504" i="2"/>
  <c r="AI2513" i="2"/>
  <c r="AE2513" i="2"/>
  <c r="AG2513" i="2"/>
  <c r="I2520" i="2"/>
  <c r="AJ2520" i="2"/>
  <c r="AD2521" i="2"/>
  <c r="AE2524" i="2"/>
  <c r="AJ2527" i="2"/>
  <c r="AC2531" i="2"/>
  <c r="AJ2531" i="2"/>
  <c r="AH2531" i="2"/>
  <c r="I2531" i="2"/>
  <c r="AG2531" i="2"/>
  <c r="AC2533" i="2"/>
  <c r="AI2540" i="2"/>
  <c r="AC2543" i="2"/>
  <c r="AG2543" i="2"/>
  <c r="AE2543" i="2"/>
  <c r="AD2543" i="2"/>
  <c r="AJ2543" i="2"/>
  <c r="AD2544" i="2"/>
  <c r="AC2549" i="2"/>
  <c r="AI2551" i="2"/>
  <c r="AB2553" i="2"/>
  <c r="AD2563" i="2"/>
  <c r="AC2565" i="2"/>
  <c r="AE2566" i="2"/>
  <c r="AC2568" i="2"/>
  <c r="AF2568" i="2"/>
  <c r="AE2568" i="2"/>
  <c r="AD2568" i="2"/>
  <c r="AB2568" i="2"/>
  <c r="AJ2568" i="2"/>
  <c r="I2571" i="2"/>
  <c r="AJ2579" i="2"/>
  <c r="AE2579" i="2"/>
  <c r="AI2579" i="2"/>
  <c r="AI2594" i="2"/>
  <c r="AG2594" i="2"/>
  <c r="I2594" i="2"/>
  <c r="AF2594" i="2"/>
  <c r="AI2598" i="2"/>
  <c r="AG2598" i="2"/>
  <c r="I2598" i="2"/>
  <c r="AJ2598" i="2"/>
  <c r="AD2598" i="2"/>
  <c r="AC2598" i="2"/>
  <c r="AJ2626" i="2"/>
  <c r="AI2626" i="2"/>
  <c r="AE2626" i="2"/>
  <c r="AC2626" i="2"/>
  <c r="AB2626" i="2"/>
  <c r="AF2626" i="2"/>
  <c r="AD2626" i="2"/>
  <c r="I2626" i="2"/>
  <c r="AH2626" i="2"/>
  <c r="AI2590" i="2"/>
  <c r="AG2590" i="2"/>
  <c r="I2590" i="2"/>
  <c r="AD2590" i="2"/>
  <c r="AJ2599" i="2"/>
  <c r="AC2599" i="2"/>
  <c r="AC2572" i="2"/>
  <c r="AH2572" i="2"/>
  <c r="AB2572" i="2"/>
  <c r="AJ2572" i="2"/>
  <c r="I2579" i="2"/>
  <c r="I2572" i="2"/>
  <c r="AC2576" i="2"/>
  <c r="AJ2576" i="2"/>
  <c r="AE2576" i="2"/>
  <c r="AH2576" i="2"/>
  <c r="AE2581" i="2"/>
  <c r="AJ2587" i="2"/>
  <c r="AI2587" i="2"/>
  <c r="I2587" i="2"/>
  <c r="AD2587" i="2"/>
  <c r="AJ2591" i="2"/>
  <c r="AF2591" i="2"/>
  <c r="AI2591" i="2"/>
  <c r="AJ2595" i="2"/>
  <c r="AH2595" i="2"/>
  <c r="I2599" i="2"/>
  <c r="AC2600" i="2"/>
  <c r="AJ2600" i="2"/>
  <c r="AH2600" i="2"/>
  <c r="AF2600" i="2"/>
  <c r="AE2600" i="2"/>
  <c r="AJ2603" i="2"/>
  <c r="AE2603" i="2"/>
  <c r="AD2603" i="2"/>
  <c r="AC2603" i="2"/>
  <c r="AC2560" i="2"/>
  <c r="AE2560" i="2"/>
  <c r="AG2560" i="2"/>
  <c r="AI2562" i="2"/>
  <c r="AG2562" i="2"/>
  <c r="AB2562" i="2"/>
  <c r="AH2562" i="2"/>
  <c r="AF2573" i="2"/>
  <c r="AD2573" i="2"/>
  <c r="AJ2573" i="2"/>
  <c r="AI2573" i="2"/>
  <c r="I2576" i="2"/>
  <c r="AC2578" i="2"/>
  <c r="AC2584" i="2"/>
  <c r="AI2584" i="2"/>
  <c r="I2584" i="2"/>
  <c r="AJ2584" i="2"/>
  <c r="AC2588" i="2"/>
  <c r="AD2588" i="2"/>
  <c r="AI2588" i="2"/>
  <c r="I2591" i="2"/>
  <c r="AC2592" i="2"/>
  <c r="AF2592" i="2"/>
  <c r="AI2592" i="2"/>
  <c r="AC2596" i="2"/>
  <c r="AH2596" i="2"/>
  <c r="AB2596" i="2"/>
  <c r="AJ2596" i="2"/>
  <c r="AJ2627" i="2"/>
  <c r="AI2627" i="2"/>
  <c r="I2627" i="2"/>
  <c r="AH2627" i="2"/>
  <c r="AF2627" i="2"/>
  <c r="AE2627" i="2"/>
  <c r="AG2627" i="2"/>
  <c r="AD2627" i="2"/>
  <c r="AC2627" i="2"/>
  <c r="AB2627" i="2"/>
  <c r="AB2579" i="2"/>
  <c r="AF2581" i="2"/>
  <c r="AD2581" i="2"/>
  <c r="AG2581" i="2"/>
  <c r="AJ2581" i="2"/>
  <c r="AB2594" i="2"/>
  <c r="AB2598" i="2"/>
  <c r="AB2599" i="2"/>
  <c r="AE2518" i="2"/>
  <c r="AE2523" i="2"/>
  <c r="AG2536" i="2"/>
  <c r="AF2541" i="2"/>
  <c r="AF2546" i="2"/>
  <c r="AC2552" i="2"/>
  <c r="AB2552" i="2"/>
  <c r="AG2552" i="2"/>
  <c r="AI2554" i="2"/>
  <c r="AG2554" i="2"/>
  <c r="AJ2560" i="2"/>
  <c r="AH2578" i="2"/>
  <c r="AD2579" i="2"/>
  <c r="AF2585" i="2"/>
  <c r="AD2585" i="2"/>
  <c r="AI2585" i="2"/>
  <c r="I2585" i="2"/>
  <c r="AB2585" i="2"/>
  <c r="AE2586" i="2"/>
  <c r="AC2590" i="2"/>
  <c r="AD2594" i="2"/>
  <c r="AB2595" i="2"/>
  <c r="AF2597" i="2"/>
  <c r="AD2597" i="2"/>
  <c r="AJ2597" i="2"/>
  <c r="AI2597" i="2"/>
  <c r="AF2598" i="2"/>
  <c r="AE2599" i="2"/>
  <c r="AI2606" i="2"/>
  <c r="AH2606" i="2"/>
  <c r="AG2606" i="2"/>
  <c r="I2606" i="2"/>
  <c r="AB2606" i="2"/>
  <c r="AF2518" i="2"/>
  <c r="AF2523" i="2"/>
  <c r="I2536" i="2"/>
  <c r="AH2536" i="2"/>
  <c r="AG2541" i="2"/>
  <c r="AG2546" i="2"/>
  <c r="AI2550" i="2"/>
  <c r="AE2550" i="2"/>
  <c r="AG2550" i="2"/>
  <c r="AH2552" i="2"/>
  <c r="AH2554" i="2"/>
  <c r="AI2570" i="2"/>
  <c r="AG2570" i="2"/>
  <c r="I2570" i="2"/>
  <c r="AF2570" i="2"/>
  <c r="AD2572" i="2"/>
  <c r="AI2574" i="2"/>
  <c r="AG2574" i="2"/>
  <c r="I2574" i="2"/>
  <c r="AJ2574" i="2"/>
  <c r="AC2574" i="2"/>
  <c r="AF2579" i="2"/>
  <c r="AB2587" i="2"/>
  <c r="AF2589" i="2"/>
  <c r="AD2589" i="2"/>
  <c r="AE2589" i="2"/>
  <c r="AJ2589" i="2"/>
  <c r="AE2590" i="2"/>
  <c r="AB2591" i="2"/>
  <c r="AE2594" i="2"/>
  <c r="AC2595" i="2"/>
  <c r="I2597" i="2"/>
  <c r="AH2598" i="2"/>
  <c r="AF2599" i="2"/>
  <c r="AF2603" i="2"/>
  <c r="AJ2611" i="2"/>
  <c r="AD2611" i="2"/>
  <c r="AC2611" i="2"/>
  <c r="AB2611" i="2"/>
  <c r="I2611" i="2"/>
  <c r="AG2611" i="2"/>
  <c r="AC2616" i="2"/>
  <c r="AB2616" i="2"/>
  <c r="AJ2616" i="2"/>
  <c r="I2616" i="2"/>
  <c r="AI2616" i="2"/>
  <c r="AG2616" i="2"/>
  <c r="AF2616" i="2"/>
  <c r="AE2616" i="2"/>
  <c r="AI2618" i="2"/>
  <c r="AH2618" i="2"/>
  <c r="AG2618" i="2"/>
  <c r="I2618" i="2"/>
  <c r="AB2618" i="2"/>
  <c r="AF2618" i="2"/>
  <c r="AE2618" i="2"/>
  <c r="AD2618" i="2"/>
  <c r="AE2572" i="2"/>
  <c r="AI2578" i="2"/>
  <c r="AG2578" i="2"/>
  <c r="I2578" i="2"/>
  <c r="AE2578" i="2"/>
  <c r="AG2579" i="2"/>
  <c r="AC2587" i="2"/>
  <c r="AF2590" i="2"/>
  <c r="AC2591" i="2"/>
  <c r="AH2594" i="2"/>
  <c r="AD2595" i="2"/>
  <c r="AG2599" i="2"/>
  <c r="AB2600" i="2"/>
  <c r="AG2603" i="2"/>
  <c r="AF2572" i="2"/>
  <c r="AJ2575" i="2"/>
  <c r="AC2575" i="2"/>
  <c r="AH2575" i="2"/>
  <c r="AB2576" i="2"/>
  <c r="AH2579" i="2"/>
  <c r="AB2584" i="2"/>
  <c r="AI2586" i="2"/>
  <c r="AG2586" i="2"/>
  <c r="I2586" i="2"/>
  <c r="AB2586" i="2"/>
  <c r="AJ2586" i="2"/>
  <c r="AE2587" i="2"/>
  <c r="AH2590" i="2"/>
  <c r="AD2591" i="2"/>
  <c r="AJ2594" i="2"/>
  <c r="AE2595" i="2"/>
  <c r="AH2599" i="2"/>
  <c r="AD2600" i="2"/>
  <c r="AD2660" i="2"/>
  <c r="AC2660" i="2"/>
  <c r="AI2660" i="2"/>
  <c r="I2660" i="2"/>
  <c r="AE2660" i="2"/>
  <c r="AH2660" i="2"/>
  <c r="AG2660" i="2"/>
  <c r="AF2660" i="2"/>
  <c r="AB2660" i="2"/>
  <c r="AJ2660" i="2"/>
  <c r="AD2648" i="2"/>
  <c r="AC2648" i="2"/>
  <c r="AF2648" i="2"/>
  <c r="AE2648" i="2"/>
  <c r="AB2648" i="2"/>
  <c r="I2648" i="2"/>
  <c r="AJ2648" i="2"/>
  <c r="AJ2651" i="2"/>
  <c r="AF2651" i="2"/>
  <c r="AG2651" i="2"/>
  <c r="AE2651" i="2"/>
  <c r="AD2651" i="2"/>
  <c r="AC2651" i="2"/>
  <c r="AB2651" i="2"/>
  <c r="AH2655" i="2"/>
  <c r="AI2655" i="2"/>
  <c r="AG2655" i="2"/>
  <c r="AF2655" i="2"/>
  <c r="AE2655" i="2"/>
  <c r="AD2655" i="2"/>
  <c r="AC2655" i="2"/>
  <c r="AB2655" i="2"/>
  <c r="AD2620" i="2"/>
  <c r="AC2620" i="2"/>
  <c r="AB2620" i="2"/>
  <c r="AI2620" i="2"/>
  <c r="AI2643" i="2"/>
  <c r="I2655" i="2"/>
  <c r="AJ2634" i="2"/>
  <c r="AI2634" i="2"/>
  <c r="AC2634" i="2"/>
  <c r="AE2634" i="2"/>
  <c r="AB2634" i="2"/>
  <c r="I2634" i="2"/>
  <c r="AG2648" i="2"/>
  <c r="I2651" i="2"/>
  <c r="AH2648" i="2"/>
  <c r="AJ2655" i="2"/>
  <c r="AD2718" i="2"/>
  <c r="AC2718" i="2"/>
  <c r="AB2718" i="2"/>
  <c r="AJ2718" i="2"/>
  <c r="AG2718" i="2"/>
  <c r="AH2718" i="2"/>
  <c r="AF2718" i="2"/>
  <c r="AE2718" i="2"/>
  <c r="I2718" i="2"/>
  <c r="AI2718" i="2"/>
  <c r="AE2619" i="2"/>
  <c r="AG2633" i="2"/>
  <c r="I2633" i="2"/>
  <c r="AF2633" i="2"/>
  <c r="AJ2633" i="2"/>
  <c r="AH2633" i="2"/>
  <c r="AE2633" i="2"/>
  <c r="AD2633" i="2"/>
  <c r="AC2633" i="2"/>
  <c r="AB2633" i="2"/>
  <c r="AF2634" i="2"/>
  <c r="AH2651" i="2"/>
  <c r="AF2569" i="2"/>
  <c r="AD2569" i="2"/>
  <c r="AH2569" i="2"/>
  <c r="AG2580" i="2"/>
  <c r="AI2582" i="2"/>
  <c r="AG2582" i="2"/>
  <c r="I2582" i="2"/>
  <c r="AH2582" i="2"/>
  <c r="AF2593" i="2"/>
  <c r="AD2593" i="2"/>
  <c r="AH2593" i="2"/>
  <c r="AC2604" i="2"/>
  <c r="AB2604" i="2"/>
  <c r="AH2604" i="2"/>
  <c r="AF2619" i="2"/>
  <c r="AG2634" i="2"/>
  <c r="AI2651" i="2"/>
  <c r="AF2708" i="2"/>
  <c r="AD2708" i="2"/>
  <c r="AC2708" i="2"/>
  <c r="AB2708" i="2"/>
  <c r="AH2708" i="2"/>
  <c r="I2708" i="2"/>
  <c r="AI2708" i="2"/>
  <c r="AG2708" i="2"/>
  <c r="AE2708" i="2"/>
  <c r="AJ2708" i="2"/>
  <c r="AC2612" i="2"/>
  <c r="AB2612" i="2"/>
  <c r="AH2612" i="2"/>
  <c r="AI2614" i="2"/>
  <c r="AH2614" i="2"/>
  <c r="AG2614" i="2"/>
  <c r="I2614" i="2"/>
  <c r="AJ2614" i="2"/>
  <c r="AH2634" i="2"/>
  <c r="AD2636" i="2"/>
  <c r="AC2636" i="2"/>
  <c r="AE2636" i="2"/>
  <c r="AI2636" i="2"/>
  <c r="AG2636" i="2"/>
  <c r="AF2636" i="2"/>
  <c r="AB2636" i="2"/>
  <c r="AH2647" i="2"/>
  <c r="AD2647" i="2"/>
  <c r="AI2647" i="2"/>
  <c r="AG2647" i="2"/>
  <c r="AF2647" i="2"/>
  <c r="AE2647" i="2"/>
  <c r="AC2647" i="2"/>
  <c r="AB2647" i="2"/>
  <c r="AJ2619" i="2"/>
  <c r="AH2619" i="2"/>
  <c r="AJ2622" i="2"/>
  <c r="AI2622" i="2"/>
  <c r="AC2622" i="2"/>
  <c r="AH2622" i="2"/>
  <c r="I2622" i="2"/>
  <c r="AF2643" i="2"/>
  <c r="AB2643" i="2"/>
  <c r="AH2643" i="2"/>
  <c r="AG2643" i="2"/>
  <c r="AE2643" i="2"/>
  <c r="AD2643" i="2"/>
  <c r="AC2643" i="2"/>
  <c r="AF2691" i="2"/>
  <c r="AE2691" i="2"/>
  <c r="AC2691" i="2"/>
  <c r="AB2691" i="2"/>
  <c r="AI2691" i="2"/>
  <c r="AJ2691" i="2"/>
  <c r="AH2691" i="2"/>
  <c r="AG2691" i="2"/>
  <c r="AD2691" i="2"/>
  <c r="I2691" i="2"/>
  <c r="AI2619" i="2"/>
  <c r="I2619" i="2"/>
  <c r="AH2631" i="2"/>
  <c r="AF2631" i="2"/>
  <c r="AD2631" i="2"/>
  <c r="AC2631" i="2"/>
  <c r="AB2631" i="2"/>
  <c r="AI2633" i="2"/>
  <c r="I2643" i="2"/>
  <c r="AJ2647" i="2"/>
  <c r="AJ2583" i="2"/>
  <c r="AG2583" i="2"/>
  <c r="AI2610" i="2"/>
  <c r="AH2610" i="2"/>
  <c r="AG2610" i="2"/>
  <c r="I2610" i="2"/>
  <c r="AJ2610" i="2"/>
  <c r="AJ2615" i="2"/>
  <c r="AH2615" i="2"/>
  <c r="AG2620" i="2"/>
  <c r="AD2624" i="2"/>
  <c r="AC2624" i="2"/>
  <c r="AE2624" i="2"/>
  <c r="AJ2624" i="2"/>
  <c r="AH2636" i="2"/>
  <c r="AI2714" i="2"/>
  <c r="AH2714" i="2"/>
  <c r="I2714" i="2"/>
  <c r="AG2714" i="2"/>
  <c r="AD2714" i="2"/>
  <c r="AC2714" i="2"/>
  <c r="AF2714" i="2"/>
  <c r="AE2714" i="2"/>
  <c r="AB2714" i="2"/>
  <c r="AJ2714" i="2"/>
  <c r="AG2723" i="2"/>
  <c r="I2723" i="2"/>
  <c r="AJ2723" i="2"/>
  <c r="AI2723" i="2"/>
  <c r="AH2723" i="2"/>
  <c r="AD2723" i="2"/>
  <c r="AF2723" i="2"/>
  <c r="AE2723" i="2"/>
  <c r="AC2723" i="2"/>
  <c r="AB2723" i="2"/>
  <c r="AE2629" i="2"/>
  <c r="AD2635" i="2"/>
  <c r="AD2644" i="2"/>
  <c r="AC2644" i="2"/>
  <c r="AI2644" i="2"/>
  <c r="I2644" i="2"/>
  <c r="AJ2644" i="2"/>
  <c r="AE2645" i="2"/>
  <c r="AD2652" i="2"/>
  <c r="AC2652" i="2"/>
  <c r="AE2652" i="2"/>
  <c r="AI2652" i="2"/>
  <c r="AB2654" i="2"/>
  <c r="AG2661" i="2"/>
  <c r="I2661" i="2"/>
  <c r="AF2661" i="2"/>
  <c r="AH2661" i="2"/>
  <c r="AB2661" i="2"/>
  <c r="AG2663" i="2"/>
  <c r="AJ2667" i="2"/>
  <c r="AF2667" i="2"/>
  <c r="AB2667" i="2"/>
  <c r="AI2667" i="2"/>
  <c r="AB2671" i="2"/>
  <c r="AG2673" i="2"/>
  <c r="I2673" i="2"/>
  <c r="AF2673" i="2"/>
  <c r="AJ2673" i="2"/>
  <c r="AD2673" i="2"/>
  <c r="AD2632" i="2"/>
  <c r="AC2632" i="2"/>
  <c r="AH2632" i="2"/>
  <c r="AG2637" i="2"/>
  <c r="I2637" i="2"/>
  <c r="AF2637" i="2"/>
  <c r="AJ2637" i="2"/>
  <c r="AI2645" i="2"/>
  <c r="AB2650" i="2"/>
  <c r="AJ2662" i="2"/>
  <c r="AI2662" i="2"/>
  <c r="I2662" i="2"/>
  <c r="AE2662" i="2"/>
  <c r="AC2671" i="2"/>
  <c r="AJ2690" i="2"/>
  <c r="AI2690" i="2"/>
  <c r="AH2690" i="2"/>
  <c r="I2690" i="2"/>
  <c r="AF2690" i="2"/>
  <c r="AE2690" i="2"/>
  <c r="AD2690" i="2"/>
  <c r="AG2629" i="2"/>
  <c r="I2629" i="2"/>
  <c r="AF2629" i="2"/>
  <c r="AH2629" i="2"/>
  <c r="AJ2629" i="2"/>
  <c r="AD2650" i="2"/>
  <c r="AD2654" i="2"/>
  <c r="AB2665" i="2"/>
  <c r="I2667" i="2"/>
  <c r="AD2668" i="2"/>
  <c r="AC2668" i="2"/>
  <c r="AE2668" i="2"/>
  <c r="AI2668" i="2"/>
  <c r="I2668" i="2"/>
  <c r="AE2671" i="2"/>
  <c r="AD2687" i="2"/>
  <c r="AC2687" i="2"/>
  <c r="AG2687" i="2"/>
  <c r="AJ2635" i="2"/>
  <c r="AG2635" i="2"/>
  <c r="AG2645" i="2"/>
  <c r="I2645" i="2"/>
  <c r="AF2645" i="2"/>
  <c r="AH2645" i="2"/>
  <c r="AB2645" i="2"/>
  <c r="AE2650" i="2"/>
  <c r="AH2663" i="2"/>
  <c r="AD2663" i="2"/>
  <c r="AC2665" i="2"/>
  <c r="AF2671" i="2"/>
  <c r="AB2675" i="2"/>
  <c r="AJ2675" i="2"/>
  <c r="AF2675" i="2"/>
  <c r="AI2675" i="2"/>
  <c r="AD2605" i="2"/>
  <c r="AG2621" i="2"/>
  <c r="I2621" i="2"/>
  <c r="AF2621" i="2"/>
  <c r="AH2635" i="2"/>
  <c r="AJ2638" i="2"/>
  <c r="AI2638" i="2"/>
  <c r="AE2638" i="2"/>
  <c r="AH2638" i="2"/>
  <c r="AG2641" i="2"/>
  <c r="I2641" i="2"/>
  <c r="AF2641" i="2"/>
  <c r="AD2641" i="2"/>
  <c r="AG2649" i="2"/>
  <c r="I2649" i="2"/>
  <c r="AF2649" i="2"/>
  <c r="AJ2649" i="2"/>
  <c r="AD2649" i="2"/>
  <c r="AF2650" i="2"/>
  <c r="AG2653" i="2"/>
  <c r="I2653" i="2"/>
  <c r="AF2653" i="2"/>
  <c r="AH2653" i="2"/>
  <c r="AG2654" i="2"/>
  <c r="AG2657" i="2"/>
  <c r="I2657" i="2"/>
  <c r="AF2657" i="2"/>
  <c r="AD2657" i="2"/>
  <c r="AJ2657" i="2"/>
  <c r="AD2659" i="2"/>
  <c r="I2663" i="2"/>
  <c r="AE2665" i="2"/>
  <c r="AG2669" i="2"/>
  <c r="I2669" i="2"/>
  <c r="AF2669" i="2"/>
  <c r="AH2669" i="2"/>
  <c r="AB2669" i="2"/>
  <c r="AG2671" i="2"/>
  <c r="AE2605" i="2"/>
  <c r="AE2609" i="2"/>
  <c r="AH2621" i="2"/>
  <c r="AG2623" i="2"/>
  <c r="AG2625" i="2"/>
  <c r="I2625" i="2"/>
  <c r="AF2625" i="2"/>
  <c r="AI2625" i="2"/>
  <c r="I2635" i="2"/>
  <c r="AI2635" i="2"/>
  <c r="AG2650" i="2"/>
  <c r="AE2659" i="2"/>
  <c r="AH2665" i="2"/>
  <c r="AJ2670" i="2"/>
  <c r="AI2670" i="2"/>
  <c r="AE2670" i="2"/>
  <c r="I2670" i="2"/>
  <c r="AI2671" i="2"/>
  <c r="I2675" i="2"/>
  <c r="AD2676" i="2"/>
  <c r="AC2676" i="2"/>
  <c r="AB2676" i="2"/>
  <c r="AJ2676" i="2"/>
  <c r="I2676" i="2"/>
  <c r="AF2676" i="2"/>
  <c r="AB2690" i="2"/>
  <c r="AI2621" i="2"/>
  <c r="AJ2630" i="2"/>
  <c r="AI2630" i="2"/>
  <c r="AH2630" i="2"/>
  <c r="I2638" i="2"/>
  <c r="AJ2646" i="2"/>
  <c r="AI2646" i="2"/>
  <c r="I2646" i="2"/>
  <c r="AJ2654" i="2"/>
  <c r="AI2654" i="2"/>
  <c r="AE2654" i="2"/>
  <c r="AC2661" i="2"/>
  <c r="AB2662" i="2"/>
  <c r="AB2673" i="2"/>
  <c r="AB2687" i="2"/>
  <c r="AC2690" i="2"/>
  <c r="AD2726" i="2"/>
  <c r="AC2726" i="2"/>
  <c r="AF2726" i="2"/>
  <c r="AE2726" i="2"/>
  <c r="AB2726" i="2"/>
  <c r="I2726" i="2"/>
  <c r="AI2726" i="2"/>
  <c r="AJ2726" i="2"/>
  <c r="AH2726" i="2"/>
  <c r="AG2726" i="2"/>
  <c r="AJ2650" i="2"/>
  <c r="AI2650" i="2"/>
  <c r="AC2650" i="2"/>
  <c r="AH2671" i="2"/>
  <c r="AD2671" i="2"/>
  <c r="AC2673" i="2"/>
  <c r="AG2690" i="2"/>
  <c r="AI2713" i="2"/>
  <c r="AD2713" i="2"/>
  <c r="AC2713" i="2"/>
  <c r="AB2713" i="2"/>
  <c r="AG2713" i="2"/>
  <c r="AF2713" i="2"/>
  <c r="AE2713" i="2"/>
  <c r="I2713" i="2"/>
  <c r="AJ2713" i="2"/>
  <c r="AH2713" i="2"/>
  <c r="AD2628" i="2"/>
  <c r="AC2628" i="2"/>
  <c r="AG2628" i="2"/>
  <c r="I2630" i="2"/>
  <c r="AC2637" i="2"/>
  <c r="AD2639" i="2"/>
  <c r="AI2639" i="2"/>
  <c r="AE2644" i="2"/>
  <c r="AB2652" i="2"/>
  <c r="I2654" i="2"/>
  <c r="AF2659" i="2"/>
  <c r="AB2659" i="2"/>
  <c r="AJ2659" i="2"/>
  <c r="AI2659" i="2"/>
  <c r="AE2661" i="2"/>
  <c r="AD2662" i="2"/>
  <c r="AB2663" i="2"/>
  <c r="AG2665" i="2"/>
  <c r="I2665" i="2"/>
  <c r="AF2665" i="2"/>
  <c r="AJ2665" i="2"/>
  <c r="AD2665" i="2"/>
  <c r="AD2667" i="2"/>
  <c r="I2671" i="2"/>
  <c r="AE2673" i="2"/>
  <c r="AF2704" i="2"/>
  <c r="AJ2704" i="2"/>
  <c r="AI2704" i="2"/>
  <c r="AH2704" i="2"/>
  <c r="I2704" i="2"/>
  <c r="AD2704" i="2"/>
  <c r="AC2704" i="2"/>
  <c r="AI2705" i="2"/>
  <c r="AB2705" i="2"/>
  <c r="AJ2705" i="2"/>
  <c r="AH2705" i="2"/>
  <c r="I2705" i="2"/>
  <c r="AE2705" i="2"/>
  <c r="AD2640" i="2"/>
  <c r="AC2640" i="2"/>
  <c r="AG2640" i="2"/>
  <c r="AJ2642" i="2"/>
  <c r="AI2642" i="2"/>
  <c r="AG2642" i="2"/>
  <c r="AD2664" i="2"/>
  <c r="AC2664" i="2"/>
  <c r="AG2664" i="2"/>
  <c r="AJ2666" i="2"/>
  <c r="AI2666" i="2"/>
  <c r="AG2666" i="2"/>
  <c r="AD2680" i="2"/>
  <c r="AC2680" i="2"/>
  <c r="AB2680" i="2"/>
  <c r="AH2680" i="2"/>
  <c r="AJ2682" i="2"/>
  <c r="AI2682" i="2"/>
  <c r="AH2682" i="2"/>
  <c r="AG2682" i="2"/>
  <c r="AD2683" i="2"/>
  <c r="AD2696" i="2"/>
  <c r="AC2696" i="2"/>
  <c r="AB2696" i="2"/>
  <c r="AI2696" i="2"/>
  <c r="AC2699" i="2"/>
  <c r="AB2702" i="2"/>
  <c r="AB2710" i="2"/>
  <c r="AI2710" i="2"/>
  <c r="AH2710" i="2"/>
  <c r="I2710" i="2"/>
  <c r="AE2710" i="2"/>
  <c r="AJ2721" i="2"/>
  <c r="I2721" i="2"/>
  <c r="AI2721" i="2"/>
  <c r="AG2721" i="2"/>
  <c r="AF2721" i="2"/>
  <c r="AC2721" i="2"/>
  <c r="AI2709" i="2"/>
  <c r="AJ2709" i="2"/>
  <c r="AH2709" i="2"/>
  <c r="I2709" i="2"/>
  <c r="AG2709" i="2"/>
  <c r="AD2709" i="2"/>
  <c r="AC2709" i="2"/>
  <c r="AC2715" i="2"/>
  <c r="AI2715" i="2"/>
  <c r="AH2715" i="2"/>
  <c r="I2715" i="2"/>
  <c r="AE2715" i="2"/>
  <c r="AD2656" i="2"/>
  <c r="AC2656" i="2"/>
  <c r="AG2656" i="2"/>
  <c r="AJ2658" i="2"/>
  <c r="AI2658" i="2"/>
  <c r="AG2658" i="2"/>
  <c r="AJ2678" i="2"/>
  <c r="AI2678" i="2"/>
  <c r="AH2678" i="2"/>
  <c r="AG2678" i="2"/>
  <c r="AD2679" i="2"/>
  <c r="AH2683" i="2"/>
  <c r="AB2686" i="2"/>
  <c r="AD2692" i="2"/>
  <c r="AC2692" i="2"/>
  <c r="AB2692" i="2"/>
  <c r="AH2692" i="2"/>
  <c r="AD2695" i="2"/>
  <c r="AF2702" i="2"/>
  <c r="AF2703" i="2"/>
  <c r="AC2705" i="2"/>
  <c r="AB2721" i="2"/>
  <c r="AC2761" i="2"/>
  <c r="AI2761" i="2"/>
  <c r="AE2761" i="2"/>
  <c r="AD2761" i="2"/>
  <c r="AB2761" i="2"/>
  <c r="I2761" i="2"/>
  <c r="AJ2761" i="2"/>
  <c r="AH2761" i="2"/>
  <c r="AG2761" i="2"/>
  <c r="AF2761" i="2"/>
  <c r="AC2686" i="2"/>
  <c r="AH2699" i="2"/>
  <c r="AI2699" i="2"/>
  <c r="AH2702" i="2"/>
  <c r="AG2703" i="2"/>
  <c r="AB2704" i="2"/>
  <c r="AD2705" i="2"/>
  <c r="AD2686" i="2"/>
  <c r="AD2688" i="2"/>
  <c r="AC2688" i="2"/>
  <c r="AB2688" i="2"/>
  <c r="AH2688" i="2"/>
  <c r="I2692" i="2"/>
  <c r="AJ2692" i="2"/>
  <c r="AJ2699" i="2"/>
  <c r="AE2704" i="2"/>
  <c r="AF2705" i="2"/>
  <c r="AB2709" i="2"/>
  <c r="AD2710" i="2"/>
  <c r="AB2715" i="2"/>
  <c r="AE2721" i="2"/>
  <c r="AE2709" i="2"/>
  <c r="AD2715" i="2"/>
  <c r="AD2672" i="2"/>
  <c r="AC2672" i="2"/>
  <c r="AG2672" i="2"/>
  <c r="AJ2674" i="2"/>
  <c r="AI2674" i="2"/>
  <c r="AG2674" i="2"/>
  <c r="AH2679" i="2"/>
  <c r="AD2684" i="2"/>
  <c r="AC2684" i="2"/>
  <c r="AB2684" i="2"/>
  <c r="AH2684" i="2"/>
  <c r="AH2695" i="2"/>
  <c r="AI2695" i="2"/>
  <c r="AJ2702" i="2"/>
  <c r="AG2702" i="2"/>
  <c r="AC2703" i="2"/>
  <c r="AE2703" i="2"/>
  <c r="AD2703" i="2"/>
  <c r="AB2703" i="2"/>
  <c r="AJ2703" i="2"/>
  <c r="AF2709" i="2"/>
  <c r="AG2710" i="2"/>
  <c r="AF2715" i="2"/>
  <c r="AJ2686" i="2"/>
  <c r="AI2686" i="2"/>
  <c r="AH2686" i="2"/>
  <c r="AG2686" i="2"/>
  <c r="AJ2695" i="2"/>
  <c r="AD2700" i="2"/>
  <c r="AC2700" i="2"/>
  <c r="AB2700" i="2"/>
  <c r="AI2700" i="2"/>
  <c r="I2702" i="2"/>
  <c r="AG2715" i="2"/>
  <c r="AB2782" i="2"/>
  <c r="AJ2782" i="2"/>
  <c r="AH2782" i="2"/>
  <c r="I2782" i="2"/>
  <c r="AI2782" i="2"/>
  <c r="AE2782" i="2"/>
  <c r="AD2782" i="2"/>
  <c r="AC2782" i="2"/>
  <c r="AF2707" i="2"/>
  <c r="AE2717" i="2"/>
  <c r="AD2719" i="2"/>
  <c r="AH2768" i="2"/>
  <c r="AF2768" i="2"/>
  <c r="AD2768" i="2"/>
  <c r="AC2768" i="2"/>
  <c r="AB2768" i="2"/>
  <c r="I2768" i="2"/>
  <c r="AJ2768" i="2"/>
  <c r="AI2768" i="2"/>
  <c r="AF2782" i="2"/>
  <c r="AE2694" i="2"/>
  <c r="AE2698" i="2"/>
  <c r="AG2707" i="2"/>
  <c r="AG2712" i="2"/>
  <c r="AF2717" i="2"/>
  <c r="AG2727" i="2"/>
  <c r="I2727" i="2"/>
  <c r="AE2727" i="2"/>
  <c r="AD2727" i="2"/>
  <c r="AC2727" i="2"/>
  <c r="AI2727" i="2"/>
  <c r="AF2732" i="2"/>
  <c r="AG2732" i="2"/>
  <c r="AE2732" i="2"/>
  <c r="AD2732" i="2"/>
  <c r="AJ2732" i="2"/>
  <c r="AF2740" i="2"/>
  <c r="AG2740" i="2"/>
  <c r="AE2740" i="2"/>
  <c r="AD2740" i="2"/>
  <c r="AJ2740" i="2"/>
  <c r="AI2745" i="2"/>
  <c r="AJ2745" i="2"/>
  <c r="I2745" i="2"/>
  <c r="AF2745" i="2"/>
  <c r="AE2745" i="2"/>
  <c r="AC2745" i="2"/>
  <c r="AB2745" i="2"/>
  <c r="AC2757" i="2"/>
  <c r="AI2757" i="2"/>
  <c r="AG2757" i="2"/>
  <c r="AF2757" i="2"/>
  <c r="AE2757" i="2"/>
  <c r="AD2757" i="2"/>
  <c r="I2757" i="2"/>
  <c r="AF2766" i="2"/>
  <c r="AB2766" i="2"/>
  <c r="I2766" i="2"/>
  <c r="AI2766" i="2"/>
  <c r="AH2766" i="2"/>
  <c r="AE2766" i="2"/>
  <c r="AD2766" i="2"/>
  <c r="AG2782" i="2"/>
  <c r="AE2750" i="2"/>
  <c r="AD2750" i="2"/>
  <c r="AC2750" i="2"/>
  <c r="AI2750" i="2"/>
  <c r="I2750" i="2"/>
  <c r="AH2750" i="2"/>
  <c r="AC2773" i="2"/>
  <c r="AI2773" i="2"/>
  <c r="I2773" i="2"/>
  <c r="AH2773" i="2"/>
  <c r="AG2773" i="2"/>
  <c r="AE2773" i="2"/>
  <c r="AD2773" i="2"/>
  <c r="AC2719" i="2"/>
  <c r="AB2719" i="2"/>
  <c r="AG2719" i="2"/>
  <c r="AI2856" i="2"/>
  <c r="AH2856" i="2"/>
  <c r="I2856" i="2"/>
  <c r="AG2856" i="2"/>
  <c r="AE2856" i="2"/>
  <c r="AC2856" i="2"/>
  <c r="AB2856" i="2"/>
  <c r="AJ2856" i="2"/>
  <c r="AF2856" i="2"/>
  <c r="AD2856" i="2"/>
  <c r="AE2677" i="2"/>
  <c r="AE2681" i="2"/>
  <c r="AH2694" i="2"/>
  <c r="AH2698" i="2"/>
  <c r="AE2701" i="2"/>
  <c r="AE2706" i="2"/>
  <c r="AJ2707" i="2"/>
  <c r="AE2711" i="2"/>
  <c r="AJ2712" i="2"/>
  <c r="AD2716" i="2"/>
  <c r="AJ2717" i="2"/>
  <c r="AH2719" i="2"/>
  <c r="AJ2728" i="2"/>
  <c r="AI2728" i="2"/>
  <c r="AH2728" i="2"/>
  <c r="I2728" i="2"/>
  <c r="AF2744" i="2"/>
  <c r="AI2744" i="2"/>
  <c r="AD2744" i="2"/>
  <c r="AC2744" i="2"/>
  <c r="AB2744" i="2"/>
  <c r="AJ2744" i="2"/>
  <c r="AH2744" i="2"/>
  <c r="I2744" i="2"/>
  <c r="AC2747" i="2"/>
  <c r="AJ2747" i="2"/>
  <c r="AI2747" i="2"/>
  <c r="I2747" i="2"/>
  <c r="AF2747" i="2"/>
  <c r="AE2747" i="2"/>
  <c r="AB2747" i="2"/>
  <c r="AI2749" i="2"/>
  <c r="AH2749" i="2"/>
  <c r="I2749" i="2"/>
  <c r="AJ2749" i="2"/>
  <c r="AE2749" i="2"/>
  <c r="AD2749" i="2"/>
  <c r="AB2749" i="2"/>
  <c r="AB2757" i="2"/>
  <c r="AC2766" i="2"/>
  <c r="AE2768" i="2"/>
  <c r="AB2779" i="2"/>
  <c r="AJ2779" i="2"/>
  <c r="AH2779" i="2"/>
  <c r="I2779" i="2"/>
  <c r="AI2779" i="2"/>
  <c r="AF2779" i="2"/>
  <c r="AE2779" i="2"/>
  <c r="AG2784" i="2"/>
  <c r="AJ2784" i="2"/>
  <c r="AI2784" i="2"/>
  <c r="I2784" i="2"/>
  <c r="AF2784" i="2"/>
  <c r="AD2784" i="2"/>
  <c r="AC2784" i="2"/>
  <c r="AH2784" i="2"/>
  <c r="AE2788" i="2"/>
  <c r="AD2788" i="2"/>
  <c r="AB2788" i="2"/>
  <c r="AG2788" i="2"/>
  <c r="AC2788" i="2"/>
  <c r="AJ2788" i="2"/>
  <c r="AI2788" i="2"/>
  <c r="AH2788" i="2"/>
  <c r="I2788" i="2"/>
  <c r="AF2677" i="2"/>
  <c r="AI2694" i="2"/>
  <c r="AF2706" i="2"/>
  <c r="AF2711" i="2"/>
  <c r="AE2716" i="2"/>
  <c r="I2719" i="2"/>
  <c r="AI2719" i="2"/>
  <c r="AB2740" i="2"/>
  <c r="AF2742" i="2"/>
  <c r="AE2742" i="2"/>
  <c r="AD2742" i="2"/>
  <c r="AJ2742" i="2"/>
  <c r="AI2742" i="2"/>
  <c r="I2742" i="2"/>
  <c r="AB2750" i="2"/>
  <c r="AI2753" i="2"/>
  <c r="AC2753" i="2"/>
  <c r="AJ2753" i="2"/>
  <c r="I2753" i="2"/>
  <c r="AH2753" i="2"/>
  <c r="AE2753" i="2"/>
  <c r="AD2753" i="2"/>
  <c r="AH2757" i="2"/>
  <c r="AG2766" i="2"/>
  <c r="AG2768" i="2"/>
  <c r="AB2773" i="2"/>
  <c r="I2677" i="2"/>
  <c r="AG2716" i="2"/>
  <c r="AJ2719" i="2"/>
  <c r="AF2750" i="2"/>
  <c r="AF2773" i="2"/>
  <c r="AJ2792" i="2"/>
  <c r="AI2792" i="2"/>
  <c r="AE2792" i="2"/>
  <c r="AC2792" i="2"/>
  <c r="AB2792" i="2"/>
  <c r="I2792" i="2"/>
  <c r="AD2792" i="2"/>
  <c r="AH2792" i="2"/>
  <c r="AG2846" i="2"/>
  <c r="I2846" i="2"/>
  <c r="AI2846" i="2"/>
  <c r="AE2846" i="2"/>
  <c r="AJ2846" i="2"/>
  <c r="AH2846" i="2"/>
  <c r="AF2846" i="2"/>
  <c r="AD2846" i="2"/>
  <c r="AC2846" i="2"/>
  <c r="AB2846" i="2"/>
  <c r="AJ2724" i="2"/>
  <c r="AF2724" i="2"/>
  <c r="AF2729" i="2"/>
  <c r="AD2735" i="2"/>
  <c r="AC2737" i="2"/>
  <c r="AF2748" i="2"/>
  <c r="AC2748" i="2"/>
  <c r="AH2748" i="2"/>
  <c r="AF2752" i="2"/>
  <c r="AH2752" i="2"/>
  <c r="AF2754" i="2"/>
  <c r="AB2754" i="2"/>
  <c r="AJ2754" i="2"/>
  <c r="I2754" i="2"/>
  <c r="AI2754" i="2"/>
  <c r="AH2760" i="2"/>
  <c r="AF2760" i="2"/>
  <c r="AD2760" i="2"/>
  <c r="AC2760" i="2"/>
  <c r="AJ2795" i="2"/>
  <c r="AB2795" i="2"/>
  <c r="AH2795" i="2"/>
  <c r="AF2795" i="2"/>
  <c r="AE2795" i="2"/>
  <c r="AD2795" i="2"/>
  <c r="I2795" i="2"/>
  <c r="AB2800" i="2"/>
  <c r="AC2800" i="2"/>
  <c r="I2800" i="2"/>
  <c r="AI2800" i="2"/>
  <c r="AJ2800" i="2"/>
  <c r="AH2800" i="2"/>
  <c r="AJ2812" i="2"/>
  <c r="AI2812" i="2"/>
  <c r="AH2812" i="2"/>
  <c r="I2812" i="2"/>
  <c r="AG2812" i="2"/>
  <c r="AF2812" i="2"/>
  <c r="AE2812" i="2"/>
  <c r="AD2812" i="2"/>
  <c r="AB2812" i="2"/>
  <c r="AC2812" i="2"/>
  <c r="AG2802" i="2"/>
  <c r="I2802" i="2"/>
  <c r="AJ2802" i="2"/>
  <c r="AI2802" i="2"/>
  <c r="AF2802" i="2"/>
  <c r="AE2802" i="2"/>
  <c r="AD2802" i="2"/>
  <c r="AC2802" i="2"/>
  <c r="AB2802" i="2"/>
  <c r="AH2802" i="2"/>
  <c r="AG2731" i="2"/>
  <c r="I2731" i="2"/>
  <c r="AF2731" i="2"/>
  <c r="AI2733" i="2"/>
  <c r="AD2733" i="2"/>
  <c r="AG2733" i="2"/>
  <c r="AG2735" i="2"/>
  <c r="AC2739" i="2"/>
  <c r="AI2739" i="2"/>
  <c r="AF2739" i="2"/>
  <c r="AB2756" i="2"/>
  <c r="AF2758" i="2"/>
  <c r="AB2758" i="2"/>
  <c r="AJ2758" i="2"/>
  <c r="AC2765" i="2"/>
  <c r="AI2765" i="2"/>
  <c r="AE2765" i="2"/>
  <c r="AD2765" i="2"/>
  <c r="AG2795" i="2"/>
  <c r="AG2798" i="2"/>
  <c r="I2798" i="2"/>
  <c r="AD2798" i="2"/>
  <c r="AC2798" i="2"/>
  <c r="AB2798" i="2"/>
  <c r="AJ2798" i="2"/>
  <c r="AI2798" i="2"/>
  <c r="AH2798" i="2"/>
  <c r="AE2798" i="2"/>
  <c r="AF2798" i="2"/>
  <c r="AE2800" i="2"/>
  <c r="AJ2819" i="2"/>
  <c r="AI2819" i="2"/>
  <c r="AE2819" i="2"/>
  <c r="AD2819" i="2"/>
  <c r="AC2819" i="2"/>
  <c r="AB2819" i="2"/>
  <c r="AH2819" i="2"/>
  <c r="AG2819" i="2"/>
  <c r="AF2819" i="2"/>
  <c r="I2819" i="2"/>
  <c r="AD2865" i="2"/>
  <c r="AC2865" i="2"/>
  <c r="AB2865" i="2"/>
  <c r="AJ2865" i="2"/>
  <c r="AG2865" i="2"/>
  <c r="AF2865" i="2"/>
  <c r="AE2865" i="2"/>
  <c r="I2865" i="2"/>
  <c r="AI2865" i="2"/>
  <c r="AH2865" i="2"/>
  <c r="AH2733" i="2"/>
  <c r="AH2735" i="2"/>
  <c r="AG2737" i="2"/>
  <c r="AG2739" i="2"/>
  <c r="AC2743" i="2"/>
  <c r="AD2743" i="2"/>
  <c r="AG2743" i="2"/>
  <c r="AH2772" i="2"/>
  <c r="AF2772" i="2"/>
  <c r="AD2772" i="2"/>
  <c r="AC2772" i="2"/>
  <c r="AJ2787" i="2"/>
  <c r="AI2787" i="2"/>
  <c r="I2787" i="2"/>
  <c r="AF2787" i="2"/>
  <c r="AE2787" i="2"/>
  <c r="AC2787" i="2"/>
  <c r="AI2795" i="2"/>
  <c r="AF2800" i="2"/>
  <c r="AD2813" i="2"/>
  <c r="AE2813" i="2"/>
  <c r="AC2813" i="2"/>
  <c r="AB2813" i="2"/>
  <c r="AI2813" i="2"/>
  <c r="AH2813" i="2"/>
  <c r="AG2813" i="2"/>
  <c r="AF2813" i="2"/>
  <c r="I2813" i="2"/>
  <c r="AJ2720" i="2"/>
  <c r="AF2720" i="2"/>
  <c r="AF2725" i="2"/>
  <c r="AF2730" i="2"/>
  <c r="AD2734" i="2"/>
  <c r="AE2738" i="2"/>
  <c r="AJ2743" i="2"/>
  <c r="AB2752" i="2"/>
  <c r="AC2754" i="2"/>
  <c r="AG2756" i="2"/>
  <c r="AB2760" i="2"/>
  <c r="AF2770" i="2"/>
  <c r="AB2770" i="2"/>
  <c r="AD2770" i="2"/>
  <c r="AC2770" i="2"/>
  <c r="AD2797" i="2"/>
  <c r="AJ2797" i="2"/>
  <c r="AI2797" i="2"/>
  <c r="I2797" i="2"/>
  <c r="AG2797" i="2"/>
  <c r="AE2797" i="2"/>
  <c r="AC2797" i="2"/>
  <c r="AB2797" i="2"/>
  <c r="AJ2803" i="2"/>
  <c r="AD2803" i="2"/>
  <c r="AC2803" i="2"/>
  <c r="AB2803" i="2"/>
  <c r="AE2803" i="2"/>
  <c r="AD2805" i="2"/>
  <c r="AI2805" i="2"/>
  <c r="AH2805" i="2"/>
  <c r="AG2805" i="2"/>
  <c r="AF2805" i="2"/>
  <c r="AE2805" i="2"/>
  <c r="AB2805" i="2"/>
  <c r="AJ2813" i="2"/>
  <c r="AD2845" i="2"/>
  <c r="AC2845" i="2"/>
  <c r="AG2845" i="2"/>
  <c r="AF2845" i="2"/>
  <c r="AE2845" i="2"/>
  <c r="AB2845" i="2"/>
  <c r="AJ2845" i="2"/>
  <c r="AI2845" i="2"/>
  <c r="AH2845" i="2"/>
  <c r="I2845" i="2"/>
  <c r="AG2720" i="2"/>
  <c r="AG2730" i="2"/>
  <c r="AB2748" i="2"/>
  <c r="AC2752" i="2"/>
  <c r="AD2754" i="2"/>
  <c r="AE2760" i="2"/>
  <c r="I2770" i="2"/>
  <c r="AB2787" i="2"/>
  <c r="I2803" i="2"/>
  <c r="AF2722" i="2"/>
  <c r="AC2724" i="2"/>
  <c r="I2725" i="2"/>
  <c r="I2730" i="2"/>
  <c r="AH2730" i="2"/>
  <c r="AI2734" i="2"/>
  <c r="AF2734" i="2"/>
  <c r="AD2738" i="2"/>
  <c r="AG2738" i="2"/>
  <c r="AD2748" i="2"/>
  <c r="AD2752" i="2"/>
  <c r="AE2754" i="2"/>
  <c r="AH2756" i="2"/>
  <c r="AF2756" i="2"/>
  <c r="AJ2756" i="2"/>
  <c r="AG2760" i="2"/>
  <c r="AD2787" i="2"/>
  <c r="AF2830" i="2"/>
  <c r="AB2820" i="2"/>
  <c r="AJ2820" i="2"/>
  <c r="AI2820" i="2"/>
  <c r="I2820" i="2"/>
  <c r="AG2820" i="2"/>
  <c r="AF2820" i="2"/>
  <c r="AE2820" i="2"/>
  <c r="AD2820" i="2"/>
  <c r="AC2820" i="2"/>
  <c r="AB2888" i="2"/>
  <c r="AG2888" i="2"/>
  <c r="AF2888" i="2"/>
  <c r="AE2888" i="2"/>
  <c r="AD2888" i="2"/>
  <c r="AC2888" i="2"/>
  <c r="AI2888" i="2"/>
  <c r="AH2888" i="2"/>
  <c r="I2888" i="2"/>
  <c r="AJ2888" i="2"/>
  <c r="AG2850" i="2"/>
  <c r="I2850" i="2"/>
  <c r="AC2850" i="2"/>
  <c r="AF2850" i="2"/>
  <c r="AE2850" i="2"/>
  <c r="AD2850" i="2"/>
  <c r="AB2850" i="2"/>
  <c r="AJ2850" i="2"/>
  <c r="AI2850" i="2"/>
  <c r="AH2850" i="2"/>
  <c r="AG2736" i="2"/>
  <c r="AF2741" i="2"/>
  <c r="AF2746" i="2"/>
  <c r="AF2751" i="2"/>
  <c r="AH2764" i="2"/>
  <c r="AF2764" i="2"/>
  <c r="AI2764" i="2"/>
  <c r="AC2769" i="2"/>
  <c r="AI2769" i="2"/>
  <c r="AH2769" i="2"/>
  <c r="AJ2843" i="2"/>
  <c r="AC2843" i="2"/>
  <c r="AE2843" i="2"/>
  <c r="AD2843" i="2"/>
  <c r="AB2843" i="2"/>
  <c r="AI2843" i="2"/>
  <c r="AH2843" i="2"/>
  <c r="AG2843" i="2"/>
  <c r="AF2843" i="2"/>
  <c r="AF2762" i="2"/>
  <c r="AB2762" i="2"/>
  <c r="AI2762" i="2"/>
  <c r="AF2774" i="2"/>
  <c r="AB2774" i="2"/>
  <c r="AI2774" i="2"/>
  <c r="AG2810" i="2"/>
  <c r="I2810" i="2"/>
  <c r="AC2810" i="2"/>
  <c r="AB2810" i="2"/>
  <c r="AJ2810" i="2"/>
  <c r="AH2810" i="2"/>
  <c r="AG2830" i="2"/>
  <c r="I2830" i="2"/>
  <c r="AJ2830" i="2"/>
  <c r="AD2830" i="2"/>
  <c r="AC2830" i="2"/>
  <c r="AB2830" i="2"/>
  <c r="AI2830" i="2"/>
  <c r="AJ2851" i="2"/>
  <c r="AH2851" i="2"/>
  <c r="I2851" i="2"/>
  <c r="AG2851" i="2"/>
  <c r="AE2851" i="2"/>
  <c r="AB2851" i="2"/>
  <c r="AI2851" i="2"/>
  <c r="AF2851" i="2"/>
  <c r="AD2851" i="2"/>
  <c r="AD2821" i="2"/>
  <c r="AG2821" i="2"/>
  <c r="AF2821" i="2"/>
  <c r="AE2821" i="2"/>
  <c r="AC2821" i="2"/>
  <c r="AB2821" i="2"/>
  <c r="AJ2827" i="2"/>
  <c r="AF2827" i="2"/>
  <c r="AE2827" i="2"/>
  <c r="AD2827" i="2"/>
  <c r="AC2827" i="2"/>
  <c r="AJ2835" i="2"/>
  <c r="AF2835" i="2"/>
  <c r="AE2835" i="2"/>
  <c r="AD2835" i="2"/>
  <c r="AC2835" i="2"/>
  <c r="AB2835" i="2"/>
  <c r="AB2884" i="2"/>
  <c r="AG2884" i="2"/>
  <c r="AF2884" i="2"/>
  <c r="AE2884" i="2"/>
  <c r="AD2884" i="2"/>
  <c r="AC2884" i="2"/>
  <c r="AJ2884" i="2"/>
  <c r="AI2884" i="2"/>
  <c r="AH2884" i="2"/>
  <c r="AD2828" i="2"/>
  <c r="AJ2828" i="2"/>
  <c r="AG2834" i="2"/>
  <c r="I2834" i="2"/>
  <c r="AI2834" i="2"/>
  <c r="AJ2834" i="2"/>
  <c r="AH2834" i="2"/>
  <c r="AD2861" i="2"/>
  <c r="AI2861" i="2"/>
  <c r="AH2861" i="2"/>
  <c r="I2861" i="2"/>
  <c r="AG2861" i="2"/>
  <c r="AE2861" i="2"/>
  <c r="AJ2861" i="2"/>
  <c r="AF2861" i="2"/>
  <c r="AC2861" i="2"/>
  <c r="AB2861" i="2"/>
  <c r="AC2755" i="2"/>
  <c r="AC2759" i="2"/>
  <c r="AG2786" i="2"/>
  <c r="I2786" i="2"/>
  <c r="AH2786" i="2"/>
  <c r="AD2786" i="2"/>
  <c r="AJ2786" i="2"/>
  <c r="AD2789" i="2"/>
  <c r="AJ2789" i="2"/>
  <c r="AI2789" i="2"/>
  <c r="AG2789" i="2"/>
  <c r="AF2790" i="2"/>
  <c r="AD2793" i="2"/>
  <c r="AE2793" i="2"/>
  <c r="AC2793" i="2"/>
  <c r="AB2793" i="2"/>
  <c r="AJ2793" i="2"/>
  <c r="AF2808" i="2"/>
  <c r="AG2817" i="2"/>
  <c r="AG2822" i="2"/>
  <c r="I2822" i="2"/>
  <c r="AJ2822" i="2"/>
  <c r="AF2824" i="2"/>
  <c r="I2827" i="2"/>
  <c r="I2835" i="2"/>
  <c r="AD2906" i="2"/>
  <c r="AC2906" i="2"/>
  <c r="AI2906" i="2"/>
  <c r="AE2906" i="2"/>
  <c r="AB2906" i="2"/>
  <c r="I2906" i="2"/>
  <c r="AJ2906" i="2"/>
  <c r="AH2906" i="2"/>
  <c r="AG2906" i="2"/>
  <c r="AF2906" i="2"/>
  <c r="AJ2855" i="2"/>
  <c r="AD2855" i="2"/>
  <c r="AC2855" i="2"/>
  <c r="AB2855" i="2"/>
  <c r="AG2855" i="2"/>
  <c r="AF2855" i="2"/>
  <c r="AE2855" i="2"/>
  <c r="AF2896" i="2"/>
  <c r="AB2896" i="2"/>
  <c r="AI2896" i="2"/>
  <c r="AH2896" i="2"/>
  <c r="AG2896" i="2"/>
  <c r="AE2896" i="2"/>
  <c r="AD2896" i="2"/>
  <c r="AC2896" i="2"/>
  <c r="AJ2896" i="2"/>
  <c r="AF2775" i="2"/>
  <c r="AE2781" i="2"/>
  <c r="AB2785" i="2"/>
  <c r="I2793" i="2"/>
  <c r="AJ2807" i="2"/>
  <c r="AI2807" i="2"/>
  <c r="AH2807" i="2"/>
  <c r="I2807" i="2"/>
  <c r="AH2808" i="2"/>
  <c r="AJ2815" i="2"/>
  <c r="AB2815" i="2"/>
  <c r="AE2815" i="2"/>
  <c r="AD2815" i="2"/>
  <c r="AC2815" i="2"/>
  <c r="AI2817" i="2"/>
  <c r="AD2837" i="2"/>
  <c r="AF2837" i="2"/>
  <c r="AE2837" i="2"/>
  <c r="AC2837" i="2"/>
  <c r="AB2837" i="2"/>
  <c r="I2896" i="2"/>
  <c r="AC2903" i="2"/>
  <c r="AJ2903" i="2"/>
  <c r="AH2903" i="2"/>
  <c r="AI2903" i="2"/>
  <c r="AG2903" i="2"/>
  <c r="AF2903" i="2"/>
  <c r="AE2903" i="2"/>
  <c r="AD2903" i="2"/>
  <c r="AB2903" i="2"/>
  <c r="I2903" i="2"/>
  <c r="AB2777" i="2"/>
  <c r="AC2785" i="2"/>
  <c r="AG2790" i="2"/>
  <c r="I2790" i="2"/>
  <c r="AB2790" i="2"/>
  <c r="AJ2790" i="2"/>
  <c r="AI2824" i="2"/>
  <c r="AJ2824" i="2"/>
  <c r="AB2834" i="2"/>
  <c r="AJ2839" i="2"/>
  <c r="AH2839" i="2"/>
  <c r="I2839" i="2"/>
  <c r="AE2839" i="2"/>
  <c r="AD2839" i="2"/>
  <c r="AC2839" i="2"/>
  <c r="AB2839" i="2"/>
  <c r="AJ2840" i="2"/>
  <c r="AI2840" i="2"/>
  <c r="I2840" i="2"/>
  <c r="AH2840" i="2"/>
  <c r="I2855" i="2"/>
  <c r="AD2857" i="2"/>
  <c r="AJ2857" i="2"/>
  <c r="AC2857" i="2"/>
  <c r="AB2857" i="2"/>
  <c r="I2857" i="2"/>
  <c r="AG2857" i="2"/>
  <c r="AD2808" i="2"/>
  <c r="AC2808" i="2"/>
  <c r="AB2808" i="2"/>
  <c r="AJ2808" i="2"/>
  <c r="AG2816" i="2"/>
  <c r="AJ2816" i="2"/>
  <c r="AI2816" i="2"/>
  <c r="I2816" i="2"/>
  <c r="AD2817" i="2"/>
  <c r="AF2817" i="2"/>
  <c r="AE2817" i="2"/>
  <c r="AC2817" i="2"/>
  <c r="AB2817" i="2"/>
  <c r="AB2827" i="2"/>
  <c r="AG2835" i="2"/>
  <c r="AG2854" i="2"/>
  <c r="I2854" i="2"/>
  <c r="AJ2854" i="2"/>
  <c r="AH2854" i="2"/>
  <c r="AI2854" i="2"/>
  <c r="AF2854" i="2"/>
  <c r="AE2854" i="2"/>
  <c r="AD2854" i="2"/>
  <c r="AC2854" i="2"/>
  <c r="AH2855" i="2"/>
  <c r="AE2857" i="2"/>
  <c r="AE2777" i="2"/>
  <c r="AJ2783" i="2"/>
  <c r="AB2783" i="2"/>
  <c r="AF2783" i="2"/>
  <c r="AG2785" i="2"/>
  <c r="I2808" i="2"/>
  <c r="I2817" i="2"/>
  <c r="AG2818" i="2"/>
  <c r="I2818" i="2"/>
  <c r="AD2818" i="2"/>
  <c r="AJ2818" i="2"/>
  <c r="AH2821" i="2"/>
  <c r="AD2822" i="2"/>
  <c r="AG2827" i="2"/>
  <c r="AE2828" i="2"/>
  <c r="AJ2832" i="2"/>
  <c r="AI2832" i="2"/>
  <c r="I2832" i="2"/>
  <c r="AE2834" i="2"/>
  <c r="AH2835" i="2"/>
  <c r="AB2840" i="2"/>
  <c r="AI2855" i="2"/>
  <c r="AF2857" i="2"/>
  <c r="AG2862" i="2"/>
  <c r="I2862" i="2"/>
  <c r="AJ2862" i="2"/>
  <c r="AF2862" i="2"/>
  <c r="AE2862" i="2"/>
  <c r="AD2862" i="2"/>
  <c r="AC2862" i="2"/>
  <c r="AB2862" i="2"/>
  <c r="AD2877" i="2"/>
  <c r="AB2877" i="2"/>
  <c r="AJ2877" i="2"/>
  <c r="AI2877" i="2"/>
  <c r="I2877" i="2"/>
  <c r="AH2877" i="2"/>
  <c r="AG2911" i="2"/>
  <c r="I2911" i="2"/>
  <c r="AC2911" i="2"/>
  <c r="AB2911" i="2"/>
  <c r="AI2911" i="2"/>
  <c r="AH2911" i="2"/>
  <c r="AF2911" i="2"/>
  <c r="AE2911" i="2"/>
  <c r="AD2911" i="2"/>
  <c r="AB2892" i="2"/>
  <c r="AF2892" i="2"/>
  <c r="AE2892" i="2"/>
  <c r="AD2892" i="2"/>
  <c r="AC2892" i="2"/>
  <c r="AE2925" i="2"/>
  <c r="AC2925" i="2"/>
  <c r="I2925" i="2"/>
  <c r="AJ2925" i="2"/>
  <c r="AH2925" i="2"/>
  <c r="AG2925" i="2"/>
  <c r="AD2925" i="2"/>
  <c r="AI2925" i="2"/>
  <c r="AF2925" i="2"/>
  <c r="AB2925" i="2"/>
  <c r="AJ2911" i="2"/>
  <c r="AG2919" i="2"/>
  <c r="I2919" i="2"/>
  <c r="AI2919" i="2"/>
  <c r="AE2919" i="2"/>
  <c r="AD2919" i="2"/>
  <c r="AC2919" i="2"/>
  <c r="AJ2919" i="2"/>
  <c r="AH2919" i="2"/>
  <c r="AF2919" i="2"/>
  <c r="AB2919" i="2"/>
  <c r="AJ2864" i="2"/>
  <c r="AI2864" i="2"/>
  <c r="AH2864" i="2"/>
  <c r="I2864" i="2"/>
  <c r="AG2864" i="2"/>
  <c r="AE2864" i="2"/>
  <c r="AC2877" i="2"/>
  <c r="AC2899" i="2"/>
  <c r="AJ2899" i="2"/>
  <c r="AH2899" i="2"/>
  <c r="AB2899" i="2"/>
  <c r="I2899" i="2"/>
  <c r="AG2794" i="2"/>
  <c r="I2794" i="2"/>
  <c r="AF2794" i="2"/>
  <c r="AD2796" i="2"/>
  <c r="AJ2799" i="2"/>
  <c r="AF2799" i="2"/>
  <c r="AC2801" i="2"/>
  <c r="AC2806" i="2"/>
  <c r="AF2809" i="2"/>
  <c r="AC2811" i="2"/>
  <c r="AG2814" i="2"/>
  <c r="I2814" i="2"/>
  <c r="AJ2814" i="2"/>
  <c r="AH2814" i="2"/>
  <c r="AC2823" i="2"/>
  <c r="AC2825" i="2"/>
  <c r="AB2829" i="2"/>
  <c r="AG2838" i="2"/>
  <c r="I2838" i="2"/>
  <c r="AC2838" i="2"/>
  <c r="AH2838" i="2"/>
  <c r="AG2842" i="2"/>
  <c r="I2842" i="2"/>
  <c r="AH2842" i="2"/>
  <c r="AH2844" i="2"/>
  <c r="I2844" i="2"/>
  <c r="AG2844" i="2"/>
  <c r="AE2847" i="2"/>
  <c r="AJ2852" i="2"/>
  <c r="AI2852" i="2"/>
  <c r="AD2869" i="2"/>
  <c r="AJ2869" i="2"/>
  <c r="AI2869" i="2"/>
  <c r="AH2869" i="2"/>
  <c r="I2869" i="2"/>
  <c r="AG2869" i="2"/>
  <c r="AE2869" i="2"/>
  <c r="AG2870" i="2"/>
  <c r="I2870" i="2"/>
  <c r="AC2870" i="2"/>
  <c r="AB2870" i="2"/>
  <c r="AJ2870" i="2"/>
  <c r="AE2877" i="2"/>
  <c r="AG2892" i="2"/>
  <c r="AE2825" i="2"/>
  <c r="AC2829" i="2"/>
  <c r="AI2838" i="2"/>
  <c r="AI2842" i="2"/>
  <c r="AI2844" i="2"/>
  <c r="AF2847" i="2"/>
  <c r="AD2849" i="2"/>
  <c r="AH2849" i="2"/>
  <c r="I2849" i="2"/>
  <c r="AI2849" i="2"/>
  <c r="AJ2867" i="2"/>
  <c r="AI2867" i="2"/>
  <c r="AG2867" i="2"/>
  <c r="AF2877" i="2"/>
  <c r="AH2892" i="2"/>
  <c r="AD2899" i="2"/>
  <c r="AJ2904" i="2"/>
  <c r="AF2904" i="2"/>
  <c r="AD2904" i="2"/>
  <c r="AB2904" i="2"/>
  <c r="AH2904" i="2"/>
  <c r="AG2904" i="2"/>
  <c r="AE2904" i="2"/>
  <c r="AC2904" i="2"/>
  <c r="AJ2791" i="2"/>
  <c r="AF2791" i="2"/>
  <c r="AF2801" i="2"/>
  <c r="AF2825" i="2"/>
  <c r="AJ2838" i="2"/>
  <c r="AJ2842" i="2"/>
  <c r="AJ2844" i="2"/>
  <c r="AJ2849" i="2"/>
  <c r="I2852" i="2"/>
  <c r="AJ2859" i="2"/>
  <c r="AI2859" i="2"/>
  <c r="AG2859" i="2"/>
  <c r="I2867" i="2"/>
  <c r="AJ2872" i="2"/>
  <c r="AI2872" i="2"/>
  <c r="AH2872" i="2"/>
  <c r="I2872" i="2"/>
  <c r="AG2872" i="2"/>
  <c r="AG2877" i="2"/>
  <c r="AI2892" i="2"/>
  <c r="AE2899" i="2"/>
  <c r="AG2806" i="2"/>
  <c r="I2806" i="2"/>
  <c r="AF2806" i="2"/>
  <c r="AJ2811" i="2"/>
  <c r="AF2811" i="2"/>
  <c r="AJ2823" i="2"/>
  <c r="AD2823" i="2"/>
  <c r="AG2823" i="2"/>
  <c r="AG2825" i="2"/>
  <c r="AD2829" i="2"/>
  <c r="AI2829" i="2"/>
  <c r="AF2829" i="2"/>
  <c r="AJ2847" i="2"/>
  <c r="AH2847" i="2"/>
  <c r="AB2864" i="2"/>
  <c r="AF2899" i="2"/>
  <c r="AJ2916" i="2"/>
  <c r="AC2916" i="2"/>
  <c r="AB2916" i="2"/>
  <c r="AH2916" i="2"/>
  <c r="I2916" i="2"/>
  <c r="AI2916" i="2"/>
  <c r="AG2916" i="2"/>
  <c r="AF2916" i="2"/>
  <c r="AE2916" i="2"/>
  <c r="AG2927" i="2"/>
  <c r="I2927" i="2"/>
  <c r="AB2927" i="2"/>
  <c r="AD2927" i="2"/>
  <c r="AC2927" i="2"/>
  <c r="AJ2927" i="2"/>
  <c r="AI2927" i="2"/>
  <c r="AH2927" i="2"/>
  <c r="AG2829" i="2"/>
  <c r="AD2833" i="2"/>
  <c r="AC2833" i="2"/>
  <c r="AG2833" i="2"/>
  <c r="AI2847" i="2"/>
  <c r="AD2860" i="2"/>
  <c r="AC2860" i="2"/>
  <c r="AB2860" i="2"/>
  <c r="AJ2860" i="2"/>
  <c r="AC2864" i="2"/>
  <c r="AB2867" i="2"/>
  <c r="AD2870" i="2"/>
  <c r="AB2872" i="2"/>
  <c r="AJ2875" i="2"/>
  <c r="AC2875" i="2"/>
  <c r="AB2875" i="2"/>
  <c r="AI2875" i="2"/>
  <c r="AG2899" i="2"/>
  <c r="AJ2924" i="2"/>
  <c r="AH2924" i="2"/>
  <c r="I2924" i="2"/>
  <c r="AB2924" i="2"/>
  <c r="AG2924" i="2"/>
  <c r="AI2924" i="2"/>
  <c r="AF2924" i="2"/>
  <c r="AE2924" i="2"/>
  <c r="AD2924" i="2"/>
  <c r="AC2924" i="2"/>
  <c r="AJ2879" i="2"/>
  <c r="AH2879" i="2"/>
  <c r="AF2879" i="2"/>
  <c r="AD2881" i="2"/>
  <c r="AB2881" i="2"/>
  <c r="AG2881" i="2"/>
  <c r="AG2879" i="2"/>
  <c r="AH2881" i="2"/>
  <c r="AJ2883" i="2"/>
  <c r="AH2883" i="2"/>
  <c r="AF2883" i="2"/>
  <c r="AG2923" i="2"/>
  <c r="I2923" i="2"/>
  <c r="AH2923" i="2"/>
  <c r="AC2923" i="2"/>
  <c r="AF2923" i="2"/>
  <c r="AE2923" i="2"/>
  <c r="AD2923" i="2"/>
  <c r="AJ2932" i="2"/>
  <c r="AE2932" i="2"/>
  <c r="AB2932" i="2"/>
  <c r="AH2932" i="2"/>
  <c r="AG2932" i="2"/>
  <c r="AF2932" i="2"/>
  <c r="AC2932" i="2"/>
  <c r="I2932" i="2"/>
  <c r="AJ2974" i="2"/>
  <c r="AC2974" i="2"/>
  <c r="AH2974" i="2"/>
  <c r="I2974" i="2"/>
  <c r="AI2974" i="2"/>
  <c r="AE2974" i="2"/>
  <c r="AG2974" i="2"/>
  <c r="AF2974" i="2"/>
  <c r="AD2974" i="2"/>
  <c r="AB2974" i="2"/>
  <c r="AG2826" i="2"/>
  <c r="I2826" i="2"/>
  <c r="AF2826" i="2"/>
  <c r="AJ2831" i="2"/>
  <c r="AF2831" i="2"/>
  <c r="AF2841" i="2"/>
  <c r="AC2848" i="2"/>
  <c r="AB2853" i="2"/>
  <c r="AB2858" i="2"/>
  <c r="AB2863" i="2"/>
  <c r="AB2868" i="2"/>
  <c r="AG2874" i="2"/>
  <c r="I2874" i="2"/>
  <c r="AF2874" i="2"/>
  <c r="I2879" i="2"/>
  <c r="AI2879" i="2"/>
  <c r="AC2880" i="2"/>
  <c r="I2881" i="2"/>
  <c r="AI2881" i="2"/>
  <c r="AG2883" i="2"/>
  <c r="AJ2887" i="2"/>
  <c r="AH2887" i="2"/>
  <c r="AG2887" i="2"/>
  <c r="AD2934" i="2"/>
  <c r="AB2934" i="2"/>
  <c r="AJ2934" i="2"/>
  <c r="AI2934" i="2"/>
  <c r="AH2934" i="2"/>
  <c r="I2934" i="2"/>
  <c r="AG2934" i="2"/>
  <c r="AE2934" i="2"/>
  <c r="AC2934" i="2"/>
  <c r="AD2880" i="2"/>
  <c r="AJ2881" i="2"/>
  <c r="I2883" i="2"/>
  <c r="AI2883" i="2"/>
  <c r="AI2887" i="2"/>
  <c r="AJ2891" i="2"/>
  <c r="AH2891" i="2"/>
  <c r="AG2891" i="2"/>
  <c r="AC2895" i="2"/>
  <c r="AJ2895" i="2"/>
  <c r="AH2895" i="2"/>
  <c r="AI2895" i="2"/>
  <c r="AF2900" i="2"/>
  <c r="AB2900" i="2"/>
  <c r="AJ2900" i="2"/>
  <c r="AE2853" i="2"/>
  <c r="AD2858" i="2"/>
  <c r="AD2863" i="2"/>
  <c r="AG2866" i="2"/>
  <c r="I2866" i="2"/>
  <c r="AF2866" i="2"/>
  <c r="AD2868" i="2"/>
  <c r="AJ2871" i="2"/>
  <c r="AF2871" i="2"/>
  <c r="AC2873" i="2"/>
  <c r="AI2874" i="2"/>
  <c r="AE2880" i="2"/>
  <c r="I2887" i="2"/>
  <c r="AI2891" i="2"/>
  <c r="I2900" i="2"/>
  <c r="AF2853" i="2"/>
  <c r="AE2868" i="2"/>
  <c r="AE2873" i="2"/>
  <c r="AG2858" i="2"/>
  <c r="I2858" i="2"/>
  <c r="AF2858" i="2"/>
  <c r="AJ2863" i="2"/>
  <c r="AF2863" i="2"/>
  <c r="AF2873" i="2"/>
  <c r="AB2948" i="2"/>
  <c r="AF2948" i="2"/>
  <c r="AD2948" i="2"/>
  <c r="AC2948" i="2"/>
  <c r="AJ2948" i="2"/>
  <c r="AI2948" i="2"/>
  <c r="AH2948" i="2"/>
  <c r="AG2948" i="2"/>
  <c r="AE2948" i="2"/>
  <c r="I2948" i="2"/>
  <c r="AJ2933" i="2"/>
  <c r="AG2933" i="2"/>
  <c r="AE2933" i="2"/>
  <c r="AD2933" i="2"/>
  <c r="AC2933" i="2"/>
  <c r="AH2933" i="2"/>
  <c r="AF2933" i="2"/>
  <c r="AB2933" i="2"/>
  <c r="I2933" i="2"/>
  <c r="AE2878" i="2"/>
  <c r="AE2882" i="2"/>
  <c r="AB2885" i="2"/>
  <c r="AB2889" i="2"/>
  <c r="AB2893" i="2"/>
  <c r="AB2897" i="2"/>
  <c r="AB2901" i="2"/>
  <c r="AD2905" i="2"/>
  <c r="AJ2908" i="2"/>
  <c r="AF2908" i="2"/>
  <c r="AC2910" i="2"/>
  <c r="AF2918" i="2"/>
  <c r="AH2935" i="2"/>
  <c r="I2935" i="2"/>
  <c r="AI2935" i="2"/>
  <c r="AE2935" i="2"/>
  <c r="AD2935" i="2"/>
  <c r="AC2935" i="2"/>
  <c r="AB2935" i="2"/>
  <c r="AD2955" i="2"/>
  <c r="AF2955" i="2"/>
  <c r="AE2955" i="2"/>
  <c r="AC2955" i="2"/>
  <c r="AB2955" i="2"/>
  <c r="I2878" i="2"/>
  <c r="I2882" i="2"/>
  <c r="AD2885" i="2"/>
  <c r="AF2905" i="2"/>
  <c r="AF2910" i="2"/>
  <c r="AC2912" i="2"/>
  <c r="AC2917" i="2"/>
  <c r="AJ2920" i="2"/>
  <c r="AG2920" i="2"/>
  <c r="AD2922" i="2"/>
  <c r="AG2922" i="2"/>
  <c r="AD2975" i="2"/>
  <c r="AB2975" i="2"/>
  <c r="AJ2975" i="2"/>
  <c r="AF2975" i="2"/>
  <c r="AH2975" i="2"/>
  <c r="AG2975" i="2"/>
  <c r="AI2975" i="2"/>
  <c r="AE2975" i="2"/>
  <c r="AC2975" i="2"/>
  <c r="I2975" i="2"/>
  <c r="AG2905" i="2"/>
  <c r="AG2910" i="2"/>
  <c r="AG2915" i="2"/>
  <c r="I2915" i="2"/>
  <c r="AF2915" i="2"/>
  <c r="AD2917" i="2"/>
  <c r="AH2922" i="2"/>
  <c r="AJ2928" i="2"/>
  <c r="AG2928" i="2"/>
  <c r="AE2928" i="2"/>
  <c r="AD2928" i="2"/>
  <c r="AC2928" i="2"/>
  <c r="AH2950" i="2"/>
  <c r="AG2950" i="2"/>
  <c r="I2950" i="2"/>
  <c r="AC2950" i="2"/>
  <c r="AJ2950" i="2"/>
  <c r="I2955" i="2"/>
  <c r="AF2939" i="2"/>
  <c r="AD2939" i="2"/>
  <c r="AC2939" i="2"/>
  <c r="AB2939" i="2"/>
  <c r="AB2952" i="2"/>
  <c r="AD2952" i="2"/>
  <c r="AJ2952" i="2"/>
  <c r="AI2952" i="2"/>
  <c r="I2952" i="2"/>
  <c r="AH2952" i="2"/>
  <c r="AI2905" i="2"/>
  <c r="AG2907" i="2"/>
  <c r="I2907" i="2"/>
  <c r="AF2907" i="2"/>
  <c r="AI2910" i="2"/>
  <c r="AJ2912" i="2"/>
  <c r="AF2912" i="2"/>
  <c r="AF2917" i="2"/>
  <c r="AJ2922" i="2"/>
  <c r="AJ2929" i="2"/>
  <c r="AI2929" i="2"/>
  <c r="AH2929" i="2"/>
  <c r="I2929" i="2"/>
  <c r="AD2930" i="2"/>
  <c r="AE2930" i="2"/>
  <c r="AB2930" i="2"/>
  <c r="AJ2930" i="2"/>
  <c r="AG2955" i="2"/>
  <c r="AE2909" i="2"/>
  <c r="AJ2910" i="2"/>
  <c r="AG2912" i="2"/>
  <c r="AJ2915" i="2"/>
  <c r="AG2917" i="2"/>
  <c r="AB2950" i="2"/>
  <c r="AH2955" i="2"/>
  <c r="AI2907" i="2"/>
  <c r="I2912" i="2"/>
  <c r="AH2912" i="2"/>
  <c r="AF2914" i="2"/>
  <c r="I2917" i="2"/>
  <c r="I2930" i="2"/>
  <c r="AD2950" i="2"/>
  <c r="AC2952" i="2"/>
  <c r="AI2955" i="2"/>
  <c r="AH2959" i="2"/>
  <c r="I2959" i="2"/>
  <c r="AD2959" i="2"/>
  <c r="AC2959" i="2"/>
  <c r="AB2959" i="2"/>
  <c r="AJ2959" i="2"/>
  <c r="AG2976" i="2"/>
  <c r="I2976" i="2"/>
  <c r="AH2976" i="2"/>
  <c r="AC2976" i="2"/>
  <c r="AJ2976" i="2"/>
  <c r="AD2976" i="2"/>
  <c r="AB2976" i="2"/>
  <c r="AI2976" i="2"/>
  <c r="AF2976" i="2"/>
  <c r="AE2976" i="2"/>
  <c r="AG2939" i="2"/>
  <c r="AH2942" i="2"/>
  <c r="AG2942" i="2"/>
  <c r="AE2942" i="2"/>
  <c r="AD2942" i="2"/>
  <c r="AC2942" i="2"/>
  <c r="AB2942" i="2"/>
  <c r="AF2950" i="2"/>
  <c r="AF2952" i="2"/>
  <c r="AG2966" i="2"/>
  <c r="AG2980" i="2"/>
  <c r="I2980" i="2"/>
  <c r="AB2980" i="2"/>
  <c r="AE2980" i="2"/>
  <c r="AC2980" i="2"/>
  <c r="AI2980" i="2"/>
  <c r="AH2980" i="2"/>
  <c r="AF2980" i="2"/>
  <c r="AF2926" i="2"/>
  <c r="AG2936" i="2"/>
  <c r="AD2938" i="2"/>
  <c r="AC2940" i="2"/>
  <c r="AG2943" i="2"/>
  <c r="AE2947" i="2"/>
  <c r="AC2951" i="2"/>
  <c r="AD2954" i="2"/>
  <c r="AD2956" i="2"/>
  <c r="AB2958" i="2"/>
  <c r="AC2960" i="2"/>
  <c r="AG2963" i="2"/>
  <c r="I2966" i="2"/>
  <c r="AJ2966" i="2"/>
  <c r="AB2970" i="2"/>
  <c r="AF2972" i="2"/>
  <c r="AJ2985" i="2"/>
  <c r="AE2985" i="2"/>
  <c r="AC2985" i="2"/>
  <c r="AB2985" i="2"/>
  <c r="AH2985" i="2"/>
  <c r="AF2985" i="2"/>
  <c r="AD2985" i="2"/>
  <c r="I2985" i="2"/>
  <c r="AI2985" i="2"/>
  <c r="AG2931" i="2"/>
  <c r="I2931" i="2"/>
  <c r="AF2931" i="2"/>
  <c r="AD2951" i="2"/>
  <c r="AE2954" i="2"/>
  <c r="AD2960" i="2"/>
  <c r="AJ2969" i="2"/>
  <c r="AF2969" i="2"/>
  <c r="AH2969" i="2"/>
  <c r="AC2970" i="2"/>
  <c r="AH2972" i="2"/>
  <c r="AH2938" i="2"/>
  <c r="AG2938" i="2"/>
  <c r="I2938" i="2"/>
  <c r="AF2938" i="2"/>
  <c r="AH2947" i="2"/>
  <c r="I2947" i="2"/>
  <c r="AG2947" i="2"/>
  <c r="AF2954" i="2"/>
  <c r="AB2962" i="2"/>
  <c r="AJ2994" i="2"/>
  <c r="AI2994" i="2"/>
  <c r="AF2994" i="2"/>
  <c r="AE2994" i="2"/>
  <c r="AD2994" i="2"/>
  <c r="AC2994" i="2"/>
  <c r="AB2994" i="2"/>
  <c r="I2994" i="2"/>
  <c r="AH2994" i="2"/>
  <c r="AG2994" i="2"/>
  <c r="AD3007" i="2"/>
  <c r="AE3007" i="2"/>
  <c r="AI3007" i="2"/>
  <c r="AH3007" i="2"/>
  <c r="AG3007" i="2"/>
  <c r="AF3007" i="2"/>
  <c r="AC3007" i="2"/>
  <c r="AB3007" i="2"/>
  <c r="I3007" i="2"/>
  <c r="AJ3007" i="2"/>
  <c r="AI2938" i="2"/>
  <c r="AB2940" i="2"/>
  <c r="AD2940" i="2"/>
  <c r="AG2940" i="2"/>
  <c r="AC2944" i="2"/>
  <c r="AI2947" i="2"/>
  <c r="AG2954" i="2"/>
  <c r="AB2956" i="2"/>
  <c r="AH2956" i="2"/>
  <c r="I2956" i="2"/>
  <c r="AG2956" i="2"/>
  <c r="AH2958" i="2"/>
  <c r="AC2958" i="2"/>
  <c r="AF2958" i="2"/>
  <c r="AF2960" i="2"/>
  <c r="AC2962" i="2"/>
  <c r="AJ2963" i="2"/>
  <c r="I2969" i="2"/>
  <c r="AF2970" i="2"/>
  <c r="AD2980" i="2"/>
  <c r="AG2985" i="2"/>
  <c r="AJ2938" i="2"/>
  <c r="AH2940" i="2"/>
  <c r="AJ2947" i="2"/>
  <c r="AG2951" i="2"/>
  <c r="I2954" i="2"/>
  <c r="AI2954" i="2"/>
  <c r="AG2960" i="2"/>
  <c r="AD2962" i="2"/>
  <c r="AG2972" i="2"/>
  <c r="I2972" i="2"/>
  <c r="AE2972" i="2"/>
  <c r="AB2972" i="2"/>
  <c r="AJ2980" i="2"/>
  <c r="AJ2954" i="2"/>
  <c r="AB2966" i="2"/>
  <c r="AH2970" i="2"/>
  <c r="AH2962" i="2"/>
  <c r="AG2962" i="2"/>
  <c r="I2962" i="2"/>
  <c r="AF2962" i="2"/>
  <c r="AC2966" i="2"/>
  <c r="AI2970" i="2"/>
  <c r="AB2944" i="2"/>
  <c r="AH2944" i="2"/>
  <c r="I2944" i="2"/>
  <c r="AG2944" i="2"/>
  <c r="AH2946" i="2"/>
  <c r="AC2946" i="2"/>
  <c r="AF2946" i="2"/>
  <c r="AJ2951" i="2"/>
  <c r="AJ2960" i="2"/>
  <c r="AI2962" i="2"/>
  <c r="AB2963" i="2"/>
  <c r="AB2964" i="2"/>
  <c r="AD2964" i="2"/>
  <c r="AG2964" i="2"/>
  <c r="AD2966" i="2"/>
  <c r="I2970" i="2"/>
  <c r="AJ2970" i="2"/>
  <c r="AJ2977" i="2"/>
  <c r="AF2977" i="2"/>
  <c r="AC2977" i="2"/>
  <c r="I2977" i="2"/>
  <c r="AE2978" i="2"/>
  <c r="AD2978" i="2"/>
  <c r="AJ2978" i="2"/>
  <c r="I2978" i="2"/>
  <c r="AH2978" i="2"/>
  <c r="AC2982" i="2"/>
  <c r="AG2982" i="2"/>
  <c r="AE2982" i="2"/>
  <c r="AB2982" i="2"/>
  <c r="AD2982" i="2"/>
  <c r="I2982" i="2"/>
  <c r="AG3035" i="2"/>
  <c r="AE3035" i="2"/>
  <c r="AC3035" i="2"/>
  <c r="AI3035" i="2"/>
  <c r="AH3035" i="2"/>
  <c r="AF3035" i="2"/>
  <c r="AD3035" i="2"/>
  <c r="AB3035" i="2"/>
  <c r="I3035" i="2"/>
  <c r="AJ3035" i="2"/>
  <c r="AG2967" i="2"/>
  <c r="AJ2997" i="2"/>
  <c r="AB2997" i="2"/>
  <c r="AH2997" i="2"/>
  <c r="AG2997" i="2"/>
  <c r="AF2997" i="2"/>
  <c r="AE2997" i="2"/>
  <c r="AD2997" i="2"/>
  <c r="AC2997" i="2"/>
  <c r="I2997" i="2"/>
  <c r="AG3041" i="2"/>
  <c r="I3041" i="2"/>
  <c r="AE3041" i="2"/>
  <c r="AJ3041" i="2"/>
  <c r="AI3041" i="2"/>
  <c r="AH3041" i="2"/>
  <c r="AF3041" i="2"/>
  <c r="AD3041" i="2"/>
  <c r="AC3041" i="2"/>
  <c r="AB3041" i="2"/>
  <c r="AF2987" i="2"/>
  <c r="AE2990" i="2"/>
  <c r="AC2990" i="2"/>
  <c r="AB2990" i="2"/>
  <c r="AI2990" i="2"/>
  <c r="AE2991" i="2"/>
  <c r="AC2992" i="2"/>
  <c r="AG2998" i="2"/>
  <c r="AE2998" i="2"/>
  <c r="AD2998" i="2"/>
  <c r="AJ2998" i="2"/>
  <c r="AC2999" i="2"/>
  <c r="AG3002" i="2"/>
  <c r="AC3004" i="2"/>
  <c r="AH3010" i="2"/>
  <c r="AI3022" i="2"/>
  <c r="AD3022" i="2"/>
  <c r="AC3022" i="2"/>
  <c r="AB3022" i="2"/>
  <c r="AJ3022" i="2"/>
  <c r="I3022" i="2"/>
  <c r="AH3022" i="2"/>
  <c r="AD2995" i="2"/>
  <c r="AE2995" i="2"/>
  <c r="AB2995" i="2"/>
  <c r="AI2995" i="2"/>
  <c r="AB3012" i="2"/>
  <c r="AB3014" i="2"/>
  <c r="AJ3014" i="2"/>
  <c r="AI3014" i="2"/>
  <c r="AH3014" i="2"/>
  <c r="I3014" i="2"/>
  <c r="AD3015" i="2"/>
  <c r="AI3015" i="2"/>
  <c r="AG3015" i="2"/>
  <c r="AC3015" i="2"/>
  <c r="AB3015" i="2"/>
  <c r="AF2971" i="2"/>
  <c r="AD2983" i="2"/>
  <c r="AH2983" i="2"/>
  <c r="I2983" i="2"/>
  <c r="AE2983" i="2"/>
  <c r="AI2983" i="2"/>
  <c r="AC2984" i="2"/>
  <c r="AJ2986" i="2"/>
  <c r="AH2986" i="2"/>
  <c r="I2986" i="2"/>
  <c r="AG2986" i="2"/>
  <c r="AC2988" i="2"/>
  <c r="I2990" i="2"/>
  <c r="AE2992" i="2"/>
  <c r="AJ2995" i="2"/>
  <c r="AC3000" i="2"/>
  <c r="AE3004" i="2"/>
  <c r="AF3005" i="2"/>
  <c r="AC3012" i="2"/>
  <c r="I3015" i="2"/>
  <c r="AG3023" i="2"/>
  <c r="AI3026" i="2"/>
  <c r="AF3026" i="2"/>
  <c r="AE3026" i="2"/>
  <c r="AD3026" i="2"/>
  <c r="AD2984" i="2"/>
  <c r="AD2987" i="2"/>
  <c r="AB2987" i="2"/>
  <c r="AI2987" i="2"/>
  <c r="AF2988" i="2"/>
  <c r="AB2989" i="2"/>
  <c r="AF2992" i="2"/>
  <c r="AB2993" i="2"/>
  <c r="I2995" i="2"/>
  <c r="AD2999" i="2"/>
  <c r="AJ2999" i="2"/>
  <c r="AI2999" i="2"/>
  <c r="AG2999" i="2"/>
  <c r="AE3000" i="2"/>
  <c r="AE3002" i="2"/>
  <c r="AB3002" i="2"/>
  <c r="AJ3002" i="2"/>
  <c r="AE3012" i="2"/>
  <c r="AF3025" i="2"/>
  <c r="AJ3025" i="2"/>
  <c r="AG3025" i="2"/>
  <c r="AE3025" i="2"/>
  <c r="AD3025" i="2"/>
  <c r="AC3025" i="2"/>
  <c r="AD2991" i="2"/>
  <c r="AJ2991" i="2"/>
  <c r="AH2991" i="2"/>
  <c r="I2991" i="2"/>
  <c r="AG2991" i="2"/>
  <c r="AC2993" i="2"/>
  <c r="AJ3009" i="2"/>
  <c r="AB3009" i="2"/>
  <c r="AI3009" i="2"/>
  <c r="AH3009" i="2"/>
  <c r="I3009" i="2"/>
  <c r="AG3010" i="2"/>
  <c r="AD3010" i="2"/>
  <c r="AC3010" i="2"/>
  <c r="AB3010" i="2"/>
  <c r="AF3012" i="2"/>
  <c r="AG2968" i="2"/>
  <c r="I2968" i="2"/>
  <c r="AF2968" i="2"/>
  <c r="AI2971" i="2"/>
  <c r="AJ2973" i="2"/>
  <c r="AF2973" i="2"/>
  <c r="AD2979" i="2"/>
  <c r="AJ2979" i="2"/>
  <c r="AG2979" i="2"/>
  <c r="AJ2981" i="2"/>
  <c r="AG2981" i="2"/>
  <c r="AH2981" i="2"/>
  <c r="I2987" i="2"/>
  <c r="AD2989" i="2"/>
  <c r="AF2993" i="2"/>
  <c r="I2999" i="2"/>
  <c r="I3002" i="2"/>
  <c r="I3010" i="2"/>
  <c r="AH3012" i="2"/>
  <c r="AF3022" i="2"/>
  <c r="AG2988" i="2"/>
  <c r="I2988" i="2"/>
  <c r="AH2988" i="2"/>
  <c r="AE2988" i="2"/>
  <c r="AD2988" i="2"/>
  <c r="AE2989" i="2"/>
  <c r="AG2992" i="2"/>
  <c r="I2992" i="2"/>
  <c r="AB2992" i="2"/>
  <c r="AJ2992" i="2"/>
  <c r="AH2993" i="2"/>
  <c r="AI3012" i="2"/>
  <c r="AC3014" i="2"/>
  <c r="AC3024" i="2"/>
  <c r="AG3024" i="2"/>
  <c r="I3024" i="2"/>
  <c r="AE3024" i="2"/>
  <c r="AD3024" i="2"/>
  <c r="AB3024" i="2"/>
  <c r="AJ3024" i="2"/>
  <c r="AC3049" i="2"/>
  <c r="AG3049" i="2"/>
  <c r="I3049" i="2"/>
  <c r="AJ3049" i="2"/>
  <c r="AF3049" i="2"/>
  <c r="AD3049" i="2"/>
  <c r="AB3049" i="2"/>
  <c r="AI3049" i="2"/>
  <c r="AH3049" i="2"/>
  <c r="AE3049" i="2"/>
  <c r="AG2984" i="2"/>
  <c r="I2984" i="2"/>
  <c r="AJ2984" i="2"/>
  <c r="AI2984" i="2"/>
  <c r="AG3000" i="2"/>
  <c r="I3000" i="2"/>
  <c r="AD3000" i="2"/>
  <c r="AB3000" i="2"/>
  <c r="AJ3000" i="2"/>
  <c r="AG3004" i="2"/>
  <c r="I3004" i="2"/>
  <c r="AB3004" i="2"/>
  <c r="AJ3004" i="2"/>
  <c r="AI3004" i="2"/>
  <c r="AJ3005" i="2"/>
  <c r="AG3005" i="2"/>
  <c r="AD3005" i="2"/>
  <c r="AC3005" i="2"/>
  <c r="AB3005" i="2"/>
  <c r="AD3014" i="2"/>
  <c r="AE3015" i="2"/>
  <c r="AJ2993" i="2"/>
  <c r="AG2993" i="2"/>
  <c r="AE2993" i="2"/>
  <c r="AD2993" i="2"/>
  <c r="AD3023" i="2"/>
  <c r="AJ3023" i="2"/>
  <c r="AI3023" i="2"/>
  <c r="I3023" i="2"/>
  <c r="AF3023" i="2"/>
  <c r="AE3023" i="2"/>
  <c r="AC3023" i="2"/>
  <c r="AB3023" i="2"/>
  <c r="AJ2989" i="2"/>
  <c r="AI2989" i="2"/>
  <c r="AH2989" i="2"/>
  <c r="I2993" i="2"/>
  <c r="AC2995" i="2"/>
  <c r="AG3012" i="2"/>
  <c r="I3012" i="2"/>
  <c r="AD3012" i="2"/>
  <c r="AJ3061" i="2"/>
  <c r="AF3061" i="2"/>
  <c r="I3061" i="2"/>
  <c r="AD3061" i="2"/>
  <c r="AB3061" i="2"/>
  <c r="M3061" i="2"/>
  <c r="AI3061" i="2"/>
  <c r="AH3061" i="2"/>
  <c r="AG3061" i="2"/>
  <c r="AE3061" i="2"/>
  <c r="AC3061" i="2"/>
  <c r="AG2996" i="2"/>
  <c r="I2996" i="2"/>
  <c r="AF2996" i="2"/>
  <c r="AJ3001" i="2"/>
  <c r="AF3001" i="2"/>
  <c r="AC3003" i="2"/>
  <c r="AC3008" i="2"/>
  <c r="AF3011" i="2"/>
  <c r="AC3013" i="2"/>
  <c r="AF3018" i="2"/>
  <c r="AC3020" i="2"/>
  <c r="AG3020" i="2"/>
  <c r="I3020" i="2"/>
  <c r="AH3020" i="2"/>
  <c r="AE3027" i="2"/>
  <c r="AE3029" i="2"/>
  <c r="AD3031" i="2"/>
  <c r="AG3031" i="2"/>
  <c r="AF3033" i="2"/>
  <c r="AJ3033" i="2"/>
  <c r="AH3033" i="2"/>
  <c r="AB3034" i="2"/>
  <c r="AF3037" i="2"/>
  <c r="AC3043" i="2"/>
  <c r="AE3047" i="2"/>
  <c r="G3066" i="2"/>
  <c r="F3065" i="2"/>
  <c r="AE3003" i="2"/>
  <c r="AD3013" i="2"/>
  <c r="AG3016" i="2"/>
  <c r="I3016" i="2"/>
  <c r="AF3016" i="2"/>
  <c r="AG3018" i="2"/>
  <c r="AB3021" i="2"/>
  <c r="AC3034" i="2"/>
  <c r="AH3037" i="2"/>
  <c r="AB3038" i="2"/>
  <c r="AC3039" i="2"/>
  <c r="AD3042" i="2"/>
  <c r="AD3043" i="2"/>
  <c r="AF3047" i="2"/>
  <c r="AF3003" i="2"/>
  <c r="AH3016" i="2"/>
  <c r="AH3018" i="2"/>
  <c r="AB3019" i="2"/>
  <c r="AC3021" i="2"/>
  <c r="AD3027" i="2"/>
  <c r="AG3027" i="2"/>
  <c r="AF3029" i="2"/>
  <c r="AJ3029" i="2"/>
  <c r="AH3029" i="2"/>
  <c r="AB3030" i="2"/>
  <c r="AB3032" i="2"/>
  <c r="AD3034" i="2"/>
  <c r="AI3037" i="2"/>
  <c r="AD3038" i="2"/>
  <c r="AD3039" i="2"/>
  <c r="AG3042" i="2"/>
  <c r="AE3043" i="2"/>
  <c r="AG3003" i="2"/>
  <c r="AG3008" i="2"/>
  <c r="I3008" i="2"/>
  <c r="AF3008" i="2"/>
  <c r="AJ3013" i="2"/>
  <c r="AF3013" i="2"/>
  <c r="AI3016" i="2"/>
  <c r="AB3017" i="2"/>
  <c r="I3018" i="2"/>
  <c r="AJ3018" i="2"/>
  <c r="AH3027" i="2"/>
  <c r="I3029" i="2"/>
  <c r="AI3029" i="2"/>
  <c r="AC3030" i="2"/>
  <c r="AE3034" i="2"/>
  <c r="AF3034" i="2"/>
  <c r="AG3037" i="2"/>
  <c r="I3037" i="2"/>
  <c r="AD3037" i="2"/>
  <c r="AB3037" i="2"/>
  <c r="AG3034" i="2"/>
  <c r="AB3057" i="2"/>
  <c r="AJ3057" i="2"/>
  <c r="AH3057" i="2"/>
  <c r="AF3057" i="2"/>
  <c r="I3057" i="2"/>
  <c r="AD3057" i="2"/>
  <c r="AE3057" i="2"/>
  <c r="M3057" i="2"/>
  <c r="AJ3003" i="2"/>
  <c r="AD3019" i="2"/>
  <c r="AG3019" i="2"/>
  <c r="AF3021" i="2"/>
  <c r="AJ3021" i="2"/>
  <c r="AH3021" i="2"/>
  <c r="AF3030" i="2"/>
  <c r="AC3032" i="2"/>
  <c r="AG3032" i="2"/>
  <c r="I3032" i="2"/>
  <c r="AH3032" i="2"/>
  <c r="AH3034" i="2"/>
  <c r="AJ3038" i="2"/>
  <c r="AC3038" i="2"/>
  <c r="AI3038" i="2"/>
  <c r="AG3038" i="2"/>
  <c r="AE3038" i="2"/>
  <c r="AC3053" i="2"/>
  <c r="AG3053" i="2"/>
  <c r="I3053" i="2"/>
  <c r="AI3053" i="2"/>
  <c r="AF3053" i="2"/>
  <c r="AE3053" i="2"/>
  <c r="AD3053" i="2"/>
  <c r="AB3053" i="2"/>
  <c r="AG3030" i="2"/>
  <c r="I3034" i="2"/>
  <c r="AJ3034" i="2"/>
  <c r="AI3043" i="2"/>
  <c r="AF3043" i="2"/>
  <c r="AJ3043" i="2"/>
  <c r="I3043" i="2"/>
  <c r="AH3043" i="2"/>
  <c r="AF3017" i="2"/>
  <c r="AJ3017" i="2"/>
  <c r="AH3017" i="2"/>
  <c r="AC3028" i="2"/>
  <c r="AG3028" i="2"/>
  <c r="I3028" i="2"/>
  <c r="AH3028" i="2"/>
  <c r="AH3030" i="2"/>
  <c r="AJ3032" i="2"/>
  <c r="AH3039" i="2"/>
  <c r="I3039" i="2"/>
  <c r="AB3039" i="2"/>
  <c r="AJ3039" i="2"/>
  <c r="AD3040" i="2"/>
  <c r="AG3040" i="2"/>
  <c r="AE3040" i="2"/>
  <c r="AC3040" i="2"/>
  <c r="AB3040" i="2"/>
  <c r="AF3042" i="2"/>
  <c r="AJ3042" i="2"/>
  <c r="AE3042" i="2"/>
  <c r="AC3042" i="2"/>
  <c r="AB3042" i="2"/>
  <c r="AI3047" i="2"/>
  <c r="AH3047" i="2"/>
  <c r="AC3047" i="2"/>
  <c r="AB3047" i="2"/>
  <c r="AJ3047" i="2"/>
  <c r="I3047" i="2"/>
  <c r="AB3063" i="2"/>
  <c r="AJ3063" i="2"/>
  <c r="AH3063" i="2"/>
  <c r="AF3063" i="2"/>
  <c r="I3063" i="2"/>
  <c r="AD3063" i="2"/>
  <c r="AG3063" i="2"/>
  <c r="AC3063" i="2"/>
  <c r="M3063" i="2"/>
  <c r="F3064" i="2"/>
  <c r="AB3044" i="2"/>
  <c r="AC3046" i="2"/>
  <c r="AD3052" i="2"/>
  <c r="AG3052" i="2"/>
  <c r="AF3054" i="2"/>
  <c r="AB3054" i="2"/>
  <c r="AJ3054" i="2"/>
  <c r="AH3054" i="2"/>
  <c r="AD3058" i="2"/>
  <c r="AJ3058" i="2"/>
  <c r="AH3058" i="2"/>
  <c r="AF3058" i="2"/>
  <c r="I3058" i="2"/>
  <c r="AI3058" i="2"/>
  <c r="AC3044" i="2"/>
  <c r="AD3046" i="2"/>
  <c r="AD3048" i="2"/>
  <c r="AG3048" i="2"/>
  <c r="AF3050" i="2"/>
  <c r="AJ3050" i="2"/>
  <c r="AH3050" i="2"/>
  <c r="AB3051" i="2"/>
  <c r="I3052" i="2"/>
  <c r="AI3052" i="2"/>
  <c r="F3059" i="2"/>
  <c r="AD3044" i="2"/>
  <c r="AG3044" i="2"/>
  <c r="AF3046" i="2"/>
  <c r="AJ3046" i="2"/>
  <c r="AH3046" i="2"/>
  <c r="AD3051" i="2"/>
  <c r="F3060" i="2"/>
  <c r="AG3051" i="2"/>
  <c r="F3062" i="2"/>
  <c r="AF3036" i="2"/>
  <c r="AC3045" i="2"/>
  <c r="AG3045" i="2"/>
  <c r="I3045" i="2"/>
  <c r="AH3045" i="2"/>
  <c r="AE3052" i="2"/>
  <c r="AG3054" i="2"/>
  <c r="AE3058" i="2"/>
  <c r="AB3056" i="2"/>
  <c r="AD3056" i="2"/>
  <c r="I3056" i="2"/>
  <c r="AF3056" i="2"/>
  <c r="AH3056" i="2"/>
  <c r="F3059" i="4" l="1"/>
  <c r="E3058" i="4"/>
  <c r="AC3057" i="4"/>
  <c r="H3057" i="4"/>
  <c r="AD3057" i="4"/>
  <c r="L3057" i="4"/>
  <c r="AA3057" i="4"/>
  <c r="AB3057" i="4"/>
  <c r="AF3065" i="2"/>
  <c r="I3065" i="2"/>
  <c r="AB3065" i="2"/>
  <c r="AJ3065" i="2"/>
  <c r="AH3065" i="2"/>
  <c r="AE3065" i="2"/>
  <c r="M3065" i="2"/>
  <c r="AI3065" i="2"/>
  <c r="AG3065" i="2"/>
  <c r="AD3065" i="2"/>
  <c r="AC3065" i="2"/>
  <c r="AD3064" i="2"/>
  <c r="AJ3064" i="2"/>
  <c r="AH3064" i="2"/>
  <c r="AF3064" i="2"/>
  <c r="I3064" i="2"/>
  <c r="AI3064" i="2"/>
  <c r="AC3064" i="2"/>
  <c r="M3064" i="2"/>
  <c r="AG3064" i="2"/>
  <c r="AE3064" i="2"/>
  <c r="AB3064" i="2"/>
  <c r="G3067" i="2"/>
  <c r="F3066" i="2"/>
  <c r="AF3059" i="2"/>
  <c r="I3059" i="2"/>
  <c r="AB3059" i="2"/>
  <c r="AJ3059" i="2"/>
  <c r="AH3059" i="2"/>
  <c r="AC3059" i="2"/>
  <c r="M3059" i="2"/>
  <c r="AI3059" i="2"/>
  <c r="AG3059" i="2"/>
  <c r="AE3059" i="2"/>
  <c r="AD3059" i="2"/>
  <c r="AH3062" i="2"/>
  <c r="AF3062" i="2"/>
  <c r="I3062" i="2"/>
  <c r="AD3062" i="2"/>
  <c r="AB3062" i="2"/>
  <c r="AJ3062" i="2"/>
  <c r="AG3062" i="2"/>
  <c r="AE3062" i="2"/>
  <c r="AC3062" i="2"/>
  <c r="M3062" i="2"/>
  <c r="AI3062" i="2"/>
  <c r="AH3060" i="2"/>
  <c r="AD3060" i="2"/>
  <c r="AB3060" i="2"/>
  <c r="AJ3060" i="2"/>
  <c r="AI3060" i="2"/>
  <c r="AG3060" i="2"/>
  <c r="AF3060" i="2"/>
  <c r="AE3060" i="2"/>
  <c r="AC3060" i="2"/>
  <c r="I3060" i="2"/>
  <c r="M3060" i="2"/>
  <c r="H3058" i="4" l="1"/>
  <c r="L3058" i="4"/>
  <c r="AD3058" i="4"/>
  <c r="AA3058" i="4"/>
  <c r="AB3058" i="4"/>
  <c r="AC3058" i="4"/>
  <c r="F3060" i="4"/>
  <c r="E3059" i="4"/>
  <c r="AH3066" i="2"/>
  <c r="AD3066" i="2"/>
  <c r="AB3066" i="2"/>
  <c r="AJ3066" i="2"/>
  <c r="AC3066" i="2"/>
  <c r="M3066" i="2"/>
  <c r="I3066" i="2"/>
  <c r="AI3066" i="2"/>
  <c r="AG3066" i="2"/>
  <c r="AF3066" i="2"/>
  <c r="AE3066" i="2"/>
  <c r="G3068" i="2"/>
  <c r="F3067" i="2"/>
  <c r="AD3059" i="4" l="1"/>
  <c r="AC3059" i="4"/>
  <c r="AA3059" i="4"/>
  <c r="AB3059" i="4"/>
  <c r="H3059" i="4"/>
  <c r="L3059" i="4"/>
  <c r="E3060" i="4"/>
  <c r="F3061" i="4"/>
  <c r="G3069" i="2"/>
  <c r="F3068" i="2"/>
  <c r="AJ3067" i="2"/>
  <c r="AF3067" i="2"/>
  <c r="I3067" i="2"/>
  <c r="AD3067" i="2"/>
  <c r="AB3067" i="2"/>
  <c r="AI3067" i="2"/>
  <c r="AH3067" i="2"/>
  <c r="AG3067" i="2"/>
  <c r="AE3067" i="2"/>
  <c r="AC3067" i="2"/>
  <c r="M3067" i="2"/>
  <c r="E3061" i="4" l="1"/>
  <c r="F3062" i="4"/>
  <c r="AD3060" i="4"/>
  <c r="AC3060" i="4"/>
  <c r="AB3060" i="4"/>
  <c r="AA3060" i="4"/>
  <c r="L3060" i="4"/>
  <c r="H3060" i="4"/>
  <c r="AH3068" i="2"/>
  <c r="AF3068" i="2"/>
  <c r="I3068" i="2"/>
  <c r="AD3068" i="2"/>
  <c r="AB3068" i="2"/>
  <c r="AJ3068" i="2"/>
  <c r="AI3068" i="2"/>
  <c r="AG3068" i="2"/>
  <c r="AE3068" i="2"/>
  <c r="AC3068" i="2"/>
  <c r="M3068" i="2"/>
  <c r="G3070" i="2"/>
  <c r="F3069" i="2"/>
  <c r="F3063" i="4" l="1"/>
  <c r="E3062" i="4"/>
  <c r="H3061" i="4"/>
  <c r="AC3061" i="4"/>
  <c r="L3061" i="4"/>
  <c r="AD3061" i="4"/>
  <c r="AB3061" i="4"/>
  <c r="AA3061" i="4"/>
  <c r="AB3069" i="2"/>
  <c r="AJ3069" i="2"/>
  <c r="AH3069" i="2"/>
  <c r="AF3069" i="2"/>
  <c r="I3069" i="2"/>
  <c r="AD3069" i="2"/>
  <c r="AG3069" i="2"/>
  <c r="AE3069" i="2"/>
  <c r="AC3069" i="2"/>
  <c r="M3069" i="2"/>
  <c r="AI3069" i="2"/>
  <c r="G3071" i="2"/>
  <c r="F3070" i="2"/>
  <c r="AA3062" i="4" l="1"/>
  <c r="H3062" i="4"/>
  <c r="AC3062" i="4"/>
  <c r="AB3062" i="4"/>
  <c r="L3062" i="4"/>
  <c r="AD3062" i="4"/>
  <c r="E3063" i="4"/>
  <c r="F3064" i="4"/>
  <c r="AD3070" i="2"/>
  <c r="AJ3070" i="2"/>
  <c r="AH3070" i="2"/>
  <c r="AF3070" i="2"/>
  <c r="I3070" i="2"/>
  <c r="AG3070" i="2"/>
  <c r="AC3070" i="2"/>
  <c r="AB3070" i="2"/>
  <c r="M3070" i="2"/>
  <c r="AI3070" i="2"/>
  <c r="AE3070" i="2"/>
  <c r="G3072" i="2"/>
  <c r="F3071" i="2"/>
  <c r="AC3063" i="4" l="1"/>
  <c r="AD3063" i="4"/>
  <c r="AB3063" i="4"/>
  <c r="AA3063" i="4"/>
  <c r="H3063" i="4"/>
  <c r="L3063" i="4"/>
  <c r="F3065" i="4"/>
  <c r="E3064" i="4"/>
  <c r="AF3071" i="2"/>
  <c r="I3071" i="2"/>
  <c r="AB3071" i="2"/>
  <c r="AJ3071" i="2"/>
  <c r="AH3071" i="2"/>
  <c r="AI3071" i="2"/>
  <c r="AD3071" i="2"/>
  <c r="M3071" i="2"/>
  <c r="AE3071" i="2"/>
  <c r="AC3071" i="2"/>
  <c r="AG3071" i="2"/>
  <c r="G3073" i="2"/>
  <c r="F3072" i="2"/>
  <c r="H3064" i="4" l="1"/>
  <c r="AB3064" i="4"/>
  <c r="AC3064" i="4"/>
  <c r="AD3064" i="4"/>
  <c r="L3064" i="4"/>
  <c r="AA3064" i="4"/>
  <c r="F3066" i="4"/>
  <c r="E3065" i="4"/>
  <c r="G3074" i="2"/>
  <c r="F3073" i="2"/>
  <c r="AH3072" i="2"/>
  <c r="AD3072" i="2"/>
  <c r="AB3072" i="2"/>
  <c r="AJ3072" i="2"/>
  <c r="AF3072" i="2"/>
  <c r="M3072" i="2"/>
  <c r="I3072" i="2"/>
  <c r="AI3072" i="2"/>
  <c r="AG3072" i="2"/>
  <c r="AE3072" i="2"/>
  <c r="AC3072" i="2"/>
  <c r="F3067" i="4" l="1"/>
  <c r="E3066" i="4"/>
  <c r="L3065" i="4"/>
  <c r="H3065" i="4"/>
  <c r="AA3065" i="4"/>
  <c r="AC3065" i="4"/>
  <c r="AB3065" i="4"/>
  <c r="AD3065" i="4"/>
  <c r="G3075" i="2"/>
  <c r="F3074" i="2"/>
  <c r="AJ3073" i="2"/>
  <c r="AF3073" i="2"/>
  <c r="I3073" i="2"/>
  <c r="AD3073" i="2"/>
  <c r="AB3073" i="2"/>
  <c r="AE3073" i="2"/>
  <c r="AI3073" i="2"/>
  <c r="AH3073" i="2"/>
  <c r="AG3073" i="2"/>
  <c r="M3073" i="2"/>
  <c r="AC3073" i="2"/>
  <c r="AB3066" i="4" l="1"/>
  <c r="AA3066" i="4"/>
  <c r="L3066" i="4"/>
  <c r="H3066" i="4"/>
  <c r="AD3066" i="4"/>
  <c r="AC3066" i="4"/>
  <c r="E3067" i="4"/>
  <c r="F3068" i="4"/>
  <c r="AH3074" i="2"/>
  <c r="AF3074" i="2"/>
  <c r="I3074" i="2"/>
  <c r="AD3074" i="2"/>
  <c r="AB3074" i="2"/>
  <c r="M3074" i="2"/>
  <c r="AJ3074" i="2"/>
  <c r="AI3074" i="2"/>
  <c r="AG3074" i="2"/>
  <c r="AE3074" i="2"/>
  <c r="AC3074" i="2"/>
  <c r="G3076" i="2"/>
  <c r="F3075" i="2"/>
  <c r="H3067" i="4" l="1"/>
  <c r="AD3067" i="4"/>
  <c r="AA3067" i="4"/>
  <c r="AB3067" i="4"/>
  <c r="AC3067" i="4"/>
  <c r="L3067" i="4"/>
  <c r="F3069" i="4"/>
  <c r="E3068" i="4"/>
  <c r="F3076" i="2"/>
  <c r="G3077" i="2"/>
  <c r="AB3075" i="2"/>
  <c r="AJ3075" i="2"/>
  <c r="AH3075" i="2"/>
  <c r="AF3075" i="2"/>
  <c r="I3075" i="2"/>
  <c r="AD3075" i="2"/>
  <c r="AI3075" i="2"/>
  <c r="AG3075" i="2"/>
  <c r="AE3075" i="2"/>
  <c r="AC3075" i="2"/>
  <c r="M3075" i="2"/>
  <c r="AA3068" i="4" l="1"/>
  <c r="L3068" i="4"/>
  <c r="AB3068" i="4"/>
  <c r="AC3068" i="4"/>
  <c r="H3068" i="4"/>
  <c r="AD3068" i="4"/>
  <c r="F3070" i="4"/>
  <c r="E3069" i="4"/>
  <c r="G3078" i="2"/>
  <c r="F3077" i="2"/>
  <c r="AD3076" i="2"/>
  <c r="AJ3076" i="2"/>
  <c r="AH3076" i="2"/>
  <c r="AF3076" i="2"/>
  <c r="I3076" i="2"/>
  <c r="AG3076" i="2"/>
  <c r="AE3076" i="2"/>
  <c r="AC3076" i="2"/>
  <c r="AB3076" i="2"/>
  <c r="M3076" i="2"/>
  <c r="AI3076" i="2"/>
  <c r="E3070" i="4" l="1"/>
  <c r="F3071" i="4"/>
  <c r="AC3069" i="4"/>
  <c r="AA3069" i="4"/>
  <c r="L3069" i="4"/>
  <c r="H3069" i="4"/>
  <c r="AB3069" i="4"/>
  <c r="AD3069" i="4"/>
  <c r="AF3077" i="2"/>
  <c r="I3077" i="2"/>
  <c r="AB3077" i="2"/>
  <c r="AJ3077" i="2"/>
  <c r="AH3077" i="2"/>
  <c r="AG3077" i="2"/>
  <c r="AD3077" i="2"/>
  <c r="AC3077" i="2"/>
  <c r="M3077" i="2"/>
  <c r="AI3077" i="2"/>
  <c r="AE3077" i="2"/>
  <c r="G3079" i="2"/>
  <c r="F3078" i="2"/>
  <c r="H3070" i="4" l="1"/>
  <c r="AD3070" i="4"/>
  <c r="AC3070" i="4"/>
  <c r="AB3070" i="4"/>
  <c r="AA3070" i="4"/>
  <c r="L3070" i="4"/>
  <c r="F3072" i="4"/>
  <c r="E3071" i="4"/>
  <c r="AH3078" i="2"/>
  <c r="AD3078" i="2"/>
  <c r="AB3078" i="2"/>
  <c r="AJ3078" i="2"/>
  <c r="AI3078" i="2"/>
  <c r="AE3078" i="2"/>
  <c r="M3078" i="2"/>
  <c r="I3078" i="2"/>
  <c r="AG3078" i="2"/>
  <c r="AF3078" i="2"/>
  <c r="AC3078" i="2"/>
  <c r="G3080" i="2"/>
  <c r="F3079" i="2"/>
  <c r="L3071" i="4" l="1"/>
  <c r="AC3071" i="4"/>
  <c r="AD3071" i="4"/>
  <c r="AB3071" i="4"/>
  <c r="H3071" i="4"/>
  <c r="AA3071" i="4"/>
  <c r="F3073" i="4"/>
  <c r="E3072" i="4"/>
  <c r="AJ3079" i="2"/>
  <c r="AF3079" i="2"/>
  <c r="I3079" i="2"/>
  <c r="AD3079" i="2"/>
  <c r="AB3079" i="2"/>
  <c r="AH3079" i="2"/>
  <c r="AC3079" i="2"/>
  <c r="M3079" i="2"/>
  <c r="AI3079" i="2"/>
  <c r="AG3079" i="2"/>
  <c r="AE3079" i="2"/>
  <c r="G3081" i="2"/>
  <c r="F3080" i="2"/>
  <c r="AD3072" i="4" l="1"/>
  <c r="H3072" i="4"/>
  <c r="AC3072" i="4"/>
  <c r="AB3072" i="4"/>
  <c r="L3072" i="4"/>
  <c r="AA3072" i="4"/>
  <c r="E3073" i="4"/>
  <c r="F3074" i="4"/>
  <c r="AH3080" i="2"/>
  <c r="AF3080" i="2"/>
  <c r="I3080" i="2"/>
  <c r="AD3080" i="2"/>
  <c r="AB3080" i="2"/>
  <c r="AG3080" i="2"/>
  <c r="M3080" i="2"/>
  <c r="AJ3080" i="2"/>
  <c r="AI3080" i="2"/>
  <c r="AE3080" i="2"/>
  <c r="AC3080" i="2"/>
  <c r="G3082" i="2"/>
  <c r="F3081" i="2"/>
  <c r="AD3073" i="4" l="1"/>
  <c r="AC3073" i="4"/>
  <c r="AB3073" i="4"/>
  <c r="H3073" i="4"/>
  <c r="AA3073" i="4"/>
  <c r="L3073" i="4"/>
  <c r="F3075" i="4"/>
  <c r="E3074" i="4"/>
  <c r="AB3081" i="2"/>
  <c r="AJ3081" i="2"/>
  <c r="AH3081" i="2"/>
  <c r="AF3081" i="2"/>
  <c r="I3081" i="2"/>
  <c r="AD3081" i="2"/>
  <c r="AC3081" i="2"/>
  <c r="AI3081" i="2"/>
  <c r="AE3081" i="2"/>
  <c r="M3081" i="2"/>
  <c r="AG3081" i="2"/>
  <c r="F3082" i="2"/>
  <c r="G3083" i="2"/>
  <c r="AA3074" i="4" l="1"/>
  <c r="H3074" i="4"/>
  <c r="AC3074" i="4"/>
  <c r="AD3074" i="4"/>
  <c r="L3074" i="4"/>
  <c r="AB3074" i="4"/>
  <c r="E3075" i="4"/>
  <c r="F3076" i="4"/>
  <c r="AD3082" i="2"/>
  <c r="AC3082" i="2"/>
  <c r="AJ3082" i="2"/>
  <c r="AH3082" i="2"/>
  <c r="AF3082" i="2"/>
  <c r="I3082" i="2"/>
  <c r="AE3082" i="2"/>
  <c r="AI3082" i="2"/>
  <c r="AG3082" i="2"/>
  <c r="AB3082" i="2"/>
  <c r="M3082" i="2"/>
  <c r="F3083" i="2"/>
  <c r="G3084" i="2"/>
  <c r="E3076" i="4" l="1"/>
  <c r="F3077" i="4"/>
  <c r="AC3075" i="4"/>
  <c r="AD3075" i="4"/>
  <c r="AB3075" i="4"/>
  <c r="L3075" i="4"/>
  <c r="AA3075" i="4"/>
  <c r="H3075" i="4"/>
  <c r="F3084" i="2"/>
  <c r="G3085" i="2"/>
  <c r="F3085" i="2" s="1"/>
  <c r="AF3083" i="2"/>
  <c r="I3083" i="2"/>
  <c r="AE3083" i="2"/>
  <c r="AC3083" i="2"/>
  <c r="AB3083" i="2"/>
  <c r="AJ3083" i="2"/>
  <c r="AI3083" i="2"/>
  <c r="M3083" i="2"/>
  <c r="AH3083" i="2"/>
  <c r="AG3083" i="2"/>
  <c r="AD3083" i="2"/>
  <c r="F3078" i="4" l="1"/>
  <c r="E3077" i="4"/>
  <c r="H3076" i="4"/>
  <c r="AC3076" i="4"/>
  <c r="AB3076" i="4"/>
  <c r="AA3076" i="4"/>
  <c r="AD3076" i="4"/>
  <c r="L3076" i="4"/>
  <c r="AJ3085" i="2"/>
  <c r="AI3085" i="2"/>
  <c r="M3085" i="2"/>
  <c r="AH3085" i="2"/>
  <c r="AG3085" i="2"/>
  <c r="AF3085" i="2"/>
  <c r="I3085" i="2"/>
  <c r="AE3085" i="2"/>
  <c r="AD3085" i="2"/>
  <c r="AC3085" i="2"/>
  <c r="AB3085" i="2"/>
  <c r="AH3084" i="2"/>
  <c r="AG3084" i="2"/>
  <c r="AE3084" i="2"/>
  <c r="AD3084" i="2"/>
  <c r="AC3084" i="2"/>
  <c r="AB3084" i="2"/>
  <c r="AJ3084" i="2"/>
  <c r="AI3084" i="2"/>
  <c r="M3084" i="2"/>
  <c r="AF3084" i="2"/>
  <c r="I3084" i="2"/>
  <c r="H3077" i="4" l="1"/>
  <c r="AD3077" i="4"/>
  <c r="AA3077" i="4"/>
  <c r="AC3077" i="4"/>
  <c r="L3077" i="4"/>
  <c r="AB3077" i="4"/>
  <c r="F3079" i="4"/>
  <c r="E3078" i="4"/>
  <c r="L3078" i="4" l="1"/>
  <c r="AB3078" i="4"/>
  <c r="AA3078" i="4"/>
  <c r="H3078" i="4"/>
  <c r="AC3078" i="4"/>
  <c r="AD3078" i="4"/>
  <c r="F3080" i="4"/>
  <c r="E3079" i="4"/>
  <c r="AB3079" i="4" l="1"/>
  <c r="AA3079" i="4"/>
  <c r="L3079" i="4"/>
  <c r="H3079" i="4"/>
  <c r="AC3079" i="4"/>
  <c r="AD3079" i="4"/>
  <c r="F3081" i="4"/>
  <c r="E3080" i="4"/>
  <c r="AA3080" i="4" l="1"/>
  <c r="H3080" i="4"/>
  <c r="AD3080" i="4"/>
  <c r="AC3080" i="4"/>
  <c r="L3080" i="4"/>
  <c r="AB3080" i="4"/>
  <c r="F3082" i="4"/>
  <c r="E3081" i="4"/>
  <c r="AC3081" i="4" l="1"/>
  <c r="L3081" i="4"/>
  <c r="AA3081" i="4"/>
  <c r="AD3081" i="4"/>
  <c r="AB3081" i="4"/>
  <c r="H3081" i="4"/>
  <c r="F3083" i="4"/>
  <c r="E3082" i="4"/>
  <c r="H3082" i="4" l="1"/>
  <c r="AA3082" i="4"/>
  <c r="L3082" i="4"/>
  <c r="AC3082" i="4"/>
  <c r="AB3082" i="4"/>
  <c r="AD3082" i="4"/>
  <c r="E3083" i="4"/>
  <c r="F3084" i="4"/>
  <c r="E3084" i="4" s="1"/>
  <c r="AD3083" i="4" l="1"/>
  <c r="AC3083" i="4"/>
  <c r="AB3083" i="4"/>
  <c r="L3083" i="4"/>
  <c r="AA3083" i="4"/>
  <c r="H3083" i="4"/>
  <c r="H3084" i="4"/>
  <c r="AC3084" i="4"/>
  <c r="AB3084" i="4"/>
  <c r="AA3084" i="4"/>
  <c r="AD3084" i="4"/>
  <c r="L3084" i="4"/>
</calcChain>
</file>

<file path=xl/sharedStrings.xml><?xml version="1.0" encoding="utf-8"?>
<sst xmlns="http://schemas.openxmlformats.org/spreadsheetml/2006/main" count="46299" uniqueCount="4540">
  <si>
    <t>Year</t>
  </si>
  <si>
    <t>STATE</t>
  </si>
  <si>
    <t>State_NA</t>
  </si>
  <si>
    <t>State_Code</t>
  </si>
  <si>
    <t>GSP_per_capita</t>
  </si>
  <si>
    <t>Real_GSP</t>
  </si>
  <si>
    <t>State_UR</t>
  </si>
  <si>
    <t>Population</t>
  </si>
  <si>
    <t>Any_merger?</t>
  </si>
  <si>
    <t>IOU_Merger</t>
  </si>
  <si>
    <t>Coal_Cost_US</t>
  </si>
  <si>
    <t>Fuel_Cost_US</t>
  </si>
  <si>
    <t>Gas_Cost_US</t>
  </si>
  <si>
    <t>Nuclear_Cost_US</t>
  </si>
  <si>
    <t>Dummy_State_RTO</t>
  </si>
  <si>
    <t>HDD</t>
  </si>
  <si>
    <t>CDD</t>
  </si>
  <si>
    <t>CO2 Emisssion</t>
  </si>
  <si>
    <t>SO2 Emission</t>
  </si>
  <si>
    <t>Nox Emission</t>
  </si>
  <si>
    <t>Cost_Primary_MBTU</t>
  </si>
  <si>
    <t>Cost_Coal_MBTU</t>
  </si>
  <si>
    <t>Cost_FuelOil_MBTU</t>
  </si>
  <si>
    <t>Cost_NaturalGas_MBTU</t>
  </si>
  <si>
    <t>Cost_Nuclear_MBTU</t>
  </si>
  <si>
    <t>ImpCost_Primary_MBTU</t>
  </si>
  <si>
    <t>ImpCost_Coal_MBTU</t>
  </si>
  <si>
    <t>ImpCost_FuelOil_MBTU</t>
  </si>
  <si>
    <t>ImpCost_NaturalGas_MBTU</t>
  </si>
  <si>
    <t>ImpCost_Nuclear_MBTU</t>
  </si>
  <si>
    <t>Ratio_Usage_Coal</t>
  </si>
  <si>
    <t>Ratio_Usage_Fuel</t>
  </si>
  <si>
    <t>Ratio_Usage_Ngas</t>
  </si>
  <si>
    <t>Ratio_Usage_Geotherm</t>
  </si>
  <si>
    <t>Ratio_Usage_Others</t>
  </si>
  <si>
    <t>Usage_Coal_ShTonne</t>
  </si>
  <si>
    <t>Usage_FuelOil_Barrel</t>
  </si>
  <si>
    <t>Usage_NaturalGas_Mcf</t>
  </si>
  <si>
    <t>KWH_Nuclear</t>
  </si>
  <si>
    <t>Usage_Geotherm_MBTU</t>
  </si>
  <si>
    <t>Usage_others_Misc</t>
  </si>
  <si>
    <t>IOU_Res</t>
  </si>
  <si>
    <t>Mark_Res</t>
  </si>
  <si>
    <t>Cust_Res</t>
  </si>
  <si>
    <t>KWH_res</t>
  </si>
  <si>
    <t>CPKWH_res</t>
  </si>
  <si>
    <t>Bill_res</t>
  </si>
  <si>
    <t>IOU_Com</t>
  </si>
  <si>
    <t>Mark_Com</t>
  </si>
  <si>
    <t>Cust_com</t>
  </si>
  <si>
    <t>KWH_com</t>
  </si>
  <si>
    <t>CPKWH_com</t>
  </si>
  <si>
    <t>Bill_com</t>
  </si>
  <si>
    <t>IOU_Indus</t>
  </si>
  <si>
    <t>Mark_Indus</t>
  </si>
  <si>
    <t>Cust_indus</t>
  </si>
  <si>
    <t>KWH_indus</t>
  </si>
  <si>
    <t>CPKWH_indus</t>
  </si>
  <si>
    <t>Bill_indus</t>
  </si>
  <si>
    <t>CA</t>
  </si>
  <si>
    <t>California</t>
  </si>
  <si>
    <t>2019_CA</t>
  </si>
  <si>
    <t/>
  </si>
  <si>
    <t>2020_CA</t>
  </si>
  <si>
    <t>2018_CA</t>
  </si>
  <si>
    <t>2017_CA</t>
  </si>
  <si>
    <t>2016_CA</t>
  </si>
  <si>
    <t>2015_CA</t>
  </si>
  <si>
    <t>2014_CA</t>
  </si>
  <si>
    <t>2013_CA</t>
  </si>
  <si>
    <t>2012_CA</t>
  </si>
  <si>
    <t>2010_CA</t>
  </si>
  <si>
    <t>2011_CA</t>
  </si>
  <si>
    <t>2008_CA</t>
  </si>
  <si>
    <t>2007_CA</t>
  </si>
  <si>
    <t>2006_CA</t>
  </si>
  <si>
    <t>2009_CA</t>
  </si>
  <si>
    <t>TX</t>
  </si>
  <si>
    <t>Texas</t>
  </si>
  <si>
    <t>2019_TX</t>
  </si>
  <si>
    <t>2020_TX</t>
  </si>
  <si>
    <t>2018_TX</t>
  </si>
  <si>
    <t>NY</t>
  </si>
  <si>
    <t>New York</t>
  </si>
  <si>
    <t>2019_NY</t>
  </si>
  <si>
    <t>2017_TX</t>
  </si>
  <si>
    <t>2018_NY</t>
  </si>
  <si>
    <t>2020_NY</t>
  </si>
  <si>
    <t>2015_TX</t>
  </si>
  <si>
    <t>2016_TX</t>
  </si>
  <si>
    <t>2017_NY</t>
  </si>
  <si>
    <t>2016_NY</t>
  </si>
  <si>
    <t>2015_NY</t>
  </si>
  <si>
    <t>2014_TX</t>
  </si>
  <si>
    <t>2014_NY</t>
  </si>
  <si>
    <t>2013_TX</t>
  </si>
  <si>
    <t>2013_NY</t>
  </si>
  <si>
    <t>2012_NY</t>
  </si>
  <si>
    <t>2010_NY</t>
  </si>
  <si>
    <t>2011_NY</t>
  </si>
  <si>
    <t>2012_TX</t>
  </si>
  <si>
    <t>2009_NY</t>
  </si>
  <si>
    <t>2010_TX</t>
  </si>
  <si>
    <t>2011_TX</t>
  </si>
  <si>
    <t>2007_NY</t>
  </si>
  <si>
    <t>2006_NY</t>
  </si>
  <si>
    <t>2008_NY</t>
  </si>
  <si>
    <t>2007_TX</t>
  </si>
  <si>
    <t>2008_TX</t>
  </si>
  <si>
    <t>2009_TX</t>
  </si>
  <si>
    <t>2006_TX</t>
  </si>
  <si>
    <t>FL</t>
  </si>
  <si>
    <t>Florida</t>
  </si>
  <si>
    <t>2019_FL</t>
  </si>
  <si>
    <t>2020_FL</t>
  </si>
  <si>
    <t>2018_FL</t>
  </si>
  <si>
    <t>2017_FL</t>
  </si>
  <si>
    <t>2016_FL</t>
  </si>
  <si>
    <t>2015_FL</t>
  </si>
  <si>
    <t>2007_FL</t>
  </si>
  <si>
    <t>2006_FL</t>
  </si>
  <si>
    <t>2014_FL</t>
  </si>
  <si>
    <t>2008_FL</t>
  </si>
  <si>
    <t>2013_FL</t>
  </si>
  <si>
    <t>IL</t>
  </si>
  <si>
    <t>Illinois</t>
  </si>
  <si>
    <t>2019_IL</t>
  </si>
  <si>
    <t>2012_FL</t>
  </si>
  <si>
    <t>2018_IL</t>
  </si>
  <si>
    <t>2010_FL</t>
  </si>
  <si>
    <t>2011_FL</t>
  </si>
  <si>
    <t>2009_FL</t>
  </si>
  <si>
    <t>2017_IL</t>
  </si>
  <si>
    <t>2016_IL</t>
  </si>
  <si>
    <t>2015_IL</t>
  </si>
  <si>
    <t>2014_IL</t>
  </si>
  <si>
    <t>2020_IL</t>
  </si>
  <si>
    <t>2013_IL</t>
  </si>
  <si>
    <t>2012_IL</t>
  </si>
  <si>
    <t>PA</t>
  </si>
  <si>
    <t>Pennsylvania</t>
  </si>
  <si>
    <t>2019_PA</t>
  </si>
  <si>
    <t>2010_IL</t>
  </si>
  <si>
    <t>2011_IL</t>
  </si>
  <si>
    <t>2007_IL</t>
  </si>
  <si>
    <t>2018_PA</t>
  </si>
  <si>
    <t>2006_IL</t>
  </si>
  <si>
    <t>2008_IL</t>
  </si>
  <si>
    <t>2017_PA</t>
  </si>
  <si>
    <t>2016_PA</t>
  </si>
  <si>
    <t>2009_IL</t>
  </si>
  <si>
    <t>2020_PA</t>
  </si>
  <si>
    <t>2015_PA</t>
  </si>
  <si>
    <t>2014_PA</t>
  </si>
  <si>
    <t>2013_PA</t>
  </si>
  <si>
    <t>2012_PA</t>
  </si>
  <si>
    <t>2010_PA</t>
  </si>
  <si>
    <t>2011_PA</t>
  </si>
  <si>
    <t>OH</t>
  </si>
  <si>
    <t>Ohio</t>
  </si>
  <si>
    <t>2019_OH</t>
  </si>
  <si>
    <t>2008_PA</t>
  </si>
  <si>
    <t>2018_OH</t>
  </si>
  <si>
    <t>2020_OH</t>
  </si>
  <si>
    <t>2017_OH</t>
  </si>
  <si>
    <t>2007_PA</t>
  </si>
  <si>
    <t>2009_PA</t>
  </si>
  <si>
    <t>2016_OH</t>
  </si>
  <si>
    <t>2015_OH</t>
  </si>
  <si>
    <t>2006_PA</t>
  </si>
  <si>
    <t>2014_OH</t>
  </si>
  <si>
    <t>GA</t>
  </si>
  <si>
    <t>Georgia</t>
  </si>
  <si>
    <t>2019_GA</t>
  </si>
  <si>
    <t>NJ</t>
  </si>
  <si>
    <t>New Jersey</t>
  </si>
  <si>
    <t>2019_NJ</t>
  </si>
  <si>
    <t>2018_NJ</t>
  </si>
  <si>
    <t>2013_OH</t>
  </si>
  <si>
    <t>2020_GA</t>
  </si>
  <si>
    <t>2018_GA</t>
  </si>
  <si>
    <t>2020_NJ</t>
  </si>
  <si>
    <t>WA</t>
  </si>
  <si>
    <t>Washington</t>
  </si>
  <si>
    <t>2020_WA</t>
  </si>
  <si>
    <t>2017_NJ</t>
  </si>
  <si>
    <t>2019_WA</t>
  </si>
  <si>
    <t>2016_NJ</t>
  </si>
  <si>
    <t>2012_OH</t>
  </si>
  <si>
    <t>2007_OH</t>
  </si>
  <si>
    <t>2017_GA</t>
  </si>
  <si>
    <t>2006_OH</t>
  </si>
  <si>
    <t>2015_NJ</t>
  </si>
  <si>
    <t>2008_OH</t>
  </si>
  <si>
    <t>2010_OH</t>
  </si>
  <si>
    <t>2011_OH</t>
  </si>
  <si>
    <t>2008_NJ</t>
  </si>
  <si>
    <t>2013_NJ</t>
  </si>
  <si>
    <t>2014_NJ</t>
  </si>
  <si>
    <t>NC</t>
  </si>
  <si>
    <t>North Carolina</t>
  </si>
  <si>
    <t>2019_NC</t>
  </si>
  <si>
    <t>MA</t>
  </si>
  <si>
    <t>Massachusetts</t>
  </si>
  <si>
    <t>2019_MA</t>
  </si>
  <si>
    <t>2020_NC</t>
  </si>
  <si>
    <t>2018_WA</t>
  </si>
  <si>
    <t>2016_GA</t>
  </si>
  <si>
    <t>2007_NJ</t>
  </si>
  <si>
    <t>2012_NJ</t>
  </si>
  <si>
    <t>2018_NC</t>
  </si>
  <si>
    <t>2020_MA</t>
  </si>
  <si>
    <t>2006_NJ</t>
  </si>
  <si>
    <t>2009_OH</t>
  </si>
  <si>
    <t>2018_MA</t>
  </si>
  <si>
    <t>2010_NJ</t>
  </si>
  <si>
    <t>2011_NJ</t>
  </si>
  <si>
    <t>2017_NC</t>
  </si>
  <si>
    <t>2009_NJ</t>
  </si>
  <si>
    <t>VA</t>
  </si>
  <si>
    <t>Virginia</t>
  </si>
  <si>
    <t>2019_VA</t>
  </si>
  <si>
    <t>2015_GA</t>
  </si>
  <si>
    <t>2016_NC</t>
  </si>
  <si>
    <t>2020_VA</t>
  </si>
  <si>
    <t>2017_MA</t>
  </si>
  <si>
    <t>2018_VA</t>
  </si>
  <si>
    <t>2017_WA</t>
  </si>
  <si>
    <t>2015_NC</t>
  </si>
  <si>
    <t>2016_MA</t>
  </si>
  <si>
    <t>MI</t>
  </si>
  <si>
    <t>Michigan</t>
  </si>
  <si>
    <t>2019_MI</t>
  </si>
  <si>
    <t>2014_GA</t>
  </si>
  <si>
    <t>2018_MI</t>
  </si>
  <si>
    <t>2017_VA</t>
  </si>
  <si>
    <t>2015_MA</t>
  </si>
  <si>
    <t>2014_NC</t>
  </si>
  <si>
    <t>2016_VA</t>
  </si>
  <si>
    <t>2017_MI</t>
  </si>
  <si>
    <t>2020_MI</t>
  </si>
  <si>
    <t>2016_MI</t>
  </si>
  <si>
    <t>2013_GA</t>
  </si>
  <si>
    <t>2015_VA</t>
  </si>
  <si>
    <t>2013_NC</t>
  </si>
  <si>
    <t>2014_MA</t>
  </si>
  <si>
    <t>2016_WA</t>
  </si>
  <si>
    <t>2008_NC</t>
  </si>
  <si>
    <t>2007_GA</t>
  </si>
  <si>
    <t>2015_MI</t>
  </si>
  <si>
    <t>2012_GA</t>
  </si>
  <si>
    <t>2014_VA</t>
  </si>
  <si>
    <t>2013_VA</t>
  </si>
  <si>
    <t>2012_NC</t>
  </si>
  <si>
    <t>2006_GA</t>
  </si>
  <si>
    <t>2013_MA</t>
  </si>
  <si>
    <t>2010_NC</t>
  </si>
  <si>
    <t>2011_NC</t>
  </si>
  <si>
    <t>2006_MI</t>
  </si>
  <si>
    <t>2012_MA</t>
  </si>
  <si>
    <t>2012_VA</t>
  </si>
  <si>
    <t>2007_MI</t>
  </si>
  <si>
    <t>2008_GA</t>
  </si>
  <si>
    <t>2010_GA</t>
  </si>
  <si>
    <t>2011_GA</t>
  </si>
  <si>
    <t>2010_VA</t>
  </si>
  <si>
    <t>2011_VA</t>
  </si>
  <si>
    <t>2014_MI</t>
  </si>
  <si>
    <t>2007_NC</t>
  </si>
  <si>
    <t>2015_WA</t>
  </si>
  <si>
    <t>2009_NC</t>
  </si>
  <si>
    <t>2013_MI</t>
  </si>
  <si>
    <t>2010_MA</t>
  </si>
  <si>
    <t>2011_MA</t>
  </si>
  <si>
    <t>2006_NC</t>
  </si>
  <si>
    <t>2009_GA</t>
  </si>
  <si>
    <t>2012_MI</t>
  </si>
  <si>
    <t>2008_VA</t>
  </si>
  <si>
    <t>2009_VA</t>
  </si>
  <si>
    <t>2007_VA</t>
  </si>
  <si>
    <t>2014_WA</t>
  </si>
  <si>
    <t>2008_MI</t>
  </si>
  <si>
    <t>2010_MI</t>
  </si>
  <si>
    <t>2011_MI</t>
  </si>
  <si>
    <t>2006_VA</t>
  </si>
  <si>
    <t>2008_MA</t>
  </si>
  <si>
    <t>2009_MA</t>
  </si>
  <si>
    <t>2007_MA</t>
  </si>
  <si>
    <t>2013_WA</t>
  </si>
  <si>
    <t>2006_MA</t>
  </si>
  <si>
    <t>2012_WA</t>
  </si>
  <si>
    <t>2009_MI</t>
  </si>
  <si>
    <t>2010_WA</t>
  </si>
  <si>
    <t>2011_WA</t>
  </si>
  <si>
    <t>MD</t>
  </si>
  <si>
    <t>Maryland</t>
  </si>
  <si>
    <t>2018_MD</t>
  </si>
  <si>
    <t>2019_MD</t>
  </si>
  <si>
    <t>2008_WA</t>
  </si>
  <si>
    <t>2017_MD</t>
  </si>
  <si>
    <t>2007_WA</t>
  </si>
  <si>
    <t>2016_MD</t>
  </si>
  <si>
    <t>2009_WA</t>
  </si>
  <si>
    <t>2020_MD</t>
  </si>
  <si>
    <t>CO</t>
  </si>
  <si>
    <t>Colorado</t>
  </si>
  <si>
    <t>2019_CO</t>
  </si>
  <si>
    <t>2020_CO</t>
  </si>
  <si>
    <t>2015_MD</t>
  </si>
  <si>
    <t>2006_WA</t>
  </si>
  <si>
    <t>IN</t>
  </si>
  <si>
    <t>Indiana</t>
  </si>
  <si>
    <t>2019_IN</t>
  </si>
  <si>
    <t>2014_MD</t>
  </si>
  <si>
    <t>TN</t>
  </si>
  <si>
    <t>Tennessee</t>
  </si>
  <si>
    <t>2019_TN</t>
  </si>
  <si>
    <t>2018_IN</t>
  </si>
  <si>
    <t>MN</t>
  </si>
  <si>
    <t>Minnesota</t>
  </si>
  <si>
    <t>2019_MN</t>
  </si>
  <si>
    <t>2020_TN</t>
  </si>
  <si>
    <t>2018_CO</t>
  </si>
  <si>
    <t>2018_MN</t>
  </si>
  <si>
    <t>2013_MD</t>
  </si>
  <si>
    <t>AZ</t>
  </si>
  <si>
    <t>Arizona</t>
  </si>
  <si>
    <t>2020_AZ</t>
  </si>
  <si>
    <t>2018_TN</t>
  </si>
  <si>
    <t>2012_MD</t>
  </si>
  <si>
    <t>2010_MD</t>
  </si>
  <si>
    <t>2011_MD</t>
  </si>
  <si>
    <t>2019_AZ</t>
  </si>
  <si>
    <t>2020_IN</t>
  </si>
  <si>
    <t>2020_MN</t>
  </si>
  <si>
    <t>2017_IN</t>
  </si>
  <si>
    <t>2017_TN</t>
  </si>
  <si>
    <t>2017_MN</t>
  </si>
  <si>
    <t>2016_MN</t>
  </si>
  <si>
    <t>2017_CO</t>
  </si>
  <si>
    <t>2016_IN</t>
  </si>
  <si>
    <t>2018_AZ</t>
  </si>
  <si>
    <t>2015_MN</t>
  </si>
  <si>
    <t>2014_IN</t>
  </si>
  <si>
    <t>2016_TN</t>
  </si>
  <si>
    <t>2015_IN</t>
  </si>
  <si>
    <t>2014_MN</t>
  </si>
  <si>
    <t>2008_MD</t>
  </si>
  <si>
    <t>2016_CO</t>
  </si>
  <si>
    <t>2009_MD</t>
  </si>
  <si>
    <t>2015_TN</t>
  </si>
  <si>
    <t>WI</t>
  </si>
  <si>
    <t>Wisconsin</t>
  </si>
  <si>
    <t>2019_WI</t>
  </si>
  <si>
    <t>2013_IN</t>
  </si>
  <si>
    <t>2017_AZ</t>
  </si>
  <si>
    <t>2007_MD</t>
  </si>
  <si>
    <t>2015_CO</t>
  </si>
  <si>
    <t>2006_MD</t>
  </si>
  <si>
    <t>2013_MN</t>
  </si>
  <si>
    <t>2018_WI</t>
  </si>
  <si>
    <t>2014_TN</t>
  </si>
  <si>
    <t>2012_IN</t>
  </si>
  <si>
    <t>2020_WI</t>
  </si>
  <si>
    <t>2007_IN</t>
  </si>
  <si>
    <t>2008_IN</t>
  </si>
  <si>
    <t>2017_WI</t>
  </si>
  <si>
    <t>2010_IN</t>
  </si>
  <si>
    <t>2011_IN</t>
  </si>
  <si>
    <t>2012_MN</t>
  </si>
  <si>
    <t>MO</t>
  </si>
  <si>
    <t>Missouri</t>
  </si>
  <si>
    <t>2019_MO</t>
  </si>
  <si>
    <t>2016_WI</t>
  </si>
  <si>
    <t>2016_AZ</t>
  </si>
  <si>
    <t>2013_TN</t>
  </si>
  <si>
    <t>2015_WI</t>
  </si>
  <si>
    <t>2014_CO</t>
  </si>
  <si>
    <t>2020_MO</t>
  </si>
  <si>
    <t>2010_MN</t>
  </si>
  <si>
    <t>2011_MN</t>
  </si>
  <si>
    <t>2018_MO</t>
  </si>
  <si>
    <t>2006_IN</t>
  </si>
  <si>
    <t>2012_TN</t>
  </si>
  <si>
    <t>2017_MO</t>
  </si>
  <si>
    <t>2014_WI</t>
  </si>
  <si>
    <t>2008_MN</t>
  </si>
  <si>
    <t>2015_AZ</t>
  </si>
  <si>
    <t>2016_MO</t>
  </si>
  <si>
    <t>2015_MO</t>
  </si>
  <si>
    <t>2007_AZ</t>
  </si>
  <si>
    <t>2007_MN</t>
  </si>
  <si>
    <t>2014_MO</t>
  </si>
  <si>
    <t>2008_AZ</t>
  </si>
  <si>
    <t>2006_MN</t>
  </si>
  <si>
    <t>2013_MO</t>
  </si>
  <si>
    <t>2014_AZ</t>
  </si>
  <si>
    <t>2013_WI</t>
  </si>
  <si>
    <t>2010_TN</t>
  </si>
  <si>
    <t>2011_TN</t>
  </si>
  <si>
    <t>2013_CO</t>
  </si>
  <si>
    <t>2009_IN</t>
  </si>
  <si>
    <t>2012_WI</t>
  </si>
  <si>
    <t>2013_AZ</t>
  </si>
  <si>
    <t>2008_TN</t>
  </si>
  <si>
    <t>2008_MO</t>
  </si>
  <si>
    <t>2012_AZ</t>
  </si>
  <si>
    <t>2009_MN</t>
  </si>
  <si>
    <t>2012_MO</t>
  </si>
  <si>
    <t>2006_AZ</t>
  </si>
  <si>
    <t>2006_TN</t>
  </si>
  <si>
    <t>2007_TN</t>
  </si>
  <si>
    <t>2010_WI</t>
  </si>
  <si>
    <t>2011_WI</t>
  </si>
  <si>
    <t>2010_MO</t>
  </si>
  <si>
    <t>2011_MO</t>
  </si>
  <si>
    <t>2010_AZ</t>
  </si>
  <si>
    <t>2011_AZ</t>
  </si>
  <si>
    <t>2007_WI</t>
  </si>
  <si>
    <t>2009_MO</t>
  </si>
  <si>
    <t>2012_CO</t>
  </si>
  <si>
    <t>2007_MO</t>
  </si>
  <si>
    <t>2009_TN</t>
  </si>
  <si>
    <t>2006_WI</t>
  </si>
  <si>
    <t>2006_MO</t>
  </si>
  <si>
    <t>2008_WI</t>
  </si>
  <si>
    <t>2010_CO</t>
  </si>
  <si>
    <t>2011_CO</t>
  </si>
  <si>
    <t>2008_CO</t>
  </si>
  <si>
    <t>2007_CO</t>
  </si>
  <si>
    <t>CT</t>
  </si>
  <si>
    <t>Connecticut</t>
  </si>
  <si>
    <t>2007_CT</t>
  </si>
  <si>
    <t>2008_CT</t>
  </si>
  <si>
    <t>2009_AZ</t>
  </si>
  <si>
    <t>2009_WI</t>
  </si>
  <si>
    <t>2009_CO</t>
  </si>
  <si>
    <t>2018_CT</t>
  </si>
  <si>
    <t>2019_CT</t>
  </si>
  <si>
    <t>2017_CT</t>
  </si>
  <si>
    <t>2006_CT</t>
  </si>
  <si>
    <t>2015_CT</t>
  </si>
  <si>
    <t>2016_CT</t>
  </si>
  <si>
    <t>2006_CO</t>
  </si>
  <si>
    <t>2009_CT</t>
  </si>
  <si>
    <t>2012_CT</t>
  </si>
  <si>
    <t>2010_CT</t>
  </si>
  <si>
    <t>2011_CT</t>
  </si>
  <si>
    <t>2014_CT</t>
  </si>
  <si>
    <t>2013_CT</t>
  </si>
  <si>
    <t>2020_CT</t>
  </si>
  <si>
    <t>LA</t>
  </si>
  <si>
    <t>Louisiana</t>
  </si>
  <si>
    <t>2006_LA</t>
  </si>
  <si>
    <t>2019_LA</t>
  </si>
  <si>
    <t>2018_LA</t>
  </si>
  <si>
    <t>2014_LA</t>
  </si>
  <si>
    <t>2012_LA</t>
  </si>
  <si>
    <t>2009_LA</t>
  </si>
  <si>
    <t>2010_LA</t>
  </si>
  <si>
    <t>2011_LA</t>
  </si>
  <si>
    <t>OR</t>
  </si>
  <si>
    <t>Oregon</t>
  </si>
  <si>
    <t>2019_OR</t>
  </si>
  <si>
    <t>2017_LA</t>
  </si>
  <si>
    <t>2015_LA</t>
  </si>
  <si>
    <t>2020_OR</t>
  </si>
  <si>
    <t>SC</t>
  </si>
  <si>
    <t>South Carolina</t>
  </si>
  <si>
    <t>2019_SC</t>
  </si>
  <si>
    <t>2008_LA</t>
  </si>
  <si>
    <t>2013_LA</t>
  </si>
  <si>
    <t>2016_LA</t>
  </si>
  <si>
    <t>2018_OR</t>
  </si>
  <si>
    <t>2007_LA</t>
  </si>
  <si>
    <t>2020_SC</t>
  </si>
  <si>
    <t>2018_SC</t>
  </si>
  <si>
    <t>2020_LA</t>
  </si>
  <si>
    <t>2017_OR</t>
  </si>
  <si>
    <t>AL</t>
  </si>
  <si>
    <t>Alabama</t>
  </si>
  <si>
    <t>2019_AL</t>
  </si>
  <si>
    <t>2017_SC</t>
  </si>
  <si>
    <t>2020_AL</t>
  </si>
  <si>
    <t>2018_AL</t>
  </si>
  <si>
    <t>2016_SC</t>
  </si>
  <si>
    <t>2017_AL</t>
  </si>
  <si>
    <t>2016_OR</t>
  </si>
  <si>
    <t>2015_SC</t>
  </si>
  <si>
    <t>2016_AL</t>
  </si>
  <si>
    <t>KY</t>
  </si>
  <si>
    <t>Kentucky</t>
  </si>
  <si>
    <t>2019_KY</t>
  </si>
  <si>
    <t>2015_AL</t>
  </si>
  <si>
    <t>2013_AL</t>
  </si>
  <si>
    <t>2020_KY</t>
  </si>
  <si>
    <t>2014_SC</t>
  </si>
  <si>
    <t>2014_AL</t>
  </si>
  <si>
    <t>2018_KY</t>
  </si>
  <si>
    <t>2015_OR</t>
  </si>
  <si>
    <t>2012_AL</t>
  </si>
  <si>
    <t>2017_KY</t>
  </si>
  <si>
    <t>2007_AL</t>
  </si>
  <si>
    <t>2010_AL</t>
  </si>
  <si>
    <t>2011_AL</t>
  </si>
  <si>
    <t>2016_KY</t>
  </si>
  <si>
    <t>2008_AL</t>
  </si>
  <si>
    <t>2013_SC</t>
  </si>
  <si>
    <t>2006_AL</t>
  </si>
  <si>
    <t>2015_KY</t>
  </si>
  <si>
    <t>OK</t>
  </si>
  <si>
    <t>Oklahoma</t>
  </si>
  <si>
    <t>2019_OK</t>
  </si>
  <si>
    <t>2014_KY</t>
  </si>
  <si>
    <t>2013_KY</t>
  </si>
  <si>
    <t>2018_OK</t>
  </si>
  <si>
    <t>2014_OR</t>
  </si>
  <si>
    <t>2012_SC</t>
  </si>
  <si>
    <t>UT</t>
  </si>
  <si>
    <t>Utah</t>
  </si>
  <si>
    <t>2020_UT</t>
  </si>
  <si>
    <t>2009_AL</t>
  </si>
  <si>
    <t>2015_OK</t>
  </si>
  <si>
    <t>2007_SC</t>
  </si>
  <si>
    <t>2010_SC</t>
  </si>
  <si>
    <t>2011_SC</t>
  </si>
  <si>
    <t>2019_UT</t>
  </si>
  <si>
    <t>2017_OK</t>
  </si>
  <si>
    <t>2008_SC</t>
  </si>
  <si>
    <t>2012_KY</t>
  </si>
  <si>
    <t>2020_OK</t>
  </si>
  <si>
    <t>2016_OK</t>
  </si>
  <si>
    <t>2013_OR</t>
  </si>
  <si>
    <t>IA</t>
  </si>
  <si>
    <t>Iowa</t>
  </si>
  <si>
    <t>2018_IA</t>
  </si>
  <si>
    <t>2010_KY</t>
  </si>
  <si>
    <t>2011_KY</t>
  </si>
  <si>
    <t>2019_IA</t>
  </si>
  <si>
    <t>2006_SC</t>
  </si>
  <si>
    <t>2012_OR</t>
  </si>
  <si>
    <t>2020_IA</t>
  </si>
  <si>
    <t>2017_IA</t>
  </si>
  <si>
    <t>2016_IA</t>
  </si>
  <si>
    <t>2014_OK</t>
  </si>
  <si>
    <t>2008_KY</t>
  </si>
  <si>
    <t>2006_KY</t>
  </si>
  <si>
    <t>2015_IA</t>
  </si>
  <si>
    <t>2010_OR</t>
  </si>
  <si>
    <t>2011_OR</t>
  </si>
  <si>
    <t>2007_KY</t>
  </si>
  <si>
    <t>2008_OR</t>
  </si>
  <si>
    <t>2009_SC</t>
  </si>
  <si>
    <t>2018_UT</t>
  </si>
  <si>
    <t>2007_OR</t>
  </si>
  <si>
    <t>2014_IA</t>
  </si>
  <si>
    <t>2009_KY</t>
  </si>
  <si>
    <t>2006_OR</t>
  </si>
  <si>
    <t>2009_OR</t>
  </si>
  <si>
    <t>2013_OK</t>
  </si>
  <si>
    <t>NV</t>
  </si>
  <si>
    <t>Nevada</t>
  </si>
  <si>
    <t>2019_NV</t>
  </si>
  <si>
    <t>2017_UT</t>
  </si>
  <si>
    <t>2012_OK</t>
  </si>
  <si>
    <t>2013_IA</t>
  </si>
  <si>
    <t>2012_IA</t>
  </si>
  <si>
    <t>KS</t>
  </si>
  <si>
    <t>Kansas</t>
  </si>
  <si>
    <t>2019_KS</t>
  </si>
  <si>
    <t>2018_KS</t>
  </si>
  <si>
    <t>2018_NV</t>
  </si>
  <si>
    <t>2020_KS</t>
  </si>
  <si>
    <t>2017_KS</t>
  </si>
  <si>
    <t>2020_NV</t>
  </si>
  <si>
    <t>2016_KS</t>
  </si>
  <si>
    <t>2010_IA</t>
  </si>
  <si>
    <t>2011_IA</t>
  </si>
  <si>
    <t>2010_OK</t>
  </si>
  <si>
    <t>2011_OK</t>
  </si>
  <si>
    <t>2017_NV</t>
  </si>
  <si>
    <t>2007_IA</t>
  </si>
  <si>
    <t>2016_UT</t>
  </si>
  <si>
    <t>2008_IA</t>
  </si>
  <si>
    <t>2008_OK</t>
  </si>
  <si>
    <t>2015_KS</t>
  </si>
  <si>
    <t>2007_NV</t>
  </si>
  <si>
    <t>2009_OK</t>
  </si>
  <si>
    <t>2009_IA</t>
  </si>
  <si>
    <t>2006_NV</t>
  </si>
  <si>
    <t>2016_NV</t>
  </si>
  <si>
    <t>2006_IA</t>
  </si>
  <si>
    <t>2015_UT</t>
  </si>
  <si>
    <t>2014_KS</t>
  </si>
  <si>
    <t>2007_OK</t>
  </si>
  <si>
    <t>2008_NV</t>
  </si>
  <si>
    <t>2015_NV</t>
  </si>
  <si>
    <t>2013_KS</t>
  </si>
  <si>
    <t>2012_KS</t>
  </si>
  <si>
    <t>2014_UT</t>
  </si>
  <si>
    <t>2006_OK</t>
  </si>
  <si>
    <t>2010_KS</t>
  </si>
  <si>
    <t>2011_KS</t>
  </si>
  <si>
    <t>2008_KS</t>
  </si>
  <si>
    <t>2014_NV</t>
  </si>
  <si>
    <t>2013_UT</t>
  </si>
  <si>
    <t>2013_NV</t>
  </si>
  <si>
    <t>2010_NV</t>
  </si>
  <si>
    <t>2011_NV</t>
  </si>
  <si>
    <t>2007_KS</t>
  </si>
  <si>
    <t>2012_NV</t>
  </si>
  <si>
    <t>2009_KS</t>
  </si>
  <si>
    <t>2012_UT</t>
  </si>
  <si>
    <t>2009_NV</t>
  </si>
  <si>
    <t>DC</t>
  </si>
  <si>
    <t>District of Columbia</t>
  </si>
  <si>
    <t>2019_DC</t>
  </si>
  <si>
    <t>2010_UT</t>
  </si>
  <si>
    <t>2011_UT</t>
  </si>
  <si>
    <t>2018_DC</t>
  </si>
  <si>
    <t>2020_DC</t>
  </si>
  <si>
    <t>2006_KS</t>
  </si>
  <si>
    <t>2017_DC</t>
  </si>
  <si>
    <t>2007_UT</t>
  </si>
  <si>
    <t>2008_UT</t>
  </si>
  <si>
    <t>2016_DC</t>
  </si>
  <si>
    <t>2009_UT</t>
  </si>
  <si>
    <t>2015_DC</t>
  </si>
  <si>
    <t>AR</t>
  </si>
  <si>
    <t>Arkansas</t>
  </si>
  <si>
    <t>2020_AR</t>
  </si>
  <si>
    <t>2006_UT</t>
  </si>
  <si>
    <t>NE</t>
  </si>
  <si>
    <t>Nebraska</t>
  </si>
  <si>
    <t>2019_NE</t>
  </si>
  <si>
    <t>2019_AR</t>
  </si>
  <si>
    <t>2020_NE</t>
  </si>
  <si>
    <t>2014_DC</t>
  </si>
  <si>
    <t>2018_AR</t>
  </si>
  <si>
    <t>2018_NE</t>
  </si>
  <si>
    <t>2013_DC</t>
  </si>
  <si>
    <t>2017_AR</t>
  </si>
  <si>
    <t>2012_DC</t>
  </si>
  <si>
    <t>2017_NE</t>
  </si>
  <si>
    <t>2016_AR</t>
  </si>
  <si>
    <t>2010_DC</t>
  </si>
  <si>
    <t>2011_DC</t>
  </si>
  <si>
    <t>2015_AR</t>
  </si>
  <si>
    <t>2014_AR</t>
  </si>
  <si>
    <t>2016_NE</t>
  </si>
  <si>
    <t>2013_AR</t>
  </si>
  <si>
    <t>2015_NE</t>
  </si>
  <si>
    <t>2012_AR</t>
  </si>
  <si>
    <t>2008_DC</t>
  </si>
  <si>
    <t>2014_NE</t>
  </si>
  <si>
    <t>2009_DC</t>
  </si>
  <si>
    <t>2010_AR</t>
  </si>
  <si>
    <t>2011_AR</t>
  </si>
  <si>
    <t>2006_AR</t>
  </si>
  <si>
    <t>2007_AR</t>
  </si>
  <si>
    <t>2008_AR</t>
  </si>
  <si>
    <t>2007_DC</t>
  </si>
  <si>
    <t>2013_NE</t>
  </si>
  <si>
    <t>MS</t>
  </si>
  <si>
    <t>Mississippi</t>
  </si>
  <si>
    <t>2019_MS</t>
  </si>
  <si>
    <t>2017_MS</t>
  </si>
  <si>
    <t>2018_MS</t>
  </si>
  <si>
    <t>2016_MS</t>
  </si>
  <si>
    <t>2020_MS</t>
  </si>
  <si>
    <t>2009_AR</t>
  </si>
  <si>
    <t>2010_NE</t>
  </si>
  <si>
    <t>2011_NE</t>
  </si>
  <si>
    <t>2012_NE</t>
  </si>
  <si>
    <t>2008_MS</t>
  </si>
  <si>
    <t>2015_MS</t>
  </si>
  <si>
    <t>2014_MS</t>
  </si>
  <si>
    <t>2013_MS</t>
  </si>
  <si>
    <t>2006_DC</t>
  </si>
  <si>
    <t>2012_MS</t>
  </si>
  <si>
    <t>2007_MS</t>
  </si>
  <si>
    <t>2010_MS</t>
  </si>
  <si>
    <t>2011_MS</t>
  </si>
  <si>
    <t>2006_MS</t>
  </si>
  <si>
    <t>2009_MS</t>
  </si>
  <si>
    <t>NM</t>
  </si>
  <si>
    <t>New Mexico</t>
  </si>
  <si>
    <t>2019_NM</t>
  </si>
  <si>
    <t>2009_NE</t>
  </si>
  <si>
    <t>2008_NE</t>
  </si>
  <si>
    <t>2007_NE</t>
  </si>
  <si>
    <t>2020_NM</t>
  </si>
  <si>
    <t>2006_NE</t>
  </si>
  <si>
    <t>2018_NM</t>
  </si>
  <si>
    <t>2015_NM</t>
  </si>
  <si>
    <t>2017_NM</t>
  </si>
  <si>
    <t>2016_NM</t>
  </si>
  <si>
    <t>2014_NM</t>
  </si>
  <si>
    <t>2009_NM</t>
  </si>
  <si>
    <t>2012_NM</t>
  </si>
  <si>
    <t>2010_NM</t>
  </si>
  <si>
    <t>2011_NM</t>
  </si>
  <si>
    <t>2013_NM</t>
  </si>
  <si>
    <t>2007_NM</t>
  </si>
  <si>
    <t>2008_NM</t>
  </si>
  <si>
    <t>HI</t>
  </si>
  <si>
    <t>Hawaii</t>
  </si>
  <si>
    <t>2019_HI</t>
  </si>
  <si>
    <t>2018_HI</t>
  </si>
  <si>
    <t>2006_NM</t>
  </si>
  <si>
    <t>2017_HI</t>
  </si>
  <si>
    <t>2016_HI</t>
  </si>
  <si>
    <t>NH</t>
  </si>
  <si>
    <t>New Hampshire</t>
  </si>
  <si>
    <t>2019_NH</t>
  </si>
  <si>
    <t>2015_HI</t>
  </si>
  <si>
    <t>2020_NH</t>
  </si>
  <si>
    <t>ID</t>
  </si>
  <si>
    <t>Idaho</t>
  </si>
  <si>
    <t>2020_ID</t>
  </si>
  <si>
    <t>2018_NH</t>
  </si>
  <si>
    <t>2014_HI</t>
  </si>
  <si>
    <t>2019_ID</t>
  </si>
  <si>
    <t>2017_NH</t>
  </si>
  <si>
    <t>2016_NH</t>
  </si>
  <si>
    <t>2013_HI</t>
  </si>
  <si>
    <t>2020_HI</t>
  </si>
  <si>
    <t>2015_NH</t>
  </si>
  <si>
    <t>2012_HI</t>
  </si>
  <si>
    <t>2018_ID</t>
  </si>
  <si>
    <t>WV</t>
  </si>
  <si>
    <t>West Virginia</t>
  </si>
  <si>
    <t>2018_WV</t>
  </si>
  <si>
    <t>2010_HI</t>
  </si>
  <si>
    <t>2011_HI</t>
  </si>
  <si>
    <t>2014_NH</t>
  </si>
  <si>
    <t>2008_HI</t>
  </si>
  <si>
    <t>2019_WV</t>
  </si>
  <si>
    <t>2007_HI</t>
  </si>
  <si>
    <t>DE</t>
  </si>
  <si>
    <t>Delaware</t>
  </si>
  <si>
    <t>2015_DE</t>
  </si>
  <si>
    <t>2013_NH</t>
  </si>
  <si>
    <t>2017_WV</t>
  </si>
  <si>
    <t>2006_HI</t>
  </si>
  <si>
    <t>2019_DE</t>
  </si>
  <si>
    <t>2015_WV</t>
  </si>
  <si>
    <t>2009_HI</t>
  </si>
  <si>
    <t>2014_WV</t>
  </si>
  <si>
    <t>2012_NH</t>
  </si>
  <si>
    <t>2014_DE</t>
  </si>
  <si>
    <t>2020_WV</t>
  </si>
  <si>
    <t>2013_WV</t>
  </si>
  <si>
    <t>2016_WV</t>
  </si>
  <si>
    <t>2010_NH</t>
  </si>
  <si>
    <t>2011_NH</t>
  </si>
  <si>
    <t>2010_WV</t>
  </si>
  <si>
    <t>2011_WV</t>
  </si>
  <si>
    <t>2012_WV</t>
  </si>
  <si>
    <t>2017_ID</t>
  </si>
  <si>
    <t>2020_DE</t>
  </si>
  <si>
    <t>2007_NH</t>
  </si>
  <si>
    <t>2016_DE</t>
  </si>
  <si>
    <t>2006_NH</t>
  </si>
  <si>
    <t>2008_NH</t>
  </si>
  <si>
    <t>2010_DE</t>
  </si>
  <si>
    <t>2011_DE</t>
  </si>
  <si>
    <t>2008_WV</t>
  </si>
  <si>
    <t>2009_WV</t>
  </si>
  <si>
    <t>2018_DE</t>
  </si>
  <si>
    <t>2012_DE</t>
  </si>
  <si>
    <t>2009_NH</t>
  </si>
  <si>
    <t>2016_ID</t>
  </si>
  <si>
    <t>2017_DE</t>
  </si>
  <si>
    <t>2007_WV</t>
  </si>
  <si>
    <t>2009_DE</t>
  </si>
  <si>
    <t>2006_WV</t>
  </si>
  <si>
    <t>2013_DE</t>
  </si>
  <si>
    <t>2006_DE</t>
  </si>
  <si>
    <t>2007_DE</t>
  </si>
  <si>
    <t>2015_ID</t>
  </si>
  <si>
    <t>ME</t>
  </si>
  <si>
    <t>Maine</t>
  </si>
  <si>
    <t>2020_ME</t>
  </si>
  <si>
    <t>2014_ID</t>
  </si>
  <si>
    <t>2019_ME</t>
  </si>
  <si>
    <t>2008_DE</t>
  </si>
  <si>
    <t>2018_ME</t>
  </si>
  <si>
    <t>2013_ID</t>
  </si>
  <si>
    <t>2008_ID</t>
  </si>
  <si>
    <t>2017_ME</t>
  </si>
  <si>
    <t>2010_ID</t>
  </si>
  <si>
    <t>2011_ID</t>
  </si>
  <si>
    <t>2016_ME</t>
  </si>
  <si>
    <t>2012_ID</t>
  </si>
  <si>
    <t>2007_ID</t>
  </si>
  <si>
    <t>2009_ID</t>
  </si>
  <si>
    <t>2006_ID</t>
  </si>
  <si>
    <t>2015_ME</t>
  </si>
  <si>
    <t>ND</t>
  </si>
  <si>
    <t>North Dakota</t>
  </si>
  <si>
    <t>2014_ND</t>
  </si>
  <si>
    <t>2007_ME</t>
  </si>
  <si>
    <t>2006_ME</t>
  </si>
  <si>
    <t>RI</t>
  </si>
  <si>
    <t>Rhode Island</t>
  </si>
  <si>
    <t>2019_RI</t>
  </si>
  <si>
    <t>2008_ME</t>
  </si>
  <si>
    <t>2014_ME</t>
  </si>
  <si>
    <t>2010_ME</t>
  </si>
  <si>
    <t>2011_ME</t>
  </si>
  <si>
    <t>2012_ME</t>
  </si>
  <si>
    <t>2019_ND</t>
  </si>
  <si>
    <t>2013_ME</t>
  </si>
  <si>
    <t>2009_ME</t>
  </si>
  <si>
    <t>2017_RI</t>
  </si>
  <si>
    <t>2018_RI</t>
  </si>
  <si>
    <t>2015_ND</t>
  </si>
  <si>
    <t>2016_RI</t>
  </si>
  <si>
    <t>2018_ND</t>
  </si>
  <si>
    <t>2015_RI</t>
  </si>
  <si>
    <t>2020_RI</t>
  </si>
  <si>
    <t>2014_RI</t>
  </si>
  <si>
    <t>2006_RI</t>
  </si>
  <si>
    <t>AK</t>
  </si>
  <si>
    <t>Alaska</t>
  </si>
  <si>
    <t>2012_AK</t>
  </si>
  <si>
    <t>2013_RI</t>
  </si>
  <si>
    <t>2017_ND</t>
  </si>
  <si>
    <t>2012_RI</t>
  </si>
  <si>
    <t>2007_RI</t>
  </si>
  <si>
    <t>2010_RI</t>
  </si>
  <si>
    <t>2011_RI</t>
  </si>
  <si>
    <t>2020_ND</t>
  </si>
  <si>
    <t>2008_RI</t>
  </si>
  <si>
    <t>2009_AK</t>
  </si>
  <si>
    <t>2016_ND</t>
  </si>
  <si>
    <t>2013_ND</t>
  </si>
  <si>
    <t>2013_AK</t>
  </si>
  <si>
    <t>2009_RI</t>
  </si>
  <si>
    <t>2010_AK</t>
  </si>
  <si>
    <t>2011_AK</t>
  </si>
  <si>
    <t>2015_AK</t>
  </si>
  <si>
    <t>2017_AK</t>
  </si>
  <si>
    <t>2016_AK</t>
  </si>
  <si>
    <t>2012_ND</t>
  </si>
  <si>
    <t>2014_AK</t>
  </si>
  <si>
    <t>SD</t>
  </si>
  <si>
    <t>South Dakota</t>
  </si>
  <si>
    <t>2020_SD</t>
  </si>
  <si>
    <t>2018_AK</t>
  </si>
  <si>
    <t>2019_SD</t>
  </si>
  <si>
    <t>2019_AK</t>
  </si>
  <si>
    <t>2018_SD</t>
  </si>
  <si>
    <t>2017_SD</t>
  </si>
  <si>
    <t>2016_SD</t>
  </si>
  <si>
    <t>2015_SD</t>
  </si>
  <si>
    <t>2020_AK</t>
  </si>
  <si>
    <t>MT</t>
  </si>
  <si>
    <t>Montana</t>
  </si>
  <si>
    <t>2019_MT</t>
  </si>
  <si>
    <t>2020_MT</t>
  </si>
  <si>
    <t>2007_AK</t>
  </si>
  <si>
    <t>2008_AK</t>
  </si>
  <si>
    <t>2014_SD</t>
  </si>
  <si>
    <t>2018_MT</t>
  </si>
  <si>
    <t>2012_SD</t>
  </si>
  <si>
    <t>2013_SD</t>
  </si>
  <si>
    <t>2017_MT</t>
  </si>
  <si>
    <t>2015_MT</t>
  </si>
  <si>
    <t>2010_SD</t>
  </si>
  <si>
    <t>2011_SD</t>
  </si>
  <si>
    <t>2006_AK</t>
  </si>
  <si>
    <t>2016_MT</t>
  </si>
  <si>
    <t>2014_MT</t>
  </si>
  <si>
    <t>2013_MT</t>
  </si>
  <si>
    <t>2012_MT</t>
  </si>
  <si>
    <t>2009_SD</t>
  </si>
  <si>
    <t>2010_MT</t>
  </si>
  <si>
    <t>2011_MT</t>
  </si>
  <si>
    <t>2010_ND</t>
  </si>
  <si>
    <t>2011_ND</t>
  </si>
  <si>
    <t>2008_SD</t>
  </si>
  <si>
    <t>2007_MT</t>
  </si>
  <si>
    <t>2008_MT</t>
  </si>
  <si>
    <t>2007_SD</t>
  </si>
  <si>
    <t>WY</t>
  </si>
  <si>
    <t>Wyoming</t>
  </si>
  <si>
    <t>2008_WY</t>
  </si>
  <si>
    <t>2009_MT</t>
  </si>
  <si>
    <t>2009_WY</t>
  </si>
  <si>
    <t>2015_WY</t>
  </si>
  <si>
    <t>2006_MT</t>
  </si>
  <si>
    <t>2006_SD</t>
  </si>
  <si>
    <t>2007_WY</t>
  </si>
  <si>
    <t>2014_WY</t>
  </si>
  <si>
    <t>2010_WY</t>
  </si>
  <si>
    <t>2011_WY</t>
  </si>
  <si>
    <t>2019_WY</t>
  </si>
  <si>
    <t>2013_WY</t>
  </si>
  <si>
    <t>2012_WY</t>
  </si>
  <si>
    <t>2018_WY</t>
  </si>
  <si>
    <t>2016_WY</t>
  </si>
  <si>
    <t>2017_WY</t>
  </si>
  <si>
    <t>2006_WY</t>
  </si>
  <si>
    <t>2020_WY</t>
  </si>
  <si>
    <t>2009_ND</t>
  </si>
  <si>
    <t>2008_ND</t>
  </si>
  <si>
    <t>VT</t>
  </si>
  <si>
    <t>Vermont</t>
  </si>
  <si>
    <t>2019_VT</t>
  </si>
  <si>
    <t>2018_VT</t>
  </si>
  <si>
    <t>2017_VT</t>
  </si>
  <si>
    <t>2007_ND</t>
  </si>
  <si>
    <t>2016_VT</t>
  </si>
  <si>
    <t>2020_VT</t>
  </si>
  <si>
    <t>2015_VT</t>
  </si>
  <si>
    <t>2012_VT</t>
  </si>
  <si>
    <t>2014_VT</t>
  </si>
  <si>
    <t>2010_VT</t>
  </si>
  <si>
    <t>2011_VT</t>
  </si>
  <si>
    <t>2013_VT</t>
  </si>
  <si>
    <t>2006_ND</t>
  </si>
  <si>
    <t>2008_VT</t>
  </si>
  <si>
    <t>2009_VT</t>
  </si>
  <si>
    <t>2006_VT</t>
  </si>
  <si>
    <t>2007_VT</t>
  </si>
  <si>
    <t>Customers</t>
  </si>
  <si>
    <t>Revenue</t>
  </si>
  <si>
    <t>Price</t>
  </si>
  <si>
    <t>State Variables</t>
  </si>
  <si>
    <t>Company</t>
  </si>
  <si>
    <t>State</t>
  </si>
  <si>
    <t>name_normal_new</t>
  </si>
  <si>
    <t>name_normalization</t>
  </si>
  <si>
    <t>State_year</t>
  </si>
  <si>
    <t>RTO</t>
  </si>
  <si>
    <t>IOU_merger</t>
  </si>
  <si>
    <t>Combo_Co_state</t>
  </si>
  <si>
    <t>Combo_Nco_State</t>
  </si>
  <si>
    <t>Combo</t>
  </si>
  <si>
    <t>Cust_tr</t>
  </si>
  <si>
    <t>Cust_res</t>
  </si>
  <si>
    <t>Rev_tr</t>
  </si>
  <si>
    <t>Rev_com</t>
  </si>
  <si>
    <t>Rev_indus</t>
  </si>
  <si>
    <t>Rev_Res</t>
  </si>
  <si>
    <t>Pr_tr</t>
  </si>
  <si>
    <t>Pr_com</t>
  </si>
  <si>
    <t>Pr_indus</t>
  </si>
  <si>
    <t>Pr_res</t>
  </si>
  <si>
    <t>Real_PCI</t>
  </si>
  <si>
    <t>Coal_use</t>
  </si>
  <si>
    <t>Fuel_use</t>
  </si>
  <si>
    <t>Gas_use</t>
  </si>
  <si>
    <t>Nuke_use</t>
  </si>
  <si>
    <t>South Carolina Electric &amp; Gas Co</t>
  </si>
  <si>
    <t>South Carolina Electric Gas Co</t>
  </si>
  <si>
    <t>South Carolina Electric &amp; Gas Co_2006_SC</t>
  </si>
  <si>
    <t>South Carolina Electric &amp; Gas Co_2007_SC</t>
  </si>
  <si>
    <t>South Carolina Electric&amp;Gas Co</t>
  </si>
  <si>
    <t>South Carolina Electric&amp;Gas Co_2008_SC</t>
  </si>
  <si>
    <t>South Carolina Electric&amp;Gas Co_2009_SC</t>
  </si>
  <si>
    <t>South Carolina Electric&amp;Gas Co_2010_SC</t>
  </si>
  <si>
    <t>South Carolina Electric&amp;Gas Co_2011_SC</t>
  </si>
  <si>
    <t>South Carolina Electric&amp;Gas Co_2012_SC</t>
  </si>
  <si>
    <t>South Carolina Electric&amp;Gas Company</t>
  </si>
  <si>
    <t>South Carolina Electric&amp;Gas Company_2013_SC</t>
  </si>
  <si>
    <t>South Carolina Electric&amp;Gas Company_2014_SC</t>
  </si>
  <si>
    <t>South Carolina Electric&amp;Gas Company_2015_SC</t>
  </si>
  <si>
    <t>South Carolina Electric&amp;Gas Company_2016_SC</t>
  </si>
  <si>
    <t>South Carolina Electric&amp;Gas Company_2017_SC</t>
  </si>
  <si>
    <t>AGC Division of APG Inc</t>
  </si>
  <si>
    <t>AGC Division of APG Inc_2006_IN</t>
  </si>
  <si>
    <t>AGC Division of APG Inc_2007_IN</t>
  </si>
  <si>
    <t>AGC Division of APG Inc_2008_IN</t>
  </si>
  <si>
    <t>AGC Division of APG Inc_2009_IN</t>
  </si>
  <si>
    <t>AGC Division of APG Inc_2010_IN</t>
  </si>
  <si>
    <t>AGC Division of APG Inc_2011_IN</t>
  </si>
  <si>
    <t>AGC Division of APG Inc_2012_IN</t>
  </si>
  <si>
    <t>AGC Division of APG Inc_2013_IN</t>
  </si>
  <si>
    <t>AGC Division of APG Inc_2014_IN</t>
  </si>
  <si>
    <t>AGC Division of APG Inc_2015_IN</t>
  </si>
  <si>
    <t>AGC Division of APG Inc_2016_IN</t>
  </si>
  <si>
    <t>AGC Division of APG Inc_2017_IN</t>
  </si>
  <si>
    <t>AGC Division of APG Inc_2018_IN</t>
  </si>
  <si>
    <t>AGC Division of APG Inc_2019_IN</t>
  </si>
  <si>
    <t>AGC Division of APG Inc_2020_IN</t>
  </si>
  <si>
    <t>Ajo Improvement Co</t>
  </si>
  <si>
    <t>Ajo Improvement Co_2006_AZ</t>
  </si>
  <si>
    <t>Ajo Improvement Company</t>
  </si>
  <si>
    <t>Ajo Improvement Company_2007_AZ</t>
  </si>
  <si>
    <t>Ajo Improvement Co_2008_AZ</t>
  </si>
  <si>
    <t>Ajo Improvement Co_2009_AZ</t>
  </si>
  <si>
    <t>Ajo Improvement Co_2010_AZ</t>
  </si>
  <si>
    <t>Ajo Improvement Co_2011_AZ</t>
  </si>
  <si>
    <t>Ajo Improvement Co_2012_AZ</t>
  </si>
  <si>
    <t>Ajo Improvement Co_2013_AZ</t>
  </si>
  <si>
    <t>Ajo Improvement Co_2014_AZ</t>
  </si>
  <si>
    <t>Ajo Improvement Co_2015_AZ</t>
  </si>
  <si>
    <t>Ajo Improvement Co_2016_AZ</t>
  </si>
  <si>
    <t>Ajo Improvement Co_2017_AZ</t>
  </si>
  <si>
    <t>Ajo Improvement Co_2018_AZ</t>
  </si>
  <si>
    <t>Ajo Improvement Co_2019_AZ</t>
  </si>
  <si>
    <t>Ajo Improvement Co_2020_AZ</t>
  </si>
  <si>
    <t>Alabama Power Co</t>
  </si>
  <si>
    <t>Alabama Power Co_2006_AL</t>
  </si>
  <si>
    <t>Alabama Power Co_2007_AL</t>
  </si>
  <si>
    <t>Alabama Power Co_2008_AL</t>
  </si>
  <si>
    <t>Alabama Power Co_2009_AL</t>
  </si>
  <si>
    <t>Alabama Power Co_2010_AL</t>
  </si>
  <si>
    <t>Alabama Power Co_2011_AL</t>
  </si>
  <si>
    <t>Alabama Power Co_2012_AL</t>
  </si>
  <si>
    <t>Alabama Power Co_2013_AL</t>
  </si>
  <si>
    <t>Alabama Power Co_2014_AL</t>
  </si>
  <si>
    <t>Alabama Power Co_2015_AL</t>
  </si>
  <si>
    <t>Alabama Power Co_2016_AL</t>
  </si>
  <si>
    <t>Alabama Power Co_2017_AL</t>
  </si>
  <si>
    <t>Alabama Power Co_2018_AL</t>
  </si>
  <si>
    <t>Alabama Power Co_2019_AL</t>
  </si>
  <si>
    <t>Alabama Power Co_2020_AL</t>
  </si>
  <si>
    <t>Alaska Electric Light&amp;Power Co</t>
  </si>
  <si>
    <t>Alaska Electric Light&amp;Power Co_2006_AK</t>
  </si>
  <si>
    <t>Alaska Electric Light&amp;Power Co_2007_AK</t>
  </si>
  <si>
    <t>Alaska Electric Light&amp;Power Co_2008_AK</t>
  </si>
  <si>
    <t>Alaska Electric Light&amp;Power Co_2009_AK</t>
  </si>
  <si>
    <t>Alaska Electric Light&amp;Power Co_2010_AK</t>
  </si>
  <si>
    <t>Alaska Electric Light&amp;Power Co_2011_AK</t>
  </si>
  <si>
    <t>Alaska Electric Light&amp;Power Co_2012_AK</t>
  </si>
  <si>
    <t>Alaska Electric Light&amp;Power Co_2013_AK</t>
  </si>
  <si>
    <t>Alaska Electric Light&amp;Power Co_2014_AK</t>
  </si>
  <si>
    <t>Alaska Electric Light&amp;Power Co_2015_AK</t>
  </si>
  <si>
    <t>Alaska Electric Light&amp;Power Co_2016_AK</t>
  </si>
  <si>
    <t>Alaska Electric Light&amp;Power Co_2017_AK</t>
  </si>
  <si>
    <t>Alaska Electric Light&amp;Power Co_2018_AK</t>
  </si>
  <si>
    <t>Alaska Electric Light&amp;Power Co_2019_AK</t>
  </si>
  <si>
    <t>Alaska Electric Light&amp;Power Co_2020_AK</t>
  </si>
  <si>
    <t>Alaska Power Co</t>
  </si>
  <si>
    <t>Alaska Power Co_2006_AK</t>
  </si>
  <si>
    <t>Alaska Power Co_2007_AK</t>
  </si>
  <si>
    <t>Alaska Power Co_2008_AK</t>
  </si>
  <si>
    <t>Alaska Power Co_2009_AK</t>
  </si>
  <si>
    <t>Alaska Power and Telephone Co</t>
  </si>
  <si>
    <t>Alaska Power and Telephone Co_2010_AK</t>
  </si>
  <si>
    <t>Alaska Power and Telephone Co_2011_AK</t>
  </si>
  <si>
    <t>Alaska Power and Telephone Co_2012_AK</t>
  </si>
  <si>
    <t>Alaska Power and Telephone Co_2013_AK</t>
  </si>
  <si>
    <t>Alaska Power and Telephone Co_2014_AK</t>
  </si>
  <si>
    <t>Alaska Power and Telephone Co_2015_AK</t>
  </si>
  <si>
    <t>Alaska Power and Telephone Co_2016_AK</t>
  </si>
  <si>
    <t>Alaska Power and Telephone Co_2017_AK</t>
  </si>
  <si>
    <t>Alaska Power and Telephone Co_2018_AK</t>
  </si>
  <si>
    <t>Alaska Power and Telephone Co_2019_AK</t>
  </si>
  <si>
    <t>Alaska Power and Telephone Co_2020_AK</t>
  </si>
  <si>
    <t>ALLETE, Inc.</t>
  </si>
  <si>
    <t>ALLETE, Inc._2014_MN</t>
  </si>
  <si>
    <t>ALLETE, Inc._2015_MN</t>
  </si>
  <si>
    <t>ALLETE, Inc._2016_MN</t>
  </si>
  <si>
    <t>ALLETE, Inc._2017_MN</t>
  </si>
  <si>
    <t>ALLETE, Inc._2018_MN</t>
  </si>
  <si>
    <t>ALLETE, Inc._2019_MN</t>
  </si>
  <si>
    <t>ALLETE, Inc._2020_MN</t>
  </si>
  <si>
    <t>Alpena Power Co</t>
  </si>
  <si>
    <t>Alpena Power Co_2006_MI</t>
  </si>
  <si>
    <t>Alpena Power Co_2007_MI</t>
  </si>
  <si>
    <t>Alpena Power Co_2008_MI</t>
  </si>
  <si>
    <t>Alpena Power Co_2009_MI</t>
  </si>
  <si>
    <t>Alpena Power Co_2010_MI</t>
  </si>
  <si>
    <t>Alpena Power Co_2011_MI</t>
  </si>
  <si>
    <t>Alpena Power Co_2012_MI</t>
  </si>
  <si>
    <t>Alpena Power Co_2013_MI</t>
  </si>
  <si>
    <t>Alpena Power Co_2014_MI</t>
  </si>
  <si>
    <t>Alpena Power Co_2015_MI</t>
  </si>
  <si>
    <t>Alpena Power Co_2016_MI</t>
  </si>
  <si>
    <t>Alpena Power Co_2017_MI</t>
  </si>
  <si>
    <t>Alpena Power Co_2018_MI</t>
  </si>
  <si>
    <t>Alpena Power Co_2019_MI</t>
  </si>
  <si>
    <t>Alpena Power Co_2020_MI</t>
  </si>
  <si>
    <t>Amana Society Service Co</t>
  </si>
  <si>
    <t>Amana Society Service Co_2006_IA</t>
  </si>
  <si>
    <t>Amana Society Service Co_2007_IA</t>
  </si>
  <si>
    <t>Amana Society Service Co_2008_IA</t>
  </si>
  <si>
    <t>Amana Society Service Co_2009_IA</t>
  </si>
  <si>
    <t>Amana Society Service Co_2010_IA</t>
  </si>
  <si>
    <t>Amana Society Service Co_2011_IA</t>
  </si>
  <si>
    <t>Amana Society Service Co_2012_IA</t>
  </si>
  <si>
    <t>Amana Society Service Co_2013_IA</t>
  </si>
  <si>
    <t>Amana Society Service Co_2014_IA</t>
  </si>
  <si>
    <t>Amana Society Service Co_2015_IA</t>
  </si>
  <si>
    <t>Amana Society Service Co_2016_IA</t>
  </si>
  <si>
    <t>Amana Society Service Co_2017_IA</t>
  </si>
  <si>
    <t>Amana Society Service Co_2018_IA</t>
  </si>
  <si>
    <t>Amana Society Service Co_2019_IA</t>
  </si>
  <si>
    <t>Amana Society Service Co_2020_IA</t>
  </si>
  <si>
    <t>Ameren Illinois Company</t>
  </si>
  <si>
    <t>Ameren Illinois Company_2010_IL</t>
  </si>
  <si>
    <t>Ameren Illinois Company_2011_IL</t>
  </si>
  <si>
    <t>Ameren Illinois Company_2012_IL</t>
  </si>
  <si>
    <t>Ameren Illinois Company_2013_IL</t>
  </si>
  <si>
    <t>Ameren Illinois Company_2014_IL</t>
  </si>
  <si>
    <t>Ameren Illinois Company_2015_IL</t>
  </si>
  <si>
    <t>Ameren Illinois Company_2016_IL</t>
  </si>
  <si>
    <t>Ameren Illinois Company_2017_IL</t>
  </si>
  <si>
    <t>Ameren Illinois Company_2018_IL</t>
  </si>
  <si>
    <t>Ameren Illinois Company_2019_IL</t>
  </si>
  <si>
    <t>Ameren Illinois Company_2020_IL</t>
  </si>
  <si>
    <t>Andreanof Electric Corp</t>
  </si>
  <si>
    <t>Andreanof Electric Corp_2006_AK</t>
  </si>
  <si>
    <t>Andreanof Electric Corp_2007_AK</t>
  </si>
  <si>
    <t>Aniak Light &amp; Power Co Inc</t>
  </si>
  <si>
    <t>Aniak Light &amp; Power Co Inc_2006_AK</t>
  </si>
  <si>
    <t>Aniak Light &amp; Power Co Inc_2007_AK</t>
  </si>
  <si>
    <t>Aniak Light &amp; Power Co Inc_2008_AK</t>
  </si>
  <si>
    <t>Aniak Light &amp; Power Co Inc_2009_AK</t>
  </si>
  <si>
    <t>Aniak Light &amp; Power Co Inc_2010_AK</t>
  </si>
  <si>
    <t>Aniak Light &amp; Power Co Inc_2011_AK</t>
  </si>
  <si>
    <t>Aniak Light &amp; Power Co Inc_2019_AK</t>
  </si>
  <si>
    <t>Appalachian Power Co</t>
  </si>
  <si>
    <t>Appalachian Power Co_2006_VA</t>
  </si>
  <si>
    <t>Appalachian Power Co_2006_WV</t>
  </si>
  <si>
    <t>Appalachian Power Co_2007_VA</t>
  </si>
  <si>
    <t>Appalachian Power Co_2007_WV</t>
  </si>
  <si>
    <t>Appalachian Power Co_2008_VA</t>
  </si>
  <si>
    <t>Appalachian Power Co_2008_WV</t>
  </si>
  <si>
    <t>Appalachian Power Co_2009_VA</t>
  </si>
  <si>
    <t>Appalachian Power Co_2009_WV</t>
  </si>
  <si>
    <t>Appalachian Power Co_2010_VA</t>
  </si>
  <si>
    <t>Appalachian Power Co_2010_WV</t>
  </si>
  <si>
    <t>Appalachian Power Co_2011_VA</t>
  </si>
  <si>
    <t>Appalachian Power Co_2011_WV</t>
  </si>
  <si>
    <t>Appalachian Power Co_2012_VA</t>
  </si>
  <si>
    <t>Appalachian Power Co_2012_WV</t>
  </si>
  <si>
    <t>Appalachian Power Co_2013_VA</t>
  </si>
  <si>
    <t>Appalachian Power Co_2013_WV</t>
  </si>
  <si>
    <t>Appalachian Power Co_2014_VA</t>
  </si>
  <si>
    <t>Appalachian Power Co_2014_WV</t>
  </si>
  <si>
    <t>Appalachian Power Co_2015_VA</t>
  </si>
  <si>
    <t>Appalachian Power Co_2015_WV</t>
  </si>
  <si>
    <t>Appalachian Power Co_2016_VA</t>
  </si>
  <si>
    <t>Appalachian Power Co_2016_WV</t>
  </si>
  <si>
    <t>Appalachian Power Co_2017_VA</t>
  </si>
  <si>
    <t>Appalachian Power Co_2017_WV</t>
  </si>
  <si>
    <t>Appalachian Power Co_2018_VA</t>
  </si>
  <si>
    <t>Appalachian Power Co_2018_WV</t>
  </si>
  <si>
    <t>Appalachian Power Co_2019_VA</t>
  </si>
  <si>
    <t>Appalachian Power Co_2019_WV</t>
  </si>
  <si>
    <t>Appalachian Power Co_2020_VA</t>
  </si>
  <si>
    <t>Appalachian Power Co_2020_WV</t>
  </si>
  <si>
    <t>Aquila Inc</t>
  </si>
  <si>
    <t>Aquila Inc_2006_CO</t>
  </si>
  <si>
    <t>Aquila Inc_2006_KS</t>
  </si>
  <si>
    <t>Aquila Inc_2006_MO</t>
  </si>
  <si>
    <t>Aquila Inc_2007_CO</t>
  </si>
  <si>
    <t>Aquila Inc_2007_KS</t>
  </si>
  <si>
    <t>Aquila Inc_2007_MO</t>
  </si>
  <si>
    <t>Arizona Public Service Co</t>
  </si>
  <si>
    <t>Arizona Public Service Co_2006_AZ</t>
  </si>
  <si>
    <t>Arizona Public Service Co_2007_AZ</t>
  </si>
  <si>
    <t>Arizona Public Service Co_2008_AZ</t>
  </si>
  <si>
    <t>Arizona Public Service Co_2009_AZ</t>
  </si>
  <si>
    <t>Arizona Public Service Co_2010_AZ</t>
  </si>
  <si>
    <t>Arizona Public Service Co_2011_AZ</t>
  </si>
  <si>
    <t>Arizona Public Service Co_2012_AZ</t>
  </si>
  <si>
    <t>Arizona Public Service Co_2013_AZ</t>
  </si>
  <si>
    <t>Arizona Public Service Co_2014_AZ</t>
  </si>
  <si>
    <t>Arizona Public Service Co_2015_AZ</t>
  </si>
  <si>
    <t>Arizona Public Service Co_2016_AZ</t>
  </si>
  <si>
    <t>Arizona Public Service Co_2017_AZ</t>
  </si>
  <si>
    <t>Arizona Public Service Co_2018_AZ</t>
  </si>
  <si>
    <t>Arizona Public Service Co_2019_AZ</t>
  </si>
  <si>
    <t>Arizona Public Service Co_2020_AZ</t>
  </si>
  <si>
    <t>Atlantic City Electric Co</t>
  </si>
  <si>
    <t>Atlantic City Electric Co_2006_NJ</t>
  </si>
  <si>
    <t>Atlantic City Electric Co_2007_NJ</t>
  </si>
  <si>
    <t>Atlantic City Electric Co_2008_NJ</t>
  </si>
  <si>
    <t>Atlantic City Electric Co_2009_NJ</t>
  </si>
  <si>
    <t>Atlantic City Electric Co_2010_NJ</t>
  </si>
  <si>
    <t>Atlantic City Electric Co_2011_NJ</t>
  </si>
  <si>
    <t>Atlantic City Electric Co_2012_NJ</t>
  </si>
  <si>
    <t>Atlantic City Electric Co_2013_NJ</t>
  </si>
  <si>
    <t>Atlantic City Electric Co_2014_NJ</t>
  </si>
  <si>
    <t>Atlantic City Electric Co_2015_NJ</t>
  </si>
  <si>
    <t>Atlantic City Electric Co_2016_NJ</t>
  </si>
  <si>
    <t>Atlantic City Electric Co_2017_NJ</t>
  </si>
  <si>
    <t>Atlantic City Electric Co_2018_NJ</t>
  </si>
  <si>
    <t>Atlantic City Electric Co_2019_NJ</t>
  </si>
  <si>
    <t>Atlantic City Electric Co_2020_NJ</t>
  </si>
  <si>
    <t>Avista Corp</t>
  </si>
  <si>
    <t>Avista Corp_2006_ID</t>
  </si>
  <si>
    <t>Avista Corp_2006_MT</t>
  </si>
  <si>
    <t>Avista Corp_2006_WA</t>
  </si>
  <si>
    <t>Avista Corp_2007_ID</t>
  </si>
  <si>
    <t>Avista Corp_2007_MT</t>
  </si>
  <si>
    <t>Avista Corp_2007_WA</t>
  </si>
  <si>
    <t>Avista Corp_2008_ID</t>
  </si>
  <si>
    <t>Avista Corp_2008_MT</t>
  </si>
  <si>
    <t>Avista Corp_2008_WA</t>
  </si>
  <si>
    <t>Avista Corp_2009_ID</t>
  </si>
  <si>
    <t>Avista Corp_2009_MT</t>
  </si>
  <si>
    <t>Avista Corp_2009_WA</t>
  </si>
  <si>
    <t>Avista Corp_2010_ID</t>
  </si>
  <si>
    <t>Avista Corp_2010_MT</t>
  </si>
  <si>
    <t>Avista Corp_2010_WA</t>
  </si>
  <si>
    <t>Avista Corp_2011_ID</t>
  </si>
  <si>
    <t>Avista Corp_2011_MT</t>
  </si>
  <si>
    <t>Avista Corp_2011_WA</t>
  </si>
  <si>
    <t>Avista Corp_2012_ID</t>
  </si>
  <si>
    <t>Avista Corp_2012_MT</t>
  </si>
  <si>
    <t>Avista Corp_2012_WA</t>
  </si>
  <si>
    <t>Avista Corp_2013_ID</t>
  </si>
  <si>
    <t>Avista Corp_2013_MT</t>
  </si>
  <si>
    <t>Avista Corp_2013_WA</t>
  </si>
  <si>
    <t>Avista Corp_2014_ID</t>
  </si>
  <si>
    <t>Avista Corp_2014_MT</t>
  </si>
  <si>
    <t>Avista Corp_2014_WA</t>
  </si>
  <si>
    <t>Avista Corp_2015_ID</t>
  </si>
  <si>
    <t>Avista Corp_2015_MT</t>
  </si>
  <si>
    <t>Avista Corp_2015_WA</t>
  </si>
  <si>
    <t>Avista Corp_2016_ID</t>
  </si>
  <si>
    <t>Avista Corp_2016_MT</t>
  </si>
  <si>
    <t>Avista Corp_2016_WA</t>
  </si>
  <si>
    <t>Avista Corp_2017_ID</t>
  </si>
  <si>
    <t>Avista Corp_2017_MT</t>
  </si>
  <si>
    <t>Avista Corp_2017_WA</t>
  </si>
  <si>
    <t>Avista Corp_2018_ID</t>
  </si>
  <si>
    <t>Avista Corp_2018_MT</t>
  </si>
  <si>
    <t>Avista Corp_2018_WA</t>
  </si>
  <si>
    <t>Avista Corp_2019_ID</t>
  </si>
  <si>
    <t>Avista Corp_2019_MT</t>
  </si>
  <si>
    <t>Avista Corp_2019_WA</t>
  </si>
  <si>
    <t>Avista Corp_2020_ID</t>
  </si>
  <si>
    <t>Avista Corp_2020_MT</t>
  </si>
  <si>
    <t>Avista Corp_2020_WA</t>
  </si>
  <si>
    <t>Baltimore Gas &amp; Electric Co</t>
  </si>
  <si>
    <t>Baltimore Gas &amp; Electric Co_2006_MD</t>
  </si>
  <si>
    <t>Baltimore Gas &amp; Electric Co_2007_MD</t>
  </si>
  <si>
    <t>Baltimore Gas &amp; Electric Co_2008_MD</t>
  </si>
  <si>
    <t>Baltimore Gas &amp; Electric Co_2009_MD</t>
  </si>
  <si>
    <t>Baltimore Gas &amp; Electric Co_2010_MD</t>
  </si>
  <si>
    <t>Baltimore Gas &amp; Electric Co_2011_MD</t>
  </si>
  <si>
    <t>Baltimore Gas &amp; Electric Co_2012_MD</t>
  </si>
  <si>
    <t>Baltimore Gas &amp; Electric Co_2013_MD</t>
  </si>
  <si>
    <t>Baltimore Gas &amp; Electric Co_2014_MD</t>
  </si>
  <si>
    <t>Baltimore Gas &amp; Electric Co_2015_MD</t>
  </si>
  <si>
    <t>Baltimore Gas &amp; Electric Co_2016_MD</t>
  </si>
  <si>
    <t>Baltimore Gas &amp; Electric Co_2017_MD</t>
  </si>
  <si>
    <t>Baltimore Gas &amp; Electric Co_2018_MD</t>
  </si>
  <si>
    <t>Baltimore Gas &amp; Electric Co_2019_MD</t>
  </si>
  <si>
    <t>Baltimore Gas &amp; Electric Co_2020_MD</t>
  </si>
  <si>
    <t>Bear Valley Electric Service</t>
  </si>
  <si>
    <t>Bear Valley Electric Service_2009_CA</t>
  </si>
  <si>
    <t>Bear Valley Electric Service_2010_CA</t>
  </si>
  <si>
    <t>Bear Valley Electric Service_2011_CA</t>
  </si>
  <si>
    <t>Bear Valley Electric Service_2012_CA</t>
  </si>
  <si>
    <t>Bear Valley Electric Service_2013_CA</t>
  </si>
  <si>
    <t>Bear Valley Electric Service_2014_CA</t>
  </si>
  <si>
    <t>Bear Valley Electric Service_2015_CA</t>
  </si>
  <si>
    <t>Bear Valley Electric Service_2016_CA</t>
  </si>
  <si>
    <t>Bear Valley Electric Service_2017_CA</t>
  </si>
  <si>
    <t>Bear Valley Electric Service_2018_CA</t>
  </si>
  <si>
    <t>Bear Valley Electric Service_2019_CA</t>
  </si>
  <si>
    <t>Bear Valley Electric Service_2020_CA</t>
  </si>
  <si>
    <t>Bethel Utilities Corp</t>
  </si>
  <si>
    <t>Bethel Utilities Corp_2006_AK</t>
  </si>
  <si>
    <t>Bethel Utilities Corp_2007_AK</t>
  </si>
  <si>
    <t>Bethel Utilities Corp_2008_AK</t>
  </si>
  <si>
    <t>Bethel Utilities Corp_2009_AK</t>
  </si>
  <si>
    <t>Bethel Utilities Corp_2010_AK</t>
  </si>
  <si>
    <t>Bethel Utilities Corp_2011_AK</t>
  </si>
  <si>
    <t>Bethel Utilities Corp_2012_AK</t>
  </si>
  <si>
    <t>Bethel Utilities Corp_2013_AK</t>
  </si>
  <si>
    <t>Bethel Utilities Corp_2014_AK</t>
  </si>
  <si>
    <t>Black Diamond Power Co</t>
  </si>
  <si>
    <t>Black Diamond Power Co_2006_WV</t>
  </si>
  <si>
    <t>Black Diamond Power Company</t>
  </si>
  <si>
    <t>Black Diamond Power Company_2007_WV</t>
  </si>
  <si>
    <t>Black Diamond Power Co_2008_WV</t>
  </si>
  <si>
    <t>Black Diamond Power Co_2009_WV</t>
  </si>
  <si>
    <t>Black Diamond Power Co_2010_WV</t>
  </si>
  <si>
    <t>Black Diamond Power Co_2011_WV</t>
  </si>
  <si>
    <t>Black Diamond Power Co_2012_WV</t>
  </si>
  <si>
    <t>Black Diamond Power Co_2013_WV</t>
  </si>
  <si>
    <t>Black Diamond Power Co_2014_WV</t>
  </si>
  <si>
    <t>Black Diamond Power Co_2015_WV</t>
  </si>
  <si>
    <t>Black Diamond Power Co_2016_WV</t>
  </si>
  <si>
    <t>Black Diamond Power Co_2017_WV</t>
  </si>
  <si>
    <t>Black Diamond Power Co_2018_WV</t>
  </si>
  <si>
    <t>Black Diamond Power Co_2019_WV</t>
  </si>
  <si>
    <t>Black Diamond Power Co_2020_WV</t>
  </si>
  <si>
    <t>Black Hills/Colorado Elec.Utility Co. LP</t>
  </si>
  <si>
    <t>Black Hills/Colorado Elec.Utility Co. LP_2008_CO</t>
  </si>
  <si>
    <t>Black Hills/Colorado Elec.Utility Co. LP_2009_CO</t>
  </si>
  <si>
    <t>Black Hills/Colorado Elec.Utility Co. LP_2010_CO</t>
  </si>
  <si>
    <t>Black Hills/Colorado Elec.Util</t>
  </si>
  <si>
    <t>Black Hills/Colorado Elec.Util_2011_CO</t>
  </si>
  <si>
    <t>Black Hills/Colorado Elec.Util_2012_CO</t>
  </si>
  <si>
    <t>Black Hills/Colorado Elec.Util_2013_CO</t>
  </si>
  <si>
    <t>Black Hills/Colorado Elec.Util_2014_CO</t>
  </si>
  <si>
    <t>Black Hills/Colorado Elec.Util_2015_CO</t>
  </si>
  <si>
    <t>Black Hills/Colorado Elec.Util_2016_CO</t>
  </si>
  <si>
    <t>Black Hills/Colorado Elec.Utility Co. LP_2017_CO</t>
  </si>
  <si>
    <t>Black Hills Colorado Electric, LLC</t>
  </si>
  <si>
    <t>Black Hills Colorado Electric, LLC_2018_CO</t>
  </si>
  <si>
    <t>Black Hills Colorado Electric, LLC_2019_CO</t>
  </si>
  <si>
    <t>Black Hills Colorado Electric, LLC_2020_CO</t>
  </si>
  <si>
    <t>Black Hills Power Inc</t>
  </si>
  <si>
    <t>Black Hills Power Inc_2006_MT</t>
  </si>
  <si>
    <t>Black Hills Power Inc_2006_SD</t>
  </si>
  <si>
    <t>Black Hills Power Inc_2006_WY</t>
  </si>
  <si>
    <t>Black Hills Power Inc_2007_MT</t>
  </si>
  <si>
    <t>Black Hills Power Inc_2007_SD</t>
  </si>
  <si>
    <t>Black Hills Power Inc_2007_WY</t>
  </si>
  <si>
    <t>Black Hills Power Inc_2008_MT</t>
  </si>
  <si>
    <t>Black Hills Power Inc_2008_SD</t>
  </si>
  <si>
    <t>Black Hills Power Inc_2008_WY</t>
  </si>
  <si>
    <t>Black Hills Power Inc_2009_MT</t>
  </si>
  <si>
    <t>Black Hills Power Inc_2009_SD</t>
  </si>
  <si>
    <t>Black Hills Power Inc_2009_WY</t>
  </si>
  <si>
    <t>Black Hills Power Inc_2010_MT</t>
  </si>
  <si>
    <t>Black Hills Power Inc_2010_SD</t>
  </si>
  <si>
    <t>Black Hills Power Inc_2010_WY</t>
  </si>
  <si>
    <t>Black Hills Power Inc_2011_MT</t>
  </si>
  <si>
    <t>Black Hills Power Inc_2011_SD</t>
  </si>
  <si>
    <t>Black Hills Power Inc_2011_WY</t>
  </si>
  <si>
    <t>Black Hills Power Inc_2012_MT</t>
  </si>
  <si>
    <t>Black Hills Power Inc_2012_SD</t>
  </si>
  <si>
    <t>Black Hills Power Inc_2012_WY</t>
  </si>
  <si>
    <t>Black Hills Power Inc_2013_MT</t>
  </si>
  <si>
    <t>Black Hills Power Inc_2013_SD</t>
  </si>
  <si>
    <t>Black Hills Power Inc_2013_WY</t>
  </si>
  <si>
    <t>Black Hills Power Inc_2014_MT</t>
  </si>
  <si>
    <t>Black Hills Power Inc_2014_SD</t>
  </si>
  <si>
    <t>Black Hills Power Inc_2014_WY</t>
  </si>
  <si>
    <t>Black Hills Power, Inc. d/b/a</t>
  </si>
  <si>
    <t>Black Hills Power, Inc. d/b/a_2015_MT</t>
  </si>
  <si>
    <t>Black Hills Power, Inc. d/b/a_2015_SD</t>
  </si>
  <si>
    <t>Black Hills Power, Inc. d/b/a_2015_WY</t>
  </si>
  <si>
    <t>Black Hills Power, Inc. d/b/a_2016_MT</t>
  </si>
  <si>
    <t>Black Hills Power, Inc. d/b/a_2016_SD</t>
  </si>
  <si>
    <t>Black Hills Power, Inc. d/b/a_2016_WY</t>
  </si>
  <si>
    <t>Black Hills Power, Inc. d/b/a_2017_MT</t>
  </si>
  <si>
    <t>Black Hills Power, Inc. d/b/a_2017_SD</t>
  </si>
  <si>
    <t>Black Hills Power, Inc. d/b/a_2017_WY</t>
  </si>
  <si>
    <t>Black Hills Power, Inc. d/b/a_2018_MT</t>
  </si>
  <si>
    <t>Black Hills Power, Inc. d/b/a_2018_SD</t>
  </si>
  <si>
    <t>Black Hills Power, Inc. d/b/a_2018_WY</t>
  </si>
  <si>
    <t>Black Hills Power, Inc. d/b/a_2019_MT</t>
  </si>
  <si>
    <t>Black Hills Power, Inc. d/b/a_2019_SD</t>
  </si>
  <si>
    <t>Black Hills Power, Inc. d/b/a_2019_WY</t>
  </si>
  <si>
    <t>Black Hills Power, Inc. d/b/a_2020_MT</t>
  </si>
  <si>
    <t>Black Hills Power, Inc. d/b/a_2020_SD</t>
  </si>
  <si>
    <t>Black Hills Power, Inc. d/b/a_2020_WY</t>
  </si>
  <si>
    <t>Block Island Power Co</t>
  </si>
  <si>
    <t>Block Island Power Co_2006_RI</t>
  </si>
  <si>
    <t>Block Island Power Co_2007_RI</t>
  </si>
  <si>
    <t>Block Island Power Co_2008_RI</t>
  </si>
  <si>
    <t>Block Island Power Co_2009_RI</t>
  </si>
  <si>
    <t>Block Island Power Co_2010_RI</t>
  </si>
  <si>
    <t>Block Island Power Co_2011_RI</t>
  </si>
  <si>
    <t>Block Island Power Co_2012_RI</t>
  </si>
  <si>
    <t>Block Island Power Co_2013_RI</t>
  </si>
  <si>
    <t>Block Island Power Co_2014_RI</t>
  </si>
  <si>
    <t>Block Island Power Co_2015_RI</t>
  </si>
  <si>
    <t>Block Island Power Co_2016_RI</t>
  </si>
  <si>
    <t>Block Island Power Co_2017_RI</t>
  </si>
  <si>
    <t>Block Island Power Co_2018_RI</t>
  </si>
  <si>
    <t>Boston Edison Co</t>
  </si>
  <si>
    <t>Boston Edison Co_2006_MA</t>
  </si>
  <si>
    <t>Cambridge Electric Light Co</t>
  </si>
  <si>
    <t>Cambridge Electric Light Co_2006_MA</t>
  </si>
  <si>
    <t>Cap Rock Energy Corporation</t>
  </si>
  <si>
    <t>Cap Rock Energy Corporation_2006_TX</t>
  </si>
  <si>
    <t>Cap Rock Energy Corporation_2007_TX</t>
  </si>
  <si>
    <t>Cap Rock Energy Corporation_2008_TX</t>
  </si>
  <si>
    <t>Cap Rock Energy Corporation_2009_TX</t>
  </si>
  <si>
    <t>Carolina Power &amp; Light Co</t>
  </si>
  <si>
    <t>Carolina Power &amp; Light Co_2007_NC</t>
  </si>
  <si>
    <t>Carolina Power &amp; Light Co_2007_SC</t>
  </si>
  <si>
    <t>Central Electric Inc</t>
  </si>
  <si>
    <t>Central Electric Inc_2006_AK</t>
  </si>
  <si>
    <t>Central Electric Inc_2007_AK</t>
  </si>
  <si>
    <t>Central Electric Inc_2008_AK</t>
  </si>
  <si>
    <t>Central Electric Inc_2009_AK</t>
  </si>
  <si>
    <t>Central Hudson Gas &amp; Elec Corp</t>
  </si>
  <si>
    <t>Central Hudson Gas &amp; Elec Corp_2006_NY</t>
  </si>
  <si>
    <t>Central Hudson Gas &amp; Elec Corp_2007_NY</t>
  </si>
  <si>
    <t>Central Hudson Gas &amp; Elec Corp_2008_NY</t>
  </si>
  <si>
    <t>Central Hudson Gas &amp; Elec Corp_2009_NY</t>
  </si>
  <si>
    <t>Central Hudson Gas &amp; Elec Corp_2010_NY</t>
  </si>
  <si>
    <t>Central Hudson Gas &amp; Elec Corp_2011_NY</t>
  </si>
  <si>
    <t>Central Hudson Gas &amp; Elec Corp_2012_NY</t>
  </si>
  <si>
    <t>Central Hudson Gas &amp; Elec Corp_2013_NY</t>
  </si>
  <si>
    <t>Central Hudson Gas &amp; Elec Corp_2014_NY</t>
  </si>
  <si>
    <t>Central Hudson Gas &amp; Elec Corp_2015_NY</t>
  </si>
  <si>
    <t>Central Hudson Gas &amp; Elec Corp_2016_NY</t>
  </si>
  <si>
    <t>Central Hudson Gas &amp; Elec Corp_2017_NY</t>
  </si>
  <si>
    <t>Central Hudson Gas &amp; Elec Corp_2018_NY</t>
  </si>
  <si>
    <t>Central Hudson Gas &amp; Elec Corp_2019_NY</t>
  </si>
  <si>
    <t>Central Hudson Gas &amp; Elec Corp_2020_NY</t>
  </si>
  <si>
    <t>Central Illinois Light Co</t>
  </si>
  <si>
    <t>Central Illinois Light Co_2006_IL</t>
  </si>
  <si>
    <t>Central Illinois Light Co_2007_IL</t>
  </si>
  <si>
    <t>Central Illinois Light Co_2008_IL</t>
  </si>
  <si>
    <t>Central Illinois Light Co_2009_IL</t>
  </si>
  <si>
    <t>Central Illinois Pub Serv Co</t>
  </si>
  <si>
    <t>Central Illinois Pub Serv Co_2006_IL</t>
  </si>
  <si>
    <t>Central Illinois Pub Serv Co_2007_IL</t>
  </si>
  <si>
    <t>Central Illinois Pub Serv Co_2008_IL</t>
  </si>
  <si>
    <t>Central Illinois Pub Serv Co_2009_IL</t>
  </si>
  <si>
    <t>Central Maine Power Co</t>
  </si>
  <si>
    <t>Central Maine Power Co_2006_ME</t>
  </si>
  <si>
    <t>Central Maine Power Co_2007_ME</t>
  </si>
  <si>
    <t>Central Maine Power Co_2008_ME</t>
  </si>
  <si>
    <t>Central Maine Power Co_2009_ME</t>
  </si>
  <si>
    <t>Central Maine Power Co_2010_ME</t>
  </si>
  <si>
    <t>Central Maine Power Co_2011_ME</t>
  </si>
  <si>
    <t>Central Maine Power Co_2012_ME</t>
  </si>
  <si>
    <t>Central Maine Power Co_2013_ME</t>
  </si>
  <si>
    <t>Central Maine Power Co_2014_ME</t>
  </si>
  <si>
    <t>Central Maine Power Co_2015_ME</t>
  </si>
  <si>
    <t>Central Maine Power Co_2016_ME</t>
  </si>
  <si>
    <t>Central Maine Power Co_2017_ME</t>
  </si>
  <si>
    <t>Central Maine Power Co_2018_ME</t>
  </si>
  <si>
    <t>Central Maine Power Co_2019_ME</t>
  </si>
  <si>
    <t>Central Maine Power Co_2020_ME</t>
  </si>
  <si>
    <t>Central Vermont Pub Serv Corp</t>
  </si>
  <si>
    <t>Central Vermont Pub Serv Corp_2006_VT</t>
  </si>
  <si>
    <t>Central Vermont Pub Serv Corp_2007_VT</t>
  </si>
  <si>
    <t>Central Vermont Pub Serv Corp_2008_VT</t>
  </si>
  <si>
    <t>Central Vermont Pub Serv Corp_2009_VT</t>
  </si>
  <si>
    <t>Central Vermont Pub Serv Corp_2010_VT</t>
  </si>
  <si>
    <t>Central Vermont Pub Serv Corp_2011_VT</t>
  </si>
  <si>
    <t>Central Vermont Pub Serv Corp_2012_VT</t>
  </si>
  <si>
    <t>Cheyenne Light Fuel &amp; Power Co</t>
  </si>
  <si>
    <t>Cheyenne Light Fuel &amp; Power Co_2006_WY</t>
  </si>
  <si>
    <t>Cheyenne Light Fuel &amp; Power Co_2007_WY</t>
  </si>
  <si>
    <t>Cheyenne Light Fuel &amp; Power Co_2008_WY</t>
  </si>
  <si>
    <t>Cheyenne Light Fuel &amp; Power Co_2009_WY</t>
  </si>
  <si>
    <t>Cheyenne Light Fuel &amp; Power Co_2010_WY</t>
  </si>
  <si>
    <t>Cheyenne Light Fuel &amp; Power Co_2011_WY</t>
  </si>
  <si>
    <t>Cheyenne Light Fuel &amp; Power Co_2012_WY</t>
  </si>
  <si>
    <t>Cheyenne Light Fuel &amp; Power Co_2013_WY</t>
  </si>
  <si>
    <t>Cheyenne Light Fuel &amp; Power Co_2014_WY</t>
  </si>
  <si>
    <t>Cheyenne Light Fuel &amp; Power d/b/a Black Hills Energy</t>
  </si>
  <si>
    <t>Cheyenne Light Fuel &amp; Power d/b/a Black Hills Energy_2015_WY</t>
  </si>
  <si>
    <t>Cheyenne Light Fuel &amp; Power d/b/a Black Hills Energy_2016_WY</t>
  </si>
  <si>
    <t>Cheyenne Light Fuel &amp; Power Co_2017_WY</t>
  </si>
  <si>
    <t>Cheyenne Light Fuel &amp; Power d/b/a Black</t>
  </si>
  <si>
    <t>Cheyenne Light Fuel &amp; Power d/b/a Black_2018_WY</t>
  </si>
  <si>
    <t>Cheyenne Light Fuel &amp; Power d/b/a Black_2019_WY</t>
  </si>
  <si>
    <t>Cheyenne Light Fuel &amp; Power d/b/a Black_2020_WY</t>
  </si>
  <si>
    <t>Chitina Electric Inc</t>
  </si>
  <si>
    <t>Chitina Electric Inc_2006_AK</t>
  </si>
  <si>
    <t>Chitina Electric Inc_2007_AK</t>
  </si>
  <si>
    <t>Chitina Electric Inc_2008_AK</t>
  </si>
  <si>
    <t>Chitina Electric Inc_2009_AK</t>
  </si>
  <si>
    <t>Chitina Electric Inc_2010_AK</t>
  </si>
  <si>
    <t>Chitina Electric Inc_2011_AK</t>
  </si>
  <si>
    <t>Chitina Electric Inc_2019_AK</t>
  </si>
  <si>
    <t>Cincinnati Gas &amp; Electric Company</t>
  </si>
  <si>
    <t>Cincinnati Gas &amp; Electric Company_2007_OH</t>
  </si>
  <si>
    <t>Citizens Electric Co</t>
  </si>
  <si>
    <t>Citizens Electric Co_2006_PA</t>
  </si>
  <si>
    <t>Citizens Electric Co_2007_PA</t>
  </si>
  <si>
    <t>Citizens Electric Co_2008_PA</t>
  </si>
  <si>
    <t>Citizens Electric Co_2009_PA</t>
  </si>
  <si>
    <t>Citizens Electric Co_2010_PA</t>
  </si>
  <si>
    <t>Citizens Electric Co - (PA)</t>
  </si>
  <si>
    <t>Citizens Electric Co - (PA)_2011_PA</t>
  </si>
  <si>
    <t>Citizens Electric Co - (PA)_2012_PA</t>
  </si>
  <si>
    <t>Citizens Electric Co - (PA)_2013_PA</t>
  </si>
  <si>
    <t>Citizens Electric Co - (PA)_2014_PA</t>
  </si>
  <si>
    <t>Citizens Electric Co - (PA)_2015_PA</t>
  </si>
  <si>
    <t>Citizens Electric Co - (PA)_2016_PA</t>
  </si>
  <si>
    <t>Citizens Electric Co - (PA)_2017_PA</t>
  </si>
  <si>
    <t>Citizens Electric Co - (PA)_2018_PA</t>
  </si>
  <si>
    <t>Citizens Electric Co - (PA)_2019_PA</t>
  </si>
  <si>
    <t>Citizens Electric Co - (PA)_2020_PA</t>
  </si>
  <si>
    <t>Cleco Power LLC</t>
  </si>
  <si>
    <t>Cleco Power LLC_2006_LA</t>
  </si>
  <si>
    <t>Cleco Power LLC_2007_LA</t>
  </si>
  <si>
    <t>Cleco Power LLC_2008_LA</t>
  </si>
  <si>
    <t>Cleco Power LLC_2009_LA</t>
  </si>
  <si>
    <t>Cleco Power LLC_2010_LA</t>
  </si>
  <si>
    <t>Cleco Power LLC_2011_LA</t>
  </si>
  <si>
    <t>Cleco Power LLC_2012_LA</t>
  </si>
  <si>
    <t>Cleco Power LLC_2013_LA</t>
  </si>
  <si>
    <t>Cleco Power LLC_2014_LA</t>
  </si>
  <si>
    <t>Cleco Power LLC_2015_LA</t>
  </si>
  <si>
    <t>Cleco Power LLC_2016_LA</t>
  </si>
  <si>
    <t>Cleco Power LLC_2017_LA</t>
  </si>
  <si>
    <t>Cleco Power LLC_2018_LA</t>
  </si>
  <si>
    <t>Cleco Power LLC_2019_LA</t>
  </si>
  <si>
    <t>Cleco Power LLC_2020_LA</t>
  </si>
  <si>
    <t>Cleveland Electric Illum Co</t>
  </si>
  <si>
    <t>Cleveland Electric Illum Co_2006_OH</t>
  </si>
  <si>
    <t>Cleveland Electric Illum Co_2007_OH</t>
  </si>
  <si>
    <t>Cleveland Electric Illum Co_2008_OH</t>
  </si>
  <si>
    <t>Cleveland Electric Illum Co_2009_OH</t>
  </si>
  <si>
    <t>Cleveland Electric Illum Co_2010_OH</t>
  </si>
  <si>
    <t>Cleveland Electric Illum Co_2011_OH</t>
  </si>
  <si>
    <t>Cleveland Electric Illum Co_2012_OH</t>
  </si>
  <si>
    <t>Cleveland Electric Illum Co_2013_OH</t>
  </si>
  <si>
    <t>Cleveland Electric Illum Co_2014_OH</t>
  </si>
  <si>
    <t>Cleveland Electric Illum Co_2015_OH</t>
  </si>
  <si>
    <t>Cleveland Electric Illum Co_2016_OH</t>
  </si>
  <si>
    <t>Cleveland Electric Illum Co_2017_OH</t>
  </si>
  <si>
    <t>Cleveland Electric Illum Co_2018_OH</t>
  </si>
  <si>
    <t>Cleveland Electric Illum Co_2019_OH</t>
  </si>
  <si>
    <t>Cleveland Electric Illum Co_2020_OH</t>
  </si>
  <si>
    <t>Columbus Southern Power Co</t>
  </si>
  <si>
    <t>Columbus Southern Power Co_2006_OH</t>
  </si>
  <si>
    <t>Columbus Southern Power Co_2007_OH</t>
  </si>
  <si>
    <t>Columbus Southern Power Co_2008_OH</t>
  </si>
  <si>
    <t>Columbus Southern Power Co_2009_OH</t>
  </si>
  <si>
    <t>Columbus Southern Power Co_2010_OH</t>
  </si>
  <si>
    <t>Commonwealth Edison Co</t>
  </si>
  <si>
    <t>Commonwealth Edison Co_2006_IL</t>
  </si>
  <si>
    <t>Commonwealth Edison Co_2007_IL</t>
  </si>
  <si>
    <t>Commonwealth Edison Co_2008_IL</t>
  </si>
  <si>
    <t>Commonwealth Edison Co_2009_IL</t>
  </si>
  <si>
    <t>Commonwealth Edison Co_2010_IL</t>
  </si>
  <si>
    <t>Commonwealth Edison Co_2011_IL</t>
  </si>
  <si>
    <t>Commonwealth Edison Co_2012_IL</t>
  </si>
  <si>
    <t>Commonwealth Edison Co_2013_IL</t>
  </si>
  <si>
    <t>Commonwealth Edison Co_2014_IL</t>
  </si>
  <si>
    <t>Commonwealth Edison Co_2015_IL</t>
  </si>
  <si>
    <t>Commonwealth Edison Co_2016_IL</t>
  </si>
  <si>
    <t>Commonwealth Edison Co_2017_IL</t>
  </si>
  <si>
    <t>Commonwealth Edison Co_2018_IL</t>
  </si>
  <si>
    <t>Commonwealth Edison Co_2019_IL</t>
  </si>
  <si>
    <t>Commonwealth Edison Co_2020_IL</t>
  </si>
  <si>
    <t>Commonwealth Electric Co</t>
  </si>
  <si>
    <t>Commonwealth Electric Co_2006_MA</t>
  </si>
  <si>
    <t>Connecticut Light &amp; Power Co</t>
  </si>
  <si>
    <t>Connecticut Light &amp; Power Co_2006_CT</t>
  </si>
  <si>
    <t>Connecticut Light &amp; Power Co_2007_CT</t>
  </si>
  <si>
    <t>Connecticut Light &amp; Power Co_2008_CT</t>
  </si>
  <si>
    <t>Connecticut Light &amp; Power Co_2009_CT</t>
  </si>
  <si>
    <t>Connecticut Light &amp; Power Co_2010_CT</t>
  </si>
  <si>
    <t>Connecticut Light &amp; Power Co_2011_CT</t>
  </si>
  <si>
    <t>Connecticut Light &amp; Power Co_2012_CT</t>
  </si>
  <si>
    <t>Connecticut Light &amp; Power Co_2013_CT</t>
  </si>
  <si>
    <t>Connecticut Light &amp; Power Co_2014_CT</t>
  </si>
  <si>
    <t>Connecticut Light &amp; Power Co_2015_CT</t>
  </si>
  <si>
    <t>Connecticut Light &amp; Power Co_2016_CT</t>
  </si>
  <si>
    <t>Connecticut Light &amp; Power Co_2017_CT</t>
  </si>
  <si>
    <t>Connecticut Light &amp; Power Co_2018_CT</t>
  </si>
  <si>
    <t>Connecticut Light &amp; Power Co_2019_CT</t>
  </si>
  <si>
    <t>Connecticut Light &amp; Power Co_2020_CT</t>
  </si>
  <si>
    <t>Consolidated Edison Co-NY Inc</t>
  </si>
  <si>
    <t>Consolidated Edison Co-NY Inc_2006_NY</t>
  </si>
  <si>
    <t>Consolidated Edison Co-NY Inc_2007_NY</t>
  </si>
  <si>
    <t>Consolidated Edison Co-NY Inc_2008_NY</t>
  </si>
  <si>
    <t>Consolidated Edison Co-NY Inc_2009_NY</t>
  </si>
  <si>
    <t>Consolidated Edison Co-NY Inc_2010_NY</t>
  </si>
  <si>
    <t>Consolidated Edison Co-NY Inc_2011_NY</t>
  </si>
  <si>
    <t>Consolidated Edison Co-NY Inc_2012_NY</t>
  </si>
  <si>
    <t>Consolidated Edison Co-NY Inc_2013_NY</t>
  </si>
  <si>
    <t>Consolidated Edison Co-NY Inc_2014_NY</t>
  </si>
  <si>
    <t>Consolidated Edison Co-NY Inc_2015_NY</t>
  </si>
  <si>
    <t>Consolidated Edison Co-NY Inc_2016_NY</t>
  </si>
  <si>
    <t>Consolidated Edison Co-NY Inc_2017_NY</t>
  </si>
  <si>
    <t>Consolidated Edison Co-NY Inc_2018_NY</t>
  </si>
  <si>
    <t>Consolidated Edison Co-NY Inc_2019_NY</t>
  </si>
  <si>
    <t>Consolidated Edison Co-NY Inc_2020_NY</t>
  </si>
  <si>
    <t>Consolidated Water Power Co</t>
  </si>
  <si>
    <t>Consolidated Water Power Co_2006_WI</t>
  </si>
  <si>
    <t>Consolidated Water Power Co_2007_WI</t>
  </si>
  <si>
    <t>Consolidated Water Power Co_2008_WI</t>
  </si>
  <si>
    <t>Consolidated Water Power Co_2009_WI</t>
  </si>
  <si>
    <t>Consolidated Water Power Co_2010_WI</t>
  </si>
  <si>
    <t>Consolidated Water Power Co_2011_WI</t>
  </si>
  <si>
    <t>Consolidated Water Power Co_2012_WI</t>
  </si>
  <si>
    <t>Consolidated Water Power Co_2013_WI</t>
  </si>
  <si>
    <t>Consolidated Water Power Co_2014_WI</t>
  </si>
  <si>
    <t>Consolidated Water Power Co_2015_WI</t>
  </si>
  <si>
    <t>Consolidated Water Power Co_2016_WI</t>
  </si>
  <si>
    <t>Consolidated Water Power Co_2017_WI</t>
  </si>
  <si>
    <t>Consolidated Water Power Co_2018_WI</t>
  </si>
  <si>
    <t>Consolidated Water Power Co_2019_WI</t>
  </si>
  <si>
    <t>Consolidated Water Power Co_2020_WI</t>
  </si>
  <si>
    <t>Consumers Energy Company</t>
  </si>
  <si>
    <t>Consumers Energy Company_2006_MI</t>
  </si>
  <si>
    <t>Consumers Energy Company_2007_MI</t>
  </si>
  <si>
    <t>Consumers Energy Co</t>
  </si>
  <si>
    <t>Consumers Energy Co_2008_MI</t>
  </si>
  <si>
    <t>Consumers Energy Co_2009_MI</t>
  </si>
  <si>
    <t>Consumers Energy Co_2010_MI</t>
  </si>
  <si>
    <t>Consumers Energy Co_2011_MI</t>
  </si>
  <si>
    <t>Consumers Energy Co_2012_MI</t>
  </si>
  <si>
    <t>Consumers Energy Co_2013_MI</t>
  </si>
  <si>
    <t>Consumers Energy Co_2014_MI</t>
  </si>
  <si>
    <t>Consumers Energy Co_2015_MI</t>
  </si>
  <si>
    <t>Consumers Energy Co_2016_MI</t>
  </si>
  <si>
    <t>Consumers Energy Co_2017_MI</t>
  </si>
  <si>
    <t>Consumers Energy Co_2018_MI</t>
  </si>
  <si>
    <t>Consumers Energy Co_2019_MI</t>
  </si>
  <si>
    <t>Consumers Energy Co_2020_MI</t>
  </si>
  <si>
    <t>Dahlberg Light &amp; Power Co</t>
  </si>
  <si>
    <t>Dahlberg Light &amp; Power Co_2006_WI</t>
  </si>
  <si>
    <t>Dahlberg Light &amp; Power Co_2007_WI</t>
  </si>
  <si>
    <t>Dahlberg Light &amp; Power Co_2008_WI</t>
  </si>
  <si>
    <t>Dahlberg Light &amp; Power Co_2009_WI</t>
  </si>
  <si>
    <t>Dahlberg Light &amp; Power Co_2010_WI</t>
  </si>
  <si>
    <t>Dahlberg Light &amp; Power Co_2011_WI</t>
  </si>
  <si>
    <t>Dahlberg Light &amp; Power Co_2012_WI</t>
  </si>
  <si>
    <t>Dahlberg Light &amp; Power Co_2013_WI</t>
  </si>
  <si>
    <t>Dahlberg Light &amp; Power Co_2014_WI</t>
  </si>
  <si>
    <t>Dahlberg Light &amp; Power Co_2015_WI</t>
  </si>
  <si>
    <t>Dahlberg Light &amp; Power Co_2016_WI</t>
  </si>
  <si>
    <t>Dahlberg Light &amp; Power Co_2017_WI</t>
  </si>
  <si>
    <t>Dahlberg Light &amp; Power Co_2018_WI</t>
  </si>
  <si>
    <t>Dahlberg Light &amp; Power Co_2019_WI</t>
  </si>
  <si>
    <t>Dahlberg Light &amp; Power Co_2020_WI</t>
  </si>
  <si>
    <t>Dayton Power &amp; Light Co</t>
  </si>
  <si>
    <t>Dayton Power &amp; Light Co_2006_OH</t>
  </si>
  <si>
    <t>Dayton Power &amp; Light Co_2007_OH</t>
  </si>
  <si>
    <t>Dayton Power &amp; Light Co_2008_OH</t>
  </si>
  <si>
    <t>Dayton Power &amp; Light Co_2009_OH</t>
  </si>
  <si>
    <t>Dayton Power &amp; Light Co_2010_OH</t>
  </si>
  <si>
    <t>Dayton Power &amp; Light Co_2011_OH</t>
  </si>
  <si>
    <t>Dayton Power &amp; Light Co_2012_OH</t>
  </si>
  <si>
    <t>Dayton Power &amp; Light Co_2013_OH</t>
  </si>
  <si>
    <t>Dayton Power &amp; Light Co_2014_OH</t>
  </si>
  <si>
    <t>Dayton Power &amp; Light Co_2015_OH</t>
  </si>
  <si>
    <t>Dayton Power &amp; Light Co_2016_OH</t>
  </si>
  <si>
    <t>Dayton Power &amp; Light Co_2017_OH</t>
  </si>
  <si>
    <t>Dayton Power &amp; Light Co_2018_OH</t>
  </si>
  <si>
    <t>Dayton Power &amp; Light Co_2019_OH</t>
  </si>
  <si>
    <t>Dayton Power &amp; Light Co_2020_OH</t>
  </si>
  <si>
    <t>Delmarva Power</t>
  </si>
  <si>
    <t>Delmarva Power_2008_DE</t>
  </si>
  <si>
    <t>Delmarva Power_2008_MD</t>
  </si>
  <si>
    <t>Delmarva Power_2009_DE</t>
  </si>
  <si>
    <t>Delmarva Power_2009_MD</t>
  </si>
  <si>
    <t>Delmarva Power_2010_DE</t>
  </si>
  <si>
    <t>Delmarva Power_2010_MD</t>
  </si>
  <si>
    <t>Delmarva Power_2011_DE</t>
  </si>
  <si>
    <t>Delmarva Power_2011_MD</t>
  </si>
  <si>
    <t>Delmarva Power_2012_DE</t>
  </si>
  <si>
    <t>Delmarva Power_2012_MD</t>
  </si>
  <si>
    <t>Delmarva Power_2013_DE</t>
  </si>
  <si>
    <t>Delmarva Power_2013_MD</t>
  </si>
  <si>
    <t>Delmarva Power_2014_DE</t>
  </si>
  <si>
    <t>Delmarva Power_2014_MD</t>
  </si>
  <si>
    <t>Delmarva Power_2015_DE</t>
  </si>
  <si>
    <t>Delmarva Power_2015_MD</t>
  </si>
  <si>
    <t>Delmarva Power_2016_DE</t>
  </si>
  <si>
    <t>Delmarva Power_2016_MD</t>
  </si>
  <si>
    <t>Delmarva Power_2017_DE</t>
  </si>
  <si>
    <t>Delmarva Power_2017_MD</t>
  </si>
  <si>
    <t>Delmarva Power_2018_DE</t>
  </si>
  <si>
    <t>Delmarva Power_2018_MD</t>
  </si>
  <si>
    <t>Delmarva Power_2019_DE</t>
  </si>
  <si>
    <t>Delmarva Power_2019_MD</t>
  </si>
  <si>
    <t>Delmarva Power_2020_DE</t>
  </si>
  <si>
    <t>Delmarva Power_2020_MD</t>
  </si>
  <si>
    <t>Delmarva Power &amp; Light Company</t>
  </si>
  <si>
    <t>Delmarva Power &amp; Light Company_2006_DE</t>
  </si>
  <si>
    <t>Delmarva Power &amp; Light Company_2006_MD</t>
  </si>
  <si>
    <t>Delmarva Power &amp; Light Company_2006_VA</t>
  </si>
  <si>
    <t>Delmarva Power &amp; Light Company_2007_DE</t>
  </si>
  <si>
    <t>Delmarva Power &amp; Light Company_2007_MD</t>
  </si>
  <si>
    <t>Delmarva Power &amp; Light Company_2007_VA</t>
  </si>
  <si>
    <t>Detroit Edison Co</t>
  </si>
  <si>
    <t>Detroit Edison Co_2006_MI</t>
  </si>
  <si>
    <t>Detroit Edison Co_2007_MI</t>
  </si>
  <si>
    <t>Detroit Edison Co_2008_MI</t>
  </si>
  <si>
    <t>Detroit Edison Co_2009_MI</t>
  </si>
  <si>
    <t>Detroit Edison Co_2010_MI</t>
  </si>
  <si>
    <t>Detroit Edison Co_2011_MI</t>
  </si>
  <si>
    <t>Dominion Energy South Carolina, Inc</t>
  </si>
  <si>
    <t>Dominion Energy South Carolina, Inc_2018_SC</t>
  </si>
  <si>
    <t>Dominion Energy South Carolina, Inc_2019_SC</t>
  </si>
  <si>
    <t>Dominion Energy South Carolina, Inc_2020_SC</t>
  </si>
  <si>
    <t>The DTE Electric Company</t>
  </si>
  <si>
    <t>The DTE Electric Company_2012_MI</t>
  </si>
  <si>
    <t>DTE Electric Company</t>
  </si>
  <si>
    <t>DTE Electric Company_2013_MI</t>
  </si>
  <si>
    <t>DTE Electric Company_2014_MI</t>
  </si>
  <si>
    <t>DTE Electric Company_2015_MI</t>
  </si>
  <si>
    <t>DTE Electric Company_2016_MI</t>
  </si>
  <si>
    <t>DTE Electric Company_2017_MI</t>
  </si>
  <si>
    <t>DTE Electric Company_2018_MI</t>
  </si>
  <si>
    <t>DTE Electric Company_2019_MI</t>
  </si>
  <si>
    <t>DTE Electric Company_2020_MI</t>
  </si>
  <si>
    <t>Duke Energy Florida, Inc</t>
  </si>
  <si>
    <t>Duke Energy Florida, Inc_2012_FL</t>
  </si>
  <si>
    <t>Duke Energy Florida, Inc_2013_FL</t>
  </si>
  <si>
    <t>Duke Energy Florida, Inc_2014_FL</t>
  </si>
  <si>
    <t>Duke Energy Florida, Inc_2015_FL</t>
  </si>
  <si>
    <t>Duke Energy Florida, LLC</t>
  </si>
  <si>
    <t>Duke Energy Florida, LLC_2016_FL</t>
  </si>
  <si>
    <t>Duke Energy Florida, LLC_2017_FL</t>
  </si>
  <si>
    <t>Duke Energy Florida, LLC_2018_FL</t>
  </si>
  <si>
    <t>Duke Energy Florida, LLC_2019_FL</t>
  </si>
  <si>
    <t>Duke Energy Florida, LLC_2020_FL</t>
  </si>
  <si>
    <t>Duke Energy Indiana Inc</t>
  </si>
  <si>
    <t>Duke Energy Indiana Inc_2006_IN</t>
  </si>
  <si>
    <t>Duke Energy Indiana Inc_2008_IN</t>
  </si>
  <si>
    <t>Duke Energy Indiana Inc_2009_IN</t>
  </si>
  <si>
    <t>Duke Energy Indiana Inc_2010_IN</t>
  </si>
  <si>
    <t>Duke Energy Indiana Inc_2011_IN</t>
  </si>
  <si>
    <t>Duke Energy Indiana Inc_2012_IN</t>
  </si>
  <si>
    <t>Duke Energy Indiana Inc_2013_IN</t>
  </si>
  <si>
    <t>Duke Energy Indiana Inc_2014_IN</t>
  </si>
  <si>
    <t>Duke Energy Indiana, LLC</t>
  </si>
  <si>
    <t>Duke Energy Indiana, LLC_2015_IN</t>
  </si>
  <si>
    <t>Duke Energy Indiana, LLC_2016_IN</t>
  </si>
  <si>
    <t>Duke Energy Indiana, LLC_2017_IN</t>
  </si>
  <si>
    <t>Duke Energy Indiana, LLC_2018_IN</t>
  </si>
  <si>
    <t>Duke Energy Indiana, LLC_2019_IN</t>
  </si>
  <si>
    <t>Duke Energy Indiana, LLC_2020_IN</t>
  </si>
  <si>
    <t>Duke Energy Kentucky, Inc.</t>
  </si>
  <si>
    <t>Duke Energy Kentucky, Inc._2008_KY</t>
  </si>
  <si>
    <t>Duke Energy Kentucky, Inc._2009_KY</t>
  </si>
  <si>
    <t>Duke Energy Kentucky, Inc._2010_KY</t>
  </si>
  <si>
    <t>Duke Energy Kentucky</t>
  </si>
  <si>
    <t>Duke Energy Kentucky_2011_KY</t>
  </si>
  <si>
    <t>Duke Energy Kentucky_2012_KY</t>
  </si>
  <si>
    <t>Duke Energy Kentucky_2013_KY</t>
  </si>
  <si>
    <t>Duke Energy Kentucky_2014_KY</t>
  </si>
  <si>
    <t>Duke Energy Kentucky_2015_KY</t>
  </si>
  <si>
    <t>Duke Energy Kentucky_2016_KY</t>
  </si>
  <si>
    <t>Duke Energy Kentucky, Inc._2017_KY</t>
  </si>
  <si>
    <t>Duke Energy Kentucky_2018_KY</t>
  </si>
  <si>
    <t>Duke Energy Kentucky_2019_KY</t>
  </si>
  <si>
    <t>Duke Energy Kentucky_2020_KY</t>
  </si>
  <si>
    <t>Duke Energy Ohio Inc</t>
  </si>
  <si>
    <t>Duke Energy Ohio Inc_2006_OH</t>
  </si>
  <si>
    <t>Duke Energy Ohio Inc_2008_OH</t>
  </si>
  <si>
    <t>Duke Energy Ohio Inc_2009_OH</t>
  </si>
  <si>
    <t>Duke Energy Ohio Inc_2010_OH</t>
  </si>
  <si>
    <t>Duke Energy Ohio Inc_2011_OH</t>
  </si>
  <si>
    <t>Duke Energy Ohio Inc_2012_OH</t>
  </si>
  <si>
    <t>Duke Energy Ohio Inc_2013_OH</t>
  </si>
  <si>
    <t>Duke Energy Ohio Inc_2014_OH</t>
  </si>
  <si>
    <t>Duke Energy Ohio Inc_2015_OH</t>
  </si>
  <si>
    <t>Duke Energy Ohio Inc_2016_OH</t>
  </si>
  <si>
    <t>Duke Energy Ohio Inc_2017_OH</t>
  </si>
  <si>
    <t>Duke Energy Ohio Inc_2018_OH</t>
  </si>
  <si>
    <t>Duke Energy Ohio Inc_2019_OH</t>
  </si>
  <si>
    <t>Duke Energy Ohio Inc_2020_OH</t>
  </si>
  <si>
    <t>Duke Energy Progress - (NC)</t>
  </si>
  <si>
    <t>Duke Energy Progress - (NC)_2020_SC</t>
  </si>
  <si>
    <t>Duquesne Light Co</t>
  </si>
  <si>
    <t>Duquesne Light Co_2006_PA</t>
  </si>
  <si>
    <t>Duquesne Light Co_2007_PA</t>
  </si>
  <si>
    <t>Duquesne Light Co_2008_PA</t>
  </si>
  <si>
    <t>Duquesne Light Co_2009_PA</t>
  </si>
  <si>
    <t>Duquesne Light Co_2010_PA</t>
  </si>
  <si>
    <t>Duquesne Light Co_2011_PA</t>
  </si>
  <si>
    <t>Duquesne Light Co_2012_PA</t>
  </si>
  <si>
    <t>Duquesne Light Co_2013_PA</t>
  </si>
  <si>
    <t>Duquesne Light Co_2014_PA</t>
  </si>
  <si>
    <t>Duquesne Light Co_2015_PA</t>
  </si>
  <si>
    <t>Duquesne Light Co_2016_PA</t>
  </si>
  <si>
    <t>Duquesne Light Co_2017_PA</t>
  </si>
  <si>
    <t>Duquesne Light Co_2018_PA</t>
  </si>
  <si>
    <t>Duquesne Light Co_2019_PA</t>
  </si>
  <si>
    <t>Duquesne Light Co_2020_PA</t>
  </si>
  <si>
    <t>Edison Sault Electric Co</t>
  </si>
  <si>
    <t>Edison Sault Electric Co_2006_MI</t>
  </si>
  <si>
    <t>Edison Sault Electric Co_2007_MI</t>
  </si>
  <si>
    <t>Edison Sault Electric Co_2008_MI</t>
  </si>
  <si>
    <t>Edison Sault Electric Co_2009_MI</t>
  </si>
  <si>
    <t>Egegik Light &amp; Power Co</t>
  </si>
  <si>
    <t>Egegik Light &amp; Power Co_2006_AK</t>
  </si>
  <si>
    <t>Egegik Light &amp; Power Co_2007_AK</t>
  </si>
  <si>
    <t>Egegik Light &amp; Power Co_2008_AK</t>
  </si>
  <si>
    <t>Egegik Light &amp; Power Co_2009_AK</t>
  </si>
  <si>
    <t>Egegik Light &amp; Power Co_2010_AK</t>
  </si>
  <si>
    <t>El Paso Electric Co</t>
  </si>
  <si>
    <t>El Paso Electric Co_2006_NM</t>
  </si>
  <si>
    <t>El Paso Electric Co_2006_TX</t>
  </si>
  <si>
    <t>El Paso Electric Company</t>
  </si>
  <si>
    <t>El Paso Electric Company_2007_NM</t>
  </si>
  <si>
    <t>El Paso Electric Company_2007_TX</t>
  </si>
  <si>
    <t>El Paso Electric Co_2008_NM</t>
  </si>
  <si>
    <t>El Paso Electric Co_2008_TX</t>
  </si>
  <si>
    <t>El Paso Electric Co_2009_NM</t>
  </si>
  <si>
    <t>El Paso Electric Co_2009_TX</t>
  </si>
  <si>
    <t>El Paso Electric Co_2010_NM</t>
  </si>
  <si>
    <t>El Paso Electric Co_2010_TX</t>
  </si>
  <si>
    <t>El Paso Electric Co_2011_NM</t>
  </si>
  <si>
    <t>El Paso Electric Co_2011_TX</t>
  </si>
  <si>
    <t>El Paso Electric Co_2012_NM</t>
  </si>
  <si>
    <t>El Paso Electric Co_2012_TX</t>
  </si>
  <si>
    <t>El Paso Electric Co_2013_NM</t>
  </si>
  <si>
    <t>El Paso Electric Co_2013_TX</t>
  </si>
  <si>
    <t>El Paso Electric Co_2014_NM</t>
  </si>
  <si>
    <t>El Paso Electric Co_2014_TX</t>
  </si>
  <si>
    <t>El Paso Electric Co_2015_NM</t>
  </si>
  <si>
    <t>El Paso Electric Co_2015_TX</t>
  </si>
  <si>
    <t>El Paso Electric Co_2016_NM</t>
  </si>
  <si>
    <t>El Paso Electric Co_2016_TX</t>
  </si>
  <si>
    <t>El Paso Electric Co_2017_NM</t>
  </si>
  <si>
    <t>El Paso Electric Co_2017_TX</t>
  </si>
  <si>
    <t>El Paso Electric Co_2018_NM</t>
  </si>
  <si>
    <t>El Paso Electric Co_2018_TX</t>
  </si>
  <si>
    <t>El Paso Electric Co_2019_NM</t>
  </si>
  <si>
    <t>El Paso Electric Co_2019_TX</t>
  </si>
  <si>
    <t>El Paso Electric Co_2020_NM</t>
  </si>
  <si>
    <t>El Paso Electric Co_2020_TX</t>
  </si>
  <si>
    <t>Electric Energy Inc</t>
  </si>
  <si>
    <t>Electric Energy Inc_2008_KY</t>
  </si>
  <si>
    <t>Electric Energy Inc_2009_KY</t>
  </si>
  <si>
    <t>Electric Energy Inc_2010_KY</t>
  </si>
  <si>
    <t>Electric Energy Inc_2011_KY</t>
  </si>
  <si>
    <t>Electric Energy Inc_2012_KY</t>
  </si>
  <si>
    <t>Electric Energy Inc_2013_KY</t>
  </si>
  <si>
    <t>Electric Energy Inc_2014_KY</t>
  </si>
  <si>
    <t>Electric Energy Inc_2015_KY</t>
  </si>
  <si>
    <t>Elk Power Co</t>
  </si>
  <si>
    <t>Elk Power Co_2006_WV</t>
  </si>
  <si>
    <t>Elk Power Co_2007_WV</t>
  </si>
  <si>
    <t>Elk Power Co_2008_WV</t>
  </si>
  <si>
    <t>Elk Power Co_2009_WV</t>
  </si>
  <si>
    <t>Elkhorn Public Service Co</t>
  </si>
  <si>
    <t>Elkhorn Public Service Co_2006_WV</t>
  </si>
  <si>
    <t>Elkhorn Public Service Co_2007_WV</t>
  </si>
  <si>
    <t>Emera Maine</t>
  </si>
  <si>
    <t>Emera Maine_2015_ME</t>
  </si>
  <si>
    <t>Emera Maine_2016_ME</t>
  </si>
  <si>
    <t>Emera Maine_2017_ME</t>
  </si>
  <si>
    <t>Emera Maine_2018_ME</t>
  </si>
  <si>
    <t>Empire District Electric Co</t>
  </si>
  <si>
    <t>Empire District Electric Co_2006_AR</t>
  </si>
  <si>
    <t>Empire District Electric Co_2006_KS</t>
  </si>
  <si>
    <t>Empire District Electric Co_2006_MO</t>
  </si>
  <si>
    <t>Empire District Electric Co_2006_OK</t>
  </si>
  <si>
    <t>Empire District Electric Co_2007_AR</t>
  </si>
  <si>
    <t>Empire District Electric Co_2007_KS</t>
  </si>
  <si>
    <t>Empire District Electric Co_2007_MO</t>
  </si>
  <si>
    <t>Empire District Electric Co_2007_OK</t>
  </si>
  <si>
    <t>Empire District Electric Co_2008_AR</t>
  </si>
  <si>
    <t>Empire District Electric Co_2008_KS</t>
  </si>
  <si>
    <t>Empire District Electric Co_2008_MO</t>
  </si>
  <si>
    <t>Empire District Electric Co_2008_OK</t>
  </si>
  <si>
    <t>Empire District Electric Co_2009_AR</t>
  </si>
  <si>
    <t>Empire District Electric Co_2009_KS</t>
  </si>
  <si>
    <t>Empire District Electric Co_2009_MO</t>
  </si>
  <si>
    <t>Empire District Electric Co_2009_OK</t>
  </si>
  <si>
    <t>Empire District Electric Co_2010_AR</t>
  </si>
  <si>
    <t>Empire District Electric Co_2010_KS</t>
  </si>
  <si>
    <t>Empire District Electric Co_2010_MO</t>
  </si>
  <si>
    <t>Empire District Electric Co_2010_OK</t>
  </si>
  <si>
    <t>Empire District Electric Co_2011_AR</t>
  </si>
  <si>
    <t>Empire District Electric Co_2011_KS</t>
  </si>
  <si>
    <t>Empire District Electric Co_2011_MO</t>
  </si>
  <si>
    <t>Empire District Electric Co_2011_OK</t>
  </si>
  <si>
    <t>Empire District Electric Co_2012_AR</t>
  </si>
  <si>
    <t>Empire District Electric Co_2012_KS</t>
  </si>
  <si>
    <t>Empire District Electric Co_2012_MO</t>
  </si>
  <si>
    <t>Empire District Electric Co_2012_OK</t>
  </si>
  <si>
    <t>Empire District Electric Co_2013_AR</t>
  </si>
  <si>
    <t>Empire District Electric Co_2013_KS</t>
  </si>
  <si>
    <t>Empire District Electric Co_2013_MO</t>
  </si>
  <si>
    <t>Empire District Electric Co_2013_OK</t>
  </si>
  <si>
    <t>Empire District Electric Co_2014_AR</t>
  </si>
  <si>
    <t>Empire District Electric Co_2014_KS</t>
  </si>
  <si>
    <t>Empire District Electric Co_2014_MO</t>
  </si>
  <si>
    <t>Empire District Electric Co_2014_OK</t>
  </si>
  <si>
    <t>Empire District Electric Co_2015_AR</t>
  </si>
  <si>
    <t>Empire District Electric Co_2015_KS</t>
  </si>
  <si>
    <t>Empire District Electric Co_2015_MO</t>
  </si>
  <si>
    <t>Empire District Electric Co_2015_OK</t>
  </si>
  <si>
    <t>Empire District Electric Co_2016_AR</t>
  </si>
  <si>
    <t>Empire District Electric Co_2016_KS</t>
  </si>
  <si>
    <t>Empire District Electric Co_2016_MO</t>
  </si>
  <si>
    <t>Empire District Electric Co_2016_OK</t>
  </si>
  <si>
    <t>Empire District Electric Co_2017_AR</t>
  </si>
  <si>
    <t>Empire District Electric Co_2017_KS</t>
  </si>
  <si>
    <t>Empire District Electric Co_2017_MO</t>
  </si>
  <si>
    <t>Empire District Electric Co_2017_OK</t>
  </si>
  <si>
    <t>Empire District Electric Co_2018_AR</t>
  </si>
  <si>
    <t>Empire District Electric Co_2018_KS</t>
  </si>
  <si>
    <t>Empire District Electric Co_2018_MO</t>
  </si>
  <si>
    <t>Empire District Electric Co_2018_OK</t>
  </si>
  <si>
    <t>Empire District Electric Co_2019_AR</t>
  </si>
  <si>
    <t>Empire District Electric Co_2019_KS</t>
  </si>
  <si>
    <t>Empire District Electric Co_2019_MO</t>
  </si>
  <si>
    <t>Empire District Electric Co_2019_OK</t>
  </si>
  <si>
    <t>Empire District Electric Co_2020_AR</t>
  </si>
  <si>
    <t>Empire District Electric Co_2020_KS</t>
  </si>
  <si>
    <t>Empire District Electric Co_2020_MO</t>
  </si>
  <si>
    <t>Empire District Electric Co_2020_OK</t>
  </si>
  <si>
    <t>Entergy Arkansas Inc</t>
  </si>
  <si>
    <t>Entergy Arkansas Inc_2006_AR</t>
  </si>
  <si>
    <t>Entergy Arkansas Inc_2006_TN</t>
  </si>
  <si>
    <t>Entergy Arkansas Inc_2007_AR</t>
  </si>
  <si>
    <t>Entergy Arkansas Inc_2007_TN</t>
  </si>
  <si>
    <t>Entergy Arkansas Inc_2008_AR</t>
  </si>
  <si>
    <t>Entergy Arkansas Inc_2008_TN</t>
  </si>
  <si>
    <t>Entergy Arkansas Inc_2009_AR</t>
  </si>
  <si>
    <t>Entergy Arkansas Inc_2009_TN</t>
  </si>
  <si>
    <t>Entergy Arkansas Inc_2010_AR</t>
  </si>
  <si>
    <t>Entergy Arkansas Inc_2010_TN</t>
  </si>
  <si>
    <t>Entergy Arkansas Inc_2011_AR</t>
  </si>
  <si>
    <t>Entergy Arkansas Inc_2011_TN</t>
  </si>
  <si>
    <t>Entergy Arkansas Inc_2012_AR</t>
  </si>
  <si>
    <t>Entergy Arkansas Inc_2012_TN</t>
  </si>
  <si>
    <t>Entergy Arkansas Inc_2013_AR</t>
  </si>
  <si>
    <t>Entergy Arkansas Inc_2013_TN</t>
  </si>
  <si>
    <t>Entergy Arkansas Inc_2014_AR</t>
  </si>
  <si>
    <t>Entergy Arkansas Inc_2014_TN</t>
  </si>
  <si>
    <t>Entergy Arkansas Inc_2015_AR</t>
  </si>
  <si>
    <t>Entergy Arkansas Inc_2015_TN</t>
  </si>
  <si>
    <t>Entergy Arkansas Inc_2016_AR</t>
  </si>
  <si>
    <t>Entergy Arkansas Inc_2016_TN</t>
  </si>
  <si>
    <t>Entergy Arkansas Inc_2017_AR</t>
  </si>
  <si>
    <t>Entergy Arkansas Inc_2017_TN</t>
  </si>
  <si>
    <t>Entergy Arkansas LLC</t>
  </si>
  <si>
    <t>Entergy Arkansas LLC_2018_AR</t>
  </si>
  <si>
    <t>Entergy Arkansas LLC_2018_TN</t>
  </si>
  <si>
    <t>Entergy Arkansas LLC_2019_AR</t>
  </si>
  <si>
    <t>Entergy Arkansas LLC_2019_TN</t>
  </si>
  <si>
    <t>Entergy Arkansas LLC_2020_AR</t>
  </si>
  <si>
    <t>Entergy Arkansas LLC_2020_TN</t>
  </si>
  <si>
    <t>Entergy Gulf States Inc</t>
  </si>
  <si>
    <t>Entergy Gulf States Inc_2006_LA</t>
  </si>
  <si>
    <t>Entergy Gulf States Inc_2006_TX</t>
  </si>
  <si>
    <t>Entergy Gulf States Inc_2007_LA</t>
  </si>
  <si>
    <t>Entergy Gulf States Inc_2007_TX</t>
  </si>
  <si>
    <t>Entergy Gulf States Louisiana LLC</t>
  </si>
  <si>
    <t>Entergy Gulf States Louisiana LLC_2008_LA</t>
  </si>
  <si>
    <t>Entergy Gulf States Louisiana LLC_2009_LA</t>
  </si>
  <si>
    <t>Entergy Gulf States Louisiana LLC_2010_LA</t>
  </si>
  <si>
    <t>Entergy Gulf States - LA LLC</t>
  </si>
  <si>
    <t>Entergy Gulf States - LA LLC_2011_LA</t>
  </si>
  <si>
    <t>Entergy Gulf States - LA LLC_2012_LA</t>
  </si>
  <si>
    <t>Entergy Gulf States - LA LLC_2013_LA</t>
  </si>
  <si>
    <t>Entergy Gulf States - LA LLC_2014_LA</t>
  </si>
  <si>
    <t>Entergy Gulf States - LA LLC_2015_LA</t>
  </si>
  <si>
    <t>Entergy Louisiana Inc</t>
  </si>
  <si>
    <t>Entergy Louisiana Inc_2006_LA</t>
  </si>
  <si>
    <t>Entergy Louisiana Inc_2007_LA</t>
  </si>
  <si>
    <t>Entergy Louisiana Inc_2008_LA</t>
  </si>
  <si>
    <t>Entergy Louisiana Inc_2009_LA</t>
  </si>
  <si>
    <t>Entergy Louisiana Inc_2010_LA</t>
  </si>
  <si>
    <t>Entergy Louisiana Inc_2011_LA</t>
  </si>
  <si>
    <t>Entergy Louisiana Inc_2012_LA</t>
  </si>
  <si>
    <t>Entergy Louisiana LLC</t>
  </si>
  <si>
    <t>Entergy Louisiana LLC_2013_LA</t>
  </si>
  <si>
    <t>Entergy Louisiana LLC_2014_LA</t>
  </si>
  <si>
    <t>Entergy Louisiana LLC_2015_LA</t>
  </si>
  <si>
    <t>Entergy Louisiana LLC_2016_LA</t>
  </si>
  <si>
    <t>Entergy Louisiana LLC_2017_LA</t>
  </si>
  <si>
    <t>Entergy Louisiana LLC_2018_LA</t>
  </si>
  <si>
    <t>Entergy Louisiana LLC_2019_LA</t>
  </si>
  <si>
    <t>Entergy Louisiana LLC_2020_LA</t>
  </si>
  <si>
    <t>Entergy Mississippi Inc</t>
  </si>
  <si>
    <t>Entergy Mississippi Inc_2006_MS</t>
  </si>
  <si>
    <t>Entergy Mississippi Inc_2007_MS</t>
  </si>
  <si>
    <t>Entergy Mississippi Inc_2008_MS</t>
  </si>
  <si>
    <t>Entergy Mississippi Inc_2009_MS</t>
  </si>
  <si>
    <t>Entergy Mississippi Inc_2010_MS</t>
  </si>
  <si>
    <t>Entergy Mississippi Inc_2011_MS</t>
  </si>
  <si>
    <t>Entergy Mississippi Inc_2012_MS</t>
  </si>
  <si>
    <t>Entergy Mississippi Inc_2013_MS</t>
  </si>
  <si>
    <t>Entergy Mississippi Inc_2014_MS</t>
  </si>
  <si>
    <t>Entergy Mississippi Inc_2015_MS</t>
  </si>
  <si>
    <t>Entergy Mississippi Inc_2016_MS</t>
  </si>
  <si>
    <t>Entergy Mississippi Inc_2017_MS</t>
  </si>
  <si>
    <t>Entergy Mississippi LLC</t>
  </si>
  <si>
    <t>Entergy Mississippi LLC_2018_MS</t>
  </si>
  <si>
    <t>Entergy Mississippi LLC_2019_MS</t>
  </si>
  <si>
    <t>Entergy Mississippi LLC_2020_MS</t>
  </si>
  <si>
    <t>Entergy New Orleans Inc</t>
  </si>
  <si>
    <t>Entergy New Orleans Inc_2006_LA</t>
  </si>
  <si>
    <t>Entergy New Orleans Inc_2007_LA</t>
  </si>
  <si>
    <t>Entergy New Orleans Inc_2008_LA</t>
  </si>
  <si>
    <t>Entergy New Orleans Inc_2009_LA</t>
  </si>
  <si>
    <t>Entergy New Orleans Inc_2010_LA</t>
  </si>
  <si>
    <t>Entergy New Orleans Inc_2011_LA</t>
  </si>
  <si>
    <t>Entergy New Orleans Inc_2012_LA</t>
  </si>
  <si>
    <t>Entergy New Orleans Inc_2013_LA</t>
  </si>
  <si>
    <t>Entergy New Orleans Inc_2014_LA</t>
  </si>
  <si>
    <t>Entergy New Orleans Inc_2015_LA</t>
  </si>
  <si>
    <t>Entergy New Orleans Inc_2016_LA</t>
  </si>
  <si>
    <t>Entergy New Orleans, LLC</t>
  </si>
  <si>
    <t>Entergy New Orleans, LLC_2017_LA</t>
  </si>
  <si>
    <t>Entergy New Orleans, LLC_2018_LA</t>
  </si>
  <si>
    <t>Entergy New Orleans, LLC_2019_LA</t>
  </si>
  <si>
    <t>Entergy New Orleans, LLC_2020_LA</t>
  </si>
  <si>
    <t>Entergy Texas Inc.</t>
  </si>
  <si>
    <t>Entergy Texas Inc._2008_TX</t>
  </si>
  <si>
    <t>Entergy Texas Inc._2009_TX</t>
  </si>
  <si>
    <t>Entergy Texas Inc._2010_TX</t>
  </si>
  <si>
    <t>Entergy Texas Inc._2011_TX</t>
  </si>
  <si>
    <t>Entergy Texas Inc._2012_TX</t>
  </si>
  <si>
    <t>Entergy Texas Inc._2013_TX</t>
  </si>
  <si>
    <t>Entergy Texas Inc._2014_TX</t>
  </si>
  <si>
    <t>Entergy Texas Inc._2015_TX</t>
  </si>
  <si>
    <t>Entergy Texas Inc._2016_TX</t>
  </si>
  <si>
    <t>Entergy Texas Inc._2017_TX</t>
  </si>
  <si>
    <t>Entergy Texas Inc._2018_TX</t>
  </si>
  <si>
    <t>Entergy Texas Inc._2019_TX</t>
  </si>
  <si>
    <t>Entergy Texas Inc._2020_TX</t>
  </si>
  <si>
    <t>Evergy Kansas Central, Inc</t>
  </si>
  <si>
    <t>Evergy Kansas Central, Inc_2019_KS</t>
  </si>
  <si>
    <t>Evergy Kansas Central, Inc_2020_KS</t>
  </si>
  <si>
    <t>Evergy Kansas South, Inc</t>
  </si>
  <si>
    <t>Evergy Kansas South, Inc_2019_KS</t>
  </si>
  <si>
    <t>Evergy Kansas South, Inc_2020_KS</t>
  </si>
  <si>
    <t>Evergy Metro</t>
  </si>
  <si>
    <t>Evergy Metro_2019_KS</t>
  </si>
  <si>
    <t>Evergy Metro_2019_MO</t>
  </si>
  <si>
    <t>Evergy Metro_2020_KS</t>
  </si>
  <si>
    <t>Evergy Metro_2020_MO</t>
  </si>
  <si>
    <t>Evergy Missouri West</t>
  </si>
  <si>
    <t>Evergy Missouri West_2019_MO</t>
  </si>
  <si>
    <t>Evergy Missouri West_2020_MO</t>
  </si>
  <si>
    <t>Fishers Island Utility Co Inc</t>
  </si>
  <si>
    <t>Fishers Island Utility Co Inc_2006_NY</t>
  </si>
  <si>
    <t>Fishers Island Utility Co Inc_2007_NY</t>
  </si>
  <si>
    <t>Fishers Island Utility Co Inc_2008_NY</t>
  </si>
  <si>
    <t>Fishers Island Utility Co Inc_2009_NY</t>
  </si>
  <si>
    <t>Fishers Island Utility Co Inc_2010_NY</t>
  </si>
  <si>
    <t>Fishers Island Utility Co Inc_2011_NY</t>
  </si>
  <si>
    <t>Fishers Island Utility Co Inc_2012_NY</t>
  </si>
  <si>
    <t>Fishers Island Utility Co Inc_2013_NY</t>
  </si>
  <si>
    <t>Fishers Island Utility Co Inc_2014_NY</t>
  </si>
  <si>
    <t>Fishers Island Utility Co Inc_2015_NY</t>
  </si>
  <si>
    <t>Fishers Island Utility Co Inc_2016_NY</t>
  </si>
  <si>
    <t>Fishers Island Utility Co Inc_2017_NY</t>
  </si>
  <si>
    <t>Fishers Island Utility Co Inc_2018_NY</t>
  </si>
  <si>
    <t>Fishers Island Utility Co Inc_2019_NY</t>
  </si>
  <si>
    <t>Fishers Island Utility Co Inc_2020_NY</t>
  </si>
  <si>
    <t>Fitchburg Gas &amp; Elec Light Co</t>
  </si>
  <si>
    <t>Fitchburg Gas &amp; Elec Light Co_2006_MA</t>
  </si>
  <si>
    <t>Fitchburg Gas &amp; Elec Light Co_2007_MA</t>
  </si>
  <si>
    <t>Fitchburg Gas and Electric Light Company</t>
  </si>
  <si>
    <t>Fitchburg Gas and Electric Light Company_2008_MA</t>
  </si>
  <si>
    <t>Fitchburg Gas and Electric Light Company_2009_MA</t>
  </si>
  <si>
    <t>Fitchburg Gas and Electric Light Company_2010_MA</t>
  </si>
  <si>
    <t>Fitchburg Gas &amp; Elec Light Co_2011_MA</t>
  </si>
  <si>
    <t>Fitchburg Gas &amp; Elec Light Co_2012_MA</t>
  </si>
  <si>
    <t>Fitchburg Gas &amp; Elec Light Co_2013_MA</t>
  </si>
  <si>
    <t>Fitchburg Gas &amp; Elec Light Co_2014_MA</t>
  </si>
  <si>
    <t>Fitchburg Gas &amp; Elec Light Co_2015_MA</t>
  </si>
  <si>
    <t>Fitchburg Gas &amp; Elec Light Co_2016_MA</t>
  </si>
  <si>
    <t>Fitchburg Gas and Electric Light Company_2017_MA</t>
  </si>
  <si>
    <t>Fitchburg Gas &amp; Elec Light Co_2018_MA</t>
  </si>
  <si>
    <t>Fitchburg Gas &amp; Elec Light Co_2019_MA</t>
  </si>
  <si>
    <t>Fitchburg Gas &amp; Elec Light Co_2020_MA</t>
  </si>
  <si>
    <t>Florida Power &amp; Light Co</t>
  </si>
  <si>
    <t>Florida Power &amp; Light Co_2006_FL</t>
  </si>
  <si>
    <t>Florida Power &amp; Light Company</t>
  </si>
  <si>
    <t>Florida Power &amp; Light Company_2007_FL</t>
  </si>
  <si>
    <t>Florida Power &amp; Light Co_2008_FL</t>
  </si>
  <si>
    <t>Florida Power &amp; Light Co_2009_FL</t>
  </si>
  <si>
    <t>Florida Power &amp; Light Co_2010_FL</t>
  </si>
  <si>
    <t>Florida Power &amp; Light Co_2011_FL</t>
  </si>
  <si>
    <t>Florida Power &amp; Light Co_2012_FL</t>
  </si>
  <si>
    <t>Florida Power &amp; Light Co_2013_FL</t>
  </si>
  <si>
    <t>Florida Power &amp; Light Co_2014_FL</t>
  </si>
  <si>
    <t>Florida Power &amp; Light Co_2015_FL</t>
  </si>
  <si>
    <t>Florida Power &amp; Light Co_2016_FL</t>
  </si>
  <si>
    <t>Florida Power &amp; Light Co_2017_FL</t>
  </si>
  <si>
    <t>Florida Power &amp; Light Co_2018_FL</t>
  </si>
  <si>
    <t>Florida Power &amp; Light Co_2019_FL</t>
  </si>
  <si>
    <t>Florida Power &amp; Light Co_2020_FL</t>
  </si>
  <si>
    <t>Florida Power Corp</t>
  </si>
  <si>
    <t>Florida Power Corp_2007_FL</t>
  </si>
  <si>
    <t>Florida Public Utilities Co</t>
  </si>
  <si>
    <t>Florida Public Utilities Co_2006_FL</t>
  </si>
  <si>
    <t>Florida Public Utilities Co_2007_FL</t>
  </si>
  <si>
    <t>Florida Public Utilities Co_2008_FL</t>
  </si>
  <si>
    <t>Florida Public Utilities Co_2009_FL</t>
  </si>
  <si>
    <t>Florida Public Utilities Co_2010_FL</t>
  </si>
  <si>
    <t>Florida Public Utilities Co_2011_FL</t>
  </si>
  <si>
    <t>Florida Public Utilities Co_2012_FL</t>
  </si>
  <si>
    <t>Florida Public Utilities Co_2013_FL</t>
  </si>
  <si>
    <t>Florida Public Utilities Co_2014_FL</t>
  </si>
  <si>
    <t>Florida Public Utilities Co_2015_FL</t>
  </si>
  <si>
    <t>Florida Public Utilities Co_2016_FL</t>
  </si>
  <si>
    <t>Florida Public Utilities Co_2017_FL</t>
  </si>
  <si>
    <t>Florida Public Utilities Co_2018_FL</t>
  </si>
  <si>
    <t>Florida Public Utilities Co_2019_FL</t>
  </si>
  <si>
    <t>Florida Public Utilities Co_2020_FL</t>
  </si>
  <si>
    <t>G &amp; K, Inc</t>
  </si>
  <si>
    <t>G &amp; K, Inc_2006_AK</t>
  </si>
  <si>
    <t>G &amp; K, Inc_2007_AK</t>
  </si>
  <si>
    <t>G &amp; K, Inc_2008_AK</t>
  </si>
  <si>
    <t>G &amp; K, Inc_2009_AK</t>
  </si>
  <si>
    <t>G &amp; K, Inc_2010_AK</t>
  </si>
  <si>
    <t>G &amp; K, Inc_2011_AK</t>
  </si>
  <si>
    <t>G &amp; K, Inc_2019_AK</t>
  </si>
  <si>
    <t>Georgia Power Co</t>
  </si>
  <si>
    <t>Georgia Power Co_2006_GA</t>
  </si>
  <si>
    <t>Georgia Power Co_2007_GA</t>
  </si>
  <si>
    <t>Georgia Power Co_2008_GA</t>
  </si>
  <si>
    <t>Georgia Power Co_2009_GA</t>
  </si>
  <si>
    <t>Georgia Power Co_2010_GA</t>
  </si>
  <si>
    <t>Georgia Power Co_2011_GA</t>
  </si>
  <si>
    <t>Georgia Power Co_2012_GA</t>
  </si>
  <si>
    <t>Georgia Power Co_2013_GA</t>
  </si>
  <si>
    <t>Georgia Power Co_2014_GA</t>
  </si>
  <si>
    <t>Georgia Power Co_2015_GA</t>
  </si>
  <si>
    <t>Georgia Power Co_2016_GA</t>
  </si>
  <si>
    <t>Georgia Power Co_2017_GA</t>
  </si>
  <si>
    <t>Georgia Power Co_2018_GA</t>
  </si>
  <si>
    <t>Georgia Power Co_2019_GA</t>
  </si>
  <si>
    <t>Georgia Power Co_2020_GA</t>
  </si>
  <si>
    <t>Gold Country Energy</t>
  </si>
  <si>
    <t>Gold Country Energy_2010_AK</t>
  </si>
  <si>
    <t>Gold Country Energy_2011_AK</t>
  </si>
  <si>
    <t>Gold Country Energy_2019_AK</t>
  </si>
  <si>
    <t>Granite State Electric Co</t>
  </si>
  <si>
    <t>Granite State Electric Co_2006_NH</t>
  </si>
  <si>
    <t>Granite State Electric Co_2007_NH</t>
  </si>
  <si>
    <t>Granite State Electric Co_2008_NH</t>
  </si>
  <si>
    <t>Granite State Electric Co_2009_NH</t>
  </si>
  <si>
    <t>Granite State Electric Co_2010_NH</t>
  </si>
  <si>
    <t>Granite State Electric Co_2011_NH</t>
  </si>
  <si>
    <t>Granite State Electric Co_2012_NH</t>
  </si>
  <si>
    <t>Granite State Electric Co_2017_NH</t>
  </si>
  <si>
    <t>Green Mountain Power Corp</t>
  </si>
  <si>
    <t>Green Mountain Power Corp_2006_VT</t>
  </si>
  <si>
    <t>Green Mountain Power Corp_2007_VT</t>
  </si>
  <si>
    <t>Green Mountain Power Corp_2008_VT</t>
  </si>
  <si>
    <t>Green Mountain Power Corp_2009_VT</t>
  </si>
  <si>
    <t>Green Mountain Power Corp_2010_VT</t>
  </si>
  <si>
    <t>Green Mountain Power Corp_2011_VT</t>
  </si>
  <si>
    <t>Green Mountain Power Corp_2012_VT</t>
  </si>
  <si>
    <t>Green Mountain Power Corp_2013_VT</t>
  </si>
  <si>
    <t>Green Mountain Power Corp_2014_VT</t>
  </si>
  <si>
    <t>Green Mountain Power Corp_2015_VT</t>
  </si>
  <si>
    <t>Green Mountain Power Corp_2016_VT</t>
  </si>
  <si>
    <t>Green Mountain Power Corp_2017_VT</t>
  </si>
  <si>
    <t>Green Mountain Power Corp_2018_VT</t>
  </si>
  <si>
    <t>Green Mountain Power Corp_2019_VT</t>
  </si>
  <si>
    <t>Green Mountain Power Corp_2020_VT</t>
  </si>
  <si>
    <t>Gulf Power Co</t>
  </si>
  <si>
    <t>Gulf Power Co_2006_FL</t>
  </si>
  <si>
    <t>Gulf Power Co_2007_FL</t>
  </si>
  <si>
    <t>Gulf Power Co_2008_FL</t>
  </si>
  <si>
    <t>Gulf Power Co_2009_FL</t>
  </si>
  <si>
    <t>Gulf Power Co_2010_FL</t>
  </si>
  <si>
    <t>Gulf Power Co_2011_FL</t>
  </si>
  <si>
    <t>Gulf Power Co_2012_FL</t>
  </si>
  <si>
    <t>Gulf Power Co_2013_FL</t>
  </si>
  <si>
    <t>Gulf Power Co_2014_FL</t>
  </si>
  <si>
    <t>Gulf Power Co_2015_FL</t>
  </si>
  <si>
    <t>Gulf Power Co_2016_FL</t>
  </si>
  <si>
    <t>Gulf Power Co_2017_FL</t>
  </si>
  <si>
    <t>Gulf Power Co_2018_FL</t>
  </si>
  <si>
    <t>Gulf Power Co_2019_FL</t>
  </si>
  <si>
    <t>Gulf Power Co_2020_FL</t>
  </si>
  <si>
    <t>Gustavus Electric Inc</t>
  </si>
  <si>
    <t>Gustavus Electric Inc_2006_AK</t>
  </si>
  <si>
    <t>Gustavus Electric Inc_2007_AK</t>
  </si>
  <si>
    <t>Gustavus Electric Inc_2008_AK</t>
  </si>
  <si>
    <t>Gustavus Electric Inc_2009_AK</t>
  </si>
  <si>
    <t>Gustavus Electric Inc_2010_AK</t>
  </si>
  <si>
    <t>Gustavus Electric Inc_2011_AK</t>
  </si>
  <si>
    <t>Gwitchyaa Zhee Utility Co</t>
  </si>
  <si>
    <t>Gwitchyaa Zhee Utility Co_2006_AK</t>
  </si>
  <si>
    <t>Gwitchyaa Zhee Utility Co_2007_AK</t>
  </si>
  <si>
    <t>Gwitchyaa Zhee Utility Co_2008_AK</t>
  </si>
  <si>
    <t>Gwitchyaa Zhee Utility Co_2009_AK</t>
  </si>
  <si>
    <t>Gwitchyaa Zhee Utility Co_2010_AK</t>
  </si>
  <si>
    <t>Gwitchyaa Zhee Utility Co_2011_AK</t>
  </si>
  <si>
    <t>Hawaii Electric Light Co Inc</t>
  </si>
  <si>
    <t>Hawaii Electric Light Co Inc_2006_HI</t>
  </si>
  <si>
    <t>Hawaii Electric Light Co Inc_2007_HI</t>
  </si>
  <si>
    <t>Hawaii Electric Light Co Inc_2008_HI</t>
  </si>
  <si>
    <t>Hawaii Electric Light Co Inc_2009_HI</t>
  </si>
  <si>
    <t>Hawaii Electric Light Co Inc_2010_HI</t>
  </si>
  <si>
    <t>Hawaii Electric Light Co Inc_2011_HI</t>
  </si>
  <si>
    <t>Hawaii Electric Light Co Inc_2012_HI</t>
  </si>
  <si>
    <t>Hawaii Electric Light Co Inc_2013_HI</t>
  </si>
  <si>
    <t>Hawaii Electric Light Co Inc_2014_HI</t>
  </si>
  <si>
    <t>Hawaii Electric Light Co Inc_2015_HI</t>
  </si>
  <si>
    <t>Hawaii Electric Light Co Inc_2016_HI</t>
  </si>
  <si>
    <t>Hawaii Electric Light Co Inc_2017_HI</t>
  </si>
  <si>
    <t>Hawaii Electric Light Co Inc_2018_HI</t>
  </si>
  <si>
    <t>Hawaii Electric Light Co Inc_2019_HI</t>
  </si>
  <si>
    <t>Hawaii Electric Light Co Inc_2020_HI</t>
  </si>
  <si>
    <t>Hawaiian Electric Co Inc</t>
  </si>
  <si>
    <t>Hawaiian Electric Co Inc_2006_HI</t>
  </si>
  <si>
    <t>Hawaiian Electric Co Inc_2007_HI</t>
  </si>
  <si>
    <t>Hawaiian Electric Co Inc_2008_HI</t>
  </si>
  <si>
    <t>Hawaiian Electric Co Inc_2009_HI</t>
  </si>
  <si>
    <t>Hawaiian Electric Co Inc_2010_HI</t>
  </si>
  <si>
    <t>Hawaiian Electric Co Inc_2011_HI</t>
  </si>
  <si>
    <t>Hawaiian Electric Co Inc_2012_HI</t>
  </si>
  <si>
    <t>Hawaiian Electric Co Inc_2013_HI</t>
  </si>
  <si>
    <t>Hawaiian Electric Co Inc_2014_HI</t>
  </si>
  <si>
    <t>Hawaiian Electric Co Inc_2015_HI</t>
  </si>
  <si>
    <t>Hawaiian Electric Co Inc_2016_HI</t>
  </si>
  <si>
    <t>Hawaiian Electric Co Inc_2017_HI</t>
  </si>
  <si>
    <t>Hawaiian Electric Co Inc_2018_HI</t>
  </si>
  <si>
    <t>Hawaiian Electric Co Inc_2019_HI</t>
  </si>
  <si>
    <t>Hawaiian Electric Co Inc_2020_HI</t>
  </si>
  <si>
    <t>Hughes Power &amp; Light Co</t>
  </si>
  <si>
    <t>Hughes Power &amp; Light Co_2006_AK</t>
  </si>
  <si>
    <t>Hughes Power &amp; Light Co_2007_AK</t>
  </si>
  <si>
    <t>Hughes Power &amp; Light Co_2008_AK</t>
  </si>
  <si>
    <t>Hughes Power &amp; Light Co_2009_AK</t>
  </si>
  <si>
    <t>Hughes Power &amp; Light Co_2010_AK</t>
  </si>
  <si>
    <t>Hughes Power &amp; Light Co_2011_AK</t>
  </si>
  <si>
    <t>Hughes Power &amp; Light Co_2019_AK</t>
  </si>
  <si>
    <t>Idaho Power Co</t>
  </si>
  <si>
    <t>Idaho Power Co_2006_ID</t>
  </si>
  <si>
    <t>Idaho Power Co_2006_OR</t>
  </si>
  <si>
    <t>Idaho Power Co_2007_ID</t>
  </si>
  <si>
    <t>Idaho Power Co_2007_OR</t>
  </si>
  <si>
    <t>Idaho Power Co_2008_ID</t>
  </si>
  <si>
    <t>Idaho Power Co_2008_OR</t>
  </si>
  <si>
    <t>Idaho Power Co_2009_ID</t>
  </si>
  <si>
    <t>Idaho Power Co_2009_OR</t>
  </si>
  <si>
    <t>Idaho Power Co_2010_ID</t>
  </si>
  <si>
    <t>Idaho Power Co_2010_OR</t>
  </si>
  <si>
    <t>Idaho Power Co_2011_ID</t>
  </si>
  <si>
    <t>Idaho Power Co_2011_OR</t>
  </si>
  <si>
    <t>Idaho Power Co_2012_ID</t>
  </si>
  <si>
    <t>Idaho Power Co_2012_OR</t>
  </si>
  <si>
    <t>Idaho Power Co_2013_ID</t>
  </si>
  <si>
    <t>Idaho Power Co_2013_OR</t>
  </si>
  <si>
    <t>Idaho Power Co_2014_ID</t>
  </si>
  <si>
    <t>Idaho Power Co_2014_OR</t>
  </si>
  <si>
    <t>Idaho Power Co_2015_ID</t>
  </si>
  <si>
    <t>Idaho Power Co_2015_OR</t>
  </si>
  <si>
    <t>Idaho Power Co_2016_ID</t>
  </si>
  <si>
    <t>Idaho Power Co_2016_OR</t>
  </si>
  <si>
    <t>Idaho Power Co_2017_ID</t>
  </si>
  <si>
    <t>Idaho Power Co_2017_OR</t>
  </si>
  <si>
    <t>Idaho Power Co_2018_ID</t>
  </si>
  <si>
    <t>Idaho Power Co_2018_OR</t>
  </si>
  <si>
    <t>Idaho Power Co_2019_ID</t>
  </si>
  <si>
    <t>Idaho Power Co_2019_OR</t>
  </si>
  <si>
    <t>Idaho Power Co_2020_ID</t>
  </si>
  <si>
    <t>Idaho Power Co_2020_OR</t>
  </si>
  <si>
    <t>Illinois Power Co</t>
  </si>
  <si>
    <t>Illinois Power Co_2006_IL</t>
  </si>
  <si>
    <t>Illinois Power Co_2007_IL</t>
  </si>
  <si>
    <t>Illinois Power Co_2008_IL</t>
  </si>
  <si>
    <t>Illinois Power Co_2009_IL</t>
  </si>
  <si>
    <t>Indiana Michigan Power Co</t>
  </si>
  <si>
    <t>Indiana Michigan Power Co_2006_IN</t>
  </si>
  <si>
    <t>Indiana Michigan Power Co_2006_MI</t>
  </si>
  <si>
    <t>Indiana Michigan Power Co_2007_IN</t>
  </si>
  <si>
    <t>Indiana Michigan Power Co_2007_MI</t>
  </si>
  <si>
    <t>Indiana Michigan Power Co_2008_IN</t>
  </si>
  <si>
    <t>Indiana Michigan Power Co_2008_MI</t>
  </si>
  <si>
    <t>Indiana Michigan Power Co_2009_IN</t>
  </si>
  <si>
    <t>Indiana Michigan Power Co_2009_MI</t>
  </si>
  <si>
    <t>Indiana Michigan Power Co_2010_IN</t>
  </si>
  <si>
    <t>Indiana Michigan Power Co_2010_MI</t>
  </si>
  <si>
    <t>Indiana Michigan Power Co_2011_IN</t>
  </si>
  <si>
    <t>Indiana Michigan Power Co_2011_MI</t>
  </si>
  <si>
    <t>Indiana Michigan Power Co_2012_IN</t>
  </si>
  <si>
    <t>Indiana Michigan Power Co_2012_MI</t>
  </si>
  <si>
    <t>Indiana Michigan Power Co_2013_IN</t>
  </si>
  <si>
    <t>Indiana Michigan Power Co_2013_MI</t>
  </si>
  <si>
    <t>Indiana Michigan Power Co_2014_IN</t>
  </si>
  <si>
    <t>Indiana Michigan Power Co_2014_MI</t>
  </si>
  <si>
    <t>Indiana Michigan Power Co_2015_IN</t>
  </si>
  <si>
    <t>Indiana Michigan Power Co_2015_MI</t>
  </si>
  <si>
    <t>Indiana Michigan Power Co_2016_IN</t>
  </si>
  <si>
    <t>Indiana Michigan Power Co_2016_MI</t>
  </si>
  <si>
    <t>Indiana Michigan Power Co_2017_IN</t>
  </si>
  <si>
    <t>Indiana Michigan Power Co_2017_MI</t>
  </si>
  <si>
    <t>Indiana Michigan Power Co_2018_IN</t>
  </si>
  <si>
    <t>Indiana Michigan Power Co_2018_MI</t>
  </si>
  <si>
    <t>Indiana Michigan Power Co_2019_IN</t>
  </si>
  <si>
    <t>Indiana Michigan Power Co_2019_MI</t>
  </si>
  <si>
    <t>Indiana Michigan Power Co_2020_IN</t>
  </si>
  <si>
    <t>Indiana Michigan Power Co_2020_MI</t>
  </si>
  <si>
    <t>Indianapolis Power &amp; Light Co</t>
  </si>
  <si>
    <t>Indianapolis Power &amp; Light Co_2006_IN</t>
  </si>
  <si>
    <t>Indianapolis Power &amp; Light Co_2007_IN</t>
  </si>
  <si>
    <t>Indianapolis Power &amp; Light Co_2008_IN</t>
  </si>
  <si>
    <t>Indianapolis Power &amp; Light Co_2009_IN</t>
  </si>
  <si>
    <t>Indianapolis Power &amp; Light Co_2010_IN</t>
  </si>
  <si>
    <t>Indianapolis Power &amp; Light Co_2011_IN</t>
  </si>
  <si>
    <t>Indianapolis Power &amp; Light Co_2012_IN</t>
  </si>
  <si>
    <t>Indianapolis Power &amp; Light Co_2013_IN</t>
  </si>
  <si>
    <t>Indianapolis Power &amp; Light Co_2014_IN</t>
  </si>
  <si>
    <t>Indianapolis Power &amp; Light Co_2015_IN</t>
  </si>
  <si>
    <t>Indianapolis Power &amp; Light Co_2016_IN</t>
  </si>
  <si>
    <t>Indianapolis Power &amp; Light Co_2017_IN</t>
  </si>
  <si>
    <t>Indianapolis Power &amp; Light Co_2018_IN</t>
  </si>
  <si>
    <t>Indianapolis Power &amp; Light Co_2019_IN</t>
  </si>
  <si>
    <t>Indianapolis Power &amp; Light Co_2020_IN</t>
  </si>
  <si>
    <t>Interstate Power and Light Co</t>
  </si>
  <si>
    <t>Interstate Power and Light Co_2006_IA</t>
  </si>
  <si>
    <t>Interstate Power and Light Co_2006_IL</t>
  </si>
  <si>
    <t>Interstate Power and Light Co_2006_MN</t>
  </si>
  <si>
    <t>Interstate Power and Light Co_2007_IA</t>
  </si>
  <si>
    <t>Interstate Power and Light Co_2007_IL</t>
  </si>
  <si>
    <t>Interstate Power and Light Co_2007_MN</t>
  </si>
  <si>
    <t>Interstate Power and Light Co_2008_IA</t>
  </si>
  <si>
    <t>Interstate Power and Light Co_2008_MN</t>
  </si>
  <si>
    <t>Interstate Power and Light Co_2009_IA</t>
  </si>
  <si>
    <t>Interstate Power and Light Co_2009_MN</t>
  </si>
  <si>
    <t>Interstate Power and Light Co_2010_IA</t>
  </si>
  <si>
    <t>Interstate Power and Light Co_2010_MN</t>
  </si>
  <si>
    <t>Interstate Power and Light Co_2011_IA</t>
  </si>
  <si>
    <t>Interstate Power and Light Co_2011_MN</t>
  </si>
  <si>
    <t>Interstate Power and Light Co_2012_IA</t>
  </si>
  <si>
    <t>Interstate Power and Light Co_2012_MN</t>
  </si>
  <si>
    <t>Interstate Power and Light Co_2013_IA</t>
  </si>
  <si>
    <t>Interstate Power and Light Co_2013_MN</t>
  </si>
  <si>
    <t>Interstate Power and Light Co_2014_IA</t>
  </si>
  <si>
    <t>Interstate Power and Light Co_2014_MN</t>
  </si>
  <si>
    <t>Interstate Power and Light Co_2015_IA</t>
  </si>
  <si>
    <t>Interstate Power and Light Co_2015_MN</t>
  </si>
  <si>
    <t>Interstate Power and Light Co_2016_IA</t>
  </si>
  <si>
    <t>Interstate Power and Light Co_2017_IA</t>
  </si>
  <si>
    <t>Interstate Power and Light Co_2018_IA</t>
  </si>
  <si>
    <t>Interstate Power and Light Co_2019_IA</t>
  </si>
  <si>
    <t>Interstate Power and Light Co_2020_IA</t>
  </si>
  <si>
    <t>Jersey Central Power &amp; Lt Co</t>
  </si>
  <si>
    <t>Jersey Central Power &amp; Lt Co_2006_NJ</t>
  </si>
  <si>
    <t>Jersey Central Power &amp; Lt Co_2007_NJ</t>
  </si>
  <si>
    <t>Jersey Central Power &amp; Lt Co_2008_NJ</t>
  </si>
  <si>
    <t>Jersey Central Power &amp; Lt Co_2009_NJ</t>
  </si>
  <si>
    <t>Jersey Central Power &amp; Lt Co_2010_NJ</t>
  </si>
  <si>
    <t>Jersey Central Power &amp; Lt Co_2011_NJ</t>
  </si>
  <si>
    <t>Jersey Central Power &amp; Lt Co_2012_NJ</t>
  </si>
  <si>
    <t>Jersey Central Power &amp; Lt Co_2013_NJ</t>
  </si>
  <si>
    <t>Jersey Central Power &amp; Lt Co_2014_NJ</t>
  </si>
  <si>
    <t>Jersey Central Power &amp; Lt Co_2015_NJ</t>
  </si>
  <si>
    <t>Jersey Central Power &amp; Lt Co_2016_NJ</t>
  </si>
  <si>
    <t>Jersey Central Power &amp; Lt Co_2017_NJ</t>
  </si>
  <si>
    <t>Jersey Central Power &amp; Lt Co_2018_NJ</t>
  </si>
  <si>
    <t>Jersey Central Power &amp; Lt Co_2019_NJ</t>
  </si>
  <si>
    <t>Jersey Central Power &amp; Lt Co_2020_NJ</t>
  </si>
  <si>
    <t>Kansas City Power &amp; Light Co</t>
  </si>
  <si>
    <t>Kansas City Power &amp; Light Co_2006_KS</t>
  </si>
  <si>
    <t>Kansas City Power &amp; Light Co_2006_MO</t>
  </si>
  <si>
    <t>Kansas City Power &amp; Light Co_2007_KS</t>
  </si>
  <si>
    <t>Kansas City Power &amp; Light Co_2007_MO</t>
  </si>
  <si>
    <t>Kansas City Power &amp; Light Co_2008_KS</t>
  </si>
  <si>
    <t>Kansas City Power &amp; Light Co_2008_MO</t>
  </si>
  <si>
    <t>Kansas City Power &amp; Light Co_2009_KS</t>
  </si>
  <si>
    <t>Kansas City Power &amp; Light Co_2009_MO</t>
  </si>
  <si>
    <t>Kansas City Power &amp; Light Co_2010_KS</t>
  </si>
  <si>
    <t>Kansas City Power &amp; Light Co_2010_MO</t>
  </si>
  <si>
    <t>Kansas City Power &amp; Light Co_2011_KS</t>
  </si>
  <si>
    <t>Kansas City Power &amp; Light Co_2011_MO</t>
  </si>
  <si>
    <t>Kansas City Power &amp; Light Co_2012_KS</t>
  </si>
  <si>
    <t>Kansas City Power &amp; Light Co_2012_MO</t>
  </si>
  <si>
    <t>Kansas City Power &amp; Light Co_2013_KS</t>
  </si>
  <si>
    <t>Kansas City Power &amp; Light Co_2013_MO</t>
  </si>
  <si>
    <t>Kansas City Power &amp; Light Co_2014_KS</t>
  </si>
  <si>
    <t>Kansas City Power &amp; Light Co_2014_MO</t>
  </si>
  <si>
    <t>Kansas City Power &amp; Light Co_2015_KS</t>
  </si>
  <si>
    <t>Kansas City Power &amp; Light Co_2015_MO</t>
  </si>
  <si>
    <t>Kansas City Power &amp; Light Co_2016_KS</t>
  </si>
  <si>
    <t>Kansas City Power &amp; Light Co_2016_MO</t>
  </si>
  <si>
    <t>Kansas City Power &amp; Light Co_2017_KS</t>
  </si>
  <si>
    <t>Kansas City Power &amp; Light Co_2017_MO</t>
  </si>
  <si>
    <t>Kansas City Power &amp; Light Co_2018_KS</t>
  </si>
  <si>
    <t>Kansas City Power &amp; Light Co_2018_MO</t>
  </si>
  <si>
    <t>Kansas Gas &amp; Electric Co</t>
  </si>
  <si>
    <t>Kansas Gas &amp; Electric Co_2006_KS</t>
  </si>
  <si>
    <t>Kansas Gas &amp; Electric Co_2007_KS</t>
  </si>
  <si>
    <t>Kansas Gas &amp; Electric Co_2008_KS</t>
  </si>
  <si>
    <t>Kansas Gas &amp; Electric Co_2009_KS</t>
  </si>
  <si>
    <t>Kansas Gas &amp; Electric Co_2010_KS</t>
  </si>
  <si>
    <t>Kansas Gas &amp; Electric Co_2011_KS</t>
  </si>
  <si>
    <t>Kansas Gas &amp; Electric Co_2012_KS</t>
  </si>
  <si>
    <t>Kansas Gas &amp; Electric Co_2013_KS</t>
  </si>
  <si>
    <t>Kansas Gas &amp; Electric Co_2014_KS</t>
  </si>
  <si>
    <t>Kansas Gas &amp; Electric Co_2015_KS</t>
  </si>
  <si>
    <t>Kansas Gas &amp; Electric Co_2016_KS</t>
  </si>
  <si>
    <t>Kansas Gas &amp; Electric Co_2017_KS</t>
  </si>
  <si>
    <t>Kansas Gas &amp; Electric Co_2018_KS</t>
  </si>
  <si>
    <t>KCP&amp;L Greater Missouri Operations</t>
  </si>
  <si>
    <t>KCP&amp;L Greater Missouri Operations_2008_CO</t>
  </si>
  <si>
    <t>KCP&amp;L Greater Missouri Operations_2008_MO</t>
  </si>
  <si>
    <t>KCP&amp;L Greater Missouri Operations_2009_MO</t>
  </si>
  <si>
    <t>KCP&amp;L Greater Missouri Operations_2010_MO</t>
  </si>
  <si>
    <t>KCP&amp;L Greater Missouri Operations Co.</t>
  </si>
  <si>
    <t>KCP&amp;L Greater Missouri Operations Co._2011_MO</t>
  </si>
  <si>
    <t>KCP&amp;L Greater Missouri Operations Co._2012_MO</t>
  </si>
  <si>
    <t>KCP&amp;L Greater Missouri Operations Co._2013_MO</t>
  </si>
  <si>
    <t>KCP&amp;L Greater Missouri Operations Co._2014_MO</t>
  </si>
  <si>
    <t>KCP&amp;L Greater Missouri Operations Co._2015_MO</t>
  </si>
  <si>
    <t>KCP&amp;L Greater Missouri Operations Co._2016_MO</t>
  </si>
  <si>
    <t>KCP&amp;L Greater Missouri Operations Co._2017_MO</t>
  </si>
  <si>
    <t>KCP&amp;L Greater Missouri Operations Co._2018_MO</t>
  </si>
  <si>
    <t>Kentucky Power Co</t>
  </si>
  <si>
    <t>Kentucky Power Co_2006_KY</t>
  </si>
  <si>
    <t>Kentucky Power Co_2007_KY</t>
  </si>
  <si>
    <t>Kentucky Power Co_2008_KY</t>
  </si>
  <si>
    <t>Kentucky Power Co_2009_KY</t>
  </si>
  <si>
    <t>Kentucky Power Co_2010_KY</t>
  </si>
  <si>
    <t>Kentucky Power Co_2011_KY</t>
  </si>
  <si>
    <t>Kentucky Power Co_2012_KY</t>
  </si>
  <si>
    <t>Kentucky Power Co_2013_KY</t>
  </si>
  <si>
    <t>Kentucky Power Co_2014_KY</t>
  </si>
  <si>
    <t>Kentucky Power Co_2015_KY</t>
  </si>
  <si>
    <t>Kentucky Power Co_2016_KY</t>
  </si>
  <si>
    <t>Kentucky Power Co_2017_KY</t>
  </si>
  <si>
    <t>Kentucky Power Co_2018_KY</t>
  </si>
  <si>
    <t>Kentucky Power Co_2019_KY</t>
  </si>
  <si>
    <t>Kentucky Power Co_2020_KY</t>
  </si>
  <si>
    <t>Kentucky Utilities Co</t>
  </si>
  <si>
    <t>Kentucky Utilities Co_2006_KY</t>
  </si>
  <si>
    <t>Kentucky Utilities Co_2006_TN</t>
  </si>
  <si>
    <t>Kentucky Utilities Co_2006_VA</t>
  </si>
  <si>
    <t>Kentucky Utilities Co_2007_KY</t>
  </si>
  <si>
    <t>Kentucky Utilities Co_2007_TN</t>
  </si>
  <si>
    <t>Kentucky Utilities Co_2007_VA</t>
  </si>
  <si>
    <t>Kentucky Utilities Co_2008_KY</t>
  </si>
  <si>
    <t>Kentucky Utilities Co_2008_TN</t>
  </si>
  <si>
    <t>Kentucky Utilities Co_2008_VA</t>
  </si>
  <si>
    <t>Kentucky Utilities Co_2009_KY</t>
  </si>
  <si>
    <t>Kentucky Utilities Co_2009_TN</t>
  </si>
  <si>
    <t>Kentucky Utilities Co_2009_VA</t>
  </si>
  <si>
    <t>Kentucky Utilities Co_2010_KY</t>
  </si>
  <si>
    <t>Kentucky Utilities Co_2010_TN</t>
  </si>
  <si>
    <t>Kentucky Utilities Co_2010_VA</t>
  </si>
  <si>
    <t>Kentucky Utilities Co_2011_KY</t>
  </si>
  <si>
    <t>Kentucky Utilities Co_2011_TN</t>
  </si>
  <si>
    <t>Kentucky Utilities Co_2011_VA</t>
  </si>
  <si>
    <t>Kentucky Utilities Co_2012_KY</t>
  </si>
  <si>
    <t>Kentucky Utilities Co_2012_TN</t>
  </si>
  <si>
    <t>Kentucky Utilities Co_2012_VA</t>
  </si>
  <si>
    <t>Kentucky Utilities Co_2013_KY</t>
  </si>
  <si>
    <t>Kentucky Utilities Co_2013_TN</t>
  </si>
  <si>
    <t>Kentucky Utilities Co_2013_VA</t>
  </si>
  <si>
    <t>Kentucky Utilities Co_2014_KY</t>
  </si>
  <si>
    <t>Kentucky Utilities Co_2014_TN</t>
  </si>
  <si>
    <t>Kentucky Utilities Co_2014_VA</t>
  </si>
  <si>
    <t>Kentucky Utilities Co_2015_KY</t>
  </si>
  <si>
    <t>Kentucky Utilities Co_2015_TN</t>
  </si>
  <si>
    <t>Kentucky Utilities Co_2015_VA</t>
  </si>
  <si>
    <t>Kentucky Utilities Co_2016_KY</t>
  </si>
  <si>
    <t>Kentucky Utilities Co_2016_TN</t>
  </si>
  <si>
    <t>Kentucky Utilities Co_2016_VA</t>
  </si>
  <si>
    <t>Kentucky Utilities Co_2017_KY</t>
  </si>
  <si>
    <t>Kentucky Utilities Co_2017_TN</t>
  </si>
  <si>
    <t>Kentucky Utilities Co_2017_VA</t>
  </si>
  <si>
    <t>Kentucky Utilities Co_2018_KY</t>
  </si>
  <si>
    <t>Kentucky Utilities Co_2018_TN</t>
  </si>
  <si>
    <t>Kentucky Utilities Co_2018_VA</t>
  </si>
  <si>
    <t>Kentucky Utilities Co_2019_KY</t>
  </si>
  <si>
    <t>Kentucky Utilities Co_2019_TN</t>
  </si>
  <si>
    <t>Kentucky Utilities Co_2019_VA</t>
  </si>
  <si>
    <t>Kentucky Utilities Co_2020_KY</t>
  </si>
  <si>
    <t>Kentucky Utilities Co_2020_VA</t>
  </si>
  <si>
    <t>Kimball Light and Water Co</t>
  </si>
  <si>
    <t>Kimball Light and Water Co_2006_WV</t>
  </si>
  <si>
    <t>Kimball Light &amp; Water Co</t>
  </si>
  <si>
    <t>Kimball Light &amp; Water Co_2007_WV</t>
  </si>
  <si>
    <t>Kingsport Power Co</t>
  </si>
  <si>
    <t>Kingsport Power Co_2006_TN</t>
  </si>
  <si>
    <t>Kingsport Power Co_2007_TN</t>
  </si>
  <si>
    <t>Kingsport Power Co_2008_TN</t>
  </si>
  <si>
    <t>Kingsport Power Co_2009_TN</t>
  </si>
  <si>
    <t>Kingsport Power Co_2010_TN</t>
  </si>
  <si>
    <t>Kingsport Power Co_2011_TN</t>
  </si>
  <si>
    <t>Kingsport Power Co_2012_TN</t>
  </si>
  <si>
    <t>Kingsport Power Co_2013_TN</t>
  </si>
  <si>
    <t>Kingsport Power Co_2014_TN</t>
  </si>
  <si>
    <t>Kingsport Power Co_2015_TN</t>
  </si>
  <si>
    <t>Kingsport Power Co_2016_TN</t>
  </si>
  <si>
    <t>Kingsport Power Co_2017_TN</t>
  </si>
  <si>
    <t>Kingsport Power Co_2018_TN</t>
  </si>
  <si>
    <t>Kingsport Power Co_2019_TN</t>
  </si>
  <si>
    <t>Kingsport Power Co_2020_TN</t>
  </si>
  <si>
    <t>Kuiggluum Kallugvia</t>
  </si>
  <si>
    <t>Kuiggluum Kallugvia_2006_AK</t>
  </si>
  <si>
    <t>Kuiggluum Kallugvia_2007_AK</t>
  </si>
  <si>
    <t>Kuiggluum Kallugvia_2008_AK</t>
  </si>
  <si>
    <t>Kuiggluum Kallugvia_2009_AK</t>
  </si>
  <si>
    <t>Kuiggluum Kallugvia_2010_AK</t>
  </si>
  <si>
    <t>Kuiggluum Kallugvia_2011_AK</t>
  </si>
  <si>
    <t>Kuiggluum Kallugvia_2019_AK</t>
  </si>
  <si>
    <t>Liberty Utilities</t>
  </si>
  <si>
    <t>Liberty Utilities_2011_CA</t>
  </si>
  <si>
    <t>Liberty Utilities_2012_CA</t>
  </si>
  <si>
    <t>Liberty Utilities_2013_CA</t>
  </si>
  <si>
    <t>Liberty Utilities_2014_CA</t>
  </si>
  <si>
    <t>Liberty Utilities_2015_CA</t>
  </si>
  <si>
    <t>Liberty Utilities_2016_CA</t>
  </si>
  <si>
    <t>Liberty Utilities_2017_CA</t>
  </si>
  <si>
    <t>Liberty Utilities_2018_CA</t>
  </si>
  <si>
    <t>Liberty Utilities_2019_CA</t>
  </si>
  <si>
    <t>Liberty Utilities_2020_CA</t>
  </si>
  <si>
    <t>Liberty Utilities (Granite State Electric) Corp</t>
  </si>
  <si>
    <t>Liberty Utilities (Granite State Electric) Corp_2013_NH</t>
  </si>
  <si>
    <t>Liberty Utilities (Granite State Electric) Corp_2014_NH</t>
  </si>
  <si>
    <t>Liberty Utilities (Granite State Electric) Corp_2015_NH</t>
  </si>
  <si>
    <t>Liberty Utilities (Granite State Electric) Corp_2016_NH</t>
  </si>
  <si>
    <t>Liberty Utilities (Granite State Electri</t>
  </si>
  <si>
    <t>Liberty Utilities (Granite State Electri_2018_NH</t>
  </si>
  <si>
    <t>Liberty Utilities (Granite State Electri_2019_NH</t>
  </si>
  <si>
    <t>Liberty Utilities (Granite State Electri_2020_NH</t>
  </si>
  <si>
    <t>Lockhart Power Co</t>
  </si>
  <si>
    <t>Lockhart Power Co_2006_SC</t>
  </si>
  <si>
    <t>Lockhart Power Co_2007_SC</t>
  </si>
  <si>
    <t>Lockhart Power Co_2008_SC</t>
  </si>
  <si>
    <t>Lockhart Power Co_2009_SC</t>
  </si>
  <si>
    <t>Lockhart Power Co_2010_SC</t>
  </si>
  <si>
    <t>Lockhart Power Co_2011_SC</t>
  </si>
  <si>
    <t>Lockhart Power Co_2012_SC</t>
  </si>
  <si>
    <t>Lockhart Power Co_2013_SC</t>
  </si>
  <si>
    <t>Lockhart Power Co_2014_SC</t>
  </si>
  <si>
    <t>Lockhart Power Co_2015_SC</t>
  </si>
  <si>
    <t>Lockhart Power Co_2016_SC</t>
  </si>
  <si>
    <t>Lockhart Power Co_2017_SC</t>
  </si>
  <si>
    <t>Lockhart Power Co_2018_SC</t>
  </si>
  <si>
    <t>Lockhart Power Co_2019_SC</t>
  </si>
  <si>
    <t>Lockhart Power Co_2020_SC</t>
  </si>
  <si>
    <t>Louisville Gas &amp; Electric Co</t>
  </si>
  <si>
    <t>Louisville Gas &amp; Electric Co_2006_KY</t>
  </si>
  <si>
    <t>Louisville Gas &amp; Electric Co_2007_KY</t>
  </si>
  <si>
    <t>Louisville Gas &amp; Electric Co_2008_KY</t>
  </si>
  <si>
    <t>Louisville Gas &amp; Electric Co_2009_KY</t>
  </si>
  <si>
    <t>Louisville Gas &amp; Electric Co_2010_KY</t>
  </si>
  <si>
    <t>Louisville Gas &amp; Electric Co_2011_KY</t>
  </si>
  <si>
    <t>Louisville Gas &amp; Electric Co_2012_KY</t>
  </si>
  <si>
    <t>Louisville Gas &amp; Electric Co_2013_KY</t>
  </si>
  <si>
    <t>Louisville Gas &amp; Electric Co_2014_KY</t>
  </si>
  <si>
    <t>Louisville Gas &amp; Electric Co_2015_KY</t>
  </si>
  <si>
    <t>Louisville Gas &amp; Electric Co_2016_KY</t>
  </si>
  <si>
    <t>Louisville Gas &amp; Electric Co_2017_KY</t>
  </si>
  <si>
    <t>Louisville Gas &amp; Electric Co_2018_KY</t>
  </si>
  <si>
    <t>Louisville Gas &amp; Electric Co_2019_KY</t>
  </si>
  <si>
    <t>Louisville Gas &amp; Electric Co_2020_KY</t>
  </si>
  <si>
    <t>Madison Gas &amp; Electric Co</t>
  </si>
  <si>
    <t>Madison Gas &amp; Electric Co_2006_WI</t>
  </si>
  <si>
    <t>Madison Gas &amp; Electric Co_2007_WI</t>
  </si>
  <si>
    <t>Madison Gas &amp; Electric Co_2008_WI</t>
  </si>
  <si>
    <t>Madison Gas &amp; Electric Co_2009_WI</t>
  </si>
  <si>
    <t>Madison Gas &amp; Electric Co_2010_WI</t>
  </si>
  <si>
    <t>Madison Gas &amp; Electric Co_2011_WI</t>
  </si>
  <si>
    <t>Madison Gas &amp; Electric Co_2012_WI</t>
  </si>
  <si>
    <t>Madison Gas &amp; Electric Co_2013_WI</t>
  </si>
  <si>
    <t>Madison Gas &amp; Electric Co_2014_WI</t>
  </si>
  <si>
    <t>Madison Gas &amp; Electric Co_2015_WI</t>
  </si>
  <si>
    <t>Madison Gas &amp; Electric Co_2016_WI</t>
  </si>
  <si>
    <t>Madison Gas &amp; Electric Co_2017_WI</t>
  </si>
  <si>
    <t>Madison Gas &amp; Electric Co_2018_WI</t>
  </si>
  <si>
    <t>Madison Gas &amp; Electric Co_2019_WI</t>
  </si>
  <si>
    <t>Madison Gas &amp; Electric Co_2020_WI</t>
  </si>
  <si>
    <t>Manley Utility Co Inc</t>
  </si>
  <si>
    <t>Manley Utility Co Inc_2006_AK</t>
  </si>
  <si>
    <t>Manley Utility Co Inc_2007_AK</t>
  </si>
  <si>
    <t>Manley Utility Co Inc_2008_AK</t>
  </si>
  <si>
    <t>Massachusetts Electric Co</t>
  </si>
  <si>
    <t>Massachusetts Electric Co_2006_MA</t>
  </si>
  <si>
    <t>Massachusetts Electric Co_2007_MA</t>
  </si>
  <si>
    <t>Massachusetts Electric Co_2008_MA</t>
  </si>
  <si>
    <t>Massachusetts Electric Co_2009_MA</t>
  </si>
  <si>
    <t>Massachusetts Electric Co_2010_MA</t>
  </si>
  <si>
    <t>Massachusetts Electric Co_2011_MA</t>
  </si>
  <si>
    <t>Massachusetts Electric Co_2012_MA</t>
  </si>
  <si>
    <t>Massachusetts Electric Co_2013_MA</t>
  </si>
  <si>
    <t>Massachusetts Electric Co_2014_MA</t>
  </si>
  <si>
    <t>Massachusetts Electric Co_2015_MA</t>
  </si>
  <si>
    <t>Massachusetts Electric Co_2016_MA</t>
  </si>
  <si>
    <t>Massachusetts Electric Co_2017_MA</t>
  </si>
  <si>
    <t>Massachusetts Electric Co_2018_MA</t>
  </si>
  <si>
    <t>Massachusetts Electric Co_2019_MA</t>
  </si>
  <si>
    <t>Massachusetts Electric Co_2020_MA</t>
  </si>
  <si>
    <t>Maui Electric Co Ltd</t>
  </si>
  <si>
    <t>Maui Electric Co Ltd_2006_HI</t>
  </si>
  <si>
    <t>Maui Electric Co Ltd_2007_HI</t>
  </si>
  <si>
    <t>Maui Electric Co Ltd_2008_HI</t>
  </si>
  <si>
    <t>Maui Electric Co Ltd_2009_HI</t>
  </si>
  <si>
    <t>Maui Electric Co Ltd_2010_HI</t>
  </si>
  <si>
    <t>Maui Electric Co Ltd_2011_HI</t>
  </si>
  <si>
    <t>Maui Electric Co Ltd_2012_HI</t>
  </si>
  <si>
    <t>Maui Electric Co Ltd_2013_HI</t>
  </si>
  <si>
    <t>Maui Electric Co Ltd_2014_HI</t>
  </si>
  <si>
    <t>Maui Electric Co Ltd_2015_HI</t>
  </si>
  <si>
    <t>Maui Electric Co Ltd_2016_HI</t>
  </si>
  <si>
    <t>Maui Electric Co Ltd_2017_HI</t>
  </si>
  <si>
    <t>Maui Electric Co Ltd_2018_HI</t>
  </si>
  <si>
    <t>Maui Electric Co Ltd_2019_HI</t>
  </si>
  <si>
    <t>Maui Electric Co Ltd_2020_HI</t>
  </si>
  <si>
    <t>McGrath Light &amp; Power Co</t>
  </si>
  <si>
    <t>McGrath Light &amp; Power Co_2006_AK</t>
  </si>
  <si>
    <t>McGrath Light &amp; Power Co_2007_AK</t>
  </si>
  <si>
    <t>McGrath Light &amp; Power Co_2008_AK</t>
  </si>
  <si>
    <t>McGrath Light &amp; Power Co_2009_AK</t>
  </si>
  <si>
    <t>McGrath Light &amp; Power Co_2010_AK</t>
  </si>
  <si>
    <t>McGrath Light &amp; Power Co_2011_AK</t>
  </si>
  <si>
    <t>McGrath Light &amp; Power Co_2019_AK</t>
  </si>
  <si>
    <t>MDU Resources Group Inc</t>
  </si>
  <si>
    <t>MDU Resources Group Inc_2006_MT</t>
  </si>
  <si>
    <t>MDU Resources Group Inc_2006_ND</t>
  </si>
  <si>
    <t>MDU Resources Group Inc_2006_SD</t>
  </si>
  <si>
    <t>MDU Resources Group Inc_2006_WY</t>
  </si>
  <si>
    <t>MDU Resources Group Inc_2007_MT</t>
  </si>
  <si>
    <t>MDU Resources Group Inc_2007_ND</t>
  </si>
  <si>
    <t>MDU Resources Group Inc_2007_SD</t>
  </si>
  <si>
    <t>MDU Resources Group Inc_2007_WY</t>
  </si>
  <si>
    <t>Metropolitan Edison Co</t>
  </si>
  <si>
    <t>Metropolitan Edison Co_2006_PA</t>
  </si>
  <si>
    <t>Metropolitan Edison Co_2007_PA</t>
  </si>
  <si>
    <t>Metropolitan Edison Co_2008_PA</t>
  </si>
  <si>
    <t>Metropolitan Edison Co_2009_PA</t>
  </si>
  <si>
    <t>Metropolitan Edison Co_2010_PA</t>
  </si>
  <si>
    <t>Metropolitan Edison Co_2011_PA</t>
  </si>
  <si>
    <t>Metropolitan Edison Co_2012_PA</t>
  </si>
  <si>
    <t>Metropolitan Edison Co_2013_PA</t>
  </si>
  <si>
    <t>Metropolitan Edison Co_2014_PA</t>
  </si>
  <si>
    <t>Metropolitan Edison Co_2015_PA</t>
  </si>
  <si>
    <t>Metropolitan Edison Co_2016_PA</t>
  </si>
  <si>
    <t>Metropolitan Edison Co_2017_PA</t>
  </si>
  <si>
    <t>Metropolitan Edison Co_2018_PA</t>
  </si>
  <si>
    <t>Metropolitan Edison Co_2019_PA</t>
  </si>
  <si>
    <t>Metropolitan Edison Co_2020_PA</t>
  </si>
  <si>
    <t>MidAmerican Energy Co</t>
  </si>
  <si>
    <t>MidAmerican Energy Co_2006_IA</t>
  </si>
  <si>
    <t>MidAmerican Energy Co_2006_IL</t>
  </si>
  <si>
    <t>MidAmerican Energy Co_2006_SD</t>
  </si>
  <si>
    <t>MidAmerican Energy Co_2007_IA</t>
  </si>
  <si>
    <t>MidAmerican Energy Co_2007_IL</t>
  </si>
  <si>
    <t>MidAmerican Energy Co_2007_SD</t>
  </si>
  <si>
    <t>MidAmerican Energy Co_2008_IA</t>
  </si>
  <si>
    <t>MidAmerican Energy Co_2008_IL</t>
  </si>
  <si>
    <t>MidAmerican Energy Co_2008_SD</t>
  </si>
  <si>
    <t>MidAmerican Energy Co_2009_IA</t>
  </si>
  <si>
    <t>MidAmerican Energy Co_2009_IL</t>
  </si>
  <si>
    <t>MidAmerican Energy Co_2009_SD</t>
  </si>
  <si>
    <t>MidAmerican Energy Co_2009_TX</t>
  </si>
  <si>
    <t>MidAmerican Energy Co_2010_IA</t>
  </si>
  <si>
    <t>MidAmerican Energy Co_2010_IL</t>
  </si>
  <si>
    <t>MidAmerican Energy Co_2010_SD</t>
  </si>
  <si>
    <t>MidAmerican Energy Co_2010_TX</t>
  </si>
  <si>
    <t>MidAmerican Energy Co_2011_IA</t>
  </si>
  <si>
    <t>MidAmerican Energy Co_2011_IL</t>
  </si>
  <si>
    <t>MidAmerican Energy Co_2011_SD</t>
  </si>
  <si>
    <t>MidAmerican Energy Co_2011_TX</t>
  </si>
  <si>
    <t>MidAmerican Energy Co_2012_IA</t>
  </si>
  <si>
    <t>MidAmerican Energy Co_2012_IL</t>
  </si>
  <si>
    <t>MidAmerican Energy Co_2012_SD</t>
  </si>
  <si>
    <t>MidAmerican Energy Co_2012_TX</t>
  </si>
  <si>
    <t>MidAmerican Energy Co_2013_IA</t>
  </si>
  <si>
    <t>MidAmerican Energy Co_2013_IL</t>
  </si>
  <si>
    <t>MidAmerican Energy Co_2013_SD</t>
  </si>
  <si>
    <t>MidAmerican Energy Co_2013_TX</t>
  </si>
  <si>
    <t>MidAmerican Energy Co_2014_IA</t>
  </si>
  <si>
    <t>MidAmerican Energy Co_2014_IL</t>
  </si>
  <si>
    <t>MidAmerican Energy Co_2014_SD</t>
  </si>
  <si>
    <t>MidAmerican Energy Co_2014_TX</t>
  </si>
  <si>
    <t>MidAmerican Energy Co_2015_IA</t>
  </si>
  <si>
    <t>MidAmerican Energy Co_2015_IL</t>
  </si>
  <si>
    <t>MidAmerican Energy Co_2015_SD</t>
  </si>
  <si>
    <t>MidAmerican Energy Co_2015_TX</t>
  </si>
  <si>
    <t>MidAmerican Energy Co_2016_IA</t>
  </si>
  <si>
    <t>MidAmerican Energy Co_2016_IL</t>
  </si>
  <si>
    <t>MidAmerican Energy Co_2016_SD</t>
  </si>
  <si>
    <t>MidAmerican Energy Co_2017_IA</t>
  </si>
  <si>
    <t>MidAmerican Energy Co_2017_IL</t>
  </si>
  <si>
    <t>MidAmerican Energy Co_2017_SD</t>
  </si>
  <si>
    <t>MidAmerican Energy Co_2018_IA</t>
  </si>
  <si>
    <t>MidAmerican Energy Co_2018_IL</t>
  </si>
  <si>
    <t>MidAmerican Energy Co_2018_SD</t>
  </si>
  <si>
    <t>MidAmerican Energy Co_2019_IA</t>
  </si>
  <si>
    <t>MidAmerican Energy Co_2019_IL</t>
  </si>
  <si>
    <t>MidAmerican Energy Co_2019_SD</t>
  </si>
  <si>
    <t>MidAmerican Energy Co_2020_IA</t>
  </si>
  <si>
    <t>MidAmerican Energy Co_2020_IL</t>
  </si>
  <si>
    <t>MidAmerican Energy Co_2020_SD</t>
  </si>
  <si>
    <t>Minnesota Power Inc</t>
  </si>
  <si>
    <t>Minnesota Power Inc_2006_MN</t>
  </si>
  <si>
    <t>Minnesota Power Inc_2007_MN</t>
  </si>
  <si>
    <t>Minnesota Power Inc_2008_MN</t>
  </si>
  <si>
    <t>Minnesota Power Inc_2009_MN</t>
  </si>
  <si>
    <t>Minnesota Power Inc_2010_MN</t>
  </si>
  <si>
    <t>Minnesota Power Inc_2011_MN</t>
  </si>
  <si>
    <t>Minnesota Power Inc_2012_MN</t>
  </si>
  <si>
    <t>Minnesota Power Inc_2013_MN</t>
  </si>
  <si>
    <t>Mississippi Power Co</t>
  </si>
  <si>
    <t>Mississippi Power Co_2006_MS</t>
  </si>
  <si>
    <t>Mississippi Power Co_2007_MS</t>
  </si>
  <si>
    <t>Mississippi Power Co_2008_MS</t>
  </si>
  <si>
    <t>Mississippi Power Co_2009_MS</t>
  </si>
  <si>
    <t>Mississippi Power Co_2010_MS</t>
  </si>
  <si>
    <t>Mississippi Power Co_2011_MS</t>
  </si>
  <si>
    <t>Mississippi Power Co_2012_MS</t>
  </si>
  <si>
    <t>Mississippi Power Co_2013_MS</t>
  </si>
  <si>
    <t>Mississippi Power Co_2014_MS</t>
  </si>
  <si>
    <t>Mississippi Power Co_2015_MS</t>
  </si>
  <si>
    <t>Mississippi Power Co_2016_MS</t>
  </si>
  <si>
    <t>Mississippi Power Co_2017_MS</t>
  </si>
  <si>
    <t>Mississippi Power Co_2018_MS</t>
  </si>
  <si>
    <t>Mississippi Power Co_2019_MS</t>
  </si>
  <si>
    <t>Mississippi Power Co_2020_MS</t>
  </si>
  <si>
    <t>Monongahela Power Co</t>
  </si>
  <si>
    <t>Monongahela Power Co_2006_WV</t>
  </si>
  <si>
    <t>Monongahela Power Co_2007_WV</t>
  </si>
  <si>
    <t>Monongahela Power Co_2008_WV</t>
  </si>
  <si>
    <t>Monongahela Power Co_2009_WV</t>
  </si>
  <si>
    <t>Monongahela Power Co_2010_WV</t>
  </si>
  <si>
    <t>Monongahela Power Co_2011_WV</t>
  </si>
  <si>
    <t>Monongahela Power Co_2012_WV</t>
  </si>
  <si>
    <t>Monongahela Power Co_2013_WV</t>
  </si>
  <si>
    <t>Monongahela Power Co_2014_WV</t>
  </si>
  <si>
    <t>Monongahela Power Co_2015_WV</t>
  </si>
  <si>
    <t>Monongahela Power Co_2016_WV</t>
  </si>
  <si>
    <t>Monongahela Power Co_2017_WV</t>
  </si>
  <si>
    <t>Monongahela Power Co_2018_WV</t>
  </si>
  <si>
    <t>Monongahela Power Co_2019_WV</t>
  </si>
  <si>
    <t>Monongahela Power Co_2020_WV</t>
  </si>
  <si>
    <t>Montana-Dakota Utilities Co</t>
  </si>
  <si>
    <t>Montana-Dakota Utilities Co_2008_MT</t>
  </si>
  <si>
    <t>Montana-Dakota Utilities Co_2008_ND</t>
  </si>
  <si>
    <t>Montana-Dakota Utilities Co_2008_SD</t>
  </si>
  <si>
    <t>Montana-Dakota Utilities Co_2008_WY</t>
  </si>
  <si>
    <t>Montana-Dakota Utilities Co_2009_MT</t>
  </si>
  <si>
    <t>Montana-Dakota Utilities Co_2009_ND</t>
  </si>
  <si>
    <t>Montana-Dakota Utilities Co_2009_SD</t>
  </si>
  <si>
    <t>Montana-Dakota Utilities Co_2009_WY</t>
  </si>
  <si>
    <t>Montana-Dakota Utilities Co_2010_MT</t>
  </si>
  <si>
    <t>Montana-Dakota Utilities Co_2010_ND</t>
  </si>
  <si>
    <t>Montana-Dakota Utilities Co_2010_SD</t>
  </si>
  <si>
    <t>Montana-Dakota Utilities Co_2010_WY</t>
  </si>
  <si>
    <t>Montana-Dakota Utilities Co_2011_MT</t>
  </si>
  <si>
    <t>Montana-Dakota Utilities Co_2011_ND</t>
  </si>
  <si>
    <t>Montana-Dakota Utilities Co_2011_SD</t>
  </si>
  <si>
    <t>Montana-Dakota Utilities Co_2011_WY</t>
  </si>
  <si>
    <t>Montana-Dakota Utilities Co_2012_MT</t>
  </si>
  <si>
    <t>Montana-Dakota Utilities Co_2012_ND</t>
  </si>
  <si>
    <t>Montana-Dakota Utilities Co_2012_SD</t>
  </si>
  <si>
    <t>Montana-Dakota Utilities Co_2012_WY</t>
  </si>
  <si>
    <t>Montana-Dakota Utilities Co_2013_MT</t>
  </si>
  <si>
    <t>Montana-Dakota Utilities Co_2013_ND</t>
  </si>
  <si>
    <t>Montana-Dakota Utilities Co_2013_SD</t>
  </si>
  <si>
    <t>Montana-Dakota Utilities Co_2013_WY</t>
  </si>
  <si>
    <t>Montana-Dakota Utilities Co_2014_MT</t>
  </si>
  <si>
    <t>Montana-Dakota Utilities Co_2014_ND</t>
  </si>
  <si>
    <t>Montana-Dakota Utilities Co_2014_SD</t>
  </si>
  <si>
    <t>Montana-Dakota Utilities Co_2014_WY</t>
  </si>
  <si>
    <t>Montana-Dakota Utilities Co_2015_MT</t>
  </si>
  <si>
    <t>Montana-Dakota Utilities Co_2015_ND</t>
  </si>
  <si>
    <t>Montana-Dakota Utilities Co_2015_SD</t>
  </si>
  <si>
    <t>Montana-Dakota Utilities Co_2015_WY</t>
  </si>
  <si>
    <t>Montana-Dakota Utilities Co_2016_MT</t>
  </si>
  <si>
    <t>Montana-Dakota Utilities Co_2016_ND</t>
  </si>
  <si>
    <t>Montana-Dakota Utilities Co_2016_SD</t>
  </si>
  <si>
    <t>Montana-Dakota Utilities Co_2016_WY</t>
  </si>
  <si>
    <t>Montana-Dakota Utilities Co_2017_MT</t>
  </si>
  <si>
    <t>Montana-Dakota Utilities Co_2017_ND</t>
  </si>
  <si>
    <t>Montana-Dakota Utilities Co_2017_SD</t>
  </si>
  <si>
    <t>Montana-Dakota Utilities Co_2017_WY</t>
  </si>
  <si>
    <t>Montana-Dakota Utilities Co_2018_MT</t>
  </si>
  <si>
    <t>Montana-Dakota Utilities Co_2018_ND</t>
  </si>
  <si>
    <t>Montana-Dakota Utilities Co_2018_SD</t>
  </si>
  <si>
    <t>Montana-Dakota Utilities Co_2018_WY</t>
  </si>
  <si>
    <t>Montana-Dakota Utilities Co_2019_MT</t>
  </si>
  <si>
    <t>Montana-Dakota Utilities Co_2019_ND</t>
  </si>
  <si>
    <t>Montana-Dakota Utilities Co_2019_SD</t>
  </si>
  <si>
    <t>Montana-Dakota Utilities Co_2019_WY</t>
  </si>
  <si>
    <t>Montana-Dakota Utilities Co_2020_MT</t>
  </si>
  <si>
    <t>Montana-Dakota Utilities Co_2020_ND</t>
  </si>
  <si>
    <t>Montana-Dakota Utilities Co_2020_SD</t>
  </si>
  <si>
    <t>Montana-Dakota Utilities Co_2020_WY</t>
  </si>
  <si>
    <t>Morenci Water &amp; Electric Co</t>
  </si>
  <si>
    <t>Morenci Water &amp; Electric Co_2006_AZ</t>
  </si>
  <si>
    <t>Morenci Water &amp; Electric Co_2007_AZ</t>
  </si>
  <si>
    <t>Morenci Water and Electric Co</t>
  </si>
  <si>
    <t>Morenci Water and Electric Co_2008_AZ</t>
  </si>
  <si>
    <t>Morenci Water and Electric Co_2009_AZ</t>
  </si>
  <si>
    <t>Morenci Water and Electric Co_2010_AZ</t>
  </si>
  <si>
    <t>Morenci Water and Electric</t>
  </si>
  <si>
    <t>Morenci Water and Electric_2011_AZ</t>
  </si>
  <si>
    <t>Morenci Water and Electric_2012_AZ</t>
  </si>
  <si>
    <t>Morenci Water and Electric_2013_AZ</t>
  </si>
  <si>
    <t>Morenci Water and Electric_2014_AZ</t>
  </si>
  <si>
    <t>Morenci Water and Electric_2015_AZ</t>
  </si>
  <si>
    <t>Morenci Water and Electric_2016_AZ</t>
  </si>
  <si>
    <t>Morenci Water and Electric Co_2017_AZ</t>
  </si>
  <si>
    <t>Morenci Water and Electric_2018_AZ</t>
  </si>
  <si>
    <t>Morenci Water and Electric_2019_AZ</t>
  </si>
  <si>
    <t>Morenci Water and Electric_2020_AZ</t>
  </si>
  <si>
    <t>Mt Carmel Public Utility Co</t>
  </si>
  <si>
    <t>Mt Carmel Public Utility Co_2006_IL</t>
  </si>
  <si>
    <t>Mt Carmel Public Utility Co_2007_IL</t>
  </si>
  <si>
    <t>Mt Carmel Public Utility Co_2008_IL</t>
  </si>
  <si>
    <t>Mt Carmel Public Utility Co_2009_IL</t>
  </si>
  <si>
    <t>Mt Carmel Public Utility Co_2010_IL</t>
  </si>
  <si>
    <t>Mt Carmel Public Utility Co_2011_IL</t>
  </si>
  <si>
    <t>Mt Carmel Public Utility Co_2012_IL</t>
  </si>
  <si>
    <t>Mt Carmel Public Utility Co_2013_IL</t>
  </si>
  <si>
    <t>Mt Carmel Public Utility Co_2014_IL</t>
  </si>
  <si>
    <t>Mt Carmel Public Utility Co_2015_IL</t>
  </si>
  <si>
    <t>Mt Carmel Public Utility Co_2016_IL</t>
  </si>
  <si>
    <t>Mt Carmel Public Utility Co_2017_IL</t>
  </si>
  <si>
    <t>Mt Carmel Public Utility Co_2018_IL</t>
  </si>
  <si>
    <t>Mt Carmel Public Utility Co_2019_IL</t>
  </si>
  <si>
    <t>Mt Carmel Public Utility Co_2020_IL</t>
  </si>
  <si>
    <t>Nantucket Electric Co</t>
  </si>
  <si>
    <t>Nantucket Electric Co_2006_MA</t>
  </si>
  <si>
    <t>Nantucket Electric Co_2007_MA</t>
  </si>
  <si>
    <t>Nantucket Electric Co_2008_MA</t>
  </si>
  <si>
    <t>Nantucket Electric Co_2009_MA</t>
  </si>
  <si>
    <t>Nantucket Electric Co_2010_MA</t>
  </si>
  <si>
    <t>Nantucket Electric Co_2011_MA</t>
  </si>
  <si>
    <t>Nantucket Electric Co_2012_MA</t>
  </si>
  <si>
    <t>Nantucket Electric Co_2013_MA</t>
  </si>
  <si>
    <t>Nantucket Electric Co_2014_MA</t>
  </si>
  <si>
    <t>Nantucket Electric Co_2015_MA</t>
  </si>
  <si>
    <t>Nantucket Electric Co_2016_MA</t>
  </si>
  <si>
    <t>Nantucket Electric Co_2017_MA</t>
  </si>
  <si>
    <t>Nantucket Electric Co_2018_MA</t>
  </si>
  <si>
    <t>Nantucket Electric Co_2019_MA</t>
  </si>
  <si>
    <t>Nantucket Electric Co_2020_MA</t>
  </si>
  <si>
    <t>Napakiak Ircinraq Power Co</t>
  </si>
  <si>
    <t>Napakiak Ircinraq Power Co_2006_AK</t>
  </si>
  <si>
    <t>Napakiak Ircinraq Power Co_2007_AK</t>
  </si>
  <si>
    <t>Napakiak Ircinraq Power Co_2008_AK</t>
  </si>
  <si>
    <t>Napakiak Ircinraq Power Co_2009_AK</t>
  </si>
  <si>
    <t>Napakiak Ircinraq Power Co_2010_AK</t>
  </si>
  <si>
    <t>Napakiak Ircinraq Power Co_2011_AK</t>
  </si>
  <si>
    <t>Napakiak Ircinraq Power Co_2019_AK</t>
  </si>
  <si>
    <t>Narragansett Electric Co</t>
  </si>
  <si>
    <t>Narragansett Electric Co_2006_RI</t>
  </si>
  <si>
    <t>Narragansett Electric Co_2007_RI</t>
  </si>
  <si>
    <t>The Narragansett Electric Co</t>
  </si>
  <si>
    <t>The Narragansett Electric Co_2008_RI</t>
  </si>
  <si>
    <t>The Narragansett Electric Co_2009_RI</t>
  </si>
  <si>
    <t>The Narragansett Electric Co_2010_RI</t>
  </si>
  <si>
    <t>The Narragansett Electric Co_2011_RI</t>
  </si>
  <si>
    <t>The Narragansett Electric Co_2012_RI</t>
  </si>
  <si>
    <t>The Narragansett Electric Co_2013_RI</t>
  </si>
  <si>
    <t>The Narragansett Electric Co_2014_RI</t>
  </si>
  <si>
    <t>The Narragansett Electric Co_2015_RI</t>
  </si>
  <si>
    <t>The Narragansett Electric Co_2016_RI</t>
  </si>
  <si>
    <t>The Narragansett Electric Co_2017_RI</t>
  </si>
  <si>
    <t>The Narragansett Electric Co_2018_RI</t>
  </si>
  <si>
    <t>The Narragansett Electric Co_2019_RI</t>
  </si>
  <si>
    <t>The Narragansett Electric Co_2020_RI</t>
  </si>
  <si>
    <t>Nevada Power Company</t>
  </si>
  <si>
    <t>Nevada Power Company_2006_NV</t>
  </si>
  <si>
    <t>Nevada Power Company_2007_NV</t>
  </si>
  <si>
    <t>Nevada Power Co</t>
  </si>
  <si>
    <t>Nevada Power Co_2008_NV</t>
  </si>
  <si>
    <t>Nevada Power Co_2009_NV</t>
  </si>
  <si>
    <t>Nevada Power Co_2010_NV</t>
  </si>
  <si>
    <t>Nevada Power Co_2011_NV</t>
  </si>
  <si>
    <t>Nevada Power Co_2012_NV</t>
  </si>
  <si>
    <t>Nevada Power Co_2013_NV</t>
  </si>
  <si>
    <t>Nevada Power Co_2014_NV</t>
  </si>
  <si>
    <t>Nevada Power Co_2015_NV</t>
  </si>
  <si>
    <t>Nevada Power Co_2016_NV</t>
  </si>
  <si>
    <t>Nevada Power Co_2017_NV</t>
  </si>
  <si>
    <t>Nevada Power Co_2018_NV</t>
  </si>
  <si>
    <t>Nevada Power Co_2019_NV</t>
  </si>
  <si>
    <t>Nevada Power Co_2020_NV</t>
  </si>
  <si>
    <t>New York State Elec &amp; Gas Corp</t>
  </si>
  <si>
    <t>New York State Elec &amp; Gas Corp_2006_NY</t>
  </si>
  <si>
    <t>New York State Elec &amp; Gas Corp_2007_NY</t>
  </si>
  <si>
    <t>New York State Elec &amp; Gas Corp_2008_NY</t>
  </si>
  <si>
    <t>New York State Elec &amp; Gas Corp_2009_NY</t>
  </si>
  <si>
    <t>New York State Elec &amp; Gas Corp_2010_NY</t>
  </si>
  <si>
    <t>New York State Elec &amp; Gas Corp_2011_NY</t>
  </si>
  <si>
    <t>New York State Elec &amp; Gas Corp_2012_NY</t>
  </si>
  <si>
    <t>New York State Elec &amp; Gas Corp_2013_NY</t>
  </si>
  <si>
    <t>New York State Elec &amp; Gas Corp_2014_NY</t>
  </si>
  <si>
    <t>New York State Elec &amp; Gas Corp_2015_NY</t>
  </si>
  <si>
    <t>New York State Elec &amp; Gas Corp_2016_NY</t>
  </si>
  <si>
    <t>New York State Elec &amp; Gas Corp_2017_NY</t>
  </si>
  <si>
    <t>New York State Elec &amp; Gas Corp_2018_NY</t>
  </si>
  <si>
    <t>New York State Elec &amp; Gas Corp_2019_NY</t>
  </si>
  <si>
    <t>New York State Elec &amp; Gas Corp_2020_NY</t>
  </si>
  <si>
    <t>Niagara Mohawk Power Corp</t>
  </si>
  <si>
    <t>Niagara Mohawk Power Corp_2006_NY</t>
  </si>
  <si>
    <t>Niagara Mohawk Power Corp_2007_NY</t>
  </si>
  <si>
    <t>Niagara Mohawk Power Corp.</t>
  </si>
  <si>
    <t>Niagara Mohawk Power Corp._2008_NY</t>
  </si>
  <si>
    <t>Niagara Mohawk Power Corp._2009_NY</t>
  </si>
  <si>
    <t>Niagara Mohawk Power Corp._2010_NY</t>
  </si>
  <si>
    <t>Niagara Mohawk Power Corp._2011_NY</t>
  </si>
  <si>
    <t>Niagara Mohawk Power Corp._2012_NY</t>
  </si>
  <si>
    <t>Niagara Mohawk Power Corp._2013_NY</t>
  </si>
  <si>
    <t>Niagara Mohawk Power Corp._2014_NY</t>
  </si>
  <si>
    <t>Niagara Mohawk Power Corp._2015_NY</t>
  </si>
  <si>
    <t>Niagara Mohawk Power Corp._2016_NY</t>
  </si>
  <si>
    <t>Niagara Mohawk Power Corp._2017_NY</t>
  </si>
  <si>
    <t>Niagara Mohawk Power Corp._2018_NY</t>
  </si>
  <si>
    <t>Niagara Mohawk Power Corp._2019_NY</t>
  </si>
  <si>
    <t>Niagara Mohawk Power Corp._2020_NY</t>
  </si>
  <si>
    <t>North Central Power Co Inc</t>
  </si>
  <si>
    <t>North Central Power Co Inc_2006_WI</t>
  </si>
  <si>
    <t>North Central Power Co, Inc</t>
  </si>
  <si>
    <t>North Central Power Co, Inc_2007_WI</t>
  </si>
  <si>
    <t>North Central Power Co Inc_2008_WI</t>
  </si>
  <si>
    <t>North Central Power Co Inc_2009_WI</t>
  </si>
  <si>
    <t>North Central Power Co Inc_2010_WI</t>
  </si>
  <si>
    <t>North Central Power Co Inc_2011_WI</t>
  </si>
  <si>
    <t>North Central Power Co Inc_2012_WI</t>
  </si>
  <si>
    <t>North Central Power Co Inc_2013_WI</t>
  </si>
  <si>
    <t>North Central Power Co Inc_2014_WI</t>
  </si>
  <si>
    <t>North Central Power Co Inc_2015_WI</t>
  </si>
  <si>
    <t>North Central Power Co Inc_2016_WI</t>
  </si>
  <si>
    <t>North Central Power Co Inc_2017_WI</t>
  </si>
  <si>
    <t>North Central Power Co Inc_2018_WI</t>
  </si>
  <si>
    <t>North Central Power Co Inc_2019_WI</t>
  </si>
  <si>
    <t>North Central Power Co Inc_2020_WI</t>
  </si>
  <si>
    <t>Northern Indiana Pub Serv Co</t>
  </si>
  <si>
    <t>Northern Indiana Pub Serv Co_2006_IN</t>
  </si>
  <si>
    <t>Northern Indiana Pub Serv Co_2007_IN</t>
  </si>
  <si>
    <t>Northern Indiana Pub Serv Co_2008_IN</t>
  </si>
  <si>
    <t>Northern Indiana Pub Serv Co_2009_IN</t>
  </si>
  <si>
    <t>Northern Indiana Pub Serv Co_2010_IN</t>
  </si>
  <si>
    <t>Northern Indiana Pub Serv Co_2011_IN</t>
  </si>
  <si>
    <t>Northern Indiana Pub Serv Co_2012_IN</t>
  </si>
  <si>
    <t>Northern Indiana Pub Serv Co_2013_IN</t>
  </si>
  <si>
    <t>Northern Indiana Pub Serv Co_2014_IN</t>
  </si>
  <si>
    <t>Northern Indiana Pub Serv Co_2015_IN</t>
  </si>
  <si>
    <t>Northern Indiana Pub Serv Co_2016_IN</t>
  </si>
  <si>
    <t>Northern Indiana Pub Serv Co_2017_IN</t>
  </si>
  <si>
    <t>Northern Indiana Pub Serv Co_2018_IN</t>
  </si>
  <si>
    <t>Northern Indiana Pub Serv Co_2019_IN</t>
  </si>
  <si>
    <t>Northern Indiana Pub Serv Co_2020_IN</t>
  </si>
  <si>
    <t>Northern States Power Co</t>
  </si>
  <si>
    <t>Northern States Power Co_2006_MI</t>
  </si>
  <si>
    <t>Northern States Power Co_2006_MN</t>
  </si>
  <si>
    <t>Northern States Power Co_2006_ND</t>
  </si>
  <si>
    <t>Northern States Power Co_2006_SD</t>
  </si>
  <si>
    <t>Northern States Power Co_2006_WI</t>
  </si>
  <si>
    <t>Northern States Power Co_2007_MI</t>
  </si>
  <si>
    <t>Northern States Power Co_2007_MN</t>
  </si>
  <si>
    <t>Northern States Power Co_2007_ND</t>
  </si>
  <si>
    <t>Northern States Power Co_2007_SD</t>
  </si>
  <si>
    <t>Northern States Power Co_2007_WI</t>
  </si>
  <si>
    <t>Northern States Power Co_2008_MI</t>
  </si>
  <si>
    <t>Northern States Power Co_2008_MN</t>
  </si>
  <si>
    <t>Northern States Power Co_2008_ND</t>
  </si>
  <si>
    <t>Northern States Power Co_2008_SD</t>
  </si>
  <si>
    <t>Northern States Power Co_2008_WI</t>
  </si>
  <si>
    <t>Northern States Power Co - Minnesota</t>
  </si>
  <si>
    <t>Northern States Power Co - Minnesota_2009_MN</t>
  </si>
  <si>
    <t>Northern States Power Co - Minnesota_2009_ND</t>
  </si>
  <si>
    <t>Northern States Power Co - Minnesota_2009_SD</t>
  </si>
  <si>
    <t>Northern States Power Co - Wisconsin</t>
  </si>
  <si>
    <t>Northern States Power Co - Wisconsin_2009_MI</t>
  </si>
  <si>
    <t>Northern States Power Co - Wisconsin_2009_WI</t>
  </si>
  <si>
    <t>Northern States Power Co - Minnesota_2010_MN</t>
  </si>
  <si>
    <t>Northern States Power Co - Minnesota_2010_ND</t>
  </si>
  <si>
    <t>Northern States Power Co - Minnesota_2010_SD</t>
  </si>
  <si>
    <t>Northern States Power Co - Wisconsin_2010_MI</t>
  </si>
  <si>
    <t>Northern States Power Co - Wisconsin_2010_WI</t>
  </si>
  <si>
    <t>Northern States Power Co_2011_MI</t>
  </si>
  <si>
    <t>Northern States Power Co_2011_WI</t>
  </si>
  <si>
    <t>Northern States Power Co - Minnesota_2011_MN</t>
  </si>
  <si>
    <t>Northern States Power Co - Minnesota_2011_ND</t>
  </si>
  <si>
    <t>Northern States Power Co - Minnesota_2011_SD</t>
  </si>
  <si>
    <t>Northern States Power Co_2012_MI</t>
  </si>
  <si>
    <t>Northern States Power Co_2012_WI</t>
  </si>
  <si>
    <t>Northern States Power Co - Minnesota_2012_MN</t>
  </si>
  <si>
    <t>Northern States Power Co - Minnesota_2012_ND</t>
  </si>
  <si>
    <t>Northern States Power Co - Minnesota_2012_SD</t>
  </si>
  <si>
    <t>Northern States Power Co_2013_MI</t>
  </si>
  <si>
    <t>Northern States Power Co_2013_WI</t>
  </si>
  <si>
    <t>Northern States Power Co - Minnesota_2013_MN</t>
  </si>
  <si>
    <t>Northern States Power Co - Minnesota_2013_ND</t>
  </si>
  <si>
    <t>Northern States Power Co - Minnesota_2013_SD</t>
  </si>
  <si>
    <t>Northern States Power Co_2014_MI</t>
  </si>
  <si>
    <t>Northern States Power Co_2014_WI</t>
  </si>
  <si>
    <t>Northern States Power Co - Minnesota_2014_MN</t>
  </si>
  <si>
    <t>Northern States Power Co - Minnesota_2014_ND</t>
  </si>
  <si>
    <t>Northern States Power Co - Minnesota_2014_SD</t>
  </si>
  <si>
    <t>Northern States Power Co_2015_MI</t>
  </si>
  <si>
    <t>Northern States Power Co_2015_WI</t>
  </si>
  <si>
    <t>Northern States Power Co - Minnesota_2015_MN</t>
  </si>
  <si>
    <t>Northern States Power Co - Minnesota_2015_ND</t>
  </si>
  <si>
    <t>Northern States Power Co - Minnesota_2015_SD</t>
  </si>
  <si>
    <t>Northern States Power Co_2016_MI</t>
  </si>
  <si>
    <t>Northern States Power Co_2016_WI</t>
  </si>
  <si>
    <t>Northern States Power Co - Minnesota_2016_MN</t>
  </si>
  <si>
    <t>Northern States Power Co - Minnesota_2016_ND</t>
  </si>
  <si>
    <t>Northern States Power Co - Minnesota_2016_SD</t>
  </si>
  <si>
    <t>Northern States Power Co - Minnesota_2017_MN</t>
  </si>
  <si>
    <t>Northern States Power Co - Minnesota_2017_ND</t>
  </si>
  <si>
    <t>Northern States Power Co - Minnesota_2017_SD</t>
  </si>
  <si>
    <t>Northern States Power Co - Wisconsin_2017_MI</t>
  </si>
  <si>
    <t>Northern States Power Co - Wisconsin_2017_WI</t>
  </si>
  <si>
    <t>Northern States Power Co_2018_MI</t>
  </si>
  <si>
    <t>Northern States Power Co_2018_WI</t>
  </si>
  <si>
    <t>Northern States Power Co - Minnesota_2018_MN</t>
  </si>
  <si>
    <t>Northern States Power Co - Minnesota_2018_ND</t>
  </si>
  <si>
    <t>Northern States Power Co - Minnesota_2018_SD</t>
  </si>
  <si>
    <t>Northern States Power Co_2019_MI</t>
  </si>
  <si>
    <t>Northern States Power Co_2019_WI</t>
  </si>
  <si>
    <t>Northern States Power Co - Minnesota_2019_MN</t>
  </si>
  <si>
    <t>Northern States Power Co - Minnesota_2019_ND</t>
  </si>
  <si>
    <t>Northern States Power Co - Minnesota_2019_SD</t>
  </si>
  <si>
    <t>Northern States Power Co_2020_MI</t>
  </si>
  <si>
    <t>Northern States Power Co_2020_WI</t>
  </si>
  <si>
    <t>Northern States Power Co - Minnesota_2020_MN</t>
  </si>
  <si>
    <t>Northern States Power Co - Minnesota_2020_ND</t>
  </si>
  <si>
    <t>Northern States Power Co - Minnesota_2020_SD</t>
  </si>
  <si>
    <t>NorthWestern Corporation</t>
  </si>
  <si>
    <t>NorthWestern Corporation_2008_MT</t>
  </si>
  <si>
    <t>NorthWestern Corporation_2008_WY</t>
  </si>
  <si>
    <t>NorthWestern Corporation_2009_MT</t>
  </si>
  <si>
    <t>NorthWestern Corporation_2009_WY</t>
  </si>
  <si>
    <t>NorthWestern Corporation_2010_MT</t>
  </si>
  <si>
    <t>NorthWestern Corporation_2010_WY</t>
  </si>
  <si>
    <t>NorthWestern Energy</t>
  </si>
  <si>
    <t>NorthWestern Energy_2006_SD</t>
  </si>
  <si>
    <t>NorthWestern Energy_2007_SD</t>
  </si>
  <si>
    <t>NorthWestern Energy_2008_SD</t>
  </si>
  <si>
    <t>NorthWestern Energy_2009_SD</t>
  </si>
  <si>
    <t>NorthWestern Energy_2010_SD</t>
  </si>
  <si>
    <t>NorthWestern Energy - (SD)</t>
  </si>
  <si>
    <t>NorthWestern Energy - (SD)_2011_SD</t>
  </si>
  <si>
    <t>NorthWestern Energy - (SD)_2012_SD</t>
  </si>
  <si>
    <t>NorthWestern Energy - (SD)_2013_SD</t>
  </si>
  <si>
    <t>NorthWestern Energy - (SD)_2014_SD</t>
  </si>
  <si>
    <t>NorthWestern Energy - (SD)_2015_SD</t>
  </si>
  <si>
    <t>NorthWestern Energy - (SD)_2016_SD</t>
  </si>
  <si>
    <t>NorthWestern Energy - (SD)_2017_SD</t>
  </si>
  <si>
    <t>NorthWestern Energy - (SD)_2018_SD</t>
  </si>
  <si>
    <t>NorthWestern Energy - (SD)_2019_SD</t>
  </si>
  <si>
    <t>NorthWestern Energy - (SD)_2020_SD</t>
  </si>
  <si>
    <t>NorthWestern Energy LLC</t>
  </si>
  <si>
    <t>NorthWestern Energy LLC_2006_MT</t>
  </si>
  <si>
    <t>NorthWestern Energy LLC_2006_WY</t>
  </si>
  <si>
    <t>NorthWestern Energy LLC_2007_MT</t>
  </si>
  <si>
    <t>NorthWestern Energy LLC_2007_WY</t>
  </si>
  <si>
    <t>NorthWestern Energy LLC - (MT)</t>
  </si>
  <si>
    <t>NorthWestern Energy LLC - (MT)_2011_MT</t>
  </si>
  <si>
    <t>NorthWestern Energy LLC - (MT)_2011_WY</t>
  </si>
  <si>
    <t>NorthWestern Energy LLC - (MT)_2012_MT</t>
  </si>
  <si>
    <t>NorthWestern Energy LLC - (MT)_2012_WY</t>
  </si>
  <si>
    <t>NorthWestern Energy LLC - (MT)_2013_MT</t>
  </si>
  <si>
    <t>NorthWestern Energy LLC - (MT)_2013_WY</t>
  </si>
  <si>
    <t>NorthWestern Energy LLC - (MT)_2014_MT</t>
  </si>
  <si>
    <t>NorthWestern Energy LLC - (MT)_2014_WY</t>
  </si>
  <si>
    <t>NorthWestern Energy LLC - (MT)_2015_MT</t>
  </si>
  <si>
    <t>NorthWestern Energy LLC - (MT)_2015_WY</t>
  </si>
  <si>
    <t>NorthWestern Energy LLC - (MT)_2016_MT</t>
  </si>
  <si>
    <t>NorthWestern Energy LLC - (MT)_2016_WY</t>
  </si>
  <si>
    <t>NorthWestern Energy LLC - (MT)_2017_MT</t>
  </si>
  <si>
    <t>NorthWestern Energy LLC - (MT)_2017_WY</t>
  </si>
  <si>
    <t>NorthWestern Energy LLC - (MT)_2018_MT</t>
  </si>
  <si>
    <t>NorthWestern Energy LLC - (MT)_2018_WY</t>
  </si>
  <si>
    <t>NorthWestern Energy LLC - (MT)_2019_MT</t>
  </si>
  <si>
    <t>NorthWestern Energy LLC - (MT)_2019_WY</t>
  </si>
  <si>
    <t>NorthWestern Energy LLC - (MT)_2020_MT</t>
  </si>
  <si>
    <t>NorthWestern Energy LLC - (MT)_2020_WY</t>
  </si>
  <si>
    <t>Northwestern Wisconsin Elec Co</t>
  </si>
  <si>
    <t>Northwestern Wisconsin Elec Co_2006_MN</t>
  </si>
  <si>
    <t>Northwestern Wisconsin Elec Co_2006_WI</t>
  </si>
  <si>
    <t>Northwestern Wisconsin Elec Co_2007_MN</t>
  </si>
  <si>
    <t>Northwestern Wisconsin Elec Co_2007_WI</t>
  </si>
  <si>
    <t>Northwestern Wisconsin Elec Co_2008_MN</t>
  </si>
  <si>
    <t>Northwestern Wisconsin Elec Co_2008_WI</t>
  </si>
  <si>
    <t>Northwestern Wisconsin Elec Co_2009_MN</t>
  </si>
  <si>
    <t>Northwestern Wisconsin Elec Co_2009_WI</t>
  </si>
  <si>
    <t>Northwestern Wisconsin Elec Co_2010_MN</t>
  </si>
  <si>
    <t>Northwestern Wisconsin Elec Co_2010_WI</t>
  </si>
  <si>
    <t>Northwestern Wisconsin Elec Co_2011_MN</t>
  </si>
  <si>
    <t>Northwestern Wisconsin Elec Co_2011_WI</t>
  </si>
  <si>
    <t>Northwestern Wisconsin Elec Co_2012_MN</t>
  </si>
  <si>
    <t>Northwestern Wisconsin Elec Co_2012_WI</t>
  </si>
  <si>
    <t>Northwestern Wisconsin Elec Co_2013_MN</t>
  </si>
  <si>
    <t>Northwestern Wisconsin Elec Co_2013_WI</t>
  </si>
  <si>
    <t>Northwestern Wisconsin Elec Co_2014_MN</t>
  </si>
  <si>
    <t>Northwestern Wisconsin Elec Co_2014_WI</t>
  </si>
  <si>
    <t>Northwestern Wisconsin Elec Co_2015_MN</t>
  </si>
  <si>
    <t>Northwestern Wisconsin Elec Co_2015_WI</t>
  </si>
  <si>
    <t>Northwestern Wisconsin Elec Co_2016_MN</t>
  </si>
  <si>
    <t>Northwestern Wisconsin Elec Co_2016_WI</t>
  </si>
  <si>
    <t>Northwestern Wisconsin Elec Co_2017_MN</t>
  </si>
  <si>
    <t>Northwestern Wisconsin Elec Co_2017_WI</t>
  </si>
  <si>
    <t>Northwestern Wisconsin Elec Co_2018_MN</t>
  </si>
  <si>
    <t>Northwestern Wisconsin Elec Co_2018_WI</t>
  </si>
  <si>
    <t>Northwestern Wisconsin Elec Co_2019_MN</t>
  </si>
  <si>
    <t>Northwestern Wisconsin Elec Co_2019_WI</t>
  </si>
  <si>
    <t>Northwestern Wisconsin Elec Co_2020_MN</t>
  </si>
  <si>
    <t>Northwestern Wisconsin Elec Co_2020_WI</t>
  </si>
  <si>
    <t>NSTAR Electric Company</t>
  </si>
  <si>
    <t>NSTAR Electric Company_2007_MA</t>
  </si>
  <si>
    <t>NSTAR Electric Company_2008_MA</t>
  </si>
  <si>
    <t>NSTAR Electric Company_2009_MA</t>
  </si>
  <si>
    <t>NSTAR Electric Company_2010_MA</t>
  </si>
  <si>
    <t>NSTAR Electric Company_2011_MA</t>
  </si>
  <si>
    <t>NSTAR Electric Company_2012_MA</t>
  </si>
  <si>
    <t>NSTAR Electric Company_2013_MA</t>
  </si>
  <si>
    <t>NSTAR Electric Company_2014_MA</t>
  </si>
  <si>
    <t>NSTAR Electric Company_2015_MA</t>
  </si>
  <si>
    <t>NSTAR Electric Company_2016_MA</t>
  </si>
  <si>
    <t>NSTAR Electric Company_2017_MA</t>
  </si>
  <si>
    <t>NSTAR Electric Company_2018_MA</t>
  </si>
  <si>
    <t>NSTAR Electric Company_2019_MA</t>
  </si>
  <si>
    <t>NSTAR Electric Company_2020_MA</t>
  </si>
  <si>
    <t>Ohio Edison Co</t>
  </si>
  <si>
    <t>Ohio Edison Co_2006_OH</t>
  </si>
  <si>
    <t>Ohio Edison Co_2007_OH</t>
  </si>
  <si>
    <t>Ohio Edison Co_2008_OH</t>
  </si>
  <si>
    <t>Ohio Edison Co_2009_OH</t>
  </si>
  <si>
    <t>Ohio Edison Co_2010_OH</t>
  </si>
  <si>
    <t>Ohio Edison Co_2011_OH</t>
  </si>
  <si>
    <t>Ohio Edison Co_2012_OH</t>
  </si>
  <si>
    <t>Ohio Edison Co_2013_OH</t>
  </si>
  <si>
    <t>Ohio Edison Co_2014_OH</t>
  </si>
  <si>
    <t>Ohio Edison Co_2015_OH</t>
  </si>
  <si>
    <t>Ohio Edison Co_2016_OH</t>
  </si>
  <si>
    <t>Ohio Edison Co_2017_OH</t>
  </si>
  <si>
    <t>Ohio Edison Co_2018_OH</t>
  </si>
  <si>
    <t>Ohio Edison Co_2019_OH</t>
  </si>
  <si>
    <t>Ohio Edison Co_2020_OH</t>
  </si>
  <si>
    <t>Ohio Power Co</t>
  </si>
  <si>
    <t>Ohio Power Co_2006_OH</t>
  </si>
  <si>
    <t>Ohio Power Co_2007_OH</t>
  </si>
  <si>
    <t>Ohio Power Co_2008_OH</t>
  </si>
  <si>
    <t>Ohio Power Co_2009_OH</t>
  </si>
  <si>
    <t>Ohio Power Co_2010_OH</t>
  </si>
  <si>
    <t>Ohio Power Co_2011_OH</t>
  </si>
  <si>
    <t>Ohio Power Co_2012_OH</t>
  </si>
  <si>
    <t>Ohio Power Co_2013_OH</t>
  </si>
  <si>
    <t>Ohio Power Co_2014_OH</t>
  </si>
  <si>
    <t>Ohio Power Co_2015_OH</t>
  </si>
  <si>
    <t>Ohio Power Co_2016_OH</t>
  </si>
  <si>
    <t>Ohio Power Co_2017_OH</t>
  </si>
  <si>
    <t>Ohio Power Co_2018_OH</t>
  </si>
  <si>
    <t>Ohio Power Co_2019_OH</t>
  </si>
  <si>
    <t>Ohio Power Co_2020_OH</t>
  </si>
  <si>
    <t>Ohio Valley Electric Corp</t>
  </si>
  <si>
    <t>Ohio Valley Electric Corp_2006_OH</t>
  </si>
  <si>
    <t>Ohio Valley Electric Corp_2007_OH</t>
  </si>
  <si>
    <t>Ohio Valley Electric Corp_2008_OH</t>
  </si>
  <si>
    <t>Ohio Valley Electric Corp_2009_OH</t>
  </si>
  <si>
    <t>Ohio Valley Electric Corp_2010_OH</t>
  </si>
  <si>
    <t>Ohio Valley Electric Corp_2011_OH</t>
  </si>
  <si>
    <t>Ohio Valley Electric Corp_2012_OH</t>
  </si>
  <si>
    <t>Ohio Valley Electric Corp_2013_OH</t>
  </si>
  <si>
    <t>Ohio Valley Electric Corp_2014_OH</t>
  </si>
  <si>
    <t>Ohio Valley Electric Corp_2015_OH</t>
  </si>
  <si>
    <t>Ohio Valley Electric Corp_2016_OH</t>
  </si>
  <si>
    <t>Ohio Valley Electric Corp_2017_OH</t>
  </si>
  <si>
    <t>Ohio Valley Electric Corp_2018_OH</t>
  </si>
  <si>
    <t>Ohio Valley Electric Corp_2019_OH</t>
  </si>
  <si>
    <t>Ohio Valley Electric Corp_2020_OH</t>
  </si>
  <si>
    <t>Oklahoma Gas &amp; Electric Co</t>
  </si>
  <si>
    <t>Oklahoma Gas &amp; Electric Co_2006_AR</t>
  </si>
  <si>
    <t>Oklahoma Gas &amp; Electric Co_2006_OK</t>
  </si>
  <si>
    <t>Oklahoma Gas &amp; Electric Co_2007_AR</t>
  </si>
  <si>
    <t>Oklahoma Gas &amp; Electric Co_2007_OK</t>
  </si>
  <si>
    <t>Oklahoma Gas &amp; Electric Co_2008_AR</t>
  </si>
  <si>
    <t>Oklahoma Gas &amp; Electric Co_2008_OK</t>
  </si>
  <si>
    <t>Oklahoma Gas &amp; Electric Co_2009_AR</t>
  </si>
  <si>
    <t>Oklahoma Gas &amp; Electric Co_2009_OK</t>
  </si>
  <si>
    <t>Oklahoma Gas &amp; Electric Co_2010_AR</t>
  </si>
  <si>
    <t>Oklahoma Gas &amp; Electric Co_2010_OK</t>
  </si>
  <si>
    <t>Oklahoma Gas &amp; Electric Co_2011_AR</t>
  </si>
  <si>
    <t>Oklahoma Gas &amp; Electric Co_2011_OK</t>
  </si>
  <si>
    <t>Oklahoma Gas &amp; Electric Co_2012_AR</t>
  </si>
  <si>
    <t>Oklahoma Gas &amp; Electric Co_2012_OK</t>
  </si>
  <si>
    <t>Oklahoma Gas &amp; Electric Co_2013_AR</t>
  </si>
  <si>
    <t>Oklahoma Gas &amp; Electric Co_2013_OK</t>
  </si>
  <si>
    <t>Oklahoma Gas &amp; Electric Co_2014_AR</t>
  </si>
  <si>
    <t>Oklahoma Gas &amp; Electric Co_2014_OK</t>
  </si>
  <si>
    <t>Oklahoma Gas &amp; Electric Co_2015_AR</t>
  </si>
  <si>
    <t>Oklahoma Gas &amp; Electric Co_2015_OK</t>
  </si>
  <si>
    <t>Oklahoma Gas &amp; Electric Co_2016_AR</t>
  </si>
  <si>
    <t>Oklahoma Gas &amp; Electric Co_2016_OK</t>
  </si>
  <si>
    <t>Oklahoma Gas &amp; Electric Co_2017_AR</t>
  </si>
  <si>
    <t>Oklahoma Gas &amp; Electric Co_2017_OK</t>
  </si>
  <si>
    <t>Oklahoma Gas &amp; Electric Co_2018_AR</t>
  </si>
  <si>
    <t>Oklahoma Gas &amp; Electric Co_2018_OK</t>
  </si>
  <si>
    <t>Oklahoma Gas &amp; Electric Co_2019_AR</t>
  </si>
  <si>
    <t>Oklahoma Gas &amp; Electric Co_2019_OK</t>
  </si>
  <si>
    <t>Oklahoma Gas &amp; Electric Co_2020_AR</t>
  </si>
  <si>
    <t>Oklahoma Gas &amp; Electric Co_2020_OK</t>
  </si>
  <si>
    <t>Omya Inc</t>
  </si>
  <si>
    <t>Omya Inc_2006_VT</t>
  </si>
  <si>
    <t>Omya Inc_2007_VT</t>
  </si>
  <si>
    <t>Omya Inc_2008_VT</t>
  </si>
  <si>
    <t>Omya Inc_2009_VT</t>
  </si>
  <si>
    <t>Omya Inc_2010_VT</t>
  </si>
  <si>
    <t>Omya Inc_2011_VT</t>
  </si>
  <si>
    <t>Orange &amp; Rockland Utils Inc</t>
  </si>
  <si>
    <t>Orange &amp; Rockland Utils Inc_2006_NY</t>
  </si>
  <si>
    <t>Orange &amp; Rockland Utils Inc_2007_NY</t>
  </si>
  <si>
    <t>Orange &amp; Rockland Utils Inc_2008_NY</t>
  </si>
  <si>
    <t>Orange &amp; Rockland Utils Inc_2009_NY</t>
  </si>
  <si>
    <t>Orange &amp; Rockland Utils Inc_2010_NY</t>
  </si>
  <si>
    <t>Orange &amp; Rockland Utils Inc_2011_NY</t>
  </si>
  <si>
    <t>Orange &amp; Rockland Utils Inc_2012_NY</t>
  </si>
  <si>
    <t>Orange &amp; Rockland Utils Inc_2013_NY</t>
  </si>
  <si>
    <t>Orange &amp; Rockland Utils Inc_2014_NY</t>
  </si>
  <si>
    <t>Orange &amp; Rockland Utils Inc_2015_NY</t>
  </si>
  <si>
    <t>Orange &amp; Rockland Utils Inc_2016_NY</t>
  </si>
  <si>
    <t>Orange &amp; Rockland Utils Inc_2017_NY</t>
  </si>
  <si>
    <t>Orange &amp; Rockland Utils Inc_2018_NY</t>
  </si>
  <si>
    <t>Orange &amp; Rockland Utils Inc_2019_NY</t>
  </si>
  <si>
    <t>Orange &amp; Rockland Utils Inc_2020_NY</t>
  </si>
  <si>
    <t>Otter Tail Power Co</t>
  </si>
  <si>
    <t>Otter Tail Power Co_2006_MN</t>
  </si>
  <si>
    <t>Otter Tail Power Co_2006_ND</t>
  </si>
  <si>
    <t>Otter Tail Power Co_2006_SD</t>
  </si>
  <si>
    <t>Otter Tail Power Co_2007_MN</t>
  </si>
  <si>
    <t>Otter Tail Power Co_2007_ND</t>
  </si>
  <si>
    <t>Otter Tail Power Co_2007_SD</t>
  </si>
  <si>
    <t>Otter Tail Power Co_2008_MN</t>
  </si>
  <si>
    <t>Otter Tail Power Co_2008_ND</t>
  </si>
  <si>
    <t>Otter Tail Power Co_2008_SD</t>
  </si>
  <si>
    <t>Otter Tail Power Co_2009_MN</t>
  </si>
  <si>
    <t>Otter Tail Power Co_2009_ND</t>
  </si>
  <si>
    <t>Otter Tail Power Co_2009_SD</t>
  </si>
  <si>
    <t>Otter Tail Power Co_2010_MN</t>
  </si>
  <si>
    <t>Otter Tail Power Co_2010_ND</t>
  </si>
  <si>
    <t>Otter Tail Power Co_2010_SD</t>
  </si>
  <si>
    <t>Otter Tail Power Co_2011_MN</t>
  </si>
  <si>
    <t>Otter Tail Power Co_2011_ND</t>
  </si>
  <si>
    <t>Otter Tail Power Co_2011_SD</t>
  </si>
  <si>
    <t>Otter Tail Power Co_2012_MN</t>
  </si>
  <si>
    <t>Otter Tail Power Co_2012_ND</t>
  </si>
  <si>
    <t>Otter Tail Power Co_2012_SD</t>
  </si>
  <si>
    <t>Otter Tail Power Co_2013_MN</t>
  </si>
  <si>
    <t>Otter Tail Power Co_2013_ND</t>
  </si>
  <si>
    <t>Otter Tail Power Co_2013_SD</t>
  </si>
  <si>
    <t>Otter Tail Power Co_2014_MN</t>
  </si>
  <si>
    <t>Otter Tail Power Co_2014_ND</t>
  </si>
  <si>
    <t>Otter Tail Power Co_2014_SD</t>
  </si>
  <si>
    <t>Otter Tail Power Co_2015_MN</t>
  </si>
  <si>
    <t>Otter Tail Power Co_2015_ND</t>
  </si>
  <si>
    <t>Otter Tail Power Co_2015_SD</t>
  </si>
  <si>
    <t>Otter Tail Power Co_2016_MN</t>
  </si>
  <si>
    <t>Otter Tail Power Co_2016_ND</t>
  </si>
  <si>
    <t>Otter Tail Power Co_2016_SD</t>
  </si>
  <si>
    <t>Otter Tail Power Co_2017_MN</t>
  </si>
  <si>
    <t>Otter Tail Power Co_2017_ND</t>
  </si>
  <si>
    <t>Otter Tail Power Co_2017_SD</t>
  </si>
  <si>
    <t>Otter Tail Power Co_2018_MN</t>
  </si>
  <si>
    <t>Otter Tail Power Co_2018_ND</t>
  </si>
  <si>
    <t>Otter Tail Power Co_2018_SD</t>
  </si>
  <si>
    <t>Otter Tail Power Co_2019_MN</t>
  </si>
  <si>
    <t>Otter Tail Power Co_2019_ND</t>
  </si>
  <si>
    <t>Otter Tail Power Co_2019_SD</t>
  </si>
  <si>
    <t>Otter Tail Power Co_2020_MN</t>
  </si>
  <si>
    <t>Otter Tail Power Co_2020_ND</t>
  </si>
  <si>
    <t>Otter Tail Power Co_2020_SD</t>
  </si>
  <si>
    <t>Pacific Gas &amp; Electric Co</t>
  </si>
  <si>
    <t>Pacific Gas &amp; Electric Co_2006_CA</t>
  </si>
  <si>
    <t>Pacific Gas &amp; Electric Co_2007_CA</t>
  </si>
  <si>
    <t>Pacific Gas &amp; Electric Co_2008_CA</t>
  </si>
  <si>
    <t>Pacific Gas &amp; Electric Co_2009_CA</t>
  </si>
  <si>
    <t>Pacific Gas &amp; Electric Co_2010_CA</t>
  </si>
  <si>
    <t>Pacific Gas &amp; Electric Co_2011_CA</t>
  </si>
  <si>
    <t>Pacific Gas &amp; Electric Co_2012_CA</t>
  </si>
  <si>
    <t>Pacific Gas &amp; Electric Co_2013_CA</t>
  </si>
  <si>
    <t>Pacific Gas &amp; Electric Co_2014_CA</t>
  </si>
  <si>
    <t>Pacific Gas &amp; Electric Co_2015_CA</t>
  </si>
  <si>
    <t>Pacific Gas &amp; Electric Co_2016_CA</t>
  </si>
  <si>
    <t>Pacific Gas &amp; Electric Co.</t>
  </si>
  <si>
    <t>Pacific Gas &amp; Electric Co._2017_CA</t>
  </si>
  <si>
    <t>Pacific Gas &amp; Electric Co._2018_CA</t>
  </si>
  <si>
    <t>Pacific Gas &amp; Electric Co._2019_CA</t>
  </si>
  <si>
    <t>Pacific Gas &amp; Electric Co._2020_CA</t>
  </si>
  <si>
    <t>PacifiCorp</t>
  </si>
  <si>
    <t>PacifiCorp_2006_CA</t>
  </si>
  <si>
    <t>PacifiCorp_2006_ID</t>
  </si>
  <si>
    <t>PacifiCorp_2006_OR</t>
  </si>
  <si>
    <t>PacifiCorp_2006_UT</t>
  </si>
  <si>
    <t>PacifiCorp_2006_WA</t>
  </si>
  <si>
    <t>PacifiCorp_2006_WY</t>
  </si>
  <si>
    <t>PacifiCorp_2007_CA</t>
  </si>
  <si>
    <t>PacifiCorp_2007_ID</t>
  </si>
  <si>
    <t>PacifiCorp_2007_OR</t>
  </si>
  <si>
    <t>PacifiCorp_2007_UT</t>
  </si>
  <si>
    <t>PacifiCorp_2007_WA</t>
  </si>
  <si>
    <t>PacifiCorp_2007_WY</t>
  </si>
  <si>
    <t>PacifiCorp_2008_CA</t>
  </si>
  <si>
    <t>PacifiCorp_2008_ID</t>
  </si>
  <si>
    <t>PacifiCorp_2008_OR</t>
  </si>
  <si>
    <t>PacifiCorp_2008_UT</t>
  </si>
  <si>
    <t>PacifiCorp_2008_WA</t>
  </si>
  <si>
    <t>PacifiCorp_2008_WY</t>
  </si>
  <si>
    <t>PacifiCorp_2009_CA</t>
  </si>
  <si>
    <t>PacifiCorp_2009_ID</t>
  </si>
  <si>
    <t>PacifiCorp_2009_OR</t>
  </si>
  <si>
    <t>PacifiCorp_2009_UT</t>
  </si>
  <si>
    <t>PacifiCorp_2009_WA</t>
  </si>
  <si>
    <t>PacifiCorp_2009_WY</t>
  </si>
  <si>
    <t>PacifiCorp_2010_CA</t>
  </si>
  <si>
    <t>PacifiCorp_2010_ID</t>
  </si>
  <si>
    <t>PacifiCorp_2010_OR</t>
  </si>
  <si>
    <t>PacifiCorp_2010_UT</t>
  </si>
  <si>
    <t>PacifiCorp_2010_WA</t>
  </si>
  <si>
    <t>PacifiCorp_2010_WY</t>
  </si>
  <si>
    <t>PacifiCorp_2011_CA</t>
  </si>
  <si>
    <t>PacifiCorp_2011_ID</t>
  </si>
  <si>
    <t>PacifiCorp_2011_OR</t>
  </si>
  <si>
    <t>PacifiCorp_2011_UT</t>
  </si>
  <si>
    <t>PacifiCorp_2011_WA</t>
  </si>
  <si>
    <t>PacifiCorp_2011_WY</t>
  </si>
  <si>
    <t>PacifiCorp_2012_CA</t>
  </si>
  <si>
    <t>PacifiCorp_2012_ID</t>
  </si>
  <si>
    <t>PacifiCorp_2012_OR</t>
  </si>
  <si>
    <t>PacifiCorp_2012_UT</t>
  </si>
  <si>
    <t>PacifiCorp_2012_WA</t>
  </si>
  <si>
    <t>PacifiCorp_2012_WY</t>
  </si>
  <si>
    <t>PacifiCorp_2013_CA</t>
  </si>
  <si>
    <t>PacifiCorp_2013_ID</t>
  </si>
  <si>
    <t>PacifiCorp_2013_OR</t>
  </si>
  <si>
    <t>PacifiCorp_2013_UT</t>
  </si>
  <si>
    <t>PacifiCorp_2013_WA</t>
  </si>
  <si>
    <t>PacifiCorp_2013_WY</t>
  </si>
  <si>
    <t>PacifiCorp_2014_CA</t>
  </si>
  <si>
    <t>PacifiCorp_2014_ID</t>
  </si>
  <si>
    <t>PacifiCorp_2014_OR</t>
  </si>
  <si>
    <t>PacifiCorp_2014_UT</t>
  </si>
  <si>
    <t>PacifiCorp_2014_WA</t>
  </si>
  <si>
    <t>PacifiCorp_2014_WY</t>
  </si>
  <si>
    <t>PacifiCorp_2015_CA</t>
  </si>
  <si>
    <t>PacifiCorp_2015_ID</t>
  </si>
  <si>
    <t>PacifiCorp_2015_OR</t>
  </si>
  <si>
    <t>PacifiCorp_2015_UT</t>
  </si>
  <si>
    <t>PacifiCorp_2015_WA</t>
  </si>
  <si>
    <t>PacifiCorp_2015_WY</t>
  </si>
  <si>
    <t>PacifiCorp_2016_CA</t>
  </si>
  <si>
    <t>PacifiCorp_2016_ID</t>
  </si>
  <si>
    <t>PacifiCorp_2016_OR</t>
  </si>
  <si>
    <t>PacifiCorp_2016_UT</t>
  </si>
  <si>
    <t>PacifiCorp_2016_WA</t>
  </si>
  <si>
    <t>PacifiCorp_2016_WY</t>
  </si>
  <si>
    <t>PacifiCorp_2017_CA</t>
  </si>
  <si>
    <t>PacifiCorp_2017_ID</t>
  </si>
  <si>
    <t>PacifiCorp_2017_OR</t>
  </si>
  <si>
    <t>PacifiCorp_2017_UT</t>
  </si>
  <si>
    <t>PacifiCorp_2017_WA</t>
  </si>
  <si>
    <t>PacifiCorp_2017_WY</t>
  </si>
  <si>
    <t>PacifiCorp_2018_CA</t>
  </si>
  <si>
    <t>PacifiCorp_2018_ID</t>
  </si>
  <si>
    <t>PacifiCorp_2018_OR</t>
  </si>
  <si>
    <t>PacifiCorp_2018_UT</t>
  </si>
  <si>
    <t>PacifiCorp_2018_WA</t>
  </si>
  <si>
    <t>PacifiCorp_2018_WY</t>
  </si>
  <si>
    <t>PacifiCorp_2019_CA</t>
  </si>
  <si>
    <t>PacifiCorp_2019_ID</t>
  </si>
  <si>
    <t>PacifiCorp_2019_OR</t>
  </si>
  <si>
    <t>PacifiCorp_2019_UT</t>
  </si>
  <si>
    <t>PacifiCorp_2019_WA</t>
  </si>
  <si>
    <t>PacifiCorp_2019_WY</t>
  </si>
  <si>
    <t>PacifiCorp_2020_CA</t>
  </si>
  <si>
    <t>PacifiCorp_2020_ID</t>
  </si>
  <si>
    <t>PacifiCorp_2020_OR</t>
  </si>
  <si>
    <t>PacifiCorp_2020_UT</t>
  </si>
  <si>
    <t>PacifiCorp_2020_WA</t>
  </si>
  <si>
    <t>PacifiCorp_2020_WY</t>
  </si>
  <si>
    <t>Paxson Inn &amp; Lodge</t>
  </si>
  <si>
    <t>Paxson Inn &amp; Lodge_2006_AK</t>
  </si>
  <si>
    <t>Paxson Inn &amp; Lodge_2007_AK</t>
  </si>
  <si>
    <t>Paxson Inn &amp; Lodge_2008_AK</t>
  </si>
  <si>
    <t>Paxson Inn &amp; Lodge_2009_AK</t>
  </si>
  <si>
    <t>Paxson Inn &amp; Lodge_2010_AK</t>
  </si>
  <si>
    <t>Paxson Inn &amp; Lodge_2011_AK</t>
  </si>
  <si>
    <t>PECO Energy Co</t>
  </si>
  <si>
    <t>PECO Energy Co_2006_PA</t>
  </si>
  <si>
    <t>PECO Energy Co_2007_PA</t>
  </si>
  <si>
    <t>PECO Energy Co_2008_PA</t>
  </si>
  <si>
    <t>PECO Energy Co_2009_PA</t>
  </si>
  <si>
    <t>PECO Energy Co_2010_PA</t>
  </si>
  <si>
    <t>PECO Energy Co_2011_PA</t>
  </si>
  <si>
    <t>PECO Energy Co_2012_PA</t>
  </si>
  <si>
    <t>PECO Energy Co_2013_PA</t>
  </si>
  <si>
    <t>PECO Energy Co_2014_PA</t>
  </si>
  <si>
    <t>PECO Energy Co_2015_PA</t>
  </si>
  <si>
    <t>PECO Energy Co_2016_PA</t>
  </si>
  <si>
    <t>PECO Energy Co_2017_PA</t>
  </si>
  <si>
    <t>PECO Energy Co_2018_PA</t>
  </si>
  <si>
    <t>PECO Energy Co_2019_PA</t>
  </si>
  <si>
    <t>PECO Energy Co_2020_PA</t>
  </si>
  <si>
    <t>Pelican Utility</t>
  </si>
  <si>
    <t>Pelican Utility_2006_AK</t>
  </si>
  <si>
    <t>Pelican Utility_2007_AK</t>
  </si>
  <si>
    <t>Pelican Utility_2008_AK</t>
  </si>
  <si>
    <t>Pelican Utility_2009_AK</t>
  </si>
  <si>
    <t>Pelican Utility_2010_AK</t>
  </si>
  <si>
    <t>Pelican Utility_2011_AK</t>
  </si>
  <si>
    <t>Pennsylvania Electric Co</t>
  </si>
  <si>
    <t>Pennsylvania Electric Co_2006_NY</t>
  </si>
  <si>
    <t>Pennsylvania Electric Co_2006_PA</t>
  </si>
  <si>
    <t>Pennsylvania Electric Co_2007_NY</t>
  </si>
  <si>
    <t>Pennsylvania Electric Co_2007_PA</t>
  </si>
  <si>
    <t>Pennsylvania Electric Co_2008_NY</t>
  </si>
  <si>
    <t>Pennsylvania Electric Co_2008_PA</t>
  </si>
  <si>
    <t>Pennsylvania Electric Co_2009_NY</t>
  </si>
  <si>
    <t>Pennsylvania Electric Co_2009_PA</t>
  </si>
  <si>
    <t>Pennsylvania Electric Co_2010_NY</t>
  </si>
  <si>
    <t>Pennsylvania Electric Co_2010_PA</t>
  </si>
  <si>
    <t>Pennsylvania Electric Co_2011_NY</t>
  </si>
  <si>
    <t>Pennsylvania Electric Co_2011_PA</t>
  </si>
  <si>
    <t>Pennsylvania Electric Co_2012_NY</t>
  </si>
  <si>
    <t>Pennsylvania Electric Co_2012_PA</t>
  </si>
  <si>
    <t>Pennsylvania Electric Co_2013_NY</t>
  </si>
  <si>
    <t>Pennsylvania Electric Co_2013_PA</t>
  </si>
  <si>
    <t>Pennsylvania Electric Co_2014_NY</t>
  </si>
  <si>
    <t>Pennsylvania Electric Co_2014_PA</t>
  </si>
  <si>
    <t>Pennsylvania Electric Co_2015_NY</t>
  </si>
  <si>
    <t>Pennsylvania Electric Co_2015_PA</t>
  </si>
  <si>
    <t>Pennsylvania Electric Co_2016_NY</t>
  </si>
  <si>
    <t>Pennsylvania Electric Co_2016_PA</t>
  </si>
  <si>
    <t>Pennsylvania Electric Co_2017_NY</t>
  </si>
  <si>
    <t>Pennsylvania Electric Co_2017_PA</t>
  </si>
  <si>
    <t>Pennsylvania Electric Co_2018_NY</t>
  </si>
  <si>
    <t>Pennsylvania Electric Co_2018_PA</t>
  </si>
  <si>
    <t>Pennsylvania Electric Co_2019_NY</t>
  </si>
  <si>
    <t>Pennsylvania Electric Co_2019_PA</t>
  </si>
  <si>
    <t>Pennsylvania Electric Co_2020_NY</t>
  </si>
  <si>
    <t>Pennsylvania Electric Co_2020_PA</t>
  </si>
  <si>
    <t>Pennsylvania Power Co</t>
  </si>
  <si>
    <t>Pennsylvania Power Co_2006_PA</t>
  </si>
  <si>
    <t>Pennsylvania Power Co_2007_PA</t>
  </si>
  <si>
    <t>Pennsylvania Power Co_2008_PA</t>
  </si>
  <si>
    <t>Pennsylvania Power Co_2009_PA</t>
  </si>
  <si>
    <t>Pennsylvania Power Co_2010_PA</t>
  </si>
  <si>
    <t>Pennsylvania Power Co_2011_PA</t>
  </si>
  <si>
    <t>Pennsylvania Power Co_2012_PA</t>
  </si>
  <si>
    <t>Pennsylvania Power Co_2013_PA</t>
  </si>
  <si>
    <t>Pennsylvania Power Co_2014_PA</t>
  </si>
  <si>
    <t>Pennsylvania Power Co_2015_PA</t>
  </si>
  <si>
    <t>Pennsylvania Power Co_2016_PA</t>
  </si>
  <si>
    <t>Pennsylvania Power Co_2017_PA</t>
  </si>
  <si>
    <t>Pennsylvania Power Co_2018_PA</t>
  </si>
  <si>
    <t>Pennsylvania Power Co_2019_PA</t>
  </si>
  <si>
    <t>Pennsylvania Power Co_2020_PA</t>
  </si>
  <si>
    <t>Pike County Light &amp; Power Co</t>
  </si>
  <si>
    <t>Pike County Light &amp; Power Co_2006_PA</t>
  </si>
  <si>
    <t>Pike County Light &amp; Power Co_2007_PA</t>
  </si>
  <si>
    <t>Pike County Light &amp; Power Co_2008_PA</t>
  </si>
  <si>
    <t>Pike County Light &amp; Power Co_2009_PA</t>
  </si>
  <si>
    <t>Pike County Light &amp; Power Co_2010_PA</t>
  </si>
  <si>
    <t>Pike County Light &amp; Power Co_2011_PA</t>
  </si>
  <si>
    <t>Pike County Light &amp; Power Co_2012_PA</t>
  </si>
  <si>
    <t>Pike County Light &amp; Power Co_2013_PA</t>
  </si>
  <si>
    <t>Pike County Light &amp; Power Co_2014_PA</t>
  </si>
  <si>
    <t>Pike County Light &amp; Power Co_2015_PA</t>
  </si>
  <si>
    <t>Pike County Light &amp; Power Co_2016_PA</t>
  </si>
  <si>
    <t>Pike County Light &amp; Power Co_2017_PA</t>
  </si>
  <si>
    <t>Pike County Light &amp; Power Co_2018_PA</t>
  </si>
  <si>
    <t>Pike County Light &amp; Power Co_2019_PA</t>
  </si>
  <si>
    <t>Pike County Light &amp; Power Co_2020_PA</t>
  </si>
  <si>
    <t>Pioneer Power &amp; Light Co</t>
  </si>
  <si>
    <t>Pioneer Power &amp; Light Co_2006_WI</t>
  </si>
  <si>
    <t>Pioneer Power &amp; Light Co_2007_WI</t>
  </si>
  <si>
    <t>Pioneer Power and Light Co</t>
  </si>
  <si>
    <t>Pioneer Power and Light Co_2008_WI</t>
  </si>
  <si>
    <t>Pioneer Power and Light Co_2009_WI</t>
  </si>
  <si>
    <t>Pioneer Power and Light Co_2010_WI</t>
  </si>
  <si>
    <t>Pioneer Power and Light Co_2011_WI</t>
  </si>
  <si>
    <t>Pioneer Power and Light Co_2012_WI</t>
  </si>
  <si>
    <t>Pioneer Power and Light Co_2013_WI</t>
  </si>
  <si>
    <t>Pioneer Power and Light Co_2014_WI</t>
  </si>
  <si>
    <t>Pioneer Power and Light Co_2015_WI</t>
  </si>
  <si>
    <t>Pioneer Power and Light Co_2016_WI</t>
  </si>
  <si>
    <t>Pioneer Power and Light Co_2017_WI</t>
  </si>
  <si>
    <t>Pioneer Power and Light Co_2018_WI</t>
  </si>
  <si>
    <t>Pioneer Power and Light Co_2019_WI</t>
  </si>
  <si>
    <t>Pioneer Power and Light Co_2020_WI</t>
  </si>
  <si>
    <t>Portland General Electric Company</t>
  </si>
  <si>
    <t>Portland General Electric Company_2006_OR</t>
  </si>
  <si>
    <t>Portland General Electric Company_2007_OR</t>
  </si>
  <si>
    <t>Portland General Electric Co</t>
  </si>
  <si>
    <t>Portland General Electric Co_2008_OR</t>
  </si>
  <si>
    <t>Portland General Electric Co_2009_OR</t>
  </si>
  <si>
    <t>Portland General Electric Co_2010_OR</t>
  </si>
  <si>
    <t>Portland General Electric Co_2011_OR</t>
  </si>
  <si>
    <t>Portland General Electric Co_2012_OR</t>
  </si>
  <si>
    <t>Portland General Electric Co_2013_OR</t>
  </si>
  <si>
    <t>Portland General Electric Co_2014_OR</t>
  </si>
  <si>
    <t>Portland General Electric Co_2015_OR</t>
  </si>
  <si>
    <t>Portland General Electric Co_2016_OR</t>
  </si>
  <si>
    <t>Portland General Electric Co_2017_OR</t>
  </si>
  <si>
    <t>Portland General Electric Co_2018_OR</t>
  </si>
  <si>
    <t>Portland General Electric Co_2019_OR</t>
  </si>
  <si>
    <t>Portland General Electric Co_2020_OR</t>
  </si>
  <si>
    <t>The Potomac Edison Co</t>
  </si>
  <si>
    <t>The Potomac Edison Co_2006_MD</t>
  </si>
  <si>
    <t>The Potomac Edison Co_2006_VA</t>
  </si>
  <si>
    <t>The Potomac Edison Co_2006_WV</t>
  </si>
  <si>
    <t>Potomac Edison Co</t>
  </si>
  <si>
    <t>Potomac Edison Co_2007_MD</t>
  </si>
  <si>
    <t>Potomac Edison Co_2007_VA</t>
  </si>
  <si>
    <t>Potomac Edison Co_2007_WV</t>
  </si>
  <si>
    <t>The Potomac Edison Co_2008_MD</t>
  </si>
  <si>
    <t>The Potomac Edison Co_2008_VA</t>
  </si>
  <si>
    <t>The Potomac Edison Co_2008_WV</t>
  </si>
  <si>
    <t>The Potomac Edison Co_2009_MD</t>
  </si>
  <si>
    <t>The Potomac Edison Co_2009_VA</t>
  </si>
  <si>
    <t>The Potomac Edison Co_2009_WV</t>
  </si>
  <si>
    <t>The Potomac Edison Co_2010_MD</t>
  </si>
  <si>
    <t>The Potomac Edison Co_2010_VA</t>
  </si>
  <si>
    <t>The Potomac Edison Co_2010_WV</t>
  </si>
  <si>
    <t>The Potomac Edison Company</t>
  </si>
  <si>
    <t>The Potomac Edison Company_2011_MD</t>
  </si>
  <si>
    <t>The Potomac Edison Company_2011_WV</t>
  </si>
  <si>
    <t>The Potomac Edison Company_2012_MD</t>
  </si>
  <si>
    <t>The Potomac Edison Company_2012_WV</t>
  </si>
  <si>
    <t>The Potomac Edison Company_2013_MD</t>
  </si>
  <si>
    <t>The Potomac Edison Company_2013_WV</t>
  </si>
  <si>
    <t>The Potomac Edison Company_2014_MD</t>
  </si>
  <si>
    <t>The Potomac Edison Company_2014_WV</t>
  </si>
  <si>
    <t>The Potomac Edison Company_2015_MD</t>
  </si>
  <si>
    <t>The Potomac Edison Company_2015_WV</t>
  </si>
  <si>
    <t>The Potomac Edison Company_2016_MD</t>
  </si>
  <si>
    <t>The Potomac Edison Company_2016_WV</t>
  </si>
  <si>
    <t>The Potomac Edison Co_2017_MD</t>
  </si>
  <si>
    <t>The Potomac Edison Co_2017_WV</t>
  </si>
  <si>
    <t>The Potomac Edison Company_2018_MD</t>
  </si>
  <si>
    <t>The Potomac Edison Company_2018_WV</t>
  </si>
  <si>
    <t>The Potomac Edison Company_2019_MD</t>
  </si>
  <si>
    <t>The Potomac Edison Company_2019_WV</t>
  </si>
  <si>
    <t>The Potomac Edison Company_2020_MD</t>
  </si>
  <si>
    <t>The Potomac Edison Company_2020_WV</t>
  </si>
  <si>
    <t>Potomac Electric Power Co</t>
  </si>
  <si>
    <t>Potomac Electric Power Co_2006_DC</t>
  </si>
  <si>
    <t>Potomac Electric Power Co_2006_MD</t>
  </si>
  <si>
    <t>Potomac Electric Power Co_2007_DC</t>
  </si>
  <si>
    <t>Potomac Electric Power Co_2007_MD</t>
  </si>
  <si>
    <t>Potomac Electric Power Co_2008_DC</t>
  </si>
  <si>
    <t>Potomac Electric Power Co_2008_MD</t>
  </si>
  <si>
    <t>Potomac Electric Power Co_2009_DC</t>
  </si>
  <si>
    <t>Potomac Electric Power Co_2009_MD</t>
  </si>
  <si>
    <t>Potomac Electric Power Co_2010_DC</t>
  </si>
  <si>
    <t>Potomac Electric Power Co_2010_MD</t>
  </si>
  <si>
    <t>Potomac Electric Power Co_2011_DC</t>
  </si>
  <si>
    <t>Potomac Electric Power Co_2011_MD</t>
  </si>
  <si>
    <t>Potomac Electric Power Co_2012_DC</t>
  </si>
  <si>
    <t>Potomac Electric Power Co_2012_MD</t>
  </si>
  <si>
    <t>Potomac Electric Power Co_2013_DC</t>
  </si>
  <si>
    <t>Potomac Electric Power Co_2013_MD</t>
  </si>
  <si>
    <t>Potomac Electric Power Co_2014_DC</t>
  </si>
  <si>
    <t>Potomac Electric Power Co_2014_MD</t>
  </si>
  <si>
    <t>Potomac Electric Power Co_2015_DC</t>
  </si>
  <si>
    <t>Potomac Electric Power Co_2015_MD</t>
  </si>
  <si>
    <t>Potomac Electric Power Co_2016_DC</t>
  </si>
  <si>
    <t>Potomac Electric Power Co_2016_MD</t>
  </si>
  <si>
    <t>Potomac Electric Power Co_2017_DC</t>
  </si>
  <si>
    <t>Potomac Electric Power Co_2017_MD</t>
  </si>
  <si>
    <t>Potomac Electric Power Co_2018_DC</t>
  </si>
  <si>
    <t>Potomac Electric Power Co_2018_MD</t>
  </si>
  <si>
    <t>Potomac Electric Power Co_2019_DC</t>
  </si>
  <si>
    <t>Potomac Electric Power Co_2019_MD</t>
  </si>
  <si>
    <t>Potomac Electric Power Co_2020_DC</t>
  </si>
  <si>
    <t>Potomac Electric Power Co_2020_MD</t>
  </si>
  <si>
    <t>PPL Electric Utilities Corp</t>
  </si>
  <si>
    <t>PPL Electric Utilities Corp_2006_PA</t>
  </si>
  <si>
    <t>PPL Electric Utilities Corp_2007_PA</t>
  </si>
  <si>
    <t>PPL Electric Utilities Corp_2008_PA</t>
  </si>
  <si>
    <t>PPL Electric Utilities Corp_2009_PA</t>
  </si>
  <si>
    <t>PPL Electric Utilities Corp_2010_PA</t>
  </si>
  <si>
    <t>PPL Electric Utilities Corp_2011_PA</t>
  </si>
  <si>
    <t>PPL Electric Utilities Corp_2012_PA</t>
  </si>
  <si>
    <t>PPL Electric Utilities Corp_2013_PA</t>
  </si>
  <si>
    <t>PPL Electric Utilities Corp_2014_PA</t>
  </si>
  <si>
    <t>PPL Electric Utilities Corp_2015_PA</t>
  </si>
  <si>
    <t>PPL Electric Utilities Corp_2016_PA</t>
  </si>
  <si>
    <t>PPL Electric Utilities Corp_2017_PA</t>
  </si>
  <si>
    <t>PPL Electric Utilities Corp_2018_PA</t>
  </si>
  <si>
    <t>PPL Electric Utilities Corp_2019_PA</t>
  </si>
  <si>
    <t>PPL Electric Utilities Corp_2020_PA</t>
  </si>
  <si>
    <t>Progress Energy Florida Inc</t>
  </si>
  <si>
    <t>Progress Energy Florida Inc_2006_FL</t>
  </si>
  <si>
    <t>Progress Energy Florida Inc_2008_FL</t>
  </si>
  <si>
    <t>Progress Energy Florida Inc_2009_FL</t>
  </si>
  <si>
    <t>Progress Energy Florida Inc_2010_FL</t>
  </si>
  <si>
    <t>Progress Energy Florida Inc_2011_FL</t>
  </si>
  <si>
    <t>PSI Energy Inc</t>
  </si>
  <si>
    <t>PSI Energy Inc_2007_IN</t>
  </si>
  <si>
    <t>Public Service Co of Colorado</t>
  </si>
  <si>
    <t>Public Service Co of Colorado_2006_CO</t>
  </si>
  <si>
    <t>Public Service Co of Colorado_2007_CO</t>
  </si>
  <si>
    <t>Public Service Co of Colorado_2008_CO</t>
  </si>
  <si>
    <t>Public Service Co of Colorado_2009_CO</t>
  </si>
  <si>
    <t>Public Service Co of Colorado_2010_CO</t>
  </si>
  <si>
    <t>Public Service Co of Colorado_2011_CO</t>
  </si>
  <si>
    <t>Public Service Co of Colorado_2012_CO</t>
  </si>
  <si>
    <t>Public Service Co of Colorado_2013_CO</t>
  </si>
  <si>
    <t>Public Service Co of Colorado_2014_CO</t>
  </si>
  <si>
    <t>Public Service Co of Colorado_2015_CO</t>
  </si>
  <si>
    <t>Public Service Co of Colorado_2016_CO</t>
  </si>
  <si>
    <t>Public Service Co of Colorado_2017_CO</t>
  </si>
  <si>
    <t>Public Service Co of Colorado_2018_CO</t>
  </si>
  <si>
    <t>Public Service Co of Colorado_2019_CO</t>
  </si>
  <si>
    <t>Public Service Co of Colorado_2020_CO</t>
  </si>
  <si>
    <t>Public Service Co of NH</t>
  </si>
  <si>
    <t>Public Service Co of NH_2006_NH</t>
  </si>
  <si>
    <t>Public Service Co of NH_2007_NH</t>
  </si>
  <si>
    <t>Public Service Co of NH_2008_NH</t>
  </si>
  <si>
    <t>Public Service Co of NH_2009_NH</t>
  </si>
  <si>
    <t>Public Service Co of NH_2010_NH</t>
  </si>
  <si>
    <t>Public Service Co of NH_2011_NH</t>
  </si>
  <si>
    <t>Public Service Co of NH_2012_NH</t>
  </si>
  <si>
    <t>Public Service Co of NH_2013_NH</t>
  </si>
  <si>
    <t>Public Service Co of NH_2014_NH</t>
  </si>
  <si>
    <t>Public Service Co of NH_2015_NH</t>
  </si>
  <si>
    <t>Public Service Co of NH_2016_NH</t>
  </si>
  <si>
    <t>Public Service Co of NH_2017_NH</t>
  </si>
  <si>
    <t>Public Service Co of NH_2018_NH</t>
  </si>
  <si>
    <t>Public Service Co of NH_2019_NH</t>
  </si>
  <si>
    <t>Public Service Co of NH_2020_NH</t>
  </si>
  <si>
    <t>Public Service Co of NM</t>
  </si>
  <si>
    <t>Public Service Co of NM_2006_NM</t>
  </si>
  <si>
    <t>Public Service Co of NM_2007_NM</t>
  </si>
  <si>
    <t>Public Service Co of NM_2008_NM</t>
  </si>
  <si>
    <t>Public Service Co of NM_2009_NM</t>
  </si>
  <si>
    <t>Public Service Co of NM_2010_NM</t>
  </si>
  <si>
    <t>Public Service Co of NM_2011_NM</t>
  </si>
  <si>
    <t>Public Service Co of NM_2012_NM</t>
  </si>
  <si>
    <t>Public Service Co of NM_2013_NM</t>
  </si>
  <si>
    <t>Public Service Co of NM_2014_NM</t>
  </si>
  <si>
    <t>Public Service Co of NM_2015_NM</t>
  </si>
  <si>
    <t>Public Service Co of NM_2016_NM</t>
  </si>
  <si>
    <t>Public Service Co of NM_2017_NM</t>
  </si>
  <si>
    <t>Public Service Co of NM_2018_NM</t>
  </si>
  <si>
    <t>Public Service Co of NM_2019_NM</t>
  </si>
  <si>
    <t>Public Service Co of NM_2020_NM</t>
  </si>
  <si>
    <t>Public Service Co of Oklahoma</t>
  </si>
  <si>
    <t>Public Service Co of Oklahoma_2006_OK</t>
  </si>
  <si>
    <t>Public Service Co of Oklahoma_2007_OK</t>
  </si>
  <si>
    <t>Public Service Co of Oklahoma_2008_OK</t>
  </si>
  <si>
    <t>Public Service Co of Oklahoma_2009_OK</t>
  </si>
  <si>
    <t>Public Service Co of Oklahoma_2010_OK</t>
  </si>
  <si>
    <t>Public Service Co of Oklahoma_2011_OK</t>
  </si>
  <si>
    <t>Public Service Co of Oklahoma_2012_OK</t>
  </si>
  <si>
    <t>Public Service Co of Oklahoma_2013_OK</t>
  </si>
  <si>
    <t>Public Service Co of Oklahoma_2014_OK</t>
  </si>
  <si>
    <t>Public Service Co of Oklahoma_2015_OK</t>
  </si>
  <si>
    <t>Public Service Co of Oklahoma_2016_OK</t>
  </si>
  <si>
    <t>Public Service Co of Oklahoma_2017_OK</t>
  </si>
  <si>
    <t>Public Service Co of Oklahoma_2018_OK</t>
  </si>
  <si>
    <t>Public Service Co of Oklahoma_2019_OK</t>
  </si>
  <si>
    <t>Public Service Co of Oklahoma_2020_OK</t>
  </si>
  <si>
    <t>Public Service Elec &amp; Gas Co</t>
  </si>
  <si>
    <t>Public Service Elec &amp; Gas Co_2006_NJ</t>
  </si>
  <si>
    <t>Public Service Elec &amp; Gas Co_2007_NJ</t>
  </si>
  <si>
    <t>Public Service Elec &amp; Gas Co_2008_NJ</t>
  </si>
  <si>
    <t>Public Service Elec &amp; Gas Co_2009_NJ</t>
  </si>
  <si>
    <t>Public Service Elec &amp; Gas Co_2010_NJ</t>
  </si>
  <si>
    <t>Public Service Elec &amp; Gas Co_2011_NJ</t>
  </si>
  <si>
    <t>Public Service Elec &amp; Gas Co_2012_NJ</t>
  </si>
  <si>
    <t>Public Service Elec &amp; Gas Co_2013_NJ</t>
  </si>
  <si>
    <t>Public Service Elec &amp; Gas Co_2014_NJ</t>
  </si>
  <si>
    <t>Public Service Elec &amp; Gas Co_2015_NJ</t>
  </si>
  <si>
    <t>Public Service Elec &amp; Gas Co_2016_NJ</t>
  </si>
  <si>
    <t>Public Service Elec &amp; Gas Co_2017_NJ</t>
  </si>
  <si>
    <t>Public Service Elec &amp; Gas Co_2018_NJ</t>
  </si>
  <si>
    <t>Public Service Elec &amp; Gas Co_2019_NJ</t>
  </si>
  <si>
    <t>Public Service Elec &amp; Gas Co_2020_NJ</t>
  </si>
  <si>
    <t>Puget Sound Energy Inc</t>
  </si>
  <si>
    <t>Puget Sound Energy Inc_2006_WA</t>
  </si>
  <si>
    <t>Puget Sound Energy Inc_2007_WA</t>
  </si>
  <si>
    <t>Puget Sound Energy Inc_2008_WA</t>
  </si>
  <si>
    <t>Puget Sound Energy Inc_2009_WA</t>
  </si>
  <si>
    <t>Puget Sound Energy Inc_2010_WA</t>
  </si>
  <si>
    <t>Puget Sound Energy Inc_2011_WA</t>
  </si>
  <si>
    <t>Puget Sound Energy Inc_2012_WA</t>
  </si>
  <si>
    <t>Puget Sound Energy Inc_2013_WA</t>
  </si>
  <si>
    <t>Puget Sound Energy Inc_2014_WA</t>
  </si>
  <si>
    <t>Puget Sound Energy Inc_2015_WA</t>
  </si>
  <si>
    <t>Puget Sound Energy Inc_2016_WA</t>
  </si>
  <si>
    <t>Puget Sound Energy Inc_2017_WA</t>
  </si>
  <si>
    <t>Puget Sound Energy Inc_2018_WA</t>
  </si>
  <si>
    <t>Puget Sound Energy Inc_2019_WA</t>
  </si>
  <si>
    <t>Puget Sound Energy Inc_2020_WA</t>
  </si>
  <si>
    <t>Rochester Electric Lt &amp; Pwr Co</t>
  </si>
  <si>
    <t>Rochester Electric Lt &amp; Pwr Co_2006_VT</t>
  </si>
  <si>
    <t>Rochester Gas and Electric Corporation</t>
  </si>
  <si>
    <t>Rochester Gas and Electric Corporation_2006_NY</t>
  </si>
  <si>
    <t>Rochester Gas and Electric Corporation_2007_NY</t>
  </si>
  <si>
    <t>Rochester Gas &amp; Electric Corp</t>
  </si>
  <si>
    <t>Rochester Gas &amp; Electric Corp_2008_NY</t>
  </si>
  <si>
    <t>Rochester Gas &amp; Electric Corp_2009_NY</t>
  </si>
  <si>
    <t>Rochester Gas &amp; Electric Corp_2010_NY</t>
  </si>
  <si>
    <t>Rochester Gas &amp; Electric Corp_2011_NY</t>
  </si>
  <si>
    <t>Rochester Gas &amp; Electric Corp_2012_NY</t>
  </si>
  <si>
    <t>Rochester Gas &amp; Electric Corp_2013_NY</t>
  </si>
  <si>
    <t>Rochester Gas &amp; Electric Corp_2014_NY</t>
  </si>
  <si>
    <t>Rochester Gas &amp; Electric Corp_2015_NY</t>
  </si>
  <si>
    <t>Rochester Gas &amp; Electric Corp_2016_NY</t>
  </si>
  <si>
    <t>Rochester Gas &amp; Electric Corp_2017_NY</t>
  </si>
  <si>
    <t>Rochester Gas &amp; Electric Corp_2018_NY</t>
  </si>
  <si>
    <t>Rochester Gas &amp; Electric Corp_2019_NY</t>
  </si>
  <si>
    <t>Rochester Gas &amp; Electric Corp_2020_NY</t>
  </si>
  <si>
    <t>Rockland Electric Co</t>
  </si>
  <si>
    <t>Rockland Electric Co_2006_NJ</t>
  </si>
  <si>
    <t>Rockland Electric Co_2007_NJ</t>
  </si>
  <si>
    <t>Rockland Electric Co_2008_NJ</t>
  </si>
  <si>
    <t>Rockland Electric Co_2009_NJ</t>
  </si>
  <si>
    <t>Rockland Electric Co_2010_NJ</t>
  </si>
  <si>
    <t>Rockland Electric Co_2011_NJ</t>
  </si>
  <si>
    <t>Rockland Electric Co_2012_NJ</t>
  </si>
  <si>
    <t>Rockland Electric Co_2013_NJ</t>
  </si>
  <si>
    <t>Rockland Electric Co_2014_NJ</t>
  </si>
  <si>
    <t>Rockland Electric Co_2015_NJ</t>
  </si>
  <si>
    <t>Rockland Electric Co_2016_NJ</t>
  </si>
  <si>
    <t>Rockland Electric Co_2017_NJ</t>
  </si>
  <si>
    <t>Rockland Electric Co_2018_NJ</t>
  </si>
  <si>
    <t>Rockland Electric Co_2019_NJ</t>
  </si>
  <si>
    <t>Rockland Electric Co_2020_NJ</t>
  </si>
  <si>
    <t>San Diego Gas &amp; Electric Co</t>
  </si>
  <si>
    <t>San Diego Gas &amp; Electric Co_2006_CA</t>
  </si>
  <si>
    <t>San Diego Gas &amp; Electric Co_2007_CA</t>
  </si>
  <si>
    <t>San Diego Gas &amp; Electric Co_2008_CA</t>
  </si>
  <si>
    <t>San Diego Gas &amp; Electric Co_2009_CA</t>
  </si>
  <si>
    <t>San Diego Gas &amp; Electric Co_2010_CA</t>
  </si>
  <si>
    <t>San Diego Gas &amp; Electric Co_2011_CA</t>
  </si>
  <si>
    <t>San Diego Gas &amp; Electric Co_2012_CA</t>
  </si>
  <si>
    <t>San Diego Gas &amp; Electric Co_2013_CA</t>
  </si>
  <si>
    <t>San Diego Gas &amp; Electric Co_2014_CA</t>
  </si>
  <si>
    <t>San Diego Gas &amp; Electric Co_2015_CA</t>
  </si>
  <si>
    <t>San Diego Gas &amp; Electric Co_2016_CA</t>
  </si>
  <si>
    <t>San Diego Gas &amp; Electric Co_2017_CA</t>
  </si>
  <si>
    <t>San Diego Gas &amp; Electric Co_2018_CA</t>
  </si>
  <si>
    <t>San Diego Gas &amp; Electric Co_2019_CA</t>
  </si>
  <si>
    <t>San Diego Gas &amp; Electric Co_2020_CA</t>
  </si>
  <si>
    <t>Sharyland Utilities LP</t>
  </si>
  <si>
    <t>Sharyland Utilities LP_2010_TX</t>
  </si>
  <si>
    <t>Sharyland Utilities LP_2011_TX</t>
  </si>
  <si>
    <t>Sharyland Utilities LP_2012_TX</t>
  </si>
  <si>
    <t>Sharyland Utilities LP_2013_TX</t>
  </si>
  <si>
    <t>Sharyland Utilities LP_2014_TX</t>
  </si>
  <si>
    <t>Sierra Pacific Power Co</t>
  </si>
  <si>
    <t>Sierra Pacific Power Co_2006_CA</t>
  </si>
  <si>
    <t>Sierra Pacific Power Co_2006_NV</t>
  </si>
  <si>
    <t>Sierra Pacific Power Co_2007_CA</t>
  </si>
  <si>
    <t>Sierra Pacific Power Co_2007_NV</t>
  </si>
  <si>
    <t>Sierra Pacific Power Co_2008_CA</t>
  </si>
  <si>
    <t>Sierra Pacific Power Co_2008_NV</t>
  </si>
  <si>
    <t>Sierra Pacific Power Co_2009_CA</t>
  </si>
  <si>
    <t>Sierra Pacific Power Co_2009_NV</t>
  </si>
  <si>
    <t>Sierra Pacific Power Co_2010_CA</t>
  </si>
  <si>
    <t>Sierra Pacific Power Co_2010_NV</t>
  </si>
  <si>
    <t>Sierra Pacific Power Co_2011_NV</t>
  </si>
  <si>
    <t>Sierra Pacific Power Co_2012_NV</t>
  </si>
  <si>
    <t>Sierra Pacific Power Co_2013_NV</t>
  </si>
  <si>
    <t>Sierra Pacific Power Co_2014_NV</t>
  </si>
  <si>
    <t>Sierra Pacific Power Co_2015_NV</t>
  </si>
  <si>
    <t>Sierra Pacific Power Co_2016_NV</t>
  </si>
  <si>
    <t>Sierra Pacific Power Co_2017_NV</t>
  </si>
  <si>
    <t>Sierra Pacific Power Co_2018_NV</t>
  </si>
  <si>
    <t>Sierra Pacific Power Co_2019_NV</t>
  </si>
  <si>
    <t>Sierra Pacific Power Co_2020_NV</t>
  </si>
  <si>
    <t>South Beloit Wtr Gas &amp; Elec Co</t>
  </si>
  <si>
    <t>South Beloit Wtr Gas &amp; Elec Co_2006_IL</t>
  </si>
  <si>
    <t>South Beloit Wtr Gas &amp; Elec Co_2007_IL</t>
  </si>
  <si>
    <t>Southern California Edison Co</t>
  </si>
  <si>
    <t>Southern California Edison Co_2006_CA</t>
  </si>
  <si>
    <t>Southern California Edison Co_2007_CA</t>
  </si>
  <si>
    <t>Southern California Edison Co_2008_CA</t>
  </si>
  <si>
    <t>Southern California Edison Co_2009_CA</t>
  </si>
  <si>
    <t>Southern California Edison Co_2010_CA</t>
  </si>
  <si>
    <t>Southern California Edison Co_2011_CA</t>
  </si>
  <si>
    <t>Southern California Edison Co_2012_CA</t>
  </si>
  <si>
    <t>Southern California Edison Co_2013_CA</t>
  </si>
  <si>
    <t>Southern California Edison Co_2014_CA</t>
  </si>
  <si>
    <t>Southern California Edison Co_2015_CA</t>
  </si>
  <si>
    <t>Southern California Edison Co_2016_CA</t>
  </si>
  <si>
    <t>Southern California Edison Co_2017_CA</t>
  </si>
  <si>
    <t>Southern California Edison Co_2018_CA</t>
  </si>
  <si>
    <t>Southern California Edison Co_2019_CA</t>
  </si>
  <si>
    <t>Southern California Edison Co_2020_CA</t>
  </si>
  <si>
    <t>Southern California Water Co</t>
  </si>
  <si>
    <t>Southern California Water Co_2006_CA</t>
  </si>
  <si>
    <t>Southern California Water Co_2007_CA</t>
  </si>
  <si>
    <t>Southern California Water Co_2008_CA</t>
  </si>
  <si>
    <t>Southern Indiana Gas &amp; Elec Co</t>
  </si>
  <si>
    <t>Southern Indiana Gas &amp; Elec Co_2006_IN</t>
  </si>
  <si>
    <t>Southern Indiana Gas &amp; Elec Co_2007_IN</t>
  </si>
  <si>
    <t>Southern Indiana Gas &amp; Elec Co_2008_IN</t>
  </si>
  <si>
    <t>Southern Indiana Gas &amp; Elec Co_2009_IN</t>
  </si>
  <si>
    <t>Southern Indiana Gas &amp; Elec Co_2010_IN</t>
  </si>
  <si>
    <t>Southern Indiana Gas &amp; Elec Co_2011_IN</t>
  </si>
  <si>
    <t>Southern Indiana Gas &amp; Elec Co_2012_IN</t>
  </si>
  <si>
    <t>Southern Indiana Gas &amp; Elec Co_2013_IN</t>
  </si>
  <si>
    <t>Southern Indiana Gas &amp; Elec Co_2014_IN</t>
  </si>
  <si>
    <t>Southern Indiana Gas &amp; Elec Co_2015_IN</t>
  </si>
  <si>
    <t>Southern Indiana Gas &amp; Elec Co_2016_IN</t>
  </si>
  <si>
    <t>Southern Indiana Gas &amp; Elec Co_2017_IN</t>
  </si>
  <si>
    <t>Southern Indiana Gas &amp; Elec Co_2018_IN</t>
  </si>
  <si>
    <t>Southern Indiana Gas &amp; Elec Co_2019_IN</t>
  </si>
  <si>
    <t>Southern Indiana Gas &amp; Elec Co_2020_IN</t>
  </si>
  <si>
    <t>Southwestern Electric Power Co</t>
  </si>
  <si>
    <t>Southwestern Electric Power Co_2006_AR</t>
  </si>
  <si>
    <t>Southwestern Electric Power Co_2006_LA</t>
  </si>
  <si>
    <t>Southwestern Electric Power Co_2006_TX</t>
  </si>
  <si>
    <t>Southwestern Electric Power Co_2007_AR</t>
  </si>
  <si>
    <t>Southwestern Electric Power Co_2007_LA</t>
  </si>
  <si>
    <t>Southwestern Electric Power Co_2007_TX</t>
  </si>
  <si>
    <t>Southwestern Electric Power Co_2008_AR</t>
  </si>
  <si>
    <t>Southwestern Electric Power Co_2008_LA</t>
  </si>
  <si>
    <t>Southwestern Electric Power Co_2008_TX</t>
  </si>
  <si>
    <t>Southwestern Electric Power Co_2009_AR</t>
  </si>
  <si>
    <t>Southwestern Electric Power Co_2009_LA</t>
  </si>
  <si>
    <t>Southwestern Electric Power Co_2009_TX</t>
  </si>
  <si>
    <t>Southwestern Electric Power Co_2010_AR</t>
  </si>
  <si>
    <t>Southwestern Electric Power Co_2010_LA</t>
  </si>
  <si>
    <t>Southwestern Electric Power Co_2010_TX</t>
  </si>
  <si>
    <t>Southwestern Electric Power Co_2011_AR</t>
  </si>
  <si>
    <t>Southwestern Electric Power Co_2011_LA</t>
  </si>
  <si>
    <t>Southwestern Electric Power Co_2011_TX</t>
  </si>
  <si>
    <t>Southwestern Electric Power Co_2012_AR</t>
  </si>
  <si>
    <t>Southwestern Electric Power Co_2012_LA</t>
  </si>
  <si>
    <t>Southwestern Electric Power Co_2012_TX</t>
  </si>
  <si>
    <t>Southwestern Electric Power Co_2013_AR</t>
  </si>
  <si>
    <t>Southwestern Electric Power Co_2013_LA</t>
  </si>
  <si>
    <t>Southwestern Electric Power Co_2013_TX</t>
  </si>
  <si>
    <t>Southwestern Electric Power Co_2014_AR</t>
  </si>
  <si>
    <t>Southwestern Electric Power Co_2014_LA</t>
  </si>
  <si>
    <t>Southwestern Electric Power Co_2014_TX</t>
  </si>
  <si>
    <t>Southwestern Electric Power Co_2015_AR</t>
  </si>
  <si>
    <t>Southwestern Electric Power Co_2015_LA</t>
  </si>
  <si>
    <t>Southwestern Electric Power Co_2015_TX</t>
  </si>
  <si>
    <t>Southwestern Electric Power Co_2016_AR</t>
  </si>
  <si>
    <t>Southwestern Electric Power Co_2016_LA</t>
  </si>
  <si>
    <t>Southwestern Electric Power Co_2016_TX</t>
  </si>
  <si>
    <t>Southwestern Electric Power Co_2017_AR</t>
  </si>
  <si>
    <t>Southwestern Electric Power Co_2017_LA</t>
  </si>
  <si>
    <t>Southwestern Electric Power Co_2017_TX</t>
  </si>
  <si>
    <t>Southwestern Electric Power Co_2018_AR</t>
  </si>
  <si>
    <t>Southwestern Electric Power Co_2018_LA</t>
  </si>
  <si>
    <t>Southwestern Electric Power Co_2018_TX</t>
  </si>
  <si>
    <t>Southwestern Electric Power Co_2019_AR</t>
  </si>
  <si>
    <t>Southwestern Electric Power Co_2019_LA</t>
  </si>
  <si>
    <t>Southwestern Electric Power Co_2019_TX</t>
  </si>
  <si>
    <t>Southwestern Electric Power Co_2020_AR</t>
  </si>
  <si>
    <t>Southwestern Electric Power Co_2020_LA</t>
  </si>
  <si>
    <t>Southwestern Electric Power Co_2020_TX</t>
  </si>
  <si>
    <t>Southwestern Public Service Co</t>
  </si>
  <si>
    <t>Southwestern Public Service Co_2006_KS</t>
  </si>
  <si>
    <t>Southwestern Public Service Co_2006_NM</t>
  </si>
  <si>
    <t>Southwestern Public Service Co_2006_OK</t>
  </si>
  <si>
    <t>Southwestern Public Service Co_2006_TX</t>
  </si>
  <si>
    <t>Southwestern Public Service Co_2007_NM</t>
  </si>
  <si>
    <t>Southwestern Public Service Co_2007_TX</t>
  </si>
  <si>
    <t>Southwestern Public Service Co_2008_NM</t>
  </si>
  <si>
    <t>Southwestern Public Service Co_2008_TX</t>
  </si>
  <si>
    <t>Southwestern Public Service Co_2009_NM</t>
  </si>
  <si>
    <t>Southwestern Public Service Co_2009_TX</t>
  </si>
  <si>
    <t>Southwestern Public Service Co_2010_NM</t>
  </si>
  <si>
    <t>Southwestern Public Service Co_2010_TX</t>
  </si>
  <si>
    <t>Southwestern Public Service Co_2011_NM</t>
  </si>
  <si>
    <t>Southwestern Public Service Co_2011_TX</t>
  </si>
  <si>
    <t>Southwestern Public Service Co_2012_NM</t>
  </si>
  <si>
    <t>Southwestern Public Service Co_2012_TX</t>
  </si>
  <si>
    <t>Southwestern Public Service Co_2013_NM</t>
  </si>
  <si>
    <t>Southwestern Public Service Co_2013_TX</t>
  </si>
  <si>
    <t>Southwestern Public Service Co_2014_NM</t>
  </si>
  <si>
    <t>Southwestern Public Service Co_2014_TX</t>
  </si>
  <si>
    <t>Southwestern Public Service Co_2015_NM</t>
  </si>
  <si>
    <t>Southwestern Public Service Co_2015_TX</t>
  </si>
  <si>
    <t>Southwestern Public Service Co_2016_NM</t>
  </si>
  <si>
    <t>Southwestern Public Service Co_2016_TX</t>
  </si>
  <si>
    <t>Southwestern Public Service Co_2017_NM</t>
  </si>
  <si>
    <t>Southwestern Public Service Co_2017_TX</t>
  </si>
  <si>
    <t>Southwestern Public Service Co_2018_NM</t>
  </si>
  <si>
    <t>Southwestern Public Service Co_2018_TX</t>
  </si>
  <si>
    <t>Southwestern Public Service Co_2019_NM</t>
  </si>
  <si>
    <t>Southwestern Public Service Co_2019_TX</t>
  </si>
  <si>
    <t>Southwestern Public Service Co_2020_NM</t>
  </si>
  <si>
    <t>Southwestern Public Service Co_2020_TX</t>
  </si>
  <si>
    <t>Superior Water, Light and Power Co</t>
  </si>
  <si>
    <t>Superior Water, Light and Power Co_2006_WI</t>
  </si>
  <si>
    <t>Superior Water, Light and Power Company</t>
  </si>
  <si>
    <t>Superior Water, Light and Power Company_2007_WI</t>
  </si>
  <si>
    <t>Superior Water, Light and Power Co_2008_WI</t>
  </si>
  <si>
    <t>Superior Water, Light and Power Co_2009_WI</t>
  </si>
  <si>
    <t>Superior Water, Light and Power Co_2010_WI</t>
  </si>
  <si>
    <t>Superior Water and Light Co</t>
  </si>
  <si>
    <t>Superior Water and Light Co_2011_WI</t>
  </si>
  <si>
    <t>Superior Water and Light Co_2012_WI</t>
  </si>
  <si>
    <t>Superior Water and Light Co_2013_WI</t>
  </si>
  <si>
    <t>Superior Water and Light Co_2014_WI</t>
  </si>
  <si>
    <t>Superior Water and Light Co_2015_WI</t>
  </si>
  <si>
    <t>Superior Water and Light Co_2016_WI</t>
  </si>
  <si>
    <t>Superior Water, Light and Power Co_2017_WI</t>
  </si>
  <si>
    <t>Superior Water and Light Co_2018_WI</t>
  </si>
  <si>
    <t>Superior Water and Light Co_2019_WI</t>
  </si>
  <si>
    <t>Superior Water and Light Co_2020_WI</t>
  </si>
  <si>
    <t>Tampa Electric Co</t>
  </si>
  <si>
    <t>Tampa Electric Co_2006_FL</t>
  </si>
  <si>
    <t>Tampa Electric Co_2007_FL</t>
  </si>
  <si>
    <t>Tampa Electric Co_2008_FL</t>
  </si>
  <si>
    <t>Tampa Electric Co_2009_FL</t>
  </si>
  <si>
    <t>Tampa Electric Co_2010_FL</t>
  </si>
  <si>
    <t>Tampa Electric Co_2011_FL</t>
  </si>
  <si>
    <t>Tampa Electric Co_2012_FL</t>
  </si>
  <si>
    <t>Tampa Electric Co_2013_FL</t>
  </si>
  <si>
    <t>Tampa Electric Co_2014_FL</t>
  </si>
  <si>
    <t>Tampa Electric Co_2015_FL</t>
  </si>
  <si>
    <t>Tampa Electric Co_2016_FL</t>
  </si>
  <si>
    <t>Tampa Electric Co_2017_FL</t>
  </si>
  <si>
    <t>Tampa Electric Co_2018_FL</t>
  </si>
  <si>
    <t>Tampa Electric Co_2019_FL</t>
  </si>
  <si>
    <t>Tampa Electric Co_2020_FL</t>
  </si>
  <si>
    <t>Tanana Power Co Inc</t>
  </si>
  <si>
    <t>Tanana Power Co Inc_2006_AK</t>
  </si>
  <si>
    <t>Tanana Power Co Inc_2007_AK</t>
  </si>
  <si>
    <t>Tanana Power Co Inc_2008_AK</t>
  </si>
  <si>
    <t>Tanana Power Co Inc_2009_AK</t>
  </si>
  <si>
    <t>Tanana Power Co Inc_2010_AK</t>
  </si>
  <si>
    <t>Tanana Power Co Inc_2011_AK</t>
  </si>
  <si>
    <t>Tanana Power Co Inc_2019_AK</t>
  </si>
  <si>
    <t>TDX Manley Generating LLC</t>
  </si>
  <si>
    <t>TDX Manley Generating LLC_2019_AK</t>
  </si>
  <si>
    <t>TDX North Slope Generating Co</t>
  </si>
  <si>
    <t>TDX North Slope Generating Co_2006_AK</t>
  </si>
  <si>
    <t>TDX North Slope Generating Co_2007_AK</t>
  </si>
  <si>
    <t>TDX North Slope Generating Co_2009_AK</t>
  </si>
  <si>
    <t>TDX North Slope Generating Co_2010_AK</t>
  </si>
  <si>
    <t>TDX North Slope Generating Co_2011_AK</t>
  </si>
  <si>
    <t>TDX North Slope Generating Co_2012_AK</t>
  </si>
  <si>
    <t>TDX North Slope Generating Co_2013_AK</t>
  </si>
  <si>
    <t>TDX North Slope Generating Co_2014_AK</t>
  </si>
  <si>
    <t>TDX North Slope Generating Co_2015_AK</t>
  </si>
  <si>
    <t>TDX North Slope Generating Co_2016_AK</t>
  </si>
  <si>
    <t>TDX North Slope Generating Co_2017_AK</t>
  </si>
  <si>
    <t>TDX North Slope Generating Co_2018_AK</t>
  </si>
  <si>
    <t>TDX North Slope Generating Co_2019_AK</t>
  </si>
  <si>
    <t>TDX North Slope Generating Co_2020_AK</t>
  </si>
  <si>
    <t>Texas-New Mexico Power Co</t>
  </si>
  <si>
    <t>Texas-New Mexico Power Co_2006_NM</t>
  </si>
  <si>
    <t>Toledo Edison Co</t>
  </si>
  <si>
    <t>Toledo Edison Co_2006_OH</t>
  </si>
  <si>
    <t>Toledo Edison Co_2007_OH</t>
  </si>
  <si>
    <t>The Toledo Edison Co</t>
  </si>
  <si>
    <t>The Toledo Edison Co_2008_OH</t>
  </si>
  <si>
    <t>The Toledo Edison Co_2009_OH</t>
  </si>
  <si>
    <t>The Toledo Edison Co_2010_OH</t>
  </si>
  <si>
    <t>The Toledo Edison Co_2011_OH</t>
  </si>
  <si>
    <t>The Toledo Edison Co_2012_OH</t>
  </si>
  <si>
    <t>The Toledo Edison Co_2013_OH</t>
  </si>
  <si>
    <t>The Toledo Edison Co_2014_OH</t>
  </si>
  <si>
    <t>The Toledo Edison Co_2015_OH</t>
  </si>
  <si>
    <t>The Toledo Edison Co_2016_OH</t>
  </si>
  <si>
    <t>The Toledo Edison Co_2017_OH</t>
  </si>
  <si>
    <t>The Toledo Edison Co_2018_OH</t>
  </si>
  <si>
    <t>The Toledo Edison Co_2019_OH</t>
  </si>
  <si>
    <t>The Toledo Edison Co_2020_OH</t>
  </si>
  <si>
    <t>Tucson Electric Power Co</t>
  </si>
  <si>
    <t>Tucson Electric Power Co_2006_AZ</t>
  </si>
  <si>
    <t>Tucson Electric Power Co_2007_AZ</t>
  </si>
  <si>
    <t>Tucson Electric Power Co_2008_AZ</t>
  </si>
  <si>
    <t>Tucson Electric Power Co_2009_AZ</t>
  </si>
  <si>
    <t>Tucson Electric Power Co_2010_AZ</t>
  </si>
  <si>
    <t>Tucson Electric Power Co_2011_AZ</t>
  </si>
  <si>
    <t>Tucson Electric Power Co_2012_AZ</t>
  </si>
  <si>
    <t>Tucson Electric Power Co_2013_AZ</t>
  </si>
  <si>
    <t>Tucson Electric Power Co_2014_AZ</t>
  </si>
  <si>
    <t>Tucson Electric Power Co_2015_AZ</t>
  </si>
  <si>
    <t>Tucson Electric Power Co_2016_AZ</t>
  </si>
  <si>
    <t>Tucson Electric Power Co_2017_AZ</t>
  </si>
  <si>
    <t>Tucson Electric Power Co_2018_AZ</t>
  </si>
  <si>
    <t>Tucson Electric Power Co_2019_AZ</t>
  </si>
  <si>
    <t>Tucson Electric Power Co_2020_AZ</t>
  </si>
  <si>
    <t>UGI Utilities, Inc</t>
  </si>
  <si>
    <t>UGI Utilities, Inc_2006_PA</t>
  </si>
  <si>
    <t>UGI Utilities, Inc_2007_PA</t>
  </si>
  <si>
    <t>UGI Utilities, Inc_2008_PA</t>
  </si>
  <si>
    <t>UGI Utilities, Inc_2009_PA</t>
  </si>
  <si>
    <t>UGI Utilities, Inc_2010_PA</t>
  </si>
  <si>
    <t>UGI Utilities, Inc_2011_PA</t>
  </si>
  <si>
    <t>UGI Utilities, Inc_2012_PA</t>
  </si>
  <si>
    <t>UGI Utilities, Inc_2013_PA</t>
  </si>
  <si>
    <t>UGI Utilities, Inc_2014_PA</t>
  </si>
  <si>
    <t>UGI Utilities, Inc_2015_PA</t>
  </si>
  <si>
    <t>UGI Utilities, Inc_2016_PA</t>
  </si>
  <si>
    <t>UGI Utilities, Inc_2017_PA</t>
  </si>
  <si>
    <t>UGI Utilities, Inc_2018_PA</t>
  </si>
  <si>
    <t>UGI Utilities, Inc_2019_PA</t>
  </si>
  <si>
    <t>UGI Utilities, Inc_2020_PA</t>
  </si>
  <si>
    <t>Union Electric Co</t>
  </si>
  <si>
    <t>Union Electric Co_2006_MO</t>
  </si>
  <si>
    <t>Union Electric Co_2007_MO</t>
  </si>
  <si>
    <t>Union Electric Co_2008_MO</t>
  </si>
  <si>
    <t>Union Electric Co_2009_MO</t>
  </si>
  <si>
    <t>Union Electric Co_2010_MO</t>
  </si>
  <si>
    <t>Union Electric Co - (MO)</t>
  </si>
  <si>
    <t>Union Electric Co - (MO)_2011_MO</t>
  </si>
  <si>
    <t>Union Electric Co - (MO)_2012_MO</t>
  </si>
  <si>
    <t>Union Electric Co - (MO)_2013_MO</t>
  </si>
  <si>
    <t>Union Electric Co - (MO)_2014_MO</t>
  </si>
  <si>
    <t>Union Electric Co - (MO)_2015_MO</t>
  </si>
  <si>
    <t>Union Electric Co - (MO)_2016_MO</t>
  </si>
  <si>
    <t>Union Electric Co - (MO)_2017_MO</t>
  </si>
  <si>
    <t>Union Electric Co - (MO)_2018_MO</t>
  </si>
  <si>
    <t>Union Electric Co - (MO)_2019_MO</t>
  </si>
  <si>
    <t>Union Electric Co - (MO)_2020_MO</t>
  </si>
  <si>
    <t>Union Light Heat &amp; Power Co</t>
  </si>
  <si>
    <t>Union Light Heat &amp; Power Co_2006_KY</t>
  </si>
  <si>
    <t>Union Light Heat &amp; Power Co_2007_KY</t>
  </si>
  <si>
    <t>Union Power Co</t>
  </si>
  <si>
    <t>Union Power Co_2006_WV</t>
  </si>
  <si>
    <t>Union Power Co_2007_WV</t>
  </si>
  <si>
    <t>Union Power Co_2008_WV</t>
  </si>
  <si>
    <t>Union Power Co_2009_WV</t>
  </si>
  <si>
    <t>United Illuminating Co</t>
  </si>
  <si>
    <t>United Illuminating Co_2006_CT</t>
  </si>
  <si>
    <t>United Illuminating Co_2007_CT</t>
  </si>
  <si>
    <t>United Illuminating Co_2008_CT</t>
  </si>
  <si>
    <t>United Illuminating Co_2009_CT</t>
  </si>
  <si>
    <t>United Illuminating Co_2010_CT</t>
  </si>
  <si>
    <t>United Illuminating Co_2011_CT</t>
  </si>
  <si>
    <t>United Illuminating Co_2012_CT</t>
  </si>
  <si>
    <t>United Illuminating Co_2013_CT</t>
  </si>
  <si>
    <t>United Illuminating Co_2014_CT</t>
  </si>
  <si>
    <t>United Illuminating Co_2015_CT</t>
  </si>
  <si>
    <t>United Illuminating Co_2016_CT</t>
  </si>
  <si>
    <t>United Illuminating Co_2017_CT</t>
  </si>
  <si>
    <t>United Illuminating Co_2018_CT</t>
  </si>
  <si>
    <t>United Illuminating Co_2019_CT</t>
  </si>
  <si>
    <t>United Illuminating Co_2020_CT</t>
  </si>
  <si>
    <t>United Light and Power Co</t>
  </si>
  <si>
    <t>United Light and Power Co_2006_WV</t>
  </si>
  <si>
    <t>United Light &amp; Power Co</t>
  </si>
  <si>
    <t>United Light &amp; Power Co_2007_WV</t>
  </si>
  <si>
    <t>Unitil Energy Systems</t>
  </si>
  <si>
    <t>Unitil Energy Systems_2006_NH</t>
  </si>
  <si>
    <t>Unitil Energy Systems_2007_NH</t>
  </si>
  <si>
    <t>Unitil Energy Systems_2008_NH</t>
  </si>
  <si>
    <t>Unitil Energy Systems_2009_NH</t>
  </si>
  <si>
    <t>Unitil Energy Systems_2010_NH</t>
  </si>
  <si>
    <t>Unitil Energy Systems_2011_NH</t>
  </si>
  <si>
    <t>Unitil Energy Systems_2012_NH</t>
  </si>
  <si>
    <t>Unitil Energy Systems_2013_NH</t>
  </si>
  <si>
    <t>Unitil Energy Systems_2014_NH</t>
  </si>
  <si>
    <t>Unitil Energy Systems_2015_NH</t>
  </si>
  <si>
    <t>Unitil Energy Systems_2016_NH</t>
  </si>
  <si>
    <t>Unitil Energy Systems_2017_NH</t>
  </si>
  <si>
    <t>Unitil Energy Systems_2018_NH</t>
  </si>
  <si>
    <t>Unitil Energy Systems_2019_NH</t>
  </si>
  <si>
    <t>Unitil Energy Systems_2020_NH</t>
  </si>
  <si>
    <t>UNS Electric, Inc</t>
  </si>
  <si>
    <t>UNS Electric, Inc_2006_AZ</t>
  </si>
  <si>
    <t>UNS Electric Inc</t>
  </si>
  <si>
    <t>UNS Electric Inc_2007_AZ</t>
  </si>
  <si>
    <t>UNS Electric, Inc_2008_AZ</t>
  </si>
  <si>
    <t>UNS Electric, Inc_2009_AZ</t>
  </si>
  <si>
    <t>UNS Electric, Inc_2010_AZ</t>
  </si>
  <si>
    <t>UNS Electric, Inc_2011_AZ</t>
  </si>
  <si>
    <t>UNS Electric, Inc_2012_AZ</t>
  </si>
  <si>
    <t>UNS Electric, Inc_2013_AZ</t>
  </si>
  <si>
    <t>UNS Electric, Inc_2014_AZ</t>
  </si>
  <si>
    <t>UNS Electric, Inc_2015_AZ</t>
  </si>
  <si>
    <t>UNS Electric, Inc_2016_AZ</t>
  </si>
  <si>
    <t>UNS Electric, Inc_2017_AZ</t>
  </si>
  <si>
    <t>UNS Electric, Inc_2018_AZ</t>
  </si>
  <si>
    <t>UNS Electric, Inc_2019_AZ</t>
  </si>
  <si>
    <t>UNS Electric, Inc_2020_AZ</t>
  </si>
  <si>
    <t>Upper Michigan Energy Resources Corp.</t>
  </si>
  <si>
    <t>Upper Michigan Energy Resources Corp._2017_MI</t>
  </si>
  <si>
    <t>Upper Michigan Energy Resources Corp._2018_MI</t>
  </si>
  <si>
    <t>Upper Michigan Energy Resources Corp._2019_MI</t>
  </si>
  <si>
    <t>Upper Michigan Energy Resources Corp._2020_MI</t>
  </si>
  <si>
    <t>Upper Peninsula Power Co</t>
  </si>
  <si>
    <t>Upper Peninsula Power Co_2006_MI</t>
  </si>
  <si>
    <t>Upper Peninsula Power Co_2007_MI</t>
  </si>
  <si>
    <t>Upper Peninsula Power Co_2008_MI</t>
  </si>
  <si>
    <t>Upper Peninsula Power Co_2009_MI</t>
  </si>
  <si>
    <t>Upper Peninsula Power Co_2010_MI</t>
  </si>
  <si>
    <t>Upper Peninsula Power Co_2011_MI</t>
  </si>
  <si>
    <t>Upper Peninsula Power Co_2012_MI</t>
  </si>
  <si>
    <t>Upper Peninsula Power Co_2013_MI</t>
  </si>
  <si>
    <t>Upper Peninsula Power Co_2014_MI</t>
  </si>
  <si>
    <t>Upper Peninsula Power Company</t>
  </si>
  <si>
    <t>Upper Peninsula Power Company_2015_MI</t>
  </si>
  <si>
    <t>Upper Peninsula Power Company_2016_MI</t>
  </si>
  <si>
    <t>Upper Peninsula Power Company_2017_MI</t>
  </si>
  <si>
    <t>Upper Peninsula Power Company_2018_MI</t>
  </si>
  <si>
    <t>Upper Peninsula Power Company_2019_MI</t>
  </si>
  <si>
    <t>Upper Peninsula Power Company_2020_MI</t>
  </si>
  <si>
    <t>Versant Power</t>
  </si>
  <si>
    <t>Versant Power_2019_ME</t>
  </si>
  <si>
    <t>Versant Power_2020_ME</t>
  </si>
  <si>
    <t>Virginia Electric &amp; Power Co</t>
  </si>
  <si>
    <t>Virginia Electric &amp; Power Co_2006_NC</t>
  </si>
  <si>
    <t>Virginia Electric &amp; Power Co_2006_VA</t>
  </si>
  <si>
    <t>Virginia Electric &amp; Power Co_2007_NC</t>
  </si>
  <si>
    <t>Virginia Electric &amp; Power Co_2007_VA</t>
  </si>
  <si>
    <t>Virginia Electric &amp; Power Co_2008_NC</t>
  </si>
  <si>
    <t>Virginia Electric &amp; Power Co_2008_VA</t>
  </si>
  <si>
    <t>Virginia Electric &amp; Power Co_2009_NC</t>
  </si>
  <si>
    <t>Virginia Electric &amp; Power Co_2009_VA</t>
  </si>
  <si>
    <t>Virginia Electric &amp; Power Co_2010_NC</t>
  </si>
  <si>
    <t>Virginia Electric &amp; Power Co_2010_VA</t>
  </si>
  <si>
    <t>Virginia Electric &amp; Power Co_2011_NC</t>
  </si>
  <si>
    <t>Virginia Electric &amp; Power Co_2011_VA</t>
  </si>
  <si>
    <t>Virginia Electric &amp; Power Co_2012_NC</t>
  </si>
  <si>
    <t>Virginia Electric &amp; Power Co_2012_VA</t>
  </si>
  <si>
    <t>Virginia Electric &amp; Power Co_2013_NC</t>
  </si>
  <si>
    <t>Virginia Electric &amp; Power Co_2013_VA</t>
  </si>
  <si>
    <t>Virginia Electric &amp; Power Co_2014_NC</t>
  </si>
  <si>
    <t>Virginia Electric &amp; Power Co_2014_VA</t>
  </si>
  <si>
    <t>Virginia Electric &amp; Power Co_2015_NC</t>
  </si>
  <si>
    <t>Virginia Electric &amp; Power Co_2015_VA</t>
  </si>
  <si>
    <t>Virginia Electric &amp; Power Co_2016_NC</t>
  </si>
  <si>
    <t>Virginia Electric &amp; Power Co_2016_VA</t>
  </si>
  <si>
    <t>Virginia Electric &amp; Power Co_2017_NC</t>
  </si>
  <si>
    <t>Virginia Electric &amp; Power Co_2017_VA</t>
  </si>
  <si>
    <t>Virginia Electric &amp; Power Co_2018_NC</t>
  </si>
  <si>
    <t>Virginia Electric &amp; Power Co_2018_VA</t>
  </si>
  <si>
    <t>Virginia Electric &amp; Power Co_2019_NC</t>
  </si>
  <si>
    <t>Virginia Electric &amp; Power Co_2019_VA</t>
  </si>
  <si>
    <t>Virginia Electric &amp; Power Co_2020_NC</t>
  </si>
  <si>
    <t>Virginia Electric &amp; Power Co_2020_VA</t>
  </si>
  <si>
    <t>War Light and Power Co</t>
  </si>
  <si>
    <t>War Light and Power Co_2006_WV</t>
  </si>
  <si>
    <t>War Light &amp; Power Co</t>
  </si>
  <si>
    <t>War Light &amp; Power Co_2007_WV</t>
  </si>
  <si>
    <t>Wellsborough Electric Co</t>
  </si>
  <si>
    <t>Wellsborough Electric Co_2006_PA</t>
  </si>
  <si>
    <t>Wellsborough Electric Co_2007_PA</t>
  </si>
  <si>
    <t>Wellsborough Electric Co_2008_PA</t>
  </si>
  <si>
    <t>Wellsborough Electric Co_2009_PA</t>
  </si>
  <si>
    <t>Wellsborough Electric Co_2010_PA</t>
  </si>
  <si>
    <t>Wellsborough Electric Co_2011_PA</t>
  </si>
  <si>
    <t>Wellsborough Electric Co_2012_PA</t>
  </si>
  <si>
    <t>Wellsborough Electric Co_2013_PA</t>
  </si>
  <si>
    <t>Wellsborough Electric Co_2014_PA</t>
  </si>
  <si>
    <t>Wellsborough Electric Co_2015_PA</t>
  </si>
  <si>
    <t>Wellsborough Electric Co_2016_PA</t>
  </si>
  <si>
    <t>Wellsborough Electric Co_2017_PA</t>
  </si>
  <si>
    <t>Wellsborough Electric Co_2018_PA</t>
  </si>
  <si>
    <t>Wellsborough Electric Co_2019_PA</t>
  </si>
  <si>
    <t>Wellsborough Electric Co_2020_PA</t>
  </si>
  <si>
    <t>West Penn Power Co</t>
  </si>
  <si>
    <t>West Penn Power Co_2006_PA</t>
  </si>
  <si>
    <t>West Penn Power Co_2007_PA</t>
  </si>
  <si>
    <t>West Penn Power Co_2008_PA</t>
  </si>
  <si>
    <t>West Penn Power Co_2009_PA</t>
  </si>
  <si>
    <t>West Penn Power Co_2010_PA</t>
  </si>
  <si>
    <t>West Penn Power Company</t>
  </si>
  <si>
    <t>West Penn Power Company_2011_PA</t>
  </si>
  <si>
    <t>West Penn Power Company_2012_PA</t>
  </si>
  <si>
    <t>West Penn Power Company_2013_PA</t>
  </si>
  <si>
    <t>West Penn Power Company_2014_PA</t>
  </si>
  <si>
    <t>West Penn Power Company_2015_PA</t>
  </si>
  <si>
    <t>West Penn Power Company_2016_PA</t>
  </si>
  <si>
    <t>West Penn Power Co_2017_PA</t>
  </si>
  <si>
    <t>West Penn Power Company_2018_PA</t>
  </si>
  <si>
    <t>West Penn Power Company_2019_PA</t>
  </si>
  <si>
    <t>West Penn Power Company_2020_PA</t>
  </si>
  <si>
    <t>Westar Energy Inc</t>
  </si>
  <si>
    <t>Westar Energy Inc_2006_KS</t>
  </si>
  <si>
    <t>Westar Energy Inc_2007_KS</t>
  </si>
  <si>
    <t>Westar Energy Inc_2008_KS</t>
  </si>
  <si>
    <t>Westar Energy Inc_2009_KS</t>
  </si>
  <si>
    <t>Westar Energy Inc_2010_KS</t>
  </si>
  <si>
    <t>Westar Energy Inc_2011_KS</t>
  </si>
  <si>
    <t>Westar Energy Inc_2012_KS</t>
  </si>
  <si>
    <t>Westar Energy Inc_2013_KS</t>
  </si>
  <si>
    <t>Westar Energy Inc_2014_KS</t>
  </si>
  <si>
    <t>Westar Energy Inc_2015_KS</t>
  </si>
  <si>
    <t>Westar Energy Inc_2016_KS</t>
  </si>
  <si>
    <t>Westar Energy Inc_2017_KS</t>
  </si>
  <si>
    <t>Westar Energy Inc_2018_KS</t>
  </si>
  <si>
    <t>Western Massachusetts Elec Co</t>
  </si>
  <si>
    <t>Western Massachusetts Elec Co_2006_MA</t>
  </si>
  <si>
    <t>Western Massachusetts Elec Co_2007_MA</t>
  </si>
  <si>
    <t>Western Massachusetts Elec Co_2008_MA</t>
  </si>
  <si>
    <t>Western Massachusetts Elec Co_2009_MA</t>
  </si>
  <si>
    <t>Western Massachusetts Elec Co_2010_MA</t>
  </si>
  <si>
    <t>Western Massachusetts Elec Co_2011_MA</t>
  </si>
  <si>
    <t>Western Massachusetts Elec Co_2012_MA</t>
  </si>
  <si>
    <t>Western Massachusetts Electric Company</t>
  </si>
  <si>
    <t>Western Massachusetts Electric Company_2013_MA</t>
  </si>
  <si>
    <t>Western Massachusetts Electric Company_2014_MA</t>
  </si>
  <si>
    <t>Western Massachusetts Electric Company_2015_MA</t>
  </si>
  <si>
    <t>Western Massachusetts Electric Company_2016_MA</t>
  </si>
  <si>
    <t>Western Massachusetts Electric Company_2017_MA</t>
  </si>
  <si>
    <t>Westfield Electric Co</t>
  </si>
  <si>
    <t>Westfield Electric Co_2006_WI</t>
  </si>
  <si>
    <t>Westfield Electric Co_2007_WI</t>
  </si>
  <si>
    <t>Westfield Electric Co_2008_WI</t>
  </si>
  <si>
    <t>Westfield Electric Co_2009_WI</t>
  </si>
  <si>
    <t>Westfield Electric Co_2010_WI</t>
  </si>
  <si>
    <t>Westfield Electric Company</t>
  </si>
  <si>
    <t>Westfield Electric Company_2011_WI</t>
  </si>
  <si>
    <t>Westfield Electric Company_2012_WI</t>
  </si>
  <si>
    <t>Westfield Electric Company_2013_WI</t>
  </si>
  <si>
    <t>Westfield Electric Company_2014_WI</t>
  </si>
  <si>
    <t>Westfield Electric Company_2015_WI</t>
  </si>
  <si>
    <t>Westfield Electric Company_2016_WI</t>
  </si>
  <si>
    <t>Westfield Electric Co_2017_WI</t>
  </si>
  <si>
    <t>Westfield Electric Company_2018_WI</t>
  </si>
  <si>
    <t>Westfield Electric Company_2019_WI</t>
  </si>
  <si>
    <t>Westfield Electric Company_2020_WI</t>
  </si>
  <si>
    <t>Wheeling Power Co</t>
  </si>
  <si>
    <t>Wheeling Power Co_2006_WV</t>
  </si>
  <si>
    <t>Wheeling Power Co_2007_WV</t>
  </si>
  <si>
    <t>Wheeling Power Co_2008_WV</t>
  </si>
  <si>
    <t>Wheeling Power Co_2009_WV</t>
  </si>
  <si>
    <t>Wheeling Power Co_2010_WV</t>
  </si>
  <si>
    <t>Wheeling Power Co_2011_WV</t>
  </si>
  <si>
    <t>Wheeling Power Co_2012_WV</t>
  </si>
  <si>
    <t>Wheeling Power Co_2013_WV</t>
  </si>
  <si>
    <t>Wheeling Power Co_2014_WV</t>
  </si>
  <si>
    <t>Wheeling Power Co_2015_WV</t>
  </si>
  <si>
    <t>Wheeling Power Co_2016_WV</t>
  </si>
  <si>
    <t>Wheeling Power Co_2017_WV</t>
  </si>
  <si>
    <t>Wheeling Power Co_2018_WV</t>
  </si>
  <si>
    <t>Wheeling Power Co_2019_WV</t>
  </si>
  <si>
    <t>Wheeling Power Co_2020_WV</t>
  </si>
  <si>
    <t>Wisconsin Electric Power Co</t>
  </si>
  <si>
    <t>Wisconsin Electric Power Co_2006_MI</t>
  </si>
  <si>
    <t>Wisconsin Electric Power Co_2006_WI</t>
  </si>
  <si>
    <t>Wisconsin Electric Power Co_2007_MI</t>
  </si>
  <si>
    <t>Wisconsin Electric Power Co_2007_WI</t>
  </si>
  <si>
    <t>Wisconsin Electric Power Co_2008_MI</t>
  </si>
  <si>
    <t>Wisconsin Electric Power Co_2008_WI</t>
  </si>
  <si>
    <t>Wisconsin Electric Power Co_2009_MI</t>
  </si>
  <si>
    <t>Wisconsin Electric Power Co_2009_WI</t>
  </si>
  <si>
    <t>Wisconsin Electric Power Co_2010_MI</t>
  </si>
  <si>
    <t>Wisconsin Electric Power Co_2010_WI</t>
  </si>
  <si>
    <t>Wisconsin Electric Power Co_2011_MI</t>
  </si>
  <si>
    <t>Wisconsin Electric Power Co_2011_WI</t>
  </si>
  <si>
    <t>Wisconsin Electric Power Co_2012_MI</t>
  </si>
  <si>
    <t>Wisconsin Electric Power Co_2012_WI</t>
  </si>
  <si>
    <t>Wisconsin Electric Power Co_2013_MI</t>
  </si>
  <si>
    <t>Wisconsin Electric Power Co_2013_WI</t>
  </si>
  <si>
    <t>Wisconsin Electric Power Co_2014_MI</t>
  </si>
  <si>
    <t>Wisconsin Electric Power Co_2014_WI</t>
  </si>
  <si>
    <t>Wisconsin Electric Power Co_2015_MI</t>
  </si>
  <si>
    <t>Wisconsin Electric Power Co_2015_WI</t>
  </si>
  <si>
    <t>Wisconsin Electric Power Co_2016_MI</t>
  </si>
  <si>
    <t>Wisconsin Electric Power Co_2016_WI</t>
  </si>
  <si>
    <t>Wisconsin Electric Power Co_2017_MI</t>
  </si>
  <si>
    <t>Wisconsin Electric Power Co_2017_WI</t>
  </si>
  <si>
    <t>Wisconsin Electric Power Co_2018_MI</t>
  </si>
  <si>
    <t>Wisconsin Electric Power Co_2018_WI</t>
  </si>
  <si>
    <t>Wisconsin Electric Power Co_2019_MI</t>
  </si>
  <si>
    <t>Wisconsin Electric Power Co_2019_WI</t>
  </si>
  <si>
    <t>Wisconsin Electric Power Co_2020_WI</t>
  </si>
  <si>
    <t>Wisconsin Power &amp; Light Co</t>
  </si>
  <si>
    <t>Wisconsin Power &amp; Light Co_2006_WI</t>
  </si>
  <si>
    <t>Wisconsin Power &amp; Light Co_2007_WI</t>
  </si>
  <si>
    <t>Wisconsin Power &amp; Light Co_2008_WI</t>
  </si>
  <si>
    <t>Wisconsin Power &amp; Light Co_2009_WI</t>
  </si>
  <si>
    <t>Wisconsin Power &amp; Light Co_2010_WI</t>
  </si>
  <si>
    <t>Wisconsin Power &amp; Light Co_2011_WI</t>
  </si>
  <si>
    <t>Wisconsin Power &amp; Light Co_2012_WI</t>
  </si>
  <si>
    <t>Wisconsin Power &amp; Light Co_2013_WI</t>
  </si>
  <si>
    <t>Wisconsin Power &amp; Light Co_2014_WI</t>
  </si>
  <si>
    <t>Wisconsin Power &amp; Light Co_2015_WI</t>
  </si>
  <si>
    <t>Wisconsin Power &amp; Light Co_2016_WI</t>
  </si>
  <si>
    <t>Wisconsin Power &amp; Light Co_2017_WI</t>
  </si>
  <si>
    <t>Wisconsin Power &amp; Light Co_2018_WI</t>
  </si>
  <si>
    <t>Wisconsin Power &amp; Light Co_2019_WI</t>
  </si>
  <si>
    <t>Wisconsin Power &amp; Light Co_2020_WI</t>
  </si>
  <si>
    <t>Wisconsin Public Service Corp</t>
  </si>
  <si>
    <t>Wisconsin Public Service Corp_2006_MI</t>
  </si>
  <si>
    <t>Wisconsin Public Service Corp_2006_WI</t>
  </si>
  <si>
    <t>Wisconsin Public Service Corp_2007_MI</t>
  </si>
  <si>
    <t>Wisconsin Public Service Corp_2007_WI</t>
  </si>
  <si>
    <t>Wisconsin Public Service Corp_2008_MI</t>
  </si>
  <si>
    <t>Wisconsin Public Service Corp_2008_WI</t>
  </si>
  <si>
    <t>Wisconsin Public Service Corp_2009_MI</t>
  </si>
  <si>
    <t>Wisconsin Public Service Corp_2009_WI</t>
  </si>
  <si>
    <t>Wisconsin Public Service Corp_2010_MI</t>
  </si>
  <si>
    <t>Wisconsin Public Service Corp_2010_WI</t>
  </si>
  <si>
    <t>Wisconsin Public Service Corp_2011_MI</t>
  </si>
  <si>
    <t>Wisconsin Public Service Corp_2011_WI</t>
  </si>
  <si>
    <t>Wisconsin Public Service Corp_2012_MI</t>
  </si>
  <si>
    <t>Wisconsin Public Service Corp_2012_WI</t>
  </si>
  <si>
    <t>Wisconsin Public Service Corp_2013_MI</t>
  </si>
  <si>
    <t>Wisconsin Public Service Corp_2013_WI</t>
  </si>
  <si>
    <t>Wisconsin Public Service Corp_2014_MI</t>
  </si>
  <si>
    <t>Wisconsin Public Service Corp_2014_WI</t>
  </si>
  <si>
    <t>Wisconsin Public Service Corp_2015_MI</t>
  </si>
  <si>
    <t>Wisconsin Public Service Corp_2015_WI</t>
  </si>
  <si>
    <t>Wisconsin Public Service Corp_2016_MI</t>
  </si>
  <si>
    <t>Wisconsin Public Service Corp_2016_WI</t>
  </si>
  <si>
    <t>Wisconsin Public Service Corp_2017_WI</t>
  </si>
  <si>
    <t>Wisconsin Public Service Corp_2018_WI</t>
  </si>
  <si>
    <t>Wisconsin Public Service Corp_2019_WI</t>
  </si>
  <si>
    <t>Wisconsin Public Service Corp_2020_WI</t>
  </si>
  <si>
    <t>Duke Energy Progress (Merged)</t>
  </si>
  <si>
    <t>Otter_Tail_Co</t>
  </si>
  <si>
    <t>Pacific_Gas_Elec_Co</t>
  </si>
  <si>
    <t>Pennsylvania_Co</t>
  </si>
  <si>
    <t>Paxson_Inn_Lodge</t>
  </si>
  <si>
    <t>PECO_Co</t>
  </si>
  <si>
    <t>Pelican_Utility</t>
  </si>
  <si>
    <t>Pennsylvania_Elec_Co</t>
  </si>
  <si>
    <t>Potomac_Edison_Co</t>
  </si>
  <si>
    <t>Potomac_Elec_Co</t>
  </si>
  <si>
    <t>Pike_County_Light_Co</t>
  </si>
  <si>
    <t>Pioneer_Light_Co</t>
  </si>
  <si>
    <t>Portland_General_Elec_Co</t>
  </si>
  <si>
    <t>PPL_Elec_Utilities_Corp</t>
  </si>
  <si>
    <t>Progress_Florida_Inc</t>
  </si>
  <si>
    <t>PSI_Inc</t>
  </si>
  <si>
    <t>Public_srvc_Co_of_CO</t>
  </si>
  <si>
    <t>Public_srvc_Co_of_NH</t>
  </si>
  <si>
    <t>Public_srvc_Co_of_New_Mexico</t>
  </si>
  <si>
    <t>San_Diego_Gas_Elec_Co</t>
  </si>
  <si>
    <t>Public_srvc_Co_of_Oklahoma</t>
  </si>
  <si>
    <t>Public_srvc_Elec_Gas_Co</t>
  </si>
  <si>
    <t>Puget_Sound_Inc</t>
  </si>
  <si>
    <t>Rochester_Gas_Elec_Corp</t>
  </si>
  <si>
    <t>Rochester_Elec_Light_Co</t>
  </si>
  <si>
    <t>Rockland_Elec_Co</t>
  </si>
  <si>
    <t>SouthWst_Elec_Co</t>
  </si>
  <si>
    <t>Sharyland_Utilities_LP</t>
  </si>
  <si>
    <t>Sierra_Pacific_Co</t>
  </si>
  <si>
    <t>South_Beloit_Water_Gas_Elec_Co</t>
  </si>
  <si>
    <t>Sth_California_Edison_Co</t>
  </si>
  <si>
    <t>Sth_California_Water_Co</t>
  </si>
  <si>
    <t>Sth_Indiana_Gas_&amp;_Elec_Co</t>
  </si>
  <si>
    <t>TDX_Nrth_Slope_Generating_Co</t>
  </si>
  <si>
    <t>SouthWst_Pu_srvc_Co</t>
  </si>
  <si>
    <t>Superior_Water_Light_and_Co</t>
  </si>
  <si>
    <t>Tampa_Elec_Co</t>
  </si>
  <si>
    <t>Tanana_Co_Inc</t>
  </si>
  <si>
    <t>TDX_Manley_Generating</t>
  </si>
  <si>
    <t>Toledo_Edison_Co</t>
  </si>
  <si>
    <t>Texas-New_Mexico_Co</t>
  </si>
  <si>
    <t>Tucson_Elec_Co</t>
  </si>
  <si>
    <t>UGI_Utilities_Inc</t>
  </si>
  <si>
    <t>Union_Elec_Co</t>
  </si>
  <si>
    <t>Union_Light_Heat_Co</t>
  </si>
  <si>
    <t>Union_Co</t>
  </si>
  <si>
    <t>United_Illuminating_Co</t>
  </si>
  <si>
    <t>United_Light_Co</t>
  </si>
  <si>
    <t>Unitil_Systems</t>
  </si>
  <si>
    <t>Wellsborough_Elec_Co</t>
  </si>
  <si>
    <t>UNS_Elec_Inc</t>
  </si>
  <si>
    <t>Upper_Michigan_Resources_Corp</t>
  </si>
  <si>
    <t>Upper_Peninsula_Co</t>
  </si>
  <si>
    <t>Versant_Power</t>
  </si>
  <si>
    <t>Virginia_Elec_Co</t>
  </si>
  <si>
    <t>War_Light_Co</t>
  </si>
  <si>
    <t>Wisconsin_Elec_Co</t>
  </si>
  <si>
    <t>West_Penn_Co</t>
  </si>
  <si>
    <t>Westar_Inc</t>
  </si>
  <si>
    <t>Wst_Massachusetts_Elec_Co</t>
  </si>
  <si>
    <t>Westfield_Elec_Co</t>
  </si>
  <si>
    <t>Wheeling_Co</t>
  </si>
  <si>
    <t>Wisconsin_Light_Co</t>
  </si>
  <si>
    <t>Wisconsin_Pu_srvc_Corp</t>
  </si>
  <si>
    <t>Duke_Progress_merged</t>
  </si>
  <si>
    <t>Alabama_Co</t>
  </si>
  <si>
    <t>AK_Elec_Light_Co</t>
  </si>
  <si>
    <t>AK_and_Telephone_Co</t>
  </si>
  <si>
    <t>ALLETE_Inc</t>
  </si>
  <si>
    <t>Alpena_Co</t>
  </si>
  <si>
    <t>Ajo_Improvement_Co</t>
  </si>
  <si>
    <t>SC_Elec_Gas_Co</t>
  </si>
  <si>
    <t>AGC_Division_of_APG_Inc</t>
  </si>
  <si>
    <t>Black_Hills_Power_Inc</t>
  </si>
  <si>
    <t>Block_Island_Co</t>
  </si>
  <si>
    <t>Bethel_Utilities_Corp</t>
  </si>
  <si>
    <t>Black_Diamond_Co</t>
  </si>
  <si>
    <t>Black_Hills_CO_Elec</t>
  </si>
  <si>
    <t>Chitina_Elec_Inc</t>
  </si>
  <si>
    <t>Cincinnati_Gas_Elec_Co</t>
  </si>
  <si>
    <t>Citizens_Elec_Co</t>
  </si>
  <si>
    <t>Cambridge_Elec_Light_Co</t>
  </si>
  <si>
    <t>Boston_Edison_Co</t>
  </si>
  <si>
    <t>Cap_Rock_Corporation</t>
  </si>
  <si>
    <t>Carolina_Light_Co</t>
  </si>
  <si>
    <t>Central_Elec_Inc</t>
  </si>
  <si>
    <t>Central_Hudson_Gas_Elec_Corp</t>
  </si>
  <si>
    <t>Central_Illinois_Light_Co</t>
  </si>
  <si>
    <t>Central_Illinois_Pu_srvc_Co</t>
  </si>
  <si>
    <t>Central_Maine_Co</t>
  </si>
  <si>
    <t>Central_Vermont_Pu_srvc_Corp</t>
  </si>
  <si>
    <t>Cheyenne_Light_Fuel_Power</t>
  </si>
  <si>
    <t>Delmarva_Light_Co</t>
  </si>
  <si>
    <t>Detroit_Edison_Co</t>
  </si>
  <si>
    <t>Dominion_Sth_Carolina_Inc</t>
  </si>
  <si>
    <t>DTE_Elec_Co</t>
  </si>
  <si>
    <t>Duke_Florida_Inc</t>
  </si>
  <si>
    <t>Duke_Indiana</t>
  </si>
  <si>
    <t>Duke_Kentucky_Inc</t>
  </si>
  <si>
    <t>Duke_Ohio_Inc</t>
  </si>
  <si>
    <t>Duquesne_Light_Co</t>
  </si>
  <si>
    <t>Bear_Valley_Elec_srvc</t>
  </si>
  <si>
    <t>Arizona_Pu_srvc_Co</t>
  </si>
  <si>
    <t>Atlantic_City_Elec_Co</t>
  </si>
  <si>
    <t>Avista_Corp</t>
  </si>
  <si>
    <t>Baltimore_Gas_Elec_Co</t>
  </si>
  <si>
    <t>Amana_Society_srvc_Co</t>
  </si>
  <si>
    <t>Ameren_Illinois_Co</t>
  </si>
  <si>
    <t>Andreanof_Elec_Corp</t>
  </si>
  <si>
    <t>Aniak_Light_Co_Inc</t>
  </si>
  <si>
    <t>Appalachian_Co</t>
  </si>
  <si>
    <t>Aquila_Inc</t>
  </si>
  <si>
    <t>Cleco</t>
  </si>
  <si>
    <t>Cleveland_Elec_Illuminating_Co</t>
  </si>
  <si>
    <t>Columbus_Sth_Co</t>
  </si>
  <si>
    <t>Commonwealth_Edison_Co</t>
  </si>
  <si>
    <t>Commonwealth_Elec_Co</t>
  </si>
  <si>
    <t>Connecticut_Light_Co</t>
  </si>
  <si>
    <t>Consolidated_Edison_Co-NY_Inc</t>
  </si>
  <si>
    <t>Delmarva_Power</t>
  </si>
  <si>
    <t>Consolidated_Water_Co</t>
  </si>
  <si>
    <t>Consumers_Co</t>
  </si>
  <si>
    <t>Dahlberg_Light_Co</t>
  </si>
  <si>
    <t>Dayton_Light_Co</t>
  </si>
  <si>
    <t>Edison_Sault_Elec_Co</t>
  </si>
  <si>
    <t>Egegik_Light_Co</t>
  </si>
  <si>
    <t>El_Paso_Elec_Co</t>
  </si>
  <si>
    <t>Elec_Inc</t>
  </si>
  <si>
    <t>Elk_Co</t>
  </si>
  <si>
    <t>Emera_Maine</t>
  </si>
  <si>
    <t>Elkhorn_Pu_srvc_Co</t>
  </si>
  <si>
    <t>Empire_District_Elec_Co</t>
  </si>
  <si>
    <t>Entergy_LA</t>
  </si>
  <si>
    <t>Entergy_Mississippi</t>
  </si>
  <si>
    <t>Entergy_Arkansas</t>
  </si>
  <si>
    <t>Entergy_Gulf_States_LA</t>
  </si>
  <si>
    <t>Entergy_New_Orleans</t>
  </si>
  <si>
    <t>Entergy_Texas_Inc</t>
  </si>
  <si>
    <t>Evergy_Kansas_Sth_Inc</t>
  </si>
  <si>
    <t>Evergy_Kansas_Central_Inc</t>
  </si>
  <si>
    <t>Evergy_Metro</t>
  </si>
  <si>
    <t>Evergy_MS_West</t>
  </si>
  <si>
    <t>Fishers_Island_Utility_Co_Inc</t>
  </si>
  <si>
    <t>Fitchburg_Gas_Elec_Light_Co</t>
  </si>
  <si>
    <t>Florida_Light_Co</t>
  </si>
  <si>
    <t>Florida_Corp</t>
  </si>
  <si>
    <t>Florida_Pu_Utilities_Co</t>
  </si>
  <si>
    <t>G_K_Inc</t>
  </si>
  <si>
    <t>Georgia_Co</t>
  </si>
  <si>
    <t>Gold_Country_Energy</t>
  </si>
  <si>
    <t>Granite_Elec_Co</t>
  </si>
  <si>
    <t>Green_Mountain_Corp</t>
  </si>
  <si>
    <t>Gulf_Co</t>
  </si>
  <si>
    <t>Gustavus_Elec_Inc</t>
  </si>
  <si>
    <t>Gwitchyaa_Zhee_Utility_Co</t>
  </si>
  <si>
    <t>Indiana_Michigan_Co</t>
  </si>
  <si>
    <t>Kansas_City_Light_Co</t>
  </si>
  <si>
    <t>Hawaii_Elec_Light_Co_Inc</t>
  </si>
  <si>
    <t>Hawaiian_Elec_Co_Inc</t>
  </si>
  <si>
    <t>Hughes_Light_Co</t>
  </si>
  <si>
    <t>Idaho_Co</t>
  </si>
  <si>
    <t>Illinois_Co</t>
  </si>
  <si>
    <t>Indianapolis_Light_Co</t>
  </si>
  <si>
    <t>Interand_Light_Co</t>
  </si>
  <si>
    <t>Jersey_Central_Light_Co</t>
  </si>
  <si>
    <t>Kentucky_Utilities_Co</t>
  </si>
  <si>
    <t>Kansas_Gas_Elec_Co</t>
  </si>
  <si>
    <t>KCPL_Greater_MS_Operations_Co</t>
  </si>
  <si>
    <t>Kentucky_Co</t>
  </si>
  <si>
    <t>Kimball_Light_Water_Co</t>
  </si>
  <si>
    <t>Kingsport_Co</t>
  </si>
  <si>
    <t>Kuiggluum_Kallugvia</t>
  </si>
  <si>
    <t>Liberty_Utilities</t>
  </si>
  <si>
    <t>Liberty_UtilitiesGranite_Elec</t>
  </si>
  <si>
    <t>Lockhart_Co</t>
  </si>
  <si>
    <t>Louisville_Gas_Elec_Co</t>
  </si>
  <si>
    <t>Madison_Gas_Elec_Co</t>
  </si>
  <si>
    <t>Manley_Utility_Co_Inc</t>
  </si>
  <si>
    <t>Massachusetts_Elec_Co</t>
  </si>
  <si>
    <t>Maui_Elec_Co_Ltd</t>
  </si>
  <si>
    <t>McGrath_Light_Co</t>
  </si>
  <si>
    <t>MDU_Resources_Group_Inc</t>
  </si>
  <si>
    <t>Metropolitan_Edison_Co</t>
  </si>
  <si>
    <t>MidAmerican_Co</t>
  </si>
  <si>
    <t>Montana-Dakota_Utilities_Co</t>
  </si>
  <si>
    <t>Minnesota_Inc</t>
  </si>
  <si>
    <t>Mississippi_Co</t>
  </si>
  <si>
    <t>Monongahela_Co</t>
  </si>
  <si>
    <t>Morenci_Water_Elec_Co</t>
  </si>
  <si>
    <t>Mt_Carmel_Pu_Utility_Co</t>
  </si>
  <si>
    <t>Nantucket_Elec_Co</t>
  </si>
  <si>
    <t>Napakiak_Ircinraq_Co</t>
  </si>
  <si>
    <t>Narragansett_Elec_Co</t>
  </si>
  <si>
    <t>Nrth_States_Co</t>
  </si>
  <si>
    <t>Nevada_Co</t>
  </si>
  <si>
    <t>New_York_Elec_Gas_Corp</t>
  </si>
  <si>
    <t>Niagara_Mohawk_Corp</t>
  </si>
  <si>
    <t>North_Central_Co_Inc</t>
  </si>
  <si>
    <t>Nrth_Indiana_Pu_srvc_Co</t>
  </si>
  <si>
    <t>NorthWst_Energy</t>
  </si>
  <si>
    <t>NorthWst</t>
  </si>
  <si>
    <t>NorthWst_Corporation</t>
  </si>
  <si>
    <t>NorthWst_Wisconsin_Elec_Co</t>
  </si>
  <si>
    <t>NSTAR_Elec_Co</t>
  </si>
  <si>
    <t>Ohio_Edison_Co</t>
  </si>
  <si>
    <t>Ohio_Co</t>
  </si>
  <si>
    <t>Ohio_Valley_Elec_Corp</t>
  </si>
  <si>
    <t>Oklahoma_Gas_Elec_Co</t>
  </si>
  <si>
    <t>Omya_Inc</t>
  </si>
  <si>
    <t>Orange_Rockland_Utilities_Inc</t>
  </si>
  <si>
    <t>Alaska Electric Light Power Co</t>
  </si>
  <si>
    <t>Aniak Light Power Co Inc</t>
  </si>
  <si>
    <t>Baltimore Gas Electric Co</t>
  </si>
  <si>
    <t>Black Hills Power, Inc.</t>
  </si>
  <si>
    <t>Carolina Power Light Co</t>
  </si>
  <si>
    <t>Central Hudson Gas Elec Corp</t>
  </si>
  <si>
    <t>Central Illinois Public Service Co</t>
  </si>
  <si>
    <t>Central Vermont Public Service Corp</t>
  </si>
  <si>
    <t>Cheyenne Light Fuel Power</t>
  </si>
  <si>
    <t>Cincinnati Gas Electric Company</t>
  </si>
  <si>
    <t>Cleveland Electric Illuminating Co</t>
  </si>
  <si>
    <t>Connecticut Light Power Co</t>
  </si>
  <si>
    <t>Dahlberg Light Power Co</t>
  </si>
  <si>
    <t>Dayton Power Light Co</t>
  </si>
  <si>
    <t>Delmarva Power Light Company</t>
  </si>
  <si>
    <t>Egegik Light Power Co</t>
  </si>
  <si>
    <t>Fitchburg Gas Electric Light Company</t>
  </si>
  <si>
    <t>Florida Power Light Company</t>
  </si>
  <si>
    <t>G K, Inc</t>
  </si>
  <si>
    <t>Hughes Power Light Co</t>
  </si>
  <si>
    <t>Indianapolis Power Light Co</t>
  </si>
  <si>
    <t>Jersey Central Power Light Co</t>
  </si>
  <si>
    <t>Kansas City Power Light Co</t>
  </si>
  <si>
    <t>Kansas Gas Electric Co</t>
  </si>
  <si>
    <t>KCPL Greater Missouri Operations Co.</t>
  </si>
  <si>
    <t>Kimball Light Water Co</t>
  </si>
  <si>
    <t>Liberty Utilities (Granite State Electric)</t>
  </si>
  <si>
    <t>Louisville Gas Electric Co</t>
  </si>
  <si>
    <t>Madison Gas Electric Co</t>
  </si>
  <si>
    <t>McGrath Light Power Co</t>
  </si>
  <si>
    <t>Morenci Water Electric Co</t>
  </si>
  <si>
    <t>New York State Electric Gas Corp</t>
  </si>
  <si>
    <t>Northern Indiana Public Service Co</t>
  </si>
  <si>
    <t>Northwestern Wisconsin Electric Co</t>
  </si>
  <si>
    <t>Oklahoma Gas Electric Co</t>
  </si>
  <si>
    <t>Orange Rockland Utilities Inc</t>
  </si>
  <si>
    <t>Pacific Gas Electric Co</t>
  </si>
  <si>
    <t>Paxson Inn Lodge</t>
  </si>
  <si>
    <t>Pike County Light Power Co</t>
  </si>
  <si>
    <t>Pioneer Power Light Co</t>
  </si>
  <si>
    <t>Public Service Co of New Hampshire</t>
  </si>
  <si>
    <t>Public Service Co of New Mexico</t>
  </si>
  <si>
    <t>Public Service Electric Gas Co</t>
  </si>
  <si>
    <t>Rochester Electric Light Power Co</t>
  </si>
  <si>
    <t>Rochester Gas Electric Corp</t>
  </si>
  <si>
    <t>San Diego Gas Electric Co</t>
  </si>
  <si>
    <t>South Beloit Water Gas Electric Co</t>
  </si>
  <si>
    <t>Southern Indiana Gas &amp; Electric Co</t>
  </si>
  <si>
    <t>Union Light Heat Power Co</t>
  </si>
  <si>
    <t>United Light Power Co</t>
  </si>
  <si>
    <t>Upper Michigan Energy Resources Corp</t>
  </si>
  <si>
    <t>Virginia Electric Power Co</t>
  </si>
  <si>
    <t>War Light Power Co</t>
  </si>
  <si>
    <t>Western Massachusetts Electric Co</t>
  </si>
  <si>
    <t>Wisconsin Power Light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</si>
</sst>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.00_);_([$$-409]* \(#,##0.00\);_([$$-409]* &quot;-&quot;??_);_(@_)"/>
    <numFmt numFmtId="166" formatCode="_(* #,##0_);_(* \(#,##0\);_(* &quot;-&quot;??_);_(@_)"/>
    <numFmt numFmtId="167" formatCode="_(&quot;$&quot;* #,##0.000_);_(&quot;$&quot;* \(#,##0.000\);_(&quot;$&quot;* &quot;-&quot;??_);_(@_)"/>
    <numFmt numFmtId="168" formatCode="&quot;$&quot;#,##0"/>
    <numFmt numFmtId="169" formatCode="&quot;$&quot;#,##0.00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/>
  </cellStyleXfs>
  <cellXfs count="53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3" fontId="4" fillId="7" borderId="1" xfId="0" applyNumberFormat="1" applyFont="1" applyFill="1" applyBorder="1" applyAlignment="1">
      <alignment horizontal="center" vertical="center" wrapText="1"/>
    </xf>
    <xf numFmtId="164" fontId="4" fillId="7" borderId="1" xfId="2" applyNumberFormat="1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164" fontId="4" fillId="8" borderId="1" xfId="2" applyNumberFormat="1" applyFont="1" applyFill="1" applyBorder="1" applyAlignment="1">
      <alignment horizontal="center" vertical="center" wrapText="1"/>
    </xf>
    <xf numFmtId="3" fontId="4" fillId="9" borderId="1" xfId="0" applyNumberFormat="1" applyFont="1" applyFill="1" applyBorder="1" applyAlignment="1">
      <alignment horizontal="center" vertical="center" wrapText="1"/>
    </xf>
    <xf numFmtId="0" fontId="2" fillId="0" borderId="0" xfId="0" applyFont="1"/>
    <xf numFmtId="0" fontId="5" fillId="0" borderId="1" xfId="0" applyFont="1" applyBorder="1" applyAlignment="1">
      <alignment horizontal="center" wrapText="1"/>
    </xf>
    <xf numFmtId="2" fontId="5" fillId="0" borderId="1" xfId="3" applyNumberFormat="1" applyBorder="1" applyAlignment="1">
      <alignment horizontal="center"/>
    </xf>
    <xf numFmtId="49" fontId="5" fillId="0" borderId="1" xfId="0" applyNumberFormat="1" applyFont="1" applyBorder="1" applyAlignment="1">
      <alignment horizontal="center" wrapText="1"/>
    </xf>
    <xf numFmtId="165" fontId="5" fillId="0" borderId="1" xfId="0" applyNumberFormat="1" applyFont="1" applyBorder="1" applyAlignment="1">
      <alignment horizontal="center" wrapText="1"/>
    </xf>
    <xf numFmtId="166" fontId="5" fillId="0" borderId="1" xfId="1" applyNumberFormat="1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10" fontId="5" fillId="2" borderId="1" xfId="0" applyNumberFormat="1" applyFont="1" applyFill="1" applyBorder="1" applyAlignment="1">
      <alignment horizontal="center" vertical="center" wrapText="1"/>
    </xf>
    <xf numFmtId="1" fontId="5" fillId="2" borderId="1" xfId="1" applyNumberFormat="1" applyFont="1" applyFill="1" applyBorder="1" applyAlignment="1">
      <alignment horizontal="center" vertical="center" wrapText="1"/>
    </xf>
    <xf numFmtId="166" fontId="5" fillId="7" borderId="1" xfId="1" applyNumberFormat="1" applyFont="1" applyFill="1" applyBorder="1" applyAlignment="1">
      <alignment horizontal="center" wrapText="1"/>
    </xf>
    <xf numFmtId="166" fontId="5" fillId="7" borderId="1" xfId="1" applyNumberFormat="1" applyFont="1" applyFill="1" applyBorder="1" applyAlignment="1">
      <alignment horizontal="center" vertical="center" wrapText="1"/>
    </xf>
    <xf numFmtId="165" fontId="5" fillId="7" borderId="1" xfId="1" applyNumberFormat="1" applyFont="1" applyFill="1" applyBorder="1" applyAlignment="1">
      <alignment horizontal="center" vertical="center" wrapText="1"/>
    </xf>
    <xf numFmtId="44" fontId="5" fillId="7" borderId="1" xfId="2" applyFont="1" applyFill="1" applyBorder="1" applyAlignment="1">
      <alignment horizontal="center" vertical="center" wrapText="1"/>
    </xf>
    <xf numFmtId="166" fontId="5" fillId="8" borderId="1" xfId="1" applyNumberFormat="1" applyFont="1" applyFill="1" applyBorder="1" applyAlignment="1">
      <alignment horizontal="center" vertical="center" wrapText="1"/>
    </xf>
    <xf numFmtId="167" fontId="5" fillId="8" borderId="1" xfId="2" applyNumberFormat="1" applyFont="1" applyFill="1" applyBorder="1" applyAlignment="1">
      <alignment horizontal="center" vertical="center" wrapText="1"/>
    </xf>
    <xf numFmtId="164" fontId="5" fillId="8" borderId="1" xfId="2" applyNumberFormat="1" applyFont="1" applyFill="1" applyBorder="1" applyAlignment="1">
      <alignment horizontal="center" vertical="center" wrapText="1"/>
    </xf>
    <xf numFmtId="3" fontId="5" fillId="9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4" fontId="5" fillId="7" borderId="1" xfId="1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64" fontId="0" fillId="0" borderId="0" xfId="2" applyNumberFormat="1" applyFont="1"/>
    <xf numFmtId="43" fontId="0" fillId="0" borderId="0" xfId="1" applyFont="1"/>
    <xf numFmtId="0" fontId="0" fillId="0" borderId="1" xfId="0" applyBorder="1"/>
    <xf numFmtId="0" fontId="3" fillId="1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168" fontId="0" fillId="0" borderId="1" xfId="0" applyNumberFormat="1" applyBorder="1"/>
    <xf numFmtId="166" fontId="0" fillId="0" borderId="1" xfId="1" applyNumberFormat="1" applyFont="1" applyBorder="1"/>
    <xf numFmtId="169" fontId="0" fillId="0" borderId="1" xfId="0" applyNumberForma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Normal_Table 1A" xfId="3" xr:uid="{082F1F36-21F2-4F53-AF70-ABED8DE9A1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64667-42A1-4C85-9627-0DEAC285CA57}">
  <dimension ref="A1:AZ766"/>
  <sheetViews>
    <sheetView showGridLines="0" zoomScaleNormal="100" workbookViewId="0">
      <pane xSplit="4" ySplit="1" topLeftCell="E2" activePane="bottomRight" state="frozen"/>
      <selection activeCell="BF2" sqref="BF2"/>
      <selection pane="topRight" activeCell="BF2" sqref="BF2"/>
      <selection pane="bottomLeft" activeCell="BF2" sqref="BF2"/>
      <selection pane="bottomRight" activeCell="F2" sqref="F2"/>
    </sheetView>
  </sheetViews>
  <sheetFormatPr defaultRowHeight="14.5" x14ac:dyDescent="0.35"/>
  <cols>
    <col min="1" max="1" width="7.26953125" customWidth="1"/>
    <col min="2" max="3" width="9.1796875" customWidth="1"/>
    <col min="4" max="4" width="13.7265625" bestFit="1" customWidth="1"/>
    <col min="5" max="6" width="19.1796875" customWidth="1"/>
    <col min="7" max="7" width="12.7265625" customWidth="1"/>
    <col min="8" max="8" width="14.81640625" bestFit="1" customWidth="1"/>
    <col min="9" max="21" width="13" customWidth="1"/>
    <col min="22" max="31" width="14.1796875" customWidth="1"/>
    <col min="32" max="33" width="11.1796875" customWidth="1"/>
    <col min="34" max="34" width="13.7265625" bestFit="1" customWidth="1"/>
    <col min="35" max="35" width="18.453125" style="34" bestFit="1" customWidth="1"/>
    <col min="36" max="36" width="13.453125" customWidth="1"/>
    <col min="37" max="37" width="11.26953125" style="34" bestFit="1" customWidth="1"/>
    <col min="38" max="38" width="13.1796875" bestFit="1" customWidth="1"/>
    <col min="39" max="39" width="14.26953125" bestFit="1" customWidth="1"/>
    <col min="40" max="40" width="14.26953125" customWidth="1"/>
    <col min="41" max="41" width="20.26953125" style="34" bestFit="1" customWidth="1"/>
    <col min="42" max="42" width="13.7265625" bestFit="1" customWidth="1"/>
    <col min="43" max="43" width="11.26953125" style="34" bestFit="1" customWidth="1"/>
    <col min="44" max="44" width="10.1796875" customWidth="1"/>
    <col min="45" max="45" width="13.81640625" bestFit="1" customWidth="1"/>
    <col min="46" max="46" width="13.81640625" customWidth="1"/>
    <col min="47" max="47" width="21" style="35" bestFit="1" customWidth="1"/>
    <col min="48" max="48" width="16.26953125" customWidth="1"/>
    <col min="49" max="49" width="14" style="34" bestFit="1" customWidth="1"/>
  </cols>
  <sheetData>
    <row r="1" spans="1:52" ht="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5" t="s">
        <v>35</v>
      </c>
      <c r="AA1" s="5" t="s">
        <v>36</v>
      </c>
      <c r="AB1" s="5" t="s">
        <v>37</v>
      </c>
      <c r="AC1" s="5" t="s">
        <v>38</v>
      </c>
      <c r="AD1" s="5" t="s">
        <v>39</v>
      </c>
      <c r="AE1" s="5" t="s">
        <v>40</v>
      </c>
      <c r="AF1" s="6" t="s">
        <v>41</v>
      </c>
      <c r="AG1" s="6" t="s">
        <v>42</v>
      </c>
      <c r="AH1" s="6" t="s">
        <v>43</v>
      </c>
      <c r="AI1" s="7" t="s">
        <v>44</v>
      </c>
      <c r="AJ1" s="8" t="s">
        <v>45</v>
      </c>
      <c r="AK1" s="7" t="s">
        <v>46</v>
      </c>
      <c r="AL1" s="9" t="s">
        <v>47</v>
      </c>
      <c r="AM1" s="9" t="s">
        <v>48</v>
      </c>
      <c r="AN1" s="9" t="s">
        <v>49</v>
      </c>
      <c r="AO1" s="9" t="s">
        <v>50</v>
      </c>
      <c r="AP1" s="9" t="s">
        <v>51</v>
      </c>
      <c r="AQ1" s="9" t="s">
        <v>52</v>
      </c>
      <c r="AR1" s="10" t="s">
        <v>53</v>
      </c>
      <c r="AS1" s="10" t="s">
        <v>54</v>
      </c>
      <c r="AT1" s="10" t="s">
        <v>55</v>
      </c>
      <c r="AU1" s="10" t="s">
        <v>56</v>
      </c>
      <c r="AV1" s="10" t="s">
        <v>57</v>
      </c>
      <c r="AW1" s="10" t="s">
        <v>58</v>
      </c>
      <c r="AX1" s="11"/>
      <c r="AY1" s="11"/>
      <c r="AZ1" s="11"/>
    </row>
    <row r="2" spans="1:52" s="30" customFormat="1" x14ac:dyDescent="0.35">
      <c r="A2" s="12">
        <v>2019</v>
      </c>
      <c r="B2" s="12" t="s">
        <v>59</v>
      </c>
      <c r="C2" s="13" t="s">
        <v>60</v>
      </c>
      <c r="D2" s="14" t="s">
        <v>61</v>
      </c>
      <c r="E2" s="15">
        <v>75126.056066784979</v>
      </c>
      <c r="F2" s="15">
        <v>2962792.1</v>
      </c>
      <c r="G2" s="12" t="s">
        <v>62</v>
      </c>
      <c r="H2" s="16">
        <v>39437610</v>
      </c>
      <c r="I2" s="17">
        <f t="shared" ref="I2:I65" si="0">IF(AVERAGEIFS($J$1:$J$766,$B$1:$B$766,$B2)&gt;0,0,1)</f>
        <v>0</v>
      </c>
      <c r="J2" s="17">
        <v>1</v>
      </c>
      <c r="K2" s="17">
        <v>38.520000000000003</v>
      </c>
      <c r="L2" s="17">
        <v>2.4489999999999998</v>
      </c>
      <c r="M2" s="17">
        <v>2.56</v>
      </c>
      <c r="N2" s="17">
        <v>35.590000000000003</v>
      </c>
      <c r="O2" s="17">
        <v>1</v>
      </c>
      <c r="P2" s="18">
        <v>2950</v>
      </c>
      <c r="Q2" s="18">
        <v>896</v>
      </c>
      <c r="R2" s="17">
        <v>40873896</v>
      </c>
      <c r="S2" s="17">
        <v>1397</v>
      </c>
      <c r="T2" s="17">
        <v>63407</v>
      </c>
      <c r="U2" s="18" t="s">
        <v>62</v>
      </c>
      <c r="V2" s="18"/>
      <c r="W2" s="18" t="s">
        <v>62</v>
      </c>
      <c r="X2" s="18" t="s">
        <v>62</v>
      </c>
      <c r="Y2" s="18" t="s">
        <v>62</v>
      </c>
      <c r="Z2" s="21">
        <v>97698</v>
      </c>
      <c r="AA2" s="21">
        <v>201972</v>
      </c>
      <c r="AB2" s="21">
        <v>1230687868</v>
      </c>
      <c r="AC2" s="21">
        <v>16165384</v>
      </c>
      <c r="AD2" s="21">
        <v>194380</v>
      </c>
      <c r="AE2" s="21">
        <v>16544</v>
      </c>
      <c r="AF2" s="22">
        <v>6</v>
      </c>
      <c r="AG2" s="22">
        <v>50</v>
      </c>
      <c r="AH2" s="23">
        <v>13707126</v>
      </c>
      <c r="AI2" s="23">
        <v>532</v>
      </c>
      <c r="AJ2" s="24">
        <v>19.149999999999999</v>
      </c>
      <c r="AK2" s="25">
        <v>101.92</v>
      </c>
      <c r="AL2" s="26">
        <v>6</v>
      </c>
      <c r="AM2" s="26">
        <v>54</v>
      </c>
      <c r="AN2" s="26">
        <v>1718601</v>
      </c>
      <c r="AO2" s="26">
        <v>5541</v>
      </c>
      <c r="AP2" s="27">
        <v>16.670000000000002</v>
      </c>
      <c r="AQ2" s="28">
        <v>923.82</v>
      </c>
      <c r="AR2" s="29">
        <v>5</v>
      </c>
      <c r="AS2" s="29">
        <v>43</v>
      </c>
      <c r="AT2" s="29">
        <v>147660</v>
      </c>
      <c r="AU2" s="29">
        <v>26980.749</v>
      </c>
      <c r="AV2" s="29">
        <v>13.398918</v>
      </c>
      <c r="AW2" s="29">
        <v>3615.1284000000001</v>
      </c>
    </row>
    <row r="3" spans="1:52" s="30" customFormat="1" x14ac:dyDescent="0.35">
      <c r="A3" s="12">
        <v>2020</v>
      </c>
      <c r="B3" s="12" t="s">
        <v>59</v>
      </c>
      <c r="C3" s="13" t="s">
        <v>60</v>
      </c>
      <c r="D3" s="14" t="s">
        <v>63</v>
      </c>
      <c r="E3" s="15">
        <v>74206.721781691798</v>
      </c>
      <c r="F3" s="15">
        <v>2925146.9</v>
      </c>
      <c r="G3" s="12" t="s">
        <v>62</v>
      </c>
      <c r="H3" s="16">
        <v>39418894</v>
      </c>
      <c r="I3" s="17">
        <f t="shared" si="0"/>
        <v>0</v>
      </c>
      <c r="J3" s="17">
        <v>1</v>
      </c>
      <c r="K3" s="17">
        <v>36.130000000000003</v>
      </c>
      <c r="L3" s="17">
        <v>1.891</v>
      </c>
      <c r="M3" s="17">
        <v>2.0299999999999998</v>
      </c>
      <c r="N3" s="17">
        <v>33.270000000000003</v>
      </c>
      <c r="O3" s="17">
        <v>1</v>
      </c>
      <c r="P3" s="18">
        <v>2570</v>
      </c>
      <c r="Q3" s="18">
        <v>1206</v>
      </c>
      <c r="R3" s="17">
        <v>43443143</v>
      </c>
      <c r="S3" s="17">
        <v>1393</v>
      </c>
      <c r="T3" s="17">
        <v>66193</v>
      </c>
      <c r="U3" s="18">
        <v>2.74</v>
      </c>
      <c r="V3" s="18"/>
      <c r="W3" s="18">
        <v>13.73</v>
      </c>
      <c r="X3" s="18">
        <v>3.26</v>
      </c>
      <c r="Y3" s="18" t="s">
        <v>62</v>
      </c>
      <c r="Z3" s="21">
        <v>115372</v>
      </c>
      <c r="AA3" s="21">
        <v>177700</v>
      </c>
      <c r="AB3" s="21">
        <v>1335508716</v>
      </c>
      <c r="AC3" s="21">
        <v>0</v>
      </c>
      <c r="AD3" s="21">
        <v>199300</v>
      </c>
      <c r="AE3" s="21">
        <v>17620</v>
      </c>
      <c r="AF3" s="22">
        <v>1</v>
      </c>
      <c r="AG3" s="22">
        <v>1</v>
      </c>
      <c r="AH3" s="23">
        <v>13834719</v>
      </c>
      <c r="AI3" s="23">
        <v>571.83767999999998</v>
      </c>
      <c r="AJ3" s="24">
        <v>20.449152999999999</v>
      </c>
      <c r="AK3" s="25">
        <v>116.93595999999999</v>
      </c>
      <c r="AL3" s="26">
        <v>6</v>
      </c>
      <c r="AM3" s="26">
        <v>33</v>
      </c>
      <c r="AN3" s="26">
        <v>1725533</v>
      </c>
      <c r="AO3" s="26">
        <v>5167.7920000000004</v>
      </c>
      <c r="AP3" s="27">
        <v>17.529242</v>
      </c>
      <c r="AQ3" s="28">
        <v>905.87473999999997</v>
      </c>
      <c r="AR3" s="29">
        <v>5</v>
      </c>
      <c r="AS3" s="29">
        <v>28</v>
      </c>
      <c r="AT3" s="29">
        <v>148130</v>
      </c>
      <c r="AU3" s="29">
        <v>26795.653999999999</v>
      </c>
      <c r="AV3" s="29">
        <v>14.270605</v>
      </c>
      <c r="AW3" s="29">
        <v>3823.9018999999998</v>
      </c>
    </row>
    <row r="4" spans="1:52" s="30" customFormat="1" x14ac:dyDescent="0.35">
      <c r="A4" s="12">
        <v>2018</v>
      </c>
      <c r="B4" s="12" t="s">
        <v>59</v>
      </c>
      <c r="C4" s="13" t="s">
        <v>60</v>
      </c>
      <c r="D4" s="14" t="s">
        <v>64</v>
      </c>
      <c r="E4" s="15">
        <v>72290.915366437242</v>
      </c>
      <c r="F4" s="15">
        <v>2850970.3</v>
      </c>
      <c r="G4" s="12">
        <v>4.2</v>
      </c>
      <c r="H4" s="16">
        <v>39437463</v>
      </c>
      <c r="I4" s="17">
        <f t="shared" si="0"/>
        <v>0</v>
      </c>
      <c r="J4" s="17">
        <v>1</v>
      </c>
      <c r="K4" s="17">
        <v>39.08</v>
      </c>
      <c r="L4" s="17">
        <v>2.6</v>
      </c>
      <c r="M4" s="17">
        <v>3.15</v>
      </c>
      <c r="N4" s="17">
        <v>38.81</v>
      </c>
      <c r="O4" s="17">
        <v>1</v>
      </c>
      <c r="P4" s="18">
        <v>2546</v>
      </c>
      <c r="Q4" s="18">
        <v>1101</v>
      </c>
      <c r="R4" s="17">
        <v>43649192</v>
      </c>
      <c r="S4" s="17">
        <v>1319</v>
      </c>
      <c r="T4" s="17">
        <v>67147</v>
      </c>
      <c r="U4" s="18" t="s">
        <v>62</v>
      </c>
      <c r="V4" s="18"/>
      <c r="W4" s="18">
        <v>17.239999999999998</v>
      </c>
      <c r="X4" s="18" t="s">
        <v>62</v>
      </c>
      <c r="Y4" s="18" t="s">
        <v>62</v>
      </c>
      <c r="Z4" s="21">
        <v>113814</v>
      </c>
      <c r="AA4" s="21">
        <v>239764</v>
      </c>
      <c r="AB4" s="21">
        <v>1292762132</v>
      </c>
      <c r="AC4" s="21">
        <v>18213519</v>
      </c>
      <c r="AD4" s="21">
        <v>212612</v>
      </c>
      <c r="AE4" s="21">
        <v>16258</v>
      </c>
      <c r="AF4" s="22">
        <v>6</v>
      </c>
      <c r="AG4" s="22">
        <v>53</v>
      </c>
      <c r="AH4" s="23">
        <v>13591152</v>
      </c>
      <c r="AI4" s="23">
        <v>546</v>
      </c>
      <c r="AJ4" s="24">
        <v>18.84</v>
      </c>
      <c r="AK4" s="25">
        <v>102.9</v>
      </c>
      <c r="AL4" s="26">
        <v>6</v>
      </c>
      <c r="AM4" s="26">
        <v>47</v>
      </c>
      <c r="AN4" s="26">
        <v>1714875</v>
      </c>
      <c r="AO4" s="26">
        <v>5626.5758999999998</v>
      </c>
      <c r="AP4" s="27">
        <v>16.344145000000001</v>
      </c>
      <c r="AQ4" s="28">
        <v>919.61569999999995</v>
      </c>
      <c r="AR4" s="29">
        <v>5</v>
      </c>
      <c r="AS4" s="29">
        <v>38</v>
      </c>
      <c r="AT4" s="29">
        <v>148743</v>
      </c>
      <c r="AU4" s="29">
        <v>27852</v>
      </c>
      <c r="AV4" s="29">
        <v>13.2</v>
      </c>
      <c r="AW4" s="29">
        <v>3675.86</v>
      </c>
    </row>
    <row r="5" spans="1:52" s="30" customFormat="1" x14ac:dyDescent="0.35">
      <c r="A5" s="12">
        <v>2017</v>
      </c>
      <c r="B5" s="12" t="s">
        <v>59</v>
      </c>
      <c r="C5" s="13" t="s">
        <v>60</v>
      </c>
      <c r="D5" s="14" t="s">
        <v>65</v>
      </c>
      <c r="E5" s="15">
        <v>69667.122843851015</v>
      </c>
      <c r="F5" s="15">
        <v>2740550.3</v>
      </c>
      <c r="G5" s="12">
        <v>4.8</v>
      </c>
      <c r="H5" s="16">
        <v>39337785</v>
      </c>
      <c r="I5" s="17">
        <f t="shared" si="0"/>
        <v>0</v>
      </c>
      <c r="J5" s="17">
        <v>1</v>
      </c>
      <c r="K5" s="17">
        <v>39.08</v>
      </c>
      <c r="L5" s="17">
        <v>2.23</v>
      </c>
      <c r="M5" s="17">
        <v>2.99</v>
      </c>
      <c r="N5" s="17">
        <v>38.799999999999997</v>
      </c>
      <c r="O5" s="17">
        <v>1</v>
      </c>
      <c r="P5" s="18">
        <v>2449</v>
      </c>
      <c r="Q5" s="18">
        <v>1167</v>
      </c>
      <c r="R5" s="17">
        <v>44433001</v>
      </c>
      <c r="S5" s="17">
        <v>1323</v>
      </c>
      <c r="T5" s="17">
        <v>68521</v>
      </c>
      <c r="U5" s="18" t="s">
        <v>62</v>
      </c>
      <c r="V5" s="18" t="s">
        <v>62</v>
      </c>
      <c r="W5" s="18" t="s">
        <v>62</v>
      </c>
      <c r="X5" s="18" t="s">
        <v>62</v>
      </c>
      <c r="Y5" s="18" t="s">
        <v>62</v>
      </c>
      <c r="Z5" s="21">
        <v>117272</v>
      </c>
      <c r="AA5" s="21">
        <v>187367</v>
      </c>
      <c r="AB5" s="21">
        <v>1282999508</v>
      </c>
      <c r="AC5" s="21">
        <v>17901079</v>
      </c>
      <c r="AD5" s="21">
        <v>212998</v>
      </c>
      <c r="AE5" s="21">
        <v>16036</v>
      </c>
      <c r="AF5" s="22">
        <v>6</v>
      </c>
      <c r="AG5" s="22">
        <v>42</v>
      </c>
      <c r="AH5" s="23">
        <v>13548295</v>
      </c>
      <c r="AI5" s="23">
        <v>554.33484999999996</v>
      </c>
      <c r="AJ5" s="24">
        <v>18.309151</v>
      </c>
      <c r="AK5" s="25">
        <v>101.494</v>
      </c>
      <c r="AL5" s="26">
        <v>6</v>
      </c>
      <c r="AM5" s="26">
        <v>46</v>
      </c>
      <c r="AN5" s="26">
        <v>1696071</v>
      </c>
      <c r="AO5" s="26">
        <v>5782.1076000000003</v>
      </c>
      <c r="AP5" s="27">
        <v>15.764675</v>
      </c>
      <c r="AQ5" s="28">
        <v>911.53045999999995</v>
      </c>
      <c r="AR5" s="29">
        <v>5</v>
      </c>
      <c r="AS5" s="29">
        <v>37</v>
      </c>
      <c r="AT5" s="29">
        <v>147754</v>
      </c>
      <c r="AU5" s="29">
        <v>27425.882000000001</v>
      </c>
      <c r="AV5" s="29">
        <v>12.728799</v>
      </c>
      <c r="AW5" s="29">
        <v>3490.9854</v>
      </c>
    </row>
    <row r="6" spans="1:52" s="30" customFormat="1" x14ac:dyDescent="0.35">
      <c r="A6" s="12">
        <v>2016</v>
      </c>
      <c r="B6" s="12" t="s">
        <v>59</v>
      </c>
      <c r="C6" s="13" t="s">
        <v>60</v>
      </c>
      <c r="D6" s="14" t="s">
        <v>66</v>
      </c>
      <c r="E6" s="15">
        <v>67018.29509303208</v>
      </c>
      <c r="F6" s="15">
        <v>2623711.7000000002</v>
      </c>
      <c r="G6" s="12">
        <v>5.5</v>
      </c>
      <c r="H6" s="16">
        <v>39149186</v>
      </c>
      <c r="I6" s="17">
        <f t="shared" si="0"/>
        <v>0</v>
      </c>
      <c r="J6" s="17">
        <v>1</v>
      </c>
      <c r="K6" s="17">
        <v>40.39</v>
      </c>
      <c r="L6" s="17">
        <v>1.702</v>
      </c>
      <c r="M6" s="17">
        <v>2.52</v>
      </c>
      <c r="N6" s="17">
        <v>42.43</v>
      </c>
      <c r="O6" s="17">
        <v>1</v>
      </c>
      <c r="P6" s="18">
        <v>2445</v>
      </c>
      <c r="Q6" s="18">
        <v>1023</v>
      </c>
      <c r="R6" s="17">
        <v>47007640</v>
      </c>
      <c r="S6" s="17">
        <v>2449</v>
      </c>
      <c r="T6" s="17">
        <v>69143</v>
      </c>
      <c r="U6" s="18">
        <v>2.88</v>
      </c>
      <c r="V6" s="18" t="s">
        <v>62</v>
      </c>
      <c r="W6" s="18" t="s">
        <v>62</v>
      </c>
      <c r="X6" s="18" t="s">
        <v>62</v>
      </c>
      <c r="Y6" s="18" t="s">
        <v>62</v>
      </c>
      <c r="Z6" s="21">
        <v>125416</v>
      </c>
      <c r="AA6" s="21">
        <v>455785</v>
      </c>
      <c r="AB6" s="21">
        <v>1403209832</v>
      </c>
      <c r="AC6" s="21">
        <v>18907578</v>
      </c>
      <c r="AD6" s="21">
        <v>211548</v>
      </c>
      <c r="AE6" s="21">
        <v>16396</v>
      </c>
      <c r="AF6" s="22">
        <v>6</v>
      </c>
      <c r="AG6" s="22">
        <v>53</v>
      </c>
      <c r="AH6" s="23">
        <v>13445133</v>
      </c>
      <c r="AI6" s="23">
        <v>547.35463000000004</v>
      </c>
      <c r="AJ6" s="24">
        <v>17.392831999999999</v>
      </c>
      <c r="AK6" s="25">
        <v>95.200468000000001</v>
      </c>
      <c r="AL6" s="26">
        <v>6</v>
      </c>
      <c r="AM6" s="26">
        <v>45</v>
      </c>
      <c r="AN6" s="26">
        <v>1692326</v>
      </c>
      <c r="AO6" s="26">
        <v>5750.2062999999998</v>
      </c>
      <c r="AP6" s="27">
        <v>15.074481</v>
      </c>
      <c r="AQ6" s="28">
        <v>866.81372999999996</v>
      </c>
      <c r="AR6" s="29">
        <v>5</v>
      </c>
      <c r="AS6" s="29">
        <v>38</v>
      </c>
      <c r="AT6" s="29">
        <v>148549</v>
      </c>
      <c r="AU6" s="29">
        <v>28598.377</v>
      </c>
      <c r="AV6" s="29">
        <v>11.920014999999999</v>
      </c>
      <c r="AW6" s="29">
        <v>3408.9306999999999</v>
      </c>
    </row>
    <row r="7" spans="1:52" s="30" customFormat="1" x14ac:dyDescent="0.35">
      <c r="A7" s="12">
        <v>2015</v>
      </c>
      <c r="B7" s="12" t="s">
        <v>59</v>
      </c>
      <c r="C7" s="13" t="s">
        <v>60</v>
      </c>
      <c r="D7" s="14" t="s">
        <v>67</v>
      </c>
      <c r="E7" s="15">
        <v>65442.117240728374</v>
      </c>
      <c r="F7" s="15">
        <v>2545979.5</v>
      </c>
      <c r="G7" s="12">
        <v>6.2</v>
      </c>
      <c r="H7" s="16">
        <v>38904296</v>
      </c>
      <c r="I7" s="17">
        <f t="shared" si="0"/>
        <v>0</v>
      </c>
      <c r="J7" s="17">
        <v>1</v>
      </c>
      <c r="K7" s="17">
        <v>42.6</v>
      </c>
      <c r="L7" s="17">
        <v>1.8220000000000001</v>
      </c>
      <c r="M7" s="17">
        <v>2.62</v>
      </c>
      <c r="N7" s="17">
        <v>44.13</v>
      </c>
      <c r="O7" s="17">
        <v>1</v>
      </c>
      <c r="P7" s="18">
        <v>2347</v>
      </c>
      <c r="Q7" s="18">
        <v>1157</v>
      </c>
      <c r="R7" s="17">
        <v>55481281</v>
      </c>
      <c r="S7" s="17">
        <v>1243</v>
      </c>
      <c r="T7" s="17">
        <v>72756</v>
      </c>
      <c r="U7" s="18" t="s">
        <v>62</v>
      </c>
      <c r="V7" s="18" t="s">
        <v>62</v>
      </c>
      <c r="W7" s="18" t="s">
        <v>62</v>
      </c>
      <c r="X7" s="18" t="s">
        <v>62</v>
      </c>
      <c r="Y7" s="18" t="s">
        <v>62</v>
      </c>
      <c r="Z7" s="21">
        <v>134800</v>
      </c>
      <c r="AA7" s="21">
        <v>328846</v>
      </c>
      <c r="AB7" s="21">
        <v>1700854110</v>
      </c>
      <c r="AC7" s="21">
        <v>18505385</v>
      </c>
      <c r="AD7" s="21">
        <v>221478</v>
      </c>
      <c r="AE7" s="21">
        <v>20620</v>
      </c>
      <c r="AF7" s="22">
        <v>6</v>
      </c>
      <c r="AG7" s="22">
        <v>42</v>
      </c>
      <c r="AH7" s="23">
        <v>13380684</v>
      </c>
      <c r="AI7" s="23">
        <v>556.68786999999998</v>
      </c>
      <c r="AJ7" s="24">
        <v>16.991209999999999</v>
      </c>
      <c r="AK7" s="25">
        <v>94.588004999999995</v>
      </c>
      <c r="AL7" s="26">
        <v>6</v>
      </c>
      <c r="AM7" s="26">
        <v>43</v>
      </c>
      <c r="AN7" s="26">
        <v>1685688</v>
      </c>
      <c r="AO7" s="26">
        <v>5852.4121999999998</v>
      </c>
      <c r="AP7" s="27">
        <v>15.734444999999999</v>
      </c>
      <c r="AQ7" s="28">
        <v>920.84460999999999</v>
      </c>
      <c r="AR7" s="29">
        <v>5</v>
      </c>
      <c r="AS7" s="29">
        <v>37</v>
      </c>
      <c r="AT7" s="29">
        <v>148069</v>
      </c>
      <c r="AU7" s="29">
        <v>29582.046999999999</v>
      </c>
      <c r="AV7" s="29">
        <v>12.165257</v>
      </c>
      <c r="AW7" s="29">
        <v>3598.7321000000002</v>
      </c>
    </row>
    <row r="8" spans="1:52" s="30" customFormat="1" x14ac:dyDescent="0.35">
      <c r="A8" s="12">
        <v>2014</v>
      </c>
      <c r="B8" s="12" t="s">
        <v>59</v>
      </c>
      <c r="C8" s="13" t="s">
        <v>60</v>
      </c>
      <c r="D8" s="14" t="s">
        <v>68</v>
      </c>
      <c r="E8" s="15">
        <v>62940.736636083937</v>
      </c>
      <c r="F8" s="15">
        <v>2428675.7000000002</v>
      </c>
      <c r="G8" s="12">
        <v>7.5</v>
      </c>
      <c r="H8" s="16">
        <v>38586706</v>
      </c>
      <c r="I8" s="17">
        <f t="shared" si="0"/>
        <v>0</v>
      </c>
      <c r="J8" s="17">
        <v>1</v>
      </c>
      <c r="K8" s="17">
        <v>45.67</v>
      </c>
      <c r="L8" s="17">
        <v>3.117</v>
      </c>
      <c r="M8" s="17">
        <v>4.37</v>
      </c>
      <c r="N8" s="17">
        <v>46.16</v>
      </c>
      <c r="O8" s="17">
        <v>1</v>
      </c>
      <c r="P8" s="18">
        <v>2095</v>
      </c>
      <c r="Q8" s="18">
        <v>1173</v>
      </c>
      <c r="R8" s="17">
        <v>57506565</v>
      </c>
      <c r="S8" s="17">
        <v>2792</v>
      </c>
      <c r="T8" s="17">
        <v>73880</v>
      </c>
      <c r="U8" s="18" t="s">
        <v>62</v>
      </c>
      <c r="V8" s="18">
        <v>2.4900000000000002</v>
      </c>
      <c r="W8" s="18" t="s">
        <v>62</v>
      </c>
      <c r="X8" s="18" t="s">
        <v>62</v>
      </c>
      <c r="Y8" s="18" t="s">
        <v>62</v>
      </c>
      <c r="Z8" s="21">
        <v>580888</v>
      </c>
      <c r="AA8" s="21">
        <v>281121</v>
      </c>
      <c r="AB8" s="21">
        <v>1753557596</v>
      </c>
      <c r="AC8" s="21">
        <v>16985978</v>
      </c>
      <c r="AD8" s="21">
        <v>230175</v>
      </c>
      <c r="AE8" s="21">
        <v>25456</v>
      </c>
      <c r="AF8" s="22">
        <v>6</v>
      </c>
      <c r="AG8" s="22">
        <v>42</v>
      </c>
      <c r="AH8" s="23">
        <v>13256068</v>
      </c>
      <c r="AI8" s="23">
        <v>561.75959</v>
      </c>
      <c r="AJ8" s="24">
        <v>16.245840000000001</v>
      </c>
      <c r="AK8" s="25">
        <v>91.262562000000003</v>
      </c>
      <c r="AL8" s="26">
        <v>6</v>
      </c>
      <c r="AM8" s="26">
        <v>44</v>
      </c>
      <c r="AN8" s="26">
        <v>1676201</v>
      </c>
      <c r="AO8" s="26">
        <v>5940.7186000000002</v>
      </c>
      <c r="AP8" s="27">
        <v>15.618542</v>
      </c>
      <c r="AQ8" s="28">
        <v>927.85365000000002</v>
      </c>
      <c r="AR8" s="29">
        <v>5</v>
      </c>
      <c r="AS8" s="29">
        <v>37</v>
      </c>
      <c r="AT8" s="29">
        <v>146944</v>
      </c>
      <c r="AU8" s="29">
        <v>29999.200000000001</v>
      </c>
      <c r="AV8" s="29">
        <v>12.336240999999999</v>
      </c>
      <c r="AW8" s="29">
        <v>3700.7736</v>
      </c>
    </row>
    <row r="9" spans="1:52" s="30" customFormat="1" x14ac:dyDescent="0.35">
      <c r="A9" s="12">
        <v>2013</v>
      </c>
      <c r="B9" s="12" t="s">
        <v>59</v>
      </c>
      <c r="C9" s="13" t="s">
        <v>60</v>
      </c>
      <c r="D9" s="14" t="s">
        <v>69</v>
      </c>
      <c r="E9" s="15">
        <v>61179.209849340856</v>
      </c>
      <c r="F9" s="15">
        <v>2340335.2999999998</v>
      </c>
      <c r="G9" s="12">
        <v>8.9</v>
      </c>
      <c r="H9" s="16">
        <v>38253768</v>
      </c>
      <c r="I9" s="17">
        <f t="shared" si="0"/>
        <v>0</v>
      </c>
      <c r="J9" s="17">
        <v>1</v>
      </c>
      <c r="K9" s="17">
        <v>45.02</v>
      </c>
      <c r="L9" s="17">
        <v>3.4830000000000001</v>
      </c>
      <c r="M9" s="17">
        <v>3.73</v>
      </c>
      <c r="N9" s="17">
        <v>51.99</v>
      </c>
      <c r="O9" s="17">
        <v>1</v>
      </c>
      <c r="P9" s="18">
        <v>2712</v>
      </c>
      <c r="Q9" s="18">
        <v>963</v>
      </c>
      <c r="R9" s="17">
        <v>57323347</v>
      </c>
      <c r="S9" s="17">
        <v>1907</v>
      </c>
      <c r="T9" s="17">
        <v>87850</v>
      </c>
      <c r="U9" s="18">
        <v>3.89</v>
      </c>
      <c r="V9" s="18">
        <v>1.96</v>
      </c>
      <c r="W9" s="18">
        <v>23.23</v>
      </c>
      <c r="X9" s="18">
        <v>4.4000000000000004</v>
      </c>
      <c r="Y9" s="18">
        <v>0.71</v>
      </c>
      <c r="Z9" s="21">
        <v>586564</v>
      </c>
      <c r="AA9" s="21">
        <v>281579.90000000002</v>
      </c>
      <c r="AB9" s="21">
        <v>1735221748</v>
      </c>
      <c r="AC9" s="21">
        <v>17911943</v>
      </c>
      <c r="AD9" s="21">
        <v>234833.98</v>
      </c>
      <c r="AE9" s="21">
        <v>18404.98</v>
      </c>
      <c r="AF9" s="22">
        <v>6</v>
      </c>
      <c r="AG9" s="22">
        <v>43</v>
      </c>
      <c r="AH9" s="23">
        <v>13359503</v>
      </c>
      <c r="AI9" s="23">
        <v>557.14961000000005</v>
      </c>
      <c r="AJ9" s="24">
        <v>16.188129</v>
      </c>
      <c r="AK9" s="25">
        <v>90.192098000000001</v>
      </c>
      <c r="AL9" s="26">
        <v>6</v>
      </c>
      <c r="AM9" s="26">
        <v>46</v>
      </c>
      <c r="AN9" s="26">
        <v>1794018</v>
      </c>
      <c r="AO9" s="26">
        <v>5758.5398999999998</v>
      </c>
      <c r="AP9" s="27">
        <v>14.222761</v>
      </c>
      <c r="AQ9" s="28">
        <v>819.02337</v>
      </c>
      <c r="AR9" s="29">
        <v>5</v>
      </c>
      <c r="AS9" s="29">
        <v>38</v>
      </c>
      <c r="AT9" s="29">
        <v>71556</v>
      </c>
      <c r="AU9" s="29">
        <v>55200.639999999999</v>
      </c>
      <c r="AV9" s="29">
        <v>10.962001000000001</v>
      </c>
      <c r="AW9" s="29">
        <v>6051.0946999999996</v>
      </c>
    </row>
    <row r="10" spans="1:52" s="30" customFormat="1" x14ac:dyDescent="0.35">
      <c r="A10" s="12">
        <v>2012</v>
      </c>
      <c r="B10" s="12" t="s">
        <v>59</v>
      </c>
      <c r="C10" s="13" t="s">
        <v>60</v>
      </c>
      <c r="D10" s="14" t="s">
        <v>70</v>
      </c>
      <c r="E10" s="15">
        <v>59440.34757454371</v>
      </c>
      <c r="F10" s="15">
        <v>2255437.2999999998</v>
      </c>
      <c r="G10" s="12">
        <v>10.4</v>
      </c>
      <c r="H10" s="16">
        <v>37944551</v>
      </c>
      <c r="I10" s="17">
        <f t="shared" si="0"/>
        <v>0</v>
      </c>
      <c r="J10" s="17">
        <v>1</v>
      </c>
      <c r="K10" s="17">
        <v>45.77</v>
      </c>
      <c r="L10" s="17">
        <v>3.58</v>
      </c>
      <c r="M10" s="17">
        <v>2.75</v>
      </c>
      <c r="N10" s="17">
        <v>54.99</v>
      </c>
      <c r="O10" s="17">
        <v>1</v>
      </c>
      <c r="P10" s="18">
        <v>2748</v>
      </c>
      <c r="Q10" s="18">
        <v>1019</v>
      </c>
      <c r="R10" s="17">
        <v>59369012</v>
      </c>
      <c r="S10" s="17">
        <v>5505</v>
      </c>
      <c r="T10" s="17">
        <v>83968</v>
      </c>
      <c r="U10" s="18" t="s">
        <v>62</v>
      </c>
      <c r="V10" s="18" t="s">
        <v>62</v>
      </c>
      <c r="W10" s="18" t="s">
        <v>62</v>
      </c>
      <c r="X10" s="18" t="s">
        <v>62</v>
      </c>
      <c r="Y10" s="18" t="s">
        <v>62</v>
      </c>
      <c r="Z10" s="21">
        <v>1003476</v>
      </c>
      <c r="AA10" s="21">
        <v>771902</v>
      </c>
      <c r="AB10" s="21">
        <v>1779673820</v>
      </c>
      <c r="AC10" s="21">
        <v>18507408</v>
      </c>
      <c r="AD10" s="21">
        <v>238262</v>
      </c>
      <c r="AE10" s="21">
        <v>20542</v>
      </c>
      <c r="AF10" s="22">
        <v>6</v>
      </c>
      <c r="AG10" s="22">
        <v>42</v>
      </c>
      <c r="AH10" s="23">
        <v>13101887</v>
      </c>
      <c r="AI10" s="23">
        <v>573.13624000000004</v>
      </c>
      <c r="AJ10" s="24">
        <v>15.338549</v>
      </c>
      <c r="AK10" s="25">
        <v>87.910781</v>
      </c>
      <c r="AL10" s="26">
        <v>6</v>
      </c>
      <c r="AM10" s="26">
        <v>43</v>
      </c>
      <c r="AN10" s="26">
        <v>1834779</v>
      </c>
      <c r="AO10" s="26">
        <v>5531.6170000000002</v>
      </c>
      <c r="AP10" s="27">
        <v>13.405828</v>
      </c>
      <c r="AQ10" s="28">
        <v>741.55906000000004</v>
      </c>
      <c r="AR10" s="29">
        <v>5</v>
      </c>
      <c r="AS10" s="29">
        <v>35</v>
      </c>
      <c r="AT10" s="29">
        <v>73805</v>
      </c>
      <c r="AU10" s="29">
        <v>53013.249000000003</v>
      </c>
      <c r="AV10" s="29">
        <v>10.490527</v>
      </c>
      <c r="AW10" s="29">
        <v>5561.3689000000004</v>
      </c>
    </row>
    <row r="11" spans="1:52" s="30" customFormat="1" x14ac:dyDescent="0.35">
      <c r="A11" s="12">
        <v>2010</v>
      </c>
      <c r="B11" s="12" t="s">
        <v>59</v>
      </c>
      <c r="C11" s="13" t="s">
        <v>60</v>
      </c>
      <c r="D11" s="14" t="s">
        <v>71</v>
      </c>
      <c r="E11" s="15">
        <v>57713.793440703324</v>
      </c>
      <c r="F11" s="15">
        <v>2153852.7999999998</v>
      </c>
      <c r="G11" s="12">
        <v>12.2</v>
      </c>
      <c r="H11" s="16">
        <v>37319550</v>
      </c>
      <c r="I11" s="17">
        <f t="shared" si="0"/>
        <v>0</v>
      </c>
      <c r="J11" s="17">
        <v>1</v>
      </c>
      <c r="K11" s="17">
        <v>44.27</v>
      </c>
      <c r="L11" s="17">
        <v>2.7050000000000001</v>
      </c>
      <c r="M11" s="17">
        <v>4.37</v>
      </c>
      <c r="N11" s="17">
        <v>49.29</v>
      </c>
      <c r="O11" s="17">
        <v>1</v>
      </c>
      <c r="P11" s="18">
        <v>3092</v>
      </c>
      <c r="Q11" s="18">
        <v>703</v>
      </c>
      <c r="R11" s="17">
        <v>55405832</v>
      </c>
      <c r="S11" s="17">
        <v>2522</v>
      </c>
      <c r="T11" s="17">
        <v>79589</v>
      </c>
      <c r="U11" s="18" t="s">
        <v>62</v>
      </c>
      <c r="V11" s="18" t="s">
        <v>62</v>
      </c>
      <c r="W11" s="18" t="s">
        <v>62</v>
      </c>
      <c r="X11" s="18" t="s">
        <v>62</v>
      </c>
      <c r="Y11" s="18" t="s">
        <v>62</v>
      </c>
      <c r="Z11" s="21">
        <v>1663906</v>
      </c>
      <c r="AA11" s="21">
        <v>4359380</v>
      </c>
      <c r="AB11" s="21">
        <v>1542451912</v>
      </c>
      <c r="AC11" s="21">
        <v>32200757</v>
      </c>
      <c r="AD11" s="21">
        <v>0</v>
      </c>
      <c r="AE11" s="21">
        <v>21018.21</v>
      </c>
      <c r="AF11" s="22">
        <v>6</v>
      </c>
      <c r="AG11" s="22">
        <v>43</v>
      </c>
      <c r="AH11" s="23">
        <v>12947917</v>
      </c>
      <c r="AI11" s="23">
        <v>562</v>
      </c>
      <c r="AJ11" s="24">
        <v>14.75</v>
      </c>
      <c r="AK11" s="31">
        <v>82.85</v>
      </c>
      <c r="AL11" s="26">
        <v>6</v>
      </c>
      <c r="AM11" s="26">
        <v>47</v>
      </c>
      <c r="AN11" s="26">
        <v>1814634</v>
      </c>
      <c r="AO11" s="26">
        <v>5564</v>
      </c>
      <c r="AP11" s="27">
        <v>13.1</v>
      </c>
      <c r="AQ11" s="28">
        <v>728.58</v>
      </c>
      <c r="AR11" s="29">
        <v>6</v>
      </c>
      <c r="AS11" s="29">
        <v>39</v>
      </c>
      <c r="AT11" s="29">
        <v>75160</v>
      </c>
      <c r="AU11" s="29">
        <v>54662</v>
      </c>
      <c r="AV11" s="29">
        <v>9.8000000000000007</v>
      </c>
      <c r="AW11" s="29">
        <v>5355.65</v>
      </c>
    </row>
    <row r="12" spans="1:52" s="30" customFormat="1" x14ac:dyDescent="0.35">
      <c r="A12" s="12">
        <v>2011</v>
      </c>
      <c r="B12" s="12" t="s">
        <v>59</v>
      </c>
      <c r="C12" s="13" t="s">
        <v>60</v>
      </c>
      <c r="D12" s="14" t="s">
        <v>72</v>
      </c>
      <c r="E12" s="15">
        <v>58265.200327417857</v>
      </c>
      <c r="F12" s="15">
        <v>2192887.2000000002</v>
      </c>
      <c r="G12" s="12">
        <v>11.7</v>
      </c>
      <c r="H12" s="16">
        <v>37636311</v>
      </c>
      <c r="I12" s="17">
        <f t="shared" si="0"/>
        <v>0</v>
      </c>
      <c r="J12" s="17">
        <v>1</v>
      </c>
      <c r="K12" s="17">
        <v>45.02</v>
      </c>
      <c r="L12" s="17">
        <v>3.4670000000000001</v>
      </c>
      <c r="M12" s="17">
        <v>4</v>
      </c>
      <c r="N12" s="17">
        <v>55.64</v>
      </c>
      <c r="O12" s="17">
        <v>1</v>
      </c>
      <c r="P12" s="18">
        <v>3187</v>
      </c>
      <c r="Q12" s="18">
        <v>774</v>
      </c>
      <c r="R12" s="17">
        <v>47907869</v>
      </c>
      <c r="S12" s="17">
        <v>2741</v>
      </c>
      <c r="T12" s="17">
        <v>81366</v>
      </c>
      <c r="U12" s="18" t="s">
        <v>62</v>
      </c>
      <c r="V12" s="18" t="s">
        <v>62</v>
      </c>
      <c r="W12" s="18" t="s">
        <v>62</v>
      </c>
      <c r="X12" s="18" t="s">
        <v>62</v>
      </c>
      <c r="Y12" s="18" t="s">
        <v>62</v>
      </c>
      <c r="Z12" s="21">
        <v>1558104</v>
      </c>
      <c r="AA12" s="21">
        <v>3730746.96</v>
      </c>
      <c r="AB12" s="21">
        <v>1301741298</v>
      </c>
      <c r="AC12" s="21">
        <v>36663247</v>
      </c>
      <c r="AD12" s="21">
        <v>243917.92</v>
      </c>
      <c r="AE12" s="21">
        <v>20610.86</v>
      </c>
      <c r="AF12" s="22">
        <v>6</v>
      </c>
      <c r="AG12" s="22">
        <v>44</v>
      </c>
      <c r="AH12" s="23">
        <v>13002980</v>
      </c>
      <c r="AI12" s="23">
        <v>567</v>
      </c>
      <c r="AJ12" s="24">
        <v>14.78</v>
      </c>
      <c r="AK12" s="25">
        <v>83.7</v>
      </c>
      <c r="AL12" s="26">
        <v>6</v>
      </c>
      <c r="AM12" s="26">
        <v>47</v>
      </c>
      <c r="AN12" s="26">
        <v>1818049</v>
      </c>
      <c r="AO12" s="26">
        <v>5628</v>
      </c>
      <c r="AP12" s="27">
        <v>13.05</v>
      </c>
      <c r="AQ12" s="28">
        <v>734.21</v>
      </c>
      <c r="AR12" s="29">
        <v>6</v>
      </c>
      <c r="AS12" s="29">
        <v>39</v>
      </c>
      <c r="AT12" s="29">
        <v>73297</v>
      </c>
      <c r="AU12" s="29">
        <v>56773</v>
      </c>
      <c r="AV12" s="29">
        <v>10.11</v>
      </c>
      <c r="AW12" s="29">
        <v>5737.46</v>
      </c>
    </row>
    <row r="13" spans="1:52" s="30" customFormat="1" x14ac:dyDescent="0.35">
      <c r="A13" s="17">
        <v>2008</v>
      </c>
      <c r="B13" s="32" t="s">
        <v>59</v>
      </c>
      <c r="C13" s="13" t="s">
        <v>60</v>
      </c>
      <c r="D13" s="14" t="s">
        <v>73</v>
      </c>
      <c r="E13" s="15">
        <v>59892.678837483101</v>
      </c>
      <c r="F13" s="15">
        <v>2192331.7999999998</v>
      </c>
      <c r="G13" s="17">
        <v>7.3</v>
      </c>
      <c r="H13" s="16">
        <v>36604337</v>
      </c>
      <c r="I13" s="17">
        <f t="shared" si="0"/>
        <v>0</v>
      </c>
      <c r="J13" s="17">
        <v>1</v>
      </c>
      <c r="K13" s="17">
        <v>40.69</v>
      </c>
      <c r="L13" s="17">
        <v>2.9830000000000001</v>
      </c>
      <c r="M13" s="17">
        <v>8.86</v>
      </c>
      <c r="N13" s="17">
        <v>45.88</v>
      </c>
      <c r="O13" s="17">
        <v>1</v>
      </c>
      <c r="P13" s="18">
        <v>2868</v>
      </c>
      <c r="Q13" s="18">
        <v>1018</v>
      </c>
      <c r="R13" s="17">
        <v>62548568</v>
      </c>
      <c r="S13" s="17">
        <v>3840</v>
      </c>
      <c r="T13" s="17">
        <v>82493</v>
      </c>
      <c r="U13" s="18" t="s">
        <v>62</v>
      </c>
      <c r="V13" s="18" t="s">
        <v>62</v>
      </c>
      <c r="W13" s="18">
        <v>22.58</v>
      </c>
      <c r="X13" s="18" t="s">
        <v>62</v>
      </c>
      <c r="Y13" s="18" t="s">
        <v>62</v>
      </c>
      <c r="Z13" s="21">
        <v>1853724</v>
      </c>
      <c r="AA13" s="21">
        <v>7324438</v>
      </c>
      <c r="AB13" s="21">
        <v>1759937044</v>
      </c>
      <c r="AC13" s="21">
        <v>32482351</v>
      </c>
      <c r="AD13" s="21">
        <v>0</v>
      </c>
      <c r="AE13" s="21">
        <v>21924.240000000002</v>
      </c>
      <c r="AF13" s="23">
        <v>6</v>
      </c>
      <c r="AG13" s="23">
        <v>44</v>
      </c>
      <c r="AH13" s="23">
        <v>12941717</v>
      </c>
      <c r="AI13" s="23">
        <v>587</v>
      </c>
      <c r="AJ13" s="24">
        <v>13.805346566113219</v>
      </c>
      <c r="AK13" s="25">
        <v>81.099999999999994</v>
      </c>
      <c r="AL13" s="26">
        <v>6</v>
      </c>
      <c r="AM13" s="26">
        <v>47</v>
      </c>
      <c r="AN13" s="26">
        <v>1807261</v>
      </c>
      <c r="AO13" s="26">
        <v>5765</v>
      </c>
      <c r="AP13" s="27">
        <v>12.539136860281983</v>
      </c>
      <c r="AQ13" s="28">
        <v>722.88</v>
      </c>
      <c r="AR13" s="29">
        <v>6</v>
      </c>
      <c r="AS13" s="29">
        <v>40</v>
      </c>
      <c r="AT13" s="29">
        <v>77326</v>
      </c>
      <c r="AU13" s="29">
        <v>54996</v>
      </c>
      <c r="AV13" s="29">
        <v>10.043773748919046</v>
      </c>
      <c r="AW13" s="29">
        <v>5523.65</v>
      </c>
    </row>
    <row r="14" spans="1:52" s="30" customFormat="1" x14ac:dyDescent="0.35">
      <c r="A14" s="17">
        <v>2007</v>
      </c>
      <c r="B14" s="32" t="s">
        <v>59</v>
      </c>
      <c r="C14" s="13" t="s">
        <v>60</v>
      </c>
      <c r="D14" s="14" t="s">
        <v>74</v>
      </c>
      <c r="E14" s="15">
        <v>59832.32530060225</v>
      </c>
      <c r="F14" s="15">
        <v>2168940.4</v>
      </c>
      <c r="G14" s="17">
        <v>5.4</v>
      </c>
      <c r="H14" s="16">
        <v>36250311</v>
      </c>
      <c r="I14" s="17">
        <f t="shared" si="0"/>
        <v>0</v>
      </c>
      <c r="J14" s="17">
        <v>1</v>
      </c>
      <c r="K14" s="17" t="s">
        <v>62</v>
      </c>
      <c r="L14" s="17">
        <v>2.286</v>
      </c>
      <c r="M14" s="17">
        <v>6.97</v>
      </c>
      <c r="N14" s="17">
        <v>32.78</v>
      </c>
      <c r="O14" s="17">
        <v>1</v>
      </c>
      <c r="P14" s="18">
        <v>2882</v>
      </c>
      <c r="Q14" s="18">
        <v>888</v>
      </c>
      <c r="R14" s="17">
        <v>63139829</v>
      </c>
      <c r="S14" s="17">
        <v>22820</v>
      </c>
      <c r="T14" s="17">
        <v>88568</v>
      </c>
      <c r="U14" s="18" t="s">
        <v>62</v>
      </c>
      <c r="V14" s="18" t="s">
        <v>62</v>
      </c>
      <c r="W14" s="18">
        <v>16.190000000000001</v>
      </c>
      <c r="X14" s="18" t="s">
        <v>62</v>
      </c>
      <c r="Y14" s="18" t="s">
        <v>62</v>
      </c>
      <c r="Z14" s="21">
        <v>1673304</v>
      </c>
      <c r="AA14" s="21">
        <v>8973306</v>
      </c>
      <c r="AB14" s="21">
        <v>1720836176</v>
      </c>
      <c r="AC14" s="21">
        <v>35792490</v>
      </c>
      <c r="AD14" s="21">
        <v>0</v>
      </c>
      <c r="AE14" s="21">
        <v>32240.1</v>
      </c>
      <c r="AF14" s="23">
        <v>6</v>
      </c>
      <c r="AG14" s="23">
        <v>44</v>
      </c>
      <c r="AH14" s="23">
        <v>12819149</v>
      </c>
      <c r="AI14" s="23">
        <v>580</v>
      </c>
      <c r="AJ14" s="24">
        <v>14.423569962698199</v>
      </c>
      <c r="AK14" s="25">
        <v>83.6</v>
      </c>
      <c r="AL14" s="26">
        <v>6</v>
      </c>
      <c r="AM14" s="26">
        <v>45</v>
      </c>
      <c r="AN14" s="26">
        <v>1785796</v>
      </c>
      <c r="AO14" s="26">
        <v>5772</v>
      </c>
      <c r="AP14" s="27">
        <v>12.817815015726099</v>
      </c>
      <c r="AQ14" s="28">
        <v>739.84</v>
      </c>
      <c r="AR14" s="29">
        <v>6</v>
      </c>
      <c r="AS14" s="29">
        <v>40</v>
      </c>
      <c r="AT14" s="29">
        <v>78620</v>
      </c>
      <c r="AU14" s="29">
        <v>53568</v>
      </c>
      <c r="AV14" s="29">
        <v>9.9844723501814503</v>
      </c>
      <c r="AW14" s="29">
        <v>5348.49</v>
      </c>
    </row>
    <row r="15" spans="1:52" s="30" customFormat="1" x14ac:dyDescent="0.35">
      <c r="A15" s="17">
        <v>2006</v>
      </c>
      <c r="B15" s="13" t="s">
        <v>59</v>
      </c>
      <c r="C15" s="13" t="s">
        <v>60</v>
      </c>
      <c r="D15" s="14" t="s">
        <v>75</v>
      </c>
      <c r="E15" s="15">
        <v>58866.314344535196</v>
      </c>
      <c r="F15" s="15">
        <v>2120435.4</v>
      </c>
      <c r="G15" s="17">
        <v>4.9000000000000004</v>
      </c>
      <c r="H15" s="16">
        <v>36021202</v>
      </c>
      <c r="I15" s="17">
        <f t="shared" si="0"/>
        <v>0</v>
      </c>
      <c r="J15" s="17">
        <v>0</v>
      </c>
      <c r="K15" s="17" t="s">
        <v>62</v>
      </c>
      <c r="L15" s="17">
        <v>2.137</v>
      </c>
      <c r="M15" s="17">
        <v>6.73</v>
      </c>
      <c r="N15" s="17">
        <v>18.61</v>
      </c>
      <c r="O15" s="17">
        <v>1</v>
      </c>
      <c r="P15" s="18">
        <v>3021</v>
      </c>
      <c r="Q15" s="18">
        <v>1010</v>
      </c>
      <c r="R15" s="17">
        <v>59732083</v>
      </c>
      <c r="S15" s="17">
        <v>26537</v>
      </c>
      <c r="T15" s="17">
        <v>90597</v>
      </c>
      <c r="U15" s="18" t="s">
        <v>62</v>
      </c>
      <c r="V15" s="18" t="s">
        <v>62</v>
      </c>
      <c r="W15" s="18">
        <v>13.84</v>
      </c>
      <c r="X15" s="18" t="s">
        <v>62</v>
      </c>
      <c r="Y15" s="18" t="s">
        <v>62</v>
      </c>
      <c r="Z15" s="21">
        <v>1611265.4400000002</v>
      </c>
      <c r="AA15" s="21">
        <v>9064497.459999999</v>
      </c>
      <c r="AB15" s="21">
        <v>1571693357.4199998</v>
      </c>
      <c r="AC15" s="21">
        <v>31958621</v>
      </c>
      <c r="AD15" s="21">
        <v>0</v>
      </c>
      <c r="AE15" s="21">
        <v>25972.5</v>
      </c>
      <c r="AF15" s="23">
        <v>6</v>
      </c>
      <c r="AG15" s="23">
        <v>44</v>
      </c>
      <c r="AH15" s="23">
        <v>12689438</v>
      </c>
      <c r="AI15" s="23">
        <v>589.96406433970253</v>
      </c>
      <c r="AJ15" s="24">
        <v>14.332311071397646</v>
      </c>
      <c r="AK15" s="25">
        <v>84.555484910626717</v>
      </c>
      <c r="AL15" s="26">
        <v>6</v>
      </c>
      <c r="AM15" s="26">
        <v>45</v>
      </c>
      <c r="AN15" s="26">
        <v>1751882</v>
      </c>
      <c r="AO15" s="26">
        <v>5767.8470448732687</v>
      </c>
      <c r="AP15" s="27">
        <v>12.895205708093849</v>
      </c>
      <c r="AQ15" s="28">
        <v>743.77574136462022</v>
      </c>
      <c r="AR15" s="29">
        <v>6</v>
      </c>
      <c r="AS15" s="29">
        <v>40</v>
      </c>
      <c r="AT15" s="29">
        <v>79036</v>
      </c>
      <c r="AU15" s="29">
        <v>53763.362054422454</v>
      </c>
      <c r="AV15" s="29">
        <v>10.090068436338232</v>
      </c>
      <c r="AW15" s="29">
        <v>5424.760024967527</v>
      </c>
    </row>
    <row r="16" spans="1:52" s="30" customFormat="1" x14ac:dyDescent="0.35">
      <c r="A16" s="17">
        <v>2009</v>
      </c>
      <c r="B16" s="32" t="s">
        <v>59</v>
      </c>
      <c r="C16" s="13" t="s">
        <v>60</v>
      </c>
      <c r="D16" s="14" t="s">
        <v>76</v>
      </c>
      <c r="E16" s="15">
        <v>57105.227750949518</v>
      </c>
      <c r="F16" s="15">
        <v>2110679.4</v>
      </c>
      <c r="G16" s="17">
        <v>11.2</v>
      </c>
      <c r="H16" s="16">
        <v>36961229</v>
      </c>
      <c r="I16" s="17">
        <f t="shared" si="0"/>
        <v>0</v>
      </c>
      <c r="J16" s="17">
        <v>1</v>
      </c>
      <c r="K16" s="17">
        <v>43.33</v>
      </c>
      <c r="L16" s="17">
        <v>2.141</v>
      </c>
      <c r="M16" s="17">
        <v>3.94</v>
      </c>
      <c r="N16" s="17">
        <v>45.86</v>
      </c>
      <c r="O16" s="17">
        <v>1</v>
      </c>
      <c r="P16" s="18">
        <v>2887</v>
      </c>
      <c r="Q16" s="18">
        <v>965</v>
      </c>
      <c r="R16" s="17">
        <v>59427649</v>
      </c>
      <c r="S16" s="17">
        <v>2949</v>
      </c>
      <c r="T16" s="17">
        <v>83201</v>
      </c>
      <c r="U16" s="18" t="s">
        <v>62</v>
      </c>
      <c r="V16" s="18" t="s">
        <v>62</v>
      </c>
      <c r="W16" s="18">
        <v>14.38</v>
      </c>
      <c r="X16" s="18" t="s">
        <v>62</v>
      </c>
      <c r="Y16" s="18" t="s">
        <v>62</v>
      </c>
      <c r="Z16" s="21">
        <v>1616858</v>
      </c>
      <c r="AA16" s="21">
        <v>6021868</v>
      </c>
      <c r="AB16" s="21">
        <v>1662440296</v>
      </c>
      <c r="AC16" s="21">
        <v>31763804</v>
      </c>
      <c r="AD16" s="21">
        <v>0</v>
      </c>
      <c r="AE16" s="21">
        <v>20956.54</v>
      </c>
      <c r="AF16" s="23">
        <v>6</v>
      </c>
      <c r="AG16" s="23">
        <v>43</v>
      </c>
      <c r="AH16" s="23">
        <v>12910856</v>
      </c>
      <c r="AI16" s="23">
        <v>580</v>
      </c>
      <c r="AJ16" s="24">
        <v>14.74</v>
      </c>
      <c r="AK16" s="31">
        <v>85.45</v>
      </c>
      <c r="AL16" s="26">
        <v>6</v>
      </c>
      <c r="AM16" s="26">
        <v>47</v>
      </c>
      <c r="AN16" s="26">
        <v>1801936</v>
      </c>
      <c r="AO16" s="26">
        <v>5601</v>
      </c>
      <c r="AP16" s="27">
        <v>13.42</v>
      </c>
      <c r="AQ16" s="28">
        <v>751.56</v>
      </c>
      <c r="AR16" s="29">
        <v>6</v>
      </c>
      <c r="AS16" s="29">
        <v>39</v>
      </c>
      <c r="AT16" s="29">
        <v>76223</v>
      </c>
      <c r="AU16" s="29">
        <v>52297</v>
      </c>
      <c r="AV16" s="29">
        <v>10.07</v>
      </c>
      <c r="AW16" s="29">
        <v>5264.98</v>
      </c>
    </row>
    <row r="17" spans="1:49" s="30" customFormat="1" x14ac:dyDescent="0.35">
      <c r="A17" s="12">
        <v>2019</v>
      </c>
      <c r="B17" s="12" t="s">
        <v>77</v>
      </c>
      <c r="C17" s="13" t="s">
        <v>78</v>
      </c>
      <c r="D17" s="14" t="s">
        <v>79</v>
      </c>
      <c r="E17" s="15">
        <v>62197.730456151861</v>
      </c>
      <c r="F17" s="15">
        <v>1802912.8</v>
      </c>
      <c r="G17" s="12" t="s">
        <v>62</v>
      </c>
      <c r="H17" s="16">
        <v>28986794</v>
      </c>
      <c r="I17" s="17">
        <f t="shared" si="0"/>
        <v>1</v>
      </c>
      <c r="J17" s="17">
        <v>0</v>
      </c>
      <c r="K17" s="17">
        <v>38.520000000000003</v>
      </c>
      <c r="L17" s="17">
        <v>2.4489999999999998</v>
      </c>
      <c r="M17" s="17">
        <v>2.56</v>
      </c>
      <c r="N17" s="17">
        <v>35.590000000000003</v>
      </c>
      <c r="O17" s="17">
        <v>1</v>
      </c>
      <c r="P17" s="18">
        <v>1879</v>
      </c>
      <c r="Q17" s="18">
        <v>2932</v>
      </c>
      <c r="R17" s="17">
        <v>217555930</v>
      </c>
      <c r="S17" s="17">
        <v>142894</v>
      </c>
      <c r="T17" s="17">
        <v>163061</v>
      </c>
      <c r="U17" s="18">
        <v>2.0099999999999998</v>
      </c>
      <c r="V17" s="18">
        <v>1.99</v>
      </c>
      <c r="W17" s="18">
        <v>14.41</v>
      </c>
      <c r="X17" s="18">
        <v>2.34</v>
      </c>
      <c r="Y17" s="18">
        <v>0.65</v>
      </c>
      <c r="Z17" s="21">
        <v>126621262</v>
      </c>
      <c r="AA17" s="21">
        <v>706236</v>
      </c>
      <c r="AB17" s="21">
        <v>3761450556</v>
      </c>
      <c r="AC17" s="21">
        <v>41298007</v>
      </c>
      <c r="AD17" s="21">
        <v>0</v>
      </c>
      <c r="AE17" s="21">
        <v>39344</v>
      </c>
      <c r="AF17" s="22">
        <v>4</v>
      </c>
      <c r="AG17" s="22">
        <v>203</v>
      </c>
      <c r="AH17" s="23">
        <v>11366639</v>
      </c>
      <c r="AI17" s="23">
        <v>1140</v>
      </c>
      <c r="AJ17" s="24">
        <v>11.76</v>
      </c>
      <c r="AK17" s="25">
        <v>134.07</v>
      </c>
      <c r="AL17" s="26">
        <v>4</v>
      </c>
      <c r="AM17" s="26">
        <v>205</v>
      </c>
      <c r="AN17" s="26">
        <v>1537111</v>
      </c>
      <c r="AO17" s="26">
        <v>7699</v>
      </c>
      <c r="AP17" s="27">
        <v>8.06</v>
      </c>
      <c r="AQ17" s="28">
        <v>620.21</v>
      </c>
      <c r="AR17" s="29">
        <v>4</v>
      </c>
      <c r="AS17" s="29">
        <v>115</v>
      </c>
      <c r="AT17" s="29">
        <v>232427</v>
      </c>
      <c r="AU17" s="29">
        <v>47209.777000000002</v>
      </c>
      <c r="AV17" s="29">
        <v>5.4463027999999998</v>
      </c>
      <c r="AW17" s="29">
        <v>2571.1873999999998</v>
      </c>
    </row>
    <row r="18" spans="1:49" s="30" customFormat="1" x14ac:dyDescent="0.35">
      <c r="A18" s="12">
        <v>2020</v>
      </c>
      <c r="B18" s="12" t="s">
        <v>77</v>
      </c>
      <c r="C18" s="13" t="s">
        <v>78</v>
      </c>
      <c r="D18" s="14" t="s">
        <v>80</v>
      </c>
      <c r="E18" s="15">
        <v>60512.099325603187</v>
      </c>
      <c r="F18" s="15">
        <v>1772185.6000000001</v>
      </c>
      <c r="G18" s="12" t="s">
        <v>62</v>
      </c>
      <c r="H18" s="16">
        <v>29286467</v>
      </c>
      <c r="I18" s="17">
        <f t="shared" si="0"/>
        <v>1</v>
      </c>
      <c r="J18" s="17">
        <v>0</v>
      </c>
      <c r="K18" s="17">
        <v>36.130000000000003</v>
      </c>
      <c r="L18" s="17">
        <v>1.891</v>
      </c>
      <c r="M18" s="17">
        <v>2.0299999999999998</v>
      </c>
      <c r="N18" s="17">
        <v>33.270000000000003</v>
      </c>
      <c r="O18" s="17">
        <v>1</v>
      </c>
      <c r="P18" s="18">
        <v>1549</v>
      </c>
      <c r="Q18" s="18">
        <v>2961</v>
      </c>
      <c r="R18" s="17">
        <v>202443684</v>
      </c>
      <c r="S18" s="17">
        <v>126854</v>
      </c>
      <c r="T18" s="17">
        <v>144110</v>
      </c>
      <c r="U18" s="18">
        <v>1.88</v>
      </c>
      <c r="V18" s="18">
        <v>2.04</v>
      </c>
      <c r="W18" s="18">
        <v>10.73</v>
      </c>
      <c r="X18" s="18">
        <v>2.1</v>
      </c>
      <c r="Y18" s="18">
        <v>0.62</v>
      </c>
      <c r="Z18" s="21">
        <v>112137948</v>
      </c>
      <c r="AA18" s="21">
        <v>604794</v>
      </c>
      <c r="AB18" s="21">
        <v>3644590288</v>
      </c>
      <c r="AC18" s="21">
        <v>0</v>
      </c>
      <c r="AD18" s="21">
        <v>0</v>
      </c>
      <c r="AE18" s="21">
        <v>37160</v>
      </c>
      <c r="AF18" s="22">
        <v>1</v>
      </c>
      <c r="AG18" s="22">
        <v>1</v>
      </c>
      <c r="AH18" s="23">
        <v>11515333</v>
      </c>
      <c r="AI18" s="23">
        <v>1131.9314999999999</v>
      </c>
      <c r="AJ18" s="24">
        <v>11.713730999999999</v>
      </c>
      <c r="AK18" s="25">
        <v>132.59141</v>
      </c>
      <c r="AL18" s="26">
        <v>4</v>
      </c>
      <c r="AM18" s="26">
        <v>143</v>
      </c>
      <c r="AN18" s="26">
        <v>1539553</v>
      </c>
      <c r="AO18" s="26">
        <v>7857.6691000000001</v>
      </c>
      <c r="AP18" s="27">
        <v>7.5987530999999997</v>
      </c>
      <c r="AQ18" s="28">
        <v>597.08487000000002</v>
      </c>
      <c r="AR18" s="29">
        <v>4</v>
      </c>
      <c r="AS18" s="29">
        <v>86</v>
      </c>
      <c r="AT18" s="29">
        <v>264126</v>
      </c>
      <c r="AU18" s="29">
        <v>39472.072999999997</v>
      </c>
      <c r="AV18" s="29">
        <v>5.0688570000000004</v>
      </c>
      <c r="AW18" s="29">
        <v>2000.7828999999999</v>
      </c>
    </row>
    <row r="19" spans="1:49" s="30" customFormat="1" x14ac:dyDescent="0.35">
      <c r="A19" s="12">
        <v>2018</v>
      </c>
      <c r="B19" s="12" t="s">
        <v>77</v>
      </c>
      <c r="C19" s="13" t="s">
        <v>78</v>
      </c>
      <c r="D19" s="14" t="s">
        <v>81</v>
      </c>
      <c r="E19" s="15">
        <v>61015.542455074603</v>
      </c>
      <c r="F19" s="15">
        <v>1746543.3</v>
      </c>
      <c r="G19" s="12">
        <v>3.9</v>
      </c>
      <c r="H19" s="16">
        <v>28624564</v>
      </c>
      <c r="I19" s="17">
        <f t="shared" si="0"/>
        <v>1</v>
      </c>
      <c r="J19" s="17">
        <v>0</v>
      </c>
      <c r="K19" s="17">
        <v>39.08</v>
      </c>
      <c r="L19" s="17">
        <v>2.6</v>
      </c>
      <c r="M19" s="17">
        <v>3.15</v>
      </c>
      <c r="N19" s="17">
        <v>38.81</v>
      </c>
      <c r="O19" s="17">
        <v>1</v>
      </c>
      <c r="P19" s="18">
        <v>1984</v>
      </c>
      <c r="Q19" s="18">
        <v>3015</v>
      </c>
      <c r="R19" s="17">
        <v>230076307</v>
      </c>
      <c r="S19" s="17">
        <v>203343</v>
      </c>
      <c r="T19" s="17">
        <v>170839</v>
      </c>
      <c r="U19" s="18">
        <v>2.35</v>
      </c>
      <c r="V19" s="18" t="s">
        <v>62</v>
      </c>
      <c r="W19" s="18" t="s">
        <v>62</v>
      </c>
      <c r="X19" s="18" t="s">
        <v>62</v>
      </c>
      <c r="Y19" s="18" t="s">
        <v>62</v>
      </c>
      <c r="Z19" s="21">
        <v>151798044</v>
      </c>
      <c r="AA19" s="21">
        <v>639950</v>
      </c>
      <c r="AB19" s="21">
        <v>3451643094</v>
      </c>
      <c r="AC19" s="21">
        <v>41185739</v>
      </c>
      <c r="AD19" s="21">
        <v>0</v>
      </c>
      <c r="AE19" s="21">
        <v>31833</v>
      </c>
      <c r="AF19" s="22">
        <v>4</v>
      </c>
      <c r="AG19" s="22">
        <v>162</v>
      </c>
      <c r="AH19" s="23">
        <v>11148784</v>
      </c>
      <c r="AI19" s="23">
        <v>1176</v>
      </c>
      <c r="AJ19" s="24">
        <v>11.2</v>
      </c>
      <c r="AK19" s="25">
        <v>131.63</v>
      </c>
      <c r="AL19" s="26">
        <v>4</v>
      </c>
      <c r="AM19" s="26">
        <v>168</v>
      </c>
      <c r="AN19" s="26">
        <v>1591150</v>
      </c>
      <c r="AO19" s="26">
        <v>7516.8185999999996</v>
      </c>
      <c r="AP19" s="27">
        <v>8.1621188</v>
      </c>
      <c r="AQ19" s="28">
        <v>613.53165999999999</v>
      </c>
      <c r="AR19" s="29">
        <v>4</v>
      </c>
      <c r="AS19" s="29">
        <v>95</v>
      </c>
      <c r="AT19" s="29">
        <v>125722</v>
      </c>
      <c r="AU19" s="29">
        <v>81893</v>
      </c>
      <c r="AV19" s="29">
        <v>5.39</v>
      </c>
      <c r="AW19" s="29">
        <v>4415.1000000000004</v>
      </c>
    </row>
    <row r="20" spans="1:49" s="30" customFormat="1" x14ac:dyDescent="0.35">
      <c r="A20" s="12">
        <v>2019</v>
      </c>
      <c r="B20" s="12" t="s">
        <v>82</v>
      </c>
      <c r="C20" s="13" t="s">
        <v>83</v>
      </c>
      <c r="D20" s="14" t="s">
        <v>84</v>
      </c>
      <c r="E20" s="15">
        <v>87845.614356703445</v>
      </c>
      <c r="F20" s="15">
        <v>1709750.7</v>
      </c>
      <c r="G20" s="12" t="s">
        <v>62</v>
      </c>
      <c r="H20" s="16">
        <v>19463131</v>
      </c>
      <c r="I20" s="17">
        <f t="shared" si="0"/>
        <v>0</v>
      </c>
      <c r="J20" s="17">
        <v>1</v>
      </c>
      <c r="K20" s="17">
        <v>38.520000000000003</v>
      </c>
      <c r="L20" s="17">
        <v>2.4489999999999998</v>
      </c>
      <c r="M20" s="17">
        <v>2.56</v>
      </c>
      <c r="N20" s="17">
        <v>35.590000000000003</v>
      </c>
      <c r="O20" s="17">
        <v>1</v>
      </c>
      <c r="P20" s="18">
        <v>6125</v>
      </c>
      <c r="Q20" s="18">
        <v>660</v>
      </c>
      <c r="R20" s="17">
        <v>24806826</v>
      </c>
      <c r="S20" s="17">
        <v>7995</v>
      </c>
      <c r="T20" s="17">
        <v>26183</v>
      </c>
      <c r="U20" s="18" t="s">
        <v>62</v>
      </c>
      <c r="V20" s="18" t="s">
        <v>62</v>
      </c>
      <c r="W20" s="18" t="s">
        <v>62</v>
      </c>
      <c r="X20" s="18" t="s">
        <v>62</v>
      </c>
      <c r="Y20" s="18" t="s">
        <v>62</v>
      </c>
      <c r="Z20" s="21">
        <v>373500</v>
      </c>
      <c r="AA20" s="21">
        <v>1791762</v>
      </c>
      <c r="AB20" s="21">
        <v>731087044</v>
      </c>
      <c r="AC20" s="21">
        <v>44865018</v>
      </c>
      <c r="AD20" s="21">
        <v>0</v>
      </c>
      <c r="AE20" s="21">
        <v>20</v>
      </c>
      <c r="AF20" s="22">
        <v>8</v>
      </c>
      <c r="AG20" s="22">
        <v>59</v>
      </c>
      <c r="AH20" s="23">
        <v>7235400</v>
      </c>
      <c r="AI20" s="23">
        <v>577</v>
      </c>
      <c r="AJ20" s="24">
        <v>17.940000000000001</v>
      </c>
      <c r="AK20" s="25">
        <v>103.6</v>
      </c>
      <c r="AL20" s="26">
        <v>8</v>
      </c>
      <c r="AM20" s="26">
        <v>59</v>
      </c>
      <c r="AN20" s="26">
        <v>1121107</v>
      </c>
      <c r="AO20" s="26">
        <v>5582</v>
      </c>
      <c r="AP20" s="27">
        <v>14.06</v>
      </c>
      <c r="AQ20" s="28">
        <v>784.69</v>
      </c>
      <c r="AR20" s="29">
        <v>6</v>
      </c>
      <c r="AS20" s="29">
        <v>46</v>
      </c>
      <c r="AT20" s="29">
        <v>7607</v>
      </c>
      <c r="AU20" s="29">
        <v>192240.23</v>
      </c>
      <c r="AV20" s="29">
        <v>5.6132194000000002</v>
      </c>
      <c r="AW20" s="29">
        <v>10790.866</v>
      </c>
    </row>
    <row r="21" spans="1:49" s="30" customFormat="1" x14ac:dyDescent="0.35">
      <c r="A21" s="12">
        <v>2017</v>
      </c>
      <c r="B21" s="12" t="s">
        <v>77</v>
      </c>
      <c r="C21" s="13" t="s">
        <v>78</v>
      </c>
      <c r="D21" s="14" t="s">
        <v>85</v>
      </c>
      <c r="E21" s="15">
        <v>58934.346102141797</v>
      </c>
      <c r="F21" s="15">
        <v>1667313</v>
      </c>
      <c r="G21" s="12">
        <v>4.3</v>
      </c>
      <c r="H21" s="16">
        <v>28291024</v>
      </c>
      <c r="I21" s="17">
        <f t="shared" si="0"/>
        <v>1</v>
      </c>
      <c r="J21" s="17">
        <v>0</v>
      </c>
      <c r="K21" s="17">
        <v>39.08</v>
      </c>
      <c r="L21" s="17">
        <v>2.23</v>
      </c>
      <c r="M21" s="17">
        <v>2.99</v>
      </c>
      <c r="N21" s="17">
        <v>38.799999999999997</v>
      </c>
      <c r="O21" s="17">
        <v>1</v>
      </c>
      <c r="P21" s="18">
        <v>1337</v>
      </c>
      <c r="Q21" s="18">
        <v>2944</v>
      </c>
      <c r="R21" s="17">
        <v>239991194</v>
      </c>
      <c r="S21" s="17">
        <v>260854</v>
      </c>
      <c r="T21" s="17">
        <v>165551</v>
      </c>
      <c r="U21" s="18" t="s">
        <v>62</v>
      </c>
      <c r="V21" s="18" t="s">
        <v>62</v>
      </c>
      <c r="W21" s="18" t="s">
        <v>62</v>
      </c>
      <c r="X21" s="18" t="s">
        <v>62</v>
      </c>
      <c r="Y21" s="18" t="s">
        <v>62</v>
      </c>
      <c r="Z21" s="21">
        <v>186975108</v>
      </c>
      <c r="AA21" s="21">
        <v>725334</v>
      </c>
      <c r="AB21" s="21">
        <v>2886910464</v>
      </c>
      <c r="AC21" s="21">
        <v>38581401</v>
      </c>
      <c r="AD21" s="21">
        <v>0</v>
      </c>
      <c r="AE21" s="21">
        <v>30258</v>
      </c>
      <c r="AF21" s="22">
        <v>4</v>
      </c>
      <c r="AG21" s="22">
        <v>158</v>
      </c>
      <c r="AH21" s="23">
        <v>10809494</v>
      </c>
      <c r="AI21" s="23">
        <v>1112.0019</v>
      </c>
      <c r="AJ21" s="24">
        <v>11.013681</v>
      </c>
      <c r="AK21" s="25">
        <v>122.47234</v>
      </c>
      <c r="AL21" s="26">
        <v>4</v>
      </c>
      <c r="AM21" s="26">
        <v>165</v>
      </c>
      <c r="AN21" s="26">
        <v>1514712</v>
      </c>
      <c r="AO21" s="26">
        <v>7563.9153999999999</v>
      </c>
      <c r="AP21" s="27">
        <v>8.2570388000000001</v>
      </c>
      <c r="AQ21" s="28">
        <v>624.55543</v>
      </c>
      <c r="AR21" s="29">
        <v>4</v>
      </c>
      <c r="AS21" s="29">
        <v>96</v>
      </c>
      <c r="AT21" s="29">
        <v>114857</v>
      </c>
      <c r="AU21" s="29">
        <v>87043.122000000003</v>
      </c>
      <c r="AV21" s="29">
        <v>5.3548770000000001</v>
      </c>
      <c r="AW21" s="29">
        <v>4661.0520999999999</v>
      </c>
    </row>
    <row r="22" spans="1:49" s="30" customFormat="1" x14ac:dyDescent="0.35">
      <c r="A22" s="12">
        <v>2018</v>
      </c>
      <c r="B22" s="12" t="s">
        <v>82</v>
      </c>
      <c r="C22" s="13" t="s">
        <v>83</v>
      </c>
      <c r="D22" s="14" t="s">
        <v>86</v>
      </c>
      <c r="E22" s="15">
        <v>85201.517102503276</v>
      </c>
      <c r="F22" s="15">
        <v>1665186.8</v>
      </c>
      <c r="G22" s="12">
        <v>4.0999999999999996</v>
      </c>
      <c r="H22" s="16">
        <v>19544098</v>
      </c>
      <c r="I22" s="17">
        <f t="shared" si="0"/>
        <v>0</v>
      </c>
      <c r="J22" s="17">
        <v>1</v>
      </c>
      <c r="K22" s="17">
        <v>39.08</v>
      </c>
      <c r="L22" s="17">
        <v>2.6</v>
      </c>
      <c r="M22" s="17">
        <v>3.15</v>
      </c>
      <c r="N22" s="17">
        <v>38.81</v>
      </c>
      <c r="O22" s="17">
        <v>1</v>
      </c>
      <c r="P22" s="18">
        <v>6038</v>
      </c>
      <c r="Q22" s="18">
        <v>803</v>
      </c>
      <c r="R22" s="17">
        <v>27936389</v>
      </c>
      <c r="S22" s="17">
        <v>10745</v>
      </c>
      <c r="T22" s="17">
        <v>28936</v>
      </c>
      <c r="U22" s="18" t="s">
        <v>62</v>
      </c>
      <c r="V22" s="18" t="s">
        <v>62</v>
      </c>
      <c r="W22" s="18" t="s">
        <v>62</v>
      </c>
      <c r="X22" s="18">
        <v>3.76</v>
      </c>
      <c r="Y22" s="18">
        <v>0.71</v>
      </c>
      <c r="Z22" s="21">
        <v>551004</v>
      </c>
      <c r="AA22" s="21">
        <v>5192542</v>
      </c>
      <c r="AB22" s="21">
        <v>802445040</v>
      </c>
      <c r="AC22" s="21">
        <v>42919011</v>
      </c>
      <c r="AD22" s="21">
        <v>0</v>
      </c>
      <c r="AE22" s="21">
        <v>0</v>
      </c>
      <c r="AF22" s="22">
        <v>8</v>
      </c>
      <c r="AG22" s="22">
        <v>31</v>
      </c>
      <c r="AH22" s="23">
        <v>7190906</v>
      </c>
      <c r="AI22" s="23">
        <v>604</v>
      </c>
      <c r="AJ22" s="24">
        <v>18.52</v>
      </c>
      <c r="AK22" s="25">
        <v>111.93</v>
      </c>
      <c r="AL22" s="26">
        <v>8</v>
      </c>
      <c r="AM22" s="26">
        <v>22</v>
      </c>
      <c r="AN22" s="26">
        <v>1106650</v>
      </c>
      <c r="AO22" s="26">
        <v>5779.1129000000001</v>
      </c>
      <c r="AP22" s="27">
        <v>14.499883000000001</v>
      </c>
      <c r="AQ22" s="28">
        <v>837.96463000000006</v>
      </c>
      <c r="AR22" s="29">
        <v>6</v>
      </c>
      <c r="AS22" s="29">
        <v>14</v>
      </c>
      <c r="AT22" s="29">
        <v>6884</v>
      </c>
      <c r="AU22" s="29">
        <v>218826</v>
      </c>
      <c r="AV22" s="29">
        <v>6.02</v>
      </c>
      <c r="AW22" s="29">
        <v>13168.55</v>
      </c>
    </row>
    <row r="23" spans="1:49" s="30" customFormat="1" x14ac:dyDescent="0.35">
      <c r="A23" s="12">
        <v>2020</v>
      </c>
      <c r="B23" s="12" t="s">
        <v>82</v>
      </c>
      <c r="C23" s="13" t="s">
        <v>83</v>
      </c>
      <c r="D23" s="14" t="s">
        <v>87</v>
      </c>
      <c r="E23" s="15">
        <v>85158.158910676211</v>
      </c>
      <c r="F23" s="15">
        <v>1650567.2</v>
      </c>
      <c r="G23" s="12" t="s">
        <v>62</v>
      </c>
      <c r="H23" s="16">
        <v>19382373</v>
      </c>
      <c r="I23" s="17">
        <f t="shared" si="0"/>
        <v>0</v>
      </c>
      <c r="J23" s="17">
        <v>1</v>
      </c>
      <c r="K23" s="17">
        <v>36.130000000000003</v>
      </c>
      <c r="L23" s="17">
        <v>1.891</v>
      </c>
      <c r="M23" s="17">
        <v>2.0299999999999998</v>
      </c>
      <c r="N23" s="17">
        <v>33.270000000000003</v>
      </c>
      <c r="O23" s="17">
        <v>1</v>
      </c>
      <c r="P23" s="18">
        <v>5476</v>
      </c>
      <c r="Q23" s="18">
        <v>769</v>
      </c>
      <c r="R23" s="17">
        <v>26771286</v>
      </c>
      <c r="S23" s="17">
        <v>6890</v>
      </c>
      <c r="T23" s="17">
        <v>25824</v>
      </c>
      <c r="U23" s="18" t="s">
        <v>62</v>
      </c>
      <c r="V23" s="18">
        <v>2.09</v>
      </c>
      <c r="W23" s="18" t="s">
        <v>62</v>
      </c>
      <c r="X23" s="18" t="s">
        <v>62</v>
      </c>
      <c r="Y23" s="18">
        <v>0.64</v>
      </c>
      <c r="Z23" s="21">
        <v>127422</v>
      </c>
      <c r="AA23" s="21">
        <v>1502064</v>
      </c>
      <c r="AB23" s="21">
        <v>818703500</v>
      </c>
      <c r="AC23" s="21">
        <v>0</v>
      </c>
      <c r="AD23" s="21">
        <v>0</v>
      </c>
      <c r="AE23" s="21">
        <v>0</v>
      </c>
      <c r="AF23" s="22">
        <v>1</v>
      </c>
      <c r="AG23" s="22">
        <v>1</v>
      </c>
      <c r="AH23" s="23">
        <v>7239162</v>
      </c>
      <c r="AI23" s="23">
        <v>601.55609000000004</v>
      </c>
      <c r="AJ23" s="24">
        <v>18.364581000000001</v>
      </c>
      <c r="AK23" s="25">
        <v>110.47324999999999</v>
      </c>
      <c r="AL23" s="26">
        <v>8</v>
      </c>
      <c r="AM23" s="26">
        <v>15</v>
      </c>
      <c r="AN23" s="26">
        <v>1143347</v>
      </c>
      <c r="AO23" s="26">
        <v>5028.2793000000001</v>
      </c>
      <c r="AP23" s="27">
        <v>14.560150999999999</v>
      </c>
      <c r="AQ23" s="28">
        <v>732.12504999999999</v>
      </c>
      <c r="AR23" s="29">
        <v>7</v>
      </c>
      <c r="AS23" s="29">
        <v>12</v>
      </c>
      <c r="AT23" s="29">
        <v>7535</v>
      </c>
      <c r="AU23" s="29">
        <v>183703.35</v>
      </c>
      <c r="AV23" s="29">
        <v>5.5444471000000002</v>
      </c>
      <c r="AW23" s="29">
        <v>10185.334999999999</v>
      </c>
    </row>
    <row r="24" spans="1:49" s="30" customFormat="1" x14ac:dyDescent="0.35">
      <c r="A24" s="12">
        <v>2015</v>
      </c>
      <c r="B24" s="12" t="s">
        <v>77</v>
      </c>
      <c r="C24" s="13" t="s">
        <v>78</v>
      </c>
      <c r="D24" s="14" t="s">
        <v>88</v>
      </c>
      <c r="E24" s="15">
        <v>59490.880673596999</v>
      </c>
      <c r="F24" s="15">
        <v>1634127.1</v>
      </c>
      <c r="G24" s="12">
        <v>4.4000000000000004</v>
      </c>
      <c r="H24" s="16">
        <v>27468531</v>
      </c>
      <c r="I24" s="17">
        <f t="shared" si="0"/>
        <v>1</v>
      </c>
      <c r="J24" s="17">
        <v>0</v>
      </c>
      <c r="K24" s="17">
        <v>42.6</v>
      </c>
      <c r="L24" s="17">
        <v>1.8220000000000001</v>
      </c>
      <c r="M24" s="17">
        <v>2.62</v>
      </c>
      <c r="N24" s="17">
        <v>44.13</v>
      </c>
      <c r="O24" s="17">
        <v>1</v>
      </c>
      <c r="P24" s="18">
        <v>1858</v>
      </c>
      <c r="Q24" s="18">
        <v>2908</v>
      </c>
      <c r="R24" s="17">
        <v>243386106</v>
      </c>
      <c r="S24" s="17">
        <v>247204</v>
      </c>
      <c r="T24" s="17">
        <v>172159</v>
      </c>
      <c r="U24" s="18">
        <v>2.23</v>
      </c>
      <c r="V24" s="18" t="s">
        <v>62</v>
      </c>
      <c r="W24" s="18" t="s">
        <v>62</v>
      </c>
      <c r="X24" s="18" t="s">
        <v>62</v>
      </c>
      <c r="Y24" s="18" t="s">
        <v>62</v>
      </c>
      <c r="Z24" s="21">
        <v>173558394</v>
      </c>
      <c r="AA24" s="21">
        <v>1097098</v>
      </c>
      <c r="AB24" s="21">
        <v>3487770466</v>
      </c>
      <c r="AC24" s="21">
        <v>39354677</v>
      </c>
      <c r="AD24" s="21">
        <v>0</v>
      </c>
      <c r="AE24" s="21">
        <v>35623</v>
      </c>
      <c r="AF24" s="22">
        <v>5</v>
      </c>
      <c r="AG24" s="22">
        <v>156</v>
      </c>
      <c r="AH24" s="23">
        <v>10318006</v>
      </c>
      <c r="AI24" s="23">
        <v>1176.3570999999999</v>
      </c>
      <c r="AJ24" s="24">
        <v>11.560737</v>
      </c>
      <c r="AK24" s="25">
        <v>135.99555000000001</v>
      </c>
      <c r="AL24" s="26">
        <v>5</v>
      </c>
      <c r="AM24" s="26">
        <v>166</v>
      </c>
      <c r="AN24" s="26">
        <v>1425780</v>
      </c>
      <c r="AO24" s="26">
        <v>7967.7767999999996</v>
      </c>
      <c r="AP24" s="27">
        <v>8.1535869999999999</v>
      </c>
      <c r="AQ24" s="28">
        <v>649.65961000000004</v>
      </c>
      <c r="AR24" s="29">
        <v>5</v>
      </c>
      <c r="AS24" s="29">
        <v>95</v>
      </c>
      <c r="AT24" s="29">
        <v>105936</v>
      </c>
      <c r="AU24" s="29">
        <v>86673.608999999997</v>
      </c>
      <c r="AV24" s="29">
        <v>5.5916622</v>
      </c>
      <c r="AW24" s="29">
        <v>4846.4953999999998</v>
      </c>
    </row>
    <row r="25" spans="1:49" s="30" customFormat="1" x14ac:dyDescent="0.35">
      <c r="A25" s="12">
        <v>2016</v>
      </c>
      <c r="B25" s="12" t="s">
        <v>77</v>
      </c>
      <c r="C25" s="13" t="s">
        <v>78</v>
      </c>
      <c r="D25" s="14" t="s">
        <v>89</v>
      </c>
      <c r="E25" s="15">
        <v>58531.903487790238</v>
      </c>
      <c r="F25" s="15">
        <v>1633863.3</v>
      </c>
      <c r="G25" s="12">
        <v>4.5999999999999996</v>
      </c>
      <c r="H25" s="16">
        <v>27914064</v>
      </c>
      <c r="I25" s="17">
        <f t="shared" si="0"/>
        <v>1</v>
      </c>
      <c r="J25" s="17">
        <v>0</v>
      </c>
      <c r="K25" s="17">
        <v>40.39</v>
      </c>
      <c r="L25" s="17">
        <v>1.702</v>
      </c>
      <c r="M25" s="17">
        <v>2.52</v>
      </c>
      <c r="N25" s="17">
        <v>42.43</v>
      </c>
      <c r="O25" s="17">
        <v>1</v>
      </c>
      <c r="P25" s="18">
        <v>1501</v>
      </c>
      <c r="Q25" s="18">
        <v>3061</v>
      </c>
      <c r="R25" s="17">
        <v>236457110</v>
      </c>
      <c r="S25" s="17">
        <v>233185</v>
      </c>
      <c r="T25" s="17">
        <v>165928</v>
      </c>
      <c r="U25" s="18">
        <v>2.04</v>
      </c>
      <c r="V25" s="18">
        <v>1.8</v>
      </c>
      <c r="W25" s="18" t="s">
        <v>62</v>
      </c>
      <c r="X25" s="18" t="s">
        <v>62</v>
      </c>
      <c r="Y25" s="18" t="s">
        <v>62</v>
      </c>
      <c r="Z25" s="21">
        <v>172260984</v>
      </c>
      <c r="AA25" s="21">
        <v>807834</v>
      </c>
      <c r="AB25" s="21">
        <v>3179319382</v>
      </c>
      <c r="AC25" s="21">
        <v>42079445</v>
      </c>
      <c r="AD25" s="21">
        <v>0</v>
      </c>
      <c r="AE25" s="21">
        <v>33153</v>
      </c>
      <c r="AF25" s="22">
        <v>4</v>
      </c>
      <c r="AG25" s="22">
        <v>159</v>
      </c>
      <c r="AH25" s="23">
        <v>10521732</v>
      </c>
      <c r="AI25" s="23">
        <v>1156.1244999999999</v>
      </c>
      <c r="AJ25" s="24">
        <v>10.994018000000001</v>
      </c>
      <c r="AK25" s="25">
        <v>127.10454</v>
      </c>
      <c r="AL25" s="26">
        <v>4</v>
      </c>
      <c r="AM25" s="26">
        <v>163</v>
      </c>
      <c r="AN25" s="26">
        <v>1447247</v>
      </c>
      <c r="AO25" s="26">
        <v>8009.7058999999999</v>
      </c>
      <c r="AP25" s="27">
        <v>8.2555087</v>
      </c>
      <c r="AQ25" s="28">
        <v>661.24197000000004</v>
      </c>
      <c r="AR25" s="29">
        <v>4</v>
      </c>
      <c r="AS25" s="29">
        <v>95</v>
      </c>
      <c r="AT25" s="29">
        <v>105552</v>
      </c>
      <c r="AU25" s="29">
        <v>89531.472999999998</v>
      </c>
      <c r="AV25" s="29">
        <v>5.3275622</v>
      </c>
      <c r="AW25" s="29">
        <v>4769.8450000000003</v>
      </c>
    </row>
    <row r="26" spans="1:49" s="30" customFormat="1" x14ac:dyDescent="0.35">
      <c r="A26" s="12">
        <v>2017</v>
      </c>
      <c r="B26" s="12" t="s">
        <v>82</v>
      </c>
      <c r="C26" s="13" t="s">
        <v>83</v>
      </c>
      <c r="D26" s="14" t="s">
        <v>90</v>
      </c>
      <c r="E26" s="15">
        <v>82924.018655038119</v>
      </c>
      <c r="F26" s="15">
        <v>1624800.7</v>
      </c>
      <c r="G26" s="12">
        <v>4.7</v>
      </c>
      <c r="H26" s="16">
        <v>19593849</v>
      </c>
      <c r="I26" s="17">
        <f t="shared" si="0"/>
        <v>0</v>
      </c>
      <c r="J26" s="17">
        <v>1</v>
      </c>
      <c r="K26" s="17">
        <v>39.08</v>
      </c>
      <c r="L26" s="17">
        <v>2.23</v>
      </c>
      <c r="M26" s="17">
        <v>2.99</v>
      </c>
      <c r="N26" s="17">
        <v>38.799999999999997</v>
      </c>
      <c r="O26" s="17">
        <v>1</v>
      </c>
      <c r="P26" s="18">
        <v>5605</v>
      </c>
      <c r="Q26" s="18">
        <v>587</v>
      </c>
      <c r="R26" s="17">
        <v>25583557</v>
      </c>
      <c r="S26" s="17">
        <v>15154</v>
      </c>
      <c r="T26" s="17">
        <v>28494</v>
      </c>
      <c r="U26" s="18">
        <v>2.48</v>
      </c>
      <c r="V26" s="18">
        <v>2.35</v>
      </c>
      <c r="W26" s="18">
        <v>13.96</v>
      </c>
      <c r="X26" s="18" t="s">
        <v>62</v>
      </c>
      <c r="Y26" s="18">
        <v>0.74</v>
      </c>
      <c r="Z26" s="21">
        <v>622594</v>
      </c>
      <c r="AA26" s="21">
        <v>2036626</v>
      </c>
      <c r="AB26" s="21">
        <v>740421322</v>
      </c>
      <c r="AC26" s="21">
        <v>42167409</v>
      </c>
      <c r="AD26" s="21">
        <v>0</v>
      </c>
      <c r="AE26" s="21">
        <v>0</v>
      </c>
      <c r="AF26" s="22">
        <v>8</v>
      </c>
      <c r="AG26" s="22">
        <v>22</v>
      </c>
      <c r="AH26" s="23">
        <v>7144413</v>
      </c>
      <c r="AI26" s="23">
        <v>572.48413000000005</v>
      </c>
      <c r="AJ26" s="24">
        <v>18.029767</v>
      </c>
      <c r="AK26" s="25">
        <v>103.21756000000001</v>
      </c>
      <c r="AL26" s="26">
        <v>8</v>
      </c>
      <c r="AM26" s="26">
        <v>22</v>
      </c>
      <c r="AN26" s="26">
        <v>1089889</v>
      </c>
      <c r="AO26" s="26">
        <v>5760.0272999999997</v>
      </c>
      <c r="AP26" s="27">
        <v>14.749452</v>
      </c>
      <c r="AQ26" s="28">
        <v>849.57249000000002</v>
      </c>
      <c r="AR26" s="29">
        <v>6</v>
      </c>
      <c r="AS26" s="29">
        <v>14</v>
      </c>
      <c r="AT26" s="29">
        <v>6997</v>
      </c>
      <c r="AU26" s="29">
        <v>212132.04</v>
      </c>
      <c r="AV26" s="29">
        <v>5.9248196999999996</v>
      </c>
      <c r="AW26" s="29">
        <v>12568.441000000001</v>
      </c>
    </row>
    <row r="27" spans="1:49" s="30" customFormat="1" x14ac:dyDescent="0.35">
      <c r="A27" s="12">
        <v>2016</v>
      </c>
      <c r="B27" s="12" t="s">
        <v>82</v>
      </c>
      <c r="C27" s="13" t="s">
        <v>83</v>
      </c>
      <c r="D27" s="14" t="s">
        <v>91</v>
      </c>
      <c r="E27" s="15">
        <v>81001.025086534486</v>
      </c>
      <c r="F27" s="15">
        <v>1590567.8</v>
      </c>
      <c r="G27" s="12">
        <v>4.9000000000000004</v>
      </c>
      <c r="H27" s="16">
        <v>19636391</v>
      </c>
      <c r="I27" s="17">
        <f t="shared" si="0"/>
        <v>0</v>
      </c>
      <c r="J27" s="17">
        <v>1</v>
      </c>
      <c r="K27" s="17">
        <v>40.39</v>
      </c>
      <c r="L27" s="17">
        <v>1.702</v>
      </c>
      <c r="M27" s="17">
        <v>2.52</v>
      </c>
      <c r="N27" s="17">
        <v>42.43</v>
      </c>
      <c r="O27" s="17">
        <v>1</v>
      </c>
      <c r="P27" s="18">
        <v>5540</v>
      </c>
      <c r="Q27" s="18">
        <v>801</v>
      </c>
      <c r="R27" s="17">
        <v>31295191</v>
      </c>
      <c r="S27" s="17">
        <v>18372</v>
      </c>
      <c r="T27" s="17">
        <v>32161</v>
      </c>
      <c r="U27" s="18" t="s">
        <v>62</v>
      </c>
      <c r="V27" s="18">
        <v>2.37</v>
      </c>
      <c r="W27" s="18">
        <v>10.23</v>
      </c>
      <c r="X27" s="18" t="s">
        <v>62</v>
      </c>
      <c r="Y27" s="18">
        <v>0.69</v>
      </c>
      <c r="Z27" s="21">
        <v>1519322</v>
      </c>
      <c r="AA27" s="21">
        <v>2283602</v>
      </c>
      <c r="AB27" s="21">
        <v>905391122</v>
      </c>
      <c r="AC27" s="21">
        <v>41570990</v>
      </c>
      <c r="AD27" s="21">
        <v>0</v>
      </c>
      <c r="AE27" s="21">
        <v>0</v>
      </c>
      <c r="AF27" s="22">
        <v>8</v>
      </c>
      <c r="AG27" s="22">
        <v>32</v>
      </c>
      <c r="AH27" s="23">
        <v>7118901</v>
      </c>
      <c r="AI27" s="23">
        <v>595.02732000000003</v>
      </c>
      <c r="AJ27" s="24">
        <v>17.575047000000001</v>
      </c>
      <c r="AK27" s="25">
        <v>104.57633</v>
      </c>
      <c r="AL27" s="26">
        <v>8</v>
      </c>
      <c r="AM27" s="26">
        <v>22</v>
      </c>
      <c r="AN27" s="26">
        <v>1072896</v>
      </c>
      <c r="AO27" s="26">
        <v>5942.4031999999997</v>
      </c>
      <c r="AP27" s="27">
        <v>14.448632</v>
      </c>
      <c r="AQ27" s="28">
        <v>858.596</v>
      </c>
      <c r="AR27" s="29">
        <v>7</v>
      </c>
      <c r="AS27" s="29">
        <v>15</v>
      </c>
      <c r="AT27" s="29">
        <v>7646</v>
      </c>
      <c r="AU27" s="29">
        <v>193011.79</v>
      </c>
      <c r="AV27" s="29">
        <v>6.0294993999999997</v>
      </c>
      <c r="AW27" s="29">
        <v>11637.645</v>
      </c>
    </row>
    <row r="28" spans="1:49" s="30" customFormat="1" x14ac:dyDescent="0.35">
      <c r="A28" s="12">
        <v>2015</v>
      </c>
      <c r="B28" s="12" t="s">
        <v>82</v>
      </c>
      <c r="C28" s="13" t="s">
        <v>83</v>
      </c>
      <c r="D28" s="14" t="s">
        <v>92</v>
      </c>
      <c r="E28" s="15">
        <v>79656.592065622783</v>
      </c>
      <c r="F28" s="15">
        <v>1565835.2</v>
      </c>
      <c r="G28" s="12">
        <v>5.3</v>
      </c>
      <c r="H28" s="16">
        <v>19657321</v>
      </c>
      <c r="I28" s="17">
        <f t="shared" si="0"/>
        <v>0</v>
      </c>
      <c r="J28" s="17">
        <v>1</v>
      </c>
      <c r="K28" s="17">
        <v>42.6</v>
      </c>
      <c r="L28" s="17">
        <v>1.8220000000000001</v>
      </c>
      <c r="M28" s="17">
        <v>2.62</v>
      </c>
      <c r="N28" s="17">
        <v>44.13</v>
      </c>
      <c r="O28" s="17">
        <v>1</v>
      </c>
      <c r="P28" s="18">
        <v>6060</v>
      </c>
      <c r="Q28" s="18">
        <v>733</v>
      </c>
      <c r="R28" s="17">
        <v>32730725</v>
      </c>
      <c r="S28" s="17">
        <v>21720</v>
      </c>
      <c r="T28" s="17">
        <v>35306</v>
      </c>
      <c r="U28" s="18">
        <v>2.72</v>
      </c>
      <c r="V28" s="18">
        <v>2.83</v>
      </c>
      <c r="W28" s="18" t="s">
        <v>62</v>
      </c>
      <c r="X28" s="18" t="s">
        <v>62</v>
      </c>
      <c r="Y28" s="18">
        <v>0.72</v>
      </c>
      <c r="Z28" s="21">
        <v>2208138</v>
      </c>
      <c r="AA28" s="21">
        <v>6201540</v>
      </c>
      <c r="AB28" s="21">
        <v>934244542</v>
      </c>
      <c r="AC28" s="21">
        <v>44602871</v>
      </c>
      <c r="AD28" s="21">
        <v>0</v>
      </c>
      <c r="AE28" s="21">
        <v>0</v>
      </c>
      <c r="AF28" s="22">
        <v>8</v>
      </c>
      <c r="AG28" s="22">
        <v>21</v>
      </c>
      <c r="AH28" s="23">
        <v>7079097</v>
      </c>
      <c r="AI28" s="23">
        <v>600.50909000000001</v>
      </c>
      <c r="AJ28" s="24">
        <v>18.536912000000001</v>
      </c>
      <c r="AK28" s="25">
        <v>111.31583999999999</v>
      </c>
      <c r="AL28" s="26">
        <v>8</v>
      </c>
      <c r="AM28" s="26">
        <v>21</v>
      </c>
      <c r="AN28" s="26">
        <v>1055136</v>
      </c>
      <c r="AO28" s="26">
        <v>6081.8087999999998</v>
      </c>
      <c r="AP28" s="27">
        <v>15.305038</v>
      </c>
      <c r="AQ28" s="28">
        <v>930.82312999999999</v>
      </c>
      <c r="AR28" s="29">
        <v>7</v>
      </c>
      <c r="AS28" s="29">
        <v>15</v>
      </c>
      <c r="AT28" s="29">
        <v>7630</v>
      </c>
      <c r="AU28" s="29">
        <v>197457.4</v>
      </c>
      <c r="AV28" s="29">
        <v>6.3087591999999999</v>
      </c>
      <c r="AW28" s="29">
        <v>12457.111999999999</v>
      </c>
    </row>
    <row r="29" spans="1:49" s="30" customFormat="1" x14ac:dyDescent="0.35">
      <c r="A29" s="12">
        <v>2014</v>
      </c>
      <c r="B29" s="12" t="s">
        <v>77</v>
      </c>
      <c r="C29" s="13" t="s">
        <v>78</v>
      </c>
      <c r="D29" s="14" t="s">
        <v>93</v>
      </c>
      <c r="E29" s="15">
        <v>57843.36974409315</v>
      </c>
      <c r="F29" s="15">
        <v>1559636.1</v>
      </c>
      <c r="G29" s="12">
        <v>5.0999999999999996</v>
      </c>
      <c r="H29" s="16">
        <v>26963092</v>
      </c>
      <c r="I29" s="17">
        <f t="shared" si="0"/>
        <v>1</v>
      </c>
      <c r="J29" s="17">
        <v>0</v>
      </c>
      <c r="K29" s="17">
        <v>45.67</v>
      </c>
      <c r="L29" s="17">
        <v>3.117</v>
      </c>
      <c r="M29" s="17">
        <v>4.37</v>
      </c>
      <c r="N29" s="17">
        <v>46.16</v>
      </c>
      <c r="O29" s="17">
        <v>1</v>
      </c>
      <c r="P29" s="18">
        <v>2088</v>
      </c>
      <c r="Q29" s="18">
        <v>2683</v>
      </c>
      <c r="R29" s="17">
        <v>254487638</v>
      </c>
      <c r="S29" s="17">
        <v>316796</v>
      </c>
      <c r="T29" s="17">
        <v>187101</v>
      </c>
      <c r="U29" s="18" t="s">
        <v>62</v>
      </c>
      <c r="V29" s="18" t="s">
        <v>62</v>
      </c>
      <c r="W29" s="18" t="s">
        <v>62</v>
      </c>
      <c r="X29" s="18" t="s">
        <v>62</v>
      </c>
      <c r="Y29" s="18" t="s">
        <v>62</v>
      </c>
      <c r="Z29" s="21">
        <v>203315006</v>
      </c>
      <c r="AA29" s="21">
        <v>1634030</v>
      </c>
      <c r="AB29" s="21">
        <v>3070820282</v>
      </c>
      <c r="AC29" s="21">
        <v>39287443</v>
      </c>
      <c r="AD29" s="21">
        <v>0</v>
      </c>
      <c r="AE29" s="21">
        <v>34660</v>
      </c>
      <c r="AF29" s="22">
        <v>6</v>
      </c>
      <c r="AG29" s="22">
        <v>154</v>
      </c>
      <c r="AH29" s="23">
        <v>10138874</v>
      </c>
      <c r="AI29" s="23">
        <v>1158.0817999999999</v>
      </c>
      <c r="AJ29" s="24">
        <v>11.863625000000001</v>
      </c>
      <c r="AK29" s="25">
        <v>137.39048</v>
      </c>
      <c r="AL29" s="26">
        <v>6</v>
      </c>
      <c r="AM29" s="26">
        <v>160</v>
      </c>
      <c r="AN29" s="26">
        <v>1432478</v>
      </c>
      <c r="AO29" s="26">
        <v>8111.3576000000003</v>
      </c>
      <c r="AP29" s="27">
        <v>8.1615692000000006</v>
      </c>
      <c r="AQ29" s="28">
        <v>662.01405999999997</v>
      </c>
      <c r="AR29" s="29">
        <v>6</v>
      </c>
      <c r="AS29" s="29">
        <v>93</v>
      </c>
      <c r="AT29" s="29">
        <v>101641</v>
      </c>
      <c r="AU29" s="29">
        <v>89502.51</v>
      </c>
      <c r="AV29" s="29">
        <v>6.1625926</v>
      </c>
      <c r="AW29" s="29">
        <v>5515.6750000000002</v>
      </c>
    </row>
    <row r="30" spans="1:49" s="30" customFormat="1" x14ac:dyDescent="0.35">
      <c r="A30" s="12">
        <v>2014</v>
      </c>
      <c r="B30" s="12" t="s">
        <v>82</v>
      </c>
      <c r="C30" s="13" t="s">
        <v>83</v>
      </c>
      <c r="D30" s="14" t="s">
        <v>94</v>
      </c>
      <c r="E30" s="15">
        <v>78122.537484676344</v>
      </c>
      <c r="F30" s="15">
        <v>1535375.9</v>
      </c>
      <c r="G30" s="12">
        <v>6.3</v>
      </c>
      <c r="H30" s="16">
        <v>19653431</v>
      </c>
      <c r="I30" s="17">
        <f t="shared" si="0"/>
        <v>0</v>
      </c>
      <c r="J30" s="17">
        <v>1</v>
      </c>
      <c r="K30" s="17">
        <v>45.67</v>
      </c>
      <c r="L30" s="17">
        <v>3.117</v>
      </c>
      <c r="M30" s="17">
        <v>4.37</v>
      </c>
      <c r="N30" s="17">
        <v>46.16</v>
      </c>
      <c r="O30" s="17">
        <v>1</v>
      </c>
      <c r="P30" s="18">
        <v>6379</v>
      </c>
      <c r="Q30" s="18">
        <v>545</v>
      </c>
      <c r="R30" s="17">
        <v>34072093</v>
      </c>
      <c r="S30" s="17">
        <v>28919</v>
      </c>
      <c r="T30" s="17">
        <v>40085</v>
      </c>
      <c r="U30" s="18">
        <v>3.85</v>
      </c>
      <c r="V30" s="18">
        <v>3.03</v>
      </c>
      <c r="W30" s="18">
        <v>23.67</v>
      </c>
      <c r="X30" s="18">
        <v>5.27</v>
      </c>
      <c r="Y30" s="18">
        <v>0.76</v>
      </c>
      <c r="Z30" s="21">
        <v>4441898</v>
      </c>
      <c r="AA30" s="21">
        <v>6845568</v>
      </c>
      <c r="AB30" s="21">
        <v>890837476</v>
      </c>
      <c r="AC30" s="21">
        <v>43038624</v>
      </c>
      <c r="AD30" s="21">
        <v>0</v>
      </c>
      <c r="AE30" s="21">
        <v>0</v>
      </c>
      <c r="AF30" s="22">
        <v>8</v>
      </c>
      <c r="AG30" s="22">
        <v>21</v>
      </c>
      <c r="AH30" s="23">
        <v>7046829</v>
      </c>
      <c r="AI30" s="23">
        <v>590.98584000000005</v>
      </c>
      <c r="AJ30" s="24">
        <v>20.072703000000001</v>
      </c>
      <c r="AK30" s="25">
        <v>118.62683</v>
      </c>
      <c r="AL30" s="26">
        <v>8</v>
      </c>
      <c r="AM30" s="26">
        <v>21</v>
      </c>
      <c r="AN30" s="26">
        <v>1045571</v>
      </c>
      <c r="AO30" s="26">
        <v>6100.3998000000001</v>
      </c>
      <c r="AP30" s="27">
        <v>16.123131999999998</v>
      </c>
      <c r="AQ30" s="28">
        <v>983.57551000000001</v>
      </c>
      <c r="AR30" s="29">
        <v>7</v>
      </c>
      <c r="AS30" s="29">
        <v>15</v>
      </c>
      <c r="AT30" s="29">
        <v>7862</v>
      </c>
      <c r="AU30" s="29">
        <v>190822.69</v>
      </c>
      <c r="AV30" s="29">
        <v>6.5781063</v>
      </c>
      <c r="AW30" s="29">
        <v>12552.52</v>
      </c>
    </row>
    <row r="31" spans="1:49" s="30" customFormat="1" x14ac:dyDescent="0.35">
      <c r="A31" s="12">
        <v>2013</v>
      </c>
      <c r="B31" s="12" t="s">
        <v>77</v>
      </c>
      <c r="C31" s="13" t="s">
        <v>78</v>
      </c>
      <c r="D31" s="14" t="s">
        <v>95</v>
      </c>
      <c r="E31" s="15">
        <v>57093.153737780332</v>
      </c>
      <c r="F31" s="15">
        <v>1511806.5</v>
      </c>
      <c r="G31" s="12">
        <v>6.3</v>
      </c>
      <c r="H31" s="16">
        <v>26479646</v>
      </c>
      <c r="I31" s="17">
        <f t="shared" si="0"/>
        <v>1</v>
      </c>
      <c r="J31" s="17">
        <v>0</v>
      </c>
      <c r="K31" s="17">
        <v>45.02</v>
      </c>
      <c r="L31" s="17">
        <v>3.4830000000000001</v>
      </c>
      <c r="M31" s="17">
        <v>3.73</v>
      </c>
      <c r="N31" s="17">
        <v>51.99</v>
      </c>
      <c r="O31" s="17">
        <v>1</v>
      </c>
      <c r="P31" s="18">
        <v>2014</v>
      </c>
      <c r="Q31" s="18">
        <v>2746</v>
      </c>
      <c r="R31" s="17">
        <v>257464594</v>
      </c>
      <c r="S31" s="17">
        <v>348124</v>
      </c>
      <c r="T31" s="17">
        <v>207478</v>
      </c>
      <c r="U31" s="18" t="s">
        <v>62</v>
      </c>
      <c r="V31" s="18" t="s">
        <v>62</v>
      </c>
      <c r="W31" s="18" t="s">
        <v>62</v>
      </c>
      <c r="X31" s="18" t="s">
        <v>62</v>
      </c>
      <c r="Y31" s="18" t="s">
        <v>62</v>
      </c>
      <c r="Z31" s="21">
        <v>204973390</v>
      </c>
      <c r="AA31" s="21">
        <v>4517374</v>
      </c>
      <c r="AB31" s="21">
        <v>3076364045</v>
      </c>
      <c r="AC31" s="21">
        <v>38314996</v>
      </c>
      <c r="AD31" s="21">
        <v>0</v>
      </c>
      <c r="AE31" s="21">
        <v>35189.800000000003</v>
      </c>
      <c r="AF31" s="22">
        <v>6</v>
      </c>
      <c r="AG31" s="22">
        <v>151</v>
      </c>
      <c r="AH31" s="23">
        <v>9954303</v>
      </c>
      <c r="AI31" s="23">
        <v>1174.3045999999999</v>
      </c>
      <c r="AJ31" s="24">
        <v>11.353704</v>
      </c>
      <c r="AK31" s="25">
        <v>133.32706999999999</v>
      </c>
      <c r="AL31" s="26">
        <v>6</v>
      </c>
      <c r="AM31" s="26">
        <v>155</v>
      </c>
      <c r="AN31" s="26">
        <v>1366825</v>
      </c>
      <c r="AO31" s="26">
        <v>8323.1843000000008</v>
      </c>
      <c r="AP31" s="27">
        <v>8.0172732</v>
      </c>
      <c r="AQ31" s="28">
        <v>667.29242999999997</v>
      </c>
      <c r="AR31" s="29">
        <v>6</v>
      </c>
      <c r="AS31" s="29">
        <v>93</v>
      </c>
      <c r="AT31" s="29">
        <v>95881</v>
      </c>
      <c r="AU31" s="29">
        <v>88623.608999999997</v>
      </c>
      <c r="AV31" s="29">
        <v>5.8058820000000004</v>
      </c>
      <c r="AW31" s="29">
        <v>5145.3820999999998</v>
      </c>
    </row>
    <row r="32" spans="1:49" s="30" customFormat="1" x14ac:dyDescent="0.35">
      <c r="A32" s="12">
        <v>2013</v>
      </c>
      <c r="B32" s="12" t="s">
        <v>82</v>
      </c>
      <c r="C32" s="13" t="s">
        <v>83</v>
      </c>
      <c r="D32" s="14" t="s">
        <v>96</v>
      </c>
      <c r="E32" s="15">
        <v>76519.956091991597</v>
      </c>
      <c r="F32" s="15">
        <v>1501818</v>
      </c>
      <c r="G32" s="12">
        <v>7.7</v>
      </c>
      <c r="H32" s="16">
        <v>19626488</v>
      </c>
      <c r="I32" s="17">
        <f t="shared" si="0"/>
        <v>0</v>
      </c>
      <c r="J32" s="17">
        <v>1</v>
      </c>
      <c r="K32" s="17">
        <v>45.02</v>
      </c>
      <c r="L32" s="17">
        <v>3.4830000000000001</v>
      </c>
      <c r="M32" s="17">
        <v>3.73</v>
      </c>
      <c r="N32" s="17">
        <v>51.99</v>
      </c>
      <c r="O32" s="17">
        <v>1</v>
      </c>
      <c r="P32" s="18">
        <v>6081</v>
      </c>
      <c r="Q32" s="18">
        <v>622</v>
      </c>
      <c r="R32" s="17">
        <v>33456397</v>
      </c>
      <c r="S32" s="17">
        <v>28077</v>
      </c>
      <c r="T32" s="17">
        <v>40666</v>
      </c>
      <c r="U32" s="18">
        <v>3.58</v>
      </c>
      <c r="V32" s="18" t="s">
        <v>62</v>
      </c>
      <c r="W32" s="18" t="s">
        <v>62</v>
      </c>
      <c r="X32" s="18" t="s">
        <v>62</v>
      </c>
      <c r="Y32" s="18">
        <v>0.8</v>
      </c>
      <c r="Z32" s="21">
        <v>4587084</v>
      </c>
      <c r="AA32" s="21">
        <v>3410880.96</v>
      </c>
      <c r="AB32" s="21">
        <v>896253604</v>
      </c>
      <c r="AC32" s="21">
        <v>44755606</v>
      </c>
      <c r="AD32" s="21">
        <v>0</v>
      </c>
      <c r="AE32" s="21">
        <v>0</v>
      </c>
      <c r="AF32" s="22">
        <v>8</v>
      </c>
      <c r="AG32" s="22">
        <v>22</v>
      </c>
      <c r="AH32" s="23">
        <v>7027866</v>
      </c>
      <c r="AI32" s="23">
        <v>602.09563000000003</v>
      </c>
      <c r="AJ32" s="24">
        <v>18.794805</v>
      </c>
      <c r="AK32" s="25">
        <v>113.1627</v>
      </c>
      <c r="AL32" s="26">
        <v>8</v>
      </c>
      <c r="AM32" s="26">
        <v>21</v>
      </c>
      <c r="AN32" s="26">
        <v>1040398</v>
      </c>
      <c r="AO32" s="26">
        <v>6114.8329000000003</v>
      </c>
      <c r="AP32" s="27">
        <v>15.354075</v>
      </c>
      <c r="AQ32" s="28">
        <v>938.87603000000001</v>
      </c>
      <c r="AR32" s="29">
        <v>7</v>
      </c>
      <c r="AS32" s="29">
        <v>16</v>
      </c>
      <c r="AT32" s="29">
        <v>7960</v>
      </c>
      <c r="AU32" s="29">
        <v>187509.95</v>
      </c>
      <c r="AV32" s="29">
        <v>6.5847388999999996</v>
      </c>
      <c r="AW32" s="29">
        <v>12347.04</v>
      </c>
    </row>
    <row r="33" spans="1:49" s="30" customFormat="1" x14ac:dyDescent="0.35">
      <c r="A33" s="12">
        <v>2012</v>
      </c>
      <c r="B33" s="12" t="s">
        <v>82</v>
      </c>
      <c r="C33" s="13" t="s">
        <v>83</v>
      </c>
      <c r="D33" s="14" t="s">
        <v>97</v>
      </c>
      <c r="E33" s="15">
        <v>76440.810689002275</v>
      </c>
      <c r="F33" s="15">
        <v>1496280.1</v>
      </c>
      <c r="G33" s="12">
        <v>8.5</v>
      </c>
      <c r="H33" s="16">
        <v>19574362</v>
      </c>
      <c r="I33" s="17">
        <f t="shared" si="0"/>
        <v>0</v>
      </c>
      <c r="J33" s="17">
        <v>1</v>
      </c>
      <c r="K33" s="17">
        <v>45.77</v>
      </c>
      <c r="L33" s="17">
        <v>3.58</v>
      </c>
      <c r="M33" s="17">
        <v>2.75</v>
      </c>
      <c r="N33" s="17">
        <v>54.99</v>
      </c>
      <c r="O33" s="17">
        <v>1</v>
      </c>
      <c r="P33" s="18">
        <v>5158</v>
      </c>
      <c r="Q33" s="18">
        <v>730</v>
      </c>
      <c r="R33" s="17">
        <v>35668748</v>
      </c>
      <c r="S33" s="17">
        <v>30818</v>
      </c>
      <c r="T33" s="17">
        <v>40269</v>
      </c>
      <c r="U33" s="18">
        <v>2.93</v>
      </c>
      <c r="V33" s="18">
        <v>3.12</v>
      </c>
      <c r="W33" s="18">
        <v>23.56</v>
      </c>
      <c r="X33" s="18">
        <v>3.84</v>
      </c>
      <c r="Y33" s="18">
        <v>0.74</v>
      </c>
      <c r="Z33" s="21">
        <v>4316244</v>
      </c>
      <c r="AA33" s="21">
        <v>2105232</v>
      </c>
      <c r="AB33" s="21">
        <v>982859374</v>
      </c>
      <c r="AC33" s="21">
        <v>40774560</v>
      </c>
      <c r="AD33" s="21">
        <v>0</v>
      </c>
      <c r="AE33" s="21">
        <v>0</v>
      </c>
      <c r="AF33" s="22">
        <v>8</v>
      </c>
      <c r="AG33" s="22">
        <v>22</v>
      </c>
      <c r="AH33" s="23">
        <v>7010740</v>
      </c>
      <c r="AI33" s="23">
        <v>602.54583000000002</v>
      </c>
      <c r="AJ33" s="24">
        <v>17.615798000000002</v>
      </c>
      <c r="AK33" s="25">
        <v>106.14324999999999</v>
      </c>
      <c r="AL33" s="26">
        <v>8</v>
      </c>
      <c r="AM33" s="26">
        <v>21</v>
      </c>
      <c r="AN33" s="26">
        <v>1038268</v>
      </c>
      <c r="AO33" s="26">
        <v>6101.3438999999998</v>
      </c>
      <c r="AP33" s="27">
        <v>15.056343</v>
      </c>
      <c r="AQ33" s="28">
        <v>918.63928999999996</v>
      </c>
      <c r="AR33" s="29">
        <v>7</v>
      </c>
      <c r="AS33" s="29">
        <v>15</v>
      </c>
      <c r="AT33" s="29">
        <v>8144</v>
      </c>
      <c r="AU33" s="29">
        <v>140239.54</v>
      </c>
      <c r="AV33" s="29">
        <v>6.6959358</v>
      </c>
      <c r="AW33" s="29">
        <v>9390.3497000000007</v>
      </c>
    </row>
    <row r="34" spans="1:49" s="30" customFormat="1" x14ac:dyDescent="0.35">
      <c r="A34" s="12">
        <v>2010</v>
      </c>
      <c r="B34" s="12" t="s">
        <v>82</v>
      </c>
      <c r="C34" s="13" t="s">
        <v>83</v>
      </c>
      <c r="D34" s="14" t="s">
        <v>98</v>
      </c>
      <c r="E34" s="15">
        <v>73795.218916991362</v>
      </c>
      <c r="F34" s="15">
        <v>1431624</v>
      </c>
      <c r="G34" s="12">
        <v>8.6</v>
      </c>
      <c r="H34" s="16">
        <v>19399956</v>
      </c>
      <c r="I34" s="17">
        <f t="shared" si="0"/>
        <v>0</v>
      </c>
      <c r="J34" s="17">
        <v>1</v>
      </c>
      <c r="K34" s="17">
        <v>44.27</v>
      </c>
      <c r="L34" s="17">
        <v>2.7050000000000001</v>
      </c>
      <c r="M34" s="17">
        <v>4.37</v>
      </c>
      <c r="N34" s="17">
        <v>49.29</v>
      </c>
      <c r="O34" s="17">
        <v>1</v>
      </c>
      <c r="P34" s="18">
        <v>5719</v>
      </c>
      <c r="Q34" s="18">
        <v>816</v>
      </c>
      <c r="R34" s="17">
        <v>41583758</v>
      </c>
      <c r="S34" s="17">
        <v>61722</v>
      </c>
      <c r="T34" s="17">
        <v>44052</v>
      </c>
      <c r="U34" s="18">
        <v>3.51</v>
      </c>
      <c r="V34" s="18" t="s">
        <v>62</v>
      </c>
      <c r="W34" s="18">
        <v>15.96</v>
      </c>
      <c r="X34" s="18">
        <v>5.62</v>
      </c>
      <c r="Y34" s="18">
        <v>0.64</v>
      </c>
      <c r="Z34" s="21">
        <v>12615258</v>
      </c>
      <c r="AA34" s="21">
        <v>7201560</v>
      </c>
      <c r="AB34" s="21">
        <v>834473128</v>
      </c>
      <c r="AC34" s="21">
        <v>41869535</v>
      </c>
      <c r="AD34" s="21">
        <v>0</v>
      </c>
      <c r="AE34" s="21">
        <v>0</v>
      </c>
      <c r="AF34" s="22">
        <v>8</v>
      </c>
      <c r="AG34" s="22">
        <v>60</v>
      </c>
      <c r="AH34" s="23">
        <v>6954916</v>
      </c>
      <c r="AI34" s="23">
        <v>610</v>
      </c>
      <c r="AJ34" s="24">
        <v>18.739999999999998</v>
      </c>
      <c r="AK34" s="31">
        <v>114.39</v>
      </c>
      <c r="AL34" s="26">
        <v>8</v>
      </c>
      <c r="AM34" s="26">
        <v>60</v>
      </c>
      <c r="AN34" s="26">
        <v>1038260</v>
      </c>
      <c r="AO34" s="26">
        <v>6202</v>
      </c>
      <c r="AP34" s="27">
        <v>16.309999999999999</v>
      </c>
      <c r="AQ34" s="28">
        <v>1011.56</v>
      </c>
      <c r="AR34" s="29">
        <v>7</v>
      </c>
      <c r="AS34" s="29">
        <v>48</v>
      </c>
      <c r="AT34" s="29">
        <v>8364</v>
      </c>
      <c r="AU34" s="29">
        <v>134310</v>
      </c>
      <c r="AV34" s="29">
        <v>8.7799999999999994</v>
      </c>
      <c r="AW34" s="29">
        <v>11795.98</v>
      </c>
    </row>
    <row r="35" spans="1:49" s="30" customFormat="1" x14ac:dyDescent="0.35">
      <c r="A35" s="12">
        <v>2011</v>
      </c>
      <c r="B35" s="12" t="s">
        <v>82</v>
      </c>
      <c r="C35" s="13" t="s">
        <v>83</v>
      </c>
      <c r="D35" s="14" t="s">
        <v>99</v>
      </c>
      <c r="E35" s="15">
        <v>73864.237706398912</v>
      </c>
      <c r="F35" s="15">
        <v>1440346.8</v>
      </c>
      <c r="G35" s="12">
        <v>8.3000000000000007</v>
      </c>
      <c r="H35" s="16">
        <v>19499921</v>
      </c>
      <c r="I35" s="17">
        <f t="shared" si="0"/>
        <v>0</v>
      </c>
      <c r="J35" s="17">
        <v>1</v>
      </c>
      <c r="K35" s="17">
        <v>45.02</v>
      </c>
      <c r="L35" s="17">
        <v>3.4670000000000001</v>
      </c>
      <c r="M35" s="17">
        <v>4</v>
      </c>
      <c r="N35" s="17">
        <v>55.64</v>
      </c>
      <c r="O35" s="17">
        <v>1</v>
      </c>
      <c r="P35" s="18">
        <v>5743</v>
      </c>
      <c r="Q35" s="18">
        <v>744</v>
      </c>
      <c r="R35" s="17">
        <v>37255875</v>
      </c>
      <c r="S35" s="17">
        <v>51898</v>
      </c>
      <c r="T35" s="17">
        <v>42631</v>
      </c>
      <c r="U35" s="18">
        <v>3.51</v>
      </c>
      <c r="V35" s="18">
        <v>3.27</v>
      </c>
      <c r="W35" s="18" t="s">
        <v>62</v>
      </c>
      <c r="X35" s="18">
        <v>5.44</v>
      </c>
      <c r="Y35" s="18">
        <v>0.68</v>
      </c>
      <c r="Z35" s="21">
        <v>9055542</v>
      </c>
      <c r="AA35" s="21">
        <v>4282440</v>
      </c>
      <c r="AB35" s="21">
        <v>853219270</v>
      </c>
      <c r="AC35" s="21">
        <v>42695009</v>
      </c>
      <c r="AD35" s="21">
        <v>0</v>
      </c>
      <c r="AE35" s="21">
        <v>0</v>
      </c>
      <c r="AF35" s="22">
        <v>8</v>
      </c>
      <c r="AG35" s="22">
        <v>60</v>
      </c>
      <c r="AH35" s="23">
        <v>6987631</v>
      </c>
      <c r="AI35" s="23">
        <v>611</v>
      </c>
      <c r="AJ35" s="24">
        <v>18.260000000000002</v>
      </c>
      <c r="AK35" s="25">
        <v>111.59</v>
      </c>
      <c r="AL35" s="26">
        <v>8</v>
      </c>
      <c r="AM35" s="26">
        <v>60</v>
      </c>
      <c r="AN35" s="26">
        <v>1035992</v>
      </c>
      <c r="AO35" s="26">
        <v>6146</v>
      </c>
      <c r="AP35" s="27">
        <v>15.81</v>
      </c>
      <c r="AQ35" s="28">
        <v>971.64</v>
      </c>
      <c r="AR35" s="29">
        <v>7</v>
      </c>
      <c r="AS35" s="29">
        <v>48</v>
      </c>
      <c r="AT35" s="29">
        <v>8222</v>
      </c>
      <c r="AU35" s="29">
        <v>136019</v>
      </c>
      <c r="AV35" s="29">
        <v>7.83</v>
      </c>
      <c r="AW35" s="29">
        <v>10656.82</v>
      </c>
    </row>
    <row r="36" spans="1:49" s="30" customFormat="1" x14ac:dyDescent="0.35">
      <c r="A36" s="12">
        <v>2012</v>
      </c>
      <c r="B36" s="12" t="s">
        <v>77</v>
      </c>
      <c r="C36" s="13" t="s">
        <v>78</v>
      </c>
      <c r="D36" s="14" t="s">
        <v>100</v>
      </c>
      <c r="E36" s="15">
        <v>55142.914539574267</v>
      </c>
      <c r="F36" s="15">
        <v>1438354.4</v>
      </c>
      <c r="G36" s="12">
        <v>6.7</v>
      </c>
      <c r="H36" s="16">
        <v>26084120</v>
      </c>
      <c r="I36" s="17">
        <f t="shared" si="0"/>
        <v>1</v>
      </c>
      <c r="J36" s="17">
        <v>0</v>
      </c>
      <c r="K36" s="17">
        <v>45.77</v>
      </c>
      <c r="L36" s="17">
        <v>3.58</v>
      </c>
      <c r="M36" s="17">
        <v>2.75</v>
      </c>
      <c r="N36" s="17">
        <v>54.99</v>
      </c>
      <c r="O36" s="17">
        <v>1</v>
      </c>
      <c r="P36" s="18">
        <v>1411</v>
      </c>
      <c r="Q36" s="18">
        <v>3096</v>
      </c>
      <c r="R36" s="17">
        <v>253689271</v>
      </c>
      <c r="S36" s="17">
        <v>349801</v>
      </c>
      <c r="T36" s="17">
        <v>193567</v>
      </c>
      <c r="U36" s="18">
        <v>2.23</v>
      </c>
      <c r="V36" s="18">
        <v>1.88</v>
      </c>
      <c r="W36" s="18">
        <v>23</v>
      </c>
      <c r="X36" s="18">
        <v>2.93</v>
      </c>
      <c r="Y36" s="18">
        <v>0.73</v>
      </c>
      <c r="Z36" s="21">
        <v>194610414</v>
      </c>
      <c r="AA36" s="21">
        <v>6389742</v>
      </c>
      <c r="AB36" s="21">
        <v>3262388996</v>
      </c>
      <c r="AC36" s="21">
        <v>38441017</v>
      </c>
      <c r="AD36" s="21">
        <v>0</v>
      </c>
      <c r="AE36" s="21">
        <v>40868</v>
      </c>
      <c r="AF36" s="22">
        <v>6</v>
      </c>
      <c r="AG36" s="22">
        <v>155</v>
      </c>
      <c r="AH36" s="23">
        <v>9802110</v>
      </c>
      <c r="AI36" s="23">
        <v>1168.2147</v>
      </c>
      <c r="AJ36" s="24">
        <v>10.979936</v>
      </c>
      <c r="AK36" s="25">
        <v>128.26922999999999</v>
      </c>
      <c r="AL36" s="26">
        <v>6</v>
      </c>
      <c r="AM36" s="26">
        <v>155</v>
      </c>
      <c r="AN36" s="26">
        <v>1355155</v>
      </c>
      <c r="AO36" s="26">
        <v>8185.1027000000004</v>
      </c>
      <c r="AP36" s="27">
        <v>8.1566006000000009</v>
      </c>
      <c r="AQ36" s="28">
        <v>667.62612999999999</v>
      </c>
      <c r="AR36" s="29">
        <v>6</v>
      </c>
      <c r="AS36" s="29">
        <v>89</v>
      </c>
      <c r="AT36" s="29">
        <v>92377</v>
      </c>
      <c r="AU36" s="29">
        <v>85264.12</v>
      </c>
      <c r="AV36" s="29">
        <v>5.5712963000000002</v>
      </c>
      <c r="AW36" s="29">
        <v>4750.3167000000003</v>
      </c>
    </row>
    <row r="37" spans="1:49" s="30" customFormat="1" x14ac:dyDescent="0.35">
      <c r="A37" s="17">
        <v>2009</v>
      </c>
      <c r="B37" s="32" t="s">
        <v>82</v>
      </c>
      <c r="C37" s="13" t="s">
        <v>83</v>
      </c>
      <c r="D37" s="14" t="s">
        <v>101</v>
      </c>
      <c r="E37" s="15">
        <v>71450.76315583114</v>
      </c>
      <c r="F37" s="15">
        <v>1379504.6</v>
      </c>
      <c r="G37" s="17">
        <v>8.3000000000000007</v>
      </c>
      <c r="H37" s="16">
        <v>19307066</v>
      </c>
      <c r="I37" s="17">
        <f t="shared" si="0"/>
        <v>0</v>
      </c>
      <c r="J37" s="17">
        <v>1</v>
      </c>
      <c r="K37" s="17">
        <v>43.33</v>
      </c>
      <c r="L37" s="17">
        <v>2.141</v>
      </c>
      <c r="M37" s="17">
        <v>3.94</v>
      </c>
      <c r="N37" s="17">
        <v>45.86</v>
      </c>
      <c r="O37" s="17">
        <v>1</v>
      </c>
      <c r="P37" s="18">
        <v>6216</v>
      </c>
      <c r="Q37" s="18">
        <v>455</v>
      </c>
      <c r="R37" s="17">
        <v>38130088</v>
      </c>
      <c r="S37" s="17">
        <v>58872</v>
      </c>
      <c r="T37" s="17">
        <v>44093</v>
      </c>
      <c r="U37" s="18">
        <v>3.12</v>
      </c>
      <c r="V37" s="18" t="s">
        <v>62</v>
      </c>
      <c r="W37" s="18" t="s">
        <v>62</v>
      </c>
      <c r="X37" s="18">
        <v>5.16</v>
      </c>
      <c r="Y37" s="18">
        <v>0.56000000000000005</v>
      </c>
      <c r="Z37" s="21">
        <v>12090844</v>
      </c>
      <c r="AA37" s="21">
        <v>9086696</v>
      </c>
      <c r="AB37" s="21">
        <v>716060256</v>
      </c>
      <c r="AC37" s="21">
        <v>43484614</v>
      </c>
      <c r="AD37" s="21">
        <v>0</v>
      </c>
      <c r="AE37" s="21">
        <v>0</v>
      </c>
      <c r="AF37" s="23">
        <v>8</v>
      </c>
      <c r="AG37" s="23">
        <v>60</v>
      </c>
      <c r="AH37" s="23">
        <v>6916413</v>
      </c>
      <c r="AI37" s="23">
        <v>581</v>
      </c>
      <c r="AJ37" s="24">
        <v>17.5</v>
      </c>
      <c r="AK37" s="31">
        <v>101.71</v>
      </c>
      <c r="AL37" s="26">
        <v>8</v>
      </c>
      <c r="AM37" s="26">
        <v>60</v>
      </c>
      <c r="AN37" s="26">
        <v>1034835</v>
      </c>
      <c r="AO37" s="26">
        <v>6068</v>
      </c>
      <c r="AP37" s="27">
        <v>15.51</v>
      </c>
      <c r="AQ37" s="28">
        <v>940.83</v>
      </c>
      <c r="AR37" s="29">
        <v>7</v>
      </c>
      <c r="AS37" s="29">
        <v>48</v>
      </c>
      <c r="AT37" s="29">
        <v>8565</v>
      </c>
      <c r="AU37" s="29">
        <v>130537</v>
      </c>
      <c r="AV37" s="29">
        <v>8.98</v>
      </c>
      <c r="AW37" s="29">
        <v>11728.18</v>
      </c>
    </row>
    <row r="38" spans="1:49" s="30" customFormat="1" x14ac:dyDescent="0.35">
      <c r="A38" s="12">
        <v>2010</v>
      </c>
      <c r="B38" s="12" t="s">
        <v>77</v>
      </c>
      <c r="C38" s="13" t="s">
        <v>78</v>
      </c>
      <c r="D38" s="14" t="s">
        <v>102</v>
      </c>
      <c r="E38" s="15">
        <v>52415.200806817331</v>
      </c>
      <c r="F38" s="15">
        <v>1323059.1000000001</v>
      </c>
      <c r="G38" s="12">
        <v>8.1</v>
      </c>
      <c r="H38" s="16">
        <v>25241897</v>
      </c>
      <c r="I38" s="17">
        <f t="shared" si="0"/>
        <v>1</v>
      </c>
      <c r="J38" s="17">
        <v>0</v>
      </c>
      <c r="K38" s="17">
        <v>44.27</v>
      </c>
      <c r="L38" s="17">
        <v>2.7050000000000001</v>
      </c>
      <c r="M38" s="17">
        <v>4.37</v>
      </c>
      <c r="N38" s="17">
        <v>49.29</v>
      </c>
      <c r="O38" s="17">
        <v>1</v>
      </c>
      <c r="P38" s="18">
        <v>2149</v>
      </c>
      <c r="Q38" s="18">
        <v>2878</v>
      </c>
      <c r="R38" s="17">
        <v>251409188</v>
      </c>
      <c r="S38" s="17">
        <v>430123</v>
      </c>
      <c r="T38" s="17">
        <v>203537</v>
      </c>
      <c r="U38" s="18" t="s">
        <v>62</v>
      </c>
      <c r="V38" s="18">
        <v>1.84</v>
      </c>
      <c r="W38" s="18" t="s">
        <v>62</v>
      </c>
      <c r="X38" s="18" t="s">
        <v>62</v>
      </c>
      <c r="Y38" s="18" t="s">
        <v>62</v>
      </c>
      <c r="Z38" s="21">
        <v>206237270</v>
      </c>
      <c r="AA38" s="21">
        <v>2849102</v>
      </c>
      <c r="AB38" s="21">
        <v>2882061072</v>
      </c>
      <c r="AC38" s="21">
        <v>41335248</v>
      </c>
      <c r="AD38" s="21">
        <v>0</v>
      </c>
      <c r="AE38" s="21">
        <v>47370.720000000001</v>
      </c>
      <c r="AF38" s="22">
        <v>5</v>
      </c>
      <c r="AG38" s="22">
        <v>193</v>
      </c>
      <c r="AH38" s="23">
        <v>9536778</v>
      </c>
      <c r="AI38" s="23">
        <v>1199</v>
      </c>
      <c r="AJ38" s="24">
        <v>11.6</v>
      </c>
      <c r="AK38" s="31">
        <v>138.99</v>
      </c>
      <c r="AL38" s="26">
        <v>6</v>
      </c>
      <c r="AM38" s="26">
        <v>202</v>
      </c>
      <c r="AN38" s="26">
        <v>1459667</v>
      </c>
      <c r="AO38" s="26">
        <v>6935</v>
      </c>
      <c r="AP38" s="27">
        <v>9.19</v>
      </c>
      <c r="AQ38" s="28">
        <v>637.32000000000005</v>
      </c>
      <c r="AR38" s="29">
        <v>6</v>
      </c>
      <c r="AS38" s="29">
        <v>116</v>
      </c>
      <c r="AT38" s="29">
        <v>127608</v>
      </c>
      <c r="AU38" s="29">
        <v>65144</v>
      </c>
      <c r="AV38" s="29">
        <v>6.44</v>
      </c>
      <c r="AW38" s="29">
        <v>4192.55</v>
      </c>
    </row>
    <row r="39" spans="1:49" s="30" customFormat="1" x14ac:dyDescent="0.35">
      <c r="A39" s="12">
        <v>2011</v>
      </c>
      <c r="B39" s="12" t="s">
        <v>77</v>
      </c>
      <c r="C39" s="13" t="s">
        <v>78</v>
      </c>
      <c r="D39" s="14" t="s">
        <v>103</v>
      </c>
      <c r="E39" s="15">
        <v>53427.489668364484</v>
      </c>
      <c r="F39" s="15">
        <v>1370174.9</v>
      </c>
      <c r="G39" s="12">
        <v>7.8</v>
      </c>
      <c r="H39" s="16">
        <v>25645504</v>
      </c>
      <c r="I39" s="17">
        <f t="shared" si="0"/>
        <v>1</v>
      </c>
      <c r="J39" s="17">
        <v>0</v>
      </c>
      <c r="K39" s="17">
        <v>45.02</v>
      </c>
      <c r="L39" s="17">
        <v>3.4670000000000001</v>
      </c>
      <c r="M39" s="17">
        <v>4</v>
      </c>
      <c r="N39" s="17">
        <v>55.64</v>
      </c>
      <c r="O39" s="17">
        <v>1</v>
      </c>
      <c r="P39" s="18">
        <v>1827</v>
      </c>
      <c r="Q39" s="18">
        <v>3370</v>
      </c>
      <c r="R39" s="17">
        <v>267464092</v>
      </c>
      <c r="S39" s="17">
        <v>404706</v>
      </c>
      <c r="T39" s="17">
        <v>214297</v>
      </c>
      <c r="U39" s="18">
        <v>2.74</v>
      </c>
      <c r="V39" s="18">
        <v>1.87</v>
      </c>
      <c r="W39" s="18" t="s">
        <v>62</v>
      </c>
      <c r="X39" s="18">
        <v>4.2699999999999996</v>
      </c>
      <c r="Y39" s="18">
        <v>0.67</v>
      </c>
      <c r="Z39" s="21">
        <v>220852962</v>
      </c>
      <c r="AA39" s="21">
        <v>3232160</v>
      </c>
      <c r="AB39" s="21">
        <v>3110801834</v>
      </c>
      <c r="AC39" s="21">
        <v>39648457</v>
      </c>
      <c r="AD39" s="21">
        <v>0</v>
      </c>
      <c r="AE39" s="21">
        <v>46893.16</v>
      </c>
      <c r="AF39" s="22">
        <v>6</v>
      </c>
      <c r="AG39" s="22">
        <v>198</v>
      </c>
      <c r="AH39" s="23">
        <v>9621481</v>
      </c>
      <c r="AI39" s="23">
        <v>1262</v>
      </c>
      <c r="AJ39" s="24">
        <v>11.08</v>
      </c>
      <c r="AK39" s="25">
        <v>139.81</v>
      </c>
      <c r="AL39" s="26">
        <v>6</v>
      </c>
      <c r="AM39" s="26">
        <v>205</v>
      </c>
      <c r="AN39" s="26">
        <v>1363629</v>
      </c>
      <c r="AO39" s="26">
        <v>7835</v>
      </c>
      <c r="AP39" s="27">
        <v>8.83</v>
      </c>
      <c r="AQ39" s="28">
        <v>691.5</v>
      </c>
      <c r="AR39" s="29">
        <v>6</v>
      </c>
      <c r="AS39" s="29">
        <v>117</v>
      </c>
      <c r="AT39" s="29">
        <v>99033</v>
      </c>
      <c r="AU39" s="29">
        <v>85938</v>
      </c>
      <c r="AV39" s="29">
        <v>6.24</v>
      </c>
      <c r="AW39" s="29">
        <v>5358.52</v>
      </c>
    </row>
    <row r="40" spans="1:49" s="30" customFormat="1" x14ac:dyDescent="0.35">
      <c r="A40" s="17">
        <v>2007</v>
      </c>
      <c r="B40" s="32" t="s">
        <v>82</v>
      </c>
      <c r="C40" s="13" t="s">
        <v>83</v>
      </c>
      <c r="D40" s="14" t="s">
        <v>104</v>
      </c>
      <c r="E40" s="15">
        <v>70759.732149787262</v>
      </c>
      <c r="F40" s="15">
        <v>1353798.9</v>
      </c>
      <c r="G40" s="17">
        <v>4.5999999999999996</v>
      </c>
      <c r="H40" s="16">
        <v>19132335</v>
      </c>
      <c r="I40" s="17">
        <f t="shared" si="0"/>
        <v>0</v>
      </c>
      <c r="J40" s="17">
        <v>1</v>
      </c>
      <c r="K40" s="17" t="s">
        <v>62</v>
      </c>
      <c r="L40" s="17">
        <v>2.286</v>
      </c>
      <c r="M40" s="17">
        <v>6.97</v>
      </c>
      <c r="N40" s="17">
        <v>32.78</v>
      </c>
      <c r="O40" s="17">
        <v>1</v>
      </c>
      <c r="P40" s="18">
        <v>6063</v>
      </c>
      <c r="Q40" s="18">
        <v>592</v>
      </c>
      <c r="R40" s="17">
        <v>53749295</v>
      </c>
      <c r="S40" s="17">
        <v>123470</v>
      </c>
      <c r="T40" s="17">
        <v>60419</v>
      </c>
      <c r="U40" s="18">
        <v>4.55</v>
      </c>
      <c r="V40" s="18" t="s">
        <v>62</v>
      </c>
      <c r="W40" s="18" t="s">
        <v>62</v>
      </c>
      <c r="X40" s="18">
        <v>7.92</v>
      </c>
      <c r="Y40" s="18">
        <v>0.46</v>
      </c>
      <c r="Z40" s="21">
        <v>19087928</v>
      </c>
      <c r="AA40" s="21">
        <v>27710300</v>
      </c>
      <c r="AB40" s="21">
        <v>796205180</v>
      </c>
      <c r="AC40" s="21">
        <v>42452854</v>
      </c>
      <c r="AD40" s="21">
        <v>0</v>
      </c>
      <c r="AE40" s="21">
        <v>0</v>
      </c>
      <c r="AF40" s="23">
        <v>8</v>
      </c>
      <c r="AG40" s="23">
        <v>60</v>
      </c>
      <c r="AH40" s="23">
        <v>6933304</v>
      </c>
      <c r="AI40" s="23">
        <v>604</v>
      </c>
      <c r="AJ40" s="24">
        <v>17.098770091082599</v>
      </c>
      <c r="AK40" s="25">
        <v>103.25</v>
      </c>
      <c r="AL40" s="26">
        <v>8</v>
      </c>
      <c r="AM40" s="26">
        <v>60</v>
      </c>
      <c r="AN40" s="26">
        <v>1016069</v>
      </c>
      <c r="AO40" s="26">
        <v>6096</v>
      </c>
      <c r="AP40" s="27">
        <v>15.9153465113683</v>
      </c>
      <c r="AQ40" s="28">
        <v>970.18</v>
      </c>
      <c r="AR40" s="29">
        <v>7</v>
      </c>
      <c r="AS40" s="29">
        <v>48</v>
      </c>
      <c r="AT40" s="29">
        <v>12834</v>
      </c>
      <c r="AU40" s="29">
        <v>131244</v>
      </c>
      <c r="AV40" s="29">
        <v>8.7123258176515996</v>
      </c>
      <c r="AW40" s="29">
        <v>11434.38</v>
      </c>
    </row>
    <row r="41" spans="1:49" s="30" customFormat="1" x14ac:dyDescent="0.35">
      <c r="A41" s="17">
        <v>2006</v>
      </c>
      <c r="B41" s="13" t="s">
        <v>82</v>
      </c>
      <c r="C41" s="13" t="s">
        <v>83</v>
      </c>
      <c r="D41" s="14" t="s">
        <v>105</v>
      </c>
      <c r="E41" s="15">
        <v>70117.47570523608</v>
      </c>
      <c r="F41" s="15">
        <v>1339568.5</v>
      </c>
      <c r="G41" s="17">
        <v>4.5</v>
      </c>
      <c r="H41" s="16">
        <v>19104631</v>
      </c>
      <c r="I41" s="17">
        <f t="shared" si="0"/>
        <v>0</v>
      </c>
      <c r="J41" s="17">
        <v>1</v>
      </c>
      <c r="K41" s="17" t="s">
        <v>62</v>
      </c>
      <c r="L41" s="17">
        <v>2.137</v>
      </c>
      <c r="M41" s="17">
        <v>6.73</v>
      </c>
      <c r="N41" s="17">
        <v>18.61</v>
      </c>
      <c r="O41" s="17">
        <v>1</v>
      </c>
      <c r="P41" s="18">
        <v>5463</v>
      </c>
      <c r="Q41" s="18">
        <v>625</v>
      </c>
      <c r="R41" s="17">
        <v>51427886</v>
      </c>
      <c r="S41" s="17">
        <v>121872</v>
      </c>
      <c r="T41" s="17">
        <v>64044</v>
      </c>
      <c r="U41" s="18">
        <v>4.24</v>
      </c>
      <c r="V41" s="18" t="s">
        <v>62</v>
      </c>
      <c r="W41" s="18" t="s">
        <v>62</v>
      </c>
      <c r="X41" s="18">
        <v>7.6</v>
      </c>
      <c r="Y41" s="18">
        <v>0.49</v>
      </c>
      <c r="Z41" s="21">
        <v>18704793.98</v>
      </c>
      <c r="AA41" s="21">
        <v>23272447.98</v>
      </c>
      <c r="AB41" s="21">
        <v>747212377.91999996</v>
      </c>
      <c r="AC41" s="21">
        <v>42223899</v>
      </c>
      <c r="AD41" s="21">
        <v>0</v>
      </c>
      <c r="AE41" s="21">
        <v>0</v>
      </c>
      <c r="AF41" s="23">
        <v>8</v>
      </c>
      <c r="AG41" s="23">
        <v>60</v>
      </c>
      <c r="AH41" s="23">
        <v>6829269</v>
      </c>
      <c r="AI41" s="23">
        <v>590.92157838074127</v>
      </c>
      <c r="AJ41" s="24">
        <v>16.893890605788961</v>
      </c>
      <c r="AK41" s="25">
        <v>99.829645017643912</v>
      </c>
      <c r="AL41" s="26">
        <v>8</v>
      </c>
      <c r="AM41" s="26">
        <v>60</v>
      </c>
      <c r="AN41" s="26">
        <v>1004967</v>
      </c>
      <c r="AO41" s="26">
        <v>6304.4015375629251</v>
      </c>
      <c r="AP41" s="27">
        <v>15.511210480752595</v>
      </c>
      <c r="AQ41" s="28">
        <v>977.88899204318818</v>
      </c>
      <c r="AR41" s="29">
        <v>8</v>
      </c>
      <c r="AS41" s="29">
        <v>50</v>
      </c>
      <c r="AT41" s="29">
        <v>9115</v>
      </c>
      <c r="AU41" s="29">
        <v>136921.00932528797</v>
      </c>
      <c r="AV41" s="29">
        <v>9.3921978683824303</v>
      </c>
      <c r="AW41" s="29">
        <v>12859.892119217406</v>
      </c>
    </row>
    <row r="42" spans="1:49" s="30" customFormat="1" x14ac:dyDescent="0.35">
      <c r="A42" s="17">
        <v>2008</v>
      </c>
      <c r="B42" s="32" t="s">
        <v>82</v>
      </c>
      <c r="C42" s="13" t="s">
        <v>83</v>
      </c>
      <c r="D42" s="14" t="s">
        <v>106</v>
      </c>
      <c r="E42" s="15">
        <v>69126.876987384632</v>
      </c>
      <c r="F42" s="15">
        <v>1328095.7</v>
      </c>
      <c r="G42" s="17">
        <v>5.4</v>
      </c>
      <c r="H42" s="16">
        <v>19212436</v>
      </c>
      <c r="I42" s="17">
        <f t="shared" si="0"/>
        <v>0</v>
      </c>
      <c r="J42" s="17">
        <v>1</v>
      </c>
      <c r="K42" s="17">
        <v>40.69</v>
      </c>
      <c r="L42" s="17">
        <v>2.9830000000000001</v>
      </c>
      <c r="M42" s="17">
        <v>8.86</v>
      </c>
      <c r="N42" s="17">
        <v>45.88</v>
      </c>
      <c r="O42" s="17">
        <v>1</v>
      </c>
      <c r="P42" s="18">
        <v>6020</v>
      </c>
      <c r="Q42" s="18">
        <v>599</v>
      </c>
      <c r="R42" s="17">
        <v>47156701</v>
      </c>
      <c r="S42" s="17">
        <v>83440</v>
      </c>
      <c r="T42" s="17">
        <v>51371</v>
      </c>
      <c r="U42" s="18">
        <v>5.66</v>
      </c>
      <c r="V42" s="18" t="s">
        <v>62</v>
      </c>
      <c r="W42" s="18" t="s">
        <v>62</v>
      </c>
      <c r="X42" s="18">
        <v>10.64</v>
      </c>
      <c r="Y42" s="18">
        <v>0.48</v>
      </c>
      <c r="Z42" s="21">
        <v>17593612</v>
      </c>
      <c r="AA42" s="21">
        <v>12948804</v>
      </c>
      <c r="AB42" s="21">
        <v>769401464</v>
      </c>
      <c r="AC42" s="21">
        <v>43209171</v>
      </c>
      <c r="AD42" s="21">
        <v>0</v>
      </c>
      <c r="AE42" s="21">
        <v>0</v>
      </c>
      <c r="AF42" s="23">
        <v>8</v>
      </c>
      <c r="AG42" s="23">
        <v>60</v>
      </c>
      <c r="AH42" s="23">
        <v>6897087</v>
      </c>
      <c r="AI42" s="23">
        <v>592</v>
      </c>
      <c r="AJ42" s="24">
        <v>18.298062872764685</v>
      </c>
      <c r="AK42" s="25">
        <v>108.41</v>
      </c>
      <c r="AL42" s="26">
        <v>8</v>
      </c>
      <c r="AM42" s="26">
        <v>60</v>
      </c>
      <c r="AN42" s="26">
        <v>1032105</v>
      </c>
      <c r="AO42" s="26">
        <v>6251</v>
      </c>
      <c r="AP42" s="27">
        <v>16.837514885243536</v>
      </c>
      <c r="AQ42" s="28">
        <v>1052.45</v>
      </c>
      <c r="AR42" s="29">
        <v>7</v>
      </c>
      <c r="AS42" s="29">
        <v>48</v>
      </c>
      <c r="AT42" s="29">
        <v>8779</v>
      </c>
      <c r="AU42" s="29">
        <v>139398</v>
      </c>
      <c r="AV42" s="29">
        <v>10.136874186729855</v>
      </c>
      <c r="AW42" s="29">
        <v>14130.61</v>
      </c>
    </row>
    <row r="43" spans="1:49" s="30" customFormat="1" x14ac:dyDescent="0.35">
      <c r="A43" s="17">
        <v>2007</v>
      </c>
      <c r="B43" s="32" t="s">
        <v>77</v>
      </c>
      <c r="C43" s="13" t="s">
        <v>78</v>
      </c>
      <c r="D43" s="14" t="s">
        <v>107</v>
      </c>
      <c r="E43" s="15">
        <v>54079.792688673871</v>
      </c>
      <c r="F43" s="15">
        <v>1288828.7</v>
      </c>
      <c r="G43" s="17">
        <v>4.3</v>
      </c>
      <c r="H43" s="16">
        <v>23831983</v>
      </c>
      <c r="I43" s="17">
        <f t="shared" si="0"/>
        <v>1</v>
      </c>
      <c r="J43" s="17">
        <v>0</v>
      </c>
      <c r="K43" s="17" t="s">
        <v>62</v>
      </c>
      <c r="L43" s="17">
        <v>2.286</v>
      </c>
      <c r="M43" s="17">
        <v>6.97</v>
      </c>
      <c r="N43" s="17">
        <v>32.78</v>
      </c>
      <c r="O43" s="17">
        <v>1</v>
      </c>
      <c r="P43" s="18">
        <v>1855</v>
      </c>
      <c r="Q43" s="18">
        <v>2596</v>
      </c>
      <c r="R43" s="17">
        <v>257769490</v>
      </c>
      <c r="S43" s="17">
        <v>468201</v>
      </c>
      <c r="T43" s="17">
        <v>247391</v>
      </c>
      <c r="U43" s="18" t="s">
        <v>62</v>
      </c>
      <c r="V43" s="18">
        <v>1.63</v>
      </c>
      <c r="W43" s="18" t="s">
        <v>62</v>
      </c>
      <c r="X43" s="18" t="s">
        <v>62</v>
      </c>
      <c r="Y43" s="18">
        <v>0.46</v>
      </c>
      <c r="Z43" s="21">
        <v>205831576</v>
      </c>
      <c r="AA43" s="21">
        <v>5398558</v>
      </c>
      <c r="AB43" s="21">
        <v>3114934262</v>
      </c>
      <c r="AC43" s="21">
        <v>40955030</v>
      </c>
      <c r="AD43" s="21">
        <v>0</v>
      </c>
      <c r="AE43" s="21">
        <v>49488.21</v>
      </c>
      <c r="AF43" s="23">
        <v>5</v>
      </c>
      <c r="AG43" s="23">
        <v>179</v>
      </c>
      <c r="AH43" s="23">
        <v>9166849</v>
      </c>
      <c r="AI43" s="23">
        <v>1136</v>
      </c>
      <c r="AJ43" s="24">
        <v>12.3426186043949</v>
      </c>
      <c r="AK43" s="25">
        <v>140.16999999999999</v>
      </c>
      <c r="AL43" s="26">
        <v>5</v>
      </c>
      <c r="AM43" s="26">
        <v>192</v>
      </c>
      <c r="AN43" s="26">
        <v>1413358</v>
      </c>
      <c r="AO43" s="26">
        <v>6518</v>
      </c>
      <c r="AP43" s="27">
        <v>9.8695691777893391</v>
      </c>
      <c r="AQ43" s="28">
        <v>643.26</v>
      </c>
      <c r="AR43" s="29">
        <v>5</v>
      </c>
      <c r="AS43" s="29">
        <v>119</v>
      </c>
      <c r="AT43" s="29">
        <v>168586</v>
      </c>
      <c r="AU43" s="29">
        <v>53534</v>
      </c>
      <c r="AV43" s="29">
        <v>7.7919879369489395</v>
      </c>
      <c r="AW43" s="29">
        <v>4171.34</v>
      </c>
    </row>
    <row r="44" spans="1:49" s="30" customFormat="1" x14ac:dyDescent="0.35">
      <c r="A44" s="17">
        <v>2008</v>
      </c>
      <c r="B44" s="32" t="s">
        <v>77</v>
      </c>
      <c r="C44" s="13" t="s">
        <v>78</v>
      </c>
      <c r="D44" s="14" t="s">
        <v>108</v>
      </c>
      <c r="E44" s="15">
        <v>52951.147102112925</v>
      </c>
      <c r="F44" s="15">
        <v>1287191.5</v>
      </c>
      <c r="G44" s="17">
        <v>4.8</v>
      </c>
      <c r="H44" s="16">
        <v>24309039</v>
      </c>
      <c r="I44" s="17">
        <f t="shared" si="0"/>
        <v>1</v>
      </c>
      <c r="J44" s="17">
        <v>0</v>
      </c>
      <c r="K44" s="17">
        <v>40.69</v>
      </c>
      <c r="L44" s="17">
        <v>2.9830000000000001</v>
      </c>
      <c r="M44" s="17">
        <v>8.86</v>
      </c>
      <c r="N44" s="17">
        <v>45.88</v>
      </c>
      <c r="O44" s="17">
        <v>1</v>
      </c>
      <c r="P44" s="18">
        <v>1795</v>
      </c>
      <c r="Q44" s="18">
        <v>2717</v>
      </c>
      <c r="R44" s="17">
        <v>252710224</v>
      </c>
      <c r="S44" s="17">
        <v>456631</v>
      </c>
      <c r="T44" s="17">
        <v>214990</v>
      </c>
      <c r="U44" s="18" t="s">
        <v>62</v>
      </c>
      <c r="V44" s="18">
        <v>1.88</v>
      </c>
      <c r="W44" s="18" t="s">
        <v>62</v>
      </c>
      <c r="X44" s="18" t="s">
        <v>62</v>
      </c>
      <c r="Y44" s="18" t="s">
        <v>62</v>
      </c>
      <c r="Z44" s="21">
        <v>203679854</v>
      </c>
      <c r="AA44" s="21">
        <v>4419394</v>
      </c>
      <c r="AB44" s="21">
        <v>3031039694</v>
      </c>
      <c r="AC44" s="21">
        <v>40727370</v>
      </c>
      <c r="AD44" s="21">
        <v>0</v>
      </c>
      <c r="AE44" s="21">
        <v>46384.28</v>
      </c>
      <c r="AF44" s="23">
        <v>5</v>
      </c>
      <c r="AG44" s="23">
        <v>189</v>
      </c>
      <c r="AH44" s="23">
        <v>9418077</v>
      </c>
      <c r="AI44" s="23">
        <v>1130</v>
      </c>
      <c r="AJ44" s="24">
        <v>13.03670021511433</v>
      </c>
      <c r="AK44" s="25">
        <v>147.32</v>
      </c>
      <c r="AL44" s="26">
        <v>5</v>
      </c>
      <c r="AM44" s="26">
        <v>201</v>
      </c>
      <c r="AN44" s="26">
        <v>1411826</v>
      </c>
      <c r="AO44" s="26">
        <v>6698</v>
      </c>
      <c r="AP44" s="27">
        <v>10.745719262896818</v>
      </c>
      <c r="AQ44" s="28">
        <v>719.72</v>
      </c>
      <c r="AR44" s="29">
        <v>5</v>
      </c>
      <c r="AS44" s="29">
        <v>119</v>
      </c>
      <c r="AT44" s="29">
        <v>161084</v>
      </c>
      <c r="AU44" s="29">
        <v>54737</v>
      </c>
      <c r="AV44" s="29">
        <v>8.790956559780728</v>
      </c>
      <c r="AW44" s="29">
        <v>4811.87</v>
      </c>
    </row>
    <row r="45" spans="1:49" s="30" customFormat="1" x14ac:dyDescent="0.35">
      <c r="A45" s="17">
        <v>2009</v>
      </c>
      <c r="B45" s="32" t="s">
        <v>77</v>
      </c>
      <c r="C45" s="13" t="s">
        <v>78</v>
      </c>
      <c r="D45" s="14" t="s">
        <v>109</v>
      </c>
      <c r="E45" s="15">
        <v>51833.424247576615</v>
      </c>
      <c r="F45" s="15">
        <v>1285560.2</v>
      </c>
      <c r="G45" s="17">
        <v>7.6</v>
      </c>
      <c r="H45" s="16">
        <v>24801761</v>
      </c>
      <c r="I45" s="17">
        <f t="shared" si="0"/>
        <v>1</v>
      </c>
      <c r="J45" s="17">
        <v>0</v>
      </c>
      <c r="K45" s="17">
        <v>43.33</v>
      </c>
      <c r="L45" s="17">
        <v>2.141</v>
      </c>
      <c r="M45" s="17">
        <v>3.94</v>
      </c>
      <c r="N45" s="17">
        <v>45.86</v>
      </c>
      <c r="O45" s="17">
        <v>1</v>
      </c>
      <c r="P45" s="18">
        <v>1846</v>
      </c>
      <c r="Q45" s="18">
        <v>2837</v>
      </c>
      <c r="R45" s="17">
        <v>242864409</v>
      </c>
      <c r="S45" s="17">
        <v>418812</v>
      </c>
      <c r="T45" s="17">
        <v>199086</v>
      </c>
      <c r="U45" s="18" t="s">
        <v>62</v>
      </c>
      <c r="V45" s="18" t="s">
        <v>62</v>
      </c>
      <c r="W45" s="18" t="s">
        <v>62</v>
      </c>
      <c r="X45" s="18" t="s">
        <v>62</v>
      </c>
      <c r="Y45" s="18" t="s">
        <v>62</v>
      </c>
      <c r="Z45" s="21">
        <v>190813300</v>
      </c>
      <c r="AA45" s="21">
        <v>5977652</v>
      </c>
      <c r="AB45" s="21">
        <v>2935102114</v>
      </c>
      <c r="AC45" s="21">
        <v>41497617</v>
      </c>
      <c r="AD45" s="21">
        <v>0</v>
      </c>
      <c r="AE45" s="21">
        <v>48434.950000000004</v>
      </c>
      <c r="AF45" s="23">
        <v>5</v>
      </c>
      <c r="AG45" s="23">
        <v>193</v>
      </c>
      <c r="AH45" s="23">
        <v>9484812</v>
      </c>
      <c r="AI45" s="23">
        <v>1140</v>
      </c>
      <c r="AJ45" s="24">
        <v>12.38</v>
      </c>
      <c r="AK45" s="31">
        <v>141.19999999999999</v>
      </c>
      <c r="AL45" s="26">
        <v>6</v>
      </c>
      <c r="AM45" s="26">
        <v>204</v>
      </c>
      <c r="AN45" s="26">
        <v>1435073</v>
      </c>
      <c r="AO45" s="26">
        <v>6881</v>
      </c>
      <c r="AP45" s="27">
        <v>9.66</v>
      </c>
      <c r="AQ45" s="28">
        <v>664.53</v>
      </c>
      <c r="AR45" s="29">
        <v>6</v>
      </c>
      <c r="AS45" s="29">
        <v>120</v>
      </c>
      <c r="AT45" s="29">
        <v>136221</v>
      </c>
      <c r="AU45" s="29">
        <v>59298</v>
      </c>
      <c r="AV45" s="29">
        <v>6.74</v>
      </c>
      <c r="AW45" s="29">
        <v>3997.04</v>
      </c>
    </row>
    <row r="46" spans="1:49" s="30" customFormat="1" x14ac:dyDescent="0.35">
      <c r="A46" s="17">
        <v>2006</v>
      </c>
      <c r="B46" s="13" t="s">
        <v>77</v>
      </c>
      <c r="C46" s="13" t="s">
        <v>78</v>
      </c>
      <c r="D46" s="14" t="s">
        <v>110</v>
      </c>
      <c r="E46" s="15">
        <v>52447.317117859136</v>
      </c>
      <c r="F46" s="15">
        <v>1225147.3</v>
      </c>
      <c r="G46" s="17">
        <v>4.9000000000000004</v>
      </c>
      <c r="H46" s="16">
        <v>23359580</v>
      </c>
      <c r="I46" s="17">
        <f t="shared" si="0"/>
        <v>1</v>
      </c>
      <c r="J46" s="17">
        <v>0</v>
      </c>
      <c r="K46" s="17" t="s">
        <v>62</v>
      </c>
      <c r="L46" s="17">
        <v>2.137</v>
      </c>
      <c r="M46" s="17">
        <v>6.73</v>
      </c>
      <c r="N46" s="17">
        <v>18.61</v>
      </c>
      <c r="O46" s="17">
        <v>1</v>
      </c>
      <c r="P46" s="18">
        <v>1520</v>
      </c>
      <c r="Q46" s="18">
        <v>3000</v>
      </c>
      <c r="R46" s="17">
        <v>260213902</v>
      </c>
      <c r="S46" s="17">
        <v>558350</v>
      </c>
      <c r="T46" s="17">
        <v>260057</v>
      </c>
      <c r="U46" s="18" t="s">
        <v>62</v>
      </c>
      <c r="V46" s="18">
        <v>1.49</v>
      </c>
      <c r="W46" s="18" t="s">
        <v>62</v>
      </c>
      <c r="X46" s="18" t="s">
        <v>62</v>
      </c>
      <c r="Y46" s="18" t="s">
        <v>62</v>
      </c>
      <c r="Z46" s="21">
        <v>203743692</v>
      </c>
      <c r="AA46" s="21">
        <v>7220967.6200000001</v>
      </c>
      <c r="AB46" s="21">
        <v>3109623746.98</v>
      </c>
      <c r="AC46" s="21">
        <v>41264278</v>
      </c>
      <c r="AD46" s="21">
        <v>0</v>
      </c>
      <c r="AE46" s="21">
        <v>52776.28</v>
      </c>
      <c r="AF46" s="23">
        <v>5</v>
      </c>
      <c r="AG46" s="23">
        <v>177</v>
      </c>
      <c r="AH46" s="23">
        <v>9102596</v>
      </c>
      <c r="AI46" s="23">
        <v>1161.2367230183561</v>
      </c>
      <c r="AJ46" s="24">
        <v>12.85636658954391</v>
      </c>
      <c r="AK46" s="25">
        <v>149.29285008364647</v>
      </c>
      <c r="AL46" s="26">
        <v>5</v>
      </c>
      <c r="AM46" s="26">
        <v>190</v>
      </c>
      <c r="AN46" s="26">
        <v>1489895</v>
      </c>
      <c r="AO46" s="26">
        <v>6215.7827676894476</v>
      </c>
      <c r="AP46" s="27">
        <v>9.8537677785344044</v>
      </c>
      <c r="AQ46" s="28">
        <v>612.48879954627682</v>
      </c>
      <c r="AR46" s="29">
        <v>5</v>
      </c>
      <c r="AS46" s="29">
        <v>118</v>
      </c>
      <c r="AT46" s="29">
        <v>139100</v>
      </c>
      <c r="AU46" s="29">
        <v>62717.990654205605</v>
      </c>
      <c r="AV46" s="29">
        <v>7.8184825187242923</v>
      </c>
      <c r="AW46" s="29">
        <v>4903.595135394201</v>
      </c>
    </row>
    <row r="47" spans="1:49" s="30" customFormat="1" x14ac:dyDescent="0.35">
      <c r="A47" s="12">
        <v>2019</v>
      </c>
      <c r="B47" s="12" t="s">
        <v>111</v>
      </c>
      <c r="C47" s="13" t="s">
        <v>112</v>
      </c>
      <c r="D47" s="14" t="s">
        <v>113</v>
      </c>
      <c r="E47" s="15">
        <v>50217.205836426256</v>
      </c>
      <c r="F47" s="15">
        <v>1079271</v>
      </c>
      <c r="G47" s="12" t="s">
        <v>62</v>
      </c>
      <c r="H47" s="16">
        <v>21492056</v>
      </c>
      <c r="I47" s="17">
        <f t="shared" si="0"/>
        <v>0</v>
      </c>
      <c r="J47" s="17">
        <v>2</v>
      </c>
      <c r="K47" s="17">
        <v>38.520000000000003</v>
      </c>
      <c r="L47" s="17">
        <v>2.4489999999999998</v>
      </c>
      <c r="M47" s="17">
        <v>2.56</v>
      </c>
      <c r="N47" s="17">
        <v>35.590000000000003</v>
      </c>
      <c r="O47" s="17">
        <v>0</v>
      </c>
      <c r="P47" s="18">
        <v>497</v>
      </c>
      <c r="Q47" s="18">
        <v>4054</v>
      </c>
      <c r="R47" s="17">
        <v>98944851</v>
      </c>
      <c r="S47" s="17">
        <v>40105</v>
      </c>
      <c r="T47" s="17">
        <v>51322</v>
      </c>
      <c r="U47" s="18" t="s">
        <v>62</v>
      </c>
      <c r="V47" s="18">
        <v>2.83</v>
      </c>
      <c r="W47" s="18" t="s">
        <v>62</v>
      </c>
      <c r="X47" s="18" t="s">
        <v>62</v>
      </c>
      <c r="Y47" s="18" t="s">
        <v>62</v>
      </c>
      <c r="Z47" s="21">
        <v>19084934</v>
      </c>
      <c r="AA47" s="21">
        <v>5425448</v>
      </c>
      <c r="AB47" s="21">
        <v>2655971906</v>
      </c>
      <c r="AC47" s="21">
        <v>29108066</v>
      </c>
      <c r="AD47" s="21">
        <v>0</v>
      </c>
      <c r="AE47" s="21">
        <v>2</v>
      </c>
      <c r="AF47" s="22">
        <v>5</v>
      </c>
      <c r="AG47" s="22">
        <v>53</v>
      </c>
      <c r="AH47" s="23">
        <v>9565846</v>
      </c>
      <c r="AI47" s="23">
        <v>1108</v>
      </c>
      <c r="AJ47" s="24">
        <v>11.7</v>
      </c>
      <c r="AK47" s="25">
        <v>129.65</v>
      </c>
      <c r="AL47" s="26">
        <v>5</v>
      </c>
      <c r="AM47" s="26">
        <v>53</v>
      </c>
      <c r="AN47" s="26">
        <v>1240902</v>
      </c>
      <c r="AO47" s="26">
        <v>6485</v>
      </c>
      <c r="AP47" s="27">
        <v>9.27</v>
      </c>
      <c r="AQ47" s="28">
        <v>601.05999999999995</v>
      </c>
      <c r="AR47" s="29">
        <v>5</v>
      </c>
      <c r="AS47" s="29">
        <v>33</v>
      </c>
      <c r="AT47" s="29">
        <v>23579</v>
      </c>
      <c r="AU47" s="29">
        <v>58365.785000000003</v>
      </c>
      <c r="AV47" s="29">
        <v>7.6498064000000001</v>
      </c>
      <c r="AW47" s="29">
        <v>4464.8694999999998</v>
      </c>
    </row>
    <row r="48" spans="1:49" s="30" customFormat="1" x14ac:dyDescent="0.35">
      <c r="A48" s="12">
        <v>2020</v>
      </c>
      <c r="B48" s="12" t="s">
        <v>111</v>
      </c>
      <c r="C48" s="13" t="s">
        <v>112</v>
      </c>
      <c r="D48" s="14" t="s">
        <v>114</v>
      </c>
      <c r="E48" s="15">
        <v>49260.684558114655</v>
      </c>
      <c r="F48" s="15">
        <v>1068377.5</v>
      </c>
      <c r="G48" s="12" t="s">
        <v>62</v>
      </c>
      <c r="H48" s="16">
        <v>21688239</v>
      </c>
      <c r="I48" s="17">
        <f t="shared" si="0"/>
        <v>0</v>
      </c>
      <c r="J48" s="17">
        <v>2</v>
      </c>
      <c r="K48" s="17">
        <v>36.130000000000003</v>
      </c>
      <c r="L48" s="17">
        <v>1.891</v>
      </c>
      <c r="M48" s="17">
        <v>2.0299999999999998</v>
      </c>
      <c r="N48" s="17">
        <v>33.270000000000003</v>
      </c>
      <c r="O48" s="17">
        <v>0</v>
      </c>
      <c r="P48" s="18">
        <v>493</v>
      </c>
      <c r="Q48" s="18">
        <v>4071</v>
      </c>
      <c r="R48" s="17">
        <v>96716428</v>
      </c>
      <c r="S48" s="17">
        <v>35072</v>
      </c>
      <c r="T48" s="17">
        <v>48329</v>
      </c>
      <c r="U48" s="18" t="s">
        <v>62</v>
      </c>
      <c r="V48" s="18" t="s">
        <v>62</v>
      </c>
      <c r="W48" s="18" t="s">
        <v>62</v>
      </c>
      <c r="X48" s="18" t="s">
        <v>62</v>
      </c>
      <c r="Y48" s="18" t="s">
        <v>62</v>
      </c>
      <c r="Z48" s="21">
        <v>15006074</v>
      </c>
      <c r="AA48" s="21">
        <v>6239496</v>
      </c>
      <c r="AB48" s="21">
        <v>2732402598</v>
      </c>
      <c r="AC48" s="21">
        <v>0</v>
      </c>
      <c r="AD48" s="21">
        <v>0</v>
      </c>
      <c r="AE48" s="21">
        <v>0</v>
      </c>
      <c r="AF48" s="22">
        <v>1</v>
      </c>
      <c r="AG48" s="22">
        <v>1</v>
      </c>
      <c r="AH48" s="23">
        <v>9731237</v>
      </c>
      <c r="AI48" s="23">
        <v>1141.5033000000001</v>
      </c>
      <c r="AJ48" s="24">
        <v>11.268990000000001</v>
      </c>
      <c r="AK48" s="25">
        <v>128.63588999999999</v>
      </c>
      <c r="AL48" s="26">
        <v>5</v>
      </c>
      <c r="AM48" s="26">
        <v>37</v>
      </c>
      <c r="AN48" s="26">
        <v>1256569</v>
      </c>
      <c r="AO48" s="26">
        <v>6134.0136000000002</v>
      </c>
      <c r="AP48" s="27">
        <v>8.8452637000000003</v>
      </c>
      <c r="AQ48" s="28">
        <v>542.56967999999995</v>
      </c>
      <c r="AR48" s="29">
        <v>5</v>
      </c>
      <c r="AS48" s="29">
        <v>27</v>
      </c>
      <c r="AT48" s="29">
        <v>22587</v>
      </c>
      <c r="AU48" s="29">
        <v>61144.883999999998</v>
      </c>
      <c r="AV48" s="29">
        <v>7.1546025999999996</v>
      </c>
      <c r="AW48" s="29">
        <v>4374.6734999999999</v>
      </c>
    </row>
    <row r="49" spans="1:49" s="30" customFormat="1" x14ac:dyDescent="0.35">
      <c r="A49" s="12">
        <v>2018</v>
      </c>
      <c r="B49" s="12" t="s">
        <v>111</v>
      </c>
      <c r="C49" s="13" t="s">
        <v>112</v>
      </c>
      <c r="D49" s="14" t="s">
        <v>115</v>
      </c>
      <c r="E49" s="15">
        <v>49420.722518629329</v>
      </c>
      <c r="F49" s="15">
        <v>1050433.8</v>
      </c>
      <c r="G49" s="12">
        <v>3.6</v>
      </c>
      <c r="H49" s="16">
        <v>21254926</v>
      </c>
      <c r="I49" s="17">
        <f t="shared" si="0"/>
        <v>0</v>
      </c>
      <c r="J49" s="17">
        <v>1</v>
      </c>
      <c r="K49" s="17">
        <v>39.08</v>
      </c>
      <c r="L49" s="17">
        <v>2.6</v>
      </c>
      <c r="M49" s="17">
        <v>3.15</v>
      </c>
      <c r="N49" s="17">
        <v>38.81</v>
      </c>
      <c r="O49" s="17">
        <v>0</v>
      </c>
      <c r="P49" s="18">
        <v>593</v>
      </c>
      <c r="Q49" s="18">
        <v>3831</v>
      </c>
      <c r="R49" s="17">
        <v>105208967</v>
      </c>
      <c r="S49" s="17">
        <v>53496</v>
      </c>
      <c r="T49" s="17">
        <v>58608</v>
      </c>
      <c r="U49" s="18" t="s">
        <v>62</v>
      </c>
      <c r="V49" s="18" t="s">
        <v>62</v>
      </c>
      <c r="W49" s="18">
        <v>16.43</v>
      </c>
      <c r="X49" s="18">
        <v>4.38</v>
      </c>
      <c r="Y49" s="18">
        <v>0.63</v>
      </c>
      <c r="Z49" s="21">
        <v>26767110</v>
      </c>
      <c r="AA49" s="21">
        <v>7648188</v>
      </c>
      <c r="AB49" s="21">
        <v>2545582294</v>
      </c>
      <c r="AC49" s="21">
        <v>29312349</v>
      </c>
      <c r="AD49" s="21">
        <v>0</v>
      </c>
      <c r="AE49" s="21">
        <v>56</v>
      </c>
      <c r="AF49" s="22">
        <v>5</v>
      </c>
      <c r="AG49" s="22">
        <v>49</v>
      </c>
      <c r="AH49" s="23">
        <v>9423022</v>
      </c>
      <c r="AI49" s="23">
        <v>1110</v>
      </c>
      <c r="AJ49" s="24">
        <v>11.54</v>
      </c>
      <c r="AK49" s="25">
        <v>128.1</v>
      </c>
      <c r="AL49" s="26">
        <v>5</v>
      </c>
      <c r="AM49" s="26">
        <v>44</v>
      </c>
      <c r="AN49" s="26">
        <v>1229559</v>
      </c>
      <c r="AO49" s="26">
        <v>6524.3769000000002</v>
      </c>
      <c r="AP49" s="27">
        <v>9.1882648000000007</v>
      </c>
      <c r="AQ49" s="28">
        <v>599.47703000000001</v>
      </c>
      <c r="AR49" s="29">
        <v>5</v>
      </c>
      <c r="AS49" s="29">
        <v>29</v>
      </c>
      <c r="AT49" s="29">
        <v>21373</v>
      </c>
      <c r="AU49" s="29">
        <v>66739</v>
      </c>
      <c r="AV49" s="29">
        <v>7.67</v>
      </c>
      <c r="AW49" s="29">
        <v>5116.1000000000004</v>
      </c>
    </row>
    <row r="50" spans="1:49" s="30" customFormat="1" x14ac:dyDescent="0.35">
      <c r="A50" s="12">
        <v>2017</v>
      </c>
      <c r="B50" s="12" t="s">
        <v>111</v>
      </c>
      <c r="C50" s="13" t="s">
        <v>112</v>
      </c>
      <c r="D50" s="14" t="s">
        <v>116</v>
      </c>
      <c r="E50" s="15">
        <v>48379.777575430031</v>
      </c>
      <c r="F50" s="15">
        <v>1014866.9</v>
      </c>
      <c r="G50" s="12">
        <v>4.2</v>
      </c>
      <c r="H50" s="16">
        <v>20977089</v>
      </c>
      <c r="I50" s="17">
        <f t="shared" si="0"/>
        <v>0</v>
      </c>
      <c r="J50" s="17">
        <v>1</v>
      </c>
      <c r="K50" s="17">
        <v>39.08</v>
      </c>
      <c r="L50" s="17">
        <v>2.23</v>
      </c>
      <c r="M50" s="17">
        <v>2.99</v>
      </c>
      <c r="N50" s="17">
        <v>38.799999999999997</v>
      </c>
      <c r="O50" s="17">
        <v>0</v>
      </c>
      <c r="P50" s="18">
        <v>451</v>
      </c>
      <c r="Q50" s="18">
        <v>3879</v>
      </c>
      <c r="R50" s="17">
        <v>107438446</v>
      </c>
      <c r="S50" s="17">
        <v>54300</v>
      </c>
      <c r="T50" s="17">
        <v>69637</v>
      </c>
      <c r="U50" s="18" t="s">
        <v>62</v>
      </c>
      <c r="V50" s="18" t="s">
        <v>62</v>
      </c>
      <c r="W50" s="18" t="s">
        <v>62</v>
      </c>
      <c r="X50" s="18">
        <v>4.2</v>
      </c>
      <c r="Y50" s="18" t="s">
        <v>62</v>
      </c>
      <c r="Z50" s="21">
        <v>33747858</v>
      </c>
      <c r="AA50" s="21">
        <v>5320500</v>
      </c>
      <c r="AB50" s="21">
        <v>2384928964</v>
      </c>
      <c r="AC50" s="21">
        <v>29146219</v>
      </c>
      <c r="AD50" s="21">
        <v>0</v>
      </c>
      <c r="AE50" s="21">
        <v>50</v>
      </c>
      <c r="AF50" s="22">
        <v>5</v>
      </c>
      <c r="AG50" s="22">
        <v>44</v>
      </c>
      <c r="AH50" s="23">
        <v>9291707</v>
      </c>
      <c r="AI50" s="23">
        <v>1089.3461</v>
      </c>
      <c r="AJ50" s="24">
        <v>11.606641</v>
      </c>
      <c r="AK50" s="25">
        <v>126.43649000000001</v>
      </c>
      <c r="AL50" s="26">
        <v>5</v>
      </c>
      <c r="AM50" s="26">
        <v>44</v>
      </c>
      <c r="AN50" s="26">
        <v>1216939</v>
      </c>
      <c r="AO50" s="26">
        <v>6505.6451999999999</v>
      </c>
      <c r="AP50" s="27">
        <v>9.3486917999999992</v>
      </c>
      <c r="AQ50" s="28">
        <v>608.19272000000001</v>
      </c>
      <c r="AR50" s="29">
        <v>5</v>
      </c>
      <c r="AS50" s="29">
        <v>29</v>
      </c>
      <c r="AT50" s="29">
        <v>21289</v>
      </c>
      <c r="AU50" s="29">
        <v>64986.381999999998</v>
      </c>
      <c r="AV50" s="29">
        <v>7.8265794</v>
      </c>
      <c r="AW50" s="29">
        <v>5086.2107999999998</v>
      </c>
    </row>
    <row r="51" spans="1:49" s="30" customFormat="1" x14ac:dyDescent="0.35">
      <c r="A51" s="12">
        <v>2016</v>
      </c>
      <c r="B51" s="12" t="s">
        <v>111</v>
      </c>
      <c r="C51" s="13" t="s">
        <v>112</v>
      </c>
      <c r="D51" s="14" t="s">
        <v>117</v>
      </c>
      <c r="E51" s="15">
        <v>47461.019621774838</v>
      </c>
      <c r="F51" s="15">
        <v>978989.7</v>
      </c>
      <c r="G51" s="12">
        <v>4.8</v>
      </c>
      <c r="H51" s="16">
        <v>20627237</v>
      </c>
      <c r="I51" s="17">
        <f t="shared" si="0"/>
        <v>0</v>
      </c>
      <c r="J51" s="17">
        <v>1</v>
      </c>
      <c r="K51" s="17">
        <v>40.39</v>
      </c>
      <c r="L51" s="17">
        <v>1.702</v>
      </c>
      <c r="M51" s="17">
        <v>2.52</v>
      </c>
      <c r="N51" s="17">
        <v>42.43</v>
      </c>
      <c r="O51" s="17">
        <v>0</v>
      </c>
      <c r="P51" s="18">
        <v>561</v>
      </c>
      <c r="Q51" s="18">
        <v>3845</v>
      </c>
      <c r="R51" s="17">
        <v>110388178</v>
      </c>
      <c r="S51" s="17">
        <v>58895</v>
      </c>
      <c r="T51" s="17">
        <v>70470</v>
      </c>
      <c r="U51" s="18" t="s">
        <v>62</v>
      </c>
      <c r="V51" s="18" t="s">
        <v>62</v>
      </c>
      <c r="W51" s="18" t="s">
        <v>62</v>
      </c>
      <c r="X51" s="18" t="s">
        <v>62</v>
      </c>
      <c r="Y51" s="18" t="s">
        <v>62</v>
      </c>
      <c r="Z51" s="21">
        <v>35399166</v>
      </c>
      <c r="AA51" s="21">
        <v>10242104</v>
      </c>
      <c r="AB51" s="21">
        <v>2373450266</v>
      </c>
      <c r="AC51" s="21">
        <v>29320022</v>
      </c>
      <c r="AD51" s="21">
        <v>0</v>
      </c>
      <c r="AE51" s="21">
        <v>48</v>
      </c>
      <c r="AF51" s="22">
        <v>5</v>
      </c>
      <c r="AG51" s="22">
        <v>47</v>
      </c>
      <c r="AH51" s="23">
        <v>9149214</v>
      </c>
      <c r="AI51" s="23">
        <v>1123.2344000000001</v>
      </c>
      <c r="AJ51" s="24">
        <v>10.983793</v>
      </c>
      <c r="AK51" s="25">
        <v>123.37374</v>
      </c>
      <c r="AL51" s="26">
        <v>5</v>
      </c>
      <c r="AM51" s="26">
        <v>45</v>
      </c>
      <c r="AN51" s="26">
        <v>1199897</v>
      </c>
      <c r="AO51" s="26">
        <v>6635.7928000000002</v>
      </c>
      <c r="AP51" s="27">
        <v>8.9032666000000003</v>
      </c>
      <c r="AQ51" s="28">
        <v>590.80232000000001</v>
      </c>
      <c r="AR51" s="29">
        <v>5</v>
      </c>
      <c r="AS51" s="29">
        <v>30</v>
      </c>
      <c r="AT51" s="29">
        <v>21162</v>
      </c>
      <c r="AU51" s="29">
        <v>65994.176000000007</v>
      </c>
      <c r="AV51" s="29">
        <v>7.6878963999999996</v>
      </c>
      <c r="AW51" s="29">
        <v>5073.5639000000001</v>
      </c>
    </row>
    <row r="52" spans="1:49" s="30" customFormat="1" x14ac:dyDescent="0.35">
      <c r="A52" s="12">
        <v>2015</v>
      </c>
      <c r="B52" s="12" t="s">
        <v>111</v>
      </c>
      <c r="C52" s="13" t="s">
        <v>112</v>
      </c>
      <c r="D52" s="14" t="s">
        <v>118</v>
      </c>
      <c r="E52" s="15">
        <v>46783.906572351276</v>
      </c>
      <c r="F52" s="15">
        <v>945929</v>
      </c>
      <c r="G52" s="12">
        <v>5.5</v>
      </c>
      <c r="H52" s="16">
        <v>20219111</v>
      </c>
      <c r="I52" s="17">
        <f t="shared" si="0"/>
        <v>0</v>
      </c>
      <c r="J52" s="17">
        <v>1</v>
      </c>
      <c r="K52" s="17">
        <v>42.6</v>
      </c>
      <c r="L52" s="17">
        <v>1.8220000000000001</v>
      </c>
      <c r="M52" s="17">
        <v>2.62</v>
      </c>
      <c r="N52" s="17">
        <v>44.13</v>
      </c>
      <c r="O52" s="17">
        <v>0</v>
      </c>
      <c r="P52" s="18">
        <v>484</v>
      </c>
      <c r="Q52" s="18">
        <v>4150</v>
      </c>
      <c r="R52" s="17">
        <v>111863160</v>
      </c>
      <c r="S52" s="17">
        <v>76734</v>
      </c>
      <c r="T52" s="17">
        <v>76172</v>
      </c>
      <c r="U52" s="18" t="s">
        <v>62</v>
      </c>
      <c r="V52" s="18" t="s">
        <v>62</v>
      </c>
      <c r="W52" s="18" t="s">
        <v>62</v>
      </c>
      <c r="X52" s="18">
        <v>4.3099999999999996</v>
      </c>
      <c r="Y52" s="18" t="s">
        <v>62</v>
      </c>
      <c r="Z52" s="21">
        <v>38105610</v>
      </c>
      <c r="AA52" s="21">
        <v>7861630</v>
      </c>
      <c r="AB52" s="21">
        <v>2326942774</v>
      </c>
      <c r="AC52" s="21">
        <v>28121916</v>
      </c>
      <c r="AD52" s="21">
        <v>0</v>
      </c>
      <c r="AE52" s="21">
        <v>50</v>
      </c>
      <c r="AF52" s="22">
        <v>5</v>
      </c>
      <c r="AG52" s="22">
        <v>45</v>
      </c>
      <c r="AH52" s="23">
        <v>8963967</v>
      </c>
      <c r="AI52" s="23">
        <v>1141.2309</v>
      </c>
      <c r="AJ52" s="24">
        <v>11.580849000000001</v>
      </c>
      <c r="AK52" s="25">
        <v>132.16423</v>
      </c>
      <c r="AL52" s="26">
        <v>5</v>
      </c>
      <c r="AM52" s="26">
        <v>45</v>
      </c>
      <c r="AN52" s="26">
        <v>1183241</v>
      </c>
      <c r="AO52" s="26">
        <v>6750.3190000000004</v>
      </c>
      <c r="AP52" s="27">
        <v>9.5007640000000002</v>
      </c>
      <c r="AQ52" s="28">
        <v>641.33187999999996</v>
      </c>
      <c r="AR52" s="29">
        <v>5</v>
      </c>
      <c r="AS52" s="29">
        <v>30</v>
      </c>
      <c r="AT52" s="29">
        <v>19457</v>
      </c>
      <c r="AU52" s="29">
        <v>72370.762000000002</v>
      </c>
      <c r="AV52" s="29">
        <v>8.2150808000000008</v>
      </c>
      <c r="AW52" s="29">
        <v>5945.3166000000001</v>
      </c>
    </row>
    <row r="53" spans="1:49" s="30" customFormat="1" x14ac:dyDescent="0.35">
      <c r="A53" s="17">
        <v>2007</v>
      </c>
      <c r="B53" s="32" t="s">
        <v>111</v>
      </c>
      <c r="C53" s="13" t="s">
        <v>112</v>
      </c>
      <c r="D53" s="14" t="s">
        <v>119</v>
      </c>
      <c r="E53" s="15">
        <v>50212.120727083784</v>
      </c>
      <c r="F53" s="15">
        <v>922288.3</v>
      </c>
      <c r="G53" s="17">
        <v>4</v>
      </c>
      <c r="H53" s="16">
        <v>18367842</v>
      </c>
      <c r="I53" s="17">
        <f t="shared" si="0"/>
        <v>0</v>
      </c>
      <c r="J53" s="17">
        <v>0</v>
      </c>
      <c r="K53" s="17" t="s">
        <v>62</v>
      </c>
      <c r="L53" s="17">
        <v>2.286</v>
      </c>
      <c r="M53" s="17">
        <v>6.97</v>
      </c>
      <c r="N53" s="17">
        <v>32.78</v>
      </c>
      <c r="O53" s="17">
        <v>0</v>
      </c>
      <c r="P53" s="18">
        <v>559</v>
      </c>
      <c r="Q53" s="18">
        <v>3630</v>
      </c>
      <c r="R53" s="17">
        <v>128821854</v>
      </c>
      <c r="S53" s="17">
        <v>322483</v>
      </c>
      <c r="T53" s="17">
        <v>202849</v>
      </c>
      <c r="U53" s="18" t="s">
        <v>62</v>
      </c>
      <c r="V53" s="18" t="s">
        <v>62</v>
      </c>
      <c r="W53" s="18" t="s">
        <v>62</v>
      </c>
      <c r="X53" s="18" t="s">
        <v>62</v>
      </c>
      <c r="Y53" s="18" t="s">
        <v>62</v>
      </c>
      <c r="Z53" s="21">
        <v>57036054</v>
      </c>
      <c r="AA53" s="21">
        <v>66303524</v>
      </c>
      <c r="AB53" s="21">
        <v>1551860014</v>
      </c>
      <c r="AC53" s="21">
        <v>29289289</v>
      </c>
      <c r="AD53" s="21">
        <v>0</v>
      </c>
      <c r="AE53" s="21">
        <v>163.5</v>
      </c>
      <c r="AF53" s="23">
        <v>5</v>
      </c>
      <c r="AG53" s="23">
        <v>53</v>
      </c>
      <c r="AH53" s="23">
        <v>8445561</v>
      </c>
      <c r="AI53" s="23">
        <v>1163</v>
      </c>
      <c r="AJ53" s="24">
        <v>11.2230418557447</v>
      </c>
      <c r="AK53" s="25">
        <v>130.47</v>
      </c>
      <c r="AL53" s="26">
        <v>5</v>
      </c>
      <c r="AM53" s="26">
        <v>53</v>
      </c>
      <c r="AN53" s="26">
        <v>1117907</v>
      </c>
      <c r="AO53" s="26">
        <v>7002</v>
      </c>
      <c r="AP53" s="27">
        <v>9.7455416884467692</v>
      </c>
      <c r="AQ53" s="28">
        <v>682.38</v>
      </c>
      <c r="AR53" s="29">
        <v>5</v>
      </c>
      <c r="AS53" s="29">
        <v>34</v>
      </c>
      <c r="AT53" s="29">
        <v>28476</v>
      </c>
      <c r="AU53" s="29">
        <v>56308</v>
      </c>
      <c r="AV53" s="29">
        <v>7.7563560385705594</v>
      </c>
      <c r="AW53" s="29">
        <v>4367.42</v>
      </c>
    </row>
    <row r="54" spans="1:49" s="30" customFormat="1" x14ac:dyDescent="0.35">
      <c r="A54" s="17">
        <v>2006</v>
      </c>
      <c r="B54" s="13" t="s">
        <v>111</v>
      </c>
      <c r="C54" s="13" t="s">
        <v>112</v>
      </c>
      <c r="D54" s="14" t="s">
        <v>120</v>
      </c>
      <c r="E54" s="15">
        <v>50052.25962033336</v>
      </c>
      <c r="F54" s="15">
        <v>909298.9</v>
      </c>
      <c r="G54" s="17">
        <v>3.2</v>
      </c>
      <c r="H54" s="16">
        <v>18166990</v>
      </c>
      <c r="I54" s="17">
        <f t="shared" si="0"/>
        <v>0</v>
      </c>
      <c r="J54" s="17">
        <v>0</v>
      </c>
      <c r="K54" s="17" t="s">
        <v>62</v>
      </c>
      <c r="L54" s="17">
        <v>2.137</v>
      </c>
      <c r="M54" s="17">
        <v>6.73</v>
      </c>
      <c r="N54" s="17">
        <v>18.61</v>
      </c>
      <c r="O54" s="17">
        <v>0</v>
      </c>
      <c r="P54" s="18">
        <v>607</v>
      </c>
      <c r="Q54" s="18">
        <v>3479</v>
      </c>
      <c r="R54" s="17">
        <v>127682396</v>
      </c>
      <c r="S54" s="17">
        <v>329145</v>
      </c>
      <c r="T54" s="17">
        <v>211616</v>
      </c>
      <c r="U54" s="18" t="s">
        <v>62</v>
      </c>
      <c r="V54" s="18" t="s">
        <v>62</v>
      </c>
      <c r="W54" s="18" t="s">
        <v>62</v>
      </c>
      <c r="X54" s="18" t="s">
        <v>62</v>
      </c>
      <c r="Y54" s="18" t="s">
        <v>62</v>
      </c>
      <c r="Z54" s="21">
        <v>54764892.619999997</v>
      </c>
      <c r="AA54" s="21">
        <v>76355130.900000006</v>
      </c>
      <c r="AB54" s="21">
        <v>1489687680.78</v>
      </c>
      <c r="AC54" s="21">
        <v>31426349</v>
      </c>
      <c r="AD54" s="21">
        <v>0</v>
      </c>
      <c r="AE54" s="21">
        <v>180.8</v>
      </c>
      <c r="AF54" s="23">
        <v>5</v>
      </c>
      <c r="AG54" s="23">
        <v>53</v>
      </c>
      <c r="AH54" s="23">
        <v>8291743</v>
      </c>
      <c r="AI54" s="23">
        <v>1176.401280567105</v>
      </c>
      <c r="AJ54" s="24">
        <v>11.331317807688922</v>
      </c>
      <c r="AK54" s="25">
        <v>133.30176779478089</v>
      </c>
      <c r="AL54" s="26">
        <v>5</v>
      </c>
      <c r="AM54" s="26">
        <v>53</v>
      </c>
      <c r="AN54" s="26">
        <v>1090153</v>
      </c>
      <c r="AO54" s="26">
        <v>6979.1439825418975</v>
      </c>
      <c r="AP54" s="27">
        <v>9.9098700058292462</v>
      </c>
      <c r="AQ54" s="28">
        <v>691.6240961895561</v>
      </c>
      <c r="AR54" s="29">
        <v>5</v>
      </c>
      <c r="AS54" s="29">
        <v>34</v>
      </c>
      <c r="AT54" s="29">
        <v>30889</v>
      </c>
      <c r="AU54" s="29">
        <v>53330.220035179729</v>
      </c>
      <c r="AV54" s="29">
        <v>7.7068188548592591</v>
      </c>
      <c r="AW54" s="29">
        <v>4110.063453009162</v>
      </c>
    </row>
    <row r="55" spans="1:49" s="30" customFormat="1" x14ac:dyDescent="0.35">
      <c r="A55" s="12">
        <v>2014</v>
      </c>
      <c r="B55" s="12" t="s">
        <v>111</v>
      </c>
      <c r="C55" s="13" t="s">
        <v>112</v>
      </c>
      <c r="D55" s="14" t="s">
        <v>121</v>
      </c>
      <c r="E55" s="15">
        <v>45615.69325492045</v>
      </c>
      <c r="F55" s="15">
        <v>905648.5</v>
      </c>
      <c r="G55" s="12">
        <v>6.3</v>
      </c>
      <c r="H55" s="16">
        <v>19853880</v>
      </c>
      <c r="I55" s="17">
        <f t="shared" si="0"/>
        <v>0</v>
      </c>
      <c r="J55" s="17">
        <v>1</v>
      </c>
      <c r="K55" s="17">
        <v>45.67</v>
      </c>
      <c r="L55" s="17">
        <v>3.117</v>
      </c>
      <c r="M55" s="17">
        <v>4.37</v>
      </c>
      <c r="N55" s="17">
        <v>46.16</v>
      </c>
      <c r="O55" s="17">
        <v>0</v>
      </c>
      <c r="P55" s="18">
        <v>722</v>
      </c>
      <c r="Q55" s="18">
        <v>3443</v>
      </c>
      <c r="R55" s="17">
        <v>113145692</v>
      </c>
      <c r="S55" s="17">
        <v>114854</v>
      </c>
      <c r="T55" s="17">
        <v>82273</v>
      </c>
      <c r="U55" s="18" t="s">
        <v>62</v>
      </c>
      <c r="V55" s="18">
        <v>3.3</v>
      </c>
      <c r="W55" s="18">
        <v>22.12</v>
      </c>
      <c r="X55" s="18">
        <v>5.47</v>
      </c>
      <c r="Y55" s="18">
        <v>0.74</v>
      </c>
      <c r="Z55" s="21">
        <v>45670298</v>
      </c>
      <c r="AA55" s="21">
        <v>6819696</v>
      </c>
      <c r="AB55" s="21">
        <v>2086254940</v>
      </c>
      <c r="AC55" s="21">
        <v>27868270</v>
      </c>
      <c r="AD55" s="21">
        <v>0</v>
      </c>
      <c r="AE55" s="21">
        <v>68</v>
      </c>
      <c r="AF55" s="22">
        <v>5</v>
      </c>
      <c r="AG55" s="22">
        <v>45</v>
      </c>
      <c r="AH55" s="23">
        <v>8891020</v>
      </c>
      <c r="AI55" s="23">
        <v>1092.2562</v>
      </c>
      <c r="AJ55" s="24">
        <v>11.888709</v>
      </c>
      <c r="AK55" s="25">
        <v>129.85516000000001</v>
      </c>
      <c r="AL55" s="26">
        <v>5</v>
      </c>
      <c r="AM55" s="26">
        <v>45</v>
      </c>
      <c r="AN55" s="26">
        <v>1180768</v>
      </c>
      <c r="AO55" s="26">
        <v>6558.2789000000002</v>
      </c>
      <c r="AP55" s="27">
        <v>9.8680868000000004</v>
      </c>
      <c r="AQ55" s="28">
        <v>647.17665</v>
      </c>
      <c r="AR55" s="29">
        <v>5</v>
      </c>
      <c r="AS55" s="29">
        <v>30</v>
      </c>
      <c r="AT55" s="29">
        <v>18779</v>
      </c>
      <c r="AU55" s="29">
        <v>73319.599000000002</v>
      </c>
      <c r="AV55" s="29">
        <v>7.9047239999999999</v>
      </c>
      <c r="AW55" s="29">
        <v>5795.7120000000004</v>
      </c>
    </row>
    <row r="56" spans="1:49" s="30" customFormat="1" x14ac:dyDescent="0.35">
      <c r="A56" s="17">
        <v>2008</v>
      </c>
      <c r="B56" s="32" t="s">
        <v>111</v>
      </c>
      <c r="C56" s="13" t="s">
        <v>112</v>
      </c>
      <c r="D56" s="14" t="s">
        <v>122</v>
      </c>
      <c r="E56" s="15">
        <v>48132.575137074709</v>
      </c>
      <c r="F56" s="15">
        <v>891766.9</v>
      </c>
      <c r="G56" s="17">
        <v>6.3</v>
      </c>
      <c r="H56" s="16">
        <v>18527305</v>
      </c>
      <c r="I56" s="17">
        <f t="shared" si="0"/>
        <v>0</v>
      </c>
      <c r="J56" s="17">
        <v>0</v>
      </c>
      <c r="K56" s="17">
        <v>40.69</v>
      </c>
      <c r="L56" s="17">
        <v>2.9830000000000001</v>
      </c>
      <c r="M56" s="17">
        <v>8.86</v>
      </c>
      <c r="N56" s="17">
        <v>45.88</v>
      </c>
      <c r="O56" s="17">
        <v>0</v>
      </c>
      <c r="P56" s="18">
        <v>635</v>
      </c>
      <c r="Q56" s="18">
        <v>3371</v>
      </c>
      <c r="R56" s="17">
        <v>121052472</v>
      </c>
      <c r="S56" s="17">
        <v>270924</v>
      </c>
      <c r="T56" s="17">
        <v>170217</v>
      </c>
      <c r="U56" s="18" t="s">
        <v>62</v>
      </c>
      <c r="V56" s="18" t="s">
        <v>62</v>
      </c>
      <c r="W56" s="18" t="s">
        <v>62</v>
      </c>
      <c r="X56" s="18" t="s">
        <v>62</v>
      </c>
      <c r="Y56" s="18" t="s">
        <v>62</v>
      </c>
      <c r="Z56" s="21">
        <v>55334282</v>
      </c>
      <c r="AA56" s="21">
        <v>41400120</v>
      </c>
      <c r="AB56" s="21">
        <v>1599198312</v>
      </c>
      <c r="AC56" s="21">
        <v>32133276</v>
      </c>
      <c r="AD56" s="21">
        <v>0</v>
      </c>
      <c r="AE56" s="21">
        <v>107.21000000000001</v>
      </c>
      <c r="AF56" s="23">
        <v>5</v>
      </c>
      <c r="AG56" s="23">
        <v>53</v>
      </c>
      <c r="AH56" s="23">
        <v>8478405</v>
      </c>
      <c r="AI56" s="23">
        <v>1120</v>
      </c>
      <c r="AJ56" s="24">
        <v>11.654437947265899</v>
      </c>
      <c r="AK56" s="25">
        <v>130.52000000000001</v>
      </c>
      <c r="AL56" s="26">
        <v>5</v>
      </c>
      <c r="AM56" s="26">
        <v>53</v>
      </c>
      <c r="AN56" s="26">
        <v>1129098</v>
      </c>
      <c r="AO56" s="26">
        <v>6879</v>
      </c>
      <c r="AP56" s="27">
        <v>10.135037406790143</v>
      </c>
      <c r="AQ56" s="28">
        <v>697.19</v>
      </c>
      <c r="AR56" s="29">
        <v>5</v>
      </c>
      <c r="AS56" s="29">
        <v>34</v>
      </c>
      <c r="AT56" s="29">
        <v>22383</v>
      </c>
      <c r="AU56" s="29">
        <v>70533</v>
      </c>
      <c r="AV56" s="29">
        <v>8.2454264645234385</v>
      </c>
      <c r="AW56" s="29">
        <v>5815.76</v>
      </c>
    </row>
    <row r="57" spans="1:49" s="30" customFormat="1" x14ac:dyDescent="0.35">
      <c r="A57" s="12">
        <v>2013</v>
      </c>
      <c r="B57" s="12" t="s">
        <v>111</v>
      </c>
      <c r="C57" s="13" t="s">
        <v>112</v>
      </c>
      <c r="D57" s="14" t="s">
        <v>123</v>
      </c>
      <c r="E57" s="15">
        <v>45018.309937387472</v>
      </c>
      <c r="F57" s="15">
        <v>880183.5</v>
      </c>
      <c r="G57" s="12">
        <v>7.2</v>
      </c>
      <c r="H57" s="16">
        <v>19551678</v>
      </c>
      <c r="I57" s="17">
        <f t="shared" si="0"/>
        <v>0</v>
      </c>
      <c r="J57" s="17">
        <v>1</v>
      </c>
      <c r="K57" s="17">
        <v>45.02</v>
      </c>
      <c r="L57" s="17">
        <v>3.4830000000000001</v>
      </c>
      <c r="M57" s="17">
        <v>3.73</v>
      </c>
      <c r="N57" s="17">
        <v>51.99</v>
      </c>
      <c r="O57" s="17">
        <v>0</v>
      </c>
      <c r="P57" s="18">
        <v>546</v>
      </c>
      <c r="Q57" s="18">
        <v>3606</v>
      </c>
      <c r="R57" s="17">
        <v>108430685</v>
      </c>
      <c r="S57" s="17">
        <v>106867</v>
      </c>
      <c r="T57" s="17">
        <v>80146</v>
      </c>
      <c r="U57" s="18">
        <v>3.91</v>
      </c>
      <c r="V57" s="18">
        <v>3.41</v>
      </c>
      <c r="W57" s="18" t="s">
        <v>62</v>
      </c>
      <c r="X57" s="18">
        <v>5</v>
      </c>
      <c r="Y57" s="18">
        <v>0.77</v>
      </c>
      <c r="Z57" s="21">
        <v>41378338</v>
      </c>
      <c r="AA57" s="21">
        <v>9300350</v>
      </c>
      <c r="AB57" s="21">
        <v>2080723019</v>
      </c>
      <c r="AC57" s="21">
        <v>26525855</v>
      </c>
      <c r="AD57" s="21">
        <v>0</v>
      </c>
      <c r="AE57" s="21">
        <v>48.18</v>
      </c>
      <c r="AF57" s="22">
        <v>5</v>
      </c>
      <c r="AG57" s="22">
        <v>46</v>
      </c>
      <c r="AH57" s="23">
        <v>8756322</v>
      </c>
      <c r="AI57" s="23">
        <v>1078.2106000000001</v>
      </c>
      <c r="AJ57" s="24">
        <v>11.271675999999999</v>
      </c>
      <c r="AK57" s="25">
        <v>121.53241</v>
      </c>
      <c r="AL57" s="26">
        <v>5</v>
      </c>
      <c r="AM57" s="26">
        <v>45</v>
      </c>
      <c r="AN57" s="26">
        <v>1175896</v>
      </c>
      <c r="AO57" s="26">
        <v>6530.0992999999999</v>
      </c>
      <c r="AP57" s="27">
        <v>9.3911128999999995</v>
      </c>
      <c r="AQ57" s="28">
        <v>613.24900000000002</v>
      </c>
      <c r="AR57" s="29">
        <v>5</v>
      </c>
      <c r="AS57" s="29">
        <v>31</v>
      </c>
      <c r="AT57" s="29">
        <v>17865</v>
      </c>
      <c r="AU57" s="29">
        <v>76450.797999999995</v>
      </c>
      <c r="AV57" s="29">
        <v>7.6071932000000002</v>
      </c>
      <c r="AW57" s="29">
        <v>5815.7599</v>
      </c>
    </row>
    <row r="58" spans="1:49" s="30" customFormat="1" x14ac:dyDescent="0.35">
      <c r="A58" s="12">
        <v>2019</v>
      </c>
      <c r="B58" s="12" t="s">
        <v>124</v>
      </c>
      <c r="C58" s="13" t="s">
        <v>125</v>
      </c>
      <c r="D58" s="14" t="s">
        <v>126</v>
      </c>
      <c r="E58" s="15">
        <v>67733.784520854431</v>
      </c>
      <c r="F58" s="15">
        <v>857985</v>
      </c>
      <c r="G58" s="12" t="s">
        <v>62</v>
      </c>
      <c r="H58" s="16">
        <v>12667017</v>
      </c>
      <c r="I58" s="17">
        <f t="shared" si="0"/>
        <v>0</v>
      </c>
      <c r="J58" s="17">
        <v>2</v>
      </c>
      <c r="K58" s="17">
        <v>38.520000000000003</v>
      </c>
      <c r="L58" s="17">
        <v>2.4489999999999998</v>
      </c>
      <c r="M58" s="17">
        <v>2.56</v>
      </c>
      <c r="N58" s="17">
        <v>35.590000000000003</v>
      </c>
      <c r="O58" s="17">
        <v>0</v>
      </c>
      <c r="P58" s="18">
        <v>6430</v>
      </c>
      <c r="Q58" s="18">
        <v>936</v>
      </c>
      <c r="R58" s="17">
        <v>63035601</v>
      </c>
      <c r="S58" s="17">
        <v>86383</v>
      </c>
      <c r="T58" s="17">
        <v>32533</v>
      </c>
      <c r="U58" s="18" t="s">
        <v>62</v>
      </c>
      <c r="V58" s="18" t="s">
        <v>62</v>
      </c>
      <c r="W58" s="18" t="s">
        <v>62</v>
      </c>
      <c r="X58" s="18" t="s">
        <v>62</v>
      </c>
      <c r="Y58" s="18">
        <v>0.67</v>
      </c>
      <c r="Z58" s="21">
        <v>59233742</v>
      </c>
      <c r="AA58" s="21">
        <v>193972</v>
      </c>
      <c r="AB58" s="21">
        <v>345004912</v>
      </c>
      <c r="AC58" s="21">
        <v>98735488</v>
      </c>
      <c r="AD58" s="21">
        <v>0</v>
      </c>
      <c r="AE58" s="21">
        <v>4186</v>
      </c>
      <c r="AF58" s="22">
        <v>4</v>
      </c>
      <c r="AG58" s="22">
        <v>71</v>
      </c>
      <c r="AH58" s="23">
        <v>5314522</v>
      </c>
      <c r="AI58" s="23">
        <v>709</v>
      </c>
      <c r="AJ58" s="24">
        <v>13.03</v>
      </c>
      <c r="AK58" s="25">
        <v>92.37</v>
      </c>
      <c r="AL58" s="26">
        <v>4</v>
      </c>
      <c r="AM58" s="26">
        <v>70</v>
      </c>
      <c r="AN58" s="26">
        <v>622802</v>
      </c>
      <c r="AO58" s="26">
        <v>6594</v>
      </c>
      <c r="AP58" s="27">
        <v>9.08</v>
      </c>
      <c r="AQ58" s="28">
        <v>598.9</v>
      </c>
      <c r="AR58" s="29">
        <v>4</v>
      </c>
      <c r="AS58" s="29">
        <v>51</v>
      </c>
      <c r="AT58" s="29">
        <v>5737</v>
      </c>
      <c r="AU58" s="29">
        <v>628238.41</v>
      </c>
      <c r="AV58" s="29">
        <v>6.5242554000000004</v>
      </c>
      <c r="AW58" s="29">
        <v>40987.877999999997</v>
      </c>
    </row>
    <row r="59" spans="1:49" s="30" customFormat="1" x14ac:dyDescent="0.35">
      <c r="A59" s="12">
        <v>2012</v>
      </c>
      <c r="B59" s="12" t="s">
        <v>111</v>
      </c>
      <c r="C59" s="13" t="s">
        <v>112</v>
      </c>
      <c r="D59" s="14" t="s">
        <v>127</v>
      </c>
      <c r="E59" s="15">
        <v>44444.129566569623</v>
      </c>
      <c r="F59" s="15">
        <v>857861.3</v>
      </c>
      <c r="G59" s="12">
        <v>8.5</v>
      </c>
      <c r="H59" s="16">
        <v>19302016</v>
      </c>
      <c r="I59" s="17">
        <f t="shared" si="0"/>
        <v>0</v>
      </c>
      <c r="J59" s="17">
        <v>1</v>
      </c>
      <c r="K59" s="17">
        <v>45.77</v>
      </c>
      <c r="L59" s="17">
        <v>3.58</v>
      </c>
      <c r="M59" s="17">
        <v>2.75</v>
      </c>
      <c r="N59" s="17">
        <v>54.99</v>
      </c>
      <c r="O59" s="17">
        <v>0</v>
      </c>
      <c r="P59" s="18">
        <v>547</v>
      </c>
      <c r="Q59" s="18">
        <v>3549</v>
      </c>
      <c r="R59" s="17">
        <v>111236493</v>
      </c>
      <c r="S59" s="17">
        <v>101213</v>
      </c>
      <c r="T59" s="17">
        <v>83920</v>
      </c>
      <c r="U59" s="18" t="s">
        <v>62</v>
      </c>
      <c r="V59" s="18" t="s">
        <v>62</v>
      </c>
      <c r="W59" s="18" t="s">
        <v>62</v>
      </c>
      <c r="X59" s="18" t="s">
        <v>62</v>
      </c>
      <c r="Y59" s="18" t="s">
        <v>62</v>
      </c>
      <c r="Z59" s="21">
        <v>39398024</v>
      </c>
      <c r="AA59" s="21">
        <v>4983340</v>
      </c>
      <c r="AB59" s="21">
        <v>2286506798</v>
      </c>
      <c r="AC59" s="21">
        <v>17869935</v>
      </c>
      <c r="AD59" s="21">
        <v>0</v>
      </c>
      <c r="AE59" s="21">
        <v>62</v>
      </c>
      <c r="AF59" s="22">
        <v>5</v>
      </c>
      <c r="AG59" s="22">
        <v>46</v>
      </c>
      <c r="AH59" s="23">
        <v>8645207</v>
      </c>
      <c r="AI59" s="23">
        <v>1080.8209999999999</v>
      </c>
      <c r="AJ59" s="24">
        <v>11.421704</v>
      </c>
      <c r="AK59" s="25">
        <v>123.44817</v>
      </c>
      <c r="AL59" s="26">
        <v>5</v>
      </c>
      <c r="AM59" s="26">
        <v>45</v>
      </c>
      <c r="AN59" s="26">
        <v>1160572</v>
      </c>
      <c r="AO59" s="26">
        <v>6608.6522000000004</v>
      </c>
      <c r="AP59" s="27">
        <v>9.6643130999999993</v>
      </c>
      <c r="AQ59" s="28">
        <v>638.68084999999996</v>
      </c>
      <c r="AR59" s="29">
        <v>5</v>
      </c>
      <c r="AS59" s="29">
        <v>30</v>
      </c>
      <c r="AT59" s="29">
        <v>17414</v>
      </c>
      <c r="AU59" s="29">
        <v>78603.331999999995</v>
      </c>
      <c r="AV59" s="29">
        <v>8.0354411999999993</v>
      </c>
      <c r="AW59" s="29">
        <v>6316.1244999999999</v>
      </c>
    </row>
    <row r="60" spans="1:49" s="30" customFormat="1" x14ac:dyDescent="0.35">
      <c r="A60" s="12">
        <v>2018</v>
      </c>
      <c r="B60" s="12" t="s">
        <v>124</v>
      </c>
      <c r="C60" s="13" t="s">
        <v>125</v>
      </c>
      <c r="D60" s="14" t="s">
        <v>128</v>
      </c>
      <c r="E60" s="15">
        <v>66918.52882802207</v>
      </c>
      <c r="F60" s="15">
        <v>851517.2</v>
      </c>
      <c r="G60" s="12">
        <v>4.3</v>
      </c>
      <c r="H60" s="16">
        <v>12724685</v>
      </c>
      <c r="I60" s="17">
        <f t="shared" si="0"/>
        <v>0</v>
      </c>
      <c r="J60" s="17">
        <v>2</v>
      </c>
      <c r="K60" s="17">
        <v>39.08</v>
      </c>
      <c r="L60" s="17">
        <v>2.6</v>
      </c>
      <c r="M60" s="17">
        <v>3.15</v>
      </c>
      <c r="N60" s="17">
        <v>38.81</v>
      </c>
      <c r="O60" s="17">
        <v>0</v>
      </c>
      <c r="P60" s="18">
        <v>6427</v>
      </c>
      <c r="Q60" s="18">
        <v>1096</v>
      </c>
      <c r="R60" s="17">
        <v>72260778</v>
      </c>
      <c r="S60" s="17">
        <v>80047</v>
      </c>
      <c r="T60" s="17">
        <v>36917</v>
      </c>
      <c r="U60" s="18" t="s">
        <v>62</v>
      </c>
      <c r="V60" s="18" t="s">
        <v>62</v>
      </c>
      <c r="W60" s="18" t="s">
        <v>62</v>
      </c>
      <c r="X60" s="18">
        <v>3.37</v>
      </c>
      <c r="Y60" s="18">
        <v>0.72</v>
      </c>
      <c r="Z60" s="21">
        <v>72026184</v>
      </c>
      <c r="AA60" s="21">
        <v>212984</v>
      </c>
      <c r="AB60" s="21">
        <v>283679110</v>
      </c>
      <c r="AC60" s="21">
        <v>98101527</v>
      </c>
      <c r="AD60" s="21">
        <v>0</v>
      </c>
      <c r="AE60" s="21">
        <v>3396</v>
      </c>
      <c r="AF60" s="22">
        <v>4</v>
      </c>
      <c r="AG60" s="22">
        <v>40</v>
      </c>
      <c r="AH60" s="23">
        <v>5289573</v>
      </c>
      <c r="AI60" s="23">
        <v>744</v>
      </c>
      <c r="AJ60" s="24">
        <v>12.77</v>
      </c>
      <c r="AK60" s="25">
        <v>94.98</v>
      </c>
      <c r="AL60" s="26">
        <v>4</v>
      </c>
      <c r="AM60" s="26">
        <v>36</v>
      </c>
      <c r="AN60" s="26">
        <v>616192</v>
      </c>
      <c r="AO60" s="26">
        <v>6865.1260000000002</v>
      </c>
      <c r="AP60" s="27">
        <v>9.1236686000000002</v>
      </c>
      <c r="AQ60" s="28">
        <v>626.35135000000002</v>
      </c>
      <c r="AR60" s="29">
        <v>4</v>
      </c>
      <c r="AS60" s="29">
        <v>29</v>
      </c>
      <c r="AT60" s="29">
        <v>5717</v>
      </c>
      <c r="AU60" s="29">
        <v>643034</v>
      </c>
      <c r="AV60" s="29">
        <v>6.8</v>
      </c>
      <c r="AW60" s="29">
        <v>43713.760000000002</v>
      </c>
    </row>
    <row r="61" spans="1:49" s="30" customFormat="1" x14ac:dyDescent="0.35">
      <c r="A61" s="12">
        <v>2010</v>
      </c>
      <c r="B61" s="12" t="s">
        <v>111</v>
      </c>
      <c r="C61" s="13" t="s">
        <v>112</v>
      </c>
      <c r="D61" s="14" t="s">
        <v>129</v>
      </c>
      <c r="E61" s="15">
        <v>45205.875812361184</v>
      </c>
      <c r="F61" s="15">
        <v>851956.4</v>
      </c>
      <c r="G61" s="12">
        <v>11.1</v>
      </c>
      <c r="H61" s="16">
        <v>18846143</v>
      </c>
      <c r="I61" s="17">
        <f t="shared" si="0"/>
        <v>0</v>
      </c>
      <c r="J61" s="17">
        <v>0</v>
      </c>
      <c r="K61" s="17">
        <v>44.27</v>
      </c>
      <c r="L61" s="17">
        <v>2.7050000000000001</v>
      </c>
      <c r="M61" s="17">
        <v>4.37</v>
      </c>
      <c r="N61" s="17">
        <v>49.29</v>
      </c>
      <c r="O61" s="17">
        <v>0</v>
      </c>
      <c r="P61" s="18">
        <v>1279</v>
      </c>
      <c r="Q61" s="18">
        <v>3359</v>
      </c>
      <c r="R61" s="17">
        <v>123811228</v>
      </c>
      <c r="S61" s="17">
        <v>159795</v>
      </c>
      <c r="T61" s="17">
        <v>100791</v>
      </c>
      <c r="U61" s="18" t="s">
        <v>62</v>
      </c>
      <c r="V61" s="18" t="s">
        <v>62</v>
      </c>
      <c r="W61" s="18">
        <v>16.190000000000001</v>
      </c>
      <c r="X61" s="18" t="s">
        <v>62</v>
      </c>
      <c r="Y61" s="18" t="s">
        <v>62</v>
      </c>
      <c r="Z61" s="21">
        <v>50630460</v>
      </c>
      <c r="AA61" s="21">
        <v>32092238</v>
      </c>
      <c r="AB61" s="21">
        <v>1979999260</v>
      </c>
      <c r="AC61" s="21">
        <v>23935921.561000001</v>
      </c>
      <c r="AD61" s="21">
        <v>0</v>
      </c>
      <c r="AE61" s="21">
        <v>86.69</v>
      </c>
      <c r="AF61" s="22">
        <v>5</v>
      </c>
      <c r="AG61" s="22">
        <v>53</v>
      </c>
      <c r="AH61" s="23">
        <v>8529204</v>
      </c>
      <c r="AI61" s="23">
        <v>1194</v>
      </c>
      <c r="AJ61" s="24">
        <v>11.44</v>
      </c>
      <c r="AK61" s="31">
        <v>136.61000000000001</v>
      </c>
      <c r="AL61" s="26">
        <v>5</v>
      </c>
      <c r="AM61" s="26">
        <v>53</v>
      </c>
      <c r="AN61" s="26">
        <v>1127138</v>
      </c>
      <c r="AO61" s="26">
        <v>6773</v>
      </c>
      <c r="AP61" s="27">
        <v>9.76</v>
      </c>
      <c r="AQ61" s="28">
        <v>661.09</v>
      </c>
      <c r="AR61" s="29">
        <v>5</v>
      </c>
      <c r="AS61" s="29">
        <v>35</v>
      </c>
      <c r="AT61" s="29">
        <v>18048</v>
      </c>
      <c r="AU61" s="29">
        <v>79719</v>
      </c>
      <c r="AV61" s="29">
        <v>8.85</v>
      </c>
      <c r="AW61" s="29">
        <v>7058</v>
      </c>
    </row>
    <row r="62" spans="1:49" s="30" customFormat="1" x14ac:dyDescent="0.35">
      <c r="A62" s="12">
        <v>2011</v>
      </c>
      <c r="B62" s="12" t="s">
        <v>111</v>
      </c>
      <c r="C62" s="13" t="s">
        <v>112</v>
      </c>
      <c r="D62" s="14" t="s">
        <v>130</v>
      </c>
      <c r="E62" s="15">
        <v>44574.560128155455</v>
      </c>
      <c r="F62" s="15">
        <v>849395.3</v>
      </c>
      <c r="G62" s="12">
        <v>10</v>
      </c>
      <c r="H62" s="16">
        <v>19055607</v>
      </c>
      <c r="I62" s="17">
        <f t="shared" si="0"/>
        <v>0</v>
      </c>
      <c r="J62" s="17">
        <v>0</v>
      </c>
      <c r="K62" s="17">
        <v>45.02</v>
      </c>
      <c r="L62" s="17">
        <v>3.4670000000000001</v>
      </c>
      <c r="M62" s="17">
        <v>4</v>
      </c>
      <c r="N62" s="17">
        <v>55.64</v>
      </c>
      <c r="O62" s="17">
        <v>0</v>
      </c>
      <c r="P62" s="18">
        <v>615</v>
      </c>
      <c r="Q62" s="18">
        <v>3675</v>
      </c>
      <c r="R62" s="17">
        <v>114441236</v>
      </c>
      <c r="S62" s="17">
        <v>113046</v>
      </c>
      <c r="T62" s="17">
        <v>82935</v>
      </c>
      <c r="U62" s="18" t="s">
        <v>62</v>
      </c>
      <c r="V62" s="18" t="s">
        <v>62</v>
      </c>
      <c r="W62" s="18" t="s">
        <v>62</v>
      </c>
      <c r="X62" s="18" t="s">
        <v>62</v>
      </c>
      <c r="Y62" s="18" t="s">
        <v>62</v>
      </c>
      <c r="Z62" s="21">
        <v>44910456</v>
      </c>
      <c r="AA62" s="21">
        <v>11832253.189999999</v>
      </c>
      <c r="AB62" s="21">
        <v>2100058132</v>
      </c>
      <c r="AC62" s="21">
        <v>22015368</v>
      </c>
      <c r="AD62" s="21">
        <v>0</v>
      </c>
      <c r="AE62" s="21">
        <v>64.16</v>
      </c>
      <c r="AF62" s="22">
        <v>5</v>
      </c>
      <c r="AG62" s="22">
        <v>53</v>
      </c>
      <c r="AH62" s="23">
        <v>8575892</v>
      </c>
      <c r="AI62" s="23">
        <v>1131</v>
      </c>
      <c r="AJ62" s="24">
        <v>11.51</v>
      </c>
      <c r="AK62" s="25">
        <v>130.1</v>
      </c>
      <c r="AL62" s="26">
        <v>5</v>
      </c>
      <c r="AM62" s="26">
        <v>53</v>
      </c>
      <c r="AN62" s="26">
        <v>1139656</v>
      </c>
      <c r="AO62" s="26">
        <v>6711</v>
      </c>
      <c r="AP62" s="27">
        <v>9.85</v>
      </c>
      <c r="AQ62" s="28">
        <v>661</v>
      </c>
      <c r="AR62" s="29">
        <v>5</v>
      </c>
      <c r="AS62" s="29">
        <v>35</v>
      </c>
      <c r="AT62" s="29">
        <v>17335</v>
      </c>
      <c r="AU62" s="29">
        <v>81173</v>
      </c>
      <c r="AV62" s="29">
        <v>8.5500000000000007</v>
      </c>
      <c r="AW62" s="29">
        <v>6941.28</v>
      </c>
    </row>
    <row r="63" spans="1:49" s="30" customFormat="1" x14ac:dyDescent="0.35">
      <c r="A63" s="17">
        <v>2009</v>
      </c>
      <c r="B63" s="32" t="s">
        <v>111</v>
      </c>
      <c r="C63" s="13" t="s">
        <v>112</v>
      </c>
      <c r="D63" s="14" t="s">
        <v>131</v>
      </c>
      <c r="E63" s="15">
        <v>45059.595840675458</v>
      </c>
      <c r="F63" s="15">
        <v>840480.6</v>
      </c>
      <c r="G63" s="17">
        <v>10.4</v>
      </c>
      <c r="H63" s="16">
        <v>18652644</v>
      </c>
      <c r="I63" s="17">
        <f t="shared" si="0"/>
        <v>0</v>
      </c>
      <c r="J63" s="17">
        <v>0</v>
      </c>
      <c r="K63" s="17">
        <v>43.33</v>
      </c>
      <c r="L63" s="17">
        <v>2.141</v>
      </c>
      <c r="M63" s="17">
        <v>3.94</v>
      </c>
      <c r="N63" s="17">
        <v>45.86</v>
      </c>
      <c r="O63" s="17">
        <v>0</v>
      </c>
      <c r="P63" s="18">
        <v>706</v>
      </c>
      <c r="Q63" s="18">
        <v>3571</v>
      </c>
      <c r="R63" s="17">
        <v>114853697</v>
      </c>
      <c r="S63" s="17">
        <v>219347</v>
      </c>
      <c r="T63" s="17">
        <v>115829</v>
      </c>
      <c r="U63" s="18" t="s">
        <v>62</v>
      </c>
      <c r="V63" s="18" t="s">
        <v>62</v>
      </c>
      <c r="W63" s="18" t="s">
        <v>62</v>
      </c>
      <c r="X63" s="18" t="s">
        <v>62</v>
      </c>
      <c r="Y63" s="18" t="s">
        <v>62</v>
      </c>
      <c r="Z63" s="21">
        <v>46331440</v>
      </c>
      <c r="AA63" s="21">
        <v>31620546</v>
      </c>
      <c r="AB63" s="21">
        <v>1837000796</v>
      </c>
      <c r="AC63" s="21">
        <v>29117877</v>
      </c>
      <c r="AD63" s="21">
        <v>0</v>
      </c>
      <c r="AE63" s="21">
        <v>72.930000000000007</v>
      </c>
      <c r="AF63" s="23">
        <v>5</v>
      </c>
      <c r="AG63" s="23">
        <v>53</v>
      </c>
      <c r="AH63" s="23">
        <v>8493591</v>
      </c>
      <c r="AI63" s="23">
        <v>1133</v>
      </c>
      <c r="AJ63" s="24">
        <v>12.39</v>
      </c>
      <c r="AK63" s="31">
        <v>140.33000000000001</v>
      </c>
      <c r="AL63" s="26">
        <v>5</v>
      </c>
      <c r="AM63" s="26">
        <v>53</v>
      </c>
      <c r="AN63" s="26">
        <v>1125135</v>
      </c>
      <c r="AO63" s="26">
        <v>6834</v>
      </c>
      <c r="AP63" s="27">
        <v>10.77</v>
      </c>
      <c r="AQ63" s="28">
        <v>735.96</v>
      </c>
      <c r="AR63" s="29">
        <v>5</v>
      </c>
      <c r="AS63" s="29">
        <v>34</v>
      </c>
      <c r="AT63" s="29">
        <v>20457</v>
      </c>
      <c r="AU63" s="29">
        <v>68917</v>
      </c>
      <c r="AV63" s="29">
        <v>9.32</v>
      </c>
      <c r="AW63" s="29">
        <v>6422.81</v>
      </c>
    </row>
    <row r="64" spans="1:49" s="30" customFormat="1" x14ac:dyDescent="0.35">
      <c r="A64" s="12">
        <v>2017</v>
      </c>
      <c r="B64" s="12" t="s">
        <v>124</v>
      </c>
      <c r="C64" s="13" t="s">
        <v>125</v>
      </c>
      <c r="D64" s="14" t="s">
        <v>132</v>
      </c>
      <c r="E64" s="15">
        <v>65166.961883014199</v>
      </c>
      <c r="F64" s="15">
        <v>832826.8</v>
      </c>
      <c r="G64" s="12">
        <v>4.9000000000000004</v>
      </c>
      <c r="H64" s="16">
        <v>12779893</v>
      </c>
      <c r="I64" s="17">
        <f t="shared" si="0"/>
        <v>0</v>
      </c>
      <c r="J64" s="17">
        <v>2</v>
      </c>
      <c r="K64" s="17">
        <v>39.08</v>
      </c>
      <c r="L64" s="17">
        <v>2.23</v>
      </c>
      <c r="M64" s="17">
        <v>2.99</v>
      </c>
      <c r="N64" s="17">
        <v>38.799999999999997</v>
      </c>
      <c r="O64" s="17">
        <v>0</v>
      </c>
      <c r="P64" s="18">
        <v>5543</v>
      </c>
      <c r="Q64" s="18">
        <v>840</v>
      </c>
      <c r="R64" s="17">
        <v>70669829</v>
      </c>
      <c r="S64" s="17">
        <v>77794</v>
      </c>
      <c r="T64" s="17">
        <v>36070</v>
      </c>
      <c r="U64" s="18">
        <v>1.33</v>
      </c>
      <c r="V64" s="18" t="s">
        <v>62</v>
      </c>
      <c r="W64" s="18" t="s">
        <v>62</v>
      </c>
      <c r="X64" s="18">
        <v>3.24</v>
      </c>
      <c r="Y64" s="18" t="s">
        <v>62</v>
      </c>
      <c r="Z64" s="21">
        <v>69540948</v>
      </c>
      <c r="AA64" s="21">
        <v>208364</v>
      </c>
      <c r="AB64" s="21">
        <v>292542118</v>
      </c>
      <c r="AC64" s="21">
        <v>97191142</v>
      </c>
      <c r="AD64" s="21">
        <v>0</v>
      </c>
      <c r="AE64" s="21">
        <v>3098</v>
      </c>
      <c r="AF64" s="22">
        <v>4</v>
      </c>
      <c r="AG64" s="22">
        <v>37</v>
      </c>
      <c r="AH64" s="23">
        <v>5264333</v>
      </c>
      <c r="AI64" s="23">
        <v>692.03751</v>
      </c>
      <c r="AJ64" s="24">
        <v>12.951148</v>
      </c>
      <c r="AK64" s="25">
        <v>89.626801999999998</v>
      </c>
      <c r="AL64" s="26">
        <v>4</v>
      </c>
      <c r="AM64" s="26">
        <v>36</v>
      </c>
      <c r="AN64" s="26">
        <v>611670</v>
      </c>
      <c r="AO64" s="26">
        <v>6810.3014000000003</v>
      </c>
      <c r="AP64" s="27">
        <v>9.0874176999999996</v>
      </c>
      <c r="AQ64" s="28">
        <v>618.88054</v>
      </c>
      <c r="AR64" s="29">
        <v>4</v>
      </c>
      <c r="AS64" s="29">
        <v>29</v>
      </c>
      <c r="AT64" s="29">
        <v>5693</v>
      </c>
      <c r="AU64" s="29">
        <v>628998.98</v>
      </c>
      <c r="AV64" s="29">
        <v>6.4746110000000003</v>
      </c>
      <c r="AW64" s="29">
        <v>40725.237000000001</v>
      </c>
    </row>
    <row r="65" spans="1:49" s="30" customFormat="1" x14ac:dyDescent="0.35">
      <c r="A65" s="12">
        <v>2016</v>
      </c>
      <c r="B65" s="12" t="s">
        <v>124</v>
      </c>
      <c r="C65" s="13" t="s">
        <v>125</v>
      </c>
      <c r="D65" s="14" t="s">
        <v>133</v>
      </c>
      <c r="E65" s="15">
        <v>64453.55295460223</v>
      </c>
      <c r="F65" s="15">
        <v>826404.7</v>
      </c>
      <c r="G65" s="12">
        <v>5.8</v>
      </c>
      <c r="H65" s="16">
        <v>12821709</v>
      </c>
      <c r="I65" s="17">
        <f t="shared" si="0"/>
        <v>0</v>
      </c>
      <c r="J65" s="17">
        <v>2</v>
      </c>
      <c r="K65" s="17">
        <v>40.39</v>
      </c>
      <c r="L65" s="17">
        <v>1.702</v>
      </c>
      <c r="M65" s="17">
        <v>2.52</v>
      </c>
      <c r="N65" s="17">
        <v>42.43</v>
      </c>
      <c r="O65" s="17">
        <v>0</v>
      </c>
      <c r="P65" s="18">
        <v>5544</v>
      </c>
      <c r="Q65" s="18">
        <v>1089</v>
      </c>
      <c r="R65" s="17">
        <v>72225575</v>
      </c>
      <c r="S65" s="17">
        <v>97581</v>
      </c>
      <c r="T65" s="17">
        <v>35745</v>
      </c>
      <c r="U65" s="18" t="s">
        <v>62</v>
      </c>
      <c r="V65" s="18">
        <v>1.97</v>
      </c>
      <c r="W65" s="18" t="s">
        <v>62</v>
      </c>
      <c r="X65" s="18" t="s">
        <v>62</v>
      </c>
      <c r="Y65" s="18" t="s">
        <v>62</v>
      </c>
      <c r="Z65" s="21">
        <v>71798282</v>
      </c>
      <c r="AA65" s="21">
        <v>270864</v>
      </c>
      <c r="AB65" s="21">
        <v>298962434</v>
      </c>
      <c r="AC65" s="21">
        <v>98240311</v>
      </c>
      <c r="AD65" s="21">
        <v>0</v>
      </c>
      <c r="AE65" s="21">
        <v>3498</v>
      </c>
      <c r="AF65" s="22">
        <v>4</v>
      </c>
      <c r="AG65" s="22">
        <v>38</v>
      </c>
      <c r="AH65" s="23">
        <v>5231541</v>
      </c>
      <c r="AI65" s="23">
        <v>732.57655999999997</v>
      </c>
      <c r="AJ65" s="24">
        <v>12.5352</v>
      </c>
      <c r="AK65" s="25">
        <v>91.829937999999999</v>
      </c>
      <c r="AL65" s="26">
        <v>4</v>
      </c>
      <c r="AM65" s="26">
        <v>36</v>
      </c>
      <c r="AN65" s="26">
        <v>606954</v>
      </c>
      <c r="AO65" s="26">
        <v>6989.8287</v>
      </c>
      <c r="AP65" s="27">
        <v>9.0192817000000005</v>
      </c>
      <c r="AQ65" s="28">
        <v>630.43233999999995</v>
      </c>
      <c r="AR65" s="29">
        <v>4</v>
      </c>
      <c r="AS65" s="29">
        <v>29</v>
      </c>
      <c r="AT65" s="29">
        <v>6054</v>
      </c>
      <c r="AU65" s="29">
        <v>600591.26</v>
      </c>
      <c r="AV65" s="29">
        <v>6.5082921000000002</v>
      </c>
      <c r="AW65" s="29">
        <v>39088.233999999997</v>
      </c>
    </row>
    <row r="66" spans="1:49" s="30" customFormat="1" x14ac:dyDescent="0.35">
      <c r="A66" s="12">
        <v>2015</v>
      </c>
      <c r="B66" s="12" t="s">
        <v>124</v>
      </c>
      <c r="C66" s="13" t="s">
        <v>125</v>
      </c>
      <c r="D66" s="14" t="s">
        <v>134</v>
      </c>
      <c r="E66" s="15">
        <v>64187.522381165487</v>
      </c>
      <c r="F66" s="15">
        <v>825424.9</v>
      </c>
      <c r="G66" s="12">
        <v>6</v>
      </c>
      <c r="H66" s="16">
        <v>12859585</v>
      </c>
      <c r="I66" s="17">
        <f t="shared" ref="I66:I129" si="1">IF(AVERAGEIFS($J$1:$J$766,$B$1:$B$766,$B66)&gt;0,0,1)</f>
        <v>0</v>
      </c>
      <c r="J66" s="17">
        <v>1</v>
      </c>
      <c r="K66" s="17">
        <v>42.6</v>
      </c>
      <c r="L66" s="17">
        <v>1.8220000000000001</v>
      </c>
      <c r="M66" s="17">
        <v>2.62</v>
      </c>
      <c r="N66" s="17">
        <v>44.13</v>
      </c>
      <c r="O66" s="17">
        <v>0</v>
      </c>
      <c r="P66" s="18">
        <v>6004</v>
      </c>
      <c r="Q66" s="18">
        <v>842</v>
      </c>
      <c r="R66" s="17">
        <v>84274845</v>
      </c>
      <c r="S66" s="17">
        <v>138639</v>
      </c>
      <c r="T66" s="17">
        <v>41963</v>
      </c>
      <c r="U66" s="18">
        <v>1.35</v>
      </c>
      <c r="V66" s="18">
        <v>1.92</v>
      </c>
      <c r="W66" s="18">
        <v>14.05</v>
      </c>
      <c r="X66" s="18">
        <v>3.71</v>
      </c>
      <c r="Y66" s="18">
        <v>0.72</v>
      </c>
      <c r="Z66" s="21">
        <v>88060556</v>
      </c>
      <c r="AA66" s="21">
        <v>214316</v>
      </c>
      <c r="AB66" s="21">
        <v>174742740</v>
      </c>
      <c r="AC66" s="21">
        <v>97282139</v>
      </c>
      <c r="AD66" s="21">
        <v>0</v>
      </c>
      <c r="AE66" s="21">
        <v>4480</v>
      </c>
      <c r="AF66" s="22">
        <v>4</v>
      </c>
      <c r="AG66" s="22">
        <v>37</v>
      </c>
      <c r="AH66" s="23">
        <v>5172653</v>
      </c>
      <c r="AI66" s="23">
        <v>719.25756999999999</v>
      </c>
      <c r="AJ66" s="24">
        <v>12.500888</v>
      </c>
      <c r="AK66" s="25">
        <v>89.913583000000003</v>
      </c>
      <c r="AL66" s="26">
        <v>4</v>
      </c>
      <c r="AM66" s="26">
        <v>36</v>
      </c>
      <c r="AN66" s="26">
        <v>603187</v>
      </c>
      <c r="AO66" s="26">
        <v>6951.9368000000004</v>
      </c>
      <c r="AP66" s="27">
        <v>9.0232445999999999</v>
      </c>
      <c r="AQ66" s="28">
        <v>627.29026999999996</v>
      </c>
      <c r="AR66" s="29">
        <v>4</v>
      </c>
      <c r="AS66" s="29">
        <v>29</v>
      </c>
      <c r="AT66" s="29">
        <v>5997</v>
      </c>
      <c r="AU66" s="29">
        <v>599336.77</v>
      </c>
      <c r="AV66" s="29">
        <v>6.6667306999999996</v>
      </c>
      <c r="AW66" s="29">
        <v>39956.167999999998</v>
      </c>
    </row>
    <row r="67" spans="1:49" s="30" customFormat="1" x14ac:dyDescent="0.35">
      <c r="A67" s="12">
        <v>2014</v>
      </c>
      <c r="B67" s="12" t="s">
        <v>124</v>
      </c>
      <c r="C67" s="13" t="s">
        <v>125</v>
      </c>
      <c r="D67" s="14" t="s">
        <v>135</v>
      </c>
      <c r="E67" s="15">
        <v>62978.991535334011</v>
      </c>
      <c r="F67" s="15">
        <v>811490.1</v>
      </c>
      <c r="G67" s="12">
        <v>7.1</v>
      </c>
      <c r="H67" s="16">
        <v>12885092</v>
      </c>
      <c r="I67" s="17">
        <f t="shared" si="1"/>
        <v>0</v>
      </c>
      <c r="J67" s="17">
        <v>1</v>
      </c>
      <c r="K67" s="17">
        <v>45.67</v>
      </c>
      <c r="L67" s="17">
        <v>3.117</v>
      </c>
      <c r="M67" s="17">
        <v>4.37</v>
      </c>
      <c r="N67" s="17">
        <v>46.16</v>
      </c>
      <c r="O67" s="17">
        <v>0</v>
      </c>
      <c r="P67" s="18">
        <v>7164</v>
      </c>
      <c r="Q67" s="18">
        <v>725</v>
      </c>
      <c r="R67" s="17">
        <v>96624058</v>
      </c>
      <c r="S67" s="17">
        <v>170133</v>
      </c>
      <c r="T67" s="17">
        <v>52524</v>
      </c>
      <c r="U67" s="18">
        <v>1.46</v>
      </c>
      <c r="V67" s="18">
        <v>1.99</v>
      </c>
      <c r="W67" s="18">
        <v>22.36</v>
      </c>
      <c r="X67" s="18">
        <v>6.02</v>
      </c>
      <c r="Y67" s="18">
        <v>0.77</v>
      </c>
      <c r="Z67" s="21">
        <v>104395540</v>
      </c>
      <c r="AA67" s="21">
        <v>336766</v>
      </c>
      <c r="AB67" s="21">
        <v>99765160</v>
      </c>
      <c r="AC67" s="21">
        <v>97857900</v>
      </c>
      <c r="AD67" s="21">
        <v>0</v>
      </c>
      <c r="AE67" s="21">
        <v>6269</v>
      </c>
      <c r="AF67" s="22">
        <v>4</v>
      </c>
      <c r="AG67" s="22">
        <v>37</v>
      </c>
      <c r="AH67" s="23">
        <v>5145022</v>
      </c>
      <c r="AI67" s="23">
        <v>745.20992999999999</v>
      </c>
      <c r="AJ67" s="24">
        <v>11.913038999999999</v>
      </c>
      <c r="AK67" s="25">
        <v>88.777150000000006</v>
      </c>
      <c r="AL67" s="26">
        <v>4</v>
      </c>
      <c r="AM67" s="26">
        <v>36</v>
      </c>
      <c r="AN67" s="26">
        <v>600246</v>
      </c>
      <c r="AO67" s="26">
        <v>7027.6019999999999</v>
      </c>
      <c r="AP67" s="27">
        <v>9.2610790999999999</v>
      </c>
      <c r="AQ67" s="28">
        <v>650.83177999999998</v>
      </c>
      <c r="AR67" s="29">
        <v>4</v>
      </c>
      <c r="AS67" s="29">
        <v>29</v>
      </c>
      <c r="AT67" s="29">
        <v>6098</v>
      </c>
      <c r="AU67" s="29">
        <v>605795.38</v>
      </c>
      <c r="AV67" s="29">
        <v>6.8514936000000004</v>
      </c>
      <c r="AW67" s="29">
        <v>41506.031999999999</v>
      </c>
    </row>
    <row r="68" spans="1:49" s="30" customFormat="1" x14ac:dyDescent="0.35">
      <c r="A68" s="12">
        <v>2020</v>
      </c>
      <c r="B68" s="12" t="s">
        <v>124</v>
      </c>
      <c r="C68" s="13" t="s">
        <v>125</v>
      </c>
      <c r="D68" s="14" t="s">
        <v>136</v>
      </c>
      <c r="E68" s="15">
        <v>64225.104679591117</v>
      </c>
      <c r="F68" s="15">
        <v>810210.1</v>
      </c>
      <c r="G68" s="12" t="s">
        <v>62</v>
      </c>
      <c r="H68" s="16">
        <v>12615162</v>
      </c>
      <c r="I68" s="17">
        <f t="shared" si="1"/>
        <v>0</v>
      </c>
      <c r="J68" s="17">
        <v>2</v>
      </c>
      <c r="K68" s="17">
        <v>36.130000000000003</v>
      </c>
      <c r="L68" s="17">
        <v>1.891</v>
      </c>
      <c r="M68" s="17">
        <v>2.0299999999999998</v>
      </c>
      <c r="N68" s="17">
        <v>33.270000000000003</v>
      </c>
      <c r="O68" s="17">
        <v>0</v>
      </c>
      <c r="P68" s="18">
        <v>5774</v>
      </c>
      <c r="Q68" s="18">
        <v>951</v>
      </c>
      <c r="R68" s="17">
        <v>47511598</v>
      </c>
      <c r="S68" s="17">
        <v>56274</v>
      </c>
      <c r="T68" s="17">
        <v>25162</v>
      </c>
      <c r="U68" s="18" t="s">
        <v>62</v>
      </c>
      <c r="V68" s="18">
        <v>1.61</v>
      </c>
      <c r="W68" s="18" t="s">
        <v>62</v>
      </c>
      <c r="X68" s="18" t="s">
        <v>62</v>
      </c>
      <c r="Y68" s="18">
        <v>0.64</v>
      </c>
      <c r="Z68" s="21">
        <v>36579544</v>
      </c>
      <c r="AA68" s="21">
        <v>152054</v>
      </c>
      <c r="AB68" s="21">
        <v>471910496</v>
      </c>
      <c r="AC68" s="21">
        <v>0</v>
      </c>
      <c r="AD68" s="21">
        <v>0</v>
      </c>
      <c r="AE68" s="21">
        <v>4710</v>
      </c>
      <c r="AF68" s="22">
        <v>1</v>
      </c>
      <c r="AG68" s="22">
        <v>1</v>
      </c>
      <c r="AH68" s="23">
        <v>5339610</v>
      </c>
      <c r="AI68" s="23">
        <v>720.56664000000001</v>
      </c>
      <c r="AJ68" s="24">
        <v>13.042875</v>
      </c>
      <c r="AK68" s="25">
        <v>93.982607000000002</v>
      </c>
      <c r="AL68" s="26">
        <v>4</v>
      </c>
      <c r="AM68" s="26">
        <v>24</v>
      </c>
      <c r="AN68" s="26">
        <v>628868</v>
      </c>
      <c r="AO68" s="26">
        <v>6027.5735000000004</v>
      </c>
      <c r="AP68" s="27">
        <v>9.1468015000000005</v>
      </c>
      <c r="AQ68" s="28">
        <v>551.33018000000004</v>
      </c>
      <c r="AR68" s="29">
        <v>4</v>
      </c>
      <c r="AS68" s="29">
        <v>22</v>
      </c>
      <c r="AT68" s="29">
        <v>5561</v>
      </c>
      <c r="AU68" s="29">
        <v>604840.31999999995</v>
      </c>
      <c r="AV68" s="29">
        <v>6.6969972999999996</v>
      </c>
      <c r="AW68" s="29">
        <v>40506.139000000003</v>
      </c>
    </row>
    <row r="69" spans="1:49" s="30" customFormat="1" x14ac:dyDescent="0.35">
      <c r="A69" s="12">
        <v>2013</v>
      </c>
      <c r="B69" s="12" t="s">
        <v>124</v>
      </c>
      <c r="C69" s="13" t="s">
        <v>125</v>
      </c>
      <c r="D69" s="14" t="s">
        <v>137</v>
      </c>
      <c r="E69" s="15">
        <v>61681.831061297737</v>
      </c>
      <c r="F69" s="15">
        <v>795435.2</v>
      </c>
      <c r="G69" s="12">
        <v>9</v>
      </c>
      <c r="H69" s="16">
        <v>12895778</v>
      </c>
      <c r="I69" s="17">
        <f t="shared" si="1"/>
        <v>0</v>
      </c>
      <c r="J69" s="17">
        <v>1</v>
      </c>
      <c r="K69" s="17">
        <v>45.02</v>
      </c>
      <c r="L69" s="17">
        <v>3.4830000000000001</v>
      </c>
      <c r="M69" s="17">
        <v>3.73</v>
      </c>
      <c r="N69" s="17">
        <v>51.99</v>
      </c>
      <c r="O69" s="17">
        <v>0</v>
      </c>
      <c r="P69" s="18">
        <v>6612</v>
      </c>
      <c r="Q69" s="18">
        <v>805</v>
      </c>
      <c r="R69" s="17">
        <v>97812108</v>
      </c>
      <c r="S69" s="17">
        <v>185024</v>
      </c>
      <c r="T69" s="17">
        <v>57481</v>
      </c>
      <c r="U69" s="18" t="s">
        <v>62</v>
      </c>
      <c r="V69" s="18">
        <v>1.88</v>
      </c>
      <c r="W69" s="18">
        <v>23.49</v>
      </c>
      <c r="X69" s="18">
        <v>4.82</v>
      </c>
      <c r="Y69" s="18">
        <v>0.81</v>
      </c>
      <c r="Z69" s="21">
        <v>105219056</v>
      </c>
      <c r="AA69" s="21">
        <v>272424</v>
      </c>
      <c r="AB69" s="21">
        <v>110459552</v>
      </c>
      <c r="AC69" s="21">
        <v>97131436</v>
      </c>
      <c r="AD69" s="21">
        <v>0</v>
      </c>
      <c r="AE69" s="21">
        <v>6746.69</v>
      </c>
      <c r="AF69" s="22">
        <v>4</v>
      </c>
      <c r="AG69" s="22">
        <v>38</v>
      </c>
      <c r="AH69" s="23">
        <v>5120607</v>
      </c>
      <c r="AI69" s="23">
        <v>754.66693999999995</v>
      </c>
      <c r="AJ69" s="24">
        <v>10.626317999999999</v>
      </c>
      <c r="AK69" s="25">
        <v>80.193308000000002</v>
      </c>
      <c r="AL69" s="26">
        <v>4</v>
      </c>
      <c r="AM69" s="26">
        <v>36</v>
      </c>
      <c r="AN69" s="26">
        <v>596672</v>
      </c>
      <c r="AO69" s="26">
        <v>7049.1976000000004</v>
      </c>
      <c r="AP69" s="27">
        <v>8.1445623000000005</v>
      </c>
      <c r="AQ69" s="28">
        <v>574.12629000000004</v>
      </c>
      <c r="AR69" s="29">
        <v>4</v>
      </c>
      <c r="AS69" s="29">
        <v>29</v>
      </c>
      <c r="AT69" s="29">
        <v>6498</v>
      </c>
      <c r="AU69" s="29">
        <v>569236.30000000005</v>
      </c>
      <c r="AV69" s="29">
        <v>5.9427966999999997</v>
      </c>
      <c r="AW69" s="29">
        <v>33828.555999999997</v>
      </c>
    </row>
    <row r="70" spans="1:49" s="30" customFormat="1" x14ac:dyDescent="0.35">
      <c r="A70" s="12">
        <v>2012</v>
      </c>
      <c r="B70" s="12" t="s">
        <v>124</v>
      </c>
      <c r="C70" s="13" t="s">
        <v>125</v>
      </c>
      <c r="D70" s="14" t="s">
        <v>138</v>
      </c>
      <c r="E70" s="15">
        <v>61377.126450619646</v>
      </c>
      <c r="F70" s="15">
        <v>790723.3</v>
      </c>
      <c r="G70" s="12">
        <v>9</v>
      </c>
      <c r="H70" s="16">
        <v>12883029</v>
      </c>
      <c r="I70" s="17">
        <f t="shared" si="1"/>
        <v>0</v>
      </c>
      <c r="J70" s="17">
        <v>1</v>
      </c>
      <c r="K70" s="17">
        <v>45.77</v>
      </c>
      <c r="L70" s="17">
        <v>3.58</v>
      </c>
      <c r="M70" s="17">
        <v>2.75</v>
      </c>
      <c r="N70" s="17">
        <v>54.99</v>
      </c>
      <c r="O70" s="17">
        <v>0</v>
      </c>
      <c r="P70" s="18">
        <v>5148</v>
      </c>
      <c r="Q70" s="18">
        <v>1156</v>
      </c>
      <c r="R70" s="17">
        <v>94410749</v>
      </c>
      <c r="S70" s="17">
        <v>172478</v>
      </c>
      <c r="T70" s="17">
        <v>60950</v>
      </c>
      <c r="U70" s="18">
        <v>1.39</v>
      </c>
      <c r="V70" s="18">
        <v>1.93</v>
      </c>
      <c r="W70" s="18">
        <v>24.35</v>
      </c>
      <c r="X70" s="18">
        <v>3.25</v>
      </c>
      <c r="Y70" s="18">
        <v>0.75</v>
      </c>
      <c r="Z70" s="21">
        <v>98323852</v>
      </c>
      <c r="AA70" s="21">
        <v>274280</v>
      </c>
      <c r="AB70" s="21">
        <v>190135340</v>
      </c>
      <c r="AC70" s="21">
        <v>96401309</v>
      </c>
      <c r="AD70" s="21">
        <v>0</v>
      </c>
      <c r="AE70" s="21">
        <v>5500</v>
      </c>
      <c r="AF70" s="22">
        <v>4</v>
      </c>
      <c r="AG70" s="22">
        <v>38</v>
      </c>
      <c r="AH70" s="23">
        <v>5098647</v>
      </c>
      <c r="AI70" s="23">
        <v>766.57379000000003</v>
      </c>
      <c r="AJ70" s="24">
        <v>11.375</v>
      </c>
      <c r="AK70" s="25">
        <v>87.197766999999999</v>
      </c>
      <c r="AL70" s="26">
        <v>4</v>
      </c>
      <c r="AM70" s="26">
        <v>36</v>
      </c>
      <c r="AN70" s="26">
        <v>590142</v>
      </c>
      <c r="AO70" s="26">
        <v>7174.5321000000004</v>
      </c>
      <c r="AP70" s="27">
        <v>7.9878815000000003</v>
      </c>
      <c r="AQ70" s="28">
        <v>573.09312999999997</v>
      </c>
      <c r="AR70" s="29">
        <v>4</v>
      </c>
      <c r="AS70" s="29">
        <v>28</v>
      </c>
      <c r="AT70" s="29">
        <v>6042</v>
      </c>
      <c r="AU70" s="29">
        <v>624482.01</v>
      </c>
      <c r="AV70" s="29">
        <v>5.7977755999999996</v>
      </c>
      <c r="AW70" s="29">
        <v>36206.065999999999</v>
      </c>
    </row>
    <row r="71" spans="1:49" s="30" customFormat="1" x14ac:dyDescent="0.35">
      <c r="A71" s="12">
        <v>2019</v>
      </c>
      <c r="B71" s="12" t="s">
        <v>139</v>
      </c>
      <c r="C71" s="13" t="s">
        <v>140</v>
      </c>
      <c r="D71" s="14" t="s">
        <v>141</v>
      </c>
      <c r="E71" s="15">
        <v>60359.134465093557</v>
      </c>
      <c r="F71" s="15">
        <v>772529.5</v>
      </c>
      <c r="G71" s="12" t="s">
        <v>62</v>
      </c>
      <c r="H71" s="16">
        <v>12798883</v>
      </c>
      <c r="I71" s="17">
        <f t="shared" si="1"/>
        <v>0</v>
      </c>
      <c r="J71" s="17">
        <v>2</v>
      </c>
      <c r="K71" s="17">
        <v>38.520000000000003</v>
      </c>
      <c r="L71" s="17">
        <v>2.4489999999999998</v>
      </c>
      <c r="M71" s="17">
        <v>2.56</v>
      </c>
      <c r="N71" s="17">
        <v>35.590000000000003</v>
      </c>
      <c r="O71" s="17">
        <v>1</v>
      </c>
      <c r="P71" s="18">
        <v>5590</v>
      </c>
      <c r="Q71" s="18">
        <v>817</v>
      </c>
      <c r="R71" s="17">
        <v>77356652</v>
      </c>
      <c r="S71" s="17">
        <v>51214</v>
      </c>
      <c r="T71" s="17">
        <v>45365</v>
      </c>
      <c r="U71" s="18">
        <v>1.54</v>
      </c>
      <c r="V71" s="18" t="s">
        <v>62</v>
      </c>
      <c r="W71" s="18" t="s">
        <v>62</v>
      </c>
      <c r="X71" s="18" t="s">
        <v>62</v>
      </c>
      <c r="Y71" s="18">
        <v>0.68</v>
      </c>
      <c r="Z71" s="21">
        <v>38844130</v>
      </c>
      <c r="AA71" s="21">
        <v>898906</v>
      </c>
      <c r="AB71" s="21">
        <v>1347497180</v>
      </c>
      <c r="AC71" s="21">
        <v>83229652</v>
      </c>
      <c r="AD71" s="21">
        <v>0</v>
      </c>
      <c r="AE71" s="21">
        <v>4366</v>
      </c>
      <c r="AF71" s="22">
        <v>11</v>
      </c>
      <c r="AG71" s="22">
        <v>59</v>
      </c>
      <c r="AH71" s="23">
        <v>5418870</v>
      </c>
      <c r="AI71" s="23">
        <v>837</v>
      </c>
      <c r="AJ71" s="24">
        <v>13.8</v>
      </c>
      <c r="AK71" s="25">
        <v>115.47</v>
      </c>
      <c r="AL71" s="26">
        <v>11</v>
      </c>
      <c r="AM71" s="26">
        <v>58</v>
      </c>
      <c r="AN71" s="26">
        <v>716992</v>
      </c>
      <c r="AO71" s="26">
        <v>4666</v>
      </c>
      <c r="AP71" s="27">
        <v>8.7100000000000009</v>
      </c>
      <c r="AQ71" s="28">
        <v>406.56</v>
      </c>
      <c r="AR71" s="29">
        <v>10</v>
      </c>
      <c r="AS71" s="29">
        <v>43</v>
      </c>
      <c r="AT71" s="29">
        <v>13788</v>
      </c>
      <c r="AU71" s="29">
        <v>304750.05</v>
      </c>
      <c r="AV71" s="29">
        <v>6.4064040000000002</v>
      </c>
      <c r="AW71" s="29">
        <v>19523.519</v>
      </c>
    </row>
    <row r="72" spans="1:49" s="30" customFormat="1" x14ac:dyDescent="0.35">
      <c r="A72" s="12">
        <v>2010</v>
      </c>
      <c r="B72" s="12" t="s">
        <v>124</v>
      </c>
      <c r="C72" s="13" t="s">
        <v>125</v>
      </c>
      <c r="D72" s="14" t="s">
        <v>142</v>
      </c>
      <c r="E72" s="15">
        <v>58828.608910291579</v>
      </c>
      <c r="F72" s="15">
        <v>755391.4</v>
      </c>
      <c r="G72" s="12">
        <v>10.4</v>
      </c>
      <c r="H72" s="16">
        <v>12840545</v>
      </c>
      <c r="I72" s="17">
        <f t="shared" si="1"/>
        <v>0</v>
      </c>
      <c r="J72" s="17">
        <v>0</v>
      </c>
      <c r="K72" s="17">
        <v>44.27</v>
      </c>
      <c r="L72" s="17">
        <v>2.7050000000000001</v>
      </c>
      <c r="M72" s="17">
        <v>4.37</v>
      </c>
      <c r="N72" s="17">
        <v>49.29</v>
      </c>
      <c r="O72" s="17">
        <v>0</v>
      </c>
      <c r="P72" s="18">
        <v>6105</v>
      </c>
      <c r="Q72" s="18">
        <v>1113</v>
      </c>
      <c r="R72" s="17">
        <v>103127834</v>
      </c>
      <c r="S72" s="17">
        <v>231534</v>
      </c>
      <c r="T72" s="17">
        <v>82559</v>
      </c>
      <c r="U72" s="18">
        <v>1.26</v>
      </c>
      <c r="V72" s="18">
        <v>1.69</v>
      </c>
      <c r="W72" s="18">
        <v>17.28</v>
      </c>
      <c r="X72" s="18" t="s">
        <v>62</v>
      </c>
      <c r="Y72" s="18">
        <v>0.65</v>
      </c>
      <c r="Z72" s="21">
        <v>111865114</v>
      </c>
      <c r="AA72" s="21">
        <v>409552</v>
      </c>
      <c r="AB72" s="21">
        <v>96630300</v>
      </c>
      <c r="AC72" s="21">
        <v>96189587</v>
      </c>
      <c r="AD72" s="21">
        <v>0</v>
      </c>
      <c r="AE72" s="21">
        <v>1912.74</v>
      </c>
      <c r="AF72" s="22">
        <v>4</v>
      </c>
      <c r="AG72" s="22">
        <v>72</v>
      </c>
      <c r="AH72" s="23">
        <v>5070056</v>
      </c>
      <c r="AI72" s="23">
        <v>799</v>
      </c>
      <c r="AJ72" s="24">
        <v>11.52</v>
      </c>
      <c r="AK72" s="31">
        <v>92.03</v>
      </c>
      <c r="AL72" s="26">
        <v>4</v>
      </c>
      <c r="AM72" s="26">
        <v>71</v>
      </c>
      <c r="AN72" s="26">
        <v>578768</v>
      </c>
      <c r="AO72" s="26">
        <v>7406</v>
      </c>
      <c r="AP72" s="27">
        <v>8.8800000000000008</v>
      </c>
      <c r="AQ72" s="28">
        <v>657.52</v>
      </c>
      <c r="AR72" s="29">
        <v>4</v>
      </c>
      <c r="AS72" s="29">
        <v>53</v>
      </c>
      <c r="AT72" s="29">
        <v>5991</v>
      </c>
      <c r="AU72" s="29">
        <v>614535</v>
      </c>
      <c r="AV72" s="29">
        <v>6.82</v>
      </c>
      <c r="AW72" s="29">
        <v>41911.81</v>
      </c>
    </row>
    <row r="73" spans="1:49" s="30" customFormat="1" x14ac:dyDescent="0.35">
      <c r="A73" s="12">
        <v>2011</v>
      </c>
      <c r="B73" s="12" t="s">
        <v>124</v>
      </c>
      <c r="C73" s="13" t="s">
        <v>125</v>
      </c>
      <c r="D73" s="14" t="s">
        <v>143</v>
      </c>
      <c r="E73" s="15">
        <v>60012.32690977148</v>
      </c>
      <c r="F73" s="15">
        <v>772225.6</v>
      </c>
      <c r="G73" s="12">
        <v>9.6999999999999993</v>
      </c>
      <c r="H73" s="16">
        <v>12867783</v>
      </c>
      <c r="I73" s="17">
        <f t="shared" si="1"/>
        <v>0</v>
      </c>
      <c r="J73" s="17">
        <v>1</v>
      </c>
      <c r="K73" s="17">
        <v>45.02</v>
      </c>
      <c r="L73" s="17">
        <v>3.4670000000000001</v>
      </c>
      <c r="M73" s="17">
        <v>4</v>
      </c>
      <c r="N73" s="17">
        <v>55.64</v>
      </c>
      <c r="O73" s="17">
        <v>0</v>
      </c>
      <c r="P73" s="18">
        <v>6043</v>
      </c>
      <c r="Q73" s="18">
        <v>982</v>
      </c>
      <c r="R73" s="17">
        <v>100731240</v>
      </c>
      <c r="S73" s="17">
        <v>207202</v>
      </c>
      <c r="T73" s="17">
        <v>73047</v>
      </c>
      <c r="U73" s="18">
        <v>1.3</v>
      </c>
      <c r="V73" s="18">
        <v>1.72</v>
      </c>
      <c r="W73" s="18">
        <v>23.09</v>
      </c>
      <c r="X73" s="18">
        <v>5.15</v>
      </c>
      <c r="Y73" s="18">
        <v>0.69</v>
      </c>
      <c r="Z73" s="21">
        <v>108761398</v>
      </c>
      <c r="AA73" s="21">
        <v>322432</v>
      </c>
      <c r="AB73" s="21">
        <v>99752440</v>
      </c>
      <c r="AC73" s="21">
        <v>95823196</v>
      </c>
      <c r="AD73" s="21">
        <v>0</v>
      </c>
      <c r="AE73" s="21">
        <v>5821.2999999999993</v>
      </c>
      <c r="AF73" s="22">
        <v>4</v>
      </c>
      <c r="AG73" s="22">
        <v>72</v>
      </c>
      <c r="AH73" s="23">
        <v>5089449</v>
      </c>
      <c r="AI73" s="23">
        <v>770</v>
      </c>
      <c r="AJ73" s="24">
        <v>11.78</v>
      </c>
      <c r="AK73" s="25">
        <v>90.8</v>
      </c>
      <c r="AL73" s="26">
        <v>4</v>
      </c>
      <c r="AM73" s="26">
        <v>71</v>
      </c>
      <c r="AN73" s="26">
        <v>587337</v>
      </c>
      <c r="AO73" s="26">
        <v>7161</v>
      </c>
      <c r="AP73" s="27">
        <v>8.64</v>
      </c>
      <c r="AQ73" s="28">
        <v>618.78</v>
      </c>
      <c r="AR73" s="29">
        <v>4</v>
      </c>
      <c r="AS73" s="29">
        <v>52</v>
      </c>
      <c r="AT73" s="29">
        <v>5843</v>
      </c>
      <c r="AU73" s="29">
        <v>639570</v>
      </c>
      <c r="AV73" s="29">
        <v>6.42</v>
      </c>
      <c r="AW73" s="29">
        <v>41060.29</v>
      </c>
    </row>
    <row r="74" spans="1:49" s="30" customFormat="1" x14ac:dyDescent="0.35">
      <c r="A74" s="17">
        <v>2007</v>
      </c>
      <c r="B74" s="32" t="s">
        <v>124</v>
      </c>
      <c r="C74" s="13" t="s">
        <v>125</v>
      </c>
      <c r="D74" s="14" t="s">
        <v>144</v>
      </c>
      <c r="E74" s="15">
        <v>60615.920174330764</v>
      </c>
      <c r="F74" s="15">
        <v>769571.6</v>
      </c>
      <c r="G74" s="17">
        <v>5</v>
      </c>
      <c r="H74" s="16">
        <v>12695866</v>
      </c>
      <c r="I74" s="17">
        <f t="shared" si="1"/>
        <v>0</v>
      </c>
      <c r="J74" s="17">
        <v>0</v>
      </c>
      <c r="K74" s="17" t="s">
        <v>62</v>
      </c>
      <c r="L74" s="17">
        <v>2.286</v>
      </c>
      <c r="M74" s="17">
        <v>6.97</v>
      </c>
      <c r="N74" s="17">
        <v>32.78</v>
      </c>
      <c r="O74" s="17">
        <v>0</v>
      </c>
      <c r="P74" s="18">
        <v>5940</v>
      </c>
      <c r="Q74" s="18">
        <v>1052</v>
      </c>
      <c r="R74" s="17">
        <v>106299016</v>
      </c>
      <c r="S74" s="17">
        <v>302135</v>
      </c>
      <c r="T74" s="17">
        <v>119902</v>
      </c>
      <c r="U74" s="18">
        <v>1.0900000000000001</v>
      </c>
      <c r="V74" s="18">
        <v>1.33</v>
      </c>
      <c r="W74" s="18" t="s">
        <v>62</v>
      </c>
      <c r="X74" s="18" t="s">
        <v>62</v>
      </c>
      <c r="Y74" s="18" t="s">
        <v>62</v>
      </c>
      <c r="Z74" s="21">
        <v>114124416</v>
      </c>
      <c r="AA74" s="21">
        <v>546524</v>
      </c>
      <c r="AB74" s="21">
        <v>132300866</v>
      </c>
      <c r="AC74" s="21">
        <v>95728845</v>
      </c>
      <c r="AD74" s="21">
        <v>0</v>
      </c>
      <c r="AE74" s="21">
        <v>2059.7600000000002</v>
      </c>
      <c r="AF74" s="23">
        <v>8</v>
      </c>
      <c r="AG74" s="23">
        <v>76</v>
      </c>
      <c r="AH74" s="23">
        <v>5065123</v>
      </c>
      <c r="AI74" s="23">
        <v>790</v>
      </c>
      <c r="AJ74" s="24">
        <v>10.124220534150199</v>
      </c>
      <c r="AK74" s="25">
        <v>80.010000000000005</v>
      </c>
      <c r="AL74" s="26">
        <v>8</v>
      </c>
      <c r="AM74" s="26">
        <v>75</v>
      </c>
      <c r="AN74" s="26">
        <v>579121</v>
      </c>
      <c r="AO74" s="26">
        <v>7489</v>
      </c>
      <c r="AP74" s="27">
        <v>8.5727371536721098</v>
      </c>
      <c r="AQ74" s="28">
        <v>642</v>
      </c>
      <c r="AR74" s="29">
        <v>8</v>
      </c>
      <c r="AS74" s="29">
        <v>55</v>
      </c>
      <c r="AT74" s="29">
        <v>5889</v>
      </c>
      <c r="AU74" s="29">
        <v>642869</v>
      </c>
      <c r="AV74" s="29">
        <v>6.6064917026742096</v>
      </c>
      <c r="AW74" s="29">
        <v>42471.12</v>
      </c>
    </row>
    <row r="75" spans="1:49" s="30" customFormat="1" x14ac:dyDescent="0.35">
      <c r="A75" s="12">
        <v>2018</v>
      </c>
      <c r="B75" s="12" t="s">
        <v>139</v>
      </c>
      <c r="C75" s="13" t="s">
        <v>140</v>
      </c>
      <c r="D75" s="14" t="s">
        <v>145</v>
      </c>
      <c r="E75" s="15">
        <v>59633.774626131235</v>
      </c>
      <c r="F75" s="15">
        <v>763855.4</v>
      </c>
      <c r="G75" s="12">
        <v>4.3</v>
      </c>
      <c r="H75" s="16">
        <v>12809107</v>
      </c>
      <c r="I75" s="17">
        <f t="shared" si="1"/>
        <v>0</v>
      </c>
      <c r="J75" s="17">
        <v>2</v>
      </c>
      <c r="K75" s="17">
        <v>39.08</v>
      </c>
      <c r="L75" s="17">
        <v>2.6</v>
      </c>
      <c r="M75" s="17">
        <v>3.15</v>
      </c>
      <c r="N75" s="17">
        <v>38.81</v>
      </c>
      <c r="O75" s="17">
        <v>1</v>
      </c>
      <c r="P75" s="18">
        <v>5760</v>
      </c>
      <c r="Q75" s="18">
        <v>893</v>
      </c>
      <c r="R75" s="17">
        <v>77030723</v>
      </c>
      <c r="S75" s="17">
        <v>67113</v>
      </c>
      <c r="T75" s="17">
        <v>47261</v>
      </c>
      <c r="U75" s="18">
        <v>1.81</v>
      </c>
      <c r="V75" s="18">
        <v>2.09</v>
      </c>
      <c r="W75" s="18" t="s">
        <v>62</v>
      </c>
      <c r="X75" s="18" t="s">
        <v>62</v>
      </c>
      <c r="Y75" s="18" t="s">
        <v>62</v>
      </c>
      <c r="Z75" s="21">
        <v>46668322</v>
      </c>
      <c r="AA75" s="21">
        <v>2931274</v>
      </c>
      <c r="AB75" s="21">
        <v>1078551458</v>
      </c>
      <c r="AC75" s="21">
        <v>83476744</v>
      </c>
      <c r="AD75" s="21">
        <v>0</v>
      </c>
      <c r="AE75" s="21">
        <v>5636</v>
      </c>
      <c r="AF75" s="22">
        <v>11</v>
      </c>
      <c r="AG75" s="22">
        <v>32</v>
      </c>
      <c r="AH75" s="23">
        <v>5390428</v>
      </c>
      <c r="AI75" s="23">
        <v>864</v>
      </c>
      <c r="AJ75" s="24">
        <v>13.89</v>
      </c>
      <c r="AK75" s="25">
        <v>120.04</v>
      </c>
      <c r="AL75" s="26">
        <v>11</v>
      </c>
      <c r="AM75" s="26">
        <v>25</v>
      </c>
      <c r="AN75" s="26">
        <v>716936</v>
      </c>
      <c r="AO75" s="26">
        <v>5023.8701000000001</v>
      </c>
      <c r="AP75" s="27">
        <v>8.9406943999999999</v>
      </c>
      <c r="AQ75" s="28">
        <v>449.16887000000003</v>
      </c>
      <c r="AR75" s="29">
        <v>10</v>
      </c>
      <c r="AS75" s="29">
        <v>24</v>
      </c>
      <c r="AT75" s="29">
        <v>11743</v>
      </c>
      <c r="AU75" s="29">
        <v>348828</v>
      </c>
      <c r="AV75" s="29">
        <v>6.84</v>
      </c>
      <c r="AW75" s="29">
        <v>23855.24</v>
      </c>
    </row>
    <row r="76" spans="1:49" s="30" customFormat="1" x14ac:dyDescent="0.35">
      <c r="A76" s="17">
        <v>2006</v>
      </c>
      <c r="B76" s="13" t="s">
        <v>124</v>
      </c>
      <c r="C76" s="13" t="s">
        <v>125</v>
      </c>
      <c r="D76" s="14" t="s">
        <v>146</v>
      </c>
      <c r="E76" s="15">
        <v>60093.989578419096</v>
      </c>
      <c r="F76" s="15">
        <v>759825.7</v>
      </c>
      <c r="G76" s="17">
        <v>4.5</v>
      </c>
      <c r="H76" s="16">
        <v>12643955</v>
      </c>
      <c r="I76" s="17">
        <f t="shared" si="1"/>
        <v>0</v>
      </c>
      <c r="J76" s="17">
        <v>0</v>
      </c>
      <c r="K76" s="17" t="s">
        <v>62</v>
      </c>
      <c r="L76" s="17">
        <v>2.137</v>
      </c>
      <c r="M76" s="17">
        <v>6.73</v>
      </c>
      <c r="N76" s="17">
        <v>18.61</v>
      </c>
      <c r="O76" s="17">
        <v>0</v>
      </c>
      <c r="P76" s="18">
        <v>5535</v>
      </c>
      <c r="Q76" s="18">
        <v>870</v>
      </c>
      <c r="R76" s="17">
        <v>101074424</v>
      </c>
      <c r="S76" s="17">
        <v>308968</v>
      </c>
      <c r="T76" s="17">
        <v>122332</v>
      </c>
      <c r="U76" s="18">
        <v>0.96</v>
      </c>
      <c r="V76" s="18">
        <v>1.25</v>
      </c>
      <c r="W76" s="18" t="s">
        <v>62</v>
      </c>
      <c r="X76" s="18" t="s">
        <v>62</v>
      </c>
      <c r="Y76" s="18" t="s">
        <v>62</v>
      </c>
      <c r="Z76" s="21">
        <v>109031484.76000001</v>
      </c>
      <c r="AA76" s="21">
        <v>575427.54000000015</v>
      </c>
      <c r="AB76" s="21">
        <v>89313219.420000002</v>
      </c>
      <c r="AC76" s="21">
        <v>94154140</v>
      </c>
      <c r="AD76" s="21">
        <v>0</v>
      </c>
      <c r="AE76" s="21">
        <v>2335.2600000000002</v>
      </c>
      <c r="AF76" s="23">
        <v>8</v>
      </c>
      <c r="AG76" s="23">
        <v>76</v>
      </c>
      <c r="AH76" s="23">
        <v>5020608</v>
      </c>
      <c r="AI76" s="23">
        <v>769.85174571154175</v>
      </c>
      <c r="AJ76" s="24">
        <v>8.4240724844391597</v>
      </c>
      <c r="AK76" s="25">
        <v>64.852869081460526</v>
      </c>
      <c r="AL76" s="26">
        <v>8</v>
      </c>
      <c r="AM76" s="26">
        <v>75</v>
      </c>
      <c r="AN76" s="26">
        <v>568400</v>
      </c>
      <c r="AO76" s="26">
        <v>7423.0172413793098</v>
      </c>
      <c r="AP76" s="27">
        <v>7.94995097461796</v>
      </c>
      <c r="AQ76" s="28">
        <v>590.12623152709364</v>
      </c>
      <c r="AR76" s="29">
        <v>8</v>
      </c>
      <c r="AS76" s="29">
        <v>53</v>
      </c>
      <c r="AT76" s="29">
        <v>6513</v>
      </c>
      <c r="AU76" s="29">
        <v>574702.18537284422</v>
      </c>
      <c r="AV76" s="29">
        <v>4.6885344211729754</v>
      </c>
      <c r="AW76" s="29">
        <v>26945.109780439121</v>
      </c>
    </row>
    <row r="77" spans="1:49" s="30" customFormat="1" x14ac:dyDescent="0.35">
      <c r="A77" s="17">
        <v>2008</v>
      </c>
      <c r="B77" s="32" t="s">
        <v>124</v>
      </c>
      <c r="C77" s="13" t="s">
        <v>125</v>
      </c>
      <c r="D77" s="14" t="s">
        <v>147</v>
      </c>
      <c r="E77" s="15">
        <v>59550.720724296894</v>
      </c>
      <c r="F77" s="15">
        <v>759095.3</v>
      </c>
      <c r="G77" s="17">
        <v>6.3</v>
      </c>
      <c r="H77" s="16">
        <v>12747038</v>
      </c>
      <c r="I77" s="17">
        <f t="shared" si="1"/>
        <v>0</v>
      </c>
      <c r="J77" s="17">
        <v>0</v>
      </c>
      <c r="K77" s="17">
        <v>40.69</v>
      </c>
      <c r="L77" s="17">
        <v>2.9830000000000001</v>
      </c>
      <c r="M77" s="17">
        <v>8.86</v>
      </c>
      <c r="N77" s="17">
        <v>45.88</v>
      </c>
      <c r="O77" s="17">
        <v>0</v>
      </c>
      <c r="P77" s="18">
        <v>6652</v>
      </c>
      <c r="Q77" s="18">
        <v>792</v>
      </c>
      <c r="R77" s="17">
        <v>106430304</v>
      </c>
      <c r="S77" s="17">
        <v>344637</v>
      </c>
      <c r="T77" s="17">
        <v>121493</v>
      </c>
      <c r="U77" s="18">
        <v>1.2</v>
      </c>
      <c r="V77" s="18">
        <v>1.58</v>
      </c>
      <c r="W77" s="18" t="s">
        <v>62</v>
      </c>
      <c r="X77" s="18" t="s">
        <v>62</v>
      </c>
      <c r="Y77" s="18" t="s">
        <v>62</v>
      </c>
      <c r="Z77" s="21">
        <v>115977742</v>
      </c>
      <c r="AA77" s="21">
        <v>544698</v>
      </c>
      <c r="AB77" s="21">
        <v>71989738</v>
      </c>
      <c r="AC77" s="21">
        <v>95151694</v>
      </c>
      <c r="AD77" s="21">
        <v>0</v>
      </c>
      <c r="AE77" s="21">
        <v>679.22</v>
      </c>
      <c r="AF77" s="23">
        <v>6</v>
      </c>
      <c r="AG77" s="23">
        <v>74</v>
      </c>
      <c r="AH77" s="23">
        <v>5098579</v>
      </c>
      <c r="AI77" s="23">
        <v>765</v>
      </c>
      <c r="AJ77" s="24">
        <v>11.067870468508293</v>
      </c>
      <c r="AK77" s="25">
        <v>84.62</v>
      </c>
      <c r="AL77" s="26">
        <v>6</v>
      </c>
      <c r="AM77" s="26">
        <v>73</v>
      </c>
      <c r="AN77" s="26">
        <v>586611</v>
      </c>
      <c r="AO77" s="26">
        <v>7354</v>
      </c>
      <c r="AP77" s="27">
        <v>11.790275689742025</v>
      </c>
      <c r="AQ77" s="28">
        <v>867.11</v>
      </c>
      <c r="AR77" s="29">
        <v>6</v>
      </c>
      <c r="AS77" s="29">
        <v>52</v>
      </c>
      <c r="AT77" s="29">
        <v>6016</v>
      </c>
      <c r="AU77" s="29">
        <v>630308</v>
      </c>
      <c r="AV77" s="29">
        <v>4.5427855616888744</v>
      </c>
      <c r="AW77" s="29">
        <v>28633.54</v>
      </c>
    </row>
    <row r="78" spans="1:49" s="30" customFormat="1" x14ac:dyDescent="0.35">
      <c r="A78" s="12">
        <v>2017</v>
      </c>
      <c r="B78" s="12" t="s">
        <v>139</v>
      </c>
      <c r="C78" s="13" t="s">
        <v>140</v>
      </c>
      <c r="D78" s="14" t="s">
        <v>148</v>
      </c>
      <c r="E78" s="15">
        <v>58955.601777895325</v>
      </c>
      <c r="F78" s="15">
        <v>754318</v>
      </c>
      <c r="G78" s="12">
        <v>4.9000000000000004</v>
      </c>
      <c r="H78" s="16">
        <v>12794679</v>
      </c>
      <c r="I78" s="17">
        <f t="shared" si="1"/>
        <v>0</v>
      </c>
      <c r="J78" s="17">
        <v>2</v>
      </c>
      <c r="K78" s="17">
        <v>39.08</v>
      </c>
      <c r="L78" s="17">
        <v>2.23</v>
      </c>
      <c r="M78" s="17">
        <v>2.99</v>
      </c>
      <c r="N78" s="17">
        <v>38.799999999999997</v>
      </c>
      <c r="O78" s="17">
        <v>1</v>
      </c>
      <c r="P78" s="18">
        <v>5253</v>
      </c>
      <c r="Q78" s="18">
        <v>667</v>
      </c>
      <c r="R78" s="17">
        <v>79252228</v>
      </c>
      <c r="S78" s="17">
        <v>68181</v>
      </c>
      <c r="T78" s="17">
        <v>49474</v>
      </c>
      <c r="U78" s="18" t="s">
        <v>62</v>
      </c>
      <c r="V78" s="18">
        <v>1.88</v>
      </c>
      <c r="W78" s="18" t="s">
        <v>62</v>
      </c>
      <c r="X78" s="18">
        <v>2.56</v>
      </c>
      <c r="Y78" s="18">
        <v>0.74</v>
      </c>
      <c r="Z78" s="21">
        <v>48580044</v>
      </c>
      <c r="AA78" s="21">
        <v>1290710</v>
      </c>
      <c r="AB78" s="21">
        <v>1055457674</v>
      </c>
      <c r="AC78" s="21">
        <v>83199832</v>
      </c>
      <c r="AD78" s="21">
        <v>0</v>
      </c>
      <c r="AE78" s="21">
        <v>4656</v>
      </c>
      <c r="AF78" s="22">
        <v>11</v>
      </c>
      <c r="AG78" s="22">
        <v>25</v>
      </c>
      <c r="AH78" s="23">
        <v>5356693</v>
      </c>
      <c r="AI78" s="23">
        <v>804.67087000000004</v>
      </c>
      <c r="AJ78" s="24">
        <v>14.227364</v>
      </c>
      <c r="AK78" s="25">
        <v>114.48345999999999</v>
      </c>
      <c r="AL78" s="26">
        <v>11</v>
      </c>
      <c r="AM78" s="26">
        <v>25</v>
      </c>
      <c r="AN78" s="26">
        <v>698453</v>
      </c>
      <c r="AO78" s="26">
        <v>5085.3535000000002</v>
      </c>
      <c r="AP78" s="27">
        <v>8.9774019999999997</v>
      </c>
      <c r="AQ78" s="28">
        <v>456.53262999999998</v>
      </c>
      <c r="AR78" s="29">
        <v>10</v>
      </c>
      <c r="AS78" s="29">
        <v>24</v>
      </c>
      <c r="AT78" s="29">
        <v>22726</v>
      </c>
      <c r="AU78" s="29">
        <v>175603.26</v>
      </c>
      <c r="AV78" s="29">
        <v>6.7692642999999997</v>
      </c>
      <c r="AW78" s="29">
        <v>11887.049000000001</v>
      </c>
    </row>
    <row r="79" spans="1:49" s="30" customFormat="1" x14ac:dyDescent="0.35">
      <c r="A79" s="12">
        <v>2016</v>
      </c>
      <c r="B79" s="12" t="s">
        <v>139</v>
      </c>
      <c r="C79" s="13" t="s">
        <v>140</v>
      </c>
      <c r="D79" s="14" t="s">
        <v>149</v>
      </c>
      <c r="E79" s="15">
        <v>58243.653579146463</v>
      </c>
      <c r="F79" s="15">
        <v>744847.1</v>
      </c>
      <c r="G79" s="12">
        <v>5.4</v>
      </c>
      <c r="H79" s="16">
        <v>12788468</v>
      </c>
      <c r="I79" s="17">
        <f t="shared" si="1"/>
        <v>0</v>
      </c>
      <c r="J79" s="17">
        <v>2</v>
      </c>
      <c r="K79" s="17">
        <v>40.39</v>
      </c>
      <c r="L79" s="17">
        <v>1.702</v>
      </c>
      <c r="M79" s="17">
        <v>2.52</v>
      </c>
      <c r="N79" s="17">
        <v>42.43</v>
      </c>
      <c r="O79" s="17">
        <v>1</v>
      </c>
      <c r="P79" s="18">
        <v>5375</v>
      </c>
      <c r="Q79" s="18">
        <v>914</v>
      </c>
      <c r="R79" s="17">
        <v>85041303</v>
      </c>
      <c r="S79" s="17">
        <v>99539</v>
      </c>
      <c r="T79" s="17">
        <v>87052</v>
      </c>
      <c r="U79" s="18" t="s">
        <v>62</v>
      </c>
      <c r="V79" s="18" t="s">
        <v>62</v>
      </c>
      <c r="W79" s="18" t="s">
        <v>62</v>
      </c>
      <c r="X79" s="18" t="s">
        <v>62</v>
      </c>
      <c r="Y79" s="18" t="s">
        <v>62</v>
      </c>
      <c r="Z79" s="21">
        <v>54978156</v>
      </c>
      <c r="AA79" s="21">
        <v>1403058</v>
      </c>
      <c r="AB79" s="21">
        <v>1004160024</v>
      </c>
      <c r="AC79" s="21">
        <v>82924011</v>
      </c>
      <c r="AD79" s="21">
        <v>0</v>
      </c>
      <c r="AE79" s="21">
        <v>5227</v>
      </c>
      <c r="AF79" s="22">
        <v>11</v>
      </c>
      <c r="AG79" s="22">
        <v>32</v>
      </c>
      <c r="AH79" s="23">
        <v>5335555</v>
      </c>
      <c r="AI79" s="23">
        <v>841.47963000000004</v>
      </c>
      <c r="AJ79" s="24">
        <v>13.864881</v>
      </c>
      <c r="AK79" s="25">
        <v>116.67015000000001</v>
      </c>
      <c r="AL79" s="26">
        <v>11</v>
      </c>
      <c r="AM79" s="26">
        <v>25</v>
      </c>
      <c r="AN79" s="26">
        <v>696080</v>
      </c>
      <c r="AO79" s="26">
        <v>5211.9766</v>
      </c>
      <c r="AP79" s="27">
        <v>9.2197753000000002</v>
      </c>
      <c r="AQ79" s="28">
        <v>480.53253000000001</v>
      </c>
      <c r="AR79" s="29">
        <v>10</v>
      </c>
      <c r="AS79" s="29">
        <v>24</v>
      </c>
      <c r="AT79" s="29">
        <v>23372</v>
      </c>
      <c r="AU79" s="29">
        <v>168035.58</v>
      </c>
      <c r="AV79" s="29">
        <v>6.9221607000000001</v>
      </c>
      <c r="AW79" s="29">
        <v>11631.692999999999</v>
      </c>
    </row>
    <row r="80" spans="1:49" s="30" customFormat="1" x14ac:dyDescent="0.35">
      <c r="A80" s="17">
        <v>2009</v>
      </c>
      <c r="B80" s="32" t="s">
        <v>124</v>
      </c>
      <c r="C80" s="13" t="s">
        <v>125</v>
      </c>
      <c r="D80" s="14" t="s">
        <v>150</v>
      </c>
      <c r="E80" s="15">
        <v>57889.126466052629</v>
      </c>
      <c r="F80" s="15">
        <v>740794.3</v>
      </c>
      <c r="G80" s="17">
        <v>10.199999999999999</v>
      </c>
      <c r="H80" s="16">
        <v>12796778</v>
      </c>
      <c r="I80" s="17">
        <f t="shared" si="1"/>
        <v>0</v>
      </c>
      <c r="J80" s="17">
        <v>0</v>
      </c>
      <c r="K80" s="17">
        <v>43.33</v>
      </c>
      <c r="L80" s="17">
        <v>2.141</v>
      </c>
      <c r="M80" s="17">
        <v>3.94</v>
      </c>
      <c r="N80" s="17">
        <v>45.86</v>
      </c>
      <c r="O80" s="17">
        <v>0</v>
      </c>
      <c r="P80" s="18">
        <v>6396</v>
      </c>
      <c r="Q80" s="18">
        <v>623</v>
      </c>
      <c r="R80" s="17">
        <v>98974783</v>
      </c>
      <c r="S80" s="17">
        <v>237489</v>
      </c>
      <c r="T80" s="17">
        <v>77894</v>
      </c>
      <c r="U80" s="18">
        <v>1.1499999999999999</v>
      </c>
      <c r="V80" s="18">
        <v>1.62</v>
      </c>
      <c r="W80" s="18" t="s">
        <v>62</v>
      </c>
      <c r="X80" s="18" t="s">
        <v>62</v>
      </c>
      <c r="Y80" s="18">
        <v>0.56000000000000005</v>
      </c>
      <c r="Z80" s="21">
        <v>108306004</v>
      </c>
      <c r="AA80" s="21">
        <v>459446</v>
      </c>
      <c r="AB80" s="21">
        <v>71942008</v>
      </c>
      <c r="AC80" s="21">
        <v>95473920</v>
      </c>
      <c r="AD80" s="21">
        <v>0</v>
      </c>
      <c r="AE80" s="21">
        <v>1213.74</v>
      </c>
      <c r="AF80" s="23">
        <v>6</v>
      </c>
      <c r="AG80" s="23">
        <v>74</v>
      </c>
      <c r="AH80" s="23">
        <v>5074861</v>
      </c>
      <c r="AI80" s="23">
        <v>728</v>
      </c>
      <c r="AJ80" s="24">
        <v>11.27</v>
      </c>
      <c r="AK80" s="31">
        <v>82.04</v>
      </c>
      <c r="AL80" s="26">
        <v>6</v>
      </c>
      <c r="AM80" s="26">
        <v>73</v>
      </c>
      <c r="AN80" s="26">
        <v>575801</v>
      </c>
      <c r="AO80" s="26">
        <v>7284</v>
      </c>
      <c r="AP80" s="27">
        <v>11.31</v>
      </c>
      <c r="AQ80" s="28">
        <v>823.87</v>
      </c>
      <c r="AR80" s="29">
        <v>6</v>
      </c>
      <c r="AS80" s="29">
        <v>53</v>
      </c>
      <c r="AT80" s="29">
        <v>5893</v>
      </c>
      <c r="AU80" s="29">
        <v>586958</v>
      </c>
      <c r="AV80" s="29">
        <v>4.33</v>
      </c>
      <c r="AW80" s="29">
        <v>25400.02</v>
      </c>
    </row>
    <row r="81" spans="1:49" s="30" customFormat="1" x14ac:dyDescent="0.35">
      <c r="A81" s="12">
        <v>2020</v>
      </c>
      <c r="B81" s="12" t="s">
        <v>139</v>
      </c>
      <c r="C81" s="13" t="s">
        <v>140</v>
      </c>
      <c r="D81" s="14" t="s">
        <v>151</v>
      </c>
      <c r="E81" s="15">
        <v>57561.930981701065</v>
      </c>
      <c r="F81" s="15">
        <v>736470.6</v>
      </c>
      <c r="G81" s="12" t="s">
        <v>62</v>
      </c>
      <c r="H81" s="16">
        <v>12794404</v>
      </c>
      <c r="I81" s="17">
        <f t="shared" si="1"/>
        <v>0</v>
      </c>
      <c r="J81" s="17">
        <v>2</v>
      </c>
      <c r="K81" s="17">
        <v>36.130000000000003</v>
      </c>
      <c r="L81" s="17">
        <v>1.891</v>
      </c>
      <c r="M81" s="17">
        <v>2.0299999999999998</v>
      </c>
      <c r="N81" s="17">
        <v>33.270000000000003</v>
      </c>
      <c r="O81" s="17">
        <v>1</v>
      </c>
      <c r="P81" s="18">
        <v>5186</v>
      </c>
      <c r="Q81" s="18">
        <v>844</v>
      </c>
      <c r="R81" s="17">
        <v>72283774</v>
      </c>
      <c r="S81" s="17">
        <v>34595</v>
      </c>
      <c r="T81" s="17">
        <v>38456</v>
      </c>
      <c r="U81" s="18" t="s">
        <v>62</v>
      </c>
      <c r="V81" s="18" t="s">
        <v>62</v>
      </c>
      <c r="W81" s="18" t="s">
        <v>62</v>
      </c>
      <c r="X81" s="18" t="s">
        <v>62</v>
      </c>
      <c r="Y81" s="18" t="s">
        <v>62</v>
      </c>
      <c r="Z81" s="21">
        <v>27123248</v>
      </c>
      <c r="AA81" s="21">
        <v>416792</v>
      </c>
      <c r="AB81" s="21">
        <v>1660210754</v>
      </c>
      <c r="AC81" s="21">
        <v>0</v>
      </c>
      <c r="AD81" s="21">
        <v>0</v>
      </c>
      <c r="AE81" s="21">
        <v>5253</v>
      </c>
      <c r="AF81" s="22">
        <v>1</v>
      </c>
      <c r="AG81" s="22">
        <v>1</v>
      </c>
      <c r="AH81" s="23">
        <v>5448109</v>
      </c>
      <c r="AI81" s="23">
        <v>845.96772999999996</v>
      </c>
      <c r="AJ81" s="24">
        <v>13.582329</v>
      </c>
      <c r="AK81" s="25">
        <v>114.90212</v>
      </c>
      <c r="AL81" s="26">
        <v>11</v>
      </c>
      <c r="AM81" s="26">
        <v>21</v>
      </c>
      <c r="AN81" s="26">
        <v>720919</v>
      </c>
      <c r="AO81" s="26">
        <v>4089.8036999999999</v>
      </c>
      <c r="AP81" s="27">
        <v>8.4972078</v>
      </c>
      <c r="AQ81" s="28">
        <v>347.51911999999999</v>
      </c>
      <c r="AR81" s="29">
        <v>10</v>
      </c>
      <c r="AS81" s="29">
        <v>20</v>
      </c>
      <c r="AT81" s="29">
        <v>15462</v>
      </c>
      <c r="AU81" s="29">
        <v>261971.84</v>
      </c>
      <c r="AV81" s="29">
        <v>6.1602810999999997</v>
      </c>
      <c r="AW81" s="29">
        <v>16138.201999999999</v>
      </c>
    </row>
    <row r="82" spans="1:49" s="30" customFormat="1" x14ac:dyDescent="0.35">
      <c r="A82" s="12">
        <v>2015</v>
      </c>
      <c r="B82" s="12" t="s">
        <v>139</v>
      </c>
      <c r="C82" s="13" t="s">
        <v>140</v>
      </c>
      <c r="D82" s="14" t="s">
        <v>152</v>
      </c>
      <c r="E82" s="15">
        <v>57400.656677590443</v>
      </c>
      <c r="F82" s="15">
        <v>734145.1</v>
      </c>
      <c r="G82" s="12">
        <v>5.3</v>
      </c>
      <c r="H82" s="16">
        <v>12789838</v>
      </c>
      <c r="I82" s="17">
        <f t="shared" si="1"/>
        <v>0</v>
      </c>
      <c r="J82" s="17">
        <v>2</v>
      </c>
      <c r="K82" s="17">
        <v>42.6</v>
      </c>
      <c r="L82" s="17">
        <v>1.8220000000000001</v>
      </c>
      <c r="M82" s="17">
        <v>2.62</v>
      </c>
      <c r="N82" s="17">
        <v>44.13</v>
      </c>
      <c r="O82" s="17">
        <v>1</v>
      </c>
      <c r="P82" s="18">
        <v>5705</v>
      </c>
      <c r="Q82" s="18">
        <v>790</v>
      </c>
      <c r="R82" s="17">
        <v>90972612</v>
      </c>
      <c r="S82" s="17">
        <v>200733</v>
      </c>
      <c r="T82" s="17">
        <v>103635</v>
      </c>
      <c r="U82" s="18" t="s">
        <v>62</v>
      </c>
      <c r="V82" s="18" t="s">
        <v>62</v>
      </c>
      <c r="W82" s="18" t="s">
        <v>62</v>
      </c>
      <c r="X82" s="18">
        <v>2.42</v>
      </c>
      <c r="Y82" s="18" t="s">
        <v>62</v>
      </c>
      <c r="Z82" s="21">
        <v>61796088</v>
      </c>
      <c r="AA82" s="21">
        <v>2647596</v>
      </c>
      <c r="AB82" s="21">
        <v>876560302</v>
      </c>
      <c r="AC82" s="21">
        <v>80516752</v>
      </c>
      <c r="AD82" s="21">
        <v>0</v>
      </c>
      <c r="AE82" s="21">
        <v>11374</v>
      </c>
      <c r="AF82" s="22">
        <v>11</v>
      </c>
      <c r="AG82" s="22">
        <v>25</v>
      </c>
      <c r="AH82" s="23">
        <v>5304279</v>
      </c>
      <c r="AI82" s="23">
        <v>854.94910000000004</v>
      </c>
      <c r="AJ82" s="24">
        <v>13.640808</v>
      </c>
      <c r="AK82" s="25">
        <v>116.62196</v>
      </c>
      <c r="AL82" s="26">
        <v>11</v>
      </c>
      <c r="AM82" s="26">
        <v>25</v>
      </c>
      <c r="AN82" s="26">
        <v>690881</v>
      </c>
      <c r="AO82" s="26">
        <v>5276.4964</v>
      </c>
      <c r="AP82" s="27">
        <v>9.5992339999999992</v>
      </c>
      <c r="AQ82" s="28">
        <v>506.50322999999997</v>
      </c>
      <c r="AR82" s="29">
        <v>10</v>
      </c>
      <c r="AS82" s="29">
        <v>24</v>
      </c>
      <c r="AT82" s="29">
        <v>23731</v>
      </c>
      <c r="AU82" s="29">
        <v>166463.95000000001</v>
      </c>
      <c r="AV82" s="29">
        <v>7.1972740999999996</v>
      </c>
      <c r="AW82" s="29">
        <v>11980.867</v>
      </c>
    </row>
    <row r="83" spans="1:49" s="30" customFormat="1" x14ac:dyDescent="0.35">
      <c r="A83" s="12">
        <v>2014</v>
      </c>
      <c r="B83" s="12" t="s">
        <v>139</v>
      </c>
      <c r="C83" s="13" t="s">
        <v>140</v>
      </c>
      <c r="D83" s="14" t="s">
        <v>153</v>
      </c>
      <c r="E83" s="15">
        <v>56181.173935257772</v>
      </c>
      <c r="F83" s="15">
        <v>718691.6</v>
      </c>
      <c r="G83" s="12">
        <v>5.9</v>
      </c>
      <c r="H83" s="16">
        <v>12792392</v>
      </c>
      <c r="I83" s="17">
        <f t="shared" si="1"/>
        <v>0</v>
      </c>
      <c r="J83" s="17">
        <v>2</v>
      </c>
      <c r="K83" s="17">
        <v>45.67</v>
      </c>
      <c r="L83" s="17">
        <v>3.117</v>
      </c>
      <c r="M83" s="17">
        <v>4.37</v>
      </c>
      <c r="N83" s="17">
        <v>46.16</v>
      </c>
      <c r="O83" s="17">
        <v>1</v>
      </c>
      <c r="P83" s="18">
        <v>6290</v>
      </c>
      <c r="Q83" s="18">
        <v>579</v>
      </c>
      <c r="R83" s="17">
        <v>102021683</v>
      </c>
      <c r="S83" s="17">
        <v>269973</v>
      </c>
      <c r="T83" s="17">
        <v>128269</v>
      </c>
      <c r="U83" s="18" t="s">
        <v>62</v>
      </c>
      <c r="V83" s="18">
        <v>2.5099999999999998</v>
      </c>
      <c r="W83" s="18">
        <v>23.67</v>
      </c>
      <c r="X83" s="18">
        <v>4.84</v>
      </c>
      <c r="Y83" s="18">
        <v>0.78</v>
      </c>
      <c r="Z83" s="21">
        <v>76253142</v>
      </c>
      <c r="AA83" s="21">
        <v>3051964</v>
      </c>
      <c r="AB83" s="21">
        <v>777465594</v>
      </c>
      <c r="AC83" s="21">
        <v>78714659</v>
      </c>
      <c r="AD83" s="21">
        <v>0</v>
      </c>
      <c r="AE83" s="21">
        <v>12924</v>
      </c>
      <c r="AF83" s="22">
        <v>11</v>
      </c>
      <c r="AG83" s="22">
        <v>25</v>
      </c>
      <c r="AH83" s="23">
        <v>5289211</v>
      </c>
      <c r="AI83" s="23">
        <v>853.86608999999999</v>
      </c>
      <c r="AJ83" s="24">
        <v>13.318177</v>
      </c>
      <c r="AK83" s="25">
        <v>113.71939999999999</v>
      </c>
      <c r="AL83" s="26">
        <v>11</v>
      </c>
      <c r="AM83" s="26">
        <v>25</v>
      </c>
      <c r="AN83" s="26">
        <v>690549</v>
      </c>
      <c r="AO83" s="26">
        <v>5231.0937000000004</v>
      </c>
      <c r="AP83" s="27">
        <v>9.7250476999999993</v>
      </c>
      <c r="AQ83" s="28">
        <v>508.72635000000002</v>
      </c>
      <c r="AR83" s="29">
        <v>10</v>
      </c>
      <c r="AS83" s="29">
        <v>24</v>
      </c>
      <c r="AT83" s="29">
        <v>24222</v>
      </c>
      <c r="AU83" s="29">
        <v>166232.12</v>
      </c>
      <c r="AV83" s="29">
        <v>7.4113360999999998</v>
      </c>
      <c r="AW83" s="29">
        <v>12320.021000000001</v>
      </c>
    </row>
    <row r="84" spans="1:49" s="30" customFormat="1" x14ac:dyDescent="0.35">
      <c r="A84" s="12">
        <v>2013</v>
      </c>
      <c r="B84" s="12" t="s">
        <v>139</v>
      </c>
      <c r="C84" s="13" t="s">
        <v>140</v>
      </c>
      <c r="D84" s="14" t="s">
        <v>154</v>
      </c>
      <c r="E84" s="15">
        <v>55103.322201475516</v>
      </c>
      <c r="F84" s="15">
        <v>704195</v>
      </c>
      <c r="G84" s="12">
        <v>7.4</v>
      </c>
      <c r="H84" s="16">
        <v>12779538</v>
      </c>
      <c r="I84" s="17">
        <f t="shared" si="1"/>
        <v>0</v>
      </c>
      <c r="J84" s="17">
        <v>2</v>
      </c>
      <c r="K84" s="17">
        <v>45.02</v>
      </c>
      <c r="L84" s="17">
        <v>3.4830000000000001</v>
      </c>
      <c r="M84" s="17">
        <v>3.73</v>
      </c>
      <c r="N84" s="17">
        <v>51.99</v>
      </c>
      <c r="O84" s="17">
        <v>1</v>
      </c>
      <c r="P84" s="18">
        <v>5832</v>
      </c>
      <c r="Q84" s="18">
        <v>672</v>
      </c>
      <c r="R84" s="17">
        <v>108729047</v>
      </c>
      <c r="S84" s="17">
        <v>251154</v>
      </c>
      <c r="T84" s="17">
        <v>137122</v>
      </c>
      <c r="U84" s="18">
        <v>2.16</v>
      </c>
      <c r="V84" s="18">
        <v>2.4700000000000002</v>
      </c>
      <c r="W84" s="18" t="s">
        <v>62</v>
      </c>
      <c r="X84" s="18">
        <v>4</v>
      </c>
      <c r="Y84" s="18">
        <v>0.82</v>
      </c>
      <c r="Z84" s="21">
        <v>82911636</v>
      </c>
      <c r="AA84" s="21">
        <v>1812018.8</v>
      </c>
      <c r="AB84" s="21">
        <v>713604346</v>
      </c>
      <c r="AC84" s="21">
        <v>78714031</v>
      </c>
      <c r="AD84" s="21">
        <v>0</v>
      </c>
      <c r="AE84" s="21">
        <v>19039.32</v>
      </c>
      <c r="AF84" s="22">
        <v>11</v>
      </c>
      <c r="AG84" s="22">
        <v>26</v>
      </c>
      <c r="AH84" s="23">
        <v>5272857</v>
      </c>
      <c r="AI84" s="23">
        <v>857.40751999999998</v>
      </c>
      <c r="AJ84" s="24">
        <v>12.789194</v>
      </c>
      <c r="AK84" s="25">
        <v>109.65551000000001</v>
      </c>
      <c r="AL84" s="26">
        <v>11</v>
      </c>
      <c r="AM84" s="26">
        <v>25</v>
      </c>
      <c r="AN84" s="26">
        <v>689355</v>
      </c>
      <c r="AO84" s="26">
        <v>5215.6256000000003</v>
      </c>
      <c r="AP84" s="27">
        <v>9.2499220999999991</v>
      </c>
      <c r="AQ84" s="28">
        <v>482.44130000000001</v>
      </c>
      <c r="AR84" s="29">
        <v>10</v>
      </c>
      <c r="AS84" s="29">
        <v>24</v>
      </c>
      <c r="AT84" s="29">
        <v>24601</v>
      </c>
      <c r="AU84" s="29">
        <v>162741.07</v>
      </c>
      <c r="AV84" s="29">
        <v>6.9687237</v>
      </c>
      <c r="AW84" s="29">
        <v>11340.976000000001</v>
      </c>
    </row>
    <row r="85" spans="1:49" s="30" customFormat="1" x14ac:dyDescent="0.35">
      <c r="A85" s="12">
        <v>2012</v>
      </c>
      <c r="B85" s="12" t="s">
        <v>139</v>
      </c>
      <c r="C85" s="13" t="s">
        <v>140</v>
      </c>
      <c r="D85" s="14" t="s">
        <v>155</v>
      </c>
      <c r="E85" s="15">
        <v>53958.834917636865</v>
      </c>
      <c r="F85" s="15">
        <v>689007</v>
      </c>
      <c r="G85" s="12">
        <v>7.8</v>
      </c>
      <c r="H85" s="16">
        <v>12769123</v>
      </c>
      <c r="I85" s="17">
        <f t="shared" si="1"/>
        <v>0</v>
      </c>
      <c r="J85" s="17">
        <v>2</v>
      </c>
      <c r="K85" s="17">
        <v>45.77</v>
      </c>
      <c r="L85" s="17">
        <v>3.58</v>
      </c>
      <c r="M85" s="17">
        <v>2.75</v>
      </c>
      <c r="N85" s="17">
        <v>54.99</v>
      </c>
      <c r="O85" s="17">
        <v>1</v>
      </c>
      <c r="P85" s="18">
        <v>5011</v>
      </c>
      <c r="Q85" s="18">
        <v>830</v>
      </c>
      <c r="R85" s="17">
        <v>109996697</v>
      </c>
      <c r="S85" s="17">
        <v>240386</v>
      </c>
      <c r="T85" s="17">
        <v>132776</v>
      </c>
      <c r="U85" s="18" t="s">
        <v>62</v>
      </c>
      <c r="V85" s="18" t="s">
        <v>62</v>
      </c>
      <c r="W85" s="18" t="s">
        <v>62</v>
      </c>
      <c r="X85" s="18" t="s">
        <v>62</v>
      </c>
      <c r="Y85" s="18" t="s">
        <v>62</v>
      </c>
      <c r="Z85" s="21">
        <v>82018494</v>
      </c>
      <c r="AA85" s="21">
        <v>1636160</v>
      </c>
      <c r="AB85" s="21">
        <v>770830788</v>
      </c>
      <c r="AC85" s="21">
        <v>75174408</v>
      </c>
      <c r="AD85" s="21">
        <v>0</v>
      </c>
      <c r="AE85" s="21">
        <v>18136</v>
      </c>
      <c r="AF85" s="22">
        <v>11</v>
      </c>
      <c r="AG85" s="22">
        <v>26</v>
      </c>
      <c r="AH85" s="23">
        <v>5261381</v>
      </c>
      <c r="AI85" s="23">
        <v>837.48699999999997</v>
      </c>
      <c r="AJ85" s="24">
        <v>12.749867</v>
      </c>
      <c r="AK85" s="25">
        <v>106.77848</v>
      </c>
      <c r="AL85" s="26">
        <v>11</v>
      </c>
      <c r="AM85" s="26">
        <v>25</v>
      </c>
      <c r="AN85" s="26">
        <v>687750</v>
      </c>
      <c r="AO85" s="26">
        <v>5200.5050000000001</v>
      </c>
      <c r="AP85" s="27">
        <v>9.4371375000000004</v>
      </c>
      <c r="AQ85" s="28">
        <v>490.77881000000002</v>
      </c>
      <c r="AR85" s="29">
        <v>10</v>
      </c>
      <c r="AS85" s="29">
        <v>24</v>
      </c>
      <c r="AT85" s="29">
        <v>24963</v>
      </c>
      <c r="AU85" s="29">
        <v>160366.87</v>
      </c>
      <c r="AV85" s="29">
        <v>7.2280186000000004</v>
      </c>
      <c r="AW85" s="29">
        <v>11591.347</v>
      </c>
    </row>
    <row r="86" spans="1:49" s="30" customFormat="1" x14ac:dyDescent="0.35">
      <c r="A86" s="12">
        <v>2010</v>
      </c>
      <c r="B86" s="12" t="s">
        <v>139</v>
      </c>
      <c r="C86" s="13" t="s">
        <v>140</v>
      </c>
      <c r="D86" s="33" t="s">
        <v>156</v>
      </c>
      <c r="E86" s="15">
        <v>52457.28127950598</v>
      </c>
      <c r="F86" s="15">
        <v>666805.80000000005</v>
      </c>
      <c r="G86" s="12">
        <v>8.5</v>
      </c>
      <c r="H86" s="16">
        <v>12711406</v>
      </c>
      <c r="I86" s="17">
        <f t="shared" si="1"/>
        <v>0</v>
      </c>
      <c r="J86" s="17">
        <v>2</v>
      </c>
      <c r="K86" s="17">
        <v>44.27</v>
      </c>
      <c r="L86" s="17">
        <v>2.7050000000000001</v>
      </c>
      <c r="M86" s="17">
        <v>4.37</v>
      </c>
      <c r="N86" s="17">
        <v>49.29</v>
      </c>
      <c r="O86" s="17">
        <v>1</v>
      </c>
      <c r="P86" s="18">
        <v>5625</v>
      </c>
      <c r="Q86" s="18">
        <v>905</v>
      </c>
      <c r="R86" s="17">
        <v>122829611</v>
      </c>
      <c r="S86" s="17">
        <v>387433</v>
      </c>
      <c r="T86" s="17">
        <v>135887</v>
      </c>
      <c r="U86" s="18" t="s">
        <v>62</v>
      </c>
      <c r="V86" s="18">
        <v>2.4</v>
      </c>
      <c r="W86" s="18">
        <v>16.260000000000002</v>
      </c>
      <c r="X86" s="18" t="s">
        <v>62</v>
      </c>
      <c r="Y86" s="18" t="s">
        <v>62</v>
      </c>
      <c r="Z86" s="21">
        <v>101986756</v>
      </c>
      <c r="AA86" s="21">
        <v>2348682</v>
      </c>
      <c r="AB86" s="21">
        <v>492787122</v>
      </c>
      <c r="AC86" s="21">
        <v>77828348</v>
      </c>
      <c r="AD86" s="21">
        <v>0</v>
      </c>
      <c r="AE86" s="21">
        <v>16920.080000000002</v>
      </c>
      <c r="AF86" s="22">
        <v>11</v>
      </c>
      <c r="AG86" s="22">
        <v>59</v>
      </c>
      <c r="AH86" s="23">
        <v>5244278</v>
      </c>
      <c r="AI86" s="23">
        <v>878</v>
      </c>
      <c r="AJ86" s="24">
        <v>12.7</v>
      </c>
      <c r="AK86" s="31">
        <v>111.5</v>
      </c>
      <c r="AL86" s="26">
        <v>11</v>
      </c>
      <c r="AM86" s="26">
        <v>57</v>
      </c>
      <c r="AN86" s="26">
        <v>678774</v>
      </c>
      <c r="AO86" s="26">
        <v>5815</v>
      </c>
      <c r="AP86" s="27">
        <v>10.1</v>
      </c>
      <c r="AQ86" s="28">
        <v>587.19000000000005</v>
      </c>
      <c r="AR86" s="29">
        <v>10</v>
      </c>
      <c r="AS86" s="29">
        <v>45</v>
      </c>
      <c r="AT86" s="29">
        <v>27293</v>
      </c>
      <c r="AU86" s="29">
        <v>138795</v>
      </c>
      <c r="AV86" s="29">
        <v>7.66</v>
      </c>
      <c r="AW86" s="29">
        <v>10629.54</v>
      </c>
    </row>
    <row r="87" spans="1:49" s="30" customFormat="1" x14ac:dyDescent="0.35">
      <c r="A87" s="12">
        <v>2011</v>
      </c>
      <c r="B87" s="12" t="s">
        <v>139</v>
      </c>
      <c r="C87" s="13" t="s">
        <v>140</v>
      </c>
      <c r="D87" s="14" t="s">
        <v>157</v>
      </c>
      <c r="E87" s="15">
        <v>53068.607549416134</v>
      </c>
      <c r="F87" s="15">
        <v>676468.3</v>
      </c>
      <c r="G87" s="12">
        <v>7.9</v>
      </c>
      <c r="H87" s="16">
        <v>12747052</v>
      </c>
      <c r="I87" s="17">
        <f t="shared" si="1"/>
        <v>0</v>
      </c>
      <c r="J87" s="17">
        <v>2</v>
      </c>
      <c r="K87" s="17">
        <v>45.02</v>
      </c>
      <c r="L87" s="17">
        <v>3.4670000000000001</v>
      </c>
      <c r="M87" s="17">
        <v>4</v>
      </c>
      <c r="N87" s="17">
        <v>55.64</v>
      </c>
      <c r="O87" s="17">
        <v>1</v>
      </c>
      <c r="P87" s="18">
        <v>5458</v>
      </c>
      <c r="Q87" s="18">
        <v>854</v>
      </c>
      <c r="R87" s="17">
        <v>117430264</v>
      </c>
      <c r="S87" s="17">
        <v>313135</v>
      </c>
      <c r="T87" s="17">
        <v>147475</v>
      </c>
      <c r="U87" s="18" t="s">
        <v>62</v>
      </c>
      <c r="V87" s="18" t="s">
        <v>62</v>
      </c>
      <c r="W87" s="18" t="s">
        <v>62</v>
      </c>
      <c r="X87" s="18" t="s">
        <v>62</v>
      </c>
      <c r="Y87" s="18" t="s">
        <v>62</v>
      </c>
      <c r="Z87" s="21">
        <v>94649704</v>
      </c>
      <c r="AA87" s="21">
        <v>2046228</v>
      </c>
      <c r="AB87" s="21">
        <v>608839812</v>
      </c>
      <c r="AC87" s="21">
        <v>76146617</v>
      </c>
      <c r="AD87" s="21">
        <v>0</v>
      </c>
      <c r="AE87" s="21">
        <v>18667.89</v>
      </c>
      <c r="AF87" s="22">
        <v>11</v>
      </c>
      <c r="AG87" s="22">
        <v>59</v>
      </c>
      <c r="AH87" s="23">
        <v>5249827</v>
      </c>
      <c r="AI87" s="23">
        <v>870</v>
      </c>
      <c r="AJ87" s="24">
        <v>13.26</v>
      </c>
      <c r="AK87" s="25">
        <v>115.33</v>
      </c>
      <c r="AL87" s="26">
        <v>11</v>
      </c>
      <c r="AM87" s="26">
        <v>57</v>
      </c>
      <c r="AN87" s="26">
        <v>684757</v>
      </c>
      <c r="AO87" s="26">
        <v>5298</v>
      </c>
      <c r="AP87" s="27">
        <v>10.029999999999999</v>
      </c>
      <c r="AQ87" s="28">
        <v>531.26</v>
      </c>
      <c r="AR87" s="29">
        <v>10</v>
      </c>
      <c r="AS87" s="29">
        <v>46</v>
      </c>
      <c r="AT87" s="29">
        <v>25047</v>
      </c>
      <c r="AU87" s="29">
        <v>164975</v>
      </c>
      <c r="AV87" s="29">
        <v>7.73</v>
      </c>
      <c r="AW87" s="29">
        <v>12755.1</v>
      </c>
    </row>
    <row r="88" spans="1:49" s="30" customFormat="1" x14ac:dyDescent="0.35">
      <c r="A88" s="12">
        <v>2019</v>
      </c>
      <c r="B88" s="12" t="s">
        <v>158</v>
      </c>
      <c r="C88" s="13" t="s">
        <v>159</v>
      </c>
      <c r="D88" s="14" t="s">
        <v>160</v>
      </c>
      <c r="E88" s="15">
        <v>57634.591250191188</v>
      </c>
      <c r="F88" s="15">
        <v>674123.4</v>
      </c>
      <c r="G88" s="12" t="s">
        <v>62</v>
      </c>
      <c r="H88" s="16">
        <v>11696507</v>
      </c>
      <c r="I88" s="17">
        <f t="shared" si="1"/>
        <v>0</v>
      </c>
      <c r="J88" s="17">
        <v>1</v>
      </c>
      <c r="K88" s="17">
        <v>38.520000000000003</v>
      </c>
      <c r="L88" s="17">
        <v>2.4489999999999998</v>
      </c>
      <c r="M88" s="17">
        <v>2.56</v>
      </c>
      <c r="N88" s="17">
        <v>35.590000000000003</v>
      </c>
      <c r="O88" s="17">
        <v>1</v>
      </c>
      <c r="P88" s="18">
        <v>5571</v>
      </c>
      <c r="Q88" s="18">
        <v>945</v>
      </c>
      <c r="R88" s="17">
        <v>68113209</v>
      </c>
      <c r="S88" s="17">
        <v>88273</v>
      </c>
      <c r="T88" s="17">
        <v>50381</v>
      </c>
      <c r="U88" s="18" t="s">
        <v>62</v>
      </c>
      <c r="V88" s="18">
        <v>1.79</v>
      </c>
      <c r="W88" s="18" t="s">
        <v>62</v>
      </c>
      <c r="X88" s="18" t="s">
        <v>62</v>
      </c>
      <c r="Y88" s="18" t="s">
        <v>62</v>
      </c>
      <c r="Z88" s="21">
        <v>39191694</v>
      </c>
      <c r="AA88" s="21">
        <v>3791288</v>
      </c>
      <c r="AB88" s="21">
        <v>727691424</v>
      </c>
      <c r="AC88" s="21">
        <v>17010561</v>
      </c>
      <c r="AD88" s="21">
        <v>0</v>
      </c>
      <c r="AE88" s="21">
        <v>7471</v>
      </c>
      <c r="AF88" s="22">
        <v>6</v>
      </c>
      <c r="AG88" s="22">
        <v>113</v>
      </c>
      <c r="AH88" s="23">
        <v>4980931</v>
      </c>
      <c r="AI88" s="23">
        <v>874</v>
      </c>
      <c r="AJ88" s="24">
        <v>12.38</v>
      </c>
      <c r="AK88" s="25">
        <v>108.15</v>
      </c>
      <c r="AL88" s="26">
        <v>6</v>
      </c>
      <c r="AM88" s="26">
        <v>113</v>
      </c>
      <c r="AN88" s="26">
        <v>632794</v>
      </c>
      <c r="AO88" s="26">
        <v>6059</v>
      </c>
      <c r="AP88" s="27">
        <v>9.7200000000000006</v>
      </c>
      <c r="AQ88" s="28">
        <v>588.65</v>
      </c>
      <c r="AR88" s="29">
        <v>7</v>
      </c>
      <c r="AS88" s="29">
        <v>100</v>
      </c>
      <c r="AT88" s="29">
        <v>19798</v>
      </c>
      <c r="AU88" s="29">
        <v>211507.8</v>
      </c>
      <c r="AV88" s="29">
        <v>6.5517354000000001</v>
      </c>
      <c r="AW88" s="29">
        <v>13857.432000000001</v>
      </c>
    </row>
    <row r="89" spans="1:49" s="30" customFormat="1" x14ac:dyDescent="0.35">
      <c r="A89" s="17">
        <v>2008</v>
      </c>
      <c r="B89" s="32" t="s">
        <v>139</v>
      </c>
      <c r="C89" s="13" t="s">
        <v>140</v>
      </c>
      <c r="D89" s="14" t="s">
        <v>161</v>
      </c>
      <c r="E89" s="15">
        <v>52738.127944301923</v>
      </c>
      <c r="F89" s="15">
        <v>665148.30000000005</v>
      </c>
      <c r="G89" s="17">
        <v>5.3</v>
      </c>
      <c r="H89" s="16">
        <v>12612285</v>
      </c>
      <c r="I89" s="17">
        <f t="shared" si="1"/>
        <v>0</v>
      </c>
      <c r="J89" s="17">
        <v>1</v>
      </c>
      <c r="K89" s="17">
        <v>40.69</v>
      </c>
      <c r="L89" s="17">
        <v>2.9830000000000001</v>
      </c>
      <c r="M89" s="17">
        <v>8.86</v>
      </c>
      <c r="N89" s="17">
        <v>45.88</v>
      </c>
      <c r="O89" s="17">
        <v>1</v>
      </c>
      <c r="P89" s="18">
        <v>5800</v>
      </c>
      <c r="Q89" s="18">
        <v>651</v>
      </c>
      <c r="R89" s="17">
        <v>123997106</v>
      </c>
      <c r="S89" s="17">
        <v>779604</v>
      </c>
      <c r="T89" s="17">
        <v>180872</v>
      </c>
      <c r="U89" s="18" t="s">
        <v>62</v>
      </c>
      <c r="V89" s="18">
        <v>2.09</v>
      </c>
      <c r="W89" s="18" t="s">
        <v>62</v>
      </c>
      <c r="X89" s="18" t="s">
        <v>62</v>
      </c>
      <c r="Y89" s="18" t="s">
        <v>62</v>
      </c>
      <c r="Z89" s="21">
        <v>107834918</v>
      </c>
      <c r="AA89" s="21">
        <v>3509936</v>
      </c>
      <c r="AB89" s="21">
        <v>273884566</v>
      </c>
      <c r="AC89" s="21">
        <v>78658093</v>
      </c>
      <c r="AD89" s="21">
        <v>0</v>
      </c>
      <c r="AE89" s="21">
        <v>18950.330000000002</v>
      </c>
      <c r="AF89" s="23">
        <v>11</v>
      </c>
      <c r="AG89" s="23">
        <v>59</v>
      </c>
      <c r="AH89" s="23">
        <v>5231696</v>
      </c>
      <c r="AI89" s="23">
        <v>861</v>
      </c>
      <c r="AJ89" s="24">
        <v>11.352146167421159</v>
      </c>
      <c r="AK89" s="25">
        <v>97.75</v>
      </c>
      <c r="AL89" s="26">
        <v>11</v>
      </c>
      <c r="AM89" s="26">
        <v>57</v>
      </c>
      <c r="AN89" s="26">
        <v>676337</v>
      </c>
      <c r="AO89" s="26">
        <v>5834</v>
      </c>
      <c r="AP89" s="27">
        <v>9.3786583929904666</v>
      </c>
      <c r="AQ89" s="28">
        <v>547.13</v>
      </c>
      <c r="AR89" s="29">
        <v>10</v>
      </c>
      <c r="AS89" s="29">
        <v>45</v>
      </c>
      <c r="AT89" s="29">
        <v>27540</v>
      </c>
      <c r="AU89" s="29">
        <v>145639</v>
      </c>
      <c r="AV89" s="29">
        <v>7.0193460020411456</v>
      </c>
      <c r="AW89" s="29">
        <v>10222.92</v>
      </c>
    </row>
    <row r="90" spans="1:49" s="30" customFormat="1" x14ac:dyDescent="0.35">
      <c r="A90" s="12">
        <v>2018</v>
      </c>
      <c r="B90" s="12" t="s">
        <v>158</v>
      </c>
      <c r="C90" s="13" t="s">
        <v>159</v>
      </c>
      <c r="D90" s="14" t="s">
        <v>162</v>
      </c>
      <c r="E90" s="15">
        <v>56178.243921782683</v>
      </c>
      <c r="F90" s="15">
        <v>656212</v>
      </c>
      <c r="G90" s="12">
        <v>4.5999999999999996</v>
      </c>
      <c r="H90" s="16">
        <v>11680892</v>
      </c>
      <c r="I90" s="17">
        <f t="shared" si="1"/>
        <v>0</v>
      </c>
      <c r="J90" s="17">
        <v>1</v>
      </c>
      <c r="K90" s="17">
        <v>39.08</v>
      </c>
      <c r="L90" s="17">
        <v>2.6</v>
      </c>
      <c r="M90" s="17">
        <v>3.15</v>
      </c>
      <c r="N90" s="17">
        <v>38.81</v>
      </c>
      <c r="O90" s="17">
        <v>1</v>
      </c>
      <c r="P90" s="18">
        <v>5765</v>
      </c>
      <c r="Q90" s="18">
        <v>1062</v>
      </c>
      <c r="R90" s="17">
        <v>78051144</v>
      </c>
      <c r="S90" s="17">
        <v>105516</v>
      </c>
      <c r="T90" s="17">
        <v>60606</v>
      </c>
      <c r="U90" s="18" t="s">
        <v>62</v>
      </c>
      <c r="V90" s="18">
        <v>1.77</v>
      </c>
      <c r="W90" s="18">
        <v>16.350000000000001</v>
      </c>
      <c r="X90" s="18" t="s">
        <v>62</v>
      </c>
      <c r="Y90" s="18">
        <v>0.72</v>
      </c>
      <c r="Z90" s="21">
        <v>50244114</v>
      </c>
      <c r="AA90" s="21">
        <v>6409656</v>
      </c>
      <c r="AB90" s="21">
        <v>645047556</v>
      </c>
      <c r="AC90" s="21">
        <v>18315007</v>
      </c>
      <c r="AD90" s="21">
        <v>0</v>
      </c>
      <c r="AE90" s="21">
        <v>7556</v>
      </c>
      <c r="AF90" s="22">
        <v>6</v>
      </c>
      <c r="AG90" s="22">
        <v>59</v>
      </c>
      <c r="AH90" s="23">
        <v>4964855</v>
      </c>
      <c r="AI90" s="23">
        <v>914</v>
      </c>
      <c r="AJ90" s="24">
        <v>12.56</v>
      </c>
      <c r="AK90" s="25">
        <v>114.8</v>
      </c>
      <c r="AL90" s="26">
        <v>6</v>
      </c>
      <c r="AM90" s="26">
        <v>58</v>
      </c>
      <c r="AN90" s="26">
        <v>630210</v>
      </c>
      <c r="AO90" s="26">
        <v>6240.1871000000001</v>
      </c>
      <c r="AP90" s="27">
        <v>10.105238</v>
      </c>
      <c r="AQ90" s="28">
        <v>630.58573000000001</v>
      </c>
      <c r="AR90" s="29">
        <v>7</v>
      </c>
      <c r="AS90" s="29">
        <v>52</v>
      </c>
      <c r="AT90" s="29">
        <v>18715</v>
      </c>
      <c r="AU90" s="29">
        <v>228141</v>
      </c>
      <c r="AV90" s="29">
        <v>7.01</v>
      </c>
      <c r="AW90" s="29">
        <v>15993</v>
      </c>
    </row>
    <row r="91" spans="1:49" s="30" customFormat="1" x14ac:dyDescent="0.35">
      <c r="A91" s="12">
        <v>2020</v>
      </c>
      <c r="B91" s="12" t="s">
        <v>158</v>
      </c>
      <c r="C91" s="13" t="s">
        <v>159</v>
      </c>
      <c r="D91" s="14" t="s">
        <v>163</v>
      </c>
      <c r="E91" s="15">
        <v>55948.240384175704</v>
      </c>
      <c r="F91" s="15">
        <v>654586.30000000005</v>
      </c>
      <c r="G91" s="12" t="s">
        <v>62</v>
      </c>
      <c r="H91" s="16">
        <v>11699855</v>
      </c>
      <c r="I91" s="17">
        <f t="shared" si="1"/>
        <v>0</v>
      </c>
      <c r="J91" s="17">
        <v>1</v>
      </c>
      <c r="K91" s="17">
        <v>36.130000000000003</v>
      </c>
      <c r="L91" s="17">
        <v>1.891</v>
      </c>
      <c r="M91" s="17">
        <v>2.0299999999999998</v>
      </c>
      <c r="N91" s="17">
        <v>33.270000000000003</v>
      </c>
      <c r="O91" s="17">
        <v>1</v>
      </c>
      <c r="P91" s="18">
        <v>5250</v>
      </c>
      <c r="Q91" s="18">
        <v>876</v>
      </c>
      <c r="R91" s="17">
        <v>67224470</v>
      </c>
      <c r="S91" s="17">
        <v>84116</v>
      </c>
      <c r="T91" s="17">
        <v>49631</v>
      </c>
      <c r="U91" s="18" t="s">
        <v>62</v>
      </c>
      <c r="V91" s="18" t="s">
        <v>62</v>
      </c>
      <c r="W91" s="18" t="s">
        <v>62</v>
      </c>
      <c r="X91" s="18" t="s">
        <v>62</v>
      </c>
      <c r="Y91" s="18">
        <v>0.64</v>
      </c>
      <c r="Z91" s="21">
        <v>37522366</v>
      </c>
      <c r="AA91" s="21">
        <v>5376516</v>
      </c>
      <c r="AB91" s="21">
        <v>746560566</v>
      </c>
      <c r="AC91" s="21">
        <v>0</v>
      </c>
      <c r="AD91" s="21">
        <v>0</v>
      </c>
      <c r="AE91" s="21">
        <v>6744</v>
      </c>
      <c r="AF91" s="22">
        <v>1</v>
      </c>
      <c r="AG91" s="22">
        <v>1</v>
      </c>
      <c r="AH91" s="23">
        <v>5014959</v>
      </c>
      <c r="AI91" s="23">
        <v>873.26685999999995</v>
      </c>
      <c r="AJ91" s="24">
        <v>12.287015</v>
      </c>
      <c r="AK91" s="25">
        <v>107.29843</v>
      </c>
      <c r="AL91" s="26">
        <v>6</v>
      </c>
      <c r="AM91" s="26">
        <v>38</v>
      </c>
      <c r="AN91" s="26">
        <v>636519</v>
      </c>
      <c r="AO91" s="26">
        <v>5656.3073000000004</v>
      </c>
      <c r="AP91" s="27">
        <v>9.5271884</v>
      </c>
      <c r="AQ91" s="28">
        <v>538.88706000000002</v>
      </c>
      <c r="AR91" s="29">
        <v>7</v>
      </c>
      <c r="AS91" s="29">
        <v>38</v>
      </c>
      <c r="AT91" s="29">
        <v>19746</v>
      </c>
      <c r="AU91" s="29">
        <v>197606.96</v>
      </c>
      <c r="AV91" s="29">
        <v>6.1594853000000001</v>
      </c>
      <c r="AW91" s="29">
        <v>12171.572</v>
      </c>
    </row>
    <row r="92" spans="1:49" s="30" customFormat="1" x14ac:dyDescent="0.35">
      <c r="A92" s="12">
        <v>2017</v>
      </c>
      <c r="B92" s="12" t="s">
        <v>158</v>
      </c>
      <c r="C92" s="13" t="s">
        <v>159</v>
      </c>
      <c r="D92" s="14" t="s">
        <v>164</v>
      </c>
      <c r="E92" s="15">
        <v>55906.389206105487</v>
      </c>
      <c r="F92" s="15">
        <v>652187.5</v>
      </c>
      <c r="G92" s="12">
        <v>5</v>
      </c>
      <c r="H92" s="16">
        <v>11665706</v>
      </c>
      <c r="I92" s="17">
        <f t="shared" si="1"/>
        <v>0</v>
      </c>
      <c r="J92" s="17">
        <v>1</v>
      </c>
      <c r="K92" s="17">
        <v>39.08</v>
      </c>
      <c r="L92" s="17">
        <v>2.23</v>
      </c>
      <c r="M92" s="17">
        <v>2.99</v>
      </c>
      <c r="N92" s="17">
        <v>38.799999999999997</v>
      </c>
      <c r="O92" s="17">
        <v>1</v>
      </c>
      <c r="P92" s="18">
        <v>5072</v>
      </c>
      <c r="Q92" s="18">
        <v>733</v>
      </c>
      <c r="R92" s="17">
        <v>79917444</v>
      </c>
      <c r="S92" s="17">
        <v>108956</v>
      </c>
      <c r="T92" s="17">
        <v>65391</v>
      </c>
      <c r="U92" s="18" t="s">
        <v>62</v>
      </c>
      <c r="V92" s="18">
        <v>1.92</v>
      </c>
      <c r="W92" s="18" t="s">
        <v>62</v>
      </c>
      <c r="X92" s="18">
        <v>2.9</v>
      </c>
      <c r="Y92" s="18" t="s">
        <v>62</v>
      </c>
      <c r="Z92" s="21">
        <v>57048530</v>
      </c>
      <c r="AA92" s="21">
        <v>4555870</v>
      </c>
      <c r="AB92" s="21">
        <v>413711976</v>
      </c>
      <c r="AC92" s="21">
        <v>17687789</v>
      </c>
      <c r="AD92" s="21">
        <v>0</v>
      </c>
      <c r="AE92" s="21">
        <v>7602</v>
      </c>
      <c r="AF92" s="22">
        <v>6</v>
      </c>
      <c r="AG92" s="22">
        <v>57</v>
      </c>
      <c r="AH92" s="23">
        <v>4936471</v>
      </c>
      <c r="AI92" s="23">
        <v>840.60623999999996</v>
      </c>
      <c r="AJ92" s="24">
        <v>12.625714</v>
      </c>
      <c r="AK92" s="25">
        <v>106.13254000000001</v>
      </c>
      <c r="AL92" s="26">
        <v>6</v>
      </c>
      <c r="AM92" s="26">
        <v>57</v>
      </c>
      <c r="AN92" s="26">
        <v>627167</v>
      </c>
      <c r="AO92" s="26">
        <v>6133.1826000000001</v>
      </c>
      <c r="AP92" s="27">
        <v>10.052318</v>
      </c>
      <c r="AQ92" s="28">
        <v>616.52698999999996</v>
      </c>
      <c r="AR92" s="29">
        <v>7</v>
      </c>
      <c r="AS92" s="29">
        <v>51</v>
      </c>
      <c r="AT92" s="29">
        <v>18664</v>
      </c>
      <c r="AU92" s="29">
        <v>226151.37</v>
      </c>
      <c r="AV92" s="29">
        <v>6.9162045000000001</v>
      </c>
      <c r="AW92" s="29">
        <v>15641.092000000001</v>
      </c>
    </row>
    <row r="93" spans="1:49" s="30" customFormat="1" x14ac:dyDescent="0.35">
      <c r="A93" s="17">
        <v>2007</v>
      </c>
      <c r="B93" s="32" t="s">
        <v>139</v>
      </c>
      <c r="C93" s="13" t="s">
        <v>140</v>
      </c>
      <c r="D93" s="14" t="s">
        <v>165</v>
      </c>
      <c r="E93" s="15">
        <v>51706.570957813623</v>
      </c>
      <c r="F93" s="15">
        <v>649638.1</v>
      </c>
      <c r="G93" s="17">
        <v>4.4000000000000004</v>
      </c>
      <c r="H93" s="16">
        <v>12563937</v>
      </c>
      <c r="I93" s="17">
        <f t="shared" si="1"/>
        <v>0</v>
      </c>
      <c r="J93" s="17">
        <v>0</v>
      </c>
      <c r="K93" s="17" t="s">
        <v>62</v>
      </c>
      <c r="L93" s="17">
        <v>2.286</v>
      </c>
      <c r="M93" s="17">
        <v>6.97</v>
      </c>
      <c r="N93" s="17">
        <v>32.78</v>
      </c>
      <c r="O93" s="17">
        <v>1</v>
      </c>
      <c r="P93" s="18">
        <v>5661</v>
      </c>
      <c r="Q93" s="18">
        <v>739</v>
      </c>
      <c r="R93" s="17">
        <v>129296769</v>
      </c>
      <c r="S93" s="17">
        <v>888595</v>
      </c>
      <c r="T93" s="17">
        <v>183409</v>
      </c>
      <c r="U93" s="18" t="s">
        <v>62</v>
      </c>
      <c r="V93" s="18">
        <v>1.74</v>
      </c>
      <c r="W93" s="18" t="s">
        <v>62</v>
      </c>
      <c r="X93" s="18" t="s">
        <v>62</v>
      </c>
      <c r="Y93" s="18" t="s">
        <v>62</v>
      </c>
      <c r="Z93" s="21">
        <v>110980292</v>
      </c>
      <c r="AA93" s="21">
        <v>5330088</v>
      </c>
      <c r="AB93" s="21">
        <v>284561200</v>
      </c>
      <c r="AC93" s="21">
        <v>77376316</v>
      </c>
      <c r="AD93" s="21">
        <v>0</v>
      </c>
      <c r="AE93" s="21">
        <v>16700.439999999999</v>
      </c>
      <c r="AF93" s="23">
        <v>11</v>
      </c>
      <c r="AG93" s="23">
        <v>59</v>
      </c>
      <c r="AH93" s="23">
        <v>5207370</v>
      </c>
      <c r="AI93" s="23">
        <v>874</v>
      </c>
      <c r="AJ93" s="24">
        <v>10.9493701959557</v>
      </c>
      <c r="AK93" s="25">
        <v>95.65</v>
      </c>
      <c r="AL93" s="26">
        <v>11</v>
      </c>
      <c r="AM93" s="26">
        <v>57</v>
      </c>
      <c r="AN93" s="26">
        <v>667419</v>
      </c>
      <c r="AO93" s="26">
        <v>5935</v>
      </c>
      <c r="AP93" s="27">
        <v>9.2039601807362299</v>
      </c>
      <c r="AQ93" s="28">
        <v>546.23</v>
      </c>
      <c r="AR93" s="29">
        <v>10</v>
      </c>
      <c r="AS93" s="29">
        <v>44</v>
      </c>
      <c r="AT93" s="29">
        <v>27857</v>
      </c>
      <c r="AU93" s="29">
        <v>145323</v>
      </c>
      <c r="AV93" s="29">
        <v>6.87029660799673</v>
      </c>
      <c r="AW93" s="29">
        <v>9984.1200000000008</v>
      </c>
    </row>
    <row r="94" spans="1:49" s="30" customFormat="1" x14ac:dyDescent="0.35">
      <c r="A94" s="17">
        <v>2009</v>
      </c>
      <c r="B94" s="32" t="s">
        <v>139</v>
      </c>
      <c r="C94" s="13" t="s">
        <v>140</v>
      </c>
      <c r="D94" s="14" t="s">
        <v>166</v>
      </c>
      <c r="E94" s="15">
        <v>50936.601641859408</v>
      </c>
      <c r="F94" s="15">
        <v>645206.69999999995</v>
      </c>
      <c r="G94" s="17">
        <v>8</v>
      </c>
      <c r="H94" s="16">
        <v>12666858</v>
      </c>
      <c r="I94" s="17">
        <f t="shared" si="1"/>
        <v>0</v>
      </c>
      <c r="J94" s="17">
        <v>1</v>
      </c>
      <c r="K94" s="17">
        <v>43.33</v>
      </c>
      <c r="L94" s="17">
        <v>2.141</v>
      </c>
      <c r="M94" s="17">
        <v>3.94</v>
      </c>
      <c r="N94" s="17">
        <v>45.86</v>
      </c>
      <c r="O94" s="17">
        <v>1</v>
      </c>
      <c r="P94" s="18">
        <v>5864</v>
      </c>
      <c r="Q94" s="18">
        <v>532</v>
      </c>
      <c r="R94" s="17">
        <v>116621094</v>
      </c>
      <c r="S94" s="17">
        <v>584624</v>
      </c>
      <c r="T94" s="17">
        <v>120366</v>
      </c>
      <c r="U94" s="18" t="s">
        <v>62</v>
      </c>
      <c r="V94" s="18">
        <v>2.29</v>
      </c>
      <c r="W94" s="18" t="s">
        <v>62</v>
      </c>
      <c r="X94" s="18" t="s">
        <v>62</v>
      </c>
      <c r="Y94" s="18" t="s">
        <v>62</v>
      </c>
      <c r="Z94" s="21">
        <v>97610596</v>
      </c>
      <c r="AA94" s="21">
        <v>3400726</v>
      </c>
      <c r="AB94" s="21">
        <v>418361582</v>
      </c>
      <c r="AC94" s="21">
        <v>77327686</v>
      </c>
      <c r="AD94" s="21">
        <v>0</v>
      </c>
      <c r="AE94" s="21">
        <v>13938.02</v>
      </c>
      <c r="AF94" s="23">
        <v>11</v>
      </c>
      <c r="AG94" s="23">
        <v>59</v>
      </c>
      <c r="AH94" s="23">
        <v>5235331</v>
      </c>
      <c r="AI94" s="23">
        <v>842</v>
      </c>
      <c r="AJ94" s="24">
        <v>11.65</v>
      </c>
      <c r="AK94" s="31">
        <v>98.09</v>
      </c>
      <c r="AL94" s="26">
        <v>11</v>
      </c>
      <c r="AM94" s="26">
        <v>57</v>
      </c>
      <c r="AN94" s="26">
        <v>679215</v>
      </c>
      <c r="AO94" s="26">
        <v>5694</v>
      </c>
      <c r="AP94" s="27">
        <v>9.5399999999999991</v>
      </c>
      <c r="AQ94" s="28">
        <v>543.37</v>
      </c>
      <c r="AR94" s="29">
        <v>10</v>
      </c>
      <c r="AS94" s="29">
        <v>45</v>
      </c>
      <c r="AT94" s="29">
        <v>27412</v>
      </c>
      <c r="AU94" s="29">
        <v>132399</v>
      </c>
      <c r="AV94" s="29">
        <v>7.21</v>
      </c>
      <c r="AW94" s="29">
        <v>9541.18</v>
      </c>
    </row>
    <row r="95" spans="1:49" s="30" customFormat="1" x14ac:dyDescent="0.35">
      <c r="A95" s="12">
        <v>2016</v>
      </c>
      <c r="B95" s="12" t="s">
        <v>158</v>
      </c>
      <c r="C95" s="13" t="s">
        <v>159</v>
      </c>
      <c r="D95" s="14" t="s">
        <v>167</v>
      </c>
      <c r="E95" s="15">
        <v>54824.244892208459</v>
      </c>
      <c r="F95" s="15">
        <v>638157.5</v>
      </c>
      <c r="G95" s="12">
        <v>5</v>
      </c>
      <c r="H95" s="16">
        <v>11640060</v>
      </c>
      <c r="I95" s="17">
        <f t="shared" si="1"/>
        <v>0</v>
      </c>
      <c r="J95" s="17">
        <v>1</v>
      </c>
      <c r="K95" s="17">
        <v>40.39</v>
      </c>
      <c r="L95" s="17">
        <v>1.702</v>
      </c>
      <c r="M95" s="17">
        <v>2.52</v>
      </c>
      <c r="N95" s="17">
        <v>42.43</v>
      </c>
      <c r="O95" s="17">
        <v>1</v>
      </c>
      <c r="P95" s="18">
        <v>5238</v>
      </c>
      <c r="Q95" s="18">
        <v>1044</v>
      </c>
      <c r="R95" s="17">
        <v>81618408</v>
      </c>
      <c r="S95" s="17">
        <v>130825</v>
      </c>
      <c r="T95" s="17">
        <v>64932</v>
      </c>
      <c r="U95" s="18" t="s">
        <v>62</v>
      </c>
      <c r="V95" s="18" t="s">
        <v>62</v>
      </c>
      <c r="W95" s="18" t="s">
        <v>62</v>
      </c>
      <c r="X95" s="18">
        <v>2.23</v>
      </c>
      <c r="Y95" s="18">
        <v>0.68</v>
      </c>
      <c r="Z95" s="21">
        <v>58159174</v>
      </c>
      <c r="AA95" s="21">
        <v>5162976</v>
      </c>
      <c r="AB95" s="21">
        <v>421036766</v>
      </c>
      <c r="AC95" s="21">
        <v>16817386</v>
      </c>
      <c r="AD95" s="21">
        <v>0</v>
      </c>
      <c r="AE95" s="21">
        <v>7046</v>
      </c>
      <c r="AF95" s="22">
        <v>6</v>
      </c>
      <c r="AG95" s="22">
        <v>59</v>
      </c>
      <c r="AH95" s="23">
        <v>4911597</v>
      </c>
      <c r="AI95" s="23">
        <v>891.15857000000005</v>
      </c>
      <c r="AJ95" s="24">
        <v>12.472801</v>
      </c>
      <c r="AK95" s="25">
        <v>111.15243</v>
      </c>
      <c r="AL95" s="26">
        <v>6</v>
      </c>
      <c r="AM95" s="26">
        <v>58</v>
      </c>
      <c r="AN95" s="26">
        <v>623730</v>
      </c>
      <c r="AO95" s="26">
        <v>6378.5972000000002</v>
      </c>
      <c r="AP95" s="27">
        <v>9.9745366000000004</v>
      </c>
      <c r="AQ95" s="28">
        <v>636.23550999999998</v>
      </c>
      <c r="AR95" s="29">
        <v>7</v>
      </c>
      <c r="AS95" s="29">
        <v>51</v>
      </c>
      <c r="AT95" s="29">
        <v>19095</v>
      </c>
      <c r="AU95" s="29">
        <v>219475.84</v>
      </c>
      <c r="AV95" s="29">
        <v>6.9764904999999997</v>
      </c>
      <c r="AW95" s="29">
        <v>15311.710999999999</v>
      </c>
    </row>
    <row r="96" spans="1:49" s="30" customFormat="1" x14ac:dyDescent="0.35">
      <c r="A96" s="12">
        <v>2015</v>
      </c>
      <c r="B96" s="12" t="s">
        <v>158</v>
      </c>
      <c r="C96" s="13" t="s">
        <v>159</v>
      </c>
      <c r="D96" s="14" t="s">
        <v>168</v>
      </c>
      <c r="E96" s="15">
        <v>54487.836545473081</v>
      </c>
      <c r="F96" s="15">
        <v>633274.80000000005</v>
      </c>
      <c r="G96" s="12">
        <v>4.9000000000000004</v>
      </c>
      <c r="H96" s="16">
        <v>11622315</v>
      </c>
      <c r="I96" s="17">
        <f t="shared" si="1"/>
        <v>0</v>
      </c>
      <c r="J96" s="17">
        <v>1</v>
      </c>
      <c r="K96" s="17">
        <v>42.6</v>
      </c>
      <c r="L96" s="17">
        <v>1.8220000000000001</v>
      </c>
      <c r="M96" s="17">
        <v>2.62</v>
      </c>
      <c r="N96" s="17">
        <v>44.13</v>
      </c>
      <c r="O96" s="17">
        <v>1</v>
      </c>
      <c r="P96" s="18">
        <v>5674</v>
      </c>
      <c r="Q96" s="18">
        <v>792</v>
      </c>
      <c r="R96" s="17">
        <v>83722399</v>
      </c>
      <c r="S96" s="17">
        <v>213937</v>
      </c>
      <c r="T96" s="17">
        <v>76070</v>
      </c>
      <c r="U96" s="18" t="s">
        <v>62</v>
      </c>
      <c r="V96" s="18">
        <v>2.12</v>
      </c>
      <c r="W96" s="18">
        <v>13.54</v>
      </c>
      <c r="X96" s="18">
        <v>2.2799999999999998</v>
      </c>
      <c r="Y96" s="18" t="s">
        <v>62</v>
      </c>
      <c r="Z96" s="21">
        <v>61152824</v>
      </c>
      <c r="AA96" s="21">
        <v>5575978</v>
      </c>
      <c r="AB96" s="21">
        <v>416796124</v>
      </c>
      <c r="AC96" s="21">
        <v>17376736</v>
      </c>
      <c r="AD96" s="21">
        <v>0</v>
      </c>
      <c r="AE96" s="21">
        <v>19200</v>
      </c>
      <c r="AF96" s="22">
        <v>6</v>
      </c>
      <c r="AG96" s="22">
        <v>58</v>
      </c>
      <c r="AH96" s="23">
        <v>4892916</v>
      </c>
      <c r="AI96" s="23">
        <v>876.99839999999995</v>
      </c>
      <c r="AJ96" s="24">
        <v>12.798971999999999</v>
      </c>
      <c r="AK96" s="25">
        <v>112.24678</v>
      </c>
      <c r="AL96" s="26">
        <v>6</v>
      </c>
      <c r="AM96" s="26">
        <v>58</v>
      </c>
      <c r="AN96" s="26">
        <v>620810</v>
      </c>
      <c r="AO96" s="26">
        <v>6325.5964999999997</v>
      </c>
      <c r="AP96" s="27">
        <v>10.065340000000001</v>
      </c>
      <c r="AQ96" s="28">
        <v>636.69282999999996</v>
      </c>
      <c r="AR96" s="29">
        <v>7</v>
      </c>
      <c r="AS96" s="29">
        <v>51</v>
      </c>
      <c r="AT96" s="29">
        <v>19151</v>
      </c>
      <c r="AU96" s="29">
        <v>219991.45</v>
      </c>
      <c r="AV96" s="29">
        <v>7.0193231999999997</v>
      </c>
      <c r="AW96" s="29">
        <v>15441.911</v>
      </c>
    </row>
    <row r="97" spans="1:49" s="30" customFormat="1" x14ac:dyDescent="0.35">
      <c r="A97" s="17">
        <v>2006</v>
      </c>
      <c r="B97" s="13" t="s">
        <v>139</v>
      </c>
      <c r="C97" s="13" t="s">
        <v>140</v>
      </c>
      <c r="D97" s="14" t="s">
        <v>169</v>
      </c>
      <c r="E97" s="15">
        <v>50083.88346429076</v>
      </c>
      <c r="F97" s="15">
        <v>626589.9</v>
      </c>
      <c r="G97" s="17">
        <v>4.5999999999999996</v>
      </c>
      <c r="H97" s="16">
        <v>12510809</v>
      </c>
      <c r="I97" s="17">
        <f t="shared" si="1"/>
        <v>0</v>
      </c>
      <c r="J97" s="17">
        <v>0</v>
      </c>
      <c r="K97" s="17" t="s">
        <v>62</v>
      </c>
      <c r="L97" s="17">
        <v>2.137</v>
      </c>
      <c r="M97" s="17">
        <v>6.73</v>
      </c>
      <c r="N97" s="17">
        <v>18.61</v>
      </c>
      <c r="O97" s="17">
        <v>1</v>
      </c>
      <c r="P97" s="18">
        <v>5190</v>
      </c>
      <c r="Q97" s="18">
        <v>700</v>
      </c>
      <c r="R97" s="17">
        <v>127266307</v>
      </c>
      <c r="S97" s="17">
        <v>839057</v>
      </c>
      <c r="T97" s="17">
        <v>175956</v>
      </c>
      <c r="U97" s="18" t="s">
        <v>62</v>
      </c>
      <c r="V97" s="18">
        <v>1.71</v>
      </c>
      <c r="W97" s="18" t="s">
        <v>62</v>
      </c>
      <c r="X97" s="18" t="s">
        <v>62</v>
      </c>
      <c r="Y97" s="18" t="s">
        <v>62</v>
      </c>
      <c r="Z97" s="21">
        <v>111628459.06</v>
      </c>
      <c r="AA97" s="21">
        <v>4323966.4000000004</v>
      </c>
      <c r="AB97" s="21">
        <v>202399107.29999998</v>
      </c>
      <c r="AC97" s="21">
        <v>75297632</v>
      </c>
      <c r="AD97" s="21">
        <v>0</v>
      </c>
      <c r="AE97" s="21">
        <v>16716.97</v>
      </c>
      <c r="AF97" s="23">
        <v>11</v>
      </c>
      <c r="AG97" s="23">
        <v>59</v>
      </c>
      <c r="AH97" s="23">
        <v>5190697</v>
      </c>
      <c r="AI97" s="23">
        <v>831.45733286557345</v>
      </c>
      <c r="AJ97" s="24">
        <v>10.347522481943804</v>
      </c>
      <c r="AK97" s="25">
        <v>86.035234446035531</v>
      </c>
      <c r="AL97" s="26">
        <v>11</v>
      </c>
      <c r="AM97" s="26">
        <v>57</v>
      </c>
      <c r="AN97" s="26">
        <v>665763</v>
      </c>
      <c r="AO97" s="26">
        <v>5710.6870863455406</v>
      </c>
      <c r="AP97" s="27">
        <v>8.9448677514714436</v>
      </c>
      <c r="AQ97" s="28">
        <v>510.81340757396646</v>
      </c>
      <c r="AR97" s="29">
        <v>10</v>
      </c>
      <c r="AS97" s="29">
        <v>44</v>
      </c>
      <c r="AT97" s="29">
        <v>28272</v>
      </c>
      <c r="AU97" s="29">
        <v>141248.08408790792</v>
      </c>
      <c r="AV97" s="29">
        <v>6.6338045245458144</v>
      </c>
      <c r="AW97" s="29">
        <v>9370.1217930579114</v>
      </c>
    </row>
    <row r="98" spans="1:49" s="30" customFormat="1" x14ac:dyDescent="0.35">
      <c r="A98" s="12">
        <v>2014</v>
      </c>
      <c r="B98" s="12" t="s">
        <v>158</v>
      </c>
      <c r="C98" s="13" t="s">
        <v>159</v>
      </c>
      <c r="D98" s="14" t="s">
        <v>170</v>
      </c>
      <c r="E98" s="15">
        <v>53846.505768757066</v>
      </c>
      <c r="F98" s="15">
        <v>624973.4</v>
      </c>
      <c r="G98" s="12">
        <v>5.8</v>
      </c>
      <c r="H98" s="16">
        <v>11606573</v>
      </c>
      <c r="I98" s="17">
        <f t="shared" si="1"/>
        <v>0</v>
      </c>
      <c r="J98" s="17">
        <v>1</v>
      </c>
      <c r="K98" s="17">
        <v>45.67</v>
      </c>
      <c r="L98" s="17">
        <v>3.117</v>
      </c>
      <c r="M98" s="17">
        <v>4.37</v>
      </c>
      <c r="N98" s="17">
        <v>46.16</v>
      </c>
      <c r="O98" s="17">
        <v>1</v>
      </c>
      <c r="P98" s="18">
        <v>6450</v>
      </c>
      <c r="Q98" s="18">
        <v>643</v>
      </c>
      <c r="R98" s="17">
        <v>98650334</v>
      </c>
      <c r="S98" s="17">
        <v>322153</v>
      </c>
      <c r="T98" s="17">
        <v>95541</v>
      </c>
      <c r="U98" s="18" t="s">
        <v>62</v>
      </c>
      <c r="V98" s="18">
        <v>2.16</v>
      </c>
      <c r="W98" s="18" t="s">
        <v>62</v>
      </c>
      <c r="X98" s="18" t="s">
        <v>62</v>
      </c>
      <c r="Y98" s="18">
        <v>0.77</v>
      </c>
      <c r="Z98" s="21">
        <v>76971294</v>
      </c>
      <c r="AA98" s="21">
        <v>5355770</v>
      </c>
      <c r="AB98" s="21">
        <v>349317598</v>
      </c>
      <c r="AC98" s="21">
        <v>16284440</v>
      </c>
      <c r="AD98" s="21">
        <v>0</v>
      </c>
      <c r="AE98" s="21">
        <v>23183</v>
      </c>
      <c r="AF98" s="22">
        <v>6</v>
      </c>
      <c r="AG98" s="22">
        <v>58</v>
      </c>
      <c r="AH98" s="23">
        <v>4882159</v>
      </c>
      <c r="AI98" s="23">
        <v>901.31460000000004</v>
      </c>
      <c r="AJ98" s="24">
        <v>12.49553</v>
      </c>
      <c r="AK98" s="25">
        <v>112.62403</v>
      </c>
      <c r="AL98" s="26">
        <v>6</v>
      </c>
      <c r="AM98" s="26">
        <v>58</v>
      </c>
      <c r="AN98" s="26">
        <v>619293</v>
      </c>
      <c r="AO98" s="26">
        <v>6325.0343999999996</v>
      </c>
      <c r="AP98" s="27">
        <v>9.8251942999999997</v>
      </c>
      <c r="AQ98" s="28">
        <v>621.44691999999998</v>
      </c>
      <c r="AR98" s="29">
        <v>7</v>
      </c>
      <c r="AS98" s="29">
        <v>51</v>
      </c>
      <c r="AT98" s="29">
        <v>19209</v>
      </c>
      <c r="AU98" s="29">
        <v>220509.7</v>
      </c>
      <c r="AV98" s="29">
        <v>6.7695615</v>
      </c>
      <c r="AW98" s="29">
        <v>14927.54</v>
      </c>
    </row>
    <row r="99" spans="1:49" s="30" customFormat="1" x14ac:dyDescent="0.35">
      <c r="A99" s="12">
        <v>2019</v>
      </c>
      <c r="B99" s="12" t="s">
        <v>171</v>
      </c>
      <c r="C99" s="13" t="s">
        <v>172</v>
      </c>
      <c r="D99" s="14" t="s">
        <v>173</v>
      </c>
      <c r="E99" s="15">
        <v>58410.917555668886</v>
      </c>
      <c r="F99" s="15">
        <v>620792.4</v>
      </c>
      <c r="G99" s="12" t="s">
        <v>62</v>
      </c>
      <c r="H99" s="16">
        <v>10628020</v>
      </c>
      <c r="I99" s="17">
        <f t="shared" si="1"/>
        <v>1</v>
      </c>
      <c r="J99" s="17">
        <v>0</v>
      </c>
      <c r="K99" s="17">
        <v>38.520000000000003</v>
      </c>
      <c r="L99" s="17">
        <v>2.4489999999999998</v>
      </c>
      <c r="M99" s="17">
        <v>2.56</v>
      </c>
      <c r="N99" s="17">
        <v>35.590000000000003</v>
      </c>
      <c r="O99" s="17">
        <v>0</v>
      </c>
      <c r="P99" s="18">
        <v>2457</v>
      </c>
      <c r="Q99" s="18">
        <v>2095</v>
      </c>
      <c r="R99" s="17">
        <v>51074113</v>
      </c>
      <c r="S99" s="17">
        <v>47937</v>
      </c>
      <c r="T99" s="17">
        <v>39603</v>
      </c>
      <c r="U99" s="18" t="s">
        <v>62</v>
      </c>
      <c r="V99" s="18" t="s">
        <v>62</v>
      </c>
      <c r="W99" s="18">
        <v>14.98</v>
      </c>
      <c r="X99" s="18" t="s">
        <v>62</v>
      </c>
      <c r="Y99" s="18">
        <v>0.77</v>
      </c>
      <c r="Z99" s="21">
        <v>27181278</v>
      </c>
      <c r="AA99" s="21">
        <v>708628</v>
      </c>
      <c r="AB99" s="21">
        <v>860467980</v>
      </c>
      <c r="AC99" s="21">
        <v>33591181</v>
      </c>
      <c r="AD99" s="21">
        <v>0</v>
      </c>
      <c r="AE99" s="21">
        <v>0</v>
      </c>
      <c r="AF99" s="22">
        <v>1</v>
      </c>
      <c r="AG99" s="22">
        <v>94</v>
      </c>
      <c r="AH99" s="23">
        <v>4411521</v>
      </c>
      <c r="AI99" s="23">
        <v>1121</v>
      </c>
      <c r="AJ99" s="24">
        <v>11.76</v>
      </c>
      <c r="AK99" s="25">
        <v>131.84</v>
      </c>
      <c r="AL99" s="26">
        <v>1</v>
      </c>
      <c r="AM99" s="26">
        <v>94</v>
      </c>
      <c r="AN99" s="26">
        <v>585573</v>
      </c>
      <c r="AO99" s="26">
        <v>6747</v>
      </c>
      <c r="AP99" s="27">
        <v>10.02</v>
      </c>
      <c r="AQ99" s="28">
        <v>676.25</v>
      </c>
      <c r="AR99" s="29">
        <v>1</v>
      </c>
      <c r="AS99" s="29">
        <v>74</v>
      </c>
      <c r="AT99" s="29">
        <v>23539</v>
      </c>
      <c r="AU99" s="29">
        <v>114679.84</v>
      </c>
      <c r="AV99" s="29">
        <v>6.1707789000000002</v>
      </c>
      <c r="AW99" s="29">
        <v>7076.6391000000003</v>
      </c>
    </row>
    <row r="100" spans="1:49" s="30" customFormat="1" x14ac:dyDescent="0.35">
      <c r="A100" s="12">
        <v>2019</v>
      </c>
      <c r="B100" s="12" t="s">
        <v>174</v>
      </c>
      <c r="C100" s="13" t="s">
        <v>175</v>
      </c>
      <c r="D100" s="14" t="s">
        <v>176</v>
      </c>
      <c r="E100" s="15">
        <v>69406.455194529277</v>
      </c>
      <c r="F100" s="15">
        <v>617110.69999999995</v>
      </c>
      <c r="G100" s="12" t="s">
        <v>62</v>
      </c>
      <c r="H100" s="16">
        <v>8891258</v>
      </c>
      <c r="I100" s="17">
        <f t="shared" si="1"/>
        <v>0</v>
      </c>
      <c r="J100" s="17">
        <v>2</v>
      </c>
      <c r="K100" s="17">
        <v>38.520000000000003</v>
      </c>
      <c r="L100" s="17">
        <v>2.4489999999999998</v>
      </c>
      <c r="M100" s="17">
        <v>2.56</v>
      </c>
      <c r="N100" s="17">
        <v>35.590000000000003</v>
      </c>
      <c r="O100" s="17">
        <v>1</v>
      </c>
      <c r="P100" s="18">
        <v>5090</v>
      </c>
      <c r="Q100" s="18">
        <v>1024</v>
      </c>
      <c r="R100" s="17">
        <v>18868591</v>
      </c>
      <c r="S100" s="17">
        <v>2712</v>
      </c>
      <c r="T100" s="17">
        <v>10191</v>
      </c>
      <c r="U100" s="18" t="s">
        <v>62</v>
      </c>
      <c r="V100" s="18">
        <v>3.07</v>
      </c>
      <c r="W100" s="18">
        <v>14.06</v>
      </c>
      <c r="X100" s="18" t="s">
        <v>62</v>
      </c>
      <c r="Y100" s="18" t="s">
        <v>62</v>
      </c>
      <c r="Z100" s="21">
        <v>880082</v>
      </c>
      <c r="AA100" s="21">
        <v>306298</v>
      </c>
      <c r="AB100" s="21">
        <v>555590448</v>
      </c>
      <c r="AC100" s="21">
        <v>26637324</v>
      </c>
      <c r="AD100" s="21">
        <v>0</v>
      </c>
      <c r="AE100" s="21">
        <v>2238</v>
      </c>
      <c r="AF100" s="22">
        <v>4</v>
      </c>
      <c r="AG100" s="22">
        <v>12</v>
      </c>
      <c r="AH100" s="23">
        <v>3596834</v>
      </c>
      <c r="AI100" s="23">
        <v>663</v>
      </c>
      <c r="AJ100" s="24">
        <v>15.85</v>
      </c>
      <c r="AK100" s="25">
        <v>105.07</v>
      </c>
      <c r="AL100" s="26">
        <v>4</v>
      </c>
      <c r="AM100" s="26">
        <v>12</v>
      </c>
      <c r="AN100" s="26">
        <v>523796</v>
      </c>
      <c r="AO100" s="26">
        <v>6048</v>
      </c>
      <c r="AP100" s="27">
        <v>12.23</v>
      </c>
      <c r="AQ100" s="28">
        <v>739.88</v>
      </c>
      <c r="AR100" s="29">
        <v>4</v>
      </c>
      <c r="AS100" s="29">
        <v>6</v>
      </c>
      <c r="AT100" s="29">
        <v>11781</v>
      </c>
      <c r="AU100" s="29">
        <v>49444.466</v>
      </c>
      <c r="AV100" s="29">
        <v>10.158823</v>
      </c>
      <c r="AW100" s="29">
        <v>5022.9755999999998</v>
      </c>
    </row>
    <row r="101" spans="1:49" s="30" customFormat="1" x14ac:dyDescent="0.35">
      <c r="A101" s="12">
        <v>2018</v>
      </c>
      <c r="B101" s="12" t="s">
        <v>174</v>
      </c>
      <c r="C101" s="13" t="s">
        <v>175</v>
      </c>
      <c r="D101" s="14" t="s">
        <v>177</v>
      </c>
      <c r="E101" s="15">
        <v>68253.556956857661</v>
      </c>
      <c r="F101" s="15">
        <v>606892.19999999995</v>
      </c>
      <c r="G101" s="12">
        <v>4.0999999999999996</v>
      </c>
      <c r="H101" s="16">
        <v>8891730</v>
      </c>
      <c r="I101" s="17">
        <f t="shared" si="1"/>
        <v>0</v>
      </c>
      <c r="J101" s="17">
        <v>2</v>
      </c>
      <c r="K101" s="17">
        <v>39.08</v>
      </c>
      <c r="L101" s="17">
        <v>2.6</v>
      </c>
      <c r="M101" s="17">
        <v>3.15</v>
      </c>
      <c r="N101" s="17">
        <v>38.81</v>
      </c>
      <c r="O101" s="17">
        <v>1</v>
      </c>
      <c r="P101" s="18">
        <v>5192</v>
      </c>
      <c r="Q101" s="18">
        <v>1077</v>
      </c>
      <c r="R101" s="17">
        <v>18911748</v>
      </c>
      <c r="S101" s="17">
        <v>3070</v>
      </c>
      <c r="T101" s="17">
        <v>10073</v>
      </c>
      <c r="U101" s="18" t="s">
        <v>62</v>
      </c>
      <c r="V101" s="18">
        <v>3.51</v>
      </c>
      <c r="W101" s="18">
        <v>15.58</v>
      </c>
      <c r="X101" s="18">
        <v>3.07</v>
      </c>
      <c r="Y101" s="18">
        <v>0.71</v>
      </c>
      <c r="Z101" s="21">
        <v>1007664</v>
      </c>
      <c r="AA101" s="21">
        <v>1006302</v>
      </c>
      <c r="AB101" s="21">
        <v>540557398</v>
      </c>
      <c r="AC101" s="21">
        <v>31982106</v>
      </c>
      <c r="AD101" s="21">
        <v>0</v>
      </c>
      <c r="AE101" s="21">
        <v>2194</v>
      </c>
      <c r="AF101" s="22">
        <v>4</v>
      </c>
      <c r="AG101" s="22">
        <v>17</v>
      </c>
      <c r="AH101" s="23">
        <v>3568044</v>
      </c>
      <c r="AI101" s="23">
        <v>690</v>
      </c>
      <c r="AJ101" s="24">
        <v>15.41</v>
      </c>
      <c r="AK101" s="25">
        <v>106.28</v>
      </c>
      <c r="AL101" s="26">
        <v>4</v>
      </c>
      <c r="AM101" s="26">
        <v>8</v>
      </c>
      <c r="AN101" s="26">
        <v>521429</v>
      </c>
      <c r="AO101" s="26">
        <v>6202.0373</v>
      </c>
      <c r="AP101" s="27">
        <v>12.206493</v>
      </c>
      <c r="AQ101" s="28">
        <v>757.05121999999994</v>
      </c>
      <c r="AR101" s="29">
        <v>4</v>
      </c>
      <c r="AS101" s="29">
        <v>6</v>
      </c>
      <c r="AT101" s="29">
        <v>11877</v>
      </c>
      <c r="AU101" s="29">
        <v>51704</v>
      </c>
      <c r="AV101" s="29">
        <v>10.07</v>
      </c>
      <c r="AW101" s="29">
        <v>5205.67</v>
      </c>
    </row>
    <row r="102" spans="1:49" s="30" customFormat="1" x14ac:dyDescent="0.35">
      <c r="A102" s="12">
        <v>2013</v>
      </c>
      <c r="B102" s="12" t="s">
        <v>158</v>
      </c>
      <c r="C102" s="13" t="s">
        <v>159</v>
      </c>
      <c r="D102" s="14" t="s">
        <v>178</v>
      </c>
      <c r="E102" s="15">
        <v>52078.880854516683</v>
      </c>
      <c r="F102" s="15">
        <v>603057.4</v>
      </c>
      <c r="G102" s="12">
        <v>7.5</v>
      </c>
      <c r="H102" s="16">
        <v>11579692</v>
      </c>
      <c r="I102" s="17">
        <f t="shared" si="1"/>
        <v>0</v>
      </c>
      <c r="J102" s="17">
        <v>1</v>
      </c>
      <c r="K102" s="17">
        <v>45.02</v>
      </c>
      <c r="L102" s="17">
        <v>3.4830000000000001</v>
      </c>
      <c r="M102" s="17">
        <v>3.73</v>
      </c>
      <c r="N102" s="17">
        <v>51.99</v>
      </c>
      <c r="O102" s="17">
        <v>1</v>
      </c>
      <c r="P102" s="18">
        <v>5903</v>
      </c>
      <c r="Q102" s="18">
        <v>718</v>
      </c>
      <c r="R102" s="17">
        <v>102465700</v>
      </c>
      <c r="S102" s="17">
        <v>314683</v>
      </c>
      <c r="T102" s="17">
        <v>93005</v>
      </c>
      <c r="U102" s="18" t="s">
        <v>62</v>
      </c>
      <c r="V102" s="18">
        <v>2.25</v>
      </c>
      <c r="W102" s="18">
        <v>22.88</v>
      </c>
      <c r="X102" s="18">
        <v>3.82</v>
      </c>
      <c r="Y102" s="18" t="s">
        <v>62</v>
      </c>
      <c r="Z102" s="21">
        <v>81376244</v>
      </c>
      <c r="AA102" s="21">
        <v>6165892.5700000003</v>
      </c>
      <c r="AB102" s="21">
        <v>323726478</v>
      </c>
      <c r="AC102" s="21">
        <v>16121250</v>
      </c>
      <c r="AD102" s="21">
        <v>0</v>
      </c>
      <c r="AE102" s="21">
        <v>23564.499999999996</v>
      </c>
      <c r="AF102" s="22">
        <v>6</v>
      </c>
      <c r="AG102" s="22">
        <v>59</v>
      </c>
      <c r="AH102" s="23">
        <v>4875346</v>
      </c>
      <c r="AI102" s="23">
        <v>891.52806999999996</v>
      </c>
      <c r="AJ102" s="24">
        <v>12.010218999999999</v>
      </c>
      <c r="AK102" s="25">
        <v>107.07447999999999</v>
      </c>
      <c r="AL102" s="26">
        <v>6</v>
      </c>
      <c r="AM102" s="26">
        <v>59</v>
      </c>
      <c r="AN102" s="26">
        <v>613964</v>
      </c>
      <c r="AO102" s="26">
        <v>6341.0150000000003</v>
      </c>
      <c r="AP102" s="27">
        <v>9.3486227999999993</v>
      </c>
      <c r="AQ102" s="28">
        <v>592.79756999999995</v>
      </c>
      <c r="AR102" s="29">
        <v>7</v>
      </c>
      <c r="AS102" s="29">
        <v>51</v>
      </c>
      <c r="AT102" s="29">
        <v>19360</v>
      </c>
      <c r="AU102" s="29">
        <v>221190.65</v>
      </c>
      <c r="AV102" s="29">
        <v>6.2203058000000002</v>
      </c>
      <c r="AW102" s="29">
        <v>13758.735000000001</v>
      </c>
    </row>
    <row r="103" spans="1:49" s="30" customFormat="1" x14ac:dyDescent="0.35">
      <c r="A103" s="12">
        <v>2020</v>
      </c>
      <c r="B103" s="12" t="s">
        <v>171</v>
      </c>
      <c r="C103" s="13" t="s">
        <v>172</v>
      </c>
      <c r="D103" s="14" t="s">
        <v>179</v>
      </c>
      <c r="E103" s="15">
        <v>56314.588101232068</v>
      </c>
      <c r="F103" s="15">
        <v>602321.80000000005</v>
      </c>
      <c r="G103" s="12" t="s">
        <v>62</v>
      </c>
      <c r="H103" s="16">
        <v>10695662</v>
      </c>
      <c r="I103" s="17">
        <f t="shared" si="1"/>
        <v>1</v>
      </c>
      <c r="J103" s="17">
        <v>0</v>
      </c>
      <c r="K103" s="17">
        <v>36.130000000000003</v>
      </c>
      <c r="L103" s="17">
        <v>1.891</v>
      </c>
      <c r="M103" s="17">
        <v>2.0299999999999998</v>
      </c>
      <c r="N103" s="17">
        <v>33.270000000000003</v>
      </c>
      <c r="O103" s="17">
        <v>0</v>
      </c>
      <c r="P103" s="18">
        <v>2403</v>
      </c>
      <c r="Q103" s="18">
        <v>1786</v>
      </c>
      <c r="R103" s="17">
        <v>39864830</v>
      </c>
      <c r="S103" s="17">
        <v>42227</v>
      </c>
      <c r="T103" s="17">
        <v>32310</v>
      </c>
      <c r="U103" s="18" t="s">
        <v>62</v>
      </c>
      <c r="V103" s="18" t="s">
        <v>62</v>
      </c>
      <c r="W103" s="18" t="s">
        <v>62</v>
      </c>
      <c r="X103" s="18">
        <v>2.3199999999999998</v>
      </c>
      <c r="Y103" s="18" t="s">
        <v>62</v>
      </c>
      <c r="Z103" s="21">
        <v>14754986</v>
      </c>
      <c r="AA103" s="21">
        <v>626170</v>
      </c>
      <c r="AB103" s="21">
        <v>861409010</v>
      </c>
      <c r="AC103" s="21">
        <v>0</v>
      </c>
      <c r="AD103" s="21">
        <v>0</v>
      </c>
      <c r="AE103" s="21">
        <v>0</v>
      </c>
      <c r="AF103" s="22">
        <v>1</v>
      </c>
      <c r="AG103" s="22">
        <v>1</v>
      </c>
      <c r="AH103" s="23">
        <v>4487431</v>
      </c>
      <c r="AI103" s="23">
        <v>1081.1732</v>
      </c>
      <c r="AJ103" s="24">
        <v>12.01619</v>
      </c>
      <c r="AK103" s="25">
        <v>129.91582</v>
      </c>
      <c r="AL103" s="26">
        <v>1</v>
      </c>
      <c r="AM103" s="26">
        <v>57</v>
      </c>
      <c r="AN103" s="26">
        <v>592220</v>
      </c>
      <c r="AO103" s="26">
        <v>6233.8220000000001</v>
      </c>
      <c r="AP103" s="27">
        <v>10.081496</v>
      </c>
      <c r="AQ103" s="28">
        <v>628.46249</v>
      </c>
      <c r="AR103" s="29">
        <v>1</v>
      </c>
      <c r="AS103" s="29">
        <v>44</v>
      </c>
      <c r="AT103" s="29">
        <v>23822</v>
      </c>
      <c r="AU103" s="29">
        <v>107770.56</v>
      </c>
      <c r="AV103" s="29">
        <v>5.7692966999999999</v>
      </c>
      <c r="AW103" s="29">
        <v>6217.6035000000002</v>
      </c>
    </row>
    <row r="104" spans="1:49" s="30" customFormat="1" x14ac:dyDescent="0.35">
      <c r="A104" s="12">
        <v>2018</v>
      </c>
      <c r="B104" s="12" t="s">
        <v>171</v>
      </c>
      <c r="C104" s="13" t="s">
        <v>172</v>
      </c>
      <c r="D104" s="14" t="s">
        <v>180</v>
      </c>
      <c r="E104" s="15">
        <v>57126.388234145539</v>
      </c>
      <c r="F104" s="15">
        <v>600934.69999999995</v>
      </c>
      <c r="G104" s="12">
        <v>3.9</v>
      </c>
      <c r="H104" s="16">
        <v>10519389</v>
      </c>
      <c r="I104" s="17">
        <f t="shared" si="1"/>
        <v>1</v>
      </c>
      <c r="J104" s="17">
        <v>0</v>
      </c>
      <c r="K104" s="17">
        <v>39.08</v>
      </c>
      <c r="L104" s="17">
        <v>2.6</v>
      </c>
      <c r="M104" s="17">
        <v>3.15</v>
      </c>
      <c r="N104" s="17">
        <v>38.81</v>
      </c>
      <c r="O104" s="17">
        <v>0</v>
      </c>
      <c r="P104" s="18">
        <v>2798</v>
      </c>
      <c r="Q104" s="18">
        <v>1999</v>
      </c>
      <c r="R104" s="17">
        <v>54803367</v>
      </c>
      <c r="S104" s="17">
        <v>48010</v>
      </c>
      <c r="T104" s="17">
        <v>42989</v>
      </c>
      <c r="U104" s="18" t="s">
        <v>62</v>
      </c>
      <c r="V104" s="18">
        <v>2.75</v>
      </c>
      <c r="W104" s="18" t="s">
        <v>62</v>
      </c>
      <c r="X104" s="18">
        <v>3.9</v>
      </c>
      <c r="Y104" s="18">
        <v>0.79</v>
      </c>
      <c r="Z104" s="21">
        <v>33991900</v>
      </c>
      <c r="AA104" s="21">
        <v>1346880</v>
      </c>
      <c r="AB104" s="21">
        <v>753759318</v>
      </c>
      <c r="AC104" s="21">
        <v>34362676</v>
      </c>
      <c r="AD104" s="21">
        <v>0</v>
      </c>
      <c r="AE104" s="21">
        <v>0</v>
      </c>
      <c r="AF104" s="22">
        <v>1</v>
      </c>
      <c r="AG104" s="22">
        <v>75</v>
      </c>
      <c r="AH104" s="23">
        <v>4354021</v>
      </c>
      <c r="AI104" s="23">
        <v>1142</v>
      </c>
      <c r="AJ104" s="24">
        <v>11.47</v>
      </c>
      <c r="AK104" s="25">
        <v>131.05000000000001</v>
      </c>
      <c r="AL104" s="26">
        <v>1</v>
      </c>
      <c r="AM104" s="26">
        <v>74</v>
      </c>
      <c r="AN104" s="26">
        <v>579468</v>
      </c>
      <c r="AO104" s="26">
        <v>6803.8953000000001</v>
      </c>
      <c r="AP104" s="27">
        <v>9.7926593999999998</v>
      </c>
      <c r="AQ104" s="28">
        <v>666.28228999999999</v>
      </c>
      <c r="AR104" s="29">
        <v>1</v>
      </c>
      <c r="AS104" s="29">
        <v>61</v>
      </c>
      <c r="AT104" s="29">
        <v>23065</v>
      </c>
      <c r="AU104" s="29">
        <v>118129</v>
      </c>
      <c r="AV104" s="29">
        <v>6</v>
      </c>
      <c r="AW104" s="29">
        <v>7092.92</v>
      </c>
    </row>
    <row r="105" spans="1:49" s="30" customFormat="1" x14ac:dyDescent="0.35">
      <c r="A105" s="12">
        <v>2020</v>
      </c>
      <c r="B105" s="12" t="s">
        <v>174</v>
      </c>
      <c r="C105" s="13" t="s">
        <v>175</v>
      </c>
      <c r="D105" s="14" t="s">
        <v>181</v>
      </c>
      <c r="E105" s="15">
        <v>67031.969715493949</v>
      </c>
      <c r="F105" s="15">
        <v>595973.4</v>
      </c>
      <c r="G105" s="12" t="s">
        <v>62</v>
      </c>
      <c r="H105" s="16">
        <v>8890883</v>
      </c>
      <c r="I105" s="17">
        <f t="shared" si="1"/>
        <v>0</v>
      </c>
      <c r="J105" s="17">
        <v>2</v>
      </c>
      <c r="K105" s="17">
        <v>36.130000000000003</v>
      </c>
      <c r="L105" s="17">
        <v>1.891</v>
      </c>
      <c r="M105" s="17">
        <v>2.0299999999999998</v>
      </c>
      <c r="N105" s="17">
        <v>33.270000000000003</v>
      </c>
      <c r="O105" s="17">
        <v>1</v>
      </c>
      <c r="P105" s="18">
        <v>4615</v>
      </c>
      <c r="Q105" s="18">
        <v>1025</v>
      </c>
      <c r="R105" s="17">
        <v>14902051</v>
      </c>
      <c r="S105" s="17">
        <v>2507</v>
      </c>
      <c r="T105" s="17">
        <v>8624</v>
      </c>
      <c r="U105" s="18" t="s">
        <v>62</v>
      </c>
      <c r="V105" s="18" t="s">
        <v>62</v>
      </c>
      <c r="W105" s="18" t="s">
        <v>62</v>
      </c>
      <c r="X105" s="18">
        <v>1.79</v>
      </c>
      <c r="Y105" s="18" t="s">
        <v>62</v>
      </c>
      <c r="Z105" s="21">
        <v>804334</v>
      </c>
      <c r="AA105" s="21">
        <v>140544</v>
      </c>
      <c r="AB105" s="21">
        <v>422966568</v>
      </c>
      <c r="AC105" s="21">
        <v>0</v>
      </c>
      <c r="AD105" s="21">
        <v>0</v>
      </c>
      <c r="AE105" s="21">
        <v>2040</v>
      </c>
      <c r="AF105" s="22">
        <v>1</v>
      </c>
      <c r="AG105" s="22">
        <v>1</v>
      </c>
      <c r="AH105" s="23">
        <v>3618587</v>
      </c>
      <c r="AI105" s="23">
        <v>683.43566999999996</v>
      </c>
      <c r="AJ105" s="24">
        <v>16.028494999999999</v>
      </c>
      <c r="AK105" s="25">
        <v>109.54445</v>
      </c>
      <c r="AL105" s="26">
        <v>4</v>
      </c>
      <c r="AM105" s="26">
        <v>5</v>
      </c>
      <c r="AN105" s="26">
        <v>526725</v>
      </c>
      <c r="AO105" s="26">
        <v>5587.2951999999996</v>
      </c>
      <c r="AP105" s="27">
        <v>12.347841000000001</v>
      </c>
      <c r="AQ105" s="28">
        <v>689.91034000000002</v>
      </c>
      <c r="AR105" s="29">
        <v>4</v>
      </c>
      <c r="AS105" s="29">
        <v>5</v>
      </c>
      <c r="AT105" s="29">
        <v>11629</v>
      </c>
      <c r="AU105" s="29">
        <v>48265.665000000001</v>
      </c>
      <c r="AV105" s="29">
        <v>10.007474</v>
      </c>
      <c r="AW105" s="29">
        <v>4830.1737999999996</v>
      </c>
    </row>
    <row r="106" spans="1:49" s="30" customFormat="1" x14ac:dyDescent="0.35">
      <c r="A106" s="12">
        <v>2020</v>
      </c>
      <c r="B106" s="12" t="s">
        <v>182</v>
      </c>
      <c r="C106" s="13" t="s">
        <v>183</v>
      </c>
      <c r="D106" s="14" t="s">
        <v>184</v>
      </c>
      <c r="E106" s="15">
        <v>76891.359491371812</v>
      </c>
      <c r="F106" s="15">
        <v>590401</v>
      </c>
      <c r="G106" s="12" t="s">
        <v>62</v>
      </c>
      <c r="H106" s="16">
        <v>7678379</v>
      </c>
      <c r="I106" s="17">
        <f t="shared" si="1"/>
        <v>0</v>
      </c>
      <c r="J106" s="17">
        <v>1</v>
      </c>
      <c r="K106" s="17">
        <v>36.130000000000003</v>
      </c>
      <c r="L106" s="17">
        <v>1.891</v>
      </c>
      <c r="M106" s="17">
        <v>2.0299999999999998</v>
      </c>
      <c r="N106" s="17">
        <v>33.270000000000003</v>
      </c>
      <c r="O106" s="17">
        <v>0</v>
      </c>
      <c r="P106" s="18">
        <v>5416</v>
      </c>
      <c r="Q106" s="18">
        <v>183</v>
      </c>
      <c r="R106" s="17">
        <v>11999083</v>
      </c>
      <c r="S106" s="17">
        <v>12634</v>
      </c>
      <c r="T106" s="17">
        <v>12968</v>
      </c>
      <c r="U106" s="18" t="s">
        <v>62</v>
      </c>
      <c r="V106" s="18" t="s">
        <v>62</v>
      </c>
      <c r="W106" s="18" t="s">
        <v>62</v>
      </c>
      <c r="X106" s="18">
        <v>2.86</v>
      </c>
      <c r="Y106" s="18" t="s">
        <v>62</v>
      </c>
      <c r="Z106" s="21">
        <v>6967906</v>
      </c>
      <c r="AA106" s="21">
        <v>62458</v>
      </c>
      <c r="AB106" s="21">
        <v>195272558</v>
      </c>
      <c r="AC106" s="21">
        <v>0</v>
      </c>
      <c r="AD106" s="21">
        <v>0</v>
      </c>
      <c r="AE106" s="21">
        <v>3366</v>
      </c>
      <c r="AF106" s="22">
        <v>1</v>
      </c>
      <c r="AG106" s="22">
        <v>1</v>
      </c>
      <c r="AH106" s="23">
        <v>3168238</v>
      </c>
      <c r="AI106" s="23">
        <v>969.4873</v>
      </c>
      <c r="AJ106" s="24">
        <v>9.8736350999999996</v>
      </c>
      <c r="AK106" s="25">
        <v>95.723637999999994</v>
      </c>
      <c r="AL106" s="26">
        <v>3</v>
      </c>
      <c r="AM106" s="26">
        <v>38</v>
      </c>
      <c r="AN106" s="26">
        <v>389802</v>
      </c>
      <c r="AO106" s="26">
        <v>5837.8809000000001</v>
      </c>
      <c r="AP106" s="27">
        <v>8.9223087000000003</v>
      </c>
      <c r="AQ106" s="28">
        <v>520.87375999999995</v>
      </c>
      <c r="AR106" s="29">
        <v>3</v>
      </c>
      <c r="AS106" s="29">
        <v>34</v>
      </c>
      <c r="AT106" s="29">
        <v>26741</v>
      </c>
      <c r="AU106" s="29">
        <v>69936.881999999998</v>
      </c>
      <c r="AV106" s="29">
        <v>5.0807916000000004</v>
      </c>
      <c r="AW106" s="29">
        <v>3553.3472000000002</v>
      </c>
    </row>
    <row r="107" spans="1:49" s="30" customFormat="1" x14ac:dyDescent="0.35">
      <c r="A107" s="12">
        <v>2017</v>
      </c>
      <c r="B107" s="12" t="s">
        <v>174</v>
      </c>
      <c r="C107" s="13" t="s">
        <v>175</v>
      </c>
      <c r="D107" s="14" t="s">
        <v>185</v>
      </c>
      <c r="E107" s="15">
        <v>66390.294849983911</v>
      </c>
      <c r="F107" s="15">
        <v>590086.69999999995</v>
      </c>
      <c r="G107" s="12">
        <v>4.5999999999999996</v>
      </c>
      <c r="H107" s="16">
        <v>8888147</v>
      </c>
      <c r="I107" s="17">
        <f t="shared" si="1"/>
        <v>0</v>
      </c>
      <c r="J107" s="17">
        <v>2</v>
      </c>
      <c r="K107" s="17">
        <v>39.08</v>
      </c>
      <c r="L107" s="17">
        <v>2.23</v>
      </c>
      <c r="M107" s="17">
        <v>2.99</v>
      </c>
      <c r="N107" s="17">
        <v>38.799999999999997</v>
      </c>
      <c r="O107" s="17">
        <v>1</v>
      </c>
      <c r="P107" s="18">
        <v>4777</v>
      </c>
      <c r="Q107" s="18">
        <v>834</v>
      </c>
      <c r="R107" s="17">
        <v>18135686</v>
      </c>
      <c r="S107" s="17">
        <v>2858</v>
      </c>
      <c r="T107" s="17">
        <v>9752</v>
      </c>
      <c r="U107" s="18" t="s">
        <v>62</v>
      </c>
      <c r="V107" s="18">
        <v>3.17</v>
      </c>
      <c r="W107" s="18">
        <v>13.96</v>
      </c>
      <c r="X107" s="18" t="s">
        <v>62</v>
      </c>
      <c r="Y107" s="18">
        <v>0.73</v>
      </c>
      <c r="Z107" s="21">
        <v>1026174</v>
      </c>
      <c r="AA107" s="21">
        <v>324116</v>
      </c>
      <c r="AB107" s="21">
        <v>525319324</v>
      </c>
      <c r="AC107" s="21">
        <v>34032698</v>
      </c>
      <c r="AD107" s="21">
        <v>0</v>
      </c>
      <c r="AE107" s="21">
        <v>2270</v>
      </c>
      <c r="AF107" s="22">
        <v>4</v>
      </c>
      <c r="AG107" s="22">
        <v>8</v>
      </c>
      <c r="AH107" s="23">
        <v>3536087</v>
      </c>
      <c r="AI107" s="23">
        <v>654.25140999999996</v>
      </c>
      <c r="AJ107" s="24">
        <v>15.647696</v>
      </c>
      <c r="AK107" s="25">
        <v>102.37527</v>
      </c>
      <c r="AL107" s="26">
        <v>4</v>
      </c>
      <c r="AM107" s="26">
        <v>8</v>
      </c>
      <c r="AN107" s="26">
        <v>517404</v>
      </c>
      <c r="AO107" s="26">
        <v>6115.6922999999997</v>
      </c>
      <c r="AP107" s="27">
        <v>12.280495999999999</v>
      </c>
      <c r="AQ107" s="28">
        <v>751.03737000000001</v>
      </c>
      <c r="AR107" s="29">
        <v>4</v>
      </c>
      <c r="AS107" s="29">
        <v>6</v>
      </c>
      <c r="AT107" s="29">
        <v>11773</v>
      </c>
      <c r="AU107" s="29">
        <v>51976.358</v>
      </c>
      <c r="AV107" s="29">
        <v>10.116745999999999</v>
      </c>
      <c r="AW107" s="29">
        <v>5258.3163000000004</v>
      </c>
    </row>
    <row r="108" spans="1:49" s="30" customFormat="1" x14ac:dyDescent="0.35">
      <c r="A108" s="12">
        <v>2019</v>
      </c>
      <c r="B108" s="12" t="s">
        <v>182</v>
      </c>
      <c r="C108" s="13" t="s">
        <v>183</v>
      </c>
      <c r="D108" s="14" t="s">
        <v>186</v>
      </c>
      <c r="E108" s="15">
        <v>77348.11447928191</v>
      </c>
      <c r="F108" s="15">
        <v>588930.4</v>
      </c>
      <c r="G108" s="12" t="s">
        <v>62</v>
      </c>
      <c r="H108" s="16">
        <v>7614024</v>
      </c>
      <c r="I108" s="17">
        <f t="shared" si="1"/>
        <v>0</v>
      </c>
      <c r="J108" s="17">
        <v>1</v>
      </c>
      <c r="K108" s="17">
        <v>38.520000000000003</v>
      </c>
      <c r="L108" s="17">
        <v>2.4489999999999998</v>
      </c>
      <c r="M108" s="17">
        <v>2.56</v>
      </c>
      <c r="N108" s="17">
        <v>35.590000000000003</v>
      </c>
      <c r="O108" s="17">
        <v>0</v>
      </c>
      <c r="P108" s="18">
        <v>5750</v>
      </c>
      <c r="Q108" s="18">
        <v>185</v>
      </c>
      <c r="R108" s="17">
        <v>14627792</v>
      </c>
      <c r="S108" s="17">
        <v>18671</v>
      </c>
      <c r="T108" s="17">
        <v>16193</v>
      </c>
      <c r="U108" s="18" t="s">
        <v>62</v>
      </c>
      <c r="V108" s="18" t="s">
        <v>62</v>
      </c>
      <c r="W108" s="18" t="s">
        <v>62</v>
      </c>
      <c r="X108" s="18">
        <v>3.32</v>
      </c>
      <c r="Y108" s="18" t="s">
        <v>62</v>
      </c>
      <c r="Z108" s="21">
        <v>9621532</v>
      </c>
      <c r="AA108" s="21">
        <v>62974</v>
      </c>
      <c r="AB108" s="21">
        <v>217789892</v>
      </c>
      <c r="AC108" s="21">
        <v>8866499</v>
      </c>
      <c r="AD108" s="21">
        <v>0</v>
      </c>
      <c r="AE108" s="21">
        <v>3704</v>
      </c>
      <c r="AF108" s="22">
        <v>3</v>
      </c>
      <c r="AG108" s="22">
        <v>57</v>
      </c>
      <c r="AH108" s="23">
        <v>3126192</v>
      </c>
      <c r="AI108" s="23">
        <v>973</v>
      </c>
      <c r="AJ108" s="24">
        <v>9.7100000000000009</v>
      </c>
      <c r="AK108" s="25">
        <v>94.49</v>
      </c>
      <c r="AL108" s="26">
        <v>3</v>
      </c>
      <c r="AM108" s="26">
        <v>58</v>
      </c>
      <c r="AN108" s="26">
        <v>389147</v>
      </c>
      <c r="AO108" s="26">
        <v>6268</v>
      </c>
      <c r="AP108" s="27">
        <v>8.75</v>
      </c>
      <c r="AQ108" s="28">
        <v>548.5</v>
      </c>
      <c r="AR108" s="29">
        <v>3</v>
      </c>
      <c r="AS108" s="29">
        <v>43</v>
      </c>
      <c r="AT108" s="29">
        <v>26829</v>
      </c>
      <c r="AU108" s="29">
        <v>78186.145000000004</v>
      </c>
      <c r="AV108" s="29">
        <v>4.8043807000000003</v>
      </c>
      <c r="AW108" s="29">
        <v>3756.36</v>
      </c>
    </row>
    <row r="109" spans="1:49" s="30" customFormat="1" x14ac:dyDescent="0.35">
      <c r="A109" s="12">
        <v>2016</v>
      </c>
      <c r="B109" s="12" t="s">
        <v>174</v>
      </c>
      <c r="C109" s="13" t="s">
        <v>175</v>
      </c>
      <c r="D109" s="14" t="s">
        <v>187</v>
      </c>
      <c r="E109" s="15">
        <v>66157.000373242656</v>
      </c>
      <c r="F109" s="15">
        <v>587049.69999999995</v>
      </c>
      <c r="G109" s="12">
        <v>5</v>
      </c>
      <c r="H109" s="16">
        <v>8873584</v>
      </c>
      <c r="I109" s="17">
        <f t="shared" si="1"/>
        <v>0</v>
      </c>
      <c r="J109" s="17">
        <v>2</v>
      </c>
      <c r="K109" s="17">
        <v>40.39</v>
      </c>
      <c r="L109" s="17">
        <v>1.702</v>
      </c>
      <c r="M109" s="17">
        <v>2.52</v>
      </c>
      <c r="N109" s="17">
        <v>42.43</v>
      </c>
      <c r="O109" s="17">
        <v>1</v>
      </c>
      <c r="P109" s="18">
        <v>4842</v>
      </c>
      <c r="Q109" s="18">
        <v>1059</v>
      </c>
      <c r="R109" s="17">
        <v>21108016</v>
      </c>
      <c r="S109" s="17">
        <v>2818</v>
      </c>
      <c r="T109" s="17">
        <v>11696</v>
      </c>
      <c r="U109" s="18" t="s">
        <v>62</v>
      </c>
      <c r="V109" s="18" t="s">
        <v>62</v>
      </c>
      <c r="W109" s="18" t="s">
        <v>62</v>
      </c>
      <c r="X109" s="18">
        <v>2.12</v>
      </c>
      <c r="Y109" s="18">
        <v>0.69</v>
      </c>
      <c r="Z109" s="21">
        <v>1126784</v>
      </c>
      <c r="AA109" s="21">
        <v>320978</v>
      </c>
      <c r="AB109" s="21">
        <v>629409760</v>
      </c>
      <c r="AC109" s="21">
        <v>29885187</v>
      </c>
      <c r="AD109" s="21">
        <v>0</v>
      </c>
      <c r="AE109" s="21">
        <v>2144</v>
      </c>
      <c r="AF109" s="22">
        <v>4</v>
      </c>
      <c r="AG109" s="22">
        <v>18</v>
      </c>
      <c r="AH109" s="23">
        <v>3510141</v>
      </c>
      <c r="AI109" s="23">
        <v>690.63526999999999</v>
      </c>
      <c r="AJ109" s="24">
        <v>15.722448</v>
      </c>
      <c r="AK109" s="25">
        <v>108.58477000000001</v>
      </c>
      <c r="AL109" s="26">
        <v>4</v>
      </c>
      <c r="AM109" s="26">
        <v>8</v>
      </c>
      <c r="AN109" s="26">
        <v>514579</v>
      </c>
      <c r="AO109" s="26">
        <v>6262.7906999999996</v>
      </c>
      <c r="AP109" s="27">
        <v>12.257685</v>
      </c>
      <c r="AQ109" s="28">
        <v>767.67313999999999</v>
      </c>
      <c r="AR109" s="29">
        <v>4</v>
      </c>
      <c r="AS109" s="29">
        <v>6</v>
      </c>
      <c r="AT109" s="29">
        <v>11929</v>
      </c>
      <c r="AU109" s="29">
        <v>50947.76</v>
      </c>
      <c r="AV109" s="29">
        <v>10.161474999999999</v>
      </c>
      <c r="AW109" s="29">
        <v>5177.0439999999999</v>
      </c>
    </row>
    <row r="110" spans="1:49" s="30" customFormat="1" x14ac:dyDescent="0.35">
      <c r="A110" s="12">
        <v>2012</v>
      </c>
      <c r="B110" s="12" t="s">
        <v>158</v>
      </c>
      <c r="C110" s="13" t="s">
        <v>159</v>
      </c>
      <c r="D110" s="14" t="s">
        <v>188</v>
      </c>
      <c r="E110" s="15">
        <v>50778.492994225337</v>
      </c>
      <c r="F110" s="15">
        <v>586540.9</v>
      </c>
      <c r="G110" s="12">
        <v>7.4</v>
      </c>
      <c r="H110" s="16">
        <v>11550971</v>
      </c>
      <c r="I110" s="17">
        <f t="shared" si="1"/>
        <v>0</v>
      </c>
      <c r="J110" s="17">
        <v>1</v>
      </c>
      <c r="K110" s="17">
        <v>45.77</v>
      </c>
      <c r="L110" s="17">
        <v>3.58</v>
      </c>
      <c r="M110" s="17">
        <v>2.75</v>
      </c>
      <c r="N110" s="17">
        <v>54.99</v>
      </c>
      <c r="O110" s="17">
        <v>1</v>
      </c>
      <c r="P110" s="18">
        <v>4985</v>
      </c>
      <c r="Q110" s="18">
        <v>963</v>
      </c>
      <c r="R110" s="17">
        <v>95522904</v>
      </c>
      <c r="S110" s="17">
        <v>354795</v>
      </c>
      <c r="T110" s="17">
        <v>90986</v>
      </c>
      <c r="U110" s="18" t="s">
        <v>62</v>
      </c>
      <c r="V110" s="18" t="s">
        <v>62</v>
      </c>
      <c r="W110" s="18" t="s">
        <v>62</v>
      </c>
      <c r="X110" s="18" t="s">
        <v>62</v>
      </c>
      <c r="Y110" s="18" t="s">
        <v>62</v>
      </c>
      <c r="Z110" s="21">
        <v>74484086</v>
      </c>
      <c r="AA110" s="21">
        <v>5732542</v>
      </c>
      <c r="AB110" s="21">
        <v>347507372</v>
      </c>
      <c r="AC110" s="21">
        <v>17086998</v>
      </c>
      <c r="AD110" s="21">
        <v>0</v>
      </c>
      <c r="AE110" s="21">
        <v>27268</v>
      </c>
      <c r="AF110" s="22">
        <v>6</v>
      </c>
      <c r="AG110" s="22">
        <v>59</v>
      </c>
      <c r="AH110" s="23">
        <v>4869305</v>
      </c>
      <c r="AI110" s="23">
        <v>894.85338999999999</v>
      </c>
      <c r="AJ110" s="24">
        <v>11.758941999999999</v>
      </c>
      <c r="AK110" s="25">
        <v>105.22529</v>
      </c>
      <c r="AL110" s="26">
        <v>6</v>
      </c>
      <c r="AM110" s="26">
        <v>58</v>
      </c>
      <c r="AN110" s="26">
        <v>613259</v>
      </c>
      <c r="AO110" s="26">
        <v>6353.4714000000004</v>
      </c>
      <c r="AP110" s="27">
        <v>9.4718426999999998</v>
      </c>
      <c r="AQ110" s="28">
        <v>601.79080999999996</v>
      </c>
      <c r="AR110" s="29">
        <v>7</v>
      </c>
      <c r="AS110" s="29">
        <v>51</v>
      </c>
      <c r="AT110" s="29">
        <v>19602</v>
      </c>
      <c r="AU110" s="29">
        <v>226929.58</v>
      </c>
      <c r="AV110" s="29">
        <v>6.2352145999999999</v>
      </c>
      <c r="AW110" s="29">
        <v>14149.546</v>
      </c>
    </row>
    <row r="111" spans="1:49" s="30" customFormat="1" x14ac:dyDescent="0.35">
      <c r="A111" s="17">
        <v>2007</v>
      </c>
      <c r="B111" s="32" t="s">
        <v>158</v>
      </c>
      <c r="C111" s="13" t="s">
        <v>159</v>
      </c>
      <c r="D111" s="14" t="s">
        <v>189</v>
      </c>
      <c r="E111" s="15">
        <v>50902.537183704175</v>
      </c>
      <c r="F111" s="15">
        <v>585403</v>
      </c>
      <c r="G111" s="17">
        <v>5.6</v>
      </c>
      <c r="H111" s="16">
        <v>11500468</v>
      </c>
      <c r="I111" s="17">
        <f t="shared" si="1"/>
        <v>0</v>
      </c>
      <c r="J111" s="17">
        <v>0</v>
      </c>
      <c r="K111" s="17" t="s">
        <v>62</v>
      </c>
      <c r="L111" s="17">
        <v>2.286</v>
      </c>
      <c r="M111" s="17">
        <v>6.97</v>
      </c>
      <c r="N111" s="17">
        <v>32.78</v>
      </c>
      <c r="O111" s="17">
        <v>1</v>
      </c>
      <c r="P111" s="18">
        <v>5550</v>
      </c>
      <c r="Q111" s="18">
        <v>903</v>
      </c>
      <c r="R111" s="17">
        <v>131970371</v>
      </c>
      <c r="S111" s="17">
        <v>957943</v>
      </c>
      <c r="T111" s="17">
        <v>227035</v>
      </c>
      <c r="U111" s="18" t="s">
        <v>62</v>
      </c>
      <c r="V111" s="18" t="s">
        <v>62</v>
      </c>
      <c r="W111" s="18">
        <v>16.16</v>
      </c>
      <c r="X111" s="18" t="s">
        <v>62</v>
      </c>
      <c r="Y111" s="18">
        <v>0.41</v>
      </c>
      <c r="Z111" s="21">
        <v>119092072</v>
      </c>
      <c r="AA111" s="21">
        <v>4197256</v>
      </c>
      <c r="AB111" s="21">
        <v>69748288</v>
      </c>
      <c r="AC111" s="21">
        <v>15764049</v>
      </c>
      <c r="AD111" s="21">
        <v>0</v>
      </c>
      <c r="AE111" s="21">
        <v>3642.1000000000004</v>
      </c>
      <c r="AF111" s="23">
        <v>7</v>
      </c>
      <c r="AG111" s="23">
        <v>116</v>
      </c>
      <c r="AH111" s="23">
        <v>4894635</v>
      </c>
      <c r="AI111" s="23">
        <v>926</v>
      </c>
      <c r="AJ111" s="24">
        <v>9.5703546869111289</v>
      </c>
      <c r="AK111" s="25">
        <v>88.6</v>
      </c>
      <c r="AL111" s="26">
        <v>7</v>
      </c>
      <c r="AM111" s="26">
        <v>116</v>
      </c>
      <c r="AN111" s="26">
        <v>609250</v>
      </c>
      <c r="AO111" s="26">
        <v>6583</v>
      </c>
      <c r="AP111" s="27">
        <v>8.6745794260167397</v>
      </c>
      <c r="AQ111" s="28">
        <v>571.04999999999995</v>
      </c>
      <c r="AR111" s="29">
        <v>8</v>
      </c>
      <c r="AS111" s="29">
        <v>99</v>
      </c>
      <c r="AT111" s="29">
        <v>21346</v>
      </c>
      <c r="AU111" s="29">
        <v>231187</v>
      </c>
      <c r="AV111" s="29">
        <v>5.7634145768558493</v>
      </c>
      <c r="AW111" s="29">
        <v>13324.25</v>
      </c>
    </row>
    <row r="112" spans="1:49" s="30" customFormat="1" x14ac:dyDescent="0.35">
      <c r="A112" s="12">
        <v>2017</v>
      </c>
      <c r="B112" s="12" t="s">
        <v>171</v>
      </c>
      <c r="C112" s="13" t="s">
        <v>172</v>
      </c>
      <c r="D112" s="14" t="s">
        <v>190</v>
      </c>
      <c r="E112" s="15">
        <v>56018.197507523975</v>
      </c>
      <c r="F112" s="15">
        <v>583543.30000000005</v>
      </c>
      <c r="G112" s="12">
        <v>4.7</v>
      </c>
      <c r="H112" s="16">
        <v>10417031</v>
      </c>
      <c r="I112" s="17">
        <f t="shared" si="1"/>
        <v>1</v>
      </c>
      <c r="J112" s="17">
        <v>0</v>
      </c>
      <c r="K112" s="17">
        <v>39.08</v>
      </c>
      <c r="L112" s="17">
        <v>2.23</v>
      </c>
      <c r="M112" s="17">
        <v>2.99</v>
      </c>
      <c r="N112" s="17">
        <v>38.799999999999997</v>
      </c>
      <c r="O112" s="17">
        <v>0</v>
      </c>
      <c r="P112" s="18">
        <v>2265</v>
      </c>
      <c r="Q112" s="18">
        <v>1733</v>
      </c>
      <c r="R112" s="17">
        <v>54811055</v>
      </c>
      <c r="S112" s="17">
        <v>47604</v>
      </c>
      <c r="T112" s="17">
        <v>41504</v>
      </c>
      <c r="U112" s="18" t="s">
        <v>62</v>
      </c>
      <c r="V112" s="18" t="s">
        <v>62</v>
      </c>
      <c r="W112" s="18" t="s">
        <v>62</v>
      </c>
      <c r="X112" s="18" t="s">
        <v>62</v>
      </c>
      <c r="Y112" s="18" t="s">
        <v>62</v>
      </c>
      <c r="Z112" s="21">
        <v>33616776</v>
      </c>
      <c r="AA112" s="21">
        <v>817486</v>
      </c>
      <c r="AB112" s="21">
        <v>746592930</v>
      </c>
      <c r="AC112" s="21">
        <v>33708805</v>
      </c>
      <c r="AD112" s="21">
        <v>0</v>
      </c>
      <c r="AE112" s="21">
        <v>0</v>
      </c>
      <c r="AF112" s="22">
        <v>1</v>
      </c>
      <c r="AG112" s="22">
        <v>74</v>
      </c>
      <c r="AH112" s="23">
        <v>4296977</v>
      </c>
      <c r="AI112" s="23">
        <v>1062.2089000000001</v>
      </c>
      <c r="AJ112" s="24">
        <v>11.898180999999999</v>
      </c>
      <c r="AK112" s="25">
        <v>126.38354</v>
      </c>
      <c r="AL112" s="26">
        <v>1</v>
      </c>
      <c r="AM112" s="26">
        <v>74</v>
      </c>
      <c r="AN112" s="26">
        <v>572861</v>
      </c>
      <c r="AO112" s="26">
        <v>6730.1706000000004</v>
      </c>
      <c r="AP112" s="27">
        <v>10.087903000000001</v>
      </c>
      <c r="AQ112" s="28">
        <v>678.93307000000004</v>
      </c>
      <c r="AR112" s="29">
        <v>1</v>
      </c>
      <c r="AS112" s="29">
        <v>60</v>
      </c>
      <c r="AT112" s="29">
        <v>23108</v>
      </c>
      <c r="AU112" s="29">
        <v>116304.21</v>
      </c>
      <c r="AV112" s="29">
        <v>5.9584215</v>
      </c>
      <c r="AW112" s="29">
        <v>6929.8948</v>
      </c>
    </row>
    <row r="113" spans="1:49" s="30" customFormat="1" x14ac:dyDescent="0.35">
      <c r="A113" s="17">
        <v>2006</v>
      </c>
      <c r="B113" s="13" t="s">
        <v>158</v>
      </c>
      <c r="C113" s="13" t="s">
        <v>159</v>
      </c>
      <c r="D113" s="14" t="s">
        <v>191</v>
      </c>
      <c r="E113" s="15">
        <v>50747.042146156506</v>
      </c>
      <c r="F113" s="15">
        <v>582637.6</v>
      </c>
      <c r="G113" s="17">
        <v>5.4</v>
      </c>
      <c r="H113" s="16">
        <v>11481213</v>
      </c>
      <c r="I113" s="17">
        <f t="shared" si="1"/>
        <v>0</v>
      </c>
      <c r="J113" s="17">
        <v>0</v>
      </c>
      <c r="K113" s="17" t="s">
        <v>62</v>
      </c>
      <c r="L113" s="17">
        <v>2.137</v>
      </c>
      <c r="M113" s="17">
        <v>6.73</v>
      </c>
      <c r="N113" s="17">
        <v>18.61</v>
      </c>
      <c r="O113" s="17">
        <v>1</v>
      </c>
      <c r="P113" s="18">
        <v>5229</v>
      </c>
      <c r="Q113" s="18">
        <v>736</v>
      </c>
      <c r="R113" s="17">
        <v>130568196</v>
      </c>
      <c r="S113" s="17">
        <v>969940</v>
      </c>
      <c r="T113" s="17">
        <v>224317</v>
      </c>
      <c r="U113" s="18" t="s">
        <v>62</v>
      </c>
      <c r="V113" s="18" t="s">
        <v>62</v>
      </c>
      <c r="W113" s="18">
        <v>11.72</v>
      </c>
      <c r="X113" s="18" t="s">
        <v>62</v>
      </c>
      <c r="Y113" s="18">
        <v>0.39</v>
      </c>
      <c r="Z113" s="21">
        <v>117482419.64</v>
      </c>
      <c r="AA113" s="21">
        <v>4871324.0599999996</v>
      </c>
      <c r="AB113" s="21">
        <v>41503427.560000002</v>
      </c>
      <c r="AC113" s="21">
        <v>16846939</v>
      </c>
      <c r="AD113" s="21">
        <v>0</v>
      </c>
      <c r="AE113" s="21">
        <v>4301.07</v>
      </c>
      <c r="AF113" s="23">
        <v>7</v>
      </c>
      <c r="AG113" s="23">
        <v>116</v>
      </c>
      <c r="AH113" s="23">
        <v>4892005</v>
      </c>
      <c r="AI113" s="23">
        <v>875.15636908247905</v>
      </c>
      <c r="AJ113" s="24">
        <v>9.344512546434828</v>
      </c>
      <c r="AK113" s="25">
        <v>81.779096709835756</v>
      </c>
      <c r="AL113" s="26">
        <v>7</v>
      </c>
      <c r="AM113" s="26">
        <v>116</v>
      </c>
      <c r="AN113" s="26">
        <v>605189</v>
      </c>
      <c r="AO113" s="26">
        <v>6353.4840631053503</v>
      </c>
      <c r="AP113" s="27">
        <v>8.4372791537814482</v>
      </c>
      <c r="AQ113" s="28">
        <v>536.06118639521424</v>
      </c>
      <c r="AR113" s="29">
        <v>8</v>
      </c>
      <c r="AS113" s="29">
        <v>99</v>
      </c>
      <c r="AT113" s="29">
        <v>21537</v>
      </c>
      <c r="AU113" s="29">
        <v>216175.58542663016</v>
      </c>
      <c r="AV113" s="29">
        <v>5.6075912053498165</v>
      </c>
      <c r="AW113" s="29">
        <v>12122.243116497193</v>
      </c>
    </row>
    <row r="114" spans="1:49" s="30" customFormat="1" x14ac:dyDescent="0.35">
      <c r="A114" s="12">
        <v>2015</v>
      </c>
      <c r="B114" s="12" t="s">
        <v>174</v>
      </c>
      <c r="C114" s="13" t="s">
        <v>175</v>
      </c>
      <c r="D114" s="14" t="s">
        <v>192</v>
      </c>
      <c r="E114" s="15">
        <v>65546.161172233857</v>
      </c>
      <c r="F114" s="15">
        <v>581414.9</v>
      </c>
      <c r="G114" s="12">
        <v>5.8</v>
      </c>
      <c r="H114" s="16">
        <v>8870312</v>
      </c>
      <c r="I114" s="17">
        <f t="shared" si="1"/>
        <v>0</v>
      </c>
      <c r="J114" s="17">
        <v>1</v>
      </c>
      <c r="K114" s="17">
        <v>42.6</v>
      </c>
      <c r="L114" s="17">
        <v>1.8220000000000001</v>
      </c>
      <c r="M114" s="17">
        <v>2.62</v>
      </c>
      <c r="N114" s="17">
        <v>44.13</v>
      </c>
      <c r="O114" s="17">
        <v>1</v>
      </c>
      <c r="P114" s="18">
        <v>5185</v>
      </c>
      <c r="Q114" s="18">
        <v>1006</v>
      </c>
      <c r="R114" s="17">
        <v>19427201</v>
      </c>
      <c r="S114" s="17">
        <v>3326</v>
      </c>
      <c r="T114" s="17">
        <v>11754</v>
      </c>
      <c r="U114" s="18" t="s">
        <v>62</v>
      </c>
      <c r="V114" s="18">
        <v>3.82</v>
      </c>
      <c r="W114" s="18">
        <v>14.7</v>
      </c>
      <c r="X114" s="18" t="s">
        <v>62</v>
      </c>
      <c r="Y114" s="18" t="s">
        <v>62</v>
      </c>
      <c r="Z114" s="21">
        <v>1506538</v>
      </c>
      <c r="AA114" s="21">
        <v>1059266</v>
      </c>
      <c r="AB114" s="21">
        <v>551127516</v>
      </c>
      <c r="AC114" s="21">
        <v>33261760</v>
      </c>
      <c r="AD114" s="21">
        <v>0</v>
      </c>
      <c r="AE114" s="21">
        <v>5184</v>
      </c>
      <c r="AF114" s="22">
        <v>4</v>
      </c>
      <c r="AG114" s="22">
        <v>8</v>
      </c>
      <c r="AH114" s="23">
        <v>3489111</v>
      </c>
      <c r="AI114" s="23">
        <v>696.02932999999996</v>
      </c>
      <c r="AJ114" s="24">
        <v>15.809570000000001</v>
      </c>
      <c r="AK114" s="25">
        <v>110.03924000000001</v>
      </c>
      <c r="AL114" s="26">
        <v>4</v>
      </c>
      <c r="AM114" s="26">
        <v>8</v>
      </c>
      <c r="AN114" s="26">
        <v>512894</v>
      </c>
      <c r="AO114" s="26">
        <v>6291.5420000000004</v>
      </c>
      <c r="AP114" s="27">
        <v>12.789346999999999</v>
      </c>
      <c r="AQ114" s="28">
        <v>804.64712999999995</v>
      </c>
      <c r="AR114" s="29">
        <v>4</v>
      </c>
      <c r="AS114" s="29">
        <v>6</v>
      </c>
      <c r="AT114" s="29">
        <v>12191</v>
      </c>
      <c r="AU114" s="29">
        <v>50039.633000000002</v>
      </c>
      <c r="AV114" s="29">
        <v>10.64129</v>
      </c>
      <c r="AW114" s="29">
        <v>5324.8626000000004</v>
      </c>
    </row>
    <row r="115" spans="1:49" s="30" customFormat="1" x14ac:dyDescent="0.35">
      <c r="A115" s="17">
        <v>2008</v>
      </c>
      <c r="B115" s="32" t="s">
        <v>158</v>
      </c>
      <c r="C115" s="13" t="s">
        <v>159</v>
      </c>
      <c r="D115" s="14" t="s">
        <v>193</v>
      </c>
      <c r="E115" s="15">
        <v>50401.154420201623</v>
      </c>
      <c r="F115" s="15">
        <v>580389</v>
      </c>
      <c r="G115" s="17">
        <v>6.4</v>
      </c>
      <c r="H115" s="16">
        <v>11515391</v>
      </c>
      <c r="I115" s="17">
        <f t="shared" si="1"/>
        <v>0</v>
      </c>
      <c r="J115" s="17">
        <v>0</v>
      </c>
      <c r="K115" s="17">
        <v>40.69</v>
      </c>
      <c r="L115" s="17">
        <v>2.9830000000000001</v>
      </c>
      <c r="M115" s="17">
        <v>8.86</v>
      </c>
      <c r="N115" s="17">
        <v>45.88</v>
      </c>
      <c r="O115" s="17">
        <v>1</v>
      </c>
      <c r="P115" s="18">
        <v>5997</v>
      </c>
      <c r="Q115" s="18">
        <v>728</v>
      </c>
      <c r="R115" s="17">
        <v>129060820</v>
      </c>
      <c r="S115" s="17">
        <v>724847</v>
      </c>
      <c r="T115" s="17">
        <v>222086</v>
      </c>
      <c r="U115" s="18" t="s">
        <v>62</v>
      </c>
      <c r="V115" s="18" t="s">
        <v>62</v>
      </c>
      <c r="W115" s="18">
        <v>20.65</v>
      </c>
      <c r="X115" s="18" t="s">
        <v>62</v>
      </c>
      <c r="Y115" s="18">
        <v>0.48</v>
      </c>
      <c r="Z115" s="21">
        <v>118100658</v>
      </c>
      <c r="AA115" s="21">
        <v>4989790</v>
      </c>
      <c r="AB115" s="21">
        <v>42520684</v>
      </c>
      <c r="AC115" s="21">
        <v>17513878</v>
      </c>
      <c r="AD115" s="21">
        <v>0</v>
      </c>
      <c r="AE115" s="21">
        <v>3447.83</v>
      </c>
      <c r="AF115" s="23">
        <v>7</v>
      </c>
      <c r="AG115" s="23">
        <v>116</v>
      </c>
      <c r="AH115" s="23">
        <v>4891891</v>
      </c>
      <c r="AI115" s="23">
        <v>910</v>
      </c>
      <c r="AJ115" s="24">
        <v>10.056528480423895</v>
      </c>
      <c r="AK115" s="25">
        <v>91.5</v>
      </c>
      <c r="AL115" s="26">
        <v>7</v>
      </c>
      <c r="AM115" s="26">
        <v>116</v>
      </c>
      <c r="AN115" s="26">
        <v>612492</v>
      </c>
      <c r="AO115" s="26">
        <v>6437</v>
      </c>
      <c r="AP115" s="27">
        <v>9.2241075246266444</v>
      </c>
      <c r="AQ115" s="28">
        <v>593.74</v>
      </c>
      <c r="AR115" s="29">
        <v>8</v>
      </c>
      <c r="AS115" s="29">
        <v>99</v>
      </c>
      <c r="AT115" s="29">
        <v>21201</v>
      </c>
      <c r="AU115" s="29">
        <v>230416</v>
      </c>
      <c r="AV115" s="29">
        <v>6.1899191456131772</v>
      </c>
      <c r="AW115" s="29">
        <v>14262.56</v>
      </c>
    </row>
    <row r="116" spans="1:49" s="30" customFormat="1" x14ac:dyDescent="0.35">
      <c r="A116" s="12">
        <v>2010</v>
      </c>
      <c r="B116" s="12" t="s">
        <v>158</v>
      </c>
      <c r="C116" s="13" t="s">
        <v>159</v>
      </c>
      <c r="D116" s="14" t="s">
        <v>194</v>
      </c>
      <c r="E116" s="15">
        <v>48859.897903270772</v>
      </c>
      <c r="F116" s="15">
        <v>563816.30000000005</v>
      </c>
      <c r="G116" s="12">
        <v>10.3</v>
      </c>
      <c r="H116" s="16">
        <v>11539449</v>
      </c>
      <c r="I116" s="17">
        <f t="shared" si="1"/>
        <v>0</v>
      </c>
      <c r="J116" s="17">
        <v>1</v>
      </c>
      <c r="K116" s="17">
        <v>44.27</v>
      </c>
      <c r="L116" s="17">
        <v>2.7050000000000001</v>
      </c>
      <c r="M116" s="17">
        <v>4.37</v>
      </c>
      <c r="N116" s="17">
        <v>49.29</v>
      </c>
      <c r="O116" s="17">
        <v>1</v>
      </c>
      <c r="P116" s="18">
        <v>5867</v>
      </c>
      <c r="Q116" s="18">
        <v>1000</v>
      </c>
      <c r="R116" s="17">
        <v>121963840</v>
      </c>
      <c r="S116" s="17">
        <v>610245</v>
      </c>
      <c r="T116" s="17">
        <v>122434</v>
      </c>
      <c r="U116" s="18" t="s">
        <v>62</v>
      </c>
      <c r="V116" s="18" t="s">
        <v>62</v>
      </c>
      <c r="W116" s="18">
        <v>16.75</v>
      </c>
      <c r="X116" s="18" t="s">
        <v>62</v>
      </c>
      <c r="Y116" s="18" t="s">
        <v>62</v>
      </c>
      <c r="Z116" s="21">
        <v>106305244</v>
      </c>
      <c r="AA116" s="21">
        <v>5086316</v>
      </c>
      <c r="AB116" s="21">
        <v>112936876</v>
      </c>
      <c r="AC116" s="21">
        <v>15804803</v>
      </c>
      <c r="AD116" s="21">
        <v>0</v>
      </c>
      <c r="AE116" s="21">
        <v>3179.7299999999996</v>
      </c>
      <c r="AF116" s="22">
        <v>7</v>
      </c>
      <c r="AG116" s="22">
        <v>116</v>
      </c>
      <c r="AH116" s="23">
        <v>4877229</v>
      </c>
      <c r="AI116" s="23">
        <v>931</v>
      </c>
      <c r="AJ116" s="24">
        <v>11.32</v>
      </c>
      <c r="AK116" s="31">
        <v>105.33</v>
      </c>
      <c r="AL116" s="26">
        <v>7</v>
      </c>
      <c r="AM116" s="26">
        <v>116</v>
      </c>
      <c r="AN116" s="26">
        <v>612974</v>
      </c>
      <c r="AO116" s="26">
        <v>6325</v>
      </c>
      <c r="AP116" s="27">
        <v>9.73</v>
      </c>
      <c r="AQ116" s="28">
        <v>615.73</v>
      </c>
      <c r="AR116" s="29">
        <v>8</v>
      </c>
      <c r="AS116" s="29">
        <v>96</v>
      </c>
      <c r="AT116" s="29">
        <v>20693</v>
      </c>
      <c r="AU116" s="29">
        <v>213878</v>
      </c>
      <c r="AV116" s="29">
        <v>6.4</v>
      </c>
      <c r="AW116" s="29">
        <v>13682.61</v>
      </c>
    </row>
    <row r="117" spans="1:49" s="30" customFormat="1" x14ac:dyDescent="0.35">
      <c r="A117" s="12">
        <v>2011</v>
      </c>
      <c r="B117" s="12" t="s">
        <v>158</v>
      </c>
      <c r="C117" s="13" t="s">
        <v>159</v>
      </c>
      <c r="D117" s="14" t="s">
        <v>195</v>
      </c>
      <c r="E117" s="15">
        <v>50256.774471265795</v>
      </c>
      <c r="F117" s="15">
        <v>580251.4</v>
      </c>
      <c r="G117" s="12">
        <v>8.8000000000000007</v>
      </c>
      <c r="H117" s="16">
        <v>11545735</v>
      </c>
      <c r="I117" s="17">
        <f t="shared" si="1"/>
        <v>0</v>
      </c>
      <c r="J117" s="17">
        <v>1</v>
      </c>
      <c r="K117" s="17">
        <v>45.02</v>
      </c>
      <c r="L117" s="17">
        <v>3.4670000000000001</v>
      </c>
      <c r="M117" s="17">
        <v>4</v>
      </c>
      <c r="N117" s="17">
        <v>55.64</v>
      </c>
      <c r="O117" s="17">
        <v>1</v>
      </c>
      <c r="P117" s="18">
        <v>5559</v>
      </c>
      <c r="Q117" s="18">
        <v>904</v>
      </c>
      <c r="R117" s="17">
        <v>112319677</v>
      </c>
      <c r="S117" s="17">
        <v>615752</v>
      </c>
      <c r="T117" s="17">
        <v>121496</v>
      </c>
      <c r="U117" s="18" t="s">
        <v>62</v>
      </c>
      <c r="V117" s="18" t="s">
        <v>62</v>
      </c>
      <c r="W117" s="18">
        <v>22.32</v>
      </c>
      <c r="X117" s="18" t="s">
        <v>62</v>
      </c>
      <c r="Y117" s="18" t="s">
        <v>62</v>
      </c>
      <c r="Z117" s="21">
        <v>95221668</v>
      </c>
      <c r="AA117" s="21">
        <v>5210872.5599999996</v>
      </c>
      <c r="AB117" s="21">
        <v>186439678</v>
      </c>
      <c r="AC117" s="21">
        <v>14889746</v>
      </c>
      <c r="AD117" s="21">
        <v>0</v>
      </c>
      <c r="AE117" s="21">
        <v>3966.36</v>
      </c>
      <c r="AF117" s="22">
        <v>6</v>
      </c>
      <c r="AG117" s="22">
        <v>115</v>
      </c>
      <c r="AH117" s="23">
        <v>4874482</v>
      </c>
      <c r="AI117" s="23">
        <v>918</v>
      </c>
      <c r="AJ117" s="24">
        <v>11.42</v>
      </c>
      <c r="AK117" s="25">
        <v>104.86</v>
      </c>
      <c r="AL117" s="26">
        <v>6</v>
      </c>
      <c r="AM117" s="26">
        <v>115</v>
      </c>
      <c r="AN117" s="26">
        <v>611235</v>
      </c>
      <c r="AO117" s="26">
        <v>6423</v>
      </c>
      <c r="AP117" s="27">
        <v>9.6300000000000008</v>
      </c>
      <c r="AQ117" s="28">
        <v>618.26</v>
      </c>
      <c r="AR117" s="29">
        <v>7</v>
      </c>
      <c r="AS117" s="29">
        <v>98</v>
      </c>
      <c r="AT117" s="29">
        <v>19712</v>
      </c>
      <c r="AU117" s="29">
        <v>227921</v>
      </c>
      <c r="AV117" s="29">
        <v>6.12</v>
      </c>
      <c r="AW117" s="29">
        <v>13943.61</v>
      </c>
    </row>
    <row r="118" spans="1:49" s="30" customFormat="1" x14ac:dyDescent="0.35">
      <c r="A118" s="17">
        <v>2008</v>
      </c>
      <c r="B118" s="32" t="s">
        <v>174</v>
      </c>
      <c r="C118" s="13" t="s">
        <v>175</v>
      </c>
      <c r="D118" s="14" t="s">
        <v>196</v>
      </c>
      <c r="E118" s="15">
        <v>65801.489825039112</v>
      </c>
      <c r="F118" s="15">
        <v>573202.69999999995</v>
      </c>
      <c r="G118" s="17">
        <v>5.3</v>
      </c>
      <c r="H118" s="16">
        <v>8711090</v>
      </c>
      <c r="I118" s="17">
        <f t="shared" si="1"/>
        <v>0</v>
      </c>
      <c r="J118" s="17">
        <v>1</v>
      </c>
      <c r="K118" s="17">
        <v>40.69</v>
      </c>
      <c r="L118" s="17">
        <v>2.9830000000000001</v>
      </c>
      <c r="M118" s="17">
        <v>8.86</v>
      </c>
      <c r="N118" s="17">
        <v>45.88</v>
      </c>
      <c r="O118" s="17">
        <v>1</v>
      </c>
      <c r="P118" s="18">
        <v>5162</v>
      </c>
      <c r="Q118" s="18">
        <v>856</v>
      </c>
      <c r="R118" s="17">
        <v>20097110</v>
      </c>
      <c r="S118" s="17">
        <v>34991</v>
      </c>
      <c r="T118" s="17">
        <v>20205</v>
      </c>
      <c r="U118" s="18" t="s">
        <v>62</v>
      </c>
      <c r="V118" s="18" t="s">
        <v>62</v>
      </c>
      <c r="W118" s="18">
        <v>20.38</v>
      </c>
      <c r="X118" s="18" t="s">
        <v>62</v>
      </c>
      <c r="Y118" s="18" t="s">
        <v>62</v>
      </c>
      <c r="Z118" s="21">
        <v>7992978</v>
      </c>
      <c r="AA118" s="21">
        <v>1262562</v>
      </c>
      <c r="AB118" s="21">
        <v>320685764</v>
      </c>
      <c r="AC118" s="21">
        <v>32194798</v>
      </c>
      <c r="AD118" s="21">
        <v>0</v>
      </c>
      <c r="AE118" s="21">
        <v>4060.16</v>
      </c>
      <c r="AF118" s="23">
        <v>4</v>
      </c>
      <c r="AG118" s="23">
        <v>14</v>
      </c>
      <c r="AH118" s="23">
        <v>3409806</v>
      </c>
      <c r="AI118" s="23">
        <v>711</v>
      </c>
      <c r="AJ118" s="24">
        <v>15.663922219428702</v>
      </c>
      <c r="AK118" s="25">
        <v>111.44</v>
      </c>
      <c r="AL118" s="26">
        <v>4</v>
      </c>
      <c r="AM118" s="26">
        <v>14</v>
      </c>
      <c r="AN118" s="26">
        <v>469341</v>
      </c>
      <c r="AO118" s="26">
        <v>7203</v>
      </c>
      <c r="AP118" s="27">
        <v>14.483647197602803</v>
      </c>
      <c r="AQ118" s="28">
        <v>1043.3</v>
      </c>
      <c r="AR118" s="29">
        <v>4</v>
      </c>
      <c r="AS118" s="29">
        <v>7</v>
      </c>
      <c r="AT118" s="29">
        <v>13391</v>
      </c>
      <c r="AU118" s="29">
        <v>65574</v>
      </c>
      <c r="AV118" s="29">
        <v>10.861887720835975</v>
      </c>
      <c r="AW118" s="29">
        <v>7122.62</v>
      </c>
    </row>
    <row r="119" spans="1:49" s="30" customFormat="1" x14ac:dyDescent="0.35">
      <c r="A119" s="12">
        <v>2013</v>
      </c>
      <c r="B119" s="12" t="s">
        <v>174</v>
      </c>
      <c r="C119" s="13" t="s">
        <v>175</v>
      </c>
      <c r="D119" s="14" t="s">
        <v>197</v>
      </c>
      <c r="E119" s="15">
        <v>64457.432589798329</v>
      </c>
      <c r="F119" s="15">
        <v>570952.4</v>
      </c>
      <c r="G119" s="12">
        <v>8.1999999999999993</v>
      </c>
      <c r="H119" s="16">
        <v>8857821</v>
      </c>
      <c r="I119" s="17">
        <f t="shared" si="1"/>
        <v>0</v>
      </c>
      <c r="J119" s="17">
        <v>1</v>
      </c>
      <c r="K119" s="17">
        <v>45.02</v>
      </c>
      <c r="L119" s="17">
        <v>3.4830000000000001</v>
      </c>
      <c r="M119" s="17">
        <v>3.73</v>
      </c>
      <c r="N119" s="17">
        <v>51.99</v>
      </c>
      <c r="O119" s="17">
        <v>1</v>
      </c>
      <c r="P119" s="18">
        <v>5259</v>
      </c>
      <c r="Q119" s="18">
        <v>842</v>
      </c>
      <c r="R119" s="17">
        <v>15788846</v>
      </c>
      <c r="S119" s="17">
        <v>2906</v>
      </c>
      <c r="T119" s="17">
        <v>13873</v>
      </c>
      <c r="U119" s="18" t="s">
        <v>62</v>
      </c>
      <c r="V119" s="18" t="s">
        <v>62</v>
      </c>
      <c r="W119" s="18" t="s">
        <v>62</v>
      </c>
      <c r="X119" s="18">
        <v>4.1900000000000004</v>
      </c>
      <c r="Y119" s="18">
        <v>0.8</v>
      </c>
      <c r="Z119" s="21">
        <v>1707218</v>
      </c>
      <c r="AA119" s="21">
        <v>431306</v>
      </c>
      <c r="AB119" s="21">
        <v>419597012</v>
      </c>
      <c r="AC119" s="21">
        <v>33379688</v>
      </c>
      <c r="AD119" s="21">
        <v>0</v>
      </c>
      <c r="AE119" s="21">
        <v>5233.24</v>
      </c>
      <c r="AF119" s="22">
        <v>4</v>
      </c>
      <c r="AG119" s="22">
        <v>9</v>
      </c>
      <c r="AH119" s="23">
        <v>3461109</v>
      </c>
      <c r="AI119" s="23">
        <v>687.27099999999996</v>
      </c>
      <c r="AJ119" s="24">
        <v>15.728669</v>
      </c>
      <c r="AK119" s="25">
        <v>108.09858</v>
      </c>
      <c r="AL119" s="26">
        <v>4</v>
      </c>
      <c r="AM119" s="26">
        <v>9</v>
      </c>
      <c r="AN119" s="26">
        <v>482105</v>
      </c>
      <c r="AO119" s="26">
        <v>6608.3631999999998</v>
      </c>
      <c r="AP119" s="27">
        <v>12.774258</v>
      </c>
      <c r="AQ119" s="28">
        <v>844.16939000000002</v>
      </c>
      <c r="AR119" s="29">
        <v>4</v>
      </c>
      <c r="AS119" s="29">
        <v>7</v>
      </c>
      <c r="AT119" s="29">
        <v>12369</v>
      </c>
      <c r="AU119" s="29">
        <v>50972.337</v>
      </c>
      <c r="AV119" s="29">
        <v>10.797572000000001</v>
      </c>
      <c r="AW119" s="29">
        <v>5503.7749000000003</v>
      </c>
    </row>
    <row r="120" spans="1:49" s="30" customFormat="1" x14ac:dyDescent="0.35">
      <c r="A120" s="12">
        <v>2014</v>
      </c>
      <c r="B120" s="12" t="s">
        <v>174</v>
      </c>
      <c r="C120" s="13" t="s">
        <v>175</v>
      </c>
      <c r="D120" s="14" t="s">
        <v>198</v>
      </c>
      <c r="E120" s="15">
        <v>64359.825457127372</v>
      </c>
      <c r="F120" s="15">
        <v>570696.4</v>
      </c>
      <c r="G120" s="12">
        <v>6.8</v>
      </c>
      <c r="H120" s="16">
        <v>8867277</v>
      </c>
      <c r="I120" s="17">
        <f t="shared" si="1"/>
        <v>0</v>
      </c>
      <c r="J120" s="17">
        <v>1</v>
      </c>
      <c r="K120" s="17">
        <v>45.67</v>
      </c>
      <c r="L120" s="17">
        <v>3.117</v>
      </c>
      <c r="M120" s="17">
        <v>4.37</v>
      </c>
      <c r="N120" s="17">
        <v>46.16</v>
      </c>
      <c r="O120" s="17">
        <v>1</v>
      </c>
      <c r="P120" s="18">
        <v>5630</v>
      </c>
      <c r="Q120" s="18">
        <v>752</v>
      </c>
      <c r="R120" s="17">
        <v>18363585</v>
      </c>
      <c r="S120" s="17">
        <v>3061</v>
      </c>
      <c r="T120" s="17">
        <v>13933</v>
      </c>
      <c r="U120" s="18">
        <v>2.63</v>
      </c>
      <c r="V120" s="18">
        <v>3.95</v>
      </c>
      <c r="W120" s="18">
        <v>23.67</v>
      </c>
      <c r="X120" s="18" t="s">
        <v>62</v>
      </c>
      <c r="Y120" s="18">
        <v>0.76</v>
      </c>
      <c r="Z120" s="21">
        <v>2121058</v>
      </c>
      <c r="AA120" s="21">
        <v>1616556</v>
      </c>
      <c r="AB120" s="21">
        <v>483182966</v>
      </c>
      <c r="AC120" s="21">
        <v>31507121</v>
      </c>
      <c r="AD120" s="21">
        <v>0</v>
      </c>
      <c r="AE120" s="21">
        <v>3792</v>
      </c>
      <c r="AF120" s="22">
        <v>4</v>
      </c>
      <c r="AG120" s="22">
        <v>8</v>
      </c>
      <c r="AH120" s="23">
        <v>3470874</v>
      </c>
      <c r="AI120" s="23">
        <v>669.68200000000002</v>
      </c>
      <c r="AJ120" s="24">
        <v>15.77562</v>
      </c>
      <c r="AK120" s="25">
        <v>105.64649</v>
      </c>
      <c r="AL120" s="26">
        <v>4</v>
      </c>
      <c r="AM120" s="26">
        <v>8</v>
      </c>
      <c r="AN120" s="26">
        <v>511335</v>
      </c>
      <c r="AO120" s="26">
        <v>6218.0518000000002</v>
      </c>
      <c r="AP120" s="27">
        <v>13.145719</v>
      </c>
      <c r="AQ120" s="28">
        <v>817.40759000000003</v>
      </c>
      <c r="AR120" s="29">
        <v>4</v>
      </c>
      <c r="AS120" s="29">
        <v>6</v>
      </c>
      <c r="AT120" s="29">
        <v>12313</v>
      </c>
      <c r="AU120" s="29">
        <v>50871.815999999999</v>
      </c>
      <c r="AV120" s="29">
        <v>11.384869</v>
      </c>
      <c r="AW120" s="29">
        <v>5791.6896999999999</v>
      </c>
    </row>
    <row r="121" spans="1:49" s="30" customFormat="1" x14ac:dyDescent="0.35">
      <c r="A121" s="12">
        <v>2019</v>
      </c>
      <c r="B121" s="12" t="s">
        <v>199</v>
      </c>
      <c r="C121" s="13" t="s">
        <v>200</v>
      </c>
      <c r="D121" s="14" t="s">
        <v>201</v>
      </c>
      <c r="E121" s="15">
        <v>54133.398035916027</v>
      </c>
      <c r="F121" s="15">
        <v>568475.6</v>
      </c>
      <c r="G121" s="12" t="s">
        <v>62</v>
      </c>
      <c r="H121" s="16">
        <v>10501384</v>
      </c>
      <c r="I121" s="17">
        <f t="shared" si="1"/>
        <v>0</v>
      </c>
      <c r="J121" s="17">
        <v>1</v>
      </c>
      <c r="K121" s="17">
        <v>38.520000000000003</v>
      </c>
      <c r="L121" s="17">
        <v>2.4489999999999998</v>
      </c>
      <c r="M121" s="17">
        <v>2.56</v>
      </c>
      <c r="N121" s="17">
        <v>35.590000000000003</v>
      </c>
      <c r="O121" s="17">
        <v>0</v>
      </c>
      <c r="P121" s="18">
        <v>3064</v>
      </c>
      <c r="Q121" s="18">
        <v>1808</v>
      </c>
      <c r="R121" s="17">
        <v>47372186</v>
      </c>
      <c r="S121" s="17">
        <v>36639</v>
      </c>
      <c r="T121" s="17">
        <v>46060</v>
      </c>
      <c r="U121" s="18">
        <v>2.15</v>
      </c>
      <c r="V121" s="18" t="s">
        <v>62</v>
      </c>
      <c r="W121" s="18">
        <v>14.67</v>
      </c>
      <c r="X121" s="18">
        <v>3.58</v>
      </c>
      <c r="Y121" s="18">
        <v>0.6</v>
      </c>
      <c r="Z121" s="21">
        <v>24697354</v>
      </c>
      <c r="AA121" s="21">
        <v>710726</v>
      </c>
      <c r="AB121" s="21">
        <v>611908014</v>
      </c>
      <c r="AC121" s="21">
        <v>41915605</v>
      </c>
      <c r="AD121" s="21">
        <v>0</v>
      </c>
      <c r="AE121" s="21">
        <v>0</v>
      </c>
      <c r="AF121" s="22">
        <v>3</v>
      </c>
      <c r="AG121" s="22">
        <v>106</v>
      </c>
      <c r="AH121" s="23">
        <v>4620856</v>
      </c>
      <c r="AI121" s="23">
        <v>1079</v>
      </c>
      <c r="AJ121" s="24">
        <v>11.42</v>
      </c>
      <c r="AK121" s="25">
        <v>123.25</v>
      </c>
      <c r="AL121" s="26">
        <v>3</v>
      </c>
      <c r="AM121" s="26">
        <v>107</v>
      </c>
      <c r="AN121" s="26">
        <v>705587</v>
      </c>
      <c r="AO121" s="26">
        <v>5808</v>
      </c>
      <c r="AP121" s="27">
        <v>8.81</v>
      </c>
      <c r="AQ121" s="28">
        <v>511.49</v>
      </c>
      <c r="AR121" s="29">
        <v>3</v>
      </c>
      <c r="AS121" s="29">
        <v>69</v>
      </c>
      <c r="AT121" s="29">
        <v>9871</v>
      </c>
      <c r="AU121" s="29">
        <v>231241.42</v>
      </c>
      <c r="AV121" s="29">
        <v>6.3033792999999996</v>
      </c>
      <c r="AW121" s="29">
        <v>14576.023999999999</v>
      </c>
    </row>
    <row r="122" spans="1:49" s="30" customFormat="1" x14ac:dyDescent="0.35">
      <c r="A122" s="12">
        <v>2019</v>
      </c>
      <c r="B122" s="12" t="s">
        <v>202</v>
      </c>
      <c r="C122" s="13" t="s">
        <v>203</v>
      </c>
      <c r="D122" s="14" t="s">
        <v>204</v>
      </c>
      <c r="E122" s="15">
        <v>82192.286656640877</v>
      </c>
      <c r="F122" s="15">
        <v>566706.19999999995</v>
      </c>
      <c r="G122" s="12" t="s">
        <v>62</v>
      </c>
      <c r="H122" s="16">
        <v>6894883</v>
      </c>
      <c r="I122" s="17">
        <f t="shared" si="1"/>
        <v>0</v>
      </c>
      <c r="J122" s="17">
        <v>2</v>
      </c>
      <c r="K122" s="17">
        <v>38.520000000000003</v>
      </c>
      <c r="L122" s="17">
        <v>2.4489999999999998</v>
      </c>
      <c r="M122" s="17">
        <v>2.56</v>
      </c>
      <c r="N122" s="17">
        <v>35.590000000000003</v>
      </c>
      <c r="O122" s="17">
        <v>1</v>
      </c>
      <c r="P122" s="18">
        <v>6245</v>
      </c>
      <c r="Q122" s="18">
        <v>577</v>
      </c>
      <c r="R122" s="17">
        <v>8519433</v>
      </c>
      <c r="S122" s="17">
        <v>1915</v>
      </c>
      <c r="T122" s="17">
        <v>7701</v>
      </c>
      <c r="U122" s="18" t="s">
        <v>62</v>
      </c>
      <c r="V122" s="18" t="s">
        <v>62</v>
      </c>
      <c r="W122" s="18" t="s">
        <v>62</v>
      </c>
      <c r="X122" s="18" t="s">
        <v>62</v>
      </c>
      <c r="Y122" s="18" t="s">
        <v>62</v>
      </c>
      <c r="Z122" s="21">
        <v>0</v>
      </c>
      <c r="AA122" s="21">
        <v>380668</v>
      </c>
      <c r="AB122" s="21">
        <v>223207060</v>
      </c>
      <c r="AC122" s="21">
        <v>2177204</v>
      </c>
      <c r="AD122" s="21">
        <v>0</v>
      </c>
      <c r="AE122" s="21">
        <v>0</v>
      </c>
      <c r="AF122" s="22">
        <v>4</v>
      </c>
      <c r="AG122" s="22">
        <v>44</v>
      </c>
      <c r="AH122" s="23">
        <v>2802099</v>
      </c>
      <c r="AI122" s="23">
        <v>574</v>
      </c>
      <c r="AJ122" s="24">
        <v>21.92</v>
      </c>
      <c r="AK122" s="25">
        <v>125.89</v>
      </c>
      <c r="AL122" s="26">
        <v>4</v>
      </c>
      <c r="AM122" s="26">
        <v>44</v>
      </c>
      <c r="AN122" s="26">
        <v>410995</v>
      </c>
      <c r="AO122" s="26">
        <v>5137</v>
      </c>
      <c r="AP122" s="27">
        <v>16.8</v>
      </c>
      <c r="AQ122" s="28">
        <v>862.83</v>
      </c>
      <c r="AR122" s="29">
        <v>4</v>
      </c>
      <c r="AS122" s="29">
        <v>39</v>
      </c>
      <c r="AT122" s="29">
        <v>11020</v>
      </c>
      <c r="AU122" s="29">
        <v>47955.982000000004</v>
      </c>
      <c r="AV122" s="29">
        <v>14.75638</v>
      </c>
      <c r="AW122" s="29">
        <v>7076.5667999999996</v>
      </c>
    </row>
    <row r="123" spans="1:49" s="30" customFormat="1" x14ac:dyDescent="0.35">
      <c r="A123" s="12">
        <v>2020</v>
      </c>
      <c r="B123" s="12" t="s">
        <v>199</v>
      </c>
      <c r="C123" s="13" t="s">
        <v>200</v>
      </c>
      <c r="D123" s="14" t="s">
        <v>205</v>
      </c>
      <c r="E123" s="15">
        <v>53373.704212434743</v>
      </c>
      <c r="F123" s="15">
        <v>564794.4</v>
      </c>
      <c r="G123" s="12" t="s">
        <v>62</v>
      </c>
      <c r="H123" s="16">
        <v>10581885</v>
      </c>
      <c r="I123" s="17">
        <f t="shared" si="1"/>
        <v>0</v>
      </c>
      <c r="J123" s="17">
        <v>1</v>
      </c>
      <c r="K123" s="17">
        <v>36.130000000000003</v>
      </c>
      <c r="L123" s="17">
        <v>1.891</v>
      </c>
      <c r="M123" s="17">
        <v>2.0299999999999998</v>
      </c>
      <c r="N123" s="17">
        <v>33.270000000000003</v>
      </c>
      <c r="O123" s="17">
        <v>0</v>
      </c>
      <c r="P123" s="18">
        <v>2904</v>
      </c>
      <c r="Q123" s="18">
        <v>1463</v>
      </c>
      <c r="R123" s="17">
        <v>38461243</v>
      </c>
      <c r="S123" s="17">
        <v>30161</v>
      </c>
      <c r="T123" s="17">
        <v>38022</v>
      </c>
      <c r="U123" s="18">
        <v>1.89</v>
      </c>
      <c r="V123" s="18">
        <v>2.54</v>
      </c>
      <c r="W123" s="18" t="s">
        <v>62</v>
      </c>
      <c r="X123" s="18" t="s">
        <v>62</v>
      </c>
      <c r="Y123" s="18">
        <v>0.6</v>
      </c>
      <c r="Z123" s="21">
        <v>17160994</v>
      </c>
      <c r="AA123" s="21">
        <v>484054</v>
      </c>
      <c r="AB123" s="21">
        <v>610990556</v>
      </c>
      <c r="AC123" s="21">
        <v>0</v>
      </c>
      <c r="AD123" s="21">
        <v>0</v>
      </c>
      <c r="AE123" s="21">
        <v>0</v>
      </c>
      <c r="AF123" s="22">
        <v>1</v>
      </c>
      <c r="AG123" s="22">
        <v>1</v>
      </c>
      <c r="AH123" s="23">
        <v>4695096</v>
      </c>
      <c r="AI123" s="23">
        <v>1040.8302000000001</v>
      </c>
      <c r="AJ123" s="24">
        <v>11.379161</v>
      </c>
      <c r="AK123" s="25">
        <v>118.43774000000001</v>
      </c>
      <c r="AL123" s="26">
        <v>3</v>
      </c>
      <c r="AM123" s="26">
        <v>55</v>
      </c>
      <c r="AN123" s="26">
        <v>710220</v>
      </c>
      <c r="AO123" s="26">
        <v>5386.2478000000001</v>
      </c>
      <c r="AP123" s="27">
        <v>8.6900011999999993</v>
      </c>
      <c r="AQ123" s="28">
        <v>468.065</v>
      </c>
      <c r="AR123" s="29">
        <v>3</v>
      </c>
      <c r="AS123" s="29">
        <v>42</v>
      </c>
      <c r="AT123" s="29">
        <v>9822</v>
      </c>
      <c r="AU123" s="29">
        <v>219135.89</v>
      </c>
      <c r="AV123" s="29">
        <v>6.3115239000000001</v>
      </c>
      <c r="AW123" s="29">
        <v>13830.814</v>
      </c>
    </row>
    <row r="124" spans="1:49" s="30" customFormat="1" x14ac:dyDescent="0.35">
      <c r="A124" s="12">
        <v>2018</v>
      </c>
      <c r="B124" s="12" t="s">
        <v>182</v>
      </c>
      <c r="C124" s="13" t="s">
        <v>183</v>
      </c>
      <c r="D124" s="14" t="s">
        <v>206</v>
      </c>
      <c r="E124" s="15">
        <v>74638.122770215676</v>
      </c>
      <c r="F124" s="15">
        <v>561785.69999999995</v>
      </c>
      <c r="G124" s="12">
        <v>4.5</v>
      </c>
      <c r="H124" s="16">
        <v>7526793</v>
      </c>
      <c r="I124" s="17">
        <f t="shared" si="1"/>
        <v>0</v>
      </c>
      <c r="J124" s="17">
        <v>1</v>
      </c>
      <c r="K124" s="17">
        <v>39.08</v>
      </c>
      <c r="L124" s="17">
        <v>2.6</v>
      </c>
      <c r="M124" s="17">
        <v>3.15</v>
      </c>
      <c r="N124" s="17">
        <v>38.81</v>
      </c>
      <c r="O124" s="17">
        <v>0</v>
      </c>
      <c r="P124" s="18">
        <v>5382</v>
      </c>
      <c r="Q124" s="18">
        <v>237</v>
      </c>
      <c r="R124" s="17">
        <v>10660849</v>
      </c>
      <c r="S124" s="17">
        <v>10844</v>
      </c>
      <c r="T124" s="17">
        <v>14133</v>
      </c>
      <c r="U124" s="18" t="s">
        <v>62</v>
      </c>
      <c r="V124" s="18" t="s">
        <v>62</v>
      </c>
      <c r="W124" s="18" t="s">
        <v>62</v>
      </c>
      <c r="X124" s="18">
        <v>2.94</v>
      </c>
      <c r="Y124" s="18" t="s">
        <v>62</v>
      </c>
      <c r="Z124" s="21">
        <v>7269842</v>
      </c>
      <c r="AA124" s="21">
        <v>70096</v>
      </c>
      <c r="AB124" s="21">
        <v>146771172</v>
      </c>
      <c r="AC124" s="21">
        <v>9708441</v>
      </c>
      <c r="AD124" s="21">
        <v>0</v>
      </c>
      <c r="AE124" s="21">
        <v>4956</v>
      </c>
      <c r="AF124" s="22">
        <v>3</v>
      </c>
      <c r="AG124" s="22">
        <v>50</v>
      </c>
      <c r="AH124" s="23">
        <v>3076868</v>
      </c>
      <c r="AI124" s="23">
        <v>957</v>
      </c>
      <c r="AJ124" s="24">
        <v>9.75</v>
      </c>
      <c r="AK124" s="25">
        <v>93.34</v>
      </c>
      <c r="AL124" s="26">
        <v>3</v>
      </c>
      <c r="AM124" s="26">
        <v>48</v>
      </c>
      <c r="AN124" s="26">
        <v>384366</v>
      </c>
      <c r="AO124" s="26">
        <v>6373.3532999999998</v>
      </c>
      <c r="AP124" s="27">
        <v>8.7161816999999999</v>
      </c>
      <c r="AQ124" s="28">
        <v>555.51306</v>
      </c>
      <c r="AR124" s="29">
        <v>3</v>
      </c>
      <c r="AS124" s="29">
        <v>39</v>
      </c>
      <c r="AT124" s="29">
        <v>27284</v>
      </c>
      <c r="AU124" s="29">
        <v>77161</v>
      </c>
      <c r="AV124" s="29">
        <v>4.71</v>
      </c>
      <c r="AW124" s="29">
        <v>3638.13</v>
      </c>
    </row>
    <row r="125" spans="1:49" s="30" customFormat="1" x14ac:dyDescent="0.35">
      <c r="A125" s="12">
        <v>2016</v>
      </c>
      <c r="B125" s="12" t="s">
        <v>171</v>
      </c>
      <c r="C125" s="13" t="s">
        <v>172</v>
      </c>
      <c r="D125" s="14" t="s">
        <v>207</v>
      </c>
      <c r="E125" s="15">
        <v>54491.095744633378</v>
      </c>
      <c r="F125" s="15">
        <v>561718.30000000005</v>
      </c>
      <c r="G125" s="12">
        <v>5.4</v>
      </c>
      <c r="H125" s="16">
        <v>10308442</v>
      </c>
      <c r="I125" s="17">
        <f t="shared" si="1"/>
        <v>1</v>
      </c>
      <c r="J125" s="17">
        <v>0</v>
      </c>
      <c r="K125" s="17">
        <v>40.39</v>
      </c>
      <c r="L125" s="17">
        <v>1.702</v>
      </c>
      <c r="M125" s="17">
        <v>2.52</v>
      </c>
      <c r="N125" s="17">
        <v>42.43</v>
      </c>
      <c r="O125" s="17">
        <v>0</v>
      </c>
      <c r="P125" s="18">
        <v>2544</v>
      </c>
      <c r="Q125" s="18">
        <v>2078</v>
      </c>
      <c r="R125" s="17">
        <v>60155547</v>
      </c>
      <c r="S125" s="17">
        <v>52680</v>
      </c>
      <c r="T125" s="17">
        <v>42842</v>
      </c>
      <c r="U125" s="18" t="s">
        <v>62</v>
      </c>
      <c r="V125" s="18" t="s">
        <v>62</v>
      </c>
      <c r="W125" s="18" t="s">
        <v>62</v>
      </c>
      <c r="X125" s="18">
        <v>2.99</v>
      </c>
      <c r="Y125" s="18">
        <v>0.81</v>
      </c>
      <c r="Z125" s="21">
        <v>38635506</v>
      </c>
      <c r="AA125" s="21">
        <v>671816</v>
      </c>
      <c r="AB125" s="21">
        <v>762662042</v>
      </c>
      <c r="AC125" s="21">
        <v>34480662</v>
      </c>
      <c r="AD125" s="21">
        <v>0</v>
      </c>
      <c r="AE125" s="21">
        <v>0</v>
      </c>
      <c r="AF125" s="22">
        <v>1</v>
      </c>
      <c r="AG125" s="22">
        <v>75</v>
      </c>
      <c r="AH125" s="23">
        <v>4240421</v>
      </c>
      <c r="AI125" s="23">
        <v>1137.6500000000001</v>
      </c>
      <c r="AJ125" s="24">
        <v>11.503393000000001</v>
      </c>
      <c r="AK125" s="25">
        <v>130.86834999999999</v>
      </c>
      <c r="AL125" s="26">
        <v>1</v>
      </c>
      <c r="AM125" s="26">
        <v>74</v>
      </c>
      <c r="AN125" s="26">
        <v>567431</v>
      </c>
      <c r="AO125" s="26">
        <v>7014.3283000000001</v>
      </c>
      <c r="AP125" s="27">
        <v>9.8145649000000006</v>
      </c>
      <c r="AQ125" s="28">
        <v>688.42579999999998</v>
      </c>
      <c r="AR125" s="29">
        <v>1</v>
      </c>
      <c r="AS125" s="29">
        <v>60</v>
      </c>
      <c r="AT125" s="29">
        <v>21774</v>
      </c>
      <c r="AU125" s="29">
        <v>123580.57</v>
      </c>
      <c r="AV125" s="29">
        <v>5.8350989000000002</v>
      </c>
      <c r="AW125" s="29">
        <v>7211.0487000000003</v>
      </c>
    </row>
    <row r="126" spans="1:49" s="30" customFormat="1" x14ac:dyDescent="0.35">
      <c r="A126" s="17">
        <v>2007</v>
      </c>
      <c r="B126" s="32" t="s">
        <v>174</v>
      </c>
      <c r="C126" s="13" t="s">
        <v>175</v>
      </c>
      <c r="D126" s="14" t="s">
        <v>208</v>
      </c>
      <c r="E126" s="15">
        <v>64626.784060862759</v>
      </c>
      <c r="F126" s="15">
        <v>560823.80000000005</v>
      </c>
      <c r="G126" s="17">
        <v>4.3</v>
      </c>
      <c r="H126" s="16">
        <v>8677885</v>
      </c>
      <c r="I126" s="17">
        <f t="shared" si="1"/>
        <v>0</v>
      </c>
      <c r="J126" s="17">
        <v>0</v>
      </c>
      <c r="K126" s="17" t="s">
        <v>62</v>
      </c>
      <c r="L126" s="17">
        <v>2.286</v>
      </c>
      <c r="M126" s="17">
        <v>6.97</v>
      </c>
      <c r="N126" s="17">
        <v>32.78</v>
      </c>
      <c r="O126" s="17">
        <v>1</v>
      </c>
      <c r="P126" s="18">
        <v>5154</v>
      </c>
      <c r="Q126" s="18">
        <v>868</v>
      </c>
      <c r="R126" s="17">
        <v>20771382</v>
      </c>
      <c r="S126" s="17">
        <v>46393</v>
      </c>
      <c r="T126" s="17">
        <v>21269</v>
      </c>
      <c r="U126" s="18" t="s">
        <v>62</v>
      </c>
      <c r="V126" s="18" t="s">
        <v>62</v>
      </c>
      <c r="W126" s="18">
        <v>16.309999999999999</v>
      </c>
      <c r="X126" s="18" t="s">
        <v>62</v>
      </c>
      <c r="Y126" s="18" t="s">
        <v>62</v>
      </c>
      <c r="Z126" s="21">
        <v>8999640</v>
      </c>
      <c r="AA126" s="21">
        <v>1791298</v>
      </c>
      <c r="AB126" s="21">
        <v>294129078</v>
      </c>
      <c r="AC126" s="21">
        <v>32010376</v>
      </c>
      <c r="AD126" s="21">
        <v>0</v>
      </c>
      <c r="AE126" s="21">
        <v>4158.5400000000009</v>
      </c>
      <c r="AF126" s="23">
        <v>4</v>
      </c>
      <c r="AG126" s="23">
        <v>14</v>
      </c>
      <c r="AH126" s="23">
        <v>3394474</v>
      </c>
      <c r="AI126" s="23">
        <v>730</v>
      </c>
      <c r="AJ126" s="24">
        <v>14.139674351473699</v>
      </c>
      <c r="AK126" s="25">
        <v>103.28</v>
      </c>
      <c r="AL126" s="26">
        <v>4</v>
      </c>
      <c r="AM126" s="26">
        <v>14</v>
      </c>
      <c r="AN126" s="26">
        <v>465987</v>
      </c>
      <c r="AO126" s="26">
        <v>7310</v>
      </c>
      <c r="AP126" s="27">
        <v>12.990972468732899</v>
      </c>
      <c r="AQ126" s="28">
        <v>949.63</v>
      </c>
      <c r="AR126" s="29">
        <v>4</v>
      </c>
      <c r="AS126" s="29">
        <v>7</v>
      </c>
      <c r="AT126" s="29">
        <v>13579</v>
      </c>
      <c r="AU126" s="29">
        <v>67588</v>
      </c>
      <c r="AV126" s="29">
        <v>10.0812630318852</v>
      </c>
      <c r="AW126" s="29">
        <v>6813.75</v>
      </c>
    </row>
    <row r="127" spans="1:49" s="30" customFormat="1" x14ac:dyDescent="0.35">
      <c r="A127" s="12">
        <v>2012</v>
      </c>
      <c r="B127" s="12" t="s">
        <v>174</v>
      </c>
      <c r="C127" s="13" t="s">
        <v>175</v>
      </c>
      <c r="D127" s="14" t="s">
        <v>209</v>
      </c>
      <c r="E127" s="15">
        <v>63390.295659877018</v>
      </c>
      <c r="F127" s="15">
        <v>560729.69999999995</v>
      </c>
      <c r="G127" s="12">
        <v>9.3000000000000007</v>
      </c>
      <c r="H127" s="16">
        <v>8845671</v>
      </c>
      <c r="I127" s="17">
        <f t="shared" si="1"/>
        <v>0</v>
      </c>
      <c r="J127" s="17">
        <v>1</v>
      </c>
      <c r="K127" s="17">
        <v>45.77</v>
      </c>
      <c r="L127" s="17">
        <v>3.58</v>
      </c>
      <c r="M127" s="17">
        <v>2.75</v>
      </c>
      <c r="N127" s="17">
        <v>54.99</v>
      </c>
      <c r="O127" s="17">
        <v>1</v>
      </c>
      <c r="P127" s="18">
        <v>4450</v>
      </c>
      <c r="Q127" s="18">
        <v>1000</v>
      </c>
      <c r="R127" s="17">
        <v>16120331</v>
      </c>
      <c r="S127" s="17">
        <v>3902</v>
      </c>
      <c r="T127" s="17">
        <v>13599</v>
      </c>
      <c r="U127" s="18" t="s">
        <v>62</v>
      </c>
      <c r="V127" s="18">
        <v>4.05</v>
      </c>
      <c r="W127" s="18" t="s">
        <v>62</v>
      </c>
      <c r="X127" s="18" t="s">
        <v>62</v>
      </c>
      <c r="Y127" s="18" t="s">
        <v>62</v>
      </c>
      <c r="Z127" s="21">
        <v>1665058</v>
      </c>
      <c r="AA127" s="21">
        <v>260828</v>
      </c>
      <c r="AB127" s="21">
        <v>438350928</v>
      </c>
      <c r="AC127" s="21">
        <v>33110224</v>
      </c>
      <c r="AD127" s="21">
        <v>0</v>
      </c>
      <c r="AE127" s="21">
        <v>3286</v>
      </c>
      <c r="AF127" s="22">
        <v>4</v>
      </c>
      <c r="AG127" s="22">
        <v>9</v>
      </c>
      <c r="AH127" s="23">
        <v>3455302</v>
      </c>
      <c r="AI127" s="23">
        <v>691.27961000000005</v>
      </c>
      <c r="AJ127" s="24">
        <v>15.782634</v>
      </c>
      <c r="AK127" s="25">
        <v>109.10213</v>
      </c>
      <c r="AL127" s="26">
        <v>4</v>
      </c>
      <c r="AM127" s="26">
        <v>8</v>
      </c>
      <c r="AN127" s="26">
        <v>489943</v>
      </c>
      <c r="AO127" s="26">
        <v>6521.2479999999996</v>
      </c>
      <c r="AP127" s="27">
        <v>12.777153999999999</v>
      </c>
      <c r="AQ127" s="28">
        <v>833.22988999999995</v>
      </c>
      <c r="AR127" s="29">
        <v>4</v>
      </c>
      <c r="AS127" s="29">
        <v>6</v>
      </c>
      <c r="AT127" s="29">
        <v>12729</v>
      </c>
      <c r="AU127" s="29">
        <v>50817.89</v>
      </c>
      <c r="AV127" s="29">
        <v>10.516508999999999</v>
      </c>
      <c r="AW127" s="29">
        <v>5344.2677000000003</v>
      </c>
    </row>
    <row r="128" spans="1:49" s="30" customFormat="1" x14ac:dyDescent="0.35">
      <c r="A128" s="12">
        <v>2018</v>
      </c>
      <c r="B128" s="12" t="s">
        <v>199</v>
      </c>
      <c r="C128" s="13" t="s">
        <v>200</v>
      </c>
      <c r="D128" s="14" t="s">
        <v>210</v>
      </c>
      <c r="E128" s="15">
        <v>53561.209227898798</v>
      </c>
      <c r="F128" s="15">
        <v>556573.69999999995</v>
      </c>
      <c r="G128" s="12">
        <v>3.9</v>
      </c>
      <c r="H128" s="16">
        <v>10391358</v>
      </c>
      <c r="I128" s="17">
        <f t="shared" si="1"/>
        <v>0</v>
      </c>
      <c r="J128" s="17">
        <v>1</v>
      </c>
      <c r="K128" s="17">
        <v>39.08</v>
      </c>
      <c r="L128" s="17">
        <v>2.6</v>
      </c>
      <c r="M128" s="17">
        <v>3.15</v>
      </c>
      <c r="N128" s="17">
        <v>38.81</v>
      </c>
      <c r="O128" s="17">
        <v>0</v>
      </c>
      <c r="P128" s="18">
        <v>3405</v>
      </c>
      <c r="Q128" s="18">
        <v>1808</v>
      </c>
      <c r="R128" s="17">
        <v>49642412</v>
      </c>
      <c r="S128" s="17">
        <v>36958</v>
      </c>
      <c r="T128" s="17">
        <v>49257</v>
      </c>
      <c r="U128" s="18" t="s">
        <v>62</v>
      </c>
      <c r="V128" s="18">
        <v>3.15</v>
      </c>
      <c r="W128" s="18">
        <v>17.12</v>
      </c>
      <c r="X128" s="18" t="s">
        <v>62</v>
      </c>
      <c r="Y128" s="18">
        <v>0.62</v>
      </c>
      <c r="Z128" s="21">
        <v>25127724</v>
      </c>
      <c r="AA128" s="21">
        <v>2461634</v>
      </c>
      <c r="AB128" s="21">
        <v>663607042</v>
      </c>
      <c r="AC128" s="21">
        <v>42076949</v>
      </c>
      <c r="AD128" s="21">
        <v>0</v>
      </c>
      <c r="AE128" s="21">
        <v>0</v>
      </c>
      <c r="AF128" s="22">
        <v>3</v>
      </c>
      <c r="AG128" s="22">
        <v>69</v>
      </c>
      <c r="AH128" s="23">
        <v>4550420</v>
      </c>
      <c r="AI128" s="23">
        <v>1129</v>
      </c>
      <c r="AJ128" s="24">
        <v>11.09</v>
      </c>
      <c r="AK128" s="25">
        <v>125.17</v>
      </c>
      <c r="AL128" s="26">
        <v>3</v>
      </c>
      <c r="AM128" s="26">
        <v>69</v>
      </c>
      <c r="AN128" s="26">
        <v>691673</v>
      </c>
      <c r="AO128" s="26">
        <v>5939.5120999999999</v>
      </c>
      <c r="AP128" s="27">
        <v>8.5778669000000001</v>
      </c>
      <c r="AQ128" s="28">
        <v>509.48343999999997</v>
      </c>
      <c r="AR128" s="29">
        <v>3</v>
      </c>
      <c r="AS128" s="29">
        <v>52</v>
      </c>
      <c r="AT128" s="29">
        <v>10027</v>
      </c>
      <c r="AU128" s="29">
        <v>227387</v>
      </c>
      <c r="AV128" s="29">
        <v>6.33</v>
      </c>
      <c r="AW128" s="29">
        <v>14401.55</v>
      </c>
    </row>
    <row r="129" spans="1:49" s="30" customFormat="1" x14ac:dyDescent="0.35">
      <c r="A129" s="12">
        <v>2020</v>
      </c>
      <c r="B129" s="12" t="s">
        <v>202</v>
      </c>
      <c r="C129" s="13" t="s">
        <v>203</v>
      </c>
      <c r="D129" s="14" t="s">
        <v>211</v>
      </c>
      <c r="E129" s="15">
        <v>80630.189460426584</v>
      </c>
      <c r="F129" s="15">
        <v>556196.4</v>
      </c>
      <c r="G129" s="12" t="s">
        <v>62</v>
      </c>
      <c r="H129" s="16">
        <v>6898116</v>
      </c>
      <c r="I129" s="17">
        <f t="shared" si="1"/>
        <v>0</v>
      </c>
      <c r="J129" s="17">
        <v>2</v>
      </c>
      <c r="K129" s="17">
        <v>36.130000000000003</v>
      </c>
      <c r="L129" s="17">
        <v>1.891</v>
      </c>
      <c r="M129" s="17">
        <v>2.0299999999999998</v>
      </c>
      <c r="N129" s="17">
        <v>33.270000000000003</v>
      </c>
      <c r="O129" s="17">
        <v>1</v>
      </c>
      <c r="P129" s="18">
        <v>5535</v>
      </c>
      <c r="Q129" s="18">
        <v>702</v>
      </c>
      <c r="R129" s="17">
        <v>7957489</v>
      </c>
      <c r="S129" s="17">
        <v>1766</v>
      </c>
      <c r="T129" s="17">
        <v>7439</v>
      </c>
      <c r="U129" s="18" t="s">
        <v>62</v>
      </c>
      <c r="V129" s="18" t="s">
        <v>62</v>
      </c>
      <c r="W129" s="18" t="s">
        <v>62</v>
      </c>
      <c r="X129" s="18" t="s">
        <v>62</v>
      </c>
      <c r="Y129" s="18" t="s">
        <v>62</v>
      </c>
      <c r="Z129" s="21">
        <v>0</v>
      </c>
      <c r="AA129" s="21">
        <v>167902</v>
      </c>
      <c r="AB129" s="21">
        <v>206970346</v>
      </c>
      <c r="AC129" s="21">
        <v>0</v>
      </c>
      <c r="AD129" s="21">
        <v>0</v>
      </c>
      <c r="AE129" s="21">
        <v>0</v>
      </c>
      <c r="AF129" s="22">
        <v>1</v>
      </c>
      <c r="AG129" s="22">
        <v>1</v>
      </c>
      <c r="AH129" s="23">
        <v>2817549</v>
      </c>
      <c r="AI129" s="23">
        <v>601.73985000000005</v>
      </c>
      <c r="AJ129" s="24">
        <v>21.965699000000001</v>
      </c>
      <c r="AK129" s="25">
        <v>132.17635999999999</v>
      </c>
      <c r="AL129" s="26">
        <v>4</v>
      </c>
      <c r="AM129" s="26">
        <v>21</v>
      </c>
      <c r="AN129" s="26">
        <v>411448</v>
      </c>
      <c r="AO129" s="26">
        <v>4682.7505000000001</v>
      </c>
      <c r="AP129" s="27">
        <v>16.033086000000001</v>
      </c>
      <c r="AQ129" s="28">
        <v>750.78940999999998</v>
      </c>
      <c r="AR129" s="29">
        <v>4</v>
      </c>
      <c r="AS129" s="29">
        <v>20</v>
      </c>
      <c r="AT129" s="29">
        <v>10877</v>
      </c>
      <c r="AU129" s="29">
        <v>47656.951999999997</v>
      </c>
      <c r="AV129" s="29">
        <v>14.506287</v>
      </c>
      <c r="AW129" s="29">
        <v>6913.2542999999996</v>
      </c>
    </row>
    <row r="130" spans="1:49" s="30" customFormat="1" x14ac:dyDescent="0.35">
      <c r="A130" s="17">
        <v>2006</v>
      </c>
      <c r="B130" s="13" t="s">
        <v>174</v>
      </c>
      <c r="C130" s="13" t="s">
        <v>175</v>
      </c>
      <c r="D130" s="14" t="s">
        <v>212</v>
      </c>
      <c r="E130" s="15">
        <v>64099.697067970308</v>
      </c>
      <c r="F130" s="15">
        <v>555211</v>
      </c>
      <c r="G130" s="17">
        <v>4.7</v>
      </c>
      <c r="H130" s="16">
        <v>8661679</v>
      </c>
      <c r="I130" s="17">
        <f t="shared" ref="I130:I193" si="2">IF(AVERAGEIFS($J$1:$J$766,$B$1:$B$766,$B130)&gt;0,0,1)</f>
        <v>0</v>
      </c>
      <c r="J130" s="17">
        <v>0</v>
      </c>
      <c r="K130" s="17" t="s">
        <v>62</v>
      </c>
      <c r="L130" s="17">
        <v>2.137</v>
      </c>
      <c r="M130" s="17">
        <v>6.73</v>
      </c>
      <c r="N130" s="17">
        <v>18.61</v>
      </c>
      <c r="O130" s="17">
        <v>1</v>
      </c>
      <c r="P130" s="18">
        <v>4625</v>
      </c>
      <c r="Q130" s="18">
        <v>852</v>
      </c>
      <c r="R130" s="17">
        <v>20036282</v>
      </c>
      <c r="S130" s="17">
        <v>56385</v>
      </c>
      <c r="T130" s="17">
        <v>28177</v>
      </c>
      <c r="U130" s="18" t="s">
        <v>62</v>
      </c>
      <c r="V130" s="18" t="s">
        <v>62</v>
      </c>
      <c r="W130" s="18">
        <v>14.58</v>
      </c>
      <c r="X130" s="18" t="s">
        <v>62</v>
      </c>
      <c r="Y130" s="18" t="s">
        <v>62</v>
      </c>
      <c r="Z130" s="21">
        <v>8959984.8000000007</v>
      </c>
      <c r="AA130" s="21">
        <v>1138183.58</v>
      </c>
      <c r="AB130" s="21">
        <v>246019426.53999999</v>
      </c>
      <c r="AC130" s="21">
        <v>32567885</v>
      </c>
      <c r="AD130" s="21">
        <v>0</v>
      </c>
      <c r="AE130" s="21">
        <v>2630.06</v>
      </c>
      <c r="AF130" s="23">
        <v>4</v>
      </c>
      <c r="AG130" s="23">
        <v>14</v>
      </c>
      <c r="AH130" s="23">
        <v>3372447</v>
      </c>
      <c r="AI130" s="23">
        <v>707.24007424480408</v>
      </c>
      <c r="AJ130" s="24">
        <v>12.844123499085793</v>
      </c>
      <c r="AK130" s="25">
        <v>90.838788571028687</v>
      </c>
      <c r="AL130" s="26">
        <v>4</v>
      </c>
      <c r="AM130" s="26">
        <v>14</v>
      </c>
      <c r="AN130" s="26">
        <v>461461</v>
      </c>
      <c r="AO130" s="26">
        <v>7121.8485057964435</v>
      </c>
      <c r="AP130" s="27">
        <v>11.620077802162941</v>
      </c>
      <c r="AQ130" s="28">
        <v>827.56433732572566</v>
      </c>
      <c r="AR130" s="29">
        <v>4</v>
      </c>
      <c r="AS130" s="29">
        <v>8</v>
      </c>
      <c r="AT130" s="29">
        <v>13929</v>
      </c>
      <c r="AU130" s="29">
        <v>67787.822767846461</v>
      </c>
      <c r="AV130" s="29">
        <v>10.415071612718796</v>
      </c>
      <c r="AW130" s="29">
        <v>7060.1502859741049</v>
      </c>
    </row>
    <row r="131" spans="1:49" s="30" customFormat="1" x14ac:dyDescent="0.35">
      <c r="A131" s="17">
        <v>2009</v>
      </c>
      <c r="B131" s="32" t="s">
        <v>158</v>
      </c>
      <c r="C131" s="13" t="s">
        <v>159</v>
      </c>
      <c r="D131" s="14" t="s">
        <v>213</v>
      </c>
      <c r="E131" s="15">
        <v>47791.427730807874</v>
      </c>
      <c r="F131" s="15">
        <v>550982.40000000002</v>
      </c>
      <c r="G131" s="17">
        <v>10.3</v>
      </c>
      <c r="H131" s="16">
        <v>11528896</v>
      </c>
      <c r="I131" s="17">
        <f t="shared" si="2"/>
        <v>0</v>
      </c>
      <c r="J131" s="17">
        <v>0</v>
      </c>
      <c r="K131" s="17">
        <v>43.33</v>
      </c>
      <c r="L131" s="17">
        <v>2.141</v>
      </c>
      <c r="M131" s="17">
        <v>3.94</v>
      </c>
      <c r="N131" s="17">
        <v>45.86</v>
      </c>
      <c r="O131" s="17">
        <v>1</v>
      </c>
      <c r="P131" s="18">
        <v>5907</v>
      </c>
      <c r="Q131" s="18">
        <v>589</v>
      </c>
      <c r="R131" s="17">
        <v>115065819</v>
      </c>
      <c r="S131" s="17">
        <v>624089</v>
      </c>
      <c r="T131" s="17">
        <v>110211</v>
      </c>
      <c r="U131" s="18" t="s">
        <v>62</v>
      </c>
      <c r="V131" s="18" t="s">
        <v>62</v>
      </c>
      <c r="W131" s="18">
        <v>12.71</v>
      </c>
      <c r="X131" s="18" t="s">
        <v>62</v>
      </c>
      <c r="Y131" s="18" t="s">
        <v>62</v>
      </c>
      <c r="Z131" s="21">
        <v>101159832</v>
      </c>
      <c r="AA131" s="21">
        <v>4635994</v>
      </c>
      <c r="AB131" s="21">
        <v>71642934</v>
      </c>
      <c r="AC131" s="21">
        <v>15206084</v>
      </c>
      <c r="AD131" s="21">
        <v>0</v>
      </c>
      <c r="AE131" s="21">
        <v>446.76</v>
      </c>
      <c r="AF131" s="23">
        <v>7</v>
      </c>
      <c r="AG131" s="23">
        <v>116</v>
      </c>
      <c r="AH131" s="23">
        <v>4880393</v>
      </c>
      <c r="AI131" s="23">
        <v>878</v>
      </c>
      <c r="AJ131" s="24">
        <v>10.67</v>
      </c>
      <c r="AK131" s="31">
        <v>93.66</v>
      </c>
      <c r="AL131" s="26">
        <v>7</v>
      </c>
      <c r="AM131" s="26">
        <v>116</v>
      </c>
      <c r="AN131" s="26">
        <v>613740</v>
      </c>
      <c r="AO131" s="26">
        <v>6160</v>
      </c>
      <c r="AP131" s="27">
        <v>9.65</v>
      </c>
      <c r="AQ131" s="28">
        <v>594.58000000000004</v>
      </c>
      <c r="AR131" s="29">
        <v>8</v>
      </c>
      <c r="AS131" s="29">
        <v>98</v>
      </c>
      <c r="AT131" s="29">
        <v>21088</v>
      </c>
      <c r="AU131" s="29">
        <v>195553</v>
      </c>
      <c r="AV131" s="29">
        <v>6.71</v>
      </c>
      <c r="AW131" s="29">
        <v>13117.63</v>
      </c>
    </row>
    <row r="132" spans="1:49" s="30" customFormat="1" x14ac:dyDescent="0.35">
      <c r="A132" s="12">
        <v>2018</v>
      </c>
      <c r="B132" s="12" t="s">
        <v>202</v>
      </c>
      <c r="C132" s="13" t="s">
        <v>203</v>
      </c>
      <c r="D132" s="14" t="s">
        <v>214</v>
      </c>
      <c r="E132" s="15">
        <v>79768.288574034377</v>
      </c>
      <c r="F132" s="15">
        <v>549262.1</v>
      </c>
      <c r="G132" s="12">
        <v>3.3</v>
      </c>
      <c r="H132" s="16">
        <v>6885720</v>
      </c>
      <c r="I132" s="17">
        <f t="shared" si="2"/>
        <v>0</v>
      </c>
      <c r="J132" s="17">
        <v>2</v>
      </c>
      <c r="K132" s="17">
        <v>39.08</v>
      </c>
      <c r="L132" s="17">
        <v>2.6</v>
      </c>
      <c r="M132" s="17">
        <v>3.15</v>
      </c>
      <c r="N132" s="17">
        <v>38.81</v>
      </c>
      <c r="O132" s="17">
        <v>1</v>
      </c>
      <c r="P132" s="18">
        <v>6061</v>
      </c>
      <c r="Q132" s="18">
        <v>712</v>
      </c>
      <c r="R132" s="17">
        <v>9975911</v>
      </c>
      <c r="S132" s="17">
        <v>2511</v>
      </c>
      <c r="T132" s="17">
        <v>8452</v>
      </c>
      <c r="U132" s="18" t="s">
        <v>62</v>
      </c>
      <c r="V132" s="18"/>
      <c r="W132" s="18">
        <v>16.010000000000002</v>
      </c>
      <c r="X132" s="18" t="s">
        <v>62</v>
      </c>
      <c r="Y132" s="18">
        <v>0.75</v>
      </c>
      <c r="Z132" s="21">
        <v>0</v>
      </c>
      <c r="AA132" s="21">
        <v>1534846</v>
      </c>
      <c r="AB132" s="21">
        <v>266525308</v>
      </c>
      <c r="AC132" s="21">
        <v>4441563</v>
      </c>
      <c r="AD132" s="21">
        <v>0</v>
      </c>
      <c r="AE132" s="21">
        <v>0</v>
      </c>
      <c r="AF132" s="22">
        <v>4</v>
      </c>
      <c r="AG132" s="22">
        <v>38</v>
      </c>
      <c r="AH132" s="23">
        <v>2784243</v>
      </c>
      <c r="AI132" s="23">
        <v>607</v>
      </c>
      <c r="AJ132" s="24">
        <v>21.61</v>
      </c>
      <c r="AK132" s="25">
        <v>131.19999999999999</v>
      </c>
      <c r="AL132" s="26">
        <v>4</v>
      </c>
      <c r="AM132" s="26">
        <v>29</v>
      </c>
      <c r="AN132" s="26">
        <v>408972</v>
      </c>
      <c r="AO132" s="26">
        <v>5288.1535999999996</v>
      </c>
      <c r="AP132" s="27">
        <v>17.172136999999999</v>
      </c>
      <c r="AQ132" s="28">
        <v>908.08897999999999</v>
      </c>
      <c r="AR132" s="29">
        <v>4</v>
      </c>
      <c r="AS132" s="29">
        <v>28</v>
      </c>
      <c r="AT132" s="29">
        <v>10503</v>
      </c>
      <c r="AU132" s="29">
        <v>53154</v>
      </c>
      <c r="AV132" s="29">
        <v>14.89</v>
      </c>
      <c r="AW132" s="29">
        <v>7915.19</v>
      </c>
    </row>
    <row r="133" spans="1:49" s="30" customFormat="1" x14ac:dyDescent="0.35">
      <c r="A133" s="12">
        <v>2010</v>
      </c>
      <c r="B133" s="12" t="s">
        <v>174</v>
      </c>
      <c r="C133" s="13" t="s">
        <v>175</v>
      </c>
      <c r="D133" s="14" t="s">
        <v>215</v>
      </c>
      <c r="E133" s="15">
        <v>63045.342260556936</v>
      </c>
      <c r="F133" s="15">
        <v>554764.4</v>
      </c>
      <c r="G133" s="12">
        <v>9.5</v>
      </c>
      <c r="H133" s="16">
        <v>8799451</v>
      </c>
      <c r="I133" s="17">
        <f t="shared" si="2"/>
        <v>0</v>
      </c>
      <c r="J133" s="17">
        <v>1</v>
      </c>
      <c r="K133" s="17">
        <v>44.27</v>
      </c>
      <c r="L133" s="17">
        <v>2.7050000000000001</v>
      </c>
      <c r="M133" s="17">
        <v>4.37</v>
      </c>
      <c r="N133" s="17">
        <v>49.29</v>
      </c>
      <c r="O133" s="17">
        <v>1</v>
      </c>
      <c r="P133" s="18">
        <v>5018</v>
      </c>
      <c r="Q133" s="18">
        <v>1140</v>
      </c>
      <c r="R133" s="17">
        <v>19160136</v>
      </c>
      <c r="S133" s="17">
        <v>13954</v>
      </c>
      <c r="T133" s="17">
        <v>14986</v>
      </c>
      <c r="U133" s="18">
        <v>2.7</v>
      </c>
      <c r="V133" s="18" t="s">
        <v>62</v>
      </c>
      <c r="W133" s="18">
        <v>17.02</v>
      </c>
      <c r="X133" s="18" t="s">
        <v>62</v>
      </c>
      <c r="Y133" s="18" t="s">
        <v>62</v>
      </c>
      <c r="Z133" s="21">
        <v>5843606</v>
      </c>
      <c r="AA133" s="21">
        <v>833904</v>
      </c>
      <c r="AB133" s="21">
        <v>381467380</v>
      </c>
      <c r="AC133" s="21">
        <v>32771305</v>
      </c>
      <c r="AD133" s="21">
        <v>0</v>
      </c>
      <c r="AE133" s="21">
        <v>2548.7200000000003</v>
      </c>
      <c r="AF133" s="22">
        <v>4</v>
      </c>
      <c r="AG133" s="22">
        <v>14</v>
      </c>
      <c r="AH133" s="23">
        <v>3454840</v>
      </c>
      <c r="AI133" s="23">
        <v>731</v>
      </c>
      <c r="AJ133" s="24">
        <v>16.57</v>
      </c>
      <c r="AK133" s="31">
        <v>121.13</v>
      </c>
      <c r="AL133" s="26">
        <v>4</v>
      </c>
      <c r="AM133" s="26">
        <v>14</v>
      </c>
      <c r="AN133" s="26">
        <v>478687</v>
      </c>
      <c r="AO133" s="26">
        <v>6985</v>
      </c>
      <c r="AP133" s="27">
        <v>13.89</v>
      </c>
      <c r="AQ133" s="28">
        <v>970.02</v>
      </c>
      <c r="AR133" s="29">
        <v>4</v>
      </c>
      <c r="AS133" s="29">
        <v>7</v>
      </c>
      <c r="AT133" s="29">
        <v>12960</v>
      </c>
      <c r="AU133" s="29">
        <v>54196</v>
      </c>
      <c r="AV133" s="29">
        <v>11.81</v>
      </c>
      <c r="AW133" s="29">
        <v>6399.05</v>
      </c>
    </row>
    <row r="134" spans="1:49" s="30" customFormat="1" x14ac:dyDescent="0.35">
      <c r="A134" s="12">
        <v>2011</v>
      </c>
      <c r="B134" s="12" t="s">
        <v>174</v>
      </c>
      <c r="C134" s="13" t="s">
        <v>175</v>
      </c>
      <c r="D134" s="14" t="s">
        <v>216</v>
      </c>
      <c r="E134" s="15">
        <v>62125.623771599247</v>
      </c>
      <c r="F134" s="15">
        <v>548479.30000000005</v>
      </c>
      <c r="G134" s="12">
        <v>9.3000000000000007</v>
      </c>
      <c r="H134" s="16">
        <v>8828552</v>
      </c>
      <c r="I134" s="17">
        <f t="shared" si="2"/>
        <v>0</v>
      </c>
      <c r="J134" s="17">
        <v>1</v>
      </c>
      <c r="K134" s="17">
        <v>45.02</v>
      </c>
      <c r="L134" s="17">
        <v>3.4670000000000001</v>
      </c>
      <c r="M134" s="17">
        <v>4</v>
      </c>
      <c r="N134" s="17">
        <v>55.64</v>
      </c>
      <c r="O134" s="17">
        <v>1</v>
      </c>
      <c r="P134" s="18">
        <v>4889</v>
      </c>
      <c r="Q134" s="18">
        <v>1030</v>
      </c>
      <c r="R134" s="17">
        <v>16916854</v>
      </c>
      <c r="S134" s="17">
        <v>4929</v>
      </c>
      <c r="T134" s="17">
        <v>13140</v>
      </c>
      <c r="U134" s="18">
        <v>2.5</v>
      </c>
      <c r="V134" s="18">
        <v>4.18</v>
      </c>
      <c r="W134" s="18" t="s">
        <v>62</v>
      </c>
      <c r="X134" s="18">
        <v>5.1100000000000003</v>
      </c>
      <c r="Y134" s="18">
        <v>0.68</v>
      </c>
      <c r="Z134" s="21">
        <v>3610244</v>
      </c>
      <c r="AA134" s="21">
        <v>528631.26</v>
      </c>
      <c r="AB134" s="21">
        <v>376685724</v>
      </c>
      <c r="AC134" s="21">
        <v>33606447</v>
      </c>
      <c r="AD134" s="21">
        <v>0</v>
      </c>
      <c r="AE134" s="21">
        <v>3196.5799999999995</v>
      </c>
      <c r="AF134" s="22">
        <v>4</v>
      </c>
      <c r="AG134" s="22">
        <v>14</v>
      </c>
      <c r="AH134" s="23">
        <v>3457325</v>
      </c>
      <c r="AI134" s="23">
        <v>709</v>
      </c>
      <c r="AJ134" s="24">
        <v>16.23</v>
      </c>
      <c r="AK134" s="25">
        <v>115.04</v>
      </c>
      <c r="AL134" s="26">
        <v>4</v>
      </c>
      <c r="AM134" s="26">
        <v>14</v>
      </c>
      <c r="AN134" s="26">
        <v>481663</v>
      </c>
      <c r="AO134" s="26">
        <v>6768</v>
      </c>
      <c r="AP134" s="27">
        <v>13.47</v>
      </c>
      <c r="AQ134" s="28">
        <v>911.35</v>
      </c>
      <c r="AR134" s="29">
        <v>4</v>
      </c>
      <c r="AS134" s="29">
        <v>7</v>
      </c>
      <c r="AT134" s="29">
        <v>12715</v>
      </c>
      <c r="AU134" s="29">
        <v>52649</v>
      </c>
      <c r="AV134" s="29">
        <v>11.43</v>
      </c>
      <c r="AW134" s="29">
        <v>6015.64</v>
      </c>
    </row>
    <row r="135" spans="1:49" s="30" customFormat="1" x14ac:dyDescent="0.35">
      <c r="A135" s="12">
        <v>2017</v>
      </c>
      <c r="B135" s="12" t="s">
        <v>199</v>
      </c>
      <c r="C135" s="13" t="s">
        <v>200</v>
      </c>
      <c r="D135" s="14" t="s">
        <v>217</v>
      </c>
      <c r="E135" s="15">
        <v>53213.602344469378</v>
      </c>
      <c r="F135" s="15">
        <v>546810.1</v>
      </c>
      <c r="G135" s="12">
        <v>4.5</v>
      </c>
      <c r="H135" s="16">
        <v>10275758</v>
      </c>
      <c r="I135" s="17">
        <f t="shared" si="2"/>
        <v>0</v>
      </c>
      <c r="J135" s="17">
        <v>1</v>
      </c>
      <c r="K135" s="17">
        <v>39.08</v>
      </c>
      <c r="L135" s="17">
        <v>2.23</v>
      </c>
      <c r="M135" s="17">
        <v>2.99</v>
      </c>
      <c r="N135" s="17">
        <v>38.799999999999997</v>
      </c>
      <c r="O135" s="17">
        <v>0</v>
      </c>
      <c r="P135" s="18">
        <v>2896</v>
      </c>
      <c r="Q135" s="18">
        <v>1536</v>
      </c>
      <c r="R135" s="17">
        <v>48704747</v>
      </c>
      <c r="S135" s="17">
        <v>39336</v>
      </c>
      <c r="T135" s="17">
        <v>49202</v>
      </c>
      <c r="U135" s="18">
        <v>2.33</v>
      </c>
      <c r="V135" s="18" t="s">
        <v>62</v>
      </c>
      <c r="W135" s="18" t="s">
        <v>62</v>
      </c>
      <c r="X135" s="18" t="s">
        <v>62</v>
      </c>
      <c r="Y135" s="18">
        <v>0.67</v>
      </c>
      <c r="Z135" s="21">
        <v>26870708</v>
      </c>
      <c r="AA135" s="21">
        <v>971010</v>
      </c>
      <c r="AB135" s="21">
        <v>559501578</v>
      </c>
      <c r="AC135" s="21">
        <v>42374264</v>
      </c>
      <c r="AD135" s="21">
        <v>0</v>
      </c>
      <c r="AE135" s="21">
        <v>0</v>
      </c>
      <c r="AF135" s="22">
        <v>3</v>
      </c>
      <c r="AG135" s="22">
        <v>68</v>
      </c>
      <c r="AH135" s="23">
        <v>4488039</v>
      </c>
      <c r="AI135" s="23">
        <v>1042.2882</v>
      </c>
      <c r="AJ135" s="24">
        <v>10.935276999999999</v>
      </c>
      <c r="AK135" s="25">
        <v>113.97709999999999</v>
      </c>
      <c r="AL135" s="26">
        <v>3</v>
      </c>
      <c r="AM135" s="26">
        <v>69</v>
      </c>
      <c r="AN135" s="26">
        <v>680967</v>
      </c>
      <c r="AO135" s="26">
        <v>5860.5941999999995</v>
      </c>
      <c r="AP135" s="27">
        <v>8.4420113000000008</v>
      </c>
      <c r="AQ135" s="28">
        <v>494.75202000000002</v>
      </c>
      <c r="AR135" s="29">
        <v>3</v>
      </c>
      <c r="AS135" s="29">
        <v>52</v>
      </c>
      <c r="AT135" s="29">
        <v>10045</v>
      </c>
      <c r="AU135" s="29">
        <v>227255.38</v>
      </c>
      <c r="AV135" s="29">
        <v>6.2034991000000002</v>
      </c>
      <c r="AW135" s="29">
        <v>14097.786</v>
      </c>
    </row>
    <row r="136" spans="1:49" s="30" customFormat="1" x14ac:dyDescent="0.35">
      <c r="A136" s="17">
        <v>2009</v>
      </c>
      <c r="B136" s="32" t="s">
        <v>174</v>
      </c>
      <c r="C136" s="13" t="s">
        <v>175</v>
      </c>
      <c r="D136" s="14" t="s">
        <v>218</v>
      </c>
      <c r="E136" s="15">
        <v>62401.443098943957</v>
      </c>
      <c r="F136" s="15">
        <v>546362.19999999995</v>
      </c>
      <c r="G136" s="17">
        <v>9.1</v>
      </c>
      <c r="H136" s="16">
        <v>8755602</v>
      </c>
      <c r="I136" s="17">
        <f t="shared" si="2"/>
        <v>0</v>
      </c>
      <c r="J136" s="17">
        <v>1</v>
      </c>
      <c r="K136" s="17">
        <v>43.33</v>
      </c>
      <c r="L136" s="17">
        <v>2.141</v>
      </c>
      <c r="M136" s="17">
        <v>3.94</v>
      </c>
      <c r="N136" s="17">
        <v>45.86</v>
      </c>
      <c r="O136" s="17">
        <v>1</v>
      </c>
      <c r="P136" s="18">
        <v>5301</v>
      </c>
      <c r="Q136" s="18">
        <v>676</v>
      </c>
      <c r="R136" s="17">
        <v>16085557</v>
      </c>
      <c r="S136" s="17">
        <v>11791</v>
      </c>
      <c r="T136" s="17">
        <v>13919</v>
      </c>
      <c r="U136" s="18">
        <v>2.2400000000000002</v>
      </c>
      <c r="V136" s="18" t="s">
        <v>62</v>
      </c>
      <c r="W136" s="18">
        <v>12.18</v>
      </c>
      <c r="X136" s="18" t="s">
        <v>62</v>
      </c>
      <c r="Y136" s="18" t="s">
        <v>62</v>
      </c>
      <c r="Z136" s="21">
        <v>4705996</v>
      </c>
      <c r="AA136" s="21">
        <v>969334</v>
      </c>
      <c r="AB136" s="21">
        <v>311146752</v>
      </c>
      <c r="AC136" s="21">
        <v>34327954</v>
      </c>
      <c r="AD136" s="21">
        <v>0</v>
      </c>
      <c r="AE136" s="21">
        <v>4271.4399999999996</v>
      </c>
      <c r="AF136" s="23">
        <v>4</v>
      </c>
      <c r="AG136" s="23">
        <v>14</v>
      </c>
      <c r="AH136" s="23">
        <v>3430837</v>
      </c>
      <c r="AI136" s="23">
        <v>676</v>
      </c>
      <c r="AJ136" s="24">
        <v>16.309999999999999</v>
      </c>
      <c r="AK136" s="31">
        <v>110.29</v>
      </c>
      <c r="AL136" s="26">
        <v>4</v>
      </c>
      <c r="AM136" s="26">
        <v>14</v>
      </c>
      <c r="AN136" s="26">
        <v>476354</v>
      </c>
      <c r="AO136" s="26">
        <v>6889</v>
      </c>
      <c r="AP136" s="27">
        <v>13.83</v>
      </c>
      <c r="AQ136" s="28">
        <v>952.82</v>
      </c>
      <c r="AR136" s="29">
        <v>4</v>
      </c>
      <c r="AS136" s="29">
        <v>7</v>
      </c>
      <c r="AT136" s="29">
        <v>13255</v>
      </c>
      <c r="AU136" s="29">
        <v>51868</v>
      </c>
      <c r="AV136" s="29">
        <v>11.81</v>
      </c>
      <c r="AW136" s="29">
        <v>6127.09</v>
      </c>
    </row>
    <row r="137" spans="1:49" s="30" customFormat="1" x14ac:dyDescent="0.35">
      <c r="A137" s="12">
        <v>2019</v>
      </c>
      <c r="B137" s="12" t="s">
        <v>219</v>
      </c>
      <c r="C137" s="13" t="s">
        <v>220</v>
      </c>
      <c r="D137" s="14" t="s">
        <v>221</v>
      </c>
      <c r="E137" s="15">
        <v>63233.941539215964</v>
      </c>
      <c r="F137" s="15">
        <v>541070.19999999995</v>
      </c>
      <c r="G137" s="12" t="s">
        <v>62</v>
      </c>
      <c r="H137" s="16">
        <v>8556642</v>
      </c>
      <c r="I137" s="17">
        <f t="shared" si="2"/>
        <v>0</v>
      </c>
      <c r="J137" s="17">
        <v>1</v>
      </c>
      <c r="K137" s="17">
        <v>38.520000000000003</v>
      </c>
      <c r="L137" s="17">
        <v>2.4489999999999998</v>
      </c>
      <c r="M137" s="17">
        <v>2.56</v>
      </c>
      <c r="N137" s="17">
        <v>35.590000000000003</v>
      </c>
      <c r="O137" s="17">
        <v>1</v>
      </c>
      <c r="P137" s="18">
        <v>3992</v>
      </c>
      <c r="Q137" s="18">
        <v>1410</v>
      </c>
      <c r="R137" s="17">
        <v>29965120</v>
      </c>
      <c r="S137" s="17">
        <v>13263</v>
      </c>
      <c r="T137" s="17">
        <v>21977</v>
      </c>
      <c r="U137" s="18" t="s">
        <v>62</v>
      </c>
      <c r="V137" s="18" t="s">
        <v>62</v>
      </c>
      <c r="W137" s="18">
        <v>14.22</v>
      </c>
      <c r="X137" s="18">
        <v>3.15</v>
      </c>
      <c r="Y137" s="18" t="s">
        <v>62</v>
      </c>
      <c r="Z137" s="21">
        <v>3561106</v>
      </c>
      <c r="AA137" s="21">
        <v>1086428</v>
      </c>
      <c r="AB137" s="21">
        <v>829870422</v>
      </c>
      <c r="AC137" s="21">
        <v>29497516</v>
      </c>
      <c r="AD137" s="21">
        <v>0</v>
      </c>
      <c r="AE137" s="21">
        <v>0</v>
      </c>
      <c r="AF137" s="22">
        <v>3</v>
      </c>
      <c r="AG137" s="22">
        <v>32</v>
      </c>
      <c r="AH137" s="23">
        <v>3464677</v>
      </c>
      <c r="AI137" s="23">
        <v>1122</v>
      </c>
      <c r="AJ137" s="24">
        <v>12.07</v>
      </c>
      <c r="AK137" s="25">
        <v>135.46</v>
      </c>
      <c r="AL137" s="26">
        <v>3</v>
      </c>
      <c r="AM137" s="26">
        <v>32</v>
      </c>
      <c r="AN137" s="26">
        <v>434175</v>
      </c>
      <c r="AO137" s="26">
        <v>10361</v>
      </c>
      <c r="AP137" s="27">
        <v>8.18</v>
      </c>
      <c r="AQ137" s="28">
        <v>847.81</v>
      </c>
      <c r="AR137" s="29">
        <v>3</v>
      </c>
      <c r="AS137" s="29">
        <v>25</v>
      </c>
      <c r="AT137" s="29">
        <v>3723</v>
      </c>
      <c r="AU137" s="29">
        <v>393908.3</v>
      </c>
      <c r="AV137" s="29">
        <v>6.8531899999999997</v>
      </c>
      <c r="AW137" s="29">
        <v>26995.284</v>
      </c>
    </row>
    <row r="138" spans="1:49" s="30" customFormat="1" x14ac:dyDescent="0.35">
      <c r="A138" s="12">
        <v>2015</v>
      </c>
      <c r="B138" s="12" t="s">
        <v>171</v>
      </c>
      <c r="C138" s="13" t="s">
        <v>172</v>
      </c>
      <c r="D138" s="14" t="s">
        <v>222</v>
      </c>
      <c r="E138" s="15">
        <v>53038.375474168475</v>
      </c>
      <c r="F138" s="15">
        <v>540108.5</v>
      </c>
      <c r="G138" s="12">
        <v>6</v>
      </c>
      <c r="H138" s="16">
        <v>10183353</v>
      </c>
      <c r="I138" s="17">
        <f t="shared" si="2"/>
        <v>1</v>
      </c>
      <c r="J138" s="17">
        <v>0</v>
      </c>
      <c r="K138" s="17">
        <v>42.6</v>
      </c>
      <c r="L138" s="17">
        <v>1.8220000000000001</v>
      </c>
      <c r="M138" s="17">
        <v>2.62</v>
      </c>
      <c r="N138" s="17">
        <v>44.13</v>
      </c>
      <c r="O138" s="17">
        <v>0</v>
      </c>
      <c r="P138" s="18">
        <v>2573</v>
      </c>
      <c r="Q138" s="18">
        <v>1852</v>
      </c>
      <c r="R138" s="17">
        <v>59273980</v>
      </c>
      <c r="S138" s="17">
        <v>66988</v>
      </c>
      <c r="T138" s="17">
        <v>48158</v>
      </c>
      <c r="U138" s="18" t="s">
        <v>62</v>
      </c>
      <c r="V138" s="18" t="s">
        <v>62</v>
      </c>
      <c r="W138" s="18" t="s">
        <v>62</v>
      </c>
      <c r="X138" s="18">
        <v>3.17</v>
      </c>
      <c r="Y138" s="18" t="s">
        <v>62</v>
      </c>
      <c r="Z138" s="21">
        <v>38708402</v>
      </c>
      <c r="AA138" s="21">
        <v>872622</v>
      </c>
      <c r="AB138" s="21">
        <v>717918970</v>
      </c>
      <c r="AC138" s="21">
        <v>33838462</v>
      </c>
      <c r="AD138" s="21">
        <v>0</v>
      </c>
      <c r="AE138" s="21">
        <v>0</v>
      </c>
      <c r="AF138" s="22">
        <v>1</v>
      </c>
      <c r="AG138" s="22">
        <v>74</v>
      </c>
      <c r="AH138" s="23">
        <v>4191209</v>
      </c>
      <c r="AI138" s="23">
        <v>1121.8253</v>
      </c>
      <c r="AJ138" s="24">
        <v>11.54017</v>
      </c>
      <c r="AK138" s="25">
        <v>129.46055000000001</v>
      </c>
      <c r="AL138" s="26">
        <v>1</v>
      </c>
      <c r="AM138" s="26">
        <v>74</v>
      </c>
      <c r="AN138" s="26">
        <v>560950</v>
      </c>
      <c r="AO138" s="26">
        <v>7004.6818999999996</v>
      </c>
      <c r="AP138" s="27">
        <v>9.8886675999999998</v>
      </c>
      <c r="AQ138" s="28">
        <v>692.66971000000001</v>
      </c>
      <c r="AR138" s="29">
        <v>1</v>
      </c>
      <c r="AS138" s="29">
        <v>59</v>
      </c>
      <c r="AT138" s="29">
        <v>20685</v>
      </c>
      <c r="AU138" s="29">
        <v>129459.33</v>
      </c>
      <c r="AV138" s="29">
        <v>5.8723204000000004</v>
      </c>
      <c r="AW138" s="29">
        <v>7602.2668999999996</v>
      </c>
    </row>
    <row r="139" spans="1:49" s="30" customFormat="1" x14ac:dyDescent="0.35">
      <c r="A139" s="12">
        <v>2016</v>
      </c>
      <c r="B139" s="12" t="s">
        <v>199</v>
      </c>
      <c r="C139" s="13" t="s">
        <v>200</v>
      </c>
      <c r="D139" s="14" t="s">
        <v>223</v>
      </c>
      <c r="E139" s="15">
        <v>52776.909056090641</v>
      </c>
      <c r="F139" s="15">
        <v>536308.5</v>
      </c>
      <c r="G139" s="12">
        <v>5.0999999999999996</v>
      </c>
      <c r="H139" s="16">
        <v>10161802</v>
      </c>
      <c r="I139" s="17">
        <f t="shared" si="2"/>
        <v>0</v>
      </c>
      <c r="J139" s="17">
        <v>1</v>
      </c>
      <c r="K139" s="17">
        <v>40.39</v>
      </c>
      <c r="L139" s="17">
        <v>1.702</v>
      </c>
      <c r="M139" s="17">
        <v>2.52</v>
      </c>
      <c r="N139" s="17">
        <v>42.43</v>
      </c>
      <c r="O139" s="17">
        <v>0</v>
      </c>
      <c r="P139" s="18">
        <v>3154</v>
      </c>
      <c r="Q139" s="18">
        <v>1765</v>
      </c>
      <c r="R139" s="17">
        <v>52492299</v>
      </c>
      <c r="S139" s="17">
        <v>47267</v>
      </c>
      <c r="T139" s="17">
        <v>47827</v>
      </c>
      <c r="U139" s="18">
        <v>2.29</v>
      </c>
      <c r="V139" s="18">
        <v>3.1</v>
      </c>
      <c r="W139" s="18">
        <v>10.58</v>
      </c>
      <c r="X139" s="18">
        <v>3.68</v>
      </c>
      <c r="Y139" s="18">
        <v>0.63</v>
      </c>
      <c r="Z139" s="21">
        <v>29543976</v>
      </c>
      <c r="AA139" s="21">
        <v>969256</v>
      </c>
      <c r="AB139" s="21">
        <v>587884476</v>
      </c>
      <c r="AC139" s="21">
        <v>42786087</v>
      </c>
      <c r="AD139" s="21">
        <v>0</v>
      </c>
      <c r="AE139" s="21">
        <v>0</v>
      </c>
      <c r="AF139" s="22">
        <v>3</v>
      </c>
      <c r="AG139" s="22">
        <v>68</v>
      </c>
      <c r="AH139" s="23">
        <v>4423532</v>
      </c>
      <c r="AI139" s="23">
        <v>1101.2469000000001</v>
      </c>
      <c r="AJ139" s="24">
        <v>11.027139999999999</v>
      </c>
      <c r="AK139" s="25">
        <v>121.43603</v>
      </c>
      <c r="AL139" s="26">
        <v>3</v>
      </c>
      <c r="AM139" s="26">
        <v>68</v>
      </c>
      <c r="AN139" s="26">
        <v>672610</v>
      </c>
      <c r="AO139" s="26">
        <v>6021.8428999999996</v>
      </c>
      <c r="AP139" s="27">
        <v>8.6196097999999992</v>
      </c>
      <c r="AQ139" s="28">
        <v>519.05935999999997</v>
      </c>
      <c r="AR139" s="29">
        <v>3</v>
      </c>
      <c r="AS139" s="29">
        <v>52</v>
      </c>
      <c r="AT139" s="29">
        <v>10052</v>
      </c>
      <c r="AU139" s="29">
        <v>226628.92</v>
      </c>
      <c r="AV139" s="29">
        <v>6.3119377999999999</v>
      </c>
      <c r="AW139" s="29">
        <v>14304.677</v>
      </c>
    </row>
    <row r="140" spans="1:49" s="30" customFormat="1" x14ac:dyDescent="0.35">
      <c r="A140" s="12">
        <v>2020</v>
      </c>
      <c r="B140" s="12" t="s">
        <v>219</v>
      </c>
      <c r="C140" s="13" t="s">
        <v>220</v>
      </c>
      <c r="D140" s="14" t="s">
        <v>224</v>
      </c>
      <c r="E140" s="15">
        <v>62165.460591015697</v>
      </c>
      <c r="F140" s="15">
        <v>533828.30000000005</v>
      </c>
      <c r="G140" s="12" t="s">
        <v>62</v>
      </c>
      <c r="H140" s="16">
        <v>8587217</v>
      </c>
      <c r="I140" s="17">
        <f t="shared" si="2"/>
        <v>0</v>
      </c>
      <c r="J140" s="17">
        <v>1</v>
      </c>
      <c r="K140" s="17">
        <v>36.130000000000003</v>
      </c>
      <c r="L140" s="17">
        <v>1.891</v>
      </c>
      <c r="M140" s="17">
        <v>2.0299999999999998</v>
      </c>
      <c r="N140" s="17">
        <v>33.270000000000003</v>
      </c>
      <c r="O140" s="17">
        <v>1</v>
      </c>
      <c r="P140" s="18">
        <v>3763</v>
      </c>
      <c r="Q140" s="18">
        <v>1204</v>
      </c>
      <c r="R140" s="17">
        <v>31806829</v>
      </c>
      <c r="S140" s="17">
        <v>11218</v>
      </c>
      <c r="T140" s="17">
        <v>20683</v>
      </c>
      <c r="U140" s="18" t="s">
        <v>62</v>
      </c>
      <c r="V140" s="18" t="s">
        <v>62</v>
      </c>
      <c r="W140" s="18" t="s">
        <v>62</v>
      </c>
      <c r="X140" s="18" t="s">
        <v>62</v>
      </c>
      <c r="Y140" s="18">
        <v>0.56999999999999995</v>
      </c>
      <c r="Z140" s="21">
        <v>3744538</v>
      </c>
      <c r="AA140" s="21">
        <v>1051044</v>
      </c>
      <c r="AB140" s="21">
        <v>905206566</v>
      </c>
      <c r="AC140" s="21">
        <v>0</v>
      </c>
      <c r="AD140" s="21">
        <v>0</v>
      </c>
      <c r="AE140" s="21">
        <v>0</v>
      </c>
      <c r="AF140" s="22">
        <v>1</v>
      </c>
      <c r="AG140" s="22">
        <v>1</v>
      </c>
      <c r="AH140" s="23">
        <v>3506844</v>
      </c>
      <c r="AI140" s="23">
        <v>1095.2119</v>
      </c>
      <c r="AJ140" s="24">
        <v>12.026659</v>
      </c>
      <c r="AK140" s="25">
        <v>131.7174</v>
      </c>
      <c r="AL140" s="26">
        <v>3</v>
      </c>
      <c r="AM140" s="26">
        <v>20</v>
      </c>
      <c r="AN140" s="26">
        <v>437477</v>
      </c>
      <c r="AO140" s="26">
        <v>10196.126</v>
      </c>
      <c r="AP140" s="27">
        <v>7.6329659000000003</v>
      </c>
      <c r="AQ140" s="28">
        <v>778.26679999999999</v>
      </c>
      <c r="AR140" s="29">
        <v>3</v>
      </c>
      <c r="AS140" s="29">
        <v>19</v>
      </c>
      <c r="AT140" s="29">
        <v>3693</v>
      </c>
      <c r="AU140" s="29">
        <v>394309.87</v>
      </c>
      <c r="AV140" s="29">
        <v>6.2763717000000003</v>
      </c>
      <c r="AW140" s="29">
        <v>24748.352999999999</v>
      </c>
    </row>
    <row r="141" spans="1:49" s="30" customFormat="1" x14ac:dyDescent="0.35">
      <c r="A141" s="12">
        <v>2017</v>
      </c>
      <c r="B141" s="12" t="s">
        <v>202</v>
      </c>
      <c r="C141" s="13" t="s">
        <v>203</v>
      </c>
      <c r="D141" s="14" t="s">
        <v>225</v>
      </c>
      <c r="E141" s="15">
        <v>77238.255366019963</v>
      </c>
      <c r="F141" s="15">
        <v>530129.4</v>
      </c>
      <c r="G141" s="12">
        <v>3.8</v>
      </c>
      <c r="H141" s="16">
        <v>6863560</v>
      </c>
      <c r="I141" s="17">
        <f t="shared" si="2"/>
        <v>0</v>
      </c>
      <c r="J141" s="17">
        <v>2</v>
      </c>
      <c r="K141" s="17">
        <v>39.08</v>
      </c>
      <c r="L141" s="17">
        <v>2.23</v>
      </c>
      <c r="M141" s="17">
        <v>2.99</v>
      </c>
      <c r="N141" s="17">
        <v>38.799999999999997</v>
      </c>
      <c r="O141" s="17">
        <v>1</v>
      </c>
      <c r="P141" s="18">
        <v>5796</v>
      </c>
      <c r="Q141" s="18">
        <v>477</v>
      </c>
      <c r="R141" s="17">
        <v>12383914</v>
      </c>
      <c r="S141" s="17">
        <v>2862</v>
      </c>
      <c r="T141" s="17">
        <v>8960</v>
      </c>
      <c r="U141" s="18">
        <v>3.06</v>
      </c>
      <c r="V141" s="18" t="s">
        <v>62</v>
      </c>
      <c r="W141" s="18">
        <v>14.55</v>
      </c>
      <c r="X141" s="18" t="s">
        <v>62</v>
      </c>
      <c r="Y141" s="18">
        <v>0.76</v>
      </c>
      <c r="Z141" s="21">
        <v>1117840</v>
      </c>
      <c r="AA141" s="21">
        <v>958826</v>
      </c>
      <c r="AB141" s="21">
        <v>321468298</v>
      </c>
      <c r="AC141" s="21">
        <v>5047170</v>
      </c>
      <c r="AD141" s="21">
        <v>0</v>
      </c>
      <c r="AE141" s="21">
        <v>0</v>
      </c>
      <c r="AF141" s="22">
        <v>5</v>
      </c>
      <c r="AG141" s="22">
        <v>30</v>
      </c>
      <c r="AH141" s="23">
        <v>2766154</v>
      </c>
      <c r="AI141" s="23">
        <v>582.57177999999999</v>
      </c>
      <c r="AJ141" s="24">
        <v>20.059653999999998</v>
      </c>
      <c r="AK141" s="25">
        <v>116.86188</v>
      </c>
      <c r="AL141" s="26">
        <v>5</v>
      </c>
      <c r="AM141" s="26">
        <v>30</v>
      </c>
      <c r="AN141" s="26">
        <v>409715</v>
      </c>
      <c r="AO141" s="26">
        <v>5281.7291999999998</v>
      </c>
      <c r="AP141" s="27">
        <v>15.934984</v>
      </c>
      <c r="AQ141" s="28">
        <v>841.64269000000002</v>
      </c>
      <c r="AR141" s="29">
        <v>5</v>
      </c>
      <c r="AS141" s="29">
        <v>29</v>
      </c>
      <c r="AT141" s="29">
        <v>10358</v>
      </c>
      <c r="AU141" s="29">
        <v>55184.519</v>
      </c>
      <c r="AV141" s="29">
        <v>13.883436</v>
      </c>
      <c r="AW141" s="29">
        <v>7661.5072</v>
      </c>
    </row>
    <row r="142" spans="1:49" s="30" customFormat="1" x14ac:dyDescent="0.35">
      <c r="A142" s="12">
        <v>2018</v>
      </c>
      <c r="B142" s="12" t="s">
        <v>219</v>
      </c>
      <c r="C142" s="13" t="s">
        <v>220</v>
      </c>
      <c r="D142" s="14" t="s">
        <v>226</v>
      </c>
      <c r="E142" s="15">
        <v>62010.628698190092</v>
      </c>
      <c r="F142" s="15">
        <v>527767.5</v>
      </c>
      <c r="G142" s="12">
        <v>3</v>
      </c>
      <c r="H142" s="16">
        <v>8510920</v>
      </c>
      <c r="I142" s="17">
        <f t="shared" si="2"/>
        <v>0</v>
      </c>
      <c r="J142" s="17">
        <v>1</v>
      </c>
      <c r="K142" s="17">
        <v>39.08</v>
      </c>
      <c r="L142" s="17">
        <v>2.6</v>
      </c>
      <c r="M142" s="17">
        <v>3.15</v>
      </c>
      <c r="N142" s="17">
        <v>38.81</v>
      </c>
      <c r="O142" s="17">
        <v>1</v>
      </c>
      <c r="P142" s="18">
        <v>4322</v>
      </c>
      <c r="Q142" s="18">
        <v>1404</v>
      </c>
      <c r="R142" s="17">
        <v>33503949</v>
      </c>
      <c r="S142" s="17">
        <v>17512</v>
      </c>
      <c r="T142" s="17">
        <v>28365</v>
      </c>
      <c r="U142" s="18" t="s">
        <v>62</v>
      </c>
      <c r="V142" s="18">
        <v>2.67</v>
      </c>
      <c r="W142" s="18" t="s">
        <v>62</v>
      </c>
      <c r="X142" s="18" t="s">
        <v>62</v>
      </c>
      <c r="Y142" s="18">
        <v>0.63</v>
      </c>
      <c r="Z142" s="21">
        <v>9129064</v>
      </c>
      <c r="AA142" s="21">
        <v>3487244</v>
      </c>
      <c r="AB142" s="21">
        <v>728109162</v>
      </c>
      <c r="AC142" s="21">
        <v>29251668</v>
      </c>
      <c r="AD142" s="21">
        <v>0</v>
      </c>
      <c r="AE142" s="21">
        <v>0</v>
      </c>
      <c r="AF142" s="22">
        <v>3</v>
      </c>
      <c r="AG142" s="22">
        <v>30</v>
      </c>
      <c r="AH142" s="23">
        <v>3431574</v>
      </c>
      <c r="AI142" s="23">
        <v>1165</v>
      </c>
      <c r="AJ142" s="24">
        <v>11.73</v>
      </c>
      <c r="AK142" s="25">
        <v>136.59</v>
      </c>
      <c r="AL142" s="26">
        <v>3</v>
      </c>
      <c r="AM142" s="26">
        <v>28</v>
      </c>
      <c r="AN142" s="26">
        <v>431058</v>
      </c>
      <c r="AO142" s="26">
        <v>10104.636</v>
      </c>
      <c r="AP142" s="27">
        <v>8.3164093999999995</v>
      </c>
      <c r="AQ142" s="28">
        <v>840.34290999999996</v>
      </c>
      <c r="AR142" s="29">
        <v>3</v>
      </c>
      <c r="AS142" s="29">
        <v>23</v>
      </c>
      <c r="AT142" s="29">
        <v>3709</v>
      </c>
      <c r="AU142" s="29">
        <v>398967</v>
      </c>
      <c r="AV142" s="29">
        <v>6.86</v>
      </c>
      <c r="AW142" s="29">
        <v>27368.11</v>
      </c>
    </row>
    <row r="143" spans="1:49" s="30" customFormat="1" x14ac:dyDescent="0.35">
      <c r="A143" s="12">
        <v>2017</v>
      </c>
      <c r="B143" s="12" t="s">
        <v>182</v>
      </c>
      <c r="C143" s="13" t="s">
        <v>183</v>
      </c>
      <c r="D143" s="14" t="s">
        <v>227</v>
      </c>
      <c r="E143" s="15">
        <v>70971.038985044463</v>
      </c>
      <c r="F143" s="15">
        <v>527169.4</v>
      </c>
      <c r="G143" s="12">
        <v>4.7</v>
      </c>
      <c r="H143" s="16">
        <v>7427951</v>
      </c>
      <c r="I143" s="17">
        <f t="shared" si="2"/>
        <v>0</v>
      </c>
      <c r="J143" s="17">
        <v>1</v>
      </c>
      <c r="K143" s="17">
        <v>39.08</v>
      </c>
      <c r="L143" s="17">
        <v>2.23</v>
      </c>
      <c r="M143" s="17">
        <v>2.99</v>
      </c>
      <c r="N143" s="17">
        <v>38.799999999999997</v>
      </c>
      <c r="O143" s="17">
        <v>0</v>
      </c>
      <c r="P143" s="18">
        <v>5794</v>
      </c>
      <c r="Q143" s="18">
        <v>254</v>
      </c>
      <c r="R143" s="17">
        <v>11007738</v>
      </c>
      <c r="S143" s="17">
        <v>10819</v>
      </c>
      <c r="T143" s="17">
        <v>14378</v>
      </c>
      <c r="U143" s="18">
        <v>2.2999999999999998</v>
      </c>
      <c r="V143" s="18" t="s">
        <v>62</v>
      </c>
      <c r="W143" s="18" t="s">
        <v>62</v>
      </c>
      <c r="X143" s="18">
        <v>3.37</v>
      </c>
      <c r="Y143" s="18" t="s">
        <v>62</v>
      </c>
      <c r="Z143" s="21">
        <v>7260888</v>
      </c>
      <c r="AA143" s="21">
        <v>75606</v>
      </c>
      <c r="AB143" s="21">
        <v>153256680</v>
      </c>
      <c r="AC143" s="21">
        <v>8128259</v>
      </c>
      <c r="AD143" s="21">
        <v>0</v>
      </c>
      <c r="AE143" s="21">
        <v>4094</v>
      </c>
      <c r="AF143" s="22">
        <v>3</v>
      </c>
      <c r="AG143" s="22">
        <v>48</v>
      </c>
      <c r="AH143" s="23">
        <v>3037674</v>
      </c>
      <c r="AI143" s="23">
        <v>1022.7919000000001</v>
      </c>
      <c r="AJ143" s="24">
        <v>9.6575515999999997</v>
      </c>
      <c r="AK143" s="25">
        <v>98.776657</v>
      </c>
      <c r="AL143" s="26">
        <v>3</v>
      </c>
      <c r="AM143" s="26">
        <v>48</v>
      </c>
      <c r="AN143" s="26">
        <v>381028</v>
      </c>
      <c r="AO143" s="26">
        <v>6517.348</v>
      </c>
      <c r="AP143" s="27">
        <v>8.5682252000000005</v>
      </c>
      <c r="AQ143" s="28">
        <v>558.42106000000001</v>
      </c>
      <c r="AR143" s="29">
        <v>3</v>
      </c>
      <c r="AS143" s="29">
        <v>39</v>
      </c>
      <c r="AT143" s="29">
        <v>27825</v>
      </c>
      <c r="AU143" s="29">
        <v>74449.248000000007</v>
      </c>
      <c r="AV143" s="29">
        <v>4.6019559000000001</v>
      </c>
      <c r="AW143" s="29">
        <v>3426.1215999999999</v>
      </c>
    </row>
    <row r="144" spans="1:49" s="30" customFormat="1" x14ac:dyDescent="0.35">
      <c r="A144" s="12">
        <v>2015</v>
      </c>
      <c r="B144" s="12" t="s">
        <v>199</v>
      </c>
      <c r="C144" s="13" t="s">
        <v>200</v>
      </c>
      <c r="D144" s="14" t="s">
        <v>228</v>
      </c>
      <c r="E144" s="15">
        <v>52328.155072451351</v>
      </c>
      <c r="F144" s="15">
        <v>525229.1</v>
      </c>
      <c r="G144" s="12">
        <v>5.7</v>
      </c>
      <c r="H144" s="16">
        <v>10037218</v>
      </c>
      <c r="I144" s="17">
        <f t="shared" si="2"/>
        <v>0</v>
      </c>
      <c r="J144" s="17">
        <v>1</v>
      </c>
      <c r="K144" s="17">
        <v>42.6</v>
      </c>
      <c r="L144" s="17">
        <v>1.8220000000000001</v>
      </c>
      <c r="M144" s="17">
        <v>2.62</v>
      </c>
      <c r="N144" s="17">
        <v>44.13</v>
      </c>
      <c r="O144" s="17">
        <v>0</v>
      </c>
      <c r="P144" s="18">
        <v>3150</v>
      </c>
      <c r="Q144" s="18">
        <v>1638</v>
      </c>
      <c r="R144" s="17">
        <v>53824140</v>
      </c>
      <c r="S144" s="17">
        <v>52185</v>
      </c>
      <c r="T144" s="17">
        <v>51247</v>
      </c>
      <c r="U144" s="18">
        <v>2.68</v>
      </c>
      <c r="V144" s="18" t="s">
        <v>62</v>
      </c>
      <c r="W144" s="18">
        <v>13.22</v>
      </c>
      <c r="X144" s="18" t="s">
        <v>62</v>
      </c>
      <c r="Y144" s="18" t="s">
        <v>62</v>
      </c>
      <c r="Z144" s="21">
        <v>31268402</v>
      </c>
      <c r="AA144" s="21">
        <v>1602410</v>
      </c>
      <c r="AB144" s="21">
        <v>540640844</v>
      </c>
      <c r="AC144" s="21">
        <v>42096761</v>
      </c>
      <c r="AD144" s="21">
        <v>0</v>
      </c>
      <c r="AE144" s="21">
        <v>0</v>
      </c>
      <c r="AF144" s="22">
        <v>3</v>
      </c>
      <c r="AG144" s="22">
        <v>67</v>
      </c>
      <c r="AH144" s="23">
        <v>4336698</v>
      </c>
      <c r="AI144" s="23">
        <v>1112.6276</v>
      </c>
      <c r="AJ144" s="24">
        <v>11.280951999999999</v>
      </c>
      <c r="AK144" s="25">
        <v>125.51497999999999</v>
      </c>
      <c r="AL144" s="26">
        <v>3</v>
      </c>
      <c r="AM144" s="26">
        <v>68</v>
      </c>
      <c r="AN144" s="26">
        <v>665198</v>
      </c>
      <c r="AO144" s="26">
        <v>6042.8307000000004</v>
      </c>
      <c r="AP144" s="27">
        <v>8.7288636000000004</v>
      </c>
      <c r="AQ144" s="28">
        <v>527.47045000000003</v>
      </c>
      <c r="AR144" s="29">
        <v>3</v>
      </c>
      <c r="AS144" s="29">
        <v>51</v>
      </c>
      <c r="AT144" s="29">
        <v>10284</v>
      </c>
      <c r="AU144" s="29">
        <v>224468.17</v>
      </c>
      <c r="AV144" s="29">
        <v>6.5127978999999998</v>
      </c>
      <c r="AW144" s="29">
        <v>14619.157999999999</v>
      </c>
    </row>
    <row r="145" spans="1:49" s="30" customFormat="1" x14ac:dyDescent="0.35">
      <c r="A145" s="12">
        <v>2016</v>
      </c>
      <c r="B145" s="12" t="s">
        <v>202</v>
      </c>
      <c r="C145" s="13" t="s">
        <v>203</v>
      </c>
      <c r="D145" s="14" t="s">
        <v>229</v>
      </c>
      <c r="E145" s="15">
        <v>76408.584384996662</v>
      </c>
      <c r="F145" s="15">
        <v>521662.8</v>
      </c>
      <c r="G145" s="12">
        <v>3.9</v>
      </c>
      <c r="H145" s="16">
        <v>6827280</v>
      </c>
      <c r="I145" s="17">
        <f t="shared" si="2"/>
        <v>0</v>
      </c>
      <c r="J145" s="17">
        <v>2</v>
      </c>
      <c r="K145" s="17">
        <v>40.39</v>
      </c>
      <c r="L145" s="17">
        <v>1.702</v>
      </c>
      <c r="M145" s="17">
        <v>2.52</v>
      </c>
      <c r="N145" s="17">
        <v>42.43</v>
      </c>
      <c r="O145" s="17">
        <v>1</v>
      </c>
      <c r="P145" s="18">
        <v>5711</v>
      </c>
      <c r="Q145" s="18">
        <v>666</v>
      </c>
      <c r="R145" s="17">
        <v>12721825</v>
      </c>
      <c r="S145" s="17">
        <v>3361</v>
      </c>
      <c r="T145" s="17">
        <v>10314</v>
      </c>
      <c r="U145" s="18" t="s">
        <v>62</v>
      </c>
      <c r="V145" s="18" t="s">
        <v>62</v>
      </c>
      <c r="W145" s="18">
        <v>9.64</v>
      </c>
      <c r="X145" s="18" t="s">
        <v>62</v>
      </c>
      <c r="Y145" s="18" t="s">
        <v>62</v>
      </c>
      <c r="Z145" s="21">
        <v>1814058</v>
      </c>
      <c r="AA145" s="21">
        <v>1195938</v>
      </c>
      <c r="AB145" s="21">
        <v>312263028</v>
      </c>
      <c r="AC145" s="21">
        <v>5414318</v>
      </c>
      <c r="AD145" s="21">
        <v>0</v>
      </c>
      <c r="AE145" s="21">
        <v>0</v>
      </c>
      <c r="AF145" s="22">
        <v>5</v>
      </c>
      <c r="AG145" s="22">
        <v>40</v>
      </c>
      <c r="AH145" s="23">
        <v>2740865</v>
      </c>
      <c r="AI145" s="23">
        <v>598.74333999999999</v>
      </c>
      <c r="AJ145" s="24">
        <v>19.001061</v>
      </c>
      <c r="AK145" s="25">
        <v>113.76759</v>
      </c>
      <c r="AL145" s="26">
        <v>5</v>
      </c>
      <c r="AM145" s="26">
        <v>30</v>
      </c>
      <c r="AN145" s="26">
        <v>402936</v>
      </c>
      <c r="AO145" s="26">
        <v>5363.5087000000003</v>
      </c>
      <c r="AP145" s="27">
        <v>15.600216</v>
      </c>
      <c r="AQ145" s="28">
        <v>836.71892000000003</v>
      </c>
      <c r="AR145" s="29">
        <v>5</v>
      </c>
      <c r="AS145" s="29">
        <v>30</v>
      </c>
      <c r="AT145" s="29">
        <v>13675</v>
      </c>
      <c r="AU145" s="29">
        <v>45748.811999999998</v>
      </c>
      <c r="AV145" s="29">
        <v>13.376234</v>
      </c>
      <c r="AW145" s="29">
        <v>6119.4679999999998</v>
      </c>
    </row>
    <row r="146" spans="1:49" s="30" customFormat="1" x14ac:dyDescent="0.35">
      <c r="A146" s="12">
        <v>2019</v>
      </c>
      <c r="B146" s="12" t="s">
        <v>230</v>
      </c>
      <c r="C146" s="13" t="s">
        <v>231</v>
      </c>
      <c r="D146" s="14" t="s">
        <v>232</v>
      </c>
      <c r="E146" s="15">
        <v>51863.37826665445</v>
      </c>
      <c r="F146" s="15">
        <v>517845.2</v>
      </c>
      <c r="G146" s="12" t="s">
        <v>62</v>
      </c>
      <c r="H146" s="16">
        <v>9984795</v>
      </c>
      <c r="I146" s="17">
        <f t="shared" si="2"/>
        <v>0</v>
      </c>
      <c r="J146" s="17">
        <v>1</v>
      </c>
      <c r="K146" s="17">
        <v>38.520000000000003</v>
      </c>
      <c r="L146" s="17">
        <v>2.4489999999999998</v>
      </c>
      <c r="M146" s="17">
        <v>2.56</v>
      </c>
      <c r="N146" s="17">
        <v>35.590000000000003</v>
      </c>
      <c r="O146" s="17">
        <v>0</v>
      </c>
      <c r="P146" s="18">
        <v>6963</v>
      </c>
      <c r="Q146" s="18">
        <v>634</v>
      </c>
      <c r="R146" s="17">
        <v>57231577</v>
      </c>
      <c r="S146" s="17">
        <v>74311</v>
      </c>
      <c r="T146" s="17">
        <v>51283</v>
      </c>
      <c r="U146" s="18">
        <v>1.9</v>
      </c>
      <c r="V146" s="18">
        <v>2.09</v>
      </c>
      <c r="W146" s="18">
        <v>13.95</v>
      </c>
      <c r="X146" s="18">
        <v>2.6</v>
      </c>
      <c r="Y146" s="18" t="s">
        <v>62</v>
      </c>
      <c r="Z146" s="21">
        <v>42514514</v>
      </c>
      <c r="AA146" s="21">
        <v>4549214</v>
      </c>
      <c r="AB146" s="21">
        <v>507737264</v>
      </c>
      <c r="AC146" s="21">
        <v>32909275</v>
      </c>
      <c r="AD146" s="21">
        <v>0</v>
      </c>
      <c r="AE146" s="21">
        <v>18312</v>
      </c>
      <c r="AF146" s="22">
        <v>7</v>
      </c>
      <c r="AG146" s="22">
        <v>57</v>
      </c>
      <c r="AH146" s="23">
        <v>4384305</v>
      </c>
      <c r="AI146" s="23">
        <v>637</v>
      </c>
      <c r="AJ146" s="24">
        <v>15.74</v>
      </c>
      <c r="AK146" s="25">
        <v>100.23</v>
      </c>
      <c r="AL146" s="26">
        <v>7</v>
      </c>
      <c r="AM146" s="26">
        <v>56</v>
      </c>
      <c r="AN146" s="26">
        <v>544690</v>
      </c>
      <c r="AO146" s="26">
        <v>5792</v>
      </c>
      <c r="AP146" s="27">
        <v>11.39</v>
      </c>
      <c r="AQ146" s="28">
        <v>659.86</v>
      </c>
      <c r="AR146" s="29">
        <v>8</v>
      </c>
      <c r="AS146" s="29">
        <v>45</v>
      </c>
      <c r="AT146" s="29">
        <v>5726</v>
      </c>
      <c r="AU146" s="29">
        <v>434952.15</v>
      </c>
      <c r="AV146" s="29">
        <v>7.0737173000000002</v>
      </c>
      <c r="AW146" s="29">
        <v>30767.285</v>
      </c>
    </row>
    <row r="147" spans="1:49" s="30" customFormat="1" x14ac:dyDescent="0.35">
      <c r="A147" s="12">
        <v>2014</v>
      </c>
      <c r="B147" s="12" t="s">
        <v>171</v>
      </c>
      <c r="C147" s="13" t="s">
        <v>172</v>
      </c>
      <c r="D147" s="14" t="s">
        <v>233</v>
      </c>
      <c r="E147" s="15">
        <v>51385.306066682795</v>
      </c>
      <c r="F147" s="15">
        <v>517511.9</v>
      </c>
      <c r="G147" s="12">
        <v>7.1</v>
      </c>
      <c r="H147" s="16">
        <v>10071204</v>
      </c>
      <c r="I147" s="17">
        <f t="shared" si="2"/>
        <v>1</v>
      </c>
      <c r="J147" s="17">
        <v>0</v>
      </c>
      <c r="K147" s="17">
        <v>45.67</v>
      </c>
      <c r="L147" s="17">
        <v>3.117</v>
      </c>
      <c r="M147" s="17">
        <v>4.37</v>
      </c>
      <c r="N147" s="17">
        <v>46.16</v>
      </c>
      <c r="O147" s="17">
        <v>0</v>
      </c>
      <c r="P147" s="18">
        <v>3191</v>
      </c>
      <c r="Q147" s="18">
        <v>1625</v>
      </c>
      <c r="R147" s="17">
        <v>62515953</v>
      </c>
      <c r="S147" s="17">
        <v>97402</v>
      </c>
      <c r="T147" s="17">
        <v>52917</v>
      </c>
      <c r="U147" s="18">
        <v>2.91</v>
      </c>
      <c r="V147" s="18" t="s">
        <v>62</v>
      </c>
      <c r="W147" s="18">
        <v>21.96</v>
      </c>
      <c r="X147" s="18">
        <v>4.8600000000000003</v>
      </c>
      <c r="Y147" s="18" t="s">
        <v>62</v>
      </c>
      <c r="Z147" s="21">
        <v>45519742</v>
      </c>
      <c r="AA147" s="21">
        <v>1333456</v>
      </c>
      <c r="AB147" s="21">
        <v>586160064</v>
      </c>
      <c r="AC147" s="21">
        <v>32570182</v>
      </c>
      <c r="AD147" s="21">
        <v>0</v>
      </c>
      <c r="AE147" s="21">
        <v>0</v>
      </c>
      <c r="AF147" s="22">
        <v>1</v>
      </c>
      <c r="AG147" s="22">
        <v>74</v>
      </c>
      <c r="AH147" s="23">
        <v>4137057</v>
      </c>
      <c r="AI147" s="23">
        <v>1151.5309</v>
      </c>
      <c r="AJ147" s="24">
        <v>11.649061</v>
      </c>
      <c r="AK147" s="25">
        <v>134.14254</v>
      </c>
      <c r="AL147" s="26">
        <v>1</v>
      </c>
      <c r="AM147" s="26">
        <v>74</v>
      </c>
      <c r="AN147" s="26">
        <v>552712</v>
      </c>
      <c r="AO147" s="26">
        <v>7027.2093000000004</v>
      </c>
      <c r="AP147" s="27">
        <v>10.356583000000001</v>
      </c>
      <c r="AQ147" s="28">
        <v>727.77873999999997</v>
      </c>
      <c r="AR147" s="29">
        <v>1</v>
      </c>
      <c r="AS147" s="29">
        <v>60</v>
      </c>
      <c r="AT147" s="29">
        <v>20300</v>
      </c>
      <c r="AU147" s="29">
        <v>130743.58</v>
      </c>
      <c r="AV147" s="29">
        <v>6.6427506999999997</v>
      </c>
      <c r="AW147" s="29">
        <v>8684.9699999999993</v>
      </c>
    </row>
    <row r="148" spans="1:49" s="30" customFormat="1" x14ac:dyDescent="0.35">
      <c r="A148" s="12">
        <v>2018</v>
      </c>
      <c r="B148" s="12" t="s">
        <v>230</v>
      </c>
      <c r="C148" s="13" t="s">
        <v>231</v>
      </c>
      <c r="D148" s="14" t="s">
        <v>234</v>
      </c>
      <c r="E148" s="15">
        <v>51750.095070873111</v>
      </c>
      <c r="F148" s="15">
        <v>516843</v>
      </c>
      <c r="G148" s="12">
        <v>4.0999999999999996</v>
      </c>
      <c r="H148" s="16">
        <v>9987286</v>
      </c>
      <c r="I148" s="17">
        <f t="shared" si="2"/>
        <v>0</v>
      </c>
      <c r="J148" s="17">
        <v>1</v>
      </c>
      <c r="K148" s="17">
        <v>39.08</v>
      </c>
      <c r="L148" s="17">
        <v>2.6</v>
      </c>
      <c r="M148" s="17">
        <v>3.15</v>
      </c>
      <c r="N148" s="17">
        <v>38.81</v>
      </c>
      <c r="O148" s="17">
        <v>0</v>
      </c>
      <c r="P148" s="18">
        <v>6854</v>
      </c>
      <c r="Q148" s="18">
        <v>778</v>
      </c>
      <c r="R148" s="17">
        <v>61435300</v>
      </c>
      <c r="S148" s="17">
        <v>74319</v>
      </c>
      <c r="T148" s="17">
        <v>52074</v>
      </c>
      <c r="U148" s="18">
        <v>2.15</v>
      </c>
      <c r="V148" s="18" t="s">
        <v>62</v>
      </c>
      <c r="W148" s="18">
        <v>15.72</v>
      </c>
      <c r="X148" s="18">
        <v>3.25</v>
      </c>
      <c r="Y148" s="18">
        <v>0.63</v>
      </c>
      <c r="Z148" s="21">
        <v>48470944</v>
      </c>
      <c r="AA148" s="21">
        <v>6148722</v>
      </c>
      <c r="AB148" s="21">
        <v>468790626</v>
      </c>
      <c r="AC148" s="21">
        <v>30478694</v>
      </c>
      <c r="AD148" s="21">
        <v>0</v>
      </c>
      <c r="AE148" s="21">
        <v>18284</v>
      </c>
      <c r="AF148" s="22">
        <v>7</v>
      </c>
      <c r="AG148" s="22">
        <v>39</v>
      </c>
      <c r="AH148" s="23">
        <v>4365529</v>
      </c>
      <c r="AI148" s="23">
        <v>671</v>
      </c>
      <c r="AJ148" s="24">
        <v>15.45</v>
      </c>
      <c r="AK148" s="25">
        <v>103.59</v>
      </c>
      <c r="AL148" s="26">
        <v>7</v>
      </c>
      <c r="AM148" s="26">
        <v>37</v>
      </c>
      <c r="AN148" s="26">
        <v>543261</v>
      </c>
      <c r="AO148" s="26">
        <v>5970.9279999999999</v>
      </c>
      <c r="AP148" s="27">
        <v>11.147748999999999</v>
      </c>
      <c r="AQ148" s="28">
        <v>665.62405999999999</v>
      </c>
      <c r="AR148" s="29">
        <v>8</v>
      </c>
      <c r="AS148" s="29">
        <v>29</v>
      </c>
      <c r="AT148" s="29">
        <v>5972</v>
      </c>
      <c r="AU148" s="29">
        <v>429867</v>
      </c>
      <c r="AV148" s="29">
        <v>7.1</v>
      </c>
      <c r="AW148" s="29">
        <v>30520.04</v>
      </c>
    </row>
    <row r="149" spans="1:49" s="30" customFormat="1" x14ac:dyDescent="0.35">
      <c r="A149" s="12">
        <v>2017</v>
      </c>
      <c r="B149" s="12" t="s">
        <v>219</v>
      </c>
      <c r="C149" s="13" t="s">
        <v>220</v>
      </c>
      <c r="D149" s="14" t="s">
        <v>235</v>
      </c>
      <c r="E149" s="15">
        <v>60815.314724535245</v>
      </c>
      <c r="F149" s="15">
        <v>515167.2</v>
      </c>
      <c r="G149" s="12">
        <v>3.7</v>
      </c>
      <c r="H149" s="16">
        <v>8471011</v>
      </c>
      <c r="I149" s="17">
        <f t="shared" si="2"/>
        <v>0</v>
      </c>
      <c r="J149" s="17">
        <v>1</v>
      </c>
      <c r="K149" s="17">
        <v>39.08</v>
      </c>
      <c r="L149" s="17">
        <v>2.23</v>
      </c>
      <c r="M149" s="17">
        <v>2.99</v>
      </c>
      <c r="N149" s="17">
        <v>38.799999999999997</v>
      </c>
      <c r="O149" s="17">
        <v>1</v>
      </c>
      <c r="P149" s="18">
        <v>3789</v>
      </c>
      <c r="Q149" s="18">
        <v>1130</v>
      </c>
      <c r="R149" s="17">
        <v>31194662</v>
      </c>
      <c r="S149" s="17">
        <v>18916</v>
      </c>
      <c r="T149" s="17">
        <v>25988</v>
      </c>
      <c r="U149" s="18" t="s">
        <v>62</v>
      </c>
      <c r="V149" s="18" t="s">
        <v>62</v>
      </c>
      <c r="W149" s="18">
        <v>11.93</v>
      </c>
      <c r="X149" s="18">
        <v>3.33</v>
      </c>
      <c r="Y149" s="18">
        <v>0.66</v>
      </c>
      <c r="Z149" s="21">
        <v>10235172</v>
      </c>
      <c r="AA149" s="21">
        <v>1832112</v>
      </c>
      <c r="AB149" s="21">
        <v>633816796</v>
      </c>
      <c r="AC149" s="21">
        <v>30553734</v>
      </c>
      <c r="AD149" s="21">
        <v>0</v>
      </c>
      <c r="AE149" s="21">
        <v>0</v>
      </c>
      <c r="AF149" s="22">
        <v>3</v>
      </c>
      <c r="AG149" s="22">
        <v>28</v>
      </c>
      <c r="AH149" s="23">
        <v>3398529</v>
      </c>
      <c r="AI149" s="23">
        <v>1078.4675999999999</v>
      </c>
      <c r="AJ149" s="24">
        <v>11.547537</v>
      </c>
      <c r="AK149" s="25">
        <v>124.53644</v>
      </c>
      <c r="AL149" s="26">
        <v>3</v>
      </c>
      <c r="AM149" s="26">
        <v>28</v>
      </c>
      <c r="AN149" s="26">
        <v>422256</v>
      </c>
      <c r="AO149" s="26">
        <v>9907.2057999999997</v>
      </c>
      <c r="AP149" s="27">
        <v>8.0139247999999998</v>
      </c>
      <c r="AQ149" s="28">
        <v>793.95601999999997</v>
      </c>
      <c r="AR149" s="29">
        <v>3</v>
      </c>
      <c r="AS149" s="29">
        <v>23</v>
      </c>
      <c r="AT149" s="29">
        <v>3692</v>
      </c>
      <c r="AU149" s="29">
        <v>387523.02</v>
      </c>
      <c r="AV149" s="29">
        <v>6.5101154000000001</v>
      </c>
      <c r="AW149" s="29">
        <v>25228.196</v>
      </c>
    </row>
    <row r="150" spans="1:49" s="30" customFormat="1" x14ac:dyDescent="0.35">
      <c r="A150" s="12">
        <v>2015</v>
      </c>
      <c r="B150" s="12" t="s">
        <v>202</v>
      </c>
      <c r="C150" s="13" t="s">
        <v>203</v>
      </c>
      <c r="D150" s="14" t="s">
        <v>236</v>
      </c>
      <c r="E150" s="15">
        <v>75674.867347977575</v>
      </c>
      <c r="F150" s="15">
        <v>514398.7</v>
      </c>
      <c r="G150" s="12">
        <v>4.8</v>
      </c>
      <c r="H150" s="16">
        <v>6797484</v>
      </c>
      <c r="I150" s="17">
        <f t="shared" si="2"/>
        <v>0</v>
      </c>
      <c r="J150" s="17">
        <v>2</v>
      </c>
      <c r="K150" s="17">
        <v>42.6</v>
      </c>
      <c r="L150" s="17">
        <v>1.8220000000000001</v>
      </c>
      <c r="M150" s="17">
        <v>2.62</v>
      </c>
      <c r="N150" s="17">
        <v>44.13</v>
      </c>
      <c r="O150" s="17">
        <v>1</v>
      </c>
      <c r="P150" s="18">
        <v>6268</v>
      </c>
      <c r="Q150" s="18">
        <v>590</v>
      </c>
      <c r="R150" s="17">
        <v>13421709</v>
      </c>
      <c r="S150" s="17">
        <v>4699</v>
      </c>
      <c r="T150" s="17">
        <v>11414</v>
      </c>
      <c r="U150" s="18">
        <v>3.65</v>
      </c>
      <c r="V150" s="18">
        <v>3.47</v>
      </c>
      <c r="W150" s="18">
        <v>22</v>
      </c>
      <c r="X150" s="18">
        <v>4.21</v>
      </c>
      <c r="Y150" s="18">
        <v>0.71</v>
      </c>
      <c r="Z150" s="21">
        <v>2017462</v>
      </c>
      <c r="AA150" s="21">
        <v>2650180</v>
      </c>
      <c r="AB150" s="21">
        <v>324102006</v>
      </c>
      <c r="AC150" s="21">
        <v>4994806</v>
      </c>
      <c r="AD150" s="21">
        <v>0</v>
      </c>
      <c r="AE150" s="21">
        <v>0</v>
      </c>
      <c r="AF150" s="22">
        <v>5</v>
      </c>
      <c r="AG150" s="22">
        <v>29</v>
      </c>
      <c r="AH150" s="23">
        <v>2794918</v>
      </c>
      <c r="AI150" s="23">
        <v>601.54767000000004</v>
      </c>
      <c r="AJ150" s="24">
        <v>19.826314</v>
      </c>
      <c r="AK150" s="25">
        <v>119.26473</v>
      </c>
      <c r="AL150" s="26">
        <v>5</v>
      </c>
      <c r="AM150" s="26">
        <v>29</v>
      </c>
      <c r="AN150" s="26">
        <v>407063</v>
      </c>
      <c r="AO150" s="26">
        <v>5363.6880000000001</v>
      </c>
      <c r="AP150" s="27">
        <v>15.785270000000001</v>
      </c>
      <c r="AQ150" s="28">
        <v>846.67260999999996</v>
      </c>
      <c r="AR150" s="29">
        <v>5</v>
      </c>
      <c r="AS150" s="29">
        <v>29</v>
      </c>
      <c r="AT150" s="29">
        <v>14100</v>
      </c>
      <c r="AU150" s="29">
        <v>46644.000999999997</v>
      </c>
      <c r="AV150" s="29">
        <v>13.544153</v>
      </c>
      <c r="AW150" s="29">
        <v>6317.5348999999997</v>
      </c>
    </row>
    <row r="151" spans="1:49" s="30" customFormat="1" x14ac:dyDescent="0.35">
      <c r="A151" s="12">
        <v>2014</v>
      </c>
      <c r="B151" s="12" t="s">
        <v>199</v>
      </c>
      <c r="C151" s="13" t="s">
        <v>200</v>
      </c>
      <c r="D151" s="14" t="s">
        <v>237</v>
      </c>
      <c r="E151" s="15">
        <v>51299.91612405589</v>
      </c>
      <c r="F151" s="15">
        <v>509782.4</v>
      </c>
      <c r="G151" s="12">
        <v>6.3</v>
      </c>
      <c r="H151" s="16">
        <v>9937295</v>
      </c>
      <c r="I151" s="17">
        <f t="shared" si="2"/>
        <v>0</v>
      </c>
      <c r="J151" s="17">
        <v>1</v>
      </c>
      <c r="K151" s="17">
        <v>45.67</v>
      </c>
      <c r="L151" s="17">
        <v>3.117</v>
      </c>
      <c r="M151" s="17">
        <v>4.37</v>
      </c>
      <c r="N151" s="17">
        <v>46.16</v>
      </c>
      <c r="O151" s="17">
        <v>0</v>
      </c>
      <c r="P151" s="18">
        <v>3716</v>
      </c>
      <c r="Q151" s="18">
        <v>1387</v>
      </c>
      <c r="R151" s="17">
        <v>58578033</v>
      </c>
      <c r="S151" s="17">
        <v>58199</v>
      </c>
      <c r="T151" s="17">
        <v>55053</v>
      </c>
      <c r="U151" s="18">
        <v>3.01</v>
      </c>
      <c r="V151" s="18">
        <v>3.58</v>
      </c>
      <c r="W151" s="18" t="s">
        <v>62</v>
      </c>
      <c r="X151" s="18" t="s">
        <v>62</v>
      </c>
      <c r="Y151" s="18" t="s">
        <v>62</v>
      </c>
      <c r="Z151" s="21">
        <v>38991564</v>
      </c>
      <c r="AA151" s="21">
        <v>1789932</v>
      </c>
      <c r="AB151" s="21">
        <v>412695090</v>
      </c>
      <c r="AC151" s="21">
        <v>40967020</v>
      </c>
      <c r="AD151" s="21">
        <v>0</v>
      </c>
      <c r="AE151" s="21">
        <v>0</v>
      </c>
      <c r="AF151" s="22">
        <v>3</v>
      </c>
      <c r="AG151" s="22">
        <v>67</v>
      </c>
      <c r="AH151" s="23">
        <v>4303476</v>
      </c>
      <c r="AI151" s="23">
        <v>1135.7097000000001</v>
      </c>
      <c r="AJ151" s="24">
        <v>11.102103</v>
      </c>
      <c r="AK151" s="25">
        <v>126.08767</v>
      </c>
      <c r="AL151" s="26">
        <v>3</v>
      </c>
      <c r="AM151" s="26">
        <v>67</v>
      </c>
      <c r="AN151" s="26">
        <v>655841</v>
      </c>
      <c r="AO151" s="26">
        <v>6036.7227000000003</v>
      </c>
      <c r="AP151" s="27">
        <v>8.7513907</v>
      </c>
      <c r="AQ151" s="28">
        <v>528.29719</v>
      </c>
      <c r="AR151" s="29">
        <v>3</v>
      </c>
      <c r="AS151" s="29">
        <v>53</v>
      </c>
      <c r="AT151" s="29">
        <v>10356</v>
      </c>
      <c r="AU151" s="29">
        <v>216980.08</v>
      </c>
      <c r="AV151" s="29">
        <v>6.4967873000000003</v>
      </c>
      <c r="AW151" s="29">
        <v>14096.735000000001</v>
      </c>
    </row>
    <row r="152" spans="1:49" s="30" customFormat="1" x14ac:dyDescent="0.35">
      <c r="A152" s="12">
        <v>2016</v>
      </c>
      <c r="B152" s="12" t="s">
        <v>219</v>
      </c>
      <c r="C152" s="13" t="s">
        <v>220</v>
      </c>
      <c r="D152" s="14" t="s">
        <v>238</v>
      </c>
      <c r="E152" s="15">
        <v>60005.778334121955</v>
      </c>
      <c r="F152" s="15">
        <v>505107.7</v>
      </c>
      <c r="G152" s="12">
        <v>4.0999999999999996</v>
      </c>
      <c r="H152" s="16">
        <v>8417651</v>
      </c>
      <c r="I152" s="17">
        <f t="shared" si="2"/>
        <v>0</v>
      </c>
      <c r="J152" s="17">
        <v>1</v>
      </c>
      <c r="K152" s="17">
        <v>40.39</v>
      </c>
      <c r="L152" s="17">
        <v>1.702</v>
      </c>
      <c r="M152" s="17">
        <v>2.52</v>
      </c>
      <c r="N152" s="17">
        <v>42.43</v>
      </c>
      <c r="O152" s="17">
        <v>1</v>
      </c>
      <c r="P152" s="18">
        <v>4065</v>
      </c>
      <c r="Q152" s="18">
        <v>1336</v>
      </c>
      <c r="R152" s="17">
        <v>36566152</v>
      </c>
      <c r="S152" s="17">
        <v>26653</v>
      </c>
      <c r="T152" s="17">
        <v>31660</v>
      </c>
      <c r="U152" s="18" t="s">
        <v>62</v>
      </c>
      <c r="V152" s="18">
        <v>2.88</v>
      </c>
      <c r="W152" s="18" t="s">
        <v>62</v>
      </c>
      <c r="X152" s="18">
        <v>3.07</v>
      </c>
      <c r="Y152" s="18">
        <v>0.65</v>
      </c>
      <c r="Z152" s="21">
        <v>15040948</v>
      </c>
      <c r="AA152" s="21">
        <v>1973510</v>
      </c>
      <c r="AB152" s="21">
        <v>596204680</v>
      </c>
      <c r="AC152" s="21">
        <v>29731895</v>
      </c>
      <c r="AD152" s="21">
        <v>0</v>
      </c>
      <c r="AE152" s="21">
        <v>0</v>
      </c>
      <c r="AF152" s="22">
        <v>3</v>
      </c>
      <c r="AG152" s="22">
        <v>30</v>
      </c>
      <c r="AH152" s="23">
        <v>3362985</v>
      </c>
      <c r="AI152" s="23">
        <v>1119.6912</v>
      </c>
      <c r="AJ152" s="24">
        <v>11.355328999999999</v>
      </c>
      <c r="AK152" s="25">
        <v>127.14462</v>
      </c>
      <c r="AL152" s="26">
        <v>3</v>
      </c>
      <c r="AM152" s="26">
        <v>28</v>
      </c>
      <c r="AN152" s="26">
        <v>430877</v>
      </c>
      <c r="AO152" s="26">
        <v>9527.8248000000003</v>
      </c>
      <c r="AP152" s="27">
        <v>7.9343887000000004</v>
      </c>
      <c r="AQ152" s="28">
        <v>755.97465999999997</v>
      </c>
      <c r="AR152" s="29">
        <v>3</v>
      </c>
      <c r="AS152" s="29">
        <v>23</v>
      </c>
      <c r="AT152" s="29">
        <v>3708</v>
      </c>
      <c r="AU152" s="29">
        <v>396620.24</v>
      </c>
      <c r="AV152" s="29">
        <v>6.5552912000000001</v>
      </c>
      <c r="AW152" s="29">
        <v>25999.611000000001</v>
      </c>
    </row>
    <row r="153" spans="1:49" s="30" customFormat="1" x14ac:dyDescent="0.35">
      <c r="A153" s="12">
        <v>2017</v>
      </c>
      <c r="B153" s="12" t="s">
        <v>230</v>
      </c>
      <c r="C153" s="13" t="s">
        <v>231</v>
      </c>
      <c r="D153" s="14" t="s">
        <v>239</v>
      </c>
      <c r="E153" s="15">
        <v>50627.84962480775</v>
      </c>
      <c r="F153" s="15">
        <v>505101.5</v>
      </c>
      <c r="G153" s="12">
        <v>4.5999999999999996</v>
      </c>
      <c r="H153" s="16">
        <v>9976752</v>
      </c>
      <c r="I153" s="17">
        <f t="shared" si="2"/>
        <v>0</v>
      </c>
      <c r="J153" s="17">
        <v>1</v>
      </c>
      <c r="K153" s="17">
        <v>39.08</v>
      </c>
      <c r="L153" s="17">
        <v>2.23</v>
      </c>
      <c r="M153" s="17">
        <v>2.99</v>
      </c>
      <c r="N153" s="17">
        <v>38.799999999999997</v>
      </c>
      <c r="O153" s="17">
        <v>0</v>
      </c>
      <c r="P153" s="18">
        <v>6225</v>
      </c>
      <c r="Q153" s="18">
        <v>561</v>
      </c>
      <c r="R153" s="17">
        <v>58413902</v>
      </c>
      <c r="S153" s="17">
        <v>75905</v>
      </c>
      <c r="T153" s="17">
        <v>50346</v>
      </c>
      <c r="U153" s="18">
        <v>2.04</v>
      </c>
      <c r="V153" s="18">
        <v>2.17</v>
      </c>
      <c r="W153" s="18">
        <v>13.01</v>
      </c>
      <c r="X153" s="18" t="s">
        <v>62</v>
      </c>
      <c r="Y153" s="18">
        <v>0.68</v>
      </c>
      <c r="Z153" s="21">
        <v>48055102</v>
      </c>
      <c r="AA153" s="21">
        <v>5725674</v>
      </c>
      <c r="AB153" s="21">
        <v>391930296</v>
      </c>
      <c r="AC153" s="21">
        <v>32381192</v>
      </c>
      <c r="AD153" s="21">
        <v>0</v>
      </c>
      <c r="AE153" s="21">
        <v>18007</v>
      </c>
      <c r="AF153" s="22">
        <v>7</v>
      </c>
      <c r="AG153" s="22">
        <v>38</v>
      </c>
      <c r="AH153" s="23">
        <v>4344321</v>
      </c>
      <c r="AI153" s="23">
        <v>632.57629999999995</v>
      </c>
      <c r="AJ153" s="24">
        <v>15.398471000000001</v>
      </c>
      <c r="AK153" s="25">
        <v>97.407077999999998</v>
      </c>
      <c r="AL153" s="26">
        <v>7</v>
      </c>
      <c r="AM153" s="26">
        <v>37</v>
      </c>
      <c r="AN153" s="26">
        <v>542959</v>
      </c>
      <c r="AO153" s="26">
        <v>5882.1693999999998</v>
      </c>
      <c r="AP153" s="27">
        <v>11.003216999999999</v>
      </c>
      <c r="AQ153" s="28">
        <v>647.22788000000003</v>
      </c>
      <c r="AR153" s="29">
        <v>8</v>
      </c>
      <c r="AS153" s="29">
        <v>29</v>
      </c>
      <c r="AT153" s="29">
        <v>6196</v>
      </c>
      <c r="AU153" s="29">
        <v>411429.07</v>
      </c>
      <c r="AV153" s="29">
        <v>7.1942360000000001</v>
      </c>
      <c r="AW153" s="29">
        <v>29599.178</v>
      </c>
    </row>
    <row r="154" spans="1:49" s="30" customFormat="1" x14ac:dyDescent="0.35">
      <c r="A154" s="12">
        <v>2020</v>
      </c>
      <c r="B154" s="12" t="s">
        <v>230</v>
      </c>
      <c r="C154" s="13" t="s">
        <v>231</v>
      </c>
      <c r="D154" s="14" t="s">
        <v>240</v>
      </c>
      <c r="E154" s="15">
        <v>50367.590085732932</v>
      </c>
      <c r="F154" s="15">
        <v>502483.7</v>
      </c>
      <c r="G154" s="12" t="s">
        <v>62</v>
      </c>
      <c r="H154" s="16">
        <v>9976330</v>
      </c>
      <c r="I154" s="17">
        <f t="shared" si="2"/>
        <v>0</v>
      </c>
      <c r="J154" s="17">
        <v>1</v>
      </c>
      <c r="K154" s="17">
        <v>36.130000000000003</v>
      </c>
      <c r="L154" s="17">
        <v>1.891</v>
      </c>
      <c r="M154" s="17">
        <v>2.0299999999999998</v>
      </c>
      <c r="N154" s="17">
        <v>33.270000000000003</v>
      </c>
      <c r="O154" s="17">
        <v>0</v>
      </c>
      <c r="P154" s="18">
        <v>6276</v>
      </c>
      <c r="Q154" s="18">
        <v>699</v>
      </c>
      <c r="R154" s="17">
        <v>53182603</v>
      </c>
      <c r="S154" s="17">
        <v>40670</v>
      </c>
      <c r="T154" s="17">
        <v>58462</v>
      </c>
      <c r="U154" s="18" t="s">
        <v>62</v>
      </c>
      <c r="V154" s="18" t="s">
        <v>62</v>
      </c>
      <c r="W154" s="18" t="s">
        <v>62</v>
      </c>
      <c r="X154" s="18">
        <v>2.0299999999999998</v>
      </c>
      <c r="Y154" s="18">
        <v>0.51</v>
      </c>
      <c r="Z154" s="21">
        <v>31781102</v>
      </c>
      <c r="AA154" s="21">
        <v>4699362</v>
      </c>
      <c r="AB154" s="21">
        <v>556237194</v>
      </c>
      <c r="AC154" s="21">
        <v>0</v>
      </c>
      <c r="AD154" s="21">
        <v>0</v>
      </c>
      <c r="AE154" s="21">
        <v>11131</v>
      </c>
      <c r="AF154" s="22">
        <v>1</v>
      </c>
      <c r="AG154" s="22">
        <v>1</v>
      </c>
      <c r="AH154" s="23">
        <v>4423595</v>
      </c>
      <c r="AI154" s="23">
        <v>675.59892000000002</v>
      </c>
      <c r="AJ154" s="24">
        <v>16.260424</v>
      </c>
      <c r="AK154" s="25">
        <v>109.85525</v>
      </c>
      <c r="AL154" s="26">
        <v>7</v>
      </c>
      <c r="AM154" s="26">
        <v>30</v>
      </c>
      <c r="AN154" s="26">
        <v>546115</v>
      </c>
      <c r="AO154" s="26">
        <v>5415.6477000000004</v>
      </c>
      <c r="AP154" s="27">
        <v>11.711423999999999</v>
      </c>
      <c r="AQ154" s="28">
        <v>634.24946</v>
      </c>
      <c r="AR154" s="29">
        <v>7</v>
      </c>
      <c r="AS154" s="29">
        <v>21</v>
      </c>
      <c r="AT154" s="29">
        <v>5580</v>
      </c>
      <c r="AU154" s="29">
        <v>383125.46</v>
      </c>
      <c r="AV154" s="29">
        <v>7.2430339999999998</v>
      </c>
      <c r="AW154" s="29">
        <v>27749.906999999999</v>
      </c>
    </row>
    <row r="155" spans="1:49" s="30" customFormat="1" x14ac:dyDescent="0.35">
      <c r="A155" s="12">
        <v>2016</v>
      </c>
      <c r="B155" s="12" t="s">
        <v>230</v>
      </c>
      <c r="C155" s="13" t="s">
        <v>231</v>
      </c>
      <c r="D155" s="14" t="s">
        <v>241</v>
      </c>
      <c r="E155" s="15">
        <v>50246.49599758572</v>
      </c>
      <c r="F155" s="15">
        <v>500159.5</v>
      </c>
      <c r="G155" s="12">
        <v>5</v>
      </c>
      <c r="H155" s="16">
        <v>9954117</v>
      </c>
      <c r="I155" s="17">
        <f t="shared" si="2"/>
        <v>0</v>
      </c>
      <c r="J155" s="17">
        <v>1</v>
      </c>
      <c r="K155" s="17">
        <v>40.39</v>
      </c>
      <c r="L155" s="17">
        <v>1.702</v>
      </c>
      <c r="M155" s="17">
        <v>2.52</v>
      </c>
      <c r="N155" s="17">
        <v>42.43</v>
      </c>
      <c r="O155" s="17">
        <v>0</v>
      </c>
      <c r="P155" s="18">
        <v>6156</v>
      </c>
      <c r="Q155" s="18">
        <v>771</v>
      </c>
      <c r="R155" s="17">
        <v>58643813</v>
      </c>
      <c r="S155" s="17">
        <v>92489</v>
      </c>
      <c r="T155" s="17">
        <v>52456</v>
      </c>
      <c r="U155" s="18" t="s">
        <v>62</v>
      </c>
      <c r="V155" s="18">
        <v>2.25</v>
      </c>
      <c r="W155" s="18" t="s">
        <v>62</v>
      </c>
      <c r="X155" s="18">
        <v>2.71</v>
      </c>
      <c r="Y155" s="18" t="s">
        <v>62</v>
      </c>
      <c r="Z155" s="21">
        <v>46245940</v>
      </c>
      <c r="AA155" s="21">
        <v>3979136</v>
      </c>
      <c r="AB155" s="21">
        <v>450646378</v>
      </c>
      <c r="AC155" s="21">
        <v>31551710</v>
      </c>
      <c r="AD155" s="21">
        <v>0</v>
      </c>
      <c r="AE155" s="21">
        <v>17842</v>
      </c>
      <c r="AF155" s="22">
        <v>8</v>
      </c>
      <c r="AG155" s="22">
        <v>40</v>
      </c>
      <c r="AH155" s="23">
        <v>4311008</v>
      </c>
      <c r="AI155" s="23">
        <v>667.73365999999999</v>
      </c>
      <c r="AJ155" s="24">
        <v>15.221731999999999</v>
      </c>
      <c r="AK155" s="25">
        <v>101.64063</v>
      </c>
      <c r="AL155" s="26">
        <v>8</v>
      </c>
      <c r="AM155" s="26">
        <v>38</v>
      </c>
      <c r="AN155" s="26">
        <v>538677</v>
      </c>
      <c r="AO155" s="26">
        <v>6031.1198000000004</v>
      </c>
      <c r="AP155" s="27">
        <v>10.636571</v>
      </c>
      <c r="AQ155" s="28">
        <v>641.50431000000003</v>
      </c>
      <c r="AR155" s="29">
        <v>8</v>
      </c>
      <c r="AS155" s="29">
        <v>29</v>
      </c>
      <c r="AT155" s="29">
        <v>6191</v>
      </c>
      <c r="AU155" s="29">
        <v>416389.68</v>
      </c>
      <c r="AV155" s="29">
        <v>6.9104757000000001</v>
      </c>
      <c r="AW155" s="29">
        <v>28774.507000000001</v>
      </c>
    </row>
    <row r="156" spans="1:49" s="30" customFormat="1" x14ac:dyDescent="0.35">
      <c r="A156" s="12">
        <v>2013</v>
      </c>
      <c r="B156" s="12" t="s">
        <v>171</v>
      </c>
      <c r="C156" s="13" t="s">
        <v>172</v>
      </c>
      <c r="D156" s="14" t="s">
        <v>242</v>
      </c>
      <c r="E156" s="15">
        <v>50112.334185279433</v>
      </c>
      <c r="F156" s="15">
        <v>499900.2</v>
      </c>
      <c r="G156" s="12">
        <v>8.1999999999999993</v>
      </c>
      <c r="H156" s="16">
        <v>9975592</v>
      </c>
      <c r="I156" s="17">
        <f t="shared" si="2"/>
        <v>1</v>
      </c>
      <c r="J156" s="17">
        <v>0</v>
      </c>
      <c r="K156" s="17">
        <v>45.02</v>
      </c>
      <c r="L156" s="17">
        <v>3.4830000000000001</v>
      </c>
      <c r="M156" s="17">
        <v>3.73</v>
      </c>
      <c r="N156" s="17">
        <v>51.99</v>
      </c>
      <c r="O156" s="17">
        <v>0</v>
      </c>
      <c r="P156" s="18">
        <v>2948</v>
      </c>
      <c r="Q156" s="18">
        <v>1471</v>
      </c>
      <c r="R156" s="17">
        <v>56812143</v>
      </c>
      <c r="S156" s="17">
        <v>112246</v>
      </c>
      <c r="T156" s="17">
        <v>50317</v>
      </c>
      <c r="U156" s="18">
        <v>2.75</v>
      </c>
      <c r="V156" s="18" t="s">
        <v>62</v>
      </c>
      <c r="W156" s="18">
        <v>23.39</v>
      </c>
      <c r="X156" s="18" t="s">
        <v>62</v>
      </c>
      <c r="Y156" s="18" t="s">
        <v>62</v>
      </c>
      <c r="Z156" s="21">
        <v>41473566</v>
      </c>
      <c r="AA156" s="21">
        <v>702624</v>
      </c>
      <c r="AB156" s="21">
        <v>566590190</v>
      </c>
      <c r="AC156" s="21">
        <v>32902781</v>
      </c>
      <c r="AD156" s="21">
        <v>0</v>
      </c>
      <c r="AE156" s="21">
        <v>0</v>
      </c>
      <c r="AF156" s="22">
        <v>1</v>
      </c>
      <c r="AG156" s="22">
        <v>75</v>
      </c>
      <c r="AH156" s="23">
        <v>4101351</v>
      </c>
      <c r="AI156" s="23">
        <v>1087.9425000000001</v>
      </c>
      <c r="AJ156" s="24">
        <v>11.459187999999999</v>
      </c>
      <c r="AK156" s="25">
        <v>124.66938</v>
      </c>
      <c r="AL156" s="26">
        <v>1</v>
      </c>
      <c r="AM156" s="26">
        <v>74</v>
      </c>
      <c r="AN156" s="26">
        <v>554350</v>
      </c>
      <c r="AO156" s="26">
        <v>6817.7674999999999</v>
      </c>
      <c r="AP156" s="27">
        <v>9.9865665000000003</v>
      </c>
      <c r="AQ156" s="28">
        <v>680.86089000000004</v>
      </c>
      <c r="AR156" s="29">
        <v>1</v>
      </c>
      <c r="AS156" s="29">
        <v>60</v>
      </c>
      <c r="AT156" s="29">
        <v>18981</v>
      </c>
      <c r="AU156" s="29">
        <v>138047.79999999999</v>
      </c>
      <c r="AV156" s="29">
        <v>6.2730220000000001</v>
      </c>
      <c r="AW156" s="29">
        <v>8659.7690000000002</v>
      </c>
    </row>
    <row r="157" spans="1:49" s="30" customFormat="1" x14ac:dyDescent="0.35">
      <c r="A157" s="12">
        <v>2015</v>
      </c>
      <c r="B157" s="12" t="s">
        <v>219</v>
      </c>
      <c r="C157" s="13" t="s">
        <v>220</v>
      </c>
      <c r="D157" s="14" t="s">
        <v>243</v>
      </c>
      <c r="E157" s="15">
        <v>59630.158009098035</v>
      </c>
      <c r="F157" s="15">
        <v>498943.6</v>
      </c>
      <c r="G157" s="12">
        <v>4.5</v>
      </c>
      <c r="H157" s="16">
        <v>8367303</v>
      </c>
      <c r="I157" s="17">
        <f t="shared" si="2"/>
        <v>0</v>
      </c>
      <c r="J157" s="17">
        <v>1</v>
      </c>
      <c r="K157" s="17">
        <v>42.6</v>
      </c>
      <c r="L157" s="17">
        <v>1.8220000000000001</v>
      </c>
      <c r="M157" s="17">
        <v>2.62</v>
      </c>
      <c r="N157" s="17">
        <v>44.13</v>
      </c>
      <c r="O157" s="17">
        <v>1</v>
      </c>
      <c r="P157" s="18">
        <v>4164</v>
      </c>
      <c r="Q157" s="18">
        <v>1214</v>
      </c>
      <c r="R157" s="17">
        <v>34897976</v>
      </c>
      <c r="S157" s="17">
        <v>30606</v>
      </c>
      <c r="T157" s="17">
        <v>34469</v>
      </c>
      <c r="U157" s="18" t="s">
        <v>62</v>
      </c>
      <c r="V157" s="18">
        <v>2.95</v>
      </c>
      <c r="W157" s="18" t="s">
        <v>62</v>
      </c>
      <c r="X157" s="18" t="s">
        <v>62</v>
      </c>
      <c r="Y157" s="18" t="s">
        <v>62</v>
      </c>
      <c r="Z157" s="21">
        <v>15173416</v>
      </c>
      <c r="AA157" s="21">
        <v>3813432</v>
      </c>
      <c r="AB157" s="21">
        <v>489519032</v>
      </c>
      <c r="AC157" s="21">
        <v>28060358</v>
      </c>
      <c r="AD157" s="21">
        <v>0</v>
      </c>
      <c r="AE157" s="21">
        <v>0</v>
      </c>
      <c r="AF157" s="22">
        <v>3</v>
      </c>
      <c r="AG157" s="22">
        <v>28</v>
      </c>
      <c r="AH157" s="23">
        <v>3332083</v>
      </c>
      <c r="AI157" s="23">
        <v>1148.6411000000001</v>
      </c>
      <c r="AJ157" s="24">
        <v>11.368255</v>
      </c>
      <c r="AK157" s="25">
        <v>130.58045000000001</v>
      </c>
      <c r="AL157" s="26">
        <v>3</v>
      </c>
      <c r="AM157" s="26">
        <v>28</v>
      </c>
      <c r="AN157" s="26">
        <v>428369</v>
      </c>
      <c r="AO157" s="26">
        <v>9405.2551999999996</v>
      </c>
      <c r="AP157" s="27">
        <v>8.2105230000000002</v>
      </c>
      <c r="AQ157" s="28">
        <v>772.22064</v>
      </c>
      <c r="AR157" s="29">
        <v>3</v>
      </c>
      <c r="AS157" s="29">
        <v>23</v>
      </c>
      <c r="AT157" s="29">
        <v>3714</v>
      </c>
      <c r="AU157" s="29">
        <v>393492.3</v>
      </c>
      <c r="AV157" s="29">
        <v>6.9494448000000002</v>
      </c>
      <c r="AW157" s="29">
        <v>27345.53</v>
      </c>
    </row>
    <row r="158" spans="1:49" s="30" customFormat="1" x14ac:dyDescent="0.35">
      <c r="A158" s="12">
        <v>2013</v>
      </c>
      <c r="B158" s="12" t="s">
        <v>199</v>
      </c>
      <c r="C158" s="13" t="s">
        <v>200</v>
      </c>
      <c r="D158" s="14" t="s">
        <v>244</v>
      </c>
      <c r="E158" s="15">
        <v>50520.046427657056</v>
      </c>
      <c r="F158" s="15">
        <v>497456.6</v>
      </c>
      <c r="G158" s="12">
        <v>8</v>
      </c>
      <c r="H158" s="16">
        <v>9846717</v>
      </c>
      <c r="I158" s="17">
        <f t="shared" si="2"/>
        <v>0</v>
      </c>
      <c r="J158" s="17">
        <v>1</v>
      </c>
      <c r="K158" s="17">
        <v>45.02</v>
      </c>
      <c r="L158" s="17">
        <v>3.4830000000000001</v>
      </c>
      <c r="M158" s="17">
        <v>3.73</v>
      </c>
      <c r="N158" s="17">
        <v>51.99</v>
      </c>
      <c r="O158" s="17">
        <v>0</v>
      </c>
      <c r="P158" s="18">
        <v>3533</v>
      </c>
      <c r="Q158" s="18">
        <v>1272</v>
      </c>
      <c r="R158" s="17">
        <v>56939516</v>
      </c>
      <c r="S158" s="17">
        <v>64672</v>
      </c>
      <c r="T158" s="17">
        <v>56614</v>
      </c>
      <c r="U158" s="18">
        <v>2.84</v>
      </c>
      <c r="V158" s="18">
        <v>3.8</v>
      </c>
      <c r="W158" s="18">
        <v>22.55</v>
      </c>
      <c r="X158" s="18">
        <v>4.99</v>
      </c>
      <c r="Y158" s="18">
        <v>0.65</v>
      </c>
      <c r="Z158" s="21">
        <v>38155232</v>
      </c>
      <c r="AA158" s="21">
        <v>802468</v>
      </c>
      <c r="AB158" s="21">
        <v>404069464</v>
      </c>
      <c r="AC158" s="21">
        <v>40241737</v>
      </c>
      <c r="AD158" s="21">
        <v>0</v>
      </c>
      <c r="AE158" s="21">
        <v>0</v>
      </c>
      <c r="AF158" s="22">
        <v>3</v>
      </c>
      <c r="AG158" s="22">
        <v>68</v>
      </c>
      <c r="AH158" s="23">
        <v>4268019</v>
      </c>
      <c r="AI158" s="23">
        <v>1098.31</v>
      </c>
      <c r="AJ158" s="24">
        <v>10.973058</v>
      </c>
      <c r="AK158" s="25">
        <v>120.51819</v>
      </c>
      <c r="AL158" s="26">
        <v>3</v>
      </c>
      <c r="AM158" s="26">
        <v>66</v>
      </c>
      <c r="AN158" s="26">
        <v>654747</v>
      </c>
      <c r="AO158" s="26">
        <v>5937.2507999999998</v>
      </c>
      <c r="AP158" s="27">
        <v>8.7573333000000009</v>
      </c>
      <c r="AQ158" s="28">
        <v>519.94484</v>
      </c>
      <c r="AR158" s="29">
        <v>3</v>
      </c>
      <c r="AS158" s="29">
        <v>53</v>
      </c>
      <c r="AT158" s="29">
        <v>10276</v>
      </c>
      <c r="AU158" s="29">
        <v>217922.32</v>
      </c>
      <c r="AV158" s="29">
        <v>6.4487378</v>
      </c>
      <c r="AW158" s="29">
        <v>14053.239</v>
      </c>
    </row>
    <row r="159" spans="1:49" s="30" customFormat="1" x14ac:dyDescent="0.35">
      <c r="A159" s="12">
        <v>2014</v>
      </c>
      <c r="B159" s="12" t="s">
        <v>202</v>
      </c>
      <c r="C159" s="13" t="s">
        <v>203</v>
      </c>
      <c r="D159" s="14" t="s">
        <v>245</v>
      </c>
      <c r="E159" s="15">
        <v>73357.114052847188</v>
      </c>
      <c r="F159" s="15">
        <v>496250.9</v>
      </c>
      <c r="G159" s="12">
        <v>5.7</v>
      </c>
      <c r="H159" s="16">
        <v>6764864</v>
      </c>
      <c r="I159" s="17">
        <f t="shared" si="2"/>
        <v>0</v>
      </c>
      <c r="J159" s="17">
        <v>1</v>
      </c>
      <c r="K159" s="17">
        <v>45.67</v>
      </c>
      <c r="L159" s="17">
        <v>3.117</v>
      </c>
      <c r="M159" s="17">
        <v>4.37</v>
      </c>
      <c r="N159" s="17">
        <v>46.16</v>
      </c>
      <c r="O159" s="17">
        <v>1</v>
      </c>
      <c r="P159" s="18">
        <v>6398</v>
      </c>
      <c r="Q159" s="18">
        <v>444</v>
      </c>
      <c r="R159" s="17">
        <v>12917109</v>
      </c>
      <c r="S159" s="17">
        <v>6076</v>
      </c>
      <c r="T159" s="17">
        <v>12552</v>
      </c>
      <c r="U159" s="18" t="s">
        <v>62</v>
      </c>
      <c r="V159" s="18">
        <v>4.2699999999999996</v>
      </c>
      <c r="W159" s="18" t="s">
        <v>62</v>
      </c>
      <c r="X159" s="18" t="s">
        <v>62</v>
      </c>
      <c r="Y159" s="18">
        <v>0.8</v>
      </c>
      <c r="Z159" s="21">
        <v>2496632</v>
      </c>
      <c r="AA159" s="21">
        <v>3292696</v>
      </c>
      <c r="AB159" s="21">
        <v>280334916</v>
      </c>
      <c r="AC159" s="21">
        <v>5769154</v>
      </c>
      <c r="AD159" s="21">
        <v>0</v>
      </c>
      <c r="AE159" s="21">
        <v>0</v>
      </c>
      <c r="AF159" s="22">
        <v>5</v>
      </c>
      <c r="AG159" s="22">
        <v>30</v>
      </c>
      <c r="AH159" s="23">
        <v>2720128</v>
      </c>
      <c r="AI159" s="23">
        <v>614.89630999999997</v>
      </c>
      <c r="AJ159" s="24">
        <v>17.390968999999998</v>
      </c>
      <c r="AK159" s="25">
        <v>106.93643</v>
      </c>
      <c r="AL159" s="26">
        <v>5</v>
      </c>
      <c r="AM159" s="26">
        <v>30</v>
      </c>
      <c r="AN159" s="26">
        <v>398717</v>
      </c>
      <c r="AO159" s="26">
        <v>5450.0243</v>
      </c>
      <c r="AP159" s="27">
        <v>14.676411</v>
      </c>
      <c r="AQ159" s="28">
        <v>799.86794999999995</v>
      </c>
      <c r="AR159" s="29">
        <v>5</v>
      </c>
      <c r="AS159" s="29">
        <v>30</v>
      </c>
      <c r="AT159" s="29">
        <v>14896</v>
      </c>
      <c r="AU159" s="29">
        <v>44536.235000000001</v>
      </c>
      <c r="AV159" s="29">
        <v>12.740482999999999</v>
      </c>
      <c r="AW159" s="29">
        <v>5674.1311999999998</v>
      </c>
    </row>
    <row r="160" spans="1:49" s="30" customFormat="1" x14ac:dyDescent="0.35">
      <c r="A160" s="12">
        <v>2016</v>
      </c>
      <c r="B160" s="12" t="s">
        <v>182</v>
      </c>
      <c r="C160" s="13" t="s">
        <v>183</v>
      </c>
      <c r="D160" s="14" t="s">
        <v>246</v>
      </c>
      <c r="E160" s="15">
        <v>67907.883343486363</v>
      </c>
      <c r="F160" s="15">
        <v>495724.9</v>
      </c>
      <c r="G160" s="12">
        <v>5.3</v>
      </c>
      <c r="H160" s="16">
        <v>7299961</v>
      </c>
      <c r="I160" s="17">
        <f t="shared" si="2"/>
        <v>0</v>
      </c>
      <c r="J160" s="17">
        <v>1</v>
      </c>
      <c r="K160" s="17">
        <v>40.39</v>
      </c>
      <c r="L160" s="17">
        <v>1.702</v>
      </c>
      <c r="M160" s="17">
        <v>2.52</v>
      </c>
      <c r="N160" s="17">
        <v>42.43</v>
      </c>
      <c r="O160" s="17">
        <v>0</v>
      </c>
      <c r="P160" s="18">
        <v>5126</v>
      </c>
      <c r="Q160" s="18">
        <v>174</v>
      </c>
      <c r="R160" s="17">
        <v>10228942</v>
      </c>
      <c r="S160" s="17">
        <v>10981</v>
      </c>
      <c r="T160" s="17">
        <v>13415</v>
      </c>
      <c r="U160" s="18" t="s">
        <v>62</v>
      </c>
      <c r="V160" s="18" t="s">
        <v>62</v>
      </c>
      <c r="W160" s="18">
        <v>12.29</v>
      </c>
      <c r="X160" s="18" t="s">
        <v>62</v>
      </c>
      <c r="Y160" s="18" t="s">
        <v>62</v>
      </c>
      <c r="Z160" s="21">
        <v>6166854</v>
      </c>
      <c r="AA160" s="21">
        <v>64740</v>
      </c>
      <c r="AB160" s="21">
        <v>154788408</v>
      </c>
      <c r="AC160" s="21">
        <v>9625622</v>
      </c>
      <c r="AD160" s="21">
        <v>0</v>
      </c>
      <c r="AE160" s="21">
        <v>4618</v>
      </c>
      <c r="AF160" s="22">
        <v>3</v>
      </c>
      <c r="AG160" s="22">
        <v>50</v>
      </c>
      <c r="AH160" s="23">
        <v>2985799</v>
      </c>
      <c r="AI160" s="23">
        <v>954.84626000000003</v>
      </c>
      <c r="AJ160" s="24">
        <v>9.4841160999999996</v>
      </c>
      <c r="AK160" s="25">
        <v>90.558728000000002</v>
      </c>
      <c r="AL160" s="26">
        <v>3</v>
      </c>
      <c r="AM160" s="26">
        <v>49</v>
      </c>
      <c r="AN160" s="26">
        <v>367847</v>
      </c>
      <c r="AO160" s="26">
        <v>6567.2825000000003</v>
      </c>
      <c r="AP160" s="27">
        <v>8.4288063999999991</v>
      </c>
      <c r="AQ160" s="28">
        <v>553.54351999999994</v>
      </c>
      <c r="AR160" s="29">
        <v>3</v>
      </c>
      <c r="AS160" s="29">
        <v>40</v>
      </c>
      <c r="AT160" s="29">
        <v>29012</v>
      </c>
      <c r="AU160" s="29">
        <v>73758.043000000005</v>
      </c>
      <c r="AV160" s="29">
        <v>4.4338085999999999</v>
      </c>
      <c r="AW160" s="29">
        <v>3270.2905000000001</v>
      </c>
    </row>
    <row r="161" spans="1:49" s="30" customFormat="1" x14ac:dyDescent="0.35">
      <c r="A161" s="17">
        <v>2008</v>
      </c>
      <c r="B161" s="32" t="s">
        <v>199</v>
      </c>
      <c r="C161" s="13" t="s">
        <v>200</v>
      </c>
      <c r="D161" s="14" t="s">
        <v>247</v>
      </c>
      <c r="E161" s="15">
        <v>52923.518889248975</v>
      </c>
      <c r="F161" s="15">
        <v>492688.8</v>
      </c>
      <c r="G161" s="17">
        <v>6.1</v>
      </c>
      <c r="H161" s="16">
        <v>9309449</v>
      </c>
      <c r="I161" s="17">
        <f t="shared" si="2"/>
        <v>0</v>
      </c>
      <c r="J161" s="17">
        <v>0</v>
      </c>
      <c r="K161" s="17">
        <v>40.69</v>
      </c>
      <c r="L161" s="17">
        <v>2.9830000000000001</v>
      </c>
      <c r="M161" s="17">
        <v>8.86</v>
      </c>
      <c r="N161" s="17">
        <v>45.88</v>
      </c>
      <c r="O161" s="17">
        <v>0</v>
      </c>
      <c r="P161" s="18">
        <v>3415</v>
      </c>
      <c r="Q161" s="18">
        <v>1396</v>
      </c>
      <c r="R161" s="17">
        <v>75343792</v>
      </c>
      <c r="S161" s="17">
        <v>235774</v>
      </c>
      <c r="T161" s="17">
        <v>59587</v>
      </c>
      <c r="U161" s="18" t="s">
        <v>62</v>
      </c>
      <c r="V161" s="18">
        <v>3.26</v>
      </c>
      <c r="W161" s="18">
        <v>19.760000000000002</v>
      </c>
      <c r="X161" s="18">
        <v>11</v>
      </c>
      <c r="Y161" s="18">
        <v>0.43</v>
      </c>
      <c r="Z161" s="21">
        <v>61994776</v>
      </c>
      <c r="AA161" s="21">
        <v>1105892</v>
      </c>
      <c r="AB161" s="21">
        <v>72079564</v>
      </c>
      <c r="AC161" s="21">
        <v>39776280</v>
      </c>
      <c r="AD161" s="21">
        <v>0</v>
      </c>
      <c r="AE161" s="21">
        <v>0</v>
      </c>
      <c r="AF161" s="23">
        <v>3</v>
      </c>
      <c r="AG161" s="23">
        <v>106</v>
      </c>
      <c r="AH161" s="23">
        <v>4146430</v>
      </c>
      <c r="AI161" s="23">
        <v>1120</v>
      </c>
      <c r="AJ161" s="24">
        <v>9.5165393384035006</v>
      </c>
      <c r="AK161" s="25">
        <v>106.61</v>
      </c>
      <c r="AL161" s="26">
        <v>3</v>
      </c>
      <c r="AM161" s="26">
        <v>105</v>
      </c>
      <c r="AN161" s="26">
        <v>649617</v>
      </c>
      <c r="AO161" s="26">
        <v>5970</v>
      </c>
      <c r="AP161" s="27">
        <v>7.551814751622155</v>
      </c>
      <c r="AQ161" s="28">
        <v>450.83</v>
      </c>
      <c r="AR161" s="29">
        <v>3</v>
      </c>
      <c r="AS161" s="29">
        <v>69</v>
      </c>
      <c r="AT161" s="29">
        <v>10968</v>
      </c>
      <c r="AU161" s="29">
        <v>211013</v>
      </c>
      <c r="AV161" s="29">
        <v>5.5352320926240344</v>
      </c>
      <c r="AW161" s="29">
        <v>11680.05</v>
      </c>
    </row>
    <row r="162" spans="1:49" s="30" customFormat="1" x14ac:dyDescent="0.35">
      <c r="A162" s="17">
        <v>2007</v>
      </c>
      <c r="B162" s="32" t="s">
        <v>171</v>
      </c>
      <c r="C162" s="13" t="s">
        <v>172</v>
      </c>
      <c r="D162" s="14" t="s">
        <v>248</v>
      </c>
      <c r="E162" s="15">
        <v>52645.91783433305</v>
      </c>
      <c r="F162" s="15">
        <v>492238.7</v>
      </c>
      <c r="G162" s="17">
        <v>4.5</v>
      </c>
      <c r="H162" s="16">
        <v>9349988</v>
      </c>
      <c r="I162" s="17">
        <f t="shared" si="2"/>
        <v>1</v>
      </c>
      <c r="J162" s="17">
        <v>0</v>
      </c>
      <c r="K162" s="17" t="s">
        <v>62</v>
      </c>
      <c r="L162" s="17">
        <v>2.286</v>
      </c>
      <c r="M162" s="17">
        <v>6.97</v>
      </c>
      <c r="N162" s="17">
        <v>32.78</v>
      </c>
      <c r="O162" s="17">
        <v>0</v>
      </c>
      <c r="P162" s="18">
        <v>2628</v>
      </c>
      <c r="Q162" s="18">
        <v>1865</v>
      </c>
      <c r="R162" s="17">
        <v>96436398</v>
      </c>
      <c r="S162" s="17">
        <v>681923</v>
      </c>
      <c r="T162" s="17">
        <v>125027</v>
      </c>
      <c r="U162" s="18" t="s">
        <v>62</v>
      </c>
      <c r="V162" s="18" t="s">
        <v>62</v>
      </c>
      <c r="W162" s="18">
        <v>15.82</v>
      </c>
      <c r="X162" s="18">
        <v>7.25</v>
      </c>
      <c r="Y162" s="18">
        <v>0.49</v>
      </c>
      <c r="Z162" s="21">
        <v>81952196</v>
      </c>
      <c r="AA162" s="21">
        <v>1569156</v>
      </c>
      <c r="AB162" s="21">
        <v>244086776</v>
      </c>
      <c r="AC162" s="21">
        <v>32544998</v>
      </c>
      <c r="AD162" s="21">
        <v>0</v>
      </c>
      <c r="AE162" s="21">
        <v>0</v>
      </c>
      <c r="AF162" s="23">
        <v>1</v>
      </c>
      <c r="AG162" s="23">
        <v>97</v>
      </c>
      <c r="AH162" s="23">
        <v>4001957</v>
      </c>
      <c r="AI162" s="23">
        <v>1171</v>
      </c>
      <c r="AJ162" s="24">
        <v>9.0952076918481204</v>
      </c>
      <c r="AK162" s="25">
        <v>106.48</v>
      </c>
      <c r="AL162" s="26">
        <v>1</v>
      </c>
      <c r="AM162" s="26">
        <v>97</v>
      </c>
      <c r="AN162" s="26">
        <v>538632</v>
      </c>
      <c r="AO162" s="26">
        <v>7271</v>
      </c>
      <c r="AP162" s="27">
        <v>8.0662191113828605</v>
      </c>
      <c r="AQ162" s="28">
        <v>586.5</v>
      </c>
      <c r="AR162" s="29">
        <v>1</v>
      </c>
      <c r="AS162" s="29">
        <v>74</v>
      </c>
      <c r="AT162" s="29">
        <v>14706</v>
      </c>
      <c r="AU162" s="29">
        <v>192971</v>
      </c>
      <c r="AV162" s="29">
        <v>5.5318226746798196</v>
      </c>
      <c r="AW162" s="29">
        <v>10674.83</v>
      </c>
    </row>
    <row r="163" spans="1:49" s="30" customFormat="1" x14ac:dyDescent="0.35">
      <c r="A163" s="12">
        <v>2015</v>
      </c>
      <c r="B163" s="12" t="s">
        <v>230</v>
      </c>
      <c r="C163" s="13" t="s">
        <v>231</v>
      </c>
      <c r="D163" s="14" t="s">
        <v>249</v>
      </c>
      <c r="E163" s="15">
        <v>49385.428511981954</v>
      </c>
      <c r="F163" s="15">
        <v>490618.7</v>
      </c>
      <c r="G163" s="12">
        <v>5.4</v>
      </c>
      <c r="H163" s="16">
        <v>9934483</v>
      </c>
      <c r="I163" s="17">
        <f t="shared" si="2"/>
        <v>0</v>
      </c>
      <c r="J163" s="17">
        <v>0</v>
      </c>
      <c r="K163" s="17">
        <v>42.6</v>
      </c>
      <c r="L163" s="17">
        <v>1.8220000000000001</v>
      </c>
      <c r="M163" s="17">
        <v>2.62</v>
      </c>
      <c r="N163" s="17">
        <v>44.13</v>
      </c>
      <c r="O163" s="17">
        <v>0</v>
      </c>
      <c r="P163" s="18">
        <v>6713</v>
      </c>
      <c r="Q163" s="18">
        <v>562</v>
      </c>
      <c r="R163" s="17">
        <v>67119277</v>
      </c>
      <c r="S163" s="17">
        <v>136634</v>
      </c>
      <c r="T163" s="17">
        <v>61410</v>
      </c>
      <c r="U163" s="18">
        <v>2.2799999999999998</v>
      </c>
      <c r="V163" s="18">
        <v>2.39</v>
      </c>
      <c r="W163" s="18">
        <v>12.86</v>
      </c>
      <c r="X163" s="18">
        <v>3.12</v>
      </c>
      <c r="Y163" s="18" t="s">
        <v>62</v>
      </c>
      <c r="Z163" s="21">
        <v>59135316</v>
      </c>
      <c r="AA163" s="21">
        <v>3659006</v>
      </c>
      <c r="AB163" s="21">
        <v>328228632</v>
      </c>
      <c r="AC163" s="21">
        <v>29333786</v>
      </c>
      <c r="AD163" s="21">
        <v>0</v>
      </c>
      <c r="AE163" s="21">
        <v>15748</v>
      </c>
      <c r="AF163" s="22">
        <v>8</v>
      </c>
      <c r="AG163" s="22">
        <v>39</v>
      </c>
      <c r="AH163" s="23">
        <v>4282858</v>
      </c>
      <c r="AI163" s="23">
        <v>649.05794000000003</v>
      </c>
      <c r="AJ163" s="24">
        <v>14.421825999999999</v>
      </c>
      <c r="AK163" s="25">
        <v>93.606009999999998</v>
      </c>
      <c r="AL163" s="26">
        <v>8</v>
      </c>
      <c r="AM163" s="26">
        <v>38</v>
      </c>
      <c r="AN163" s="26">
        <v>532858</v>
      </c>
      <c r="AO163" s="26">
        <v>6011.7226000000001</v>
      </c>
      <c r="AP163" s="27">
        <v>10.554570999999999</v>
      </c>
      <c r="AQ163" s="28">
        <v>634.51156000000003</v>
      </c>
      <c r="AR163" s="29">
        <v>8</v>
      </c>
      <c r="AS163" s="29">
        <v>29</v>
      </c>
      <c r="AT163" s="29">
        <v>6041</v>
      </c>
      <c r="AU163" s="29">
        <v>423177.99</v>
      </c>
      <c r="AV163" s="29">
        <v>7.0237014000000002</v>
      </c>
      <c r="AW163" s="29">
        <v>29722.758000000002</v>
      </c>
    </row>
    <row r="164" spans="1:49" s="30" customFormat="1" x14ac:dyDescent="0.35">
      <c r="A164" s="12">
        <v>2012</v>
      </c>
      <c r="B164" s="12" t="s">
        <v>171</v>
      </c>
      <c r="C164" s="13" t="s">
        <v>172</v>
      </c>
      <c r="D164" s="14" t="s">
        <v>250</v>
      </c>
      <c r="E164" s="15">
        <v>49378.840782828025</v>
      </c>
      <c r="F164" s="15">
        <v>489027.3</v>
      </c>
      <c r="G164" s="12">
        <v>9.1999999999999993</v>
      </c>
      <c r="H164" s="16">
        <v>9903580</v>
      </c>
      <c r="I164" s="17">
        <f t="shared" si="2"/>
        <v>1</v>
      </c>
      <c r="J164" s="17">
        <v>0</v>
      </c>
      <c r="K164" s="17">
        <v>45.77</v>
      </c>
      <c r="L164" s="17">
        <v>3.58</v>
      </c>
      <c r="M164" s="17">
        <v>2.75</v>
      </c>
      <c r="N164" s="17">
        <v>54.99</v>
      </c>
      <c r="O164" s="17">
        <v>0</v>
      </c>
      <c r="P164" s="18">
        <v>2341</v>
      </c>
      <c r="Q164" s="18">
        <v>1803</v>
      </c>
      <c r="R164" s="17">
        <v>59035062</v>
      </c>
      <c r="S164" s="17">
        <v>148902</v>
      </c>
      <c r="T164" s="17">
        <v>50103</v>
      </c>
      <c r="U164" s="18" t="s">
        <v>62</v>
      </c>
      <c r="V164" s="18" t="s">
        <v>62</v>
      </c>
      <c r="W164" s="18" t="s">
        <v>62</v>
      </c>
      <c r="X164" s="18" t="s">
        <v>62</v>
      </c>
      <c r="Y164" s="18" t="s">
        <v>62</v>
      </c>
      <c r="Z164" s="21">
        <v>41970360</v>
      </c>
      <c r="AA164" s="21">
        <v>987020</v>
      </c>
      <c r="AB164" s="21">
        <v>622837630</v>
      </c>
      <c r="AC164" s="21">
        <v>33941634</v>
      </c>
      <c r="AD164" s="21">
        <v>0</v>
      </c>
      <c r="AE164" s="21">
        <v>0</v>
      </c>
      <c r="AF164" s="22">
        <v>1</v>
      </c>
      <c r="AG164" s="22">
        <v>75</v>
      </c>
      <c r="AH164" s="23">
        <v>4071478</v>
      </c>
      <c r="AI164" s="23">
        <v>1098.2942</v>
      </c>
      <c r="AJ164" s="24">
        <v>11.174557999999999</v>
      </c>
      <c r="AK164" s="25">
        <v>122.72951999999999</v>
      </c>
      <c r="AL164" s="26">
        <v>1</v>
      </c>
      <c r="AM164" s="26">
        <v>74</v>
      </c>
      <c r="AN164" s="26">
        <v>547610</v>
      </c>
      <c r="AO164" s="26">
        <v>6990.5514000000003</v>
      </c>
      <c r="AP164" s="27">
        <v>9.5784029000000004</v>
      </c>
      <c r="AQ164" s="28">
        <v>669.58317</v>
      </c>
      <c r="AR164" s="29">
        <v>1</v>
      </c>
      <c r="AS164" s="29">
        <v>61</v>
      </c>
      <c r="AT164" s="29">
        <v>17335</v>
      </c>
      <c r="AU164" s="29">
        <v>150103.84</v>
      </c>
      <c r="AV164" s="29">
        <v>5.9773171999999999</v>
      </c>
      <c r="AW164" s="29">
        <v>8972.1825000000008</v>
      </c>
    </row>
    <row r="165" spans="1:49" s="30" customFormat="1" x14ac:dyDescent="0.35">
      <c r="A165" s="12">
        <v>2014</v>
      </c>
      <c r="B165" s="12" t="s">
        <v>219</v>
      </c>
      <c r="C165" s="13" t="s">
        <v>220</v>
      </c>
      <c r="D165" s="14" t="s">
        <v>251</v>
      </c>
      <c r="E165" s="15">
        <v>58796.550509113782</v>
      </c>
      <c r="F165" s="15">
        <v>488918.6</v>
      </c>
      <c r="G165" s="12">
        <v>5.2</v>
      </c>
      <c r="H165" s="16">
        <v>8315430</v>
      </c>
      <c r="I165" s="17">
        <f t="shared" si="2"/>
        <v>0</v>
      </c>
      <c r="J165" s="17">
        <v>1</v>
      </c>
      <c r="K165" s="17">
        <v>45.67</v>
      </c>
      <c r="L165" s="17">
        <v>3.117</v>
      </c>
      <c r="M165" s="17">
        <v>4.37</v>
      </c>
      <c r="N165" s="17">
        <v>46.16</v>
      </c>
      <c r="O165" s="17">
        <v>1</v>
      </c>
      <c r="P165" s="18">
        <v>4709</v>
      </c>
      <c r="Q165" s="18">
        <v>994</v>
      </c>
      <c r="R165" s="17">
        <v>33733804</v>
      </c>
      <c r="S165" s="17">
        <v>62180</v>
      </c>
      <c r="T165" s="17">
        <v>36886</v>
      </c>
      <c r="U165" s="18" t="s">
        <v>62</v>
      </c>
      <c r="V165" s="18" t="s">
        <v>62</v>
      </c>
      <c r="W165" s="18">
        <v>22.19</v>
      </c>
      <c r="X165" s="18" t="s">
        <v>62</v>
      </c>
      <c r="Y165" s="18" t="s">
        <v>62</v>
      </c>
      <c r="Z165" s="21">
        <v>18562700</v>
      </c>
      <c r="AA165" s="21">
        <v>4217418</v>
      </c>
      <c r="AB165" s="21">
        <v>319620480</v>
      </c>
      <c r="AC165" s="21">
        <v>30220977</v>
      </c>
      <c r="AD165" s="21">
        <v>0</v>
      </c>
      <c r="AE165" s="21">
        <v>0</v>
      </c>
      <c r="AF165" s="22">
        <v>3</v>
      </c>
      <c r="AG165" s="22">
        <v>28</v>
      </c>
      <c r="AH165" s="23">
        <v>3303676</v>
      </c>
      <c r="AI165" s="23">
        <v>1171.5161000000001</v>
      </c>
      <c r="AJ165" s="24">
        <v>11.100061</v>
      </c>
      <c r="AK165" s="25">
        <v>130.03899999999999</v>
      </c>
      <c r="AL165" s="26">
        <v>3</v>
      </c>
      <c r="AM165" s="26">
        <v>28</v>
      </c>
      <c r="AN165" s="26">
        <v>422931</v>
      </c>
      <c r="AO165" s="26">
        <v>9408.8742000000002</v>
      </c>
      <c r="AP165" s="27">
        <v>8.1519998000000005</v>
      </c>
      <c r="AQ165" s="28">
        <v>767.01139999999998</v>
      </c>
      <c r="AR165" s="29">
        <v>3</v>
      </c>
      <c r="AS165" s="29">
        <v>23</v>
      </c>
      <c r="AT165" s="29">
        <v>3653</v>
      </c>
      <c r="AU165" s="29">
        <v>403800.37</v>
      </c>
      <c r="AV165" s="29">
        <v>6.8903433999999999</v>
      </c>
      <c r="AW165" s="29">
        <v>27823.232</v>
      </c>
    </row>
    <row r="166" spans="1:49" s="30" customFormat="1" x14ac:dyDescent="0.35">
      <c r="A166" s="12">
        <v>2013</v>
      </c>
      <c r="B166" s="12" t="s">
        <v>219</v>
      </c>
      <c r="C166" s="13" t="s">
        <v>220</v>
      </c>
      <c r="D166" s="14" t="s">
        <v>252</v>
      </c>
      <c r="E166" s="15">
        <v>59199.31306983003</v>
      </c>
      <c r="F166" s="15">
        <v>488741.3</v>
      </c>
      <c r="G166" s="12">
        <v>5.7</v>
      </c>
      <c r="H166" s="16">
        <v>8255861</v>
      </c>
      <c r="I166" s="17">
        <f t="shared" si="2"/>
        <v>0</v>
      </c>
      <c r="J166" s="17">
        <v>1</v>
      </c>
      <c r="K166" s="17">
        <v>45.02</v>
      </c>
      <c r="L166" s="17">
        <v>3.4830000000000001</v>
      </c>
      <c r="M166" s="17">
        <v>3.73</v>
      </c>
      <c r="N166" s="17">
        <v>51.99</v>
      </c>
      <c r="O166" s="17">
        <v>1</v>
      </c>
      <c r="P166" s="18">
        <v>4434</v>
      </c>
      <c r="Q166" s="18">
        <v>999</v>
      </c>
      <c r="R166" s="17">
        <v>34686454</v>
      </c>
      <c r="S166" s="17">
        <v>61762</v>
      </c>
      <c r="T166" s="17">
        <v>36017</v>
      </c>
      <c r="U166" s="18" t="s">
        <v>62</v>
      </c>
      <c r="V166" s="18">
        <v>3.32</v>
      </c>
      <c r="W166" s="18">
        <v>20.97</v>
      </c>
      <c r="X166" s="18">
        <v>4.1500000000000004</v>
      </c>
      <c r="Y166" s="18">
        <v>0.71</v>
      </c>
      <c r="Z166" s="21">
        <v>19109332</v>
      </c>
      <c r="AA166" s="21">
        <v>1084784</v>
      </c>
      <c r="AB166" s="21">
        <v>344003840</v>
      </c>
      <c r="AC166" s="21">
        <v>29326231</v>
      </c>
      <c r="AD166" s="21">
        <v>0</v>
      </c>
      <c r="AE166" s="21">
        <v>0</v>
      </c>
      <c r="AF166" s="22">
        <v>3</v>
      </c>
      <c r="AG166" s="22">
        <v>29</v>
      </c>
      <c r="AH166" s="23">
        <v>3273502</v>
      </c>
      <c r="AI166" s="23">
        <v>1156.1587</v>
      </c>
      <c r="AJ166" s="24">
        <v>10.843057</v>
      </c>
      <c r="AK166" s="25">
        <v>125.36293999999999</v>
      </c>
      <c r="AL166" s="26">
        <v>3</v>
      </c>
      <c r="AM166" s="26">
        <v>28</v>
      </c>
      <c r="AN166" s="26">
        <v>422713</v>
      </c>
      <c r="AO166" s="26">
        <v>9413.5175999999992</v>
      </c>
      <c r="AP166" s="27">
        <v>8.0002487999999996</v>
      </c>
      <c r="AQ166" s="28">
        <v>753.10482999999999</v>
      </c>
      <c r="AR166" s="29">
        <v>3</v>
      </c>
      <c r="AS166" s="29">
        <v>23</v>
      </c>
      <c r="AT166" s="29">
        <v>3585</v>
      </c>
      <c r="AU166" s="29">
        <v>398660.51</v>
      </c>
      <c r="AV166" s="29">
        <v>6.6251525000000004</v>
      </c>
      <c r="AW166" s="29">
        <v>26411.866999999998</v>
      </c>
    </row>
    <row r="167" spans="1:49" s="30" customFormat="1" x14ac:dyDescent="0.35">
      <c r="A167" s="12">
        <v>2012</v>
      </c>
      <c r="B167" s="12" t="s">
        <v>199</v>
      </c>
      <c r="C167" s="13" t="s">
        <v>200</v>
      </c>
      <c r="D167" s="14" t="s">
        <v>253</v>
      </c>
      <c r="E167" s="15">
        <v>50054.964155372181</v>
      </c>
      <c r="F167" s="15">
        <v>488126.5</v>
      </c>
      <c r="G167" s="12">
        <v>9.3000000000000007</v>
      </c>
      <c r="H167" s="16">
        <v>9751810</v>
      </c>
      <c r="I167" s="17">
        <f t="shared" si="2"/>
        <v>0</v>
      </c>
      <c r="J167" s="17">
        <v>1</v>
      </c>
      <c r="K167" s="17">
        <v>45.77</v>
      </c>
      <c r="L167" s="17">
        <v>3.58</v>
      </c>
      <c r="M167" s="17">
        <v>2.75</v>
      </c>
      <c r="N167" s="17">
        <v>54.99</v>
      </c>
      <c r="O167" s="17">
        <v>0</v>
      </c>
      <c r="P167" s="18">
        <v>2955</v>
      </c>
      <c r="Q167" s="18">
        <v>1511</v>
      </c>
      <c r="R167" s="17">
        <v>57923827</v>
      </c>
      <c r="S167" s="17">
        <v>73568</v>
      </c>
      <c r="T167" s="17">
        <v>53192</v>
      </c>
      <c r="U167" s="18">
        <v>2.66</v>
      </c>
      <c r="V167" s="18">
        <v>3.77</v>
      </c>
      <c r="W167" s="18">
        <v>23.18</v>
      </c>
      <c r="X167" s="18">
        <v>4.3600000000000003</v>
      </c>
      <c r="Y167" s="18">
        <v>0.59</v>
      </c>
      <c r="Z167" s="21">
        <v>41522026</v>
      </c>
      <c r="AA167" s="21">
        <v>704216</v>
      </c>
      <c r="AB167" s="21">
        <v>302621526</v>
      </c>
      <c r="AC167" s="21">
        <v>39385592</v>
      </c>
      <c r="AD167" s="21">
        <v>0</v>
      </c>
      <c r="AE167" s="21">
        <v>0</v>
      </c>
      <c r="AF167" s="22">
        <v>3</v>
      </c>
      <c r="AG167" s="22">
        <v>68</v>
      </c>
      <c r="AH167" s="23">
        <v>4230588</v>
      </c>
      <c r="AI167" s="23">
        <v>1076.9094</v>
      </c>
      <c r="AJ167" s="24">
        <v>10.906447</v>
      </c>
      <c r="AK167" s="25">
        <v>117.45255</v>
      </c>
      <c r="AL167" s="26">
        <v>3</v>
      </c>
      <c r="AM167" s="26">
        <v>66</v>
      </c>
      <c r="AN167" s="26">
        <v>652401</v>
      </c>
      <c r="AO167" s="26">
        <v>5940.8918000000003</v>
      </c>
      <c r="AP167" s="27">
        <v>8.6644334000000001</v>
      </c>
      <c r="AQ167" s="28">
        <v>514.74460999999997</v>
      </c>
      <c r="AR167" s="29">
        <v>3</v>
      </c>
      <c r="AS167" s="29">
        <v>53</v>
      </c>
      <c r="AT167" s="29">
        <v>10399</v>
      </c>
      <c r="AU167" s="29">
        <v>215534.53</v>
      </c>
      <c r="AV167" s="29">
        <v>6.4227941</v>
      </c>
      <c r="AW167" s="29">
        <v>13843.339</v>
      </c>
    </row>
    <row r="168" spans="1:49" s="30" customFormat="1" x14ac:dyDescent="0.35">
      <c r="A168" s="17">
        <v>2006</v>
      </c>
      <c r="B168" s="13" t="s">
        <v>171</v>
      </c>
      <c r="C168" s="13" t="s">
        <v>172</v>
      </c>
      <c r="D168" s="14" t="s">
        <v>254</v>
      </c>
      <c r="E168" s="15">
        <v>53247.581618366385</v>
      </c>
      <c r="F168" s="15">
        <v>487524.9</v>
      </c>
      <c r="G168" s="17">
        <v>4.7</v>
      </c>
      <c r="H168" s="16">
        <v>9155813</v>
      </c>
      <c r="I168" s="17">
        <f t="shared" si="2"/>
        <v>1</v>
      </c>
      <c r="J168" s="17">
        <v>0</v>
      </c>
      <c r="K168" s="17" t="s">
        <v>62</v>
      </c>
      <c r="L168" s="17">
        <v>2.137</v>
      </c>
      <c r="M168" s="17">
        <v>6.73</v>
      </c>
      <c r="N168" s="17">
        <v>18.61</v>
      </c>
      <c r="O168" s="17">
        <v>0</v>
      </c>
      <c r="P168" s="18">
        <v>2657</v>
      </c>
      <c r="Q168" s="18">
        <v>1745</v>
      </c>
      <c r="R168" s="17">
        <v>91020065</v>
      </c>
      <c r="S168" s="17">
        <v>685370</v>
      </c>
      <c r="T168" s="17">
        <v>130114</v>
      </c>
      <c r="U168" s="18" t="s">
        <v>62</v>
      </c>
      <c r="V168" s="18" t="s">
        <v>62</v>
      </c>
      <c r="W168" s="18">
        <v>14.1</v>
      </c>
      <c r="X168" s="18">
        <v>7.08</v>
      </c>
      <c r="Y168" s="18">
        <v>0.44</v>
      </c>
      <c r="Z168" s="21">
        <v>78144379.560000002</v>
      </c>
      <c r="AA168" s="21">
        <v>1649888.02</v>
      </c>
      <c r="AB168" s="21">
        <v>191771657.28</v>
      </c>
      <c r="AC168" s="21">
        <v>32005810</v>
      </c>
      <c r="AD168" s="21">
        <v>0</v>
      </c>
      <c r="AE168" s="21">
        <v>0</v>
      </c>
      <c r="AF168" s="23">
        <v>1</v>
      </c>
      <c r="AG168" s="23">
        <v>97</v>
      </c>
      <c r="AH168" s="23">
        <v>3924073</v>
      </c>
      <c r="AI168" s="23">
        <v>1157.8236014807401</v>
      </c>
      <c r="AJ168" s="24">
        <v>8.9099109892603572</v>
      </c>
      <c r="AK168" s="25">
        <v>103.1610523045825</v>
      </c>
      <c r="AL168" s="26">
        <v>1</v>
      </c>
      <c r="AM168" s="26">
        <v>97</v>
      </c>
      <c r="AN168" s="26">
        <v>529687</v>
      </c>
      <c r="AO168" s="26">
        <v>7165.6336666748448</v>
      </c>
      <c r="AP168" s="27">
        <v>7.8130871744394268</v>
      </c>
      <c r="AQ168" s="28">
        <v>559.85720497828595</v>
      </c>
      <c r="AR168" s="29">
        <v>1</v>
      </c>
      <c r="AS168" s="29">
        <v>73</v>
      </c>
      <c r="AT168" s="29">
        <v>15164</v>
      </c>
      <c r="AU168" s="29">
        <v>190080.03055482282</v>
      </c>
      <c r="AV168" s="29">
        <v>5.3802619791102142</v>
      </c>
      <c r="AW168" s="29">
        <v>10226.803613822211</v>
      </c>
    </row>
    <row r="169" spans="1:49" s="30" customFormat="1" x14ac:dyDescent="0.35">
      <c r="A169" s="12">
        <v>2013</v>
      </c>
      <c r="B169" s="12" t="s">
        <v>202</v>
      </c>
      <c r="C169" s="13" t="s">
        <v>203</v>
      </c>
      <c r="D169" s="14" t="s">
        <v>255</v>
      </c>
      <c r="E169" s="15">
        <v>72521.272023681347</v>
      </c>
      <c r="F169" s="15">
        <v>486991.8</v>
      </c>
      <c r="G169" s="12">
        <v>6.7</v>
      </c>
      <c r="H169" s="16">
        <v>6715158</v>
      </c>
      <c r="I169" s="17">
        <f t="shared" si="2"/>
        <v>0</v>
      </c>
      <c r="J169" s="17">
        <v>1</v>
      </c>
      <c r="K169" s="17">
        <v>45.02</v>
      </c>
      <c r="L169" s="17">
        <v>3.4830000000000001</v>
      </c>
      <c r="M169" s="17">
        <v>3.73</v>
      </c>
      <c r="N169" s="17">
        <v>51.99</v>
      </c>
      <c r="O169" s="17">
        <v>1</v>
      </c>
      <c r="P169" s="18">
        <v>6168</v>
      </c>
      <c r="Q169" s="18">
        <v>588</v>
      </c>
      <c r="R169" s="17">
        <v>14735028</v>
      </c>
      <c r="S169" s="17">
        <v>11195</v>
      </c>
      <c r="T169" s="17">
        <v>13749</v>
      </c>
      <c r="U169" s="18" t="s">
        <v>62</v>
      </c>
      <c r="V169" s="18">
        <v>4.21</v>
      </c>
      <c r="W169" s="18">
        <v>21.91</v>
      </c>
      <c r="X169" s="18" t="s">
        <v>62</v>
      </c>
      <c r="Y169" s="18">
        <v>0.84</v>
      </c>
      <c r="Z169" s="21">
        <v>3446590</v>
      </c>
      <c r="AA169" s="21">
        <v>1425434.2000000002</v>
      </c>
      <c r="AB169" s="21">
        <v>318872772</v>
      </c>
      <c r="AC169" s="21">
        <v>4330643</v>
      </c>
      <c r="AD169" s="21">
        <v>0</v>
      </c>
      <c r="AE169" s="21">
        <v>0</v>
      </c>
      <c r="AF169" s="22">
        <v>5</v>
      </c>
      <c r="AG169" s="22">
        <v>31</v>
      </c>
      <c r="AH169" s="23">
        <v>2708759</v>
      </c>
      <c r="AI169" s="23">
        <v>637.67282</v>
      </c>
      <c r="AJ169" s="24">
        <v>15.834300000000001</v>
      </c>
      <c r="AK169" s="25">
        <v>100.97103</v>
      </c>
      <c r="AL169" s="26">
        <v>5</v>
      </c>
      <c r="AM169" s="26">
        <v>31</v>
      </c>
      <c r="AN169" s="26">
        <v>391856</v>
      </c>
      <c r="AO169" s="26">
        <v>3766.9243999999999</v>
      </c>
      <c r="AP169" s="27">
        <v>14.234821999999999</v>
      </c>
      <c r="AQ169" s="28">
        <v>536.21496000000002</v>
      </c>
      <c r="AR169" s="29">
        <v>5</v>
      </c>
      <c r="AS169" s="29">
        <v>31</v>
      </c>
      <c r="AT169" s="29">
        <v>16594</v>
      </c>
      <c r="AU169" s="29">
        <v>82677.187999999995</v>
      </c>
      <c r="AV169" s="29">
        <v>13.176183</v>
      </c>
      <c r="AW169" s="29">
        <v>10893.698</v>
      </c>
    </row>
    <row r="170" spans="1:49" s="30" customFormat="1" x14ac:dyDescent="0.35">
      <c r="A170" s="12">
        <v>2010</v>
      </c>
      <c r="B170" s="12" t="s">
        <v>199</v>
      </c>
      <c r="C170" s="13" t="s">
        <v>200</v>
      </c>
      <c r="D170" s="14" t="s">
        <v>256</v>
      </c>
      <c r="E170" s="15">
        <v>50344.777309431447</v>
      </c>
      <c r="F170" s="15">
        <v>482030.4</v>
      </c>
      <c r="G170" s="12">
        <v>10.9</v>
      </c>
      <c r="H170" s="16">
        <v>9574586</v>
      </c>
      <c r="I170" s="17">
        <f t="shared" si="2"/>
        <v>0</v>
      </c>
      <c r="J170" s="17">
        <v>0</v>
      </c>
      <c r="K170" s="17">
        <v>44.27</v>
      </c>
      <c r="L170" s="17">
        <v>2.7050000000000001</v>
      </c>
      <c r="M170" s="17">
        <v>4.37</v>
      </c>
      <c r="N170" s="17">
        <v>49.29</v>
      </c>
      <c r="O170" s="17">
        <v>0</v>
      </c>
      <c r="P170" s="18">
        <v>3882</v>
      </c>
      <c r="Q170" s="18">
        <v>1832</v>
      </c>
      <c r="R170" s="17">
        <v>73240828</v>
      </c>
      <c r="S170" s="17">
        <v>130673</v>
      </c>
      <c r="T170" s="17">
        <v>57407</v>
      </c>
      <c r="U170" s="18" t="s">
        <v>62</v>
      </c>
      <c r="V170" s="18">
        <v>3.52</v>
      </c>
      <c r="W170" s="18" t="s">
        <v>62</v>
      </c>
      <c r="X170" s="18">
        <v>6.49</v>
      </c>
      <c r="Y170" s="18" t="s">
        <v>62</v>
      </c>
      <c r="Z170" s="21">
        <v>58683252</v>
      </c>
      <c r="AA170" s="21">
        <v>1132566</v>
      </c>
      <c r="AB170" s="21">
        <v>146751936</v>
      </c>
      <c r="AC170" s="21">
        <v>40739529</v>
      </c>
      <c r="AD170" s="21">
        <v>0</v>
      </c>
      <c r="AE170" s="21">
        <v>0</v>
      </c>
      <c r="AF170" s="22">
        <v>3</v>
      </c>
      <c r="AG170" s="22">
        <v>106</v>
      </c>
      <c r="AH170" s="23">
        <v>4185540</v>
      </c>
      <c r="AI170" s="23">
        <v>1238</v>
      </c>
      <c r="AJ170" s="24">
        <v>10.119999999999999</v>
      </c>
      <c r="AK170" s="31">
        <v>125.2</v>
      </c>
      <c r="AL170" s="26">
        <v>3</v>
      </c>
      <c r="AM170" s="26">
        <v>105</v>
      </c>
      <c r="AN170" s="26">
        <v>644609</v>
      </c>
      <c r="AO170" s="26">
        <v>6197</v>
      </c>
      <c r="AP170" s="27">
        <v>8.16</v>
      </c>
      <c r="AQ170" s="28">
        <v>505.55</v>
      </c>
      <c r="AR170" s="29">
        <v>3</v>
      </c>
      <c r="AS170" s="29">
        <v>70</v>
      </c>
      <c r="AT170" s="29">
        <v>11016</v>
      </c>
      <c r="AU170" s="29">
        <v>199073</v>
      </c>
      <c r="AV170" s="29">
        <v>6.17</v>
      </c>
      <c r="AW170" s="29">
        <v>12279.32</v>
      </c>
    </row>
    <row r="171" spans="1:49" s="30" customFormat="1" x14ac:dyDescent="0.35">
      <c r="A171" s="12">
        <v>2011</v>
      </c>
      <c r="B171" s="12" t="s">
        <v>199</v>
      </c>
      <c r="C171" s="13" t="s">
        <v>200</v>
      </c>
      <c r="D171" s="14" t="s">
        <v>257</v>
      </c>
      <c r="E171" s="15">
        <v>50129.89556899415</v>
      </c>
      <c r="F171" s="15">
        <v>484200.3</v>
      </c>
      <c r="G171" s="12">
        <v>10.3</v>
      </c>
      <c r="H171" s="16">
        <v>9658913</v>
      </c>
      <c r="I171" s="17">
        <f t="shared" si="2"/>
        <v>0</v>
      </c>
      <c r="J171" s="17">
        <v>0</v>
      </c>
      <c r="K171" s="17">
        <v>45.02</v>
      </c>
      <c r="L171" s="17">
        <v>3.4670000000000001</v>
      </c>
      <c r="M171" s="17">
        <v>4</v>
      </c>
      <c r="N171" s="17">
        <v>55.64</v>
      </c>
      <c r="O171" s="17">
        <v>0</v>
      </c>
      <c r="P171" s="18">
        <v>3237</v>
      </c>
      <c r="Q171" s="18">
        <v>1651</v>
      </c>
      <c r="R171" s="17">
        <v>62797414</v>
      </c>
      <c r="S171" s="17">
        <v>91297</v>
      </c>
      <c r="T171" s="17">
        <v>50015</v>
      </c>
      <c r="U171" s="18">
        <v>2.68</v>
      </c>
      <c r="V171" s="18">
        <v>3.63</v>
      </c>
      <c r="W171" s="18">
        <v>22.01</v>
      </c>
      <c r="X171" s="18" t="s">
        <v>62</v>
      </c>
      <c r="Y171" s="18">
        <v>0.57999999999999996</v>
      </c>
      <c r="Z171" s="21">
        <v>48903486</v>
      </c>
      <c r="AA171" s="21">
        <v>811296</v>
      </c>
      <c r="AB171" s="21">
        <v>180311642</v>
      </c>
      <c r="AC171" s="21">
        <v>40526834</v>
      </c>
      <c r="AD171" s="21">
        <v>0</v>
      </c>
      <c r="AE171" s="21">
        <v>0</v>
      </c>
      <c r="AF171" s="22">
        <v>3</v>
      </c>
      <c r="AG171" s="22">
        <v>106</v>
      </c>
      <c r="AH171" s="23">
        <v>4201898</v>
      </c>
      <c r="AI171" s="23">
        <v>1151</v>
      </c>
      <c r="AJ171" s="24">
        <v>10.26</v>
      </c>
      <c r="AK171" s="25">
        <v>118.09</v>
      </c>
      <c r="AL171" s="26">
        <v>3</v>
      </c>
      <c r="AM171" s="26">
        <v>105</v>
      </c>
      <c r="AN171" s="26">
        <v>644926</v>
      </c>
      <c r="AO171" s="26">
        <v>6004</v>
      </c>
      <c r="AP171" s="27">
        <v>8.1300000000000008</v>
      </c>
      <c r="AQ171" s="28">
        <v>488.42</v>
      </c>
      <c r="AR171" s="29">
        <v>3</v>
      </c>
      <c r="AS171" s="29">
        <v>70</v>
      </c>
      <c r="AT171" s="29">
        <v>10609</v>
      </c>
      <c r="AU171" s="29">
        <v>208586</v>
      </c>
      <c r="AV171" s="29">
        <v>6.01</v>
      </c>
      <c r="AW171" s="29">
        <v>12546.21</v>
      </c>
    </row>
    <row r="172" spans="1:49" s="30" customFormat="1" x14ac:dyDescent="0.35">
      <c r="A172" s="17">
        <v>2006</v>
      </c>
      <c r="B172" s="13" t="s">
        <v>230</v>
      </c>
      <c r="C172" s="13" t="s">
        <v>231</v>
      </c>
      <c r="D172" s="14" t="s">
        <v>258</v>
      </c>
      <c r="E172" s="15">
        <v>48202.440773445334</v>
      </c>
      <c r="F172" s="15">
        <v>483763.6</v>
      </c>
      <c r="G172" s="17">
        <v>7</v>
      </c>
      <c r="H172" s="16">
        <v>10036081</v>
      </c>
      <c r="I172" s="17">
        <f t="shared" si="2"/>
        <v>0</v>
      </c>
      <c r="J172" s="17">
        <v>0</v>
      </c>
      <c r="K172" s="17" t="s">
        <v>62</v>
      </c>
      <c r="L172" s="17">
        <v>2.137</v>
      </c>
      <c r="M172" s="17">
        <v>6.73</v>
      </c>
      <c r="N172" s="17">
        <v>18.61</v>
      </c>
      <c r="O172" s="17">
        <v>0</v>
      </c>
      <c r="P172" s="18">
        <v>6159</v>
      </c>
      <c r="Q172" s="18">
        <v>583</v>
      </c>
      <c r="R172" s="17">
        <v>76717532</v>
      </c>
      <c r="S172" s="17">
        <v>326507</v>
      </c>
      <c r="T172" s="17">
        <v>113088</v>
      </c>
      <c r="U172" s="18" t="s">
        <v>62</v>
      </c>
      <c r="V172" s="18">
        <v>1.64</v>
      </c>
      <c r="W172" s="18">
        <v>14.4</v>
      </c>
      <c r="X172" s="18" t="s">
        <v>62</v>
      </c>
      <c r="Y172" s="18" t="s">
        <v>62</v>
      </c>
      <c r="Z172" s="21">
        <v>70255935.120000005</v>
      </c>
      <c r="AA172" s="21">
        <v>1664301.64</v>
      </c>
      <c r="AB172" s="21">
        <v>181071401.84</v>
      </c>
      <c r="AC172" s="21">
        <v>29066165</v>
      </c>
      <c r="AD172" s="21">
        <v>0</v>
      </c>
      <c r="AE172" s="21">
        <v>4776.41</v>
      </c>
      <c r="AF172" s="23">
        <v>9</v>
      </c>
      <c r="AG172" s="23">
        <v>60</v>
      </c>
      <c r="AH172" s="23">
        <v>4299273</v>
      </c>
      <c r="AI172" s="23">
        <v>671.08437093124041</v>
      </c>
      <c r="AJ172" s="24">
        <v>9.7681397075318852</v>
      </c>
      <c r="AK172" s="25">
        <v>65.552458907975065</v>
      </c>
      <c r="AL172" s="26">
        <v>9</v>
      </c>
      <c r="AM172" s="26">
        <v>59</v>
      </c>
      <c r="AN172" s="26">
        <v>514049</v>
      </c>
      <c r="AO172" s="26">
        <v>6370.8250575334287</v>
      </c>
      <c r="AP172" s="27">
        <v>8.5104390074097278</v>
      </c>
      <c r="AQ172" s="28">
        <v>542.18518079015814</v>
      </c>
      <c r="AR172" s="29">
        <v>9</v>
      </c>
      <c r="AS172" s="29">
        <v>47</v>
      </c>
      <c r="AT172" s="29">
        <v>13317</v>
      </c>
      <c r="AU172" s="29">
        <v>213342.18793021451</v>
      </c>
      <c r="AV172" s="29">
        <v>6.0459711080902832</v>
      </c>
      <c r="AW172" s="29">
        <v>12898.607043628443</v>
      </c>
    </row>
    <row r="173" spans="1:49" s="30" customFormat="1" x14ac:dyDescent="0.35">
      <c r="A173" s="12">
        <v>2012</v>
      </c>
      <c r="B173" s="12" t="s">
        <v>202</v>
      </c>
      <c r="C173" s="13" t="s">
        <v>203</v>
      </c>
      <c r="D173" s="14" t="s">
        <v>259</v>
      </c>
      <c r="E173" s="15">
        <v>72519.026467869175</v>
      </c>
      <c r="F173" s="15">
        <v>483286.3</v>
      </c>
      <c r="G173" s="12">
        <v>6.7</v>
      </c>
      <c r="H173" s="16">
        <v>6664269</v>
      </c>
      <c r="I173" s="17">
        <f t="shared" si="2"/>
        <v>0</v>
      </c>
      <c r="J173" s="17">
        <v>1</v>
      </c>
      <c r="K173" s="17">
        <v>45.77</v>
      </c>
      <c r="L173" s="17">
        <v>3.58</v>
      </c>
      <c r="M173" s="17">
        <v>2.75</v>
      </c>
      <c r="N173" s="17">
        <v>54.99</v>
      </c>
      <c r="O173" s="17">
        <v>1</v>
      </c>
      <c r="P173" s="18">
        <v>5296</v>
      </c>
      <c r="Q173" s="18">
        <v>597</v>
      </c>
      <c r="R173" s="17">
        <v>14346389</v>
      </c>
      <c r="S173" s="17">
        <v>14894</v>
      </c>
      <c r="T173" s="17">
        <v>13873</v>
      </c>
      <c r="U173" s="18">
        <v>3.04</v>
      </c>
      <c r="V173" s="18">
        <v>3.59</v>
      </c>
      <c r="W173" s="18">
        <v>23.45</v>
      </c>
      <c r="X173" s="18">
        <v>3.55</v>
      </c>
      <c r="Y173" s="18">
        <v>0.77</v>
      </c>
      <c r="Z173" s="21">
        <v>1918218</v>
      </c>
      <c r="AA173" s="21">
        <v>607588</v>
      </c>
      <c r="AB173" s="21">
        <v>368660362</v>
      </c>
      <c r="AC173" s="21">
        <v>5859540</v>
      </c>
      <c r="AD173" s="21">
        <v>0</v>
      </c>
      <c r="AE173" s="21">
        <v>0</v>
      </c>
      <c r="AF173" s="22">
        <v>5</v>
      </c>
      <c r="AG173" s="22">
        <v>31</v>
      </c>
      <c r="AH173" s="23">
        <v>2699141</v>
      </c>
      <c r="AI173" s="23">
        <v>627.15845000000002</v>
      </c>
      <c r="AJ173" s="24">
        <v>14.912724000000001</v>
      </c>
      <c r="AK173" s="25">
        <v>93.526409999999998</v>
      </c>
      <c r="AL173" s="26">
        <v>5</v>
      </c>
      <c r="AM173" s="26">
        <v>30</v>
      </c>
      <c r="AN173" s="26">
        <v>389272</v>
      </c>
      <c r="AO173" s="26">
        <v>3794.0075999999999</v>
      </c>
      <c r="AP173" s="27">
        <v>13.841518000000001</v>
      </c>
      <c r="AQ173" s="28">
        <v>525.14823000000001</v>
      </c>
      <c r="AR173" s="29">
        <v>5</v>
      </c>
      <c r="AS173" s="29">
        <v>30</v>
      </c>
      <c r="AT173" s="29">
        <v>21145</v>
      </c>
      <c r="AU173" s="29">
        <v>66710.826000000001</v>
      </c>
      <c r="AV173" s="29">
        <v>12.566635</v>
      </c>
      <c r="AW173" s="29">
        <v>8383.3057000000008</v>
      </c>
    </row>
    <row r="174" spans="1:49" s="30" customFormat="1" x14ac:dyDescent="0.35">
      <c r="A174" s="12">
        <v>2012</v>
      </c>
      <c r="B174" s="12" t="s">
        <v>219</v>
      </c>
      <c r="C174" s="13" t="s">
        <v>220</v>
      </c>
      <c r="D174" s="14" t="s">
        <v>260</v>
      </c>
      <c r="E174" s="15">
        <v>58997.739957320075</v>
      </c>
      <c r="F174" s="15">
        <v>483041.4</v>
      </c>
      <c r="G174" s="12">
        <v>6.1</v>
      </c>
      <c r="H174" s="16">
        <v>8187456</v>
      </c>
      <c r="I174" s="17">
        <f t="shared" si="2"/>
        <v>0</v>
      </c>
      <c r="J174" s="17">
        <v>1</v>
      </c>
      <c r="K174" s="17">
        <v>45.77</v>
      </c>
      <c r="L174" s="17">
        <v>3.58</v>
      </c>
      <c r="M174" s="17">
        <v>2.75</v>
      </c>
      <c r="N174" s="17">
        <v>54.99</v>
      </c>
      <c r="O174" s="17">
        <v>1</v>
      </c>
      <c r="P174" s="18">
        <v>3761</v>
      </c>
      <c r="Q174" s="18">
        <v>1227</v>
      </c>
      <c r="R174" s="17">
        <v>29223189</v>
      </c>
      <c r="S174" s="17">
        <v>55685</v>
      </c>
      <c r="T174" s="17">
        <v>35778</v>
      </c>
      <c r="U174" s="18">
        <v>2.17</v>
      </c>
      <c r="V174" s="18" t="s">
        <v>62</v>
      </c>
      <c r="W174" s="18" t="s">
        <v>62</v>
      </c>
      <c r="X174" s="18" t="s">
        <v>62</v>
      </c>
      <c r="Y174" s="18" t="s">
        <v>62</v>
      </c>
      <c r="Z174" s="21">
        <v>12425550</v>
      </c>
      <c r="AA174" s="21">
        <v>1248432</v>
      </c>
      <c r="AB174" s="21">
        <v>379520564</v>
      </c>
      <c r="AC174" s="21">
        <v>28723390</v>
      </c>
      <c r="AD174" s="21">
        <v>0</v>
      </c>
      <c r="AE174" s="21">
        <v>0</v>
      </c>
      <c r="AF174" s="22">
        <v>3</v>
      </c>
      <c r="AG174" s="22">
        <v>29</v>
      </c>
      <c r="AH174" s="23">
        <v>3248518</v>
      </c>
      <c r="AI174" s="23">
        <v>1116.7829999999999</v>
      </c>
      <c r="AJ174" s="24">
        <v>11.078279</v>
      </c>
      <c r="AK174" s="25">
        <v>123.72033</v>
      </c>
      <c r="AL174" s="26">
        <v>3</v>
      </c>
      <c r="AM174" s="26">
        <v>28</v>
      </c>
      <c r="AN174" s="26">
        <v>419052</v>
      </c>
      <c r="AO174" s="26">
        <v>9298.1018000000004</v>
      </c>
      <c r="AP174" s="27">
        <v>8.0798792000000006</v>
      </c>
      <c r="AQ174" s="28">
        <v>751.27539999999999</v>
      </c>
      <c r="AR174" s="29">
        <v>3</v>
      </c>
      <c r="AS174" s="29">
        <v>24</v>
      </c>
      <c r="AT174" s="29">
        <v>3973</v>
      </c>
      <c r="AU174" s="29">
        <v>363196.14</v>
      </c>
      <c r="AV174" s="29">
        <v>6.7151180000000004</v>
      </c>
      <c r="AW174" s="29">
        <v>24389.048999999999</v>
      </c>
    </row>
    <row r="175" spans="1:49" s="30" customFormat="1" x14ac:dyDescent="0.35">
      <c r="A175" s="17">
        <v>2007</v>
      </c>
      <c r="B175" s="32" t="s">
        <v>230</v>
      </c>
      <c r="C175" s="13" t="s">
        <v>231</v>
      </c>
      <c r="D175" s="14" t="s">
        <v>261</v>
      </c>
      <c r="E175" s="15">
        <v>48287.309909407631</v>
      </c>
      <c r="F175" s="15">
        <v>482935.1</v>
      </c>
      <c r="G175" s="17">
        <v>7</v>
      </c>
      <c r="H175" s="16">
        <v>10001284</v>
      </c>
      <c r="I175" s="17">
        <f t="shared" si="2"/>
        <v>0</v>
      </c>
      <c r="J175" s="17">
        <v>0</v>
      </c>
      <c r="K175" s="17" t="s">
        <v>62</v>
      </c>
      <c r="L175" s="17">
        <v>2.286</v>
      </c>
      <c r="M175" s="17">
        <v>6.97</v>
      </c>
      <c r="N175" s="17">
        <v>32.78</v>
      </c>
      <c r="O175" s="17">
        <v>0</v>
      </c>
      <c r="P175" s="18">
        <v>6554</v>
      </c>
      <c r="Q175" s="18">
        <v>657</v>
      </c>
      <c r="R175" s="17">
        <v>80228027</v>
      </c>
      <c r="S175" s="17">
        <v>353356</v>
      </c>
      <c r="T175" s="17">
        <v>117456</v>
      </c>
      <c r="U175" s="18" t="s">
        <v>62</v>
      </c>
      <c r="V175" s="18">
        <v>1.69</v>
      </c>
      <c r="W175" s="18">
        <v>16.41</v>
      </c>
      <c r="X175" s="18" t="s">
        <v>62</v>
      </c>
      <c r="Y175" s="18" t="s">
        <v>62</v>
      </c>
      <c r="Z175" s="21">
        <v>73603394</v>
      </c>
      <c r="AA175" s="21">
        <v>2521414</v>
      </c>
      <c r="AB175" s="21">
        <v>204694010</v>
      </c>
      <c r="AC175" s="21">
        <v>31516953</v>
      </c>
      <c r="AD175" s="21">
        <v>0</v>
      </c>
      <c r="AE175" s="21">
        <v>3965.08</v>
      </c>
      <c r="AF175" s="23">
        <v>9</v>
      </c>
      <c r="AG175" s="23">
        <v>60</v>
      </c>
      <c r="AH175" s="23">
        <v>4298455</v>
      </c>
      <c r="AI175" s="23">
        <v>686</v>
      </c>
      <c r="AJ175" s="24">
        <v>10.212590419616999</v>
      </c>
      <c r="AK175" s="25">
        <v>70.02</v>
      </c>
      <c r="AL175" s="26">
        <v>9</v>
      </c>
      <c r="AM175" s="26">
        <v>59</v>
      </c>
      <c r="AN175" s="26">
        <v>518058</v>
      </c>
      <c r="AO175" s="26">
        <v>6442</v>
      </c>
      <c r="AP175" s="27">
        <v>8.7744707944847899</v>
      </c>
      <c r="AQ175" s="28">
        <v>565.24</v>
      </c>
      <c r="AR175" s="29">
        <v>9</v>
      </c>
      <c r="AS175" s="29">
        <v>45</v>
      </c>
      <c r="AT175" s="29">
        <v>13227</v>
      </c>
      <c r="AU175" s="29">
        <v>213445</v>
      </c>
      <c r="AV175" s="29">
        <v>6.4704148317811701</v>
      </c>
      <c r="AW175" s="29">
        <v>13810.77</v>
      </c>
    </row>
    <row r="176" spans="1:49" s="30" customFormat="1" x14ac:dyDescent="0.35">
      <c r="A176" s="17">
        <v>2008</v>
      </c>
      <c r="B176" s="32" t="s">
        <v>171</v>
      </c>
      <c r="C176" s="13" t="s">
        <v>172</v>
      </c>
      <c r="D176" s="14" t="s">
        <v>262</v>
      </c>
      <c r="E176" s="15">
        <v>50696.292405881926</v>
      </c>
      <c r="F176" s="15">
        <v>481860.3</v>
      </c>
      <c r="G176" s="17">
        <v>6.2</v>
      </c>
      <c r="H176" s="16">
        <v>9504843</v>
      </c>
      <c r="I176" s="17">
        <f t="shared" si="2"/>
        <v>1</v>
      </c>
      <c r="J176" s="17">
        <v>0</v>
      </c>
      <c r="K176" s="17">
        <v>40.69</v>
      </c>
      <c r="L176" s="17">
        <v>2.9830000000000001</v>
      </c>
      <c r="M176" s="17">
        <v>8.86</v>
      </c>
      <c r="N176" s="17">
        <v>45.88</v>
      </c>
      <c r="O176" s="17">
        <v>0</v>
      </c>
      <c r="P176" s="18">
        <v>2973</v>
      </c>
      <c r="Q176" s="18">
        <v>1633</v>
      </c>
      <c r="R176" s="17">
        <v>89749835</v>
      </c>
      <c r="S176" s="17">
        <v>535658</v>
      </c>
      <c r="T176" s="17">
        <v>118859</v>
      </c>
      <c r="U176" s="18" t="s">
        <v>62</v>
      </c>
      <c r="V176" s="18" t="s">
        <v>62</v>
      </c>
      <c r="W176" s="18">
        <v>16.22</v>
      </c>
      <c r="X176" s="18">
        <v>10.050000000000001</v>
      </c>
      <c r="Y176" s="18">
        <v>0.46</v>
      </c>
      <c r="Z176" s="21">
        <v>78975238</v>
      </c>
      <c r="AA176" s="21">
        <v>1470882</v>
      </c>
      <c r="AB176" s="21">
        <v>195109982</v>
      </c>
      <c r="AC176" s="21">
        <v>31691095</v>
      </c>
      <c r="AD176" s="21">
        <v>0</v>
      </c>
      <c r="AE176" s="21">
        <v>0</v>
      </c>
      <c r="AF176" s="23">
        <v>1</v>
      </c>
      <c r="AG176" s="23">
        <v>97</v>
      </c>
      <c r="AH176" s="23">
        <v>4034752</v>
      </c>
      <c r="AI176" s="23">
        <v>1148</v>
      </c>
      <c r="AJ176" s="24">
        <v>9.9258657982179308</v>
      </c>
      <c r="AK176" s="25">
        <v>113.96</v>
      </c>
      <c r="AL176" s="26">
        <v>1</v>
      </c>
      <c r="AM176" s="26">
        <v>97</v>
      </c>
      <c r="AN176" s="26">
        <v>543498</v>
      </c>
      <c r="AO176" s="26">
        <v>7187</v>
      </c>
      <c r="AP176" s="27">
        <v>9.0666157498764512</v>
      </c>
      <c r="AQ176" s="28">
        <v>651.66</v>
      </c>
      <c r="AR176" s="29">
        <v>1</v>
      </c>
      <c r="AS176" s="29">
        <v>75</v>
      </c>
      <c r="AT176" s="29">
        <v>15948</v>
      </c>
      <c r="AU176" s="29">
        <v>169973</v>
      </c>
      <c r="AV176" s="29">
        <v>6.6713532782240694</v>
      </c>
      <c r="AW176" s="29">
        <v>11339.53</v>
      </c>
    </row>
    <row r="177" spans="1:49" s="30" customFormat="1" x14ac:dyDescent="0.35">
      <c r="A177" s="12">
        <v>2010</v>
      </c>
      <c r="B177" s="12" t="s">
        <v>171</v>
      </c>
      <c r="C177" s="13" t="s">
        <v>172</v>
      </c>
      <c r="D177" s="14" t="s">
        <v>263</v>
      </c>
      <c r="E177" s="15">
        <v>48556.224438745092</v>
      </c>
      <c r="F177" s="15">
        <v>471588.2</v>
      </c>
      <c r="G177" s="12">
        <v>10.5</v>
      </c>
      <c r="H177" s="16">
        <v>9712209</v>
      </c>
      <c r="I177" s="17">
        <f t="shared" si="2"/>
        <v>1</v>
      </c>
      <c r="J177" s="17">
        <v>0</v>
      </c>
      <c r="K177" s="17">
        <v>44.27</v>
      </c>
      <c r="L177" s="17">
        <v>2.7050000000000001</v>
      </c>
      <c r="M177" s="17">
        <v>4.37</v>
      </c>
      <c r="N177" s="17">
        <v>49.29</v>
      </c>
      <c r="O177" s="17">
        <v>0</v>
      </c>
      <c r="P177" s="18">
        <v>3467</v>
      </c>
      <c r="Q177" s="18">
        <v>2044</v>
      </c>
      <c r="R177" s="17">
        <v>82591913</v>
      </c>
      <c r="S177" s="17">
        <v>264774</v>
      </c>
      <c r="T177" s="17">
        <v>79274</v>
      </c>
      <c r="U177" s="18" t="s">
        <v>62</v>
      </c>
      <c r="V177" s="18" t="s">
        <v>62</v>
      </c>
      <c r="W177" s="18">
        <v>17.04</v>
      </c>
      <c r="X177" s="18">
        <v>5.09</v>
      </c>
      <c r="Y177" s="18">
        <v>0.63</v>
      </c>
      <c r="Z177" s="21">
        <v>68874200</v>
      </c>
      <c r="AA177" s="21">
        <v>1344430</v>
      </c>
      <c r="AB177" s="21">
        <v>352622990</v>
      </c>
      <c r="AC177" s="21">
        <v>33512033</v>
      </c>
      <c r="AD177" s="21">
        <v>0</v>
      </c>
      <c r="AE177" s="21">
        <v>0</v>
      </c>
      <c r="AF177" s="22">
        <v>1</v>
      </c>
      <c r="AG177" s="22">
        <v>97</v>
      </c>
      <c r="AH177" s="23">
        <v>4054145</v>
      </c>
      <c r="AI177" s="23">
        <v>1265</v>
      </c>
      <c r="AJ177" s="24">
        <v>10.07</v>
      </c>
      <c r="AK177" s="31">
        <v>127.41</v>
      </c>
      <c r="AL177" s="26">
        <v>1</v>
      </c>
      <c r="AM177" s="26">
        <v>97</v>
      </c>
      <c r="AN177" s="26">
        <v>546011</v>
      </c>
      <c r="AO177" s="26">
        <v>7310</v>
      </c>
      <c r="AP177" s="27">
        <v>9.06</v>
      </c>
      <c r="AQ177" s="28">
        <v>662.09</v>
      </c>
      <c r="AR177" s="29">
        <v>1</v>
      </c>
      <c r="AS177" s="29">
        <v>74</v>
      </c>
      <c r="AT177" s="29">
        <v>15648</v>
      </c>
      <c r="AU177" s="29">
        <v>165340</v>
      </c>
      <c r="AV177" s="29">
        <v>6.22</v>
      </c>
      <c r="AW177" s="29">
        <v>10289.379999999999</v>
      </c>
    </row>
    <row r="178" spans="1:49" s="30" customFormat="1" x14ac:dyDescent="0.35">
      <c r="A178" s="12">
        <v>2011</v>
      </c>
      <c r="B178" s="12" t="s">
        <v>171</v>
      </c>
      <c r="C178" s="13" t="s">
        <v>172</v>
      </c>
      <c r="D178" s="14" t="s">
        <v>264</v>
      </c>
      <c r="E178" s="15">
        <v>49085.430600706066</v>
      </c>
      <c r="F178" s="15">
        <v>481215.4</v>
      </c>
      <c r="G178" s="12">
        <v>10.199999999999999</v>
      </c>
      <c r="H178" s="16">
        <v>9803630</v>
      </c>
      <c r="I178" s="17">
        <f t="shared" si="2"/>
        <v>1</v>
      </c>
      <c r="J178" s="17">
        <v>0</v>
      </c>
      <c r="K178" s="17">
        <v>45.02</v>
      </c>
      <c r="L178" s="17">
        <v>3.4670000000000001</v>
      </c>
      <c r="M178" s="17">
        <v>4</v>
      </c>
      <c r="N178" s="17">
        <v>55.64</v>
      </c>
      <c r="O178" s="17">
        <v>0</v>
      </c>
      <c r="P178" s="18">
        <v>2771</v>
      </c>
      <c r="Q178" s="18">
        <v>1887</v>
      </c>
      <c r="R178" s="17">
        <v>71368349</v>
      </c>
      <c r="S178" s="17">
        <v>236889</v>
      </c>
      <c r="T178" s="17">
        <v>75152</v>
      </c>
      <c r="U178" s="18" t="s">
        <v>62</v>
      </c>
      <c r="V178" s="18" t="s">
        <v>62</v>
      </c>
      <c r="W178" s="18" t="s">
        <v>62</v>
      </c>
      <c r="X178" s="18" t="s">
        <v>62</v>
      </c>
      <c r="Y178" s="18" t="s">
        <v>62</v>
      </c>
      <c r="Z178" s="21">
        <v>58183840</v>
      </c>
      <c r="AA178" s="21">
        <v>1173918</v>
      </c>
      <c r="AB178" s="21">
        <v>395661008</v>
      </c>
      <c r="AC178" s="21">
        <v>32306181</v>
      </c>
      <c r="AD178" s="21">
        <v>0</v>
      </c>
      <c r="AE178" s="21">
        <v>0</v>
      </c>
      <c r="AF178" s="22">
        <v>1</v>
      </c>
      <c r="AG178" s="22">
        <v>97</v>
      </c>
      <c r="AH178" s="23">
        <v>4056147</v>
      </c>
      <c r="AI178" s="23">
        <v>1186</v>
      </c>
      <c r="AJ178" s="24">
        <v>11.05</v>
      </c>
      <c r="AK178" s="25">
        <v>131.15</v>
      </c>
      <c r="AL178" s="26">
        <v>1</v>
      </c>
      <c r="AM178" s="26">
        <v>97</v>
      </c>
      <c r="AN178" s="26">
        <v>548674</v>
      </c>
      <c r="AO178" s="26">
        <v>7128</v>
      </c>
      <c r="AP178" s="27">
        <v>9.8699999999999992</v>
      </c>
      <c r="AQ178" s="28">
        <v>703.41</v>
      </c>
      <c r="AR178" s="29">
        <v>1</v>
      </c>
      <c r="AS178" s="29">
        <v>74</v>
      </c>
      <c r="AT178" s="29">
        <v>16241</v>
      </c>
      <c r="AU178" s="29">
        <v>161736</v>
      </c>
      <c r="AV178" s="29">
        <v>6.6</v>
      </c>
      <c r="AW178" s="29">
        <v>10672.96</v>
      </c>
    </row>
    <row r="179" spans="1:49" s="30" customFormat="1" x14ac:dyDescent="0.35">
      <c r="A179" s="12">
        <v>2010</v>
      </c>
      <c r="B179" s="12" t="s">
        <v>219</v>
      </c>
      <c r="C179" s="13" t="s">
        <v>220</v>
      </c>
      <c r="D179" s="14" t="s">
        <v>265</v>
      </c>
      <c r="E179" s="15">
        <v>59284.529269925588</v>
      </c>
      <c r="F179" s="15">
        <v>475699.3</v>
      </c>
      <c r="G179" s="12">
        <v>7.1</v>
      </c>
      <c r="H179" s="16">
        <v>8024004</v>
      </c>
      <c r="I179" s="17">
        <f t="shared" si="2"/>
        <v>0</v>
      </c>
      <c r="J179" s="17">
        <v>1</v>
      </c>
      <c r="K179" s="17">
        <v>44.27</v>
      </c>
      <c r="L179" s="17">
        <v>2.7050000000000001</v>
      </c>
      <c r="M179" s="17">
        <v>4.37</v>
      </c>
      <c r="N179" s="17">
        <v>49.29</v>
      </c>
      <c r="O179" s="17">
        <v>1</v>
      </c>
      <c r="P179" s="18">
        <v>4539</v>
      </c>
      <c r="Q179" s="18">
        <v>1476</v>
      </c>
      <c r="R179" s="17">
        <v>39719081</v>
      </c>
      <c r="S179" s="17">
        <v>119828</v>
      </c>
      <c r="T179" s="17">
        <v>48812</v>
      </c>
      <c r="U179" s="18" t="s">
        <v>62</v>
      </c>
      <c r="V179" s="18" t="s">
        <v>62</v>
      </c>
      <c r="W179" s="18" t="s">
        <v>62</v>
      </c>
      <c r="X179" s="18" t="s">
        <v>62</v>
      </c>
      <c r="Y179" s="18" t="s">
        <v>62</v>
      </c>
      <c r="Z179" s="21">
        <v>21186800</v>
      </c>
      <c r="AA179" s="21">
        <v>4463444</v>
      </c>
      <c r="AB179" s="21">
        <v>277796324</v>
      </c>
      <c r="AC179" s="21">
        <v>26571899</v>
      </c>
      <c r="AD179" s="21">
        <v>0</v>
      </c>
      <c r="AE179" s="21">
        <v>0</v>
      </c>
      <c r="AF179" s="22">
        <v>4</v>
      </c>
      <c r="AG179" s="22">
        <v>33</v>
      </c>
      <c r="AH179" s="23">
        <v>3258959</v>
      </c>
      <c r="AI179" s="23">
        <v>1239</v>
      </c>
      <c r="AJ179" s="24">
        <v>10.45</v>
      </c>
      <c r="AK179" s="31">
        <v>129.43</v>
      </c>
      <c r="AL179" s="26">
        <v>4</v>
      </c>
      <c r="AM179" s="26">
        <v>33</v>
      </c>
      <c r="AN179" s="26">
        <v>419950</v>
      </c>
      <c r="AO179" s="26">
        <v>9532</v>
      </c>
      <c r="AP179" s="27">
        <v>7.65</v>
      </c>
      <c r="AQ179" s="28">
        <v>729.5</v>
      </c>
      <c r="AR179" s="29">
        <v>4</v>
      </c>
      <c r="AS179" s="29">
        <v>27</v>
      </c>
      <c r="AT179" s="29">
        <v>5380</v>
      </c>
      <c r="AU179" s="29">
        <v>265508</v>
      </c>
      <c r="AV179" s="29">
        <v>6.66</v>
      </c>
      <c r="AW179" s="29">
        <v>17678.45</v>
      </c>
    </row>
    <row r="180" spans="1:49" s="30" customFormat="1" x14ac:dyDescent="0.35">
      <c r="A180" s="12">
        <v>2011</v>
      </c>
      <c r="B180" s="12" t="s">
        <v>219</v>
      </c>
      <c r="C180" s="13" t="s">
        <v>220</v>
      </c>
      <c r="D180" s="14" t="s">
        <v>266</v>
      </c>
      <c r="E180" s="15">
        <v>59188.537967033866</v>
      </c>
      <c r="F180" s="15">
        <v>479571.4</v>
      </c>
      <c r="G180" s="12">
        <v>6.6</v>
      </c>
      <c r="H180" s="16">
        <v>8102437</v>
      </c>
      <c r="I180" s="17">
        <f t="shared" si="2"/>
        <v>0</v>
      </c>
      <c r="J180" s="17">
        <v>1</v>
      </c>
      <c r="K180" s="17">
        <v>45.02</v>
      </c>
      <c r="L180" s="17">
        <v>3.4670000000000001</v>
      </c>
      <c r="M180" s="17">
        <v>4</v>
      </c>
      <c r="N180" s="17">
        <v>55.64</v>
      </c>
      <c r="O180" s="17">
        <v>1</v>
      </c>
      <c r="P180" s="18">
        <v>4038</v>
      </c>
      <c r="Q180" s="18">
        <v>1281</v>
      </c>
      <c r="R180" s="17">
        <v>32636730</v>
      </c>
      <c r="S180" s="17">
        <v>86338</v>
      </c>
      <c r="T180" s="17">
        <v>43720</v>
      </c>
      <c r="U180" s="18" t="s">
        <v>62</v>
      </c>
      <c r="V180" s="18" t="s">
        <v>62</v>
      </c>
      <c r="W180" s="18" t="s">
        <v>62</v>
      </c>
      <c r="X180" s="18" t="s">
        <v>62</v>
      </c>
      <c r="Y180" s="18" t="s">
        <v>62</v>
      </c>
      <c r="Z180" s="21">
        <v>16827720</v>
      </c>
      <c r="AA180" s="21">
        <v>1734330</v>
      </c>
      <c r="AB180" s="21">
        <v>283892778</v>
      </c>
      <c r="AC180" s="21">
        <v>25547997</v>
      </c>
      <c r="AD180" s="21">
        <v>0</v>
      </c>
      <c r="AE180" s="21">
        <v>0</v>
      </c>
      <c r="AF180" s="22">
        <v>3</v>
      </c>
      <c r="AG180" s="22">
        <v>32</v>
      </c>
      <c r="AH180" s="23">
        <v>3225395</v>
      </c>
      <c r="AI180" s="23">
        <v>1183</v>
      </c>
      <c r="AJ180" s="24">
        <v>10.64</v>
      </c>
      <c r="AK180" s="25">
        <v>125.86</v>
      </c>
      <c r="AL180" s="26">
        <v>3</v>
      </c>
      <c r="AM180" s="26">
        <v>32</v>
      </c>
      <c r="AN180" s="26">
        <v>414137</v>
      </c>
      <c r="AO180" s="26">
        <v>9468</v>
      </c>
      <c r="AP180" s="27">
        <v>7.95</v>
      </c>
      <c r="AQ180" s="28">
        <v>753.15</v>
      </c>
      <c r="AR180" s="29">
        <v>3</v>
      </c>
      <c r="AS180" s="29">
        <v>26</v>
      </c>
      <c r="AT180" s="29">
        <v>4082</v>
      </c>
      <c r="AU180" s="29">
        <v>351503</v>
      </c>
      <c r="AV180" s="29">
        <v>6.49</v>
      </c>
      <c r="AW180" s="29">
        <v>22824.33</v>
      </c>
    </row>
    <row r="181" spans="1:49" s="30" customFormat="1" x14ac:dyDescent="0.35">
      <c r="A181" s="12">
        <v>2014</v>
      </c>
      <c r="B181" s="12" t="s">
        <v>230</v>
      </c>
      <c r="C181" s="13" t="s">
        <v>231</v>
      </c>
      <c r="D181" s="14" t="s">
        <v>267</v>
      </c>
      <c r="E181" s="15">
        <v>48281.645862433201</v>
      </c>
      <c r="F181" s="15">
        <v>479534.9</v>
      </c>
      <c r="G181" s="12">
        <v>7.2</v>
      </c>
      <c r="H181" s="16">
        <v>9932033</v>
      </c>
      <c r="I181" s="17">
        <f t="shared" si="2"/>
        <v>0</v>
      </c>
      <c r="J181" s="17">
        <v>0</v>
      </c>
      <c r="K181" s="17">
        <v>45.67</v>
      </c>
      <c r="L181" s="17">
        <v>3.117</v>
      </c>
      <c r="M181" s="17">
        <v>4.37</v>
      </c>
      <c r="N181" s="17">
        <v>46.16</v>
      </c>
      <c r="O181" s="17">
        <v>0</v>
      </c>
      <c r="P181" s="18">
        <v>7670</v>
      </c>
      <c r="Q181" s="18">
        <v>443</v>
      </c>
      <c r="R181" s="17">
        <v>64263795</v>
      </c>
      <c r="S181" s="17">
        <v>157408</v>
      </c>
      <c r="T181" s="17">
        <v>69996</v>
      </c>
      <c r="U181" s="18" t="s">
        <v>62</v>
      </c>
      <c r="V181" s="18">
        <v>2.6</v>
      </c>
      <c r="W181" s="18">
        <v>21.3</v>
      </c>
      <c r="X181" s="18">
        <v>6.57</v>
      </c>
      <c r="Y181" s="18">
        <v>0.7</v>
      </c>
      <c r="Z181" s="21">
        <v>59059954</v>
      </c>
      <c r="AA181" s="21">
        <v>4593606</v>
      </c>
      <c r="AB181" s="21">
        <v>220598076</v>
      </c>
      <c r="AC181" s="21">
        <v>31245848</v>
      </c>
      <c r="AD181" s="21">
        <v>0</v>
      </c>
      <c r="AE181" s="21">
        <v>18116</v>
      </c>
      <c r="AF181" s="22">
        <v>8</v>
      </c>
      <c r="AG181" s="22">
        <v>40</v>
      </c>
      <c r="AH181" s="23">
        <v>4273126</v>
      </c>
      <c r="AI181" s="23">
        <v>653.60018000000002</v>
      </c>
      <c r="AJ181" s="24">
        <v>14.460680999999999</v>
      </c>
      <c r="AK181" s="25">
        <v>94.515034</v>
      </c>
      <c r="AL181" s="26">
        <v>8</v>
      </c>
      <c r="AM181" s="26">
        <v>39</v>
      </c>
      <c r="AN181" s="26">
        <v>522422</v>
      </c>
      <c r="AO181" s="26">
        <v>5957.6559999999999</v>
      </c>
      <c r="AP181" s="27">
        <v>10.870542</v>
      </c>
      <c r="AQ181" s="28">
        <v>647.62950000000001</v>
      </c>
      <c r="AR181" s="29">
        <v>8</v>
      </c>
      <c r="AS181" s="29">
        <v>29</v>
      </c>
      <c r="AT181" s="29">
        <v>13289</v>
      </c>
      <c r="AU181" s="29">
        <v>203463.61</v>
      </c>
      <c r="AV181" s="29">
        <v>7.6777350000000002</v>
      </c>
      <c r="AW181" s="29">
        <v>15621.397000000001</v>
      </c>
    </row>
    <row r="182" spans="1:49" s="30" customFormat="1" x14ac:dyDescent="0.35">
      <c r="A182" s="17">
        <v>2007</v>
      </c>
      <c r="B182" s="32" t="s">
        <v>199</v>
      </c>
      <c r="C182" s="13" t="s">
        <v>200</v>
      </c>
      <c r="D182" s="14" t="s">
        <v>268</v>
      </c>
      <c r="E182" s="15">
        <v>52414.878334009831</v>
      </c>
      <c r="F182" s="15">
        <v>477920.8</v>
      </c>
      <c r="G182" s="17">
        <v>4.7</v>
      </c>
      <c r="H182" s="16">
        <v>9118037</v>
      </c>
      <c r="I182" s="17">
        <f t="shared" si="2"/>
        <v>0</v>
      </c>
      <c r="J182" s="17">
        <v>0</v>
      </c>
      <c r="K182" s="17" t="s">
        <v>62</v>
      </c>
      <c r="L182" s="17">
        <v>2.286</v>
      </c>
      <c r="M182" s="17">
        <v>6.97</v>
      </c>
      <c r="N182" s="17">
        <v>32.78</v>
      </c>
      <c r="O182" s="17">
        <v>0</v>
      </c>
      <c r="P182" s="18">
        <v>3116</v>
      </c>
      <c r="Q182" s="18">
        <v>1626</v>
      </c>
      <c r="R182" s="17">
        <v>79416549</v>
      </c>
      <c r="S182" s="17">
        <v>365242</v>
      </c>
      <c r="T182" s="17">
        <v>60636</v>
      </c>
      <c r="U182" s="18" t="s">
        <v>62</v>
      </c>
      <c r="V182" s="18">
        <v>2.75</v>
      </c>
      <c r="W182" s="18">
        <v>14.91</v>
      </c>
      <c r="X182" s="18">
        <v>7.94</v>
      </c>
      <c r="Y182" s="18">
        <v>0.41</v>
      </c>
      <c r="Z182" s="21">
        <v>64600266</v>
      </c>
      <c r="AA182" s="21">
        <v>1483690</v>
      </c>
      <c r="AB182" s="21">
        <v>80793738</v>
      </c>
      <c r="AC182" s="21">
        <v>40044705</v>
      </c>
      <c r="AD182" s="21">
        <v>0</v>
      </c>
      <c r="AE182" s="21">
        <v>0</v>
      </c>
      <c r="AF182" s="23">
        <v>3</v>
      </c>
      <c r="AG182" s="23">
        <v>107</v>
      </c>
      <c r="AH182" s="23">
        <v>4090510</v>
      </c>
      <c r="AI182" s="23">
        <v>1143</v>
      </c>
      <c r="AJ182" s="24">
        <v>9.3965500352069391</v>
      </c>
      <c r="AK182" s="25">
        <v>107.38</v>
      </c>
      <c r="AL182" s="26">
        <v>3</v>
      </c>
      <c r="AM182" s="26">
        <v>106</v>
      </c>
      <c r="AN182" s="26">
        <v>639991</v>
      </c>
      <c r="AO182" s="26">
        <v>6095</v>
      </c>
      <c r="AP182" s="27">
        <v>7.42892142609346</v>
      </c>
      <c r="AQ182" s="28">
        <v>452.77</v>
      </c>
      <c r="AR182" s="29">
        <v>3</v>
      </c>
      <c r="AS182" s="29">
        <v>68</v>
      </c>
      <c r="AT182" s="29">
        <v>10748</v>
      </c>
      <c r="AU182" s="29">
        <v>224681</v>
      </c>
      <c r="AV182" s="29">
        <v>5.4650224120387101</v>
      </c>
      <c r="AW182" s="29">
        <v>12278.84</v>
      </c>
    </row>
    <row r="183" spans="1:49" s="30" customFormat="1" x14ac:dyDescent="0.35">
      <c r="A183" s="12">
        <v>2015</v>
      </c>
      <c r="B183" s="12" t="s">
        <v>182</v>
      </c>
      <c r="C183" s="13" t="s">
        <v>183</v>
      </c>
      <c r="D183" s="14" t="s">
        <v>269</v>
      </c>
      <c r="E183" s="15">
        <v>66512.670693945984</v>
      </c>
      <c r="F183" s="15">
        <v>476715.4</v>
      </c>
      <c r="G183" s="12">
        <v>5.6</v>
      </c>
      <c r="H183" s="16">
        <v>7167287</v>
      </c>
      <c r="I183" s="17">
        <f t="shared" si="2"/>
        <v>0</v>
      </c>
      <c r="J183" s="17">
        <v>1</v>
      </c>
      <c r="K183" s="17">
        <v>42.6</v>
      </c>
      <c r="L183" s="17">
        <v>1.8220000000000001</v>
      </c>
      <c r="M183" s="17">
        <v>2.62</v>
      </c>
      <c r="N183" s="17">
        <v>44.13</v>
      </c>
      <c r="O183" s="17">
        <v>0</v>
      </c>
      <c r="P183" s="18">
        <v>4889</v>
      </c>
      <c r="Q183" s="18">
        <v>307</v>
      </c>
      <c r="R183" s="17">
        <v>11586243</v>
      </c>
      <c r="S183" s="17">
        <v>11546</v>
      </c>
      <c r="T183" s="17">
        <v>13931</v>
      </c>
      <c r="U183" s="18" t="s">
        <v>62</v>
      </c>
      <c r="V183" s="18" t="s">
        <v>62</v>
      </c>
      <c r="W183" s="18" t="s">
        <v>62</v>
      </c>
      <c r="X183" s="18" t="s">
        <v>62</v>
      </c>
      <c r="Y183" s="18" t="s">
        <v>62</v>
      </c>
      <c r="Z183" s="21">
        <v>6828000</v>
      </c>
      <c r="AA183" s="21">
        <v>75146</v>
      </c>
      <c r="AB183" s="21">
        <v>190122390</v>
      </c>
      <c r="AC183" s="21">
        <v>8160912</v>
      </c>
      <c r="AD183" s="21">
        <v>0</v>
      </c>
      <c r="AE183" s="21">
        <v>9080</v>
      </c>
      <c r="AF183" s="22">
        <v>3</v>
      </c>
      <c r="AG183" s="22">
        <v>48</v>
      </c>
      <c r="AH183" s="23">
        <v>2945760</v>
      </c>
      <c r="AI183" s="23">
        <v>963.87086999999997</v>
      </c>
      <c r="AJ183" s="24">
        <v>9.0928363000000001</v>
      </c>
      <c r="AK183" s="25">
        <v>87.643199999999993</v>
      </c>
      <c r="AL183" s="26">
        <v>3</v>
      </c>
      <c r="AM183" s="26">
        <v>48</v>
      </c>
      <c r="AN183" s="26">
        <v>365095</v>
      </c>
      <c r="AO183" s="26">
        <v>6680.1134000000002</v>
      </c>
      <c r="AP183" s="27">
        <v>8.2197338999999996</v>
      </c>
      <c r="AQ183" s="28">
        <v>549.08753999999999</v>
      </c>
      <c r="AR183" s="29">
        <v>3</v>
      </c>
      <c r="AS183" s="29">
        <v>39</v>
      </c>
      <c r="AT183" s="29">
        <v>29163</v>
      </c>
      <c r="AU183" s="29">
        <v>76501.899999999994</v>
      </c>
      <c r="AV183" s="29">
        <v>4.3511829000000004</v>
      </c>
      <c r="AW183" s="29">
        <v>3328.7375999999999</v>
      </c>
    </row>
    <row r="184" spans="1:49" s="30" customFormat="1" x14ac:dyDescent="0.35">
      <c r="A184" s="17">
        <v>2009</v>
      </c>
      <c r="B184" s="32" t="s">
        <v>199</v>
      </c>
      <c r="C184" s="13" t="s">
        <v>200</v>
      </c>
      <c r="D184" s="14" t="s">
        <v>270</v>
      </c>
      <c r="E184" s="15">
        <v>50119.815026425553</v>
      </c>
      <c r="F184" s="15">
        <v>473610.5</v>
      </c>
      <c r="G184" s="17">
        <v>10.6</v>
      </c>
      <c r="H184" s="16">
        <v>9449566</v>
      </c>
      <c r="I184" s="17">
        <f t="shared" si="2"/>
        <v>0</v>
      </c>
      <c r="J184" s="17">
        <v>0</v>
      </c>
      <c r="K184" s="17">
        <v>43.33</v>
      </c>
      <c r="L184" s="17">
        <v>2.141</v>
      </c>
      <c r="M184" s="17">
        <v>3.94</v>
      </c>
      <c r="N184" s="17">
        <v>45.86</v>
      </c>
      <c r="O184" s="17">
        <v>0</v>
      </c>
      <c r="P184" s="18">
        <v>3530</v>
      </c>
      <c r="Q184" s="18">
        <v>1381</v>
      </c>
      <c r="R184" s="17">
        <v>64845048</v>
      </c>
      <c r="S184" s="17">
        <v>126172</v>
      </c>
      <c r="T184" s="17">
        <v>44247</v>
      </c>
      <c r="U184" s="18" t="s">
        <v>62</v>
      </c>
      <c r="V184" s="18">
        <v>3.59</v>
      </c>
      <c r="W184" s="18">
        <v>12.28</v>
      </c>
      <c r="X184" s="18">
        <v>7.63</v>
      </c>
      <c r="Y184" s="18">
        <v>0.5</v>
      </c>
      <c r="Z184" s="21">
        <v>52595838</v>
      </c>
      <c r="AA184" s="21">
        <v>1073360</v>
      </c>
      <c r="AB184" s="21">
        <v>79952778</v>
      </c>
      <c r="AC184" s="21">
        <v>40847711</v>
      </c>
      <c r="AD184" s="21">
        <v>0</v>
      </c>
      <c r="AE184" s="21">
        <v>0</v>
      </c>
      <c r="AF184" s="23">
        <v>3</v>
      </c>
      <c r="AG184" s="23">
        <v>106</v>
      </c>
      <c r="AH184" s="23">
        <v>4175829</v>
      </c>
      <c r="AI184" s="23">
        <v>1124</v>
      </c>
      <c r="AJ184" s="24">
        <v>9.99</v>
      </c>
      <c r="AK184" s="31">
        <v>112.3</v>
      </c>
      <c r="AL184" s="26">
        <v>3</v>
      </c>
      <c r="AM184" s="26">
        <v>105</v>
      </c>
      <c r="AN184" s="26">
        <v>650652</v>
      </c>
      <c r="AO184" s="26">
        <v>5922</v>
      </c>
      <c r="AP184" s="27">
        <v>7.98</v>
      </c>
      <c r="AQ184" s="28">
        <v>472.59</v>
      </c>
      <c r="AR184" s="29">
        <v>3</v>
      </c>
      <c r="AS184" s="29">
        <v>71</v>
      </c>
      <c r="AT184" s="29">
        <v>11375</v>
      </c>
      <c r="AU184" s="29">
        <v>183880</v>
      </c>
      <c r="AV184" s="29">
        <v>5.99</v>
      </c>
      <c r="AW184" s="29">
        <v>11014.73</v>
      </c>
    </row>
    <row r="185" spans="1:49" s="30" customFormat="1" x14ac:dyDescent="0.35">
      <c r="A185" s="12">
        <v>2013</v>
      </c>
      <c r="B185" s="12" t="s">
        <v>230</v>
      </c>
      <c r="C185" s="13" t="s">
        <v>231</v>
      </c>
      <c r="D185" s="14" t="s">
        <v>271</v>
      </c>
      <c r="E185" s="15">
        <v>47684.250275497179</v>
      </c>
      <c r="F185" s="15">
        <v>472779.9</v>
      </c>
      <c r="G185" s="12">
        <v>8.8000000000000007</v>
      </c>
      <c r="H185" s="16">
        <v>9914802</v>
      </c>
      <c r="I185" s="17">
        <f t="shared" si="2"/>
        <v>0</v>
      </c>
      <c r="J185" s="17">
        <v>0</v>
      </c>
      <c r="K185" s="17">
        <v>45.02</v>
      </c>
      <c r="L185" s="17">
        <v>3.4830000000000001</v>
      </c>
      <c r="M185" s="17">
        <v>3.73</v>
      </c>
      <c r="N185" s="17">
        <v>51.99</v>
      </c>
      <c r="O185" s="17">
        <v>0</v>
      </c>
      <c r="P185" s="18">
        <v>7009</v>
      </c>
      <c r="Q185" s="18">
        <v>540</v>
      </c>
      <c r="R185" s="17">
        <v>67192653</v>
      </c>
      <c r="S185" s="17">
        <v>215083</v>
      </c>
      <c r="T185" s="17">
        <v>78069</v>
      </c>
      <c r="U185" s="18">
        <v>2.5099999999999998</v>
      </c>
      <c r="V185" s="18">
        <v>2.66</v>
      </c>
      <c r="W185" s="18">
        <v>22.75</v>
      </c>
      <c r="X185" s="18">
        <v>4.49</v>
      </c>
      <c r="Y185" s="18">
        <v>0.8</v>
      </c>
      <c r="Z185" s="21">
        <v>63709402</v>
      </c>
      <c r="AA185" s="21">
        <v>1962940</v>
      </c>
      <c r="AB185" s="21">
        <v>213979064</v>
      </c>
      <c r="AC185" s="21">
        <v>28920823</v>
      </c>
      <c r="AD185" s="21">
        <v>0</v>
      </c>
      <c r="AE185" s="21">
        <v>16041.64</v>
      </c>
      <c r="AF185" s="22">
        <v>8</v>
      </c>
      <c r="AG185" s="22">
        <v>41</v>
      </c>
      <c r="AH185" s="23">
        <v>4265264</v>
      </c>
      <c r="AI185" s="23">
        <v>664.53814999999997</v>
      </c>
      <c r="AJ185" s="24">
        <v>14.589551999999999</v>
      </c>
      <c r="AK185" s="25">
        <v>96.953136999999998</v>
      </c>
      <c r="AL185" s="26">
        <v>8</v>
      </c>
      <c r="AM185" s="26">
        <v>39</v>
      </c>
      <c r="AN185" s="26">
        <v>520327</v>
      </c>
      <c r="AO185" s="26">
        <v>6037.4726000000001</v>
      </c>
      <c r="AP185" s="27">
        <v>11.063812</v>
      </c>
      <c r="AQ185" s="28">
        <v>667.97464000000002</v>
      </c>
      <c r="AR185" s="29">
        <v>8</v>
      </c>
      <c r="AS185" s="29">
        <v>29</v>
      </c>
      <c r="AT185" s="29">
        <v>13419</v>
      </c>
      <c r="AU185" s="29">
        <v>194509.86</v>
      </c>
      <c r="AV185" s="29">
        <v>7.7157220000000004</v>
      </c>
      <c r="AW185" s="29">
        <v>15007.84</v>
      </c>
    </row>
    <row r="186" spans="1:49" s="30" customFormat="1" x14ac:dyDescent="0.35">
      <c r="A186" s="12">
        <v>2010</v>
      </c>
      <c r="B186" s="12" t="s">
        <v>202</v>
      </c>
      <c r="C186" s="13" t="s">
        <v>203</v>
      </c>
      <c r="D186" s="14" t="s">
        <v>272</v>
      </c>
      <c r="E186" s="15">
        <v>70408.135915351391</v>
      </c>
      <c r="F186" s="15">
        <v>462330.8</v>
      </c>
      <c r="G186" s="12">
        <v>8.3000000000000007</v>
      </c>
      <c r="H186" s="16">
        <v>6566440</v>
      </c>
      <c r="I186" s="17">
        <f t="shared" si="2"/>
        <v>0</v>
      </c>
      <c r="J186" s="17">
        <v>1</v>
      </c>
      <c r="K186" s="17">
        <v>44.27</v>
      </c>
      <c r="L186" s="17">
        <v>2.7050000000000001</v>
      </c>
      <c r="M186" s="17">
        <v>4.37</v>
      </c>
      <c r="N186" s="17">
        <v>49.29</v>
      </c>
      <c r="O186" s="17">
        <v>1</v>
      </c>
      <c r="P186" s="18">
        <v>5722</v>
      </c>
      <c r="Q186" s="18">
        <v>687</v>
      </c>
      <c r="R186" s="17">
        <v>20291010</v>
      </c>
      <c r="S186" s="17">
        <v>34938</v>
      </c>
      <c r="T186" s="17">
        <v>17308</v>
      </c>
      <c r="U186" s="18" t="s">
        <v>62</v>
      </c>
      <c r="V186" s="18" t="s">
        <v>62</v>
      </c>
      <c r="W186" s="18">
        <v>15.79</v>
      </c>
      <c r="X186" s="18" t="s">
        <v>62</v>
      </c>
      <c r="Y186" s="18">
        <v>0.65</v>
      </c>
      <c r="Z186" s="21">
        <v>7005734</v>
      </c>
      <c r="AA186" s="21">
        <v>1096024</v>
      </c>
      <c r="AB186" s="21">
        <v>380206576</v>
      </c>
      <c r="AC186" s="21">
        <v>5917813</v>
      </c>
      <c r="AD186" s="21">
        <v>0</v>
      </c>
      <c r="AE186" s="21">
        <v>0</v>
      </c>
      <c r="AF186" s="22">
        <v>5</v>
      </c>
      <c r="AG186" s="22">
        <v>45</v>
      </c>
      <c r="AH186" s="23">
        <v>2674717</v>
      </c>
      <c r="AI186" s="23">
        <v>667</v>
      </c>
      <c r="AJ186" s="24">
        <v>14.59</v>
      </c>
      <c r="AK186" s="31">
        <v>97.34</v>
      </c>
      <c r="AL186" s="26">
        <v>5</v>
      </c>
      <c r="AM186" s="26">
        <v>45</v>
      </c>
      <c r="AN186" s="26">
        <v>379709</v>
      </c>
      <c r="AO186" s="26">
        <v>4004</v>
      </c>
      <c r="AP186" s="27">
        <v>14.53</v>
      </c>
      <c r="AQ186" s="28">
        <v>581.80999999999995</v>
      </c>
      <c r="AR186" s="29">
        <v>5</v>
      </c>
      <c r="AS186" s="29">
        <v>41</v>
      </c>
      <c r="AT186" s="29">
        <v>16162</v>
      </c>
      <c r="AU186" s="29">
        <v>88253</v>
      </c>
      <c r="AV186" s="29">
        <v>13.71</v>
      </c>
      <c r="AW186" s="29">
        <v>12102.24</v>
      </c>
    </row>
    <row r="187" spans="1:49" s="30" customFormat="1" x14ac:dyDescent="0.35">
      <c r="A187" s="12">
        <v>2011</v>
      </c>
      <c r="B187" s="12" t="s">
        <v>202</v>
      </c>
      <c r="C187" s="13" t="s">
        <v>203</v>
      </c>
      <c r="D187" s="14" t="s">
        <v>273</v>
      </c>
      <c r="E187" s="15">
        <v>71461.856866526025</v>
      </c>
      <c r="F187" s="15">
        <v>472664.3</v>
      </c>
      <c r="G187" s="12">
        <v>7.3</v>
      </c>
      <c r="H187" s="16">
        <v>6614218</v>
      </c>
      <c r="I187" s="17">
        <f t="shared" si="2"/>
        <v>0</v>
      </c>
      <c r="J187" s="17">
        <v>1</v>
      </c>
      <c r="K187" s="17">
        <v>45.02</v>
      </c>
      <c r="L187" s="17">
        <v>3.4670000000000001</v>
      </c>
      <c r="M187" s="17">
        <v>4</v>
      </c>
      <c r="N187" s="17">
        <v>55.64</v>
      </c>
      <c r="O187" s="17">
        <v>1</v>
      </c>
      <c r="P187" s="18">
        <v>5861</v>
      </c>
      <c r="Q187" s="18">
        <v>579</v>
      </c>
      <c r="R187" s="17">
        <v>16404480</v>
      </c>
      <c r="S187" s="17">
        <v>21922</v>
      </c>
      <c r="T187" s="17">
        <v>14062</v>
      </c>
      <c r="U187" s="18">
        <v>4.29</v>
      </c>
      <c r="V187" s="18">
        <v>3.68</v>
      </c>
      <c r="W187" s="18" t="s">
        <v>62</v>
      </c>
      <c r="X187" s="18">
        <v>4.88</v>
      </c>
      <c r="Y187" s="18">
        <v>0.7</v>
      </c>
      <c r="Z187" s="21">
        <v>3537062</v>
      </c>
      <c r="AA187" s="21">
        <v>722582</v>
      </c>
      <c r="AB187" s="21">
        <v>380126558</v>
      </c>
      <c r="AC187" s="21">
        <v>5085220</v>
      </c>
      <c r="AD187" s="21">
        <v>0</v>
      </c>
      <c r="AE187" s="21">
        <v>0</v>
      </c>
      <c r="AF187" s="22">
        <v>5</v>
      </c>
      <c r="AG187" s="22">
        <v>45</v>
      </c>
      <c r="AH187" s="23">
        <v>2693548</v>
      </c>
      <c r="AI187" s="23">
        <v>633</v>
      </c>
      <c r="AJ187" s="24">
        <v>14.67</v>
      </c>
      <c r="AK187" s="25">
        <v>92.92</v>
      </c>
      <c r="AL187" s="26">
        <v>5</v>
      </c>
      <c r="AM187" s="26">
        <v>45</v>
      </c>
      <c r="AN187" s="26">
        <v>389864</v>
      </c>
      <c r="AO187" s="26">
        <v>3798</v>
      </c>
      <c r="AP187" s="27">
        <v>14.33</v>
      </c>
      <c r="AQ187" s="28">
        <v>544.37</v>
      </c>
      <c r="AR187" s="29">
        <v>5</v>
      </c>
      <c r="AS187" s="29">
        <v>40</v>
      </c>
      <c r="AT187" s="29">
        <v>21021</v>
      </c>
      <c r="AU187" s="29">
        <v>67288</v>
      </c>
      <c r="AV187" s="29">
        <v>13.38</v>
      </c>
      <c r="AW187" s="29">
        <v>9000.4500000000007</v>
      </c>
    </row>
    <row r="188" spans="1:49" s="30" customFormat="1" x14ac:dyDescent="0.35">
      <c r="A188" s="17">
        <v>2006</v>
      </c>
      <c r="B188" s="13" t="s">
        <v>199</v>
      </c>
      <c r="C188" s="13" t="s">
        <v>200</v>
      </c>
      <c r="D188" s="14" t="s">
        <v>274</v>
      </c>
      <c r="E188" s="15">
        <v>52781.165087521178</v>
      </c>
      <c r="F188" s="15">
        <v>470663.9</v>
      </c>
      <c r="G188" s="17">
        <v>4.7</v>
      </c>
      <c r="H188" s="16">
        <v>8917270</v>
      </c>
      <c r="I188" s="17">
        <f t="shared" si="2"/>
        <v>0</v>
      </c>
      <c r="J188" s="17">
        <v>0</v>
      </c>
      <c r="K188" s="17" t="s">
        <v>62</v>
      </c>
      <c r="L188" s="17">
        <v>2.137</v>
      </c>
      <c r="M188" s="17">
        <v>6.73</v>
      </c>
      <c r="N188" s="17">
        <v>18.61</v>
      </c>
      <c r="O188" s="17">
        <v>0</v>
      </c>
      <c r="P188" s="18">
        <v>3135</v>
      </c>
      <c r="Q188" s="18">
        <v>1365</v>
      </c>
      <c r="R188" s="17">
        <v>73963810</v>
      </c>
      <c r="S188" s="17">
        <v>447326</v>
      </c>
      <c r="T188" s="17">
        <v>100045</v>
      </c>
      <c r="U188" s="18" t="s">
        <v>62</v>
      </c>
      <c r="V188" s="18">
        <v>2.69</v>
      </c>
      <c r="W188" s="18">
        <v>13.99</v>
      </c>
      <c r="X188" s="18">
        <v>7.64</v>
      </c>
      <c r="Y188" s="18">
        <v>0.43</v>
      </c>
      <c r="Z188" s="21">
        <v>60694589.420000002</v>
      </c>
      <c r="AA188" s="21">
        <v>1340560.04</v>
      </c>
      <c r="AB188" s="21">
        <v>57009192.18</v>
      </c>
      <c r="AC188" s="21">
        <v>39963184</v>
      </c>
      <c r="AD188" s="21">
        <v>0</v>
      </c>
      <c r="AE188" s="21">
        <v>0</v>
      </c>
      <c r="AF188" s="23">
        <v>3</v>
      </c>
      <c r="AG188" s="23">
        <v>107</v>
      </c>
      <c r="AH188" s="23">
        <v>4011329</v>
      </c>
      <c r="AI188" s="23">
        <v>1097.9589723671797</v>
      </c>
      <c r="AJ188" s="24">
        <v>9.1164765382479924</v>
      </c>
      <c r="AK188" s="25">
        <v>100.09517211544269</v>
      </c>
      <c r="AL188" s="26">
        <v>3</v>
      </c>
      <c r="AM188" s="26">
        <v>106</v>
      </c>
      <c r="AN188" s="26">
        <v>621995</v>
      </c>
      <c r="AO188" s="26">
        <v>5973.3471866065402</v>
      </c>
      <c r="AP188" s="27">
        <v>7.1667940833072645</v>
      </c>
      <c r="AQ188" s="28">
        <v>428.09749274511842</v>
      </c>
      <c r="AR188" s="29">
        <v>3</v>
      </c>
      <c r="AS188" s="29">
        <v>66</v>
      </c>
      <c r="AT188" s="29">
        <v>10867</v>
      </c>
      <c r="AU188" s="29">
        <v>224402.21925707796</v>
      </c>
      <c r="AV188" s="29">
        <v>5.2308162947498085</v>
      </c>
      <c r="AW188" s="29">
        <v>11738.067850679427</v>
      </c>
    </row>
    <row r="189" spans="1:49" s="30" customFormat="1" x14ac:dyDescent="0.35">
      <c r="A189" s="17">
        <v>2009</v>
      </c>
      <c r="B189" s="32" t="s">
        <v>171</v>
      </c>
      <c r="C189" s="13" t="s">
        <v>172</v>
      </c>
      <c r="D189" s="14" t="s">
        <v>275</v>
      </c>
      <c r="E189" s="15">
        <v>48230.353131107178</v>
      </c>
      <c r="F189" s="15">
        <v>464016.8</v>
      </c>
      <c r="G189" s="17">
        <v>9.9</v>
      </c>
      <c r="H189" s="16">
        <v>9620846</v>
      </c>
      <c r="I189" s="17">
        <f t="shared" si="2"/>
        <v>1</v>
      </c>
      <c r="J189" s="17">
        <v>0</v>
      </c>
      <c r="K189" s="17">
        <v>43.33</v>
      </c>
      <c r="L189" s="17">
        <v>2.141</v>
      </c>
      <c r="M189" s="17">
        <v>3.94</v>
      </c>
      <c r="N189" s="17">
        <v>45.86</v>
      </c>
      <c r="O189" s="17">
        <v>0</v>
      </c>
      <c r="P189" s="18">
        <v>3004</v>
      </c>
      <c r="Q189" s="18">
        <v>1622</v>
      </c>
      <c r="R189" s="17">
        <v>77022270</v>
      </c>
      <c r="S189" s="17">
        <v>294594</v>
      </c>
      <c r="T189" s="17">
        <v>73879</v>
      </c>
      <c r="U189" s="18" t="s">
        <v>62</v>
      </c>
      <c r="V189" s="18" t="s">
        <v>62</v>
      </c>
      <c r="W189" s="18">
        <v>12.46</v>
      </c>
      <c r="X189" s="18">
        <v>4.54</v>
      </c>
      <c r="Y189" s="18">
        <v>0.52</v>
      </c>
      <c r="Z189" s="21">
        <v>65855342</v>
      </c>
      <c r="AA189" s="21">
        <v>1345408</v>
      </c>
      <c r="AB189" s="21">
        <v>289058566</v>
      </c>
      <c r="AC189" s="21">
        <v>31682579</v>
      </c>
      <c r="AD189" s="21">
        <v>0</v>
      </c>
      <c r="AE189" s="21">
        <v>0</v>
      </c>
      <c r="AF189" s="23">
        <v>1</v>
      </c>
      <c r="AG189" s="23">
        <v>98</v>
      </c>
      <c r="AH189" s="23">
        <v>4061862</v>
      </c>
      <c r="AI189" s="23">
        <v>1132</v>
      </c>
      <c r="AJ189" s="24">
        <v>10.130000000000001</v>
      </c>
      <c r="AK189" s="31">
        <v>114.64</v>
      </c>
      <c r="AL189" s="26">
        <v>1</v>
      </c>
      <c r="AM189" s="26">
        <v>98</v>
      </c>
      <c r="AN189" s="26">
        <v>545860</v>
      </c>
      <c r="AO189" s="26">
        <v>7035</v>
      </c>
      <c r="AP189" s="27">
        <v>8.94</v>
      </c>
      <c r="AQ189" s="28">
        <v>629</v>
      </c>
      <c r="AR189" s="29">
        <v>1</v>
      </c>
      <c r="AS189" s="29">
        <v>74</v>
      </c>
      <c r="AT189" s="29">
        <v>15487</v>
      </c>
      <c r="AU189" s="29">
        <v>157918</v>
      </c>
      <c r="AV189" s="29">
        <v>6.12</v>
      </c>
      <c r="AW189" s="29">
        <v>9661.9699999999993</v>
      </c>
    </row>
    <row r="190" spans="1:49" s="30" customFormat="1" x14ac:dyDescent="0.35">
      <c r="A190" s="12">
        <v>2012</v>
      </c>
      <c r="B190" s="12" t="s">
        <v>230</v>
      </c>
      <c r="C190" s="13" t="s">
        <v>231</v>
      </c>
      <c r="D190" s="14" t="s">
        <v>276</v>
      </c>
      <c r="E190" s="15">
        <v>46806.331882207116</v>
      </c>
      <c r="F190" s="15">
        <v>463302.6</v>
      </c>
      <c r="G190" s="12">
        <v>9.1</v>
      </c>
      <c r="H190" s="16">
        <v>9898289</v>
      </c>
      <c r="I190" s="17">
        <f t="shared" si="2"/>
        <v>0</v>
      </c>
      <c r="J190" s="17">
        <v>0</v>
      </c>
      <c r="K190" s="17">
        <v>45.77</v>
      </c>
      <c r="L190" s="17">
        <v>3.58</v>
      </c>
      <c r="M190" s="17">
        <v>2.75</v>
      </c>
      <c r="N190" s="17">
        <v>54.99</v>
      </c>
      <c r="O190" s="17">
        <v>0</v>
      </c>
      <c r="P190" s="18">
        <v>5774</v>
      </c>
      <c r="Q190" s="18">
        <v>773</v>
      </c>
      <c r="R190" s="17">
        <v>67876595</v>
      </c>
      <c r="S190" s="17">
        <v>214979</v>
      </c>
      <c r="T190" s="17">
        <v>80818</v>
      </c>
      <c r="U190" s="18">
        <v>2.42</v>
      </c>
      <c r="V190" s="18">
        <v>2.78</v>
      </c>
      <c r="W190" s="18">
        <v>22.67</v>
      </c>
      <c r="X190" s="18">
        <v>3.16</v>
      </c>
      <c r="Y190" s="18">
        <v>0.79</v>
      </c>
      <c r="Z190" s="21">
        <v>59591210</v>
      </c>
      <c r="AA190" s="21">
        <v>1089792</v>
      </c>
      <c r="AB190" s="21">
        <v>339611196</v>
      </c>
      <c r="AC190" s="21">
        <v>28019714</v>
      </c>
      <c r="AD190" s="21">
        <v>0</v>
      </c>
      <c r="AE190" s="21">
        <v>3082</v>
      </c>
      <c r="AF190" s="22">
        <v>8</v>
      </c>
      <c r="AG190" s="22">
        <v>41</v>
      </c>
      <c r="AH190" s="23">
        <v>4250620</v>
      </c>
      <c r="AI190" s="23">
        <v>675.61006999999995</v>
      </c>
      <c r="AJ190" s="24">
        <v>14.134861000000001</v>
      </c>
      <c r="AK190" s="25">
        <v>95.496540999999993</v>
      </c>
      <c r="AL190" s="26">
        <v>8</v>
      </c>
      <c r="AM190" s="26">
        <v>39</v>
      </c>
      <c r="AN190" s="26">
        <v>521091</v>
      </c>
      <c r="AO190" s="26">
        <v>6159.2354999999998</v>
      </c>
      <c r="AP190" s="27">
        <v>10.934533999999999</v>
      </c>
      <c r="AQ190" s="28">
        <v>673.48370999999997</v>
      </c>
      <c r="AR190" s="29">
        <v>8</v>
      </c>
      <c r="AS190" s="29">
        <v>28</v>
      </c>
      <c r="AT190" s="29">
        <v>13074</v>
      </c>
      <c r="AU190" s="29">
        <v>202921.22</v>
      </c>
      <c r="AV190" s="29">
        <v>7.6239165</v>
      </c>
      <c r="AW190" s="29">
        <v>15470.545</v>
      </c>
    </row>
    <row r="191" spans="1:49" s="30" customFormat="1" x14ac:dyDescent="0.35">
      <c r="A191" s="17">
        <v>2008</v>
      </c>
      <c r="B191" s="32" t="s">
        <v>219</v>
      </c>
      <c r="C191" s="13" t="s">
        <v>220</v>
      </c>
      <c r="D191" s="14" t="s">
        <v>277</v>
      </c>
      <c r="E191" s="15">
        <v>58981.928375274591</v>
      </c>
      <c r="F191" s="15">
        <v>462034.7</v>
      </c>
      <c r="G191" s="17">
        <v>3.9</v>
      </c>
      <c r="H191" s="16">
        <v>7833496</v>
      </c>
      <c r="I191" s="17">
        <f t="shared" si="2"/>
        <v>0</v>
      </c>
      <c r="J191" s="17">
        <v>0</v>
      </c>
      <c r="K191" s="17">
        <v>40.69</v>
      </c>
      <c r="L191" s="17">
        <v>2.9830000000000001</v>
      </c>
      <c r="M191" s="17">
        <v>8.86</v>
      </c>
      <c r="N191" s="17">
        <v>45.88</v>
      </c>
      <c r="O191" s="17">
        <v>1</v>
      </c>
      <c r="P191" s="18">
        <v>4269</v>
      </c>
      <c r="Q191" s="18">
        <v>1063</v>
      </c>
      <c r="R191" s="17">
        <v>41401745</v>
      </c>
      <c r="S191" s="17">
        <v>142379</v>
      </c>
      <c r="T191" s="17">
        <v>55885</v>
      </c>
      <c r="U191" s="18" t="s">
        <v>62</v>
      </c>
      <c r="V191" s="18" t="s">
        <v>62</v>
      </c>
      <c r="W191" s="18">
        <v>21.37</v>
      </c>
      <c r="X191" s="18" t="s">
        <v>62</v>
      </c>
      <c r="Y191" s="18" t="s">
        <v>62</v>
      </c>
      <c r="Z191" s="21">
        <v>25820932</v>
      </c>
      <c r="AA191" s="21">
        <v>4082928</v>
      </c>
      <c r="AB191" s="21">
        <v>154676926</v>
      </c>
      <c r="AC191" s="21">
        <v>27930764</v>
      </c>
      <c r="AD191" s="21">
        <v>0</v>
      </c>
      <c r="AE191" s="21">
        <v>0</v>
      </c>
      <c r="AF191" s="23">
        <v>4</v>
      </c>
      <c r="AG191" s="23">
        <v>33</v>
      </c>
      <c r="AH191" s="23">
        <v>3169282</v>
      </c>
      <c r="AI191" s="23">
        <v>1173</v>
      </c>
      <c r="AJ191" s="24">
        <v>9.6153806654446292</v>
      </c>
      <c r="AK191" s="25">
        <v>112.75</v>
      </c>
      <c r="AL191" s="26">
        <v>4</v>
      </c>
      <c r="AM191" s="26">
        <v>33</v>
      </c>
      <c r="AN191" s="26">
        <v>404316</v>
      </c>
      <c r="AO191" s="26">
        <v>9662</v>
      </c>
      <c r="AP191" s="27">
        <v>7.3240084420885694</v>
      </c>
      <c r="AQ191" s="28">
        <v>707.65</v>
      </c>
      <c r="AR191" s="29">
        <v>4</v>
      </c>
      <c r="AS191" s="29">
        <v>27</v>
      </c>
      <c r="AT191" s="29">
        <v>5284</v>
      </c>
      <c r="AU191" s="29">
        <v>290779</v>
      </c>
      <c r="AV191" s="29">
        <v>5.8159702344862403</v>
      </c>
      <c r="AW191" s="29">
        <v>16911.62</v>
      </c>
    </row>
    <row r="192" spans="1:49" s="30" customFormat="1" x14ac:dyDescent="0.35">
      <c r="A192" s="17">
        <v>2009</v>
      </c>
      <c r="B192" s="32" t="s">
        <v>219</v>
      </c>
      <c r="C192" s="13" t="s">
        <v>220</v>
      </c>
      <c r="D192" s="14" t="s">
        <v>278</v>
      </c>
      <c r="E192" s="15">
        <v>58046.802542084297</v>
      </c>
      <c r="F192" s="15">
        <v>460075.3</v>
      </c>
      <c r="G192" s="17">
        <v>6.7</v>
      </c>
      <c r="H192" s="16">
        <v>7925937</v>
      </c>
      <c r="I192" s="17">
        <f t="shared" si="2"/>
        <v>0</v>
      </c>
      <c r="J192" s="17">
        <v>0</v>
      </c>
      <c r="K192" s="17">
        <v>43.33</v>
      </c>
      <c r="L192" s="17">
        <v>2.141</v>
      </c>
      <c r="M192" s="17">
        <v>3.94</v>
      </c>
      <c r="N192" s="17">
        <v>45.86</v>
      </c>
      <c r="O192" s="17">
        <v>1</v>
      </c>
      <c r="P192" s="18">
        <v>4436</v>
      </c>
      <c r="Q192" s="18">
        <v>1000</v>
      </c>
      <c r="R192" s="17">
        <v>36160554</v>
      </c>
      <c r="S192" s="17">
        <v>117634</v>
      </c>
      <c r="T192" s="17">
        <v>39357</v>
      </c>
      <c r="U192" s="18" t="s">
        <v>62</v>
      </c>
      <c r="V192" s="18" t="s">
        <v>62</v>
      </c>
      <c r="W192" s="18">
        <v>13.45</v>
      </c>
      <c r="X192" s="18" t="s">
        <v>62</v>
      </c>
      <c r="Y192" s="18" t="s">
        <v>62</v>
      </c>
      <c r="Z192" s="21">
        <v>20943458</v>
      </c>
      <c r="AA192" s="21">
        <v>3603072</v>
      </c>
      <c r="AB192" s="21">
        <v>189751210</v>
      </c>
      <c r="AC192" s="21">
        <v>28212252</v>
      </c>
      <c r="AD192" s="21">
        <v>0</v>
      </c>
      <c r="AE192" s="21">
        <v>0</v>
      </c>
      <c r="AF192" s="23">
        <v>4</v>
      </c>
      <c r="AG192" s="23">
        <v>33</v>
      </c>
      <c r="AH192" s="23">
        <v>3189118</v>
      </c>
      <c r="AI192" s="23">
        <v>1170</v>
      </c>
      <c r="AJ192" s="24">
        <v>10.61</v>
      </c>
      <c r="AK192" s="31">
        <v>124.06</v>
      </c>
      <c r="AL192" s="26">
        <v>4</v>
      </c>
      <c r="AM192" s="26">
        <v>33</v>
      </c>
      <c r="AN192" s="26">
        <v>407458</v>
      </c>
      <c r="AO192" s="26">
        <v>9577</v>
      </c>
      <c r="AP192" s="27">
        <v>8.06</v>
      </c>
      <c r="AQ192" s="28">
        <v>771.55</v>
      </c>
      <c r="AR192" s="29">
        <v>4</v>
      </c>
      <c r="AS192" s="29">
        <v>27</v>
      </c>
      <c r="AT192" s="29">
        <v>5284</v>
      </c>
      <c r="AU192" s="29">
        <v>263026</v>
      </c>
      <c r="AV192" s="29">
        <v>6.91</v>
      </c>
      <c r="AW192" s="29">
        <v>18179.09</v>
      </c>
    </row>
    <row r="193" spans="1:49" s="30" customFormat="1" x14ac:dyDescent="0.35">
      <c r="A193" s="17">
        <v>2007</v>
      </c>
      <c r="B193" s="32" t="s">
        <v>219</v>
      </c>
      <c r="C193" s="13" t="s">
        <v>220</v>
      </c>
      <c r="D193" s="14" t="s">
        <v>279</v>
      </c>
      <c r="E193" s="15">
        <v>59033.53115727003</v>
      </c>
      <c r="F193" s="15">
        <v>457568.9</v>
      </c>
      <c r="G193" s="17">
        <v>3</v>
      </c>
      <c r="H193" s="16">
        <v>7751000</v>
      </c>
      <c r="I193" s="17">
        <f t="shared" si="2"/>
        <v>0</v>
      </c>
      <c r="J193" s="17">
        <v>0</v>
      </c>
      <c r="K193" s="17" t="s">
        <v>62</v>
      </c>
      <c r="L193" s="17">
        <v>2.286</v>
      </c>
      <c r="M193" s="17">
        <v>6.97</v>
      </c>
      <c r="N193" s="17">
        <v>32.78</v>
      </c>
      <c r="O193" s="17">
        <v>1</v>
      </c>
      <c r="P193" s="18">
        <v>4094</v>
      </c>
      <c r="Q193" s="18">
        <v>1241</v>
      </c>
      <c r="R193" s="17">
        <v>47218350</v>
      </c>
      <c r="S193" s="17">
        <v>197290</v>
      </c>
      <c r="T193" s="17">
        <v>63849</v>
      </c>
      <c r="U193" s="18" t="s">
        <v>62</v>
      </c>
      <c r="V193" s="18" t="s">
        <v>62</v>
      </c>
      <c r="W193" s="18">
        <v>13.58</v>
      </c>
      <c r="X193" s="18" t="s">
        <v>62</v>
      </c>
      <c r="Y193" s="18" t="s">
        <v>62</v>
      </c>
      <c r="Z193" s="21">
        <v>28860222</v>
      </c>
      <c r="AA193" s="21">
        <v>6816708</v>
      </c>
      <c r="AB193" s="21">
        <v>181316228</v>
      </c>
      <c r="AC193" s="21">
        <v>27268475</v>
      </c>
      <c r="AD193" s="21">
        <v>0</v>
      </c>
      <c r="AE193" s="21">
        <v>0</v>
      </c>
      <c r="AF193" s="23">
        <v>5</v>
      </c>
      <c r="AG193" s="23">
        <v>34</v>
      </c>
      <c r="AH193" s="23">
        <v>3139055</v>
      </c>
      <c r="AI193" s="23">
        <v>1207</v>
      </c>
      <c r="AJ193" s="24">
        <v>8.7419780763715593</v>
      </c>
      <c r="AK193" s="25">
        <v>105.55</v>
      </c>
      <c r="AL193" s="26">
        <v>5</v>
      </c>
      <c r="AM193" s="26">
        <v>34</v>
      </c>
      <c r="AN193" s="26">
        <v>400520</v>
      </c>
      <c r="AO193" s="26">
        <v>9773</v>
      </c>
      <c r="AP193" s="27">
        <v>6.37818523069744</v>
      </c>
      <c r="AQ193" s="28">
        <v>623.34</v>
      </c>
      <c r="AR193" s="29">
        <v>5</v>
      </c>
      <c r="AS193" s="29">
        <v>29</v>
      </c>
      <c r="AT193" s="29">
        <v>5175</v>
      </c>
      <c r="AU193" s="29">
        <v>304748</v>
      </c>
      <c r="AV193" s="29">
        <v>5.0650807606561798</v>
      </c>
      <c r="AW193" s="29">
        <v>15435.75</v>
      </c>
    </row>
    <row r="194" spans="1:49" s="30" customFormat="1" x14ac:dyDescent="0.35">
      <c r="A194" s="12">
        <v>2014</v>
      </c>
      <c r="B194" s="12" t="s">
        <v>182</v>
      </c>
      <c r="C194" s="13" t="s">
        <v>183</v>
      </c>
      <c r="D194" s="14" t="s">
        <v>280</v>
      </c>
      <c r="E194" s="15">
        <v>64638.256636775666</v>
      </c>
      <c r="F194" s="15">
        <v>456186.5</v>
      </c>
      <c r="G194" s="12">
        <v>6.1</v>
      </c>
      <c r="H194" s="16">
        <v>7057531</v>
      </c>
      <c r="I194" s="17">
        <f t="shared" ref="I194:I257" si="3">IF(AVERAGEIFS($J$1:$J$766,$B$1:$B$766,$B194)&gt;0,0,1)</f>
        <v>0</v>
      </c>
      <c r="J194" s="17">
        <v>1</v>
      </c>
      <c r="K194" s="17">
        <v>45.67</v>
      </c>
      <c r="L194" s="17">
        <v>3.117</v>
      </c>
      <c r="M194" s="17">
        <v>4.37</v>
      </c>
      <c r="N194" s="17">
        <v>46.16</v>
      </c>
      <c r="O194" s="17">
        <v>0</v>
      </c>
      <c r="P194" s="18">
        <v>5256</v>
      </c>
      <c r="Q194" s="18">
        <v>269</v>
      </c>
      <c r="R194" s="17">
        <v>12484332</v>
      </c>
      <c r="S194" s="17">
        <v>12440</v>
      </c>
      <c r="T194" s="17">
        <v>15301</v>
      </c>
      <c r="U194" s="18">
        <v>2.89</v>
      </c>
      <c r="V194" s="18" t="s">
        <v>62</v>
      </c>
      <c r="W194" s="18" t="s">
        <v>62</v>
      </c>
      <c r="X194" s="18">
        <v>4.92</v>
      </c>
      <c r="Y194" s="18">
        <v>0.8</v>
      </c>
      <c r="Z194" s="21">
        <v>8972964</v>
      </c>
      <c r="AA194" s="21">
        <v>87068</v>
      </c>
      <c r="AB194" s="21">
        <v>158540158</v>
      </c>
      <c r="AC194" s="21">
        <v>9497321</v>
      </c>
      <c r="AD194" s="21">
        <v>0</v>
      </c>
      <c r="AE194" s="21">
        <v>4108</v>
      </c>
      <c r="AF194" s="22">
        <v>3</v>
      </c>
      <c r="AG194" s="22">
        <v>48</v>
      </c>
      <c r="AH194" s="23">
        <v>2907705</v>
      </c>
      <c r="AI194" s="23">
        <v>1005.4596</v>
      </c>
      <c r="AJ194" s="24">
        <v>8.6668467000000007</v>
      </c>
      <c r="AK194" s="25">
        <v>87.141639999999995</v>
      </c>
      <c r="AL194" s="26">
        <v>3</v>
      </c>
      <c r="AM194" s="26">
        <v>48</v>
      </c>
      <c r="AN194" s="26">
        <v>359219</v>
      </c>
      <c r="AO194" s="26">
        <v>6736.9093000000003</v>
      </c>
      <c r="AP194" s="27">
        <v>7.9667317999999998</v>
      </c>
      <c r="AQ194" s="28">
        <v>536.7115</v>
      </c>
      <c r="AR194" s="29">
        <v>3</v>
      </c>
      <c r="AS194" s="29">
        <v>39</v>
      </c>
      <c r="AT194" s="29">
        <v>30308</v>
      </c>
      <c r="AU194" s="29">
        <v>77022.5</v>
      </c>
      <c r="AV194" s="29">
        <v>4.3240771000000002</v>
      </c>
      <c r="AW194" s="29">
        <v>3330.5122999999999</v>
      </c>
    </row>
    <row r="195" spans="1:49" s="30" customFormat="1" x14ac:dyDescent="0.35">
      <c r="A195" s="17">
        <v>2008</v>
      </c>
      <c r="B195" s="32" t="s">
        <v>230</v>
      </c>
      <c r="C195" s="13" t="s">
        <v>231</v>
      </c>
      <c r="D195" s="14" t="s">
        <v>281</v>
      </c>
      <c r="E195" s="15">
        <v>45768.752420983081</v>
      </c>
      <c r="F195" s="15">
        <v>455256.7</v>
      </c>
      <c r="G195" s="17">
        <v>8</v>
      </c>
      <c r="H195" s="16">
        <v>9946889</v>
      </c>
      <c r="I195" s="17">
        <f t="shared" si="3"/>
        <v>0</v>
      </c>
      <c r="J195" s="17">
        <v>0</v>
      </c>
      <c r="K195" s="17">
        <v>40.69</v>
      </c>
      <c r="L195" s="17">
        <v>2.9830000000000001</v>
      </c>
      <c r="M195" s="17">
        <v>8.86</v>
      </c>
      <c r="N195" s="17">
        <v>45.88</v>
      </c>
      <c r="O195" s="17">
        <v>0</v>
      </c>
      <c r="P195" s="18">
        <v>7073</v>
      </c>
      <c r="Q195" s="18">
        <v>526</v>
      </c>
      <c r="R195" s="17">
        <v>77467593</v>
      </c>
      <c r="S195" s="17">
        <v>347514</v>
      </c>
      <c r="T195" s="17">
        <v>115128</v>
      </c>
      <c r="U195" s="18" t="s">
        <v>62</v>
      </c>
      <c r="V195" s="18">
        <v>1.93</v>
      </c>
      <c r="W195" s="18">
        <v>24.38</v>
      </c>
      <c r="X195" s="18" t="s">
        <v>62</v>
      </c>
      <c r="Y195" s="18" t="s">
        <v>62</v>
      </c>
      <c r="Z195" s="21">
        <v>73448608</v>
      </c>
      <c r="AA195" s="21">
        <v>1696064</v>
      </c>
      <c r="AB195" s="21">
        <v>150596912</v>
      </c>
      <c r="AC195" s="21">
        <v>31484428</v>
      </c>
      <c r="AD195" s="21">
        <v>0</v>
      </c>
      <c r="AE195" s="21">
        <v>2589.3000000000002</v>
      </c>
      <c r="AF195" s="23">
        <v>9</v>
      </c>
      <c r="AG195" s="23">
        <v>60</v>
      </c>
      <c r="AH195" s="23">
        <v>4290313</v>
      </c>
      <c r="AI195" s="23">
        <v>666</v>
      </c>
      <c r="AJ195" s="24">
        <v>10.745323309571987</v>
      </c>
      <c r="AK195" s="25">
        <v>71.58</v>
      </c>
      <c r="AL195" s="26">
        <v>9</v>
      </c>
      <c r="AM195" s="26">
        <v>59</v>
      </c>
      <c r="AN195" s="26">
        <v>518776</v>
      </c>
      <c r="AO195" s="26">
        <v>6261</v>
      </c>
      <c r="AP195" s="27">
        <v>9.1951432459839175</v>
      </c>
      <c r="AQ195" s="28">
        <v>575.66999999999996</v>
      </c>
      <c r="AR195" s="29">
        <v>9</v>
      </c>
      <c r="AS195" s="29">
        <v>47</v>
      </c>
      <c r="AT195" s="29">
        <v>12776</v>
      </c>
      <c r="AU195" s="29">
        <v>212015</v>
      </c>
      <c r="AV195" s="29">
        <v>6.7368067773731468</v>
      </c>
      <c r="AW195" s="29">
        <v>14283.07</v>
      </c>
    </row>
    <row r="196" spans="1:49" s="30" customFormat="1" x14ac:dyDescent="0.35">
      <c r="A196" s="12">
        <v>2010</v>
      </c>
      <c r="B196" s="12" t="s">
        <v>230</v>
      </c>
      <c r="C196" s="13" t="s">
        <v>231</v>
      </c>
      <c r="D196" s="14" t="s">
        <v>282</v>
      </c>
      <c r="E196" s="15">
        <v>44673.97282962648</v>
      </c>
      <c r="F196" s="15">
        <v>441271.5</v>
      </c>
      <c r="G196" s="12">
        <v>12.6</v>
      </c>
      <c r="H196" s="16">
        <v>9877597</v>
      </c>
      <c r="I196" s="17">
        <f t="shared" si="3"/>
        <v>0</v>
      </c>
      <c r="J196" s="17">
        <v>0</v>
      </c>
      <c r="K196" s="17">
        <v>44.27</v>
      </c>
      <c r="L196" s="17">
        <v>2.7050000000000001</v>
      </c>
      <c r="M196" s="17">
        <v>4.37</v>
      </c>
      <c r="N196" s="17">
        <v>49.29</v>
      </c>
      <c r="O196" s="17">
        <v>0</v>
      </c>
      <c r="P196" s="18">
        <v>6401</v>
      </c>
      <c r="Q196" s="18">
        <v>761</v>
      </c>
      <c r="R196" s="17">
        <v>74479744</v>
      </c>
      <c r="S196" s="17">
        <v>253812</v>
      </c>
      <c r="T196" s="17">
        <v>88864</v>
      </c>
      <c r="U196" s="18" t="s">
        <v>62</v>
      </c>
      <c r="V196" s="18">
        <v>2.09</v>
      </c>
      <c r="W196" s="18">
        <v>16.760000000000002</v>
      </c>
      <c r="X196" s="18" t="s">
        <v>62</v>
      </c>
      <c r="Y196" s="18" t="s">
        <v>62</v>
      </c>
      <c r="Z196" s="21">
        <v>70202968</v>
      </c>
      <c r="AA196" s="21">
        <v>1394134</v>
      </c>
      <c r="AB196" s="21">
        <v>193405206</v>
      </c>
      <c r="AC196" s="21">
        <v>29624580</v>
      </c>
      <c r="AD196" s="21">
        <v>0</v>
      </c>
      <c r="AE196" s="21">
        <v>2928.12</v>
      </c>
      <c r="AF196" s="22">
        <v>8</v>
      </c>
      <c r="AG196" s="22">
        <v>59</v>
      </c>
      <c r="AH196" s="23">
        <v>4245158</v>
      </c>
      <c r="AI196" s="23">
        <v>681</v>
      </c>
      <c r="AJ196" s="24">
        <v>12.46</v>
      </c>
      <c r="AK196" s="31">
        <v>84.82</v>
      </c>
      <c r="AL196" s="26">
        <v>8</v>
      </c>
      <c r="AM196" s="26">
        <v>58</v>
      </c>
      <c r="AN196" s="26">
        <v>520233</v>
      </c>
      <c r="AO196" s="26">
        <v>6107</v>
      </c>
      <c r="AP196" s="27">
        <v>9.81</v>
      </c>
      <c r="AQ196" s="28">
        <v>599.23</v>
      </c>
      <c r="AR196" s="29">
        <v>8</v>
      </c>
      <c r="AS196" s="29">
        <v>45</v>
      </c>
      <c r="AT196" s="29">
        <v>12827</v>
      </c>
      <c r="AU196" s="29">
        <v>200362</v>
      </c>
      <c r="AV196" s="29">
        <v>7.08</v>
      </c>
      <c r="AW196" s="29">
        <v>14180.76</v>
      </c>
    </row>
    <row r="197" spans="1:49" s="30" customFormat="1" x14ac:dyDescent="0.35">
      <c r="A197" s="12">
        <v>2011</v>
      </c>
      <c r="B197" s="12" t="s">
        <v>230</v>
      </c>
      <c r="C197" s="13" t="s">
        <v>231</v>
      </c>
      <c r="D197" s="14" t="s">
        <v>283</v>
      </c>
      <c r="E197" s="15">
        <v>45936.119132417887</v>
      </c>
      <c r="F197" s="15">
        <v>453989.1</v>
      </c>
      <c r="G197" s="12">
        <v>10.4</v>
      </c>
      <c r="H197" s="16">
        <v>9883053</v>
      </c>
      <c r="I197" s="17">
        <f t="shared" si="3"/>
        <v>0</v>
      </c>
      <c r="J197" s="17">
        <v>0</v>
      </c>
      <c r="K197" s="17">
        <v>45.02</v>
      </c>
      <c r="L197" s="17">
        <v>3.4670000000000001</v>
      </c>
      <c r="M197" s="17">
        <v>4</v>
      </c>
      <c r="N197" s="17">
        <v>55.64</v>
      </c>
      <c r="O197" s="17">
        <v>0</v>
      </c>
      <c r="P197" s="18">
        <v>6727</v>
      </c>
      <c r="Q197" s="18">
        <v>687</v>
      </c>
      <c r="R197" s="17">
        <v>69301421</v>
      </c>
      <c r="S197" s="17">
        <v>235343</v>
      </c>
      <c r="T197" s="17">
        <v>81979</v>
      </c>
      <c r="U197" s="18">
        <v>2.44</v>
      </c>
      <c r="V197" s="18">
        <v>2.66</v>
      </c>
      <c r="W197" s="18">
        <v>22.17</v>
      </c>
      <c r="X197" s="18" t="s">
        <v>62</v>
      </c>
      <c r="Y197" s="18">
        <v>0.76</v>
      </c>
      <c r="Z197" s="21">
        <v>64902824</v>
      </c>
      <c r="AA197" s="21">
        <v>1219786</v>
      </c>
      <c r="AB197" s="21">
        <v>199495150</v>
      </c>
      <c r="AC197" s="21">
        <v>32889467</v>
      </c>
      <c r="AD197" s="21">
        <v>0</v>
      </c>
      <c r="AE197" s="21">
        <v>2636</v>
      </c>
      <c r="AF197" s="22">
        <v>8</v>
      </c>
      <c r="AG197" s="22">
        <v>59</v>
      </c>
      <c r="AH197" s="23">
        <v>4249136</v>
      </c>
      <c r="AI197" s="23">
        <v>683</v>
      </c>
      <c r="AJ197" s="24">
        <v>13.27</v>
      </c>
      <c r="AK197" s="25">
        <v>90.63</v>
      </c>
      <c r="AL197" s="26">
        <v>8</v>
      </c>
      <c r="AM197" s="26">
        <v>58</v>
      </c>
      <c r="AN197" s="26">
        <v>521322</v>
      </c>
      <c r="AO197" s="26">
        <v>6172</v>
      </c>
      <c r="AP197" s="27">
        <v>10.33</v>
      </c>
      <c r="AQ197" s="28">
        <v>637.64</v>
      </c>
      <c r="AR197" s="29">
        <v>8</v>
      </c>
      <c r="AS197" s="29">
        <v>44</v>
      </c>
      <c r="AT197" s="29">
        <v>12961</v>
      </c>
      <c r="AU197" s="29">
        <v>203329</v>
      </c>
      <c r="AV197" s="29">
        <v>7.32</v>
      </c>
      <c r="AW197" s="29">
        <v>14884.65</v>
      </c>
    </row>
    <row r="198" spans="1:49" s="30" customFormat="1" x14ac:dyDescent="0.35">
      <c r="A198" s="17">
        <v>2006</v>
      </c>
      <c r="B198" s="13" t="s">
        <v>219</v>
      </c>
      <c r="C198" s="13" t="s">
        <v>220</v>
      </c>
      <c r="D198" s="14" t="s">
        <v>284</v>
      </c>
      <c r="E198" s="15">
        <v>58806.264232820438</v>
      </c>
      <c r="F198" s="15">
        <v>451263.1</v>
      </c>
      <c r="G198" s="17">
        <v>3.1</v>
      </c>
      <c r="H198" s="16">
        <v>7673725</v>
      </c>
      <c r="I198" s="17">
        <f t="shared" si="3"/>
        <v>0</v>
      </c>
      <c r="J198" s="17">
        <v>0</v>
      </c>
      <c r="K198" s="17" t="s">
        <v>62</v>
      </c>
      <c r="L198" s="17">
        <v>2.137</v>
      </c>
      <c r="M198" s="17">
        <v>6.73</v>
      </c>
      <c r="N198" s="17">
        <v>18.61</v>
      </c>
      <c r="O198" s="17">
        <v>1</v>
      </c>
      <c r="P198" s="18">
        <v>3943</v>
      </c>
      <c r="Q198" s="18">
        <v>1088</v>
      </c>
      <c r="R198" s="17">
        <v>42523062</v>
      </c>
      <c r="S198" s="17">
        <v>197154</v>
      </c>
      <c r="T198" s="17">
        <v>58728</v>
      </c>
      <c r="U198" s="18" t="s">
        <v>62</v>
      </c>
      <c r="V198" s="18" t="s">
        <v>62</v>
      </c>
      <c r="W198" s="18">
        <v>12.87</v>
      </c>
      <c r="X198" s="18" t="s">
        <v>62</v>
      </c>
      <c r="Y198" s="18" t="s">
        <v>62</v>
      </c>
      <c r="Z198" s="21">
        <v>27470903.899999999</v>
      </c>
      <c r="AA198" s="21">
        <v>2761875.6</v>
      </c>
      <c r="AB198" s="21">
        <v>122017743.90000001</v>
      </c>
      <c r="AC198" s="21">
        <v>27593516</v>
      </c>
      <c r="AD198" s="21">
        <v>0</v>
      </c>
      <c r="AE198" s="21">
        <v>0</v>
      </c>
      <c r="AF198" s="23">
        <v>5</v>
      </c>
      <c r="AG198" s="23">
        <v>34</v>
      </c>
      <c r="AH198" s="23">
        <v>3095982</v>
      </c>
      <c r="AI198" s="23">
        <v>1154.8844599225708</v>
      </c>
      <c r="AJ198" s="24">
        <v>8.4878745913918188</v>
      </c>
      <c r="AK198" s="25">
        <v>98.025144633700535</v>
      </c>
      <c r="AL198" s="26">
        <v>5</v>
      </c>
      <c r="AM198" s="26">
        <v>34</v>
      </c>
      <c r="AN198" s="26">
        <v>392080</v>
      </c>
      <c r="AO198" s="26">
        <v>9490.7992841596952</v>
      </c>
      <c r="AP198" s="27">
        <v>6.2143738574188632</v>
      </c>
      <c r="AQ198" s="28">
        <v>589.79374957491677</v>
      </c>
      <c r="AR198" s="29">
        <v>5</v>
      </c>
      <c r="AS198" s="29">
        <v>30</v>
      </c>
      <c r="AT198" s="29">
        <v>5178</v>
      </c>
      <c r="AU198" s="29">
        <v>305750.43453070684</v>
      </c>
      <c r="AV198" s="29">
        <v>4.6908352826062849</v>
      </c>
      <c r="AW198" s="29">
        <v>14342.249259688426</v>
      </c>
    </row>
    <row r="199" spans="1:49" s="30" customFormat="1" x14ac:dyDescent="0.35">
      <c r="A199" s="17">
        <v>2008</v>
      </c>
      <c r="B199" s="32" t="s">
        <v>202</v>
      </c>
      <c r="C199" s="13" t="s">
        <v>203</v>
      </c>
      <c r="D199" s="14" t="s">
        <v>285</v>
      </c>
      <c r="E199" s="15">
        <v>69180.56623259942</v>
      </c>
      <c r="F199" s="15">
        <v>447526.8</v>
      </c>
      <c r="G199" s="17">
        <v>5.5</v>
      </c>
      <c r="H199" s="16">
        <v>6468967</v>
      </c>
      <c r="I199" s="17">
        <f t="shared" si="3"/>
        <v>0</v>
      </c>
      <c r="J199" s="17">
        <v>1</v>
      </c>
      <c r="K199" s="17">
        <v>40.69</v>
      </c>
      <c r="L199" s="17">
        <v>2.9830000000000001</v>
      </c>
      <c r="M199" s="17">
        <v>8.86</v>
      </c>
      <c r="N199" s="17">
        <v>45.88</v>
      </c>
      <c r="O199" s="17">
        <v>1</v>
      </c>
      <c r="P199" s="18">
        <v>6182</v>
      </c>
      <c r="Q199" s="18">
        <v>498</v>
      </c>
      <c r="R199" s="17">
        <v>22263172</v>
      </c>
      <c r="S199" s="17">
        <v>44031</v>
      </c>
      <c r="T199" s="17">
        <v>18928</v>
      </c>
      <c r="U199" s="18" t="s">
        <v>62</v>
      </c>
      <c r="V199" s="18" t="s">
        <v>62</v>
      </c>
      <c r="W199" s="18">
        <v>14.44</v>
      </c>
      <c r="X199" s="18" t="s">
        <v>62</v>
      </c>
      <c r="Y199" s="18">
        <v>0.48</v>
      </c>
      <c r="Z199" s="21">
        <v>9179092</v>
      </c>
      <c r="AA199" s="21">
        <v>7255016</v>
      </c>
      <c r="AB199" s="21">
        <v>318439756</v>
      </c>
      <c r="AC199" s="21">
        <v>5868639</v>
      </c>
      <c r="AD199" s="21">
        <v>0</v>
      </c>
      <c r="AE199" s="21">
        <v>0</v>
      </c>
      <c r="AF199" s="23">
        <v>5</v>
      </c>
      <c r="AG199" s="23">
        <v>45</v>
      </c>
      <c r="AH199" s="23">
        <v>2647529</v>
      </c>
      <c r="AI199" s="23">
        <v>618</v>
      </c>
      <c r="AJ199" s="24">
        <v>17.681485812733779</v>
      </c>
      <c r="AK199" s="25">
        <v>109.3</v>
      </c>
      <c r="AL199" s="26">
        <v>5</v>
      </c>
      <c r="AM199" s="26">
        <v>45</v>
      </c>
      <c r="AN199" s="26">
        <v>379987</v>
      </c>
      <c r="AO199" s="26">
        <v>5830</v>
      </c>
      <c r="AP199" s="27">
        <v>15.803764659128602</v>
      </c>
      <c r="AQ199" s="28">
        <v>921.31</v>
      </c>
      <c r="AR199" s="29">
        <v>5</v>
      </c>
      <c r="AS199" s="29">
        <v>41</v>
      </c>
      <c r="AT199" s="29">
        <v>14066</v>
      </c>
      <c r="AU199" s="29">
        <v>55284</v>
      </c>
      <c r="AV199" s="29">
        <v>14.853624957844593</v>
      </c>
      <c r="AW199" s="29">
        <v>8211.7199999999993</v>
      </c>
    </row>
    <row r="200" spans="1:49" s="30" customFormat="1" x14ac:dyDescent="0.35">
      <c r="A200" s="17">
        <v>2009</v>
      </c>
      <c r="B200" s="32" t="s">
        <v>202</v>
      </c>
      <c r="C200" s="13" t="s">
        <v>203</v>
      </c>
      <c r="D200" s="14" t="s">
        <v>286</v>
      </c>
      <c r="E200" s="15">
        <v>67710.003647040721</v>
      </c>
      <c r="F200" s="15">
        <v>441307.6</v>
      </c>
      <c r="G200" s="17">
        <v>8.1</v>
      </c>
      <c r="H200" s="16">
        <v>6517613</v>
      </c>
      <c r="I200" s="17">
        <f t="shared" si="3"/>
        <v>0</v>
      </c>
      <c r="J200" s="17">
        <v>1</v>
      </c>
      <c r="K200" s="17">
        <v>43.33</v>
      </c>
      <c r="L200" s="17">
        <v>2.141</v>
      </c>
      <c r="M200" s="17">
        <v>3.94</v>
      </c>
      <c r="N200" s="17">
        <v>45.86</v>
      </c>
      <c r="O200" s="17">
        <v>1</v>
      </c>
      <c r="P200" s="18">
        <v>6380</v>
      </c>
      <c r="Q200" s="18">
        <v>374</v>
      </c>
      <c r="R200" s="17">
        <v>19683325</v>
      </c>
      <c r="S200" s="17">
        <v>33432</v>
      </c>
      <c r="T200" s="17">
        <v>16661</v>
      </c>
      <c r="U200" s="18" t="s">
        <v>62</v>
      </c>
      <c r="V200" s="18">
        <v>3.48</v>
      </c>
      <c r="W200" s="18">
        <v>11.81</v>
      </c>
      <c r="X200" s="18" t="s">
        <v>62</v>
      </c>
      <c r="Y200" s="18">
        <v>0.56999999999999995</v>
      </c>
      <c r="Z200" s="21">
        <v>7792232</v>
      </c>
      <c r="AA200" s="21">
        <v>3050810</v>
      </c>
      <c r="AB200" s="21">
        <v>310407788</v>
      </c>
      <c r="AC200" s="21">
        <v>5396021</v>
      </c>
      <c r="AD200" s="21">
        <v>0</v>
      </c>
      <c r="AE200" s="21">
        <v>0</v>
      </c>
      <c r="AF200" s="23">
        <v>5</v>
      </c>
      <c r="AG200" s="23">
        <v>45</v>
      </c>
      <c r="AH200" s="23">
        <v>2661985</v>
      </c>
      <c r="AI200" s="23">
        <v>610</v>
      </c>
      <c r="AJ200" s="24">
        <v>16.87</v>
      </c>
      <c r="AK200" s="31">
        <v>102.85</v>
      </c>
      <c r="AL200" s="26">
        <v>5</v>
      </c>
      <c r="AM200" s="26">
        <v>45</v>
      </c>
      <c r="AN200" s="26">
        <v>375507</v>
      </c>
      <c r="AO200" s="26">
        <v>3945</v>
      </c>
      <c r="AP200" s="27">
        <v>15.37</v>
      </c>
      <c r="AQ200" s="28">
        <v>606.47</v>
      </c>
      <c r="AR200" s="29">
        <v>5</v>
      </c>
      <c r="AS200" s="29">
        <v>41</v>
      </c>
      <c r="AT200" s="29">
        <v>16173</v>
      </c>
      <c r="AU200" s="29">
        <v>86328</v>
      </c>
      <c r="AV200" s="29">
        <v>14.08</v>
      </c>
      <c r="AW200" s="29">
        <v>12158.18</v>
      </c>
    </row>
    <row r="201" spans="1:49" s="30" customFormat="1" x14ac:dyDescent="0.35">
      <c r="A201" s="17">
        <v>2007</v>
      </c>
      <c r="B201" s="32" t="s">
        <v>202</v>
      </c>
      <c r="C201" s="13" t="s">
        <v>203</v>
      </c>
      <c r="D201" s="14" t="s">
        <v>287</v>
      </c>
      <c r="E201" s="15">
        <v>68470.770461718537</v>
      </c>
      <c r="F201" s="15">
        <v>440373.8</v>
      </c>
      <c r="G201" s="17">
        <v>4.5999999999999996</v>
      </c>
      <c r="H201" s="16">
        <v>6431559</v>
      </c>
      <c r="I201" s="17">
        <f t="shared" si="3"/>
        <v>0</v>
      </c>
      <c r="J201" s="17">
        <v>1</v>
      </c>
      <c r="K201" s="17" t="s">
        <v>62</v>
      </c>
      <c r="L201" s="17">
        <v>2.286</v>
      </c>
      <c r="M201" s="17">
        <v>6.97</v>
      </c>
      <c r="N201" s="17">
        <v>32.78</v>
      </c>
      <c r="O201" s="17">
        <v>1</v>
      </c>
      <c r="P201" s="18">
        <v>6264</v>
      </c>
      <c r="Q201" s="18">
        <v>484</v>
      </c>
      <c r="R201" s="17">
        <v>25759579</v>
      </c>
      <c r="S201" s="17">
        <v>51127</v>
      </c>
      <c r="T201" s="17">
        <v>19951</v>
      </c>
      <c r="U201" s="18" t="s">
        <v>62</v>
      </c>
      <c r="V201" s="18" t="s">
        <v>62</v>
      </c>
      <c r="W201" s="18">
        <v>15.91</v>
      </c>
      <c r="X201" s="18" t="s">
        <v>62</v>
      </c>
      <c r="Y201" s="18">
        <v>0.56999999999999995</v>
      </c>
      <c r="Z201" s="21">
        <v>10258204</v>
      </c>
      <c r="AA201" s="21">
        <v>10416912</v>
      </c>
      <c r="AB201" s="21">
        <v>374589142</v>
      </c>
      <c r="AC201" s="21">
        <v>5119789</v>
      </c>
      <c r="AD201" s="21">
        <v>0</v>
      </c>
      <c r="AE201" s="21">
        <v>0</v>
      </c>
      <c r="AF201" s="23">
        <v>5</v>
      </c>
      <c r="AG201" s="23">
        <v>45</v>
      </c>
      <c r="AH201" s="23">
        <v>2642144</v>
      </c>
      <c r="AI201" s="23">
        <v>635</v>
      </c>
      <c r="AJ201" s="24">
        <v>16.231804561164498</v>
      </c>
      <c r="AK201" s="25">
        <v>103.09</v>
      </c>
      <c r="AL201" s="26">
        <v>5</v>
      </c>
      <c r="AM201" s="26">
        <v>46</v>
      </c>
      <c r="AN201" s="26">
        <v>378830</v>
      </c>
      <c r="AO201" s="26">
        <v>5972</v>
      </c>
      <c r="AP201" s="27">
        <v>15.2015948586275</v>
      </c>
      <c r="AQ201" s="28">
        <v>907.83</v>
      </c>
      <c r="AR201" s="29">
        <v>5</v>
      </c>
      <c r="AS201" s="29">
        <v>41</v>
      </c>
      <c r="AT201" s="29">
        <v>13950</v>
      </c>
      <c r="AU201" s="29">
        <v>56452</v>
      </c>
      <c r="AV201" s="29">
        <v>13.025509537306599</v>
      </c>
      <c r="AW201" s="29">
        <v>7353.11</v>
      </c>
    </row>
    <row r="202" spans="1:49" s="30" customFormat="1" x14ac:dyDescent="0.35">
      <c r="A202" s="12">
        <v>2013</v>
      </c>
      <c r="B202" s="12" t="s">
        <v>182</v>
      </c>
      <c r="C202" s="13" t="s">
        <v>183</v>
      </c>
      <c r="D202" s="14" t="s">
        <v>288</v>
      </c>
      <c r="E202" s="15">
        <v>63085.888939992408</v>
      </c>
      <c r="F202" s="15">
        <v>439472.2</v>
      </c>
      <c r="G202" s="12">
        <v>7</v>
      </c>
      <c r="H202" s="16">
        <v>6966252</v>
      </c>
      <c r="I202" s="17">
        <f t="shared" si="3"/>
        <v>0</v>
      </c>
      <c r="J202" s="17">
        <v>1</v>
      </c>
      <c r="K202" s="17">
        <v>45.02</v>
      </c>
      <c r="L202" s="17">
        <v>3.4830000000000001</v>
      </c>
      <c r="M202" s="17">
        <v>3.73</v>
      </c>
      <c r="N202" s="17">
        <v>51.99</v>
      </c>
      <c r="O202" s="17">
        <v>0</v>
      </c>
      <c r="P202" s="18">
        <v>5751</v>
      </c>
      <c r="Q202" s="18">
        <v>223</v>
      </c>
      <c r="R202" s="17">
        <v>12542551</v>
      </c>
      <c r="S202" s="17">
        <v>12029</v>
      </c>
      <c r="T202" s="17">
        <v>16298</v>
      </c>
      <c r="U202" s="18">
        <v>2.68</v>
      </c>
      <c r="V202" s="18">
        <v>1.96</v>
      </c>
      <c r="W202" s="18">
        <v>23.6</v>
      </c>
      <c r="X202" s="18">
        <v>4.5</v>
      </c>
      <c r="Y202" s="18">
        <v>0.84</v>
      </c>
      <c r="Z202" s="21">
        <v>8876296</v>
      </c>
      <c r="AA202" s="21">
        <v>104154</v>
      </c>
      <c r="AB202" s="21">
        <v>166403012</v>
      </c>
      <c r="AC202" s="21">
        <v>8460890</v>
      </c>
      <c r="AD202" s="21">
        <v>0</v>
      </c>
      <c r="AE202" s="21">
        <v>4981.62</v>
      </c>
      <c r="AF202" s="22">
        <v>3</v>
      </c>
      <c r="AG202" s="22">
        <v>49</v>
      </c>
      <c r="AH202" s="23">
        <v>2880008</v>
      </c>
      <c r="AI202" s="23">
        <v>1041.1858999999999</v>
      </c>
      <c r="AJ202" s="24">
        <v>8.6966623999999992</v>
      </c>
      <c r="AK202" s="25">
        <v>90.548426000000006</v>
      </c>
      <c r="AL202" s="26">
        <v>3</v>
      </c>
      <c r="AM202" s="26">
        <v>48</v>
      </c>
      <c r="AN202" s="26">
        <v>360855</v>
      </c>
      <c r="AO202" s="26">
        <v>6849.1661000000004</v>
      </c>
      <c r="AP202" s="27">
        <v>7.7791990999999996</v>
      </c>
      <c r="AQ202" s="28">
        <v>532.81026999999995</v>
      </c>
      <c r="AR202" s="29">
        <v>3</v>
      </c>
      <c r="AS202" s="29">
        <v>38</v>
      </c>
      <c r="AT202" s="29">
        <v>27808</v>
      </c>
      <c r="AU202" s="29">
        <v>81615.081000000006</v>
      </c>
      <c r="AV202" s="29">
        <v>4.2312437000000003</v>
      </c>
      <c r="AW202" s="29">
        <v>3453.3330000000001</v>
      </c>
    </row>
    <row r="203" spans="1:49" s="30" customFormat="1" x14ac:dyDescent="0.35">
      <c r="A203" s="17">
        <v>2006</v>
      </c>
      <c r="B203" s="13" t="s">
        <v>202</v>
      </c>
      <c r="C203" s="13" t="s">
        <v>203</v>
      </c>
      <c r="D203" s="14" t="s">
        <v>289</v>
      </c>
      <c r="E203" s="15">
        <v>66602.262934463884</v>
      </c>
      <c r="F203" s="15">
        <v>426926.1</v>
      </c>
      <c r="G203" s="17">
        <v>4.9000000000000004</v>
      </c>
      <c r="H203" s="16">
        <v>6410084</v>
      </c>
      <c r="I203" s="17">
        <f t="shared" si="3"/>
        <v>0</v>
      </c>
      <c r="J203" s="17">
        <v>1</v>
      </c>
      <c r="K203" s="17" t="s">
        <v>62</v>
      </c>
      <c r="L203" s="17">
        <v>2.137</v>
      </c>
      <c r="M203" s="17">
        <v>6.73</v>
      </c>
      <c r="N203" s="17">
        <v>18.61</v>
      </c>
      <c r="O203" s="17">
        <v>1</v>
      </c>
      <c r="P203" s="18">
        <v>5657</v>
      </c>
      <c r="Q203" s="18">
        <v>512</v>
      </c>
      <c r="R203" s="17">
        <v>23910898</v>
      </c>
      <c r="S203" s="17">
        <v>48909</v>
      </c>
      <c r="T203" s="17">
        <v>22331</v>
      </c>
      <c r="U203" s="18" t="s">
        <v>62</v>
      </c>
      <c r="V203" s="18" t="s">
        <v>62</v>
      </c>
      <c r="W203" s="18">
        <v>13.98</v>
      </c>
      <c r="X203" s="18" t="s">
        <v>62</v>
      </c>
      <c r="Y203" s="18">
        <v>0.41</v>
      </c>
      <c r="Z203" s="21">
        <v>9517045.9400000013</v>
      </c>
      <c r="AA203" s="21">
        <v>8430192.4400000013</v>
      </c>
      <c r="AB203" s="21">
        <v>346009856.08000004</v>
      </c>
      <c r="AC203" s="21">
        <v>5829658</v>
      </c>
      <c r="AD203" s="21">
        <v>0</v>
      </c>
      <c r="AE203" s="21">
        <v>0</v>
      </c>
      <c r="AF203" s="23">
        <v>7</v>
      </c>
      <c r="AG203" s="23">
        <v>47</v>
      </c>
      <c r="AH203" s="23">
        <v>2610734</v>
      </c>
      <c r="AI203" s="23">
        <v>626.40206419599497</v>
      </c>
      <c r="AJ203" s="24">
        <v>16.598382730097129</v>
      </c>
      <c r="AK203" s="25">
        <v>103.97261204447996</v>
      </c>
      <c r="AL203" s="26">
        <v>7</v>
      </c>
      <c r="AM203" s="26">
        <v>48</v>
      </c>
      <c r="AN203" s="26">
        <v>374294</v>
      </c>
      <c r="AO203" s="26">
        <v>5841.4336947248275</v>
      </c>
      <c r="AP203" s="27">
        <v>15.541753060367535</v>
      </c>
      <c r="AQ203" s="28">
        <v>907.86120001923632</v>
      </c>
      <c r="AR203" s="29">
        <v>7</v>
      </c>
      <c r="AS203" s="29">
        <v>43</v>
      </c>
      <c r="AT203" s="29">
        <v>14072</v>
      </c>
      <c r="AU203" s="29">
        <v>56865.033399658896</v>
      </c>
      <c r="AV203" s="29">
        <v>13.039693903341611</v>
      </c>
      <c r="AW203" s="29">
        <v>7415.0262933484919</v>
      </c>
    </row>
    <row r="204" spans="1:49" s="30" customFormat="1" x14ac:dyDescent="0.35">
      <c r="A204" s="12">
        <v>2012</v>
      </c>
      <c r="B204" s="12" t="s">
        <v>182</v>
      </c>
      <c r="C204" s="13" t="s">
        <v>183</v>
      </c>
      <c r="D204" s="14" t="s">
        <v>290</v>
      </c>
      <c r="E204" s="15">
        <v>61816.46447343874</v>
      </c>
      <c r="F204" s="15">
        <v>426447</v>
      </c>
      <c r="G204" s="12">
        <v>8.1</v>
      </c>
      <c r="H204" s="16">
        <v>6898599</v>
      </c>
      <c r="I204" s="17">
        <f t="shared" si="3"/>
        <v>0</v>
      </c>
      <c r="J204" s="17">
        <v>1</v>
      </c>
      <c r="K204" s="17">
        <v>45.77</v>
      </c>
      <c r="L204" s="17">
        <v>3.58</v>
      </c>
      <c r="M204" s="17">
        <v>2.75</v>
      </c>
      <c r="N204" s="17">
        <v>54.99</v>
      </c>
      <c r="O204" s="17">
        <v>0</v>
      </c>
      <c r="P204" s="18">
        <v>5790</v>
      </c>
      <c r="Q204" s="18">
        <v>163</v>
      </c>
      <c r="R204" s="17">
        <v>6989976</v>
      </c>
      <c r="S204" s="17">
        <v>20084</v>
      </c>
      <c r="T204" s="17">
        <v>11897</v>
      </c>
      <c r="U204" s="18" t="s">
        <v>62</v>
      </c>
      <c r="V204" s="18" t="s">
        <v>62</v>
      </c>
      <c r="W204" s="18" t="s">
        <v>62</v>
      </c>
      <c r="X204" s="18" t="s">
        <v>62</v>
      </c>
      <c r="Y204" s="18" t="s">
        <v>62</v>
      </c>
      <c r="Z204" s="21">
        <v>5022470</v>
      </c>
      <c r="AA204" s="21">
        <v>113632</v>
      </c>
      <c r="AB204" s="21">
        <v>78448442</v>
      </c>
      <c r="AC204" s="21">
        <v>9333709</v>
      </c>
      <c r="AD204" s="21">
        <v>0</v>
      </c>
      <c r="AE204" s="21">
        <v>4936</v>
      </c>
      <c r="AF204" s="22">
        <v>3</v>
      </c>
      <c r="AG204" s="22">
        <v>48</v>
      </c>
      <c r="AH204" s="23">
        <v>2852760</v>
      </c>
      <c r="AI204" s="23">
        <v>1037.3276000000001</v>
      </c>
      <c r="AJ204" s="24">
        <v>8.5277370999999995</v>
      </c>
      <c r="AK204" s="25">
        <v>88.460572999999997</v>
      </c>
      <c r="AL204" s="26">
        <v>3</v>
      </c>
      <c r="AM204" s="26">
        <v>47</v>
      </c>
      <c r="AN204" s="26">
        <v>356028</v>
      </c>
      <c r="AO204" s="26">
        <v>6843.9382999999998</v>
      </c>
      <c r="AP204" s="27">
        <v>7.6755402999999998</v>
      </c>
      <c r="AQ204" s="28">
        <v>525.30925000000002</v>
      </c>
      <c r="AR204" s="29">
        <v>3</v>
      </c>
      <c r="AS204" s="29">
        <v>37</v>
      </c>
      <c r="AT204" s="29">
        <v>27690</v>
      </c>
      <c r="AU204" s="29">
        <v>82998.989000000001</v>
      </c>
      <c r="AV204" s="29">
        <v>4.1295371999999997</v>
      </c>
      <c r="AW204" s="29">
        <v>3427.4740999999999</v>
      </c>
    </row>
    <row r="205" spans="1:49" s="30" customFormat="1" x14ac:dyDescent="0.35">
      <c r="A205" s="17">
        <v>2009</v>
      </c>
      <c r="B205" s="32" t="s">
        <v>230</v>
      </c>
      <c r="C205" s="13" t="s">
        <v>231</v>
      </c>
      <c r="D205" s="14" t="s">
        <v>291</v>
      </c>
      <c r="E205" s="15">
        <v>42043.455440645848</v>
      </c>
      <c r="F205" s="15">
        <v>416297.1</v>
      </c>
      <c r="G205" s="17">
        <v>13.7</v>
      </c>
      <c r="H205" s="16">
        <v>9901591</v>
      </c>
      <c r="I205" s="17">
        <f t="shared" si="3"/>
        <v>0</v>
      </c>
      <c r="J205" s="17">
        <v>0</v>
      </c>
      <c r="K205" s="17">
        <v>43.33</v>
      </c>
      <c r="L205" s="17">
        <v>2.141</v>
      </c>
      <c r="M205" s="17">
        <v>3.94</v>
      </c>
      <c r="N205" s="17">
        <v>45.86</v>
      </c>
      <c r="O205" s="17">
        <v>0</v>
      </c>
      <c r="P205" s="18">
        <v>7029</v>
      </c>
      <c r="Q205" s="18">
        <v>368</v>
      </c>
      <c r="R205" s="17">
        <v>73588661</v>
      </c>
      <c r="S205" s="17">
        <v>288419</v>
      </c>
      <c r="T205" s="17">
        <v>91266</v>
      </c>
      <c r="U205" s="18" t="s">
        <v>62</v>
      </c>
      <c r="V205" s="18">
        <v>2.0299999999999998</v>
      </c>
      <c r="W205" s="18">
        <v>12.98</v>
      </c>
      <c r="X205" s="18" t="s">
        <v>62</v>
      </c>
      <c r="Y205" s="18">
        <v>0.66</v>
      </c>
      <c r="Z205" s="21">
        <v>70951888</v>
      </c>
      <c r="AA205" s="21">
        <v>1451520</v>
      </c>
      <c r="AB205" s="21">
        <v>132491692</v>
      </c>
      <c r="AC205" s="21">
        <v>21851009</v>
      </c>
      <c r="AD205" s="21">
        <v>0</v>
      </c>
      <c r="AE205" s="21">
        <v>1983.14</v>
      </c>
      <c r="AF205" s="23">
        <v>9</v>
      </c>
      <c r="AG205" s="23">
        <v>60</v>
      </c>
      <c r="AH205" s="23">
        <v>4253786</v>
      </c>
      <c r="AI205" s="23">
        <v>644</v>
      </c>
      <c r="AJ205" s="24">
        <v>11.6</v>
      </c>
      <c r="AK205" s="31">
        <v>74.69</v>
      </c>
      <c r="AL205" s="26">
        <v>9</v>
      </c>
      <c r="AM205" s="26">
        <v>59</v>
      </c>
      <c r="AN205" s="26">
        <v>520551</v>
      </c>
      <c r="AO205" s="26">
        <v>6063</v>
      </c>
      <c r="AP205" s="27">
        <v>9.24</v>
      </c>
      <c r="AQ205" s="28">
        <v>560.11</v>
      </c>
      <c r="AR205" s="29">
        <v>9</v>
      </c>
      <c r="AS205" s="29">
        <v>47</v>
      </c>
      <c r="AT205" s="29">
        <v>13065</v>
      </c>
      <c r="AU205" s="29">
        <v>174710</v>
      </c>
      <c r="AV205" s="29">
        <v>6.99</v>
      </c>
      <c r="AW205" s="29">
        <v>12205.05</v>
      </c>
    </row>
    <row r="206" spans="1:49" s="30" customFormat="1" x14ac:dyDescent="0.35">
      <c r="A206" s="12">
        <v>2010</v>
      </c>
      <c r="B206" s="12" t="s">
        <v>182</v>
      </c>
      <c r="C206" s="13" t="s">
        <v>183</v>
      </c>
      <c r="D206" s="14" t="s">
        <v>292</v>
      </c>
      <c r="E206" s="15">
        <v>59835.497772581941</v>
      </c>
      <c r="F206" s="15">
        <v>403471.3</v>
      </c>
      <c r="G206" s="12">
        <v>10</v>
      </c>
      <c r="H206" s="16">
        <v>6743009</v>
      </c>
      <c r="I206" s="17">
        <f t="shared" si="3"/>
        <v>0</v>
      </c>
      <c r="J206" s="17">
        <v>1</v>
      </c>
      <c r="K206" s="17">
        <v>44.27</v>
      </c>
      <c r="L206" s="17">
        <v>2.7050000000000001</v>
      </c>
      <c r="M206" s="17">
        <v>4.37</v>
      </c>
      <c r="N206" s="17">
        <v>49.29</v>
      </c>
      <c r="O206" s="17">
        <v>0</v>
      </c>
      <c r="P206" s="18">
        <v>5577</v>
      </c>
      <c r="Q206" s="18">
        <v>120</v>
      </c>
      <c r="R206" s="17">
        <v>13983610</v>
      </c>
      <c r="S206" s="17">
        <v>14174</v>
      </c>
      <c r="T206" s="17">
        <v>20614</v>
      </c>
      <c r="U206" s="18">
        <v>2.93</v>
      </c>
      <c r="V206" s="18">
        <v>2.2200000000000002</v>
      </c>
      <c r="W206" s="18">
        <v>19.87</v>
      </c>
      <c r="X206" s="18">
        <v>5.36</v>
      </c>
      <c r="Y206" s="18">
        <v>0.65</v>
      </c>
      <c r="Z206" s="21">
        <v>11474490</v>
      </c>
      <c r="AA206" s="21">
        <v>101150</v>
      </c>
      <c r="AB206" s="21">
        <v>148991516</v>
      </c>
      <c r="AC206" s="21">
        <v>9241133</v>
      </c>
      <c r="AD206" s="21">
        <v>0</v>
      </c>
      <c r="AE206" s="21">
        <v>3560.92</v>
      </c>
      <c r="AF206" s="22">
        <v>3</v>
      </c>
      <c r="AG206" s="22">
        <v>59</v>
      </c>
      <c r="AH206" s="23">
        <v>2825281</v>
      </c>
      <c r="AI206" s="23">
        <v>1030</v>
      </c>
      <c r="AJ206" s="24">
        <v>8.0399999999999991</v>
      </c>
      <c r="AK206" s="31">
        <v>82.75</v>
      </c>
      <c r="AL206" s="26">
        <v>3</v>
      </c>
      <c r="AM206" s="26">
        <v>59</v>
      </c>
      <c r="AN206" s="26">
        <v>353330</v>
      </c>
      <c r="AO206" s="26">
        <v>6800</v>
      </c>
      <c r="AP206" s="27">
        <v>7.37</v>
      </c>
      <c r="AQ206" s="28">
        <v>501.22</v>
      </c>
      <c r="AR206" s="29">
        <v>3</v>
      </c>
      <c r="AS206" s="29">
        <v>41</v>
      </c>
      <c r="AT206" s="29">
        <v>27970</v>
      </c>
      <c r="AU206" s="29">
        <v>79349</v>
      </c>
      <c r="AV206" s="29">
        <v>4.07</v>
      </c>
      <c r="AW206" s="29">
        <v>3233.1</v>
      </c>
    </row>
    <row r="207" spans="1:49" s="30" customFormat="1" x14ac:dyDescent="0.35">
      <c r="A207" s="12">
        <v>2011</v>
      </c>
      <c r="B207" s="12" t="s">
        <v>182</v>
      </c>
      <c r="C207" s="13" t="s">
        <v>183</v>
      </c>
      <c r="D207" s="14" t="s">
        <v>293</v>
      </c>
      <c r="E207" s="15">
        <v>60282.235946826055</v>
      </c>
      <c r="F207" s="15">
        <v>411575.7</v>
      </c>
      <c r="G207" s="12">
        <v>9.3000000000000007</v>
      </c>
      <c r="H207" s="16">
        <v>6827479</v>
      </c>
      <c r="I207" s="17">
        <f t="shared" si="3"/>
        <v>0</v>
      </c>
      <c r="J207" s="17">
        <v>1</v>
      </c>
      <c r="K207" s="17">
        <v>45.02</v>
      </c>
      <c r="L207" s="17">
        <v>3.4670000000000001</v>
      </c>
      <c r="M207" s="17">
        <v>4</v>
      </c>
      <c r="N207" s="17">
        <v>55.64</v>
      </c>
      <c r="O207" s="17">
        <v>0</v>
      </c>
      <c r="P207" s="18">
        <v>6204</v>
      </c>
      <c r="Q207" s="18">
        <v>122</v>
      </c>
      <c r="R207" s="17">
        <v>8228901</v>
      </c>
      <c r="S207" s="17">
        <v>17973</v>
      </c>
      <c r="T207" s="17">
        <v>14629</v>
      </c>
      <c r="U207" s="18">
        <v>3.21</v>
      </c>
      <c r="V207" s="18">
        <v>2.21</v>
      </c>
      <c r="W207" s="18" t="s">
        <v>62</v>
      </c>
      <c r="X207" s="18" t="s">
        <v>62</v>
      </c>
      <c r="Y207" s="18">
        <v>0.7</v>
      </c>
      <c r="Z207" s="21">
        <v>6863772</v>
      </c>
      <c r="AA207" s="21">
        <v>124242</v>
      </c>
      <c r="AB207" s="21">
        <v>69410750</v>
      </c>
      <c r="AC207" s="21">
        <v>4806278</v>
      </c>
      <c r="AD207" s="21">
        <v>0</v>
      </c>
      <c r="AE207" s="21">
        <v>3622.42</v>
      </c>
      <c r="AF207" s="22">
        <v>3</v>
      </c>
      <c r="AG207" s="22">
        <v>59</v>
      </c>
      <c r="AH207" s="23">
        <v>2837631</v>
      </c>
      <c r="AI207" s="23">
        <v>1068</v>
      </c>
      <c r="AJ207" s="24">
        <v>8.2799999999999994</v>
      </c>
      <c r="AK207" s="25">
        <v>88.41</v>
      </c>
      <c r="AL207" s="26">
        <v>3</v>
      </c>
      <c r="AM207" s="26">
        <v>58</v>
      </c>
      <c r="AN207" s="26">
        <v>354185</v>
      </c>
      <c r="AO207" s="26">
        <v>6919</v>
      </c>
      <c r="AP207" s="27">
        <v>7.49</v>
      </c>
      <c r="AQ207" s="28">
        <v>518.4</v>
      </c>
      <c r="AR207" s="29">
        <v>3</v>
      </c>
      <c r="AS207" s="29">
        <v>41</v>
      </c>
      <c r="AT207" s="29">
        <v>27845</v>
      </c>
      <c r="AU207" s="29">
        <v>83596</v>
      </c>
      <c r="AV207" s="29">
        <v>4.09</v>
      </c>
      <c r="AW207" s="29">
        <v>3417.73</v>
      </c>
    </row>
    <row r="208" spans="1:49" s="30" customFormat="1" x14ac:dyDescent="0.35">
      <c r="A208" s="12">
        <v>2018</v>
      </c>
      <c r="B208" s="12" t="s">
        <v>294</v>
      </c>
      <c r="C208" s="13" t="s">
        <v>295</v>
      </c>
      <c r="D208" s="14" t="s">
        <v>296</v>
      </c>
      <c r="E208" s="15">
        <v>66612.166226177986</v>
      </c>
      <c r="F208" s="15">
        <v>402480.9</v>
      </c>
      <c r="G208" s="12">
        <v>3.9</v>
      </c>
      <c r="H208" s="16">
        <v>6042153</v>
      </c>
      <c r="I208" s="17">
        <f t="shared" si="3"/>
        <v>0</v>
      </c>
      <c r="J208" s="17">
        <v>3</v>
      </c>
      <c r="K208" s="17">
        <v>39.08</v>
      </c>
      <c r="L208" s="17">
        <v>2.6</v>
      </c>
      <c r="M208" s="17">
        <v>3.15</v>
      </c>
      <c r="N208" s="17">
        <v>38.81</v>
      </c>
      <c r="O208" s="17">
        <v>1</v>
      </c>
      <c r="P208" s="18">
        <v>4647</v>
      </c>
      <c r="Q208" s="18">
        <v>1361</v>
      </c>
      <c r="R208" s="17">
        <v>17839312</v>
      </c>
      <c r="S208" s="17">
        <v>18458</v>
      </c>
      <c r="T208" s="17">
        <v>11796</v>
      </c>
      <c r="U208" s="18" t="s">
        <v>62</v>
      </c>
      <c r="V208" s="18">
        <v>2.5299999999999998</v>
      </c>
      <c r="W208" s="18">
        <v>16.07</v>
      </c>
      <c r="X208" s="18">
        <v>3.86</v>
      </c>
      <c r="Y208" s="18">
        <v>0.68</v>
      </c>
      <c r="Z208" s="21">
        <v>8764840</v>
      </c>
      <c r="AA208" s="21">
        <v>1097090</v>
      </c>
      <c r="AB208" s="21">
        <v>210873506</v>
      </c>
      <c r="AC208" s="21">
        <v>14987931</v>
      </c>
      <c r="AD208" s="21">
        <v>0</v>
      </c>
      <c r="AE208" s="21">
        <v>0</v>
      </c>
      <c r="AF208" s="22">
        <v>4</v>
      </c>
      <c r="AG208" s="22">
        <v>16</v>
      </c>
      <c r="AH208" s="23">
        <v>2332517</v>
      </c>
      <c r="AI208" s="23">
        <v>1005</v>
      </c>
      <c r="AJ208" s="24">
        <v>13.3</v>
      </c>
      <c r="AK208" s="25">
        <v>133.68</v>
      </c>
      <c r="AL208" s="26">
        <v>4</v>
      </c>
      <c r="AM208" s="26">
        <v>9</v>
      </c>
      <c r="AN208" s="26">
        <v>254163</v>
      </c>
      <c r="AO208" s="26">
        <v>9687.8505999999998</v>
      </c>
      <c r="AP208" s="27">
        <v>10.432425</v>
      </c>
      <c r="AQ208" s="28">
        <v>1010.6778</v>
      </c>
      <c r="AR208" s="29">
        <v>4</v>
      </c>
      <c r="AS208" s="29">
        <v>6</v>
      </c>
      <c r="AT208" s="29">
        <v>8801</v>
      </c>
      <c r="AU208" s="29">
        <v>36645</v>
      </c>
      <c r="AV208" s="29">
        <v>8.23</v>
      </c>
      <c r="AW208" s="29">
        <v>3014.83</v>
      </c>
    </row>
    <row r="209" spans="1:49" s="30" customFormat="1" x14ac:dyDescent="0.35">
      <c r="A209" s="12">
        <v>2019</v>
      </c>
      <c r="B209" s="12" t="s">
        <v>294</v>
      </c>
      <c r="C209" s="13" t="s">
        <v>295</v>
      </c>
      <c r="D209" s="14" t="s">
        <v>297</v>
      </c>
      <c r="E209" s="15">
        <v>66449.092759416511</v>
      </c>
      <c r="F209" s="15">
        <v>402346.2</v>
      </c>
      <c r="G209" s="12" t="s">
        <v>62</v>
      </c>
      <c r="H209" s="16">
        <v>6054954</v>
      </c>
      <c r="I209" s="17">
        <f t="shared" si="3"/>
        <v>0</v>
      </c>
      <c r="J209" s="17">
        <v>3</v>
      </c>
      <c r="K209" s="17">
        <v>38.520000000000003</v>
      </c>
      <c r="L209" s="17">
        <v>2.4489999999999998</v>
      </c>
      <c r="M209" s="17">
        <v>2.56</v>
      </c>
      <c r="N209" s="17">
        <v>35.590000000000003</v>
      </c>
      <c r="O209" s="17">
        <v>1</v>
      </c>
      <c r="P209" s="18">
        <v>4409</v>
      </c>
      <c r="Q209" s="18">
        <v>1366</v>
      </c>
      <c r="R209" s="17">
        <v>13109026</v>
      </c>
      <c r="S209" s="17">
        <v>8767</v>
      </c>
      <c r="T209" s="17">
        <v>7236</v>
      </c>
      <c r="U209" s="18">
        <v>1.88</v>
      </c>
      <c r="V209" s="18" t="s">
        <v>62</v>
      </c>
      <c r="W209" s="18" t="s">
        <v>62</v>
      </c>
      <c r="X209" s="18" t="s">
        <v>62</v>
      </c>
      <c r="Y209" s="18">
        <v>0.65</v>
      </c>
      <c r="Z209" s="21">
        <v>5111614</v>
      </c>
      <c r="AA209" s="21">
        <v>345724</v>
      </c>
      <c r="AB209" s="21">
        <v>210632878</v>
      </c>
      <c r="AC209" s="21">
        <v>15012922</v>
      </c>
      <c r="AD209" s="21">
        <v>0</v>
      </c>
      <c r="AE209" s="21">
        <v>0</v>
      </c>
      <c r="AF209" s="22">
        <v>4</v>
      </c>
      <c r="AG209" s="22">
        <v>12</v>
      </c>
      <c r="AH209" s="23">
        <v>2352535</v>
      </c>
      <c r="AI209" s="23">
        <v>975</v>
      </c>
      <c r="AJ209" s="24">
        <v>13.12</v>
      </c>
      <c r="AK209" s="25">
        <v>127.92</v>
      </c>
      <c r="AL209" s="26">
        <v>4</v>
      </c>
      <c r="AM209" s="26">
        <v>12</v>
      </c>
      <c r="AN209" s="26">
        <v>256165</v>
      </c>
      <c r="AO209" s="26">
        <v>9399</v>
      </c>
      <c r="AP209" s="27">
        <v>9.9700000000000006</v>
      </c>
      <c r="AQ209" s="28">
        <v>936.75</v>
      </c>
      <c r="AR209" s="29">
        <v>4</v>
      </c>
      <c r="AS209" s="29">
        <v>9</v>
      </c>
      <c r="AT209" s="29">
        <v>8935</v>
      </c>
      <c r="AU209" s="29">
        <v>34680.209000000003</v>
      </c>
      <c r="AV209" s="29">
        <v>7.7996278999999999</v>
      </c>
      <c r="AW209" s="29">
        <v>2704.9272999999998</v>
      </c>
    </row>
    <row r="210" spans="1:49" s="30" customFormat="1" x14ac:dyDescent="0.35">
      <c r="A210" s="17">
        <v>2008</v>
      </c>
      <c r="B210" s="32" t="s">
        <v>182</v>
      </c>
      <c r="C210" s="13" t="s">
        <v>183</v>
      </c>
      <c r="D210" s="14" t="s">
        <v>298</v>
      </c>
      <c r="E210" s="15">
        <v>61121.469207652095</v>
      </c>
      <c r="F210" s="15">
        <v>401093.2</v>
      </c>
      <c r="G210" s="17">
        <v>5.4</v>
      </c>
      <c r="H210" s="16">
        <v>6562231</v>
      </c>
      <c r="I210" s="17">
        <f t="shared" si="3"/>
        <v>0</v>
      </c>
      <c r="J210" s="17">
        <v>1</v>
      </c>
      <c r="K210" s="17">
        <v>40.69</v>
      </c>
      <c r="L210" s="17">
        <v>2.9830000000000001</v>
      </c>
      <c r="M210" s="17">
        <v>8.86</v>
      </c>
      <c r="N210" s="17">
        <v>45.88</v>
      </c>
      <c r="O210" s="17">
        <v>0</v>
      </c>
      <c r="P210" s="18">
        <v>6134</v>
      </c>
      <c r="Q210" s="18">
        <v>131</v>
      </c>
      <c r="R210" s="17">
        <v>13686152</v>
      </c>
      <c r="S210" s="17">
        <v>10384</v>
      </c>
      <c r="T210" s="17">
        <v>17662</v>
      </c>
      <c r="U210" s="18">
        <v>3.87</v>
      </c>
      <c r="V210" s="18">
        <v>2.19</v>
      </c>
      <c r="W210" s="18" t="s">
        <v>62</v>
      </c>
      <c r="X210" s="18">
        <v>8.31</v>
      </c>
      <c r="Y210" s="18" t="s">
        <v>62</v>
      </c>
      <c r="Z210" s="21">
        <v>11543428</v>
      </c>
      <c r="AA210" s="21">
        <v>133012</v>
      </c>
      <c r="AB210" s="21">
        <v>138723276</v>
      </c>
      <c r="AC210" s="21">
        <v>9269639</v>
      </c>
      <c r="AD210" s="21">
        <v>0</v>
      </c>
      <c r="AE210" s="21">
        <v>3319.5</v>
      </c>
      <c r="AF210" s="23">
        <v>3</v>
      </c>
      <c r="AG210" s="23">
        <v>60</v>
      </c>
      <c r="AH210" s="23">
        <v>2789188</v>
      </c>
      <c r="AI210" s="23">
        <v>1086</v>
      </c>
      <c r="AJ210" s="24">
        <v>7.5433579407134781</v>
      </c>
      <c r="AK210" s="25">
        <v>81.89</v>
      </c>
      <c r="AL210" s="26">
        <v>3</v>
      </c>
      <c r="AM210" s="26">
        <v>60</v>
      </c>
      <c r="AN210" s="26">
        <v>349689</v>
      </c>
      <c r="AO210" s="26">
        <v>7120</v>
      </c>
      <c r="AP210" s="27">
        <v>6.7589116886482916</v>
      </c>
      <c r="AQ210" s="28">
        <v>481.25</v>
      </c>
      <c r="AR210" s="29">
        <v>3</v>
      </c>
      <c r="AS210" s="29">
        <v>43</v>
      </c>
      <c r="AT210" s="29">
        <v>26034</v>
      </c>
      <c r="AU210" s="29">
        <v>67595</v>
      </c>
      <c r="AV210" s="29">
        <v>4.5471437340183485</v>
      </c>
      <c r="AW210" s="29">
        <v>3073.64</v>
      </c>
    </row>
    <row r="211" spans="1:49" s="30" customFormat="1" x14ac:dyDescent="0.35">
      <c r="A211" s="12">
        <v>2017</v>
      </c>
      <c r="B211" s="12" t="s">
        <v>294</v>
      </c>
      <c r="C211" s="13" t="s">
        <v>295</v>
      </c>
      <c r="D211" s="14" t="s">
        <v>299</v>
      </c>
      <c r="E211" s="15">
        <v>66307.592366924306</v>
      </c>
      <c r="F211" s="15">
        <v>399714.5</v>
      </c>
      <c r="G211" s="12">
        <v>4.3</v>
      </c>
      <c r="H211" s="16">
        <v>6028186</v>
      </c>
      <c r="I211" s="17">
        <f t="shared" si="3"/>
        <v>0</v>
      </c>
      <c r="J211" s="17">
        <v>3</v>
      </c>
      <c r="K211" s="17">
        <v>39.08</v>
      </c>
      <c r="L211" s="17">
        <v>2.23</v>
      </c>
      <c r="M211" s="17">
        <v>2.99</v>
      </c>
      <c r="N211" s="17">
        <v>38.799999999999997</v>
      </c>
      <c r="O211" s="17">
        <v>1</v>
      </c>
      <c r="P211" s="18">
        <v>4104</v>
      </c>
      <c r="Q211" s="18">
        <v>1112</v>
      </c>
      <c r="R211" s="17">
        <v>13379108</v>
      </c>
      <c r="S211" s="17">
        <v>15540</v>
      </c>
      <c r="T211" s="17">
        <v>10678</v>
      </c>
      <c r="U211" s="18" t="s">
        <v>62</v>
      </c>
      <c r="V211" s="18" t="s">
        <v>62</v>
      </c>
      <c r="W211" s="18" t="s">
        <v>62</v>
      </c>
      <c r="X211" s="18" t="s">
        <v>62</v>
      </c>
      <c r="Y211" s="18">
        <v>0.71</v>
      </c>
      <c r="Z211" s="21">
        <v>7349424</v>
      </c>
      <c r="AA211" s="21">
        <v>485714</v>
      </c>
      <c r="AB211" s="21">
        <v>111944922</v>
      </c>
      <c r="AC211" s="21">
        <v>15106988</v>
      </c>
      <c r="AD211" s="21">
        <v>0</v>
      </c>
      <c r="AE211" s="21">
        <v>0</v>
      </c>
      <c r="AF211" s="22">
        <v>4</v>
      </c>
      <c r="AG211" s="22">
        <v>9</v>
      </c>
      <c r="AH211" s="23">
        <v>2313189</v>
      </c>
      <c r="AI211" s="23">
        <v>939.69033000000002</v>
      </c>
      <c r="AJ211" s="24">
        <v>13.957751999999999</v>
      </c>
      <c r="AK211" s="25">
        <v>131.15965</v>
      </c>
      <c r="AL211" s="26">
        <v>4</v>
      </c>
      <c r="AM211" s="26">
        <v>9</v>
      </c>
      <c r="AN211" s="26">
        <v>252966</v>
      </c>
      <c r="AO211" s="26">
        <v>9518.0926999999992</v>
      </c>
      <c r="AP211" s="27">
        <v>10.751927</v>
      </c>
      <c r="AQ211" s="28">
        <v>1023.3784000000001</v>
      </c>
      <c r="AR211" s="29">
        <v>4</v>
      </c>
      <c r="AS211" s="29">
        <v>6</v>
      </c>
      <c r="AT211" s="29">
        <v>8754</v>
      </c>
      <c r="AU211" s="29">
        <v>36153.205999999998</v>
      </c>
      <c r="AV211" s="29">
        <v>8.3704134000000003</v>
      </c>
      <c r="AW211" s="29">
        <v>3026.1727999999998</v>
      </c>
    </row>
    <row r="212" spans="1:49" s="30" customFormat="1" x14ac:dyDescent="0.35">
      <c r="A212" s="17">
        <v>2007</v>
      </c>
      <c r="B212" s="32" t="s">
        <v>182</v>
      </c>
      <c r="C212" s="13" t="s">
        <v>183</v>
      </c>
      <c r="D212" s="14" t="s">
        <v>300</v>
      </c>
      <c r="E212" s="15">
        <v>61010.073840992933</v>
      </c>
      <c r="F212" s="15">
        <v>394221.9</v>
      </c>
      <c r="G212" s="17">
        <v>4.7</v>
      </c>
      <c r="H212" s="16">
        <v>6461587</v>
      </c>
      <c r="I212" s="17">
        <f t="shared" si="3"/>
        <v>0</v>
      </c>
      <c r="J212" s="17">
        <v>1</v>
      </c>
      <c r="K212" s="17" t="s">
        <v>62</v>
      </c>
      <c r="L212" s="17">
        <v>2.286</v>
      </c>
      <c r="M212" s="17">
        <v>6.97</v>
      </c>
      <c r="N212" s="17">
        <v>32.78</v>
      </c>
      <c r="O212" s="17">
        <v>0</v>
      </c>
      <c r="P212" s="18">
        <v>5837</v>
      </c>
      <c r="Q212" s="18">
        <v>166</v>
      </c>
      <c r="R212" s="17">
        <v>12827173</v>
      </c>
      <c r="S212" s="17">
        <v>9920</v>
      </c>
      <c r="T212" s="17">
        <v>19322</v>
      </c>
      <c r="U212" s="18">
        <v>3.14</v>
      </c>
      <c r="V212" s="18">
        <v>1.85</v>
      </c>
      <c r="W212" s="18" t="s">
        <v>62</v>
      </c>
      <c r="X212" s="18">
        <v>6.01</v>
      </c>
      <c r="Y212" s="18" t="s">
        <v>62</v>
      </c>
      <c r="Z212" s="21">
        <v>11378466</v>
      </c>
      <c r="AA212" s="21">
        <v>97162</v>
      </c>
      <c r="AB212" s="21">
        <v>104486850</v>
      </c>
      <c r="AC212" s="21">
        <v>8108560</v>
      </c>
      <c r="AD212" s="21">
        <v>0</v>
      </c>
      <c r="AE212" s="21">
        <v>3973.44</v>
      </c>
      <c r="AF212" s="23">
        <v>3</v>
      </c>
      <c r="AG212" s="23">
        <v>60</v>
      </c>
      <c r="AH212" s="23">
        <v>2748270</v>
      </c>
      <c r="AI212" s="23">
        <v>1073</v>
      </c>
      <c r="AJ212" s="24">
        <v>7.2612479791970195</v>
      </c>
      <c r="AK212" s="25">
        <v>77.92</v>
      </c>
      <c r="AL212" s="26">
        <v>3</v>
      </c>
      <c r="AM212" s="26">
        <v>59</v>
      </c>
      <c r="AN212" s="26">
        <v>345048</v>
      </c>
      <c r="AO212" s="26">
        <v>7149</v>
      </c>
      <c r="AP212" s="27">
        <v>6.5526365862234996</v>
      </c>
      <c r="AQ212" s="28">
        <v>468.42</v>
      </c>
      <c r="AR212" s="29">
        <v>3</v>
      </c>
      <c r="AS212" s="29">
        <v>43</v>
      </c>
      <c r="AT212" s="29">
        <v>26114</v>
      </c>
      <c r="AU212" s="29">
        <v>66224</v>
      </c>
      <c r="AV212" s="29">
        <v>4.5698026411433794</v>
      </c>
      <c r="AW212" s="29">
        <v>3026.32</v>
      </c>
    </row>
    <row r="213" spans="1:49" s="30" customFormat="1" x14ac:dyDescent="0.35">
      <c r="A213" s="12">
        <v>2016</v>
      </c>
      <c r="B213" s="12" t="s">
        <v>294</v>
      </c>
      <c r="C213" s="13" t="s">
        <v>295</v>
      </c>
      <c r="D213" s="14" t="s">
        <v>301</v>
      </c>
      <c r="E213" s="15">
        <v>65248.874066216595</v>
      </c>
      <c r="F213" s="15">
        <v>391950.9</v>
      </c>
      <c r="G213" s="12">
        <v>4.5</v>
      </c>
      <c r="H213" s="16">
        <v>6007014</v>
      </c>
      <c r="I213" s="17">
        <f t="shared" si="3"/>
        <v>0</v>
      </c>
      <c r="J213" s="17">
        <v>3</v>
      </c>
      <c r="K213" s="17">
        <v>40.39</v>
      </c>
      <c r="L213" s="17">
        <v>1.702</v>
      </c>
      <c r="M213" s="17">
        <v>2.52</v>
      </c>
      <c r="N213" s="17">
        <v>42.43</v>
      </c>
      <c r="O213" s="17">
        <v>1</v>
      </c>
      <c r="P213" s="18">
        <v>4363</v>
      </c>
      <c r="Q213" s="18">
        <v>1329</v>
      </c>
      <c r="R213" s="17">
        <v>18577966</v>
      </c>
      <c r="S213" s="17">
        <v>24685</v>
      </c>
      <c r="T213" s="17">
        <v>13105</v>
      </c>
      <c r="U213" s="18" t="s">
        <v>62</v>
      </c>
      <c r="V213" s="18" t="s">
        <v>62</v>
      </c>
      <c r="W213" s="18" t="s">
        <v>62</v>
      </c>
      <c r="X213" s="18">
        <v>2.82</v>
      </c>
      <c r="Y213" s="18" t="s">
        <v>62</v>
      </c>
      <c r="Z213" s="21">
        <v>11764950</v>
      </c>
      <c r="AA213" s="21">
        <v>706498</v>
      </c>
      <c r="AB213" s="21">
        <v>106971504</v>
      </c>
      <c r="AC213" s="21">
        <v>14760177</v>
      </c>
      <c r="AD213" s="21">
        <v>0</v>
      </c>
      <c r="AE213" s="21">
        <v>0</v>
      </c>
      <c r="AF213" s="22">
        <v>4</v>
      </c>
      <c r="AG213" s="22">
        <v>17</v>
      </c>
      <c r="AH213" s="23">
        <v>2288301</v>
      </c>
      <c r="AI213" s="23">
        <v>994.80178000000001</v>
      </c>
      <c r="AJ213" s="24">
        <v>14.227214</v>
      </c>
      <c r="AK213" s="25">
        <v>141.53258</v>
      </c>
      <c r="AL213" s="26">
        <v>4</v>
      </c>
      <c r="AM213" s="26">
        <v>9</v>
      </c>
      <c r="AN213" s="26">
        <v>250939</v>
      </c>
      <c r="AO213" s="26">
        <v>9854.9824000000008</v>
      </c>
      <c r="AP213" s="27">
        <v>10.992067</v>
      </c>
      <c r="AQ213" s="28">
        <v>1083.2662</v>
      </c>
      <c r="AR213" s="29">
        <v>4</v>
      </c>
      <c r="AS213" s="29">
        <v>6</v>
      </c>
      <c r="AT213" s="29">
        <v>8822</v>
      </c>
      <c r="AU213" s="29">
        <v>36097.974999999999</v>
      </c>
      <c r="AV213" s="29">
        <v>7.8867275000000001</v>
      </c>
      <c r="AW213" s="29">
        <v>2846.9488999999999</v>
      </c>
    </row>
    <row r="214" spans="1:49" s="30" customFormat="1" x14ac:dyDescent="0.35">
      <c r="A214" s="17">
        <v>2009</v>
      </c>
      <c r="B214" s="32" t="s">
        <v>182</v>
      </c>
      <c r="C214" s="13" t="s">
        <v>183</v>
      </c>
      <c r="D214" s="14" t="s">
        <v>302</v>
      </c>
      <c r="E214" s="15">
        <v>58615.423703240202</v>
      </c>
      <c r="F214" s="15">
        <v>390814</v>
      </c>
      <c r="G214" s="17">
        <v>9.1999999999999993</v>
      </c>
      <c r="H214" s="16">
        <v>6667426</v>
      </c>
      <c r="I214" s="17">
        <f t="shared" si="3"/>
        <v>0</v>
      </c>
      <c r="J214" s="17">
        <v>1</v>
      </c>
      <c r="K214" s="17">
        <v>43.33</v>
      </c>
      <c r="L214" s="17">
        <v>2.141</v>
      </c>
      <c r="M214" s="17">
        <v>3.94</v>
      </c>
      <c r="N214" s="17">
        <v>45.86</v>
      </c>
      <c r="O214" s="17">
        <v>0</v>
      </c>
      <c r="P214" s="18">
        <v>5960</v>
      </c>
      <c r="Q214" s="18">
        <v>226</v>
      </c>
      <c r="R214" s="17">
        <v>13525800</v>
      </c>
      <c r="S214" s="17">
        <v>12643</v>
      </c>
      <c r="T214" s="17">
        <v>18293</v>
      </c>
      <c r="U214" s="18">
        <v>3.29</v>
      </c>
      <c r="V214" s="18">
        <v>2.2400000000000002</v>
      </c>
      <c r="W214" s="18" t="s">
        <v>62</v>
      </c>
      <c r="X214" s="18">
        <v>5.14</v>
      </c>
      <c r="Y214" s="18" t="s">
        <v>62</v>
      </c>
      <c r="Z214" s="21">
        <v>9968752</v>
      </c>
      <c r="AA214" s="21">
        <v>168658</v>
      </c>
      <c r="AB214" s="21">
        <v>171188650</v>
      </c>
      <c r="AC214" s="21">
        <v>6634014</v>
      </c>
      <c r="AD214" s="21">
        <v>0</v>
      </c>
      <c r="AE214" s="21">
        <v>2980.8</v>
      </c>
      <c r="AF214" s="23">
        <v>3</v>
      </c>
      <c r="AG214" s="23">
        <v>59</v>
      </c>
      <c r="AH214" s="23">
        <v>2808333</v>
      </c>
      <c r="AI214" s="23">
        <v>1091</v>
      </c>
      <c r="AJ214" s="24">
        <v>7.68</v>
      </c>
      <c r="AK214" s="31">
        <v>83.72</v>
      </c>
      <c r="AL214" s="26">
        <v>3</v>
      </c>
      <c r="AM214" s="26">
        <v>59</v>
      </c>
      <c r="AN214" s="26">
        <v>350805</v>
      </c>
      <c r="AO214" s="26">
        <v>7140</v>
      </c>
      <c r="AP214" s="27">
        <v>6.96</v>
      </c>
      <c r="AQ214" s="28">
        <v>497.24</v>
      </c>
      <c r="AR214" s="29">
        <v>3</v>
      </c>
      <c r="AS214" s="29">
        <v>42</v>
      </c>
      <c r="AT214" s="29">
        <v>28635</v>
      </c>
      <c r="AU214" s="29">
        <v>67966</v>
      </c>
      <c r="AV214" s="29">
        <v>4.43</v>
      </c>
      <c r="AW214" s="29">
        <v>3011.2</v>
      </c>
    </row>
    <row r="215" spans="1:49" s="30" customFormat="1" x14ac:dyDescent="0.35">
      <c r="A215" s="12">
        <v>2020</v>
      </c>
      <c r="B215" s="12" t="s">
        <v>294</v>
      </c>
      <c r="C215" s="13" t="s">
        <v>295</v>
      </c>
      <c r="D215" s="14" t="s">
        <v>303</v>
      </c>
      <c r="E215" s="15">
        <v>64119.224447972774</v>
      </c>
      <c r="F215" s="15">
        <v>388532.3</v>
      </c>
      <c r="G215" s="12" t="s">
        <v>62</v>
      </c>
      <c r="H215" s="16">
        <v>6059529</v>
      </c>
      <c r="I215" s="17">
        <f t="shared" si="3"/>
        <v>0</v>
      </c>
      <c r="J215" s="17">
        <v>3</v>
      </c>
      <c r="K215" s="17">
        <v>36.130000000000003</v>
      </c>
      <c r="L215" s="17">
        <v>1.891</v>
      </c>
      <c r="M215" s="17">
        <v>2.0299999999999998</v>
      </c>
      <c r="N215" s="17">
        <v>33.270000000000003</v>
      </c>
      <c r="O215" s="17">
        <v>1</v>
      </c>
      <c r="P215" s="18">
        <v>4021</v>
      </c>
      <c r="Q215" s="18">
        <v>1251</v>
      </c>
      <c r="R215" s="17">
        <v>10218611</v>
      </c>
      <c r="S215" s="17">
        <v>3181</v>
      </c>
      <c r="T215" s="17">
        <v>5441</v>
      </c>
      <c r="U215" s="18" t="s">
        <v>62</v>
      </c>
      <c r="V215" s="18" t="s">
        <v>62</v>
      </c>
      <c r="W215" s="18" t="s">
        <v>62</v>
      </c>
      <c r="X215" s="18" t="s">
        <v>62</v>
      </c>
      <c r="Y215" s="18" t="s">
        <v>62</v>
      </c>
      <c r="Z215" s="21">
        <v>3056916</v>
      </c>
      <c r="AA215" s="21">
        <v>354002</v>
      </c>
      <c r="AB215" s="21">
        <v>206490016</v>
      </c>
      <c r="AC215" s="21">
        <v>0</v>
      </c>
      <c r="AD215" s="21">
        <v>0</v>
      </c>
      <c r="AE215" s="21">
        <v>0</v>
      </c>
      <c r="AF215" s="22">
        <v>1</v>
      </c>
      <c r="AG215" s="22">
        <v>1</v>
      </c>
      <c r="AH215" s="23">
        <v>2376983</v>
      </c>
      <c r="AI215" s="23">
        <v>957.31911000000002</v>
      </c>
      <c r="AJ215" s="24">
        <v>13.005317</v>
      </c>
      <c r="AK215" s="25">
        <v>124.50238</v>
      </c>
      <c r="AL215" s="26">
        <v>4</v>
      </c>
      <c r="AM215" s="26">
        <v>9</v>
      </c>
      <c r="AN215" s="26">
        <v>256738</v>
      </c>
      <c r="AO215" s="26">
        <v>8585.8812999999991</v>
      </c>
      <c r="AP215" s="27">
        <v>9.7238927999999998</v>
      </c>
      <c r="AQ215" s="28">
        <v>834.88189999999997</v>
      </c>
      <c r="AR215" s="29">
        <v>4</v>
      </c>
      <c r="AS215" s="29">
        <v>6</v>
      </c>
      <c r="AT215" s="29">
        <v>8966</v>
      </c>
      <c r="AU215" s="29">
        <v>31432.588</v>
      </c>
      <c r="AV215" s="29">
        <v>7.8095534999999998</v>
      </c>
      <c r="AW215" s="29">
        <v>2454.7447999999999</v>
      </c>
    </row>
    <row r="216" spans="1:49" s="30" customFormat="1" x14ac:dyDescent="0.35">
      <c r="A216" s="12">
        <v>2019</v>
      </c>
      <c r="B216" s="12" t="s">
        <v>304</v>
      </c>
      <c r="C216" s="13" t="s">
        <v>305</v>
      </c>
      <c r="D216" s="14" t="s">
        <v>306</v>
      </c>
      <c r="E216" s="15">
        <v>66614.03709238852</v>
      </c>
      <c r="F216" s="15">
        <v>383596</v>
      </c>
      <c r="G216" s="12" t="s">
        <v>62</v>
      </c>
      <c r="H216" s="16">
        <v>5758486</v>
      </c>
      <c r="I216" s="17">
        <f t="shared" si="3"/>
        <v>1</v>
      </c>
      <c r="J216" s="17">
        <v>0</v>
      </c>
      <c r="K216" s="17">
        <v>38.520000000000003</v>
      </c>
      <c r="L216" s="17">
        <v>2.4489999999999998</v>
      </c>
      <c r="M216" s="17">
        <v>2.56</v>
      </c>
      <c r="N216" s="17">
        <v>35.590000000000003</v>
      </c>
      <c r="O216" s="17">
        <v>0</v>
      </c>
      <c r="P216" s="18">
        <v>7498</v>
      </c>
      <c r="Q216" s="18">
        <v>372</v>
      </c>
      <c r="R216" s="17">
        <v>33911653</v>
      </c>
      <c r="S216" s="17">
        <v>10483</v>
      </c>
      <c r="T216" s="17">
        <v>19517</v>
      </c>
      <c r="U216" s="18" t="s">
        <v>62</v>
      </c>
      <c r="V216" s="18" t="s">
        <v>62</v>
      </c>
      <c r="W216" s="18" t="s">
        <v>62</v>
      </c>
      <c r="X216" s="18">
        <v>3.07</v>
      </c>
      <c r="Y216" s="18"/>
      <c r="Z216" s="21">
        <v>29033324</v>
      </c>
      <c r="AA216" s="21">
        <v>47614</v>
      </c>
      <c r="AB216" s="21">
        <v>255794926</v>
      </c>
      <c r="AC216" s="21">
        <v>0</v>
      </c>
      <c r="AD216" s="21">
        <v>0</v>
      </c>
      <c r="AE216" s="21">
        <v>0</v>
      </c>
      <c r="AF216" s="22">
        <v>2</v>
      </c>
      <c r="AG216" s="22">
        <v>57</v>
      </c>
      <c r="AH216" s="23">
        <v>2370164</v>
      </c>
      <c r="AI216" s="23">
        <v>682</v>
      </c>
      <c r="AJ216" s="24">
        <v>12.18</v>
      </c>
      <c r="AK216" s="25">
        <v>83.07</v>
      </c>
      <c r="AL216" s="26">
        <v>2</v>
      </c>
      <c r="AM216" s="26">
        <v>58</v>
      </c>
      <c r="AN216" s="26">
        <v>380609</v>
      </c>
      <c r="AO216" s="26">
        <v>4622</v>
      </c>
      <c r="AP216" s="27">
        <v>10.43</v>
      </c>
      <c r="AQ216" s="28">
        <v>482.27</v>
      </c>
      <c r="AR216" s="29">
        <v>2</v>
      </c>
      <c r="AS216" s="29">
        <v>41</v>
      </c>
      <c r="AT216" s="29">
        <v>14386</v>
      </c>
      <c r="AU216" s="29">
        <v>92051.415999999997</v>
      </c>
      <c r="AV216" s="29">
        <v>7.3960016</v>
      </c>
      <c r="AW216" s="29">
        <v>6808.1242000000002</v>
      </c>
    </row>
    <row r="217" spans="1:49" s="30" customFormat="1" x14ac:dyDescent="0.35">
      <c r="A217" s="12">
        <v>2020</v>
      </c>
      <c r="B217" s="12" t="s">
        <v>304</v>
      </c>
      <c r="C217" s="13" t="s">
        <v>305</v>
      </c>
      <c r="D217" s="14" t="s">
        <v>307</v>
      </c>
      <c r="E217" s="15">
        <v>65695.83044310144</v>
      </c>
      <c r="F217" s="15">
        <v>380921.9</v>
      </c>
      <c r="G217" s="12" t="s">
        <v>62</v>
      </c>
      <c r="H217" s="16">
        <v>5798266</v>
      </c>
      <c r="I217" s="17">
        <f t="shared" si="3"/>
        <v>1</v>
      </c>
      <c r="J217" s="17">
        <v>0</v>
      </c>
      <c r="K217" s="17">
        <v>36.130000000000003</v>
      </c>
      <c r="L217" s="17">
        <v>1.891</v>
      </c>
      <c r="M217" s="17">
        <v>2.0299999999999998</v>
      </c>
      <c r="N217" s="17">
        <v>33.270000000000003</v>
      </c>
      <c r="O217" s="17">
        <v>0</v>
      </c>
      <c r="P217" s="18">
        <v>6814</v>
      </c>
      <c r="Q217" s="18">
        <v>452</v>
      </c>
      <c r="R217" s="17">
        <v>29071087</v>
      </c>
      <c r="S217" s="17">
        <v>8253</v>
      </c>
      <c r="T217" s="17">
        <v>17176</v>
      </c>
      <c r="U217" s="18">
        <v>2.17</v>
      </c>
      <c r="V217" s="18" t="s">
        <v>62</v>
      </c>
      <c r="W217" s="18" t="s">
        <v>62</v>
      </c>
      <c r="X217" s="18" t="s">
        <v>62</v>
      </c>
      <c r="Y217" s="18" t="s">
        <v>62</v>
      </c>
      <c r="Z217" s="21">
        <v>22953536</v>
      </c>
      <c r="AA217" s="21">
        <v>39190</v>
      </c>
      <c r="AB217" s="21">
        <v>282997562</v>
      </c>
      <c r="AC217" s="21">
        <v>0</v>
      </c>
      <c r="AD217" s="21">
        <v>0</v>
      </c>
      <c r="AE217" s="21">
        <v>430</v>
      </c>
      <c r="AF217" s="22">
        <v>1</v>
      </c>
      <c r="AG217" s="22">
        <v>1</v>
      </c>
      <c r="AH217" s="23">
        <v>2400357</v>
      </c>
      <c r="AI217" s="23">
        <v>711.09221000000002</v>
      </c>
      <c r="AJ217" s="24">
        <v>12.358534000000001</v>
      </c>
      <c r="AK217" s="25">
        <v>87.880570000000006</v>
      </c>
      <c r="AL217" s="26">
        <v>2</v>
      </c>
      <c r="AM217" s="26">
        <v>34</v>
      </c>
      <c r="AN217" s="26">
        <v>384518</v>
      </c>
      <c r="AO217" s="26">
        <v>4343.5803999999998</v>
      </c>
      <c r="AP217" s="27">
        <v>10.290817000000001</v>
      </c>
      <c r="AQ217" s="28">
        <v>446.98989</v>
      </c>
      <c r="AR217" s="29">
        <v>2</v>
      </c>
      <c r="AS217" s="29">
        <v>31</v>
      </c>
      <c r="AT217" s="29">
        <v>15209</v>
      </c>
      <c r="AU217" s="29">
        <v>84552.266000000003</v>
      </c>
      <c r="AV217" s="29">
        <v>7.4840366999999999</v>
      </c>
      <c r="AW217" s="29">
        <v>6327.9225999999999</v>
      </c>
    </row>
    <row r="218" spans="1:49" s="30" customFormat="1" x14ac:dyDescent="0.35">
      <c r="A218" s="12">
        <v>2015</v>
      </c>
      <c r="B218" s="12" t="s">
        <v>294</v>
      </c>
      <c r="C218" s="13" t="s">
        <v>295</v>
      </c>
      <c r="D218" s="14" t="s">
        <v>308</v>
      </c>
      <c r="E218" s="15">
        <v>63245.241568545724</v>
      </c>
      <c r="F218" s="15">
        <v>378745.9</v>
      </c>
      <c r="G218" s="12">
        <v>5.0999999999999996</v>
      </c>
      <c r="H218" s="16">
        <v>5988528</v>
      </c>
      <c r="I218" s="17">
        <f t="shared" si="3"/>
        <v>0</v>
      </c>
      <c r="J218" s="17">
        <v>2</v>
      </c>
      <c r="K218" s="17">
        <v>42.6</v>
      </c>
      <c r="L218" s="17">
        <v>1.8220000000000001</v>
      </c>
      <c r="M218" s="17">
        <v>2.62</v>
      </c>
      <c r="N218" s="17">
        <v>44.13</v>
      </c>
      <c r="O218" s="17">
        <v>1</v>
      </c>
      <c r="P218" s="18">
        <v>4609</v>
      </c>
      <c r="Q218" s="18">
        <v>1242</v>
      </c>
      <c r="R218" s="17">
        <v>18314105</v>
      </c>
      <c r="S218" s="17">
        <v>31174</v>
      </c>
      <c r="T218" s="17">
        <v>14530</v>
      </c>
      <c r="U218" s="18" t="s">
        <v>62</v>
      </c>
      <c r="V218" s="18" t="s">
        <v>62</v>
      </c>
      <c r="W218" s="18">
        <v>14.57</v>
      </c>
      <c r="X218" s="18" t="s">
        <v>62</v>
      </c>
      <c r="Y218" s="18">
        <v>0.72</v>
      </c>
      <c r="Z218" s="21">
        <v>12092448</v>
      </c>
      <c r="AA218" s="21">
        <v>967002</v>
      </c>
      <c r="AB218" s="21">
        <v>89284998</v>
      </c>
      <c r="AC218" s="21">
        <v>14643325</v>
      </c>
      <c r="AD218" s="21">
        <v>0</v>
      </c>
      <c r="AE218" s="21">
        <v>0</v>
      </c>
      <c r="AF218" s="22">
        <v>4</v>
      </c>
      <c r="AG218" s="22">
        <v>9</v>
      </c>
      <c r="AH218" s="23">
        <v>2255556</v>
      </c>
      <c r="AI218" s="23">
        <v>1012.4383</v>
      </c>
      <c r="AJ218" s="24">
        <v>13.819034</v>
      </c>
      <c r="AK218" s="25">
        <v>139.90919</v>
      </c>
      <c r="AL218" s="26">
        <v>4</v>
      </c>
      <c r="AM218" s="26">
        <v>9</v>
      </c>
      <c r="AN218" s="26">
        <v>249181</v>
      </c>
      <c r="AO218" s="26">
        <v>10019.195</v>
      </c>
      <c r="AP218" s="27">
        <v>11.000635000000001</v>
      </c>
      <c r="AQ218" s="28">
        <v>1102.175</v>
      </c>
      <c r="AR218" s="29">
        <v>4</v>
      </c>
      <c r="AS218" s="29">
        <v>6</v>
      </c>
      <c r="AT218" s="29">
        <v>8821</v>
      </c>
      <c r="AU218" s="29">
        <v>36686.269999999997</v>
      </c>
      <c r="AV218" s="29">
        <v>8.5284712000000003</v>
      </c>
      <c r="AW218" s="29">
        <v>3128.7779</v>
      </c>
    </row>
    <row r="219" spans="1:49" s="30" customFormat="1" x14ac:dyDescent="0.35">
      <c r="A219" s="17">
        <v>2006</v>
      </c>
      <c r="B219" s="13" t="s">
        <v>182</v>
      </c>
      <c r="C219" s="13" t="s">
        <v>183</v>
      </c>
      <c r="D219" s="14" t="s">
        <v>309</v>
      </c>
      <c r="E219" s="15">
        <v>58414.601853187531</v>
      </c>
      <c r="F219" s="15">
        <v>372145</v>
      </c>
      <c r="G219" s="17">
        <v>5</v>
      </c>
      <c r="H219" s="16">
        <v>6370753</v>
      </c>
      <c r="I219" s="17">
        <f t="shared" si="3"/>
        <v>0</v>
      </c>
      <c r="J219" s="17">
        <v>0</v>
      </c>
      <c r="K219" s="17" t="s">
        <v>62</v>
      </c>
      <c r="L219" s="17">
        <v>2.137</v>
      </c>
      <c r="M219" s="17">
        <v>6.73</v>
      </c>
      <c r="N219" s="17">
        <v>18.61</v>
      </c>
      <c r="O219" s="17">
        <v>0</v>
      </c>
      <c r="P219" s="18">
        <v>5554</v>
      </c>
      <c r="Q219" s="18">
        <v>187</v>
      </c>
      <c r="R219" s="17">
        <v>10492872</v>
      </c>
      <c r="S219" s="17">
        <v>11466</v>
      </c>
      <c r="T219" s="17">
        <v>19953</v>
      </c>
      <c r="U219" s="18">
        <v>2.75</v>
      </c>
      <c r="V219" s="18">
        <v>1.68</v>
      </c>
      <c r="W219" s="18" t="s">
        <v>62</v>
      </c>
      <c r="X219" s="18">
        <v>5.66</v>
      </c>
      <c r="Y219" s="18" t="s">
        <v>62</v>
      </c>
      <c r="Z219" s="21">
        <v>8258818.8599999994</v>
      </c>
      <c r="AA219" s="21">
        <v>118462.37999999999</v>
      </c>
      <c r="AB219" s="21">
        <v>107805780.34</v>
      </c>
      <c r="AC219" s="21">
        <v>9328277</v>
      </c>
      <c r="AD219" s="21">
        <v>0</v>
      </c>
      <c r="AE219" s="21">
        <v>4336.04</v>
      </c>
      <c r="AF219" s="23">
        <v>3</v>
      </c>
      <c r="AG219" s="23">
        <v>60</v>
      </c>
      <c r="AH219" s="23">
        <v>2704101</v>
      </c>
      <c r="AI219" s="23">
        <v>1061.306665936911</v>
      </c>
      <c r="AJ219" s="24">
        <v>6.8234172939551927</v>
      </c>
      <c r="AK219" s="25">
        <v>72.41738258543846</v>
      </c>
      <c r="AL219" s="26">
        <v>3</v>
      </c>
      <c r="AM219" s="26">
        <v>59</v>
      </c>
      <c r="AN219" s="26">
        <v>337999</v>
      </c>
      <c r="AO219" s="26">
        <v>7046.433322781033</v>
      </c>
      <c r="AP219" s="27">
        <v>6.6341409411793446</v>
      </c>
      <c r="AQ219" s="28">
        <v>467.47031795952063</v>
      </c>
      <c r="AR219" s="29">
        <v>3</v>
      </c>
      <c r="AS219" s="29">
        <v>43</v>
      </c>
      <c r="AT219" s="29">
        <v>25829</v>
      </c>
      <c r="AU219" s="29">
        <v>71022.852220372457</v>
      </c>
      <c r="AV219" s="29">
        <v>4.435250343756671</v>
      </c>
      <c r="AW219" s="29">
        <v>3150.0412972498621</v>
      </c>
    </row>
    <row r="220" spans="1:49" s="30" customFormat="1" x14ac:dyDescent="0.35">
      <c r="A220" s="12">
        <v>2019</v>
      </c>
      <c r="B220" s="12" t="s">
        <v>310</v>
      </c>
      <c r="C220" s="13" t="s">
        <v>311</v>
      </c>
      <c r="D220" s="14" t="s">
        <v>312</v>
      </c>
      <c r="E220" s="15">
        <v>55124.639541465542</v>
      </c>
      <c r="F220" s="15">
        <v>371044.5</v>
      </c>
      <c r="G220" s="12" t="s">
        <v>62</v>
      </c>
      <c r="H220" s="16">
        <v>6731010</v>
      </c>
      <c r="I220" s="17">
        <f t="shared" si="3"/>
        <v>1</v>
      </c>
      <c r="J220" s="17">
        <v>0</v>
      </c>
      <c r="K220" s="17">
        <v>38.520000000000003</v>
      </c>
      <c r="L220" s="17">
        <v>2.4489999999999998</v>
      </c>
      <c r="M220" s="17">
        <v>2.56</v>
      </c>
      <c r="N220" s="17">
        <v>35.590000000000003</v>
      </c>
      <c r="O220" s="17">
        <v>0</v>
      </c>
      <c r="P220" s="18">
        <v>5725</v>
      </c>
      <c r="Q220" s="18">
        <v>1006</v>
      </c>
      <c r="R220" s="17">
        <v>77843592</v>
      </c>
      <c r="S220" s="17">
        <v>44054</v>
      </c>
      <c r="T220" s="17">
        <v>62281</v>
      </c>
      <c r="U220" s="18">
        <v>2.2599999999999998</v>
      </c>
      <c r="V220" s="18" t="s">
        <v>62</v>
      </c>
      <c r="W220" s="18" t="s">
        <v>62</v>
      </c>
      <c r="X220" s="18">
        <v>2.59</v>
      </c>
      <c r="Y220" s="18"/>
      <c r="Z220" s="21">
        <v>61811568</v>
      </c>
      <c r="AA220" s="21">
        <v>482386</v>
      </c>
      <c r="AB220" s="21">
        <v>460073338</v>
      </c>
      <c r="AC220" s="21">
        <v>0</v>
      </c>
      <c r="AD220" s="21">
        <v>0</v>
      </c>
      <c r="AE220" s="21">
        <v>20510</v>
      </c>
      <c r="AF220" s="22">
        <v>5</v>
      </c>
      <c r="AG220" s="22">
        <v>112</v>
      </c>
      <c r="AH220" s="23">
        <v>2887031</v>
      </c>
      <c r="AI220" s="23">
        <v>960</v>
      </c>
      <c r="AJ220" s="24">
        <v>12.58</v>
      </c>
      <c r="AK220" s="25">
        <v>120.74</v>
      </c>
      <c r="AL220" s="26">
        <v>5</v>
      </c>
      <c r="AM220" s="26">
        <v>111</v>
      </c>
      <c r="AN220" s="26">
        <v>358791</v>
      </c>
      <c r="AO220" s="26">
        <v>5462</v>
      </c>
      <c r="AP220" s="27">
        <v>11.03</v>
      </c>
      <c r="AQ220" s="28">
        <v>602.46</v>
      </c>
      <c r="AR220" s="29">
        <v>6</v>
      </c>
      <c r="AS220" s="29">
        <v>94</v>
      </c>
      <c r="AT220" s="29">
        <v>18805</v>
      </c>
      <c r="AU220" s="29">
        <v>200818.41</v>
      </c>
      <c r="AV220" s="29">
        <v>7.3587163999999996</v>
      </c>
      <c r="AW220" s="29">
        <v>14777.656999999999</v>
      </c>
    </row>
    <row r="221" spans="1:49" s="30" customFormat="1" x14ac:dyDescent="0.35">
      <c r="A221" s="12">
        <v>2014</v>
      </c>
      <c r="B221" s="12" t="s">
        <v>294</v>
      </c>
      <c r="C221" s="13" t="s">
        <v>295</v>
      </c>
      <c r="D221" s="14" t="s">
        <v>313</v>
      </c>
      <c r="E221" s="15">
        <v>62137.571005948928</v>
      </c>
      <c r="F221" s="15">
        <v>370343.9</v>
      </c>
      <c r="G221" s="12">
        <v>5.8</v>
      </c>
      <c r="H221" s="16">
        <v>5960064</v>
      </c>
      <c r="I221" s="17">
        <f t="shared" si="3"/>
        <v>0</v>
      </c>
      <c r="J221" s="17">
        <v>2</v>
      </c>
      <c r="K221" s="17">
        <v>45.67</v>
      </c>
      <c r="L221" s="17">
        <v>3.117</v>
      </c>
      <c r="M221" s="17">
        <v>4.37</v>
      </c>
      <c r="N221" s="17">
        <v>46.16</v>
      </c>
      <c r="O221" s="17">
        <v>1</v>
      </c>
      <c r="P221" s="18">
        <v>5079</v>
      </c>
      <c r="Q221" s="18">
        <v>973</v>
      </c>
      <c r="R221" s="17">
        <v>20701175</v>
      </c>
      <c r="S221" s="17">
        <v>37528</v>
      </c>
      <c r="T221" s="17">
        <v>18713</v>
      </c>
      <c r="U221" s="18" t="s">
        <v>62</v>
      </c>
      <c r="V221" s="18" t="s">
        <v>62</v>
      </c>
      <c r="W221" s="18">
        <v>22.19</v>
      </c>
      <c r="X221" s="18">
        <v>5.0999999999999996</v>
      </c>
      <c r="Y221" s="18">
        <v>0.72</v>
      </c>
      <c r="Z221" s="21">
        <v>14901008</v>
      </c>
      <c r="AA221" s="21">
        <v>2209564</v>
      </c>
      <c r="AB221" s="21">
        <v>48675536</v>
      </c>
      <c r="AC221" s="21">
        <v>14343334</v>
      </c>
      <c r="AD221" s="21">
        <v>0</v>
      </c>
      <c r="AE221" s="21">
        <v>0</v>
      </c>
      <c r="AF221" s="22">
        <v>4</v>
      </c>
      <c r="AG221" s="22">
        <v>9</v>
      </c>
      <c r="AH221" s="23">
        <v>2234962</v>
      </c>
      <c r="AI221" s="23">
        <v>1024.9105</v>
      </c>
      <c r="AJ221" s="24">
        <v>13.628363999999999</v>
      </c>
      <c r="AK221" s="25">
        <v>139.67852999999999</v>
      </c>
      <c r="AL221" s="26">
        <v>4</v>
      </c>
      <c r="AM221" s="26">
        <v>9</v>
      </c>
      <c r="AN221" s="26">
        <v>248362</v>
      </c>
      <c r="AO221" s="26">
        <v>10000.303</v>
      </c>
      <c r="AP221" s="27">
        <v>11.154696</v>
      </c>
      <c r="AQ221" s="28">
        <v>1115.5033000000001</v>
      </c>
      <c r="AR221" s="29">
        <v>4</v>
      </c>
      <c r="AS221" s="29">
        <v>6</v>
      </c>
      <c r="AT221" s="29">
        <v>8780</v>
      </c>
      <c r="AU221" s="29">
        <v>36521.963000000003</v>
      </c>
      <c r="AV221" s="29">
        <v>9.0357733000000007</v>
      </c>
      <c r="AW221" s="29">
        <v>3300.0418</v>
      </c>
    </row>
    <row r="222" spans="1:49" s="30" customFormat="1" x14ac:dyDescent="0.35">
      <c r="A222" s="12">
        <v>2019</v>
      </c>
      <c r="B222" s="12" t="s">
        <v>314</v>
      </c>
      <c r="C222" s="13" t="s">
        <v>315</v>
      </c>
      <c r="D222" s="14" t="s">
        <v>316</v>
      </c>
      <c r="E222" s="15">
        <v>54183.117201597292</v>
      </c>
      <c r="F222" s="15">
        <v>370088.3</v>
      </c>
      <c r="G222" s="12" t="s">
        <v>62</v>
      </c>
      <c r="H222" s="16">
        <v>6830325</v>
      </c>
      <c r="I222" s="17">
        <f t="shared" si="3"/>
        <v>1</v>
      </c>
      <c r="J222" s="17">
        <v>0</v>
      </c>
      <c r="K222" s="17">
        <v>38.520000000000003</v>
      </c>
      <c r="L222" s="17">
        <v>2.4489999999999998</v>
      </c>
      <c r="M222" s="17">
        <v>2.56</v>
      </c>
      <c r="N222" s="17">
        <v>35.590000000000003</v>
      </c>
      <c r="O222" s="17">
        <v>0</v>
      </c>
      <c r="P222" s="18">
        <v>3483</v>
      </c>
      <c r="Q222" s="18">
        <v>1651</v>
      </c>
      <c r="R222" s="17">
        <v>27327742</v>
      </c>
      <c r="S222" s="17">
        <v>23385</v>
      </c>
      <c r="T222" s="17">
        <v>11652</v>
      </c>
      <c r="U222" s="18">
        <v>1.47</v>
      </c>
      <c r="V222" s="18">
        <v>2.14</v>
      </c>
      <c r="W222" s="18">
        <v>14.27</v>
      </c>
      <c r="X222" s="18">
        <v>2.85</v>
      </c>
      <c r="Y222" s="18">
        <v>0.65</v>
      </c>
      <c r="Z222" s="21">
        <v>18931160</v>
      </c>
      <c r="AA222" s="21">
        <v>544100</v>
      </c>
      <c r="AB222" s="21">
        <v>256098686</v>
      </c>
      <c r="AC222" s="21">
        <v>35720405</v>
      </c>
      <c r="AD222" s="21">
        <v>0</v>
      </c>
      <c r="AE222" s="21">
        <v>132</v>
      </c>
      <c r="AF222" s="22">
        <v>3</v>
      </c>
      <c r="AG222" s="22">
        <v>89</v>
      </c>
      <c r="AH222" s="23">
        <v>2914916</v>
      </c>
      <c r="AI222" s="23">
        <v>1217</v>
      </c>
      <c r="AJ222" s="24">
        <v>10.87</v>
      </c>
      <c r="AK222" s="25">
        <v>132.33000000000001</v>
      </c>
      <c r="AL222" s="26">
        <v>2</v>
      </c>
      <c r="AM222" s="26">
        <v>88</v>
      </c>
      <c r="AN222" s="26">
        <v>497497</v>
      </c>
      <c r="AO222" s="26">
        <v>6056</v>
      </c>
      <c r="AP222" s="27">
        <v>10.65</v>
      </c>
      <c r="AQ222" s="28">
        <v>645.02</v>
      </c>
      <c r="AR222" s="29">
        <v>2</v>
      </c>
      <c r="AS222" s="29">
        <v>83</v>
      </c>
      <c r="AT222" s="29">
        <v>1016</v>
      </c>
      <c r="AU222" s="29">
        <v>1731014</v>
      </c>
      <c r="AV222" s="29">
        <v>5.6776876999999999</v>
      </c>
      <c r="AW222" s="29">
        <v>98281.57</v>
      </c>
    </row>
    <row r="223" spans="1:49" s="30" customFormat="1" x14ac:dyDescent="0.35">
      <c r="A223" s="12">
        <v>2018</v>
      </c>
      <c r="B223" s="12" t="s">
        <v>310</v>
      </c>
      <c r="C223" s="13" t="s">
        <v>311</v>
      </c>
      <c r="D223" s="14" t="s">
        <v>317</v>
      </c>
      <c r="E223" s="15">
        <v>55051.719934713554</v>
      </c>
      <c r="F223" s="15">
        <v>368762.9</v>
      </c>
      <c r="G223" s="12">
        <v>3.4</v>
      </c>
      <c r="H223" s="16">
        <v>6698481</v>
      </c>
      <c r="I223" s="17">
        <f t="shared" si="3"/>
        <v>1</v>
      </c>
      <c r="J223" s="17">
        <v>0</v>
      </c>
      <c r="K223" s="17">
        <v>39.08</v>
      </c>
      <c r="L223" s="17">
        <v>2.6</v>
      </c>
      <c r="M223" s="17">
        <v>3.15</v>
      </c>
      <c r="N223" s="17">
        <v>38.81</v>
      </c>
      <c r="O223" s="17">
        <v>0</v>
      </c>
      <c r="P223" s="18">
        <v>5801</v>
      </c>
      <c r="Q223" s="18">
        <v>1173</v>
      </c>
      <c r="R223" s="17">
        <v>91553528</v>
      </c>
      <c r="S223" s="17">
        <v>62803</v>
      </c>
      <c r="T223" s="17">
        <v>74902</v>
      </c>
      <c r="U223" s="18">
        <v>2.35</v>
      </c>
      <c r="V223" s="18" t="s">
        <v>62</v>
      </c>
      <c r="W223" s="18" t="s">
        <v>62</v>
      </c>
      <c r="X223" s="18" t="s">
        <v>62</v>
      </c>
      <c r="Y223" s="18" t="s">
        <v>62</v>
      </c>
      <c r="Z223" s="21">
        <v>78159404</v>
      </c>
      <c r="AA223" s="21">
        <v>466420</v>
      </c>
      <c r="AB223" s="21">
        <v>401723314</v>
      </c>
      <c r="AC223" s="21">
        <v>0</v>
      </c>
      <c r="AD223" s="21">
        <v>0</v>
      </c>
      <c r="AE223" s="21">
        <v>24308</v>
      </c>
      <c r="AF223" s="22">
        <v>5</v>
      </c>
      <c r="AG223" s="22">
        <v>64</v>
      </c>
      <c r="AH223" s="23">
        <v>2863358</v>
      </c>
      <c r="AI223" s="23">
        <v>1006</v>
      </c>
      <c r="AJ223" s="24">
        <v>12.26</v>
      </c>
      <c r="AK223" s="25">
        <v>123.39</v>
      </c>
      <c r="AL223" s="26">
        <v>5</v>
      </c>
      <c r="AM223" s="26">
        <v>61</v>
      </c>
      <c r="AN223" s="26">
        <v>354730</v>
      </c>
      <c r="AO223" s="26">
        <v>5709.7884000000004</v>
      </c>
      <c r="AP223" s="27">
        <v>10.5984</v>
      </c>
      <c r="AQ223" s="28">
        <v>605.14624000000003</v>
      </c>
      <c r="AR223" s="29">
        <v>6</v>
      </c>
      <c r="AS223" s="29">
        <v>58</v>
      </c>
      <c r="AT223" s="29">
        <v>17769</v>
      </c>
      <c r="AU223" s="29">
        <v>212523</v>
      </c>
      <c r="AV223" s="29">
        <v>7.38</v>
      </c>
      <c r="AW223" s="29">
        <v>15690.79</v>
      </c>
    </row>
    <row r="224" spans="1:49" s="30" customFormat="1" x14ac:dyDescent="0.35">
      <c r="A224" s="12">
        <v>2019</v>
      </c>
      <c r="B224" s="12" t="s">
        <v>318</v>
      </c>
      <c r="C224" s="13" t="s">
        <v>319</v>
      </c>
      <c r="D224" s="14" t="s">
        <v>320</v>
      </c>
      <c r="E224" s="15">
        <v>65369.722589486308</v>
      </c>
      <c r="F224" s="15">
        <v>368688.7</v>
      </c>
      <c r="G224" s="12" t="s">
        <v>62</v>
      </c>
      <c r="H224" s="16">
        <v>5640053</v>
      </c>
      <c r="I224" s="17">
        <f t="shared" si="3"/>
        <v>0</v>
      </c>
      <c r="J224" s="17">
        <v>1</v>
      </c>
      <c r="K224" s="17">
        <v>38.520000000000003</v>
      </c>
      <c r="L224" s="17">
        <v>2.4489999999999998</v>
      </c>
      <c r="M224" s="17">
        <v>2.56</v>
      </c>
      <c r="N224" s="17">
        <v>35.590000000000003</v>
      </c>
      <c r="O224" s="17">
        <v>0</v>
      </c>
      <c r="P224" s="18">
        <v>9326</v>
      </c>
      <c r="Q224" s="18">
        <v>436</v>
      </c>
      <c r="R224" s="17">
        <v>25100698</v>
      </c>
      <c r="S224" s="17">
        <v>16193</v>
      </c>
      <c r="T224" s="17">
        <v>21316</v>
      </c>
      <c r="U224" s="18" t="s">
        <v>62</v>
      </c>
      <c r="V224" s="18" t="s">
        <v>62</v>
      </c>
      <c r="W224" s="18" t="s">
        <v>62</v>
      </c>
      <c r="X224" s="18" t="s">
        <v>62</v>
      </c>
      <c r="Y224" s="18">
        <v>0.81</v>
      </c>
      <c r="Z224" s="21">
        <v>20990140</v>
      </c>
      <c r="AA224" s="21">
        <v>202892</v>
      </c>
      <c r="AB224" s="21">
        <v>172021314</v>
      </c>
      <c r="AC224" s="21">
        <v>14104547</v>
      </c>
      <c r="AD224" s="21">
        <v>0</v>
      </c>
      <c r="AE224" s="21">
        <v>0</v>
      </c>
      <c r="AF224" s="22">
        <v>4</v>
      </c>
      <c r="AG224" s="22">
        <v>171</v>
      </c>
      <c r="AH224" s="23">
        <v>2446111</v>
      </c>
      <c r="AI224" s="23">
        <v>759</v>
      </c>
      <c r="AJ224" s="24">
        <v>13.04</v>
      </c>
      <c r="AK224" s="25">
        <v>99.02</v>
      </c>
      <c r="AL224" s="26">
        <v>4</v>
      </c>
      <c r="AM224" s="26">
        <v>170</v>
      </c>
      <c r="AN224" s="26">
        <v>299995</v>
      </c>
      <c r="AO224" s="26">
        <v>6362</v>
      </c>
      <c r="AP224" s="27">
        <v>10.34</v>
      </c>
      <c r="AQ224" s="28">
        <v>658.1</v>
      </c>
      <c r="AR224" s="29">
        <v>3</v>
      </c>
      <c r="AS224" s="29">
        <v>120</v>
      </c>
      <c r="AT224" s="29">
        <v>8998</v>
      </c>
      <c r="AU224" s="29">
        <v>201415.44</v>
      </c>
      <c r="AV224" s="29">
        <v>7.5268623999999997</v>
      </c>
      <c r="AW224" s="29">
        <v>15160.263000000001</v>
      </c>
    </row>
    <row r="225" spans="1:49" s="30" customFormat="1" x14ac:dyDescent="0.35">
      <c r="A225" s="12">
        <v>2020</v>
      </c>
      <c r="B225" s="12" t="s">
        <v>314</v>
      </c>
      <c r="C225" s="13" t="s">
        <v>315</v>
      </c>
      <c r="D225" s="14" t="s">
        <v>321</v>
      </c>
      <c r="E225" s="15">
        <v>53309.838845283528</v>
      </c>
      <c r="F225" s="15">
        <v>366555.2</v>
      </c>
      <c r="G225" s="12" t="s">
        <v>62</v>
      </c>
      <c r="H225" s="16">
        <v>6875939</v>
      </c>
      <c r="I225" s="17">
        <f t="shared" si="3"/>
        <v>1</v>
      </c>
      <c r="J225" s="17">
        <v>0</v>
      </c>
      <c r="K225" s="17">
        <v>36.130000000000003</v>
      </c>
      <c r="L225" s="17">
        <v>1.891</v>
      </c>
      <c r="M225" s="17">
        <v>2.0299999999999998</v>
      </c>
      <c r="N225" s="17">
        <v>33.270000000000003</v>
      </c>
      <c r="O225" s="17">
        <v>0</v>
      </c>
      <c r="P225" s="18">
        <v>3432</v>
      </c>
      <c r="Q225" s="18">
        <v>1391</v>
      </c>
      <c r="R225" s="17">
        <v>22781725</v>
      </c>
      <c r="S225" s="17">
        <v>19289</v>
      </c>
      <c r="T225" s="17">
        <v>9900</v>
      </c>
      <c r="U225" s="18">
        <v>1.24</v>
      </c>
      <c r="V225" s="18">
        <v>1.91</v>
      </c>
      <c r="W225" s="18">
        <v>10.29</v>
      </c>
      <c r="X225" s="18">
        <v>2.44</v>
      </c>
      <c r="Y225" s="18">
        <v>0.62</v>
      </c>
      <c r="Z225" s="21">
        <v>13909826</v>
      </c>
      <c r="AA225" s="21">
        <v>422822</v>
      </c>
      <c r="AB225" s="21">
        <v>228127922</v>
      </c>
      <c r="AC225" s="21">
        <v>0</v>
      </c>
      <c r="AD225" s="21">
        <v>0</v>
      </c>
      <c r="AE225" s="21">
        <v>122</v>
      </c>
      <c r="AF225" s="22">
        <v>1</v>
      </c>
      <c r="AG225" s="22">
        <v>1</v>
      </c>
      <c r="AH225" s="23">
        <v>2930482</v>
      </c>
      <c r="AI225" s="23">
        <v>1168.3206</v>
      </c>
      <c r="AJ225" s="24">
        <v>10.758827</v>
      </c>
      <c r="AK225" s="25">
        <v>125.69759999999999</v>
      </c>
      <c r="AL225" s="26">
        <v>2</v>
      </c>
      <c r="AM225" s="26">
        <v>87</v>
      </c>
      <c r="AN225" s="26">
        <v>501589</v>
      </c>
      <c r="AO225" s="26">
        <v>5562.3543</v>
      </c>
      <c r="AP225" s="27">
        <v>10.559803</v>
      </c>
      <c r="AQ225" s="28">
        <v>587.37365999999997</v>
      </c>
      <c r="AR225" s="29">
        <v>2</v>
      </c>
      <c r="AS225" s="29">
        <v>82</v>
      </c>
      <c r="AT225" s="29">
        <v>1015</v>
      </c>
      <c r="AU225" s="29">
        <v>1678061.4</v>
      </c>
      <c r="AV225" s="29">
        <v>5.3327780000000002</v>
      </c>
      <c r="AW225" s="29">
        <v>89487.290999999997</v>
      </c>
    </row>
    <row r="226" spans="1:49" s="30" customFormat="1" x14ac:dyDescent="0.35">
      <c r="A226" s="12">
        <v>2018</v>
      </c>
      <c r="B226" s="12" t="s">
        <v>304</v>
      </c>
      <c r="C226" s="13" t="s">
        <v>305</v>
      </c>
      <c r="D226" s="14" t="s">
        <v>322</v>
      </c>
      <c r="E226" s="15">
        <v>64102.96016169474</v>
      </c>
      <c r="F226" s="15">
        <v>365204.5</v>
      </c>
      <c r="G226" s="12">
        <v>3.3</v>
      </c>
      <c r="H226" s="16">
        <v>5697155</v>
      </c>
      <c r="I226" s="17">
        <f t="shared" si="3"/>
        <v>1</v>
      </c>
      <c r="J226" s="17">
        <v>0</v>
      </c>
      <c r="K226" s="17">
        <v>39.08</v>
      </c>
      <c r="L226" s="17">
        <v>2.6</v>
      </c>
      <c r="M226" s="17">
        <v>3.15</v>
      </c>
      <c r="N226" s="17">
        <v>38.81</v>
      </c>
      <c r="O226" s="17">
        <v>0</v>
      </c>
      <c r="P226" s="18">
        <v>6872</v>
      </c>
      <c r="Q226" s="18">
        <v>395</v>
      </c>
      <c r="R226" s="17">
        <v>34712891</v>
      </c>
      <c r="S226" s="17">
        <v>10648</v>
      </c>
      <c r="T226" s="17">
        <v>19425</v>
      </c>
      <c r="U226" s="18" t="s">
        <v>62</v>
      </c>
      <c r="V226" s="18">
        <v>1.64</v>
      </c>
      <c r="W226" s="18">
        <v>16.41</v>
      </c>
      <c r="X226" s="18">
        <v>3.62</v>
      </c>
      <c r="Y226" s="18"/>
      <c r="Z226" s="21">
        <v>30538264</v>
      </c>
      <c r="AA226" s="21">
        <v>68232</v>
      </c>
      <c r="AB226" s="21">
        <v>245777046</v>
      </c>
      <c r="AC226" s="21">
        <v>0</v>
      </c>
      <c r="AD226" s="21">
        <v>0</v>
      </c>
      <c r="AE226" s="21">
        <v>0</v>
      </c>
      <c r="AF226" s="22">
        <v>2</v>
      </c>
      <c r="AG226" s="22">
        <v>48</v>
      </c>
      <c r="AH226" s="23">
        <v>2326976</v>
      </c>
      <c r="AI226" s="23">
        <v>691</v>
      </c>
      <c r="AJ226" s="24">
        <v>12.15</v>
      </c>
      <c r="AK226" s="25">
        <v>83.9</v>
      </c>
      <c r="AL226" s="26">
        <v>2</v>
      </c>
      <c r="AM226" s="26">
        <v>41</v>
      </c>
      <c r="AN226" s="26">
        <v>376104</v>
      </c>
      <c r="AO226" s="26">
        <v>4658.1309000000001</v>
      </c>
      <c r="AP226" s="27">
        <v>10.016069999999999</v>
      </c>
      <c r="AQ226" s="28">
        <v>466.56166000000002</v>
      </c>
      <c r="AR226" s="29">
        <v>2</v>
      </c>
      <c r="AS226" s="29">
        <v>33</v>
      </c>
      <c r="AT226" s="29">
        <v>15985</v>
      </c>
      <c r="AU226" s="29">
        <v>83658</v>
      </c>
      <c r="AV226" s="29">
        <v>7.47</v>
      </c>
      <c r="AW226" s="29">
        <v>6248.21</v>
      </c>
    </row>
    <row r="227" spans="1:49" s="30" customFormat="1" x14ac:dyDescent="0.35">
      <c r="A227" s="12">
        <v>2018</v>
      </c>
      <c r="B227" s="12" t="s">
        <v>318</v>
      </c>
      <c r="C227" s="13" t="s">
        <v>319</v>
      </c>
      <c r="D227" s="14" t="s">
        <v>323</v>
      </c>
      <c r="E227" s="15">
        <v>65041.037576563242</v>
      </c>
      <c r="F227" s="15">
        <v>364799.7</v>
      </c>
      <c r="G227" s="12">
        <v>2.9</v>
      </c>
      <c r="H227" s="16">
        <v>5608762</v>
      </c>
      <c r="I227" s="17">
        <f t="shared" si="3"/>
        <v>0</v>
      </c>
      <c r="J227" s="17">
        <v>1</v>
      </c>
      <c r="K227" s="17">
        <v>39.08</v>
      </c>
      <c r="L227" s="17">
        <v>2.6</v>
      </c>
      <c r="M227" s="17">
        <v>3.15</v>
      </c>
      <c r="N227" s="17">
        <v>38.81</v>
      </c>
      <c r="O227" s="17">
        <v>0</v>
      </c>
      <c r="P227" s="18">
        <v>9008</v>
      </c>
      <c r="Q227" s="18">
        <v>557</v>
      </c>
      <c r="R227" s="17">
        <v>29805125</v>
      </c>
      <c r="S227" s="17">
        <v>23994</v>
      </c>
      <c r="T227" s="17">
        <v>26748</v>
      </c>
      <c r="U227" s="18" t="s">
        <v>62</v>
      </c>
      <c r="V227" s="18">
        <v>2.19</v>
      </c>
      <c r="W227" s="18">
        <v>16.47</v>
      </c>
      <c r="X227" s="18">
        <v>3.47</v>
      </c>
      <c r="Y227" s="18" t="s">
        <v>62</v>
      </c>
      <c r="Z227" s="21">
        <v>27349572</v>
      </c>
      <c r="AA227" s="21">
        <v>196732</v>
      </c>
      <c r="AB227" s="21">
        <v>122348248</v>
      </c>
      <c r="AC227" s="21">
        <v>14601329</v>
      </c>
      <c r="AD227" s="21">
        <v>0</v>
      </c>
      <c r="AE227" s="21">
        <v>0</v>
      </c>
      <c r="AF227" s="22">
        <v>4</v>
      </c>
      <c r="AG227" s="22">
        <v>113</v>
      </c>
      <c r="AH227" s="23">
        <v>2420325</v>
      </c>
      <c r="AI227" s="23">
        <v>786</v>
      </c>
      <c r="AJ227" s="24">
        <v>13.14</v>
      </c>
      <c r="AK227" s="25">
        <v>103.34</v>
      </c>
      <c r="AL227" s="26">
        <v>4</v>
      </c>
      <c r="AM227" s="26">
        <v>111</v>
      </c>
      <c r="AN227" s="26">
        <v>295855</v>
      </c>
      <c r="AO227" s="26">
        <v>6590.6601000000001</v>
      </c>
      <c r="AP227" s="27">
        <v>10.381909</v>
      </c>
      <c r="AQ227" s="28">
        <v>684.23631</v>
      </c>
      <c r="AR227" s="29">
        <v>3</v>
      </c>
      <c r="AS227" s="29">
        <v>93</v>
      </c>
      <c r="AT227" s="29">
        <v>9406</v>
      </c>
      <c r="AU227" s="29">
        <v>199056</v>
      </c>
      <c r="AV227" s="29">
        <v>7.53</v>
      </c>
      <c r="AW227" s="29">
        <v>14986.45</v>
      </c>
    </row>
    <row r="228" spans="1:49" s="30" customFormat="1" x14ac:dyDescent="0.35">
      <c r="A228" s="12">
        <v>2013</v>
      </c>
      <c r="B228" s="12" t="s">
        <v>294</v>
      </c>
      <c r="C228" s="13" t="s">
        <v>295</v>
      </c>
      <c r="D228" s="14" t="s">
        <v>324</v>
      </c>
      <c r="E228" s="15">
        <v>61539.422233556113</v>
      </c>
      <c r="F228" s="15">
        <v>364633.2</v>
      </c>
      <c r="G228" s="12">
        <v>6.6</v>
      </c>
      <c r="H228" s="16">
        <v>5925197</v>
      </c>
      <c r="I228" s="17">
        <f t="shared" si="3"/>
        <v>0</v>
      </c>
      <c r="J228" s="17">
        <v>2</v>
      </c>
      <c r="K228" s="17">
        <v>45.02</v>
      </c>
      <c r="L228" s="17">
        <v>3.4830000000000001</v>
      </c>
      <c r="M228" s="17">
        <v>3.73</v>
      </c>
      <c r="N228" s="17">
        <v>51.99</v>
      </c>
      <c r="O228" s="17">
        <v>1</v>
      </c>
      <c r="P228" s="18">
        <v>4706</v>
      </c>
      <c r="Q228" s="18">
        <v>1042</v>
      </c>
      <c r="R228" s="17">
        <v>18949736</v>
      </c>
      <c r="S228" s="17">
        <v>37681</v>
      </c>
      <c r="T228" s="17">
        <v>19952</v>
      </c>
      <c r="U228" s="18">
        <v>2.52</v>
      </c>
      <c r="V228" s="18">
        <v>3.43</v>
      </c>
      <c r="W228" s="18">
        <v>22.83</v>
      </c>
      <c r="X228" s="18">
        <v>4.79</v>
      </c>
      <c r="Y228" s="18">
        <v>0.77</v>
      </c>
      <c r="Z228" s="21">
        <v>13631938</v>
      </c>
      <c r="AA228" s="21">
        <v>1088342</v>
      </c>
      <c r="AB228" s="21">
        <v>55098044</v>
      </c>
      <c r="AC228" s="21">
        <v>14264305</v>
      </c>
      <c r="AD228" s="21">
        <v>0</v>
      </c>
      <c r="AE228" s="21">
        <v>0</v>
      </c>
      <c r="AF228" s="22">
        <v>4</v>
      </c>
      <c r="AG228" s="22">
        <v>10</v>
      </c>
      <c r="AH228" s="23">
        <v>2218948</v>
      </c>
      <c r="AI228" s="23">
        <v>1030.8326</v>
      </c>
      <c r="AJ228" s="24">
        <v>13.254308</v>
      </c>
      <c r="AK228" s="25">
        <v>136.62973</v>
      </c>
      <c r="AL228" s="26">
        <v>4</v>
      </c>
      <c r="AM228" s="26">
        <v>10</v>
      </c>
      <c r="AN228" s="26">
        <v>247168</v>
      </c>
      <c r="AO228" s="26">
        <v>10103.182000000001</v>
      </c>
      <c r="AP228" s="27">
        <v>10.684338</v>
      </c>
      <c r="AQ228" s="28">
        <v>1079.4581000000001</v>
      </c>
      <c r="AR228" s="29">
        <v>4</v>
      </c>
      <c r="AS228" s="29">
        <v>7</v>
      </c>
      <c r="AT228" s="29">
        <v>8788</v>
      </c>
      <c r="AU228" s="29">
        <v>37398.934000000001</v>
      </c>
      <c r="AV228" s="29">
        <v>8.3643725</v>
      </c>
      <c r="AW228" s="29">
        <v>3128.1862000000001</v>
      </c>
    </row>
    <row r="229" spans="1:49" s="30" customFormat="1" x14ac:dyDescent="0.35">
      <c r="A229" s="12">
        <v>2020</v>
      </c>
      <c r="B229" s="12" t="s">
        <v>325</v>
      </c>
      <c r="C229" s="13" t="s">
        <v>326</v>
      </c>
      <c r="D229" s="14" t="s">
        <v>327</v>
      </c>
      <c r="E229" s="15">
        <v>49040.898578558001</v>
      </c>
      <c r="F229" s="15">
        <v>362603.5</v>
      </c>
      <c r="G229" s="12" t="s">
        <v>62</v>
      </c>
      <c r="H229" s="16">
        <v>7393900</v>
      </c>
      <c r="I229" s="17">
        <f t="shared" si="3"/>
        <v>1</v>
      </c>
      <c r="J229" s="17">
        <v>0</v>
      </c>
      <c r="K229" s="17">
        <v>36.130000000000003</v>
      </c>
      <c r="L229" s="17">
        <v>1.891</v>
      </c>
      <c r="M229" s="17">
        <v>2.0299999999999998</v>
      </c>
      <c r="N229" s="17">
        <v>33.270000000000003</v>
      </c>
      <c r="O229" s="17">
        <v>0</v>
      </c>
      <c r="P229" s="18">
        <v>1834</v>
      </c>
      <c r="Q229" s="18">
        <v>3557</v>
      </c>
      <c r="R229" s="17">
        <v>35713962</v>
      </c>
      <c r="S229" s="17">
        <v>7504</v>
      </c>
      <c r="T229" s="17">
        <v>25496</v>
      </c>
      <c r="U229" s="18" t="s">
        <v>62</v>
      </c>
      <c r="V229" s="18" t="s">
        <v>62</v>
      </c>
      <c r="W229" s="18" t="s">
        <v>62</v>
      </c>
      <c r="X229" s="18" t="s">
        <v>62</v>
      </c>
      <c r="Y229" s="18">
        <v>0.7</v>
      </c>
      <c r="Z229" s="21">
        <v>16548722</v>
      </c>
      <c r="AA229" s="21">
        <v>157900</v>
      </c>
      <c r="AB229" s="21">
        <v>778022478</v>
      </c>
      <c r="AC229" s="21">
        <v>0</v>
      </c>
      <c r="AD229" s="21">
        <v>0</v>
      </c>
      <c r="AE229" s="21">
        <v>0</v>
      </c>
      <c r="AF229" s="22">
        <v>1</v>
      </c>
      <c r="AG229" s="22">
        <v>1</v>
      </c>
      <c r="AH229" s="23">
        <v>2896339</v>
      </c>
      <c r="AI229" s="23">
        <v>1113.6880000000001</v>
      </c>
      <c r="AJ229" s="24">
        <v>12.274255</v>
      </c>
      <c r="AK229" s="25">
        <v>136.6969</v>
      </c>
      <c r="AL229" s="26">
        <v>5</v>
      </c>
      <c r="AM229" s="26">
        <v>19</v>
      </c>
      <c r="AN229" s="26">
        <v>331229</v>
      </c>
      <c r="AO229" s="26">
        <v>7328.3081000000002</v>
      </c>
      <c r="AP229" s="27">
        <v>10.108245999999999</v>
      </c>
      <c r="AQ229" s="28">
        <v>740.76343999999995</v>
      </c>
      <c r="AR229" s="29">
        <v>4</v>
      </c>
      <c r="AS229" s="29">
        <v>16</v>
      </c>
      <c r="AT229" s="29">
        <v>7595</v>
      </c>
      <c r="AU229" s="29">
        <v>154851.21</v>
      </c>
      <c r="AV229" s="29">
        <v>6.0698346000000001</v>
      </c>
      <c r="AW229" s="29">
        <v>9399.2121999999999</v>
      </c>
    </row>
    <row r="230" spans="1:49" s="30" customFormat="1" x14ac:dyDescent="0.35">
      <c r="A230" s="12">
        <v>2018</v>
      </c>
      <c r="B230" s="12" t="s">
        <v>314</v>
      </c>
      <c r="C230" s="13" t="s">
        <v>315</v>
      </c>
      <c r="D230" s="14" t="s">
        <v>328</v>
      </c>
      <c r="E230" s="15">
        <v>53460.324157812276</v>
      </c>
      <c r="F230" s="15">
        <v>362363.7</v>
      </c>
      <c r="G230" s="12">
        <v>3.5</v>
      </c>
      <c r="H230" s="16">
        <v>6778180</v>
      </c>
      <c r="I230" s="17">
        <f t="shared" si="3"/>
        <v>1</v>
      </c>
      <c r="J230" s="17">
        <v>0</v>
      </c>
      <c r="K230" s="17">
        <v>39.08</v>
      </c>
      <c r="L230" s="17">
        <v>2.6</v>
      </c>
      <c r="M230" s="17">
        <v>3.15</v>
      </c>
      <c r="N230" s="17">
        <v>38.81</v>
      </c>
      <c r="O230" s="17">
        <v>0</v>
      </c>
      <c r="P230" s="18">
        <v>3844</v>
      </c>
      <c r="Q230" s="18">
        <v>1722</v>
      </c>
      <c r="R230" s="17">
        <v>29302908</v>
      </c>
      <c r="S230" s="17">
        <v>26656</v>
      </c>
      <c r="T230" s="17">
        <v>12352</v>
      </c>
      <c r="U230" s="18">
        <v>1.53</v>
      </c>
      <c r="V230" s="18">
        <v>2.16</v>
      </c>
      <c r="W230" s="18">
        <v>16.21</v>
      </c>
      <c r="X230" s="18">
        <v>3.17</v>
      </c>
      <c r="Y230" s="18">
        <v>0.68</v>
      </c>
      <c r="Z230" s="21">
        <v>20992314</v>
      </c>
      <c r="AA230" s="21">
        <v>455202</v>
      </c>
      <c r="AB230" s="21">
        <v>214546084</v>
      </c>
      <c r="AC230" s="21">
        <v>36176382</v>
      </c>
      <c r="AD230" s="21">
        <v>0</v>
      </c>
      <c r="AE230" s="21">
        <v>122</v>
      </c>
      <c r="AF230" s="22">
        <v>3</v>
      </c>
      <c r="AG230" s="22">
        <v>90</v>
      </c>
      <c r="AH230" s="23">
        <v>2882992</v>
      </c>
      <c r="AI230" s="23">
        <v>1283</v>
      </c>
      <c r="AJ230" s="24">
        <v>10.71</v>
      </c>
      <c r="AK230" s="25">
        <v>137.35</v>
      </c>
      <c r="AL230" s="26">
        <v>2</v>
      </c>
      <c r="AM230" s="26">
        <v>89</v>
      </c>
      <c r="AN230" s="26">
        <v>491567</v>
      </c>
      <c r="AO230" s="26">
        <v>6260.6675999999998</v>
      </c>
      <c r="AP230" s="27">
        <v>10.511267999999999</v>
      </c>
      <c r="AQ230" s="28">
        <v>658.07551999999998</v>
      </c>
      <c r="AR230" s="29">
        <v>2</v>
      </c>
      <c r="AS230" s="29">
        <v>84</v>
      </c>
      <c r="AT230" s="29">
        <v>1010</v>
      </c>
      <c r="AU230" s="29">
        <v>1782077</v>
      </c>
      <c r="AV230" s="29">
        <v>5.68</v>
      </c>
      <c r="AW230" s="29">
        <v>101294.06</v>
      </c>
    </row>
    <row r="231" spans="1:49" s="30" customFormat="1" x14ac:dyDescent="0.35">
      <c r="A231" s="12">
        <v>2012</v>
      </c>
      <c r="B231" s="12" t="s">
        <v>294</v>
      </c>
      <c r="C231" s="13" t="s">
        <v>295</v>
      </c>
      <c r="D231" s="14" t="s">
        <v>329</v>
      </c>
      <c r="E231" s="15">
        <v>61402.645042138109</v>
      </c>
      <c r="F231" s="15">
        <v>361561.8</v>
      </c>
      <c r="G231" s="12">
        <v>7</v>
      </c>
      <c r="H231" s="16">
        <v>5888375</v>
      </c>
      <c r="I231" s="17">
        <f t="shared" si="3"/>
        <v>0</v>
      </c>
      <c r="J231" s="17">
        <v>2</v>
      </c>
      <c r="K231" s="17">
        <v>45.77</v>
      </c>
      <c r="L231" s="17">
        <v>3.58</v>
      </c>
      <c r="M231" s="17">
        <v>2.75</v>
      </c>
      <c r="N231" s="17">
        <v>54.99</v>
      </c>
      <c r="O231" s="17">
        <v>1</v>
      </c>
      <c r="P231" s="18">
        <v>3946</v>
      </c>
      <c r="Q231" s="18">
        <v>1310</v>
      </c>
      <c r="R231" s="17">
        <v>20696656</v>
      </c>
      <c r="S231" s="17">
        <v>40462</v>
      </c>
      <c r="T231" s="17">
        <v>21748</v>
      </c>
      <c r="U231" s="18" t="s">
        <v>62</v>
      </c>
      <c r="V231" s="18" t="s">
        <v>62</v>
      </c>
      <c r="W231" s="18" t="s">
        <v>62</v>
      </c>
      <c r="X231" s="18" t="s">
        <v>62</v>
      </c>
      <c r="Y231" s="18" t="s">
        <v>62</v>
      </c>
      <c r="Z231" s="21">
        <v>13962620</v>
      </c>
      <c r="AA231" s="21">
        <v>817486</v>
      </c>
      <c r="AB231" s="21">
        <v>102377142</v>
      </c>
      <c r="AC231" s="21">
        <v>13579266</v>
      </c>
      <c r="AD231" s="21">
        <v>0</v>
      </c>
      <c r="AE231" s="21">
        <v>2790</v>
      </c>
      <c r="AF231" s="22">
        <v>4</v>
      </c>
      <c r="AG231" s="22">
        <v>10</v>
      </c>
      <c r="AH231" s="23">
        <v>2212287</v>
      </c>
      <c r="AI231" s="23">
        <v>1004.9238</v>
      </c>
      <c r="AJ231" s="24">
        <v>12.836554</v>
      </c>
      <c r="AK231" s="25">
        <v>128.99758</v>
      </c>
      <c r="AL231" s="26">
        <v>4</v>
      </c>
      <c r="AM231" s="26">
        <v>9</v>
      </c>
      <c r="AN231" s="26">
        <v>246868</v>
      </c>
      <c r="AO231" s="26">
        <v>10163.165999999999</v>
      </c>
      <c r="AP231" s="27">
        <v>10.433591</v>
      </c>
      <c r="AQ231" s="28">
        <v>1060.3832</v>
      </c>
      <c r="AR231" s="29">
        <v>4</v>
      </c>
      <c r="AS231" s="29">
        <v>6</v>
      </c>
      <c r="AT231" s="29">
        <v>8941</v>
      </c>
      <c r="AU231" s="29">
        <v>41940.004999999997</v>
      </c>
      <c r="AV231" s="29">
        <v>8.0908577000000008</v>
      </c>
      <c r="AW231" s="29">
        <v>3393.3060999999998</v>
      </c>
    </row>
    <row r="232" spans="1:49" s="30" customFormat="1" x14ac:dyDescent="0.35">
      <c r="A232" s="12">
        <v>2010</v>
      </c>
      <c r="B232" s="12" t="s">
        <v>294</v>
      </c>
      <c r="C232" s="13" t="s">
        <v>295</v>
      </c>
      <c r="D232" s="14" t="s">
        <v>330</v>
      </c>
      <c r="E232" s="15">
        <v>60914.848437944827</v>
      </c>
      <c r="F232" s="15">
        <v>352622.9</v>
      </c>
      <c r="G232" s="12">
        <v>7.7</v>
      </c>
      <c r="H232" s="16">
        <v>5788784</v>
      </c>
      <c r="I232" s="17">
        <f t="shared" si="3"/>
        <v>0</v>
      </c>
      <c r="J232" s="17">
        <v>1</v>
      </c>
      <c r="K232" s="17">
        <v>44.27</v>
      </c>
      <c r="L232" s="17">
        <v>2.7050000000000001</v>
      </c>
      <c r="M232" s="17">
        <v>4.37</v>
      </c>
      <c r="N232" s="17">
        <v>49.29</v>
      </c>
      <c r="O232" s="17">
        <v>1</v>
      </c>
      <c r="P232" s="18">
        <v>4624</v>
      </c>
      <c r="Q232" s="18">
        <v>1459</v>
      </c>
      <c r="R232" s="17">
        <v>26369386</v>
      </c>
      <c r="S232" s="17">
        <v>45090</v>
      </c>
      <c r="T232" s="17">
        <v>24897</v>
      </c>
      <c r="U232" s="18">
        <v>2.76</v>
      </c>
      <c r="V232" s="18">
        <v>3.47</v>
      </c>
      <c r="W232" s="18" t="s">
        <v>62</v>
      </c>
      <c r="X232" s="18" t="s">
        <v>62</v>
      </c>
      <c r="Y232" s="18" t="s">
        <v>62</v>
      </c>
      <c r="Z232" s="21">
        <v>19771716</v>
      </c>
      <c r="AA232" s="21">
        <v>1317534</v>
      </c>
      <c r="AB232" s="21">
        <v>57259768</v>
      </c>
      <c r="AC232" s="21">
        <v>13993948</v>
      </c>
      <c r="AD232" s="21">
        <v>0</v>
      </c>
      <c r="AE232" s="21">
        <v>5326.92</v>
      </c>
      <c r="AF232" s="22">
        <v>4</v>
      </c>
      <c r="AG232" s="22">
        <v>12</v>
      </c>
      <c r="AH232" s="23">
        <v>2200368</v>
      </c>
      <c r="AI232" s="23">
        <v>1096</v>
      </c>
      <c r="AJ232" s="24">
        <v>14.32</v>
      </c>
      <c r="AK232" s="31">
        <v>156.94</v>
      </c>
      <c r="AL232" s="26">
        <v>4</v>
      </c>
      <c r="AM232" s="26">
        <v>12</v>
      </c>
      <c r="AN232" s="26">
        <v>244264</v>
      </c>
      <c r="AO232" s="26">
        <v>10498</v>
      </c>
      <c r="AP232" s="27">
        <v>11.75</v>
      </c>
      <c r="AQ232" s="28">
        <v>1233.6199999999999</v>
      </c>
      <c r="AR232" s="29">
        <v>4</v>
      </c>
      <c r="AS232" s="29">
        <v>9</v>
      </c>
      <c r="AT232" s="29">
        <v>8766</v>
      </c>
      <c r="AU232" s="29">
        <v>48322</v>
      </c>
      <c r="AV232" s="29">
        <v>9.57</v>
      </c>
      <c r="AW232" s="29">
        <v>4625.3900000000003</v>
      </c>
    </row>
    <row r="233" spans="1:49" s="30" customFormat="1" x14ac:dyDescent="0.35">
      <c r="A233" s="12">
        <v>2011</v>
      </c>
      <c r="B233" s="12" t="s">
        <v>294</v>
      </c>
      <c r="C233" s="13" t="s">
        <v>295</v>
      </c>
      <c r="D233" s="14" t="s">
        <v>331</v>
      </c>
      <c r="E233" s="15">
        <v>61667.98596153823</v>
      </c>
      <c r="F233" s="15">
        <v>360155.9</v>
      </c>
      <c r="G233" s="12">
        <v>7.2</v>
      </c>
      <c r="H233" s="16">
        <v>5840241</v>
      </c>
      <c r="I233" s="17">
        <f t="shared" si="3"/>
        <v>0</v>
      </c>
      <c r="J233" s="17">
        <v>2</v>
      </c>
      <c r="K233" s="17">
        <v>45.02</v>
      </c>
      <c r="L233" s="17">
        <v>3.4670000000000001</v>
      </c>
      <c r="M233" s="17">
        <v>4</v>
      </c>
      <c r="N233" s="17">
        <v>55.64</v>
      </c>
      <c r="O233" s="17">
        <v>1</v>
      </c>
      <c r="P233" s="18">
        <v>4344</v>
      </c>
      <c r="Q233" s="18">
        <v>1334</v>
      </c>
      <c r="R233" s="17">
        <v>23625407</v>
      </c>
      <c r="S233" s="17">
        <v>48756</v>
      </c>
      <c r="T233" s="17">
        <v>25315</v>
      </c>
      <c r="U233" s="18" t="s">
        <v>62</v>
      </c>
      <c r="V233" s="18" t="s">
        <v>62</v>
      </c>
      <c r="W233" s="18">
        <v>21.93</v>
      </c>
      <c r="X233" s="18" t="s">
        <v>62</v>
      </c>
      <c r="Y233" s="18" t="s">
        <v>62</v>
      </c>
      <c r="Z233" s="21">
        <v>17897450</v>
      </c>
      <c r="AA233" s="21">
        <v>934968</v>
      </c>
      <c r="AB233" s="21">
        <v>46167444</v>
      </c>
      <c r="AC233" s="21">
        <v>14397437</v>
      </c>
      <c r="AD233" s="21">
        <v>0</v>
      </c>
      <c r="AE233" s="21">
        <v>3843.9</v>
      </c>
      <c r="AF233" s="22">
        <v>4</v>
      </c>
      <c r="AG233" s="22">
        <v>12</v>
      </c>
      <c r="AH233" s="23">
        <v>2208015</v>
      </c>
      <c r="AI233" s="23">
        <v>1030</v>
      </c>
      <c r="AJ233" s="24">
        <v>13.31</v>
      </c>
      <c r="AK233" s="25">
        <v>137.16999999999999</v>
      </c>
      <c r="AL233" s="26">
        <v>4</v>
      </c>
      <c r="AM233" s="26">
        <v>12</v>
      </c>
      <c r="AN233" s="26">
        <v>245003</v>
      </c>
      <c r="AO233" s="26">
        <v>10459</v>
      </c>
      <c r="AP233" s="27">
        <v>11.28</v>
      </c>
      <c r="AQ233" s="28">
        <v>1179.53</v>
      </c>
      <c r="AR233" s="29">
        <v>4</v>
      </c>
      <c r="AS233" s="29">
        <v>9</v>
      </c>
      <c r="AT233" s="29">
        <v>8900</v>
      </c>
      <c r="AU233" s="29">
        <v>46886</v>
      </c>
      <c r="AV233" s="29">
        <v>8.76</v>
      </c>
      <c r="AW233" s="29">
        <v>4108.4399999999996</v>
      </c>
    </row>
    <row r="234" spans="1:49" s="30" customFormat="1" x14ac:dyDescent="0.35">
      <c r="A234" s="12">
        <v>2019</v>
      </c>
      <c r="B234" s="12" t="s">
        <v>325</v>
      </c>
      <c r="C234" s="13" t="s">
        <v>326</v>
      </c>
      <c r="D234" s="14" t="s">
        <v>332</v>
      </c>
      <c r="E234" s="15">
        <v>49321.646118820718</v>
      </c>
      <c r="F234" s="15">
        <v>359645.7</v>
      </c>
      <c r="G234" s="12" t="s">
        <v>62</v>
      </c>
      <c r="H234" s="16">
        <v>7291843</v>
      </c>
      <c r="I234" s="17">
        <f t="shared" si="3"/>
        <v>1</v>
      </c>
      <c r="J234" s="17">
        <v>0</v>
      </c>
      <c r="K234" s="17">
        <v>38.520000000000003</v>
      </c>
      <c r="L234" s="17">
        <v>2.4489999999999998</v>
      </c>
      <c r="M234" s="17">
        <v>2.56</v>
      </c>
      <c r="N234" s="17">
        <v>35.590000000000003</v>
      </c>
      <c r="O234" s="17">
        <v>0</v>
      </c>
      <c r="P234" s="18">
        <v>2087</v>
      </c>
      <c r="Q234" s="18">
        <v>2975</v>
      </c>
      <c r="R234" s="17">
        <v>43562008</v>
      </c>
      <c r="S234" s="17">
        <v>11017</v>
      </c>
      <c r="T234" s="17">
        <v>33594</v>
      </c>
      <c r="U234" s="18" t="s">
        <v>62</v>
      </c>
      <c r="V234" s="18" t="s">
        <v>62</v>
      </c>
      <c r="W234" s="18">
        <v>16.89</v>
      </c>
      <c r="X234" s="18">
        <v>2.14</v>
      </c>
      <c r="Y234" s="18" t="s">
        <v>62</v>
      </c>
      <c r="Z234" s="21">
        <v>25749582</v>
      </c>
      <c r="AA234" s="21">
        <v>248922</v>
      </c>
      <c r="AB234" s="21">
        <v>713593236</v>
      </c>
      <c r="AC234" s="21">
        <v>31920368</v>
      </c>
      <c r="AD234" s="21">
        <v>0</v>
      </c>
      <c r="AE234" s="21">
        <v>0</v>
      </c>
      <c r="AF234" s="22">
        <v>5</v>
      </c>
      <c r="AG234" s="22">
        <v>35</v>
      </c>
      <c r="AH234" s="23">
        <v>2853183</v>
      </c>
      <c r="AI234" s="23">
        <v>1014</v>
      </c>
      <c r="AJ234" s="24">
        <v>12.43</v>
      </c>
      <c r="AK234" s="25">
        <v>126.09</v>
      </c>
      <c r="AL234" s="26">
        <v>5</v>
      </c>
      <c r="AM234" s="26">
        <v>36</v>
      </c>
      <c r="AN234" s="26">
        <v>326191</v>
      </c>
      <c r="AO234" s="26">
        <v>7515</v>
      </c>
      <c r="AP234" s="27">
        <v>10.25</v>
      </c>
      <c r="AQ234" s="28">
        <v>769.93</v>
      </c>
      <c r="AR234" s="29">
        <v>4</v>
      </c>
      <c r="AS234" s="29">
        <v>36</v>
      </c>
      <c r="AT234" s="29">
        <v>7899</v>
      </c>
      <c r="AU234" s="29">
        <v>145405.57999999999</v>
      </c>
      <c r="AV234" s="29">
        <v>6.2777289999999999</v>
      </c>
      <c r="AW234" s="29">
        <v>9128.1681000000008</v>
      </c>
    </row>
    <row r="235" spans="1:49" s="30" customFormat="1" x14ac:dyDescent="0.35">
      <c r="A235" s="12">
        <v>2020</v>
      </c>
      <c r="B235" s="12" t="s">
        <v>310</v>
      </c>
      <c r="C235" s="13" t="s">
        <v>311</v>
      </c>
      <c r="D235" s="14" t="s">
        <v>333</v>
      </c>
      <c r="E235" s="15">
        <v>53195.344379736154</v>
      </c>
      <c r="F235" s="15">
        <v>359184.7</v>
      </c>
      <c r="G235" s="12" t="s">
        <v>62</v>
      </c>
      <c r="H235" s="16">
        <v>6752183</v>
      </c>
      <c r="I235" s="17">
        <f t="shared" si="3"/>
        <v>1</v>
      </c>
      <c r="J235" s="17">
        <v>0</v>
      </c>
      <c r="K235" s="17">
        <v>36.130000000000003</v>
      </c>
      <c r="L235" s="17">
        <v>1.891</v>
      </c>
      <c r="M235" s="17">
        <v>2.0299999999999998</v>
      </c>
      <c r="N235" s="17">
        <v>33.270000000000003</v>
      </c>
      <c r="O235" s="17">
        <v>0</v>
      </c>
      <c r="P235" s="18">
        <v>5279</v>
      </c>
      <c r="Q235" s="18">
        <v>919</v>
      </c>
      <c r="R235" s="17">
        <v>64850757</v>
      </c>
      <c r="S235" s="17">
        <v>34605</v>
      </c>
      <c r="T235" s="17">
        <v>55208</v>
      </c>
      <c r="U235" s="18" t="s">
        <v>62</v>
      </c>
      <c r="V235" s="18" t="s">
        <v>62</v>
      </c>
      <c r="W235" s="18" t="s">
        <v>62</v>
      </c>
      <c r="X235" s="18" t="s">
        <v>62</v>
      </c>
      <c r="Y235" s="18" t="s">
        <v>62</v>
      </c>
      <c r="Z235" s="21">
        <v>47841526</v>
      </c>
      <c r="AA235" s="21">
        <v>459240</v>
      </c>
      <c r="AB235" s="21">
        <v>472355552</v>
      </c>
      <c r="AC235" s="21">
        <v>0</v>
      </c>
      <c r="AD235" s="21">
        <v>0</v>
      </c>
      <c r="AE235" s="21">
        <v>23950</v>
      </c>
      <c r="AF235" s="22">
        <v>1</v>
      </c>
      <c r="AG235" s="22">
        <v>1</v>
      </c>
      <c r="AH235" s="23">
        <v>2920266</v>
      </c>
      <c r="AI235" s="23">
        <v>938.22375</v>
      </c>
      <c r="AJ235" s="24">
        <v>12.826181999999999</v>
      </c>
      <c r="AK235" s="25">
        <v>120.33828</v>
      </c>
      <c r="AL235" s="26">
        <v>5</v>
      </c>
      <c r="AM235" s="26">
        <v>44</v>
      </c>
      <c r="AN235" s="26">
        <v>363465</v>
      </c>
      <c r="AO235" s="26">
        <v>5043.2362000000003</v>
      </c>
      <c r="AP235" s="27">
        <v>11.206642</v>
      </c>
      <c r="AQ235" s="28">
        <v>565.17744000000005</v>
      </c>
      <c r="AR235" s="29">
        <v>6</v>
      </c>
      <c r="AS235" s="29">
        <v>43</v>
      </c>
      <c r="AT235" s="29">
        <v>19383</v>
      </c>
      <c r="AU235" s="29">
        <v>181700.93</v>
      </c>
      <c r="AV235" s="29">
        <v>6.9794483999999999</v>
      </c>
      <c r="AW235" s="29">
        <v>12681.723</v>
      </c>
    </row>
    <row r="236" spans="1:49" s="30" customFormat="1" x14ac:dyDescent="0.35">
      <c r="A236" s="12">
        <v>2020</v>
      </c>
      <c r="B236" s="12" t="s">
        <v>318</v>
      </c>
      <c r="C236" s="13" t="s">
        <v>319</v>
      </c>
      <c r="D236" s="14" t="s">
        <v>334</v>
      </c>
      <c r="E236" s="15">
        <v>63319.727963322963</v>
      </c>
      <c r="F236" s="15">
        <v>358127.2</v>
      </c>
      <c r="G236" s="12" t="s">
        <v>62</v>
      </c>
      <c r="H236" s="16">
        <v>5655855</v>
      </c>
      <c r="I236" s="17">
        <f t="shared" si="3"/>
        <v>0</v>
      </c>
      <c r="J236" s="17">
        <v>1</v>
      </c>
      <c r="K236" s="17">
        <v>36.130000000000003</v>
      </c>
      <c r="L236" s="17">
        <v>1.891</v>
      </c>
      <c r="M236" s="17">
        <v>2.0299999999999998</v>
      </c>
      <c r="N236" s="17">
        <v>33.270000000000003</v>
      </c>
      <c r="O236" s="17">
        <v>0</v>
      </c>
      <c r="P236" s="18">
        <v>8310</v>
      </c>
      <c r="Q236" s="18">
        <v>552</v>
      </c>
      <c r="R236" s="17">
        <v>20956411</v>
      </c>
      <c r="S236" s="17">
        <v>12778</v>
      </c>
      <c r="T236" s="17">
        <v>18047</v>
      </c>
      <c r="U236" s="18" t="s">
        <v>62</v>
      </c>
      <c r="V236" s="18" t="s">
        <v>62</v>
      </c>
      <c r="W236" s="18" t="s">
        <v>62</v>
      </c>
      <c r="X236" s="18" t="s">
        <v>62</v>
      </c>
      <c r="Y236" s="18" t="s">
        <v>62</v>
      </c>
      <c r="Z236" s="21">
        <v>16562016</v>
      </c>
      <c r="AA236" s="21">
        <v>109242</v>
      </c>
      <c r="AB236" s="21">
        <v>161233214</v>
      </c>
      <c r="AC236" s="21">
        <v>0</v>
      </c>
      <c r="AD236" s="21">
        <v>0</v>
      </c>
      <c r="AE236" s="21">
        <v>0</v>
      </c>
      <c r="AF236" s="22">
        <v>1</v>
      </c>
      <c r="AG236" s="22">
        <v>1</v>
      </c>
      <c r="AH236" s="23">
        <v>2464753</v>
      </c>
      <c r="AI236" s="23">
        <v>775.45538999999997</v>
      </c>
      <c r="AJ236" s="24">
        <v>13.168291</v>
      </c>
      <c r="AK236" s="25">
        <v>102.11422</v>
      </c>
      <c r="AL236" s="26">
        <v>4</v>
      </c>
      <c r="AM236" s="26">
        <v>44</v>
      </c>
      <c r="AN236" s="26">
        <v>303702</v>
      </c>
      <c r="AO236" s="26">
        <v>5906.7433000000001</v>
      </c>
      <c r="AP236" s="27">
        <v>10.427334</v>
      </c>
      <c r="AQ236" s="28">
        <v>615.91584999999998</v>
      </c>
      <c r="AR236" s="29">
        <v>3</v>
      </c>
      <c r="AS236" s="29">
        <v>40</v>
      </c>
      <c r="AT236" s="29">
        <v>9042</v>
      </c>
      <c r="AU236" s="29">
        <v>180379.04</v>
      </c>
      <c r="AV236" s="29">
        <v>7.6722032999999996</v>
      </c>
      <c r="AW236" s="29">
        <v>13839.046</v>
      </c>
    </row>
    <row r="237" spans="1:49" s="30" customFormat="1" x14ac:dyDescent="0.35">
      <c r="A237" s="12">
        <v>2017</v>
      </c>
      <c r="B237" s="12" t="s">
        <v>310</v>
      </c>
      <c r="C237" s="13" t="s">
        <v>311</v>
      </c>
      <c r="D237" s="14" t="s">
        <v>335</v>
      </c>
      <c r="E237" s="15">
        <v>53667.389765460211</v>
      </c>
      <c r="F237" s="15">
        <v>357535.8</v>
      </c>
      <c r="G237" s="12">
        <v>3.6</v>
      </c>
      <c r="H237" s="16">
        <v>6662068</v>
      </c>
      <c r="I237" s="17">
        <f t="shared" si="3"/>
        <v>1</v>
      </c>
      <c r="J237" s="17">
        <v>0</v>
      </c>
      <c r="K237" s="17">
        <v>39.08</v>
      </c>
      <c r="L237" s="17">
        <v>2.23</v>
      </c>
      <c r="M237" s="17">
        <v>2.99</v>
      </c>
      <c r="N237" s="17">
        <v>38.799999999999997</v>
      </c>
      <c r="O237" s="17">
        <v>0</v>
      </c>
      <c r="P237" s="18">
        <v>4986</v>
      </c>
      <c r="Q237" s="18">
        <v>838</v>
      </c>
      <c r="R237" s="17">
        <v>81929467</v>
      </c>
      <c r="S237" s="17">
        <v>58751</v>
      </c>
      <c r="T237" s="17">
        <v>70276</v>
      </c>
      <c r="U237" s="18" t="s">
        <v>62</v>
      </c>
      <c r="V237" s="18" t="s">
        <v>62</v>
      </c>
      <c r="W237" s="18" t="s">
        <v>62</v>
      </c>
      <c r="X237" s="18" t="s">
        <v>62</v>
      </c>
      <c r="Y237" s="18" t="s">
        <v>62</v>
      </c>
      <c r="Z237" s="21">
        <v>70900324</v>
      </c>
      <c r="AA237" s="21">
        <v>431220</v>
      </c>
      <c r="AB237" s="21">
        <v>272616566</v>
      </c>
      <c r="AC237" s="21">
        <v>0</v>
      </c>
      <c r="AD237" s="21">
        <v>0</v>
      </c>
      <c r="AE237" s="21">
        <v>21400</v>
      </c>
      <c r="AF237" s="22">
        <v>5</v>
      </c>
      <c r="AG237" s="22">
        <v>62</v>
      </c>
      <c r="AH237" s="23">
        <v>2834090</v>
      </c>
      <c r="AI237" s="23">
        <v>927.73924</v>
      </c>
      <c r="AJ237" s="24">
        <v>12.291883</v>
      </c>
      <c r="AK237" s="25">
        <v>114.03662</v>
      </c>
      <c r="AL237" s="26">
        <v>5</v>
      </c>
      <c r="AM237" s="26">
        <v>61</v>
      </c>
      <c r="AN237" s="26">
        <v>352015</v>
      </c>
      <c r="AO237" s="26">
        <v>5600.3744999999999</v>
      </c>
      <c r="AP237" s="27">
        <v>10.544843</v>
      </c>
      <c r="AQ237" s="28">
        <v>590.55070999999998</v>
      </c>
      <c r="AR237" s="29">
        <v>6</v>
      </c>
      <c r="AS237" s="29">
        <v>58</v>
      </c>
      <c r="AT237" s="29">
        <v>17917</v>
      </c>
      <c r="AU237" s="29">
        <v>203425.91</v>
      </c>
      <c r="AV237" s="29">
        <v>7.5405709999999999</v>
      </c>
      <c r="AW237" s="29">
        <v>15339.475</v>
      </c>
    </row>
    <row r="238" spans="1:49" s="30" customFormat="1" x14ac:dyDescent="0.35">
      <c r="A238" s="12">
        <v>2017</v>
      </c>
      <c r="B238" s="12" t="s">
        <v>314</v>
      </c>
      <c r="C238" s="13" t="s">
        <v>315</v>
      </c>
      <c r="D238" s="14" t="s">
        <v>336</v>
      </c>
      <c r="E238" s="15">
        <v>52930.876929409715</v>
      </c>
      <c r="F238" s="15">
        <v>355417.5</v>
      </c>
      <c r="G238" s="12">
        <v>3.8</v>
      </c>
      <c r="H238" s="16">
        <v>6714748</v>
      </c>
      <c r="I238" s="17">
        <f t="shared" si="3"/>
        <v>1</v>
      </c>
      <c r="J238" s="17">
        <v>0</v>
      </c>
      <c r="K238" s="17">
        <v>39.08</v>
      </c>
      <c r="L238" s="17">
        <v>2.23</v>
      </c>
      <c r="M238" s="17">
        <v>2.99</v>
      </c>
      <c r="N238" s="17">
        <v>38.799999999999997</v>
      </c>
      <c r="O238" s="17">
        <v>0</v>
      </c>
      <c r="P238" s="18">
        <v>3167</v>
      </c>
      <c r="Q238" s="18">
        <v>1368</v>
      </c>
      <c r="R238" s="17">
        <v>35792324</v>
      </c>
      <c r="S238" s="17">
        <v>40128</v>
      </c>
      <c r="T238" s="17">
        <v>18062</v>
      </c>
      <c r="U238" s="18" t="s">
        <v>62</v>
      </c>
      <c r="V238" s="18">
        <v>2.2799999999999998</v>
      </c>
      <c r="W238" s="18">
        <v>12.28</v>
      </c>
      <c r="X238" s="18">
        <v>3.04</v>
      </c>
      <c r="Y238" s="18">
        <v>0.71</v>
      </c>
      <c r="Z238" s="21">
        <v>28548720</v>
      </c>
      <c r="AA238" s="21">
        <v>485560</v>
      </c>
      <c r="AB238" s="21">
        <v>156967704</v>
      </c>
      <c r="AC238" s="21">
        <v>31817502</v>
      </c>
      <c r="AD238" s="21">
        <v>0</v>
      </c>
      <c r="AE238" s="21">
        <v>126</v>
      </c>
      <c r="AF238" s="22">
        <v>3</v>
      </c>
      <c r="AG238" s="22">
        <v>90</v>
      </c>
      <c r="AH238" s="23">
        <v>2847696</v>
      </c>
      <c r="AI238" s="23">
        <v>1149.8339000000001</v>
      </c>
      <c r="AJ238" s="24">
        <v>10.723428</v>
      </c>
      <c r="AK238" s="25">
        <v>123.30161</v>
      </c>
      <c r="AL238" s="26">
        <v>2</v>
      </c>
      <c r="AM238" s="26">
        <v>89</v>
      </c>
      <c r="AN238" s="26">
        <v>484324</v>
      </c>
      <c r="AO238" s="26">
        <v>5803.1414000000004</v>
      </c>
      <c r="AP238" s="27">
        <v>10.551368</v>
      </c>
      <c r="AQ238" s="28">
        <v>612.31083999999998</v>
      </c>
      <c r="AR238" s="29">
        <v>2</v>
      </c>
      <c r="AS238" s="29">
        <v>84</v>
      </c>
      <c r="AT238" s="29">
        <v>1167</v>
      </c>
      <c r="AU238" s="29">
        <v>1729516.5</v>
      </c>
      <c r="AV238" s="29">
        <v>5.8332832999999997</v>
      </c>
      <c r="AW238" s="29">
        <v>100887.6</v>
      </c>
    </row>
    <row r="239" spans="1:49" s="30" customFormat="1" x14ac:dyDescent="0.35">
      <c r="A239" s="12">
        <v>2017</v>
      </c>
      <c r="B239" s="12" t="s">
        <v>318</v>
      </c>
      <c r="C239" s="13" t="s">
        <v>319</v>
      </c>
      <c r="D239" s="14" t="s">
        <v>337</v>
      </c>
      <c r="E239" s="15">
        <v>63692.561502082048</v>
      </c>
      <c r="F239" s="15">
        <v>354721.9</v>
      </c>
      <c r="G239" s="12">
        <v>3.4</v>
      </c>
      <c r="H239" s="16">
        <v>5569283</v>
      </c>
      <c r="I239" s="17">
        <f t="shared" si="3"/>
        <v>0</v>
      </c>
      <c r="J239" s="17">
        <v>1</v>
      </c>
      <c r="K239" s="17">
        <v>39.08</v>
      </c>
      <c r="L239" s="17">
        <v>2.23</v>
      </c>
      <c r="M239" s="17">
        <v>2.99</v>
      </c>
      <c r="N239" s="17">
        <v>38.799999999999997</v>
      </c>
      <c r="O239" s="17">
        <v>0</v>
      </c>
      <c r="P239" s="18">
        <v>8145</v>
      </c>
      <c r="Q239" s="18">
        <v>401</v>
      </c>
      <c r="R239" s="17">
        <v>28344485</v>
      </c>
      <c r="S239" s="17">
        <v>21552</v>
      </c>
      <c r="T239" s="17">
        <v>25261</v>
      </c>
      <c r="U239" s="18" t="s">
        <v>62</v>
      </c>
      <c r="V239" s="18" t="s">
        <v>62</v>
      </c>
      <c r="W239" s="18">
        <v>13.18</v>
      </c>
      <c r="X239" s="18">
        <v>3.81</v>
      </c>
      <c r="Y239" s="18" t="s">
        <v>62</v>
      </c>
      <c r="Z239" s="21">
        <v>26461414</v>
      </c>
      <c r="AA239" s="21">
        <v>153000</v>
      </c>
      <c r="AB239" s="21">
        <v>97724766</v>
      </c>
      <c r="AC239" s="21">
        <v>13904351</v>
      </c>
      <c r="AD239" s="21">
        <v>0</v>
      </c>
      <c r="AE239" s="21">
        <v>0</v>
      </c>
      <c r="AF239" s="22">
        <v>4</v>
      </c>
      <c r="AG239" s="22">
        <v>112</v>
      </c>
      <c r="AH239" s="23">
        <v>2403168</v>
      </c>
      <c r="AI239" s="23">
        <v>748.10278000000005</v>
      </c>
      <c r="AJ239" s="24">
        <v>13.043457</v>
      </c>
      <c r="AK239" s="25">
        <v>97.578463999999997</v>
      </c>
      <c r="AL239" s="26">
        <v>4</v>
      </c>
      <c r="AM239" s="26">
        <v>111</v>
      </c>
      <c r="AN239" s="26">
        <v>292859</v>
      </c>
      <c r="AO239" s="26">
        <v>6622.6116000000002</v>
      </c>
      <c r="AP239" s="27">
        <v>10.478579999999999</v>
      </c>
      <c r="AQ239" s="28">
        <v>693.95561999999995</v>
      </c>
      <c r="AR239" s="29">
        <v>3</v>
      </c>
      <c r="AS239" s="29">
        <v>93</v>
      </c>
      <c r="AT239" s="29">
        <v>8984</v>
      </c>
      <c r="AU239" s="29">
        <v>206672.2</v>
      </c>
      <c r="AV239" s="29">
        <v>7.3721731999999998</v>
      </c>
      <c r="AW239" s="29">
        <v>15236.233</v>
      </c>
    </row>
    <row r="240" spans="1:49" s="30" customFormat="1" x14ac:dyDescent="0.35">
      <c r="A240" s="12">
        <v>2016</v>
      </c>
      <c r="B240" s="12" t="s">
        <v>318</v>
      </c>
      <c r="C240" s="13" t="s">
        <v>319</v>
      </c>
      <c r="D240" s="14" t="s">
        <v>338</v>
      </c>
      <c r="E240" s="15">
        <v>63453.530629678426</v>
      </c>
      <c r="F240" s="15">
        <v>350603.6</v>
      </c>
      <c r="G240" s="12">
        <v>3.9</v>
      </c>
      <c r="H240" s="16">
        <v>5525360</v>
      </c>
      <c r="I240" s="17">
        <f t="shared" si="3"/>
        <v>0</v>
      </c>
      <c r="J240" s="17">
        <v>1</v>
      </c>
      <c r="K240" s="17">
        <v>40.39</v>
      </c>
      <c r="L240" s="17">
        <v>1.702</v>
      </c>
      <c r="M240" s="17">
        <v>2.52</v>
      </c>
      <c r="N240" s="17">
        <v>42.43</v>
      </c>
      <c r="O240" s="17">
        <v>0</v>
      </c>
      <c r="P240" s="18">
        <v>7594</v>
      </c>
      <c r="Q240" s="18">
        <v>508</v>
      </c>
      <c r="R240" s="17">
        <v>29643872</v>
      </c>
      <c r="S240" s="17">
        <v>24215</v>
      </c>
      <c r="T240" s="17">
        <v>25360</v>
      </c>
      <c r="U240" s="18" t="s">
        <v>62</v>
      </c>
      <c r="V240" s="18" t="s">
        <v>62</v>
      </c>
      <c r="W240" s="18">
        <v>11.34</v>
      </c>
      <c r="X240" s="18" t="s">
        <v>62</v>
      </c>
      <c r="Y240" s="18" t="s">
        <v>62</v>
      </c>
      <c r="Z240" s="21">
        <v>26892306</v>
      </c>
      <c r="AA240" s="21">
        <v>133712</v>
      </c>
      <c r="AB240" s="21">
        <v>131247042</v>
      </c>
      <c r="AC240" s="21">
        <v>13860816</v>
      </c>
      <c r="AD240" s="21">
        <v>0</v>
      </c>
      <c r="AE240" s="21">
        <v>0</v>
      </c>
      <c r="AF240" s="22">
        <v>4</v>
      </c>
      <c r="AG240" s="22">
        <v>113</v>
      </c>
      <c r="AH240" s="23">
        <v>2378681</v>
      </c>
      <c r="AI240" s="23">
        <v>763.86139000000003</v>
      </c>
      <c r="AJ240" s="24">
        <v>12.671144999999999</v>
      </c>
      <c r="AK240" s="25">
        <v>96.789981999999995</v>
      </c>
      <c r="AL240" s="26">
        <v>4</v>
      </c>
      <c r="AM240" s="26">
        <v>111</v>
      </c>
      <c r="AN240" s="26">
        <v>291569</v>
      </c>
      <c r="AO240" s="26">
        <v>6717.0317999999997</v>
      </c>
      <c r="AP240" s="27">
        <v>9.8558090000000007</v>
      </c>
      <c r="AQ240" s="28">
        <v>662.01782000000003</v>
      </c>
      <c r="AR240" s="29">
        <v>3</v>
      </c>
      <c r="AS240" s="29">
        <v>93</v>
      </c>
      <c r="AT240" s="29">
        <v>9000</v>
      </c>
      <c r="AU240" s="29">
        <v>196451.83</v>
      </c>
      <c r="AV240" s="29">
        <v>7.3720737999999999</v>
      </c>
      <c r="AW240" s="29">
        <v>14482.574000000001</v>
      </c>
    </row>
    <row r="241" spans="1:49" s="30" customFormat="1" x14ac:dyDescent="0.35">
      <c r="A241" s="12">
        <v>2017</v>
      </c>
      <c r="B241" s="12" t="s">
        <v>304</v>
      </c>
      <c r="C241" s="13" t="s">
        <v>305</v>
      </c>
      <c r="D241" s="14" t="s">
        <v>339</v>
      </c>
      <c r="E241" s="15">
        <v>62343.395661461014</v>
      </c>
      <c r="F241" s="15">
        <v>350209.1</v>
      </c>
      <c r="G241" s="12">
        <v>2.7</v>
      </c>
      <c r="H241" s="16">
        <v>5617421</v>
      </c>
      <c r="I241" s="17">
        <f t="shared" si="3"/>
        <v>1</v>
      </c>
      <c r="J241" s="17">
        <v>0</v>
      </c>
      <c r="K241" s="17">
        <v>39.08</v>
      </c>
      <c r="L241" s="17">
        <v>2.23</v>
      </c>
      <c r="M241" s="17">
        <v>2.99</v>
      </c>
      <c r="N241" s="17">
        <v>38.799999999999997</v>
      </c>
      <c r="O241" s="17">
        <v>0</v>
      </c>
      <c r="P241" s="18">
        <v>6479</v>
      </c>
      <c r="Q241" s="18">
        <v>318</v>
      </c>
      <c r="R241" s="17">
        <v>35719641</v>
      </c>
      <c r="S241" s="17">
        <v>14098</v>
      </c>
      <c r="T241" s="17">
        <v>24882</v>
      </c>
      <c r="U241" s="18">
        <v>2.2000000000000002</v>
      </c>
      <c r="V241" s="18">
        <v>1.77</v>
      </c>
      <c r="W241" s="18">
        <v>14.69</v>
      </c>
      <c r="X241" s="18">
        <v>3.44</v>
      </c>
      <c r="Y241" s="18" t="s">
        <v>62</v>
      </c>
      <c r="Z241" s="21">
        <v>33260918</v>
      </c>
      <c r="AA241" s="21">
        <v>46456</v>
      </c>
      <c r="AB241" s="21">
        <v>188359054</v>
      </c>
      <c r="AC241" s="21">
        <v>0</v>
      </c>
      <c r="AD241" s="21">
        <v>0</v>
      </c>
      <c r="AE241" s="21">
        <v>0</v>
      </c>
      <c r="AF241" s="22">
        <v>2</v>
      </c>
      <c r="AG241" s="22">
        <v>40</v>
      </c>
      <c r="AH241" s="23">
        <v>2288358</v>
      </c>
      <c r="AI241" s="23">
        <v>677.88780999999994</v>
      </c>
      <c r="AJ241" s="24">
        <v>12.165222999999999</v>
      </c>
      <c r="AK241" s="25">
        <v>82.466561999999996</v>
      </c>
      <c r="AL241" s="26">
        <v>2</v>
      </c>
      <c r="AM241" s="26">
        <v>41</v>
      </c>
      <c r="AN241" s="26">
        <v>370691</v>
      </c>
      <c r="AO241" s="26">
        <v>4640.1614</v>
      </c>
      <c r="AP241" s="27">
        <v>9.8902628999999997</v>
      </c>
      <c r="AQ241" s="28">
        <v>458.92417</v>
      </c>
      <c r="AR241" s="29">
        <v>2</v>
      </c>
      <c r="AS241" s="29">
        <v>33</v>
      </c>
      <c r="AT241" s="29">
        <v>16228</v>
      </c>
      <c r="AU241" s="29">
        <v>79601.296000000002</v>
      </c>
      <c r="AV241" s="29">
        <v>7.5031878000000001</v>
      </c>
      <c r="AW241" s="29">
        <v>5972.6346999999996</v>
      </c>
    </row>
    <row r="242" spans="1:49" s="30" customFormat="1" x14ac:dyDescent="0.35">
      <c r="A242" s="12">
        <v>2016</v>
      </c>
      <c r="B242" s="12" t="s">
        <v>310</v>
      </c>
      <c r="C242" s="13" t="s">
        <v>311</v>
      </c>
      <c r="D242" s="14" t="s">
        <v>340</v>
      </c>
      <c r="E242" s="15">
        <v>52492.400455686424</v>
      </c>
      <c r="F242" s="15">
        <v>348439.2</v>
      </c>
      <c r="G242" s="12">
        <v>4.4000000000000004</v>
      </c>
      <c r="H242" s="16">
        <v>6637898</v>
      </c>
      <c r="I242" s="17">
        <f t="shared" si="3"/>
        <v>1</v>
      </c>
      <c r="J242" s="17">
        <v>0</v>
      </c>
      <c r="K242" s="17">
        <v>40.39</v>
      </c>
      <c r="L242" s="17">
        <v>1.702</v>
      </c>
      <c r="M242" s="17">
        <v>2.52</v>
      </c>
      <c r="N242" s="17">
        <v>42.43</v>
      </c>
      <c r="O242" s="17">
        <v>0</v>
      </c>
      <c r="P242" s="18">
        <v>5133</v>
      </c>
      <c r="Q242" s="18">
        <v>1107</v>
      </c>
      <c r="R242" s="17">
        <v>85392620</v>
      </c>
      <c r="S242" s="17">
        <v>83121</v>
      </c>
      <c r="T242" s="17">
        <v>89320</v>
      </c>
      <c r="U242" s="18" t="s">
        <v>62</v>
      </c>
      <c r="V242" s="18" t="s">
        <v>62</v>
      </c>
      <c r="W242" s="18" t="s">
        <v>62</v>
      </c>
      <c r="X242" s="18">
        <v>2.92</v>
      </c>
      <c r="Y242" s="18"/>
      <c r="Z242" s="21">
        <v>72028054</v>
      </c>
      <c r="AA242" s="21">
        <v>1994116</v>
      </c>
      <c r="AB242" s="21">
        <v>304810926</v>
      </c>
      <c r="AC242" s="21">
        <v>0</v>
      </c>
      <c r="AD242" s="21">
        <v>0</v>
      </c>
      <c r="AE242" s="21">
        <v>24032</v>
      </c>
      <c r="AF242" s="22">
        <v>5</v>
      </c>
      <c r="AG242" s="22">
        <v>64</v>
      </c>
      <c r="AH242" s="23">
        <v>2821546</v>
      </c>
      <c r="AI242" s="23">
        <v>975.40954999999997</v>
      </c>
      <c r="AJ242" s="24">
        <v>11.786060000000001</v>
      </c>
      <c r="AK242" s="25">
        <v>114.96236</v>
      </c>
      <c r="AL242" s="26">
        <v>5</v>
      </c>
      <c r="AM242" s="26">
        <v>61</v>
      </c>
      <c r="AN242" s="26">
        <v>350645</v>
      </c>
      <c r="AO242" s="26">
        <v>5758.1454999999996</v>
      </c>
      <c r="AP242" s="27">
        <v>10.010069</v>
      </c>
      <c r="AQ242" s="28">
        <v>576.39434000000006</v>
      </c>
      <c r="AR242" s="29">
        <v>6</v>
      </c>
      <c r="AS242" s="29">
        <v>58</v>
      </c>
      <c r="AT242" s="29">
        <v>18085</v>
      </c>
      <c r="AU242" s="29">
        <v>213939.61</v>
      </c>
      <c r="AV242" s="29">
        <v>6.9732571999999999</v>
      </c>
      <c r="AW242" s="29">
        <v>14918.558999999999</v>
      </c>
    </row>
    <row r="243" spans="1:49" s="30" customFormat="1" x14ac:dyDescent="0.35">
      <c r="A243" s="12">
        <v>2018</v>
      </c>
      <c r="B243" s="12" t="s">
        <v>325</v>
      </c>
      <c r="C243" s="13" t="s">
        <v>326</v>
      </c>
      <c r="D243" s="14" t="s">
        <v>341</v>
      </c>
      <c r="E243" s="15">
        <v>48351.099378746738</v>
      </c>
      <c r="F243" s="15">
        <v>346398.3</v>
      </c>
      <c r="G243" s="12">
        <v>4.8</v>
      </c>
      <c r="H243" s="16">
        <v>7164228</v>
      </c>
      <c r="I243" s="17">
        <f t="shared" si="3"/>
        <v>1</v>
      </c>
      <c r="J243" s="17">
        <v>0</v>
      </c>
      <c r="K243" s="17">
        <v>39.08</v>
      </c>
      <c r="L243" s="17">
        <v>2.6</v>
      </c>
      <c r="M243" s="17">
        <v>3.15</v>
      </c>
      <c r="N243" s="17">
        <v>38.81</v>
      </c>
      <c r="O243" s="17">
        <v>0</v>
      </c>
      <c r="P243" s="18">
        <v>1733</v>
      </c>
      <c r="Q243" s="18">
        <v>3246</v>
      </c>
      <c r="R243" s="17">
        <v>46756674</v>
      </c>
      <c r="S243" s="17">
        <v>14989</v>
      </c>
      <c r="T243" s="17">
        <v>38005</v>
      </c>
      <c r="U243" s="18" t="s">
        <v>62</v>
      </c>
      <c r="V243" s="18" t="s">
        <v>62</v>
      </c>
      <c r="W243" s="18">
        <v>17.239999999999998</v>
      </c>
      <c r="X243" s="18">
        <v>2.96</v>
      </c>
      <c r="Y243" s="18" t="s">
        <v>62</v>
      </c>
      <c r="Z243" s="21">
        <v>33627104</v>
      </c>
      <c r="AA243" s="21">
        <v>189668</v>
      </c>
      <c r="AB243" s="21">
        <v>570400278</v>
      </c>
      <c r="AC243" s="21">
        <v>31097259</v>
      </c>
      <c r="AD243" s="21">
        <v>0</v>
      </c>
      <c r="AE243" s="21">
        <v>0</v>
      </c>
      <c r="AF243" s="22">
        <v>5</v>
      </c>
      <c r="AG243" s="22">
        <v>33</v>
      </c>
      <c r="AH243" s="23">
        <v>2808352</v>
      </c>
      <c r="AI243" s="23">
        <v>1028</v>
      </c>
      <c r="AJ243" s="24">
        <v>12.77</v>
      </c>
      <c r="AK243" s="25">
        <v>131.31</v>
      </c>
      <c r="AL243" s="26">
        <v>5</v>
      </c>
      <c r="AM243" s="26">
        <v>25</v>
      </c>
      <c r="AN243" s="26">
        <v>322135</v>
      </c>
      <c r="AO243" s="26">
        <v>7678.8588</v>
      </c>
      <c r="AP243" s="27">
        <v>10.639865</v>
      </c>
      <c r="AQ243" s="28">
        <v>817.02021999999999</v>
      </c>
      <c r="AR243" s="29">
        <v>4</v>
      </c>
      <c r="AS243" s="29">
        <v>21</v>
      </c>
      <c r="AT243" s="29">
        <v>7794</v>
      </c>
      <c r="AU243" s="29">
        <v>149628</v>
      </c>
      <c r="AV243" s="29">
        <v>6.55</v>
      </c>
      <c r="AW243" s="29">
        <v>9796.76</v>
      </c>
    </row>
    <row r="244" spans="1:49" s="30" customFormat="1" x14ac:dyDescent="0.35">
      <c r="A244" s="12">
        <v>2015</v>
      </c>
      <c r="B244" s="12" t="s">
        <v>318</v>
      </c>
      <c r="C244" s="13" t="s">
        <v>319</v>
      </c>
      <c r="D244" s="14" t="s">
        <v>342</v>
      </c>
      <c r="E244" s="15">
        <v>62993.448944766977</v>
      </c>
      <c r="F244" s="15">
        <v>345456.2</v>
      </c>
      <c r="G244" s="12">
        <v>3.7</v>
      </c>
      <c r="H244" s="16">
        <v>5484002</v>
      </c>
      <c r="I244" s="17">
        <f t="shared" si="3"/>
        <v>0</v>
      </c>
      <c r="J244" s="17">
        <v>0</v>
      </c>
      <c r="K244" s="17">
        <v>42.6</v>
      </c>
      <c r="L244" s="17">
        <v>1.8220000000000001</v>
      </c>
      <c r="M244" s="17">
        <v>2.62</v>
      </c>
      <c r="N244" s="17">
        <v>44.13</v>
      </c>
      <c r="O244" s="17">
        <v>0</v>
      </c>
      <c r="P244" s="18">
        <v>7889</v>
      </c>
      <c r="Q244" s="18">
        <v>466</v>
      </c>
      <c r="R244" s="17">
        <v>30307101</v>
      </c>
      <c r="S244" s="17">
        <v>27246</v>
      </c>
      <c r="T244" s="17">
        <v>27751</v>
      </c>
      <c r="U244" s="18" t="s">
        <v>62</v>
      </c>
      <c r="V244" s="18" t="s">
        <v>62</v>
      </c>
      <c r="W244" s="18">
        <v>13.13</v>
      </c>
      <c r="X244" s="18" t="s">
        <v>62</v>
      </c>
      <c r="Y244" s="18">
        <v>0.85</v>
      </c>
      <c r="Z244" s="21">
        <v>29298748</v>
      </c>
      <c r="AA244" s="21">
        <v>137354</v>
      </c>
      <c r="AB244" s="21">
        <v>108727924</v>
      </c>
      <c r="AC244" s="21">
        <v>12038606</v>
      </c>
      <c r="AD244" s="21">
        <v>0</v>
      </c>
      <c r="AE244" s="21">
        <v>0</v>
      </c>
      <c r="AF244" s="22">
        <v>5</v>
      </c>
      <c r="AG244" s="22">
        <v>113</v>
      </c>
      <c r="AH244" s="23">
        <v>2374674</v>
      </c>
      <c r="AI244" s="23">
        <v>761.99828000000002</v>
      </c>
      <c r="AJ244" s="24">
        <v>12.115436000000001</v>
      </c>
      <c r="AK244" s="25">
        <v>92.319416000000004</v>
      </c>
      <c r="AL244" s="26">
        <v>5</v>
      </c>
      <c r="AM244" s="26">
        <v>112</v>
      </c>
      <c r="AN244" s="26">
        <v>289044</v>
      </c>
      <c r="AO244" s="26">
        <v>6742.9224000000004</v>
      </c>
      <c r="AP244" s="27">
        <v>9.4365597000000001</v>
      </c>
      <c r="AQ244" s="28">
        <v>636.29989</v>
      </c>
      <c r="AR244" s="29">
        <v>4</v>
      </c>
      <c r="AS244" s="29">
        <v>94</v>
      </c>
      <c r="AT244" s="29">
        <v>9812</v>
      </c>
      <c r="AU244" s="29">
        <v>182200.71</v>
      </c>
      <c r="AV244" s="29">
        <v>7.0212506000000001</v>
      </c>
      <c r="AW244" s="29">
        <v>12792.768</v>
      </c>
    </row>
    <row r="245" spans="1:49" s="30" customFormat="1" x14ac:dyDescent="0.35">
      <c r="A245" s="12">
        <v>2014</v>
      </c>
      <c r="B245" s="12" t="s">
        <v>310</v>
      </c>
      <c r="C245" s="13" t="s">
        <v>311</v>
      </c>
      <c r="D245" s="14" t="s">
        <v>343</v>
      </c>
      <c r="E245" s="15">
        <v>52126.563007171448</v>
      </c>
      <c r="F245" s="15">
        <v>343827.8</v>
      </c>
      <c r="G245" s="12">
        <v>6</v>
      </c>
      <c r="H245" s="16">
        <v>6596019</v>
      </c>
      <c r="I245" s="17">
        <f t="shared" si="3"/>
        <v>1</v>
      </c>
      <c r="J245" s="17">
        <v>0</v>
      </c>
      <c r="K245" s="17">
        <v>45.67</v>
      </c>
      <c r="L245" s="17">
        <v>3.117</v>
      </c>
      <c r="M245" s="17">
        <v>4.37</v>
      </c>
      <c r="N245" s="17">
        <v>46.16</v>
      </c>
      <c r="O245" s="17">
        <v>0</v>
      </c>
      <c r="P245" s="18">
        <v>6563</v>
      </c>
      <c r="Q245" s="18">
        <v>746</v>
      </c>
      <c r="R245" s="17">
        <v>104635599</v>
      </c>
      <c r="S245" s="17">
        <v>269711</v>
      </c>
      <c r="T245" s="17">
        <v>115415</v>
      </c>
      <c r="U245" s="18">
        <v>2.76</v>
      </c>
      <c r="V245" s="18" t="s">
        <v>62</v>
      </c>
      <c r="W245" s="18" t="s">
        <v>62</v>
      </c>
      <c r="X245" s="18" t="s">
        <v>62</v>
      </c>
      <c r="Y245" s="18" t="s">
        <v>62</v>
      </c>
      <c r="Z245" s="21">
        <v>97120070</v>
      </c>
      <c r="AA245" s="21">
        <v>4299352</v>
      </c>
      <c r="AB245" s="21">
        <v>151931500</v>
      </c>
      <c r="AC245" s="21">
        <v>0</v>
      </c>
      <c r="AD245" s="21">
        <v>0</v>
      </c>
      <c r="AE245" s="21">
        <v>34588</v>
      </c>
      <c r="AF245" s="22">
        <v>5</v>
      </c>
      <c r="AG245" s="22">
        <v>62</v>
      </c>
      <c r="AH245" s="23">
        <v>2784660</v>
      </c>
      <c r="AI245" s="23">
        <v>1008.62</v>
      </c>
      <c r="AJ245" s="24">
        <v>11.457511</v>
      </c>
      <c r="AK245" s="25">
        <v>115.56274999999999</v>
      </c>
      <c r="AL245" s="26">
        <v>5</v>
      </c>
      <c r="AM245" s="26">
        <v>61</v>
      </c>
      <c r="AN245" s="26">
        <v>348699</v>
      </c>
      <c r="AO245" s="26">
        <v>5766.5794999999998</v>
      </c>
      <c r="AP245" s="27">
        <v>9.9587958000000008</v>
      </c>
      <c r="AQ245" s="28">
        <v>574.28188</v>
      </c>
      <c r="AR245" s="29">
        <v>6</v>
      </c>
      <c r="AS245" s="29">
        <v>56</v>
      </c>
      <c r="AT245" s="29">
        <v>18106</v>
      </c>
      <c r="AU245" s="29">
        <v>225930.75</v>
      </c>
      <c r="AV245" s="29">
        <v>6.9659690000000003</v>
      </c>
      <c r="AW245" s="29">
        <v>15738.266</v>
      </c>
    </row>
    <row r="246" spans="1:49" s="30" customFormat="1" x14ac:dyDescent="0.35">
      <c r="A246" s="12">
        <v>2016</v>
      </c>
      <c r="B246" s="12" t="s">
        <v>314</v>
      </c>
      <c r="C246" s="13" t="s">
        <v>315</v>
      </c>
      <c r="D246" s="14" t="s">
        <v>344</v>
      </c>
      <c r="E246" s="15">
        <v>51650.968678646219</v>
      </c>
      <c r="F246" s="15">
        <v>343544.9</v>
      </c>
      <c r="G246" s="12">
        <v>4.7</v>
      </c>
      <c r="H246" s="16">
        <v>6651277</v>
      </c>
      <c r="I246" s="17">
        <f t="shared" si="3"/>
        <v>1</v>
      </c>
      <c r="J246" s="17">
        <v>0</v>
      </c>
      <c r="K246" s="17">
        <v>40.39</v>
      </c>
      <c r="L246" s="17">
        <v>1.702</v>
      </c>
      <c r="M246" s="17">
        <v>2.52</v>
      </c>
      <c r="N246" s="17">
        <v>42.43</v>
      </c>
      <c r="O246" s="17">
        <v>0</v>
      </c>
      <c r="P246" s="18">
        <v>3437</v>
      </c>
      <c r="Q246" s="18">
        <v>1764</v>
      </c>
      <c r="R246" s="17">
        <v>39926975</v>
      </c>
      <c r="S246" s="17">
        <v>48493</v>
      </c>
      <c r="T246" s="17">
        <v>21754</v>
      </c>
      <c r="U246" s="18" t="s">
        <v>62</v>
      </c>
      <c r="V246" s="18">
        <v>2.23</v>
      </c>
      <c r="W246" s="18">
        <v>10.47</v>
      </c>
      <c r="X246" s="18">
        <v>2.59</v>
      </c>
      <c r="Y246" s="18">
        <v>0.71</v>
      </c>
      <c r="Z246" s="21">
        <v>31241686</v>
      </c>
      <c r="AA246" s="21">
        <v>473438</v>
      </c>
      <c r="AB246" s="21">
        <v>180396428</v>
      </c>
      <c r="AC246" s="21">
        <v>29578086</v>
      </c>
      <c r="AD246" s="21">
        <v>0</v>
      </c>
      <c r="AE246" s="21">
        <v>168</v>
      </c>
      <c r="AF246" s="22">
        <v>3</v>
      </c>
      <c r="AG246" s="22">
        <v>90</v>
      </c>
      <c r="AH246" s="23">
        <v>2812287</v>
      </c>
      <c r="AI246" s="23">
        <v>1237.8386</v>
      </c>
      <c r="AJ246" s="24">
        <v>10.412184</v>
      </c>
      <c r="AK246" s="25">
        <v>128.88603000000001</v>
      </c>
      <c r="AL246" s="26">
        <v>2</v>
      </c>
      <c r="AM246" s="26">
        <v>89</v>
      </c>
      <c r="AN246" s="26">
        <v>480032</v>
      </c>
      <c r="AO246" s="26">
        <v>6152.1772000000001</v>
      </c>
      <c r="AP246" s="27">
        <v>10.192771</v>
      </c>
      <c r="AQ246" s="28">
        <v>627.07732999999996</v>
      </c>
      <c r="AR246" s="29">
        <v>2</v>
      </c>
      <c r="AS246" s="29">
        <v>84</v>
      </c>
      <c r="AT246" s="29">
        <v>1193</v>
      </c>
      <c r="AU246" s="29">
        <v>1644708.6</v>
      </c>
      <c r="AV246" s="29">
        <v>5.6795957000000001</v>
      </c>
      <c r="AW246" s="29">
        <v>93412.797000000006</v>
      </c>
    </row>
    <row r="247" spans="1:49" s="30" customFormat="1" x14ac:dyDescent="0.35">
      <c r="A247" s="12">
        <v>2015</v>
      </c>
      <c r="B247" s="12" t="s">
        <v>310</v>
      </c>
      <c r="C247" s="13" t="s">
        <v>311</v>
      </c>
      <c r="D247" s="14" t="s">
        <v>345</v>
      </c>
      <c r="E247" s="15">
        <v>51608.28757175817</v>
      </c>
      <c r="F247" s="15">
        <v>341205.2</v>
      </c>
      <c r="G247" s="12">
        <v>4.8</v>
      </c>
      <c r="H247" s="16">
        <v>6611442</v>
      </c>
      <c r="I247" s="17">
        <f t="shared" si="3"/>
        <v>1</v>
      </c>
      <c r="J247" s="17">
        <v>0</v>
      </c>
      <c r="K247" s="17">
        <v>42.6</v>
      </c>
      <c r="L247" s="17">
        <v>1.8220000000000001</v>
      </c>
      <c r="M247" s="17">
        <v>2.62</v>
      </c>
      <c r="N247" s="17">
        <v>44.13</v>
      </c>
      <c r="O247" s="17">
        <v>0</v>
      </c>
      <c r="P247" s="18">
        <v>5605</v>
      </c>
      <c r="Q247" s="18">
        <v>876</v>
      </c>
      <c r="R247" s="17">
        <v>89045157</v>
      </c>
      <c r="S247" s="17">
        <v>156720</v>
      </c>
      <c r="T247" s="17">
        <v>97256</v>
      </c>
      <c r="U247" s="18" t="s">
        <v>62</v>
      </c>
      <c r="V247" s="18">
        <v>2.3199999999999998</v>
      </c>
      <c r="W247" s="18" t="s">
        <v>62</v>
      </c>
      <c r="X247" s="18" t="s">
        <v>62</v>
      </c>
      <c r="Y247" s="18" t="s">
        <v>62</v>
      </c>
      <c r="Z247" s="21">
        <v>78232886</v>
      </c>
      <c r="AA247" s="21">
        <v>4439134</v>
      </c>
      <c r="AB247" s="21">
        <v>250128744</v>
      </c>
      <c r="AC247" s="21">
        <v>0</v>
      </c>
      <c r="AD247" s="21">
        <v>0</v>
      </c>
      <c r="AE247" s="21">
        <v>37799</v>
      </c>
      <c r="AF247" s="22">
        <v>5</v>
      </c>
      <c r="AG247" s="22">
        <v>62</v>
      </c>
      <c r="AH247" s="23">
        <v>2804861</v>
      </c>
      <c r="AI247" s="23">
        <v>963.85325999999998</v>
      </c>
      <c r="AJ247" s="24">
        <v>11.568705</v>
      </c>
      <c r="AK247" s="25">
        <v>111.50534</v>
      </c>
      <c r="AL247" s="26">
        <v>5</v>
      </c>
      <c r="AM247" s="26">
        <v>61</v>
      </c>
      <c r="AN247" s="26">
        <v>350474</v>
      </c>
      <c r="AO247" s="26">
        <v>5711.7145</v>
      </c>
      <c r="AP247" s="27">
        <v>9.7793601999999993</v>
      </c>
      <c r="AQ247" s="28">
        <v>558.56912999999997</v>
      </c>
      <c r="AR247" s="29">
        <v>6</v>
      </c>
      <c r="AS247" s="29">
        <v>58</v>
      </c>
      <c r="AT247" s="29">
        <v>18213</v>
      </c>
      <c r="AU247" s="29">
        <v>219761.16</v>
      </c>
      <c r="AV247" s="29">
        <v>6.8601888000000004</v>
      </c>
      <c r="AW247" s="29">
        <v>15076.03</v>
      </c>
    </row>
    <row r="248" spans="1:49" s="30" customFormat="1" x14ac:dyDescent="0.35">
      <c r="A248" s="12">
        <v>2014</v>
      </c>
      <c r="B248" s="12" t="s">
        <v>318</v>
      </c>
      <c r="C248" s="13" t="s">
        <v>319</v>
      </c>
      <c r="D248" s="14" t="s">
        <v>346</v>
      </c>
      <c r="E248" s="15">
        <v>62102.458155782537</v>
      </c>
      <c r="F248" s="15">
        <v>338623.9</v>
      </c>
      <c r="G248" s="12">
        <v>4.2</v>
      </c>
      <c r="H248" s="16">
        <v>5452665</v>
      </c>
      <c r="I248" s="17">
        <f t="shared" si="3"/>
        <v>0</v>
      </c>
      <c r="J248" s="17">
        <v>0</v>
      </c>
      <c r="K248" s="17">
        <v>45.67</v>
      </c>
      <c r="L248" s="17">
        <v>3.117</v>
      </c>
      <c r="M248" s="17">
        <v>4.37</v>
      </c>
      <c r="N248" s="17">
        <v>46.16</v>
      </c>
      <c r="O248" s="17">
        <v>0</v>
      </c>
      <c r="P248" s="18">
        <v>9627</v>
      </c>
      <c r="Q248" s="18">
        <v>395</v>
      </c>
      <c r="R248" s="17">
        <v>32677491</v>
      </c>
      <c r="S248" s="17">
        <v>35623</v>
      </c>
      <c r="T248" s="17">
        <v>34629</v>
      </c>
      <c r="U248" s="18" t="s">
        <v>62</v>
      </c>
      <c r="V248" s="18">
        <v>1.95</v>
      </c>
      <c r="W248" s="18" t="s">
        <v>62</v>
      </c>
      <c r="X248" s="18">
        <v>5.82</v>
      </c>
      <c r="Y248" s="18" t="s">
        <v>62</v>
      </c>
      <c r="Z248" s="21">
        <v>33599610</v>
      </c>
      <c r="AA248" s="21">
        <v>285884</v>
      </c>
      <c r="AB248" s="21">
        <v>62471460</v>
      </c>
      <c r="AC248" s="21">
        <v>12707166</v>
      </c>
      <c r="AD248" s="21">
        <v>0</v>
      </c>
      <c r="AE248" s="21">
        <v>0</v>
      </c>
      <c r="AF248" s="22">
        <v>5</v>
      </c>
      <c r="AG248" s="22">
        <v>113</v>
      </c>
      <c r="AH248" s="23">
        <v>2345860</v>
      </c>
      <c r="AI248" s="23">
        <v>809.63435000000004</v>
      </c>
      <c r="AJ248" s="24">
        <v>12.012805999999999</v>
      </c>
      <c r="AK248" s="25">
        <v>97.259806999999995</v>
      </c>
      <c r="AL248" s="26">
        <v>5</v>
      </c>
      <c r="AM248" s="26">
        <v>112</v>
      </c>
      <c r="AN248" s="26">
        <v>284978</v>
      </c>
      <c r="AO248" s="26">
        <v>6675.3222999999998</v>
      </c>
      <c r="AP248" s="27">
        <v>9.8521187000000001</v>
      </c>
      <c r="AQ248" s="28">
        <v>657.66067999999996</v>
      </c>
      <c r="AR248" s="29">
        <v>4</v>
      </c>
      <c r="AS248" s="29">
        <v>94</v>
      </c>
      <c r="AT248" s="29">
        <v>9898</v>
      </c>
      <c r="AU248" s="29">
        <v>194284.6</v>
      </c>
      <c r="AV248" s="29">
        <v>6.7241597000000004</v>
      </c>
      <c r="AW248" s="29">
        <v>13064.007</v>
      </c>
    </row>
    <row r="249" spans="1:49" s="30" customFormat="1" x14ac:dyDescent="0.35">
      <c r="A249" s="17">
        <v>2008</v>
      </c>
      <c r="B249" s="32" t="s">
        <v>294</v>
      </c>
      <c r="C249" s="13" t="s">
        <v>295</v>
      </c>
      <c r="D249" s="14" t="s">
        <v>347</v>
      </c>
      <c r="E249" s="15">
        <v>59484.165689674432</v>
      </c>
      <c r="F249" s="15">
        <v>338165.4</v>
      </c>
      <c r="G249" s="17">
        <v>4.2</v>
      </c>
      <c r="H249" s="16">
        <v>5684965</v>
      </c>
      <c r="I249" s="17">
        <f t="shared" si="3"/>
        <v>0</v>
      </c>
      <c r="J249" s="17">
        <v>0</v>
      </c>
      <c r="K249" s="17">
        <v>40.69</v>
      </c>
      <c r="L249" s="17">
        <v>2.9830000000000001</v>
      </c>
      <c r="M249" s="17">
        <v>8.86</v>
      </c>
      <c r="N249" s="17">
        <v>45.88</v>
      </c>
      <c r="O249" s="17">
        <v>1</v>
      </c>
      <c r="P249" s="18">
        <v>4538</v>
      </c>
      <c r="Q249" s="18">
        <v>1086</v>
      </c>
      <c r="R249" s="17">
        <v>29155266</v>
      </c>
      <c r="S249" s="17">
        <v>225523</v>
      </c>
      <c r="T249" s="17">
        <v>41313</v>
      </c>
      <c r="U249" s="18" t="s">
        <v>62</v>
      </c>
      <c r="V249" s="18">
        <v>3.71</v>
      </c>
      <c r="W249" s="18" t="s">
        <v>62</v>
      </c>
      <c r="X249" s="18" t="s">
        <v>62</v>
      </c>
      <c r="Y249" s="18">
        <v>0.48</v>
      </c>
      <c r="Z249" s="21">
        <v>22196782</v>
      </c>
      <c r="AA249" s="21">
        <v>1582836</v>
      </c>
      <c r="AB249" s="21">
        <v>35127232</v>
      </c>
      <c r="AC249" s="21">
        <v>14678695</v>
      </c>
      <c r="AD249" s="21">
        <v>0</v>
      </c>
      <c r="AE249" s="21">
        <v>8388.0400000000009</v>
      </c>
      <c r="AF249" s="23">
        <v>4</v>
      </c>
      <c r="AG249" s="23">
        <v>12</v>
      </c>
      <c r="AH249" s="23">
        <v>2178595</v>
      </c>
      <c r="AI249" s="23">
        <v>1038</v>
      </c>
      <c r="AJ249" s="24">
        <v>13.839243700002081</v>
      </c>
      <c r="AK249" s="25">
        <v>143.69</v>
      </c>
      <c r="AL249" s="26">
        <v>4</v>
      </c>
      <c r="AM249" s="26">
        <v>12</v>
      </c>
      <c r="AN249" s="26">
        <v>241356</v>
      </c>
      <c r="AO249" s="26">
        <v>10359</v>
      </c>
      <c r="AP249" s="27">
        <v>12.75871743862354</v>
      </c>
      <c r="AQ249" s="28">
        <v>1321.7</v>
      </c>
      <c r="AR249" s="29">
        <v>3</v>
      </c>
      <c r="AS249" s="29">
        <v>8</v>
      </c>
      <c r="AT249" s="29">
        <v>8733</v>
      </c>
      <c r="AU249" s="29">
        <v>53914</v>
      </c>
      <c r="AV249" s="29">
        <v>10.372495793320393</v>
      </c>
      <c r="AW249" s="29">
        <v>5592.2</v>
      </c>
    </row>
    <row r="250" spans="1:49" s="30" customFormat="1" x14ac:dyDescent="0.35">
      <c r="A250" s="12">
        <v>2016</v>
      </c>
      <c r="B250" s="12" t="s">
        <v>304</v>
      </c>
      <c r="C250" s="13" t="s">
        <v>305</v>
      </c>
      <c r="D250" s="14" t="s">
        <v>348</v>
      </c>
      <c r="E250" s="15">
        <v>60911.742826818358</v>
      </c>
      <c r="F250" s="15">
        <v>337685.2</v>
      </c>
      <c r="G250" s="12">
        <v>3.2</v>
      </c>
      <c r="H250" s="16">
        <v>5543844</v>
      </c>
      <c r="I250" s="17">
        <f t="shared" si="3"/>
        <v>1</v>
      </c>
      <c r="J250" s="17">
        <v>0</v>
      </c>
      <c r="K250" s="17">
        <v>40.39</v>
      </c>
      <c r="L250" s="17">
        <v>1.702</v>
      </c>
      <c r="M250" s="17">
        <v>2.52</v>
      </c>
      <c r="N250" s="17">
        <v>42.43</v>
      </c>
      <c r="O250" s="17">
        <v>0</v>
      </c>
      <c r="P250" s="18">
        <v>6672</v>
      </c>
      <c r="Q250" s="18">
        <v>358</v>
      </c>
      <c r="R250" s="17">
        <v>36074666</v>
      </c>
      <c r="S250" s="17">
        <v>17813</v>
      </c>
      <c r="T250" s="17">
        <v>28907</v>
      </c>
      <c r="U250" s="18" t="s">
        <v>62</v>
      </c>
      <c r="V250" s="18">
        <v>1.85</v>
      </c>
      <c r="W250" s="18" t="s">
        <v>62</v>
      </c>
      <c r="X250" s="18">
        <v>3.12</v>
      </c>
      <c r="Y250" s="18" t="s">
        <v>62</v>
      </c>
      <c r="Z250" s="21">
        <v>33271590</v>
      </c>
      <c r="AA250" s="21">
        <v>42584</v>
      </c>
      <c r="AB250" s="21">
        <v>186693330</v>
      </c>
      <c r="AC250" s="21">
        <v>0</v>
      </c>
      <c r="AD250" s="21">
        <v>0</v>
      </c>
      <c r="AE250" s="21">
        <v>0</v>
      </c>
      <c r="AF250" s="22">
        <v>2</v>
      </c>
      <c r="AG250" s="22">
        <v>48</v>
      </c>
      <c r="AH250" s="23">
        <v>2260068</v>
      </c>
      <c r="AI250" s="23">
        <v>694.43787999999995</v>
      </c>
      <c r="AJ250" s="24">
        <v>12.073974</v>
      </c>
      <c r="AK250" s="25">
        <v>83.846249</v>
      </c>
      <c r="AL250" s="26">
        <v>2</v>
      </c>
      <c r="AM250" s="26">
        <v>41</v>
      </c>
      <c r="AN250" s="26">
        <v>367001</v>
      </c>
      <c r="AO250" s="26">
        <v>4722.9970999999996</v>
      </c>
      <c r="AP250" s="27">
        <v>9.5962945000000008</v>
      </c>
      <c r="AQ250" s="28">
        <v>453.23271</v>
      </c>
      <c r="AR250" s="29">
        <v>2</v>
      </c>
      <c r="AS250" s="29">
        <v>33</v>
      </c>
      <c r="AT250" s="29">
        <v>16245</v>
      </c>
      <c r="AU250" s="29">
        <v>77477.346999999994</v>
      </c>
      <c r="AV250" s="29">
        <v>7.3485924000000002</v>
      </c>
      <c r="AW250" s="29">
        <v>5693.4943999999996</v>
      </c>
    </row>
    <row r="251" spans="1:49" s="30" customFormat="1" x14ac:dyDescent="0.35">
      <c r="A251" s="17">
        <v>2009</v>
      </c>
      <c r="B251" s="32" t="s">
        <v>294</v>
      </c>
      <c r="C251" s="13" t="s">
        <v>295</v>
      </c>
      <c r="D251" s="14" t="s">
        <v>349</v>
      </c>
      <c r="E251" s="15">
        <v>58684.647531720366</v>
      </c>
      <c r="F251" s="15">
        <v>336285.8</v>
      </c>
      <c r="G251" s="17">
        <v>7</v>
      </c>
      <c r="H251" s="16">
        <v>5730388</v>
      </c>
      <c r="I251" s="17">
        <f t="shared" si="3"/>
        <v>0</v>
      </c>
      <c r="J251" s="17">
        <v>0</v>
      </c>
      <c r="K251" s="17">
        <v>43.33</v>
      </c>
      <c r="L251" s="17">
        <v>2.141</v>
      </c>
      <c r="M251" s="17">
        <v>3.94</v>
      </c>
      <c r="N251" s="17">
        <v>45.86</v>
      </c>
      <c r="O251" s="17">
        <v>1</v>
      </c>
      <c r="P251" s="18">
        <v>4728</v>
      </c>
      <c r="Q251" s="18">
        <v>992</v>
      </c>
      <c r="R251" s="17">
        <v>25659043</v>
      </c>
      <c r="S251" s="17">
        <v>197131</v>
      </c>
      <c r="T251" s="17">
        <v>23400</v>
      </c>
      <c r="U251" s="18">
        <v>2.2999999999999998</v>
      </c>
      <c r="V251" s="18">
        <v>3.03</v>
      </c>
      <c r="W251" s="18" t="s">
        <v>62</v>
      </c>
      <c r="X251" s="18" t="s">
        <v>62</v>
      </c>
      <c r="Y251" s="18" t="s">
        <v>62</v>
      </c>
      <c r="Z251" s="21">
        <v>19693396</v>
      </c>
      <c r="AA251" s="21">
        <v>1248100</v>
      </c>
      <c r="AB251" s="21">
        <v>31485984</v>
      </c>
      <c r="AC251" s="21">
        <v>14550119</v>
      </c>
      <c r="AD251" s="21">
        <v>0</v>
      </c>
      <c r="AE251" s="21">
        <v>6680.2</v>
      </c>
      <c r="AF251" s="23">
        <v>4</v>
      </c>
      <c r="AG251" s="23">
        <v>12</v>
      </c>
      <c r="AH251" s="23">
        <v>2188390</v>
      </c>
      <c r="AI251" s="23">
        <v>1026</v>
      </c>
      <c r="AJ251" s="24">
        <v>14.98</v>
      </c>
      <c r="AK251" s="31">
        <v>153.72</v>
      </c>
      <c r="AL251" s="26">
        <v>4</v>
      </c>
      <c r="AM251" s="26">
        <v>12</v>
      </c>
      <c r="AN251" s="26">
        <v>242640</v>
      </c>
      <c r="AO251" s="26">
        <v>10237</v>
      </c>
      <c r="AP251" s="27">
        <v>11.97</v>
      </c>
      <c r="AQ251" s="28">
        <v>1225.27</v>
      </c>
      <c r="AR251" s="29">
        <v>4</v>
      </c>
      <c r="AS251" s="29">
        <v>9</v>
      </c>
      <c r="AT251" s="29">
        <v>8773</v>
      </c>
      <c r="AU251" s="29">
        <v>50209</v>
      </c>
      <c r="AV251" s="29">
        <v>9.92</v>
      </c>
      <c r="AW251" s="29">
        <v>4978.5</v>
      </c>
    </row>
    <row r="252" spans="1:49" s="30" customFormat="1" x14ac:dyDescent="0.35">
      <c r="A252" s="12">
        <v>2015</v>
      </c>
      <c r="B252" s="12" t="s">
        <v>314</v>
      </c>
      <c r="C252" s="13" t="s">
        <v>315</v>
      </c>
      <c r="D252" s="14" t="s">
        <v>350</v>
      </c>
      <c r="E252" s="15">
        <v>50863.244035119271</v>
      </c>
      <c r="F252" s="15">
        <v>335461.09999999998</v>
      </c>
      <c r="G252" s="12">
        <v>5.6</v>
      </c>
      <c r="H252" s="16">
        <v>6595354</v>
      </c>
      <c r="I252" s="17">
        <f t="shared" si="3"/>
        <v>1</v>
      </c>
      <c r="J252" s="17">
        <v>0</v>
      </c>
      <c r="K252" s="17">
        <v>42.6</v>
      </c>
      <c r="L252" s="17">
        <v>1.8220000000000001</v>
      </c>
      <c r="M252" s="17">
        <v>2.62</v>
      </c>
      <c r="N252" s="17">
        <v>44.13</v>
      </c>
      <c r="O252" s="17">
        <v>0</v>
      </c>
      <c r="P252" s="18">
        <v>3569</v>
      </c>
      <c r="Q252" s="18">
        <v>1460</v>
      </c>
      <c r="R252" s="17">
        <v>37977033</v>
      </c>
      <c r="S252" s="17">
        <v>78524</v>
      </c>
      <c r="T252" s="17">
        <v>20959</v>
      </c>
      <c r="U252" s="18" t="s">
        <v>62</v>
      </c>
      <c r="V252" s="18">
        <v>2.39</v>
      </c>
      <c r="W252" s="18">
        <v>12.4</v>
      </c>
      <c r="X252" s="18">
        <v>2.72</v>
      </c>
      <c r="Y252" s="18">
        <v>0.72</v>
      </c>
      <c r="Z252" s="21">
        <v>29723412</v>
      </c>
      <c r="AA252" s="21">
        <v>527122</v>
      </c>
      <c r="AB252" s="21">
        <v>143840350</v>
      </c>
      <c r="AC252" s="21">
        <v>24960472</v>
      </c>
      <c r="AD252" s="21">
        <v>0</v>
      </c>
      <c r="AE252" s="21">
        <v>126</v>
      </c>
      <c r="AF252" s="22">
        <v>3</v>
      </c>
      <c r="AG252" s="22">
        <v>90</v>
      </c>
      <c r="AH252" s="23">
        <v>2783058</v>
      </c>
      <c r="AI252" s="23">
        <v>1247.6506999999999</v>
      </c>
      <c r="AJ252" s="24">
        <v>10.300328</v>
      </c>
      <c r="AK252" s="25">
        <v>128.51211000000001</v>
      </c>
      <c r="AL252" s="26">
        <v>2</v>
      </c>
      <c r="AM252" s="26">
        <v>89</v>
      </c>
      <c r="AN252" s="26">
        <v>476405</v>
      </c>
      <c r="AO252" s="26">
        <v>6119.0150000000003</v>
      </c>
      <c r="AP252" s="27">
        <v>10.156865</v>
      </c>
      <c r="AQ252" s="28">
        <v>621.50010999999995</v>
      </c>
      <c r="AR252" s="29">
        <v>2</v>
      </c>
      <c r="AS252" s="29">
        <v>84</v>
      </c>
      <c r="AT252" s="29">
        <v>1245</v>
      </c>
      <c r="AU252" s="29">
        <v>1538363.1</v>
      </c>
      <c r="AV252" s="29">
        <v>6.1717563000000002</v>
      </c>
      <c r="AW252" s="29">
        <v>94944.023000000001</v>
      </c>
    </row>
    <row r="253" spans="1:49" s="30" customFormat="1" x14ac:dyDescent="0.35">
      <c r="A253" s="12">
        <v>2019</v>
      </c>
      <c r="B253" s="12" t="s">
        <v>351</v>
      </c>
      <c r="C253" s="13" t="s">
        <v>352</v>
      </c>
      <c r="D253" s="14" t="s">
        <v>353</v>
      </c>
      <c r="E253" s="15">
        <v>57291.434353818753</v>
      </c>
      <c r="F253" s="15">
        <v>333698.59999999998</v>
      </c>
      <c r="G253" s="12" t="s">
        <v>62</v>
      </c>
      <c r="H253" s="16">
        <v>5824581</v>
      </c>
      <c r="I253" s="17">
        <f t="shared" si="3"/>
        <v>1</v>
      </c>
      <c r="J253" s="17">
        <v>0</v>
      </c>
      <c r="K253" s="17">
        <v>38.520000000000003</v>
      </c>
      <c r="L253" s="17">
        <v>2.4489999999999998</v>
      </c>
      <c r="M253" s="17">
        <v>2.56</v>
      </c>
      <c r="N253" s="17">
        <v>35.590000000000003</v>
      </c>
      <c r="O253" s="17">
        <v>0</v>
      </c>
      <c r="P253" s="18">
        <v>8025</v>
      </c>
      <c r="Q253" s="18">
        <v>516</v>
      </c>
      <c r="R253" s="17">
        <v>35179175</v>
      </c>
      <c r="S253" s="17">
        <v>16384</v>
      </c>
      <c r="T253" s="17">
        <v>21679</v>
      </c>
      <c r="U253" s="18">
        <v>2.08</v>
      </c>
      <c r="V253" s="18">
        <v>2.2200000000000002</v>
      </c>
      <c r="W253" s="18" t="s">
        <v>62</v>
      </c>
      <c r="X253" s="18" t="s">
        <v>62</v>
      </c>
      <c r="Y253" s="18">
        <v>0.65</v>
      </c>
      <c r="Z253" s="21">
        <v>29618624</v>
      </c>
      <c r="AA253" s="21">
        <v>620872</v>
      </c>
      <c r="AB253" s="21">
        <v>296214928</v>
      </c>
      <c r="AC253" s="21">
        <v>10030305</v>
      </c>
      <c r="AD253" s="21">
        <v>0</v>
      </c>
      <c r="AE253" s="21">
        <v>0</v>
      </c>
      <c r="AF253" s="22">
        <v>12</v>
      </c>
      <c r="AG253" s="22">
        <v>117</v>
      </c>
      <c r="AH253" s="23">
        <v>2720287</v>
      </c>
      <c r="AI253" s="23">
        <v>674</v>
      </c>
      <c r="AJ253" s="24">
        <v>14.18</v>
      </c>
      <c r="AK253" s="25">
        <v>95.52</v>
      </c>
      <c r="AL253" s="26">
        <v>12</v>
      </c>
      <c r="AM253" s="26">
        <v>117</v>
      </c>
      <c r="AN253" s="26">
        <v>356561</v>
      </c>
      <c r="AO253" s="26">
        <v>5503</v>
      </c>
      <c r="AP253" s="27">
        <v>10.72</v>
      </c>
      <c r="AQ253" s="28">
        <v>590.14</v>
      </c>
      <c r="AR253" s="29">
        <v>12</v>
      </c>
      <c r="AS253" s="29">
        <v>84</v>
      </c>
      <c r="AT253" s="29">
        <v>5522</v>
      </c>
      <c r="AU253" s="29">
        <v>356374.98</v>
      </c>
      <c r="AV253" s="29">
        <v>7.3134198000000001</v>
      </c>
      <c r="AW253" s="29">
        <v>26063.199000000001</v>
      </c>
    </row>
    <row r="254" spans="1:49" s="30" customFormat="1" x14ac:dyDescent="0.35">
      <c r="A254" s="12">
        <v>2013</v>
      </c>
      <c r="B254" s="12" t="s">
        <v>310</v>
      </c>
      <c r="C254" s="13" t="s">
        <v>311</v>
      </c>
      <c r="D254" s="14" t="s">
        <v>354</v>
      </c>
      <c r="E254" s="15">
        <v>50712.060968788879</v>
      </c>
      <c r="F254" s="15">
        <v>333207.40000000002</v>
      </c>
      <c r="G254" s="12">
        <v>7.7</v>
      </c>
      <c r="H254" s="16">
        <v>6570575</v>
      </c>
      <c r="I254" s="17">
        <f t="shared" si="3"/>
        <v>1</v>
      </c>
      <c r="J254" s="17">
        <v>0</v>
      </c>
      <c r="K254" s="17">
        <v>45.02</v>
      </c>
      <c r="L254" s="17">
        <v>3.4830000000000001</v>
      </c>
      <c r="M254" s="17">
        <v>3.73</v>
      </c>
      <c r="N254" s="17">
        <v>51.99</v>
      </c>
      <c r="O254" s="17">
        <v>0</v>
      </c>
      <c r="P254" s="18">
        <v>5961</v>
      </c>
      <c r="Q254" s="18">
        <v>832</v>
      </c>
      <c r="R254" s="17">
        <v>98895181</v>
      </c>
      <c r="S254" s="17">
        <v>248316</v>
      </c>
      <c r="T254" s="17">
        <v>110393</v>
      </c>
      <c r="U254" s="18">
        <v>2.66</v>
      </c>
      <c r="V254" s="18" t="s">
        <v>62</v>
      </c>
      <c r="W254" s="18">
        <v>22.96</v>
      </c>
      <c r="X254" s="18">
        <v>4.04</v>
      </c>
      <c r="Y254" s="18" t="s">
        <v>62</v>
      </c>
      <c r="Z254" s="21">
        <v>93043302</v>
      </c>
      <c r="AA254" s="21">
        <v>3942861.4</v>
      </c>
      <c r="AB254" s="21">
        <v>153252544</v>
      </c>
      <c r="AC254" s="21">
        <v>0</v>
      </c>
      <c r="AD254" s="21">
        <v>0</v>
      </c>
      <c r="AE254" s="21">
        <v>39951.090000000004</v>
      </c>
      <c r="AF254" s="22">
        <v>5</v>
      </c>
      <c r="AG254" s="22">
        <v>64</v>
      </c>
      <c r="AH254" s="23">
        <v>2771260</v>
      </c>
      <c r="AI254" s="23">
        <v>1004.556</v>
      </c>
      <c r="AJ254" s="24">
        <v>10.994042</v>
      </c>
      <c r="AK254" s="25">
        <v>110.4413</v>
      </c>
      <c r="AL254" s="26">
        <v>5</v>
      </c>
      <c r="AM254" s="26">
        <v>62</v>
      </c>
      <c r="AN254" s="26">
        <v>346933</v>
      </c>
      <c r="AO254" s="26">
        <v>5825.3347000000003</v>
      </c>
      <c r="AP254" s="27">
        <v>9.6002270000000003</v>
      </c>
      <c r="AQ254" s="28">
        <v>559.24535000000003</v>
      </c>
      <c r="AR254" s="29">
        <v>6</v>
      </c>
      <c r="AS254" s="29">
        <v>56</v>
      </c>
      <c r="AT254" s="29">
        <v>18162</v>
      </c>
      <c r="AU254" s="29">
        <v>219356.93</v>
      </c>
      <c r="AV254" s="29">
        <v>6.6966621999999996</v>
      </c>
      <c r="AW254" s="29">
        <v>14689.593000000001</v>
      </c>
    </row>
    <row r="255" spans="1:49" s="30" customFormat="1" x14ac:dyDescent="0.35">
      <c r="A255" s="12">
        <v>2017</v>
      </c>
      <c r="B255" s="12" t="s">
        <v>325</v>
      </c>
      <c r="C255" s="13" t="s">
        <v>326</v>
      </c>
      <c r="D255" s="14" t="s">
        <v>355</v>
      </c>
      <c r="E255" s="15">
        <v>47260.90253129643</v>
      </c>
      <c r="F255" s="15">
        <v>333099</v>
      </c>
      <c r="G255" s="12">
        <v>4.9000000000000004</v>
      </c>
      <c r="H255" s="16">
        <v>7048088</v>
      </c>
      <c r="I255" s="17">
        <f t="shared" si="3"/>
        <v>1</v>
      </c>
      <c r="J255" s="17">
        <v>0</v>
      </c>
      <c r="K255" s="17">
        <v>39.08</v>
      </c>
      <c r="L255" s="17">
        <v>2.23</v>
      </c>
      <c r="M255" s="17">
        <v>2.99</v>
      </c>
      <c r="N255" s="17">
        <v>38.799999999999997</v>
      </c>
      <c r="O255" s="17">
        <v>0</v>
      </c>
      <c r="P255" s="18">
        <v>1473</v>
      </c>
      <c r="Q255" s="18">
        <v>3338</v>
      </c>
      <c r="R255" s="17">
        <v>43739255</v>
      </c>
      <c r="S255" s="17">
        <v>12117</v>
      </c>
      <c r="T255" s="17">
        <v>35042</v>
      </c>
      <c r="U255" s="18">
        <v>2.04</v>
      </c>
      <c r="V255" s="18" t="s">
        <v>62</v>
      </c>
      <c r="W255" s="18" t="s">
        <v>62</v>
      </c>
      <c r="X255" s="18">
        <v>3.61</v>
      </c>
      <c r="Y255" s="18" t="s">
        <v>62</v>
      </c>
      <c r="Z255" s="21">
        <v>33858072</v>
      </c>
      <c r="AA255" s="21">
        <v>213654</v>
      </c>
      <c r="AB255" s="21">
        <v>449095734</v>
      </c>
      <c r="AC255" s="21">
        <v>32340138</v>
      </c>
      <c r="AD255" s="21">
        <v>0</v>
      </c>
      <c r="AE255" s="21">
        <v>0</v>
      </c>
      <c r="AF255" s="22">
        <v>5</v>
      </c>
      <c r="AG255" s="22">
        <v>24</v>
      </c>
      <c r="AH255" s="23">
        <v>2764355</v>
      </c>
      <c r="AI255" s="23">
        <v>1032.5260000000001</v>
      </c>
      <c r="AJ255" s="24">
        <v>12.435397999999999</v>
      </c>
      <c r="AK255" s="25">
        <v>128.39870999999999</v>
      </c>
      <c r="AL255" s="26">
        <v>5</v>
      </c>
      <c r="AM255" s="26">
        <v>25</v>
      </c>
      <c r="AN255" s="26">
        <v>320562</v>
      </c>
      <c r="AO255" s="26">
        <v>7715.9907000000003</v>
      </c>
      <c r="AP255" s="27">
        <v>10.495678</v>
      </c>
      <c r="AQ255" s="28">
        <v>809.84556999999995</v>
      </c>
      <c r="AR255" s="29">
        <v>4</v>
      </c>
      <c r="AS255" s="29">
        <v>21</v>
      </c>
      <c r="AT255" s="29">
        <v>8133</v>
      </c>
      <c r="AU255" s="29">
        <v>140436.5</v>
      </c>
      <c r="AV255" s="29">
        <v>6.4512364</v>
      </c>
      <c r="AW255" s="29">
        <v>9059.8907999999992</v>
      </c>
    </row>
    <row r="256" spans="1:49" s="30" customFormat="1" x14ac:dyDescent="0.35">
      <c r="A256" s="17">
        <v>2007</v>
      </c>
      <c r="B256" s="32" t="s">
        <v>294</v>
      </c>
      <c r="C256" s="13" t="s">
        <v>295</v>
      </c>
      <c r="D256" s="14" t="s">
        <v>356</v>
      </c>
      <c r="E256" s="15">
        <v>58683.80629878473</v>
      </c>
      <c r="F256" s="15">
        <v>331763.5</v>
      </c>
      <c r="G256" s="17">
        <v>3.5</v>
      </c>
      <c r="H256" s="16">
        <v>5653408</v>
      </c>
      <c r="I256" s="17">
        <f t="shared" si="3"/>
        <v>0</v>
      </c>
      <c r="J256" s="17">
        <v>0</v>
      </c>
      <c r="K256" s="17" t="s">
        <v>62</v>
      </c>
      <c r="L256" s="17">
        <v>2.286</v>
      </c>
      <c r="M256" s="17">
        <v>6.97</v>
      </c>
      <c r="N256" s="17">
        <v>32.78</v>
      </c>
      <c r="O256" s="17">
        <v>1</v>
      </c>
      <c r="P256" s="18">
        <v>4529</v>
      </c>
      <c r="Q256" s="18">
        <v>1264</v>
      </c>
      <c r="R256" s="17">
        <v>31511350</v>
      </c>
      <c r="S256" s="17">
        <v>266695</v>
      </c>
      <c r="T256" s="17">
        <v>54520</v>
      </c>
      <c r="U256" s="18" t="s">
        <v>62</v>
      </c>
      <c r="V256" s="18">
        <v>2.12</v>
      </c>
      <c r="W256" s="18" t="s">
        <v>62</v>
      </c>
      <c r="X256" s="18" t="s">
        <v>62</v>
      </c>
      <c r="Y256" s="18">
        <v>0.46</v>
      </c>
      <c r="Z256" s="21">
        <v>23875036</v>
      </c>
      <c r="AA256" s="21">
        <v>3581492</v>
      </c>
      <c r="AB256" s="21">
        <v>42963738</v>
      </c>
      <c r="AC256" s="21">
        <v>14353192</v>
      </c>
      <c r="AD256" s="21">
        <v>0</v>
      </c>
      <c r="AE256" s="21">
        <v>9406.84</v>
      </c>
      <c r="AF256" s="23">
        <v>4</v>
      </c>
      <c r="AG256" s="23">
        <v>12</v>
      </c>
      <c r="AH256" s="23">
        <v>2163625</v>
      </c>
      <c r="AI256" s="23">
        <v>1086</v>
      </c>
      <c r="AJ256" s="24">
        <v>11.892837552113299</v>
      </c>
      <c r="AK256" s="25">
        <v>129.15</v>
      </c>
      <c r="AL256" s="26">
        <v>4</v>
      </c>
      <c r="AM256" s="26">
        <v>12</v>
      </c>
      <c r="AN256" s="26">
        <v>239024</v>
      </c>
      <c r="AO256" s="26">
        <v>10700</v>
      </c>
      <c r="AP256" s="27">
        <v>11.5773633703439</v>
      </c>
      <c r="AQ256" s="28">
        <v>1238.8</v>
      </c>
      <c r="AR256" s="29">
        <v>3</v>
      </c>
      <c r="AS256" s="29">
        <v>8</v>
      </c>
      <c r="AT256" s="29">
        <v>8586</v>
      </c>
      <c r="AU256" s="29">
        <v>58044</v>
      </c>
      <c r="AV256" s="29">
        <v>9.4145367217146489</v>
      </c>
      <c r="AW256" s="29">
        <v>5464.54</v>
      </c>
    </row>
    <row r="257" spans="1:49" s="30" customFormat="1" x14ac:dyDescent="0.35">
      <c r="A257" s="12">
        <v>2015</v>
      </c>
      <c r="B257" s="12" t="s">
        <v>304</v>
      </c>
      <c r="C257" s="13" t="s">
        <v>305</v>
      </c>
      <c r="D257" s="14" t="s">
        <v>357</v>
      </c>
      <c r="E257" s="15">
        <v>60598.867541519321</v>
      </c>
      <c r="F257" s="15">
        <v>330526.09999999998</v>
      </c>
      <c r="G257" s="12">
        <v>3.9</v>
      </c>
      <c r="H257" s="16">
        <v>5454328</v>
      </c>
      <c r="I257" s="17">
        <f t="shared" si="3"/>
        <v>1</v>
      </c>
      <c r="J257" s="17">
        <v>0</v>
      </c>
      <c r="K257" s="17">
        <v>42.6</v>
      </c>
      <c r="L257" s="17">
        <v>1.8220000000000001</v>
      </c>
      <c r="M257" s="17">
        <v>2.62</v>
      </c>
      <c r="N257" s="17">
        <v>44.13</v>
      </c>
      <c r="O257" s="17">
        <v>0</v>
      </c>
      <c r="P257" s="18">
        <v>6668</v>
      </c>
      <c r="Q257" s="18">
        <v>338</v>
      </c>
      <c r="R257" s="17">
        <v>37413300</v>
      </c>
      <c r="S257" s="17">
        <v>21712</v>
      </c>
      <c r="T257" s="17">
        <v>34876</v>
      </c>
      <c r="U257" s="18">
        <v>2.2200000000000002</v>
      </c>
      <c r="V257" s="18">
        <v>1.83</v>
      </c>
      <c r="W257" s="18">
        <v>14.74</v>
      </c>
      <c r="X257" s="18">
        <v>3.52</v>
      </c>
      <c r="Y257" s="18" t="s">
        <v>62</v>
      </c>
      <c r="Z257" s="21">
        <v>34921346</v>
      </c>
      <c r="AA257" s="21">
        <v>47036</v>
      </c>
      <c r="AB257" s="21">
        <v>179469092</v>
      </c>
      <c r="AC257" s="21">
        <v>0</v>
      </c>
      <c r="AD257" s="21">
        <v>0</v>
      </c>
      <c r="AE257" s="21">
        <v>0</v>
      </c>
      <c r="AF257" s="22">
        <v>2</v>
      </c>
      <c r="AG257" s="22">
        <v>40</v>
      </c>
      <c r="AH257" s="23">
        <v>2225725</v>
      </c>
      <c r="AI257" s="23">
        <v>688.35009000000002</v>
      </c>
      <c r="AJ257" s="24">
        <v>12.118562000000001</v>
      </c>
      <c r="AK257" s="25">
        <v>83.418130000000005</v>
      </c>
      <c r="AL257" s="26">
        <v>2</v>
      </c>
      <c r="AM257" s="26">
        <v>41</v>
      </c>
      <c r="AN257" s="26">
        <v>365563</v>
      </c>
      <c r="AO257" s="26">
        <v>4652.2043000000003</v>
      </c>
      <c r="AP257" s="27">
        <v>9.8811950999999993</v>
      </c>
      <c r="AQ257" s="28">
        <v>459.69337999999999</v>
      </c>
      <c r="AR257" s="29">
        <v>2</v>
      </c>
      <c r="AS257" s="29">
        <v>32</v>
      </c>
      <c r="AT257" s="29">
        <v>16229</v>
      </c>
      <c r="AU257" s="29">
        <v>78351.31</v>
      </c>
      <c r="AV257" s="29">
        <v>7.3991636999999999</v>
      </c>
      <c r="AW257" s="29">
        <v>5797.3416999999999</v>
      </c>
    </row>
    <row r="258" spans="1:49" s="30" customFormat="1" x14ac:dyDescent="0.35">
      <c r="A258" s="17">
        <v>2006</v>
      </c>
      <c r="B258" s="13" t="s">
        <v>294</v>
      </c>
      <c r="C258" s="13" t="s">
        <v>295</v>
      </c>
      <c r="D258" s="14" t="s">
        <v>358</v>
      </c>
      <c r="E258" s="15">
        <v>58619.599539180577</v>
      </c>
      <c r="F258" s="15">
        <v>329874</v>
      </c>
      <c r="G258" s="17">
        <v>3.9</v>
      </c>
      <c r="H258" s="16">
        <v>5627367</v>
      </c>
      <c r="I258" s="17">
        <f t="shared" ref="I258:I321" si="4">IF(AVERAGEIFS($J$1:$J$766,$B$1:$B$766,$B258)&gt;0,0,1)</f>
        <v>0</v>
      </c>
      <c r="J258" s="17">
        <v>0</v>
      </c>
      <c r="K258" s="17" t="s">
        <v>62</v>
      </c>
      <c r="L258" s="17">
        <v>2.137</v>
      </c>
      <c r="M258" s="17">
        <v>6.73</v>
      </c>
      <c r="N258" s="17">
        <v>18.61</v>
      </c>
      <c r="O258" s="17">
        <v>1</v>
      </c>
      <c r="P258" s="18">
        <v>4101</v>
      </c>
      <c r="Q258" s="18">
        <v>1143</v>
      </c>
      <c r="R258" s="17">
        <v>30836077</v>
      </c>
      <c r="S258" s="17">
        <v>270873</v>
      </c>
      <c r="T258" s="17">
        <v>62063</v>
      </c>
      <c r="U258" s="18" t="s">
        <v>62</v>
      </c>
      <c r="V258" s="18">
        <v>2.27</v>
      </c>
      <c r="W258" s="18" t="s">
        <v>62</v>
      </c>
      <c r="X258" s="18" t="s">
        <v>62</v>
      </c>
      <c r="Y258" s="18">
        <v>0.52</v>
      </c>
      <c r="Z258" s="21">
        <v>23375205.16</v>
      </c>
      <c r="AA258" s="21">
        <v>2100444.0600000005</v>
      </c>
      <c r="AB258" s="21">
        <v>33241593.040000003</v>
      </c>
      <c r="AC258" s="21">
        <v>13830411</v>
      </c>
      <c r="AD258" s="21">
        <v>0</v>
      </c>
      <c r="AE258" s="21">
        <v>8282.6200000000008</v>
      </c>
      <c r="AF258" s="23">
        <v>4</v>
      </c>
      <c r="AG258" s="23">
        <v>12</v>
      </c>
      <c r="AH258" s="23">
        <v>2141929</v>
      </c>
      <c r="AI258" s="23">
        <v>1046.7739593609313</v>
      </c>
      <c r="AJ258" s="24">
        <v>9.7139918379167636</v>
      </c>
      <c r="AK258" s="25">
        <v>101.683536973759</v>
      </c>
      <c r="AL258" s="26">
        <v>4</v>
      </c>
      <c r="AM258" s="26">
        <v>12</v>
      </c>
      <c r="AN258" s="26">
        <v>236610</v>
      </c>
      <c r="AO258" s="26">
        <v>10470.475325077834</v>
      </c>
      <c r="AP258" s="27">
        <v>10.563822633970904</v>
      </c>
      <c r="AQ258" s="28">
        <v>1106.0824422749108</v>
      </c>
      <c r="AR258" s="29">
        <v>3</v>
      </c>
      <c r="AS258" s="29">
        <v>8</v>
      </c>
      <c r="AT258" s="29">
        <v>8363</v>
      </c>
      <c r="AU258" s="29">
        <v>60355.434652636621</v>
      </c>
      <c r="AV258" s="29">
        <v>8.1388733422155752</v>
      </c>
      <c r="AW258" s="29">
        <v>4912.2523815217837</v>
      </c>
    </row>
    <row r="259" spans="1:49" s="30" customFormat="1" x14ac:dyDescent="0.35">
      <c r="A259" s="12">
        <v>2013</v>
      </c>
      <c r="B259" s="12" t="s">
        <v>318</v>
      </c>
      <c r="C259" s="13" t="s">
        <v>319</v>
      </c>
      <c r="D259" s="14" t="s">
        <v>359</v>
      </c>
      <c r="E259" s="15">
        <v>60903.311379605453</v>
      </c>
      <c r="F259" s="15">
        <v>329774.5</v>
      </c>
      <c r="G259" s="12">
        <v>5</v>
      </c>
      <c r="H259" s="16">
        <v>5414722</v>
      </c>
      <c r="I259" s="17">
        <f t="shared" si="4"/>
        <v>0</v>
      </c>
      <c r="J259" s="17">
        <v>0</v>
      </c>
      <c r="K259" s="17">
        <v>45.02</v>
      </c>
      <c r="L259" s="17">
        <v>3.4830000000000001</v>
      </c>
      <c r="M259" s="17">
        <v>3.73</v>
      </c>
      <c r="N259" s="17">
        <v>51.99</v>
      </c>
      <c r="O259" s="17">
        <v>0</v>
      </c>
      <c r="P259" s="18">
        <v>9372</v>
      </c>
      <c r="Q259" s="18">
        <v>453</v>
      </c>
      <c r="R259" s="17">
        <v>29255382</v>
      </c>
      <c r="S259" s="17">
        <v>32319</v>
      </c>
      <c r="T259" s="17">
        <v>33539</v>
      </c>
      <c r="U259" s="18">
        <v>2.65</v>
      </c>
      <c r="V259" s="18">
        <v>2</v>
      </c>
      <c r="W259" s="18">
        <v>23.13</v>
      </c>
      <c r="X259" s="18" t="s">
        <v>62</v>
      </c>
      <c r="Y259" s="18">
        <v>0.97</v>
      </c>
      <c r="Z259" s="21">
        <v>28386072</v>
      </c>
      <c r="AA259" s="21">
        <v>150923.92000000001</v>
      </c>
      <c r="AB259" s="21">
        <v>103146488</v>
      </c>
      <c r="AC259" s="21">
        <v>10707717</v>
      </c>
      <c r="AD259" s="21">
        <v>0</v>
      </c>
      <c r="AE259" s="21">
        <v>0</v>
      </c>
      <c r="AF259" s="22">
        <v>5</v>
      </c>
      <c r="AG259" s="22">
        <v>114</v>
      </c>
      <c r="AH259" s="23">
        <v>2329734</v>
      </c>
      <c r="AI259" s="23">
        <v>817.31583999999998</v>
      </c>
      <c r="AJ259" s="24">
        <v>11.808128</v>
      </c>
      <c r="AK259" s="25">
        <v>96.509698</v>
      </c>
      <c r="AL259" s="26">
        <v>5</v>
      </c>
      <c r="AM259" s="26">
        <v>111</v>
      </c>
      <c r="AN259" s="26">
        <v>281187</v>
      </c>
      <c r="AO259" s="26">
        <v>6828.5477000000001</v>
      </c>
      <c r="AP259" s="27">
        <v>9.4213032000000005</v>
      </c>
      <c r="AQ259" s="28">
        <v>643.33817999999997</v>
      </c>
      <c r="AR259" s="29">
        <v>4</v>
      </c>
      <c r="AS259" s="29">
        <v>92</v>
      </c>
      <c r="AT259" s="29">
        <v>11383</v>
      </c>
      <c r="AU259" s="29">
        <v>166434.4</v>
      </c>
      <c r="AV259" s="29">
        <v>6.9819950000000004</v>
      </c>
      <c r="AW259" s="29">
        <v>11620.441000000001</v>
      </c>
    </row>
    <row r="260" spans="1:49" s="30" customFormat="1" x14ac:dyDescent="0.35">
      <c r="A260" s="12">
        <v>2018</v>
      </c>
      <c r="B260" s="12" t="s">
        <v>351</v>
      </c>
      <c r="C260" s="13" t="s">
        <v>352</v>
      </c>
      <c r="D260" s="14" t="s">
        <v>360</v>
      </c>
      <c r="E260" s="15">
        <v>56604.293894000315</v>
      </c>
      <c r="F260" s="15">
        <v>328832.40000000002</v>
      </c>
      <c r="G260" s="12">
        <v>3</v>
      </c>
      <c r="H260" s="16">
        <v>5809319</v>
      </c>
      <c r="I260" s="17">
        <f t="shared" si="4"/>
        <v>1</v>
      </c>
      <c r="J260" s="17">
        <v>0</v>
      </c>
      <c r="K260" s="17">
        <v>39.08</v>
      </c>
      <c r="L260" s="17">
        <v>2.6</v>
      </c>
      <c r="M260" s="17">
        <v>3.15</v>
      </c>
      <c r="N260" s="17">
        <v>38.81</v>
      </c>
      <c r="O260" s="17">
        <v>0</v>
      </c>
      <c r="P260" s="18">
        <v>7797</v>
      </c>
      <c r="Q260" s="18">
        <v>624</v>
      </c>
      <c r="R260" s="17">
        <v>41779222</v>
      </c>
      <c r="S260" s="17">
        <v>23291</v>
      </c>
      <c r="T260" s="17">
        <v>26271</v>
      </c>
      <c r="U260" s="18">
        <v>2.2200000000000002</v>
      </c>
      <c r="V260" s="18" t="s">
        <v>62</v>
      </c>
      <c r="W260" s="18" t="s">
        <v>62</v>
      </c>
      <c r="X260" s="18">
        <v>3.22</v>
      </c>
      <c r="Y260" s="18">
        <v>0.68</v>
      </c>
      <c r="Z260" s="21">
        <v>39247642</v>
      </c>
      <c r="AA260" s="21">
        <v>610596</v>
      </c>
      <c r="AB260" s="21">
        <v>257910908</v>
      </c>
      <c r="AC260" s="21">
        <v>10129122</v>
      </c>
      <c r="AD260" s="21">
        <v>0</v>
      </c>
      <c r="AE260" s="21">
        <v>0</v>
      </c>
      <c r="AF260" s="22">
        <v>12</v>
      </c>
      <c r="AG260" s="22">
        <v>86</v>
      </c>
      <c r="AH260" s="23">
        <v>2700651</v>
      </c>
      <c r="AI260" s="23">
        <v>693</v>
      </c>
      <c r="AJ260" s="24">
        <v>14.02</v>
      </c>
      <c r="AK260" s="25">
        <v>97.09</v>
      </c>
      <c r="AL260" s="26">
        <v>12</v>
      </c>
      <c r="AM260" s="26">
        <v>85</v>
      </c>
      <c r="AN260" s="26">
        <v>354639</v>
      </c>
      <c r="AO260" s="26">
        <v>5662.0796</v>
      </c>
      <c r="AP260" s="27">
        <v>10.67287</v>
      </c>
      <c r="AQ260" s="28">
        <v>604.30642</v>
      </c>
      <c r="AR260" s="29">
        <v>12</v>
      </c>
      <c r="AS260" s="29">
        <v>63</v>
      </c>
      <c r="AT260" s="29">
        <v>5789</v>
      </c>
      <c r="AU260" s="29">
        <v>351595</v>
      </c>
      <c r="AV260" s="29">
        <v>7.33</v>
      </c>
      <c r="AW260" s="29">
        <v>25776.87</v>
      </c>
    </row>
    <row r="261" spans="1:49" s="30" customFormat="1" x14ac:dyDescent="0.35">
      <c r="A261" s="12">
        <v>2014</v>
      </c>
      <c r="B261" s="12" t="s">
        <v>314</v>
      </c>
      <c r="C261" s="13" t="s">
        <v>315</v>
      </c>
      <c r="D261" s="14" t="s">
        <v>361</v>
      </c>
      <c r="E261" s="15">
        <v>49487.937949615691</v>
      </c>
      <c r="F261" s="15">
        <v>323879.59999999998</v>
      </c>
      <c r="G261" s="12">
        <v>6.6</v>
      </c>
      <c r="H261" s="16">
        <v>6544617</v>
      </c>
      <c r="I261" s="17">
        <f t="shared" si="4"/>
        <v>1</v>
      </c>
      <c r="J261" s="17">
        <v>0</v>
      </c>
      <c r="K261" s="17">
        <v>45.67</v>
      </c>
      <c r="L261" s="17">
        <v>3.117</v>
      </c>
      <c r="M261" s="17">
        <v>4.37</v>
      </c>
      <c r="N261" s="17">
        <v>46.16</v>
      </c>
      <c r="O261" s="17">
        <v>0</v>
      </c>
      <c r="P261" s="18">
        <v>4284</v>
      </c>
      <c r="Q261" s="18">
        <v>1272</v>
      </c>
      <c r="R261" s="17">
        <v>41405218</v>
      </c>
      <c r="S261" s="17">
        <v>81064</v>
      </c>
      <c r="T261" s="17">
        <v>21691</v>
      </c>
      <c r="U261" s="18">
        <v>1.92</v>
      </c>
      <c r="V261" s="18">
        <v>2.4500000000000002</v>
      </c>
      <c r="W261" s="18">
        <v>17.89</v>
      </c>
      <c r="X261" s="18">
        <v>4.55</v>
      </c>
      <c r="Y261" s="18">
        <v>0.72</v>
      </c>
      <c r="Z261" s="21">
        <v>35493536</v>
      </c>
      <c r="AA261" s="21">
        <v>698642</v>
      </c>
      <c r="AB261" s="21">
        <v>93554700</v>
      </c>
      <c r="AC261" s="21">
        <v>27670006</v>
      </c>
      <c r="AD261" s="21">
        <v>0</v>
      </c>
      <c r="AE261" s="21">
        <v>140</v>
      </c>
      <c r="AF261" s="22">
        <v>3</v>
      </c>
      <c r="AG261" s="22">
        <v>90</v>
      </c>
      <c r="AH261" s="23">
        <v>2756932</v>
      </c>
      <c r="AI261" s="23">
        <v>1285.7967000000001</v>
      </c>
      <c r="AJ261" s="24">
        <v>10.324878999999999</v>
      </c>
      <c r="AK261" s="25">
        <v>132.75694999999999</v>
      </c>
      <c r="AL261" s="26">
        <v>2</v>
      </c>
      <c r="AM261" s="26">
        <v>88</v>
      </c>
      <c r="AN261" s="26">
        <v>471794</v>
      </c>
      <c r="AO261" s="26">
        <v>5916.6624000000002</v>
      </c>
      <c r="AP261" s="27">
        <v>10.379212000000001</v>
      </c>
      <c r="AQ261" s="28">
        <v>614.10296000000005</v>
      </c>
      <c r="AR261" s="29">
        <v>2</v>
      </c>
      <c r="AS261" s="29">
        <v>84</v>
      </c>
      <c r="AT261" s="29">
        <v>1271</v>
      </c>
      <c r="AU261" s="29">
        <v>1585527.8</v>
      </c>
      <c r="AV261" s="29">
        <v>6.4042820999999996</v>
      </c>
      <c r="AW261" s="29">
        <v>101541.67</v>
      </c>
    </row>
    <row r="262" spans="1:49" s="30" customFormat="1" x14ac:dyDescent="0.35">
      <c r="A262" s="12">
        <v>2012</v>
      </c>
      <c r="B262" s="12" t="s">
        <v>310</v>
      </c>
      <c r="C262" s="13" t="s">
        <v>311</v>
      </c>
      <c r="D262" s="14" t="s">
        <v>362</v>
      </c>
      <c r="E262" s="15">
        <v>49530.011443665069</v>
      </c>
      <c r="F262" s="15">
        <v>323876.2</v>
      </c>
      <c r="G262" s="12">
        <v>8.3000000000000007</v>
      </c>
      <c r="H262" s="16">
        <v>6538989</v>
      </c>
      <c r="I262" s="17">
        <f t="shared" si="4"/>
        <v>1</v>
      </c>
      <c r="J262" s="17">
        <v>0</v>
      </c>
      <c r="K262" s="17">
        <v>45.77</v>
      </c>
      <c r="L262" s="17">
        <v>3.58</v>
      </c>
      <c r="M262" s="17">
        <v>2.75</v>
      </c>
      <c r="N262" s="17">
        <v>54.99</v>
      </c>
      <c r="O262" s="17">
        <v>0</v>
      </c>
      <c r="P262" s="18">
        <v>4832</v>
      </c>
      <c r="Q262" s="18">
        <v>1141</v>
      </c>
      <c r="R262" s="17">
        <v>99773102</v>
      </c>
      <c r="S262" s="17">
        <v>259601</v>
      </c>
      <c r="T262" s="17">
        <v>107337</v>
      </c>
      <c r="U262" s="18" t="s">
        <v>62</v>
      </c>
      <c r="V262" s="18" t="s">
        <v>62</v>
      </c>
      <c r="W262" s="18" t="s">
        <v>62</v>
      </c>
      <c r="X262" s="18" t="s">
        <v>62</v>
      </c>
      <c r="Y262" s="18" t="s">
        <v>62</v>
      </c>
      <c r="Z262" s="21">
        <v>93173864</v>
      </c>
      <c r="AA262" s="21">
        <v>2478722</v>
      </c>
      <c r="AB262" s="21">
        <v>226471182</v>
      </c>
      <c r="AC262" s="21">
        <v>0</v>
      </c>
      <c r="AD262" s="21">
        <v>0</v>
      </c>
      <c r="AE262" s="21">
        <v>39736</v>
      </c>
      <c r="AF262" s="22">
        <v>5</v>
      </c>
      <c r="AG262" s="22">
        <v>64</v>
      </c>
      <c r="AH262" s="23">
        <v>2755595</v>
      </c>
      <c r="AI262" s="23">
        <v>996.86644000000001</v>
      </c>
      <c r="AJ262" s="24">
        <v>10.526453999999999</v>
      </c>
      <c r="AK262" s="25">
        <v>104.93469</v>
      </c>
      <c r="AL262" s="26">
        <v>5</v>
      </c>
      <c r="AM262" s="26">
        <v>62</v>
      </c>
      <c r="AN262" s="26">
        <v>344453</v>
      </c>
      <c r="AO262" s="26">
        <v>5811.6463000000003</v>
      </c>
      <c r="AP262" s="27">
        <v>9.1406750999999993</v>
      </c>
      <c r="AQ262" s="28">
        <v>531.22370999999998</v>
      </c>
      <c r="AR262" s="29">
        <v>6</v>
      </c>
      <c r="AS262" s="29">
        <v>56</v>
      </c>
      <c r="AT262" s="29">
        <v>18525</v>
      </c>
      <c r="AU262" s="29">
        <v>216678.12</v>
      </c>
      <c r="AV262" s="29">
        <v>6.3384356000000004</v>
      </c>
      <c r="AW262" s="29">
        <v>13734.003000000001</v>
      </c>
    </row>
    <row r="263" spans="1:49" s="30" customFormat="1" x14ac:dyDescent="0.35">
      <c r="A263" s="12">
        <v>2020</v>
      </c>
      <c r="B263" s="12" t="s">
        <v>351</v>
      </c>
      <c r="C263" s="13" t="s">
        <v>352</v>
      </c>
      <c r="D263" s="14" t="s">
        <v>363</v>
      </c>
      <c r="E263" s="15">
        <v>55365.508384040768</v>
      </c>
      <c r="F263" s="15">
        <v>322972.7</v>
      </c>
      <c r="G263" s="12" t="s">
        <v>62</v>
      </c>
      <c r="H263" s="16">
        <v>5833464</v>
      </c>
      <c r="I263" s="17">
        <f t="shared" si="4"/>
        <v>1</v>
      </c>
      <c r="J263" s="17">
        <v>0</v>
      </c>
      <c r="K263" s="17">
        <v>36.130000000000003</v>
      </c>
      <c r="L263" s="17">
        <v>1.891</v>
      </c>
      <c r="M263" s="17">
        <v>2.0299999999999998</v>
      </c>
      <c r="N263" s="17">
        <v>33.270000000000003</v>
      </c>
      <c r="O263" s="17">
        <v>0</v>
      </c>
      <c r="P263" s="18">
        <v>7186</v>
      </c>
      <c r="Q263" s="18">
        <v>605</v>
      </c>
      <c r="R263" s="17">
        <v>33173222</v>
      </c>
      <c r="S263" s="17">
        <v>14160</v>
      </c>
      <c r="T263" s="17">
        <v>21303</v>
      </c>
      <c r="U263" s="18" t="s">
        <v>62</v>
      </c>
      <c r="V263" s="18" t="s">
        <v>62</v>
      </c>
      <c r="W263" s="18">
        <v>9.1199999999999992</v>
      </c>
      <c r="X263" s="18" t="s">
        <v>62</v>
      </c>
      <c r="Y263" s="18">
        <v>0.62</v>
      </c>
      <c r="Z263" s="21">
        <v>26673724</v>
      </c>
      <c r="AA263" s="21">
        <v>482682</v>
      </c>
      <c r="AB263" s="21">
        <v>320593422</v>
      </c>
      <c r="AC263" s="21">
        <v>0</v>
      </c>
      <c r="AD263" s="21">
        <v>0</v>
      </c>
      <c r="AE263" s="21">
        <v>0</v>
      </c>
      <c r="AF263" s="22">
        <v>1</v>
      </c>
      <c r="AG263" s="22">
        <v>1</v>
      </c>
      <c r="AH263" s="23">
        <v>2742424</v>
      </c>
      <c r="AI263" s="23">
        <v>694.23783000000003</v>
      </c>
      <c r="AJ263" s="24">
        <v>14.320461</v>
      </c>
      <c r="AK263" s="25">
        <v>99.418059999999997</v>
      </c>
      <c r="AL263" s="26">
        <v>12</v>
      </c>
      <c r="AM263" s="26">
        <v>66</v>
      </c>
      <c r="AN263" s="26">
        <v>360316</v>
      </c>
      <c r="AO263" s="26">
        <v>5189.0273999999999</v>
      </c>
      <c r="AP263" s="27">
        <v>10.754602999999999</v>
      </c>
      <c r="AQ263" s="28">
        <v>558.05929000000003</v>
      </c>
      <c r="AR263" s="29">
        <v>12</v>
      </c>
      <c r="AS263" s="29">
        <v>49</v>
      </c>
      <c r="AT263" s="29">
        <v>5621</v>
      </c>
      <c r="AU263" s="29">
        <v>328594.99</v>
      </c>
      <c r="AV263" s="29">
        <v>7.2894230999999996</v>
      </c>
      <c r="AW263" s="29">
        <v>23952.679</v>
      </c>
    </row>
    <row r="264" spans="1:49" s="30" customFormat="1" x14ac:dyDescent="0.35">
      <c r="A264" s="17">
        <v>2007</v>
      </c>
      <c r="B264" s="32" t="s">
        <v>310</v>
      </c>
      <c r="C264" s="13" t="s">
        <v>311</v>
      </c>
      <c r="D264" s="14" t="s">
        <v>364</v>
      </c>
      <c r="E264" s="15">
        <v>50577.113075602399</v>
      </c>
      <c r="F264" s="15">
        <v>322661.7</v>
      </c>
      <c r="G264" s="17">
        <v>4.5999999999999996</v>
      </c>
      <c r="H264" s="16">
        <v>6379599</v>
      </c>
      <c r="I264" s="17">
        <f t="shared" si="4"/>
        <v>1</v>
      </c>
      <c r="J264" s="17">
        <v>0</v>
      </c>
      <c r="K264" s="17" t="s">
        <v>62</v>
      </c>
      <c r="L264" s="17">
        <v>2.286</v>
      </c>
      <c r="M264" s="17">
        <v>6.97</v>
      </c>
      <c r="N264" s="17">
        <v>32.78</v>
      </c>
      <c r="O264" s="17">
        <v>0</v>
      </c>
      <c r="P264" s="18">
        <v>5459</v>
      </c>
      <c r="Q264" s="18">
        <v>1106</v>
      </c>
      <c r="R264" s="17">
        <v>123288064</v>
      </c>
      <c r="S264" s="17">
        <v>661894</v>
      </c>
      <c r="T264" s="17">
        <v>194872</v>
      </c>
      <c r="U264" s="18">
        <v>1.78</v>
      </c>
      <c r="V264" s="18" t="s">
        <v>62</v>
      </c>
      <c r="W264" s="18" t="s">
        <v>62</v>
      </c>
      <c r="X264" s="18">
        <v>7.37</v>
      </c>
      <c r="Y264" s="18"/>
      <c r="Z264" s="21">
        <v>121249862</v>
      </c>
      <c r="AA264" s="21">
        <v>587798</v>
      </c>
      <c r="AB264" s="21">
        <v>71285348</v>
      </c>
      <c r="AC264" s="21">
        <v>0</v>
      </c>
      <c r="AD264" s="21">
        <v>0</v>
      </c>
      <c r="AE264" s="21">
        <v>50716.29</v>
      </c>
      <c r="AF264" s="23">
        <v>5</v>
      </c>
      <c r="AG264" s="23">
        <v>118</v>
      </c>
      <c r="AH264" s="23">
        <v>2727752</v>
      </c>
      <c r="AI264" s="23">
        <v>1058</v>
      </c>
      <c r="AJ264" s="24">
        <v>8.2614740257455601</v>
      </c>
      <c r="AK264" s="25">
        <v>87.44</v>
      </c>
      <c r="AL264" s="26">
        <v>5</v>
      </c>
      <c r="AM264" s="26">
        <v>116</v>
      </c>
      <c r="AN264" s="26">
        <v>336379</v>
      </c>
      <c r="AO264" s="26">
        <v>6136</v>
      </c>
      <c r="AP264" s="27">
        <v>7.2910477039358597</v>
      </c>
      <c r="AQ264" s="28">
        <v>447.37</v>
      </c>
      <c r="AR264" s="29">
        <v>6</v>
      </c>
      <c r="AS264" s="29">
        <v>88</v>
      </c>
      <c r="AT264" s="29">
        <v>19684</v>
      </c>
      <c r="AU264" s="29">
        <v>211625</v>
      </c>
      <c r="AV264" s="29">
        <v>4.8906339969171198</v>
      </c>
      <c r="AW264" s="29">
        <v>10349.82</v>
      </c>
    </row>
    <row r="265" spans="1:49" s="30" customFormat="1" x14ac:dyDescent="0.35">
      <c r="A265" s="17">
        <v>2008</v>
      </c>
      <c r="B265" s="32" t="s">
        <v>310</v>
      </c>
      <c r="C265" s="13" t="s">
        <v>311</v>
      </c>
      <c r="D265" s="14" t="s">
        <v>365</v>
      </c>
      <c r="E265" s="15">
        <v>50178.059851145699</v>
      </c>
      <c r="F265" s="15">
        <v>322384.3</v>
      </c>
      <c r="G265" s="17">
        <v>5.9</v>
      </c>
      <c r="H265" s="16">
        <v>6424806</v>
      </c>
      <c r="I265" s="17">
        <f t="shared" si="4"/>
        <v>1</v>
      </c>
      <c r="J265" s="17">
        <v>0</v>
      </c>
      <c r="K265" s="17">
        <v>40.69</v>
      </c>
      <c r="L265" s="17">
        <v>2.9830000000000001</v>
      </c>
      <c r="M265" s="17">
        <v>8.86</v>
      </c>
      <c r="N265" s="17">
        <v>45.88</v>
      </c>
      <c r="O265" s="17">
        <v>0</v>
      </c>
      <c r="P265" s="18">
        <v>6038</v>
      </c>
      <c r="Q265" s="18">
        <v>824</v>
      </c>
      <c r="R265" s="17">
        <v>124660268</v>
      </c>
      <c r="S265" s="17">
        <v>554815</v>
      </c>
      <c r="T265" s="17">
        <v>190611</v>
      </c>
      <c r="U265" s="18">
        <v>2.15</v>
      </c>
      <c r="V265" s="18" t="s">
        <v>62</v>
      </c>
      <c r="W265" s="18" t="s">
        <v>62</v>
      </c>
      <c r="X265" s="18">
        <v>9.48</v>
      </c>
      <c r="Y265" s="18"/>
      <c r="Z265" s="21">
        <v>122090074</v>
      </c>
      <c r="AA265" s="21">
        <v>643074</v>
      </c>
      <c r="AB265" s="21">
        <v>63278382</v>
      </c>
      <c r="AC265" s="21">
        <v>0</v>
      </c>
      <c r="AD265" s="21">
        <v>0</v>
      </c>
      <c r="AE265" s="21">
        <v>38510.26</v>
      </c>
      <c r="AF265" s="23">
        <v>5</v>
      </c>
      <c r="AG265" s="23">
        <v>118</v>
      </c>
      <c r="AH265" s="23">
        <v>2733128</v>
      </c>
      <c r="AI265" s="23">
        <v>1036</v>
      </c>
      <c r="AJ265" s="24">
        <v>8.8740112649020055</v>
      </c>
      <c r="AK265" s="25">
        <v>91.94</v>
      </c>
      <c r="AL265" s="26">
        <v>5</v>
      </c>
      <c r="AM265" s="26">
        <v>117</v>
      </c>
      <c r="AN265" s="26">
        <v>341154</v>
      </c>
      <c r="AO265" s="26">
        <v>6002</v>
      </c>
      <c r="AP265" s="27">
        <v>7.8168485090616757</v>
      </c>
      <c r="AQ265" s="28">
        <v>469.14</v>
      </c>
      <c r="AR265" s="29">
        <v>6</v>
      </c>
      <c r="AS265" s="29">
        <v>90</v>
      </c>
      <c r="AT265" s="29">
        <v>18099</v>
      </c>
      <c r="AU265" s="29">
        <v>222900</v>
      </c>
      <c r="AV265" s="29">
        <v>5.4612397254532627</v>
      </c>
      <c r="AW265" s="29">
        <v>12173.09</v>
      </c>
    </row>
    <row r="266" spans="1:49" s="30" customFormat="1" x14ac:dyDescent="0.35">
      <c r="A266" s="12">
        <v>2017</v>
      </c>
      <c r="B266" s="12" t="s">
        <v>351</v>
      </c>
      <c r="C266" s="13" t="s">
        <v>352</v>
      </c>
      <c r="D266" s="14" t="s">
        <v>366</v>
      </c>
      <c r="E266" s="15">
        <v>55563.37513962618</v>
      </c>
      <c r="F266" s="15">
        <v>321886.8</v>
      </c>
      <c r="G266" s="12">
        <v>3.3</v>
      </c>
      <c r="H266" s="16">
        <v>5793147</v>
      </c>
      <c r="I266" s="17">
        <f t="shared" si="4"/>
        <v>1</v>
      </c>
      <c r="J266" s="17">
        <v>0</v>
      </c>
      <c r="K266" s="17">
        <v>39.08</v>
      </c>
      <c r="L266" s="17">
        <v>2.23</v>
      </c>
      <c r="M266" s="17">
        <v>2.99</v>
      </c>
      <c r="N266" s="17">
        <v>38.799999999999997</v>
      </c>
      <c r="O266" s="17">
        <v>0</v>
      </c>
      <c r="P266" s="18">
        <v>7096</v>
      </c>
      <c r="Q266" s="18">
        <v>466</v>
      </c>
      <c r="R266" s="17">
        <v>42893743</v>
      </c>
      <c r="S266" s="17">
        <v>24599</v>
      </c>
      <c r="T266" s="17">
        <v>28196</v>
      </c>
      <c r="U266" s="18">
        <v>2.17</v>
      </c>
      <c r="V266" s="18">
        <v>2.2200000000000002</v>
      </c>
      <c r="W266" s="18">
        <v>12.68</v>
      </c>
      <c r="X266" s="18">
        <v>3.2</v>
      </c>
      <c r="Y266" s="18">
        <v>0.71</v>
      </c>
      <c r="Z266" s="21">
        <v>42139592</v>
      </c>
      <c r="AA266" s="21">
        <v>629948</v>
      </c>
      <c r="AB266" s="21">
        <v>209785614</v>
      </c>
      <c r="AC266" s="21">
        <v>9648979</v>
      </c>
      <c r="AD266" s="21">
        <v>0</v>
      </c>
      <c r="AE266" s="21">
        <v>0</v>
      </c>
      <c r="AF266" s="22">
        <v>12</v>
      </c>
      <c r="AG266" s="22">
        <v>85</v>
      </c>
      <c r="AH266" s="23">
        <v>2681341</v>
      </c>
      <c r="AI266" s="23">
        <v>659.90468999999996</v>
      </c>
      <c r="AJ266" s="24">
        <v>14.345359999999999</v>
      </c>
      <c r="AK266" s="25">
        <v>94.665700999999999</v>
      </c>
      <c r="AL266" s="26">
        <v>12</v>
      </c>
      <c r="AM266" s="26">
        <v>85</v>
      </c>
      <c r="AN266" s="26">
        <v>351707</v>
      </c>
      <c r="AO266" s="26">
        <v>5601.5203000000001</v>
      </c>
      <c r="AP266" s="27">
        <v>10.874413000000001</v>
      </c>
      <c r="AQ266" s="28">
        <v>609.13243999999997</v>
      </c>
      <c r="AR266" s="29">
        <v>12</v>
      </c>
      <c r="AS266" s="29">
        <v>62</v>
      </c>
      <c r="AT266" s="29">
        <v>5666</v>
      </c>
      <c r="AU266" s="29">
        <v>355992.34</v>
      </c>
      <c r="AV266" s="29">
        <v>7.4924616999999998</v>
      </c>
      <c r="AW266" s="29">
        <v>26672.589</v>
      </c>
    </row>
    <row r="267" spans="1:49" s="30" customFormat="1" x14ac:dyDescent="0.35">
      <c r="A267" s="12">
        <v>2010</v>
      </c>
      <c r="B267" s="12" t="s">
        <v>310</v>
      </c>
      <c r="C267" s="13" t="s">
        <v>311</v>
      </c>
      <c r="D267" s="14" t="s">
        <v>367</v>
      </c>
      <c r="E267" s="15">
        <v>49415.15787170743</v>
      </c>
      <c r="F267" s="15">
        <v>320731.8</v>
      </c>
      <c r="G267" s="12">
        <v>10.4</v>
      </c>
      <c r="H267" s="16">
        <v>6490555</v>
      </c>
      <c r="I267" s="17">
        <f t="shared" si="4"/>
        <v>1</v>
      </c>
      <c r="J267" s="17">
        <v>0</v>
      </c>
      <c r="K267" s="17">
        <v>44.27</v>
      </c>
      <c r="L267" s="17">
        <v>2.7050000000000001</v>
      </c>
      <c r="M267" s="17">
        <v>4.37</v>
      </c>
      <c r="N267" s="17">
        <v>49.29</v>
      </c>
      <c r="O267" s="17">
        <v>0</v>
      </c>
      <c r="P267" s="18">
        <v>5779</v>
      </c>
      <c r="Q267" s="18">
        <v>1171</v>
      </c>
      <c r="R267" s="17">
        <v>116282506</v>
      </c>
      <c r="S267" s="17">
        <v>384961</v>
      </c>
      <c r="T267" s="17">
        <v>120437</v>
      </c>
      <c r="U267" s="18">
        <v>2.2799999999999998</v>
      </c>
      <c r="V267" s="18" t="s">
        <v>62</v>
      </c>
      <c r="W267" s="18" t="s">
        <v>62</v>
      </c>
      <c r="X267" s="18">
        <v>4.87</v>
      </c>
      <c r="Y267" s="18"/>
      <c r="Z267" s="21">
        <v>112440262</v>
      </c>
      <c r="AA267" s="21">
        <v>552818</v>
      </c>
      <c r="AB267" s="21">
        <v>111625950</v>
      </c>
      <c r="AC267" s="21">
        <v>0</v>
      </c>
      <c r="AD267" s="21">
        <v>0</v>
      </c>
      <c r="AE267" s="21">
        <v>34614.300000000003</v>
      </c>
      <c r="AF267" s="22">
        <v>5</v>
      </c>
      <c r="AG267" s="22">
        <v>118</v>
      </c>
      <c r="AH267" s="23">
        <v>2742789</v>
      </c>
      <c r="AI267" s="23">
        <v>1065</v>
      </c>
      <c r="AJ267" s="24">
        <v>9.56</v>
      </c>
      <c r="AK267" s="31">
        <v>101.79</v>
      </c>
      <c r="AL267" s="26">
        <v>5</v>
      </c>
      <c r="AM267" s="26">
        <v>117</v>
      </c>
      <c r="AN267" s="26">
        <v>341727</v>
      </c>
      <c r="AO267" s="26">
        <v>5942</v>
      </c>
      <c r="AP267" s="27">
        <v>8.3800000000000008</v>
      </c>
      <c r="AQ267" s="28">
        <v>497.66</v>
      </c>
      <c r="AR267" s="29">
        <v>6</v>
      </c>
      <c r="AS267" s="29">
        <v>92</v>
      </c>
      <c r="AT267" s="29">
        <v>18796</v>
      </c>
      <c r="AU267" s="29">
        <v>206390</v>
      </c>
      <c r="AV267" s="29">
        <v>5.87</v>
      </c>
      <c r="AW267" s="29">
        <v>12123.46</v>
      </c>
    </row>
    <row r="268" spans="1:49" s="30" customFormat="1" x14ac:dyDescent="0.35">
      <c r="A268" s="12">
        <v>2011</v>
      </c>
      <c r="B268" s="12" t="s">
        <v>310</v>
      </c>
      <c r="C268" s="13" t="s">
        <v>311</v>
      </c>
      <c r="D268" s="14" t="s">
        <v>368</v>
      </c>
      <c r="E268" s="15">
        <v>49335.655376117225</v>
      </c>
      <c r="F268" s="15">
        <v>321532.79999999999</v>
      </c>
      <c r="G268" s="12">
        <v>9.1</v>
      </c>
      <c r="H268" s="16">
        <v>6517250</v>
      </c>
      <c r="I268" s="17">
        <f t="shared" si="4"/>
        <v>1</v>
      </c>
      <c r="J268" s="17">
        <v>0</v>
      </c>
      <c r="K268" s="17">
        <v>45.02</v>
      </c>
      <c r="L268" s="17">
        <v>3.4670000000000001</v>
      </c>
      <c r="M268" s="17">
        <v>4</v>
      </c>
      <c r="N268" s="17">
        <v>55.64</v>
      </c>
      <c r="O268" s="17">
        <v>0</v>
      </c>
      <c r="P268" s="18">
        <v>5494</v>
      </c>
      <c r="Q268" s="18">
        <v>1027</v>
      </c>
      <c r="R268" s="17">
        <v>109608059</v>
      </c>
      <c r="S268" s="17">
        <v>346798</v>
      </c>
      <c r="T268" s="17">
        <v>119803</v>
      </c>
      <c r="U268" s="18" t="s">
        <v>62</v>
      </c>
      <c r="V268" s="18" t="s">
        <v>62</v>
      </c>
      <c r="W268" s="18" t="s">
        <v>62</v>
      </c>
      <c r="X268" s="18" t="s">
        <v>62</v>
      </c>
      <c r="Y268" s="18" t="s">
        <v>62</v>
      </c>
      <c r="Z268" s="21">
        <v>105179496</v>
      </c>
      <c r="AA268" s="21">
        <v>3482912.4</v>
      </c>
      <c r="AB268" s="21">
        <v>161515530</v>
      </c>
      <c r="AC268" s="21">
        <v>0</v>
      </c>
      <c r="AD268" s="21">
        <v>0</v>
      </c>
      <c r="AE268" s="21">
        <v>35136.879999999997</v>
      </c>
      <c r="AF268" s="22">
        <v>5</v>
      </c>
      <c r="AG268" s="22">
        <v>118</v>
      </c>
      <c r="AH268" s="23">
        <v>2744879</v>
      </c>
      <c r="AI268" s="23">
        <v>1030</v>
      </c>
      <c r="AJ268" s="24">
        <v>10.06</v>
      </c>
      <c r="AK268" s="25">
        <v>103.54</v>
      </c>
      <c r="AL268" s="26">
        <v>5</v>
      </c>
      <c r="AM268" s="26">
        <v>117</v>
      </c>
      <c r="AN268" s="26">
        <v>343626</v>
      </c>
      <c r="AO268" s="26">
        <v>5847</v>
      </c>
      <c r="AP268" s="27">
        <v>8.77</v>
      </c>
      <c r="AQ268" s="28">
        <v>513.04</v>
      </c>
      <c r="AR268" s="29">
        <v>6</v>
      </c>
      <c r="AS268" s="29">
        <v>91</v>
      </c>
      <c r="AT268" s="29">
        <v>17891</v>
      </c>
      <c r="AU268" s="29">
        <v>222524</v>
      </c>
      <c r="AV268" s="29">
        <v>6.17</v>
      </c>
      <c r="AW268" s="29">
        <v>13720.82</v>
      </c>
    </row>
    <row r="269" spans="1:49" s="30" customFormat="1" x14ac:dyDescent="0.35">
      <c r="A269" s="12">
        <v>2012</v>
      </c>
      <c r="B269" s="12" t="s">
        <v>318</v>
      </c>
      <c r="C269" s="13" t="s">
        <v>319</v>
      </c>
      <c r="D269" s="14" t="s">
        <v>369</v>
      </c>
      <c r="E269" s="15">
        <v>59703.189214318918</v>
      </c>
      <c r="F269" s="15">
        <v>321053.90000000002</v>
      </c>
      <c r="G269" s="12">
        <v>5.6</v>
      </c>
      <c r="H269" s="16">
        <v>5377500</v>
      </c>
      <c r="I269" s="17">
        <f t="shared" si="4"/>
        <v>0</v>
      </c>
      <c r="J269" s="17">
        <v>0</v>
      </c>
      <c r="K269" s="17">
        <v>45.77</v>
      </c>
      <c r="L269" s="17">
        <v>3.58</v>
      </c>
      <c r="M269" s="17">
        <v>2.75</v>
      </c>
      <c r="N269" s="17">
        <v>54.99</v>
      </c>
      <c r="O269" s="17">
        <v>0</v>
      </c>
      <c r="P269" s="18">
        <v>7387</v>
      </c>
      <c r="Q269" s="18">
        <v>637</v>
      </c>
      <c r="R269" s="17">
        <v>28493816</v>
      </c>
      <c r="S269" s="17">
        <v>33235</v>
      </c>
      <c r="T269" s="17">
        <v>35837</v>
      </c>
      <c r="U269" s="18">
        <v>2.3199999999999998</v>
      </c>
      <c r="V269" s="18">
        <v>1.98</v>
      </c>
      <c r="W269" s="18" t="s">
        <v>62</v>
      </c>
      <c r="X269" s="18">
        <v>3.71</v>
      </c>
      <c r="Y269" s="18" t="s">
        <v>62</v>
      </c>
      <c r="Z269" s="21">
        <v>27408136</v>
      </c>
      <c r="AA269" s="21">
        <v>124436</v>
      </c>
      <c r="AB269" s="21">
        <v>117450670</v>
      </c>
      <c r="AC269" s="21">
        <v>11943790</v>
      </c>
      <c r="AD269" s="21">
        <v>0</v>
      </c>
      <c r="AE269" s="21">
        <v>0</v>
      </c>
      <c r="AF269" s="22">
        <v>5</v>
      </c>
      <c r="AG269" s="22">
        <v>114</v>
      </c>
      <c r="AH269" s="23">
        <v>2317336</v>
      </c>
      <c r="AI269" s="23">
        <v>793.28270999999995</v>
      </c>
      <c r="AJ269" s="24">
        <v>11.353277</v>
      </c>
      <c r="AK269" s="25">
        <v>90.063586999999998</v>
      </c>
      <c r="AL269" s="26">
        <v>5</v>
      </c>
      <c r="AM269" s="26">
        <v>110</v>
      </c>
      <c r="AN269" s="26">
        <v>278466</v>
      </c>
      <c r="AO269" s="26">
        <v>6732.0618000000004</v>
      </c>
      <c r="AP269" s="27">
        <v>8.8402236999999992</v>
      </c>
      <c r="AQ269" s="28">
        <v>595.12932999999998</v>
      </c>
      <c r="AR269" s="29">
        <v>4</v>
      </c>
      <c r="AS269" s="29">
        <v>91</v>
      </c>
      <c r="AT269" s="29">
        <v>11010</v>
      </c>
      <c r="AU269" s="29">
        <v>177231.24</v>
      </c>
      <c r="AV269" s="29">
        <v>6.5365804000000001</v>
      </c>
      <c r="AW269" s="29">
        <v>11584.861999999999</v>
      </c>
    </row>
    <row r="270" spans="1:49" s="30" customFormat="1" x14ac:dyDescent="0.35">
      <c r="A270" s="12">
        <v>2019</v>
      </c>
      <c r="B270" s="12" t="s">
        <v>370</v>
      </c>
      <c r="C270" s="13" t="s">
        <v>371</v>
      </c>
      <c r="D270" s="14" t="s">
        <v>372</v>
      </c>
      <c r="E270" s="15">
        <v>52256.673954376492</v>
      </c>
      <c r="F270" s="15">
        <v>320880.8</v>
      </c>
      <c r="G270" s="12" t="s">
        <v>62</v>
      </c>
      <c r="H270" s="16">
        <v>6140475</v>
      </c>
      <c r="I270" s="17">
        <f t="shared" si="4"/>
        <v>0</v>
      </c>
      <c r="J270" s="17">
        <v>3</v>
      </c>
      <c r="K270" s="17">
        <v>38.520000000000003</v>
      </c>
      <c r="L270" s="17">
        <v>2.4489999999999998</v>
      </c>
      <c r="M270" s="17">
        <v>2.56</v>
      </c>
      <c r="N270" s="17">
        <v>35.590000000000003</v>
      </c>
      <c r="O270" s="17">
        <v>0</v>
      </c>
      <c r="P270" s="18">
        <v>5182</v>
      </c>
      <c r="Q270" s="18">
        <v>1339</v>
      </c>
      <c r="R270" s="17">
        <v>57515520</v>
      </c>
      <c r="S270" s="17">
        <v>81149</v>
      </c>
      <c r="T270" s="17">
        <v>42223</v>
      </c>
      <c r="U270" s="18" t="s">
        <v>62</v>
      </c>
      <c r="V270" s="18" t="s">
        <v>62</v>
      </c>
      <c r="W270" s="18" t="s">
        <v>62</v>
      </c>
      <c r="X270" s="18" t="s">
        <v>62</v>
      </c>
      <c r="Y270" s="18" t="s">
        <v>62</v>
      </c>
      <c r="Z270" s="21">
        <v>65326652</v>
      </c>
      <c r="AA270" s="21">
        <v>486478</v>
      </c>
      <c r="AB270" s="21">
        <v>124283810</v>
      </c>
      <c r="AC270" s="21">
        <v>9189863</v>
      </c>
      <c r="AD270" s="21">
        <v>0</v>
      </c>
      <c r="AE270" s="21">
        <v>0</v>
      </c>
      <c r="AF270" s="22">
        <v>4</v>
      </c>
      <c r="AG270" s="22">
        <v>126</v>
      </c>
      <c r="AH270" s="23">
        <v>2811863</v>
      </c>
      <c r="AI270" s="23">
        <v>1058</v>
      </c>
      <c r="AJ270" s="24">
        <v>11.14</v>
      </c>
      <c r="AK270" s="25">
        <v>117.82</v>
      </c>
      <c r="AL270" s="26">
        <v>4</v>
      </c>
      <c r="AM270" s="26">
        <v>125</v>
      </c>
      <c r="AN270" s="26">
        <v>384787</v>
      </c>
      <c r="AO270" s="26">
        <v>6526</v>
      </c>
      <c r="AP270" s="27">
        <v>9.07</v>
      </c>
      <c r="AQ270" s="28">
        <v>592.07000000000005</v>
      </c>
      <c r="AR270" s="29">
        <v>4</v>
      </c>
      <c r="AS270" s="29">
        <v>90</v>
      </c>
      <c r="AT270" s="29">
        <v>10096</v>
      </c>
      <c r="AU270" s="29">
        <v>107383.44</v>
      </c>
      <c r="AV270" s="29">
        <v>7.1086814</v>
      </c>
      <c r="AW270" s="29">
        <v>7633.5463</v>
      </c>
    </row>
    <row r="271" spans="1:49" s="30" customFormat="1" x14ac:dyDescent="0.35">
      <c r="A271" s="12">
        <v>2016</v>
      </c>
      <c r="B271" s="12" t="s">
        <v>351</v>
      </c>
      <c r="C271" s="13" t="s">
        <v>352</v>
      </c>
      <c r="D271" s="14" t="s">
        <v>373</v>
      </c>
      <c r="E271" s="15">
        <v>55283.619356659634</v>
      </c>
      <c r="F271" s="15">
        <v>319272.3</v>
      </c>
      <c r="G271" s="12">
        <v>4</v>
      </c>
      <c r="H271" s="16">
        <v>5775170</v>
      </c>
      <c r="I271" s="17">
        <f t="shared" si="4"/>
        <v>1</v>
      </c>
      <c r="J271" s="17">
        <v>0</v>
      </c>
      <c r="K271" s="17">
        <v>40.39</v>
      </c>
      <c r="L271" s="17">
        <v>1.702</v>
      </c>
      <c r="M271" s="17">
        <v>2.52</v>
      </c>
      <c r="N271" s="17">
        <v>42.43</v>
      </c>
      <c r="O271" s="17">
        <v>0</v>
      </c>
      <c r="P271" s="18">
        <v>6850</v>
      </c>
      <c r="Q271" s="18">
        <v>642</v>
      </c>
      <c r="R271" s="17">
        <v>40913887</v>
      </c>
      <c r="S271" s="17">
        <v>28005</v>
      </c>
      <c r="T271" s="17">
        <v>28172</v>
      </c>
      <c r="U271" s="18" t="s">
        <v>62</v>
      </c>
      <c r="V271" s="18" t="s">
        <v>62</v>
      </c>
      <c r="W271" s="18" t="s">
        <v>62</v>
      </c>
      <c r="X271" s="18">
        <v>2.77</v>
      </c>
      <c r="Y271" s="18">
        <v>0.71</v>
      </c>
      <c r="Z271" s="21">
        <v>38268622</v>
      </c>
      <c r="AA271" s="21">
        <v>585422</v>
      </c>
      <c r="AB271" s="21">
        <v>229614262</v>
      </c>
      <c r="AC271" s="21">
        <v>10151394</v>
      </c>
      <c r="AD271" s="21">
        <v>0</v>
      </c>
      <c r="AE271" s="21">
        <v>0</v>
      </c>
      <c r="AF271" s="22">
        <v>12</v>
      </c>
      <c r="AG271" s="22">
        <v>86</v>
      </c>
      <c r="AH271" s="23">
        <v>2662284</v>
      </c>
      <c r="AI271" s="23">
        <v>682.81749000000002</v>
      </c>
      <c r="AJ271" s="24">
        <v>14.070667</v>
      </c>
      <c r="AK271" s="25">
        <v>96.076977999999997</v>
      </c>
      <c r="AL271" s="26">
        <v>12</v>
      </c>
      <c r="AM271" s="26">
        <v>85</v>
      </c>
      <c r="AN271" s="26">
        <v>349324</v>
      </c>
      <c r="AO271" s="26">
        <v>5697.6922999999997</v>
      </c>
      <c r="AP271" s="27">
        <v>10.770472</v>
      </c>
      <c r="AQ271" s="28">
        <v>613.66837999999996</v>
      </c>
      <c r="AR271" s="29">
        <v>12</v>
      </c>
      <c r="AS271" s="29">
        <v>64</v>
      </c>
      <c r="AT271" s="29">
        <v>5537</v>
      </c>
      <c r="AU271" s="29">
        <v>361775.5</v>
      </c>
      <c r="AV271" s="29">
        <v>7.4949823999999996</v>
      </c>
      <c r="AW271" s="29">
        <v>27115.01</v>
      </c>
    </row>
    <row r="272" spans="1:49" s="30" customFormat="1" x14ac:dyDescent="0.35">
      <c r="A272" s="12">
        <v>2016</v>
      </c>
      <c r="B272" s="12" t="s">
        <v>325</v>
      </c>
      <c r="C272" s="13" t="s">
        <v>326</v>
      </c>
      <c r="D272" s="14" t="s">
        <v>374</v>
      </c>
      <c r="E272" s="15">
        <v>45935.076007589596</v>
      </c>
      <c r="F272" s="15">
        <v>319008.40000000002</v>
      </c>
      <c r="G272" s="12">
        <v>5.4</v>
      </c>
      <c r="H272" s="16">
        <v>6944767</v>
      </c>
      <c r="I272" s="17">
        <f t="shared" si="4"/>
        <v>1</v>
      </c>
      <c r="J272" s="17">
        <v>0</v>
      </c>
      <c r="K272" s="17">
        <v>40.39</v>
      </c>
      <c r="L272" s="17">
        <v>1.702</v>
      </c>
      <c r="M272" s="17">
        <v>2.52</v>
      </c>
      <c r="N272" s="17">
        <v>42.43</v>
      </c>
      <c r="O272" s="17">
        <v>0</v>
      </c>
      <c r="P272" s="18">
        <v>1624</v>
      </c>
      <c r="Q272" s="18">
        <v>3219</v>
      </c>
      <c r="R272" s="17">
        <v>44530763</v>
      </c>
      <c r="S272" s="17">
        <v>11740</v>
      </c>
      <c r="T272" s="17">
        <v>36372</v>
      </c>
      <c r="U272" s="18" t="s">
        <v>62</v>
      </c>
      <c r="V272" s="18" t="s">
        <v>62</v>
      </c>
      <c r="W272" s="18" t="s">
        <v>62</v>
      </c>
      <c r="X272" s="18" t="s">
        <v>62</v>
      </c>
      <c r="Y272" s="18" t="s">
        <v>62</v>
      </c>
      <c r="Z272" s="21">
        <v>33278638</v>
      </c>
      <c r="AA272" s="21">
        <v>195408</v>
      </c>
      <c r="AB272" s="21">
        <v>512191910</v>
      </c>
      <c r="AC272" s="21">
        <v>32377477</v>
      </c>
      <c r="AD272" s="21">
        <v>0</v>
      </c>
      <c r="AE272" s="21">
        <v>0</v>
      </c>
      <c r="AF272" s="22">
        <v>5</v>
      </c>
      <c r="AG272" s="22">
        <v>34</v>
      </c>
      <c r="AH272" s="23">
        <v>2725510</v>
      </c>
      <c r="AI272" s="23">
        <v>1030.1063999999999</v>
      </c>
      <c r="AJ272" s="24">
        <v>12.152953999999999</v>
      </c>
      <c r="AK272" s="25">
        <v>125.18836</v>
      </c>
      <c r="AL272" s="26">
        <v>5</v>
      </c>
      <c r="AM272" s="26">
        <v>25</v>
      </c>
      <c r="AN272" s="26">
        <v>318197</v>
      </c>
      <c r="AO272" s="26">
        <v>7742.6241</v>
      </c>
      <c r="AP272" s="27">
        <v>10.411877</v>
      </c>
      <c r="AQ272" s="28">
        <v>806.15247999999997</v>
      </c>
      <c r="AR272" s="29">
        <v>4</v>
      </c>
      <c r="AS272" s="29">
        <v>21</v>
      </c>
      <c r="AT272" s="29">
        <v>8130</v>
      </c>
      <c r="AU272" s="29">
        <v>153502.01</v>
      </c>
      <c r="AV272" s="29">
        <v>6.0678276999999996</v>
      </c>
      <c r="AW272" s="29">
        <v>9314.2374</v>
      </c>
    </row>
    <row r="273" spans="1:49" s="30" customFormat="1" x14ac:dyDescent="0.35">
      <c r="A273" s="12">
        <v>2013</v>
      </c>
      <c r="B273" s="12" t="s">
        <v>314</v>
      </c>
      <c r="C273" s="13" t="s">
        <v>315</v>
      </c>
      <c r="D273" s="14" t="s">
        <v>375</v>
      </c>
      <c r="E273" s="15">
        <v>48999.644909921481</v>
      </c>
      <c r="F273" s="15">
        <v>318347.90000000002</v>
      </c>
      <c r="G273" s="12">
        <v>7.8</v>
      </c>
      <c r="H273" s="16">
        <v>6496943</v>
      </c>
      <c r="I273" s="17">
        <f t="shared" si="4"/>
        <v>1</v>
      </c>
      <c r="J273" s="17">
        <v>0</v>
      </c>
      <c r="K273" s="17">
        <v>45.02</v>
      </c>
      <c r="L273" s="17">
        <v>3.4830000000000001</v>
      </c>
      <c r="M273" s="17">
        <v>3.73</v>
      </c>
      <c r="N273" s="17">
        <v>51.99</v>
      </c>
      <c r="O273" s="17">
        <v>0</v>
      </c>
      <c r="P273" s="18">
        <v>4040</v>
      </c>
      <c r="Q273" s="18">
        <v>1215</v>
      </c>
      <c r="R273" s="17">
        <v>38117748</v>
      </c>
      <c r="S273" s="17">
        <v>78204</v>
      </c>
      <c r="T273" s="17">
        <v>21033</v>
      </c>
      <c r="U273" s="18">
        <v>1.79</v>
      </c>
      <c r="V273" s="18">
        <v>2.39</v>
      </c>
      <c r="W273" s="18">
        <v>22.64</v>
      </c>
      <c r="X273" s="18">
        <v>3.76</v>
      </c>
      <c r="Y273" s="18">
        <v>0.77</v>
      </c>
      <c r="Z273" s="21">
        <v>33869638</v>
      </c>
      <c r="AA273" s="21">
        <v>509834</v>
      </c>
      <c r="AB273" s="21">
        <v>76949922</v>
      </c>
      <c r="AC273" s="21">
        <v>28493814</v>
      </c>
      <c r="AD273" s="21">
        <v>0</v>
      </c>
      <c r="AE273" s="21">
        <v>135.1</v>
      </c>
      <c r="AF273" s="22">
        <v>3</v>
      </c>
      <c r="AG273" s="22">
        <v>90</v>
      </c>
      <c r="AH273" s="23">
        <v>2738547</v>
      </c>
      <c r="AI273" s="23">
        <v>1244.7574999999999</v>
      </c>
      <c r="AJ273" s="24">
        <v>9.9816549999999999</v>
      </c>
      <c r="AK273" s="25">
        <v>124.2474</v>
      </c>
      <c r="AL273" s="26">
        <v>2</v>
      </c>
      <c r="AM273" s="26">
        <v>88</v>
      </c>
      <c r="AN273" s="26">
        <v>469382</v>
      </c>
      <c r="AO273" s="26">
        <v>5960.7819</v>
      </c>
      <c r="AP273" s="27">
        <v>9.9979154000000001</v>
      </c>
      <c r="AQ273" s="28">
        <v>595.95393999999999</v>
      </c>
      <c r="AR273" s="29">
        <v>2</v>
      </c>
      <c r="AS273" s="29">
        <v>82</v>
      </c>
      <c r="AT273" s="29">
        <v>1191</v>
      </c>
      <c r="AU273" s="29">
        <v>1571627.6</v>
      </c>
      <c r="AV273" s="29">
        <v>6.2906342000000004</v>
      </c>
      <c r="AW273" s="29">
        <v>98865.343999999997</v>
      </c>
    </row>
    <row r="274" spans="1:49" s="30" customFormat="1" x14ac:dyDescent="0.35">
      <c r="A274" s="12">
        <v>2015</v>
      </c>
      <c r="B274" s="12" t="s">
        <v>351</v>
      </c>
      <c r="C274" s="13" t="s">
        <v>352</v>
      </c>
      <c r="D274" s="14" t="s">
        <v>376</v>
      </c>
      <c r="E274" s="15">
        <v>54779.073203599488</v>
      </c>
      <c r="F274" s="15">
        <v>315687.8</v>
      </c>
      <c r="G274" s="12">
        <v>4.5999999999999996</v>
      </c>
      <c r="H274" s="16">
        <v>5762927</v>
      </c>
      <c r="I274" s="17">
        <f t="shared" si="4"/>
        <v>1</v>
      </c>
      <c r="J274" s="17">
        <v>0</v>
      </c>
      <c r="K274" s="17">
        <v>42.6</v>
      </c>
      <c r="L274" s="17">
        <v>1.8220000000000001</v>
      </c>
      <c r="M274" s="17">
        <v>2.62</v>
      </c>
      <c r="N274" s="17">
        <v>44.13</v>
      </c>
      <c r="O274" s="17">
        <v>0</v>
      </c>
      <c r="P274" s="18">
        <v>7214</v>
      </c>
      <c r="Q274" s="18">
        <v>469</v>
      </c>
      <c r="R274" s="17">
        <v>45194700</v>
      </c>
      <c r="S274" s="17">
        <v>54238</v>
      </c>
      <c r="T274" s="17">
        <v>33509</v>
      </c>
      <c r="U274" s="18" t="s">
        <v>62</v>
      </c>
      <c r="V274" s="18">
        <v>2.27</v>
      </c>
      <c r="W274" s="18" t="s">
        <v>62</v>
      </c>
      <c r="X274" s="18">
        <v>3.17</v>
      </c>
      <c r="Y274" s="18">
        <v>0.72</v>
      </c>
      <c r="Z274" s="21">
        <v>43384686</v>
      </c>
      <c r="AA274" s="21">
        <v>705030</v>
      </c>
      <c r="AB274" s="21">
        <v>198250178</v>
      </c>
      <c r="AC274" s="21">
        <v>10008183</v>
      </c>
      <c r="AD274" s="21">
        <v>0</v>
      </c>
      <c r="AE274" s="21">
        <v>0</v>
      </c>
      <c r="AF274" s="22">
        <v>12</v>
      </c>
      <c r="AG274" s="22">
        <v>85</v>
      </c>
      <c r="AH274" s="23">
        <v>2647224</v>
      </c>
      <c r="AI274" s="23">
        <v>667.83124999999995</v>
      </c>
      <c r="AJ274" s="24">
        <v>14.114604</v>
      </c>
      <c r="AK274" s="25">
        <v>94.261734000000004</v>
      </c>
      <c r="AL274" s="26">
        <v>12</v>
      </c>
      <c r="AM274" s="26">
        <v>85</v>
      </c>
      <c r="AN274" s="26">
        <v>347456</v>
      </c>
      <c r="AO274" s="26">
        <v>5639.5877</v>
      </c>
      <c r="AP274" s="27">
        <v>10.894772</v>
      </c>
      <c r="AQ274" s="28">
        <v>614.42020000000002</v>
      </c>
      <c r="AR274" s="29">
        <v>12</v>
      </c>
      <c r="AS274" s="29">
        <v>63</v>
      </c>
      <c r="AT274" s="29">
        <v>5529</v>
      </c>
      <c r="AU274" s="29">
        <v>361274.66</v>
      </c>
      <c r="AV274" s="29">
        <v>7.5765235000000004</v>
      </c>
      <c r="AW274" s="29">
        <v>27372.059000000001</v>
      </c>
    </row>
    <row r="275" spans="1:49" s="30" customFormat="1" x14ac:dyDescent="0.35">
      <c r="A275" s="12">
        <v>2014</v>
      </c>
      <c r="B275" s="12" t="s">
        <v>304</v>
      </c>
      <c r="C275" s="13" t="s">
        <v>305</v>
      </c>
      <c r="D275" s="14" t="s">
        <v>377</v>
      </c>
      <c r="E275" s="15">
        <v>58924.040617736639</v>
      </c>
      <c r="F275" s="15">
        <v>315399</v>
      </c>
      <c r="G275" s="12">
        <v>5</v>
      </c>
      <c r="H275" s="16">
        <v>5352637</v>
      </c>
      <c r="I275" s="17">
        <f t="shared" si="4"/>
        <v>1</v>
      </c>
      <c r="J275" s="17">
        <v>0</v>
      </c>
      <c r="K275" s="17">
        <v>45.67</v>
      </c>
      <c r="L275" s="17">
        <v>3.117</v>
      </c>
      <c r="M275" s="17">
        <v>4.37</v>
      </c>
      <c r="N275" s="17">
        <v>46.16</v>
      </c>
      <c r="O275" s="17">
        <v>0</v>
      </c>
      <c r="P275" s="18">
        <v>7155</v>
      </c>
      <c r="Q275" s="18">
        <v>261</v>
      </c>
      <c r="R275" s="17">
        <v>38473611</v>
      </c>
      <c r="S275" s="17">
        <v>25814</v>
      </c>
      <c r="T275" s="17">
        <v>40220</v>
      </c>
      <c r="U275" s="18">
        <v>2.69</v>
      </c>
      <c r="V275" s="18">
        <v>1.93</v>
      </c>
      <c r="W275" s="18" t="s">
        <v>62</v>
      </c>
      <c r="X275" s="18">
        <v>5.21</v>
      </c>
      <c r="Y275" s="18"/>
      <c r="Z275" s="21">
        <v>35538276</v>
      </c>
      <c r="AA275" s="21">
        <v>76692</v>
      </c>
      <c r="AB275" s="21">
        <v>189477822</v>
      </c>
      <c r="AC275" s="21">
        <v>0</v>
      </c>
      <c r="AD275" s="21">
        <v>0</v>
      </c>
      <c r="AE275" s="21">
        <v>0</v>
      </c>
      <c r="AF275" s="22">
        <v>2</v>
      </c>
      <c r="AG275" s="22">
        <v>40</v>
      </c>
      <c r="AH275" s="23">
        <v>2193520</v>
      </c>
      <c r="AI275" s="23">
        <v>687.36293000000001</v>
      </c>
      <c r="AJ275" s="24">
        <v>12.180655</v>
      </c>
      <c r="AK275" s="25">
        <v>83.725306000000003</v>
      </c>
      <c r="AL275" s="26">
        <v>2</v>
      </c>
      <c r="AM275" s="26">
        <v>41</v>
      </c>
      <c r="AN275" s="26">
        <v>360237</v>
      </c>
      <c r="AO275" s="26">
        <v>4656.5084999999999</v>
      </c>
      <c r="AP275" s="27">
        <v>10.080067</v>
      </c>
      <c r="AQ275" s="28">
        <v>469.37916000000001</v>
      </c>
      <c r="AR275" s="29">
        <v>2</v>
      </c>
      <c r="AS275" s="29">
        <v>31</v>
      </c>
      <c r="AT275" s="29">
        <v>19234</v>
      </c>
      <c r="AU275" s="29">
        <v>65466.483</v>
      </c>
      <c r="AV275" s="29">
        <v>7.4742272999999999</v>
      </c>
      <c r="AW275" s="29">
        <v>4893.1138000000001</v>
      </c>
    </row>
    <row r="276" spans="1:49" s="30" customFormat="1" x14ac:dyDescent="0.35">
      <c r="A276" s="12">
        <v>2020</v>
      </c>
      <c r="B276" s="12" t="s">
        <v>370</v>
      </c>
      <c r="C276" s="13" t="s">
        <v>371</v>
      </c>
      <c r="D276" s="14" t="s">
        <v>378</v>
      </c>
      <c r="E276" s="15">
        <v>51249.947778976893</v>
      </c>
      <c r="F276" s="15">
        <v>315276.2</v>
      </c>
      <c r="G276" s="12" t="s">
        <v>62</v>
      </c>
      <c r="H276" s="16">
        <v>6151737</v>
      </c>
      <c r="I276" s="17">
        <f t="shared" si="4"/>
        <v>0</v>
      </c>
      <c r="J276" s="17">
        <v>3</v>
      </c>
      <c r="K276" s="17">
        <v>36.130000000000003</v>
      </c>
      <c r="L276" s="17">
        <v>1.891</v>
      </c>
      <c r="M276" s="17">
        <v>2.0299999999999998</v>
      </c>
      <c r="N276" s="17">
        <v>33.270000000000003</v>
      </c>
      <c r="O276" s="17">
        <v>0</v>
      </c>
      <c r="P276" s="18">
        <v>4765</v>
      </c>
      <c r="Q276" s="18">
        <v>1222</v>
      </c>
      <c r="R276" s="17">
        <v>54132746</v>
      </c>
      <c r="S276" s="17">
        <v>83728</v>
      </c>
      <c r="T276" s="17">
        <v>48206</v>
      </c>
      <c r="U276" s="18">
        <v>1.55</v>
      </c>
      <c r="V276" s="18" t="s">
        <v>62</v>
      </c>
      <c r="W276" s="18">
        <v>9.19</v>
      </c>
      <c r="X276" s="18">
        <v>2.23</v>
      </c>
      <c r="Y276" s="18" t="s">
        <v>62</v>
      </c>
      <c r="Z276" s="21">
        <v>60847984</v>
      </c>
      <c r="AA276" s="21">
        <v>368056</v>
      </c>
      <c r="AB276" s="21">
        <v>123962782</v>
      </c>
      <c r="AC276" s="21">
        <v>0</v>
      </c>
      <c r="AD276" s="21">
        <v>0</v>
      </c>
      <c r="AE276" s="21">
        <v>0</v>
      </c>
      <c r="AF276" s="22">
        <v>1</v>
      </c>
      <c r="AG276" s="22">
        <v>1</v>
      </c>
      <c r="AH276" s="23">
        <v>2833918</v>
      </c>
      <c r="AI276" s="23">
        <v>1027.74</v>
      </c>
      <c r="AJ276" s="24">
        <v>11.223233</v>
      </c>
      <c r="AK276" s="25">
        <v>115.34566</v>
      </c>
      <c r="AL276" s="26">
        <v>4</v>
      </c>
      <c r="AM276" s="26">
        <v>45</v>
      </c>
      <c r="AN276" s="26">
        <v>387872</v>
      </c>
      <c r="AO276" s="26">
        <v>6000.9159</v>
      </c>
      <c r="AP276" s="27">
        <v>8.9332171999999996</v>
      </c>
      <c r="AQ276" s="28">
        <v>536.07484999999997</v>
      </c>
      <c r="AR276" s="29">
        <v>4</v>
      </c>
      <c r="AS276" s="29">
        <v>38</v>
      </c>
      <c r="AT276" s="29">
        <v>10108</v>
      </c>
      <c r="AU276" s="29">
        <v>105723.45</v>
      </c>
      <c r="AV276" s="29">
        <v>6.8419641999999996</v>
      </c>
      <c r="AW276" s="29">
        <v>7233.5609000000004</v>
      </c>
    </row>
    <row r="277" spans="1:49" s="30" customFormat="1" x14ac:dyDescent="0.35">
      <c r="A277" s="12">
        <v>2010</v>
      </c>
      <c r="B277" s="12" t="s">
        <v>318</v>
      </c>
      <c r="C277" s="13" t="s">
        <v>319</v>
      </c>
      <c r="D277" s="14" t="s">
        <v>379</v>
      </c>
      <c r="E277" s="15">
        <v>58010.869651176232</v>
      </c>
      <c r="F277" s="15">
        <v>308091.90000000002</v>
      </c>
      <c r="G277" s="12">
        <v>7.4</v>
      </c>
      <c r="H277" s="16">
        <v>5310934</v>
      </c>
      <c r="I277" s="17">
        <f t="shared" si="4"/>
        <v>0</v>
      </c>
      <c r="J277" s="17">
        <v>0</v>
      </c>
      <c r="K277" s="17">
        <v>44.27</v>
      </c>
      <c r="L277" s="17">
        <v>2.7050000000000001</v>
      </c>
      <c r="M277" s="17">
        <v>4.37</v>
      </c>
      <c r="N277" s="17">
        <v>49.29</v>
      </c>
      <c r="O277" s="17">
        <v>0</v>
      </c>
      <c r="P277" s="18">
        <v>8191</v>
      </c>
      <c r="Q277" s="18">
        <v>542</v>
      </c>
      <c r="R277" s="17">
        <v>32946107</v>
      </c>
      <c r="S277" s="17">
        <v>56597</v>
      </c>
      <c r="T277" s="17">
        <v>44268</v>
      </c>
      <c r="U277" s="18">
        <v>2.42</v>
      </c>
      <c r="V277" s="18">
        <v>1.75</v>
      </c>
      <c r="W277" s="18">
        <v>16.91</v>
      </c>
      <c r="X277" s="18">
        <v>5.96</v>
      </c>
      <c r="Y277" s="18">
        <v>0.84</v>
      </c>
      <c r="Z277" s="21">
        <v>34170398</v>
      </c>
      <c r="AA277" s="21">
        <v>136658</v>
      </c>
      <c r="AB277" s="21">
        <v>72931362</v>
      </c>
      <c r="AC277" s="21">
        <v>13478046</v>
      </c>
      <c r="AD277" s="21">
        <v>0</v>
      </c>
      <c r="AE277" s="21">
        <v>0</v>
      </c>
      <c r="AF277" s="22">
        <v>5</v>
      </c>
      <c r="AG277" s="22">
        <v>175</v>
      </c>
      <c r="AH277" s="23">
        <v>2300291</v>
      </c>
      <c r="AI277" s="23">
        <v>814</v>
      </c>
      <c r="AJ277" s="24">
        <v>10.59</v>
      </c>
      <c r="AK277" s="31">
        <v>86.19</v>
      </c>
      <c r="AL277" s="26">
        <v>5</v>
      </c>
      <c r="AM277" s="26">
        <v>171</v>
      </c>
      <c r="AN277" s="26">
        <v>276463</v>
      </c>
      <c r="AO277" s="26">
        <v>6787</v>
      </c>
      <c r="AP277" s="27">
        <v>8.3800000000000008</v>
      </c>
      <c r="AQ277" s="28">
        <v>568.83000000000004</v>
      </c>
      <c r="AR277" s="29">
        <v>4</v>
      </c>
      <c r="AS277" s="29">
        <v>116</v>
      </c>
      <c r="AT277" s="29">
        <v>10150</v>
      </c>
      <c r="AU277" s="29">
        <v>187174</v>
      </c>
      <c r="AV277" s="29">
        <v>6.29</v>
      </c>
      <c r="AW277" s="29">
        <v>11767.47</v>
      </c>
    </row>
    <row r="278" spans="1:49" s="30" customFormat="1" x14ac:dyDescent="0.35">
      <c r="A278" s="12">
        <v>2011</v>
      </c>
      <c r="B278" s="12" t="s">
        <v>318</v>
      </c>
      <c r="C278" s="13" t="s">
        <v>319</v>
      </c>
      <c r="D278" s="14" t="s">
        <v>380</v>
      </c>
      <c r="E278" s="15">
        <v>58955.620560279203</v>
      </c>
      <c r="F278" s="15">
        <v>315213.3</v>
      </c>
      <c r="G278" s="12">
        <v>6.5</v>
      </c>
      <c r="H278" s="16">
        <v>5346620</v>
      </c>
      <c r="I278" s="17">
        <f t="shared" si="4"/>
        <v>0</v>
      </c>
      <c r="J278" s="17">
        <v>0</v>
      </c>
      <c r="K278" s="17">
        <v>45.02</v>
      </c>
      <c r="L278" s="17">
        <v>3.4670000000000001</v>
      </c>
      <c r="M278" s="17">
        <v>4</v>
      </c>
      <c r="N278" s="17">
        <v>55.64</v>
      </c>
      <c r="O278" s="17">
        <v>0</v>
      </c>
      <c r="P278" s="18">
        <v>8472</v>
      </c>
      <c r="Q278" s="18">
        <v>534</v>
      </c>
      <c r="R278" s="17">
        <v>32618199</v>
      </c>
      <c r="S278" s="17">
        <v>52459</v>
      </c>
      <c r="T278" s="17">
        <v>41421</v>
      </c>
      <c r="U278" s="18">
        <v>2.46</v>
      </c>
      <c r="V278" s="18">
        <v>1.93</v>
      </c>
      <c r="W278" s="18" t="s">
        <v>62</v>
      </c>
      <c r="X278" s="18">
        <v>5.88</v>
      </c>
      <c r="Y278" s="18">
        <v>0.9</v>
      </c>
      <c r="Z278" s="21">
        <v>34006784</v>
      </c>
      <c r="AA278" s="21">
        <v>111124</v>
      </c>
      <c r="AB278" s="21">
        <v>58968618</v>
      </c>
      <c r="AC278" s="21">
        <v>11958525</v>
      </c>
      <c r="AD278" s="21">
        <v>0</v>
      </c>
      <c r="AE278" s="21">
        <v>0</v>
      </c>
      <c r="AF278" s="22">
        <v>5</v>
      </c>
      <c r="AG278" s="22">
        <v>175</v>
      </c>
      <c r="AH278" s="23">
        <v>2308736</v>
      </c>
      <c r="AI278" s="23">
        <v>813</v>
      </c>
      <c r="AJ278" s="24">
        <v>10.96</v>
      </c>
      <c r="AK278" s="25">
        <v>89.14</v>
      </c>
      <c r="AL278" s="26">
        <v>5</v>
      </c>
      <c r="AM278" s="26">
        <v>171</v>
      </c>
      <c r="AN278" s="26">
        <v>276286</v>
      </c>
      <c r="AO278" s="26">
        <v>6748</v>
      </c>
      <c r="AP278" s="27">
        <v>8.6300000000000008</v>
      </c>
      <c r="AQ278" s="28">
        <v>582.1</v>
      </c>
      <c r="AR278" s="29">
        <v>4</v>
      </c>
      <c r="AS278" s="29">
        <v>118</v>
      </c>
      <c r="AT278" s="29">
        <v>10673</v>
      </c>
      <c r="AU278" s="29">
        <v>184412</v>
      </c>
      <c r="AV278" s="29">
        <v>6.47</v>
      </c>
      <c r="AW278" s="29">
        <v>11926.73</v>
      </c>
    </row>
    <row r="279" spans="1:49" s="30" customFormat="1" x14ac:dyDescent="0.35">
      <c r="A279" s="12">
        <v>2018</v>
      </c>
      <c r="B279" s="12" t="s">
        <v>370</v>
      </c>
      <c r="C279" s="13" t="s">
        <v>371</v>
      </c>
      <c r="D279" s="14" t="s">
        <v>381</v>
      </c>
      <c r="E279" s="15">
        <v>51286.829581393104</v>
      </c>
      <c r="F279" s="15">
        <v>314182.40000000002</v>
      </c>
      <c r="G279" s="12">
        <v>3.2</v>
      </c>
      <c r="H279" s="16">
        <v>6125986</v>
      </c>
      <c r="I279" s="17">
        <f t="shared" si="4"/>
        <v>0</v>
      </c>
      <c r="J279" s="17">
        <v>3</v>
      </c>
      <c r="K279" s="17">
        <v>39.08</v>
      </c>
      <c r="L279" s="17">
        <v>2.6</v>
      </c>
      <c r="M279" s="17">
        <v>3.15</v>
      </c>
      <c r="N279" s="17">
        <v>38.81</v>
      </c>
      <c r="O279" s="17">
        <v>0</v>
      </c>
      <c r="P279" s="18">
        <v>5320</v>
      </c>
      <c r="Q279" s="18">
        <v>1598</v>
      </c>
      <c r="R279" s="17">
        <v>65623292</v>
      </c>
      <c r="S279" s="17">
        <v>93747</v>
      </c>
      <c r="T279" s="17">
        <v>47936</v>
      </c>
      <c r="U279" s="18" t="s">
        <v>62</v>
      </c>
      <c r="V279" s="18">
        <v>1.8</v>
      </c>
      <c r="W279" s="18">
        <v>16.149999999999999</v>
      </c>
      <c r="X279" s="18">
        <v>3.3</v>
      </c>
      <c r="Y279" s="18">
        <v>0.85</v>
      </c>
      <c r="Z279" s="21">
        <v>73956358</v>
      </c>
      <c r="AA279" s="21">
        <v>446706</v>
      </c>
      <c r="AB279" s="21">
        <v>113921406</v>
      </c>
      <c r="AC279" s="21">
        <v>10655279</v>
      </c>
      <c r="AD279" s="21">
        <v>0</v>
      </c>
      <c r="AE279" s="21">
        <v>0</v>
      </c>
      <c r="AF279" s="22">
        <v>4</v>
      </c>
      <c r="AG279" s="22">
        <v>75</v>
      </c>
      <c r="AH279" s="23">
        <v>2792459</v>
      </c>
      <c r="AI279" s="23">
        <v>1118</v>
      </c>
      <c r="AJ279" s="24">
        <v>11.34</v>
      </c>
      <c r="AK279" s="25">
        <v>126.79</v>
      </c>
      <c r="AL279" s="26">
        <v>4</v>
      </c>
      <c r="AM279" s="26">
        <v>73</v>
      </c>
      <c r="AN279" s="26">
        <v>384493</v>
      </c>
      <c r="AO279" s="26">
        <v>6757.6616000000004</v>
      </c>
      <c r="AP279" s="27">
        <v>9.4013968000000006</v>
      </c>
      <c r="AQ279" s="28">
        <v>635.31457999999998</v>
      </c>
      <c r="AR279" s="29">
        <v>4</v>
      </c>
      <c r="AS279" s="29">
        <v>61</v>
      </c>
      <c r="AT279" s="29">
        <v>8086</v>
      </c>
      <c r="AU279" s="29">
        <v>138014</v>
      </c>
      <c r="AV279" s="29">
        <v>7.22</v>
      </c>
      <c r="AW279" s="29">
        <v>9959.09</v>
      </c>
    </row>
    <row r="280" spans="1:49" s="30" customFormat="1" x14ac:dyDescent="0.35">
      <c r="A280" s="17">
        <v>2006</v>
      </c>
      <c r="B280" s="13" t="s">
        <v>310</v>
      </c>
      <c r="C280" s="13" t="s">
        <v>311</v>
      </c>
      <c r="D280" s="14" t="s">
        <v>382</v>
      </c>
      <c r="E280" s="15">
        <v>49351.308271441318</v>
      </c>
      <c r="F280" s="15">
        <v>312525.5</v>
      </c>
      <c r="G280" s="17">
        <v>5</v>
      </c>
      <c r="H280" s="16">
        <v>6332669</v>
      </c>
      <c r="I280" s="17">
        <f t="shared" si="4"/>
        <v>1</v>
      </c>
      <c r="J280" s="17">
        <v>0</v>
      </c>
      <c r="K280" s="17" t="s">
        <v>62</v>
      </c>
      <c r="L280" s="17">
        <v>2.137</v>
      </c>
      <c r="M280" s="17">
        <v>6.73</v>
      </c>
      <c r="N280" s="17">
        <v>18.61</v>
      </c>
      <c r="O280" s="17">
        <v>0</v>
      </c>
      <c r="P280" s="18">
        <v>5147</v>
      </c>
      <c r="Q280" s="18">
        <v>838</v>
      </c>
      <c r="R280" s="17">
        <v>123526658</v>
      </c>
      <c r="S280" s="17">
        <v>758163</v>
      </c>
      <c r="T280" s="17">
        <v>201523</v>
      </c>
      <c r="U280" s="18">
        <v>1.64</v>
      </c>
      <c r="V280" s="18" t="s">
        <v>62</v>
      </c>
      <c r="W280" s="18" t="s">
        <v>62</v>
      </c>
      <c r="X280" s="18">
        <v>7.52</v>
      </c>
      <c r="Y280" s="18"/>
      <c r="Z280" s="21">
        <v>120992370.72</v>
      </c>
      <c r="AA280" s="21">
        <v>567114.05999999994</v>
      </c>
      <c r="AB280" s="21">
        <v>52692619.420000009</v>
      </c>
      <c r="AC280" s="21">
        <v>0</v>
      </c>
      <c r="AD280" s="21">
        <v>0</v>
      </c>
      <c r="AE280" s="21">
        <v>53408</v>
      </c>
      <c r="AF280" s="23">
        <v>5</v>
      </c>
      <c r="AG280" s="23">
        <v>118</v>
      </c>
      <c r="AH280" s="23">
        <v>2710178</v>
      </c>
      <c r="AI280" s="23">
        <v>992.75358174506175</v>
      </c>
      <c r="AJ280" s="24">
        <v>8.224622409135069</v>
      </c>
      <c r="AK280" s="25">
        <v>81.650233551695379</v>
      </c>
      <c r="AL280" s="26">
        <v>5</v>
      </c>
      <c r="AM280" s="26">
        <v>116</v>
      </c>
      <c r="AN280" s="26">
        <v>332336</v>
      </c>
      <c r="AO280" s="26">
        <v>5975.3780812190098</v>
      </c>
      <c r="AP280" s="27">
        <v>7.2134161650615241</v>
      </c>
      <c r="AQ280" s="28">
        <v>431.02888843419515</v>
      </c>
      <c r="AR280" s="29">
        <v>6</v>
      </c>
      <c r="AS280" s="29">
        <v>88</v>
      </c>
      <c r="AT280" s="29">
        <v>19147</v>
      </c>
      <c r="AU280" s="29">
        <v>215568.46155185319</v>
      </c>
      <c r="AV280" s="29">
        <v>4.9491204015225403</v>
      </c>
      <c r="AW280" s="29">
        <v>10668.742709911039</v>
      </c>
    </row>
    <row r="281" spans="1:49" s="30" customFormat="1" x14ac:dyDescent="0.35">
      <c r="A281" s="12">
        <v>2012</v>
      </c>
      <c r="B281" s="12" t="s">
        <v>314</v>
      </c>
      <c r="C281" s="13" t="s">
        <v>315</v>
      </c>
      <c r="D281" s="14" t="s">
        <v>383</v>
      </c>
      <c r="E281" s="15">
        <v>48290.919477699885</v>
      </c>
      <c r="F281" s="15">
        <v>311754.2</v>
      </c>
      <c r="G281" s="12">
        <v>7.8</v>
      </c>
      <c r="H281" s="16">
        <v>6455752</v>
      </c>
      <c r="I281" s="17">
        <f t="shared" si="4"/>
        <v>1</v>
      </c>
      <c r="J281" s="17">
        <v>0</v>
      </c>
      <c r="K281" s="17">
        <v>45.77</v>
      </c>
      <c r="L281" s="17">
        <v>3.58</v>
      </c>
      <c r="M281" s="17">
        <v>2.75</v>
      </c>
      <c r="N281" s="17">
        <v>54.99</v>
      </c>
      <c r="O281" s="17">
        <v>0</v>
      </c>
      <c r="P281" s="18">
        <v>3190</v>
      </c>
      <c r="Q281" s="18">
        <v>1553</v>
      </c>
      <c r="R281" s="17">
        <v>41740957</v>
      </c>
      <c r="S281" s="17">
        <v>88296</v>
      </c>
      <c r="T281" s="17">
        <v>25299</v>
      </c>
      <c r="U281" s="18" t="s">
        <v>62</v>
      </c>
      <c r="V281" s="18" t="s">
        <v>62</v>
      </c>
      <c r="W281" s="18" t="s">
        <v>62</v>
      </c>
      <c r="X281" s="18" t="s">
        <v>62</v>
      </c>
      <c r="Y281" s="18" t="s">
        <v>62</v>
      </c>
      <c r="Z281" s="21">
        <v>35409052</v>
      </c>
      <c r="AA281" s="21">
        <v>593966</v>
      </c>
      <c r="AB281" s="21">
        <v>129095096</v>
      </c>
      <c r="AC281" s="21">
        <v>25102101</v>
      </c>
      <c r="AD281" s="21">
        <v>0</v>
      </c>
      <c r="AE281" s="21">
        <v>142</v>
      </c>
      <c r="AF281" s="22">
        <v>3</v>
      </c>
      <c r="AG281" s="22">
        <v>90</v>
      </c>
      <c r="AH281" s="23">
        <v>2721099</v>
      </c>
      <c r="AI281" s="23">
        <v>1217.4502</v>
      </c>
      <c r="AJ281" s="24">
        <v>10.1012</v>
      </c>
      <c r="AK281" s="25">
        <v>122.97708</v>
      </c>
      <c r="AL281" s="26">
        <v>2</v>
      </c>
      <c r="AM281" s="26">
        <v>88</v>
      </c>
      <c r="AN281" s="26">
        <v>466513</v>
      </c>
      <c r="AO281" s="26">
        <v>5028.4666999999999</v>
      </c>
      <c r="AP281" s="27">
        <v>10.307835000000001</v>
      </c>
      <c r="AQ281" s="28">
        <v>518.32605000000001</v>
      </c>
      <c r="AR281" s="29">
        <v>2</v>
      </c>
      <c r="AS281" s="29">
        <v>84</v>
      </c>
      <c r="AT281" s="29">
        <v>1957</v>
      </c>
      <c r="AU281" s="29">
        <v>1212568.3999999999</v>
      </c>
      <c r="AV281" s="29">
        <v>7.0771063999999999</v>
      </c>
      <c r="AW281" s="29">
        <v>85814.755000000005</v>
      </c>
    </row>
    <row r="282" spans="1:49" s="30" customFormat="1" x14ac:dyDescent="0.35">
      <c r="A282" s="12">
        <v>2017</v>
      </c>
      <c r="B282" s="12" t="s">
        <v>370</v>
      </c>
      <c r="C282" s="13" t="s">
        <v>371</v>
      </c>
      <c r="D282" s="14" t="s">
        <v>384</v>
      </c>
      <c r="E282" s="15">
        <v>50933.454986122619</v>
      </c>
      <c r="F282" s="15">
        <v>311273.8</v>
      </c>
      <c r="G282" s="12">
        <v>3.8</v>
      </c>
      <c r="H282" s="16">
        <v>6111382</v>
      </c>
      <c r="I282" s="17">
        <f t="shared" si="4"/>
        <v>0</v>
      </c>
      <c r="J282" s="17">
        <v>2</v>
      </c>
      <c r="K282" s="17">
        <v>39.08</v>
      </c>
      <c r="L282" s="17">
        <v>2.23</v>
      </c>
      <c r="M282" s="17">
        <v>2.99</v>
      </c>
      <c r="N282" s="17">
        <v>38.799999999999997</v>
      </c>
      <c r="O282" s="17">
        <v>0</v>
      </c>
      <c r="P282" s="18">
        <v>4291</v>
      </c>
      <c r="Q282" s="18">
        <v>1248</v>
      </c>
      <c r="R282" s="17">
        <v>68644816</v>
      </c>
      <c r="S282" s="17">
        <v>97634</v>
      </c>
      <c r="T282" s="17">
        <v>47343</v>
      </c>
      <c r="U282" s="18" t="s">
        <v>62</v>
      </c>
      <c r="V282" s="18">
        <v>1.87</v>
      </c>
      <c r="W282" s="18">
        <v>13.37</v>
      </c>
      <c r="X282" s="18">
        <v>3.26</v>
      </c>
      <c r="Y282" s="18">
        <v>0.87</v>
      </c>
      <c r="Z282" s="21">
        <v>78833258</v>
      </c>
      <c r="AA282" s="21">
        <v>271330</v>
      </c>
      <c r="AB282" s="21">
        <v>84076228</v>
      </c>
      <c r="AC282" s="21">
        <v>8304127</v>
      </c>
      <c r="AD282" s="21">
        <v>0</v>
      </c>
      <c r="AE282" s="21">
        <v>0</v>
      </c>
      <c r="AF282" s="22">
        <v>4</v>
      </c>
      <c r="AG282" s="22">
        <v>73</v>
      </c>
      <c r="AH282" s="23">
        <v>2771123</v>
      </c>
      <c r="AI282" s="23">
        <v>993.91354000000001</v>
      </c>
      <c r="AJ282" s="24">
        <v>11.630385</v>
      </c>
      <c r="AK282" s="25">
        <v>115.59596999999999</v>
      </c>
      <c r="AL282" s="26">
        <v>4</v>
      </c>
      <c r="AM282" s="26">
        <v>73</v>
      </c>
      <c r="AN282" s="26">
        <v>381634</v>
      </c>
      <c r="AO282" s="26">
        <v>6589.4228999999996</v>
      </c>
      <c r="AP282" s="27">
        <v>9.4715229000000001</v>
      </c>
      <c r="AQ282" s="28">
        <v>624.11869999999999</v>
      </c>
      <c r="AR282" s="29">
        <v>4</v>
      </c>
      <c r="AS282" s="29">
        <v>60</v>
      </c>
      <c r="AT282" s="29">
        <v>8191</v>
      </c>
      <c r="AU282" s="29">
        <v>134400.82</v>
      </c>
      <c r="AV282" s="29">
        <v>7.3279494999999999</v>
      </c>
      <c r="AW282" s="29">
        <v>9848.8238999999994</v>
      </c>
    </row>
    <row r="283" spans="1:49" s="30" customFormat="1" x14ac:dyDescent="0.35">
      <c r="A283" s="12">
        <v>2014</v>
      </c>
      <c r="B283" s="12" t="s">
        <v>351</v>
      </c>
      <c r="C283" s="13" t="s">
        <v>352</v>
      </c>
      <c r="D283" s="14" t="s">
        <v>385</v>
      </c>
      <c r="E283" s="15">
        <v>53783.260408687413</v>
      </c>
      <c r="F283" s="15">
        <v>309425.8</v>
      </c>
      <c r="G283" s="12">
        <v>5.4</v>
      </c>
      <c r="H283" s="16">
        <v>5753199</v>
      </c>
      <c r="I283" s="17">
        <f t="shared" si="4"/>
        <v>1</v>
      </c>
      <c r="J283" s="17">
        <v>0</v>
      </c>
      <c r="K283" s="17">
        <v>45.67</v>
      </c>
      <c r="L283" s="17">
        <v>3.117</v>
      </c>
      <c r="M283" s="17">
        <v>4.37</v>
      </c>
      <c r="N283" s="17">
        <v>46.16</v>
      </c>
      <c r="O283" s="17">
        <v>0</v>
      </c>
      <c r="P283" s="18">
        <v>8679</v>
      </c>
      <c r="Q283" s="18">
        <v>406</v>
      </c>
      <c r="R283" s="17">
        <v>43759905</v>
      </c>
      <c r="S283" s="17">
        <v>73704</v>
      </c>
      <c r="T283" s="17">
        <v>35854</v>
      </c>
      <c r="U283" s="18" t="s">
        <v>62</v>
      </c>
      <c r="V283" s="18" t="s">
        <v>62</v>
      </c>
      <c r="W283" s="18">
        <v>21.47</v>
      </c>
      <c r="X283" s="18" t="s">
        <v>62</v>
      </c>
      <c r="Y283" s="18">
        <v>0.72</v>
      </c>
      <c r="Z283" s="21">
        <v>42668086</v>
      </c>
      <c r="AA283" s="21">
        <v>1056130</v>
      </c>
      <c r="AB283" s="21">
        <v>119709694</v>
      </c>
      <c r="AC283" s="21">
        <v>9447096</v>
      </c>
      <c r="AD283" s="21">
        <v>0</v>
      </c>
      <c r="AE283" s="21">
        <v>0</v>
      </c>
      <c r="AF283" s="22">
        <v>12</v>
      </c>
      <c r="AG283" s="22">
        <v>85</v>
      </c>
      <c r="AH283" s="23">
        <v>2631430</v>
      </c>
      <c r="AI283" s="23">
        <v>694.35351000000003</v>
      </c>
      <c r="AJ283" s="24">
        <v>13.665016</v>
      </c>
      <c r="AK283" s="25">
        <v>94.883520000000004</v>
      </c>
      <c r="AL283" s="26">
        <v>12</v>
      </c>
      <c r="AM283" s="26">
        <v>85</v>
      </c>
      <c r="AN283" s="26">
        <v>345907</v>
      </c>
      <c r="AO283" s="26">
        <v>5723.4781999999996</v>
      </c>
      <c r="AP283" s="27">
        <v>10.769133999999999</v>
      </c>
      <c r="AQ283" s="28">
        <v>616.36901999999998</v>
      </c>
      <c r="AR283" s="29">
        <v>12</v>
      </c>
      <c r="AS283" s="29">
        <v>63</v>
      </c>
      <c r="AT283" s="29">
        <v>5465</v>
      </c>
      <c r="AU283" s="29">
        <v>363091.63</v>
      </c>
      <c r="AV283" s="29">
        <v>7.5198212</v>
      </c>
      <c r="AW283" s="29">
        <v>27303.841</v>
      </c>
    </row>
    <row r="284" spans="1:49" s="30" customFormat="1" x14ac:dyDescent="0.35">
      <c r="A284" s="17">
        <v>2008</v>
      </c>
      <c r="B284" s="32" t="s">
        <v>318</v>
      </c>
      <c r="C284" s="13" t="s">
        <v>319</v>
      </c>
      <c r="D284" s="14" t="s">
        <v>386</v>
      </c>
      <c r="E284" s="15">
        <v>58945.938435888726</v>
      </c>
      <c r="F284" s="15">
        <v>309290.40000000002</v>
      </c>
      <c r="G284" s="17">
        <v>5.4</v>
      </c>
      <c r="H284" s="16">
        <v>5247018</v>
      </c>
      <c r="I284" s="17">
        <f t="shared" si="4"/>
        <v>0</v>
      </c>
      <c r="J284" s="17">
        <v>0</v>
      </c>
      <c r="K284" s="17">
        <v>40.69</v>
      </c>
      <c r="L284" s="17">
        <v>2.9830000000000001</v>
      </c>
      <c r="M284" s="17">
        <v>8.86</v>
      </c>
      <c r="N284" s="17">
        <v>45.88</v>
      </c>
      <c r="O284" s="17">
        <v>0</v>
      </c>
      <c r="P284" s="18">
        <v>9272</v>
      </c>
      <c r="Q284" s="18">
        <v>394</v>
      </c>
      <c r="R284" s="17">
        <v>36821407</v>
      </c>
      <c r="S284" s="17">
        <v>85964</v>
      </c>
      <c r="T284" s="17">
        <v>69423</v>
      </c>
      <c r="U284" s="18">
        <v>2.65</v>
      </c>
      <c r="V284" s="18">
        <v>1.66</v>
      </c>
      <c r="W284" s="18">
        <v>21.55</v>
      </c>
      <c r="X284" s="18">
        <v>9.11</v>
      </c>
      <c r="Y284" s="18">
        <v>0.48</v>
      </c>
      <c r="Z284" s="21">
        <v>38498824</v>
      </c>
      <c r="AA284" s="21">
        <v>936312</v>
      </c>
      <c r="AB284" s="21">
        <v>49682300</v>
      </c>
      <c r="AC284" s="21">
        <v>12996838</v>
      </c>
      <c r="AD284" s="21">
        <v>0</v>
      </c>
      <c r="AE284" s="21">
        <v>2500.3200000000002</v>
      </c>
      <c r="AF284" s="23">
        <v>5</v>
      </c>
      <c r="AG284" s="23">
        <v>175</v>
      </c>
      <c r="AH284" s="23">
        <v>2279850</v>
      </c>
      <c r="AI284" s="23">
        <v>817</v>
      </c>
      <c r="AJ284" s="24">
        <v>9.7352568032671538</v>
      </c>
      <c r="AK284" s="25">
        <v>79.55</v>
      </c>
      <c r="AL284" s="26">
        <v>5</v>
      </c>
      <c r="AM284" s="26">
        <v>172</v>
      </c>
      <c r="AN284" s="26">
        <v>270442</v>
      </c>
      <c r="AO284" s="26">
        <v>6965</v>
      </c>
      <c r="AP284" s="27">
        <v>7.8785821362187809</v>
      </c>
      <c r="AQ284" s="28">
        <v>548.75</v>
      </c>
      <c r="AR284" s="29">
        <v>4</v>
      </c>
      <c r="AS284" s="29">
        <v>116</v>
      </c>
      <c r="AT284" s="29">
        <v>9097</v>
      </c>
      <c r="AU284" s="29">
        <v>218116</v>
      </c>
      <c r="AV284" s="29">
        <v>5.8746137556231259</v>
      </c>
      <c r="AW284" s="29">
        <v>12813.45</v>
      </c>
    </row>
    <row r="285" spans="1:49" s="30" customFormat="1" x14ac:dyDescent="0.35">
      <c r="A285" s="12">
        <v>2015</v>
      </c>
      <c r="B285" s="12" t="s">
        <v>325</v>
      </c>
      <c r="C285" s="13" t="s">
        <v>326</v>
      </c>
      <c r="D285" s="14" t="s">
        <v>387</v>
      </c>
      <c r="E285" s="15">
        <v>45161.917278542795</v>
      </c>
      <c r="F285" s="15">
        <v>308582.8</v>
      </c>
      <c r="G285" s="12">
        <v>6.1</v>
      </c>
      <c r="H285" s="16">
        <v>6832810</v>
      </c>
      <c r="I285" s="17">
        <f t="shared" si="4"/>
        <v>1</v>
      </c>
      <c r="J285" s="17">
        <v>0</v>
      </c>
      <c r="K285" s="17">
        <v>42.6</v>
      </c>
      <c r="L285" s="17">
        <v>1.8220000000000001</v>
      </c>
      <c r="M285" s="17">
        <v>2.62</v>
      </c>
      <c r="N285" s="17">
        <v>44.13</v>
      </c>
      <c r="O285" s="17">
        <v>0</v>
      </c>
      <c r="P285" s="18">
        <v>1778</v>
      </c>
      <c r="Q285" s="18">
        <v>3129</v>
      </c>
      <c r="R285" s="17">
        <v>50201162</v>
      </c>
      <c r="S285" s="17">
        <v>16023</v>
      </c>
      <c r="T285" s="17">
        <v>43079</v>
      </c>
      <c r="U285" s="18" t="s">
        <v>62</v>
      </c>
      <c r="V285" s="18" t="s">
        <v>62</v>
      </c>
      <c r="W285" s="18" t="s">
        <v>62</v>
      </c>
      <c r="X285" s="18" t="s">
        <v>62</v>
      </c>
      <c r="Y285" s="18" t="s">
        <v>62</v>
      </c>
      <c r="Z285" s="21">
        <v>39624734</v>
      </c>
      <c r="AA285" s="21">
        <v>184710</v>
      </c>
      <c r="AB285" s="21">
        <v>499595516</v>
      </c>
      <c r="AC285" s="21">
        <v>32525595</v>
      </c>
      <c r="AD285" s="21">
        <v>0</v>
      </c>
      <c r="AE285" s="21">
        <v>0</v>
      </c>
      <c r="AF285" s="22">
        <v>5</v>
      </c>
      <c r="AG285" s="22">
        <v>24</v>
      </c>
      <c r="AH285" s="23">
        <v>2689223</v>
      </c>
      <c r="AI285" s="23">
        <v>1027.7815000000001</v>
      </c>
      <c r="AJ285" s="24">
        <v>12.130454</v>
      </c>
      <c r="AK285" s="25">
        <v>124.67457</v>
      </c>
      <c r="AL285" s="26">
        <v>5</v>
      </c>
      <c r="AM285" s="26">
        <v>25</v>
      </c>
      <c r="AN285" s="26">
        <v>314756</v>
      </c>
      <c r="AO285" s="26">
        <v>7753.2096000000001</v>
      </c>
      <c r="AP285" s="27">
        <v>10.390825</v>
      </c>
      <c r="AQ285" s="28">
        <v>805.62244999999996</v>
      </c>
      <c r="AR285" s="29">
        <v>5</v>
      </c>
      <c r="AS285" s="29">
        <v>22</v>
      </c>
      <c r="AT285" s="29">
        <v>7759</v>
      </c>
      <c r="AU285" s="29">
        <v>159938.60999999999</v>
      </c>
      <c r="AV285" s="29">
        <v>6.2629466000000003</v>
      </c>
      <c r="AW285" s="29">
        <v>10016.870000000001</v>
      </c>
    </row>
    <row r="286" spans="1:49" s="30" customFormat="1" x14ac:dyDescent="0.35">
      <c r="A286" s="12">
        <v>2016</v>
      </c>
      <c r="B286" s="12" t="s">
        <v>370</v>
      </c>
      <c r="C286" s="13" t="s">
        <v>371</v>
      </c>
      <c r="D286" s="14" t="s">
        <v>388</v>
      </c>
      <c r="E286" s="15">
        <v>50632.713353812534</v>
      </c>
      <c r="F286" s="15">
        <v>308423.3</v>
      </c>
      <c r="G286" s="12">
        <v>4.5999999999999996</v>
      </c>
      <c r="H286" s="16">
        <v>6091384</v>
      </c>
      <c r="I286" s="17">
        <f t="shared" si="4"/>
        <v>0</v>
      </c>
      <c r="J286" s="17">
        <v>1</v>
      </c>
      <c r="K286" s="17">
        <v>40.39</v>
      </c>
      <c r="L286" s="17">
        <v>1.702</v>
      </c>
      <c r="M286" s="17">
        <v>2.52</v>
      </c>
      <c r="N286" s="17">
        <v>42.43</v>
      </c>
      <c r="O286" s="17">
        <v>0</v>
      </c>
      <c r="P286" s="18">
        <v>4399</v>
      </c>
      <c r="Q286" s="18">
        <v>1486</v>
      </c>
      <c r="R286" s="17">
        <v>62730955</v>
      </c>
      <c r="S286" s="17">
        <v>93149</v>
      </c>
      <c r="T286" s="17">
        <v>53659</v>
      </c>
      <c r="U286" s="18" t="s">
        <v>62</v>
      </c>
      <c r="V286" s="18" t="s">
        <v>62</v>
      </c>
      <c r="W286" s="18">
        <v>10.92</v>
      </c>
      <c r="X286" s="18" t="s">
        <v>62</v>
      </c>
      <c r="Y286" s="18" t="s">
        <v>62</v>
      </c>
      <c r="Z286" s="21">
        <v>70946202</v>
      </c>
      <c r="AA286" s="21">
        <v>329146</v>
      </c>
      <c r="AB286" s="21">
        <v>94822180</v>
      </c>
      <c r="AC286" s="21">
        <v>9430179</v>
      </c>
      <c r="AD286" s="21">
        <v>0</v>
      </c>
      <c r="AE286" s="21">
        <v>0</v>
      </c>
      <c r="AF286" s="22">
        <v>4</v>
      </c>
      <c r="AG286" s="22">
        <v>75</v>
      </c>
      <c r="AH286" s="23">
        <v>2751460</v>
      </c>
      <c r="AI286" s="23">
        <v>1040.5061000000001</v>
      </c>
      <c r="AJ286" s="24">
        <v>11.208712999999999</v>
      </c>
      <c r="AK286" s="25">
        <v>116.62735000000001</v>
      </c>
      <c r="AL286" s="26">
        <v>4</v>
      </c>
      <c r="AM286" s="26">
        <v>73</v>
      </c>
      <c r="AN286" s="26">
        <v>376711</v>
      </c>
      <c r="AO286" s="26">
        <v>6797.5361999999996</v>
      </c>
      <c r="AP286" s="27">
        <v>9.2608999999999995</v>
      </c>
      <c r="AQ286" s="28">
        <v>629.51302999999996</v>
      </c>
      <c r="AR286" s="29">
        <v>4</v>
      </c>
      <c r="AS286" s="29">
        <v>61</v>
      </c>
      <c r="AT286" s="29">
        <v>10169</v>
      </c>
      <c r="AU286" s="29">
        <v>110738.89</v>
      </c>
      <c r="AV286" s="29">
        <v>7.1208907000000004</v>
      </c>
      <c r="AW286" s="29">
        <v>7885.5950999999995</v>
      </c>
    </row>
    <row r="287" spans="1:49" s="30" customFormat="1" x14ac:dyDescent="0.35">
      <c r="A287" s="12">
        <v>2015</v>
      </c>
      <c r="B287" s="12" t="s">
        <v>370</v>
      </c>
      <c r="C287" s="13" t="s">
        <v>371</v>
      </c>
      <c r="D287" s="14" t="s">
        <v>389</v>
      </c>
      <c r="E287" s="15">
        <v>50697.78818256082</v>
      </c>
      <c r="F287" s="15">
        <v>308009.90000000002</v>
      </c>
      <c r="G287" s="12">
        <v>5</v>
      </c>
      <c r="H287" s="16">
        <v>6075411</v>
      </c>
      <c r="I287" s="17">
        <f t="shared" si="4"/>
        <v>0</v>
      </c>
      <c r="J287" s="17">
        <v>0</v>
      </c>
      <c r="K287" s="17">
        <v>42.6</v>
      </c>
      <c r="L287" s="17">
        <v>1.8220000000000001</v>
      </c>
      <c r="M287" s="17">
        <v>2.62</v>
      </c>
      <c r="N287" s="17">
        <v>44.13</v>
      </c>
      <c r="O287" s="17">
        <v>0</v>
      </c>
      <c r="P287" s="18">
        <v>4728</v>
      </c>
      <c r="Q287" s="18">
        <v>1271</v>
      </c>
      <c r="R287" s="17">
        <v>67995334</v>
      </c>
      <c r="S287" s="17">
        <v>114418</v>
      </c>
      <c r="T287" s="17">
        <v>44148</v>
      </c>
      <c r="U287" s="18" t="s">
        <v>62</v>
      </c>
      <c r="V287" s="18">
        <v>1.9</v>
      </c>
      <c r="W287" s="18">
        <v>12.88</v>
      </c>
      <c r="X287" s="18" t="s">
        <v>62</v>
      </c>
      <c r="Y287" s="18" t="s">
        <v>62</v>
      </c>
      <c r="Z287" s="21">
        <v>76554852</v>
      </c>
      <c r="AA287" s="21">
        <v>417592</v>
      </c>
      <c r="AB287" s="21">
        <v>75849232</v>
      </c>
      <c r="AC287" s="21">
        <v>10440082</v>
      </c>
      <c r="AD287" s="21">
        <v>0</v>
      </c>
      <c r="AE287" s="21">
        <v>0</v>
      </c>
      <c r="AF287" s="22">
        <v>4</v>
      </c>
      <c r="AG287" s="22">
        <v>73</v>
      </c>
      <c r="AH287" s="23">
        <v>2734553</v>
      </c>
      <c r="AI287" s="23">
        <v>1033.434</v>
      </c>
      <c r="AJ287" s="24">
        <v>11.205439</v>
      </c>
      <c r="AK287" s="25">
        <v>115.80082</v>
      </c>
      <c r="AL287" s="26">
        <v>4</v>
      </c>
      <c r="AM287" s="26">
        <v>73</v>
      </c>
      <c r="AN287" s="26">
        <v>373622</v>
      </c>
      <c r="AO287" s="26">
        <v>6810.6809999999996</v>
      </c>
      <c r="AP287" s="27">
        <v>9.1615716999999997</v>
      </c>
      <c r="AQ287" s="28">
        <v>623.96541999999999</v>
      </c>
      <c r="AR287" s="29">
        <v>4</v>
      </c>
      <c r="AS287" s="29">
        <v>59</v>
      </c>
      <c r="AT287" s="29">
        <v>10218</v>
      </c>
      <c r="AU287" s="29">
        <v>138939.91</v>
      </c>
      <c r="AV287" s="29">
        <v>6.4356182000000004</v>
      </c>
      <c r="AW287" s="29">
        <v>8941.6422000000002</v>
      </c>
    </row>
    <row r="288" spans="1:49" s="30" customFormat="1" x14ac:dyDescent="0.35">
      <c r="A288" s="17">
        <v>2007</v>
      </c>
      <c r="B288" s="32" t="s">
        <v>325</v>
      </c>
      <c r="C288" s="13" t="s">
        <v>326</v>
      </c>
      <c r="D288" s="14" t="s">
        <v>390</v>
      </c>
      <c r="E288" s="15">
        <v>49712.6229453177</v>
      </c>
      <c r="F288" s="15">
        <v>306611.59999999998</v>
      </c>
      <c r="G288" s="17">
        <v>3.9</v>
      </c>
      <c r="H288" s="16">
        <v>6167681</v>
      </c>
      <c r="I288" s="17">
        <f t="shared" si="4"/>
        <v>1</v>
      </c>
      <c r="J288" s="17">
        <v>0</v>
      </c>
      <c r="K288" s="17" t="s">
        <v>62</v>
      </c>
      <c r="L288" s="17">
        <v>2.286</v>
      </c>
      <c r="M288" s="17">
        <v>6.97</v>
      </c>
      <c r="N288" s="17">
        <v>32.78</v>
      </c>
      <c r="O288" s="17">
        <v>0</v>
      </c>
      <c r="P288" s="18">
        <v>1929</v>
      </c>
      <c r="Q288" s="18">
        <v>3249</v>
      </c>
      <c r="R288" s="17">
        <v>56455374</v>
      </c>
      <c r="S288" s="17">
        <v>51393</v>
      </c>
      <c r="T288" s="17">
        <v>78719</v>
      </c>
      <c r="U288" s="18">
        <v>2.78</v>
      </c>
      <c r="V288" s="18">
        <v>1.57</v>
      </c>
      <c r="W288" s="18">
        <v>16.71</v>
      </c>
      <c r="X288" s="18" t="s">
        <v>62</v>
      </c>
      <c r="Y288" s="18" t="s">
        <v>62</v>
      </c>
      <c r="Z288" s="21">
        <v>42593664</v>
      </c>
      <c r="AA288" s="21">
        <v>178620</v>
      </c>
      <c r="AB288" s="21">
        <v>559275588</v>
      </c>
      <c r="AC288" s="21">
        <v>26782391</v>
      </c>
      <c r="AD288" s="21">
        <v>0</v>
      </c>
      <c r="AE288" s="21">
        <v>0</v>
      </c>
      <c r="AF288" s="23">
        <v>5</v>
      </c>
      <c r="AG288" s="23">
        <v>34</v>
      </c>
      <c r="AH288" s="23">
        <v>2513923</v>
      </c>
      <c r="AI288" s="23">
        <v>1142</v>
      </c>
      <c r="AJ288" s="24">
        <v>9.6629298250408002</v>
      </c>
      <c r="AK288" s="25">
        <v>110.31</v>
      </c>
      <c r="AL288" s="26">
        <v>5</v>
      </c>
      <c r="AM288" s="26">
        <v>35</v>
      </c>
      <c r="AN288" s="26">
        <v>291457</v>
      </c>
      <c r="AO288" s="26">
        <v>8713</v>
      </c>
      <c r="AP288" s="27">
        <v>8.2669223582316391</v>
      </c>
      <c r="AQ288" s="28">
        <v>720.34</v>
      </c>
      <c r="AR288" s="29">
        <v>5</v>
      </c>
      <c r="AS288" s="29">
        <v>33</v>
      </c>
      <c r="AT288" s="29">
        <v>7418</v>
      </c>
      <c r="AU288" s="29">
        <v>137967</v>
      </c>
      <c r="AV288" s="29">
        <v>6.0464902302608294</v>
      </c>
      <c r="AW288" s="29">
        <v>8342.17</v>
      </c>
    </row>
    <row r="289" spans="1:49" s="30" customFormat="1" x14ac:dyDescent="0.35">
      <c r="A289" s="17">
        <v>2007</v>
      </c>
      <c r="B289" s="32" t="s">
        <v>318</v>
      </c>
      <c r="C289" s="13" t="s">
        <v>319</v>
      </c>
      <c r="D289" s="14" t="s">
        <v>391</v>
      </c>
      <c r="E289" s="15">
        <v>58420.61467547933</v>
      </c>
      <c r="F289" s="15">
        <v>304208</v>
      </c>
      <c r="G289" s="17">
        <v>4.5999999999999996</v>
      </c>
      <c r="H289" s="16">
        <v>5207203</v>
      </c>
      <c r="I289" s="17">
        <f t="shared" si="4"/>
        <v>0</v>
      </c>
      <c r="J289" s="17">
        <v>0</v>
      </c>
      <c r="K289" s="17" t="s">
        <v>62</v>
      </c>
      <c r="L289" s="17">
        <v>2.286</v>
      </c>
      <c r="M289" s="17">
        <v>6.97</v>
      </c>
      <c r="N289" s="17">
        <v>32.78</v>
      </c>
      <c r="O289" s="17">
        <v>0</v>
      </c>
      <c r="P289" s="18">
        <v>8298</v>
      </c>
      <c r="Q289" s="18">
        <v>552</v>
      </c>
      <c r="R289" s="17">
        <v>38320642</v>
      </c>
      <c r="S289" s="17">
        <v>88947</v>
      </c>
      <c r="T289" s="17">
        <v>84349</v>
      </c>
      <c r="U289" s="18">
        <v>2.68</v>
      </c>
      <c r="V289" s="18">
        <v>1.5</v>
      </c>
      <c r="W289" s="18">
        <v>15.87</v>
      </c>
      <c r="X289" s="18">
        <v>7.18</v>
      </c>
      <c r="Y289" s="18" t="s">
        <v>62</v>
      </c>
      <c r="Z289" s="21">
        <v>39330384</v>
      </c>
      <c r="AA289" s="21">
        <v>1622180</v>
      </c>
      <c r="AB289" s="21">
        <v>68362874</v>
      </c>
      <c r="AC289" s="21">
        <v>13103000</v>
      </c>
      <c r="AD289" s="21">
        <v>0</v>
      </c>
      <c r="AE289" s="21">
        <v>645.96</v>
      </c>
      <c r="AF289" s="23">
        <v>5</v>
      </c>
      <c r="AG289" s="23">
        <v>176</v>
      </c>
      <c r="AH289" s="23">
        <v>2267167</v>
      </c>
      <c r="AI289" s="23">
        <v>832</v>
      </c>
      <c r="AJ289" s="24">
        <v>9.178359610727659</v>
      </c>
      <c r="AK289" s="25">
        <v>76.400000000000006</v>
      </c>
      <c r="AL289" s="26">
        <v>5</v>
      </c>
      <c r="AM289" s="26">
        <v>175</v>
      </c>
      <c r="AN289" s="26">
        <v>266164</v>
      </c>
      <c r="AO289" s="26">
        <v>7052</v>
      </c>
      <c r="AP289" s="27">
        <v>7.4776100105971599</v>
      </c>
      <c r="AQ289" s="28">
        <v>527.29999999999995</v>
      </c>
      <c r="AR289" s="29">
        <v>4</v>
      </c>
      <c r="AS289" s="29">
        <v>118</v>
      </c>
      <c r="AT289" s="29">
        <v>8726</v>
      </c>
      <c r="AU289" s="29">
        <v>220046</v>
      </c>
      <c r="AV289" s="29">
        <v>5.6889557518575096</v>
      </c>
      <c r="AW289" s="29">
        <v>12518.34</v>
      </c>
    </row>
    <row r="290" spans="1:49" s="30" customFormat="1" x14ac:dyDescent="0.35">
      <c r="A290" s="12">
        <v>2014</v>
      </c>
      <c r="B290" s="12" t="s">
        <v>370</v>
      </c>
      <c r="C290" s="13" t="s">
        <v>371</v>
      </c>
      <c r="D290" s="14" t="s">
        <v>392</v>
      </c>
      <c r="E290" s="15">
        <v>50109.14108131035</v>
      </c>
      <c r="F290" s="15">
        <v>303617.8</v>
      </c>
      <c r="G290" s="12">
        <v>6.1</v>
      </c>
      <c r="H290" s="16">
        <v>6059130</v>
      </c>
      <c r="I290" s="17">
        <f t="shared" si="4"/>
        <v>0</v>
      </c>
      <c r="J290" s="17">
        <v>0</v>
      </c>
      <c r="K290" s="17">
        <v>45.67</v>
      </c>
      <c r="L290" s="17">
        <v>3.117</v>
      </c>
      <c r="M290" s="17">
        <v>4.37</v>
      </c>
      <c r="N290" s="17">
        <v>46.16</v>
      </c>
      <c r="O290" s="17">
        <v>0</v>
      </c>
      <c r="P290" s="18">
        <v>5700</v>
      </c>
      <c r="Q290" s="18">
        <v>1106</v>
      </c>
      <c r="R290" s="17">
        <v>75735094</v>
      </c>
      <c r="S290" s="17">
        <v>135932</v>
      </c>
      <c r="T290" s="17">
        <v>70508</v>
      </c>
      <c r="U290" s="18">
        <v>2.0299999999999998</v>
      </c>
      <c r="V290" s="18">
        <v>2</v>
      </c>
      <c r="W290" s="18" t="s">
        <v>62</v>
      </c>
      <c r="X290" s="18" t="s">
        <v>62</v>
      </c>
      <c r="Y290" s="18">
        <v>0.88</v>
      </c>
      <c r="Z290" s="21">
        <v>85933378</v>
      </c>
      <c r="AA290" s="21">
        <v>447868</v>
      </c>
      <c r="AB290" s="21">
        <v>69874102</v>
      </c>
      <c r="AC290" s="21">
        <v>9276356</v>
      </c>
      <c r="AD290" s="21">
        <v>0</v>
      </c>
      <c r="AE290" s="21">
        <v>0</v>
      </c>
      <c r="AF290" s="22">
        <v>4</v>
      </c>
      <c r="AG290" s="22">
        <v>73</v>
      </c>
      <c r="AH290" s="23">
        <v>2724541</v>
      </c>
      <c r="AI290" s="23">
        <v>1094.7607</v>
      </c>
      <c r="AJ290" s="24">
        <v>10.638465</v>
      </c>
      <c r="AK290" s="25">
        <v>116.46572999999999</v>
      </c>
      <c r="AL290" s="26">
        <v>4</v>
      </c>
      <c r="AM290" s="26">
        <v>73</v>
      </c>
      <c r="AN290" s="26">
        <v>371495</v>
      </c>
      <c r="AO290" s="26">
        <v>6878.7939999999999</v>
      </c>
      <c r="AP290" s="27">
        <v>8.8983481999999992</v>
      </c>
      <c r="AQ290" s="28">
        <v>612.09903999999995</v>
      </c>
      <c r="AR290" s="29">
        <v>4</v>
      </c>
      <c r="AS290" s="29">
        <v>58</v>
      </c>
      <c r="AT290" s="29">
        <v>10282</v>
      </c>
      <c r="AU290" s="29">
        <v>141012.99</v>
      </c>
      <c r="AV290" s="29">
        <v>6.3580331000000001</v>
      </c>
      <c r="AW290" s="29">
        <v>8965.6527999999998</v>
      </c>
    </row>
    <row r="291" spans="1:49" s="30" customFormat="1" x14ac:dyDescent="0.35">
      <c r="A291" s="17">
        <v>2008</v>
      </c>
      <c r="B291" s="32" t="s">
        <v>325</v>
      </c>
      <c r="C291" s="13" t="s">
        <v>326</v>
      </c>
      <c r="D291" s="14" t="s">
        <v>393</v>
      </c>
      <c r="E291" s="15">
        <v>48130.649156847969</v>
      </c>
      <c r="F291" s="15">
        <v>302277.90000000002</v>
      </c>
      <c r="G291" s="17">
        <v>6.2</v>
      </c>
      <c r="H291" s="16">
        <v>6280362</v>
      </c>
      <c r="I291" s="17">
        <f t="shared" si="4"/>
        <v>1</v>
      </c>
      <c r="J291" s="17">
        <v>0</v>
      </c>
      <c r="K291" s="17">
        <v>40.69</v>
      </c>
      <c r="L291" s="17">
        <v>2.9830000000000001</v>
      </c>
      <c r="M291" s="17">
        <v>8.86</v>
      </c>
      <c r="N291" s="17">
        <v>45.88</v>
      </c>
      <c r="O291" s="17">
        <v>0</v>
      </c>
      <c r="P291" s="18">
        <v>1970</v>
      </c>
      <c r="Q291" s="18">
        <v>2998</v>
      </c>
      <c r="R291" s="17">
        <v>58890027</v>
      </c>
      <c r="S291" s="17">
        <v>43959</v>
      </c>
      <c r="T291" s="17">
        <v>73401</v>
      </c>
      <c r="U291" s="18">
        <v>3.26</v>
      </c>
      <c r="V291" s="18">
        <v>1.73</v>
      </c>
      <c r="W291" s="18">
        <v>20.5</v>
      </c>
      <c r="X291" s="18" t="s">
        <v>62</v>
      </c>
      <c r="Y291" s="18" t="s">
        <v>62</v>
      </c>
      <c r="Z291" s="21">
        <v>45521026</v>
      </c>
      <c r="AA291" s="21">
        <v>184798</v>
      </c>
      <c r="AB291" s="21">
        <v>567842176</v>
      </c>
      <c r="AC291" s="21">
        <v>29250496</v>
      </c>
      <c r="AD291" s="21">
        <v>0</v>
      </c>
      <c r="AE291" s="21">
        <v>0</v>
      </c>
      <c r="AF291" s="23">
        <v>5</v>
      </c>
      <c r="AG291" s="23">
        <v>34</v>
      </c>
      <c r="AH291" s="23">
        <v>2528405</v>
      </c>
      <c r="AI291" s="23">
        <v>1095</v>
      </c>
      <c r="AJ291" s="24">
        <v>10.266756869056398</v>
      </c>
      <c r="AK291" s="25">
        <v>112.47</v>
      </c>
      <c r="AL291" s="26">
        <v>5</v>
      </c>
      <c r="AM291" s="26">
        <v>35</v>
      </c>
      <c r="AN291" s="26">
        <v>298347</v>
      </c>
      <c r="AO291" s="26">
        <v>8425</v>
      </c>
      <c r="AP291" s="27">
        <v>8.9289433345285385</v>
      </c>
      <c r="AQ291" s="28">
        <v>752.25</v>
      </c>
      <c r="AR291" s="29">
        <v>5</v>
      </c>
      <c r="AS291" s="29">
        <v>34</v>
      </c>
      <c r="AT291" s="29">
        <v>7314</v>
      </c>
      <c r="AU291" s="29">
        <v>146629</v>
      </c>
      <c r="AV291" s="29">
        <v>6.5738326664646882</v>
      </c>
      <c r="AW291" s="29">
        <v>9639.16</v>
      </c>
    </row>
    <row r="292" spans="1:49" s="30" customFormat="1" x14ac:dyDescent="0.35">
      <c r="A292" s="17">
        <v>2006</v>
      </c>
      <c r="B292" s="13" t="s">
        <v>318</v>
      </c>
      <c r="C292" s="13" t="s">
        <v>319</v>
      </c>
      <c r="D292" s="14" t="s">
        <v>394</v>
      </c>
      <c r="E292" s="15">
        <v>58539.649524407119</v>
      </c>
      <c r="F292" s="15">
        <v>302272.7</v>
      </c>
      <c r="G292" s="17">
        <v>4</v>
      </c>
      <c r="H292" s="16">
        <v>5163555</v>
      </c>
      <c r="I292" s="17">
        <f t="shared" si="4"/>
        <v>0</v>
      </c>
      <c r="J292" s="17">
        <v>0</v>
      </c>
      <c r="K292" s="17" t="s">
        <v>62</v>
      </c>
      <c r="L292" s="17">
        <v>2.137</v>
      </c>
      <c r="M292" s="17">
        <v>6.73</v>
      </c>
      <c r="N292" s="17">
        <v>18.61</v>
      </c>
      <c r="O292" s="17">
        <v>0</v>
      </c>
      <c r="P292" s="18">
        <v>7651</v>
      </c>
      <c r="Q292" s="18">
        <v>578</v>
      </c>
      <c r="R292" s="17">
        <v>38183082</v>
      </c>
      <c r="S292" s="17">
        <v>94420</v>
      </c>
      <c r="T292" s="17">
        <v>85198</v>
      </c>
      <c r="U292" s="18">
        <v>2.4700000000000002</v>
      </c>
      <c r="V292" s="18">
        <v>1.21</v>
      </c>
      <c r="W292" s="18">
        <v>13.53</v>
      </c>
      <c r="X292" s="18">
        <v>8.65</v>
      </c>
      <c r="Y292" s="18" t="s">
        <v>62</v>
      </c>
      <c r="Z292" s="21">
        <v>40108393.059999995</v>
      </c>
      <c r="AA292" s="21">
        <v>1873358.9</v>
      </c>
      <c r="AB292" s="21">
        <v>49856441.140000008</v>
      </c>
      <c r="AC292" s="21">
        <v>13183418</v>
      </c>
      <c r="AD292" s="21">
        <v>0</v>
      </c>
      <c r="AE292" s="21">
        <v>0</v>
      </c>
      <c r="AF292" s="23">
        <v>5</v>
      </c>
      <c r="AG292" s="23">
        <v>176</v>
      </c>
      <c r="AH292" s="23">
        <v>2240891</v>
      </c>
      <c r="AI292" s="23">
        <v>814.75798391502906</v>
      </c>
      <c r="AJ292" s="24">
        <v>8.6954205878516291</v>
      </c>
      <c r="AK292" s="25">
        <v>70.846633474512302</v>
      </c>
      <c r="AL292" s="26">
        <v>5</v>
      </c>
      <c r="AM292" s="26">
        <v>175</v>
      </c>
      <c r="AN292" s="26">
        <v>260186</v>
      </c>
      <c r="AO292" s="26">
        <v>7102.3604267716164</v>
      </c>
      <c r="AP292" s="27">
        <v>7.0187678433992335</v>
      </c>
      <c r="AQ292" s="28">
        <v>498.49818975655876</v>
      </c>
      <c r="AR292" s="29">
        <v>4</v>
      </c>
      <c r="AS292" s="29">
        <v>117</v>
      </c>
      <c r="AT292" s="29">
        <v>8503</v>
      </c>
      <c r="AU292" s="29">
        <v>222119.86945783845</v>
      </c>
      <c r="AV292" s="29">
        <v>5.2871832402990373</v>
      </c>
      <c r="AW292" s="29">
        <v>11743.884511348933</v>
      </c>
    </row>
    <row r="293" spans="1:49" s="30" customFormat="1" x14ac:dyDescent="0.35">
      <c r="A293" s="12">
        <v>2013</v>
      </c>
      <c r="B293" s="12" t="s">
        <v>370</v>
      </c>
      <c r="C293" s="13" t="s">
        <v>371</v>
      </c>
      <c r="D293" s="14" t="s">
        <v>395</v>
      </c>
      <c r="E293" s="15">
        <v>49979.52172343852</v>
      </c>
      <c r="F293" s="15">
        <v>302025.7</v>
      </c>
      <c r="G293" s="12">
        <v>6.7</v>
      </c>
      <c r="H293" s="16">
        <v>6042989</v>
      </c>
      <c r="I293" s="17">
        <f t="shared" si="4"/>
        <v>0</v>
      </c>
      <c r="J293" s="17">
        <v>0</v>
      </c>
      <c r="K293" s="17">
        <v>45.02</v>
      </c>
      <c r="L293" s="17">
        <v>3.4830000000000001</v>
      </c>
      <c r="M293" s="17">
        <v>3.73</v>
      </c>
      <c r="N293" s="17">
        <v>51.99</v>
      </c>
      <c r="O293" s="17">
        <v>0</v>
      </c>
      <c r="P293" s="18">
        <v>5461</v>
      </c>
      <c r="Q293" s="18">
        <v>1145</v>
      </c>
      <c r="R293" s="17">
        <v>78344459</v>
      </c>
      <c r="S293" s="17">
        <v>142871</v>
      </c>
      <c r="T293" s="17">
        <v>70794</v>
      </c>
      <c r="U293" s="18">
        <v>1.92</v>
      </c>
      <c r="V293" s="18">
        <v>1.9</v>
      </c>
      <c r="W293" s="18" t="s">
        <v>62</v>
      </c>
      <c r="X293" s="18">
        <v>4.45</v>
      </c>
      <c r="Y293" s="18">
        <v>0.9</v>
      </c>
      <c r="Z293" s="21">
        <v>88810768</v>
      </c>
      <c r="AA293" s="21">
        <v>271938.02</v>
      </c>
      <c r="AB293" s="21">
        <v>74565968</v>
      </c>
      <c r="AC293" s="21">
        <v>8367103</v>
      </c>
      <c r="AD293" s="21">
        <v>0</v>
      </c>
      <c r="AE293" s="21">
        <v>0</v>
      </c>
      <c r="AF293" s="22">
        <v>4</v>
      </c>
      <c r="AG293" s="22">
        <v>74</v>
      </c>
      <c r="AH293" s="23">
        <v>2708934</v>
      </c>
      <c r="AI293" s="23">
        <v>1086.473</v>
      </c>
      <c r="AJ293" s="24">
        <v>10.603602</v>
      </c>
      <c r="AK293" s="25">
        <v>115.20527</v>
      </c>
      <c r="AL293" s="26">
        <v>4</v>
      </c>
      <c r="AM293" s="26">
        <v>73</v>
      </c>
      <c r="AN293" s="26">
        <v>371712</v>
      </c>
      <c r="AO293" s="26">
        <v>6841.1503000000002</v>
      </c>
      <c r="AP293" s="27">
        <v>8.8043163</v>
      </c>
      <c r="AQ293" s="28">
        <v>602.31650999999999</v>
      </c>
      <c r="AR293" s="29">
        <v>4</v>
      </c>
      <c r="AS293" s="29">
        <v>58</v>
      </c>
      <c r="AT293" s="29">
        <v>10274</v>
      </c>
      <c r="AU293" s="29">
        <v>142360.13</v>
      </c>
      <c r="AV293" s="29">
        <v>6.2940981999999996</v>
      </c>
      <c r="AW293" s="29">
        <v>8960.2865000000002</v>
      </c>
    </row>
    <row r="294" spans="1:49" s="30" customFormat="1" x14ac:dyDescent="0.35">
      <c r="A294" s="12">
        <v>2014</v>
      </c>
      <c r="B294" s="12" t="s">
        <v>325</v>
      </c>
      <c r="C294" s="13" t="s">
        <v>326</v>
      </c>
      <c r="D294" s="14" t="s">
        <v>396</v>
      </c>
      <c r="E294" s="15">
        <v>44813.142918335157</v>
      </c>
      <c r="F294" s="15">
        <v>301721.2</v>
      </c>
      <c r="G294" s="12">
        <v>6.8</v>
      </c>
      <c r="H294" s="16">
        <v>6732873</v>
      </c>
      <c r="I294" s="17">
        <f t="shared" si="4"/>
        <v>1</v>
      </c>
      <c r="J294" s="17">
        <v>0</v>
      </c>
      <c r="K294" s="17">
        <v>45.67</v>
      </c>
      <c r="L294" s="17">
        <v>3.117</v>
      </c>
      <c r="M294" s="17">
        <v>4.37</v>
      </c>
      <c r="N294" s="17">
        <v>46.16</v>
      </c>
      <c r="O294" s="17">
        <v>0</v>
      </c>
      <c r="P294" s="18">
        <v>1578</v>
      </c>
      <c r="Q294" s="18">
        <v>3117</v>
      </c>
      <c r="R294" s="17">
        <v>53684080</v>
      </c>
      <c r="S294" s="17">
        <v>20495</v>
      </c>
      <c r="T294" s="17">
        <v>48288</v>
      </c>
      <c r="U294" s="18" t="s">
        <v>62</v>
      </c>
      <c r="V294" s="18">
        <v>2.1</v>
      </c>
      <c r="W294" s="18" t="s">
        <v>62</v>
      </c>
      <c r="X294" s="18">
        <v>5.15</v>
      </c>
      <c r="Y294" s="18" t="s">
        <v>62</v>
      </c>
      <c r="Z294" s="21">
        <v>45822012</v>
      </c>
      <c r="AA294" s="21">
        <v>216630</v>
      </c>
      <c r="AB294" s="21">
        <v>414014908</v>
      </c>
      <c r="AC294" s="21">
        <v>32320917</v>
      </c>
      <c r="AD294" s="21">
        <v>0</v>
      </c>
      <c r="AE294" s="21">
        <v>0</v>
      </c>
      <c r="AF294" s="22">
        <v>5</v>
      </c>
      <c r="AG294" s="22">
        <v>24</v>
      </c>
      <c r="AH294" s="23">
        <v>2661694</v>
      </c>
      <c r="AI294" s="23">
        <v>1012.7034</v>
      </c>
      <c r="AJ294" s="24">
        <v>11.899428</v>
      </c>
      <c r="AK294" s="25">
        <v>120.50591</v>
      </c>
      <c r="AL294" s="26">
        <v>5</v>
      </c>
      <c r="AM294" s="26">
        <v>25</v>
      </c>
      <c r="AN294" s="26">
        <v>312221</v>
      </c>
      <c r="AO294" s="26">
        <v>7817.6139999999996</v>
      </c>
      <c r="AP294" s="27">
        <v>10.132308999999999</v>
      </c>
      <c r="AQ294" s="28">
        <v>792.10482000000002</v>
      </c>
      <c r="AR294" s="29">
        <v>5</v>
      </c>
      <c r="AS294" s="29">
        <v>22</v>
      </c>
      <c r="AT294" s="29">
        <v>7710</v>
      </c>
      <c r="AU294" s="29">
        <v>158470.89000000001</v>
      </c>
      <c r="AV294" s="29">
        <v>6.4636491999999999</v>
      </c>
      <c r="AW294" s="29">
        <v>10243.003000000001</v>
      </c>
    </row>
    <row r="295" spans="1:49" s="30" customFormat="1" x14ac:dyDescent="0.35">
      <c r="A295" s="12">
        <v>2013</v>
      </c>
      <c r="B295" s="12" t="s">
        <v>351</v>
      </c>
      <c r="C295" s="13" t="s">
        <v>352</v>
      </c>
      <c r="D295" s="14" t="s">
        <v>397</v>
      </c>
      <c r="E295" s="15">
        <v>52553.131642108798</v>
      </c>
      <c r="F295" s="15">
        <v>301550.5</v>
      </c>
      <c r="G295" s="12">
        <v>6.7</v>
      </c>
      <c r="H295" s="16">
        <v>5738012</v>
      </c>
      <c r="I295" s="17">
        <f t="shared" si="4"/>
        <v>1</v>
      </c>
      <c r="J295" s="17">
        <v>0</v>
      </c>
      <c r="K295" s="17">
        <v>45.02</v>
      </c>
      <c r="L295" s="17">
        <v>3.4830000000000001</v>
      </c>
      <c r="M295" s="17">
        <v>3.73</v>
      </c>
      <c r="N295" s="17">
        <v>51.99</v>
      </c>
      <c r="O295" s="17">
        <v>0</v>
      </c>
      <c r="P295" s="18">
        <v>8189</v>
      </c>
      <c r="Q295" s="18">
        <v>464</v>
      </c>
      <c r="R295" s="17">
        <v>47686076</v>
      </c>
      <c r="S295" s="17">
        <v>98255</v>
      </c>
      <c r="T295" s="17">
        <v>40021</v>
      </c>
      <c r="U295" s="18">
        <v>2.25</v>
      </c>
      <c r="V295" s="18" t="s">
        <v>62</v>
      </c>
      <c r="W295" s="18" t="s">
        <v>62</v>
      </c>
      <c r="X295" s="18">
        <v>4.3899999999999997</v>
      </c>
      <c r="Y295" s="18">
        <v>0.77</v>
      </c>
      <c r="Z295" s="21">
        <v>47747638</v>
      </c>
      <c r="AA295" s="21">
        <v>885782</v>
      </c>
      <c r="AB295" s="21">
        <v>122721516</v>
      </c>
      <c r="AC295" s="21">
        <v>11675194</v>
      </c>
      <c r="AD295" s="21">
        <v>0</v>
      </c>
      <c r="AE295" s="21">
        <v>0</v>
      </c>
      <c r="AF295" s="22">
        <v>12</v>
      </c>
      <c r="AG295" s="22">
        <v>86</v>
      </c>
      <c r="AH295" s="23">
        <v>2619676</v>
      </c>
      <c r="AI295" s="23">
        <v>702.88342</v>
      </c>
      <c r="AJ295" s="24">
        <v>13.545931</v>
      </c>
      <c r="AK295" s="25">
        <v>95.212104999999994</v>
      </c>
      <c r="AL295" s="26">
        <v>12</v>
      </c>
      <c r="AM295" s="26">
        <v>85</v>
      </c>
      <c r="AN295" s="26">
        <v>341657</v>
      </c>
      <c r="AO295" s="26">
        <v>5770.4980999999998</v>
      </c>
      <c r="AP295" s="27">
        <v>10.744973</v>
      </c>
      <c r="AQ295" s="28">
        <v>620.03846999999996</v>
      </c>
      <c r="AR295" s="29">
        <v>12</v>
      </c>
      <c r="AS295" s="29">
        <v>64</v>
      </c>
      <c r="AT295" s="29">
        <v>4725</v>
      </c>
      <c r="AU295" s="29">
        <v>412164.87</v>
      </c>
      <c r="AV295" s="29">
        <v>7.4011991999999998</v>
      </c>
      <c r="AW295" s="29">
        <v>30505.143</v>
      </c>
    </row>
    <row r="296" spans="1:49" s="30" customFormat="1" x14ac:dyDescent="0.35">
      <c r="A296" s="12">
        <v>2010</v>
      </c>
      <c r="B296" s="12" t="s">
        <v>314</v>
      </c>
      <c r="C296" s="13" t="s">
        <v>315</v>
      </c>
      <c r="D296" s="14" t="s">
        <v>398</v>
      </c>
      <c r="E296" s="15">
        <v>46052.422477601351</v>
      </c>
      <c r="F296" s="15">
        <v>292687</v>
      </c>
      <c r="G296" s="12">
        <v>9.6999999999999993</v>
      </c>
      <c r="H296" s="16">
        <v>6355518</v>
      </c>
      <c r="I296" s="17">
        <f t="shared" si="4"/>
        <v>1</v>
      </c>
      <c r="J296" s="17">
        <v>0</v>
      </c>
      <c r="K296" s="17">
        <v>44.27</v>
      </c>
      <c r="L296" s="17">
        <v>2.7050000000000001</v>
      </c>
      <c r="M296" s="17">
        <v>4.37</v>
      </c>
      <c r="N296" s="17">
        <v>49.29</v>
      </c>
      <c r="O296" s="17">
        <v>0</v>
      </c>
      <c r="P296" s="18">
        <v>4294</v>
      </c>
      <c r="Q296" s="18">
        <v>1777</v>
      </c>
      <c r="R296" s="17">
        <v>48196067</v>
      </c>
      <c r="S296" s="17">
        <v>137764</v>
      </c>
      <c r="T296" s="17">
        <v>32911</v>
      </c>
      <c r="U296" s="18" t="s">
        <v>62</v>
      </c>
      <c r="V296" s="18">
        <v>2.64</v>
      </c>
      <c r="W296" s="18">
        <v>17.04</v>
      </c>
      <c r="X296" s="18">
        <v>4.9400000000000004</v>
      </c>
      <c r="Y296" s="18" t="s">
        <v>62</v>
      </c>
      <c r="Z296" s="21">
        <v>41793982</v>
      </c>
      <c r="AA296" s="21">
        <v>804124</v>
      </c>
      <c r="AB296" s="21">
        <v>45808758</v>
      </c>
      <c r="AC296" s="21">
        <v>27739221</v>
      </c>
      <c r="AD296" s="21">
        <v>0</v>
      </c>
      <c r="AE296" s="21">
        <v>136.72</v>
      </c>
      <c r="AF296" s="22">
        <v>3</v>
      </c>
      <c r="AG296" s="22">
        <v>89</v>
      </c>
      <c r="AH296" s="23">
        <v>2704054</v>
      </c>
      <c r="AI296" s="23">
        <v>1393</v>
      </c>
      <c r="AJ296" s="24">
        <v>9.23</v>
      </c>
      <c r="AK296" s="31">
        <v>128.58000000000001</v>
      </c>
      <c r="AL296" s="26">
        <v>2</v>
      </c>
      <c r="AM296" s="26">
        <v>87</v>
      </c>
      <c r="AN296" s="26">
        <v>460404</v>
      </c>
      <c r="AO296" s="26">
        <v>5321</v>
      </c>
      <c r="AP296" s="27">
        <v>9.66</v>
      </c>
      <c r="AQ296" s="28">
        <v>513.80999999999995</v>
      </c>
      <c r="AR296" s="29">
        <v>2</v>
      </c>
      <c r="AS296" s="29">
        <v>85</v>
      </c>
      <c r="AT296" s="29">
        <v>2027</v>
      </c>
      <c r="AU296" s="29">
        <v>1189345</v>
      </c>
      <c r="AV296" s="29">
        <v>6.58</v>
      </c>
      <c r="AW296" s="29">
        <v>78270.710000000006</v>
      </c>
    </row>
    <row r="297" spans="1:49" s="30" customFormat="1" x14ac:dyDescent="0.35">
      <c r="A297" s="12">
        <v>2011</v>
      </c>
      <c r="B297" s="12" t="s">
        <v>314</v>
      </c>
      <c r="C297" s="13" t="s">
        <v>315</v>
      </c>
      <c r="D297" s="14" t="s">
        <v>399</v>
      </c>
      <c r="E297" s="15">
        <v>47108.572132110101</v>
      </c>
      <c r="F297" s="15">
        <v>301508.90000000002</v>
      </c>
      <c r="G297" s="12">
        <v>9</v>
      </c>
      <c r="H297" s="16">
        <v>6400298</v>
      </c>
      <c r="I297" s="17">
        <f t="shared" si="4"/>
        <v>1</v>
      </c>
      <c r="J297" s="17">
        <v>0</v>
      </c>
      <c r="K297" s="17">
        <v>45.02</v>
      </c>
      <c r="L297" s="17">
        <v>3.4670000000000001</v>
      </c>
      <c r="M297" s="17">
        <v>4</v>
      </c>
      <c r="N297" s="17">
        <v>55.64</v>
      </c>
      <c r="O297" s="17">
        <v>0</v>
      </c>
      <c r="P297" s="18">
        <v>3673</v>
      </c>
      <c r="Q297" s="18">
        <v>1518</v>
      </c>
      <c r="R297" s="17">
        <v>45472087</v>
      </c>
      <c r="S297" s="17">
        <v>138272</v>
      </c>
      <c r="T297" s="17">
        <v>29203</v>
      </c>
      <c r="U297" s="18" t="s">
        <v>62</v>
      </c>
      <c r="V297" s="18" t="s">
        <v>62</v>
      </c>
      <c r="W297" s="18">
        <v>21.55</v>
      </c>
      <c r="X297" s="18">
        <v>4.5999999999999996</v>
      </c>
      <c r="Y297" s="18" t="s">
        <v>62</v>
      </c>
      <c r="Z297" s="21">
        <v>40463270</v>
      </c>
      <c r="AA297" s="21">
        <v>748972</v>
      </c>
      <c r="AB297" s="21">
        <v>55019376</v>
      </c>
      <c r="AC297" s="21">
        <v>26919177</v>
      </c>
      <c r="AD297" s="21">
        <v>0</v>
      </c>
      <c r="AE297" s="21">
        <v>169.5</v>
      </c>
      <c r="AF297" s="22">
        <v>3</v>
      </c>
      <c r="AG297" s="22">
        <v>89</v>
      </c>
      <c r="AH297" s="23">
        <v>2708113</v>
      </c>
      <c r="AI297" s="23">
        <v>1325</v>
      </c>
      <c r="AJ297" s="24">
        <v>9.98</v>
      </c>
      <c r="AK297" s="25">
        <v>132.26</v>
      </c>
      <c r="AL297" s="26">
        <v>2</v>
      </c>
      <c r="AM297" s="26">
        <v>87</v>
      </c>
      <c r="AN297" s="26">
        <v>463992</v>
      </c>
      <c r="AO297" s="26">
        <v>5213</v>
      </c>
      <c r="AP297" s="27">
        <v>10.27</v>
      </c>
      <c r="AQ297" s="28">
        <v>535.22</v>
      </c>
      <c r="AR297" s="29">
        <v>2</v>
      </c>
      <c r="AS297" s="29">
        <v>84</v>
      </c>
      <c r="AT297" s="29">
        <v>2017</v>
      </c>
      <c r="AU297" s="29">
        <v>1183212</v>
      </c>
      <c r="AV297" s="29">
        <v>7.23</v>
      </c>
      <c r="AW297" s="29">
        <v>85528.09</v>
      </c>
    </row>
    <row r="298" spans="1:49" s="30" customFormat="1" x14ac:dyDescent="0.35">
      <c r="A298" s="12">
        <v>2013</v>
      </c>
      <c r="B298" s="12" t="s">
        <v>304</v>
      </c>
      <c r="C298" s="13" t="s">
        <v>305</v>
      </c>
      <c r="D298" s="14" t="s">
        <v>400</v>
      </c>
      <c r="E298" s="15">
        <v>57199.208313617695</v>
      </c>
      <c r="F298" s="15">
        <v>301484.09999999998</v>
      </c>
      <c r="G298" s="12">
        <v>6.9</v>
      </c>
      <c r="H298" s="16">
        <v>5270774</v>
      </c>
      <c r="I298" s="17">
        <f t="shared" si="4"/>
        <v>1</v>
      </c>
      <c r="J298" s="17">
        <v>0</v>
      </c>
      <c r="K298" s="17">
        <v>45.02</v>
      </c>
      <c r="L298" s="17">
        <v>3.4830000000000001</v>
      </c>
      <c r="M298" s="17">
        <v>3.73</v>
      </c>
      <c r="N298" s="17">
        <v>51.99</v>
      </c>
      <c r="O298" s="17">
        <v>0</v>
      </c>
      <c r="P298" s="18">
        <v>7480</v>
      </c>
      <c r="Q298" s="18">
        <v>365</v>
      </c>
      <c r="R298" s="17">
        <v>39387317</v>
      </c>
      <c r="S298" s="17">
        <v>36297</v>
      </c>
      <c r="T298" s="17">
        <v>45014</v>
      </c>
      <c r="U298" s="18">
        <v>2.5</v>
      </c>
      <c r="V298" s="18">
        <v>1.91</v>
      </c>
      <c r="W298" s="18">
        <v>23.6</v>
      </c>
      <c r="X298" s="18">
        <v>4.7</v>
      </c>
      <c r="Y298" s="18"/>
      <c r="Z298" s="21">
        <v>37389346</v>
      </c>
      <c r="AA298" s="21">
        <v>58758</v>
      </c>
      <c r="AB298" s="21">
        <v>175300914</v>
      </c>
      <c r="AC298" s="21">
        <v>0</v>
      </c>
      <c r="AD298" s="21">
        <v>0</v>
      </c>
      <c r="AE298" s="21">
        <v>0</v>
      </c>
      <c r="AF298" s="22">
        <v>2</v>
      </c>
      <c r="AG298" s="22">
        <v>41</v>
      </c>
      <c r="AH298" s="23">
        <v>2169365</v>
      </c>
      <c r="AI298" s="23">
        <v>711.76388999999995</v>
      </c>
      <c r="AJ298" s="24">
        <v>11.929012</v>
      </c>
      <c r="AK298" s="25">
        <v>84.906401000000002</v>
      </c>
      <c r="AL298" s="26">
        <v>2</v>
      </c>
      <c r="AM298" s="26">
        <v>41</v>
      </c>
      <c r="AN298" s="26">
        <v>358800</v>
      </c>
      <c r="AO298" s="26">
        <v>4667.9250000000002</v>
      </c>
      <c r="AP298" s="27">
        <v>9.8617559000000004</v>
      </c>
      <c r="AQ298" s="28">
        <v>460.33936999999997</v>
      </c>
      <c r="AR298" s="29">
        <v>2</v>
      </c>
      <c r="AS298" s="29">
        <v>31</v>
      </c>
      <c r="AT298" s="29">
        <v>16172</v>
      </c>
      <c r="AU298" s="29">
        <v>76020.585999999996</v>
      </c>
      <c r="AV298" s="29">
        <v>7.3409126999999996</v>
      </c>
      <c r="AW298" s="29">
        <v>5580.6049000000003</v>
      </c>
    </row>
    <row r="299" spans="1:49" s="30" customFormat="1" x14ac:dyDescent="0.35">
      <c r="A299" s="17">
        <v>2009</v>
      </c>
      <c r="B299" s="32" t="s">
        <v>310</v>
      </c>
      <c r="C299" s="13" t="s">
        <v>311</v>
      </c>
      <c r="D299" s="14" t="s">
        <v>401</v>
      </c>
      <c r="E299" s="15">
        <v>46411.815476075288</v>
      </c>
      <c r="F299" s="15">
        <v>299789</v>
      </c>
      <c r="G299" s="17">
        <v>10.3</v>
      </c>
      <c r="H299" s="16">
        <v>6459325</v>
      </c>
      <c r="I299" s="17">
        <f t="shared" si="4"/>
        <v>1</v>
      </c>
      <c r="J299" s="17">
        <v>0</v>
      </c>
      <c r="K299" s="17">
        <v>43.33</v>
      </c>
      <c r="L299" s="17">
        <v>2.141</v>
      </c>
      <c r="M299" s="17">
        <v>3.94</v>
      </c>
      <c r="N299" s="17">
        <v>45.86</v>
      </c>
      <c r="O299" s="17">
        <v>0</v>
      </c>
      <c r="P299" s="18">
        <v>5822</v>
      </c>
      <c r="Q299" s="18">
        <v>687</v>
      </c>
      <c r="R299" s="17">
        <v>111112991</v>
      </c>
      <c r="S299" s="17">
        <v>383580</v>
      </c>
      <c r="T299" s="17">
        <v>110914</v>
      </c>
      <c r="U299" s="18">
        <v>2.11</v>
      </c>
      <c r="V299" s="18" t="s">
        <v>62</v>
      </c>
      <c r="W299" s="18" t="s">
        <v>62</v>
      </c>
      <c r="X299" s="18">
        <v>4.63</v>
      </c>
      <c r="Y299" s="18"/>
      <c r="Z299" s="21">
        <v>108667422</v>
      </c>
      <c r="AA299" s="21">
        <v>568080</v>
      </c>
      <c r="AB299" s="21">
        <v>67058244</v>
      </c>
      <c r="AC299" s="21">
        <v>0</v>
      </c>
      <c r="AD299" s="21">
        <v>0</v>
      </c>
      <c r="AE299" s="21">
        <v>29023.96</v>
      </c>
      <c r="AF299" s="23">
        <v>5</v>
      </c>
      <c r="AG299" s="23">
        <v>118</v>
      </c>
      <c r="AH299" s="23">
        <v>2733611</v>
      </c>
      <c r="AI299" s="23">
        <v>992</v>
      </c>
      <c r="AJ299" s="24">
        <v>9.5</v>
      </c>
      <c r="AK299" s="31">
        <v>94.3</v>
      </c>
      <c r="AL299" s="26">
        <v>5</v>
      </c>
      <c r="AM299" s="26">
        <v>117</v>
      </c>
      <c r="AN299" s="26">
        <v>341437</v>
      </c>
      <c r="AO299" s="26">
        <v>5782</v>
      </c>
      <c r="AP299" s="27">
        <v>8.32</v>
      </c>
      <c r="AQ299" s="28">
        <v>481.01</v>
      </c>
      <c r="AR299" s="29">
        <v>6</v>
      </c>
      <c r="AS299" s="29">
        <v>91</v>
      </c>
      <c r="AT299" s="29">
        <v>18264</v>
      </c>
      <c r="AU299" s="29">
        <v>196448</v>
      </c>
      <c r="AV299" s="29">
        <v>5.81</v>
      </c>
      <c r="AW299" s="29">
        <v>11409.37</v>
      </c>
    </row>
    <row r="300" spans="1:49" s="30" customFormat="1" x14ac:dyDescent="0.35">
      <c r="A300" s="12">
        <v>2012</v>
      </c>
      <c r="B300" s="12" t="s">
        <v>351</v>
      </c>
      <c r="C300" s="13" t="s">
        <v>352</v>
      </c>
      <c r="D300" s="14" t="s">
        <v>402</v>
      </c>
      <c r="E300" s="15">
        <v>52266.517504031326</v>
      </c>
      <c r="F300" s="15">
        <v>299007.59999999998</v>
      </c>
      <c r="G300" s="12">
        <v>7</v>
      </c>
      <c r="H300" s="16">
        <v>5720825</v>
      </c>
      <c r="I300" s="17">
        <f t="shared" si="4"/>
        <v>1</v>
      </c>
      <c r="J300" s="17">
        <v>0</v>
      </c>
      <c r="K300" s="17">
        <v>45.77</v>
      </c>
      <c r="L300" s="17">
        <v>3.58</v>
      </c>
      <c r="M300" s="17">
        <v>2.75</v>
      </c>
      <c r="N300" s="17">
        <v>54.99</v>
      </c>
      <c r="O300" s="17">
        <v>0</v>
      </c>
      <c r="P300" s="18">
        <v>6451</v>
      </c>
      <c r="Q300" s="18">
        <v>745</v>
      </c>
      <c r="R300" s="17">
        <v>41196428</v>
      </c>
      <c r="S300" s="17">
        <v>97602</v>
      </c>
      <c r="T300" s="17">
        <v>39312</v>
      </c>
      <c r="U300" s="18" t="s">
        <v>62</v>
      </c>
      <c r="V300" s="18" t="s">
        <v>62</v>
      </c>
      <c r="W300" s="18" t="s">
        <v>62</v>
      </c>
      <c r="X300" s="18" t="s">
        <v>62</v>
      </c>
      <c r="Y300" s="18" t="s">
        <v>62</v>
      </c>
      <c r="Z300" s="21">
        <v>38987626</v>
      </c>
      <c r="AA300" s="21">
        <v>960860</v>
      </c>
      <c r="AB300" s="21">
        <v>173921342</v>
      </c>
      <c r="AC300" s="21">
        <v>14299595</v>
      </c>
      <c r="AD300" s="21">
        <v>0</v>
      </c>
      <c r="AE300" s="21">
        <v>0</v>
      </c>
      <c r="AF300" s="22">
        <v>12</v>
      </c>
      <c r="AG300" s="22">
        <v>86</v>
      </c>
      <c r="AH300" s="23">
        <v>2609168</v>
      </c>
      <c r="AI300" s="23">
        <v>703.49222999999995</v>
      </c>
      <c r="AJ300" s="24">
        <v>13.190581</v>
      </c>
      <c r="AK300" s="25">
        <v>92.794711000000007</v>
      </c>
      <c r="AL300" s="26">
        <v>12</v>
      </c>
      <c r="AM300" s="26">
        <v>85</v>
      </c>
      <c r="AN300" s="26">
        <v>341896</v>
      </c>
      <c r="AO300" s="26">
        <v>5662.7421999999997</v>
      </c>
      <c r="AP300" s="27">
        <v>10.510517999999999</v>
      </c>
      <c r="AQ300" s="28">
        <v>595.18354999999997</v>
      </c>
      <c r="AR300" s="29">
        <v>12</v>
      </c>
      <c r="AS300" s="29">
        <v>64</v>
      </c>
      <c r="AT300" s="29">
        <v>4572</v>
      </c>
      <c r="AU300" s="29">
        <v>429442.07</v>
      </c>
      <c r="AV300" s="29">
        <v>7.3449222000000001</v>
      </c>
      <c r="AW300" s="29">
        <v>31542.186000000002</v>
      </c>
    </row>
    <row r="301" spans="1:49" s="30" customFormat="1" x14ac:dyDescent="0.35">
      <c r="A301" s="12">
        <v>2013</v>
      </c>
      <c r="B301" s="12" t="s">
        <v>325</v>
      </c>
      <c r="C301" s="13" t="s">
        <v>326</v>
      </c>
      <c r="D301" s="14" t="s">
        <v>403</v>
      </c>
      <c r="E301" s="15">
        <v>45045.043551394265</v>
      </c>
      <c r="F301" s="15">
        <v>298859.90000000002</v>
      </c>
      <c r="G301" s="12">
        <v>7.7</v>
      </c>
      <c r="H301" s="16">
        <v>6634690</v>
      </c>
      <c r="I301" s="17">
        <f t="shared" si="4"/>
        <v>1</v>
      </c>
      <c r="J301" s="17">
        <v>0</v>
      </c>
      <c r="K301" s="17">
        <v>45.02</v>
      </c>
      <c r="L301" s="17">
        <v>3.4830000000000001</v>
      </c>
      <c r="M301" s="17">
        <v>3.73</v>
      </c>
      <c r="N301" s="17">
        <v>51.99</v>
      </c>
      <c r="O301" s="17">
        <v>0</v>
      </c>
      <c r="P301" s="18">
        <v>2063</v>
      </c>
      <c r="Q301" s="18">
        <v>3065</v>
      </c>
      <c r="R301" s="17">
        <v>55342134</v>
      </c>
      <c r="S301" s="17">
        <v>21513</v>
      </c>
      <c r="T301" s="17">
        <v>53896</v>
      </c>
      <c r="U301" s="18">
        <v>2.2599999999999998</v>
      </c>
      <c r="V301" s="18">
        <v>2.0699999999999998</v>
      </c>
      <c r="W301" s="18" t="s">
        <v>62</v>
      </c>
      <c r="X301" s="18" t="s">
        <v>62</v>
      </c>
      <c r="Y301" s="18">
        <v>0.92</v>
      </c>
      <c r="Z301" s="21">
        <v>46595690</v>
      </c>
      <c r="AA301" s="21">
        <v>161662</v>
      </c>
      <c r="AB301" s="21">
        <v>448302310</v>
      </c>
      <c r="AC301" s="21">
        <v>31431080</v>
      </c>
      <c r="AD301" s="21">
        <v>0</v>
      </c>
      <c r="AE301" s="21">
        <v>0</v>
      </c>
      <c r="AF301" s="22">
        <v>5</v>
      </c>
      <c r="AG301" s="22">
        <v>25</v>
      </c>
      <c r="AH301" s="23">
        <v>2630595</v>
      </c>
      <c r="AI301" s="23">
        <v>1048.6728000000001</v>
      </c>
      <c r="AJ301" s="24">
        <v>11.714694</v>
      </c>
      <c r="AK301" s="25">
        <v>122.84881</v>
      </c>
      <c r="AL301" s="26">
        <v>5</v>
      </c>
      <c r="AM301" s="26">
        <v>26</v>
      </c>
      <c r="AN301" s="26">
        <v>308857</v>
      </c>
      <c r="AO301" s="26">
        <v>8104.8882999999996</v>
      </c>
      <c r="AP301" s="27">
        <v>9.8471208000000008</v>
      </c>
      <c r="AQ301" s="28">
        <v>798.09815000000003</v>
      </c>
      <c r="AR301" s="29">
        <v>5</v>
      </c>
      <c r="AS301" s="29">
        <v>21</v>
      </c>
      <c r="AT301" s="29">
        <v>7624</v>
      </c>
      <c r="AU301" s="29">
        <v>136909.74</v>
      </c>
      <c r="AV301" s="29">
        <v>6.6563999999999997</v>
      </c>
      <c r="AW301" s="29">
        <v>9113.2597000000005</v>
      </c>
    </row>
    <row r="302" spans="1:49" s="30" customFormat="1" x14ac:dyDescent="0.35">
      <c r="A302" s="17">
        <v>2008</v>
      </c>
      <c r="B302" s="32" t="s">
        <v>314</v>
      </c>
      <c r="C302" s="13" t="s">
        <v>315</v>
      </c>
      <c r="D302" s="14" t="s">
        <v>404</v>
      </c>
      <c r="E302" s="15">
        <v>47784.098084790647</v>
      </c>
      <c r="F302" s="15">
        <v>298526.90000000002</v>
      </c>
      <c r="G302" s="17">
        <v>6.6</v>
      </c>
      <c r="H302" s="16">
        <v>6247411</v>
      </c>
      <c r="I302" s="17">
        <f t="shared" si="4"/>
        <v>1</v>
      </c>
      <c r="J302" s="17">
        <v>0</v>
      </c>
      <c r="K302" s="17">
        <v>40.69</v>
      </c>
      <c r="L302" s="17">
        <v>2.9830000000000001</v>
      </c>
      <c r="M302" s="17">
        <v>8.86</v>
      </c>
      <c r="N302" s="17">
        <v>45.88</v>
      </c>
      <c r="O302" s="17">
        <v>0</v>
      </c>
      <c r="P302" s="18">
        <v>3972</v>
      </c>
      <c r="Q302" s="18">
        <v>1336</v>
      </c>
      <c r="R302" s="17">
        <v>58671418</v>
      </c>
      <c r="S302" s="17">
        <v>220660</v>
      </c>
      <c r="T302" s="17">
        <v>82347</v>
      </c>
      <c r="U302" s="18">
        <v>1.67</v>
      </c>
      <c r="V302" s="18">
        <v>2.15</v>
      </c>
      <c r="W302" s="18">
        <v>15.18</v>
      </c>
      <c r="X302" s="18">
        <v>9.82</v>
      </c>
      <c r="Y302" s="18">
        <v>0.47</v>
      </c>
      <c r="Z302" s="21">
        <v>53787582</v>
      </c>
      <c r="AA302" s="21">
        <v>794544</v>
      </c>
      <c r="AB302" s="21">
        <v>10387366</v>
      </c>
      <c r="AC302" s="21">
        <v>27029617</v>
      </c>
      <c r="AD302" s="21">
        <v>0</v>
      </c>
      <c r="AE302" s="21">
        <v>122.18</v>
      </c>
      <c r="AF302" s="23">
        <v>3</v>
      </c>
      <c r="AG302" s="23">
        <v>90</v>
      </c>
      <c r="AH302" s="23">
        <v>2685425</v>
      </c>
      <c r="AI302" s="23">
        <v>1302</v>
      </c>
      <c r="AJ302" s="24">
        <v>8.9134744615004351</v>
      </c>
      <c r="AK302" s="25">
        <v>116.02</v>
      </c>
      <c r="AL302" s="26">
        <v>2</v>
      </c>
      <c r="AM302" s="26">
        <v>88</v>
      </c>
      <c r="AN302" s="26">
        <v>460419</v>
      </c>
      <c r="AO302" s="26">
        <v>5324</v>
      </c>
      <c r="AP302" s="27">
        <v>9.2391785501074768</v>
      </c>
      <c r="AQ302" s="28">
        <v>491.93</v>
      </c>
      <c r="AR302" s="29">
        <v>2</v>
      </c>
      <c r="AS302" s="29">
        <v>85</v>
      </c>
      <c r="AT302" s="29">
        <v>2094</v>
      </c>
      <c r="AU302" s="29">
        <v>1305467</v>
      </c>
      <c r="AV302" s="29">
        <v>6.2901451275574694</v>
      </c>
      <c r="AW302" s="29">
        <v>82115.740000000005</v>
      </c>
    </row>
    <row r="303" spans="1:49" s="30" customFormat="1" x14ac:dyDescent="0.35">
      <c r="A303" s="17">
        <v>2008</v>
      </c>
      <c r="B303" s="32" t="s">
        <v>370</v>
      </c>
      <c r="C303" s="13" t="s">
        <v>371</v>
      </c>
      <c r="D303" s="14" t="s">
        <v>405</v>
      </c>
      <c r="E303" s="15">
        <v>50284.60903226852</v>
      </c>
      <c r="F303" s="15">
        <v>297881.8</v>
      </c>
      <c r="G303" s="17">
        <v>6.1</v>
      </c>
      <c r="H303" s="16">
        <v>5923916</v>
      </c>
      <c r="I303" s="17">
        <f t="shared" si="4"/>
        <v>0</v>
      </c>
      <c r="J303" s="17">
        <v>0</v>
      </c>
      <c r="K303" s="17">
        <v>40.69</v>
      </c>
      <c r="L303" s="17">
        <v>2.9830000000000001</v>
      </c>
      <c r="M303" s="17">
        <v>8.86</v>
      </c>
      <c r="N303" s="17">
        <v>45.88</v>
      </c>
      <c r="O303" s="17">
        <v>0</v>
      </c>
      <c r="P303" s="18">
        <v>5462</v>
      </c>
      <c r="Q303" s="18">
        <v>1085</v>
      </c>
      <c r="R303" s="17">
        <v>77649675</v>
      </c>
      <c r="S303" s="17">
        <v>253211</v>
      </c>
      <c r="T303" s="17">
        <v>82881</v>
      </c>
      <c r="U303" s="18">
        <v>1.71</v>
      </c>
      <c r="V303" s="18">
        <v>1.5</v>
      </c>
      <c r="W303" s="18">
        <v>21.02</v>
      </c>
      <c r="X303" s="18">
        <v>7.65</v>
      </c>
      <c r="Y303" s="18">
        <v>0.47</v>
      </c>
      <c r="Z303" s="21">
        <v>87632152</v>
      </c>
      <c r="AA303" s="21">
        <v>289334</v>
      </c>
      <c r="AB303" s="21">
        <v>84592026</v>
      </c>
      <c r="AC303" s="21">
        <v>9378629</v>
      </c>
      <c r="AD303" s="21">
        <v>0</v>
      </c>
      <c r="AE303" s="21">
        <v>57.12</v>
      </c>
      <c r="AF303" s="23">
        <v>4</v>
      </c>
      <c r="AG303" s="23">
        <v>133</v>
      </c>
      <c r="AH303" s="23">
        <v>2686746</v>
      </c>
      <c r="AI303" s="23">
        <v>1098</v>
      </c>
      <c r="AJ303" s="24">
        <v>8.0010605273402398</v>
      </c>
      <c r="AK303" s="25">
        <v>87.83</v>
      </c>
      <c r="AL303" s="26">
        <v>4</v>
      </c>
      <c r="AM303" s="26">
        <v>133</v>
      </c>
      <c r="AN303" s="26">
        <v>371220</v>
      </c>
      <c r="AO303" s="26">
        <v>6985</v>
      </c>
      <c r="AP303" s="27">
        <v>6.6105013736005498</v>
      </c>
      <c r="AQ303" s="28">
        <v>461.78</v>
      </c>
      <c r="AR303" s="29">
        <v>4</v>
      </c>
      <c r="AS303" s="29">
        <v>92</v>
      </c>
      <c r="AT303" s="29">
        <v>9431</v>
      </c>
      <c r="AU303" s="29">
        <v>157726</v>
      </c>
      <c r="AV303" s="29">
        <v>4.9218728379009002</v>
      </c>
      <c r="AW303" s="29">
        <v>7763.06</v>
      </c>
    </row>
    <row r="304" spans="1:49" s="30" customFormat="1" x14ac:dyDescent="0.35">
      <c r="A304" s="12">
        <v>2012</v>
      </c>
      <c r="B304" s="12" t="s">
        <v>325</v>
      </c>
      <c r="C304" s="13" t="s">
        <v>326</v>
      </c>
      <c r="D304" s="14" t="s">
        <v>406</v>
      </c>
      <c r="E304" s="15">
        <v>45311.426612148476</v>
      </c>
      <c r="F304" s="15">
        <v>297077.3</v>
      </c>
      <c r="G304" s="12">
        <v>8.3000000000000007</v>
      </c>
      <c r="H304" s="16">
        <v>6556344</v>
      </c>
      <c r="I304" s="17">
        <f t="shared" si="4"/>
        <v>1</v>
      </c>
      <c r="J304" s="17">
        <v>0</v>
      </c>
      <c r="K304" s="17">
        <v>45.77</v>
      </c>
      <c r="L304" s="17">
        <v>3.58</v>
      </c>
      <c r="M304" s="17">
        <v>2.75</v>
      </c>
      <c r="N304" s="17">
        <v>54.99</v>
      </c>
      <c r="O304" s="17">
        <v>0</v>
      </c>
      <c r="P304" s="18">
        <v>1750</v>
      </c>
      <c r="Q304" s="18">
        <v>3214</v>
      </c>
      <c r="R304" s="17">
        <v>52349639</v>
      </c>
      <c r="S304" s="17">
        <v>19419</v>
      </c>
      <c r="T304" s="17">
        <v>45718</v>
      </c>
      <c r="U304" s="18" t="s">
        <v>62</v>
      </c>
      <c r="V304" s="18" t="s">
        <v>62</v>
      </c>
      <c r="W304" s="18" t="s">
        <v>62</v>
      </c>
      <c r="X304" s="18" t="s">
        <v>62</v>
      </c>
      <c r="Y304" s="18" t="s">
        <v>62</v>
      </c>
      <c r="Z304" s="21">
        <v>43037228</v>
      </c>
      <c r="AA304" s="21">
        <v>153840</v>
      </c>
      <c r="AB304" s="21">
        <v>459649942</v>
      </c>
      <c r="AC304" s="21">
        <v>31933916</v>
      </c>
      <c r="AD304" s="21">
        <v>0</v>
      </c>
      <c r="AE304" s="21">
        <v>0</v>
      </c>
      <c r="AF304" s="22">
        <v>5</v>
      </c>
      <c r="AG304" s="22">
        <v>25</v>
      </c>
      <c r="AH304" s="23">
        <v>2585638</v>
      </c>
      <c r="AI304" s="23">
        <v>1061.0847000000001</v>
      </c>
      <c r="AJ304" s="24">
        <v>11.29411</v>
      </c>
      <c r="AK304" s="25">
        <v>119.84007</v>
      </c>
      <c r="AL304" s="26">
        <v>5</v>
      </c>
      <c r="AM304" s="26">
        <v>25</v>
      </c>
      <c r="AN304" s="26">
        <v>305250</v>
      </c>
      <c r="AO304" s="26">
        <v>8105.9939999999997</v>
      </c>
      <c r="AP304" s="27">
        <v>9.5295924999999997</v>
      </c>
      <c r="AQ304" s="28">
        <v>772.46820000000002</v>
      </c>
      <c r="AR304" s="29">
        <v>5</v>
      </c>
      <c r="AS304" s="29">
        <v>21</v>
      </c>
      <c r="AT304" s="29">
        <v>7740</v>
      </c>
      <c r="AU304" s="29">
        <v>134023.65</v>
      </c>
      <c r="AV304" s="29">
        <v>6.5318594000000001</v>
      </c>
      <c r="AW304" s="29">
        <v>8754.2366000000002</v>
      </c>
    </row>
    <row r="305" spans="1:49" s="30" customFormat="1" x14ac:dyDescent="0.35">
      <c r="A305" s="17">
        <v>2009</v>
      </c>
      <c r="B305" s="32" t="s">
        <v>318</v>
      </c>
      <c r="C305" s="13" t="s">
        <v>319</v>
      </c>
      <c r="D305" s="14" t="s">
        <v>407</v>
      </c>
      <c r="E305" s="15">
        <v>56213.555888686722</v>
      </c>
      <c r="F305" s="15">
        <v>296875.2</v>
      </c>
      <c r="G305" s="17">
        <v>7.8</v>
      </c>
      <c r="H305" s="16">
        <v>5281203</v>
      </c>
      <c r="I305" s="17">
        <f t="shared" si="4"/>
        <v>0</v>
      </c>
      <c r="J305" s="17">
        <v>0</v>
      </c>
      <c r="K305" s="17">
        <v>43.33</v>
      </c>
      <c r="L305" s="17">
        <v>2.141</v>
      </c>
      <c r="M305" s="17">
        <v>3.94</v>
      </c>
      <c r="N305" s="17">
        <v>45.86</v>
      </c>
      <c r="O305" s="17">
        <v>0</v>
      </c>
      <c r="P305" s="18">
        <v>8920</v>
      </c>
      <c r="Q305" s="18">
        <v>295</v>
      </c>
      <c r="R305" s="17">
        <v>33688934</v>
      </c>
      <c r="S305" s="17">
        <v>64770</v>
      </c>
      <c r="T305" s="17">
        <v>49208</v>
      </c>
      <c r="U305" s="18">
        <v>2.21</v>
      </c>
      <c r="V305" s="18">
        <v>1.64</v>
      </c>
      <c r="W305" s="18">
        <v>13.54</v>
      </c>
      <c r="X305" s="18">
        <v>6.49</v>
      </c>
      <c r="Y305" s="18">
        <v>0.71</v>
      </c>
      <c r="Z305" s="21">
        <v>35428086</v>
      </c>
      <c r="AA305" s="21">
        <v>267390</v>
      </c>
      <c r="AB305" s="21">
        <v>47953964</v>
      </c>
      <c r="AC305" s="21">
        <v>12393425</v>
      </c>
      <c r="AD305" s="21">
        <v>0</v>
      </c>
      <c r="AE305" s="21">
        <v>2581.7600000000002</v>
      </c>
      <c r="AF305" s="23">
        <v>5</v>
      </c>
      <c r="AG305" s="23">
        <v>175</v>
      </c>
      <c r="AH305" s="23">
        <v>2290881</v>
      </c>
      <c r="AI305" s="23">
        <v>802</v>
      </c>
      <c r="AJ305" s="24">
        <v>10.039999999999999</v>
      </c>
      <c r="AK305" s="31">
        <v>80.48</v>
      </c>
      <c r="AL305" s="26">
        <v>5</v>
      </c>
      <c r="AM305" s="26">
        <v>173</v>
      </c>
      <c r="AN305" s="26">
        <v>273429</v>
      </c>
      <c r="AO305" s="26">
        <v>6800</v>
      </c>
      <c r="AP305" s="27">
        <v>7.92</v>
      </c>
      <c r="AQ305" s="28">
        <v>538.24</v>
      </c>
      <c r="AR305" s="29">
        <v>4</v>
      </c>
      <c r="AS305" s="29">
        <v>117</v>
      </c>
      <c r="AT305" s="29">
        <v>9425</v>
      </c>
      <c r="AU305" s="29">
        <v>173626</v>
      </c>
      <c r="AV305" s="29">
        <v>6.26</v>
      </c>
      <c r="AW305" s="29">
        <v>10866.97</v>
      </c>
    </row>
    <row r="306" spans="1:49" s="30" customFormat="1" x14ac:dyDescent="0.35">
      <c r="A306" s="12">
        <v>2012</v>
      </c>
      <c r="B306" s="12" t="s">
        <v>370</v>
      </c>
      <c r="C306" s="13" t="s">
        <v>371</v>
      </c>
      <c r="D306" s="14" t="s">
        <v>408</v>
      </c>
      <c r="E306" s="15">
        <v>49205.604289526083</v>
      </c>
      <c r="F306" s="15">
        <v>296514.3</v>
      </c>
      <c r="G306" s="12">
        <v>6.9</v>
      </c>
      <c r="H306" s="16">
        <v>6026027</v>
      </c>
      <c r="I306" s="17">
        <f t="shared" si="4"/>
        <v>0</v>
      </c>
      <c r="J306" s="17">
        <v>0</v>
      </c>
      <c r="K306" s="17">
        <v>45.77</v>
      </c>
      <c r="L306" s="17">
        <v>3.58</v>
      </c>
      <c r="M306" s="17">
        <v>2.75</v>
      </c>
      <c r="N306" s="17">
        <v>54.99</v>
      </c>
      <c r="O306" s="17">
        <v>0</v>
      </c>
      <c r="P306" s="18">
        <v>4079</v>
      </c>
      <c r="Q306" s="18">
        <v>1607</v>
      </c>
      <c r="R306" s="17">
        <v>75544686</v>
      </c>
      <c r="S306" s="17">
        <v>135891</v>
      </c>
      <c r="T306" s="17">
        <v>66433</v>
      </c>
      <c r="U306" s="18" t="s">
        <v>62</v>
      </c>
      <c r="V306" s="18" t="s">
        <v>62</v>
      </c>
      <c r="W306" s="18">
        <v>22.83</v>
      </c>
      <c r="X306" s="18" t="s">
        <v>62</v>
      </c>
      <c r="Y306" s="18" t="s">
        <v>62</v>
      </c>
      <c r="Z306" s="21">
        <v>84772596</v>
      </c>
      <c r="AA306" s="21">
        <v>325852</v>
      </c>
      <c r="AB306" s="21">
        <v>102093922</v>
      </c>
      <c r="AC306" s="21">
        <v>10718329</v>
      </c>
      <c r="AD306" s="21">
        <v>0</v>
      </c>
      <c r="AE306" s="21">
        <v>0</v>
      </c>
      <c r="AF306" s="22">
        <v>4</v>
      </c>
      <c r="AG306" s="22">
        <v>74</v>
      </c>
      <c r="AH306" s="23">
        <v>2699287</v>
      </c>
      <c r="AI306" s="23">
        <v>1060.0519999999999</v>
      </c>
      <c r="AJ306" s="24">
        <v>10.169399</v>
      </c>
      <c r="AK306" s="25">
        <v>107.80092</v>
      </c>
      <c r="AL306" s="26">
        <v>4</v>
      </c>
      <c r="AM306" s="26">
        <v>73</v>
      </c>
      <c r="AN306" s="26">
        <v>373022</v>
      </c>
      <c r="AO306" s="26">
        <v>6809.8630999999996</v>
      </c>
      <c r="AP306" s="27">
        <v>8.1992969999999996</v>
      </c>
      <c r="AQ306" s="28">
        <v>558.36090000000002</v>
      </c>
      <c r="AR306" s="29">
        <v>4</v>
      </c>
      <c r="AS306" s="29">
        <v>59</v>
      </c>
      <c r="AT306" s="29">
        <v>8901</v>
      </c>
      <c r="AU306" s="29">
        <v>164723.16</v>
      </c>
      <c r="AV306" s="29">
        <v>5.8926233000000003</v>
      </c>
      <c r="AW306" s="29">
        <v>9706.5151999999998</v>
      </c>
    </row>
    <row r="307" spans="1:49" s="30" customFormat="1" x14ac:dyDescent="0.35">
      <c r="A307" s="17">
        <v>2006</v>
      </c>
      <c r="B307" s="13" t="s">
        <v>325</v>
      </c>
      <c r="C307" s="13" t="s">
        <v>326</v>
      </c>
      <c r="D307" s="14" t="s">
        <v>409</v>
      </c>
      <c r="E307" s="15">
        <v>49165.279100289743</v>
      </c>
      <c r="F307" s="15">
        <v>296424.40000000002</v>
      </c>
      <c r="G307" s="17">
        <v>4.2</v>
      </c>
      <c r="H307" s="16">
        <v>6029141</v>
      </c>
      <c r="I307" s="17">
        <f t="shared" si="4"/>
        <v>1</v>
      </c>
      <c r="J307" s="17">
        <v>0</v>
      </c>
      <c r="K307" s="17" t="s">
        <v>62</v>
      </c>
      <c r="L307" s="17">
        <v>2.137</v>
      </c>
      <c r="M307" s="17">
        <v>6.73</v>
      </c>
      <c r="N307" s="17">
        <v>18.61</v>
      </c>
      <c r="O307" s="17">
        <v>0</v>
      </c>
      <c r="P307" s="18">
        <v>1909</v>
      </c>
      <c r="Q307" s="18">
        <v>3083</v>
      </c>
      <c r="R307" s="17">
        <v>54011744</v>
      </c>
      <c r="S307" s="17">
        <v>44745</v>
      </c>
      <c r="T307" s="17">
        <v>75002</v>
      </c>
      <c r="U307" s="18">
        <v>2.58</v>
      </c>
      <c r="V307" s="18">
        <v>1.42</v>
      </c>
      <c r="W307" s="18">
        <v>16.309999999999999</v>
      </c>
      <c r="X307" s="18" t="s">
        <v>62</v>
      </c>
      <c r="Y307" s="18" t="s">
        <v>62</v>
      </c>
      <c r="Z307" s="21">
        <v>41237037.620000005</v>
      </c>
      <c r="AA307" s="21">
        <v>268538.62</v>
      </c>
      <c r="AB307" s="21">
        <v>495704036.98000002</v>
      </c>
      <c r="AC307" s="21">
        <v>24012231</v>
      </c>
      <c r="AD307" s="21">
        <v>0</v>
      </c>
      <c r="AE307" s="21">
        <v>0</v>
      </c>
      <c r="AF307" s="23">
        <v>5</v>
      </c>
      <c r="AG307" s="23">
        <v>33</v>
      </c>
      <c r="AH307" s="23">
        <v>2442903</v>
      </c>
      <c r="AI307" s="23">
        <v>1104.1329038988995</v>
      </c>
      <c r="AJ307" s="24">
        <v>9.3975449119834042</v>
      </c>
      <c r="AK307" s="25">
        <v>103.76138553188565</v>
      </c>
      <c r="AL307" s="26">
        <v>5</v>
      </c>
      <c r="AM307" s="26">
        <v>34</v>
      </c>
      <c r="AN307" s="26">
        <v>280070</v>
      </c>
      <c r="AO307" s="26">
        <v>8517.4864022089696</v>
      </c>
      <c r="AP307" s="27">
        <v>8.0167515379162282</v>
      </c>
      <c r="AQ307" s="28">
        <v>682.82572214089316</v>
      </c>
      <c r="AR307" s="29">
        <v>5</v>
      </c>
      <c r="AS307" s="29">
        <v>33</v>
      </c>
      <c r="AT307" s="29">
        <v>7397</v>
      </c>
      <c r="AU307" s="29">
        <v>138112.20765175071</v>
      </c>
      <c r="AV307" s="29">
        <v>5.6895480624161472</v>
      </c>
      <c r="AW307" s="29">
        <v>7857.9604344103482</v>
      </c>
    </row>
    <row r="308" spans="1:49" s="30" customFormat="1" x14ac:dyDescent="0.35">
      <c r="A308" s="17">
        <v>2006</v>
      </c>
      <c r="B308" s="13" t="s">
        <v>314</v>
      </c>
      <c r="C308" s="13" t="s">
        <v>315</v>
      </c>
      <c r="D308" s="14" t="s">
        <v>410</v>
      </c>
      <c r="E308" s="15">
        <v>48559.626039167873</v>
      </c>
      <c r="F308" s="15">
        <v>295668.2</v>
      </c>
      <c r="G308" s="17">
        <v>5.2</v>
      </c>
      <c r="H308" s="16">
        <v>6088766</v>
      </c>
      <c r="I308" s="17">
        <f t="shared" si="4"/>
        <v>1</v>
      </c>
      <c r="J308" s="17">
        <v>0</v>
      </c>
      <c r="K308" s="17" t="s">
        <v>62</v>
      </c>
      <c r="L308" s="17">
        <v>2.137</v>
      </c>
      <c r="M308" s="17">
        <v>6.73</v>
      </c>
      <c r="N308" s="17">
        <v>18.61</v>
      </c>
      <c r="O308" s="17">
        <v>0</v>
      </c>
      <c r="P308" s="18">
        <v>3566</v>
      </c>
      <c r="Q308" s="18">
        <v>1403</v>
      </c>
      <c r="R308" s="17">
        <v>62150139</v>
      </c>
      <c r="S308" s="17">
        <v>270258</v>
      </c>
      <c r="T308" s="17">
        <v>99906</v>
      </c>
      <c r="U308" s="18">
        <v>1.37</v>
      </c>
      <c r="V308" s="18">
        <v>1.69</v>
      </c>
      <c r="W308" s="18">
        <v>14</v>
      </c>
      <c r="X308" s="18">
        <v>7</v>
      </c>
      <c r="Y308" s="18">
        <v>0.41</v>
      </c>
      <c r="Z308" s="21">
        <v>54971329.020000003</v>
      </c>
      <c r="AA308" s="21">
        <v>561451.26</v>
      </c>
      <c r="AB308" s="21">
        <v>15163686.52</v>
      </c>
      <c r="AC308" s="21">
        <v>24678777</v>
      </c>
      <c r="AD308" s="21">
        <v>0</v>
      </c>
      <c r="AE308" s="21">
        <v>138.47999999999999</v>
      </c>
      <c r="AF308" s="23">
        <v>3</v>
      </c>
      <c r="AG308" s="23">
        <v>90</v>
      </c>
      <c r="AH308" s="23">
        <v>2613978</v>
      </c>
      <c r="AI308" s="23">
        <v>1301.2050662502384</v>
      </c>
      <c r="AJ308" s="24">
        <v>7.752611932171364</v>
      </c>
      <c r="AK308" s="25">
        <v>100.87737922813429</v>
      </c>
      <c r="AL308" s="26">
        <v>2</v>
      </c>
      <c r="AM308" s="26">
        <v>88</v>
      </c>
      <c r="AN308" s="26">
        <v>448593</v>
      </c>
      <c r="AO308" s="26">
        <v>5393.3686363065563</v>
      </c>
      <c r="AP308" s="27">
        <v>8.0016108494540834</v>
      </c>
      <c r="AQ308" s="28">
        <v>431.55636995375914</v>
      </c>
      <c r="AR308" s="29">
        <v>2</v>
      </c>
      <c r="AS308" s="29">
        <v>85</v>
      </c>
      <c r="AT308" s="29">
        <v>2043</v>
      </c>
      <c r="AU308" s="29">
        <v>1390166.7074563548</v>
      </c>
      <c r="AV308" s="29">
        <v>5.1658023761809506</v>
      </c>
      <c r="AW308" s="29">
        <v>71813.264806656851</v>
      </c>
    </row>
    <row r="309" spans="1:49" s="30" customFormat="1" x14ac:dyDescent="0.35">
      <c r="A309" s="17">
        <v>2007</v>
      </c>
      <c r="B309" s="32" t="s">
        <v>314</v>
      </c>
      <c r="C309" s="13" t="s">
        <v>315</v>
      </c>
      <c r="D309" s="14" t="s">
        <v>411</v>
      </c>
      <c r="E309" s="15">
        <v>47738.476781761885</v>
      </c>
      <c r="F309" s="15">
        <v>294819.8</v>
      </c>
      <c r="G309" s="17">
        <v>4.7</v>
      </c>
      <c r="H309" s="16">
        <v>6175727</v>
      </c>
      <c r="I309" s="17">
        <f t="shared" si="4"/>
        <v>1</v>
      </c>
      <c r="J309" s="17">
        <v>0</v>
      </c>
      <c r="K309" s="17" t="s">
        <v>62</v>
      </c>
      <c r="L309" s="17">
        <v>2.286</v>
      </c>
      <c r="M309" s="17">
        <v>6.97</v>
      </c>
      <c r="N309" s="17">
        <v>32.78</v>
      </c>
      <c r="O309" s="17">
        <v>0</v>
      </c>
      <c r="P309" s="18">
        <v>3497</v>
      </c>
      <c r="Q309" s="18">
        <v>1739</v>
      </c>
      <c r="R309" s="17">
        <v>61600024</v>
      </c>
      <c r="S309" s="17">
        <v>246776</v>
      </c>
      <c r="T309" s="17">
        <v>98331</v>
      </c>
      <c r="U309" s="18">
        <v>1.46</v>
      </c>
      <c r="V309" s="18">
        <v>1.91</v>
      </c>
      <c r="W309" s="18">
        <v>16.11</v>
      </c>
      <c r="X309" s="18">
        <v>7.33</v>
      </c>
      <c r="Y309" s="18">
        <v>0.35</v>
      </c>
      <c r="Z309" s="21">
        <v>55242462</v>
      </c>
      <c r="AA309" s="21">
        <v>690030</v>
      </c>
      <c r="AB309" s="21">
        <v>16456270</v>
      </c>
      <c r="AC309" s="21">
        <v>28700371</v>
      </c>
      <c r="AD309" s="21">
        <v>0</v>
      </c>
      <c r="AE309" s="21">
        <v>136.97999999999999</v>
      </c>
      <c r="AF309" s="23">
        <v>3</v>
      </c>
      <c r="AG309" s="23">
        <v>90</v>
      </c>
      <c r="AH309" s="23">
        <v>2658103</v>
      </c>
      <c r="AI309" s="23">
        <v>1344</v>
      </c>
      <c r="AJ309" s="24">
        <v>7.8418474713556199</v>
      </c>
      <c r="AK309" s="25">
        <v>105.42</v>
      </c>
      <c r="AL309" s="26">
        <v>2</v>
      </c>
      <c r="AM309" s="26">
        <v>88</v>
      </c>
      <c r="AN309" s="26">
        <v>456863</v>
      </c>
      <c r="AO309" s="26">
        <v>5469</v>
      </c>
      <c r="AP309" s="27">
        <v>8.0906607887232997</v>
      </c>
      <c r="AQ309" s="28">
        <v>442.51</v>
      </c>
      <c r="AR309" s="29">
        <v>2</v>
      </c>
      <c r="AS309" s="29">
        <v>85</v>
      </c>
      <c r="AT309" s="29">
        <v>2067</v>
      </c>
      <c r="AU309" s="29">
        <v>1364713</v>
      </c>
      <c r="AV309" s="29">
        <v>5.1939717706806894</v>
      </c>
      <c r="AW309" s="29">
        <v>70882.8</v>
      </c>
    </row>
    <row r="310" spans="1:49" s="30" customFormat="1" x14ac:dyDescent="0.35">
      <c r="A310" s="12">
        <v>2010</v>
      </c>
      <c r="B310" s="12" t="s">
        <v>351</v>
      </c>
      <c r="C310" s="13" t="s">
        <v>352</v>
      </c>
      <c r="D310" s="14" t="s">
        <v>412</v>
      </c>
      <c r="E310" s="15">
        <v>50549.332945320813</v>
      </c>
      <c r="F310" s="15">
        <v>287652.90000000002</v>
      </c>
      <c r="G310" s="12">
        <v>8.6999999999999993</v>
      </c>
      <c r="H310" s="16">
        <v>5690538</v>
      </c>
      <c r="I310" s="17">
        <f t="shared" si="4"/>
        <v>1</v>
      </c>
      <c r="J310" s="17">
        <v>0</v>
      </c>
      <c r="K310" s="17">
        <v>44.27</v>
      </c>
      <c r="L310" s="17">
        <v>2.7050000000000001</v>
      </c>
      <c r="M310" s="17">
        <v>4.37</v>
      </c>
      <c r="N310" s="17">
        <v>49.29</v>
      </c>
      <c r="O310" s="17">
        <v>0</v>
      </c>
      <c r="P310" s="18">
        <v>7126</v>
      </c>
      <c r="Q310" s="18">
        <v>662</v>
      </c>
      <c r="R310" s="17">
        <v>47238443</v>
      </c>
      <c r="S310" s="17">
        <v>144871</v>
      </c>
      <c r="T310" s="17">
        <v>48766</v>
      </c>
      <c r="U310" s="18">
        <v>2.02</v>
      </c>
      <c r="V310" s="18">
        <v>2.11</v>
      </c>
      <c r="W310" s="18" t="s">
        <v>62</v>
      </c>
      <c r="X310" s="18" t="s">
        <v>62</v>
      </c>
      <c r="Y310" s="18">
        <v>0.64</v>
      </c>
      <c r="Z310" s="21">
        <v>48147388</v>
      </c>
      <c r="AA310" s="21">
        <v>2625246</v>
      </c>
      <c r="AB310" s="21">
        <v>85543582</v>
      </c>
      <c r="AC310" s="21">
        <v>13280939</v>
      </c>
      <c r="AD310" s="21">
        <v>0</v>
      </c>
      <c r="AE310" s="21">
        <v>0.92</v>
      </c>
      <c r="AF310" s="22">
        <v>12</v>
      </c>
      <c r="AG310" s="22">
        <v>118</v>
      </c>
      <c r="AH310" s="23">
        <v>2594698</v>
      </c>
      <c r="AI310" s="23">
        <v>716</v>
      </c>
      <c r="AJ310" s="24">
        <v>12.65</v>
      </c>
      <c r="AK310" s="31">
        <v>90.59</v>
      </c>
      <c r="AL310" s="26">
        <v>12</v>
      </c>
      <c r="AM310" s="26">
        <v>118</v>
      </c>
      <c r="AN310" s="26">
        <v>338406</v>
      </c>
      <c r="AO310" s="26">
        <v>5664</v>
      </c>
      <c r="AP310" s="27">
        <v>9.98</v>
      </c>
      <c r="AQ310" s="28">
        <v>565.49</v>
      </c>
      <c r="AR310" s="29">
        <v>12</v>
      </c>
      <c r="AS310" s="29">
        <v>88</v>
      </c>
      <c r="AT310" s="29">
        <v>4496</v>
      </c>
      <c r="AU310" s="29">
        <v>434679</v>
      </c>
      <c r="AV310" s="29">
        <v>6.85</v>
      </c>
      <c r="AW310" s="29">
        <v>29771.51</v>
      </c>
    </row>
    <row r="311" spans="1:49" s="30" customFormat="1" x14ac:dyDescent="0.35">
      <c r="A311" s="12">
        <v>2011</v>
      </c>
      <c r="B311" s="12" t="s">
        <v>351</v>
      </c>
      <c r="C311" s="13" t="s">
        <v>352</v>
      </c>
      <c r="D311" s="14" t="s">
        <v>413</v>
      </c>
      <c r="E311" s="15">
        <v>51467.268623024829</v>
      </c>
      <c r="F311" s="15">
        <v>293664</v>
      </c>
      <c r="G311" s="12">
        <v>7.8</v>
      </c>
      <c r="H311" s="16">
        <v>5705840</v>
      </c>
      <c r="I311" s="17">
        <f t="shared" si="4"/>
        <v>1</v>
      </c>
      <c r="J311" s="17">
        <v>0</v>
      </c>
      <c r="K311" s="17">
        <v>45.02</v>
      </c>
      <c r="L311" s="17">
        <v>3.4670000000000001</v>
      </c>
      <c r="M311" s="17">
        <v>4</v>
      </c>
      <c r="N311" s="17">
        <v>55.64</v>
      </c>
      <c r="O311" s="17">
        <v>0</v>
      </c>
      <c r="P311" s="18">
        <v>7523</v>
      </c>
      <c r="Q311" s="18">
        <v>586</v>
      </c>
      <c r="R311" s="17">
        <v>46257128</v>
      </c>
      <c r="S311" s="17">
        <v>127664</v>
      </c>
      <c r="T311" s="17">
        <v>46025</v>
      </c>
      <c r="U311" s="18" t="s">
        <v>62</v>
      </c>
      <c r="V311" s="18" t="s">
        <v>62</v>
      </c>
      <c r="W311" s="18" t="s">
        <v>62</v>
      </c>
      <c r="X311" s="18" t="s">
        <v>62</v>
      </c>
      <c r="Y311" s="18" t="s">
        <v>62</v>
      </c>
      <c r="Z311" s="21">
        <v>46098434</v>
      </c>
      <c r="AA311" s="21">
        <v>2129235.35</v>
      </c>
      <c r="AB311" s="21">
        <v>95949646</v>
      </c>
      <c r="AC311" s="21">
        <v>11559781</v>
      </c>
      <c r="AD311" s="21">
        <v>0</v>
      </c>
      <c r="AE311" s="21">
        <v>0</v>
      </c>
      <c r="AF311" s="22">
        <v>12</v>
      </c>
      <c r="AG311" s="22">
        <v>118</v>
      </c>
      <c r="AH311" s="23">
        <v>2601879</v>
      </c>
      <c r="AI311" s="23">
        <v>709</v>
      </c>
      <c r="AJ311" s="24">
        <v>13.02</v>
      </c>
      <c r="AK311" s="25">
        <v>92.39</v>
      </c>
      <c r="AL311" s="26">
        <v>12</v>
      </c>
      <c r="AM311" s="26">
        <v>118</v>
      </c>
      <c r="AN311" s="26">
        <v>340623</v>
      </c>
      <c r="AO311" s="26">
        <v>5640</v>
      </c>
      <c r="AP311" s="27">
        <v>10.42</v>
      </c>
      <c r="AQ311" s="28">
        <v>587.89</v>
      </c>
      <c r="AR311" s="29">
        <v>12</v>
      </c>
      <c r="AS311" s="29">
        <v>86</v>
      </c>
      <c r="AT311" s="29">
        <v>4527</v>
      </c>
      <c r="AU311" s="29">
        <v>430872</v>
      </c>
      <c r="AV311" s="29">
        <v>7.33</v>
      </c>
      <c r="AW311" s="29">
        <v>31570.22</v>
      </c>
    </row>
    <row r="312" spans="1:49" s="30" customFormat="1" x14ac:dyDescent="0.35">
      <c r="A312" s="12">
        <v>2010</v>
      </c>
      <c r="B312" s="12" t="s">
        <v>370</v>
      </c>
      <c r="C312" s="13" t="s">
        <v>371</v>
      </c>
      <c r="D312" s="14" t="s">
        <v>414</v>
      </c>
      <c r="E312" s="15">
        <v>49363.24327407415</v>
      </c>
      <c r="F312" s="15">
        <v>295986.40000000002</v>
      </c>
      <c r="G312" s="12">
        <v>9.6</v>
      </c>
      <c r="H312" s="16">
        <v>5996089</v>
      </c>
      <c r="I312" s="17">
        <f t="shared" si="4"/>
        <v>0</v>
      </c>
      <c r="J312" s="17">
        <v>0</v>
      </c>
      <c r="K312" s="17">
        <v>44.27</v>
      </c>
      <c r="L312" s="17">
        <v>2.7050000000000001</v>
      </c>
      <c r="M312" s="17">
        <v>4.37</v>
      </c>
      <c r="N312" s="17">
        <v>49.29</v>
      </c>
      <c r="O312" s="17">
        <v>0</v>
      </c>
      <c r="P312" s="18">
        <v>5244</v>
      </c>
      <c r="Q312" s="18">
        <v>1513</v>
      </c>
      <c r="R312" s="17">
        <v>78814666</v>
      </c>
      <c r="S312" s="17">
        <v>232804</v>
      </c>
      <c r="T312" s="17">
        <v>56116</v>
      </c>
      <c r="U312" s="18">
        <v>1.67</v>
      </c>
      <c r="V312" s="18">
        <v>1.57</v>
      </c>
      <c r="W312" s="18">
        <v>16.39</v>
      </c>
      <c r="X312" s="18">
        <v>5.2</v>
      </c>
      <c r="Y312" s="18" t="s">
        <v>62</v>
      </c>
      <c r="Z312" s="21">
        <v>89532014</v>
      </c>
      <c r="AA312" s="21">
        <v>509430</v>
      </c>
      <c r="AB312" s="21">
        <v>79400222</v>
      </c>
      <c r="AC312" s="21">
        <v>8996033</v>
      </c>
      <c r="AD312" s="21">
        <v>0</v>
      </c>
      <c r="AE312" s="21">
        <v>148.46</v>
      </c>
      <c r="AF312" s="22">
        <v>4</v>
      </c>
      <c r="AG312" s="22">
        <v>134</v>
      </c>
      <c r="AH312" s="23">
        <v>2695809</v>
      </c>
      <c r="AI312" s="23">
        <v>1153</v>
      </c>
      <c r="AJ312" s="24">
        <v>9.08</v>
      </c>
      <c r="AK312" s="31">
        <v>104.66</v>
      </c>
      <c r="AL312" s="26">
        <v>4</v>
      </c>
      <c r="AM312" s="26">
        <v>134</v>
      </c>
      <c r="AN312" s="26">
        <v>370955</v>
      </c>
      <c r="AO312" s="26">
        <v>7061</v>
      </c>
      <c r="AP312" s="27">
        <v>7.5</v>
      </c>
      <c r="AQ312" s="28">
        <v>529.72</v>
      </c>
      <c r="AR312" s="29">
        <v>4</v>
      </c>
      <c r="AS312" s="29">
        <v>89</v>
      </c>
      <c r="AT312" s="29">
        <v>8899</v>
      </c>
      <c r="AU312" s="29">
        <v>162286</v>
      </c>
      <c r="AV312" s="29">
        <v>5.5</v>
      </c>
      <c r="AW312" s="29">
        <v>8930.3700000000008</v>
      </c>
    </row>
    <row r="313" spans="1:49" s="30" customFormat="1" x14ac:dyDescent="0.35">
      <c r="A313" s="12">
        <v>2011</v>
      </c>
      <c r="B313" s="12" t="s">
        <v>370</v>
      </c>
      <c r="C313" s="13" t="s">
        <v>371</v>
      </c>
      <c r="D313" s="14" t="s">
        <v>415</v>
      </c>
      <c r="E313" s="15">
        <v>48739.865138004476</v>
      </c>
      <c r="F313" s="15">
        <v>292984.2</v>
      </c>
      <c r="G313" s="12">
        <v>8.5</v>
      </c>
      <c r="H313" s="16">
        <v>6011182</v>
      </c>
      <c r="I313" s="17">
        <f t="shared" si="4"/>
        <v>0</v>
      </c>
      <c r="J313" s="17">
        <v>0</v>
      </c>
      <c r="K313" s="17">
        <v>45.02</v>
      </c>
      <c r="L313" s="17">
        <v>3.4670000000000001</v>
      </c>
      <c r="M313" s="17">
        <v>4</v>
      </c>
      <c r="N313" s="17">
        <v>55.64</v>
      </c>
      <c r="O313" s="17">
        <v>0</v>
      </c>
      <c r="P313" s="18">
        <v>4998</v>
      </c>
      <c r="Q313" s="18">
        <v>1438</v>
      </c>
      <c r="R313" s="17">
        <v>81427821</v>
      </c>
      <c r="S313" s="17">
        <v>189516</v>
      </c>
      <c r="T313" s="17">
        <v>60751</v>
      </c>
      <c r="U313" s="18">
        <v>1.77</v>
      </c>
      <c r="V313" s="18">
        <v>1.72</v>
      </c>
      <c r="W313" s="18">
        <v>22.01</v>
      </c>
      <c r="X313" s="18">
        <v>4.97</v>
      </c>
      <c r="Y313" s="18">
        <v>0.72</v>
      </c>
      <c r="Z313" s="21">
        <v>92816876</v>
      </c>
      <c r="AA313" s="21">
        <v>329593.8</v>
      </c>
      <c r="AB313" s="21">
        <v>75592360</v>
      </c>
      <c r="AC313" s="21">
        <v>9371323</v>
      </c>
      <c r="AD313" s="21">
        <v>0</v>
      </c>
      <c r="AE313" s="21">
        <v>0</v>
      </c>
      <c r="AF313" s="22">
        <v>4</v>
      </c>
      <c r="AG313" s="22">
        <v>133</v>
      </c>
      <c r="AH313" s="23">
        <v>2693261</v>
      </c>
      <c r="AI313" s="23">
        <v>1112</v>
      </c>
      <c r="AJ313" s="24">
        <v>9.75</v>
      </c>
      <c r="AK313" s="25">
        <v>108.39</v>
      </c>
      <c r="AL313" s="26">
        <v>4</v>
      </c>
      <c r="AM313" s="26">
        <v>133</v>
      </c>
      <c r="AN313" s="26">
        <v>370920</v>
      </c>
      <c r="AO313" s="26">
        <v>6956</v>
      </c>
      <c r="AP313" s="27">
        <v>8.0399999999999991</v>
      </c>
      <c r="AQ313" s="28">
        <v>559.61</v>
      </c>
      <c r="AR313" s="29">
        <v>4</v>
      </c>
      <c r="AS313" s="29">
        <v>88</v>
      </c>
      <c r="AT313" s="29">
        <v>8759</v>
      </c>
      <c r="AU313" s="29">
        <v>164875</v>
      </c>
      <c r="AV313" s="29">
        <v>5.85</v>
      </c>
      <c r="AW313" s="29">
        <v>9639.49</v>
      </c>
    </row>
    <row r="314" spans="1:49" s="30" customFormat="1" x14ac:dyDescent="0.35">
      <c r="A314" s="12">
        <v>2010</v>
      </c>
      <c r="B314" s="12" t="s">
        <v>325</v>
      </c>
      <c r="C314" s="13" t="s">
        <v>326</v>
      </c>
      <c r="D314" s="14" t="s">
        <v>416</v>
      </c>
      <c r="E314" s="15">
        <v>44051.417889040415</v>
      </c>
      <c r="F314" s="15">
        <v>282252.5</v>
      </c>
      <c r="G314" s="12">
        <v>10.4</v>
      </c>
      <c r="H314" s="16">
        <v>6407342</v>
      </c>
      <c r="I314" s="17">
        <f t="shared" si="4"/>
        <v>1</v>
      </c>
      <c r="J314" s="17">
        <v>0</v>
      </c>
      <c r="K314" s="17">
        <v>44.27</v>
      </c>
      <c r="L314" s="17">
        <v>2.7050000000000001</v>
      </c>
      <c r="M314" s="17">
        <v>4.37</v>
      </c>
      <c r="N314" s="17">
        <v>49.29</v>
      </c>
      <c r="O314" s="17">
        <v>0</v>
      </c>
      <c r="P314" s="18">
        <v>2005</v>
      </c>
      <c r="Q314" s="18">
        <v>2942</v>
      </c>
      <c r="R314" s="17">
        <v>55683398</v>
      </c>
      <c r="S314" s="17">
        <v>33371</v>
      </c>
      <c r="T314" s="17">
        <v>57244</v>
      </c>
      <c r="U314" s="18">
        <v>2.13</v>
      </c>
      <c r="V314" s="18">
        <v>1.79</v>
      </c>
      <c r="W314" s="18">
        <v>18.23</v>
      </c>
      <c r="X314" s="18" t="s">
        <v>62</v>
      </c>
      <c r="Y314" s="18">
        <v>0.69</v>
      </c>
      <c r="Z314" s="21">
        <v>46352248</v>
      </c>
      <c r="AA314" s="21">
        <v>241420</v>
      </c>
      <c r="AB314" s="21">
        <v>449511506</v>
      </c>
      <c r="AC314" s="21">
        <v>31199935</v>
      </c>
      <c r="AD314" s="21">
        <v>0</v>
      </c>
      <c r="AE314" s="21">
        <v>0</v>
      </c>
      <c r="AF314" s="22">
        <v>5</v>
      </c>
      <c r="AG314" s="22">
        <v>35</v>
      </c>
      <c r="AH314" s="23">
        <v>2554213</v>
      </c>
      <c r="AI314" s="23">
        <v>1059</v>
      </c>
      <c r="AJ314" s="24">
        <v>10.97</v>
      </c>
      <c r="AK314" s="31">
        <v>116.09</v>
      </c>
      <c r="AL314" s="26">
        <v>5</v>
      </c>
      <c r="AM314" s="26">
        <v>36</v>
      </c>
      <c r="AN314" s="26">
        <v>300507</v>
      </c>
      <c r="AO314" s="26">
        <v>8026</v>
      </c>
      <c r="AP314" s="27">
        <v>9.4700000000000006</v>
      </c>
      <c r="AQ314" s="28">
        <v>760.29</v>
      </c>
      <c r="AR314" s="29">
        <v>5</v>
      </c>
      <c r="AS314" s="29">
        <v>37</v>
      </c>
      <c r="AT314" s="29">
        <v>7143</v>
      </c>
      <c r="AU314" s="29">
        <v>133487</v>
      </c>
      <c r="AV314" s="29">
        <v>6.63</v>
      </c>
      <c r="AW314" s="29">
        <v>8853.77</v>
      </c>
    </row>
    <row r="315" spans="1:49" s="30" customFormat="1" x14ac:dyDescent="0.35">
      <c r="A315" s="12">
        <v>2011</v>
      </c>
      <c r="B315" s="12" t="s">
        <v>325</v>
      </c>
      <c r="C315" s="13" t="s">
        <v>326</v>
      </c>
      <c r="D315" s="14" t="s">
        <v>417</v>
      </c>
      <c r="E315" s="15">
        <v>44862.14079243478</v>
      </c>
      <c r="F315" s="15">
        <v>290411.3</v>
      </c>
      <c r="G315" s="12">
        <v>9.5</v>
      </c>
      <c r="H315" s="16">
        <v>6473416</v>
      </c>
      <c r="I315" s="17">
        <f t="shared" si="4"/>
        <v>1</v>
      </c>
      <c r="J315" s="17">
        <v>0</v>
      </c>
      <c r="K315" s="17">
        <v>45.02</v>
      </c>
      <c r="L315" s="17">
        <v>3.4670000000000001</v>
      </c>
      <c r="M315" s="17">
        <v>4</v>
      </c>
      <c r="N315" s="17">
        <v>55.64</v>
      </c>
      <c r="O315" s="17">
        <v>0</v>
      </c>
      <c r="P315" s="18">
        <v>2152</v>
      </c>
      <c r="Q315" s="18">
        <v>3124</v>
      </c>
      <c r="R315" s="17">
        <v>53535742</v>
      </c>
      <c r="S315" s="17">
        <v>29710</v>
      </c>
      <c r="T315" s="17">
        <v>52782</v>
      </c>
      <c r="U315" s="18" t="s">
        <v>62</v>
      </c>
      <c r="V315" s="18">
        <v>1.98</v>
      </c>
      <c r="W315" s="18" t="s">
        <v>62</v>
      </c>
      <c r="X315" s="18" t="s">
        <v>62</v>
      </c>
      <c r="Y315" s="18">
        <v>0.82</v>
      </c>
      <c r="Z315" s="21">
        <v>46614246</v>
      </c>
      <c r="AA315" s="21">
        <v>196670</v>
      </c>
      <c r="AB315" s="21">
        <v>362618860</v>
      </c>
      <c r="AC315" s="21">
        <v>31277863</v>
      </c>
      <c r="AD315" s="21">
        <v>0</v>
      </c>
      <c r="AE315" s="21">
        <v>0</v>
      </c>
      <c r="AF315" s="22">
        <v>5</v>
      </c>
      <c r="AG315" s="22">
        <v>35</v>
      </c>
      <c r="AH315" s="23">
        <v>2575586</v>
      </c>
      <c r="AI315" s="23">
        <v>1070</v>
      </c>
      <c r="AJ315" s="24">
        <v>11.08</v>
      </c>
      <c r="AK315" s="25">
        <v>118.62</v>
      </c>
      <c r="AL315" s="26">
        <v>5</v>
      </c>
      <c r="AM315" s="26">
        <v>36</v>
      </c>
      <c r="AN315" s="26">
        <v>305340</v>
      </c>
      <c r="AO315" s="26">
        <v>8054</v>
      </c>
      <c r="AP315" s="27">
        <v>9.5</v>
      </c>
      <c r="AQ315" s="28">
        <v>764.94</v>
      </c>
      <c r="AR315" s="29">
        <v>5</v>
      </c>
      <c r="AS315" s="29">
        <v>37</v>
      </c>
      <c r="AT315" s="29">
        <v>7212</v>
      </c>
      <c r="AU315" s="29">
        <v>142728</v>
      </c>
      <c r="AV315" s="29">
        <v>6.55</v>
      </c>
      <c r="AW315" s="29">
        <v>9355.42</v>
      </c>
    </row>
    <row r="316" spans="1:49" s="30" customFormat="1" x14ac:dyDescent="0.35">
      <c r="A316" s="17">
        <v>2007</v>
      </c>
      <c r="B316" s="32" t="s">
        <v>351</v>
      </c>
      <c r="C316" s="13" t="s">
        <v>352</v>
      </c>
      <c r="D316" s="14" t="s">
        <v>418</v>
      </c>
      <c r="E316" s="15">
        <v>51660.456888754226</v>
      </c>
      <c r="F316" s="15">
        <v>289855.2</v>
      </c>
      <c r="G316" s="17">
        <v>4.9000000000000004</v>
      </c>
      <c r="H316" s="16">
        <v>5610775</v>
      </c>
      <c r="I316" s="17">
        <f t="shared" si="4"/>
        <v>1</v>
      </c>
      <c r="J316" s="17">
        <v>0</v>
      </c>
      <c r="K316" s="17" t="s">
        <v>62</v>
      </c>
      <c r="L316" s="17">
        <v>2.286</v>
      </c>
      <c r="M316" s="17">
        <v>6.97</v>
      </c>
      <c r="N316" s="17">
        <v>32.78</v>
      </c>
      <c r="O316" s="17">
        <v>0</v>
      </c>
      <c r="P316" s="18">
        <v>7301</v>
      </c>
      <c r="Q316" s="18">
        <v>591</v>
      </c>
      <c r="R316" s="17">
        <v>49591389</v>
      </c>
      <c r="S316" s="17">
        <v>177253</v>
      </c>
      <c r="T316" s="17">
        <v>70402</v>
      </c>
      <c r="U316" s="18">
        <v>1.96</v>
      </c>
      <c r="V316" s="18">
        <v>1.67</v>
      </c>
      <c r="W316" s="18" t="s">
        <v>62</v>
      </c>
      <c r="X316" s="18" t="s">
        <v>62</v>
      </c>
      <c r="Y316" s="18">
        <v>0.51</v>
      </c>
      <c r="Z316" s="21">
        <v>48160880</v>
      </c>
      <c r="AA316" s="21">
        <v>3854054</v>
      </c>
      <c r="AB316" s="21">
        <v>108994756</v>
      </c>
      <c r="AC316" s="21">
        <v>12910319</v>
      </c>
      <c r="AD316" s="21">
        <v>0</v>
      </c>
      <c r="AE316" s="21">
        <v>0</v>
      </c>
      <c r="AF316" s="23">
        <v>12</v>
      </c>
      <c r="AG316" s="23">
        <v>118</v>
      </c>
      <c r="AH316" s="23">
        <v>2572557</v>
      </c>
      <c r="AI316" s="23">
        <v>725</v>
      </c>
      <c r="AJ316" s="24">
        <v>10.865262289595499</v>
      </c>
      <c r="AK316" s="25">
        <v>78.75</v>
      </c>
      <c r="AL316" s="26">
        <v>12</v>
      </c>
      <c r="AM316" s="26">
        <v>118</v>
      </c>
      <c r="AN316" s="26">
        <v>329915</v>
      </c>
      <c r="AO316" s="26">
        <v>5934</v>
      </c>
      <c r="AP316" s="27">
        <v>8.7149385159585204</v>
      </c>
      <c r="AQ316" s="28">
        <v>517.11</v>
      </c>
      <c r="AR316" s="29">
        <v>12</v>
      </c>
      <c r="AS316" s="29">
        <v>89</v>
      </c>
      <c r="AT316" s="29">
        <v>7040</v>
      </c>
      <c r="AU316" s="29">
        <v>301091</v>
      </c>
      <c r="AV316" s="29">
        <v>6.1611411485765695</v>
      </c>
      <c r="AW316" s="29">
        <v>18550.66</v>
      </c>
    </row>
    <row r="317" spans="1:49" s="30" customFormat="1" x14ac:dyDescent="0.35">
      <c r="A317" s="17">
        <v>2009</v>
      </c>
      <c r="B317" s="32" t="s">
        <v>370</v>
      </c>
      <c r="C317" s="13" t="s">
        <v>371</v>
      </c>
      <c r="D317" s="14" t="s">
        <v>419</v>
      </c>
      <c r="E317" s="15">
        <v>48576.165961649953</v>
      </c>
      <c r="F317" s="15">
        <v>289566.8</v>
      </c>
      <c r="G317" s="17">
        <v>9.3000000000000007</v>
      </c>
      <c r="H317" s="16">
        <v>5961088</v>
      </c>
      <c r="I317" s="17">
        <f t="shared" si="4"/>
        <v>0</v>
      </c>
      <c r="J317" s="17">
        <v>0</v>
      </c>
      <c r="K317" s="17">
        <v>43.33</v>
      </c>
      <c r="L317" s="17">
        <v>2.141</v>
      </c>
      <c r="M317" s="17">
        <v>3.94</v>
      </c>
      <c r="N317" s="17">
        <v>45.86</v>
      </c>
      <c r="O317" s="17">
        <v>0</v>
      </c>
      <c r="P317" s="18">
        <v>5183</v>
      </c>
      <c r="Q317" s="18">
        <v>979</v>
      </c>
      <c r="R317" s="17">
        <v>74715725</v>
      </c>
      <c r="S317" s="17">
        <v>235573</v>
      </c>
      <c r="T317" s="17">
        <v>51561</v>
      </c>
      <c r="U317" s="18">
        <v>1.56</v>
      </c>
      <c r="V317" s="18">
        <v>1.52</v>
      </c>
      <c r="W317" s="18">
        <v>12.84</v>
      </c>
      <c r="X317" s="18">
        <v>4.72</v>
      </c>
      <c r="Y317" s="18" t="s">
        <v>62</v>
      </c>
      <c r="Z317" s="21">
        <v>85503508</v>
      </c>
      <c r="AA317" s="21">
        <v>453774</v>
      </c>
      <c r="AB317" s="21">
        <v>59003074</v>
      </c>
      <c r="AC317" s="21">
        <v>10247116</v>
      </c>
      <c r="AD317" s="21">
        <v>0</v>
      </c>
      <c r="AE317" s="21">
        <v>141.30000000000001</v>
      </c>
      <c r="AF317" s="23">
        <v>4</v>
      </c>
      <c r="AG317" s="23">
        <v>133</v>
      </c>
      <c r="AH317" s="23">
        <v>2687756</v>
      </c>
      <c r="AI317" s="23">
        <v>1061</v>
      </c>
      <c r="AJ317" s="24">
        <v>8.5399999999999991</v>
      </c>
      <c r="AK317" s="31">
        <v>90.66</v>
      </c>
      <c r="AL317" s="26">
        <v>4</v>
      </c>
      <c r="AM317" s="26">
        <v>133</v>
      </c>
      <c r="AN317" s="26">
        <v>368476</v>
      </c>
      <c r="AO317" s="26">
        <v>6874</v>
      </c>
      <c r="AP317" s="27">
        <v>6.96</v>
      </c>
      <c r="AQ317" s="28">
        <v>478.43</v>
      </c>
      <c r="AR317" s="29">
        <v>4</v>
      </c>
      <c r="AS317" s="29">
        <v>90</v>
      </c>
      <c r="AT317" s="29">
        <v>8982</v>
      </c>
      <c r="AU317" s="29">
        <v>139636</v>
      </c>
      <c r="AV317" s="29">
        <v>5.42</v>
      </c>
      <c r="AW317" s="29">
        <v>7569.21</v>
      </c>
    </row>
    <row r="318" spans="1:49" s="30" customFormat="1" x14ac:dyDescent="0.35">
      <c r="A318" s="12">
        <v>2012</v>
      </c>
      <c r="B318" s="12" t="s">
        <v>304</v>
      </c>
      <c r="C318" s="13" t="s">
        <v>305</v>
      </c>
      <c r="D318" s="14" t="s">
        <v>420</v>
      </c>
      <c r="E318" s="15">
        <v>55710.135049271608</v>
      </c>
      <c r="F318" s="15">
        <v>289339.5</v>
      </c>
      <c r="G318" s="12">
        <v>7.9</v>
      </c>
      <c r="H318" s="16">
        <v>5193660</v>
      </c>
      <c r="I318" s="17">
        <f t="shared" si="4"/>
        <v>1</v>
      </c>
      <c r="J318" s="17">
        <v>0</v>
      </c>
      <c r="K318" s="17">
        <v>45.77</v>
      </c>
      <c r="L318" s="17">
        <v>3.58</v>
      </c>
      <c r="M318" s="17">
        <v>2.75</v>
      </c>
      <c r="N318" s="17">
        <v>54.99</v>
      </c>
      <c r="O318" s="17">
        <v>0</v>
      </c>
      <c r="P318" s="18">
        <v>6397</v>
      </c>
      <c r="Q318" s="18">
        <v>498</v>
      </c>
      <c r="R318" s="17">
        <v>39925777</v>
      </c>
      <c r="S318" s="17">
        <v>38869</v>
      </c>
      <c r="T318" s="17">
        <v>44994</v>
      </c>
      <c r="U318" s="18">
        <v>2.2799999999999998</v>
      </c>
      <c r="V318" s="18">
        <v>1.84</v>
      </c>
      <c r="W318" s="18" t="s">
        <v>62</v>
      </c>
      <c r="X318" s="18">
        <v>4.01</v>
      </c>
      <c r="Y318" s="18" t="s">
        <v>62</v>
      </c>
      <c r="Z318" s="21">
        <v>38049068</v>
      </c>
      <c r="AA318" s="21">
        <v>62032</v>
      </c>
      <c r="AB318" s="21">
        <v>169968946</v>
      </c>
      <c r="AC318" s="21">
        <v>0</v>
      </c>
      <c r="AD318" s="21">
        <v>0</v>
      </c>
      <c r="AE318" s="21">
        <v>0</v>
      </c>
      <c r="AF318" s="22">
        <v>2</v>
      </c>
      <c r="AG318" s="22">
        <v>41</v>
      </c>
      <c r="AH318" s="23">
        <v>2149637</v>
      </c>
      <c r="AI318" s="23">
        <v>706.33495000000005</v>
      </c>
      <c r="AJ318" s="24">
        <v>11.459095</v>
      </c>
      <c r="AK318" s="25">
        <v>80.939595999999995</v>
      </c>
      <c r="AL318" s="26">
        <v>2</v>
      </c>
      <c r="AM318" s="26">
        <v>41</v>
      </c>
      <c r="AN318" s="26">
        <v>348752</v>
      </c>
      <c r="AO318" s="26">
        <v>4778.2822999999999</v>
      </c>
      <c r="AP318" s="27">
        <v>9.3931228000000004</v>
      </c>
      <c r="AQ318" s="28">
        <v>448.82992000000002</v>
      </c>
      <c r="AR318" s="29">
        <v>2</v>
      </c>
      <c r="AS318" s="29">
        <v>30</v>
      </c>
      <c r="AT318" s="29">
        <v>16017</v>
      </c>
      <c r="AU318" s="29">
        <v>80202.467000000004</v>
      </c>
      <c r="AV318" s="29">
        <v>6.9464804999999998</v>
      </c>
      <c r="AW318" s="29">
        <v>5571.2488000000003</v>
      </c>
    </row>
    <row r="319" spans="1:49" s="30" customFormat="1" x14ac:dyDescent="0.35">
      <c r="A319" s="17">
        <v>2007</v>
      </c>
      <c r="B319" s="32" t="s">
        <v>370</v>
      </c>
      <c r="C319" s="13" t="s">
        <v>371</v>
      </c>
      <c r="D319" s="14" t="s">
        <v>421</v>
      </c>
      <c r="E319" s="15">
        <v>48970.754186926722</v>
      </c>
      <c r="F319" s="15">
        <v>288320.8</v>
      </c>
      <c r="G319" s="17">
        <v>5.0999999999999996</v>
      </c>
      <c r="H319" s="16">
        <v>5887612</v>
      </c>
      <c r="I319" s="17">
        <f t="shared" si="4"/>
        <v>0</v>
      </c>
      <c r="J319" s="17">
        <v>0</v>
      </c>
      <c r="K319" s="17" t="s">
        <v>62</v>
      </c>
      <c r="L319" s="17">
        <v>2.286</v>
      </c>
      <c r="M319" s="17">
        <v>6.97</v>
      </c>
      <c r="N319" s="17">
        <v>32.78</v>
      </c>
      <c r="O319" s="17">
        <v>0</v>
      </c>
      <c r="P319" s="18">
        <v>4845</v>
      </c>
      <c r="Q319" s="18">
        <v>1497</v>
      </c>
      <c r="R319" s="17">
        <v>78409747</v>
      </c>
      <c r="S319" s="17">
        <v>257766</v>
      </c>
      <c r="T319" s="17">
        <v>99657</v>
      </c>
      <c r="U319" s="18">
        <v>1.52</v>
      </c>
      <c r="V319" s="18">
        <v>1.33</v>
      </c>
      <c r="W319" s="18">
        <v>17.13</v>
      </c>
      <c r="X319" s="18">
        <v>7.17</v>
      </c>
      <c r="Y319" s="18">
        <v>0.47</v>
      </c>
      <c r="Z319" s="21">
        <v>88418268</v>
      </c>
      <c r="AA319" s="21">
        <v>279430</v>
      </c>
      <c r="AB319" s="21">
        <v>81780530</v>
      </c>
      <c r="AC319" s="21">
        <v>9371955</v>
      </c>
      <c r="AD319" s="21">
        <v>0</v>
      </c>
      <c r="AE319" s="21">
        <v>73.02</v>
      </c>
      <c r="AF319" s="23">
        <v>4</v>
      </c>
      <c r="AG319" s="23">
        <v>133</v>
      </c>
      <c r="AH319" s="23">
        <v>2666181</v>
      </c>
      <c r="AI319" s="23">
        <v>1121</v>
      </c>
      <c r="AJ319" s="24">
        <v>7.6895757935482898</v>
      </c>
      <c r="AK319" s="25">
        <v>86.22</v>
      </c>
      <c r="AL319" s="26">
        <v>4</v>
      </c>
      <c r="AM319" s="26">
        <v>133</v>
      </c>
      <c r="AN319" s="26">
        <v>363192</v>
      </c>
      <c r="AO319" s="26">
        <v>7142</v>
      </c>
      <c r="AP319" s="27">
        <v>6.3380908400112199</v>
      </c>
      <c r="AQ319" s="28">
        <v>452.65</v>
      </c>
      <c r="AR319" s="29">
        <v>4</v>
      </c>
      <c r="AS319" s="29">
        <v>91</v>
      </c>
      <c r="AT319" s="29">
        <v>10634</v>
      </c>
      <c r="AU319" s="29">
        <v>145091</v>
      </c>
      <c r="AV319" s="29">
        <v>4.7630752592032302</v>
      </c>
      <c r="AW319" s="29">
        <v>6910.77</v>
      </c>
    </row>
    <row r="320" spans="1:49" s="30" customFormat="1" x14ac:dyDescent="0.35">
      <c r="A320" s="17">
        <v>2009</v>
      </c>
      <c r="B320" s="32" t="s">
        <v>314</v>
      </c>
      <c r="C320" s="13" t="s">
        <v>315</v>
      </c>
      <c r="D320" s="14" t="s">
        <v>422</v>
      </c>
      <c r="E320" s="15">
        <v>45561.042553154373</v>
      </c>
      <c r="F320" s="15">
        <v>287308.79999999999</v>
      </c>
      <c r="G320" s="17">
        <v>10.5</v>
      </c>
      <c r="H320" s="16">
        <v>6306019</v>
      </c>
      <c r="I320" s="17">
        <f t="shared" si="4"/>
        <v>1</v>
      </c>
      <c r="J320" s="17">
        <v>0</v>
      </c>
      <c r="K320" s="17">
        <v>43.33</v>
      </c>
      <c r="L320" s="17">
        <v>2.141</v>
      </c>
      <c r="M320" s="17">
        <v>3.94</v>
      </c>
      <c r="N320" s="17">
        <v>45.86</v>
      </c>
      <c r="O320" s="17">
        <v>0</v>
      </c>
      <c r="P320" s="18">
        <v>3907</v>
      </c>
      <c r="Q320" s="18">
        <v>1245</v>
      </c>
      <c r="R320" s="17">
        <v>43457828</v>
      </c>
      <c r="S320" s="17">
        <v>124970</v>
      </c>
      <c r="T320" s="17">
        <v>30011</v>
      </c>
      <c r="U320" s="18" t="s">
        <v>62</v>
      </c>
      <c r="V320" s="18">
        <v>2.5</v>
      </c>
      <c r="W320" s="18">
        <v>12.54</v>
      </c>
      <c r="X320" s="18">
        <v>4.57</v>
      </c>
      <c r="Y320" s="18" t="s">
        <v>62</v>
      </c>
      <c r="Z320" s="21">
        <v>39393192</v>
      </c>
      <c r="AA320" s="21">
        <v>704448</v>
      </c>
      <c r="AB320" s="21">
        <v>8995702</v>
      </c>
      <c r="AC320" s="21">
        <v>26962001</v>
      </c>
      <c r="AD320" s="21">
        <v>0</v>
      </c>
      <c r="AE320" s="21">
        <v>121.98</v>
      </c>
      <c r="AF320" s="23">
        <v>3</v>
      </c>
      <c r="AG320" s="23">
        <v>89</v>
      </c>
      <c r="AH320" s="23">
        <v>2678768</v>
      </c>
      <c r="AI320" s="23">
        <v>1248</v>
      </c>
      <c r="AJ320" s="24">
        <v>9.32</v>
      </c>
      <c r="AK320" s="31">
        <v>116.35</v>
      </c>
      <c r="AL320" s="26">
        <v>2</v>
      </c>
      <c r="AM320" s="26">
        <v>87</v>
      </c>
      <c r="AN320" s="26">
        <v>454949</v>
      </c>
      <c r="AO320" s="26">
        <v>5122</v>
      </c>
      <c r="AP320" s="27">
        <v>9.61</v>
      </c>
      <c r="AQ320" s="28">
        <v>491.97</v>
      </c>
      <c r="AR320" s="29">
        <v>2</v>
      </c>
      <c r="AS320" s="29">
        <v>84</v>
      </c>
      <c r="AT320" s="29">
        <v>2036</v>
      </c>
      <c r="AU320" s="29">
        <v>1087479</v>
      </c>
      <c r="AV320" s="29">
        <v>6.76</v>
      </c>
      <c r="AW320" s="29">
        <v>73543.3</v>
      </c>
    </row>
    <row r="321" spans="1:49" s="30" customFormat="1" x14ac:dyDescent="0.35">
      <c r="A321" s="17">
        <v>2006</v>
      </c>
      <c r="B321" s="13" t="s">
        <v>351</v>
      </c>
      <c r="C321" s="13" t="s">
        <v>352</v>
      </c>
      <c r="D321" s="14" t="s">
        <v>423</v>
      </c>
      <c r="E321" s="15">
        <v>51481.599345961702</v>
      </c>
      <c r="F321" s="15">
        <v>287146.59999999998</v>
      </c>
      <c r="G321" s="17">
        <v>4.7</v>
      </c>
      <c r="H321" s="16">
        <v>5577655</v>
      </c>
      <c r="I321" s="17">
        <f t="shared" si="4"/>
        <v>1</v>
      </c>
      <c r="J321" s="17">
        <v>0</v>
      </c>
      <c r="K321" s="17" t="s">
        <v>62</v>
      </c>
      <c r="L321" s="17">
        <v>2.137</v>
      </c>
      <c r="M321" s="17">
        <v>6.73</v>
      </c>
      <c r="N321" s="17">
        <v>18.61</v>
      </c>
      <c r="O321" s="17">
        <v>0</v>
      </c>
      <c r="P321" s="18">
        <v>6880</v>
      </c>
      <c r="Q321" s="18">
        <v>559</v>
      </c>
      <c r="R321" s="17">
        <v>48997158</v>
      </c>
      <c r="S321" s="17">
        <v>208119</v>
      </c>
      <c r="T321" s="17">
        <v>76979</v>
      </c>
      <c r="U321" s="18">
        <v>1.72</v>
      </c>
      <c r="V321" s="18">
        <v>1.47</v>
      </c>
      <c r="W321" s="18" t="s">
        <v>62</v>
      </c>
      <c r="X321" s="18" t="s">
        <v>62</v>
      </c>
      <c r="Y321" s="18">
        <v>0.53</v>
      </c>
      <c r="Z321" s="21">
        <v>47984959.539999999</v>
      </c>
      <c r="AA321" s="21">
        <v>3549166.82</v>
      </c>
      <c r="AB321" s="21">
        <v>88498243.219999984</v>
      </c>
      <c r="AC321" s="21">
        <v>12233515</v>
      </c>
      <c r="AD321" s="21">
        <v>0</v>
      </c>
      <c r="AE321" s="21">
        <v>0</v>
      </c>
      <c r="AF321" s="23">
        <v>12</v>
      </c>
      <c r="AG321" s="23">
        <v>118</v>
      </c>
      <c r="AH321" s="23">
        <v>2550249</v>
      </c>
      <c r="AI321" s="23">
        <v>711.67782701479996</v>
      </c>
      <c r="AJ321" s="24">
        <v>10.508842548403846</v>
      </c>
      <c r="AK321" s="25">
        <v>74.789102292887222</v>
      </c>
      <c r="AL321" s="26">
        <v>12</v>
      </c>
      <c r="AM321" s="26">
        <v>118</v>
      </c>
      <c r="AN321" s="26">
        <v>323822</v>
      </c>
      <c r="AO321" s="26">
        <v>5856.0147756071747</v>
      </c>
      <c r="AP321" s="27">
        <v>8.3713967288250775</v>
      </c>
      <c r="AQ321" s="28">
        <v>490.23022936469221</v>
      </c>
      <c r="AR321" s="29">
        <v>12</v>
      </c>
      <c r="AS321" s="29">
        <v>90</v>
      </c>
      <c r="AT321" s="29">
        <v>6921</v>
      </c>
      <c r="AU321" s="29">
        <v>304455.08837836527</v>
      </c>
      <c r="AV321" s="29">
        <v>5.8543707320576583</v>
      </c>
      <c r="AW321" s="29">
        <v>17823.929586283295</v>
      </c>
    </row>
    <row r="322" spans="1:49" s="30" customFormat="1" x14ac:dyDescent="0.35">
      <c r="A322" s="17">
        <v>2006</v>
      </c>
      <c r="B322" s="13" t="s">
        <v>370</v>
      </c>
      <c r="C322" s="13" t="s">
        <v>371</v>
      </c>
      <c r="D322" s="14" t="s">
        <v>424</v>
      </c>
      <c r="E322" s="15">
        <v>49045.493319531502</v>
      </c>
      <c r="F322" s="15">
        <v>286558.3</v>
      </c>
      <c r="G322" s="17">
        <v>4.8</v>
      </c>
      <c r="H322" s="16">
        <v>5842704</v>
      </c>
      <c r="I322" s="17">
        <f t="shared" ref="I322:I385" si="5">IF(AVERAGEIFS($J$1:$J$766,$B$1:$B$766,$B322)&gt;0,0,1)</f>
        <v>0</v>
      </c>
      <c r="J322" s="17">
        <v>0</v>
      </c>
      <c r="K322" s="17" t="s">
        <v>62</v>
      </c>
      <c r="L322" s="17">
        <v>2.137</v>
      </c>
      <c r="M322" s="17">
        <v>6.73</v>
      </c>
      <c r="N322" s="17">
        <v>18.61</v>
      </c>
      <c r="O322" s="17">
        <v>0</v>
      </c>
      <c r="P322" s="18">
        <v>4446</v>
      </c>
      <c r="Q322" s="18">
        <v>1330</v>
      </c>
      <c r="R322" s="17">
        <v>80421743</v>
      </c>
      <c r="S322" s="17">
        <v>259635</v>
      </c>
      <c r="T322" s="17">
        <v>107586</v>
      </c>
      <c r="U322" s="18">
        <v>1.24</v>
      </c>
      <c r="V322" s="18">
        <v>1.1100000000000001</v>
      </c>
      <c r="W322" s="18">
        <v>14.57</v>
      </c>
      <c r="X322" s="18">
        <v>6.76</v>
      </c>
      <c r="Y322" s="18">
        <v>0.42</v>
      </c>
      <c r="Z322" s="21">
        <v>91431938</v>
      </c>
      <c r="AA322" s="21">
        <v>278170.96000000002</v>
      </c>
      <c r="AB322" s="21">
        <v>64418279.100000001</v>
      </c>
      <c r="AC322" s="21">
        <v>10116660</v>
      </c>
      <c r="AD322" s="21">
        <v>0</v>
      </c>
      <c r="AE322" s="21">
        <v>77.599999999999994</v>
      </c>
      <c r="AF322" s="23">
        <v>4</v>
      </c>
      <c r="AG322" s="23">
        <v>134</v>
      </c>
      <c r="AH322" s="23">
        <v>2641569</v>
      </c>
      <c r="AI322" s="23">
        <v>1068.8141530027547</v>
      </c>
      <c r="AJ322" s="24">
        <v>7.4365478128258911</v>
      </c>
      <c r="AK322" s="25">
        <v>79.48287551829992</v>
      </c>
      <c r="AL322" s="26">
        <v>4</v>
      </c>
      <c r="AM322" s="26">
        <v>132</v>
      </c>
      <c r="AN322" s="26">
        <v>359108</v>
      </c>
      <c r="AO322" s="26">
        <v>6915.3910522739689</v>
      </c>
      <c r="AP322" s="27">
        <v>6.0765926923225724</v>
      </c>
      <c r="AQ322" s="28">
        <v>420.22014732800903</v>
      </c>
      <c r="AR322" s="29">
        <v>4</v>
      </c>
      <c r="AS322" s="29">
        <v>90</v>
      </c>
      <c r="AT322" s="29">
        <v>10528</v>
      </c>
      <c r="AU322" s="29">
        <v>144975.87386018244</v>
      </c>
      <c r="AV322" s="29">
        <v>4.5769109645553803</v>
      </c>
      <c r="AW322" s="29">
        <v>6635.4166666666679</v>
      </c>
    </row>
    <row r="323" spans="1:49" s="30" customFormat="1" x14ac:dyDescent="0.35">
      <c r="A323" s="17">
        <v>2008</v>
      </c>
      <c r="B323" s="32" t="s">
        <v>351</v>
      </c>
      <c r="C323" s="13" t="s">
        <v>352</v>
      </c>
      <c r="D323" s="14" t="s">
        <v>425</v>
      </c>
      <c r="E323" s="15">
        <v>50736.554324803634</v>
      </c>
      <c r="F323" s="15">
        <v>286204.7</v>
      </c>
      <c r="G323" s="17">
        <v>4.9000000000000004</v>
      </c>
      <c r="H323" s="16">
        <v>5640996</v>
      </c>
      <c r="I323" s="17">
        <f t="shared" si="5"/>
        <v>1</v>
      </c>
      <c r="J323" s="17">
        <v>0</v>
      </c>
      <c r="K323" s="17">
        <v>40.69</v>
      </c>
      <c r="L323" s="17">
        <v>2.9830000000000001</v>
      </c>
      <c r="M323" s="17">
        <v>8.86</v>
      </c>
      <c r="N323" s="17">
        <v>45.88</v>
      </c>
      <c r="O323" s="17">
        <v>0</v>
      </c>
      <c r="P323" s="18">
        <v>8169</v>
      </c>
      <c r="Q323" s="18">
        <v>459</v>
      </c>
      <c r="R323" s="17">
        <v>49592680</v>
      </c>
      <c r="S323" s="17">
        <v>172489</v>
      </c>
      <c r="T323" s="17">
        <v>66703</v>
      </c>
      <c r="U323" s="18">
        <v>2.15</v>
      </c>
      <c r="V323" s="18">
        <v>1.94</v>
      </c>
      <c r="W323" s="18" t="s">
        <v>62</v>
      </c>
      <c r="X323" s="18" t="s">
        <v>62</v>
      </c>
      <c r="Y323" s="18">
        <v>0.5</v>
      </c>
      <c r="Z323" s="21">
        <v>49868066</v>
      </c>
      <c r="AA323" s="21">
        <v>3460118</v>
      </c>
      <c r="AB323" s="21">
        <v>82624382</v>
      </c>
      <c r="AC323" s="21">
        <v>12154510</v>
      </c>
      <c r="AD323" s="21">
        <v>0</v>
      </c>
      <c r="AE323" s="21">
        <v>0</v>
      </c>
      <c r="AF323" s="23">
        <v>12</v>
      </c>
      <c r="AG323" s="23">
        <v>118</v>
      </c>
      <c r="AH323" s="23">
        <v>2579776</v>
      </c>
      <c r="AI323" s="23">
        <v>710</v>
      </c>
      <c r="AJ323" s="24">
        <v>11.510911896766425</v>
      </c>
      <c r="AK323" s="25">
        <v>81.709999999999994</v>
      </c>
      <c r="AL323" s="26">
        <v>12</v>
      </c>
      <c r="AM323" s="26">
        <v>118</v>
      </c>
      <c r="AN323" s="26">
        <v>333653</v>
      </c>
      <c r="AO323" s="26">
        <v>5863</v>
      </c>
      <c r="AP323" s="27">
        <v>9.2750363879129161</v>
      </c>
      <c r="AQ323" s="28">
        <v>543.77</v>
      </c>
      <c r="AR323" s="29">
        <v>12</v>
      </c>
      <c r="AS323" s="29">
        <v>90</v>
      </c>
      <c r="AT323" s="29">
        <v>4683</v>
      </c>
      <c r="AU323" s="29">
        <v>439040</v>
      </c>
      <c r="AV323" s="29">
        <v>6.5103222983117037</v>
      </c>
      <c r="AW323" s="29">
        <v>28582.89</v>
      </c>
    </row>
    <row r="324" spans="1:49" s="30" customFormat="1" x14ac:dyDescent="0.35">
      <c r="A324" s="12">
        <v>2010</v>
      </c>
      <c r="B324" s="12" t="s">
        <v>304</v>
      </c>
      <c r="C324" s="13" t="s">
        <v>305</v>
      </c>
      <c r="D324" s="14" t="s">
        <v>426</v>
      </c>
      <c r="E324" s="15">
        <v>55350.855139504616</v>
      </c>
      <c r="F324" s="15">
        <v>279385.59999999998</v>
      </c>
      <c r="G324" s="12">
        <v>8.6999999999999993</v>
      </c>
      <c r="H324" s="16">
        <v>5047539</v>
      </c>
      <c r="I324" s="17">
        <f t="shared" si="5"/>
        <v>1</v>
      </c>
      <c r="J324" s="17">
        <v>0</v>
      </c>
      <c r="K324" s="17">
        <v>44.27</v>
      </c>
      <c r="L324" s="17">
        <v>2.7050000000000001</v>
      </c>
      <c r="M324" s="17">
        <v>4.37</v>
      </c>
      <c r="N324" s="17">
        <v>49.29</v>
      </c>
      <c r="O324" s="17">
        <v>0</v>
      </c>
      <c r="P324" s="18">
        <v>7057</v>
      </c>
      <c r="Q324" s="18">
        <v>351</v>
      </c>
      <c r="R324" s="17">
        <v>40498764</v>
      </c>
      <c r="S324" s="17">
        <v>44876</v>
      </c>
      <c r="T324" s="17">
        <v>55063</v>
      </c>
      <c r="U324" s="18" t="s">
        <v>62</v>
      </c>
      <c r="V324" s="18" t="s">
        <v>62</v>
      </c>
      <c r="W324" s="18" t="s">
        <v>62</v>
      </c>
      <c r="X324" s="18">
        <v>5.0199999999999996</v>
      </c>
      <c r="Y324" s="18" t="s">
        <v>62</v>
      </c>
      <c r="Z324" s="21">
        <v>37539872</v>
      </c>
      <c r="AA324" s="21">
        <v>100370</v>
      </c>
      <c r="AB324" s="21">
        <v>182621564</v>
      </c>
      <c r="AC324" s="21">
        <v>0</v>
      </c>
      <c r="AD324" s="21">
        <v>0</v>
      </c>
      <c r="AE324" s="21">
        <v>0</v>
      </c>
      <c r="AF324" s="22">
        <v>2</v>
      </c>
      <c r="AG324" s="22">
        <v>58</v>
      </c>
      <c r="AH324" s="23">
        <v>2128507</v>
      </c>
      <c r="AI324" s="23">
        <v>709</v>
      </c>
      <c r="AJ324" s="24">
        <v>11.04</v>
      </c>
      <c r="AK324" s="31">
        <v>78.22</v>
      </c>
      <c r="AL324" s="26">
        <v>2</v>
      </c>
      <c r="AM324" s="26">
        <v>59</v>
      </c>
      <c r="AN324" s="26">
        <v>350073</v>
      </c>
      <c r="AO324" s="26">
        <v>4665</v>
      </c>
      <c r="AP324" s="27">
        <v>9.1300000000000008</v>
      </c>
      <c r="AQ324" s="28">
        <v>426.11</v>
      </c>
      <c r="AR324" s="29">
        <v>2</v>
      </c>
      <c r="AS324" s="29">
        <v>40</v>
      </c>
      <c r="AT324" s="29">
        <v>15060</v>
      </c>
      <c r="AU324" s="29">
        <v>83952</v>
      </c>
      <c r="AV324" s="29">
        <v>6.9</v>
      </c>
      <c r="AW324" s="29">
        <v>5796.27</v>
      </c>
    </row>
    <row r="325" spans="1:49" s="30" customFormat="1" x14ac:dyDescent="0.35">
      <c r="A325" s="12">
        <v>2011</v>
      </c>
      <c r="B325" s="12" t="s">
        <v>304</v>
      </c>
      <c r="C325" s="13" t="s">
        <v>305</v>
      </c>
      <c r="D325" s="14" t="s">
        <v>427</v>
      </c>
      <c r="E325" s="15">
        <v>55441.105839629825</v>
      </c>
      <c r="F325" s="15">
        <v>283963.8</v>
      </c>
      <c r="G325" s="12">
        <v>8.4</v>
      </c>
      <c r="H325" s="16">
        <v>5121900</v>
      </c>
      <c r="I325" s="17">
        <f t="shared" si="5"/>
        <v>1</v>
      </c>
      <c r="J325" s="17">
        <v>0</v>
      </c>
      <c r="K325" s="17">
        <v>45.02</v>
      </c>
      <c r="L325" s="17">
        <v>3.4670000000000001</v>
      </c>
      <c r="M325" s="17">
        <v>4</v>
      </c>
      <c r="N325" s="17">
        <v>55.64</v>
      </c>
      <c r="O325" s="17">
        <v>0</v>
      </c>
      <c r="P325" s="18">
        <v>7397</v>
      </c>
      <c r="Q325" s="18">
        <v>424</v>
      </c>
      <c r="R325" s="17">
        <v>39509434</v>
      </c>
      <c r="S325" s="17">
        <v>42529</v>
      </c>
      <c r="T325" s="17">
        <v>51062</v>
      </c>
      <c r="U325" s="18">
        <v>2.33</v>
      </c>
      <c r="V325" s="18">
        <v>1.72</v>
      </c>
      <c r="W325" s="18">
        <v>23.63</v>
      </c>
      <c r="X325" s="18">
        <v>4.8099999999999996</v>
      </c>
      <c r="Y325" s="18"/>
      <c r="Z325" s="21">
        <v>37082692</v>
      </c>
      <c r="AA325" s="21">
        <v>111564</v>
      </c>
      <c r="AB325" s="21">
        <v>168609396</v>
      </c>
      <c r="AC325" s="21">
        <v>0</v>
      </c>
      <c r="AD325" s="21">
        <v>0</v>
      </c>
      <c r="AE325" s="21">
        <v>0</v>
      </c>
      <c r="AF325" s="22">
        <v>2</v>
      </c>
      <c r="AG325" s="22">
        <v>58</v>
      </c>
      <c r="AH325" s="23">
        <v>2141780</v>
      </c>
      <c r="AI325" s="23">
        <v>711</v>
      </c>
      <c r="AJ325" s="24">
        <v>11.27</v>
      </c>
      <c r="AK325" s="25">
        <v>80.12</v>
      </c>
      <c r="AL325" s="26">
        <v>2</v>
      </c>
      <c r="AM325" s="26">
        <v>59</v>
      </c>
      <c r="AN325" s="26">
        <v>347903</v>
      </c>
      <c r="AO325" s="26">
        <v>4764</v>
      </c>
      <c r="AP325" s="27">
        <v>9.44</v>
      </c>
      <c r="AQ325" s="28">
        <v>449.84</v>
      </c>
      <c r="AR325" s="29">
        <v>2</v>
      </c>
      <c r="AS325" s="29">
        <v>39</v>
      </c>
      <c r="AT325" s="29">
        <v>16425</v>
      </c>
      <c r="AU325" s="29">
        <v>77330</v>
      </c>
      <c r="AV325" s="29">
        <v>7.06</v>
      </c>
      <c r="AW325" s="29">
        <v>5458.56</v>
      </c>
    </row>
    <row r="326" spans="1:49" s="30" customFormat="1" x14ac:dyDescent="0.35">
      <c r="A326" s="17">
        <v>2008</v>
      </c>
      <c r="B326" s="32" t="s">
        <v>304</v>
      </c>
      <c r="C326" s="13" t="s">
        <v>305</v>
      </c>
      <c r="D326" s="14" t="s">
        <v>428</v>
      </c>
      <c r="E326" s="15">
        <v>57631.668824250009</v>
      </c>
      <c r="F326" s="15">
        <v>281803.3</v>
      </c>
      <c r="G326" s="17">
        <v>4.8</v>
      </c>
      <c r="H326" s="16">
        <v>4889730</v>
      </c>
      <c r="I326" s="17">
        <f t="shared" si="5"/>
        <v>1</v>
      </c>
      <c r="J326" s="17">
        <v>0</v>
      </c>
      <c r="K326" s="17">
        <v>40.69</v>
      </c>
      <c r="L326" s="17">
        <v>2.9830000000000001</v>
      </c>
      <c r="M326" s="17">
        <v>8.86</v>
      </c>
      <c r="N326" s="17">
        <v>45.88</v>
      </c>
      <c r="O326" s="17">
        <v>0</v>
      </c>
      <c r="P326" s="18">
        <v>7453</v>
      </c>
      <c r="Q326" s="18">
        <v>297</v>
      </c>
      <c r="R326" s="17">
        <v>41659472</v>
      </c>
      <c r="S326" s="17">
        <v>54883</v>
      </c>
      <c r="T326" s="17">
        <v>62683</v>
      </c>
      <c r="U326" s="18">
        <v>2.66</v>
      </c>
      <c r="V326" s="18" t="s">
        <v>62</v>
      </c>
      <c r="W326" s="18">
        <v>21.67</v>
      </c>
      <c r="X326" s="18">
        <v>6.77</v>
      </c>
      <c r="Y326" s="18" t="s">
        <v>62</v>
      </c>
      <c r="Z326" s="21">
        <v>37460656</v>
      </c>
      <c r="AA326" s="21">
        <v>89580</v>
      </c>
      <c r="AB326" s="21">
        <v>211828440</v>
      </c>
      <c r="AC326" s="21">
        <v>0</v>
      </c>
      <c r="AD326" s="21">
        <v>0</v>
      </c>
      <c r="AE326" s="21">
        <v>0</v>
      </c>
      <c r="AF326" s="23">
        <v>3</v>
      </c>
      <c r="AG326" s="23">
        <v>59</v>
      </c>
      <c r="AH326" s="23">
        <v>2173458</v>
      </c>
      <c r="AI326" s="23">
        <v>679</v>
      </c>
      <c r="AJ326" s="24">
        <v>10.126389838746567</v>
      </c>
      <c r="AK326" s="25">
        <v>68.8</v>
      </c>
      <c r="AL326" s="26">
        <v>3</v>
      </c>
      <c r="AM326" s="26">
        <v>60</v>
      </c>
      <c r="AN326" s="26">
        <v>359898</v>
      </c>
      <c r="AO326" s="26">
        <v>4759</v>
      </c>
      <c r="AP326" s="27">
        <v>8.5732587296838734</v>
      </c>
      <c r="AQ326" s="28">
        <v>407.96</v>
      </c>
      <c r="AR326" s="29">
        <v>3</v>
      </c>
      <c r="AS326" s="29">
        <v>43</v>
      </c>
      <c r="AT326" s="29">
        <v>13170</v>
      </c>
      <c r="AU326" s="29">
        <v>87462</v>
      </c>
      <c r="AV326" s="29">
        <v>6.6503787091204023</v>
      </c>
      <c r="AW326" s="29">
        <v>5816.55</v>
      </c>
    </row>
    <row r="327" spans="1:49" s="30" customFormat="1" x14ac:dyDescent="0.35">
      <c r="A327" s="17">
        <v>2007</v>
      </c>
      <c r="B327" s="32" t="s">
        <v>304</v>
      </c>
      <c r="C327" s="13" t="s">
        <v>305</v>
      </c>
      <c r="D327" s="14" t="s">
        <v>429</v>
      </c>
      <c r="E327" s="15">
        <v>58022.784972443042</v>
      </c>
      <c r="F327" s="15">
        <v>278733.8</v>
      </c>
      <c r="G327" s="17">
        <v>3.7</v>
      </c>
      <c r="H327" s="16">
        <v>4803868</v>
      </c>
      <c r="I327" s="17">
        <f t="shared" si="5"/>
        <v>1</v>
      </c>
      <c r="J327" s="17">
        <v>0</v>
      </c>
      <c r="K327" s="17" t="s">
        <v>62</v>
      </c>
      <c r="L327" s="17">
        <v>2.286</v>
      </c>
      <c r="M327" s="17">
        <v>6.97</v>
      </c>
      <c r="N327" s="17">
        <v>32.78</v>
      </c>
      <c r="O327" s="17">
        <v>0</v>
      </c>
      <c r="P327" s="18">
        <v>7156</v>
      </c>
      <c r="Q327" s="18">
        <v>405</v>
      </c>
      <c r="R327" s="17">
        <v>43571299</v>
      </c>
      <c r="S327" s="17">
        <v>58837</v>
      </c>
      <c r="T327" s="17">
        <v>66628</v>
      </c>
      <c r="U327" s="18">
        <v>2.0099999999999998</v>
      </c>
      <c r="V327" s="18" t="s">
        <v>62</v>
      </c>
      <c r="W327" s="18">
        <v>18.45</v>
      </c>
      <c r="X327" s="18">
        <v>4.1900000000000004</v>
      </c>
      <c r="Y327" s="18" t="s">
        <v>62</v>
      </c>
      <c r="Z327" s="21">
        <v>38575514</v>
      </c>
      <c r="AA327" s="21">
        <v>129926</v>
      </c>
      <c r="AB327" s="21">
        <v>246010092</v>
      </c>
      <c r="AC327" s="21">
        <v>0</v>
      </c>
      <c r="AD327" s="21">
        <v>0</v>
      </c>
      <c r="AE327" s="21">
        <v>46.62</v>
      </c>
      <c r="AF327" s="23">
        <v>2</v>
      </c>
      <c r="AG327" s="23">
        <v>58</v>
      </c>
      <c r="AH327" s="23">
        <v>2068901</v>
      </c>
      <c r="AI327" s="23">
        <v>710</v>
      </c>
      <c r="AJ327" s="24">
        <v>9.2531765862459601</v>
      </c>
      <c r="AK327" s="25">
        <v>65.72</v>
      </c>
      <c r="AL327" s="26">
        <v>2</v>
      </c>
      <c r="AM327" s="26">
        <v>59</v>
      </c>
      <c r="AN327" s="26">
        <v>347171</v>
      </c>
      <c r="AO327" s="26">
        <v>4923</v>
      </c>
      <c r="AP327" s="27">
        <v>7.6180228734856597</v>
      </c>
      <c r="AQ327" s="28">
        <v>375</v>
      </c>
      <c r="AR327" s="29">
        <v>2</v>
      </c>
      <c r="AS327" s="29">
        <v>42</v>
      </c>
      <c r="AT327" s="29">
        <v>12369</v>
      </c>
      <c r="AU327" s="29">
        <v>88345</v>
      </c>
      <c r="AV327" s="29">
        <v>5.9689711965602195</v>
      </c>
      <c r="AW327" s="29">
        <v>5273.3</v>
      </c>
    </row>
    <row r="328" spans="1:49" s="30" customFormat="1" x14ac:dyDescent="0.35">
      <c r="A328" s="17">
        <v>2007</v>
      </c>
      <c r="B328" s="32" t="s">
        <v>430</v>
      </c>
      <c r="C328" s="13" t="s">
        <v>431</v>
      </c>
      <c r="D328" s="14" t="s">
        <v>432</v>
      </c>
      <c r="E328" s="15">
        <v>78952.107437196479</v>
      </c>
      <c r="F328" s="15">
        <v>278485.40000000002</v>
      </c>
      <c r="G328" s="17">
        <v>4.5</v>
      </c>
      <c r="H328" s="16">
        <v>3527270</v>
      </c>
      <c r="I328" s="17">
        <f t="shared" si="5"/>
        <v>0</v>
      </c>
      <c r="J328" s="17">
        <v>0</v>
      </c>
      <c r="K328" s="17" t="s">
        <v>62</v>
      </c>
      <c r="L328" s="17">
        <v>2.286</v>
      </c>
      <c r="M328" s="17">
        <v>6.97</v>
      </c>
      <c r="N328" s="17">
        <v>32.78</v>
      </c>
      <c r="O328" s="17">
        <v>1</v>
      </c>
      <c r="P328" s="18">
        <v>5945</v>
      </c>
      <c r="Q328" s="18">
        <v>564</v>
      </c>
      <c r="R328" s="17">
        <v>10463410</v>
      </c>
      <c r="S328" s="17">
        <v>5259</v>
      </c>
      <c r="T328" s="17">
        <v>8475</v>
      </c>
      <c r="U328" s="18" t="s">
        <v>62</v>
      </c>
      <c r="V328" s="18" t="s">
        <v>62</v>
      </c>
      <c r="W328" s="18" t="s">
        <v>62</v>
      </c>
      <c r="X328" s="18">
        <v>7.72</v>
      </c>
      <c r="Y328" s="18">
        <v>0.47</v>
      </c>
      <c r="Z328" s="21">
        <v>3677210</v>
      </c>
      <c r="AA328" s="21">
        <v>4682488</v>
      </c>
      <c r="AB328" s="21">
        <v>146092660</v>
      </c>
      <c r="AC328" s="21">
        <v>16386142</v>
      </c>
      <c r="AD328" s="21">
        <v>0</v>
      </c>
      <c r="AE328" s="21">
        <v>70.48</v>
      </c>
      <c r="AF328" s="23">
        <v>2</v>
      </c>
      <c r="AG328" s="23">
        <v>9</v>
      </c>
      <c r="AH328" s="23">
        <v>1459141</v>
      </c>
      <c r="AI328" s="23">
        <v>764</v>
      </c>
      <c r="AJ328" s="24">
        <v>19.111410407797099</v>
      </c>
      <c r="AK328" s="25">
        <v>145.94999999999999</v>
      </c>
      <c r="AL328" s="26">
        <v>2</v>
      </c>
      <c r="AM328" s="26">
        <v>10</v>
      </c>
      <c r="AN328" s="26">
        <v>158922</v>
      </c>
      <c r="AO328" s="26">
        <v>7932</v>
      </c>
      <c r="AP328" s="27">
        <v>15.388434062946398</v>
      </c>
      <c r="AQ328" s="28">
        <v>1220.55</v>
      </c>
      <c r="AR328" s="29">
        <v>2</v>
      </c>
      <c r="AS328" s="29">
        <v>8</v>
      </c>
      <c r="AT328" s="29">
        <v>5986</v>
      </c>
      <c r="AU328" s="29">
        <v>75640</v>
      </c>
      <c r="AV328" s="29">
        <v>12.920526823662499</v>
      </c>
      <c r="AW328" s="29">
        <v>9773.1200000000008</v>
      </c>
    </row>
    <row r="329" spans="1:49" s="30" customFormat="1" x14ac:dyDescent="0.35">
      <c r="A329" s="17">
        <v>2008</v>
      </c>
      <c r="B329" s="32" t="s">
        <v>430</v>
      </c>
      <c r="C329" s="13" t="s">
        <v>431</v>
      </c>
      <c r="D329" s="14" t="s">
        <v>433</v>
      </c>
      <c r="E329" s="15">
        <v>78349.177948086901</v>
      </c>
      <c r="F329" s="15">
        <v>277793.2</v>
      </c>
      <c r="G329" s="17">
        <v>5.7</v>
      </c>
      <c r="H329" s="16">
        <v>3545579</v>
      </c>
      <c r="I329" s="17">
        <f t="shared" si="5"/>
        <v>0</v>
      </c>
      <c r="J329" s="17">
        <v>0</v>
      </c>
      <c r="K329" s="17">
        <v>40.69</v>
      </c>
      <c r="L329" s="17">
        <v>2.9830000000000001</v>
      </c>
      <c r="M329" s="17">
        <v>8.86</v>
      </c>
      <c r="N329" s="17">
        <v>45.88</v>
      </c>
      <c r="O329" s="17">
        <v>1</v>
      </c>
      <c r="P329" s="18">
        <v>5908</v>
      </c>
      <c r="Q329" s="18">
        <v>571</v>
      </c>
      <c r="R329" s="17">
        <v>9450744</v>
      </c>
      <c r="S329" s="17">
        <v>3872</v>
      </c>
      <c r="T329" s="17">
        <v>7457</v>
      </c>
      <c r="U329" s="18" t="s">
        <v>62</v>
      </c>
      <c r="V329" s="18" t="s">
        <v>62</v>
      </c>
      <c r="W329" s="18" t="s">
        <v>62</v>
      </c>
      <c r="X329" s="18">
        <v>10.34</v>
      </c>
      <c r="Y329" s="18">
        <v>0.47</v>
      </c>
      <c r="Z329" s="21">
        <v>4270758</v>
      </c>
      <c r="AA329" s="21">
        <v>1979030</v>
      </c>
      <c r="AB329" s="21">
        <v>118955808</v>
      </c>
      <c r="AC329" s="21">
        <v>15432946</v>
      </c>
      <c r="AD329" s="21">
        <v>0</v>
      </c>
      <c r="AE329" s="21">
        <v>0</v>
      </c>
      <c r="AF329" s="23">
        <v>2</v>
      </c>
      <c r="AG329" s="23">
        <v>9</v>
      </c>
      <c r="AH329" s="23">
        <v>1452080</v>
      </c>
      <c r="AI329" s="23">
        <v>731</v>
      </c>
      <c r="AJ329" s="24">
        <v>19.545887748754996</v>
      </c>
      <c r="AK329" s="25">
        <v>142.79</v>
      </c>
      <c r="AL329" s="26">
        <v>2</v>
      </c>
      <c r="AM329" s="26">
        <v>10</v>
      </c>
      <c r="AN329" s="26">
        <v>155328</v>
      </c>
      <c r="AO329" s="26">
        <v>7331</v>
      </c>
      <c r="AP329" s="27">
        <v>17.119784877416908</v>
      </c>
      <c r="AQ329" s="28">
        <v>1255.1099999999999</v>
      </c>
      <c r="AR329" s="29">
        <v>2</v>
      </c>
      <c r="AS329" s="29">
        <v>9</v>
      </c>
      <c r="AT329" s="29">
        <v>5233</v>
      </c>
      <c r="AU329" s="29">
        <v>69611</v>
      </c>
      <c r="AV329" s="29">
        <v>14.934357869712244</v>
      </c>
      <c r="AW329" s="29">
        <v>10395.92</v>
      </c>
    </row>
    <row r="330" spans="1:49" s="30" customFormat="1" x14ac:dyDescent="0.35">
      <c r="A330" s="17">
        <v>2009</v>
      </c>
      <c r="B330" s="32" t="s">
        <v>325</v>
      </c>
      <c r="C330" s="13" t="s">
        <v>326</v>
      </c>
      <c r="D330" s="14" t="s">
        <v>434</v>
      </c>
      <c r="E330" s="15">
        <v>43734.142352526833</v>
      </c>
      <c r="F330" s="15">
        <v>277412.40000000002</v>
      </c>
      <c r="G330" s="17">
        <v>9.9</v>
      </c>
      <c r="H330" s="16">
        <v>6343154</v>
      </c>
      <c r="I330" s="17">
        <f t="shared" si="5"/>
        <v>1</v>
      </c>
      <c r="J330" s="17">
        <v>0</v>
      </c>
      <c r="K330" s="17">
        <v>43.33</v>
      </c>
      <c r="L330" s="17">
        <v>2.141</v>
      </c>
      <c r="M330" s="17">
        <v>3.94</v>
      </c>
      <c r="N330" s="17">
        <v>45.86</v>
      </c>
      <c r="O330" s="17">
        <v>0</v>
      </c>
      <c r="P330" s="18">
        <v>1864</v>
      </c>
      <c r="Q330" s="18">
        <v>3118</v>
      </c>
      <c r="R330" s="17">
        <v>53523638</v>
      </c>
      <c r="S330" s="17">
        <v>32883</v>
      </c>
      <c r="T330" s="17">
        <v>61622</v>
      </c>
      <c r="U330" s="18">
        <v>2.04</v>
      </c>
      <c r="V330" s="18">
        <v>1.81</v>
      </c>
      <c r="W330" s="18">
        <v>14.73</v>
      </c>
      <c r="X330" s="18" t="s">
        <v>62</v>
      </c>
      <c r="Y330" s="18">
        <v>0.59</v>
      </c>
      <c r="Z330" s="21">
        <v>41675088</v>
      </c>
      <c r="AA330" s="21">
        <v>234084</v>
      </c>
      <c r="AB330" s="21">
        <v>524129184</v>
      </c>
      <c r="AC330" s="21">
        <v>30661851</v>
      </c>
      <c r="AD330" s="21">
        <v>0</v>
      </c>
      <c r="AE330" s="21">
        <v>0</v>
      </c>
      <c r="AF330" s="23">
        <v>5</v>
      </c>
      <c r="AG330" s="23">
        <v>35</v>
      </c>
      <c r="AH330" s="23">
        <v>2544383</v>
      </c>
      <c r="AI330" s="23">
        <v>1076</v>
      </c>
      <c r="AJ330" s="24">
        <v>10.73</v>
      </c>
      <c r="AK330" s="31">
        <v>115.42</v>
      </c>
      <c r="AL330" s="26">
        <v>5</v>
      </c>
      <c r="AM330" s="26">
        <v>36</v>
      </c>
      <c r="AN330" s="26">
        <v>299528</v>
      </c>
      <c r="AO330" s="26">
        <v>8176</v>
      </c>
      <c r="AP330" s="27">
        <v>9.35</v>
      </c>
      <c r="AQ330" s="28">
        <v>764.52</v>
      </c>
      <c r="AR330" s="29">
        <v>5</v>
      </c>
      <c r="AS330" s="29">
        <v>35</v>
      </c>
      <c r="AT330" s="29">
        <v>7204</v>
      </c>
      <c r="AU330" s="29">
        <v>129562</v>
      </c>
      <c r="AV330" s="29">
        <v>6.65</v>
      </c>
      <c r="AW330" s="29">
        <v>8622.26</v>
      </c>
    </row>
    <row r="331" spans="1:49" s="30" customFormat="1" x14ac:dyDescent="0.35">
      <c r="A331" s="17">
        <v>2009</v>
      </c>
      <c r="B331" s="32" t="s">
        <v>351</v>
      </c>
      <c r="C331" s="13" t="s">
        <v>352</v>
      </c>
      <c r="D331" s="14" t="s">
        <v>435</v>
      </c>
      <c r="E331" s="15">
        <v>48909.24112900722</v>
      </c>
      <c r="F331" s="15">
        <v>277279.40000000002</v>
      </c>
      <c r="G331" s="17">
        <v>8.6</v>
      </c>
      <c r="H331" s="16">
        <v>5669264</v>
      </c>
      <c r="I331" s="17">
        <f t="shared" si="5"/>
        <v>1</v>
      </c>
      <c r="J331" s="17">
        <v>0</v>
      </c>
      <c r="K331" s="17">
        <v>43.33</v>
      </c>
      <c r="L331" s="17">
        <v>2.141</v>
      </c>
      <c r="M331" s="17">
        <v>3.94</v>
      </c>
      <c r="N331" s="17">
        <v>45.86</v>
      </c>
      <c r="O331" s="17">
        <v>0</v>
      </c>
      <c r="P331" s="18">
        <v>7891</v>
      </c>
      <c r="Q331" s="18">
        <v>321</v>
      </c>
      <c r="R331" s="17">
        <v>44233260</v>
      </c>
      <c r="S331" s="17">
        <v>139466</v>
      </c>
      <c r="T331" s="17">
        <v>48535</v>
      </c>
      <c r="U331" s="18">
        <v>1.87</v>
      </c>
      <c r="V331" s="18">
        <v>1.99</v>
      </c>
      <c r="W331" s="18" t="s">
        <v>62</v>
      </c>
      <c r="X331" s="18" t="s">
        <v>62</v>
      </c>
      <c r="Y331" s="18">
        <v>0.55000000000000004</v>
      </c>
      <c r="Z331" s="21">
        <v>44836820</v>
      </c>
      <c r="AA331" s="21">
        <v>2630276</v>
      </c>
      <c r="AB331" s="21">
        <v>82642892</v>
      </c>
      <c r="AC331" s="21">
        <v>12683151</v>
      </c>
      <c r="AD331" s="21">
        <v>0</v>
      </c>
      <c r="AE331" s="21">
        <v>0</v>
      </c>
      <c r="AF331" s="23">
        <v>12</v>
      </c>
      <c r="AG331" s="23">
        <v>118</v>
      </c>
      <c r="AH331" s="23">
        <v>2589296</v>
      </c>
      <c r="AI331" s="23">
        <v>689</v>
      </c>
      <c r="AJ331" s="24">
        <v>11.94</v>
      </c>
      <c r="AK331" s="31">
        <v>82.28</v>
      </c>
      <c r="AL331" s="26">
        <v>12</v>
      </c>
      <c r="AM331" s="26">
        <v>118</v>
      </c>
      <c r="AN331" s="26">
        <v>336725</v>
      </c>
      <c r="AO331" s="26">
        <v>5562</v>
      </c>
      <c r="AP331" s="27">
        <v>9.57</v>
      </c>
      <c r="AQ331" s="28">
        <v>532.08000000000004</v>
      </c>
      <c r="AR331" s="29">
        <v>12</v>
      </c>
      <c r="AS331" s="29">
        <v>90</v>
      </c>
      <c r="AT331" s="29">
        <v>4507</v>
      </c>
      <c r="AU331" s="29">
        <v>413977</v>
      </c>
      <c r="AV331" s="29">
        <v>6.73</v>
      </c>
      <c r="AW331" s="29">
        <v>27879.97</v>
      </c>
    </row>
    <row r="332" spans="1:49" s="30" customFormat="1" x14ac:dyDescent="0.35">
      <c r="A332" s="17">
        <v>2009</v>
      </c>
      <c r="B332" s="32" t="s">
        <v>304</v>
      </c>
      <c r="C332" s="13" t="s">
        <v>305</v>
      </c>
      <c r="D332" s="14" t="s">
        <v>436</v>
      </c>
      <c r="E332" s="15">
        <v>55440.122521341182</v>
      </c>
      <c r="F332" s="15">
        <v>275659.09999999998</v>
      </c>
      <c r="G332" s="17">
        <v>7.3</v>
      </c>
      <c r="H332" s="16">
        <v>4972195</v>
      </c>
      <c r="I332" s="17">
        <f t="shared" si="5"/>
        <v>1</v>
      </c>
      <c r="J332" s="17">
        <v>0</v>
      </c>
      <c r="K332" s="17">
        <v>43.33</v>
      </c>
      <c r="L332" s="17">
        <v>2.141</v>
      </c>
      <c r="M332" s="17">
        <v>3.94</v>
      </c>
      <c r="N332" s="17">
        <v>45.86</v>
      </c>
      <c r="O332" s="17">
        <v>0</v>
      </c>
      <c r="P332" s="18">
        <v>7353</v>
      </c>
      <c r="Q332" s="18">
        <v>186</v>
      </c>
      <c r="R332" s="17">
        <v>38988708</v>
      </c>
      <c r="S332" s="17">
        <v>43184</v>
      </c>
      <c r="T332" s="17">
        <v>54296</v>
      </c>
      <c r="U332" s="18" t="s">
        <v>62</v>
      </c>
      <c r="V332" s="18" t="s">
        <v>62</v>
      </c>
      <c r="W332" s="18">
        <v>12.73</v>
      </c>
      <c r="X332" s="18">
        <v>4.13</v>
      </c>
      <c r="Y332" s="18" t="s">
        <v>62</v>
      </c>
      <c r="Z332" s="21">
        <v>34241712</v>
      </c>
      <c r="AA332" s="21">
        <v>66794</v>
      </c>
      <c r="AB332" s="21">
        <v>227824724</v>
      </c>
      <c r="AC332" s="21">
        <v>0</v>
      </c>
      <c r="AD332" s="21">
        <v>0</v>
      </c>
      <c r="AE332" s="21">
        <v>0</v>
      </c>
      <c r="AF332" s="23">
        <v>2</v>
      </c>
      <c r="AG332" s="23">
        <v>58</v>
      </c>
      <c r="AH332" s="23">
        <v>2111623</v>
      </c>
      <c r="AI332" s="23">
        <v>687</v>
      </c>
      <c r="AJ332" s="24">
        <v>10</v>
      </c>
      <c r="AK332" s="31">
        <v>68.69</v>
      </c>
      <c r="AL332" s="26">
        <v>2</v>
      </c>
      <c r="AM332" s="26">
        <v>59</v>
      </c>
      <c r="AN332" s="26">
        <v>349267</v>
      </c>
      <c r="AO332" s="26">
        <v>4774</v>
      </c>
      <c r="AP332" s="27">
        <v>8.15</v>
      </c>
      <c r="AQ332" s="28">
        <v>389.18</v>
      </c>
      <c r="AR332" s="29">
        <v>2</v>
      </c>
      <c r="AS332" s="29">
        <v>40</v>
      </c>
      <c r="AT332" s="29">
        <v>14918</v>
      </c>
      <c r="AU332" s="29">
        <v>75810</v>
      </c>
      <c r="AV332" s="29">
        <v>6.39</v>
      </c>
      <c r="AW332" s="29">
        <v>4843.28</v>
      </c>
    </row>
    <row r="333" spans="1:49" s="30" customFormat="1" x14ac:dyDescent="0.35">
      <c r="A333" s="12">
        <v>2018</v>
      </c>
      <c r="B333" s="12" t="s">
        <v>430</v>
      </c>
      <c r="C333" s="13" t="s">
        <v>431</v>
      </c>
      <c r="D333" s="14" t="s">
        <v>437</v>
      </c>
      <c r="E333" s="15">
        <v>76815.810389024002</v>
      </c>
      <c r="F333" s="15">
        <v>274582.8</v>
      </c>
      <c r="G333" s="12">
        <v>4.0999999999999996</v>
      </c>
      <c r="H333" s="16">
        <v>3574561</v>
      </c>
      <c r="I333" s="17">
        <f t="shared" si="5"/>
        <v>0</v>
      </c>
      <c r="J333" s="17">
        <v>1</v>
      </c>
      <c r="K333" s="17">
        <v>39.08</v>
      </c>
      <c r="L333" s="17">
        <v>2.6</v>
      </c>
      <c r="M333" s="17">
        <v>3.15</v>
      </c>
      <c r="N333" s="17">
        <v>38.81</v>
      </c>
      <c r="O333" s="17">
        <v>1</v>
      </c>
      <c r="P333" s="18">
        <v>5739</v>
      </c>
      <c r="Q333" s="18">
        <v>822</v>
      </c>
      <c r="R333" s="17">
        <v>9591484</v>
      </c>
      <c r="S333" s="17">
        <v>883</v>
      </c>
      <c r="T333" s="17">
        <v>6044</v>
      </c>
      <c r="U333" s="18">
        <v>2.6</v>
      </c>
      <c r="V333" s="18" t="s">
        <v>62</v>
      </c>
      <c r="W333" s="18" t="s">
        <v>62</v>
      </c>
      <c r="X333" s="18" t="s">
        <v>62</v>
      </c>
      <c r="Y333" s="18" t="s">
        <v>62</v>
      </c>
      <c r="Z333" s="21">
        <v>441156</v>
      </c>
      <c r="AA333" s="21">
        <v>1202288</v>
      </c>
      <c r="AB333" s="21">
        <v>282619588</v>
      </c>
      <c r="AC333" s="21">
        <v>16881492</v>
      </c>
      <c r="AD333" s="21">
        <v>0</v>
      </c>
      <c r="AE333" s="21">
        <v>0</v>
      </c>
      <c r="AF333" s="22">
        <v>2</v>
      </c>
      <c r="AG333" s="22">
        <v>17</v>
      </c>
      <c r="AH333" s="23">
        <v>1503701</v>
      </c>
      <c r="AI333" s="23">
        <v>724</v>
      </c>
      <c r="AJ333" s="24">
        <v>21.2</v>
      </c>
      <c r="AK333" s="25">
        <v>153.46</v>
      </c>
      <c r="AL333" s="26">
        <v>2</v>
      </c>
      <c r="AM333" s="26">
        <v>10</v>
      </c>
      <c r="AN333" s="26">
        <v>153824</v>
      </c>
      <c r="AO333" s="26">
        <v>6707.375</v>
      </c>
      <c r="AP333" s="27">
        <v>16.759342</v>
      </c>
      <c r="AQ333" s="28">
        <v>1124.1119000000001</v>
      </c>
      <c r="AR333" s="29">
        <v>2</v>
      </c>
      <c r="AS333" s="29">
        <v>9</v>
      </c>
      <c r="AT333" s="29">
        <v>4308</v>
      </c>
      <c r="AU333" s="29">
        <v>62094</v>
      </c>
      <c r="AV333" s="29">
        <v>13.77</v>
      </c>
      <c r="AW333" s="29">
        <v>8549.9</v>
      </c>
    </row>
    <row r="334" spans="1:49" s="30" customFormat="1" x14ac:dyDescent="0.35">
      <c r="A334" s="12">
        <v>2019</v>
      </c>
      <c r="B334" s="12" t="s">
        <v>430</v>
      </c>
      <c r="C334" s="13" t="s">
        <v>431</v>
      </c>
      <c r="D334" s="14" t="s">
        <v>438</v>
      </c>
      <c r="E334" s="15">
        <v>76897.843030693592</v>
      </c>
      <c r="F334" s="15">
        <v>274219.40000000002</v>
      </c>
      <c r="G334" s="12" t="s">
        <v>62</v>
      </c>
      <c r="H334" s="16">
        <v>3566022</v>
      </c>
      <c r="I334" s="17">
        <f t="shared" si="5"/>
        <v>0</v>
      </c>
      <c r="J334" s="17">
        <v>1</v>
      </c>
      <c r="K334" s="17">
        <v>38.520000000000003</v>
      </c>
      <c r="L334" s="17">
        <v>2.4489999999999998</v>
      </c>
      <c r="M334" s="17">
        <v>2.56</v>
      </c>
      <c r="N334" s="17">
        <v>35.590000000000003</v>
      </c>
      <c r="O334" s="17">
        <v>1</v>
      </c>
      <c r="P334" s="18">
        <v>5937</v>
      </c>
      <c r="Q334" s="18">
        <v>666</v>
      </c>
      <c r="R334" s="17">
        <v>9516510</v>
      </c>
      <c r="S334" s="17">
        <v>393</v>
      </c>
      <c r="T334" s="17">
        <v>5403</v>
      </c>
      <c r="U334" s="18">
        <v>1.99</v>
      </c>
      <c r="V334" s="18">
        <v>3.35</v>
      </c>
      <c r="W334" s="18">
        <v>16.64</v>
      </c>
      <c r="X334" s="18" t="s">
        <v>62</v>
      </c>
      <c r="Y334" s="18" t="s">
        <v>62</v>
      </c>
      <c r="Z334" s="21">
        <v>95056</v>
      </c>
      <c r="AA334" s="21">
        <v>157368</v>
      </c>
      <c r="AB334" s="21">
        <v>298067622</v>
      </c>
      <c r="AC334" s="21">
        <v>16733398</v>
      </c>
      <c r="AD334" s="21">
        <v>0</v>
      </c>
      <c r="AE334" s="21">
        <v>0</v>
      </c>
      <c r="AF334" s="22">
        <v>2</v>
      </c>
      <c r="AG334" s="22">
        <v>9</v>
      </c>
      <c r="AH334" s="23">
        <v>1510966</v>
      </c>
      <c r="AI334" s="23">
        <v>689</v>
      </c>
      <c r="AJ334" s="24">
        <v>21.87</v>
      </c>
      <c r="AK334" s="25">
        <v>150.71</v>
      </c>
      <c r="AL334" s="26">
        <v>2</v>
      </c>
      <c r="AM334" s="26">
        <v>10</v>
      </c>
      <c r="AN334" s="26">
        <v>151979</v>
      </c>
      <c r="AO334" s="26">
        <v>6666</v>
      </c>
      <c r="AP334" s="27">
        <v>16.75</v>
      </c>
      <c r="AQ334" s="28">
        <v>1116.33</v>
      </c>
      <c r="AR334" s="29">
        <v>2</v>
      </c>
      <c r="AS334" s="29">
        <v>9</v>
      </c>
      <c r="AT334" s="29">
        <v>4204</v>
      </c>
      <c r="AU334" s="29">
        <v>60890.262999999999</v>
      </c>
      <c r="AV334" s="29">
        <v>13.435268000000001</v>
      </c>
      <c r="AW334" s="29">
        <v>8180.7703000000001</v>
      </c>
    </row>
    <row r="335" spans="1:49" s="30" customFormat="1" x14ac:dyDescent="0.35">
      <c r="A335" s="12">
        <v>2017</v>
      </c>
      <c r="B335" s="12" t="s">
        <v>430</v>
      </c>
      <c r="C335" s="13" t="s">
        <v>431</v>
      </c>
      <c r="D335" s="14" t="s">
        <v>439</v>
      </c>
      <c r="E335" s="15">
        <v>76601.477236748324</v>
      </c>
      <c r="F335" s="15">
        <v>273875.09999999998</v>
      </c>
      <c r="G335" s="12">
        <v>4.7</v>
      </c>
      <c r="H335" s="16">
        <v>3575324</v>
      </c>
      <c r="I335" s="17">
        <f t="shared" si="5"/>
        <v>0</v>
      </c>
      <c r="J335" s="17">
        <v>1</v>
      </c>
      <c r="K335" s="17">
        <v>39.08</v>
      </c>
      <c r="L335" s="17">
        <v>2.23</v>
      </c>
      <c r="M335" s="17">
        <v>2.99</v>
      </c>
      <c r="N335" s="17">
        <v>38.799999999999997</v>
      </c>
      <c r="O335" s="17">
        <v>1</v>
      </c>
      <c r="P335" s="18">
        <v>5440</v>
      </c>
      <c r="Q335" s="18">
        <v>592</v>
      </c>
      <c r="R335" s="17">
        <v>7874198</v>
      </c>
      <c r="S335" s="17">
        <v>670</v>
      </c>
      <c r="T335" s="17">
        <v>5982</v>
      </c>
      <c r="U335" s="18" t="s">
        <v>62</v>
      </c>
      <c r="V335" s="18">
        <v>4.34</v>
      </c>
      <c r="W335" s="18">
        <v>14.05</v>
      </c>
      <c r="X335" s="18">
        <v>4.24</v>
      </c>
      <c r="Y335" s="18">
        <v>0.71</v>
      </c>
      <c r="Z335" s="21">
        <v>274886</v>
      </c>
      <c r="AA335" s="21">
        <v>690278</v>
      </c>
      <c r="AB335" s="21">
        <v>227660688</v>
      </c>
      <c r="AC335" s="21">
        <v>16499621</v>
      </c>
      <c r="AD335" s="21">
        <v>0</v>
      </c>
      <c r="AE335" s="21">
        <v>0</v>
      </c>
      <c r="AF335" s="22">
        <v>2</v>
      </c>
      <c r="AG335" s="22">
        <v>9</v>
      </c>
      <c r="AH335" s="23">
        <v>1495577</v>
      </c>
      <c r="AI335" s="23">
        <v>689.78506000000004</v>
      </c>
      <c r="AJ335" s="24">
        <v>20.291847000000001</v>
      </c>
      <c r="AK335" s="25">
        <v>139.97013000000001</v>
      </c>
      <c r="AL335" s="26">
        <v>2</v>
      </c>
      <c r="AM335" s="26">
        <v>10</v>
      </c>
      <c r="AN335" s="26">
        <v>152903</v>
      </c>
      <c r="AO335" s="26">
        <v>6722.8972999999996</v>
      </c>
      <c r="AP335" s="27">
        <v>16.062683</v>
      </c>
      <c r="AQ335" s="28">
        <v>1079.8777</v>
      </c>
      <c r="AR335" s="29">
        <v>2</v>
      </c>
      <c r="AS335" s="29">
        <v>9</v>
      </c>
      <c r="AT335" s="29">
        <v>4385</v>
      </c>
      <c r="AU335" s="29">
        <v>61642.245999999999</v>
      </c>
      <c r="AV335" s="29">
        <v>13.102245</v>
      </c>
      <c r="AW335" s="29">
        <v>8076.5183999999999</v>
      </c>
    </row>
    <row r="336" spans="1:49" s="30" customFormat="1" x14ac:dyDescent="0.35">
      <c r="A336" s="17">
        <v>2006</v>
      </c>
      <c r="B336" s="13" t="s">
        <v>430</v>
      </c>
      <c r="C336" s="13" t="s">
        <v>431</v>
      </c>
      <c r="D336" s="14" t="s">
        <v>440</v>
      </c>
      <c r="E336" s="15">
        <v>76611.702762789049</v>
      </c>
      <c r="F336" s="15">
        <v>269478.59999999998</v>
      </c>
      <c r="G336" s="17">
        <v>4.3</v>
      </c>
      <c r="H336" s="16">
        <v>3517460</v>
      </c>
      <c r="I336" s="17">
        <f t="shared" si="5"/>
        <v>0</v>
      </c>
      <c r="J336" s="17">
        <v>0</v>
      </c>
      <c r="K336" s="17" t="s">
        <v>62</v>
      </c>
      <c r="L336" s="17">
        <v>2.137</v>
      </c>
      <c r="M336" s="17">
        <v>6.73</v>
      </c>
      <c r="N336" s="17">
        <v>18.61</v>
      </c>
      <c r="O336" s="17">
        <v>1</v>
      </c>
      <c r="P336" s="18">
        <v>5416</v>
      </c>
      <c r="Q336" s="18">
        <v>599</v>
      </c>
      <c r="R336" s="17">
        <v>11168503</v>
      </c>
      <c r="S336" s="17">
        <v>5404</v>
      </c>
      <c r="T336" s="17">
        <v>8953</v>
      </c>
      <c r="U336" s="18" t="s">
        <v>62</v>
      </c>
      <c r="V336" s="18" t="s">
        <v>62</v>
      </c>
      <c r="W336" s="18" t="s">
        <v>62</v>
      </c>
      <c r="X336" s="18">
        <v>7.32</v>
      </c>
      <c r="Y336" s="18">
        <v>0.43</v>
      </c>
      <c r="Z336" s="21">
        <v>4296942.12</v>
      </c>
      <c r="AA336" s="21">
        <v>4658787.9000000004</v>
      </c>
      <c r="AB336" s="21">
        <v>152814085.91999999</v>
      </c>
      <c r="AC336" s="21">
        <v>16589446</v>
      </c>
      <c r="AD336" s="21">
        <v>0</v>
      </c>
      <c r="AE336" s="21">
        <v>52.62</v>
      </c>
      <c r="AF336" s="23">
        <v>2</v>
      </c>
      <c r="AG336" s="23">
        <v>9</v>
      </c>
      <c r="AH336" s="23">
        <v>1437836</v>
      </c>
      <c r="AI336" s="23">
        <v>751.32977613580397</v>
      </c>
      <c r="AJ336" s="24">
        <v>16.856106714653826</v>
      </c>
      <c r="AK336" s="25">
        <v>126.64494884442081</v>
      </c>
      <c r="AL336" s="26">
        <v>2</v>
      </c>
      <c r="AM336" s="26">
        <v>10</v>
      </c>
      <c r="AN336" s="26">
        <v>152984</v>
      </c>
      <c r="AO336" s="26">
        <v>7414.1936411650895</v>
      </c>
      <c r="AP336" s="27">
        <v>14.026772098758684</v>
      </c>
      <c r="AQ336" s="28">
        <v>1039.9720450068853</v>
      </c>
      <c r="AR336" s="29">
        <v>2</v>
      </c>
      <c r="AS336" s="29">
        <v>8</v>
      </c>
      <c r="AT336" s="29">
        <v>5361</v>
      </c>
      <c r="AU336" s="29">
        <v>76571.239818441842</v>
      </c>
      <c r="AV336" s="29">
        <v>11.707779628057841</v>
      </c>
      <c r="AW336" s="29">
        <v>8964.7920164148472</v>
      </c>
    </row>
    <row r="337" spans="1:49" s="30" customFormat="1" x14ac:dyDescent="0.35">
      <c r="A337" s="12">
        <v>2015</v>
      </c>
      <c r="B337" s="12" t="s">
        <v>430</v>
      </c>
      <c r="C337" s="13" t="s">
        <v>431</v>
      </c>
      <c r="D337" s="14" t="s">
        <v>441</v>
      </c>
      <c r="E337" s="15">
        <v>74924.126968999553</v>
      </c>
      <c r="F337" s="15">
        <v>268869.8</v>
      </c>
      <c r="G337" s="12">
        <v>5.7</v>
      </c>
      <c r="H337" s="16">
        <v>3588561</v>
      </c>
      <c r="I337" s="17">
        <f t="shared" si="5"/>
        <v>0</v>
      </c>
      <c r="J337" s="17">
        <v>1</v>
      </c>
      <c r="K337" s="17">
        <v>42.6</v>
      </c>
      <c r="L337" s="17">
        <v>1.8220000000000001</v>
      </c>
      <c r="M337" s="17">
        <v>2.62</v>
      </c>
      <c r="N337" s="17">
        <v>44.13</v>
      </c>
      <c r="O337" s="17">
        <v>1</v>
      </c>
      <c r="P337" s="18">
        <v>5938</v>
      </c>
      <c r="Q337" s="18">
        <v>715</v>
      </c>
      <c r="R337" s="17">
        <v>9049007</v>
      </c>
      <c r="S337" s="17">
        <v>1309</v>
      </c>
      <c r="T337" s="17">
        <v>6902</v>
      </c>
      <c r="U337" s="18" t="s">
        <v>62</v>
      </c>
      <c r="V337" s="18" t="s">
        <v>62</v>
      </c>
      <c r="W337" s="18">
        <v>16.73</v>
      </c>
      <c r="X337" s="18" t="s">
        <v>62</v>
      </c>
      <c r="Y337" s="18" t="s">
        <v>62</v>
      </c>
      <c r="Z337" s="21">
        <v>717444</v>
      </c>
      <c r="AA337" s="21">
        <v>1473966</v>
      </c>
      <c r="AB337" s="21">
        <v>256651224</v>
      </c>
      <c r="AC337" s="21">
        <v>17410917</v>
      </c>
      <c r="AD337" s="21">
        <v>0</v>
      </c>
      <c r="AE337" s="21">
        <v>0</v>
      </c>
      <c r="AF337" s="22">
        <v>2</v>
      </c>
      <c r="AG337" s="22">
        <v>9</v>
      </c>
      <c r="AH337" s="23">
        <v>1468958</v>
      </c>
      <c r="AI337" s="23">
        <v>731.40632000000005</v>
      </c>
      <c r="AJ337" s="24">
        <v>20.936439</v>
      </c>
      <c r="AK337" s="25">
        <v>153.13043999999999</v>
      </c>
      <c r="AL337" s="26">
        <v>2</v>
      </c>
      <c r="AM337" s="26">
        <v>10</v>
      </c>
      <c r="AN337" s="26">
        <v>152482</v>
      </c>
      <c r="AO337" s="26">
        <v>7082.0217000000002</v>
      </c>
      <c r="AP337" s="27">
        <v>15.970672</v>
      </c>
      <c r="AQ337" s="28">
        <v>1131.0464999999999</v>
      </c>
      <c r="AR337" s="29">
        <v>2</v>
      </c>
      <c r="AS337" s="29">
        <v>9</v>
      </c>
      <c r="AT337" s="29">
        <v>4458</v>
      </c>
      <c r="AU337" s="29">
        <v>64154.366999999998</v>
      </c>
      <c r="AV337" s="29">
        <v>12.954191</v>
      </c>
      <c r="AW337" s="29">
        <v>8310.6792999999998</v>
      </c>
    </row>
    <row r="338" spans="1:49" s="30" customFormat="1" x14ac:dyDescent="0.35">
      <c r="A338" s="12">
        <v>2016</v>
      </c>
      <c r="B338" s="12" t="s">
        <v>430</v>
      </c>
      <c r="C338" s="13" t="s">
        <v>431</v>
      </c>
      <c r="D338" s="14" t="s">
        <v>442</v>
      </c>
      <c r="E338" s="15">
        <v>74918.697256573636</v>
      </c>
      <c r="F338" s="15">
        <v>268196.2</v>
      </c>
      <c r="G338" s="12">
        <v>5.0999999999999996</v>
      </c>
      <c r="H338" s="16">
        <v>3579830</v>
      </c>
      <c r="I338" s="17">
        <f t="shared" si="5"/>
        <v>0</v>
      </c>
      <c r="J338" s="17">
        <v>1</v>
      </c>
      <c r="K338" s="17">
        <v>40.39</v>
      </c>
      <c r="L338" s="17">
        <v>1.702</v>
      </c>
      <c r="M338" s="17">
        <v>2.52</v>
      </c>
      <c r="N338" s="17">
        <v>42.43</v>
      </c>
      <c r="O338" s="17">
        <v>1</v>
      </c>
      <c r="P338" s="18">
        <v>5364</v>
      </c>
      <c r="Q338" s="18">
        <v>796</v>
      </c>
      <c r="R338" s="17">
        <v>8578640</v>
      </c>
      <c r="S338" s="17">
        <v>570</v>
      </c>
      <c r="T338" s="17">
        <v>6014</v>
      </c>
      <c r="U338" s="18">
        <v>2.02</v>
      </c>
      <c r="V338" s="18" t="s">
        <v>62</v>
      </c>
      <c r="W338" s="18">
        <v>9.76</v>
      </c>
      <c r="X338" s="18">
        <v>3.58</v>
      </c>
      <c r="Y338" s="18">
        <v>0.71</v>
      </c>
      <c r="Z338" s="21">
        <v>256606</v>
      </c>
      <c r="AA338" s="21">
        <v>417818</v>
      </c>
      <c r="AB338" s="21">
        <v>254259180</v>
      </c>
      <c r="AC338" s="21">
        <v>16575492</v>
      </c>
      <c r="AD338" s="21">
        <v>0</v>
      </c>
      <c r="AE338" s="21">
        <v>0</v>
      </c>
      <c r="AF338" s="22">
        <v>2</v>
      </c>
      <c r="AG338" s="22">
        <v>18</v>
      </c>
      <c r="AH338" s="23">
        <v>1486741</v>
      </c>
      <c r="AI338" s="23">
        <v>710.55768999999998</v>
      </c>
      <c r="AJ338" s="24">
        <v>20.010846999999998</v>
      </c>
      <c r="AK338" s="25">
        <v>142.18861000000001</v>
      </c>
      <c r="AL338" s="26">
        <v>2</v>
      </c>
      <c r="AM338" s="26">
        <v>10</v>
      </c>
      <c r="AN338" s="26">
        <v>152182</v>
      </c>
      <c r="AO338" s="26">
        <v>6955.0844999999999</v>
      </c>
      <c r="AP338" s="27">
        <v>15.750119</v>
      </c>
      <c r="AQ338" s="28">
        <v>1095.4340999999999</v>
      </c>
      <c r="AR338" s="29">
        <v>2</v>
      </c>
      <c r="AS338" s="29">
        <v>9</v>
      </c>
      <c r="AT338" s="29">
        <v>4408</v>
      </c>
      <c r="AU338" s="29">
        <v>63711.207000000002</v>
      </c>
      <c r="AV338" s="29">
        <v>12.811121</v>
      </c>
      <c r="AW338" s="29">
        <v>8162.12</v>
      </c>
    </row>
    <row r="339" spans="1:49" s="30" customFormat="1" x14ac:dyDescent="0.35">
      <c r="A339" s="17">
        <v>2006</v>
      </c>
      <c r="B339" s="13" t="s">
        <v>304</v>
      </c>
      <c r="C339" s="13" t="s">
        <v>305</v>
      </c>
      <c r="D339" s="14" t="s">
        <v>443</v>
      </c>
      <c r="E339" s="15">
        <v>56814.99306312167</v>
      </c>
      <c r="F339" s="15">
        <v>268190.8</v>
      </c>
      <c r="G339" s="17">
        <v>4.3</v>
      </c>
      <c r="H339" s="16">
        <v>4720423</v>
      </c>
      <c r="I339" s="17">
        <f t="shared" si="5"/>
        <v>1</v>
      </c>
      <c r="J339" s="17">
        <v>0</v>
      </c>
      <c r="K339" s="17" t="s">
        <v>62</v>
      </c>
      <c r="L339" s="17">
        <v>2.137</v>
      </c>
      <c r="M339" s="17">
        <v>6.73</v>
      </c>
      <c r="N339" s="17">
        <v>18.61</v>
      </c>
      <c r="O339" s="17">
        <v>0</v>
      </c>
      <c r="P339" s="18">
        <v>6923</v>
      </c>
      <c r="Q339" s="18">
        <v>374</v>
      </c>
      <c r="R339" s="17">
        <v>42426438</v>
      </c>
      <c r="S339" s="17">
        <v>58569</v>
      </c>
      <c r="T339" s="17">
        <v>65600</v>
      </c>
      <c r="U339" s="18">
        <v>2.23</v>
      </c>
      <c r="V339" s="18" t="s">
        <v>62</v>
      </c>
      <c r="W339" s="18">
        <v>14.69</v>
      </c>
      <c r="X339" s="18">
        <v>5.99</v>
      </c>
      <c r="Y339" s="18" t="s">
        <v>62</v>
      </c>
      <c r="Z339" s="21">
        <v>38861686.899999999</v>
      </c>
      <c r="AA339" s="21">
        <v>144431.36000000002</v>
      </c>
      <c r="AB339" s="21">
        <v>184233189.51999998</v>
      </c>
      <c r="AC339" s="21">
        <v>0</v>
      </c>
      <c r="AD339" s="21">
        <v>0</v>
      </c>
      <c r="AE339" s="21">
        <v>39.68</v>
      </c>
      <c r="AF339" s="23">
        <v>2</v>
      </c>
      <c r="AG339" s="23">
        <v>58</v>
      </c>
      <c r="AH339" s="23">
        <v>2030827</v>
      </c>
      <c r="AI339" s="23">
        <v>695.59240316055138</v>
      </c>
      <c r="AJ339" s="24">
        <v>9.019980138670638</v>
      </c>
      <c r="AK339" s="25">
        <v>62.742296611183527</v>
      </c>
      <c r="AL339" s="26">
        <v>2</v>
      </c>
      <c r="AM339" s="26">
        <v>59</v>
      </c>
      <c r="AN339" s="26">
        <v>345297</v>
      </c>
      <c r="AO339" s="26">
        <v>4863.6000312774204</v>
      </c>
      <c r="AP339" s="27">
        <v>7.5049628738431178</v>
      </c>
      <c r="AQ339" s="28">
        <v>365.01137667959267</v>
      </c>
      <c r="AR339" s="29">
        <v>2</v>
      </c>
      <c r="AS339" s="29">
        <v>42</v>
      </c>
      <c r="AT339" s="29">
        <v>13409</v>
      </c>
      <c r="AU339" s="29">
        <v>78335.564421905685</v>
      </c>
      <c r="AV339" s="29">
        <v>5.8810761185860736</v>
      </c>
      <c r="AW339" s="29">
        <v>4606.9741715763039</v>
      </c>
    </row>
    <row r="340" spans="1:49" s="30" customFormat="1" x14ac:dyDescent="0.35">
      <c r="A340" s="17">
        <v>2009</v>
      </c>
      <c r="B340" s="32" t="s">
        <v>430</v>
      </c>
      <c r="C340" s="13" t="s">
        <v>431</v>
      </c>
      <c r="D340" s="14" t="s">
        <v>444</v>
      </c>
      <c r="E340" s="15">
        <v>74549.463235936142</v>
      </c>
      <c r="F340" s="15">
        <v>265530.8</v>
      </c>
      <c r="G340" s="17">
        <v>7.9</v>
      </c>
      <c r="H340" s="16">
        <v>3561807</v>
      </c>
      <c r="I340" s="17">
        <f t="shared" si="5"/>
        <v>0</v>
      </c>
      <c r="J340" s="17">
        <v>0</v>
      </c>
      <c r="K340" s="17">
        <v>43.33</v>
      </c>
      <c r="L340" s="17">
        <v>2.141</v>
      </c>
      <c r="M340" s="17">
        <v>3.94</v>
      </c>
      <c r="N340" s="17">
        <v>45.86</v>
      </c>
      <c r="O340" s="17">
        <v>1</v>
      </c>
      <c r="P340" s="18">
        <v>6103</v>
      </c>
      <c r="Q340" s="18">
        <v>444</v>
      </c>
      <c r="R340" s="17">
        <v>8046088</v>
      </c>
      <c r="S340" s="17">
        <v>1862</v>
      </c>
      <c r="T340" s="17">
        <v>6483</v>
      </c>
      <c r="U340" s="18" t="s">
        <v>62</v>
      </c>
      <c r="V340" s="18" t="s">
        <v>62</v>
      </c>
      <c r="W340" s="18" t="s">
        <v>62</v>
      </c>
      <c r="X340" s="18">
        <v>4.83</v>
      </c>
      <c r="Y340" s="18" t="s">
        <v>62</v>
      </c>
      <c r="Z340" s="21">
        <v>2220508</v>
      </c>
      <c r="AA340" s="21">
        <v>1186644</v>
      </c>
      <c r="AB340" s="21">
        <v>143117412</v>
      </c>
      <c r="AC340" s="21">
        <v>16657382</v>
      </c>
      <c r="AD340" s="21">
        <v>0</v>
      </c>
      <c r="AE340" s="21">
        <v>0</v>
      </c>
      <c r="AF340" s="23">
        <v>2</v>
      </c>
      <c r="AG340" s="23">
        <v>9</v>
      </c>
      <c r="AH340" s="23">
        <v>1447250</v>
      </c>
      <c r="AI340" s="23">
        <v>724</v>
      </c>
      <c r="AJ340" s="24">
        <v>20.329999999999998</v>
      </c>
      <c r="AK340" s="31">
        <v>147.25</v>
      </c>
      <c r="AL340" s="26">
        <v>2</v>
      </c>
      <c r="AM340" s="26">
        <v>10</v>
      </c>
      <c r="AN340" s="26">
        <v>148175</v>
      </c>
      <c r="AO340" s="26">
        <v>7456</v>
      </c>
      <c r="AP340" s="27">
        <v>16.86</v>
      </c>
      <c r="AQ340" s="28">
        <v>1257.1199999999999</v>
      </c>
      <c r="AR340" s="29">
        <v>2</v>
      </c>
      <c r="AS340" s="29">
        <v>9</v>
      </c>
      <c r="AT340" s="29">
        <v>4881</v>
      </c>
      <c r="AU340" s="29">
        <v>63034</v>
      </c>
      <c r="AV340" s="29">
        <v>14.92</v>
      </c>
      <c r="AW340" s="29">
        <v>9404.3799999999992</v>
      </c>
    </row>
    <row r="341" spans="1:49" s="30" customFormat="1" x14ac:dyDescent="0.35">
      <c r="A341" s="12">
        <v>2012</v>
      </c>
      <c r="B341" s="12" t="s">
        <v>430</v>
      </c>
      <c r="C341" s="13" t="s">
        <v>431</v>
      </c>
      <c r="D341" s="14" t="s">
        <v>445</v>
      </c>
      <c r="E341" s="15">
        <v>73333.637441585495</v>
      </c>
      <c r="F341" s="15">
        <v>263649.90000000002</v>
      </c>
      <c r="G341" s="12">
        <v>8.3000000000000007</v>
      </c>
      <c r="H341" s="16">
        <v>3595211</v>
      </c>
      <c r="I341" s="17">
        <f t="shared" si="5"/>
        <v>0</v>
      </c>
      <c r="J341" s="17">
        <v>0</v>
      </c>
      <c r="K341" s="17">
        <v>45.77</v>
      </c>
      <c r="L341" s="17">
        <v>3.58</v>
      </c>
      <c r="M341" s="17">
        <v>2.75</v>
      </c>
      <c r="N341" s="17">
        <v>54.99</v>
      </c>
      <c r="O341" s="17">
        <v>1</v>
      </c>
      <c r="P341" s="18">
        <v>5028</v>
      </c>
      <c r="Q341" s="18">
        <v>702</v>
      </c>
      <c r="R341" s="17">
        <v>8987089</v>
      </c>
      <c r="S341" s="17">
        <v>7257</v>
      </c>
      <c r="T341" s="17">
        <v>11750</v>
      </c>
      <c r="U341" s="18" t="s">
        <v>62</v>
      </c>
      <c r="V341" s="18" t="s">
        <v>62</v>
      </c>
      <c r="W341" s="18" t="s">
        <v>62</v>
      </c>
      <c r="X341" s="18" t="s">
        <v>62</v>
      </c>
      <c r="Y341" s="18" t="s">
        <v>62</v>
      </c>
      <c r="Z341" s="21">
        <v>593666</v>
      </c>
      <c r="AA341" s="21">
        <v>518798</v>
      </c>
      <c r="AB341" s="21">
        <v>240759664</v>
      </c>
      <c r="AC341" s="21">
        <v>17077887</v>
      </c>
      <c r="AD341" s="21">
        <v>0</v>
      </c>
      <c r="AE341" s="21">
        <v>0</v>
      </c>
      <c r="AF341" s="22">
        <v>2</v>
      </c>
      <c r="AG341" s="22">
        <v>9</v>
      </c>
      <c r="AH341" s="23">
        <v>1454651</v>
      </c>
      <c r="AI341" s="23">
        <v>730.85302000000001</v>
      </c>
      <c r="AJ341" s="24">
        <v>17.343298000000001</v>
      </c>
      <c r="AK341" s="25">
        <v>126.75402</v>
      </c>
      <c r="AL341" s="26">
        <v>2</v>
      </c>
      <c r="AM341" s="26">
        <v>10</v>
      </c>
      <c r="AN341" s="26">
        <v>150435</v>
      </c>
      <c r="AO341" s="26">
        <v>7188.0712999999996</v>
      </c>
      <c r="AP341" s="27">
        <v>14.652335000000001</v>
      </c>
      <c r="AQ341" s="28">
        <v>1053.2203</v>
      </c>
      <c r="AR341" s="29">
        <v>2</v>
      </c>
      <c r="AS341" s="29">
        <v>9</v>
      </c>
      <c r="AT341" s="29">
        <v>4647</v>
      </c>
      <c r="AU341" s="29">
        <v>63947.063000000002</v>
      </c>
      <c r="AV341" s="29">
        <v>12.672933</v>
      </c>
      <c r="AW341" s="29">
        <v>8103.9684999999999</v>
      </c>
    </row>
    <row r="342" spans="1:49" s="30" customFormat="1" x14ac:dyDescent="0.35">
      <c r="A342" s="12">
        <v>2010</v>
      </c>
      <c r="B342" s="12" t="s">
        <v>430</v>
      </c>
      <c r="C342" s="13" t="s">
        <v>431</v>
      </c>
      <c r="D342" s="14" t="s">
        <v>446</v>
      </c>
      <c r="E342" s="15">
        <v>74534.927481851264</v>
      </c>
      <c r="F342" s="15">
        <v>266773.40000000002</v>
      </c>
      <c r="G342" s="12">
        <v>9.1</v>
      </c>
      <c r="H342" s="16">
        <v>3579173</v>
      </c>
      <c r="I342" s="17">
        <f t="shared" si="5"/>
        <v>0</v>
      </c>
      <c r="J342" s="17">
        <v>0</v>
      </c>
      <c r="K342" s="17">
        <v>44.27</v>
      </c>
      <c r="L342" s="17">
        <v>2.7050000000000001</v>
      </c>
      <c r="M342" s="17">
        <v>4.37</v>
      </c>
      <c r="N342" s="17">
        <v>49.29</v>
      </c>
      <c r="O342" s="17">
        <v>1</v>
      </c>
      <c r="P342" s="18">
        <v>5524</v>
      </c>
      <c r="Q342" s="18">
        <v>786</v>
      </c>
      <c r="R342" s="17">
        <v>9201364</v>
      </c>
      <c r="S342" s="17">
        <v>2032</v>
      </c>
      <c r="T342" s="17">
        <v>7092</v>
      </c>
      <c r="U342" s="18" t="s">
        <v>62</v>
      </c>
      <c r="V342" s="18" t="s">
        <v>62</v>
      </c>
      <c r="W342" s="18" t="s">
        <v>62</v>
      </c>
      <c r="X342" s="18">
        <v>5.6</v>
      </c>
      <c r="Y342" s="18" t="s">
        <v>62</v>
      </c>
      <c r="Z342" s="21">
        <v>2532390</v>
      </c>
      <c r="AA342" s="21">
        <v>1684204</v>
      </c>
      <c r="AB342" s="21">
        <v>173200362</v>
      </c>
      <c r="AC342" s="21">
        <v>16750304</v>
      </c>
      <c r="AD342" s="21">
        <v>0</v>
      </c>
      <c r="AE342" s="21">
        <v>451.78</v>
      </c>
      <c r="AF342" s="22">
        <v>2</v>
      </c>
      <c r="AG342" s="22">
        <v>9</v>
      </c>
      <c r="AH342" s="23">
        <v>1451808</v>
      </c>
      <c r="AI342" s="23">
        <v>750</v>
      </c>
      <c r="AJ342" s="24">
        <v>19.25</v>
      </c>
      <c r="AK342" s="31">
        <v>144.4</v>
      </c>
      <c r="AL342" s="26">
        <v>2</v>
      </c>
      <c r="AM342" s="26">
        <v>10</v>
      </c>
      <c r="AN342" s="26">
        <v>153847</v>
      </c>
      <c r="AO342" s="26">
        <v>7273</v>
      </c>
      <c r="AP342" s="27">
        <v>16.45</v>
      </c>
      <c r="AQ342" s="28">
        <v>1196.26</v>
      </c>
      <c r="AR342" s="29">
        <v>2</v>
      </c>
      <c r="AS342" s="29">
        <v>9</v>
      </c>
      <c r="AT342" s="29">
        <v>4973</v>
      </c>
      <c r="AU342" s="29">
        <v>62219</v>
      </c>
      <c r="AV342" s="29">
        <v>14.5</v>
      </c>
      <c r="AW342" s="29">
        <v>9022.73</v>
      </c>
    </row>
    <row r="343" spans="1:49" s="30" customFormat="1" x14ac:dyDescent="0.35">
      <c r="A343" s="12">
        <v>2011</v>
      </c>
      <c r="B343" s="12" t="s">
        <v>430</v>
      </c>
      <c r="C343" s="13" t="s">
        <v>431</v>
      </c>
      <c r="D343" s="14" t="s">
        <v>447</v>
      </c>
      <c r="E343" s="15">
        <v>72884.542076200625</v>
      </c>
      <c r="F343" s="15">
        <v>261555.8</v>
      </c>
      <c r="G343" s="12">
        <v>8.8000000000000007</v>
      </c>
      <c r="H343" s="16">
        <v>3588632</v>
      </c>
      <c r="I343" s="17">
        <f t="shared" si="5"/>
        <v>0</v>
      </c>
      <c r="J343" s="17">
        <v>0</v>
      </c>
      <c r="K343" s="17">
        <v>45.02</v>
      </c>
      <c r="L343" s="17">
        <v>3.4670000000000001</v>
      </c>
      <c r="M343" s="17">
        <v>4</v>
      </c>
      <c r="N343" s="17">
        <v>55.64</v>
      </c>
      <c r="O343" s="17">
        <v>1</v>
      </c>
      <c r="P343" s="18">
        <v>5605</v>
      </c>
      <c r="Q343" s="18">
        <v>712</v>
      </c>
      <c r="R343" s="17">
        <v>8196023</v>
      </c>
      <c r="S343" s="17">
        <v>880</v>
      </c>
      <c r="T343" s="17">
        <v>6139</v>
      </c>
      <c r="U343" s="18" t="s">
        <v>62</v>
      </c>
      <c r="V343" s="18" t="s">
        <v>62</v>
      </c>
      <c r="W343" s="18" t="s">
        <v>62</v>
      </c>
      <c r="X343" s="18" t="s">
        <v>62</v>
      </c>
      <c r="Y343" s="18" t="s">
        <v>62</v>
      </c>
      <c r="Z343" s="21">
        <v>634796</v>
      </c>
      <c r="AA343" s="21">
        <v>737607.44</v>
      </c>
      <c r="AB343" s="21">
        <v>221091678</v>
      </c>
      <c r="AC343" s="21">
        <v>15927837</v>
      </c>
      <c r="AD343" s="21">
        <v>0</v>
      </c>
      <c r="AE343" s="21">
        <v>0</v>
      </c>
      <c r="AF343" s="22">
        <v>2</v>
      </c>
      <c r="AG343" s="22">
        <v>9</v>
      </c>
      <c r="AH343" s="23">
        <v>1453864</v>
      </c>
      <c r="AI343" s="23">
        <v>740</v>
      </c>
      <c r="AJ343" s="24">
        <v>18.11</v>
      </c>
      <c r="AK343" s="25">
        <v>134.07</v>
      </c>
      <c r="AL343" s="26">
        <v>2</v>
      </c>
      <c r="AM343" s="26">
        <v>10</v>
      </c>
      <c r="AN343" s="26">
        <v>150087</v>
      </c>
      <c r="AO343" s="26">
        <v>7266</v>
      </c>
      <c r="AP343" s="27">
        <v>15.57</v>
      </c>
      <c r="AQ343" s="28">
        <v>1131.51</v>
      </c>
      <c r="AR343" s="29">
        <v>2</v>
      </c>
      <c r="AS343" s="29">
        <v>9</v>
      </c>
      <c r="AT343" s="29">
        <v>4757</v>
      </c>
      <c r="AU343" s="29">
        <v>64260</v>
      </c>
      <c r="AV343" s="29">
        <v>13.24</v>
      </c>
      <c r="AW343" s="29">
        <v>8508.16</v>
      </c>
    </row>
    <row r="344" spans="1:49" s="30" customFormat="1" x14ac:dyDescent="0.35">
      <c r="A344" s="12">
        <v>2014</v>
      </c>
      <c r="B344" s="12" t="s">
        <v>430</v>
      </c>
      <c r="C344" s="13" t="s">
        <v>431</v>
      </c>
      <c r="D344" s="14" t="s">
        <v>448</v>
      </c>
      <c r="E344" s="15">
        <v>72477.130303248574</v>
      </c>
      <c r="F344" s="15">
        <v>260605.8</v>
      </c>
      <c r="G344" s="12">
        <v>6.6</v>
      </c>
      <c r="H344" s="16">
        <v>3595697</v>
      </c>
      <c r="I344" s="17">
        <f t="shared" si="5"/>
        <v>0</v>
      </c>
      <c r="J344" s="17">
        <v>0</v>
      </c>
      <c r="K344" s="17">
        <v>45.67</v>
      </c>
      <c r="L344" s="17">
        <v>3.117</v>
      </c>
      <c r="M344" s="17">
        <v>4.37</v>
      </c>
      <c r="N344" s="17">
        <v>46.16</v>
      </c>
      <c r="O344" s="17">
        <v>1</v>
      </c>
      <c r="P344" s="18">
        <v>6205</v>
      </c>
      <c r="Q344" s="18">
        <v>529</v>
      </c>
      <c r="R344" s="17">
        <v>8452346</v>
      </c>
      <c r="S344" s="17">
        <v>1703</v>
      </c>
      <c r="T344" s="17">
        <v>7613</v>
      </c>
      <c r="U344" s="18">
        <v>3.34</v>
      </c>
      <c r="V344" s="18" t="s">
        <v>62</v>
      </c>
      <c r="W344" s="18">
        <v>20.010000000000002</v>
      </c>
      <c r="X344" s="18" t="s">
        <v>62</v>
      </c>
      <c r="Y344" s="18">
        <v>0.72</v>
      </c>
      <c r="Z344" s="21">
        <v>998638</v>
      </c>
      <c r="AA344" s="21">
        <v>1816872</v>
      </c>
      <c r="AB344" s="21">
        <v>217666322</v>
      </c>
      <c r="AC344" s="21">
        <v>15840619</v>
      </c>
      <c r="AD344" s="21">
        <v>0</v>
      </c>
      <c r="AE344" s="21">
        <v>0</v>
      </c>
      <c r="AF344" s="22">
        <v>2</v>
      </c>
      <c r="AG344" s="22">
        <v>9</v>
      </c>
      <c r="AH344" s="23">
        <v>1459239</v>
      </c>
      <c r="AI344" s="23">
        <v>729.69421</v>
      </c>
      <c r="AJ344" s="24">
        <v>19.748253999999999</v>
      </c>
      <c r="AK344" s="25">
        <v>144.10185999999999</v>
      </c>
      <c r="AL344" s="26">
        <v>2</v>
      </c>
      <c r="AM344" s="26">
        <v>10</v>
      </c>
      <c r="AN344" s="26">
        <v>155372</v>
      </c>
      <c r="AO344" s="26">
        <v>6915.4089000000004</v>
      </c>
      <c r="AP344" s="27">
        <v>15.547556999999999</v>
      </c>
      <c r="AQ344" s="28">
        <v>1075.1772000000001</v>
      </c>
      <c r="AR344" s="29">
        <v>2</v>
      </c>
      <c r="AS344" s="29">
        <v>9</v>
      </c>
      <c r="AT344" s="29">
        <v>4648</v>
      </c>
      <c r="AU344" s="29">
        <v>63016.315000000002</v>
      </c>
      <c r="AV344" s="29">
        <v>12.915601000000001</v>
      </c>
      <c r="AW344" s="29">
        <v>8138.9360999999999</v>
      </c>
    </row>
    <row r="345" spans="1:49" s="30" customFormat="1" x14ac:dyDescent="0.35">
      <c r="A345" s="12">
        <v>2013</v>
      </c>
      <c r="B345" s="12" t="s">
        <v>430</v>
      </c>
      <c r="C345" s="13" t="s">
        <v>431</v>
      </c>
      <c r="D345" s="14" t="s">
        <v>449</v>
      </c>
      <c r="E345" s="15">
        <v>72003.886765419127</v>
      </c>
      <c r="F345" s="15">
        <v>258911</v>
      </c>
      <c r="G345" s="12">
        <v>7.8</v>
      </c>
      <c r="H345" s="16">
        <v>3595792</v>
      </c>
      <c r="I345" s="17">
        <f t="shared" si="5"/>
        <v>0</v>
      </c>
      <c r="J345" s="17">
        <v>0</v>
      </c>
      <c r="K345" s="17">
        <v>45.02</v>
      </c>
      <c r="L345" s="17">
        <v>3.4830000000000001</v>
      </c>
      <c r="M345" s="17">
        <v>3.73</v>
      </c>
      <c r="N345" s="17">
        <v>51.99</v>
      </c>
      <c r="O345" s="17">
        <v>1</v>
      </c>
      <c r="P345" s="18">
        <v>5930</v>
      </c>
      <c r="Q345" s="18">
        <v>644</v>
      </c>
      <c r="R345" s="17">
        <v>8726387</v>
      </c>
      <c r="S345" s="17">
        <v>3187</v>
      </c>
      <c r="T345" s="17">
        <v>8501</v>
      </c>
      <c r="U345" s="18" t="s">
        <v>62</v>
      </c>
      <c r="V345" s="18" t="s">
        <v>62</v>
      </c>
      <c r="W345" s="18" t="s">
        <v>62</v>
      </c>
      <c r="X345" s="18" t="s">
        <v>62</v>
      </c>
      <c r="Y345" s="18" t="s">
        <v>62</v>
      </c>
      <c r="Z345" s="21">
        <v>837136</v>
      </c>
      <c r="AA345" s="21">
        <v>1109316.72</v>
      </c>
      <c r="AB345" s="21">
        <v>230422318</v>
      </c>
      <c r="AC345" s="21">
        <v>17079582</v>
      </c>
      <c r="AD345" s="21">
        <v>0</v>
      </c>
      <c r="AE345" s="21">
        <v>0</v>
      </c>
      <c r="AF345" s="22">
        <v>2</v>
      </c>
      <c r="AG345" s="22">
        <v>9</v>
      </c>
      <c r="AH345" s="23">
        <v>1454963</v>
      </c>
      <c r="AI345" s="23">
        <v>752.33591000000001</v>
      </c>
      <c r="AJ345" s="24">
        <v>17.554179000000001</v>
      </c>
      <c r="AK345" s="25">
        <v>132.06639000000001</v>
      </c>
      <c r="AL345" s="26">
        <v>2</v>
      </c>
      <c r="AM345" s="26">
        <v>11</v>
      </c>
      <c r="AN345" s="26">
        <v>150419</v>
      </c>
      <c r="AO345" s="26">
        <v>7207.1475</v>
      </c>
      <c r="AP345" s="27">
        <v>14.633789999999999</v>
      </c>
      <c r="AQ345" s="28">
        <v>1054.6787999999999</v>
      </c>
      <c r="AR345" s="29">
        <v>2</v>
      </c>
      <c r="AS345" s="29">
        <v>10</v>
      </c>
      <c r="AT345" s="29">
        <v>4568</v>
      </c>
      <c r="AU345" s="29">
        <v>63670.095999999998</v>
      </c>
      <c r="AV345" s="29">
        <v>12.606563</v>
      </c>
      <c r="AW345" s="29">
        <v>8026.6108000000004</v>
      </c>
    </row>
    <row r="346" spans="1:49" s="30" customFormat="1" x14ac:dyDescent="0.35">
      <c r="A346" s="12">
        <v>2020</v>
      </c>
      <c r="B346" s="12" t="s">
        <v>430</v>
      </c>
      <c r="C346" s="13" t="s">
        <v>431</v>
      </c>
      <c r="D346" s="14" t="s">
        <v>450</v>
      </c>
      <c r="E346" s="15">
        <v>72616.997248907341</v>
      </c>
      <c r="F346" s="15">
        <v>258625</v>
      </c>
      <c r="G346" s="12" t="s">
        <v>62</v>
      </c>
      <c r="H346" s="16">
        <v>3561494</v>
      </c>
      <c r="I346" s="17">
        <f t="shared" si="5"/>
        <v>0</v>
      </c>
      <c r="J346" s="17">
        <v>1</v>
      </c>
      <c r="K346" s="17">
        <v>36.130000000000003</v>
      </c>
      <c r="L346" s="17">
        <v>1.891</v>
      </c>
      <c r="M346" s="17">
        <v>2.0299999999999998</v>
      </c>
      <c r="N346" s="17">
        <v>33.270000000000003</v>
      </c>
      <c r="O346" s="17">
        <v>1</v>
      </c>
      <c r="P346" s="18">
        <v>5344</v>
      </c>
      <c r="Q346" s="18">
        <v>772</v>
      </c>
      <c r="R346" s="17">
        <v>10185591</v>
      </c>
      <c r="S346" s="17">
        <v>445</v>
      </c>
      <c r="T346" s="17">
        <v>5683</v>
      </c>
      <c r="U346" s="18">
        <v>1.53</v>
      </c>
      <c r="V346" s="18">
        <v>3.11</v>
      </c>
      <c r="W346" s="18">
        <v>9.58</v>
      </c>
      <c r="X346" s="18">
        <v>2.41</v>
      </c>
      <c r="Y346" s="18">
        <v>0.62</v>
      </c>
      <c r="Z346" s="21">
        <v>7316</v>
      </c>
      <c r="AA346" s="21">
        <v>258800</v>
      </c>
      <c r="AB346" s="21">
        <v>325268064</v>
      </c>
      <c r="AC346" s="21">
        <v>0</v>
      </c>
      <c r="AD346" s="21">
        <v>0</v>
      </c>
      <c r="AE346" s="21">
        <v>0</v>
      </c>
      <c r="AF346" s="22">
        <v>1</v>
      </c>
      <c r="AG346" s="22">
        <v>1</v>
      </c>
      <c r="AH346" s="23">
        <v>1521112</v>
      </c>
      <c r="AI346" s="23">
        <v>711.20333000000005</v>
      </c>
      <c r="AJ346" s="24">
        <v>22.714656000000002</v>
      </c>
      <c r="AK346" s="25">
        <v>161.54739000000001</v>
      </c>
      <c r="AL346" s="26">
        <v>2</v>
      </c>
      <c r="AM346" s="26">
        <v>6</v>
      </c>
      <c r="AN346" s="26">
        <v>154894</v>
      </c>
      <c r="AO346" s="26">
        <v>5996.518</v>
      </c>
      <c r="AP346" s="27">
        <v>16.583110000000001</v>
      </c>
      <c r="AQ346" s="28">
        <v>994.40918999999997</v>
      </c>
      <c r="AR346" s="29">
        <v>2</v>
      </c>
      <c r="AS346" s="29">
        <v>6</v>
      </c>
      <c r="AT346" s="29">
        <v>4130</v>
      </c>
      <c r="AU346" s="29">
        <v>57713.701000000001</v>
      </c>
      <c r="AV346" s="29">
        <v>13.069865999999999</v>
      </c>
      <c r="AW346" s="29">
        <v>7543.1032999999998</v>
      </c>
    </row>
    <row r="347" spans="1:49" s="30" customFormat="1" x14ac:dyDescent="0.35">
      <c r="A347" s="17">
        <v>2006</v>
      </c>
      <c r="B347" s="13" t="s">
        <v>451</v>
      </c>
      <c r="C347" s="13" t="s">
        <v>452</v>
      </c>
      <c r="D347" s="14" t="s">
        <v>453</v>
      </c>
      <c r="E347" s="15">
        <v>57438.750169952807</v>
      </c>
      <c r="F347" s="15">
        <v>247139.7</v>
      </c>
      <c r="G347" s="17">
        <v>4.5</v>
      </c>
      <c r="H347" s="16">
        <v>4302665</v>
      </c>
      <c r="I347" s="17">
        <f t="shared" si="5"/>
        <v>1</v>
      </c>
      <c r="J347" s="17">
        <v>0</v>
      </c>
      <c r="K347" s="17" t="s">
        <v>62</v>
      </c>
      <c r="L347" s="17">
        <v>2.137</v>
      </c>
      <c r="M347" s="17">
        <v>6.73</v>
      </c>
      <c r="N347" s="17">
        <v>18.61</v>
      </c>
      <c r="O347" s="17">
        <v>0</v>
      </c>
      <c r="P347" s="18">
        <v>1486</v>
      </c>
      <c r="Q347" s="18">
        <v>2784</v>
      </c>
      <c r="R347" s="17">
        <v>54650472</v>
      </c>
      <c r="S347" s="17">
        <v>125309</v>
      </c>
      <c r="T347" s="17">
        <v>89565</v>
      </c>
      <c r="U347" s="18">
        <v>3.16</v>
      </c>
      <c r="V347" s="18">
        <v>1.77</v>
      </c>
      <c r="W347" s="18">
        <v>10.27</v>
      </c>
      <c r="X347" s="18" t="s">
        <v>62</v>
      </c>
      <c r="Y347" s="18">
        <v>0.49</v>
      </c>
      <c r="Z347" s="21">
        <v>32693085.159999996</v>
      </c>
      <c r="AA347" s="21">
        <v>7964390.5600000005</v>
      </c>
      <c r="AB347" s="21">
        <v>695770967.01999998</v>
      </c>
      <c r="AC347" s="21">
        <v>16735448</v>
      </c>
      <c r="AD347" s="21">
        <v>0</v>
      </c>
      <c r="AE347" s="21">
        <v>19970.949999999997</v>
      </c>
      <c r="AF347" s="23">
        <v>5</v>
      </c>
      <c r="AG347" s="23">
        <v>40</v>
      </c>
      <c r="AH347" s="23">
        <v>1857363</v>
      </c>
      <c r="AI347" s="23">
        <v>1261.3223245357353</v>
      </c>
      <c r="AJ347" s="24">
        <v>9.1352939182403041</v>
      </c>
      <c r="AK347" s="25">
        <v>115.22550160272027</v>
      </c>
      <c r="AL347" s="26">
        <v>5</v>
      </c>
      <c r="AM347" s="26">
        <v>40</v>
      </c>
      <c r="AN347" s="26">
        <v>258698</v>
      </c>
      <c r="AO347" s="26">
        <v>7080.1494406605398</v>
      </c>
      <c r="AP347" s="27">
        <v>9.0253093731297849</v>
      </c>
      <c r="AQ347" s="28">
        <v>639.06056541809824</v>
      </c>
      <c r="AR347" s="29">
        <v>5</v>
      </c>
      <c r="AS347" s="29">
        <v>29</v>
      </c>
      <c r="AT347" s="29">
        <v>20378</v>
      </c>
      <c r="AU347" s="29">
        <v>111938.22586449441</v>
      </c>
      <c r="AV347" s="29">
        <v>6.8716292880052352</v>
      </c>
      <c r="AW347" s="29">
        <v>7691.9799129780486</v>
      </c>
    </row>
    <row r="348" spans="1:49" s="30" customFormat="1" x14ac:dyDescent="0.35">
      <c r="A348" s="12">
        <v>2019</v>
      </c>
      <c r="B348" s="12" t="s">
        <v>451</v>
      </c>
      <c r="C348" s="13" t="s">
        <v>452</v>
      </c>
      <c r="D348" s="14" t="s">
        <v>454</v>
      </c>
      <c r="E348" s="15">
        <v>52886.652491206529</v>
      </c>
      <c r="F348" s="15">
        <v>246361.1</v>
      </c>
      <c r="G348" s="12" t="s">
        <v>62</v>
      </c>
      <c r="H348" s="16">
        <v>4658285</v>
      </c>
      <c r="I348" s="17">
        <f t="shared" si="5"/>
        <v>1</v>
      </c>
      <c r="J348" s="17">
        <v>0</v>
      </c>
      <c r="K348" s="17">
        <v>38.520000000000003</v>
      </c>
      <c r="L348" s="17">
        <v>2.4489999999999998</v>
      </c>
      <c r="M348" s="17">
        <v>2.56</v>
      </c>
      <c r="N348" s="17">
        <v>35.590000000000003</v>
      </c>
      <c r="O348" s="17">
        <v>0</v>
      </c>
      <c r="P348" s="18">
        <v>1584</v>
      </c>
      <c r="Q348" s="18">
        <v>2918</v>
      </c>
      <c r="R348" s="17">
        <v>48115697</v>
      </c>
      <c r="S348" s="17">
        <v>37440</v>
      </c>
      <c r="T348" s="17">
        <v>58712</v>
      </c>
      <c r="U348" s="18">
        <v>2.23</v>
      </c>
      <c r="V348" s="18">
        <v>3.11</v>
      </c>
      <c r="W348" s="18">
        <v>14.61</v>
      </c>
      <c r="X348" s="18">
        <v>2.7</v>
      </c>
      <c r="Y348" s="18">
        <v>0.64</v>
      </c>
      <c r="Z348" s="21">
        <v>10552220</v>
      </c>
      <c r="AA348" s="21">
        <v>12560634</v>
      </c>
      <c r="AB348" s="21">
        <v>1001278806</v>
      </c>
      <c r="AC348" s="21">
        <v>13981335</v>
      </c>
      <c r="AD348" s="21">
        <v>0</v>
      </c>
      <c r="AE348" s="21">
        <v>18698</v>
      </c>
      <c r="AF348" s="22">
        <v>4</v>
      </c>
      <c r="AG348" s="22">
        <v>36</v>
      </c>
      <c r="AH348" s="23">
        <v>2095466</v>
      </c>
      <c r="AI348" s="23">
        <v>1232</v>
      </c>
      <c r="AJ348" s="24">
        <v>9.8000000000000007</v>
      </c>
      <c r="AK348" s="25">
        <v>120.7</v>
      </c>
      <c r="AL348" s="26">
        <v>4</v>
      </c>
      <c r="AM348" s="26">
        <v>35</v>
      </c>
      <c r="AN348" s="26">
        <v>295153</v>
      </c>
      <c r="AO348" s="26">
        <v>6856</v>
      </c>
      <c r="AP348" s="27">
        <v>8.91</v>
      </c>
      <c r="AQ348" s="28">
        <v>610.86</v>
      </c>
      <c r="AR348" s="29">
        <v>4</v>
      </c>
      <c r="AS348" s="29">
        <v>28</v>
      </c>
      <c r="AT348" s="29">
        <v>19373</v>
      </c>
      <c r="AU348" s="29">
        <v>162796.66</v>
      </c>
      <c r="AV348" s="29">
        <v>5.2293371000000004</v>
      </c>
      <c r="AW348" s="29">
        <v>8513.1862999999994</v>
      </c>
    </row>
    <row r="349" spans="1:49" s="30" customFormat="1" x14ac:dyDescent="0.35">
      <c r="A349" s="12">
        <v>2018</v>
      </c>
      <c r="B349" s="12" t="s">
        <v>451</v>
      </c>
      <c r="C349" s="13" t="s">
        <v>452</v>
      </c>
      <c r="D349" s="14" t="s">
        <v>455</v>
      </c>
      <c r="E349" s="15">
        <v>52572.178927847868</v>
      </c>
      <c r="F349" s="15">
        <v>245220.3</v>
      </c>
      <c r="G349" s="12">
        <v>4.9000000000000004</v>
      </c>
      <c r="H349" s="16">
        <v>4664450</v>
      </c>
      <c r="I349" s="17">
        <f t="shared" si="5"/>
        <v>1</v>
      </c>
      <c r="J349" s="17">
        <v>0</v>
      </c>
      <c r="K349" s="17">
        <v>39.08</v>
      </c>
      <c r="L349" s="17">
        <v>2.6</v>
      </c>
      <c r="M349" s="17">
        <v>3.15</v>
      </c>
      <c r="N349" s="17">
        <v>38.81</v>
      </c>
      <c r="O349" s="17">
        <v>0</v>
      </c>
      <c r="P349" s="18">
        <v>1681</v>
      </c>
      <c r="Q349" s="18">
        <v>3006</v>
      </c>
      <c r="R349" s="17">
        <v>50770285</v>
      </c>
      <c r="S349" s="17">
        <v>51858</v>
      </c>
      <c r="T349" s="17">
        <v>64052</v>
      </c>
      <c r="U349" s="18" t="s">
        <v>62</v>
      </c>
      <c r="V349" s="18">
        <v>3.12</v>
      </c>
      <c r="W349" s="18">
        <v>15.18</v>
      </c>
      <c r="X349" s="18" t="s">
        <v>62</v>
      </c>
      <c r="Y349" s="18" t="s">
        <v>62</v>
      </c>
      <c r="Z349" s="21">
        <v>16219656</v>
      </c>
      <c r="AA349" s="21">
        <v>16546730</v>
      </c>
      <c r="AB349" s="21">
        <v>885461596</v>
      </c>
      <c r="AC349" s="21">
        <v>17152582</v>
      </c>
      <c r="AD349" s="21">
        <v>0</v>
      </c>
      <c r="AE349" s="21">
        <v>32754</v>
      </c>
      <c r="AF349" s="22">
        <v>4</v>
      </c>
      <c r="AG349" s="22">
        <v>26</v>
      </c>
      <c r="AH349" s="23">
        <v>2085055</v>
      </c>
      <c r="AI349" s="23">
        <v>1282</v>
      </c>
      <c r="AJ349" s="24">
        <v>9.59</v>
      </c>
      <c r="AK349" s="25">
        <v>122.86</v>
      </c>
      <c r="AL349" s="26">
        <v>4</v>
      </c>
      <c r="AM349" s="26">
        <v>23</v>
      </c>
      <c r="AN349" s="26">
        <v>292752</v>
      </c>
      <c r="AO349" s="26">
        <v>7028.3904000000002</v>
      </c>
      <c r="AP349" s="27">
        <v>8.8491491</v>
      </c>
      <c r="AQ349" s="28">
        <v>621.95273999999995</v>
      </c>
      <c r="AR349" s="29">
        <v>4</v>
      </c>
      <c r="AS349" s="29">
        <v>21</v>
      </c>
      <c r="AT349" s="29">
        <v>19558</v>
      </c>
      <c r="AU349" s="29">
        <v>159426</v>
      </c>
      <c r="AV349" s="29">
        <v>5.35</v>
      </c>
      <c r="AW349" s="29">
        <v>8532.31</v>
      </c>
    </row>
    <row r="350" spans="1:49" s="30" customFormat="1" x14ac:dyDescent="0.35">
      <c r="A350" s="12">
        <v>2014</v>
      </c>
      <c r="B350" s="12" t="s">
        <v>451</v>
      </c>
      <c r="C350" s="13" t="s">
        <v>452</v>
      </c>
      <c r="D350" s="14" t="s">
        <v>456</v>
      </c>
      <c r="E350" s="15">
        <v>52312.988249089853</v>
      </c>
      <c r="F350" s="15">
        <v>243042.9</v>
      </c>
      <c r="G350" s="12">
        <v>6.4</v>
      </c>
      <c r="H350" s="16">
        <v>4645938</v>
      </c>
      <c r="I350" s="17">
        <f t="shared" si="5"/>
        <v>1</v>
      </c>
      <c r="J350" s="17">
        <v>0</v>
      </c>
      <c r="K350" s="17">
        <v>45.67</v>
      </c>
      <c r="L350" s="17">
        <v>3.117</v>
      </c>
      <c r="M350" s="17">
        <v>4.37</v>
      </c>
      <c r="N350" s="17">
        <v>46.16</v>
      </c>
      <c r="O350" s="17">
        <v>0</v>
      </c>
      <c r="P350" s="18">
        <v>2088</v>
      </c>
      <c r="Q350" s="18">
        <v>2427</v>
      </c>
      <c r="R350" s="17">
        <v>57136509</v>
      </c>
      <c r="S350" s="17">
        <v>87300</v>
      </c>
      <c r="T350" s="17">
        <v>69667</v>
      </c>
      <c r="U350" s="18" t="s">
        <v>62</v>
      </c>
      <c r="V350" s="18" t="s">
        <v>62</v>
      </c>
      <c r="W350" s="18" t="s">
        <v>62</v>
      </c>
      <c r="X350" s="18" t="s">
        <v>62</v>
      </c>
      <c r="Y350" s="18" t="s">
        <v>62</v>
      </c>
      <c r="Z350" s="21">
        <v>25264386</v>
      </c>
      <c r="AA350" s="21">
        <v>18596832</v>
      </c>
      <c r="AB350" s="21">
        <v>931366122</v>
      </c>
      <c r="AC350" s="21">
        <v>17311330</v>
      </c>
      <c r="AD350" s="21">
        <v>0</v>
      </c>
      <c r="AE350" s="21">
        <v>32638</v>
      </c>
      <c r="AF350" s="22">
        <v>5</v>
      </c>
      <c r="AG350" s="22">
        <v>24</v>
      </c>
      <c r="AH350" s="23">
        <v>2026223</v>
      </c>
      <c r="AI350" s="23">
        <v>1291.4292</v>
      </c>
      <c r="AJ350" s="24">
        <v>9.5713571000000002</v>
      </c>
      <c r="AK350" s="25">
        <v>123.6073</v>
      </c>
      <c r="AL350" s="26">
        <v>5</v>
      </c>
      <c r="AM350" s="26">
        <v>24</v>
      </c>
      <c r="AN350" s="26">
        <v>297789</v>
      </c>
      <c r="AO350" s="26">
        <v>6854.0631000000003</v>
      </c>
      <c r="AP350" s="27">
        <v>9.1014999000000003</v>
      </c>
      <c r="AQ350" s="28">
        <v>623.82254</v>
      </c>
      <c r="AR350" s="29">
        <v>5</v>
      </c>
      <c r="AS350" s="29">
        <v>21</v>
      </c>
      <c r="AT350" s="29">
        <v>19553</v>
      </c>
      <c r="AU350" s="29">
        <v>147988.14000000001</v>
      </c>
      <c r="AV350" s="29">
        <v>6.0474620000000003</v>
      </c>
      <c r="AW350" s="29">
        <v>8949.5264999999999</v>
      </c>
    </row>
    <row r="351" spans="1:49" s="30" customFormat="1" x14ac:dyDescent="0.35">
      <c r="A351" s="12">
        <v>2012</v>
      </c>
      <c r="B351" s="12" t="s">
        <v>451</v>
      </c>
      <c r="C351" s="13" t="s">
        <v>452</v>
      </c>
      <c r="D351" s="14" t="s">
        <v>457</v>
      </c>
      <c r="E351" s="15">
        <v>52675.634665901212</v>
      </c>
      <c r="F351" s="15">
        <v>242416.8</v>
      </c>
      <c r="G351" s="12">
        <v>7.1</v>
      </c>
      <c r="H351" s="16">
        <v>4602067</v>
      </c>
      <c r="I351" s="17">
        <f t="shared" si="5"/>
        <v>1</v>
      </c>
      <c r="J351" s="17">
        <v>0</v>
      </c>
      <c r="K351" s="17">
        <v>45.77</v>
      </c>
      <c r="L351" s="17">
        <v>3.58</v>
      </c>
      <c r="M351" s="17">
        <v>2.75</v>
      </c>
      <c r="N351" s="17">
        <v>54.99</v>
      </c>
      <c r="O351" s="17">
        <v>0</v>
      </c>
      <c r="P351" s="18">
        <v>1276</v>
      </c>
      <c r="Q351" s="18">
        <v>2847</v>
      </c>
      <c r="R351" s="17">
        <v>60182144</v>
      </c>
      <c r="S351" s="17">
        <v>107877</v>
      </c>
      <c r="T351" s="17">
        <v>74954</v>
      </c>
      <c r="U351" s="18" t="s">
        <v>62</v>
      </c>
      <c r="V351" s="18" t="s">
        <v>62</v>
      </c>
      <c r="W351" s="18" t="s">
        <v>62</v>
      </c>
      <c r="X351" s="18" t="s">
        <v>62</v>
      </c>
      <c r="Y351" s="18" t="s">
        <v>62</v>
      </c>
      <c r="Z351" s="21">
        <v>29493012</v>
      </c>
      <c r="AA351" s="21">
        <v>11697112</v>
      </c>
      <c r="AB351" s="21">
        <v>997544046</v>
      </c>
      <c r="AC351" s="21">
        <v>15659132</v>
      </c>
      <c r="AD351" s="21">
        <v>0</v>
      </c>
      <c r="AE351" s="21">
        <v>16108</v>
      </c>
      <c r="AF351" s="22">
        <v>5</v>
      </c>
      <c r="AG351" s="22">
        <v>25</v>
      </c>
      <c r="AH351" s="23">
        <v>1995661</v>
      </c>
      <c r="AI351" s="23">
        <v>1253.828</v>
      </c>
      <c r="AJ351" s="24">
        <v>8.3737566000000001</v>
      </c>
      <c r="AK351" s="25">
        <v>104.99251</v>
      </c>
      <c r="AL351" s="26">
        <v>5</v>
      </c>
      <c r="AM351" s="26">
        <v>24</v>
      </c>
      <c r="AN351" s="26">
        <v>279613</v>
      </c>
      <c r="AO351" s="26">
        <v>7225.6813000000002</v>
      </c>
      <c r="AP351" s="27">
        <v>7.7536687999999998</v>
      </c>
      <c r="AQ351" s="28">
        <v>560.25539000000003</v>
      </c>
      <c r="AR351" s="29">
        <v>5</v>
      </c>
      <c r="AS351" s="29">
        <v>20</v>
      </c>
      <c r="AT351" s="29">
        <v>18143</v>
      </c>
      <c r="AU351" s="29">
        <v>139855.76</v>
      </c>
      <c r="AV351" s="29">
        <v>4.7587409000000003</v>
      </c>
      <c r="AW351" s="29">
        <v>6655.3730999999998</v>
      </c>
    </row>
    <row r="352" spans="1:49" s="30" customFormat="1" x14ac:dyDescent="0.35">
      <c r="A352" s="17">
        <v>2009</v>
      </c>
      <c r="B352" s="32" t="s">
        <v>451</v>
      </c>
      <c r="C352" s="13" t="s">
        <v>452</v>
      </c>
      <c r="D352" s="14" t="s">
        <v>458</v>
      </c>
      <c r="E352" s="15">
        <v>53848.565159157617</v>
      </c>
      <c r="F352" s="15">
        <v>241868.79999999999</v>
      </c>
      <c r="G352" s="17">
        <v>6.8</v>
      </c>
      <c r="H352" s="16">
        <v>4491648</v>
      </c>
      <c r="I352" s="17">
        <f t="shared" si="5"/>
        <v>1</v>
      </c>
      <c r="J352" s="17">
        <v>0</v>
      </c>
      <c r="K352" s="17">
        <v>43.33</v>
      </c>
      <c r="L352" s="17">
        <v>2.141</v>
      </c>
      <c r="M352" s="17">
        <v>3.94</v>
      </c>
      <c r="N352" s="17">
        <v>45.86</v>
      </c>
      <c r="O352" s="17">
        <v>0</v>
      </c>
      <c r="P352" s="18">
        <v>1675</v>
      </c>
      <c r="Q352" s="18">
        <v>2664</v>
      </c>
      <c r="R352" s="17">
        <v>53225974</v>
      </c>
      <c r="S352" s="17">
        <v>97719</v>
      </c>
      <c r="T352" s="17">
        <v>69175</v>
      </c>
      <c r="U352" s="18">
        <v>2.52</v>
      </c>
      <c r="V352" s="18">
        <v>2.35</v>
      </c>
      <c r="W352" s="18">
        <v>12.18</v>
      </c>
      <c r="X352" s="18" t="s">
        <v>62</v>
      </c>
      <c r="Y352" s="18">
        <v>0.6</v>
      </c>
      <c r="Z352" s="21">
        <v>31443916</v>
      </c>
      <c r="AA352" s="21">
        <v>7147074</v>
      </c>
      <c r="AB352" s="21">
        <v>749319996</v>
      </c>
      <c r="AC352" s="21">
        <v>16782077</v>
      </c>
      <c r="AD352" s="21">
        <v>0</v>
      </c>
      <c r="AE352" s="21">
        <v>16405.86</v>
      </c>
      <c r="AF352" s="23">
        <v>5</v>
      </c>
      <c r="AG352" s="23">
        <v>39</v>
      </c>
      <c r="AH352" s="23">
        <v>1946996</v>
      </c>
      <c r="AI352" s="23">
        <v>1273</v>
      </c>
      <c r="AJ352" s="24">
        <v>8.1</v>
      </c>
      <c r="AK352" s="31">
        <v>103.19</v>
      </c>
      <c r="AL352" s="26">
        <v>5</v>
      </c>
      <c r="AM352" s="26">
        <v>39</v>
      </c>
      <c r="AN352" s="26">
        <v>269166</v>
      </c>
      <c r="AO352" s="26">
        <v>7214</v>
      </c>
      <c r="AP352" s="27">
        <v>7.69</v>
      </c>
      <c r="AQ352" s="28">
        <v>555.09</v>
      </c>
      <c r="AR352" s="29">
        <v>5</v>
      </c>
      <c r="AS352" s="29">
        <v>28</v>
      </c>
      <c r="AT352" s="29">
        <v>18534</v>
      </c>
      <c r="AU352" s="29">
        <v>115163</v>
      </c>
      <c r="AV352" s="29">
        <v>5.25</v>
      </c>
      <c r="AW352" s="29">
        <v>6050.34</v>
      </c>
    </row>
    <row r="353" spans="1:49" s="30" customFormat="1" x14ac:dyDescent="0.35">
      <c r="A353" s="12">
        <v>2010</v>
      </c>
      <c r="B353" s="12" t="s">
        <v>451</v>
      </c>
      <c r="C353" s="13" t="s">
        <v>452</v>
      </c>
      <c r="D353" s="14" t="s">
        <v>459</v>
      </c>
      <c r="E353" s="15">
        <v>55772.773831121754</v>
      </c>
      <c r="F353" s="15">
        <v>253466.9</v>
      </c>
      <c r="G353" s="12">
        <v>8</v>
      </c>
      <c r="H353" s="16">
        <v>4544635</v>
      </c>
      <c r="I353" s="17">
        <f t="shared" si="5"/>
        <v>1</v>
      </c>
      <c r="J353" s="17">
        <v>0</v>
      </c>
      <c r="K353" s="17">
        <v>44.27</v>
      </c>
      <c r="L353" s="17">
        <v>2.7050000000000001</v>
      </c>
      <c r="M353" s="17">
        <v>4.37</v>
      </c>
      <c r="N353" s="17">
        <v>49.29</v>
      </c>
      <c r="O353" s="17">
        <v>0</v>
      </c>
      <c r="P353" s="18">
        <v>2209</v>
      </c>
      <c r="Q353" s="18">
        <v>2921</v>
      </c>
      <c r="R353" s="17">
        <v>58706086</v>
      </c>
      <c r="S353" s="17">
        <v>125805</v>
      </c>
      <c r="T353" s="17">
        <v>75394</v>
      </c>
      <c r="U353" s="18">
        <v>2.83</v>
      </c>
      <c r="V353" s="18">
        <v>2.4</v>
      </c>
      <c r="W353" s="18" t="s">
        <v>62</v>
      </c>
      <c r="X353" s="18" t="s">
        <v>62</v>
      </c>
      <c r="Y353" s="18">
        <v>0.75</v>
      </c>
      <c r="Z353" s="21">
        <v>32435258</v>
      </c>
      <c r="AA353" s="21">
        <v>12289534</v>
      </c>
      <c r="AB353" s="21">
        <v>873223982</v>
      </c>
      <c r="AC353" s="21">
        <v>18639347</v>
      </c>
      <c r="AD353" s="21">
        <v>0</v>
      </c>
      <c r="AE353" s="21">
        <v>21773.599999999999</v>
      </c>
      <c r="AF353" s="22">
        <v>5</v>
      </c>
      <c r="AG353" s="22">
        <v>39</v>
      </c>
      <c r="AH353" s="23">
        <v>1973174</v>
      </c>
      <c r="AI353" s="23">
        <v>1380</v>
      </c>
      <c r="AJ353" s="24">
        <v>8.98</v>
      </c>
      <c r="AK353" s="31">
        <v>123.96</v>
      </c>
      <c r="AL353" s="26">
        <v>5</v>
      </c>
      <c r="AM353" s="26">
        <v>38</v>
      </c>
      <c r="AN353" s="26">
        <v>274177</v>
      </c>
      <c r="AO353" s="26">
        <v>7356</v>
      </c>
      <c r="AP353" s="27">
        <v>8.5</v>
      </c>
      <c r="AQ353" s="28">
        <v>625.39</v>
      </c>
      <c r="AR353" s="29">
        <v>5</v>
      </c>
      <c r="AS353" s="29">
        <v>28</v>
      </c>
      <c r="AT353" s="29">
        <v>18128</v>
      </c>
      <c r="AU353" s="29">
        <v>129573</v>
      </c>
      <c r="AV353" s="29">
        <v>5.84</v>
      </c>
      <c r="AW353" s="29">
        <v>7568.84</v>
      </c>
    </row>
    <row r="354" spans="1:49" s="30" customFormat="1" x14ac:dyDescent="0.35">
      <c r="A354" s="12">
        <v>2011</v>
      </c>
      <c r="B354" s="12" t="s">
        <v>451</v>
      </c>
      <c r="C354" s="13" t="s">
        <v>452</v>
      </c>
      <c r="D354" s="14" t="s">
        <v>460</v>
      </c>
      <c r="E354" s="15">
        <v>52714.824646587898</v>
      </c>
      <c r="F354" s="15">
        <v>241235.9</v>
      </c>
      <c r="G354" s="12">
        <v>7.8</v>
      </c>
      <c r="H354" s="16">
        <v>4576244</v>
      </c>
      <c r="I354" s="17">
        <f t="shared" si="5"/>
        <v>1</v>
      </c>
      <c r="J354" s="17">
        <v>0</v>
      </c>
      <c r="K354" s="17">
        <v>45.02</v>
      </c>
      <c r="L354" s="17">
        <v>3.4670000000000001</v>
      </c>
      <c r="M354" s="17">
        <v>4</v>
      </c>
      <c r="N354" s="17">
        <v>55.64</v>
      </c>
      <c r="O354" s="17">
        <v>0</v>
      </c>
      <c r="P354" s="18">
        <v>1685</v>
      </c>
      <c r="Q354" s="18">
        <v>2883</v>
      </c>
      <c r="R354" s="17">
        <v>62680433</v>
      </c>
      <c r="S354" s="17">
        <v>117904</v>
      </c>
      <c r="T354" s="17">
        <v>77683</v>
      </c>
      <c r="U354" s="18" t="s">
        <v>62</v>
      </c>
      <c r="V354" s="18" t="s">
        <v>62</v>
      </c>
      <c r="W354" s="18">
        <v>21.67</v>
      </c>
      <c r="X354" s="18" t="s">
        <v>62</v>
      </c>
      <c r="Y354" s="18" t="s">
        <v>62</v>
      </c>
      <c r="Z354" s="21">
        <v>33434638</v>
      </c>
      <c r="AA354" s="21">
        <v>17692614</v>
      </c>
      <c r="AB354" s="21">
        <v>924119254</v>
      </c>
      <c r="AC354" s="21">
        <v>16614975</v>
      </c>
      <c r="AD354" s="21">
        <v>0</v>
      </c>
      <c r="AE354" s="21">
        <v>16853.240000000002</v>
      </c>
      <c r="AF354" s="22">
        <v>5</v>
      </c>
      <c r="AG354" s="22">
        <v>38</v>
      </c>
      <c r="AH354" s="23">
        <v>1979175</v>
      </c>
      <c r="AI354" s="23">
        <v>1348</v>
      </c>
      <c r="AJ354" s="24">
        <v>8.9600000000000009</v>
      </c>
      <c r="AK354" s="25">
        <v>120.84</v>
      </c>
      <c r="AL354" s="26">
        <v>5</v>
      </c>
      <c r="AM354" s="26">
        <v>37</v>
      </c>
      <c r="AN354" s="26">
        <v>277004</v>
      </c>
      <c r="AO354" s="26">
        <v>7305</v>
      </c>
      <c r="AP354" s="27">
        <v>8.44</v>
      </c>
      <c r="AQ354" s="28">
        <v>616.84</v>
      </c>
      <c r="AR354" s="29">
        <v>5</v>
      </c>
      <c r="AS354" s="29">
        <v>27</v>
      </c>
      <c r="AT354" s="29">
        <v>18090</v>
      </c>
      <c r="AU354" s="29">
        <v>138467</v>
      </c>
      <c r="AV354" s="29">
        <v>5.69</v>
      </c>
      <c r="AW354" s="29">
        <v>7880.02</v>
      </c>
    </row>
    <row r="355" spans="1:49" s="30" customFormat="1" x14ac:dyDescent="0.35">
      <c r="A355" s="12">
        <v>2019</v>
      </c>
      <c r="B355" s="12" t="s">
        <v>461</v>
      </c>
      <c r="C355" s="13" t="s">
        <v>462</v>
      </c>
      <c r="D355" s="14" t="s">
        <v>463</v>
      </c>
      <c r="E355" s="15">
        <v>56903.201904311929</v>
      </c>
      <c r="F355" s="15">
        <v>239910.5</v>
      </c>
      <c r="G355" s="12" t="s">
        <v>62</v>
      </c>
      <c r="H355" s="16">
        <v>4216116</v>
      </c>
      <c r="I355" s="17">
        <f t="shared" si="5"/>
        <v>0</v>
      </c>
      <c r="J355" s="17">
        <v>1</v>
      </c>
      <c r="K355" s="17">
        <v>38.520000000000003</v>
      </c>
      <c r="L355" s="17">
        <v>2.4489999999999998</v>
      </c>
      <c r="M355" s="17">
        <v>2.56</v>
      </c>
      <c r="N355" s="17">
        <v>35.590000000000003</v>
      </c>
      <c r="O355" s="17">
        <v>0</v>
      </c>
      <c r="P355" s="18">
        <v>5426</v>
      </c>
      <c r="Q355" s="18">
        <v>213</v>
      </c>
      <c r="R355" s="17">
        <v>11028600</v>
      </c>
      <c r="S355" s="17">
        <v>7303</v>
      </c>
      <c r="T355" s="17">
        <v>15096</v>
      </c>
      <c r="U355" s="18" t="s">
        <v>62</v>
      </c>
      <c r="V355" s="18" t="s">
        <v>62</v>
      </c>
      <c r="W355" s="18" t="s">
        <v>62</v>
      </c>
      <c r="X355" s="18" t="s">
        <v>62</v>
      </c>
      <c r="Y355" s="18"/>
      <c r="Z355" s="21">
        <v>2998680</v>
      </c>
      <c r="AA355" s="21">
        <v>29326</v>
      </c>
      <c r="AB355" s="21">
        <v>287470282</v>
      </c>
      <c r="AC355" s="21">
        <v>0</v>
      </c>
      <c r="AD355" s="21">
        <v>3302</v>
      </c>
      <c r="AE355" s="21">
        <v>0</v>
      </c>
      <c r="AF355" s="22">
        <v>3</v>
      </c>
      <c r="AG355" s="22">
        <v>40</v>
      </c>
      <c r="AH355" s="23">
        <v>1763783</v>
      </c>
      <c r="AI355" s="23">
        <v>911</v>
      </c>
      <c r="AJ355" s="24">
        <v>11.01</v>
      </c>
      <c r="AK355" s="25">
        <v>100.35</v>
      </c>
      <c r="AL355" s="26">
        <v>3</v>
      </c>
      <c r="AM355" s="26">
        <v>41</v>
      </c>
      <c r="AN355" s="26">
        <v>240488</v>
      </c>
      <c r="AO355" s="26">
        <v>5691</v>
      </c>
      <c r="AP355" s="27">
        <v>8.85</v>
      </c>
      <c r="AQ355" s="28">
        <v>503.5</v>
      </c>
      <c r="AR355" s="29">
        <v>3</v>
      </c>
      <c r="AS355" s="29">
        <v>36</v>
      </c>
      <c r="AT355" s="29">
        <v>25169</v>
      </c>
      <c r="AU355" s="29">
        <v>48565.987000000001</v>
      </c>
      <c r="AV355" s="29">
        <v>5.8556274999999998</v>
      </c>
      <c r="AW355" s="29">
        <v>2843.8433</v>
      </c>
    </row>
    <row r="356" spans="1:49" s="30" customFormat="1" x14ac:dyDescent="0.35">
      <c r="A356" s="12">
        <v>2017</v>
      </c>
      <c r="B356" s="12" t="s">
        <v>451</v>
      </c>
      <c r="C356" s="13" t="s">
        <v>452</v>
      </c>
      <c r="D356" s="14" t="s">
        <v>464</v>
      </c>
      <c r="E356" s="15">
        <v>51315.250339508137</v>
      </c>
      <c r="F356" s="15">
        <v>239830.7</v>
      </c>
      <c r="G356" s="12">
        <v>5.0999999999999996</v>
      </c>
      <c r="H356" s="16">
        <v>4673673</v>
      </c>
      <c r="I356" s="17">
        <f t="shared" si="5"/>
        <v>1</v>
      </c>
      <c r="J356" s="17">
        <v>0</v>
      </c>
      <c r="K356" s="17">
        <v>39.08</v>
      </c>
      <c r="L356" s="17">
        <v>2.23</v>
      </c>
      <c r="M356" s="17">
        <v>2.99</v>
      </c>
      <c r="N356" s="17">
        <v>38.799999999999997</v>
      </c>
      <c r="O356" s="17">
        <v>0</v>
      </c>
      <c r="P356" s="18">
        <v>1166</v>
      </c>
      <c r="Q356" s="18">
        <v>2747</v>
      </c>
      <c r="R356" s="17">
        <v>49960621</v>
      </c>
      <c r="S356" s="17">
        <v>53964</v>
      </c>
      <c r="T356" s="17">
        <v>58654</v>
      </c>
      <c r="U356" s="18">
        <v>2.48</v>
      </c>
      <c r="V356" s="18" t="s">
        <v>62</v>
      </c>
      <c r="W356" s="18" t="s">
        <v>62</v>
      </c>
      <c r="X356" s="18" t="s">
        <v>62</v>
      </c>
      <c r="Y356" s="18" t="s">
        <v>62</v>
      </c>
      <c r="Z356" s="21">
        <v>16793234</v>
      </c>
      <c r="AA356" s="21">
        <v>17554022</v>
      </c>
      <c r="AB356" s="21">
        <v>846828532</v>
      </c>
      <c r="AC356" s="21">
        <v>15409745</v>
      </c>
      <c r="AD356" s="21">
        <v>0</v>
      </c>
      <c r="AE356" s="21">
        <v>23358</v>
      </c>
      <c r="AF356" s="22">
        <v>4</v>
      </c>
      <c r="AG356" s="22">
        <v>23</v>
      </c>
      <c r="AH356" s="23">
        <v>2073615</v>
      </c>
      <c r="AI356" s="23">
        <v>1186.8146999999999</v>
      </c>
      <c r="AJ356" s="24">
        <v>9.7350700999999997</v>
      </c>
      <c r="AK356" s="25">
        <v>115.53724</v>
      </c>
      <c r="AL356" s="26">
        <v>4</v>
      </c>
      <c r="AM356" s="26">
        <v>23</v>
      </c>
      <c r="AN356" s="26">
        <v>291404</v>
      </c>
      <c r="AO356" s="26">
        <v>7006.4094999999998</v>
      </c>
      <c r="AP356" s="27">
        <v>8.9488599000000004</v>
      </c>
      <c r="AQ356" s="28">
        <v>626.99377000000004</v>
      </c>
      <c r="AR356" s="29">
        <v>4</v>
      </c>
      <c r="AS356" s="29">
        <v>20</v>
      </c>
      <c r="AT356" s="29">
        <v>19611</v>
      </c>
      <c r="AU356" s="29">
        <v>157907.49</v>
      </c>
      <c r="AV356" s="29">
        <v>5.4786470999999999</v>
      </c>
      <c r="AW356" s="29">
        <v>8651.1941000000006</v>
      </c>
    </row>
    <row r="357" spans="1:49" s="30" customFormat="1" x14ac:dyDescent="0.35">
      <c r="A357" s="12">
        <v>2015</v>
      </c>
      <c r="B357" s="12" t="s">
        <v>451</v>
      </c>
      <c r="C357" s="13" t="s">
        <v>452</v>
      </c>
      <c r="D357" s="14" t="s">
        <v>465</v>
      </c>
      <c r="E357" s="15">
        <v>51335.805157833791</v>
      </c>
      <c r="F357" s="15">
        <v>239584.1</v>
      </c>
      <c r="G357" s="12">
        <v>6.3</v>
      </c>
      <c r="H357" s="16">
        <v>4666998</v>
      </c>
      <c r="I357" s="17">
        <f t="shared" si="5"/>
        <v>1</v>
      </c>
      <c r="J357" s="17">
        <v>0</v>
      </c>
      <c r="K357" s="17">
        <v>42.6</v>
      </c>
      <c r="L357" s="17">
        <v>1.8220000000000001</v>
      </c>
      <c r="M357" s="17">
        <v>2.62</v>
      </c>
      <c r="N357" s="17">
        <v>44.13</v>
      </c>
      <c r="O357" s="17">
        <v>0</v>
      </c>
      <c r="P357" s="18">
        <v>1516</v>
      </c>
      <c r="Q357" s="18">
        <v>2984</v>
      </c>
      <c r="R357" s="17">
        <v>56298932</v>
      </c>
      <c r="S357" s="17">
        <v>69367</v>
      </c>
      <c r="T357" s="17">
        <v>70532</v>
      </c>
      <c r="U357" s="18" t="s">
        <v>62</v>
      </c>
      <c r="V357" s="18" t="s">
        <v>62</v>
      </c>
      <c r="W357" s="18">
        <v>12.53</v>
      </c>
      <c r="X357" s="18" t="s">
        <v>62</v>
      </c>
      <c r="Y357" s="18">
        <v>0.8</v>
      </c>
      <c r="Z357" s="21">
        <v>21510280</v>
      </c>
      <c r="AA357" s="21">
        <v>15427074</v>
      </c>
      <c r="AB357" s="21">
        <v>1063766540</v>
      </c>
      <c r="AC357" s="21">
        <v>15300736</v>
      </c>
      <c r="AD357" s="21">
        <v>0</v>
      </c>
      <c r="AE357" s="21">
        <v>39972</v>
      </c>
      <c r="AF357" s="22">
        <v>5</v>
      </c>
      <c r="AG357" s="22">
        <v>24</v>
      </c>
      <c r="AH357" s="23">
        <v>2043760</v>
      </c>
      <c r="AI357" s="23">
        <v>1286.2449999999999</v>
      </c>
      <c r="AJ357" s="24">
        <v>9.3312988000000008</v>
      </c>
      <c r="AK357" s="25">
        <v>120.02336</v>
      </c>
      <c r="AL357" s="26">
        <v>5</v>
      </c>
      <c r="AM357" s="26">
        <v>24</v>
      </c>
      <c r="AN357" s="26">
        <v>298170</v>
      </c>
      <c r="AO357" s="26">
        <v>6985.9974000000002</v>
      </c>
      <c r="AP357" s="27">
        <v>8.6648370999999997</v>
      </c>
      <c r="AQ357" s="28">
        <v>605.32529</v>
      </c>
      <c r="AR357" s="29">
        <v>5</v>
      </c>
      <c r="AS357" s="29">
        <v>21</v>
      </c>
      <c r="AT357" s="29">
        <v>19646</v>
      </c>
      <c r="AU357" s="29">
        <v>148983.54999999999</v>
      </c>
      <c r="AV357" s="29">
        <v>5.4120816999999999</v>
      </c>
      <c r="AW357" s="29">
        <v>8063.1112000000003</v>
      </c>
    </row>
    <row r="358" spans="1:49" s="30" customFormat="1" x14ac:dyDescent="0.35">
      <c r="A358" s="12">
        <v>2020</v>
      </c>
      <c r="B358" s="12" t="s">
        <v>461</v>
      </c>
      <c r="C358" s="13" t="s">
        <v>462</v>
      </c>
      <c r="D358" s="14" t="s">
        <v>466</v>
      </c>
      <c r="E358" s="15">
        <v>56088.627764897785</v>
      </c>
      <c r="F358" s="15">
        <v>237670.39999999999</v>
      </c>
      <c r="G358" s="12" t="s">
        <v>62</v>
      </c>
      <c r="H358" s="16">
        <v>4237408</v>
      </c>
      <c r="I358" s="17">
        <f t="shared" si="5"/>
        <v>0</v>
      </c>
      <c r="J358" s="17">
        <v>1</v>
      </c>
      <c r="K358" s="17">
        <v>36.130000000000003</v>
      </c>
      <c r="L358" s="17">
        <v>1.891</v>
      </c>
      <c r="M358" s="17">
        <v>2.0299999999999998</v>
      </c>
      <c r="N358" s="17">
        <v>33.270000000000003</v>
      </c>
      <c r="O358" s="17">
        <v>0</v>
      </c>
      <c r="P358" s="18">
        <v>5042</v>
      </c>
      <c r="Q358" s="18">
        <v>253</v>
      </c>
      <c r="R358" s="17">
        <v>9371318</v>
      </c>
      <c r="S358" s="17">
        <v>6105</v>
      </c>
      <c r="T358" s="17">
        <v>15070</v>
      </c>
      <c r="U358" s="18" t="s">
        <v>62</v>
      </c>
      <c r="V358" s="18" t="s">
        <v>62</v>
      </c>
      <c r="W358" s="18" t="s">
        <v>62</v>
      </c>
      <c r="X358" s="18" t="s">
        <v>62</v>
      </c>
      <c r="Y358" s="18" t="s">
        <v>62</v>
      </c>
      <c r="Z358" s="21">
        <v>1970580</v>
      </c>
      <c r="AA358" s="21">
        <v>8562</v>
      </c>
      <c r="AB358" s="21">
        <v>260819210</v>
      </c>
      <c r="AC358" s="21">
        <v>0</v>
      </c>
      <c r="AD358" s="21">
        <v>3368</v>
      </c>
      <c r="AE358" s="21">
        <v>0</v>
      </c>
      <c r="AF358" s="22">
        <v>1</v>
      </c>
      <c r="AG358" s="22">
        <v>1</v>
      </c>
      <c r="AH358" s="23">
        <v>1785131</v>
      </c>
      <c r="AI358" s="23">
        <v>916.27314000000001</v>
      </c>
      <c r="AJ358" s="24">
        <v>11.167035</v>
      </c>
      <c r="AK358" s="25">
        <v>102.32053999999999</v>
      </c>
      <c r="AL358" s="26">
        <v>3</v>
      </c>
      <c r="AM358" s="26">
        <v>24</v>
      </c>
      <c r="AN358" s="26">
        <v>239645</v>
      </c>
      <c r="AO358" s="26">
        <v>5476.4735000000001</v>
      </c>
      <c r="AP358" s="27">
        <v>9.0033694000000004</v>
      </c>
      <c r="AQ358" s="28">
        <v>493.06713999999999</v>
      </c>
      <c r="AR358" s="29">
        <v>3</v>
      </c>
      <c r="AS358" s="29">
        <v>23</v>
      </c>
      <c r="AT358" s="29">
        <v>26353</v>
      </c>
      <c r="AU358" s="29">
        <v>49383.315000000002</v>
      </c>
      <c r="AV358" s="29">
        <v>5.6961870000000001</v>
      </c>
      <c r="AW358" s="29">
        <v>2812.9659000000001</v>
      </c>
    </row>
    <row r="359" spans="1:49" s="30" customFormat="1" x14ac:dyDescent="0.35">
      <c r="A359" s="12">
        <v>2019</v>
      </c>
      <c r="B359" s="12" t="s">
        <v>467</v>
      </c>
      <c r="C359" s="13" t="s">
        <v>468</v>
      </c>
      <c r="D359" s="14" t="s">
        <v>469</v>
      </c>
      <c r="E359" s="15">
        <v>46049.849332125043</v>
      </c>
      <c r="F359" s="15">
        <v>237511.4</v>
      </c>
      <c r="G359" s="12" t="s">
        <v>62</v>
      </c>
      <c r="H359" s="16">
        <v>5157702</v>
      </c>
      <c r="I359" s="17">
        <f t="shared" si="5"/>
        <v>0</v>
      </c>
      <c r="J359" s="17">
        <v>1</v>
      </c>
      <c r="K359" s="17">
        <v>38.520000000000003</v>
      </c>
      <c r="L359" s="17">
        <v>2.4489999999999998</v>
      </c>
      <c r="M359" s="17">
        <v>2.56</v>
      </c>
      <c r="N359" s="17">
        <v>35.590000000000003</v>
      </c>
      <c r="O359" s="17">
        <v>0</v>
      </c>
      <c r="P359" s="18">
        <v>2336</v>
      </c>
      <c r="Q359" s="18">
        <v>2300</v>
      </c>
      <c r="R359" s="17">
        <v>25109972</v>
      </c>
      <c r="S359" s="17">
        <v>21129</v>
      </c>
      <c r="T359" s="17">
        <v>13237</v>
      </c>
      <c r="U359" s="18" t="s">
        <v>62</v>
      </c>
      <c r="V359" s="18" t="s">
        <v>62</v>
      </c>
      <c r="W359" s="18" t="s">
        <v>62</v>
      </c>
      <c r="X359" s="18">
        <v>3.18</v>
      </c>
      <c r="Y359" s="18">
        <v>0.62</v>
      </c>
      <c r="Z359" s="21">
        <v>12631646</v>
      </c>
      <c r="AA359" s="21">
        <v>308518</v>
      </c>
      <c r="AB359" s="21">
        <v>357499632</v>
      </c>
      <c r="AC359" s="21">
        <v>56103043</v>
      </c>
      <c r="AD359" s="21">
        <v>0</v>
      </c>
      <c r="AE359" s="21">
        <v>0</v>
      </c>
      <c r="AF359" s="22">
        <v>4</v>
      </c>
      <c r="AG359" s="22">
        <v>47</v>
      </c>
      <c r="AH359" s="23">
        <v>2330903</v>
      </c>
      <c r="AI359" s="23">
        <v>1114</v>
      </c>
      <c r="AJ359" s="24">
        <v>12.99</v>
      </c>
      <c r="AK359" s="25">
        <v>144.72999999999999</v>
      </c>
      <c r="AL359" s="26">
        <v>4</v>
      </c>
      <c r="AM359" s="26">
        <v>47</v>
      </c>
      <c r="AN359" s="26">
        <v>385285</v>
      </c>
      <c r="AO359" s="26">
        <v>4795</v>
      </c>
      <c r="AP359" s="27">
        <v>10.58</v>
      </c>
      <c r="AQ359" s="28">
        <v>507.11</v>
      </c>
      <c r="AR359" s="29">
        <v>4</v>
      </c>
      <c r="AS359" s="29">
        <v>34</v>
      </c>
      <c r="AT359" s="29">
        <v>3703</v>
      </c>
      <c r="AU359" s="29">
        <v>604854.96</v>
      </c>
      <c r="AV359" s="29">
        <v>6.1132090999999997</v>
      </c>
      <c r="AW359" s="29">
        <v>36976.048999999999</v>
      </c>
    </row>
    <row r="360" spans="1:49" s="30" customFormat="1" x14ac:dyDescent="0.35">
      <c r="A360" s="17">
        <v>2008</v>
      </c>
      <c r="B360" s="32" t="s">
        <v>451</v>
      </c>
      <c r="C360" s="13" t="s">
        <v>452</v>
      </c>
      <c r="D360" s="14" t="s">
        <v>470</v>
      </c>
      <c r="E360" s="15">
        <v>53445.384668451923</v>
      </c>
      <c r="F360" s="15">
        <v>237061.6</v>
      </c>
      <c r="G360" s="17">
        <v>4.9000000000000004</v>
      </c>
      <c r="H360" s="16">
        <v>4435586</v>
      </c>
      <c r="I360" s="17">
        <f t="shared" si="5"/>
        <v>1</v>
      </c>
      <c r="J360" s="17">
        <v>0</v>
      </c>
      <c r="K360" s="17">
        <v>40.69</v>
      </c>
      <c r="L360" s="17">
        <v>2.9830000000000001</v>
      </c>
      <c r="M360" s="17">
        <v>8.86</v>
      </c>
      <c r="N360" s="17">
        <v>45.88</v>
      </c>
      <c r="O360" s="17">
        <v>0</v>
      </c>
      <c r="P360" s="18">
        <v>1669</v>
      </c>
      <c r="Q360" s="18">
        <v>2527</v>
      </c>
      <c r="R360" s="17">
        <v>54735872</v>
      </c>
      <c r="S360" s="17">
        <v>92639</v>
      </c>
      <c r="T360" s="17">
        <v>74034</v>
      </c>
      <c r="U360" s="18">
        <v>4.5599999999999996</v>
      </c>
      <c r="V360" s="18">
        <v>2.36</v>
      </c>
      <c r="W360" s="18">
        <v>15.72</v>
      </c>
      <c r="X360" s="18" t="s">
        <v>62</v>
      </c>
      <c r="Y360" s="18">
        <v>0.5</v>
      </c>
      <c r="Z360" s="21">
        <v>32685294</v>
      </c>
      <c r="AA360" s="21">
        <v>8785876</v>
      </c>
      <c r="AB360" s="21">
        <v>776242390</v>
      </c>
      <c r="AC360" s="21">
        <v>15370988</v>
      </c>
      <c r="AD360" s="21">
        <v>0</v>
      </c>
      <c r="AE360" s="21">
        <v>13768.24</v>
      </c>
      <c r="AF360" s="23">
        <v>5</v>
      </c>
      <c r="AG360" s="23">
        <v>39</v>
      </c>
      <c r="AH360" s="23">
        <v>1919826</v>
      </c>
      <c r="AI360" s="23">
        <v>1252</v>
      </c>
      <c r="AJ360" s="24">
        <v>10.284306830130946</v>
      </c>
      <c r="AK360" s="25">
        <v>128.77000000000001</v>
      </c>
      <c r="AL360" s="26">
        <v>5</v>
      </c>
      <c r="AM360" s="26">
        <v>39</v>
      </c>
      <c r="AN360" s="26">
        <v>265230</v>
      </c>
      <c r="AO360" s="26">
        <v>7207</v>
      </c>
      <c r="AP360" s="27">
        <v>10.123057379929188</v>
      </c>
      <c r="AQ360" s="28">
        <v>729.61</v>
      </c>
      <c r="AR360" s="29">
        <v>5</v>
      </c>
      <c r="AS360" s="29">
        <v>28</v>
      </c>
      <c r="AT360" s="29">
        <v>20299</v>
      </c>
      <c r="AU360" s="29">
        <v>110562</v>
      </c>
      <c r="AV360" s="29">
        <v>7.9412612059325838</v>
      </c>
      <c r="AW360" s="29">
        <v>8780.0300000000007</v>
      </c>
    </row>
    <row r="361" spans="1:49" s="30" customFormat="1" x14ac:dyDescent="0.35">
      <c r="A361" s="12">
        <v>2013</v>
      </c>
      <c r="B361" s="12" t="s">
        <v>451</v>
      </c>
      <c r="C361" s="13" t="s">
        <v>452</v>
      </c>
      <c r="D361" s="14" t="s">
        <v>471</v>
      </c>
      <c r="E361" s="15">
        <v>51119.813058252847</v>
      </c>
      <c r="F361" s="15">
        <v>236482.3</v>
      </c>
      <c r="G361" s="12">
        <v>6.7</v>
      </c>
      <c r="H361" s="16">
        <v>4626040</v>
      </c>
      <c r="I361" s="17">
        <f t="shared" si="5"/>
        <v>1</v>
      </c>
      <c r="J361" s="17">
        <v>0</v>
      </c>
      <c r="K361" s="17">
        <v>45.02</v>
      </c>
      <c r="L361" s="17">
        <v>3.4830000000000001</v>
      </c>
      <c r="M361" s="17">
        <v>3.73</v>
      </c>
      <c r="N361" s="17">
        <v>51.99</v>
      </c>
      <c r="O361" s="17">
        <v>0</v>
      </c>
      <c r="P361" s="18">
        <v>1807</v>
      </c>
      <c r="Q361" s="18">
        <v>2521</v>
      </c>
      <c r="R361" s="17">
        <v>58273713</v>
      </c>
      <c r="S361" s="17">
        <v>111206</v>
      </c>
      <c r="T361" s="17">
        <v>74649</v>
      </c>
      <c r="U361" s="18">
        <v>2.73</v>
      </c>
      <c r="V361" s="18">
        <v>2.9</v>
      </c>
      <c r="W361" s="18">
        <v>21.99</v>
      </c>
      <c r="X361" s="18">
        <v>3.87</v>
      </c>
      <c r="Y361" s="18">
        <v>0.91</v>
      </c>
      <c r="Z361" s="21">
        <v>27574922</v>
      </c>
      <c r="AA361" s="21">
        <v>18145904</v>
      </c>
      <c r="AB361" s="21">
        <v>916563612</v>
      </c>
      <c r="AC361" s="21">
        <v>16954394</v>
      </c>
      <c r="AD361" s="21">
        <v>0</v>
      </c>
      <c r="AE361" s="21">
        <v>41807.440000000002</v>
      </c>
      <c r="AF361" s="22">
        <v>5</v>
      </c>
      <c r="AG361" s="22">
        <v>25</v>
      </c>
      <c r="AH361" s="23">
        <v>2011044</v>
      </c>
      <c r="AI361" s="23">
        <v>1272.5234</v>
      </c>
      <c r="AJ361" s="24">
        <v>9.4287097000000006</v>
      </c>
      <c r="AK361" s="25">
        <v>119.98254</v>
      </c>
      <c r="AL361" s="26">
        <v>5</v>
      </c>
      <c r="AM361" s="26">
        <v>24</v>
      </c>
      <c r="AN361" s="26">
        <v>281835</v>
      </c>
      <c r="AO361" s="26">
        <v>7171.4375</v>
      </c>
      <c r="AP361" s="27">
        <v>8.9633233000000008</v>
      </c>
      <c r="AQ361" s="28">
        <v>642.79912999999999</v>
      </c>
      <c r="AR361" s="29">
        <v>5</v>
      </c>
      <c r="AS361" s="29">
        <v>20</v>
      </c>
      <c r="AT361" s="29">
        <v>19019</v>
      </c>
      <c r="AU361" s="29">
        <v>135099.28</v>
      </c>
      <c r="AV361" s="29">
        <v>5.9203105999999996</v>
      </c>
      <c r="AW361" s="29">
        <v>7998.2969000000003</v>
      </c>
    </row>
    <row r="362" spans="1:49" s="30" customFormat="1" x14ac:dyDescent="0.35">
      <c r="A362" s="12">
        <v>2016</v>
      </c>
      <c r="B362" s="12" t="s">
        <v>451</v>
      </c>
      <c r="C362" s="13" t="s">
        <v>452</v>
      </c>
      <c r="D362" s="14" t="s">
        <v>472</v>
      </c>
      <c r="E362" s="15">
        <v>50317.622324861266</v>
      </c>
      <c r="F362" s="15">
        <v>235554.2</v>
      </c>
      <c r="G362" s="12">
        <v>6.1</v>
      </c>
      <c r="H362" s="16">
        <v>4681346</v>
      </c>
      <c r="I362" s="17">
        <f t="shared" si="5"/>
        <v>1</v>
      </c>
      <c r="J362" s="17">
        <v>0</v>
      </c>
      <c r="K362" s="17">
        <v>40.39</v>
      </c>
      <c r="L362" s="17">
        <v>1.702</v>
      </c>
      <c r="M362" s="17">
        <v>2.52</v>
      </c>
      <c r="N362" s="17">
        <v>42.43</v>
      </c>
      <c r="O362" s="17">
        <v>0</v>
      </c>
      <c r="P362" s="18">
        <v>1367</v>
      </c>
      <c r="Q362" s="18">
        <v>2977</v>
      </c>
      <c r="R362" s="17">
        <v>53161910</v>
      </c>
      <c r="S362" s="17">
        <v>57675</v>
      </c>
      <c r="T362" s="17">
        <v>66405</v>
      </c>
      <c r="U362" s="18">
        <v>2.12</v>
      </c>
      <c r="V362" s="18" t="s">
        <v>62</v>
      </c>
      <c r="W362" s="18" t="s">
        <v>62</v>
      </c>
      <c r="X362" s="18">
        <v>2.68</v>
      </c>
      <c r="Y362" s="18">
        <v>0.57999999999999996</v>
      </c>
      <c r="Z362" s="21">
        <v>17131148</v>
      </c>
      <c r="AA362" s="21">
        <v>18184218</v>
      </c>
      <c r="AB362" s="21">
        <v>962016908</v>
      </c>
      <c r="AC362" s="21">
        <v>17151826</v>
      </c>
      <c r="AD362" s="21">
        <v>0</v>
      </c>
      <c r="AE362" s="21">
        <v>22218</v>
      </c>
      <c r="AF362" s="22">
        <v>4</v>
      </c>
      <c r="AG362" s="22">
        <v>26</v>
      </c>
      <c r="AH362" s="23">
        <v>2059699</v>
      </c>
      <c r="AI362" s="23">
        <v>1240.0706</v>
      </c>
      <c r="AJ362" s="24">
        <v>9.3375413999999992</v>
      </c>
      <c r="AK362" s="25">
        <v>115.79210999999999</v>
      </c>
      <c r="AL362" s="26">
        <v>4</v>
      </c>
      <c r="AM362" s="26">
        <v>23</v>
      </c>
      <c r="AN362" s="26">
        <v>289780</v>
      </c>
      <c r="AO362" s="26">
        <v>7159.3717999999999</v>
      </c>
      <c r="AP362" s="27">
        <v>8.5933659000000002</v>
      </c>
      <c r="AQ362" s="28">
        <v>615.23100999999997</v>
      </c>
      <c r="AR362" s="29">
        <v>4</v>
      </c>
      <c r="AS362" s="29">
        <v>20</v>
      </c>
      <c r="AT362" s="29">
        <v>19231</v>
      </c>
      <c r="AU362" s="29">
        <v>155541.63</v>
      </c>
      <c r="AV362" s="29">
        <v>5.0761887999999997</v>
      </c>
      <c r="AW362" s="29">
        <v>7895.5865999999996</v>
      </c>
    </row>
    <row r="363" spans="1:49" s="30" customFormat="1" x14ac:dyDescent="0.35">
      <c r="A363" s="12">
        <v>2018</v>
      </c>
      <c r="B363" s="12" t="s">
        <v>461</v>
      </c>
      <c r="C363" s="13" t="s">
        <v>462</v>
      </c>
      <c r="D363" s="14" t="s">
        <v>473</v>
      </c>
      <c r="E363" s="15">
        <v>56007.212077433025</v>
      </c>
      <c r="F363" s="15">
        <v>234308.3</v>
      </c>
      <c r="G363" s="12">
        <v>4.2</v>
      </c>
      <c r="H363" s="16">
        <v>4183538</v>
      </c>
      <c r="I363" s="17">
        <f t="shared" si="5"/>
        <v>0</v>
      </c>
      <c r="J363" s="17">
        <v>1</v>
      </c>
      <c r="K363" s="17">
        <v>39.08</v>
      </c>
      <c r="L363" s="17">
        <v>2.6</v>
      </c>
      <c r="M363" s="17">
        <v>3.15</v>
      </c>
      <c r="N363" s="17">
        <v>38.81</v>
      </c>
      <c r="O363" s="17">
        <v>0</v>
      </c>
      <c r="P363" s="18">
        <v>5057</v>
      </c>
      <c r="Q363" s="18">
        <v>286</v>
      </c>
      <c r="R363" s="17">
        <v>8799510</v>
      </c>
      <c r="S363" s="17">
        <v>6039</v>
      </c>
      <c r="T363" s="17">
        <v>11810</v>
      </c>
      <c r="U363" s="18" t="s">
        <v>62</v>
      </c>
      <c r="V363" s="18">
        <v>2.34</v>
      </c>
      <c r="W363" s="18">
        <v>17.239999999999998</v>
      </c>
      <c r="X363" s="18">
        <v>2.23</v>
      </c>
      <c r="Y363" s="18"/>
      <c r="Z363" s="21">
        <v>1795642</v>
      </c>
      <c r="AA363" s="21">
        <v>17260</v>
      </c>
      <c r="AB363" s="21">
        <v>246000822</v>
      </c>
      <c r="AC363" s="21">
        <v>0</v>
      </c>
      <c r="AD363" s="21">
        <v>3208</v>
      </c>
      <c r="AE363" s="21">
        <v>0</v>
      </c>
      <c r="AF363" s="22">
        <v>3</v>
      </c>
      <c r="AG363" s="22">
        <v>40</v>
      </c>
      <c r="AH363" s="23">
        <v>1750240</v>
      </c>
      <c r="AI363" s="23">
        <v>901</v>
      </c>
      <c r="AJ363" s="24">
        <v>10.98</v>
      </c>
      <c r="AK363" s="25">
        <v>99</v>
      </c>
      <c r="AL363" s="26">
        <v>3</v>
      </c>
      <c r="AM363" s="26">
        <v>37</v>
      </c>
      <c r="AN363" s="26">
        <v>237942</v>
      </c>
      <c r="AO363" s="26">
        <v>5768.2218999999996</v>
      </c>
      <c r="AP363" s="27">
        <v>8.9118876</v>
      </c>
      <c r="AQ363" s="28">
        <v>514.05745000000002</v>
      </c>
      <c r="AR363" s="29">
        <v>3</v>
      </c>
      <c r="AS363" s="29">
        <v>33</v>
      </c>
      <c r="AT363" s="29">
        <v>24885</v>
      </c>
      <c r="AU363" s="29">
        <v>46618</v>
      </c>
      <c r="AV363" s="29">
        <v>5.86</v>
      </c>
      <c r="AW363" s="29">
        <v>2733.58</v>
      </c>
    </row>
    <row r="364" spans="1:49" s="30" customFormat="1" x14ac:dyDescent="0.35">
      <c r="A364" s="17">
        <v>2007</v>
      </c>
      <c r="B364" s="32" t="s">
        <v>451</v>
      </c>
      <c r="C364" s="13" t="s">
        <v>452</v>
      </c>
      <c r="D364" s="14" t="s">
        <v>474</v>
      </c>
      <c r="E364" s="15">
        <v>53528.068615345022</v>
      </c>
      <c r="F364" s="15">
        <v>234216.4</v>
      </c>
      <c r="G364" s="17">
        <v>4.3</v>
      </c>
      <c r="H364" s="16">
        <v>4375581</v>
      </c>
      <c r="I364" s="17">
        <f t="shared" si="5"/>
        <v>1</v>
      </c>
      <c r="J364" s="17">
        <v>0</v>
      </c>
      <c r="K364" s="17" t="s">
        <v>62</v>
      </c>
      <c r="L364" s="17">
        <v>2.286</v>
      </c>
      <c r="M364" s="17">
        <v>6.97</v>
      </c>
      <c r="N364" s="17">
        <v>32.78</v>
      </c>
      <c r="O364" s="17">
        <v>0</v>
      </c>
      <c r="P364" s="18">
        <v>1557</v>
      </c>
      <c r="Q364" s="18">
        <v>2680</v>
      </c>
      <c r="R364" s="17">
        <v>54836301</v>
      </c>
      <c r="S364" s="17">
        <v>105086</v>
      </c>
      <c r="T364" s="17">
        <v>87517</v>
      </c>
      <c r="U364" s="18">
        <v>3.48</v>
      </c>
      <c r="V364" s="18">
        <v>2.13</v>
      </c>
      <c r="W364" s="18">
        <v>14.3</v>
      </c>
      <c r="X364" s="18" t="s">
        <v>62</v>
      </c>
      <c r="Y364" s="18">
        <v>0.55000000000000004</v>
      </c>
      <c r="Z364" s="21">
        <v>30925458</v>
      </c>
      <c r="AA364" s="21">
        <v>9272504</v>
      </c>
      <c r="AB364" s="21">
        <v>759322014</v>
      </c>
      <c r="AC364" s="21">
        <v>17077572</v>
      </c>
      <c r="AD364" s="21">
        <v>0</v>
      </c>
      <c r="AE364" s="21">
        <v>23119.759999999998</v>
      </c>
      <c r="AF364" s="23">
        <v>5</v>
      </c>
      <c r="AG364" s="23">
        <v>40</v>
      </c>
      <c r="AH364" s="23">
        <v>1885657</v>
      </c>
      <c r="AI364" s="23">
        <v>1276</v>
      </c>
      <c r="AJ364" s="24">
        <v>9.37332786846871</v>
      </c>
      <c r="AK364" s="25">
        <v>119.62</v>
      </c>
      <c r="AL364" s="26">
        <v>5</v>
      </c>
      <c r="AM364" s="26">
        <v>40</v>
      </c>
      <c r="AN364" s="26">
        <v>261148</v>
      </c>
      <c r="AO364" s="26">
        <v>7303</v>
      </c>
      <c r="AP364" s="27">
        <v>9.1264239781876295</v>
      </c>
      <c r="AQ364" s="28">
        <v>666.54</v>
      </c>
      <c r="AR364" s="29">
        <v>5</v>
      </c>
      <c r="AS364" s="29">
        <v>29</v>
      </c>
      <c r="AT364" s="29">
        <v>21336</v>
      </c>
      <c r="AU364" s="29">
        <v>108576</v>
      </c>
      <c r="AV364" s="29">
        <v>6.7727340061724899</v>
      </c>
      <c r="AW364" s="29">
        <v>7353.53</v>
      </c>
    </row>
    <row r="365" spans="1:49" s="30" customFormat="1" x14ac:dyDescent="0.35">
      <c r="A365" s="12">
        <v>2020</v>
      </c>
      <c r="B365" s="12" t="s">
        <v>467</v>
      </c>
      <c r="C365" s="13" t="s">
        <v>468</v>
      </c>
      <c r="D365" s="14" t="s">
        <v>475</v>
      </c>
      <c r="E365" s="15">
        <v>44894.046406129703</v>
      </c>
      <c r="F365" s="15">
        <v>233712.3</v>
      </c>
      <c r="G365" s="12" t="s">
        <v>62</v>
      </c>
      <c r="H365" s="16">
        <v>5205864</v>
      </c>
      <c r="I365" s="17">
        <f t="shared" si="5"/>
        <v>0</v>
      </c>
      <c r="J365" s="17">
        <v>1</v>
      </c>
      <c r="K365" s="17">
        <v>36.130000000000003</v>
      </c>
      <c r="L365" s="17">
        <v>1.891</v>
      </c>
      <c r="M365" s="17">
        <v>2.0299999999999998</v>
      </c>
      <c r="N365" s="17">
        <v>33.270000000000003</v>
      </c>
      <c r="O365" s="17">
        <v>0</v>
      </c>
      <c r="P365" s="18">
        <v>2164</v>
      </c>
      <c r="Q365" s="18">
        <v>1957</v>
      </c>
      <c r="R365" s="17">
        <v>23080516</v>
      </c>
      <c r="S365" s="17">
        <v>19080</v>
      </c>
      <c r="T365" s="17">
        <v>11292</v>
      </c>
      <c r="U365" s="18" t="s">
        <v>62</v>
      </c>
      <c r="V365" s="18" t="s">
        <v>62</v>
      </c>
      <c r="W365" s="18" t="s">
        <v>62</v>
      </c>
      <c r="X365" s="18" t="s">
        <v>62</v>
      </c>
      <c r="Y365" s="18">
        <v>0.61</v>
      </c>
      <c r="Z365" s="21">
        <v>10819288</v>
      </c>
      <c r="AA365" s="21">
        <v>265898</v>
      </c>
      <c r="AB365" s="21">
        <v>359867658</v>
      </c>
      <c r="AC365" s="21">
        <v>0</v>
      </c>
      <c r="AD365" s="21">
        <v>0</v>
      </c>
      <c r="AE365" s="21">
        <v>0</v>
      </c>
      <c r="AF365" s="22">
        <v>1</v>
      </c>
      <c r="AG365" s="22">
        <v>1</v>
      </c>
      <c r="AH365" s="23">
        <v>2377020</v>
      </c>
      <c r="AI365" s="23">
        <v>1080.6955</v>
      </c>
      <c r="AJ365" s="24">
        <v>12.784295</v>
      </c>
      <c r="AK365" s="25">
        <v>138.1593</v>
      </c>
      <c r="AL365" s="26">
        <v>4</v>
      </c>
      <c r="AM365" s="26">
        <v>31</v>
      </c>
      <c r="AN365" s="26">
        <v>395288</v>
      </c>
      <c r="AO365" s="26">
        <v>4392.2347</v>
      </c>
      <c r="AP365" s="27">
        <v>10.351004</v>
      </c>
      <c r="AQ365" s="28">
        <v>454.64039000000002</v>
      </c>
      <c r="AR365" s="29">
        <v>4</v>
      </c>
      <c r="AS365" s="29">
        <v>27</v>
      </c>
      <c r="AT365" s="29">
        <v>3714</v>
      </c>
      <c r="AU365" s="29">
        <v>562663.5</v>
      </c>
      <c r="AV365" s="29">
        <v>5.9786925999999996</v>
      </c>
      <c r="AW365" s="29">
        <v>33639.921000000002</v>
      </c>
    </row>
    <row r="366" spans="1:49" s="30" customFormat="1" x14ac:dyDescent="0.35">
      <c r="A366" s="12">
        <v>2018</v>
      </c>
      <c r="B366" s="12" t="s">
        <v>467</v>
      </c>
      <c r="C366" s="13" t="s">
        <v>468</v>
      </c>
      <c r="D366" s="14" t="s">
        <v>476</v>
      </c>
      <c r="E366" s="15">
        <v>45498.204726042488</v>
      </c>
      <c r="F366" s="15">
        <v>231663.3</v>
      </c>
      <c r="G366" s="12">
        <v>3.4</v>
      </c>
      <c r="H366" s="16">
        <v>5091702</v>
      </c>
      <c r="I366" s="17">
        <f t="shared" si="5"/>
        <v>0</v>
      </c>
      <c r="J366" s="17">
        <v>1</v>
      </c>
      <c r="K366" s="17">
        <v>39.08</v>
      </c>
      <c r="L366" s="17">
        <v>2.6</v>
      </c>
      <c r="M366" s="17">
        <v>3.15</v>
      </c>
      <c r="N366" s="17">
        <v>38.81</v>
      </c>
      <c r="O366" s="17">
        <v>0</v>
      </c>
      <c r="P366" s="18">
        <v>2612</v>
      </c>
      <c r="Q366" s="18">
        <v>2258</v>
      </c>
      <c r="R366" s="17">
        <v>28874166</v>
      </c>
      <c r="S366" s="17">
        <v>18072</v>
      </c>
      <c r="T366" s="17">
        <v>15220</v>
      </c>
      <c r="U366" s="18" t="s">
        <v>62</v>
      </c>
      <c r="V366" s="18">
        <v>3.33</v>
      </c>
      <c r="W366" s="18">
        <v>17.22</v>
      </c>
      <c r="X366" s="18">
        <v>4.18</v>
      </c>
      <c r="Y366" s="18">
        <v>0.65</v>
      </c>
      <c r="Z366" s="21">
        <v>16288978</v>
      </c>
      <c r="AA366" s="21">
        <v>1217344</v>
      </c>
      <c r="AB366" s="21">
        <v>339284398</v>
      </c>
      <c r="AC366" s="21">
        <v>52716469</v>
      </c>
      <c r="AD366" s="21">
        <v>0</v>
      </c>
      <c r="AE366" s="21">
        <v>0</v>
      </c>
      <c r="AF366" s="22">
        <v>4</v>
      </c>
      <c r="AG366" s="22">
        <v>43</v>
      </c>
      <c r="AH366" s="23">
        <v>2290200</v>
      </c>
      <c r="AI366" s="23">
        <v>1159</v>
      </c>
      <c r="AJ366" s="24">
        <v>12.44</v>
      </c>
      <c r="AK366" s="25">
        <v>144.19999999999999</v>
      </c>
      <c r="AL366" s="26">
        <v>4</v>
      </c>
      <c r="AM366" s="26">
        <v>40</v>
      </c>
      <c r="AN366" s="26">
        <v>376842</v>
      </c>
      <c r="AO366" s="26">
        <v>4916.4798000000001</v>
      </c>
      <c r="AP366" s="27">
        <v>10.109114999999999</v>
      </c>
      <c r="AQ366" s="28">
        <v>497.01261</v>
      </c>
      <c r="AR366" s="29">
        <v>4</v>
      </c>
      <c r="AS366" s="29">
        <v>32</v>
      </c>
      <c r="AT366" s="29">
        <v>4573</v>
      </c>
      <c r="AU366" s="29">
        <v>504811</v>
      </c>
      <c r="AV366" s="29">
        <v>6.1</v>
      </c>
      <c r="AW366" s="29">
        <v>30794.639999999999</v>
      </c>
    </row>
    <row r="367" spans="1:49" s="30" customFormat="1" x14ac:dyDescent="0.35">
      <c r="A367" s="12">
        <v>2020</v>
      </c>
      <c r="B367" s="12" t="s">
        <v>451</v>
      </c>
      <c r="C367" s="13" t="s">
        <v>452</v>
      </c>
      <c r="D367" s="14" t="s">
        <v>477</v>
      </c>
      <c r="E367" s="15">
        <v>49199.330722272964</v>
      </c>
      <c r="F367" s="15">
        <v>228825.3</v>
      </c>
      <c r="G367" s="12" t="s">
        <v>62</v>
      </c>
      <c r="H367" s="16">
        <v>4650984</v>
      </c>
      <c r="I367" s="17">
        <f t="shared" si="5"/>
        <v>1</v>
      </c>
      <c r="J367" s="17">
        <v>0</v>
      </c>
      <c r="K367" s="17">
        <v>36.130000000000003</v>
      </c>
      <c r="L367" s="17">
        <v>1.891</v>
      </c>
      <c r="M367" s="17">
        <v>2.0299999999999998</v>
      </c>
      <c r="N367" s="17">
        <v>33.270000000000003</v>
      </c>
      <c r="O367" s="17">
        <v>0</v>
      </c>
      <c r="P367" s="18">
        <v>1336</v>
      </c>
      <c r="Q367" s="18">
        <v>2856</v>
      </c>
      <c r="R367" s="17">
        <v>44416755</v>
      </c>
      <c r="S367" s="17">
        <v>24936</v>
      </c>
      <c r="T367" s="17">
        <v>54273</v>
      </c>
      <c r="U367" s="18">
        <v>1.91</v>
      </c>
      <c r="V367" s="18">
        <v>4.79</v>
      </c>
      <c r="W367" s="18">
        <v>9.15</v>
      </c>
      <c r="X367" s="18" t="s">
        <v>62</v>
      </c>
      <c r="Y367" s="18">
        <v>0.55000000000000004</v>
      </c>
      <c r="Z367" s="21">
        <v>5472884</v>
      </c>
      <c r="AA367" s="21">
        <v>13176920</v>
      </c>
      <c r="AB367" s="21">
        <v>1018397694</v>
      </c>
      <c r="AC367" s="21">
        <v>0</v>
      </c>
      <c r="AD367" s="21">
        <v>0</v>
      </c>
      <c r="AE367" s="21">
        <v>18120</v>
      </c>
      <c r="AF367" s="22">
        <v>1</v>
      </c>
      <c r="AG367" s="22">
        <v>1</v>
      </c>
      <c r="AH367" s="23">
        <v>2112928</v>
      </c>
      <c r="AI367" s="23">
        <v>1200.5751</v>
      </c>
      <c r="AJ367" s="24">
        <v>9.6679256999999996</v>
      </c>
      <c r="AK367" s="25">
        <v>116.07071000000001</v>
      </c>
      <c r="AL367" s="26">
        <v>4</v>
      </c>
      <c r="AM367" s="26">
        <v>20</v>
      </c>
      <c r="AN367" s="26">
        <v>296222</v>
      </c>
      <c r="AO367" s="26">
        <v>6301.2166999999999</v>
      </c>
      <c r="AP367" s="27">
        <v>8.8513988999999995</v>
      </c>
      <c r="AQ367" s="28">
        <v>557.74581999999998</v>
      </c>
      <c r="AR367" s="29">
        <v>4</v>
      </c>
      <c r="AS367" s="29">
        <v>19</v>
      </c>
      <c r="AT367" s="29">
        <v>19276</v>
      </c>
      <c r="AU367" s="29">
        <v>156828.95000000001</v>
      </c>
      <c r="AV367" s="29">
        <v>4.8804303999999998</v>
      </c>
      <c r="AW367" s="29">
        <v>7653.9276</v>
      </c>
    </row>
    <row r="368" spans="1:49" s="30" customFormat="1" x14ac:dyDescent="0.35">
      <c r="A368" s="12">
        <v>2017</v>
      </c>
      <c r="B368" s="12" t="s">
        <v>461</v>
      </c>
      <c r="C368" s="13" t="s">
        <v>462</v>
      </c>
      <c r="D368" s="14" t="s">
        <v>478</v>
      </c>
      <c r="E368" s="15">
        <v>54381.121762768686</v>
      </c>
      <c r="F368" s="15">
        <v>225534.5</v>
      </c>
      <c r="G368" s="12">
        <v>4.0999999999999996</v>
      </c>
      <c r="H368" s="16">
        <v>4147294</v>
      </c>
      <c r="I368" s="17">
        <f t="shared" si="5"/>
        <v>0</v>
      </c>
      <c r="J368" s="17">
        <v>1</v>
      </c>
      <c r="K368" s="17">
        <v>39.08</v>
      </c>
      <c r="L368" s="17">
        <v>2.23</v>
      </c>
      <c r="M368" s="17">
        <v>2.99</v>
      </c>
      <c r="N368" s="17">
        <v>38.799999999999997</v>
      </c>
      <c r="O368" s="17">
        <v>0</v>
      </c>
      <c r="P368" s="18">
        <v>5370</v>
      </c>
      <c r="Q368" s="18">
        <v>350</v>
      </c>
      <c r="R368" s="17">
        <v>7990904</v>
      </c>
      <c r="S368" s="17">
        <v>7037</v>
      </c>
      <c r="T368" s="17">
        <v>12179</v>
      </c>
      <c r="U368" s="18">
        <v>2.63</v>
      </c>
      <c r="V368" s="18" t="s">
        <v>62</v>
      </c>
      <c r="W368" s="18" t="s">
        <v>62</v>
      </c>
      <c r="X368" s="18">
        <v>2.4500000000000002</v>
      </c>
      <c r="Y368" s="18"/>
      <c r="Z368" s="21">
        <v>2062044</v>
      </c>
      <c r="AA368" s="21">
        <v>36368</v>
      </c>
      <c r="AB368" s="21">
        <v>207525904</v>
      </c>
      <c r="AC368" s="21">
        <v>0</v>
      </c>
      <c r="AD368" s="21">
        <v>3213</v>
      </c>
      <c r="AE368" s="21">
        <v>0</v>
      </c>
      <c r="AF368" s="22">
        <v>3</v>
      </c>
      <c r="AG368" s="22">
        <v>37</v>
      </c>
      <c r="AH368" s="23">
        <v>1725884</v>
      </c>
      <c r="AI368" s="23">
        <v>968.87208999999996</v>
      </c>
      <c r="AJ368" s="24">
        <v>10.657391000000001</v>
      </c>
      <c r="AK368" s="25">
        <v>103.25649</v>
      </c>
      <c r="AL368" s="26">
        <v>3</v>
      </c>
      <c r="AM368" s="26">
        <v>37</v>
      </c>
      <c r="AN368" s="26">
        <v>233823</v>
      </c>
      <c r="AO368" s="26">
        <v>5905.7327999999998</v>
      </c>
      <c r="AP368" s="27">
        <v>8.8559699999999992</v>
      </c>
      <c r="AQ368" s="28">
        <v>523.00993000000005</v>
      </c>
      <c r="AR368" s="29">
        <v>3</v>
      </c>
      <c r="AS368" s="29">
        <v>33</v>
      </c>
      <c r="AT368" s="29">
        <v>24383</v>
      </c>
      <c r="AU368" s="29">
        <v>45734.771000000001</v>
      </c>
      <c r="AV368" s="29">
        <v>5.9846601000000001</v>
      </c>
      <c r="AW368" s="29">
        <v>2737.0706</v>
      </c>
    </row>
    <row r="369" spans="1:49" s="30" customFormat="1" x14ac:dyDescent="0.35">
      <c r="A369" s="12">
        <v>2019</v>
      </c>
      <c r="B369" s="12" t="s">
        <v>479</v>
      </c>
      <c r="C369" s="13" t="s">
        <v>480</v>
      </c>
      <c r="D369" s="14" t="s">
        <v>481</v>
      </c>
      <c r="E369" s="15">
        <v>45832.559930643351</v>
      </c>
      <c r="F369" s="15">
        <v>224944.6</v>
      </c>
      <c r="G369" s="12" t="s">
        <v>62</v>
      </c>
      <c r="H369" s="16">
        <v>4907965</v>
      </c>
      <c r="I369" s="17">
        <f t="shared" si="5"/>
        <v>1</v>
      </c>
      <c r="J369" s="17">
        <v>0</v>
      </c>
      <c r="K369" s="17">
        <v>38.520000000000003</v>
      </c>
      <c r="L369" s="17">
        <v>2.4489999999999998</v>
      </c>
      <c r="M369" s="17">
        <v>2.56</v>
      </c>
      <c r="N369" s="17">
        <v>35.590000000000003</v>
      </c>
      <c r="O369" s="17">
        <v>0</v>
      </c>
      <c r="P369" s="18">
        <v>2398</v>
      </c>
      <c r="Q369" s="18">
        <v>2287</v>
      </c>
      <c r="R369" s="17">
        <v>50841507</v>
      </c>
      <c r="S369" s="17">
        <v>31585</v>
      </c>
      <c r="T369" s="17">
        <v>25838</v>
      </c>
      <c r="U369" s="18" t="s">
        <v>62</v>
      </c>
      <c r="V369" s="18" t="s">
        <v>62</v>
      </c>
      <c r="W369" s="18" t="s">
        <v>62</v>
      </c>
      <c r="X369" s="18" t="s">
        <v>62</v>
      </c>
      <c r="Y369" s="18" t="s">
        <v>62</v>
      </c>
      <c r="Z369" s="21">
        <v>28499842</v>
      </c>
      <c r="AA369" s="21">
        <v>70992</v>
      </c>
      <c r="AB369" s="21">
        <v>828233144</v>
      </c>
      <c r="AC369" s="21">
        <v>43656862</v>
      </c>
      <c r="AD369" s="21">
        <v>0</v>
      </c>
      <c r="AE369" s="21">
        <v>28</v>
      </c>
      <c r="AF369" s="22">
        <v>1</v>
      </c>
      <c r="AG369" s="22">
        <v>61</v>
      </c>
      <c r="AH369" s="23">
        <v>2249425</v>
      </c>
      <c r="AI369" s="23">
        <v>1201</v>
      </c>
      <c r="AJ369" s="24">
        <v>12.53</v>
      </c>
      <c r="AK369" s="25">
        <v>150.44999999999999</v>
      </c>
      <c r="AL369" s="26">
        <v>1</v>
      </c>
      <c r="AM369" s="26">
        <v>62</v>
      </c>
      <c r="AN369" s="26">
        <v>369798</v>
      </c>
      <c r="AO369" s="26">
        <v>5200</v>
      </c>
      <c r="AP369" s="27">
        <v>11.52</v>
      </c>
      <c r="AQ369" s="28">
        <v>598.89</v>
      </c>
      <c r="AR369" s="29">
        <v>1</v>
      </c>
      <c r="AS369" s="29">
        <v>54</v>
      </c>
      <c r="AT369" s="29">
        <v>7245</v>
      </c>
      <c r="AU369" s="29">
        <v>375005.71</v>
      </c>
      <c r="AV369" s="29">
        <v>5.9502157000000002</v>
      </c>
      <c r="AW369" s="29">
        <v>22313.648000000001</v>
      </c>
    </row>
    <row r="370" spans="1:49" s="30" customFormat="1" x14ac:dyDescent="0.35">
      <c r="A370" s="12">
        <v>2017</v>
      </c>
      <c r="B370" s="12" t="s">
        <v>467</v>
      </c>
      <c r="C370" s="13" t="s">
        <v>468</v>
      </c>
      <c r="D370" s="14" t="s">
        <v>482</v>
      </c>
      <c r="E370" s="15">
        <v>44744.984287169827</v>
      </c>
      <c r="F370" s="15">
        <v>224937.60000000001</v>
      </c>
      <c r="G370" s="12">
        <v>4.3</v>
      </c>
      <c r="H370" s="16">
        <v>5027102</v>
      </c>
      <c r="I370" s="17">
        <f t="shared" si="5"/>
        <v>0</v>
      </c>
      <c r="J370" s="17">
        <v>1</v>
      </c>
      <c r="K370" s="17">
        <v>39.08</v>
      </c>
      <c r="L370" s="17">
        <v>2.23</v>
      </c>
      <c r="M370" s="17">
        <v>2.99</v>
      </c>
      <c r="N370" s="17">
        <v>38.799999999999997</v>
      </c>
      <c r="O370" s="17">
        <v>0</v>
      </c>
      <c r="P370" s="18">
        <v>2089</v>
      </c>
      <c r="Q370" s="18">
        <v>2052</v>
      </c>
      <c r="R370" s="17">
        <v>25362251</v>
      </c>
      <c r="S370" s="17">
        <v>17398</v>
      </c>
      <c r="T370" s="17">
        <v>13850</v>
      </c>
      <c r="U370" s="18" t="s">
        <v>62</v>
      </c>
      <c r="V370" s="18">
        <v>3.3</v>
      </c>
      <c r="W370" s="18" t="s">
        <v>62</v>
      </c>
      <c r="X370" s="18" t="s">
        <v>62</v>
      </c>
      <c r="Y370" s="18">
        <v>0.7</v>
      </c>
      <c r="Z370" s="21">
        <v>15012962</v>
      </c>
      <c r="AA370" s="21">
        <v>404304</v>
      </c>
      <c r="AB370" s="21">
        <v>266541122</v>
      </c>
      <c r="AC370" s="21">
        <v>54344554</v>
      </c>
      <c r="AD370" s="21">
        <v>0</v>
      </c>
      <c r="AE370" s="21">
        <v>0</v>
      </c>
      <c r="AF370" s="22">
        <v>4</v>
      </c>
      <c r="AG370" s="22">
        <v>40</v>
      </c>
      <c r="AH370" s="23">
        <v>2251558</v>
      </c>
      <c r="AI370" s="23">
        <v>1081.6573000000001</v>
      </c>
      <c r="AJ370" s="24">
        <v>13.017158999999999</v>
      </c>
      <c r="AK370" s="25">
        <v>140.80105</v>
      </c>
      <c r="AL370" s="26">
        <v>4</v>
      </c>
      <c r="AM370" s="26">
        <v>40</v>
      </c>
      <c r="AN370" s="26">
        <v>373073</v>
      </c>
      <c r="AO370" s="26">
        <v>4860.1037999999999</v>
      </c>
      <c r="AP370" s="27">
        <v>10.574819</v>
      </c>
      <c r="AQ370" s="28">
        <v>513.94718</v>
      </c>
      <c r="AR370" s="29">
        <v>4</v>
      </c>
      <c r="AS370" s="29">
        <v>32</v>
      </c>
      <c r="AT370" s="29">
        <v>4379</v>
      </c>
      <c r="AU370" s="29">
        <v>515979.75</v>
      </c>
      <c r="AV370" s="29">
        <v>6.1867158</v>
      </c>
      <c r="AW370" s="29">
        <v>31922.201000000001</v>
      </c>
    </row>
    <row r="371" spans="1:49" s="30" customFormat="1" x14ac:dyDescent="0.35">
      <c r="A371" s="12">
        <v>2020</v>
      </c>
      <c r="B371" s="12" t="s">
        <v>479</v>
      </c>
      <c r="C371" s="13" t="s">
        <v>480</v>
      </c>
      <c r="D371" s="14" t="s">
        <v>483</v>
      </c>
      <c r="E371" s="15">
        <v>45132.01967359968</v>
      </c>
      <c r="F371" s="15">
        <v>222081.4</v>
      </c>
      <c r="G371" s="12" t="s">
        <v>62</v>
      </c>
      <c r="H371" s="16">
        <v>4920706</v>
      </c>
      <c r="I371" s="17">
        <f t="shared" si="5"/>
        <v>1</v>
      </c>
      <c r="J371" s="17">
        <v>0</v>
      </c>
      <c r="K371" s="17">
        <v>36.130000000000003</v>
      </c>
      <c r="L371" s="17">
        <v>1.891</v>
      </c>
      <c r="M371" s="17">
        <v>2.0299999999999998</v>
      </c>
      <c r="N371" s="17">
        <v>33.270000000000003</v>
      </c>
      <c r="O371" s="17">
        <v>0</v>
      </c>
      <c r="P371" s="18">
        <v>2284</v>
      </c>
      <c r="Q371" s="18">
        <v>1987</v>
      </c>
      <c r="R371" s="17">
        <v>44802358</v>
      </c>
      <c r="S371" s="17">
        <v>26087</v>
      </c>
      <c r="T371" s="17">
        <v>20763</v>
      </c>
      <c r="U371" s="18">
        <v>1.64</v>
      </c>
      <c r="V371" s="18" t="s">
        <v>62</v>
      </c>
      <c r="W371" s="18" t="s">
        <v>62</v>
      </c>
      <c r="X371" s="18" t="s">
        <v>62</v>
      </c>
      <c r="Y371" s="18" t="s">
        <v>62</v>
      </c>
      <c r="Z371" s="21">
        <v>23791078</v>
      </c>
      <c r="AA371" s="21">
        <v>45968</v>
      </c>
      <c r="AB371" s="21">
        <v>781738580</v>
      </c>
      <c r="AC371" s="21">
        <v>0</v>
      </c>
      <c r="AD371" s="21">
        <v>0</v>
      </c>
      <c r="AE371" s="21">
        <v>4</v>
      </c>
      <c r="AF371" s="22">
        <v>1</v>
      </c>
      <c r="AG371" s="22">
        <v>1</v>
      </c>
      <c r="AH371" s="23">
        <v>2280741</v>
      </c>
      <c r="AI371" s="23">
        <v>1144.7683</v>
      </c>
      <c r="AJ371" s="24">
        <v>12.574964</v>
      </c>
      <c r="AK371" s="25">
        <v>143.95419999999999</v>
      </c>
      <c r="AL371" s="26">
        <v>1</v>
      </c>
      <c r="AM371" s="26">
        <v>46</v>
      </c>
      <c r="AN371" s="26">
        <v>371888</v>
      </c>
      <c r="AO371" s="26">
        <v>4774.6845999999996</v>
      </c>
      <c r="AP371" s="27">
        <v>11.546934</v>
      </c>
      <c r="AQ371" s="28">
        <v>551.32968000000005</v>
      </c>
      <c r="AR371" s="29">
        <v>1</v>
      </c>
      <c r="AS371" s="29">
        <v>41</v>
      </c>
      <c r="AT371" s="29">
        <v>7240</v>
      </c>
      <c r="AU371" s="29">
        <v>354014.61</v>
      </c>
      <c r="AV371" s="29">
        <v>5.8735790000000003</v>
      </c>
      <c r="AW371" s="29">
        <v>20793.328000000001</v>
      </c>
    </row>
    <row r="372" spans="1:49" s="30" customFormat="1" x14ac:dyDescent="0.35">
      <c r="A372" s="12">
        <v>2018</v>
      </c>
      <c r="B372" s="12" t="s">
        <v>479</v>
      </c>
      <c r="C372" s="13" t="s">
        <v>480</v>
      </c>
      <c r="D372" s="14" t="s">
        <v>484</v>
      </c>
      <c r="E372" s="15">
        <v>45140.145571167719</v>
      </c>
      <c r="F372" s="15">
        <v>220808.8</v>
      </c>
      <c r="G372" s="12">
        <v>3.9</v>
      </c>
      <c r="H372" s="16">
        <v>4891628</v>
      </c>
      <c r="I372" s="17">
        <f t="shared" si="5"/>
        <v>1</v>
      </c>
      <c r="J372" s="17">
        <v>0</v>
      </c>
      <c r="K372" s="17">
        <v>39.08</v>
      </c>
      <c r="L372" s="17">
        <v>2.6</v>
      </c>
      <c r="M372" s="17">
        <v>3.15</v>
      </c>
      <c r="N372" s="17">
        <v>38.81</v>
      </c>
      <c r="O372" s="17">
        <v>0</v>
      </c>
      <c r="P372" s="18">
        <v>2694</v>
      </c>
      <c r="Q372" s="18">
        <v>2247</v>
      </c>
      <c r="R372" s="17">
        <v>56139765</v>
      </c>
      <c r="S372" s="17">
        <v>37406</v>
      </c>
      <c r="T372" s="17">
        <v>31569</v>
      </c>
      <c r="U372" s="18" t="s">
        <v>62</v>
      </c>
      <c r="V372" s="18" t="s">
        <v>62</v>
      </c>
      <c r="W372" s="18" t="s">
        <v>62</v>
      </c>
      <c r="X372" s="18" t="s">
        <v>62</v>
      </c>
      <c r="Y372" s="18" t="s">
        <v>62</v>
      </c>
      <c r="Z372" s="21">
        <v>32497372</v>
      </c>
      <c r="AA372" s="21">
        <v>292374</v>
      </c>
      <c r="AB372" s="21">
        <v>843172914</v>
      </c>
      <c r="AC372" s="21">
        <v>39462827</v>
      </c>
      <c r="AD372" s="21">
        <v>0</v>
      </c>
      <c r="AE372" s="21">
        <v>80</v>
      </c>
      <c r="AF372" s="22">
        <v>1</v>
      </c>
      <c r="AG372" s="22">
        <v>52</v>
      </c>
      <c r="AH372" s="23">
        <v>2229472</v>
      </c>
      <c r="AI372" s="23">
        <v>1236</v>
      </c>
      <c r="AJ372" s="24">
        <v>12.18</v>
      </c>
      <c r="AK372" s="25">
        <v>150.54</v>
      </c>
      <c r="AL372" s="26">
        <v>1</v>
      </c>
      <c r="AM372" s="26">
        <v>52</v>
      </c>
      <c r="AN372" s="26">
        <v>371097</v>
      </c>
      <c r="AO372" s="26">
        <v>5273.3454000000002</v>
      </c>
      <c r="AP372" s="27">
        <v>11.238923</v>
      </c>
      <c r="AQ372" s="28">
        <v>592.66723999999999</v>
      </c>
      <c r="AR372" s="29">
        <v>1</v>
      </c>
      <c r="AS372" s="29">
        <v>44</v>
      </c>
      <c r="AT372" s="29">
        <v>7343</v>
      </c>
      <c r="AU372" s="29">
        <v>382701</v>
      </c>
      <c r="AV372" s="29">
        <v>6.01</v>
      </c>
      <c r="AW372" s="29">
        <v>23014.44</v>
      </c>
    </row>
    <row r="373" spans="1:49" s="30" customFormat="1" x14ac:dyDescent="0.35">
      <c r="A373" s="12">
        <v>2016</v>
      </c>
      <c r="B373" s="12" t="s">
        <v>467</v>
      </c>
      <c r="C373" s="13" t="s">
        <v>468</v>
      </c>
      <c r="D373" s="14" t="s">
        <v>485</v>
      </c>
      <c r="E373" s="15">
        <v>44440.443753021085</v>
      </c>
      <c r="F373" s="15">
        <v>220559.3</v>
      </c>
      <c r="G373" s="12">
        <v>5</v>
      </c>
      <c r="H373" s="16">
        <v>4963031</v>
      </c>
      <c r="I373" s="17">
        <f t="shared" si="5"/>
        <v>0</v>
      </c>
      <c r="J373" s="17">
        <v>1</v>
      </c>
      <c r="K373" s="17">
        <v>40.39</v>
      </c>
      <c r="L373" s="17">
        <v>1.702</v>
      </c>
      <c r="M373" s="17">
        <v>2.52</v>
      </c>
      <c r="N373" s="17">
        <v>42.43</v>
      </c>
      <c r="O373" s="17">
        <v>0</v>
      </c>
      <c r="P373" s="18">
        <v>2391</v>
      </c>
      <c r="Q373" s="18">
        <v>2308</v>
      </c>
      <c r="R373" s="17">
        <v>28001045</v>
      </c>
      <c r="S373" s="17">
        <v>23097</v>
      </c>
      <c r="T373" s="17">
        <v>15394</v>
      </c>
      <c r="U373" s="18" t="s">
        <v>62</v>
      </c>
      <c r="V373" s="18" t="s">
        <v>62</v>
      </c>
      <c r="W373" s="18">
        <v>11.17</v>
      </c>
      <c r="X373" s="18">
        <v>3.28</v>
      </c>
      <c r="Y373" s="18" t="s">
        <v>62</v>
      </c>
      <c r="Z373" s="21">
        <v>17137976</v>
      </c>
      <c r="AA373" s="21">
        <v>427222</v>
      </c>
      <c r="AB373" s="21">
        <v>263195994</v>
      </c>
      <c r="AC373" s="21">
        <v>55825916</v>
      </c>
      <c r="AD373" s="21">
        <v>0</v>
      </c>
      <c r="AE373" s="21">
        <v>0</v>
      </c>
      <c r="AF373" s="22">
        <v>4</v>
      </c>
      <c r="AG373" s="22">
        <v>43</v>
      </c>
      <c r="AH373" s="23">
        <v>2209783</v>
      </c>
      <c r="AI373" s="23">
        <v>1154.5476000000001</v>
      </c>
      <c r="AJ373" s="24">
        <v>12.653085000000001</v>
      </c>
      <c r="AK373" s="25">
        <v>146.08589000000001</v>
      </c>
      <c r="AL373" s="26">
        <v>4</v>
      </c>
      <c r="AM373" s="26">
        <v>40</v>
      </c>
      <c r="AN373" s="26">
        <v>369409</v>
      </c>
      <c r="AO373" s="26">
        <v>5024.9096</v>
      </c>
      <c r="AP373" s="27">
        <v>10.275907999999999</v>
      </c>
      <c r="AQ373" s="28">
        <v>516.35510999999997</v>
      </c>
      <c r="AR373" s="29">
        <v>4</v>
      </c>
      <c r="AS373" s="29">
        <v>32</v>
      </c>
      <c r="AT373" s="29">
        <v>4062</v>
      </c>
      <c r="AU373" s="29">
        <v>547492.86</v>
      </c>
      <c r="AV373" s="29">
        <v>6.0908045</v>
      </c>
      <c r="AW373" s="29">
        <v>33346.720000000001</v>
      </c>
    </row>
    <row r="374" spans="1:49" s="30" customFormat="1" x14ac:dyDescent="0.35">
      <c r="A374" s="12">
        <v>2017</v>
      </c>
      <c r="B374" s="12" t="s">
        <v>479</v>
      </c>
      <c r="C374" s="13" t="s">
        <v>480</v>
      </c>
      <c r="D374" s="14" t="s">
        <v>486</v>
      </c>
      <c r="E374" s="15">
        <v>44406.721704374489</v>
      </c>
      <c r="F374" s="15">
        <v>216615.5</v>
      </c>
      <c r="G374" s="12">
        <v>4.4000000000000004</v>
      </c>
      <c r="H374" s="16">
        <v>4877989</v>
      </c>
      <c r="I374" s="17">
        <f t="shared" si="5"/>
        <v>1</v>
      </c>
      <c r="J374" s="17">
        <v>0</v>
      </c>
      <c r="K374" s="17">
        <v>39.08</v>
      </c>
      <c r="L374" s="17">
        <v>2.23</v>
      </c>
      <c r="M374" s="17">
        <v>2.99</v>
      </c>
      <c r="N374" s="17">
        <v>38.799999999999997</v>
      </c>
      <c r="O374" s="17">
        <v>0</v>
      </c>
      <c r="P374" s="18">
        <v>2129</v>
      </c>
      <c r="Q374" s="18">
        <v>1919</v>
      </c>
      <c r="R374" s="17">
        <v>53192095</v>
      </c>
      <c r="S374" s="17">
        <v>35674</v>
      </c>
      <c r="T374" s="17">
        <v>29166</v>
      </c>
      <c r="U374" s="18">
        <v>2.02</v>
      </c>
      <c r="V374" s="18" t="s">
        <v>62</v>
      </c>
      <c r="W374" s="18">
        <v>13.52</v>
      </c>
      <c r="X374" s="18" t="s">
        <v>62</v>
      </c>
      <c r="Y374" s="18" t="s">
        <v>62</v>
      </c>
      <c r="Z374" s="21">
        <v>32483218</v>
      </c>
      <c r="AA374" s="21">
        <v>127320</v>
      </c>
      <c r="AB374" s="21">
        <v>740594610</v>
      </c>
      <c r="AC374" s="21">
        <v>42651973</v>
      </c>
      <c r="AD374" s="21">
        <v>0</v>
      </c>
      <c r="AE374" s="21">
        <v>240</v>
      </c>
      <c r="AF374" s="22">
        <v>1</v>
      </c>
      <c r="AG374" s="22">
        <v>51</v>
      </c>
      <c r="AH374" s="23">
        <v>2213592</v>
      </c>
      <c r="AI374" s="23">
        <v>1136.2017000000001</v>
      </c>
      <c r="AJ374" s="24">
        <v>12.546612</v>
      </c>
      <c r="AK374" s="25">
        <v>142.55482000000001</v>
      </c>
      <c r="AL374" s="26">
        <v>1</v>
      </c>
      <c r="AM374" s="26">
        <v>52</v>
      </c>
      <c r="AN374" s="26">
        <v>369984</v>
      </c>
      <c r="AO374" s="26">
        <v>5122.7019</v>
      </c>
      <c r="AP374" s="27">
        <v>11.596572999999999</v>
      </c>
      <c r="AQ374" s="28">
        <v>594.05785000000003</v>
      </c>
      <c r="AR374" s="29">
        <v>1</v>
      </c>
      <c r="AS374" s="29">
        <v>44</v>
      </c>
      <c r="AT374" s="29">
        <v>8047</v>
      </c>
      <c r="AU374" s="29">
        <v>345023.74</v>
      </c>
      <c r="AV374" s="29">
        <v>6.1598129999999998</v>
      </c>
      <c r="AW374" s="29">
        <v>21252.816999999999</v>
      </c>
    </row>
    <row r="375" spans="1:49" s="30" customFormat="1" x14ac:dyDescent="0.35">
      <c r="A375" s="12">
        <v>2016</v>
      </c>
      <c r="B375" s="12" t="s">
        <v>461</v>
      </c>
      <c r="C375" s="13" t="s">
        <v>462</v>
      </c>
      <c r="D375" s="14" t="s">
        <v>487</v>
      </c>
      <c r="E375" s="15">
        <v>52468.869029194502</v>
      </c>
      <c r="F375" s="15">
        <v>214769.3</v>
      </c>
      <c r="G375" s="12">
        <v>4.8</v>
      </c>
      <c r="H375" s="16">
        <v>4093271</v>
      </c>
      <c r="I375" s="17">
        <f t="shared" si="5"/>
        <v>0</v>
      </c>
      <c r="J375" s="17">
        <v>1</v>
      </c>
      <c r="K375" s="17">
        <v>40.39</v>
      </c>
      <c r="L375" s="17">
        <v>1.702</v>
      </c>
      <c r="M375" s="17">
        <v>2.52</v>
      </c>
      <c r="N375" s="17">
        <v>42.43</v>
      </c>
      <c r="O375" s="17">
        <v>0</v>
      </c>
      <c r="P375" s="18">
        <v>4883</v>
      </c>
      <c r="Q375" s="18">
        <v>222</v>
      </c>
      <c r="R375" s="17">
        <v>8206857</v>
      </c>
      <c r="S375" s="17">
        <v>7996</v>
      </c>
      <c r="T375" s="17">
        <v>12108</v>
      </c>
      <c r="U375" s="18" t="s">
        <v>62</v>
      </c>
      <c r="V375" s="18" t="s">
        <v>62</v>
      </c>
      <c r="W375" s="18" t="s">
        <v>62</v>
      </c>
      <c r="X375" s="18" t="s">
        <v>62</v>
      </c>
      <c r="Y375" s="18"/>
      <c r="Z375" s="21">
        <v>2249126</v>
      </c>
      <c r="AA375" s="21">
        <v>16854</v>
      </c>
      <c r="AB375" s="21">
        <v>213072956</v>
      </c>
      <c r="AC375" s="21">
        <v>0</v>
      </c>
      <c r="AD375" s="21">
        <v>3392</v>
      </c>
      <c r="AE375" s="21">
        <v>0</v>
      </c>
      <c r="AF375" s="22">
        <v>3</v>
      </c>
      <c r="AG375" s="22">
        <v>41</v>
      </c>
      <c r="AH375" s="23">
        <v>1706622</v>
      </c>
      <c r="AI375" s="23">
        <v>906.92031999999995</v>
      </c>
      <c r="AJ375" s="24">
        <v>10.663807</v>
      </c>
      <c r="AK375" s="25">
        <v>96.712232999999998</v>
      </c>
      <c r="AL375" s="26">
        <v>3</v>
      </c>
      <c r="AM375" s="26">
        <v>37</v>
      </c>
      <c r="AN375" s="26">
        <v>231692</v>
      </c>
      <c r="AO375" s="26">
        <v>5776.5186999999996</v>
      </c>
      <c r="AP375" s="27">
        <v>8.9077217999999991</v>
      </c>
      <c r="AQ375" s="28">
        <v>514.55620999999996</v>
      </c>
      <c r="AR375" s="29">
        <v>3</v>
      </c>
      <c r="AS375" s="29">
        <v>33</v>
      </c>
      <c r="AT375" s="29">
        <v>24628</v>
      </c>
      <c r="AU375" s="29">
        <v>42944.398999999998</v>
      </c>
      <c r="AV375" s="29">
        <v>6.0541093000000004</v>
      </c>
      <c r="AW375" s="29">
        <v>2599.9009000000001</v>
      </c>
    </row>
    <row r="376" spans="1:49" s="30" customFormat="1" x14ac:dyDescent="0.35">
      <c r="A376" s="12">
        <v>2015</v>
      </c>
      <c r="B376" s="12" t="s">
        <v>467</v>
      </c>
      <c r="C376" s="13" t="s">
        <v>468</v>
      </c>
      <c r="D376" s="14" t="s">
        <v>488</v>
      </c>
      <c r="E376" s="15">
        <v>43548.230945795411</v>
      </c>
      <c r="F376" s="15">
        <v>213212.4</v>
      </c>
      <c r="G376" s="12">
        <v>6</v>
      </c>
      <c r="H376" s="16">
        <v>4896006</v>
      </c>
      <c r="I376" s="17">
        <f t="shared" si="5"/>
        <v>0</v>
      </c>
      <c r="J376" s="17">
        <v>1</v>
      </c>
      <c r="K376" s="17">
        <v>42.6</v>
      </c>
      <c r="L376" s="17">
        <v>1.8220000000000001</v>
      </c>
      <c r="M376" s="17">
        <v>2.62</v>
      </c>
      <c r="N376" s="17">
        <v>44.13</v>
      </c>
      <c r="O376" s="17">
        <v>0</v>
      </c>
      <c r="P376" s="18">
        <v>2366</v>
      </c>
      <c r="Q376" s="18">
        <v>2144</v>
      </c>
      <c r="R376" s="17">
        <v>29848999</v>
      </c>
      <c r="S376" s="17">
        <v>26116</v>
      </c>
      <c r="T376" s="17">
        <v>17569</v>
      </c>
      <c r="U376" s="18">
        <v>1.79</v>
      </c>
      <c r="V376" s="18" t="s">
        <v>62</v>
      </c>
      <c r="W376" s="18" t="s">
        <v>62</v>
      </c>
      <c r="X376" s="18">
        <v>3.37</v>
      </c>
      <c r="Y376" s="18">
        <v>0.66</v>
      </c>
      <c r="Z376" s="21">
        <v>18476286</v>
      </c>
      <c r="AA376" s="21">
        <v>770474</v>
      </c>
      <c r="AB376" s="21">
        <v>271009104</v>
      </c>
      <c r="AC376" s="21">
        <v>53156320</v>
      </c>
      <c r="AD376" s="21">
        <v>0</v>
      </c>
      <c r="AE376" s="21">
        <v>0</v>
      </c>
      <c r="AF376" s="22">
        <v>4</v>
      </c>
      <c r="AG376" s="22">
        <v>40</v>
      </c>
      <c r="AH376" s="23">
        <v>2185965</v>
      </c>
      <c r="AI376" s="23">
        <v>1145.9159999999999</v>
      </c>
      <c r="AJ376" s="24">
        <v>12.570036</v>
      </c>
      <c r="AK376" s="25">
        <v>144.04205999999999</v>
      </c>
      <c r="AL376" s="26">
        <v>4</v>
      </c>
      <c r="AM376" s="26">
        <v>40</v>
      </c>
      <c r="AN376" s="26">
        <v>357724</v>
      </c>
      <c r="AO376" s="26">
        <v>5107.9898999999996</v>
      </c>
      <c r="AP376" s="27">
        <v>10.214278999999999</v>
      </c>
      <c r="AQ376" s="28">
        <v>521.74432000000002</v>
      </c>
      <c r="AR376" s="29">
        <v>4</v>
      </c>
      <c r="AS376" s="29">
        <v>32</v>
      </c>
      <c r="AT376" s="29">
        <v>4290</v>
      </c>
      <c r="AU376" s="29">
        <v>569969.91</v>
      </c>
      <c r="AV376" s="29">
        <v>6.0460607</v>
      </c>
      <c r="AW376" s="29">
        <v>34460.726000000002</v>
      </c>
    </row>
    <row r="377" spans="1:49" s="30" customFormat="1" x14ac:dyDescent="0.35">
      <c r="A377" s="12">
        <v>2016</v>
      </c>
      <c r="B377" s="12" t="s">
        <v>479</v>
      </c>
      <c r="C377" s="13" t="s">
        <v>480</v>
      </c>
      <c r="D377" s="14" t="s">
        <v>489</v>
      </c>
      <c r="E377" s="15">
        <v>43737.517526830641</v>
      </c>
      <c r="F377" s="15">
        <v>212862.8</v>
      </c>
      <c r="G377" s="12">
        <v>5.8</v>
      </c>
      <c r="H377" s="16">
        <v>4866824</v>
      </c>
      <c r="I377" s="17">
        <f t="shared" si="5"/>
        <v>1</v>
      </c>
      <c r="J377" s="17">
        <v>0</v>
      </c>
      <c r="K377" s="17">
        <v>40.39</v>
      </c>
      <c r="L377" s="17">
        <v>1.702</v>
      </c>
      <c r="M377" s="17">
        <v>2.52</v>
      </c>
      <c r="N377" s="17">
        <v>42.43</v>
      </c>
      <c r="O377" s="17">
        <v>0</v>
      </c>
      <c r="P377" s="18">
        <v>2353</v>
      </c>
      <c r="Q377" s="18">
        <v>2303</v>
      </c>
      <c r="R377" s="17">
        <v>57776234</v>
      </c>
      <c r="S377" s="17">
        <v>49210</v>
      </c>
      <c r="T377" s="17">
        <v>35214</v>
      </c>
      <c r="U377" s="18">
        <v>1.98</v>
      </c>
      <c r="V377" s="18" t="s">
        <v>62</v>
      </c>
      <c r="W377" s="18" t="s">
        <v>62</v>
      </c>
      <c r="X377" s="18">
        <v>2.95</v>
      </c>
      <c r="Y377" s="18">
        <v>0.69</v>
      </c>
      <c r="Z377" s="21">
        <v>34932012</v>
      </c>
      <c r="AA377" s="21">
        <v>157520</v>
      </c>
      <c r="AB377" s="21">
        <v>807539630</v>
      </c>
      <c r="AC377" s="21">
        <v>39901879</v>
      </c>
      <c r="AD377" s="21">
        <v>0</v>
      </c>
      <c r="AE377" s="21">
        <v>242</v>
      </c>
      <c r="AF377" s="22">
        <v>1</v>
      </c>
      <c r="AG377" s="22">
        <v>52</v>
      </c>
      <c r="AH377" s="23">
        <v>2200574</v>
      </c>
      <c r="AI377" s="23">
        <v>1213.9085</v>
      </c>
      <c r="AJ377" s="24">
        <v>11.989796</v>
      </c>
      <c r="AK377" s="25">
        <v>145.54515000000001</v>
      </c>
      <c r="AL377" s="26">
        <v>1</v>
      </c>
      <c r="AM377" s="26">
        <v>52</v>
      </c>
      <c r="AN377" s="26">
        <v>367009</v>
      </c>
      <c r="AO377" s="26">
        <v>5366.4610000000002</v>
      </c>
      <c r="AP377" s="27">
        <v>11.114363000000001</v>
      </c>
      <c r="AQ377" s="28">
        <v>596.44794999999999</v>
      </c>
      <c r="AR377" s="29">
        <v>1</v>
      </c>
      <c r="AS377" s="29">
        <v>45</v>
      </c>
      <c r="AT377" s="29">
        <v>7266</v>
      </c>
      <c r="AU377" s="29">
        <v>373143.42</v>
      </c>
      <c r="AV377" s="29">
        <v>6.0433852000000003</v>
      </c>
      <c r="AW377" s="29">
        <v>22550.493999999999</v>
      </c>
    </row>
    <row r="378" spans="1:49" s="30" customFormat="1" x14ac:dyDescent="0.35">
      <c r="A378" s="12">
        <v>2019</v>
      </c>
      <c r="B378" s="12" t="s">
        <v>490</v>
      </c>
      <c r="C378" s="13" t="s">
        <v>491</v>
      </c>
      <c r="D378" s="14" t="s">
        <v>492</v>
      </c>
      <c r="E378" s="15">
        <v>47344.223220704131</v>
      </c>
      <c r="F378" s="15">
        <v>211739.7</v>
      </c>
      <c r="G378" s="12" t="s">
        <v>62</v>
      </c>
      <c r="H378" s="16">
        <v>4472345</v>
      </c>
      <c r="I378" s="17">
        <f t="shared" si="5"/>
        <v>1</v>
      </c>
      <c r="J378" s="17">
        <v>0</v>
      </c>
      <c r="K378" s="17">
        <v>38.520000000000003</v>
      </c>
      <c r="L378" s="17">
        <v>2.4489999999999998</v>
      </c>
      <c r="M378" s="17">
        <v>2.56</v>
      </c>
      <c r="N378" s="17">
        <v>35.590000000000003</v>
      </c>
      <c r="O378" s="17">
        <v>0</v>
      </c>
      <c r="P378" s="18">
        <v>4190</v>
      </c>
      <c r="Q378" s="18">
        <v>1439</v>
      </c>
      <c r="R378" s="17">
        <v>58804933</v>
      </c>
      <c r="S378" s="17">
        <v>48068</v>
      </c>
      <c r="T378" s="17">
        <v>39642</v>
      </c>
      <c r="U378" s="18">
        <v>2.16</v>
      </c>
      <c r="V378" s="18" t="s">
        <v>62</v>
      </c>
      <c r="W378" s="18">
        <v>14.68</v>
      </c>
      <c r="X378" s="18">
        <v>3.22</v>
      </c>
      <c r="Y378" s="18" t="s">
        <v>62</v>
      </c>
      <c r="Z378" s="21">
        <v>49947718</v>
      </c>
      <c r="AA378" s="21">
        <v>333804</v>
      </c>
      <c r="AB378" s="21">
        <v>226668540</v>
      </c>
      <c r="AC378" s="21">
        <v>0</v>
      </c>
      <c r="AD378" s="21">
        <v>0</v>
      </c>
      <c r="AE378" s="21">
        <v>0</v>
      </c>
      <c r="AF378" s="22">
        <v>4</v>
      </c>
      <c r="AG378" s="22">
        <v>58</v>
      </c>
      <c r="AH378" s="23">
        <v>1991137</v>
      </c>
      <c r="AI378" s="23">
        <v>1112</v>
      </c>
      <c r="AJ378" s="24">
        <v>10.8</v>
      </c>
      <c r="AK378" s="25">
        <v>120.08</v>
      </c>
      <c r="AL378" s="26">
        <v>4</v>
      </c>
      <c r="AM378" s="26">
        <v>59</v>
      </c>
      <c r="AN378" s="26">
        <v>309830</v>
      </c>
      <c r="AO378" s="26">
        <v>5275</v>
      </c>
      <c r="AP378" s="27">
        <v>10.15</v>
      </c>
      <c r="AQ378" s="28">
        <v>535.46</v>
      </c>
      <c r="AR378" s="29">
        <v>4</v>
      </c>
      <c r="AS378" s="29">
        <v>50</v>
      </c>
      <c r="AT378" s="29">
        <v>6147</v>
      </c>
      <c r="AU378" s="29">
        <v>395325.58</v>
      </c>
      <c r="AV378" s="29">
        <v>5.5705112000000003</v>
      </c>
      <c r="AW378" s="29">
        <v>22021.655999999999</v>
      </c>
    </row>
    <row r="379" spans="1:49" s="30" customFormat="1" x14ac:dyDescent="0.35">
      <c r="A379" s="12">
        <v>2015</v>
      </c>
      <c r="B379" s="12" t="s">
        <v>479</v>
      </c>
      <c r="C379" s="13" t="s">
        <v>480</v>
      </c>
      <c r="D379" s="14" t="s">
        <v>493</v>
      </c>
      <c r="E379" s="15">
        <v>43039.91325703638</v>
      </c>
      <c r="F379" s="15">
        <v>208950.3</v>
      </c>
      <c r="G379" s="12">
        <v>6.1</v>
      </c>
      <c r="H379" s="16">
        <v>4854803</v>
      </c>
      <c r="I379" s="17">
        <f t="shared" si="5"/>
        <v>1</v>
      </c>
      <c r="J379" s="17">
        <v>0</v>
      </c>
      <c r="K379" s="17">
        <v>42.6</v>
      </c>
      <c r="L379" s="17">
        <v>1.8220000000000001</v>
      </c>
      <c r="M379" s="17">
        <v>2.62</v>
      </c>
      <c r="N379" s="17">
        <v>44.13</v>
      </c>
      <c r="O379" s="17">
        <v>0</v>
      </c>
      <c r="P379" s="18">
        <v>2427</v>
      </c>
      <c r="Q379" s="18">
        <v>2086</v>
      </c>
      <c r="R379" s="17">
        <v>64441792</v>
      </c>
      <c r="S379" s="17">
        <v>116838</v>
      </c>
      <c r="T379" s="17">
        <v>51256</v>
      </c>
      <c r="U379" s="18" t="s">
        <v>62</v>
      </c>
      <c r="V379" s="18">
        <v>2.44</v>
      </c>
      <c r="W379" s="18">
        <v>12.66</v>
      </c>
      <c r="X379" s="18" t="s">
        <v>62</v>
      </c>
      <c r="Y379" s="18">
        <v>0.73</v>
      </c>
      <c r="Z379" s="21">
        <v>42097802</v>
      </c>
      <c r="AA379" s="21">
        <v>305166</v>
      </c>
      <c r="AB379" s="21">
        <v>808426502</v>
      </c>
      <c r="AC379" s="21">
        <v>41951382</v>
      </c>
      <c r="AD379" s="21">
        <v>0</v>
      </c>
      <c r="AE379" s="21">
        <v>3644</v>
      </c>
      <c r="AF379" s="22">
        <v>1</v>
      </c>
      <c r="AG379" s="22">
        <v>51</v>
      </c>
      <c r="AH379" s="23">
        <v>2182616</v>
      </c>
      <c r="AI379" s="23">
        <v>1218.2831000000001</v>
      </c>
      <c r="AJ379" s="24">
        <v>11.695403000000001</v>
      </c>
      <c r="AK379" s="25">
        <v>142.48312000000001</v>
      </c>
      <c r="AL379" s="26">
        <v>1</v>
      </c>
      <c r="AM379" s="26">
        <v>52</v>
      </c>
      <c r="AN379" s="26">
        <v>362871</v>
      </c>
      <c r="AO379" s="26">
        <v>5382.4984000000004</v>
      </c>
      <c r="AP379" s="27">
        <v>10.831398999999999</v>
      </c>
      <c r="AQ379" s="28">
        <v>582.99987999999996</v>
      </c>
      <c r="AR379" s="29">
        <v>1</v>
      </c>
      <c r="AS379" s="29">
        <v>45</v>
      </c>
      <c r="AT379" s="29">
        <v>7254</v>
      </c>
      <c r="AU379" s="29">
        <v>384835.75</v>
      </c>
      <c r="AV379" s="29">
        <v>6.0339270000000003</v>
      </c>
      <c r="AW379" s="29">
        <v>23220.707999999999</v>
      </c>
    </row>
    <row r="380" spans="1:49" s="30" customFormat="1" x14ac:dyDescent="0.35">
      <c r="A380" s="12">
        <v>2013</v>
      </c>
      <c r="B380" s="12" t="s">
        <v>479</v>
      </c>
      <c r="C380" s="13" t="s">
        <v>480</v>
      </c>
      <c r="D380" s="14" t="s">
        <v>494</v>
      </c>
      <c r="E380" s="15">
        <v>42835.396079051476</v>
      </c>
      <c r="F380" s="15">
        <v>206962.9</v>
      </c>
      <c r="G380" s="12">
        <v>7.2</v>
      </c>
      <c r="H380" s="16">
        <v>4831586</v>
      </c>
      <c r="I380" s="17">
        <f t="shared" si="5"/>
        <v>1</v>
      </c>
      <c r="J380" s="17">
        <v>0</v>
      </c>
      <c r="K380" s="17">
        <v>45.02</v>
      </c>
      <c r="L380" s="17">
        <v>3.4830000000000001</v>
      </c>
      <c r="M380" s="17">
        <v>3.73</v>
      </c>
      <c r="N380" s="17">
        <v>51.99</v>
      </c>
      <c r="O380" s="17">
        <v>0</v>
      </c>
      <c r="P380" s="18">
        <v>2825</v>
      </c>
      <c r="Q380" s="18">
        <v>1717</v>
      </c>
      <c r="R380" s="17">
        <v>66986027</v>
      </c>
      <c r="S380" s="17">
        <v>131148</v>
      </c>
      <c r="T380" s="17">
        <v>51603</v>
      </c>
      <c r="U380" s="18" t="s">
        <v>62</v>
      </c>
      <c r="V380" s="18" t="s">
        <v>62</v>
      </c>
      <c r="W380" s="18" t="s">
        <v>62</v>
      </c>
      <c r="X380" s="18" t="s">
        <v>62</v>
      </c>
      <c r="Y380" s="18" t="s">
        <v>62</v>
      </c>
      <c r="Z380" s="21">
        <v>48895628</v>
      </c>
      <c r="AA380" s="21">
        <v>285240</v>
      </c>
      <c r="AB380" s="21">
        <v>682632584</v>
      </c>
      <c r="AC380" s="21">
        <v>40816135</v>
      </c>
      <c r="AD380" s="21">
        <v>0</v>
      </c>
      <c r="AE380" s="21">
        <v>13036.04</v>
      </c>
      <c r="AF380" s="22">
        <v>1</v>
      </c>
      <c r="AG380" s="22">
        <v>52</v>
      </c>
      <c r="AH380" s="23">
        <v>2158898</v>
      </c>
      <c r="AI380" s="23">
        <v>1211.2144000000001</v>
      </c>
      <c r="AJ380" s="24">
        <v>11.257918</v>
      </c>
      <c r="AK380" s="25">
        <v>136.35751999999999</v>
      </c>
      <c r="AL380" s="26">
        <v>1</v>
      </c>
      <c r="AM380" s="26">
        <v>51</v>
      </c>
      <c r="AN380" s="26">
        <v>358712</v>
      </c>
      <c r="AO380" s="26">
        <v>5251.0159000000003</v>
      </c>
      <c r="AP380" s="27">
        <v>10.514390000000001</v>
      </c>
      <c r="AQ380" s="28">
        <v>552.1123</v>
      </c>
      <c r="AR380" s="29">
        <v>1</v>
      </c>
      <c r="AS380" s="29">
        <v>45</v>
      </c>
      <c r="AT380" s="29">
        <v>7029</v>
      </c>
      <c r="AU380" s="29">
        <v>401553.31</v>
      </c>
      <c r="AV380" s="29">
        <v>5.9476648000000001</v>
      </c>
      <c r="AW380" s="29">
        <v>23883.044999999998</v>
      </c>
    </row>
    <row r="381" spans="1:49" s="30" customFormat="1" x14ac:dyDescent="0.35">
      <c r="A381" s="12">
        <v>2020</v>
      </c>
      <c r="B381" s="12" t="s">
        <v>490</v>
      </c>
      <c r="C381" s="13" t="s">
        <v>491</v>
      </c>
      <c r="D381" s="14" t="s">
        <v>495</v>
      </c>
      <c r="E381" s="15">
        <v>46068.211900268405</v>
      </c>
      <c r="F381" s="15">
        <v>206288.8</v>
      </c>
      <c r="G381" s="12" t="s">
        <v>62</v>
      </c>
      <c r="H381" s="16">
        <v>4477899</v>
      </c>
      <c r="I381" s="17">
        <f t="shared" si="5"/>
        <v>1</v>
      </c>
      <c r="J381" s="17">
        <v>0</v>
      </c>
      <c r="K381" s="17">
        <v>36.130000000000003</v>
      </c>
      <c r="L381" s="17">
        <v>1.891</v>
      </c>
      <c r="M381" s="17">
        <v>2.0299999999999998</v>
      </c>
      <c r="N381" s="17">
        <v>33.270000000000003</v>
      </c>
      <c r="O381" s="17">
        <v>0</v>
      </c>
      <c r="P381" s="18">
        <v>4078</v>
      </c>
      <c r="Q381" s="18">
        <v>1208</v>
      </c>
      <c r="R381" s="17">
        <v>49749871</v>
      </c>
      <c r="S381" s="17">
        <v>36819</v>
      </c>
      <c r="T381" s="17">
        <v>28143</v>
      </c>
      <c r="U381" s="18" t="s">
        <v>62</v>
      </c>
      <c r="V381" s="18" t="s">
        <v>62</v>
      </c>
      <c r="W381" s="18" t="s">
        <v>62</v>
      </c>
      <c r="X381" s="18" t="s">
        <v>62</v>
      </c>
      <c r="Y381" s="18" t="s">
        <v>62</v>
      </c>
      <c r="Z381" s="21">
        <v>41274898</v>
      </c>
      <c r="AA381" s="21">
        <v>331084</v>
      </c>
      <c r="AB381" s="21">
        <v>207544582</v>
      </c>
      <c r="AC381" s="21">
        <v>0</v>
      </c>
      <c r="AD381" s="21">
        <v>0</v>
      </c>
      <c r="AE381" s="21">
        <v>0</v>
      </c>
      <c r="AF381" s="22">
        <v>1</v>
      </c>
      <c r="AG381" s="22">
        <v>1</v>
      </c>
      <c r="AH381" s="23">
        <v>2013910</v>
      </c>
      <c r="AI381" s="23">
        <v>1073.1650999999999</v>
      </c>
      <c r="AJ381" s="24">
        <v>10.867222999999999</v>
      </c>
      <c r="AK381" s="25">
        <v>116.62325</v>
      </c>
      <c r="AL381" s="26">
        <v>4</v>
      </c>
      <c r="AM381" s="26">
        <v>47</v>
      </c>
      <c r="AN381" s="26">
        <v>312014</v>
      </c>
      <c r="AO381" s="26">
        <v>4823.8639000000003</v>
      </c>
      <c r="AP381" s="27">
        <v>10.339233</v>
      </c>
      <c r="AQ381" s="28">
        <v>498.75054</v>
      </c>
      <c r="AR381" s="29">
        <v>4</v>
      </c>
      <c r="AS381" s="29">
        <v>43</v>
      </c>
      <c r="AT381" s="29">
        <v>5982</v>
      </c>
      <c r="AU381" s="29">
        <v>387327.9</v>
      </c>
      <c r="AV381" s="29">
        <v>5.3126487999999998</v>
      </c>
      <c r="AW381" s="29">
        <v>20577.370999999999</v>
      </c>
    </row>
    <row r="382" spans="1:49" s="30" customFormat="1" x14ac:dyDescent="0.35">
      <c r="A382" s="12">
        <v>2014</v>
      </c>
      <c r="B382" s="12" t="s">
        <v>467</v>
      </c>
      <c r="C382" s="13" t="s">
        <v>468</v>
      </c>
      <c r="D382" s="14" t="s">
        <v>496</v>
      </c>
      <c r="E382" s="15">
        <v>42694.00508571</v>
      </c>
      <c r="F382" s="15">
        <v>206077.9</v>
      </c>
      <c r="G382" s="12">
        <v>6.5</v>
      </c>
      <c r="H382" s="16">
        <v>4826858</v>
      </c>
      <c r="I382" s="17">
        <f t="shared" si="5"/>
        <v>0</v>
      </c>
      <c r="J382" s="17">
        <v>1</v>
      </c>
      <c r="K382" s="17">
        <v>45.67</v>
      </c>
      <c r="L382" s="17">
        <v>3.117</v>
      </c>
      <c r="M382" s="17">
        <v>4.37</v>
      </c>
      <c r="N382" s="17">
        <v>46.16</v>
      </c>
      <c r="O382" s="17">
        <v>0</v>
      </c>
      <c r="P382" s="18">
        <v>2938</v>
      </c>
      <c r="Q382" s="18">
        <v>1869</v>
      </c>
      <c r="R382" s="17">
        <v>33082757</v>
      </c>
      <c r="S382" s="17">
        <v>39606</v>
      </c>
      <c r="T382" s="17">
        <v>19585</v>
      </c>
      <c r="U382" s="18" t="s">
        <v>62</v>
      </c>
      <c r="V382" s="18" t="s">
        <v>62</v>
      </c>
      <c r="W382" s="18">
        <v>22.6</v>
      </c>
      <c r="X382" s="18">
        <v>4.91</v>
      </c>
      <c r="Y382" s="18">
        <v>0.64</v>
      </c>
      <c r="Z382" s="21">
        <v>23503038</v>
      </c>
      <c r="AA382" s="21">
        <v>999570</v>
      </c>
      <c r="AB382" s="21">
        <v>172666708</v>
      </c>
      <c r="AC382" s="21">
        <v>52418553</v>
      </c>
      <c r="AD382" s="21">
        <v>0</v>
      </c>
      <c r="AE382" s="21">
        <v>0</v>
      </c>
      <c r="AF382" s="22">
        <v>4</v>
      </c>
      <c r="AG382" s="22">
        <v>40</v>
      </c>
      <c r="AH382" s="23">
        <v>2157091</v>
      </c>
      <c r="AI382" s="23">
        <v>1186.6284000000001</v>
      </c>
      <c r="AJ382" s="24">
        <v>12.450479</v>
      </c>
      <c r="AK382" s="25">
        <v>147.74092999999999</v>
      </c>
      <c r="AL382" s="26">
        <v>4</v>
      </c>
      <c r="AM382" s="26">
        <v>40</v>
      </c>
      <c r="AN382" s="26">
        <v>349432</v>
      </c>
      <c r="AO382" s="26">
        <v>5164.4748</v>
      </c>
      <c r="AP382" s="27">
        <v>10.277134</v>
      </c>
      <c r="AQ382" s="28">
        <v>530.75999000000002</v>
      </c>
      <c r="AR382" s="29">
        <v>4</v>
      </c>
      <c r="AS382" s="29">
        <v>33</v>
      </c>
      <c r="AT382" s="29">
        <v>4566</v>
      </c>
      <c r="AU382" s="29">
        <v>533803.94999999995</v>
      </c>
      <c r="AV382" s="29">
        <v>6.2908602</v>
      </c>
      <c r="AW382" s="29">
        <v>33580.86</v>
      </c>
    </row>
    <row r="383" spans="1:49" s="30" customFormat="1" x14ac:dyDescent="0.35">
      <c r="A383" s="12">
        <v>2014</v>
      </c>
      <c r="B383" s="12" t="s">
        <v>479</v>
      </c>
      <c r="C383" s="13" t="s">
        <v>480</v>
      </c>
      <c r="D383" s="14" t="s">
        <v>497</v>
      </c>
      <c r="E383" s="15">
        <v>42543.598052495421</v>
      </c>
      <c r="F383" s="15">
        <v>206070</v>
      </c>
      <c r="G383" s="12">
        <v>6.8</v>
      </c>
      <c r="H383" s="16">
        <v>4843737</v>
      </c>
      <c r="I383" s="17">
        <f t="shared" si="5"/>
        <v>1</v>
      </c>
      <c r="J383" s="17">
        <v>0</v>
      </c>
      <c r="K383" s="17">
        <v>45.67</v>
      </c>
      <c r="L383" s="17">
        <v>3.117</v>
      </c>
      <c r="M383" s="17">
        <v>4.37</v>
      </c>
      <c r="N383" s="17">
        <v>46.16</v>
      </c>
      <c r="O383" s="17">
        <v>0</v>
      </c>
      <c r="P383" s="18">
        <v>3134</v>
      </c>
      <c r="Q383" s="18">
        <v>1825</v>
      </c>
      <c r="R383" s="17">
        <v>67634537</v>
      </c>
      <c r="S383" s="17">
        <v>139203</v>
      </c>
      <c r="T383" s="17">
        <v>56502</v>
      </c>
      <c r="U383" s="18" t="s">
        <v>62</v>
      </c>
      <c r="V383" s="18" t="s">
        <v>62</v>
      </c>
      <c r="W383" s="18" t="s">
        <v>62</v>
      </c>
      <c r="X383" s="18" t="s">
        <v>62</v>
      </c>
      <c r="Y383" s="18" t="s">
        <v>62</v>
      </c>
      <c r="Z383" s="21">
        <v>47826354</v>
      </c>
      <c r="AA383" s="21">
        <v>411254</v>
      </c>
      <c r="AB383" s="21">
        <v>705960392</v>
      </c>
      <c r="AC383" s="21">
        <v>41243689</v>
      </c>
      <c r="AD383" s="21">
        <v>0</v>
      </c>
      <c r="AE383" s="21">
        <v>13658</v>
      </c>
      <c r="AF383" s="22">
        <v>1</v>
      </c>
      <c r="AG383" s="22">
        <v>51</v>
      </c>
      <c r="AH383" s="23">
        <v>2169790</v>
      </c>
      <c r="AI383" s="23">
        <v>1264.6999000000001</v>
      </c>
      <c r="AJ383" s="24">
        <v>11.484857</v>
      </c>
      <c r="AK383" s="25">
        <v>145.24897999999999</v>
      </c>
      <c r="AL383" s="26">
        <v>1</v>
      </c>
      <c r="AM383" s="26">
        <v>51</v>
      </c>
      <c r="AN383" s="26">
        <v>360901</v>
      </c>
      <c r="AO383" s="26">
        <v>5294.4596000000001</v>
      </c>
      <c r="AP383" s="27">
        <v>10.787877</v>
      </c>
      <c r="AQ383" s="28">
        <v>571.15980000000002</v>
      </c>
      <c r="AR383" s="29">
        <v>1</v>
      </c>
      <c r="AS383" s="29">
        <v>45</v>
      </c>
      <c r="AT383" s="29">
        <v>7236</v>
      </c>
      <c r="AU383" s="29">
        <v>398871.61</v>
      </c>
      <c r="AV383" s="29">
        <v>6.1524407999999999</v>
      </c>
      <c r="AW383" s="29">
        <v>24540.34</v>
      </c>
    </row>
    <row r="384" spans="1:49" s="30" customFormat="1" x14ac:dyDescent="0.35">
      <c r="A384" s="12">
        <v>2018</v>
      </c>
      <c r="B384" s="12" t="s">
        <v>490</v>
      </c>
      <c r="C384" s="13" t="s">
        <v>491</v>
      </c>
      <c r="D384" s="14" t="s">
        <v>498</v>
      </c>
      <c r="E384" s="15">
        <v>46130.713780272847</v>
      </c>
      <c r="F384" s="15">
        <v>205940.1</v>
      </c>
      <c r="G384" s="12">
        <v>4.3</v>
      </c>
      <c r="H384" s="16">
        <v>4464273</v>
      </c>
      <c r="I384" s="17">
        <f t="shared" si="5"/>
        <v>1</v>
      </c>
      <c r="J384" s="17">
        <v>0</v>
      </c>
      <c r="K384" s="17">
        <v>39.08</v>
      </c>
      <c r="L384" s="17">
        <v>2.6</v>
      </c>
      <c r="M384" s="17">
        <v>3.15</v>
      </c>
      <c r="N384" s="17">
        <v>38.81</v>
      </c>
      <c r="O384" s="17">
        <v>0</v>
      </c>
      <c r="P384" s="18">
        <v>4466</v>
      </c>
      <c r="Q384" s="18">
        <v>1530</v>
      </c>
      <c r="R384" s="17">
        <v>66267246</v>
      </c>
      <c r="S384" s="17">
        <v>52859</v>
      </c>
      <c r="T384" s="17">
        <v>45281</v>
      </c>
      <c r="U384" s="18" t="s">
        <v>62</v>
      </c>
      <c r="V384" s="18">
        <v>1.96</v>
      </c>
      <c r="W384" s="18" t="s">
        <v>62</v>
      </c>
      <c r="X384" s="18">
        <v>3.59</v>
      </c>
      <c r="Y384" s="18"/>
      <c r="Z384" s="21">
        <v>56735866</v>
      </c>
      <c r="AA384" s="21">
        <v>358068</v>
      </c>
      <c r="AB384" s="21">
        <v>226973142</v>
      </c>
      <c r="AC384" s="21">
        <v>0</v>
      </c>
      <c r="AD384" s="21">
        <v>0</v>
      </c>
      <c r="AE384" s="21">
        <v>0</v>
      </c>
      <c r="AF384" s="22">
        <v>4</v>
      </c>
      <c r="AG384" s="22">
        <v>51</v>
      </c>
      <c r="AH384" s="23">
        <v>1980209</v>
      </c>
      <c r="AI384" s="23">
        <v>1166</v>
      </c>
      <c r="AJ384" s="24">
        <v>10.6</v>
      </c>
      <c r="AK384" s="25">
        <v>123.57</v>
      </c>
      <c r="AL384" s="26">
        <v>4</v>
      </c>
      <c r="AM384" s="26">
        <v>51</v>
      </c>
      <c r="AN384" s="26">
        <v>305417</v>
      </c>
      <c r="AO384" s="26">
        <v>5451.6953000000003</v>
      </c>
      <c r="AP384" s="27">
        <v>9.7390679000000002</v>
      </c>
      <c r="AQ384" s="28">
        <v>530.9443</v>
      </c>
      <c r="AR384" s="29">
        <v>4</v>
      </c>
      <c r="AS384" s="29">
        <v>47</v>
      </c>
      <c r="AT384" s="29">
        <v>6750</v>
      </c>
      <c r="AU384" s="29">
        <v>357005</v>
      </c>
      <c r="AV384" s="29">
        <v>5.68</v>
      </c>
      <c r="AW384" s="29">
        <v>20278.990000000002</v>
      </c>
    </row>
    <row r="385" spans="1:49" s="30" customFormat="1" x14ac:dyDescent="0.35">
      <c r="A385" s="12">
        <v>2015</v>
      </c>
      <c r="B385" s="12" t="s">
        <v>461</v>
      </c>
      <c r="C385" s="13" t="s">
        <v>462</v>
      </c>
      <c r="D385" s="14" t="s">
        <v>499</v>
      </c>
      <c r="E385" s="15">
        <v>51158.305674047951</v>
      </c>
      <c r="F385" s="15">
        <v>205581.8</v>
      </c>
      <c r="G385" s="12">
        <v>5.6</v>
      </c>
      <c r="H385" s="16">
        <v>4018542</v>
      </c>
      <c r="I385" s="17">
        <f t="shared" si="5"/>
        <v>0</v>
      </c>
      <c r="J385" s="17">
        <v>1</v>
      </c>
      <c r="K385" s="17">
        <v>42.6</v>
      </c>
      <c r="L385" s="17">
        <v>1.8220000000000001</v>
      </c>
      <c r="M385" s="17">
        <v>2.62</v>
      </c>
      <c r="N385" s="17">
        <v>44.13</v>
      </c>
      <c r="O385" s="17">
        <v>0</v>
      </c>
      <c r="P385" s="18">
        <v>4495</v>
      </c>
      <c r="Q385" s="18">
        <v>371</v>
      </c>
      <c r="R385" s="17">
        <v>8986600</v>
      </c>
      <c r="S385" s="17">
        <v>8739</v>
      </c>
      <c r="T385" s="17">
        <v>14939</v>
      </c>
      <c r="U385" s="18" t="s">
        <v>62</v>
      </c>
      <c r="V385" s="18" t="s">
        <v>62</v>
      </c>
      <c r="W385" s="18" t="s">
        <v>62</v>
      </c>
      <c r="X385" s="18">
        <v>2.75</v>
      </c>
      <c r="Y385" s="18"/>
      <c r="Z385" s="21">
        <v>2801314</v>
      </c>
      <c r="AA385" s="21">
        <v>21272</v>
      </c>
      <c r="AB385" s="21">
        <v>225824196</v>
      </c>
      <c r="AC385" s="21">
        <v>0</v>
      </c>
      <c r="AD385" s="21">
        <v>3332</v>
      </c>
      <c r="AE385" s="21">
        <v>0</v>
      </c>
      <c r="AF385" s="22">
        <v>3</v>
      </c>
      <c r="AG385" s="22">
        <v>37</v>
      </c>
      <c r="AH385" s="23">
        <v>1686973</v>
      </c>
      <c r="AI385" s="23">
        <v>902.45501999999999</v>
      </c>
      <c r="AJ385" s="24">
        <v>10.664591</v>
      </c>
      <c r="AK385" s="25">
        <v>96.243133</v>
      </c>
      <c r="AL385" s="26">
        <v>3</v>
      </c>
      <c r="AM385" s="26">
        <v>37</v>
      </c>
      <c r="AN385" s="26">
        <v>229116</v>
      </c>
      <c r="AO385" s="26">
        <v>5827.1305000000002</v>
      </c>
      <c r="AP385" s="27">
        <v>8.8035765000000001</v>
      </c>
      <c r="AQ385" s="28">
        <v>512.99589000000003</v>
      </c>
      <c r="AR385" s="29">
        <v>3</v>
      </c>
      <c r="AS385" s="29">
        <v>34</v>
      </c>
      <c r="AT385" s="29">
        <v>25242</v>
      </c>
      <c r="AU385" s="29">
        <v>42752.08</v>
      </c>
      <c r="AV385" s="29">
        <v>5.9692869999999996</v>
      </c>
      <c r="AW385" s="29">
        <v>2551.9944</v>
      </c>
    </row>
    <row r="386" spans="1:49" s="30" customFormat="1" x14ac:dyDescent="0.35">
      <c r="A386" s="12">
        <v>2012</v>
      </c>
      <c r="B386" s="12" t="s">
        <v>479</v>
      </c>
      <c r="C386" s="13" t="s">
        <v>480</v>
      </c>
      <c r="D386" s="14" t="s">
        <v>500</v>
      </c>
      <c r="E386" s="15">
        <v>42285.875275503713</v>
      </c>
      <c r="F386" s="15">
        <v>203675.5</v>
      </c>
      <c r="G386" s="12">
        <v>8</v>
      </c>
      <c r="H386" s="16">
        <v>4816632</v>
      </c>
      <c r="I386" s="17">
        <f t="shared" ref="I386:I449" si="6">IF(AVERAGEIFS($J$1:$J$766,$B$1:$B$766,$B386)&gt;0,0,1)</f>
        <v>1</v>
      </c>
      <c r="J386" s="17">
        <v>0</v>
      </c>
      <c r="K386" s="17">
        <v>45.77</v>
      </c>
      <c r="L386" s="17">
        <v>3.58</v>
      </c>
      <c r="M386" s="17">
        <v>2.75</v>
      </c>
      <c r="N386" s="17">
        <v>54.99</v>
      </c>
      <c r="O386" s="17">
        <v>0</v>
      </c>
      <c r="P386" s="18">
        <v>2209</v>
      </c>
      <c r="Q386" s="18">
        <v>2035</v>
      </c>
      <c r="R386" s="17">
        <v>69106650</v>
      </c>
      <c r="S386" s="17">
        <v>147865</v>
      </c>
      <c r="T386" s="17">
        <v>51222</v>
      </c>
      <c r="U386" s="18" t="s">
        <v>62</v>
      </c>
      <c r="V386" s="18" t="s">
        <v>62</v>
      </c>
      <c r="W386" s="18" t="s">
        <v>62</v>
      </c>
      <c r="X386" s="18" t="s">
        <v>62</v>
      </c>
      <c r="Y386" s="18" t="s">
        <v>62</v>
      </c>
      <c r="Z386" s="21">
        <v>46111378</v>
      </c>
      <c r="AA386" s="21">
        <v>396538</v>
      </c>
      <c r="AB386" s="21">
        <v>818071974</v>
      </c>
      <c r="AC386" s="21">
        <v>40841212</v>
      </c>
      <c r="AD386" s="21">
        <v>0</v>
      </c>
      <c r="AE386" s="21">
        <v>16726</v>
      </c>
      <c r="AF386" s="22">
        <v>1</v>
      </c>
      <c r="AG386" s="22">
        <v>52</v>
      </c>
      <c r="AH386" s="23">
        <v>2150977</v>
      </c>
      <c r="AI386" s="23">
        <v>1186.7577000000001</v>
      </c>
      <c r="AJ386" s="24">
        <v>11.397721000000001</v>
      </c>
      <c r="AK386" s="25">
        <v>135.26331999999999</v>
      </c>
      <c r="AL386" s="26">
        <v>1</v>
      </c>
      <c r="AM386" s="26">
        <v>51</v>
      </c>
      <c r="AN386" s="26">
        <v>357395</v>
      </c>
      <c r="AO386" s="26">
        <v>5082.8869999999997</v>
      </c>
      <c r="AP386" s="27">
        <v>10.634098</v>
      </c>
      <c r="AQ386" s="28">
        <v>540.51917000000003</v>
      </c>
      <c r="AR386" s="29">
        <v>1</v>
      </c>
      <c r="AS386" s="29">
        <v>47</v>
      </c>
      <c r="AT386" s="29">
        <v>7168</v>
      </c>
      <c r="AU386" s="29">
        <v>392381.72</v>
      </c>
      <c r="AV386" s="29">
        <v>6.2247918999999996</v>
      </c>
      <c r="AW386" s="29">
        <v>24424.945</v>
      </c>
    </row>
    <row r="387" spans="1:49" s="30" customFormat="1" x14ac:dyDescent="0.35">
      <c r="A387" s="12">
        <v>2017</v>
      </c>
      <c r="B387" s="12" t="s">
        <v>490</v>
      </c>
      <c r="C387" s="13" t="s">
        <v>491</v>
      </c>
      <c r="D387" s="14" t="s">
        <v>501</v>
      </c>
      <c r="E387" s="15">
        <v>45687.327604200567</v>
      </c>
      <c r="F387" s="15">
        <v>203564</v>
      </c>
      <c r="G387" s="12">
        <v>4.9000000000000004</v>
      </c>
      <c r="H387" s="16">
        <v>4455590</v>
      </c>
      <c r="I387" s="17">
        <f t="shared" si="6"/>
        <v>1</v>
      </c>
      <c r="J387" s="17">
        <v>0</v>
      </c>
      <c r="K387" s="17">
        <v>39.08</v>
      </c>
      <c r="L387" s="17">
        <v>2.23</v>
      </c>
      <c r="M387" s="17">
        <v>2.99</v>
      </c>
      <c r="N387" s="17">
        <v>38.799999999999997</v>
      </c>
      <c r="O387" s="17">
        <v>0</v>
      </c>
      <c r="P387" s="18">
        <v>3802</v>
      </c>
      <c r="Q387" s="18">
        <v>1161</v>
      </c>
      <c r="R387" s="17">
        <v>63251719</v>
      </c>
      <c r="S387" s="17">
        <v>54652</v>
      </c>
      <c r="T387" s="17">
        <v>44110</v>
      </c>
      <c r="U387" s="18">
        <v>2.2000000000000002</v>
      </c>
      <c r="V387" s="18">
        <v>1.99</v>
      </c>
      <c r="W387" s="18">
        <v>12.78</v>
      </c>
      <c r="X387" s="18">
        <v>3.64</v>
      </c>
      <c r="Y387" s="18"/>
      <c r="Z387" s="21">
        <v>54968734</v>
      </c>
      <c r="AA387" s="21">
        <v>2039610</v>
      </c>
      <c r="AB387" s="21">
        <v>164339300</v>
      </c>
      <c r="AC387" s="21">
        <v>0</v>
      </c>
      <c r="AD387" s="21">
        <v>0</v>
      </c>
      <c r="AE387" s="21">
        <v>0</v>
      </c>
      <c r="AF387" s="22">
        <v>4</v>
      </c>
      <c r="AG387" s="22">
        <v>49</v>
      </c>
      <c r="AH387" s="23">
        <v>1971002</v>
      </c>
      <c r="AI387" s="23">
        <v>1052.0275999999999</v>
      </c>
      <c r="AJ387" s="24">
        <v>10.850633</v>
      </c>
      <c r="AK387" s="25">
        <v>114.15166000000001</v>
      </c>
      <c r="AL387" s="26">
        <v>4</v>
      </c>
      <c r="AM387" s="26">
        <v>50</v>
      </c>
      <c r="AN387" s="26">
        <v>304457</v>
      </c>
      <c r="AO387" s="26">
        <v>5280.5808999999999</v>
      </c>
      <c r="AP387" s="27">
        <v>9.8505611999999996</v>
      </c>
      <c r="AQ387" s="28">
        <v>520.16686000000004</v>
      </c>
      <c r="AR387" s="29">
        <v>4</v>
      </c>
      <c r="AS387" s="29">
        <v>46</v>
      </c>
      <c r="AT387" s="29">
        <v>7010</v>
      </c>
      <c r="AU387" s="29">
        <v>338317.72</v>
      </c>
      <c r="AV387" s="29">
        <v>5.7152219000000004</v>
      </c>
      <c r="AW387" s="29">
        <v>19335.609</v>
      </c>
    </row>
    <row r="388" spans="1:49" s="30" customFormat="1" x14ac:dyDescent="0.35">
      <c r="A388" s="17">
        <v>2007</v>
      </c>
      <c r="B388" s="32" t="s">
        <v>479</v>
      </c>
      <c r="C388" s="13" t="s">
        <v>480</v>
      </c>
      <c r="D388" s="14" t="s">
        <v>502</v>
      </c>
      <c r="E388" s="15">
        <v>43233.986183990892</v>
      </c>
      <c r="F388" s="15">
        <v>202025.5</v>
      </c>
      <c r="G388" s="17">
        <v>4</v>
      </c>
      <c r="H388" s="16">
        <v>4672840</v>
      </c>
      <c r="I388" s="17">
        <f t="shared" si="6"/>
        <v>1</v>
      </c>
      <c r="J388" s="17">
        <v>0</v>
      </c>
      <c r="K388" s="17" t="s">
        <v>62</v>
      </c>
      <c r="L388" s="17">
        <v>2.286</v>
      </c>
      <c r="M388" s="17">
        <v>6.97</v>
      </c>
      <c r="N388" s="17">
        <v>32.78</v>
      </c>
      <c r="O388" s="17">
        <v>0</v>
      </c>
      <c r="P388" s="18">
        <v>2521</v>
      </c>
      <c r="Q388" s="18">
        <v>2171</v>
      </c>
      <c r="R388" s="17">
        <v>88397243</v>
      </c>
      <c r="S388" s="17">
        <v>448864</v>
      </c>
      <c r="T388" s="17">
        <v>120885</v>
      </c>
      <c r="U388" s="18">
        <v>2.29</v>
      </c>
      <c r="V388" s="18" t="s">
        <v>62</v>
      </c>
      <c r="W388" s="18" t="s">
        <v>62</v>
      </c>
      <c r="X388" s="18" t="s">
        <v>62</v>
      </c>
      <c r="Y388" s="18">
        <v>0.42</v>
      </c>
      <c r="Z388" s="21">
        <v>74461402</v>
      </c>
      <c r="AA388" s="21">
        <v>473282</v>
      </c>
      <c r="AB388" s="21">
        <v>360867698</v>
      </c>
      <c r="AC388" s="21">
        <v>34325127</v>
      </c>
      <c r="AD388" s="21">
        <v>0</v>
      </c>
      <c r="AE388" s="21">
        <v>5405.62</v>
      </c>
      <c r="AF388" s="23">
        <v>1</v>
      </c>
      <c r="AG388" s="23">
        <v>61</v>
      </c>
      <c r="AH388" s="23">
        <v>2093093</v>
      </c>
      <c r="AI388" s="23">
        <v>1305</v>
      </c>
      <c r="AJ388" s="24">
        <v>9.3241881481396494</v>
      </c>
      <c r="AK388" s="25">
        <v>121.7</v>
      </c>
      <c r="AL388" s="26">
        <v>1</v>
      </c>
      <c r="AM388" s="26">
        <v>61</v>
      </c>
      <c r="AN388" s="26">
        <v>365740</v>
      </c>
      <c r="AO388" s="26">
        <v>5211</v>
      </c>
      <c r="AP388" s="27">
        <v>8.7031205931058899</v>
      </c>
      <c r="AQ388" s="28">
        <v>453.56</v>
      </c>
      <c r="AR388" s="29">
        <v>1</v>
      </c>
      <c r="AS388" s="29">
        <v>56</v>
      </c>
      <c r="AT388" s="29">
        <v>9828</v>
      </c>
      <c r="AU388" s="29">
        <v>306713</v>
      </c>
      <c r="AV388" s="29">
        <v>5.2704518963409699</v>
      </c>
      <c r="AW388" s="29">
        <v>16165.15</v>
      </c>
    </row>
    <row r="389" spans="1:49" s="30" customFormat="1" x14ac:dyDescent="0.35">
      <c r="A389" s="12">
        <v>2010</v>
      </c>
      <c r="B389" s="12" t="s">
        <v>479</v>
      </c>
      <c r="C389" s="13" t="s">
        <v>480</v>
      </c>
      <c r="D389" s="14" t="s">
        <v>503</v>
      </c>
      <c r="E389" s="15">
        <v>41678.908472527713</v>
      </c>
      <c r="F389" s="15">
        <v>199455</v>
      </c>
      <c r="G389" s="12">
        <v>10.5</v>
      </c>
      <c r="H389" s="16">
        <v>4785514</v>
      </c>
      <c r="I389" s="17">
        <f t="shared" si="6"/>
        <v>1</v>
      </c>
      <c r="J389" s="17">
        <v>0</v>
      </c>
      <c r="K389" s="17">
        <v>44.27</v>
      </c>
      <c r="L389" s="17">
        <v>2.7050000000000001</v>
      </c>
      <c r="M389" s="17">
        <v>4.37</v>
      </c>
      <c r="N389" s="17">
        <v>49.29</v>
      </c>
      <c r="O389" s="17">
        <v>0</v>
      </c>
      <c r="P389" s="18">
        <v>3318</v>
      </c>
      <c r="Q389" s="18">
        <v>2291</v>
      </c>
      <c r="R389" s="17">
        <v>79374763</v>
      </c>
      <c r="S389" s="17">
        <v>217903</v>
      </c>
      <c r="T389" s="17">
        <v>66190</v>
      </c>
      <c r="U389" s="18" t="s">
        <v>62</v>
      </c>
      <c r="V389" s="18" t="s">
        <v>62</v>
      </c>
      <c r="W389" s="18" t="s">
        <v>62</v>
      </c>
      <c r="X389" s="18" t="s">
        <v>62</v>
      </c>
      <c r="Y389" s="18">
        <v>0.63</v>
      </c>
      <c r="Z389" s="21">
        <v>62049978</v>
      </c>
      <c r="AA389" s="21">
        <v>612532</v>
      </c>
      <c r="AB389" s="21">
        <v>577453324</v>
      </c>
      <c r="AC389" s="21">
        <v>37940821</v>
      </c>
      <c r="AD389" s="21">
        <v>0</v>
      </c>
      <c r="AE389" s="21">
        <v>13183.72</v>
      </c>
      <c r="AF389" s="22">
        <v>1</v>
      </c>
      <c r="AG389" s="22">
        <v>61</v>
      </c>
      <c r="AH389" s="23">
        <v>2138911</v>
      </c>
      <c r="AI389" s="23">
        <v>1384</v>
      </c>
      <c r="AJ389" s="24">
        <v>10.67</v>
      </c>
      <c r="AK389" s="31">
        <v>147.69</v>
      </c>
      <c r="AL389" s="26">
        <v>1</v>
      </c>
      <c r="AM389" s="26">
        <v>61</v>
      </c>
      <c r="AN389" s="26">
        <v>356296</v>
      </c>
      <c r="AO389" s="26">
        <v>5376</v>
      </c>
      <c r="AP389" s="27">
        <v>10.18</v>
      </c>
      <c r="AQ389" s="28">
        <v>547.09</v>
      </c>
      <c r="AR389" s="29">
        <v>1</v>
      </c>
      <c r="AS389" s="29">
        <v>56</v>
      </c>
      <c r="AT389" s="29">
        <v>6915</v>
      </c>
      <c r="AU389" s="29">
        <v>389848</v>
      </c>
      <c r="AV389" s="29">
        <v>6.01</v>
      </c>
      <c r="AW389" s="29">
        <v>23440.02</v>
      </c>
    </row>
    <row r="390" spans="1:49" s="30" customFormat="1" x14ac:dyDescent="0.35">
      <c r="A390" s="12">
        <v>2011</v>
      </c>
      <c r="B390" s="12" t="s">
        <v>479</v>
      </c>
      <c r="C390" s="13" t="s">
        <v>480</v>
      </c>
      <c r="D390" s="14" t="s">
        <v>504</v>
      </c>
      <c r="E390" s="15">
        <v>41955.795869775284</v>
      </c>
      <c r="F390" s="15">
        <v>201372.79999999999</v>
      </c>
      <c r="G390" s="12">
        <v>9.6</v>
      </c>
      <c r="H390" s="16">
        <v>4799642</v>
      </c>
      <c r="I390" s="17">
        <f t="shared" si="6"/>
        <v>1</v>
      </c>
      <c r="J390" s="17">
        <v>0</v>
      </c>
      <c r="K390" s="17">
        <v>45.02</v>
      </c>
      <c r="L390" s="17">
        <v>3.4670000000000001</v>
      </c>
      <c r="M390" s="17">
        <v>4</v>
      </c>
      <c r="N390" s="17">
        <v>55.64</v>
      </c>
      <c r="O390" s="17">
        <v>0</v>
      </c>
      <c r="P390" s="18">
        <v>2667</v>
      </c>
      <c r="Q390" s="18">
        <v>2032</v>
      </c>
      <c r="R390" s="17">
        <v>76413476</v>
      </c>
      <c r="S390" s="17">
        <v>195481</v>
      </c>
      <c r="T390" s="17">
        <v>64716</v>
      </c>
      <c r="U390" s="18" t="s">
        <v>62</v>
      </c>
      <c r="V390" s="18" t="s">
        <v>62</v>
      </c>
      <c r="W390" s="18">
        <v>22.05</v>
      </c>
      <c r="X390" s="18" t="s">
        <v>62</v>
      </c>
      <c r="Y390" s="18" t="s">
        <v>62</v>
      </c>
      <c r="Z390" s="21">
        <v>56359632</v>
      </c>
      <c r="AA390" s="21">
        <v>456566</v>
      </c>
      <c r="AB390" s="21">
        <v>699281304</v>
      </c>
      <c r="AC390" s="21">
        <v>39356122</v>
      </c>
      <c r="AD390" s="21">
        <v>0</v>
      </c>
      <c r="AE390" s="21">
        <v>13969.32</v>
      </c>
      <c r="AF390" s="22">
        <v>1</v>
      </c>
      <c r="AG390" s="22">
        <v>61</v>
      </c>
      <c r="AH390" s="23">
        <v>2142625</v>
      </c>
      <c r="AI390" s="23">
        <v>1284</v>
      </c>
      <c r="AJ390" s="24">
        <v>11.09</v>
      </c>
      <c r="AK390" s="25">
        <v>142.41</v>
      </c>
      <c r="AL390" s="26">
        <v>1</v>
      </c>
      <c r="AM390" s="26">
        <v>61</v>
      </c>
      <c r="AN390" s="26">
        <v>356074</v>
      </c>
      <c r="AO390" s="26">
        <v>5209</v>
      </c>
      <c r="AP390" s="27">
        <v>10.47</v>
      </c>
      <c r="AQ390" s="28">
        <v>545.62</v>
      </c>
      <c r="AR390" s="29">
        <v>1</v>
      </c>
      <c r="AS390" s="29">
        <v>56</v>
      </c>
      <c r="AT390" s="29">
        <v>6491</v>
      </c>
      <c r="AU390" s="29">
        <v>433105</v>
      </c>
      <c r="AV390" s="29">
        <v>6.25</v>
      </c>
      <c r="AW390" s="29">
        <v>27052.9</v>
      </c>
    </row>
    <row r="391" spans="1:49" s="30" customFormat="1" x14ac:dyDescent="0.35">
      <c r="A391" s="12">
        <v>2016</v>
      </c>
      <c r="B391" s="12" t="s">
        <v>490</v>
      </c>
      <c r="C391" s="13" t="s">
        <v>491</v>
      </c>
      <c r="D391" s="14" t="s">
        <v>505</v>
      </c>
      <c r="E391" s="15">
        <v>45268.772017063689</v>
      </c>
      <c r="F391" s="15">
        <v>201007.2</v>
      </c>
      <c r="G391" s="12">
        <v>5.0999999999999996</v>
      </c>
      <c r="H391" s="16">
        <v>4440306</v>
      </c>
      <c r="I391" s="17">
        <f t="shared" si="6"/>
        <v>1</v>
      </c>
      <c r="J391" s="17">
        <v>0</v>
      </c>
      <c r="K391" s="17">
        <v>40.39</v>
      </c>
      <c r="L391" s="17">
        <v>1.702</v>
      </c>
      <c r="M391" s="17">
        <v>2.52</v>
      </c>
      <c r="N391" s="17">
        <v>42.43</v>
      </c>
      <c r="O391" s="17">
        <v>0</v>
      </c>
      <c r="P391" s="18">
        <v>4075</v>
      </c>
      <c r="Q391" s="18">
        <v>1498</v>
      </c>
      <c r="R391" s="17">
        <v>72432678</v>
      </c>
      <c r="S391" s="17">
        <v>72289</v>
      </c>
      <c r="T391" s="17">
        <v>54616</v>
      </c>
      <c r="U391" s="18" t="s">
        <v>62</v>
      </c>
      <c r="V391" s="18" t="s">
        <v>62</v>
      </c>
      <c r="W391" s="18" t="s">
        <v>62</v>
      </c>
      <c r="X391" s="18" t="s">
        <v>62</v>
      </c>
      <c r="Y391" s="18"/>
      <c r="Z391" s="21">
        <v>63717656</v>
      </c>
      <c r="AA391" s="21">
        <v>4808670</v>
      </c>
      <c r="AB391" s="21">
        <v>134772060</v>
      </c>
      <c r="AC391" s="21">
        <v>0</v>
      </c>
      <c r="AD391" s="21">
        <v>0</v>
      </c>
      <c r="AE391" s="21">
        <v>0</v>
      </c>
      <c r="AF391" s="22">
        <v>4</v>
      </c>
      <c r="AG391" s="22">
        <v>50</v>
      </c>
      <c r="AH391" s="23">
        <v>1957188</v>
      </c>
      <c r="AI391" s="23">
        <v>1121.4404</v>
      </c>
      <c r="AJ391" s="24">
        <v>10.490665</v>
      </c>
      <c r="AK391" s="25">
        <v>117.64655</v>
      </c>
      <c r="AL391" s="26">
        <v>4</v>
      </c>
      <c r="AM391" s="26">
        <v>50</v>
      </c>
      <c r="AN391" s="26">
        <v>302040</v>
      </c>
      <c r="AO391" s="26">
        <v>5512.8244999999997</v>
      </c>
      <c r="AP391" s="27">
        <v>9.5711037000000001</v>
      </c>
      <c r="AQ391" s="28">
        <v>527.63814000000002</v>
      </c>
      <c r="AR391" s="29">
        <v>4</v>
      </c>
      <c r="AS391" s="29">
        <v>46</v>
      </c>
      <c r="AT391" s="29">
        <v>7308</v>
      </c>
      <c r="AU391" s="29">
        <v>321953.28999999998</v>
      </c>
      <c r="AV391" s="29">
        <v>5.6673853999999997</v>
      </c>
      <c r="AW391" s="29">
        <v>18246.333999999999</v>
      </c>
    </row>
    <row r="392" spans="1:49" s="30" customFormat="1" x14ac:dyDescent="0.35">
      <c r="A392" s="17">
        <v>2008</v>
      </c>
      <c r="B392" s="32" t="s">
        <v>479</v>
      </c>
      <c r="C392" s="13" t="s">
        <v>480</v>
      </c>
      <c r="D392" s="14" t="s">
        <v>506</v>
      </c>
      <c r="E392" s="15">
        <v>42594.028323477185</v>
      </c>
      <c r="F392" s="15">
        <v>200967.4</v>
      </c>
      <c r="G392" s="17">
        <v>5.7</v>
      </c>
      <c r="H392" s="16">
        <v>4718206</v>
      </c>
      <c r="I392" s="17">
        <f t="shared" si="6"/>
        <v>1</v>
      </c>
      <c r="J392" s="17">
        <v>0</v>
      </c>
      <c r="K392" s="17">
        <v>40.69</v>
      </c>
      <c r="L392" s="17">
        <v>2.9830000000000001</v>
      </c>
      <c r="M392" s="17">
        <v>8.86</v>
      </c>
      <c r="N392" s="17">
        <v>45.88</v>
      </c>
      <c r="O392" s="17">
        <v>0</v>
      </c>
      <c r="P392" s="18">
        <v>2808</v>
      </c>
      <c r="Q392" s="18">
        <v>1841</v>
      </c>
      <c r="R392" s="17">
        <v>83134457</v>
      </c>
      <c r="S392" s="17">
        <v>363916</v>
      </c>
      <c r="T392" s="17">
        <v>110734</v>
      </c>
      <c r="U392" s="18">
        <v>2.93</v>
      </c>
      <c r="V392" s="18" t="s">
        <v>62</v>
      </c>
      <c r="W392" s="18" t="s">
        <v>62</v>
      </c>
      <c r="X392" s="18" t="s">
        <v>62</v>
      </c>
      <c r="Y392" s="18">
        <v>0.47</v>
      </c>
      <c r="Z392" s="21">
        <v>71633760</v>
      </c>
      <c r="AA392" s="21">
        <v>562268</v>
      </c>
      <c r="AB392" s="21">
        <v>338371784</v>
      </c>
      <c r="AC392" s="21">
        <v>38992641</v>
      </c>
      <c r="AD392" s="21">
        <v>0</v>
      </c>
      <c r="AE392" s="21">
        <v>14199.66</v>
      </c>
      <c r="AF392" s="23">
        <v>1</v>
      </c>
      <c r="AG392" s="23">
        <v>61</v>
      </c>
      <c r="AH392" s="23">
        <v>2110859</v>
      </c>
      <c r="AI392" s="23">
        <v>1271</v>
      </c>
      <c r="AJ392" s="24">
        <v>10.401161862186006</v>
      </c>
      <c r="AK392" s="25">
        <v>132.16</v>
      </c>
      <c r="AL392" s="26">
        <v>1</v>
      </c>
      <c r="AM392" s="26">
        <v>61</v>
      </c>
      <c r="AN392" s="26">
        <v>371024</v>
      </c>
      <c r="AO392" s="26">
        <v>5061</v>
      </c>
      <c r="AP392" s="27">
        <v>9.8658947362815272</v>
      </c>
      <c r="AQ392" s="28">
        <v>499.31</v>
      </c>
      <c r="AR392" s="29">
        <v>1</v>
      </c>
      <c r="AS392" s="29">
        <v>57</v>
      </c>
      <c r="AT392" s="29">
        <v>9260</v>
      </c>
      <c r="AU392" s="29">
        <v>314881</v>
      </c>
      <c r="AV392" s="29">
        <v>6.1115912693990753</v>
      </c>
      <c r="AW392" s="29">
        <v>19244.259999999998</v>
      </c>
    </row>
    <row r="393" spans="1:49" s="30" customFormat="1" x14ac:dyDescent="0.35">
      <c r="A393" s="12">
        <v>2013</v>
      </c>
      <c r="B393" s="12" t="s">
        <v>467</v>
      </c>
      <c r="C393" s="13" t="s">
        <v>468</v>
      </c>
      <c r="D393" s="14" t="s">
        <v>507</v>
      </c>
      <c r="E393" s="15">
        <v>41990.685348000792</v>
      </c>
      <c r="F393" s="15">
        <v>200147.3</v>
      </c>
      <c r="G393" s="12">
        <v>7.6</v>
      </c>
      <c r="H393" s="16">
        <v>4766469</v>
      </c>
      <c r="I393" s="17">
        <f t="shared" si="6"/>
        <v>0</v>
      </c>
      <c r="J393" s="17">
        <v>1</v>
      </c>
      <c r="K393" s="17">
        <v>45.02</v>
      </c>
      <c r="L393" s="17">
        <v>3.4830000000000001</v>
      </c>
      <c r="M393" s="17">
        <v>3.73</v>
      </c>
      <c r="N393" s="17">
        <v>51.99</v>
      </c>
      <c r="O393" s="17">
        <v>0</v>
      </c>
      <c r="P393" s="18">
        <v>2708</v>
      </c>
      <c r="Q393" s="18">
        <v>1686</v>
      </c>
      <c r="R393" s="17">
        <v>28809424</v>
      </c>
      <c r="S393" s="17">
        <v>43246</v>
      </c>
      <c r="T393" s="17">
        <v>17267</v>
      </c>
      <c r="U393" s="18">
        <v>1.93</v>
      </c>
      <c r="V393" s="18" t="s">
        <v>62</v>
      </c>
      <c r="W393" s="18">
        <v>23.1</v>
      </c>
      <c r="X393" s="18">
        <v>4.58</v>
      </c>
      <c r="Y393" s="18">
        <v>0.68</v>
      </c>
      <c r="Z393" s="21">
        <v>20070110</v>
      </c>
      <c r="AA393" s="21">
        <v>416396</v>
      </c>
      <c r="AB393" s="21">
        <v>181305188</v>
      </c>
      <c r="AC393" s="21">
        <v>54251968</v>
      </c>
      <c r="AD393" s="21">
        <v>0</v>
      </c>
      <c r="AE393" s="21">
        <v>0</v>
      </c>
      <c r="AF393" s="22">
        <v>4</v>
      </c>
      <c r="AG393" s="22">
        <v>41</v>
      </c>
      <c r="AH393" s="23">
        <v>2135432</v>
      </c>
      <c r="AI393" s="23">
        <v>1124.3829000000001</v>
      </c>
      <c r="AJ393" s="24">
        <v>11.993815</v>
      </c>
      <c r="AK393" s="25">
        <v>134.85640000000001</v>
      </c>
      <c r="AL393" s="26">
        <v>4</v>
      </c>
      <c r="AM393" s="26">
        <v>40</v>
      </c>
      <c r="AN393" s="26">
        <v>346026</v>
      </c>
      <c r="AO393" s="26">
        <v>5086.3707000000004</v>
      </c>
      <c r="AP393" s="27">
        <v>9.8772047000000001</v>
      </c>
      <c r="AQ393" s="28">
        <v>502.39125000000001</v>
      </c>
      <c r="AR393" s="29">
        <v>4</v>
      </c>
      <c r="AS393" s="29">
        <v>32</v>
      </c>
      <c r="AT393" s="29">
        <v>4479</v>
      </c>
      <c r="AU393" s="29">
        <v>533403.62</v>
      </c>
      <c r="AV393" s="29">
        <v>6.0095549000000004</v>
      </c>
      <c r="AW393" s="29">
        <v>32055.183000000001</v>
      </c>
    </row>
    <row r="394" spans="1:49" s="30" customFormat="1" x14ac:dyDescent="0.35">
      <c r="A394" s="17">
        <v>2006</v>
      </c>
      <c r="B394" s="13" t="s">
        <v>479</v>
      </c>
      <c r="C394" s="13" t="s">
        <v>480</v>
      </c>
      <c r="D394" s="14" t="s">
        <v>508</v>
      </c>
      <c r="E394" s="15">
        <v>43189.61343760106</v>
      </c>
      <c r="F394" s="15">
        <v>199923.9</v>
      </c>
      <c r="G394" s="17">
        <v>4</v>
      </c>
      <c r="H394" s="16">
        <v>4628981</v>
      </c>
      <c r="I394" s="17">
        <f t="shared" si="6"/>
        <v>1</v>
      </c>
      <c r="J394" s="17">
        <v>0</v>
      </c>
      <c r="K394" s="17" t="s">
        <v>62</v>
      </c>
      <c r="L394" s="17">
        <v>2.137</v>
      </c>
      <c r="M394" s="17">
        <v>6.73</v>
      </c>
      <c r="N394" s="17">
        <v>18.61</v>
      </c>
      <c r="O394" s="17">
        <v>0</v>
      </c>
      <c r="P394" s="18">
        <v>2534</v>
      </c>
      <c r="Q394" s="18">
        <v>2037</v>
      </c>
      <c r="R394" s="17">
        <v>86153475</v>
      </c>
      <c r="S394" s="17">
        <v>457504</v>
      </c>
      <c r="T394" s="17">
        <v>122275</v>
      </c>
      <c r="U394" s="18">
        <v>2.2599999999999998</v>
      </c>
      <c r="V394" s="18" t="s">
        <v>62</v>
      </c>
      <c r="W394" s="18" t="s">
        <v>62</v>
      </c>
      <c r="X394" s="18" t="s">
        <v>62</v>
      </c>
      <c r="Y394" s="18">
        <v>0.41</v>
      </c>
      <c r="Z394" s="21">
        <v>74327991.420000017</v>
      </c>
      <c r="AA394" s="21">
        <v>552602.31999999995</v>
      </c>
      <c r="AB394" s="21">
        <v>300925526.27999997</v>
      </c>
      <c r="AC394" s="21">
        <v>31911096</v>
      </c>
      <c r="AD394" s="21">
        <v>0</v>
      </c>
      <c r="AE394" s="21">
        <v>4040.74</v>
      </c>
      <c r="AF394" s="23">
        <v>1</v>
      </c>
      <c r="AG394" s="23">
        <v>61</v>
      </c>
      <c r="AH394" s="23">
        <v>2065096</v>
      </c>
      <c r="AI394" s="23">
        <v>1302.4851709880154</v>
      </c>
      <c r="AJ394" s="24">
        <v>8.7513794229794559</v>
      </c>
      <c r="AK394" s="25">
        <v>113.98541924120396</v>
      </c>
      <c r="AL394" s="26">
        <v>1</v>
      </c>
      <c r="AM394" s="26">
        <v>61</v>
      </c>
      <c r="AN394" s="26">
        <v>359846</v>
      </c>
      <c r="AO394" s="26">
        <v>5122.546172529359</v>
      </c>
      <c r="AP394" s="27">
        <v>8.1760916726104007</v>
      </c>
      <c r="AQ394" s="28">
        <v>418.8240710377957</v>
      </c>
      <c r="AR394" s="29">
        <v>1</v>
      </c>
      <c r="AS394" s="29">
        <v>56</v>
      </c>
      <c r="AT394" s="29">
        <v>8878</v>
      </c>
      <c r="AU394" s="29">
        <v>340548.53758353973</v>
      </c>
      <c r="AV394" s="29">
        <v>4.9008068454286668</v>
      </c>
      <c r="AW394" s="29">
        <v>16689.626041901331</v>
      </c>
    </row>
    <row r="395" spans="1:49" s="30" customFormat="1" x14ac:dyDescent="0.35">
      <c r="A395" s="12">
        <v>2015</v>
      </c>
      <c r="B395" s="12" t="s">
        <v>490</v>
      </c>
      <c r="C395" s="13" t="s">
        <v>491</v>
      </c>
      <c r="D395" s="14" t="s">
        <v>509</v>
      </c>
      <c r="E395" s="15">
        <v>45039.834044007781</v>
      </c>
      <c r="F395" s="15">
        <v>199487.1</v>
      </c>
      <c r="G395" s="12">
        <v>5.3</v>
      </c>
      <c r="H395" s="16">
        <v>4429126</v>
      </c>
      <c r="I395" s="17">
        <f t="shared" si="6"/>
        <v>1</v>
      </c>
      <c r="J395" s="17">
        <v>0</v>
      </c>
      <c r="K395" s="17">
        <v>42.6</v>
      </c>
      <c r="L395" s="17">
        <v>1.8220000000000001</v>
      </c>
      <c r="M395" s="17">
        <v>2.62</v>
      </c>
      <c r="N395" s="17">
        <v>44.13</v>
      </c>
      <c r="O395" s="17">
        <v>0</v>
      </c>
      <c r="P395" s="18">
        <v>4303</v>
      </c>
      <c r="Q395" s="18">
        <v>1247</v>
      </c>
      <c r="R395" s="17">
        <v>76427297</v>
      </c>
      <c r="S395" s="17">
        <v>122282</v>
      </c>
      <c r="T395" s="17">
        <v>61674</v>
      </c>
      <c r="U395" s="18" t="s">
        <v>62</v>
      </c>
      <c r="V395" s="18" t="s">
        <v>62</v>
      </c>
      <c r="W395" s="18">
        <v>13.21</v>
      </c>
      <c r="X395" s="18">
        <v>3.52</v>
      </c>
      <c r="Y395" s="18" t="s">
        <v>62</v>
      </c>
      <c r="Z395" s="21">
        <v>68761688</v>
      </c>
      <c r="AA395" s="21">
        <v>4173780</v>
      </c>
      <c r="AB395" s="21">
        <v>107006392</v>
      </c>
      <c r="AC395" s="21">
        <v>0</v>
      </c>
      <c r="AD395" s="21">
        <v>0</v>
      </c>
      <c r="AE395" s="21">
        <v>0</v>
      </c>
      <c r="AF395" s="22">
        <v>4</v>
      </c>
      <c r="AG395" s="22">
        <v>49</v>
      </c>
      <c r="AH395" s="23">
        <v>1947068</v>
      </c>
      <c r="AI395" s="23">
        <v>1119.9785999999999</v>
      </c>
      <c r="AJ395" s="24">
        <v>10.242789999999999</v>
      </c>
      <c r="AK395" s="25">
        <v>114.71705</v>
      </c>
      <c r="AL395" s="26">
        <v>5</v>
      </c>
      <c r="AM395" s="26">
        <v>51</v>
      </c>
      <c r="AN395" s="26">
        <v>299462</v>
      </c>
      <c r="AO395" s="26">
        <v>5451.2227999999996</v>
      </c>
      <c r="AP395" s="27">
        <v>9.4351027999999992</v>
      </c>
      <c r="AQ395" s="28">
        <v>514.32847000000004</v>
      </c>
      <c r="AR395" s="29">
        <v>4</v>
      </c>
      <c r="AS395" s="29">
        <v>46</v>
      </c>
      <c r="AT395" s="29">
        <v>7392</v>
      </c>
      <c r="AU395" s="29">
        <v>341375</v>
      </c>
      <c r="AV395" s="29">
        <v>5.4847333999999996</v>
      </c>
      <c r="AW395" s="29">
        <v>18723.508999999998</v>
      </c>
    </row>
    <row r="396" spans="1:49" s="30" customFormat="1" x14ac:dyDescent="0.35">
      <c r="A396" s="12">
        <v>2019</v>
      </c>
      <c r="B396" s="12" t="s">
        <v>510</v>
      </c>
      <c r="C396" s="13" t="s">
        <v>511</v>
      </c>
      <c r="D396" s="14" t="s">
        <v>512</v>
      </c>
      <c r="E396" s="15">
        <v>50360.620257753981</v>
      </c>
      <c r="F396" s="15">
        <v>199462.1</v>
      </c>
      <c r="G396" s="12" t="s">
        <v>62</v>
      </c>
      <c r="H396" s="16">
        <v>3960676</v>
      </c>
      <c r="I396" s="17">
        <f t="shared" si="6"/>
        <v>0</v>
      </c>
      <c r="J396" s="17">
        <v>2</v>
      </c>
      <c r="K396" s="17">
        <v>38.520000000000003</v>
      </c>
      <c r="L396" s="17">
        <v>2.4489999999999998</v>
      </c>
      <c r="M396" s="17">
        <v>2.56</v>
      </c>
      <c r="N396" s="17">
        <v>35.590000000000003</v>
      </c>
      <c r="O396" s="17">
        <v>1</v>
      </c>
      <c r="P396" s="18">
        <v>3742</v>
      </c>
      <c r="Q396" s="18">
        <v>1979</v>
      </c>
      <c r="R396" s="17">
        <v>28846872</v>
      </c>
      <c r="S396" s="17">
        <v>8702</v>
      </c>
      <c r="T396" s="17">
        <v>18574</v>
      </c>
      <c r="U396" s="18" t="s">
        <v>62</v>
      </c>
      <c r="V396" s="18" t="s">
        <v>62</v>
      </c>
      <c r="W396" s="18" t="s">
        <v>62</v>
      </c>
      <c r="X396" s="18" t="s">
        <v>62</v>
      </c>
      <c r="Y396" s="18"/>
      <c r="Z396" s="21">
        <v>10542196</v>
      </c>
      <c r="AA396" s="21">
        <v>69984</v>
      </c>
      <c r="AB396" s="21">
        <v>704551782</v>
      </c>
      <c r="AC396" s="21">
        <v>0</v>
      </c>
      <c r="AD396" s="21">
        <v>0</v>
      </c>
      <c r="AE396" s="21">
        <v>0</v>
      </c>
      <c r="AF396" s="22">
        <v>3</v>
      </c>
      <c r="AG396" s="22">
        <v>89</v>
      </c>
      <c r="AH396" s="23">
        <v>1777156</v>
      </c>
      <c r="AI396" s="23">
        <v>1116</v>
      </c>
      <c r="AJ396" s="24">
        <v>10.210000000000001</v>
      </c>
      <c r="AK396" s="25">
        <v>113.93</v>
      </c>
      <c r="AL396" s="26">
        <v>3</v>
      </c>
      <c r="AM396" s="26">
        <v>87</v>
      </c>
      <c r="AN396" s="26">
        <v>285641</v>
      </c>
      <c r="AO396" s="26">
        <v>5860</v>
      </c>
      <c r="AP396" s="27">
        <v>7.98</v>
      </c>
      <c r="AQ396" s="28">
        <v>467.79</v>
      </c>
      <c r="AR396" s="29">
        <v>3</v>
      </c>
      <c r="AS396" s="29">
        <v>58</v>
      </c>
      <c r="AT396" s="29">
        <v>19905</v>
      </c>
      <c r="AU396" s="29">
        <v>87515.627999999997</v>
      </c>
      <c r="AV396" s="29">
        <v>5.0665731999999997</v>
      </c>
      <c r="AW396" s="29">
        <v>4434.0433999999996</v>
      </c>
    </row>
    <row r="397" spans="1:49" s="30" customFormat="1" x14ac:dyDescent="0.35">
      <c r="A397" s="12">
        <v>2014</v>
      </c>
      <c r="B397" s="12" t="s">
        <v>490</v>
      </c>
      <c r="C397" s="13" t="s">
        <v>491</v>
      </c>
      <c r="D397" s="14" t="s">
        <v>513</v>
      </c>
      <c r="E397" s="15">
        <v>44554.257739203509</v>
      </c>
      <c r="F397" s="15">
        <v>196795.8</v>
      </c>
      <c r="G397" s="12">
        <v>6.5</v>
      </c>
      <c r="H397" s="16">
        <v>4416992</v>
      </c>
      <c r="I397" s="17">
        <f t="shared" si="6"/>
        <v>1</v>
      </c>
      <c r="J397" s="17">
        <v>0</v>
      </c>
      <c r="K397" s="17">
        <v>45.67</v>
      </c>
      <c r="L397" s="17">
        <v>3.117</v>
      </c>
      <c r="M397" s="17">
        <v>4.37</v>
      </c>
      <c r="N397" s="17">
        <v>46.16</v>
      </c>
      <c r="O397" s="17">
        <v>0</v>
      </c>
      <c r="P397" s="18">
        <v>5017</v>
      </c>
      <c r="Q397" s="18">
        <v>1110</v>
      </c>
      <c r="R397" s="17">
        <v>85795039</v>
      </c>
      <c r="S397" s="17">
        <v>185856</v>
      </c>
      <c r="T397" s="17">
        <v>80970</v>
      </c>
      <c r="U397" s="18" t="s">
        <v>62</v>
      </c>
      <c r="V397" s="18">
        <v>2.34</v>
      </c>
      <c r="W397" s="18">
        <v>21.42</v>
      </c>
      <c r="X397" s="18">
        <v>6.02</v>
      </c>
      <c r="Y397" s="18"/>
      <c r="Z397" s="21">
        <v>78427514</v>
      </c>
      <c r="AA397" s="21">
        <v>4504358</v>
      </c>
      <c r="AB397" s="21">
        <v>57223628</v>
      </c>
      <c r="AC397" s="21">
        <v>0</v>
      </c>
      <c r="AD397" s="21">
        <v>0</v>
      </c>
      <c r="AE397" s="21">
        <v>0</v>
      </c>
      <c r="AF397" s="22">
        <v>4</v>
      </c>
      <c r="AG397" s="22">
        <v>49</v>
      </c>
      <c r="AH397" s="23">
        <v>1939489</v>
      </c>
      <c r="AI397" s="23">
        <v>1177.2761</v>
      </c>
      <c r="AJ397" s="24">
        <v>10.164323</v>
      </c>
      <c r="AK397" s="25">
        <v>119.66213999999999</v>
      </c>
      <c r="AL397" s="26">
        <v>5</v>
      </c>
      <c r="AM397" s="26">
        <v>50</v>
      </c>
      <c r="AN397" s="26">
        <v>297182</v>
      </c>
      <c r="AO397" s="26">
        <v>5371.7195000000002</v>
      </c>
      <c r="AP397" s="27">
        <v>9.4379042000000002</v>
      </c>
      <c r="AQ397" s="28">
        <v>506.97773999999998</v>
      </c>
      <c r="AR397" s="29">
        <v>4</v>
      </c>
      <c r="AS397" s="29">
        <v>46</v>
      </c>
      <c r="AT397" s="29">
        <v>7376</v>
      </c>
      <c r="AU397" s="29">
        <v>364725.87</v>
      </c>
      <c r="AV397" s="29">
        <v>5.6764833000000001</v>
      </c>
      <c r="AW397" s="29">
        <v>20703.602999999999</v>
      </c>
    </row>
    <row r="398" spans="1:49" s="30" customFormat="1" x14ac:dyDescent="0.35">
      <c r="A398" s="12">
        <v>2013</v>
      </c>
      <c r="B398" s="12" t="s">
        <v>490</v>
      </c>
      <c r="C398" s="13" t="s">
        <v>491</v>
      </c>
      <c r="D398" s="14" t="s">
        <v>514</v>
      </c>
      <c r="E398" s="15">
        <v>44634.035761143983</v>
      </c>
      <c r="F398" s="15">
        <v>196698</v>
      </c>
      <c r="G398" s="12">
        <v>8</v>
      </c>
      <c r="H398" s="16">
        <v>4406906</v>
      </c>
      <c r="I398" s="17">
        <f t="shared" si="6"/>
        <v>1</v>
      </c>
      <c r="J398" s="17">
        <v>0</v>
      </c>
      <c r="K398" s="17">
        <v>45.02</v>
      </c>
      <c r="L398" s="17">
        <v>3.4830000000000001</v>
      </c>
      <c r="M398" s="17">
        <v>3.73</v>
      </c>
      <c r="N398" s="17">
        <v>51.99</v>
      </c>
      <c r="O398" s="17">
        <v>0</v>
      </c>
      <c r="P398" s="18">
        <v>4698</v>
      </c>
      <c r="Q398" s="18">
        <v>1079</v>
      </c>
      <c r="R398" s="17">
        <v>85303874</v>
      </c>
      <c r="S398" s="17">
        <v>173076</v>
      </c>
      <c r="T398" s="17">
        <v>79108</v>
      </c>
      <c r="U398" s="18">
        <v>2.4300000000000002</v>
      </c>
      <c r="V398" s="18">
        <v>2.36</v>
      </c>
      <c r="W398" s="18">
        <v>22.61</v>
      </c>
      <c r="X398" s="18">
        <v>5.74</v>
      </c>
      <c r="Y398" s="18"/>
      <c r="Z398" s="21">
        <v>78949302</v>
      </c>
      <c r="AA398" s="21">
        <v>5447912.5999999996</v>
      </c>
      <c r="AB398" s="21">
        <v>32153988</v>
      </c>
      <c r="AC398" s="21">
        <v>0</v>
      </c>
      <c r="AD398" s="21">
        <v>0</v>
      </c>
      <c r="AE398" s="21">
        <v>0</v>
      </c>
      <c r="AF398" s="22">
        <v>4</v>
      </c>
      <c r="AG398" s="22">
        <v>50</v>
      </c>
      <c r="AH398" s="23">
        <v>1935245</v>
      </c>
      <c r="AI398" s="23">
        <v>1153.5188000000001</v>
      </c>
      <c r="AJ398" s="24">
        <v>9.7918053</v>
      </c>
      <c r="AK398" s="25">
        <v>112.95032</v>
      </c>
      <c r="AL398" s="26">
        <v>5</v>
      </c>
      <c r="AM398" s="26">
        <v>50</v>
      </c>
      <c r="AN398" s="26">
        <v>297108</v>
      </c>
      <c r="AO398" s="26">
        <v>5891.2903999999999</v>
      </c>
      <c r="AP398" s="27">
        <v>8.5602146999999995</v>
      </c>
      <c r="AQ398" s="28">
        <v>504.30709999999999</v>
      </c>
      <c r="AR398" s="29">
        <v>4</v>
      </c>
      <c r="AS398" s="29">
        <v>46</v>
      </c>
      <c r="AT398" s="29">
        <v>7185</v>
      </c>
      <c r="AU398" s="29">
        <v>428804.8</v>
      </c>
      <c r="AV398" s="29">
        <v>5.6647647000000001</v>
      </c>
      <c r="AW398" s="29">
        <v>24290.782999999999</v>
      </c>
    </row>
    <row r="399" spans="1:49" s="30" customFormat="1" x14ac:dyDescent="0.35">
      <c r="A399" s="12">
        <v>2018</v>
      </c>
      <c r="B399" s="12" t="s">
        <v>510</v>
      </c>
      <c r="C399" s="13" t="s">
        <v>511</v>
      </c>
      <c r="D399" s="14" t="s">
        <v>515</v>
      </c>
      <c r="E399" s="15">
        <v>49709.926846487171</v>
      </c>
      <c r="F399" s="15">
        <v>196030.5</v>
      </c>
      <c r="G399" s="12">
        <v>3.4</v>
      </c>
      <c r="H399" s="16">
        <v>3943488</v>
      </c>
      <c r="I399" s="17">
        <f t="shared" si="6"/>
        <v>0</v>
      </c>
      <c r="J399" s="17">
        <v>2</v>
      </c>
      <c r="K399" s="17">
        <v>39.08</v>
      </c>
      <c r="L399" s="17">
        <v>2.6</v>
      </c>
      <c r="M399" s="17">
        <v>3.15</v>
      </c>
      <c r="N399" s="17">
        <v>38.81</v>
      </c>
      <c r="O399" s="17">
        <v>1</v>
      </c>
      <c r="P399" s="18">
        <v>3827</v>
      </c>
      <c r="Q399" s="18">
        <v>2139</v>
      </c>
      <c r="R399" s="17">
        <v>34972105</v>
      </c>
      <c r="S399" s="17">
        <v>32176</v>
      </c>
      <c r="T399" s="17">
        <v>24012</v>
      </c>
      <c r="U399" s="18" t="s">
        <v>62</v>
      </c>
      <c r="V399" s="18">
        <v>1.77</v>
      </c>
      <c r="W399" s="18">
        <v>16.2</v>
      </c>
      <c r="X399" s="18">
        <v>2.73</v>
      </c>
      <c r="Y399" s="18" t="s">
        <v>62</v>
      </c>
      <c r="Z399" s="21">
        <v>19311052</v>
      </c>
      <c r="AA399" s="21">
        <v>65414</v>
      </c>
      <c r="AB399" s="21">
        <v>658757044</v>
      </c>
      <c r="AC399" s="21">
        <v>0</v>
      </c>
      <c r="AD399" s="21">
        <v>0</v>
      </c>
      <c r="AE399" s="21">
        <v>0</v>
      </c>
      <c r="AF399" s="22">
        <v>3</v>
      </c>
      <c r="AG399" s="22">
        <v>49</v>
      </c>
      <c r="AH399" s="23">
        <v>1764980</v>
      </c>
      <c r="AI399" s="23">
        <v>1139</v>
      </c>
      <c r="AJ399" s="24">
        <v>10.3</v>
      </c>
      <c r="AK399" s="25">
        <v>117.28</v>
      </c>
      <c r="AL399" s="26">
        <v>3</v>
      </c>
      <c r="AM399" s="26">
        <v>49</v>
      </c>
      <c r="AN399" s="26">
        <v>282875</v>
      </c>
      <c r="AO399" s="26">
        <v>6253.9822999999997</v>
      </c>
      <c r="AP399" s="27">
        <v>8.0685550999999993</v>
      </c>
      <c r="AQ399" s="28">
        <v>504.60601000000003</v>
      </c>
      <c r="AR399" s="29">
        <v>3</v>
      </c>
      <c r="AS399" s="29">
        <v>42</v>
      </c>
      <c r="AT399" s="29">
        <v>18700</v>
      </c>
      <c r="AU399" s="29">
        <v>85692</v>
      </c>
      <c r="AV399" s="29">
        <v>5.34</v>
      </c>
      <c r="AW399" s="29">
        <v>4578.09</v>
      </c>
    </row>
    <row r="400" spans="1:49" s="30" customFormat="1" x14ac:dyDescent="0.35">
      <c r="A400" s="12">
        <v>2014</v>
      </c>
      <c r="B400" s="12" t="s">
        <v>461</v>
      </c>
      <c r="C400" s="13" t="s">
        <v>462</v>
      </c>
      <c r="D400" s="14" t="s">
        <v>516</v>
      </c>
      <c r="E400" s="15">
        <v>49378.594645193843</v>
      </c>
      <c r="F400" s="15">
        <v>195808.2</v>
      </c>
      <c r="G400" s="12">
        <v>6.8</v>
      </c>
      <c r="H400" s="16">
        <v>3965447</v>
      </c>
      <c r="I400" s="17">
        <f t="shared" si="6"/>
        <v>0</v>
      </c>
      <c r="J400" s="17">
        <v>1</v>
      </c>
      <c r="K400" s="17">
        <v>45.67</v>
      </c>
      <c r="L400" s="17">
        <v>3.117</v>
      </c>
      <c r="M400" s="17">
        <v>4.37</v>
      </c>
      <c r="N400" s="17">
        <v>46.16</v>
      </c>
      <c r="O400" s="17">
        <v>0</v>
      </c>
      <c r="P400" s="18">
        <v>4740</v>
      </c>
      <c r="Q400" s="18">
        <v>358</v>
      </c>
      <c r="R400" s="17">
        <v>8369747</v>
      </c>
      <c r="S400" s="17">
        <v>9732</v>
      </c>
      <c r="T400" s="17">
        <v>11556</v>
      </c>
      <c r="U400" s="18" t="s">
        <v>62</v>
      </c>
      <c r="V400" s="18" t="s">
        <v>62</v>
      </c>
      <c r="W400" s="18" t="s">
        <v>62</v>
      </c>
      <c r="X400" s="18" t="s">
        <v>62</v>
      </c>
      <c r="Y400" s="18" t="s">
        <v>62</v>
      </c>
      <c r="Z400" s="21">
        <v>3706982</v>
      </c>
      <c r="AA400" s="21">
        <v>35234</v>
      </c>
      <c r="AB400" s="21">
        <v>179918418</v>
      </c>
      <c r="AC400" s="21">
        <v>0</v>
      </c>
      <c r="AD400" s="21">
        <v>3490</v>
      </c>
      <c r="AE400" s="21">
        <v>0</v>
      </c>
      <c r="AF400" s="22">
        <v>3</v>
      </c>
      <c r="AG400" s="22">
        <v>37</v>
      </c>
      <c r="AH400" s="23">
        <v>1669124</v>
      </c>
      <c r="AI400" s="23">
        <v>929.51017999999999</v>
      </c>
      <c r="AJ400" s="24">
        <v>10.467141</v>
      </c>
      <c r="AK400" s="25">
        <v>97.293141000000006</v>
      </c>
      <c r="AL400" s="26">
        <v>3</v>
      </c>
      <c r="AM400" s="26">
        <v>37</v>
      </c>
      <c r="AN400" s="26">
        <v>229832</v>
      </c>
      <c r="AO400" s="26">
        <v>5815.6313</v>
      </c>
      <c r="AP400" s="27">
        <v>8.7515064000000002</v>
      </c>
      <c r="AQ400" s="28">
        <v>508.95535000000001</v>
      </c>
      <c r="AR400" s="29">
        <v>3</v>
      </c>
      <c r="AS400" s="29">
        <v>34</v>
      </c>
      <c r="AT400" s="29">
        <v>23356</v>
      </c>
      <c r="AU400" s="29">
        <v>45150.692999999999</v>
      </c>
      <c r="AV400" s="29">
        <v>5.9695523000000001</v>
      </c>
      <c r="AW400" s="29">
        <v>2695.2941999999998</v>
      </c>
    </row>
    <row r="401" spans="1:49" s="30" customFormat="1" x14ac:dyDescent="0.35">
      <c r="A401" s="12">
        <v>2012</v>
      </c>
      <c r="B401" s="12" t="s">
        <v>467</v>
      </c>
      <c r="C401" s="13" t="s">
        <v>468</v>
      </c>
      <c r="D401" s="14" t="s">
        <v>517</v>
      </c>
      <c r="E401" s="15">
        <v>41408.133498706404</v>
      </c>
      <c r="F401" s="15">
        <v>195406.1</v>
      </c>
      <c r="G401" s="12">
        <v>9.1999999999999993</v>
      </c>
      <c r="H401" s="16">
        <v>4719027</v>
      </c>
      <c r="I401" s="17">
        <f t="shared" si="6"/>
        <v>0</v>
      </c>
      <c r="J401" s="17">
        <v>1</v>
      </c>
      <c r="K401" s="17">
        <v>45.77</v>
      </c>
      <c r="L401" s="17">
        <v>3.58</v>
      </c>
      <c r="M401" s="17">
        <v>2.75</v>
      </c>
      <c r="N401" s="17">
        <v>54.99</v>
      </c>
      <c r="O401" s="17">
        <v>0</v>
      </c>
      <c r="P401" s="18">
        <v>2189</v>
      </c>
      <c r="Q401" s="18">
        <v>1980</v>
      </c>
      <c r="R401" s="17">
        <v>34237555</v>
      </c>
      <c r="S401" s="17">
        <v>64666</v>
      </c>
      <c r="T401" s="17">
        <v>22267</v>
      </c>
      <c r="U401" s="18">
        <v>2.0299999999999998</v>
      </c>
      <c r="V401" s="18">
        <v>3.97</v>
      </c>
      <c r="W401" s="18">
        <v>23.15</v>
      </c>
      <c r="X401" s="18">
        <v>3.62</v>
      </c>
      <c r="Y401" s="18">
        <v>0.63</v>
      </c>
      <c r="Z401" s="21">
        <v>23411616</v>
      </c>
      <c r="AA401" s="21">
        <v>432408</v>
      </c>
      <c r="AB401" s="21">
        <v>233422096</v>
      </c>
      <c r="AC401" s="21">
        <v>51145302</v>
      </c>
      <c r="AD401" s="21">
        <v>0</v>
      </c>
      <c r="AE401" s="21">
        <v>0</v>
      </c>
      <c r="AF401" s="22">
        <v>4</v>
      </c>
      <c r="AG401" s="22">
        <v>41</v>
      </c>
      <c r="AH401" s="23">
        <v>2113144</v>
      </c>
      <c r="AI401" s="23">
        <v>1118.6437000000001</v>
      </c>
      <c r="AJ401" s="24">
        <v>11.767847</v>
      </c>
      <c r="AK401" s="25">
        <v>131.64027999999999</v>
      </c>
      <c r="AL401" s="26">
        <v>4</v>
      </c>
      <c r="AM401" s="26">
        <v>40</v>
      </c>
      <c r="AN401" s="26">
        <v>342761</v>
      </c>
      <c r="AO401" s="26">
        <v>5166.5577000000003</v>
      </c>
      <c r="AP401" s="27">
        <v>9.6278810999999997</v>
      </c>
      <c r="AQ401" s="28">
        <v>497.43004000000002</v>
      </c>
      <c r="AR401" s="29">
        <v>4</v>
      </c>
      <c r="AS401" s="29">
        <v>32</v>
      </c>
      <c r="AT401" s="29">
        <v>4392</v>
      </c>
      <c r="AU401" s="29">
        <v>534379.86</v>
      </c>
      <c r="AV401" s="29">
        <v>6.0205598</v>
      </c>
      <c r="AW401" s="29">
        <v>32172.659</v>
      </c>
    </row>
    <row r="402" spans="1:49" s="30" customFormat="1" x14ac:dyDescent="0.35">
      <c r="A402" s="12">
        <v>2020</v>
      </c>
      <c r="B402" s="12" t="s">
        <v>518</v>
      </c>
      <c r="C402" s="13" t="s">
        <v>519</v>
      </c>
      <c r="D402" s="14" t="s">
        <v>520</v>
      </c>
      <c r="E402" s="15">
        <v>60117.664781009167</v>
      </c>
      <c r="F402" s="15">
        <v>194753.7</v>
      </c>
      <c r="G402" s="12" t="s">
        <v>62</v>
      </c>
      <c r="H402" s="16">
        <v>3239542</v>
      </c>
      <c r="I402" s="17">
        <f t="shared" si="6"/>
        <v>0</v>
      </c>
      <c r="J402" s="17">
        <v>1</v>
      </c>
      <c r="K402" s="17">
        <v>36.130000000000003</v>
      </c>
      <c r="L402" s="17">
        <v>1.891</v>
      </c>
      <c r="M402" s="17">
        <v>2.0299999999999998</v>
      </c>
      <c r="N402" s="17">
        <v>33.270000000000003</v>
      </c>
      <c r="O402" s="17">
        <v>0</v>
      </c>
      <c r="P402" s="18">
        <v>6693</v>
      </c>
      <c r="Q402" s="18">
        <v>653</v>
      </c>
      <c r="R402" s="17">
        <v>26297159</v>
      </c>
      <c r="S402" s="17">
        <v>7173</v>
      </c>
      <c r="T402" s="17">
        <v>28148</v>
      </c>
      <c r="U402" s="18" t="s">
        <v>62</v>
      </c>
      <c r="V402" s="18" t="s">
        <v>62</v>
      </c>
      <c r="W402" s="18" t="s">
        <v>62</v>
      </c>
      <c r="X402" s="18" t="s">
        <v>62</v>
      </c>
      <c r="Y402" s="18" t="s">
        <v>62</v>
      </c>
      <c r="Z402" s="21">
        <v>21732952</v>
      </c>
      <c r="AA402" s="21">
        <v>141140</v>
      </c>
      <c r="AB402" s="21">
        <v>143311926</v>
      </c>
      <c r="AC402" s="21">
        <v>0</v>
      </c>
      <c r="AD402" s="21">
        <v>6604</v>
      </c>
      <c r="AE402" s="21">
        <v>166</v>
      </c>
      <c r="AF402" s="22">
        <v>1</v>
      </c>
      <c r="AG402" s="22">
        <v>1</v>
      </c>
      <c r="AH402" s="23">
        <v>1143136</v>
      </c>
      <c r="AI402" s="23">
        <v>768.84938999999997</v>
      </c>
      <c r="AJ402" s="24">
        <v>10.43618</v>
      </c>
      <c r="AK402" s="25">
        <v>80.238506000000001</v>
      </c>
      <c r="AL402" s="26">
        <v>1</v>
      </c>
      <c r="AM402" s="26">
        <v>19</v>
      </c>
      <c r="AN402" s="26">
        <v>135113</v>
      </c>
      <c r="AO402" s="26">
        <v>7028.0875999999998</v>
      </c>
      <c r="AP402" s="27">
        <v>8.2712888000000007</v>
      </c>
      <c r="AQ402" s="28">
        <v>581.31341999999995</v>
      </c>
      <c r="AR402" s="29">
        <v>1</v>
      </c>
      <c r="AS402" s="29">
        <v>17</v>
      </c>
      <c r="AT402" s="29">
        <v>11001</v>
      </c>
      <c r="AU402" s="29">
        <v>73266.967999999993</v>
      </c>
      <c r="AV402" s="29">
        <v>5.9034694999999999</v>
      </c>
      <c r="AW402" s="29">
        <v>4325.2932000000001</v>
      </c>
    </row>
    <row r="403" spans="1:49" s="30" customFormat="1" x14ac:dyDescent="0.35">
      <c r="A403" s="17">
        <v>2009</v>
      </c>
      <c r="B403" s="32" t="s">
        <v>479</v>
      </c>
      <c r="C403" s="13" t="s">
        <v>480</v>
      </c>
      <c r="D403" s="14" t="s">
        <v>521</v>
      </c>
      <c r="E403" s="15">
        <v>40814.340161641449</v>
      </c>
      <c r="F403" s="15">
        <v>194192.1</v>
      </c>
      <c r="G403" s="17">
        <v>11</v>
      </c>
      <c r="H403" s="16">
        <v>4757938</v>
      </c>
      <c r="I403" s="17">
        <f t="shared" si="6"/>
        <v>1</v>
      </c>
      <c r="J403" s="17">
        <v>0</v>
      </c>
      <c r="K403" s="17">
        <v>43.33</v>
      </c>
      <c r="L403" s="17">
        <v>2.141</v>
      </c>
      <c r="M403" s="17">
        <v>3.94</v>
      </c>
      <c r="N403" s="17">
        <v>45.86</v>
      </c>
      <c r="O403" s="17">
        <v>0</v>
      </c>
      <c r="P403" s="18">
        <v>2798</v>
      </c>
      <c r="Q403" s="18">
        <v>1818</v>
      </c>
      <c r="R403" s="17">
        <v>69238676</v>
      </c>
      <c r="S403" s="17">
        <v>284909</v>
      </c>
      <c r="T403" s="17">
        <v>52587</v>
      </c>
      <c r="U403" s="18" t="s">
        <v>62</v>
      </c>
      <c r="V403" s="18" t="s">
        <v>62</v>
      </c>
      <c r="W403" s="18" t="s">
        <v>62</v>
      </c>
      <c r="X403" s="18" t="s">
        <v>62</v>
      </c>
      <c r="Y403" s="18">
        <v>0.56000000000000005</v>
      </c>
      <c r="Z403" s="21">
        <v>55277050</v>
      </c>
      <c r="AA403" s="21">
        <v>591432</v>
      </c>
      <c r="AB403" s="21">
        <v>466994312</v>
      </c>
      <c r="AC403" s="21">
        <v>39716204</v>
      </c>
      <c r="AD403" s="21">
        <v>0</v>
      </c>
      <c r="AE403" s="21">
        <v>8155.96</v>
      </c>
      <c r="AF403" s="23">
        <v>1</v>
      </c>
      <c r="AG403" s="23">
        <v>61</v>
      </c>
      <c r="AH403" s="23">
        <v>2128009</v>
      </c>
      <c r="AI403" s="23">
        <v>1233</v>
      </c>
      <c r="AJ403" s="24">
        <v>10.66</v>
      </c>
      <c r="AK403" s="31">
        <v>131.41999999999999</v>
      </c>
      <c r="AL403" s="26">
        <v>1</v>
      </c>
      <c r="AM403" s="26">
        <v>61</v>
      </c>
      <c r="AN403" s="26">
        <v>353885</v>
      </c>
      <c r="AO403" s="26">
        <v>5161</v>
      </c>
      <c r="AP403" s="27">
        <v>10.050000000000001</v>
      </c>
      <c r="AQ403" s="28">
        <v>518.89</v>
      </c>
      <c r="AR403" s="29">
        <v>1</v>
      </c>
      <c r="AS403" s="29">
        <v>57</v>
      </c>
      <c r="AT403" s="29">
        <v>9252</v>
      </c>
      <c r="AU403" s="29">
        <v>265138</v>
      </c>
      <c r="AV403" s="29">
        <v>5.96</v>
      </c>
      <c r="AW403" s="29">
        <v>15807.42</v>
      </c>
    </row>
    <row r="404" spans="1:49" s="30" customFormat="1" x14ac:dyDescent="0.35">
      <c r="A404" s="12">
        <v>2015</v>
      </c>
      <c r="B404" s="12" t="s">
        <v>510</v>
      </c>
      <c r="C404" s="13" t="s">
        <v>511</v>
      </c>
      <c r="D404" s="14" t="s">
        <v>522</v>
      </c>
      <c r="E404" s="15">
        <v>49556.759488129195</v>
      </c>
      <c r="F404" s="15">
        <v>193792.6</v>
      </c>
      <c r="G404" s="12">
        <v>4.4000000000000004</v>
      </c>
      <c r="H404" s="16">
        <v>3910518</v>
      </c>
      <c r="I404" s="17">
        <f t="shared" si="6"/>
        <v>0</v>
      </c>
      <c r="J404" s="17">
        <v>0</v>
      </c>
      <c r="K404" s="17">
        <v>42.6</v>
      </c>
      <c r="L404" s="17">
        <v>1.8220000000000001</v>
      </c>
      <c r="M404" s="17">
        <v>2.62</v>
      </c>
      <c r="N404" s="17">
        <v>44.13</v>
      </c>
      <c r="O404" s="17">
        <v>1</v>
      </c>
      <c r="P404" s="18">
        <v>3414</v>
      </c>
      <c r="Q404" s="18">
        <v>1960</v>
      </c>
      <c r="R404" s="17">
        <v>41626050</v>
      </c>
      <c r="S404" s="17">
        <v>60943</v>
      </c>
      <c r="T404" s="17">
        <v>29381</v>
      </c>
      <c r="U404" s="18">
        <v>2.4700000000000002</v>
      </c>
      <c r="V404" s="18" t="s">
        <v>62</v>
      </c>
      <c r="W404" s="18" t="s">
        <v>62</v>
      </c>
      <c r="X404" s="18">
        <v>2.97</v>
      </c>
      <c r="Y404" s="18"/>
      <c r="Z404" s="21">
        <v>31650480</v>
      </c>
      <c r="AA404" s="21">
        <v>39690</v>
      </c>
      <c r="AB404" s="21">
        <v>510835944</v>
      </c>
      <c r="AC404" s="21">
        <v>0</v>
      </c>
      <c r="AD404" s="21">
        <v>0</v>
      </c>
      <c r="AE404" s="21">
        <v>0</v>
      </c>
      <c r="AF404" s="22">
        <v>3</v>
      </c>
      <c r="AG404" s="22">
        <v>49</v>
      </c>
      <c r="AH404" s="23">
        <v>1723938</v>
      </c>
      <c r="AI404" s="23">
        <v>1093.2248999999999</v>
      </c>
      <c r="AJ404" s="24">
        <v>10.141534999999999</v>
      </c>
      <c r="AK404" s="25">
        <v>110.86978999999999</v>
      </c>
      <c r="AL404" s="26">
        <v>3</v>
      </c>
      <c r="AM404" s="26">
        <v>50</v>
      </c>
      <c r="AN404" s="26">
        <v>277386</v>
      </c>
      <c r="AO404" s="26">
        <v>6216.0986999999996</v>
      </c>
      <c r="AP404" s="27">
        <v>7.6751168999999999</v>
      </c>
      <c r="AQ404" s="28">
        <v>477.09284000000002</v>
      </c>
      <c r="AR404" s="29">
        <v>3</v>
      </c>
      <c r="AS404" s="29">
        <v>43</v>
      </c>
      <c r="AT404" s="29">
        <v>18688</v>
      </c>
      <c r="AU404" s="29">
        <v>80396.760999999999</v>
      </c>
      <c r="AV404" s="29">
        <v>5.3486278</v>
      </c>
      <c r="AW404" s="29">
        <v>4300.1234999999997</v>
      </c>
    </row>
    <row r="405" spans="1:49" s="30" customFormat="1" x14ac:dyDescent="0.35">
      <c r="A405" s="17">
        <v>2007</v>
      </c>
      <c r="B405" s="32" t="s">
        <v>467</v>
      </c>
      <c r="C405" s="13" t="s">
        <v>468</v>
      </c>
      <c r="D405" s="14" t="s">
        <v>523</v>
      </c>
      <c r="E405" s="15">
        <v>43515.259523279128</v>
      </c>
      <c r="F405" s="15">
        <v>193386.6</v>
      </c>
      <c r="G405" s="17">
        <v>5.7</v>
      </c>
      <c r="H405" s="16">
        <v>4444110</v>
      </c>
      <c r="I405" s="17">
        <f t="shared" si="6"/>
        <v>0</v>
      </c>
      <c r="J405" s="17">
        <v>0</v>
      </c>
      <c r="K405" s="17" t="s">
        <v>62</v>
      </c>
      <c r="L405" s="17">
        <v>2.286</v>
      </c>
      <c r="M405" s="17">
        <v>6.97</v>
      </c>
      <c r="N405" s="17">
        <v>32.78</v>
      </c>
      <c r="O405" s="17">
        <v>0</v>
      </c>
      <c r="P405" s="18">
        <v>2350</v>
      </c>
      <c r="Q405" s="18">
        <v>2069</v>
      </c>
      <c r="R405" s="17">
        <v>42570508</v>
      </c>
      <c r="S405" s="17">
        <v>173186</v>
      </c>
      <c r="T405" s="17">
        <v>46497</v>
      </c>
      <c r="U405" s="18" t="s">
        <v>62</v>
      </c>
      <c r="V405" s="18" t="s">
        <v>62</v>
      </c>
      <c r="W405" s="18">
        <v>15.87</v>
      </c>
      <c r="X405" s="18">
        <v>7.86</v>
      </c>
      <c r="Y405" s="18">
        <v>0.38</v>
      </c>
      <c r="Z405" s="21">
        <v>33224472</v>
      </c>
      <c r="AA405" s="21">
        <v>828130</v>
      </c>
      <c r="AB405" s="21">
        <v>99723884</v>
      </c>
      <c r="AC405" s="21">
        <v>53199914</v>
      </c>
      <c r="AD405" s="21">
        <v>0</v>
      </c>
      <c r="AE405" s="21">
        <v>0.2</v>
      </c>
      <c r="AF405" s="23">
        <v>4</v>
      </c>
      <c r="AG405" s="23">
        <v>47</v>
      </c>
      <c r="AH405" s="23">
        <v>2035713</v>
      </c>
      <c r="AI405" s="23">
        <v>1210</v>
      </c>
      <c r="AJ405" s="24">
        <v>9.1866206508310402</v>
      </c>
      <c r="AK405" s="25">
        <v>111.2</v>
      </c>
      <c r="AL405" s="26">
        <v>4</v>
      </c>
      <c r="AM405" s="26">
        <v>47</v>
      </c>
      <c r="AN405" s="26">
        <v>337586</v>
      </c>
      <c r="AO405" s="26">
        <v>5368</v>
      </c>
      <c r="AP405" s="27">
        <v>7.7444448393996099</v>
      </c>
      <c r="AQ405" s="28">
        <v>415.73</v>
      </c>
      <c r="AR405" s="29">
        <v>4</v>
      </c>
      <c r="AS405" s="29">
        <v>35</v>
      </c>
      <c r="AT405" s="29">
        <v>4657</v>
      </c>
      <c r="AU405" s="29">
        <v>548143</v>
      </c>
      <c r="AV405" s="29">
        <v>4.8290363943097399</v>
      </c>
      <c r="AW405" s="29">
        <v>26470.03</v>
      </c>
    </row>
    <row r="406" spans="1:49" s="30" customFormat="1" x14ac:dyDescent="0.35">
      <c r="A406" s="12">
        <v>2010</v>
      </c>
      <c r="B406" s="12" t="s">
        <v>467</v>
      </c>
      <c r="C406" s="13" t="s">
        <v>468</v>
      </c>
      <c r="D406" s="14" t="s">
        <v>524</v>
      </c>
      <c r="E406" s="15">
        <v>40721.197382311664</v>
      </c>
      <c r="F406" s="15">
        <v>188777.2</v>
      </c>
      <c r="G406" s="12">
        <v>11.2</v>
      </c>
      <c r="H406" s="16">
        <v>4635846</v>
      </c>
      <c r="I406" s="17">
        <f t="shared" si="6"/>
        <v>0</v>
      </c>
      <c r="J406" s="17">
        <v>0</v>
      </c>
      <c r="K406" s="17">
        <v>44.27</v>
      </c>
      <c r="L406" s="17">
        <v>2.7050000000000001</v>
      </c>
      <c r="M406" s="17">
        <v>4.37</v>
      </c>
      <c r="N406" s="17">
        <v>49.29</v>
      </c>
      <c r="O406" s="17">
        <v>0</v>
      </c>
      <c r="P406" s="18">
        <v>3211</v>
      </c>
      <c r="Q406" s="18">
        <v>2297</v>
      </c>
      <c r="R406" s="17">
        <v>41364022</v>
      </c>
      <c r="S406" s="17">
        <v>105821</v>
      </c>
      <c r="T406" s="17">
        <v>29832</v>
      </c>
      <c r="U406" s="18" t="s">
        <v>62</v>
      </c>
      <c r="V406" s="18" t="s">
        <v>62</v>
      </c>
      <c r="W406" s="18" t="s">
        <v>62</v>
      </c>
      <c r="X406" s="18">
        <v>4.7699999999999996</v>
      </c>
      <c r="Y406" s="18" t="s">
        <v>62</v>
      </c>
      <c r="Z406" s="21">
        <v>30786880</v>
      </c>
      <c r="AA406" s="21">
        <v>718634</v>
      </c>
      <c r="AB406" s="21">
        <v>173282828</v>
      </c>
      <c r="AC406" s="21">
        <v>51988079</v>
      </c>
      <c r="AD406" s="21">
        <v>0</v>
      </c>
      <c r="AE406" s="21">
        <v>0</v>
      </c>
      <c r="AF406" s="22">
        <v>4</v>
      </c>
      <c r="AG406" s="22">
        <v>47</v>
      </c>
      <c r="AH406" s="23">
        <v>2089302</v>
      </c>
      <c r="AI406" s="23">
        <v>1310</v>
      </c>
      <c r="AJ406" s="24">
        <v>10.5</v>
      </c>
      <c r="AK406" s="31">
        <v>137.59</v>
      </c>
      <c r="AL406" s="26">
        <v>4</v>
      </c>
      <c r="AM406" s="26">
        <v>47</v>
      </c>
      <c r="AN406" s="26">
        <v>340365</v>
      </c>
      <c r="AO406" s="26">
        <v>5465</v>
      </c>
      <c r="AP406" s="27">
        <v>8.9</v>
      </c>
      <c r="AQ406" s="28">
        <v>486.35</v>
      </c>
      <c r="AR406" s="29">
        <v>4</v>
      </c>
      <c r="AS406" s="29">
        <v>34</v>
      </c>
      <c r="AT406" s="29">
        <v>4477</v>
      </c>
      <c r="AU406" s="29">
        <v>508284</v>
      </c>
      <c r="AV406" s="29">
        <v>5.74</v>
      </c>
      <c r="AW406" s="29">
        <v>29184.09</v>
      </c>
    </row>
    <row r="407" spans="1:49" s="30" customFormat="1" x14ac:dyDescent="0.35">
      <c r="A407" s="12">
        <v>2011</v>
      </c>
      <c r="B407" s="12" t="s">
        <v>467</v>
      </c>
      <c r="C407" s="13" t="s">
        <v>468</v>
      </c>
      <c r="D407" s="14" t="s">
        <v>525</v>
      </c>
      <c r="E407" s="15">
        <v>41351.437244992405</v>
      </c>
      <c r="F407" s="15">
        <v>193221</v>
      </c>
      <c r="G407" s="12">
        <v>10.6</v>
      </c>
      <c r="H407" s="16">
        <v>4672655</v>
      </c>
      <c r="I407" s="17">
        <f t="shared" si="6"/>
        <v>0</v>
      </c>
      <c r="J407" s="17">
        <v>0</v>
      </c>
      <c r="K407" s="17">
        <v>45.02</v>
      </c>
      <c r="L407" s="17">
        <v>3.4670000000000001</v>
      </c>
      <c r="M407" s="17">
        <v>4</v>
      </c>
      <c r="N407" s="17">
        <v>55.64</v>
      </c>
      <c r="O407" s="17">
        <v>0</v>
      </c>
      <c r="P407" s="18">
        <v>2515</v>
      </c>
      <c r="Q407" s="18">
        <v>2153</v>
      </c>
      <c r="R407" s="17">
        <v>38720130</v>
      </c>
      <c r="S407" s="17">
        <v>87413</v>
      </c>
      <c r="T407" s="17">
        <v>30245</v>
      </c>
      <c r="U407" s="18" t="s">
        <v>62</v>
      </c>
      <c r="V407" s="18" t="s">
        <v>62</v>
      </c>
      <c r="W407" s="18" t="s">
        <v>62</v>
      </c>
      <c r="X407" s="18">
        <v>4.26</v>
      </c>
      <c r="Y407" s="18" t="s">
        <v>62</v>
      </c>
      <c r="Z407" s="21">
        <v>27988132</v>
      </c>
      <c r="AA407" s="21">
        <v>425476</v>
      </c>
      <c r="AB407" s="21">
        <v>200026144</v>
      </c>
      <c r="AC407" s="21">
        <v>52902576</v>
      </c>
      <c r="AD407" s="21">
        <v>0</v>
      </c>
      <c r="AE407" s="21">
        <v>0</v>
      </c>
      <c r="AF407" s="22">
        <v>4</v>
      </c>
      <c r="AG407" s="22">
        <v>47</v>
      </c>
      <c r="AH407" s="23">
        <v>2101585</v>
      </c>
      <c r="AI407" s="23">
        <v>1221</v>
      </c>
      <c r="AJ407" s="24">
        <v>11.05</v>
      </c>
      <c r="AK407" s="25">
        <v>135.01</v>
      </c>
      <c r="AL407" s="26">
        <v>4</v>
      </c>
      <c r="AM407" s="26">
        <v>47</v>
      </c>
      <c r="AN407" s="26">
        <v>340193</v>
      </c>
      <c r="AO407" s="26">
        <v>5289</v>
      </c>
      <c r="AP407" s="27">
        <v>9.3000000000000007</v>
      </c>
      <c r="AQ407" s="28">
        <v>491.76</v>
      </c>
      <c r="AR407" s="29">
        <v>4</v>
      </c>
      <c r="AS407" s="29">
        <v>34</v>
      </c>
      <c r="AT407" s="29">
        <v>4459</v>
      </c>
      <c r="AU407" s="29">
        <v>525043</v>
      </c>
      <c r="AV407" s="29">
        <v>5.94</v>
      </c>
      <c r="AW407" s="29">
        <v>31188.26</v>
      </c>
    </row>
    <row r="408" spans="1:49" s="30" customFormat="1" x14ac:dyDescent="0.35">
      <c r="A408" s="12">
        <v>2019</v>
      </c>
      <c r="B408" s="12" t="s">
        <v>518</v>
      </c>
      <c r="C408" s="13" t="s">
        <v>519</v>
      </c>
      <c r="D408" s="14" t="s">
        <v>526</v>
      </c>
      <c r="E408" s="15">
        <v>60154.748901395804</v>
      </c>
      <c r="F408" s="15">
        <v>192698.7</v>
      </c>
      <c r="G408" s="12" t="s">
        <v>62</v>
      </c>
      <c r="H408" s="16">
        <v>3203383</v>
      </c>
      <c r="I408" s="17">
        <f t="shared" si="6"/>
        <v>0</v>
      </c>
      <c r="J408" s="17">
        <v>1</v>
      </c>
      <c r="K408" s="17">
        <v>38.520000000000003</v>
      </c>
      <c r="L408" s="17">
        <v>2.4489999999999998</v>
      </c>
      <c r="M408" s="17">
        <v>2.56</v>
      </c>
      <c r="N408" s="17">
        <v>35.590000000000003</v>
      </c>
      <c r="O408" s="17">
        <v>0</v>
      </c>
      <c r="P408" s="18">
        <v>7436</v>
      </c>
      <c r="Q408" s="18">
        <v>508</v>
      </c>
      <c r="R408" s="17">
        <v>28316236</v>
      </c>
      <c r="S408" s="17">
        <v>8492</v>
      </c>
      <c r="T408" s="17">
        <v>30721</v>
      </c>
      <c r="U408" s="18" t="s">
        <v>62</v>
      </c>
      <c r="V408" s="18" t="s">
        <v>62</v>
      </c>
      <c r="W408" s="18" t="s">
        <v>62</v>
      </c>
      <c r="X408" s="18" t="s">
        <v>62</v>
      </c>
      <c r="Y408" s="18" t="s">
        <v>62</v>
      </c>
      <c r="Z408" s="21">
        <v>23781374</v>
      </c>
      <c r="AA408" s="21">
        <v>139742</v>
      </c>
      <c r="AB408" s="21">
        <v>144669636</v>
      </c>
      <c r="AC408" s="21">
        <v>0</v>
      </c>
      <c r="AD408" s="21">
        <v>5527</v>
      </c>
      <c r="AE408" s="21">
        <v>388</v>
      </c>
      <c r="AF408" s="22">
        <v>1</v>
      </c>
      <c r="AG408" s="22">
        <v>49</v>
      </c>
      <c r="AH408" s="23">
        <v>1116145</v>
      </c>
      <c r="AI408" s="23">
        <v>727</v>
      </c>
      <c r="AJ408" s="24">
        <v>10.4</v>
      </c>
      <c r="AK408" s="25">
        <v>75.63</v>
      </c>
      <c r="AL408" s="26">
        <v>1</v>
      </c>
      <c r="AM408" s="26">
        <v>50</v>
      </c>
      <c r="AN408" s="26">
        <v>132082</v>
      </c>
      <c r="AO408" s="26">
        <v>7483</v>
      </c>
      <c r="AP408" s="27">
        <v>8.26</v>
      </c>
      <c r="AQ408" s="28">
        <v>617.98</v>
      </c>
      <c r="AR408" s="29">
        <v>1</v>
      </c>
      <c r="AS408" s="29">
        <v>39</v>
      </c>
      <c r="AT408" s="29">
        <v>10343</v>
      </c>
      <c r="AU408" s="29">
        <v>76467.521999999997</v>
      </c>
      <c r="AV408" s="29">
        <v>5.9777893000000004</v>
      </c>
      <c r="AW408" s="29">
        <v>4571.0673999999999</v>
      </c>
    </row>
    <row r="409" spans="1:49" s="30" customFormat="1" x14ac:dyDescent="0.35">
      <c r="A409" s="12">
        <v>2017</v>
      </c>
      <c r="B409" s="12" t="s">
        <v>510</v>
      </c>
      <c r="C409" s="13" t="s">
        <v>511</v>
      </c>
      <c r="D409" s="14" t="s">
        <v>527</v>
      </c>
      <c r="E409" s="15">
        <v>48947.148186318802</v>
      </c>
      <c r="F409" s="15">
        <v>192538.6</v>
      </c>
      <c r="G409" s="12">
        <v>4.2</v>
      </c>
      <c r="H409" s="16">
        <v>3933602</v>
      </c>
      <c r="I409" s="17">
        <f t="shared" si="6"/>
        <v>0</v>
      </c>
      <c r="J409" s="17">
        <v>2</v>
      </c>
      <c r="K409" s="17">
        <v>39.08</v>
      </c>
      <c r="L409" s="17">
        <v>2.23</v>
      </c>
      <c r="M409" s="17">
        <v>2.99</v>
      </c>
      <c r="N409" s="17">
        <v>38.799999999999997</v>
      </c>
      <c r="O409" s="17">
        <v>1</v>
      </c>
      <c r="P409" s="18">
        <v>2922</v>
      </c>
      <c r="Q409" s="18">
        <v>1854</v>
      </c>
      <c r="R409" s="17">
        <v>32330070</v>
      </c>
      <c r="S409" s="17">
        <v>39799</v>
      </c>
      <c r="T409" s="17">
        <v>23894</v>
      </c>
      <c r="U409" s="18" t="s">
        <v>62</v>
      </c>
      <c r="V409" s="18" t="s">
        <v>62</v>
      </c>
      <c r="W409" s="18" t="s">
        <v>62</v>
      </c>
      <c r="X409" s="18">
        <v>3.18</v>
      </c>
      <c r="Y409" s="18" t="s">
        <v>62</v>
      </c>
      <c r="Z409" s="21">
        <v>22202342</v>
      </c>
      <c r="AA409" s="21">
        <v>57726</v>
      </c>
      <c r="AB409" s="21">
        <v>461296170</v>
      </c>
      <c r="AC409" s="21">
        <v>0</v>
      </c>
      <c r="AD409" s="21">
        <v>0</v>
      </c>
      <c r="AE409" s="21">
        <v>0</v>
      </c>
      <c r="AF409" s="22">
        <v>3</v>
      </c>
      <c r="AG409" s="22">
        <v>48</v>
      </c>
      <c r="AH409" s="23">
        <v>1751034</v>
      </c>
      <c r="AI409" s="23">
        <v>1039.2715000000001</v>
      </c>
      <c r="AJ409" s="24">
        <v>10.610063999999999</v>
      </c>
      <c r="AK409" s="25">
        <v>110.26737</v>
      </c>
      <c r="AL409" s="26">
        <v>3</v>
      </c>
      <c r="AM409" s="26">
        <v>48</v>
      </c>
      <c r="AN409" s="26">
        <v>281267</v>
      </c>
      <c r="AO409" s="26">
        <v>6073.3692000000001</v>
      </c>
      <c r="AP409" s="27">
        <v>8.1070211000000008</v>
      </c>
      <c r="AQ409" s="28">
        <v>492.36932000000002</v>
      </c>
      <c r="AR409" s="29">
        <v>3</v>
      </c>
      <c r="AS409" s="29">
        <v>42</v>
      </c>
      <c r="AT409" s="29">
        <v>18782</v>
      </c>
      <c r="AU409" s="29">
        <v>80554.395999999993</v>
      </c>
      <c r="AV409" s="29">
        <v>5.4202361999999997</v>
      </c>
      <c r="AW409" s="29">
        <v>4366.2385000000004</v>
      </c>
    </row>
    <row r="410" spans="1:49" s="30" customFormat="1" x14ac:dyDescent="0.35">
      <c r="A410" s="17">
        <v>2008</v>
      </c>
      <c r="B410" s="32" t="s">
        <v>467</v>
      </c>
      <c r="C410" s="13" t="s">
        <v>468</v>
      </c>
      <c r="D410" s="14" t="s">
        <v>528</v>
      </c>
      <c r="E410" s="15">
        <v>42503.261208444434</v>
      </c>
      <c r="F410" s="15">
        <v>192497.1</v>
      </c>
      <c r="G410" s="17">
        <v>6.8</v>
      </c>
      <c r="H410" s="16">
        <v>4528996</v>
      </c>
      <c r="I410" s="17">
        <f t="shared" si="6"/>
        <v>0</v>
      </c>
      <c r="J410" s="17">
        <v>0</v>
      </c>
      <c r="K410" s="17">
        <v>40.69</v>
      </c>
      <c r="L410" s="17">
        <v>2.9830000000000001</v>
      </c>
      <c r="M410" s="17">
        <v>8.86</v>
      </c>
      <c r="N410" s="17">
        <v>45.88</v>
      </c>
      <c r="O410" s="17">
        <v>0</v>
      </c>
      <c r="P410" s="18">
        <v>2659</v>
      </c>
      <c r="Q410" s="18">
        <v>1860</v>
      </c>
      <c r="R410" s="17">
        <v>42542764</v>
      </c>
      <c r="S410" s="17">
        <v>156402</v>
      </c>
      <c r="T410" s="17">
        <v>43637</v>
      </c>
      <c r="U410" s="18" t="s">
        <v>62</v>
      </c>
      <c r="V410" s="18" t="s">
        <v>62</v>
      </c>
      <c r="W410" s="18">
        <v>18.2</v>
      </c>
      <c r="X410" s="18">
        <v>10.119999999999999</v>
      </c>
      <c r="Y410" s="18">
        <v>0.4</v>
      </c>
      <c r="Z410" s="21">
        <v>33910172</v>
      </c>
      <c r="AA410" s="21">
        <v>682556</v>
      </c>
      <c r="AB410" s="21">
        <v>91510762</v>
      </c>
      <c r="AC410" s="21">
        <v>51762950</v>
      </c>
      <c r="AD410" s="21">
        <v>0</v>
      </c>
      <c r="AE410" s="21">
        <v>0</v>
      </c>
      <c r="AF410" s="23">
        <v>4</v>
      </c>
      <c r="AG410" s="23">
        <v>47</v>
      </c>
      <c r="AH410" s="23">
        <v>2068598</v>
      </c>
      <c r="AI410" s="23">
        <v>1198</v>
      </c>
      <c r="AJ410" s="24">
        <v>9.8865176539774069</v>
      </c>
      <c r="AK410" s="25">
        <v>118.4</v>
      </c>
      <c r="AL410" s="26">
        <v>4</v>
      </c>
      <c r="AM410" s="26">
        <v>47</v>
      </c>
      <c r="AN410" s="26">
        <v>342187</v>
      </c>
      <c r="AO410" s="26">
        <v>5279</v>
      </c>
      <c r="AP410" s="27">
        <v>8.4232314666410293</v>
      </c>
      <c r="AQ410" s="28">
        <v>444.65</v>
      </c>
      <c r="AR410" s="29">
        <v>4</v>
      </c>
      <c r="AS410" s="29">
        <v>34</v>
      </c>
      <c r="AT410" s="29">
        <v>4691</v>
      </c>
      <c r="AU410" s="29">
        <v>519560</v>
      </c>
      <c r="AV410" s="29">
        <v>5.3669802171957963</v>
      </c>
      <c r="AW410" s="29">
        <v>27884.68</v>
      </c>
    </row>
    <row r="411" spans="1:49" s="30" customFormat="1" x14ac:dyDescent="0.35">
      <c r="A411" s="12">
        <v>2012</v>
      </c>
      <c r="B411" s="12" t="s">
        <v>490</v>
      </c>
      <c r="C411" s="13" t="s">
        <v>491</v>
      </c>
      <c r="D411" s="14" t="s">
        <v>529</v>
      </c>
      <c r="E411" s="15">
        <v>43770.740439826659</v>
      </c>
      <c r="F411" s="15">
        <v>192060.1</v>
      </c>
      <c r="G411" s="12">
        <v>8.1999999999999993</v>
      </c>
      <c r="H411" s="16">
        <v>4387865</v>
      </c>
      <c r="I411" s="17">
        <f t="shared" si="6"/>
        <v>1</v>
      </c>
      <c r="J411" s="17">
        <v>0</v>
      </c>
      <c r="K411" s="17">
        <v>45.77</v>
      </c>
      <c r="L411" s="17">
        <v>3.58</v>
      </c>
      <c r="M411" s="17">
        <v>2.75</v>
      </c>
      <c r="N411" s="17">
        <v>54.99</v>
      </c>
      <c r="O411" s="17">
        <v>0</v>
      </c>
      <c r="P411" s="18">
        <v>3790</v>
      </c>
      <c r="Q411" s="18">
        <v>1398</v>
      </c>
      <c r="R411" s="17">
        <v>85682772</v>
      </c>
      <c r="S411" s="17">
        <v>171011</v>
      </c>
      <c r="T411" s="17">
        <v>74928</v>
      </c>
      <c r="U411" s="18" t="s">
        <v>62</v>
      </c>
      <c r="V411" s="18" t="s">
        <v>62</v>
      </c>
      <c r="W411" s="18" t="s">
        <v>62</v>
      </c>
      <c r="X411" s="18" t="s">
        <v>62</v>
      </c>
      <c r="Y411" s="18" t="s">
        <v>62</v>
      </c>
      <c r="Z411" s="21">
        <v>77956228</v>
      </c>
      <c r="AA411" s="21">
        <v>5884778</v>
      </c>
      <c r="AB411" s="21">
        <v>66136766</v>
      </c>
      <c r="AC411" s="21">
        <v>0</v>
      </c>
      <c r="AD411" s="21">
        <v>0</v>
      </c>
      <c r="AE411" s="21">
        <v>0</v>
      </c>
      <c r="AF411" s="22">
        <v>4</v>
      </c>
      <c r="AG411" s="22">
        <v>50</v>
      </c>
      <c r="AH411" s="23">
        <v>1924644</v>
      </c>
      <c r="AI411" s="23">
        <v>1129.9365</v>
      </c>
      <c r="AJ411" s="24">
        <v>9.4290579000000001</v>
      </c>
      <c r="AK411" s="25">
        <v>106.54237000000001</v>
      </c>
      <c r="AL411" s="26">
        <v>4</v>
      </c>
      <c r="AM411" s="26">
        <v>49</v>
      </c>
      <c r="AN411" s="26">
        <v>298211</v>
      </c>
      <c r="AO411" s="26">
        <v>5241.2323999999999</v>
      </c>
      <c r="AP411" s="27">
        <v>8.7291307000000007</v>
      </c>
      <c r="AQ411" s="28">
        <v>457.51402999999999</v>
      </c>
      <c r="AR411" s="29">
        <v>5</v>
      </c>
      <c r="AS411" s="29">
        <v>47</v>
      </c>
      <c r="AT411" s="29">
        <v>7134</v>
      </c>
      <c r="AU411" s="29">
        <v>516258.59</v>
      </c>
      <c r="AV411" s="29">
        <v>5.3502551</v>
      </c>
      <c r="AW411" s="29">
        <v>27621.151000000002</v>
      </c>
    </row>
    <row r="412" spans="1:49" s="30" customFormat="1" x14ac:dyDescent="0.35">
      <c r="A412" s="12">
        <v>2020</v>
      </c>
      <c r="B412" s="12" t="s">
        <v>510</v>
      </c>
      <c r="C412" s="13" t="s">
        <v>511</v>
      </c>
      <c r="D412" s="14" t="s">
        <v>530</v>
      </c>
      <c r="E412" s="15">
        <v>47955.492671359854</v>
      </c>
      <c r="F412" s="15">
        <v>190751.7</v>
      </c>
      <c r="G412" s="12" t="s">
        <v>62</v>
      </c>
      <c r="H412" s="16">
        <v>3977682</v>
      </c>
      <c r="I412" s="17">
        <f t="shared" si="6"/>
        <v>0</v>
      </c>
      <c r="J412" s="17">
        <v>2</v>
      </c>
      <c r="K412" s="17">
        <v>36.130000000000003</v>
      </c>
      <c r="L412" s="17">
        <v>1.891</v>
      </c>
      <c r="M412" s="17">
        <v>2.0299999999999998</v>
      </c>
      <c r="N412" s="17">
        <v>33.270000000000003</v>
      </c>
      <c r="O412" s="17">
        <v>1</v>
      </c>
      <c r="P412" s="18">
        <v>3264</v>
      </c>
      <c r="Q412" s="18">
        <v>1784</v>
      </c>
      <c r="R412" s="17">
        <v>26380294</v>
      </c>
      <c r="S412" s="17">
        <v>7221</v>
      </c>
      <c r="T412" s="17">
        <v>18405</v>
      </c>
      <c r="U412" s="18" t="s">
        <v>62</v>
      </c>
      <c r="V412" s="18" t="s">
        <v>62</v>
      </c>
      <c r="W412" s="18" t="s">
        <v>62</v>
      </c>
      <c r="X412" s="18" t="s">
        <v>62</v>
      </c>
      <c r="Y412" s="18" t="s">
        <v>62</v>
      </c>
      <c r="Z412" s="21">
        <v>8004016</v>
      </c>
      <c r="AA412" s="21">
        <v>104712</v>
      </c>
      <c r="AB412" s="21">
        <v>699528320</v>
      </c>
      <c r="AC412" s="21">
        <v>0</v>
      </c>
      <c r="AD412" s="21">
        <v>0</v>
      </c>
      <c r="AE412" s="21">
        <v>0</v>
      </c>
      <c r="AF412" s="22">
        <v>1</v>
      </c>
      <c r="AG412" s="22">
        <v>1</v>
      </c>
      <c r="AH412" s="23">
        <v>1795629</v>
      </c>
      <c r="AI412" s="23">
        <v>1078.1957</v>
      </c>
      <c r="AJ412" s="24">
        <v>10.115675</v>
      </c>
      <c r="AK412" s="25">
        <v>109.06677000000001</v>
      </c>
      <c r="AL412" s="26">
        <v>3</v>
      </c>
      <c r="AM412" s="26">
        <v>34</v>
      </c>
      <c r="AN412" s="26">
        <v>290192</v>
      </c>
      <c r="AO412" s="26">
        <v>5369.7173000000003</v>
      </c>
      <c r="AP412" s="27">
        <v>7.8242336000000003</v>
      </c>
      <c r="AQ412" s="28">
        <v>420.13922000000002</v>
      </c>
      <c r="AR412" s="29">
        <v>3</v>
      </c>
      <c r="AS412" s="29">
        <v>30</v>
      </c>
      <c r="AT412" s="29">
        <v>20468</v>
      </c>
      <c r="AU412" s="29">
        <v>82925.558999999994</v>
      </c>
      <c r="AV412" s="29">
        <v>4.6099641</v>
      </c>
      <c r="AW412" s="29">
        <v>3822.8384999999998</v>
      </c>
    </row>
    <row r="413" spans="1:49" s="30" customFormat="1" x14ac:dyDescent="0.35">
      <c r="A413" s="12">
        <v>2016</v>
      </c>
      <c r="B413" s="12" t="s">
        <v>510</v>
      </c>
      <c r="C413" s="13" t="s">
        <v>511</v>
      </c>
      <c r="D413" s="14" t="s">
        <v>531</v>
      </c>
      <c r="E413" s="15">
        <v>48392.713809044122</v>
      </c>
      <c r="F413" s="15">
        <v>190093.5</v>
      </c>
      <c r="G413" s="12">
        <v>4.8</v>
      </c>
      <c r="H413" s="16">
        <v>3928143</v>
      </c>
      <c r="I413" s="17">
        <f t="shared" si="6"/>
        <v>0</v>
      </c>
      <c r="J413" s="17">
        <v>1</v>
      </c>
      <c r="K413" s="17">
        <v>40.39</v>
      </c>
      <c r="L413" s="17">
        <v>1.702</v>
      </c>
      <c r="M413" s="17">
        <v>2.52</v>
      </c>
      <c r="N413" s="17">
        <v>42.43</v>
      </c>
      <c r="O413" s="17">
        <v>1</v>
      </c>
      <c r="P413" s="18">
        <v>3039</v>
      </c>
      <c r="Q413" s="18">
        <v>2175</v>
      </c>
      <c r="R413" s="17">
        <v>37105622</v>
      </c>
      <c r="S413" s="17">
        <v>49789</v>
      </c>
      <c r="T413" s="17">
        <v>26973</v>
      </c>
      <c r="U413" s="18" t="s">
        <v>62</v>
      </c>
      <c r="V413" s="18">
        <v>1.91</v>
      </c>
      <c r="W413" s="18" t="s">
        <v>62</v>
      </c>
      <c r="X413" s="18" t="s">
        <v>62</v>
      </c>
      <c r="Y413" s="18" t="s">
        <v>62</v>
      </c>
      <c r="Z413" s="21">
        <v>24749666</v>
      </c>
      <c r="AA413" s="21">
        <v>64026</v>
      </c>
      <c r="AB413" s="21">
        <v>556565130</v>
      </c>
      <c r="AC413" s="21">
        <v>0</v>
      </c>
      <c r="AD413" s="21">
        <v>0</v>
      </c>
      <c r="AE413" s="21">
        <v>0</v>
      </c>
      <c r="AF413" s="22">
        <v>3</v>
      </c>
      <c r="AG413" s="22">
        <v>49</v>
      </c>
      <c r="AH413" s="23">
        <v>1736819</v>
      </c>
      <c r="AI413" s="23">
        <v>1093.4604999999999</v>
      </c>
      <c r="AJ413" s="24">
        <v>10.195743999999999</v>
      </c>
      <c r="AK413" s="25">
        <v>111.48643</v>
      </c>
      <c r="AL413" s="26">
        <v>3</v>
      </c>
      <c r="AM413" s="26">
        <v>48</v>
      </c>
      <c r="AN413" s="26">
        <v>278027</v>
      </c>
      <c r="AO413" s="26">
        <v>6203.1454000000003</v>
      </c>
      <c r="AP413" s="27">
        <v>7.6620736000000003</v>
      </c>
      <c r="AQ413" s="28">
        <v>475.28957000000003</v>
      </c>
      <c r="AR413" s="29">
        <v>3</v>
      </c>
      <c r="AS413" s="29">
        <v>42</v>
      </c>
      <c r="AT413" s="29">
        <v>19096</v>
      </c>
      <c r="AU413" s="29">
        <v>78686.357000000004</v>
      </c>
      <c r="AV413" s="29">
        <v>5.0180370999999999</v>
      </c>
      <c r="AW413" s="29">
        <v>3948.5106000000001</v>
      </c>
    </row>
    <row r="414" spans="1:49" s="30" customFormat="1" x14ac:dyDescent="0.35">
      <c r="A414" s="12">
        <v>2013</v>
      </c>
      <c r="B414" s="12" t="s">
        <v>461</v>
      </c>
      <c r="C414" s="13" t="s">
        <v>462</v>
      </c>
      <c r="D414" s="14" t="s">
        <v>532</v>
      </c>
      <c r="E414" s="15">
        <v>48319.1602681882</v>
      </c>
      <c r="F414" s="15">
        <v>189609.7</v>
      </c>
      <c r="G414" s="12">
        <v>7.9</v>
      </c>
      <c r="H414" s="16">
        <v>3924110</v>
      </c>
      <c r="I414" s="17">
        <f t="shared" si="6"/>
        <v>0</v>
      </c>
      <c r="J414" s="17">
        <v>1</v>
      </c>
      <c r="K414" s="17">
        <v>45.02</v>
      </c>
      <c r="L414" s="17">
        <v>3.4830000000000001</v>
      </c>
      <c r="M414" s="17">
        <v>3.73</v>
      </c>
      <c r="N414" s="17">
        <v>51.99</v>
      </c>
      <c r="O414" s="17">
        <v>0</v>
      </c>
      <c r="P414" s="18">
        <v>5419</v>
      </c>
      <c r="Q414" s="18">
        <v>257</v>
      </c>
      <c r="R414" s="17">
        <v>9499795</v>
      </c>
      <c r="S414" s="17">
        <v>15883</v>
      </c>
      <c r="T414" s="17">
        <v>12521</v>
      </c>
      <c r="U414" s="18" t="s">
        <v>62</v>
      </c>
      <c r="V414" s="18" t="s">
        <v>62</v>
      </c>
      <c r="W414" s="18">
        <v>22.05</v>
      </c>
      <c r="X414" s="18">
        <v>3.81</v>
      </c>
      <c r="Y414" s="18"/>
      <c r="Z414" s="21">
        <v>4365970</v>
      </c>
      <c r="AA414" s="21">
        <v>22622</v>
      </c>
      <c r="AB414" s="21">
        <v>204026336</v>
      </c>
      <c r="AC414" s="21">
        <v>0</v>
      </c>
      <c r="AD414" s="21">
        <v>3141.84</v>
      </c>
      <c r="AE414" s="21">
        <v>0</v>
      </c>
      <c r="AF414" s="22">
        <v>3</v>
      </c>
      <c r="AG414" s="22">
        <v>38</v>
      </c>
      <c r="AH414" s="23">
        <v>1650803</v>
      </c>
      <c r="AI414" s="23">
        <v>975.71495000000004</v>
      </c>
      <c r="AJ414" s="24">
        <v>9.8979804999999992</v>
      </c>
      <c r="AK414" s="25">
        <v>96.576075000000003</v>
      </c>
      <c r="AL414" s="26">
        <v>3</v>
      </c>
      <c r="AM414" s="26">
        <v>37</v>
      </c>
      <c r="AN414" s="26">
        <v>235191</v>
      </c>
      <c r="AO414" s="26">
        <v>5697.6224000000002</v>
      </c>
      <c r="AP414" s="27">
        <v>8.6802914999999992</v>
      </c>
      <c r="AQ414" s="28">
        <v>494.57022999999998</v>
      </c>
      <c r="AR414" s="29">
        <v>3</v>
      </c>
      <c r="AS414" s="29">
        <v>34</v>
      </c>
      <c r="AT414" s="29">
        <v>23392</v>
      </c>
      <c r="AU414" s="29">
        <v>43496.326999999997</v>
      </c>
      <c r="AV414" s="29">
        <v>5.798502</v>
      </c>
      <c r="AW414" s="29">
        <v>2522.1354000000001</v>
      </c>
    </row>
    <row r="415" spans="1:49" s="30" customFormat="1" x14ac:dyDescent="0.35">
      <c r="A415" s="12">
        <v>2018</v>
      </c>
      <c r="B415" s="12" t="s">
        <v>533</v>
      </c>
      <c r="C415" s="13" t="s">
        <v>534</v>
      </c>
      <c r="D415" s="14" t="s">
        <v>535</v>
      </c>
      <c r="E415" s="15">
        <v>60079.716816406872</v>
      </c>
      <c r="F415" s="15">
        <v>189245.1</v>
      </c>
      <c r="G415" s="12">
        <v>2.5</v>
      </c>
      <c r="H415" s="16">
        <v>3149900</v>
      </c>
      <c r="I415" s="17">
        <f t="shared" si="6"/>
        <v>0</v>
      </c>
      <c r="J415" s="17">
        <v>1</v>
      </c>
      <c r="K415" s="17">
        <v>39.08</v>
      </c>
      <c r="L415" s="17">
        <v>2.6</v>
      </c>
      <c r="M415" s="17">
        <v>3.15</v>
      </c>
      <c r="N415" s="17">
        <v>38.81</v>
      </c>
      <c r="O415" s="17">
        <v>0</v>
      </c>
      <c r="P415" s="18">
        <v>7259</v>
      </c>
      <c r="Q415" s="18">
        <v>1005</v>
      </c>
      <c r="R415" s="17">
        <v>34252879</v>
      </c>
      <c r="S415" s="17">
        <v>33772</v>
      </c>
      <c r="T415" s="17">
        <v>28783</v>
      </c>
      <c r="U415" s="18" t="s">
        <v>62</v>
      </c>
      <c r="V415" s="18">
        <v>1.63</v>
      </c>
      <c r="W415" s="18">
        <v>16.27</v>
      </c>
      <c r="X415" s="18" t="s">
        <v>62</v>
      </c>
      <c r="Y415" s="18">
        <v>0.75</v>
      </c>
      <c r="Z415" s="21">
        <v>32374554</v>
      </c>
      <c r="AA415" s="21">
        <v>331240</v>
      </c>
      <c r="AB415" s="21">
        <v>98453724</v>
      </c>
      <c r="AC415" s="21">
        <v>4895399</v>
      </c>
      <c r="AD415" s="21">
        <v>0</v>
      </c>
      <c r="AE415" s="21">
        <v>0</v>
      </c>
      <c r="AF415" s="22">
        <v>3</v>
      </c>
      <c r="AG415" s="22">
        <v>93</v>
      </c>
      <c r="AH415" s="23">
        <v>1385756</v>
      </c>
      <c r="AI415" s="23">
        <v>892</v>
      </c>
      <c r="AJ415" s="24">
        <v>12.24</v>
      </c>
      <c r="AK415" s="25">
        <v>109.27</v>
      </c>
      <c r="AL415" s="26">
        <v>3</v>
      </c>
      <c r="AM415" s="26">
        <v>89</v>
      </c>
      <c r="AN415" s="26">
        <v>239722</v>
      </c>
      <c r="AO415" s="26">
        <v>4317.8404</v>
      </c>
      <c r="AP415" s="27">
        <v>9.6848887000000001</v>
      </c>
      <c r="AQ415" s="28">
        <v>418.17804000000001</v>
      </c>
      <c r="AR415" s="29">
        <v>3</v>
      </c>
      <c r="AS415" s="29">
        <v>74</v>
      </c>
      <c r="AT415" s="29">
        <v>7890</v>
      </c>
      <c r="AU415" s="29">
        <v>252985</v>
      </c>
      <c r="AV415" s="29">
        <v>6.45</v>
      </c>
      <c r="AW415" s="29">
        <v>16328.8</v>
      </c>
    </row>
    <row r="416" spans="1:49" s="30" customFormat="1" x14ac:dyDescent="0.35">
      <c r="A416" s="12">
        <v>2010</v>
      </c>
      <c r="B416" s="12" t="s">
        <v>490</v>
      </c>
      <c r="C416" s="13" t="s">
        <v>491</v>
      </c>
      <c r="D416" s="14" t="s">
        <v>536</v>
      </c>
      <c r="E416" s="15">
        <v>42939.437925667546</v>
      </c>
      <c r="F416" s="15">
        <v>186720.6</v>
      </c>
      <c r="G416" s="12">
        <v>10.199999999999999</v>
      </c>
      <c r="H416" s="16">
        <v>4348464</v>
      </c>
      <c r="I416" s="17">
        <f t="shared" si="6"/>
        <v>1</v>
      </c>
      <c r="J416" s="17">
        <v>0</v>
      </c>
      <c r="K416" s="17">
        <v>44.27</v>
      </c>
      <c r="L416" s="17">
        <v>2.7050000000000001</v>
      </c>
      <c r="M416" s="17">
        <v>4.37</v>
      </c>
      <c r="N416" s="17">
        <v>49.29</v>
      </c>
      <c r="O416" s="17">
        <v>0</v>
      </c>
      <c r="P416" s="18">
        <v>4827</v>
      </c>
      <c r="Q416" s="18">
        <v>1554</v>
      </c>
      <c r="R416" s="17">
        <v>93159570</v>
      </c>
      <c r="S416" s="17">
        <v>248767</v>
      </c>
      <c r="T416" s="17">
        <v>84856</v>
      </c>
      <c r="U416" s="18" t="s">
        <v>62</v>
      </c>
      <c r="V416" s="18">
        <v>2.2599999999999998</v>
      </c>
      <c r="W416" s="18">
        <v>16.55</v>
      </c>
      <c r="X416" s="18" t="s">
        <v>62</v>
      </c>
      <c r="Y416" s="18" t="s">
        <v>62</v>
      </c>
      <c r="Z416" s="21">
        <v>83781254</v>
      </c>
      <c r="AA416" s="21">
        <v>8756708</v>
      </c>
      <c r="AB416" s="21">
        <v>41859754</v>
      </c>
      <c r="AC416" s="21">
        <v>0</v>
      </c>
      <c r="AD416" s="21">
        <v>0</v>
      </c>
      <c r="AE416" s="21">
        <v>57.36</v>
      </c>
      <c r="AF416" s="22">
        <v>4</v>
      </c>
      <c r="AG416" s="22">
        <v>58</v>
      </c>
      <c r="AH416" s="23">
        <v>1930666</v>
      </c>
      <c r="AI416" s="23">
        <v>1258</v>
      </c>
      <c r="AJ416" s="24">
        <v>8.57</v>
      </c>
      <c r="AK416" s="31">
        <v>107.77</v>
      </c>
      <c r="AL416" s="26">
        <v>4</v>
      </c>
      <c r="AM416" s="26">
        <v>58</v>
      </c>
      <c r="AN416" s="26">
        <v>297050</v>
      </c>
      <c r="AO416" s="26">
        <v>5445</v>
      </c>
      <c r="AP416" s="27">
        <v>7.88</v>
      </c>
      <c r="AQ416" s="28">
        <v>429.12</v>
      </c>
      <c r="AR416" s="29">
        <v>5</v>
      </c>
      <c r="AS416" s="29">
        <v>52</v>
      </c>
      <c r="AT416" s="29">
        <v>7268</v>
      </c>
      <c r="AU416" s="29">
        <v>516217</v>
      </c>
      <c r="AV416" s="29">
        <v>5.05</v>
      </c>
      <c r="AW416" s="29">
        <v>26070.98</v>
      </c>
    </row>
    <row r="417" spans="1:49" s="30" customFormat="1" x14ac:dyDescent="0.35">
      <c r="A417" s="12">
        <v>2011</v>
      </c>
      <c r="B417" s="12" t="s">
        <v>490</v>
      </c>
      <c r="C417" s="13" t="s">
        <v>491</v>
      </c>
      <c r="D417" s="14" t="s">
        <v>537</v>
      </c>
      <c r="E417" s="15">
        <v>43101.735899718522</v>
      </c>
      <c r="F417" s="15">
        <v>188389.8</v>
      </c>
      <c r="G417" s="12">
        <v>9.4</v>
      </c>
      <c r="H417" s="16">
        <v>4370817</v>
      </c>
      <c r="I417" s="17">
        <f t="shared" si="6"/>
        <v>1</v>
      </c>
      <c r="J417" s="17">
        <v>0</v>
      </c>
      <c r="K417" s="17">
        <v>45.02</v>
      </c>
      <c r="L417" s="17">
        <v>3.4670000000000001</v>
      </c>
      <c r="M417" s="17">
        <v>4</v>
      </c>
      <c r="N417" s="17">
        <v>55.64</v>
      </c>
      <c r="O417" s="17">
        <v>0</v>
      </c>
      <c r="P417" s="18">
        <v>4257</v>
      </c>
      <c r="Q417" s="18">
        <v>1303</v>
      </c>
      <c r="R417" s="17">
        <v>92693590</v>
      </c>
      <c r="S417" s="17">
        <v>225925</v>
      </c>
      <c r="T417" s="17">
        <v>85102</v>
      </c>
      <c r="U417" s="18" t="s">
        <v>62</v>
      </c>
      <c r="V417" s="18" t="s">
        <v>62</v>
      </c>
      <c r="W417" s="18">
        <v>23.03</v>
      </c>
      <c r="X417" s="18" t="s">
        <v>62</v>
      </c>
      <c r="Y417" s="18" t="s">
        <v>62</v>
      </c>
      <c r="Z417" s="21">
        <v>85085312</v>
      </c>
      <c r="AA417" s="21">
        <v>6592725.4000000004</v>
      </c>
      <c r="AB417" s="21">
        <v>34686724</v>
      </c>
      <c r="AC417" s="21">
        <v>0</v>
      </c>
      <c r="AD417" s="21">
        <v>0</v>
      </c>
      <c r="AE417" s="21">
        <v>0</v>
      </c>
      <c r="AF417" s="22">
        <v>4</v>
      </c>
      <c r="AG417" s="22">
        <v>58</v>
      </c>
      <c r="AH417" s="23">
        <v>1928523</v>
      </c>
      <c r="AI417" s="23">
        <v>1175</v>
      </c>
      <c r="AJ417" s="24">
        <v>9.1999999999999993</v>
      </c>
      <c r="AK417" s="25">
        <v>108.16</v>
      </c>
      <c r="AL417" s="26">
        <v>4</v>
      </c>
      <c r="AM417" s="26">
        <v>58</v>
      </c>
      <c r="AN417" s="26">
        <v>294450</v>
      </c>
      <c r="AO417" s="26">
        <v>5298</v>
      </c>
      <c r="AP417" s="27">
        <v>8.49</v>
      </c>
      <c r="AQ417" s="28">
        <v>449.79</v>
      </c>
      <c r="AR417" s="29">
        <v>5</v>
      </c>
      <c r="AS417" s="29">
        <v>51</v>
      </c>
      <c r="AT417" s="29">
        <v>7426</v>
      </c>
      <c r="AU417" s="29">
        <v>489490</v>
      </c>
      <c r="AV417" s="29">
        <v>5.33</v>
      </c>
      <c r="AW417" s="29">
        <v>26103.98</v>
      </c>
    </row>
    <row r="418" spans="1:49" s="30" customFormat="1" x14ac:dyDescent="0.35">
      <c r="A418" s="12">
        <v>2019</v>
      </c>
      <c r="B418" s="12" t="s">
        <v>533</v>
      </c>
      <c r="C418" s="13" t="s">
        <v>534</v>
      </c>
      <c r="D418" s="14" t="s">
        <v>538</v>
      </c>
      <c r="E418" s="15">
        <v>59602.050388720585</v>
      </c>
      <c r="F418" s="15">
        <v>188318.4</v>
      </c>
      <c r="G418" s="12" t="s">
        <v>62</v>
      </c>
      <c r="H418" s="16">
        <v>3159596</v>
      </c>
      <c r="I418" s="17">
        <f t="shared" si="6"/>
        <v>0</v>
      </c>
      <c r="J418" s="17">
        <v>1</v>
      </c>
      <c r="K418" s="17">
        <v>38.520000000000003</v>
      </c>
      <c r="L418" s="17">
        <v>2.4489999999999998</v>
      </c>
      <c r="M418" s="17">
        <v>2.56</v>
      </c>
      <c r="N418" s="17">
        <v>35.590000000000003</v>
      </c>
      <c r="O418" s="17">
        <v>0</v>
      </c>
      <c r="P418" s="18">
        <v>7348</v>
      </c>
      <c r="Q418" s="18">
        <v>830</v>
      </c>
      <c r="R418" s="17">
        <v>29048218</v>
      </c>
      <c r="S418" s="17">
        <v>26710</v>
      </c>
      <c r="T418" s="17">
        <v>24319</v>
      </c>
      <c r="U418" s="18" t="s">
        <v>62</v>
      </c>
      <c r="V418" s="18" t="s">
        <v>62</v>
      </c>
      <c r="W418" s="18" t="s">
        <v>62</v>
      </c>
      <c r="X418" s="18" t="s">
        <v>62</v>
      </c>
      <c r="Y418" s="18" t="s">
        <v>62</v>
      </c>
      <c r="Z418" s="21">
        <v>25419258</v>
      </c>
      <c r="AA418" s="21">
        <v>387348</v>
      </c>
      <c r="AB418" s="21">
        <v>99896296</v>
      </c>
      <c r="AC418" s="21">
        <v>5235716</v>
      </c>
      <c r="AD418" s="21">
        <v>0</v>
      </c>
      <c r="AE418" s="21">
        <v>0</v>
      </c>
      <c r="AF418" s="22">
        <v>3</v>
      </c>
      <c r="AG418" s="22">
        <v>181</v>
      </c>
      <c r="AH418" s="23">
        <v>1392979</v>
      </c>
      <c r="AI418" s="23">
        <v>867</v>
      </c>
      <c r="AJ418" s="24">
        <v>12.46</v>
      </c>
      <c r="AK418" s="25">
        <v>108.04</v>
      </c>
      <c r="AL418" s="26">
        <v>3</v>
      </c>
      <c r="AM418" s="26">
        <v>175</v>
      </c>
      <c r="AN418" s="26">
        <v>241734</v>
      </c>
      <c r="AO418" s="26">
        <v>4244</v>
      </c>
      <c r="AP418" s="27">
        <v>9.99</v>
      </c>
      <c r="AQ418" s="28">
        <v>424.12</v>
      </c>
      <c r="AR418" s="29">
        <v>3</v>
      </c>
      <c r="AS418" s="29">
        <v>110</v>
      </c>
      <c r="AT418" s="29">
        <v>8565</v>
      </c>
      <c r="AU418" s="29">
        <v>235831.07</v>
      </c>
      <c r="AV418" s="29">
        <v>6.5995824000000001</v>
      </c>
      <c r="AW418" s="29">
        <v>15563.866</v>
      </c>
    </row>
    <row r="419" spans="1:49" s="30" customFormat="1" x14ac:dyDescent="0.35">
      <c r="A419" s="17">
        <v>2006</v>
      </c>
      <c r="B419" s="13" t="s">
        <v>467</v>
      </c>
      <c r="C419" s="13" t="s">
        <v>468</v>
      </c>
      <c r="D419" s="14" t="s">
        <v>539</v>
      </c>
      <c r="E419" s="15">
        <v>42999.696868660147</v>
      </c>
      <c r="F419" s="15">
        <v>187386.1</v>
      </c>
      <c r="G419" s="17">
        <v>6.4</v>
      </c>
      <c r="H419" s="16">
        <v>4357847</v>
      </c>
      <c r="I419" s="17">
        <f t="shared" si="6"/>
        <v>0</v>
      </c>
      <c r="J419" s="17">
        <v>0</v>
      </c>
      <c r="K419" s="17" t="s">
        <v>62</v>
      </c>
      <c r="L419" s="17">
        <v>2.137</v>
      </c>
      <c r="M419" s="17">
        <v>6.73</v>
      </c>
      <c r="N419" s="17">
        <v>18.61</v>
      </c>
      <c r="O419" s="17">
        <v>0</v>
      </c>
      <c r="P419" s="18">
        <v>2388</v>
      </c>
      <c r="Q419" s="18">
        <v>1855</v>
      </c>
      <c r="R419" s="17">
        <v>41295877</v>
      </c>
      <c r="S419" s="17">
        <v>218658</v>
      </c>
      <c r="T419" s="17">
        <v>49251</v>
      </c>
      <c r="U419" s="18" t="s">
        <v>62</v>
      </c>
      <c r="V419" s="18" t="s">
        <v>62</v>
      </c>
      <c r="W419" s="18">
        <v>14.92</v>
      </c>
      <c r="X419" s="18">
        <v>7.75</v>
      </c>
      <c r="Y419" s="18">
        <v>0.39</v>
      </c>
      <c r="Z419" s="21">
        <v>31697033.439999998</v>
      </c>
      <c r="AA419" s="21">
        <v>785920.36</v>
      </c>
      <c r="AB419" s="21">
        <v>97908964.299999997</v>
      </c>
      <c r="AC419" s="21">
        <v>50797372</v>
      </c>
      <c r="AD419" s="21">
        <v>0</v>
      </c>
      <c r="AE419" s="21">
        <v>0.22</v>
      </c>
      <c r="AF419" s="23">
        <v>4</v>
      </c>
      <c r="AG419" s="23">
        <v>47</v>
      </c>
      <c r="AH419" s="23">
        <v>1989801</v>
      </c>
      <c r="AI419" s="23">
        <v>1195.2249245025005</v>
      </c>
      <c r="AJ419" s="24">
        <v>9.027090782100931</v>
      </c>
      <c r="AK419" s="25">
        <v>107.89403898513802</v>
      </c>
      <c r="AL419" s="26">
        <v>4</v>
      </c>
      <c r="AM419" s="26">
        <v>46</v>
      </c>
      <c r="AN419" s="26">
        <v>329528</v>
      </c>
      <c r="AO419" s="26">
        <v>5291.0298973076642</v>
      </c>
      <c r="AP419" s="27">
        <v>7.6046325225797489</v>
      </c>
      <c r="AQ419" s="28">
        <v>402.36338035007657</v>
      </c>
      <c r="AR419" s="29">
        <v>4</v>
      </c>
      <c r="AS419" s="29">
        <v>35</v>
      </c>
      <c r="AT419" s="29">
        <v>4462</v>
      </c>
      <c r="AU419" s="29">
        <v>586726.69206633815</v>
      </c>
      <c r="AV419" s="29">
        <v>4.7134658238013127</v>
      </c>
      <c r="AW419" s="29">
        <v>27655.162109666817</v>
      </c>
    </row>
    <row r="420" spans="1:49" s="30" customFormat="1" x14ac:dyDescent="0.35">
      <c r="A420" s="12">
        <v>2012</v>
      </c>
      <c r="B420" s="12" t="s">
        <v>461</v>
      </c>
      <c r="C420" s="13" t="s">
        <v>462</v>
      </c>
      <c r="D420" s="14" t="s">
        <v>540</v>
      </c>
      <c r="E420" s="15">
        <v>48037.820549308708</v>
      </c>
      <c r="F420" s="15">
        <v>187352.4</v>
      </c>
      <c r="G420" s="12">
        <v>8.8000000000000007</v>
      </c>
      <c r="H420" s="16">
        <v>3900102</v>
      </c>
      <c r="I420" s="17">
        <f t="shared" si="6"/>
        <v>0</v>
      </c>
      <c r="J420" s="17">
        <v>1</v>
      </c>
      <c r="K420" s="17">
        <v>45.77</v>
      </c>
      <c r="L420" s="17">
        <v>3.58</v>
      </c>
      <c r="M420" s="17">
        <v>2.75</v>
      </c>
      <c r="N420" s="17">
        <v>54.99</v>
      </c>
      <c r="O420" s="17">
        <v>0</v>
      </c>
      <c r="P420" s="18">
        <v>5425</v>
      </c>
      <c r="Q420" s="18">
        <v>208</v>
      </c>
      <c r="R420" s="17">
        <v>7365189</v>
      </c>
      <c r="S420" s="17">
        <v>13462</v>
      </c>
      <c r="T420" s="17">
        <v>8754</v>
      </c>
      <c r="U420" s="18" t="s">
        <v>62</v>
      </c>
      <c r="V420" s="18" t="s">
        <v>62</v>
      </c>
      <c r="W420" s="18" t="s">
        <v>62</v>
      </c>
      <c r="X420" s="18">
        <v>3.09</v>
      </c>
      <c r="Y420" s="18" t="s">
        <v>62</v>
      </c>
      <c r="Z420" s="21">
        <v>3166258</v>
      </c>
      <c r="AA420" s="21">
        <v>24756</v>
      </c>
      <c r="AB420" s="21">
        <v>163990680</v>
      </c>
      <c r="AC420" s="21">
        <v>0</v>
      </c>
      <c r="AD420" s="21">
        <v>488</v>
      </c>
      <c r="AE420" s="21">
        <v>0</v>
      </c>
      <c r="AF420" s="22">
        <v>3</v>
      </c>
      <c r="AG420" s="22">
        <v>38</v>
      </c>
      <c r="AH420" s="23">
        <v>1642444</v>
      </c>
      <c r="AI420" s="23">
        <v>956.63631999999996</v>
      </c>
      <c r="AJ420" s="24">
        <v>9.8048456000000002</v>
      </c>
      <c r="AK420" s="25">
        <v>93.796713999999994</v>
      </c>
      <c r="AL420" s="26">
        <v>3</v>
      </c>
      <c r="AM420" s="26">
        <v>37</v>
      </c>
      <c r="AN420" s="26">
        <v>237780</v>
      </c>
      <c r="AO420" s="26">
        <v>5538.6680999999999</v>
      </c>
      <c r="AP420" s="27">
        <v>8.3113607999999992</v>
      </c>
      <c r="AQ420" s="28">
        <v>460.33868999999999</v>
      </c>
      <c r="AR420" s="29">
        <v>3</v>
      </c>
      <c r="AS420" s="29">
        <v>34</v>
      </c>
      <c r="AT420" s="29">
        <v>23303</v>
      </c>
      <c r="AU420" s="29">
        <v>42932.881000000001</v>
      </c>
      <c r="AV420" s="29">
        <v>5.5867367999999997</v>
      </c>
      <c r="AW420" s="29">
        <v>2398.547</v>
      </c>
    </row>
    <row r="421" spans="1:49" s="30" customFormat="1" x14ac:dyDescent="0.35">
      <c r="A421" s="12">
        <v>2020</v>
      </c>
      <c r="B421" s="12" t="s">
        <v>533</v>
      </c>
      <c r="C421" s="13" t="s">
        <v>534</v>
      </c>
      <c r="D421" s="14" t="s">
        <v>541</v>
      </c>
      <c r="E421" s="15">
        <v>59143.457175229094</v>
      </c>
      <c r="F421" s="15">
        <v>187136.7</v>
      </c>
      <c r="G421" s="12" t="s">
        <v>62</v>
      </c>
      <c r="H421" s="16">
        <v>3164115</v>
      </c>
      <c r="I421" s="17">
        <f t="shared" si="6"/>
        <v>0</v>
      </c>
      <c r="J421" s="17">
        <v>1</v>
      </c>
      <c r="K421" s="17">
        <v>36.130000000000003</v>
      </c>
      <c r="L421" s="17">
        <v>1.891</v>
      </c>
      <c r="M421" s="17">
        <v>2.0299999999999998</v>
      </c>
      <c r="N421" s="17">
        <v>33.270000000000003</v>
      </c>
      <c r="O421" s="17">
        <v>0</v>
      </c>
      <c r="P421" s="18">
        <v>6583</v>
      </c>
      <c r="Q421" s="18">
        <v>879</v>
      </c>
      <c r="R421" s="17">
        <v>21135273</v>
      </c>
      <c r="S421" s="17">
        <v>17336</v>
      </c>
      <c r="T421" s="17">
        <v>17423</v>
      </c>
      <c r="U421" s="18" t="s">
        <v>62</v>
      </c>
      <c r="V421" s="18" t="s">
        <v>62</v>
      </c>
      <c r="W421" s="18" t="s">
        <v>62</v>
      </c>
      <c r="X421" s="18" t="s">
        <v>62</v>
      </c>
      <c r="Y421" s="18" t="s">
        <v>62</v>
      </c>
      <c r="Z421" s="21">
        <v>16322200</v>
      </c>
      <c r="AA421" s="21">
        <v>366168</v>
      </c>
      <c r="AB421" s="21">
        <v>93463570</v>
      </c>
      <c r="AC421" s="21">
        <v>0</v>
      </c>
      <c r="AD421" s="21">
        <v>0</v>
      </c>
      <c r="AE421" s="21">
        <v>0</v>
      </c>
      <c r="AF421" s="22">
        <v>1</v>
      </c>
      <c r="AG421" s="22">
        <v>1</v>
      </c>
      <c r="AH421" s="23">
        <v>1403386</v>
      </c>
      <c r="AI421" s="23">
        <v>865.01996999999994</v>
      </c>
      <c r="AJ421" s="24">
        <v>12.459445000000001</v>
      </c>
      <c r="AK421" s="25">
        <v>107.77669</v>
      </c>
      <c r="AL421" s="26">
        <v>3</v>
      </c>
      <c r="AM421" s="26">
        <v>22</v>
      </c>
      <c r="AN421" s="26">
        <v>243762</v>
      </c>
      <c r="AO421" s="26">
        <v>3967.5783000000001</v>
      </c>
      <c r="AP421" s="27">
        <v>9.9579018999999995</v>
      </c>
      <c r="AQ421" s="28">
        <v>395.08756</v>
      </c>
      <c r="AR421" s="29">
        <v>3</v>
      </c>
      <c r="AS421" s="29">
        <v>21</v>
      </c>
      <c r="AT421" s="29">
        <v>9507</v>
      </c>
      <c r="AU421" s="29">
        <v>214461.63</v>
      </c>
      <c r="AV421" s="29">
        <v>6.4267824999999998</v>
      </c>
      <c r="AW421" s="29">
        <v>13782.983</v>
      </c>
    </row>
    <row r="422" spans="1:49" s="30" customFormat="1" x14ac:dyDescent="0.35">
      <c r="A422" s="12">
        <v>2017</v>
      </c>
      <c r="B422" s="12" t="s">
        <v>533</v>
      </c>
      <c r="C422" s="13" t="s">
        <v>534</v>
      </c>
      <c r="D422" s="14" t="s">
        <v>542</v>
      </c>
      <c r="E422" s="15">
        <v>59523.165764024561</v>
      </c>
      <c r="F422" s="15">
        <v>187125</v>
      </c>
      <c r="G422" s="12">
        <v>3.1</v>
      </c>
      <c r="H422" s="16">
        <v>3143734</v>
      </c>
      <c r="I422" s="17">
        <f t="shared" si="6"/>
        <v>0</v>
      </c>
      <c r="J422" s="17">
        <v>1</v>
      </c>
      <c r="K422" s="17">
        <v>39.08</v>
      </c>
      <c r="L422" s="17">
        <v>2.23</v>
      </c>
      <c r="M422" s="17">
        <v>2.99</v>
      </c>
      <c r="N422" s="17">
        <v>38.799999999999997</v>
      </c>
      <c r="O422" s="17">
        <v>0</v>
      </c>
      <c r="P422" s="18">
        <v>6228</v>
      </c>
      <c r="Q422" s="18">
        <v>807</v>
      </c>
      <c r="R422" s="17">
        <v>30661460</v>
      </c>
      <c r="S422" s="17">
        <v>30862</v>
      </c>
      <c r="T422" s="17">
        <v>27092</v>
      </c>
      <c r="U422" s="18" t="s">
        <v>62</v>
      </c>
      <c r="V422" s="18" t="s">
        <v>62</v>
      </c>
      <c r="W422" s="18" t="s">
        <v>62</v>
      </c>
      <c r="X422" s="18" t="s">
        <v>62</v>
      </c>
      <c r="Y422" s="18">
        <v>0.76</v>
      </c>
      <c r="Z422" s="21">
        <v>28518242</v>
      </c>
      <c r="AA422" s="21">
        <v>311068</v>
      </c>
      <c r="AB422" s="21">
        <v>63145934</v>
      </c>
      <c r="AC422" s="21">
        <v>5213509</v>
      </c>
      <c r="AD422" s="21">
        <v>0</v>
      </c>
      <c r="AE422" s="21">
        <v>0</v>
      </c>
      <c r="AF422" s="22">
        <v>3</v>
      </c>
      <c r="AG422" s="22">
        <v>91</v>
      </c>
      <c r="AH422" s="23">
        <v>1375599</v>
      </c>
      <c r="AI422" s="23">
        <v>831.26629000000003</v>
      </c>
      <c r="AJ422" s="24">
        <v>12.336743</v>
      </c>
      <c r="AK422" s="25">
        <v>102.55119000000001</v>
      </c>
      <c r="AL422" s="26">
        <v>3</v>
      </c>
      <c r="AM422" s="26">
        <v>88</v>
      </c>
      <c r="AN422" s="26">
        <v>237942</v>
      </c>
      <c r="AO422" s="26">
        <v>4249.9943999999996</v>
      </c>
      <c r="AP422" s="27">
        <v>9.4638033999999998</v>
      </c>
      <c r="AQ422" s="28">
        <v>402.21111000000002</v>
      </c>
      <c r="AR422" s="29">
        <v>3</v>
      </c>
      <c r="AS422" s="29">
        <v>72</v>
      </c>
      <c r="AT422" s="29">
        <v>7747</v>
      </c>
      <c r="AU422" s="29">
        <v>248107.89</v>
      </c>
      <c r="AV422" s="29">
        <v>6.2072377000000003</v>
      </c>
      <c r="AW422" s="29">
        <v>15400.646000000001</v>
      </c>
    </row>
    <row r="423" spans="1:49" s="30" customFormat="1" x14ac:dyDescent="0.35">
      <c r="A423" s="12">
        <v>2016</v>
      </c>
      <c r="B423" s="12" t="s">
        <v>533</v>
      </c>
      <c r="C423" s="13" t="s">
        <v>534</v>
      </c>
      <c r="D423" s="14" t="s">
        <v>543</v>
      </c>
      <c r="E423" s="15">
        <v>59596.99477532626</v>
      </c>
      <c r="F423" s="15">
        <v>186729.9</v>
      </c>
      <c r="G423" s="12">
        <v>3.6</v>
      </c>
      <c r="H423" s="16">
        <v>3133210</v>
      </c>
      <c r="I423" s="17">
        <f t="shared" si="6"/>
        <v>0</v>
      </c>
      <c r="J423" s="17">
        <v>1</v>
      </c>
      <c r="K423" s="17">
        <v>40.39</v>
      </c>
      <c r="L423" s="17">
        <v>1.702</v>
      </c>
      <c r="M423" s="17">
        <v>2.52</v>
      </c>
      <c r="N423" s="17">
        <v>42.43</v>
      </c>
      <c r="O423" s="17">
        <v>0</v>
      </c>
      <c r="P423" s="18">
        <v>6089</v>
      </c>
      <c r="Q423" s="18">
        <v>942</v>
      </c>
      <c r="R423" s="17">
        <v>30215540</v>
      </c>
      <c r="S423" s="17">
        <v>31392</v>
      </c>
      <c r="T423" s="17">
        <v>26384</v>
      </c>
      <c r="U423" s="18" t="s">
        <v>62</v>
      </c>
      <c r="V423" s="18">
        <v>1.59</v>
      </c>
      <c r="W423" s="18" t="s">
        <v>62</v>
      </c>
      <c r="X423" s="18" t="s">
        <v>62</v>
      </c>
      <c r="Y423" s="18" t="s">
        <v>62</v>
      </c>
      <c r="Z423" s="21">
        <v>28038854</v>
      </c>
      <c r="AA423" s="21">
        <v>388312</v>
      </c>
      <c r="AB423" s="21">
        <v>44023386</v>
      </c>
      <c r="AC423" s="21">
        <v>4702665</v>
      </c>
      <c r="AD423" s="21">
        <v>0</v>
      </c>
      <c r="AE423" s="21">
        <v>0</v>
      </c>
      <c r="AF423" s="22">
        <v>3</v>
      </c>
      <c r="AG423" s="22">
        <v>94</v>
      </c>
      <c r="AH423" s="23">
        <v>1358902</v>
      </c>
      <c r="AI423" s="23">
        <v>864.28098999999997</v>
      </c>
      <c r="AJ423" s="24">
        <v>11.937499000000001</v>
      </c>
      <c r="AK423" s="25">
        <v>103.17353</v>
      </c>
      <c r="AL423" s="26">
        <v>3</v>
      </c>
      <c r="AM423" s="26">
        <v>90</v>
      </c>
      <c r="AN423" s="26">
        <v>235813</v>
      </c>
      <c r="AO423" s="26">
        <v>4343.6013999999996</v>
      </c>
      <c r="AP423" s="27">
        <v>9.1673928999999994</v>
      </c>
      <c r="AQ423" s="28">
        <v>398.19499999999999</v>
      </c>
      <c r="AR423" s="29">
        <v>3</v>
      </c>
      <c r="AS423" s="29">
        <v>73</v>
      </c>
      <c r="AT423" s="29">
        <v>7724</v>
      </c>
      <c r="AU423" s="29">
        <v>237853.69</v>
      </c>
      <c r="AV423" s="29">
        <v>6.0484502000000004</v>
      </c>
      <c r="AW423" s="29">
        <v>14386.462</v>
      </c>
    </row>
    <row r="424" spans="1:49" s="30" customFormat="1" x14ac:dyDescent="0.35">
      <c r="A424" s="12">
        <v>2014</v>
      </c>
      <c r="B424" s="12" t="s">
        <v>510</v>
      </c>
      <c r="C424" s="13" t="s">
        <v>511</v>
      </c>
      <c r="D424" s="14" t="s">
        <v>544</v>
      </c>
      <c r="E424" s="15">
        <v>48096.263469639387</v>
      </c>
      <c r="F424" s="15">
        <v>186574.4</v>
      </c>
      <c r="G424" s="12">
        <v>4.5</v>
      </c>
      <c r="H424" s="16">
        <v>3879187</v>
      </c>
      <c r="I424" s="17">
        <f t="shared" si="6"/>
        <v>0</v>
      </c>
      <c r="J424" s="17">
        <v>0</v>
      </c>
      <c r="K424" s="17">
        <v>45.67</v>
      </c>
      <c r="L424" s="17">
        <v>3.117</v>
      </c>
      <c r="M424" s="17">
        <v>4.37</v>
      </c>
      <c r="N424" s="17">
        <v>46.16</v>
      </c>
      <c r="O424" s="17">
        <v>1</v>
      </c>
      <c r="P424" s="18">
        <v>3949</v>
      </c>
      <c r="Q424" s="18">
        <v>1814</v>
      </c>
      <c r="R424" s="17">
        <v>44062605</v>
      </c>
      <c r="S424" s="17">
        <v>71265</v>
      </c>
      <c r="T424" s="17">
        <v>40556</v>
      </c>
      <c r="U424" s="18">
        <v>3.18</v>
      </c>
      <c r="V424" s="18">
        <v>1.96</v>
      </c>
      <c r="W424" s="18">
        <v>21.15</v>
      </c>
      <c r="X424" s="18">
        <v>4.99</v>
      </c>
      <c r="Y424" s="18" t="s">
        <v>62</v>
      </c>
      <c r="Z424" s="21">
        <v>37867902</v>
      </c>
      <c r="AA424" s="21">
        <v>44874</v>
      </c>
      <c r="AB424" s="21">
        <v>416662056</v>
      </c>
      <c r="AC424" s="21">
        <v>0</v>
      </c>
      <c r="AD424" s="21">
        <v>0</v>
      </c>
      <c r="AE424" s="21">
        <v>0</v>
      </c>
      <c r="AF424" s="22">
        <v>3</v>
      </c>
      <c r="AG424" s="22">
        <v>49</v>
      </c>
      <c r="AH424" s="23">
        <v>1710352</v>
      </c>
      <c r="AI424" s="23">
        <v>1137.7357999999999</v>
      </c>
      <c r="AJ424" s="24">
        <v>10.034622000000001</v>
      </c>
      <c r="AK424" s="25">
        <v>114.16748</v>
      </c>
      <c r="AL424" s="26">
        <v>3</v>
      </c>
      <c r="AM424" s="26">
        <v>50</v>
      </c>
      <c r="AN424" s="26">
        <v>275276</v>
      </c>
      <c r="AO424" s="26">
        <v>6190.3852999999999</v>
      </c>
      <c r="AP424" s="27">
        <v>8.0900409999999994</v>
      </c>
      <c r="AQ424" s="28">
        <v>500.80471</v>
      </c>
      <c r="AR424" s="29">
        <v>3</v>
      </c>
      <c r="AS424" s="29">
        <v>44</v>
      </c>
      <c r="AT424" s="29">
        <v>18238</v>
      </c>
      <c r="AU424" s="29">
        <v>81210.732000000004</v>
      </c>
      <c r="AV424" s="29">
        <v>5.8451411999999996</v>
      </c>
      <c r="AW424" s="29">
        <v>4746.8819999999996</v>
      </c>
    </row>
    <row r="425" spans="1:49" s="30" customFormat="1" x14ac:dyDescent="0.35">
      <c r="A425" s="17">
        <v>2008</v>
      </c>
      <c r="B425" s="32" t="s">
        <v>490</v>
      </c>
      <c r="C425" s="13" t="s">
        <v>491</v>
      </c>
      <c r="D425" s="14" t="s">
        <v>545</v>
      </c>
      <c r="E425" s="15">
        <v>43478.136208069322</v>
      </c>
      <c r="F425" s="15">
        <v>186515.9</v>
      </c>
      <c r="G425" s="17">
        <v>6.4</v>
      </c>
      <c r="H425" s="16">
        <v>4289878</v>
      </c>
      <c r="I425" s="17">
        <f t="shared" si="6"/>
        <v>1</v>
      </c>
      <c r="J425" s="17">
        <v>0</v>
      </c>
      <c r="K425" s="17">
        <v>40.69</v>
      </c>
      <c r="L425" s="17">
        <v>2.9830000000000001</v>
      </c>
      <c r="M425" s="17">
        <v>8.86</v>
      </c>
      <c r="N425" s="17">
        <v>45.88</v>
      </c>
      <c r="O425" s="17">
        <v>0</v>
      </c>
      <c r="P425" s="18">
        <v>4689</v>
      </c>
      <c r="Q425" s="18">
        <v>1161</v>
      </c>
      <c r="R425" s="17">
        <v>94028274</v>
      </c>
      <c r="S425" s="17">
        <v>316710</v>
      </c>
      <c r="T425" s="17">
        <v>145815</v>
      </c>
      <c r="U425" s="18" t="s">
        <v>62</v>
      </c>
      <c r="V425" s="18">
        <v>2.1800000000000002</v>
      </c>
      <c r="W425" s="18">
        <v>21.45</v>
      </c>
      <c r="X425" s="18" t="s">
        <v>62</v>
      </c>
      <c r="Y425" s="18"/>
      <c r="Z425" s="21">
        <v>84381552</v>
      </c>
      <c r="AA425" s="21">
        <v>11460722</v>
      </c>
      <c r="AB425" s="21">
        <v>21907368</v>
      </c>
      <c r="AC425" s="21">
        <v>0</v>
      </c>
      <c r="AD425" s="21">
        <v>0</v>
      </c>
      <c r="AE425" s="21">
        <v>82.1</v>
      </c>
      <c r="AF425" s="23">
        <v>4</v>
      </c>
      <c r="AG425" s="23">
        <v>59</v>
      </c>
      <c r="AH425" s="23">
        <v>1928082</v>
      </c>
      <c r="AI425" s="23">
        <v>1191</v>
      </c>
      <c r="AJ425" s="24">
        <v>7.9445890032454889</v>
      </c>
      <c r="AK425" s="25">
        <v>94.64</v>
      </c>
      <c r="AL425" s="26">
        <v>4</v>
      </c>
      <c r="AM425" s="26">
        <v>59</v>
      </c>
      <c r="AN425" s="26">
        <v>296069</v>
      </c>
      <c r="AO425" s="26">
        <v>5536</v>
      </c>
      <c r="AP425" s="27">
        <v>7.2878646601250701</v>
      </c>
      <c r="AQ425" s="28">
        <v>403.47</v>
      </c>
      <c r="AR425" s="29">
        <v>5</v>
      </c>
      <c r="AS425" s="29">
        <v>52</v>
      </c>
      <c r="AT425" s="29">
        <v>6304</v>
      </c>
      <c r="AU425" s="29">
        <v>610694</v>
      </c>
      <c r="AV425" s="29">
        <v>4.8150719299824258</v>
      </c>
      <c r="AW425" s="29">
        <v>29405.35</v>
      </c>
    </row>
    <row r="426" spans="1:49" s="30" customFormat="1" x14ac:dyDescent="0.35">
      <c r="A426" s="17">
        <v>2006</v>
      </c>
      <c r="B426" s="13" t="s">
        <v>490</v>
      </c>
      <c r="C426" s="13" t="s">
        <v>491</v>
      </c>
      <c r="D426" s="14" t="s">
        <v>546</v>
      </c>
      <c r="E426" s="15">
        <v>44162.608470390041</v>
      </c>
      <c r="F426" s="15">
        <v>186332.6</v>
      </c>
      <c r="G426" s="17">
        <v>5.7</v>
      </c>
      <c r="H426" s="16">
        <v>4219239</v>
      </c>
      <c r="I426" s="17">
        <f t="shared" si="6"/>
        <v>1</v>
      </c>
      <c r="J426" s="17">
        <v>0</v>
      </c>
      <c r="K426" s="17" t="s">
        <v>62</v>
      </c>
      <c r="L426" s="17">
        <v>2.137</v>
      </c>
      <c r="M426" s="17">
        <v>6.73</v>
      </c>
      <c r="N426" s="17">
        <v>18.61</v>
      </c>
      <c r="O426" s="17">
        <v>0</v>
      </c>
      <c r="P426" s="18">
        <v>4131</v>
      </c>
      <c r="Q426" s="18">
        <v>1139</v>
      </c>
      <c r="R426" s="17">
        <v>94237532</v>
      </c>
      <c r="S426" s="17">
        <v>390773</v>
      </c>
      <c r="T426" s="17">
        <v>157793</v>
      </c>
      <c r="U426" s="18" t="s">
        <v>62</v>
      </c>
      <c r="V426" s="18">
        <v>1.73</v>
      </c>
      <c r="W426" s="18">
        <v>14.4</v>
      </c>
      <c r="X426" s="18" t="s">
        <v>62</v>
      </c>
      <c r="Y426" s="18"/>
      <c r="Z426" s="21">
        <v>83875666.019999996</v>
      </c>
      <c r="AA426" s="21">
        <v>13510184.02</v>
      </c>
      <c r="AB426" s="21">
        <v>26931887.539999995</v>
      </c>
      <c r="AC426" s="21">
        <v>0</v>
      </c>
      <c r="AD426" s="21">
        <v>0</v>
      </c>
      <c r="AE426" s="21">
        <v>81.62</v>
      </c>
      <c r="AF426" s="23">
        <v>4</v>
      </c>
      <c r="AG426" s="23">
        <v>59</v>
      </c>
      <c r="AH426" s="23">
        <v>1899764</v>
      </c>
      <c r="AI426" s="23">
        <v>1138.2500668504088</v>
      </c>
      <c r="AJ426" s="24">
        <v>7.0207043248652212</v>
      </c>
      <c r="AK426" s="25">
        <v>79.913171671147921</v>
      </c>
      <c r="AL426" s="26">
        <v>4</v>
      </c>
      <c r="AM426" s="26">
        <v>59</v>
      </c>
      <c r="AN426" s="26">
        <v>289117</v>
      </c>
      <c r="AO426" s="26">
        <v>5459.4659486182627</v>
      </c>
      <c r="AP426" s="27">
        <v>6.4351407809464858</v>
      </c>
      <c r="AQ426" s="28">
        <v>351.32431968142077</v>
      </c>
      <c r="AR426" s="29">
        <v>4</v>
      </c>
      <c r="AS426" s="29">
        <v>51</v>
      </c>
      <c r="AT426" s="29">
        <v>6248</v>
      </c>
      <c r="AU426" s="29">
        <v>584900.02134016214</v>
      </c>
      <c r="AV426" s="29">
        <v>4.0499560080362178</v>
      </c>
      <c r="AW426" s="29">
        <v>23688.193555271017</v>
      </c>
    </row>
    <row r="427" spans="1:49" s="30" customFormat="1" x14ac:dyDescent="0.35">
      <c r="A427" s="12">
        <v>2015</v>
      </c>
      <c r="B427" s="12" t="s">
        <v>533</v>
      </c>
      <c r="C427" s="13" t="s">
        <v>534</v>
      </c>
      <c r="D427" s="14" t="s">
        <v>547</v>
      </c>
      <c r="E427" s="15">
        <v>59563.413258624947</v>
      </c>
      <c r="F427" s="15">
        <v>185989.2</v>
      </c>
      <c r="G427" s="12">
        <v>3.8</v>
      </c>
      <c r="H427" s="16">
        <v>3122541</v>
      </c>
      <c r="I427" s="17">
        <f t="shared" si="6"/>
        <v>0</v>
      </c>
      <c r="J427" s="17">
        <v>0</v>
      </c>
      <c r="K427" s="17">
        <v>42.6</v>
      </c>
      <c r="L427" s="17">
        <v>1.8220000000000001</v>
      </c>
      <c r="M427" s="17">
        <v>2.62</v>
      </c>
      <c r="N427" s="17">
        <v>44.13</v>
      </c>
      <c r="O427" s="17">
        <v>0</v>
      </c>
      <c r="P427" s="18">
        <v>6445</v>
      </c>
      <c r="Q427" s="18">
        <v>764</v>
      </c>
      <c r="R427" s="17">
        <v>35042903</v>
      </c>
      <c r="S427" s="17">
        <v>43505</v>
      </c>
      <c r="T427" s="17">
        <v>30613</v>
      </c>
      <c r="U427" s="18">
        <v>1.58</v>
      </c>
      <c r="V427" s="18">
        <v>1.62</v>
      </c>
      <c r="W427" s="18" t="s">
        <v>62</v>
      </c>
      <c r="X427" s="18" t="s">
        <v>62</v>
      </c>
      <c r="Y427" s="18" t="s">
        <v>62</v>
      </c>
      <c r="Z427" s="21">
        <v>35318466</v>
      </c>
      <c r="AA427" s="21">
        <v>369404</v>
      </c>
      <c r="AB427" s="21">
        <v>37551498</v>
      </c>
      <c r="AC427" s="21">
        <v>5243446</v>
      </c>
      <c r="AD427" s="21">
        <v>0</v>
      </c>
      <c r="AE427" s="21">
        <v>0</v>
      </c>
      <c r="AF427" s="22">
        <v>3</v>
      </c>
      <c r="AG427" s="22">
        <v>93</v>
      </c>
      <c r="AH427" s="23">
        <v>1356600</v>
      </c>
      <c r="AI427" s="23">
        <v>846.86766</v>
      </c>
      <c r="AJ427" s="24">
        <v>11.634361</v>
      </c>
      <c r="AK427" s="25">
        <v>98.527642999999998</v>
      </c>
      <c r="AL427" s="26">
        <v>3</v>
      </c>
      <c r="AM427" s="26">
        <v>91</v>
      </c>
      <c r="AN427" s="26">
        <v>227544</v>
      </c>
      <c r="AO427" s="26">
        <v>4421.0427</v>
      </c>
      <c r="AP427" s="27">
        <v>8.9193864999999999</v>
      </c>
      <c r="AQ427" s="28">
        <v>394.32988999999998</v>
      </c>
      <c r="AR427" s="29">
        <v>3</v>
      </c>
      <c r="AS427" s="29">
        <v>70</v>
      </c>
      <c r="AT427" s="29">
        <v>7645</v>
      </c>
      <c r="AU427" s="29">
        <v>232060</v>
      </c>
      <c r="AV427" s="29">
        <v>5.8955839000000001</v>
      </c>
      <c r="AW427" s="29">
        <v>13681.291999999999</v>
      </c>
    </row>
    <row r="428" spans="1:49" s="30" customFormat="1" x14ac:dyDescent="0.35">
      <c r="A428" s="12">
        <v>2010</v>
      </c>
      <c r="B428" s="12" t="s">
        <v>461</v>
      </c>
      <c r="C428" s="13" t="s">
        <v>462</v>
      </c>
      <c r="D428" s="14" t="s">
        <v>548</v>
      </c>
      <c r="E428" s="15">
        <v>47096.503191827003</v>
      </c>
      <c r="F428" s="15">
        <v>180738.2</v>
      </c>
      <c r="G428" s="12">
        <v>10.6</v>
      </c>
      <c r="H428" s="16">
        <v>3837614</v>
      </c>
      <c r="I428" s="17">
        <f t="shared" si="6"/>
        <v>0</v>
      </c>
      <c r="J428" s="17">
        <v>1</v>
      </c>
      <c r="K428" s="17">
        <v>44.27</v>
      </c>
      <c r="L428" s="17">
        <v>2.7050000000000001</v>
      </c>
      <c r="M428" s="17">
        <v>4.37</v>
      </c>
      <c r="N428" s="17">
        <v>49.29</v>
      </c>
      <c r="O428" s="17">
        <v>0</v>
      </c>
      <c r="P428" s="18">
        <v>5399</v>
      </c>
      <c r="Q428" s="18">
        <v>151</v>
      </c>
      <c r="R428" s="17">
        <v>10093990</v>
      </c>
      <c r="S428" s="17">
        <v>15862</v>
      </c>
      <c r="T428" s="17">
        <v>14666</v>
      </c>
      <c r="U428" s="18">
        <v>3.76</v>
      </c>
      <c r="V428" s="18">
        <v>1.67</v>
      </c>
      <c r="W428" s="18">
        <v>16.27</v>
      </c>
      <c r="X428" s="18" t="s">
        <v>62</v>
      </c>
      <c r="Y428" s="18" t="s">
        <v>62</v>
      </c>
      <c r="Z428" s="21">
        <v>4834196</v>
      </c>
      <c r="AA428" s="21">
        <v>11822</v>
      </c>
      <c r="AB428" s="21">
        <v>216887440</v>
      </c>
      <c r="AC428" s="21">
        <v>0</v>
      </c>
      <c r="AD428" s="21">
        <v>0</v>
      </c>
      <c r="AE428" s="21">
        <v>0</v>
      </c>
      <c r="AF428" s="22">
        <v>3</v>
      </c>
      <c r="AG428" s="22">
        <v>40</v>
      </c>
      <c r="AH428" s="23">
        <v>1629076</v>
      </c>
      <c r="AI428" s="23">
        <v>964</v>
      </c>
      <c r="AJ428" s="24">
        <v>8.8699999999999992</v>
      </c>
      <c r="AK428" s="31">
        <v>85.52</v>
      </c>
      <c r="AL428" s="26">
        <v>3</v>
      </c>
      <c r="AM428" s="26">
        <v>40</v>
      </c>
      <c r="AN428" s="26">
        <v>238450</v>
      </c>
      <c r="AO428" s="26">
        <v>5401</v>
      </c>
      <c r="AP428" s="27">
        <v>7.59</v>
      </c>
      <c r="AQ428" s="28">
        <v>409.87</v>
      </c>
      <c r="AR428" s="29">
        <v>3</v>
      </c>
      <c r="AS428" s="29">
        <v>36</v>
      </c>
      <c r="AT428" s="29">
        <v>22638</v>
      </c>
      <c r="AU428" s="29">
        <v>43100</v>
      </c>
      <c r="AV428" s="29">
        <v>5.41</v>
      </c>
      <c r="AW428" s="29">
        <v>2330.44</v>
      </c>
    </row>
    <row r="429" spans="1:49" s="30" customFormat="1" x14ac:dyDescent="0.35">
      <c r="A429" s="12">
        <v>2011</v>
      </c>
      <c r="B429" s="12" t="s">
        <v>461</v>
      </c>
      <c r="C429" s="13" t="s">
        <v>462</v>
      </c>
      <c r="D429" s="14" t="s">
        <v>549</v>
      </c>
      <c r="E429" s="15">
        <v>48018.370778625198</v>
      </c>
      <c r="F429" s="15">
        <v>185959.4</v>
      </c>
      <c r="G429" s="12">
        <v>9.5</v>
      </c>
      <c r="H429" s="16">
        <v>3872672</v>
      </c>
      <c r="I429" s="17">
        <f t="shared" si="6"/>
        <v>0</v>
      </c>
      <c r="J429" s="17">
        <v>1</v>
      </c>
      <c r="K429" s="17">
        <v>45.02</v>
      </c>
      <c r="L429" s="17">
        <v>3.4670000000000001</v>
      </c>
      <c r="M429" s="17">
        <v>4</v>
      </c>
      <c r="N429" s="17">
        <v>55.64</v>
      </c>
      <c r="O429" s="17">
        <v>0</v>
      </c>
      <c r="P429" s="18">
        <v>5857</v>
      </c>
      <c r="Q429" s="18">
        <v>170</v>
      </c>
      <c r="R429" s="17">
        <v>6721391</v>
      </c>
      <c r="S429" s="17">
        <v>13511</v>
      </c>
      <c r="T429" s="17">
        <v>9295</v>
      </c>
      <c r="U429" s="18" t="s">
        <v>62</v>
      </c>
      <c r="V429" s="18" t="s">
        <v>62</v>
      </c>
      <c r="W429" s="18" t="s">
        <v>62</v>
      </c>
      <c r="X429" s="18">
        <v>4.04</v>
      </c>
      <c r="Y429" s="18" t="s">
        <v>62</v>
      </c>
      <c r="Z429" s="21">
        <v>3970554</v>
      </c>
      <c r="AA429" s="21">
        <v>25550</v>
      </c>
      <c r="AB429" s="21">
        <v>120327856</v>
      </c>
      <c r="AC429" s="21">
        <v>0</v>
      </c>
      <c r="AD429" s="21">
        <v>0</v>
      </c>
      <c r="AE429" s="21">
        <v>0</v>
      </c>
      <c r="AF429" s="22">
        <v>3</v>
      </c>
      <c r="AG429" s="22">
        <v>40</v>
      </c>
      <c r="AH429" s="23">
        <v>1633551</v>
      </c>
      <c r="AI429" s="23">
        <v>991</v>
      </c>
      <c r="AJ429" s="24">
        <v>9.5399999999999991</v>
      </c>
      <c r="AK429" s="25">
        <v>94.51</v>
      </c>
      <c r="AL429" s="26">
        <v>3</v>
      </c>
      <c r="AM429" s="26">
        <v>40</v>
      </c>
      <c r="AN429" s="26">
        <v>238908</v>
      </c>
      <c r="AO429" s="26">
        <v>5495</v>
      </c>
      <c r="AP429" s="27">
        <v>8.15</v>
      </c>
      <c r="AQ429" s="28">
        <v>447.99</v>
      </c>
      <c r="AR429" s="29">
        <v>3</v>
      </c>
      <c r="AS429" s="29">
        <v>36</v>
      </c>
      <c r="AT429" s="29">
        <v>23300</v>
      </c>
      <c r="AU429" s="29">
        <v>42787</v>
      </c>
      <c r="AV429" s="29">
        <v>5.47</v>
      </c>
      <c r="AW429" s="29">
        <v>2338.89</v>
      </c>
    </row>
    <row r="430" spans="1:49" s="30" customFormat="1" x14ac:dyDescent="0.35">
      <c r="A430" s="17">
        <v>2007</v>
      </c>
      <c r="B430" s="32" t="s">
        <v>490</v>
      </c>
      <c r="C430" s="13" t="s">
        <v>491</v>
      </c>
      <c r="D430" s="14" t="s">
        <v>550</v>
      </c>
      <c r="E430" s="15">
        <v>43646.77381766789</v>
      </c>
      <c r="F430" s="15">
        <v>185790</v>
      </c>
      <c r="G430" s="17">
        <v>5.4</v>
      </c>
      <c r="H430" s="16">
        <v>4256672</v>
      </c>
      <c r="I430" s="17">
        <f t="shared" si="6"/>
        <v>1</v>
      </c>
      <c r="J430" s="17">
        <v>0</v>
      </c>
      <c r="K430" s="17" t="s">
        <v>62</v>
      </c>
      <c r="L430" s="17">
        <v>2.286</v>
      </c>
      <c r="M430" s="17">
        <v>6.97</v>
      </c>
      <c r="N430" s="17">
        <v>32.78</v>
      </c>
      <c r="O430" s="17">
        <v>0</v>
      </c>
      <c r="P430" s="18">
        <v>4148</v>
      </c>
      <c r="Q430" s="18">
        <v>1516</v>
      </c>
      <c r="R430" s="17">
        <v>93364663</v>
      </c>
      <c r="S430" s="17">
        <v>348033</v>
      </c>
      <c r="T430" s="17">
        <v>160819</v>
      </c>
      <c r="U430" s="18" t="s">
        <v>62</v>
      </c>
      <c r="V430" s="18">
        <v>1.77</v>
      </c>
      <c r="W430" s="18">
        <v>16.27</v>
      </c>
      <c r="X430" s="18" t="s">
        <v>62</v>
      </c>
      <c r="Y430" s="18"/>
      <c r="Z430" s="21">
        <v>82128322</v>
      </c>
      <c r="AA430" s="21">
        <v>11131158</v>
      </c>
      <c r="AB430" s="21">
        <v>41774508</v>
      </c>
      <c r="AC430" s="21">
        <v>0</v>
      </c>
      <c r="AD430" s="21">
        <v>0</v>
      </c>
      <c r="AE430" s="21">
        <v>105.06</v>
      </c>
      <c r="AF430" s="23">
        <v>4</v>
      </c>
      <c r="AG430" s="23">
        <v>59</v>
      </c>
      <c r="AH430" s="23">
        <v>1917257</v>
      </c>
      <c r="AI430" s="23">
        <v>1217</v>
      </c>
      <c r="AJ430" s="24">
        <v>7.3405958080275298</v>
      </c>
      <c r="AK430" s="25">
        <v>89.35</v>
      </c>
      <c r="AL430" s="26">
        <v>4</v>
      </c>
      <c r="AM430" s="26">
        <v>59</v>
      </c>
      <c r="AN430" s="26">
        <v>293501</v>
      </c>
      <c r="AO430" s="26">
        <v>5688</v>
      </c>
      <c r="AP430" s="27">
        <v>6.7560087910262494</v>
      </c>
      <c r="AQ430" s="28">
        <v>384.31</v>
      </c>
      <c r="AR430" s="29">
        <v>4</v>
      </c>
      <c r="AS430" s="29">
        <v>51</v>
      </c>
      <c r="AT430" s="29">
        <v>6239</v>
      </c>
      <c r="AU430" s="29">
        <v>592585</v>
      </c>
      <c r="AV430" s="29">
        <v>4.4721447185259997</v>
      </c>
      <c r="AW430" s="29">
        <v>26501.24</v>
      </c>
    </row>
    <row r="431" spans="1:49" s="30" customFormat="1" x14ac:dyDescent="0.35">
      <c r="A431" s="17">
        <v>2008</v>
      </c>
      <c r="B431" s="32" t="s">
        <v>461</v>
      </c>
      <c r="C431" s="13" t="s">
        <v>462</v>
      </c>
      <c r="D431" s="14" t="s">
        <v>551</v>
      </c>
      <c r="E431" s="15">
        <v>49046.155381044315</v>
      </c>
      <c r="F431" s="15">
        <v>184842.6</v>
      </c>
      <c r="G431" s="17">
        <v>6.5</v>
      </c>
      <c r="H431" s="16">
        <v>3768748</v>
      </c>
      <c r="I431" s="17">
        <f t="shared" si="6"/>
        <v>0</v>
      </c>
      <c r="J431" s="17">
        <v>1</v>
      </c>
      <c r="K431" s="17">
        <v>40.69</v>
      </c>
      <c r="L431" s="17">
        <v>2.9830000000000001</v>
      </c>
      <c r="M431" s="17">
        <v>8.86</v>
      </c>
      <c r="N431" s="17">
        <v>45.88</v>
      </c>
      <c r="O431" s="17">
        <v>0</v>
      </c>
      <c r="P431" s="18">
        <v>5730</v>
      </c>
      <c r="Q431" s="18">
        <v>187</v>
      </c>
      <c r="R431" s="17">
        <v>10820524</v>
      </c>
      <c r="S431" s="17">
        <v>11869</v>
      </c>
      <c r="T431" s="17">
        <v>14368</v>
      </c>
      <c r="U431" s="18">
        <v>5.65</v>
      </c>
      <c r="V431" s="18">
        <v>1.45</v>
      </c>
      <c r="W431" s="18">
        <v>9.76</v>
      </c>
      <c r="X431" s="18" t="s">
        <v>62</v>
      </c>
      <c r="Y431" s="18"/>
      <c r="Z431" s="21">
        <v>4764040</v>
      </c>
      <c r="AA431" s="21">
        <v>49642</v>
      </c>
      <c r="AB431" s="21">
        <v>239739408</v>
      </c>
      <c r="AC431" s="21">
        <v>0</v>
      </c>
      <c r="AD431" s="21">
        <v>0</v>
      </c>
      <c r="AE431" s="21">
        <v>0</v>
      </c>
      <c r="AF431" s="23">
        <v>3</v>
      </c>
      <c r="AG431" s="23">
        <v>40</v>
      </c>
      <c r="AH431" s="23">
        <v>1616598</v>
      </c>
      <c r="AI431" s="23">
        <v>1026</v>
      </c>
      <c r="AJ431" s="24">
        <v>8.4924216382609519</v>
      </c>
      <c r="AK431" s="25">
        <v>87.16</v>
      </c>
      <c r="AL431" s="26">
        <v>3</v>
      </c>
      <c r="AM431" s="26">
        <v>40</v>
      </c>
      <c r="AN431" s="26">
        <v>234525</v>
      </c>
      <c r="AO431" s="26">
        <v>5797</v>
      </c>
      <c r="AP431" s="27">
        <v>7.291675593395281</v>
      </c>
      <c r="AQ431" s="28">
        <v>422.67</v>
      </c>
      <c r="AR431" s="29">
        <v>3</v>
      </c>
      <c r="AS431" s="29">
        <v>36</v>
      </c>
      <c r="AT431" s="29">
        <v>22394</v>
      </c>
      <c r="AU431" s="29">
        <v>48172</v>
      </c>
      <c r="AV431" s="29">
        <v>5.2101184189628542</v>
      </c>
      <c r="AW431" s="29">
        <v>2509.83</v>
      </c>
    </row>
    <row r="432" spans="1:49" s="30" customFormat="1" x14ac:dyDescent="0.35">
      <c r="A432" s="17">
        <v>2009</v>
      </c>
      <c r="B432" s="32" t="s">
        <v>467</v>
      </c>
      <c r="C432" s="13" t="s">
        <v>468</v>
      </c>
      <c r="D432" s="14" t="s">
        <v>552</v>
      </c>
      <c r="E432" s="15">
        <v>40105.976811553788</v>
      </c>
      <c r="F432" s="15">
        <v>184081.3</v>
      </c>
      <c r="G432" s="17">
        <v>11.2</v>
      </c>
      <c r="H432" s="16">
        <v>4589872</v>
      </c>
      <c r="I432" s="17">
        <f t="shared" si="6"/>
        <v>0</v>
      </c>
      <c r="J432" s="17">
        <v>0</v>
      </c>
      <c r="K432" s="17">
        <v>43.33</v>
      </c>
      <c r="L432" s="17">
        <v>2.141</v>
      </c>
      <c r="M432" s="17">
        <v>3.94</v>
      </c>
      <c r="N432" s="17">
        <v>45.86</v>
      </c>
      <c r="O432" s="17">
        <v>0</v>
      </c>
      <c r="P432" s="18">
        <v>2767</v>
      </c>
      <c r="Q432" s="18">
        <v>1875</v>
      </c>
      <c r="R432" s="17">
        <v>38121415</v>
      </c>
      <c r="S432" s="17">
        <v>105134</v>
      </c>
      <c r="T432" s="17">
        <v>24280</v>
      </c>
      <c r="U432" s="18" t="s">
        <v>62</v>
      </c>
      <c r="V432" s="18" t="s">
        <v>62</v>
      </c>
      <c r="W432" s="18">
        <v>13.36</v>
      </c>
      <c r="X432" s="18">
        <v>4.01</v>
      </c>
      <c r="Y432" s="18">
        <v>0.47</v>
      </c>
      <c r="Z432" s="21">
        <v>28120802</v>
      </c>
      <c r="AA432" s="21">
        <v>1839334</v>
      </c>
      <c r="AB432" s="21">
        <v>148570182</v>
      </c>
      <c r="AC432" s="21">
        <v>52149734</v>
      </c>
      <c r="AD432" s="21">
        <v>0</v>
      </c>
      <c r="AE432" s="21">
        <v>0</v>
      </c>
      <c r="AF432" s="23">
        <v>4</v>
      </c>
      <c r="AG432" s="23">
        <v>47</v>
      </c>
      <c r="AH432" s="23">
        <v>2083432</v>
      </c>
      <c r="AI432" s="23">
        <v>1182</v>
      </c>
      <c r="AJ432" s="24">
        <v>10.44</v>
      </c>
      <c r="AK432" s="31">
        <v>123.47</v>
      </c>
      <c r="AL432" s="26">
        <v>4</v>
      </c>
      <c r="AM432" s="26">
        <v>47</v>
      </c>
      <c r="AN432" s="26">
        <v>343793</v>
      </c>
      <c r="AO432" s="26">
        <v>5197</v>
      </c>
      <c r="AP432" s="27">
        <v>8.74</v>
      </c>
      <c r="AQ432" s="28">
        <v>454.02</v>
      </c>
      <c r="AR432" s="29">
        <v>4</v>
      </c>
      <c r="AS432" s="29">
        <v>34</v>
      </c>
      <c r="AT432" s="29">
        <v>4501</v>
      </c>
      <c r="AU432" s="29">
        <v>470662</v>
      </c>
      <c r="AV432" s="29">
        <v>5.79</v>
      </c>
      <c r="AW432" s="29">
        <v>27251.11</v>
      </c>
    </row>
    <row r="433" spans="1:49" s="30" customFormat="1" x14ac:dyDescent="0.35">
      <c r="A433" s="12">
        <v>2018</v>
      </c>
      <c r="B433" s="12" t="s">
        <v>518</v>
      </c>
      <c r="C433" s="13" t="s">
        <v>519</v>
      </c>
      <c r="D433" s="14" t="s">
        <v>553</v>
      </c>
      <c r="E433" s="15">
        <v>57717.010870788203</v>
      </c>
      <c r="F433" s="15">
        <v>182106</v>
      </c>
      <c r="G433" s="12">
        <v>3.1</v>
      </c>
      <c r="H433" s="16">
        <v>3155153</v>
      </c>
      <c r="I433" s="17">
        <f t="shared" si="6"/>
        <v>0</v>
      </c>
      <c r="J433" s="17">
        <v>1</v>
      </c>
      <c r="K433" s="17">
        <v>39.08</v>
      </c>
      <c r="L433" s="17">
        <v>2.6</v>
      </c>
      <c r="M433" s="17">
        <v>3.15</v>
      </c>
      <c r="N433" s="17">
        <v>38.81</v>
      </c>
      <c r="O433" s="17">
        <v>0</v>
      </c>
      <c r="P433" s="18">
        <v>6725</v>
      </c>
      <c r="Q433" s="18">
        <v>692</v>
      </c>
      <c r="R433" s="17">
        <v>28544033</v>
      </c>
      <c r="S433" s="17">
        <v>8335</v>
      </c>
      <c r="T433" s="17">
        <v>30725</v>
      </c>
      <c r="U433" s="18" t="s">
        <v>62</v>
      </c>
      <c r="V433" s="18">
        <v>2.02</v>
      </c>
      <c r="W433" s="18">
        <v>19.21</v>
      </c>
      <c r="X433" s="18" t="s">
        <v>62</v>
      </c>
      <c r="Y433" s="18" t="s">
        <v>62</v>
      </c>
      <c r="Z433" s="21">
        <v>24663360</v>
      </c>
      <c r="AA433" s="21">
        <v>127622</v>
      </c>
      <c r="AB433" s="21">
        <v>133687648</v>
      </c>
      <c r="AC433" s="21">
        <v>0</v>
      </c>
      <c r="AD433" s="21">
        <v>8116</v>
      </c>
      <c r="AE433" s="21">
        <v>148</v>
      </c>
      <c r="AF433" s="22">
        <v>1</v>
      </c>
      <c r="AG433" s="22">
        <v>28</v>
      </c>
      <c r="AH433" s="23">
        <v>1091162</v>
      </c>
      <c r="AI433" s="23">
        <v>742</v>
      </c>
      <c r="AJ433" s="24">
        <v>10.41</v>
      </c>
      <c r="AK433" s="25">
        <v>77.25</v>
      </c>
      <c r="AL433" s="26">
        <v>1</v>
      </c>
      <c r="AM433" s="26">
        <v>27</v>
      </c>
      <c r="AN433" s="26">
        <v>130053</v>
      </c>
      <c r="AO433" s="26">
        <v>7742.8900999999996</v>
      </c>
      <c r="AP433" s="27">
        <v>8.2287879999999998</v>
      </c>
      <c r="AQ433" s="28">
        <v>637.14601000000005</v>
      </c>
      <c r="AR433" s="29">
        <v>1</v>
      </c>
      <c r="AS433" s="29">
        <v>24</v>
      </c>
      <c r="AT433" s="29">
        <v>9666</v>
      </c>
      <c r="AU433" s="29">
        <v>80977</v>
      </c>
      <c r="AV433" s="29">
        <v>5.9</v>
      </c>
      <c r="AW433" s="29">
        <v>4775.9399999999996</v>
      </c>
    </row>
    <row r="434" spans="1:49" s="30" customFormat="1" x14ac:dyDescent="0.35">
      <c r="A434" s="17">
        <v>2007</v>
      </c>
      <c r="B434" s="32" t="s">
        <v>461</v>
      </c>
      <c r="C434" s="13" t="s">
        <v>462</v>
      </c>
      <c r="D434" s="14" t="s">
        <v>554</v>
      </c>
      <c r="E434" s="15">
        <v>48550.256459714212</v>
      </c>
      <c r="F434" s="15">
        <v>180724.3</v>
      </c>
      <c r="G434" s="17">
        <v>5.2</v>
      </c>
      <c r="H434" s="16">
        <v>3722417</v>
      </c>
      <c r="I434" s="17">
        <f t="shared" si="6"/>
        <v>0</v>
      </c>
      <c r="J434" s="17">
        <v>1</v>
      </c>
      <c r="K434" s="17" t="s">
        <v>62</v>
      </c>
      <c r="L434" s="17">
        <v>2.286</v>
      </c>
      <c r="M434" s="17">
        <v>6.97</v>
      </c>
      <c r="N434" s="17">
        <v>32.78</v>
      </c>
      <c r="O434" s="17">
        <v>0</v>
      </c>
      <c r="P434" s="18">
        <v>5494</v>
      </c>
      <c r="Q434" s="18">
        <v>197</v>
      </c>
      <c r="R434" s="17">
        <v>10662883</v>
      </c>
      <c r="S434" s="17">
        <v>16142</v>
      </c>
      <c r="T434" s="17">
        <v>17448</v>
      </c>
      <c r="U434" s="18">
        <v>5.01</v>
      </c>
      <c r="V434" s="18">
        <v>1.38</v>
      </c>
      <c r="W434" s="18">
        <v>16.190000000000001</v>
      </c>
      <c r="X434" s="18" t="s">
        <v>62</v>
      </c>
      <c r="Y434" s="18"/>
      <c r="Z434" s="21">
        <v>5154374</v>
      </c>
      <c r="AA434" s="21">
        <v>31782</v>
      </c>
      <c r="AB434" s="21">
        <v>209236256</v>
      </c>
      <c r="AC434" s="21">
        <v>0</v>
      </c>
      <c r="AD434" s="21">
        <v>0</v>
      </c>
      <c r="AE434" s="21">
        <v>0</v>
      </c>
      <c r="AF434" s="23">
        <v>3</v>
      </c>
      <c r="AG434" s="23">
        <v>40</v>
      </c>
      <c r="AH434" s="23">
        <v>1599912</v>
      </c>
      <c r="AI434" s="23">
        <v>1009</v>
      </c>
      <c r="AJ434" s="24">
        <v>8.1852767184506501</v>
      </c>
      <c r="AK434" s="25">
        <v>82.6</v>
      </c>
      <c r="AL434" s="26">
        <v>3</v>
      </c>
      <c r="AM434" s="26">
        <v>41</v>
      </c>
      <c r="AN434" s="26">
        <v>230792</v>
      </c>
      <c r="AO434" s="26">
        <v>5845</v>
      </c>
      <c r="AP434" s="27">
        <v>7.1998779235638395</v>
      </c>
      <c r="AQ434" s="28">
        <v>420.8</v>
      </c>
      <c r="AR434" s="29">
        <v>3</v>
      </c>
      <c r="AS434" s="29">
        <v>36</v>
      </c>
      <c r="AT434" s="29">
        <v>22278</v>
      </c>
      <c r="AU434" s="29">
        <v>49067</v>
      </c>
      <c r="AV434" s="29">
        <v>5.0604126656343498</v>
      </c>
      <c r="AW434" s="29">
        <v>2483.0100000000002</v>
      </c>
    </row>
    <row r="435" spans="1:49" s="30" customFormat="1" x14ac:dyDescent="0.35">
      <c r="A435" s="12">
        <v>2014</v>
      </c>
      <c r="B435" s="12" t="s">
        <v>533</v>
      </c>
      <c r="C435" s="13" t="s">
        <v>534</v>
      </c>
      <c r="D435" s="14" t="s">
        <v>555</v>
      </c>
      <c r="E435" s="15">
        <v>57965.475305266467</v>
      </c>
      <c r="F435" s="15">
        <v>180309.9</v>
      </c>
      <c r="G435" s="12">
        <v>4.2</v>
      </c>
      <c r="H435" s="16">
        <v>3110643</v>
      </c>
      <c r="I435" s="17">
        <f t="shared" si="6"/>
        <v>0</v>
      </c>
      <c r="J435" s="17">
        <v>0</v>
      </c>
      <c r="K435" s="17">
        <v>45.67</v>
      </c>
      <c r="L435" s="17">
        <v>3.117</v>
      </c>
      <c r="M435" s="17">
        <v>4.37</v>
      </c>
      <c r="N435" s="17">
        <v>46.16</v>
      </c>
      <c r="O435" s="17">
        <v>0</v>
      </c>
      <c r="P435" s="18">
        <v>7744</v>
      </c>
      <c r="Q435" s="18">
        <v>656</v>
      </c>
      <c r="R435" s="17">
        <v>39312084</v>
      </c>
      <c r="S435" s="17">
        <v>68558</v>
      </c>
      <c r="T435" s="17">
        <v>38038</v>
      </c>
      <c r="U435" s="18" t="s">
        <v>62</v>
      </c>
      <c r="V435" s="18" t="s">
        <v>62</v>
      </c>
      <c r="W435" s="18">
        <v>21.66</v>
      </c>
      <c r="X435" s="18" t="s">
        <v>62</v>
      </c>
      <c r="Y435" s="18" t="s">
        <v>62</v>
      </c>
      <c r="Z435" s="21">
        <v>41097960</v>
      </c>
      <c r="AA435" s="21">
        <v>598630</v>
      </c>
      <c r="AB435" s="21">
        <v>23045034</v>
      </c>
      <c r="AC435" s="21">
        <v>4152468</v>
      </c>
      <c r="AD435" s="21">
        <v>0</v>
      </c>
      <c r="AE435" s="21">
        <v>0</v>
      </c>
      <c r="AF435" s="22">
        <v>3</v>
      </c>
      <c r="AG435" s="22">
        <v>92</v>
      </c>
      <c r="AH435" s="23">
        <v>1348641</v>
      </c>
      <c r="AI435" s="23">
        <v>891.42711999999995</v>
      </c>
      <c r="AJ435" s="24">
        <v>11.160201000000001</v>
      </c>
      <c r="AK435" s="25">
        <v>99.485061999999999</v>
      </c>
      <c r="AL435" s="26">
        <v>3</v>
      </c>
      <c r="AM435" s="26">
        <v>90</v>
      </c>
      <c r="AN435" s="26">
        <v>224187</v>
      </c>
      <c r="AO435" s="26">
        <v>4586.6091999999999</v>
      </c>
      <c r="AP435" s="27">
        <v>8.6742094000000005</v>
      </c>
      <c r="AQ435" s="28">
        <v>397.85208999999998</v>
      </c>
      <c r="AR435" s="29">
        <v>3</v>
      </c>
      <c r="AS435" s="29">
        <v>70</v>
      </c>
      <c r="AT435" s="29">
        <v>7399</v>
      </c>
      <c r="AU435" s="29">
        <v>230168.19</v>
      </c>
      <c r="AV435" s="29">
        <v>5.7099951999999998</v>
      </c>
      <c r="AW435" s="29">
        <v>13142.592000000001</v>
      </c>
    </row>
    <row r="436" spans="1:49" s="30" customFormat="1" x14ac:dyDescent="0.35">
      <c r="A436" s="17">
        <v>2009</v>
      </c>
      <c r="B436" s="32" t="s">
        <v>490</v>
      </c>
      <c r="C436" s="13" t="s">
        <v>491</v>
      </c>
      <c r="D436" s="14" t="s">
        <v>556</v>
      </c>
      <c r="E436" s="15">
        <v>41257.759306419117</v>
      </c>
      <c r="F436" s="15">
        <v>178112.8</v>
      </c>
      <c r="G436" s="17">
        <v>10.3</v>
      </c>
      <c r="H436" s="16">
        <v>4317074</v>
      </c>
      <c r="I436" s="17">
        <f t="shared" si="6"/>
        <v>1</v>
      </c>
      <c r="J436" s="17">
        <v>0</v>
      </c>
      <c r="K436" s="17">
        <v>43.33</v>
      </c>
      <c r="L436" s="17">
        <v>2.141</v>
      </c>
      <c r="M436" s="17">
        <v>3.94</v>
      </c>
      <c r="N436" s="17">
        <v>45.86</v>
      </c>
      <c r="O436" s="17">
        <v>0</v>
      </c>
      <c r="P436" s="18">
        <v>4552</v>
      </c>
      <c r="Q436" s="18">
        <v>1023</v>
      </c>
      <c r="R436" s="17">
        <v>86155115</v>
      </c>
      <c r="S436" s="17">
        <v>232401</v>
      </c>
      <c r="T436" s="17">
        <v>73900</v>
      </c>
      <c r="U436" s="18" t="s">
        <v>62</v>
      </c>
      <c r="V436" s="18">
        <v>2.17</v>
      </c>
      <c r="W436" s="18">
        <v>14.17</v>
      </c>
      <c r="X436" s="18" t="s">
        <v>62</v>
      </c>
      <c r="Y436" s="18"/>
      <c r="Z436" s="21">
        <v>78542346</v>
      </c>
      <c r="AA436" s="21">
        <v>8069320</v>
      </c>
      <c r="AB436" s="21">
        <v>20045136</v>
      </c>
      <c r="AC436" s="21">
        <v>0</v>
      </c>
      <c r="AD436" s="21">
        <v>0</v>
      </c>
      <c r="AE436" s="21">
        <v>93.32</v>
      </c>
      <c r="AF436" s="23">
        <v>4</v>
      </c>
      <c r="AG436" s="23">
        <v>58</v>
      </c>
      <c r="AH436" s="23">
        <v>1922294</v>
      </c>
      <c r="AI436" s="23">
        <v>1150</v>
      </c>
      <c r="AJ436" s="24">
        <v>8.3699999999999992</v>
      </c>
      <c r="AK436" s="31">
        <v>96.26</v>
      </c>
      <c r="AL436" s="26">
        <v>4</v>
      </c>
      <c r="AM436" s="26">
        <v>58</v>
      </c>
      <c r="AN436" s="26">
        <v>293614</v>
      </c>
      <c r="AO436" s="26">
        <v>5306</v>
      </c>
      <c r="AP436" s="27">
        <v>7.63</v>
      </c>
      <c r="AQ436" s="28">
        <v>404.75</v>
      </c>
      <c r="AR436" s="29">
        <v>5</v>
      </c>
      <c r="AS436" s="29">
        <v>52</v>
      </c>
      <c r="AT436" s="29">
        <v>7056</v>
      </c>
      <c r="AU436" s="29">
        <v>514786</v>
      </c>
      <c r="AV436" s="29">
        <v>4.91</v>
      </c>
      <c r="AW436" s="29">
        <v>25300.41</v>
      </c>
    </row>
    <row r="437" spans="1:49" s="30" customFormat="1" x14ac:dyDescent="0.35">
      <c r="A437" s="17">
        <v>2006</v>
      </c>
      <c r="B437" s="13" t="s">
        <v>461</v>
      </c>
      <c r="C437" s="13" t="s">
        <v>462</v>
      </c>
      <c r="D437" s="14" t="s">
        <v>557</v>
      </c>
      <c r="E437" s="15">
        <v>48277.866660419306</v>
      </c>
      <c r="F437" s="15">
        <v>177222.39999999999</v>
      </c>
      <c r="G437" s="17">
        <v>5.3</v>
      </c>
      <c r="H437" s="16">
        <v>3670883</v>
      </c>
      <c r="I437" s="17">
        <f t="shared" si="6"/>
        <v>0</v>
      </c>
      <c r="J437" s="17">
        <v>0</v>
      </c>
      <c r="K437" s="17" t="s">
        <v>62</v>
      </c>
      <c r="L437" s="17">
        <v>2.137</v>
      </c>
      <c r="M437" s="17">
        <v>6.73</v>
      </c>
      <c r="N437" s="17">
        <v>18.61</v>
      </c>
      <c r="O437" s="17">
        <v>0</v>
      </c>
      <c r="P437" s="18">
        <v>5272</v>
      </c>
      <c r="Q437" s="18">
        <v>240</v>
      </c>
      <c r="R437" s="17">
        <v>7152215</v>
      </c>
      <c r="S437" s="17">
        <v>11256</v>
      </c>
      <c r="T437" s="17">
        <v>12394</v>
      </c>
      <c r="U437" s="18">
        <v>4.88</v>
      </c>
      <c r="V437" s="18">
        <v>1.3</v>
      </c>
      <c r="W437" s="18">
        <v>14.06</v>
      </c>
      <c r="X437" s="18" t="s">
        <v>62</v>
      </c>
      <c r="Y437" s="18"/>
      <c r="Z437" s="21">
        <v>2898122</v>
      </c>
      <c r="AA437" s="21">
        <v>34038.519999999997</v>
      </c>
      <c r="AB437" s="21">
        <v>158425673.72</v>
      </c>
      <c r="AC437" s="21">
        <v>0</v>
      </c>
      <c r="AD437" s="21">
        <v>0</v>
      </c>
      <c r="AE437" s="21">
        <v>0</v>
      </c>
      <c r="AF437" s="23">
        <v>3</v>
      </c>
      <c r="AG437" s="23">
        <v>40</v>
      </c>
      <c r="AH437" s="23">
        <v>1577005</v>
      </c>
      <c r="AI437" s="23">
        <v>1002.8280929145225</v>
      </c>
      <c r="AJ437" s="24">
        <v>7.475948328287819</v>
      </c>
      <c r="AK437" s="25">
        <v>74.970910047843859</v>
      </c>
      <c r="AL437" s="26">
        <v>3</v>
      </c>
      <c r="AM437" s="26">
        <v>40</v>
      </c>
      <c r="AN437" s="26">
        <v>228472</v>
      </c>
      <c r="AO437" s="26">
        <v>5866.0120277320648</v>
      </c>
      <c r="AP437" s="27">
        <v>6.7669823239153475</v>
      </c>
      <c r="AQ437" s="28">
        <v>396.95199703537708</v>
      </c>
      <c r="AR437" s="29">
        <v>3</v>
      </c>
      <c r="AS437" s="29">
        <v>36</v>
      </c>
      <c r="AT437" s="29">
        <v>21780</v>
      </c>
      <c r="AU437" s="29">
        <v>49705.268595041322</v>
      </c>
      <c r="AV437" s="29">
        <v>4.8518012782572262</v>
      </c>
      <c r="AW437" s="29">
        <v>2411.6008570554022</v>
      </c>
    </row>
    <row r="438" spans="1:49" s="30" customFormat="1" x14ac:dyDescent="0.35">
      <c r="A438" s="17">
        <v>2009</v>
      </c>
      <c r="B438" s="32" t="s">
        <v>461</v>
      </c>
      <c r="C438" s="13" t="s">
        <v>462</v>
      </c>
      <c r="D438" s="14" t="s">
        <v>558</v>
      </c>
      <c r="E438" s="15">
        <v>46461.061807488317</v>
      </c>
      <c r="F438" s="15">
        <v>176951.6</v>
      </c>
      <c r="G438" s="17">
        <v>11.3</v>
      </c>
      <c r="H438" s="16">
        <v>3808600</v>
      </c>
      <c r="I438" s="17">
        <f t="shared" si="6"/>
        <v>0</v>
      </c>
      <c r="J438" s="17">
        <v>1</v>
      </c>
      <c r="K438" s="17">
        <v>43.33</v>
      </c>
      <c r="L438" s="17">
        <v>2.141</v>
      </c>
      <c r="M438" s="17">
        <v>3.94</v>
      </c>
      <c r="N438" s="17">
        <v>45.86</v>
      </c>
      <c r="O438" s="17">
        <v>0</v>
      </c>
      <c r="P438" s="18">
        <v>5567</v>
      </c>
      <c r="Q438" s="18">
        <v>267</v>
      </c>
      <c r="R438" s="17">
        <v>9406039</v>
      </c>
      <c r="S438" s="17">
        <v>11922</v>
      </c>
      <c r="T438" s="17">
        <v>12605</v>
      </c>
      <c r="U438" s="18">
        <v>3.73</v>
      </c>
      <c r="V438" s="18">
        <v>1.76</v>
      </c>
      <c r="W438" s="18">
        <v>9.67</v>
      </c>
      <c r="X438" s="18" t="s">
        <v>62</v>
      </c>
      <c r="Y438" s="18"/>
      <c r="Z438" s="21">
        <v>3708084</v>
      </c>
      <c r="AA438" s="21">
        <v>18704</v>
      </c>
      <c r="AB438" s="21">
        <v>221322390</v>
      </c>
      <c r="AC438" s="21">
        <v>0</v>
      </c>
      <c r="AD438" s="21">
        <v>0</v>
      </c>
      <c r="AE438" s="21">
        <v>0</v>
      </c>
      <c r="AF438" s="23">
        <v>3</v>
      </c>
      <c r="AG438" s="23">
        <v>40</v>
      </c>
      <c r="AH438" s="23">
        <v>1623388</v>
      </c>
      <c r="AI438" s="23">
        <v>1017</v>
      </c>
      <c r="AJ438" s="24">
        <v>8.68</v>
      </c>
      <c r="AK438" s="31">
        <v>88.23</v>
      </c>
      <c r="AL438" s="26">
        <v>3</v>
      </c>
      <c r="AM438" s="26">
        <v>40</v>
      </c>
      <c r="AN438" s="26">
        <v>236230</v>
      </c>
      <c r="AO438" s="26">
        <v>5636</v>
      </c>
      <c r="AP438" s="27">
        <v>7.49</v>
      </c>
      <c r="AQ438" s="28">
        <v>421.92</v>
      </c>
      <c r="AR438" s="29">
        <v>3</v>
      </c>
      <c r="AS438" s="29">
        <v>36</v>
      </c>
      <c r="AT438" s="29">
        <v>22485</v>
      </c>
      <c r="AU438" s="29">
        <v>43589</v>
      </c>
      <c r="AV438" s="29">
        <v>5.45</v>
      </c>
      <c r="AW438" s="29">
        <v>2376.08</v>
      </c>
    </row>
    <row r="439" spans="1:49" s="30" customFormat="1" x14ac:dyDescent="0.35">
      <c r="A439" s="12">
        <v>2013</v>
      </c>
      <c r="B439" s="12" t="s">
        <v>510</v>
      </c>
      <c r="C439" s="13" t="s">
        <v>511</v>
      </c>
      <c r="D439" s="14" t="s">
        <v>559</v>
      </c>
      <c r="E439" s="15">
        <v>45690.653939096876</v>
      </c>
      <c r="F439" s="15">
        <v>176086.8</v>
      </c>
      <c r="G439" s="12">
        <v>5.3</v>
      </c>
      <c r="H439" s="16">
        <v>3853891</v>
      </c>
      <c r="I439" s="17">
        <f t="shared" si="6"/>
        <v>0</v>
      </c>
      <c r="J439" s="17">
        <v>0</v>
      </c>
      <c r="K439" s="17">
        <v>45.02</v>
      </c>
      <c r="L439" s="17">
        <v>3.4830000000000001</v>
      </c>
      <c r="M439" s="17">
        <v>3.73</v>
      </c>
      <c r="N439" s="17">
        <v>51.99</v>
      </c>
      <c r="O439" s="17">
        <v>1</v>
      </c>
      <c r="P439" s="18">
        <v>4000</v>
      </c>
      <c r="Q439" s="18">
        <v>1797</v>
      </c>
      <c r="R439" s="17">
        <v>46267825</v>
      </c>
      <c r="S439" s="17">
        <v>72954</v>
      </c>
      <c r="T439" s="17">
        <v>51730</v>
      </c>
      <c r="U439" s="18">
        <v>2.89</v>
      </c>
      <c r="V439" s="18" t="s">
        <v>62</v>
      </c>
      <c r="W439" s="18">
        <v>22.33</v>
      </c>
      <c r="X439" s="18">
        <v>3.98</v>
      </c>
      <c r="Y439" s="18"/>
      <c r="Z439" s="21">
        <v>37960980</v>
      </c>
      <c r="AA439" s="21">
        <v>38564</v>
      </c>
      <c r="AB439" s="21">
        <v>495996318</v>
      </c>
      <c r="AC439" s="21">
        <v>0</v>
      </c>
      <c r="AD439" s="21">
        <v>0</v>
      </c>
      <c r="AE439" s="21">
        <v>0</v>
      </c>
      <c r="AF439" s="22">
        <v>3</v>
      </c>
      <c r="AG439" s="22">
        <v>50</v>
      </c>
      <c r="AH439" s="23">
        <v>1693151</v>
      </c>
      <c r="AI439" s="23">
        <v>1141.8536999999999</v>
      </c>
      <c r="AJ439" s="24">
        <v>9.6742694</v>
      </c>
      <c r="AK439" s="25">
        <v>110.46599999999999</v>
      </c>
      <c r="AL439" s="26">
        <v>3</v>
      </c>
      <c r="AM439" s="26">
        <v>49</v>
      </c>
      <c r="AN439" s="26">
        <v>271698</v>
      </c>
      <c r="AO439" s="26">
        <v>6086.1473999999998</v>
      </c>
      <c r="AP439" s="27">
        <v>7.7669182000000001</v>
      </c>
      <c r="AQ439" s="28">
        <v>472.70609000000002</v>
      </c>
      <c r="AR439" s="29">
        <v>3</v>
      </c>
      <c r="AS439" s="29">
        <v>44</v>
      </c>
      <c r="AT439" s="29">
        <v>18471</v>
      </c>
      <c r="AU439" s="29">
        <v>76182.823000000004</v>
      </c>
      <c r="AV439" s="29">
        <v>5.4915526999999997</v>
      </c>
      <c r="AW439" s="29">
        <v>4183.6198000000004</v>
      </c>
    </row>
    <row r="440" spans="1:49" s="30" customFormat="1" x14ac:dyDescent="0.35">
      <c r="A440" s="12">
        <v>2019</v>
      </c>
      <c r="B440" s="12" t="s">
        <v>560</v>
      </c>
      <c r="C440" s="13" t="s">
        <v>561</v>
      </c>
      <c r="D440" s="14" t="s">
        <v>562</v>
      </c>
      <c r="E440" s="15">
        <v>56869.726032760111</v>
      </c>
      <c r="F440" s="15">
        <v>175771.3</v>
      </c>
      <c r="G440" s="12" t="s">
        <v>62</v>
      </c>
      <c r="H440" s="16">
        <v>3090771</v>
      </c>
      <c r="I440" s="17">
        <f t="shared" si="6"/>
        <v>1</v>
      </c>
      <c r="J440" s="17">
        <v>0</v>
      </c>
      <c r="K440" s="17">
        <v>38.520000000000003</v>
      </c>
      <c r="L440" s="17">
        <v>2.4489999999999998</v>
      </c>
      <c r="M440" s="17">
        <v>2.56</v>
      </c>
      <c r="N440" s="17">
        <v>35.590000000000003</v>
      </c>
      <c r="O440" s="17">
        <v>0</v>
      </c>
      <c r="P440" s="18">
        <v>3770</v>
      </c>
      <c r="Q440" s="18">
        <v>2012</v>
      </c>
      <c r="R440" s="17">
        <v>13921372</v>
      </c>
      <c r="S440" s="17">
        <v>4345</v>
      </c>
      <c r="T440" s="17">
        <v>10735</v>
      </c>
      <c r="U440" s="18" t="s">
        <v>62</v>
      </c>
      <c r="V440" s="18" t="s">
        <v>62</v>
      </c>
      <c r="W440" s="18">
        <v>16.25</v>
      </c>
      <c r="X440" s="18">
        <v>3.07</v>
      </c>
      <c r="Y440" s="18" t="s">
        <v>62</v>
      </c>
      <c r="Z440" s="21">
        <v>3102242</v>
      </c>
      <c r="AA440" s="21">
        <v>49390</v>
      </c>
      <c r="AB440" s="21">
        <v>383105418</v>
      </c>
      <c r="AC440" s="21">
        <v>0</v>
      </c>
      <c r="AD440" s="21">
        <v>69622</v>
      </c>
      <c r="AE440" s="21">
        <v>0</v>
      </c>
      <c r="AF440" s="22">
        <v>2</v>
      </c>
      <c r="AG440" s="22">
        <v>16</v>
      </c>
      <c r="AH440" s="23">
        <v>1204996</v>
      </c>
      <c r="AI440" s="23">
        <v>890</v>
      </c>
      <c r="AJ440" s="24">
        <v>12</v>
      </c>
      <c r="AK440" s="25">
        <v>106.83</v>
      </c>
      <c r="AL440" s="26">
        <v>2</v>
      </c>
      <c r="AM440" s="26">
        <v>18</v>
      </c>
      <c r="AN440" s="26">
        <v>167628</v>
      </c>
      <c r="AO440" s="26">
        <v>5807</v>
      </c>
      <c r="AP440" s="27">
        <v>8.0399999999999991</v>
      </c>
      <c r="AQ440" s="28">
        <v>466.74</v>
      </c>
      <c r="AR440" s="29">
        <v>2</v>
      </c>
      <c r="AS440" s="29">
        <v>15</v>
      </c>
      <c r="AT440" s="29">
        <v>3265</v>
      </c>
      <c r="AU440" s="29">
        <v>317139.77</v>
      </c>
      <c r="AV440" s="29">
        <v>6.1391758000000003</v>
      </c>
      <c r="AW440" s="29">
        <v>19469.768</v>
      </c>
    </row>
    <row r="441" spans="1:49" s="30" customFormat="1" x14ac:dyDescent="0.35">
      <c r="A441" s="12">
        <v>2017</v>
      </c>
      <c r="B441" s="12" t="s">
        <v>518</v>
      </c>
      <c r="C441" s="13" t="s">
        <v>519</v>
      </c>
      <c r="D441" s="14" t="s">
        <v>563</v>
      </c>
      <c r="E441" s="15">
        <v>55444.750188494429</v>
      </c>
      <c r="F441" s="15">
        <v>172075</v>
      </c>
      <c r="G441" s="12">
        <v>3.3</v>
      </c>
      <c r="H441" s="16">
        <v>3103540</v>
      </c>
      <c r="I441" s="17">
        <f t="shared" si="6"/>
        <v>0</v>
      </c>
      <c r="J441" s="17">
        <v>1</v>
      </c>
      <c r="K441" s="17">
        <v>39.08</v>
      </c>
      <c r="L441" s="17">
        <v>2.23</v>
      </c>
      <c r="M441" s="17">
        <v>2.99</v>
      </c>
      <c r="N441" s="17">
        <v>38.799999999999997</v>
      </c>
      <c r="O441" s="17">
        <v>0</v>
      </c>
      <c r="P441" s="18">
        <v>6641</v>
      </c>
      <c r="Q441" s="18">
        <v>624</v>
      </c>
      <c r="R441" s="17">
        <v>27697637</v>
      </c>
      <c r="S441" s="17">
        <v>10012</v>
      </c>
      <c r="T441" s="17">
        <v>31759</v>
      </c>
      <c r="U441" s="18">
        <v>2.17</v>
      </c>
      <c r="V441" s="18" t="s">
        <v>62</v>
      </c>
      <c r="W441" s="18">
        <v>14.9</v>
      </c>
      <c r="X441" s="18">
        <v>3.33</v>
      </c>
      <c r="Y441" s="18" t="s">
        <v>62</v>
      </c>
      <c r="Z441" s="21">
        <v>24964400</v>
      </c>
      <c r="AA441" s="21">
        <v>131618</v>
      </c>
      <c r="AB441" s="21">
        <v>93838354</v>
      </c>
      <c r="AC441" s="21">
        <v>0</v>
      </c>
      <c r="AD441" s="21">
        <v>8861</v>
      </c>
      <c r="AE441" s="21">
        <v>368</v>
      </c>
      <c r="AF441" s="22">
        <v>1</v>
      </c>
      <c r="AG441" s="22">
        <v>26</v>
      </c>
      <c r="AH441" s="23">
        <v>1063292</v>
      </c>
      <c r="AI441" s="23">
        <v>745.38814000000002</v>
      </c>
      <c r="AJ441" s="24">
        <v>10.954088</v>
      </c>
      <c r="AK441" s="25">
        <v>81.650469999999999</v>
      </c>
      <c r="AL441" s="26">
        <v>1</v>
      </c>
      <c r="AM441" s="26">
        <v>27</v>
      </c>
      <c r="AN441" s="26">
        <v>127113</v>
      </c>
      <c r="AO441" s="26">
        <v>7695.9876999999997</v>
      </c>
      <c r="AP441" s="27">
        <v>8.6449964999999995</v>
      </c>
      <c r="AQ441" s="28">
        <v>665.31786999999997</v>
      </c>
      <c r="AR441" s="29">
        <v>1</v>
      </c>
      <c r="AS441" s="29">
        <v>24</v>
      </c>
      <c r="AT441" s="29">
        <v>9594</v>
      </c>
      <c r="AU441" s="29">
        <v>80632.304999999993</v>
      </c>
      <c r="AV441" s="29">
        <v>6.1304027999999997</v>
      </c>
      <c r="AW441" s="29">
        <v>4943.0851000000002</v>
      </c>
    </row>
    <row r="442" spans="1:49" s="30" customFormat="1" x14ac:dyDescent="0.35">
      <c r="A442" s="12">
        <v>2012</v>
      </c>
      <c r="B442" s="12" t="s">
        <v>510</v>
      </c>
      <c r="C442" s="13" t="s">
        <v>511</v>
      </c>
      <c r="D442" s="14" t="s">
        <v>564</v>
      </c>
      <c r="E442" s="15">
        <v>45038.38379606841</v>
      </c>
      <c r="F442" s="15">
        <v>172016</v>
      </c>
      <c r="G442" s="12">
        <v>5.2</v>
      </c>
      <c r="H442" s="16">
        <v>3819320</v>
      </c>
      <c r="I442" s="17">
        <f t="shared" si="6"/>
        <v>0</v>
      </c>
      <c r="J442" s="17">
        <v>0</v>
      </c>
      <c r="K442" s="17">
        <v>45.77</v>
      </c>
      <c r="L442" s="17">
        <v>3.58</v>
      </c>
      <c r="M442" s="17">
        <v>2.75</v>
      </c>
      <c r="N442" s="17">
        <v>54.99</v>
      </c>
      <c r="O442" s="17">
        <v>1</v>
      </c>
      <c r="P442" s="18">
        <v>2868</v>
      </c>
      <c r="Q442" s="18">
        <v>2340</v>
      </c>
      <c r="R442" s="17">
        <v>49186422</v>
      </c>
      <c r="S442" s="17">
        <v>74390</v>
      </c>
      <c r="T442" s="17">
        <v>63455</v>
      </c>
      <c r="U442" s="18">
        <v>2.48</v>
      </c>
      <c r="V442" s="18">
        <v>1.97</v>
      </c>
      <c r="W442" s="18">
        <v>22.77</v>
      </c>
      <c r="X442" s="18">
        <v>2.96</v>
      </c>
      <c r="Y442" s="18"/>
      <c r="Z442" s="21">
        <v>36997678</v>
      </c>
      <c r="AA442" s="21">
        <v>43166</v>
      </c>
      <c r="AB442" s="21">
        <v>636847558</v>
      </c>
      <c r="AC442" s="21">
        <v>0</v>
      </c>
      <c r="AD442" s="21">
        <v>0</v>
      </c>
      <c r="AE442" s="21">
        <v>0</v>
      </c>
      <c r="AF442" s="22">
        <v>3</v>
      </c>
      <c r="AG442" s="22">
        <v>50</v>
      </c>
      <c r="AH442" s="23">
        <v>1679296</v>
      </c>
      <c r="AI442" s="23">
        <v>1131.9069</v>
      </c>
      <c r="AJ442" s="24">
        <v>9.5060158999999995</v>
      </c>
      <c r="AK442" s="25">
        <v>107.59925</v>
      </c>
      <c r="AL442" s="26">
        <v>3</v>
      </c>
      <c r="AM442" s="26">
        <v>50</v>
      </c>
      <c r="AN442" s="26">
        <v>268014</v>
      </c>
      <c r="AO442" s="26">
        <v>6206.4988999999996</v>
      </c>
      <c r="AP442" s="27">
        <v>7.3197942999999999</v>
      </c>
      <c r="AQ442" s="28">
        <v>454.30295000000001</v>
      </c>
      <c r="AR442" s="29">
        <v>3</v>
      </c>
      <c r="AS442" s="29">
        <v>44</v>
      </c>
      <c r="AT442" s="29">
        <v>18242</v>
      </c>
      <c r="AU442" s="29">
        <v>75694.373000000007</v>
      </c>
      <c r="AV442" s="29">
        <v>5.0868734</v>
      </c>
      <c r="AW442" s="29">
        <v>3850.4769000000001</v>
      </c>
    </row>
    <row r="443" spans="1:49" s="30" customFormat="1" x14ac:dyDescent="0.35">
      <c r="A443" s="12">
        <v>2013</v>
      </c>
      <c r="B443" s="12" t="s">
        <v>533</v>
      </c>
      <c r="C443" s="13" t="s">
        <v>534</v>
      </c>
      <c r="D443" s="14" t="s">
        <v>565</v>
      </c>
      <c r="E443" s="15">
        <v>55291.756290936944</v>
      </c>
      <c r="F443" s="15">
        <v>171069.1</v>
      </c>
      <c r="G443" s="12">
        <v>4.7</v>
      </c>
      <c r="H443" s="16">
        <v>3093935</v>
      </c>
      <c r="I443" s="17">
        <f t="shared" si="6"/>
        <v>0</v>
      </c>
      <c r="J443" s="17">
        <v>0</v>
      </c>
      <c r="K443" s="17">
        <v>45.02</v>
      </c>
      <c r="L443" s="17">
        <v>3.4830000000000001</v>
      </c>
      <c r="M443" s="17">
        <v>3.73</v>
      </c>
      <c r="N443" s="17">
        <v>51.99</v>
      </c>
      <c r="O443" s="17">
        <v>0</v>
      </c>
      <c r="P443" s="18">
        <v>7407</v>
      </c>
      <c r="Q443" s="18">
        <v>800</v>
      </c>
      <c r="R443" s="17">
        <v>39174823</v>
      </c>
      <c r="S443" s="17">
        <v>96960</v>
      </c>
      <c r="T443" s="17">
        <v>40507</v>
      </c>
      <c r="U443" s="18" t="s">
        <v>62</v>
      </c>
      <c r="V443" s="18" t="s">
        <v>62</v>
      </c>
      <c r="W443" s="18">
        <v>22.54</v>
      </c>
      <c r="X443" s="18">
        <v>4.6100000000000003</v>
      </c>
      <c r="Y443" s="18">
        <v>0.84</v>
      </c>
      <c r="Z443" s="21">
        <v>40841406</v>
      </c>
      <c r="AA443" s="21">
        <v>664044</v>
      </c>
      <c r="AB443" s="21">
        <v>26478688</v>
      </c>
      <c r="AC443" s="21">
        <v>5320785</v>
      </c>
      <c r="AD443" s="21">
        <v>0</v>
      </c>
      <c r="AE443" s="21">
        <v>0</v>
      </c>
      <c r="AF443" s="22">
        <v>3</v>
      </c>
      <c r="AG443" s="22">
        <v>93</v>
      </c>
      <c r="AH443" s="23">
        <v>1343500</v>
      </c>
      <c r="AI443" s="23">
        <v>909.03801999999996</v>
      </c>
      <c r="AJ443" s="24">
        <v>11.045289</v>
      </c>
      <c r="AK443" s="25">
        <v>100.40588</v>
      </c>
      <c r="AL443" s="26">
        <v>3</v>
      </c>
      <c r="AM443" s="26">
        <v>89</v>
      </c>
      <c r="AN443" s="26">
        <v>222239</v>
      </c>
      <c r="AO443" s="26">
        <v>4671.8164999999999</v>
      </c>
      <c r="AP443" s="27">
        <v>8.4395355999999992</v>
      </c>
      <c r="AQ443" s="28">
        <v>394.27962000000002</v>
      </c>
      <c r="AR443" s="29">
        <v>3</v>
      </c>
      <c r="AS443" s="29">
        <v>69</v>
      </c>
      <c r="AT443" s="29">
        <v>8413</v>
      </c>
      <c r="AU443" s="29">
        <v>194565.6</v>
      </c>
      <c r="AV443" s="29">
        <v>5.6243001000000001</v>
      </c>
      <c r="AW443" s="29">
        <v>10942.953</v>
      </c>
    </row>
    <row r="444" spans="1:49" s="30" customFormat="1" x14ac:dyDescent="0.35">
      <c r="A444" s="12">
        <v>2012</v>
      </c>
      <c r="B444" s="12" t="s">
        <v>533</v>
      </c>
      <c r="C444" s="13" t="s">
        <v>534</v>
      </c>
      <c r="D444" s="14" t="s">
        <v>566</v>
      </c>
      <c r="E444" s="15">
        <v>55551.630176895545</v>
      </c>
      <c r="F444" s="15">
        <v>170923.7</v>
      </c>
      <c r="G444" s="12">
        <v>5</v>
      </c>
      <c r="H444" s="16">
        <v>3076844</v>
      </c>
      <c r="I444" s="17">
        <f t="shared" si="6"/>
        <v>0</v>
      </c>
      <c r="J444" s="17">
        <v>0</v>
      </c>
      <c r="K444" s="17">
        <v>45.77</v>
      </c>
      <c r="L444" s="17">
        <v>3.58</v>
      </c>
      <c r="M444" s="17">
        <v>2.75</v>
      </c>
      <c r="N444" s="17">
        <v>54.99</v>
      </c>
      <c r="O444" s="17">
        <v>0</v>
      </c>
      <c r="P444" s="18">
        <v>5728</v>
      </c>
      <c r="Q444" s="18">
        <v>1070</v>
      </c>
      <c r="R444" s="17">
        <v>41266985</v>
      </c>
      <c r="S444" s="17">
        <v>95888</v>
      </c>
      <c r="T444" s="17">
        <v>41639</v>
      </c>
      <c r="U444" s="18">
        <v>1.56</v>
      </c>
      <c r="V444" s="18">
        <v>1.48</v>
      </c>
      <c r="W444" s="18">
        <v>22.91</v>
      </c>
      <c r="X444" s="18">
        <v>3.76</v>
      </c>
      <c r="Y444" s="18">
        <v>0.77</v>
      </c>
      <c r="Z444" s="21">
        <v>43276216</v>
      </c>
      <c r="AA444" s="21">
        <v>469930</v>
      </c>
      <c r="AB444" s="21">
        <v>34248146</v>
      </c>
      <c r="AC444" s="21">
        <v>4346995</v>
      </c>
      <c r="AD444" s="21">
        <v>0</v>
      </c>
      <c r="AE444" s="21">
        <v>0</v>
      </c>
      <c r="AF444" s="22">
        <v>3</v>
      </c>
      <c r="AG444" s="22">
        <v>94</v>
      </c>
      <c r="AH444" s="23">
        <v>1334596</v>
      </c>
      <c r="AI444" s="23">
        <v>873.39869999999996</v>
      </c>
      <c r="AJ444" s="24">
        <v>10.819400999999999</v>
      </c>
      <c r="AK444" s="25">
        <v>94.496511999999996</v>
      </c>
      <c r="AL444" s="26">
        <v>3</v>
      </c>
      <c r="AM444" s="26">
        <v>91</v>
      </c>
      <c r="AN444" s="26">
        <v>221154</v>
      </c>
      <c r="AO444" s="26">
        <v>4600.7924999999996</v>
      </c>
      <c r="AP444" s="27">
        <v>8.0074200999999992</v>
      </c>
      <c r="AQ444" s="28">
        <v>368.40478000000002</v>
      </c>
      <c r="AR444" s="29">
        <v>3</v>
      </c>
      <c r="AS444" s="29">
        <v>70</v>
      </c>
      <c r="AT444" s="29">
        <v>7255</v>
      </c>
      <c r="AU444" s="29">
        <v>224117.65</v>
      </c>
      <c r="AV444" s="29">
        <v>5.2952592999999997</v>
      </c>
      <c r="AW444" s="29">
        <v>11867.611000000001</v>
      </c>
    </row>
    <row r="445" spans="1:49" s="30" customFormat="1" x14ac:dyDescent="0.35">
      <c r="A445" s="12">
        <v>2019</v>
      </c>
      <c r="B445" s="12" t="s">
        <v>567</v>
      </c>
      <c r="C445" s="13" t="s">
        <v>568</v>
      </c>
      <c r="D445" s="14" t="s">
        <v>569</v>
      </c>
      <c r="E445" s="15">
        <v>58487.143085213218</v>
      </c>
      <c r="F445" s="15">
        <v>170351.7</v>
      </c>
      <c r="G445" s="12" t="s">
        <v>62</v>
      </c>
      <c r="H445" s="16">
        <v>2912635</v>
      </c>
      <c r="I445" s="17">
        <f t="shared" si="6"/>
        <v>0</v>
      </c>
      <c r="J445" s="17">
        <v>3</v>
      </c>
      <c r="K445" s="17">
        <v>38.520000000000003</v>
      </c>
      <c r="L445" s="17">
        <v>2.4489999999999998</v>
      </c>
      <c r="M445" s="17">
        <v>2.56</v>
      </c>
      <c r="N445" s="17">
        <v>35.590000000000003</v>
      </c>
      <c r="O445" s="17">
        <v>1</v>
      </c>
      <c r="P445" s="18">
        <v>5277</v>
      </c>
      <c r="Q445" s="18">
        <v>1464</v>
      </c>
      <c r="R445" s="17">
        <v>20884284</v>
      </c>
      <c r="S445" s="17">
        <v>4418</v>
      </c>
      <c r="T445" s="17">
        <v>15458</v>
      </c>
      <c r="U445" s="18" t="s">
        <v>62</v>
      </c>
      <c r="V445" s="18" t="s">
        <v>62</v>
      </c>
      <c r="W445" s="18" t="s">
        <v>62</v>
      </c>
      <c r="X445" s="18" t="s">
        <v>62</v>
      </c>
      <c r="Y445" s="18" t="s">
        <v>62</v>
      </c>
      <c r="Z445" s="21">
        <v>23070930</v>
      </c>
      <c r="AA445" s="21">
        <v>350294</v>
      </c>
      <c r="AB445" s="21">
        <v>57564106</v>
      </c>
      <c r="AC445" s="21">
        <v>9247734</v>
      </c>
      <c r="AD445" s="21">
        <v>0</v>
      </c>
      <c r="AE445" s="21">
        <v>0</v>
      </c>
      <c r="AF445" s="22">
        <v>4</v>
      </c>
      <c r="AG445" s="22">
        <v>146</v>
      </c>
      <c r="AH445" s="23">
        <v>1274955</v>
      </c>
      <c r="AI445" s="23">
        <v>891</v>
      </c>
      <c r="AJ445" s="24">
        <v>12.71</v>
      </c>
      <c r="AK445" s="25">
        <v>113.26</v>
      </c>
      <c r="AL445" s="26">
        <v>4</v>
      </c>
      <c r="AM445" s="26">
        <v>143</v>
      </c>
      <c r="AN445" s="26">
        <v>235236</v>
      </c>
      <c r="AO445" s="26">
        <v>5638</v>
      </c>
      <c r="AP445" s="27">
        <v>10.29</v>
      </c>
      <c r="AQ445" s="28">
        <v>580.21</v>
      </c>
      <c r="AR445" s="29">
        <v>4</v>
      </c>
      <c r="AS445" s="29">
        <v>88</v>
      </c>
      <c r="AT445" s="29">
        <v>24230</v>
      </c>
      <c r="AU445" s="29">
        <v>39938.925999999999</v>
      </c>
      <c r="AV445" s="29">
        <v>7.3465961000000002</v>
      </c>
      <c r="AW445" s="29">
        <v>2934.1514999999999</v>
      </c>
    </row>
    <row r="446" spans="1:49" s="30" customFormat="1" x14ac:dyDescent="0.35">
      <c r="A446" s="12">
        <v>2018</v>
      </c>
      <c r="B446" s="12" t="s">
        <v>567</v>
      </c>
      <c r="C446" s="13" t="s">
        <v>568</v>
      </c>
      <c r="D446" s="14" t="s">
        <v>570</v>
      </c>
      <c r="E446" s="15">
        <v>58294.401026110048</v>
      </c>
      <c r="F446" s="15">
        <v>169796.9</v>
      </c>
      <c r="G446" s="12">
        <v>3.4</v>
      </c>
      <c r="H446" s="16">
        <v>2912748</v>
      </c>
      <c r="I446" s="17">
        <f t="shared" si="6"/>
        <v>0</v>
      </c>
      <c r="J446" s="17">
        <v>3</v>
      </c>
      <c r="K446" s="17">
        <v>39.08</v>
      </c>
      <c r="L446" s="17">
        <v>2.6</v>
      </c>
      <c r="M446" s="17">
        <v>3.15</v>
      </c>
      <c r="N446" s="17">
        <v>38.81</v>
      </c>
      <c r="O446" s="17">
        <v>1</v>
      </c>
      <c r="P446" s="18">
        <v>5239</v>
      </c>
      <c r="Q446" s="18">
        <v>1698</v>
      </c>
      <c r="R446" s="17">
        <v>23747638</v>
      </c>
      <c r="S446" s="17">
        <v>4944</v>
      </c>
      <c r="T446" s="17">
        <v>17393</v>
      </c>
      <c r="U446" s="18" t="s">
        <v>62</v>
      </c>
      <c r="V446" s="18" t="s">
        <v>62</v>
      </c>
      <c r="W446" s="18">
        <v>16.5</v>
      </c>
      <c r="X446" s="18">
        <v>3.22</v>
      </c>
      <c r="Y446" s="18" t="s">
        <v>62</v>
      </c>
      <c r="Z446" s="21">
        <v>26351716</v>
      </c>
      <c r="AA446" s="21">
        <v>236588</v>
      </c>
      <c r="AB446" s="21">
        <v>57534104</v>
      </c>
      <c r="AC446" s="21">
        <v>9168289</v>
      </c>
      <c r="AD446" s="21">
        <v>0</v>
      </c>
      <c r="AE446" s="21">
        <v>0</v>
      </c>
      <c r="AF446" s="22">
        <v>4</v>
      </c>
      <c r="AG446" s="22">
        <v>67</v>
      </c>
      <c r="AH446" s="23">
        <v>1266044</v>
      </c>
      <c r="AI446" s="23">
        <v>934</v>
      </c>
      <c r="AJ446" s="24">
        <v>13.35</v>
      </c>
      <c r="AK446" s="25">
        <v>124.68</v>
      </c>
      <c r="AL446" s="26">
        <v>4</v>
      </c>
      <c r="AM446" s="26">
        <v>67</v>
      </c>
      <c r="AN446" s="26">
        <v>234091</v>
      </c>
      <c r="AO446" s="26">
        <v>5755.8635000000004</v>
      </c>
      <c r="AP446" s="27">
        <v>10.657199</v>
      </c>
      <c r="AQ446" s="28">
        <v>613.41384000000005</v>
      </c>
      <c r="AR446" s="29">
        <v>4</v>
      </c>
      <c r="AS446" s="29">
        <v>60</v>
      </c>
      <c r="AT446" s="29">
        <v>24186</v>
      </c>
      <c r="AU446" s="29">
        <v>40271</v>
      </c>
      <c r="AV446" s="29">
        <v>7.6</v>
      </c>
      <c r="AW446" s="29">
        <v>3059.17</v>
      </c>
    </row>
    <row r="447" spans="1:49" s="30" customFormat="1" x14ac:dyDescent="0.35">
      <c r="A447" s="12">
        <v>2018</v>
      </c>
      <c r="B447" s="12" t="s">
        <v>560</v>
      </c>
      <c r="C447" s="13" t="s">
        <v>561</v>
      </c>
      <c r="D447" s="14" t="s">
        <v>571</v>
      </c>
      <c r="E447" s="15">
        <v>55642.956718276982</v>
      </c>
      <c r="F447" s="15">
        <v>168638.5</v>
      </c>
      <c r="G447" s="12">
        <v>4.5999999999999996</v>
      </c>
      <c r="H447" s="16">
        <v>3030725</v>
      </c>
      <c r="I447" s="17">
        <f t="shared" si="6"/>
        <v>1</v>
      </c>
      <c r="J447" s="17">
        <v>0</v>
      </c>
      <c r="K447" s="17">
        <v>39.08</v>
      </c>
      <c r="L447" s="17">
        <v>2.6</v>
      </c>
      <c r="M447" s="17">
        <v>3.15</v>
      </c>
      <c r="N447" s="17">
        <v>38.81</v>
      </c>
      <c r="O447" s="17">
        <v>0</v>
      </c>
      <c r="P447" s="18">
        <v>3290</v>
      </c>
      <c r="Q447" s="18">
        <v>2451</v>
      </c>
      <c r="R447" s="17">
        <v>14004743</v>
      </c>
      <c r="S447" s="17">
        <v>3040</v>
      </c>
      <c r="T447" s="17">
        <v>10200</v>
      </c>
      <c r="U447" s="18" t="s">
        <v>62</v>
      </c>
      <c r="V447" s="18" t="s">
        <v>62</v>
      </c>
      <c r="W447" s="18" t="s">
        <v>62</v>
      </c>
      <c r="X447" s="18">
        <v>3.16</v>
      </c>
      <c r="Y447" s="18"/>
      <c r="Z447" s="21">
        <v>2823330</v>
      </c>
      <c r="AA447" s="21">
        <v>42702</v>
      </c>
      <c r="AB447" s="21">
        <v>397253782</v>
      </c>
      <c r="AC447" s="21">
        <v>0</v>
      </c>
      <c r="AD447" s="21">
        <v>63035</v>
      </c>
      <c r="AE447" s="21">
        <v>0</v>
      </c>
      <c r="AF447" s="22">
        <v>2</v>
      </c>
      <c r="AG447" s="22">
        <v>20</v>
      </c>
      <c r="AH447" s="23">
        <v>1183660</v>
      </c>
      <c r="AI447" s="23">
        <v>947</v>
      </c>
      <c r="AJ447" s="24">
        <v>11.85</v>
      </c>
      <c r="AK447" s="25">
        <v>112.18</v>
      </c>
      <c r="AL447" s="26">
        <v>2</v>
      </c>
      <c r="AM447" s="26">
        <v>13</v>
      </c>
      <c r="AN447" s="26">
        <v>164982</v>
      </c>
      <c r="AO447" s="26">
        <v>6123.8478999999998</v>
      </c>
      <c r="AP447" s="27">
        <v>7.7419931999999996</v>
      </c>
      <c r="AQ447" s="28">
        <v>474.10788000000002</v>
      </c>
      <c r="AR447" s="29">
        <v>2</v>
      </c>
      <c r="AS447" s="29">
        <v>12</v>
      </c>
      <c r="AT447" s="29">
        <v>3446</v>
      </c>
      <c r="AU447" s="29">
        <v>294986</v>
      </c>
      <c r="AV447" s="29">
        <v>6.1</v>
      </c>
      <c r="AW447" s="29">
        <v>18002.580000000002</v>
      </c>
    </row>
    <row r="448" spans="1:49" s="30" customFormat="1" x14ac:dyDescent="0.35">
      <c r="A448" s="12">
        <v>2020</v>
      </c>
      <c r="B448" s="12" t="s">
        <v>567</v>
      </c>
      <c r="C448" s="13" t="s">
        <v>568</v>
      </c>
      <c r="D448" s="14" t="s">
        <v>572</v>
      </c>
      <c r="E448" s="15">
        <v>57817.980229322297</v>
      </c>
      <c r="F448" s="15">
        <v>168540.79999999999</v>
      </c>
      <c r="G448" s="12" t="s">
        <v>62</v>
      </c>
      <c r="H448" s="16">
        <v>2915024</v>
      </c>
      <c r="I448" s="17">
        <f t="shared" si="6"/>
        <v>0</v>
      </c>
      <c r="J448" s="17">
        <v>3</v>
      </c>
      <c r="K448" s="17">
        <v>36.130000000000003</v>
      </c>
      <c r="L448" s="17">
        <v>1.891</v>
      </c>
      <c r="M448" s="17">
        <v>2.0299999999999998</v>
      </c>
      <c r="N448" s="17">
        <v>33.270000000000003</v>
      </c>
      <c r="O448" s="17">
        <v>1</v>
      </c>
      <c r="P448" s="18">
        <v>4657</v>
      </c>
      <c r="Q448" s="18">
        <v>1395</v>
      </c>
      <c r="R448" s="17">
        <v>20345719</v>
      </c>
      <c r="S448" s="17">
        <v>3640</v>
      </c>
      <c r="T448" s="17">
        <v>13498</v>
      </c>
      <c r="U448" s="18" t="s">
        <v>62</v>
      </c>
      <c r="V448" s="18" t="s">
        <v>62</v>
      </c>
      <c r="W448" s="18" t="s">
        <v>62</v>
      </c>
      <c r="X448" s="18" t="s">
        <v>62</v>
      </c>
      <c r="Y448" s="18" t="s">
        <v>62</v>
      </c>
      <c r="Z448" s="21">
        <v>22526196</v>
      </c>
      <c r="AA448" s="21">
        <v>353818</v>
      </c>
      <c r="AB448" s="21">
        <v>50820256</v>
      </c>
      <c r="AC448" s="21">
        <v>0</v>
      </c>
      <c r="AD448" s="21">
        <v>0</v>
      </c>
      <c r="AE448" s="21">
        <v>0</v>
      </c>
      <c r="AF448" s="22">
        <v>1</v>
      </c>
      <c r="AG448" s="22">
        <v>1</v>
      </c>
      <c r="AH448" s="23">
        <v>1282532</v>
      </c>
      <c r="AI448" s="23">
        <v>883.17769999999996</v>
      </c>
      <c r="AJ448" s="24">
        <v>12.853285</v>
      </c>
      <c r="AK448" s="25">
        <v>113.51734999999999</v>
      </c>
      <c r="AL448" s="26">
        <v>4</v>
      </c>
      <c r="AM448" s="26">
        <v>21</v>
      </c>
      <c r="AN448" s="26">
        <v>236430</v>
      </c>
      <c r="AO448" s="26">
        <v>5231.7524999999996</v>
      </c>
      <c r="AP448" s="27">
        <v>10.404002</v>
      </c>
      <c r="AQ448" s="28">
        <v>544.31164000000001</v>
      </c>
      <c r="AR448" s="29">
        <v>4</v>
      </c>
      <c r="AS448" s="29">
        <v>22</v>
      </c>
      <c r="AT448" s="29">
        <v>23979</v>
      </c>
      <c r="AU448" s="29">
        <v>38395.341999999997</v>
      </c>
      <c r="AV448" s="29">
        <v>7.2980172000000003</v>
      </c>
      <c r="AW448" s="29">
        <v>2802.0987</v>
      </c>
    </row>
    <row r="449" spans="1:49" s="30" customFormat="1" x14ac:dyDescent="0.35">
      <c r="A449" s="12">
        <v>2017</v>
      </c>
      <c r="B449" s="12" t="s">
        <v>567</v>
      </c>
      <c r="C449" s="13" t="s">
        <v>568</v>
      </c>
      <c r="D449" s="14" t="s">
        <v>573</v>
      </c>
      <c r="E449" s="15">
        <v>57121.184846431956</v>
      </c>
      <c r="F449" s="15">
        <v>166273.60000000001</v>
      </c>
      <c r="G449" s="12">
        <v>3.7</v>
      </c>
      <c r="H449" s="16">
        <v>2910892</v>
      </c>
      <c r="I449" s="17">
        <f t="shared" si="6"/>
        <v>0</v>
      </c>
      <c r="J449" s="17">
        <v>2</v>
      </c>
      <c r="K449" s="17">
        <v>39.08</v>
      </c>
      <c r="L449" s="17">
        <v>2.23</v>
      </c>
      <c r="M449" s="17">
        <v>2.99</v>
      </c>
      <c r="N449" s="17">
        <v>38.799999999999997</v>
      </c>
      <c r="O449" s="17">
        <v>1</v>
      </c>
      <c r="P449" s="18">
        <v>4263</v>
      </c>
      <c r="Q449" s="18">
        <v>1406</v>
      </c>
      <c r="R449" s="17">
        <v>22237173</v>
      </c>
      <c r="S449" s="17">
        <v>5044</v>
      </c>
      <c r="T449" s="17">
        <v>15604</v>
      </c>
      <c r="U449" s="18">
        <v>1.52</v>
      </c>
      <c r="V449" s="18" t="s">
        <v>62</v>
      </c>
      <c r="W449" s="18" t="s">
        <v>62</v>
      </c>
      <c r="X449" s="18" t="s">
        <v>62</v>
      </c>
      <c r="Y449" s="18" t="s">
        <v>62</v>
      </c>
      <c r="Z449" s="21">
        <v>25084212</v>
      </c>
      <c r="AA449" s="21">
        <v>242580</v>
      </c>
      <c r="AB449" s="21">
        <v>41631106</v>
      </c>
      <c r="AC449" s="21">
        <v>10647987</v>
      </c>
      <c r="AD449" s="21">
        <v>0</v>
      </c>
      <c r="AE449" s="21">
        <v>0</v>
      </c>
      <c r="AF449" s="22">
        <v>4</v>
      </c>
      <c r="AG449" s="22">
        <v>66</v>
      </c>
      <c r="AH449" s="23">
        <v>1259226</v>
      </c>
      <c r="AI449" s="23">
        <v>861.20507999999995</v>
      </c>
      <c r="AJ449" s="24">
        <v>13.312874000000001</v>
      </c>
      <c r="AK449" s="25">
        <v>114.65115</v>
      </c>
      <c r="AL449" s="26">
        <v>4</v>
      </c>
      <c r="AM449" s="26">
        <v>67</v>
      </c>
      <c r="AN449" s="26">
        <v>232078</v>
      </c>
      <c r="AO449" s="26">
        <v>5651.5805</v>
      </c>
      <c r="AP449" s="27">
        <v>10.593897</v>
      </c>
      <c r="AQ449" s="28">
        <v>598.72258999999997</v>
      </c>
      <c r="AR449" s="29">
        <v>4</v>
      </c>
      <c r="AS449" s="29">
        <v>61</v>
      </c>
      <c r="AT449" s="29">
        <v>24322</v>
      </c>
      <c r="AU449" s="29">
        <v>39522.089</v>
      </c>
      <c r="AV449" s="29">
        <v>7.5443202999999999</v>
      </c>
      <c r="AW449" s="29">
        <v>2981.6729999999998</v>
      </c>
    </row>
    <row r="450" spans="1:49" s="30" customFormat="1" x14ac:dyDescent="0.35">
      <c r="A450" s="12">
        <v>2020</v>
      </c>
      <c r="B450" s="12" t="s">
        <v>560</v>
      </c>
      <c r="C450" s="13" t="s">
        <v>561</v>
      </c>
      <c r="D450" s="14" t="s">
        <v>574</v>
      </c>
      <c r="E450" s="15">
        <v>52994.693942784084</v>
      </c>
      <c r="F450" s="15">
        <v>165793.9</v>
      </c>
      <c r="G450" s="12" t="s">
        <v>62</v>
      </c>
      <c r="H450" s="16">
        <v>3128500</v>
      </c>
      <c r="I450" s="17">
        <f t="shared" ref="I450:I513" si="7">IF(AVERAGEIFS($J$1:$J$766,$B$1:$B$766,$B450)&gt;0,0,1)</f>
        <v>1</v>
      </c>
      <c r="J450" s="17">
        <v>0</v>
      </c>
      <c r="K450" s="17">
        <v>36.130000000000003</v>
      </c>
      <c r="L450" s="17">
        <v>1.891</v>
      </c>
      <c r="M450" s="17">
        <v>2.0299999999999998</v>
      </c>
      <c r="N450" s="17">
        <v>33.270000000000003</v>
      </c>
      <c r="O450" s="17">
        <v>0</v>
      </c>
      <c r="P450" s="18">
        <v>3274</v>
      </c>
      <c r="Q450" s="18">
        <v>2488</v>
      </c>
      <c r="R450" s="17">
        <v>13480574</v>
      </c>
      <c r="S450" s="17">
        <v>1903</v>
      </c>
      <c r="T450" s="17">
        <v>9670</v>
      </c>
      <c r="U450" s="18" t="s">
        <v>62</v>
      </c>
      <c r="V450" s="18" t="s">
        <v>62</v>
      </c>
      <c r="W450" s="18" t="s">
        <v>62</v>
      </c>
      <c r="X450" s="18" t="s">
        <v>62</v>
      </c>
      <c r="Y450" s="18"/>
      <c r="Z450" s="21">
        <v>2210986</v>
      </c>
      <c r="AA450" s="21">
        <v>26174</v>
      </c>
      <c r="AB450" s="21">
        <v>403423304</v>
      </c>
      <c r="AC450" s="21">
        <v>0</v>
      </c>
      <c r="AD450" s="21">
        <v>66646</v>
      </c>
      <c r="AE450" s="21">
        <v>0</v>
      </c>
      <c r="AF450" s="22">
        <v>1</v>
      </c>
      <c r="AG450" s="22">
        <v>1</v>
      </c>
      <c r="AH450" s="23">
        <v>1226566</v>
      </c>
      <c r="AI450" s="23">
        <v>973.01511000000005</v>
      </c>
      <c r="AJ450" s="24">
        <v>11.342268000000001</v>
      </c>
      <c r="AK450" s="25">
        <v>110.36198</v>
      </c>
      <c r="AL450" s="26">
        <v>2</v>
      </c>
      <c r="AM450" s="26">
        <v>11</v>
      </c>
      <c r="AN450" s="26">
        <v>169743</v>
      </c>
      <c r="AO450" s="26">
        <v>5883.2764999999999</v>
      </c>
      <c r="AP450" s="27">
        <v>7.4476123000000003</v>
      </c>
      <c r="AQ450" s="28">
        <v>438.16363000000001</v>
      </c>
      <c r="AR450" s="29">
        <v>2</v>
      </c>
      <c r="AS450" s="29">
        <v>9</v>
      </c>
      <c r="AT450" s="29">
        <v>3316</v>
      </c>
      <c r="AU450" s="29">
        <v>299673.09999999998</v>
      </c>
      <c r="AV450" s="29">
        <v>5.6127077999999999</v>
      </c>
      <c r="AW450" s="29">
        <v>16819.775000000001</v>
      </c>
    </row>
    <row r="451" spans="1:49" s="30" customFormat="1" x14ac:dyDescent="0.35">
      <c r="A451" s="12">
        <v>2016</v>
      </c>
      <c r="B451" s="12" t="s">
        <v>567</v>
      </c>
      <c r="C451" s="13" t="s">
        <v>568</v>
      </c>
      <c r="D451" s="14" t="s">
        <v>575</v>
      </c>
      <c r="E451" s="15">
        <v>56520.76895904087</v>
      </c>
      <c r="F451" s="15">
        <v>164643.70000000001</v>
      </c>
      <c r="G451" s="12">
        <v>4</v>
      </c>
      <c r="H451" s="16">
        <v>2912977</v>
      </c>
      <c r="I451" s="17">
        <f t="shared" si="7"/>
        <v>0</v>
      </c>
      <c r="J451" s="17">
        <v>1</v>
      </c>
      <c r="K451" s="17">
        <v>40.39</v>
      </c>
      <c r="L451" s="17">
        <v>1.702</v>
      </c>
      <c r="M451" s="17">
        <v>2.52</v>
      </c>
      <c r="N451" s="17">
        <v>42.43</v>
      </c>
      <c r="O451" s="17">
        <v>1</v>
      </c>
      <c r="P451" s="18">
        <v>4223</v>
      </c>
      <c r="Q451" s="18">
        <v>1635</v>
      </c>
      <c r="R451" s="17">
        <v>25762154</v>
      </c>
      <c r="S451" s="17">
        <v>6476</v>
      </c>
      <c r="T451" s="17">
        <v>17248</v>
      </c>
      <c r="U451" s="18" t="s">
        <v>62</v>
      </c>
      <c r="V451" s="18" t="s">
        <v>62</v>
      </c>
      <c r="W451" s="18" t="s">
        <v>62</v>
      </c>
      <c r="X451" s="18" t="s">
        <v>62</v>
      </c>
      <c r="Y451" s="18" t="s">
        <v>62</v>
      </c>
      <c r="Z451" s="21">
        <v>29173554</v>
      </c>
      <c r="AA451" s="21">
        <v>132428</v>
      </c>
      <c r="AB451" s="21">
        <v>41360064</v>
      </c>
      <c r="AC451" s="21">
        <v>8246042</v>
      </c>
      <c r="AD451" s="21">
        <v>0</v>
      </c>
      <c r="AE451" s="21">
        <v>0</v>
      </c>
      <c r="AF451" s="22">
        <v>4</v>
      </c>
      <c r="AG451" s="22">
        <v>68</v>
      </c>
      <c r="AH451" s="23">
        <v>1252846</v>
      </c>
      <c r="AI451" s="23">
        <v>898.56979999999999</v>
      </c>
      <c r="AJ451" s="24">
        <v>13.059011</v>
      </c>
      <c r="AK451" s="25">
        <v>117.34433</v>
      </c>
      <c r="AL451" s="26">
        <v>4</v>
      </c>
      <c r="AM451" s="26">
        <v>68</v>
      </c>
      <c r="AN451" s="26">
        <v>232926</v>
      </c>
      <c r="AO451" s="26">
        <v>5683.9912000000004</v>
      </c>
      <c r="AP451" s="27">
        <v>10.472015000000001</v>
      </c>
      <c r="AQ451" s="28">
        <v>595.22842000000003</v>
      </c>
      <c r="AR451" s="29">
        <v>4</v>
      </c>
      <c r="AS451" s="29">
        <v>62</v>
      </c>
      <c r="AT451" s="29">
        <v>23729</v>
      </c>
      <c r="AU451" s="29">
        <v>40082.974999999999</v>
      </c>
      <c r="AV451" s="29">
        <v>7.4876040000000001</v>
      </c>
      <c r="AW451" s="29">
        <v>3001.2543999999998</v>
      </c>
    </row>
    <row r="452" spans="1:49" s="30" customFormat="1" x14ac:dyDescent="0.35">
      <c r="A452" s="12">
        <v>2010</v>
      </c>
      <c r="B452" s="12" t="s">
        <v>533</v>
      </c>
      <c r="C452" s="13" t="s">
        <v>534</v>
      </c>
      <c r="D452" s="14" t="s">
        <v>576</v>
      </c>
      <c r="E452" s="15">
        <v>52967.121287759124</v>
      </c>
      <c r="F452" s="15">
        <v>161593.1</v>
      </c>
      <c r="G452" s="12">
        <v>6</v>
      </c>
      <c r="H452" s="16">
        <v>3050819</v>
      </c>
      <c r="I452" s="17">
        <f t="shared" si="7"/>
        <v>0</v>
      </c>
      <c r="J452" s="17">
        <v>0</v>
      </c>
      <c r="K452" s="17">
        <v>44.27</v>
      </c>
      <c r="L452" s="17">
        <v>2.7050000000000001</v>
      </c>
      <c r="M452" s="17">
        <v>4.37</v>
      </c>
      <c r="N452" s="17">
        <v>49.29</v>
      </c>
      <c r="O452" s="17">
        <v>0</v>
      </c>
      <c r="P452" s="18">
        <v>6960</v>
      </c>
      <c r="Q452" s="18">
        <v>950</v>
      </c>
      <c r="R452" s="17">
        <v>47211320</v>
      </c>
      <c r="S452" s="17">
        <v>107935</v>
      </c>
      <c r="T452" s="17">
        <v>49963</v>
      </c>
      <c r="U452" s="18">
        <v>1.42</v>
      </c>
      <c r="V452" s="18">
        <v>1.33</v>
      </c>
      <c r="W452" s="18">
        <v>16.559999999999999</v>
      </c>
      <c r="X452" s="18" t="s">
        <v>62</v>
      </c>
      <c r="Y452" s="18" t="s">
        <v>62</v>
      </c>
      <c r="Z452" s="21">
        <v>51189430</v>
      </c>
      <c r="AA452" s="21">
        <v>650030</v>
      </c>
      <c r="AB452" s="21">
        <v>25331776</v>
      </c>
      <c r="AC452" s="21">
        <v>4450640</v>
      </c>
      <c r="AD452" s="21">
        <v>0</v>
      </c>
      <c r="AE452" s="21">
        <v>0</v>
      </c>
      <c r="AF452" s="22">
        <v>3</v>
      </c>
      <c r="AG452" s="22">
        <v>182</v>
      </c>
      <c r="AH452" s="23">
        <v>1327896</v>
      </c>
      <c r="AI452" s="23">
        <v>913</v>
      </c>
      <c r="AJ452" s="24">
        <v>10.42</v>
      </c>
      <c r="AK452" s="31">
        <v>95.19</v>
      </c>
      <c r="AL452" s="26">
        <v>3</v>
      </c>
      <c r="AM452" s="26">
        <v>177</v>
      </c>
      <c r="AN452" s="26">
        <v>217704</v>
      </c>
      <c r="AO452" s="26">
        <v>4603</v>
      </c>
      <c r="AP452" s="27">
        <v>7.91</v>
      </c>
      <c r="AQ452" s="28">
        <v>364.23</v>
      </c>
      <c r="AR452" s="29">
        <v>3</v>
      </c>
      <c r="AS452" s="29">
        <v>108</v>
      </c>
      <c r="AT452" s="29">
        <v>6555</v>
      </c>
      <c r="AU452" s="29">
        <v>239831</v>
      </c>
      <c r="AV452" s="29">
        <v>5.36</v>
      </c>
      <c r="AW452" s="29">
        <v>12857.15</v>
      </c>
    </row>
    <row r="453" spans="1:49" s="30" customFormat="1" x14ac:dyDescent="0.35">
      <c r="A453" s="12">
        <v>2011</v>
      </c>
      <c r="B453" s="12" t="s">
        <v>533</v>
      </c>
      <c r="C453" s="13" t="s">
        <v>534</v>
      </c>
      <c r="D453" s="14" t="s">
        <v>577</v>
      </c>
      <c r="E453" s="15">
        <v>53658.7982412778</v>
      </c>
      <c r="F453" s="15">
        <v>164559.29999999999</v>
      </c>
      <c r="G453" s="12">
        <v>5.5</v>
      </c>
      <c r="H453" s="16">
        <v>3066772</v>
      </c>
      <c r="I453" s="17">
        <f t="shared" si="7"/>
        <v>0</v>
      </c>
      <c r="J453" s="17">
        <v>0</v>
      </c>
      <c r="K453" s="17">
        <v>45.02</v>
      </c>
      <c r="L453" s="17">
        <v>3.4670000000000001</v>
      </c>
      <c r="M453" s="17">
        <v>4</v>
      </c>
      <c r="N453" s="17">
        <v>55.64</v>
      </c>
      <c r="O453" s="17">
        <v>0</v>
      </c>
      <c r="P453" s="18">
        <v>6821</v>
      </c>
      <c r="Q453" s="18">
        <v>894</v>
      </c>
      <c r="R453" s="17">
        <v>43878873</v>
      </c>
      <c r="S453" s="17">
        <v>101233</v>
      </c>
      <c r="T453" s="17">
        <v>44201</v>
      </c>
      <c r="U453" s="18">
        <v>1.48</v>
      </c>
      <c r="V453" s="18">
        <v>1.43</v>
      </c>
      <c r="W453" s="18">
        <v>22.91</v>
      </c>
      <c r="X453" s="18">
        <v>5.44</v>
      </c>
      <c r="Y453" s="18">
        <v>0.7</v>
      </c>
      <c r="Z453" s="21">
        <v>47069714</v>
      </c>
      <c r="AA453" s="21">
        <v>601156</v>
      </c>
      <c r="AB453" s="21">
        <v>19926154</v>
      </c>
      <c r="AC453" s="21">
        <v>5215229</v>
      </c>
      <c r="AD453" s="21">
        <v>0</v>
      </c>
      <c r="AE453" s="21">
        <v>0</v>
      </c>
      <c r="AF453" s="22">
        <v>3</v>
      </c>
      <c r="AG453" s="22">
        <v>182</v>
      </c>
      <c r="AH453" s="23">
        <v>1329905</v>
      </c>
      <c r="AI453" s="23">
        <v>898</v>
      </c>
      <c r="AJ453" s="24">
        <v>10.46</v>
      </c>
      <c r="AK453" s="25">
        <v>93.94</v>
      </c>
      <c r="AL453" s="26">
        <v>3</v>
      </c>
      <c r="AM453" s="26">
        <v>178</v>
      </c>
      <c r="AN453" s="26">
        <v>219229</v>
      </c>
      <c r="AO453" s="26">
        <v>4595</v>
      </c>
      <c r="AP453" s="27">
        <v>7.85</v>
      </c>
      <c r="AQ453" s="28">
        <v>360.85</v>
      </c>
      <c r="AR453" s="29">
        <v>3</v>
      </c>
      <c r="AS453" s="29">
        <v>108</v>
      </c>
      <c r="AT453" s="29">
        <v>7378</v>
      </c>
      <c r="AU453" s="29">
        <v>217315</v>
      </c>
      <c r="AV453" s="29">
        <v>5.21</v>
      </c>
      <c r="AW453" s="29">
        <v>11326.86</v>
      </c>
    </row>
    <row r="454" spans="1:49" s="30" customFormat="1" x14ac:dyDescent="0.35">
      <c r="A454" s="12">
        <v>2010</v>
      </c>
      <c r="B454" s="12" t="s">
        <v>510</v>
      </c>
      <c r="C454" s="13" t="s">
        <v>511</v>
      </c>
      <c r="D454" s="14" t="s">
        <v>578</v>
      </c>
      <c r="E454" s="15">
        <v>42044.098771972655</v>
      </c>
      <c r="F454" s="15">
        <v>158086.39999999999</v>
      </c>
      <c r="G454" s="12">
        <v>6.8</v>
      </c>
      <c r="H454" s="16">
        <v>3760014</v>
      </c>
      <c r="I454" s="17">
        <f t="shared" si="7"/>
        <v>0</v>
      </c>
      <c r="J454" s="17">
        <v>0</v>
      </c>
      <c r="K454" s="17">
        <v>44.27</v>
      </c>
      <c r="L454" s="17">
        <v>2.7050000000000001</v>
      </c>
      <c r="M454" s="17">
        <v>4.37</v>
      </c>
      <c r="N454" s="17">
        <v>49.29</v>
      </c>
      <c r="O454" s="17">
        <v>1</v>
      </c>
      <c r="P454" s="18">
        <v>3777</v>
      </c>
      <c r="Q454" s="18">
        <v>2176</v>
      </c>
      <c r="R454" s="17">
        <v>49535558</v>
      </c>
      <c r="S454" s="17">
        <v>84805</v>
      </c>
      <c r="T454" s="17">
        <v>71029</v>
      </c>
      <c r="U454" s="18" t="s">
        <v>62</v>
      </c>
      <c r="V454" s="18">
        <v>1.71</v>
      </c>
      <c r="W454" s="18" t="s">
        <v>62</v>
      </c>
      <c r="X454" s="18" t="s">
        <v>62</v>
      </c>
      <c r="Y454" s="18" t="s">
        <v>62</v>
      </c>
      <c r="Z454" s="21">
        <v>39118024</v>
      </c>
      <c r="AA454" s="21">
        <v>56910</v>
      </c>
      <c r="AB454" s="21">
        <v>578948656</v>
      </c>
      <c r="AC454" s="21">
        <v>0</v>
      </c>
      <c r="AD454" s="21">
        <v>0</v>
      </c>
      <c r="AE454" s="21">
        <v>0</v>
      </c>
      <c r="AF454" s="22">
        <v>3</v>
      </c>
      <c r="AG454" s="22">
        <v>95</v>
      </c>
      <c r="AH454" s="23">
        <v>1660653</v>
      </c>
      <c r="AI454" s="23">
        <v>1189</v>
      </c>
      <c r="AJ454" s="24">
        <v>9.14</v>
      </c>
      <c r="AK454" s="31">
        <v>108.61</v>
      </c>
      <c r="AL454" s="26">
        <v>3</v>
      </c>
      <c r="AM454" s="26">
        <v>97</v>
      </c>
      <c r="AN454" s="26">
        <v>261932</v>
      </c>
      <c r="AO454" s="26">
        <v>6046</v>
      </c>
      <c r="AP454" s="27">
        <v>7.45</v>
      </c>
      <c r="AQ454" s="28">
        <v>450.19</v>
      </c>
      <c r="AR454" s="29">
        <v>3</v>
      </c>
      <c r="AS454" s="29">
        <v>63</v>
      </c>
      <c r="AT454" s="29">
        <v>18356</v>
      </c>
      <c r="AU454" s="29">
        <v>68788</v>
      </c>
      <c r="AV454" s="29">
        <v>5.35</v>
      </c>
      <c r="AW454" s="29">
        <v>3680.85</v>
      </c>
    </row>
    <row r="455" spans="1:49" s="30" customFormat="1" x14ac:dyDescent="0.35">
      <c r="A455" s="12">
        <v>2011</v>
      </c>
      <c r="B455" s="12" t="s">
        <v>510</v>
      </c>
      <c r="C455" s="13" t="s">
        <v>511</v>
      </c>
      <c r="D455" s="14" t="s">
        <v>579</v>
      </c>
      <c r="E455" s="15">
        <v>43248.063251288528</v>
      </c>
      <c r="F455" s="15">
        <v>163859.29999999999</v>
      </c>
      <c r="G455" s="12">
        <v>5.9</v>
      </c>
      <c r="H455" s="16">
        <v>3788824</v>
      </c>
      <c r="I455" s="17">
        <f t="shared" si="7"/>
        <v>0</v>
      </c>
      <c r="J455" s="17">
        <v>0</v>
      </c>
      <c r="K455" s="17">
        <v>45.02</v>
      </c>
      <c r="L455" s="17">
        <v>3.4670000000000001</v>
      </c>
      <c r="M455" s="17">
        <v>4</v>
      </c>
      <c r="N455" s="17">
        <v>55.64</v>
      </c>
      <c r="O455" s="17">
        <v>1</v>
      </c>
      <c r="P455" s="18">
        <v>3595</v>
      </c>
      <c r="Q455" s="18">
        <v>2480</v>
      </c>
      <c r="R455" s="17">
        <v>51363938</v>
      </c>
      <c r="S455" s="17">
        <v>89917</v>
      </c>
      <c r="T455" s="17">
        <v>76729</v>
      </c>
      <c r="U455" s="18">
        <v>2.91</v>
      </c>
      <c r="V455" s="18">
        <v>1.76</v>
      </c>
      <c r="W455" s="18" t="s">
        <v>62</v>
      </c>
      <c r="X455" s="18">
        <v>4.45</v>
      </c>
      <c r="Y455" s="18"/>
      <c r="Z455" s="21">
        <v>42994136</v>
      </c>
      <c r="AA455" s="21">
        <v>61360</v>
      </c>
      <c r="AB455" s="21">
        <v>529284978</v>
      </c>
      <c r="AC455" s="21">
        <v>0</v>
      </c>
      <c r="AD455" s="21">
        <v>0</v>
      </c>
      <c r="AE455" s="21">
        <v>0</v>
      </c>
      <c r="AF455" s="22">
        <v>3</v>
      </c>
      <c r="AG455" s="22">
        <v>95</v>
      </c>
      <c r="AH455" s="23">
        <v>1667223</v>
      </c>
      <c r="AI455" s="23">
        <v>1221</v>
      </c>
      <c r="AJ455" s="24">
        <v>9.4700000000000006</v>
      </c>
      <c r="AK455" s="25">
        <v>115.61</v>
      </c>
      <c r="AL455" s="26">
        <v>3</v>
      </c>
      <c r="AM455" s="26">
        <v>94</v>
      </c>
      <c r="AN455" s="26">
        <v>264782</v>
      </c>
      <c r="AO455" s="26">
        <v>6173</v>
      </c>
      <c r="AP455" s="27">
        <v>7.6</v>
      </c>
      <c r="AQ455" s="28">
        <v>468.9</v>
      </c>
      <c r="AR455" s="29">
        <v>3</v>
      </c>
      <c r="AS455" s="29">
        <v>64</v>
      </c>
      <c r="AT455" s="29">
        <v>18242</v>
      </c>
      <c r="AU455" s="29">
        <v>72218</v>
      </c>
      <c r="AV455" s="29">
        <v>5.46</v>
      </c>
      <c r="AW455" s="29">
        <v>3943.34</v>
      </c>
    </row>
    <row r="456" spans="1:49" s="30" customFormat="1" x14ac:dyDescent="0.35">
      <c r="A456" s="12">
        <v>2017</v>
      </c>
      <c r="B456" s="12" t="s">
        <v>560</v>
      </c>
      <c r="C456" s="13" t="s">
        <v>561</v>
      </c>
      <c r="D456" s="14" t="s">
        <v>580</v>
      </c>
      <c r="E456" s="15">
        <v>54910.421833473134</v>
      </c>
      <c r="F456" s="15">
        <v>163199.1</v>
      </c>
      <c r="G456" s="12">
        <v>5.0999999999999996</v>
      </c>
      <c r="H456" s="16">
        <v>2972097</v>
      </c>
      <c r="I456" s="17">
        <f t="shared" si="7"/>
        <v>1</v>
      </c>
      <c r="J456" s="17">
        <v>0</v>
      </c>
      <c r="K456" s="17">
        <v>39.08</v>
      </c>
      <c r="L456" s="17">
        <v>2.23</v>
      </c>
      <c r="M456" s="17">
        <v>2.99</v>
      </c>
      <c r="N456" s="17">
        <v>38.799999999999997</v>
      </c>
      <c r="O456" s="17">
        <v>0</v>
      </c>
      <c r="P456" s="18">
        <v>3101</v>
      </c>
      <c r="Q456" s="18">
        <v>2312</v>
      </c>
      <c r="R456" s="17">
        <v>13167197</v>
      </c>
      <c r="S456" s="17">
        <v>1778</v>
      </c>
      <c r="T456" s="17">
        <v>8737</v>
      </c>
      <c r="U456" s="18" t="s">
        <v>62</v>
      </c>
      <c r="V456" s="18" t="s">
        <v>62</v>
      </c>
      <c r="W456" s="18" t="s">
        <v>62</v>
      </c>
      <c r="X456" s="18">
        <v>3.38</v>
      </c>
      <c r="Y456" s="18"/>
      <c r="Z456" s="21">
        <v>2194352</v>
      </c>
      <c r="AA456" s="21">
        <v>37416</v>
      </c>
      <c r="AB456" s="21">
        <v>390682586</v>
      </c>
      <c r="AC456" s="21">
        <v>0</v>
      </c>
      <c r="AD456" s="21">
        <v>60656</v>
      </c>
      <c r="AE456" s="21">
        <v>0</v>
      </c>
      <c r="AF456" s="22">
        <v>2</v>
      </c>
      <c r="AG456" s="22">
        <v>12</v>
      </c>
      <c r="AH456" s="23">
        <v>1263101</v>
      </c>
      <c r="AI456" s="23">
        <v>853.50729000000001</v>
      </c>
      <c r="AJ456" s="24">
        <v>11.985179</v>
      </c>
      <c r="AK456" s="25">
        <v>102.29438</v>
      </c>
      <c r="AL456" s="26">
        <v>2</v>
      </c>
      <c r="AM456" s="26">
        <v>13</v>
      </c>
      <c r="AN456" s="26">
        <v>163356</v>
      </c>
      <c r="AO456" s="26">
        <v>5674.0875999999998</v>
      </c>
      <c r="AP456" s="27">
        <v>7.9633769000000001</v>
      </c>
      <c r="AQ456" s="28">
        <v>451.84897999999998</v>
      </c>
      <c r="AR456" s="29">
        <v>2</v>
      </c>
      <c r="AS456" s="29">
        <v>12</v>
      </c>
      <c r="AT456" s="29">
        <v>3447</v>
      </c>
      <c r="AU456" s="29">
        <v>304360.05</v>
      </c>
      <c r="AV456" s="29">
        <v>6.1534309</v>
      </c>
      <c r="AW456" s="29">
        <v>18728.584999999999</v>
      </c>
    </row>
    <row r="457" spans="1:49" s="30" customFormat="1" x14ac:dyDescent="0.35">
      <c r="A457" s="17">
        <v>2007</v>
      </c>
      <c r="B457" s="32" t="s">
        <v>533</v>
      </c>
      <c r="C457" s="13" t="s">
        <v>534</v>
      </c>
      <c r="D457" s="14" t="s">
        <v>581</v>
      </c>
      <c r="E457" s="15">
        <v>54293.627792900268</v>
      </c>
      <c r="F457" s="15">
        <v>162838.1</v>
      </c>
      <c r="G457" s="17">
        <v>3.7</v>
      </c>
      <c r="H457" s="16">
        <v>2999212</v>
      </c>
      <c r="I457" s="17">
        <f t="shared" si="7"/>
        <v>0</v>
      </c>
      <c r="J457" s="17">
        <v>0</v>
      </c>
      <c r="K457" s="17" t="s">
        <v>62</v>
      </c>
      <c r="L457" s="17">
        <v>2.286</v>
      </c>
      <c r="M457" s="17">
        <v>6.97</v>
      </c>
      <c r="N457" s="17">
        <v>32.78</v>
      </c>
      <c r="O457" s="17">
        <v>0</v>
      </c>
      <c r="P457" s="18">
        <v>6744</v>
      </c>
      <c r="Q457" s="18">
        <v>981</v>
      </c>
      <c r="R457" s="17">
        <v>44578702</v>
      </c>
      <c r="S457" s="17">
        <v>135643</v>
      </c>
      <c r="T457" s="17">
        <v>58231</v>
      </c>
      <c r="U457" s="18" t="s">
        <v>62</v>
      </c>
      <c r="V457" s="18">
        <v>1.06</v>
      </c>
      <c r="W457" s="18">
        <v>17.45</v>
      </c>
      <c r="X457" s="18" t="s">
        <v>62</v>
      </c>
      <c r="Y457" s="18" t="s">
        <v>62</v>
      </c>
      <c r="Z457" s="21">
        <v>46908620</v>
      </c>
      <c r="AA457" s="21">
        <v>1414008</v>
      </c>
      <c r="AB457" s="21">
        <v>51937094</v>
      </c>
      <c r="AC457" s="21">
        <v>4518875</v>
      </c>
      <c r="AD457" s="21">
        <v>0</v>
      </c>
      <c r="AE457" s="21">
        <v>0</v>
      </c>
      <c r="AF457" s="23">
        <v>3</v>
      </c>
      <c r="AG457" s="23">
        <v>183</v>
      </c>
      <c r="AH457" s="23">
        <v>1323176</v>
      </c>
      <c r="AI457" s="23">
        <v>886</v>
      </c>
      <c r="AJ457" s="24">
        <v>9.446090050764079</v>
      </c>
      <c r="AK457" s="25">
        <v>83.65</v>
      </c>
      <c r="AL457" s="26">
        <v>3</v>
      </c>
      <c r="AM457" s="26">
        <v>177</v>
      </c>
      <c r="AN457" s="26">
        <v>209108</v>
      </c>
      <c r="AO457" s="26">
        <v>4816</v>
      </c>
      <c r="AP457" s="27">
        <v>7.1058588826277198</v>
      </c>
      <c r="AQ457" s="28">
        <v>342.21</v>
      </c>
      <c r="AR457" s="29">
        <v>3</v>
      </c>
      <c r="AS457" s="29">
        <v>105</v>
      </c>
      <c r="AT457" s="29">
        <v>5941</v>
      </c>
      <c r="AU457" s="29">
        <v>268261</v>
      </c>
      <c r="AV457" s="29">
        <v>4.7376774753873701</v>
      </c>
      <c r="AW457" s="29">
        <v>12709.32</v>
      </c>
    </row>
    <row r="458" spans="1:49" s="30" customFormat="1" x14ac:dyDescent="0.35">
      <c r="A458" s="12">
        <v>2016</v>
      </c>
      <c r="B458" s="12" t="s">
        <v>518</v>
      </c>
      <c r="C458" s="13" t="s">
        <v>519</v>
      </c>
      <c r="D458" s="14" t="s">
        <v>582</v>
      </c>
      <c r="E458" s="15">
        <v>53388.742875481934</v>
      </c>
      <c r="F458" s="15">
        <v>162528.20000000001</v>
      </c>
      <c r="G458" s="12">
        <v>3.4</v>
      </c>
      <c r="H458" s="16">
        <v>3044241</v>
      </c>
      <c r="I458" s="17">
        <f t="shared" si="7"/>
        <v>0</v>
      </c>
      <c r="J458" s="17">
        <v>1</v>
      </c>
      <c r="K458" s="17">
        <v>40.39</v>
      </c>
      <c r="L458" s="17">
        <v>1.702</v>
      </c>
      <c r="M458" s="17">
        <v>2.52</v>
      </c>
      <c r="N458" s="17">
        <v>42.43</v>
      </c>
      <c r="O458" s="17">
        <v>0</v>
      </c>
      <c r="P458" s="18">
        <v>6549</v>
      </c>
      <c r="Q458" s="18">
        <v>596</v>
      </c>
      <c r="R458" s="17">
        <v>28244970</v>
      </c>
      <c r="S458" s="17">
        <v>11212</v>
      </c>
      <c r="T458" s="17">
        <v>33066</v>
      </c>
      <c r="U458" s="18" t="s">
        <v>62</v>
      </c>
      <c r="V458" s="18">
        <v>1.94</v>
      </c>
      <c r="W458" s="18" t="s">
        <v>62</v>
      </c>
      <c r="X458" s="18" t="s">
        <v>62</v>
      </c>
      <c r="Y458" s="18"/>
      <c r="Z458" s="21">
        <v>24183950</v>
      </c>
      <c r="AA458" s="21">
        <v>109066</v>
      </c>
      <c r="AB458" s="21">
        <v>130619044</v>
      </c>
      <c r="AC458" s="21">
        <v>0</v>
      </c>
      <c r="AD458" s="21">
        <v>8957</v>
      </c>
      <c r="AE458" s="21">
        <v>1256</v>
      </c>
      <c r="AF458" s="22">
        <v>1</v>
      </c>
      <c r="AG458" s="22">
        <v>28</v>
      </c>
      <c r="AH458" s="23">
        <v>1041823</v>
      </c>
      <c r="AI458" s="23">
        <v>749.53998999999999</v>
      </c>
      <c r="AJ458" s="24">
        <v>11.016757</v>
      </c>
      <c r="AK458" s="25">
        <v>82.574999000000005</v>
      </c>
      <c r="AL458" s="26">
        <v>1</v>
      </c>
      <c r="AM458" s="26">
        <v>27</v>
      </c>
      <c r="AN458" s="26">
        <v>124540</v>
      </c>
      <c r="AO458" s="26">
        <v>7738.6863999999996</v>
      </c>
      <c r="AP458" s="27">
        <v>8.7545670999999992</v>
      </c>
      <c r="AQ458" s="28">
        <v>677.48848999999996</v>
      </c>
      <c r="AR458" s="29">
        <v>1</v>
      </c>
      <c r="AS458" s="29">
        <v>23</v>
      </c>
      <c r="AT458" s="29">
        <v>9570</v>
      </c>
      <c r="AU458" s="29">
        <v>79998.179999999993</v>
      </c>
      <c r="AV458" s="29">
        <v>6.3269007000000004</v>
      </c>
      <c r="AW458" s="29">
        <v>5061.4053999999996</v>
      </c>
    </row>
    <row r="459" spans="1:49" s="30" customFormat="1" x14ac:dyDescent="0.35">
      <c r="A459" s="17">
        <v>2008</v>
      </c>
      <c r="B459" s="32" t="s">
        <v>533</v>
      </c>
      <c r="C459" s="13" t="s">
        <v>534</v>
      </c>
      <c r="D459" s="14" t="s">
        <v>583</v>
      </c>
      <c r="E459" s="15">
        <v>53192.989504543657</v>
      </c>
      <c r="F459" s="15">
        <v>160469.1</v>
      </c>
      <c r="G459" s="17">
        <v>4.2</v>
      </c>
      <c r="H459" s="16">
        <v>3016734</v>
      </c>
      <c r="I459" s="17">
        <f t="shared" si="7"/>
        <v>0</v>
      </c>
      <c r="J459" s="17">
        <v>0</v>
      </c>
      <c r="K459" s="17">
        <v>40.69</v>
      </c>
      <c r="L459" s="17">
        <v>2.9830000000000001</v>
      </c>
      <c r="M459" s="17">
        <v>8.86</v>
      </c>
      <c r="N459" s="17">
        <v>45.88</v>
      </c>
      <c r="O459" s="17">
        <v>0</v>
      </c>
      <c r="P459" s="18">
        <v>7591</v>
      </c>
      <c r="Q459" s="18">
        <v>710</v>
      </c>
      <c r="R459" s="17">
        <v>46137372</v>
      </c>
      <c r="S459" s="17">
        <v>153508</v>
      </c>
      <c r="T459" s="17">
        <v>71469</v>
      </c>
      <c r="U459" s="18" t="s">
        <v>62</v>
      </c>
      <c r="V459" s="18">
        <v>1.18</v>
      </c>
      <c r="W459" s="18">
        <v>22.19</v>
      </c>
      <c r="X459" s="18" t="s">
        <v>62</v>
      </c>
      <c r="Y459" s="18" t="s">
        <v>62</v>
      </c>
      <c r="Z459" s="21">
        <v>50287836</v>
      </c>
      <c r="AA459" s="21">
        <v>678228</v>
      </c>
      <c r="AB459" s="21">
        <v>35338738</v>
      </c>
      <c r="AC459" s="21">
        <v>5282202</v>
      </c>
      <c r="AD459" s="21">
        <v>0</v>
      </c>
      <c r="AE459" s="21">
        <v>0</v>
      </c>
      <c r="AF459" s="23">
        <v>3</v>
      </c>
      <c r="AG459" s="23">
        <v>183</v>
      </c>
      <c r="AH459" s="23">
        <v>1325990</v>
      </c>
      <c r="AI459" s="23">
        <v>884</v>
      </c>
      <c r="AJ459" s="24">
        <v>9.4904591435043724</v>
      </c>
      <c r="AK459" s="25">
        <v>83.94</v>
      </c>
      <c r="AL459" s="26">
        <v>3</v>
      </c>
      <c r="AM459" s="26">
        <v>178</v>
      </c>
      <c r="AN459" s="26">
        <v>211241</v>
      </c>
      <c r="AO459" s="26">
        <v>4804</v>
      </c>
      <c r="AP459" s="27">
        <v>7.1837171820986692</v>
      </c>
      <c r="AQ459" s="28">
        <v>345.11</v>
      </c>
      <c r="AR459" s="29">
        <v>3</v>
      </c>
      <c r="AS459" s="29">
        <v>107</v>
      </c>
      <c r="AT459" s="29">
        <v>6187</v>
      </c>
      <c r="AU459" s="29">
        <v>259106</v>
      </c>
      <c r="AV459" s="29">
        <v>4.8075675985325619</v>
      </c>
      <c r="AW459" s="29">
        <v>12456.7</v>
      </c>
    </row>
    <row r="460" spans="1:49" s="30" customFormat="1" x14ac:dyDescent="0.35">
      <c r="A460" s="17">
        <v>2008</v>
      </c>
      <c r="B460" s="32" t="s">
        <v>510</v>
      </c>
      <c r="C460" s="13" t="s">
        <v>511</v>
      </c>
      <c r="D460" s="14" t="s">
        <v>584</v>
      </c>
      <c r="E460" s="15">
        <v>43333.017168823128</v>
      </c>
      <c r="F460" s="15">
        <v>158987.79999999999</v>
      </c>
      <c r="G460" s="17">
        <v>3.7</v>
      </c>
      <c r="H460" s="16">
        <v>3668976</v>
      </c>
      <c r="I460" s="17">
        <f t="shared" si="7"/>
        <v>0</v>
      </c>
      <c r="J460" s="17">
        <v>0</v>
      </c>
      <c r="K460" s="17">
        <v>40.69</v>
      </c>
      <c r="L460" s="17">
        <v>2.9830000000000001</v>
      </c>
      <c r="M460" s="17">
        <v>8.86</v>
      </c>
      <c r="N460" s="17">
        <v>45.88</v>
      </c>
      <c r="O460" s="17">
        <v>1</v>
      </c>
      <c r="P460" s="18">
        <v>3675</v>
      </c>
      <c r="Q460" s="18">
        <v>1764</v>
      </c>
      <c r="R460" s="17">
        <v>53399735</v>
      </c>
      <c r="S460" s="17">
        <v>98216</v>
      </c>
      <c r="T460" s="17">
        <v>79049</v>
      </c>
      <c r="U460" s="18" t="s">
        <v>62</v>
      </c>
      <c r="V460" s="18">
        <v>1.32</v>
      </c>
      <c r="W460" s="18">
        <v>15.55</v>
      </c>
      <c r="X460" s="18" t="s">
        <v>62</v>
      </c>
      <c r="Y460" s="18" t="s">
        <v>62</v>
      </c>
      <c r="Z460" s="21">
        <v>44314382</v>
      </c>
      <c r="AA460" s="21">
        <v>62666</v>
      </c>
      <c r="AB460" s="21">
        <v>568529604</v>
      </c>
      <c r="AC460" s="21">
        <v>0</v>
      </c>
      <c r="AD460" s="21">
        <v>0</v>
      </c>
      <c r="AE460" s="21">
        <v>117.06</v>
      </c>
      <c r="AF460" s="23">
        <v>3</v>
      </c>
      <c r="AG460" s="23">
        <v>95</v>
      </c>
      <c r="AH460" s="23">
        <v>1633265</v>
      </c>
      <c r="AI460" s="23">
        <v>1115</v>
      </c>
      <c r="AJ460" s="24">
        <v>9.0903363012823863</v>
      </c>
      <c r="AK460" s="25">
        <v>101.39</v>
      </c>
      <c r="AL460" s="26">
        <v>3</v>
      </c>
      <c r="AM460" s="26">
        <v>95</v>
      </c>
      <c r="AN460" s="26">
        <v>264439</v>
      </c>
      <c r="AO460" s="26">
        <v>5995</v>
      </c>
      <c r="AP460" s="27">
        <v>7.8778989063521907</v>
      </c>
      <c r="AQ460" s="28">
        <v>472.24</v>
      </c>
      <c r="AR460" s="29">
        <v>3</v>
      </c>
      <c r="AS460" s="29">
        <v>65</v>
      </c>
      <c r="AT460" s="29">
        <v>17620</v>
      </c>
      <c r="AU460" s="29">
        <v>72812</v>
      </c>
      <c r="AV460" s="29">
        <v>5.8961682902306665</v>
      </c>
      <c r="AW460" s="29">
        <v>4293.1400000000003</v>
      </c>
    </row>
    <row r="461" spans="1:49" s="30" customFormat="1" x14ac:dyDescent="0.35">
      <c r="A461" s="12">
        <v>2015</v>
      </c>
      <c r="B461" s="12" t="s">
        <v>567</v>
      </c>
      <c r="C461" s="13" t="s">
        <v>568</v>
      </c>
      <c r="D461" s="14" t="s">
        <v>585</v>
      </c>
      <c r="E461" s="15">
        <v>54489.185997814282</v>
      </c>
      <c r="F461" s="15">
        <v>158602.6</v>
      </c>
      <c r="G461" s="12">
        <v>4.2</v>
      </c>
      <c r="H461" s="16">
        <v>2910717</v>
      </c>
      <c r="I461" s="17">
        <f t="shared" si="7"/>
        <v>0</v>
      </c>
      <c r="J461" s="17">
        <v>0</v>
      </c>
      <c r="K461" s="17">
        <v>42.6</v>
      </c>
      <c r="L461" s="17">
        <v>1.8220000000000001</v>
      </c>
      <c r="M461" s="17">
        <v>2.62</v>
      </c>
      <c r="N461" s="17">
        <v>44.13</v>
      </c>
      <c r="O461" s="17">
        <v>1</v>
      </c>
      <c r="P461" s="18">
        <v>4518</v>
      </c>
      <c r="Q461" s="18">
        <v>1514</v>
      </c>
      <c r="R461" s="17">
        <v>27341044</v>
      </c>
      <c r="S461" s="17">
        <v>12645</v>
      </c>
      <c r="T461" s="17">
        <v>18730</v>
      </c>
      <c r="U461" s="18" t="s">
        <v>62</v>
      </c>
      <c r="V461" s="18" t="s">
        <v>62</v>
      </c>
      <c r="W461" s="18">
        <v>12.07</v>
      </c>
      <c r="X461" s="18" t="s">
        <v>62</v>
      </c>
      <c r="Y461" s="18">
        <v>0.64</v>
      </c>
      <c r="Z461" s="21">
        <v>31702802</v>
      </c>
      <c r="AA461" s="21">
        <v>220220</v>
      </c>
      <c r="AB461" s="21">
        <v>30364386</v>
      </c>
      <c r="AC461" s="21">
        <v>8630178</v>
      </c>
      <c r="AD461" s="21">
        <v>0</v>
      </c>
      <c r="AE461" s="21">
        <v>0</v>
      </c>
      <c r="AF461" s="22">
        <v>4</v>
      </c>
      <c r="AG461" s="22">
        <v>66</v>
      </c>
      <c r="AH461" s="23">
        <v>1231830</v>
      </c>
      <c r="AI461" s="23">
        <v>895.80015000000003</v>
      </c>
      <c r="AJ461" s="24">
        <v>12.343991000000001</v>
      </c>
      <c r="AK461" s="25">
        <v>110.57749</v>
      </c>
      <c r="AL461" s="26">
        <v>4</v>
      </c>
      <c r="AM461" s="26">
        <v>67</v>
      </c>
      <c r="AN461" s="26">
        <v>228411</v>
      </c>
      <c r="AO461" s="26">
        <v>5611.3536999999997</v>
      </c>
      <c r="AP461" s="27">
        <v>10.097427</v>
      </c>
      <c r="AQ461" s="28">
        <v>566.60235</v>
      </c>
      <c r="AR461" s="29">
        <v>4</v>
      </c>
      <c r="AS461" s="29">
        <v>61</v>
      </c>
      <c r="AT461" s="29">
        <v>24155</v>
      </c>
      <c r="AU461" s="29">
        <v>38732.857000000004</v>
      </c>
      <c r="AV461" s="29">
        <v>7.6082580999999996</v>
      </c>
      <c r="AW461" s="29">
        <v>2946.8957</v>
      </c>
    </row>
    <row r="462" spans="1:49" s="30" customFormat="1" x14ac:dyDescent="0.35">
      <c r="A462" s="17">
        <v>2007</v>
      </c>
      <c r="B462" s="32" t="s">
        <v>560</v>
      </c>
      <c r="C462" s="13" t="s">
        <v>561</v>
      </c>
      <c r="D462" s="14" t="s">
        <v>586</v>
      </c>
      <c r="E462" s="15">
        <v>60642.035283913712</v>
      </c>
      <c r="F462" s="15">
        <v>157734.29999999999</v>
      </c>
      <c r="G462" s="17">
        <v>4.5</v>
      </c>
      <c r="H462" s="16">
        <v>2601072</v>
      </c>
      <c r="I462" s="17">
        <f t="shared" si="7"/>
        <v>1</v>
      </c>
      <c r="J462" s="17">
        <v>0</v>
      </c>
      <c r="K462" s="17" t="s">
        <v>62</v>
      </c>
      <c r="L462" s="17">
        <v>2.286</v>
      </c>
      <c r="M462" s="17">
        <v>6.97</v>
      </c>
      <c r="N462" s="17">
        <v>32.78</v>
      </c>
      <c r="O462" s="17">
        <v>0</v>
      </c>
      <c r="P462" s="18">
        <v>3396</v>
      </c>
      <c r="Q462" s="18">
        <v>2361</v>
      </c>
      <c r="R462" s="17">
        <v>16908951</v>
      </c>
      <c r="S462" s="17">
        <v>7773</v>
      </c>
      <c r="T462" s="17">
        <v>29037</v>
      </c>
      <c r="U462" s="18" t="s">
        <v>62</v>
      </c>
      <c r="V462" s="18" t="s">
        <v>62</v>
      </c>
      <c r="W462" s="18">
        <v>17.72</v>
      </c>
      <c r="X462" s="18">
        <v>6.13</v>
      </c>
      <c r="Y462" s="18" t="s">
        <v>62</v>
      </c>
      <c r="Z462" s="21">
        <v>6893540</v>
      </c>
      <c r="AA462" s="21">
        <v>49910</v>
      </c>
      <c r="AB462" s="21">
        <v>343317886</v>
      </c>
      <c r="AC462" s="21">
        <v>0</v>
      </c>
      <c r="AD462" s="21">
        <v>0</v>
      </c>
      <c r="AE462" s="21">
        <v>80.680000000000007</v>
      </c>
      <c r="AF462" s="23">
        <v>2</v>
      </c>
      <c r="AG462" s="23">
        <v>16</v>
      </c>
      <c r="AH462" s="23">
        <v>1047485</v>
      </c>
      <c r="AI462" s="23">
        <v>986</v>
      </c>
      <c r="AJ462" s="24">
        <v>11.8175119328371</v>
      </c>
      <c r="AK462" s="25">
        <v>116.49</v>
      </c>
      <c r="AL462" s="26">
        <v>2</v>
      </c>
      <c r="AM462" s="26">
        <v>18</v>
      </c>
      <c r="AN462" s="26">
        <v>149294</v>
      </c>
      <c r="AO462" s="26">
        <v>5220</v>
      </c>
      <c r="AP462" s="27">
        <v>10.092015247587199</v>
      </c>
      <c r="AQ462" s="28">
        <v>526.82000000000005</v>
      </c>
      <c r="AR462" s="29">
        <v>2</v>
      </c>
      <c r="AS462" s="29">
        <v>13</v>
      </c>
      <c r="AT462" s="29">
        <v>3499</v>
      </c>
      <c r="AU462" s="29">
        <v>330873</v>
      </c>
      <c r="AV462" s="29">
        <v>8.2815915014887</v>
      </c>
      <c r="AW462" s="29">
        <v>27401.54</v>
      </c>
    </row>
    <row r="463" spans="1:49" s="30" customFormat="1" x14ac:dyDescent="0.35">
      <c r="A463" s="17">
        <v>2009</v>
      </c>
      <c r="B463" s="32" t="s">
        <v>510</v>
      </c>
      <c r="C463" s="13" t="s">
        <v>511</v>
      </c>
      <c r="D463" s="14" t="s">
        <v>587</v>
      </c>
      <c r="E463" s="15">
        <v>42193.345549191785</v>
      </c>
      <c r="F463" s="15">
        <v>156856.79999999999</v>
      </c>
      <c r="G463" s="17">
        <v>6.4</v>
      </c>
      <c r="H463" s="16">
        <v>3717572</v>
      </c>
      <c r="I463" s="17">
        <f t="shared" si="7"/>
        <v>0</v>
      </c>
      <c r="J463" s="17">
        <v>0</v>
      </c>
      <c r="K463" s="17">
        <v>43.33</v>
      </c>
      <c r="L463" s="17">
        <v>2.141</v>
      </c>
      <c r="M463" s="17">
        <v>3.94</v>
      </c>
      <c r="N463" s="17">
        <v>45.86</v>
      </c>
      <c r="O463" s="17">
        <v>1</v>
      </c>
      <c r="P463" s="18">
        <v>3681</v>
      </c>
      <c r="Q463" s="18">
        <v>1703</v>
      </c>
      <c r="R463" s="17">
        <v>51986033</v>
      </c>
      <c r="S463" s="17">
        <v>91731</v>
      </c>
      <c r="T463" s="17">
        <v>72664</v>
      </c>
      <c r="U463" s="18" t="s">
        <v>62</v>
      </c>
      <c r="V463" s="18" t="s">
        <v>62</v>
      </c>
      <c r="W463" s="18">
        <v>14.13</v>
      </c>
      <c r="X463" s="18" t="s">
        <v>62</v>
      </c>
      <c r="Y463" s="18" t="s">
        <v>62</v>
      </c>
      <c r="Z463" s="21">
        <v>42290178</v>
      </c>
      <c r="AA463" s="21">
        <v>52160</v>
      </c>
      <c r="AB463" s="21">
        <v>571356752</v>
      </c>
      <c r="AC463" s="21">
        <v>0</v>
      </c>
      <c r="AD463" s="21">
        <v>0</v>
      </c>
      <c r="AE463" s="21">
        <v>0</v>
      </c>
      <c r="AF463" s="23">
        <v>3</v>
      </c>
      <c r="AG463" s="23">
        <v>95</v>
      </c>
      <c r="AH463" s="23">
        <v>1643674</v>
      </c>
      <c r="AI463" s="23">
        <v>1097</v>
      </c>
      <c r="AJ463" s="24">
        <v>8.49</v>
      </c>
      <c r="AK463" s="31">
        <v>93.13</v>
      </c>
      <c r="AL463" s="26">
        <v>3</v>
      </c>
      <c r="AM463" s="26">
        <v>94</v>
      </c>
      <c r="AN463" s="26">
        <v>266110</v>
      </c>
      <c r="AO463" s="26">
        <v>5844</v>
      </c>
      <c r="AP463" s="27">
        <v>6.76</v>
      </c>
      <c r="AQ463" s="28">
        <v>394.92</v>
      </c>
      <c r="AR463" s="29">
        <v>3</v>
      </c>
      <c r="AS463" s="29">
        <v>66</v>
      </c>
      <c r="AT463" s="29">
        <v>17752</v>
      </c>
      <c r="AU463" s="29">
        <v>66816</v>
      </c>
      <c r="AV463" s="29">
        <v>4.82</v>
      </c>
      <c r="AW463" s="29">
        <v>3220.54</v>
      </c>
    </row>
    <row r="464" spans="1:49" s="30" customFormat="1" x14ac:dyDescent="0.35">
      <c r="A464" s="17">
        <v>2009</v>
      </c>
      <c r="B464" s="32" t="s">
        <v>533</v>
      </c>
      <c r="C464" s="13" t="s">
        <v>534</v>
      </c>
      <c r="D464" s="14" t="s">
        <v>588</v>
      </c>
      <c r="E464" s="15">
        <v>51679.49829699262</v>
      </c>
      <c r="F464" s="15">
        <v>156737.20000000001</v>
      </c>
      <c r="G464" s="17">
        <v>6.4</v>
      </c>
      <c r="H464" s="16">
        <v>3032870</v>
      </c>
      <c r="I464" s="17">
        <f t="shared" si="7"/>
        <v>0</v>
      </c>
      <c r="J464" s="17">
        <v>0</v>
      </c>
      <c r="K464" s="17">
        <v>43.33</v>
      </c>
      <c r="L464" s="17">
        <v>2.141</v>
      </c>
      <c r="M464" s="17">
        <v>3.94</v>
      </c>
      <c r="N464" s="17">
        <v>45.86</v>
      </c>
      <c r="O464" s="17">
        <v>0</v>
      </c>
      <c r="P464" s="18">
        <v>7171</v>
      </c>
      <c r="Q464" s="18">
        <v>558</v>
      </c>
      <c r="R464" s="17">
        <v>42977893</v>
      </c>
      <c r="S464" s="17">
        <v>92180</v>
      </c>
      <c r="T464" s="17">
        <v>45095</v>
      </c>
      <c r="U464" s="18">
        <v>1.26</v>
      </c>
      <c r="V464" s="18">
        <v>1.23</v>
      </c>
      <c r="W464" s="18">
        <v>13.32</v>
      </c>
      <c r="X464" s="18" t="s">
        <v>62</v>
      </c>
      <c r="Y464" s="18" t="s">
        <v>62</v>
      </c>
      <c r="Z464" s="21">
        <v>46460690</v>
      </c>
      <c r="AA464" s="21">
        <v>372868</v>
      </c>
      <c r="AB464" s="21">
        <v>22000550</v>
      </c>
      <c r="AC464" s="21">
        <v>4678931</v>
      </c>
      <c r="AD464" s="21">
        <v>0</v>
      </c>
      <c r="AE464" s="21">
        <v>0</v>
      </c>
      <c r="AF464" s="23">
        <v>3</v>
      </c>
      <c r="AG464" s="23">
        <v>183</v>
      </c>
      <c r="AH464" s="23">
        <v>1324182</v>
      </c>
      <c r="AI464" s="23">
        <v>864</v>
      </c>
      <c r="AJ464" s="24">
        <v>9.99</v>
      </c>
      <c r="AK464" s="31">
        <v>86.25</v>
      </c>
      <c r="AL464" s="26">
        <v>3</v>
      </c>
      <c r="AM464" s="26">
        <v>178</v>
      </c>
      <c r="AN464" s="26">
        <v>215993</v>
      </c>
      <c r="AO464" s="26">
        <v>4516</v>
      </c>
      <c r="AP464" s="27">
        <v>7.55</v>
      </c>
      <c r="AQ464" s="28">
        <v>341.16</v>
      </c>
      <c r="AR464" s="29">
        <v>3</v>
      </c>
      <c r="AS464" s="29">
        <v>108</v>
      </c>
      <c r="AT464" s="29">
        <v>6608</v>
      </c>
      <c r="AU464" s="29">
        <v>229664</v>
      </c>
      <c r="AV464" s="29">
        <v>5.27</v>
      </c>
      <c r="AW464" s="29">
        <v>12113.01</v>
      </c>
    </row>
    <row r="465" spans="1:49" s="30" customFormat="1" x14ac:dyDescent="0.35">
      <c r="A465" s="17">
        <v>2006</v>
      </c>
      <c r="B465" s="13" t="s">
        <v>560</v>
      </c>
      <c r="C465" s="13" t="s">
        <v>561</v>
      </c>
      <c r="D465" s="14" t="s">
        <v>589</v>
      </c>
      <c r="E465" s="15">
        <v>61957.625647233988</v>
      </c>
      <c r="F465" s="15">
        <v>156297.9</v>
      </c>
      <c r="G465" s="17">
        <v>4</v>
      </c>
      <c r="H465" s="16">
        <v>2522658</v>
      </c>
      <c r="I465" s="17">
        <f t="shared" si="7"/>
        <v>1</v>
      </c>
      <c r="J465" s="17">
        <v>0</v>
      </c>
      <c r="K465" s="17" t="s">
        <v>62</v>
      </c>
      <c r="L465" s="17">
        <v>2.137</v>
      </c>
      <c r="M465" s="17">
        <v>6.73</v>
      </c>
      <c r="N465" s="17">
        <v>18.61</v>
      </c>
      <c r="O465" s="17">
        <v>0</v>
      </c>
      <c r="P465" s="18">
        <v>3568</v>
      </c>
      <c r="Q465" s="18">
        <v>2223</v>
      </c>
      <c r="R465" s="17">
        <v>16750418</v>
      </c>
      <c r="S465" s="17">
        <v>8395</v>
      </c>
      <c r="T465" s="17">
        <v>30608</v>
      </c>
      <c r="U465" s="18" t="s">
        <v>62</v>
      </c>
      <c r="V465" s="18" t="s">
        <v>62</v>
      </c>
      <c r="W465" s="18">
        <v>13.34</v>
      </c>
      <c r="X465" s="18">
        <v>6.6</v>
      </c>
      <c r="Y465" s="18" t="s">
        <v>62</v>
      </c>
      <c r="Z465" s="21">
        <v>6975850</v>
      </c>
      <c r="AA465" s="21">
        <v>73536.039999999994</v>
      </c>
      <c r="AB465" s="21">
        <v>332724428.78000003</v>
      </c>
      <c r="AC465" s="21">
        <v>0</v>
      </c>
      <c r="AD465" s="21">
        <v>0</v>
      </c>
      <c r="AE465" s="21">
        <v>69.8</v>
      </c>
      <c r="AF465" s="23">
        <v>2</v>
      </c>
      <c r="AG465" s="23">
        <v>16</v>
      </c>
      <c r="AH465" s="23">
        <v>1022122</v>
      </c>
      <c r="AI465" s="23">
        <v>976.5729205189466</v>
      </c>
      <c r="AJ465" s="24">
        <v>11.078775300297542</v>
      </c>
      <c r="AK465" s="25">
        <v>108.1923195078474</v>
      </c>
      <c r="AL465" s="26">
        <v>2</v>
      </c>
      <c r="AM465" s="26">
        <v>18</v>
      </c>
      <c r="AN465" s="26">
        <v>143217</v>
      </c>
      <c r="AO465" s="26">
        <v>5222.4788258377139</v>
      </c>
      <c r="AP465" s="27">
        <v>10.120983272784319</v>
      </c>
      <c r="AQ465" s="28">
        <v>528.5662083877379</v>
      </c>
      <c r="AR465" s="29">
        <v>2</v>
      </c>
      <c r="AS465" s="29">
        <v>13</v>
      </c>
      <c r="AT465" s="29">
        <v>3404</v>
      </c>
      <c r="AU465" s="29">
        <v>333543.40481786139</v>
      </c>
      <c r="AV465" s="29">
        <v>8.0262284763105747</v>
      </c>
      <c r="AW465" s="29">
        <v>26770.955738347046</v>
      </c>
    </row>
    <row r="466" spans="1:49" s="30" customFormat="1" x14ac:dyDescent="0.35">
      <c r="A466" s="12">
        <v>2016</v>
      </c>
      <c r="B466" s="12" t="s">
        <v>560</v>
      </c>
      <c r="C466" s="13" t="s">
        <v>561</v>
      </c>
      <c r="D466" s="14" t="s">
        <v>590</v>
      </c>
      <c r="E466" s="15">
        <v>53435.335179505098</v>
      </c>
      <c r="F466" s="15">
        <v>156007.4</v>
      </c>
      <c r="G466" s="12">
        <v>5.7</v>
      </c>
      <c r="H466" s="16">
        <v>2919555</v>
      </c>
      <c r="I466" s="17">
        <f t="shared" si="7"/>
        <v>1</v>
      </c>
      <c r="J466" s="17">
        <v>0</v>
      </c>
      <c r="K466" s="17">
        <v>40.39</v>
      </c>
      <c r="L466" s="17">
        <v>1.702</v>
      </c>
      <c r="M466" s="17">
        <v>2.52</v>
      </c>
      <c r="N466" s="17">
        <v>42.43</v>
      </c>
      <c r="O466" s="17">
        <v>0</v>
      </c>
      <c r="P466" s="18">
        <v>3185</v>
      </c>
      <c r="Q466" s="18">
        <v>2253</v>
      </c>
      <c r="R466" s="17">
        <v>14541813</v>
      </c>
      <c r="S466" s="17">
        <v>2444</v>
      </c>
      <c r="T466" s="17">
        <v>9962</v>
      </c>
      <c r="U466" s="18" t="s">
        <v>62</v>
      </c>
      <c r="V466" s="18" t="s">
        <v>62</v>
      </c>
      <c r="W466" s="18" t="s">
        <v>62</v>
      </c>
      <c r="X466" s="18" t="s">
        <v>62</v>
      </c>
      <c r="Y466" s="18"/>
      <c r="Z466" s="21">
        <v>2384778</v>
      </c>
      <c r="AA466" s="21">
        <v>43188</v>
      </c>
      <c r="AB466" s="21">
        <v>416787338</v>
      </c>
      <c r="AC466" s="21">
        <v>0</v>
      </c>
      <c r="AD466" s="21">
        <v>61918</v>
      </c>
      <c r="AE466" s="21">
        <v>10</v>
      </c>
      <c r="AF466" s="22">
        <v>2</v>
      </c>
      <c r="AG466" s="22">
        <v>19</v>
      </c>
      <c r="AH466" s="23">
        <v>1143667</v>
      </c>
      <c r="AI466" s="23">
        <v>924.79876999999999</v>
      </c>
      <c r="AJ466" s="24">
        <v>11.405815</v>
      </c>
      <c r="AK466" s="25">
        <v>105.48083</v>
      </c>
      <c r="AL466" s="26">
        <v>2</v>
      </c>
      <c r="AM466" s="26">
        <v>13</v>
      </c>
      <c r="AN466" s="26">
        <v>161594</v>
      </c>
      <c r="AO466" s="26">
        <v>5120.3819000000003</v>
      </c>
      <c r="AP466" s="27">
        <v>7.9349195999999997</v>
      </c>
      <c r="AQ466" s="28">
        <v>406.29818999999998</v>
      </c>
      <c r="AR466" s="29">
        <v>2</v>
      </c>
      <c r="AS466" s="29">
        <v>12</v>
      </c>
      <c r="AT466" s="29">
        <v>3654</v>
      </c>
      <c r="AU466" s="29">
        <v>308229.2</v>
      </c>
      <c r="AV466" s="29">
        <v>5.8791131999999999</v>
      </c>
      <c r="AW466" s="29">
        <v>18121.143</v>
      </c>
    </row>
    <row r="467" spans="1:49" s="30" customFormat="1" x14ac:dyDescent="0.35">
      <c r="A467" s="17">
        <v>2006</v>
      </c>
      <c r="B467" s="13" t="s">
        <v>533</v>
      </c>
      <c r="C467" s="13" t="s">
        <v>534</v>
      </c>
      <c r="D467" s="14" t="s">
        <v>591</v>
      </c>
      <c r="E467" s="15">
        <v>52203.514733907228</v>
      </c>
      <c r="F467" s="15">
        <v>155704.5</v>
      </c>
      <c r="G467" s="17">
        <v>3.7</v>
      </c>
      <c r="H467" s="16">
        <v>2982644</v>
      </c>
      <c r="I467" s="17">
        <f t="shared" si="7"/>
        <v>0</v>
      </c>
      <c r="J467" s="17">
        <v>0</v>
      </c>
      <c r="K467" s="17" t="s">
        <v>62</v>
      </c>
      <c r="L467" s="17">
        <v>2.137</v>
      </c>
      <c r="M467" s="17">
        <v>6.73</v>
      </c>
      <c r="N467" s="17">
        <v>18.61</v>
      </c>
      <c r="O467" s="17">
        <v>0</v>
      </c>
      <c r="P467" s="18">
        <v>6093</v>
      </c>
      <c r="Q467" s="18">
        <v>849</v>
      </c>
      <c r="R467" s="17">
        <v>41245276</v>
      </c>
      <c r="S467" s="17">
        <v>132375</v>
      </c>
      <c r="T467" s="17">
        <v>64087</v>
      </c>
      <c r="U467" s="18" t="s">
        <v>62</v>
      </c>
      <c r="V467" s="18">
        <v>1.03</v>
      </c>
      <c r="W467" s="18">
        <v>15.32</v>
      </c>
      <c r="X467" s="18" t="s">
        <v>62</v>
      </c>
      <c r="Y467" s="18" t="s">
        <v>62</v>
      </c>
      <c r="Z467" s="21">
        <v>43370103.740000002</v>
      </c>
      <c r="AA467" s="21">
        <v>952477.77999999991</v>
      </c>
      <c r="AB467" s="21">
        <v>39319136.759999998</v>
      </c>
      <c r="AC467" s="21">
        <v>5095442</v>
      </c>
      <c r="AD467" s="21">
        <v>0</v>
      </c>
      <c r="AE467" s="21">
        <v>0</v>
      </c>
      <c r="AF467" s="23">
        <v>3</v>
      </c>
      <c r="AG467" s="23">
        <v>183</v>
      </c>
      <c r="AH467" s="23">
        <v>1313858</v>
      </c>
      <c r="AI467" s="23">
        <v>846.38192762586687</v>
      </c>
      <c r="AJ467" s="24">
        <v>9.6316421953090448</v>
      </c>
      <c r="AK467" s="25">
        <v>81.520478874683064</v>
      </c>
      <c r="AL467" s="26">
        <v>3</v>
      </c>
      <c r="AM467" s="26">
        <v>176</v>
      </c>
      <c r="AN467" s="26">
        <v>206821</v>
      </c>
      <c r="AO467" s="26">
        <v>4698.2338189384327</v>
      </c>
      <c r="AP467" s="27">
        <v>7.292252074363998</v>
      </c>
      <c r="AQ467" s="28">
        <v>342.60705312000869</v>
      </c>
      <c r="AR467" s="29">
        <v>3</v>
      </c>
      <c r="AS467" s="29">
        <v>104</v>
      </c>
      <c r="AT467" s="29">
        <v>5790</v>
      </c>
      <c r="AU467" s="29">
        <v>263836.62924582622</v>
      </c>
      <c r="AV467" s="29">
        <v>4.9214600393456687</v>
      </c>
      <c r="AW467" s="29">
        <v>12984.614277489925</v>
      </c>
    </row>
    <row r="468" spans="1:49" s="30" customFormat="1" x14ac:dyDescent="0.35">
      <c r="A468" s="12">
        <v>2015</v>
      </c>
      <c r="B468" s="12" t="s">
        <v>518</v>
      </c>
      <c r="C468" s="13" t="s">
        <v>519</v>
      </c>
      <c r="D468" s="14" t="s">
        <v>592</v>
      </c>
      <c r="E468" s="15">
        <v>52094.833601798615</v>
      </c>
      <c r="F468" s="15">
        <v>155431.5</v>
      </c>
      <c r="G468" s="12">
        <v>3.6</v>
      </c>
      <c r="H468" s="16">
        <v>2983626</v>
      </c>
      <c r="I468" s="17">
        <f t="shared" si="7"/>
        <v>0</v>
      </c>
      <c r="J468" s="17">
        <v>1</v>
      </c>
      <c r="K468" s="17">
        <v>42.6</v>
      </c>
      <c r="L468" s="17">
        <v>1.8220000000000001</v>
      </c>
      <c r="M468" s="17">
        <v>2.62</v>
      </c>
      <c r="N468" s="17">
        <v>44.13</v>
      </c>
      <c r="O468" s="17">
        <v>0</v>
      </c>
      <c r="P468" s="18">
        <v>6286</v>
      </c>
      <c r="Q468" s="18">
        <v>559</v>
      </c>
      <c r="R468" s="17">
        <v>33688196</v>
      </c>
      <c r="S468" s="17">
        <v>15568</v>
      </c>
      <c r="T468" s="17">
        <v>47401</v>
      </c>
      <c r="U468" s="18">
        <v>2.1</v>
      </c>
      <c r="V468" s="18" t="s">
        <v>62</v>
      </c>
      <c r="W468" s="18" t="s">
        <v>62</v>
      </c>
      <c r="X468" s="18">
        <v>2.92</v>
      </c>
      <c r="Y468" s="18"/>
      <c r="Z468" s="21">
        <v>29628842</v>
      </c>
      <c r="AA468" s="21">
        <v>68730</v>
      </c>
      <c r="AB468" s="21">
        <v>122752828</v>
      </c>
      <c r="AC468" s="21">
        <v>0</v>
      </c>
      <c r="AD468" s="21">
        <v>8006</v>
      </c>
      <c r="AE468" s="21">
        <v>108</v>
      </c>
      <c r="AF468" s="22">
        <v>1</v>
      </c>
      <c r="AG468" s="22">
        <v>26</v>
      </c>
      <c r="AH468" s="23">
        <v>1021839</v>
      </c>
      <c r="AI468" s="23">
        <v>743.52490999999998</v>
      </c>
      <c r="AJ468" s="24">
        <v>10.88348</v>
      </c>
      <c r="AK468" s="25">
        <v>80.921383000000006</v>
      </c>
      <c r="AL468" s="26">
        <v>1</v>
      </c>
      <c r="AM468" s="26">
        <v>27</v>
      </c>
      <c r="AN468" s="26">
        <v>121310</v>
      </c>
      <c r="AO468" s="26">
        <v>7978.59</v>
      </c>
      <c r="AP468" s="27">
        <v>8.6231329999999993</v>
      </c>
      <c r="AQ468" s="28">
        <v>688.00441999999998</v>
      </c>
      <c r="AR468" s="29">
        <v>1</v>
      </c>
      <c r="AS468" s="29">
        <v>22</v>
      </c>
      <c r="AT468" s="29">
        <v>9570</v>
      </c>
      <c r="AU468" s="29">
        <v>81896.411999999997</v>
      </c>
      <c r="AV468" s="29">
        <v>6.1677255000000004</v>
      </c>
      <c r="AW468" s="29">
        <v>5051.1459000000004</v>
      </c>
    </row>
    <row r="469" spans="1:49" s="30" customFormat="1" x14ac:dyDescent="0.35">
      <c r="A469" s="12">
        <v>2014</v>
      </c>
      <c r="B469" s="12" t="s">
        <v>567</v>
      </c>
      <c r="C469" s="13" t="s">
        <v>568</v>
      </c>
      <c r="D469" s="14" t="s">
        <v>593</v>
      </c>
      <c r="E469" s="15">
        <v>53107.333535272708</v>
      </c>
      <c r="F469" s="15">
        <v>154110.1</v>
      </c>
      <c r="G469" s="12">
        <v>4.5</v>
      </c>
      <c r="H469" s="16">
        <v>2901861</v>
      </c>
      <c r="I469" s="17">
        <f t="shared" si="7"/>
        <v>0</v>
      </c>
      <c r="J469" s="17">
        <v>0</v>
      </c>
      <c r="K469" s="17">
        <v>45.67</v>
      </c>
      <c r="L469" s="17">
        <v>3.117</v>
      </c>
      <c r="M469" s="17">
        <v>4.37</v>
      </c>
      <c r="N469" s="17">
        <v>46.16</v>
      </c>
      <c r="O469" s="17">
        <v>1</v>
      </c>
      <c r="P469" s="18">
        <v>5334</v>
      </c>
      <c r="Q469" s="18">
        <v>1341</v>
      </c>
      <c r="R469" s="17">
        <v>31793540</v>
      </c>
      <c r="S469" s="17">
        <v>28623</v>
      </c>
      <c r="T469" s="17">
        <v>26324</v>
      </c>
      <c r="U469" s="18" t="s">
        <v>62</v>
      </c>
      <c r="V469" s="18" t="s">
        <v>62</v>
      </c>
      <c r="W469" s="18" t="s">
        <v>62</v>
      </c>
      <c r="X469" s="18" t="s">
        <v>62</v>
      </c>
      <c r="Y469" s="18" t="s">
        <v>62</v>
      </c>
      <c r="Z469" s="21">
        <v>36397288</v>
      </c>
      <c r="AA469" s="21">
        <v>232580</v>
      </c>
      <c r="AB469" s="21">
        <v>38239806</v>
      </c>
      <c r="AC469" s="21">
        <v>8558384</v>
      </c>
      <c r="AD469" s="21">
        <v>0</v>
      </c>
      <c r="AE469" s="21">
        <v>0</v>
      </c>
      <c r="AF469" s="22">
        <v>4</v>
      </c>
      <c r="AG469" s="22">
        <v>66</v>
      </c>
      <c r="AH469" s="23">
        <v>1228858</v>
      </c>
      <c r="AI469" s="23">
        <v>928.02639999999997</v>
      </c>
      <c r="AJ469" s="24">
        <v>12.170906</v>
      </c>
      <c r="AK469" s="25">
        <v>112.94922</v>
      </c>
      <c r="AL469" s="26">
        <v>4</v>
      </c>
      <c r="AM469" s="26">
        <v>67</v>
      </c>
      <c r="AN469" s="26">
        <v>226043</v>
      </c>
      <c r="AO469" s="26">
        <v>5671.0245999999997</v>
      </c>
      <c r="AP469" s="27">
        <v>10.129605</v>
      </c>
      <c r="AQ469" s="28">
        <v>574.45239000000004</v>
      </c>
      <c r="AR469" s="29">
        <v>4</v>
      </c>
      <c r="AS469" s="29">
        <v>59</v>
      </c>
      <c r="AT469" s="29">
        <v>26787</v>
      </c>
      <c r="AU469" s="29">
        <v>35757.112000000001</v>
      </c>
      <c r="AV469" s="29">
        <v>7.7998773000000003</v>
      </c>
      <c r="AW469" s="29">
        <v>2789.0108</v>
      </c>
    </row>
    <row r="470" spans="1:49" s="30" customFormat="1" x14ac:dyDescent="0.35">
      <c r="A470" s="17">
        <v>2007</v>
      </c>
      <c r="B470" s="32" t="s">
        <v>510</v>
      </c>
      <c r="C470" s="13" t="s">
        <v>511</v>
      </c>
      <c r="D470" s="14" t="s">
        <v>594</v>
      </c>
      <c r="E470" s="15">
        <v>42065.195169753926</v>
      </c>
      <c r="F470" s="15">
        <v>152879.6</v>
      </c>
      <c r="G470" s="17">
        <v>4.0999999999999996</v>
      </c>
      <c r="H470" s="16">
        <v>3634349</v>
      </c>
      <c r="I470" s="17">
        <f t="shared" si="7"/>
        <v>0</v>
      </c>
      <c r="J470" s="17">
        <v>0</v>
      </c>
      <c r="K470" s="17" t="s">
        <v>62</v>
      </c>
      <c r="L470" s="17">
        <v>2.286</v>
      </c>
      <c r="M470" s="17">
        <v>6.97</v>
      </c>
      <c r="N470" s="17">
        <v>32.78</v>
      </c>
      <c r="O470" s="17">
        <v>1</v>
      </c>
      <c r="P470" s="18">
        <v>3541</v>
      </c>
      <c r="Q470" s="18">
        <v>1911</v>
      </c>
      <c r="R470" s="17">
        <v>52068934</v>
      </c>
      <c r="S470" s="17">
        <v>104337</v>
      </c>
      <c r="T470" s="17">
        <v>77858</v>
      </c>
      <c r="U470" s="18" t="s">
        <v>62</v>
      </c>
      <c r="V470" s="18">
        <v>1.17</v>
      </c>
      <c r="W470" s="18">
        <v>16.39</v>
      </c>
      <c r="X470" s="18" t="s">
        <v>62</v>
      </c>
      <c r="Y470" s="18" t="s">
        <v>62</v>
      </c>
      <c r="Z470" s="21">
        <v>41171688</v>
      </c>
      <c r="AA470" s="21">
        <v>533744</v>
      </c>
      <c r="AB470" s="21">
        <v>574185086</v>
      </c>
      <c r="AC470" s="21">
        <v>0</v>
      </c>
      <c r="AD470" s="21">
        <v>0</v>
      </c>
      <c r="AE470" s="21">
        <v>249.7</v>
      </c>
      <c r="AF470" s="23">
        <v>3</v>
      </c>
      <c r="AG470" s="23">
        <v>95</v>
      </c>
      <c r="AH470" s="23">
        <v>1617944</v>
      </c>
      <c r="AI470" s="23">
        <v>1100</v>
      </c>
      <c r="AJ470" s="24">
        <v>8.5845607865000897</v>
      </c>
      <c r="AK470" s="25">
        <v>94.45</v>
      </c>
      <c r="AL470" s="26">
        <v>3</v>
      </c>
      <c r="AM470" s="26">
        <v>95</v>
      </c>
      <c r="AN470" s="26">
        <v>258573</v>
      </c>
      <c r="AO470" s="26">
        <v>6006</v>
      </c>
      <c r="AP470" s="27">
        <v>7.3332422833092199</v>
      </c>
      <c r="AQ470" s="28">
        <v>440.4</v>
      </c>
      <c r="AR470" s="29">
        <v>3</v>
      </c>
      <c r="AS470" s="29">
        <v>63</v>
      </c>
      <c r="AT470" s="29">
        <v>17579</v>
      </c>
      <c r="AU470" s="29">
        <v>72047</v>
      </c>
      <c r="AV470" s="29">
        <v>5.4139971067622596</v>
      </c>
      <c r="AW470" s="29">
        <v>3900.63</v>
      </c>
    </row>
    <row r="471" spans="1:49" s="30" customFormat="1" x14ac:dyDescent="0.35">
      <c r="A471" s="17">
        <v>2008</v>
      </c>
      <c r="B471" s="32" t="s">
        <v>560</v>
      </c>
      <c r="C471" s="13" t="s">
        <v>561</v>
      </c>
      <c r="D471" s="14" t="s">
        <v>595</v>
      </c>
      <c r="E471" s="15">
        <v>57561.001345326964</v>
      </c>
      <c r="F471" s="15">
        <v>152745.60000000001</v>
      </c>
      <c r="G471" s="17">
        <v>6.7</v>
      </c>
      <c r="H471" s="16">
        <v>2653630</v>
      </c>
      <c r="I471" s="17">
        <f t="shared" si="7"/>
        <v>1</v>
      </c>
      <c r="J471" s="17">
        <v>0</v>
      </c>
      <c r="K471" s="17">
        <v>40.69</v>
      </c>
      <c r="L471" s="17">
        <v>2.9830000000000001</v>
      </c>
      <c r="M471" s="17">
        <v>8.86</v>
      </c>
      <c r="N471" s="17">
        <v>45.88</v>
      </c>
      <c r="O471" s="17">
        <v>0</v>
      </c>
      <c r="P471" s="18">
        <v>3589</v>
      </c>
      <c r="Q471" s="18">
        <v>2199</v>
      </c>
      <c r="R471" s="17">
        <v>18143624</v>
      </c>
      <c r="S471" s="17">
        <v>8503</v>
      </c>
      <c r="T471" s="17">
        <v>21612</v>
      </c>
      <c r="U471" s="18" t="s">
        <v>62</v>
      </c>
      <c r="V471" s="18" t="s">
        <v>62</v>
      </c>
      <c r="W471" s="18">
        <v>23.6</v>
      </c>
      <c r="X471" s="18">
        <v>7.93</v>
      </c>
      <c r="Y471" s="18" t="s">
        <v>62</v>
      </c>
      <c r="Z471" s="21">
        <v>7755150</v>
      </c>
      <c r="AA471" s="21">
        <v>56004</v>
      </c>
      <c r="AB471" s="21">
        <v>359649520</v>
      </c>
      <c r="AC471" s="21">
        <v>0</v>
      </c>
      <c r="AD471" s="21">
        <v>0</v>
      </c>
      <c r="AE471" s="21">
        <v>36.54</v>
      </c>
      <c r="AF471" s="23">
        <v>2</v>
      </c>
      <c r="AG471" s="23">
        <v>17</v>
      </c>
      <c r="AH471" s="23">
        <v>1054691</v>
      </c>
      <c r="AI471" s="23">
        <v>953</v>
      </c>
      <c r="AJ471" s="24">
        <v>11.9291265754406</v>
      </c>
      <c r="AK471" s="25">
        <v>113.68</v>
      </c>
      <c r="AL471" s="26">
        <v>2</v>
      </c>
      <c r="AM471" s="26">
        <v>18</v>
      </c>
      <c r="AN471" s="26">
        <v>152735</v>
      </c>
      <c r="AO471" s="26">
        <v>5076</v>
      </c>
      <c r="AP471" s="27">
        <v>10.068831113554999</v>
      </c>
      <c r="AQ471" s="28">
        <v>511.12</v>
      </c>
      <c r="AR471" s="29">
        <v>2</v>
      </c>
      <c r="AS471" s="29">
        <v>13</v>
      </c>
      <c r="AT471" s="29">
        <v>3608</v>
      </c>
      <c r="AU471" s="29">
        <v>319193</v>
      </c>
      <c r="AV471" s="29">
        <v>7.9786303368983207</v>
      </c>
      <c r="AW471" s="29">
        <v>25467.23</v>
      </c>
    </row>
    <row r="472" spans="1:49" s="30" customFormat="1" x14ac:dyDescent="0.35">
      <c r="A472" s="12">
        <v>2015</v>
      </c>
      <c r="B472" s="12" t="s">
        <v>560</v>
      </c>
      <c r="C472" s="13" t="s">
        <v>561</v>
      </c>
      <c r="D472" s="14" t="s">
        <v>596</v>
      </c>
      <c r="E472" s="15">
        <v>52659.671448556772</v>
      </c>
      <c r="F472" s="15">
        <v>151055.9</v>
      </c>
      <c r="G472" s="12">
        <v>6.8</v>
      </c>
      <c r="H472" s="16">
        <v>2868531</v>
      </c>
      <c r="I472" s="17">
        <f t="shared" si="7"/>
        <v>1</v>
      </c>
      <c r="J472" s="17">
        <v>0</v>
      </c>
      <c r="K472" s="17">
        <v>42.6</v>
      </c>
      <c r="L472" s="17">
        <v>1.8220000000000001</v>
      </c>
      <c r="M472" s="17">
        <v>2.62</v>
      </c>
      <c r="N472" s="17">
        <v>44.13</v>
      </c>
      <c r="O472" s="17">
        <v>0</v>
      </c>
      <c r="P472" s="18">
        <v>3076</v>
      </c>
      <c r="Q472" s="18">
        <v>2293</v>
      </c>
      <c r="R472" s="17">
        <v>14752014</v>
      </c>
      <c r="S472" s="17">
        <v>4852</v>
      </c>
      <c r="T472" s="17">
        <v>9882</v>
      </c>
      <c r="U472" s="18" t="s">
        <v>62</v>
      </c>
      <c r="V472" s="18">
        <v>2.4700000000000002</v>
      </c>
      <c r="W472" s="18" t="s">
        <v>62</v>
      </c>
      <c r="X472" s="18" t="s">
        <v>62</v>
      </c>
      <c r="Y472" s="18"/>
      <c r="Z472" s="21">
        <v>3014496</v>
      </c>
      <c r="AA472" s="21">
        <v>62054</v>
      </c>
      <c r="AB472" s="21">
        <v>419307924</v>
      </c>
      <c r="AC472" s="21">
        <v>0</v>
      </c>
      <c r="AD472" s="21">
        <v>57974</v>
      </c>
      <c r="AE472" s="21">
        <v>102</v>
      </c>
      <c r="AF472" s="22">
        <v>2</v>
      </c>
      <c r="AG472" s="22">
        <v>12</v>
      </c>
      <c r="AH472" s="23">
        <v>1126220</v>
      </c>
      <c r="AI472" s="23">
        <v>912.97571000000005</v>
      </c>
      <c r="AJ472" s="24">
        <v>12.757616000000001</v>
      </c>
      <c r="AK472" s="25">
        <v>116.47393</v>
      </c>
      <c r="AL472" s="26">
        <v>2</v>
      </c>
      <c r="AM472" s="26">
        <v>13</v>
      </c>
      <c r="AN472" s="26">
        <v>160492</v>
      </c>
      <c r="AO472" s="26">
        <v>4991.9399000000003</v>
      </c>
      <c r="AP472" s="27">
        <v>9.2514299999999992</v>
      </c>
      <c r="AQ472" s="28">
        <v>461.82582000000002</v>
      </c>
      <c r="AR472" s="29">
        <v>2</v>
      </c>
      <c r="AS472" s="29">
        <v>12</v>
      </c>
      <c r="AT472" s="29">
        <v>3682</v>
      </c>
      <c r="AU472" s="29">
        <v>318187.83</v>
      </c>
      <c r="AV472" s="29">
        <v>6.7475578000000001</v>
      </c>
      <c r="AW472" s="29">
        <v>21469.907999999999</v>
      </c>
    </row>
    <row r="473" spans="1:49" s="30" customFormat="1" x14ac:dyDescent="0.35">
      <c r="A473" s="12">
        <v>2013</v>
      </c>
      <c r="B473" s="12" t="s">
        <v>567</v>
      </c>
      <c r="C473" s="13" t="s">
        <v>568</v>
      </c>
      <c r="D473" s="14" t="s">
        <v>597</v>
      </c>
      <c r="E473" s="15">
        <v>52068.751541820391</v>
      </c>
      <c r="F473" s="15">
        <v>150702.9</v>
      </c>
      <c r="G473" s="12">
        <v>5.3</v>
      </c>
      <c r="H473" s="16">
        <v>2894306</v>
      </c>
      <c r="I473" s="17">
        <f t="shared" si="7"/>
        <v>0</v>
      </c>
      <c r="J473" s="17">
        <v>0</v>
      </c>
      <c r="K473" s="17">
        <v>45.02</v>
      </c>
      <c r="L473" s="17">
        <v>3.4830000000000001</v>
      </c>
      <c r="M473" s="17">
        <v>3.73</v>
      </c>
      <c r="N473" s="17">
        <v>51.99</v>
      </c>
      <c r="O473" s="17">
        <v>1</v>
      </c>
      <c r="P473" s="18">
        <v>5385</v>
      </c>
      <c r="Q473" s="18">
        <v>1375</v>
      </c>
      <c r="R473" s="17">
        <v>33125351</v>
      </c>
      <c r="S473" s="17">
        <v>27236</v>
      </c>
      <c r="T473" s="17">
        <v>27988</v>
      </c>
      <c r="U473" s="18">
        <v>1.78</v>
      </c>
      <c r="V473" s="18">
        <v>1.77</v>
      </c>
      <c r="W473" s="18">
        <v>22.41</v>
      </c>
      <c r="X473" s="18">
        <v>4.4800000000000004</v>
      </c>
      <c r="Y473" s="18">
        <v>0.75</v>
      </c>
      <c r="Z473" s="21">
        <v>37830552</v>
      </c>
      <c r="AA473" s="21">
        <v>218172</v>
      </c>
      <c r="AB473" s="21">
        <v>48247424</v>
      </c>
      <c r="AC473" s="21">
        <v>7168301</v>
      </c>
      <c r="AD473" s="21">
        <v>0</v>
      </c>
      <c r="AE473" s="21">
        <v>0</v>
      </c>
      <c r="AF473" s="22">
        <v>4</v>
      </c>
      <c r="AG473" s="22">
        <v>67</v>
      </c>
      <c r="AH473" s="23">
        <v>1222985</v>
      </c>
      <c r="AI473" s="23">
        <v>926.21762000000001</v>
      </c>
      <c r="AJ473" s="24">
        <v>11.644278999999999</v>
      </c>
      <c r="AK473" s="25">
        <v>107.85136</v>
      </c>
      <c r="AL473" s="26">
        <v>4</v>
      </c>
      <c r="AM473" s="26">
        <v>67</v>
      </c>
      <c r="AN473" s="26">
        <v>224515</v>
      </c>
      <c r="AO473" s="26">
        <v>5658.5038999999997</v>
      </c>
      <c r="AP473" s="27">
        <v>9.6788638000000002</v>
      </c>
      <c r="AQ473" s="28">
        <v>547.67889000000002</v>
      </c>
      <c r="AR473" s="29">
        <v>4</v>
      </c>
      <c r="AS473" s="29">
        <v>59</v>
      </c>
      <c r="AT473" s="29">
        <v>26394</v>
      </c>
      <c r="AU473" s="29">
        <v>34759.686999999998</v>
      </c>
      <c r="AV473" s="29">
        <v>7.3928307999999996</v>
      </c>
      <c r="AW473" s="29">
        <v>2569.7248</v>
      </c>
    </row>
    <row r="474" spans="1:49" s="30" customFormat="1" x14ac:dyDescent="0.35">
      <c r="A474" s="12">
        <v>2012</v>
      </c>
      <c r="B474" s="12" t="s">
        <v>567</v>
      </c>
      <c r="C474" s="13" t="s">
        <v>568</v>
      </c>
      <c r="D474" s="14" t="s">
        <v>598</v>
      </c>
      <c r="E474" s="15">
        <v>52001.334708235278</v>
      </c>
      <c r="F474" s="15">
        <v>150077.1</v>
      </c>
      <c r="G474" s="12">
        <v>5.7</v>
      </c>
      <c r="H474" s="16">
        <v>2886024</v>
      </c>
      <c r="I474" s="17">
        <f t="shared" si="7"/>
        <v>0</v>
      </c>
      <c r="J474" s="17">
        <v>0</v>
      </c>
      <c r="K474" s="17">
        <v>45.77</v>
      </c>
      <c r="L474" s="17">
        <v>3.58</v>
      </c>
      <c r="M474" s="17">
        <v>2.75</v>
      </c>
      <c r="N474" s="17">
        <v>54.99</v>
      </c>
      <c r="O474" s="17">
        <v>1</v>
      </c>
      <c r="P474" s="18">
        <v>3973</v>
      </c>
      <c r="Q474" s="18">
        <v>1825</v>
      </c>
      <c r="R474" s="17">
        <v>31692844</v>
      </c>
      <c r="S474" s="17">
        <v>29889</v>
      </c>
      <c r="T474" s="17">
        <v>32565</v>
      </c>
      <c r="U474" s="18" t="s">
        <v>62</v>
      </c>
      <c r="V474" s="18">
        <v>1.83</v>
      </c>
      <c r="W474" s="18">
        <v>22.93</v>
      </c>
      <c r="X474" s="18" t="s">
        <v>62</v>
      </c>
      <c r="Y474" s="18">
        <v>0.7</v>
      </c>
      <c r="Z474" s="21">
        <v>35518838</v>
      </c>
      <c r="AA474" s="21">
        <v>156544</v>
      </c>
      <c r="AB474" s="21">
        <v>66523704</v>
      </c>
      <c r="AC474" s="21">
        <v>8284924</v>
      </c>
      <c r="AD474" s="21">
        <v>0</v>
      </c>
      <c r="AE474" s="21">
        <v>0</v>
      </c>
      <c r="AF474" s="22">
        <v>4</v>
      </c>
      <c r="AG474" s="22">
        <v>67</v>
      </c>
      <c r="AH474" s="23">
        <v>1217256</v>
      </c>
      <c r="AI474" s="23">
        <v>944.52049999999997</v>
      </c>
      <c r="AJ474" s="24">
        <v>11.242577000000001</v>
      </c>
      <c r="AK474" s="25">
        <v>106.18845</v>
      </c>
      <c r="AL474" s="26">
        <v>4</v>
      </c>
      <c r="AM474" s="26">
        <v>67</v>
      </c>
      <c r="AN474" s="26">
        <v>223822</v>
      </c>
      <c r="AO474" s="26">
        <v>5754.4558999999999</v>
      </c>
      <c r="AP474" s="27">
        <v>9.2355958999999999</v>
      </c>
      <c r="AQ474" s="28">
        <v>531.45829000000003</v>
      </c>
      <c r="AR474" s="29">
        <v>4</v>
      </c>
      <c r="AS474" s="29">
        <v>58</v>
      </c>
      <c r="AT474" s="29">
        <v>25017</v>
      </c>
      <c r="AU474" s="29">
        <v>36778.694000000003</v>
      </c>
      <c r="AV474" s="29">
        <v>7.0890890999999998</v>
      </c>
      <c r="AW474" s="29">
        <v>2607.2743999999998</v>
      </c>
    </row>
    <row r="475" spans="1:49" s="30" customFormat="1" x14ac:dyDescent="0.35">
      <c r="A475" s="12">
        <v>2014</v>
      </c>
      <c r="B475" s="12" t="s">
        <v>518</v>
      </c>
      <c r="C475" s="13" t="s">
        <v>519</v>
      </c>
      <c r="D475" s="14" t="s">
        <v>599</v>
      </c>
      <c r="E475" s="15">
        <v>51075.424893144977</v>
      </c>
      <c r="F475" s="15">
        <v>150076.29999999999</v>
      </c>
      <c r="G475" s="12">
        <v>3.8</v>
      </c>
      <c r="H475" s="16">
        <v>2938327</v>
      </c>
      <c r="I475" s="17">
        <f t="shared" si="7"/>
        <v>0</v>
      </c>
      <c r="J475" s="17">
        <v>1</v>
      </c>
      <c r="K475" s="17">
        <v>45.67</v>
      </c>
      <c r="L475" s="17">
        <v>3.117</v>
      </c>
      <c r="M475" s="17">
        <v>4.37</v>
      </c>
      <c r="N475" s="17">
        <v>46.16</v>
      </c>
      <c r="O475" s="17">
        <v>0</v>
      </c>
      <c r="P475" s="18">
        <v>6510</v>
      </c>
      <c r="Q475" s="18">
        <v>505</v>
      </c>
      <c r="R475" s="17">
        <v>35204487</v>
      </c>
      <c r="S475" s="17">
        <v>21453</v>
      </c>
      <c r="T475" s="17">
        <v>52561</v>
      </c>
      <c r="U475" s="18" t="s">
        <v>62</v>
      </c>
      <c r="V475" s="18" t="s">
        <v>62</v>
      </c>
      <c r="W475" s="18">
        <v>20.61</v>
      </c>
      <c r="X475" s="18" t="s">
        <v>62</v>
      </c>
      <c r="Y475" s="18"/>
      <c r="Z475" s="21">
        <v>30624700</v>
      </c>
      <c r="AA475" s="21">
        <v>85000</v>
      </c>
      <c r="AB475" s="21">
        <v>127777290</v>
      </c>
      <c r="AC475" s="21">
        <v>0</v>
      </c>
      <c r="AD475" s="21">
        <v>9920</v>
      </c>
      <c r="AE475" s="21">
        <v>0</v>
      </c>
      <c r="AF475" s="22">
        <v>1</v>
      </c>
      <c r="AG475" s="22">
        <v>26</v>
      </c>
      <c r="AH475" s="23">
        <v>1000416</v>
      </c>
      <c r="AI475" s="23">
        <v>746.68696</v>
      </c>
      <c r="AJ475" s="24">
        <v>10.645180999999999</v>
      </c>
      <c r="AK475" s="25">
        <v>79.486175000000003</v>
      </c>
      <c r="AL475" s="26">
        <v>1</v>
      </c>
      <c r="AM475" s="26">
        <v>27</v>
      </c>
      <c r="AN475" s="26">
        <v>117921</v>
      </c>
      <c r="AO475" s="26">
        <v>7811.1977999999999</v>
      </c>
      <c r="AP475" s="27">
        <v>8.5326353000000008</v>
      </c>
      <c r="AQ475" s="28">
        <v>666.50102000000004</v>
      </c>
      <c r="AR475" s="29">
        <v>1</v>
      </c>
      <c r="AS475" s="29">
        <v>23</v>
      </c>
      <c r="AT475" s="29">
        <v>9658</v>
      </c>
      <c r="AU475" s="29">
        <v>85983.251999999993</v>
      </c>
      <c r="AV475" s="29">
        <v>6.0813658000000004</v>
      </c>
      <c r="AW475" s="29">
        <v>5228.9561000000003</v>
      </c>
    </row>
    <row r="476" spans="1:49" s="30" customFormat="1" x14ac:dyDescent="0.35">
      <c r="A476" s="17">
        <v>2006</v>
      </c>
      <c r="B476" s="13" t="s">
        <v>510</v>
      </c>
      <c r="C476" s="13" t="s">
        <v>511</v>
      </c>
      <c r="D476" s="14" t="s">
        <v>600</v>
      </c>
      <c r="E476" s="15">
        <v>41559.087279394786</v>
      </c>
      <c r="F476" s="15">
        <v>149367.1</v>
      </c>
      <c r="G476" s="17">
        <v>4</v>
      </c>
      <c r="H476" s="16">
        <v>3594090</v>
      </c>
      <c r="I476" s="17">
        <f t="shared" si="7"/>
        <v>0</v>
      </c>
      <c r="J476" s="17">
        <v>0</v>
      </c>
      <c r="K476" s="17" t="s">
        <v>62</v>
      </c>
      <c r="L476" s="17">
        <v>2.137</v>
      </c>
      <c r="M476" s="17">
        <v>6.73</v>
      </c>
      <c r="N476" s="17">
        <v>18.61</v>
      </c>
      <c r="O476" s="17">
        <v>1</v>
      </c>
      <c r="P476" s="18">
        <v>3018</v>
      </c>
      <c r="Q476" s="18">
        <v>2155</v>
      </c>
      <c r="R476" s="17">
        <v>52932361</v>
      </c>
      <c r="S476" s="17">
        <v>109985</v>
      </c>
      <c r="T476" s="17">
        <v>84463</v>
      </c>
      <c r="U476" s="18" t="s">
        <v>62</v>
      </c>
      <c r="V476" s="18">
        <v>1.0900000000000001</v>
      </c>
      <c r="W476" s="18">
        <v>13.31</v>
      </c>
      <c r="X476" s="18" t="s">
        <v>62</v>
      </c>
      <c r="Y476" s="18" t="s">
        <v>62</v>
      </c>
      <c r="Z476" s="21">
        <v>42322662.939999998</v>
      </c>
      <c r="AA476" s="21">
        <v>159414.24</v>
      </c>
      <c r="AB476" s="21">
        <v>564302954.74000001</v>
      </c>
      <c r="AC476" s="21">
        <v>0</v>
      </c>
      <c r="AD476" s="21">
        <v>0</v>
      </c>
      <c r="AE476" s="21">
        <v>184.9</v>
      </c>
      <c r="AF476" s="23">
        <v>4</v>
      </c>
      <c r="AG476" s="23">
        <v>96</v>
      </c>
      <c r="AH476" s="23">
        <v>1616987</v>
      </c>
      <c r="AI476" s="23">
        <v>1117.8401042597541</v>
      </c>
      <c r="AJ476" s="24">
        <v>8.5487885305915334</v>
      </c>
      <c r="AK476" s="25">
        <v>95.561786623310297</v>
      </c>
      <c r="AL476" s="26">
        <v>4</v>
      </c>
      <c r="AM476" s="26">
        <v>96</v>
      </c>
      <c r="AN476" s="26">
        <v>249947</v>
      </c>
      <c r="AO476" s="26">
        <v>6066.8425039441699</v>
      </c>
      <c r="AP476" s="27">
        <v>7.3429812895975646</v>
      </c>
      <c r="AQ476" s="28">
        <v>445.48710993397282</v>
      </c>
      <c r="AR476" s="29">
        <v>4</v>
      </c>
      <c r="AS476" s="29">
        <v>65</v>
      </c>
      <c r="AT476" s="29">
        <v>17810</v>
      </c>
      <c r="AU476" s="29">
        <v>70270.681265206818</v>
      </c>
      <c r="AV476" s="29">
        <v>5.4551695437218051</v>
      </c>
      <c r="AW476" s="29">
        <v>3833.3848025453863</v>
      </c>
    </row>
    <row r="477" spans="1:49" s="30" customFormat="1" x14ac:dyDescent="0.35">
      <c r="A477" s="12">
        <v>2010</v>
      </c>
      <c r="B477" s="12" t="s">
        <v>567</v>
      </c>
      <c r="C477" s="13" t="s">
        <v>568</v>
      </c>
      <c r="D477" s="14" t="s">
        <v>601</v>
      </c>
      <c r="E477" s="15">
        <v>50334.748410399872</v>
      </c>
      <c r="F477" s="15">
        <v>143870.1</v>
      </c>
      <c r="G477" s="12">
        <v>7.1</v>
      </c>
      <c r="H477" s="16">
        <v>2858266</v>
      </c>
      <c r="I477" s="17">
        <f t="shared" si="7"/>
        <v>0</v>
      </c>
      <c r="J477" s="17">
        <v>0</v>
      </c>
      <c r="K477" s="17">
        <v>44.27</v>
      </c>
      <c r="L477" s="17">
        <v>2.7050000000000001</v>
      </c>
      <c r="M477" s="17">
        <v>4.37</v>
      </c>
      <c r="N477" s="17">
        <v>49.29</v>
      </c>
      <c r="O477" s="17">
        <v>1</v>
      </c>
      <c r="P477" s="18">
        <v>5041</v>
      </c>
      <c r="Q477" s="18">
        <v>1665</v>
      </c>
      <c r="R477" s="17">
        <v>36320932</v>
      </c>
      <c r="S477" s="17">
        <v>41048</v>
      </c>
      <c r="T477" s="17">
        <v>45946</v>
      </c>
      <c r="U477" s="18">
        <v>1.55</v>
      </c>
      <c r="V477" s="18">
        <v>1.51</v>
      </c>
      <c r="W477" s="18">
        <v>16.27</v>
      </c>
      <c r="X477" s="18" t="s">
        <v>62</v>
      </c>
      <c r="Y477" s="18" t="s">
        <v>62</v>
      </c>
      <c r="Z477" s="21">
        <v>41929250</v>
      </c>
      <c r="AA477" s="21">
        <v>592626</v>
      </c>
      <c r="AB477" s="21">
        <v>55814906</v>
      </c>
      <c r="AC477" s="21">
        <v>9555712</v>
      </c>
      <c r="AD477" s="21">
        <v>0</v>
      </c>
      <c r="AE477" s="21">
        <v>0</v>
      </c>
      <c r="AF477" s="22">
        <v>4</v>
      </c>
      <c r="AG477" s="22">
        <v>151</v>
      </c>
      <c r="AH477" s="23">
        <v>1213036</v>
      </c>
      <c r="AI477" s="23">
        <v>985</v>
      </c>
      <c r="AJ477" s="24">
        <v>10.029999999999999</v>
      </c>
      <c r="AK477" s="31">
        <v>98.73</v>
      </c>
      <c r="AL477" s="26">
        <v>4</v>
      </c>
      <c r="AM477" s="26">
        <v>149</v>
      </c>
      <c r="AN477" s="26">
        <v>220091</v>
      </c>
      <c r="AO477" s="26">
        <v>5844</v>
      </c>
      <c r="AP477" s="27">
        <v>8.25</v>
      </c>
      <c r="AQ477" s="28">
        <v>481.9</v>
      </c>
      <c r="AR477" s="29">
        <v>4</v>
      </c>
      <c r="AS477" s="29">
        <v>82</v>
      </c>
      <c r="AT477" s="29">
        <v>23304</v>
      </c>
      <c r="AU477" s="29">
        <v>38086</v>
      </c>
      <c r="AV477" s="29">
        <v>6.23</v>
      </c>
      <c r="AW477" s="29">
        <v>2374.64</v>
      </c>
    </row>
    <row r="478" spans="1:49" s="30" customFormat="1" x14ac:dyDescent="0.35">
      <c r="A478" s="12">
        <v>2011</v>
      </c>
      <c r="B478" s="12" t="s">
        <v>567</v>
      </c>
      <c r="C478" s="13" t="s">
        <v>568</v>
      </c>
      <c r="D478" s="14" t="s">
        <v>602</v>
      </c>
      <c r="E478" s="15">
        <v>51516.878031917877</v>
      </c>
      <c r="F478" s="15">
        <v>147836.79999999999</v>
      </c>
      <c r="G478" s="12">
        <v>6.5</v>
      </c>
      <c r="H478" s="16">
        <v>2869677</v>
      </c>
      <c r="I478" s="17">
        <f t="shared" si="7"/>
        <v>0</v>
      </c>
      <c r="J478" s="17">
        <v>0</v>
      </c>
      <c r="K478" s="17">
        <v>45.02</v>
      </c>
      <c r="L478" s="17">
        <v>3.4670000000000001</v>
      </c>
      <c r="M478" s="17">
        <v>4</v>
      </c>
      <c r="N478" s="17">
        <v>55.64</v>
      </c>
      <c r="O478" s="17">
        <v>1</v>
      </c>
      <c r="P478" s="18">
        <v>5060</v>
      </c>
      <c r="Q478" s="18">
        <v>1774</v>
      </c>
      <c r="R478" s="17">
        <v>35119242</v>
      </c>
      <c r="S478" s="17">
        <v>35728</v>
      </c>
      <c r="T478" s="17">
        <v>40995</v>
      </c>
      <c r="U478" s="18">
        <v>1.8</v>
      </c>
      <c r="V478" s="18">
        <v>1.75</v>
      </c>
      <c r="W478" s="18">
        <v>22.21</v>
      </c>
      <c r="X478" s="18">
        <v>4.71</v>
      </c>
      <c r="Y478" s="18">
        <v>0.69</v>
      </c>
      <c r="Z478" s="21">
        <v>40257040</v>
      </c>
      <c r="AA478" s="21">
        <v>304620</v>
      </c>
      <c r="AB478" s="21">
        <v>61016756</v>
      </c>
      <c r="AC478" s="21">
        <v>7318888</v>
      </c>
      <c r="AD478" s="21">
        <v>0</v>
      </c>
      <c r="AE478" s="21">
        <v>0</v>
      </c>
      <c r="AF478" s="22">
        <v>4</v>
      </c>
      <c r="AG478" s="22">
        <v>151</v>
      </c>
      <c r="AH478" s="23">
        <v>1215411</v>
      </c>
      <c r="AI478" s="23">
        <v>983</v>
      </c>
      <c r="AJ478" s="24">
        <v>10.65</v>
      </c>
      <c r="AK478" s="25">
        <v>104.7</v>
      </c>
      <c r="AL478" s="26">
        <v>4</v>
      </c>
      <c r="AM478" s="26">
        <v>149</v>
      </c>
      <c r="AN478" s="26">
        <v>221844</v>
      </c>
      <c r="AO478" s="26">
        <v>5863</v>
      </c>
      <c r="AP478" s="27">
        <v>8.7799999999999994</v>
      </c>
      <c r="AQ478" s="28">
        <v>514.76</v>
      </c>
      <c r="AR478" s="29">
        <v>4</v>
      </c>
      <c r="AS478" s="29">
        <v>85</v>
      </c>
      <c r="AT478" s="29">
        <v>23986</v>
      </c>
      <c r="AU478" s="29">
        <v>37548</v>
      </c>
      <c r="AV478" s="29">
        <v>6.71</v>
      </c>
      <c r="AW478" s="29">
        <v>2519.88</v>
      </c>
    </row>
    <row r="479" spans="1:49" s="30" customFormat="1" x14ac:dyDescent="0.35">
      <c r="A479" s="17">
        <v>2008</v>
      </c>
      <c r="B479" s="32" t="s">
        <v>567</v>
      </c>
      <c r="C479" s="13" t="s">
        <v>568</v>
      </c>
      <c r="D479" s="14" t="s">
        <v>603</v>
      </c>
      <c r="E479" s="15">
        <v>52443.381162048317</v>
      </c>
      <c r="F479" s="15">
        <v>147265</v>
      </c>
      <c r="G479" s="17">
        <v>4.5999999999999996</v>
      </c>
      <c r="H479" s="16">
        <v>2808076</v>
      </c>
      <c r="I479" s="17">
        <f t="shared" si="7"/>
        <v>0</v>
      </c>
      <c r="J479" s="17">
        <v>0</v>
      </c>
      <c r="K479" s="17">
        <v>40.69</v>
      </c>
      <c r="L479" s="17">
        <v>2.9830000000000001</v>
      </c>
      <c r="M479" s="17">
        <v>8.86</v>
      </c>
      <c r="N479" s="17">
        <v>45.88</v>
      </c>
      <c r="O479" s="17">
        <v>1</v>
      </c>
      <c r="P479" s="18">
        <v>5313</v>
      </c>
      <c r="Q479" s="18">
        <v>1269</v>
      </c>
      <c r="R479" s="17">
        <v>37314713</v>
      </c>
      <c r="S479" s="17">
        <v>87001</v>
      </c>
      <c r="T479" s="17">
        <v>49330</v>
      </c>
      <c r="U479" s="18" t="s">
        <v>62</v>
      </c>
      <c r="V479" s="18">
        <v>1.41</v>
      </c>
      <c r="W479" s="18">
        <v>22.2</v>
      </c>
      <c r="X479" s="18" t="s">
        <v>62</v>
      </c>
      <c r="Y479" s="18" t="s">
        <v>62</v>
      </c>
      <c r="Z479" s="21">
        <v>43232610</v>
      </c>
      <c r="AA479" s="21">
        <v>698010</v>
      </c>
      <c r="AB479" s="21">
        <v>53280174</v>
      </c>
      <c r="AC479" s="21">
        <v>8497160</v>
      </c>
      <c r="AD479" s="21">
        <v>0</v>
      </c>
      <c r="AE479" s="21">
        <v>0</v>
      </c>
      <c r="AF479" s="23">
        <v>4</v>
      </c>
      <c r="AG479" s="23">
        <v>151</v>
      </c>
      <c r="AH479" s="23">
        <v>1203021</v>
      </c>
      <c r="AI479" s="23">
        <v>928</v>
      </c>
      <c r="AJ479" s="24">
        <v>8.8833680288065384</v>
      </c>
      <c r="AK479" s="25">
        <v>82.41</v>
      </c>
      <c r="AL479" s="26">
        <v>4</v>
      </c>
      <c r="AM479" s="26">
        <v>149</v>
      </c>
      <c r="AN479" s="26">
        <v>219462</v>
      </c>
      <c r="AO479" s="26">
        <v>5832</v>
      </c>
      <c r="AP479" s="27">
        <v>7.4246364863180769</v>
      </c>
      <c r="AQ479" s="28">
        <v>432.99</v>
      </c>
      <c r="AR479" s="29">
        <v>4</v>
      </c>
      <c r="AS479" s="29">
        <v>82</v>
      </c>
      <c r="AT479" s="29">
        <v>19554</v>
      </c>
      <c r="AU479" s="29">
        <v>45880</v>
      </c>
      <c r="AV479" s="29">
        <v>5.6912240651990595</v>
      </c>
      <c r="AW479" s="29">
        <v>2611.11</v>
      </c>
    </row>
    <row r="480" spans="1:49" s="30" customFormat="1" x14ac:dyDescent="0.35">
      <c r="A480" s="12">
        <v>2014</v>
      </c>
      <c r="B480" s="12" t="s">
        <v>560</v>
      </c>
      <c r="C480" s="13" t="s">
        <v>561</v>
      </c>
      <c r="D480" s="14" t="s">
        <v>604</v>
      </c>
      <c r="E480" s="15">
        <v>51545.565967289062</v>
      </c>
      <c r="F480" s="15">
        <v>145303.6</v>
      </c>
      <c r="G480" s="12">
        <v>7.9</v>
      </c>
      <c r="H480" s="16">
        <v>2818935</v>
      </c>
      <c r="I480" s="17">
        <f t="shared" si="7"/>
        <v>1</v>
      </c>
      <c r="J480" s="17">
        <v>0</v>
      </c>
      <c r="K480" s="17">
        <v>45.67</v>
      </c>
      <c r="L480" s="17">
        <v>3.117</v>
      </c>
      <c r="M480" s="17">
        <v>4.37</v>
      </c>
      <c r="N480" s="17">
        <v>46.16</v>
      </c>
      <c r="O480" s="17">
        <v>0</v>
      </c>
      <c r="P480" s="18">
        <v>2912</v>
      </c>
      <c r="Q480" s="18">
        <v>2267</v>
      </c>
      <c r="R480" s="17">
        <v>16221708</v>
      </c>
      <c r="S480" s="17">
        <v>9279</v>
      </c>
      <c r="T480" s="17">
        <v>14502</v>
      </c>
      <c r="U480" s="18" t="s">
        <v>62</v>
      </c>
      <c r="V480" s="18">
        <v>2.48</v>
      </c>
      <c r="W480" s="18" t="s">
        <v>62</v>
      </c>
      <c r="X480" s="18">
        <v>5.0999999999999996</v>
      </c>
      <c r="Y480" s="18"/>
      <c r="Z480" s="21">
        <v>6891724</v>
      </c>
      <c r="AA480" s="21">
        <v>57902</v>
      </c>
      <c r="AB480" s="21">
        <v>335588360</v>
      </c>
      <c r="AC480" s="21">
        <v>0</v>
      </c>
      <c r="AD480" s="21">
        <v>51902</v>
      </c>
      <c r="AE480" s="21">
        <v>94</v>
      </c>
      <c r="AF480" s="22">
        <v>2</v>
      </c>
      <c r="AG480" s="22">
        <v>12</v>
      </c>
      <c r="AH480" s="23">
        <v>1110535</v>
      </c>
      <c r="AI480" s="23">
        <v>894.20272</v>
      </c>
      <c r="AJ480" s="24">
        <v>12.932645000000001</v>
      </c>
      <c r="AK480" s="25">
        <v>115.64406</v>
      </c>
      <c r="AL480" s="26">
        <v>2</v>
      </c>
      <c r="AM480" s="26">
        <v>13</v>
      </c>
      <c r="AN480" s="26">
        <v>157984</v>
      </c>
      <c r="AO480" s="26">
        <v>4967.8505999999998</v>
      </c>
      <c r="AP480" s="27">
        <v>9.4714437999999994</v>
      </c>
      <c r="AQ480" s="28">
        <v>470.52717999999999</v>
      </c>
      <c r="AR480" s="29">
        <v>2</v>
      </c>
      <c r="AS480" s="29">
        <v>11</v>
      </c>
      <c r="AT480" s="29">
        <v>3691</v>
      </c>
      <c r="AU480" s="29">
        <v>310049.11</v>
      </c>
      <c r="AV480" s="29">
        <v>7.1167341999999998</v>
      </c>
      <c r="AW480" s="29">
        <v>22065.370999999999</v>
      </c>
    </row>
    <row r="481" spans="1:49" s="30" customFormat="1" x14ac:dyDescent="0.35">
      <c r="A481" s="12">
        <v>2013</v>
      </c>
      <c r="B481" s="12" t="s">
        <v>518</v>
      </c>
      <c r="C481" s="13" t="s">
        <v>519</v>
      </c>
      <c r="D481" s="14" t="s">
        <v>605</v>
      </c>
      <c r="E481" s="15">
        <v>50030.443915408345</v>
      </c>
      <c r="F481" s="15">
        <v>145026.9</v>
      </c>
      <c r="G481" s="12">
        <v>4.5999999999999996</v>
      </c>
      <c r="H481" s="16">
        <v>2898773</v>
      </c>
      <c r="I481" s="17">
        <f t="shared" si="7"/>
        <v>0</v>
      </c>
      <c r="J481" s="17">
        <v>1</v>
      </c>
      <c r="K481" s="17">
        <v>45.02</v>
      </c>
      <c r="L481" s="17">
        <v>3.4830000000000001</v>
      </c>
      <c r="M481" s="17">
        <v>3.73</v>
      </c>
      <c r="N481" s="17">
        <v>51.99</v>
      </c>
      <c r="O481" s="17">
        <v>0</v>
      </c>
      <c r="P481" s="18">
        <v>7486</v>
      </c>
      <c r="Q481" s="18">
        <v>606</v>
      </c>
      <c r="R481" s="17">
        <v>35698707</v>
      </c>
      <c r="S481" s="17">
        <v>21471</v>
      </c>
      <c r="T481" s="17">
        <v>56517</v>
      </c>
      <c r="U481" s="18">
        <v>2.2999999999999998</v>
      </c>
      <c r="V481" s="18" t="s">
        <v>62</v>
      </c>
      <c r="W481" s="18">
        <v>22.44</v>
      </c>
      <c r="X481" s="18">
        <v>3.97</v>
      </c>
      <c r="Y481" s="18"/>
      <c r="Z481" s="21">
        <v>31592972</v>
      </c>
      <c r="AA481" s="21">
        <v>91018</v>
      </c>
      <c r="AB481" s="21">
        <v>115822326</v>
      </c>
      <c r="AC481" s="21">
        <v>0</v>
      </c>
      <c r="AD481" s="21">
        <v>6085.4</v>
      </c>
      <c r="AE481" s="21">
        <v>23.16</v>
      </c>
      <c r="AF481" s="22">
        <v>1</v>
      </c>
      <c r="AG481" s="22">
        <v>27</v>
      </c>
      <c r="AH481" s="23">
        <v>981194</v>
      </c>
      <c r="AI481" s="23">
        <v>798.49550999999997</v>
      </c>
      <c r="AJ481" s="24">
        <v>10.368523</v>
      </c>
      <c r="AK481" s="25">
        <v>82.792190000000005</v>
      </c>
      <c r="AL481" s="26">
        <v>1</v>
      </c>
      <c r="AM481" s="26">
        <v>27</v>
      </c>
      <c r="AN481" s="26">
        <v>116263</v>
      </c>
      <c r="AO481" s="26">
        <v>7889.9885999999997</v>
      </c>
      <c r="AP481" s="27">
        <v>8.3178210999999997</v>
      </c>
      <c r="AQ481" s="28">
        <v>656.27513999999996</v>
      </c>
      <c r="AR481" s="29">
        <v>1</v>
      </c>
      <c r="AS481" s="29">
        <v>23</v>
      </c>
      <c r="AT481" s="29">
        <v>9629</v>
      </c>
      <c r="AU481" s="29">
        <v>86634.213000000003</v>
      </c>
      <c r="AV481" s="29">
        <v>5.8701442000000004</v>
      </c>
      <c r="AW481" s="29">
        <v>5085.5532000000003</v>
      </c>
    </row>
    <row r="482" spans="1:49" s="30" customFormat="1" x14ac:dyDescent="0.35">
      <c r="A482" s="12">
        <v>2013</v>
      </c>
      <c r="B482" s="12" t="s">
        <v>560</v>
      </c>
      <c r="C482" s="13" t="s">
        <v>561</v>
      </c>
      <c r="D482" s="14" t="s">
        <v>606</v>
      </c>
      <c r="E482" s="15">
        <v>52053.147403127739</v>
      </c>
      <c r="F482" s="15">
        <v>144549.29999999999</v>
      </c>
      <c r="G482" s="12">
        <v>9.6</v>
      </c>
      <c r="H482" s="16">
        <v>2776956</v>
      </c>
      <c r="I482" s="17">
        <f t="shared" si="7"/>
        <v>1</v>
      </c>
      <c r="J482" s="17">
        <v>0</v>
      </c>
      <c r="K482" s="17">
        <v>45.02</v>
      </c>
      <c r="L482" s="17">
        <v>3.4830000000000001</v>
      </c>
      <c r="M482" s="17">
        <v>3.73</v>
      </c>
      <c r="N482" s="17">
        <v>51.99</v>
      </c>
      <c r="O482" s="17">
        <v>0</v>
      </c>
      <c r="P482" s="18">
        <v>3631</v>
      </c>
      <c r="Q482" s="18">
        <v>2189</v>
      </c>
      <c r="R482" s="17">
        <v>15690455</v>
      </c>
      <c r="S482" s="17">
        <v>6746</v>
      </c>
      <c r="T482" s="17">
        <v>14915</v>
      </c>
      <c r="U482" s="18">
        <v>3.93</v>
      </c>
      <c r="V482" s="18" t="s">
        <v>62</v>
      </c>
      <c r="W482" s="18" t="s">
        <v>62</v>
      </c>
      <c r="X482" s="18">
        <v>4.2699999999999996</v>
      </c>
      <c r="Y482" s="18"/>
      <c r="Z482" s="21">
        <v>5866136</v>
      </c>
      <c r="AA482" s="21">
        <v>69076</v>
      </c>
      <c r="AB482" s="21">
        <v>361337318</v>
      </c>
      <c r="AC482" s="21">
        <v>0</v>
      </c>
      <c r="AD482" s="21">
        <v>50948.04</v>
      </c>
      <c r="AE482" s="21">
        <v>115.92</v>
      </c>
      <c r="AF482" s="22">
        <v>2</v>
      </c>
      <c r="AG482" s="22">
        <v>13</v>
      </c>
      <c r="AH482" s="23">
        <v>1094770</v>
      </c>
      <c r="AI482" s="23">
        <v>924.27565000000004</v>
      </c>
      <c r="AJ482" s="24">
        <v>11.894780000000001</v>
      </c>
      <c r="AK482" s="25">
        <v>109.94055</v>
      </c>
      <c r="AL482" s="26">
        <v>2</v>
      </c>
      <c r="AM482" s="26">
        <v>13</v>
      </c>
      <c r="AN482" s="26">
        <v>158355</v>
      </c>
      <c r="AO482" s="26">
        <v>4895.0874999999996</v>
      </c>
      <c r="AP482" s="27">
        <v>9.0145344999999999</v>
      </c>
      <c r="AQ482" s="28">
        <v>441.26934999999997</v>
      </c>
      <c r="AR482" s="29">
        <v>2</v>
      </c>
      <c r="AS482" s="29">
        <v>11</v>
      </c>
      <c r="AT482" s="29">
        <v>3783</v>
      </c>
      <c r="AU482" s="29">
        <v>303078.88</v>
      </c>
      <c r="AV482" s="29">
        <v>6.5156355000000001</v>
      </c>
      <c r="AW482" s="29">
        <v>19747.514999999999</v>
      </c>
    </row>
    <row r="483" spans="1:49" s="30" customFormat="1" x14ac:dyDescent="0.35">
      <c r="A483" s="12">
        <v>2010</v>
      </c>
      <c r="B483" s="12" t="s">
        <v>560</v>
      </c>
      <c r="C483" s="13" t="s">
        <v>561</v>
      </c>
      <c r="D483" s="14" t="s">
        <v>607</v>
      </c>
      <c r="E483" s="15">
        <v>52771.543798795406</v>
      </c>
      <c r="F483" s="15">
        <v>142614.20000000001</v>
      </c>
      <c r="G483" s="12">
        <v>13.5</v>
      </c>
      <c r="H483" s="16">
        <v>2702483</v>
      </c>
      <c r="I483" s="17">
        <f t="shared" si="7"/>
        <v>1</v>
      </c>
      <c r="J483" s="17">
        <v>0</v>
      </c>
      <c r="K483" s="17">
        <v>44.27</v>
      </c>
      <c r="L483" s="17">
        <v>2.7050000000000001</v>
      </c>
      <c r="M483" s="17">
        <v>4.37</v>
      </c>
      <c r="N483" s="17">
        <v>49.29</v>
      </c>
      <c r="O483" s="17">
        <v>0</v>
      </c>
      <c r="P483" s="18">
        <v>3654</v>
      </c>
      <c r="Q483" s="18">
        <v>2032</v>
      </c>
      <c r="R483" s="17">
        <v>17020408</v>
      </c>
      <c r="S483" s="17">
        <v>7161</v>
      </c>
      <c r="T483" s="17">
        <v>15267</v>
      </c>
      <c r="U483" s="18" t="s">
        <v>62</v>
      </c>
      <c r="V483" s="18" t="s">
        <v>62</v>
      </c>
      <c r="W483" s="18" t="s">
        <v>62</v>
      </c>
      <c r="X483" s="18">
        <v>5.58</v>
      </c>
      <c r="Y483" s="18" t="s">
        <v>62</v>
      </c>
      <c r="Z483" s="21">
        <v>7176378</v>
      </c>
      <c r="AA483" s="21">
        <v>50328</v>
      </c>
      <c r="AB483" s="21">
        <v>349899054</v>
      </c>
      <c r="AC483" s="21">
        <v>0</v>
      </c>
      <c r="AD483" s="21">
        <v>0</v>
      </c>
      <c r="AE483" s="21">
        <v>103.92</v>
      </c>
      <c r="AF483" s="22">
        <v>2</v>
      </c>
      <c r="AG483" s="22">
        <v>17</v>
      </c>
      <c r="AH483" s="23">
        <v>1058519</v>
      </c>
      <c r="AI483" s="23">
        <v>914</v>
      </c>
      <c r="AJ483" s="24">
        <v>12.36</v>
      </c>
      <c r="AK483" s="31">
        <v>113.03</v>
      </c>
      <c r="AL483" s="26">
        <v>2</v>
      </c>
      <c r="AM483" s="26">
        <v>18</v>
      </c>
      <c r="AN483" s="26">
        <v>154455</v>
      </c>
      <c r="AO483" s="26">
        <v>4839</v>
      </c>
      <c r="AP483" s="27">
        <v>9.7799999999999994</v>
      </c>
      <c r="AQ483" s="28">
        <v>473.52</v>
      </c>
      <c r="AR483" s="29">
        <v>2</v>
      </c>
      <c r="AS483" s="29">
        <v>13</v>
      </c>
      <c r="AT483" s="29">
        <v>3484</v>
      </c>
      <c r="AU483" s="29">
        <v>315244</v>
      </c>
      <c r="AV483" s="29">
        <v>7.37</v>
      </c>
      <c r="AW483" s="29">
        <v>23239.77</v>
      </c>
    </row>
    <row r="484" spans="1:49" s="30" customFormat="1" x14ac:dyDescent="0.35">
      <c r="A484" s="12">
        <v>2011</v>
      </c>
      <c r="B484" s="12" t="s">
        <v>560</v>
      </c>
      <c r="C484" s="13" t="s">
        <v>561</v>
      </c>
      <c r="D484" s="14" t="s">
        <v>608</v>
      </c>
      <c r="E484" s="15">
        <v>53201.303004591769</v>
      </c>
      <c r="F484" s="15">
        <v>144341.20000000001</v>
      </c>
      <c r="G484" s="12">
        <v>13</v>
      </c>
      <c r="H484" s="16">
        <v>2713114</v>
      </c>
      <c r="I484" s="17">
        <f t="shared" si="7"/>
        <v>1</v>
      </c>
      <c r="J484" s="17">
        <v>0</v>
      </c>
      <c r="K484" s="17">
        <v>45.02</v>
      </c>
      <c r="L484" s="17">
        <v>3.4670000000000001</v>
      </c>
      <c r="M484" s="17">
        <v>4</v>
      </c>
      <c r="N484" s="17">
        <v>55.64</v>
      </c>
      <c r="O484" s="17">
        <v>0</v>
      </c>
      <c r="P484" s="18">
        <v>3823</v>
      </c>
      <c r="Q484" s="18">
        <v>1972</v>
      </c>
      <c r="R484" s="17">
        <v>14748277</v>
      </c>
      <c r="S484" s="17">
        <v>4790</v>
      </c>
      <c r="T484" s="17">
        <v>11989</v>
      </c>
      <c r="U484" s="18" t="s">
        <v>62</v>
      </c>
      <c r="V484" s="18" t="s">
        <v>62</v>
      </c>
      <c r="W484" s="18" t="s">
        <v>62</v>
      </c>
      <c r="X484" s="18" t="s">
        <v>62</v>
      </c>
      <c r="Y484" s="18" t="s">
        <v>62</v>
      </c>
      <c r="Z484" s="21">
        <v>5725628</v>
      </c>
      <c r="AA484" s="21">
        <v>56038</v>
      </c>
      <c r="AB484" s="21">
        <v>323397684</v>
      </c>
      <c r="AC484" s="21">
        <v>0</v>
      </c>
      <c r="AD484" s="21">
        <v>41703.4</v>
      </c>
      <c r="AE484" s="21">
        <v>133.52000000000001</v>
      </c>
      <c r="AF484" s="22">
        <v>2</v>
      </c>
      <c r="AG484" s="22">
        <v>17</v>
      </c>
      <c r="AH484" s="23">
        <v>1067944</v>
      </c>
      <c r="AI484" s="23">
        <v>897</v>
      </c>
      <c r="AJ484" s="24">
        <v>11.61</v>
      </c>
      <c r="AK484" s="25">
        <v>104.1</v>
      </c>
      <c r="AL484" s="26">
        <v>2</v>
      </c>
      <c r="AM484" s="26">
        <v>18</v>
      </c>
      <c r="AN484" s="26">
        <v>155395</v>
      </c>
      <c r="AO484" s="26">
        <v>4824</v>
      </c>
      <c r="AP484" s="27">
        <v>9.0500000000000007</v>
      </c>
      <c r="AQ484" s="28">
        <v>436.76</v>
      </c>
      <c r="AR484" s="29">
        <v>2</v>
      </c>
      <c r="AS484" s="29">
        <v>14</v>
      </c>
      <c r="AT484" s="29">
        <v>3506</v>
      </c>
      <c r="AU484" s="29">
        <v>318976</v>
      </c>
      <c r="AV484" s="29">
        <v>6.65</v>
      </c>
      <c r="AW484" s="29">
        <v>21201.53</v>
      </c>
    </row>
    <row r="485" spans="1:49" s="30" customFormat="1" x14ac:dyDescent="0.35">
      <c r="A485" s="17">
        <v>2007</v>
      </c>
      <c r="B485" s="32" t="s">
        <v>567</v>
      </c>
      <c r="C485" s="13" t="s">
        <v>568</v>
      </c>
      <c r="D485" s="14" t="s">
        <v>609</v>
      </c>
      <c r="E485" s="15">
        <v>51579.629892394711</v>
      </c>
      <c r="F485" s="15">
        <v>143586.6</v>
      </c>
      <c r="G485" s="17">
        <v>4.2</v>
      </c>
      <c r="H485" s="16">
        <v>2783785</v>
      </c>
      <c r="I485" s="17">
        <f t="shared" si="7"/>
        <v>0</v>
      </c>
      <c r="J485" s="17">
        <v>0</v>
      </c>
      <c r="K485" s="17" t="s">
        <v>62</v>
      </c>
      <c r="L485" s="17">
        <v>2.286</v>
      </c>
      <c r="M485" s="17">
        <v>6.97</v>
      </c>
      <c r="N485" s="17">
        <v>32.78</v>
      </c>
      <c r="O485" s="17">
        <v>1</v>
      </c>
      <c r="P485" s="18">
        <v>4889</v>
      </c>
      <c r="Q485" s="18">
        <v>1585</v>
      </c>
      <c r="R485" s="17">
        <v>39577414</v>
      </c>
      <c r="S485" s="17">
        <v>105043</v>
      </c>
      <c r="T485" s="17">
        <v>64355</v>
      </c>
      <c r="U485" s="18" t="s">
        <v>62</v>
      </c>
      <c r="V485" s="18">
        <v>1.23</v>
      </c>
      <c r="W485" s="18">
        <v>16.61</v>
      </c>
      <c r="X485" s="18" t="s">
        <v>62</v>
      </c>
      <c r="Y485" s="18" t="s">
        <v>62</v>
      </c>
      <c r="Z485" s="21">
        <v>45559300</v>
      </c>
      <c r="AA485" s="21">
        <v>940222</v>
      </c>
      <c r="AB485" s="21">
        <v>51303722</v>
      </c>
      <c r="AC485" s="21">
        <v>10369136</v>
      </c>
      <c r="AD485" s="21">
        <v>0</v>
      </c>
      <c r="AE485" s="21">
        <v>0</v>
      </c>
      <c r="AF485" s="23">
        <v>5</v>
      </c>
      <c r="AG485" s="23">
        <v>152</v>
      </c>
      <c r="AH485" s="23">
        <v>1250241</v>
      </c>
      <c r="AI485" s="23">
        <v>920</v>
      </c>
      <c r="AJ485" s="24">
        <v>8.1930418840522599</v>
      </c>
      <c r="AK485" s="25">
        <v>75.400000000000006</v>
      </c>
      <c r="AL485" s="26">
        <v>5</v>
      </c>
      <c r="AM485" s="26">
        <v>150</v>
      </c>
      <c r="AN485" s="26">
        <v>230660</v>
      </c>
      <c r="AO485" s="26">
        <v>5591</v>
      </c>
      <c r="AP485" s="27">
        <v>6.8259559687831297</v>
      </c>
      <c r="AQ485" s="28">
        <v>381.61</v>
      </c>
      <c r="AR485" s="29">
        <v>5</v>
      </c>
      <c r="AS485" s="29">
        <v>81</v>
      </c>
      <c r="AT485" s="29">
        <v>18303</v>
      </c>
      <c r="AU485" s="29">
        <v>49561</v>
      </c>
      <c r="AV485" s="29">
        <v>5.1283580027365101</v>
      </c>
      <c r="AW485" s="29">
        <v>2541.67</v>
      </c>
    </row>
    <row r="486" spans="1:49" s="30" customFormat="1" x14ac:dyDescent="0.35">
      <c r="A486" s="12">
        <v>2012</v>
      </c>
      <c r="B486" s="12" t="s">
        <v>560</v>
      </c>
      <c r="C486" s="13" t="s">
        <v>561</v>
      </c>
      <c r="D486" s="14" t="s">
        <v>610</v>
      </c>
      <c r="E486" s="15">
        <v>52095.916813314536</v>
      </c>
      <c r="F486" s="15">
        <v>142986.1</v>
      </c>
      <c r="G486" s="12">
        <v>11.2</v>
      </c>
      <c r="H486" s="16">
        <v>2744670</v>
      </c>
      <c r="I486" s="17">
        <f t="shared" si="7"/>
        <v>1</v>
      </c>
      <c r="J486" s="17">
        <v>0</v>
      </c>
      <c r="K486" s="17">
        <v>45.77</v>
      </c>
      <c r="L486" s="17">
        <v>3.58</v>
      </c>
      <c r="M486" s="17">
        <v>2.75</v>
      </c>
      <c r="N486" s="17">
        <v>54.99</v>
      </c>
      <c r="O486" s="17">
        <v>0</v>
      </c>
      <c r="P486" s="18">
        <v>3196</v>
      </c>
      <c r="Q486" s="18">
        <v>2363</v>
      </c>
      <c r="R486" s="17">
        <v>14929193</v>
      </c>
      <c r="S486" s="17">
        <v>4264</v>
      </c>
      <c r="T486" s="17">
        <v>12002</v>
      </c>
      <c r="U486" s="18" t="s">
        <v>62</v>
      </c>
      <c r="V486" s="18" t="s">
        <v>62</v>
      </c>
      <c r="W486" s="18" t="s">
        <v>62</v>
      </c>
      <c r="X486" s="18" t="s">
        <v>62</v>
      </c>
      <c r="Y486" s="18" t="s">
        <v>62</v>
      </c>
      <c r="Z486" s="21">
        <v>4515660</v>
      </c>
      <c r="AA486" s="21">
        <v>81522</v>
      </c>
      <c r="AB486" s="21">
        <v>377538422</v>
      </c>
      <c r="AC486" s="21">
        <v>0</v>
      </c>
      <c r="AD486" s="21">
        <v>44676</v>
      </c>
      <c r="AE486" s="21">
        <v>134</v>
      </c>
      <c r="AF486" s="22">
        <v>2</v>
      </c>
      <c r="AG486" s="22">
        <v>12</v>
      </c>
      <c r="AH486" s="23">
        <v>1080583</v>
      </c>
      <c r="AI486" s="23">
        <v>934.89023999999995</v>
      </c>
      <c r="AJ486" s="24">
        <v>11.827647000000001</v>
      </c>
      <c r="AK486" s="25">
        <v>110.57552</v>
      </c>
      <c r="AL486" s="26">
        <v>2</v>
      </c>
      <c r="AM486" s="26">
        <v>12</v>
      </c>
      <c r="AN486" s="26">
        <v>155927</v>
      </c>
      <c r="AO486" s="26">
        <v>4978.0832</v>
      </c>
      <c r="AP486" s="27">
        <v>8.8299038999999997</v>
      </c>
      <c r="AQ486" s="28">
        <v>439.55997000000002</v>
      </c>
      <c r="AR486" s="29">
        <v>2</v>
      </c>
      <c r="AS486" s="29">
        <v>10</v>
      </c>
      <c r="AT486" s="29">
        <v>3748</v>
      </c>
      <c r="AU486" s="29">
        <v>305373.11</v>
      </c>
      <c r="AV486" s="29">
        <v>6.4838576000000003</v>
      </c>
      <c r="AW486" s="29">
        <v>19799.957999999999</v>
      </c>
    </row>
    <row r="487" spans="1:49" s="30" customFormat="1" x14ac:dyDescent="0.35">
      <c r="A487" s="17">
        <v>2009</v>
      </c>
      <c r="B487" s="32" t="s">
        <v>567</v>
      </c>
      <c r="C487" s="13" t="s">
        <v>568</v>
      </c>
      <c r="D487" s="14" t="s">
        <v>611</v>
      </c>
      <c r="E487" s="15">
        <v>50094.362135966199</v>
      </c>
      <c r="F487" s="15">
        <v>141902.5</v>
      </c>
      <c r="G487" s="17">
        <v>6.9</v>
      </c>
      <c r="H487" s="16">
        <v>2832704</v>
      </c>
      <c r="I487" s="17">
        <f t="shared" si="7"/>
        <v>0</v>
      </c>
      <c r="J487" s="17">
        <v>0</v>
      </c>
      <c r="K487" s="17">
        <v>43.33</v>
      </c>
      <c r="L487" s="17">
        <v>2.141</v>
      </c>
      <c r="M487" s="17">
        <v>3.94</v>
      </c>
      <c r="N487" s="17">
        <v>45.86</v>
      </c>
      <c r="O487" s="17">
        <v>1</v>
      </c>
      <c r="P487" s="18">
        <v>5135</v>
      </c>
      <c r="Q487" s="18">
        <v>1156</v>
      </c>
      <c r="R487" s="17">
        <v>36207066</v>
      </c>
      <c r="S487" s="17">
        <v>46772</v>
      </c>
      <c r="T487" s="17">
        <v>45814</v>
      </c>
      <c r="U487" s="18" t="s">
        <v>62</v>
      </c>
      <c r="V487" s="18">
        <v>1.43</v>
      </c>
      <c r="W487" s="18">
        <v>12.83</v>
      </c>
      <c r="X487" s="18" t="s">
        <v>62</v>
      </c>
      <c r="Y487" s="18" t="s">
        <v>62</v>
      </c>
      <c r="Z487" s="21">
        <v>41565384</v>
      </c>
      <c r="AA487" s="21">
        <v>706852</v>
      </c>
      <c r="AB487" s="21">
        <v>64080940</v>
      </c>
      <c r="AC487" s="21">
        <v>8768548</v>
      </c>
      <c r="AD487" s="21">
        <v>0</v>
      </c>
      <c r="AE487" s="21">
        <v>0</v>
      </c>
      <c r="AF487" s="23">
        <v>4</v>
      </c>
      <c r="AG487" s="23">
        <v>151</v>
      </c>
      <c r="AH487" s="23">
        <v>1209522</v>
      </c>
      <c r="AI487" s="23">
        <v>906</v>
      </c>
      <c r="AJ487" s="24">
        <v>9.5299999999999994</v>
      </c>
      <c r="AK487" s="31">
        <v>86.37</v>
      </c>
      <c r="AL487" s="26">
        <v>4</v>
      </c>
      <c r="AM487" s="26">
        <v>149</v>
      </c>
      <c r="AN487" s="26">
        <v>218800</v>
      </c>
      <c r="AO487" s="26">
        <v>5716</v>
      </c>
      <c r="AP487" s="27">
        <v>7.87</v>
      </c>
      <c r="AQ487" s="28">
        <v>450.08</v>
      </c>
      <c r="AR487" s="29">
        <v>4</v>
      </c>
      <c r="AS487" s="29">
        <v>82</v>
      </c>
      <c r="AT487" s="29">
        <v>22873</v>
      </c>
      <c r="AU487" s="29">
        <v>36751</v>
      </c>
      <c r="AV487" s="29">
        <v>6.1</v>
      </c>
      <c r="AW487" s="29">
        <v>2243.0700000000002</v>
      </c>
    </row>
    <row r="488" spans="1:49" s="30" customFormat="1" x14ac:dyDescent="0.35">
      <c r="A488" s="12">
        <v>2012</v>
      </c>
      <c r="B488" s="12" t="s">
        <v>518</v>
      </c>
      <c r="C488" s="13" t="s">
        <v>519</v>
      </c>
      <c r="D488" s="14" t="s">
        <v>612</v>
      </c>
      <c r="E488" s="15">
        <v>49269.553835017548</v>
      </c>
      <c r="F488" s="15">
        <v>140622.5</v>
      </c>
      <c r="G488" s="12">
        <v>5.4</v>
      </c>
      <c r="H488" s="16">
        <v>2854146</v>
      </c>
      <c r="I488" s="17">
        <f t="shared" si="7"/>
        <v>0</v>
      </c>
      <c r="J488" s="17">
        <v>1</v>
      </c>
      <c r="K488" s="17">
        <v>45.77</v>
      </c>
      <c r="L488" s="17">
        <v>3.58</v>
      </c>
      <c r="M488" s="17">
        <v>2.75</v>
      </c>
      <c r="N488" s="17">
        <v>54.99</v>
      </c>
      <c r="O488" s="17">
        <v>0</v>
      </c>
      <c r="P488" s="18">
        <v>6383</v>
      </c>
      <c r="Q488" s="18">
        <v>643</v>
      </c>
      <c r="R488" s="17">
        <v>32484028</v>
      </c>
      <c r="S488" s="17">
        <v>20027</v>
      </c>
      <c r="T488" s="17">
        <v>49172</v>
      </c>
      <c r="U488" s="18">
        <v>2.09</v>
      </c>
      <c r="V488" s="18">
        <v>1.92</v>
      </c>
      <c r="W488" s="18">
        <v>23.55</v>
      </c>
      <c r="X488" s="18">
        <v>2.94</v>
      </c>
      <c r="Y488" s="18"/>
      <c r="Z488" s="21">
        <v>28607994</v>
      </c>
      <c r="AA488" s="21">
        <v>141172</v>
      </c>
      <c r="AB488" s="21">
        <v>111760230</v>
      </c>
      <c r="AC488" s="21">
        <v>0</v>
      </c>
      <c r="AD488" s="21">
        <v>6368</v>
      </c>
      <c r="AE488" s="21">
        <v>52</v>
      </c>
      <c r="AF488" s="22">
        <v>1</v>
      </c>
      <c r="AG488" s="22">
        <v>27</v>
      </c>
      <c r="AH488" s="23">
        <v>966063</v>
      </c>
      <c r="AI488" s="23">
        <v>792.58150999999998</v>
      </c>
      <c r="AJ488" s="24">
        <v>9.9293593999999992</v>
      </c>
      <c r="AK488" s="25">
        <v>78.698266000000004</v>
      </c>
      <c r="AL488" s="26">
        <v>1</v>
      </c>
      <c r="AM488" s="26">
        <v>27</v>
      </c>
      <c r="AN488" s="26">
        <v>115880</v>
      </c>
      <c r="AO488" s="26">
        <v>7768.6687000000002</v>
      </c>
      <c r="AP488" s="27">
        <v>8.0554828000000001</v>
      </c>
      <c r="AQ488" s="28">
        <v>625.80377999999996</v>
      </c>
      <c r="AR488" s="29">
        <v>1</v>
      </c>
      <c r="AS488" s="29">
        <v>22</v>
      </c>
      <c r="AT488" s="29">
        <v>9417</v>
      </c>
      <c r="AU488" s="29">
        <v>85786.255000000005</v>
      </c>
      <c r="AV488" s="29">
        <v>5.6204251999999997</v>
      </c>
      <c r="AW488" s="29">
        <v>4821.5523000000003</v>
      </c>
    </row>
    <row r="489" spans="1:49" s="30" customFormat="1" x14ac:dyDescent="0.35">
      <c r="A489" s="17">
        <v>2009</v>
      </c>
      <c r="B489" s="32" t="s">
        <v>560</v>
      </c>
      <c r="C489" s="13" t="s">
        <v>561</v>
      </c>
      <c r="D489" s="14" t="s">
        <v>613</v>
      </c>
      <c r="E489" s="15">
        <v>52261.380842674967</v>
      </c>
      <c r="F489" s="15">
        <v>140304.29999999999</v>
      </c>
      <c r="G489" s="17">
        <v>11.3</v>
      </c>
      <c r="H489" s="16">
        <v>2684665</v>
      </c>
      <c r="I489" s="17">
        <f t="shared" si="7"/>
        <v>1</v>
      </c>
      <c r="J489" s="17">
        <v>0</v>
      </c>
      <c r="K489" s="17">
        <v>43.33</v>
      </c>
      <c r="L489" s="17">
        <v>2.141</v>
      </c>
      <c r="M489" s="17">
        <v>3.94</v>
      </c>
      <c r="N489" s="17">
        <v>45.86</v>
      </c>
      <c r="O489" s="17">
        <v>0</v>
      </c>
      <c r="P489" s="18">
        <v>3588</v>
      </c>
      <c r="Q489" s="18">
        <v>2195</v>
      </c>
      <c r="R489" s="17">
        <v>18294514</v>
      </c>
      <c r="S489" s="17">
        <v>7186</v>
      </c>
      <c r="T489" s="17">
        <v>16661</v>
      </c>
      <c r="U489" s="18" t="s">
        <v>62</v>
      </c>
      <c r="V489" s="18" t="s">
        <v>62</v>
      </c>
      <c r="W489" s="18">
        <v>14.13</v>
      </c>
      <c r="X489" s="18">
        <v>5.33</v>
      </c>
      <c r="Y489" s="18" t="s">
        <v>62</v>
      </c>
      <c r="Z489" s="21">
        <v>7643128</v>
      </c>
      <c r="AA489" s="21">
        <v>64246</v>
      </c>
      <c r="AB489" s="21">
        <v>380462548</v>
      </c>
      <c r="AC489" s="21">
        <v>0</v>
      </c>
      <c r="AD489" s="21">
        <v>0</v>
      </c>
      <c r="AE489" s="21">
        <v>43.86</v>
      </c>
      <c r="AF489" s="23">
        <v>2</v>
      </c>
      <c r="AG489" s="23">
        <v>17</v>
      </c>
      <c r="AH489" s="23">
        <v>1054927</v>
      </c>
      <c r="AI489" s="23">
        <v>938</v>
      </c>
      <c r="AJ489" s="24">
        <v>12.86</v>
      </c>
      <c r="AK489" s="31">
        <v>120.66</v>
      </c>
      <c r="AL489" s="26">
        <v>2</v>
      </c>
      <c r="AM489" s="26">
        <v>18</v>
      </c>
      <c r="AN489" s="26">
        <v>153621</v>
      </c>
      <c r="AO489" s="26">
        <v>4855</v>
      </c>
      <c r="AP489" s="27">
        <v>10.64</v>
      </c>
      <c r="AQ489" s="28">
        <v>516.70000000000005</v>
      </c>
      <c r="AR489" s="29">
        <v>2</v>
      </c>
      <c r="AS489" s="29">
        <v>13</v>
      </c>
      <c r="AT489" s="29">
        <v>3648</v>
      </c>
      <c r="AU489" s="29">
        <v>307133</v>
      </c>
      <c r="AV489" s="29">
        <v>7.97</v>
      </c>
      <c r="AW489" s="29">
        <v>24488.07</v>
      </c>
    </row>
    <row r="490" spans="1:49" s="30" customFormat="1" x14ac:dyDescent="0.35">
      <c r="A490" s="12">
        <v>2019</v>
      </c>
      <c r="B490" s="12" t="s">
        <v>614</v>
      </c>
      <c r="C490" s="13" t="s">
        <v>615</v>
      </c>
      <c r="D490" s="14" t="s">
        <v>616</v>
      </c>
      <c r="E490" s="15">
        <v>196070.33079986952</v>
      </c>
      <c r="F490" s="15">
        <v>138867.4</v>
      </c>
      <c r="G490" s="12" t="s">
        <v>62</v>
      </c>
      <c r="H490" s="16">
        <v>708253</v>
      </c>
      <c r="I490" s="17">
        <f t="shared" si="7"/>
        <v>0</v>
      </c>
      <c r="J490" s="17">
        <v>1</v>
      </c>
      <c r="K490" s="17">
        <v>38.520000000000003</v>
      </c>
      <c r="L490" s="17">
        <v>2.4489999999999998</v>
      </c>
      <c r="M490" s="17">
        <v>2.56</v>
      </c>
      <c r="N490" s="17">
        <v>35.590000000000003</v>
      </c>
      <c r="O490" s="17">
        <v>0</v>
      </c>
      <c r="P490" s="18">
        <v>3571</v>
      </c>
      <c r="Q490" s="18">
        <v>2050</v>
      </c>
      <c r="R490" s="17">
        <v>110248</v>
      </c>
      <c r="S490" s="17">
        <v>0</v>
      </c>
      <c r="T490" s="17">
        <v>540</v>
      </c>
      <c r="U490" s="18" t="s">
        <v>62</v>
      </c>
      <c r="V490" s="18" t="s">
        <v>62</v>
      </c>
      <c r="W490" s="18" t="s">
        <v>62</v>
      </c>
      <c r="X490" s="18" t="s">
        <v>62</v>
      </c>
      <c r="Y490" s="18" t="s">
        <v>62</v>
      </c>
      <c r="Z490" s="21">
        <v>0</v>
      </c>
      <c r="AA490" s="21">
        <v>0</v>
      </c>
      <c r="AB490" s="21">
        <v>3021612</v>
      </c>
      <c r="AC490" s="21">
        <v>0</v>
      </c>
      <c r="AD490" s="21">
        <v>0</v>
      </c>
      <c r="AE490" s="21">
        <v>0</v>
      </c>
      <c r="AF490" s="22">
        <v>1</v>
      </c>
      <c r="AG490" s="22">
        <v>1</v>
      </c>
      <c r="AH490" s="23">
        <v>282277</v>
      </c>
      <c r="AI490" s="23">
        <v>752</v>
      </c>
      <c r="AJ490" s="24">
        <v>12.98</v>
      </c>
      <c r="AK490" s="25">
        <v>97.62</v>
      </c>
      <c r="AL490" s="26">
        <v>1</v>
      </c>
      <c r="AM490" s="26">
        <v>1</v>
      </c>
      <c r="AN490" s="26">
        <v>26471</v>
      </c>
      <c r="AO490" s="26">
        <v>25035</v>
      </c>
      <c r="AP490" s="27">
        <v>12.26</v>
      </c>
      <c r="AQ490" s="28">
        <v>3069.38</v>
      </c>
      <c r="AR490" s="29">
        <v>1</v>
      </c>
      <c r="AS490" s="29">
        <v>1</v>
      </c>
      <c r="AT490" s="29">
        <v>1</v>
      </c>
      <c r="AU490" s="29">
        <v>14969333</v>
      </c>
      <c r="AV490" s="29">
        <v>8.2245925</v>
      </c>
      <c r="AW490" s="29">
        <v>1231166.7</v>
      </c>
    </row>
    <row r="491" spans="1:49" s="30" customFormat="1" x14ac:dyDescent="0.35">
      <c r="A491" s="12">
        <v>2010</v>
      </c>
      <c r="B491" s="12" t="s">
        <v>518</v>
      </c>
      <c r="C491" s="13" t="s">
        <v>519</v>
      </c>
      <c r="D491" s="14" t="s">
        <v>617</v>
      </c>
      <c r="E491" s="15">
        <v>48187.098640814896</v>
      </c>
      <c r="F491" s="15">
        <v>133739.1</v>
      </c>
      <c r="G491" s="12">
        <v>7.8</v>
      </c>
      <c r="H491" s="16">
        <v>2775413</v>
      </c>
      <c r="I491" s="17">
        <f t="shared" si="7"/>
        <v>0</v>
      </c>
      <c r="J491" s="17">
        <v>1</v>
      </c>
      <c r="K491" s="17">
        <v>44.27</v>
      </c>
      <c r="L491" s="17">
        <v>2.7050000000000001</v>
      </c>
      <c r="M491" s="17">
        <v>4.37</v>
      </c>
      <c r="N491" s="17">
        <v>49.29</v>
      </c>
      <c r="O491" s="17">
        <v>0</v>
      </c>
      <c r="P491" s="18">
        <v>7171</v>
      </c>
      <c r="Q491" s="18">
        <v>462</v>
      </c>
      <c r="R491" s="17">
        <v>35519267</v>
      </c>
      <c r="S491" s="17">
        <v>25495</v>
      </c>
      <c r="T491" s="17">
        <v>68088</v>
      </c>
      <c r="U491" s="18" t="s">
        <v>62</v>
      </c>
      <c r="V491" s="18" t="s">
        <v>62</v>
      </c>
      <c r="W491" s="18">
        <v>17.809999999999999</v>
      </c>
      <c r="X491" s="18">
        <v>4.34</v>
      </c>
      <c r="Y491" s="18" t="s">
        <v>62</v>
      </c>
      <c r="Z491" s="21">
        <v>31387022</v>
      </c>
      <c r="AA491" s="21">
        <v>161566</v>
      </c>
      <c r="AB491" s="21">
        <v>98828226</v>
      </c>
      <c r="AC491" s="21">
        <v>0</v>
      </c>
      <c r="AD491" s="21">
        <v>0</v>
      </c>
      <c r="AE491" s="21">
        <v>474.56</v>
      </c>
      <c r="AF491" s="22">
        <v>1</v>
      </c>
      <c r="AG491" s="22">
        <v>50</v>
      </c>
      <c r="AH491" s="23">
        <v>936602</v>
      </c>
      <c r="AI491" s="23">
        <v>786</v>
      </c>
      <c r="AJ491" s="24">
        <v>8.7100000000000009</v>
      </c>
      <c r="AK491" s="31">
        <v>68.430000000000007</v>
      </c>
      <c r="AL491" s="26">
        <v>1</v>
      </c>
      <c r="AM491" s="26">
        <v>50</v>
      </c>
      <c r="AN491" s="26">
        <v>122340</v>
      </c>
      <c r="AO491" s="26">
        <v>7062</v>
      </c>
      <c r="AP491" s="27">
        <v>7.15</v>
      </c>
      <c r="AQ491" s="28">
        <v>504.76</v>
      </c>
      <c r="AR491" s="29">
        <v>1</v>
      </c>
      <c r="AS491" s="29">
        <v>31</v>
      </c>
      <c r="AT491" s="29">
        <v>9431</v>
      </c>
      <c r="AU491" s="29">
        <v>77830</v>
      </c>
      <c r="AV491" s="29">
        <v>4.93</v>
      </c>
      <c r="AW491" s="29">
        <v>3839.18</v>
      </c>
    </row>
    <row r="492" spans="1:49" s="30" customFormat="1" x14ac:dyDescent="0.35">
      <c r="A492" s="12">
        <v>2011</v>
      </c>
      <c r="B492" s="12" t="s">
        <v>518</v>
      </c>
      <c r="C492" s="13" t="s">
        <v>519</v>
      </c>
      <c r="D492" s="14" t="s">
        <v>618</v>
      </c>
      <c r="E492" s="15">
        <v>49133.596490261996</v>
      </c>
      <c r="F492" s="15">
        <v>138301.1</v>
      </c>
      <c r="G492" s="12">
        <v>6.7</v>
      </c>
      <c r="H492" s="16">
        <v>2814797</v>
      </c>
      <c r="I492" s="17">
        <f t="shared" si="7"/>
        <v>0</v>
      </c>
      <c r="J492" s="17">
        <v>1</v>
      </c>
      <c r="K492" s="17">
        <v>45.02</v>
      </c>
      <c r="L492" s="17">
        <v>3.4670000000000001</v>
      </c>
      <c r="M492" s="17">
        <v>4</v>
      </c>
      <c r="N492" s="17">
        <v>55.64</v>
      </c>
      <c r="O492" s="17">
        <v>0</v>
      </c>
      <c r="P492" s="18">
        <v>7507</v>
      </c>
      <c r="Q492" s="18">
        <v>486</v>
      </c>
      <c r="R492" s="17">
        <v>33942547</v>
      </c>
      <c r="S492" s="17">
        <v>22571</v>
      </c>
      <c r="T492" s="17">
        <v>57787</v>
      </c>
      <c r="U492" s="18" t="s">
        <v>62</v>
      </c>
      <c r="V492" s="18" t="s">
        <v>62</v>
      </c>
      <c r="W492" s="18" t="s">
        <v>62</v>
      </c>
      <c r="X492" s="18" t="s">
        <v>62</v>
      </c>
      <c r="Y492" s="18" t="s">
        <v>62</v>
      </c>
      <c r="Z492" s="21">
        <v>30483146</v>
      </c>
      <c r="AA492" s="21">
        <v>176426</v>
      </c>
      <c r="AB492" s="21">
        <v>82777482</v>
      </c>
      <c r="AC492" s="21">
        <v>0</v>
      </c>
      <c r="AD492" s="21">
        <v>6416.2000000000007</v>
      </c>
      <c r="AE492" s="21">
        <v>428.94</v>
      </c>
      <c r="AF492" s="22">
        <v>1</v>
      </c>
      <c r="AG492" s="22">
        <v>50</v>
      </c>
      <c r="AH492" s="23">
        <v>946468</v>
      </c>
      <c r="AI492" s="23">
        <v>788</v>
      </c>
      <c r="AJ492" s="24">
        <v>8.9600000000000009</v>
      </c>
      <c r="AK492" s="25">
        <v>70.61</v>
      </c>
      <c r="AL492" s="26">
        <v>1</v>
      </c>
      <c r="AM492" s="26">
        <v>50</v>
      </c>
      <c r="AN492" s="26">
        <v>122363</v>
      </c>
      <c r="AO492" s="26">
        <v>7181</v>
      </c>
      <c r="AP492" s="27">
        <v>7.35</v>
      </c>
      <c r="AQ492" s="28">
        <v>528.11</v>
      </c>
      <c r="AR492" s="29">
        <v>1</v>
      </c>
      <c r="AS492" s="29">
        <v>32</v>
      </c>
      <c r="AT492" s="29">
        <v>9378</v>
      </c>
      <c r="AU492" s="29">
        <v>82933</v>
      </c>
      <c r="AV492" s="29">
        <v>5.0999999999999996</v>
      </c>
      <c r="AW492" s="29">
        <v>4228.6000000000004</v>
      </c>
    </row>
    <row r="493" spans="1:49" s="30" customFormat="1" x14ac:dyDescent="0.35">
      <c r="A493" s="12">
        <v>2018</v>
      </c>
      <c r="B493" s="12" t="s">
        <v>614</v>
      </c>
      <c r="C493" s="13" t="s">
        <v>615</v>
      </c>
      <c r="D493" s="14" t="s">
        <v>619</v>
      </c>
      <c r="E493" s="15">
        <v>196062.46991040223</v>
      </c>
      <c r="F493" s="15">
        <v>138056.79999999999</v>
      </c>
      <c r="G493" s="12">
        <v>5.6</v>
      </c>
      <c r="H493" s="16">
        <v>704147</v>
      </c>
      <c r="I493" s="17">
        <f t="shared" si="7"/>
        <v>0</v>
      </c>
      <c r="J493" s="17">
        <v>1</v>
      </c>
      <c r="K493" s="17">
        <v>39.08</v>
      </c>
      <c r="L493" s="17">
        <v>2.6</v>
      </c>
      <c r="M493" s="17">
        <v>3.15</v>
      </c>
      <c r="N493" s="17">
        <v>38.81</v>
      </c>
      <c r="O493" s="17">
        <v>0</v>
      </c>
      <c r="P493" s="18">
        <v>3842</v>
      </c>
      <c r="Q493" s="18">
        <v>2048</v>
      </c>
      <c r="R493" s="17">
        <v>42828</v>
      </c>
      <c r="S493" s="17">
        <v>0</v>
      </c>
      <c r="T493" s="17">
        <v>339</v>
      </c>
      <c r="U493" s="18" t="s">
        <v>62</v>
      </c>
      <c r="V493" s="18"/>
      <c r="W493" s="18"/>
      <c r="X493" s="18" t="s">
        <v>62</v>
      </c>
      <c r="Y493" s="18" t="s">
        <v>62</v>
      </c>
      <c r="Z493" s="21">
        <v>0</v>
      </c>
      <c r="AA493" s="21">
        <v>0</v>
      </c>
      <c r="AB493" s="21">
        <v>1228370</v>
      </c>
      <c r="AC493" s="21">
        <v>0</v>
      </c>
      <c r="AD493" s="21">
        <v>0</v>
      </c>
      <c r="AE493" s="21">
        <v>0</v>
      </c>
      <c r="AF493" s="22">
        <v>1</v>
      </c>
      <c r="AG493" s="22">
        <v>4</v>
      </c>
      <c r="AH493" s="23">
        <v>274613</v>
      </c>
      <c r="AI493" s="23">
        <v>787</v>
      </c>
      <c r="AJ493" s="24">
        <v>12.84</v>
      </c>
      <c r="AK493" s="25">
        <v>101.01</v>
      </c>
      <c r="AL493" s="26">
        <v>1</v>
      </c>
      <c r="AM493" s="26">
        <v>1</v>
      </c>
      <c r="AN493" s="26">
        <v>26336</v>
      </c>
      <c r="AO493" s="26">
        <v>26061.364000000001</v>
      </c>
      <c r="AP493" s="27">
        <v>11.968498</v>
      </c>
      <c r="AQ493" s="28">
        <v>3119.1538</v>
      </c>
      <c r="AR493" s="29">
        <v>1</v>
      </c>
      <c r="AS493" s="29">
        <v>1</v>
      </c>
      <c r="AT493" s="29">
        <v>1</v>
      </c>
      <c r="AU493" s="29">
        <v>16055167</v>
      </c>
      <c r="AV493" s="29">
        <v>8.3000000000000007</v>
      </c>
      <c r="AW493" s="29">
        <v>1331850</v>
      </c>
    </row>
    <row r="494" spans="1:49" s="30" customFormat="1" x14ac:dyDescent="0.35">
      <c r="A494" s="12">
        <v>2020</v>
      </c>
      <c r="B494" s="12" t="s">
        <v>614</v>
      </c>
      <c r="C494" s="13" t="s">
        <v>615</v>
      </c>
      <c r="D494" s="14" t="s">
        <v>620</v>
      </c>
      <c r="E494" s="15">
        <v>193436.11561602674</v>
      </c>
      <c r="F494" s="15">
        <v>137762.29999999999</v>
      </c>
      <c r="G494" s="12" t="s">
        <v>62</v>
      </c>
      <c r="H494" s="16">
        <v>712185</v>
      </c>
      <c r="I494" s="17">
        <f t="shared" si="7"/>
        <v>0</v>
      </c>
      <c r="J494" s="17">
        <v>1</v>
      </c>
      <c r="K494" s="17">
        <v>36.130000000000003</v>
      </c>
      <c r="L494" s="17">
        <v>1.891</v>
      </c>
      <c r="M494" s="17">
        <v>2.0299999999999998</v>
      </c>
      <c r="N494" s="17">
        <v>33.270000000000003</v>
      </c>
      <c r="O494" s="17">
        <v>0</v>
      </c>
      <c r="P494" s="18">
        <v>3317</v>
      </c>
      <c r="Q494" s="18">
        <v>1735</v>
      </c>
      <c r="R494" s="17">
        <v>107601</v>
      </c>
      <c r="S494" s="17">
        <v>0</v>
      </c>
      <c r="T494" s="17">
        <v>525</v>
      </c>
      <c r="U494" s="18" t="s">
        <v>62</v>
      </c>
      <c r="V494" s="18" t="s">
        <v>62</v>
      </c>
      <c r="W494" s="18" t="s">
        <v>62</v>
      </c>
      <c r="X494" s="18" t="s">
        <v>62</v>
      </c>
      <c r="Y494" s="18" t="s">
        <v>62</v>
      </c>
      <c r="Z494" s="21">
        <v>0</v>
      </c>
      <c r="AA494" s="21">
        <v>72</v>
      </c>
      <c r="AB494" s="21">
        <v>2843706</v>
      </c>
      <c r="AC494" s="21">
        <v>0</v>
      </c>
      <c r="AD494" s="21">
        <v>0</v>
      </c>
      <c r="AE494" s="21">
        <v>0</v>
      </c>
      <c r="AF494" s="22">
        <v>1</v>
      </c>
      <c r="AG494" s="22">
        <v>1</v>
      </c>
      <c r="AH494" s="23">
        <v>290466</v>
      </c>
      <c r="AI494" s="23">
        <v>703.63628000000006</v>
      </c>
      <c r="AJ494" s="24">
        <v>12.633205</v>
      </c>
      <c r="AK494" s="25">
        <v>88.891814999999994</v>
      </c>
      <c r="AL494" s="26">
        <v>1</v>
      </c>
      <c r="AM494" s="26">
        <v>1</v>
      </c>
      <c r="AN494" s="26">
        <v>26672</v>
      </c>
      <c r="AO494" s="26">
        <v>21291.241999999998</v>
      </c>
      <c r="AP494" s="27">
        <v>11.853426000000001</v>
      </c>
      <c r="AQ494" s="28">
        <v>2523.7415000000001</v>
      </c>
      <c r="AR494" s="29">
        <v>1</v>
      </c>
      <c r="AS494" s="29">
        <v>1</v>
      </c>
      <c r="AT494" s="29">
        <v>1</v>
      </c>
      <c r="AU494" s="29">
        <v>15528667</v>
      </c>
      <c r="AV494" s="29">
        <v>7.9858756</v>
      </c>
      <c r="AW494" s="29">
        <v>1240100</v>
      </c>
    </row>
    <row r="495" spans="1:49" s="30" customFormat="1" x14ac:dyDescent="0.35">
      <c r="A495" s="17">
        <v>2006</v>
      </c>
      <c r="B495" s="13" t="s">
        <v>567</v>
      </c>
      <c r="C495" s="13" t="s">
        <v>568</v>
      </c>
      <c r="D495" s="14" t="s">
        <v>621</v>
      </c>
      <c r="E495" s="15">
        <v>49272.240240527171</v>
      </c>
      <c r="F495" s="15">
        <v>136135.79999999999</v>
      </c>
      <c r="G495" s="17">
        <v>4.4000000000000004</v>
      </c>
      <c r="H495" s="16">
        <v>2762931</v>
      </c>
      <c r="I495" s="17">
        <f t="shared" si="7"/>
        <v>0</v>
      </c>
      <c r="J495" s="17">
        <v>0</v>
      </c>
      <c r="K495" s="17" t="s">
        <v>62</v>
      </c>
      <c r="L495" s="17">
        <v>2.137</v>
      </c>
      <c r="M495" s="17">
        <v>6.73</v>
      </c>
      <c r="N495" s="17">
        <v>18.61</v>
      </c>
      <c r="O495" s="17">
        <v>1</v>
      </c>
      <c r="P495" s="18">
        <v>4263</v>
      </c>
      <c r="Q495" s="18">
        <v>1578</v>
      </c>
      <c r="R495" s="17">
        <v>36233978</v>
      </c>
      <c r="S495" s="17">
        <v>100911</v>
      </c>
      <c r="T495" s="17">
        <v>74012</v>
      </c>
      <c r="U495" s="18">
        <v>1.29</v>
      </c>
      <c r="V495" s="18">
        <v>1.19</v>
      </c>
      <c r="W495" s="18">
        <v>15.5</v>
      </c>
      <c r="X495" s="18" t="s">
        <v>62</v>
      </c>
      <c r="Y495" s="18" t="s">
        <v>62</v>
      </c>
      <c r="Z495" s="21">
        <v>41747362.020000003</v>
      </c>
      <c r="AA495" s="21">
        <v>244658.58</v>
      </c>
      <c r="AB495" s="21">
        <v>45115946.340000004</v>
      </c>
      <c r="AC495" s="21">
        <v>9350269</v>
      </c>
      <c r="AD495" s="21">
        <v>0</v>
      </c>
      <c r="AE495" s="21">
        <v>0</v>
      </c>
      <c r="AF495" s="23">
        <v>6</v>
      </c>
      <c r="AG495" s="23">
        <v>154</v>
      </c>
      <c r="AH495" s="23">
        <v>1203783</v>
      </c>
      <c r="AI495" s="23">
        <v>934.73872228909522</v>
      </c>
      <c r="AJ495" s="24">
        <v>8.2521006399400498</v>
      </c>
      <c r="AK495" s="25">
        <v>77.135580083785868</v>
      </c>
      <c r="AL495" s="26">
        <v>6</v>
      </c>
      <c r="AM495" s="26">
        <v>152</v>
      </c>
      <c r="AN495" s="26">
        <v>217500</v>
      </c>
      <c r="AO495" s="26">
        <v>5665.2678160919531</v>
      </c>
      <c r="AP495" s="27">
        <v>6.9630779038152024</v>
      </c>
      <c r="AQ495" s="28">
        <v>394.47701149425285</v>
      </c>
      <c r="AR495" s="29">
        <v>5</v>
      </c>
      <c r="AS495" s="29">
        <v>82</v>
      </c>
      <c r="AT495" s="29">
        <v>17680</v>
      </c>
      <c r="AU495" s="29">
        <v>54026.593137254895</v>
      </c>
      <c r="AV495" s="29">
        <v>5.2005874571922073</v>
      </c>
      <c r="AW495" s="29">
        <v>2809.7002262443439</v>
      </c>
    </row>
    <row r="496" spans="1:49" s="30" customFormat="1" x14ac:dyDescent="0.35">
      <c r="A496" s="12">
        <v>2017</v>
      </c>
      <c r="B496" s="12" t="s">
        <v>614</v>
      </c>
      <c r="C496" s="13" t="s">
        <v>615</v>
      </c>
      <c r="D496" s="14" t="s">
        <v>622</v>
      </c>
      <c r="E496" s="15">
        <v>192659.36859380355</v>
      </c>
      <c r="F496" s="15">
        <v>134298.79999999999</v>
      </c>
      <c r="G496" s="12">
        <v>6.1</v>
      </c>
      <c r="H496" s="16">
        <v>697079</v>
      </c>
      <c r="I496" s="17">
        <f t="shared" si="7"/>
        <v>0</v>
      </c>
      <c r="J496" s="17">
        <v>1</v>
      </c>
      <c r="K496" s="17">
        <v>39.08</v>
      </c>
      <c r="L496" s="17">
        <v>2.23</v>
      </c>
      <c r="M496" s="17">
        <v>2.99</v>
      </c>
      <c r="N496" s="17">
        <v>38.799999999999997</v>
      </c>
      <c r="O496" s="17">
        <v>0</v>
      </c>
      <c r="P496" s="18">
        <v>3286</v>
      </c>
      <c r="Q496" s="18">
        <v>1816</v>
      </c>
      <c r="R496" s="17">
        <v>36975</v>
      </c>
      <c r="S496" s="17">
        <v>0</v>
      </c>
      <c r="T496" s="17">
        <v>296</v>
      </c>
      <c r="U496" s="18" t="s">
        <v>62</v>
      </c>
      <c r="V496" s="18" t="s">
        <v>62</v>
      </c>
      <c r="W496" s="18" t="s">
        <v>62</v>
      </c>
      <c r="X496" s="18"/>
      <c r="Y496" s="18" t="s">
        <v>62</v>
      </c>
      <c r="Z496" s="21">
        <v>0</v>
      </c>
      <c r="AA496" s="21">
        <v>0</v>
      </c>
      <c r="AB496" s="21">
        <v>1202050</v>
      </c>
      <c r="AC496" s="21">
        <v>0</v>
      </c>
      <c r="AD496" s="21">
        <v>0</v>
      </c>
      <c r="AE496" s="21">
        <v>0</v>
      </c>
      <c r="AF496" s="22">
        <v>1</v>
      </c>
      <c r="AG496" s="22">
        <v>1</v>
      </c>
      <c r="AH496" s="23">
        <v>267448</v>
      </c>
      <c r="AI496" s="23">
        <v>746.14255000000003</v>
      </c>
      <c r="AJ496" s="24">
        <v>12.935670999999999</v>
      </c>
      <c r="AK496" s="25">
        <v>96.518544000000006</v>
      </c>
      <c r="AL496" s="26">
        <v>1</v>
      </c>
      <c r="AM496" s="26">
        <v>1</v>
      </c>
      <c r="AN496" s="26">
        <v>26111</v>
      </c>
      <c r="AO496" s="26">
        <v>25551.891</v>
      </c>
      <c r="AP496" s="27">
        <v>11.658035</v>
      </c>
      <c r="AQ496" s="28">
        <v>2978.8483000000001</v>
      </c>
      <c r="AR496" s="29">
        <v>1</v>
      </c>
      <c r="AS496" s="29">
        <v>1</v>
      </c>
      <c r="AT496" s="29">
        <v>1</v>
      </c>
      <c r="AU496" s="29">
        <v>15015250</v>
      </c>
      <c r="AV496" s="29">
        <v>8.2281347</v>
      </c>
      <c r="AW496" s="29">
        <v>1235475</v>
      </c>
    </row>
    <row r="497" spans="1:49" s="30" customFormat="1" x14ac:dyDescent="0.35">
      <c r="A497" s="17">
        <v>2007</v>
      </c>
      <c r="B497" s="32" t="s">
        <v>518</v>
      </c>
      <c r="C497" s="13" t="s">
        <v>519</v>
      </c>
      <c r="D497" s="14" t="s">
        <v>623</v>
      </c>
      <c r="E497" s="15">
        <v>51506.113376750451</v>
      </c>
      <c r="F497" s="15">
        <v>133799.79999999999</v>
      </c>
      <c r="G497" s="17">
        <v>2.6</v>
      </c>
      <c r="H497" s="16">
        <v>2597746</v>
      </c>
      <c r="I497" s="17">
        <f t="shared" si="7"/>
        <v>0</v>
      </c>
      <c r="J497" s="17">
        <v>1</v>
      </c>
      <c r="K497" s="17" t="s">
        <v>62</v>
      </c>
      <c r="L497" s="17">
        <v>2.286</v>
      </c>
      <c r="M497" s="17">
        <v>6.97</v>
      </c>
      <c r="N497" s="17">
        <v>32.78</v>
      </c>
      <c r="O497" s="17">
        <v>0</v>
      </c>
      <c r="P497" s="18">
        <v>6813</v>
      </c>
      <c r="Q497" s="18">
        <v>693</v>
      </c>
      <c r="R497" s="17">
        <v>38905860</v>
      </c>
      <c r="S497" s="17">
        <v>25111</v>
      </c>
      <c r="T497" s="17">
        <v>70112</v>
      </c>
      <c r="U497" s="18" t="s">
        <v>62</v>
      </c>
      <c r="V497" s="18" t="s">
        <v>62</v>
      </c>
      <c r="W497" s="18">
        <v>17.53</v>
      </c>
      <c r="X497" s="18">
        <v>5.6</v>
      </c>
      <c r="Y497" s="18"/>
      <c r="Z497" s="21">
        <v>34129602</v>
      </c>
      <c r="AA497" s="21">
        <v>146974</v>
      </c>
      <c r="AB497" s="21">
        <v>115290748</v>
      </c>
      <c r="AC497" s="21">
        <v>0</v>
      </c>
      <c r="AD497" s="21">
        <v>0</v>
      </c>
      <c r="AE497" s="21">
        <v>0</v>
      </c>
      <c r="AF497" s="23">
        <v>1</v>
      </c>
      <c r="AG497" s="23">
        <v>50</v>
      </c>
      <c r="AH497" s="23">
        <v>909388</v>
      </c>
      <c r="AI497" s="23">
        <v>802</v>
      </c>
      <c r="AJ497" s="24">
        <v>8.1541354917022097</v>
      </c>
      <c r="AK497" s="25">
        <v>65.39</v>
      </c>
      <c r="AL497" s="26">
        <v>1</v>
      </c>
      <c r="AM497" s="26">
        <v>51</v>
      </c>
      <c r="AN497" s="26">
        <v>111576</v>
      </c>
      <c r="AO497" s="26">
        <v>7648</v>
      </c>
      <c r="AP497" s="27">
        <v>6.5359765607758593</v>
      </c>
      <c r="AQ497" s="28">
        <v>499.9</v>
      </c>
      <c r="AR497" s="29">
        <v>1</v>
      </c>
      <c r="AS497" s="29">
        <v>30</v>
      </c>
      <c r="AT497" s="29">
        <v>9461</v>
      </c>
      <c r="AU497" s="29">
        <v>77153</v>
      </c>
      <c r="AV497" s="29">
        <v>4.5247062817925299</v>
      </c>
      <c r="AW497" s="29">
        <v>3490.95</v>
      </c>
    </row>
    <row r="498" spans="1:49" s="30" customFormat="1" x14ac:dyDescent="0.35">
      <c r="A498" s="17">
        <v>2008</v>
      </c>
      <c r="B498" s="32" t="s">
        <v>518</v>
      </c>
      <c r="C498" s="13" t="s">
        <v>519</v>
      </c>
      <c r="D498" s="14" t="s">
        <v>624</v>
      </c>
      <c r="E498" s="15">
        <v>50192.055738033647</v>
      </c>
      <c r="F498" s="15">
        <v>133662.9</v>
      </c>
      <c r="G498" s="17">
        <v>3.6</v>
      </c>
      <c r="H498" s="16">
        <v>2663029</v>
      </c>
      <c r="I498" s="17">
        <f t="shared" si="7"/>
        <v>0</v>
      </c>
      <c r="J498" s="17">
        <v>1</v>
      </c>
      <c r="K498" s="17">
        <v>40.69</v>
      </c>
      <c r="L498" s="17">
        <v>2.9830000000000001</v>
      </c>
      <c r="M498" s="17">
        <v>8.86</v>
      </c>
      <c r="N498" s="17">
        <v>45.88</v>
      </c>
      <c r="O498" s="17">
        <v>0</v>
      </c>
      <c r="P498" s="18">
        <v>7454</v>
      </c>
      <c r="Q498" s="18">
        <v>522</v>
      </c>
      <c r="R498" s="17">
        <v>39380599</v>
      </c>
      <c r="S498" s="17">
        <v>22338</v>
      </c>
      <c r="T498" s="17">
        <v>65069</v>
      </c>
      <c r="U498" s="18" t="s">
        <v>62</v>
      </c>
      <c r="V498" s="18" t="s">
        <v>62</v>
      </c>
      <c r="W498" s="18">
        <v>22.17</v>
      </c>
      <c r="X498" s="18">
        <v>6.38</v>
      </c>
      <c r="Y498" s="18"/>
      <c r="Z498" s="21">
        <v>34815466</v>
      </c>
      <c r="AA498" s="21">
        <v>155770</v>
      </c>
      <c r="AB498" s="21">
        <v>112888768</v>
      </c>
      <c r="AC498" s="21">
        <v>0</v>
      </c>
      <c r="AD498" s="21">
        <v>0</v>
      </c>
      <c r="AE498" s="21">
        <v>467.3</v>
      </c>
      <c r="AF498" s="23">
        <v>1</v>
      </c>
      <c r="AG498" s="23">
        <v>50</v>
      </c>
      <c r="AH498" s="23">
        <v>924826</v>
      </c>
      <c r="AI498" s="23">
        <v>792</v>
      </c>
      <c r="AJ498" s="24">
        <v>8.2550062722804807</v>
      </c>
      <c r="AK498" s="25">
        <v>65.36</v>
      </c>
      <c r="AL498" s="26">
        <v>1</v>
      </c>
      <c r="AM498" s="26">
        <v>51</v>
      </c>
      <c r="AN498" s="26">
        <v>115149</v>
      </c>
      <c r="AO498" s="26">
        <v>7444</v>
      </c>
      <c r="AP498" s="27">
        <v>6.6643855979041255</v>
      </c>
      <c r="AQ498" s="28">
        <v>496.1</v>
      </c>
      <c r="AR498" s="29">
        <v>1</v>
      </c>
      <c r="AS498" s="29">
        <v>31</v>
      </c>
      <c r="AT498" s="29">
        <v>9427</v>
      </c>
      <c r="AU498" s="29">
        <v>80320</v>
      </c>
      <c r="AV498" s="29">
        <v>4.5898552136247002</v>
      </c>
      <c r="AW498" s="29">
        <v>3686.58</v>
      </c>
    </row>
    <row r="499" spans="1:49" s="30" customFormat="1" x14ac:dyDescent="0.35">
      <c r="A499" s="12">
        <v>2016</v>
      </c>
      <c r="B499" s="12" t="s">
        <v>614</v>
      </c>
      <c r="C499" s="13" t="s">
        <v>615</v>
      </c>
      <c r="D499" s="14" t="s">
        <v>625</v>
      </c>
      <c r="E499" s="15">
        <v>192295.542601836</v>
      </c>
      <c r="F499" s="15">
        <v>132217.79999999999</v>
      </c>
      <c r="G499" s="12">
        <v>6.1</v>
      </c>
      <c r="H499" s="16">
        <v>687576</v>
      </c>
      <c r="I499" s="17">
        <f t="shared" si="7"/>
        <v>0</v>
      </c>
      <c r="J499" s="17">
        <v>1</v>
      </c>
      <c r="K499" s="17">
        <v>40.39</v>
      </c>
      <c r="L499" s="17">
        <v>1.702</v>
      </c>
      <c r="M499" s="17">
        <v>2.52</v>
      </c>
      <c r="N499" s="17">
        <v>42.43</v>
      </c>
      <c r="O499" s="17">
        <v>0</v>
      </c>
      <c r="P499" s="18">
        <v>3594</v>
      </c>
      <c r="Q499" s="18">
        <v>1982</v>
      </c>
      <c r="R499" s="17">
        <v>47554</v>
      </c>
      <c r="S499" s="17">
        <v>5</v>
      </c>
      <c r="T499" s="17">
        <v>341</v>
      </c>
      <c r="U499" s="18" t="s">
        <v>62</v>
      </c>
      <c r="V499" s="18"/>
      <c r="W499" s="18" t="s">
        <v>62</v>
      </c>
      <c r="X499" s="18">
        <v>2.97</v>
      </c>
      <c r="Y499" s="18" t="s">
        <v>62</v>
      </c>
      <c r="Z499" s="21">
        <v>0</v>
      </c>
      <c r="AA499" s="21">
        <v>9318</v>
      </c>
      <c r="AB499" s="21">
        <v>1201080</v>
      </c>
      <c r="AC499" s="21">
        <v>0</v>
      </c>
      <c r="AD499" s="21">
        <v>0</v>
      </c>
      <c r="AE499" s="21">
        <v>0</v>
      </c>
      <c r="AF499" s="22">
        <v>1</v>
      </c>
      <c r="AG499" s="22">
        <v>4</v>
      </c>
      <c r="AH499" s="23">
        <v>259392</v>
      </c>
      <c r="AI499" s="23">
        <v>803.76804000000004</v>
      </c>
      <c r="AJ499" s="24">
        <v>12.290938000000001</v>
      </c>
      <c r="AK499" s="25">
        <v>98.790633</v>
      </c>
      <c r="AL499" s="26">
        <v>1</v>
      </c>
      <c r="AM499" s="26">
        <v>1</v>
      </c>
      <c r="AN499" s="26">
        <v>25924</v>
      </c>
      <c r="AO499" s="26">
        <v>26900.681</v>
      </c>
      <c r="AP499" s="27">
        <v>11.718143</v>
      </c>
      <c r="AQ499" s="28">
        <v>3152.2601</v>
      </c>
      <c r="AR499" s="29">
        <v>1</v>
      </c>
      <c r="AS499" s="29">
        <v>1</v>
      </c>
      <c r="AT499" s="29">
        <v>1</v>
      </c>
      <c r="AU499" s="29">
        <v>16037833</v>
      </c>
      <c r="AV499" s="29">
        <v>8.8036621999999998</v>
      </c>
      <c r="AW499" s="29">
        <v>1411916.7</v>
      </c>
    </row>
    <row r="500" spans="1:49" s="30" customFormat="1" x14ac:dyDescent="0.35">
      <c r="A500" s="17">
        <v>2009</v>
      </c>
      <c r="B500" s="32" t="s">
        <v>518</v>
      </c>
      <c r="C500" s="13" t="s">
        <v>519</v>
      </c>
      <c r="D500" s="14" t="s">
        <v>626</v>
      </c>
      <c r="E500" s="15">
        <v>48086.065283332988</v>
      </c>
      <c r="F500" s="15">
        <v>130958.6</v>
      </c>
      <c r="G500" s="17">
        <v>7.3</v>
      </c>
      <c r="H500" s="16">
        <v>2723421</v>
      </c>
      <c r="I500" s="17">
        <f t="shared" si="7"/>
        <v>0</v>
      </c>
      <c r="J500" s="17">
        <v>1</v>
      </c>
      <c r="K500" s="17">
        <v>43.33</v>
      </c>
      <c r="L500" s="17">
        <v>2.141</v>
      </c>
      <c r="M500" s="17">
        <v>3.94</v>
      </c>
      <c r="N500" s="17">
        <v>45.86</v>
      </c>
      <c r="O500" s="17">
        <v>0</v>
      </c>
      <c r="P500" s="18">
        <v>7262</v>
      </c>
      <c r="Q500" s="18">
        <v>457</v>
      </c>
      <c r="R500" s="17">
        <v>36517504</v>
      </c>
      <c r="S500" s="17">
        <v>29616</v>
      </c>
      <c r="T500" s="17">
        <v>68448</v>
      </c>
      <c r="U500" s="18" t="s">
        <v>62</v>
      </c>
      <c r="V500" s="18" t="s">
        <v>62</v>
      </c>
      <c r="W500" s="18">
        <v>14.13</v>
      </c>
      <c r="X500" s="18">
        <v>3.56</v>
      </c>
      <c r="Y500" s="18"/>
      <c r="Z500" s="21">
        <v>32765840</v>
      </c>
      <c r="AA500" s="21">
        <v>126406</v>
      </c>
      <c r="AB500" s="21">
        <v>102226420</v>
      </c>
      <c r="AC500" s="21">
        <v>0</v>
      </c>
      <c r="AD500" s="21">
        <v>0</v>
      </c>
      <c r="AE500" s="21">
        <v>365.96</v>
      </c>
      <c r="AF500" s="23">
        <v>1</v>
      </c>
      <c r="AG500" s="23">
        <v>50</v>
      </c>
      <c r="AH500" s="23">
        <v>932016</v>
      </c>
      <c r="AI500" s="23">
        <v>780</v>
      </c>
      <c r="AJ500" s="24">
        <v>8.48</v>
      </c>
      <c r="AK500" s="31">
        <v>66.16</v>
      </c>
      <c r="AL500" s="26">
        <v>1</v>
      </c>
      <c r="AM500" s="26">
        <v>50</v>
      </c>
      <c r="AN500" s="26">
        <v>117905</v>
      </c>
      <c r="AO500" s="26">
        <v>7234</v>
      </c>
      <c r="AP500" s="27">
        <v>6.96</v>
      </c>
      <c r="AQ500" s="28">
        <v>503.23</v>
      </c>
      <c r="AR500" s="29">
        <v>1</v>
      </c>
      <c r="AS500" s="29">
        <v>31</v>
      </c>
      <c r="AT500" s="29">
        <v>9480</v>
      </c>
      <c r="AU500" s="29">
        <v>75543</v>
      </c>
      <c r="AV500" s="29">
        <v>4.8099999999999996</v>
      </c>
      <c r="AW500" s="29">
        <v>3635.9</v>
      </c>
    </row>
    <row r="501" spans="1:49" s="30" customFormat="1" x14ac:dyDescent="0.35">
      <c r="A501" s="12">
        <v>2015</v>
      </c>
      <c r="B501" s="12" t="s">
        <v>614</v>
      </c>
      <c r="C501" s="13" t="s">
        <v>615</v>
      </c>
      <c r="D501" s="14" t="s">
        <v>627</v>
      </c>
      <c r="E501" s="15">
        <v>190705.36207523034</v>
      </c>
      <c r="F501" s="15">
        <v>129110.2</v>
      </c>
      <c r="G501" s="12">
        <v>6.9</v>
      </c>
      <c r="H501" s="16">
        <v>677014</v>
      </c>
      <c r="I501" s="17">
        <f t="shared" si="7"/>
        <v>0</v>
      </c>
      <c r="J501" s="17">
        <v>0</v>
      </c>
      <c r="K501" s="17">
        <v>42.6</v>
      </c>
      <c r="L501" s="17">
        <v>1.8220000000000001</v>
      </c>
      <c r="M501" s="17">
        <v>2.62</v>
      </c>
      <c r="N501" s="17">
        <v>44.13</v>
      </c>
      <c r="O501" s="17">
        <v>0</v>
      </c>
      <c r="P501" s="18">
        <v>3656</v>
      </c>
      <c r="Q501" s="18">
        <v>1991</v>
      </c>
      <c r="R501" s="17">
        <v>35601</v>
      </c>
      <c r="S501" s="17">
        <v>0</v>
      </c>
      <c r="T501" s="17">
        <v>227</v>
      </c>
      <c r="U501" s="18" t="s">
        <v>62</v>
      </c>
      <c r="V501" s="18" t="s">
        <v>62</v>
      </c>
      <c r="W501" s="18" t="s">
        <v>62</v>
      </c>
      <c r="X501" s="18" t="s">
        <v>62</v>
      </c>
      <c r="Y501" s="18"/>
      <c r="Z501" s="21">
        <v>0</v>
      </c>
      <c r="AA501" s="21">
        <v>976</v>
      </c>
      <c r="AB501" s="21">
        <v>1296374</v>
      </c>
      <c r="AC501" s="21">
        <v>0</v>
      </c>
      <c r="AD501" s="21">
        <v>0</v>
      </c>
      <c r="AE501" s="21">
        <v>0</v>
      </c>
      <c r="AF501" s="22">
        <v>1</v>
      </c>
      <c r="AG501" s="22">
        <v>1</v>
      </c>
      <c r="AH501" s="23">
        <v>247469</v>
      </c>
      <c r="AI501" s="23">
        <v>841.03430000000003</v>
      </c>
      <c r="AJ501" s="24">
        <v>12.985035</v>
      </c>
      <c r="AK501" s="25">
        <v>109.20859</v>
      </c>
      <c r="AL501" s="26">
        <v>1</v>
      </c>
      <c r="AM501" s="26">
        <v>1</v>
      </c>
      <c r="AN501" s="26">
        <v>25439</v>
      </c>
      <c r="AO501" s="26">
        <v>26932.433000000001</v>
      </c>
      <c r="AP501" s="27">
        <v>12.006245</v>
      </c>
      <c r="AQ501" s="28">
        <v>3233.5738000000001</v>
      </c>
      <c r="AR501" s="29">
        <v>1</v>
      </c>
      <c r="AS501" s="29">
        <v>1</v>
      </c>
      <c r="AT501" s="29">
        <v>1</v>
      </c>
      <c r="AU501" s="29">
        <v>19852667</v>
      </c>
      <c r="AV501" s="29">
        <v>8.7845042000000007</v>
      </c>
      <c r="AW501" s="29">
        <v>1743958.3</v>
      </c>
    </row>
    <row r="502" spans="1:49" s="30" customFormat="1" x14ac:dyDescent="0.35">
      <c r="A502" s="12">
        <v>2020</v>
      </c>
      <c r="B502" s="12" t="s">
        <v>628</v>
      </c>
      <c r="C502" s="13" t="s">
        <v>629</v>
      </c>
      <c r="D502" s="14" t="s">
        <v>630</v>
      </c>
      <c r="E502" s="15">
        <v>42268.998096163545</v>
      </c>
      <c r="F502" s="15">
        <v>128061.2</v>
      </c>
      <c r="G502" s="12" t="s">
        <v>62</v>
      </c>
      <c r="H502" s="16">
        <v>3029672</v>
      </c>
      <c r="I502" s="17">
        <f t="shared" si="7"/>
        <v>1</v>
      </c>
      <c r="J502" s="17">
        <v>0</v>
      </c>
      <c r="K502" s="17">
        <v>36.130000000000003</v>
      </c>
      <c r="L502" s="17">
        <v>1.891</v>
      </c>
      <c r="M502" s="17">
        <v>2.0299999999999998</v>
      </c>
      <c r="N502" s="17">
        <v>33.270000000000003</v>
      </c>
      <c r="O502" s="17">
        <v>1</v>
      </c>
      <c r="P502" s="18">
        <v>3190</v>
      </c>
      <c r="Q502" s="18">
        <v>1604</v>
      </c>
      <c r="R502" s="17">
        <v>23469172</v>
      </c>
      <c r="S502" s="17">
        <v>29187</v>
      </c>
      <c r="T502" s="17">
        <v>15838</v>
      </c>
      <c r="U502" s="18" t="s">
        <v>62</v>
      </c>
      <c r="V502" s="18" t="s">
        <v>62</v>
      </c>
      <c r="W502" s="18" t="s">
        <v>62</v>
      </c>
      <c r="X502" s="18" t="s">
        <v>62</v>
      </c>
      <c r="Y502" s="18" t="s">
        <v>62</v>
      </c>
      <c r="Z502" s="21">
        <v>18413586</v>
      </c>
      <c r="AA502" s="21">
        <v>181792</v>
      </c>
      <c r="AB502" s="21">
        <v>262398534</v>
      </c>
      <c r="AC502" s="21">
        <v>0</v>
      </c>
      <c r="AD502" s="21">
        <v>0</v>
      </c>
      <c r="AE502" s="21">
        <v>0</v>
      </c>
      <c r="AF502" s="22">
        <v>1</v>
      </c>
      <c r="AG502" s="22">
        <v>1</v>
      </c>
      <c r="AH502" s="23">
        <v>1413490</v>
      </c>
      <c r="AI502" s="23">
        <v>1060.0362</v>
      </c>
      <c r="AJ502" s="24">
        <v>10.408232999999999</v>
      </c>
      <c r="AK502" s="25">
        <v>110.33104</v>
      </c>
      <c r="AL502" s="26">
        <v>4</v>
      </c>
      <c r="AM502" s="26">
        <v>28</v>
      </c>
      <c r="AN502" s="26">
        <v>197869</v>
      </c>
      <c r="AO502" s="26">
        <v>4679.1967999999997</v>
      </c>
      <c r="AP502" s="27">
        <v>8.6110214000000003</v>
      </c>
      <c r="AQ502" s="28">
        <v>402.92664000000002</v>
      </c>
      <c r="AR502" s="29">
        <v>4</v>
      </c>
      <c r="AS502" s="29">
        <v>27</v>
      </c>
      <c r="AT502" s="29">
        <v>35978</v>
      </c>
      <c r="AU502" s="29">
        <v>38820.440999999999</v>
      </c>
      <c r="AV502" s="29">
        <v>5.8915535999999999</v>
      </c>
      <c r="AW502" s="29">
        <v>2287.1271000000002</v>
      </c>
    </row>
    <row r="503" spans="1:49" s="30" customFormat="1" x14ac:dyDescent="0.35">
      <c r="A503" s="17">
        <v>2006</v>
      </c>
      <c r="B503" s="13" t="s">
        <v>518</v>
      </c>
      <c r="C503" s="13" t="s">
        <v>519</v>
      </c>
      <c r="D503" s="14" t="s">
        <v>631</v>
      </c>
      <c r="E503" s="15">
        <v>50500.513362267455</v>
      </c>
      <c r="F503" s="15">
        <v>127539.4</v>
      </c>
      <c r="G503" s="17">
        <v>3</v>
      </c>
      <c r="H503" s="16">
        <v>2525507</v>
      </c>
      <c r="I503" s="17">
        <f t="shared" si="7"/>
        <v>0</v>
      </c>
      <c r="J503" s="17">
        <v>0</v>
      </c>
      <c r="K503" s="17" t="s">
        <v>62</v>
      </c>
      <c r="L503" s="17">
        <v>2.137</v>
      </c>
      <c r="M503" s="17">
        <v>6.73</v>
      </c>
      <c r="N503" s="17">
        <v>18.61</v>
      </c>
      <c r="O503" s="17">
        <v>0</v>
      </c>
      <c r="P503" s="18">
        <v>7002</v>
      </c>
      <c r="Q503" s="18">
        <v>576</v>
      </c>
      <c r="R503" s="17">
        <v>36853317</v>
      </c>
      <c r="S503" s="17">
        <v>33912</v>
      </c>
      <c r="T503" s="17">
        <v>69463</v>
      </c>
      <c r="U503" s="18" t="s">
        <v>62</v>
      </c>
      <c r="V503" s="18" t="s">
        <v>62</v>
      </c>
      <c r="W503" s="18">
        <v>15.25</v>
      </c>
      <c r="X503" s="18">
        <v>6.19</v>
      </c>
      <c r="Y503" s="18"/>
      <c r="Z503" s="21">
        <v>34111346.020000003</v>
      </c>
      <c r="AA503" s="21">
        <v>250349.34000000003</v>
      </c>
      <c r="AB503" s="21">
        <v>58202710.299999997</v>
      </c>
      <c r="AC503" s="21">
        <v>0</v>
      </c>
      <c r="AD503" s="21">
        <v>0</v>
      </c>
      <c r="AE503" s="21">
        <v>0</v>
      </c>
      <c r="AF503" s="23">
        <v>1</v>
      </c>
      <c r="AG503" s="23">
        <v>50</v>
      </c>
      <c r="AH503" s="23">
        <v>886169</v>
      </c>
      <c r="AI503" s="23">
        <v>774.12340836416831</v>
      </c>
      <c r="AJ503" s="24">
        <v>7.5949247149859405</v>
      </c>
      <c r="AK503" s="25">
        <v>58.794090066341759</v>
      </c>
      <c r="AL503" s="26">
        <v>1</v>
      </c>
      <c r="AM503" s="26">
        <v>49</v>
      </c>
      <c r="AN503" s="26">
        <v>108003</v>
      </c>
      <c r="AO503" s="26">
        <v>7522.0055615739075</v>
      </c>
      <c r="AP503" s="27">
        <v>6.1459216990005938</v>
      </c>
      <c r="AQ503" s="28">
        <v>462.29657200880223</v>
      </c>
      <c r="AR503" s="29">
        <v>1</v>
      </c>
      <c r="AS503" s="29">
        <v>28</v>
      </c>
      <c r="AT503" s="29">
        <v>9164</v>
      </c>
      <c r="AU503" s="29">
        <v>75982.749527135151</v>
      </c>
      <c r="AV503" s="29">
        <v>4.2119537736706016</v>
      </c>
      <c r="AW503" s="29">
        <v>3200.3582860468505</v>
      </c>
    </row>
    <row r="504" spans="1:49" s="30" customFormat="1" x14ac:dyDescent="0.35">
      <c r="A504" s="12">
        <v>2019</v>
      </c>
      <c r="B504" s="12" t="s">
        <v>632</v>
      </c>
      <c r="C504" s="13" t="s">
        <v>633</v>
      </c>
      <c r="D504" s="14" t="s">
        <v>634</v>
      </c>
      <c r="E504" s="15">
        <v>65964.87270066663</v>
      </c>
      <c r="F504" s="15">
        <v>127481.8</v>
      </c>
      <c r="G504" s="12" t="s">
        <v>62</v>
      </c>
      <c r="H504" s="16">
        <v>1932571</v>
      </c>
      <c r="I504" s="17">
        <f t="shared" si="7"/>
        <v>1</v>
      </c>
      <c r="J504" s="17">
        <v>0</v>
      </c>
      <c r="K504" s="17">
        <v>38.520000000000003</v>
      </c>
      <c r="L504" s="17">
        <v>2.4489999999999998</v>
      </c>
      <c r="M504" s="17">
        <v>2.56</v>
      </c>
      <c r="N504" s="17">
        <v>35.590000000000003</v>
      </c>
      <c r="O504" s="17">
        <v>1</v>
      </c>
      <c r="P504" s="18">
        <v>6863</v>
      </c>
      <c r="Q504" s="18">
        <v>1028</v>
      </c>
      <c r="R504" s="17">
        <v>23660117</v>
      </c>
      <c r="S504" s="17">
        <v>41777</v>
      </c>
      <c r="T504" s="17">
        <v>19878</v>
      </c>
      <c r="U504" s="18" t="s">
        <v>62</v>
      </c>
      <c r="V504" s="18">
        <v>1.23</v>
      </c>
      <c r="W504" s="18" t="s">
        <v>62</v>
      </c>
      <c r="X504" s="18" t="s">
        <v>62</v>
      </c>
      <c r="Y504" s="18" t="s">
        <v>62</v>
      </c>
      <c r="Z504" s="21">
        <v>27033404</v>
      </c>
      <c r="AA504" s="21">
        <v>82936</v>
      </c>
      <c r="AB504" s="21">
        <v>24151282</v>
      </c>
      <c r="AC504" s="21">
        <v>6951600</v>
      </c>
      <c r="AD504" s="21">
        <v>0</v>
      </c>
      <c r="AE504" s="21">
        <v>0</v>
      </c>
      <c r="AF504" s="22">
        <v>1</v>
      </c>
      <c r="AG504" s="22">
        <v>150</v>
      </c>
      <c r="AH504" s="23">
        <v>855619</v>
      </c>
      <c r="AI504" s="23">
        <v>1004</v>
      </c>
      <c r="AJ504" s="24">
        <v>10.77</v>
      </c>
      <c r="AK504" s="25">
        <v>108.08</v>
      </c>
      <c r="AL504" s="26">
        <v>1</v>
      </c>
      <c r="AM504" s="26">
        <v>150</v>
      </c>
      <c r="AN504" s="26">
        <v>153814</v>
      </c>
      <c r="AO504" s="26">
        <v>5123</v>
      </c>
      <c r="AP504" s="27">
        <v>8.85</v>
      </c>
      <c r="AQ504" s="28">
        <v>453.4</v>
      </c>
      <c r="AR504" s="29">
        <v>1</v>
      </c>
      <c r="AS504" s="29">
        <v>105</v>
      </c>
      <c r="AT504" s="29">
        <v>62204</v>
      </c>
      <c r="AU504" s="29">
        <v>14225.451999999999</v>
      </c>
      <c r="AV504" s="29">
        <v>7.6529189999999998</v>
      </c>
      <c r="AW504" s="29">
        <v>1088.6623</v>
      </c>
    </row>
    <row r="505" spans="1:49" s="30" customFormat="1" x14ac:dyDescent="0.35">
      <c r="A505" s="12">
        <v>2019</v>
      </c>
      <c r="B505" s="12" t="s">
        <v>628</v>
      </c>
      <c r="C505" s="13" t="s">
        <v>629</v>
      </c>
      <c r="D505" s="14" t="s">
        <v>635</v>
      </c>
      <c r="E505" s="15">
        <v>42110.768507622517</v>
      </c>
      <c r="F505" s="15">
        <v>127216</v>
      </c>
      <c r="G505" s="12" t="s">
        <v>62</v>
      </c>
      <c r="H505" s="16">
        <v>3020985</v>
      </c>
      <c r="I505" s="17">
        <f t="shared" si="7"/>
        <v>1</v>
      </c>
      <c r="J505" s="17">
        <v>0</v>
      </c>
      <c r="K505" s="17">
        <v>38.520000000000003</v>
      </c>
      <c r="L505" s="17">
        <v>2.4489999999999998</v>
      </c>
      <c r="M505" s="17">
        <v>2.56</v>
      </c>
      <c r="N505" s="17">
        <v>35.590000000000003</v>
      </c>
      <c r="O505" s="17">
        <v>1</v>
      </c>
      <c r="P505" s="18">
        <v>3454</v>
      </c>
      <c r="Q505" s="18">
        <v>1866</v>
      </c>
      <c r="R505" s="17">
        <v>32514094</v>
      </c>
      <c r="S505" s="17">
        <v>47850</v>
      </c>
      <c r="T505" s="17">
        <v>21808</v>
      </c>
      <c r="U505" s="18" t="s">
        <v>62</v>
      </c>
      <c r="V505" s="18" t="s">
        <v>62</v>
      </c>
      <c r="W505" s="18" t="s">
        <v>62</v>
      </c>
      <c r="X505" s="18" t="s">
        <v>62</v>
      </c>
      <c r="Y505" s="18" t="s">
        <v>62</v>
      </c>
      <c r="Z505" s="21">
        <v>27541968</v>
      </c>
      <c r="AA505" s="21">
        <v>161464</v>
      </c>
      <c r="AB505" s="21">
        <v>311807358</v>
      </c>
      <c r="AC505" s="21">
        <v>13574947</v>
      </c>
      <c r="AD505" s="21">
        <v>0</v>
      </c>
      <c r="AE505" s="21">
        <v>0</v>
      </c>
      <c r="AF505" s="22">
        <v>4</v>
      </c>
      <c r="AG505" s="22">
        <v>36</v>
      </c>
      <c r="AH505" s="23">
        <v>1396870</v>
      </c>
      <c r="AI505" s="23">
        <v>1118</v>
      </c>
      <c r="AJ505" s="24">
        <v>9.8000000000000007</v>
      </c>
      <c r="AK505" s="25">
        <v>109.46</v>
      </c>
      <c r="AL505" s="26">
        <v>4</v>
      </c>
      <c r="AM505" s="26">
        <v>36</v>
      </c>
      <c r="AN505" s="26">
        <v>198861</v>
      </c>
      <c r="AO505" s="26">
        <v>5007</v>
      </c>
      <c r="AP505" s="27">
        <v>8.7799999999999994</v>
      </c>
      <c r="AQ505" s="28">
        <v>439.86</v>
      </c>
      <c r="AR505" s="29">
        <v>4</v>
      </c>
      <c r="AS505" s="29">
        <v>33</v>
      </c>
      <c r="AT505" s="29">
        <v>34864</v>
      </c>
      <c r="AU505" s="29">
        <v>41617.932000000001</v>
      </c>
      <c r="AV505" s="29">
        <v>6.1322149000000001</v>
      </c>
      <c r="AW505" s="29">
        <v>2552.1010000000001</v>
      </c>
    </row>
    <row r="506" spans="1:49" s="30" customFormat="1" x14ac:dyDescent="0.35">
      <c r="A506" s="12">
        <v>2020</v>
      </c>
      <c r="B506" s="12" t="s">
        <v>632</v>
      </c>
      <c r="C506" s="13" t="s">
        <v>633</v>
      </c>
      <c r="D506" s="14" t="s">
        <v>636</v>
      </c>
      <c r="E506" s="15">
        <v>65500.103754894808</v>
      </c>
      <c r="F506" s="15">
        <v>126890.6</v>
      </c>
      <c r="G506" s="12" t="s">
        <v>62</v>
      </c>
      <c r="H506" s="16">
        <v>1937258</v>
      </c>
      <c r="I506" s="17">
        <f t="shared" si="7"/>
        <v>1</v>
      </c>
      <c r="J506" s="17">
        <v>0</v>
      </c>
      <c r="K506" s="17">
        <v>36.130000000000003</v>
      </c>
      <c r="L506" s="17">
        <v>1.891</v>
      </c>
      <c r="M506" s="17">
        <v>2.0299999999999998</v>
      </c>
      <c r="N506" s="17">
        <v>33.270000000000003</v>
      </c>
      <c r="O506" s="17">
        <v>1</v>
      </c>
      <c r="P506" s="18">
        <v>6049</v>
      </c>
      <c r="Q506" s="18">
        <v>1093</v>
      </c>
      <c r="R506" s="17">
        <v>20949713</v>
      </c>
      <c r="S506" s="17">
        <v>36752</v>
      </c>
      <c r="T506" s="17">
        <v>18133</v>
      </c>
      <c r="U506" s="18">
        <v>1.1599999999999999</v>
      </c>
      <c r="V506" s="18">
        <v>1.24</v>
      </c>
      <c r="W506" s="18">
        <v>12.32</v>
      </c>
      <c r="X506" s="18">
        <v>2.36</v>
      </c>
      <c r="Y506" s="18" t="s">
        <v>62</v>
      </c>
      <c r="Z506" s="21">
        <v>23749998</v>
      </c>
      <c r="AA506" s="21">
        <v>75346</v>
      </c>
      <c r="AB506" s="21">
        <v>21759900</v>
      </c>
      <c r="AC506" s="21">
        <v>0</v>
      </c>
      <c r="AD506" s="21">
        <v>0</v>
      </c>
      <c r="AE506" s="21">
        <v>0</v>
      </c>
      <c r="AF506" s="22">
        <v>1</v>
      </c>
      <c r="AG506" s="22">
        <v>1</v>
      </c>
      <c r="AH506" s="23">
        <v>864842</v>
      </c>
      <c r="AI506" s="23">
        <v>1013.1855</v>
      </c>
      <c r="AJ506" s="24">
        <v>10.79674</v>
      </c>
      <c r="AK506" s="25">
        <v>109.39100000000001</v>
      </c>
      <c r="AL506" s="26">
        <v>1</v>
      </c>
      <c r="AM506" s="26">
        <v>23</v>
      </c>
      <c r="AN506" s="26">
        <v>155282</v>
      </c>
      <c r="AO506" s="26">
        <v>4878.3498</v>
      </c>
      <c r="AP506" s="27">
        <v>8.8885187999999999</v>
      </c>
      <c r="AQ506" s="28">
        <v>433.61304000000001</v>
      </c>
      <c r="AR506" s="29">
        <v>1</v>
      </c>
      <c r="AS506" s="29">
        <v>23</v>
      </c>
      <c r="AT506" s="29">
        <v>62716</v>
      </c>
      <c r="AU506" s="29">
        <v>15368.69</v>
      </c>
      <c r="AV506" s="29">
        <v>7.3812376000000004</v>
      </c>
      <c r="AW506" s="29">
        <v>1134.3995</v>
      </c>
    </row>
    <row r="507" spans="1:49" s="30" customFormat="1" x14ac:dyDescent="0.35">
      <c r="A507" s="12">
        <v>2014</v>
      </c>
      <c r="B507" s="12" t="s">
        <v>614</v>
      </c>
      <c r="C507" s="13" t="s">
        <v>615</v>
      </c>
      <c r="D507" s="14" t="s">
        <v>637</v>
      </c>
      <c r="E507" s="15">
        <v>191204.53041954301</v>
      </c>
      <c r="F507" s="15">
        <v>126883.9</v>
      </c>
      <c r="G507" s="12">
        <v>7.8</v>
      </c>
      <c r="H507" s="16">
        <v>663603</v>
      </c>
      <c r="I507" s="17">
        <f t="shared" si="7"/>
        <v>0</v>
      </c>
      <c r="J507" s="17">
        <v>0</v>
      </c>
      <c r="K507" s="17">
        <v>45.67</v>
      </c>
      <c r="L507" s="17">
        <v>3.117</v>
      </c>
      <c r="M507" s="17">
        <v>4.37</v>
      </c>
      <c r="N507" s="17">
        <v>46.16</v>
      </c>
      <c r="O507" s="17">
        <v>0</v>
      </c>
      <c r="P507" s="18">
        <v>3993</v>
      </c>
      <c r="Q507" s="18">
        <v>1698</v>
      </c>
      <c r="R507" s="17">
        <v>48396</v>
      </c>
      <c r="S507" s="17">
        <v>0</v>
      </c>
      <c r="T507" s="17">
        <v>133</v>
      </c>
      <c r="U507" s="18" t="s">
        <v>62</v>
      </c>
      <c r="V507" s="18" t="s">
        <v>62</v>
      </c>
      <c r="W507" s="18"/>
      <c r="X507" s="18"/>
      <c r="Y507" s="18"/>
      <c r="Z507" s="21">
        <v>0</v>
      </c>
      <c r="AA507" s="21">
        <v>0</v>
      </c>
      <c r="AB507" s="21">
        <v>1538562</v>
      </c>
      <c r="AC507" s="21">
        <v>0</v>
      </c>
      <c r="AD507" s="21">
        <v>0</v>
      </c>
      <c r="AE507" s="21">
        <v>0</v>
      </c>
      <c r="AF507" s="22">
        <v>1</v>
      </c>
      <c r="AG507" s="22">
        <v>1</v>
      </c>
      <c r="AH507" s="23">
        <v>239355</v>
      </c>
      <c r="AI507" s="23">
        <v>721.45452999999998</v>
      </c>
      <c r="AJ507" s="24">
        <v>12.73874</v>
      </c>
      <c r="AK507" s="25">
        <v>91.904214999999994</v>
      </c>
      <c r="AL507" s="26">
        <v>1</v>
      </c>
      <c r="AM507" s="26">
        <v>1</v>
      </c>
      <c r="AN507" s="26">
        <v>26463</v>
      </c>
      <c r="AO507" s="26">
        <v>26918.832999999999</v>
      </c>
      <c r="AP507" s="27">
        <v>12.194545</v>
      </c>
      <c r="AQ507" s="28">
        <v>3282.6291999999999</v>
      </c>
      <c r="AR507" s="29">
        <v>1</v>
      </c>
      <c r="AS507" s="29">
        <v>1</v>
      </c>
      <c r="AT507" s="29">
        <v>1</v>
      </c>
      <c r="AU507" s="29">
        <v>20179083</v>
      </c>
      <c r="AV507" s="29">
        <v>8.4109783999999994</v>
      </c>
      <c r="AW507" s="29">
        <v>1697258.3</v>
      </c>
    </row>
    <row r="508" spans="1:49" s="30" customFormat="1" x14ac:dyDescent="0.35">
      <c r="A508" s="12">
        <v>2018</v>
      </c>
      <c r="B508" s="12" t="s">
        <v>628</v>
      </c>
      <c r="C508" s="13" t="s">
        <v>629</v>
      </c>
      <c r="D508" s="14" t="s">
        <v>638</v>
      </c>
      <c r="E508" s="15">
        <v>41953.667151257854</v>
      </c>
      <c r="F508" s="15">
        <v>126371.2</v>
      </c>
      <c r="G508" s="12">
        <v>3.7</v>
      </c>
      <c r="H508" s="16">
        <v>3012161</v>
      </c>
      <c r="I508" s="17">
        <f t="shared" si="7"/>
        <v>1</v>
      </c>
      <c r="J508" s="17">
        <v>0</v>
      </c>
      <c r="K508" s="17">
        <v>39.08</v>
      </c>
      <c r="L508" s="17">
        <v>2.6</v>
      </c>
      <c r="M508" s="17">
        <v>3.15</v>
      </c>
      <c r="N508" s="17">
        <v>38.81</v>
      </c>
      <c r="O508" s="17">
        <v>1</v>
      </c>
      <c r="P508" s="18">
        <v>3623</v>
      </c>
      <c r="Q508" s="18">
        <v>2037</v>
      </c>
      <c r="R508" s="17">
        <v>38349453</v>
      </c>
      <c r="S508" s="17">
        <v>59185</v>
      </c>
      <c r="T508" s="17">
        <v>26203</v>
      </c>
      <c r="U508" s="18" t="s">
        <v>62</v>
      </c>
      <c r="V508" s="18">
        <v>1.98</v>
      </c>
      <c r="W508" s="18">
        <v>16.48</v>
      </c>
      <c r="X508" s="18">
        <v>3.3</v>
      </c>
      <c r="Y508" s="18" t="s">
        <v>62</v>
      </c>
      <c r="Z508" s="21">
        <v>34921530</v>
      </c>
      <c r="AA508" s="21">
        <v>117224</v>
      </c>
      <c r="AB508" s="21">
        <v>296794772</v>
      </c>
      <c r="AC508" s="21">
        <v>12720818</v>
      </c>
      <c r="AD508" s="21">
        <v>0</v>
      </c>
      <c r="AE508" s="21">
        <v>0</v>
      </c>
      <c r="AF508" s="22">
        <v>4</v>
      </c>
      <c r="AG508" s="22">
        <v>31</v>
      </c>
      <c r="AH508" s="23">
        <v>1388358</v>
      </c>
      <c r="AI508" s="23">
        <v>1156</v>
      </c>
      <c r="AJ508" s="24">
        <v>9.81</v>
      </c>
      <c r="AK508" s="25">
        <v>113.36</v>
      </c>
      <c r="AL508" s="26">
        <v>4</v>
      </c>
      <c r="AM508" s="26">
        <v>30</v>
      </c>
      <c r="AN508" s="26">
        <v>196482</v>
      </c>
      <c r="AO508" s="26">
        <v>5207.5504000000001</v>
      </c>
      <c r="AP508" s="27">
        <v>7.7492333999999996</v>
      </c>
      <c r="AQ508" s="28">
        <v>403.54523999999998</v>
      </c>
      <c r="AR508" s="29">
        <v>4</v>
      </c>
      <c r="AS508" s="29">
        <v>29</v>
      </c>
      <c r="AT508" s="29">
        <v>36596</v>
      </c>
      <c r="AU508" s="29">
        <v>41136</v>
      </c>
      <c r="AV508" s="29">
        <v>5.64</v>
      </c>
      <c r="AW508" s="29">
        <v>2319.98</v>
      </c>
    </row>
    <row r="509" spans="1:49" s="30" customFormat="1" x14ac:dyDescent="0.35">
      <c r="A509" s="12">
        <v>2018</v>
      </c>
      <c r="B509" s="12" t="s">
        <v>632</v>
      </c>
      <c r="C509" s="13" t="s">
        <v>633</v>
      </c>
      <c r="D509" s="14" t="s">
        <v>639</v>
      </c>
      <c r="E509" s="15">
        <v>65200.009140426024</v>
      </c>
      <c r="F509" s="15">
        <v>125543.4</v>
      </c>
      <c r="G509" s="12">
        <v>2.8</v>
      </c>
      <c r="H509" s="16">
        <v>1925512</v>
      </c>
      <c r="I509" s="17">
        <f t="shared" si="7"/>
        <v>1</v>
      </c>
      <c r="J509" s="17">
        <v>0</v>
      </c>
      <c r="K509" s="17">
        <v>39.08</v>
      </c>
      <c r="L509" s="17">
        <v>2.6</v>
      </c>
      <c r="M509" s="17">
        <v>3.15</v>
      </c>
      <c r="N509" s="17">
        <v>38.81</v>
      </c>
      <c r="O509" s="17">
        <v>1</v>
      </c>
      <c r="P509" s="18">
        <v>6816</v>
      </c>
      <c r="Q509" s="18">
        <v>1116</v>
      </c>
      <c r="R509" s="17">
        <v>25524651</v>
      </c>
      <c r="S509" s="17">
        <v>54403</v>
      </c>
      <c r="T509" s="17">
        <v>21980</v>
      </c>
      <c r="U509" s="18">
        <v>1.25</v>
      </c>
      <c r="V509" s="18">
        <v>1.26</v>
      </c>
      <c r="W509" s="18">
        <v>17.36</v>
      </c>
      <c r="X509" s="18" t="s">
        <v>62</v>
      </c>
      <c r="Y509" s="18" t="s">
        <v>62</v>
      </c>
      <c r="Z509" s="21">
        <v>29667074</v>
      </c>
      <c r="AA509" s="21">
        <v>68628</v>
      </c>
      <c r="AB509" s="21">
        <v>18460460</v>
      </c>
      <c r="AC509" s="21">
        <v>5632140</v>
      </c>
      <c r="AD509" s="21">
        <v>0</v>
      </c>
      <c r="AE509" s="21">
        <v>0</v>
      </c>
      <c r="AF509" s="22">
        <v>1</v>
      </c>
      <c r="AG509" s="22">
        <v>80</v>
      </c>
      <c r="AH509" s="23">
        <v>849898</v>
      </c>
      <c r="AI509" s="23">
        <v>1021</v>
      </c>
      <c r="AJ509" s="24">
        <v>10.7</v>
      </c>
      <c r="AK509" s="25">
        <v>109.27</v>
      </c>
      <c r="AL509" s="26">
        <v>1</v>
      </c>
      <c r="AM509" s="26">
        <v>80</v>
      </c>
      <c r="AN509" s="26">
        <v>153749</v>
      </c>
      <c r="AO509" s="26">
        <v>5178.0261</v>
      </c>
      <c r="AP509" s="27">
        <v>8.8273217000000006</v>
      </c>
      <c r="AQ509" s="28">
        <v>457.08102000000002</v>
      </c>
      <c r="AR509" s="29">
        <v>1</v>
      </c>
      <c r="AS509" s="29">
        <v>74</v>
      </c>
      <c r="AT509" s="29">
        <v>61968</v>
      </c>
      <c r="AU509" s="29">
        <v>14758</v>
      </c>
      <c r="AV509" s="29">
        <v>7.6</v>
      </c>
      <c r="AW509" s="29">
        <v>1121.51</v>
      </c>
    </row>
    <row r="510" spans="1:49" s="30" customFormat="1" x14ac:dyDescent="0.35">
      <c r="A510" s="12">
        <v>2013</v>
      </c>
      <c r="B510" s="12" t="s">
        <v>614</v>
      </c>
      <c r="C510" s="13" t="s">
        <v>615</v>
      </c>
      <c r="D510" s="14" t="s">
        <v>640</v>
      </c>
      <c r="E510" s="15">
        <v>190458.27008758992</v>
      </c>
      <c r="F510" s="15">
        <v>124094.8</v>
      </c>
      <c r="G510" s="12">
        <v>8.5</v>
      </c>
      <c r="H510" s="16">
        <v>651559</v>
      </c>
      <c r="I510" s="17">
        <f t="shared" si="7"/>
        <v>0</v>
      </c>
      <c r="J510" s="17">
        <v>0</v>
      </c>
      <c r="K510" s="17">
        <v>45.02</v>
      </c>
      <c r="L510" s="17">
        <v>3.4830000000000001</v>
      </c>
      <c r="M510" s="17">
        <v>3.73</v>
      </c>
      <c r="N510" s="17">
        <v>51.99</v>
      </c>
      <c r="O510" s="17">
        <v>0</v>
      </c>
      <c r="P510" s="18">
        <v>3870</v>
      </c>
      <c r="Q510" s="18">
        <v>1710</v>
      </c>
      <c r="R510" s="17">
        <v>48726</v>
      </c>
      <c r="S510" s="17">
        <v>0</v>
      </c>
      <c r="T510" s="17">
        <v>134</v>
      </c>
      <c r="U510" s="18" t="s">
        <v>62</v>
      </c>
      <c r="V510" s="18" t="s">
        <v>62</v>
      </c>
      <c r="W510" s="18"/>
      <c r="X510" s="18"/>
      <c r="Y510" s="18"/>
      <c r="Z510" s="21">
        <v>0</v>
      </c>
      <c r="AA510" s="21">
        <v>0</v>
      </c>
      <c r="AB510" s="21">
        <v>1800274</v>
      </c>
      <c r="AC510" s="21">
        <v>0</v>
      </c>
      <c r="AD510" s="21">
        <v>0</v>
      </c>
      <c r="AE510" s="21">
        <v>0</v>
      </c>
      <c r="AF510" s="22">
        <v>1</v>
      </c>
      <c r="AG510" s="22">
        <v>1</v>
      </c>
      <c r="AH510" s="23">
        <v>235322</v>
      </c>
      <c r="AI510" s="23">
        <v>720.15436999999997</v>
      </c>
      <c r="AJ510" s="24">
        <v>12.567498000000001</v>
      </c>
      <c r="AK510" s="25">
        <v>90.505386000000001</v>
      </c>
      <c r="AL510" s="26">
        <v>1</v>
      </c>
      <c r="AM510" s="26">
        <v>1</v>
      </c>
      <c r="AN510" s="26">
        <v>26530</v>
      </c>
      <c r="AO510" s="26">
        <v>26696.642</v>
      </c>
      <c r="AP510" s="27">
        <v>11.941303</v>
      </c>
      <c r="AQ510" s="28">
        <v>3187.9268999999999</v>
      </c>
      <c r="AR510" s="29">
        <v>1</v>
      </c>
      <c r="AS510" s="29">
        <v>1</v>
      </c>
      <c r="AT510" s="29">
        <v>1</v>
      </c>
      <c r="AU510" s="29">
        <v>18948750</v>
      </c>
      <c r="AV510" s="29">
        <v>5.5369088</v>
      </c>
      <c r="AW510" s="29">
        <v>1049175</v>
      </c>
    </row>
    <row r="511" spans="1:49" s="30" customFormat="1" x14ac:dyDescent="0.35">
      <c r="A511" s="12">
        <v>2017</v>
      </c>
      <c r="B511" s="12" t="s">
        <v>628</v>
      </c>
      <c r="C511" s="13" t="s">
        <v>629</v>
      </c>
      <c r="D511" s="14" t="s">
        <v>641</v>
      </c>
      <c r="E511" s="15">
        <v>41241.205051508812</v>
      </c>
      <c r="F511" s="15">
        <v>123882.6</v>
      </c>
      <c r="G511" s="12">
        <v>3.7</v>
      </c>
      <c r="H511" s="16">
        <v>3003855</v>
      </c>
      <c r="I511" s="17">
        <f t="shared" si="7"/>
        <v>1</v>
      </c>
      <c r="J511" s="17">
        <v>0</v>
      </c>
      <c r="K511" s="17">
        <v>39.08</v>
      </c>
      <c r="L511" s="17">
        <v>2.23</v>
      </c>
      <c r="M511" s="17">
        <v>2.99</v>
      </c>
      <c r="N511" s="17">
        <v>38.799999999999997</v>
      </c>
      <c r="O511" s="17">
        <v>1</v>
      </c>
      <c r="P511" s="18">
        <v>2761</v>
      </c>
      <c r="Q511" s="18">
        <v>1670</v>
      </c>
      <c r="R511" s="17">
        <v>33321792</v>
      </c>
      <c r="S511" s="17">
        <v>55803</v>
      </c>
      <c r="T511" s="17">
        <v>30993</v>
      </c>
      <c r="U511" s="18" t="s">
        <v>62</v>
      </c>
      <c r="V511" s="18" t="s">
        <v>62</v>
      </c>
      <c r="W511" s="18" t="s">
        <v>62</v>
      </c>
      <c r="X511" s="18" t="s">
        <v>62</v>
      </c>
      <c r="Y511" s="18" t="s">
        <v>62</v>
      </c>
      <c r="Z511" s="21">
        <v>30403568</v>
      </c>
      <c r="AA511" s="21">
        <v>169572</v>
      </c>
      <c r="AB511" s="21">
        <v>246845988</v>
      </c>
      <c r="AC511" s="21">
        <v>12691079</v>
      </c>
      <c r="AD511" s="21">
        <v>0</v>
      </c>
      <c r="AE511" s="21">
        <v>0</v>
      </c>
      <c r="AF511" s="22">
        <v>4</v>
      </c>
      <c r="AG511" s="22">
        <v>30</v>
      </c>
      <c r="AH511" s="23">
        <v>1380157</v>
      </c>
      <c r="AI511" s="23">
        <v>1028.0702000000001</v>
      </c>
      <c r="AJ511" s="24">
        <v>10.276024</v>
      </c>
      <c r="AK511" s="25">
        <v>105.64474</v>
      </c>
      <c r="AL511" s="26">
        <v>4</v>
      </c>
      <c r="AM511" s="26">
        <v>30</v>
      </c>
      <c r="AN511" s="26">
        <v>191879</v>
      </c>
      <c r="AO511" s="26">
        <v>5173.6242000000002</v>
      </c>
      <c r="AP511" s="27">
        <v>8.5115791999999999</v>
      </c>
      <c r="AQ511" s="28">
        <v>440.35712000000001</v>
      </c>
      <c r="AR511" s="29">
        <v>4</v>
      </c>
      <c r="AS511" s="29">
        <v>29</v>
      </c>
      <c r="AT511" s="29">
        <v>35595</v>
      </c>
      <c r="AU511" s="29">
        <v>40142.025999999998</v>
      </c>
      <c r="AV511" s="29">
        <v>6.0718943999999997</v>
      </c>
      <c r="AW511" s="29">
        <v>2437.3814000000002</v>
      </c>
    </row>
    <row r="512" spans="1:49" s="30" customFormat="1" x14ac:dyDescent="0.35">
      <c r="A512" s="12">
        <v>2012</v>
      </c>
      <c r="B512" s="12" t="s">
        <v>614</v>
      </c>
      <c r="C512" s="13" t="s">
        <v>615</v>
      </c>
      <c r="D512" s="14" t="s">
        <v>642</v>
      </c>
      <c r="E512" s="15">
        <v>194369.52702139405</v>
      </c>
      <c r="F512" s="15">
        <v>123567.9</v>
      </c>
      <c r="G512" s="12">
        <v>9</v>
      </c>
      <c r="H512" s="16">
        <v>635737</v>
      </c>
      <c r="I512" s="17">
        <f t="shared" si="7"/>
        <v>0</v>
      </c>
      <c r="J512" s="17">
        <v>0</v>
      </c>
      <c r="K512" s="17">
        <v>45.77</v>
      </c>
      <c r="L512" s="17">
        <v>3.58</v>
      </c>
      <c r="M512" s="17">
        <v>2.75</v>
      </c>
      <c r="N512" s="17">
        <v>54.99</v>
      </c>
      <c r="O512" s="17">
        <v>0</v>
      </c>
      <c r="P512" s="18">
        <v>3163</v>
      </c>
      <c r="Q512" s="18">
        <v>1969</v>
      </c>
      <c r="R512" s="17">
        <v>66115</v>
      </c>
      <c r="S512" s="17">
        <v>0</v>
      </c>
      <c r="T512" s="17">
        <v>205</v>
      </c>
      <c r="U512" s="18">
        <v>22.91</v>
      </c>
      <c r="V512" s="18"/>
      <c r="W512" s="18">
        <v>22.91</v>
      </c>
      <c r="X512" s="18"/>
      <c r="Y512" s="18"/>
      <c r="Z512" s="21">
        <v>0</v>
      </c>
      <c r="AA512" s="21">
        <v>51026</v>
      </c>
      <c r="AB512" s="21">
        <v>2038310</v>
      </c>
      <c r="AC512" s="21">
        <v>0</v>
      </c>
      <c r="AD512" s="21">
        <v>0</v>
      </c>
      <c r="AE512" s="21">
        <v>0</v>
      </c>
      <c r="AF512" s="22">
        <v>1</v>
      </c>
      <c r="AG512" s="22">
        <v>1</v>
      </c>
      <c r="AH512" s="23">
        <v>231550</v>
      </c>
      <c r="AI512" s="23">
        <v>720.69638999999995</v>
      </c>
      <c r="AJ512" s="24">
        <v>12.281457</v>
      </c>
      <c r="AK512" s="25">
        <v>88.512020000000007</v>
      </c>
      <c r="AL512" s="26">
        <v>1</v>
      </c>
      <c r="AM512" s="26">
        <v>1</v>
      </c>
      <c r="AN512" s="26">
        <v>26547</v>
      </c>
      <c r="AO512" s="26">
        <v>27351.919999999998</v>
      </c>
      <c r="AP512" s="27">
        <v>12.022491</v>
      </c>
      <c r="AQ512" s="28">
        <v>3288.3822</v>
      </c>
      <c r="AR512" s="29">
        <v>1</v>
      </c>
      <c r="AS512" s="29">
        <v>1</v>
      </c>
      <c r="AT512" s="29">
        <v>1</v>
      </c>
      <c r="AU512" s="29">
        <v>18198000</v>
      </c>
      <c r="AV512" s="29">
        <v>5.4578800000000003</v>
      </c>
      <c r="AW512" s="29">
        <v>993225</v>
      </c>
    </row>
    <row r="513" spans="1:49" s="30" customFormat="1" x14ac:dyDescent="0.35">
      <c r="A513" s="12">
        <v>2017</v>
      </c>
      <c r="B513" s="12" t="s">
        <v>632</v>
      </c>
      <c r="C513" s="13" t="s">
        <v>633</v>
      </c>
      <c r="D513" s="14" t="s">
        <v>643</v>
      </c>
      <c r="E513" s="15">
        <v>64277.531849276835</v>
      </c>
      <c r="F513" s="15">
        <v>123219.9</v>
      </c>
      <c r="G513" s="12">
        <v>2.9</v>
      </c>
      <c r="H513" s="16">
        <v>1916998</v>
      </c>
      <c r="I513" s="17">
        <f t="shared" si="7"/>
        <v>1</v>
      </c>
      <c r="J513" s="17">
        <v>0</v>
      </c>
      <c r="K513" s="17">
        <v>39.08</v>
      </c>
      <c r="L513" s="17">
        <v>2.23</v>
      </c>
      <c r="M513" s="17">
        <v>2.99</v>
      </c>
      <c r="N513" s="17">
        <v>38.799999999999997</v>
      </c>
      <c r="O513" s="17">
        <v>1</v>
      </c>
      <c r="P513" s="18">
        <v>5807</v>
      </c>
      <c r="Q513" s="18">
        <v>1002</v>
      </c>
      <c r="R513" s="17">
        <v>22290463</v>
      </c>
      <c r="S513" s="17">
        <v>46593</v>
      </c>
      <c r="T513" s="17">
        <v>20145</v>
      </c>
      <c r="U513" s="18">
        <v>1.29</v>
      </c>
      <c r="V513" s="18" t="s">
        <v>62</v>
      </c>
      <c r="W513" s="18" t="s">
        <v>62</v>
      </c>
      <c r="X513" s="18" t="s">
        <v>62</v>
      </c>
      <c r="Y513" s="18" t="s">
        <v>62</v>
      </c>
      <c r="Z513" s="21">
        <v>25917802</v>
      </c>
      <c r="AA513" s="21">
        <v>32730</v>
      </c>
      <c r="AB513" s="21">
        <v>12360886</v>
      </c>
      <c r="AC513" s="21">
        <v>6912737</v>
      </c>
      <c r="AD513" s="21">
        <v>0</v>
      </c>
      <c r="AE513" s="21">
        <v>0</v>
      </c>
      <c r="AF513" s="22">
        <v>1</v>
      </c>
      <c r="AG513" s="22">
        <v>79</v>
      </c>
      <c r="AH513" s="23">
        <v>841965</v>
      </c>
      <c r="AI513" s="23">
        <v>956.88756000000001</v>
      </c>
      <c r="AJ513" s="24">
        <v>10.968526000000001</v>
      </c>
      <c r="AK513" s="25">
        <v>104.95646000000001</v>
      </c>
      <c r="AL513" s="26">
        <v>1</v>
      </c>
      <c r="AM513" s="26">
        <v>80</v>
      </c>
      <c r="AN513" s="26">
        <v>151485</v>
      </c>
      <c r="AO513" s="26">
        <v>5112.3878999999997</v>
      </c>
      <c r="AP513" s="27">
        <v>8.8462587999999993</v>
      </c>
      <c r="AQ513" s="28">
        <v>452.25506000000001</v>
      </c>
      <c r="AR513" s="29">
        <v>1</v>
      </c>
      <c r="AS513" s="29">
        <v>73</v>
      </c>
      <c r="AT513" s="29">
        <v>62066</v>
      </c>
      <c r="AU513" s="29">
        <v>15303.085999999999</v>
      </c>
      <c r="AV513" s="29">
        <v>7.6613889999999998</v>
      </c>
      <c r="AW513" s="29">
        <v>1172.4289000000001</v>
      </c>
    </row>
    <row r="514" spans="1:49" s="30" customFormat="1" x14ac:dyDescent="0.35">
      <c r="A514" s="12">
        <v>2016</v>
      </c>
      <c r="B514" s="12" t="s">
        <v>628</v>
      </c>
      <c r="C514" s="13" t="s">
        <v>629</v>
      </c>
      <c r="D514" s="14" t="s">
        <v>644</v>
      </c>
      <c r="E514" s="15">
        <v>41123.832857312365</v>
      </c>
      <c r="F514" s="15">
        <v>123034.9</v>
      </c>
      <c r="G514" s="12">
        <v>4</v>
      </c>
      <c r="H514" s="16">
        <v>2991815</v>
      </c>
      <c r="I514" s="17">
        <f t="shared" ref="I514:I577" si="8">IF(AVERAGEIFS($J$1:$J$766,$B$1:$B$766,$B514)&gt;0,0,1)</f>
        <v>1</v>
      </c>
      <c r="J514" s="17">
        <v>0</v>
      </c>
      <c r="K514" s="17">
        <v>40.39</v>
      </c>
      <c r="L514" s="17">
        <v>1.702</v>
      </c>
      <c r="M514" s="17">
        <v>2.52</v>
      </c>
      <c r="N514" s="17">
        <v>42.43</v>
      </c>
      <c r="O514" s="17">
        <v>1</v>
      </c>
      <c r="P514" s="18">
        <v>2990</v>
      </c>
      <c r="Q514" s="18">
        <v>1991</v>
      </c>
      <c r="R514" s="17">
        <v>31725866</v>
      </c>
      <c r="S514" s="17">
        <v>54278</v>
      </c>
      <c r="T514" s="17">
        <v>30619</v>
      </c>
      <c r="U514" s="18" t="s">
        <v>62</v>
      </c>
      <c r="V514" s="18" t="s">
        <v>62</v>
      </c>
      <c r="W514" s="18" t="s">
        <v>62</v>
      </c>
      <c r="X514" s="18" t="s">
        <v>62</v>
      </c>
      <c r="Y514" s="18" t="s">
        <v>62</v>
      </c>
      <c r="Z514" s="21">
        <v>28150950</v>
      </c>
      <c r="AA514" s="21">
        <v>151030</v>
      </c>
      <c r="AB514" s="21">
        <v>263258686</v>
      </c>
      <c r="AC514" s="21">
        <v>13421022</v>
      </c>
      <c r="AD514" s="21">
        <v>0</v>
      </c>
      <c r="AE514" s="21">
        <v>0</v>
      </c>
      <c r="AF514" s="22">
        <v>4</v>
      </c>
      <c r="AG514" s="22">
        <v>31</v>
      </c>
      <c r="AH514" s="23">
        <v>1368867</v>
      </c>
      <c r="AI514" s="23">
        <v>1082.6614</v>
      </c>
      <c r="AJ514" s="24">
        <v>9.9241294</v>
      </c>
      <c r="AK514" s="25">
        <v>107.44472</v>
      </c>
      <c r="AL514" s="26">
        <v>4</v>
      </c>
      <c r="AM514" s="26">
        <v>30</v>
      </c>
      <c r="AN514" s="26">
        <v>190181</v>
      </c>
      <c r="AO514" s="26">
        <v>5335.9839000000002</v>
      </c>
      <c r="AP514" s="27">
        <v>8.2301117000000001</v>
      </c>
      <c r="AQ514" s="28">
        <v>439.15742999999998</v>
      </c>
      <c r="AR514" s="29">
        <v>4</v>
      </c>
      <c r="AS514" s="29">
        <v>28</v>
      </c>
      <c r="AT514" s="29">
        <v>36428</v>
      </c>
      <c r="AU514" s="29">
        <v>37119.218999999997</v>
      </c>
      <c r="AV514" s="29">
        <v>6.0771499999999996</v>
      </c>
      <c r="AW514" s="29">
        <v>2255.7905999999998</v>
      </c>
    </row>
    <row r="515" spans="1:49" s="30" customFormat="1" x14ac:dyDescent="0.35">
      <c r="A515" s="12">
        <v>2010</v>
      </c>
      <c r="B515" s="12" t="s">
        <v>614</v>
      </c>
      <c r="C515" s="13" t="s">
        <v>615</v>
      </c>
      <c r="D515" s="14" t="s">
        <v>645</v>
      </c>
      <c r="E515" s="15">
        <v>198904.31237010186</v>
      </c>
      <c r="F515" s="15">
        <v>120393.2</v>
      </c>
      <c r="G515" s="12">
        <v>9.4</v>
      </c>
      <c r="H515" s="16">
        <v>605282</v>
      </c>
      <c r="I515" s="17">
        <f t="shared" si="8"/>
        <v>0</v>
      </c>
      <c r="J515" s="17">
        <v>0</v>
      </c>
      <c r="K515" s="17">
        <v>44.27</v>
      </c>
      <c r="L515" s="17">
        <v>2.7050000000000001</v>
      </c>
      <c r="M515" s="17">
        <v>4.37</v>
      </c>
      <c r="N515" s="17">
        <v>49.29</v>
      </c>
      <c r="O515" s="17">
        <v>0</v>
      </c>
      <c r="P515" s="18">
        <v>3923</v>
      </c>
      <c r="Q515" s="18">
        <v>2108</v>
      </c>
      <c r="R515" s="17">
        <v>190742</v>
      </c>
      <c r="S515" s="17">
        <v>797</v>
      </c>
      <c r="T515" s="17">
        <v>367</v>
      </c>
      <c r="U515" s="18" t="s">
        <v>62</v>
      </c>
      <c r="V515" s="18" t="s">
        <v>62</v>
      </c>
      <c r="W515" s="18">
        <v>16.22</v>
      </c>
      <c r="X515" s="18" t="s">
        <v>62</v>
      </c>
      <c r="Y515" s="18" t="s">
        <v>62</v>
      </c>
      <c r="Z515" s="21">
        <v>0</v>
      </c>
      <c r="AA515" s="21">
        <v>868768</v>
      </c>
      <c r="AB515" s="21">
        <v>0</v>
      </c>
      <c r="AC515" s="21">
        <v>0</v>
      </c>
      <c r="AD515" s="21">
        <v>0</v>
      </c>
      <c r="AE515" s="21">
        <v>0</v>
      </c>
      <c r="AF515" s="22">
        <v>1</v>
      </c>
      <c r="AG515" s="22">
        <v>1</v>
      </c>
      <c r="AH515" s="23">
        <v>227550</v>
      </c>
      <c r="AI515" s="23">
        <v>778</v>
      </c>
      <c r="AJ515" s="24">
        <v>14.01</v>
      </c>
      <c r="AK515" s="31">
        <v>108.93</v>
      </c>
      <c r="AL515" s="26">
        <v>1</v>
      </c>
      <c r="AM515" s="26">
        <v>1</v>
      </c>
      <c r="AN515" s="26">
        <v>26449</v>
      </c>
      <c r="AO515" s="26">
        <v>29016</v>
      </c>
      <c r="AP515" s="27">
        <v>13.42</v>
      </c>
      <c r="AQ515" s="28">
        <v>3894.19</v>
      </c>
      <c r="AR515" s="29">
        <v>1</v>
      </c>
      <c r="AS515" s="29">
        <v>1</v>
      </c>
      <c r="AT515" s="29">
        <v>1</v>
      </c>
      <c r="AU515" s="29">
        <v>19133083</v>
      </c>
      <c r="AV515" s="29">
        <v>7.78</v>
      </c>
      <c r="AW515" s="29">
        <v>1489066.67</v>
      </c>
    </row>
    <row r="516" spans="1:49" s="30" customFormat="1" x14ac:dyDescent="0.35">
      <c r="A516" s="12">
        <v>2011</v>
      </c>
      <c r="B516" s="12" t="s">
        <v>614</v>
      </c>
      <c r="C516" s="13" t="s">
        <v>615</v>
      </c>
      <c r="D516" s="14" t="s">
        <v>646</v>
      </c>
      <c r="E516" s="15">
        <v>197708.16875977366</v>
      </c>
      <c r="F516" s="15">
        <v>122636.4</v>
      </c>
      <c r="G516" s="12">
        <v>10.199999999999999</v>
      </c>
      <c r="H516" s="16">
        <v>620290</v>
      </c>
      <c r="I516" s="17">
        <f t="shared" si="8"/>
        <v>0</v>
      </c>
      <c r="J516" s="17">
        <v>0</v>
      </c>
      <c r="K516" s="17">
        <v>45.02</v>
      </c>
      <c r="L516" s="17">
        <v>3.4670000000000001</v>
      </c>
      <c r="M516" s="17">
        <v>4</v>
      </c>
      <c r="N516" s="17">
        <v>55.64</v>
      </c>
      <c r="O516" s="17">
        <v>0</v>
      </c>
      <c r="P516" s="18">
        <v>3705</v>
      </c>
      <c r="Q516" s="18">
        <v>1917</v>
      </c>
      <c r="R516" s="17">
        <v>175076</v>
      </c>
      <c r="S516" s="17">
        <v>656</v>
      </c>
      <c r="T516" s="17">
        <v>371</v>
      </c>
      <c r="U516" s="18">
        <v>15.25</v>
      </c>
      <c r="V516" s="18"/>
      <c r="W516" s="18" t="s">
        <v>62</v>
      </c>
      <c r="X516" s="18" t="s">
        <v>62</v>
      </c>
      <c r="Y516" s="18"/>
      <c r="Z516" s="21">
        <v>0</v>
      </c>
      <c r="AA516" s="21">
        <v>550910</v>
      </c>
      <c r="AB516" s="21">
        <v>2005710</v>
      </c>
      <c r="AC516" s="21">
        <v>0</v>
      </c>
      <c r="AD516" s="21">
        <v>0</v>
      </c>
      <c r="AE516" s="21">
        <v>0</v>
      </c>
      <c r="AF516" s="22">
        <v>1</v>
      </c>
      <c r="AG516" s="22">
        <v>1</v>
      </c>
      <c r="AH516" s="23">
        <v>229450</v>
      </c>
      <c r="AI516" s="23">
        <v>749</v>
      </c>
      <c r="AJ516" s="24">
        <v>13.4</v>
      </c>
      <c r="AK516" s="25">
        <v>100.3</v>
      </c>
      <c r="AL516" s="26">
        <v>1</v>
      </c>
      <c r="AM516" s="26">
        <v>1</v>
      </c>
      <c r="AN516" s="26">
        <v>26496</v>
      </c>
      <c r="AO516" s="26">
        <v>28199</v>
      </c>
      <c r="AP516" s="27">
        <v>12.9</v>
      </c>
      <c r="AQ516" s="28">
        <v>3638.99</v>
      </c>
      <c r="AR516" s="29">
        <v>1</v>
      </c>
      <c r="AS516" s="29">
        <v>1</v>
      </c>
      <c r="AT516" s="29">
        <v>1</v>
      </c>
      <c r="AU516" s="29">
        <v>18020333</v>
      </c>
      <c r="AV516" s="29">
        <v>6.89</v>
      </c>
      <c r="AW516" s="29">
        <v>1240750</v>
      </c>
    </row>
    <row r="517" spans="1:49" s="30" customFormat="1" x14ac:dyDescent="0.35">
      <c r="A517" s="12">
        <v>2015</v>
      </c>
      <c r="B517" s="12" t="s">
        <v>628</v>
      </c>
      <c r="C517" s="13" t="s">
        <v>629</v>
      </c>
      <c r="D517" s="14" t="s">
        <v>647</v>
      </c>
      <c r="E517" s="15">
        <v>40786.386158218258</v>
      </c>
      <c r="F517" s="15">
        <v>121532.5</v>
      </c>
      <c r="G517" s="12">
        <v>5</v>
      </c>
      <c r="H517" s="16">
        <v>2979732</v>
      </c>
      <c r="I517" s="17">
        <f t="shared" si="8"/>
        <v>1</v>
      </c>
      <c r="J517" s="17">
        <v>0</v>
      </c>
      <c r="K517" s="17">
        <v>42.6</v>
      </c>
      <c r="L517" s="17">
        <v>1.8220000000000001</v>
      </c>
      <c r="M517" s="17">
        <v>2.62</v>
      </c>
      <c r="N517" s="17">
        <v>44.13</v>
      </c>
      <c r="O517" s="17">
        <v>1</v>
      </c>
      <c r="P517" s="18">
        <v>3326</v>
      </c>
      <c r="Q517" s="18">
        <v>1856</v>
      </c>
      <c r="R517" s="17">
        <v>28587194</v>
      </c>
      <c r="S517" s="17">
        <v>53994</v>
      </c>
      <c r="T517" s="17">
        <v>28688</v>
      </c>
      <c r="U517" s="18" t="s">
        <v>62</v>
      </c>
      <c r="V517" s="18" t="s">
        <v>62</v>
      </c>
      <c r="W517" s="18" t="s">
        <v>62</v>
      </c>
      <c r="X517" s="18" t="s">
        <v>62</v>
      </c>
      <c r="Y517" s="18" t="s">
        <v>62</v>
      </c>
      <c r="Z517" s="21">
        <v>25659822</v>
      </c>
      <c r="AA517" s="21">
        <v>215844</v>
      </c>
      <c r="AB517" s="21">
        <v>210203424</v>
      </c>
      <c r="AC517" s="21">
        <v>13837794</v>
      </c>
      <c r="AD517" s="21">
        <v>0</v>
      </c>
      <c r="AE517" s="21">
        <v>0</v>
      </c>
      <c r="AF517" s="22">
        <v>4</v>
      </c>
      <c r="AG517" s="22">
        <v>30</v>
      </c>
      <c r="AH517" s="23">
        <v>1356658</v>
      </c>
      <c r="AI517" s="23">
        <v>1122.4512</v>
      </c>
      <c r="AJ517" s="24">
        <v>9.8192108999999999</v>
      </c>
      <c r="AK517" s="25">
        <v>110.21585</v>
      </c>
      <c r="AL517" s="26">
        <v>4</v>
      </c>
      <c r="AM517" s="26">
        <v>30</v>
      </c>
      <c r="AN517" s="26">
        <v>187706</v>
      </c>
      <c r="AO517" s="26">
        <v>5395.5104000000001</v>
      </c>
      <c r="AP517" s="27">
        <v>8.3204110999999994</v>
      </c>
      <c r="AQ517" s="28">
        <v>448.92863999999997</v>
      </c>
      <c r="AR517" s="29">
        <v>4</v>
      </c>
      <c r="AS517" s="29">
        <v>28</v>
      </c>
      <c r="AT517" s="29">
        <v>35868</v>
      </c>
      <c r="AU517" s="29">
        <v>37261.839999999997</v>
      </c>
      <c r="AV517" s="29">
        <v>6.2274054000000003</v>
      </c>
      <c r="AW517" s="29">
        <v>2320.4458</v>
      </c>
    </row>
    <row r="518" spans="1:49" s="30" customFormat="1" x14ac:dyDescent="0.35">
      <c r="A518" s="12">
        <v>2014</v>
      </c>
      <c r="B518" s="12" t="s">
        <v>628</v>
      </c>
      <c r="C518" s="13" t="s">
        <v>629</v>
      </c>
      <c r="D518" s="14" t="s">
        <v>648</v>
      </c>
      <c r="E518" s="15">
        <v>40895.673916272761</v>
      </c>
      <c r="F518" s="15">
        <v>121409.4</v>
      </c>
      <c r="G518" s="12">
        <v>6</v>
      </c>
      <c r="H518" s="16">
        <v>2968759</v>
      </c>
      <c r="I518" s="17">
        <f t="shared" si="8"/>
        <v>1</v>
      </c>
      <c r="J518" s="17">
        <v>0</v>
      </c>
      <c r="K518" s="17">
        <v>45.67</v>
      </c>
      <c r="L518" s="17">
        <v>3.117</v>
      </c>
      <c r="M518" s="17">
        <v>4.37</v>
      </c>
      <c r="N518" s="17">
        <v>46.16</v>
      </c>
      <c r="O518" s="17">
        <v>1</v>
      </c>
      <c r="P518" s="18">
        <v>3974</v>
      </c>
      <c r="Q518" s="18">
        <v>1511</v>
      </c>
      <c r="R518" s="17">
        <v>37288600</v>
      </c>
      <c r="S518" s="17">
        <v>81218</v>
      </c>
      <c r="T518" s="17">
        <v>42682</v>
      </c>
      <c r="U518" s="18" t="s">
        <v>62</v>
      </c>
      <c r="V518" s="18" t="s">
        <v>62</v>
      </c>
      <c r="W518" s="18" t="s">
        <v>62</v>
      </c>
      <c r="X518" s="18" t="s">
        <v>62</v>
      </c>
      <c r="Y518" s="18" t="s">
        <v>62</v>
      </c>
      <c r="Z518" s="21">
        <v>38590830</v>
      </c>
      <c r="AA518" s="21">
        <v>97830</v>
      </c>
      <c r="AB518" s="21">
        <v>136257808</v>
      </c>
      <c r="AC518" s="21">
        <v>14478259</v>
      </c>
      <c r="AD518" s="21">
        <v>0</v>
      </c>
      <c r="AE518" s="21">
        <v>0</v>
      </c>
      <c r="AF518" s="22">
        <v>4</v>
      </c>
      <c r="AG518" s="22">
        <v>30</v>
      </c>
      <c r="AH518" s="23">
        <v>1345009</v>
      </c>
      <c r="AI518" s="23">
        <v>1142.5648000000001</v>
      </c>
      <c r="AJ518" s="24">
        <v>9.5074681000000005</v>
      </c>
      <c r="AK518" s="25">
        <v>108.62898</v>
      </c>
      <c r="AL518" s="26">
        <v>4</v>
      </c>
      <c r="AM518" s="26">
        <v>30</v>
      </c>
      <c r="AN518" s="26">
        <v>185842</v>
      </c>
      <c r="AO518" s="26">
        <v>5375.5488999999998</v>
      </c>
      <c r="AP518" s="27">
        <v>8.0479842000000001</v>
      </c>
      <c r="AQ518" s="28">
        <v>432.62331999999998</v>
      </c>
      <c r="AR518" s="29">
        <v>4</v>
      </c>
      <c r="AS518" s="29">
        <v>28</v>
      </c>
      <c r="AT518" s="29">
        <v>35685</v>
      </c>
      <c r="AU518" s="29">
        <v>38883.56</v>
      </c>
      <c r="AV518" s="29">
        <v>6.0203302000000001</v>
      </c>
      <c r="AW518" s="29">
        <v>2340.9187000000002</v>
      </c>
    </row>
    <row r="519" spans="1:49" s="30" customFormat="1" x14ac:dyDescent="0.35">
      <c r="A519" s="12">
        <v>2016</v>
      </c>
      <c r="B519" s="12" t="s">
        <v>632</v>
      </c>
      <c r="C519" s="13" t="s">
        <v>633</v>
      </c>
      <c r="D519" s="14" t="s">
        <v>649</v>
      </c>
      <c r="E519" s="15">
        <v>63626.636062319987</v>
      </c>
      <c r="F519" s="15">
        <v>121303.1</v>
      </c>
      <c r="G519" s="12">
        <v>3.1</v>
      </c>
      <c r="H519" s="16">
        <v>1906483</v>
      </c>
      <c r="I519" s="17">
        <f t="shared" si="8"/>
        <v>1</v>
      </c>
      <c r="J519" s="17">
        <v>0</v>
      </c>
      <c r="K519" s="17">
        <v>40.39</v>
      </c>
      <c r="L519" s="17">
        <v>1.702</v>
      </c>
      <c r="M519" s="17">
        <v>2.52</v>
      </c>
      <c r="N519" s="17">
        <v>42.43</v>
      </c>
      <c r="O519" s="17">
        <v>1</v>
      </c>
      <c r="P519" s="18">
        <v>5557</v>
      </c>
      <c r="Q519" s="18">
        <v>1112</v>
      </c>
      <c r="R519" s="17">
        <v>23013711</v>
      </c>
      <c r="S519" s="17">
        <v>47240</v>
      </c>
      <c r="T519" s="17">
        <v>20065</v>
      </c>
      <c r="U519" s="18">
        <v>1.19</v>
      </c>
      <c r="V519" s="18">
        <v>1.35</v>
      </c>
      <c r="W519" s="18" t="s">
        <v>62</v>
      </c>
      <c r="X519" s="18" t="s">
        <v>62</v>
      </c>
      <c r="Y519" s="18" t="s">
        <v>62</v>
      </c>
      <c r="Z519" s="21">
        <v>26886658</v>
      </c>
      <c r="AA519" s="21">
        <v>31660</v>
      </c>
      <c r="AB519" s="21">
        <v>11626010</v>
      </c>
      <c r="AC519" s="21">
        <v>9350591</v>
      </c>
      <c r="AD519" s="21">
        <v>0</v>
      </c>
      <c r="AE519" s="21">
        <v>0</v>
      </c>
      <c r="AF519" s="22">
        <v>1</v>
      </c>
      <c r="AG519" s="22">
        <v>81</v>
      </c>
      <c r="AH519" s="23">
        <v>834038</v>
      </c>
      <c r="AI519" s="23">
        <v>973.01232000000005</v>
      </c>
      <c r="AJ519" s="24">
        <v>10.839559</v>
      </c>
      <c r="AK519" s="25">
        <v>105.47024</v>
      </c>
      <c r="AL519" s="26">
        <v>1</v>
      </c>
      <c r="AM519" s="26">
        <v>81</v>
      </c>
      <c r="AN519" s="26">
        <v>149812</v>
      </c>
      <c r="AO519" s="26">
        <v>5176.9479000000001</v>
      </c>
      <c r="AP519" s="27">
        <v>8.7992696000000006</v>
      </c>
      <c r="AQ519" s="28">
        <v>455.53359999999998</v>
      </c>
      <c r="AR519" s="29">
        <v>1</v>
      </c>
      <c r="AS519" s="29">
        <v>74</v>
      </c>
      <c r="AT519" s="29">
        <v>61613</v>
      </c>
      <c r="AU519" s="29">
        <v>15086.34</v>
      </c>
      <c r="AV519" s="29">
        <v>7.6894321999999997</v>
      </c>
      <c r="AW519" s="29">
        <v>1160.0539000000001</v>
      </c>
    </row>
    <row r="520" spans="1:49" s="30" customFormat="1" x14ac:dyDescent="0.35">
      <c r="A520" s="12">
        <v>2013</v>
      </c>
      <c r="B520" s="12" t="s">
        <v>628</v>
      </c>
      <c r="C520" s="13" t="s">
        <v>629</v>
      </c>
      <c r="D520" s="14" t="s">
        <v>650</v>
      </c>
      <c r="E520" s="15">
        <v>40481.155118175935</v>
      </c>
      <c r="F520" s="15">
        <v>119842.8</v>
      </c>
      <c r="G520" s="12">
        <v>7.2</v>
      </c>
      <c r="H520" s="16">
        <v>2960459</v>
      </c>
      <c r="I520" s="17">
        <f t="shared" si="8"/>
        <v>1</v>
      </c>
      <c r="J520" s="17">
        <v>0</v>
      </c>
      <c r="K520" s="17">
        <v>45.02</v>
      </c>
      <c r="L520" s="17">
        <v>3.4830000000000001</v>
      </c>
      <c r="M520" s="17">
        <v>3.73</v>
      </c>
      <c r="N520" s="17">
        <v>51.99</v>
      </c>
      <c r="O520" s="17">
        <v>1</v>
      </c>
      <c r="P520" s="18">
        <v>3747</v>
      </c>
      <c r="Q520" s="18">
        <v>1622</v>
      </c>
      <c r="R520" s="17">
        <v>37345580</v>
      </c>
      <c r="S520" s="17">
        <v>80569</v>
      </c>
      <c r="T520" s="17">
        <v>41639</v>
      </c>
      <c r="U520" s="18">
        <v>2.4300000000000002</v>
      </c>
      <c r="V520" s="18">
        <v>2.4</v>
      </c>
      <c r="W520" s="18">
        <v>22.06</v>
      </c>
      <c r="X520" s="18">
        <v>4.83</v>
      </c>
      <c r="Y520" s="18">
        <v>0.61</v>
      </c>
      <c r="Z520" s="21">
        <v>37574936</v>
      </c>
      <c r="AA520" s="21">
        <v>146494</v>
      </c>
      <c r="AB520" s="21">
        <v>177238292</v>
      </c>
      <c r="AC520" s="21">
        <v>11945257</v>
      </c>
      <c r="AD520" s="21">
        <v>0</v>
      </c>
      <c r="AE520" s="21">
        <v>0</v>
      </c>
      <c r="AF520" s="22">
        <v>4</v>
      </c>
      <c r="AG520" s="22">
        <v>31</v>
      </c>
      <c r="AH520" s="23">
        <v>1339680</v>
      </c>
      <c r="AI520" s="23">
        <v>1133.3108999999999</v>
      </c>
      <c r="AJ520" s="24">
        <v>9.5859360000000002</v>
      </c>
      <c r="AK520" s="25">
        <v>108.63845999999999</v>
      </c>
      <c r="AL520" s="26">
        <v>4</v>
      </c>
      <c r="AM520" s="26">
        <v>30</v>
      </c>
      <c r="AN520" s="26">
        <v>182941</v>
      </c>
      <c r="AO520" s="26">
        <v>5419.7587000000003</v>
      </c>
      <c r="AP520" s="27">
        <v>8.0460966999999997</v>
      </c>
      <c r="AQ520" s="28">
        <v>436.07902999999999</v>
      </c>
      <c r="AR520" s="29">
        <v>4</v>
      </c>
      <c r="AS520" s="29">
        <v>28</v>
      </c>
      <c r="AT520" s="29">
        <v>34699</v>
      </c>
      <c r="AU520" s="29">
        <v>39783.512000000002</v>
      </c>
      <c r="AV520" s="29">
        <v>6.0357956000000001</v>
      </c>
      <c r="AW520" s="29">
        <v>2401.2514999999999</v>
      </c>
    </row>
    <row r="521" spans="1:49" s="30" customFormat="1" x14ac:dyDescent="0.35">
      <c r="A521" s="12">
        <v>2015</v>
      </c>
      <c r="B521" s="12" t="s">
        <v>632</v>
      </c>
      <c r="C521" s="13" t="s">
        <v>633</v>
      </c>
      <c r="D521" s="14" t="s">
        <v>651</v>
      </c>
      <c r="E521" s="15">
        <v>63233.123279982283</v>
      </c>
      <c r="F521" s="15">
        <v>119640.8</v>
      </c>
      <c r="G521" s="12">
        <v>3</v>
      </c>
      <c r="H521" s="16">
        <v>1892059</v>
      </c>
      <c r="I521" s="17">
        <f t="shared" si="8"/>
        <v>1</v>
      </c>
      <c r="J521" s="17">
        <v>0</v>
      </c>
      <c r="K521" s="17">
        <v>42.6</v>
      </c>
      <c r="L521" s="17">
        <v>1.8220000000000001</v>
      </c>
      <c r="M521" s="17">
        <v>2.62</v>
      </c>
      <c r="N521" s="17">
        <v>44.13</v>
      </c>
      <c r="O521" s="17">
        <v>1</v>
      </c>
      <c r="P521" s="18">
        <v>5780</v>
      </c>
      <c r="Q521" s="18">
        <v>965</v>
      </c>
      <c r="R521" s="17">
        <v>25325783</v>
      </c>
      <c r="S521" s="17">
        <v>58937</v>
      </c>
      <c r="T521" s="17">
        <v>23365</v>
      </c>
      <c r="U521" s="18">
        <v>1.19</v>
      </c>
      <c r="V521" s="18" t="s">
        <v>62</v>
      </c>
      <c r="W521" s="18">
        <v>18.25</v>
      </c>
      <c r="X521" s="18" t="s">
        <v>62</v>
      </c>
      <c r="Y521" s="18">
        <v>0.72</v>
      </c>
      <c r="Z521" s="21">
        <v>29723718</v>
      </c>
      <c r="AA521" s="21">
        <v>31766</v>
      </c>
      <c r="AB521" s="21">
        <v>8531514</v>
      </c>
      <c r="AC521" s="21">
        <v>10324728</v>
      </c>
      <c r="AD521" s="21">
        <v>0</v>
      </c>
      <c r="AE521" s="21">
        <v>0</v>
      </c>
      <c r="AF521" s="22">
        <v>1</v>
      </c>
      <c r="AG521" s="22">
        <v>80</v>
      </c>
      <c r="AH521" s="23">
        <v>825940</v>
      </c>
      <c r="AI521" s="23">
        <v>961.74581000000001</v>
      </c>
      <c r="AJ521" s="24">
        <v>10.601267999999999</v>
      </c>
      <c r="AK521" s="25">
        <v>101.95725</v>
      </c>
      <c r="AL521" s="26">
        <v>1</v>
      </c>
      <c r="AM521" s="26">
        <v>81</v>
      </c>
      <c r="AN521" s="26">
        <v>149820</v>
      </c>
      <c r="AO521" s="26">
        <v>5177.2316000000001</v>
      </c>
      <c r="AP521" s="27">
        <v>8.6747207</v>
      </c>
      <c r="AQ521" s="28">
        <v>449.11038000000002</v>
      </c>
      <c r="AR521" s="29">
        <v>1</v>
      </c>
      <c r="AS521" s="29">
        <v>74</v>
      </c>
      <c r="AT521" s="29">
        <v>60556</v>
      </c>
      <c r="AU521" s="29">
        <v>14662.884</v>
      </c>
      <c r="AV521" s="29">
        <v>7.5909177000000003</v>
      </c>
      <c r="AW521" s="29">
        <v>1113.0473999999999</v>
      </c>
    </row>
    <row r="522" spans="1:49" s="30" customFormat="1" x14ac:dyDescent="0.35">
      <c r="A522" s="12">
        <v>2012</v>
      </c>
      <c r="B522" s="12" t="s">
        <v>628</v>
      </c>
      <c r="C522" s="13" t="s">
        <v>629</v>
      </c>
      <c r="D522" s="14" t="s">
        <v>652</v>
      </c>
      <c r="E522" s="15">
        <v>39492.413497891546</v>
      </c>
      <c r="F522" s="15">
        <v>116616.2</v>
      </c>
      <c r="G522" s="12">
        <v>7.6</v>
      </c>
      <c r="H522" s="16">
        <v>2952876</v>
      </c>
      <c r="I522" s="17">
        <f t="shared" si="8"/>
        <v>1</v>
      </c>
      <c r="J522" s="17">
        <v>0</v>
      </c>
      <c r="K522" s="17">
        <v>45.77</v>
      </c>
      <c r="L522" s="17">
        <v>3.58</v>
      </c>
      <c r="M522" s="17">
        <v>2.75</v>
      </c>
      <c r="N522" s="17">
        <v>54.99</v>
      </c>
      <c r="O522" s="17">
        <v>1</v>
      </c>
      <c r="P522" s="18">
        <v>2751</v>
      </c>
      <c r="Q522" s="18">
        <v>2139</v>
      </c>
      <c r="R522" s="17">
        <v>36233904</v>
      </c>
      <c r="S522" s="17">
        <v>83857</v>
      </c>
      <c r="T522" s="17">
        <v>38243</v>
      </c>
      <c r="U522" s="18" t="s">
        <v>62</v>
      </c>
      <c r="V522" s="18" t="s">
        <v>62</v>
      </c>
      <c r="W522" s="18" t="s">
        <v>62</v>
      </c>
      <c r="X522" s="18" t="s">
        <v>62</v>
      </c>
      <c r="Y522" s="18" t="s">
        <v>62</v>
      </c>
      <c r="Z522" s="21">
        <v>34095158</v>
      </c>
      <c r="AA522" s="21">
        <v>112840</v>
      </c>
      <c r="AB522" s="21">
        <v>247756828</v>
      </c>
      <c r="AC522" s="21">
        <v>15493131</v>
      </c>
      <c r="AD522" s="21">
        <v>0</v>
      </c>
      <c r="AE522" s="21">
        <v>0</v>
      </c>
      <c r="AF522" s="22">
        <v>4</v>
      </c>
      <c r="AG522" s="22">
        <v>31</v>
      </c>
      <c r="AH522" s="23">
        <v>1332154</v>
      </c>
      <c r="AI522" s="23">
        <v>1120.3222000000001</v>
      </c>
      <c r="AJ522" s="24">
        <v>9.2951488999999992</v>
      </c>
      <c r="AK522" s="25">
        <v>104.13562</v>
      </c>
      <c r="AL522" s="26">
        <v>4</v>
      </c>
      <c r="AM522" s="26">
        <v>30</v>
      </c>
      <c r="AN522" s="26">
        <v>181823</v>
      </c>
      <c r="AO522" s="26">
        <v>5546.625</v>
      </c>
      <c r="AP522" s="27">
        <v>7.7141257000000003</v>
      </c>
      <c r="AQ522" s="28">
        <v>427.87362999999999</v>
      </c>
      <c r="AR522" s="29">
        <v>4</v>
      </c>
      <c r="AS522" s="29">
        <v>28</v>
      </c>
      <c r="AT522" s="29">
        <v>33926</v>
      </c>
      <c r="AU522" s="29">
        <v>41383.587</v>
      </c>
      <c r="AV522" s="29">
        <v>5.7649562000000003</v>
      </c>
      <c r="AW522" s="29">
        <v>2385.7456999999999</v>
      </c>
    </row>
    <row r="523" spans="1:49" s="30" customFormat="1" x14ac:dyDescent="0.35">
      <c r="A523" s="17">
        <v>2008</v>
      </c>
      <c r="B523" s="32" t="s">
        <v>614</v>
      </c>
      <c r="C523" s="13" t="s">
        <v>615</v>
      </c>
      <c r="D523" s="14" t="s">
        <v>653</v>
      </c>
      <c r="E523" s="15">
        <v>200286.95220565426</v>
      </c>
      <c r="F523" s="15">
        <v>116213.7</v>
      </c>
      <c r="G523" s="17">
        <v>6.5</v>
      </c>
      <c r="H523" s="16">
        <v>580236</v>
      </c>
      <c r="I523" s="17">
        <f t="shared" si="8"/>
        <v>0</v>
      </c>
      <c r="J523" s="17">
        <v>0</v>
      </c>
      <c r="K523" s="17">
        <v>40.69</v>
      </c>
      <c r="L523" s="17">
        <v>2.9830000000000001</v>
      </c>
      <c r="M523" s="17">
        <v>8.86</v>
      </c>
      <c r="N523" s="17">
        <v>45.88</v>
      </c>
      <c r="O523" s="17">
        <v>0</v>
      </c>
      <c r="P523" s="18">
        <v>3770</v>
      </c>
      <c r="Q523" s="18">
        <v>1696</v>
      </c>
      <c r="R523" s="17">
        <v>69856</v>
      </c>
      <c r="S523" s="17">
        <v>258</v>
      </c>
      <c r="T523" s="17">
        <v>180</v>
      </c>
      <c r="U523" s="18" t="s">
        <v>62</v>
      </c>
      <c r="V523" s="18"/>
      <c r="W523" s="18" t="s">
        <v>62</v>
      </c>
      <c r="X523" s="18"/>
      <c r="Y523" s="18" t="s">
        <v>62</v>
      </c>
      <c r="Z523" s="21">
        <v>0</v>
      </c>
      <c r="AA523" s="21">
        <v>326926</v>
      </c>
      <c r="AB523" s="21">
        <v>0</v>
      </c>
      <c r="AC523" s="21">
        <v>0</v>
      </c>
      <c r="AD523" s="21">
        <v>0</v>
      </c>
      <c r="AE523" s="21">
        <v>0</v>
      </c>
      <c r="AF523" s="23">
        <v>1</v>
      </c>
      <c r="AG523" s="23">
        <v>1</v>
      </c>
      <c r="AH523" s="23">
        <v>215355</v>
      </c>
      <c r="AI523" s="23">
        <v>734</v>
      </c>
      <c r="AJ523" s="24">
        <v>12.785687883960033</v>
      </c>
      <c r="AK523" s="25">
        <v>93.83</v>
      </c>
      <c r="AL523" s="26">
        <v>1</v>
      </c>
      <c r="AM523" s="26">
        <v>1</v>
      </c>
      <c r="AN523" s="26">
        <v>30896</v>
      </c>
      <c r="AO523" s="26">
        <v>25058</v>
      </c>
      <c r="AP523" s="27">
        <v>13.227350000850333</v>
      </c>
      <c r="AQ523" s="28">
        <v>3314.57</v>
      </c>
      <c r="AR523" s="29">
        <v>0</v>
      </c>
      <c r="AS523" s="29">
        <v>0</v>
      </c>
      <c r="AT523" s="29">
        <v>13</v>
      </c>
      <c r="AU523" s="29">
        <v>1957346</v>
      </c>
      <c r="AV523" s="29">
        <v>10.488560518231777</v>
      </c>
      <c r="AW523" s="29">
        <v>205297.44</v>
      </c>
    </row>
    <row r="524" spans="1:49" s="30" customFormat="1" x14ac:dyDescent="0.35">
      <c r="A524" s="12">
        <v>2014</v>
      </c>
      <c r="B524" s="12" t="s">
        <v>632</v>
      </c>
      <c r="C524" s="13" t="s">
        <v>633</v>
      </c>
      <c r="D524" s="14" t="s">
        <v>654</v>
      </c>
      <c r="E524" s="15">
        <v>61518.44060097183</v>
      </c>
      <c r="F524" s="15">
        <v>115651.9</v>
      </c>
      <c r="G524" s="12">
        <v>3.3</v>
      </c>
      <c r="H524" s="16">
        <v>1879955</v>
      </c>
      <c r="I524" s="17">
        <f t="shared" si="8"/>
        <v>1</v>
      </c>
      <c r="J524" s="17">
        <v>0</v>
      </c>
      <c r="K524" s="17">
        <v>45.67</v>
      </c>
      <c r="L524" s="17">
        <v>3.117</v>
      </c>
      <c r="M524" s="17">
        <v>4.37</v>
      </c>
      <c r="N524" s="17">
        <v>46.16</v>
      </c>
      <c r="O524" s="17">
        <v>1</v>
      </c>
      <c r="P524" s="18">
        <v>6694</v>
      </c>
      <c r="Q524" s="18">
        <v>835</v>
      </c>
      <c r="R524" s="17">
        <v>26348032</v>
      </c>
      <c r="S524" s="17">
        <v>58054</v>
      </c>
      <c r="T524" s="17">
        <v>24530</v>
      </c>
      <c r="U524" s="18" t="s">
        <v>62</v>
      </c>
      <c r="V524" s="18" t="s">
        <v>62</v>
      </c>
      <c r="W524" s="18" t="s">
        <v>62</v>
      </c>
      <c r="X524" s="18" t="s">
        <v>62</v>
      </c>
      <c r="Y524" s="18" t="s">
        <v>62</v>
      </c>
      <c r="Z524" s="21">
        <v>30854566</v>
      </c>
      <c r="AA524" s="21">
        <v>197262</v>
      </c>
      <c r="AB524" s="21">
        <v>8393742</v>
      </c>
      <c r="AC524" s="21">
        <v>10101838</v>
      </c>
      <c r="AD524" s="21">
        <v>0</v>
      </c>
      <c r="AE524" s="21">
        <v>0</v>
      </c>
      <c r="AF524" s="22">
        <v>1</v>
      </c>
      <c r="AG524" s="22">
        <v>80</v>
      </c>
      <c r="AH524" s="23">
        <v>817425</v>
      </c>
      <c r="AI524" s="23">
        <v>1022.3403</v>
      </c>
      <c r="AJ524" s="24">
        <v>10.400855</v>
      </c>
      <c r="AK524" s="25">
        <v>106.33213000000001</v>
      </c>
      <c r="AL524" s="26">
        <v>1</v>
      </c>
      <c r="AM524" s="26">
        <v>81</v>
      </c>
      <c r="AN524" s="26">
        <v>151382</v>
      </c>
      <c r="AO524" s="26">
        <v>5243.6463000000003</v>
      </c>
      <c r="AP524" s="27">
        <v>8.7269099000000008</v>
      </c>
      <c r="AQ524" s="28">
        <v>457.60829000000001</v>
      </c>
      <c r="AR524" s="29">
        <v>1</v>
      </c>
      <c r="AS524" s="29">
        <v>75</v>
      </c>
      <c r="AT524" s="29">
        <v>57429</v>
      </c>
      <c r="AU524" s="29">
        <v>15480.573</v>
      </c>
      <c r="AV524" s="29">
        <v>7.4711404999999997</v>
      </c>
      <c r="AW524" s="29">
        <v>1156.5753999999999</v>
      </c>
    </row>
    <row r="525" spans="1:49" s="30" customFormat="1" x14ac:dyDescent="0.35">
      <c r="A525" s="17">
        <v>2009</v>
      </c>
      <c r="B525" s="32" t="s">
        <v>614</v>
      </c>
      <c r="C525" s="13" t="s">
        <v>615</v>
      </c>
      <c r="D525" s="14" t="s">
        <v>655</v>
      </c>
      <c r="E525" s="15">
        <v>195272.76656963196</v>
      </c>
      <c r="F525" s="15">
        <v>115646</v>
      </c>
      <c r="G525" s="17">
        <v>9.3000000000000007</v>
      </c>
      <c r="H525" s="16">
        <v>592228</v>
      </c>
      <c r="I525" s="17">
        <f t="shared" si="8"/>
        <v>0</v>
      </c>
      <c r="J525" s="17">
        <v>0</v>
      </c>
      <c r="K525" s="17">
        <v>43.33</v>
      </c>
      <c r="L525" s="17">
        <v>2.141</v>
      </c>
      <c r="M525" s="17">
        <v>3.94</v>
      </c>
      <c r="N525" s="17">
        <v>45.86</v>
      </c>
      <c r="O525" s="17">
        <v>0</v>
      </c>
      <c r="P525" s="18">
        <v>4124</v>
      </c>
      <c r="Q525" s="18">
        <v>1427</v>
      </c>
      <c r="R525" s="17">
        <v>35752</v>
      </c>
      <c r="S525" s="17">
        <v>284</v>
      </c>
      <c r="T525" s="17">
        <v>130</v>
      </c>
      <c r="U525" s="18" t="s">
        <v>62</v>
      </c>
      <c r="V525" s="18"/>
      <c r="W525" s="18" t="s">
        <v>62</v>
      </c>
      <c r="X525" s="18"/>
      <c r="Y525" s="18" t="s">
        <v>62</v>
      </c>
      <c r="Z525" s="21">
        <v>0</v>
      </c>
      <c r="AA525" s="21">
        <v>170256</v>
      </c>
      <c r="AB525" s="21">
        <v>0</v>
      </c>
      <c r="AC525" s="21">
        <v>0</v>
      </c>
      <c r="AD525" s="21">
        <v>0</v>
      </c>
      <c r="AE525" s="21">
        <v>0</v>
      </c>
      <c r="AF525" s="23">
        <v>1</v>
      </c>
      <c r="AG525" s="23">
        <v>1</v>
      </c>
      <c r="AH525" s="23">
        <v>217635</v>
      </c>
      <c r="AI525" s="23">
        <v>712</v>
      </c>
      <c r="AJ525" s="24">
        <v>13.76</v>
      </c>
      <c r="AK525" s="31">
        <v>97.94</v>
      </c>
      <c r="AL525" s="26">
        <v>1</v>
      </c>
      <c r="AM525" s="26">
        <v>1</v>
      </c>
      <c r="AN525" s="26">
        <v>30632</v>
      </c>
      <c r="AO525" s="26">
        <v>26426</v>
      </c>
      <c r="AP525" s="27">
        <v>12.96</v>
      </c>
      <c r="AQ525" s="28">
        <v>3426.13</v>
      </c>
      <c r="AR525" s="29">
        <v>0</v>
      </c>
      <c r="AS525" s="29">
        <v>0</v>
      </c>
      <c r="AT525" s="29">
        <v>4</v>
      </c>
      <c r="AU525" s="29">
        <v>6354250</v>
      </c>
      <c r="AV525" s="29">
        <v>8.41</v>
      </c>
      <c r="AW525" s="29">
        <v>534537.5</v>
      </c>
    </row>
    <row r="526" spans="1:49" s="30" customFormat="1" x14ac:dyDescent="0.35">
      <c r="A526" s="12">
        <v>2010</v>
      </c>
      <c r="B526" s="12" t="s">
        <v>628</v>
      </c>
      <c r="C526" s="13" t="s">
        <v>629</v>
      </c>
      <c r="D526" s="14" t="s">
        <v>656</v>
      </c>
      <c r="E526" s="15">
        <v>38672.476846322279</v>
      </c>
      <c r="F526" s="15">
        <v>113000.9</v>
      </c>
      <c r="G526" s="12">
        <v>8.1999999999999993</v>
      </c>
      <c r="H526" s="16">
        <v>2921998</v>
      </c>
      <c r="I526" s="17">
        <f t="shared" si="8"/>
        <v>1</v>
      </c>
      <c r="J526" s="17">
        <v>0</v>
      </c>
      <c r="K526" s="17">
        <v>44.27</v>
      </c>
      <c r="L526" s="17">
        <v>2.7050000000000001</v>
      </c>
      <c r="M526" s="17">
        <v>4.37</v>
      </c>
      <c r="N526" s="17">
        <v>49.29</v>
      </c>
      <c r="O526" s="17">
        <v>1</v>
      </c>
      <c r="P526" s="18">
        <v>3724</v>
      </c>
      <c r="Q526" s="18">
        <v>2167</v>
      </c>
      <c r="R526" s="17">
        <v>34018317</v>
      </c>
      <c r="S526" s="17">
        <v>74060</v>
      </c>
      <c r="T526" s="17">
        <v>40490</v>
      </c>
      <c r="U526" s="18" t="s">
        <v>62</v>
      </c>
      <c r="V526" s="18">
        <v>1.71</v>
      </c>
      <c r="W526" s="18">
        <v>16.14</v>
      </c>
      <c r="X526" s="18" t="s">
        <v>62</v>
      </c>
      <c r="Y526" s="18" t="s">
        <v>62</v>
      </c>
      <c r="Z526" s="21">
        <v>33131108</v>
      </c>
      <c r="AA526" s="21">
        <v>156038</v>
      </c>
      <c r="AB526" s="21">
        <v>185267596</v>
      </c>
      <c r="AC526" s="21">
        <v>15022678</v>
      </c>
      <c r="AD526" s="21">
        <v>0</v>
      </c>
      <c r="AE526" s="21">
        <v>0</v>
      </c>
      <c r="AF526" s="22">
        <v>4</v>
      </c>
      <c r="AG526" s="22">
        <v>36</v>
      </c>
      <c r="AH526" s="23">
        <v>1322833</v>
      </c>
      <c r="AI526" s="23">
        <v>1211</v>
      </c>
      <c r="AJ526" s="24">
        <v>8.86</v>
      </c>
      <c r="AK526" s="31">
        <v>107.28</v>
      </c>
      <c r="AL526" s="26">
        <v>4</v>
      </c>
      <c r="AM526" s="26">
        <v>36</v>
      </c>
      <c r="AN526" s="26">
        <v>178962</v>
      </c>
      <c r="AO526" s="26">
        <v>5675</v>
      </c>
      <c r="AP526" s="27">
        <v>7.31</v>
      </c>
      <c r="AQ526" s="28">
        <v>414.72</v>
      </c>
      <c r="AR526" s="29">
        <v>4</v>
      </c>
      <c r="AS526" s="29">
        <v>33</v>
      </c>
      <c r="AT526" s="29">
        <v>32408</v>
      </c>
      <c r="AU526" s="29">
        <v>43134</v>
      </c>
      <c r="AV526" s="29">
        <v>5.44</v>
      </c>
      <c r="AW526" s="29">
        <v>2348.2399999999998</v>
      </c>
    </row>
    <row r="527" spans="1:49" s="30" customFormat="1" x14ac:dyDescent="0.35">
      <c r="A527" s="12">
        <v>2011</v>
      </c>
      <c r="B527" s="12" t="s">
        <v>628</v>
      </c>
      <c r="C527" s="13" t="s">
        <v>629</v>
      </c>
      <c r="D527" s="14" t="s">
        <v>657</v>
      </c>
      <c r="E527" s="15">
        <v>39184.056785393455</v>
      </c>
      <c r="F527" s="15">
        <v>115241.8</v>
      </c>
      <c r="G527" s="12">
        <v>8.3000000000000007</v>
      </c>
      <c r="H527" s="16">
        <v>2941038</v>
      </c>
      <c r="I527" s="17">
        <f t="shared" si="8"/>
        <v>1</v>
      </c>
      <c r="J527" s="17">
        <v>0</v>
      </c>
      <c r="K527" s="17">
        <v>45.02</v>
      </c>
      <c r="L527" s="17">
        <v>3.4670000000000001</v>
      </c>
      <c r="M527" s="17">
        <v>4</v>
      </c>
      <c r="N527" s="17">
        <v>55.64</v>
      </c>
      <c r="O527" s="17">
        <v>1</v>
      </c>
      <c r="P527" s="18">
        <v>3369</v>
      </c>
      <c r="Q527" s="18">
        <v>2029</v>
      </c>
      <c r="R527" s="17">
        <v>35925947</v>
      </c>
      <c r="S527" s="17">
        <v>80361</v>
      </c>
      <c r="T527" s="17">
        <v>41347</v>
      </c>
      <c r="U527" s="18" t="s">
        <v>62</v>
      </c>
      <c r="V527" s="18" t="s">
        <v>62</v>
      </c>
      <c r="W527" s="18" t="s">
        <v>62</v>
      </c>
      <c r="X527" s="18" t="s">
        <v>62</v>
      </c>
      <c r="Y527" s="18" t="s">
        <v>62</v>
      </c>
      <c r="Z527" s="21">
        <v>34981510</v>
      </c>
      <c r="AA527" s="21">
        <v>192764</v>
      </c>
      <c r="AB527" s="21">
        <v>203919280</v>
      </c>
      <c r="AC527" s="21">
        <v>14194445</v>
      </c>
      <c r="AD527" s="21">
        <v>0</v>
      </c>
      <c r="AE527" s="21">
        <v>0</v>
      </c>
      <c r="AF527" s="22">
        <v>4</v>
      </c>
      <c r="AG527" s="22">
        <v>36</v>
      </c>
      <c r="AH527" s="23">
        <v>1328286</v>
      </c>
      <c r="AI527" s="23">
        <v>1179</v>
      </c>
      <c r="AJ527" s="24">
        <v>9.02</v>
      </c>
      <c r="AK527" s="25">
        <v>106.27</v>
      </c>
      <c r="AL527" s="26">
        <v>4</v>
      </c>
      <c r="AM527" s="26">
        <v>36</v>
      </c>
      <c r="AN527" s="26">
        <v>180291</v>
      </c>
      <c r="AO527" s="26">
        <v>5614</v>
      </c>
      <c r="AP527" s="27">
        <v>7.5</v>
      </c>
      <c r="AQ527" s="28">
        <v>421.11</v>
      </c>
      <c r="AR527" s="29">
        <v>4</v>
      </c>
      <c r="AS527" s="29">
        <v>33</v>
      </c>
      <c r="AT527" s="29">
        <v>32761</v>
      </c>
      <c r="AU527" s="29">
        <v>43227</v>
      </c>
      <c r="AV527" s="29">
        <v>5.63</v>
      </c>
      <c r="AW527" s="29">
        <v>2434.4</v>
      </c>
    </row>
    <row r="528" spans="1:49" s="30" customFormat="1" x14ac:dyDescent="0.35">
      <c r="A528" s="17">
        <v>2006</v>
      </c>
      <c r="B528" s="13" t="s">
        <v>628</v>
      </c>
      <c r="C528" s="13" t="s">
        <v>629</v>
      </c>
      <c r="D528" s="14" t="s">
        <v>658</v>
      </c>
      <c r="E528" s="15">
        <v>40715.850846333196</v>
      </c>
      <c r="F528" s="15">
        <v>114890.4</v>
      </c>
      <c r="G528" s="17">
        <v>5.2</v>
      </c>
      <c r="H528" s="16">
        <v>2821761</v>
      </c>
      <c r="I528" s="17">
        <f t="shared" si="8"/>
        <v>1</v>
      </c>
      <c r="J528" s="17">
        <v>0</v>
      </c>
      <c r="K528" s="17" t="s">
        <v>62</v>
      </c>
      <c r="L528" s="17">
        <v>2.137</v>
      </c>
      <c r="M528" s="17">
        <v>6.73</v>
      </c>
      <c r="N528" s="17">
        <v>18.61</v>
      </c>
      <c r="O528" s="17">
        <v>1</v>
      </c>
      <c r="P528" s="18">
        <v>3051</v>
      </c>
      <c r="Q528" s="18">
        <v>1827</v>
      </c>
      <c r="R528" s="17">
        <v>28931255</v>
      </c>
      <c r="S528" s="17">
        <v>81969</v>
      </c>
      <c r="T528" s="17">
        <v>38228</v>
      </c>
      <c r="U528" s="18" t="s">
        <v>62</v>
      </c>
      <c r="V528" s="18">
        <v>1.47</v>
      </c>
      <c r="W528" s="18">
        <v>14.17</v>
      </c>
      <c r="X528" s="18" t="s">
        <v>62</v>
      </c>
      <c r="Y528" s="18" t="s">
        <v>62</v>
      </c>
      <c r="Z528" s="21">
        <v>29274692.98</v>
      </c>
      <c r="AA528" s="21">
        <v>586041.16000000015</v>
      </c>
      <c r="AB528" s="21">
        <v>133117173.41999999</v>
      </c>
      <c r="AC528" s="21">
        <v>15232577</v>
      </c>
      <c r="AD528" s="21">
        <v>0</v>
      </c>
      <c r="AE528" s="21">
        <v>0</v>
      </c>
      <c r="AF528" s="23">
        <v>4</v>
      </c>
      <c r="AG528" s="23">
        <v>36</v>
      </c>
      <c r="AH528" s="23">
        <v>1283520</v>
      </c>
      <c r="AI528" s="23">
        <v>1107.9609848957032</v>
      </c>
      <c r="AJ528" s="24">
        <v>8.8526330463945673</v>
      </c>
      <c r="AK528" s="25">
        <v>98.083720290035743</v>
      </c>
      <c r="AL528" s="26">
        <v>4</v>
      </c>
      <c r="AM528" s="26">
        <v>36</v>
      </c>
      <c r="AN528" s="26">
        <v>171018</v>
      </c>
      <c r="AO528" s="26">
        <v>5642.9410939199388</v>
      </c>
      <c r="AP528" s="27">
        <v>6.9583837843747087</v>
      </c>
      <c r="AQ528" s="28">
        <v>392.65749804114182</v>
      </c>
      <c r="AR528" s="29">
        <v>4</v>
      </c>
      <c r="AS528" s="29">
        <v>32</v>
      </c>
      <c r="AT528" s="29">
        <v>31422</v>
      </c>
      <c r="AU528" s="29">
        <v>47710.75732501645</v>
      </c>
      <c r="AV528" s="29">
        <v>5.2428600786136341</v>
      </c>
      <c r="AW528" s="29">
        <v>2501.4082489975176</v>
      </c>
    </row>
    <row r="529" spans="1:49" s="30" customFormat="1" x14ac:dyDescent="0.35">
      <c r="A529" s="17">
        <v>2007</v>
      </c>
      <c r="B529" s="32" t="s">
        <v>628</v>
      </c>
      <c r="C529" s="13" t="s">
        <v>629</v>
      </c>
      <c r="D529" s="14" t="s">
        <v>659</v>
      </c>
      <c r="E529" s="15">
        <v>40028.329208572482</v>
      </c>
      <c r="F529" s="15">
        <v>114026.7</v>
      </c>
      <c r="G529" s="17">
        <v>5.3</v>
      </c>
      <c r="H529" s="16">
        <v>2848650</v>
      </c>
      <c r="I529" s="17">
        <f t="shared" si="8"/>
        <v>1</v>
      </c>
      <c r="J529" s="17">
        <v>0</v>
      </c>
      <c r="K529" s="17" t="s">
        <v>62</v>
      </c>
      <c r="L529" s="17">
        <v>2.286</v>
      </c>
      <c r="M529" s="17">
        <v>6.97</v>
      </c>
      <c r="N529" s="17">
        <v>32.78</v>
      </c>
      <c r="O529" s="17">
        <v>1</v>
      </c>
      <c r="P529" s="18">
        <v>3226</v>
      </c>
      <c r="Q529" s="18">
        <v>1901</v>
      </c>
      <c r="R529" s="17">
        <v>30316395</v>
      </c>
      <c r="S529" s="17">
        <v>81906</v>
      </c>
      <c r="T529" s="17">
        <v>41004</v>
      </c>
      <c r="U529" s="18" t="s">
        <v>62</v>
      </c>
      <c r="V529" s="18">
        <v>1.6</v>
      </c>
      <c r="W529" s="18">
        <v>14.79</v>
      </c>
      <c r="X529" s="18" t="s">
        <v>62</v>
      </c>
      <c r="Y529" s="18" t="s">
        <v>62</v>
      </c>
      <c r="Z529" s="21">
        <v>31305006</v>
      </c>
      <c r="AA529" s="21">
        <v>299632</v>
      </c>
      <c r="AB529" s="21">
        <v>120895658</v>
      </c>
      <c r="AC529" s="21">
        <v>15486102</v>
      </c>
      <c r="AD529" s="21">
        <v>0</v>
      </c>
      <c r="AE529" s="21">
        <v>0</v>
      </c>
      <c r="AF529" s="23">
        <v>4</v>
      </c>
      <c r="AG529" s="23">
        <v>36</v>
      </c>
      <c r="AH529" s="23">
        <v>1298492</v>
      </c>
      <c r="AI529" s="23">
        <v>1118</v>
      </c>
      <c r="AJ529" s="24">
        <v>8.7312503179810097</v>
      </c>
      <c r="AK529" s="25">
        <v>97.58</v>
      </c>
      <c r="AL529" s="26">
        <v>4</v>
      </c>
      <c r="AM529" s="26">
        <v>36</v>
      </c>
      <c r="AN529" s="26">
        <v>173714</v>
      </c>
      <c r="AO529" s="26">
        <v>5661</v>
      </c>
      <c r="AP529" s="27">
        <v>6.9149433320761293</v>
      </c>
      <c r="AQ529" s="28">
        <v>391.47</v>
      </c>
      <c r="AR529" s="29">
        <v>4</v>
      </c>
      <c r="AS529" s="29">
        <v>33</v>
      </c>
      <c r="AT529" s="29">
        <v>31471</v>
      </c>
      <c r="AU529" s="29">
        <v>47237</v>
      </c>
      <c r="AV529" s="29">
        <v>5.2494272110728897</v>
      </c>
      <c r="AW529" s="29">
        <v>2479.66</v>
      </c>
    </row>
    <row r="530" spans="1:49" s="30" customFormat="1" x14ac:dyDescent="0.35">
      <c r="A530" s="17">
        <v>2008</v>
      </c>
      <c r="B530" s="32" t="s">
        <v>628</v>
      </c>
      <c r="C530" s="13" t="s">
        <v>629</v>
      </c>
      <c r="D530" s="14" t="s">
        <v>660</v>
      </c>
      <c r="E530" s="15">
        <v>39528.914746426752</v>
      </c>
      <c r="F530" s="15">
        <v>113628</v>
      </c>
      <c r="G530" s="17">
        <v>5.5</v>
      </c>
      <c r="H530" s="16">
        <v>2874554</v>
      </c>
      <c r="I530" s="17">
        <f t="shared" si="8"/>
        <v>1</v>
      </c>
      <c r="J530" s="17">
        <v>0</v>
      </c>
      <c r="K530" s="17">
        <v>40.69</v>
      </c>
      <c r="L530" s="17">
        <v>2.9830000000000001</v>
      </c>
      <c r="M530" s="17">
        <v>8.86</v>
      </c>
      <c r="N530" s="17">
        <v>45.88</v>
      </c>
      <c r="O530" s="17">
        <v>1</v>
      </c>
      <c r="P530" s="18">
        <v>3654</v>
      </c>
      <c r="Q530" s="18">
        <v>1587</v>
      </c>
      <c r="R530" s="17">
        <v>30653294</v>
      </c>
      <c r="S530" s="17">
        <v>78446</v>
      </c>
      <c r="T530" s="17">
        <v>40499</v>
      </c>
      <c r="U530" s="18" t="s">
        <v>62</v>
      </c>
      <c r="V530" s="18">
        <v>1.72</v>
      </c>
      <c r="W530" s="18">
        <v>16.41</v>
      </c>
      <c r="X530" s="18" t="s">
        <v>62</v>
      </c>
      <c r="Y530" s="18" t="s">
        <v>62</v>
      </c>
      <c r="Z530" s="21">
        <v>31418072</v>
      </c>
      <c r="AA530" s="21">
        <v>210414</v>
      </c>
      <c r="AB530" s="21">
        <v>120999794</v>
      </c>
      <c r="AC530" s="21">
        <v>14168091</v>
      </c>
      <c r="AD530" s="21">
        <v>0</v>
      </c>
      <c r="AE530" s="21">
        <v>0</v>
      </c>
      <c r="AF530" s="23">
        <v>4</v>
      </c>
      <c r="AG530" s="23">
        <v>36</v>
      </c>
      <c r="AH530" s="23">
        <v>1308810</v>
      </c>
      <c r="AI530" s="23">
        <v>1107</v>
      </c>
      <c r="AJ530" s="24">
        <v>9.2727495185128141</v>
      </c>
      <c r="AK530" s="25">
        <v>102.69</v>
      </c>
      <c r="AL530" s="26">
        <v>4</v>
      </c>
      <c r="AM530" s="26">
        <v>36</v>
      </c>
      <c r="AN530" s="26">
        <v>176049</v>
      </c>
      <c r="AO530" s="26">
        <v>5540</v>
      </c>
      <c r="AP530" s="27">
        <v>7.6078646192872448</v>
      </c>
      <c r="AQ530" s="28">
        <v>421.46</v>
      </c>
      <c r="AR530" s="29">
        <v>4</v>
      </c>
      <c r="AS530" s="29">
        <v>33</v>
      </c>
      <c r="AT530" s="29">
        <v>31694</v>
      </c>
      <c r="AU530" s="29">
        <v>44799</v>
      </c>
      <c r="AV530" s="29">
        <v>5.8903010865715233</v>
      </c>
      <c r="AW530" s="29">
        <v>2638.82</v>
      </c>
    </row>
    <row r="531" spans="1:49" s="30" customFormat="1" x14ac:dyDescent="0.35">
      <c r="A531" s="17">
        <v>2007</v>
      </c>
      <c r="B531" s="32" t="s">
        <v>614</v>
      </c>
      <c r="C531" s="13" t="s">
        <v>615</v>
      </c>
      <c r="D531" s="14" t="s">
        <v>661</v>
      </c>
      <c r="E531" s="15">
        <v>195485.4074832348</v>
      </c>
      <c r="F531" s="15">
        <v>112287.6</v>
      </c>
      <c r="G531" s="17">
        <v>5.5</v>
      </c>
      <c r="H531" s="16">
        <v>574404</v>
      </c>
      <c r="I531" s="17">
        <f t="shared" si="8"/>
        <v>0</v>
      </c>
      <c r="J531" s="17">
        <v>0</v>
      </c>
      <c r="K531" s="17" t="s">
        <v>62</v>
      </c>
      <c r="L531" s="17">
        <v>2.286</v>
      </c>
      <c r="M531" s="17">
        <v>6.97</v>
      </c>
      <c r="N531" s="17">
        <v>32.78</v>
      </c>
      <c r="O531" s="17">
        <v>0</v>
      </c>
      <c r="P531" s="18">
        <v>3904</v>
      </c>
      <c r="Q531" s="18">
        <v>1813</v>
      </c>
      <c r="R531" s="17">
        <v>86026</v>
      </c>
      <c r="S531" s="17">
        <v>173</v>
      </c>
      <c r="T531" s="17">
        <v>183</v>
      </c>
      <c r="U531" s="18" t="s">
        <v>62</v>
      </c>
      <c r="V531" s="18"/>
      <c r="W531" s="18" t="s">
        <v>62</v>
      </c>
      <c r="X531" s="18"/>
      <c r="Y531" s="18" t="s">
        <v>62</v>
      </c>
      <c r="Z531" s="21">
        <v>0</v>
      </c>
      <c r="AA531" s="21">
        <v>394626</v>
      </c>
      <c r="AB531" s="21">
        <v>0</v>
      </c>
      <c r="AC531" s="21">
        <v>0</v>
      </c>
      <c r="AD531" s="21">
        <v>0</v>
      </c>
      <c r="AE531" s="21">
        <v>0</v>
      </c>
      <c r="AF531" s="23">
        <v>1</v>
      </c>
      <c r="AG531" s="23">
        <v>1</v>
      </c>
      <c r="AH531" s="23">
        <v>212389</v>
      </c>
      <c r="AI531" s="23">
        <v>773</v>
      </c>
      <c r="AJ531" s="24">
        <v>11.1824805807177</v>
      </c>
      <c r="AK531" s="25">
        <v>86.42</v>
      </c>
      <c r="AL531" s="26">
        <v>1</v>
      </c>
      <c r="AM531" s="26">
        <v>1</v>
      </c>
      <c r="AN531" s="26">
        <v>27493</v>
      </c>
      <c r="AO531" s="26">
        <v>28852</v>
      </c>
      <c r="AP531" s="27">
        <v>12.011789313557699</v>
      </c>
      <c r="AQ531" s="28">
        <v>3465.66</v>
      </c>
      <c r="AR531" s="29">
        <v>0</v>
      </c>
      <c r="AS531" s="29">
        <v>0</v>
      </c>
      <c r="AT531" s="29">
        <v>13</v>
      </c>
      <c r="AU531" s="29">
        <v>1901840</v>
      </c>
      <c r="AV531" s="29">
        <v>9.3219453498130989</v>
      </c>
      <c r="AW531" s="29">
        <v>177288.46</v>
      </c>
    </row>
    <row r="532" spans="1:49" s="30" customFormat="1" x14ac:dyDescent="0.35">
      <c r="A532" s="12">
        <v>2013</v>
      </c>
      <c r="B532" s="12" t="s">
        <v>632</v>
      </c>
      <c r="C532" s="13" t="s">
        <v>633</v>
      </c>
      <c r="D532" s="14" t="s">
        <v>662</v>
      </c>
      <c r="E532" s="15">
        <v>59696.336128004252</v>
      </c>
      <c r="F532" s="15">
        <v>111382.2</v>
      </c>
      <c r="G532" s="12">
        <v>3.8</v>
      </c>
      <c r="H532" s="16">
        <v>1865813</v>
      </c>
      <c r="I532" s="17">
        <f t="shared" si="8"/>
        <v>1</v>
      </c>
      <c r="J532" s="17">
        <v>0</v>
      </c>
      <c r="K532" s="17">
        <v>45.02</v>
      </c>
      <c r="L532" s="17">
        <v>3.4830000000000001</v>
      </c>
      <c r="M532" s="17">
        <v>3.73</v>
      </c>
      <c r="N532" s="17">
        <v>51.99</v>
      </c>
      <c r="O532" s="17">
        <v>1</v>
      </c>
      <c r="P532" s="18">
        <v>6718</v>
      </c>
      <c r="Q532" s="18">
        <v>1006</v>
      </c>
      <c r="R532" s="17">
        <v>28042902</v>
      </c>
      <c r="S532" s="17">
        <v>60677</v>
      </c>
      <c r="T532" s="17">
        <v>28585</v>
      </c>
      <c r="U532" s="18" t="s">
        <v>62</v>
      </c>
      <c r="V532" s="18">
        <v>1.42</v>
      </c>
      <c r="W532" s="18">
        <v>22.39</v>
      </c>
      <c r="X532" s="18" t="s">
        <v>62</v>
      </c>
      <c r="Y532" s="18" t="s">
        <v>62</v>
      </c>
      <c r="Z532" s="21">
        <v>32381180</v>
      </c>
      <c r="AA532" s="21">
        <v>187254</v>
      </c>
      <c r="AB532" s="21">
        <v>9210170</v>
      </c>
      <c r="AC532" s="21">
        <v>6865404</v>
      </c>
      <c r="AD532" s="21">
        <v>0</v>
      </c>
      <c r="AE532" s="21">
        <v>0</v>
      </c>
      <c r="AF532" s="22">
        <v>1</v>
      </c>
      <c r="AG532" s="22">
        <v>81</v>
      </c>
      <c r="AH532" s="23">
        <v>810867</v>
      </c>
      <c r="AI532" s="23">
        <v>1034.0947000000001</v>
      </c>
      <c r="AJ532" s="24">
        <v>10.313749</v>
      </c>
      <c r="AK532" s="25">
        <v>106.65393</v>
      </c>
      <c r="AL532" s="26">
        <v>1</v>
      </c>
      <c r="AM532" s="26">
        <v>81</v>
      </c>
      <c r="AN532" s="26">
        <v>148648</v>
      </c>
      <c r="AO532" s="26">
        <v>5262.4735000000001</v>
      </c>
      <c r="AP532" s="27">
        <v>8.6018199000000006</v>
      </c>
      <c r="AQ532" s="28">
        <v>452.66849999999999</v>
      </c>
      <c r="AR532" s="29">
        <v>1</v>
      </c>
      <c r="AS532" s="29">
        <v>72</v>
      </c>
      <c r="AT532" s="29">
        <v>56365</v>
      </c>
      <c r="AU532" s="29">
        <v>16634.690999999999</v>
      </c>
      <c r="AV532" s="29">
        <v>7.4425039000000002</v>
      </c>
      <c r="AW532" s="29">
        <v>1238.0374999999999</v>
      </c>
    </row>
    <row r="533" spans="1:49" s="30" customFormat="1" x14ac:dyDescent="0.35">
      <c r="A533" s="12">
        <v>2019</v>
      </c>
      <c r="B533" s="12" t="s">
        <v>663</v>
      </c>
      <c r="C533" s="13" t="s">
        <v>664</v>
      </c>
      <c r="D533" s="14" t="s">
        <v>665</v>
      </c>
      <c r="E533" s="15">
        <v>37115.337413837158</v>
      </c>
      <c r="F533" s="15">
        <v>110537.9</v>
      </c>
      <c r="G533" s="12" t="s">
        <v>62</v>
      </c>
      <c r="H533" s="16">
        <v>2978227</v>
      </c>
      <c r="I533" s="17">
        <f t="shared" si="8"/>
        <v>1</v>
      </c>
      <c r="J533" s="17">
        <v>0</v>
      </c>
      <c r="K533" s="17">
        <v>38.520000000000003</v>
      </c>
      <c r="L533" s="17">
        <v>2.4489999999999998</v>
      </c>
      <c r="M533" s="17">
        <v>2.56</v>
      </c>
      <c r="N533" s="17">
        <v>35.590000000000003</v>
      </c>
      <c r="O533" s="17">
        <v>0</v>
      </c>
      <c r="P533" s="18">
        <v>2276</v>
      </c>
      <c r="Q533" s="18">
        <v>2428</v>
      </c>
      <c r="R533" s="17">
        <v>25018342</v>
      </c>
      <c r="S533" s="17">
        <v>11816</v>
      </c>
      <c r="T533" s="17">
        <v>15757</v>
      </c>
      <c r="U533" s="18" t="s">
        <v>62</v>
      </c>
      <c r="V533" s="18" t="s">
        <v>62</v>
      </c>
      <c r="W533" s="18" t="s">
        <v>62</v>
      </c>
      <c r="X533" s="18" t="s">
        <v>62</v>
      </c>
      <c r="Y533" s="18" t="s">
        <v>62</v>
      </c>
      <c r="Z533" s="21">
        <v>7666434</v>
      </c>
      <c r="AA533" s="21">
        <v>50650</v>
      </c>
      <c r="AB533" s="21">
        <v>723175296</v>
      </c>
      <c r="AC533" s="21">
        <v>11032514</v>
      </c>
      <c r="AD533" s="21">
        <v>0</v>
      </c>
      <c r="AE533" s="21">
        <v>0</v>
      </c>
      <c r="AF533" s="22">
        <v>2</v>
      </c>
      <c r="AG533" s="22">
        <v>48</v>
      </c>
      <c r="AH533" s="23">
        <v>1293419</v>
      </c>
      <c r="AI533" s="23">
        <v>1206</v>
      </c>
      <c r="AJ533" s="24">
        <v>11.27</v>
      </c>
      <c r="AK533" s="25">
        <v>135.87</v>
      </c>
      <c r="AL533" s="26">
        <v>2</v>
      </c>
      <c r="AM533" s="26">
        <v>49</v>
      </c>
      <c r="AN533" s="26">
        <v>237625</v>
      </c>
      <c r="AO533" s="26">
        <v>4994</v>
      </c>
      <c r="AP533" s="27">
        <v>10.52</v>
      </c>
      <c r="AQ533" s="28">
        <v>525.25</v>
      </c>
      <c r="AR533" s="29">
        <v>2</v>
      </c>
      <c r="AS533" s="29">
        <v>43</v>
      </c>
      <c r="AT533" s="29">
        <v>10379</v>
      </c>
      <c r="AU533" s="29">
        <v>128417.85</v>
      </c>
      <c r="AV533" s="29">
        <v>5.8531119</v>
      </c>
      <c r="AW533" s="29">
        <v>7516.4402</v>
      </c>
    </row>
    <row r="534" spans="1:49" s="30" customFormat="1" x14ac:dyDescent="0.35">
      <c r="A534" s="12">
        <v>2017</v>
      </c>
      <c r="B534" s="12" t="s">
        <v>663</v>
      </c>
      <c r="C534" s="13" t="s">
        <v>664</v>
      </c>
      <c r="D534" s="14" t="s">
        <v>666</v>
      </c>
      <c r="E534" s="15">
        <v>36875.09905793811</v>
      </c>
      <c r="F534" s="15">
        <v>110281.4</v>
      </c>
      <c r="G534" s="12">
        <v>5.0999999999999996</v>
      </c>
      <c r="H534" s="16">
        <v>2990674</v>
      </c>
      <c r="I534" s="17">
        <f t="shared" si="8"/>
        <v>1</v>
      </c>
      <c r="J534" s="17">
        <v>0</v>
      </c>
      <c r="K534" s="17">
        <v>39.08</v>
      </c>
      <c r="L534" s="17">
        <v>2.23</v>
      </c>
      <c r="M534" s="17">
        <v>2.99</v>
      </c>
      <c r="N534" s="17">
        <v>38.799999999999997</v>
      </c>
      <c r="O534" s="17">
        <v>0</v>
      </c>
      <c r="P534" s="18">
        <v>1818</v>
      </c>
      <c r="Q534" s="18">
        <v>2157</v>
      </c>
      <c r="R534" s="17">
        <v>24151236</v>
      </c>
      <c r="S534" s="17">
        <v>11174</v>
      </c>
      <c r="T534" s="17">
        <v>14364</v>
      </c>
      <c r="U534" s="18" t="s">
        <v>62</v>
      </c>
      <c r="V534" s="18">
        <v>2.66</v>
      </c>
      <c r="W534" s="18" t="s">
        <v>62</v>
      </c>
      <c r="X534" s="18" t="s">
        <v>62</v>
      </c>
      <c r="Y534" s="18" t="s">
        <v>62</v>
      </c>
      <c r="Z534" s="21">
        <v>7729920</v>
      </c>
      <c r="AA534" s="21">
        <v>50570</v>
      </c>
      <c r="AB534" s="21">
        <v>681855470</v>
      </c>
      <c r="AC534" s="21">
        <v>7364648</v>
      </c>
      <c r="AD534" s="21">
        <v>0</v>
      </c>
      <c r="AE534" s="21">
        <v>0</v>
      </c>
      <c r="AF534" s="22">
        <v>2</v>
      </c>
      <c r="AG534" s="22">
        <v>45</v>
      </c>
      <c r="AH534" s="23">
        <v>1284578</v>
      </c>
      <c r="AI534" s="23">
        <v>1131.6307999999999</v>
      </c>
      <c r="AJ534" s="24">
        <v>11.079196</v>
      </c>
      <c r="AK534" s="25">
        <v>125.37559</v>
      </c>
      <c r="AL534" s="26">
        <v>2</v>
      </c>
      <c r="AM534" s="26">
        <v>46</v>
      </c>
      <c r="AN534" s="26">
        <v>235245</v>
      </c>
      <c r="AO534" s="26">
        <v>5050.1098000000002</v>
      </c>
      <c r="AP534" s="27">
        <v>10.16685</v>
      </c>
      <c r="AQ534" s="28">
        <v>513.43709000000001</v>
      </c>
      <c r="AR534" s="29">
        <v>2</v>
      </c>
      <c r="AS534" s="29">
        <v>41</v>
      </c>
      <c r="AT534" s="29">
        <v>11156</v>
      </c>
      <c r="AU534" s="29">
        <v>120477.87</v>
      </c>
      <c r="AV534" s="29">
        <v>5.9891464000000001</v>
      </c>
      <c r="AW534" s="29">
        <v>7215.5962</v>
      </c>
    </row>
    <row r="535" spans="1:49" s="30" customFormat="1" x14ac:dyDescent="0.35">
      <c r="A535" s="12">
        <v>2018</v>
      </c>
      <c r="B535" s="12" t="s">
        <v>663</v>
      </c>
      <c r="C535" s="13" t="s">
        <v>664</v>
      </c>
      <c r="D535" s="14" t="s">
        <v>667</v>
      </c>
      <c r="E535" s="15">
        <v>36935.72551886952</v>
      </c>
      <c r="F535" s="15">
        <v>110174.8</v>
      </c>
      <c r="G535" s="12">
        <v>4.8</v>
      </c>
      <c r="H535" s="16">
        <v>2982879</v>
      </c>
      <c r="I535" s="17">
        <f t="shared" si="8"/>
        <v>1</v>
      </c>
      <c r="J535" s="17">
        <v>0</v>
      </c>
      <c r="K535" s="17">
        <v>39.08</v>
      </c>
      <c r="L535" s="17">
        <v>2.6</v>
      </c>
      <c r="M535" s="17">
        <v>3.15</v>
      </c>
      <c r="N535" s="17">
        <v>38.81</v>
      </c>
      <c r="O535" s="17">
        <v>0</v>
      </c>
      <c r="P535" s="18">
        <v>2469</v>
      </c>
      <c r="Q535" s="18">
        <v>2467</v>
      </c>
      <c r="R535" s="17">
        <v>26156997</v>
      </c>
      <c r="S535" s="17">
        <v>11917</v>
      </c>
      <c r="T535" s="17">
        <v>15269</v>
      </c>
      <c r="U535" s="18" t="s">
        <v>62</v>
      </c>
      <c r="V535" s="18">
        <v>2.69</v>
      </c>
      <c r="W535" s="18">
        <v>15.64</v>
      </c>
      <c r="X535" s="18">
        <v>3.21</v>
      </c>
      <c r="Y535" s="18" t="s">
        <v>62</v>
      </c>
      <c r="Z535" s="21">
        <v>9011780</v>
      </c>
      <c r="AA535" s="21">
        <v>99850</v>
      </c>
      <c r="AB535" s="21">
        <v>736428120</v>
      </c>
      <c r="AC535" s="21">
        <v>6919470</v>
      </c>
      <c r="AD535" s="21">
        <v>0</v>
      </c>
      <c r="AE535" s="21">
        <v>0</v>
      </c>
      <c r="AF535" s="22">
        <v>2</v>
      </c>
      <c r="AG535" s="22">
        <v>46</v>
      </c>
      <c r="AH535" s="23">
        <v>1290281</v>
      </c>
      <c r="AI535" s="23">
        <v>1247</v>
      </c>
      <c r="AJ535" s="24">
        <v>11.12</v>
      </c>
      <c r="AK535" s="25">
        <v>138.63</v>
      </c>
      <c r="AL535" s="26">
        <v>2</v>
      </c>
      <c r="AM535" s="26">
        <v>46</v>
      </c>
      <c r="AN535" s="26">
        <v>236871</v>
      </c>
      <c r="AO535" s="26">
        <v>5111.8633</v>
      </c>
      <c r="AP535" s="27">
        <v>10.431514</v>
      </c>
      <c r="AQ535" s="28">
        <v>533.24474999999995</v>
      </c>
      <c r="AR535" s="29">
        <v>2</v>
      </c>
      <c r="AS535" s="29">
        <v>41</v>
      </c>
      <c r="AT535" s="29">
        <v>10988</v>
      </c>
      <c r="AU535" s="29">
        <v>125511</v>
      </c>
      <c r="AV535" s="29">
        <v>6</v>
      </c>
      <c r="AW535" s="29">
        <v>7531.7</v>
      </c>
    </row>
    <row r="536" spans="1:49" s="30" customFormat="1" x14ac:dyDescent="0.35">
      <c r="A536" s="12">
        <v>2016</v>
      </c>
      <c r="B536" s="12" t="s">
        <v>663</v>
      </c>
      <c r="C536" s="13" t="s">
        <v>664</v>
      </c>
      <c r="D536" s="14" t="s">
        <v>668</v>
      </c>
      <c r="E536" s="15">
        <v>36752.218204069759</v>
      </c>
      <c r="F536" s="15">
        <v>109911</v>
      </c>
      <c r="G536" s="12">
        <v>5.8</v>
      </c>
      <c r="H536" s="16">
        <v>2990595</v>
      </c>
      <c r="I536" s="17">
        <f t="shared" si="8"/>
        <v>1</v>
      </c>
      <c r="J536" s="17">
        <v>0</v>
      </c>
      <c r="K536" s="17">
        <v>40.39</v>
      </c>
      <c r="L536" s="17">
        <v>1.702</v>
      </c>
      <c r="M536" s="17">
        <v>2.52</v>
      </c>
      <c r="N536" s="17">
        <v>42.43</v>
      </c>
      <c r="O536" s="17">
        <v>0</v>
      </c>
      <c r="P536" s="18">
        <v>2091</v>
      </c>
      <c r="Q536" s="18">
        <v>2497</v>
      </c>
      <c r="R536" s="17">
        <v>26272253</v>
      </c>
      <c r="S536" s="17">
        <v>12161</v>
      </c>
      <c r="T536" s="17">
        <v>14890</v>
      </c>
      <c r="U536" s="18" t="s">
        <v>62</v>
      </c>
      <c r="V536" s="18" t="s">
        <v>62</v>
      </c>
      <c r="W536" s="18" t="s">
        <v>62</v>
      </c>
      <c r="X536" s="18" t="s">
        <v>62</v>
      </c>
      <c r="Y536" s="18" t="s">
        <v>62</v>
      </c>
      <c r="Z536" s="21">
        <v>9043146</v>
      </c>
      <c r="AA536" s="21">
        <v>67990</v>
      </c>
      <c r="AB536" s="21">
        <v>737279450</v>
      </c>
      <c r="AC536" s="21">
        <v>5897272</v>
      </c>
      <c r="AD536" s="21">
        <v>0</v>
      </c>
      <c r="AE536" s="21">
        <v>0</v>
      </c>
      <c r="AF536" s="22">
        <v>2</v>
      </c>
      <c r="AG536" s="22">
        <v>46</v>
      </c>
      <c r="AH536" s="23">
        <v>1278616</v>
      </c>
      <c r="AI536" s="23">
        <v>1203.0539000000001</v>
      </c>
      <c r="AJ536" s="24">
        <v>10.466255</v>
      </c>
      <c r="AK536" s="25">
        <v>125.91468999999999</v>
      </c>
      <c r="AL536" s="26">
        <v>2</v>
      </c>
      <c r="AM536" s="26">
        <v>46</v>
      </c>
      <c r="AN536" s="26">
        <v>232885</v>
      </c>
      <c r="AO536" s="26">
        <v>5196.6055999999999</v>
      </c>
      <c r="AP536" s="27">
        <v>9.5737205000000003</v>
      </c>
      <c r="AQ536" s="28">
        <v>497.50850000000003</v>
      </c>
      <c r="AR536" s="29">
        <v>2</v>
      </c>
      <c r="AS536" s="29">
        <v>41</v>
      </c>
      <c r="AT536" s="29">
        <v>11214</v>
      </c>
      <c r="AU536" s="29">
        <v>119409.5</v>
      </c>
      <c r="AV536" s="29">
        <v>5.7940151999999996</v>
      </c>
      <c r="AW536" s="29">
        <v>6918.6046999999999</v>
      </c>
    </row>
    <row r="537" spans="1:49" s="30" customFormat="1" x14ac:dyDescent="0.35">
      <c r="A537" s="12">
        <v>2020</v>
      </c>
      <c r="B537" s="12" t="s">
        <v>663</v>
      </c>
      <c r="C537" s="13" t="s">
        <v>664</v>
      </c>
      <c r="D537" s="14" t="s">
        <v>669</v>
      </c>
      <c r="E537" s="15">
        <v>36985.776707671816</v>
      </c>
      <c r="F537" s="15">
        <v>109894.1</v>
      </c>
      <c r="G537" s="12" t="s">
        <v>62</v>
      </c>
      <c r="H537" s="16">
        <v>2971253</v>
      </c>
      <c r="I537" s="17">
        <f t="shared" si="8"/>
        <v>1</v>
      </c>
      <c r="J537" s="17">
        <v>0</v>
      </c>
      <c r="K537" s="17">
        <v>36.130000000000003</v>
      </c>
      <c r="L537" s="17">
        <v>1.891</v>
      </c>
      <c r="M537" s="17">
        <v>2.0299999999999998</v>
      </c>
      <c r="N537" s="17">
        <v>33.270000000000003</v>
      </c>
      <c r="O537" s="17">
        <v>0</v>
      </c>
      <c r="P537" s="18">
        <v>1983</v>
      </c>
      <c r="Q537" s="18">
        <v>2262</v>
      </c>
      <c r="R537" s="17">
        <v>26743321</v>
      </c>
      <c r="S537" s="17">
        <v>11283</v>
      </c>
      <c r="T537" s="17">
        <v>15808</v>
      </c>
      <c r="U537" s="18" t="s">
        <v>62</v>
      </c>
      <c r="V537" s="18" t="s">
        <v>62</v>
      </c>
      <c r="W537" s="18" t="s">
        <v>62</v>
      </c>
      <c r="X537" s="18" t="s">
        <v>62</v>
      </c>
      <c r="Y537" s="18" t="s">
        <v>62</v>
      </c>
      <c r="Z537" s="21">
        <v>7977178</v>
      </c>
      <c r="AA537" s="21">
        <v>28012</v>
      </c>
      <c r="AB537" s="21">
        <v>785138644</v>
      </c>
      <c r="AC537" s="21">
        <v>0</v>
      </c>
      <c r="AD537" s="21">
        <v>0</v>
      </c>
      <c r="AE537" s="21">
        <v>0</v>
      </c>
      <c r="AF537" s="22">
        <v>1</v>
      </c>
      <c r="AG537" s="22">
        <v>1</v>
      </c>
      <c r="AH537" s="23">
        <v>1308149</v>
      </c>
      <c r="AI537" s="23">
        <v>1146.3291999999999</v>
      </c>
      <c r="AJ537" s="24">
        <v>11.172846</v>
      </c>
      <c r="AK537" s="25">
        <v>128.07759999999999</v>
      </c>
      <c r="AL537" s="26">
        <v>2</v>
      </c>
      <c r="AM537" s="26">
        <v>41</v>
      </c>
      <c r="AN537" s="26">
        <v>237370</v>
      </c>
      <c r="AO537" s="26">
        <v>4628.8996999999999</v>
      </c>
      <c r="AP537" s="27">
        <v>10.382508</v>
      </c>
      <c r="AQ537" s="28">
        <v>480.59586999999999</v>
      </c>
      <c r="AR537" s="29">
        <v>2</v>
      </c>
      <c r="AS537" s="29">
        <v>36</v>
      </c>
      <c r="AT537" s="29">
        <v>10343</v>
      </c>
      <c r="AU537" s="29">
        <v>123288.41</v>
      </c>
      <c r="AV537" s="29">
        <v>5.6345476999999997</v>
      </c>
      <c r="AW537" s="29">
        <v>6946.7442000000001</v>
      </c>
    </row>
    <row r="538" spans="1:49" s="30" customFormat="1" x14ac:dyDescent="0.35">
      <c r="A538" s="17">
        <v>2009</v>
      </c>
      <c r="B538" s="32" t="s">
        <v>628</v>
      </c>
      <c r="C538" s="13" t="s">
        <v>629</v>
      </c>
      <c r="D538" s="14" t="s">
        <v>670</v>
      </c>
      <c r="E538" s="15">
        <v>37914.757548130845</v>
      </c>
      <c r="F538" s="15">
        <v>109833.1</v>
      </c>
      <c r="G538" s="17">
        <v>7.8</v>
      </c>
      <c r="H538" s="16">
        <v>2896843</v>
      </c>
      <c r="I538" s="17">
        <f t="shared" si="8"/>
        <v>1</v>
      </c>
      <c r="J538" s="17">
        <v>0</v>
      </c>
      <c r="K538" s="17">
        <v>43.33</v>
      </c>
      <c r="L538" s="17">
        <v>2.141</v>
      </c>
      <c r="M538" s="17">
        <v>3.94</v>
      </c>
      <c r="N538" s="17">
        <v>45.86</v>
      </c>
      <c r="O538" s="17">
        <v>1</v>
      </c>
      <c r="P538" s="18">
        <v>3552</v>
      </c>
      <c r="Q538" s="18">
        <v>1492</v>
      </c>
      <c r="R538" s="17">
        <v>30427300</v>
      </c>
      <c r="S538" s="17">
        <v>75326</v>
      </c>
      <c r="T538" s="17">
        <v>37075</v>
      </c>
      <c r="U538" s="18" t="s">
        <v>62</v>
      </c>
      <c r="V538" s="18">
        <v>1.67</v>
      </c>
      <c r="W538" s="18">
        <v>16.010000000000002</v>
      </c>
      <c r="X538" s="18" t="s">
        <v>62</v>
      </c>
      <c r="Y538" s="18" t="s">
        <v>62</v>
      </c>
      <c r="Z538" s="21">
        <v>30032796</v>
      </c>
      <c r="AA538" s="21">
        <v>298484</v>
      </c>
      <c r="AB538" s="21">
        <v>157397824</v>
      </c>
      <c r="AC538" s="21">
        <v>15169966</v>
      </c>
      <c r="AD538" s="21">
        <v>0</v>
      </c>
      <c r="AE538" s="21">
        <v>0</v>
      </c>
      <c r="AF538" s="23">
        <v>4</v>
      </c>
      <c r="AG538" s="23">
        <v>36</v>
      </c>
      <c r="AH538" s="23">
        <v>1315041</v>
      </c>
      <c r="AI538" s="23">
        <v>1076</v>
      </c>
      <c r="AJ538" s="24">
        <v>9.14</v>
      </c>
      <c r="AK538" s="31">
        <v>98.38</v>
      </c>
      <c r="AL538" s="26">
        <v>4</v>
      </c>
      <c r="AM538" s="26">
        <v>36</v>
      </c>
      <c r="AN538" s="26">
        <v>177635</v>
      </c>
      <c r="AO538" s="26">
        <v>5384</v>
      </c>
      <c r="AP538" s="27">
        <v>7.56</v>
      </c>
      <c r="AQ538" s="28">
        <v>406.96</v>
      </c>
      <c r="AR538" s="29">
        <v>4</v>
      </c>
      <c r="AS538" s="29">
        <v>33</v>
      </c>
      <c r="AT538" s="29">
        <v>31757</v>
      </c>
      <c r="AU538" s="29">
        <v>38601</v>
      </c>
      <c r="AV538" s="29">
        <v>5.76</v>
      </c>
      <c r="AW538" s="29">
        <v>2223.73</v>
      </c>
    </row>
    <row r="539" spans="1:49" s="30" customFormat="1" x14ac:dyDescent="0.35">
      <c r="A539" s="12">
        <v>2010</v>
      </c>
      <c r="B539" s="12" t="s">
        <v>632</v>
      </c>
      <c r="C539" s="13" t="s">
        <v>633</v>
      </c>
      <c r="D539" s="14" t="s">
        <v>671</v>
      </c>
      <c r="E539" s="15">
        <v>56810.948457879385</v>
      </c>
      <c r="F539" s="15">
        <v>103940.8</v>
      </c>
      <c r="G539" s="12">
        <v>4.5999999999999996</v>
      </c>
      <c r="H539" s="16">
        <v>1829591</v>
      </c>
      <c r="I539" s="17">
        <f t="shared" si="8"/>
        <v>1</v>
      </c>
      <c r="J539" s="17">
        <v>0</v>
      </c>
      <c r="K539" s="17">
        <v>44.27</v>
      </c>
      <c r="L539" s="17">
        <v>2.7050000000000001</v>
      </c>
      <c r="M539" s="17">
        <v>4.37</v>
      </c>
      <c r="N539" s="17">
        <v>49.29</v>
      </c>
      <c r="O539" s="17">
        <v>1</v>
      </c>
      <c r="P539" s="18">
        <v>6473</v>
      </c>
      <c r="Q539" s="18">
        <v>1086</v>
      </c>
      <c r="R539" s="17">
        <v>24460746</v>
      </c>
      <c r="S539" s="17">
        <v>64875</v>
      </c>
      <c r="T539" s="17">
        <v>40030</v>
      </c>
      <c r="U539" s="18">
        <v>1.25</v>
      </c>
      <c r="V539" s="18">
        <v>1.42</v>
      </c>
      <c r="W539" s="18" t="s">
        <v>62</v>
      </c>
      <c r="X539" s="18" t="s">
        <v>62</v>
      </c>
      <c r="Y539" s="18">
        <v>0.65</v>
      </c>
      <c r="Z539" s="21">
        <v>28541982</v>
      </c>
      <c r="AA539" s="21">
        <v>114838</v>
      </c>
      <c r="AB539" s="21">
        <v>8313658</v>
      </c>
      <c r="AC539" s="21">
        <v>11054337</v>
      </c>
      <c r="AD539" s="21">
        <v>0</v>
      </c>
      <c r="AE539" s="21">
        <v>0</v>
      </c>
      <c r="AF539" s="22">
        <v>1</v>
      </c>
      <c r="AG539" s="22">
        <v>158</v>
      </c>
      <c r="AH539" s="23">
        <v>801101</v>
      </c>
      <c r="AI539" s="23">
        <v>1051</v>
      </c>
      <c r="AJ539" s="24">
        <v>8.94</v>
      </c>
      <c r="AK539" s="31">
        <v>93.97</v>
      </c>
      <c r="AL539" s="26">
        <v>1</v>
      </c>
      <c r="AM539" s="26">
        <v>154</v>
      </c>
      <c r="AN539" s="26">
        <v>154015</v>
      </c>
      <c r="AO539" s="26">
        <v>5158</v>
      </c>
      <c r="AP539" s="27">
        <v>7.63</v>
      </c>
      <c r="AQ539" s="28">
        <v>393.79</v>
      </c>
      <c r="AR539" s="29">
        <v>1</v>
      </c>
      <c r="AS539" s="29">
        <v>97</v>
      </c>
      <c r="AT539" s="29">
        <v>45032</v>
      </c>
      <c r="AU539" s="29">
        <v>18895</v>
      </c>
      <c r="AV539" s="29">
        <v>6</v>
      </c>
      <c r="AW539" s="29">
        <v>1134.3599999999999</v>
      </c>
    </row>
    <row r="540" spans="1:49" s="30" customFormat="1" x14ac:dyDescent="0.35">
      <c r="A540" s="12">
        <v>2011</v>
      </c>
      <c r="B540" s="12" t="s">
        <v>632</v>
      </c>
      <c r="C540" s="13" t="s">
        <v>633</v>
      </c>
      <c r="D540" s="14" t="s">
        <v>672</v>
      </c>
      <c r="E540" s="15">
        <v>59608.542278455156</v>
      </c>
      <c r="F540" s="15">
        <v>109734.2</v>
      </c>
      <c r="G540" s="12">
        <v>4.4000000000000004</v>
      </c>
      <c r="H540" s="16">
        <v>1840914</v>
      </c>
      <c r="I540" s="17">
        <f t="shared" si="8"/>
        <v>1</v>
      </c>
      <c r="J540" s="17">
        <v>0</v>
      </c>
      <c r="K540" s="17">
        <v>45.02</v>
      </c>
      <c r="L540" s="17">
        <v>3.4670000000000001</v>
      </c>
      <c r="M540" s="17">
        <v>4</v>
      </c>
      <c r="N540" s="17">
        <v>55.64</v>
      </c>
      <c r="O540" s="17">
        <v>1</v>
      </c>
      <c r="P540" s="18">
        <v>6497</v>
      </c>
      <c r="Q540" s="18">
        <v>1028</v>
      </c>
      <c r="R540" s="17">
        <v>27250887</v>
      </c>
      <c r="S540" s="17">
        <v>68014</v>
      </c>
      <c r="T540" s="17">
        <v>41342</v>
      </c>
      <c r="U540" s="18">
        <v>1.42</v>
      </c>
      <c r="V540" s="18">
        <v>1.51</v>
      </c>
      <c r="W540" s="18">
        <v>22.77</v>
      </c>
      <c r="X540" s="18">
        <v>5.69</v>
      </c>
      <c r="Y540" s="18">
        <v>0.69</v>
      </c>
      <c r="Z540" s="21">
        <v>31815706</v>
      </c>
      <c r="AA540" s="21">
        <v>140112</v>
      </c>
      <c r="AB540" s="21">
        <v>9126928</v>
      </c>
      <c r="AC540" s="21">
        <v>6933174</v>
      </c>
      <c r="AD540" s="21">
        <v>0</v>
      </c>
      <c r="AE540" s="21">
        <v>0</v>
      </c>
      <c r="AF540" s="22">
        <v>1</v>
      </c>
      <c r="AG540" s="22">
        <v>158</v>
      </c>
      <c r="AH540" s="23">
        <v>805671</v>
      </c>
      <c r="AI540" s="23">
        <v>1029</v>
      </c>
      <c r="AJ540" s="24">
        <v>9.32</v>
      </c>
      <c r="AK540" s="25">
        <v>95.92</v>
      </c>
      <c r="AL540" s="26">
        <v>1</v>
      </c>
      <c r="AM540" s="26">
        <v>154</v>
      </c>
      <c r="AN540" s="26">
        <v>148927</v>
      </c>
      <c r="AO540" s="26">
        <v>5114</v>
      </c>
      <c r="AP540" s="27">
        <v>7.99</v>
      </c>
      <c r="AQ540" s="28">
        <v>408.39</v>
      </c>
      <c r="AR540" s="29">
        <v>1</v>
      </c>
      <c r="AS540" s="29">
        <v>101</v>
      </c>
      <c r="AT540" s="29">
        <v>51373</v>
      </c>
      <c r="AU540" s="29">
        <v>17178</v>
      </c>
      <c r="AV540" s="29">
        <v>6.43</v>
      </c>
      <c r="AW540" s="29">
        <v>1104.7</v>
      </c>
    </row>
    <row r="541" spans="1:49" s="30" customFormat="1" x14ac:dyDescent="0.35">
      <c r="A541" s="12">
        <v>2012</v>
      </c>
      <c r="B541" s="12" t="s">
        <v>632</v>
      </c>
      <c r="C541" s="13" t="s">
        <v>633</v>
      </c>
      <c r="D541" s="14" t="s">
        <v>673</v>
      </c>
      <c r="E541" s="15">
        <v>59171.836082712813</v>
      </c>
      <c r="F541" s="15">
        <v>109686.3</v>
      </c>
      <c r="G541" s="12">
        <v>4</v>
      </c>
      <c r="H541" s="16">
        <v>1853691</v>
      </c>
      <c r="I541" s="17">
        <f t="shared" si="8"/>
        <v>1</v>
      </c>
      <c r="J541" s="17">
        <v>0</v>
      </c>
      <c r="K541" s="17">
        <v>45.77</v>
      </c>
      <c r="L541" s="17">
        <v>3.58</v>
      </c>
      <c r="M541" s="17">
        <v>2.75</v>
      </c>
      <c r="N541" s="17">
        <v>54.99</v>
      </c>
      <c r="O541" s="17">
        <v>1</v>
      </c>
      <c r="P541" s="18">
        <v>5356</v>
      </c>
      <c r="Q541" s="18">
        <v>1311</v>
      </c>
      <c r="R541" s="17">
        <v>26467486</v>
      </c>
      <c r="S541" s="17">
        <v>57785</v>
      </c>
      <c r="T541" s="17">
        <v>28760</v>
      </c>
      <c r="U541" s="18">
        <v>1.47</v>
      </c>
      <c r="V541" s="18">
        <v>1.55</v>
      </c>
      <c r="W541" s="18">
        <v>22.96</v>
      </c>
      <c r="X541" s="18">
        <v>3.85</v>
      </c>
      <c r="Y541" s="18">
        <v>0.77</v>
      </c>
      <c r="Z541" s="21">
        <v>30548660</v>
      </c>
      <c r="AA541" s="21">
        <v>85976</v>
      </c>
      <c r="AB541" s="21">
        <v>15734356</v>
      </c>
      <c r="AC541" s="21">
        <v>5801578</v>
      </c>
      <c r="AD541" s="21">
        <v>0</v>
      </c>
      <c r="AE541" s="21">
        <v>0</v>
      </c>
      <c r="AF541" s="22">
        <v>1</v>
      </c>
      <c r="AG541" s="22">
        <v>81</v>
      </c>
      <c r="AH541" s="23">
        <v>806524</v>
      </c>
      <c r="AI541" s="23">
        <v>1000.1917</v>
      </c>
      <c r="AJ541" s="24">
        <v>10.044426</v>
      </c>
      <c r="AK541" s="25">
        <v>100.46351</v>
      </c>
      <c r="AL541" s="26">
        <v>1</v>
      </c>
      <c r="AM541" s="26">
        <v>80</v>
      </c>
      <c r="AN541" s="26">
        <v>147463</v>
      </c>
      <c r="AO541" s="26">
        <v>5217.6302999999998</v>
      </c>
      <c r="AP541" s="27">
        <v>8.3816398000000003</v>
      </c>
      <c r="AQ541" s="28">
        <v>437.32297999999997</v>
      </c>
      <c r="AR541" s="29">
        <v>1</v>
      </c>
      <c r="AS541" s="29">
        <v>71</v>
      </c>
      <c r="AT541" s="29">
        <v>54160</v>
      </c>
      <c r="AU541" s="29">
        <v>18332.883000000002</v>
      </c>
      <c r="AV541" s="29">
        <v>7.0069460000000001</v>
      </c>
      <c r="AW541" s="29">
        <v>1284.5752</v>
      </c>
    </row>
    <row r="542" spans="1:49" s="30" customFormat="1" x14ac:dyDescent="0.35">
      <c r="A542" s="17">
        <v>2008</v>
      </c>
      <c r="B542" s="32" t="s">
        <v>663</v>
      </c>
      <c r="C542" s="13" t="s">
        <v>664</v>
      </c>
      <c r="D542" s="14" t="s">
        <v>674</v>
      </c>
      <c r="E542" s="15">
        <v>37123.881286624695</v>
      </c>
      <c r="F542" s="15">
        <v>109434</v>
      </c>
      <c r="G542" s="17">
        <v>6.6</v>
      </c>
      <c r="H542" s="16">
        <v>2947806</v>
      </c>
      <c r="I542" s="17">
        <f t="shared" si="8"/>
        <v>1</v>
      </c>
      <c r="J542" s="17">
        <v>0</v>
      </c>
      <c r="K542" s="17">
        <v>40.69</v>
      </c>
      <c r="L542" s="17">
        <v>2.9830000000000001</v>
      </c>
      <c r="M542" s="17">
        <v>8.86</v>
      </c>
      <c r="N542" s="17">
        <v>45.88</v>
      </c>
      <c r="O542" s="17">
        <v>0</v>
      </c>
      <c r="P542" s="18">
        <v>2520</v>
      </c>
      <c r="Q542" s="18">
        <v>2012</v>
      </c>
      <c r="R542" s="17">
        <v>25920293</v>
      </c>
      <c r="S542" s="17">
        <v>69216</v>
      </c>
      <c r="T542" s="17">
        <v>42082</v>
      </c>
      <c r="U542" s="18">
        <v>5.01</v>
      </c>
      <c r="V542" s="18" t="s">
        <v>62</v>
      </c>
      <c r="W542" s="18">
        <v>20.29</v>
      </c>
      <c r="X542" s="18">
        <v>9.39</v>
      </c>
      <c r="Y542" s="18" t="s">
        <v>62</v>
      </c>
      <c r="Z542" s="21">
        <v>18997262</v>
      </c>
      <c r="AA542" s="21">
        <v>307446</v>
      </c>
      <c r="AB542" s="21">
        <v>338121784</v>
      </c>
      <c r="AC542" s="21">
        <v>9396790</v>
      </c>
      <c r="AD542" s="21">
        <v>0</v>
      </c>
      <c r="AE542" s="21">
        <v>403.88</v>
      </c>
      <c r="AF542" s="23">
        <v>2</v>
      </c>
      <c r="AG542" s="23">
        <v>50</v>
      </c>
      <c r="AH542" s="23">
        <v>1238408</v>
      </c>
      <c r="AI542" s="23">
        <v>1231</v>
      </c>
      <c r="AJ542" s="24">
        <v>10.394308135133823</v>
      </c>
      <c r="AK542" s="25">
        <v>127.95</v>
      </c>
      <c r="AL542" s="26">
        <v>2</v>
      </c>
      <c r="AM542" s="26">
        <v>50</v>
      </c>
      <c r="AN542" s="26">
        <v>224391</v>
      </c>
      <c r="AO542" s="26">
        <v>4914</v>
      </c>
      <c r="AP542" s="27">
        <v>10.016267359640368</v>
      </c>
      <c r="AQ542" s="28">
        <v>492.23</v>
      </c>
      <c r="AR542" s="29">
        <v>2</v>
      </c>
      <c r="AS542" s="29">
        <v>47</v>
      </c>
      <c r="AT542" s="29">
        <v>7397</v>
      </c>
      <c r="AU542" s="29">
        <v>182449</v>
      </c>
      <c r="AV542" s="29">
        <v>6.5562688384760799</v>
      </c>
      <c r="AW542" s="29">
        <v>11961.86</v>
      </c>
    </row>
    <row r="543" spans="1:49" s="30" customFormat="1" x14ac:dyDescent="0.35">
      <c r="A543" s="12">
        <v>2015</v>
      </c>
      <c r="B543" s="12" t="s">
        <v>663</v>
      </c>
      <c r="C543" s="13" t="s">
        <v>664</v>
      </c>
      <c r="D543" s="14" t="s">
        <v>675</v>
      </c>
      <c r="E543" s="15">
        <v>36586.370751958631</v>
      </c>
      <c r="F543" s="15">
        <v>109401.7</v>
      </c>
      <c r="G543" s="12">
        <v>6.4</v>
      </c>
      <c r="H543" s="16">
        <v>2990231</v>
      </c>
      <c r="I543" s="17">
        <f t="shared" si="8"/>
        <v>1</v>
      </c>
      <c r="J543" s="17">
        <v>0</v>
      </c>
      <c r="K543" s="17">
        <v>42.6</v>
      </c>
      <c r="L543" s="17">
        <v>1.8220000000000001</v>
      </c>
      <c r="M543" s="17">
        <v>2.62</v>
      </c>
      <c r="N543" s="17">
        <v>44.13</v>
      </c>
      <c r="O543" s="17">
        <v>0</v>
      </c>
      <c r="P543" s="18">
        <v>2165</v>
      </c>
      <c r="Q543" s="18">
        <v>2380</v>
      </c>
      <c r="R543" s="17">
        <v>25170683</v>
      </c>
      <c r="S543" s="17">
        <v>33113</v>
      </c>
      <c r="T543" s="17">
        <v>14621</v>
      </c>
      <c r="U543" s="18" t="s">
        <v>62</v>
      </c>
      <c r="V543" s="18" t="s">
        <v>62</v>
      </c>
      <c r="W543" s="18" t="s">
        <v>62</v>
      </c>
      <c r="X543" s="18" t="s">
        <v>62</v>
      </c>
      <c r="Y543" s="18">
        <v>0.81</v>
      </c>
      <c r="Z543" s="21">
        <v>9660030</v>
      </c>
      <c r="AA543" s="21">
        <v>61160</v>
      </c>
      <c r="AB543" s="21">
        <v>665845392</v>
      </c>
      <c r="AC543" s="21">
        <v>11714588</v>
      </c>
      <c r="AD543" s="21">
        <v>0</v>
      </c>
      <c r="AE543" s="21">
        <v>0</v>
      </c>
      <c r="AF543" s="22">
        <v>2</v>
      </c>
      <c r="AG543" s="22">
        <v>45</v>
      </c>
      <c r="AH543" s="23">
        <v>1270397</v>
      </c>
      <c r="AI543" s="23">
        <v>1217.5393999999999</v>
      </c>
      <c r="AJ543" s="24">
        <v>11.271834999999999</v>
      </c>
      <c r="AK543" s="25">
        <v>137.23903000000001</v>
      </c>
      <c r="AL543" s="26">
        <v>2</v>
      </c>
      <c r="AM543" s="26">
        <v>46</v>
      </c>
      <c r="AN543" s="26">
        <v>231388</v>
      </c>
      <c r="AO543" s="26">
        <v>5183.0986999999996</v>
      </c>
      <c r="AP543" s="27">
        <v>10.546165</v>
      </c>
      <c r="AQ543" s="28">
        <v>546.61812999999995</v>
      </c>
      <c r="AR543" s="29">
        <v>2</v>
      </c>
      <c r="AS543" s="29">
        <v>42</v>
      </c>
      <c r="AT543" s="29">
        <v>10860</v>
      </c>
      <c r="AU543" s="29">
        <v>120770</v>
      </c>
      <c r="AV543" s="29">
        <v>6.5614261999999997</v>
      </c>
      <c r="AW543" s="29">
        <v>7924.2341999999999</v>
      </c>
    </row>
    <row r="544" spans="1:49" s="30" customFormat="1" x14ac:dyDescent="0.35">
      <c r="A544" s="12">
        <v>2014</v>
      </c>
      <c r="B544" s="12" t="s">
        <v>663</v>
      </c>
      <c r="C544" s="13" t="s">
        <v>664</v>
      </c>
      <c r="D544" s="14" t="s">
        <v>676</v>
      </c>
      <c r="E544" s="15">
        <v>36531.933639315859</v>
      </c>
      <c r="F544" s="15">
        <v>109299.6</v>
      </c>
      <c r="G544" s="12">
        <v>7.5</v>
      </c>
      <c r="H544" s="16">
        <v>2991892</v>
      </c>
      <c r="I544" s="17">
        <f t="shared" si="8"/>
        <v>1</v>
      </c>
      <c r="J544" s="17">
        <v>0</v>
      </c>
      <c r="K544" s="17">
        <v>45.67</v>
      </c>
      <c r="L544" s="17">
        <v>3.117</v>
      </c>
      <c r="M544" s="17">
        <v>4.37</v>
      </c>
      <c r="N544" s="17">
        <v>46.16</v>
      </c>
      <c r="O544" s="17">
        <v>0</v>
      </c>
      <c r="P544" s="18">
        <v>2877</v>
      </c>
      <c r="Q544" s="18">
        <v>1992</v>
      </c>
      <c r="R544" s="17">
        <v>24037348</v>
      </c>
      <c r="S544" s="17">
        <v>91709</v>
      </c>
      <c r="T544" s="17">
        <v>21765</v>
      </c>
      <c r="U544" s="18" t="s">
        <v>62</v>
      </c>
      <c r="V544" s="18">
        <v>3.27</v>
      </c>
      <c r="W544" s="18" t="s">
        <v>62</v>
      </c>
      <c r="X544" s="18">
        <v>4.58</v>
      </c>
      <c r="Y544" s="18">
        <v>0.88</v>
      </c>
      <c r="Z544" s="21">
        <v>13100946</v>
      </c>
      <c r="AA544" s="21">
        <v>61886</v>
      </c>
      <c r="AB544" s="21">
        <v>476385416</v>
      </c>
      <c r="AC544" s="21">
        <v>10252183</v>
      </c>
      <c r="AD544" s="21">
        <v>0</v>
      </c>
      <c r="AE544" s="21">
        <v>0</v>
      </c>
      <c r="AF544" s="22">
        <v>2</v>
      </c>
      <c r="AG544" s="22">
        <v>45</v>
      </c>
      <c r="AH544" s="23">
        <v>1263583</v>
      </c>
      <c r="AI544" s="23">
        <v>1247.9128000000001</v>
      </c>
      <c r="AJ544" s="24">
        <v>11.316210999999999</v>
      </c>
      <c r="AK544" s="25">
        <v>141.21645000000001</v>
      </c>
      <c r="AL544" s="26">
        <v>2</v>
      </c>
      <c r="AM544" s="26">
        <v>45</v>
      </c>
      <c r="AN544" s="26">
        <v>230416</v>
      </c>
      <c r="AO544" s="26">
        <v>5126.4462999999996</v>
      </c>
      <c r="AP544" s="27">
        <v>10.761291999999999</v>
      </c>
      <c r="AQ544" s="28">
        <v>551.67187000000001</v>
      </c>
      <c r="AR544" s="29">
        <v>2</v>
      </c>
      <c r="AS544" s="29">
        <v>42</v>
      </c>
      <c r="AT544" s="29">
        <v>10922</v>
      </c>
      <c r="AU544" s="29">
        <v>124457.91</v>
      </c>
      <c r="AV544" s="29">
        <v>6.6026388000000003</v>
      </c>
      <c r="AW544" s="29">
        <v>8217.5059999999994</v>
      </c>
    </row>
    <row r="545" spans="1:49" s="30" customFormat="1" x14ac:dyDescent="0.35">
      <c r="A545" s="12">
        <v>2013</v>
      </c>
      <c r="B545" s="12" t="s">
        <v>663</v>
      </c>
      <c r="C545" s="13" t="s">
        <v>664</v>
      </c>
      <c r="D545" s="14" t="s">
        <v>677</v>
      </c>
      <c r="E545" s="15">
        <v>36467.74960123271</v>
      </c>
      <c r="F545" s="15">
        <v>109032.7</v>
      </c>
      <c r="G545" s="12">
        <v>8.5</v>
      </c>
      <c r="H545" s="16">
        <v>2989839</v>
      </c>
      <c r="I545" s="17">
        <f t="shared" si="8"/>
        <v>1</v>
      </c>
      <c r="J545" s="17">
        <v>0</v>
      </c>
      <c r="K545" s="17">
        <v>45.02</v>
      </c>
      <c r="L545" s="17">
        <v>3.4830000000000001</v>
      </c>
      <c r="M545" s="17">
        <v>3.73</v>
      </c>
      <c r="N545" s="17">
        <v>51.99</v>
      </c>
      <c r="O545" s="17">
        <v>0</v>
      </c>
      <c r="P545" s="18">
        <v>2602</v>
      </c>
      <c r="Q545" s="18">
        <v>1998</v>
      </c>
      <c r="R545" s="17">
        <v>22633396</v>
      </c>
      <c r="S545" s="17">
        <v>79577</v>
      </c>
      <c r="T545" s="17">
        <v>22215</v>
      </c>
      <c r="U545" s="18">
        <v>3.17</v>
      </c>
      <c r="V545" s="18" t="s">
        <v>62</v>
      </c>
      <c r="W545" s="18" t="s">
        <v>62</v>
      </c>
      <c r="X545" s="18" t="s">
        <v>62</v>
      </c>
      <c r="Y545" s="18">
        <v>1.01</v>
      </c>
      <c r="Z545" s="21">
        <v>11733756</v>
      </c>
      <c r="AA545" s="21">
        <v>50588</v>
      </c>
      <c r="AB545" s="21">
        <v>498301164</v>
      </c>
      <c r="AC545" s="21">
        <v>10864509</v>
      </c>
      <c r="AD545" s="21">
        <v>0</v>
      </c>
      <c r="AE545" s="21">
        <v>0</v>
      </c>
      <c r="AF545" s="22">
        <v>2</v>
      </c>
      <c r="AG545" s="22">
        <v>46</v>
      </c>
      <c r="AH545" s="23">
        <v>1260892</v>
      </c>
      <c r="AI545" s="23">
        <v>1220.1954000000001</v>
      </c>
      <c r="AJ545" s="24">
        <v>10.776407000000001</v>
      </c>
      <c r="AK545" s="25">
        <v>131.49322000000001</v>
      </c>
      <c r="AL545" s="26">
        <v>2</v>
      </c>
      <c r="AM545" s="26">
        <v>45</v>
      </c>
      <c r="AN545" s="26">
        <v>228508</v>
      </c>
      <c r="AO545" s="26">
        <v>5174.0762999999997</v>
      </c>
      <c r="AP545" s="27">
        <v>10.10102</v>
      </c>
      <c r="AQ545" s="28">
        <v>522.63446999999996</v>
      </c>
      <c r="AR545" s="29">
        <v>2</v>
      </c>
      <c r="AS545" s="29">
        <v>41</v>
      </c>
      <c r="AT545" s="29">
        <v>7165</v>
      </c>
      <c r="AU545" s="29">
        <v>187622.25</v>
      </c>
      <c r="AV545" s="29">
        <v>6.3388448000000004</v>
      </c>
      <c r="AW545" s="29">
        <v>11893.083000000001</v>
      </c>
    </row>
    <row r="546" spans="1:49" s="30" customFormat="1" x14ac:dyDescent="0.35">
      <c r="A546" s="17">
        <v>2006</v>
      </c>
      <c r="B546" s="13" t="s">
        <v>614</v>
      </c>
      <c r="C546" s="13" t="s">
        <v>615</v>
      </c>
      <c r="D546" s="14" t="s">
        <v>678</v>
      </c>
      <c r="E546" s="15">
        <v>190734.05282460779</v>
      </c>
      <c r="F546" s="15">
        <v>108848.3</v>
      </c>
      <c r="G546" s="17">
        <v>5.8</v>
      </c>
      <c r="H546" s="16">
        <v>570681</v>
      </c>
      <c r="I546" s="17">
        <f t="shared" si="8"/>
        <v>0</v>
      </c>
      <c r="J546" s="17">
        <v>0</v>
      </c>
      <c r="K546" s="17" t="s">
        <v>62</v>
      </c>
      <c r="L546" s="17">
        <v>2.137</v>
      </c>
      <c r="M546" s="17">
        <v>6.73</v>
      </c>
      <c r="N546" s="17">
        <v>18.61</v>
      </c>
      <c r="O546" s="17">
        <v>0</v>
      </c>
      <c r="P546" s="18">
        <v>3539</v>
      </c>
      <c r="Q546" s="18">
        <v>1505</v>
      </c>
      <c r="R546" s="17">
        <v>100086</v>
      </c>
      <c r="S546" s="17">
        <v>327</v>
      </c>
      <c r="T546" s="17">
        <v>359</v>
      </c>
      <c r="U546" s="18" t="s">
        <v>62</v>
      </c>
      <c r="V546" s="18"/>
      <c r="W546" s="18" t="s">
        <v>62</v>
      </c>
      <c r="X546" s="18"/>
      <c r="Y546" s="18" t="s">
        <v>62</v>
      </c>
      <c r="Z546" s="21">
        <v>0</v>
      </c>
      <c r="AA546" s="21">
        <v>462090</v>
      </c>
      <c r="AB546" s="21">
        <v>0</v>
      </c>
      <c r="AC546" s="21">
        <v>0</v>
      </c>
      <c r="AD546" s="21">
        <v>0</v>
      </c>
      <c r="AE546" s="21">
        <v>0</v>
      </c>
      <c r="AF546" s="23">
        <v>1</v>
      </c>
      <c r="AG546" s="23">
        <v>1</v>
      </c>
      <c r="AH546" s="23">
        <v>209316</v>
      </c>
      <c r="AI546" s="23">
        <v>725.42232796346195</v>
      </c>
      <c r="AJ546" s="24">
        <v>9.8783278726311803</v>
      </c>
      <c r="AK546" s="25">
        <v>71.65959601750464</v>
      </c>
      <c r="AL546" s="26">
        <v>1</v>
      </c>
      <c r="AM546" s="26">
        <v>1</v>
      </c>
      <c r="AN546" s="26">
        <v>26756</v>
      </c>
      <c r="AO546" s="26">
        <v>28124.012682513578</v>
      </c>
      <c r="AP546" s="27">
        <v>11.165333843937093</v>
      </c>
      <c r="AQ546" s="28">
        <v>3140.1399063138488</v>
      </c>
      <c r="AR546" s="29">
        <v>0</v>
      </c>
      <c r="AS546" s="29">
        <v>1</v>
      </c>
      <c r="AT546" s="29">
        <v>1</v>
      </c>
      <c r="AU546" s="29">
        <v>19986833.333333332</v>
      </c>
      <c r="AV546" s="29">
        <v>17.430641839210814</v>
      </c>
      <c r="AW546" s="29">
        <v>3483833.333333333</v>
      </c>
    </row>
    <row r="547" spans="1:49" s="30" customFormat="1" x14ac:dyDescent="0.35">
      <c r="A547" s="12">
        <v>2012</v>
      </c>
      <c r="B547" s="12" t="s">
        <v>663</v>
      </c>
      <c r="C547" s="13" t="s">
        <v>664</v>
      </c>
      <c r="D547" s="14" t="s">
        <v>679</v>
      </c>
      <c r="E547" s="15">
        <v>36402.377672846502</v>
      </c>
      <c r="F547" s="15">
        <v>108646.5</v>
      </c>
      <c r="G547" s="12">
        <v>9</v>
      </c>
      <c r="H547" s="16">
        <v>2984599</v>
      </c>
      <c r="I547" s="17">
        <f t="shared" si="8"/>
        <v>1</v>
      </c>
      <c r="J547" s="17">
        <v>0</v>
      </c>
      <c r="K547" s="17">
        <v>45.77</v>
      </c>
      <c r="L547" s="17">
        <v>3.58</v>
      </c>
      <c r="M547" s="17">
        <v>2.75</v>
      </c>
      <c r="N547" s="17">
        <v>54.99</v>
      </c>
      <c r="O547" s="17">
        <v>0</v>
      </c>
      <c r="P547" s="18">
        <v>1957</v>
      </c>
      <c r="Q547" s="18">
        <v>2295</v>
      </c>
      <c r="R547" s="17">
        <v>24284840</v>
      </c>
      <c r="S547" s="17">
        <v>42940</v>
      </c>
      <c r="T547" s="17">
        <v>23460</v>
      </c>
      <c r="U547" s="18">
        <v>2.85</v>
      </c>
      <c r="V547" s="18">
        <v>4.45</v>
      </c>
      <c r="W547" s="18">
        <v>22.22</v>
      </c>
      <c r="X547" s="18" t="s">
        <v>62</v>
      </c>
      <c r="Y547" s="18">
        <v>0.91</v>
      </c>
      <c r="Z547" s="21">
        <v>10480884</v>
      </c>
      <c r="AA547" s="21">
        <v>58270</v>
      </c>
      <c r="AB547" s="21">
        <v>612949564</v>
      </c>
      <c r="AC547" s="21">
        <v>7296134</v>
      </c>
      <c r="AD547" s="21">
        <v>0</v>
      </c>
      <c r="AE547" s="21">
        <v>0</v>
      </c>
      <c r="AF547" s="22">
        <v>2</v>
      </c>
      <c r="AG547" s="22">
        <v>46</v>
      </c>
      <c r="AH547" s="23">
        <v>1256392</v>
      </c>
      <c r="AI547" s="23">
        <v>1193.4112</v>
      </c>
      <c r="AJ547" s="24">
        <v>10.263642000000001</v>
      </c>
      <c r="AK547" s="25">
        <v>122.48745</v>
      </c>
      <c r="AL547" s="26">
        <v>2</v>
      </c>
      <c r="AM547" s="26">
        <v>45</v>
      </c>
      <c r="AN547" s="26">
        <v>227384</v>
      </c>
      <c r="AO547" s="26">
        <v>4978.5964000000004</v>
      </c>
      <c r="AP547" s="27">
        <v>9.3265452</v>
      </c>
      <c r="AQ547" s="28">
        <v>464.33103999999997</v>
      </c>
      <c r="AR547" s="29">
        <v>2</v>
      </c>
      <c r="AS547" s="29">
        <v>44</v>
      </c>
      <c r="AT547" s="29">
        <v>7125</v>
      </c>
      <c r="AU547" s="29">
        <v>196612.04</v>
      </c>
      <c r="AV547" s="29">
        <v>6.2392854</v>
      </c>
      <c r="AW547" s="29">
        <v>12267.186</v>
      </c>
    </row>
    <row r="548" spans="1:49" s="30" customFormat="1" x14ac:dyDescent="0.35">
      <c r="A548" s="17">
        <v>2007</v>
      </c>
      <c r="B548" s="32" t="s">
        <v>663</v>
      </c>
      <c r="C548" s="13" t="s">
        <v>664</v>
      </c>
      <c r="D548" s="14" t="s">
        <v>680</v>
      </c>
      <c r="E548" s="15">
        <v>36783.137261597825</v>
      </c>
      <c r="F548" s="15">
        <v>107713.9</v>
      </c>
      <c r="G548" s="17">
        <v>6.1</v>
      </c>
      <c r="H548" s="16">
        <v>2928350</v>
      </c>
      <c r="I548" s="17">
        <f t="shared" si="8"/>
        <v>1</v>
      </c>
      <c r="J548" s="17">
        <v>0</v>
      </c>
      <c r="K548" s="17" t="s">
        <v>62</v>
      </c>
      <c r="L548" s="17">
        <v>2.286</v>
      </c>
      <c r="M548" s="17">
        <v>6.97</v>
      </c>
      <c r="N548" s="17">
        <v>32.78</v>
      </c>
      <c r="O548" s="17">
        <v>0</v>
      </c>
      <c r="P548" s="18">
        <v>2223</v>
      </c>
      <c r="Q548" s="18">
        <v>2314</v>
      </c>
      <c r="R548" s="17">
        <v>28004522</v>
      </c>
      <c r="S548" s="17">
        <v>74720</v>
      </c>
      <c r="T548" s="17">
        <v>48848</v>
      </c>
      <c r="U548" s="18">
        <v>4.18</v>
      </c>
      <c r="V548" s="18" t="s">
        <v>62</v>
      </c>
      <c r="W548" s="18">
        <v>14.43</v>
      </c>
      <c r="X548" s="18">
        <v>7.21</v>
      </c>
      <c r="Y548" s="18" t="s">
        <v>62</v>
      </c>
      <c r="Z548" s="21">
        <v>19790982</v>
      </c>
      <c r="AA548" s="21">
        <v>1441510</v>
      </c>
      <c r="AB548" s="21">
        <v>369917202</v>
      </c>
      <c r="AC548" s="21">
        <v>9358784</v>
      </c>
      <c r="AD548" s="21">
        <v>0</v>
      </c>
      <c r="AE548" s="21">
        <v>420.3</v>
      </c>
      <c r="AF548" s="23">
        <v>2</v>
      </c>
      <c r="AG548" s="23">
        <v>50</v>
      </c>
      <c r="AH548" s="23">
        <v>1227001</v>
      </c>
      <c r="AI548" s="23">
        <v>1261</v>
      </c>
      <c r="AJ548" s="24">
        <v>9.3585516438088696</v>
      </c>
      <c r="AK548" s="25">
        <v>118</v>
      </c>
      <c r="AL548" s="26">
        <v>2</v>
      </c>
      <c r="AM548" s="26">
        <v>50</v>
      </c>
      <c r="AN548" s="26">
        <v>222387</v>
      </c>
      <c r="AO548" s="26">
        <v>5021</v>
      </c>
      <c r="AP548" s="27">
        <v>8.9223878863915598</v>
      </c>
      <c r="AQ548" s="28">
        <v>448.02</v>
      </c>
      <c r="AR548" s="29">
        <v>2</v>
      </c>
      <c r="AS548" s="29">
        <v>48</v>
      </c>
      <c r="AT548" s="29">
        <v>7505</v>
      </c>
      <c r="AU548" s="29">
        <v>179737</v>
      </c>
      <c r="AV548" s="29">
        <v>5.75353688961287</v>
      </c>
      <c r="AW548" s="29">
        <v>10341.23</v>
      </c>
    </row>
    <row r="549" spans="1:49" s="30" customFormat="1" x14ac:dyDescent="0.35">
      <c r="A549" s="12">
        <v>2010</v>
      </c>
      <c r="B549" s="12" t="s">
        <v>663</v>
      </c>
      <c r="C549" s="13" t="s">
        <v>664</v>
      </c>
      <c r="D549" s="14" t="s">
        <v>681</v>
      </c>
      <c r="E549" s="15">
        <v>35922.460500603411</v>
      </c>
      <c r="F549" s="15">
        <v>106711.8</v>
      </c>
      <c r="G549" s="12">
        <v>10.4</v>
      </c>
      <c r="H549" s="16">
        <v>2970615</v>
      </c>
      <c r="I549" s="17">
        <f t="shared" si="8"/>
        <v>1</v>
      </c>
      <c r="J549" s="17">
        <v>0</v>
      </c>
      <c r="K549" s="17">
        <v>44.27</v>
      </c>
      <c r="L549" s="17">
        <v>2.7050000000000001</v>
      </c>
      <c r="M549" s="17">
        <v>4.37</v>
      </c>
      <c r="N549" s="17">
        <v>49.29</v>
      </c>
      <c r="O549" s="17">
        <v>0</v>
      </c>
      <c r="P549" s="18">
        <v>2971</v>
      </c>
      <c r="Q549" s="18">
        <v>2501</v>
      </c>
      <c r="R549" s="17">
        <v>26845306</v>
      </c>
      <c r="S549" s="17">
        <v>59043</v>
      </c>
      <c r="T549" s="17">
        <v>30607</v>
      </c>
      <c r="U549" s="18">
        <v>3.5</v>
      </c>
      <c r="V549" s="18" t="s">
        <v>62</v>
      </c>
      <c r="W549" s="18">
        <v>16.829999999999998</v>
      </c>
      <c r="X549" s="18">
        <v>4.83</v>
      </c>
      <c r="Y549" s="18">
        <v>0.77</v>
      </c>
      <c r="Z549" s="21">
        <v>17178070</v>
      </c>
      <c r="AA549" s="21">
        <v>282052</v>
      </c>
      <c r="AB549" s="21">
        <v>474390444</v>
      </c>
      <c r="AC549" s="21">
        <v>9643241</v>
      </c>
      <c r="AD549" s="21">
        <v>0</v>
      </c>
      <c r="AE549" s="21">
        <v>21.14</v>
      </c>
      <c r="AF549" s="22">
        <v>2</v>
      </c>
      <c r="AG549" s="22">
        <v>50</v>
      </c>
      <c r="AH549" s="23">
        <v>1250149</v>
      </c>
      <c r="AI549" s="23">
        <v>1345</v>
      </c>
      <c r="AJ549" s="24">
        <v>9.8699999999999992</v>
      </c>
      <c r="AK549" s="31">
        <v>132.76</v>
      </c>
      <c r="AL549" s="26">
        <v>2</v>
      </c>
      <c r="AM549" s="26">
        <v>50</v>
      </c>
      <c r="AN549" s="26">
        <v>224517</v>
      </c>
      <c r="AO549" s="26">
        <v>5124</v>
      </c>
      <c r="AP549" s="27">
        <v>9.32</v>
      </c>
      <c r="AQ549" s="28">
        <v>477.3</v>
      </c>
      <c r="AR549" s="29">
        <v>2</v>
      </c>
      <c r="AS549" s="29">
        <v>47</v>
      </c>
      <c r="AT549" s="29">
        <v>6797</v>
      </c>
      <c r="AU549" s="29">
        <v>192577</v>
      </c>
      <c r="AV549" s="29">
        <v>6.32</v>
      </c>
      <c r="AW549" s="29">
        <v>12174.11</v>
      </c>
    </row>
    <row r="550" spans="1:49" s="30" customFormat="1" x14ac:dyDescent="0.35">
      <c r="A550" s="12">
        <v>2011</v>
      </c>
      <c r="B550" s="12" t="s">
        <v>663</v>
      </c>
      <c r="C550" s="13" t="s">
        <v>664</v>
      </c>
      <c r="D550" s="14" t="s">
        <v>682</v>
      </c>
      <c r="E550" s="15">
        <v>35745.500305960064</v>
      </c>
      <c r="F550" s="15">
        <v>106491.1</v>
      </c>
      <c r="G550" s="12">
        <v>10</v>
      </c>
      <c r="H550" s="16">
        <v>2979147</v>
      </c>
      <c r="I550" s="17">
        <f t="shared" si="8"/>
        <v>1</v>
      </c>
      <c r="J550" s="17">
        <v>0</v>
      </c>
      <c r="K550" s="17">
        <v>45.02</v>
      </c>
      <c r="L550" s="17">
        <v>3.4670000000000001</v>
      </c>
      <c r="M550" s="17">
        <v>4</v>
      </c>
      <c r="N550" s="17">
        <v>55.64</v>
      </c>
      <c r="O550" s="17">
        <v>0</v>
      </c>
      <c r="P550" s="18">
        <v>2409</v>
      </c>
      <c r="Q550" s="18">
        <v>2295</v>
      </c>
      <c r="R550" s="17">
        <v>23325979</v>
      </c>
      <c r="S550" s="17">
        <v>48347</v>
      </c>
      <c r="T550" s="17">
        <v>26293</v>
      </c>
      <c r="U550" s="18">
        <v>3.37</v>
      </c>
      <c r="V550" s="18">
        <v>3.87</v>
      </c>
      <c r="W550" s="18" t="s">
        <v>62</v>
      </c>
      <c r="X550" s="18">
        <v>4.28</v>
      </c>
      <c r="Y550" s="18">
        <v>0.78</v>
      </c>
      <c r="Z550" s="21">
        <v>12405724</v>
      </c>
      <c r="AA550" s="21">
        <v>136753.32</v>
      </c>
      <c r="AB550" s="21">
        <v>491906066</v>
      </c>
      <c r="AC550" s="21">
        <v>10336789</v>
      </c>
      <c r="AD550" s="21">
        <v>0</v>
      </c>
      <c r="AE550" s="21">
        <v>0</v>
      </c>
      <c r="AF550" s="22">
        <v>2</v>
      </c>
      <c r="AG550" s="22">
        <v>50</v>
      </c>
      <c r="AH550" s="23">
        <v>1251640</v>
      </c>
      <c r="AI550" s="23">
        <v>1287</v>
      </c>
      <c r="AJ550" s="24">
        <v>10.17</v>
      </c>
      <c r="AK550" s="25">
        <v>130.9</v>
      </c>
      <c r="AL550" s="26">
        <v>2</v>
      </c>
      <c r="AM550" s="26">
        <v>50</v>
      </c>
      <c r="AN550" s="26">
        <v>226136</v>
      </c>
      <c r="AO550" s="26">
        <v>5063</v>
      </c>
      <c r="AP550" s="27">
        <v>9.48</v>
      </c>
      <c r="AQ550" s="28">
        <v>479.86</v>
      </c>
      <c r="AR550" s="29">
        <v>2</v>
      </c>
      <c r="AS550" s="29">
        <v>47</v>
      </c>
      <c r="AT550" s="29">
        <v>6931</v>
      </c>
      <c r="AU550" s="29">
        <v>195537</v>
      </c>
      <c r="AV550" s="29">
        <v>6.53</v>
      </c>
      <c r="AW550" s="29">
        <v>12772.17</v>
      </c>
    </row>
    <row r="551" spans="1:49" s="30" customFormat="1" x14ac:dyDescent="0.35">
      <c r="A551" s="17">
        <v>2006</v>
      </c>
      <c r="B551" s="13" t="s">
        <v>663</v>
      </c>
      <c r="C551" s="13" t="s">
        <v>664</v>
      </c>
      <c r="D551" s="14" t="s">
        <v>683</v>
      </c>
      <c r="E551" s="15">
        <v>36447.745903755553</v>
      </c>
      <c r="F551" s="15">
        <v>105879.9</v>
      </c>
      <c r="G551" s="17">
        <v>6.5</v>
      </c>
      <c r="H551" s="16">
        <v>2904978</v>
      </c>
      <c r="I551" s="17">
        <f t="shared" si="8"/>
        <v>1</v>
      </c>
      <c r="J551" s="17">
        <v>0</v>
      </c>
      <c r="K551" s="17" t="s">
        <v>62</v>
      </c>
      <c r="L551" s="17">
        <v>2.137</v>
      </c>
      <c r="M551" s="17">
        <v>6.73</v>
      </c>
      <c r="N551" s="17">
        <v>18.61</v>
      </c>
      <c r="O551" s="17">
        <v>0</v>
      </c>
      <c r="P551" s="18">
        <v>2237</v>
      </c>
      <c r="Q551" s="18">
        <v>2266</v>
      </c>
      <c r="R551" s="17">
        <v>26035084</v>
      </c>
      <c r="S551" s="17">
        <v>82053</v>
      </c>
      <c r="T551" s="17">
        <v>45349</v>
      </c>
      <c r="U551" s="18">
        <v>3.5</v>
      </c>
      <c r="V551" s="18" t="s">
        <v>62</v>
      </c>
      <c r="W551" s="18">
        <v>13.33</v>
      </c>
      <c r="X551" s="18">
        <v>6.97</v>
      </c>
      <c r="Y551" s="18" t="s">
        <v>62</v>
      </c>
      <c r="Z551" s="21">
        <v>20759559.460000001</v>
      </c>
      <c r="AA551" s="21">
        <v>1362642.78</v>
      </c>
      <c r="AB551" s="21">
        <v>283068201.04000002</v>
      </c>
      <c r="AC551" s="21">
        <v>10418586</v>
      </c>
      <c r="AD551" s="21">
        <v>0</v>
      </c>
      <c r="AE551" s="21">
        <v>419.74</v>
      </c>
      <c r="AF551" s="23">
        <v>2</v>
      </c>
      <c r="AG551" s="23">
        <v>50</v>
      </c>
      <c r="AH551" s="23">
        <v>1212812</v>
      </c>
      <c r="AI551" s="23">
        <v>1255.7683438708279</v>
      </c>
      <c r="AJ551" s="24">
        <v>9.6569016713657838</v>
      </c>
      <c r="AK551" s="25">
        <v>121.26831418774439</v>
      </c>
      <c r="AL551" s="26">
        <v>2</v>
      </c>
      <c r="AM551" s="26">
        <v>50</v>
      </c>
      <c r="AN551" s="26">
        <v>218193</v>
      </c>
      <c r="AO551" s="26">
        <v>4945.3541894866776</v>
      </c>
      <c r="AP551" s="27">
        <v>9.3677028227207781</v>
      </c>
      <c r="AQ551" s="28">
        <v>463.26608400208374</v>
      </c>
      <c r="AR551" s="29">
        <v>2</v>
      </c>
      <c r="AS551" s="29">
        <v>48</v>
      </c>
      <c r="AT551" s="29">
        <v>7749</v>
      </c>
      <c r="AU551" s="29">
        <v>168965.95259603389</v>
      </c>
      <c r="AV551" s="29">
        <v>5.9445680528387381</v>
      </c>
      <c r="AW551" s="29">
        <v>10044.296038198478</v>
      </c>
    </row>
    <row r="552" spans="1:49" s="30" customFormat="1" x14ac:dyDescent="0.35">
      <c r="A552" s="17">
        <v>2009</v>
      </c>
      <c r="B552" s="32" t="s">
        <v>663</v>
      </c>
      <c r="C552" s="13" t="s">
        <v>664</v>
      </c>
      <c r="D552" s="14" t="s">
        <v>684</v>
      </c>
      <c r="E552" s="15">
        <v>35609.343599747735</v>
      </c>
      <c r="F552" s="15">
        <v>105360</v>
      </c>
      <c r="G552" s="17">
        <v>9.5</v>
      </c>
      <c r="H552" s="16">
        <v>2958774</v>
      </c>
      <c r="I552" s="17">
        <f t="shared" si="8"/>
        <v>1</v>
      </c>
      <c r="J552" s="17">
        <v>0</v>
      </c>
      <c r="K552" s="17">
        <v>43.33</v>
      </c>
      <c r="L552" s="17">
        <v>2.141</v>
      </c>
      <c r="M552" s="17">
        <v>3.94</v>
      </c>
      <c r="N552" s="17">
        <v>45.86</v>
      </c>
      <c r="O552" s="17">
        <v>0</v>
      </c>
      <c r="P552" s="18">
        <v>2477</v>
      </c>
      <c r="Q552" s="18">
        <v>2086</v>
      </c>
      <c r="R552" s="17">
        <v>23480603</v>
      </c>
      <c r="S552" s="17">
        <v>45406</v>
      </c>
      <c r="T552" s="17">
        <v>27458</v>
      </c>
      <c r="U552" s="18">
        <v>3.05</v>
      </c>
      <c r="V552" s="18">
        <v>3.37</v>
      </c>
      <c r="W552" s="18">
        <v>12.73</v>
      </c>
      <c r="X552" s="18">
        <v>4.29</v>
      </c>
      <c r="Y552" s="18">
        <v>0.62</v>
      </c>
      <c r="Z552" s="21">
        <v>16848328</v>
      </c>
      <c r="AA552" s="21">
        <v>76290</v>
      </c>
      <c r="AB552" s="21">
        <v>370532692</v>
      </c>
      <c r="AC552" s="21">
        <v>10998515</v>
      </c>
      <c r="AD552" s="21">
        <v>0</v>
      </c>
      <c r="AE552" s="21">
        <v>254.36</v>
      </c>
      <c r="AF552" s="23">
        <v>2</v>
      </c>
      <c r="AG552" s="23">
        <v>50</v>
      </c>
      <c r="AH552" s="23">
        <v>1243260</v>
      </c>
      <c r="AI552" s="23">
        <v>1213</v>
      </c>
      <c r="AJ552" s="24">
        <v>10.220000000000001</v>
      </c>
      <c r="AK552" s="31">
        <v>124</v>
      </c>
      <c r="AL552" s="26">
        <v>2</v>
      </c>
      <c r="AM552" s="26">
        <v>50</v>
      </c>
      <c r="AN552" s="26">
        <v>222861</v>
      </c>
      <c r="AO552" s="26">
        <v>4866</v>
      </c>
      <c r="AP552" s="27">
        <v>9.5</v>
      </c>
      <c r="AQ552" s="28">
        <v>462.25</v>
      </c>
      <c r="AR552" s="29">
        <v>2</v>
      </c>
      <c r="AS552" s="29">
        <v>47</v>
      </c>
      <c r="AT552" s="29">
        <v>7151</v>
      </c>
      <c r="AU552" s="29">
        <v>174107</v>
      </c>
      <c r="AV552" s="29">
        <v>6.61</v>
      </c>
      <c r="AW552" s="29">
        <v>11513.53</v>
      </c>
    </row>
    <row r="553" spans="1:49" s="30" customFormat="1" x14ac:dyDescent="0.35">
      <c r="A553" s="12">
        <v>2019</v>
      </c>
      <c r="B553" s="12" t="s">
        <v>685</v>
      </c>
      <c r="C553" s="13" t="s">
        <v>686</v>
      </c>
      <c r="D553" s="14" t="s">
        <v>687</v>
      </c>
      <c r="E553" s="15">
        <v>47839.861613976529</v>
      </c>
      <c r="F553" s="15">
        <v>100446.2</v>
      </c>
      <c r="G553" s="12" t="s">
        <v>62</v>
      </c>
      <c r="H553" s="16">
        <v>2099634</v>
      </c>
      <c r="I553" s="17">
        <f t="shared" si="8"/>
        <v>1</v>
      </c>
      <c r="J553" s="17">
        <v>0</v>
      </c>
      <c r="K553" s="17">
        <v>38.520000000000003</v>
      </c>
      <c r="L553" s="17">
        <v>2.4489999999999998</v>
      </c>
      <c r="M553" s="17">
        <v>2.56</v>
      </c>
      <c r="N553" s="17">
        <v>35.590000000000003</v>
      </c>
      <c r="O553" s="17">
        <v>0</v>
      </c>
      <c r="P553" s="18">
        <v>4575</v>
      </c>
      <c r="Q553" s="18">
        <v>1120</v>
      </c>
      <c r="R553" s="17">
        <v>20385619</v>
      </c>
      <c r="S553" s="17">
        <v>3783</v>
      </c>
      <c r="T553" s="17">
        <v>14927</v>
      </c>
      <c r="U553" s="18">
        <v>2.2400000000000002</v>
      </c>
      <c r="V553" s="18" t="s">
        <v>62</v>
      </c>
      <c r="W553" s="18" t="s">
        <v>62</v>
      </c>
      <c r="X553" s="18" t="s">
        <v>62</v>
      </c>
      <c r="Y553" s="18"/>
      <c r="Z553" s="21">
        <v>16296882</v>
      </c>
      <c r="AA553" s="21">
        <v>1405274</v>
      </c>
      <c r="AB553" s="21">
        <v>208028118</v>
      </c>
      <c r="AC553" s="21">
        <v>0</v>
      </c>
      <c r="AD553" s="21">
        <v>1034</v>
      </c>
      <c r="AE553" s="21">
        <v>0</v>
      </c>
      <c r="AF553" s="22">
        <v>3</v>
      </c>
      <c r="AG553" s="22">
        <v>31</v>
      </c>
      <c r="AH553" s="23">
        <v>895086</v>
      </c>
      <c r="AI553" s="23">
        <v>640</v>
      </c>
      <c r="AJ553" s="24">
        <v>12.51</v>
      </c>
      <c r="AK553" s="25">
        <v>80.040000000000006</v>
      </c>
      <c r="AL553" s="26">
        <v>3</v>
      </c>
      <c r="AM553" s="26">
        <v>32</v>
      </c>
      <c r="AN553" s="26">
        <v>144960</v>
      </c>
      <c r="AO553" s="26">
        <v>5190</v>
      </c>
      <c r="AP553" s="27">
        <v>9.7899999999999991</v>
      </c>
      <c r="AQ553" s="28">
        <v>508.31</v>
      </c>
      <c r="AR553" s="29">
        <v>3</v>
      </c>
      <c r="AS553" s="29">
        <v>26</v>
      </c>
      <c r="AT553" s="29">
        <v>9456</v>
      </c>
      <c r="AU553" s="29">
        <v>79135.928</v>
      </c>
      <c r="AV553" s="29">
        <v>5.4803962999999998</v>
      </c>
      <c r="AW553" s="29">
        <v>4336.9624000000003</v>
      </c>
    </row>
    <row r="554" spans="1:49" s="30" customFormat="1" x14ac:dyDescent="0.35">
      <c r="A554" s="17">
        <v>2009</v>
      </c>
      <c r="B554" s="32" t="s">
        <v>632</v>
      </c>
      <c r="C554" s="13" t="s">
        <v>633</v>
      </c>
      <c r="D554" s="14" t="s">
        <v>688</v>
      </c>
      <c r="E554" s="15">
        <v>55159.341153417336</v>
      </c>
      <c r="F554" s="15">
        <v>99986.4</v>
      </c>
      <c r="G554" s="17">
        <v>4.5999999999999996</v>
      </c>
      <c r="H554" s="16">
        <v>1812683</v>
      </c>
      <c r="I554" s="17">
        <f t="shared" si="8"/>
        <v>1</v>
      </c>
      <c r="J554" s="17">
        <v>0</v>
      </c>
      <c r="K554" s="17">
        <v>43.33</v>
      </c>
      <c r="L554" s="17">
        <v>2.141</v>
      </c>
      <c r="M554" s="17">
        <v>3.94</v>
      </c>
      <c r="N554" s="17">
        <v>45.86</v>
      </c>
      <c r="O554" s="17">
        <v>1</v>
      </c>
      <c r="P554" s="18">
        <v>6686</v>
      </c>
      <c r="Q554" s="18">
        <v>707</v>
      </c>
      <c r="R554" s="17">
        <v>23899471</v>
      </c>
      <c r="S554" s="17">
        <v>69984</v>
      </c>
      <c r="T554" s="17">
        <v>44103</v>
      </c>
      <c r="U554" s="18">
        <v>1.17</v>
      </c>
      <c r="V554" s="18">
        <v>1.33</v>
      </c>
      <c r="W554" s="18">
        <v>13.66</v>
      </c>
      <c r="X554" s="18" t="s">
        <v>62</v>
      </c>
      <c r="Y554" s="18">
        <v>0.56000000000000005</v>
      </c>
      <c r="Z554" s="21">
        <v>28389548</v>
      </c>
      <c r="AA554" s="21">
        <v>89202</v>
      </c>
      <c r="AB554" s="21">
        <v>6663928</v>
      </c>
      <c r="AC554" s="21">
        <v>9435142</v>
      </c>
      <c r="AD554" s="21">
        <v>0</v>
      </c>
      <c r="AE554" s="21">
        <v>0</v>
      </c>
      <c r="AF554" s="23">
        <v>0</v>
      </c>
      <c r="AG554" s="23">
        <v>158</v>
      </c>
      <c r="AH554" s="23">
        <v>799623</v>
      </c>
      <c r="AI554" s="23">
        <v>1003</v>
      </c>
      <c r="AJ554" s="24">
        <v>8.52</v>
      </c>
      <c r="AK554" s="31">
        <v>85.49</v>
      </c>
      <c r="AL554" s="26">
        <v>0</v>
      </c>
      <c r="AM554" s="26">
        <v>154</v>
      </c>
      <c r="AN554" s="26">
        <v>154061</v>
      </c>
      <c r="AO554" s="26">
        <v>5038</v>
      </c>
      <c r="AP554" s="27">
        <v>7.33</v>
      </c>
      <c r="AQ554" s="28">
        <v>369.34</v>
      </c>
      <c r="AR554" s="29">
        <v>0</v>
      </c>
      <c r="AS554" s="29">
        <v>97</v>
      </c>
      <c r="AT554" s="29">
        <v>41391</v>
      </c>
      <c r="AU554" s="29">
        <v>19149</v>
      </c>
      <c r="AV554" s="29">
        <v>5.75</v>
      </c>
      <c r="AW554" s="29">
        <v>1101.53</v>
      </c>
    </row>
    <row r="555" spans="1:49" s="30" customFormat="1" x14ac:dyDescent="0.35">
      <c r="A555" s="17">
        <v>2008</v>
      </c>
      <c r="B555" s="32" t="s">
        <v>632</v>
      </c>
      <c r="C555" s="13" t="s">
        <v>633</v>
      </c>
      <c r="D555" s="14" t="s">
        <v>689</v>
      </c>
      <c r="E555" s="15">
        <v>55589.692147198417</v>
      </c>
      <c r="F555" s="15">
        <v>99860.1</v>
      </c>
      <c r="G555" s="17">
        <v>3.3</v>
      </c>
      <c r="H555" s="16">
        <v>1796378</v>
      </c>
      <c r="I555" s="17">
        <f t="shared" si="8"/>
        <v>1</v>
      </c>
      <c r="J555" s="17">
        <v>0</v>
      </c>
      <c r="K555" s="17">
        <v>40.69</v>
      </c>
      <c r="L555" s="17">
        <v>2.9830000000000001</v>
      </c>
      <c r="M555" s="17">
        <v>8.86</v>
      </c>
      <c r="N555" s="17">
        <v>45.88</v>
      </c>
      <c r="O555" s="17">
        <v>1</v>
      </c>
      <c r="P555" s="18">
        <v>6896</v>
      </c>
      <c r="Q555" s="18">
        <v>893</v>
      </c>
      <c r="R555" s="17">
        <v>22459515</v>
      </c>
      <c r="S555" s="17">
        <v>69512</v>
      </c>
      <c r="T555" s="17">
        <v>41149</v>
      </c>
      <c r="U555" s="18">
        <v>0.98</v>
      </c>
      <c r="V555" s="18">
        <v>0.9</v>
      </c>
      <c r="W555" s="18">
        <v>21.2</v>
      </c>
      <c r="X555" s="18" t="s">
        <v>62</v>
      </c>
      <c r="Y555" s="18" t="s">
        <v>62</v>
      </c>
      <c r="Z555" s="21">
        <v>26720458</v>
      </c>
      <c r="AA555" s="21">
        <v>146118</v>
      </c>
      <c r="AB555" s="21">
        <v>14436546</v>
      </c>
      <c r="AC555" s="21">
        <v>9479039</v>
      </c>
      <c r="AD555" s="21">
        <v>0</v>
      </c>
      <c r="AE555" s="21">
        <v>0</v>
      </c>
      <c r="AF555" s="23">
        <v>0</v>
      </c>
      <c r="AG555" s="23">
        <v>158</v>
      </c>
      <c r="AH555" s="23">
        <v>794548</v>
      </c>
      <c r="AI555" s="23">
        <v>1023</v>
      </c>
      <c r="AJ555" s="24">
        <v>7.8691024517454675</v>
      </c>
      <c r="AK555" s="25">
        <v>80.459999999999994</v>
      </c>
      <c r="AL555" s="26">
        <v>0</v>
      </c>
      <c r="AM555" s="26">
        <v>153</v>
      </c>
      <c r="AN555" s="26">
        <v>152907</v>
      </c>
      <c r="AO555" s="26">
        <v>5144</v>
      </c>
      <c r="AP555" s="27">
        <v>6.684701685273315</v>
      </c>
      <c r="AQ555" s="28">
        <v>343.84</v>
      </c>
      <c r="AR555" s="29">
        <v>0</v>
      </c>
      <c r="AS555" s="29">
        <v>96</v>
      </c>
      <c r="AT555" s="29">
        <v>40777</v>
      </c>
      <c r="AU555" s="29">
        <v>19668</v>
      </c>
      <c r="AV555" s="29">
        <v>5.1577725412872386</v>
      </c>
      <c r="AW555" s="29">
        <v>1014.42</v>
      </c>
    </row>
    <row r="556" spans="1:49" s="30" customFormat="1" x14ac:dyDescent="0.35">
      <c r="A556" s="17">
        <v>2007</v>
      </c>
      <c r="B556" s="32" t="s">
        <v>632</v>
      </c>
      <c r="C556" s="13" t="s">
        <v>633</v>
      </c>
      <c r="D556" s="14" t="s">
        <v>690</v>
      </c>
      <c r="E556" s="15">
        <v>55948.447943300591</v>
      </c>
      <c r="F556" s="15">
        <v>99780.7</v>
      </c>
      <c r="G556" s="17">
        <v>3</v>
      </c>
      <c r="H556" s="16">
        <v>1783440</v>
      </c>
      <c r="I556" s="17">
        <f t="shared" si="8"/>
        <v>1</v>
      </c>
      <c r="J556" s="17">
        <v>0</v>
      </c>
      <c r="K556" s="17" t="s">
        <v>62</v>
      </c>
      <c r="L556" s="17">
        <v>2.286</v>
      </c>
      <c r="M556" s="17">
        <v>6.97</v>
      </c>
      <c r="N556" s="17">
        <v>32.78</v>
      </c>
      <c r="O556" s="17">
        <v>1</v>
      </c>
      <c r="P556" s="18">
        <v>6251</v>
      </c>
      <c r="Q556" s="18">
        <v>1175</v>
      </c>
      <c r="R556" s="17">
        <v>20995154</v>
      </c>
      <c r="S556" s="17">
        <v>62883</v>
      </c>
      <c r="T556" s="17">
        <v>39181</v>
      </c>
      <c r="U556" s="18">
        <v>1.02</v>
      </c>
      <c r="V556" s="18">
        <v>0.88</v>
      </c>
      <c r="W556" s="18">
        <v>16.690000000000001</v>
      </c>
      <c r="X556" s="18" t="s">
        <v>62</v>
      </c>
      <c r="Y556" s="18" t="s">
        <v>62</v>
      </c>
      <c r="Z556" s="21">
        <v>24550340</v>
      </c>
      <c r="AA556" s="21">
        <v>153396</v>
      </c>
      <c r="AB556" s="21">
        <v>21883916</v>
      </c>
      <c r="AC556" s="21">
        <v>11041532</v>
      </c>
      <c r="AD556" s="21">
        <v>0</v>
      </c>
      <c r="AE556" s="21">
        <v>0</v>
      </c>
      <c r="AF556" s="23">
        <v>0</v>
      </c>
      <c r="AG556" s="23">
        <v>159</v>
      </c>
      <c r="AH556" s="23">
        <v>790165</v>
      </c>
      <c r="AI556" s="23">
        <v>1028</v>
      </c>
      <c r="AJ556" s="24">
        <v>7.5916022769625995</v>
      </c>
      <c r="AK556" s="25">
        <v>78.040000000000006</v>
      </c>
      <c r="AL556" s="26">
        <v>0</v>
      </c>
      <c r="AM556" s="26">
        <v>153</v>
      </c>
      <c r="AN556" s="26">
        <v>151342</v>
      </c>
      <c r="AO556" s="26">
        <v>5174</v>
      </c>
      <c r="AP556" s="27">
        <v>6.3908250505110695</v>
      </c>
      <c r="AQ556" s="28">
        <v>330.66</v>
      </c>
      <c r="AR556" s="29">
        <v>0</v>
      </c>
      <c r="AS556" s="29">
        <v>96</v>
      </c>
      <c r="AT556" s="29">
        <v>39099</v>
      </c>
      <c r="AU556" s="29">
        <v>19405</v>
      </c>
      <c r="AV556" s="29">
        <v>4.7760543860231097</v>
      </c>
      <c r="AW556" s="29">
        <v>926.77</v>
      </c>
    </row>
    <row r="557" spans="1:49" s="30" customFormat="1" x14ac:dyDescent="0.35">
      <c r="A557" s="12">
        <v>2020</v>
      </c>
      <c r="B557" s="12" t="s">
        <v>685</v>
      </c>
      <c r="C557" s="13" t="s">
        <v>686</v>
      </c>
      <c r="D557" s="14" t="s">
        <v>691</v>
      </c>
      <c r="E557" s="15">
        <v>46299.374631133978</v>
      </c>
      <c r="F557" s="15">
        <v>97511.9</v>
      </c>
      <c r="G557" s="12" t="s">
        <v>62</v>
      </c>
      <c r="H557" s="16">
        <v>2106117</v>
      </c>
      <c r="I557" s="17">
        <f t="shared" si="8"/>
        <v>1</v>
      </c>
      <c r="J557" s="17">
        <v>0</v>
      </c>
      <c r="K557" s="17">
        <v>36.130000000000003</v>
      </c>
      <c r="L557" s="17">
        <v>1.891</v>
      </c>
      <c r="M557" s="17">
        <v>2.0299999999999998</v>
      </c>
      <c r="N557" s="17">
        <v>33.270000000000003</v>
      </c>
      <c r="O557" s="17">
        <v>0</v>
      </c>
      <c r="P557" s="18">
        <v>4166</v>
      </c>
      <c r="Q557" s="18">
        <v>1261</v>
      </c>
      <c r="R557" s="17">
        <v>18655997</v>
      </c>
      <c r="S557" s="17">
        <v>2849</v>
      </c>
      <c r="T557" s="17">
        <v>12526</v>
      </c>
      <c r="U557" s="18" t="s">
        <v>62</v>
      </c>
      <c r="V557" s="18" t="s">
        <v>62</v>
      </c>
      <c r="W557" s="18" t="s">
        <v>62</v>
      </c>
      <c r="X557" s="18" t="s">
        <v>62</v>
      </c>
      <c r="Y557" s="18" t="s">
        <v>62</v>
      </c>
      <c r="Z557" s="21">
        <v>14885332</v>
      </c>
      <c r="AA557" s="21">
        <v>134478</v>
      </c>
      <c r="AB557" s="21">
        <v>201260708</v>
      </c>
      <c r="AC557" s="21">
        <v>0</v>
      </c>
      <c r="AD557" s="21">
        <v>934</v>
      </c>
      <c r="AE557" s="21">
        <v>0</v>
      </c>
      <c r="AF557" s="22">
        <v>1</v>
      </c>
      <c r="AG557" s="22">
        <v>1</v>
      </c>
      <c r="AH557" s="23">
        <v>905885</v>
      </c>
      <c r="AI557" s="23">
        <v>669.88625999999999</v>
      </c>
      <c r="AJ557" s="24">
        <v>12.936178999999999</v>
      </c>
      <c r="AK557" s="25">
        <v>86.657687999999993</v>
      </c>
      <c r="AL557" s="26">
        <v>3</v>
      </c>
      <c r="AM557" s="26">
        <v>21</v>
      </c>
      <c r="AN557" s="26">
        <v>145459</v>
      </c>
      <c r="AO557" s="26">
        <v>4816.2965000000004</v>
      </c>
      <c r="AP557" s="27">
        <v>10.275199000000001</v>
      </c>
      <c r="AQ557" s="28">
        <v>494.88407000000001</v>
      </c>
      <c r="AR557" s="29">
        <v>3</v>
      </c>
      <c r="AS557" s="29">
        <v>19</v>
      </c>
      <c r="AT557" s="29">
        <v>9436</v>
      </c>
      <c r="AU557" s="29">
        <v>80261.692999999999</v>
      </c>
      <c r="AV557" s="29">
        <v>5.5791471000000001</v>
      </c>
      <c r="AW557" s="29">
        <v>4477.9179000000004</v>
      </c>
    </row>
    <row r="558" spans="1:49" s="30" customFormat="1" x14ac:dyDescent="0.35">
      <c r="A558" s="17">
        <v>2006</v>
      </c>
      <c r="B558" s="13" t="s">
        <v>632</v>
      </c>
      <c r="C558" s="13" t="s">
        <v>633</v>
      </c>
      <c r="D558" s="14" t="s">
        <v>692</v>
      </c>
      <c r="E558" s="15">
        <v>54901.102446955003</v>
      </c>
      <c r="F558" s="15">
        <v>97322.8</v>
      </c>
      <c r="G558" s="17">
        <v>3.1</v>
      </c>
      <c r="H558" s="16">
        <v>1772693</v>
      </c>
      <c r="I558" s="17">
        <f t="shared" si="8"/>
        <v>1</v>
      </c>
      <c r="J558" s="17">
        <v>0</v>
      </c>
      <c r="K558" s="17" t="s">
        <v>62</v>
      </c>
      <c r="L558" s="17">
        <v>2.137</v>
      </c>
      <c r="M558" s="17">
        <v>6.73</v>
      </c>
      <c r="N558" s="17">
        <v>18.61</v>
      </c>
      <c r="O558" s="17">
        <v>1</v>
      </c>
      <c r="P558" s="18">
        <v>5647</v>
      </c>
      <c r="Q558" s="18">
        <v>1088</v>
      </c>
      <c r="R558" s="17">
        <v>21892188</v>
      </c>
      <c r="S558" s="17">
        <v>65101</v>
      </c>
      <c r="T558" s="17">
        <v>61305</v>
      </c>
      <c r="U558" s="18">
        <v>0.87</v>
      </c>
      <c r="V558" s="18">
        <v>0.8</v>
      </c>
      <c r="W558" s="18">
        <v>15.34</v>
      </c>
      <c r="X558" s="18" t="s">
        <v>62</v>
      </c>
      <c r="Y558" s="18" t="s">
        <v>62</v>
      </c>
      <c r="Z558" s="21">
        <v>25791821.779999997</v>
      </c>
      <c r="AA558" s="21">
        <v>84515.8</v>
      </c>
      <c r="AB558" s="21">
        <v>15640825.5</v>
      </c>
      <c r="AC558" s="21">
        <v>9002656</v>
      </c>
      <c r="AD558" s="21">
        <v>0</v>
      </c>
      <c r="AE558" s="21">
        <v>0</v>
      </c>
      <c r="AF558" s="23">
        <v>0</v>
      </c>
      <c r="AG558" s="23">
        <v>160</v>
      </c>
      <c r="AH558" s="23">
        <v>782903</v>
      </c>
      <c r="AI558" s="23">
        <v>989.21439395003767</v>
      </c>
      <c r="AJ558" s="24">
        <v>7.4118629275256396</v>
      </c>
      <c r="AK558" s="25">
        <v>73.319214938930273</v>
      </c>
      <c r="AL558" s="26">
        <v>0</v>
      </c>
      <c r="AM558" s="26">
        <v>155</v>
      </c>
      <c r="AN558" s="26">
        <v>149186</v>
      </c>
      <c r="AO558" s="26">
        <v>5030.3564007346558</v>
      </c>
      <c r="AP558" s="27">
        <v>6.1938114519951935</v>
      </c>
      <c r="AQ558" s="28">
        <v>311.57079082487633</v>
      </c>
      <c r="AR558" s="29">
        <v>0</v>
      </c>
      <c r="AS558" s="29">
        <v>96</v>
      </c>
      <c r="AT558" s="29">
        <v>38541</v>
      </c>
      <c r="AU558" s="29">
        <v>19410.670887280216</v>
      </c>
      <c r="AV558" s="29">
        <v>4.5558342838810857</v>
      </c>
      <c r="AW558" s="29">
        <v>884.31799901403701</v>
      </c>
    </row>
    <row r="559" spans="1:49" s="30" customFormat="1" x14ac:dyDescent="0.35">
      <c r="A559" s="12">
        <v>2018</v>
      </c>
      <c r="B559" s="12" t="s">
        <v>685</v>
      </c>
      <c r="C559" s="13" t="s">
        <v>686</v>
      </c>
      <c r="D559" s="14" t="s">
        <v>693</v>
      </c>
      <c r="E559" s="15">
        <v>45887.434722512771</v>
      </c>
      <c r="F559" s="15">
        <v>96077</v>
      </c>
      <c r="G559" s="12">
        <v>4.9000000000000004</v>
      </c>
      <c r="H559" s="16">
        <v>2093754</v>
      </c>
      <c r="I559" s="17">
        <f t="shared" si="8"/>
        <v>1</v>
      </c>
      <c r="J559" s="17">
        <v>0</v>
      </c>
      <c r="K559" s="17">
        <v>39.08</v>
      </c>
      <c r="L559" s="17">
        <v>2.6</v>
      </c>
      <c r="M559" s="17">
        <v>3.15</v>
      </c>
      <c r="N559" s="17">
        <v>38.81</v>
      </c>
      <c r="O559" s="17">
        <v>0</v>
      </c>
      <c r="P559" s="18">
        <v>4264</v>
      </c>
      <c r="Q559" s="18">
        <v>1214</v>
      </c>
      <c r="R559" s="17">
        <v>18442013</v>
      </c>
      <c r="S559" s="17">
        <v>3181</v>
      </c>
      <c r="T559" s="17">
        <v>16168</v>
      </c>
      <c r="U559" s="18" t="s">
        <v>62</v>
      </c>
      <c r="V559" s="18">
        <v>2.48</v>
      </c>
      <c r="W559" s="18">
        <v>19.37</v>
      </c>
      <c r="X559" s="18">
        <v>2.44</v>
      </c>
      <c r="Y559" s="18"/>
      <c r="Z559" s="21">
        <v>14523314</v>
      </c>
      <c r="AA559" s="21">
        <v>83484</v>
      </c>
      <c r="AB559" s="21">
        <v>198322810</v>
      </c>
      <c r="AC559" s="21">
        <v>0</v>
      </c>
      <c r="AD559" s="21">
        <v>240</v>
      </c>
      <c r="AE559" s="21">
        <v>0</v>
      </c>
      <c r="AF559" s="22">
        <v>3</v>
      </c>
      <c r="AG559" s="22">
        <v>30</v>
      </c>
      <c r="AH559" s="23">
        <v>889841</v>
      </c>
      <c r="AI559" s="23">
        <v>639</v>
      </c>
      <c r="AJ559" s="24">
        <v>12.68</v>
      </c>
      <c r="AK559" s="25">
        <v>81.08</v>
      </c>
      <c r="AL559" s="26">
        <v>3</v>
      </c>
      <c r="AM559" s="26">
        <v>26</v>
      </c>
      <c r="AN559" s="26">
        <v>143874</v>
      </c>
      <c r="AO559" s="26">
        <v>5233.3244999999997</v>
      </c>
      <c r="AP559" s="27">
        <v>10.021807000000001</v>
      </c>
      <c r="AQ559" s="28">
        <v>524.47366999999997</v>
      </c>
      <c r="AR559" s="29">
        <v>3</v>
      </c>
      <c r="AS559" s="29">
        <v>23</v>
      </c>
      <c r="AT559" s="29">
        <v>9360</v>
      </c>
      <c r="AU559" s="29">
        <v>72889</v>
      </c>
      <c r="AV559" s="29">
        <v>5.84</v>
      </c>
      <c r="AW559" s="29">
        <v>4259.2299999999996</v>
      </c>
    </row>
    <row r="560" spans="1:49" s="30" customFormat="1" x14ac:dyDescent="0.35">
      <c r="A560" s="12">
        <v>2015</v>
      </c>
      <c r="B560" s="12" t="s">
        <v>685</v>
      </c>
      <c r="C560" s="13" t="s">
        <v>686</v>
      </c>
      <c r="D560" s="14" t="s">
        <v>694</v>
      </c>
      <c r="E560" s="15">
        <v>44737.188353888458</v>
      </c>
      <c r="F560" s="15">
        <v>93503.9</v>
      </c>
      <c r="G560" s="12">
        <v>6.5</v>
      </c>
      <c r="H560" s="16">
        <v>2090071</v>
      </c>
      <c r="I560" s="17">
        <f t="shared" si="8"/>
        <v>1</v>
      </c>
      <c r="J560" s="17">
        <v>0</v>
      </c>
      <c r="K560" s="17">
        <v>42.6</v>
      </c>
      <c r="L560" s="17">
        <v>1.8220000000000001</v>
      </c>
      <c r="M560" s="17">
        <v>2.62</v>
      </c>
      <c r="N560" s="17">
        <v>44.13</v>
      </c>
      <c r="O560" s="17">
        <v>0</v>
      </c>
      <c r="P560" s="18">
        <v>4332</v>
      </c>
      <c r="Q560" s="18">
        <v>1064</v>
      </c>
      <c r="R560" s="17">
        <v>24849830</v>
      </c>
      <c r="S560" s="17">
        <v>10546</v>
      </c>
      <c r="T560" s="17">
        <v>42414</v>
      </c>
      <c r="U560" s="18" t="s">
        <v>62</v>
      </c>
      <c r="V560" s="18" t="s">
        <v>62</v>
      </c>
      <c r="W560" s="18">
        <v>15.53</v>
      </c>
      <c r="X560" s="18" t="s">
        <v>62</v>
      </c>
      <c r="Y560" s="18" t="s">
        <v>62</v>
      </c>
      <c r="Z560" s="21">
        <v>23763126</v>
      </c>
      <c r="AA560" s="21">
        <v>252278</v>
      </c>
      <c r="AB560" s="21">
        <v>154101772</v>
      </c>
      <c r="AC560" s="21">
        <v>0</v>
      </c>
      <c r="AD560" s="21">
        <v>180</v>
      </c>
      <c r="AE560" s="21">
        <v>0</v>
      </c>
      <c r="AF560" s="22">
        <v>3</v>
      </c>
      <c r="AG560" s="22">
        <v>25</v>
      </c>
      <c r="AH560" s="23">
        <v>871047</v>
      </c>
      <c r="AI560" s="23">
        <v>635.41576999999995</v>
      </c>
      <c r="AJ560" s="24">
        <v>12.469189</v>
      </c>
      <c r="AK560" s="25">
        <v>79.231191999999993</v>
      </c>
      <c r="AL560" s="26">
        <v>3</v>
      </c>
      <c r="AM560" s="26">
        <v>26</v>
      </c>
      <c r="AN560" s="26">
        <v>142031</v>
      </c>
      <c r="AO560" s="26">
        <v>5208.3969999999999</v>
      </c>
      <c r="AP560" s="27">
        <v>10.304311999999999</v>
      </c>
      <c r="AQ560" s="28">
        <v>536.68947000000003</v>
      </c>
      <c r="AR560" s="29">
        <v>3</v>
      </c>
      <c r="AS560" s="29">
        <v>23</v>
      </c>
      <c r="AT560" s="29">
        <v>9348</v>
      </c>
      <c r="AU560" s="29">
        <v>67525.879000000001</v>
      </c>
      <c r="AV560" s="29">
        <v>6.3335543999999997</v>
      </c>
      <c r="AW560" s="29">
        <v>4276.7883000000002</v>
      </c>
    </row>
    <row r="561" spans="1:49" s="30" customFormat="1" x14ac:dyDescent="0.35">
      <c r="A561" s="12">
        <v>2017</v>
      </c>
      <c r="B561" s="12" t="s">
        <v>685</v>
      </c>
      <c r="C561" s="13" t="s">
        <v>686</v>
      </c>
      <c r="D561" s="14" t="s">
        <v>695</v>
      </c>
      <c r="E561" s="15">
        <v>44537.528836358564</v>
      </c>
      <c r="F561" s="15">
        <v>93210.1</v>
      </c>
      <c r="G561" s="12">
        <v>5.9</v>
      </c>
      <c r="H561" s="16">
        <v>2092844</v>
      </c>
      <c r="I561" s="17">
        <f t="shared" si="8"/>
        <v>1</v>
      </c>
      <c r="J561" s="17">
        <v>0</v>
      </c>
      <c r="K561" s="17">
        <v>39.08</v>
      </c>
      <c r="L561" s="17">
        <v>2.23</v>
      </c>
      <c r="M561" s="17">
        <v>2.99</v>
      </c>
      <c r="N561" s="17">
        <v>38.799999999999997</v>
      </c>
      <c r="O561" s="17">
        <v>0</v>
      </c>
      <c r="P561" s="18">
        <v>3779</v>
      </c>
      <c r="Q561" s="18">
        <v>1030</v>
      </c>
      <c r="R561" s="17">
        <v>22999709</v>
      </c>
      <c r="S561" s="17">
        <v>8203</v>
      </c>
      <c r="T561" s="17">
        <v>34741</v>
      </c>
      <c r="U561" s="18" t="s">
        <v>62</v>
      </c>
      <c r="V561" s="18" t="s">
        <v>62</v>
      </c>
      <c r="W561" s="18" t="s">
        <v>62</v>
      </c>
      <c r="X561" s="18">
        <v>3.43</v>
      </c>
      <c r="Y561" s="18" t="s">
        <v>62</v>
      </c>
      <c r="Z561" s="21">
        <v>20987462</v>
      </c>
      <c r="AA561" s="21">
        <v>161182</v>
      </c>
      <c r="AB561" s="21">
        <v>151981460</v>
      </c>
      <c r="AC561" s="21">
        <v>0</v>
      </c>
      <c r="AD561" s="21">
        <v>238</v>
      </c>
      <c r="AE561" s="21">
        <v>0</v>
      </c>
      <c r="AF561" s="22">
        <v>3</v>
      </c>
      <c r="AG561" s="22">
        <v>25</v>
      </c>
      <c r="AH561" s="23">
        <v>880867</v>
      </c>
      <c r="AI561" s="23">
        <v>614.66022999999996</v>
      </c>
      <c r="AJ561" s="24">
        <v>12.878951000000001</v>
      </c>
      <c r="AK561" s="25">
        <v>79.161789999999996</v>
      </c>
      <c r="AL561" s="26">
        <v>3</v>
      </c>
      <c r="AM561" s="26">
        <v>26</v>
      </c>
      <c r="AN561" s="26">
        <v>143326</v>
      </c>
      <c r="AO561" s="26">
        <v>5107.4193999999998</v>
      </c>
      <c r="AP561" s="27">
        <v>10.192266999999999</v>
      </c>
      <c r="AQ561" s="28">
        <v>520.56181000000004</v>
      </c>
      <c r="AR561" s="29">
        <v>3</v>
      </c>
      <c r="AS561" s="29">
        <v>23</v>
      </c>
      <c r="AT561" s="29">
        <v>9395</v>
      </c>
      <c r="AU561" s="29">
        <v>68547.676000000007</v>
      </c>
      <c r="AV561" s="29">
        <v>6.1541511</v>
      </c>
      <c r="AW561" s="29">
        <v>4218.5276000000003</v>
      </c>
    </row>
    <row r="562" spans="1:49" s="30" customFormat="1" x14ac:dyDescent="0.35">
      <c r="A562" s="12">
        <v>2016</v>
      </c>
      <c r="B562" s="12" t="s">
        <v>685</v>
      </c>
      <c r="C562" s="13" t="s">
        <v>686</v>
      </c>
      <c r="D562" s="14" t="s">
        <v>696</v>
      </c>
      <c r="E562" s="15">
        <v>44464.064265933273</v>
      </c>
      <c r="F562" s="15">
        <v>93043.5</v>
      </c>
      <c r="G562" s="12">
        <v>6.6</v>
      </c>
      <c r="H562" s="16">
        <v>2092555</v>
      </c>
      <c r="I562" s="17">
        <f t="shared" si="8"/>
        <v>1</v>
      </c>
      <c r="J562" s="17">
        <v>0</v>
      </c>
      <c r="K562" s="17">
        <v>40.39</v>
      </c>
      <c r="L562" s="17">
        <v>1.702</v>
      </c>
      <c r="M562" s="17">
        <v>2.52</v>
      </c>
      <c r="N562" s="17">
        <v>42.43</v>
      </c>
      <c r="O562" s="17">
        <v>0</v>
      </c>
      <c r="P562" s="18">
        <v>4134</v>
      </c>
      <c r="Q562" s="18">
        <v>1067</v>
      </c>
      <c r="R562" s="17">
        <v>23193276</v>
      </c>
      <c r="S562" s="17">
        <v>7493</v>
      </c>
      <c r="T562" s="17">
        <v>35498</v>
      </c>
      <c r="U562" s="18" t="s">
        <v>62</v>
      </c>
      <c r="V562" s="18" t="s">
        <v>62</v>
      </c>
      <c r="W562" s="18">
        <v>11.32</v>
      </c>
      <c r="X562" s="18" t="s">
        <v>62</v>
      </c>
      <c r="Y562" s="18" t="s">
        <v>62</v>
      </c>
      <c r="Z562" s="21">
        <v>21093700</v>
      </c>
      <c r="AA562" s="21">
        <v>201078</v>
      </c>
      <c r="AB562" s="21">
        <v>163668202</v>
      </c>
      <c r="AC562" s="21">
        <v>0</v>
      </c>
      <c r="AD562" s="21">
        <v>262</v>
      </c>
      <c r="AE562" s="21">
        <v>0</v>
      </c>
      <c r="AF562" s="22">
        <v>3</v>
      </c>
      <c r="AG562" s="22">
        <v>29</v>
      </c>
      <c r="AH562" s="23">
        <v>876921</v>
      </c>
      <c r="AI562" s="23">
        <v>631.23427000000004</v>
      </c>
      <c r="AJ562" s="24">
        <v>12.033645</v>
      </c>
      <c r="AK562" s="25">
        <v>75.960491000000005</v>
      </c>
      <c r="AL562" s="26">
        <v>3</v>
      </c>
      <c r="AM562" s="26">
        <v>26</v>
      </c>
      <c r="AN562" s="26">
        <v>141723</v>
      </c>
      <c r="AO562" s="26">
        <v>5177.8680999999997</v>
      </c>
      <c r="AP562" s="27">
        <v>9.7474232000000001</v>
      </c>
      <c r="AQ562" s="28">
        <v>504.70872000000003</v>
      </c>
      <c r="AR562" s="29">
        <v>3</v>
      </c>
      <c r="AS562" s="29">
        <v>23</v>
      </c>
      <c r="AT562" s="29">
        <v>9325</v>
      </c>
      <c r="AU562" s="29">
        <v>67838.785000000003</v>
      </c>
      <c r="AV562" s="29">
        <v>5.8391128999999999</v>
      </c>
      <c r="AW562" s="29">
        <v>3961.1831999999999</v>
      </c>
    </row>
    <row r="563" spans="1:49" s="30" customFormat="1" x14ac:dyDescent="0.35">
      <c r="A563" s="12">
        <v>2014</v>
      </c>
      <c r="B563" s="12" t="s">
        <v>685</v>
      </c>
      <c r="C563" s="13" t="s">
        <v>686</v>
      </c>
      <c r="D563" s="14" t="s">
        <v>697</v>
      </c>
      <c r="E563" s="15">
        <v>44311.312215462749</v>
      </c>
      <c r="F563" s="15">
        <v>92621.1</v>
      </c>
      <c r="G563" s="12">
        <v>6.7</v>
      </c>
      <c r="H563" s="16">
        <v>2090236</v>
      </c>
      <c r="I563" s="17">
        <f t="shared" si="8"/>
        <v>1</v>
      </c>
      <c r="J563" s="17">
        <v>0</v>
      </c>
      <c r="K563" s="17">
        <v>45.67</v>
      </c>
      <c r="L563" s="17">
        <v>3.117</v>
      </c>
      <c r="M563" s="17">
        <v>4.37</v>
      </c>
      <c r="N563" s="17">
        <v>46.16</v>
      </c>
      <c r="O563" s="17">
        <v>0</v>
      </c>
      <c r="P563" s="18">
        <v>4293</v>
      </c>
      <c r="Q563" s="18">
        <v>987</v>
      </c>
      <c r="R563" s="17">
        <v>24712461</v>
      </c>
      <c r="S563" s="17">
        <v>10942</v>
      </c>
      <c r="T563" s="17">
        <v>41658</v>
      </c>
      <c r="U563" s="18" t="s">
        <v>62</v>
      </c>
      <c r="V563" s="18">
        <v>3.78</v>
      </c>
      <c r="W563" s="18" t="s">
        <v>62</v>
      </c>
      <c r="X563" s="18">
        <v>4.7699999999999996</v>
      </c>
      <c r="Y563" s="18"/>
      <c r="Z563" s="21">
        <v>23826958</v>
      </c>
      <c r="AA563" s="21">
        <v>247020</v>
      </c>
      <c r="AB563" s="21">
        <v>151671936</v>
      </c>
      <c r="AC563" s="21">
        <v>0</v>
      </c>
      <c r="AD563" s="21">
        <v>166</v>
      </c>
      <c r="AE563" s="21">
        <v>0</v>
      </c>
      <c r="AF563" s="22">
        <v>3</v>
      </c>
      <c r="AG563" s="22">
        <v>25</v>
      </c>
      <c r="AH563" s="23">
        <v>869875</v>
      </c>
      <c r="AI563" s="23">
        <v>633.42147</v>
      </c>
      <c r="AJ563" s="24">
        <v>12.281269</v>
      </c>
      <c r="AK563" s="25">
        <v>77.792192</v>
      </c>
      <c r="AL563" s="26">
        <v>3</v>
      </c>
      <c r="AM563" s="26">
        <v>26</v>
      </c>
      <c r="AN563" s="26">
        <v>139873</v>
      </c>
      <c r="AO563" s="26">
        <v>5347.9192000000003</v>
      </c>
      <c r="AP563" s="27">
        <v>10.270296999999999</v>
      </c>
      <c r="AQ563" s="28">
        <v>549.24716999999998</v>
      </c>
      <c r="AR563" s="29">
        <v>3</v>
      </c>
      <c r="AS563" s="29">
        <v>22</v>
      </c>
      <c r="AT563" s="29">
        <v>9112</v>
      </c>
      <c r="AU563" s="29">
        <v>68836.862999999998</v>
      </c>
      <c r="AV563" s="29">
        <v>6.6108561999999997</v>
      </c>
      <c r="AW563" s="29">
        <v>4550.7060000000001</v>
      </c>
    </row>
    <row r="564" spans="1:49" s="30" customFormat="1" x14ac:dyDescent="0.35">
      <c r="A564" s="17">
        <v>2009</v>
      </c>
      <c r="B564" s="32" t="s">
        <v>685</v>
      </c>
      <c r="C564" s="13" t="s">
        <v>686</v>
      </c>
      <c r="D564" s="14" t="s">
        <v>698</v>
      </c>
      <c r="E564" s="15">
        <v>44594.025339723747</v>
      </c>
      <c r="F564" s="15">
        <v>90829.2</v>
      </c>
      <c r="G564" s="17">
        <v>7.5</v>
      </c>
      <c r="H564" s="16">
        <v>2036802</v>
      </c>
      <c r="I564" s="17">
        <f t="shared" si="8"/>
        <v>1</v>
      </c>
      <c r="J564" s="17">
        <v>0</v>
      </c>
      <c r="K564" s="17">
        <v>43.33</v>
      </c>
      <c r="L564" s="17">
        <v>2.141</v>
      </c>
      <c r="M564" s="17">
        <v>3.94</v>
      </c>
      <c r="N564" s="17">
        <v>45.86</v>
      </c>
      <c r="O564" s="17">
        <v>0</v>
      </c>
      <c r="P564" s="18">
        <v>4468</v>
      </c>
      <c r="Q564" s="18">
        <v>953</v>
      </c>
      <c r="R564" s="17">
        <v>33502278</v>
      </c>
      <c r="S564" s="17">
        <v>17506</v>
      </c>
      <c r="T564" s="17">
        <v>61165</v>
      </c>
      <c r="U564" s="18" t="s">
        <v>62</v>
      </c>
      <c r="V564" s="18" t="s">
        <v>62</v>
      </c>
      <c r="W564" s="18">
        <v>15.26</v>
      </c>
      <c r="X564" s="18" t="s">
        <v>62</v>
      </c>
      <c r="Y564" s="18" t="s">
        <v>62</v>
      </c>
      <c r="Z564" s="21">
        <v>33025048</v>
      </c>
      <c r="AA564" s="21">
        <v>170690</v>
      </c>
      <c r="AB564" s="21">
        <v>140901784</v>
      </c>
      <c r="AC564" s="21">
        <v>0</v>
      </c>
      <c r="AD564" s="21">
        <v>0</v>
      </c>
      <c r="AE564" s="21">
        <v>0</v>
      </c>
      <c r="AF564" s="23">
        <v>3</v>
      </c>
      <c r="AG564" s="23">
        <v>31</v>
      </c>
      <c r="AH564" s="23">
        <v>844865</v>
      </c>
      <c r="AI564" s="23">
        <v>642</v>
      </c>
      <c r="AJ564" s="24">
        <v>10.02</v>
      </c>
      <c r="AK564" s="31">
        <v>64.3</v>
      </c>
      <c r="AL564" s="26">
        <v>3</v>
      </c>
      <c r="AM564" s="26">
        <v>32</v>
      </c>
      <c r="AN564" s="26">
        <v>135702</v>
      </c>
      <c r="AO564" s="26">
        <v>5364</v>
      </c>
      <c r="AP564" s="27">
        <v>8.4</v>
      </c>
      <c r="AQ564" s="28">
        <v>450.45</v>
      </c>
      <c r="AR564" s="29">
        <v>3</v>
      </c>
      <c r="AS564" s="29">
        <v>24</v>
      </c>
      <c r="AT564" s="29">
        <v>6837</v>
      </c>
      <c r="AU564" s="29">
        <v>78119</v>
      </c>
      <c r="AV564" s="29">
        <v>5.72</v>
      </c>
      <c r="AW564" s="29">
        <v>4467.17</v>
      </c>
    </row>
    <row r="565" spans="1:49" s="30" customFormat="1" x14ac:dyDescent="0.35">
      <c r="A565" s="12">
        <v>2012</v>
      </c>
      <c r="B565" s="12" t="s">
        <v>685</v>
      </c>
      <c r="C565" s="13" t="s">
        <v>686</v>
      </c>
      <c r="D565" s="14" t="s">
        <v>699</v>
      </c>
      <c r="E565" s="15">
        <v>43474.516397113592</v>
      </c>
      <c r="F565" s="15">
        <v>90762.4</v>
      </c>
      <c r="G565" s="12">
        <v>7.1</v>
      </c>
      <c r="H565" s="16">
        <v>2087715</v>
      </c>
      <c r="I565" s="17">
        <f t="shared" si="8"/>
        <v>1</v>
      </c>
      <c r="J565" s="17">
        <v>0</v>
      </c>
      <c r="K565" s="17">
        <v>45.77</v>
      </c>
      <c r="L565" s="17">
        <v>3.58</v>
      </c>
      <c r="M565" s="17">
        <v>2.75</v>
      </c>
      <c r="N565" s="17">
        <v>54.99</v>
      </c>
      <c r="O565" s="17">
        <v>0</v>
      </c>
      <c r="P565" s="18">
        <v>4112</v>
      </c>
      <c r="Q565" s="18">
        <v>1154</v>
      </c>
      <c r="R565" s="17">
        <v>29162551</v>
      </c>
      <c r="S565" s="17">
        <v>15023</v>
      </c>
      <c r="T565" s="17">
        <v>55454</v>
      </c>
      <c r="U565" s="18">
        <v>2.48</v>
      </c>
      <c r="V565" s="18">
        <v>2.1800000000000002</v>
      </c>
      <c r="W565" s="18">
        <v>25.77</v>
      </c>
      <c r="X565" s="18">
        <v>3.35</v>
      </c>
      <c r="Y565" s="18"/>
      <c r="Z565" s="21">
        <v>28904896</v>
      </c>
      <c r="AA565" s="21">
        <v>175370</v>
      </c>
      <c r="AB565" s="21">
        <v>145183386</v>
      </c>
      <c r="AC565" s="21">
        <v>0</v>
      </c>
      <c r="AD565" s="21">
        <v>0</v>
      </c>
      <c r="AE565" s="21">
        <v>0</v>
      </c>
      <c r="AF565" s="22">
        <v>3</v>
      </c>
      <c r="AG565" s="22">
        <v>26</v>
      </c>
      <c r="AH565" s="23">
        <v>859281</v>
      </c>
      <c r="AI565" s="23">
        <v>655.95732999999996</v>
      </c>
      <c r="AJ565" s="24">
        <v>11.374992000000001</v>
      </c>
      <c r="AK565" s="25">
        <v>74.615094999999997</v>
      </c>
      <c r="AL565" s="26">
        <v>3</v>
      </c>
      <c r="AM565" s="26">
        <v>26</v>
      </c>
      <c r="AN565" s="26">
        <v>137413</v>
      </c>
      <c r="AO565" s="26">
        <v>5558.3854000000001</v>
      </c>
      <c r="AP565" s="27">
        <v>9.3245564999999999</v>
      </c>
      <c r="AQ565" s="28">
        <v>518.29479000000003</v>
      </c>
      <c r="AR565" s="29">
        <v>3</v>
      </c>
      <c r="AS565" s="29">
        <v>21</v>
      </c>
      <c r="AT565" s="29">
        <v>8238</v>
      </c>
      <c r="AU565" s="29">
        <v>73331.057000000001</v>
      </c>
      <c r="AV565" s="29">
        <v>5.8306243999999996</v>
      </c>
      <c r="AW565" s="29">
        <v>4275.6584999999995</v>
      </c>
    </row>
    <row r="566" spans="1:49" s="30" customFormat="1" x14ac:dyDescent="0.35">
      <c r="A566" s="12">
        <v>2010</v>
      </c>
      <c r="B566" s="12" t="s">
        <v>685</v>
      </c>
      <c r="C566" s="13" t="s">
        <v>686</v>
      </c>
      <c r="D566" s="14" t="s">
        <v>700</v>
      </c>
      <c r="E566" s="15">
        <v>43940.901301647667</v>
      </c>
      <c r="F566" s="15">
        <v>90721</v>
      </c>
      <c r="G566" s="12">
        <v>8.1</v>
      </c>
      <c r="H566" s="16">
        <v>2064614</v>
      </c>
      <c r="I566" s="17">
        <f t="shared" si="8"/>
        <v>1</v>
      </c>
      <c r="J566" s="17">
        <v>0</v>
      </c>
      <c r="K566" s="17">
        <v>44.27</v>
      </c>
      <c r="L566" s="17">
        <v>2.7050000000000001</v>
      </c>
      <c r="M566" s="17">
        <v>4.37</v>
      </c>
      <c r="N566" s="17">
        <v>49.29</v>
      </c>
      <c r="O566" s="17">
        <v>0</v>
      </c>
      <c r="P566" s="18">
        <v>4597</v>
      </c>
      <c r="Q566" s="18">
        <v>1043</v>
      </c>
      <c r="R566" s="17">
        <v>29378703</v>
      </c>
      <c r="S566" s="17">
        <v>15032</v>
      </c>
      <c r="T566" s="17">
        <v>55818</v>
      </c>
      <c r="U566" s="18" t="s">
        <v>62</v>
      </c>
      <c r="V566" s="18" t="s">
        <v>62</v>
      </c>
      <c r="W566" s="18" t="s">
        <v>62</v>
      </c>
      <c r="X566" s="18" t="s">
        <v>62</v>
      </c>
      <c r="Y566" s="18" t="s">
        <v>62</v>
      </c>
      <c r="Z566" s="21">
        <v>29072530</v>
      </c>
      <c r="AA566" s="21">
        <v>184912</v>
      </c>
      <c r="AB566" s="21">
        <v>142125552</v>
      </c>
      <c r="AC566" s="21">
        <v>0</v>
      </c>
      <c r="AD566" s="21">
        <v>0</v>
      </c>
      <c r="AE566" s="21">
        <v>0</v>
      </c>
      <c r="AF566" s="22">
        <v>3</v>
      </c>
      <c r="AG566" s="22">
        <v>31</v>
      </c>
      <c r="AH566" s="23">
        <v>853811</v>
      </c>
      <c r="AI566" s="23">
        <v>659</v>
      </c>
      <c r="AJ566" s="24">
        <v>10.52</v>
      </c>
      <c r="AK566" s="31">
        <v>69.349999999999994</v>
      </c>
      <c r="AL566" s="26">
        <v>3</v>
      </c>
      <c r="AM566" s="26">
        <v>32</v>
      </c>
      <c r="AN566" s="26">
        <v>135580</v>
      </c>
      <c r="AO566" s="26">
        <v>5541</v>
      </c>
      <c r="AP566" s="27">
        <v>8.57</v>
      </c>
      <c r="AQ566" s="28">
        <v>474.87</v>
      </c>
      <c r="AR566" s="29">
        <v>3</v>
      </c>
      <c r="AS566" s="29">
        <v>25</v>
      </c>
      <c r="AT566" s="29">
        <v>7259</v>
      </c>
      <c r="AU566" s="29">
        <v>76458</v>
      </c>
      <c r="AV566" s="29">
        <v>6.01</v>
      </c>
      <c r="AW566" s="29">
        <v>4593.3999999999996</v>
      </c>
    </row>
    <row r="567" spans="1:49" s="30" customFormat="1" x14ac:dyDescent="0.35">
      <c r="A567" s="12">
        <v>2011</v>
      </c>
      <c r="B567" s="12" t="s">
        <v>685</v>
      </c>
      <c r="C567" s="13" t="s">
        <v>686</v>
      </c>
      <c r="D567" s="14" t="s">
        <v>701</v>
      </c>
      <c r="E567" s="15">
        <v>43519.967011213019</v>
      </c>
      <c r="F567" s="15">
        <v>90552.3</v>
      </c>
      <c r="G567" s="12">
        <v>7.5</v>
      </c>
      <c r="H567" s="16">
        <v>2080707</v>
      </c>
      <c r="I567" s="17">
        <f t="shared" si="8"/>
        <v>1</v>
      </c>
      <c r="J567" s="17">
        <v>0</v>
      </c>
      <c r="K567" s="17">
        <v>45.02</v>
      </c>
      <c r="L567" s="17">
        <v>3.4670000000000001</v>
      </c>
      <c r="M567" s="17">
        <v>4</v>
      </c>
      <c r="N567" s="17">
        <v>55.64</v>
      </c>
      <c r="O567" s="17">
        <v>0</v>
      </c>
      <c r="P567" s="18">
        <v>4652</v>
      </c>
      <c r="Q567" s="18">
        <v>1223</v>
      </c>
      <c r="R567" s="17">
        <v>31164190</v>
      </c>
      <c r="S567" s="17">
        <v>16167</v>
      </c>
      <c r="T567" s="17">
        <v>57192</v>
      </c>
      <c r="U567" s="18">
        <v>2.66</v>
      </c>
      <c r="V567" s="18">
        <v>2.0499999999999998</v>
      </c>
      <c r="W567" s="18" t="s">
        <v>62</v>
      </c>
      <c r="X567" s="18">
        <v>4.84</v>
      </c>
      <c r="Y567" s="18"/>
      <c r="Z567" s="21">
        <v>30992610</v>
      </c>
      <c r="AA567" s="21">
        <v>143788</v>
      </c>
      <c r="AB567" s="21">
        <v>144470560</v>
      </c>
      <c r="AC567" s="21">
        <v>0</v>
      </c>
      <c r="AD567" s="21">
        <v>0</v>
      </c>
      <c r="AE567" s="21">
        <v>0</v>
      </c>
      <c r="AF567" s="22">
        <v>3</v>
      </c>
      <c r="AG567" s="22">
        <v>31</v>
      </c>
      <c r="AH567" s="23">
        <v>856128</v>
      </c>
      <c r="AI567" s="23">
        <v>669</v>
      </c>
      <c r="AJ567" s="24">
        <v>11</v>
      </c>
      <c r="AK567" s="25">
        <v>73.569999999999993</v>
      </c>
      <c r="AL567" s="26">
        <v>3</v>
      </c>
      <c r="AM567" s="26">
        <v>32</v>
      </c>
      <c r="AN567" s="26">
        <v>136678</v>
      </c>
      <c r="AO567" s="26">
        <v>5644</v>
      </c>
      <c r="AP567" s="27">
        <v>9.07</v>
      </c>
      <c r="AQ567" s="28">
        <v>512.17999999999995</v>
      </c>
      <c r="AR567" s="29">
        <v>3</v>
      </c>
      <c r="AS567" s="29">
        <v>24</v>
      </c>
      <c r="AT567" s="29">
        <v>7603</v>
      </c>
      <c r="AU567" s="29">
        <v>75741</v>
      </c>
      <c r="AV567" s="29">
        <v>6.06</v>
      </c>
      <c r="AW567" s="29">
        <v>4591.04</v>
      </c>
    </row>
    <row r="568" spans="1:49" s="30" customFormat="1" x14ac:dyDescent="0.35">
      <c r="A568" s="12">
        <v>2013</v>
      </c>
      <c r="B568" s="12" t="s">
        <v>685</v>
      </c>
      <c r="C568" s="13" t="s">
        <v>686</v>
      </c>
      <c r="D568" s="14" t="s">
        <v>702</v>
      </c>
      <c r="E568" s="15">
        <v>43053.602461352624</v>
      </c>
      <c r="F568" s="15">
        <v>90104</v>
      </c>
      <c r="G568" s="12">
        <v>6.9</v>
      </c>
      <c r="H568" s="16">
        <v>2092833</v>
      </c>
      <c r="I568" s="17">
        <f t="shared" si="8"/>
        <v>1</v>
      </c>
      <c r="J568" s="17">
        <v>0</v>
      </c>
      <c r="K568" s="17">
        <v>45.02</v>
      </c>
      <c r="L568" s="17">
        <v>3.4830000000000001</v>
      </c>
      <c r="M568" s="17">
        <v>3.73</v>
      </c>
      <c r="N568" s="17">
        <v>51.99</v>
      </c>
      <c r="O568" s="17">
        <v>0</v>
      </c>
      <c r="P568" s="18">
        <v>4793</v>
      </c>
      <c r="Q568" s="18">
        <v>1036</v>
      </c>
      <c r="R568" s="17">
        <v>28534704</v>
      </c>
      <c r="S568" s="17">
        <v>16088</v>
      </c>
      <c r="T568" s="17">
        <v>53570</v>
      </c>
      <c r="U568" s="18" t="s">
        <v>62</v>
      </c>
      <c r="V568" s="18">
        <v>2.31</v>
      </c>
      <c r="W568" s="18">
        <v>24.42</v>
      </c>
      <c r="X568" s="18">
        <v>4.2300000000000004</v>
      </c>
      <c r="Y568" s="18"/>
      <c r="Z568" s="21">
        <v>28539042</v>
      </c>
      <c r="AA568" s="21">
        <v>220824</v>
      </c>
      <c r="AB568" s="21">
        <v>146417854</v>
      </c>
      <c r="AC568" s="21">
        <v>0</v>
      </c>
      <c r="AD568" s="21">
        <v>1.32</v>
      </c>
      <c r="AE568" s="21">
        <v>0</v>
      </c>
      <c r="AF568" s="22">
        <v>3</v>
      </c>
      <c r="AG568" s="22">
        <v>26</v>
      </c>
      <c r="AH568" s="23">
        <v>865195</v>
      </c>
      <c r="AI568" s="23">
        <v>655.34234000000004</v>
      </c>
      <c r="AJ568" s="24">
        <v>11.683088</v>
      </c>
      <c r="AK568" s="25">
        <v>76.564222999999998</v>
      </c>
      <c r="AL568" s="26">
        <v>3</v>
      </c>
      <c r="AM568" s="26">
        <v>26</v>
      </c>
      <c r="AN568" s="26">
        <v>138801</v>
      </c>
      <c r="AO568" s="26">
        <v>5392.9504999999999</v>
      </c>
      <c r="AP568" s="27">
        <v>9.7407588000000001</v>
      </c>
      <c r="AQ568" s="28">
        <v>525.3143</v>
      </c>
      <c r="AR568" s="29">
        <v>3</v>
      </c>
      <c r="AS568" s="29">
        <v>22</v>
      </c>
      <c r="AT568" s="29">
        <v>8676</v>
      </c>
      <c r="AU568" s="29">
        <v>69910.058000000005</v>
      </c>
      <c r="AV568" s="29">
        <v>6.3556834999999996</v>
      </c>
      <c r="AW568" s="29">
        <v>4443.2620999999999</v>
      </c>
    </row>
    <row r="569" spans="1:49" s="30" customFormat="1" x14ac:dyDescent="0.35">
      <c r="A569" s="17">
        <v>2007</v>
      </c>
      <c r="B569" s="32" t="s">
        <v>685</v>
      </c>
      <c r="C569" s="13" t="s">
        <v>686</v>
      </c>
      <c r="D569" s="14" t="s">
        <v>703</v>
      </c>
      <c r="E569" s="15">
        <v>44919.173697407627</v>
      </c>
      <c r="F569" s="15">
        <v>89392.3</v>
      </c>
      <c r="G569" s="17">
        <v>3.8</v>
      </c>
      <c r="H569" s="16">
        <v>1990070</v>
      </c>
      <c r="I569" s="17">
        <f t="shared" si="8"/>
        <v>1</v>
      </c>
      <c r="J569" s="17">
        <v>0</v>
      </c>
      <c r="K569" s="17" t="s">
        <v>62</v>
      </c>
      <c r="L569" s="17">
        <v>2.286</v>
      </c>
      <c r="M569" s="17">
        <v>6.97</v>
      </c>
      <c r="N569" s="17">
        <v>32.78</v>
      </c>
      <c r="O569" s="17">
        <v>0</v>
      </c>
      <c r="P569" s="18">
        <v>4529</v>
      </c>
      <c r="Q569" s="18">
        <v>995</v>
      </c>
      <c r="R569" s="17">
        <v>31954967</v>
      </c>
      <c r="S569" s="17">
        <v>24192</v>
      </c>
      <c r="T569" s="17">
        <v>65846</v>
      </c>
      <c r="U569" s="18" t="s">
        <v>62</v>
      </c>
      <c r="V569" s="18" t="s">
        <v>62</v>
      </c>
      <c r="W569" s="18">
        <v>18.97</v>
      </c>
      <c r="X569" s="18" t="s">
        <v>62</v>
      </c>
      <c r="Y569" s="18" t="s">
        <v>62</v>
      </c>
      <c r="Z569" s="21">
        <v>31917524</v>
      </c>
      <c r="AA569" s="21">
        <v>164702</v>
      </c>
      <c r="AB569" s="21">
        <v>115770352</v>
      </c>
      <c r="AC569" s="21">
        <v>0</v>
      </c>
      <c r="AD569" s="21">
        <v>0</v>
      </c>
      <c r="AE569" s="21">
        <v>0</v>
      </c>
      <c r="AF569" s="23">
        <v>3</v>
      </c>
      <c r="AG569" s="23">
        <v>32</v>
      </c>
      <c r="AH569" s="23">
        <v>831081</v>
      </c>
      <c r="AI569" s="23">
        <v>640</v>
      </c>
      <c r="AJ569" s="24">
        <v>9.1193501919336697</v>
      </c>
      <c r="AK569" s="25">
        <v>58.41</v>
      </c>
      <c r="AL569" s="26">
        <v>3</v>
      </c>
      <c r="AM569" s="26">
        <v>32</v>
      </c>
      <c r="AN569" s="26">
        <v>132379</v>
      </c>
      <c r="AO569" s="26">
        <v>5623</v>
      </c>
      <c r="AP569" s="27">
        <v>7.6648425838471299</v>
      </c>
      <c r="AQ569" s="28">
        <v>430.96</v>
      </c>
      <c r="AR569" s="29">
        <v>3</v>
      </c>
      <c r="AS569" s="29">
        <v>24</v>
      </c>
      <c r="AT569" s="29">
        <v>5621</v>
      </c>
      <c r="AU569" s="29">
        <v>103013</v>
      </c>
      <c r="AV569" s="29">
        <v>5.5964673402683394</v>
      </c>
      <c r="AW569" s="29">
        <v>5765.08</v>
      </c>
    </row>
    <row r="570" spans="1:49" s="30" customFormat="1" x14ac:dyDescent="0.35">
      <c r="A570" s="17">
        <v>2008</v>
      </c>
      <c r="B570" s="32" t="s">
        <v>685</v>
      </c>
      <c r="C570" s="13" t="s">
        <v>686</v>
      </c>
      <c r="D570" s="14" t="s">
        <v>704</v>
      </c>
      <c r="E570" s="15">
        <v>44270.444261641191</v>
      </c>
      <c r="F570" s="15">
        <v>89012.9</v>
      </c>
      <c r="G570" s="17">
        <v>4.5</v>
      </c>
      <c r="H570" s="16">
        <v>2010662</v>
      </c>
      <c r="I570" s="17">
        <f t="shared" si="8"/>
        <v>1</v>
      </c>
      <c r="J570" s="17">
        <v>0</v>
      </c>
      <c r="K570" s="17">
        <v>40.69</v>
      </c>
      <c r="L570" s="17">
        <v>2.9830000000000001</v>
      </c>
      <c r="M570" s="17">
        <v>8.86</v>
      </c>
      <c r="N570" s="17">
        <v>45.88</v>
      </c>
      <c r="O570" s="17">
        <v>0</v>
      </c>
      <c r="P570" s="18">
        <v>4625</v>
      </c>
      <c r="Q570" s="18">
        <v>848</v>
      </c>
      <c r="R570" s="17">
        <v>30898791</v>
      </c>
      <c r="S570" s="17">
        <v>20177</v>
      </c>
      <c r="T570" s="17">
        <v>63891</v>
      </c>
      <c r="U570" s="18" t="s">
        <v>62</v>
      </c>
      <c r="V570" s="18" t="s">
        <v>62</v>
      </c>
      <c r="W570" s="18">
        <v>23.53</v>
      </c>
      <c r="X570" s="18" t="s">
        <v>62</v>
      </c>
      <c r="Y570" s="18" t="s">
        <v>62</v>
      </c>
      <c r="Z570" s="21">
        <v>30795238</v>
      </c>
      <c r="AA570" s="21">
        <v>203770</v>
      </c>
      <c r="AB570" s="21">
        <v>133874836</v>
      </c>
      <c r="AC570" s="21">
        <v>0</v>
      </c>
      <c r="AD570" s="21">
        <v>0</v>
      </c>
      <c r="AE570" s="21">
        <v>0</v>
      </c>
      <c r="AF570" s="23">
        <v>3</v>
      </c>
      <c r="AG570" s="23">
        <v>31</v>
      </c>
      <c r="AH570" s="23">
        <v>841329</v>
      </c>
      <c r="AI570" s="23">
        <v>632</v>
      </c>
      <c r="AJ570" s="24">
        <v>10.009686963250681</v>
      </c>
      <c r="AK570" s="25">
        <v>63.24</v>
      </c>
      <c r="AL570" s="26">
        <v>3</v>
      </c>
      <c r="AM570" s="26">
        <v>32</v>
      </c>
      <c r="AN570" s="26">
        <v>133782</v>
      </c>
      <c r="AO570" s="26">
        <v>5499</v>
      </c>
      <c r="AP570" s="27">
        <v>8.6682636008430283</v>
      </c>
      <c r="AQ570" s="28">
        <v>476.68</v>
      </c>
      <c r="AR570" s="29">
        <v>3</v>
      </c>
      <c r="AS570" s="29">
        <v>24</v>
      </c>
      <c r="AT570" s="29">
        <v>6456</v>
      </c>
      <c r="AU570" s="29">
        <v>88175</v>
      </c>
      <c r="AV570" s="29">
        <v>6.3839307542021873</v>
      </c>
      <c r="AW570" s="29">
        <v>5629.02</v>
      </c>
    </row>
    <row r="571" spans="1:49" s="30" customFormat="1" x14ac:dyDescent="0.35">
      <c r="A571" s="12">
        <v>2019</v>
      </c>
      <c r="B571" s="12" t="s">
        <v>705</v>
      </c>
      <c r="C571" s="13" t="s">
        <v>706</v>
      </c>
      <c r="D571" s="14" t="s">
        <v>707</v>
      </c>
      <c r="E571" s="15">
        <v>62831.560841047882</v>
      </c>
      <c r="F571" s="15">
        <v>88945.3</v>
      </c>
      <c r="G571" s="12" t="s">
        <v>62</v>
      </c>
      <c r="H571" s="16">
        <v>1415615</v>
      </c>
      <c r="I571" s="17">
        <f t="shared" si="8"/>
        <v>1</v>
      </c>
      <c r="J571" s="17">
        <v>0</v>
      </c>
      <c r="K571" s="17">
        <v>38.520000000000003</v>
      </c>
      <c r="L571" s="17">
        <v>2.4489999999999998</v>
      </c>
      <c r="M571" s="17">
        <v>2.56</v>
      </c>
      <c r="N571" s="17">
        <v>35.590000000000003</v>
      </c>
      <c r="O571" s="17">
        <v>0</v>
      </c>
      <c r="P571" s="18">
        <v>0</v>
      </c>
      <c r="Q571" s="18">
        <v>5127</v>
      </c>
      <c r="R571" s="17">
        <v>7337044</v>
      </c>
      <c r="S571" s="17">
        <v>17733</v>
      </c>
      <c r="T571" s="17">
        <v>16926</v>
      </c>
      <c r="U571" s="18" t="s">
        <v>62</v>
      </c>
      <c r="V571" s="18" t="s">
        <v>62</v>
      </c>
      <c r="W571" s="18">
        <v>15.83</v>
      </c>
      <c r="X571" s="18" t="s">
        <v>62</v>
      </c>
      <c r="Y571" s="18"/>
      <c r="Z571" s="21">
        <v>1433684</v>
      </c>
      <c r="AA571" s="21">
        <v>22902532</v>
      </c>
      <c r="AB571" s="21">
        <v>0</v>
      </c>
      <c r="AC571" s="21">
        <v>0</v>
      </c>
      <c r="AD571" s="21">
        <v>0</v>
      </c>
      <c r="AE571" s="21">
        <v>54</v>
      </c>
      <c r="AF571" s="22">
        <v>3</v>
      </c>
      <c r="AG571" s="22">
        <v>4</v>
      </c>
      <c r="AH571" s="23">
        <v>438352</v>
      </c>
      <c r="AI571" s="23">
        <v>525</v>
      </c>
      <c r="AJ571" s="24">
        <v>32.06</v>
      </c>
      <c r="AK571" s="25">
        <v>168.21</v>
      </c>
      <c r="AL571" s="26">
        <v>3</v>
      </c>
      <c r="AM571" s="26">
        <v>4</v>
      </c>
      <c r="AN571" s="26">
        <v>59878</v>
      </c>
      <c r="AO571" s="26">
        <v>4256</v>
      </c>
      <c r="AP571" s="27">
        <v>29.23</v>
      </c>
      <c r="AQ571" s="28">
        <v>1243.95</v>
      </c>
      <c r="AR571" s="29">
        <v>3</v>
      </c>
      <c r="AS571" s="29">
        <v>4</v>
      </c>
      <c r="AT571" s="29">
        <v>823</v>
      </c>
      <c r="AU571" s="29">
        <v>368089</v>
      </c>
      <c r="AV571" s="29">
        <v>25.755381</v>
      </c>
      <c r="AW571" s="29">
        <v>94802.724000000002</v>
      </c>
    </row>
    <row r="572" spans="1:49" s="30" customFormat="1" x14ac:dyDescent="0.35">
      <c r="A572" s="12">
        <v>2018</v>
      </c>
      <c r="B572" s="12" t="s">
        <v>705</v>
      </c>
      <c r="C572" s="13" t="s">
        <v>706</v>
      </c>
      <c r="D572" s="14" t="s">
        <v>708</v>
      </c>
      <c r="E572" s="15">
        <v>62424.478357840831</v>
      </c>
      <c r="F572" s="15">
        <v>88836.4</v>
      </c>
      <c r="G572" s="12">
        <v>2.4</v>
      </c>
      <c r="H572" s="16">
        <v>1423102</v>
      </c>
      <c r="I572" s="17">
        <f t="shared" si="8"/>
        <v>1</v>
      </c>
      <c r="J572" s="17">
        <v>0</v>
      </c>
      <c r="K572" s="17">
        <v>39.08</v>
      </c>
      <c r="L572" s="17">
        <v>2.6</v>
      </c>
      <c r="M572" s="17">
        <v>3.15</v>
      </c>
      <c r="N572" s="17">
        <v>38.81</v>
      </c>
      <c r="O572" s="17">
        <v>0</v>
      </c>
      <c r="P572" s="18">
        <v>1</v>
      </c>
      <c r="Q572" s="18">
        <v>4901</v>
      </c>
      <c r="R572" s="17">
        <v>7197225</v>
      </c>
      <c r="S572" s="17">
        <v>15011</v>
      </c>
      <c r="T572" s="17">
        <v>15937</v>
      </c>
      <c r="U572" s="18">
        <v>11.87</v>
      </c>
      <c r="V572" s="18">
        <v>3.28</v>
      </c>
      <c r="W572" s="18">
        <v>16.98</v>
      </c>
      <c r="X572" s="18"/>
      <c r="Y572" s="18"/>
      <c r="Z572" s="21">
        <v>1468702</v>
      </c>
      <c r="AA572" s="21">
        <v>22195406</v>
      </c>
      <c r="AB572" s="21">
        <v>0</v>
      </c>
      <c r="AC572" s="21">
        <v>0</v>
      </c>
      <c r="AD572" s="21">
        <v>2004</v>
      </c>
      <c r="AE572" s="21">
        <v>528</v>
      </c>
      <c r="AF572" s="22">
        <v>3</v>
      </c>
      <c r="AG572" s="22">
        <v>13</v>
      </c>
      <c r="AH572" s="23">
        <v>436266</v>
      </c>
      <c r="AI572" s="23">
        <v>518</v>
      </c>
      <c r="AJ572" s="24">
        <v>32.47</v>
      </c>
      <c r="AK572" s="25">
        <v>168.13</v>
      </c>
      <c r="AL572" s="26">
        <v>3</v>
      </c>
      <c r="AM572" s="26">
        <v>4</v>
      </c>
      <c r="AN572" s="26">
        <v>59661</v>
      </c>
      <c r="AO572" s="26">
        <v>4236.4484000000002</v>
      </c>
      <c r="AP572" s="27">
        <v>29.898275999999999</v>
      </c>
      <c r="AQ572" s="28">
        <v>1266.625</v>
      </c>
      <c r="AR572" s="29">
        <v>3</v>
      </c>
      <c r="AS572" s="29">
        <v>4</v>
      </c>
      <c r="AT572" s="29">
        <v>814</v>
      </c>
      <c r="AU572" s="29">
        <v>367880</v>
      </c>
      <c r="AV572" s="29">
        <v>26.1</v>
      </c>
      <c r="AW572" s="29">
        <v>96027.25</v>
      </c>
    </row>
    <row r="573" spans="1:49" s="30" customFormat="1" x14ac:dyDescent="0.35">
      <c r="A573" s="17">
        <v>2006</v>
      </c>
      <c r="B573" s="13" t="s">
        <v>685</v>
      </c>
      <c r="C573" s="13" t="s">
        <v>686</v>
      </c>
      <c r="D573" s="14" t="s">
        <v>709</v>
      </c>
      <c r="E573" s="15">
        <v>45131.660021700831</v>
      </c>
      <c r="F573" s="15">
        <v>88554.5</v>
      </c>
      <c r="G573" s="17">
        <v>4.2</v>
      </c>
      <c r="H573" s="16">
        <v>1962137</v>
      </c>
      <c r="I573" s="17">
        <f t="shared" si="8"/>
        <v>1</v>
      </c>
      <c r="J573" s="17">
        <v>0</v>
      </c>
      <c r="K573" s="17" t="s">
        <v>62</v>
      </c>
      <c r="L573" s="17">
        <v>2.137</v>
      </c>
      <c r="M573" s="17">
        <v>6.73</v>
      </c>
      <c r="N573" s="17">
        <v>18.61</v>
      </c>
      <c r="O573" s="17">
        <v>0</v>
      </c>
      <c r="P573" s="18">
        <v>4366</v>
      </c>
      <c r="Q573" s="18">
        <v>979</v>
      </c>
      <c r="R573" s="17">
        <v>33584652</v>
      </c>
      <c r="S573" s="17">
        <v>28295</v>
      </c>
      <c r="T573" s="17">
        <v>71945</v>
      </c>
      <c r="U573" s="18" t="s">
        <v>62</v>
      </c>
      <c r="V573" s="18" t="s">
        <v>62</v>
      </c>
      <c r="W573" s="18">
        <v>17.100000000000001</v>
      </c>
      <c r="X573" s="18" t="s">
        <v>62</v>
      </c>
      <c r="Y573" s="18" t="s">
        <v>62</v>
      </c>
      <c r="Z573" s="21">
        <v>33922155.979999997</v>
      </c>
      <c r="AA573" s="21">
        <v>146834.01999999999</v>
      </c>
      <c r="AB573" s="21">
        <v>105029841.53999999</v>
      </c>
      <c r="AC573" s="21">
        <v>0</v>
      </c>
      <c r="AD573" s="21">
        <v>0</v>
      </c>
      <c r="AE573" s="21">
        <v>0</v>
      </c>
      <c r="AF573" s="23">
        <v>4</v>
      </c>
      <c r="AG573" s="23">
        <v>33</v>
      </c>
      <c r="AH573" s="23">
        <v>815799</v>
      </c>
      <c r="AI573" s="23">
        <v>613.85903063540582</v>
      </c>
      <c r="AJ573" s="24">
        <v>9.0573527226472663</v>
      </c>
      <c r="AK573" s="25">
        <v>55.599377624472048</v>
      </c>
      <c r="AL573" s="26">
        <v>4</v>
      </c>
      <c r="AM573" s="26">
        <v>33</v>
      </c>
      <c r="AN573" s="26">
        <v>130201</v>
      </c>
      <c r="AO573" s="26">
        <v>5506.6762160044873</v>
      </c>
      <c r="AP573" s="27">
        <v>7.6136572452516615</v>
      </c>
      <c r="AQ573" s="28">
        <v>419.2594526923757</v>
      </c>
      <c r="AR573" s="29">
        <v>4</v>
      </c>
      <c r="AS573" s="29">
        <v>23</v>
      </c>
      <c r="AT573" s="29">
        <v>5497</v>
      </c>
      <c r="AU573" s="29">
        <v>103417.51561457767</v>
      </c>
      <c r="AV573" s="29">
        <v>5.5690750565134026</v>
      </c>
      <c r="AW573" s="29">
        <v>5759.399066157298</v>
      </c>
    </row>
    <row r="574" spans="1:49" s="30" customFormat="1" x14ac:dyDescent="0.35">
      <c r="A574" s="12">
        <v>2017</v>
      </c>
      <c r="B574" s="12" t="s">
        <v>705</v>
      </c>
      <c r="C574" s="13" t="s">
        <v>706</v>
      </c>
      <c r="D574" s="14" t="s">
        <v>710</v>
      </c>
      <c r="E574" s="15">
        <v>61326.040863734015</v>
      </c>
      <c r="F574" s="15">
        <v>87436.4</v>
      </c>
      <c r="G574" s="12">
        <v>2.4</v>
      </c>
      <c r="H574" s="16">
        <v>1425763</v>
      </c>
      <c r="I574" s="17">
        <f t="shared" si="8"/>
        <v>1</v>
      </c>
      <c r="J574" s="17">
        <v>0</v>
      </c>
      <c r="K574" s="17">
        <v>39.08</v>
      </c>
      <c r="L574" s="17">
        <v>2.23</v>
      </c>
      <c r="M574" s="17">
        <v>2.99</v>
      </c>
      <c r="N574" s="17">
        <v>38.799999999999997</v>
      </c>
      <c r="O574" s="17">
        <v>0</v>
      </c>
      <c r="P574" s="18">
        <v>1</v>
      </c>
      <c r="Q574" s="18">
        <v>4684</v>
      </c>
      <c r="R574" s="17">
        <v>7124347</v>
      </c>
      <c r="S574" s="17">
        <v>17011</v>
      </c>
      <c r="T574" s="17">
        <v>16114</v>
      </c>
      <c r="U574" s="18" t="s">
        <v>62</v>
      </c>
      <c r="V574" s="18">
        <v>3.08</v>
      </c>
      <c r="W574" s="18">
        <v>13.71</v>
      </c>
      <c r="X574" s="18" t="s">
        <v>62</v>
      </c>
      <c r="Y574" s="18"/>
      <c r="Z574" s="21">
        <v>1518036</v>
      </c>
      <c r="AA574" s="21">
        <v>21718114</v>
      </c>
      <c r="AB574" s="21">
        <v>0</v>
      </c>
      <c r="AC574" s="21">
        <v>0</v>
      </c>
      <c r="AD574" s="21">
        <v>5944</v>
      </c>
      <c r="AE574" s="21">
        <v>494</v>
      </c>
      <c r="AF574" s="22">
        <v>3</v>
      </c>
      <c r="AG574" s="22">
        <v>4</v>
      </c>
      <c r="AH574" s="23">
        <v>432952</v>
      </c>
      <c r="AI574" s="23">
        <v>506.15291000000002</v>
      </c>
      <c r="AJ574" s="24">
        <v>29.503723000000001</v>
      </c>
      <c r="AK574" s="25">
        <v>149.33394999999999</v>
      </c>
      <c r="AL574" s="26">
        <v>3</v>
      </c>
      <c r="AM574" s="26">
        <v>4</v>
      </c>
      <c r="AN574" s="26">
        <v>61236</v>
      </c>
      <c r="AO574" s="26">
        <v>4193.6550999999999</v>
      </c>
      <c r="AP574" s="27">
        <v>26.773524999999999</v>
      </c>
      <c r="AQ574" s="28">
        <v>1122.7892999999999</v>
      </c>
      <c r="AR574" s="29">
        <v>3</v>
      </c>
      <c r="AS574" s="29">
        <v>4</v>
      </c>
      <c r="AT574" s="29">
        <v>782</v>
      </c>
      <c r="AU574" s="29">
        <v>385005.33</v>
      </c>
      <c r="AV574" s="29">
        <v>22.919998</v>
      </c>
      <c r="AW574" s="29">
        <v>88243.212</v>
      </c>
    </row>
    <row r="575" spans="1:49" s="30" customFormat="1" x14ac:dyDescent="0.35">
      <c r="A575" s="12">
        <v>2016</v>
      </c>
      <c r="B575" s="12" t="s">
        <v>705</v>
      </c>
      <c r="C575" s="13" t="s">
        <v>706</v>
      </c>
      <c r="D575" s="14" t="s">
        <v>711</v>
      </c>
      <c r="E575" s="15">
        <v>59956.119631740832</v>
      </c>
      <c r="F575" s="15">
        <v>85670.399999999994</v>
      </c>
      <c r="G575" s="12">
        <v>3</v>
      </c>
      <c r="H575" s="16">
        <v>1428885</v>
      </c>
      <c r="I575" s="17">
        <f t="shared" si="8"/>
        <v>1</v>
      </c>
      <c r="J575" s="17">
        <v>0</v>
      </c>
      <c r="K575" s="17">
        <v>40.39</v>
      </c>
      <c r="L575" s="17">
        <v>1.702</v>
      </c>
      <c r="M575" s="17">
        <v>2.52</v>
      </c>
      <c r="N575" s="17">
        <v>42.43</v>
      </c>
      <c r="O575" s="17">
        <v>0</v>
      </c>
      <c r="P575" s="18">
        <v>0</v>
      </c>
      <c r="Q575" s="18">
        <v>4655</v>
      </c>
      <c r="R575" s="17">
        <v>7256900</v>
      </c>
      <c r="S575" s="17">
        <v>17782</v>
      </c>
      <c r="T575" s="17">
        <v>16288</v>
      </c>
      <c r="U575" s="18" t="s">
        <v>62</v>
      </c>
      <c r="V575" s="18" t="s">
        <v>62</v>
      </c>
      <c r="W575" s="18" t="s">
        <v>62</v>
      </c>
      <c r="X575" s="18"/>
      <c r="Y575" s="18" t="s">
        <v>62</v>
      </c>
      <c r="Z575" s="21">
        <v>1558372</v>
      </c>
      <c r="AA575" s="21">
        <v>21593402</v>
      </c>
      <c r="AB575" s="21">
        <v>0</v>
      </c>
      <c r="AC575" s="21">
        <v>0</v>
      </c>
      <c r="AD575" s="21">
        <v>4802</v>
      </c>
      <c r="AE575" s="21">
        <v>484</v>
      </c>
      <c r="AF575" s="22">
        <v>3</v>
      </c>
      <c r="AG575" s="22">
        <v>13</v>
      </c>
      <c r="AH575" s="23">
        <v>430941</v>
      </c>
      <c r="AI575" s="23">
        <v>505.04342000000003</v>
      </c>
      <c r="AJ575" s="24">
        <v>27.468012999999999</v>
      </c>
      <c r="AK575" s="25">
        <v>138.72539</v>
      </c>
      <c r="AL575" s="26">
        <v>3</v>
      </c>
      <c r="AM575" s="26">
        <v>4</v>
      </c>
      <c r="AN575" s="26">
        <v>60836</v>
      </c>
      <c r="AO575" s="26">
        <v>4261.8433000000005</v>
      </c>
      <c r="AP575" s="27">
        <v>24.642551999999998</v>
      </c>
      <c r="AQ575" s="28">
        <v>1050.2270000000001</v>
      </c>
      <c r="AR575" s="29">
        <v>3</v>
      </c>
      <c r="AS575" s="29">
        <v>4</v>
      </c>
      <c r="AT575" s="29">
        <v>801</v>
      </c>
      <c r="AU575" s="29">
        <v>387263.84</v>
      </c>
      <c r="AV575" s="29">
        <v>20.694744</v>
      </c>
      <c r="AW575" s="29">
        <v>80143.258000000002</v>
      </c>
    </row>
    <row r="576" spans="1:49" s="30" customFormat="1" x14ac:dyDescent="0.35">
      <c r="A576" s="12">
        <v>2019</v>
      </c>
      <c r="B576" s="12" t="s">
        <v>712</v>
      </c>
      <c r="C576" s="13" t="s">
        <v>713</v>
      </c>
      <c r="D576" s="14" t="s">
        <v>714</v>
      </c>
      <c r="E576" s="15">
        <v>61752.094198707659</v>
      </c>
      <c r="F576" s="15">
        <v>84031.2</v>
      </c>
      <c r="G576" s="12" t="s">
        <v>62</v>
      </c>
      <c r="H576" s="16">
        <v>1360783</v>
      </c>
      <c r="I576" s="17">
        <f t="shared" si="8"/>
        <v>1</v>
      </c>
      <c r="J576" s="17">
        <v>0</v>
      </c>
      <c r="K576" s="17">
        <v>38.520000000000003</v>
      </c>
      <c r="L576" s="17">
        <v>2.4489999999999998</v>
      </c>
      <c r="M576" s="17">
        <v>2.56</v>
      </c>
      <c r="N576" s="17">
        <v>35.590000000000003</v>
      </c>
      <c r="O576" s="17">
        <v>1</v>
      </c>
      <c r="P576" s="18">
        <v>7725</v>
      </c>
      <c r="Q576" s="18">
        <v>330</v>
      </c>
      <c r="R576" s="17">
        <v>1952037</v>
      </c>
      <c r="S576" s="17">
        <v>589</v>
      </c>
      <c r="T576" s="17">
        <v>1849</v>
      </c>
      <c r="U576" s="18">
        <v>2.0299999999999998</v>
      </c>
      <c r="V576" s="18" t="s">
        <v>62</v>
      </c>
      <c r="W576" s="18" t="s">
        <v>62</v>
      </c>
      <c r="X576" s="18">
        <v>7.51</v>
      </c>
      <c r="Y576" s="18">
        <v>0.65</v>
      </c>
      <c r="Z576" s="21">
        <v>318924</v>
      </c>
      <c r="AA576" s="21">
        <v>97282</v>
      </c>
      <c r="AB576" s="21">
        <v>51385660</v>
      </c>
      <c r="AC576" s="21">
        <v>10906923</v>
      </c>
      <c r="AD576" s="21">
        <v>0</v>
      </c>
      <c r="AE576" s="21">
        <v>0</v>
      </c>
      <c r="AF576" s="22">
        <v>3</v>
      </c>
      <c r="AG576" s="22">
        <v>9</v>
      </c>
      <c r="AH576" s="23">
        <v>627257</v>
      </c>
      <c r="AI576" s="23">
        <v>599</v>
      </c>
      <c r="AJ576" s="24">
        <v>20.05</v>
      </c>
      <c r="AK576" s="25">
        <v>120.04</v>
      </c>
      <c r="AL576" s="26">
        <v>3</v>
      </c>
      <c r="AM576" s="26">
        <v>9</v>
      </c>
      <c r="AN576" s="26">
        <v>108247</v>
      </c>
      <c r="AO576" s="26">
        <v>3296</v>
      </c>
      <c r="AP576" s="27">
        <v>15.93</v>
      </c>
      <c r="AQ576" s="28">
        <v>525.13</v>
      </c>
      <c r="AR576" s="29">
        <v>3</v>
      </c>
      <c r="AS576" s="29">
        <v>8</v>
      </c>
      <c r="AT576" s="29">
        <v>3193</v>
      </c>
      <c r="AU576" s="29">
        <v>50213.305</v>
      </c>
      <c r="AV576" s="29">
        <v>13.089778000000001</v>
      </c>
      <c r="AW576" s="29">
        <v>6572.8103000000001</v>
      </c>
    </row>
    <row r="577" spans="1:49" s="30" customFormat="1" x14ac:dyDescent="0.35">
      <c r="A577" s="12">
        <v>2015</v>
      </c>
      <c r="B577" s="12" t="s">
        <v>705</v>
      </c>
      <c r="C577" s="13" t="s">
        <v>706</v>
      </c>
      <c r="D577" s="14" t="s">
        <v>715</v>
      </c>
      <c r="E577" s="15">
        <v>58930.188988186215</v>
      </c>
      <c r="F577" s="15">
        <v>83857.600000000006</v>
      </c>
      <c r="G577" s="12">
        <v>3.6</v>
      </c>
      <c r="H577" s="16">
        <v>1422999</v>
      </c>
      <c r="I577" s="17">
        <f t="shared" si="8"/>
        <v>1</v>
      </c>
      <c r="J577" s="17">
        <v>0</v>
      </c>
      <c r="K577" s="17">
        <v>42.6</v>
      </c>
      <c r="L577" s="17">
        <v>1.8220000000000001</v>
      </c>
      <c r="M577" s="17">
        <v>2.62</v>
      </c>
      <c r="N577" s="17">
        <v>44.13</v>
      </c>
      <c r="O577" s="17">
        <v>0</v>
      </c>
      <c r="P577" s="18">
        <v>0</v>
      </c>
      <c r="Q577" s="18">
        <v>4906</v>
      </c>
      <c r="R577" s="17">
        <v>7356049</v>
      </c>
      <c r="S577" s="17">
        <v>19633</v>
      </c>
      <c r="T577" s="17">
        <v>17399</v>
      </c>
      <c r="U577" s="18" t="s">
        <v>62</v>
      </c>
      <c r="V577" s="18">
        <v>3.27</v>
      </c>
      <c r="W577" s="18">
        <v>14.21</v>
      </c>
      <c r="X577" s="18"/>
      <c r="Y577" s="18" t="s">
        <v>62</v>
      </c>
      <c r="Z577" s="21">
        <v>1306514</v>
      </c>
      <c r="AA577" s="21">
        <v>21020024</v>
      </c>
      <c r="AB577" s="21">
        <v>0</v>
      </c>
      <c r="AC577" s="21">
        <v>0</v>
      </c>
      <c r="AD577" s="21">
        <v>4294</v>
      </c>
      <c r="AE577" s="21">
        <v>552</v>
      </c>
      <c r="AF577" s="22">
        <v>3</v>
      </c>
      <c r="AG577" s="22">
        <v>4</v>
      </c>
      <c r="AH577" s="23">
        <v>428339</v>
      </c>
      <c r="AI577" s="23">
        <v>513.87180000000001</v>
      </c>
      <c r="AJ577" s="24">
        <v>29.602288000000001</v>
      </c>
      <c r="AK577" s="25">
        <v>152.11780999999999</v>
      </c>
      <c r="AL577" s="26">
        <v>3</v>
      </c>
      <c r="AM577" s="26">
        <v>4</v>
      </c>
      <c r="AN577" s="26">
        <v>60631</v>
      </c>
      <c r="AO577" s="26">
        <v>4363.0897999999997</v>
      </c>
      <c r="AP577" s="27">
        <v>26.927101</v>
      </c>
      <c r="AQ577" s="28">
        <v>1174.8535999999999</v>
      </c>
      <c r="AR577" s="29">
        <v>3</v>
      </c>
      <c r="AS577" s="29">
        <v>4</v>
      </c>
      <c r="AT577" s="29">
        <v>740</v>
      </c>
      <c r="AU577" s="29">
        <v>416165.99</v>
      </c>
      <c r="AV577" s="29">
        <v>23.056963</v>
      </c>
      <c r="AW577" s="29">
        <v>95955.236000000004</v>
      </c>
    </row>
    <row r="578" spans="1:49" s="30" customFormat="1" x14ac:dyDescent="0.35">
      <c r="A578" s="12">
        <v>2020</v>
      </c>
      <c r="B578" s="12" t="s">
        <v>712</v>
      </c>
      <c r="C578" s="13" t="s">
        <v>713</v>
      </c>
      <c r="D578" s="14" t="s">
        <v>716</v>
      </c>
      <c r="E578" s="15">
        <v>60915.481354167197</v>
      </c>
      <c r="F578" s="15">
        <v>83182.100000000006</v>
      </c>
      <c r="G578" s="12" t="s">
        <v>62</v>
      </c>
      <c r="H578" s="16">
        <v>1365533</v>
      </c>
      <c r="I578" s="17">
        <f t="shared" ref="I578:I641" si="9">IF(AVERAGEIFS($J$1:$J$766,$B$1:$B$766,$B578)&gt;0,0,1)</f>
        <v>1</v>
      </c>
      <c r="J578" s="17">
        <v>0</v>
      </c>
      <c r="K578" s="17">
        <v>36.130000000000003</v>
      </c>
      <c r="L578" s="17">
        <v>1.891</v>
      </c>
      <c r="M578" s="17">
        <v>2.0299999999999998</v>
      </c>
      <c r="N578" s="17">
        <v>33.270000000000003</v>
      </c>
      <c r="O578" s="17">
        <v>1</v>
      </c>
      <c r="P578" s="18">
        <v>6906</v>
      </c>
      <c r="Q578" s="18">
        <v>417</v>
      </c>
      <c r="R578" s="17">
        <v>1727646</v>
      </c>
      <c r="S578" s="17">
        <v>308</v>
      </c>
      <c r="T578" s="17">
        <v>1407</v>
      </c>
      <c r="U578" s="18" t="s">
        <v>62</v>
      </c>
      <c r="V578" s="18" t="s">
        <v>62</v>
      </c>
      <c r="W578" s="18" t="s">
        <v>62</v>
      </c>
      <c r="X578" s="18" t="s">
        <v>62</v>
      </c>
      <c r="Y578" s="18">
        <v>0.62</v>
      </c>
      <c r="Z578" s="21">
        <v>115090</v>
      </c>
      <c r="AA578" s="21">
        <v>122530</v>
      </c>
      <c r="AB578" s="21">
        <v>52554768</v>
      </c>
      <c r="AC578" s="21">
        <v>0</v>
      </c>
      <c r="AD578" s="21">
        <v>0</v>
      </c>
      <c r="AE578" s="21">
        <v>0</v>
      </c>
      <c r="AF578" s="22">
        <v>1</v>
      </c>
      <c r="AG578" s="22">
        <v>1</v>
      </c>
      <c r="AH578" s="23">
        <v>633234</v>
      </c>
      <c r="AI578" s="23">
        <v>630.41124000000002</v>
      </c>
      <c r="AJ578" s="24">
        <v>19.037496999999998</v>
      </c>
      <c r="AK578" s="25">
        <v>120.01452</v>
      </c>
      <c r="AL578" s="26">
        <v>3</v>
      </c>
      <c r="AM578" s="26">
        <v>4</v>
      </c>
      <c r="AN578" s="26">
        <v>109068</v>
      </c>
      <c r="AO578" s="26">
        <v>3078.8964999999998</v>
      </c>
      <c r="AP578" s="27">
        <v>15.411572</v>
      </c>
      <c r="AQ578" s="28">
        <v>474.50635</v>
      </c>
      <c r="AR578" s="29">
        <v>3</v>
      </c>
      <c r="AS578" s="29">
        <v>4</v>
      </c>
      <c r="AT578" s="29">
        <v>3180</v>
      </c>
      <c r="AU578" s="29">
        <v>49094.497000000003</v>
      </c>
      <c r="AV578" s="29">
        <v>13.112285999999999</v>
      </c>
      <c r="AW578" s="29">
        <v>6437.4108999999999</v>
      </c>
    </row>
    <row r="579" spans="1:49" s="30" customFormat="1" x14ac:dyDescent="0.35">
      <c r="A579" s="12">
        <v>2020</v>
      </c>
      <c r="B579" s="12" t="s">
        <v>717</v>
      </c>
      <c r="C579" s="13" t="s">
        <v>718</v>
      </c>
      <c r="D579" s="14" t="s">
        <v>719</v>
      </c>
      <c r="E579" s="15">
        <v>45548.822541383473</v>
      </c>
      <c r="F579" s="15">
        <v>82818.600000000006</v>
      </c>
      <c r="G579" s="12" t="s">
        <v>62</v>
      </c>
      <c r="H579" s="16">
        <v>1818238</v>
      </c>
      <c r="I579" s="17">
        <f t="shared" si="9"/>
        <v>0</v>
      </c>
      <c r="J579" s="17">
        <v>1</v>
      </c>
      <c r="K579" s="17">
        <v>36.130000000000003</v>
      </c>
      <c r="L579" s="17">
        <v>1.891</v>
      </c>
      <c r="M579" s="17">
        <v>2.0299999999999998</v>
      </c>
      <c r="N579" s="17">
        <v>33.270000000000003</v>
      </c>
      <c r="O579" s="17">
        <v>0</v>
      </c>
      <c r="P579" s="18">
        <v>6661</v>
      </c>
      <c r="Q579" s="18">
        <v>487</v>
      </c>
      <c r="R579" s="17">
        <v>2221016</v>
      </c>
      <c r="S579" s="17">
        <v>3567</v>
      </c>
      <c r="T579" s="17">
        <v>4324</v>
      </c>
      <c r="U579" s="18" t="s">
        <v>62</v>
      </c>
      <c r="V579" s="18" t="s">
        <v>62</v>
      </c>
      <c r="W579" s="18" t="s">
        <v>62</v>
      </c>
      <c r="X579" s="18" t="s">
        <v>62</v>
      </c>
      <c r="Y579" s="18" t="s">
        <v>62</v>
      </c>
      <c r="Z579" s="21">
        <v>8472</v>
      </c>
      <c r="AA579" s="21">
        <v>118</v>
      </c>
      <c r="AB579" s="21">
        <v>62681506</v>
      </c>
      <c r="AC579" s="21">
        <v>0</v>
      </c>
      <c r="AD579" s="21">
        <v>1588</v>
      </c>
      <c r="AE579" s="21">
        <v>0</v>
      </c>
      <c r="AF579" s="22">
        <v>1</v>
      </c>
      <c r="AG579" s="22">
        <v>1</v>
      </c>
      <c r="AH579" s="23">
        <v>782559</v>
      </c>
      <c r="AI579" s="23">
        <v>955.27952000000005</v>
      </c>
      <c r="AJ579" s="24">
        <v>9.9486965999999999</v>
      </c>
      <c r="AK579" s="25">
        <v>95.037861000000007</v>
      </c>
      <c r="AL579" s="26">
        <v>3</v>
      </c>
      <c r="AM579" s="26">
        <v>13</v>
      </c>
      <c r="AN579" s="26">
        <v>114707</v>
      </c>
      <c r="AO579" s="26">
        <v>4584.0902999999998</v>
      </c>
      <c r="AP579" s="27">
        <v>7.7489882000000003</v>
      </c>
      <c r="AQ579" s="28">
        <v>355.22062</v>
      </c>
      <c r="AR579" s="29">
        <v>3</v>
      </c>
      <c r="AS579" s="29">
        <v>11</v>
      </c>
      <c r="AT579" s="29">
        <v>28759</v>
      </c>
      <c r="AU579" s="29">
        <v>26602.322</v>
      </c>
      <c r="AV579" s="29">
        <v>6.2298039999999997</v>
      </c>
      <c r="AW579" s="29">
        <v>1657.2725</v>
      </c>
    </row>
    <row r="580" spans="1:49" s="30" customFormat="1" x14ac:dyDescent="0.35">
      <c r="A580" s="12">
        <v>2018</v>
      </c>
      <c r="B580" s="12" t="s">
        <v>712</v>
      </c>
      <c r="C580" s="13" t="s">
        <v>713</v>
      </c>
      <c r="D580" s="14" t="s">
        <v>720</v>
      </c>
      <c r="E580" s="15">
        <v>60712.63054733946</v>
      </c>
      <c r="F580" s="15">
        <v>82269.5</v>
      </c>
      <c r="G580" s="12">
        <v>2.5</v>
      </c>
      <c r="H580" s="16">
        <v>1355064</v>
      </c>
      <c r="I580" s="17">
        <f t="shared" si="9"/>
        <v>1</v>
      </c>
      <c r="J580" s="17">
        <v>0</v>
      </c>
      <c r="K580" s="17">
        <v>39.08</v>
      </c>
      <c r="L580" s="17">
        <v>2.6</v>
      </c>
      <c r="M580" s="17">
        <v>3.15</v>
      </c>
      <c r="N580" s="17">
        <v>38.81</v>
      </c>
      <c r="O580" s="17">
        <v>1</v>
      </c>
      <c r="P580" s="18">
        <v>7426</v>
      </c>
      <c r="Q580" s="18">
        <v>441</v>
      </c>
      <c r="R580" s="17">
        <v>2190563</v>
      </c>
      <c r="S580" s="17">
        <v>1348</v>
      </c>
      <c r="T580" s="17">
        <v>2500</v>
      </c>
      <c r="U580" s="18" t="s">
        <v>62</v>
      </c>
      <c r="V580" s="18">
        <v>3.87</v>
      </c>
      <c r="W580" s="18">
        <v>15.26</v>
      </c>
      <c r="X580" s="18">
        <v>5.95</v>
      </c>
      <c r="Y580" s="18">
        <v>0.68</v>
      </c>
      <c r="Z580" s="21">
        <v>587508</v>
      </c>
      <c r="AA580" s="21">
        <v>595928</v>
      </c>
      <c r="AB580" s="21">
        <v>43580726</v>
      </c>
      <c r="AC580" s="21">
        <v>10061696</v>
      </c>
      <c r="AD580" s="21">
        <v>0</v>
      </c>
      <c r="AE580" s="21">
        <v>0</v>
      </c>
      <c r="AF580" s="22">
        <v>3</v>
      </c>
      <c r="AG580" s="22">
        <v>8</v>
      </c>
      <c r="AH580" s="23">
        <v>622671</v>
      </c>
      <c r="AI580" s="23">
        <v>621</v>
      </c>
      <c r="AJ580" s="24">
        <v>19.690000000000001</v>
      </c>
      <c r="AK580" s="25">
        <v>122.27</v>
      </c>
      <c r="AL580" s="26">
        <v>3</v>
      </c>
      <c r="AM580" s="26">
        <v>5</v>
      </c>
      <c r="AN580" s="26">
        <v>107805</v>
      </c>
      <c r="AO580" s="26">
        <v>3434.1017000000002</v>
      </c>
      <c r="AP580" s="27">
        <v>15.813869</v>
      </c>
      <c r="AQ580" s="28">
        <v>543.06433000000004</v>
      </c>
      <c r="AR580" s="29">
        <v>3</v>
      </c>
      <c r="AS580" s="29">
        <v>5</v>
      </c>
      <c r="AT580" s="29">
        <v>3176</v>
      </c>
      <c r="AU580" s="29">
        <v>51499</v>
      </c>
      <c r="AV580" s="29">
        <v>13.42</v>
      </c>
      <c r="AW580" s="29">
        <v>6910.18</v>
      </c>
    </row>
    <row r="581" spans="1:49" s="30" customFormat="1" x14ac:dyDescent="0.35">
      <c r="A581" s="12">
        <v>2014</v>
      </c>
      <c r="B581" s="12" t="s">
        <v>705</v>
      </c>
      <c r="C581" s="13" t="s">
        <v>706</v>
      </c>
      <c r="D581" s="14" t="s">
        <v>721</v>
      </c>
      <c r="E581" s="15">
        <v>57445.693069132045</v>
      </c>
      <c r="F581" s="15">
        <v>81304.899999999994</v>
      </c>
      <c r="G581" s="12">
        <v>4.4000000000000004</v>
      </c>
      <c r="H581" s="16">
        <v>1415335</v>
      </c>
      <c r="I581" s="17">
        <f t="shared" si="9"/>
        <v>1</v>
      </c>
      <c r="J581" s="17">
        <v>0</v>
      </c>
      <c r="K581" s="17">
        <v>45.67</v>
      </c>
      <c r="L581" s="17">
        <v>3.117</v>
      </c>
      <c r="M581" s="17">
        <v>4.37</v>
      </c>
      <c r="N581" s="17">
        <v>46.16</v>
      </c>
      <c r="O581" s="17">
        <v>0</v>
      </c>
      <c r="P581" s="18">
        <v>0</v>
      </c>
      <c r="Q581" s="18">
        <v>4683</v>
      </c>
      <c r="R581" s="17">
        <v>7447999</v>
      </c>
      <c r="S581" s="17">
        <v>16922</v>
      </c>
      <c r="T581" s="17">
        <v>18105</v>
      </c>
      <c r="U581" s="18" t="s">
        <v>62</v>
      </c>
      <c r="V581" s="18">
        <v>2.4900000000000002</v>
      </c>
      <c r="W581" s="18">
        <v>22.98</v>
      </c>
      <c r="X581" s="18" t="s">
        <v>62</v>
      </c>
      <c r="Y581" s="18"/>
      <c r="Z581" s="21">
        <v>1487786</v>
      </c>
      <c r="AA581" s="21">
        <v>20776198</v>
      </c>
      <c r="AB581" s="21">
        <v>0</v>
      </c>
      <c r="AC581" s="21">
        <v>0</v>
      </c>
      <c r="AD581" s="21">
        <v>4828</v>
      </c>
      <c r="AE581" s="21">
        <v>700</v>
      </c>
      <c r="AF581" s="22">
        <v>3</v>
      </c>
      <c r="AG581" s="22">
        <v>4</v>
      </c>
      <c r="AH581" s="23">
        <v>425168</v>
      </c>
      <c r="AI581" s="23">
        <v>506.42138</v>
      </c>
      <c r="AJ581" s="24">
        <v>37.041722</v>
      </c>
      <c r="AK581" s="25">
        <v>187.5872</v>
      </c>
      <c r="AL581" s="26">
        <v>3</v>
      </c>
      <c r="AM581" s="26">
        <v>4</v>
      </c>
      <c r="AN581" s="26">
        <v>60679</v>
      </c>
      <c r="AO581" s="26">
        <v>4397.3176000000003</v>
      </c>
      <c r="AP581" s="27">
        <v>34.213338</v>
      </c>
      <c r="AQ581" s="28">
        <v>1504.4691</v>
      </c>
      <c r="AR581" s="29">
        <v>3</v>
      </c>
      <c r="AS581" s="29">
        <v>4</v>
      </c>
      <c r="AT581" s="29">
        <v>716</v>
      </c>
      <c r="AU581" s="29">
        <v>429444.13</v>
      </c>
      <c r="AV581" s="29">
        <v>30.217105</v>
      </c>
      <c r="AW581" s="29">
        <v>129765.58</v>
      </c>
    </row>
    <row r="582" spans="1:49" s="30" customFormat="1" x14ac:dyDescent="0.35">
      <c r="A582" s="12">
        <v>2019</v>
      </c>
      <c r="B582" s="12" t="s">
        <v>717</v>
      </c>
      <c r="C582" s="13" t="s">
        <v>718</v>
      </c>
      <c r="D582" s="14" t="s">
        <v>722</v>
      </c>
      <c r="E582" s="15">
        <v>45421.22678948722</v>
      </c>
      <c r="F582" s="15">
        <v>81261.3</v>
      </c>
      <c r="G582" s="12" t="s">
        <v>62</v>
      </c>
      <c r="H582" s="16">
        <v>1789060</v>
      </c>
      <c r="I582" s="17">
        <f t="shared" si="9"/>
        <v>0</v>
      </c>
      <c r="J582" s="17">
        <v>1</v>
      </c>
      <c r="K582" s="17">
        <v>38.520000000000003</v>
      </c>
      <c r="L582" s="17">
        <v>2.4489999999999998</v>
      </c>
      <c r="M582" s="17">
        <v>2.56</v>
      </c>
      <c r="N582" s="17">
        <v>35.590000000000003</v>
      </c>
      <c r="O582" s="17">
        <v>0</v>
      </c>
      <c r="P582" s="18">
        <v>7132</v>
      </c>
      <c r="Q582" s="18">
        <v>453</v>
      </c>
      <c r="R582" s="17">
        <v>2292814</v>
      </c>
      <c r="S582" s="17">
        <v>3574</v>
      </c>
      <c r="T582" s="17">
        <v>4501</v>
      </c>
      <c r="U582" s="18" t="s">
        <v>62</v>
      </c>
      <c r="V582" s="18" t="s">
        <v>62</v>
      </c>
      <c r="W582" s="18" t="s">
        <v>62</v>
      </c>
      <c r="X582" s="18" t="s">
        <v>62</v>
      </c>
      <c r="Y582" s="18" t="s">
        <v>62</v>
      </c>
      <c r="Z582" s="21">
        <v>8982</v>
      </c>
      <c r="AA582" s="21">
        <v>432</v>
      </c>
      <c r="AB582" s="21">
        <v>64386294</v>
      </c>
      <c r="AC582" s="21">
        <v>0</v>
      </c>
      <c r="AD582" s="21">
        <v>1702</v>
      </c>
      <c r="AE582" s="21">
        <v>0</v>
      </c>
      <c r="AF582" s="22">
        <v>3</v>
      </c>
      <c r="AG582" s="22">
        <v>30</v>
      </c>
      <c r="AH582" s="23">
        <v>763841</v>
      </c>
      <c r="AI582" s="23">
        <v>949</v>
      </c>
      <c r="AJ582" s="24">
        <v>9.89</v>
      </c>
      <c r="AK582" s="25">
        <v>93.83</v>
      </c>
      <c r="AL582" s="26">
        <v>3</v>
      </c>
      <c r="AM582" s="26">
        <v>28</v>
      </c>
      <c r="AN582" s="26">
        <v>112137</v>
      </c>
      <c r="AO582" s="26">
        <v>4787</v>
      </c>
      <c r="AP582" s="27">
        <v>7.67</v>
      </c>
      <c r="AQ582" s="28">
        <v>367.03</v>
      </c>
      <c r="AR582" s="29">
        <v>3</v>
      </c>
      <c r="AS582" s="29">
        <v>23</v>
      </c>
      <c r="AT582" s="29">
        <v>28493</v>
      </c>
      <c r="AU582" s="29">
        <v>25876.205999999998</v>
      </c>
      <c r="AV582" s="29">
        <v>6.0811140999999997</v>
      </c>
      <c r="AW582" s="29">
        <v>1573.5616</v>
      </c>
    </row>
    <row r="583" spans="1:49" s="30" customFormat="1" x14ac:dyDescent="0.35">
      <c r="A583" s="12">
        <v>2017</v>
      </c>
      <c r="B583" s="12" t="s">
        <v>712</v>
      </c>
      <c r="C583" s="13" t="s">
        <v>713</v>
      </c>
      <c r="D583" s="14" t="s">
        <v>723</v>
      </c>
      <c r="E583" s="15">
        <v>60115.447702338948</v>
      </c>
      <c r="F583" s="15">
        <v>81179.600000000006</v>
      </c>
      <c r="G583" s="12">
        <v>2.7</v>
      </c>
      <c r="H583" s="16">
        <v>1350395</v>
      </c>
      <c r="I583" s="17">
        <f t="shared" si="9"/>
        <v>1</v>
      </c>
      <c r="J583" s="17">
        <v>0</v>
      </c>
      <c r="K583" s="17">
        <v>39.08</v>
      </c>
      <c r="L583" s="17">
        <v>2.23</v>
      </c>
      <c r="M583" s="17">
        <v>2.99</v>
      </c>
      <c r="N583" s="17">
        <v>38.799999999999997</v>
      </c>
      <c r="O583" s="17">
        <v>1</v>
      </c>
      <c r="P583" s="18">
        <v>7100</v>
      </c>
      <c r="Q583" s="18">
        <v>251</v>
      </c>
      <c r="R583" s="17">
        <v>1976254</v>
      </c>
      <c r="S583" s="17">
        <v>778</v>
      </c>
      <c r="T583" s="17">
        <v>1972</v>
      </c>
      <c r="U583" s="18" t="s">
        <v>62</v>
      </c>
      <c r="V583" s="18" t="s">
        <v>62</v>
      </c>
      <c r="W583" s="18" t="s">
        <v>62</v>
      </c>
      <c r="X583" s="18" t="s">
        <v>62</v>
      </c>
      <c r="Y583" s="18" t="s">
        <v>62</v>
      </c>
      <c r="Z583" s="21">
        <v>268092</v>
      </c>
      <c r="AA583" s="21">
        <v>326380</v>
      </c>
      <c r="AB583" s="21">
        <v>52408510</v>
      </c>
      <c r="AC583" s="21">
        <v>9990704</v>
      </c>
      <c r="AD583" s="21">
        <v>0</v>
      </c>
      <c r="AE583" s="21">
        <v>0</v>
      </c>
      <c r="AF583" s="22">
        <v>3</v>
      </c>
      <c r="AG583" s="22">
        <v>5</v>
      </c>
      <c r="AH583" s="23">
        <v>618356</v>
      </c>
      <c r="AI583" s="23">
        <v>598.56255999999996</v>
      </c>
      <c r="AJ583" s="24">
        <v>19.204799999999999</v>
      </c>
      <c r="AK583" s="25">
        <v>114.95274000000001</v>
      </c>
      <c r="AL583" s="26">
        <v>3</v>
      </c>
      <c r="AM583" s="26">
        <v>5</v>
      </c>
      <c r="AN583" s="26">
        <v>107436</v>
      </c>
      <c r="AO583" s="26">
        <v>3405.0023999999999</v>
      </c>
      <c r="AP583" s="27">
        <v>14.805656000000001</v>
      </c>
      <c r="AQ583" s="28">
        <v>504.13292999999999</v>
      </c>
      <c r="AR583" s="29">
        <v>3</v>
      </c>
      <c r="AS583" s="29">
        <v>5</v>
      </c>
      <c r="AT583" s="29">
        <v>3220</v>
      </c>
      <c r="AU583" s="29">
        <v>50619.203000000001</v>
      </c>
      <c r="AV583" s="29">
        <v>12.339286</v>
      </c>
      <c r="AW583" s="29">
        <v>6246.0481</v>
      </c>
    </row>
    <row r="584" spans="1:49" s="30" customFormat="1" x14ac:dyDescent="0.35">
      <c r="A584" s="12">
        <v>2016</v>
      </c>
      <c r="B584" s="12" t="s">
        <v>712</v>
      </c>
      <c r="C584" s="13" t="s">
        <v>713</v>
      </c>
      <c r="D584" s="14" t="s">
        <v>724</v>
      </c>
      <c r="E584" s="15">
        <v>60085.183084839256</v>
      </c>
      <c r="F584" s="15">
        <v>80736.100000000006</v>
      </c>
      <c r="G584" s="12">
        <v>2.9</v>
      </c>
      <c r="H584" s="16">
        <v>1343694</v>
      </c>
      <c r="I584" s="17">
        <f t="shared" si="9"/>
        <v>1</v>
      </c>
      <c r="J584" s="17">
        <v>0</v>
      </c>
      <c r="K584" s="17">
        <v>40.39</v>
      </c>
      <c r="L584" s="17">
        <v>1.702</v>
      </c>
      <c r="M584" s="17">
        <v>2.52</v>
      </c>
      <c r="N584" s="17">
        <v>42.43</v>
      </c>
      <c r="O584" s="17">
        <v>1</v>
      </c>
      <c r="P584" s="18">
        <v>6921</v>
      </c>
      <c r="Q584" s="18">
        <v>377</v>
      </c>
      <c r="R584" s="17">
        <v>2526361</v>
      </c>
      <c r="S584" s="17">
        <v>883</v>
      </c>
      <c r="T584" s="17">
        <v>2185</v>
      </c>
      <c r="U584" s="18" t="s">
        <v>62</v>
      </c>
      <c r="V584" s="18">
        <v>4.07</v>
      </c>
      <c r="W584" s="18" t="s">
        <v>62</v>
      </c>
      <c r="X584" s="18" t="s">
        <v>62</v>
      </c>
      <c r="Y584" s="18" t="s">
        <v>62</v>
      </c>
      <c r="Z584" s="21">
        <v>387872</v>
      </c>
      <c r="AA584" s="21">
        <v>134282</v>
      </c>
      <c r="AB584" s="21">
        <v>68280100</v>
      </c>
      <c r="AC584" s="21">
        <v>10761163</v>
      </c>
      <c r="AD584" s="21">
        <v>0</v>
      </c>
      <c r="AE584" s="21">
        <v>0</v>
      </c>
      <c r="AF584" s="22">
        <v>3</v>
      </c>
      <c r="AG584" s="22">
        <v>8</v>
      </c>
      <c r="AH584" s="23">
        <v>612716</v>
      </c>
      <c r="AI584" s="23">
        <v>603.65201999999999</v>
      </c>
      <c r="AJ584" s="24">
        <v>18.380094</v>
      </c>
      <c r="AK584" s="25">
        <v>110.95180999999999</v>
      </c>
      <c r="AL584" s="26">
        <v>3</v>
      </c>
      <c r="AM584" s="26">
        <v>5</v>
      </c>
      <c r="AN584" s="26">
        <v>106900</v>
      </c>
      <c r="AO584" s="26">
        <v>3481.5965000000001</v>
      </c>
      <c r="AP584" s="27">
        <v>14.433384999999999</v>
      </c>
      <c r="AQ584" s="28">
        <v>502.51224000000002</v>
      </c>
      <c r="AR584" s="29">
        <v>3</v>
      </c>
      <c r="AS584" s="29">
        <v>5</v>
      </c>
      <c r="AT584" s="29">
        <v>3250</v>
      </c>
      <c r="AU584" s="29">
        <v>51291.205000000002</v>
      </c>
      <c r="AV584" s="29">
        <v>12.337698</v>
      </c>
      <c r="AW584" s="29">
        <v>6328.1538</v>
      </c>
    </row>
    <row r="585" spans="1:49" s="30" customFormat="1" x14ac:dyDescent="0.35">
      <c r="A585" s="12">
        <v>2013</v>
      </c>
      <c r="B585" s="12" t="s">
        <v>705</v>
      </c>
      <c r="C585" s="13" t="s">
        <v>706</v>
      </c>
      <c r="D585" s="14" t="s">
        <v>725</v>
      </c>
      <c r="E585" s="15">
        <v>57164.709239350319</v>
      </c>
      <c r="F585" s="15">
        <v>80534.899999999994</v>
      </c>
      <c r="G585" s="12">
        <v>4.9000000000000004</v>
      </c>
      <c r="H585" s="16">
        <v>1408822</v>
      </c>
      <c r="I585" s="17">
        <f t="shared" si="9"/>
        <v>1</v>
      </c>
      <c r="J585" s="17">
        <v>0</v>
      </c>
      <c r="K585" s="17">
        <v>45.02</v>
      </c>
      <c r="L585" s="17">
        <v>3.4830000000000001</v>
      </c>
      <c r="M585" s="17">
        <v>3.73</v>
      </c>
      <c r="N585" s="17">
        <v>51.99</v>
      </c>
      <c r="O585" s="17">
        <v>0</v>
      </c>
      <c r="P585" s="18">
        <v>0</v>
      </c>
      <c r="Q585" s="18">
        <v>4343</v>
      </c>
      <c r="R585" s="17">
        <v>7428187</v>
      </c>
      <c r="S585" s="17">
        <v>18786</v>
      </c>
      <c r="T585" s="17">
        <v>23055</v>
      </c>
      <c r="U585" s="18" t="s">
        <v>62</v>
      </c>
      <c r="V585" s="18">
        <v>1.96</v>
      </c>
      <c r="W585" s="18" t="s">
        <v>62</v>
      </c>
      <c r="X585" s="18"/>
      <c r="Y585" s="18"/>
      <c r="Z585" s="21">
        <v>1402026</v>
      </c>
      <c r="AA585" s="21">
        <v>21530502</v>
      </c>
      <c r="AB585" s="21">
        <v>0</v>
      </c>
      <c r="AC585" s="21">
        <v>0</v>
      </c>
      <c r="AD585" s="21">
        <v>5244.52</v>
      </c>
      <c r="AE585" s="21">
        <v>455.54</v>
      </c>
      <c r="AF585" s="22">
        <v>3</v>
      </c>
      <c r="AG585" s="22">
        <v>4</v>
      </c>
      <c r="AH585" s="23">
        <v>422386</v>
      </c>
      <c r="AI585" s="23">
        <v>514.70555000000002</v>
      </c>
      <c r="AJ585" s="24">
        <v>36.984893</v>
      </c>
      <c r="AK585" s="25">
        <v>190.36330000000001</v>
      </c>
      <c r="AL585" s="26">
        <v>3</v>
      </c>
      <c r="AM585" s="26">
        <v>4</v>
      </c>
      <c r="AN585" s="26">
        <v>60467</v>
      </c>
      <c r="AO585" s="26">
        <v>4508.2442000000001</v>
      </c>
      <c r="AP585" s="27">
        <v>34.053595000000001</v>
      </c>
      <c r="AQ585" s="28">
        <v>1535.2192</v>
      </c>
      <c r="AR585" s="29">
        <v>3</v>
      </c>
      <c r="AS585" s="29">
        <v>4</v>
      </c>
      <c r="AT585" s="29">
        <v>694</v>
      </c>
      <c r="AU585" s="29">
        <v>435051.75</v>
      </c>
      <c r="AV585" s="29">
        <v>29.869192999999999</v>
      </c>
      <c r="AW585" s="29">
        <v>129946.45</v>
      </c>
    </row>
    <row r="586" spans="1:49" s="30" customFormat="1" x14ac:dyDescent="0.35">
      <c r="A586" s="12">
        <v>2020</v>
      </c>
      <c r="B586" s="12" t="s">
        <v>705</v>
      </c>
      <c r="C586" s="13" t="s">
        <v>706</v>
      </c>
      <c r="D586" s="14" t="s">
        <v>726</v>
      </c>
      <c r="E586" s="15">
        <v>56425.091114550181</v>
      </c>
      <c r="F586" s="15">
        <v>79592.5</v>
      </c>
      <c r="G586" s="12" t="s">
        <v>62</v>
      </c>
      <c r="H586" s="16">
        <v>1410587</v>
      </c>
      <c r="I586" s="17">
        <f t="shared" si="9"/>
        <v>1</v>
      </c>
      <c r="J586" s="17">
        <v>0</v>
      </c>
      <c r="K586" s="17">
        <v>36.130000000000003</v>
      </c>
      <c r="L586" s="17">
        <v>1.891</v>
      </c>
      <c r="M586" s="17">
        <v>2.0299999999999998</v>
      </c>
      <c r="N586" s="17">
        <v>33.270000000000003</v>
      </c>
      <c r="O586" s="17">
        <v>0</v>
      </c>
      <c r="P586" s="18">
        <v>2</v>
      </c>
      <c r="Q586" s="18">
        <v>5066</v>
      </c>
      <c r="R586" s="17">
        <v>6418251</v>
      </c>
      <c r="S586" s="17">
        <v>15618</v>
      </c>
      <c r="T586" s="17">
        <v>14910</v>
      </c>
      <c r="U586" s="18" t="s">
        <v>62</v>
      </c>
      <c r="V586" s="18" t="s">
        <v>62</v>
      </c>
      <c r="W586" s="18" t="s">
        <v>62</v>
      </c>
      <c r="X586" s="18" t="s">
        <v>62</v>
      </c>
      <c r="Y586" s="18" t="s">
        <v>62</v>
      </c>
      <c r="Z586" s="21">
        <v>1335736</v>
      </c>
      <c r="AA586" s="21">
        <v>20773174</v>
      </c>
      <c r="AB586" s="21">
        <v>0</v>
      </c>
      <c r="AC586" s="21">
        <v>0</v>
      </c>
      <c r="AD586" s="21">
        <v>170</v>
      </c>
      <c r="AE586" s="21">
        <v>28</v>
      </c>
      <c r="AF586" s="22">
        <v>1</v>
      </c>
      <c r="AG586" s="22">
        <v>1</v>
      </c>
      <c r="AH586" s="23">
        <v>442002</v>
      </c>
      <c r="AI586" s="23">
        <v>537.16084000000001</v>
      </c>
      <c r="AJ586" s="24">
        <v>30.282091000000001</v>
      </c>
      <c r="AK586" s="25">
        <v>162.66354000000001</v>
      </c>
      <c r="AL586" s="26">
        <v>3</v>
      </c>
      <c r="AM586" s="26">
        <v>4</v>
      </c>
      <c r="AN586" s="26">
        <v>59734</v>
      </c>
      <c r="AO586" s="26">
        <v>3744.7977999999998</v>
      </c>
      <c r="AP586" s="27">
        <v>28.406893</v>
      </c>
      <c r="AQ586" s="28">
        <v>1063.7807</v>
      </c>
      <c r="AR586" s="29">
        <v>3</v>
      </c>
      <c r="AS586" s="29">
        <v>4</v>
      </c>
      <c r="AT586" s="29">
        <v>816</v>
      </c>
      <c r="AU586" s="29">
        <v>333266.53999999998</v>
      </c>
      <c r="AV586" s="29">
        <v>24.451589999999999</v>
      </c>
      <c r="AW586" s="29">
        <v>81488.971000000005</v>
      </c>
    </row>
    <row r="587" spans="1:49" s="30" customFormat="1" x14ac:dyDescent="0.35">
      <c r="A587" s="12">
        <v>2015</v>
      </c>
      <c r="B587" s="12" t="s">
        <v>712</v>
      </c>
      <c r="C587" s="13" t="s">
        <v>713</v>
      </c>
      <c r="D587" s="14" t="s">
        <v>727</v>
      </c>
      <c r="E587" s="15">
        <v>59305.036336991958</v>
      </c>
      <c r="F587" s="15">
        <v>79319.3</v>
      </c>
      <c r="G587" s="12">
        <v>3.4</v>
      </c>
      <c r="H587" s="16">
        <v>1337480</v>
      </c>
      <c r="I587" s="17">
        <f t="shared" si="9"/>
        <v>1</v>
      </c>
      <c r="J587" s="17">
        <v>0</v>
      </c>
      <c r="K587" s="17">
        <v>42.6</v>
      </c>
      <c r="L587" s="17">
        <v>1.8220000000000001</v>
      </c>
      <c r="M587" s="17">
        <v>2.62</v>
      </c>
      <c r="N587" s="17">
        <v>44.13</v>
      </c>
      <c r="O587" s="17">
        <v>1</v>
      </c>
      <c r="P587" s="18">
        <v>7599</v>
      </c>
      <c r="Q587" s="18">
        <v>332</v>
      </c>
      <c r="R587" s="17">
        <v>3653432</v>
      </c>
      <c r="S587" s="17">
        <v>2061</v>
      </c>
      <c r="T587" s="17">
        <v>2882</v>
      </c>
      <c r="U587" s="18" t="s">
        <v>62</v>
      </c>
      <c r="V587" s="18">
        <v>3.87</v>
      </c>
      <c r="W587" s="18" t="s">
        <v>62</v>
      </c>
      <c r="X587" s="18">
        <v>4.92</v>
      </c>
      <c r="Y587" s="18" t="s">
        <v>62</v>
      </c>
      <c r="Z587" s="21">
        <v>811134</v>
      </c>
      <c r="AA587" s="21">
        <v>582688</v>
      </c>
      <c r="AB587" s="21">
        <v>86132506</v>
      </c>
      <c r="AC587" s="21">
        <v>9484204</v>
      </c>
      <c r="AD587" s="21">
        <v>0</v>
      </c>
      <c r="AE587" s="21">
        <v>0</v>
      </c>
      <c r="AF587" s="22">
        <v>3</v>
      </c>
      <c r="AG587" s="22">
        <v>5</v>
      </c>
      <c r="AH587" s="23">
        <v>607465</v>
      </c>
      <c r="AI587" s="23">
        <v>621.0163</v>
      </c>
      <c r="AJ587" s="24">
        <v>18.501401000000001</v>
      </c>
      <c r="AK587" s="25">
        <v>114.89672</v>
      </c>
      <c r="AL587" s="26">
        <v>3</v>
      </c>
      <c r="AM587" s="26">
        <v>5</v>
      </c>
      <c r="AN587" s="26">
        <v>105833</v>
      </c>
      <c r="AO587" s="26">
        <v>3536.3678</v>
      </c>
      <c r="AP587" s="27">
        <v>14.964736</v>
      </c>
      <c r="AQ587" s="28">
        <v>529.20812000000001</v>
      </c>
      <c r="AR587" s="29">
        <v>3</v>
      </c>
      <c r="AS587" s="29">
        <v>5</v>
      </c>
      <c r="AT587" s="29">
        <v>3277</v>
      </c>
      <c r="AU587" s="29">
        <v>50377.072999999997</v>
      </c>
      <c r="AV587" s="29">
        <v>12.737361999999999</v>
      </c>
      <c r="AW587" s="29">
        <v>6416.7098999999998</v>
      </c>
    </row>
    <row r="588" spans="1:49" s="30" customFormat="1" x14ac:dyDescent="0.35">
      <c r="A588" s="12">
        <v>2012</v>
      </c>
      <c r="B588" s="12" t="s">
        <v>705</v>
      </c>
      <c r="C588" s="13" t="s">
        <v>706</v>
      </c>
      <c r="D588" s="14" t="s">
        <v>728</v>
      </c>
      <c r="E588" s="15">
        <v>56403.423454288597</v>
      </c>
      <c r="F588" s="15">
        <v>78694</v>
      </c>
      <c r="G588" s="12">
        <v>6</v>
      </c>
      <c r="H588" s="16">
        <v>1395199</v>
      </c>
      <c r="I588" s="17">
        <f t="shared" si="9"/>
        <v>1</v>
      </c>
      <c r="J588" s="17">
        <v>0</v>
      </c>
      <c r="K588" s="17">
        <v>45.77</v>
      </c>
      <c r="L588" s="17">
        <v>3.58</v>
      </c>
      <c r="M588" s="17">
        <v>2.75</v>
      </c>
      <c r="N588" s="17">
        <v>54.99</v>
      </c>
      <c r="O588" s="17">
        <v>0</v>
      </c>
      <c r="P588" s="18">
        <v>0</v>
      </c>
      <c r="Q588" s="18">
        <v>4300</v>
      </c>
      <c r="R588" s="17">
        <v>7624794</v>
      </c>
      <c r="S588" s="17">
        <v>14583</v>
      </c>
      <c r="T588" s="17">
        <v>18927</v>
      </c>
      <c r="U588" s="18" t="s">
        <v>62</v>
      </c>
      <c r="V588" s="18" t="s">
        <v>62</v>
      </c>
      <c r="W588" s="18" t="s">
        <v>62</v>
      </c>
      <c r="X588" s="18" t="s">
        <v>62</v>
      </c>
      <c r="Y588" s="18" t="s">
        <v>62</v>
      </c>
      <c r="Z588" s="21">
        <v>1513452</v>
      </c>
      <c r="AA588" s="21">
        <v>22399890</v>
      </c>
      <c r="AB588" s="21">
        <v>0</v>
      </c>
      <c r="AC588" s="21">
        <v>0</v>
      </c>
      <c r="AD588" s="21">
        <v>4968</v>
      </c>
      <c r="AE588" s="21">
        <v>530</v>
      </c>
      <c r="AF588" s="22">
        <v>3</v>
      </c>
      <c r="AG588" s="22">
        <v>4</v>
      </c>
      <c r="AH588" s="23">
        <v>419612</v>
      </c>
      <c r="AI588" s="23">
        <v>544.01406999999995</v>
      </c>
      <c r="AJ588" s="24">
        <v>37.343283</v>
      </c>
      <c r="AK588" s="25">
        <v>203.15271000000001</v>
      </c>
      <c r="AL588" s="26">
        <v>3</v>
      </c>
      <c r="AM588" s="26">
        <v>4</v>
      </c>
      <c r="AN588" s="26">
        <v>60109</v>
      </c>
      <c r="AO588" s="26">
        <v>4489.3166000000001</v>
      </c>
      <c r="AP588" s="27">
        <v>34.882084999999996</v>
      </c>
      <c r="AQ588" s="28">
        <v>1565.9672</v>
      </c>
      <c r="AR588" s="29">
        <v>3</v>
      </c>
      <c r="AS588" s="29">
        <v>4</v>
      </c>
      <c r="AT588" s="29">
        <v>706</v>
      </c>
      <c r="AU588" s="29">
        <v>432209.51</v>
      </c>
      <c r="AV588" s="29">
        <v>30.821114999999999</v>
      </c>
      <c r="AW588" s="29">
        <v>133211.79</v>
      </c>
    </row>
    <row r="589" spans="1:49" s="30" customFormat="1" x14ac:dyDescent="0.35">
      <c r="A589" s="12">
        <v>2018</v>
      </c>
      <c r="B589" s="12" t="s">
        <v>717</v>
      </c>
      <c r="C589" s="13" t="s">
        <v>718</v>
      </c>
      <c r="D589" s="14" t="s">
        <v>729</v>
      </c>
      <c r="E589" s="15">
        <v>44320.102918027434</v>
      </c>
      <c r="F589" s="15">
        <v>77652.100000000006</v>
      </c>
      <c r="G589" s="12">
        <v>2.8</v>
      </c>
      <c r="H589" s="16">
        <v>1752074</v>
      </c>
      <c r="I589" s="17">
        <f t="shared" si="9"/>
        <v>0</v>
      </c>
      <c r="J589" s="17">
        <v>1</v>
      </c>
      <c r="K589" s="17">
        <v>39.08</v>
      </c>
      <c r="L589" s="17">
        <v>2.6</v>
      </c>
      <c r="M589" s="17">
        <v>3.15</v>
      </c>
      <c r="N589" s="17">
        <v>38.81</v>
      </c>
      <c r="O589" s="17">
        <v>0</v>
      </c>
      <c r="P589" s="18">
        <v>6646</v>
      </c>
      <c r="Q589" s="18">
        <v>541</v>
      </c>
      <c r="R589" s="17">
        <v>1766482</v>
      </c>
      <c r="S589" s="17">
        <v>3870</v>
      </c>
      <c r="T589" s="17">
        <v>4236</v>
      </c>
      <c r="U589" s="18" t="s">
        <v>62</v>
      </c>
      <c r="V589" s="18"/>
      <c r="W589" s="18">
        <v>18.21</v>
      </c>
      <c r="X589" s="18" t="s">
        <v>62</v>
      </c>
      <c r="Y589" s="18" t="s">
        <v>62</v>
      </c>
      <c r="Z589" s="21">
        <v>8896</v>
      </c>
      <c r="AA589" s="21">
        <v>186</v>
      </c>
      <c r="AB589" s="21">
        <v>48542996</v>
      </c>
      <c r="AC589" s="21">
        <v>0</v>
      </c>
      <c r="AD589" s="21">
        <v>1514</v>
      </c>
      <c r="AE589" s="21">
        <v>0</v>
      </c>
      <c r="AF589" s="22">
        <v>3</v>
      </c>
      <c r="AG589" s="22">
        <v>18</v>
      </c>
      <c r="AH589" s="23">
        <v>743567</v>
      </c>
      <c r="AI589" s="23">
        <v>944</v>
      </c>
      <c r="AJ589" s="24">
        <v>10.15</v>
      </c>
      <c r="AK589" s="25">
        <v>95.84</v>
      </c>
      <c r="AL589" s="26">
        <v>3</v>
      </c>
      <c r="AM589" s="26">
        <v>16</v>
      </c>
      <c r="AN589" s="26">
        <v>110797</v>
      </c>
      <c r="AO589" s="26">
        <v>4841.3563000000004</v>
      </c>
      <c r="AP589" s="27">
        <v>7.9313731000000001</v>
      </c>
      <c r="AQ589" s="28">
        <v>383.98603000000003</v>
      </c>
      <c r="AR589" s="29">
        <v>3</v>
      </c>
      <c r="AS589" s="29">
        <v>13</v>
      </c>
      <c r="AT589" s="29">
        <v>28418</v>
      </c>
      <c r="AU589" s="29">
        <v>26066</v>
      </c>
      <c r="AV589" s="29">
        <v>6.47</v>
      </c>
      <c r="AW589" s="29">
        <v>1686.86</v>
      </c>
    </row>
    <row r="590" spans="1:49" s="30" customFormat="1" x14ac:dyDescent="0.35">
      <c r="A590" s="12">
        <v>2018</v>
      </c>
      <c r="B590" s="12" t="s">
        <v>730</v>
      </c>
      <c r="C590" s="13" t="s">
        <v>731</v>
      </c>
      <c r="D590" s="14" t="s">
        <v>732</v>
      </c>
      <c r="E590" s="15">
        <v>42861.85742375355</v>
      </c>
      <c r="F590" s="15">
        <v>77406.5</v>
      </c>
      <c r="G590" s="12">
        <v>5.3</v>
      </c>
      <c r="H590" s="16">
        <v>1805953</v>
      </c>
      <c r="I590" s="17">
        <f t="shared" si="9"/>
        <v>0</v>
      </c>
      <c r="J590" s="17">
        <v>1</v>
      </c>
      <c r="K590" s="17">
        <v>39.08</v>
      </c>
      <c r="L590" s="17">
        <v>2.6</v>
      </c>
      <c r="M590" s="17">
        <v>3.15</v>
      </c>
      <c r="N590" s="17">
        <v>38.81</v>
      </c>
      <c r="O590" s="17">
        <v>1</v>
      </c>
      <c r="P590" s="18">
        <v>5109</v>
      </c>
      <c r="Q590" s="18">
        <v>1070</v>
      </c>
      <c r="R590" s="17">
        <v>60203463</v>
      </c>
      <c r="S590" s="17">
        <v>41532</v>
      </c>
      <c r="T590" s="17">
        <v>37078</v>
      </c>
      <c r="U590" s="18" t="s">
        <v>62</v>
      </c>
      <c r="V590" s="18">
        <v>2.09</v>
      </c>
      <c r="W590" s="18">
        <v>16.62</v>
      </c>
      <c r="X590" s="18" t="s">
        <v>62</v>
      </c>
      <c r="Y590" s="18"/>
      <c r="Z590" s="21">
        <v>51342914</v>
      </c>
      <c r="AA590" s="21">
        <v>579372</v>
      </c>
      <c r="AB590" s="21">
        <v>24224924</v>
      </c>
      <c r="AC590" s="21">
        <v>0</v>
      </c>
      <c r="AD590" s="21">
        <v>0</v>
      </c>
      <c r="AE590" s="21">
        <v>212</v>
      </c>
      <c r="AF590" s="22">
        <v>5</v>
      </c>
      <c r="AG590" s="22">
        <v>7</v>
      </c>
      <c r="AH590" s="23">
        <v>859039</v>
      </c>
      <c r="AI590" s="23">
        <v>1133</v>
      </c>
      <c r="AJ590" s="24">
        <v>11.18</v>
      </c>
      <c r="AK590" s="25">
        <v>126.7</v>
      </c>
      <c r="AL590" s="26">
        <v>5</v>
      </c>
      <c r="AM590" s="26">
        <v>6</v>
      </c>
      <c r="AN590" s="26">
        <v>144478</v>
      </c>
      <c r="AO590" s="26">
        <v>4484.2057999999997</v>
      </c>
      <c r="AP590" s="27">
        <v>9.2430568999999991</v>
      </c>
      <c r="AQ590" s="28">
        <v>414.47769</v>
      </c>
      <c r="AR590" s="29">
        <v>4</v>
      </c>
      <c r="AS590" s="29">
        <v>4</v>
      </c>
      <c r="AT590" s="29">
        <v>11515</v>
      </c>
      <c r="AU590" s="29">
        <v>102713</v>
      </c>
      <c r="AV590" s="29">
        <v>6.4</v>
      </c>
      <c r="AW590" s="29">
        <v>6570.8</v>
      </c>
    </row>
    <row r="591" spans="1:49" s="30" customFormat="1" x14ac:dyDescent="0.35">
      <c r="A591" s="12">
        <v>2010</v>
      </c>
      <c r="B591" s="12" t="s">
        <v>705</v>
      </c>
      <c r="C591" s="13" t="s">
        <v>706</v>
      </c>
      <c r="D591" s="14" t="s">
        <v>733</v>
      </c>
      <c r="E591" s="15">
        <v>55813.765942035359</v>
      </c>
      <c r="F591" s="15">
        <v>76130.2</v>
      </c>
      <c r="G591" s="12">
        <v>6.9</v>
      </c>
      <c r="H591" s="16">
        <v>1364004</v>
      </c>
      <c r="I591" s="17">
        <f t="shared" si="9"/>
        <v>1</v>
      </c>
      <c r="J591" s="17">
        <v>0</v>
      </c>
      <c r="K591" s="17">
        <v>44.27</v>
      </c>
      <c r="L591" s="17">
        <v>2.7050000000000001</v>
      </c>
      <c r="M591" s="17">
        <v>4.37</v>
      </c>
      <c r="N591" s="17">
        <v>49.29</v>
      </c>
      <c r="O591" s="17">
        <v>0</v>
      </c>
      <c r="P591" s="18">
        <v>0</v>
      </c>
      <c r="Q591" s="18">
        <v>4418</v>
      </c>
      <c r="R591" s="17">
        <v>8286666</v>
      </c>
      <c r="S591" s="17">
        <v>16747</v>
      </c>
      <c r="T591" s="17">
        <v>20892</v>
      </c>
      <c r="U591" s="18" t="s">
        <v>62</v>
      </c>
      <c r="V591" s="18">
        <v>2.2200000000000002</v>
      </c>
      <c r="W591" s="18">
        <v>17.45</v>
      </c>
      <c r="X591" s="18"/>
      <c r="Y591" s="18" t="s">
        <v>62</v>
      </c>
      <c r="Z591" s="21">
        <v>1466960</v>
      </c>
      <c r="AA591" s="21">
        <v>24669198</v>
      </c>
      <c r="AB591" s="21">
        <v>0</v>
      </c>
      <c r="AC591" s="21">
        <v>0</v>
      </c>
      <c r="AD591" s="21">
        <v>0</v>
      </c>
      <c r="AE591" s="21">
        <v>246.48</v>
      </c>
      <c r="AF591" s="22">
        <v>3</v>
      </c>
      <c r="AG591" s="22">
        <v>4</v>
      </c>
      <c r="AH591" s="23">
        <v>414568</v>
      </c>
      <c r="AI591" s="23">
        <v>601</v>
      </c>
      <c r="AJ591" s="24">
        <v>28.1</v>
      </c>
      <c r="AK591" s="31">
        <v>168.86</v>
      </c>
      <c r="AL591" s="26">
        <v>3</v>
      </c>
      <c r="AM591" s="26">
        <v>4</v>
      </c>
      <c r="AN591" s="26">
        <v>60479</v>
      </c>
      <c r="AO591" s="26">
        <v>4622</v>
      </c>
      <c r="AP591" s="27">
        <v>25.93</v>
      </c>
      <c r="AQ591" s="28">
        <v>1198.48</v>
      </c>
      <c r="AR591" s="29">
        <v>3</v>
      </c>
      <c r="AS591" s="29">
        <v>4</v>
      </c>
      <c r="AT591" s="29">
        <v>686</v>
      </c>
      <c r="AU591" s="29">
        <v>446123</v>
      </c>
      <c r="AV591" s="29">
        <v>21.94</v>
      </c>
      <c r="AW591" s="29">
        <v>97901.52</v>
      </c>
    </row>
    <row r="592" spans="1:49" s="30" customFormat="1" x14ac:dyDescent="0.35">
      <c r="A592" s="12">
        <v>2011</v>
      </c>
      <c r="B592" s="12" t="s">
        <v>705</v>
      </c>
      <c r="C592" s="13" t="s">
        <v>706</v>
      </c>
      <c r="D592" s="14" t="s">
        <v>734</v>
      </c>
      <c r="E592" s="15">
        <v>55941.088548394342</v>
      </c>
      <c r="F592" s="15">
        <v>77174.2</v>
      </c>
      <c r="G592" s="12">
        <v>6.8</v>
      </c>
      <c r="H592" s="16">
        <v>1379562</v>
      </c>
      <c r="I592" s="17">
        <f t="shared" si="9"/>
        <v>1</v>
      </c>
      <c r="J592" s="17">
        <v>0</v>
      </c>
      <c r="K592" s="17">
        <v>45.02</v>
      </c>
      <c r="L592" s="17">
        <v>3.4670000000000001</v>
      </c>
      <c r="M592" s="17">
        <v>4</v>
      </c>
      <c r="N592" s="17">
        <v>55.64</v>
      </c>
      <c r="O592" s="17">
        <v>0</v>
      </c>
      <c r="P592" s="18">
        <v>0</v>
      </c>
      <c r="Q592" s="18">
        <v>4624</v>
      </c>
      <c r="R592" s="17">
        <v>8100019</v>
      </c>
      <c r="S592" s="17">
        <v>16872</v>
      </c>
      <c r="T592" s="17">
        <v>20037</v>
      </c>
      <c r="U592" s="18" t="s">
        <v>62</v>
      </c>
      <c r="V592" s="18" t="s">
        <v>62</v>
      </c>
      <c r="W592" s="18" t="s">
        <v>62</v>
      </c>
      <c r="X592" s="18"/>
      <c r="Y592" s="18" t="s">
        <v>62</v>
      </c>
      <c r="Z592" s="21">
        <v>1418880</v>
      </c>
      <c r="AA592" s="21">
        <v>24179598</v>
      </c>
      <c r="AB592" s="21">
        <v>0</v>
      </c>
      <c r="AC592" s="21">
        <v>0</v>
      </c>
      <c r="AD592" s="21">
        <v>4350.6000000000004</v>
      </c>
      <c r="AE592" s="21">
        <v>396.46</v>
      </c>
      <c r="AF592" s="22">
        <v>3</v>
      </c>
      <c r="AG592" s="22">
        <v>4</v>
      </c>
      <c r="AH592" s="23">
        <v>417531</v>
      </c>
      <c r="AI592" s="23">
        <v>585</v>
      </c>
      <c r="AJ592" s="24">
        <v>34.68</v>
      </c>
      <c r="AK592" s="25">
        <v>202.72</v>
      </c>
      <c r="AL592" s="26">
        <v>3</v>
      </c>
      <c r="AM592" s="26">
        <v>4</v>
      </c>
      <c r="AN592" s="26">
        <v>60043</v>
      </c>
      <c r="AO592" s="26">
        <v>4675</v>
      </c>
      <c r="AP592" s="27">
        <v>32.369999999999997</v>
      </c>
      <c r="AQ592" s="28">
        <v>1513.39</v>
      </c>
      <c r="AR592" s="29">
        <v>3</v>
      </c>
      <c r="AS592" s="29">
        <v>4</v>
      </c>
      <c r="AT592" s="29">
        <v>698</v>
      </c>
      <c r="AU592" s="29">
        <v>437533</v>
      </c>
      <c r="AV592" s="29">
        <v>28.4</v>
      </c>
      <c r="AW592" s="29">
        <v>124259.87</v>
      </c>
    </row>
    <row r="593" spans="1:49" s="30" customFormat="1" x14ac:dyDescent="0.35">
      <c r="A593" s="12">
        <v>2014</v>
      </c>
      <c r="B593" s="12" t="s">
        <v>712</v>
      </c>
      <c r="C593" s="13" t="s">
        <v>713</v>
      </c>
      <c r="D593" s="14" t="s">
        <v>735</v>
      </c>
      <c r="E593" s="15">
        <v>57587.256428109424</v>
      </c>
      <c r="F593" s="15">
        <v>76836.2</v>
      </c>
      <c r="G593" s="12">
        <v>4.3</v>
      </c>
      <c r="H593" s="16">
        <v>1334257</v>
      </c>
      <c r="I593" s="17">
        <f t="shared" si="9"/>
        <v>1</v>
      </c>
      <c r="J593" s="17">
        <v>0</v>
      </c>
      <c r="K593" s="17">
        <v>45.67</v>
      </c>
      <c r="L593" s="17">
        <v>3.117</v>
      </c>
      <c r="M593" s="17">
        <v>4.37</v>
      </c>
      <c r="N593" s="17">
        <v>46.16</v>
      </c>
      <c r="O593" s="17">
        <v>1</v>
      </c>
      <c r="P593" s="18">
        <v>7795</v>
      </c>
      <c r="Q593" s="18">
        <v>248</v>
      </c>
      <c r="R593" s="17">
        <v>3457841</v>
      </c>
      <c r="S593" s="17">
        <v>2818</v>
      </c>
      <c r="T593" s="17">
        <v>3527</v>
      </c>
      <c r="U593" s="18">
        <v>2.69</v>
      </c>
      <c r="V593" s="18">
        <v>4.2699999999999996</v>
      </c>
      <c r="W593" s="18" t="s">
        <v>62</v>
      </c>
      <c r="X593" s="18">
        <v>6.05</v>
      </c>
      <c r="Y593" s="18">
        <v>0.72</v>
      </c>
      <c r="Z593" s="21">
        <v>1087708</v>
      </c>
      <c r="AA593" s="21">
        <v>907716</v>
      </c>
      <c r="AB593" s="21">
        <v>63113542</v>
      </c>
      <c r="AC593" s="21">
        <v>10168265</v>
      </c>
      <c r="AD593" s="21">
        <v>0</v>
      </c>
      <c r="AE593" s="21">
        <v>0</v>
      </c>
      <c r="AF593" s="22">
        <v>3</v>
      </c>
      <c r="AG593" s="22">
        <v>5</v>
      </c>
      <c r="AH593" s="23">
        <v>606883</v>
      </c>
      <c r="AI593" s="23">
        <v>619.35153000000003</v>
      </c>
      <c r="AJ593" s="24">
        <v>17.52928</v>
      </c>
      <c r="AK593" s="25">
        <v>108.56787</v>
      </c>
      <c r="AL593" s="26">
        <v>3</v>
      </c>
      <c r="AM593" s="26">
        <v>5</v>
      </c>
      <c r="AN593" s="26">
        <v>105840</v>
      </c>
      <c r="AO593" s="26">
        <v>3515.1565000000001</v>
      </c>
      <c r="AP593" s="27">
        <v>14.339091</v>
      </c>
      <c r="AQ593" s="28">
        <v>504.04147999999998</v>
      </c>
      <c r="AR593" s="29">
        <v>3</v>
      </c>
      <c r="AS593" s="29">
        <v>5</v>
      </c>
      <c r="AT593" s="29">
        <v>3342</v>
      </c>
      <c r="AU593" s="29">
        <v>49098.942999999999</v>
      </c>
      <c r="AV593" s="29">
        <v>11.929516</v>
      </c>
      <c r="AW593" s="29">
        <v>5857.2660999999998</v>
      </c>
    </row>
    <row r="594" spans="1:49" s="30" customFormat="1" x14ac:dyDescent="0.35">
      <c r="A594" s="17">
        <v>2008</v>
      </c>
      <c r="B594" s="32" t="s">
        <v>705</v>
      </c>
      <c r="C594" s="13" t="s">
        <v>706</v>
      </c>
      <c r="D594" s="14" t="s">
        <v>736</v>
      </c>
      <c r="E594" s="15">
        <v>57671.108148621883</v>
      </c>
      <c r="F594" s="15">
        <v>76830.2</v>
      </c>
      <c r="G594" s="17">
        <v>4.3</v>
      </c>
      <c r="H594" s="16">
        <v>1332213</v>
      </c>
      <c r="I594" s="17">
        <f t="shared" si="9"/>
        <v>1</v>
      </c>
      <c r="J594" s="17">
        <v>0</v>
      </c>
      <c r="K594" s="17">
        <v>40.69</v>
      </c>
      <c r="L594" s="17">
        <v>2.9830000000000001</v>
      </c>
      <c r="M594" s="17">
        <v>8.86</v>
      </c>
      <c r="N594" s="17">
        <v>45.88</v>
      </c>
      <c r="O594" s="17">
        <v>0</v>
      </c>
      <c r="P594" s="18">
        <v>0</v>
      </c>
      <c r="Q594" s="18">
        <v>4581</v>
      </c>
      <c r="R594" s="17">
        <v>9047871</v>
      </c>
      <c r="S594" s="17">
        <v>21284</v>
      </c>
      <c r="T594" s="17">
        <v>21618</v>
      </c>
      <c r="U594" s="18" t="s">
        <v>62</v>
      </c>
      <c r="V594" s="18">
        <v>2.19</v>
      </c>
      <c r="W594" s="18">
        <v>22.86</v>
      </c>
      <c r="X594" s="18"/>
      <c r="Y594" s="18" t="s">
        <v>62</v>
      </c>
      <c r="Z594" s="21">
        <v>1493284</v>
      </c>
      <c r="AA594" s="21">
        <v>26814554</v>
      </c>
      <c r="AB594" s="21">
        <v>0</v>
      </c>
      <c r="AC594" s="21">
        <v>0</v>
      </c>
      <c r="AD594" s="21">
        <v>0</v>
      </c>
      <c r="AE594" s="21">
        <v>425.16</v>
      </c>
      <c r="AF594" s="23">
        <v>3</v>
      </c>
      <c r="AG594" s="23">
        <v>4</v>
      </c>
      <c r="AH594" s="23">
        <v>409668</v>
      </c>
      <c r="AI594" s="23">
        <v>628</v>
      </c>
      <c r="AJ594" s="24">
        <v>32.496284726262523</v>
      </c>
      <c r="AK594" s="25">
        <v>203.94</v>
      </c>
      <c r="AL594" s="26">
        <v>3</v>
      </c>
      <c r="AM594" s="26">
        <v>4</v>
      </c>
      <c r="AN594" s="26">
        <v>61684</v>
      </c>
      <c r="AO594" s="26">
        <v>4729</v>
      </c>
      <c r="AP594" s="27">
        <v>29.722036944623056</v>
      </c>
      <c r="AQ594" s="28">
        <v>1405.68</v>
      </c>
      <c r="AR594" s="29">
        <v>3</v>
      </c>
      <c r="AS594" s="29">
        <v>4</v>
      </c>
      <c r="AT594" s="29">
        <v>673</v>
      </c>
      <c r="AU594" s="29">
        <v>471061</v>
      </c>
      <c r="AV594" s="29">
        <v>26.047852831370065</v>
      </c>
      <c r="AW594" s="29">
        <v>122701.29</v>
      </c>
    </row>
    <row r="595" spans="1:49" s="30" customFormat="1" x14ac:dyDescent="0.35">
      <c r="A595" s="12">
        <v>2019</v>
      </c>
      <c r="B595" s="12" t="s">
        <v>730</v>
      </c>
      <c r="C595" s="13" t="s">
        <v>731</v>
      </c>
      <c r="D595" s="14" t="s">
        <v>737</v>
      </c>
      <c r="E595" s="15">
        <v>42771.783298603048</v>
      </c>
      <c r="F595" s="15">
        <v>76786.600000000006</v>
      </c>
      <c r="G595" s="12" t="s">
        <v>62</v>
      </c>
      <c r="H595" s="16">
        <v>1795263</v>
      </c>
      <c r="I595" s="17">
        <f t="shared" si="9"/>
        <v>0</v>
      </c>
      <c r="J595" s="17">
        <v>1</v>
      </c>
      <c r="K595" s="17">
        <v>38.520000000000003</v>
      </c>
      <c r="L595" s="17">
        <v>2.4489999999999998</v>
      </c>
      <c r="M595" s="17">
        <v>2.56</v>
      </c>
      <c r="N595" s="17">
        <v>35.590000000000003</v>
      </c>
      <c r="O595" s="17">
        <v>1</v>
      </c>
      <c r="P595" s="18">
        <v>4734</v>
      </c>
      <c r="Q595" s="18">
        <v>995</v>
      </c>
      <c r="R595" s="17">
        <v>56823254</v>
      </c>
      <c r="S595" s="17">
        <v>35151</v>
      </c>
      <c r="T595" s="17">
        <v>33544</v>
      </c>
      <c r="U595" s="18" t="s">
        <v>62</v>
      </c>
      <c r="V595" s="18" t="s">
        <v>62</v>
      </c>
      <c r="W595" s="18" t="s">
        <v>62</v>
      </c>
      <c r="X595" s="18">
        <v>2.19</v>
      </c>
      <c r="Y595" s="18"/>
      <c r="Z595" s="21">
        <v>47520532</v>
      </c>
      <c r="AA595" s="21">
        <v>460900</v>
      </c>
      <c r="AB595" s="21">
        <v>37910422</v>
      </c>
      <c r="AC595" s="21">
        <v>0</v>
      </c>
      <c r="AD595" s="21">
        <v>0</v>
      </c>
      <c r="AE595" s="21">
        <v>356</v>
      </c>
      <c r="AF595" s="22">
        <v>5</v>
      </c>
      <c r="AG595" s="22">
        <v>9</v>
      </c>
      <c r="AH595" s="23">
        <v>857666</v>
      </c>
      <c r="AI595" s="23">
        <v>1084</v>
      </c>
      <c r="AJ595" s="24">
        <v>11.25</v>
      </c>
      <c r="AK595" s="25">
        <v>121.9</v>
      </c>
      <c r="AL595" s="26">
        <v>5</v>
      </c>
      <c r="AM595" s="26">
        <v>9</v>
      </c>
      <c r="AN595" s="26">
        <v>145225</v>
      </c>
      <c r="AO595" s="26">
        <v>4342</v>
      </c>
      <c r="AP595" s="27">
        <v>9.16</v>
      </c>
      <c r="AQ595" s="28">
        <v>397.92</v>
      </c>
      <c r="AR595" s="29">
        <v>4</v>
      </c>
      <c r="AS595" s="29">
        <v>5</v>
      </c>
      <c r="AT595" s="29">
        <v>11562</v>
      </c>
      <c r="AU595" s="29">
        <v>104701.21</v>
      </c>
      <c r="AV595" s="29">
        <v>6.0245958999999996</v>
      </c>
      <c r="AW595" s="29">
        <v>6307.8244999999997</v>
      </c>
    </row>
    <row r="596" spans="1:49" s="30" customFormat="1" x14ac:dyDescent="0.35">
      <c r="A596" s="17">
        <v>2007</v>
      </c>
      <c r="B596" s="32" t="s">
        <v>705</v>
      </c>
      <c r="C596" s="13" t="s">
        <v>706</v>
      </c>
      <c r="D596" s="14" t="s">
        <v>738</v>
      </c>
      <c r="E596" s="15">
        <v>58094.970262412833</v>
      </c>
      <c r="F596" s="15">
        <v>76434.100000000006</v>
      </c>
      <c r="G596" s="17">
        <v>2.8</v>
      </c>
      <c r="H596" s="16">
        <v>1315675</v>
      </c>
      <c r="I596" s="17">
        <f t="shared" si="9"/>
        <v>1</v>
      </c>
      <c r="J596" s="17">
        <v>0</v>
      </c>
      <c r="K596" s="17" t="s">
        <v>62</v>
      </c>
      <c r="L596" s="17">
        <v>2.286</v>
      </c>
      <c r="M596" s="17">
        <v>6.97</v>
      </c>
      <c r="N596" s="17">
        <v>32.78</v>
      </c>
      <c r="O596" s="17">
        <v>0</v>
      </c>
      <c r="P596" s="18">
        <v>0</v>
      </c>
      <c r="Q596" s="18">
        <v>4595</v>
      </c>
      <c r="R596" s="17">
        <v>9026311</v>
      </c>
      <c r="S596" s="17">
        <v>21982</v>
      </c>
      <c r="T596" s="17">
        <v>23063</v>
      </c>
      <c r="U596" s="18" t="s">
        <v>62</v>
      </c>
      <c r="V596" s="18">
        <v>1.85</v>
      </c>
      <c r="W596" s="18">
        <v>16.190000000000001</v>
      </c>
      <c r="X596" s="18"/>
      <c r="Y596" s="18" t="s">
        <v>62</v>
      </c>
      <c r="Z596" s="21">
        <v>1379254</v>
      </c>
      <c r="AA596" s="21">
        <v>27886464</v>
      </c>
      <c r="AB596" s="21">
        <v>0</v>
      </c>
      <c r="AC596" s="21">
        <v>0</v>
      </c>
      <c r="AD596" s="21">
        <v>0</v>
      </c>
      <c r="AE596" s="21">
        <v>508.66</v>
      </c>
      <c r="AF596" s="23">
        <v>3</v>
      </c>
      <c r="AG596" s="23">
        <v>4</v>
      </c>
      <c r="AH596" s="23">
        <v>407146</v>
      </c>
      <c r="AI596" s="23">
        <v>655</v>
      </c>
      <c r="AJ596" s="24">
        <v>24.121659936420699</v>
      </c>
      <c r="AK596" s="25">
        <v>158.02000000000001</v>
      </c>
      <c r="AL596" s="26">
        <v>3</v>
      </c>
      <c r="AM596" s="26">
        <v>4</v>
      </c>
      <c r="AN596" s="26">
        <v>62001</v>
      </c>
      <c r="AO596" s="26">
        <v>4731</v>
      </c>
      <c r="AP596" s="27">
        <v>21.9077481781041</v>
      </c>
      <c r="AQ596" s="28">
        <v>1036.55</v>
      </c>
      <c r="AR596" s="29">
        <v>3</v>
      </c>
      <c r="AS596" s="29">
        <v>4</v>
      </c>
      <c r="AT596" s="29">
        <v>682</v>
      </c>
      <c r="AU596" s="29">
        <v>472182</v>
      </c>
      <c r="AV596" s="29">
        <v>18.377549594497399</v>
      </c>
      <c r="AW596" s="29">
        <v>86775.54</v>
      </c>
    </row>
    <row r="597" spans="1:49" s="30" customFormat="1" x14ac:dyDescent="0.35">
      <c r="A597" s="12">
        <v>2015</v>
      </c>
      <c r="B597" s="12" t="s">
        <v>739</v>
      </c>
      <c r="C597" s="13" t="s">
        <v>740</v>
      </c>
      <c r="D597" s="14" t="s">
        <v>741</v>
      </c>
      <c r="E597" s="15">
        <v>80898.027206190658</v>
      </c>
      <c r="F597" s="15">
        <v>76211.199999999997</v>
      </c>
      <c r="G597" s="12">
        <v>4.9000000000000004</v>
      </c>
      <c r="H597" s="16">
        <v>942065</v>
      </c>
      <c r="I597" s="17">
        <f t="shared" si="9"/>
        <v>0</v>
      </c>
      <c r="J597" s="17">
        <v>0</v>
      </c>
      <c r="K597" s="17">
        <v>42.6</v>
      </c>
      <c r="L597" s="17">
        <v>1.8220000000000001</v>
      </c>
      <c r="M597" s="17">
        <v>2.62</v>
      </c>
      <c r="N597" s="17">
        <v>44.13</v>
      </c>
      <c r="O597" s="17">
        <v>1</v>
      </c>
      <c r="P597" s="18">
        <v>4480</v>
      </c>
      <c r="Q597" s="18">
        <v>1292</v>
      </c>
      <c r="R597" s="17">
        <v>4090991</v>
      </c>
      <c r="S597" s="17">
        <v>743</v>
      </c>
      <c r="T597" s="17">
        <v>2195</v>
      </c>
      <c r="U597" s="18">
        <v>2.78</v>
      </c>
      <c r="V597" s="18">
        <v>2.93</v>
      </c>
      <c r="W597" s="18" t="s">
        <v>62</v>
      </c>
      <c r="X597" s="18">
        <v>2.63</v>
      </c>
      <c r="Y597" s="18"/>
      <c r="Z597" s="21">
        <v>552440</v>
      </c>
      <c r="AA597" s="21">
        <v>509062</v>
      </c>
      <c r="AB597" s="21">
        <v>114470660</v>
      </c>
      <c r="AC597" s="21">
        <v>0</v>
      </c>
      <c r="AD597" s="21">
        <v>0</v>
      </c>
      <c r="AE597" s="21">
        <v>2832</v>
      </c>
      <c r="AF597" s="22">
        <v>1</v>
      </c>
      <c r="AG597" s="22">
        <v>10</v>
      </c>
      <c r="AH597" s="23">
        <v>413445</v>
      </c>
      <c r="AI597" s="23">
        <v>977.35652000000005</v>
      </c>
      <c r="AJ597" s="24">
        <v>13.422041</v>
      </c>
      <c r="AK597" s="25">
        <v>131.18118999999999</v>
      </c>
      <c r="AL597" s="26">
        <v>1</v>
      </c>
      <c r="AM597" s="26">
        <v>10</v>
      </c>
      <c r="AN597" s="26">
        <v>52786</v>
      </c>
      <c r="AO597" s="26">
        <v>6660.6755000000003</v>
      </c>
      <c r="AP597" s="27">
        <v>10.252720999999999</v>
      </c>
      <c r="AQ597" s="28">
        <v>682.90044999999998</v>
      </c>
      <c r="AR597" s="29">
        <v>1</v>
      </c>
      <c r="AS597" s="29">
        <v>7</v>
      </c>
      <c r="AT597" s="29">
        <v>858</v>
      </c>
      <c r="AU597" s="29">
        <v>236025.84</v>
      </c>
      <c r="AV597" s="29">
        <v>8.2808682000000005</v>
      </c>
      <c r="AW597" s="29">
        <v>19544.988000000001</v>
      </c>
    </row>
    <row r="598" spans="1:49" s="30" customFormat="1" x14ac:dyDescent="0.35">
      <c r="A598" s="12">
        <v>2013</v>
      </c>
      <c r="B598" s="12" t="s">
        <v>712</v>
      </c>
      <c r="C598" s="13" t="s">
        <v>713</v>
      </c>
      <c r="D598" s="14" t="s">
        <v>742</v>
      </c>
      <c r="E598" s="15">
        <v>56886.154458166828</v>
      </c>
      <c r="F598" s="15">
        <v>75503.399999999994</v>
      </c>
      <c r="G598" s="12">
        <v>5.0999999999999996</v>
      </c>
      <c r="H598" s="16">
        <v>1327272</v>
      </c>
      <c r="I598" s="17">
        <f t="shared" si="9"/>
        <v>1</v>
      </c>
      <c r="J598" s="17">
        <v>0</v>
      </c>
      <c r="K598" s="17">
        <v>45.02</v>
      </c>
      <c r="L598" s="17">
        <v>3.4830000000000001</v>
      </c>
      <c r="M598" s="17">
        <v>3.73</v>
      </c>
      <c r="N598" s="17">
        <v>51.99</v>
      </c>
      <c r="O598" s="17">
        <v>1</v>
      </c>
      <c r="P598" s="18">
        <v>7470</v>
      </c>
      <c r="Q598" s="18">
        <v>349</v>
      </c>
      <c r="R598" s="17">
        <v>3447454</v>
      </c>
      <c r="S598" s="17">
        <v>3384</v>
      </c>
      <c r="T598" s="17">
        <v>4586</v>
      </c>
      <c r="U598" s="18" t="s">
        <v>62</v>
      </c>
      <c r="V598" s="18" t="s">
        <v>62</v>
      </c>
      <c r="W598" s="18">
        <v>23.12</v>
      </c>
      <c r="X598" s="18" t="s">
        <v>62</v>
      </c>
      <c r="Y598" s="18">
        <v>0.77</v>
      </c>
      <c r="Z598" s="21">
        <v>1232070</v>
      </c>
      <c r="AA598" s="21">
        <v>373532</v>
      </c>
      <c r="AB598" s="21">
        <v>59932146</v>
      </c>
      <c r="AC598" s="21">
        <v>10926725</v>
      </c>
      <c r="AD598" s="21">
        <v>0</v>
      </c>
      <c r="AE598" s="21">
        <v>0</v>
      </c>
      <c r="AF598" s="22">
        <v>3</v>
      </c>
      <c r="AG598" s="22">
        <v>6</v>
      </c>
      <c r="AH598" s="23">
        <v>603628</v>
      </c>
      <c r="AI598" s="23">
        <v>628.68065999999999</v>
      </c>
      <c r="AJ598" s="24">
        <v>16.328679000000001</v>
      </c>
      <c r="AK598" s="25">
        <v>102.65525</v>
      </c>
      <c r="AL598" s="26">
        <v>3</v>
      </c>
      <c r="AM598" s="26">
        <v>5</v>
      </c>
      <c r="AN598" s="26">
        <v>105461</v>
      </c>
      <c r="AO598" s="26">
        <v>3569.1439999999998</v>
      </c>
      <c r="AP598" s="27">
        <v>13.520844</v>
      </c>
      <c r="AQ598" s="28">
        <v>482.57839000000001</v>
      </c>
      <c r="AR598" s="29">
        <v>3</v>
      </c>
      <c r="AS598" s="29">
        <v>5</v>
      </c>
      <c r="AT598" s="29">
        <v>3371</v>
      </c>
      <c r="AU598" s="29">
        <v>48762.459000000003</v>
      </c>
      <c r="AV598" s="29">
        <v>11.398451</v>
      </c>
      <c r="AW598" s="29">
        <v>5558.1652000000004</v>
      </c>
    </row>
    <row r="599" spans="1:49" s="30" customFormat="1" x14ac:dyDescent="0.35">
      <c r="A599" s="12">
        <v>2017</v>
      </c>
      <c r="B599" s="12" t="s">
        <v>730</v>
      </c>
      <c r="C599" s="13" t="s">
        <v>731</v>
      </c>
      <c r="D599" s="14" t="s">
        <v>743</v>
      </c>
      <c r="E599" s="15">
        <v>41333.426441001538</v>
      </c>
      <c r="F599" s="15">
        <v>75172.399999999994</v>
      </c>
      <c r="G599" s="12">
        <v>5.2</v>
      </c>
      <c r="H599" s="16">
        <v>1818683</v>
      </c>
      <c r="I599" s="17">
        <f t="shared" si="9"/>
        <v>0</v>
      </c>
      <c r="J599" s="17">
        <v>1</v>
      </c>
      <c r="K599" s="17">
        <v>39.08</v>
      </c>
      <c r="L599" s="17">
        <v>2.23</v>
      </c>
      <c r="M599" s="17">
        <v>2.99</v>
      </c>
      <c r="N599" s="17">
        <v>38.799999999999997</v>
      </c>
      <c r="O599" s="17">
        <v>1</v>
      </c>
      <c r="P599" s="18">
        <v>4496</v>
      </c>
      <c r="Q599" s="18">
        <v>729</v>
      </c>
      <c r="R599" s="17">
        <v>64987884</v>
      </c>
      <c r="S599" s="17">
        <v>36114</v>
      </c>
      <c r="T599" s="17">
        <v>39941</v>
      </c>
      <c r="U599" s="18">
        <v>2.23</v>
      </c>
      <c r="V599" s="18">
        <v>2.2000000000000002</v>
      </c>
      <c r="W599" s="18" t="s">
        <v>62</v>
      </c>
      <c r="X599" s="18" t="s">
        <v>62</v>
      </c>
      <c r="Y599" s="18" t="s">
        <v>62</v>
      </c>
      <c r="Z599" s="21">
        <v>55711522</v>
      </c>
      <c r="AA599" s="21">
        <v>415920</v>
      </c>
      <c r="AB599" s="21">
        <v>24834918</v>
      </c>
      <c r="AC599" s="21">
        <v>0</v>
      </c>
      <c r="AD599" s="21">
        <v>0</v>
      </c>
      <c r="AE599" s="21">
        <v>296</v>
      </c>
      <c r="AF599" s="22">
        <v>5</v>
      </c>
      <c r="AG599" s="22">
        <v>6</v>
      </c>
      <c r="AH599" s="23">
        <v>858961</v>
      </c>
      <c r="AI599" s="23">
        <v>1025.7997</v>
      </c>
      <c r="AJ599" s="24">
        <v>11.630051</v>
      </c>
      <c r="AK599" s="25">
        <v>119.30101999999999</v>
      </c>
      <c r="AL599" s="26">
        <v>5</v>
      </c>
      <c r="AM599" s="26">
        <v>6</v>
      </c>
      <c r="AN599" s="26">
        <v>143951</v>
      </c>
      <c r="AO599" s="26">
        <v>4370.3702000000003</v>
      </c>
      <c r="AP599" s="27">
        <v>9.5760448</v>
      </c>
      <c r="AQ599" s="28">
        <v>418.50860999999998</v>
      </c>
      <c r="AR599" s="29">
        <v>4</v>
      </c>
      <c r="AS599" s="29">
        <v>4</v>
      </c>
      <c r="AT599" s="29">
        <v>11529</v>
      </c>
      <c r="AU599" s="29">
        <v>98202.547000000006</v>
      </c>
      <c r="AV599" s="29">
        <v>6.6440389</v>
      </c>
      <c r="AW599" s="29">
        <v>6524.6154999999999</v>
      </c>
    </row>
    <row r="600" spans="1:49" s="30" customFormat="1" x14ac:dyDescent="0.35">
      <c r="A600" s="17">
        <v>2006</v>
      </c>
      <c r="B600" s="13" t="s">
        <v>705</v>
      </c>
      <c r="C600" s="13" t="s">
        <v>706</v>
      </c>
      <c r="D600" s="14" t="s">
        <v>744</v>
      </c>
      <c r="E600" s="15">
        <v>57181.894602784843</v>
      </c>
      <c r="F600" s="15">
        <v>74892.899999999994</v>
      </c>
      <c r="G600" s="17">
        <v>2.6</v>
      </c>
      <c r="H600" s="16">
        <v>1309731</v>
      </c>
      <c r="I600" s="17">
        <f t="shared" si="9"/>
        <v>1</v>
      </c>
      <c r="J600" s="17">
        <v>0</v>
      </c>
      <c r="K600" s="17" t="s">
        <v>62</v>
      </c>
      <c r="L600" s="17">
        <v>2.137</v>
      </c>
      <c r="M600" s="17">
        <v>6.73</v>
      </c>
      <c r="N600" s="17">
        <v>18.61</v>
      </c>
      <c r="O600" s="17">
        <v>0</v>
      </c>
      <c r="P600" s="18">
        <v>0</v>
      </c>
      <c r="Q600" s="18">
        <v>4339</v>
      </c>
      <c r="R600" s="17">
        <v>9137742</v>
      </c>
      <c r="S600" s="17">
        <v>21887</v>
      </c>
      <c r="T600" s="17">
        <v>28781</v>
      </c>
      <c r="U600" s="18" t="s">
        <v>62</v>
      </c>
      <c r="V600" s="18">
        <v>1.68</v>
      </c>
      <c r="W600" s="18">
        <v>15.42</v>
      </c>
      <c r="X600" s="18"/>
      <c r="Y600" s="18" t="s">
        <v>62</v>
      </c>
      <c r="Z600" s="21">
        <v>1349818.4</v>
      </c>
      <c r="AA600" s="21">
        <v>28422574.359999999</v>
      </c>
      <c r="AB600" s="21">
        <v>0</v>
      </c>
      <c r="AC600" s="21">
        <v>0</v>
      </c>
      <c r="AD600" s="21">
        <v>0</v>
      </c>
      <c r="AE600" s="21">
        <v>480.88</v>
      </c>
      <c r="AF600" s="23">
        <v>3</v>
      </c>
      <c r="AG600" s="23">
        <v>4</v>
      </c>
      <c r="AH600" s="23">
        <v>401592</v>
      </c>
      <c r="AI600" s="23">
        <v>660.37836079071951</v>
      </c>
      <c r="AJ600" s="24">
        <v>23.346704658575582</v>
      </c>
      <c r="AK600" s="25">
        <v>154.17658552295197</v>
      </c>
      <c r="AL600" s="26">
        <v>3</v>
      </c>
      <c r="AM600" s="26">
        <v>4</v>
      </c>
      <c r="AN600" s="26">
        <v>61334</v>
      </c>
      <c r="AO600" s="26">
        <v>4741.4335170269887</v>
      </c>
      <c r="AP600" s="27">
        <v>21.422928344374775</v>
      </c>
      <c r="AQ600" s="28">
        <v>1015.7539048488605</v>
      </c>
      <c r="AR600" s="29">
        <v>3</v>
      </c>
      <c r="AS600" s="29">
        <v>4</v>
      </c>
      <c r="AT600" s="29">
        <v>689</v>
      </c>
      <c r="AU600" s="29">
        <v>471183.72036768257</v>
      </c>
      <c r="AV600" s="29">
        <v>17.956915579990181</v>
      </c>
      <c r="AW600" s="29">
        <v>84610.062893081747</v>
      </c>
    </row>
    <row r="601" spans="1:49" s="30" customFormat="1" x14ac:dyDescent="0.35">
      <c r="A601" s="12">
        <v>2019</v>
      </c>
      <c r="B601" s="12" t="s">
        <v>739</v>
      </c>
      <c r="C601" s="13" t="s">
        <v>740</v>
      </c>
      <c r="D601" s="14" t="s">
        <v>745</v>
      </c>
      <c r="E601" s="15">
        <v>76379.486171349941</v>
      </c>
      <c r="F601" s="15">
        <v>74597.399999999994</v>
      </c>
      <c r="G601" s="12" t="s">
        <v>62</v>
      </c>
      <c r="H601" s="16">
        <v>976668</v>
      </c>
      <c r="I601" s="17">
        <f t="shared" si="9"/>
        <v>0</v>
      </c>
      <c r="J601" s="17">
        <v>1</v>
      </c>
      <c r="K601" s="17">
        <v>38.520000000000003</v>
      </c>
      <c r="L601" s="17">
        <v>2.4489999999999998</v>
      </c>
      <c r="M601" s="17">
        <v>2.56</v>
      </c>
      <c r="N601" s="17">
        <v>35.590000000000003</v>
      </c>
      <c r="O601" s="17">
        <v>1</v>
      </c>
      <c r="P601" s="18">
        <v>4347</v>
      </c>
      <c r="Q601" s="18">
        <v>1375</v>
      </c>
      <c r="R601" s="17">
        <v>2649731</v>
      </c>
      <c r="S601" s="17">
        <v>254</v>
      </c>
      <c r="T601" s="17">
        <v>1230</v>
      </c>
      <c r="U601" s="18" t="s">
        <v>62</v>
      </c>
      <c r="V601" s="18" t="s">
        <v>62</v>
      </c>
      <c r="W601" s="18" t="s">
        <v>62</v>
      </c>
      <c r="X601" s="18">
        <v>2.57</v>
      </c>
      <c r="Y601" s="18"/>
      <c r="Z601" s="21">
        <v>170324</v>
      </c>
      <c r="AA601" s="21">
        <v>70402</v>
      </c>
      <c r="AB601" s="21">
        <v>67376444</v>
      </c>
      <c r="AC601" s="21">
        <v>0</v>
      </c>
      <c r="AD601" s="21">
        <v>0</v>
      </c>
      <c r="AE601" s="21">
        <v>2054</v>
      </c>
      <c r="AF601" s="22">
        <v>1</v>
      </c>
      <c r="AG601" s="22">
        <v>11</v>
      </c>
      <c r="AH601" s="23">
        <v>439167</v>
      </c>
      <c r="AI601" s="23">
        <v>950</v>
      </c>
      <c r="AJ601" s="24">
        <v>12.55</v>
      </c>
      <c r="AK601" s="25">
        <v>119.16</v>
      </c>
      <c r="AL601" s="26">
        <v>1</v>
      </c>
      <c r="AM601" s="26">
        <v>11</v>
      </c>
      <c r="AN601" s="26">
        <v>55802</v>
      </c>
      <c r="AO601" s="26">
        <v>6603</v>
      </c>
      <c r="AP601" s="27">
        <v>9.5299999999999994</v>
      </c>
      <c r="AQ601" s="28">
        <v>629.46</v>
      </c>
      <c r="AR601" s="29">
        <v>1</v>
      </c>
      <c r="AS601" s="29">
        <v>8</v>
      </c>
      <c r="AT601" s="29">
        <v>865</v>
      </c>
      <c r="AU601" s="29">
        <v>196900.39</v>
      </c>
      <c r="AV601" s="29">
        <v>7.7005331999999997</v>
      </c>
      <c r="AW601" s="29">
        <v>15162.38</v>
      </c>
    </row>
    <row r="602" spans="1:49" s="30" customFormat="1" x14ac:dyDescent="0.35">
      <c r="A602" s="12">
        <v>2015</v>
      </c>
      <c r="B602" s="12" t="s">
        <v>730</v>
      </c>
      <c r="C602" s="13" t="s">
        <v>731</v>
      </c>
      <c r="D602" s="14" t="s">
        <v>746</v>
      </c>
      <c r="E602" s="15">
        <v>40286.502919712781</v>
      </c>
      <c r="F602" s="15">
        <v>74261.399999999994</v>
      </c>
      <c r="G602" s="12">
        <v>6.7</v>
      </c>
      <c r="H602" s="16">
        <v>1843332</v>
      </c>
      <c r="I602" s="17">
        <f t="shared" si="9"/>
        <v>0</v>
      </c>
      <c r="J602" s="17">
        <v>1</v>
      </c>
      <c r="K602" s="17">
        <v>42.6</v>
      </c>
      <c r="L602" s="17">
        <v>1.8220000000000001</v>
      </c>
      <c r="M602" s="17">
        <v>2.62</v>
      </c>
      <c r="N602" s="17">
        <v>44.13</v>
      </c>
      <c r="O602" s="17">
        <v>1</v>
      </c>
      <c r="P602" s="18">
        <v>4929</v>
      </c>
      <c r="Q602" s="18">
        <v>869</v>
      </c>
      <c r="R602" s="17">
        <v>66269845</v>
      </c>
      <c r="S602" s="17">
        <v>60879</v>
      </c>
      <c r="T602" s="17">
        <v>56723</v>
      </c>
      <c r="U602" s="18" t="s">
        <v>62</v>
      </c>
      <c r="V602" s="18">
        <v>2.31</v>
      </c>
      <c r="W602" s="18" t="s">
        <v>62</v>
      </c>
      <c r="X602" s="18" t="s">
        <v>62</v>
      </c>
      <c r="Y602" s="18" t="s">
        <v>62</v>
      </c>
      <c r="Z602" s="21">
        <v>56362046</v>
      </c>
      <c r="AA602" s="21">
        <v>494304</v>
      </c>
      <c r="AB602" s="21">
        <v>26437996</v>
      </c>
      <c r="AC602" s="21">
        <v>0</v>
      </c>
      <c r="AD602" s="21">
        <v>0</v>
      </c>
      <c r="AE602" s="21">
        <v>332</v>
      </c>
      <c r="AF602" s="22">
        <v>5</v>
      </c>
      <c r="AG602" s="22">
        <v>6</v>
      </c>
      <c r="AH602" s="23">
        <v>861334</v>
      </c>
      <c r="AI602" s="23">
        <v>1106.5636999999999</v>
      </c>
      <c r="AJ602" s="24">
        <v>10.083928999999999</v>
      </c>
      <c r="AK602" s="25">
        <v>111.58508999999999</v>
      </c>
      <c r="AL602" s="26">
        <v>5</v>
      </c>
      <c r="AM602" s="26">
        <v>6</v>
      </c>
      <c r="AN602" s="26">
        <v>141681</v>
      </c>
      <c r="AO602" s="26">
        <v>4588.2064</v>
      </c>
      <c r="AP602" s="27">
        <v>8.6105868999999995</v>
      </c>
      <c r="AQ602" s="28">
        <v>395.07150000000001</v>
      </c>
      <c r="AR602" s="29">
        <v>4</v>
      </c>
      <c r="AS602" s="29">
        <v>4</v>
      </c>
      <c r="AT602" s="29">
        <v>11949</v>
      </c>
      <c r="AU602" s="29">
        <v>91115.260999999999</v>
      </c>
      <c r="AV602" s="29">
        <v>6.0913345000000003</v>
      </c>
      <c r="AW602" s="29">
        <v>5550.1352999999999</v>
      </c>
    </row>
    <row r="603" spans="1:49" s="30" customFormat="1" x14ac:dyDescent="0.35">
      <c r="A603" s="17">
        <v>2009</v>
      </c>
      <c r="B603" s="32" t="s">
        <v>705</v>
      </c>
      <c r="C603" s="13" t="s">
        <v>706</v>
      </c>
      <c r="D603" s="14" t="s">
        <v>747</v>
      </c>
      <c r="E603" s="15">
        <v>55036.433044210477</v>
      </c>
      <c r="F603" s="15">
        <v>74118.5</v>
      </c>
      <c r="G603" s="17">
        <v>7.2</v>
      </c>
      <c r="H603" s="16">
        <v>1346717</v>
      </c>
      <c r="I603" s="17">
        <f t="shared" si="9"/>
        <v>1</v>
      </c>
      <c r="J603" s="17">
        <v>0</v>
      </c>
      <c r="K603" s="17">
        <v>43.33</v>
      </c>
      <c r="L603" s="17">
        <v>2.141</v>
      </c>
      <c r="M603" s="17">
        <v>3.94</v>
      </c>
      <c r="N603" s="17">
        <v>45.86</v>
      </c>
      <c r="O603" s="17">
        <v>0</v>
      </c>
      <c r="P603" s="18">
        <v>0</v>
      </c>
      <c r="Q603" s="18">
        <v>4429</v>
      </c>
      <c r="R603" s="17">
        <v>8661378</v>
      </c>
      <c r="S603" s="17">
        <v>22280</v>
      </c>
      <c r="T603" s="17">
        <v>22440</v>
      </c>
      <c r="U603" s="18" t="s">
        <v>62</v>
      </c>
      <c r="V603" s="18">
        <v>2.2400000000000002</v>
      </c>
      <c r="W603" s="18">
        <v>13.73</v>
      </c>
      <c r="X603" s="18"/>
      <c r="Y603" s="18" t="s">
        <v>62</v>
      </c>
      <c r="Z603" s="21">
        <v>1326342</v>
      </c>
      <c r="AA603" s="21">
        <v>25479554</v>
      </c>
      <c r="AB603" s="21">
        <v>0</v>
      </c>
      <c r="AC603" s="21">
        <v>0</v>
      </c>
      <c r="AD603" s="21">
        <v>0</v>
      </c>
      <c r="AE603" s="21">
        <v>251.3</v>
      </c>
      <c r="AF603" s="23">
        <v>3</v>
      </c>
      <c r="AG603" s="23">
        <v>4</v>
      </c>
      <c r="AH603" s="23">
        <v>412843</v>
      </c>
      <c r="AI603" s="23">
        <v>617</v>
      </c>
      <c r="AJ603" s="24">
        <v>24.2</v>
      </c>
      <c r="AK603" s="31">
        <v>149.25</v>
      </c>
      <c r="AL603" s="26">
        <v>3</v>
      </c>
      <c r="AM603" s="26">
        <v>4</v>
      </c>
      <c r="AN603" s="26">
        <v>60869</v>
      </c>
      <c r="AO603" s="26">
        <v>4638</v>
      </c>
      <c r="AP603" s="27">
        <v>21.86</v>
      </c>
      <c r="AQ603" s="28">
        <v>1013.94</v>
      </c>
      <c r="AR603" s="29">
        <v>3</v>
      </c>
      <c r="AS603" s="29">
        <v>4</v>
      </c>
      <c r="AT603" s="29">
        <v>688</v>
      </c>
      <c r="AU603" s="29">
        <v>446088</v>
      </c>
      <c r="AV603" s="29">
        <v>18.14</v>
      </c>
      <c r="AW603" s="29">
        <v>80927.48</v>
      </c>
    </row>
    <row r="604" spans="1:49" s="30" customFormat="1" x14ac:dyDescent="0.35">
      <c r="A604" s="12">
        <v>2014</v>
      </c>
      <c r="B604" s="12" t="s">
        <v>730</v>
      </c>
      <c r="C604" s="13" t="s">
        <v>731</v>
      </c>
      <c r="D604" s="14" t="s">
        <v>748</v>
      </c>
      <c r="E604" s="15">
        <v>40047.844743967937</v>
      </c>
      <c r="F604" s="15">
        <v>74111.3</v>
      </c>
      <c r="G604" s="12">
        <v>6.6</v>
      </c>
      <c r="H604" s="16">
        <v>1850569</v>
      </c>
      <c r="I604" s="17">
        <f t="shared" si="9"/>
        <v>0</v>
      </c>
      <c r="J604" s="17">
        <v>1</v>
      </c>
      <c r="K604" s="17">
        <v>45.67</v>
      </c>
      <c r="L604" s="17">
        <v>3.117</v>
      </c>
      <c r="M604" s="17">
        <v>4.37</v>
      </c>
      <c r="N604" s="17">
        <v>46.16</v>
      </c>
      <c r="O604" s="17">
        <v>1</v>
      </c>
      <c r="P604" s="18">
        <v>5616</v>
      </c>
      <c r="Q604" s="18">
        <v>675</v>
      </c>
      <c r="R604" s="17">
        <v>73605609</v>
      </c>
      <c r="S604" s="17">
        <v>92899</v>
      </c>
      <c r="T604" s="17">
        <v>66219</v>
      </c>
      <c r="U604" s="18">
        <v>2.4700000000000002</v>
      </c>
      <c r="V604" s="18">
        <v>2.4</v>
      </c>
      <c r="W604" s="18" t="s">
        <v>62</v>
      </c>
      <c r="X604" s="18" t="s">
        <v>62</v>
      </c>
      <c r="Y604" s="18"/>
      <c r="Z604" s="21">
        <v>63836968</v>
      </c>
      <c r="AA604" s="21">
        <v>567860</v>
      </c>
      <c r="AB604" s="21">
        <v>13418984</v>
      </c>
      <c r="AC604" s="21">
        <v>0</v>
      </c>
      <c r="AD604" s="21">
        <v>0</v>
      </c>
      <c r="AE604" s="21">
        <v>352</v>
      </c>
      <c r="AF604" s="22">
        <v>5</v>
      </c>
      <c r="AG604" s="22">
        <v>6</v>
      </c>
      <c r="AH604" s="23">
        <v>862869</v>
      </c>
      <c r="AI604" s="23">
        <v>1158.029</v>
      </c>
      <c r="AJ604" s="24">
        <v>9.3380285000000001</v>
      </c>
      <c r="AK604" s="25">
        <v>108.13708</v>
      </c>
      <c r="AL604" s="26">
        <v>5</v>
      </c>
      <c r="AM604" s="26">
        <v>6</v>
      </c>
      <c r="AN604" s="26">
        <v>140698</v>
      </c>
      <c r="AO604" s="26">
        <v>4665.0918000000001</v>
      </c>
      <c r="AP604" s="27">
        <v>7.9917980999999996</v>
      </c>
      <c r="AQ604" s="28">
        <v>372.82470999999998</v>
      </c>
      <c r="AR604" s="29">
        <v>4</v>
      </c>
      <c r="AS604" s="29">
        <v>4</v>
      </c>
      <c r="AT604" s="29">
        <v>12146</v>
      </c>
      <c r="AU604" s="29">
        <v>88019.024999999994</v>
      </c>
      <c r="AV604" s="29">
        <v>5.8702025999999998</v>
      </c>
      <c r="AW604" s="29">
        <v>5166.8950999999997</v>
      </c>
    </row>
    <row r="605" spans="1:49" s="30" customFormat="1" x14ac:dyDescent="0.35">
      <c r="A605" s="12">
        <v>2012</v>
      </c>
      <c r="B605" s="12" t="s">
        <v>712</v>
      </c>
      <c r="C605" s="13" t="s">
        <v>713</v>
      </c>
      <c r="D605" s="14" t="s">
        <v>749</v>
      </c>
      <c r="E605" s="15">
        <v>55925.18025148772</v>
      </c>
      <c r="F605" s="15">
        <v>74082.8</v>
      </c>
      <c r="G605" s="12">
        <v>5.5</v>
      </c>
      <c r="H605" s="16">
        <v>1324677</v>
      </c>
      <c r="I605" s="17">
        <f t="shared" si="9"/>
        <v>1</v>
      </c>
      <c r="J605" s="17">
        <v>0</v>
      </c>
      <c r="K605" s="17">
        <v>45.77</v>
      </c>
      <c r="L605" s="17">
        <v>3.58</v>
      </c>
      <c r="M605" s="17">
        <v>2.75</v>
      </c>
      <c r="N605" s="17">
        <v>54.99</v>
      </c>
      <c r="O605" s="17">
        <v>1</v>
      </c>
      <c r="P605" s="18">
        <v>6587</v>
      </c>
      <c r="Q605" s="18">
        <v>372</v>
      </c>
      <c r="R605" s="17">
        <v>4294558</v>
      </c>
      <c r="S605" s="17">
        <v>2054</v>
      </c>
      <c r="T605" s="17">
        <v>3978</v>
      </c>
      <c r="U605" s="18">
        <v>2.78</v>
      </c>
      <c r="V605" s="18">
        <v>4.07</v>
      </c>
      <c r="W605" s="18">
        <v>23.21</v>
      </c>
      <c r="X605" s="18">
        <v>5.54</v>
      </c>
      <c r="Y605" s="18">
        <v>0.73</v>
      </c>
      <c r="Z605" s="21">
        <v>1039368</v>
      </c>
      <c r="AA605" s="21">
        <v>115114</v>
      </c>
      <c r="AB605" s="21">
        <v>101356472</v>
      </c>
      <c r="AC605" s="21">
        <v>8189181</v>
      </c>
      <c r="AD605" s="21">
        <v>0</v>
      </c>
      <c r="AE605" s="21">
        <v>0</v>
      </c>
      <c r="AF605" s="22">
        <v>3</v>
      </c>
      <c r="AG605" s="22">
        <v>6</v>
      </c>
      <c r="AH605" s="23">
        <v>601697</v>
      </c>
      <c r="AI605" s="23">
        <v>614.81776000000002</v>
      </c>
      <c r="AJ605" s="24">
        <v>16.070167999999999</v>
      </c>
      <c r="AK605" s="25">
        <v>98.802249000000003</v>
      </c>
      <c r="AL605" s="26">
        <v>3</v>
      </c>
      <c r="AM605" s="26">
        <v>5</v>
      </c>
      <c r="AN605" s="26">
        <v>104978</v>
      </c>
      <c r="AO605" s="26">
        <v>3555.0464999999999</v>
      </c>
      <c r="AP605" s="27">
        <v>13.36121</v>
      </c>
      <c r="AQ605" s="28">
        <v>474.99722000000003</v>
      </c>
      <c r="AR605" s="29">
        <v>3</v>
      </c>
      <c r="AS605" s="29">
        <v>5</v>
      </c>
      <c r="AT605" s="29">
        <v>3444</v>
      </c>
      <c r="AU605" s="29">
        <v>47247.216999999997</v>
      </c>
      <c r="AV605" s="29">
        <v>11.832280000000001</v>
      </c>
      <c r="AW605" s="29">
        <v>5590.4229999999998</v>
      </c>
    </row>
    <row r="606" spans="1:49" s="30" customFormat="1" x14ac:dyDescent="0.35">
      <c r="A606" s="12">
        <v>2014</v>
      </c>
      <c r="B606" s="12" t="s">
        <v>739</v>
      </c>
      <c r="C606" s="13" t="s">
        <v>740</v>
      </c>
      <c r="D606" s="14" t="s">
        <v>750</v>
      </c>
      <c r="E606" s="15">
        <v>79261.861410670099</v>
      </c>
      <c r="F606" s="15">
        <v>73961.7</v>
      </c>
      <c r="G606" s="12">
        <v>5.7</v>
      </c>
      <c r="H606" s="16">
        <v>933131</v>
      </c>
      <c r="I606" s="17">
        <f t="shared" si="9"/>
        <v>0</v>
      </c>
      <c r="J606" s="17">
        <v>0</v>
      </c>
      <c r="K606" s="17">
        <v>45.67</v>
      </c>
      <c r="L606" s="17">
        <v>3.117</v>
      </c>
      <c r="M606" s="17">
        <v>4.37</v>
      </c>
      <c r="N606" s="17">
        <v>46.16</v>
      </c>
      <c r="O606" s="17">
        <v>1</v>
      </c>
      <c r="P606" s="18">
        <v>4911</v>
      </c>
      <c r="Q606" s="18">
        <v>1018</v>
      </c>
      <c r="R606" s="17">
        <v>4276415</v>
      </c>
      <c r="S606" s="17">
        <v>749</v>
      </c>
      <c r="T606" s="17">
        <v>2574</v>
      </c>
      <c r="U606" s="18" t="s">
        <v>62</v>
      </c>
      <c r="V606" s="18" t="s">
        <v>62</v>
      </c>
      <c r="W606" s="18">
        <v>22.19</v>
      </c>
      <c r="X606" s="18">
        <v>4.68</v>
      </c>
      <c r="Y606" s="18" t="s">
        <v>62</v>
      </c>
      <c r="Z606" s="21">
        <v>794226</v>
      </c>
      <c r="AA606" s="21">
        <v>599208</v>
      </c>
      <c r="AB606" s="21">
        <v>107585152</v>
      </c>
      <c r="AC606" s="21">
        <v>0</v>
      </c>
      <c r="AD606" s="21">
        <v>0</v>
      </c>
      <c r="AE606" s="21">
        <v>2660</v>
      </c>
      <c r="AF606" s="22">
        <v>1</v>
      </c>
      <c r="AG606" s="22">
        <v>10</v>
      </c>
      <c r="AH606" s="23">
        <v>407508</v>
      </c>
      <c r="AI606" s="23">
        <v>949.84658999999999</v>
      </c>
      <c r="AJ606" s="24">
        <v>13.292175</v>
      </c>
      <c r="AK606" s="25">
        <v>126.25527</v>
      </c>
      <c r="AL606" s="26">
        <v>1</v>
      </c>
      <c r="AM606" s="26">
        <v>10</v>
      </c>
      <c r="AN606" s="26">
        <v>52203</v>
      </c>
      <c r="AO606" s="26">
        <v>6700.2821999999996</v>
      </c>
      <c r="AP606" s="27">
        <v>10.498592</v>
      </c>
      <c r="AQ606" s="28">
        <v>703.43530999999996</v>
      </c>
      <c r="AR606" s="29">
        <v>1</v>
      </c>
      <c r="AS606" s="29">
        <v>7</v>
      </c>
      <c r="AT606" s="29">
        <v>862</v>
      </c>
      <c r="AU606" s="29">
        <v>241331.98</v>
      </c>
      <c r="AV606" s="29">
        <v>8.5804486000000004</v>
      </c>
      <c r="AW606" s="29">
        <v>20707.366999999998</v>
      </c>
    </row>
    <row r="607" spans="1:49" s="30" customFormat="1" x14ac:dyDescent="0.35">
      <c r="A607" s="12">
        <v>2020</v>
      </c>
      <c r="B607" s="12" t="s">
        <v>730</v>
      </c>
      <c r="C607" s="13" t="s">
        <v>731</v>
      </c>
      <c r="D607" s="14" t="s">
        <v>751</v>
      </c>
      <c r="E607" s="15">
        <v>41357.212761792915</v>
      </c>
      <c r="F607" s="15">
        <v>73952.899999999994</v>
      </c>
      <c r="G607" s="12" t="s">
        <v>62</v>
      </c>
      <c r="H607" s="16">
        <v>1788150</v>
      </c>
      <c r="I607" s="17">
        <f t="shared" si="9"/>
        <v>0</v>
      </c>
      <c r="J607" s="17">
        <v>1</v>
      </c>
      <c r="K607" s="17">
        <v>36.130000000000003</v>
      </c>
      <c r="L607" s="17">
        <v>1.891</v>
      </c>
      <c r="M607" s="17">
        <v>2.0299999999999998</v>
      </c>
      <c r="N607" s="17">
        <v>33.270000000000003</v>
      </c>
      <c r="O607" s="17">
        <v>1</v>
      </c>
      <c r="P607" s="18">
        <v>4665</v>
      </c>
      <c r="Q607" s="18">
        <v>873</v>
      </c>
      <c r="R607" s="17">
        <v>49517575</v>
      </c>
      <c r="S607" s="17">
        <v>30319</v>
      </c>
      <c r="T607" s="17">
        <v>27649</v>
      </c>
      <c r="U607" s="18" t="s">
        <v>62</v>
      </c>
      <c r="V607" s="18" t="s">
        <v>62</v>
      </c>
      <c r="W607" s="18" t="s">
        <v>62</v>
      </c>
      <c r="X607" s="18" t="s">
        <v>62</v>
      </c>
      <c r="Y607" s="18" t="s">
        <v>62</v>
      </c>
      <c r="Z607" s="21">
        <v>41146208</v>
      </c>
      <c r="AA607" s="21">
        <v>514550</v>
      </c>
      <c r="AB607" s="21">
        <v>47838984</v>
      </c>
      <c r="AC607" s="21">
        <v>0</v>
      </c>
      <c r="AD607" s="21">
        <v>0</v>
      </c>
      <c r="AE607" s="21">
        <v>398</v>
      </c>
      <c r="AF607" s="22">
        <v>1</v>
      </c>
      <c r="AG607" s="22">
        <v>1</v>
      </c>
      <c r="AH607" s="23">
        <v>862279</v>
      </c>
      <c r="AI607" s="23">
        <v>1051.2354</v>
      </c>
      <c r="AJ607" s="24">
        <v>11.803965</v>
      </c>
      <c r="AK607" s="25">
        <v>124.08747</v>
      </c>
      <c r="AL607" s="26">
        <v>5</v>
      </c>
      <c r="AM607" s="26">
        <v>5</v>
      </c>
      <c r="AN607" s="26">
        <v>146769</v>
      </c>
      <c r="AO607" s="26">
        <v>3949.4285</v>
      </c>
      <c r="AP607" s="27">
        <v>9.4026764000000007</v>
      </c>
      <c r="AQ607" s="28">
        <v>371.35198000000003</v>
      </c>
      <c r="AR607" s="29">
        <v>4</v>
      </c>
      <c r="AS607" s="29">
        <v>4</v>
      </c>
      <c r="AT607" s="29">
        <v>11444</v>
      </c>
      <c r="AU607" s="29">
        <v>103716.94</v>
      </c>
      <c r="AV607" s="29">
        <v>6.0937166999999999</v>
      </c>
      <c r="AW607" s="29">
        <v>6320.2165999999997</v>
      </c>
    </row>
    <row r="608" spans="1:49" s="30" customFormat="1" x14ac:dyDescent="0.35">
      <c r="A608" s="12">
        <v>2013</v>
      </c>
      <c r="B608" s="12" t="s">
        <v>730</v>
      </c>
      <c r="C608" s="13" t="s">
        <v>731</v>
      </c>
      <c r="D608" s="14" t="s">
        <v>752</v>
      </c>
      <c r="E608" s="15">
        <v>39869.676423142948</v>
      </c>
      <c r="F608" s="15">
        <v>73949</v>
      </c>
      <c r="G608" s="12">
        <v>6.8</v>
      </c>
      <c r="H608" s="16">
        <v>1854768</v>
      </c>
      <c r="I608" s="17">
        <f t="shared" si="9"/>
        <v>0</v>
      </c>
      <c r="J608" s="17">
        <v>1</v>
      </c>
      <c r="K608" s="17">
        <v>45.02</v>
      </c>
      <c r="L608" s="17">
        <v>3.4830000000000001</v>
      </c>
      <c r="M608" s="17">
        <v>3.73</v>
      </c>
      <c r="N608" s="17">
        <v>51.99</v>
      </c>
      <c r="O608" s="17">
        <v>1</v>
      </c>
      <c r="P608" s="18">
        <v>5279</v>
      </c>
      <c r="Q608" s="18">
        <v>711</v>
      </c>
      <c r="R608" s="17">
        <v>68861856</v>
      </c>
      <c r="S608" s="17">
        <v>85172</v>
      </c>
      <c r="T608" s="17">
        <v>54639</v>
      </c>
      <c r="U608" s="18">
        <v>2.5299999999999998</v>
      </c>
      <c r="V608" s="18" t="s">
        <v>62</v>
      </c>
      <c r="W608" s="18">
        <v>23.43</v>
      </c>
      <c r="X608" s="18" t="s">
        <v>62</v>
      </c>
      <c r="Y608" s="18"/>
      <c r="Z608" s="21">
        <v>60088330</v>
      </c>
      <c r="AA608" s="21">
        <v>539786</v>
      </c>
      <c r="AB608" s="21">
        <v>5675694</v>
      </c>
      <c r="AC608" s="21">
        <v>0</v>
      </c>
      <c r="AD608" s="21">
        <v>0</v>
      </c>
      <c r="AE608" s="21">
        <v>341.32</v>
      </c>
      <c r="AF608" s="22">
        <v>5</v>
      </c>
      <c r="AG608" s="22">
        <v>7</v>
      </c>
      <c r="AH608" s="23">
        <v>863641</v>
      </c>
      <c r="AI608" s="23">
        <v>1117.5385000000001</v>
      </c>
      <c r="AJ608" s="24">
        <v>9.5244263999999994</v>
      </c>
      <c r="AK608" s="25">
        <v>106.43913000000001</v>
      </c>
      <c r="AL608" s="26">
        <v>5</v>
      </c>
      <c r="AM608" s="26">
        <v>6</v>
      </c>
      <c r="AN608" s="26">
        <v>139514</v>
      </c>
      <c r="AO608" s="26">
        <v>4655.1583000000001</v>
      </c>
      <c r="AP608" s="27">
        <v>8.1666454000000002</v>
      </c>
      <c r="AQ608" s="28">
        <v>380.17027000000002</v>
      </c>
      <c r="AR608" s="29">
        <v>4</v>
      </c>
      <c r="AS608" s="29">
        <v>4</v>
      </c>
      <c r="AT608" s="29">
        <v>12314</v>
      </c>
      <c r="AU608" s="29">
        <v>81347.288</v>
      </c>
      <c r="AV608" s="29">
        <v>6.2005207000000002</v>
      </c>
      <c r="AW608" s="29">
        <v>5043.9553999999998</v>
      </c>
    </row>
    <row r="609" spans="1:49" s="30" customFormat="1" x14ac:dyDescent="0.35">
      <c r="A609" s="12">
        <v>2016</v>
      </c>
      <c r="B609" s="12" t="s">
        <v>730</v>
      </c>
      <c r="C609" s="13" t="s">
        <v>731</v>
      </c>
      <c r="D609" s="14" t="s">
        <v>753</v>
      </c>
      <c r="E609" s="15">
        <v>40117.821368834368</v>
      </c>
      <c r="F609" s="15">
        <v>73513.3</v>
      </c>
      <c r="G609" s="12">
        <v>6.1</v>
      </c>
      <c r="H609" s="16">
        <v>1832435</v>
      </c>
      <c r="I609" s="17">
        <f t="shared" si="9"/>
        <v>0</v>
      </c>
      <c r="J609" s="17">
        <v>1</v>
      </c>
      <c r="K609" s="17">
        <v>40.39</v>
      </c>
      <c r="L609" s="17">
        <v>1.702</v>
      </c>
      <c r="M609" s="17">
        <v>2.52</v>
      </c>
      <c r="N609" s="17">
        <v>42.43</v>
      </c>
      <c r="O609" s="17">
        <v>1</v>
      </c>
      <c r="P609" s="18">
        <v>4747</v>
      </c>
      <c r="Q609" s="18">
        <v>1046</v>
      </c>
      <c r="R609" s="17">
        <v>68472932</v>
      </c>
      <c r="S609" s="17">
        <v>41540</v>
      </c>
      <c r="T609" s="17">
        <v>47510</v>
      </c>
      <c r="U609" s="18" t="s">
        <v>62</v>
      </c>
      <c r="V609" s="18" t="s">
        <v>62</v>
      </c>
      <c r="W609" s="18">
        <v>11.48</v>
      </c>
      <c r="X609" s="18" t="s">
        <v>62</v>
      </c>
      <c r="Y609" s="18" t="s">
        <v>62</v>
      </c>
      <c r="Z609" s="21">
        <v>58872982</v>
      </c>
      <c r="AA609" s="21">
        <v>431672</v>
      </c>
      <c r="AB609" s="21">
        <v>22243778</v>
      </c>
      <c r="AC609" s="21">
        <v>0</v>
      </c>
      <c r="AD609" s="21">
        <v>0</v>
      </c>
      <c r="AE609" s="21">
        <v>212</v>
      </c>
      <c r="AF609" s="22">
        <v>5</v>
      </c>
      <c r="AG609" s="22">
        <v>7</v>
      </c>
      <c r="AH609" s="23">
        <v>860375</v>
      </c>
      <c r="AI609" s="23">
        <v>1101.8045</v>
      </c>
      <c r="AJ609" s="24">
        <v>11.44472</v>
      </c>
      <c r="AK609" s="25">
        <v>126.09845</v>
      </c>
      <c r="AL609" s="26">
        <v>5</v>
      </c>
      <c r="AM609" s="26">
        <v>6</v>
      </c>
      <c r="AN609" s="26">
        <v>142711</v>
      </c>
      <c r="AO609" s="26">
        <v>4569.6489000000001</v>
      </c>
      <c r="AP609" s="27">
        <v>9.3513883999999994</v>
      </c>
      <c r="AQ609" s="28">
        <v>427.32562000000001</v>
      </c>
      <c r="AR609" s="29">
        <v>4</v>
      </c>
      <c r="AS609" s="29">
        <v>4</v>
      </c>
      <c r="AT609" s="29">
        <v>11704</v>
      </c>
      <c r="AU609" s="29">
        <v>91670.191000000006</v>
      </c>
      <c r="AV609" s="29">
        <v>6.5691394000000001</v>
      </c>
      <c r="AW609" s="29">
        <v>6021.9426000000003</v>
      </c>
    </row>
    <row r="610" spans="1:49" s="30" customFormat="1" x14ac:dyDescent="0.35">
      <c r="A610" s="12">
        <v>2010</v>
      </c>
      <c r="B610" s="12" t="s">
        <v>712</v>
      </c>
      <c r="C610" s="13" t="s">
        <v>713</v>
      </c>
      <c r="D610" s="14" t="s">
        <v>754</v>
      </c>
      <c r="E610" s="15">
        <v>55399.462487669036</v>
      </c>
      <c r="F610" s="15">
        <v>72950.399999999994</v>
      </c>
      <c r="G610" s="12">
        <v>5.8</v>
      </c>
      <c r="H610" s="16">
        <v>1316807</v>
      </c>
      <c r="I610" s="17">
        <f t="shared" si="9"/>
        <v>1</v>
      </c>
      <c r="J610" s="17">
        <v>0</v>
      </c>
      <c r="K610" s="17">
        <v>44.27</v>
      </c>
      <c r="L610" s="17">
        <v>2.7050000000000001</v>
      </c>
      <c r="M610" s="17">
        <v>4.37</v>
      </c>
      <c r="N610" s="17">
        <v>49.29</v>
      </c>
      <c r="O610" s="17">
        <v>1</v>
      </c>
      <c r="P610" s="18">
        <v>6831</v>
      </c>
      <c r="Q610" s="18">
        <v>394</v>
      </c>
      <c r="R610" s="17">
        <v>5551486</v>
      </c>
      <c r="S610" s="17">
        <v>33808</v>
      </c>
      <c r="T610" s="17">
        <v>6267</v>
      </c>
      <c r="U610" s="18" t="s">
        <v>62</v>
      </c>
      <c r="V610" s="18" t="s">
        <v>62</v>
      </c>
      <c r="W610" s="18">
        <v>16.440000000000001</v>
      </c>
      <c r="X610" s="18" t="s">
        <v>62</v>
      </c>
      <c r="Y610" s="18" t="s">
        <v>62</v>
      </c>
      <c r="Z610" s="21">
        <v>2494424</v>
      </c>
      <c r="AA610" s="21">
        <v>269950</v>
      </c>
      <c r="AB610" s="21">
        <v>78122734</v>
      </c>
      <c r="AC610" s="21">
        <v>10910055</v>
      </c>
      <c r="AD610" s="21">
        <v>0</v>
      </c>
      <c r="AE610" s="21">
        <v>0</v>
      </c>
      <c r="AF610" s="22">
        <v>3</v>
      </c>
      <c r="AG610" s="22">
        <v>9</v>
      </c>
      <c r="AH610" s="23">
        <v>597411</v>
      </c>
      <c r="AI610" s="23">
        <v>626</v>
      </c>
      <c r="AJ610" s="24">
        <v>16.32</v>
      </c>
      <c r="AK610" s="31">
        <v>102.11</v>
      </c>
      <c r="AL610" s="26">
        <v>3</v>
      </c>
      <c r="AM610" s="26">
        <v>9</v>
      </c>
      <c r="AN610" s="26">
        <v>104612</v>
      </c>
      <c r="AO610" s="26">
        <v>3555</v>
      </c>
      <c r="AP610" s="27">
        <v>14.26</v>
      </c>
      <c r="AQ610" s="28">
        <v>506.84</v>
      </c>
      <c r="AR610" s="29">
        <v>3</v>
      </c>
      <c r="AS610" s="29">
        <v>8</v>
      </c>
      <c r="AT610" s="29">
        <v>3495</v>
      </c>
      <c r="AU610" s="29">
        <v>46308</v>
      </c>
      <c r="AV610" s="29">
        <v>12.75</v>
      </c>
      <c r="AW610" s="29">
        <v>5903.81</v>
      </c>
    </row>
    <row r="611" spans="1:49" s="30" customFormat="1" x14ac:dyDescent="0.35">
      <c r="A611" s="12">
        <v>2011</v>
      </c>
      <c r="B611" s="12" t="s">
        <v>712</v>
      </c>
      <c r="C611" s="13" t="s">
        <v>713</v>
      </c>
      <c r="D611" s="14" t="s">
        <v>755</v>
      </c>
      <c r="E611" s="15">
        <v>55636.588904944096</v>
      </c>
      <c r="F611" s="15">
        <v>73465</v>
      </c>
      <c r="G611" s="12">
        <v>5.4</v>
      </c>
      <c r="H611" s="16">
        <v>1320444</v>
      </c>
      <c r="I611" s="17">
        <f t="shared" si="9"/>
        <v>1</v>
      </c>
      <c r="J611" s="17">
        <v>0</v>
      </c>
      <c r="K611" s="17">
        <v>45.02</v>
      </c>
      <c r="L611" s="17">
        <v>3.4670000000000001</v>
      </c>
      <c r="M611" s="17">
        <v>4</v>
      </c>
      <c r="N611" s="17">
        <v>55.64</v>
      </c>
      <c r="O611" s="17">
        <v>1</v>
      </c>
      <c r="P611" s="18">
        <v>7185</v>
      </c>
      <c r="Q611" s="18">
        <v>345</v>
      </c>
      <c r="R611" s="17">
        <v>5126974</v>
      </c>
      <c r="S611" s="17">
        <v>22542</v>
      </c>
      <c r="T611" s="17">
        <v>5163</v>
      </c>
      <c r="U611" s="18">
        <v>3.03</v>
      </c>
      <c r="V611" s="18">
        <v>3.55</v>
      </c>
      <c r="W611" s="18" t="s">
        <v>62</v>
      </c>
      <c r="X611" s="18" t="s">
        <v>62</v>
      </c>
      <c r="Y611" s="18">
        <v>0.67</v>
      </c>
      <c r="Z611" s="21">
        <v>1796726</v>
      </c>
      <c r="AA611" s="21">
        <v>285974</v>
      </c>
      <c r="AB611" s="21">
        <v>93854034</v>
      </c>
      <c r="AC611" s="21">
        <v>8362807</v>
      </c>
      <c r="AD611" s="21">
        <v>0</v>
      </c>
      <c r="AE611" s="21">
        <v>0</v>
      </c>
      <c r="AF611" s="22">
        <v>3</v>
      </c>
      <c r="AG611" s="22">
        <v>9</v>
      </c>
      <c r="AH611" s="23">
        <v>599532</v>
      </c>
      <c r="AI611" s="23">
        <v>619</v>
      </c>
      <c r="AJ611" s="24">
        <v>16.52</v>
      </c>
      <c r="AK611" s="25">
        <v>102.28</v>
      </c>
      <c r="AL611" s="26">
        <v>3</v>
      </c>
      <c r="AM611" s="26">
        <v>9</v>
      </c>
      <c r="AN611" s="26">
        <v>104610</v>
      </c>
      <c r="AO611" s="26">
        <v>3567</v>
      </c>
      <c r="AP611" s="27">
        <v>14.04</v>
      </c>
      <c r="AQ611" s="28">
        <v>500.93</v>
      </c>
      <c r="AR611" s="29">
        <v>3</v>
      </c>
      <c r="AS611" s="29">
        <v>8</v>
      </c>
      <c r="AT611" s="29">
        <v>3491</v>
      </c>
      <c r="AU611" s="29">
        <v>46224</v>
      </c>
      <c r="AV611" s="29">
        <v>12.27</v>
      </c>
      <c r="AW611" s="29">
        <v>5669.84</v>
      </c>
    </row>
    <row r="612" spans="1:49" s="30" customFormat="1" x14ac:dyDescent="0.35">
      <c r="A612" s="12">
        <v>2010</v>
      </c>
      <c r="B612" s="12" t="s">
        <v>730</v>
      </c>
      <c r="C612" s="13" t="s">
        <v>731</v>
      </c>
      <c r="D612" s="14" t="s">
        <v>756</v>
      </c>
      <c r="E612" s="15">
        <v>38734.377233027641</v>
      </c>
      <c r="F612" s="15">
        <v>71823.8</v>
      </c>
      <c r="G612" s="12">
        <v>8.6999999999999993</v>
      </c>
      <c r="H612" s="16">
        <v>1854265</v>
      </c>
      <c r="I612" s="17">
        <f t="shared" si="9"/>
        <v>0</v>
      </c>
      <c r="J612" s="17">
        <v>1</v>
      </c>
      <c r="K612" s="17">
        <v>44.27</v>
      </c>
      <c r="L612" s="17">
        <v>2.7050000000000001</v>
      </c>
      <c r="M612" s="17">
        <v>4.37</v>
      </c>
      <c r="N612" s="17">
        <v>49.29</v>
      </c>
      <c r="O612" s="17">
        <v>1</v>
      </c>
      <c r="P612" s="18">
        <v>5451</v>
      </c>
      <c r="Q612" s="18">
        <v>1008</v>
      </c>
      <c r="R612" s="17">
        <v>74283350</v>
      </c>
      <c r="S612" s="17">
        <v>105270</v>
      </c>
      <c r="T612" s="17">
        <v>49153</v>
      </c>
      <c r="U612" s="18">
        <v>2.52</v>
      </c>
      <c r="V612" s="18">
        <v>2.48</v>
      </c>
      <c r="W612" s="18">
        <v>17.09</v>
      </c>
      <c r="X612" s="18" t="s">
        <v>62</v>
      </c>
      <c r="Y612" s="18" t="s">
        <v>62</v>
      </c>
      <c r="Z612" s="21">
        <v>65385526</v>
      </c>
      <c r="AA612" s="21">
        <v>543402</v>
      </c>
      <c r="AB612" s="21">
        <v>3029800</v>
      </c>
      <c r="AC612" s="21">
        <v>0</v>
      </c>
      <c r="AD612" s="21">
        <v>0</v>
      </c>
      <c r="AE612" s="21">
        <v>456.74</v>
      </c>
      <c r="AF612" s="22">
        <v>5</v>
      </c>
      <c r="AG612" s="22">
        <v>10</v>
      </c>
      <c r="AH612" s="23">
        <v>867948</v>
      </c>
      <c r="AI612" s="23">
        <v>1195</v>
      </c>
      <c r="AJ612" s="24">
        <v>8.7899999999999991</v>
      </c>
      <c r="AK612" s="31">
        <v>105.05</v>
      </c>
      <c r="AL612" s="26">
        <v>5</v>
      </c>
      <c r="AM612" s="26">
        <v>10</v>
      </c>
      <c r="AN612" s="26">
        <v>137209</v>
      </c>
      <c r="AO612" s="26">
        <v>4836</v>
      </c>
      <c r="AP612" s="27">
        <v>7.66</v>
      </c>
      <c r="AQ612" s="28">
        <v>370.5</v>
      </c>
      <c r="AR612" s="29">
        <v>4</v>
      </c>
      <c r="AS612" s="29">
        <v>6</v>
      </c>
      <c r="AT612" s="29">
        <v>12348</v>
      </c>
      <c r="AU612" s="29">
        <v>78440</v>
      </c>
      <c r="AV612" s="29">
        <v>5.86</v>
      </c>
      <c r="AW612" s="29">
        <v>4595.9799999999996</v>
      </c>
    </row>
    <row r="613" spans="1:49" s="30" customFormat="1" x14ac:dyDescent="0.35">
      <c r="A613" s="12">
        <v>2011</v>
      </c>
      <c r="B613" s="12" t="s">
        <v>730</v>
      </c>
      <c r="C613" s="13" t="s">
        <v>731</v>
      </c>
      <c r="D613" s="14" t="s">
        <v>757</v>
      </c>
      <c r="E613" s="15">
        <v>39413.424280649742</v>
      </c>
      <c r="F613" s="15">
        <v>73175.199999999997</v>
      </c>
      <c r="G613" s="12">
        <v>8.1</v>
      </c>
      <c r="H613" s="16">
        <v>1856606</v>
      </c>
      <c r="I613" s="17">
        <f t="shared" si="9"/>
        <v>0</v>
      </c>
      <c r="J613" s="17">
        <v>1</v>
      </c>
      <c r="K613" s="17">
        <v>45.02</v>
      </c>
      <c r="L613" s="17">
        <v>3.4670000000000001</v>
      </c>
      <c r="M613" s="17">
        <v>4</v>
      </c>
      <c r="N613" s="17">
        <v>55.64</v>
      </c>
      <c r="O613" s="17">
        <v>1</v>
      </c>
      <c r="P613" s="18">
        <v>4849</v>
      </c>
      <c r="Q613" s="18">
        <v>892</v>
      </c>
      <c r="R613" s="17">
        <v>72203110</v>
      </c>
      <c r="S613" s="17">
        <v>97955</v>
      </c>
      <c r="T613" s="17">
        <v>55244</v>
      </c>
      <c r="U613" s="18" t="s">
        <v>62</v>
      </c>
      <c r="V613" s="18" t="s">
        <v>62</v>
      </c>
      <c r="W613" s="18" t="s">
        <v>62</v>
      </c>
      <c r="X613" s="18" t="s">
        <v>62</v>
      </c>
      <c r="Y613" s="18" t="s">
        <v>62</v>
      </c>
      <c r="Z613" s="21">
        <v>63985540</v>
      </c>
      <c r="AA613" s="21">
        <v>654538</v>
      </c>
      <c r="AB613" s="21">
        <v>5205712</v>
      </c>
      <c r="AC613" s="21">
        <v>0</v>
      </c>
      <c r="AD613" s="21">
        <v>0</v>
      </c>
      <c r="AE613" s="21">
        <v>345.26</v>
      </c>
      <c r="AF613" s="22">
        <v>5</v>
      </c>
      <c r="AG613" s="22">
        <v>9</v>
      </c>
      <c r="AH613" s="23">
        <v>868036</v>
      </c>
      <c r="AI613" s="23">
        <v>1128</v>
      </c>
      <c r="AJ613" s="24">
        <v>9.39</v>
      </c>
      <c r="AK613" s="25">
        <v>105.89</v>
      </c>
      <c r="AL613" s="26">
        <v>5</v>
      </c>
      <c r="AM613" s="26">
        <v>9</v>
      </c>
      <c r="AN613" s="26">
        <v>137965</v>
      </c>
      <c r="AO613" s="26">
        <v>4692</v>
      </c>
      <c r="AP613" s="27">
        <v>8.14</v>
      </c>
      <c r="AQ613" s="28">
        <v>382.04</v>
      </c>
      <c r="AR613" s="29">
        <v>4</v>
      </c>
      <c r="AS613" s="29">
        <v>6</v>
      </c>
      <c r="AT613" s="29">
        <v>12446</v>
      </c>
      <c r="AU613" s="29">
        <v>78475</v>
      </c>
      <c r="AV613" s="29">
        <v>6.18</v>
      </c>
      <c r="AW613" s="29">
        <v>4849.24</v>
      </c>
    </row>
    <row r="614" spans="1:49" s="30" customFormat="1" x14ac:dyDescent="0.35">
      <c r="A614" s="12">
        <v>2012</v>
      </c>
      <c r="B614" s="12" t="s">
        <v>730</v>
      </c>
      <c r="C614" s="13" t="s">
        <v>731</v>
      </c>
      <c r="D614" s="14" t="s">
        <v>758</v>
      </c>
      <c r="E614" s="15">
        <v>39368.304650579346</v>
      </c>
      <c r="F614" s="15">
        <v>73124.5</v>
      </c>
      <c r="G614" s="12">
        <v>7.5</v>
      </c>
      <c r="H614" s="16">
        <v>1857446</v>
      </c>
      <c r="I614" s="17">
        <f t="shared" si="9"/>
        <v>0</v>
      </c>
      <c r="J614" s="17">
        <v>1</v>
      </c>
      <c r="K614" s="17">
        <v>45.77</v>
      </c>
      <c r="L614" s="17">
        <v>3.58</v>
      </c>
      <c r="M614" s="17">
        <v>2.75</v>
      </c>
      <c r="N614" s="17">
        <v>54.99</v>
      </c>
      <c r="O614" s="17">
        <v>1</v>
      </c>
      <c r="P614" s="18">
        <v>4532</v>
      </c>
      <c r="Q614" s="18">
        <v>904</v>
      </c>
      <c r="R614" s="17">
        <v>67203074</v>
      </c>
      <c r="S614" s="17">
        <v>82753</v>
      </c>
      <c r="T614" s="17">
        <v>48157</v>
      </c>
      <c r="U614" s="18" t="s">
        <v>62</v>
      </c>
      <c r="V614" s="18" t="s">
        <v>62</v>
      </c>
      <c r="W614" s="18" t="s">
        <v>62</v>
      </c>
      <c r="X614" s="18" t="s">
        <v>62</v>
      </c>
      <c r="Y614" s="18" t="s">
        <v>62</v>
      </c>
      <c r="Z614" s="21">
        <v>59041922</v>
      </c>
      <c r="AA614" s="21">
        <v>500642</v>
      </c>
      <c r="AB614" s="21">
        <v>4842878</v>
      </c>
      <c r="AC614" s="21">
        <v>0</v>
      </c>
      <c r="AD614" s="21">
        <v>0</v>
      </c>
      <c r="AE614" s="21">
        <v>360</v>
      </c>
      <c r="AF614" s="22">
        <v>5</v>
      </c>
      <c r="AG614" s="22">
        <v>7</v>
      </c>
      <c r="AH614" s="23">
        <v>865673</v>
      </c>
      <c r="AI614" s="23">
        <v>1077.6469999999999</v>
      </c>
      <c r="AJ614" s="24">
        <v>9.8501314999999998</v>
      </c>
      <c r="AK614" s="25">
        <v>106.14964999999999</v>
      </c>
      <c r="AL614" s="26">
        <v>5</v>
      </c>
      <c r="AM614" s="26">
        <v>6</v>
      </c>
      <c r="AN614" s="26">
        <v>138687</v>
      </c>
      <c r="AO614" s="26">
        <v>4664.4741000000004</v>
      </c>
      <c r="AP614" s="27">
        <v>8.4212430999999999</v>
      </c>
      <c r="AQ614" s="28">
        <v>392.80669999999998</v>
      </c>
      <c r="AR614" s="29">
        <v>4</v>
      </c>
      <c r="AS614" s="29">
        <v>4</v>
      </c>
      <c r="AT614" s="29">
        <v>12472</v>
      </c>
      <c r="AU614" s="29">
        <v>79214.554000000004</v>
      </c>
      <c r="AV614" s="29">
        <v>6.3289895999999999</v>
      </c>
      <c r="AW614" s="29">
        <v>5013.4808999999996</v>
      </c>
    </row>
    <row r="615" spans="1:49" s="30" customFormat="1" x14ac:dyDescent="0.35">
      <c r="A615" s="12">
        <v>2017</v>
      </c>
      <c r="B615" s="12" t="s">
        <v>717</v>
      </c>
      <c r="C615" s="13" t="s">
        <v>718</v>
      </c>
      <c r="D615" s="14" t="s">
        <v>759</v>
      </c>
      <c r="E615" s="15">
        <v>42410.415497646456</v>
      </c>
      <c r="F615" s="15">
        <v>72935.100000000006</v>
      </c>
      <c r="G615" s="12">
        <v>3.2</v>
      </c>
      <c r="H615" s="16">
        <v>1719745</v>
      </c>
      <c r="I615" s="17">
        <f t="shared" si="9"/>
        <v>0</v>
      </c>
      <c r="J615" s="17">
        <v>1</v>
      </c>
      <c r="K615" s="17">
        <v>39.08</v>
      </c>
      <c r="L615" s="17">
        <v>2.23</v>
      </c>
      <c r="M615" s="17">
        <v>2.99</v>
      </c>
      <c r="N615" s="17">
        <v>38.799999999999997</v>
      </c>
      <c r="O615" s="17">
        <v>0</v>
      </c>
      <c r="P615" s="18">
        <v>6985</v>
      </c>
      <c r="Q615" s="18">
        <v>615</v>
      </c>
      <c r="R615" s="17">
        <v>1771092</v>
      </c>
      <c r="S615" s="17">
        <v>3710</v>
      </c>
      <c r="T615" s="17">
        <v>4824</v>
      </c>
      <c r="U615" s="18" t="s">
        <v>62</v>
      </c>
      <c r="V615" s="18" t="s">
        <v>62</v>
      </c>
      <c r="W615" s="18" t="s">
        <v>62</v>
      </c>
      <c r="X615" s="18" t="s">
        <v>62</v>
      </c>
      <c r="Y615" s="18" t="s">
        <v>62</v>
      </c>
      <c r="Z615" s="21">
        <v>10450</v>
      </c>
      <c r="AA615" s="21">
        <v>306</v>
      </c>
      <c r="AB615" s="21">
        <v>43387946</v>
      </c>
      <c r="AC615" s="21">
        <v>0</v>
      </c>
      <c r="AD615" s="21">
        <v>1556</v>
      </c>
      <c r="AE615" s="21">
        <v>0</v>
      </c>
      <c r="AF615" s="22">
        <v>3</v>
      </c>
      <c r="AG615" s="22">
        <v>17</v>
      </c>
      <c r="AH615" s="23">
        <v>727568</v>
      </c>
      <c r="AI615" s="23">
        <v>999.66612999999995</v>
      </c>
      <c r="AJ615" s="24">
        <v>10.040953</v>
      </c>
      <c r="AK615" s="25">
        <v>100.376</v>
      </c>
      <c r="AL615" s="26">
        <v>3</v>
      </c>
      <c r="AM615" s="26">
        <v>16</v>
      </c>
      <c r="AN615" s="26">
        <v>108965</v>
      </c>
      <c r="AO615" s="26">
        <v>4910.5990000000002</v>
      </c>
      <c r="AP615" s="27">
        <v>7.9841679000000001</v>
      </c>
      <c r="AQ615" s="28">
        <v>392.07047</v>
      </c>
      <c r="AR615" s="29">
        <v>3</v>
      </c>
      <c r="AS615" s="29">
        <v>13</v>
      </c>
      <c r="AT615" s="29">
        <v>28138</v>
      </c>
      <c r="AU615" s="29">
        <v>25602.649000000001</v>
      </c>
      <c r="AV615" s="29">
        <v>6.6605454999999996</v>
      </c>
      <c r="AW615" s="29">
        <v>1705.2761</v>
      </c>
    </row>
    <row r="616" spans="1:49" s="30" customFormat="1" x14ac:dyDescent="0.35">
      <c r="A616" s="12">
        <v>2020</v>
      </c>
      <c r="B616" s="12" t="s">
        <v>739</v>
      </c>
      <c r="C616" s="13" t="s">
        <v>740</v>
      </c>
      <c r="D616" s="14" t="s">
        <v>760</v>
      </c>
      <c r="E616" s="15">
        <v>73662.680132683658</v>
      </c>
      <c r="F616" s="15">
        <v>72550.3</v>
      </c>
      <c r="G616" s="12" t="s">
        <v>62</v>
      </c>
      <c r="H616" s="16">
        <v>984899</v>
      </c>
      <c r="I616" s="17">
        <f t="shared" si="9"/>
        <v>0</v>
      </c>
      <c r="J616" s="17">
        <v>1</v>
      </c>
      <c r="K616" s="17">
        <v>36.130000000000003</v>
      </c>
      <c r="L616" s="17">
        <v>1.891</v>
      </c>
      <c r="M616" s="17">
        <v>2.0299999999999998</v>
      </c>
      <c r="N616" s="17">
        <v>33.270000000000003</v>
      </c>
      <c r="O616" s="17">
        <v>1</v>
      </c>
      <c r="P616" s="18">
        <v>3999</v>
      </c>
      <c r="Q616" s="18">
        <v>1256</v>
      </c>
      <c r="R616" s="17">
        <v>2666693</v>
      </c>
      <c r="S616" s="17">
        <v>269</v>
      </c>
      <c r="T616" s="17">
        <v>1335</v>
      </c>
      <c r="U616" s="18" t="s">
        <v>62</v>
      </c>
      <c r="V616" s="18" t="s">
        <v>62</v>
      </c>
      <c r="W616" s="18" t="s">
        <v>62</v>
      </c>
      <c r="X616" s="18" t="s">
        <v>62</v>
      </c>
      <c r="Y616" s="18" t="s">
        <v>62</v>
      </c>
      <c r="Z616" s="21">
        <v>151162</v>
      </c>
      <c r="AA616" s="21">
        <v>43904</v>
      </c>
      <c r="AB616" s="21">
        <v>68705402</v>
      </c>
      <c r="AC616" s="21">
        <v>0</v>
      </c>
      <c r="AD616" s="21">
        <v>0</v>
      </c>
      <c r="AE616" s="21">
        <v>1560</v>
      </c>
      <c r="AF616" s="22">
        <v>1</v>
      </c>
      <c r="AG616" s="22">
        <v>1</v>
      </c>
      <c r="AH616" s="23">
        <v>446276</v>
      </c>
      <c r="AI616" s="23">
        <v>931.99686999999994</v>
      </c>
      <c r="AJ616" s="24">
        <v>12.562897</v>
      </c>
      <c r="AK616" s="25">
        <v>117.08580000000001</v>
      </c>
      <c r="AL616" s="26">
        <v>1</v>
      </c>
      <c r="AM616" s="26">
        <v>6</v>
      </c>
      <c r="AN616" s="26">
        <v>56764</v>
      </c>
      <c r="AO616" s="26">
        <v>5993.3775999999998</v>
      </c>
      <c r="AP616" s="27">
        <v>9.1825247999999995</v>
      </c>
      <c r="AQ616" s="28">
        <v>550.34338000000002</v>
      </c>
      <c r="AR616" s="29">
        <v>1</v>
      </c>
      <c r="AS616" s="29">
        <v>5</v>
      </c>
      <c r="AT616" s="29">
        <v>878</v>
      </c>
      <c r="AU616" s="29">
        <v>195085.42</v>
      </c>
      <c r="AV616" s="29">
        <v>6.7034377000000003</v>
      </c>
      <c r="AW616" s="29">
        <v>13077.43</v>
      </c>
    </row>
    <row r="617" spans="1:49" s="30" customFormat="1" x14ac:dyDescent="0.35">
      <c r="A617" s="17">
        <v>2007</v>
      </c>
      <c r="B617" s="32" t="s">
        <v>712</v>
      </c>
      <c r="C617" s="13" t="s">
        <v>713</v>
      </c>
      <c r="D617" s="14" t="s">
        <v>761</v>
      </c>
      <c r="E617" s="15">
        <v>54812.424764197662</v>
      </c>
      <c r="F617" s="15">
        <v>71943.5</v>
      </c>
      <c r="G617" s="17">
        <v>3.5</v>
      </c>
      <c r="H617" s="16">
        <v>1312540</v>
      </c>
      <c r="I617" s="17">
        <f t="shared" si="9"/>
        <v>1</v>
      </c>
      <c r="J617" s="17">
        <v>0</v>
      </c>
      <c r="K617" s="17" t="s">
        <v>62</v>
      </c>
      <c r="L617" s="17">
        <v>2.286</v>
      </c>
      <c r="M617" s="17">
        <v>6.97</v>
      </c>
      <c r="N617" s="17">
        <v>32.78</v>
      </c>
      <c r="O617" s="17">
        <v>1</v>
      </c>
      <c r="P617" s="18">
        <v>7671</v>
      </c>
      <c r="Q617" s="18">
        <v>244</v>
      </c>
      <c r="R617" s="17">
        <v>6911897</v>
      </c>
      <c r="S617" s="17">
        <v>39094</v>
      </c>
      <c r="T617" s="17">
        <v>6632</v>
      </c>
      <c r="U617" s="18" t="s">
        <v>62</v>
      </c>
      <c r="V617" s="18">
        <v>2.9</v>
      </c>
      <c r="W617" s="18">
        <v>15.76</v>
      </c>
      <c r="X617" s="18" t="s">
        <v>62</v>
      </c>
      <c r="Y617" s="18" t="s">
        <v>62</v>
      </c>
      <c r="Z617" s="21">
        <v>3250466</v>
      </c>
      <c r="AA617" s="21">
        <v>1307692</v>
      </c>
      <c r="AB617" s="21">
        <v>79239612</v>
      </c>
      <c r="AC617" s="21">
        <v>10763884</v>
      </c>
      <c r="AD617" s="21">
        <v>0</v>
      </c>
      <c r="AE617" s="21">
        <v>0</v>
      </c>
      <c r="AF617" s="23">
        <v>3</v>
      </c>
      <c r="AG617" s="23">
        <v>9</v>
      </c>
      <c r="AH617" s="23">
        <v>592238</v>
      </c>
      <c r="AI617" s="23">
        <v>632</v>
      </c>
      <c r="AJ617" s="24">
        <v>14.878396214446399</v>
      </c>
      <c r="AK617" s="25">
        <v>94.06</v>
      </c>
      <c r="AL617" s="26">
        <v>3</v>
      </c>
      <c r="AM617" s="26">
        <v>9</v>
      </c>
      <c r="AN617" s="26">
        <v>101848</v>
      </c>
      <c r="AO617" s="26">
        <v>3739</v>
      </c>
      <c r="AP617" s="27">
        <v>13.914340465172499</v>
      </c>
      <c r="AQ617" s="28">
        <v>520.27</v>
      </c>
      <c r="AR617" s="29">
        <v>3</v>
      </c>
      <c r="AS617" s="29">
        <v>8</v>
      </c>
      <c r="AT617" s="29">
        <v>3230</v>
      </c>
      <c r="AU617" s="29">
        <v>56068</v>
      </c>
      <c r="AV617" s="29">
        <v>12.268192897376499</v>
      </c>
      <c r="AW617" s="29">
        <v>6878.53</v>
      </c>
    </row>
    <row r="618" spans="1:49" s="30" customFormat="1" x14ac:dyDescent="0.35">
      <c r="A618" s="12">
        <v>2016</v>
      </c>
      <c r="B618" s="12" t="s">
        <v>739</v>
      </c>
      <c r="C618" s="13" t="s">
        <v>740</v>
      </c>
      <c r="D618" s="14" t="s">
        <v>762</v>
      </c>
      <c r="E618" s="15">
        <v>75728.666331925953</v>
      </c>
      <c r="F618" s="15">
        <v>71941.399999999994</v>
      </c>
      <c r="G618" s="12">
        <v>4.5</v>
      </c>
      <c r="H618" s="16">
        <v>949989</v>
      </c>
      <c r="I618" s="17">
        <f t="shared" si="9"/>
        <v>0</v>
      </c>
      <c r="J618" s="17">
        <v>1</v>
      </c>
      <c r="K618" s="17">
        <v>40.39</v>
      </c>
      <c r="L618" s="17">
        <v>1.702</v>
      </c>
      <c r="M618" s="17">
        <v>2.52</v>
      </c>
      <c r="N618" s="17">
        <v>42.43</v>
      </c>
      <c r="O618" s="17">
        <v>1</v>
      </c>
      <c r="P618" s="18">
        <v>4236</v>
      </c>
      <c r="Q618" s="18">
        <v>1358</v>
      </c>
      <c r="R618" s="17">
        <v>4363423</v>
      </c>
      <c r="S618" s="17">
        <v>465</v>
      </c>
      <c r="T618" s="17">
        <v>1954</v>
      </c>
      <c r="U618" s="18" t="s">
        <v>62</v>
      </c>
      <c r="V618" s="18">
        <v>2.74</v>
      </c>
      <c r="W618" s="18">
        <v>10.74</v>
      </c>
      <c r="X618" s="18" t="s">
        <v>62</v>
      </c>
      <c r="Y618" s="18" t="s">
        <v>62</v>
      </c>
      <c r="Z618" s="21">
        <v>453856</v>
      </c>
      <c r="AA618" s="21">
        <v>228220</v>
      </c>
      <c r="AB618" s="21">
        <v>117710582</v>
      </c>
      <c r="AC618" s="21">
        <v>0</v>
      </c>
      <c r="AD618" s="21">
        <v>0</v>
      </c>
      <c r="AE618" s="21">
        <v>2938</v>
      </c>
      <c r="AF618" s="22">
        <v>1</v>
      </c>
      <c r="AG618" s="22">
        <v>13</v>
      </c>
      <c r="AH618" s="23">
        <v>419234</v>
      </c>
      <c r="AI618" s="23">
        <v>946.78746999999998</v>
      </c>
      <c r="AJ618" s="24">
        <v>13.417420999999999</v>
      </c>
      <c r="AK618" s="25">
        <v>127.03446</v>
      </c>
      <c r="AL618" s="26">
        <v>1</v>
      </c>
      <c r="AM618" s="26">
        <v>10</v>
      </c>
      <c r="AN618" s="26">
        <v>53366</v>
      </c>
      <c r="AO618" s="26">
        <v>6613.4976999999999</v>
      </c>
      <c r="AP618" s="27">
        <v>10.07011</v>
      </c>
      <c r="AQ618" s="28">
        <v>665.98645999999997</v>
      </c>
      <c r="AR618" s="29">
        <v>1</v>
      </c>
      <c r="AS618" s="29">
        <v>7</v>
      </c>
      <c r="AT618" s="29">
        <v>873</v>
      </c>
      <c r="AU618" s="29">
        <v>215740.84</v>
      </c>
      <c r="AV618" s="29">
        <v>8.1140135000000004</v>
      </c>
      <c r="AW618" s="29">
        <v>17505.241000000002</v>
      </c>
    </row>
    <row r="619" spans="1:49" s="30" customFormat="1" x14ac:dyDescent="0.35">
      <c r="A619" s="17">
        <v>2006</v>
      </c>
      <c r="B619" s="13" t="s">
        <v>712</v>
      </c>
      <c r="C619" s="13" t="s">
        <v>713</v>
      </c>
      <c r="D619" s="14" t="s">
        <v>763</v>
      </c>
      <c r="E619" s="15">
        <v>54589.651854303273</v>
      </c>
      <c r="F619" s="15">
        <v>71424.5</v>
      </c>
      <c r="G619" s="17">
        <v>3.4</v>
      </c>
      <c r="H619" s="16">
        <v>1308389</v>
      </c>
      <c r="I619" s="17">
        <f t="shared" si="9"/>
        <v>1</v>
      </c>
      <c r="J619" s="17">
        <v>0</v>
      </c>
      <c r="K619" s="17" t="s">
        <v>62</v>
      </c>
      <c r="L619" s="17">
        <v>2.137</v>
      </c>
      <c r="M619" s="17">
        <v>6.73</v>
      </c>
      <c r="N619" s="17">
        <v>18.61</v>
      </c>
      <c r="O619" s="17">
        <v>1</v>
      </c>
      <c r="P619" s="18">
        <v>6864</v>
      </c>
      <c r="Q619" s="18">
        <v>319</v>
      </c>
      <c r="R619" s="17">
        <v>7129695</v>
      </c>
      <c r="S619" s="17">
        <v>37091</v>
      </c>
      <c r="T619" s="17">
        <v>9152</v>
      </c>
      <c r="U619" s="18" t="s">
        <v>62</v>
      </c>
      <c r="V619" s="18">
        <v>2.56</v>
      </c>
      <c r="W619" s="18">
        <v>14.22</v>
      </c>
      <c r="X619" s="18" t="s">
        <v>62</v>
      </c>
      <c r="Y619" s="18" t="s">
        <v>62</v>
      </c>
      <c r="Z619" s="21">
        <v>3267488</v>
      </c>
      <c r="AA619" s="21">
        <v>1548049.18</v>
      </c>
      <c r="AB619" s="21">
        <v>85052089.120000005</v>
      </c>
      <c r="AC619" s="21">
        <v>9397856</v>
      </c>
      <c r="AD619" s="21">
        <v>0</v>
      </c>
      <c r="AE619" s="21">
        <v>0</v>
      </c>
      <c r="AF619" s="23">
        <v>3</v>
      </c>
      <c r="AG619" s="23">
        <v>9</v>
      </c>
      <c r="AH619" s="23">
        <v>587882</v>
      </c>
      <c r="AI619" s="23">
        <v>623.79255814375438</v>
      </c>
      <c r="AJ619" s="24">
        <v>14.68237150550255</v>
      </c>
      <c r="AK619" s="25">
        <v>91.587540810344024</v>
      </c>
      <c r="AL619" s="26">
        <v>3</v>
      </c>
      <c r="AM619" s="26">
        <v>9</v>
      </c>
      <c r="AN619" s="26">
        <v>100730</v>
      </c>
      <c r="AO619" s="26">
        <v>3774.5731162513657</v>
      </c>
      <c r="AP619" s="27">
        <v>14.06686125070766</v>
      </c>
      <c r="AQ619" s="28">
        <v>530.96396306959195</v>
      </c>
      <c r="AR619" s="29">
        <v>3</v>
      </c>
      <c r="AS619" s="29">
        <v>8</v>
      </c>
      <c r="AT619" s="29">
        <v>3183</v>
      </c>
      <c r="AU619" s="29">
        <v>55796.235207875165</v>
      </c>
      <c r="AV619" s="29">
        <v>11.617061429912731</v>
      </c>
      <c r="AW619" s="29">
        <v>6481.8829196774532</v>
      </c>
    </row>
    <row r="620" spans="1:49" s="30" customFormat="1" x14ac:dyDescent="0.35">
      <c r="A620" s="17">
        <v>2008</v>
      </c>
      <c r="B620" s="32" t="s">
        <v>712</v>
      </c>
      <c r="C620" s="13" t="s">
        <v>713</v>
      </c>
      <c r="D620" s="14" t="s">
        <v>764</v>
      </c>
      <c r="E620" s="15">
        <v>54103.86456175441</v>
      </c>
      <c r="F620" s="15">
        <v>71195.600000000006</v>
      </c>
      <c r="G620" s="17">
        <v>3.9</v>
      </c>
      <c r="H620" s="16">
        <v>1315906</v>
      </c>
      <c r="I620" s="17">
        <f t="shared" si="9"/>
        <v>1</v>
      </c>
      <c r="J620" s="17">
        <v>0</v>
      </c>
      <c r="K620" s="17">
        <v>40.69</v>
      </c>
      <c r="L620" s="17">
        <v>2.9830000000000001</v>
      </c>
      <c r="M620" s="17">
        <v>8.86</v>
      </c>
      <c r="N620" s="17">
        <v>45.88</v>
      </c>
      <c r="O620" s="17">
        <v>1</v>
      </c>
      <c r="P620" s="18">
        <v>7534</v>
      </c>
      <c r="Q620" s="18">
        <v>274</v>
      </c>
      <c r="R620" s="17">
        <v>6782300</v>
      </c>
      <c r="S620" s="17">
        <v>33778</v>
      </c>
      <c r="T620" s="17">
        <v>6234</v>
      </c>
      <c r="U620" s="18">
        <v>4.4000000000000004</v>
      </c>
      <c r="V620" s="18">
        <v>3.53</v>
      </c>
      <c r="W620" s="18">
        <v>21.43</v>
      </c>
      <c r="X620" s="18" t="s">
        <v>62</v>
      </c>
      <c r="Y620" s="18" t="s">
        <v>62</v>
      </c>
      <c r="Z620" s="21">
        <v>2962002</v>
      </c>
      <c r="AA620" s="21">
        <v>516682</v>
      </c>
      <c r="AB620" s="21">
        <v>97737412</v>
      </c>
      <c r="AC620" s="21">
        <v>9350314</v>
      </c>
      <c r="AD620" s="21">
        <v>0</v>
      </c>
      <c r="AE620" s="21">
        <v>0</v>
      </c>
      <c r="AF620" s="23">
        <v>3</v>
      </c>
      <c r="AG620" s="23">
        <v>9</v>
      </c>
      <c r="AH620" s="23">
        <v>594180</v>
      </c>
      <c r="AI620" s="23">
        <v>616</v>
      </c>
      <c r="AJ620" s="24">
        <v>15.6844716748093</v>
      </c>
      <c r="AK620" s="25">
        <v>96.66</v>
      </c>
      <c r="AL620" s="26">
        <v>3</v>
      </c>
      <c r="AM620" s="26">
        <v>9</v>
      </c>
      <c r="AN620" s="26">
        <v>102942</v>
      </c>
      <c r="AO620" s="26">
        <v>3657</v>
      </c>
      <c r="AP620" s="27">
        <v>14.318169494001344</v>
      </c>
      <c r="AQ620" s="28">
        <v>523.67999999999995</v>
      </c>
      <c r="AR620" s="29">
        <v>3</v>
      </c>
      <c r="AS620" s="29">
        <v>8</v>
      </c>
      <c r="AT620" s="29">
        <v>3431</v>
      </c>
      <c r="AU620" s="29">
        <v>50161</v>
      </c>
      <c r="AV620" s="29">
        <v>13.173708856536495</v>
      </c>
      <c r="AW620" s="29">
        <v>6608.11</v>
      </c>
    </row>
    <row r="621" spans="1:49" s="30" customFormat="1" x14ac:dyDescent="0.35">
      <c r="A621" s="12">
        <v>2010</v>
      </c>
      <c r="B621" s="12" t="s">
        <v>739</v>
      </c>
      <c r="C621" s="13" t="s">
        <v>740</v>
      </c>
      <c r="D621" s="14" t="s">
        <v>765</v>
      </c>
      <c r="E621" s="15">
        <v>75909.662345342105</v>
      </c>
      <c r="F621" s="15">
        <v>68291.899999999994</v>
      </c>
      <c r="G621" s="12">
        <v>8.4</v>
      </c>
      <c r="H621" s="16">
        <v>899647</v>
      </c>
      <c r="I621" s="17">
        <f t="shared" si="9"/>
        <v>0</v>
      </c>
      <c r="J621" s="17">
        <v>0</v>
      </c>
      <c r="K621" s="17">
        <v>44.27</v>
      </c>
      <c r="L621" s="17">
        <v>2.7050000000000001</v>
      </c>
      <c r="M621" s="17">
        <v>4.37</v>
      </c>
      <c r="N621" s="17">
        <v>49.29</v>
      </c>
      <c r="O621" s="17">
        <v>1</v>
      </c>
      <c r="P621" s="18">
        <v>4584</v>
      </c>
      <c r="Q621" s="18">
        <v>1491</v>
      </c>
      <c r="R621" s="17">
        <v>4187304</v>
      </c>
      <c r="S621" s="17">
        <v>13152</v>
      </c>
      <c r="T621" s="17">
        <v>4814</v>
      </c>
      <c r="U621" s="18" t="s">
        <v>62</v>
      </c>
      <c r="V621" s="18">
        <v>3.35</v>
      </c>
      <c r="W621" s="18">
        <v>16.04</v>
      </c>
      <c r="X621" s="18">
        <v>5.15</v>
      </c>
      <c r="Y621" s="18" t="s">
        <v>62</v>
      </c>
      <c r="Z621" s="21">
        <v>2445808</v>
      </c>
      <c r="AA621" s="21">
        <v>206042</v>
      </c>
      <c r="AB621" s="21">
        <v>48626366</v>
      </c>
      <c r="AC621" s="21">
        <v>0</v>
      </c>
      <c r="AD621" s="21">
        <v>0</v>
      </c>
      <c r="AE621" s="21">
        <v>0</v>
      </c>
      <c r="AF621" s="22">
        <v>1</v>
      </c>
      <c r="AG621" s="22">
        <v>11</v>
      </c>
      <c r="AH621" s="23">
        <v>396114</v>
      </c>
      <c r="AI621" s="23">
        <v>1001</v>
      </c>
      <c r="AJ621" s="24">
        <v>13.8</v>
      </c>
      <c r="AK621" s="31">
        <v>138.24</v>
      </c>
      <c r="AL621" s="26">
        <v>1</v>
      </c>
      <c r="AM621" s="26">
        <v>11</v>
      </c>
      <c r="AN621" s="26">
        <v>49986</v>
      </c>
      <c r="AO621" s="26">
        <v>7202</v>
      </c>
      <c r="AP621" s="27">
        <v>11.36</v>
      </c>
      <c r="AQ621" s="28">
        <v>818.33</v>
      </c>
      <c r="AR621" s="29">
        <v>1</v>
      </c>
      <c r="AS621" s="29">
        <v>8</v>
      </c>
      <c r="AT621" s="29">
        <v>1241</v>
      </c>
      <c r="AU621" s="29">
        <v>169617</v>
      </c>
      <c r="AV621" s="29">
        <v>9.57</v>
      </c>
      <c r="AW621" s="29">
        <v>16235.83</v>
      </c>
    </row>
    <row r="622" spans="1:49" s="30" customFormat="1" x14ac:dyDescent="0.35">
      <c r="A622" s="12">
        <v>2011</v>
      </c>
      <c r="B622" s="12" t="s">
        <v>739</v>
      </c>
      <c r="C622" s="13" t="s">
        <v>740</v>
      </c>
      <c r="D622" s="14" t="s">
        <v>766</v>
      </c>
      <c r="E622" s="15">
        <v>78343.194614308217</v>
      </c>
      <c r="F622" s="15">
        <v>71103.5</v>
      </c>
      <c r="G622" s="12">
        <v>7.5</v>
      </c>
      <c r="H622" s="16">
        <v>907590</v>
      </c>
      <c r="I622" s="17">
        <f t="shared" si="9"/>
        <v>0</v>
      </c>
      <c r="J622" s="17">
        <v>0</v>
      </c>
      <c r="K622" s="17">
        <v>45.02</v>
      </c>
      <c r="L622" s="17">
        <v>3.4670000000000001</v>
      </c>
      <c r="M622" s="17">
        <v>4</v>
      </c>
      <c r="N622" s="17">
        <v>55.64</v>
      </c>
      <c r="O622" s="17">
        <v>1</v>
      </c>
      <c r="P622" s="18">
        <v>4252</v>
      </c>
      <c r="Q622" s="18">
        <v>1352</v>
      </c>
      <c r="R622" s="17">
        <v>3928280</v>
      </c>
      <c r="S622" s="17">
        <v>8441</v>
      </c>
      <c r="T622" s="17">
        <v>4189</v>
      </c>
      <c r="U622" s="18">
        <v>4.5999999999999996</v>
      </c>
      <c r="V622" s="18">
        <v>3.41</v>
      </c>
      <c r="W622" s="18" t="s">
        <v>62</v>
      </c>
      <c r="X622" s="18" t="s">
        <v>62</v>
      </c>
      <c r="Y622" s="18"/>
      <c r="Z622" s="21">
        <v>1424054</v>
      </c>
      <c r="AA622" s="21">
        <v>149494</v>
      </c>
      <c r="AB622" s="21">
        <v>81815180</v>
      </c>
      <c r="AC622" s="21">
        <v>0</v>
      </c>
      <c r="AD622" s="21">
        <v>0</v>
      </c>
      <c r="AE622" s="21">
        <v>2357.46</v>
      </c>
      <c r="AF622" s="22">
        <v>1</v>
      </c>
      <c r="AG622" s="22">
        <v>11</v>
      </c>
      <c r="AH622" s="23">
        <v>398109</v>
      </c>
      <c r="AI622" s="23">
        <v>970</v>
      </c>
      <c r="AJ622" s="24">
        <v>13.7</v>
      </c>
      <c r="AK622" s="25">
        <v>132.83000000000001</v>
      </c>
      <c r="AL622" s="26">
        <v>1</v>
      </c>
      <c r="AM622" s="26">
        <v>11</v>
      </c>
      <c r="AN622" s="26">
        <v>50369</v>
      </c>
      <c r="AO622" s="26">
        <v>7048</v>
      </c>
      <c r="AP622" s="27">
        <v>10.64</v>
      </c>
      <c r="AQ622" s="28">
        <v>749.74</v>
      </c>
      <c r="AR622" s="29">
        <v>1</v>
      </c>
      <c r="AS622" s="29">
        <v>8</v>
      </c>
      <c r="AT622" s="29">
        <v>1238</v>
      </c>
      <c r="AU622" s="29">
        <v>174432</v>
      </c>
      <c r="AV622" s="29">
        <v>8.91</v>
      </c>
      <c r="AW622" s="29">
        <v>15543.66</v>
      </c>
    </row>
    <row r="623" spans="1:49" s="30" customFormat="1" x14ac:dyDescent="0.35">
      <c r="A623" s="17">
        <v>2008</v>
      </c>
      <c r="B623" s="32" t="s">
        <v>730</v>
      </c>
      <c r="C623" s="13" t="s">
        <v>731</v>
      </c>
      <c r="D623" s="14" t="s">
        <v>767</v>
      </c>
      <c r="E623" s="15">
        <v>38562.416114676329</v>
      </c>
      <c r="F623" s="15">
        <v>70966.8</v>
      </c>
      <c r="G623" s="17">
        <v>4.3</v>
      </c>
      <c r="H623" s="16">
        <v>1840310</v>
      </c>
      <c r="I623" s="17">
        <f t="shared" si="9"/>
        <v>0</v>
      </c>
      <c r="J623" s="17">
        <v>0</v>
      </c>
      <c r="K623" s="17">
        <v>40.69</v>
      </c>
      <c r="L623" s="17">
        <v>2.9830000000000001</v>
      </c>
      <c r="M623" s="17">
        <v>8.86</v>
      </c>
      <c r="N623" s="17">
        <v>45.88</v>
      </c>
      <c r="O623" s="17">
        <v>1</v>
      </c>
      <c r="P623" s="18">
        <v>5269</v>
      </c>
      <c r="Q623" s="18">
        <v>681</v>
      </c>
      <c r="R623" s="17">
        <v>84610180</v>
      </c>
      <c r="S623" s="17">
        <v>286289</v>
      </c>
      <c r="T623" s="17">
        <v>91766</v>
      </c>
      <c r="U623" s="18" t="s">
        <v>62</v>
      </c>
      <c r="V623" s="18">
        <v>2.35</v>
      </c>
      <c r="W623" s="18">
        <v>21.93</v>
      </c>
      <c r="X623" s="18" t="s">
        <v>62</v>
      </c>
      <c r="Y623" s="18" t="s">
        <v>62</v>
      </c>
      <c r="Z623" s="21">
        <v>75271406</v>
      </c>
      <c r="AA623" s="21">
        <v>484478</v>
      </c>
      <c r="AB623" s="21">
        <v>3876304</v>
      </c>
      <c r="AC623" s="21">
        <v>0</v>
      </c>
      <c r="AD623" s="21">
        <v>0</v>
      </c>
      <c r="AE623" s="21">
        <v>576.08000000000004</v>
      </c>
      <c r="AF623" s="23">
        <v>7</v>
      </c>
      <c r="AG623" s="23">
        <v>12</v>
      </c>
      <c r="AH623" s="23">
        <v>863650</v>
      </c>
      <c r="AI623" s="23">
        <v>1135</v>
      </c>
      <c r="AJ623" s="24">
        <v>7.0621038324790817</v>
      </c>
      <c r="AK623" s="25">
        <v>80.150000000000006</v>
      </c>
      <c r="AL623" s="26">
        <v>7</v>
      </c>
      <c r="AM623" s="26">
        <v>12</v>
      </c>
      <c r="AN623" s="26">
        <v>135756</v>
      </c>
      <c r="AO623" s="26">
        <v>4736</v>
      </c>
      <c r="AP623" s="27">
        <v>6.0781692188936161</v>
      </c>
      <c r="AQ623" s="28">
        <v>287.88</v>
      </c>
      <c r="AR623" s="29">
        <v>4</v>
      </c>
      <c r="AS623" s="29">
        <v>6</v>
      </c>
      <c r="AT623" s="29">
        <v>12015</v>
      </c>
      <c r="AU623" s="29">
        <v>102221</v>
      </c>
      <c r="AV623" s="29">
        <v>4.2044263997910747</v>
      </c>
      <c r="AW623" s="29">
        <v>4297.82</v>
      </c>
    </row>
    <row r="624" spans="1:49" s="30" customFormat="1" x14ac:dyDescent="0.35">
      <c r="A624" s="17">
        <v>2009</v>
      </c>
      <c r="B624" s="32" t="s">
        <v>730</v>
      </c>
      <c r="C624" s="13" t="s">
        <v>731</v>
      </c>
      <c r="D624" s="14" t="s">
        <v>768</v>
      </c>
      <c r="E624" s="15">
        <v>38363.166511074131</v>
      </c>
      <c r="F624" s="15">
        <v>70886.5</v>
      </c>
      <c r="G624" s="17">
        <v>7.7</v>
      </c>
      <c r="H624" s="16">
        <v>1847775</v>
      </c>
      <c r="I624" s="17">
        <f t="shared" si="9"/>
        <v>0</v>
      </c>
      <c r="J624" s="17">
        <v>0</v>
      </c>
      <c r="K624" s="17">
        <v>43.33</v>
      </c>
      <c r="L624" s="17">
        <v>2.141</v>
      </c>
      <c r="M624" s="17">
        <v>3.94</v>
      </c>
      <c r="N624" s="17">
        <v>45.86</v>
      </c>
      <c r="O624" s="17">
        <v>1</v>
      </c>
      <c r="P624" s="18">
        <v>5238</v>
      </c>
      <c r="Q624" s="18">
        <v>632</v>
      </c>
      <c r="R624" s="17">
        <v>65927761</v>
      </c>
      <c r="S624" s="17">
        <v>167273</v>
      </c>
      <c r="T624" s="17">
        <v>34677</v>
      </c>
      <c r="U624" s="18">
        <v>2.67</v>
      </c>
      <c r="V624" s="18">
        <v>2.64</v>
      </c>
      <c r="W624" s="18">
        <v>14.24</v>
      </c>
      <c r="X624" s="18" t="s">
        <v>62</v>
      </c>
      <c r="Y624" s="18" t="s">
        <v>62</v>
      </c>
      <c r="Z624" s="21">
        <v>58333016</v>
      </c>
      <c r="AA624" s="21">
        <v>616790</v>
      </c>
      <c r="AB624" s="21">
        <v>2278674</v>
      </c>
      <c r="AC624" s="21">
        <v>0</v>
      </c>
      <c r="AD624" s="21">
        <v>0</v>
      </c>
      <c r="AE624" s="21">
        <v>408.8</v>
      </c>
      <c r="AF624" s="23">
        <v>7</v>
      </c>
      <c r="AG624" s="23">
        <v>12</v>
      </c>
      <c r="AH624" s="23">
        <v>865647</v>
      </c>
      <c r="AI624" s="23">
        <v>1116</v>
      </c>
      <c r="AJ624" s="24">
        <v>7.9</v>
      </c>
      <c r="AK624" s="31">
        <v>88.16</v>
      </c>
      <c r="AL624" s="26">
        <v>7</v>
      </c>
      <c r="AM624" s="26">
        <v>12</v>
      </c>
      <c r="AN624" s="26">
        <v>136653</v>
      </c>
      <c r="AO624" s="26">
        <v>4692</v>
      </c>
      <c r="AP624" s="27">
        <v>6.77</v>
      </c>
      <c r="AQ624" s="28">
        <v>317.55</v>
      </c>
      <c r="AR624" s="29">
        <v>4</v>
      </c>
      <c r="AS624" s="29">
        <v>6</v>
      </c>
      <c r="AT624" s="29">
        <v>12207</v>
      </c>
      <c r="AU624" s="29">
        <v>74992</v>
      </c>
      <c r="AV624" s="29">
        <v>5.24</v>
      </c>
      <c r="AW624" s="29">
        <v>3931.7</v>
      </c>
    </row>
    <row r="625" spans="1:49" s="30" customFormat="1" x14ac:dyDescent="0.35">
      <c r="A625" s="12">
        <v>2018</v>
      </c>
      <c r="B625" s="12" t="s">
        <v>739</v>
      </c>
      <c r="C625" s="13" t="s">
        <v>740</v>
      </c>
      <c r="D625" s="14" t="s">
        <v>769</v>
      </c>
      <c r="E625" s="15">
        <v>73275.593726893392</v>
      </c>
      <c r="F625" s="15">
        <v>70856.399999999994</v>
      </c>
      <c r="G625" s="12">
        <v>3.8</v>
      </c>
      <c r="H625" s="16">
        <v>966985</v>
      </c>
      <c r="I625" s="17">
        <f t="shared" si="9"/>
        <v>0</v>
      </c>
      <c r="J625" s="17">
        <v>1</v>
      </c>
      <c r="K625" s="17">
        <v>39.08</v>
      </c>
      <c r="L625" s="17">
        <v>2.6</v>
      </c>
      <c r="M625" s="17">
        <v>3.15</v>
      </c>
      <c r="N625" s="17">
        <v>38.81</v>
      </c>
      <c r="O625" s="17">
        <v>1</v>
      </c>
      <c r="P625" s="18">
        <v>4472</v>
      </c>
      <c r="Q625" s="18">
        <v>1393</v>
      </c>
      <c r="R625" s="17">
        <v>3193173</v>
      </c>
      <c r="S625" s="17">
        <v>589</v>
      </c>
      <c r="T625" s="17">
        <v>1573</v>
      </c>
      <c r="U625" s="18" t="s">
        <v>62</v>
      </c>
      <c r="V625" s="18">
        <v>2.64</v>
      </c>
      <c r="W625" s="18" t="s">
        <v>62</v>
      </c>
      <c r="X625" s="18">
        <v>3.06</v>
      </c>
      <c r="Y625" s="18"/>
      <c r="Z625" s="21">
        <v>333192</v>
      </c>
      <c r="AA625" s="21">
        <v>666720</v>
      </c>
      <c r="AB625" s="21">
        <v>80755840</v>
      </c>
      <c r="AC625" s="21">
        <v>0</v>
      </c>
      <c r="AD625" s="21">
        <v>0</v>
      </c>
      <c r="AE625" s="21">
        <v>2698</v>
      </c>
      <c r="AF625" s="22">
        <v>1</v>
      </c>
      <c r="AG625" s="22">
        <v>14</v>
      </c>
      <c r="AH625" s="23">
        <v>432449</v>
      </c>
      <c r="AI625" s="23">
        <v>977</v>
      </c>
      <c r="AJ625" s="24">
        <v>12.53</v>
      </c>
      <c r="AK625" s="25">
        <v>122.43</v>
      </c>
      <c r="AL625" s="26">
        <v>1</v>
      </c>
      <c r="AM625" s="26">
        <v>10</v>
      </c>
      <c r="AN625" s="26">
        <v>54904</v>
      </c>
      <c r="AO625" s="26">
        <v>6590.8069999999998</v>
      </c>
      <c r="AP625" s="27">
        <v>9.6532997999999992</v>
      </c>
      <c r="AQ625" s="28">
        <v>636.23036000000002</v>
      </c>
      <c r="AR625" s="29">
        <v>1</v>
      </c>
      <c r="AS625" s="29">
        <v>7</v>
      </c>
      <c r="AT625" s="29">
        <v>837</v>
      </c>
      <c r="AU625" s="29">
        <v>235024</v>
      </c>
      <c r="AV625" s="29">
        <v>7.95</v>
      </c>
      <c r="AW625" s="29">
        <v>18687.61</v>
      </c>
    </row>
    <row r="626" spans="1:49" s="30" customFormat="1" x14ac:dyDescent="0.35">
      <c r="A626" s="12">
        <v>2012</v>
      </c>
      <c r="B626" s="12" t="s">
        <v>739</v>
      </c>
      <c r="C626" s="13" t="s">
        <v>740</v>
      </c>
      <c r="D626" s="14" t="s">
        <v>770</v>
      </c>
      <c r="E626" s="15">
        <v>77073.744044355219</v>
      </c>
      <c r="F626" s="15">
        <v>70562.399999999994</v>
      </c>
      <c r="G626" s="12">
        <v>7.2</v>
      </c>
      <c r="H626" s="16">
        <v>915518</v>
      </c>
      <c r="I626" s="17">
        <f t="shared" si="9"/>
        <v>0</v>
      </c>
      <c r="J626" s="17">
        <v>0</v>
      </c>
      <c r="K626" s="17">
        <v>45.77</v>
      </c>
      <c r="L626" s="17">
        <v>3.58</v>
      </c>
      <c r="M626" s="17">
        <v>2.75</v>
      </c>
      <c r="N626" s="17">
        <v>54.99</v>
      </c>
      <c r="O626" s="17">
        <v>1</v>
      </c>
      <c r="P626" s="18">
        <v>3850</v>
      </c>
      <c r="Q626" s="18">
        <v>1337</v>
      </c>
      <c r="R626" s="17">
        <v>4981052</v>
      </c>
      <c r="S626" s="17">
        <v>2427</v>
      </c>
      <c r="T626" s="17">
        <v>2840</v>
      </c>
      <c r="U626" s="18" t="s">
        <v>62</v>
      </c>
      <c r="V626" s="18">
        <v>3.35</v>
      </c>
      <c r="W626" s="18">
        <v>22.91</v>
      </c>
      <c r="X626" s="18">
        <v>3.31</v>
      </c>
      <c r="Y626" s="18"/>
      <c r="Z626" s="21">
        <v>1353458</v>
      </c>
      <c r="AA626" s="21">
        <v>91620</v>
      </c>
      <c r="AB626" s="21">
        <v>120065924</v>
      </c>
      <c r="AC626" s="21">
        <v>0</v>
      </c>
      <c r="AD626" s="21">
        <v>0</v>
      </c>
      <c r="AE626" s="21">
        <v>2820</v>
      </c>
      <c r="AF626" s="22">
        <v>1</v>
      </c>
      <c r="AG626" s="22">
        <v>11</v>
      </c>
      <c r="AH626" s="23">
        <v>399998</v>
      </c>
      <c r="AI626" s="23">
        <v>942.02179000000001</v>
      </c>
      <c r="AJ626" s="24">
        <v>13.579825</v>
      </c>
      <c r="AK626" s="25">
        <v>127.92491</v>
      </c>
      <c r="AL626" s="26">
        <v>1</v>
      </c>
      <c r="AM626" s="26">
        <v>10</v>
      </c>
      <c r="AN626" s="26">
        <v>51056</v>
      </c>
      <c r="AO626" s="26">
        <v>6925.4479000000001</v>
      </c>
      <c r="AP626" s="27">
        <v>10.129536999999999</v>
      </c>
      <c r="AQ626" s="28">
        <v>701.51581999999996</v>
      </c>
      <c r="AR626" s="29">
        <v>1</v>
      </c>
      <c r="AS626" s="29">
        <v>7</v>
      </c>
      <c r="AT626" s="29">
        <v>854</v>
      </c>
      <c r="AU626" s="29">
        <v>268795.96000000002</v>
      </c>
      <c r="AV626" s="29">
        <v>8.3574255999999991</v>
      </c>
      <c r="AW626" s="29">
        <v>22464.421999999999</v>
      </c>
    </row>
    <row r="627" spans="1:49" s="30" customFormat="1" x14ac:dyDescent="0.35">
      <c r="A627" s="17">
        <v>2009</v>
      </c>
      <c r="B627" s="32" t="s">
        <v>712</v>
      </c>
      <c r="C627" s="13" t="s">
        <v>713</v>
      </c>
      <c r="D627" s="14" t="s">
        <v>771</v>
      </c>
      <c r="E627" s="15">
        <v>53566.212953099377</v>
      </c>
      <c r="F627" s="15">
        <v>70498.600000000006</v>
      </c>
      <c r="G627" s="17">
        <v>6.2</v>
      </c>
      <c r="H627" s="16">
        <v>1316102</v>
      </c>
      <c r="I627" s="17">
        <f t="shared" si="9"/>
        <v>1</v>
      </c>
      <c r="J627" s="17">
        <v>0</v>
      </c>
      <c r="K627" s="17">
        <v>43.33</v>
      </c>
      <c r="L627" s="17">
        <v>2.141</v>
      </c>
      <c r="M627" s="17">
        <v>3.94</v>
      </c>
      <c r="N627" s="17">
        <v>45.86</v>
      </c>
      <c r="O627" s="17">
        <v>1</v>
      </c>
      <c r="P627" s="18">
        <v>7761</v>
      </c>
      <c r="Q627" s="18">
        <v>192</v>
      </c>
      <c r="R627" s="17">
        <v>5507060</v>
      </c>
      <c r="S627" s="17">
        <v>30702</v>
      </c>
      <c r="T627" s="17">
        <v>5488</v>
      </c>
      <c r="U627" s="18" t="s">
        <v>62</v>
      </c>
      <c r="V627" s="18">
        <v>3.66</v>
      </c>
      <c r="W627" s="18">
        <v>13.32</v>
      </c>
      <c r="X627" s="18" t="s">
        <v>62</v>
      </c>
      <c r="Y627" s="18" t="s">
        <v>62</v>
      </c>
      <c r="Z627" s="21">
        <v>2415868</v>
      </c>
      <c r="AA627" s="21">
        <v>665638</v>
      </c>
      <c r="AB627" s="21">
        <v>76359314</v>
      </c>
      <c r="AC627" s="21">
        <v>8816673</v>
      </c>
      <c r="AD627" s="21">
        <v>0</v>
      </c>
      <c r="AE627" s="21">
        <v>0</v>
      </c>
      <c r="AF627" s="23">
        <v>3</v>
      </c>
      <c r="AG627" s="23">
        <v>9</v>
      </c>
      <c r="AH627" s="23">
        <v>591160</v>
      </c>
      <c r="AI627" s="23">
        <v>623</v>
      </c>
      <c r="AJ627" s="24">
        <v>16.260000000000002</v>
      </c>
      <c r="AK627" s="31">
        <v>101.38</v>
      </c>
      <c r="AL627" s="26">
        <v>3</v>
      </c>
      <c r="AM627" s="26">
        <v>9</v>
      </c>
      <c r="AN627" s="26">
        <v>92630</v>
      </c>
      <c r="AO627" s="26">
        <v>3995</v>
      </c>
      <c r="AP627" s="27">
        <v>14.55</v>
      </c>
      <c r="AQ627" s="28">
        <v>581.23</v>
      </c>
      <c r="AR627" s="29">
        <v>3</v>
      </c>
      <c r="AS627" s="29">
        <v>8</v>
      </c>
      <c r="AT627" s="29">
        <v>3197</v>
      </c>
      <c r="AU627" s="29">
        <v>47863</v>
      </c>
      <c r="AV627" s="29">
        <v>13.83</v>
      </c>
      <c r="AW627" s="29">
        <v>6619.43</v>
      </c>
    </row>
    <row r="628" spans="1:49" s="30" customFormat="1" x14ac:dyDescent="0.35">
      <c r="A628" s="12">
        <v>2016</v>
      </c>
      <c r="B628" s="12" t="s">
        <v>717</v>
      </c>
      <c r="C628" s="13" t="s">
        <v>718</v>
      </c>
      <c r="D628" s="14" t="s">
        <v>772</v>
      </c>
      <c r="E628" s="15">
        <v>41829.568964083905</v>
      </c>
      <c r="F628" s="15">
        <v>70442.5</v>
      </c>
      <c r="G628" s="12">
        <v>3.8</v>
      </c>
      <c r="H628" s="16">
        <v>1684036</v>
      </c>
      <c r="I628" s="17">
        <f t="shared" si="9"/>
        <v>0</v>
      </c>
      <c r="J628" s="17">
        <v>1</v>
      </c>
      <c r="K628" s="17">
        <v>40.39</v>
      </c>
      <c r="L628" s="17">
        <v>1.702</v>
      </c>
      <c r="M628" s="17">
        <v>2.52</v>
      </c>
      <c r="N628" s="17">
        <v>42.43</v>
      </c>
      <c r="O628" s="17">
        <v>0</v>
      </c>
      <c r="P628" s="18">
        <v>6429</v>
      </c>
      <c r="Q628" s="18">
        <v>455</v>
      </c>
      <c r="R628" s="17">
        <v>1828906</v>
      </c>
      <c r="S628" s="17">
        <v>3761</v>
      </c>
      <c r="T628" s="17">
        <v>4708</v>
      </c>
      <c r="U628" s="18" t="s">
        <v>62</v>
      </c>
      <c r="V628" s="18" t="s">
        <v>62</v>
      </c>
      <c r="W628" s="18" t="s">
        <v>62</v>
      </c>
      <c r="X628" s="18" t="s">
        <v>62</v>
      </c>
      <c r="Y628" s="18" t="s">
        <v>62</v>
      </c>
      <c r="Z628" s="21">
        <v>12842</v>
      </c>
      <c r="AA628" s="21">
        <v>322</v>
      </c>
      <c r="AB628" s="21">
        <v>48195822</v>
      </c>
      <c r="AC628" s="21">
        <v>0</v>
      </c>
      <c r="AD628" s="21">
        <v>1330</v>
      </c>
      <c r="AE628" s="21">
        <v>0</v>
      </c>
      <c r="AF628" s="22">
        <v>3</v>
      </c>
      <c r="AG628" s="22">
        <v>18</v>
      </c>
      <c r="AH628" s="23">
        <v>714365</v>
      </c>
      <c r="AI628" s="23">
        <v>953.29674999999997</v>
      </c>
      <c r="AJ628" s="24">
        <v>9.9546574999999997</v>
      </c>
      <c r="AK628" s="25">
        <v>94.897425999999996</v>
      </c>
      <c r="AL628" s="26">
        <v>3</v>
      </c>
      <c r="AM628" s="26">
        <v>16</v>
      </c>
      <c r="AN628" s="26">
        <v>107551</v>
      </c>
      <c r="AO628" s="26">
        <v>4865.2336999999998</v>
      </c>
      <c r="AP628" s="27">
        <v>7.7571681999999997</v>
      </c>
      <c r="AQ628" s="28">
        <v>377.40436</v>
      </c>
      <c r="AR628" s="29">
        <v>3</v>
      </c>
      <c r="AS628" s="29">
        <v>14</v>
      </c>
      <c r="AT628" s="29">
        <v>27847</v>
      </c>
      <c r="AU628" s="29">
        <v>25771.207999999999</v>
      </c>
      <c r="AV628" s="29">
        <v>6.5494140999999999</v>
      </c>
      <c r="AW628" s="29">
        <v>1687.8631</v>
      </c>
    </row>
    <row r="629" spans="1:49" s="30" customFormat="1" x14ac:dyDescent="0.35">
      <c r="A629" s="12">
        <v>2017</v>
      </c>
      <c r="B629" s="12" t="s">
        <v>739</v>
      </c>
      <c r="C629" s="13" t="s">
        <v>740</v>
      </c>
      <c r="D629" s="14" t="s">
        <v>773</v>
      </c>
      <c r="E629" s="15">
        <v>72609.406415002159</v>
      </c>
      <c r="F629" s="15">
        <v>69555.600000000006</v>
      </c>
      <c r="G629" s="12">
        <v>4.5</v>
      </c>
      <c r="H629" s="16">
        <v>957942</v>
      </c>
      <c r="I629" s="17">
        <f t="shared" si="9"/>
        <v>0</v>
      </c>
      <c r="J629" s="17">
        <v>1</v>
      </c>
      <c r="K629" s="17">
        <v>39.08</v>
      </c>
      <c r="L629" s="17">
        <v>2.23</v>
      </c>
      <c r="M629" s="17">
        <v>2.99</v>
      </c>
      <c r="N629" s="17">
        <v>38.799999999999997</v>
      </c>
      <c r="O629" s="17">
        <v>1</v>
      </c>
      <c r="P629" s="18">
        <v>4034</v>
      </c>
      <c r="Q629" s="18">
        <v>1167</v>
      </c>
      <c r="R629" s="17">
        <v>3630182</v>
      </c>
      <c r="S629" s="17">
        <v>494</v>
      </c>
      <c r="T629" s="17">
        <v>1581</v>
      </c>
      <c r="U629" s="18" t="s">
        <v>62</v>
      </c>
      <c r="V629" s="18">
        <v>2.69</v>
      </c>
      <c r="W629" s="18" t="s">
        <v>62</v>
      </c>
      <c r="X629" s="18" t="s">
        <v>62</v>
      </c>
      <c r="Y629" s="18"/>
      <c r="Z629" s="21">
        <v>372652</v>
      </c>
      <c r="AA629" s="21">
        <v>100620</v>
      </c>
      <c r="AB629" s="21">
        <v>98752968</v>
      </c>
      <c r="AC629" s="21">
        <v>0</v>
      </c>
      <c r="AD629" s="21">
        <v>0</v>
      </c>
      <c r="AE629" s="21">
        <v>2872</v>
      </c>
      <c r="AF629" s="22">
        <v>1</v>
      </c>
      <c r="AG629" s="22">
        <v>10</v>
      </c>
      <c r="AH629" s="23">
        <v>426071</v>
      </c>
      <c r="AI629" s="23">
        <v>911.93682000000001</v>
      </c>
      <c r="AJ629" s="24">
        <v>13.348457</v>
      </c>
      <c r="AK629" s="25">
        <v>121.7295</v>
      </c>
      <c r="AL629" s="26">
        <v>1</v>
      </c>
      <c r="AM629" s="26">
        <v>10</v>
      </c>
      <c r="AN629" s="26">
        <v>54105</v>
      </c>
      <c r="AO629" s="26">
        <v>6445.2884999999997</v>
      </c>
      <c r="AP629" s="27">
        <v>9.8883256999999993</v>
      </c>
      <c r="AQ629" s="28">
        <v>637.33112000000006</v>
      </c>
      <c r="AR629" s="29">
        <v>1</v>
      </c>
      <c r="AS629" s="29">
        <v>7</v>
      </c>
      <c r="AT629" s="29">
        <v>854</v>
      </c>
      <c r="AU629" s="29">
        <v>222612.9</v>
      </c>
      <c r="AV629" s="29">
        <v>7.7757078000000002</v>
      </c>
      <c r="AW629" s="29">
        <v>17309.728999999999</v>
      </c>
    </row>
    <row r="630" spans="1:49" s="30" customFormat="1" x14ac:dyDescent="0.35">
      <c r="A630" s="17">
        <v>2007</v>
      </c>
      <c r="B630" s="32" t="s">
        <v>730</v>
      </c>
      <c r="C630" s="13" t="s">
        <v>731</v>
      </c>
      <c r="D630" s="14" t="s">
        <v>774</v>
      </c>
      <c r="E630" s="15">
        <v>37825.590550322457</v>
      </c>
      <c r="F630" s="15">
        <v>69374.100000000006</v>
      </c>
      <c r="G630" s="17">
        <v>4.5999999999999996</v>
      </c>
      <c r="H630" s="16">
        <v>1834052</v>
      </c>
      <c r="I630" s="17">
        <f t="shared" si="9"/>
        <v>0</v>
      </c>
      <c r="J630" s="17">
        <v>0</v>
      </c>
      <c r="K630" s="17" t="s">
        <v>62</v>
      </c>
      <c r="L630" s="17">
        <v>2.286</v>
      </c>
      <c r="M630" s="17">
        <v>6.97</v>
      </c>
      <c r="N630" s="17">
        <v>32.78</v>
      </c>
      <c r="O630" s="17">
        <v>1</v>
      </c>
      <c r="P630" s="18">
        <v>4905</v>
      </c>
      <c r="Q630" s="18">
        <v>929</v>
      </c>
      <c r="R630" s="17">
        <v>87267453</v>
      </c>
      <c r="S630" s="17">
        <v>353352</v>
      </c>
      <c r="T630" s="17">
        <v>138991</v>
      </c>
      <c r="U630" s="18" t="s">
        <v>62</v>
      </c>
      <c r="V630" s="18">
        <v>1.81</v>
      </c>
      <c r="W630" s="18">
        <v>15.64</v>
      </c>
      <c r="X630" s="18" t="s">
        <v>62</v>
      </c>
      <c r="Y630" s="18" t="s">
        <v>62</v>
      </c>
      <c r="Z630" s="21">
        <v>76135694</v>
      </c>
      <c r="AA630" s="21">
        <v>713472</v>
      </c>
      <c r="AB630" s="21">
        <v>8097050</v>
      </c>
      <c r="AC630" s="21">
        <v>0</v>
      </c>
      <c r="AD630" s="21">
        <v>0</v>
      </c>
      <c r="AE630" s="21">
        <v>634.54</v>
      </c>
      <c r="AF630" s="23">
        <v>11</v>
      </c>
      <c r="AG630" s="23">
        <v>16</v>
      </c>
      <c r="AH630" s="23">
        <v>860068</v>
      </c>
      <c r="AI630" s="23">
        <v>1138</v>
      </c>
      <c r="AJ630" s="24">
        <v>6.7314676351206995</v>
      </c>
      <c r="AK630" s="25">
        <v>76.63</v>
      </c>
      <c r="AL630" s="26">
        <v>11</v>
      </c>
      <c r="AM630" s="26">
        <v>16</v>
      </c>
      <c r="AN630" s="26">
        <v>134682</v>
      </c>
      <c r="AO630" s="26">
        <v>4807</v>
      </c>
      <c r="AP630" s="27">
        <v>5.8464832826145194</v>
      </c>
      <c r="AQ630" s="28">
        <v>281.04000000000002</v>
      </c>
      <c r="AR630" s="29">
        <v>4</v>
      </c>
      <c r="AS630" s="29">
        <v>6</v>
      </c>
      <c r="AT630" s="29">
        <v>11858</v>
      </c>
      <c r="AU630" s="29">
        <v>103032</v>
      </c>
      <c r="AV630" s="29">
        <v>3.9543160967387596</v>
      </c>
      <c r="AW630" s="29">
        <v>4074.23</v>
      </c>
    </row>
    <row r="631" spans="1:49" s="30" customFormat="1" x14ac:dyDescent="0.35">
      <c r="A631" s="17">
        <v>2009</v>
      </c>
      <c r="B631" s="32" t="s">
        <v>739</v>
      </c>
      <c r="C631" s="13" t="s">
        <v>740</v>
      </c>
      <c r="D631" s="14" t="s">
        <v>775</v>
      </c>
      <c r="E631" s="15">
        <v>77586.489183945814</v>
      </c>
      <c r="F631" s="15">
        <v>69186.2</v>
      </c>
      <c r="G631" s="17">
        <v>8.3000000000000007</v>
      </c>
      <c r="H631" s="16">
        <v>891730</v>
      </c>
      <c r="I631" s="17">
        <f t="shared" si="9"/>
        <v>0</v>
      </c>
      <c r="J631" s="17">
        <v>0</v>
      </c>
      <c r="K631" s="17">
        <v>43.33</v>
      </c>
      <c r="L631" s="17">
        <v>2.141</v>
      </c>
      <c r="M631" s="17">
        <v>3.94</v>
      </c>
      <c r="N631" s="17">
        <v>45.86</v>
      </c>
      <c r="O631" s="17">
        <v>1</v>
      </c>
      <c r="P631" s="18">
        <v>4608</v>
      </c>
      <c r="Q631" s="18">
        <v>980</v>
      </c>
      <c r="R631" s="17">
        <v>4143250</v>
      </c>
      <c r="S631" s="17">
        <v>15699</v>
      </c>
      <c r="T631" s="17">
        <v>5814</v>
      </c>
      <c r="U631" s="18" t="s">
        <v>62</v>
      </c>
      <c r="V631" s="18" t="s">
        <v>62</v>
      </c>
      <c r="W631" s="18">
        <v>11.59</v>
      </c>
      <c r="X631" s="18">
        <v>4.87</v>
      </c>
      <c r="Y631" s="18"/>
      <c r="Z631" s="21">
        <v>2696572</v>
      </c>
      <c r="AA631" s="21">
        <v>964754</v>
      </c>
      <c r="AB631" s="21">
        <v>22684544</v>
      </c>
      <c r="AC631" s="21">
        <v>0</v>
      </c>
      <c r="AD631" s="21">
        <v>0</v>
      </c>
      <c r="AE631" s="21">
        <v>4620.82</v>
      </c>
      <c r="AF631" s="23">
        <v>1</v>
      </c>
      <c r="AG631" s="23">
        <v>11</v>
      </c>
      <c r="AH631" s="23">
        <v>393836</v>
      </c>
      <c r="AI631" s="23">
        <v>917</v>
      </c>
      <c r="AJ631" s="24">
        <v>14.07</v>
      </c>
      <c r="AK631" s="31">
        <v>129.07</v>
      </c>
      <c r="AL631" s="26">
        <v>1</v>
      </c>
      <c r="AM631" s="26">
        <v>11</v>
      </c>
      <c r="AN631" s="26">
        <v>49057</v>
      </c>
      <c r="AO631" s="26">
        <v>7109</v>
      </c>
      <c r="AP631" s="27">
        <v>11.98</v>
      </c>
      <c r="AQ631" s="28">
        <v>851.69</v>
      </c>
      <c r="AR631" s="29">
        <v>1</v>
      </c>
      <c r="AS631" s="29">
        <v>8</v>
      </c>
      <c r="AT631" s="29">
        <v>1242</v>
      </c>
      <c r="AU631" s="29">
        <v>183705</v>
      </c>
      <c r="AV631" s="29">
        <v>9.34</v>
      </c>
      <c r="AW631" s="29">
        <v>17165.080000000002</v>
      </c>
    </row>
    <row r="632" spans="1:49" s="30" customFormat="1" x14ac:dyDescent="0.35">
      <c r="A632" s="17">
        <v>2006</v>
      </c>
      <c r="B632" s="13" t="s">
        <v>730</v>
      </c>
      <c r="C632" s="13" t="s">
        <v>731</v>
      </c>
      <c r="D632" s="14" t="s">
        <v>776</v>
      </c>
      <c r="E632" s="15">
        <v>37693.280639330558</v>
      </c>
      <c r="F632" s="15">
        <v>68900</v>
      </c>
      <c r="G632" s="17">
        <v>4.9000000000000004</v>
      </c>
      <c r="H632" s="16">
        <v>1827912</v>
      </c>
      <c r="I632" s="17">
        <f t="shared" si="9"/>
        <v>0</v>
      </c>
      <c r="J632" s="17">
        <v>0</v>
      </c>
      <c r="K632" s="17" t="s">
        <v>62</v>
      </c>
      <c r="L632" s="17">
        <v>2.137</v>
      </c>
      <c r="M632" s="17">
        <v>6.73</v>
      </c>
      <c r="N632" s="17">
        <v>18.61</v>
      </c>
      <c r="O632" s="17">
        <v>1</v>
      </c>
      <c r="P632" s="18">
        <v>4819</v>
      </c>
      <c r="Q632" s="18">
        <v>723</v>
      </c>
      <c r="R632" s="17">
        <v>86054300</v>
      </c>
      <c r="S632" s="17">
        <v>427857</v>
      </c>
      <c r="T632" s="17">
        <v>139571</v>
      </c>
      <c r="U632" s="18" t="s">
        <v>62</v>
      </c>
      <c r="V632" s="18">
        <v>1.66</v>
      </c>
      <c r="W632" s="18">
        <v>12.06</v>
      </c>
      <c r="X632" s="18" t="s">
        <v>62</v>
      </c>
      <c r="Y632" s="18" t="s">
        <v>62</v>
      </c>
      <c r="Z632" s="21">
        <v>75712129.799999997</v>
      </c>
      <c r="AA632" s="21">
        <v>621554.07999999996</v>
      </c>
      <c r="AB632" s="21">
        <v>7929370.96</v>
      </c>
      <c r="AC632" s="21">
        <v>0</v>
      </c>
      <c r="AD632" s="21">
        <v>0</v>
      </c>
      <c r="AE632" s="21">
        <v>601.74</v>
      </c>
      <c r="AF632" s="23">
        <v>11</v>
      </c>
      <c r="AG632" s="23">
        <v>16</v>
      </c>
      <c r="AH632" s="23">
        <v>853995</v>
      </c>
      <c r="AI632" s="23">
        <v>1074.7933731071807</v>
      </c>
      <c r="AJ632" s="24">
        <v>6.3519288990121847</v>
      </c>
      <c r="AK632" s="25">
        <v>68.270110871062869</v>
      </c>
      <c r="AL632" s="26">
        <v>11</v>
      </c>
      <c r="AM632" s="26">
        <v>16</v>
      </c>
      <c r="AN632" s="26">
        <v>132024</v>
      </c>
      <c r="AO632" s="26">
        <v>4656.6482861701907</v>
      </c>
      <c r="AP632" s="27">
        <v>5.5931760906717098</v>
      </c>
      <c r="AQ632" s="28">
        <v>260.45453856874502</v>
      </c>
      <c r="AR632" s="29">
        <v>4</v>
      </c>
      <c r="AS632" s="29">
        <v>5</v>
      </c>
      <c r="AT632" s="29">
        <v>11768</v>
      </c>
      <c r="AU632" s="29">
        <v>98543.267051892151</v>
      </c>
      <c r="AV632" s="29">
        <v>3.7093290358946605</v>
      </c>
      <c r="AW632" s="29">
        <v>3655.2940176750517</v>
      </c>
    </row>
    <row r="633" spans="1:49" s="30" customFormat="1" x14ac:dyDescent="0.35">
      <c r="A633" s="12">
        <v>2013</v>
      </c>
      <c r="B633" s="12" t="s">
        <v>739</v>
      </c>
      <c r="C633" s="13" t="s">
        <v>740</v>
      </c>
      <c r="D633" s="14" t="s">
        <v>777</v>
      </c>
      <c r="E633" s="15">
        <v>74298.91067915356</v>
      </c>
      <c r="F633" s="15">
        <v>68656.800000000003</v>
      </c>
      <c r="G633" s="12">
        <v>6.7</v>
      </c>
      <c r="H633" s="16">
        <v>924062</v>
      </c>
      <c r="I633" s="17">
        <f t="shared" si="9"/>
        <v>0</v>
      </c>
      <c r="J633" s="17">
        <v>0</v>
      </c>
      <c r="K633" s="17">
        <v>45.02</v>
      </c>
      <c r="L633" s="17">
        <v>3.4830000000000001</v>
      </c>
      <c r="M633" s="17">
        <v>3.73</v>
      </c>
      <c r="N633" s="17">
        <v>51.99</v>
      </c>
      <c r="O633" s="17">
        <v>1</v>
      </c>
      <c r="P633" s="18">
        <v>4578</v>
      </c>
      <c r="Q633" s="18">
        <v>1092</v>
      </c>
      <c r="R633" s="17">
        <v>4721744</v>
      </c>
      <c r="S633" s="17">
        <v>2032</v>
      </c>
      <c r="T633" s="17">
        <v>2346</v>
      </c>
      <c r="U633" s="18">
        <v>3.84</v>
      </c>
      <c r="V633" s="18">
        <v>3.2</v>
      </c>
      <c r="W633" s="18">
        <v>22.83</v>
      </c>
      <c r="X633" s="18" t="s">
        <v>62</v>
      </c>
      <c r="Y633" s="18"/>
      <c r="Z633" s="21">
        <v>1416508</v>
      </c>
      <c r="AA633" s="21">
        <v>85128</v>
      </c>
      <c r="AB633" s="21">
        <v>102868006</v>
      </c>
      <c r="AC633" s="21">
        <v>0</v>
      </c>
      <c r="AD633" s="21">
        <v>0</v>
      </c>
      <c r="AE633" s="21">
        <v>1870.82</v>
      </c>
      <c r="AF633" s="22">
        <v>1</v>
      </c>
      <c r="AG633" s="22">
        <v>11</v>
      </c>
      <c r="AH633" s="23">
        <v>403519</v>
      </c>
      <c r="AI633" s="23">
        <v>943.78310999999997</v>
      </c>
      <c r="AJ633" s="24">
        <v>12.953253999999999</v>
      </c>
      <c r="AK633" s="25">
        <v>122.25063</v>
      </c>
      <c r="AL633" s="26">
        <v>1</v>
      </c>
      <c r="AM633" s="26">
        <v>10</v>
      </c>
      <c r="AN633" s="26">
        <v>51673</v>
      </c>
      <c r="AO633" s="26">
        <v>6705.2957999999999</v>
      </c>
      <c r="AP633" s="27">
        <v>10.195582</v>
      </c>
      <c r="AQ633" s="28">
        <v>683.64394000000004</v>
      </c>
      <c r="AR633" s="29">
        <v>1</v>
      </c>
      <c r="AS633" s="29">
        <v>7</v>
      </c>
      <c r="AT633" s="29">
        <v>848</v>
      </c>
      <c r="AU633" s="29">
        <v>257473.47</v>
      </c>
      <c r="AV633" s="29">
        <v>8.4336901999999991</v>
      </c>
      <c r="AW633" s="29">
        <v>21714.514999999999</v>
      </c>
    </row>
    <row r="634" spans="1:49" s="30" customFormat="1" x14ac:dyDescent="0.35">
      <c r="A634" s="17">
        <v>2006</v>
      </c>
      <c r="B634" s="13" t="s">
        <v>739</v>
      </c>
      <c r="C634" s="13" t="s">
        <v>740</v>
      </c>
      <c r="D634" s="14" t="s">
        <v>778</v>
      </c>
      <c r="E634" s="15">
        <v>79616.371143810786</v>
      </c>
      <c r="F634" s="15">
        <v>68411.8</v>
      </c>
      <c r="G634" s="17">
        <v>3.6</v>
      </c>
      <c r="H634" s="16">
        <v>859268</v>
      </c>
      <c r="I634" s="17">
        <f t="shared" si="9"/>
        <v>0</v>
      </c>
      <c r="J634" s="17">
        <v>0</v>
      </c>
      <c r="K634" s="17" t="s">
        <v>62</v>
      </c>
      <c r="L634" s="17">
        <v>2.137</v>
      </c>
      <c r="M634" s="17">
        <v>6.73</v>
      </c>
      <c r="N634" s="17">
        <v>18.61</v>
      </c>
      <c r="O634" s="17">
        <v>1</v>
      </c>
      <c r="P634" s="18">
        <v>4006</v>
      </c>
      <c r="Q634" s="18">
        <v>1129</v>
      </c>
      <c r="R634" s="17">
        <v>5949222</v>
      </c>
      <c r="S634" s="17">
        <v>30049</v>
      </c>
      <c r="T634" s="17">
        <v>11247</v>
      </c>
      <c r="U634" s="18" t="s">
        <v>62</v>
      </c>
      <c r="V634" s="18" t="s">
        <v>62</v>
      </c>
      <c r="W634" s="18">
        <v>13.88</v>
      </c>
      <c r="X634" s="18">
        <v>7.59</v>
      </c>
      <c r="Y634" s="18"/>
      <c r="Z634" s="21">
        <v>4419465.4000000004</v>
      </c>
      <c r="AA634" s="21">
        <v>542741.56000000006</v>
      </c>
      <c r="AB634" s="21">
        <v>19145022.600000001</v>
      </c>
      <c r="AC634" s="21">
        <v>0</v>
      </c>
      <c r="AD634" s="21">
        <v>0</v>
      </c>
      <c r="AE634" s="21">
        <v>22169.439999999999</v>
      </c>
      <c r="AF634" s="23">
        <v>1</v>
      </c>
      <c r="AG634" s="23">
        <v>11</v>
      </c>
      <c r="AH634" s="23">
        <v>381642</v>
      </c>
      <c r="AI634" s="23">
        <v>929.89372238904514</v>
      </c>
      <c r="AJ634" s="24">
        <v>11.848882201304736</v>
      </c>
      <c r="AK634" s="25">
        <v>110.18201176320565</v>
      </c>
      <c r="AL634" s="26">
        <v>1</v>
      </c>
      <c r="AM634" s="26">
        <v>11</v>
      </c>
      <c r="AN634" s="26">
        <v>47098</v>
      </c>
      <c r="AO634" s="26">
        <v>7424.2466063668662</v>
      </c>
      <c r="AP634" s="27">
        <v>10.212878627914259</v>
      </c>
      <c r="AQ634" s="28">
        <v>758.22929494529137</v>
      </c>
      <c r="AR634" s="29">
        <v>1</v>
      </c>
      <c r="AS634" s="29">
        <v>7</v>
      </c>
      <c r="AT634" s="29">
        <v>610</v>
      </c>
      <c r="AU634" s="29">
        <v>423501.09289617481</v>
      </c>
      <c r="AV634" s="29">
        <v>7.6651565727793427</v>
      </c>
      <c r="AW634" s="29">
        <v>32462.021857923493</v>
      </c>
    </row>
    <row r="635" spans="1:49" s="30" customFormat="1" x14ac:dyDescent="0.35">
      <c r="A635" s="17">
        <v>2007</v>
      </c>
      <c r="B635" s="32" t="s">
        <v>739</v>
      </c>
      <c r="C635" s="13" t="s">
        <v>740</v>
      </c>
      <c r="D635" s="14" t="s">
        <v>779</v>
      </c>
      <c r="E635" s="15">
        <v>78155.982972162848</v>
      </c>
      <c r="F635" s="15">
        <v>68132.399999999994</v>
      </c>
      <c r="G635" s="17">
        <v>3.4</v>
      </c>
      <c r="H635" s="16">
        <v>871749</v>
      </c>
      <c r="I635" s="17">
        <f t="shared" si="9"/>
        <v>0</v>
      </c>
      <c r="J635" s="17">
        <v>0</v>
      </c>
      <c r="K635" s="17" t="s">
        <v>62</v>
      </c>
      <c r="L635" s="17">
        <v>2.286</v>
      </c>
      <c r="M635" s="17">
        <v>6.97</v>
      </c>
      <c r="N635" s="17">
        <v>32.78</v>
      </c>
      <c r="O635" s="17">
        <v>1</v>
      </c>
      <c r="P635" s="18">
        <v>4477</v>
      </c>
      <c r="Q635" s="18">
        <v>1221</v>
      </c>
      <c r="R635" s="17">
        <v>7299066</v>
      </c>
      <c r="S635" s="17">
        <v>33667</v>
      </c>
      <c r="T635" s="17">
        <v>12854</v>
      </c>
      <c r="U635" s="18" t="s">
        <v>62</v>
      </c>
      <c r="V635" s="18" t="s">
        <v>62</v>
      </c>
      <c r="W635" s="18">
        <v>15.22</v>
      </c>
      <c r="X635" s="18">
        <v>7.75</v>
      </c>
      <c r="Y635" s="18"/>
      <c r="Z635" s="21">
        <v>4967938</v>
      </c>
      <c r="AA635" s="21">
        <v>892162</v>
      </c>
      <c r="AB635" s="21">
        <v>33528908</v>
      </c>
      <c r="AC635" s="21">
        <v>0</v>
      </c>
      <c r="AD635" s="21">
        <v>0</v>
      </c>
      <c r="AE635" s="21">
        <v>16401.599999999999</v>
      </c>
      <c r="AF635" s="23">
        <v>1</v>
      </c>
      <c r="AG635" s="23">
        <v>11</v>
      </c>
      <c r="AH635" s="23">
        <v>387923</v>
      </c>
      <c r="AI635" s="23">
        <v>960</v>
      </c>
      <c r="AJ635" s="24">
        <v>13.1646567638092</v>
      </c>
      <c r="AK635" s="25">
        <v>126.4</v>
      </c>
      <c r="AL635" s="26">
        <v>1</v>
      </c>
      <c r="AM635" s="26">
        <v>11</v>
      </c>
      <c r="AN635" s="26">
        <v>48590</v>
      </c>
      <c r="AO635" s="26">
        <v>7410</v>
      </c>
      <c r="AP635" s="27">
        <v>11.207486130259699</v>
      </c>
      <c r="AQ635" s="28">
        <v>830.5</v>
      </c>
      <c r="AR635" s="29">
        <v>1</v>
      </c>
      <c r="AS635" s="29">
        <v>7</v>
      </c>
      <c r="AT635" s="29">
        <v>616</v>
      </c>
      <c r="AU635" s="29">
        <v>416458</v>
      </c>
      <c r="AV635" s="29">
        <v>8.9250643342404992</v>
      </c>
      <c r="AW635" s="29">
        <v>37169.1</v>
      </c>
    </row>
    <row r="636" spans="1:49" s="30" customFormat="1" x14ac:dyDescent="0.35">
      <c r="A636" s="12">
        <v>2015</v>
      </c>
      <c r="B636" s="12" t="s">
        <v>717</v>
      </c>
      <c r="C636" s="13" t="s">
        <v>718</v>
      </c>
      <c r="D636" s="14" t="s">
        <v>780</v>
      </c>
      <c r="E636" s="15">
        <v>41023.119585838387</v>
      </c>
      <c r="F636" s="15">
        <v>67790.5</v>
      </c>
      <c r="G636" s="12">
        <v>4.2</v>
      </c>
      <c r="H636" s="16">
        <v>1652495</v>
      </c>
      <c r="I636" s="17">
        <f t="shared" si="9"/>
        <v>0</v>
      </c>
      <c r="J636" s="17">
        <v>1</v>
      </c>
      <c r="K636" s="17">
        <v>42.6</v>
      </c>
      <c r="L636" s="17">
        <v>1.8220000000000001</v>
      </c>
      <c r="M636" s="17">
        <v>2.62</v>
      </c>
      <c r="N636" s="17">
        <v>44.13</v>
      </c>
      <c r="O636" s="17">
        <v>0</v>
      </c>
      <c r="P636" s="18">
        <v>6103</v>
      </c>
      <c r="Q636" s="18">
        <v>609</v>
      </c>
      <c r="R636" s="17">
        <v>1865710</v>
      </c>
      <c r="S636" s="17">
        <v>4218</v>
      </c>
      <c r="T636" s="17">
        <v>12455</v>
      </c>
      <c r="U636" s="18">
        <v>2.81</v>
      </c>
      <c r="V636" s="18" t="s">
        <v>62</v>
      </c>
      <c r="W636" s="18" t="s">
        <v>62</v>
      </c>
      <c r="X636" s="18" t="s">
        <v>62</v>
      </c>
      <c r="Y636" s="18"/>
      <c r="Z636" s="21">
        <v>32794</v>
      </c>
      <c r="AA636" s="21">
        <v>66</v>
      </c>
      <c r="AB636" s="21">
        <v>56026310</v>
      </c>
      <c r="AC636" s="21">
        <v>0</v>
      </c>
      <c r="AD636" s="21">
        <v>1410</v>
      </c>
      <c r="AE636" s="21">
        <v>0</v>
      </c>
      <c r="AF636" s="22">
        <v>3</v>
      </c>
      <c r="AG636" s="22">
        <v>17</v>
      </c>
      <c r="AH636" s="23">
        <v>701447</v>
      </c>
      <c r="AI636" s="23">
        <v>956.91395</v>
      </c>
      <c r="AJ636" s="24">
        <v>9.9283747000000009</v>
      </c>
      <c r="AK636" s="25">
        <v>95.006001999999995</v>
      </c>
      <c r="AL636" s="26">
        <v>3</v>
      </c>
      <c r="AM636" s="26">
        <v>16</v>
      </c>
      <c r="AN636" s="26">
        <v>106451</v>
      </c>
      <c r="AO636" s="26">
        <v>4903.3842999999997</v>
      </c>
      <c r="AP636" s="27">
        <v>7.7997034000000003</v>
      </c>
      <c r="AQ636" s="28">
        <v>382.44943999999998</v>
      </c>
      <c r="AR636" s="29">
        <v>3</v>
      </c>
      <c r="AS636" s="29">
        <v>13</v>
      </c>
      <c r="AT636" s="29">
        <v>27531</v>
      </c>
      <c r="AU636" s="29">
        <v>26456.475999999999</v>
      </c>
      <c r="AV636" s="29">
        <v>6.5954829000000004</v>
      </c>
      <c r="AW636" s="29">
        <v>1744.9323999999999</v>
      </c>
    </row>
    <row r="637" spans="1:49" s="30" customFormat="1" x14ac:dyDescent="0.35">
      <c r="A637" s="12">
        <v>2020</v>
      </c>
      <c r="B637" s="12" t="s">
        <v>781</v>
      </c>
      <c r="C637" s="13" t="s">
        <v>782</v>
      </c>
      <c r="D637" s="14" t="s">
        <v>783</v>
      </c>
      <c r="E637" s="15">
        <v>49954.247295774381</v>
      </c>
      <c r="F637" s="15">
        <v>67420.600000000006</v>
      </c>
      <c r="G637" s="12" t="s">
        <v>62</v>
      </c>
      <c r="H637" s="16">
        <v>1349647</v>
      </c>
      <c r="I637" s="17">
        <f t="shared" si="9"/>
        <v>0</v>
      </c>
      <c r="J637" s="17">
        <v>1</v>
      </c>
      <c r="K637" s="17">
        <v>36.130000000000003</v>
      </c>
      <c r="L637" s="17">
        <v>1.891</v>
      </c>
      <c r="M637" s="17">
        <v>2.0299999999999998</v>
      </c>
      <c r="N637" s="17">
        <v>33.270000000000003</v>
      </c>
      <c r="O637" s="17">
        <v>1</v>
      </c>
      <c r="P637" s="18">
        <v>7184</v>
      </c>
      <c r="Q637" s="18">
        <v>312</v>
      </c>
      <c r="R637" s="17">
        <v>1824346</v>
      </c>
      <c r="S637" s="17">
        <v>5989</v>
      </c>
      <c r="T637" s="17">
        <v>5118</v>
      </c>
      <c r="U637" s="18" t="s">
        <v>62</v>
      </c>
      <c r="V637" s="18">
        <v>3.11</v>
      </c>
      <c r="W637" s="18">
        <v>9.58</v>
      </c>
      <c r="X637" s="18">
        <v>3.22</v>
      </c>
      <c r="Y637" s="18"/>
      <c r="Z637" s="21">
        <v>27588</v>
      </c>
      <c r="AA637" s="21">
        <v>121500</v>
      </c>
      <c r="AB637" s="21">
        <v>24608858</v>
      </c>
      <c r="AC637" s="21">
        <v>0</v>
      </c>
      <c r="AD637" s="21">
        <v>0</v>
      </c>
      <c r="AE637" s="21">
        <v>0</v>
      </c>
      <c r="AF637" s="22">
        <v>1</v>
      </c>
      <c r="AG637" s="22">
        <v>1</v>
      </c>
      <c r="AH637" s="23">
        <v>717559</v>
      </c>
      <c r="AI637" s="23">
        <v>569.67011000000002</v>
      </c>
      <c r="AJ637" s="24">
        <v>16.811841000000001</v>
      </c>
      <c r="AK637" s="25">
        <v>95.772031999999996</v>
      </c>
      <c r="AL637" s="26">
        <v>2</v>
      </c>
      <c r="AM637" s="26">
        <v>5</v>
      </c>
      <c r="AN637" s="26">
        <v>97575</v>
      </c>
      <c r="AO637" s="26">
        <v>3258.7352000000001</v>
      </c>
      <c r="AP637" s="27">
        <v>12.564394999999999</v>
      </c>
      <c r="AQ637" s="28">
        <v>409.44035000000002</v>
      </c>
      <c r="AR637" s="29">
        <v>2</v>
      </c>
      <c r="AS637" s="29">
        <v>5</v>
      </c>
      <c r="AT637" s="29">
        <v>2681</v>
      </c>
      <c r="AU637" s="29">
        <v>81618.301999999996</v>
      </c>
      <c r="AV637" s="29">
        <v>8.8646458999999993</v>
      </c>
      <c r="AW637" s="29">
        <v>7235.1733999999997</v>
      </c>
    </row>
    <row r="638" spans="1:49" s="30" customFormat="1" x14ac:dyDescent="0.35">
      <c r="A638" s="12">
        <v>2014</v>
      </c>
      <c r="B638" s="12" t="s">
        <v>717</v>
      </c>
      <c r="C638" s="13" t="s">
        <v>718</v>
      </c>
      <c r="D638" s="14" t="s">
        <v>784</v>
      </c>
      <c r="E638" s="15">
        <v>40915.902485406623</v>
      </c>
      <c r="F638" s="15">
        <v>66784.899999999994</v>
      </c>
      <c r="G638" s="12">
        <v>4.8</v>
      </c>
      <c r="H638" s="16">
        <v>1632248</v>
      </c>
      <c r="I638" s="17">
        <f t="shared" si="9"/>
        <v>0</v>
      </c>
      <c r="J638" s="17">
        <v>1</v>
      </c>
      <c r="K638" s="17">
        <v>45.67</v>
      </c>
      <c r="L638" s="17">
        <v>3.117</v>
      </c>
      <c r="M638" s="17">
        <v>4.37</v>
      </c>
      <c r="N638" s="17">
        <v>46.16</v>
      </c>
      <c r="O638" s="17">
        <v>0</v>
      </c>
      <c r="P638" s="18">
        <v>6491</v>
      </c>
      <c r="Q638" s="18">
        <v>540</v>
      </c>
      <c r="R638" s="17">
        <v>1491553</v>
      </c>
      <c r="S638" s="17">
        <v>5245</v>
      </c>
      <c r="T638" s="17">
        <v>18353</v>
      </c>
      <c r="U638" s="18" t="s">
        <v>62</v>
      </c>
      <c r="V638" s="18"/>
      <c r="W638" s="18" t="s">
        <v>62</v>
      </c>
      <c r="X638" s="18" t="s">
        <v>62</v>
      </c>
      <c r="Y638" s="18"/>
      <c r="Z638" s="21">
        <v>36890</v>
      </c>
      <c r="AA638" s="21">
        <v>210</v>
      </c>
      <c r="AB638" s="21">
        <v>36533442</v>
      </c>
      <c r="AC638" s="21">
        <v>0</v>
      </c>
      <c r="AD638" s="21">
        <v>1498</v>
      </c>
      <c r="AE638" s="21">
        <v>0</v>
      </c>
      <c r="AF638" s="22">
        <v>3</v>
      </c>
      <c r="AG638" s="22">
        <v>17</v>
      </c>
      <c r="AH638" s="23">
        <v>690277</v>
      </c>
      <c r="AI638" s="23">
        <v>982.08316000000002</v>
      </c>
      <c r="AJ638" s="24">
        <v>9.7247357999999995</v>
      </c>
      <c r="AK638" s="25">
        <v>95.504992999999999</v>
      </c>
      <c r="AL638" s="26">
        <v>3</v>
      </c>
      <c r="AM638" s="26">
        <v>16</v>
      </c>
      <c r="AN638" s="26">
        <v>104463</v>
      </c>
      <c r="AO638" s="26">
        <v>4888.4222</v>
      </c>
      <c r="AP638" s="27">
        <v>7.7755910999999998</v>
      </c>
      <c r="AQ638" s="28">
        <v>380.10372000000001</v>
      </c>
      <c r="AR638" s="29">
        <v>3</v>
      </c>
      <c r="AS638" s="29">
        <v>14</v>
      </c>
      <c r="AT638" s="29">
        <v>27127</v>
      </c>
      <c r="AU638" s="29">
        <v>27556.985000000001</v>
      </c>
      <c r="AV638" s="29">
        <v>6.3975347999999999</v>
      </c>
      <c r="AW638" s="29">
        <v>1762.9676999999999</v>
      </c>
    </row>
    <row r="639" spans="1:49" s="30" customFormat="1" x14ac:dyDescent="0.35">
      <c r="A639" s="12">
        <v>2019</v>
      </c>
      <c r="B639" s="12" t="s">
        <v>781</v>
      </c>
      <c r="C639" s="13" t="s">
        <v>782</v>
      </c>
      <c r="D639" s="14" t="s">
        <v>785</v>
      </c>
      <c r="E639" s="15">
        <v>49303.52140410323</v>
      </c>
      <c r="F639" s="15">
        <v>66351.199999999997</v>
      </c>
      <c r="G639" s="12" t="s">
        <v>62</v>
      </c>
      <c r="H639" s="16">
        <v>1345770</v>
      </c>
      <c r="I639" s="17">
        <f t="shared" si="9"/>
        <v>0</v>
      </c>
      <c r="J639" s="17">
        <v>1</v>
      </c>
      <c r="K639" s="17">
        <v>38.520000000000003</v>
      </c>
      <c r="L639" s="17">
        <v>2.4489999999999998</v>
      </c>
      <c r="M639" s="17">
        <v>2.56</v>
      </c>
      <c r="N639" s="17">
        <v>35.590000000000003</v>
      </c>
      <c r="O639" s="17">
        <v>1</v>
      </c>
      <c r="P639" s="18">
        <v>8097</v>
      </c>
      <c r="Q639" s="18">
        <v>255</v>
      </c>
      <c r="R639" s="17">
        <v>1823124</v>
      </c>
      <c r="S639" s="17">
        <v>7346</v>
      </c>
      <c r="T639" s="17">
        <v>5476</v>
      </c>
      <c r="U639" s="18">
        <v>4.95</v>
      </c>
      <c r="V639" s="18">
        <v>3.35</v>
      </c>
      <c r="W639" s="18" t="s">
        <v>62</v>
      </c>
      <c r="X639" s="18" t="s">
        <v>62</v>
      </c>
      <c r="Y639" s="18" t="s">
        <v>62</v>
      </c>
      <c r="Z639" s="21">
        <v>33556</v>
      </c>
      <c r="AA639" s="21">
        <v>106734</v>
      </c>
      <c r="AB639" s="21">
        <v>23459502</v>
      </c>
      <c r="AC639" s="21">
        <v>0</v>
      </c>
      <c r="AD639" s="21">
        <v>0</v>
      </c>
      <c r="AE639" s="21">
        <v>0</v>
      </c>
      <c r="AF639" s="22">
        <v>2</v>
      </c>
      <c r="AG639" s="22">
        <v>9</v>
      </c>
      <c r="AH639" s="23">
        <v>710869</v>
      </c>
      <c r="AI639" s="23">
        <v>562</v>
      </c>
      <c r="AJ639" s="24">
        <v>17.89</v>
      </c>
      <c r="AK639" s="25">
        <v>100.53</v>
      </c>
      <c r="AL639" s="26">
        <v>2</v>
      </c>
      <c r="AM639" s="26">
        <v>8</v>
      </c>
      <c r="AN639" s="26">
        <v>99738</v>
      </c>
      <c r="AO639" s="26">
        <v>3466</v>
      </c>
      <c r="AP639" s="27">
        <v>12.83</v>
      </c>
      <c r="AQ639" s="28">
        <v>444.6</v>
      </c>
      <c r="AR639" s="29">
        <v>2</v>
      </c>
      <c r="AS639" s="29">
        <v>7</v>
      </c>
      <c r="AT639" s="29">
        <v>2893</v>
      </c>
      <c r="AU639" s="29">
        <v>80364.27</v>
      </c>
      <c r="AV639" s="29">
        <v>9.2217821999999998</v>
      </c>
      <c r="AW639" s="29">
        <v>7411.018</v>
      </c>
    </row>
    <row r="640" spans="1:49" s="30" customFormat="1" x14ac:dyDescent="0.35">
      <c r="A640" s="17">
        <v>2008</v>
      </c>
      <c r="B640" s="32" t="s">
        <v>739</v>
      </c>
      <c r="C640" s="13" t="s">
        <v>740</v>
      </c>
      <c r="D640" s="14" t="s">
        <v>786</v>
      </c>
      <c r="E640" s="15">
        <v>74412.529387672897</v>
      </c>
      <c r="F640" s="15">
        <v>65771.3</v>
      </c>
      <c r="G640" s="17">
        <v>4.9000000000000004</v>
      </c>
      <c r="H640" s="16">
        <v>883874</v>
      </c>
      <c r="I640" s="17">
        <f t="shared" si="9"/>
        <v>0</v>
      </c>
      <c r="J640" s="17">
        <v>0</v>
      </c>
      <c r="K640" s="17">
        <v>40.69</v>
      </c>
      <c r="L640" s="17">
        <v>2.9830000000000001</v>
      </c>
      <c r="M640" s="17">
        <v>8.86</v>
      </c>
      <c r="N640" s="17">
        <v>45.88</v>
      </c>
      <c r="O640" s="17">
        <v>1</v>
      </c>
      <c r="P640" s="18">
        <v>4407</v>
      </c>
      <c r="Q640" s="18">
        <v>1123</v>
      </c>
      <c r="R640" s="17">
        <v>6596953</v>
      </c>
      <c r="S640" s="17">
        <v>31980</v>
      </c>
      <c r="T640" s="17">
        <v>11449</v>
      </c>
      <c r="U640" s="18" t="s">
        <v>62</v>
      </c>
      <c r="V640" s="18">
        <v>3.56</v>
      </c>
      <c r="W640" s="18">
        <v>20.260000000000002</v>
      </c>
      <c r="X640" s="18">
        <v>10.58</v>
      </c>
      <c r="Y640" s="18"/>
      <c r="Z640" s="21">
        <v>4816406</v>
      </c>
      <c r="AA640" s="21">
        <v>758212</v>
      </c>
      <c r="AB640" s="21">
        <v>22873970</v>
      </c>
      <c r="AC640" s="21">
        <v>0</v>
      </c>
      <c r="AD640" s="21">
        <v>0</v>
      </c>
      <c r="AE640" s="21">
        <v>8933.68</v>
      </c>
      <c r="AF640" s="23">
        <v>1</v>
      </c>
      <c r="AG640" s="23">
        <v>11</v>
      </c>
      <c r="AH640" s="23">
        <v>391810</v>
      </c>
      <c r="AI640" s="23">
        <v>942</v>
      </c>
      <c r="AJ640" s="24">
        <v>13.933549433471072</v>
      </c>
      <c r="AK640" s="25">
        <v>131.22999999999999</v>
      </c>
      <c r="AL640" s="26">
        <v>1</v>
      </c>
      <c r="AM640" s="26">
        <v>11</v>
      </c>
      <c r="AN640" s="26">
        <v>48966</v>
      </c>
      <c r="AO640" s="26">
        <v>7384</v>
      </c>
      <c r="AP640" s="27">
        <v>12.065209174374514</v>
      </c>
      <c r="AQ640" s="28">
        <v>890.91</v>
      </c>
      <c r="AR640" s="29">
        <v>1</v>
      </c>
      <c r="AS640" s="29">
        <v>7</v>
      </c>
      <c r="AT640" s="29">
        <v>619</v>
      </c>
      <c r="AU640" s="29">
        <v>401416</v>
      </c>
      <c r="AV640" s="29">
        <v>10.454059920428504</v>
      </c>
      <c r="AW640" s="29">
        <v>41964.31</v>
      </c>
    </row>
    <row r="641" spans="1:49" s="30" customFormat="1" x14ac:dyDescent="0.35">
      <c r="A641" s="12">
        <v>2018</v>
      </c>
      <c r="B641" s="12" t="s">
        <v>781</v>
      </c>
      <c r="C641" s="13" t="s">
        <v>782</v>
      </c>
      <c r="D641" s="14" t="s">
        <v>787</v>
      </c>
      <c r="E641" s="15">
        <v>48358.471573131719</v>
      </c>
      <c r="F641" s="15">
        <v>64806.3</v>
      </c>
      <c r="G641" s="12">
        <v>3.4</v>
      </c>
      <c r="H641" s="16">
        <v>1340123</v>
      </c>
      <c r="I641" s="17">
        <f t="shared" si="9"/>
        <v>0</v>
      </c>
      <c r="J641" s="17">
        <v>1</v>
      </c>
      <c r="K641" s="17">
        <v>39.08</v>
      </c>
      <c r="L641" s="17">
        <v>2.6</v>
      </c>
      <c r="M641" s="17">
        <v>3.15</v>
      </c>
      <c r="N641" s="17">
        <v>38.81</v>
      </c>
      <c r="O641" s="17">
        <v>1</v>
      </c>
      <c r="P641" s="18">
        <v>7835</v>
      </c>
      <c r="Q641" s="18">
        <v>334</v>
      </c>
      <c r="R641" s="17">
        <v>2201608</v>
      </c>
      <c r="S641" s="17">
        <v>7305</v>
      </c>
      <c r="T641" s="17">
        <v>5967</v>
      </c>
      <c r="U641" s="18">
        <v>5.3</v>
      </c>
      <c r="V641" s="18">
        <v>3.87</v>
      </c>
      <c r="W641" s="18">
        <v>15.87</v>
      </c>
      <c r="X641" s="18">
        <v>4.67</v>
      </c>
      <c r="Y641" s="18"/>
      <c r="Z641" s="21">
        <v>32558</v>
      </c>
      <c r="AA641" s="21">
        <v>634748</v>
      </c>
      <c r="AB641" s="21">
        <v>31717018</v>
      </c>
      <c r="AC641" s="21">
        <v>0</v>
      </c>
      <c r="AD641" s="21">
        <v>0</v>
      </c>
      <c r="AE641" s="21">
        <v>0</v>
      </c>
      <c r="AF641" s="22">
        <v>2</v>
      </c>
      <c r="AG641" s="22">
        <v>8</v>
      </c>
      <c r="AH641" s="23">
        <v>709848</v>
      </c>
      <c r="AI641" s="23">
        <v>572</v>
      </c>
      <c r="AJ641" s="24">
        <v>16.84</v>
      </c>
      <c r="AK641" s="25">
        <v>96.33</v>
      </c>
      <c r="AL641" s="26">
        <v>2</v>
      </c>
      <c r="AM641" s="26">
        <v>7</v>
      </c>
      <c r="AN641" s="26">
        <v>96066</v>
      </c>
      <c r="AO641" s="26">
        <v>3857.8035</v>
      </c>
      <c r="AP641" s="27">
        <v>12.511373000000001</v>
      </c>
      <c r="AQ641" s="28">
        <v>482.66417999999999</v>
      </c>
      <c r="AR641" s="29">
        <v>2</v>
      </c>
      <c r="AS641" s="29">
        <v>6</v>
      </c>
      <c r="AT641" s="29">
        <v>3064</v>
      </c>
      <c r="AU641" s="29">
        <v>82560</v>
      </c>
      <c r="AV641" s="29">
        <v>9.32</v>
      </c>
      <c r="AW641" s="29">
        <v>7694.78</v>
      </c>
    </row>
    <row r="642" spans="1:49" s="30" customFormat="1" x14ac:dyDescent="0.35">
      <c r="A642" s="12">
        <v>2013</v>
      </c>
      <c r="B642" s="12" t="s">
        <v>717</v>
      </c>
      <c r="C642" s="13" t="s">
        <v>718</v>
      </c>
      <c r="D642" s="14" t="s">
        <v>788</v>
      </c>
      <c r="E642" s="15">
        <v>40178.455671122472</v>
      </c>
      <c r="F642" s="15">
        <v>64769.8</v>
      </c>
      <c r="G642" s="12">
        <v>6.1</v>
      </c>
      <c r="H642" s="16">
        <v>1612053</v>
      </c>
      <c r="I642" s="17">
        <f t="shared" ref="I642:I705" si="10">IF(AVERAGEIFS($J$1:$J$766,$B$1:$B$766,$B642)&gt;0,0,1)</f>
        <v>0</v>
      </c>
      <c r="J642" s="17">
        <v>1</v>
      </c>
      <c r="K642" s="17">
        <v>45.02</v>
      </c>
      <c r="L642" s="17">
        <v>3.4830000000000001</v>
      </c>
      <c r="M642" s="17">
        <v>3.73</v>
      </c>
      <c r="N642" s="17">
        <v>51.99</v>
      </c>
      <c r="O642" s="17">
        <v>0</v>
      </c>
      <c r="P642" s="18">
        <v>7187</v>
      </c>
      <c r="Q642" s="18">
        <v>657</v>
      </c>
      <c r="R642" s="17">
        <v>1941753</v>
      </c>
      <c r="S642" s="17">
        <v>5955</v>
      </c>
      <c r="T642" s="17">
        <v>6919</v>
      </c>
      <c r="U642" s="18">
        <v>4.1100000000000003</v>
      </c>
      <c r="V642" s="18" t="s">
        <v>62</v>
      </c>
      <c r="W642" s="18" t="s">
        <v>62</v>
      </c>
      <c r="X642" s="18">
        <v>4.3499999999999996</v>
      </c>
      <c r="Y642" s="18"/>
      <c r="Z642" s="21">
        <v>42834</v>
      </c>
      <c r="AA642" s="21">
        <v>218</v>
      </c>
      <c r="AB642" s="21">
        <v>49769980</v>
      </c>
      <c r="AC642" s="21">
        <v>0</v>
      </c>
      <c r="AD642" s="21">
        <v>757.24</v>
      </c>
      <c r="AE642" s="21">
        <v>0</v>
      </c>
      <c r="AF642" s="22">
        <v>3</v>
      </c>
      <c r="AG642" s="22">
        <v>18</v>
      </c>
      <c r="AH642" s="23">
        <v>680930</v>
      </c>
      <c r="AI642" s="23">
        <v>1054.8395</v>
      </c>
      <c r="AJ642" s="24">
        <v>9.3240523</v>
      </c>
      <c r="AK642" s="25">
        <v>98.353783000000007</v>
      </c>
      <c r="AL642" s="26">
        <v>3</v>
      </c>
      <c r="AM642" s="26">
        <v>17</v>
      </c>
      <c r="AN642" s="26">
        <v>103400</v>
      </c>
      <c r="AO642" s="26">
        <v>5037.3122000000003</v>
      </c>
      <c r="AP642" s="27">
        <v>7.3662036000000004</v>
      </c>
      <c r="AQ642" s="28">
        <v>371.05867000000001</v>
      </c>
      <c r="AR642" s="29">
        <v>3</v>
      </c>
      <c r="AS642" s="29">
        <v>14</v>
      </c>
      <c r="AT642" s="29">
        <v>26846</v>
      </c>
      <c r="AU642" s="29">
        <v>28936.573</v>
      </c>
      <c r="AV642" s="29">
        <v>6.0985906999999999</v>
      </c>
      <c r="AW642" s="29">
        <v>1764.7231999999999</v>
      </c>
    </row>
    <row r="643" spans="1:49" s="30" customFormat="1" x14ac:dyDescent="0.35">
      <c r="A643" s="17">
        <v>2008</v>
      </c>
      <c r="B643" s="32" t="s">
        <v>717</v>
      </c>
      <c r="C643" s="13" t="s">
        <v>718</v>
      </c>
      <c r="D643" s="14" t="s">
        <v>789</v>
      </c>
      <c r="E643" s="15">
        <v>41632.905782366128</v>
      </c>
      <c r="F643" s="15">
        <v>63878.2</v>
      </c>
      <c r="G643" s="17">
        <v>5.0999999999999996</v>
      </c>
      <c r="H643" s="16">
        <v>1534320</v>
      </c>
      <c r="I643" s="17">
        <f t="shared" si="10"/>
        <v>0</v>
      </c>
      <c r="J643" s="17">
        <v>1</v>
      </c>
      <c r="K643" s="17">
        <v>40.69</v>
      </c>
      <c r="L643" s="17">
        <v>2.9830000000000001</v>
      </c>
      <c r="M643" s="17">
        <v>8.86</v>
      </c>
      <c r="N643" s="17">
        <v>45.88</v>
      </c>
      <c r="O643" s="17">
        <v>0</v>
      </c>
      <c r="P643" s="18">
        <v>7339</v>
      </c>
      <c r="Q643" s="18">
        <v>453</v>
      </c>
      <c r="R643" s="17">
        <v>1016667</v>
      </c>
      <c r="S643" s="17">
        <v>6296</v>
      </c>
      <c r="T643" s="17">
        <v>3197</v>
      </c>
      <c r="U643" s="18">
        <v>7.81</v>
      </c>
      <c r="V643" s="18"/>
      <c r="W643" s="18">
        <v>23.55</v>
      </c>
      <c r="X643" s="18" t="s">
        <v>62</v>
      </c>
      <c r="Y643" s="18" t="s">
        <v>62</v>
      </c>
      <c r="Z643" s="21">
        <v>43692</v>
      </c>
      <c r="AA643" s="21">
        <v>510</v>
      </c>
      <c r="AB643" s="21">
        <v>25327204</v>
      </c>
      <c r="AC643" s="21">
        <v>0</v>
      </c>
      <c r="AD643" s="21">
        <v>0</v>
      </c>
      <c r="AE643" s="21">
        <v>0</v>
      </c>
      <c r="AF643" s="23">
        <v>3</v>
      </c>
      <c r="AG643" s="23">
        <v>30</v>
      </c>
      <c r="AH643" s="23">
        <v>654545</v>
      </c>
      <c r="AI643" s="23">
        <v>1087</v>
      </c>
      <c r="AJ643" s="24">
        <v>6.9915382699455941</v>
      </c>
      <c r="AK643" s="25">
        <v>76.010000000000005</v>
      </c>
      <c r="AL643" s="26">
        <v>3</v>
      </c>
      <c r="AM643" s="26">
        <v>27</v>
      </c>
      <c r="AN643" s="26">
        <v>99003</v>
      </c>
      <c r="AO643" s="26">
        <v>5091</v>
      </c>
      <c r="AP643" s="27">
        <v>5.7230367661561496</v>
      </c>
      <c r="AQ643" s="28">
        <v>291.37</v>
      </c>
      <c r="AR643" s="29">
        <v>3</v>
      </c>
      <c r="AS643" s="29">
        <v>25</v>
      </c>
      <c r="AT643" s="29">
        <v>26210</v>
      </c>
      <c r="AU643" s="29">
        <v>29611</v>
      </c>
      <c r="AV643" s="29">
        <v>4.4845685163201177</v>
      </c>
      <c r="AW643" s="29">
        <v>1327.91</v>
      </c>
    </row>
    <row r="644" spans="1:49" s="30" customFormat="1" x14ac:dyDescent="0.35">
      <c r="A644" s="12">
        <v>2017</v>
      </c>
      <c r="B644" s="12" t="s">
        <v>781</v>
      </c>
      <c r="C644" s="13" t="s">
        <v>782</v>
      </c>
      <c r="D644" s="14" t="s">
        <v>790</v>
      </c>
      <c r="E644" s="15">
        <v>47165.210673011199</v>
      </c>
      <c r="F644" s="15">
        <v>63000.6</v>
      </c>
      <c r="G644" s="12">
        <v>3.4</v>
      </c>
      <c r="H644" s="16">
        <v>1335743</v>
      </c>
      <c r="I644" s="17">
        <f t="shared" si="10"/>
        <v>0</v>
      </c>
      <c r="J644" s="17">
        <v>1</v>
      </c>
      <c r="K644" s="17">
        <v>39.08</v>
      </c>
      <c r="L644" s="17">
        <v>2.23</v>
      </c>
      <c r="M644" s="17">
        <v>2.99</v>
      </c>
      <c r="N644" s="17">
        <v>38.799999999999997</v>
      </c>
      <c r="O644" s="17">
        <v>1</v>
      </c>
      <c r="P644" s="18">
        <v>7499</v>
      </c>
      <c r="Q644" s="18">
        <v>215</v>
      </c>
      <c r="R644" s="17">
        <v>2097631</v>
      </c>
      <c r="S644" s="17">
        <v>5990</v>
      </c>
      <c r="T644" s="17">
        <v>6068</v>
      </c>
      <c r="U644" s="18">
        <v>4.66</v>
      </c>
      <c r="V644" s="18" t="s">
        <v>62</v>
      </c>
      <c r="W644" s="18">
        <v>14.05</v>
      </c>
      <c r="X644" s="18">
        <v>3.68</v>
      </c>
      <c r="Y644" s="18" t="s">
        <v>62</v>
      </c>
      <c r="Z644" s="21">
        <v>30982</v>
      </c>
      <c r="AA644" s="21">
        <v>543134</v>
      </c>
      <c r="AB644" s="21">
        <v>30493058</v>
      </c>
      <c r="AC644" s="21">
        <v>0</v>
      </c>
      <c r="AD644" s="21">
        <v>0</v>
      </c>
      <c r="AE644" s="21">
        <v>0</v>
      </c>
      <c r="AF644" s="22">
        <v>2</v>
      </c>
      <c r="AG644" s="22">
        <v>7</v>
      </c>
      <c r="AH644" s="23">
        <v>707792</v>
      </c>
      <c r="AI644" s="23">
        <v>546.12737000000004</v>
      </c>
      <c r="AJ644" s="24">
        <v>15.967905999999999</v>
      </c>
      <c r="AK644" s="25">
        <v>87.205104000000006</v>
      </c>
      <c r="AL644" s="26">
        <v>2</v>
      </c>
      <c r="AM644" s="26">
        <v>7</v>
      </c>
      <c r="AN644" s="26">
        <v>99331</v>
      </c>
      <c r="AO644" s="26">
        <v>3285.9715000000001</v>
      </c>
      <c r="AP644" s="27">
        <v>12.115303000000001</v>
      </c>
      <c r="AQ644" s="28">
        <v>398.10541000000001</v>
      </c>
      <c r="AR644" s="29">
        <v>2</v>
      </c>
      <c r="AS644" s="29">
        <v>6</v>
      </c>
      <c r="AT644" s="29">
        <v>3100</v>
      </c>
      <c r="AU644" s="29">
        <v>71461.101999999999</v>
      </c>
      <c r="AV644" s="29">
        <v>9.2040485000000007</v>
      </c>
      <c r="AW644" s="29">
        <v>6577.3145000000004</v>
      </c>
    </row>
    <row r="645" spans="1:49" s="30" customFormat="1" x14ac:dyDescent="0.35">
      <c r="A645" s="12">
        <v>2010</v>
      </c>
      <c r="B645" s="12" t="s">
        <v>717</v>
      </c>
      <c r="C645" s="13" t="s">
        <v>718</v>
      </c>
      <c r="D645" s="14" t="s">
        <v>791</v>
      </c>
      <c r="E645" s="15">
        <v>39868.629040010339</v>
      </c>
      <c r="F645" s="15">
        <v>62626.400000000001</v>
      </c>
      <c r="G645" s="12">
        <v>9</v>
      </c>
      <c r="H645" s="16">
        <v>1570819</v>
      </c>
      <c r="I645" s="17">
        <f t="shared" si="10"/>
        <v>0</v>
      </c>
      <c r="J645" s="17">
        <v>1</v>
      </c>
      <c r="K645" s="17">
        <v>44.27</v>
      </c>
      <c r="L645" s="17">
        <v>2.7050000000000001</v>
      </c>
      <c r="M645" s="17">
        <v>4.37</v>
      </c>
      <c r="N645" s="17">
        <v>49.29</v>
      </c>
      <c r="O645" s="17">
        <v>0</v>
      </c>
      <c r="P645" s="18">
        <v>6933</v>
      </c>
      <c r="Q645" s="18">
        <v>340</v>
      </c>
      <c r="R645" s="17">
        <v>1213214</v>
      </c>
      <c r="S645" s="17">
        <v>6642</v>
      </c>
      <c r="T645" s="17">
        <v>4134</v>
      </c>
      <c r="U645" s="18">
        <v>5.8</v>
      </c>
      <c r="V645" s="18"/>
      <c r="W645" s="18">
        <v>17.7</v>
      </c>
      <c r="X645" s="18" t="s">
        <v>62</v>
      </c>
      <c r="Y645" s="18"/>
      <c r="Z645" s="21">
        <v>41212</v>
      </c>
      <c r="AA645" s="21">
        <v>294</v>
      </c>
      <c r="AB645" s="21">
        <v>24646212</v>
      </c>
      <c r="AC645" s="21">
        <v>0</v>
      </c>
      <c r="AD645" s="21">
        <v>0</v>
      </c>
      <c r="AE645" s="21">
        <v>0</v>
      </c>
      <c r="AF645" s="22">
        <v>3</v>
      </c>
      <c r="AG645" s="22">
        <v>31</v>
      </c>
      <c r="AH645" s="23">
        <v>664717</v>
      </c>
      <c r="AI645" s="23">
        <v>1020</v>
      </c>
      <c r="AJ645" s="24">
        <v>7.99</v>
      </c>
      <c r="AK645" s="31">
        <v>81.459999999999994</v>
      </c>
      <c r="AL645" s="26">
        <v>3</v>
      </c>
      <c r="AM645" s="26">
        <v>28</v>
      </c>
      <c r="AN645" s="26">
        <v>101268</v>
      </c>
      <c r="AO645" s="26">
        <v>4826</v>
      </c>
      <c r="AP645" s="27">
        <v>6.64</v>
      </c>
      <c r="AQ645" s="28">
        <v>320.43</v>
      </c>
      <c r="AR645" s="29">
        <v>3</v>
      </c>
      <c r="AS645" s="29">
        <v>23</v>
      </c>
      <c r="AT645" s="29">
        <v>26047</v>
      </c>
      <c r="AU645" s="29">
        <v>28142</v>
      </c>
      <c r="AV645" s="29">
        <v>5.15</v>
      </c>
      <c r="AW645" s="29">
        <v>1448.36</v>
      </c>
    </row>
    <row r="646" spans="1:49" s="30" customFormat="1" x14ac:dyDescent="0.35">
      <c r="A646" s="12">
        <v>2011</v>
      </c>
      <c r="B646" s="12" t="s">
        <v>717</v>
      </c>
      <c r="C646" s="13" t="s">
        <v>718</v>
      </c>
      <c r="D646" s="14" t="s">
        <v>792</v>
      </c>
      <c r="E646" s="15">
        <v>39579.062181241607</v>
      </c>
      <c r="F646" s="15">
        <v>62704</v>
      </c>
      <c r="G646" s="12">
        <v>8.3000000000000007</v>
      </c>
      <c r="H646" s="16">
        <v>1584272</v>
      </c>
      <c r="I646" s="17">
        <f t="shared" si="10"/>
        <v>0</v>
      </c>
      <c r="J646" s="17">
        <v>1</v>
      </c>
      <c r="K646" s="17">
        <v>45.02</v>
      </c>
      <c r="L646" s="17">
        <v>3.4670000000000001</v>
      </c>
      <c r="M646" s="17">
        <v>4</v>
      </c>
      <c r="N646" s="17">
        <v>55.64</v>
      </c>
      <c r="O646" s="17">
        <v>0</v>
      </c>
      <c r="P646" s="18">
        <v>7401</v>
      </c>
      <c r="Q646" s="18">
        <v>435</v>
      </c>
      <c r="R646" s="17">
        <v>824805</v>
      </c>
      <c r="S646" s="17">
        <v>4725</v>
      </c>
      <c r="T646" s="17">
        <v>2897</v>
      </c>
      <c r="U646" s="18">
        <v>6.05</v>
      </c>
      <c r="V646" s="18" t="s">
        <v>62</v>
      </c>
      <c r="W646" s="18">
        <v>23.65</v>
      </c>
      <c r="X646" s="18" t="s">
        <v>62</v>
      </c>
      <c r="Y646" s="18" t="s">
        <v>62</v>
      </c>
      <c r="Z646" s="21">
        <v>38562</v>
      </c>
      <c r="AA646" s="21">
        <v>112</v>
      </c>
      <c r="AB646" s="21">
        <v>16751566</v>
      </c>
      <c r="AC646" s="21">
        <v>0</v>
      </c>
      <c r="AD646" s="21">
        <v>1233.74</v>
      </c>
      <c r="AE646" s="21">
        <v>0</v>
      </c>
      <c r="AF646" s="22">
        <v>3</v>
      </c>
      <c r="AG646" s="22">
        <v>31</v>
      </c>
      <c r="AH646" s="23">
        <v>667243</v>
      </c>
      <c r="AI646" s="23">
        <v>1048</v>
      </c>
      <c r="AJ646" s="24">
        <v>7.87</v>
      </c>
      <c r="AK646" s="25">
        <v>82.5</v>
      </c>
      <c r="AL646" s="26">
        <v>3</v>
      </c>
      <c r="AM646" s="26">
        <v>28</v>
      </c>
      <c r="AN646" s="26">
        <v>101424</v>
      </c>
      <c r="AO646" s="26">
        <v>4905</v>
      </c>
      <c r="AP646" s="27">
        <v>6.41</v>
      </c>
      <c r="AQ646" s="28">
        <v>314.63</v>
      </c>
      <c r="AR646" s="29">
        <v>3</v>
      </c>
      <c r="AS646" s="29">
        <v>23</v>
      </c>
      <c r="AT646" s="29">
        <v>26258</v>
      </c>
      <c r="AU646" s="29">
        <v>28285</v>
      </c>
      <c r="AV646" s="29">
        <v>5.0999999999999996</v>
      </c>
      <c r="AW646" s="29">
        <v>1443.12</v>
      </c>
    </row>
    <row r="647" spans="1:49" s="30" customFormat="1" x14ac:dyDescent="0.35">
      <c r="A647" s="12">
        <v>2016</v>
      </c>
      <c r="B647" s="12" t="s">
        <v>781</v>
      </c>
      <c r="C647" s="13" t="s">
        <v>782</v>
      </c>
      <c r="D647" s="14" t="s">
        <v>793</v>
      </c>
      <c r="E647" s="15">
        <v>46562.234491289062</v>
      </c>
      <c r="F647" s="15">
        <v>62037.1</v>
      </c>
      <c r="G647" s="12">
        <v>3.8</v>
      </c>
      <c r="H647" s="16">
        <v>1332348</v>
      </c>
      <c r="I647" s="17">
        <f t="shared" si="10"/>
        <v>0</v>
      </c>
      <c r="J647" s="17">
        <v>1</v>
      </c>
      <c r="K647" s="17">
        <v>40.39</v>
      </c>
      <c r="L647" s="17">
        <v>1.702</v>
      </c>
      <c r="M647" s="17">
        <v>2.52</v>
      </c>
      <c r="N647" s="17">
        <v>42.43</v>
      </c>
      <c r="O647" s="17">
        <v>1</v>
      </c>
      <c r="P647" s="18">
        <v>7268</v>
      </c>
      <c r="Q647" s="18">
        <v>293</v>
      </c>
      <c r="R647" s="17">
        <v>2557331</v>
      </c>
      <c r="S647" s="17">
        <v>7000</v>
      </c>
      <c r="T647" s="17">
        <v>6069</v>
      </c>
      <c r="U647" s="18" t="s">
        <v>62</v>
      </c>
      <c r="V647" s="18">
        <v>4.07</v>
      </c>
      <c r="W647" s="18" t="s">
        <v>62</v>
      </c>
      <c r="X647" s="18">
        <v>3.22</v>
      </c>
      <c r="Y647" s="18" t="s">
        <v>62</v>
      </c>
      <c r="Z647" s="21">
        <v>32738</v>
      </c>
      <c r="AA647" s="21">
        <v>453446</v>
      </c>
      <c r="AB647" s="21">
        <v>47789256</v>
      </c>
      <c r="AC647" s="21">
        <v>0</v>
      </c>
      <c r="AD647" s="21">
        <v>0</v>
      </c>
      <c r="AE647" s="21">
        <v>0</v>
      </c>
      <c r="AF647" s="22">
        <v>2</v>
      </c>
      <c r="AG647" s="22">
        <v>8</v>
      </c>
      <c r="AH647" s="23">
        <v>699321</v>
      </c>
      <c r="AI647" s="23">
        <v>546.46162000000004</v>
      </c>
      <c r="AJ647" s="24">
        <v>15.825846</v>
      </c>
      <c r="AK647" s="25">
        <v>86.482173000000003</v>
      </c>
      <c r="AL647" s="26">
        <v>2</v>
      </c>
      <c r="AM647" s="26">
        <v>7</v>
      </c>
      <c r="AN647" s="26">
        <v>97949</v>
      </c>
      <c r="AO647" s="26">
        <v>3391.6358</v>
      </c>
      <c r="AP647" s="27">
        <v>12.084365999999999</v>
      </c>
      <c r="AQ647" s="28">
        <v>409.85768000000002</v>
      </c>
      <c r="AR647" s="29">
        <v>2</v>
      </c>
      <c r="AS647" s="29">
        <v>6</v>
      </c>
      <c r="AT647" s="29">
        <v>3028</v>
      </c>
      <c r="AU647" s="29">
        <v>79167.712</v>
      </c>
      <c r="AV647" s="29">
        <v>8.9591600000000007</v>
      </c>
      <c r="AW647" s="29">
        <v>7092.7619999999997</v>
      </c>
    </row>
    <row r="648" spans="1:49" s="30" customFormat="1" x14ac:dyDescent="0.35">
      <c r="A648" s="12">
        <v>2012</v>
      </c>
      <c r="B648" s="12" t="s">
        <v>717</v>
      </c>
      <c r="C648" s="13" t="s">
        <v>718</v>
      </c>
      <c r="D648" s="14" t="s">
        <v>794</v>
      </c>
      <c r="E648" s="15">
        <v>38853.882737748369</v>
      </c>
      <c r="F648" s="15">
        <v>62007.3</v>
      </c>
      <c r="G648" s="12">
        <v>7.2</v>
      </c>
      <c r="H648" s="16">
        <v>1595910</v>
      </c>
      <c r="I648" s="17">
        <f t="shared" si="10"/>
        <v>0</v>
      </c>
      <c r="J648" s="17">
        <v>1</v>
      </c>
      <c r="K648" s="17">
        <v>45.77</v>
      </c>
      <c r="L648" s="17">
        <v>3.58</v>
      </c>
      <c r="M648" s="17">
        <v>2.75</v>
      </c>
      <c r="N648" s="17">
        <v>54.99</v>
      </c>
      <c r="O648" s="17">
        <v>0</v>
      </c>
      <c r="P648" s="18">
        <v>6494</v>
      </c>
      <c r="Q648" s="18">
        <v>579</v>
      </c>
      <c r="R648" s="17">
        <v>1171935</v>
      </c>
      <c r="S648" s="17">
        <v>5288</v>
      </c>
      <c r="T648" s="17">
        <v>4348</v>
      </c>
      <c r="U648" s="18">
        <v>3.95</v>
      </c>
      <c r="V648" s="18"/>
      <c r="W648" s="18">
        <v>24.39</v>
      </c>
      <c r="X648" s="18">
        <v>4.2</v>
      </c>
      <c r="Y648" s="18"/>
      <c r="Z648" s="21">
        <v>35396</v>
      </c>
      <c r="AA648" s="21">
        <v>84</v>
      </c>
      <c r="AB648" s="21">
        <v>27369852</v>
      </c>
      <c r="AC648" s="21">
        <v>0</v>
      </c>
      <c r="AD648" s="21">
        <v>1422</v>
      </c>
      <c r="AE648" s="21">
        <v>0</v>
      </c>
      <c r="AF648" s="22">
        <v>3</v>
      </c>
      <c r="AG648" s="22">
        <v>18</v>
      </c>
      <c r="AH648" s="23">
        <v>673368</v>
      </c>
      <c r="AI648" s="23">
        <v>1009.7684</v>
      </c>
      <c r="AJ648" s="24">
        <v>8.6671265000000002</v>
      </c>
      <c r="AK648" s="25">
        <v>87.517906999999994</v>
      </c>
      <c r="AL648" s="26">
        <v>3</v>
      </c>
      <c r="AM648" s="26">
        <v>16</v>
      </c>
      <c r="AN648" s="26">
        <v>102319</v>
      </c>
      <c r="AO648" s="26">
        <v>4868.8562000000002</v>
      </c>
      <c r="AP648" s="27">
        <v>6.8638357000000001</v>
      </c>
      <c r="AQ648" s="28">
        <v>334.19029</v>
      </c>
      <c r="AR648" s="29">
        <v>3</v>
      </c>
      <c r="AS648" s="29">
        <v>14</v>
      </c>
      <c r="AT648" s="29">
        <v>26523</v>
      </c>
      <c r="AU648" s="29">
        <v>30082.042000000001</v>
      </c>
      <c r="AV648" s="29">
        <v>5.4783008999999998</v>
      </c>
      <c r="AW648" s="29">
        <v>1647.9848</v>
      </c>
    </row>
    <row r="649" spans="1:49" s="30" customFormat="1" x14ac:dyDescent="0.35">
      <c r="A649" s="17">
        <v>2007</v>
      </c>
      <c r="B649" s="32" t="s">
        <v>717</v>
      </c>
      <c r="C649" s="13" t="s">
        <v>718</v>
      </c>
      <c r="D649" s="14" t="s">
        <v>795</v>
      </c>
      <c r="E649" s="15">
        <v>41068.297560635307</v>
      </c>
      <c r="F649" s="15">
        <v>61812.1</v>
      </c>
      <c r="G649" s="17">
        <v>3.1</v>
      </c>
      <c r="H649" s="16">
        <v>1505105</v>
      </c>
      <c r="I649" s="17">
        <f t="shared" si="10"/>
        <v>0</v>
      </c>
      <c r="J649" s="17">
        <v>1</v>
      </c>
      <c r="K649" s="17" t="s">
        <v>62</v>
      </c>
      <c r="L649" s="17">
        <v>2.286</v>
      </c>
      <c r="M649" s="17">
        <v>6.97</v>
      </c>
      <c r="N649" s="17">
        <v>32.78</v>
      </c>
      <c r="O649" s="17">
        <v>0</v>
      </c>
      <c r="P649" s="18">
        <v>6706</v>
      </c>
      <c r="Q649" s="18">
        <v>646</v>
      </c>
      <c r="R649" s="17">
        <v>1284119</v>
      </c>
      <c r="S649" s="17">
        <v>6721</v>
      </c>
      <c r="T649" s="17">
        <v>3695</v>
      </c>
      <c r="U649" s="18">
        <v>5.98</v>
      </c>
      <c r="V649" s="18"/>
      <c r="W649" s="18">
        <v>17.72</v>
      </c>
      <c r="X649" s="18" t="s">
        <v>62</v>
      </c>
      <c r="Y649" s="18" t="s">
        <v>62</v>
      </c>
      <c r="Z649" s="21">
        <v>38896</v>
      </c>
      <c r="AA649" s="21">
        <v>480</v>
      </c>
      <c r="AB649" s="21">
        <v>24652674</v>
      </c>
      <c r="AC649" s="21">
        <v>0</v>
      </c>
      <c r="AD649" s="21">
        <v>0</v>
      </c>
      <c r="AE649" s="21">
        <v>0</v>
      </c>
      <c r="AF649" s="23">
        <v>3</v>
      </c>
      <c r="AG649" s="23">
        <v>30</v>
      </c>
      <c r="AH649" s="23">
        <v>644645</v>
      </c>
      <c r="AI649" s="23">
        <v>1078</v>
      </c>
      <c r="AJ649" s="24">
        <v>6.3593292253801899</v>
      </c>
      <c r="AK649" s="25">
        <v>68.56</v>
      </c>
      <c r="AL649" s="26">
        <v>3</v>
      </c>
      <c r="AM649" s="26">
        <v>27</v>
      </c>
      <c r="AN649" s="26">
        <v>96345</v>
      </c>
      <c r="AO649" s="26">
        <v>5202</v>
      </c>
      <c r="AP649" s="27">
        <v>5.1404075641750797</v>
      </c>
      <c r="AQ649" s="28">
        <v>267.42</v>
      </c>
      <c r="AR649" s="29">
        <v>3</v>
      </c>
      <c r="AS649" s="29">
        <v>24</v>
      </c>
      <c r="AT649" s="29">
        <v>25722</v>
      </c>
      <c r="AU649" s="29">
        <v>30458</v>
      </c>
      <c r="AV649" s="29">
        <v>3.8729880075832899</v>
      </c>
      <c r="AW649" s="29">
        <v>1179.6199999999999</v>
      </c>
    </row>
    <row r="650" spans="1:49" s="30" customFormat="1" x14ac:dyDescent="0.35">
      <c r="A650" s="17">
        <v>2009</v>
      </c>
      <c r="B650" s="32" t="s">
        <v>717</v>
      </c>
      <c r="C650" s="13" t="s">
        <v>718</v>
      </c>
      <c r="D650" s="14" t="s">
        <v>796</v>
      </c>
      <c r="E650" s="15">
        <v>39420.073737213235</v>
      </c>
      <c r="F650" s="15">
        <v>61276.1</v>
      </c>
      <c r="G650" s="17">
        <v>8.8000000000000007</v>
      </c>
      <c r="H650" s="16">
        <v>1554439</v>
      </c>
      <c r="I650" s="17">
        <f t="shared" si="10"/>
        <v>0</v>
      </c>
      <c r="J650" s="17">
        <v>1</v>
      </c>
      <c r="K650" s="17">
        <v>43.33</v>
      </c>
      <c r="L650" s="17">
        <v>2.141</v>
      </c>
      <c r="M650" s="17">
        <v>3.94</v>
      </c>
      <c r="N650" s="17">
        <v>45.86</v>
      </c>
      <c r="O650" s="17">
        <v>0</v>
      </c>
      <c r="P650" s="18">
        <v>7270</v>
      </c>
      <c r="Q650" s="18">
        <v>475</v>
      </c>
      <c r="R650" s="17">
        <v>1024183</v>
      </c>
      <c r="S650" s="17">
        <v>4622</v>
      </c>
      <c r="T650" s="17">
        <v>2013</v>
      </c>
      <c r="U650" s="18">
        <v>6</v>
      </c>
      <c r="V650" s="18"/>
      <c r="W650" s="18">
        <v>14.09</v>
      </c>
      <c r="X650" s="18" t="s">
        <v>62</v>
      </c>
      <c r="Y650" s="18" t="s">
        <v>62</v>
      </c>
      <c r="Z650" s="21">
        <v>38246</v>
      </c>
      <c r="AA650" s="21">
        <v>164</v>
      </c>
      <c r="AB650" s="21">
        <v>25050832</v>
      </c>
      <c r="AC650" s="21">
        <v>0</v>
      </c>
      <c r="AD650" s="21">
        <v>0</v>
      </c>
      <c r="AE650" s="21">
        <v>0</v>
      </c>
      <c r="AF650" s="23">
        <v>3</v>
      </c>
      <c r="AG650" s="23">
        <v>31</v>
      </c>
      <c r="AH650" s="23">
        <v>659776</v>
      </c>
      <c r="AI650" s="23">
        <v>1080</v>
      </c>
      <c r="AJ650" s="24">
        <v>7.8</v>
      </c>
      <c r="AK650" s="31">
        <v>84.27</v>
      </c>
      <c r="AL650" s="26">
        <v>3</v>
      </c>
      <c r="AM650" s="26">
        <v>27</v>
      </c>
      <c r="AN650" s="26">
        <v>100210</v>
      </c>
      <c r="AO650" s="26">
        <v>4994</v>
      </c>
      <c r="AP650" s="27">
        <v>6.49</v>
      </c>
      <c r="AQ650" s="28">
        <v>323.89</v>
      </c>
      <c r="AR650" s="29">
        <v>3</v>
      </c>
      <c r="AS650" s="29">
        <v>25</v>
      </c>
      <c r="AT650" s="29">
        <v>26570</v>
      </c>
      <c r="AU650" s="29">
        <v>25702</v>
      </c>
      <c r="AV650" s="29">
        <v>5.17</v>
      </c>
      <c r="AW650" s="29">
        <v>1329.45</v>
      </c>
    </row>
    <row r="651" spans="1:49" s="30" customFormat="1" x14ac:dyDescent="0.35">
      <c r="A651" s="17">
        <v>2006</v>
      </c>
      <c r="B651" s="13" t="s">
        <v>717</v>
      </c>
      <c r="C651" s="13" t="s">
        <v>718</v>
      </c>
      <c r="D651" s="14" t="s">
        <v>797</v>
      </c>
      <c r="E651" s="15">
        <v>41356.221177133855</v>
      </c>
      <c r="F651" s="15">
        <v>60738.6</v>
      </c>
      <c r="G651" s="17">
        <v>3.5</v>
      </c>
      <c r="H651" s="16">
        <v>1468669</v>
      </c>
      <c r="I651" s="17">
        <f t="shared" si="10"/>
        <v>0</v>
      </c>
      <c r="J651" s="17">
        <v>0</v>
      </c>
      <c r="K651" s="17" t="s">
        <v>62</v>
      </c>
      <c r="L651" s="17">
        <v>2.137</v>
      </c>
      <c r="M651" s="17">
        <v>6.73</v>
      </c>
      <c r="N651" s="17">
        <v>18.61</v>
      </c>
      <c r="O651" s="17">
        <v>0</v>
      </c>
      <c r="P651" s="18">
        <v>6797</v>
      </c>
      <c r="Q651" s="18">
        <v>578</v>
      </c>
      <c r="R651" s="17">
        <v>881629</v>
      </c>
      <c r="S651" s="17">
        <v>4540</v>
      </c>
      <c r="T651" s="17">
        <v>1990</v>
      </c>
      <c r="U651" s="18">
        <v>5.68</v>
      </c>
      <c r="V651" s="18"/>
      <c r="W651" s="18">
        <v>15.99</v>
      </c>
      <c r="X651" s="18" t="s">
        <v>62</v>
      </c>
      <c r="Y651" s="18" t="s">
        <v>62</v>
      </c>
      <c r="Z651" s="21">
        <v>38204.18</v>
      </c>
      <c r="AA651" s="21">
        <v>594.02</v>
      </c>
      <c r="AB651" s="21">
        <v>18597413.779999997</v>
      </c>
      <c r="AC651" s="21">
        <v>0</v>
      </c>
      <c r="AD651" s="21">
        <v>0</v>
      </c>
      <c r="AE651" s="21">
        <v>0</v>
      </c>
      <c r="AF651" s="23">
        <v>3</v>
      </c>
      <c r="AG651" s="23">
        <v>30</v>
      </c>
      <c r="AH651" s="23">
        <v>628199</v>
      </c>
      <c r="AI651" s="23">
        <v>1068.8591513198842</v>
      </c>
      <c r="AJ651" s="24">
        <v>6.208396551028704</v>
      </c>
      <c r="AK651" s="25">
        <v>66.359014685898359</v>
      </c>
      <c r="AL651" s="26">
        <v>3</v>
      </c>
      <c r="AM651" s="26">
        <v>27</v>
      </c>
      <c r="AN651" s="26">
        <v>92585</v>
      </c>
      <c r="AO651" s="26">
        <v>5232.3288509657796</v>
      </c>
      <c r="AP651" s="27">
        <v>5.1561251230384801</v>
      </c>
      <c r="AQ651" s="28">
        <v>269.78542240463719</v>
      </c>
      <c r="AR651" s="29">
        <v>3</v>
      </c>
      <c r="AS651" s="29">
        <v>23</v>
      </c>
      <c r="AT651" s="29">
        <v>25677</v>
      </c>
      <c r="AU651" s="29">
        <v>28855.434824940603</v>
      </c>
      <c r="AV651" s="29">
        <v>3.6056700601908522</v>
      </c>
      <c r="AW651" s="29">
        <v>1040.4317742207679</v>
      </c>
    </row>
    <row r="652" spans="1:49" s="30" customFormat="1" x14ac:dyDescent="0.35">
      <c r="A652" s="12">
        <v>2015</v>
      </c>
      <c r="B652" s="12" t="s">
        <v>781</v>
      </c>
      <c r="C652" s="13" t="s">
        <v>782</v>
      </c>
      <c r="D652" s="14" t="s">
        <v>798</v>
      </c>
      <c r="E652" s="15">
        <v>45566.993555027548</v>
      </c>
      <c r="F652" s="15">
        <v>60563</v>
      </c>
      <c r="G652" s="12">
        <v>4.4000000000000004</v>
      </c>
      <c r="H652" s="16">
        <v>1329098</v>
      </c>
      <c r="I652" s="17">
        <f t="shared" si="10"/>
        <v>0</v>
      </c>
      <c r="J652" s="17">
        <v>1</v>
      </c>
      <c r="K652" s="17">
        <v>42.6</v>
      </c>
      <c r="L652" s="17">
        <v>1.8220000000000001</v>
      </c>
      <c r="M652" s="17">
        <v>2.62</v>
      </c>
      <c r="N652" s="17">
        <v>44.13</v>
      </c>
      <c r="O652" s="17">
        <v>1</v>
      </c>
      <c r="P652" s="18">
        <v>8023</v>
      </c>
      <c r="Q652" s="18">
        <v>253</v>
      </c>
      <c r="R652" s="17">
        <v>2955775</v>
      </c>
      <c r="S652" s="17">
        <v>10720</v>
      </c>
      <c r="T652" s="17">
        <v>8132</v>
      </c>
      <c r="U652" s="18">
        <v>5.39</v>
      </c>
      <c r="V652" s="18">
        <v>3.47</v>
      </c>
      <c r="W652" s="18">
        <v>16.73</v>
      </c>
      <c r="X652" s="18" t="s">
        <v>62</v>
      </c>
      <c r="Y652" s="18"/>
      <c r="Z652" s="21">
        <v>43260</v>
      </c>
      <c r="AA652" s="21">
        <v>1853876</v>
      </c>
      <c r="AB652" s="21">
        <v>40520428</v>
      </c>
      <c r="AC652" s="21">
        <v>0</v>
      </c>
      <c r="AD652" s="21">
        <v>0</v>
      </c>
      <c r="AE652" s="21">
        <v>0</v>
      </c>
      <c r="AF652" s="22">
        <v>2</v>
      </c>
      <c r="AG652" s="22">
        <v>7</v>
      </c>
      <c r="AH652" s="23">
        <v>699241</v>
      </c>
      <c r="AI652" s="23">
        <v>555.63829999999996</v>
      </c>
      <c r="AJ652" s="24">
        <v>15.612937000000001</v>
      </c>
      <c r="AK652" s="25">
        <v>86.751456000000005</v>
      </c>
      <c r="AL652" s="26">
        <v>2</v>
      </c>
      <c r="AM652" s="26">
        <v>7</v>
      </c>
      <c r="AN652" s="26">
        <v>97057</v>
      </c>
      <c r="AO652" s="26">
        <v>3449.71</v>
      </c>
      <c r="AP652" s="27">
        <v>12.473119000000001</v>
      </c>
      <c r="AQ652" s="28">
        <v>430.28640999999999</v>
      </c>
      <c r="AR652" s="29">
        <v>2</v>
      </c>
      <c r="AS652" s="29">
        <v>6</v>
      </c>
      <c r="AT652" s="29">
        <v>2993</v>
      </c>
      <c r="AU652" s="29">
        <v>89320.775999999998</v>
      </c>
      <c r="AV652" s="29">
        <v>9.0509859000000006</v>
      </c>
      <c r="AW652" s="29">
        <v>8084.4107999999997</v>
      </c>
    </row>
    <row r="653" spans="1:49" s="30" customFormat="1" x14ac:dyDescent="0.35">
      <c r="A653" s="12">
        <v>2014</v>
      </c>
      <c r="B653" s="12" t="s">
        <v>799</v>
      </c>
      <c r="C653" s="13" t="s">
        <v>800</v>
      </c>
      <c r="D653" s="14" t="s">
        <v>801</v>
      </c>
      <c r="E653" s="15">
        <v>81481.070368846253</v>
      </c>
      <c r="F653" s="15">
        <v>60193</v>
      </c>
      <c r="G653" s="12">
        <v>2.7</v>
      </c>
      <c r="H653" s="16">
        <v>738736</v>
      </c>
      <c r="I653" s="17">
        <f t="shared" si="10"/>
        <v>1</v>
      </c>
      <c r="J653" s="17">
        <v>0</v>
      </c>
      <c r="K653" s="17">
        <v>45.67</v>
      </c>
      <c r="L653" s="17">
        <v>3.117</v>
      </c>
      <c r="M653" s="17">
        <v>4.37</v>
      </c>
      <c r="N653" s="17">
        <v>46.16</v>
      </c>
      <c r="O653" s="17">
        <v>0</v>
      </c>
      <c r="P653" s="18">
        <v>9812</v>
      </c>
      <c r="Q653" s="18">
        <v>361</v>
      </c>
      <c r="R653" s="17">
        <v>30419692</v>
      </c>
      <c r="S653" s="17">
        <v>47823</v>
      </c>
      <c r="T653" s="17">
        <v>44188</v>
      </c>
      <c r="U653" s="18" t="s">
        <v>62</v>
      </c>
      <c r="V653" s="18">
        <v>1.53</v>
      </c>
      <c r="W653" s="18">
        <v>21.2</v>
      </c>
      <c r="X653" s="18" t="s">
        <v>62</v>
      </c>
      <c r="Y653" s="18"/>
      <c r="Z653" s="21">
        <v>44684490</v>
      </c>
      <c r="AA653" s="21">
        <v>108014</v>
      </c>
      <c r="AB653" s="21">
        <v>3967928</v>
      </c>
      <c r="AC653" s="21">
        <v>0</v>
      </c>
      <c r="AD653" s="21">
        <v>0</v>
      </c>
      <c r="AE653" s="21">
        <v>404</v>
      </c>
      <c r="AF653" s="22">
        <v>3</v>
      </c>
      <c r="AG653" s="22">
        <v>23</v>
      </c>
      <c r="AH653" s="23">
        <v>360171</v>
      </c>
      <c r="AI653" s="23">
        <v>1239.5764999999999</v>
      </c>
      <c r="AJ653" s="24">
        <v>9.1473601000000002</v>
      </c>
      <c r="AK653" s="25">
        <v>113.38852</v>
      </c>
      <c r="AL653" s="26">
        <v>3</v>
      </c>
      <c r="AM653" s="26">
        <v>22</v>
      </c>
      <c r="AN653" s="26">
        <v>67871</v>
      </c>
      <c r="AO653" s="26">
        <v>6634.5186999999996</v>
      </c>
      <c r="AP653" s="27">
        <v>8.7854846999999996</v>
      </c>
      <c r="AQ653" s="28">
        <v>582.87462000000005</v>
      </c>
      <c r="AR653" s="29">
        <v>3</v>
      </c>
      <c r="AS653" s="29">
        <v>22</v>
      </c>
      <c r="AT653" s="29">
        <v>8607</v>
      </c>
      <c r="AU653" s="29">
        <v>72409.289000000004</v>
      </c>
      <c r="AV653" s="29">
        <v>7.6198791000000003</v>
      </c>
      <c r="AW653" s="29">
        <v>5517.5002999999997</v>
      </c>
    </row>
    <row r="654" spans="1:49" s="30" customFormat="1" x14ac:dyDescent="0.35">
      <c r="A654" s="17">
        <v>2007</v>
      </c>
      <c r="B654" s="32" t="s">
        <v>781</v>
      </c>
      <c r="C654" s="13" t="s">
        <v>782</v>
      </c>
      <c r="D654" s="14" t="s">
        <v>802</v>
      </c>
      <c r="E654" s="15">
        <v>45237.973233662888</v>
      </c>
      <c r="F654" s="15">
        <v>60032.6</v>
      </c>
      <c r="G654" s="17">
        <v>4.7</v>
      </c>
      <c r="H654" s="16">
        <v>1327040</v>
      </c>
      <c r="I654" s="17">
        <f t="shared" si="10"/>
        <v>0</v>
      </c>
      <c r="J654" s="17">
        <v>0</v>
      </c>
      <c r="K654" s="17" t="s">
        <v>62</v>
      </c>
      <c r="L654" s="17">
        <v>2.286</v>
      </c>
      <c r="M654" s="17">
        <v>6.97</v>
      </c>
      <c r="N654" s="17">
        <v>32.78</v>
      </c>
      <c r="O654" s="17">
        <v>1</v>
      </c>
      <c r="P654" s="18">
        <v>8030</v>
      </c>
      <c r="Q654" s="18">
        <v>180</v>
      </c>
      <c r="R654" s="17">
        <v>5607730</v>
      </c>
      <c r="S654" s="17">
        <v>21242</v>
      </c>
      <c r="T654" s="17">
        <v>10185</v>
      </c>
      <c r="U654" s="18">
        <v>6.94</v>
      </c>
      <c r="V654" s="18" t="s">
        <v>62</v>
      </c>
      <c r="W654" s="18">
        <v>15.77</v>
      </c>
      <c r="X654" s="18">
        <v>7.67</v>
      </c>
      <c r="Y654" s="18"/>
      <c r="Z654" s="21">
        <v>142608</v>
      </c>
      <c r="AA654" s="21">
        <v>2203958</v>
      </c>
      <c r="AB654" s="21">
        <v>94897546</v>
      </c>
      <c r="AC654" s="21">
        <v>0</v>
      </c>
      <c r="AD654" s="21">
        <v>0</v>
      </c>
      <c r="AE654" s="21">
        <v>0</v>
      </c>
      <c r="AF654" s="23">
        <v>1</v>
      </c>
      <c r="AG654" s="23">
        <v>7</v>
      </c>
      <c r="AH654" s="23">
        <v>694235</v>
      </c>
      <c r="AI654" s="23">
        <v>530</v>
      </c>
      <c r="AJ654" s="24">
        <v>16.523205301608801</v>
      </c>
      <c r="AK654" s="25">
        <v>87.53</v>
      </c>
      <c r="AL654" s="26">
        <v>1</v>
      </c>
      <c r="AM654" s="26">
        <v>7</v>
      </c>
      <c r="AN654" s="26">
        <v>87565</v>
      </c>
      <c r="AO654" s="26">
        <v>3993</v>
      </c>
      <c r="AP654" s="27">
        <v>12.9428074471861</v>
      </c>
      <c r="AQ654" s="28">
        <v>516.74</v>
      </c>
      <c r="AR654" s="29">
        <v>0</v>
      </c>
      <c r="AS654" s="29">
        <v>4</v>
      </c>
      <c r="AT654" s="29">
        <v>2820</v>
      </c>
      <c r="AU654" s="29">
        <v>96093</v>
      </c>
      <c r="AV654" s="29">
        <v>14.105010083639799</v>
      </c>
      <c r="AW654" s="29">
        <v>13553.99</v>
      </c>
    </row>
    <row r="655" spans="1:49" s="30" customFormat="1" x14ac:dyDescent="0.35">
      <c r="A655" s="17">
        <v>2006</v>
      </c>
      <c r="B655" s="13" t="s">
        <v>781</v>
      </c>
      <c r="C655" s="13" t="s">
        <v>782</v>
      </c>
      <c r="D655" s="14" t="s">
        <v>803</v>
      </c>
      <c r="E655" s="15">
        <v>45319.687916235715</v>
      </c>
      <c r="F655" s="15">
        <v>59986</v>
      </c>
      <c r="G655" s="17">
        <v>4.5999999999999996</v>
      </c>
      <c r="H655" s="16">
        <v>1323619</v>
      </c>
      <c r="I655" s="17">
        <f t="shared" si="10"/>
        <v>0</v>
      </c>
      <c r="J655" s="17">
        <v>0</v>
      </c>
      <c r="K655" s="17" t="s">
        <v>62</v>
      </c>
      <c r="L655" s="17">
        <v>2.137</v>
      </c>
      <c r="M655" s="17">
        <v>6.73</v>
      </c>
      <c r="N655" s="17">
        <v>18.61</v>
      </c>
      <c r="O655" s="17">
        <v>1</v>
      </c>
      <c r="P655" s="18">
        <v>7028</v>
      </c>
      <c r="Q655" s="18">
        <v>262</v>
      </c>
      <c r="R655" s="17">
        <v>5677284</v>
      </c>
      <c r="S655" s="17">
        <v>17105</v>
      </c>
      <c r="T655" s="17">
        <v>10332</v>
      </c>
      <c r="U655" s="18">
        <v>6.3</v>
      </c>
      <c r="V655" s="18" t="s">
        <v>62</v>
      </c>
      <c r="W655" s="18">
        <v>14.06</v>
      </c>
      <c r="X655" s="18">
        <v>7.06</v>
      </c>
      <c r="Y655" s="18"/>
      <c r="Z655" s="21">
        <v>123189.19999999998</v>
      </c>
      <c r="AA655" s="21">
        <v>1269587.08</v>
      </c>
      <c r="AB655" s="21">
        <v>106022504.86</v>
      </c>
      <c r="AC655" s="21">
        <v>0</v>
      </c>
      <c r="AD655" s="21">
        <v>0</v>
      </c>
      <c r="AE655" s="21">
        <v>0</v>
      </c>
      <c r="AF655" s="23">
        <v>1</v>
      </c>
      <c r="AG655" s="23">
        <v>7</v>
      </c>
      <c r="AH655" s="23">
        <v>685425</v>
      </c>
      <c r="AI655" s="23">
        <v>528.99648636490747</v>
      </c>
      <c r="AJ655" s="24">
        <v>13.801384447750417</v>
      </c>
      <c r="AK655" s="25">
        <v>73.008838798312496</v>
      </c>
      <c r="AL655" s="26">
        <v>1</v>
      </c>
      <c r="AM655" s="26">
        <v>7</v>
      </c>
      <c r="AN655" s="26">
        <v>86406</v>
      </c>
      <c r="AO655" s="26">
        <v>3986.8952001789999</v>
      </c>
      <c r="AP655" s="27">
        <v>12.424804663876728</v>
      </c>
      <c r="AQ655" s="28">
        <v>495.36394077571777</v>
      </c>
      <c r="AR655" s="29">
        <v>0</v>
      </c>
      <c r="AS655" s="29">
        <v>4</v>
      </c>
      <c r="AT655" s="29">
        <v>2825</v>
      </c>
      <c r="AU655" s="29">
        <v>112089.05604719762</v>
      </c>
      <c r="AV655" s="29">
        <v>8.8312101181661564</v>
      </c>
      <c r="AW655" s="29">
        <v>9898.8200589970493</v>
      </c>
    </row>
    <row r="656" spans="1:49" s="30" customFormat="1" x14ac:dyDescent="0.35">
      <c r="A656" s="12">
        <v>2019</v>
      </c>
      <c r="B656" s="12" t="s">
        <v>804</v>
      </c>
      <c r="C656" s="13" t="s">
        <v>805</v>
      </c>
      <c r="D656" s="14" t="s">
        <v>806</v>
      </c>
      <c r="E656" s="15">
        <v>56576.239087168455</v>
      </c>
      <c r="F656" s="15">
        <v>59866.6</v>
      </c>
      <c r="G656" s="12" t="s">
        <v>62</v>
      </c>
      <c r="H656" s="16">
        <v>1058158</v>
      </c>
      <c r="I656" s="17">
        <f t="shared" si="10"/>
        <v>1</v>
      </c>
      <c r="J656" s="17">
        <v>0</v>
      </c>
      <c r="K656" s="17">
        <v>38.520000000000003</v>
      </c>
      <c r="L656" s="17">
        <v>2.4489999999999998</v>
      </c>
      <c r="M656" s="17">
        <v>2.56</v>
      </c>
      <c r="N656" s="17">
        <v>35.590000000000003</v>
      </c>
      <c r="O656" s="17">
        <v>1</v>
      </c>
      <c r="P656" s="18">
        <v>5841</v>
      </c>
      <c r="Q656" s="18">
        <v>624</v>
      </c>
      <c r="R656" s="17">
        <v>2995662</v>
      </c>
      <c r="S656" s="17">
        <v>41</v>
      </c>
      <c r="T656" s="17">
        <v>1822</v>
      </c>
      <c r="U656" s="18" t="s">
        <v>62</v>
      </c>
      <c r="V656" s="18" t="s">
        <v>62</v>
      </c>
      <c r="W656" s="18" t="s">
        <v>62</v>
      </c>
      <c r="X656" s="18" t="s">
        <v>62</v>
      </c>
      <c r="Y656" s="18" t="s">
        <v>62</v>
      </c>
      <c r="Z656" s="21">
        <v>0</v>
      </c>
      <c r="AA656" s="21">
        <v>31462</v>
      </c>
      <c r="AB656" s="21">
        <v>106449572</v>
      </c>
      <c r="AC656" s="21">
        <v>0</v>
      </c>
      <c r="AD656" s="21">
        <v>0</v>
      </c>
      <c r="AE656" s="21">
        <v>0</v>
      </c>
      <c r="AF656" s="22">
        <v>1</v>
      </c>
      <c r="AG656" s="22">
        <v>3</v>
      </c>
      <c r="AH656" s="23">
        <v>444216</v>
      </c>
      <c r="AI656" s="23">
        <v>560</v>
      </c>
      <c r="AJ656" s="24">
        <v>21.73</v>
      </c>
      <c r="AK656" s="25">
        <v>121.62</v>
      </c>
      <c r="AL656" s="26">
        <v>1</v>
      </c>
      <c r="AM656" s="26">
        <v>3</v>
      </c>
      <c r="AN656" s="26">
        <v>60672</v>
      </c>
      <c r="AO656" s="26">
        <v>5006</v>
      </c>
      <c r="AP656" s="27">
        <v>16.38</v>
      </c>
      <c r="AQ656" s="28">
        <v>820.14</v>
      </c>
      <c r="AR656" s="29">
        <v>1</v>
      </c>
      <c r="AS656" s="29">
        <v>2</v>
      </c>
      <c r="AT656" s="29">
        <v>1758</v>
      </c>
      <c r="AU656" s="29">
        <v>32964.353000000003</v>
      </c>
      <c r="AV656" s="29">
        <v>15.589532</v>
      </c>
      <c r="AW656" s="29">
        <v>5138.9884000000002</v>
      </c>
    </row>
    <row r="657" spans="1:49" s="30" customFormat="1" x14ac:dyDescent="0.35">
      <c r="A657" s="17">
        <v>2008</v>
      </c>
      <c r="B657" s="32" t="s">
        <v>781</v>
      </c>
      <c r="C657" s="13" t="s">
        <v>782</v>
      </c>
      <c r="D657" s="14" t="s">
        <v>807</v>
      </c>
      <c r="E657" s="15">
        <v>44979.101982775013</v>
      </c>
      <c r="F657" s="15">
        <v>59845.1</v>
      </c>
      <c r="G657" s="17">
        <v>5.5</v>
      </c>
      <c r="H657" s="16">
        <v>1330509</v>
      </c>
      <c r="I657" s="17">
        <f t="shared" si="10"/>
        <v>0</v>
      </c>
      <c r="J657" s="17">
        <v>0</v>
      </c>
      <c r="K657" s="17">
        <v>40.69</v>
      </c>
      <c r="L657" s="17">
        <v>2.9830000000000001</v>
      </c>
      <c r="M657" s="17">
        <v>8.86</v>
      </c>
      <c r="N657" s="17">
        <v>45.88</v>
      </c>
      <c r="O657" s="17">
        <v>1</v>
      </c>
      <c r="P657" s="18">
        <v>7780</v>
      </c>
      <c r="Q657" s="18">
        <v>220</v>
      </c>
      <c r="R657" s="17">
        <v>5313540</v>
      </c>
      <c r="S657" s="17">
        <v>26230</v>
      </c>
      <c r="T657" s="17">
        <v>10740</v>
      </c>
      <c r="U657" s="18">
        <v>7.29</v>
      </c>
      <c r="V657" s="18" t="s">
        <v>62</v>
      </c>
      <c r="W657" s="18">
        <v>19.91</v>
      </c>
      <c r="X657" s="18">
        <v>9.86</v>
      </c>
      <c r="Y657" s="18"/>
      <c r="Z657" s="21">
        <v>157946</v>
      </c>
      <c r="AA657" s="21">
        <v>1321466</v>
      </c>
      <c r="AB657" s="21">
        <v>105865192</v>
      </c>
      <c r="AC657" s="21">
        <v>0</v>
      </c>
      <c r="AD657" s="21">
        <v>0</v>
      </c>
      <c r="AE657" s="21">
        <v>0</v>
      </c>
      <c r="AF657" s="23">
        <v>1</v>
      </c>
      <c r="AG657" s="23">
        <v>7</v>
      </c>
      <c r="AH657" s="23">
        <v>695368</v>
      </c>
      <c r="AI657" s="23">
        <v>521</v>
      </c>
      <c r="AJ657" s="24">
        <v>16.198295731238577</v>
      </c>
      <c r="AK657" s="25">
        <v>84.47</v>
      </c>
      <c r="AL657" s="26">
        <v>1</v>
      </c>
      <c r="AM657" s="26">
        <v>7</v>
      </c>
      <c r="AN657" s="26">
        <v>87761</v>
      </c>
      <c r="AO657" s="26">
        <v>3939</v>
      </c>
      <c r="AP657" s="27">
        <v>12.976031098648379</v>
      </c>
      <c r="AQ657" s="28">
        <v>511.07</v>
      </c>
      <c r="AR657" s="29">
        <v>0</v>
      </c>
      <c r="AS657" s="29">
        <v>4</v>
      </c>
      <c r="AT657" s="29">
        <v>2827</v>
      </c>
      <c r="AU657" s="29">
        <v>93578</v>
      </c>
      <c r="AV657" s="29">
        <v>11.704002890505716</v>
      </c>
      <c r="AW657" s="29">
        <v>10952.34</v>
      </c>
    </row>
    <row r="658" spans="1:49" s="30" customFormat="1" x14ac:dyDescent="0.35">
      <c r="A658" s="12">
        <v>2014</v>
      </c>
      <c r="B658" s="12" t="s">
        <v>781</v>
      </c>
      <c r="C658" s="13" t="s">
        <v>782</v>
      </c>
      <c r="D658" s="14" t="s">
        <v>808</v>
      </c>
      <c r="E658" s="15">
        <v>44763.400707773413</v>
      </c>
      <c r="F658" s="15">
        <v>59589.8</v>
      </c>
      <c r="G658" s="12">
        <v>5.6</v>
      </c>
      <c r="H658" s="16">
        <v>1331217</v>
      </c>
      <c r="I658" s="17">
        <f t="shared" si="10"/>
        <v>0</v>
      </c>
      <c r="J658" s="17">
        <v>0</v>
      </c>
      <c r="K658" s="17">
        <v>45.67</v>
      </c>
      <c r="L658" s="17">
        <v>3.117</v>
      </c>
      <c r="M658" s="17">
        <v>4.37</v>
      </c>
      <c r="N658" s="17">
        <v>46.16</v>
      </c>
      <c r="O658" s="17">
        <v>1</v>
      </c>
      <c r="P658" s="18">
        <v>7954</v>
      </c>
      <c r="Q658" s="18">
        <v>234</v>
      </c>
      <c r="R658" s="17">
        <v>3402910</v>
      </c>
      <c r="S658" s="17">
        <v>10044</v>
      </c>
      <c r="T658" s="17">
        <v>7878</v>
      </c>
      <c r="U658" s="18">
        <v>6.97</v>
      </c>
      <c r="V658" s="18">
        <v>4.2699999999999996</v>
      </c>
      <c r="W658" s="18">
        <v>20.010000000000002</v>
      </c>
      <c r="X658" s="18">
        <v>6.51</v>
      </c>
      <c r="Y658" s="18"/>
      <c r="Z658" s="21">
        <v>37774</v>
      </c>
      <c r="AA658" s="21">
        <v>1052544</v>
      </c>
      <c r="AB658" s="21">
        <v>61544790</v>
      </c>
      <c r="AC658" s="21">
        <v>0</v>
      </c>
      <c r="AD658" s="21">
        <v>0</v>
      </c>
      <c r="AE658" s="21">
        <v>0</v>
      </c>
      <c r="AF658" s="22">
        <v>1</v>
      </c>
      <c r="AG658" s="22">
        <v>4</v>
      </c>
      <c r="AH658" s="23">
        <v>706952</v>
      </c>
      <c r="AI658" s="23">
        <v>549.37782000000004</v>
      </c>
      <c r="AJ658" s="24">
        <v>15.272983</v>
      </c>
      <c r="AK658" s="25">
        <v>83.906379999999999</v>
      </c>
      <c r="AL658" s="26">
        <v>1</v>
      </c>
      <c r="AM658" s="26">
        <v>4</v>
      </c>
      <c r="AN658" s="26">
        <v>91541</v>
      </c>
      <c r="AO658" s="26">
        <v>3627.3090999999999</v>
      </c>
      <c r="AP658" s="27">
        <v>12.702676</v>
      </c>
      <c r="AQ658" s="28">
        <v>460.76530000000002</v>
      </c>
      <c r="AR658" s="29">
        <v>1</v>
      </c>
      <c r="AS658" s="29">
        <v>2</v>
      </c>
      <c r="AT658" s="29">
        <v>3023</v>
      </c>
      <c r="AU658" s="29">
        <v>92553.919999999998</v>
      </c>
      <c r="AV658" s="29">
        <v>8.9475131000000001</v>
      </c>
      <c r="AW658" s="29">
        <v>8281.2741000000005</v>
      </c>
    </row>
    <row r="659" spans="1:49" s="30" customFormat="1" x14ac:dyDescent="0.35">
      <c r="A659" s="12">
        <v>2010</v>
      </c>
      <c r="B659" s="12" t="s">
        <v>781</v>
      </c>
      <c r="C659" s="13" t="s">
        <v>782</v>
      </c>
      <c r="D659" s="14" t="s">
        <v>809</v>
      </c>
      <c r="E659" s="15">
        <v>45161.341346483372</v>
      </c>
      <c r="F659" s="15">
        <v>59958.5</v>
      </c>
      <c r="G659" s="12">
        <v>8.1</v>
      </c>
      <c r="H659" s="16">
        <v>1327651</v>
      </c>
      <c r="I659" s="17">
        <f t="shared" si="10"/>
        <v>0</v>
      </c>
      <c r="J659" s="17">
        <v>0</v>
      </c>
      <c r="K659" s="17">
        <v>44.27</v>
      </c>
      <c r="L659" s="17">
        <v>2.7050000000000001</v>
      </c>
      <c r="M659" s="17">
        <v>4.37</v>
      </c>
      <c r="N659" s="17">
        <v>49.29</v>
      </c>
      <c r="O659" s="17">
        <v>1</v>
      </c>
      <c r="P659" s="18">
        <v>6885</v>
      </c>
      <c r="Q659" s="18">
        <v>305</v>
      </c>
      <c r="R659" s="17">
        <v>4948153</v>
      </c>
      <c r="S659" s="17">
        <v>12419</v>
      </c>
      <c r="T659" s="17">
        <v>8413</v>
      </c>
      <c r="U659" s="18">
        <v>5.23</v>
      </c>
      <c r="V659" s="18">
        <v>3.45</v>
      </c>
      <c r="W659" s="18">
        <v>16.48</v>
      </c>
      <c r="X659" s="18">
        <v>5.19</v>
      </c>
      <c r="Y659" s="18" t="s">
        <v>62</v>
      </c>
      <c r="Z659" s="21">
        <v>40426</v>
      </c>
      <c r="AA659" s="21">
        <v>1000692</v>
      </c>
      <c r="AB659" s="21">
        <v>116589324</v>
      </c>
      <c r="AC659" s="21">
        <v>0</v>
      </c>
      <c r="AD659" s="21">
        <v>0</v>
      </c>
      <c r="AE659" s="21">
        <v>0</v>
      </c>
      <c r="AF659" s="22">
        <v>1</v>
      </c>
      <c r="AG659" s="22">
        <v>7</v>
      </c>
      <c r="AH659" s="23">
        <v>699625</v>
      </c>
      <c r="AI659" s="23">
        <v>521</v>
      </c>
      <c r="AJ659" s="24">
        <v>15.71</v>
      </c>
      <c r="AK659" s="31">
        <v>81.83</v>
      </c>
      <c r="AL659" s="26">
        <v>1</v>
      </c>
      <c r="AM659" s="26">
        <v>7</v>
      </c>
      <c r="AN659" s="26">
        <v>88266</v>
      </c>
      <c r="AO659" s="26">
        <v>3872</v>
      </c>
      <c r="AP659" s="27">
        <v>12.51</v>
      </c>
      <c r="AQ659" s="28">
        <v>484.48</v>
      </c>
      <c r="AR659" s="29">
        <v>1</v>
      </c>
      <c r="AS659" s="29">
        <v>3</v>
      </c>
      <c r="AT659" s="29">
        <v>2821</v>
      </c>
      <c r="AU659" s="29">
        <v>90359</v>
      </c>
      <c r="AV659" s="29">
        <v>9.17</v>
      </c>
      <c r="AW659" s="29">
        <v>8283.8700000000008</v>
      </c>
    </row>
    <row r="660" spans="1:49" s="30" customFormat="1" x14ac:dyDescent="0.35">
      <c r="A660" s="12">
        <v>2011</v>
      </c>
      <c r="B660" s="12" t="s">
        <v>781</v>
      </c>
      <c r="C660" s="13" t="s">
        <v>782</v>
      </c>
      <c r="D660" s="14" t="s">
        <v>810</v>
      </c>
      <c r="E660" s="15">
        <v>44735.346521908992</v>
      </c>
      <c r="F660" s="15">
        <v>59429.7</v>
      </c>
      <c r="G660" s="12">
        <v>7.9</v>
      </c>
      <c r="H660" s="16">
        <v>1328473</v>
      </c>
      <c r="I660" s="17">
        <f t="shared" si="10"/>
        <v>0</v>
      </c>
      <c r="J660" s="17">
        <v>0</v>
      </c>
      <c r="K660" s="17">
        <v>45.02</v>
      </c>
      <c r="L660" s="17">
        <v>3.4670000000000001</v>
      </c>
      <c r="M660" s="17">
        <v>4</v>
      </c>
      <c r="N660" s="17">
        <v>55.64</v>
      </c>
      <c r="O660" s="17">
        <v>1</v>
      </c>
      <c r="P660" s="18">
        <v>7454</v>
      </c>
      <c r="Q660" s="18">
        <v>262</v>
      </c>
      <c r="R660" s="17">
        <v>4351148</v>
      </c>
      <c r="S660" s="17">
        <v>12281</v>
      </c>
      <c r="T660" s="17">
        <v>7962</v>
      </c>
      <c r="U660" s="18" t="s">
        <v>62</v>
      </c>
      <c r="V660" s="18" t="s">
        <v>62</v>
      </c>
      <c r="W660" s="18">
        <v>22.15</v>
      </c>
      <c r="X660" s="18">
        <v>4.8099999999999996</v>
      </c>
      <c r="Y660" s="18" t="s">
        <v>62</v>
      </c>
      <c r="Z660" s="21">
        <v>27208</v>
      </c>
      <c r="AA660" s="21">
        <v>639794</v>
      </c>
      <c r="AB660" s="21">
        <v>98704798</v>
      </c>
      <c r="AC660" s="21">
        <v>0</v>
      </c>
      <c r="AD660" s="21">
        <v>0</v>
      </c>
      <c r="AE660" s="21">
        <v>0</v>
      </c>
      <c r="AF660" s="22">
        <v>1</v>
      </c>
      <c r="AG660" s="22">
        <v>7</v>
      </c>
      <c r="AH660" s="23">
        <v>701335</v>
      </c>
      <c r="AI660" s="23">
        <v>521</v>
      </c>
      <c r="AJ660" s="24">
        <v>15.38</v>
      </c>
      <c r="AK660" s="25">
        <v>80.09</v>
      </c>
      <c r="AL660" s="26">
        <v>1</v>
      </c>
      <c r="AM660" s="26">
        <v>7</v>
      </c>
      <c r="AN660" s="26">
        <v>88791</v>
      </c>
      <c r="AO660" s="26">
        <v>3771</v>
      </c>
      <c r="AP660" s="27">
        <v>12.29</v>
      </c>
      <c r="AQ660" s="28">
        <v>463.51</v>
      </c>
      <c r="AR660" s="29">
        <v>1</v>
      </c>
      <c r="AS660" s="29">
        <v>3</v>
      </c>
      <c r="AT660" s="29">
        <v>2823</v>
      </c>
      <c r="AU660" s="29">
        <v>89023</v>
      </c>
      <c r="AV660" s="29">
        <v>8.8800000000000008</v>
      </c>
      <c r="AW660" s="29">
        <v>7908.07</v>
      </c>
    </row>
    <row r="661" spans="1:49" s="30" customFormat="1" x14ac:dyDescent="0.35">
      <c r="A661" s="12">
        <v>2012</v>
      </c>
      <c r="B661" s="12" t="s">
        <v>781</v>
      </c>
      <c r="C661" s="13" t="s">
        <v>782</v>
      </c>
      <c r="D661" s="14" t="s">
        <v>811</v>
      </c>
      <c r="E661" s="15">
        <v>44561.37893853899</v>
      </c>
      <c r="F661" s="15">
        <v>59181.7</v>
      </c>
      <c r="G661" s="12">
        <v>7.5</v>
      </c>
      <c r="H661" s="16">
        <v>1328094</v>
      </c>
      <c r="I661" s="17">
        <f t="shared" si="10"/>
        <v>0</v>
      </c>
      <c r="J661" s="17">
        <v>0</v>
      </c>
      <c r="K661" s="17">
        <v>45.77</v>
      </c>
      <c r="L661" s="17">
        <v>3.58</v>
      </c>
      <c r="M661" s="17">
        <v>2.75</v>
      </c>
      <c r="N661" s="17">
        <v>54.99</v>
      </c>
      <c r="O661" s="17">
        <v>1</v>
      </c>
      <c r="P661" s="18">
        <v>7073</v>
      </c>
      <c r="Q661" s="18">
        <v>291</v>
      </c>
      <c r="R661" s="17">
        <v>3722435</v>
      </c>
      <c r="S661" s="17">
        <v>8231</v>
      </c>
      <c r="T661" s="17">
        <v>6618</v>
      </c>
      <c r="U661" s="18" t="s">
        <v>62</v>
      </c>
      <c r="V661" s="18" t="s">
        <v>62</v>
      </c>
      <c r="W661" s="18" t="s">
        <v>62</v>
      </c>
      <c r="X661" s="18">
        <v>3.55</v>
      </c>
      <c r="Y661" s="18"/>
      <c r="Z661" s="21">
        <v>22378</v>
      </c>
      <c r="AA661" s="21">
        <v>435448</v>
      </c>
      <c r="AB661" s="21">
        <v>88848830</v>
      </c>
      <c r="AC661" s="21">
        <v>0</v>
      </c>
      <c r="AD661" s="21">
        <v>0</v>
      </c>
      <c r="AE661" s="21">
        <v>0</v>
      </c>
      <c r="AF661" s="22">
        <v>1</v>
      </c>
      <c r="AG661" s="22">
        <v>5</v>
      </c>
      <c r="AH661" s="23">
        <v>703770</v>
      </c>
      <c r="AI661" s="23">
        <v>530.56349</v>
      </c>
      <c r="AJ661" s="24">
        <v>14.658797</v>
      </c>
      <c r="AK661" s="25">
        <v>77.774225000000001</v>
      </c>
      <c r="AL661" s="26">
        <v>1</v>
      </c>
      <c r="AM661" s="26">
        <v>4</v>
      </c>
      <c r="AN661" s="26">
        <v>89048</v>
      </c>
      <c r="AO661" s="26">
        <v>3793.0740999999998</v>
      </c>
      <c r="AP661" s="27">
        <v>11.527419999999999</v>
      </c>
      <c r="AQ661" s="28">
        <v>437.24358000000001</v>
      </c>
      <c r="AR661" s="29">
        <v>1</v>
      </c>
      <c r="AS661" s="29">
        <v>2</v>
      </c>
      <c r="AT661" s="29">
        <v>2780</v>
      </c>
      <c r="AU661" s="29">
        <v>90741.456999999995</v>
      </c>
      <c r="AV661" s="29">
        <v>7.9819499</v>
      </c>
      <c r="AW661" s="29">
        <v>7242.9376000000002</v>
      </c>
    </row>
    <row r="662" spans="1:49" s="30" customFormat="1" x14ac:dyDescent="0.35">
      <c r="A662" s="12">
        <v>2019</v>
      </c>
      <c r="B662" s="12" t="s">
        <v>799</v>
      </c>
      <c r="C662" s="13" t="s">
        <v>800</v>
      </c>
      <c r="D662" s="14" t="s">
        <v>812</v>
      </c>
      <c r="E662" s="15">
        <v>77439.362911208766</v>
      </c>
      <c r="F662" s="15">
        <v>59142.3</v>
      </c>
      <c r="G662" s="12" t="s">
        <v>62</v>
      </c>
      <c r="H662" s="16">
        <v>763724</v>
      </c>
      <c r="I662" s="17">
        <f t="shared" si="10"/>
        <v>1</v>
      </c>
      <c r="J662" s="17">
        <v>0</v>
      </c>
      <c r="K662" s="17">
        <v>38.520000000000003</v>
      </c>
      <c r="L662" s="17">
        <v>2.4489999999999998</v>
      </c>
      <c r="M662" s="17">
        <v>2.56</v>
      </c>
      <c r="N662" s="17">
        <v>35.590000000000003</v>
      </c>
      <c r="O662" s="17">
        <v>0</v>
      </c>
      <c r="P662" s="18">
        <v>10201</v>
      </c>
      <c r="Q662" s="18">
        <v>392</v>
      </c>
      <c r="R662" s="17">
        <v>28668376</v>
      </c>
      <c r="S662" s="17">
        <v>31213</v>
      </c>
      <c r="T662" s="17">
        <v>28845</v>
      </c>
      <c r="U662" s="18">
        <v>1.83</v>
      </c>
      <c r="V662" s="18" t="s">
        <v>62</v>
      </c>
      <c r="W662" s="18">
        <v>14.49</v>
      </c>
      <c r="X662" s="18" t="s">
        <v>62</v>
      </c>
      <c r="Y662" s="18" t="s">
        <v>62</v>
      </c>
      <c r="Z662" s="21">
        <v>41363962</v>
      </c>
      <c r="AA662" s="21">
        <v>134270</v>
      </c>
      <c r="AB662" s="21">
        <v>27634620</v>
      </c>
      <c r="AC662" s="21">
        <v>0</v>
      </c>
      <c r="AD662" s="21">
        <v>0</v>
      </c>
      <c r="AE662" s="21">
        <v>1358</v>
      </c>
      <c r="AF662" s="22">
        <v>3</v>
      </c>
      <c r="AG662" s="22">
        <v>33</v>
      </c>
      <c r="AH662" s="23">
        <v>385038</v>
      </c>
      <c r="AI662" s="23">
        <v>1109</v>
      </c>
      <c r="AJ662" s="24">
        <v>10.3</v>
      </c>
      <c r="AK662" s="25">
        <v>114.27</v>
      </c>
      <c r="AL662" s="26">
        <v>3</v>
      </c>
      <c r="AM662" s="26">
        <v>32</v>
      </c>
      <c r="AN662" s="26">
        <v>76355</v>
      </c>
      <c r="AO662" s="26">
        <v>7678</v>
      </c>
      <c r="AP662" s="27">
        <v>9.01</v>
      </c>
      <c r="AQ662" s="28">
        <v>691.77</v>
      </c>
      <c r="AR662" s="29">
        <v>3</v>
      </c>
      <c r="AS662" s="29">
        <v>25</v>
      </c>
      <c r="AT662" s="29">
        <v>8803</v>
      </c>
      <c r="AU662" s="29">
        <v>88973.39</v>
      </c>
      <c r="AV662" s="29">
        <v>7.9443871000000001</v>
      </c>
      <c r="AW662" s="29">
        <v>7068.3905000000004</v>
      </c>
    </row>
    <row r="663" spans="1:49" s="30" customFormat="1" x14ac:dyDescent="0.35">
      <c r="A663" s="12">
        <v>2013</v>
      </c>
      <c r="B663" s="12" t="s">
        <v>781</v>
      </c>
      <c r="C663" s="13" t="s">
        <v>782</v>
      </c>
      <c r="D663" s="14" t="s">
        <v>813</v>
      </c>
      <c r="E663" s="15">
        <v>44420.015008923307</v>
      </c>
      <c r="F663" s="15">
        <v>59013.9</v>
      </c>
      <c r="G663" s="12">
        <v>6.6</v>
      </c>
      <c r="H663" s="16">
        <v>1328543</v>
      </c>
      <c r="I663" s="17">
        <f t="shared" si="10"/>
        <v>0</v>
      </c>
      <c r="J663" s="17">
        <v>0</v>
      </c>
      <c r="K663" s="17">
        <v>45.02</v>
      </c>
      <c r="L663" s="17">
        <v>3.4830000000000001</v>
      </c>
      <c r="M663" s="17">
        <v>3.73</v>
      </c>
      <c r="N663" s="17">
        <v>51.99</v>
      </c>
      <c r="O663" s="17">
        <v>1</v>
      </c>
      <c r="P663" s="18">
        <v>7742</v>
      </c>
      <c r="Q663" s="18">
        <v>262</v>
      </c>
      <c r="R663" s="17">
        <v>3675406</v>
      </c>
      <c r="S663" s="17">
        <v>12130</v>
      </c>
      <c r="T663" s="17">
        <v>8720</v>
      </c>
      <c r="U663" s="18" t="s">
        <v>62</v>
      </c>
      <c r="V663" s="18">
        <v>4.21</v>
      </c>
      <c r="W663" s="18">
        <v>22</v>
      </c>
      <c r="X663" s="18">
        <v>5.83</v>
      </c>
      <c r="Y663" s="18"/>
      <c r="Z663" s="21">
        <v>29714</v>
      </c>
      <c r="AA663" s="21">
        <v>921474</v>
      </c>
      <c r="AB663" s="21">
        <v>73844658</v>
      </c>
      <c r="AC663" s="21">
        <v>0</v>
      </c>
      <c r="AD663" s="21">
        <v>0</v>
      </c>
      <c r="AE663" s="21">
        <v>0</v>
      </c>
      <c r="AF663" s="22">
        <v>1</v>
      </c>
      <c r="AG663" s="22">
        <v>5</v>
      </c>
      <c r="AH663" s="23">
        <v>704775</v>
      </c>
      <c r="AI663" s="23">
        <v>551.27557999999999</v>
      </c>
      <c r="AJ663" s="24">
        <v>14.354006999999999</v>
      </c>
      <c r="AK663" s="25">
        <v>79.130135999999993</v>
      </c>
      <c r="AL663" s="26">
        <v>1</v>
      </c>
      <c r="AM663" s="26">
        <v>4</v>
      </c>
      <c r="AN663" s="26">
        <v>89336</v>
      </c>
      <c r="AO663" s="26">
        <v>3745.7874000000002</v>
      </c>
      <c r="AP663" s="27">
        <v>11.740727</v>
      </c>
      <c r="AQ663" s="28">
        <v>439.78267</v>
      </c>
      <c r="AR663" s="29">
        <v>1</v>
      </c>
      <c r="AS663" s="29">
        <v>2</v>
      </c>
      <c r="AT663" s="29">
        <v>2962</v>
      </c>
      <c r="AU663" s="29">
        <v>89386.112999999998</v>
      </c>
      <c r="AV663" s="29">
        <v>8.3408852000000007</v>
      </c>
      <c r="AW663" s="29">
        <v>7455.5931</v>
      </c>
    </row>
    <row r="664" spans="1:49" s="30" customFormat="1" x14ac:dyDescent="0.35">
      <c r="A664" s="17">
        <v>2009</v>
      </c>
      <c r="B664" s="32" t="s">
        <v>781</v>
      </c>
      <c r="C664" s="13" t="s">
        <v>782</v>
      </c>
      <c r="D664" s="14" t="s">
        <v>814</v>
      </c>
      <c r="E664" s="15">
        <v>44202.949781511597</v>
      </c>
      <c r="F664" s="15">
        <v>58771.8</v>
      </c>
      <c r="G664" s="17">
        <v>8.1</v>
      </c>
      <c r="H664" s="16">
        <v>1329590</v>
      </c>
      <c r="I664" s="17">
        <f t="shared" si="10"/>
        <v>0</v>
      </c>
      <c r="J664" s="17">
        <v>0</v>
      </c>
      <c r="K664" s="17">
        <v>43.33</v>
      </c>
      <c r="L664" s="17">
        <v>2.141</v>
      </c>
      <c r="M664" s="17">
        <v>3.94</v>
      </c>
      <c r="N664" s="17">
        <v>45.86</v>
      </c>
      <c r="O664" s="17">
        <v>1</v>
      </c>
      <c r="P664" s="18">
        <v>8058</v>
      </c>
      <c r="Q664" s="18">
        <v>161</v>
      </c>
      <c r="R664" s="17">
        <v>4714269</v>
      </c>
      <c r="S664" s="17">
        <v>32926</v>
      </c>
      <c r="T664" s="17">
        <v>12397</v>
      </c>
      <c r="U664" s="18">
        <v>4.63</v>
      </c>
      <c r="V664" s="18" t="s">
        <v>62</v>
      </c>
      <c r="W664" s="18">
        <v>12.73</v>
      </c>
      <c r="X664" s="18">
        <v>4.7</v>
      </c>
      <c r="Y664" s="18"/>
      <c r="Z664" s="21">
        <v>32586</v>
      </c>
      <c r="AA664" s="21">
        <v>1257646</v>
      </c>
      <c r="AB664" s="21">
        <v>105283774</v>
      </c>
      <c r="AC664" s="21">
        <v>0</v>
      </c>
      <c r="AD664" s="21">
        <v>0</v>
      </c>
      <c r="AE664" s="21">
        <v>0</v>
      </c>
      <c r="AF664" s="23">
        <v>1</v>
      </c>
      <c r="AG664" s="23">
        <v>7</v>
      </c>
      <c r="AH664" s="23">
        <v>696822</v>
      </c>
      <c r="AI664" s="23">
        <v>521</v>
      </c>
      <c r="AJ664" s="24">
        <v>15.65</v>
      </c>
      <c r="AK664" s="31">
        <v>81.599999999999994</v>
      </c>
      <c r="AL664" s="26">
        <v>1</v>
      </c>
      <c r="AM664" s="26">
        <v>7</v>
      </c>
      <c r="AN664" s="26">
        <v>87923</v>
      </c>
      <c r="AO664" s="26">
        <v>3859</v>
      </c>
      <c r="AP664" s="27">
        <v>12.55</v>
      </c>
      <c r="AQ664" s="28">
        <v>484.06</v>
      </c>
      <c r="AR664" s="29">
        <v>0</v>
      </c>
      <c r="AS664" s="29">
        <v>3</v>
      </c>
      <c r="AT664" s="29">
        <v>2857</v>
      </c>
      <c r="AU664" s="29">
        <v>83185</v>
      </c>
      <c r="AV664" s="29">
        <v>9.9499999999999993</v>
      </c>
      <c r="AW664" s="29">
        <v>8277.7000000000007</v>
      </c>
    </row>
    <row r="665" spans="1:49" s="30" customFormat="1" x14ac:dyDescent="0.35">
      <c r="A665" s="12">
        <v>2017</v>
      </c>
      <c r="B665" s="12" t="s">
        <v>804</v>
      </c>
      <c r="C665" s="13" t="s">
        <v>805</v>
      </c>
      <c r="D665" s="14" t="s">
        <v>815</v>
      </c>
      <c r="E665" s="15">
        <v>55625.741798336858</v>
      </c>
      <c r="F665" s="15">
        <v>58771.6</v>
      </c>
      <c r="G665" s="12">
        <v>4.4000000000000004</v>
      </c>
      <c r="H665" s="16">
        <v>1056554</v>
      </c>
      <c r="I665" s="17">
        <f t="shared" si="10"/>
        <v>1</v>
      </c>
      <c r="J665" s="17">
        <v>0</v>
      </c>
      <c r="K665" s="17">
        <v>39.08</v>
      </c>
      <c r="L665" s="17">
        <v>2.23</v>
      </c>
      <c r="M665" s="17">
        <v>2.99</v>
      </c>
      <c r="N665" s="17">
        <v>38.799999999999997</v>
      </c>
      <c r="O665" s="17">
        <v>1</v>
      </c>
      <c r="P665" s="18">
        <v>5428</v>
      </c>
      <c r="Q665" s="18">
        <v>531</v>
      </c>
      <c r="R665" s="17">
        <v>2980924</v>
      </c>
      <c r="S665" s="17">
        <v>78</v>
      </c>
      <c r="T665" s="17">
        <v>1806</v>
      </c>
      <c r="U665" s="18" t="s">
        <v>62</v>
      </c>
      <c r="V665" s="18" t="s">
        <v>62</v>
      </c>
      <c r="W665" s="18" t="s">
        <v>62</v>
      </c>
      <c r="X665" s="18" t="s">
        <v>62</v>
      </c>
      <c r="Y665" s="18"/>
      <c r="Z665" s="21">
        <v>0</v>
      </c>
      <c r="AA665" s="21">
        <v>161672</v>
      </c>
      <c r="AB665" s="21">
        <v>104939608</v>
      </c>
      <c r="AC665" s="21">
        <v>0</v>
      </c>
      <c r="AD665" s="21">
        <v>0</v>
      </c>
      <c r="AE665" s="21">
        <v>0</v>
      </c>
      <c r="AF665" s="22">
        <v>2</v>
      </c>
      <c r="AG665" s="22">
        <v>3</v>
      </c>
      <c r="AH665" s="23">
        <v>437124</v>
      </c>
      <c r="AI665" s="23">
        <v>577.30891999999994</v>
      </c>
      <c r="AJ665" s="24">
        <v>18.319118</v>
      </c>
      <c r="AK665" s="25">
        <v>105.75790000000001</v>
      </c>
      <c r="AL665" s="26">
        <v>2</v>
      </c>
      <c r="AM665" s="26">
        <v>3</v>
      </c>
      <c r="AN665" s="26">
        <v>59447</v>
      </c>
      <c r="AO665" s="26">
        <v>5050.8365999999996</v>
      </c>
      <c r="AP665" s="27">
        <v>15.196672</v>
      </c>
      <c r="AQ665" s="28">
        <v>767.55906000000004</v>
      </c>
      <c r="AR665" s="29">
        <v>1</v>
      </c>
      <c r="AS665" s="29">
        <v>2</v>
      </c>
      <c r="AT665" s="29">
        <v>1784</v>
      </c>
      <c r="AU665" s="29">
        <v>33901.671999999999</v>
      </c>
      <c r="AV665" s="29">
        <v>14.565018999999999</v>
      </c>
      <c r="AW665" s="29">
        <v>4937.7848999999997</v>
      </c>
    </row>
    <row r="666" spans="1:49" s="30" customFormat="1" x14ac:dyDescent="0.35">
      <c r="A666" s="12">
        <v>2018</v>
      </c>
      <c r="B666" s="12" t="s">
        <v>804</v>
      </c>
      <c r="C666" s="13" t="s">
        <v>805</v>
      </c>
      <c r="D666" s="14" t="s">
        <v>816</v>
      </c>
      <c r="E666" s="15">
        <v>55449.818660333149</v>
      </c>
      <c r="F666" s="15">
        <v>58740.1</v>
      </c>
      <c r="G666" s="12">
        <v>4.0999999999999996</v>
      </c>
      <c r="H666" s="16">
        <v>1059338</v>
      </c>
      <c r="I666" s="17">
        <f t="shared" si="10"/>
        <v>1</v>
      </c>
      <c r="J666" s="17">
        <v>0</v>
      </c>
      <c r="K666" s="17">
        <v>39.08</v>
      </c>
      <c r="L666" s="17">
        <v>2.6</v>
      </c>
      <c r="M666" s="17">
        <v>3.15</v>
      </c>
      <c r="N666" s="17">
        <v>38.81</v>
      </c>
      <c r="O666" s="17">
        <v>1</v>
      </c>
      <c r="P666" s="18">
        <v>5639</v>
      </c>
      <c r="Q666" s="18">
        <v>761</v>
      </c>
      <c r="R666" s="17">
        <v>3347859</v>
      </c>
      <c r="S666" s="17">
        <v>62</v>
      </c>
      <c r="T666" s="17">
        <v>1885</v>
      </c>
      <c r="U666" s="18" t="s">
        <v>62</v>
      </c>
      <c r="V666" s="18"/>
      <c r="W666" s="18">
        <v>15.87</v>
      </c>
      <c r="X666" s="18">
        <v>4.09</v>
      </c>
      <c r="Y666" s="18" t="s">
        <v>62</v>
      </c>
      <c r="Z666" s="21">
        <v>0</v>
      </c>
      <c r="AA666" s="21">
        <v>229848</v>
      </c>
      <c r="AB666" s="21">
        <v>117868564</v>
      </c>
      <c r="AC666" s="21">
        <v>0</v>
      </c>
      <c r="AD666" s="21">
        <v>0</v>
      </c>
      <c r="AE666" s="21">
        <v>0</v>
      </c>
      <c r="AF666" s="22">
        <v>2</v>
      </c>
      <c r="AG666" s="22">
        <v>8</v>
      </c>
      <c r="AH666" s="23">
        <v>442005</v>
      </c>
      <c r="AI666" s="23">
        <v>589</v>
      </c>
      <c r="AJ666" s="24">
        <v>20.55</v>
      </c>
      <c r="AK666" s="25">
        <v>121.05</v>
      </c>
      <c r="AL666" s="26">
        <v>2</v>
      </c>
      <c r="AM666" s="26">
        <v>3</v>
      </c>
      <c r="AN666" s="26">
        <v>60128</v>
      </c>
      <c r="AO666" s="26">
        <v>5124.6049999999996</v>
      </c>
      <c r="AP666" s="27">
        <v>16.580611000000001</v>
      </c>
      <c r="AQ666" s="28">
        <v>849.69079999999997</v>
      </c>
      <c r="AR666" s="29">
        <v>1</v>
      </c>
      <c r="AS666" s="29">
        <v>2</v>
      </c>
      <c r="AT666" s="29">
        <v>1773</v>
      </c>
      <c r="AU666" s="29">
        <v>34528</v>
      </c>
      <c r="AV666" s="29">
        <v>15.39</v>
      </c>
      <c r="AW666" s="29">
        <v>5313.53</v>
      </c>
    </row>
    <row r="667" spans="1:49" s="30" customFormat="1" x14ac:dyDescent="0.35">
      <c r="A667" s="12">
        <v>2015</v>
      </c>
      <c r="B667" s="12" t="s">
        <v>799</v>
      </c>
      <c r="C667" s="13" t="s">
        <v>800</v>
      </c>
      <c r="D667" s="14" t="s">
        <v>817</v>
      </c>
      <c r="E667" s="15">
        <v>77685.80493079756</v>
      </c>
      <c r="F667" s="15">
        <v>58694.5</v>
      </c>
      <c r="G667" s="12">
        <v>2.8</v>
      </c>
      <c r="H667" s="16">
        <v>755537</v>
      </c>
      <c r="I667" s="17">
        <f t="shared" si="10"/>
        <v>1</v>
      </c>
      <c r="J667" s="17">
        <v>0</v>
      </c>
      <c r="K667" s="17">
        <v>42.6</v>
      </c>
      <c r="L667" s="17">
        <v>1.8220000000000001</v>
      </c>
      <c r="M667" s="17">
        <v>2.62</v>
      </c>
      <c r="N667" s="17">
        <v>44.13</v>
      </c>
      <c r="O667" s="17">
        <v>0</v>
      </c>
      <c r="P667" s="18">
        <v>8350</v>
      </c>
      <c r="Q667" s="18">
        <v>501</v>
      </c>
      <c r="R667" s="17">
        <v>31245513</v>
      </c>
      <c r="S667" s="17">
        <v>42886</v>
      </c>
      <c r="T667" s="17">
        <v>41815</v>
      </c>
      <c r="U667" s="18">
        <v>1.9</v>
      </c>
      <c r="V667" s="18" t="s">
        <v>62</v>
      </c>
      <c r="W667" s="18" t="s">
        <v>62</v>
      </c>
      <c r="X667" s="18" t="s">
        <v>62</v>
      </c>
      <c r="Y667" s="18"/>
      <c r="Z667" s="21">
        <v>45477872</v>
      </c>
      <c r="AA667" s="21">
        <v>106110</v>
      </c>
      <c r="AB667" s="21">
        <v>12874046</v>
      </c>
      <c r="AC667" s="21">
        <v>0</v>
      </c>
      <c r="AD667" s="21">
        <v>0</v>
      </c>
      <c r="AE667" s="21">
        <v>400</v>
      </c>
      <c r="AF667" s="22">
        <v>3</v>
      </c>
      <c r="AG667" s="22">
        <v>23</v>
      </c>
      <c r="AH667" s="23">
        <v>371501</v>
      </c>
      <c r="AI667" s="23">
        <v>1090.7421999999999</v>
      </c>
      <c r="AJ667" s="24">
        <v>9.6224299999999996</v>
      </c>
      <c r="AK667" s="25">
        <v>104.95591</v>
      </c>
      <c r="AL667" s="26">
        <v>3</v>
      </c>
      <c r="AM667" s="26">
        <v>22</v>
      </c>
      <c r="AN667" s="26">
        <v>71210</v>
      </c>
      <c r="AO667" s="26">
        <v>7347.8303999999998</v>
      </c>
      <c r="AP667" s="27">
        <v>8.8333230999999994</v>
      </c>
      <c r="AQ667" s="28">
        <v>649.05759999999998</v>
      </c>
      <c r="AR667" s="29">
        <v>3</v>
      </c>
      <c r="AS667" s="29">
        <v>22</v>
      </c>
      <c r="AT667" s="29">
        <v>8158</v>
      </c>
      <c r="AU667" s="29">
        <v>71377.154999999999</v>
      </c>
      <c r="AV667" s="29">
        <v>8.0672134</v>
      </c>
      <c r="AW667" s="29">
        <v>5758.1473999999998</v>
      </c>
    </row>
    <row r="668" spans="1:49" s="30" customFormat="1" x14ac:dyDescent="0.35">
      <c r="A668" s="12">
        <v>2016</v>
      </c>
      <c r="B668" s="12" t="s">
        <v>804</v>
      </c>
      <c r="C668" s="13" t="s">
        <v>805</v>
      </c>
      <c r="D668" s="14" t="s">
        <v>818</v>
      </c>
      <c r="E668" s="15">
        <v>55425.518237576289</v>
      </c>
      <c r="F668" s="15">
        <v>58630</v>
      </c>
      <c r="G668" s="12">
        <v>5.2</v>
      </c>
      <c r="H668" s="16">
        <v>1057816</v>
      </c>
      <c r="I668" s="17">
        <f t="shared" si="10"/>
        <v>1</v>
      </c>
      <c r="J668" s="17">
        <v>0</v>
      </c>
      <c r="K668" s="17">
        <v>40.39</v>
      </c>
      <c r="L668" s="17">
        <v>1.702</v>
      </c>
      <c r="M668" s="17">
        <v>2.52</v>
      </c>
      <c r="N668" s="17">
        <v>42.43</v>
      </c>
      <c r="O668" s="17">
        <v>1</v>
      </c>
      <c r="P668" s="18">
        <v>5354</v>
      </c>
      <c r="Q668" s="18">
        <v>721</v>
      </c>
      <c r="R668" s="17">
        <v>2670029</v>
      </c>
      <c r="S668" s="17">
        <v>86</v>
      </c>
      <c r="T668" s="17">
        <v>912</v>
      </c>
      <c r="U668" s="18" t="s">
        <v>62</v>
      </c>
      <c r="V668" s="18" t="s">
        <v>62</v>
      </c>
      <c r="W668" s="18" t="s">
        <v>62</v>
      </c>
      <c r="X668" s="18" t="s">
        <v>62</v>
      </c>
      <c r="Y668" s="18" t="s">
        <v>62</v>
      </c>
      <c r="Z668" s="21">
        <v>0</v>
      </c>
      <c r="AA668" s="21">
        <v>88724</v>
      </c>
      <c r="AB668" s="21">
        <v>94287188</v>
      </c>
      <c r="AC668" s="21">
        <v>0</v>
      </c>
      <c r="AD668" s="21">
        <v>0</v>
      </c>
      <c r="AE668" s="21">
        <v>0</v>
      </c>
      <c r="AF668" s="22">
        <v>2</v>
      </c>
      <c r="AG668" s="22">
        <v>3</v>
      </c>
      <c r="AH668" s="23">
        <v>438507</v>
      </c>
      <c r="AI668" s="23">
        <v>585.61626999999999</v>
      </c>
      <c r="AJ668" s="24">
        <v>18.615932000000001</v>
      </c>
      <c r="AK668" s="25">
        <v>109.01793000000001</v>
      </c>
      <c r="AL668" s="26">
        <v>2</v>
      </c>
      <c r="AM668" s="26">
        <v>3</v>
      </c>
      <c r="AN668" s="26">
        <v>58907</v>
      </c>
      <c r="AO668" s="26">
        <v>5165.3693999999996</v>
      </c>
      <c r="AP668" s="27">
        <v>14.876645999999999</v>
      </c>
      <c r="AQ668" s="28">
        <v>768.43371999999999</v>
      </c>
      <c r="AR668" s="29">
        <v>1</v>
      </c>
      <c r="AS668" s="29">
        <v>2</v>
      </c>
      <c r="AT668" s="29">
        <v>1821</v>
      </c>
      <c r="AU668" s="29">
        <v>34975.974999999999</v>
      </c>
      <c r="AV668" s="29">
        <v>13.482556000000001</v>
      </c>
      <c r="AW668" s="29">
        <v>4715.6553000000004</v>
      </c>
    </row>
    <row r="669" spans="1:49" s="30" customFormat="1" x14ac:dyDescent="0.35">
      <c r="A669" s="12">
        <v>2018</v>
      </c>
      <c r="B669" s="12" t="s">
        <v>799</v>
      </c>
      <c r="C669" s="13" t="s">
        <v>800</v>
      </c>
      <c r="D669" s="14" t="s">
        <v>819</v>
      </c>
      <c r="E669" s="15">
        <v>76988.98247774523</v>
      </c>
      <c r="F669" s="15">
        <v>58516.4</v>
      </c>
      <c r="G669" s="12">
        <v>2.6</v>
      </c>
      <c r="H669" s="16">
        <v>760062</v>
      </c>
      <c r="I669" s="17">
        <f t="shared" si="10"/>
        <v>1</v>
      </c>
      <c r="J669" s="17">
        <v>0</v>
      </c>
      <c r="K669" s="17">
        <v>39.08</v>
      </c>
      <c r="L669" s="17">
        <v>2.6</v>
      </c>
      <c r="M669" s="17">
        <v>3.15</v>
      </c>
      <c r="N669" s="17">
        <v>38.81</v>
      </c>
      <c r="O669" s="17">
        <v>0</v>
      </c>
      <c r="P669" s="18">
        <v>9658</v>
      </c>
      <c r="Q669" s="18">
        <v>526</v>
      </c>
      <c r="R669" s="17">
        <v>31281838</v>
      </c>
      <c r="S669" s="17">
        <v>37333</v>
      </c>
      <c r="T669" s="17">
        <v>32026</v>
      </c>
      <c r="U669" s="18" t="s">
        <v>62</v>
      </c>
      <c r="V669" s="18">
        <v>1.55</v>
      </c>
      <c r="W669" s="18" t="s">
        <v>62</v>
      </c>
      <c r="X669" s="18">
        <v>2.83</v>
      </c>
      <c r="Y669" s="18"/>
      <c r="Z669" s="21">
        <v>44914310</v>
      </c>
      <c r="AA669" s="21">
        <v>148588</v>
      </c>
      <c r="AB669" s="21">
        <v>19230244</v>
      </c>
      <c r="AC669" s="21">
        <v>0</v>
      </c>
      <c r="AD669" s="21">
        <v>0</v>
      </c>
      <c r="AE669" s="21">
        <v>1368</v>
      </c>
      <c r="AF669" s="22">
        <v>3</v>
      </c>
      <c r="AG669" s="22">
        <v>24</v>
      </c>
      <c r="AH669" s="23">
        <v>382596</v>
      </c>
      <c r="AI669" s="23">
        <v>1118</v>
      </c>
      <c r="AJ669" s="24">
        <v>10.25</v>
      </c>
      <c r="AK669" s="25">
        <v>114.6</v>
      </c>
      <c r="AL669" s="26">
        <v>3</v>
      </c>
      <c r="AM669" s="26">
        <v>22</v>
      </c>
      <c r="AN669" s="26">
        <v>75148</v>
      </c>
      <c r="AO669" s="26">
        <v>7580.5</v>
      </c>
      <c r="AP669" s="27">
        <v>9.0953835000000005</v>
      </c>
      <c r="AQ669" s="28">
        <v>689.47555</v>
      </c>
      <c r="AR669" s="29">
        <v>3</v>
      </c>
      <c r="AS669" s="29">
        <v>23</v>
      </c>
      <c r="AT669" s="29">
        <v>8985</v>
      </c>
      <c r="AU669" s="29">
        <v>80694</v>
      </c>
      <c r="AV669" s="29">
        <v>7.98</v>
      </c>
      <c r="AW669" s="29">
        <v>6441.06</v>
      </c>
    </row>
    <row r="670" spans="1:49" s="30" customFormat="1" x14ac:dyDescent="0.35">
      <c r="A670" s="12">
        <v>2015</v>
      </c>
      <c r="B670" s="12" t="s">
        <v>804</v>
      </c>
      <c r="C670" s="13" t="s">
        <v>805</v>
      </c>
      <c r="D670" s="14" t="s">
        <v>820</v>
      </c>
      <c r="E670" s="15">
        <v>55245.220392738665</v>
      </c>
      <c r="F670" s="15">
        <v>58387.9</v>
      </c>
      <c r="G670" s="12">
        <v>6</v>
      </c>
      <c r="H670" s="16">
        <v>1056886</v>
      </c>
      <c r="I670" s="17">
        <f t="shared" si="10"/>
        <v>1</v>
      </c>
      <c r="J670" s="17">
        <v>0</v>
      </c>
      <c r="K670" s="17">
        <v>42.6</v>
      </c>
      <c r="L670" s="17">
        <v>1.8220000000000001</v>
      </c>
      <c r="M670" s="17">
        <v>2.62</v>
      </c>
      <c r="N670" s="17">
        <v>44.13</v>
      </c>
      <c r="O670" s="17">
        <v>1</v>
      </c>
      <c r="P670" s="18">
        <v>5880</v>
      </c>
      <c r="Q670" s="18">
        <v>640</v>
      </c>
      <c r="R670" s="17">
        <v>2873636</v>
      </c>
      <c r="S670" s="17">
        <v>100</v>
      </c>
      <c r="T670" s="17">
        <v>948</v>
      </c>
      <c r="U670" s="18" t="s">
        <v>62</v>
      </c>
      <c r="V670" s="18" t="s">
        <v>62</v>
      </c>
      <c r="W670" s="18">
        <v>16.73</v>
      </c>
      <c r="X670" s="18">
        <v>3.62</v>
      </c>
      <c r="Y670" s="18" t="s">
        <v>62</v>
      </c>
      <c r="Z670" s="21">
        <v>0</v>
      </c>
      <c r="AA670" s="21">
        <v>302984</v>
      </c>
      <c r="AB670" s="21">
        <v>101089072</v>
      </c>
      <c r="AC670" s="21">
        <v>0</v>
      </c>
      <c r="AD670" s="21">
        <v>0</v>
      </c>
      <c r="AE670" s="21">
        <v>0</v>
      </c>
      <c r="AF670" s="22">
        <v>2</v>
      </c>
      <c r="AG670" s="22">
        <v>3</v>
      </c>
      <c r="AH670" s="23">
        <v>440191</v>
      </c>
      <c r="AI670" s="23">
        <v>593.58816000000002</v>
      </c>
      <c r="AJ670" s="24">
        <v>19.289553000000002</v>
      </c>
      <c r="AK670" s="25">
        <v>114.5005</v>
      </c>
      <c r="AL670" s="26">
        <v>2</v>
      </c>
      <c r="AM670" s="26">
        <v>3</v>
      </c>
      <c r="AN670" s="26">
        <v>58903</v>
      </c>
      <c r="AO670" s="26">
        <v>5241.4025000000001</v>
      </c>
      <c r="AP670" s="27">
        <v>15.776351999999999</v>
      </c>
      <c r="AQ670" s="28">
        <v>826.90214000000003</v>
      </c>
      <c r="AR670" s="29">
        <v>1</v>
      </c>
      <c r="AS670" s="29">
        <v>2</v>
      </c>
      <c r="AT670" s="29">
        <v>1853</v>
      </c>
      <c r="AU670" s="29">
        <v>35911.675000000003</v>
      </c>
      <c r="AV670" s="29">
        <v>13.758509</v>
      </c>
      <c r="AW670" s="29">
        <v>4940.9111000000003</v>
      </c>
    </row>
    <row r="671" spans="1:49" s="30" customFormat="1" x14ac:dyDescent="0.35">
      <c r="A671" s="12">
        <v>2020</v>
      </c>
      <c r="B671" s="12" t="s">
        <v>804</v>
      </c>
      <c r="C671" s="13" t="s">
        <v>805</v>
      </c>
      <c r="D671" s="14" t="s">
        <v>821</v>
      </c>
      <c r="E671" s="15">
        <v>54966.8999361061</v>
      </c>
      <c r="F671" s="15">
        <v>58155.199999999997</v>
      </c>
      <c r="G671" s="12" t="s">
        <v>62</v>
      </c>
      <c r="H671" s="16">
        <v>1058004</v>
      </c>
      <c r="I671" s="17">
        <f t="shared" si="10"/>
        <v>1</v>
      </c>
      <c r="J671" s="17">
        <v>0</v>
      </c>
      <c r="K671" s="17">
        <v>36.130000000000003</v>
      </c>
      <c r="L671" s="17">
        <v>1.891</v>
      </c>
      <c r="M671" s="17">
        <v>2.0299999999999998</v>
      </c>
      <c r="N671" s="17">
        <v>33.270000000000003</v>
      </c>
      <c r="O671" s="17">
        <v>1</v>
      </c>
      <c r="P671" s="18">
        <v>5184</v>
      </c>
      <c r="Q671" s="18">
        <v>756</v>
      </c>
      <c r="R671" s="17">
        <v>3356727</v>
      </c>
      <c r="S671" s="17">
        <v>28</v>
      </c>
      <c r="T671" s="17">
        <v>3067</v>
      </c>
      <c r="U671" s="18" t="s">
        <v>62</v>
      </c>
      <c r="V671" s="18" t="s">
        <v>62</v>
      </c>
      <c r="W671" s="18" t="s">
        <v>62</v>
      </c>
      <c r="X671" s="18" t="s">
        <v>62</v>
      </c>
      <c r="Y671" s="18" t="s">
        <v>62</v>
      </c>
      <c r="Z671" s="21">
        <v>0</v>
      </c>
      <c r="AA671" s="21">
        <v>11410</v>
      </c>
      <c r="AB671" s="21">
        <v>120142714</v>
      </c>
      <c r="AC671" s="21">
        <v>0</v>
      </c>
      <c r="AD671" s="21">
        <v>0</v>
      </c>
      <c r="AE671" s="21">
        <v>0</v>
      </c>
      <c r="AF671" s="22">
        <v>1</v>
      </c>
      <c r="AG671" s="22">
        <v>1</v>
      </c>
      <c r="AH671" s="23">
        <v>441573</v>
      </c>
      <c r="AI671" s="23">
        <v>594.09222</v>
      </c>
      <c r="AJ671" s="24">
        <v>22.008731999999998</v>
      </c>
      <c r="AK671" s="25">
        <v>130.75216</v>
      </c>
      <c r="AL671" s="26">
        <v>1</v>
      </c>
      <c r="AM671" s="26">
        <v>3</v>
      </c>
      <c r="AN671" s="26">
        <v>60057</v>
      </c>
      <c r="AO671" s="26">
        <v>4927.6270999999997</v>
      </c>
      <c r="AP671" s="27">
        <v>15.942738</v>
      </c>
      <c r="AQ671" s="28">
        <v>785.59867999999994</v>
      </c>
      <c r="AR671" s="29">
        <v>1</v>
      </c>
      <c r="AS671" s="29">
        <v>2</v>
      </c>
      <c r="AT671" s="29">
        <v>1692</v>
      </c>
      <c r="AU671" s="29">
        <v>31259.455999999998</v>
      </c>
      <c r="AV671" s="29">
        <v>15.757769</v>
      </c>
      <c r="AW671" s="29">
        <v>4925.7929000000004</v>
      </c>
    </row>
    <row r="672" spans="1:49" s="30" customFormat="1" x14ac:dyDescent="0.35">
      <c r="A672" s="12">
        <v>2014</v>
      </c>
      <c r="B672" s="12" t="s">
        <v>804</v>
      </c>
      <c r="C672" s="13" t="s">
        <v>805</v>
      </c>
      <c r="D672" s="14" t="s">
        <v>822</v>
      </c>
      <c r="E672" s="15">
        <v>54521.628265110347</v>
      </c>
      <c r="F672" s="15">
        <v>57602.7</v>
      </c>
      <c r="G672" s="12">
        <v>7.7</v>
      </c>
      <c r="H672" s="16">
        <v>1056511</v>
      </c>
      <c r="I672" s="17">
        <f t="shared" si="10"/>
        <v>1</v>
      </c>
      <c r="J672" s="17">
        <v>0</v>
      </c>
      <c r="K672" s="17">
        <v>45.67</v>
      </c>
      <c r="L672" s="17">
        <v>3.117</v>
      </c>
      <c r="M672" s="17">
        <v>4.37</v>
      </c>
      <c r="N672" s="17">
        <v>46.16</v>
      </c>
      <c r="O672" s="17">
        <v>1</v>
      </c>
      <c r="P672" s="18">
        <v>6021</v>
      </c>
      <c r="Q672" s="18">
        <v>492</v>
      </c>
      <c r="R672" s="17">
        <v>2565962</v>
      </c>
      <c r="S672" s="17">
        <v>88</v>
      </c>
      <c r="T672" s="17">
        <v>933</v>
      </c>
      <c r="U672" s="18" t="s">
        <v>62</v>
      </c>
      <c r="V672" s="18"/>
      <c r="W672" s="18" t="s">
        <v>62</v>
      </c>
      <c r="X672" s="18" t="s">
        <v>62</v>
      </c>
      <c r="Y672" s="18"/>
      <c r="Z672" s="21">
        <v>0</v>
      </c>
      <c r="AA672" s="21">
        <v>225030</v>
      </c>
      <c r="AB672" s="21">
        <v>90585544</v>
      </c>
      <c r="AC672" s="21">
        <v>0</v>
      </c>
      <c r="AD672" s="21">
        <v>0</v>
      </c>
      <c r="AE672" s="21">
        <v>0</v>
      </c>
      <c r="AF672" s="22">
        <v>2</v>
      </c>
      <c r="AG672" s="22">
        <v>3</v>
      </c>
      <c r="AH672" s="23">
        <v>438879</v>
      </c>
      <c r="AI672" s="23">
        <v>582.99041</v>
      </c>
      <c r="AJ672" s="24">
        <v>17.167946000000001</v>
      </c>
      <c r="AK672" s="25">
        <v>100.08748</v>
      </c>
      <c r="AL672" s="26">
        <v>2</v>
      </c>
      <c r="AM672" s="26">
        <v>3</v>
      </c>
      <c r="AN672" s="26">
        <v>58346</v>
      </c>
      <c r="AO672" s="26">
        <v>5224.1212999999998</v>
      </c>
      <c r="AP672" s="27">
        <v>14.560559</v>
      </c>
      <c r="AQ672" s="28">
        <v>760.66125999999997</v>
      </c>
      <c r="AR672" s="29">
        <v>1</v>
      </c>
      <c r="AS672" s="29">
        <v>2</v>
      </c>
      <c r="AT672" s="29">
        <v>1884</v>
      </c>
      <c r="AU672" s="29">
        <v>39240.534</v>
      </c>
      <c r="AV672" s="29">
        <v>12.862615999999999</v>
      </c>
      <c r="AW672" s="29">
        <v>5047.3593000000001</v>
      </c>
    </row>
    <row r="673" spans="1:49" s="30" customFormat="1" x14ac:dyDescent="0.35">
      <c r="A673" s="17">
        <v>2006</v>
      </c>
      <c r="B673" s="13" t="s">
        <v>804</v>
      </c>
      <c r="C673" s="13" t="s">
        <v>805</v>
      </c>
      <c r="D673" s="14" t="s">
        <v>823</v>
      </c>
      <c r="E673" s="15">
        <v>54008.104630249763</v>
      </c>
      <c r="F673" s="15">
        <v>57415.8</v>
      </c>
      <c r="G673" s="17">
        <v>4.9000000000000004</v>
      </c>
      <c r="H673" s="16">
        <v>1063096</v>
      </c>
      <c r="I673" s="17">
        <f t="shared" si="10"/>
        <v>1</v>
      </c>
      <c r="J673" s="17">
        <v>0</v>
      </c>
      <c r="K673" s="17" t="s">
        <v>62</v>
      </c>
      <c r="L673" s="17">
        <v>2.137</v>
      </c>
      <c r="M673" s="17">
        <v>6.73</v>
      </c>
      <c r="N673" s="17">
        <v>18.61</v>
      </c>
      <c r="O673" s="17">
        <v>1</v>
      </c>
      <c r="P673" s="18">
        <v>5320</v>
      </c>
      <c r="Q673" s="18">
        <v>563</v>
      </c>
      <c r="R673" s="17">
        <v>2526113</v>
      </c>
      <c r="S673" s="17">
        <v>820</v>
      </c>
      <c r="T673" s="17">
        <v>3013</v>
      </c>
      <c r="U673" s="18" t="s">
        <v>62</v>
      </c>
      <c r="V673" s="18"/>
      <c r="W673" s="18">
        <v>14.06</v>
      </c>
      <c r="X673" s="18" t="s">
        <v>62</v>
      </c>
      <c r="Y673" s="18"/>
      <c r="Z673" s="21">
        <v>0</v>
      </c>
      <c r="AA673" s="21">
        <v>136217.84</v>
      </c>
      <c r="AB673" s="21">
        <v>86890448.879999995</v>
      </c>
      <c r="AC673" s="21">
        <v>0</v>
      </c>
      <c r="AD673" s="21">
        <v>0</v>
      </c>
      <c r="AE673" s="21">
        <v>0</v>
      </c>
      <c r="AF673" s="23">
        <v>2</v>
      </c>
      <c r="AG673" s="23">
        <v>3</v>
      </c>
      <c r="AH673" s="23">
        <v>427599</v>
      </c>
      <c r="AI673" s="23">
        <v>586.30535462742739</v>
      </c>
      <c r="AJ673" s="24">
        <v>15.115293857985677</v>
      </c>
      <c r="AK673" s="25">
        <v>88.621777257040662</v>
      </c>
      <c r="AL673" s="26">
        <v>2</v>
      </c>
      <c r="AM673" s="26">
        <v>3</v>
      </c>
      <c r="AN673" s="26">
        <v>54897</v>
      </c>
      <c r="AO673" s="26">
        <v>5463.7654759519337</v>
      </c>
      <c r="AP673" s="27">
        <v>13.508062051514003</v>
      </c>
      <c r="AQ673" s="28">
        <v>738.04883084078654</v>
      </c>
      <c r="AR673" s="29">
        <v>1</v>
      </c>
      <c r="AS673" s="29">
        <v>2</v>
      </c>
      <c r="AT673" s="29">
        <v>2290</v>
      </c>
      <c r="AU673" s="29">
        <v>43353.384279475984</v>
      </c>
      <c r="AV673" s="29">
        <v>12.510838535410638</v>
      </c>
      <c r="AW673" s="29">
        <v>5423.8719068413393</v>
      </c>
    </row>
    <row r="674" spans="1:49" s="30" customFormat="1" x14ac:dyDescent="0.35">
      <c r="A674" s="12">
        <v>2012</v>
      </c>
      <c r="B674" s="12" t="s">
        <v>824</v>
      </c>
      <c r="C674" s="13" t="s">
        <v>825</v>
      </c>
      <c r="D674" s="14" t="s">
        <v>826</v>
      </c>
      <c r="E674" s="15">
        <v>78115.241991762567</v>
      </c>
      <c r="F674" s="15">
        <v>57087.4</v>
      </c>
      <c r="G674" s="12">
        <v>7.1</v>
      </c>
      <c r="H674" s="16">
        <v>730810</v>
      </c>
      <c r="I674" s="17">
        <f t="shared" si="10"/>
        <v>1</v>
      </c>
      <c r="J674" s="17">
        <v>0</v>
      </c>
      <c r="K674" s="17">
        <v>45.77</v>
      </c>
      <c r="L674" s="17">
        <v>3.58</v>
      </c>
      <c r="M674" s="17">
        <v>2.75</v>
      </c>
      <c r="N674" s="17">
        <v>54.99</v>
      </c>
      <c r="O674" s="17">
        <v>0</v>
      </c>
      <c r="P674" s="18">
        <v>11702</v>
      </c>
      <c r="Q674" s="18">
        <v>5</v>
      </c>
      <c r="R674" s="17">
        <v>4304761</v>
      </c>
      <c r="S674" s="17">
        <v>2704</v>
      </c>
      <c r="T674" s="17">
        <v>17008</v>
      </c>
      <c r="U674" s="18">
        <v>6.07</v>
      </c>
      <c r="V674" s="18">
        <v>1.81</v>
      </c>
      <c r="W674" s="18">
        <v>27.04</v>
      </c>
      <c r="X674" s="18">
        <v>4.2699999999999996</v>
      </c>
      <c r="Y674" s="18"/>
      <c r="Z674" s="21">
        <v>1060426</v>
      </c>
      <c r="AA674" s="21">
        <v>3420144</v>
      </c>
      <c r="AB674" s="21">
        <v>80765942</v>
      </c>
      <c r="AC674" s="21">
        <v>0</v>
      </c>
      <c r="AD674" s="21">
        <v>0</v>
      </c>
      <c r="AE674" s="21">
        <v>84</v>
      </c>
      <c r="AF674" s="22">
        <v>3</v>
      </c>
      <c r="AG674" s="22">
        <v>23</v>
      </c>
      <c r="AH674" s="23">
        <v>275405</v>
      </c>
      <c r="AI674" s="23">
        <v>653.64220999999998</v>
      </c>
      <c r="AJ674" s="24">
        <v>17.882808000000001</v>
      </c>
      <c r="AK674" s="25">
        <v>116.88958</v>
      </c>
      <c r="AL674" s="26">
        <v>4</v>
      </c>
      <c r="AM674" s="26">
        <v>23</v>
      </c>
      <c r="AN674" s="26">
        <v>48790</v>
      </c>
      <c r="AO674" s="26">
        <v>4910.5657000000001</v>
      </c>
      <c r="AP674" s="27">
        <v>14.926831999999999</v>
      </c>
      <c r="AQ674" s="28">
        <v>732.99189999999999</v>
      </c>
      <c r="AR674" s="29">
        <v>1</v>
      </c>
      <c r="AS674" s="29">
        <v>11</v>
      </c>
      <c r="AT674" s="29">
        <v>1263</v>
      </c>
      <c r="AU674" s="29">
        <v>91130.706999999995</v>
      </c>
      <c r="AV674" s="29">
        <v>16.820827000000001</v>
      </c>
      <c r="AW674" s="29">
        <v>15328.939</v>
      </c>
    </row>
    <row r="675" spans="1:49" s="30" customFormat="1" x14ac:dyDescent="0.35">
      <c r="A675" s="12">
        <v>2013</v>
      </c>
      <c r="B675" s="12" t="s">
        <v>804</v>
      </c>
      <c r="C675" s="13" t="s">
        <v>805</v>
      </c>
      <c r="D675" s="14" t="s">
        <v>827</v>
      </c>
      <c r="E675" s="15">
        <v>54035.014589412254</v>
      </c>
      <c r="F675" s="15">
        <v>57037.2</v>
      </c>
      <c r="G675" s="12">
        <v>9.3000000000000007</v>
      </c>
      <c r="H675" s="16">
        <v>1055560</v>
      </c>
      <c r="I675" s="17">
        <f t="shared" si="10"/>
        <v>1</v>
      </c>
      <c r="J675" s="17">
        <v>0</v>
      </c>
      <c r="K675" s="17">
        <v>45.02</v>
      </c>
      <c r="L675" s="17">
        <v>3.4830000000000001</v>
      </c>
      <c r="M675" s="17">
        <v>3.73</v>
      </c>
      <c r="N675" s="17">
        <v>51.99</v>
      </c>
      <c r="O675" s="17">
        <v>1</v>
      </c>
      <c r="P675" s="18">
        <v>5827</v>
      </c>
      <c r="Q675" s="18">
        <v>633</v>
      </c>
      <c r="R675" s="17">
        <v>2837800</v>
      </c>
      <c r="S675" s="17">
        <v>1153</v>
      </c>
      <c r="T675" s="17">
        <v>1055</v>
      </c>
      <c r="U675" s="18">
        <v>5.8</v>
      </c>
      <c r="V675" s="18"/>
      <c r="W675" s="18" t="s">
        <v>62</v>
      </c>
      <c r="X675" s="18">
        <v>5.66</v>
      </c>
      <c r="Y675" s="18"/>
      <c r="Z675" s="21">
        <v>0</v>
      </c>
      <c r="AA675" s="21">
        <v>150168</v>
      </c>
      <c r="AB675" s="21">
        <v>93486368</v>
      </c>
      <c r="AC675" s="21">
        <v>0</v>
      </c>
      <c r="AD675" s="21">
        <v>0</v>
      </c>
      <c r="AE675" s="21">
        <v>0</v>
      </c>
      <c r="AF675" s="22">
        <v>2</v>
      </c>
      <c r="AG675" s="22">
        <v>3</v>
      </c>
      <c r="AH675" s="23">
        <v>438198</v>
      </c>
      <c r="AI675" s="23">
        <v>601.83829000000003</v>
      </c>
      <c r="AJ675" s="24">
        <v>15.199377999999999</v>
      </c>
      <c r="AK675" s="25">
        <v>91.475676000000007</v>
      </c>
      <c r="AL675" s="26">
        <v>2</v>
      </c>
      <c r="AM675" s="26">
        <v>3</v>
      </c>
      <c r="AN675" s="26">
        <v>58317</v>
      </c>
      <c r="AO675" s="26">
        <v>5240.1743999999999</v>
      </c>
      <c r="AP675" s="27">
        <v>12.917541</v>
      </c>
      <c r="AQ675" s="28">
        <v>676.90168000000006</v>
      </c>
      <c r="AR675" s="29">
        <v>1</v>
      </c>
      <c r="AS675" s="29">
        <v>2</v>
      </c>
      <c r="AT675" s="29">
        <v>1913</v>
      </c>
      <c r="AU675" s="29">
        <v>40203.476000000002</v>
      </c>
      <c r="AV675" s="29">
        <v>11.821963</v>
      </c>
      <c r="AW675" s="29">
        <v>4752.8401999999996</v>
      </c>
    </row>
    <row r="676" spans="1:49" s="30" customFormat="1" x14ac:dyDescent="0.35">
      <c r="A676" s="12">
        <v>2017</v>
      </c>
      <c r="B676" s="12" t="s">
        <v>799</v>
      </c>
      <c r="C676" s="13" t="s">
        <v>800</v>
      </c>
      <c r="D676" s="14" t="s">
        <v>828</v>
      </c>
      <c r="E676" s="15">
        <v>74700.794841130875</v>
      </c>
      <c r="F676" s="15">
        <v>56530.2</v>
      </c>
      <c r="G676" s="12">
        <v>2.7</v>
      </c>
      <c r="H676" s="16">
        <v>756755</v>
      </c>
      <c r="I676" s="17">
        <f t="shared" si="10"/>
        <v>1</v>
      </c>
      <c r="J676" s="17">
        <v>0</v>
      </c>
      <c r="K676" s="17">
        <v>39.08</v>
      </c>
      <c r="L676" s="17">
        <v>2.23</v>
      </c>
      <c r="M676" s="17">
        <v>2.99</v>
      </c>
      <c r="N676" s="17">
        <v>38.799999999999997</v>
      </c>
      <c r="O676" s="17">
        <v>0</v>
      </c>
      <c r="P676" s="18">
        <v>8828</v>
      </c>
      <c r="Q676" s="18">
        <v>475</v>
      </c>
      <c r="R676" s="17">
        <v>30042549</v>
      </c>
      <c r="S676" s="17">
        <v>37484</v>
      </c>
      <c r="T676" s="17">
        <v>31527</v>
      </c>
      <c r="U676" s="18">
        <v>1.83</v>
      </c>
      <c r="V676" s="18" t="s">
        <v>62</v>
      </c>
      <c r="W676" s="18" t="s">
        <v>62</v>
      </c>
      <c r="X676" s="18" t="s">
        <v>62</v>
      </c>
      <c r="Y676" s="18" t="s">
        <v>62</v>
      </c>
      <c r="Z676" s="21">
        <v>43308266</v>
      </c>
      <c r="AA676" s="21">
        <v>140388</v>
      </c>
      <c r="AB676" s="21">
        <v>13108384</v>
      </c>
      <c r="AC676" s="21">
        <v>0</v>
      </c>
      <c r="AD676" s="21">
        <v>0</v>
      </c>
      <c r="AE676" s="21">
        <v>1144</v>
      </c>
      <c r="AF676" s="22">
        <v>3</v>
      </c>
      <c r="AG676" s="22">
        <v>23</v>
      </c>
      <c r="AH676" s="23">
        <v>380101</v>
      </c>
      <c r="AI676" s="23">
        <v>1062.9422999999999</v>
      </c>
      <c r="AJ676" s="24">
        <v>10.290234999999999</v>
      </c>
      <c r="AK676" s="25">
        <v>109.37926</v>
      </c>
      <c r="AL676" s="26">
        <v>3</v>
      </c>
      <c r="AM676" s="26">
        <v>22</v>
      </c>
      <c r="AN676" s="26">
        <v>74527</v>
      </c>
      <c r="AO676" s="26">
        <v>7301.5037000000002</v>
      </c>
      <c r="AP676" s="27">
        <v>9.1921450999999994</v>
      </c>
      <c r="AQ676" s="28">
        <v>671.16480999999999</v>
      </c>
      <c r="AR676" s="29">
        <v>3</v>
      </c>
      <c r="AS676" s="29">
        <v>23</v>
      </c>
      <c r="AT676" s="29">
        <v>8708</v>
      </c>
      <c r="AU676" s="29">
        <v>83852.119000000006</v>
      </c>
      <c r="AV676" s="29">
        <v>7.6325713000000004</v>
      </c>
      <c r="AW676" s="29">
        <v>6400.0726999999997</v>
      </c>
    </row>
    <row r="677" spans="1:49" s="30" customFormat="1" x14ac:dyDescent="0.35">
      <c r="A677" s="12">
        <v>2012</v>
      </c>
      <c r="B677" s="12" t="s">
        <v>804</v>
      </c>
      <c r="C677" s="13" t="s">
        <v>805</v>
      </c>
      <c r="D677" s="14" t="s">
        <v>829</v>
      </c>
      <c r="E677" s="15">
        <v>53547.990175306877</v>
      </c>
      <c r="F677" s="15">
        <v>56487.4</v>
      </c>
      <c r="G677" s="12">
        <v>10.4</v>
      </c>
      <c r="H677" s="16">
        <v>1054893</v>
      </c>
      <c r="I677" s="17">
        <f t="shared" si="10"/>
        <v>1</v>
      </c>
      <c r="J677" s="17">
        <v>0</v>
      </c>
      <c r="K677" s="17">
        <v>45.77</v>
      </c>
      <c r="L677" s="17">
        <v>3.58</v>
      </c>
      <c r="M677" s="17">
        <v>2.75</v>
      </c>
      <c r="N677" s="17">
        <v>54.99</v>
      </c>
      <c r="O677" s="17">
        <v>1</v>
      </c>
      <c r="P677" s="18">
        <v>5005</v>
      </c>
      <c r="Q677" s="18">
        <v>620</v>
      </c>
      <c r="R677" s="17">
        <v>3403402</v>
      </c>
      <c r="S677" s="17">
        <v>28</v>
      </c>
      <c r="T677" s="17">
        <v>2277</v>
      </c>
      <c r="U677" s="18">
        <v>3.88</v>
      </c>
      <c r="V677" s="18"/>
      <c r="W677" s="18">
        <v>23.43</v>
      </c>
      <c r="X677" s="18">
        <v>3.86</v>
      </c>
      <c r="Y677" s="18"/>
      <c r="Z677" s="21">
        <v>0</v>
      </c>
      <c r="AA677" s="21">
        <v>61030</v>
      </c>
      <c r="AB677" s="21">
        <v>122073762</v>
      </c>
      <c r="AC677" s="21">
        <v>0</v>
      </c>
      <c r="AD677" s="21">
        <v>0</v>
      </c>
      <c r="AE677" s="21">
        <v>0</v>
      </c>
      <c r="AF677" s="22">
        <v>2</v>
      </c>
      <c r="AG677" s="22">
        <v>3</v>
      </c>
      <c r="AH677" s="23">
        <v>435448</v>
      </c>
      <c r="AI677" s="23">
        <v>597.34783000000004</v>
      </c>
      <c r="AJ677" s="24">
        <v>14.404061</v>
      </c>
      <c r="AK677" s="25">
        <v>86.042344</v>
      </c>
      <c r="AL677" s="26">
        <v>2</v>
      </c>
      <c r="AM677" s="26">
        <v>3</v>
      </c>
      <c r="AN677" s="26">
        <v>57824</v>
      </c>
      <c r="AO677" s="26">
        <v>5245.6102000000001</v>
      </c>
      <c r="AP677" s="27">
        <v>11.867247000000001</v>
      </c>
      <c r="AQ677" s="28">
        <v>622.50954000000002</v>
      </c>
      <c r="AR677" s="29">
        <v>1</v>
      </c>
      <c r="AS677" s="29">
        <v>2</v>
      </c>
      <c r="AT677" s="29">
        <v>1927</v>
      </c>
      <c r="AU677" s="29">
        <v>39935.911</v>
      </c>
      <c r="AV677" s="29">
        <v>10.676724</v>
      </c>
      <c r="AW677" s="29">
        <v>4263.8471</v>
      </c>
    </row>
    <row r="678" spans="1:49" s="30" customFormat="1" x14ac:dyDescent="0.35">
      <c r="A678" s="17">
        <v>2007</v>
      </c>
      <c r="B678" s="32" t="s">
        <v>804</v>
      </c>
      <c r="C678" s="13" t="s">
        <v>805</v>
      </c>
      <c r="D678" s="14" t="s">
        <v>830</v>
      </c>
      <c r="E678" s="15">
        <v>53182.353414072437</v>
      </c>
      <c r="F678" s="15">
        <v>56230.5</v>
      </c>
      <c r="G678" s="17">
        <v>5.2</v>
      </c>
      <c r="H678" s="16">
        <v>1057315</v>
      </c>
      <c r="I678" s="17">
        <f t="shared" si="10"/>
        <v>1</v>
      </c>
      <c r="J678" s="17">
        <v>0</v>
      </c>
      <c r="K678" s="17" t="s">
        <v>62</v>
      </c>
      <c r="L678" s="17">
        <v>2.286</v>
      </c>
      <c r="M678" s="17">
        <v>6.97</v>
      </c>
      <c r="N678" s="17">
        <v>32.78</v>
      </c>
      <c r="O678" s="17">
        <v>1</v>
      </c>
      <c r="P678" s="18">
        <v>5869</v>
      </c>
      <c r="Q678" s="18">
        <v>556</v>
      </c>
      <c r="R678" s="17">
        <v>2961323</v>
      </c>
      <c r="S678" s="17">
        <v>695</v>
      </c>
      <c r="T678" s="17">
        <v>2956</v>
      </c>
      <c r="U678" s="18" t="s">
        <v>62</v>
      </c>
      <c r="V678" s="18"/>
      <c r="W678" s="18">
        <v>15.77</v>
      </c>
      <c r="X678" s="18" t="s">
        <v>62</v>
      </c>
      <c r="Y678" s="18"/>
      <c r="Z678" s="21">
        <v>0</v>
      </c>
      <c r="AA678" s="21">
        <v>154632</v>
      </c>
      <c r="AB678" s="21">
        <v>103630522</v>
      </c>
      <c r="AC678" s="21">
        <v>0</v>
      </c>
      <c r="AD678" s="21">
        <v>0</v>
      </c>
      <c r="AE678" s="21">
        <v>0</v>
      </c>
      <c r="AF678" s="23">
        <v>2</v>
      </c>
      <c r="AG678" s="23">
        <v>3</v>
      </c>
      <c r="AH678" s="23">
        <v>429504</v>
      </c>
      <c r="AI678" s="23">
        <v>608</v>
      </c>
      <c r="AJ678" s="24">
        <v>14.0475928187689</v>
      </c>
      <c r="AK678" s="25">
        <v>85.36</v>
      </c>
      <c r="AL678" s="26">
        <v>2</v>
      </c>
      <c r="AM678" s="26">
        <v>3</v>
      </c>
      <c r="AN678" s="26">
        <v>55660</v>
      </c>
      <c r="AO678" s="26">
        <v>5555</v>
      </c>
      <c r="AP678" s="27">
        <v>12.6703681742224</v>
      </c>
      <c r="AQ678" s="28">
        <v>703.82</v>
      </c>
      <c r="AR678" s="29">
        <v>1</v>
      </c>
      <c r="AS678" s="29">
        <v>2</v>
      </c>
      <c r="AT678" s="29">
        <v>2252</v>
      </c>
      <c r="AU678" s="29">
        <v>43334</v>
      </c>
      <c r="AV678" s="29">
        <v>12.0416174585649</v>
      </c>
      <c r="AW678" s="29">
        <v>5218.07</v>
      </c>
    </row>
    <row r="679" spans="1:49" s="30" customFormat="1" x14ac:dyDescent="0.35">
      <c r="A679" s="12">
        <v>2010</v>
      </c>
      <c r="B679" s="12" t="s">
        <v>804</v>
      </c>
      <c r="C679" s="13" t="s">
        <v>805</v>
      </c>
      <c r="D679" s="14" t="s">
        <v>831</v>
      </c>
      <c r="E679" s="15">
        <v>53179.240109526239</v>
      </c>
      <c r="F679" s="15">
        <v>56050.6</v>
      </c>
      <c r="G679" s="12">
        <v>11.2</v>
      </c>
      <c r="H679" s="16">
        <v>1053994</v>
      </c>
      <c r="I679" s="17">
        <f t="shared" si="10"/>
        <v>1</v>
      </c>
      <c r="J679" s="17">
        <v>0</v>
      </c>
      <c r="K679" s="17">
        <v>44.27</v>
      </c>
      <c r="L679" s="17">
        <v>2.7050000000000001</v>
      </c>
      <c r="M679" s="17">
        <v>4.37</v>
      </c>
      <c r="N679" s="17">
        <v>49.29</v>
      </c>
      <c r="O679" s="17">
        <v>1</v>
      </c>
      <c r="P679" s="18">
        <v>5434</v>
      </c>
      <c r="Q679" s="18">
        <v>714</v>
      </c>
      <c r="R679" s="17">
        <v>3217071</v>
      </c>
      <c r="S679" s="17">
        <v>49</v>
      </c>
      <c r="T679" s="17">
        <v>2919</v>
      </c>
      <c r="U679" s="18" t="s">
        <v>62</v>
      </c>
      <c r="V679" s="18"/>
      <c r="W679" s="18">
        <v>16.5</v>
      </c>
      <c r="X679" s="18" t="s">
        <v>62</v>
      </c>
      <c r="Y679" s="18"/>
      <c r="Z679" s="21">
        <v>0</v>
      </c>
      <c r="AA679" s="21">
        <v>49406</v>
      </c>
      <c r="AB679" s="21">
        <v>115306368</v>
      </c>
      <c r="AC679" s="21">
        <v>0</v>
      </c>
      <c r="AD679" s="21">
        <v>0</v>
      </c>
      <c r="AE679" s="21">
        <v>0</v>
      </c>
      <c r="AF679" s="22">
        <v>2</v>
      </c>
      <c r="AG679" s="22">
        <v>3</v>
      </c>
      <c r="AH679" s="23">
        <v>430623</v>
      </c>
      <c r="AI679" s="23">
        <v>603</v>
      </c>
      <c r="AJ679" s="24">
        <v>15.92</v>
      </c>
      <c r="AK679" s="31">
        <v>96.08</v>
      </c>
      <c r="AL679" s="26">
        <v>2</v>
      </c>
      <c r="AM679" s="26">
        <v>3</v>
      </c>
      <c r="AN679" s="26">
        <v>56664</v>
      </c>
      <c r="AO679" s="26">
        <v>5432</v>
      </c>
      <c r="AP679" s="27">
        <v>13.11</v>
      </c>
      <c r="AQ679" s="28">
        <v>711.85</v>
      </c>
      <c r="AR679" s="29">
        <v>1</v>
      </c>
      <c r="AS679" s="29">
        <v>2</v>
      </c>
      <c r="AT679" s="29">
        <v>1975</v>
      </c>
      <c r="AU679" s="29">
        <v>40541</v>
      </c>
      <c r="AV679" s="29">
        <v>11.82</v>
      </c>
      <c r="AW679" s="29">
        <v>4790.96</v>
      </c>
    </row>
    <row r="680" spans="1:49" s="30" customFormat="1" x14ac:dyDescent="0.35">
      <c r="A680" s="12">
        <v>2011</v>
      </c>
      <c r="B680" s="12" t="s">
        <v>804</v>
      </c>
      <c r="C680" s="13" t="s">
        <v>805</v>
      </c>
      <c r="D680" s="14" t="s">
        <v>832</v>
      </c>
      <c r="E680" s="15">
        <v>53164.792390416282</v>
      </c>
      <c r="F680" s="15">
        <v>56026.6</v>
      </c>
      <c r="G680" s="12">
        <v>11</v>
      </c>
      <c r="H680" s="16">
        <v>1053829</v>
      </c>
      <c r="I680" s="17">
        <f t="shared" si="10"/>
        <v>1</v>
      </c>
      <c r="J680" s="17">
        <v>0</v>
      </c>
      <c r="K680" s="17">
        <v>45.02</v>
      </c>
      <c r="L680" s="17">
        <v>3.4670000000000001</v>
      </c>
      <c r="M680" s="17">
        <v>4</v>
      </c>
      <c r="N680" s="17">
        <v>55.64</v>
      </c>
      <c r="O680" s="17">
        <v>1</v>
      </c>
      <c r="P680" s="18">
        <v>5479</v>
      </c>
      <c r="Q680" s="18">
        <v>639</v>
      </c>
      <c r="R680" s="17">
        <v>3595046</v>
      </c>
      <c r="S680" s="17">
        <v>72</v>
      </c>
      <c r="T680" s="17">
        <v>2659</v>
      </c>
      <c r="U680" s="18">
        <v>5.18</v>
      </c>
      <c r="V680" s="18"/>
      <c r="W680" s="18">
        <v>22.15</v>
      </c>
      <c r="X680" s="18">
        <v>5.01</v>
      </c>
      <c r="Y680" s="18"/>
      <c r="Z680" s="21">
        <v>0</v>
      </c>
      <c r="AA680" s="21">
        <v>56500</v>
      </c>
      <c r="AB680" s="21">
        <v>129303446</v>
      </c>
      <c r="AC680" s="21">
        <v>0</v>
      </c>
      <c r="AD680" s="21">
        <v>0</v>
      </c>
      <c r="AE680" s="21">
        <v>0</v>
      </c>
      <c r="AF680" s="22">
        <v>2</v>
      </c>
      <c r="AG680" s="22">
        <v>3</v>
      </c>
      <c r="AH680" s="23">
        <v>432430</v>
      </c>
      <c r="AI680" s="23">
        <v>603</v>
      </c>
      <c r="AJ680" s="24">
        <v>14.33</v>
      </c>
      <c r="AK680" s="25">
        <v>86.44</v>
      </c>
      <c r="AL680" s="26">
        <v>2</v>
      </c>
      <c r="AM680" s="26">
        <v>3</v>
      </c>
      <c r="AN680" s="26">
        <v>57409</v>
      </c>
      <c r="AO680" s="26">
        <v>5313</v>
      </c>
      <c r="AP680" s="27">
        <v>12.37</v>
      </c>
      <c r="AQ680" s="28">
        <v>657.14</v>
      </c>
      <c r="AR680" s="29">
        <v>1</v>
      </c>
      <c r="AS680" s="29">
        <v>2</v>
      </c>
      <c r="AT680" s="29">
        <v>1958</v>
      </c>
      <c r="AU680" s="29">
        <v>38979</v>
      </c>
      <c r="AV680" s="29">
        <v>11.27</v>
      </c>
      <c r="AW680" s="29">
        <v>4394.53</v>
      </c>
    </row>
    <row r="681" spans="1:49" s="30" customFormat="1" x14ac:dyDescent="0.35">
      <c r="A681" s="12">
        <v>2020</v>
      </c>
      <c r="B681" s="12" t="s">
        <v>799</v>
      </c>
      <c r="C681" s="13" t="s">
        <v>800</v>
      </c>
      <c r="D681" s="14" t="s">
        <v>833</v>
      </c>
      <c r="E681" s="15">
        <v>72787.967967549368</v>
      </c>
      <c r="F681" s="15">
        <v>55699.1</v>
      </c>
      <c r="G681" s="12" t="s">
        <v>62</v>
      </c>
      <c r="H681" s="16">
        <v>765224</v>
      </c>
      <c r="I681" s="17">
        <f t="shared" si="10"/>
        <v>1</v>
      </c>
      <c r="J681" s="17">
        <v>0</v>
      </c>
      <c r="K681" s="17">
        <v>36.130000000000003</v>
      </c>
      <c r="L681" s="17">
        <v>1.891</v>
      </c>
      <c r="M681" s="17">
        <v>2.0299999999999998</v>
      </c>
      <c r="N681" s="17">
        <v>33.270000000000003</v>
      </c>
      <c r="O681" s="17">
        <v>0</v>
      </c>
      <c r="P681" s="18">
        <v>8860</v>
      </c>
      <c r="Q681" s="18">
        <v>533</v>
      </c>
      <c r="R681" s="17">
        <v>27414988</v>
      </c>
      <c r="S681" s="17">
        <v>31740</v>
      </c>
      <c r="T681" s="17">
        <v>28450</v>
      </c>
      <c r="U681" s="18" t="s">
        <v>62</v>
      </c>
      <c r="V681" s="18" t="s">
        <v>62</v>
      </c>
      <c r="W681" s="18" t="s">
        <v>62</v>
      </c>
      <c r="X681" s="18" t="s">
        <v>62</v>
      </c>
      <c r="Y681" s="18" t="s">
        <v>62</v>
      </c>
      <c r="Z681" s="21">
        <v>40148888</v>
      </c>
      <c r="AA681" s="21">
        <v>122910</v>
      </c>
      <c r="AB681" s="21">
        <v>27585728</v>
      </c>
      <c r="AC681" s="21">
        <v>0</v>
      </c>
      <c r="AD681" s="21">
        <v>0</v>
      </c>
      <c r="AE681" s="21">
        <v>1026</v>
      </c>
      <c r="AF681" s="22">
        <v>1</v>
      </c>
      <c r="AG681" s="22">
        <v>1</v>
      </c>
      <c r="AH681" s="23">
        <v>387506</v>
      </c>
      <c r="AI681" s="23">
        <v>1085.2629999999999</v>
      </c>
      <c r="AJ681" s="24">
        <v>10.436302</v>
      </c>
      <c r="AK681" s="25">
        <v>113.26132</v>
      </c>
      <c r="AL681" s="26">
        <v>3</v>
      </c>
      <c r="AM681" s="26">
        <v>17</v>
      </c>
      <c r="AN681" s="26">
        <v>76834</v>
      </c>
      <c r="AO681" s="26">
        <v>7203.5167000000001</v>
      </c>
      <c r="AP681" s="27">
        <v>9.0182573999999995</v>
      </c>
      <c r="AQ681" s="28">
        <v>649.63166999999999</v>
      </c>
      <c r="AR681" s="29">
        <v>3</v>
      </c>
      <c r="AS681" s="29">
        <v>18</v>
      </c>
      <c r="AT681" s="29">
        <v>8933</v>
      </c>
      <c r="AU681" s="29">
        <v>94510.998999999996</v>
      </c>
      <c r="AV681" s="29">
        <v>7.2626197000000001</v>
      </c>
      <c r="AW681" s="29">
        <v>6863.9744000000001</v>
      </c>
    </row>
    <row r="682" spans="1:49" s="30" customFormat="1" x14ac:dyDescent="0.35">
      <c r="A682" s="17">
        <v>2008</v>
      </c>
      <c r="B682" s="32" t="s">
        <v>804</v>
      </c>
      <c r="C682" s="13" t="s">
        <v>805</v>
      </c>
      <c r="D682" s="14" t="s">
        <v>834</v>
      </c>
      <c r="E682" s="15">
        <v>52110.847078159968</v>
      </c>
      <c r="F682" s="15">
        <v>54977.1</v>
      </c>
      <c r="G682" s="17">
        <v>7.8</v>
      </c>
      <c r="H682" s="16">
        <v>1055003</v>
      </c>
      <c r="I682" s="17">
        <f t="shared" si="10"/>
        <v>1</v>
      </c>
      <c r="J682" s="17">
        <v>0</v>
      </c>
      <c r="K682" s="17">
        <v>40.69</v>
      </c>
      <c r="L682" s="17">
        <v>2.9830000000000001</v>
      </c>
      <c r="M682" s="17">
        <v>8.86</v>
      </c>
      <c r="N682" s="17">
        <v>45.88</v>
      </c>
      <c r="O682" s="17">
        <v>1</v>
      </c>
      <c r="P682" s="18">
        <v>5735</v>
      </c>
      <c r="Q682" s="18">
        <v>573</v>
      </c>
      <c r="R682" s="17">
        <v>2987521</v>
      </c>
      <c r="S682" s="17">
        <v>101</v>
      </c>
      <c r="T682" s="17">
        <v>3257</v>
      </c>
      <c r="U682" s="18" t="s">
        <v>62</v>
      </c>
      <c r="V682" s="18"/>
      <c r="W682" s="18">
        <v>20.27</v>
      </c>
      <c r="X682" s="18" t="s">
        <v>62</v>
      </c>
      <c r="Y682" s="18" t="s">
        <v>62</v>
      </c>
      <c r="Z682" s="21">
        <v>0</v>
      </c>
      <c r="AA682" s="21">
        <v>88970</v>
      </c>
      <c r="AB682" s="21">
        <v>107082104</v>
      </c>
      <c r="AC682" s="21">
        <v>0</v>
      </c>
      <c r="AD682" s="21">
        <v>0</v>
      </c>
      <c r="AE682" s="21">
        <v>0</v>
      </c>
      <c r="AF682" s="23">
        <v>2</v>
      </c>
      <c r="AG682" s="23">
        <v>3</v>
      </c>
      <c r="AH682" s="23">
        <v>430152</v>
      </c>
      <c r="AI682" s="23">
        <v>589</v>
      </c>
      <c r="AJ682" s="24">
        <v>17.447963705728231</v>
      </c>
      <c r="AK682" s="25">
        <v>102.85</v>
      </c>
      <c r="AL682" s="26">
        <v>2</v>
      </c>
      <c r="AM682" s="26">
        <v>3</v>
      </c>
      <c r="AN682" s="26">
        <v>55906</v>
      </c>
      <c r="AO682" s="26">
        <v>5516</v>
      </c>
      <c r="AP682" s="27">
        <v>15.357905313086416</v>
      </c>
      <c r="AQ682" s="28">
        <v>847.12</v>
      </c>
      <c r="AR682" s="29">
        <v>1</v>
      </c>
      <c r="AS682" s="29">
        <v>2</v>
      </c>
      <c r="AT682" s="29">
        <v>2048</v>
      </c>
      <c r="AU682" s="29">
        <v>43761</v>
      </c>
      <c r="AV682" s="29">
        <v>14.202826320223309</v>
      </c>
      <c r="AW682" s="29">
        <v>6215.25</v>
      </c>
    </row>
    <row r="683" spans="1:49" s="30" customFormat="1" x14ac:dyDescent="0.35">
      <c r="A683" s="17">
        <v>2009</v>
      </c>
      <c r="B683" s="32" t="s">
        <v>824</v>
      </c>
      <c r="C683" s="13" t="s">
        <v>825</v>
      </c>
      <c r="D683" s="14" t="s">
        <v>835</v>
      </c>
      <c r="E683" s="15">
        <v>78626.832356791798</v>
      </c>
      <c r="F683" s="15">
        <v>54951.9</v>
      </c>
      <c r="G683" s="17">
        <v>7.7</v>
      </c>
      <c r="H683" s="16">
        <v>698895</v>
      </c>
      <c r="I683" s="17">
        <f t="shared" si="10"/>
        <v>1</v>
      </c>
      <c r="J683" s="17">
        <v>0</v>
      </c>
      <c r="K683" s="17">
        <v>43.33</v>
      </c>
      <c r="L683" s="17">
        <v>2.141</v>
      </c>
      <c r="M683" s="17">
        <v>3.94</v>
      </c>
      <c r="N683" s="17">
        <v>45.86</v>
      </c>
      <c r="O683" s="17">
        <v>0</v>
      </c>
      <c r="P683" s="18">
        <v>11023</v>
      </c>
      <c r="Q683" s="18">
        <v>17</v>
      </c>
      <c r="R683" s="17">
        <v>4240355</v>
      </c>
      <c r="S683" s="17">
        <v>3710</v>
      </c>
      <c r="T683" s="17">
        <v>16855</v>
      </c>
      <c r="U683" s="18" t="s">
        <v>62</v>
      </c>
      <c r="V683" s="18" t="s">
        <v>62</v>
      </c>
      <c r="W683" s="18" t="s">
        <v>62</v>
      </c>
      <c r="X683" s="18" t="s">
        <v>62</v>
      </c>
      <c r="Y683" s="18" t="s">
        <v>62</v>
      </c>
      <c r="Z683" s="21">
        <v>1025918</v>
      </c>
      <c r="AA683" s="21">
        <v>3992640</v>
      </c>
      <c r="AB683" s="21">
        <v>77900336</v>
      </c>
      <c r="AC683" s="21">
        <v>0</v>
      </c>
      <c r="AD683" s="21">
        <v>0</v>
      </c>
      <c r="AE683" s="21">
        <v>0</v>
      </c>
      <c r="AF683" s="23">
        <v>16</v>
      </c>
      <c r="AG683" s="23">
        <v>69</v>
      </c>
      <c r="AH683" s="23">
        <v>269669</v>
      </c>
      <c r="AI683" s="23">
        <v>654</v>
      </c>
      <c r="AJ683" s="24">
        <v>17.14</v>
      </c>
      <c r="AK683" s="31">
        <v>112.13</v>
      </c>
      <c r="AL683" s="26">
        <v>18</v>
      </c>
      <c r="AM683" s="26">
        <v>71</v>
      </c>
      <c r="AN683" s="26">
        <v>47337</v>
      </c>
      <c r="AO683" s="26">
        <v>5002</v>
      </c>
      <c r="AP683" s="27">
        <v>14.46</v>
      </c>
      <c r="AQ683" s="28">
        <v>723.13</v>
      </c>
      <c r="AR683" s="29">
        <v>4</v>
      </c>
      <c r="AS683" s="29">
        <v>23</v>
      </c>
      <c r="AT683" s="29">
        <v>1367</v>
      </c>
      <c r="AU683" s="29">
        <v>79946</v>
      </c>
      <c r="AV683" s="29">
        <v>13.15</v>
      </c>
      <c r="AW683" s="29">
        <v>10510.54</v>
      </c>
    </row>
    <row r="684" spans="1:49" s="30" customFormat="1" x14ac:dyDescent="0.35">
      <c r="A684" s="12">
        <v>2016</v>
      </c>
      <c r="B684" s="12" t="s">
        <v>799</v>
      </c>
      <c r="C684" s="13" t="s">
        <v>800</v>
      </c>
      <c r="D684" s="14" t="s">
        <v>836</v>
      </c>
      <c r="E684" s="15">
        <v>72417.651306549014</v>
      </c>
      <c r="F684" s="15">
        <v>54756</v>
      </c>
      <c r="G684" s="12">
        <v>3.1</v>
      </c>
      <c r="H684" s="16">
        <v>756114</v>
      </c>
      <c r="I684" s="17">
        <f t="shared" si="10"/>
        <v>1</v>
      </c>
      <c r="J684" s="17">
        <v>0</v>
      </c>
      <c r="K684" s="17">
        <v>40.39</v>
      </c>
      <c r="L684" s="17">
        <v>1.702</v>
      </c>
      <c r="M684" s="17">
        <v>2.52</v>
      </c>
      <c r="N684" s="17">
        <v>42.43</v>
      </c>
      <c r="O684" s="17">
        <v>0</v>
      </c>
      <c r="P684" s="18">
        <v>8003</v>
      </c>
      <c r="Q684" s="18">
        <v>489</v>
      </c>
      <c r="R684" s="17">
        <v>29907862</v>
      </c>
      <c r="S684" s="17">
        <v>43146</v>
      </c>
      <c r="T684" s="17">
        <v>35596</v>
      </c>
      <c r="U684" s="18" t="s">
        <v>62</v>
      </c>
      <c r="V684" s="18">
        <v>1.55</v>
      </c>
      <c r="W684" s="18">
        <v>9.41</v>
      </c>
      <c r="X684" s="18" t="s">
        <v>62</v>
      </c>
      <c r="Y684" s="18" t="s">
        <v>62</v>
      </c>
      <c r="Z684" s="21">
        <v>42594060</v>
      </c>
      <c r="AA684" s="21">
        <v>120126</v>
      </c>
      <c r="AB684" s="21">
        <v>20745990</v>
      </c>
      <c r="AC684" s="21">
        <v>0</v>
      </c>
      <c r="AD684" s="21">
        <v>0</v>
      </c>
      <c r="AE684" s="21">
        <v>1110</v>
      </c>
      <c r="AF684" s="22">
        <v>3</v>
      </c>
      <c r="AG684" s="22">
        <v>24</v>
      </c>
      <c r="AH684" s="23">
        <v>377739</v>
      </c>
      <c r="AI684" s="23">
        <v>1045.9819</v>
      </c>
      <c r="AJ684" s="24">
        <v>10.160652000000001</v>
      </c>
      <c r="AK684" s="25">
        <v>106.27858999999999</v>
      </c>
      <c r="AL684" s="26">
        <v>3</v>
      </c>
      <c r="AM684" s="26">
        <v>22</v>
      </c>
      <c r="AN684" s="26">
        <v>73573</v>
      </c>
      <c r="AO684" s="26">
        <v>7188.0513000000001</v>
      </c>
      <c r="AP684" s="27">
        <v>9.1462724000000009</v>
      </c>
      <c r="AQ684" s="28">
        <v>657.43876</v>
      </c>
      <c r="AR684" s="29">
        <v>3</v>
      </c>
      <c r="AS684" s="29">
        <v>23</v>
      </c>
      <c r="AT684" s="29">
        <v>8634</v>
      </c>
      <c r="AU684" s="29">
        <v>71738.978000000003</v>
      </c>
      <c r="AV684" s="29">
        <v>7.9818645000000004</v>
      </c>
      <c r="AW684" s="29">
        <v>5726.1080000000002</v>
      </c>
    </row>
    <row r="685" spans="1:49" s="30" customFormat="1" x14ac:dyDescent="0.35">
      <c r="A685" s="12">
        <v>2013</v>
      </c>
      <c r="B685" s="12" t="s">
        <v>799</v>
      </c>
      <c r="C685" s="13" t="s">
        <v>800</v>
      </c>
      <c r="D685" s="14" t="s">
        <v>837</v>
      </c>
      <c r="E685" s="15">
        <v>75628.812319452831</v>
      </c>
      <c r="F685" s="15">
        <v>54690.9</v>
      </c>
      <c r="G685" s="12">
        <v>2.9</v>
      </c>
      <c r="H685" s="16">
        <v>723149</v>
      </c>
      <c r="I685" s="17">
        <f t="shared" si="10"/>
        <v>1</v>
      </c>
      <c r="J685" s="17">
        <v>0</v>
      </c>
      <c r="K685" s="17">
        <v>45.02</v>
      </c>
      <c r="L685" s="17">
        <v>3.4830000000000001</v>
      </c>
      <c r="M685" s="17">
        <v>3.73</v>
      </c>
      <c r="N685" s="17">
        <v>51.99</v>
      </c>
      <c r="O685" s="17">
        <v>0</v>
      </c>
      <c r="P685" s="18">
        <v>10045</v>
      </c>
      <c r="Q685" s="18">
        <v>468</v>
      </c>
      <c r="R685" s="17">
        <v>30274035</v>
      </c>
      <c r="S685" s="17">
        <v>51575</v>
      </c>
      <c r="T685" s="17">
        <v>43957</v>
      </c>
      <c r="U685" s="18">
        <v>1.8</v>
      </c>
      <c r="V685" s="18" t="s">
        <v>62</v>
      </c>
      <c r="W685" s="18">
        <v>23.28</v>
      </c>
      <c r="X685" s="18" t="s">
        <v>62</v>
      </c>
      <c r="Y685" s="18"/>
      <c r="Z685" s="21">
        <v>44731122</v>
      </c>
      <c r="AA685" s="21">
        <v>129186</v>
      </c>
      <c r="AB685" s="21">
        <v>828682</v>
      </c>
      <c r="AC685" s="21">
        <v>0</v>
      </c>
      <c r="AD685" s="21">
        <v>0</v>
      </c>
      <c r="AE685" s="21">
        <v>425.22</v>
      </c>
      <c r="AF685" s="22">
        <v>3</v>
      </c>
      <c r="AG685" s="22">
        <v>24</v>
      </c>
      <c r="AH685" s="23">
        <v>348486</v>
      </c>
      <c r="AI685" s="23">
        <v>1204.9375</v>
      </c>
      <c r="AJ685" s="24">
        <v>9.1163810000000005</v>
      </c>
      <c r="AK685" s="25">
        <v>109.84669</v>
      </c>
      <c r="AL685" s="26">
        <v>3</v>
      </c>
      <c r="AM685" s="26">
        <v>22</v>
      </c>
      <c r="AN685" s="26">
        <v>66801</v>
      </c>
      <c r="AO685" s="26">
        <v>7092.1418000000003</v>
      </c>
      <c r="AP685" s="27">
        <v>8.3887292000000002</v>
      </c>
      <c r="AQ685" s="28">
        <v>594.94056999999998</v>
      </c>
      <c r="AR685" s="29">
        <v>3</v>
      </c>
      <c r="AS685" s="29">
        <v>21</v>
      </c>
      <c r="AT685" s="29">
        <v>6683</v>
      </c>
      <c r="AU685" s="29">
        <v>66199.998000000007</v>
      </c>
      <c r="AV685" s="29">
        <v>7.1263907</v>
      </c>
      <c r="AW685" s="29">
        <v>4717.6705000000002</v>
      </c>
    </row>
    <row r="686" spans="1:49" s="30" customFormat="1" x14ac:dyDescent="0.35">
      <c r="A686" s="12">
        <v>2013</v>
      </c>
      <c r="B686" s="12" t="s">
        <v>824</v>
      </c>
      <c r="C686" s="13" t="s">
        <v>825</v>
      </c>
      <c r="D686" s="14" t="s">
        <v>838</v>
      </c>
      <c r="E686" s="15">
        <v>74058.669298533408</v>
      </c>
      <c r="F686" s="15">
        <v>54627.6</v>
      </c>
      <c r="G686" s="12">
        <v>7</v>
      </c>
      <c r="H686" s="16">
        <v>737626</v>
      </c>
      <c r="I686" s="17">
        <f t="shared" si="10"/>
        <v>1</v>
      </c>
      <c r="J686" s="17">
        <v>0</v>
      </c>
      <c r="K686" s="17">
        <v>45.02</v>
      </c>
      <c r="L686" s="17">
        <v>3.4830000000000001</v>
      </c>
      <c r="M686" s="17">
        <v>3.73</v>
      </c>
      <c r="N686" s="17">
        <v>51.99</v>
      </c>
      <c r="O686" s="17">
        <v>0</v>
      </c>
      <c r="P686" s="18">
        <v>10397</v>
      </c>
      <c r="Q686" s="18">
        <v>54</v>
      </c>
      <c r="R686" s="17">
        <v>3768237</v>
      </c>
      <c r="S686" s="17">
        <v>3810</v>
      </c>
      <c r="T686" s="17">
        <v>16371</v>
      </c>
      <c r="U686" s="18" t="s">
        <v>62</v>
      </c>
      <c r="V686" s="18" t="s">
        <v>62</v>
      </c>
      <c r="W686" s="18" t="s">
        <v>62</v>
      </c>
      <c r="X686" s="18" t="s">
        <v>62</v>
      </c>
      <c r="Y686" s="18" t="s">
        <v>62</v>
      </c>
      <c r="Z686" s="21">
        <v>1458036</v>
      </c>
      <c r="AA686" s="21">
        <v>2771552</v>
      </c>
      <c r="AB686" s="21">
        <v>69602670</v>
      </c>
      <c r="AC686" s="21">
        <v>0</v>
      </c>
      <c r="AD686" s="21">
        <v>0</v>
      </c>
      <c r="AE686" s="21">
        <v>0</v>
      </c>
      <c r="AF686" s="22">
        <v>3</v>
      </c>
      <c r="AG686" s="22">
        <v>23</v>
      </c>
      <c r="AH686" s="23">
        <v>277275</v>
      </c>
      <c r="AI686" s="23">
        <v>632.33433000000002</v>
      </c>
      <c r="AJ686" s="24">
        <v>18.117241</v>
      </c>
      <c r="AK686" s="25">
        <v>114.56153999999999</v>
      </c>
      <c r="AL686" s="26">
        <v>4</v>
      </c>
      <c r="AM686" s="26">
        <v>23</v>
      </c>
      <c r="AN686" s="26">
        <v>49182</v>
      </c>
      <c r="AO686" s="26">
        <v>4785.2856000000002</v>
      </c>
      <c r="AP686" s="27">
        <v>15.579897000000001</v>
      </c>
      <c r="AQ686" s="28">
        <v>745.54258000000004</v>
      </c>
      <c r="AR686" s="29">
        <v>1</v>
      </c>
      <c r="AS686" s="29">
        <v>11</v>
      </c>
      <c r="AT686" s="29">
        <v>1314</v>
      </c>
      <c r="AU686" s="29">
        <v>84985.222999999998</v>
      </c>
      <c r="AV686" s="29">
        <v>15.832205999999999</v>
      </c>
      <c r="AW686" s="29">
        <v>13455.036</v>
      </c>
    </row>
    <row r="687" spans="1:49" s="30" customFormat="1" x14ac:dyDescent="0.35">
      <c r="A687" s="17">
        <v>2009</v>
      </c>
      <c r="B687" s="32" t="s">
        <v>804</v>
      </c>
      <c r="C687" s="13" t="s">
        <v>805</v>
      </c>
      <c r="D687" s="14" t="s">
        <v>839</v>
      </c>
      <c r="E687" s="15">
        <v>51707.594391285122</v>
      </c>
      <c r="F687" s="15">
        <v>54481.5</v>
      </c>
      <c r="G687" s="17">
        <v>11</v>
      </c>
      <c r="H687" s="16">
        <v>1053646</v>
      </c>
      <c r="I687" s="17">
        <f t="shared" si="10"/>
        <v>1</v>
      </c>
      <c r="J687" s="17">
        <v>0</v>
      </c>
      <c r="K687" s="17">
        <v>43.33</v>
      </c>
      <c r="L687" s="17">
        <v>2.141</v>
      </c>
      <c r="M687" s="17">
        <v>3.94</v>
      </c>
      <c r="N687" s="17">
        <v>45.86</v>
      </c>
      <c r="O687" s="17">
        <v>1</v>
      </c>
      <c r="P687" s="18">
        <v>5961</v>
      </c>
      <c r="Q687" s="18">
        <v>434</v>
      </c>
      <c r="R687" s="17">
        <v>3181021</v>
      </c>
      <c r="S687" s="17">
        <v>155</v>
      </c>
      <c r="T687" s="17">
        <v>2855</v>
      </c>
      <c r="U687" s="18" t="s">
        <v>62</v>
      </c>
      <c r="V687" s="18"/>
      <c r="W687" s="18">
        <v>11.84</v>
      </c>
      <c r="X687" s="18" t="s">
        <v>62</v>
      </c>
      <c r="Y687" s="18" t="s">
        <v>62</v>
      </c>
      <c r="Z687" s="21">
        <v>0</v>
      </c>
      <c r="AA687" s="21">
        <v>74526</v>
      </c>
      <c r="AB687" s="21">
        <v>111772910</v>
      </c>
      <c r="AC687" s="21">
        <v>0</v>
      </c>
      <c r="AD687" s="21">
        <v>0</v>
      </c>
      <c r="AE687" s="21">
        <v>0</v>
      </c>
      <c r="AF687" s="23">
        <v>2</v>
      </c>
      <c r="AG687" s="23">
        <v>3</v>
      </c>
      <c r="AH687" s="23">
        <v>432102</v>
      </c>
      <c r="AI687" s="23">
        <v>566</v>
      </c>
      <c r="AJ687" s="24">
        <v>15.6</v>
      </c>
      <c r="AK687" s="31">
        <v>88.35</v>
      </c>
      <c r="AL687" s="26">
        <v>2</v>
      </c>
      <c r="AM687" s="26">
        <v>3</v>
      </c>
      <c r="AN687" s="26">
        <v>56385</v>
      </c>
      <c r="AO687" s="26">
        <v>5455</v>
      </c>
      <c r="AP687" s="27">
        <v>13.67</v>
      </c>
      <c r="AQ687" s="28">
        <v>745.38</v>
      </c>
      <c r="AR687" s="29">
        <v>1</v>
      </c>
      <c r="AS687" s="29">
        <v>2</v>
      </c>
      <c r="AT687" s="29">
        <v>2014</v>
      </c>
      <c r="AU687" s="29">
        <v>40974</v>
      </c>
      <c r="AV687" s="29">
        <v>12.25</v>
      </c>
      <c r="AW687" s="29">
        <v>5018.34</v>
      </c>
    </row>
    <row r="688" spans="1:49" s="30" customFormat="1" x14ac:dyDescent="0.35">
      <c r="A688" s="12">
        <v>2010</v>
      </c>
      <c r="B688" s="12" t="s">
        <v>824</v>
      </c>
      <c r="C688" s="13" t="s">
        <v>825</v>
      </c>
      <c r="D688" s="14" t="s">
        <v>840</v>
      </c>
      <c r="E688" s="15">
        <v>75144.751548358356</v>
      </c>
      <c r="F688" s="15">
        <v>53652</v>
      </c>
      <c r="G688" s="12">
        <v>7.9</v>
      </c>
      <c r="H688" s="16">
        <v>713982</v>
      </c>
      <c r="I688" s="17">
        <f t="shared" si="10"/>
        <v>1</v>
      </c>
      <c r="J688" s="17">
        <v>0</v>
      </c>
      <c r="K688" s="17">
        <v>44.27</v>
      </c>
      <c r="L688" s="17">
        <v>2.7050000000000001</v>
      </c>
      <c r="M688" s="17">
        <v>4.37</v>
      </c>
      <c r="N688" s="17">
        <v>49.29</v>
      </c>
      <c r="O688" s="17">
        <v>0</v>
      </c>
      <c r="P688" s="18">
        <v>10624</v>
      </c>
      <c r="Q688" s="18">
        <v>10</v>
      </c>
      <c r="R688" s="17">
        <v>4125052</v>
      </c>
      <c r="S688" s="17">
        <v>3015</v>
      </c>
      <c r="T688" s="17">
        <v>16028</v>
      </c>
      <c r="U688" s="18" t="s">
        <v>62</v>
      </c>
      <c r="V688" s="18" t="s">
        <v>62</v>
      </c>
      <c r="W688" s="18" t="s">
        <v>62</v>
      </c>
      <c r="X688" s="18" t="s">
        <v>62</v>
      </c>
      <c r="Y688" s="18" t="s">
        <v>62</v>
      </c>
      <c r="Z688" s="21">
        <v>993000</v>
      </c>
      <c r="AA688" s="21">
        <v>3244592</v>
      </c>
      <c r="AB688" s="21">
        <v>81353948</v>
      </c>
      <c r="AC688" s="21">
        <v>0</v>
      </c>
      <c r="AD688" s="21">
        <v>0</v>
      </c>
      <c r="AE688" s="21">
        <v>0</v>
      </c>
      <c r="AF688" s="22">
        <v>17</v>
      </c>
      <c r="AG688" s="22">
        <v>70</v>
      </c>
      <c r="AH688" s="23">
        <v>271956</v>
      </c>
      <c r="AI688" s="23">
        <v>641</v>
      </c>
      <c r="AJ688" s="24">
        <v>16.260000000000002</v>
      </c>
      <c r="AK688" s="31">
        <v>104.29</v>
      </c>
      <c r="AL688" s="26">
        <v>18</v>
      </c>
      <c r="AM688" s="26">
        <v>71</v>
      </c>
      <c r="AN688" s="26">
        <v>47844</v>
      </c>
      <c r="AO688" s="26">
        <v>4929</v>
      </c>
      <c r="AP688" s="27">
        <v>13.95</v>
      </c>
      <c r="AQ688" s="28">
        <v>687.36</v>
      </c>
      <c r="AR688" s="29">
        <v>3</v>
      </c>
      <c r="AS688" s="29">
        <v>19</v>
      </c>
      <c r="AT688" s="29">
        <v>1350</v>
      </c>
      <c r="AU688" s="29">
        <v>81734</v>
      </c>
      <c r="AV688" s="29">
        <v>14.14</v>
      </c>
      <c r="AW688" s="29">
        <v>11561.12</v>
      </c>
    </row>
    <row r="689" spans="1:49" s="30" customFormat="1" x14ac:dyDescent="0.35">
      <c r="A689" s="12">
        <v>2011</v>
      </c>
      <c r="B689" s="12" t="s">
        <v>824</v>
      </c>
      <c r="C689" s="13" t="s">
        <v>825</v>
      </c>
      <c r="D689" s="14" t="s">
        <v>841</v>
      </c>
      <c r="E689" s="15">
        <v>74819.097140025115</v>
      </c>
      <c r="F689" s="15">
        <v>54045.5</v>
      </c>
      <c r="G689" s="12">
        <v>7.6</v>
      </c>
      <c r="H689" s="16">
        <v>722349</v>
      </c>
      <c r="I689" s="17">
        <f t="shared" si="10"/>
        <v>1</v>
      </c>
      <c r="J689" s="17">
        <v>0</v>
      </c>
      <c r="K689" s="17">
        <v>45.02</v>
      </c>
      <c r="L689" s="17">
        <v>3.4670000000000001</v>
      </c>
      <c r="M689" s="17">
        <v>4</v>
      </c>
      <c r="N689" s="17">
        <v>55.64</v>
      </c>
      <c r="O689" s="17">
        <v>0</v>
      </c>
      <c r="P689" s="18">
        <v>10909</v>
      </c>
      <c r="Q689" s="18">
        <v>6</v>
      </c>
      <c r="R689" s="17">
        <v>4346700</v>
      </c>
      <c r="S689" s="17">
        <v>2728</v>
      </c>
      <c r="T689" s="17">
        <v>17268</v>
      </c>
      <c r="U689" s="18">
        <v>6.17</v>
      </c>
      <c r="V689" s="18">
        <v>1.73</v>
      </c>
      <c r="W689" s="18" t="s">
        <v>62</v>
      </c>
      <c r="X689" s="18">
        <v>4.97</v>
      </c>
      <c r="Y689" s="18"/>
      <c r="Z689" s="21">
        <v>1023324</v>
      </c>
      <c r="AA689" s="21">
        <v>3226522</v>
      </c>
      <c r="AB689" s="21">
        <v>85181020</v>
      </c>
      <c r="AC689" s="21">
        <v>0</v>
      </c>
      <c r="AD689" s="21">
        <v>0</v>
      </c>
      <c r="AE689" s="21">
        <v>71.94</v>
      </c>
      <c r="AF689" s="22">
        <v>15</v>
      </c>
      <c r="AG689" s="22">
        <v>69</v>
      </c>
      <c r="AH689" s="23">
        <v>273855</v>
      </c>
      <c r="AI689" s="23">
        <v>649</v>
      </c>
      <c r="AJ689" s="24">
        <v>17.62</v>
      </c>
      <c r="AK689" s="25">
        <v>114.42</v>
      </c>
      <c r="AL689" s="26">
        <v>17</v>
      </c>
      <c r="AM689" s="26">
        <v>71</v>
      </c>
      <c r="AN689" s="26">
        <v>48503</v>
      </c>
      <c r="AO689" s="26">
        <v>4904</v>
      </c>
      <c r="AP689" s="27">
        <v>15.1</v>
      </c>
      <c r="AQ689" s="28">
        <v>740.4</v>
      </c>
      <c r="AR689" s="29">
        <v>2</v>
      </c>
      <c r="AS689" s="29">
        <v>18</v>
      </c>
      <c r="AT689" s="29">
        <v>1250</v>
      </c>
      <c r="AU689" s="29">
        <v>88714</v>
      </c>
      <c r="AV689" s="29">
        <v>15.71</v>
      </c>
      <c r="AW689" s="29">
        <v>13935.58</v>
      </c>
    </row>
    <row r="690" spans="1:49" s="30" customFormat="1" x14ac:dyDescent="0.35">
      <c r="A690" s="12">
        <v>2015</v>
      </c>
      <c r="B690" s="12" t="s">
        <v>824</v>
      </c>
      <c r="C690" s="13" t="s">
        <v>825</v>
      </c>
      <c r="D690" s="14" t="s">
        <v>842</v>
      </c>
      <c r="E690" s="15">
        <v>72696.260986146284</v>
      </c>
      <c r="F690" s="15">
        <v>53681.1</v>
      </c>
      <c r="G690" s="12">
        <v>6.5</v>
      </c>
      <c r="H690" s="16">
        <v>738430</v>
      </c>
      <c r="I690" s="17">
        <f t="shared" si="10"/>
        <v>1</v>
      </c>
      <c r="J690" s="17">
        <v>0</v>
      </c>
      <c r="K690" s="17">
        <v>42.6</v>
      </c>
      <c r="L690" s="17">
        <v>1.8220000000000001</v>
      </c>
      <c r="M690" s="17">
        <v>2.62</v>
      </c>
      <c r="N690" s="17">
        <v>44.13</v>
      </c>
      <c r="O690" s="17">
        <v>0</v>
      </c>
      <c r="P690" s="18">
        <v>9810</v>
      </c>
      <c r="Q690" s="18">
        <v>34</v>
      </c>
      <c r="R690" s="17">
        <v>3676457</v>
      </c>
      <c r="S690" s="17">
        <v>3777</v>
      </c>
      <c r="T690" s="17">
        <v>19243</v>
      </c>
      <c r="U690" s="18">
        <v>5.82</v>
      </c>
      <c r="V690" s="18" t="s">
        <v>62</v>
      </c>
      <c r="W690" s="18" t="s">
        <v>62</v>
      </c>
      <c r="X690" s="18" t="s">
        <v>62</v>
      </c>
      <c r="Y690" s="18" t="s">
        <v>62</v>
      </c>
      <c r="Z690" s="21">
        <v>1111366</v>
      </c>
      <c r="AA690" s="21">
        <v>2691754</v>
      </c>
      <c r="AB690" s="21">
        <v>62278240</v>
      </c>
      <c r="AC690" s="21">
        <v>0</v>
      </c>
      <c r="AD690" s="21">
        <v>0</v>
      </c>
      <c r="AE690" s="21">
        <v>0</v>
      </c>
      <c r="AF690" s="22">
        <v>2</v>
      </c>
      <c r="AG690" s="22">
        <v>21</v>
      </c>
      <c r="AH690" s="23">
        <v>282282</v>
      </c>
      <c r="AI690" s="23">
        <v>603.46982000000003</v>
      </c>
      <c r="AJ690" s="24">
        <v>19.825489999999999</v>
      </c>
      <c r="AK690" s="25">
        <v>119.64085</v>
      </c>
      <c r="AL690" s="26">
        <v>3</v>
      </c>
      <c r="AM690" s="26">
        <v>22</v>
      </c>
      <c r="AN690" s="26">
        <v>50642</v>
      </c>
      <c r="AO690" s="26">
        <v>4547.4292999999998</v>
      </c>
      <c r="AP690" s="27">
        <v>17.435870000000001</v>
      </c>
      <c r="AQ690" s="28">
        <v>792.88387</v>
      </c>
      <c r="AR690" s="29">
        <v>1</v>
      </c>
      <c r="AS690" s="29">
        <v>11</v>
      </c>
      <c r="AT690" s="29">
        <v>1299</v>
      </c>
      <c r="AU690" s="29">
        <v>86703.168999999994</v>
      </c>
      <c r="AV690" s="29">
        <v>14.525312</v>
      </c>
      <c r="AW690" s="29">
        <v>12593.906000000001</v>
      </c>
    </row>
    <row r="691" spans="1:49" s="30" customFormat="1" x14ac:dyDescent="0.35">
      <c r="A691" s="12">
        <v>2017</v>
      </c>
      <c r="B691" s="12" t="s">
        <v>824</v>
      </c>
      <c r="C691" s="13" t="s">
        <v>825</v>
      </c>
      <c r="D691" s="14" t="s">
        <v>843</v>
      </c>
      <c r="E691" s="15">
        <v>72270.079070639942</v>
      </c>
      <c r="F691" s="15">
        <v>53550.9</v>
      </c>
      <c r="G691" s="12">
        <v>7</v>
      </c>
      <c r="H691" s="16">
        <v>740983</v>
      </c>
      <c r="I691" s="17">
        <f t="shared" si="10"/>
        <v>1</v>
      </c>
      <c r="J691" s="17">
        <v>0</v>
      </c>
      <c r="K691" s="17">
        <v>39.08</v>
      </c>
      <c r="L691" s="17">
        <v>2.23</v>
      </c>
      <c r="M691" s="17">
        <v>2.99</v>
      </c>
      <c r="N691" s="17">
        <v>38.799999999999997</v>
      </c>
      <c r="O691" s="17">
        <v>0</v>
      </c>
      <c r="P691" s="18">
        <v>10451</v>
      </c>
      <c r="Q691" s="18">
        <v>19</v>
      </c>
      <c r="R691" s="17">
        <v>3531516</v>
      </c>
      <c r="S691" s="17">
        <v>2559</v>
      </c>
      <c r="T691" s="17">
        <v>20871</v>
      </c>
      <c r="U691" s="18" t="s">
        <v>62</v>
      </c>
      <c r="V691" s="18" t="s">
        <v>62</v>
      </c>
      <c r="W691" s="18" t="s">
        <v>62</v>
      </c>
      <c r="X691" s="18" t="s">
        <v>62</v>
      </c>
      <c r="Y691" s="18" t="s">
        <v>62</v>
      </c>
      <c r="Z691" s="21">
        <v>828134</v>
      </c>
      <c r="AA691" s="21">
        <v>3169522</v>
      </c>
      <c r="AB691" s="21">
        <v>58431118</v>
      </c>
      <c r="AC691" s="21">
        <v>0</v>
      </c>
      <c r="AD691" s="21">
        <v>0</v>
      </c>
      <c r="AE691" s="21">
        <v>0</v>
      </c>
      <c r="AF691" s="22">
        <v>2</v>
      </c>
      <c r="AG691" s="22">
        <v>20</v>
      </c>
      <c r="AH691" s="23">
        <v>285697</v>
      </c>
      <c r="AI691" s="23">
        <v>600.97148000000004</v>
      </c>
      <c r="AJ691" s="24">
        <v>21.270192999999999</v>
      </c>
      <c r="AK691" s="25">
        <v>127.82778999999999</v>
      </c>
      <c r="AL691" s="26">
        <v>3</v>
      </c>
      <c r="AM691" s="26">
        <v>21</v>
      </c>
      <c r="AN691" s="26">
        <v>53472</v>
      </c>
      <c r="AO691" s="26">
        <v>4215.4305000000004</v>
      </c>
      <c r="AP691" s="27">
        <v>18.889196999999999</v>
      </c>
      <c r="AQ691" s="28">
        <v>796.26097000000004</v>
      </c>
      <c r="AR691" s="29">
        <v>1</v>
      </c>
      <c r="AS691" s="29">
        <v>10</v>
      </c>
      <c r="AT691" s="29">
        <v>1374</v>
      </c>
      <c r="AU691" s="29">
        <v>86157.205000000002</v>
      </c>
      <c r="AV691" s="29">
        <v>16.339789</v>
      </c>
      <c r="AW691" s="29">
        <v>14077.905000000001</v>
      </c>
    </row>
    <row r="692" spans="1:49" s="30" customFormat="1" x14ac:dyDescent="0.35">
      <c r="A692" s="12">
        <v>2016</v>
      </c>
      <c r="B692" s="12" t="s">
        <v>824</v>
      </c>
      <c r="C692" s="13" t="s">
        <v>825</v>
      </c>
      <c r="D692" s="14" t="s">
        <v>844</v>
      </c>
      <c r="E692" s="15">
        <v>71997.980002019991</v>
      </c>
      <c r="F692" s="15">
        <v>53463.9</v>
      </c>
      <c r="G692" s="12">
        <v>6.9</v>
      </c>
      <c r="H692" s="16">
        <v>742575</v>
      </c>
      <c r="I692" s="17">
        <f t="shared" si="10"/>
        <v>1</v>
      </c>
      <c r="J692" s="17">
        <v>0</v>
      </c>
      <c r="K692" s="17">
        <v>40.39</v>
      </c>
      <c r="L692" s="17">
        <v>1.702</v>
      </c>
      <c r="M692" s="17">
        <v>2.52</v>
      </c>
      <c r="N692" s="17">
        <v>42.43</v>
      </c>
      <c r="O692" s="17">
        <v>0</v>
      </c>
      <c r="P692" s="18">
        <v>9286</v>
      </c>
      <c r="Q692" s="18">
        <v>23</v>
      </c>
      <c r="R692" s="17">
        <v>3466309</v>
      </c>
      <c r="S692" s="17">
        <v>3165</v>
      </c>
      <c r="T692" s="17">
        <v>21060</v>
      </c>
      <c r="U692" s="18" t="s">
        <v>62</v>
      </c>
      <c r="V692" s="18">
        <v>3.08</v>
      </c>
      <c r="W692" s="18" t="s">
        <v>62</v>
      </c>
      <c r="X692" s="18" t="s">
        <v>62</v>
      </c>
      <c r="Y692" s="18" t="s">
        <v>62</v>
      </c>
      <c r="Z692" s="21">
        <v>886258</v>
      </c>
      <c r="AA692" s="21">
        <v>2907108</v>
      </c>
      <c r="AB692" s="21">
        <v>56996434</v>
      </c>
      <c r="AC692" s="21">
        <v>0</v>
      </c>
      <c r="AD692" s="21">
        <v>0</v>
      </c>
      <c r="AE692" s="21">
        <v>0</v>
      </c>
      <c r="AF692" s="22">
        <v>2</v>
      </c>
      <c r="AG692" s="22">
        <v>22</v>
      </c>
      <c r="AH692" s="23">
        <v>283260</v>
      </c>
      <c r="AI692" s="23">
        <v>590.26806999999997</v>
      </c>
      <c r="AJ692" s="24">
        <v>20.303380000000001</v>
      </c>
      <c r="AK692" s="25">
        <v>119.84437</v>
      </c>
      <c r="AL692" s="26">
        <v>3</v>
      </c>
      <c r="AM692" s="26">
        <v>22</v>
      </c>
      <c r="AN692" s="26">
        <v>52804</v>
      </c>
      <c r="AO692" s="26">
        <v>4310.7514000000001</v>
      </c>
      <c r="AP692" s="27">
        <v>17.556166000000001</v>
      </c>
      <c r="AQ692" s="28">
        <v>756.80267000000003</v>
      </c>
      <c r="AR692" s="29">
        <v>1</v>
      </c>
      <c r="AS692" s="29">
        <v>11</v>
      </c>
      <c r="AT692" s="29">
        <v>1343</v>
      </c>
      <c r="AU692" s="29">
        <v>85958.736999999994</v>
      </c>
      <c r="AV692" s="29">
        <v>15.217326999999999</v>
      </c>
      <c r="AW692" s="29">
        <v>13080.621999999999</v>
      </c>
    </row>
    <row r="693" spans="1:49" s="30" customFormat="1" x14ac:dyDescent="0.35">
      <c r="A693" s="12">
        <v>2012</v>
      </c>
      <c r="B693" s="12" t="s">
        <v>799</v>
      </c>
      <c r="C693" s="13" t="s">
        <v>800</v>
      </c>
      <c r="D693" s="14" t="s">
        <v>845</v>
      </c>
      <c r="E693" s="15">
        <v>75939.546613844243</v>
      </c>
      <c r="F693" s="15">
        <v>53326.8</v>
      </c>
      <c r="G693" s="12">
        <v>3.1</v>
      </c>
      <c r="H693" s="16">
        <v>702227</v>
      </c>
      <c r="I693" s="17">
        <f t="shared" si="10"/>
        <v>1</v>
      </c>
      <c r="J693" s="17">
        <v>0</v>
      </c>
      <c r="K693" s="17">
        <v>45.77</v>
      </c>
      <c r="L693" s="17">
        <v>3.58</v>
      </c>
      <c r="M693" s="17">
        <v>2.75</v>
      </c>
      <c r="N693" s="17">
        <v>54.99</v>
      </c>
      <c r="O693" s="17">
        <v>0</v>
      </c>
      <c r="P693" s="18">
        <v>8172</v>
      </c>
      <c r="Q693" s="18">
        <v>598</v>
      </c>
      <c r="R693" s="17">
        <v>30934049</v>
      </c>
      <c r="S693" s="17">
        <v>79101</v>
      </c>
      <c r="T693" s="17">
        <v>45950</v>
      </c>
      <c r="U693" s="18">
        <v>1.65</v>
      </c>
      <c r="V693" s="18">
        <v>1.49</v>
      </c>
      <c r="W693" s="18" t="s">
        <v>62</v>
      </c>
      <c r="X693" s="18">
        <v>5.71</v>
      </c>
      <c r="Y693" s="18"/>
      <c r="Z693" s="21">
        <v>45724882</v>
      </c>
      <c r="AA693" s="21">
        <v>131256</v>
      </c>
      <c r="AB693" s="21">
        <v>194204</v>
      </c>
      <c r="AC693" s="21">
        <v>0</v>
      </c>
      <c r="AD693" s="21">
        <v>0</v>
      </c>
      <c r="AE693" s="21">
        <v>342</v>
      </c>
      <c r="AF693" s="22">
        <v>3</v>
      </c>
      <c r="AG693" s="22">
        <v>24</v>
      </c>
      <c r="AH693" s="23">
        <v>342549</v>
      </c>
      <c r="AI693" s="23">
        <v>1091.0259000000001</v>
      </c>
      <c r="AJ693" s="24">
        <v>9.0602771000000004</v>
      </c>
      <c r="AK693" s="25">
        <v>98.849969999999999</v>
      </c>
      <c r="AL693" s="26">
        <v>3</v>
      </c>
      <c r="AM693" s="26">
        <v>22</v>
      </c>
      <c r="AN693" s="26">
        <v>63160</v>
      </c>
      <c r="AO693" s="26">
        <v>6740.3103000000001</v>
      </c>
      <c r="AP693" s="27">
        <v>8.0230595000000005</v>
      </c>
      <c r="AQ693" s="28">
        <v>540.77910999999995</v>
      </c>
      <c r="AR693" s="29">
        <v>3</v>
      </c>
      <c r="AS693" s="29">
        <v>22</v>
      </c>
      <c r="AT693" s="29">
        <v>4602</v>
      </c>
      <c r="AU693" s="29">
        <v>92778.176000000007</v>
      </c>
      <c r="AV693" s="29">
        <v>6.5519942999999996</v>
      </c>
      <c r="AW693" s="29">
        <v>6078.8208000000004</v>
      </c>
    </row>
    <row r="694" spans="1:49" s="30" customFormat="1" x14ac:dyDescent="0.35">
      <c r="A694" s="12">
        <v>2014</v>
      </c>
      <c r="B694" s="12" t="s">
        <v>824</v>
      </c>
      <c r="C694" s="13" t="s">
        <v>825</v>
      </c>
      <c r="D694" s="14" t="s">
        <v>846</v>
      </c>
      <c r="E694" s="15">
        <v>72317.3354136282</v>
      </c>
      <c r="F694" s="15">
        <v>53303.3</v>
      </c>
      <c r="G694" s="12">
        <v>6.9</v>
      </c>
      <c r="H694" s="16">
        <v>737075</v>
      </c>
      <c r="I694" s="17">
        <f t="shared" si="10"/>
        <v>1</v>
      </c>
      <c r="J694" s="17">
        <v>0</v>
      </c>
      <c r="K694" s="17">
        <v>45.67</v>
      </c>
      <c r="L694" s="17">
        <v>3.117</v>
      </c>
      <c r="M694" s="17">
        <v>4.37</v>
      </c>
      <c r="N694" s="17">
        <v>46.16</v>
      </c>
      <c r="O694" s="17">
        <v>0</v>
      </c>
      <c r="P694" s="18">
        <v>9582</v>
      </c>
      <c r="Q694" s="18">
        <v>7</v>
      </c>
      <c r="R694" s="17">
        <v>3557651</v>
      </c>
      <c r="S694" s="17">
        <v>3532</v>
      </c>
      <c r="T694" s="17">
        <v>14390</v>
      </c>
      <c r="U694" s="18" t="s">
        <v>62</v>
      </c>
      <c r="V694" s="18" t="s">
        <v>62</v>
      </c>
      <c r="W694" s="18" t="s">
        <v>62</v>
      </c>
      <c r="X694" s="18" t="s">
        <v>62</v>
      </c>
      <c r="Y694" s="18" t="s">
        <v>62</v>
      </c>
      <c r="Z694" s="21">
        <v>973500</v>
      </c>
      <c r="AA694" s="21">
        <v>2522930</v>
      </c>
      <c r="AB694" s="21">
        <v>65702092</v>
      </c>
      <c r="AC694" s="21">
        <v>0</v>
      </c>
      <c r="AD694" s="21">
        <v>0</v>
      </c>
      <c r="AE694" s="21">
        <v>0</v>
      </c>
      <c r="AF694" s="22">
        <v>3</v>
      </c>
      <c r="AG694" s="22">
        <v>22</v>
      </c>
      <c r="AH694" s="23">
        <v>281438</v>
      </c>
      <c r="AI694" s="23">
        <v>605.11077999999998</v>
      </c>
      <c r="AJ694" s="24">
        <v>19.136084</v>
      </c>
      <c r="AK694" s="25">
        <v>115.79451</v>
      </c>
      <c r="AL694" s="26">
        <v>4</v>
      </c>
      <c r="AM694" s="26">
        <v>23</v>
      </c>
      <c r="AN694" s="26">
        <v>51017</v>
      </c>
      <c r="AO694" s="26">
        <v>4510.7807000000003</v>
      </c>
      <c r="AP694" s="27">
        <v>17.094859</v>
      </c>
      <c r="AQ694" s="28">
        <v>771.11158999999998</v>
      </c>
      <c r="AR694" s="29">
        <v>1</v>
      </c>
      <c r="AS694" s="29">
        <v>11</v>
      </c>
      <c r="AT694" s="29">
        <v>1287</v>
      </c>
      <c r="AU694" s="29">
        <v>88039.368000000002</v>
      </c>
      <c r="AV694" s="29">
        <v>15.664553</v>
      </c>
      <c r="AW694" s="29">
        <v>13790.974</v>
      </c>
    </row>
    <row r="695" spans="1:49" s="30" customFormat="1" x14ac:dyDescent="0.35">
      <c r="A695" s="12">
        <v>2020</v>
      </c>
      <c r="B695" s="12" t="s">
        <v>847</v>
      </c>
      <c r="C695" s="13" t="s">
        <v>848</v>
      </c>
      <c r="D695" s="14" t="s">
        <v>849</v>
      </c>
      <c r="E695" s="15">
        <v>59092.530122643795</v>
      </c>
      <c r="F695" s="15">
        <v>52692.1</v>
      </c>
      <c r="G695" s="12" t="s">
        <v>62</v>
      </c>
      <c r="H695" s="16">
        <v>891688</v>
      </c>
      <c r="I695" s="17">
        <f t="shared" si="10"/>
        <v>1</v>
      </c>
      <c r="J695" s="17">
        <v>0</v>
      </c>
      <c r="K695" s="17">
        <v>36.130000000000003</v>
      </c>
      <c r="L695" s="17">
        <v>1.891</v>
      </c>
      <c r="M695" s="17">
        <v>2.0299999999999998</v>
      </c>
      <c r="N695" s="17">
        <v>33.270000000000003</v>
      </c>
      <c r="O695" s="17">
        <v>0</v>
      </c>
      <c r="P695" s="18">
        <v>7376</v>
      </c>
      <c r="Q695" s="18">
        <v>795</v>
      </c>
      <c r="R695" s="17">
        <v>2361807</v>
      </c>
      <c r="S695" s="17">
        <v>619</v>
      </c>
      <c r="T695" s="17">
        <v>1174</v>
      </c>
      <c r="U695" s="18" t="s">
        <v>62</v>
      </c>
      <c r="V695" s="18" t="s">
        <v>62</v>
      </c>
      <c r="W695" s="18" t="s">
        <v>62</v>
      </c>
      <c r="X695" s="18" t="s">
        <v>62</v>
      </c>
      <c r="Y695" s="18" t="s">
        <v>62</v>
      </c>
      <c r="Z695" s="21">
        <v>2083800</v>
      </c>
      <c r="AA695" s="21">
        <v>37298</v>
      </c>
      <c r="AB695" s="21">
        <v>17808588</v>
      </c>
      <c r="AC695" s="21">
        <v>0</v>
      </c>
      <c r="AD695" s="21">
        <v>0</v>
      </c>
      <c r="AE695" s="21">
        <v>0</v>
      </c>
      <c r="AF695" s="22">
        <v>1</v>
      </c>
      <c r="AG695" s="22">
        <v>1</v>
      </c>
      <c r="AH695" s="23">
        <v>407532</v>
      </c>
      <c r="AI695" s="23">
        <v>1036.7333000000001</v>
      </c>
      <c r="AJ695" s="24">
        <v>11.745685999999999</v>
      </c>
      <c r="AK695" s="25">
        <v>121.77144</v>
      </c>
      <c r="AL695" s="26">
        <v>6</v>
      </c>
      <c r="AM695" s="26">
        <v>21</v>
      </c>
      <c r="AN695" s="26">
        <v>74236</v>
      </c>
      <c r="AO695" s="26">
        <v>5272.0097999999998</v>
      </c>
      <c r="AP695" s="27">
        <v>9.6513980999999998</v>
      </c>
      <c r="AQ695" s="28">
        <v>508.82265000000001</v>
      </c>
      <c r="AR695" s="29">
        <v>5</v>
      </c>
      <c r="AS695" s="29">
        <v>19</v>
      </c>
      <c r="AT695" s="29">
        <v>4109</v>
      </c>
      <c r="AU695" s="29">
        <v>59409.142999999996</v>
      </c>
      <c r="AV695" s="29">
        <v>7.7904555999999996</v>
      </c>
      <c r="AW695" s="29">
        <v>4628.2429000000002</v>
      </c>
    </row>
    <row r="696" spans="1:49" s="30" customFormat="1" x14ac:dyDescent="0.35">
      <c r="A696" s="12">
        <v>2018</v>
      </c>
      <c r="B696" s="12" t="s">
        <v>824</v>
      </c>
      <c r="C696" s="13" t="s">
        <v>825</v>
      </c>
      <c r="D696" s="14" t="s">
        <v>850</v>
      </c>
      <c r="E696" s="15">
        <v>71243.402332804792</v>
      </c>
      <c r="F696" s="15">
        <v>52479.6</v>
      </c>
      <c r="G696" s="12">
        <v>6.6</v>
      </c>
      <c r="H696" s="16">
        <v>736624</v>
      </c>
      <c r="I696" s="17">
        <f t="shared" si="10"/>
        <v>1</v>
      </c>
      <c r="J696" s="17">
        <v>0</v>
      </c>
      <c r="K696" s="17">
        <v>39.08</v>
      </c>
      <c r="L696" s="17">
        <v>2.6</v>
      </c>
      <c r="M696" s="17">
        <v>3.15</v>
      </c>
      <c r="N696" s="17">
        <v>38.81</v>
      </c>
      <c r="O696" s="17">
        <v>0</v>
      </c>
      <c r="P696" s="18">
        <v>9632</v>
      </c>
      <c r="Q696" s="18">
        <v>19</v>
      </c>
      <c r="R696" s="17">
        <v>3389551</v>
      </c>
      <c r="S696" s="17">
        <v>2615</v>
      </c>
      <c r="T696" s="17">
        <v>18954</v>
      </c>
      <c r="U696" s="18">
        <v>7.17</v>
      </c>
      <c r="V696" s="18" t="s">
        <v>62</v>
      </c>
      <c r="W696" s="18" t="s">
        <v>62</v>
      </c>
      <c r="X696" s="18" t="s">
        <v>62</v>
      </c>
      <c r="Y696" s="18" t="s">
        <v>62</v>
      </c>
      <c r="Z696" s="21">
        <v>992202</v>
      </c>
      <c r="AA696" s="21">
        <v>2907594</v>
      </c>
      <c r="AB696" s="21">
        <v>51337406</v>
      </c>
      <c r="AC696" s="21">
        <v>0</v>
      </c>
      <c r="AD696" s="21">
        <v>0</v>
      </c>
      <c r="AE696" s="21">
        <v>0</v>
      </c>
      <c r="AF696" s="22">
        <v>2</v>
      </c>
      <c r="AG696" s="22">
        <v>21</v>
      </c>
      <c r="AH696" s="23">
        <v>287526</v>
      </c>
      <c r="AI696" s="23">
        <v>572</v>
      </c>
      <c r="AJ696" s="24">
        <v>21.94</v>
      </c>
      <c r="AK696" s="25">
        <v>125.57</v>
      </c>
      <c r="AL696" s="26">
        <v>3</v>
      </c>
      <c r="AM696" s="26">
        <v>21</v>
      </c>
      <c r="AN696" s="26">
        <v>53957</v>
      </c>
      <c r="AO696" s="26">
        <v>4086.6770000000001</v>
      </c>
      <c r="AP696" s="27">
        <v>18.578911999999999</v>
      </c>
      <c r="AQ696" s="28">
        <v>759.26014999999995</v>
      </c>
      <c r="AR696" s="29">
        <v>1</v>
      </c>
      <c r="AS696" s="29">
        <v>10</v>
      </c>
      <c r="AT696" s="29">
        <v>1387</v>
      </c>
      <c r="AU696" s="29">
        <v>81201</v>
      </c>
      <c r="AV696" s="29">
        <v>17.100000000000001</v>
      </c>
      <c r="AW696" s="29">
        <v>13888.27</v>
      </c>
    </row>
    <row r="697" spans="1:49" s="30" customFormat="1" x14ac:dyDescent="0.35">
      <c r="A697" s="12">
        <v>2019</v>
      </c>
      <c r="B697" s="12" t="s">
        <v>847</v>
      </c>
      <c r="C697" s="13" t="s">
        <v>848</v>
      </c>
      <c r="D697" s="14" t="s">
        <v>851</v>
      </c>
      <c r="E697" s="15">
        <v>59022.101683299006</v>
      </c>
      <c r="F697" s="15">
        <v>52360.1</v>
      </c>
      <c r="G697" s="12" t="s">
        <v>62</v>
      </c>
      <c r="H697" s="16">
        <v>887127</v>
      </c>
      <c r="I697" s="17">
        <f t="shared" si="10"/>
        <v>1</v>
      </c>
      <c r="J697" s="17">
        <v>0</v>
      </c>
      <c r="K697" s="17">
        <v>38.520000000000003</v>
      </c>
      <c r="L697" s="17">
        <v>2.4489999999999998</v>
      </c>
      <c r="M697" s="17">
        <v>2.56</v>
      </c>
      <c r="N697" s="17">
        <v>35.590000000000003</v>
      </c>
      <c r="O697" s="17">
        <v>0</v>
      </c>
      <c r="P697" s="18">
        <v>8627</v>
      </c>
      <c r="Q697" s="18">
        <v>628</v>
      </c>
      <c r="R697" s="17">
        <v>3288952</v>
      </c>
      <c r="S697" s="17">
        <v>1009</v>
      </c>
      <c r="T697" s="17">
        <v>1418</v>
      </c>
      <c r="U697" s="18" t="s">
        <v>62</v>
      </c>
      <c r="V697" s="18" t="s">
        <v>62</v>
      </c>
      <c r="W697" s="18" t="s">
        <v>62</v>
      </c>
      <c r="X697" s="18" t="s">
        <v>62</v>
      </c>
      <c r="Y697" s="18" t="s">
        <v>62</v>
      </c>
      <c r="Z697" s="21">
        <v>3261762</v>
      </c>
      <c r="AA697" s="21">
        <v>66906</v>
      </c>
      <c r="AB697" s="21">
        <v>18470514</v>
      </c>
      <c r="AC697" s="21">
        <v>0</v>
      </c>
      <c r="AD697" s="21">
        <v>0</v>
      </c>
      <c r="AE697" s="21">
        <v>0</v>
      </c>
      <c r="AF697" s="22">
        <v>6</v>
      </c>
      <c r="AG697" s="22">
        <v>71</v>
      </c>
      <c r="AH697" s="23">
        <v>403717</v>
      </c>
      <c r="AI697" s="23">
        <v>1044</v>
      </c>
      <c r="AJ697" s="24">
        <v>11.55</v>
      </c>
      <c r="AK697" s="25">
        <v>120.6</v>
      </c>
      <c r="AL697" s="26">
        <v>6</v>
      </c>
      <c r="AM697" s="26">
        <v>72</v>
      </c>
      <c r="AN697" s="26">
        <v>73549</v>
      </c>
      <c r="AO697" s="26">
        <v>5538</v>
      </c>
      <c r="AP697" s="27">
        <v>9.59</v>
      </c>
      <c r="AQ697" s="28">
        <v>531.22</v>
      </c>
      <c r="AR697" s="29">
        <v>5</v>
      </c>
      <c r="AS697" s="29">
        <v>48</v>
      </c>
      <c r="AT697" s="29">
        <v>4089</v>
      </c>
      <c r="AU697" s="29">
        <v>59588.021000000001</v>
      </c>
      <c r="AV697" s="29">
        <v>7.8081579999999997</v>
      </c>
      <c r="AW697" s="29">
        <v>4652.7268000000004</v>
      </c>
    </row>
    <row r="698" spans="1:49" s="30" customFormat="1" x14ac:dyDescent="0.35">
      <c r="A698" s="12">
        <v>2019</v>
      </c>
      <c r="B698" s="12" t="s">
        <v>824</v>
      </c>
      <c r="C698" s="13" t="s">
        <v>825</v>
      </c>
      <c r="D698" s="14" t="s">
        <v>852</v>
      </c>
      <c r="E698" s="15">
        <v>71326.453136096767</v>
      </c>
      <c r="F698" s="15">
        <v>52325.3</v>
      </c>
      <c r="G698" s="12" t="s">
        <v>62</v>
      </c>
      <c r="H698" s="16">
        <v>733603</v>
      </c>
      <c r="I698" s="17">
        <f t="shared" si="10"/>
        <v>1</v>
      </c>
      <c r="J698" s="17">
        <v>0</v>
      </c>
      <c r="K698" s="17">
        <v>38.520000000000003</v>
      </c>
      <c r="L698" s="17">
        <v>2.4489999999999998</v>
      </c>
      <c r="M698" s="17">
        <v>2.56</v>
      </c>
      <c r="N698" s="17">
        <v>35.590000000000003</v>
      </c>
      <c r="O698" s="17">
        <v>0</v>
      </c>
      <c r="P698" s="18">
        <v>8998</v>
      </c>
      <c r="Q698" s="18">
        <v>93</v>
      </c>
      <c r="R698" s="17">
        <v>3470440</v>
      </c>
      <c r="S698" s="17">
        <v>2894</v>
      </c>
      <c r="T698" s="17">
        <v>20057</v>
      </c>
      <c r="U698" s="18">
        <v>7.11</v>
      </c>
      <c r="V698" s="18">
        <v>3.51</v>
      </c>
      <c r="W698" s="18">
        <v>15.74</v>
      </c>
      <c r="X698" s="18">
        <v>6.97</v>
      </c>
      <c r="Y698" s="18"/>
      <c r="Z698" s="21">
        <v>1111904</v>
      </c>
      <c r="AA698" s="21">
        <v>3216424</v>
      </c>
      <c r="AB698" s="21">
        <v>49373842</v>
      </c>
      <c r="AC698" s="21">
        <v>0</v>
      </c>
      <c r="AD698" s="21">
        <v>0</v>
      </c>
      <c r="AE698" s="21">
        <v>0</v>
      </c>
      <c r="AF698" s="22">
        <v>12</v>
      </c>
      <c r="AG698" s="22">
        <v>55</v>
      </c>
      <c r="AH698" s="23">
        <v>289290</v>
      </c>
      <c r="AI698" s="23">
        <v>555</v>
      </c>
      <c r="AJ698" s="24">
        <v>22.92</v>
      </c>
      <c r="AK698" s="25">
        <v>127.29</v>
      </c>
      <c r="AL698" s="26">
        <v>12</v>
      </c>
      <c r="AM698" s="26">
        <v>54</v>
      </c>
      <c r="AN698" s="26">
        <v>55080</v>
      </c>
      <c r="AO698" s="26">
        <v>3992</v>
      </c>
      <c r="AP698" s="27">
        <v>19.8</v>
      </c>
      <c r="AQ698" s="28">
        <v>790.35</v>
      </c>
      <c r="AR698" s="29">
        <v>2</v>
      </c>
      <c r="AS698" s="29">
        <v>15</v>
      </c>
      <c r="AT698" s="29">
        <v>1126</v>
      </c>
      <c r="AU698" s="29">
        <v>92639.95</v>
      </c>
      <c r="AV698" s="29">
        <v>16.942754999999998</v>
      </c>
      <c r="AW698" s="29">
        <v>15695.759</v>
      </c>
    </row>
    <row r="699" spans="1:49" s="30" customFormat="1" x14ac:dyDescent="0.35">
      <c r="A699" s="12">
        <v>2018</v>
      </c>
      <c r="B699" s="12" t="s">
        <v>847</v>
      </c>
      <c r="C699" s="13" t="s">
        <v>848</v>
      </c>
      <c r="D699" s="14" t="s">
        <v>853</v>
      </c>
      <c r="E699" s="15">
        <v>59061.436047423995</v>
      </c>
      <c r="F699" s="15">
        <v>51937.8</v>
      </c>
      <c r="G699" s="12">
        <v>3</v>
      </c>
      <c r="H699" s="16">
        <v>879386</v>
      </c>
      <c r="I699" s="17">
        <f t="shared" si="10"/>
        <v>1</v>
      </c>
      <c r="J699" s="17">
        <v>0</v>
      </c>
      <c r="K699" s="17">
        <v>39.08</v>
      </c>
      <c r="L699" s="17">
        <v>2.6</v>
      </c>
      <c r="M699" s="17">
        <v>3.15</v>
      </c>
      <c r="N699" s="17">
        <v>38.81</v>
      </c>
      <c r="O699" s="17">
        <v>0</v>
      </c>
      <c r="P699" s="18">
        <v>8202</v>
      </c>
      <c r="Q699" s="18">
        <v>756</v>
      </c>
      <c r="R699" s="17">
        <v>2920518</v>
      </c>
      <c r="S699" s="17">
        <v>919</v>
      </c>
      <c r="T699" s="17">
        <v>1296</v>
      </c>
      <c r="U699" s="18" t="s">
        <v>62</v>
      </c>
      <c r="V699" s="18">
        <v>1.87</v>
      </c>
      <c r="W699" s="18">
        <v>17.170000000000002</v>
      </c>
      <c r="X699" s="18">
        <v>2.82</v>
      </c>
      <c r="Y699" s="18"/>
      <c r="Z699" s="21">
        <v>2905016</v>
      </c>
      <c r="AA699" s="21">
        <v>39412</v>
      </c>
      <c r="AB699" s="21">
        <v>18198168</v>
      </c>
      <c r="AC699" s="21">
        <v>0</v>
      </c>
      <c r="AD699" s="21">
        <v>0</v>
      </c>
      <c r="AE699" s="21">
        <v>0</v>
      </c>
      <c r="AF699" s="22">
        <v>6</v>
      </c>
      <c r="AG699" s="22">
        <v>48</v>
      </c>
      <c r="AH699" s="23">
        <v>400150</v>
      </c>
      <c r="AI699" s="23">
        <v>1045</v>
      </c>
      <c r="AJ699" s="24">
        <v>11.59</v>
      </c>
      <c r="AK699" s="25">
        <v>121.16</v>
      </c>
      <c r="AL699" s="26">
        <v>6</v>
      </c>
      <c r="AM699" s="26">
        <v>48</v>
      </c>
      <c r="AN699" s="26">
        <v>72106</v>
      </c>
      <c r="AO699" s="26">
        <v>5666.7070999999996</v>
      </c>
      <c r="AP699" s="27">
        <v>9.6212833</v>
      </c>
      <c r="AQ699" s="28">
        <v>545.20995000000005</v>
      </c>
      <c r="AR699" s="29">
        <v>5</v>
      </c>
      <c r="AS699" s="29">
        <v>35</v>
      </c>
      <c r="AT699" s="29">
        <v>3997</v>
      </c>
      <c r="AU699" s="29">
        <v>61380</v>
      </c>
      <c r="AV699" s="29">
        <v>7.77</v>
      </c>
      <c r="AW699" s="29">
        <v>4771.26</v>
      </c>
    </row>
    <row r="700" spans="1:49" s="30" customFormat="1" x14ac:dyDescent="0.35">
      <c r="A700" s="12">
        <v>2017</v>
      </c>
      <c r="B700" s="12" t="s">
        <v>847</v>
      </c>
      <c r="C700" s="13" t="s">
        <v>848</v>
      </c>
      <c r="D700" s="14" t="s">
        <v>854</v>
      </c>
      <c r="E700" s="15">
        <v>59074.292803743025</v>
      </c>
      <c r="F700" s="15">
        <v>51615.1</v>
      </c>
      <c r="G700" s="12">
        <v>3.2</v>
      </c>
      <c r="H700" s="16">
        <v>873732</v>
      </c>
      <c r="I700" s="17">
        <f t="shared" si="10"/>
        <v>1</v>
      </c>
      <c r="J700" s="17">
        <v>0</v>
      </c>
      <c r="K700" s="17">
        <v>39.08</v>
      </c>
      <c r="L700" s="17">
        <v>2.23</v>
      </c>
      <c r="M700" s="17">
        <v>2.99</v>
      </c>
      <c r="N700" s="17">
        <v>38.799999999999997</v>
      </c>
      <c r="O700" s="17">
        <v>0</v>
      </c>
      <c r="P700" s="18">
        <v>7218</v>
      </c>
      <c r="Q700" s="18">
        <v>694</v>
      </c>
      <c r="R700" s="17">
        <v>2502497</v>
      </c>
      <c r="S700" s="17">
        <v>774</v>
      </c>
      <c r="T700" s="17">
        <v>1075</v>
      </c>
      <c r="U700" s="18">
        <v>2.41</v>
      </c>
      <c r="V700" s="18" t="s">
        <v>62</v>
      </c>
      <c r="W700" s="18" t="s">
        <v>62</v>
      </c>
      <c r="X700" s="18" t="s">
        <v>62</v>
      </c>
      <c r="Y700" s="18" t="s">
        <v>62</v>
      </c>
      <c r="Z700" s="21">
        <v>2577678</v>
      </c>
      <c r="AA700" s="21">
        <v>29406</v>
      </c>
      <c r="AB700" s="21">
        <v>11426586</v>
      </c>
      <c r="AC700" s="21">
        <v>0</v>
      </c>
      <c r="AD700" s="21">
        <v>0</v>
      </c>
      <c r="AE700" s="21">
        <v>0</v>
      </c>
      <c r="AF700" s="22">
        <v>6</v>
      </c>
      <c r="AG700" s="22">
        <v>47</v>
      </c>
      <c r="AH700" s="23">
        <v>396564</v>
      </c>
      <c r="AI700" s="23">
        <v>977.75095999999996</v>
      </c>
      <c r="AJ700" s="24">
        <v>11.768043</v>
      </c>
      <c r="AK700" s="25">
        <v>115.06215</v>
      </c>
      <c r="AL700" s="26">
        <v>6</v>
      </c>
      <c r="AM700" s="26">
        <v>48</v>
      </c>
      <c r="AN700" s="26">
        <v>71263</v>
      </c>
      <c r="AO700" s="26">
        <v>5522.5783000000001</v>
      </c>
      <c r="AP700" s="27">
        <v>9.7352278999999999</v>
      </c>
      <c r="AQ700" s="28">
        <v>537.63558999999998</v>
      </c>
      <c r="AR700" s="29">
        <v>5</v>
      </c>
      <c r="AS700" s="29">
        <v>35</v>
      </c>
      <c r="AT700" s="29">
        <v>3892</v>
      </c>
      <c r="AU700" s="29">
        <v>62909.364999999998</v>
      </c>
      <c r="AV700" s="29">
        <v>7.8367724000000001</v>
      </c>
      <c r="AW700" s="29">
        <v>4930.0637999999999</v>
      </c>
    </row>
    <row r="701" spans="1:49" s="30" customFormat="1" x14ac:dyDescent="0.35">
      <c r="A701" s="12">
        <v>2016</v>
      </c>
      <c r="B701" s="12" t="s">
        <v>847</v>
      </c>
      <c r="C701" s="13" t="s">
        <v>848</v>
      </c>
      <c r="D701" s="14" t="s">
        <v>855</v>
      </c>
      <c r="E701" s="15">
        <v>59354.770734508675</v>
      </c>
      <c r="F701" s="15">
        <v>51264.3</v>
      </c>
      <c r="G701" s="12">
        <v>3</v>
      </c>
      <c r="H701" s="16">
        <v>863693</v>
      </c>
      <c r="I701" s="17">
        <f t="shared" si="10"/>
        <v>1</v>
      </c>
      <c r="J701" s="17">
        <v>0</v>
      </c>
      <c r="K701" s="17">
        <v>40.39</v>
      </c>
      <c r="L701" s="17">
        <v>1.702</v>
      </c>
      <c r="M701" s="17">
        <v>2.52</v>
      </c>
      <c r="N701" s="17">
        <v>42.43</v>
      </c>
      <c r="O701" s="17">
        <v>0</v>
      </c>
      <c r="P701" s="18">
        <v>6806</v>
      </c>
      <c r="Q701" s="18">
        <v>783</v>
      </c>
      <c r="R701" s="17">
        <v>2675908</v>
      </c>
      <c r="S701" s="17">
        <v>753</v>
      </c>
      <c r="T701" s="17">
        <v>1077</v>
      </c>
      <c r="U701" s="18" t="s">
        <v>62</v>
      </c>
      <c r="V701" s="18">
        <v>2.25</v>
      </c>
      <c r="W701" s="18">
        <v>8.5399999999999991</v>
      </c>
      <c r="X701" s="18">
        <v>2.4700000000000002</v>
      </c>
      <c r="Y701" s="18" t="s">
        <v>62</v>
      </c>
      <c r="Z701" s="21">
        <v>2597808</v>
      </c>
      <c r="AA701" s="21">
        <v>22226</v>
      </c>
      <c r="AB701" s="21">
        <v>14820854</v>
      </c>
      <c r="AC701" s="21">
        <v>0</v>
      </c>
      <c r="AD701" s="21">
        <v>0</v>
      </c>
      <c r="AE701" s="21">
        <v>0</v>
      </c>
      <c r="AF701" s="22">
        <v>6</v>
      </c>
      <c r="AG701" s="22">
        <v>48</v>
      </c>
      <c r="AH701" s="23">
        <v>392187</v>
      </c>
      <c r="AI701" s="23">
        <v>981.40342999999996</v>
      </c>
      <c r="AJ701" s="24">
        <v>11.465980999999999</v>
      </c>
      <c r="AK701" s="25">
        <v>112.52753</v>
      </c>
      <c r="AL701" s="26">
        <v>6</v>
      </c>
      <c r="AM701" s="26">
        <v>48</v>
      </c>
      <c r="AN701" s="26">
        <v>70745</v>
      </c>
      <c r="AO701" s="26">
        <v>5534.0223999999998</v>
      </c>
      <c r="AP701" s="27">
        <v>9.5839190999999992</v>
      </c>
      <c r="AQ701" s="28">
        <v>530.37622999999996</v>
      </c>
      <c r="AR701" s="29">
        <v>5</v>
      </c>
      <c r="AS701" s="29">
        <v>35</v>
      </c>
      <c r="AT701" s="29">
        <v>3851</v>
      </c>
      <c r="AU701" s="29">
        <v>60866.29</v>
      </c>
      <c r="AV701" s="29">
        <v>7.5703839000000004</v>
      </c>
      <c r="AW701" s="29">
        <v>4607.8118000000004</v>
      </c>
    </row>
    <row r="702" spans="1:49" s="30" customFormat="1" x14ac:dyDescent="0.35">
      <c r="A702" s="12">
        <v>2015</v>
      </c>
      <c r="B702" s="12" t="s">
        <v>847</v>
      </c>
      <c r="C702" s="13" t="s">
        <v>848</v>
      </c>
      <c r="D702" s="14" t="s">
        <v>856</v>
      </c>
      <c r="E702" s="15">
        <v>59509.771687788052</v>
      </c>
      <c r="F702" s="15">
        <v>50860.800000000003</v>
      </c>
      <c r="G702" s="12">
        <v>3.1</v>
      </c>
      <c r="H702" s="16">
        <v>854663</v>
      </c>
      <c r="I702" s="17">
        <f t="shared" si="10"/>
        <v>1</v>
      </c>
      <c r="J702" s="17">
        <v>0</v>
      </c>
      <c r="K702" s="17">
        <v>42.6</v>
      </c>
      <c r="L702" s="17">
        <v>1.8220000000000001</v>
      </c>
      <c r="M702" s="17">
        <v>2.62</v>
      </c>
      <c r="N702" s="17">
        <v>44.13</v>
      </c>
      <c r="O702" s="17">
        <v>0</v>
      </c>
      <c r="P702" s="18">
        <v>7002</v>
      </c>
      <c r="Q702" s="18">
        <v>690</v>
      </c>
      <c r="R702" s="17">
        <v>1941252</v>
      </c>
      <c r="S702" s="17">
        <v>4360</v>
      </c>
      <c r="T702" s="17">
        <v>2973</v>
      </c>
      <c r="U702" s="18">
        <v>2.56</v>
      </c>
      <c r="V702" s="18">
        <v>2.23</v>
      </c>
      <c r="W702" s="18" t="s">
        <v>62</v>
      </c>
      <c r="X702" s="18" t="s">
        <v>62</v>
      </c>
      <c r="Y702" s="18" t="s">
        <v>62</v>
      </c>
      <c r="Z702" s="21">
        <v>1979956</v>
      </c>
      <c r="AA702" s="21">
        <v>76952</v>
      </c>
      <c r="AB702" s="21">
        <v>12255344</v>
      </c>
      <c r="AC702" s="21">
        <v>0</v>
      </c>
      <c r="AD702" s="21">
        <v>0</v>
      </c>
      <c r="AE702" s="21">
        <v>0</v>
      </c>
      <c r="AF702" s="22">
        <v>6</v>
      </c>
      <c r="AG702" s="22">
        <v>47</v>
      </c>
      <c r="AH702" s="23">
        <v>388374</v>
      </c>
      <c r="AI702" s="23">
        <v>980.86830999999995</v>
      </c>
      <c r="AJ702" s="24">
        <v>11.080425999999999</v>
      </c>
      <c r="AK702" s="25">
        <v>108.68438999999999</v>
      </c>
      <c r="AL702" s="26">
        <v>6</v>
      </c>
      <c r="AM702" s="26">
        <v>49</v>
      </c>
      <c r="AN702" s="26">
        <v>69872</v>
      </c>
      <c r="AO702" s="26">
        <v>5663.4953999999998</v>
      </c>
      <c r="AP702" s="27">
        <v>9.1555809000000004</v>
      </c>
      <c r="AQ702" s="28">
        <v>518.52589999999998</v>
      </c>
      <c r="AR702" s="29">
        <v>5</v>
      </c>
      <c r="AS702" s="29">
        <v>34</v>
      </c>
      <c r="AT702" s="29">
        <v>3748</v>
      </c>
      <c r="AU702" s="29">
        <v>61855.59</v>
      </c>
      <c r="AV702" s="29">
        <v>7.3663065000000003</v>
      </c>
      <c r="AW702" s="29">
        <v>4556.4723000000004</v>
      </c>
    </row>
    <row r="703" spans="1:49" s="30" customFormat="1" x14ac:dyDescent="0.35">
      <c r="A703" s="12">
        <v>2020</v>
      </c>
      <c r="B703" s="12" t="s">
        <v>824</v>
      </c>
      <c r="C703" s="13" t="s">
        <v>825</v>
      </c>
      <c r="D703" s="14" t="s">
        <v>857</v>
      </c>
      <c r="E703" s="15">
        <v>68769.82381562519</v>
      </c>
      <c r="F703" s="15">
        <v>50344.6</v>
      </c>
      <c r="G703" s="12" t="s">
        <v>62</v>
      </c>
      <c r="H703" s="16">
        <v>732074</v>
      </c>
      <c r="I703" s="17">
        <f t="shared" si="10"/>
        <v>1</v>
      </c>
      <c r="J703" s="17">
        <v>0</v>
      </c>
      <c r="K703" s="17">
        <v>36.130000000000003</v>
      </c>
      <c r="L703" s="17">
        <v>1.891</v>
      </c>
      <c r="M703" s="17">
        <v>2.0299999999999998</v>
      </c>
      <c r="N703" s="17">
        <v>33.270000000000003</v>
      </c>
      <c r="O703" s="17">
        <v>0</v>
      </c>
      <c r="P703" s="18">
        <v>10781</v>
      </c>
      <c r="Q703" s="18">
        <v>5</v>
      </c>
      <c r="R703" s="17">
        <v>3458862</v>
      </c>
      <c r="S703" s="17">
        <v>2209</v>
      </c>
      <c r="T703" s="17">
        <v>19747</v>
      </c>
      <c r="U703" s="18" t="s">
        <v>62</v>
      </c>
      <c r="V703" s="18">
        <v>3.46</v>
      </c>
      <c r="W703" s="18">
        <v>11.67</v>
      </c>
      <c r="X703" s="18">
        <v>6.42</v>
      </c>
      <c r="Y703" s="18"/>
      <c r="Z703" s="21">
        <v>1175756</v>
      </c>
      <c r="AA703" s="21">
        <v>3567080</v>
      </c>
      <c r="AB703" s="21">
        <v>46219482</v>
      </c>
      <c r="AC703" s="21">
        <v>0</v>
      </c>
      <c r="AD703" s="21">
        <v>0</v>
      </c>
      <c r="AE703" s="21">
        <v>0</v>
      </c>
      <c r="AF703" s="22">
        <v>1</v>
      </c>
      <c r="AG703" s="22">
        <v>1</v>
      </c>
      <c r="AH703" s="23">
        <v>315208</v>
      </c>
      <c r="AI703" s="23">
        <v>552.29297999999994</v>
      </c>
      <c r="AJ703" s="24">
        <v>22.571375</v>
      </c>
      <c r="AK703" s="25">
        <v>124.66012000000001</v>
      </c>
      <c r="AL703" s="26">
        <v>3</v>
      </c>
      <c r="AM703" s="26">
        <v>12</v>
      </c>
      <c r="AN703" s="26">
        <v>61993</v>
      </c>
      <c r="AO703" s="26">
        <v>3393.0120999999999</v>
      </c>
      <c r="AP703" s="27">
        <v>19.575285000000001</v>
      </c>
      <c r="AQ703" s="28">
        <v>664.19178999999997</v>
      </c>
      <c r="AR703" s="29">
        <v>1</v>
      </c>
      <c r="AS703" s="29">
        <v>6</v>
      </c>
      <c r="AT703" s="29">
        <v>1129</v>
      </c>
      <c r="AU703" s="29">
        <v>96281.001000000004</v>
      </c>
      <c r="AV703" s="29">
        <v>15.884937000000001</v>
      </c>
      <c r="AW703" s="29">
        <v>15294.175999999999</v>
      </c>
    </row>
    <row r="704" spans="1:49" s="30" customFormat="1" x14ac:dyDescent="0.35">
      <c r="A704" s="12">
        <v>2019</v>
      </c>
      <c r="B704" s="12" t="s">
        <v>858</v>
      </c>
      <c r="C704" s="13" t="s">
        <v>859</v>
      </c>
      <c r="D704" s="14" t="s">
        <v>860</v>
      </c>
      <c r="E704" s="15">
        <v>47021.604058598874</v>
      </c>
      <c r="F704" s="15">
        <v>50318.9</v>
      </c>
      <c r="G704" s="12" t="s">
        <v>62</v>
      </c>
      <c r="H704" s="16">
        <v>1070123</v>
      </c>
      <c r="I704" s="17">
        <f t="shared" si="10"/>
        <v>1</v>
      </c>
      <c r="J704" s="17">
        <v>0</v>
      </c>
      <c r="K704" s="17">
        <v>38.520000000000003</v>
      </c>
      <c r="L704" s="17">
        <v>2.4489999999999998</v>
      </c>
      <c r="M704" s="17">
        <v>2.56</v>
      </c>
      <c r="N704" s="17">
        <v>35.590000000000003</v>
      </c>
      <c r="O704" s="17">
        <v>0</v>
      </c>
      <c r="P704" s="18">
        <v>9290</v>
      </c>
      <c r="Q704" s="18">
        <v>147</v>
      </c>
      <c r="R704" s="17">
        <v>16347567</v>
      </c>
      <c r="S704" s="17">
        <v>11555</v>
      </c>
      <c r="T704" s="17">
        <v>17101</v>
      </c>
      <c r="U704" s="18" t="s">
        <v>62</v>
      </c>
      <c r="V704" s="18" t="s">
        <v>62</v>
      </c>
      <c r="W704" s="18" t="s">
        <v>62</v>
      </c>
      <c r="X704" s="18" t="s">
        <v>62</v>
      </c>
      <c r="Y704" s="18" t="s">
        <v>62</v>
      </c>
      <c r="Z704" s="21">
        <v>18559080</v>
      </c>
      <c r="AA704" s="21">
        <v>1694612</v>
      </c>
      <c r="AB704" s="21">
        <v>11019084</v>
      </c>
      <c r="AC704" s="21">
        <v>0</v>
      </c>
      <c r="AD704" s="21">
        <v>0</v>
      </c>
      <c r="AE704" s="21">
        <v>210</v>
      </c>
      <c r="AF704" s="22">
        <v>4</v>
      </c>
      <c r="AG704" s="22">
        <v>35</v>
      </c>
      <c r="AH704" s="23">
        <v>516052</v>
      </c>
      <c r="AI704" s="23">
        <v>857</v>
      </c>
      <c r="AJ704" s="24">
        <v>11.13</v>
      </c>
      <c r="AK704" s="25">
        <v>95.43</v>
      </c>
      <c r="AL704" s="26">
        <v>4</v>
      </c>
      <c r="AM704" s="26">
        <v>35</v>
      </c>
      <c r="AN704" s="26">
        <v>109459</v>
      </c>
      <c r="AO704" s="26">
        <v>3773</v>
      </c>
      <c r="AP704" s="27">
        <v>10.41</v>
      </c>
      <c r="AQ704" s="28">
        <v>392.75</v>
      </c>
      <c r="AR704" s="29">
        <v>3</v>
      </c>
      <c r="AS704" s="29">
        <v>31</v>
      </c>
      <c r="AT704" s="29">
        <v>11286</v>
      </c>
      <c r="AU704" s="29">
        <v>37340.421999999999</v>
      </c>
      <c r="AV704" s="29">
        <v>5.4512616999999999</v>
      </c>
      <c r="AW704" s="29">
        <v>2035.5241000000001</v>
      </c>
    </row>
    <row r="705" spans="1:49" s="30" customFormat="1" x14ac:dyDescent="0.35">
      <c r="A705" s="12">
        <v>2020</v>
      </c>
      <c r="B705" s="12" t="s">
        <v>858</v>
      </c>
      <c r="C705" s="13" t="s">
        <v>859</v>
      </c>
      <c r="D705" s="14" t="s">
        <v>861</v>
      </c>
      <c r="E705" s="15">
        <v>46512.76653947265</v>
      </c>
      <c r="F705" s="15">
        <v>50159.6</v>
      </c>
      <c r="G705" s="12" t="s">
        <v>62</v>
      </c>
      <c r="H705" s="16">
        <v>1078405</v>
      </c>
      <c r="I705" s="17">
        <f t="shared" si="10"/>
        <v>1</v>
      </c>
      <c r="J705" s="17">
        <v>0</v>
      </c>
      <c r="K705" s="17">
        <v>36.130000000000003</v>
      </c>
      <c r="L705" s="17">
        <v>1.891</v>
      </c>
      <c r="M705" s="17">
        <v>2.0299999999999998</v>
      </c>
      <c r="N705" s="17">
        <v>33.270000000000003</v>
      </c>
      <c r="O705" s="17">
        <v>0</v>
      </c>
      <c r="P705" s="18">
        <v>8300</v>
      </c>
      <c r="Q705" s="18">
        <v>202</v>
      </c>
      <c r="R705" s="17">
        <v>10415432</v>
      </c>
      <c r="S705" s="17">
        <v>6764</v>
      </c>
      <c r="T705" s="17">
        <v>9402</v>
      </c>
      <c r="U705" s="18" t="s">
        <v>62</v>
      </c>
      <c r="V705" s="18" t="s">
        <v>62</v>
      </c>
      <c r="W705" s="18" t="s">
        <v>62</v>
      </c>
      <c r="X705" s="18" t="s">
        <v>62</v>
      </c>
      <c r="Y705" s="18" t="s">
        <v>62</v>
      </c>
      <c r="Z705" s="21">
        <v>11259356</v>
      </c>
      <c r="AA705" s="21">
        <v>1694792</v>
      </c>
      <c r="AB705" s="21">
        <v>6890488</v>
      </c>
      <c r="AC705" s="21">
        <v>0</v>
      </c>
      <c r="AD705" s="21">
        <v>0</v>
      </c>
      <c r="AE705" s="21">
        <v>250</v>
      </c>
      <c r="AF705" s="22">
        <v>1</v>
      </c>
      <c r="AG705" s="22">
        <v>1</v>
      </c>
      <c r="AH705" s="23">
        <v>522382</v>
      </c>
      <c r="AI705" s="23">
        <v>858.24247000000003</v>
      </c>
      <c r="AJ705" s="24">
        <v>11.242521</v>
      </c>
      <c r="AK705" s="25">
        <v>96.48809</v>
      </c>
      <c r="AL705" s="26">
        <v>4</v>
      </c>
      <c r="AM705" s="26">
        <v>15</v>
      </c>
      <c r="AN705" s="26">
        <v>110977</v>
      </c>
      <c r="AO705" s="26">
        <v>3531.0266999999999</v>
      </c>
      <c r="AP705" s="27">
        <v>10.514328000000001</v>
      </c>
      <c r="AQ705" s="28">
        <v>371.26371999999998</v>
      </c>
      <c r="AR705" s="29">
        <v>3</v>
      </c>
      <c r="AS705" s="29">
        <v>13</v>
      </c>
      <c r="AT705" s="29">
        <v>11414</v>
      </c>
      <c r="AU705" s="29">
        <v>32867.976000000002</v>
      </c>
      <c r="AV705" s="29">
        <v>5.1753108000000001</v>
      </c>
      <c r="AW705" s="29">
        <v>1701.0199</v>
      </c>
    </row>
    <row r="706" spans="1:49" s="30" customFormat="1" x14ac:dyDescent="0.35">
      <c r="A706" s="17">
        <v>2007</v>
      </c>
      <c r="B706" s="32" t="s">
        <v>824</v>
      </c>
      <c r="C706" s="13" t="s">
        <v>825</v>
      </c>
      <c r="D706" s="14" t="s">
        <v>862</v>
      </c>
      <c r="E706" s="15">
        <v>73683.227987652499</v>
      </c>
      <c r="F706" s="15">
        <v>50126.7</v>
      </c>
      <c r="G706" s="17">
        <v>6.3</v>
      </c>
      <c r="H706" s="16">
        <v>680300</v>
      </c>
      <c r="I706" s="17">
        <f t="shared" ref="I706:I766" si="11">IF(AVERAGEIFS($J$1:$J$766,$B$1:$B$766,$B706)&gt;0,0,1)</f>
        <v>1</v>
      </c>
      <c r="J706" s="17">
        <v>0</v>
      </c>
      <c r="K706" s="17" t="s">
        <v>62</v>
      </c>
      <c r="L706" s="17">
        <v>2.286</v>
      </c>
      <c r="M706" s="17">
        <v>6.97</v>
      </c>
      <c r="N706" s="17">
        <v>32.78</v>
      </c>
      <c r="O706" s="17">
        <v>0</v>
      </c>
      <c r="P706" s="18">
        <v>10813</v>
      </c>
      <c r="Q706" s="18">
        <v>13</v>
      </c>
      <c r="R706" s="17">
        <v>4343034</v>
      </c>
      <c r="S706" s="17">
        <v>4290</v>
      </c>
      <c r="T706" s="17">
        <v>17205</v>
      </c>
      <c r="U706" s="18" t="s">
        <v>62</v>
      </c>
      <c r="V706" s="18" t="s">
        <v>62</v>
      </c>
      <c r="W706" s="18" t="s">
        <v>62</v>
      </c>
      <c r="X706" s="18" t="s">
        <v>62</v>
      </c>
      <c r="Y706" s="18" t="s">
        <v>62</v>
      </c>
      <c r="Z706" s="21">
        <v>996372</v>
      </c>
      <c r="AA706" s="21">
        <v>3695916</v>
      </c>
      <c r="AB706" s="21">
        <v>83891130</v>
      </c>
      <c r="AC706" s="21">
        <v>0</v>
      </c>
      <c r="AD706" s="21">
        <v>0</v>
      </c>
      <c r="AE706" s="21">
        <v>0</v>
      </c>
      <c r="AF706" s="23">
        <v>19</v>
      </c>
      <c r="AG706" s="23">
        <v>71</v>
      </c>
      <c r="AH706" s="23">
        <v>265449</v>
      </c>
      <c r="AI706" s="23">
        <v>664</v>
      </c>
      <c r="AJ706" s="24">
        <v>15.1799328054119</v>
      </c>
      <c r="AK706" s="25">
        <v>100.76</v>
      </c>
      <c r="AL706" s="26">
        <v>20</v>
      </c>
      <c r="AM706" s="26">
        <v>72</v>
      </c>
      <c r="AN706" s="26">
        <v>46047</v>
      </c>
      <c r="AO706" s="26">
        <v>5119</v>
      </c>
      <c r="AP706" s="27">
        <v>12.186941819863499</v>
      </c>
      <c r="AQ706" s="28">
        <v>623.80999999999995</v>
      </c>
      <c r="AR706" s="29">
        <v>5</v>
      </c>
      <c r="AS706" s="29">
        <v>22</v>
      </c>
      <c r="AT706" s="29">
        <v>1349</v>
      </c>
      <c r="AU706" s="29">
        <v>85481</v>
      </c>
      <c r="AV706" s="29">
        <v>12.632482659640399</v>
      </c>
      <c r="AW706" s="29">
        <v>10798.37</v>
      </c>
    </row>
    <row r="707" spans="1:49" s="30" customFormat="1" x14ac:dyDescent="0.35">
      <c r="A707" s="17">
        <v>2008</v>
      </c>
      <c r="B707" s="32" t="s">
        <v>824</v>
      </c>
      <c r="C707" s="13" t="s">
        <v>825</v>
      </c>
      <c r="D707" s="14" t="s">
        <v>863</v>
      </c>
      <c r="E707" s="15">
        <v>72625.262744470543</v>
      </c>
      <c r="F707" s="15">
        <v>49926.6</v>
      </c>
      <c r="G707" s="17">
        <v>6.7</v>
      </c>
      <c r="H707" s="16">
        <v>687455</v>
      </c>
      <c r="I707" s="17">
        <f t="shared" si="11"/>
        <v>1</v>
      </c>
      <c r="J707" s="17">
        <v>0</v>
      </c>
      <c r="K707" s="17">
        <v>40.69</v>
      </c>
      <c r="L707" s="17">
        <v>2.9830000000000001</v>
      </c>
      <c r="M707" s="17">
        <v>8.86</v>
      </c>
      <c r="N707" s="17">
        <v>45.88</v>
      </c>
      <c r="O707" s="17">
        <v>0</v>
      </c>
      <c r="P707" s="18">
        <v>11628</v>
      </c>
      <c r="Q707" s="18">
        <v>7</v>
      </c>
      <c r="R707" s="17">
        <v>4376066</v>
      </c>
      <c r="S707" s="17">
        <v>3525</v>
      </c>
      <c r="T707" s="17">
        <v>14733</v>
      </c>
      <c r="U707" s="18" t="s">
        <v>62</v>
      </c>
      <c r="V707" s="18" t="s">
        <v>62</v>
      </c>
      <c r="W707" s="18" t="s">
        <v>62</v>
      </c>
      <c r="X707" s="18" t="s">
        <v>62</v>
      </c>
      <c r="Y707" s="18" t="s">
        <v>62</v>
      </c>
      <c r="Z707" s="21">
        <v>994228</v>
      </c>
      <c r="AA707" s="21">
        <v>3309288</v>
      </c>
      <c r="AB707" s="21">
        <v>88306788</v>
      </c>
      <c r="AC707" s="21">
        <v>0</v>
      </c>
      <c r="AD707" s="21">
        <v>0</v>
      </c>
      <c r="AE707" s="21">
        <v>0</v>
      </c>
      <c r="AF707" s="23">
        <v>17</v>
      </c>
      <c r="AG707" s="23">
        <v>69</v>
      </c>
      <c r="AH707" s="23">
        <v>268638</v>
      </c>
      <c r="AI707" s="23">
        <v>661</v>
      </c>
      <c r="AJ707" s="24">
        <v>16.548349056049954</v>
      </c>
      <c r="AK707" s="25">
        <v>109.31</v>
      </c>
      <c r="AL707" s="26">
        <v>18</v>
      </c>
      <c r="AM707" s="26">
        <v>71</v>
      </c>
      <c r="AN707" s="26">
        <v>47032</v>
      </c>
      <c r="AO707" s="26">
        <v>5052</v>
      </c>
      <c r="AP707" s="27">
        <v>13.635446321505244</v>
      </c>
      <c r="AQ707" s="28">
        <v>688.85</v>
      </c>
      <c r="AR707" s="29">
        <v>4</v>
      </c>
      <c r="AS707" s="29">
        <v>22</v>
      </c>
      <c r="AT707" s="29">
        <v>1350</v>
      </c>
      <c r="AU707" s="29">
        <v>82985</v>
      </c>
      <c r="AV707" s="29">
        <v>14.173091700009893</v>
      </c>
      <c r="AW707" s="29">
        <v>11761.49</v>
      </c>
    </row>
    <row r="708" spans="1:49" s="30" customFormat="1" x14ac:dyDescent="0.35">
      <c r="A708" s="12">
        <v>2014</v>
      </c>
      <c r="B708" s="12" t="s">
        <v>847</v>
      </c>
      <c r="C708" s="13" t="s">
        <v>848</v>
      </c>
      <c r="D708" s="14" t="s">
        <v>864</v>
      </c>
      <c r="E708" s="15">
        <v>58423.740981792929</v>
      </c>
      <c r="F708" s="15">
        <v>49640.9</v>
      </c>
      <c r="G708" s="12">
        <v>3.4</v>
      </c>
      <c r="H708" s="16">
        <v>849670</v>
      </c>
      <c r="I708" s="17">
        <f t="shared" si="11"/>
        <v>1</v>
      </c>
      <c r="J708" s="17">
        <v>0</v>
      </c>
      <c r="K708" s="17">
        <v>45.67</v>
      </c>
      <c r="L708" s="17">
        <v>3.117</v>
      </c>
      <c r="M708" s="17">
        <v>4.37</v>
      </c>
      <c r="N708" s="17">
        <v>46.16</v>
      </c>
      <c r="O708" s="17">
        <v>0</v>
      </c>
      <c r="P708" s="18">
        <v>8178</v>
      </c>
      <c r="Q708" s="18">
        <v>518</v>
      </c>
      <c r="R708" s="17">
        <v>3093416</v>
      </c>
      <c r="S708" s="17">
        <v>12568</v>
      </c>
      <c r="T708" s="17">
        <v>9650</v>
      </c>
      <c r="U708" s="18" t="s">
        <v>62</v>
      </c>
      <c r="V708" s="18" t="s">
        <v>62</v>
      </c>
      <c r="W708" s="18">
        <v>22.7</v>
      </c>
      <c r="X708" s="18" t="s">
        <v>62</v>
      </c>
      <c r="Y708" s="18"/>
      <c r="Z708" s="21">
        <v>3560742</v>
      </c>
      <c r="AA708" s="21">
        <v>46472</v>
      </c>
      <c r="AB708" s="21">
        <v>7730794</v>
      </c>
      <c r="AC708" s="21">
        <v>0</v>
      </c>
      <c r="AD708" s="21">
        <v>0</v>
      </c>
      <c r="AE708" s="21">
        <v>0</v>
      </c>
      <c r="AF708" s="22">
        <v>6</v>
      </c>
      <c r="AG708" s="22">
        <v>47</v>
      </c>
      <c r="AH708" s="23">
        <v>384749</v>
      </c>
      <c r="AI708" s="23">
        <v>1045.5664999999999</v>
      </c>
      <c r="AJ708" s="24">
        <v>10.46834</v>
      </c>
      <c r="AK708" s="25">
        <v>109.45346000000001</v>
      </c>
      <c r="AL708" s="26">
        <v>6</v>
      </c>
      <c r="AM708" s="26">
        <v>49</v>
      </c>
      <c r="AN708" s="26">
        <v>69703</v>
      </c>
      <c r="AO708" s="26">
        <v>5466.4362000000001</v>
      </c>
      <c r="AP708" s="27">
        <v>8.8887052000000004</v>
      </c>
      <c r="AQ708" s="28">
        <v>485.89539000000002</v>
      </c>
      <c r="AR708" s="29">
        <v>6</v>
      </c>
      <c r="AS708" s="29">
        <v>35</v>
      </c>
      <c r="AT708" s="29">
        <v>3801</v>
      </c>
      <c r="AU708" s="29">
        <v>64786.328000000001</v>
      </c>
      <c r="AV708" s="29">
        <v>6.9851650000000003</v>
      </c>
      <c r="AW708" s="29">
        <v>4525.4318999999996</v>
      </c>
    </row>
    <row r="709" spans="1:49" s="30" customFormat="1" x14ac:dyDescent="0.35">
      <c r="A709" s="12">
        <v>2018</v>
      </c>
      <c r="B709" s="12" t="s">
        <v>858</v>
      </c>
      <c r="C709" s="13" t="s">
        <v>859</v>
      </c>
      <c r="D709" s="14" t="s">
        <v>865</v>
      </c>
      <c r="E709" s="15">
        <v>46575.778523249748</v>
      </c>
      <c r="F709" s="15">
        <v>49455</v>
      </c>
      <c r="G709" s="12">
        <v>3.7</v>
      </c>
      <c r="H709" s="16">
        <v>1061818</v>
      </c>
      <c r="I709" s="17">
        <f t="shared" si="11"/>
        <v>1</v>
      </c>
      <c r="J709" s="17">
        <v>0</v>
      </c>
      <c r="K709" s="17">
        <v>39.08</v>
      </c>
      <c r="L709" s="17">
        <v>2.6</v>
      </c>
      <c r="M709" s="17">
        <v>3.15</v>
      </c>
      <c r="N709" s="17">
        <v>38.81</v>
      </c>
      <c r="O709" s="17">
        <v>0</v>
      </c>
      <c r="P709" s="18">
        <v>8739</v>
      </c>
      <c r="Q709" s="18">
        <v>171</v>
      </c>
      <c r="R709" s="17">
        <v>15613538</v>
      </c>
      <c r="S709" s="17">
        <v>10810</v>
      </c>
      <c r="T709" s="17">
        <v>16468</v>
      </c>
      <c r="U709" s="18" t="s">
        <v>62</v>
      </c>
      <c r="V709" s="18">
        <v>2.0099999999999998</v>
      </c>
      <c r="W709" s="18">
        <v>18.21</v>
      </c>
      <c r="X709" s="18" t="s">
        <v>62</v>
      </c>
      <c r="Y709" s="18" t="s">
        <v>62</v>
      </c>
      <c r="Z709" s="21">
        <v>17476978</v>
      </c>
      <c r="AA709" s="21">
        <v>1613418</v>
      </c>
      <c r="AB709" s="21">
        <v>10305088</v>
      </c>
      <c r="AC709" s="21">
        <v>0</v>
      </c>
      <c r="AD709" s="21">
        <v>0</v>
      </c>
      <c r="AE709" s="21">
        <v>258</v>
      </c>
      <c r="AF709" s="22">
        <v>4</v>
      </c>
      <c r="AG709" s="22">
        <v>31</v>
      </c>
      <c r="AH709" s="23">
        <v>509526</v>
      </c>
      <c r="AI709" s="23">
        <v>850</v>
      </c>
      <c r="AJ709" s="24">
        <v>10.96</v>
      </c>
      <c r="AK709" s="25">
        <v>93.19</v>
      </c>
      <c r="AL709" s="26">
        <v>4</v>
      </c>
      <c r="AM709" s="26">
        <v>30</v>
      </c>
      <c r="AN709" s="26">
        <v>108695</v>
      </c>
      <c r="AO709" s="26">
        <v>3772.9663999999998</v>
      </c>
      <c r="AP709" s="27">
        <v>10.10702</v>
      </c>
      <c r="AQ709" s="28">
        <v>381.33447000000001</v>
      </c>
      <c r="AR709" s="29">
        <v>3</v>
      </c>
      <c r="AS709" s="29">
        <v>27</v>
      </c>
      <c r="AT709" s="29">
        <v>9915</v>
      </c>
      <c r="AU709" s="29">
        <v>39670</v>
      </c>
      <c r="AV709" s="29">
        <v>5.19</v>
      </c>
      <c r="AW709" s="29">
        <v>2060.1799999999998</v>
      </c>
    </row>
    <row r="710" spans="1:49" s="30" customFormat="1" x14ac:dyDescent="0.35">
      <c r="A710" s="12">
        <v>2012</v>
      </c>
      <c r="B710" s="12" t="s">
        <v>847</v>
      </c>
      <c r="C710" s="13" t="s">
        <v>848</v>
      </c>
      <c r="D710" s="14" t="s">
        <v>866</v>
      </c>
      <c r="E710" s="15">
        <v>58347.874160979256</v>
      </c>
      <c r="F710" s="15">
        <v>48653.9</v>
      </c>
      <c r="G710" s="12">
        <v>4.3</v>
      </c>
      <c r="H710" s="16">
        <v>833859</v>
      </c>
      <c r="I710" s="17">
        <f t="shared" si="11"/>
        <v>1</v>
      </c>
      <c r="J710" s="17">
        <v>0</v>
      </c>
      <c r="K710" s="17">
        <v>45.77</v>
      </c>
      <c r="L710" s="17">
        <v>3.58</v>
      </c>
      <c r="M710" s="17">
        <v>2.75</v>
      </c>
      <c r="N710" s="17">
        <v>54.99</v>
      </c>
      <c r="O710" s="17">
        <v>0</v>
      </c>
      <c r="P710" s="18">
        <v>6568</v>
      </c>
      <c r="Q710" s="18">
        <v>1006</v>
      </c>
      <c r="R710" s="17">
        <v>3268899</v>
      </c>
      <c r="S710" s="17">
        <v>11634</v>
      </c>
      <c r="T710" s="17">
        <v>10613</v>
      </c>
      <c r="U710" s="18" t="s">
        <v>62</v>
      </c>
      <c r="V710" s="18" t="s">
        <v>62</v>
      </c>
      <c r="W710" s="18" t="s">
        <v>62</v>
      </c>
      <c r="X710" s="18">
        <v>3.45</v>
      </c>
      <c r="Y710" s="18" t="s">
        <v>62</v>
      </c>
      <c r="Z710" s="21">
        <v>3900284</v>
      </c>
      <c r="AA710" s="21">
        <v>35202</v>
      </c>
      <c r="AB710" s="21">
        <v>4929716</v>
      </c>
      <c r="AC710" s="21">
        <v>0</v>
      </c>
      <c r="AD710" s="21">
        <v>0</v>
      </c>
      <c r="AE710" s="21">
        <v>0</v>
      </c>
      <c r="AF710" s="22">
        <v>6</v>
      </c>
      <c r="AG710" s="22">
        <v>48</v>
      </c>
      <c r="AH710" s="23">
        <v>378633</v>
      </c>
      <c r="AI710" s="23">
        <v>980.22182999999995</v>
      </c>
      <c r="AJ710" s="24">
        <v>10.067392999999999</v>
      </c>
      <c r="AK710" s="25">
        <v>98.682783000000001</v>
      </c>
      <c r="AL710" s="26">
        <v>6</v>
      </c>
      <c r="AM710" s="26">
        <v>49</v>
      </c>
      <c r="AN710" s="26">
        <v>68880</v>
      </c>
      <c r="AO710" s="26">
        <v>5512.7371000000003</v>
      </c>
      <c r="AP710" s="27">
        <v>8.0965094999999998</v>
      </c>
      <c r="AQ710" s="28">
        <v>446.33929000000001</v>
      </c>
      <c r="AR710" s="29">
        <v>6</v>
      </c>
      <c r="AS710" s="29">
        <v>33</v>
      </c>
      <c r="AT710" s="29">
        <v>2891</v>
      </c>
      <c r="AU710" s="29">
        <v>78515.796000000002</v>
      </c>
      <c r="AV710" s="29">
        <v>6.5707835000000001</v>
      </c>
      <c r="AW710" s="29">
        <v>5159.1030000000001</v>
      </c>
    </row>
    <row r="711" spans="1:49" s="30" customFormat="1" x14ac:dyDescent="0.35">
      <c r="A711" s="12">
        <v>2013</v>
      </c>
      <c r="B711" s="12" t="s">
        <v>847</v>
      </c>
      <c r="C711" s="13" t="s">
        <v>848</v>
      </c>
      <c r="D711" s="14" t="s">
        <v>867</v>
      </c>
      <c r="E711" s="15">
        <v>57680.263802712783</v>
      </c>
      <c r="F711" s="15">
        <v>48610.1</v>
      </c>
      <c r="G711" s="12">
        <v>3.8</v>
      </c>
      <c r="H711" s="16">
        <v>842751</v>
      </c>
      <c r="I711" s="17">
        <f t="shared" si="11"/>
        <v>1</v>
      </c>
      <c r="J711" s="17">
        <v>0</v>
      </c>
      <c r="K711" s="17">
        <v>45.02</v>
      </c>
      <c r="L711" s="17">
        <v>3.4830000000000001</v>
      </c>
      <c r="M711" s="17">
        <v>3.73</v>
      </c>
      <c r="N711" s="17">
        <v>51.99</v>
      </c>
      <c r="O711" s="17">
        <v>0</v>
      </c>
      <c r="P711" s="18">
        <v>8285</v>
      </c>
      <c r="Q711" s="18">
        <v>695</v>
      </c>
      <c r="R711" s="17">
        <v>3227772</v>
      </c>
      <c r="S711" s="17">
        <v>13923</v>
      </c>
      <c r="T711" s="17">
        <v>10368</v>
      </c>
      <c r="U711" s="18" t="s">
        <v>62</v>
      </c>
      <c r="V711" s="18">
        <v>2</v>
      </c>
      <c r="W711" s="18" t="s">
        <v>62</v>
      </c>
      <c r="X711" s="18">
        <v>4.22</v>
      </c>
      <c r="Y711" s="18"/>
      <c r="Z711" s="21">
        <v>3694146</v>
      </c>
      <c r="AA711" s="21">
        <v>42112</v>
      </c>
      <c r="AB711" s="21">
        <v>8142652</v>
      </c>
      <c r="AC711" s="21">
        <v>0</v>
      </c>
      <c r="AD711" s="21">
        <v>0</v>
      </c>
      <c r="AE711" s="21">
        <v>0</v>
      </c>
      <c r="AF711" s="22">
        <v>6</v>
      </c>
      <c r="AG711" s="22">
        <v>48</v>
      </c>
      <c r="AH711" s="23">
        <v>381081</v>
      </c>
      <c r="AI711" s="23">
        <v>1054.9266</v>
      </c>
      <c r="AJ711" s="24">
        <v>10.257873</v>
      </c>
      <c r="AK711" s="25">
        <v>108.21304000000001</v>
      </c>
      <c r="AL711" s="26">
        <v>6</v>
      </c>
      <c r="AM711" s="26">
        <v>49</v>
      </c>
      <c r="AN711" s="26">
        <v>69446</v>
      </c>
      <c r="AO711" s="26">
        <v>5594.0887000000002</v>
      </c>
      <c r="AP711" s="27">
        <v>8.5124688000000006</v>
      </c>
      <c r="AQ711" s="28">
        <v>476.19504999999998</v>
      </c>
      <c r="AR711" s="29">
        <v>6</v>
      </c>
      <c r="AS711" s="29">
        <v>34</v>
      </c>
      <c r="AT711" s="29">
        <v>3535</v>
      </c>
      <c r="AU711" s="29">
        <v>64210.372000000003</v>
      </c>
      <c r="AV711" s="29">
        <v>6.9661951000000002</v>
      </c>
      <c r="AW711" s="29">
        <v>4473.0198</v>
      </c>
    </row>
    <row r="712" spans="1:49" s="30" customFormat="1" x14ac:dyDescent="0.35">
      <c r="A712" s="12">
        <v>2017</v>
      </c>
      <c r="B712" s="12" t="s">
        <v>858</v>
      </c>
      <c r="C712" s="13" t="s">
        <v>859</v>
      </c>
      <c r="D712" s="14" t="s">
        <v>868</v>
      </c>
      <c r="E712" s="15">
        <v>45993.213532701622</v>
      </c>
      <c r="F712" s="15">
        <v>48470.5</v>
      </c>
      <c r="G712" s="12">
        <v>3.9</v>
      </c>
      <c r="H712" s="16">
        <v>1053862</v>
      </c>
      <c r="I712" s="17">
        <f t="shared" si="11"/>
        <v>1</v>
      </c>
      <c r="J712" s="17">
        <v>0</v>
      </c>
      <c r="K712" s="17">
        <v>39.08</v>
      </c>
      <c r="L712" s="17">
        <v>2.23</v>
      </c>
      <c r="M712" s="17">
        <v>2.99</v>
      </c>
      <c r="N712" s="17">
        <v>38.799999999999997</v>
      </c>
      <c r="O712" s="17">
        <v>0</v>
      </c>
      <c r="P712" s="18">
        <v>8448</v>
      </c>
      <c r="Q712" s="18">
        <v>279</v>
      </c>
      <c r="R712" s="17">
        <v>15911336</v>
      </c>
      <c r="S712" s="17">
        <v>11694</v>
      </c>
      <c r="T712" s="17">
        <v>15156</v>
      </c>
      <c r="U712" s="18" t="s">
        <v>62</v>
      </c>
      <c r="V712" s="18" t="s">
        <v>62</v>
      </c>
      <c r="W712" s="18" t="s">
        <v>62</v>
      </c>
      <c r="X712" s="18">
        <v>1.78</v>
      </c>
      <c r="Y712" s="18"/>
      <c r="Z712" s="21">
        <v>17892638</v>
      </c>
      <c r="AA712" s="21">
        <v>1679784</v>
      </c>
      <c r="AB712" s="21">
        <v>9412532</v>
      </c>
      <c r="AC712" s="21">
        <v>0</v>
      </c>
      <c r="AD712" s="21">
        <v>0</v>
      </c>
      <c r="AE712" s="21">
        <v>288</v>
      </c>
      <c r="AF712" s="22">
        <v>4</v>
      </c>
      <c r="AG712" s="22">
        <v>30</v>
      </c>
      <c r="AH712" s="23">
        <v>503313</v>
      </c>
      <c r="AI712" s="23">
        <v>865.03296</v>
      </c>
      <c r="AJ712" s="24">
        <v>10.953721</v>
      </c>
      <c r="AK712" s="25">
        <v>94.753298000000001</v>
      </c>
      <c r="AL712" s="26">
        <v>4</v>
      </c>
      <c r="AM712" s="26">
        <v>30</v>
      </c>
      <c r="AN712" s="26">
        <v>107147</v>
      </c>
      <c r="AO712" s="26">
        <v>3865.4985999999999</v>
      </c>
      <c r="AP712" s="27">
        <v>10.119884000000001</v>
      </c>
      <c r="AQ712" s="28">
        <v>391.18400000000003</v>
      </c>
      <c r="AR712" s="29">
        <v>3</v>
      </c>
      <c r="AS712" s="29">
        <v>26</v>
      </c>
      <c r="AT712" s="29">
        <v>9893</v>
      </c>
      <c r="AU712" s="29">
        <v>38031.512000000002</v>
      </c>
      <c r="AV712" s="29">
        <v>5.2481656000000001</v>
      </c>
      <c r="AW712" s="29">
        <v>1995.9567</v>
      </c>
    </row>
    <row r="713" spans="1:49" s="30" customFormat="1" x14ac:dyDescent="0.35">
      <c r="A713" s="12">
        <v>2015</v>
      </c>
      <c r="B713" s="12" t="s">
        <v>858</v>
      </c>
      <c r="C713" s="13" t="s">
        <v>859</v>
      </c>
      <c r="D713" s="14" t="s">
        <v>869</v>
      </c>
      <c r="E713" s="15">
        <v>46307.156118061648</v>
      </c>
      <c r="F713" s="15">
        <v>47765.599999999999</v>
      </c>
      <c r="G713" s="12">
        <v>4.2</v>
      </c>
      <c r="H713" s="16">
        <v>1031495</v>
      </c>
      <c r="I713" s="17">
        <f t="shared" si="11"/>
        <v>1</v>
      </c>
      <c r="J713" s="17">
        <v>0</v>
      </c>
      <c r="K713" s="17">
        <v>42.6</v>
      </c>
      <c r="L713" s="17">
        <v>1.8220000000000001</v>
      </c>
      <c r="M713" s="17">
        <v>2.62</v>
      </c>
      <c r="N713" s="17">
        <v>44.13</v>
      </c>
      <c r="O713" s="17">
        <v>0</v>
      </c>
      <c r="P713" s="18">
        <v>7708</v>
      </c>
      <c r="Q713" s="18">
        <v>228</v>
      </c>
      <c r="R713" s="17">
        <v>18135505</v>
      </c>
      <c r="S713" s="17">
        <v>13244</v>
      </c>
      <c r="T713" s="17">
        <v>18801</v>
      </c>
      <c r="U713" s="18">
        <v>1.77</v>
      </c>
      <c r="V713" s="18">
        <v>1.72</v>
      </c>
      <c r="W713" s="18" t="s">
        <v>62</v>
      </c>
      <c r="X713" s="18" t="s">
        <v>62</v>
      </c>
      <c r="Y713" s="18"/>
      <c r="Z713" s="21">
        <v>20565408</v>
      </c>
      <c r="AA713" s="21">
        <v>1888060</v>
      </c>
      <c r="AB713" s="21">
        <v>13116040</v>
      </c>
      <c r="AC713" s="21">
        <v>0</v>
      </c>
      <c r="AD713" s="21">
        <v>0</v>
      </c>
      <c r="AE713" s="21">
        <v>372</v>
      </c>
      <c r="AF713" s="22">
        <v>4</v>
      </c>
      <c r="AG713" s="22">
        <v>30</v>
      </c>
      <c r="AH713" s="23">
        <v>491422</v>
      </c>
      <c r="AI713" s="23">
        <v>818.23988999999995</v>
      </c>
      <c r="AJ713" s="24">
        <v>10.88044</v>
      </c>
      <c r="AK713" s="25">
        <v>89.028098999999997</v>
      </c>
      <c r="AL713" s="26">
        <v>4</v>
      </c>
      <c r="AM713" s="26">
        <v>30</v>
      </c>
      <c r="AN713" s="26">
        <v>104325</v>
      </c>
      <c r="AO713" s="26">
        <v>3909.3337999999999</v>
      </c>
      <c r="AP713" s="27">
        <v>10.226886</v>
      </c>
      <c r="AQ713" s="28">
        <v>399.80309999999997</v>
      </c>
      <c r="AR713" s="29">
        <v>3</v>
      </c>
      <c r="AS713" s="29">
        <v>28</v>
      </c>
      <c r="AT713" s="29">
        <v>9710</v>
      </c>
      <c r="AU713" s="29">
        <v>38513.586000000003</v>
      </c>
      <c r="AV713" s="29">
        <v>5.3206289</v>
      </c>
      <c r="AW713" s="29">
        <v>2049.165</v>
      </c>
    </row>
    <row r="714" spans="1:49" s="30" customFormat="1" x14ac:dyDescent="0.35">
      <c r="A714" s="12">
        <v>2010</v>
      </c>
      <c r="B714" s="12" t="s">
        <v>847</v>
      </c>
      <c r="C714" s="13" t="s">
        <v>848</v>
      </c>
      <c r="D714" s="14" t="s">
        <v>870</v>
      </c>
      <c r="E714" s="15">
        <v>54902.088109062439</v>
      </c>
      <c r="F714" s="15">
        <v>44810.7</v>
      </c>
      <c r="G714" s="12">
        <v>5</v>
      </c>
      <c r="H714" s="16">
        <v>816193</v>
      </c>
      <c r="I714" s="17">
        <f t="shared" si="11"/>
        <v>1</v>
      </c>
      <c r="J714" s="17">
        <v>0</v>
      </c>
      <c r="K714" s="17">
        <v>44.27</v>
      </c>
      <c r="L714" s="17">
        <v>2.7050000000000001</v>
      </c>
      <c r="M714" s="17">
        <v>4.37</v>
      </c>
      <c r="N714" s="17">
        <v>49.29</v>
      </c>
      <c r="O714" s="17">
        <v>0</v>
      </c>
      <c r="P714" s="18">
        <v>7737</v>
      </c>
      <c r="Q714" s="18">
        <v>726</v>
      </c>
      <c r="R714" s="17">
        <v>3611180</v>
      </c>
      <c r="S714" s="17">
        <v>11912</v>
      </c>
      <c r="T714" s="17">
        <v>11717</v>
      </c>
      <c r="U714" s="18" t="s">
        <v>62</v>
      </c>
      <c r="V714" s="18">
        <v>1.95</v>
      </c>
      <c r="W714" s="18">
        <v>18.100000000000001</v>
      </c>
      <c r="X714" s="18">
        <v>5.46</v>
      </c>
      <c r="Y714" s="18" t="s">
        <v>62</v>
      </c>
      <c r="Z714" s="21">
        <v>4327706</v>
      </c>
      <c r="AA714" s="21">
        <v>36138</v>
      </c>
      <c r="AB714" s="21">
        <v>3199442</v>
      </c>
      <c r="AC714" s="21">
        <v>0</v>
      </c>
      <c r="AD714" s="21">
        <v>0</v>
      </c>
      <c r="AE714" s="21">
        <v>0</v>
      </c>
      <c r="AF714" s="22">
        <v>6</v>
      </c>
      <c r="AG714" s="22">
        <v>70</v>
      </c>
      <c r="AH714" s="23">
        <v>370566</v>
      </c>
      <c r="AI714" s="23">
        <v>1041</v>
      </c>
      <c r="AJ714" s="24">
        <v>8.9700000000000006</v>
      </c>
      <c r="AK714" s="31">
        <v>93.4</v>
      </c>
      <c r="AL714" s="26">
        <v>6</v>
      </c>
      <c r="AM714" s="26">
        <v>72</v>
      </c>
      <c r="AN714" s="26">
        <v>66278</v>
      </c>
      <c r="AO714" s="26">
        <v>5492</v>
      </c>
      <c r="AP714" s="27">
        <v>7.55</v>
      </c>
      <c r="AQ714" s="28">
        <v>414.71</v>
      </c>
      <c r="AR714" s="29">
        <v>6</v>
      </c>
      <c r="AS714" s="29">
        <v>42</v>
      </c>
      <c r="AT714" s="29">
        <v>3290</v>
      </c>
      <c r="AU714" s="29">
        <v>59783</v>
      </c>
      <c r="AV714" s="29">
        <v>6.07</v>
      </c>
      <c r="AW714" s="29">
        <v>3626.03</v>
      </c>
    </row>
    <row r="715" spans="1:49" s="30" customFormat="1" x14ac:dyDescent="0.35">
      <c r="A715" s="12">
        <v>2011</v>
      </c>
      <c r="B715" s="12" t="s">
        <v>847</v>
      </c>
      <c r="C715" s="13" t="s">
        <v>848</v>
      </c>
      <c r="D715" s="14" t="s">
        <v>871</v>
      </c>
      <c r="E715" s="15">
        <v>57822.006943938621</v>
      </c>
      <c r="F715" s="15">
        <v>47630.3</v>
      </c>
      <c r="G715" s="12">
        <v>4.7</v>
      </c>
      <c r="H715" s="16">
        <v>823740</v>
      </c>
      <c r="I715" s="17">
        <f t="shared" si="11"/>
        <v>1</v>
      </c>
      <c r="J715" s="17">
        <v>0</v>
      </c>
      <c r="K715" s="17">
        <v>45.02</v>
      </c>
      <c r="L715" s="17">
        <v>3.4670000000000001</v>
      </c>
      <c r="M715" s="17">
        <v>4</v>
      </c>
      <c r="N715" s="17">
        <v>55.64</v>
      </c>
      <c r="O715" s="17">
        <v>0</v>
      </c>
      <c r="P715" s="18">
        <v>7885</v>
      </c>
      <c r="Q715" s="18">
        <v>748</v>
      </c>
      <c r="R715" s="17">
        <v>2911400</v>
      </c>
      <c r="S715" s="17">
        <v>10208</v>
      </c>
      <c r="T715" s="17">
        <v>9408</v>
      </c>
      <c r="U715" s="18" t="s">
        <v>62</v>
      </c>
      <c r="V715" s="18">
        <v>2.09</v>
      </c>
      <c r="W715" s="18" t="s">
        <v>62</v>
      </c>
      <c r="X715" s="18" t="s">
        <v>62</v>
      </c>
      <c r="Y715" s="18"/>
      <c r="Z715" s="21">
        <v>3535904</v>
      </c>
      <c r="AA715" s="21">
        <v>41882</v>
      </c>
      <c r="AB715" s="21">
        <v>3178016</v>
      </c>
      <c r="AC715" s="21">
        <v>0</v>
      </c>
      <c r="AD715" s="21">
        <v>0</v>
      </c>
      <c r="AE715" s="21">
        <v>0</v>
      </c>
      <c r="AF715" s="22">
        <v>6</v>
      </c>
      <c r="AG715" s="22">
        <v>70</v>
      </c>
      <c r="AH715" s="23">
        <v>374260</v>
      </c>
      <c r="AI715" s="23">
        <v>1035</v>
      </c>
      <c r="AJ715" s="24">
        <v>9.35</v>
      </c>
      <c r="AK715" s="25">
        <v>96.78</v>
      </c>
      <c r="AL715" s="26">
        <v>6</v>
      </c>
      <c r="AM715" s="26">
        <v>72</v>
      </c>
      <c r="AN715" s="26">
        <v>68775</v>
      </c>
      <c r="AO715" s="26">
        <v>5388</v>
      </c>
      <c r="AP715" s="27">
        <v>7.76</v>
      </c>
      <c r="AQ715" s="28">
        <v>417.87</v>
      </c>
      <c r="AR715" s="29">
        <v>6</v>
      </c>
      <c r="AS715" s="29">
        <v>42</v>
      </c>
      <c r="AT715" s="29">
        <v>2905</v>
      </c>
      <c r="AU715" s="29">
        <v>74193</v>
      </c>
      <c r="AV715" s="29">
        <v>6.2</v>
      </c>
      <c r="AW715" s="29">
        <v>4598.82</v>
      </c>
    </row>
    <row r="716" spans="1:49" s="30" customFormat="1" x14ac:dyDescent="0.35">
      <c r="A716" s="17">
        <v>2006</v>
      </c>
      <c r="B716" s="13" t="s">
        <v>824</v>
      </c>
      <c r="C716" s="13" t="s">
        <v>825</v>
      </c>
      <c r="D716" s="14" t="s">
        <v>872</v>
      </c>
      <c r="E716" s="15">
        <v>70407.314060968274</v>
      </c>
      <c r="F716" s="15">
        <v>47546.2</v>
      </c>
      <c r="G716" s="17">
        <v>6.6</v>
      </c>
      <c r="H716" s="16">
        <v>675302</v>
      </c>
      <c r="I716" s="17">
        <f t="shared" si="11"/>
        <v>1</v>
      </c>
      <c r="J716" s="17">
        <v>0</v>
      </c>
      <c r="K716" s="17" t="s">
        <v>62</v>
      </c>
      <c r="L716" s="17">
        <v>2.137</v>
      </c>
      <c r="M716" s="17">
        <v>6.73</v>
      </c>
      <c r="N716" s="17">
        <v>18.61</v>
      </c>
      <c r="O716" s="17">
        <v>0</v>
      </c>
      <c r="P716" s="18">
        <v>11267</v>
      </c>
      <c r="Q716" s="18">
        <v>2</v>
      </c>
      <c r="R716" s="17">
        <v>4626714</v>
      </c>
      <c r="S716" s="17">
        <v>4199</v>
      </c>
      <c r="T716" s="17">
        <v>18023</v>
      </c>
      <c r="U716" s="18" t="s">
        <v>62</v>
      </c>
      <c r="V716" s="18" t="s">
        <v>62</v>
      </c>
      <c r="W716" s="18" t="s">
        <v>62</v>
      </c>
      <c r="X716" s="18" t="s">
        <v>62</v>
      </c>
      <c r="Y716" s="18" t="s">
        <v>62</v>
      </c>
      <c r="Z716" s="21">
        <v>968457.74</v>
      </c>
      <c r="AA716" s="21">
        <v>2895506.1599999997</v>
      </c>
      <c r="AB716" s="21">
        <v>88962825.159999996</v>
      </c>
      <c r="AC716" s="21">
        <v>0</v>
      </c>
      <c r="AD716" s="21">
        <v>0</v>
      </c>
      <c r="AE716" s="21">
        <v>0</v>
      </c>
      <c r="AF716" s="23">
        <v>19</v>
      </c>
      <c r="AG716" s="23">
        <v>71</v>
      </c>
      <c r="AH716" s="23">
        <v>261502</v>
      </c>
      <c r="AI716" s="23">
        <v>675.66532314603069</v>
      </c>
      <c r="AJ716" s="24">
        <v>14.827374456079321</v>
      </c>
      <c r="AK716" s="25">
        <v>100.18342753274035</v>
      </c>
      <c r="AL716" s="26">
        <v>20</v>
      </c>
      <c r="AM716" s="26">
        <v>71</v>
      </c>
      <c r="AN716" s="26">
        <v>45690</v>
      </c>
      <c r="AO716" s="26">
        <v>5141.9165389946738</v>
      </c>
      <c r="AP716" s="27">
        <v>11.927242028795302</v>
      </c>
      <c r="AQ716" s="28">
        <v>613.28883052454944</v>
      </c>
      <c r="AR716" s="29">
        <v>5</v>
      </c>
      <c r="AS716" s="29">
        <v>23</v>
      </c>
      <c r="AT716" s="29">
        <v>1383</v>
      </c>
      <c r="AU716" s="29">
        <v>74887.14147987467</v>
      </c>
      <c r="AV716" s="29">
        <v>11.540785644341488</v>
      </c>
      <c r="AW716" s="29">
        <v>8642.5644733670761</v>
      </c>
    </row>
    <row r="717" spans="1:49" s="30" customFormat="1" x14ac:dyDescent="0.35">
      <c r="A717" s="12">
        <v>2016</v>
      </c>
      <c r="B717" s="12" t="s">
        <v>858</v>
      </c>
      <c r="C717" s="13" t="s">
        <v>859</v>
      </c>
      <c r="D717" s="14" t="s">
        <v>873</v>
      </c>
      <c r="E717" s="15">
        <v>45281.570465303506</v>
      </c>
      <c r="F717" s="15">
        <v>47189.599999999999</v>
      </c>
      <c r="G717" s="12">
        <v>4.0999999999999996</v>
      </c>
      <c r="H717" s="16">
        <v>1042137</v>
      </c>
      <c r="I717" s="17">
        <f t="shared" si="11"/>
        <v>1</v>
      </c>
      <c r="J717" s="17">
        <v>0</v>
      </c>
      <c r="K717" s="17">
        <v>40.39</v>
      </c>
      <c r="L717" s="17">
        <v>1.702</v>
      </c>
      <c r="M717" s="17">
        <v>2.52</v>
      </c>
      <c r="N717" s="17">
        <v>42.43</v>
      </c>
      <c r="O717" s="17">
        <v>0</v>
      </c>
      <c r="P717" s="18">
        <v>7890</v>
      </c>
      <c r="Q717" s="18">
        <v>180</v>
      </c>
      <c r="R717" s="17">
        <v>16469969</v>
      </c>
      <c r="S717" s="17">
        <v>11303</v>
      </c>
      <c r="T717" s="17">
        <v>16103</v>
      </c>
      <c r="U717" s="18" t="s">
        <v>62</v>
      </c>
      <c r="V717" s="18" t="s">
        <v>62</v>
      </c>
      <c r="W717" s="18" t="s">
        <v>62</v>
      </c>
      <c r="X717" s="18" t="s">
        <v>62</v>
      </c>
      <c r="Y717" s="18" t="s">
        <v>62</v>
      </c>
      <c r="Z717" s="21">
        <v>18661668</v>
      </c>
      <c r="AA717" s="21">
        <v>1678030</v>
      </c>
      <c r="AB717" s="21">
        <v>10764496</v>
      </c>
      <c r="AC717" s="21">
        <v>0</v>
      </c>
      <c r="AD717" s="21">
        <v>0</v>
      </c>
      <c r="AE717" s="21">
        <v>178</v>
      </c>
      <c r="AF717" s="22">
        <v>4</v>
      </c>
      <c r="AG717" s="22">
        <v>31</v>
      </c>
      <c r="AH717" s="23">
        <v>497170</v>
      </c>
      <c r="AI717" s="23">
        <v>813.36145999999997</v>
      </c>
      <c r="AJ717" s="24">
        <v>10.935725</v>
      </c>
      <c r="AK717" s="25">
        <v>88.946973</v>
      </c>
      <c r="AL717" s="26">
        <v>4</v>
      </c>
      <c r="AM717" s="26">
        <v>30</v>
      </c>
      <c r="AN717" s="26">
        <v>105934</v>
      </c>
      <c r="AO717" s="26">
        <v>3800.8225000000002</v>
      </c>
      <c r="AP717" s="27">
        <v>10.190092999999999</v>
      </c>
      <c r="AQ717" s="28">
        <v>387.30734999999999</v>
      </c>
      <c r="AR717" s="29">
        <v>3</v>
      </c>
      <c r="AS717" s="29">
        <v>26</v>
      </c>
      <c r="AT717" s="29">
        <v>9814</v>
      </c>
      <c r="AU717" s="29">
        <v>37501.002</v>
      </c>
      <c r="AV717" s="29">
        <v>5.0561857999999997</v>
      </c>
      <c r="AW717" s="29">
        <v>1896.1203</v>
      </c>
    </row>
    <row r="718" spans="1:49" s="30" customFormat="1" x14ac:dyDescent="0.35">
      <c r="A718" s="12">
        <v>2014</v>
      </c>
      <c r="B718" s="12" t="s">
        <v>858</v>
      </c>
      <c r="C718" s="13" t="s">
        <v>859</v>
      </c>
      <c r="D718" s="14" t="s">
        <v>874</v>
      </c>
      <c r="E718" s="15">
        <v>45143.875219159505</v>
      </c>
      <c r="F718" s="15">
        <v>46166.7</v>
      </c>
      <c r="G718" s="12">
        <v>4.7</v>
      </c>
      <c r="H718" s="16">
        <v>1022657</v>
      </c>
      <c r="I718" s="17">
        <f t="shared" si="11"/>
        <v>1</v>
      </c>
      <c r="J718" s="17">
        <v>0</v>
      </c>
      <c r="K718" s="17">
        <v>45.67</v>
      </c>
      <c r="L718" s="17">
        <v>3.117</v>
      </c>
      <c r="M718" s="17">
        <v>4.37</v>
      </c>
      <c r="N718" s="17">
        <v>46.16</v>
      </c>
      <c r="O718" s="17">
        <v>0</v>
      </c>
      <c r="P718" s="18">
        <v>8613</v>
      </c>
      <c r="Q718" s="18">
        <v>187</v>
      </c>
      <c r="R718" s="17">
        <v>17677641</v>
      </c>
      <c r="S718" s="17">
        <v>13087</v>
      </c>
      <c r="T718" s="17">
        <v>18631</v>
      </c>
      <c r="U718" s="18" t="s">
        <v>62</v>
      </c>
      <c r="V718" s="18" t="s">
        <v>62</v>
      </c>
      <c r="W718" s="18">
        <v>22.73</v>
      </c>
      <c r="X718" s="18" t="s">
        <v>62</v>
      </c>
      <c r="Y718" s="18" t="s">
        <v>62</v>
      </c>
      <c r="Z718" s="21">
        <v>20373700</v>
      </c>
      <c r="AA718" s="21">
        <v>1641220</v>
      </c>
      <c r="AB718" s="21">
        <v>11872928</v>
      </c>
      <c r="AC718" s="21">
        <v>0</v>
      </c>
      <c r="AD718" s="21">
        <v>0</v>
      </c>
      <c r="AE718" s="21">
        <v>2250</v>
      </c>
      <c r="AF718" s="22">
        <v>4</v>
      </c>
      <c r="AG718" s="22">
        <v>30</v>
      </c>
      <c r="AH718" s="23">
        <v>485041</v>
      </c>
      <c r="AI718" s="23">
        <v>853.74964999999997</v>
      </c>
      <c r="AJ718" s="24">
        <v>10.181869000000001</v>
      </c>
      <c r="AK718" s="25">
        <v>86.927668999999995</v>
      </c>
      <c r="AL718" s="26">
        <v>4</v>
      </c>
      <c r="AM718" s="26">
        <v>30</v>
      </c>
      <c r="AN718" s="26">
        <v>103132</v>
      </c>
      <c r="AO718" s="26">
        <v>3961.8806</v>
      </c>
      <c r="AP718" s="27">
        <v>9.6417351</v>
      </c>
      <c r="AQ718" s="28">
        <v>381.99403000000001</v>
      </c>
      <c r="AR718" s="29">
        <v>3</v>
      </c>
      <c r="AS718" s="29">
        <v>28</v>
      </c>
      <c r="AT718" s="29">
        <v>9597</v>
      </c>
      <c r="AU718" s="29">
        <v>36730.133000000002</v>
      </c>
      <c r="AV718" s="29">
        <v>5.4920638999999998</v>
      </c>
      <c r="AW718" s="29">
        <v>2017.2424000000001</v>
      </c>
    </row>
    <row r="719" spans="1:49" s="30" customFormat="1" x14ac:dyDescent="0.35">
      <c r="A719" s="12">
        <v>2013</v>
      </c>
      <c r="B719" s="12" t="s">
        <v>858</v>
      </c>
      <c r="C719" s="13" t="s">
        <v>859</v>
      </c>
      <c r="D719" s="14" t="s">
        <v>875</v>
      </c>
      <c r="E719" s="15">
        <v>44484.883026116244</v>
      </c>
      <c r="F719" s="15">
        <v>45114.7</v>
      </c>
      <c r="G719" s="12">
        <v>5.4</v>
      </c>
      <c r="H719" s="16">
        <v>1014158</v>
      </c>
      <c r="I719" s="17">
        <f t="shared" si="11"/>
        <v>1</v>
      </c>
      <c r="J719" s="17">
        <v>0</v>
      </c>
      <c r="K719" s="17">
        <v>45.02</v>
      </c>
      <c r="L719" s="17">
        <v>3.4830000000000001</v>
      </c>
      <c r="M719" s="17">
        <v>3.73</v>
      </c>
      <c r="N719" s="17">
        <v>51.99</v>
      </c>
      <c r="O719" s="17">
        <v>0</v>
      </c>
      <c r="P719" s="18">
        <v>8569</v>
      </c>
      <c r="Q719" s="18">
        <v>251</v>
      </c>
      <c r="R719" s="17">
        <v>16950683</v>
      </c>
      <c r="S719" s="17">
        <v>15300</v>
      </c>
      <c r="T719" s="17">
        <v>19768</v>
      </c>
      <c r="U719" s="18">
        <v>2</v>
      </c>
      <c r="V719" s="18" t="s">
        <v>62</v>
      </c>
      <c r="W719" s="18">
        <v>23.85</v>
      </c>
      <c r="X719" s="18">
        <v>5.21</v>
      </c>
      <c r="Y719" s="18"/>
      <c r="Z719" s="21">
        <v>19140756</v>
      </c>
      <c r="AA719" s="21">
        <v>1783602</v>
      </c>
      <c r="AB719" s="21">
        <v>14545834</v>
      </c>
      <c r="AC719" s="21">
        <v>0</v>
      </c>
      <c r="AD719" s="21">
        <v>0</v>
      </c>
      <c r="AE719" s="21">
        <v>0.36</v>
      </c>
      <c r="AF719" s="22">
        <v>4</v>
      </c>
      <c r="AG719" s="22">
        <v>31</v>
      </c>
      <c r="AH719" s="23">
        <v>477266</v>
      </c>
      <c r="AI719" s="23">
        <v>860.18960000000004</v>
      </c>
      <c r="AJ719" s="24">
        <v>10.329366</v>
      </c>
      <c r="AK719" s="25">
        <v>88.852129000000005</v>
      </c>
      <c r="AL719" s="26">
        <v>4</v>
      </c>
      <c r="AM719" s="26">
        <v>30</v>
      </c>
      <c r="AN719" s="26">
        <v>101216</v>
      </c>
      <c r="AO719" s="26">
        <v>4025.7485999999999</v>
      </c>
      <c r="AP719" s="27">
        <v>9.5356489999999994</v>
      </c>
      <c r="AQ719" s="28">
        <v>383.88125000000002</v>
      </c>
      <c r="AR719" s="29">
        <v>3</v>
      </c>
      <c r="AS719" s="29">
        <v>26</v>
      </c>
      <c r="AT719" s="29">
        <v>8692</v>
      </c>
      <c r="AU719" s="29">
        <v>40545.53</v>
      </c>
      <c r="AV719" s="29">
        <v>5.4272071000000004</v>
      </c>
      <c r="AW719" s="29">
        <v>2200.4899</v>
      </c>
    </row>
    <row r="720" spans="1:49" s="30" customFormat="1" x14ac:dyDescent="0.35">
      <c r="A720" s="12">
        <v>2012</v>
      </c>
      <c r="B720" s="12" t="s">
        <v>858</v>
      </c>
      <c r="C720" s="13" t="s">
        <v>859</v>
      </c>
      <c r="D720" s="14" t="s">
        <v>876</v>
      </c>
      <c r="E720" s="15">
        <v>44145.103209821464</v>
      </c>
      <c r="F720" s="15">
        <v>44329.1</v>
      </c>
      <c r="G720" s="12">
        <v>6</v>
      </c>
      <c r="H720" s="16">
        <v>1004168</v>
      </c>
      <c r="I720" s="17">
        <f t="shared" si="11"/>
        <v>1</v>
      </c>
      <c r="J720" s="17">
        <v>0</v>
      </c>
      <c r="K720" s="17">
        <v>45.77</v>
      </c>
      <c r="L720" s="17">
        <v>3.58</v>
      </c>
      <c r="M720" s="17">
        <v>2.75</v>
      </c>
      <c r="N720" s="17">
        <v>54.99</v>
      </c>
      <c r="O720" s="17">
        <v>0</v>
      </c>
      <c r="P720" s="18">
        <v>8008</v>
      </c>
      <c r="Q720" s="18">
        <v>290</v>
      </c>
      <c r="R720" s="17">
        <v>16024096</v>
      </c>
      <c r="S720" s="17">
        <v>14977</v>
      </c>
      <c r="T720" s="17">
        <v>16029</v>
      </c>
      <c r="U720" s="18" t="s">
        <v>62</v>
      </c>
      <c r="V720" s="18" t="s">
        <v>62</v>
      </c>
      <c r="W720" s="18" t="s">
        <v>62</v>
      </c>
      <c r="X720" s="18" t="s">
        <v>62</v>
      </c>
      <c r="Y720" s="18" t="s">
        <v>62</v>
      </c>
      <c r="Z720" s="21">
        <v>18128922</v>
      </c>
      <c r="AA720" s="21">
        <v>1779144</v>
      </c>
      <c r="AB720" s="21">
        <v>10739166</v>
      </c>
      <c r="AC720" s="21">
        <v>0</v>
      </c>
      <c r="AD720" s="21">
        <v>0</v>
      </c>
      <c r="AE720" s="21">
        <v>0</v>
      </c>
      <c r="AF720" s="22">
        <v>4</v>
      </c>
      <c r="AG720" s="22">
        <v>31</v>
      </c>
      <c r="AH720" s="23">
        <v>473033</v>
      </c>
      <c r="AI720" s="23">
        <v>841.79557</v>
      </c>
      <c r="AJ720" s="24">
        <v>10.08325</v>
      </c>
      <c r="AK720" s="25">
        <v>84.880353999999997</v>
      </c>
      <c r="AL720" s="26">
        <v>4</v>
      </c>
      <c r="AM720" s="26">
        <v>30</v>
      </c>
      <c r="AN720" s="26">
        <v>101530</v>
      </c>
      <c r="AO720" s="26">
        <v>4036.1707999999999</v>
      </c>
      <c r="AP720" s="27">
        <v>9.1283290000000008</v>
      </c>
      <c r="AQ720" s="28">
        <v>368.43495000000001</v>
      </c>
      <c r="AR720" s="29">
        <v>3</v>
      </c>
      <c r="AS720" s="29">
        <v>24</v>
      </c>
      <c r="AT720" s="29">
        <v>7268</v>
      </c>
      <c r="AU720" s="29">
        <v>47783.767</v>
      </c>
      <c r="AV720" s="29">
        <v>5.1042433000000003</v>
      </c>
      <c r="AW720" s="29">
        <v>2438.9996999999998</v>
      </c>
    </row>
    <row r="721" spans="1:49" s="30" customFormat="1" x14ac:dyDescent="0.35">
      <c r="A721" s="17">
        <v>2009</v>
      </c>
      <c r="B721" s="32" t="s">
        <v>847</v>
      </c>
      <c r="C721" s="13" t="s">
        <v>848</v>
      </c>
      <c r="D721" s="14" t="s">
        <v>877</v>
      </c>
      <c r="E721" s="15">
        <v>54835.348242463144</v>
      </c>
      <c r="F721" s="15">
        <v>44255.8</v>
      </c>
      <c r="G721" s="17">
        <v>4.9000000000000004</v>
      </c>
      <c r="H721" s="16">
        <v>807067</v>
      </c>
      <c r="I721" s="17">
        <f t="shared" si="11"/>
        <v>1</v>
      </c>
      <c r="J721" s="17">
        <v>0</v>
      </c>
      <c r="K721" s="17">
        <v>43.33</v>
      </c>
      <c r="L721" s="17">
        <v>2.141</v>
      </c>
      <c r="M721" s="17">
        <v>3.94</v>
      </c>
      <c r="N721" s="17">
        <v>45.86</v>
      </c>
      <c r="O721" s="17">
        <v>0</v>
      </c>
      <c r="P721" s="18">
        <v>8099</v>
      </c>
      <c r="Q721" s="18">
        <v>464</v>
      </c>
      <c r="R721" s="17">
        <v>3510593</v>
      </c>
      <c r="S721" s="17">
        <v>11140</v>
      </c>
      <c r="T721" s="17">
        <v>11264</v>
      </c>
      <c r="U721" s="18" t="s">
        <v>62</v>
      </c>
      <c r="V721" s="18">
        <v>1.76</v>
      </c>
      <c r="W721" s="18">
        <v>12.45</v>
      </c>
      <c r="X721" s="18">
        <v>5.18</v>
      </c>
      <c r="Y721" s="18" t="s">
        <v>62</v>
      </c>
      <c r="Z721" s="21">
        <v>4213274</v>
      </c>
      <c r="AA721" s="21">
        <v>47426</v>
      </c>
      <c r="AB721" s="21">
        <v>1835434</v>
      </c>
      <c r="AC721" s="21">
        <v>0</v>
      </c>
      <c r="AD721" s="21">
        <v>0</v>
      </c>
      <c r="AE721" s="21">
        <v>0</v>
      </c>
      <c r="AF721" s="23">
        <v>6</v>
      </c>
      <c r="AG721" s="23">
        <v>70</v>
      </c>
      <c r="AH721" s="23">
        <v>367206</v>
      </c>
      <c r="AI721" s="23">
        <v>1024</v>
      </c>
      <c r="AJ721" s="24">
        <v>8.49</v>
      </c>
      <c r="AK721" s="31">
        <v>86.88</v>
      </c>
      <c r="AL721" s="26">
        <v>6</v>
      </c>
      <c r="AM721" s="26">
        <v>72</v>
      </c>
      <c r="AN721" s="26">
        <v>65971</v>
      </c>
      <c r="AO721" s="26">
        <v>5354</v>
      </c>
      <c r="AP721" s="27">
        <v>7.14</v>
      </c>
      <c r="AQ721" s="28">
        <v>382.27</v>
      </c>
      <c r="AR721" s="29">
        <v>6</v>
      </c>
      <c r="AS721" s="29">
        <v>41</v>
      </c>
      <c r="AT721" s="29">
        <v>3052</v>
      </c>
      <c r="AU721" s="29">
        <v>61721</v>
      </c>
      <c r="AV721" s="29">
        <v>5.65</v>
      </c>
      <c r="AW721" s="29">
        <v>3488.08</v>
      </c>
    </row>
    <row r="722" spans="1:49" s="30" customFormat="1" x14ac:dyDescent="0.35">
      <c r="A722" s="12">
        <v>2010</v>
      </c>
      <c r="B722" s="12" t="s">
        <v>858</v>
      </c>
      <c r="C722" s="13" t="s">
        <v>859</v>
      </c>
      <c r="D722" s="14" t="s">
        <v>878</v>
      </c>
      <c r="E722" s="15">
        <v>42867.178746984544</v>
      </c>
      <c r="F722" s="15">
        <v>42469.8</v>
      </c>
      <c r="G722" s="12">
        <v>7.3</v>
      </c>
      <c r="H722" s="16">
        <v>990730</v>
      </c>
      <c r="I722" s="17">
        <f t="shared" si="11"/>
        <v>1</v>
      </c>
      <c r="J722" s="17">
        <v>0</v>
      </c>
      <c r="K722" s="17">
        <v>44.27</v>
      </c>
      <c r="L722" s="17">
        <v>2.7050000000000001</v>
      </c>
      <c r="M722" s="17">
        <v>4.37</v>
      </c>
      <c r="N722" s="17">
        <v>49.29</v>
      </c>
      <c r="O722" s="17">
        <v>0</v>
      </c>
      <c r="P722" s="18">
        <v>8712</v>
      </c>
      <c r="Q722" s="18">
        <v>122</v>
      </c>
      <c r="R722" s="17">
        <v>20369529</v>
      </c>
      <c r="S722" s="17">
        <v>22033</v>
      </c>
      <c r="T722" s="17">
        <v>21197</v>
      </c>
      <c r="U722" s="18" t="s">
        <v>62</v>
      </c>
      <c r="V722" s="18">
        <v>1.41</v>
      </c>
      <c r="W722" s="18">
        <v>15.01</v>
      </c>
      <c r="X722" s="18" t="s">
        <v>62</v>
      </c>
      <c r="Y722" s="18"/>
      <c r="Z722" s="21">
        <v>24010412</v>
      </c>
      <c r="AA722" s="21">
        <v>1555752</v>
      </c>
      <c r="AB722" s="21">
        <v>1453602</v>
      </c>
      <c r="AC722" s="21">
        <v>0</v>
      </c>
      <c r="AD722" s="21">
        <v>0</v>
      </c>
      <c r="AE722" s="21">
        <v>79.52000000000001</v>
      </c>
      <c r="AF722" s="22">
        <v>4</v>
      </c>
      <c r="AG722" s="22">
        <v>35</v>
      </c>
      <c r="AH722" s="23">
        <v>467878</v>
      </c>
      <c r="AI722" s="23">
        <v>845</v>
      </c>
      <c r="AJ722" s="24">
        <v>9.16</v>
      </c>
      <c r="AK722" s="31">
        <v>77.37</v>
      </c>
      <c r="AL722" s="26">
        <v>4</v>
      </c>
      <c r="AM722" s="26">
        <v>35</v>
      </c>
      <c r="AN722" s="26">
        <v>101129</v>
      </c>
      <c r="AO722" s="26">
        <v>3946</v>
      </c>
      <c r="AP722" s="27">
        <v>8.5500000000000007</v>
      </c>
      <c r="AQ722" s="28">
        <v>337.34</v>
      </c>
      <c r="AR722" s="29">
        <v>3</v>
      </c>
      <c r="AS722" s="29">
        <v>26</v>
      </c>
      <c r="AT722" s="29">
        <v>5217</v>
      </c>
      <c r="AU722" s="29">
        <v>62155</v>
      </c>
      <c r="AV722" s="29">
        <v>5.49</v>
      </c>
      <c r="AW722" s="29">
        <v>3411.07</v>
      </c>
    </row>
    <row r="723" spans="1:49" s="30" customFormat="1" x14ac:dyDescent="0.35">
      <c r="A723" s="12">
        <v>2011</v>
      </c>
      <c r="B723" s="12" t="s">
        <v>858</v>
      </c>
      <c r="C723" s="13" t="s">
        <v>859</v>
      </c>
      <c r="D723" s="14" t="s">
        <v>879</v>
      </c>
      <c r="E723" s="15">
        <v>43640.515760116607</v>
      </c>
      <c r="F723" s="15">
        <v>43532.2</v>
      </c>
      <c r="G723" s="12">
        <v>6.9</v>
      </c>
      <c r="H723" s="16">
        <v>997518</v>
      </c>
      <c r="I723" s="17">
        <f t="shared" si="11"/>
        <v>1</v>
      </c>
      <c r="J723" s="17">
        <v>0</v>
      </c>
      <c r="K723" s="17">
        <v>45.02</v>
      </c>
      <c r="L723" s="17">
        <v>3.4670000000000001</v>
      </c>
      <c r="M723" s="17">
        <v>4</v>
      </c>
      <c r="N723" s="17">
        <v>55.64</v>
      </c>
      <c r="O723" s="17">
        <v>0</v>
      </c>
      <c r="P723" s="18">
        <v>8868</v>
      </c>
      <c r="Q723" s="18">
        <v>203</v>
      </c>
      <c r="R723" s="17">
        <v>17028546</v>
      </c>
      <c r="S723" s="17">
        <v>17982</v>
      </c>
      <c r="T723" s="17">
        <v>17369</v>
      </c>
      <c r="U723" s="18" t="s">
        <v>62</v>
      </c>
      <c r="V723" s="18" t="s">
        <v>62</v>
      </c>
      <c r="W723" s="18">
        <v>20.48</v>
      </c>
      <c r="X723" s="18">
        <v>4.1500000000000004</v>
      </c>
      <c r="Y723" s="18" t="s">
        <v>62</v>
      </c>
      <c r="Z723" s="21">
        <v>19544322</v>
      </c>
      <c r="AA723" s="21">
        <v>1756066</v>
      </c>
      <c r="AB723" s="21">
        <v>9361544</v>
      </c>
      <c r="AC723" s="21">
        <v>0</v>
      </c>
      <c r="AD723" s="21">
        <v>0</v>
      </c>
      <c r="AE723" s="21">
        <v>0.44</v>
      </c>
      <c r="AF723" s="22">
        <v>4</v>
      </c>
      <c r="AG723" s="22">
        <v>35</v>
      </c>
      <c r="AH723" s="23">
        <v>469963</v>
      </c>
      <c r="AI723" s="23">
        <v>871</v>
      </c>
      <c r="AJ723" s="24">
        <v>9.75</v>
      </c>
      <c r="AK723" s="25">
        <v>84.97</v>
      </c>
      <c r="AL723" s="26">
        <v>4</v>
      </c>
      <c r="AM723" s="26">
        <v>35</v>
      </c>
      <c r="AN723" s="26">
        <v>101512</v>
      </c>
      <c r="AO723" s="26">
        <v>4016</v>
      </c>
      <c r="AP723" s="27">
        <v>9.1199999999999992</v>
      </c>
      <c r="AQ723" s="28">
        <v>366.1</v>
      </c>
      <c r="AR723" s="29">
        <v>3</v>
      </c>
      <c r="AS723" s="29">
        <v>25</v>
      </c>
      <c r="AT723" s="29">
        <v>5877</v>
      </c>
      <c r="AU723" s="29">
        <v>56473</v>
      </c>
      <c r="AV723" s="29">
        <v>5.27</v>
      </c>
      <c r="AW723" s="29">
        <v>2978.58</v>
      </c>
    </row>
    <row r="724" spans="1:49" s="30" customFormat="1" x14ac:dyDescent="0.35">
      <c r="A724" s="12">
        <v>2010</v>
      </c>
      <c r="B724" s="12" t="s">
        <v>799</v>
      </c>
      <c r="C724" s="13" t="s">
        <v>800</v>
      </c>
      <c r="D724" s="14" t="s">
        <v>880</v>
      </c>
      <c r="E724" s="15">
        <v>57350.552499288628</v>
      </c>
      <c r="F724" s="15">
        <v>38697.4</v>
      </c>
      <c r="G724" s="12">
        <v>3.8</v>
      </c>
      <c r="H724" s="16">
        <v>674752</v>
      </c>
      <c r="I724" s="17">
        <f t="shared" si="11"/>
        <v>1</v>
      </c>
      <c r="J724" s="17">
        <v>0</v>
      </c>
      <c r="K724" s="17">
        <v>44.27</v>
      </c>
      <c r="L724" s="17">
        <v>2.7050000000000001</v>
      </c>
      <c r="M724" s="17">
        <v>4.37</v>
      </c>
      <c r="N724" s="17">
        <v>49.29</v>
      </c>
      <c r="O724" s="17">
        <v>0</v>
      </c>
      <c r="P724" s="18">
        <v>9145</v>
      </c>
      <c r="Q724" s="18">
        <v>439</v>
      </c>
      <c r="R724" s="17">
        <v>31063899</v>
      </c>
      <c r="S724" s="17">
        <v>115641</v>
      </c>
      <c r="T724" s="17">
        <v>52011</v>
      </c>
      <c r="U724" s="18">
        <v>1.48</v>
      </c>
      <c r="V724" s="18">
        <v>1.25</v>
      </c>
      <c r="W724" s="18" t="s">
        <v>62</v>
      </c>
      <c r="X724" s="18" t="s">
        <v>62</v>
      </c>
      <c r="Y724" s="18" t="s">
        <v>62</v>
      </c>
      <c r="Z724" s="21">
        <v>46404648</v>
      </c>
      <c r="AA724" s="21">
        <v>141892</v>
      </c>
      <c r="AB724" s="21">
        <v>149684</v>
      </c>
      <c r="AC724" s="21">
        <v>0</v>
      </c>
      <c r="AD724" s="21">
        <v>0</v>
      </c>
      <c r="AE724" s="21">
        <v>350.46</v>
      </c>
      <c r="AF724" s="22">
        <v>3</v>
      </c>
      <c r="AG724" s="22">
        <v>35</v>
      </c>
      <c r="AH724" s="23">
        <v>326409</v>
      </c>
      <c r="AI724" s="23">
        <v>1121</v>
      </c>
      <c r="AJ724" s="24">
        <v>8.1300000000000008</v>
      </c>
      <c r="AK724" s="31">
        <v>91.16</v>
      </c>
      <c r="AL724" s="26">
        <v>3</v>
      </c>
      <c r="AM724" s="26">
        <v>33</v>
      </c>
      <c r="AN724" s="26">
        <v>58568</v>
      </c>
      <c r="AO724" s="26">
        <v>6707</v>
      </c>
      <c r="AP724" s="27">
        <v>7.21</v>
      </c>
      <c r="AQ724" s="28">
        <v>483.78</v>
      </c>
      <c r="AR724" s="29">
        <v>3</v>
      </c>
      <c r="AS724" s="29">
        <v>25</v>
      </c>
      <c r="AT724" s="29">
        <v>2641</v>
      </c>
      <c r="AU724" s="29">
        <v>121468</v>
      </c>
      <c r="AV724" s="29">
        <v>5.81</v>
      </c>
      <c r="AW724" s="29">
        <v>7060.46</v>
      </c>
    </row>
    <row r="725" spans="1:49" s="30" customFormat="1" x14ac:dyDescent="0.35">
      <c r="A725" s="12">
        <v>2011</v>
      </c>
      <c r="B725" s="12" t="s">
        <v>799</v>
      </c>
      <c r="C725" s="13" t="s">
        <v>800</v>
      </c>
      <c r="D725" s="14" t="s">
        <v>881</v>
      </c>
      <c r="E725" s="15">
        <v>63163.76038253837</v>
      </c>
      <c r="F725" s="15">
        <v>43300.4</v>
      </c>
      <c r="G725" s="12">
        <v>3.5</v>
      </c>
      <c r="H725" s="16">
        <v>685526</v>
      </c>
      <c r="I725" s="17">
        <f t="shared" si="11"/>
        <v>1</v>
      </c>
      <c r="J725" s="17">
        <v>0</v>
      </c>
      <c r="K725" s="17">
        <v>45.02</v>
      </c>
      <c r="L725" s="17">
        <v>3.4670000000000001</v>
      </c>
      <c r="M725" s="17">
        <v>4</v>
      </c>
      <c r="N725" s="17">
        <v>55.64</v>
      </c>
      <c r="O725" s="17">
        <v>0</v>
      </c>
      <c r="P725" s="18">
        <v>9288</v>
      </c>
      <c r="Q725" s="18">
        <v>477</v>
      </c>
      <c r="R725" s="17">
        <v>29854996</v>
      </c>
      <c r="S725" s="17">
        <v>85755</v>
      </c>
      <c r="T725" s="17">
        <v>48193</v>
      </c>
      <c r="U725" s="18">
        <v>1.56</v>
      </c>
      <c r="V725" s="18">
        <v>1.34</v>
      </c>
      <c r="W725" s="18" t="s">
        <v>62</v>
      </c>
      <c r="X725" s="18">
        <v>7.83</v>
      </c>
      <c r="Y725" s="18"/>
      <c r="Z725" s="21">
        <v>44259536</v>
      </c>
      <c r="AA725" s="21">
        <v>165052</v>
      </c>
      <c r="AB725" s="21">
        <v>177092</v>
      </c>
      <c r="AC725" s="21">
        <v>0</v>
      </c>
      <c r="AD725" s="21">
        <v>0</v>
      </c>
      <c r="AE725" s="21">
        <v>380.96</v>
      </c>
      <c r="AF725" s="22">
        <v>3</v>
      </c>
      <c r="AG725" s="22">
        <v>35</v>
      </c>
      <c r="AH725" s="23">
        <v>330738</v>
      </c>
      <c r="AI725" s="23">
        <v>1147</v>
      </c>
      <c r="AJ725" s="24">
        <v>8.58</v>
      </c>
      <c r="AK725" s="25">
        <v>98.46</v>
      </c>
      <c r="AL725" s="26">
        <v>3</v>
      </c>
      <c r="AM725" s="26">
        <v>33</v>
      </c>
      <c r="AN725" s="26">
        <v>60017</v>
      </c>
      <c r="AO725" s="26">
        <v>6757</v>
      </c>
      <c r="AP725" s="27">
        <v>7.61</v>
      </c>
      <c r="AQ725" s="28">
        <v>513.86</v>
      </c>
      <c r="AR725" s="29">
        <v>3</v>
      </c>
      <c r="AS725" s="29">
        <v>26</v>
      </c>
      <c r="AT725" s="29">
        <v>3639</v>
      </c>
      <c r="AU725" s="29">
        <v>98895</v>
      </c>
      <c r="AV725" s="29">
        <v>6.24</v>
      </c>
      <c r="AW725" s="29">
        <v>6171.01</v>
      </c>
    </row>
    <row r="726" spans="1:49" s="30" customFormat="1" x14ac:dyDescent="0.35">
      <c r="A726" s="17">
        <v>2008</v>
      </c>
      <c r="B726" s="32" t="s">
        <v>847</v>
      </c>
      <c r="C726" s="13" t="s">
        <v>848</v>
      </c>
      <c r="D726" s="14" t="s">
        <v>882</v>
      </c>
      <c r="E726" s="15">
        <v>54157.427382984366</v>
      </c>
      <c r="F726" s="15">
        <v>43278.5</v>
      </c>
      <c r="G726" s="17">
        <v>3.1</v>
      </c>
      <c r="H726" s="16">
        <v>799124</v>
      </c>
      <c r="I726" s="17">
        <f t="shared" si="11"/>
        <v>1</v>
      </c>
      <c r="J726" s="17">
        <v>0</v>
      </c>
      <c r="K726" s="17">
        <v>40.69</v>
      </c>
      <c r="L726" s="17">
        <v>2.9830000000000001</v>
      </c>
      <c r="M726" s="17">
        <v>8.86</v>
      </c>
      <c r="N726" s="17">
        <v>45.88</v>
      </c>
      <c r="O726" s="17">
        <v>0</v>
      </c>
      <c r="P726" s="18">
        <v>8267</v>
      </c>
      <c r="Q726" s="18">
        <v>627</v>
      </c>
      <c r="R726" s="17">
        <v>4038331</v>
      </c>
      <c r="S726" s="17">
        <v>12759</v>
      </c>
      <c r="T726" s="17">
        <v>13220</v>
      </c>
      <c r="U726" s="18" t="s">
        <v>62</v>
      </c>
      <c r="V726" s="18">
        <v>1.74</v>
      </c>
      <c r="W726" s="18">
        <v>19.79</v>
      </c>
      <c r="X726" s="18">
        <v>7.28</v>
      </c>
      <c r="Y726" s="18" t="s">
        <v>62</v>
      </c>
      <c r="Z726" s="21">
        <v>4718714</v>
      </c>
      <c r="AA726" s="21">
        <v>100410</v>
      </c>
      <c r="AB726" s="21">
        <v>5264224</v>
      </c>
      <c r="AC726" s="21">
        <v>0</v>
      </c>
      <c r="AD726" s="21">
        <v>0</v>
      </c>
      <c r="AE726" s="21">
        <v>0</v>
      </c>
      <c r="AF726" s="23">
        <v>6</v>
      </c>
      <c r="AG726" s="23">
        <v>70</v>
      </c>
      <c r="AH726" s="23">
        <v>363517</v>
      </c>
      <c r="AI726" s="23">
        <v>1010</v>
      </c>
      <c r="AJ726" s="24">
        <v>8.2736615935379056</v>
      </c>
      <c r="AK726" s="25">
        <v>83.56</v>
      </c>
      <c r="AL726" s="26">
        <v>6</v>
      </c>
      <c r="AM726" s="26">
        <v>72</v>
      </c>
      <c r="AN726" s="26">
        <v>65007</v>
      </c>
      <c r="AO726" s="26">
        <v>5436</v>
      </c>
      <c r="AP726" s="27">
        <v>6.9675945960414332</v>
      </c>
      <c r="AQ726" s="28">
        <v>378.74</v>
      </c>
      <c r="AR726" s="29">
        <v>6</v>
      </c>
      <c r="AS726" s="29">
        <v>40</v>
      </c>
      <c r="AT726" s="29">
        <v>2984</v>
      </c>
      <c r="AU726" s="29">
        <v>65016</v>
      </c>
      <c r="AV726" s="29">
        <v>5.3070338587730159</v>
      </c>
      <c r="AW726" s="29">
        <v>3450.4</v>
      </c>
    </row>
    <row r="727" spans="1:49" s="30" customFormat="1" x14ac:dyDescent="0.35">
      <c r="A727" s="17">
        <v>2007</v>
      </c>
      <c r="B727" s="32" t="s">
        <v>858</v>
      </c>
      <c r="C727" s="13" t="s">
        <v>859</v>
      </c>
      <c r="D727" s="14" t="s">
        <v>883</v>
      </c>
      <c r="E727" s="15">
        <v>43596.391024830365</v>
      </c>
      <c r="F727" s="15">
        <v>42057.7</v>
      </c>
      <c r="G727" s="17">
        <v>3.6</v>
      </c>
      <c r="H727" s="16">
        <v>964706</v>
      </c>
      <c r="I727" s="17">
        <f t="shared" si="11"/>
        <v>1</v>
      </c>
      <c r="J727" s="17">
        <v>0</v>
      </c>
      <c r="K727" s="17" t="s">
        <v>62</v>
      </c>
      <c r="L727" s="17">
        <v>2.286</v>
      </c>
      <c r="M727" s="17">
        <v>6.97</v>
      </c>
      <c r="N727" s="17">
        <v>32.78</v>
      </c>
      <c r="O727" s="17">
        <v>0</v>
      </c>
      <c r="P727" s="18">
        <v>8199</v>
      </c>
      <c r="Q727" s="18">
        <v>326</v>
      </c>
      <c r="R727" s="17">
        <v>20346569</v>
      </c>
      <c r="S727" s="17">
        <v>24334</v>
      </c>
      <c r="T727" s="17">
        <v>40023</v>
      </c>
      <c r="U727" s="18" t="s">
        <v>62</v>
      </c>
      <c r="V727" s="18">
        <v>1.1100000000000001</v>
      </c>
      <c r="W727" s="18">
        <v>17.72</v>
      </c>
      <c r="X727" s="18" t="s">
        <v>62</v>
      </c>
      <c r="Y727" s="18" t="s">
        <v>62</v>
      </c>
      <c r="Z727" s="21">
        <v>23857850</v>
      </c>
      <c r="AA727" s="21">
        <v>1648154</v>
      </c>
      <c r="AB727" s="21">
        <v>2089866</v>
      </c>
      <c r="AC727" s="21">
        <v>0</v>
      </c>
      <c r="AD727" s="21">
        <v>0</v>
      </c>
      <c r="AE727" s="21">
        <v>374.71000000000004</v>
      </c>
      <c r="AF727" s="23">
        <v>4</v>
      </c>
      <c r="AG727" s="23">
        <v>36</v>
      </c>
      <c r="AH727" s="23">
        <v>459379</v>
      </c>
      <c r="AI727" s="23">
        <v>824</v>
      </c>
      <c r="AJ727" s="24">
        <v>8.7732498022698895</v>
      </c>
      <c r="AK727" s="25">
        <v>72.28</v>
      </c>
      <c r="AL727" s="26">
        <v>4</v>
      </c>
      <c r="AM727" s="26">
        <v>35</v>
      </c>
      <c r="AN727" s="26">
        <v>98720</v>
      </c>
      <c r="AO727" s="26">
        <v>4075</v>
      </c>
      <c r="AP727" s="27">
        <v>8.1043986773063192</v>
      </c>
      <c r="AQ727" s="28">
        <v>330.28</v>
      </c>
      <c r="AR727" s="29">
        <v>3</v>
      </c>
      <c r="AS727" s="29">
        <v>26</v>
      </c>
      <c r="AT727" s="29">
        <v>4490</v>
      </c>
      <c r="AU727" s="29">
        <v>114379</v>
      </c>
      <c r="AV727" s="29">
        <v>5.1569461975943396</v>
      </c>
      <c r="AW727" s="29">
        <v>5898.44</v>
      </c>
    </row>
    <row r="728" spans="1:49" s="30" customFormat="1" x14ac:dyDescent="0.35">
      <c r="A728" s="17">
        <v>2008</v>
      </c>
      <c r="B728" s="32" t="s">
        <v>858</v>
      </c>
      <c r="C728" s="13" t="s">
        <v>859</v>
      </c>
      <c r="D728" s="14" t="s">
        <v>884</v>
      </c>
      <c r="E728" s="15">
        <v>43064.987735747607</v>
      </c>
      <c r="F728" s="15">
        <v>42049.3</v>
      </c>
      <c r="G728" s="17">
        <v>5.0999999999999996</v>
      </c>
      <c r="H728" s="16">
        <v>976415</v>
      </c>
      <c r="I728" s="17">
        <f t="shared" si="11"/>
        <v>1</v>
      </c>
      <c r="J728" s="17">
        <v>0</v>
      </c>
      <c r="K728" s="17">
        <v>40.69</v>
      </c>
      <c r="L728" s="17">
        <v>2.9830000000000001</v>
      </c>
      <c r="M728" s="17">
        <v>8.86</v>
      </c>
      <c r="N728" s="17">
        <v>45.88</v>
      </c>
      <c r="O728" s="17">
        <v>0</v>
      </c>
      <c r="P728" s="18">
        <v>8959</v>
      </c>
      <c r="Q728" s="18">
        <v>164</v>
      </c>
      <c r="R728" s="17">
        <v>20355210</v>
      </c>
      <c r="S728" s="17">
        <v>22196</v>
      </c>
      <c r="T728" s="17">
        <v>27722</v>
      </c>
      <c r="U728" s="18" t="s">
        <v>62</v>
      </c>
      <c r="V728" s="18">
        <v>1.34</v>
      </c>
      <c r="W728" s="18">
        <v>20.63</v>
      </c>
      <c r="X728" s="18" t="s">
        <v>62</v>
      </c>
      <c r="Y728" s="18" t="s">
        <v>62</v>
      </c>
      <c r="Z728" s="21">
        <v>24023134</v>
      </c>
      <c r="AA728" s="21">
        <v>1618344</v>
      </c>
      <c r="AB728" s="21">
        <v>1146150</v>
      </c>
      <c r="AC728" s="21">
        <v>0</v>
      </c>
      <c r="AD728" s="21">
        <v>0</v>
      </c>
      <c r="AE728" s="21">
        <v>167.36</v>
      </c>
      <c r="AF728" s="23">
        <v>4</v>
      </c>
      <c r="AG728" s="23">
        <v>36</v>
      </c>
      <c r="AH728" s="23">
        <v>461600</v>
      </c>
      <c r="AI728" s="23">
        <v>843</v>
      </c>
      <c r="AJ728" s="24">
        <v>9.1277719705482454</v>
      </c>
      <c r="AK728" s="25">
        <v>76.95</v>
      </c>
      <c r="AL728" s="26">
        <v>4</v>
      </c>
      <c r="AM728" s="26">
        <v>35</v>
      </c>
      <c r="AN728" s="26">
        <v>100371</v>
      </c>
      <c r="AO728" s="26">
        <v>4006</v>
      </c>
      <c r="AP728" s="27">
        <v>8.5426814105008368</v>
      </c>
      <c r="AQ728" s="28">
        <v>342.25</v>
      </c>
      <c r="AR728" s="29">
        <v>3</v>
      </c>
      <c r="AS728" s="29">
        <v>26</v>
      </c>
      <c r="AT728" s="29">
        <v>4879</v>
      </c>
      <c r="AU728" s="29">
        <v>99601</v>
      </c>
      <c r="AV728" s="29">
        <v>5.9046615288610154</v>
      </c>
      <c r="AW728" s="29">
        <v>5881.08</v>
      </c>
    </row>
    <row r="729" spans="1:49" s="30" customFormat="1" x14ac:dyDescent="0.35">
      <c r="A729" s="17">
        <v>2007</v>
      </c>
      <c r="B729" s="32" t="s">
        <v>847</v>
      </c>
      <c r="C729" s="13" t="s">
        <v>848</v>
      </c>
      <c r="D729" s="14" t="s">
        <v>885</v>
      </c>
      <c r="E729" s="15">
        <v>52608.628096960296</v>
      </c>
      <c r="F729" s="15">
        <v>41646.199999999997</v>
      </c>
      <c r="G729" s="17">
        <v>2.8</v>
      </c>
      <c r="H729" s="16">
        <v>791623</v>
      </c>
      <c r="I729" s="17">
        <f t="shared" si="11"/>
        <v>1</v>
      </c>
      <c r="J729" s="17">
        <v>0</v>
      </c>
      <c r="K729" s="17" t="s">
        <v>62</v>
      </c>
      <c r="L729" s="17">
        <v>2.286</v>
      </c>
      <c r="M729" s="17">
        <v>6.97</v>
      </c>
      <c r="N729" s="17">
        <v>32.78</v>
      </c>
      <c r="O729" s="17">
        <v>0</v>
      </c>
      <c r="P729" s="18">
        <v>7421</v>
      </c>
      <c r="Q729" s="18">
        <v>857</v>
      </c>
      <c r="R729" s="17">
        <v>3068692</v>
      </c>
      <c r="S729" s="17">
        <v>8922</v>
      </c>
      <c r="T729" s="17">
        <v>9810</v>
      </c>
      <c r="U729" s="18" t="s">
        <v>62</v>
      </c>
      <c r="V729" s="18">
        <v>1.56</v>
      </c>
      <c r="W729" s="18">
        <v>17.010000000000002</v>
      </c>
      <c r="X729" s="18">
        <v>7.63</v>
      </c>
      <c r="Y729" s="18" t="s">
        <v>62</v>
      </c>
      <c r="Z729" s="21">
        <v>3381304</v>
      </c>
      <c r="AA729" s="21">
        <v>279426</v>
      </c>
      <c r="AB729" s="21">
        <v>8470194</v>
      </c>
      <c r="AC729" s="21">
        <v>0</v>
      </c>
      <c r="AD729" s="21">
        <v>0</v>
      </c>
      <c r="AE729" s="21">
        <v>0</v>
      </c>
      <c r="AF729" s="23">
        <v>6</v>
      </c>
      <c r="AG729" s="23">
        <v>69</v>
      </c>
      <c r="AH729" s="23">
        <v>358396</v>
      </c>
      <c r="AI729" s="23">
        <v>991</v>
      </c>
      <c r="AJ729" s="24">
        <v>8.0733214133657896</v>
      </c>
      <c r="AK729" s="25">
        <v>79.98</v>
      </c>
      <c r="AL729" s="26">
        <v>6</v>
      </c>
      <c r="AM729" s="26">
        <v>72</v>
      </c>
      <c r="AN729" s="26">
        <v>64767</v>
      </c>
      <c r="AO729" s="26">
        <v>5380</v>
      </c>
      <c r="AP729" s="27">
        <v>6.6100126950051301</v>
      </c>
      <c r="AQ729" s="28">
        <v>355.6</v>
      </c>
      <c r="AR729" s="29">
        <v>6</v>
      </c>
      <c r="AS729" s="29">
        <v>39</v>
      </c>
      <c r="AT729" s="29">
        <v>2956</v>
      </c>
      <c r="AU729" s="29">
        <v>60935</v>
      </c>
      <c r="AV729" s="29">
        <v>5.09106908148126</v>
      </c>
      <c r="AW729" s="29">
        <v>3102.25</v>
      </c>
    </row>
    <row r="730" spans="1:49" s="30" customFormat="1" x14ac:dyDescent="0.35">
      <c r="A730" s="17">
        <v>2008</v>
      </c>
      <c r="B730" s="32" t="s">
        <v>886</v>
      </c>
      <c r="C730" s="13" t="s">
        <v>887</v>
      </c>
      <c r="D730" s="14" t="s">
        <v>888</v>
      </c>
      <c r="E730" s="15">
        <v>76259.928247409087</v>
      </c>
      <c r="F730" s="15">
        <v>41641.199999999997</v>
      </c>
      <c r="G730" s="17">
        <v>3.1</v>
      </c>
      <c r="H730" s="16">
        <v>546043</v>
      </c>
      <c r="I730" s="17">
        <f t="shared" si="11"/>
        <v>0</v>
      </c>
      <c r="J730" s="17">
        <v>0</v>
      </c>
      <c r="K730" s="17">
        <v>40.69</v>
      </c>
      <c r="L730" s="17">
        <v>2.9830000000000001</v>
      </c>
      <c r="M730" s="17">
        <v>8.86</v>
      </c>
      <c r="N730" s="17">
        <v>45.88</v>
      </c>
      <c r="O730" s="17">
        <v>0</v>
      </c>
      <c r="P730" s="18">
        <v>8744</v>
      </c>
      <c r="Q730" s="18">
        <v>236</v>
      </c>
      <c r="R730" s="17">
        <v>46837114</v>
      </c>
      <c r="S730" s="17">
        <v>82782</v>
      </c>
      <c r="T730" s="17">
        <v>72875</v>
      </c>
      <c r="U730" s="18" t="s">
        <v>62</v>
      </c>
      <c r="V730" s="18">
        <v>1.1499999999999999</v>
      </c>
      <c r="W730" s="18">
        <v>22.63</v>
      </c>
      <c r="X730" s="18">
        <v>7.44</v>
      </c>
      <c r="Y730" s="18" t="s">
        <v>62</v>
      </c>
      <c r="Z730" s="21">
        <v>53856414</v>
      </c>
      <c r="AA730" s="21">
        <v>159170</v>
      </c>
      <c r="AB730" s="21">
        <v>6636358</v>
      </c>
      <c r="AC730" s="21">
        <v>0</v>
      </c>
      <c r="AD730" s="21">
        <v>0</v>
      </c>
      <c r="AE730" s="21">
        <v>3297.16</v>
      </c>
      <c r="AF730" s="23">
        <v>5</v>
      </c>
      <c r="AG730" s="23">
        <v>35</v>
      </c>
      <c r="AH730" s="23">
        <v>252986</v>
      </c>
      <c r="AI730" s="23">
        <v>896</v>
      </c>
      <c r="AJ730" s="24">
        <v>8.2144145834137952</v>
      </c>
      <c r="AK730" s="25">
        <v>73.56</v>
      </c>
      <c r="AL730" s="26">
        <v>5</v>
      </c>
      <c r="AM730" s="26">
        <v>31</v>
      </c>
      <c r="AN730" s="26">
        <v>59288</v>
      </c>
      <c r="AO730" s="26">
        <v>6200</v>
      </c>
      <c r="AP730" s="27">
        <v>6.70825691151345</v>
      </c>
      <c r="AQ730" s="28">
        <v>415.94</v>
      </c>
      <c r="AR730" s="29">
        <v>4</v>
      </c>
      <c r="AS730" s="29">
        <v>22</v>
      </c>
      <c r="AT730" s="29">
        <v>8888</v>
      </c>
      <c r="AU730" s="29">
        <v>89636</v>
      </c>
      <c r="AV730" s="29">
        <v>4.4730351636942132</v>
      </c>
      <c r="AW730" s="29">
        <v>4009.43</v>
      </c>
    </row>
    <row r="731" spans="1:49" s="30" customFormat="1" x14ac:dyDescent="0.35">
      <c r="A731" s="17">
        <v>2009</v>
      </c>
      <c r="B731" s="32" t="s">
        <v>858</v>
      </c>
      <c r="C731" s="13" t="s">
        <v>859</v>
      </c>
      <c r="D731" s="14" t="s">
        <v>889</v>
      </c>
      <c r="E731" s="15">
        <v>41604.826104542561</v>
      </c>
      <c r="F731" s="15">
        <v>40938.400000000001</v>
      </c>
      <c r="G731" s="17">
        <v>6.8</v>
      </c>
      <c r="H731" s="16">
        <v>983982</v>
      </c>
      <c r="I731" s="17">
        <f t="shared" si="11"/>
        <v>1</v>
      </c>
      <c r="J731" s="17">
        <v>0</v>
      </c>
      <c r="K731" s="17">
        <v>43.33</v>
      </c>
      <c r="L731" s="17">
        <v>2.141</v>
      </c>
      <c r="M731" s="17">
        <v>3.94</v>
      </c>
      <c r="N731" s="17">
        <v>45.86</v>
      </c>
      <c r="O731" s="17">
        <v>0</v>
      </c>
      <c r="P731" s="18">
        <v>8948</v>
      </c>
      <c r="Q731" s="18">
        <v>152</v>
      </c>
      <c r="R731" s="17">
        <v>17548159</v>
      </c>
      <c r="S731" s="17">
        <v>22793</v>
      </c>
      <c r="T731" s="17">
        <v>20534</v>
      </c>
      <c r="U731" s="18" t="s">
        <v>62</v>
      </c>
      <c r="V731" s="18">
        <v>1.37</v>
      </c>
      <c r="W731" s="18">
        <v>12.74</v>
      </c>
      <c r="X731" s="18" t="s">
        <v>62</v>
      </c>
      <c r="Y731" s="18" t="s">
        <v>62</v>
      </c>
      <c r="Z731" s="21">
        <v>20302444</v>
      </c>
      <c r="AA731" s="21">
        <v>1855238</v>
      </c>
      <c r="AB731" s="21">
        <v>1543170</v>
      </c>
      <c r="AC731" s="21">
        <v>0</v>
      </c>
      <c r="AD731" s="21">
        <v>0</v>
      </c>
      <c r="AE731" s="21">
        <v>68.680000000000007</v>
      </c>
      <c r="AF731" s="23">
        <v>4</v>
      </c>
      <c r="AG731" s="23">
        <v>35</v>
      </c>
      <c r="AH731" s="23">
        <v>464517</v>
      </c>
      <c r="AI731" s="23">
        <v>856</v>
      </c>
      <c r="AJ731" s="24">
        <v>8.93</v>
      </c>
      <c r="AK731" s="31">
        <v>76.48</v>
      </c>
      <c r="AL731" s="26">
        <v>4</v>
      </c>
      <c r="AM731" s="26">
        <v>35</v>
      </c>
      <c r="AN731" s="26">
        <v>100207</v>
      </c>
      <c r="AO731" s="26">
        <v>3975</v>
      </c>
      <c r="AP731" s="27">
        <v>8.32</v>
      </c>
      <c r="AQ731" s="28">
        <v>330.65</v>
      </c>
      <c r="AR731" s="29">
        <v>3</v>
      </c>
      <c r="AS731" s="29">
        <v>27</v>
      </c>
      <c r="AT731" s="29">
        <v>5225</v>
      </c>
      <c r="AU731" s="29">
        <v>76117</v>
      </c>
      <c r="AV731" s="29">
        <v>5.45</v>
      </c>
      <c r="AW731" s="29">
        <v>4148.97</v>
      </c>
    </row>
    <row r="732" spans="1:49" s="30" customFormat="1" x14ac:dyDescent="0.35">
      <c r="A732" s="17">
        <v>2009</v>
      </c>
      <c r="B732" s="32" t="s">
        <v>886</v>
      </c>
      <c r="C732" s="13" t="s">
        <v>887</v>
      </c>
      <c r="D732" s="14" t="s">
        <v>890</v>
      </c>
      <c r="E732" s="15">
        <v>72518.580836686902</v>
      </c>
      <c r="F732" s="15">
        <v>40599.599999999999</v>
      </c>
      <c r="G732" s="17">
        <v>6.3</v>
      </c>
      <c r="H732" s="16">
        <v>559851</v>
      </c>
      <c r="I732" s="17">
        <f t="shared" si="11"/>
        <v>0</v>
      </c>
      <c r="J732" s="17">
        <v>0</v>
      </c>
      <c r="K732" s="17">
        <v>43.33</v>
      </c>
      <c r="L732" s="17">
        <v>2.141</v>
      </c>
      <c r="M732" s="17">
        <v>3.94</v>
      </c>
      <c r="N732" s="17">
        <v>45.86</v>
      </c>
      <c r="O732" s="17">
        <v>0</v>
      </c>
      <c r="P732" s="18">
        <v>8630</v>
      </c>
      <c r="Q732" s="18">
        <v>151</v>
      </c>
      <c r="R732" s="17">
        <v>44683966</v>
      </c>
      <c r="S732" s="17">
        <v>76030</v>
      </c>
      <c r="T732" s="17">
        <v>65999</v>
      </c>
      <c r="U732" s="18" t="s">
        <v>62</v>
      </c>
      <c r="V732" s="18" t="s">
        <v>62</v>
      </c>
      <c r="W732" s="18">
        <v>14.07</v>
      </c>
      <c r="X732" s="18">
        <v>4.9000000000000004</v>
      </c>
      <c r="Y732" s="18" t="s">
        <v>62</v>
      </c>
      <c r="Z732" s="21">
        <v>51084784</v>
      </c>
      <c r="AA732" s="21">
        <v>182864</v>
      </c>
      <c r="AB732" s="21">
        <v>6517656</v>
      </c>
      <c r="AC732" s="21">
        <v>0</v>
      </c>
      <c r="AD732" s="21">
        <v>0</v>
      </c>
      <c r="AE732" s="21">
        <v>3250.74</v>
      </c>
      <c r="AF732" s="23">
        <v>5</v>
      </c>
      <c r="AG732" s="23">
        <v>35</v>
      </c>
      <c r="AH732" s="23">
        <v>255383</v>
      </c>
      <c r="AI732" s="23">
        <v>887</v>
      </c>
      <c r="AJ732" s="24">
        <v>8.58</v>
      </c>
      <c r="AK732" s="31">
        <v>76.12</v>
      </c>
      <c r="AL732" s="26">
        <v>5</v>
      </c>
      <c r="AM732" s="26">
        <v>31</v>
      </c>
      <c r="AN732" s="26">
        <v>59347</v>
      </c>
      <c r="AO732" s="26">
        <v>6021</v>
      </c>
      <c r="AP732" s="27">
        <v>7.28</v>
      </c>
      <c r="AQ732" s="28">
        <v>438.43</v>
      </c>
      <c r="AR732" s="29">
        <v>4</v>
      </c>
      <c r="AS732" s="29">
        <v>22</v>
      </c>
      <c r="AT732" s="29">
        <v>8935</v>
      </c>
      <c r="AU732" s="29">
        <v>89109</v>
      </c>
      <c r="AV732" s="29">
        <v>4.83</v>
      </c>
      <c r="AW732" s="29">
        <v>4307.66</v>
      </c>
    </row>
    <row r="733" spans="1:49" s="30" customFormat="1" x14ac:dyDescent="0.35">
      <c r="A733" s="12">
        <v>2015</v>
      </c>
      <c r="B733" s="12" t="s">
        <v>886</v>
      </c>
      <c r="C733" s="13" t="s">
        <v>887</v>
      </c>
      <c r="D733" s="14" t="s">
        <v>891</v>
      </c>
      <c r="E733" s="15">
        <v>68323.075637503425</v>
      </c>
      <c r="F733" s="15">
        <v>40063.9</v>
      </c>
      <c r="G733" s="12">
        <v>4.3</v>
      </c>
      <c r="H733" s="16">
        <v>586389</v>
      </c>
      <c r="I733" s="17">
        <f t="shared" si="11"/>
        <v>0</v>
      </c>
      <c r="J733" s="17">
        <v>0</v>
      </c>
      <c r="K733" s="17">
        <v>42.6</v>
      </c>
      <c r="L733" s="17">
        <v>1.8220000000000001</v>
      </c>
      <c r="M733" s="17">
        <v>2.62</v>
      </c>
      <c r="N733" s="17">
        <v>44.13</v>
      </c>
      <c r="O733" s="17">
        <v>0</v>
      </c>
      <c r="P733" s="18">
        <v>7583</v>
      </c>
      <c r="Q733" s="18">
        <v>285</v>
      </c>
      <c r="R733" s="17">
        <v>47475543</v>
      </c>
      <c r="S733" s="17">
        <v>40089</v>
      </c>
      <c r="T733" s="17">
        <v>45124</v>
      </c>
      <c r="U733" s="18">
        <v>1.65</v>
      </c>
      <c r="V733" s="18" t="s">
        <v>62</v>
      </c>
      <c r="W733" s="18" t="s">
        <v>62</v>
      </c>
      <c r="X733" s="18" t="s">
        <v>62</v>
      </c>
      <c r="Y733" s="18" t="s">
        <v>62</v>
      </c>
      <c r="Z733" s="21">
        <v>52971916</v>
      </c>
      <c r="AA733" s="21">
        <v>170050</v>
      </c>
      <c r="AB733" s="21">
        <v>9717472</v>
      </c>
      <c r="AC733" s="21">
        <v>0</v>
      </c>
      <c r="AD733" s="21">
        <v>0</v>
      </c>
      <c r="AE733" s="21">
        <v>4398</v>
      </c>
      <c r="AF733" s="22">
        <v>5</v>
      </c>
      <c r="AG733" s="22">
        <v>21</v>
      </c>
      <c r="AH733" s="23">
        <v>268226</v>
      </c>
      <c r="AI733" s="23">
        <v>831.60655999999994</v>
      </c>
      <c r="AJ733" s="24">
        <v>10.965636</v>
      </c>
      <c r="AK733" s="25">
        <v>91.190948000000006</v>
      </c>
      <c r="AL733" s="26">
        <v>5</v>
      </c>
      <c r="AM733" s="26">
        <v>23</v>
      </c>
      <c r="AN733" s="26">
        <v>57686</v>
      </c>
      <c r="AO733" s="26">
        <v>5669.4721</v>
      </c>
      <c r="AP733" s="27">
        <v>9.1219617999999993</v>
      </c>
      <c r="AQ733" s="28">
        <v>517.16708000000006</v>
      </c>
      <c r="AR733" s="29">
        <v>4</v>
      </c>
      <c r="AS733" s="29">
        <v>15</v>
      </c>
      <c r="AT733" s="29">
        <v>10559</v>
      </c>
      <c r="AU733" s="29">
        <v>81474.493000000002</v>
      </c>
      <c r="AV733" s="29">
        <v>6.7572463999999997</v>
      </c>
      <c r="AW733" s="29">
        <v>5505.4322000000002</v>
      </c>
    </row>
    <row r="734" spans="1:49" s="30" customFormat="1" x14ac:dyDescent="0.35">
      <c r="A734" s="17">
        <v>2006</v>
      </c>
      <c r="B734" s="13" t="s">
        <v>858</v>
      </c>
      <c r="C734" s="13" t="s">
        <v>859</v>
      </c>
      <c r="D734" s="14" t="s">
        <v>892</v>
      </c>
      <c r="E734" s="15">
        <v>42044.018423582856</v>
      </c>
      <c r="F734" s="15">
        <v>40055</v>
      </c>
      <c r="G734" s="17">
        <v>3.5</v>
      </c>
      <c r="H734" s="16">
        <v>952692</v>
      </c>
      <c r="I734" s="17">
        <f t="shared" si="11"/>
        <v>1</v>
      </c>
      <c r="J734" s="17">
        <v>0</v>
      </c>
      <c r="K734" s="17" t="s">
        <v>62</v>
      </c>
      <c r="L734" s="17">
        <v>2.137</v>
      </c>
      <c r="M734" s="17">
        <v>6.73</v>
      </c>
      <c r="N734" s="17">
        <v>18.61</v>
      </c>
      <c r="O734" s="17">
        <v>0</v>
      </c>
      <c r="P734" s="18">
        <v>8106</v>
      </c>
      <c r="Q734" s="18">
        <v>279</v>
      </c>
      <c r="R734" s="17">
        <v>19403772</v>
      </c>
      <c r="S734" s="17">
        <v>21776</v>
      </c>
      <c r="T734" s="17">
        <v>37902</v>
      </c>
      <c r="U734" s="18" t="s">
        <v>62</v>
      </c>
      <c r="V734" s="18">
        <v>0.87</v>
      </c>
      <c r="W734" s="18">
        <v>15.33</v>
      </c>
      <c r="X734" s="18" t="s">
        <v>62</v>
      </c>
      <c r="Y734" s="18" t="s">
        <v>62</v>
      </c>
      <c r="Z734" s="21">
        <v>22604168</v>
      </c>
      <c r="AA734" s="21">
        <v>1454021.3800000001</v>
      </c>
      <c r="AB734" s="21">
        <v>1245377.7799999998</v>
      </c>
      <c r="AC734" s="21">
        <v>0</v>
      </c>
      <c r="AD734" s="21">
        <v>0</v>
      </c>
      <c r="AE734" s="21">
        <v>220.52</v>
      </c>
      <c r="AF734" s="23">
        <v>4</v>
      </c>
      <c r="AG734" s="23">
        <v>36</v>
      </c>
      <c r="AH734" s="23">
        <v>449308</v>
      </c>
      <c r="AI734" s="23">
        <v>814.95191865416757</v>
      </c>
      <c r="AJ734" s="24">
        <v>8.2828228575824188</v>
      </c>
      <c r="AK734" s="25">
        <v>67.50102379659387</v>
      </c>
      <c r="AL734" s="26">
        <v>4</v>
      </c>
      <c r="AM734" s="26">
        <v>35</v>
      </c>
      <c r="AN734" s="26">
        <v>96617</v>
      </c>
      <c r="AO734" s="26">
        <v>4041.724886234651</v>
      </c>
      <c r="AP734" s="27">
        <v>7.4429491130159864</v>
      </c>
      <c r="AQ734" s="28">
        <v>300.82352657054832</v>
      </c>
      <c r="AR734" s="29">
        <v>3</v>
      </c>
      <c r="AS734" s="29">
        <v>25</v>
      </c>
      <c r="AT734" s="29">
        <v>4734</v>
      </c>
      <c r="AU734" s="29">
        <v>83351.200535135897</v>
      </c>
      <c r="AV734" s="29">
        <v>5.1159077637557653</v>
      </c>
      <c r="AW734" s="29">
        <v>4264.1705393606544</v>
      </c>
    </row>
    <row r="735" spans="1:49" s="30" customFormat="1" x14ac:dyDescent="0.35">
      <c r="A735" s="17">
        <v>2006</v>
      </c>
      <c r="B735" s="13" t="s">
        <v>847</v>
      </c>
      <c r="C735" s="13" t="s">
        <v>848</v>
      </c>
      <c r="D735" s="14" t="s">
        <v>893</v>
      </c>
      <c r="E735" s="15">
        <v>51034.375307298673</v>
      </c>
      <c r="F735" s="15">
        <v>39961.599999999999</v>
      </c>
      <c r="G735" s="17">
        <v>3.1</v>
      </c>
      <c r="H735" s="16">
        <v>783033</v>
      </c>
      <c r="I735" s="17">
        <f t="shared" si="11"/>
        <v>1</v>
      </c>
      <c r="J735" s="17">
        <v>0</v>
      </c>
      <c r="K735" s="17" t="s">
        <v>62</v>
      </c>
      <c r="L735" s="17">
        <v>2.137</v>
      </c>
      <c r="M735" s="17">
        <v>6.73</v>
      </c>
      <c r="N735" s="17">
        <v>18.61</v>
      </c>
      <c r="O735" s="17">
        <v>0</v>
      </c>
      <c r="P735" s="18">
        <v>6917</v>
      </c>
      <c r="Q735" s="18">
        <v>837</v>
      </c>
      <c r="R735" s="17">
        <v>3584251</v>
      </c>
      <c r="S735" s="17">
        <v>11592</v>
      </c>
      <c r="T735" s="17">
        <v>13949</v>
      </c>
      <c r="U735" s="18" t="s">
        <v>62</v>
      </c>
      <c r="V735" s="18">
        <v>1.51</v>
      </c>
      <c r="W735" s="18">
        <v>15.46</v>
      </c>
      <c r="X735" s="18">
        <v>8.65</v>
      </c>
      <c r="Y735" s="18" t="s">
        <v>62</v>
      </c>
      <c r="Z735" s="21">
        <v>4127086.04</v>
      </c>
      <c r="AA735" s="21">
        <v>37556.239999999998</v>
      </c>
      <c r="AB735" s="21">
        <v>6689598.0199999996</v>
      </c>
      <c r="AC735" s="21">
        <v>0</v>
      </c>
      <c r="AD735" s="21">
        <v>0</v>
      </c>
      <c r="AE735" s="21">
        <v>0</v>
      </c>
      <c r="AF735" s="23">
        <v>6</v>
      </c>
      <c r="AG735" s="23">
        <v>69</v>
      </c>
      <c r="AH735" s="23">
        <v>353053</v>
      </c>
      <c r="AI735" s="23">
        <v>956.1668739065617</v>
      </c>
      <c r="AJ735" s="24">
        <v>7.8330388742735932</v>
      </c>
      <c r="AK735" s="25">
        <v>74.896922936027551</v>
      </c>
      <c r="AL735" s="26">
        <v>6</v>
      </c>
      <c r="AM735" s="26">
        <v>71</v>
      </c>
      <c r="AN735" s="26">
        <v>64084</v>
      </c>
      <c r="AO735" s="26">
        <v>5271.4562137194916</v>
      </c>
      <c r="AP735" s="27">
        <v>6.467056030501813</v>
      </c>
      <c r="AQ735" s="28">
        <v>340.90802696460895</v>
      </c>
      <c r="AR735" s="29">
        <v>5</v>
      </c>
      <c r="AS735" s="29">
        <v>39</v>
      </c>
      <c r="AT735" s="29">
        <v>2359</v>
      </c>
      <c r="AU735" s="29">
        <v>68943.902783665413</v>
      </c>
      <c r="AV735" s="29">
        <v>4.8384865427655566</v>
      </c>
      <c r="AW735" s="29">
        <v>3335.8414582450187</v>
      </c>
    </row>
    <row r="736" spans="1:49" s="30" customFormat="1" x14ac:dyDescent="0.35">
      <c r="A736" s="17">
        <v>2007</v>
      </c>
      <c r="B736" s="32" t="s">
        <v>886</v>
      </c>
      <c r="C736" s="13" t="s">
        <v>887</v>
      </c>
      <c r="D736" s="14" t="s">
        <v>894</v>
      </c>
      <c r="E736" s="15">
        <v>73857.866122241423</v>
      </c>
      <c r="F736" s="15">
        <v>39504.800000000003</v>
      </c>
      <c r="G736" s="17">
        <v>2.8</v>
      </c>
      <c r="H736" s="16">
        <v>534876</v>
      </c>
      <c r="I736" s="17">
        <f t="shared" si="11"/>
        <v>0</v>
      </c>
      <c r="J736" s="17">
        <v>1</v>
      </c>
      <c r="K736" s="17" t="s">
        <v>62</v>
      </c>
      <c r="L736" s="17">
        <v>2.286</v>
      </c>
      <c r="M736" s="17">
        <v>6.97</v>
      </c>
      <c r="N736" s="17">
        <v>32.78</v>
      </c>
      <c r="O736" s="17">
        <v>0</v>
      </c>
      <c r="P736" s="18">
        <v>7995</v>
      </c>
      <c r="Q736" s="18">
        <v>409</v>
      </c>
      <c r="R736" s="17">
        <v>46481436</v>
      </c>
      <c r="S736" s="17">
        <v>83279</v>
      </c>
      <c r="T736" s="17">
        <v>77121</v>
      </c>
      <c r="U736" s="18" t="s">
        <v>62</v>
      </c>
      <c r="V736" s="18">
        <v>1.06</v>
      </c>
      <c r="W736" s="18">
        <v>17.72</v>
      </c>
      <c r="X736" s="18">
        <v>6.82</v>
      </c>
      <c r="Y736" s="18" t="s">
        <v>62</v>
      </c>
      <c r="Z736" s="21">
        <v>53256394</v>
      </c>
      <c r="AA736" s="21">
        <v>169768</v>
      </c>
      <c r="AB736" s="21">
        <v>8792132</v>
      </c>
      <c r="AC736" s="21">
        <v>0</v>
      </c>
      <c r="AD736" s="21">
        <v>0</v>
      </c>
      <c r="AE736" s="21">
        <v>4560.38</v>
      </c>
      <c r="AF736" s="23">
        <v>5</v>
      </c>
      <c r="AG736" s="23">
        <v>34</v>
      </c>
      <c r="AH736" s="23">
        <v>247939</v>
      </c>
      <c r="AI736" s="23">
        <v>871</v>
      </c>
      <c r="AJ736" s="24">
        <v>7.7515731337951692</v>
      </c>
      <c r="AK736" s="25">
        <v>67.53</v>
      </c>
      <c r="AL736" s="26">
        <v>5</v>
      </c>
      <c r="AM736" s="26">
        <v>31</v>
      </c>
      <c r="AN736" s="26">
        <v>57138</v>
      </c>
      <c r="AO736" s="26">
        <v>6145</v>
      </c>
      <c r="AP736" s="27">
        <v>6.2483461083975094</v>
      </c>
      <c r="AQ736" s="28">
        <v>383.98</v>
      </c>
      <c r="AR736" s="29">
        <v>4</v>
      </c>
      <c r="AS736" s="29">
        <v>22</v>
      </c>
      <c r="AT736" s="29">
        <v>8217</v>
      </c>
      <c r="AU736" s="29">
        <v>88535</v>
      </c>
      <c r="AV736" s="29">
        <v>4.1044636779907497</v>
      </c>
      <c r="AW736" s="29">
        <v>3633.88</v>
      </c>
    </row>
    <row r="737" spans="1:49" s="30" customFormat="1" x14ac:dyDescent="0.35">
      <c r="A737" s="12">
        <v>2014</v>
      </c>
      <c r="B737" s="12" t="s">
        <v>886</v>
      </c>
      <c r="C737" s="13" t="s">
        <v>887</v>
      </c>
      <c r="D737" s="14" t="s">
        <v>895</v>
      </c>
      <c r="E737" s="15">
        <v>67369.619606316628</v>
      </c>
      <c r="F737" s="15">
        <v>39287.199999999997</v>
      </c>
      <c r="G737" s="12">
        <v>4.0999999999999996</v>
      </c>
      <c r="H737" s="16">
        <v>583159</v>
      </c>
      <c r="I737" s="17">
        <f t="shared" si="11"/>
        <v>0</v>
      </c>
      <c r="J737" s="17">
        <v>0</v>
      </c>
      <c r="K737" s="17">
        <v>45.67</v>
      </c>
      <c r="L737" s="17">
        <v>3.117</v>
      </c>
      <c r="M737" s="17">
        <v>4.37</v>
      </c>
      <c r="N737" s="17">
        <v>46.16</v>
      </c>
      <c r="O737" s="17">
        <v>0</v>
      </c>
      <c r="P737" s="18">
        <v>8245</v>
      </c>
      <c r="Q737" s="18">
        <v>206</v>
      </c>
      <c r="R737" s="17">
        <v>47336758</v>
      </c>
      <c r="S737" s="17">
        <v>41462</v>
      </c>
      <c r="T737" s="17">
        <v>44974</v>
      </c>
      <c r="U737" s="18">
        <v>1.61</v>
      </c>
      <c r="V737" s="18">
        <v>1.58</v>
      </c>
      <c r="W737" s="18">
        <v>22.43</v>
      </c>
      <c r="X737" s="18">
        <v>6.96</v>
      </c>
      <c r="Y737" s="18"/>
      <c r="Z737" s="21">
        <v>52985314</v>
      </c>
      <c r="AA737" s="21">
        <v>153536</v>
      </c>
      <c r="AB737" s="21">
        <v>7424414</v>
      </c>
      <c r="AC737" s="21">
        <v>0</v>
      </c>
      <c r="AD737" s="21">
        <v>0</v>
      </c>
      <c r="AE737" s="21">
        <v>3962</v>
      </c>
      <c r="AF737" s="22">
        <v>5</v>
      </c>
      <c r="AG737" s="22">
        <v>21</v>
      </c>
      <c r="AH737" s="23">
        <v>265720</v>
      </c>
      <c r="AI737" s="23">
        <v>863.16204000000005</v>
      </c>
      <c r="AJ737" s="24">
        <v>10.49587</v>
      </c>
      <c r="AK737" s="25">
        <v>90.596367000000001</v>
      </c>
      <c r="AL737" s="26">
        <v>5</v>
      </c>
      <c r="AM737" s="26">
        <v>23</v>
      </c>
      <c r="AN737" s="26">
        <v>58178</v>
      </c>
      <c r="AO737" s="26">
        <v>5729.9594999999999</v>
      </c>
      <c r="AP737" s="27">
        <v>8.8817638999999993</v>
      </c>
      <c r="AQ737" s="28">
        <v>508.92147</v>
      </c>
      <c r="AR737" s="29">
        <v>4</v>
      </c>
      <c r="AS737" s="29">
        <v>15</v>
      </c>
      <c r="AT737" s="29">
        <v>10323</v>
      </c>
      <c r="AU737" s="29">
        <v>83805.346000000005</v>
      </c>
      <c r="AV737" s="29">
        <v>6.6102125999999997</v>
      </c>
      <c r="AW737" s="29">
        <v>5539.7115000000003</v>
      </c>
    </row>
    <row r="738" spans="1:49" s="30" customFormat="1" x14ac:dyDescent="0.35">
      <c r="A738" s="12">
        <v>2010</v>
      </c>
      <c r="B738" s="12" t="s">
        <v>886</v>
      </c>
      <c r="C738" s="13" t="s">
        <v>887</v>
      </c>
      <c r="D738" s="14" t="s">
        <v>896</v>
      </c>
      <c r="E738" s="15">
        <v>69324.448081681956</v>
      </c>
      <c r="F738" s="15">
        <v>39135.800000000003</v>
      </c>
      <c r="G738" s="12">
        <v>6.4</v>
      </c>
      <c r="H738" s="16">
        <v>564531</v>
      </c>
      <c r="I738" s="17">
        <f t="shared" si="11"/>
        <v>0</v>
      </c>
      <c r="J738" s="17">
        <v>0</v>
      </c>
      <c r="K738" s="17">
        <v>44.27</v>
      </c>
      <c r="L738" s="17">
        <v>2.7050000000000001</v>
      </c>
      <c r="M738" s="17">
        <v>4.37</v>
      </c>
      <c r="N738" s="17">
        <v>49.29</v>
      </c>
      <c r="O738" s="17">
        <v>0</v>
      </c>
      <c r="P738" s="18">
        <v>8271</v>
      </c>
      <c r="Q738" s="18">
        <v>226</v>
      </c>
      <c r="R738" s="17">
        <v>45702951</v>
      </c>
      <c r="S738" s="17">
        <v>67422</v>
      </c>
      <c r="T738" s="17">
        <v>61363</v>
      </c>
      <c r="U738" s="18" t="s">
        <v>62</v>
      </c>
      <c r="V738" s="18">
        <v>1.29</v>
      </c>
      <c r="W738" s="18">
        <v>17.36</v>
      </c>
      <c r="X738" s="18">
        <v>5.67</v>
      </c>
      <c r="Y738" s="18"/>
      <c r="Z738" s="21">
        <v>52290970</v>
      </c>
      <c r="AA738" s="21">
        <v>208282</v>
      </c>
      <c r="AB738" s="21">
        <v>5669332</v>
      </c>
      <c r="AC738" s="21">
        <v>0</v>
      </c>
      <c r="AD738" s="21">
        <v>0</v>
      </c>
      <c r="AE738" s="21">
        <v>3163.08</v>
      </c>
      <c r="AF738" s="22">
        <v>5</v>
      </c>
      <c r="AG738" s="22">
        <v>35</v>
      </c>
      <c r="AH738" s="23">
        <v>257447</v>
      </c>
      <c r="AI738" s="23">
        <v>883</v>
      </c>
      <c r="AJ738" s="24">
        <v>8.77</v>
      </c>
      <c r="AK738" s="31">
        <v>77.430000000000007</v>
      </c>
      <c r="AL738" s="26">
        <v>5</v>
      </c>
      <c r="AM738" s="26">
        <v>31</v>
      </c>
      <c r="AN738" s="26">
        <v>59642</v>
      </c>
      <c r="AO738" s="26">
        <v>6032</v>
      </c>
      <c r="AP738" s="27">
        <v>7.42</v>
      </c>
      <c r="AQ738" s="28">
        <v>447.3</v>
      </c>
      <c r="AR738" s="29">
        <v>4</v>
      </c>
      <c r="AS738" s="29">
        <v>20</v>
      </c>
      <c r="AT738" s="29">
        <v>8933</v>
      </c>
      <c r="AU738" s="29">
        <v>93932</v>
      </c>
      <c r="AV738" s="29">
        <v>4.9800000000000004</v>
      </c>
      <c r="AW738" s="29">
        <v>4676.34</v>
      </c>
    </row>
    <row r="739" spans="1:49" s="30" customFormat="1" x14ac:dyDescent="0.35">
      <c r="A739" s="12">
        <v>2011</v>
      </c>
      <c r="B739" s="12" t="s">
        <v>886</v>
      </c>
      <c r="C739" s="13" t="s">
        <v>887</v>
      </c>
      <c r="D739" s="14" t="s">
        <v>897</v>
      </c>
      <c r="E739" s="15">
        <v>68599.854447030884</v>
      </c>
      <c r="F739" s="15">
        <v>38929.800000000003</v>
      </c>
      <c r="G739" s="12">
        <v>5.8</v>
      </c>
      <c r="H739" s="16">
        <v>567491</v>
      </c>
      <c r="I739" s="17">
        <f t="shared" si="11"/>
        <v>0</v>
      </c>
      <c r="J739" s="17">
        <v>0</v>
      </c>
      <c r="K739" s="17">
        <v>45.02</v>
      </c>
      <c r="L739" s="17">
        <v>3.4670000000000001</v>
      </c>
      <c r="M739" s="17">
        <v>4</v>
      </c>
      <c r="N739" s="17">
        <v>55.64</v>
      </c>
      <c r="O739" s="17">
        <v>0</v>
      </c>
      <c r="P739" s="18">
        <v>8645</v>
      </c>
      <c r="Q739" s="18">
        <v>315</v>
      </c>
      <c r="R739" s="17">
        <v>45197424</v>
      </c>
      <c r="S739" s="17">
        <v>77571</v>
      </c>
      <c r="T739" s="17">
        <v>61629</v>
      </c>
      <c r="U739" s="18" t="s">
        <v>62</v>
      </c>
      <c r="V739" s="18" t="s">
        <v>62</v>
      </c>
      <c r="W739" s="18" t="s">
        <v>62</v>
      </c>
      <c r="X739" s="18" t="s">
        <v>62</v>
      </c>
      <c r="Y739" s="18" t="s">
        <v>62</v>
      </c>
      <c r="Z739" s="21">
        <v>50626282</v>
      </c>
      <c r="AA739" s="21">
        <v>214548</v>
      </c>
      <c r="AB739" s="21">
        <v>5857650</v>
      </c>
      <c r="AC739" s="21">
        <v>0</v>
      </c>
      <c r="AD739" s="21">
        <v>0</v>
      </c>
      <c r="AE739" s="21">
        <v>3013.82</v>
      </c>
      <c r="AF739" s="22">
        <v>5</v>
      </c>
      <c r="AG739" s="22">
        <v>35</v>
      </c>
      <c r="AH739" s="23">
        <v>258528</v>
      </c>
      <c r="AI739" s="23">
        <v>903</v>
      </c>
      <c r="AJ739" s="24">
        <v>9.11</v>
      </c>
      <c r="AK739" s="25">
        <v>82.28</v>
      </c>
      <c r="AL739" s="26">
        <v>5</v>
      </c>
      <c r="AM739" s="26">
        <v>31</v>
      </c>
      <c r="AN739" s="26">
        <v>59872</v>
      </c>
      <c r="AO739" s="26">
        <v>6059</v>
      </c>
      <c r="AP739" s="27">
        <v>7.72</v>
      </c>
      <c r="AQ739" s="28">
        <v>467.44</v>
      </c>
      <c r="AR739" s="29">
        <v>4</v>
      </c>
      <c r="AS739" s="29">
        <v>20</v>
      </c>
      <c r="AT739" s="29">
        <v>9067</v>
      </c>
      <c r="AU739" s="29">
        <v>94316</v>
      </c>
      <c r="AV739" s="29">
        <v>5.41</v>
      </c>
      <c r="AW739" s="29">
        <v>5101.91</v>
      </c>
    </row>
    <row r="740" spans="1:49" s="30" customFormat="1" x14ac:dyDescent="0.35">
      <c r="A740" s="12">
        <v>2019</v>
      </c>
      <c r="B740" s="12" t="s">
        <v>886</v>
      </c>
      <c r="C740" s="13" t="s">
        <v>887</v>
      </c>
      <c r="D740" s="14" t="s">
        <v>898</v>
      </c>
      <c r="E740" s="15">
        <v>66466.361900033793</v>
      </c>
      <c r="F740" s="15">
        <v>38558.199999999997</v>
      </c>
      <c r="G740" s="12" t="s">
        <v>62</v>
      </c>
      <c r="H740" s="16">
        <v>580116</v>
      </c>
      <c r="I740" s="17">
        <f t="shared" si="11"/>
        <v>0</v>
      </c>
      <c r="J740" s="17">
        <v>0</v>
      </c>
      <c r="K740" s="17">
        <v>38.520000000000003</v>
      </c>
      <c r="L740" s="17">
        <v>2.4489999999999998</v>
      </c>
      <c r="M740" s="17">
        <v>2.56</v>
      </c>
      <c r="N740" s="17">
        <v>35.590000000000003</v>
      </c>
      <c r="O740" s="17">
        <v>0</v>
      </c>
      <c r="P740" s="18">
        <v>8906</v>
      </c>
      <c r="Q740" s="18">
        <v>246</v>
      </c>
      <c r="R740" s="17">
        <v>39199140</v>
      </c>
      <c r="S740" s="17">
        <v>26346</v>
      </c>
      <c r="T740" s="17">
        <v>32183</v>
      </c>
      <c r="U740" s="18">
        <v>1.66</v>
      </c>
      <c r="V740" s="18" t="s">
        <v>62</v>
      </c>
      <c r="W740" s="18">
        <v>16.079999999999998</v>
      </c>
      <c r="X740" s="18">
        <v>3.07</v>
      </c>
      <c r="Y740" s="18" t="s">
        <v>62</v>
      </c>
      <c r="Z740" s="21">
        <v>43801864</v>
      </c>
      <c r="AA740" s="21">
        <v>167214</v>
      </c>
      <c r="AB740" s="21">
        <v>14350872</v>
      </c>
      <c r="AC740" s="21">
        <v>0</v>
      </c>
      <c r="AD740" s="21">
        <v>0</v>
      </c>
      <c r="AE740" s="21">
        <v>3730</v>
      </c>
      <c r="AF740" s="22">
        <v>5</v>
      </c>
      <c r="AG740" s="22">
        <v>35</v>
      </c>
      <c r="AH740" s="23">
        <v>274881</v>
      </c>
      <c r="AI740" s="23">
        <v>864</v>
      </c>
      <c r="AJ740" s="24">
        <v>11.18</v>
      </c>
      <c r="AK740" s="25">
        <v>96.53</v>
      </c>
      <c r="AL740" s="26">
        <v>5</v>
      </c>
      <c r="AM740" s="26">
        <v>33</v>
      </c>
      <c r="AN740" s="26">
        <v>58325</v>
      </c>
      <c r="AO740" s="26">
        <v>5109</v>
      </c>
      <c r="AP740" s="27">
        <v>9.64</v>
      </c>
      <c r="AQ740" s="28">
        <v>492.52</v>
      </c>
      <c r="AR740" s="29">
        <v>4</v>
      </c>
      <c r="AS740" s="29">
        <v>23</v>
      </c>
      <c r="AT740" s="29">
        <v>11294</v>
      </c>
      <c r="AU740" s="29">
        <v>76284.17</v>
      </c>
      <c r="AV740" s="29">
        <v>6.7252068999999999</v>
      </c>
      <c r="AW740" s="29">
        <v>5130.2682999999997</v>
      </c>
    </row>
    <row r="741" spans="1:49" s="30" customFormat="1" x14ac:dyDescent="0.35">
      <c r="A741" s="12">
        <v>2013</v>
      </c>
      <c r="B741" s="12" t="s">
        <v>886</v>
      </c>
      <c r="C741" s="13" t="s">
        <v>887</v>
      </c>
      <c r="D741" s="14" t="s">
        <v>899</v>
      </c>
      <c r="E741" s="15">
        <v>65924.101472657989</v>
      </c>
      <c r="F741" s="15">
        <v>38408.699999999997</v>
      </c>
      <c r="G741" s="12">
        <v>4.7</v>
      </c>
      <c r="H741" s="16">
        <v>582620</v>
      </c>
      <c r="I741" s="17">
        <f t="shared" si="11"/>
        <v>0</v>
      </c>
      <c r="J741" s="17">
        <v>0</v>
      </c>
      <c r="K741" s="17">
        <v>45.02</v>
      </c>
      <c r="L741" s="17">
        <v>3.4830000000000001</v>
      </c>
      <c r="M741" s="17">
        <v>3.73</v>
      </c>
      <c r="N741" s="17">
        <v>51.99</v>
      </c>
      <c r="O741" s="17">
        <v>0</v>
      </c>
      <c r="P741" s="18">
        <v>8516</v>
      </c>
      <c r="Q741" s="18">
        <v>348</v>
      </c>
      <c r="R741" s="17">
        <v>50686615</v>
      </c>
      <c r="S741" s="17">
        <v>44986</v>
      </c>
      <c r="T741" s="17">
        <v>50455</v>
      </c>
      <c r="U741" s="18">
        <v>1.55</v>
      </c>
      <c r="V741" s="18" t="s">
        <v>62</v>
      </c>
      <c r="W741" s="18">
        <v>23.33</v>
      </c>
      <c r="X741" s="18" t="s">
        <v>62</v>
      </c>
      <c r="Y741" s="18"/>
      <c r="Z741" s="21">
        <v>56223316</v>
      </c>
      <c r="AA741" s="21">
        <v>145218</v>
      </c>
      <c r="AB741" s="21">
        <v>6648008</v>
      </c>
      <c r="AC741" s="21">
        <v>0</v>
      </c>
      <c r="AD741" s="21">
        <v>0</v>
      </c>
      <c r="AE741" s="21">
        <v>3194.22</v>
      </c>
      <c r="AF741" s="22">
        <v>5</v>
      </c>
      <c r="AG741" s="22">
        <v>22</v>
      </c>
      <c r="AH741" s="23">
        <v>263614</v>
      </c>
      <c r="AI741" s="23">
        <v>894.45678999999996</v>
      </c>
      <c r="AJ741" s="24">
        <v>10.156579000000001</v>
      </c>
      <c r="AK741" s="25">
        <v>90.846211999999994</v>
      </c>
      <c r="AL741" s="26">
        <v>5</v>
      </c>
      <c r="AM741" s="26">
        <v>23</v>
      </c>
      <c r="AN741" s="26">
        <v>58015</v>
      </c>
      <c r="AO741" s="26">
        <v>5841.6530000000002</v>
      </c>
      <c r="AP741" s="27">
        <v>8.5700476999999999</v>
      </c>
      <c r="AQ741" s="28">
        <v>500.63245000000001</v>
      </c>
      <c r="AR741" s="29">
        <v>4</v>
      </c>
      <c r="AS741" s="29">
        <v>14</v>
      </c>
      <c r="AT741" s="29">
        <v>10134</v>
      </c>
      <c r="AU741" s="29">
        <v>83523.913</v>
      </c>
      <c r="AV741" s="29">
        <v>6.4199232000000004</v>
      </c>
      <c r="AW741" s="29">
        <v>5362.1710999999996</v>
      </c>
    </row>
    <row r="742" spans="1:49" s="30" customFormat="1" x14ac:dyDescent="0.35">
      <c r="A742" s="12">
        <v>2012</v>
      </c>
      <c r="B742" s="12" t="s">
        <v>886</v>
      </c>
      <c r="C742" s="13" t="s">
        <v>887</v>
      </c>
      <c r="D742" s="14" t="s">
        <v>900</v>
      </c>
      <c r="E742" s="15">
        <v>66044.574234899148</v>
      </c>
      <c r="F742" s="15">
        <v>38085</v>
      </c>
      <c r="G742" s="12">
        <v>5.3</v>
      </c>
      <c r="H742" s="16">
        <v>576656</v>
      </c>
      <c r="I742" s="17">
        <f t="shared" si="11"/>
        <v>0</v>
      </c>
      <c r="J742" s="17">
        <v>0</v>
      </c>
      <c r="K742" s="17">
        <v>45.77</v>
      </c>
      <c r="L742" s="17">
        <v>3.58</v>
      </c>
      <c r="M742" s="17">
        <v>2.75</v>
      </c>
      <c r="N742" s="17">
        <v>54.99</v>
      </c>
      <c r="O742" s="17">
        <v>0</v>
      </c>
      <c r="P742" s="18">
        <v>7417</v>
      </c>
      <c r="Q742" s="18">
        <v>447</v>
      </c>
      <c r="R742" s="17">
        <v>47463359</v>
      </c>
      <c r="S742" s="17">
        <v>43557</v>
      </c>
      <c r="T742" s="17">
        <v>49167</v>
      </c>
      <c r="U742" s="18" t="s">
        <v>62</v>
      </c>
      <c r="V742" s="18">
        <v>1.45</v>
      </c>
      <c r="W742" s="18" t="s">
        <v>62</v>
      </c>
      <c r="X742" s="18">
        <v>5.86</v>
      </c>
      <c r="Y742" s="18" t="s">
        <v>62</v>
      </c>
      <c r="Z742" s="21">
        <v>52898770</v>
      </c>
      <c r="AA742" s="21">
        <v>189480</v>
      </c>
      <c r="AB742" s="21">
        <v>6670518</v>
      </c>
      <c r="AC742" s="21">
        <v>0</v>
      </c>
      <c r="AD742" s="21">
        <v>0</v>
      </c>
      <c r="AE742" s="21">
        <v>3204</v>
      </c>
      <c r="AF742" s="22">
        <v>5</v>
      </c>
      <c r="AG742" s="22">
        <v>22</v>
      </c>
      <c r="AH742" s="23">
        <v>261191</v>
      </c>
      <c r="AI742" s="23">
        <v>866.71184000000005</v>
      </c>
      <c r="AJ742" s="24">
        <v>9.8473603000000001</v>
      </c>
      <c r="AK742" s="25">
        <v>85.348237999999995</v>
      </c>
      <c r="AL742" s="26">
        <v>5</v>
      </c>
      <c r="AM742" s="26">
        <v>23</v>
      </c>
      <c r="AN742" s="26">
        <v>59268</v>
      </c>
      <c r="AO742" s="26">
        <v>5969.2835999999998</v>
      </c>
      <c r="AP742" s="27">
        <v>8.2399792999999999</v>
      </c>
      <c r="AQ742" s="28">
        <v>491.86772999999999</v>
      </c>
      <c r="AR742" s="29">
        <v>4</v>
      </c>
      <c r="AS742" s="29">
        <v>14</v>
      </c>
      <c r="AT742" s="29">
        <v>9163</v>
      </c>
      <c r="AU742" s="29">
        <v>91030.74</v>
      </c>
      <c r="AV742" s="29">
        <v>6.0274457000000004</v>
      </c>
      <c r="AW742" s="29">
        <v>5486.8284000000003</v>
      </c>
    </row>
    <row r="743" spans="1:49" s="30" customFormat="1" x14ac:dyDescent="0.35">
      <c r="A743" s="12">
        <v>2018</v>
      </c>
      <c r="B743" s="12" t="s">
        <v>886</v>
      </c>
      <c r="C743" s="13" t="s">
        <v>887</v>
      </c>
      <c r="D743" s="14" t="s">
        <v>901</v>
      </c>
      <c r="E743" s="15">
        <v>65584.902271636151</v>
      </c>
      <c r="F743" s="15">
        <v>37977.199999999997</v>
      </c>
      <c r="G743" s="12">
        <v>4.0999999999999996</v>
      </c>
      <c r="H743" s="16">
        <v>579054</v>
      </c>
      <c r="I743" s="17">
        <f t="shared" si="11"/>
        <v>0</v>
      </c>
      <c r="J743" s="17">
        <v>0</v>
      </c>
      <c r="K743" s="17">
        <v>39.08</v>
      </c>
      <c r="L743" s="17">
        <v>2.6</v>
      </c>
      <c r="M743" s="17">
        <v>3.15</v>
      </c>
      <c r="N743" s="17">
        <v>38.81</v>
      </c>
      <c r="O743" s="17">
        <v>0</v>
      </c>
      <c r="P743" s="18">
        <v>8177</v>
      </c>
      <c r="Q743" s="18">
        <v>280</v>
      </c>
      <c r="R743" s="17">
        <v>44013946</v>
      </c>
      <c r="S743" s="17">
        <v>28346</v>
      </c>
      <c r="T743" s="17">
        <v>37035</v>
      </c>
      <c r="U743" s="18" t="s">
        <v>62</v>
      </c>
      <c r="V743" s="18">
        <v>1.68</v>
      </c>
      <c r="W743" s="18">
        <v>18.53</v>
      </c>
      <c r="X743" s="18">
        <v>3.77</v>
      </c>
      <c r="Y743" s="18"/>
      <c r="Z743" s="21">
        <v>48936996</v>
      </c>
      <c r="AA743" s="21">
        <v>155422</v>
      </c>
      <c r="AB743" s="21">
        <v>12699216</v>
      </c>
      <c r="AC743" s="21">
        <v>0</v>
      </c>
      <c r="AD743" s="21">
        <v>0</v>
      </c>
      <c r="AE743" s="21">
        <v>4868</v>
      </c>
      <c r="AF743" s="22">
        <v>5</v>
      </c>
      <c r="AG743" s="22">
        <v>22</v>
      </c>
      <c r="AH743" s="23">
        <v>272427</v>
      </c>
      <c r="AI743" s="23">
        <v>841</v>
      </c>
      <c r="AJ743" s="24">
        <v>11.29</v>
      </c>
      <c r="AK743" s="25">
        <v>94.9</v>
      </c>
      <c r="AL743" s="26">
        <v>5</v>
      </c>
      <c r="AM743" s="26">
        <v>23</v>
      </c>
      <c r="AN743" s="26">
        <v>58318</v>
      </c>
      <c r="AO743" s="26">
        <v>5368.8554999999997</v>
      </c>
      <c r="AP743" s="27">
        <v>9.5755096000000002</v>
      </c>
      <c r="AQ743" s="28">
        <v>514.09528</v>
      </c>
      <c r="AR743" s="29">
        <v>4</v>
      </c>
      <c r="AS743" s="29">
        <v>15</v>
      </c>
      <c r="AT743" s="29">
        <v>10940</v>
      </c>
      <c r="AU743" s="29">
        <v>78909</v>
      </c>
      <c r="AV743" s="29">
        <v>6.71</v>
      </c>
      <c r="AW743" s="29">
        <v>5292.54</v>
      </c>
    </row>
    <row r="744" spans="1:49" s="30" customFormat="1" x14ac:dyDescent="0.35">
      <c r="A744" s="12">
        <v>2016</v>
      </c>
      <c r="B744" s="12" t="s">
        <v>886</v>
      </c>
      <c r="C744" s="13" t="s">
        <v>887</v>
      </c>
      <c r="D744" s="14" t="s">
        <v>902</v>
      </c>
      <c r="E744" s="15">
        <v>64679.97054215087</v>
      </c>
      <c r="F744" s="15">
        <v>37853.5</v>
      </c>
      <c r="G744" s="12">
        <v>5.3</v>
      </c>
      <c r="H744" s="16">
        <v>585243</v>
      </c>
      <c r="I744" s="17">
        <f t="shared" si="11"/>
        <v>0</v>
      </c>
      <c r="J744" s="17">
        <v>0</v>
      </c>
      <c r="K744" s="17">
        <v>40.39</v>
      </c>
      <c r="L744" s="17">
        <v>1.702</v>
      </c>
      <c r="M744" s="17">
        <v>2.52</v>
      </c>
      <c r="N744" s="17">
        <v>42.43</v>
      </c>
      <c r="O744" s="17">
        <v>0</v>
      </c>
      <c r="P744" s="18">
        <v>7678</v>
      </c>
      <c r="Q744" s="18">
        <v>311</v>
      </c>
      <c r="R744" s="17">
        <v>44171630</v>
      </c>
      <c r="S744" s="17">
        <v>35156</v>
      </c>
      <c r="T744" s="17">
        <v>39067</v>
      </c>
      <c r="U744" s="18" t="s">
        <v>62</v>
      </c>
      <c r="V744" s="18" t="s">
        <v>62</v>
      </c>
      <c r="W744" s="18">
        <v>11.49</v>
      </c>
      <c r="X744" s="18" t="s">
        <v>62</v>
      </c>
      <c r="Y744" s="18" t="s">
        <v>62</v>
      </c>
      <c r="Z744" s="21">
        <v>49047436</v>
      </c>
      <c r="AA744" s="21">
        <v>188230</v>
      </c>
      <c r="AB744" s="21">
        <v>10966450</v>
      </c>
      <c r="AC744" s="21">
        <v>0</v>
      </c>
      <c r="AD744" s="21">
        <v>0</v>
      </c>
      <c r="AE744" s="21">
        <v>4754</v>
      </c>
      <c r="AF744" s="22">
        <v>5</v>
      </c>
      <c r="AG744" s="22">
        <v>22</v>
      </c>
      <c r="AH744" s="23">
        <v>269647</v>
      </c>
      <c r="AI744" s="23">
        <v>850.20817</v>
      </c>
      <c r="AJ744" s="24">
        <v>11.133749999999999</v>
      </c>
      <c r="AK744" s="25">
        <v>94.660055999999997</v>
      </c>
      <c r="AL744" s="26">
        <v>5</v>
      </c>
      <c r="AM744" s="26">
        <v>23</v>
      </c>
      <c r="AN744" s="26">
        <v>57434</v>
      </c>
      <c r="AO744" s="26">
        <v>5458.8963000000003</v>
      </c>
      <c r="AP744" s="27">
        <v>9.4000687999999997</v>
      </c>
      <c r="AQ744" s="28">
        <v>513.14000999999996</v>
      </c>
      <c r="AR744" s="29">
        <v>4</v>
      </c>
      <c r="AS744" s="29">
        <v>15</v>
      </c>
      <c r="AT744" s="29">
        <v>10654</v>
      </c>
      <c r="AU744" s="29">
        <v>78542.346999999994</v>
      </c>
      <c r="AV744" s="29">
        <v>6.9229431999999997</v>
      </c>
      <c r="AW744" s="29">
        <v>5437.4421000000002</v>
      </c>
    </row>
    <row r="745" spans="1:49" s="30" customFormat="1" x14ac:dyDescent="0.35">
      <c r="A745" s="12">
        <v>2017</v>
      </c>
      <c r="B745" s="12" t="s">
        <v>886</v>
      </c>
      <c r="C745" s="13" t="s">
        <v>887</v>
      </c>
      <c r="D745" s="14" t="s">
        <v>903</v>
      </c>
      <c r="E745" s="15">
        <v>64863.257206109032</v>
      </c>
      <c r="F745" s="15">
        <v>37620.300000000003</v>
      </c>
      <c r="G745" s="12">
        <v>4.2</v>
      </c>
      <c r="H745" s="16">
        <v>579994</v>
      </c>
      <c r="I745" s="17">
        <f t="shared" si="11"/>
        <v>0</v>
      </c>
      <c r="J745" s="17">
        <v>0</v>
      </c>
      <c r="K745" s="17">
        <v>39.08</v>
      </c>
      <c r="L745" s="17">
        <v>2.23</v>
      </c>
      <c r="M745" s="17">
        <v>2.99</v>
      </c>
      <c r="N745" s="17">
        <v>38.799999999999997</v>
      </c>
      <c r="O745" s="17">
        <v>0</v>
      </c>
      <c r="P745" s="18">
        <v>7895</v>
      </c>
      <c r="Q745" s="18">
        <v>292</v>
      </c>
      <c r="R745" s="17">
        <v>44272504</v>
      </c>
      <c r="S745" s="17">
        <v>34640</v>
      </c>
      <c r="T745" s="17">
        <v>37423</v>
      </c>
      <c r="U745" s="18" t="s">
        <v>62</v>
      </c>
      <c r="V745" s="18" t="s">
        <v>62</v>
      </c>
      <c r="W745" s="18">
        <v>14.48</v>
      </c>
      <c r="X745" s="18" t="s">
        <v>62</v>
      </c>
      <c r="Y745" s="18" t="s">
        <v>62</v>
      </c>
      <c r="Z745" s="21">
        <v>49539056</v>
      </c>
      <c r="AA745" s="21">
        <v>165314</v>
      </c>
      <c r="AB745" s="21">
        <v>11137298</v>
      </c>
      <c r="AC745" s="21">
        <v>0</v>
      </c>
      <c r="AD745" s="21">
        <v>0</v>
      </c>
      <c r="AE745" s="21">
        <v>4786</v>
      </c>
      <c r="AF745" s="22">
        <v>5</v>
      </c>
      <c r="AG745" s="22">
        <v>21</v>
      </c>
      <c r="AH745" s="23">
        <v>270576</v>
      </c>
      <c r="AI745" s="23">
        <v>853.84852000000001</v>
      </c>
      <c r="AJ745" s="24">
        <v>11.372356</v>
      </c>
      <c r="AK745" s="25">
        <v>97.102693000000002</v>
      </c>
      <c r="AL745" s="26">
        <v>5</v>
      </c>
      <c r="AM745" s="26">
        <v>23</v>
      </c>
      <c r="AN745" s="26">
        <v>57863</v>
      </c>
      <c r="AO745" s="26">
        <v>5418.0938999999998</v>
      </c>
      <c r="AP745" s="27">
        <v>9.6969474000000009</v>
      </c>
      <c r="AQ745" s="28">
        <v>525.38971000000004</v>
      </c>
      <c r="AR745" s="29">
        <v>4</v>
      </c>
      <c r="AS745" s="29">
        <v>15</v>
      </c>
      <c r="AT745" s="29">
        <v>10931</v>
      </c>
      <c r="AU745" s="29">
        <v>78092.962</v>
      </c>
      <c r="AV745" s="29">
        <v>6.9172167</v>
      </c>
      <c r="AW745" s="29">
        <v>5401.8594000000003</v>
      </c>
    </row>
    <row r="746" spans="1:49" s="30" customFormat="1" x14ac:dyDescent="0.35">
      <c r="A746" s="17">
        <v>2006</v>
      </c>
      <c r="B746" s="13" t="s">
        <v>886</v>
      </c>
      <c r="C746" s="13" t="s">
        <v>887</v>
      </c>
      <c r="D746" s="14" t="s">
        <v>904</v>
      </c>
      <c r="E746" s="15">
        <v>70131.84302816134</v>
      </c>
      <c r="F746" s="15">
        <v>36655.599999999999</v>
      </c>
      <c r="G746" s="17">
        <v>3.2</v>
      </c>
      <c r="H746" s="16">
        <v>522667</v>
      </c>
      <c r="I746" s="17">
        <f t="shared" si="11"/>
        <v>0</v>
      </c>
      <c r="J746" s="17">
        <v>0</v>
      </c>
      <c r="K746" s="17" t="s">
        <v>62</v>
      </c>
      <c r="L746" s="17">
        <v>2.137</v>
      </c>
      <c r="M746" s="17">
        <v>6.73</v>
      </c>
      <c r="N746" s="17">
        <v>18.61</v>
      </c>
      <c r="O746" s="17">
        <v>0</v>
      </c>
      <c r="P746" s="18">
        <v>7979</v>
      </c>
      <c r="Q746" s="18">
        <v>381</v>
      </c>
      <c r="R746" s="17">
        <v>45983654</v>
      </c>
      <c r="S746" s="17">
        <v>83944</v>
      </c>
      <c r="T746" s="17">
        <v>81682</v>
      </c>
      <c r="U746" s="18" t="s">
        <v>62</v>
      </c>
      <c r="V746" s="18">
        <v>1.01</v>
      </c>
      <c r="W746" s="18">
        <v>16.28</v>
      </c>
      <c r="X746" s="18">
        <v>6.83</v>
      </c>
      <c r="Y746" s="18" t="s">
        <v>62</v>
      </c>
      <c r="Z746" s="21">
        <v>52430740.079999998</v>
      </c>
      <c r="AA746" s="21">
        <v>179227.08</v>
      </c>
      <c r="AB746" s="21">
        <v>6317836.04</v>
      </c>
      <c r="AC746" s="21">
        <v>0</v>
      </c>
      <c r="AD746" s="21">
        <v>0</v>
      </c>
      <c r="AE746" s="21">
        <v>4547.9799999999996</v>
      </c>
      <c r="AF746" s="23">
        <v>5</v>
      </c>
      <c r="AG746" s="23">
        <v>34</v>
      </c>
      <c r="AH746" s="23">
        <v>243240</v>
      </c>
      <c r="AI746" s="23">
        <v>845.50752343364582</v>
      </c>
      <c r="AJ746" s="24">
        <v>7.7463952656775801</v>
      </c>
      <c r="AK746" s="25">
        <v>65.496354766211695</v>
      </c>
      <c r="AL746" s="26">
        <v>5</v>
      </c>
      <c r="AM746" s="26">
        <v>31</v>
      </c>
      <c r="AN746" s="26">
        <v>55566</v>
      </c>
      <c r="AO746" s="26">
        <v>6173.7693313657037</v>
      </c>
      <c r="AP746" s="27">
        <v>6.2779659040669289</v>
      </c>
      <c r="AQ746" s="28">
        <v>387.58713361887965</v>
      </c>
      <c r="AR746" s="29">
        <v>4</v>
      </c>
      <c r="AS746" s="29">
        <v>21</v>
      </c>
      <c r="AT746" s="29">
        <v>8060</v>
      </c>
      <c r="AU746" s="29">
        <v>86456.337882547537</v>
      </c>
      <c r="AV746" s="29">
        <v>4.041696917397239</v>
      </c>
      <c r="AW746" s="29">
        <v>3494.3031430934657</v>
      </c>
    </row>
    <row r="747" spans="1:49" s="30" customFormat="1" x14ac:dyDescent="0.35">
      <c r="A747" s="12">
        <v>2020</v>
      </c>
      <c r="B747" s="12" t="s">
        <v>886</v>
      </c>
      <c r="C747" s="13" t="s">
        <v>887</v>
      </c>
      <c r="D747" s="14" t="s">
        <v>905</v>
      </c>
      <c r="E747" s="15">
        <v>62163.977801831519</v>
      </c>
      <c r="F747" s="15">
        <v>36181.300000000003</v>
      </c>
      <c r="G747" s="12" t="s">
        <v>62</v>
      </c>
      <c r="H747" s="16">
        <v>582030</v>
      </c>
      <c r="I747" s="17">
        <f t="shared" si="11"/>
        <v>0</v>
      </c>
      <c r="J747" s="17">
        <v>0</v>
      </c>
      <c r="K747" s="17">
        <v>36.130000000000003</v>
      </c>
      <c r="L747" s="17">
        <v>1.891</v>
      </c>
      <c r="M747" s="17">
        <v>2.0299999999999998</v>
      </c>
      <c r="N747" s="17">
        <v>33.270000000000003</v>
      </c>
      <c r="O747" s="17">
        <v>0</v>
      </c>
      <c r="P747" s="18">
        <v>8069</v>
      </c>
      <c r="Q747" s="18">
        <v>356</v>
      </c>
      <c r="R747" s="17">
        <v>37556002</v>
      </c>
      <c r="S747" s="17">
        <v>24596</v>
      </c>
      <c r="T747" s="17">
        <v>31070</v>
      </c>
      <c r="U747" s="18" t="s">
        <v>62</v>
      </c>
      <c r="V747" s="18" t="s">
        <v>62</v>
      </c>
      <c r="W747" s="18" t="s">
        <v>62</v>
      </c>
      <c r="X747" s="18">
        <v>2.2799999999999998</v>
      </c>
      <c r="Y747" s="18" t="s">
        <v>62</v>
      </c>
      <c r="Z747" s="21">
        <v>41871398</v>
      </c>
      <c r="AA747" s="21">
        <v>168138</v>
      </c>
      <c r="AB747" s="21">
        <v>20826406</v>
      </c>
      <c r="AC747" s="21">
        <v>0</v>
      </c>
      <c r="AD747" s="21">
        <v>0</v>
      </c>
      <c r="AE747" s="21">
        <v>5142</v>
      </c>
      <c r="AF747" s="22">
        <v>1</v>
      </c>
      <c r="AG747" s="22">
        <v>1</v>
      </c>
      <c r="AH747" s="23">
        <v>276029</v>
      </c>
      <c r="AI747" s="23">
        <v>869.33136000000002</v>
      </c>
      <c r="AJ747" s="24">
        <v>11.110844999999999</v>
      </c>
      <c r="AK747" s="25">
        <v>96.590062000000003</v>
      </c>
      <c r="AL747" s="26">
        <v>5</v>
      </c>
      <c r="AM747" s="26">
        <v>13</v>
      </c>
      <c r="AN747" s="26">
        <v>57958</v>
      </c>
      <c r="AO747" s="26">
        <v>4773.6062000000002</v>
      </c>
      <c r="AP747" s="27">
        <v>9.6536652000000007</v>
      </c>
      <c r="AQ747" s="28">
        <v>460.82796000000002</v>
      </c>
      <c r="AR747" s="29">
        <v>4</v>
      </c>
      <c r="AS747" s="29">
        <v>9</v>
      </c>
      <c r="AT747" s="29">
        <v>11334</v>
      </c>
      <c r="AU747" s="29">
        <v>67139.183000000005</v>
      </c>
      <c r="AV747" s="29">
        <v>6.8784552000000003</v>
      </c>
      <c r="AW747" s="29">
        <v>4618.1386000000002</v>
      </c>
    </row>
    <row r="748" spans="1:49" s="30" customFormat="1" x14ac:dyDescent="0.35">
      <c r="A748" s="17">
        <v>2009</v>
      </c>
      <c r="B748" s="32" t="s">
        <v>799</v>
      </c>
      <c r="C748" s="13" t="s">
        <v>800</v>
      </c>
      <c r="D748" s="14" t="s">
        <v>906</v>
      </c>
      <c r="E748" s="15">
        <v>54094.783508379347</v>
      </c>
      <c r="F748" s="15">
        <v>35971.300000000003</v>
      </c>
      <c r="G748" s="17">
        <v>4.0999999999999996</v>
      </c>
      <c r="H748" s="16">
        <v>664968</v>
      </c>
      <c r="I748" s="17">
        <f t="shared" si="11"/>
        <v>1</v>
      </c>
      <c r="J748" s="17">
        <v>0</v>
      </c>
      <c r="K748" s="17">
        <v>43.33</v>
      </c>
      <c r="L748" s="17">
        <v>2.141</v>
      </c>
      <c r="M748" s="17">
        <v>3.94</v>
      </c>
      <c r="N748" s="17">
        <v>45.86</v>
      </c>
      <c r="O748" s="17">
        <v>0</v>
      </c>
      <c r="P748" s="18">
        <v>9959</v>
      </c>
      <c r="Q748" s="18">
        <v>306</v>
      </c>
      <c r="R748" s="17">
        <v>32608448</v>
      </c>
      <c r="S748" s="17">
        <v>120594</v>
      </c>
      <c r="T748" s="17">
        <v>58995</v>
      </c>
      <c r="U748" s="18">
        <v>1.31</v>
      </c>
      <c r="V748" s="18">
        <v>1.1399999999999999</v>
      </c>
      <c r="W748" s="18" t="s">
        <v>62</v>
      </c>
      <c r="X748" s="18" t="s">
        <v>62</v>
      </c>
      <c r="Y748" s="18"/>
      <c r="Z748" s="21">
        <v>49382118</v>
      </c>
      <c r="AA748" s="21">
        <v>166404</v>
      </c>
      <c r="AB748" s="21">
        <v>149378</v>
      </c>
      <c r="AC748" s="21">
        <v>0</v>
      </c>
      <c r="AD748" s="21">
        <v>0</v>
      </c>
      <c r="AE748" s="21">
        <v>419.26</v>
      </c>
      <c r="AF748" s="23">
        <v>3</v>
      </c>
      <c r="AG748" s="23">
        <v>35</v>
      </c>
      <c r="AH748" s="23">
        <v>322466</v>
      </c>
      <c r="AI748" s="23">
        <v>1150</v>
      </c>
      <c r="AJ748" s="24">
        <v>7.58</v>
      </c>
      <c r="AK748" s="31">
        <v>87.17</v>
      </c>
      <c r="AL748" s="26">
        <v>3</v>
      </c>
      <c r="AM748" s="26">
        <v>33</v>
      </c>
      <c r="AN748" s="26">
        <v>57435</v>
      </c>
      <c r="AO748" s="26">
        <v>6614</v>
      </c>
      <c r="AP748" s="27">
        <v>6.81</v>
      </c>
      <c r="AQ748" s="28">
        <v>450.33</v>
      </c>
      <c r="AR748" s="29">
        <v>3</v>
      </c>
      <c r="AS748" s="29">
        <v>26</v>
      </c>
      <c r="AT748" s="29">
        <v>2488</v>
      </c>
      <c r="AU748" s="29">
        <v>121958</v>
      </c>
      <c r="AV748" s="29">
        <v>5.25</v>
      </c>
      <c r="AW748" s="29">
        <v>6399.79</v>
      </c>
    </row>
    <row r="749" spans="1:49" s="30" customFormat="1" x14ac:dyDescent="0.35">
      <c r="A749" s="17">
        <v>2008</v>
      </c>
      <c r="B749" s="32" t="s">
        <v>799</v>
      </c>
      <c r="C749" s="13" t="s">
        <v>800</v>
      </c>
      <c r="D749" s="14" t="s">
        <v>907</v>
      </c>
      <c r="E749" s="15">
        <v>53272.584321949485</v>
      </c>
      <c r="F749" s="15">
        <v>35030.400000000001</v>
      </c>
      <c r="G749" s="17">
        <v>3.2</v>
      </c>
      <c r="H749" s="16">
        <v>657569</v>
      </c>
      <c r="I749" s="17">
        <f t="shared" si="11"/>
        <v>1</v>
      </c>
      <c r="J749" s="17">
        <v>0</v>
      </c>
      <c r="K749" s="17">
        <v>40.69</v>
      </c>
      <c r="L749" s="17">
        <v>2.9830000000000001</v>
      </c>
      <c r="M749" s="17">
        <v>8.86</v>
      </c>
      <c r="N749" s="17">
        <v>45.88</v>
      </c>
      <c r="O749" s="17">
        <v>0</v>
      </c>
      <c r="P749" s="18">
        <v>9782</v>
      </c>
      <c r="Q749" s="18">
        <v>393</v>
      </c>
      <c r="R749" s="17">
        <v>32887026</v>
      </c>
      <c r="S749" s="17">
        <v>123801</v>
      </c>
      <c r="T749" s="17">
        <v>63480</v>
      </c>
      <c r="U749" s="18">
        <v>1.36</v>
      </c>
      <c r="V749" s="18">
        <v>1.08</v>
      </c>
      <c r="W749" s="18" t="s">
        <v>62</v>
      </c>
      <c r="X749" s="18" t="s">
        <v>62</v>
      </c>
      <c r="Y749" s="18"/>
      <c r="Z749" s="21">
        <v>49965020</v>
      </c>
      <c r="AA749" s="21">
        <v>178602</v>
      </c>
      <c r="AB749" s="21">
        <v>1212</v>
      </c>
      <c r="AC749" s="21">
        <v>0</v>
      </c>
      <c r="AD749" s="21">
        <v>0</v>
      </c>
      <c r="AE749" s="21">
        <v>0</v>
      </c>
      <c r="AF749" s="23">
        <v>3</v>
      </c>
      <c r="AG749" s="23">
        <v>35</v>
      </c>
      <c r="AH749" s="23">
        <v>318760</v>
      </c>
      <c r="AI749" s="23">
        <v>1113</v>
      </c>
      <c r="AJ749" s="24">
        <v>7.5149703973072066</v>
      </c>
      <c r="AK749" s="25">
        <v>83.68</v>
      </c>
      <c r="AL749" s="26">
        <v>3</v>
      </c>
      <c r="AM749" s="26">
        <v>33</v>
      </c>
      <c r="AN749" s="26">
        <v>56510</v>
      </c>
      <c r="AO749" s="26">
        <v>6577</v>
      </c>
      <c r="AP749" s="27">
        <v>6.8109994266927973</v>
      </c>
      <c r="AQ749" s="28">
        <v>447.97</v>
      </c>
      <c r="AR749" s="29">
        <v>3</v>
      </c>
      <c r="AS749" s="29">
        <v>25</v>
      </c>
      <c r="AT749" s="29">
        <v>2143</v>
      </c>
      <c r="AU749" s="29">
        <v>143759</v>
      </c>
      <c r="AV749" s="29">
        <v>5.588253990151248</v>
      </c>
      <c r="AW749" s="29">
        <v>8033.64</v>
      </c>
    </row>
    <row r="750" spans="1:49" s="30" customFormat="1" x14ac:dyDescent="0.35">
      <c r="A750" s="12">
        <v>2019</v>
      </c>
      <c r="B750" s="12" t="s">
        <v>908</v>
      </c>
      <c r="C750" s="13" t="s">
        <v>909</v>
      </c>
      <c r="D750" s="14" t="s">
        <v>910</v>
      </c>
      <c r="E750" s="15">
        <v>53213.384910727735</v>
      </c>
      <c r="F750" s="15">
        <v>33207.599999999999</v>
      </c>
      <c r="G750" s="12" t="s">
        <v>62</v>
      </c>
      <c r="H750" s="16">
        <v>624046</v>
      </c>
      <c r="I750" s="17">
        <f t="shared" si="11"/>
        <v>1</v>
      </c>
      <c r="J750" s="17">
        <v>0</v>
      </c>
      <c r="K750" s="17">
        <v>38.520000000000003</v>
      </c>
      <c r="L750" s="17">
        <v>2.4489999999999998</v>
      </c>
      <c r="M750" s="17">
        <v>2.56</v>
      </c>
      <c r="N750" s="17">
        <v>35.590000000000003</v>
      </c>
      <c r="O750" s="17">
        <v>1</v>
      </c>
      <c r="P750" s="18">
        <v>8471</v>
      </c>
      <c r="Q750" s="18">
        <v>233</v>
      </c>
      <c r="R750" s="17">
        <v>6733</v>
      </c>
      <c r="S750" s="17">
        <v>34</v>
      </c>
      <c r="T750" s="17">
        <v>1190</v>
      </c>
      <c r="U750" s="18" t="s">
        <v>62</v>
      </c>
      <c r="V750" s="18" t="s">
        <v>62</v>
      </c>
      <c r="W750" s="18" t="s">
        <v>62</v>
      </c>
      <c r="X750" s="18" t="s">
        <v>62</v>
      </c>
      <c r="Y750" s="18" t="s">
        <v>62</v>
      </c>
      <c r="Z750" s="21">
        <v>0</v>
      </c>
      <c r="AA750" s="21">
        <v>7478</v>
      </c>
      <c r="AB750" s="21">
        <v>34624</v>
      </c>
      <c r="AC750" s="21">
        <v>0</v>
      </c>
      <c r="AD750" s="21">
        <v>0</v>
      </c>
      <c r="AE750" s="21">
        <v>0</v>
      </c>
      <c r="AF750" s="22">
        <v>1</v>
      </c>
      <c r="AG750" s="22">
        <v>17</v>
      </c>
      <c r="AH750" s="23">
        <v>316180</v>
      </c>
      <c r="AI750" s="23">
        <v>549</v>
      </c>
      <c r="AJ750" s="24">
        <v>17.71</v>
      </c>
      <c r="AK750" s="25">
        <v>97.18</v>
      </c>
      <c r="AL750" s="26">
        <v>1</v>
      </c>
      <c r="AM750" s="26">
        <v>17</v>
      </c>
      <c r="AN750" s="26">
        <v>58320</v>
      </c>
      <c r="AO750" s="26">
        <v>2764</v>
      </c>
      <c r="AP750" s="27">
        <v>15.98</v>
      </c>
      <c r="AQ750" s="28">
        <v>441.78</v>
      </c>
      <c r="AR750" s="29">
        <v>1</v>
      </c>
      <c r="AS750" s="29">
        <v>14</v>
      </c>
      <c r="AT750" s="29">
        <v>242</v>
      </c>
      <c r="AU750" s="29">
        <v>486107.09</v>
      </c>
      <c r="AV750" s="29">
        <v>11.045864999999999</v>
      </c>
      <c r="AW750" s="29">
        <v>53694.731</v>
      </c>
    </row>
    <row r="751" spans="1:49" s="30" customFormat="1" x14ac:dyDescent="0.35">
      <c r="A751" s="12">
        <v>2018</v>
      </c>
      <c r="B751" s="12" t="s">
        <v>908</v>
      </c>
      <c r="C751" s="13" t="s">
        <v>909</v>
      </c>
      <c r="D751" s="14" t="s">
        <v>911</v>
      </c>
      <c r="E751" s="15">
        <v>52541.125028409006</v>
      </c>
      <c r="F751" s="15">
        <v>32827.800000000003</v>
      </c>
      <c r="G751" s="12">
        <v>2.7</v>
      </c>
      <c r="H751" s="16">
        <v>624802</v>
      </c>
      <c r="I751" s="17">
        <f t="shared" si="11"/>
        <v>1</v>
      </c>
      <c r="J751" s="17">
        <v>0</v>
      </c>
      <c r="K751" s="17">
        <v>39.08</v>
      </c>
      <c r="L751" s="17">
        <v>2.6</v>
      </c>
      <c r="M751" s="17">
        <v>3.15</v>
      </c>
      <c r="N751" s="17">
        <v>38.81</v>
      </c>
      <c r="O751" s="17">
        <v>1</v>
      </c>
      <c r="P751" s="18">
        <v>8104</v>
      </c>
      <c r="Q751" s="18">
        <v>344</v>
      </c>
      <c r="R751" s="17">
        <v>9976</v>
      </c>
      <c r="S751" s="17">
        <v>47</v>
      </c>
      <c r="T751" s="17">
        <v>487</v>
      </c>
      <c r="U751" s="18" t="s">
        <v>62</v>
      </c>
      <c r="V751" s="18"/>
      <c r="W751" s="18" t="s">
        <v>62</v>
      </c>
      <c r="X751" s="18" t="s">
        <v>62</v>
      </c>
      <c r="Y751" s="18"/>
      <c r="Z751" s="21">
        <v>0</v>
      </c>
      <c r="AA751" s="21">
        <v>20758</v>
      </c>
      <c r="AB751" s="21">
        <v>32020</v>
      </c>
      <c r="AC751" s="21">
        <v>0</v>
      </c>
      <c r="AD751" s="21">
        <v>0</v>
      </c>
      <c r="AE751" s="21">
        <v>0</v>
      </c>
      <c r="AF751" s="22">
        <v>1</v>
      </c>
      <c r="AG751" s="22">
        <v>15</v>
      </c>
      <c r="AH751" s="23">
        <v>315138</v>
      </c>
      <c r="AI751" s="23">
        <v>560</v>
      </c>
      <c r="AJ751" s="24">
        <v>18.02</v>
      </c>
      <c r="AK751" s="25">
        <v>100.83</v>
      </c>
      <c r="AL751" s="26">
        <v>1</v>
      </c>
      <c r="AM751" s="26">
        <v>10</v>
      </c>
      <c r="AN751" s="26">
        <v>57037</v>
      </c>
      <c r="AO751" s="26">
        <v>2927.2154</v>
      </c>
      <c r="AP751" s="27">
        <v>15.240095999999999</v>
      </c>
      <c r="AQ751" s="28">
        <v>446.11041999999998</v>
      </c>
      <c r="AR751" s="29">
        <v>1</v>
      </c>
      <c r="AS751" s="29">
        <v>9</v>
      </c>
      <c r="AT751" s="29">
        <v>204</v>
      </c>
      <c r="AU751" s="29">
        <v>576547</v>
      </c>
      <c r="AV751" s="29">
        <v>10.66</v>
      </c>
      <c r="AW751" s="29">
        <v>61431.9</v>
      </c>
    </row>
    <row r="752" spans="1:49" s="30" customFormat="1" x14ac:dyDescent="0.35">
      <c r="A752" s="12">
        <v>2017</v>
      </c>
      <c r="B752" s="12" t="s">
        <v>908</v>
      </c>
      <c r="C752" s="13" t="s">
        <v>909</v>
      </c>
      <c r="D752" s="14" t="s">
        <v>912</v>
      </c>
      <c r="E752" s="15">
        <v>52131.709782893849</v>
      </c>
      <c r="F752" s="15">
        <v>32589.200000000001</v>
      </c>
      <c r="G752" s="12">
        <v>3</v>
      </c>
      <c r="H752" s="16">
        <v>625132</v>
      </c>
      <c r="I752" s="17">
        <f t="shared" si="11"/>
        <v>1</v>
      </c>
      <c r="J752" s="17">
        <v>0</v>
      </c>
      <c r="K752" s="17">
        <v>39.08</v>
      </c>
      <c r="L752" s="17">
        <v>2.23</v>
      </c>
      <c r="M752" s="17">
        <v>2.99</v>
      </c>
      <c r="N752" s="17">
        <v>38.799999999999997</v>
      </c>
      <c r="O752" s="17">
        <v>1</v>
      </c>
      <c r="P752" s="18">
        <v>7724</v>
      </c>
      <c r="Q752" s="18">
        <v>162</v>
      </c>
      <c r="R752" s="17">
        <v>15343</v>
      </c>
      <c r="S752" s="17">
        <v>60</v>
      </c>
      <c r="T752" s="17">
        <v>505</v>
      </c>
      <c r="U752" s="18">
        <v>8.19</v>
      </c>
      <c r="V752" s="18" t="s">
        <v>62</v>
      </c>
      <c r="W752" s="18">
        <v>14.05</v>
      </c>
      <c r="X752" s="18">
        <v>3.47</v>
      </c>
      <c r="Y752" s="18" t="s">
        <v>62</v>
      </c>
      <c r="Z752" s="21">
        <v>0</v>
      </c>
      <c r="AA752" s="21">
        <v>44338</v>
      </c>
      <c r="AB752" s="21">
        <v>32990</v>
      </c>
      <c r="AC752" s="21">
        <v>0</v>
      </c>
      <c r="AD752" s="21">
        <v>0</v>
      </c>
      <c r="AE752" s="21">
        <v>0</v>
      </c>
      <c r="AF752" s="22">
        <v>1</v>
      </c>
      <c r="AG752" s="22">
        <v>10</v>
      </c>
      <c r="AH752" s="23">
        <v>313670</v>
      </c>
      <c r="AI752" s="23">
        <v>537.56708000000003</v>
      </c>
      <c r="AJ752" s="24">
        <v>17.675039999999999</v>
      </c>
      <c r="AK752" s="25">
        <v>95.015196000000003</v>
      </c>
      <c r="AL752" s="26">
        <v>1</v>
      </c>
      <c r="AM752" s="26">
        <v>10</v>
      </c>
      <c r="AN752" s="26">
        <v>56389</v>
      </c>
      <c r="AO752" s="26">
        <v>3616.4396999999999</v>
      </c>
      <c r="AP752" s="27">
        <v>12.5375</v>
      </c>
      <c r="AQ752" s="28">
        <v>453.41113000000001</v>
      </c>
      <c r="AR752" s="29">
        <v>1</v>
      </c>
      <c r="AS752" s="29">
        <v>9</v>
      </c>
      <c r="AT752" s="29">
        <v>187</v>
      </c>
      <c r="AU752" s="29">
        <v>634422.46</v>
      </c>
      <c r="AV752" s="29">
        <v>10.214905999999999</v>
      </c>
      <c r="AW752" s="29">
        <v>64805.66</v>
      </c>
    </row>
    <row r="753" spans="1:49" s="30" customFormat="1" x14ac:dyDescent="0.35">
      <c r="A753" s="17">
        <v>2007</v>
      </c>
      <c r="B753" s="32" t="s">
        <v>799</v>
      </c>
      <c r="C753" s="13" t="s">
        <v>800</v>
      </c>
      <c r="D753" s="14" t="s">
        <v>913</v>
      </c>
      <c r="E753" s="15">
        <v>49828.283973272963</v>
      </c>
      <c r="F753" s="15">
        <v>32529</v>
      </c>
      <c r="G753" s="17">
        <v>3.1</v>
      </c>
      <c r="H753" s="16">
        <v>652822</v>
      </c>
      <c r="I753" s="17">
        <f t="shared" si="11"/>
        <v>1</v>
      </c>
      <c r="J753" s="17">
        <v>0</v>
      </c>
      <c r="K753" s="17" t="s">
        <v>62</v>
      </c>
      <c r="L753" s="17">
        <v>2.286</v>
      </c>
      <c r="M753" s="17">
        <v>6.97</v>
      </c>
      <c r="N753" s="17">
        <v>32.78</v>
      </c>
      <c r="O753" s="17">
        <v>0</v>
      </c>
      <c r="P753" s="18">
        <v>8991</v>
      </c>
      <c r="Q753" s="18">
        <v>525</v>
      </c>
      <c r="R753" s="17">
        <v>32280878</v>
      </c>
      <c r="S753" s="17">
        <v>125277</v>
      </c>
      <c r="T753" s="17">
        <v>66161</v>
      </c>
      <c r="U753" s="18">
        <v>1.31</v>
      </c>
      <c r="V753" s="18">
        <v>0.98</v>
      </c>
      <c r="W753" s="18" t="s">
        <v>62</v>
      </c>
      <c r="X753" s="18" t="s">
        <v>62</v>
      </c>
      <c r="Y753" s="18"/>
      <c r="Z753" s="21">
        <v>49462088</v>
      </c>
      <c r="AA753" s="21">
        <v>198582</v>
      </c>
      <c r="AB753" s="21">
        <v>153412</v>
      </c>
      <c r="AC753" s="21">
        <v>0</v>
      </c>
      <c r="AD753" s="21">
        <v>0</v>
      </c>
      <c r="AE753" s="21">
        <v>460.38</v>
      </c>
      <c r="AF753" s="23">
        <v>3</v>
      </c>
      <c r="AG753" s="23">
        <v>36</v>
      </c>
      <c r="AH753" s="23">
        <v>314466</v>
      </c>
      <c r="AI753" s="23">
        <v>1078</v>
      </c>
      <c r="AJ753" s="24">
        <v>7.3045796654475099</v>
      </c>
      <c r="AK753" s="25">
        <v>78.73</v>
      </c>
      <c r="AL753" s="26">
        <v>3</v>
      </c>
      <c r="AM753" s="26">
        <v>34</v>
      </c>
      <c r="AN753" s="26">
        <v>54550</v>
      </c>
      <c r="AO753" s="26">
        <v>6439</v>
      </c>
      <c r="AP753" s="27">
        <v>6.5845665006362299</v>
      </c>
      <c r="AQ753" s="28">
        <v>423.95</v>
      </c>
      <c r="AR753" s="29">
        <v>3</v>
      </c>
      <c r="AS753" s="29">
        <v>25</v>
      </c>
      <c r="AT753" s="29">
        <v>2725</v>
      </c>
      <c r="AU753" s="29">
        <v>110817</v>
      </c>
      <c r="AV753" s="29">
        <v>5.2357769166619299</v>
      </c>
      <c r="AW753" s="29">
        <v>5802.14</v>
      </c>
    </row>
    <row r="754" spans="1:49" s="30" customFormat="1" x14ac:dyDescent="0.35">
      <c r="A754" s="12">
        <v>2016</v>
      </c>
      <c r="B754" s="12" t="s">
        <v>908</v>
      </c>
      <c r="C754" s="13" t="s">
        <v>909</v>
      </c>
      <c r="D754" s="14" t="s">
        <v>914</v>
      </c>
      <c r="E754" s="15">
        <v>51752.818058638681</v>
      </c>
      <c r="F754" s="15">
        <v>32312.7</v>
      </c>
      <c r="G754" s="12">
        <v>3.2</v>
      </c>
      <c r="H754" s="16">
        <v>624366</v>
      </c>
      <c r="I754" s="17">
        <f t="shared" si="11"/>
        <v>1</v>
      </c>
      <c r="J754" s="17">
        <v>0</v>
      </c>
      <c r="K754" s="17">
        <v>40.39</v>
      </c>
      <c r="L754" s="17">
        <v>1.702</v>
      </c>
      <c r="M754" s="17">
        <v>2.52</v>
      </c>
      <c r="N754" s="17">
        <v>42.43</v>
      </c>
      <c r="O754" s="17">
        <v>1</v>
      </c>
      <c r="P754" s="18">
        <v>7520</v>
      </c>
      <c r="Q754" s="18">
        <v>285</v>
      </c>
      <c r="R754" s="17">
        <v>11526</v>
      </c>
      <c r="S754" s="17">
        <v>50</v>
      </c>
      <c r="T754" s="17">
        <v>581</v>
      </c>
      <c r="U754" s="18" t="s">
        <v>62</v>
      </c>
      <c r="V754" s="18" t="s">
        <v>62</v>
      </c>
      <c r="W754" s="18" t="s">
        <v>62</v>
      </c>
      <c r="X754" s="18" t="s">
        <v>62</v>
      </c>
      <c r="Y754" s="18" t="s">
        <v>62</v>
      </c>
      <c r="Z754" s="21">
        <v>0</v>
      </c>
      <c r="AA754" s="21">
        <v>23220</v>
      </c>
      <c r="AB754" s="21">
        <v>37158</v>
      </c>
      <c r="AC754" s="21">
        <v>0</v>
      </c>
      <c r="AD754" s="21">
        <v>0</v>
      </c>
      <c r="AE754" s="21">
        <v>0</v>
      </c>
      <c r="AF754" s="22">
        <v>1</v>
      </c>
      <c r="AG754" s="22">
        <v>15</v>
      </c>
      <c r="AH754" s="23">
        <v>312239</v>
      </c>
      <c r="AI754" s="23">
        <v>548.83225000000004</v>
      </c>
      <c r="AJ754" s="24">
        <v>17.366658000000001</v>
      </c>
      <c r="AK754" s="25">
        <v>95.313818999999995</v>
      </c>
      <c r="AL754" s="26">
        <v>1</v>
      </c>
      <c r="AM754" s="26">
        <v>11</v>
      </c>
      <c r="AN754" s="26">
        <v>55601</v>
      </c>
      <c r="AO754" s="26">
        <v>3018.5983000000001</v>
      </c>
      <c r="AP754" s="27">
        <v>14.541249000000001</v>
      </c>
      <c r="AQ754" s="28">
        <v>438.94189999999998</v>
      </c>
      <c r="AR754" s="29">
        <v>1</v>
      </c>
      <c r="AS754" s="29">
        <v>10</v>
      </c>
      <c r="AT754" s="29">
        <v>230</v>
      </c>
      <c r="AU754" s="29">
        <v>523914.13</v>
      </c>
      <c r="AV754" s="29">
        <v>10.226473</v>
      </c>
      <c r="AW754" s="29">
        <v>53577.934999999998</v>
      </c>
    </row>
    <row r="755" spans="1:49" s="30" customFormat="1" x14ac:dyDescent="0.35">
      <c r="A755" s="12">
        <v>2020</v>
      </c>
      <c r="B755" s="12" t="s">
        <v>908</v>
      </c>
      <c r="C755" s="13" t="s">
        <v>909</v>
      </c>
      <c r="D755" s="14" t="s">
        <v>915</v>
      </c>
      <c r="E755" s="15">
        <v>51789.05487311264</v>
      </c>
      <c r="F755" s="15">
        <v>32307.1</v>
      </c>
      <c r="G755" s="12" t="s">
        <v>62</v>
      </c>
      <c r="H755" s="16">
        <v>623821</v>
      </c>
      <c r="I755" s="17">
        <f t="shared" si="11"/>
        <v>1</v>
      </c>
      <c r="J755" s="17">
        <v>0</v>
      </c>
      <c r="K755" s="17">
        <v>36.130000000000003</v>
      </c>
      <c r="L755" s="17">
        <v>1.891</v>
      </c>
      <c r="M755" s="17">
        <v>2.0299999999999998</v>
      </c>
      <c r="N755" s="17">
        <v>33.270000000000003</v>
      </c>
      <c r="O755" s="17">
        <v>1</v>
      </c>
      <c r="P755" s="18">
        <v>7481</v>
      </c>
      <c r="Q755" s="18">
        <v>319</v>
      </c>
      <c r="R755" s="17">
        <v>8209</v>
      </c>
      <c r="S755" s="17">
        <v>40</v>
      </c>
      <c r="T755" s="17">
        <v>1101</v>
      </c>
      <c r="U755" s="18" t="s">
        <v>62</v>
      </c>
      <c r="V755" s="18" t="s">
        <v>62</v>
      </c>
      <c r="W755" s="18" t="s">
        <v>62</v>
      </c>
      <c r="X755" s="18" t="s">
        <v>62</v>
      </c>
      <c r="Y755" s="18" t="s">
        <v>62</v>
      </c>
      <c r="Z755" s="21">
        <v>0</v>
      </c>
      <c r="AA755" s="21">
        <v>11098</v>
      </c>
      <c r="AB755" s="21">
        <v>38584</v>
      </c>
      <c r="AC755" s="21">
        <v>0</v>
      </c>
      <c r="AD755" s="21">
        <v>0</v>
      </c>
      <c r="AE755" s="21">
        <v>0</v>
      </c>
      <c r="AF755" s="22">
        <v>1</v>
      </c>
      <c r="AG755" s="22">
        <v>1</v>
      </c>
      <c r="AH755" s="23">
        <v>316948</v>
      </c>
      <c r="AI755" s="23">
        <v>567.12798999999995</v>
      </c>
      <c r="AJ755" s="24">
        <v>19.535247999999999</v>
      </c>
      <c r="AK755" s="25">
        <v>110.78986</v>
      </c>
      <c r="AL755" s="26">
        <v>1</v>
      </c>
      <c r="AM755" s="26">
        <v>4</v>
      </c>
      <c r="AN755" s="26">
        <v>59554</v>
      </c>
      <c r="AO755" s="26">
        <v>2526.7516000000001</v>
      </c>
      <c r="AP755" s="27">
        <v>16.387422000000001</v>
      </c>
      <c r="AQ755" s="28">
        <v>414.06943999999999</v>
      </c>
      <c r="AR755" s="29">
        <v>1</v>
      </c>
      <c r="AS755" s="29">
        <v>4</v>
      </c>
      <c r="AT755" s="29">
        <v>252</v>
      </c>
      <c r="AU755" s="29">
        <v>452618.72</v>
      </c>
      <c r="AV755" s="29">
        <v>11.200086000000001</v>
      </c>
      <c r="AW755" s="29">
        <v>50693.684000000001</v>
      </c>
    </row>
    <row r="756" spans="1:49" s="30" customFormat="1" x14ac:dyDescent="0.35">
      <c r="A756" s="12">
        <v>2015</v>
      </c>
      <c r="B756" s="12" t="s">
        <v>908</v>
      </c>
      <c r="C756" s="13" t="s">
        <v>909</v>
      </c>
      <c r="D756" s="14" t="s">
        <v>916</v>
      </c>
      <c r="E756" s="15">
        <v>51202.28184273182</v>
      </c>
      <c r="F756" s="15">
        <v>32042.9</v>
      </c>
      <c r="G756" s="12">
        <v>3.6</v>
      </c>
      <c r="H756" s="16">
        <v>625810</v>
      </c>
      <c r="I756" s="17">
        <f t="shared" si="11"/>
        <v>1</v>
      </c>
      <c r="J756" s="17">
        <v>0</v>
      </c>
      <c r="K756" s="17">
        <v>42.6</v>
      </c>
      <c r="L756" s="17">
        <v>1.8220000000000001</v>
      </c>
      <c r="M756" s="17">
        <v>2.62</v>
      </c>
      <c r="N756" s="17">
        <v>44.13</v>
      </c>
      <c r="O756" s="17">
        <v>1</v>
      </c>
      <c r="P756" s="18">
        <v>8190</v>
      </c>
      <c r="Q756" s="18">
        <v>263</v>
      </c>
      <c r="R756" s="17">
        <v>11084</v>
      </c>
      <c r="S756" s="17">
        <v>60</v>
      </c>
      <c r="T756" s="17">
        <v>612</v>
      </c>
      <c r="U756" s="18">
        <v>9.35</v>
      </c>
      <c r="V756" s="18" t="s">
        <v>62</v>
      </c>
      <c r="W756" s="18">
        <v>16.73</v>
      </c>
      <c r="X756" s="18" t="s">
        <v>62</v>
      </c>
      <c r="Y756" s="18"/>
      <c r="Z756" s="21">
        <v>0</v>
      </c>
      <c r="AA756" s="21">
        <v>16910</v>
      </c>
      <c r="AB756" s="21">
        <v>41472</v>
      </c>
      <c r="AC756" s="21">
        <v>0</v>
      </c>
      <c r="AD756" s="21">
        <v>0</v>
      </c>
      <c r="AE756" s="21">
        <v>0</v>
      </c>
      <c r="AF756" s="22">
        <v>1</v>
      </c>
      <c r="AG756" s="22">
        <v>11</v>
      </c>
      <c r="AH756" s="23">
        <v>312060</v>
      </c>
      <c r="AI756" s="23">
        <v>557.83609999999999</v>
      </c>
      <c r="AJ756" s="24">
        <v>17.089331999999999</v>
      </c>
      <c r="AK756" s="25">
        <v>95.330465000000004</v>
      </c>
      <c r="AL756" s="26">
        <v>1</v>
      </c>
      <c r="AM756" s="26">
        <v>11</v>
      </c>
      <c r="AN756" s="26">
        <v>53610</v>
      </c>
      <c r="AO756" s="26">
        <v>3125.3</v>
      </c>
      <c r="AP756" s="27">
        <v>14.540388999999999</v>
      </c>
      <c r="AQ756" s="28">
        <v>454.43077</v>
      </c>
      <c r="AR756" s="29">
        <v>1</v>
      </c>
      <c r="AS756" s="29">
        <v>10</v>
      </c>
      <c r="AT756" s="29">
        <v>231</v>
      </c>
      <c r="AU756" s="29">
        <v>512843.07</v>
      </c>
      <c r="AV756" s="29">
        <v>10.271644</v>
      </c>
      <c r="AW756" s="29">
        <v>52677.417000000001</v>
      </c>
    </row>
    <row r="757" spans="1:49" s="30" customFormat="1" x14ac:dyDescent="0.35">
      <c r="A757" s="12">
        <v>2012</v>
      </c>
      <c r="B757" s="12" t="s">
        <v>908</v>
      </c>
      <c r="C757" s="13" t="s">
        <v>909</v>
      </c>
      <c r="D757" s="14" t="s">
        <v>917</v>
      </c>
      <c r="E757" s="15">
        <v>50926.063404330729</v>
      </c>
      <c r="F757" s="15">
        <v>31898.1</v>
      </c>
      <c r="G757" s="12">
        <v>5</v>
      </c>
      <c r="H757" s="16">
        <v>626361</v>
      </c>
      <c r="I757" s="17">
        <f t="shared" si="11"/>
        <v>1</v>
      </c>
      <c r="J757" s="17">
        <v>0</v>
      </c>
      <c r="K757" s="17">
        <v>45.77</v>
      </c>
      <c r="L757" s="17">
        <v>3.58</v>
      </c>
      <c r="M757" s="17">
        <v>2.75</v>
      </c>
      <c r="N757" s="17">
        <v>54.99</v>
      </c>
      <c r="O757" s="17">
        <v>1</v>
      </c>
      <c r="P757" s="18">
        <v>7064</v>
      </c>
      <c r="Q757" s="18">
        <v>289</v>
      </c>
      <c r="R757" s="17">
        <v>12292</v>
      </c>
      <c r="S757" s="17">
        <v>47</v>
      </c>
      <c r="T757" s="17">
        <v>610</v>
      </c>
      <c r="U757" s="18">
        <v>4.4000000000000004</v>
      </c>
      <c r="V757" s="18"/>
      <c r="W757" s="18" t="s">
        <v>62</v>
      </c>
      <c r="X757" s="18">
        <v>4.0599999999999996</v>
      </c>
      <c r="Y757" s="18" t="s">
        <v>62</v>
      </c>
      <c r="Z757" s="21">
        <v>0</v>
      </c>
      <c r="AA757" s="21">
        <v>43188</v>
      </c>
      <c r="AB757" s="21">
        <v>75140</v>
      </c>
      <c r="AC757" s="21">
        <v>4989338</v>
      </c>
      <c r="AD757" s="21">
        <v>0</v>
      </c>
      <c r="AE757" s="21">
        <v>0</v>
      </c>
      <c r="AF757" s="22">
        <v>2</v>
      </c>
      <c r="AG757" s="22">
        <v>13</v>
      </c>
      <c r="AH757" s="23">
        <v>309019</v>
      </c>
      <c r="AI757" s="23">
        <v>565.03617999999994</v>
      </c>
      <c r="AJ757" s="24">
        <v>17.006074999999999</v>
      </c>
      <c r="AK757" s="25">
        <v>96.090478000000004</v>
      </c>
      <c r="AL757" s="26">
        <v>2</v>
      </c>
      <c r="AM757" s="26">
        <v>12</v>
      </c>
      <c r="AN757" s="26">
        <v>51216</v>
      </c>
      <c r="AO757" s="26">
        <v>3244.2530999999999</v>
      </c>
      <c r="AP757" s="27">
        <v>14.316157</v>
      </c>
      <c r="AQ757" s="28">
        <v>464.45235000000002</v>
      </c>
      <c r="AR757" s="29">
        <v>2</v>
      </c>
      <c r="AS757" s="29">
        <v>11</v>
      </c>
      <c r="AT757" s="29">
        <v>221</v>
      </c>
      <c r="AU757" s="29">
        <v>536044.12</v>
      </c>
      <c r="AV757" s="29">
        <v>9.9796776999999999</v>
      </c>
      <c r="AW757" s="29">
        <v>53495.474999999999</v>
      </c>
    </row>
    <row r="758" spans="1:49" s="30" customFormat="1" x14ac:dyDescent="0.35">
      <c r="A758" s="12">
        <v>2014</v>
      </c>
      <c r="B758" s="12" t="s">
        <v>908</v>
      </c>
      <c r="C758" s="13" t="s">
        <v>909</v>
      </c>
      <c r="D758" s="14" t="s">
        <v>918</v>
      </c>
      <c r="E758" s="15">
        <v>50899.882210604883</v>
      </c>
      <c r="F758" s="15">
        <v>31847.7</v>
      </c>
      <c r="G758" s="12">
        <v>3.9</v>
      </c>
      <c r="H758" s="16">
        <v>625693</v>
      </c>
      <c r="I758" s="17">
        <f t="shared" si="11"/>
        <v>1</v>
      </c>
      <c r="J758" s="17">
        <v>0</v>
      </c>
      <c r="K758" s="17">
        <v>45.67</v>
      </c>
      <c r="L758" s="17">
        <v>3.117</v>
      </c>
      <c r="M758" s="17">
        <v>4.37</v>
      </c>
      <c r="N758" s="17">
        <v>46.16</v>
      </c>
      <c r="O758" s="17">
        <v>1</v>
      </c>
      <c r="P758" s="18">
        <v>8403</v>
      </c>
      <c r="Q758" s="18">
        <v>180</v>
      </c>
      <c r="R758" s="17">
        <v>13785</v>
      </c>
      <c r="S758" s="17">
        <v>62</v>
      </c>
      <c r="T758" s="17">
        <v>670</v>
      </c>
      <c r="U758" s="18" t="s">
        <v>62</v>
      </c>
      <c r="V758" s="18"/>
      <c r="W758" s="18" t="s">
        <v>62</v>
      </c>
      <c r="X758" s="18" t="s">
        <v>62</v>
      </c>
      <c r="Y758" s="18">
        <v>0.8</v>
      </c>
      <c r="Z758" s="21">
        <v>0</v>
      </c>
      <c r="AA758" s="21">
        <v>51586</v>
      </c>
      <c r="AB758" s="21">
        <v>71764</v>
      </c>
      <c r="AC758" s="21">
        <v>5060582</v>
      </c>
      <c r="AD758" s="21">
        <v>0</v>
      </c>
      <c r="AE758" s="21">
        <v>0</v>
      </c>
      <c r="AF758" s="22">
        <v>1</v>
      </c>
      <c r="AG758" s="22">
        <v>11</v>
      </c>
      <c r="AH758" s="23">
        <v>310932</v>
      </c>
      <c r="AI758" s="23">
        <v>568.54526999999996</v>
      </c>
      <c r="AJ758" s="24">
        <v>17.473458999999998</v>
      </c>
      <c r="AK758" s="25">
        <v>99.344524000000007</v>
      </c>
      <c r="AL758" s="26">
        <v>1</v>
      </c>
      <c r="AM758" s="26">
        <v>11</v>
      </c>
      <c r="AN758" s="26">
        <v>52453</v>
      </c>
      <c r="AO758" s="26">
        <v>3225.9355999999998</v>
      </c>
      <c r="AP758" s="27">
        <v>14.562659</v>
      </c>
      <c r="AQ758" s="28">
        <v>469.78199999999998</v>
      </c>
      <c r="AR758" s="29">
        <v>1</v>
      </c>
      <c r="AS758" s="29">
        <v>10</v>
      </c>
      <c r="AT758" s="29">
        <v>224</v>
      </c>
      <c r="AU758" s="29">
        <v>527527.53</v>
      </c>
      <c r="AV758" s="29">
        <v>10.233527</v>
      </c>
      <c r="AW758" s="29">
        <v>53984.673000000003</v>
      </c>
    </row>
    <row r="759" spans="1:49" s="30" customFormat="1" x14ac:dyDescent="0.35">
      <c r="A759" s="12">
        <v>2010</v>
      </c>
      <c r="B759" s="12" t="s">
        <v>908</v>
      </c>
      <c r="C759" s="13" t="s">
        <v>909</v>
      </c>
      <c r="D759" s="14" t="s">
        <v>919</v>
      </c>
      <c r="E759" s="15">
        <v>49354.994359995268</v>
      </c>
      <c r="F759" s="15">
        <v>30890.6</v>
      </c>
      <c r="G759" s="12">
        <v>6.1</v>
      </c>
      <c r="H759" s="16">
        <v>625886</v>
      </c>
      <c r="I759" s="17">
        <f t="shared" si="11"/>
        <v>1</v>
      </c>
      <c r="J759" s="17">
        <v>0</v>
      </c>
      <c r="K759" s="17">
        <v>44.27</v>
      </c>
      <c r="L759" s="17">
        <v>2.7050000000000001</v>
      </c>
      <c r="M759" s="17">
        <v>4.37</v>
      </c>
      <c r="N759" s="17">
        <v>49.29</v>
      </c>
      <c r="O759" s="17">
        <v>1</v>
      </c>
      <c r="P759" s="18">
        <v>7463</v>
      </c>
      <c r="Q759" s="18">
        <v>286</v>
      </c>
      <c r="R759" s="17">
        <v>8016</v>
      </c>
      <c r="S759" s="17">
        <v>38</v>
      </c>
      <c r="T759" s="17">
        <v>665</v>
      </c>
      <c r="U759" s="18">
        <v>2.4700000000000002</v>
      </c>
      <c r="V759" s="18"/>
      <c r="W759" s="18">
        <v>16.46</v>
      </c>
      <c r="X759" s="18" t="s">
        <v>62</v>
      </c>
      <c r="Y759" s="18">
        <v>0.65</v>
      </c>
      <c r="Z759" s="21">
        <v>0</v>
      </c>
      <c r="AA759" s="21">
        <v>23888</v>
      </c>
      <c r="AB759" s="21">
        <v>110776</v>
      </c>
      <c r="AC759" s="21">
        <v>4782473</v>
      </c>
      <c r="AD759" s="21">
        <v>0</v>
      </c>
      <c r="AE759" s="21">
        <v>0</v>
      </c>
      <c r="AF759" s="22">
        <v>3</v>
      </c>
      <c r="AG759" s="22">
        <v>20</v>
      </c>
      <c r="AH759" s="23">
        <v>307839</v>
      </c>
      <c r="AI759" s="23">
        <v>576</v>
      </c>
      <c r="AJ759" s="24">
        <v>15.57</v>
      </c>
      <c r="AK759" s="31">
        <v>89.71</v>
      </c>
      <c r="AL759" s="26">
        <v>3</v>
      </c>
      <c r="AM759" s="26">
        <v>20</v>
      </c>
      <c r="AN759" s="26">
        <v>50620</v>
      </c>
      <c r="AO759" s="26">
        <v>3327</v>
      </c>
      <c r="AP759" s="27">
        <v>13.44</v>
      </c>
      <c r="AQ759" s="28">
        <v>447.01</v>
      </c>
      <c r="AR759" s="29">
        <v>3</v>
      </c>
      <c r="AS759" s="29">
        <v>16</v>
      </c>
      <c r="AT759" s="29">
        <v>219</v>
      </c>
      <c r="AU759" s="29">
        <v>550213</v>
      </c>
      <c r="AV759" s="29">
        <v>9.5299999999999994</v>
      </c>
      <c r="AW759" s="29">
        <v>52454.83</v>
      </c>
    </row>
    <row r="760" spans="1:49" s="30" customFormat="1" x14ac:dyDescent="0.35">
      <c r="A760" s="12">
        <v>2011</v>
      </c>
      <c r="B760" s="12" t="s">
        <v>908</v>
      </c>
      <c r="C760" s="13" t="s">
        <v>909</v>
      </c>
      <c r="D760" s="14" t="s">
        <v>920</v>
      </c>
      <c r="E760" s="15">
        <v>50484.297597086719</v>
      </c>
      <c r="F760" s="15">
        <v>31663.599999999999</v>
      </c>
      <c r="G760" s="12">
        <v>5.5</v>
      </c>
      <c r="H760" s="16">
        <v>627197</v>
      </c>
      <c r="I760" s="17">
        <f t="shared" si="11"/>
        <v>1</v>
      </c>
      <c r="J760" s="17">
        <v>0</v>
      </c>
      <c r="K760" s="17">
        <v>45.02</v>
      </c>
      <c r="L760" s="17">
        <v>3.4670000000000001</v>
      </c>
      <c r="M760" s="17">
        <v>4</v>
      </c>
      <c r="N760" s="17">
        <v>55.64</v>
      </c>
      <c r="O760" s="17">
        <v>1</v>
      </c>
      <c r="P760" s="18">
        <v>7656</v>
      </c>
      <c r="Q760" s="18">
        <v>285</v>
      </c>
      <c r="R760" s="17">
        <v>24004</v>
      </c>
      <c r="S760" s="17">
        <v>85</v>
      </c>
      <c r="T760" s="17">
        <v>661</v>
      </c>
      <c r="U760" s="18" t="s">
        <v>62</v>
      </c>
      <c r="V760" s="18" t="s">
        <v>62</v>
      </c>
      <c r="W760" s="18">
        <v>22.15</v>
      </c>
      <c r="X760" s="18" t="s">
        <v>62</v>
      </c>
      <c r="Y760" s="18" t="s">
        <v>62</v>
      </c>
      <c r="Z760" s="21">
        <v>0</v>
      </c>
      <c r="AA760" s="21">
        <v>91592</v>
      </c>
      <c r="AB760" s="21">
        <v>98810</v>
      </c>
      <c r="AC760" s="21">
        <v>4907355</v>
      </c>
      <c r="AD760" s="21">
        <v>0</v>
      </c>
      <c r="AE760" s="21">
        <v>0</v>
      </c>
      <c r="AF760" s="22">
        <v>3</v>
      </c>
      <c r="AG760" s="22">
        <v>20</v>
      </c>
      <c r="AH760" s="23">
        <v>308992</v>
      </c>
      <c r="AI760" s="23">
        <v>573</v>
      </c>
      <c r="AJ760" s="24">
        <v>16.260000000000002</v>
      </c>
      <c r="AK760" s="25">
        <v>93.19</v>
      </c>
      <c r="AL760" s="26">
        <v>3</v>
      </c>
      <c r="AM760" s="26">
        <v>20</v>
      </c>
      <c r="AN760" s="26">
        <v>50796</v>
      </c>
      <c r="AO760" s="26">
        <v>3295</v>
      </c>
      <c r="AP760" s="27">
        <v>14</v>
      </c>
      <c r="AQ760" s="28">
        <v>461.16</v>
      </c>
      <c r="AR760" s="29">
        <v>3</v>
      </c>
      <c r="AS760" s="29">
        <v>16</v>
      </c>
      <c r="AT760" s="29">
        <v>221</v>
      </c>
      <c r="AU760" s="29">
        <v>534353</v>
      </c>
      <c r="AV760" s="29">
        <v>9.83</v>
      </c>
      <c r="AW760" s="29">
        <v>52503.39</v>
      </c>
    </row>
    <row r="761" spans="1:49" s="30" customFormat="1" x14ac:dyDescent="0.35">
      <c r="A761" s="12">
        <v>2013</v>
      </c>
      <c r="B761" s="12" t="s">
        <v>908</v>
      </c>
      <c r="C761" s="13" t="s">
        <v>909</v>
      </c>
      <c r="D761" s="14" t="s">
        <v>921</v>
      </c>
      <c r="E761" s="15">
        <v>50262.446876251786</v>
      </c>
      <c r="F761" s="15">
        <v>31494.6</v>
      </c>
      <c r="G761" s="12">
        <v>4.4000000000000004</v>
      </c>
      <c r="H761" s="16">
        <v>626603</v>
      </c>
      <c r="I761" s="17">
        <f t="shared" si="11"/>
        <v>1</v>
      </c>
      <c r="J761" s="17">
        <v>0</v>
      </c>
      <c r="K761" s="17">
        <v>45.02</v>
      </c>
      <c r="L761" s="17">
        <v>3.4830000000000001</v>
      </c>
      <c r="M761" s="17">
        <v>3.73</v>
      </c>
      <c r="N761" s="17">
        <v>51.99</v>
      </c>
      <c r="O761" s="17">
        <v>1</v>
      </c>
      <c r="P761" s="18">
        <v>8030</v>
      </c>
      <c r="Q761" s="18">
        <v>259</v>
      </c>
      <c r="R761" s="17">
        <v>14632</v>
      </c>
      <c r="S761" s="17">
        <v>65</v>
      </c>
      <c r="T761" s="17">
        <v>718</v>
      </c>
      <c r="U761" s="18">
        <v>5.32</v>
      </c>
      <c r="V761" s="18" t="s">
        <v>62</v>
      </c>
      <c r="W761" s="18" t="s">
        <v>62</v>
      </c>
      <c r="X761" s="18">
        <v>5.53</v>
      </c>
      <c r="Y761" s="18">
        <v>0.84</v>
      </c>
      <c r="Z761" s="21">
        <v>0</v>
      </c>
      <c r="AA761" s="21">
        <v>53348</v>
      </c>
      <c r="AB761" s="21">
        <v>87332</v>
      </c>
      <c r="AC761" s="21">
        <v>4846327</v>
      </c>
      <c r="AD761" s="21">
        <v>0</v>
      </c>
      <c r="AE761" s="21">
        <v>0</v>
      </c>
      <c r="AF761" s="22">
        <v>1</v>
      </c>
      <c r="AG761" s="22">
        <v>12</v>
      </c>
      <c r="AH761" s="23">
        <v>311567</v>
      </c>
      <c r="AI761" s="23">
        <v>568.66875000000005</v>
      </c>
      <c r="AJ761" s="24">
        <v>17.137357999999999</v>
      </c>
      <c r="AK761" s="25">
        <v>97.454801000000003</v>
      </c>
      <c r="AL761" s="26">
        <v>1</v>
      </c>
      <c r="AM761" s="26">
        <v>11</v>
      </c>
      <c r="AN761" s="26">
        <v>51788</v>
      </c>
      <c r="AO761" s="26">
        <v>3245.3672999999999</v>
      </c>
      <c r="AP761" s="27">
        <v>14.661341</v>
      </c>
      <c r="AQ761" s="28">
        <v>475.81438000000003</v>
      </c>
      <c r="AR761" s="29">
        <v>1</v>
      </c>
      <c r="AS761" s="29">
        <v>10</v>
      </c>
      <c r="AT761" s="29">
        <v>223</v>
      </c>
      <c r="AU761" s="29">
        <v>540275.04</v>
      </c>
      <c r="AV761" s="29">
        <v>10.842136</v>
      </c>
      <c r="AW761" s="29">
        <v>58577.353999999999</v>
      </c>
    </row>
    <row r="762" spans="1:49" s="30" customFormat="1" x14ac:dyDescent="0.35">
      <c r="A762" s="17">
        <v>2006</v>
      </c>
      <c r="B762" s="13" t="s">
        <v>799</v>
      </c>
      <c r="C762" s="13" t="s">
        <v>800</v>
      </c>
      <c r="D762" s="14" t="s">
        <v>922</v>
      </c>
      <c r="E762" s="15">
        <v>47598.325895950555</v>
      </c>
      <c r="F762" s="15">
        <v>30911.4</v>
      </c>
      <c r="G762" s="17">
        <v>3.2</v>
      </c>
      <c r="H762" s="16">
        <v>649422</v>
      </c>
      <c r="I762" s="17">
        <f t="shared" si="11"/>
        <v>1</v>
      </c>
      <c r="J762" s="17">
        <v>0</v>
      </c>
      <c r="K762" s="17" t="s">
        <v>62</v>
      </c>
      <c r="L762" s="17">
        <v>2.137</v>
      </c>
      <c r="M762" s="17">
        <v>6.73</v>
      </c>
      <c r="N762" s="17">
        <v>18.61</v>
      </c>
      <c r="O762" s="17">
        <v>0</v>
      </c>
      <c r="P762" s="18">
        <v>8278</v>
      </c>
      <c r="Q762" s="18">
        <v>605</v>
      </c>
      <c r="R762" s="17">
        <v>31553666</v>
      </c>
      <c r="S762" s="17">
        <v>118664</v>
      </c>
      <c r="T762" s="17">
        <v>68059</v>
      </c>
      <c r="U762" s="18">
        <v>1.25</v>
      </c>
      <c r="V762" s="18">
        <v>0.88</v>
      </c>
      <c r="W762" s="18" t="s">
        <v>62</v>
      </c>
      <c r="X762" s="18" t="s">
        <v>62</v>
      </c>
      <c r="Y762" s="18"/>
      <c r="Z762" s="21">
        <v>48776056.499999993</v>
      </c>
      <c r="AA762" s="21">
        <v>161092.06</v>
      </c>
      <c r="AB762" s="21">
        <v>71631.38</v>
      </c>
      <c r="AC762" s="21">
        <v>0</v>
      </c>
      <c r="AD762" s="21">
        <v>0</v>
      </c>
      <c r="AE762" s="21">
        <v>516.70000000000005</v>
      </c>
      <c r="AF762" s="23">
        <v>3</v>
      </c>
      <c r="AG762" s="23">
        <v>36</v>
      </c>
      <c r="AH762" s="23">
        <v>309997</v>
      </c>
      <c r="AI762" s="23">
        <v>1035.7734644743873</v>
      </c>
      <c r="AJ762" s="24">
        <v>7.1360017025517504</v>
      </c>
      <c r="AK762" s="25">
        <v>73.91281205947152</v>
      </c>
      <c r="AL762" s="26">
        <v>3</v>
      </c>
      <c r="AM762" s="26">
        <v>35</v>
      </c>
      <c r="AN762" s="26">
        <v>53709</v>
      </c>
      <c r="AO762" s="26">
        <v>6402.6358090202148</v>
      </c>
      <c r="AP762" s="27">
        <v>6.3001054149349942</v>
      </c>
      <c r="AQ762" s="28">
        <v>403.37280530264951</v>
      </c>
      <c r="AR762" s="29">
        <v>3</v>
      </c>
      <c r="AS762" s="29">
        <v>25</v>
      </c>
      <c r="AT762" s="29">
        <v>2331</v>
      </c>
      <c r="AU762" s="29">
        <v>116747.03274703276</v>
      </c>
      <c r="AV762" s="29">
        <v>4.9961600270451685</v>
      </c>
      <c r="AW762" s="29">
        <v>5832.8685828685839</v>
      </c>
    </row>
    <row r="763" spans="1:49" s="30" customFormat="1" x14ac:dyDescent="0.35">
      <c r="A763" s="17">
        <v>2008</v>
      </c>
      <c r="B763" s="32" t="s">
        <v>908</v>
      </c>
      <c r="C763" s="13" t="s">
        <v>909</v>
      </c>
      <c r="D763" s="14" t="s">
        <v>923</v>
      </c>
      <c r="E763" s="15">
        <v>48335.418832942669</v>
      </c>
      <c r="F763" s="15">
        <v>30168.6</v>
      </c>
      <c r="G763" s="17">
        <v>4.7</v>
      </c>
      <c r="H763" s="16">
        <v>624151</v>
      </c>
      <c r="I763" s="17">
        <f t="shared" si="11"/>
        <v>1</v>
      </c>
      <c r="J763" s="17">
        <v>0</v>
      </c>
      <c r="K763" s="17">
        <v>40.69</v>
      </c>
      <c r="L763" s="17">
        <v>2.9830000000000001</v>
      </c>
      <c r="M763" s="17">
        <v>8.86</v>
      </c>
      <c r="N763" s="17">
        <v>45.88</v>
      </c>
      <c r="O763" s="17">
        <v>1</v>
      </c>
      <c r="P763" s="18">
        <v>8036</v>
      </c>
      <c r="Q763" s="18">
        <v>199</v>
      </c>
      <c r="R763" s="17">
        <v>7098</v>
      </c>
      <c r="S763" s="17">
        <v>36</v>
      </c>
      <c r="T763" s="17">
        <v>419</v>
      </c>
      <c r="U763" s="18" t="s">
        <v>62</v>
      </c>
      <c r="V763" s="18" t="s">
        <v>62</v>
      </c>
      <c r="W763" s="18" t="s">
        <v>62</v>
      </c>
      <c r="X763" s="18" t="s">
        <v>62</v>
      </c>
      <c r="Y763" s="18" t="s">
        <v>62</v>
      </c>
      <c r="Z763" s="21">
        <v>0</v>
      </c>
      <c r="AA763" s="21">
        <v>23934</v>
      </c>
      <c r="AB763" s="21">
        <v>75810</v>
      </c>
      <c r="AC763" s="21">
        <v>4895053</v>
      </c>
      <c r="AD763" s="21">
        <v>0</v>
      </c>
      <c r="AE763" s="21">
        <v>0</v>
      </c>
      <c r="AF763" s="23">
        <v>3</v>
      </c>
      <c r="AG763" s="23">
        <v>20</v>
      </c>
      <c r="AH763" s="23">
        <v>306174</v>
      </c>
      <c r="AI763" s="23">
        <v>581</v>
      </c>
      <c r="AJ763" s="24">
        <v>14.475909738799727</v>
      </c>
      <c r="AK763" s="25">
        <v>84.06</v>
      </c>
      <c r="AL763" s="26">
        <v>3</v>
      </c>
      <c r="AM763" s="26">
        <v>20</v>
      </c>
      <c r="AN763" s="26">
        <v>49643</v>
      </c>
      <c r="AO763" s="26">
        <v>3429</v>
      </c>
      <c r="AP763" s="27">
        <v>12.491271059959852</v>
      </c>
      <c r="AQ763" s="28">
        <v>428.37</v>
      </c>
      <c r="AR763" s="29">
        <v>3</v>
      </c>
      <c r="AS763" s="29">
        <v>17</v>
      </c>
      <c r="AT763" s="29">
        <v>315</v>
      </c>
      <c r="AU763" s="29">
        <v>413966</v>
      </c>
      <c r="AV763" s="29">
        <v>9.1928437681733648</v>
      </c>
      <c r="AW763" s="29">
        <v>38055.21</v>
      </c>
    </row>
    <row r="764" spans="1:49" s="30" customFormat="1" x14ac:dyDescent="0.35">
      <c r="A764" s="17">
        <v>2009</v>
      </c>
      <c r="B764" s="32" t="s">
        <v>908</v>
      </c>
      <c r="C764" s="13" t="s">
        <v>909</v>
      </c>
      <c r="D764" s="14" t="s">
        <v>924</v>
      </c>
      <c r="E764" s="15">
        <v>47318.974995878794</v>
      </c>
      <c r="F764" s="15">
        <v>29565.7</v>
      </c>
      <c r="G764" s="17">
        <v>6.6</v>
      </c>
      <c r="H764" s="16">
        <v>624817</v>
      </c>
      <c r="I764" s="17">
        <f t="shared" si="11"/>
        <v>1</v>
      </c>
      <c r="J764" s="17">
        <v>0</v>
      </c>
      <c r="K764" s="17">
        <v>43.33</v>
      </c>
      <c r="L764" s="17">
        <v>2.141</v>
      </c>
      <c r="M764" s="17">
        <v>3.94</v>
      </c>
      <c r="N764" s="17">
        <v>45.86</v>
      </c>
      <c r="O764" s="17">
        <v>1</v>
      </c>
      <c r="P764" s="18">
        <v>8284</v>
      </c>
      <c r="Q764" s="18">
        <v>154</v>
      </c>
      <c r="R764" s="17">
        <v>6583</v>
      </c>
      <c r="S764" s="17">
        <v>38</v>
      </c>
      <c r="T764" s="17">
        <v>627</v>
      </c>
      <c r="U764" s="18">
        <v>2.16</v>
      </c>
      <c r="V764" s="18" t="s">
        <v>62</v>
      </c>
      <c r="W764" s="18">
        <v>12.53</v>
      </c>
      <c r="X764" s="18" t="s">
        <v>62</v>
      </c>
      <c r="Y764" s="18">
        <v>0.56999999999999995</v>
      </c>
      <c r="Z764" s="21">
        <v>0</v>
      </c>
      <c r="AA764" s="21">
        <v>14910</v>
      </c>
      <c r="AB764" s="21">
        <v>127600</v>
      </c>
      <c r="AC764" s="21">
        <v>5360608</v>
      </c>
      <c r="AD764" s="21">
        <v>0</v>
      </c>
      <c r="AE764" s="21">
        <v>0</v>
      </c>
      <c r="AF764" s="23">
        <v>3</v>
      </c>
      <c r="AG764" s="23">
        <v>20</v>
      </c>
      <c r="AH764" s="23">
        <v>306919</v>
      </c>
      <c r="AI764" s="23">
        <v>576</v>
      </c>
      <c r="AJ764" s="24">
        <v>14.9</v>
      </c>
      <c r="AK764" s="31">
        <v>85.83</v>
      </c>
      <c r="AL764" s="26">
        <v>3</v>
      </c>
      <c r="AM764" s="26">
        <v>20</v>
      </c>
      <c r="AN764" s="26">
        <v>50081</v>
      </c>
      <c r="AO764" s="26">
        <v>3313</v>
      </c>
      <c r="AP764" s="27">
        <v>12.93</v>
      </c>
      <c r="AQ764" s="28">
        <v>428.53</v>
      </c>
      <c r="AR764" s="29">
        <v>3</v>
      </c>
      <c r="AS764" s="29">
        <v>16</v>
      </c>
      <c r="AT764" s="29">
        <v>225</v>
      </c>
      <c r="AU764" s="29">
        <v>512404</v>
      </c>
      <c r="AV764" s="29">
        <v>9.2100000000000009</v>
      </c>
      <c r="AW764" s="29">
        <v>47194.07</v>
      </c>
    </row>
    <row r="765" spans="1:49" s="30" customFormat="1" x14ac:dyDescent="0.35">
      <c r="A765" s="17">
        <v>2006</v>
      </c>
      <c r="B765" s="13" t="s">
        <v>908</v>
      </c>
      <c r="C765" s="13" t="s">
        <v>909</v>
      </c>
      <c r="D765" s="14" t="s">
        <v>925</v>
      </c>
      <c r="E765" s="15">
        <v>47232.74660775865</v>
      </c>
      <c r="F765" s="15">
        <v>29420.9</v>
      </c>
      <c r="G765" s="17">
        <v>3.7</v>
      </c>
      <c r="H765" s="16">
        <v>622892</v>
      </c>
      <c r="I765" s="17">
        <f t="shared" si="11"/>
        <v>1</v>
      </c>
      <c r="J765" s="17">
        <v>0</v>
      </c>
      <c r="K765" s="17" t="s">
        <v>62</v>
      </c>
      <c r="L765" s="17">
        <v>2.137</v>
      </c>
      <c r="M765" s="17">
        <v>6.73</v>
      </c>
      <c r="N765" s="17">
        <v>18.61</v>
      </c>
      <c r="O765" s="17">
        <v>1</v>
      </c>
      <c r="P765" s="18">
        <v>7355</v>
      </c>
      <c r="Q765" s="18">
        <v>245</v>
      </c>
      <c r="R765" s="17">
        <v>10266</v>
      </c>
      <c r="S765" s="17">
        <v>42</v>
      </c>
      <c r="T765" s="17">
        <v>484</v>
      </c>
      <c r="U765" s="18" t="s">
        <v>62</v>
      </c>
      <c r="V765" s="18" t="s">
        <v>62</v>
      </c>
      <c r="W765" s="18" t="s">
        <v>62</v>
      </c>
      <c r="X765" s="18" t="s">
        <v>62</v>
      </c>
      <c r="Y765" s="18" t="s">
        <v>62</v>
      </c>
      <c r="Z765" s="21">
        <v>0</v>
      </c>
      <c r="AA765" s="21">
        <v>40726.14</v>
      </c>
      <c r="AB765" s="21">
        <v>61104</v>
      </c>
      <c r="AC765" s="21">
        <v>5106523</v>
      </c>
      <c r="AD765" s="21">
        <v>0</v>
      </c>
      <c r="AE765" s="21">
        <v>0</v>
      </c>
      <c r="AF765" s="23">
        <v>4</v>
      </c>
      <c r="AG765" s="23">
        <v>21</v>
      </c>
      <c r="AH765" s="23">
        <v>306684</v>
      </c>
      <c r="AI765" s="23">
        <v>582.09671844634863</v>
      </c>
      <c r="AJ765" s="24">
        <v>13.391422144235207</v>
      </c>
      <c r="AK765" s="25">
        <v>77.951028854890808</v>
      </c>
      <c r="AL765" s="26">
        <v>4</v>
      </c>
      <c r="AM765" s="26">
        <v>21</v>
      </c>
      <c r="AN765" s="26">
        <v>48436</v>
      </c>
      <c r="AO765" s="26">
        <v>3487.5832713959312</v>
      </c>
      <c r="AP765" s="27">
        <v>11.673207225117718</v>
      </c>
      <c r="AQ765" s="28">
        <v>407.11282241858675</v>
      </c>
      <c r="AR765" s="29">
        <v>3</v>
      </c>
      <c r="AS765" s="29">
        <v>18</v>
      </c>
      <c r="AT765" s="29">
        <v>401</v>
      </c>
      <c r="AU765" s="29">
        <v>337842.26932668331</v>
      </c>
      <c r="AV765" s="29">
        <v>8.3297810108525763</v>
      </c>
      <c r="AW765" s="29">
        <v>28141.521197007485</v>
      </c>
    </row>
    <row r="766" spans="1:49" s="30" customFormat="1" x14ac:dyDescent="0.35">
      <c r="A766" s="17">
        <v>2007</v>
      </c>
      <c r="B766" s="32" t="s">
        <v>908</v>
      </c>
      <c r="C766" s="13" t="s">
        <v>909</v>
      </c>
      <c r="D766" s="14" t="s">
        <v>926</v>
      </c>
      <c r="E766" s="15">
        <v>46988.761485915369</v>
      </c>
      <c r="F766" s="15">
        <v>29296.6</v>
      </c>
      <c r="G766" s="17">
        <v>4</v>
      </c>
      <c r="H766" s="16">
        <v>623481</v>
      </c>
      <c r="I766" s="17">
        <f t="shared" si="11"/>
        <v>1</v>
      </c>
      <c r="J766" s="17">
        <v>0</v>
      </c>
      <c r="K766" s="17" t="s">
        <v>62</v>
      </c>
      <c r="L766" s="17">
        <v>2.286</v>
      </c>
      <c r="M766" s="17">
        <v>6.97</v>
      </c>
      <c r="N766" s="17">
        <v>32.78</v>
      </c>
      <c r="O766" s="17">
        <v>1</v>
      </c>
      <c r="P766" s="18">
        <v>8295</v>
      </c>
      <c r="Q766" s="18">
        <v>176</v>
      </c>
      <c r="R766" s="17">
        <v>10074</v>
      </c>
      <c r="S766" s="17">
        <v>32</v>
      </c>
      <c r="T766" s="17">
        <v>457</v>
      </c>
      <c r="U766" s="18" t="s">
        <v>62</v>
      </c>
      <c r="V766" s="18" t="s">
        <v>62</v>
      </c>
      <c r="W766" s="18" t="s">
        <v>62</v>
      </c>
      <c r="X766" s="18" t="s">
        <v>62</v>
      </c>
      <c r="Y766" s="18" t="s">
        <v>62</v>
      </c>
      <c r="Z766" s="21">
        <v>0</v>
      </c>
      <c r="AA766" s="21">
        <v>41076</v>
      </c>
      <c r="AB766" s="21">
        <v>51894</v>
      </c>
      <c r="AC766" s="21">
        <v>4703728</v>
      </c>
      <c r="AD766" s="21">
        <v>0</v>
      </c>
      <c r="AE766" s="21">
        <v>0</v>
      </c>
      <c r="AF766" s="23">
        <v>3</v>
      </c>
      <c r="AG766" s="23">
        <v>20</v>
      </c>
      <c r="AH766" s="23">
        <v>305328</v>
      </c>
      <c r="AI766" s="23">
        <v>592</v>
      </c>
      <c r="AJ766" s="24">
        <v>14.146409137711899</v>
      </c>
      <c r="AK766" s="25">
        <v>83.77</v>
      </c>
      <c r="AL766" s="26">
        <v>3</v>
      </c>
      <c r="AM766" s="26">
        <v>20</v>
      </c>
      <c r="AN766" s="26">
        <v>48940</v>
      </c>
      <c r="AO766" s="26">
        <v>3506</v>
      </c>
      <c r="AP766" s="27">
        <v>12.2897482224035</v>
      </c>
      <c r="AQ766" s="28">
        <v>430.87</v>
      </c>
      <c r="AR766" s="29">
        <v>3</v>
      </c>
      <c r="AS766" s="29">
        <v>18</v>
      </c>
      <c r="AT766" s="29">
        <v>403</v>
      </c>
      <c r="AU766" s="29">
        <v>338172</v>
      </c>
      <c r="AV766" s="29">
        <v>8.9207533325180393</v>
      </c>
      <c r="AW766" s="29">
        <v>30167.49</v>
      </c>
    </row>
  </sheetData>
  <autoFilter ref="A1:AW766" xr:uid="{68B97951-2C61-4B38-AE73-3D6467AEA524}">
    <sortState xmlns:xlrd2="http://schemas.microsoft.com/office/spreadsheetml/2017/richdata2" ref="A2:AW766">
      <sortCondition descending="1" ref="E1:E76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782A3-6E99-442E-B496-704363F57BC9}">
  <dimension ref="A1:AD3084"/>
  <sheetViews>
    <sheetView showGridLines="0" tabSelected="1" topLeftCell="L1" zoomScaleNormal="100" workbookViewId="0">
      <selection activeCell="AI3" sqref="AI3"/>
    </sheetView>
  </sheetViews>
  <sheetFormatPr defaultRowHeight="14.5" outlineLevelCol="1" x14ac:dyDescent="0.35"/>
  <cols>
    <col min="1" max="1" width="30.54296875" customWidth="1"/>
    <col min="2" max="2" width="10.54296875" customWidth="1"/>
    <col min="3" max="3" width="29.81640625" bestFit="1" customWidth="1"/>
    <col min="4" max="4" width="30.54296875" customWidth="1"/>
    <col min="5" max="5" width="11.81640625" bestFit="1" customWidth="1"/>
    <col min="6" max="9" width="10.54296875" customWidth="1"/>
    <col min="10" max="10" width="31.453125" customWidth="1" outlineLevel="1"/>
    <col min="11" max="11" width="40.54296875" customWidth="1" outlineLevel="1"/>
    <col min="12" max="12" width="22.453125" customWidth="1" outlineLevel="1"/>
    <col min="13" max="16" width="12.54296875" customWidth="1"/>
    <col min="17" max="17" width="15.54296875" bestFit="1" customWidth="1"/>
    <col min="18" max="18" width="13" bestFit="1" customWidth="1"/>
    <col min="19" max="19" width="11" bestFit="1" customWidth="1"/>
    <col min="20" max="20" width="12.1796875" bestFit="1" customWidth="1"/>
    <col min="21" max="21" width="15.54296875" bestFit="1" customWidth="1"/>
    <col min="22" max="22" width="13" bestFit="1" customWidth="1"/>
    <col min="23" max="23" width="11" bestFit="1" customWidth="1"/>
    <col min="24" max="24" width="12.1796875" bestFit="1" customWidth="1"/>
    <col min="25" max="25" width="12.26953125" bestFit="1" customWidth="1"/>
    <col min="26" max="26" width="14.453125" customWidth="1"/>
    <col min="27" max="27" width="15.453125" bestFit="1" customWidth="1"/>
    <col min="28" max="28" width="14.453125" bestFit="1" customWidth="1"/>
    <col min="29" max="29" width="17" bestFit="1" customWidth="1"/>
    <col min="30" max="30" width="14.453125" bestFit="1" customWidth="1"/>
  </cols>
  <sheetData>
    <row r="1" spans="1:30" s="44" customFormat="1" x14ac:dyDescent="0.35">
      <c r="A1" s="38" t="s">
        <v>931</v>
      </c>
      <c r="B1" s="38" t="s">
        <v>932</v>
      </c>
      <c r="C1" s="38" t="s">
        <v>933</v>
      </c>
      <c r="D1" s="38" t="s">
        <v>934</v>
      </c>
      <c r="E1" s="38" t="s">
        <v>935</v>
      </c>
      <c r="F1" s="38" t="s">
        <v>0</v>
      </c>
      <c r="G1" s="38" t="s">
        <v>936</v>
      </c>
      <c r="H1" s="38" t="s">
        <v>937</v>
      </c>
      <c r="I1" s="38" t="s">
        <v>932</v>
      </c>
      <c r="J1" s="39" t="s">
        <v>938</v>
      </c>
      <c r="K1" s="39" t="s">
        <v>939</v>
      </c>
      <c r="L1" s="38" t="s">
        <v>940</v>
      </c>
      <c r="M1" s="40" t="s">
        <v>941</v>
      </c>
      <c r="N1" s="40" t="s">
        <v>49</v>
      </c>
      <c r="O1" s="40" t="s">
        <v>55</v>
      </c>
      <c r="P1" s="40" t="s">
        <v>942</v>
      </c>
      <c r="Q1" s="41" t="s">
        <v>943</v>
      </c>
      <c r="R1" s="41" t="s">
        <v>944</v>
      </c>
      <c r="S1" s="41" t="s">
        <v>945</v>
      </c>
      <c r="T1" s="41" t="s">
        <v>946</v>
      </c>
      <c r="U1" s="37" t="s">
        <v>947</v>
      </c>
      <c r="V1" s="37" t="s">
        <v>948</v>
      </c>
      <c r="W1" s="37" t="s">
        <v>949</v>
      </c>
      <c r="X1" s="37" t="s">
        <v>950</v>
      </c>
      <c r="Y1" s="42" t="s">
        <v>5</v>
      </c>
      <c r="Z1" s="42" t="s">
        <v>951</v>
      </c>
      <c r="AA1" s="42" t="s">
        <v>952</v>
      </c>
      <c r="AB1" s="42" t="s">
        <v>953</v>
      </c>
      <c r="AC1" s="42" t="s">
        <v>954</v>
      </c>
      <c r="AD1" s="42" t="s">
        <v>955</v>
      </c>
    </row>
    <row r="2" spans="1:30" x14ac:dyDescent="0.35">
      <c r="A2" s="36" t="s">
        <v>956</v>
      </c>
      <c r="B2" s="45" t="s">
        <v>467</v>
      </c>
      <c r="C2" s="45" t="s">
        <v>4346</v>
      </c>
      <c r="D2" s="36" t="s">
        <v>957</v>
      </c>
      <c r="E2" s="36" t="str">
        <f t="shared" ref="E2:E65" si="0">_xlfn.CONCAT(F2,"_",I2)</f>
        <v>2006_SC</v>
      </c>
      <c r="F2" s="45">
        <v>2006</v>
      </c>
      <c r="G2" s="45">
        <f>_xlfn.XLOOKUP(I2,Main_OG!$B$1:$B$766,Main_OG!$O$1:$O$766,"")</f>
        <v>0</v>
      </c>
      <c r="H2" s="45">
        <f>_xlfn.XLOOKUP(E2,Main_OG!$D$1:$D$766,Main_OG!$J$1:$J$766,"")</f>
        <v>0</v>
      </c>
      <c r="I2" s="45" t="s">
        <v>467</v>
      </c>
      <c r="J2" s="45" t="str">
        <f t="shared" ref="J2:J65" si="1">_xlfn.CONCAT(A2,"_",B2)</f>
        <v>South Carolina Electric &amp; Gas Co_SC</v>
      </c>
      <c r="K2" s="45" t="str">
        <f t="shared" ref="K2:K65" si="2">_xlfn.CONCAT(D2,"_",B2)</f>
        <v>South Carolina Electric Gas Co_SC</v>
      </c>
      <c r="L2" s="45" t="s">
        <v>958</v>
      </c>
      <c r="M2" s="45">
        <v>0</v>
      </c>
      <c r="N2" s="45">
        <v>89691</v>
      </c>
      <c r="O2" s="45">
        <v>510</v>
      </c>
      <c r="P2" s="45">
        <v>526429</v>
      </c>
      <c r="Q2" s="45">
        <v>0</v>
      </c>
      <c r="R2" s="45">
        <v>612101</v>
      </c>
      <c r="S2" s="45">
        <v>314175</v>
      </c>
      <c r="T2" s="45">
        <v>749485</v>
      </c>
      <c r="U2" s="45">
        <v>0</v>
      </c>
      <c r="V2" s="45">
        <v>7.8479216055326413</v>
      </c>
      <c r="W2" s="45">
        <v>5.0814881955173243</v>
      </c>
      <c r="X2" s="45">
        <v>9.8640211872097083</v>
      </c>
      <c r="Y2" s="46">
        <v>187386.1</v>
      </c>
      <c r="Z2" s="46">
        <v>42999.696868660147</v>
      </c>
      <c r="AA2" s="47">
        <f>_xlfn.XLOOKUP($E2,Main_OG!$D$1:$D$766,Main_OG!AJ$1:AJ$766,"")</f>
        <v>31697033.439999998</v>
      </c>
      <c r="AB2" s="47">
        <f>_xlfn.XLOOKUP($E2,Main_OG!$D$1:$D$766,Main_OG!AK$1:AK$766,"")</f>
        <v>785920.36</v>
      </c>
      <c r="AC2" s="47">
        <f>_xlfn.XLOOKUP($E2,Main_OG!$D$1:$D$766,Main_OG!AL$1:AL$766,"")</f>
        <v>97908964.299999997</v>
      </c>
      <c r="AD2" s="47">
        <f>_xlfn.XLOOKUP($E2,Main_OG!$D$1:$D$766,Main_OG!AM$1:AM$766,"")</f>
        <v>50797372</v>
      </c>
    </row>
    <row r="3" spans="1:30" x14ac:dyDescent="0.35">
      <c r="A3" s="36" t="s">
        <v>956</v>
      </c>
      <c r="B3" s="45" t="s">
        <v>467</v>
      </c>
      <c r="C3" s="45" t="s">
        <v>4346</v>
      </c>
      <c r="D3" s="36" t="s">
        <v>957</v>
      </c>
      <c r="E3" s="36" t="str">
        <f t="shared" si="0"/>
        <v>2007_SC</v>
      </c>
      <c r="F3" s="45">
        <v>2007</v>
      </c>
      <c r="G3" s="45">
        <f>_xlfn.XLOOKUP(I3,Main_OG!$B$1:$B$766,Main_OG!$O$1:$O$766,"")</f>
        <v>0</v>
      </c>
      <c r="H3" s="45">
        <f>_xlfn.XLOOKUP(E3,Main_OG!$D$1:$D$766,Main_OG!$J$1:$J$766,"")</f>
        <v>0</v>
      </c>
      <c r="I3" s="45" t="s">
        <v>467</v>
      </c>
      <c r="J3" s="45" t="str">
        <f t="shared" si="1"/>
        <v>South Carolina Electric &amp; Gas Co_SC</v>
      </c>
      <c r="K3" s="45" t="str">
        <f t="shared" si="2"/>
        <v>South Carolina Electric Gas Co_SC</v>
      </c>
      <c r="L3" s="45" t="s">
        <v>959</v>
      </c>
      <c r="M3" s="45">
        <v>0</v>
      </c>
      <c r="N3" s="45">
        <v>91294</v>
      </c>
      <c r="O3" s="45">
        <v>644</v>
      </c>
      <c r="P3" s="45">
        <v>541629</v>
      </c>
      <c r="Q3" s="45">
        <v>0</v>
      </c>
      <c r="R3" s="45">
        <v>642740</v>
      </c>
      <c r="S3" s="45">
        <v>327871</v>
      </c>
      <c r="T3" s="45">
        <v>783474</v>
      </c>
      <c r="U3" s="45">
        <v>0</v>
      </c>
      <c r="V3" s="45">
        <v>8</v>
      </c>
      <c r="W3" s="45">
        <v>5.23</v>
      </c>
      <c r="X3" s="45">
        <v>10.029999999999999</v>
      </c>
      <c r="Y3" s="46">
        <v>193386.6</v>
      </c>
      <c r="Z3" s="46">
        <v>43515.259523279128</v>
      </c>
      <c r="AA3" s="47">
        <f>_xlfn.XLOOKUP($E3,Main_OG!$D$1:$D$766,Main_OG!AJ$1:AJ$766,"")</f>
        <v>33224472</v>
      </c>
      <c r="AB3" s="47">
        <f>_xlfn.XLOOKUP($E3,Main_OG!$D$1:$D$766,Main_OG!AK$1:AK$766,"")</f>
        <v>828130</v>
      </c>
      <c r="AC3" s="47">
        <f>_xlfn.XLOOKUP($E3,Main_OG!$D$1:$D$766,Main_OG!AL$1:AL$766,"")</f>
        <v>99723884</v>
      </c>
      <c r="AD3" s="47">
        <f>_xlfn.XLOOKUP($E3,Main_OG!$D$1:$D$766,Main_OG!AM$1:AM$766,"")</f>
        <v>53199914</v>
      </c>
    </row>
    <row r="4" spans="1:30" x14ac:dyDescent="0.35">
      <c r="A4" s="36" t="s">
        <v>960</v>
      </c>
      <c r="B4" s="45" t="s">
        <v>467</v>
      </c>
      <c r="C4" s="45" t="s">
        <v>4346</v>
      </c>
      <c r="D4" s="36" t="s">
        <v>957</v>
      </c>
      <c r="E4" s="36" t="str">
        <f t="shared" si="0"/>
        <v>2008_SC</v>
      </c>
      <c r="F4" s="45">
        <v>2008</v>
      </c>
      <c r="G4" s="45">
        <f>_xlfn.XLOOKUP(I4,Main_OG!$B$1:$B$766,Main_OG!$O$1:$O$766,"")</f>
        <v>0</v>
      </c>
      <c r="H4" s="45">
        <f>_xlfn.XLOOKUP(E4,Main_OG!$D$1:$D$766,Main_OG!$J$1:$J$766,"")</f>
        <v>0</v>
      </c>
      <c r="I4" s="45" t="s">
        <v>467</v>
      </c>
      <c r="J4" s="45" t="str">
        <f t="shared" si="1"/>
        <v>South Carolina Electric&amp;Gas Co_SC</v>
      </c>
      <c r="K4" s="45" t="str">
        <f t="shared" si="2"/>
        <v>South Carolina Electric Gas Co_SC</v>
      </c>
      <c r="L4" s="45" t="s">
        <v>961</v>
      </c>
      <c r="M4" s="45">
        <v>0</v>
      </c>
      <c r="N4" s="45">
        <v>92300</v>
      </c>
      <c r="O4" s="45">
        <v>752</v>
      </c>
      <c r="P4" s="45">
        <v>554099</v>
      </c>
      <c r="Q4" s="45">
        <v>0</v>
      </c>
      <c r="R4" s="45">
        <v>8021180</v>
      </c>
      <c r="S4" s="45">
        <v>6152403</v>
      </c>
      <c r="T4" s="45">
        <v>7828251</v>
      </c>
      <c r="U4" s="45">
        <v>0</v>
      </c>
      <c r="V4" s="45">
        <v>9.25</v>
      </c>
      <c r="W4" s="45">
        <v>6.34</v>
      </c>
      <c r="X4" s="45">
        <v>11.53</v>
      </c>
      <c r="Y4" s="46">
        <v>192497.1</v>
      </c>
      <c r="Z4" s="46">
        <v>42503.261208444434</v>
      </c>
      <c r="AA4" s="47">
        <f>_xlfn.XLOOKUP($E4,Main_OG!$D$1:$D$766,Main_OG!AJ$1:AJ$766,"")</f>
        <v>33910172</v>
      </c>
      <c r="AB4" s="47">
        <f>_xlfn.XLOOKUP($E4,Main_OG!$D$1:$D$766,Main_OG!AK$1:AK$766,"")</f>
        <v>682556</v>
      </c>
      <c r="AC4" s="47">
        <f>_xlfn.XLOOKUP($E4,Main_OG!$D$1:$D$766,Main_OG!AL$1:AL$766,"")</f>
        <v>91510762</v>
      </c>
      <c r="AD4" s="47">
        <f>_xlfn.XLOOKUP($E4,Main_OG!$D$1:$D$766,Main_OG!AM$1:AM$766,"")</f>
        <v>51762950</v>
      </c>
    </row>
    <row r="5" spans="1:30" x14ac:dyDescent="0.35">
      <c r="A5" s="36" t="s">
        <v>960</v>
      </c>
      <c r="B5" s="45" t="s">
        <v>467</v>
      </c>
      <c r="C5" s="45" t="s">
        <v>4346</v>
      </c>
      <c r="D5" s="36" t="s">
        <v>957</v>
      </c>
      <c r="E5" s="36" t="str">
        <f t="shared" si="0"/>
        <v>2009_SC</v>
      </c>
      <c r="F5" s="45">
        <v>2009</v>
      </c>
      <c r="G5" s="45">
        <f>_xlfn.XLOOKUP(I5,Main_OG!$B$1:$B$766,Main_OG!$O$1:$O$766,"")</f>
        <v>0</v>
      </c>
      <c r="H5" s="45">
        <f>_xlfn.XLOOKUP(E5,Main_OG!$D$1:$D$766,Main_OG!$J$1:$J$766,"")</f>
        <v>0</v>
      </c>
      <c r="I5" s="45" t="s">
        <v>467</v>
      </c>
      <c r="J5" s="45" t="str">
        <f t="shared" si="1"/>
        <v>South Carolina Electric&amp;Gas Co_SC</v>
      </c>
      <c r="K5" s="45" t="str">
        <f t="shared" si="2"/>
        <v>South Carolina Electric Gas Co_SC</v>
      </c>
      <c r="L5" s="45" t="s">
        <v>962</v>
      </c>
      <c r="M5" s="45">
        <v>0</v>
      </c>
      <c r="N5" s="45">
        <v>92033</v>
      </c>
      <c r="O5" s="45">
        <v>747</v>
      </c>
      <c r="P5" s="45">
        <v>560401</v>
      </c>
      <c r="Q5" s="45">
        <v>0</v>
      </c>
      <c r="R5" s="45">
        <v>7914375</v>
      </c>
      <c r="S5" s="45">
        <v>5324280</v>
      </c>
      <c r="T5" s="45">
        <v>7893333</v>
      </c>
      <c r="U5" s="45">
        <v>0</v>
      </c>
      <c r="V5" s="45">
        <v>9.25</v>
      </c>
      <c r="W5" s="45">
        <v>6.48</v>
      </c>
      <c r="X5" s="45">
        <v>11.5</v>
      </c>
      <c r="Y5" s="46">
        <v>184081.3</v>
      </c>
      <c r="Z5" s="46">
        <v>40105.976811553788</v>
      </c>
      <c r="AA5" s="47">
        <f>_xlfn.XLOOKUP($E5,Main_OG!$D$1:$D$766,Main_OG!AJ$1:AJ$766,"")</f>
        <v>28120802</v>
      </c>
      <c r="AB5" s="47">
        <f>_xlfn.XLOOKUP($E5,Main_OG!$D$1:$D$766,Main_OG!AK$1:AK$766,"")</f>
        <v>1839334</v>
      </c>
      <c r="AC5" s="47">
        <f>_xlfn.XLOOKUP($E5,Main_OG!$D$1:$D$766,Main_OG!AL$1:AL$766,"")</f>
        <v>148570182</v>
      </c>
      <c r="AD5" s="47">
        <f>_xlfn.XLOOKUP($E5,Main_OG!$D$1:$D$766,Main_OG!AM$1:AM$766,"")</f>
        <v>52149734</v>
      </c>
    </row>
    <row r="6" spans="1:30" x14ac:dyDescent="0.35">
      <c r="A6" s="36" t="s">
        <v>960</v>
      </c>
      <c r="B6" s="45" t="s">
        <v>467</v>
      </c>
      <c r="C6" s="45" t="s">
        <v>4346</v>
      </c>
      <c r="D6" s="36" t="s">
        <v>957</v>
      </c>
      <c r="E6" s="36" t="str">
        <f t="shared" si="0"/>
        <v>2010_SC</v>
      </c>
      <c r="F6" s="45">
        <v>2010</v>
      </c>
      <c r="G6" s="45">
        <f>_xlfn.XLOOKUP(I6,Main_OG!$B$1:$B$766,Main_OG!$O$1:$O$766,"")</f>
        <v>0</v>
      </c>
      <c r="H6" s="45">
        <f>_xlfn.XLOOKUP(E6,Main_OG!$D$1:$D$766,Main_OG!$J$1:$J$766,"")</f>
        <v>0</v>
      </c>
      <c r="I6" s="45" t="s">
        <v>467</v>
      </c>
      <c r="J6" s="45" t="str">
        <f t="shared" si="1"/>
        <v>South Carolina Electric&amp;Gas Co_SC</v>
      </c>
      <c r="K6" s="45" t="str">
        <f t="shared" si="2"/>
        <v>South Carolina Electric Gas Co_SC</v>
      </c>
      <c r="L6" s="45" t="s">
        <v>963</v>
      </c>
      <c r="M6" s="45">
        <v>0</v>
      </c>
      <c r="N6" s="45">
        <v>92228</v>
      </c>
      <c r="O6" s="45">
        <v>741</v>
      </c>
      <c r="P6" s="45">
        <v>565731</v>
      </c>
      <c r="Q6" s="45">
        <v>0</v>
      </c>
      <c r="R6" s="45">
        <v>8268383</v>
      </c>
      <c r="S6" s="45">
        <v>5863002</v>
      </c>
      <c r="T6" s="45">
        <v>8790593</v>
      </c>
      <c r="U6" s="45">
        <v>0</v>
      </c>
      <c r="V6" s="45">
        <v>9.64</v>
      </c>
      <c r="W6" s="45">
        <v>6.67</v>
      </c>
      <c r="X6" s="45">
        <v>11.47</v>
      </c>
      <c r="Y6" s="46">
        <v>188777.2</v>
      </c>
      <c r="Z6" s="46">
        <v>40721.197382311664</v>
      </c>
      <c r="AA6" s="47">
        <f>_xlfn.XLOOKUP($E6,Main_OG!$D$1:$D$766,Main_OG!AJ$1:AJ$766,"")</f>
        <v>30786880</v>
      </c>
      <c r="AB6" s="47">
        <f>_xlfn.XLOOKUP($E6,Main_OG!$D$1:$D$766,Main_OG!AK$1:AK$766,"")</f>
        <v>718634</v>
      </c>
      <c r="AC6" s="47">
        <f>_xlfn.XLOOKUP($E6,Main_OG!$D$1:$D$766,Main_OG!AL$1:AL$766,"")</f>
        <v>173282828</v>
      </c>
      <c r="AD6" s="47">
        <f>_xlfn.XLOOKUP($E6,Main_OG!$D$1:$D$766,Main_OG!AM$1:AM$766,"")</f>
        <v>51988079</v>
      </c>
    </row>
    <row r="7" spans="1:30" x14ac:dyDescent="0.35">
      <c r="A7" s="36" t="s">
        <v>960</v>
      </c>
      <c r="B7" s="45" t="s">
        <v>467</v>
      </c>
      <c r="C7" s="45" t="s">
        <v>4346</v>
      </c>
      <c r="D7" s="36" t="s">
        <v>957</v>
      </c>
      <c r="E7" s="36" t="str">
        <f t="shared" si="0"/>
        <v>2011_SC</v>
      </c>
      <c r="F7" s="45">
        <v>2011</v>
      </c>
      <c r="G7" s="45">
        <f>_xlfn.XLOOKUP(I7,Main_OG!$B$1:$B$766,Main_OG!$O$1:$O$766,"")</f>
        <v>0</v>
      </c>
      <c r="H7" s="45">
        <f>_xlfn.XLOOKUP(E7,Main_OG!$D$1:$D$766,Main_OG!$J$1:$J$766,"")</f>
        <v>0</v>
      </c>
      <c r="I7" s="45" t="s">
        <v>467</v>
      </c>
      <c r="J7" s="45" t="str">
        <f t="shared" si="1"/>
        <v>South Carolina Electric&amp;Gas Co_SC</v>
      </c>
      <c r="K7" s="45" t="str">
        <f t="shared" si="2"/>
        <v>South Carolina Electric Gas Co_SC</v>
      </c>
      <c r="L7" s="45" t="s">
        <v>964</v>
      </c>
      <c r="M7" s="45">
        <v>0</v>
      </c>
      <c r="N7" s="45">
        <v>92751</v>
      </c>
      <c r="O7" s="45">
        <v>734</v>
      </c>
      <c r="P7" s="45">
        <v>569948</v>
      </c>
      <c r="Q7" s="45">
        <v>0</v>
      </c>
      <c r="R7" s="45">
        <v>7981026</v>
      </c>
      <c r="S7" s="45">
        <v>5937944</v>
      </c>
      <c r="T7" s="45">
        <v>8232252</v>
      </c>
      <c r="U7" s="45">
        <v>0</v>
      </c>
      <c r="V7" s="45">
        <v>10.28</v>
      </c>
      <c r="W7" s="45">
        <v>6.95</v>
      </c>
      <c r="X7" s="45">
        <v>12.51</v>
      </c>
      <c r="Y7" s="46">
        <v>193221</v>
      </c>
      <c r="Z7" s="46">
        <v>41351.437244992405</v>
      </c>
      <c r="AA7" s="47">
        <f>_xlfn.XLOOKUP($E7,Main_OG!$D$1:$D$766,Main_OG!AJ$1:AJ$766,"")</f>
        <v>27988132</v>
      </c>
      <c r="AB7" s="47">
        <f>_xlfn.XLOOKUP($E7,Main_OG!$D$1:$D$766,Main_OG!AK$1:AK$766,"")</f>
        <v>425476</v>
      </c>
      <c r="AC7" s="47">
        <f>_xlfn.XLOOKUP($E7,Main_OG!$D$1:$D$766,Main_OG!AL$1:AL$766,"")</f>
        <v>200026144</v>
      </c>
      <c r="AD7" s="47">
        <f>_xlfn.XLOOKUP($E7,Main_OG!$D$1:$D$766,Main_OG!AM$1:AM$766,"")</f>
        <v>52902576</v>
      </c>
    </row>
    <row r="8" spans="1:30" x14ac:dyDescent="0.35">
      <c r="A8" s="36" t="s">
        <v>960</v>
      </c>
      <c r="B8" s="45" t="s">
        <v>467</v>
      </c>
      <c r="C8" s="45" t="s">
        <v>4346</v>
      </c>
      <c r="D8" s="36" t="s">
        <v>957</v>
      </c>
      <c r="E8" s="36" t="str">
        <f t="shared" si="0"/>
        <v>2012_SC</v>
      </c>
      <c r="F8" s="45">
        <v>2012</v>
      </c>
      <c r="G8" s="45">
        <f>_xlfn.XLOOKUP(I8,Main_OG!$B$1:$B$766,Main_OG!$O$1:$O$766,"")</f>
        <v>0</v>
      </c>
      <c r="H8" s="45">
        <f>_xlfn.XLOOKUP(E8,Main_OG!$D$1:$D$766,Main_OG!$J$1:$J$766,"")</f>
        <v>1</v>
      </c>
      <c r="I8" s="45" t="s">
        <v>467</v>
      </c>
      <c r="J8" s="45" t="str">
        <f t="shared" si="1"/>
        <v>South Carolina Electric&amp;Gas Co_SC</v>
      </c>
      <c r="K8" s="45" t="str">
        <f t="shared" si="2"/>
        <v>South Carolina Electric Gas Co_SC</v>
      </c>
      <c r="L8" s="45" t="s">
        <v>965</v>
      </c>
      <c r="M8" s="45">
        <v>0</v>
      </c>
      <c r="N8" s="45">
        <v>93775</v>
      </c>
      <c r="O8" s="45">
        <v>722</v>
      </c>
      <c r="P8" s="45">
        <v>574222</v>
      </c>
      <c r="Q8" s="45">
        <v>0</v>
      </c>
      <c r="R8" s="45">
        <v>7897185</v>
      </c>
      <c r="S8" s="45">
        <v>5836115</v>
      </c>
      <c r="T8" s="45">
        <v>7571107</v>
      </c>
      <c r="U8" s="45">
        <v>0</v>
      </c>
      <c r="V8" s="45">
        <v>10.564537</v>
      </c>
      <c r="W8" s="45">
        <v>7.0682295000000002</v>
      </c>
      <c r="X8" s="45">
        <v>13.635655</v>
      </c>
      <c r="Y8" s="46">
        <v>195406.1</v>
      </c>
      <c r="Z8" s="46">
        <v>41408.133498706404</v>
      </c>
      <c r="AA8" s="47">
        <f>_xlfn.XLOOKUP($E8,Main_OG!$D$1:$D$766,Main_OG!AJ$1:AJ$766,"")</f>
        <v>23411616</v>
      </c>
      <c r="AB8" s="47">
        <f>_xlfn.XLOOKUP($E8,Main_OG!$D$1:$D$766,Main_OG!AK$1:AK$766,"")</f>
        <v>432408</v>
      </c>
      <c r="AC8" s="47">
        <f>_xlfn.XLOOKUP($E8,Main_OG!$D$1:$D$766,Main_OG!AL$1:AL$766,"")</f>
        <v>233422096</v>
      </c>
      <c r="AD8" s="47">
        <f>_xlfn.XLOOKUP($E8,Main_OG!$D$1:$D$766,Main_OG!AM$1:AM$766,"")</f>
        <v>51145302</v>
      </c>
    </row>
    <row r="9" spans="1:30" x14ac:dyDescent="0.35">
      <c r="A9" s="36" t="s">
        <v>966</v>
      </c>
      <c r="B9" s="45" t="s">
        <v>467</v>
      </c>
      <c r="C9" s="45" t="s">
        <v>4346</v>
      </c>
      <c r="D9" s="36" t="s">
        <v>957</v>
      </c>
      <c r="E9" s="36" t="str">
        <f t="shared" si="0"/>
        <v>2013_SC</v>
      </c>
      <c r="F9" s="45">
        <v>2013</v>
      </c>
      <c r="G9" s="45">
        <f>_xlfn.XLOOKUP(I9,Main_OG!$B$1:$B$766,Main_OG!$O$1:$O$766,"")</f>
        <v>0</v>
      </c>
      <c r="H9" s="45">
        <f>_xlfn.XLOOKUP(E9,Main_OG!$D$1:$D$766,Main_OG!$J$1:$J$766,"")</f>
        <v>1</v>
      </c>
      <c r="I9" s="45" t="s">
        <v>467</v>
      </c>
      <c r="J9" s="45" t="str">
        <f t="shared" si="1"/>
        <v>South Carolina Electric&amp;Gas Company_SC</v>
      </c>
      <c r="K9" s="45" t="str">
        <f t="shared" si="2"/>
        <v>South Carolina Electric Gas Co_SC</v>
      </c>
      <c r="L9" s="45" t="s">
        <v>967</v>
      </c>
      <c r="M9" s="45">
        <v>0</v>
      </c>
      <c r="N9" s="45">
        <v>94801</v>
      </c>
      <c r="O9" s="45">
        <v>740</v>
      </c>
      <c r="P9" s="45">
        <v>580407</v>
      </c>
      <c r="Q9" s="45">
        <v>0</v>
      </c>
      <c r="R9" s="45">
        <v>7799857</v>
      </c>
      <c r="S9" s="45">
        <v>5999795</v>
      </c>
      <c r="T9" s="45">
        <v>7571438</v>
      </c>
      <c r="U9" s="45">
        <v>0</v>
      </c>
      <c r="V9" s="45">
        <v>11.052894999999999</v>
      </c>
      <c r="W9" s="45">
        <v>7.337834</v>
      </c>
      <c r="X9" s="45">
        <v>14.187345000000001</v>
      </c>
      <c r="Y9" s="46">
        <v>200147.3</v>
      </c>
      <c r="Z9" s="46">
        <v>41990.685348000792</v>
      </c>
      <c r="AA9" s="47">
        <f>_xlfn.XLOOKUP($E9,Main_OG!$D$1:$D$766,Main_OG!AJ$1:AJ$766,"")</f>
        <v>20070110</v>
      </c>
      <c r="AB9" s="47">
        <f>_xlfn.XLOOKUP($E9,Main_OG!$D$1:$D$766,Main_OG!AK$1:AK$766,"")</f>
        <v>416396</v>
      </c>
      <c r="AC9" s="47">
        <f>_xlfn.XLOOKUP($E9,Main_OG!$D$1:$D$766,Main_OG!AL$1:AL$766,"")</f>
        <v>181305188</v>
      </c>
      <c r="AD9" s="47">
        <f>_xlfn.XLOOKUP($E9,Main_OG!$D$1:$D$766,Main_OG!AM$1:AM$766,"")</f>
        <v>54251968</v>
      </c>
    </row>
    <row r="10" spans="1:30" x14ac:dyDescent="0.35">
      <c r="A10" s="36" t="s">
        <v>966</v>
      </c>
      <c r="B10" s="45" t="s">
        <v>467</v>
      </c>
      <c r="C10" s="45" t="s">
        <v>4346</v>
      </c>
      <c r="D10" s="36" t="s">
        <v>957</v>
      </c>
      <c r="E10" s="36" t="str">
        <f t="shared" si="0"/>
        <v>2014_SC</v>
      </c>
      <c r="F10" s="45">
        <v>2014</v>
      </c>
      <c r="G10" s="45">
        <f>_xlfn.XLOOKUP(I10,Main_OG!$B$1:$B$766,Main_OG!$O$1:$O$766,"")</f>
        <v>0</v>
      </c>
      <c r="H10" s="45">
        <f>_xlfn.XLOOKUP(E10,Main_OG!$D$1:$D$766,Main_OG!$J$1:$J$766,"")</f>
        <v>1</v>
      </c>
      <c r="I10" s="45" t="s">
        <v>467</v>
      </c>
      <c r="J10" s="45" t="str">
        <f t="shared" si="1"/>
        <v>South Carolina Electric&amp;Gas Company_SC</v>
      </c>
      <c r="K10" s="45" t="str">
        <f t="shared" si="2"/>
        <v>South Carolina Electric Gas Co_SC</v>
      </c>
      <c r="L10" s="45" t="s">
        <v>968</v>
      </c>
      <c r="M10" s="45">
        <v>0</v>
      </c>
      <c r="N10" s="45">
        <v>96048</v>
      </c>
      <c r="O10" s="45">
        <v>753</v>
      </c>
      <c r="P10" s="45">
        <v>587870</v>
      </c>
      <c r="Q10" s="45">
        <v>0</v>
      </c>
      <c r="R10" s="45">
        <v>7985229</v>
      </c>
      <c r="S10" s="45">
        <v>6233594</v>
      </c>
      <c r="T10" s="45">
        <v>8155692</v>
      </c>
      <c r="U10" s="45">
        <v>0</v>
      </c>
      <c r="V10" s="45">
        <v>11.501861999999999</v>
      </c>
      <c r="W10" s="45">
        <v>7.6619843999999997</v>
      </c>
      <c r="X10" s="45">
        <v>14.465075000000001</v>
      </c>
      <c r="Y10" s="46">
        <v>206077.9</v>
      </c>
      <c r="Z10" s="46">
        <v>42694.00508571</v>
      </c>
      <c r="AA10" s="47">
        <f>_xlfn.XLOOKUP($E10,Main_OG!$D$1:$D$766,Main_OG!AJ$1:AJ$766,"")</f>
        <v>23503038</v>
      </c>
      <c r="AB10" s="47">
        <f>_xlfn.XLOOKUP($E10,Main_OG!$D$1:$D$766,Main_OG!AK$1:AK$766,"")</f>
        <v>999570</v>
      </c>
      <c r="AC10" s="47">
        <f>_xlfn.XLOOKUP($E10,Main_OG!$D$1:$D$766,Main_OG!AL$1:AL$766,"")</f>
        <v>172666708</v>
      </c>
      <c r="AD10" s="47">
        <f>_xlfn.XLOOKUP($E10,Main_OG!$D$1:$D$766,Main_OG!AM$1:AM$766,"")</f>
        <v>52418553</v>
      </c>
    </row>
    <row r="11" spans="1:30" x14ac:dyDescent="0.35">
      <c r="A11" s="36" t="s">
        <v>966</v>
      </c>
      <c r="B11" s="45" t="s">
        <v>467</v>
      </c>
      <c r="C11" s="45" t="s">
        <v>4346</v>
      </c>
      <c r="D11" s="36" t="s">
        <v>957</v>
      </c>
      <c r="E11" s="36" t="str">
        <f t="shared" si="0"/>
        <v>2015_SC</v>
      </c>
      <c r="F11" s="45">
        <v>2015</v>
      </c>
      <c r="G11" s="45">
        <f>_xlfn.XLOOKUP(I11,Main_OG!$B$1:$B$766,Main_OG!$O$1:$O$766,"")</f>
        <v>0</v>
      </c>
      <c r="H11" s="45">
        <f>_xlfn.XLOOKUP(E11,Main_OG!$D$1:$D$766,Main_OG!$J$1:$J$766,"")</f>
        <v>1</v>
      </c>
      <c r="I11" s="45" t="s">
        <v>467</v>
      </c>
      <c r="J11" s="45" t="str">
        <f t="shared" si="1"/>
        <v>South Carolina Electric&amp;Gas Company_SC</v>
      </c>
      <c r="K11" s="45" t="str">
        <f t="shared" si="2"/>
        <v>South Carolina Electric Gas Co_SC</v>
      </c>
      <c r="L11" s="45" t="s">
        <v>969</v>
      </c>
      <c r="M11" s="45">
        <v>0</v>
      </c>
      <c r="N11" s="45">
        <v>97392</v>
      </c>
      <c r="O11" s="45">
        <v>757</v>
      </c>
      <c r="P11" s="45">
        <v>596685</v>
      </c>
      <c r="Q11" s="45">
        <v>0</v>
      </c>
      <c r="R11" s="45">
        <v>7993507</v>
      </c>
      <c r="S11" s="45">
        <v>6201242</v>
      </c>
      <c r="T11" s="45">
        <v>7977834</v>
      </c>
      <c r="U11" s="45">
        <v>0</v>
      </c>
      <c r="V11" s="45">
        <v>11.208772</v>
      </c>
      <c r="W11" s="45">
        <v>6.9648950999999997</v>
      </c>
      <c r="X11" s="45">
        <v>14.415215999999999</v>
      </c>
      <c r="Y11" s="46">
        <v>213212.4</v>
      </c>
      <c r="Z11" s="46">
        <v>43548.230945795411</v>
      </c>
      <c r="AA11" s="47">
        <f>_xlfn.XLOOKUP($E11,Main_OG!$D$1:$D$766,Main_OG!AJ$1:AJ$766,"")</f>
        <v>18476286</v>
      </c>
      <c r="AB11" s="47">
        <f>_xlfn.XLOOKUP($E11,Main_OG!$D$1:$D$766,Main_OG!AK$1:AK$766,"")</f>
        <v>770474</v>
      </c>
      <c r="AC11" s="47">
        <f>_xlfn.XLOOKUP($E11,Main_OG!$D$1:$D$766,Main_OG!AL$1:AL$766,"")</f>
        <v>271009104</v>
      </c>
      <c r="AD11" s="47">
        <f>_xlfn.XLOOKUP($E11,Main_OG!$D$1:$D$766,Main_OG!AM$1:AM$766,"")</f>
        <v>53156320</v>
      </c>
    </row>
    <row r="12" spans="1:30" x14ac:dyDescent="0.35">
      <c r="A12" s="36" t="s">
        <v>966</v>
      </c>
      <c r="B12" s="45" t="s">
        <v>467</v>
      </c>
      <c r="C12" s="45" t="s">
        <v>4346</v>
      </c>
      <c r="D12" s="36" t="s">
        <v>957</v>
      </c>
      <c r="E12" s="36" t="str">
        <f t="shared" si="0"/>
        <v>2016_SC</v>
      </c>
      <c r="F12" s="45">
        <v>2016</v>
      </c>
      <c r="G12" s="45">
        <f>_xlfn.XLOOKUP(I12,Main_OG!$B$1:$B$766,Main_OG!$O$1:$O$766,"")</f>
        <v>0</v>
      </c>
      <c r="H12" s="45">
        <f>_xlfn.XLOOKUP(E12,Main_OG!$D$1:$D$766,Main_OG!$J$1:$J$766,"")</f>
        <v>1</v>
      </c>
      <c r="I12" s="45" t="s">
        <v>467</v>
      </c>
      <c r="J12" s="45" t="str">
        <f t="shared" si="1"/>
        <v>South Carolina Electric&amp;Gas Company_SC</v>
      </c>
      <c r="K12" s="45" t="str">
        <f t="shared" si="2"/>
        <v>South Carolina Electric Gas Co_SC</v>
      </c>
      <c r="L12" s="45" t="s">
        <v>970</v>
      </c>
      <c r="M12" s="45">
        <v>0</v>
      </c>
      <c r="N12" s="45">
        <v>98525</v>
      </c>
      <c r="O12" s="45">
        <v>783</v>
      </c>
      <c r="P12" s="45">
        <v>605717</v>
      </c>
      <c r="Q12" s="45">
        <v>0</v>
      </c>
      <c r="R12" s="45">
        <v>8119409</v>
      </c>
      <c r="S12" s="45">
        <v>6264991</v>
      </c>
      <c r="T12" s="45">
        <v>8139813</v>
      </c>
      <c r="U12" s="45">
        <v>0</v>
      </c>
      <c r="V12" s="45">
        <v>11.247555</v>
      </c>
      <c r="W12" s="45">
        <v>6.9079110000000004</v>
      </c>
      <c r="X12" s="45">
        <v>14.564228999999999</v>
      </c>
      <c r="Y12" s="46">
        <v>220559.3</v>
      </c>
      <c r="Z12" s="46">
        <v>44440.443753021085</v>
      </c>
      <c r="AA12" s="47">
        <f>_xlfn.XLOOKUP($E12,Main_OG!$D$1:$D$766,Main_OG!AJ$1:AJ$766,"")</f>
        <v>17137976</v>
      </c>
      <c r="AB12" s="47">
        <f>_xlfn.XLOOKUP($E12,Main_OG!$D$1:$D$766,Main_OG!AK$1:AK$766,"")</f>
        <v>427222</v>
      </c>
      <c r="AC12" s="47">
        <f>_xlfn.XLOOKUP($E12,Main_OG!$D$1:$D$766,Main_OG!AL$1:AL$766,"")</f>
        <v>263195994</v>
      </c>
      <c r="AD12" s="47">
        <f>_xlfn.XLOOKUP($E12,Main_OG!$D$1:$D$766,Main_OG!AM$1:AM$766,"")</f>
        <v>55825916</v>
      </c>
    </row>
    <row r="13" spans="1:30" x14ac:dyDescent="0.35">
      <c r="A13" s="36" t="s">
        <v>966</v>
      </c>
      <c r="B13" s="45" t="s">
        <v>467</v>
      </c>
      <c r="C13" s="45" t="s">
        <v>4346</v>
      </c>
      <c r="D13" s="36" t="s">
        <v>957</v>
      </c>
      <c r="E13" s="36" t="str">
        <f t="shared" si="0"/>
        <v>2017_SC</v>
      </c>
      <c r="F13" s="45">
        <v>2017</v>
      </c>
      <c r="G13" s="45">
        <f>_xlfn.XLOOKUP(I13,Main_OG!$B$1:$B$766,Main_OG!$O$1:$O$766,"")</f>
        <v>0</v>
      </c>
      <c r="H13" s="45">
        <f>_xlfn.XLOOKUP(E13,Main_OG!$D$1:$D$766,Main_OG!$J$1:$J$766,"")</f>
        <v>1</v>
      </c>
      <c r="I13" s="45" t="s">
        <v>467</v>
      </c>
      <c r="J13" s="45" t="str">
        <f t="shared" si="1"/>
        <v>South Carolina Electric&amp;Gas Company_SC</v>
      </c>
      <c r="K13" s="45" t="str">
        <f t="shared" si="2"/>
        <v>South Carolina Electric Gas Co_SC</v>
      </c>
      <c r="L13" s="45" t="s">
        <v>971</v>
      </c>
      <c r="M13" s="45">
        <v>0</v>
      </c>
      <c r="N13" s="45">
        <v>99719</v>
      </c>
      <c r="O13" s="45">
        <v>777</v>
      </c>
      <c r="P13" s="45">
        <v>615096</v>
      </c>
      <c r="Q13" s="45">
        <v>0</v>
      </c>
      <c r="R13" s="45">
        <v>7969003</v>
      </c>
      <c r="S13" s="45">
        <v>6212151</v>
      </c>
      <c r="T13" s="45">
        <v>7781917</v>
      </c>
      <c r="U13" s="45">
        <v>0</v>
      </c>
      <c r="V13" s="45">
        <v>11.756</v>
      </c>
      <c r="W13" s="45">
        <v>7.4727094999999997</v>
      </c>
      <c r="X13" s="45">
        <v>15.125450000000001</v>
      </c>
      <c r="Y13" s="46">
        <v>224937.60000000001</v>
      </c>
      <c r="Z13" s="46">
        <v>44744.984287169827</v>
      </c>
      <c r="AA13" s="47">
        <f>_xlfn.XLOOKUP($E13,Main_OG!$D$1:$D$766,Main_OG!AJ$1:AJ$766,"")</f>
        <v>15012962</v>
      </c>
      <c r="AB13" s="47">
        <f>_xlfn.XLOOKUP($E13,Main_OG!$D$1:$D$766,Main_OG!AK$1:AK$766,"")</f>
        <v>404304</v>
      </c>
      <c r="AC13" s="47">
        <f>_xlfn.XLOOKUP($E13,Main_OG!$D$1:$D$766,Main_OG!AL$1:AL$766,"")</f>
        <v>266541122</v>
      </c>
      <c r="AD13" s="47">
        <f>_xlfn.XLOOKUP($E13,Main_OG!$D$1:$D$766,Main_OG!AM$1:AM$766,"")</f>
        <v>54344554</v>
      </c>
    </row>
    <row r="14" spans="1:30" x14ac:dyDescent="0.35">
      <c r="A14" s="36" t="s">
        <v>972</v>
      </c>
      <c r="B14" s="45" t="s">
        <v>310</v>
      </c>
      <c r="C14" s="45" t="s">
        <v>4347</v>
      </c>
      <c r="D14" s="36" t="s">
        <v>972</v>
      </c>
      <c r="E14" s="36" t="str">
        <f t="shared" si="0"/>
        <v>2006_IN</v>
      </c>
      <c r="F14" s="45">
        <v>2006</v>
      </c>
      <c r="G14" s="45">
        <f>_xlfn.XLOOKUP(I14,Main_OG!$B$1:$B$766,Main_OG!$O$1:$O$766,"")</f>
        <v>0</v>
      </c>
      <c r="H14" s="45">
        <f>_xlfn.XLOOKUP(E14,Main_OG!$D$1:$D$766,Main_OG!$J$1:$J$766,"")</f>
        <v>0</v>
      </c>
      <c r="I14" s="45" t="s">
        <v>310</v>
      </c>
      <c r="J14" s="45" t="str">
        <f t="shared" si="1"/>
        <v>AGC Division of APG Inc_IN</v>
      </c>
      <c r="K14" s="45" t="str">
        <f t="shared" si="2"/>
        <v>AGC Division of APG Inc_IN</v>
      </c>
      <c r="L14" s="45" t="s">
        <v>973</v>
      </c>
      <c r="M14" s="45">
        <v>0</v>
      </c>
      <c r="N14" s="45">
        <v>0</v>
      </c>
      <c r="O14" s="45">
        <v>1</v>
      </c>
      <c r="P14" s="45">
        <v>0</v>
      </c>
      <c r="Q14" s="45">
        <v>0</v>
      </c>
      <c r="R14" s="45">
        <v>0</v>
      </c>
      <c r="S14" s="45">
        <v>132332</v>
      </c>
      <c r="T14" s="45">
        <v>0</v>
      </c>
      <c r="U14" s="45">
        <v>0</v>
      </c>
      <c r="V14" s="45">
        <v>0</v>
      </c>
      <c r="W14" s="45">
        <v>2.8538777580544319</v>
      </c>
      <c r="X14" s="45">
        <v>0</v>
      </c>
      <c r="Y14" s="46">
        <v>312525.5</v>
      </c>
      <c r="Z14" s="46">
        <v>49351.308271441318</v>
      </c>
      <c r="AA14" s="47">
        <f>_xlfn.XLOOKUP($E14,Main_OG!$D$1:$D$766,Main_OG!AJ$1:AJ$766,"")</f>
        <v>120992370.72</v>
      </c>
      <c r="AB14" s="47">
        <f>_xlfn.XLOOKUP($E14,Main_OG!$D$1:$D$766,Main_OG!AK$1:AK$766,"")</f>
        <v>567114.05999999994</v>
      </c>
      <c r="AC14" s="47">
        <f>_xlfn.XLOOKUP($E14,Main_OG!$D$1:$D$766,Main_OG!AL$1:AL$766,"")</f>
        <v>52692619.420000009</v>
      </c>
      <c r="AD14" s="47">
        <f>_xlfn.XLOOKUP($E14,Main_OG!$D$1:$D$766,Main_OG!AM$1:AM$766,"")</f>
        <v>0</v>
      </c>
    </row>
    <row r="15" spans="1:30" x14ac:dyDescent="0.35">
      <c r="A15" s="36" t="s">
        <v>972</v>
      </c>
      <c r="B15" s="45" t="s">
        <v>310</v>
      </c>
      <c r="C15" s="45" t="s">
        <v>4347</v>
      </c>
      <c r="D15" s="36" t="s">
        <v>972</v>
      </c>
      <c r="E15" s="36" t="str">
        <f t="shared" si="0"/>
        <v>2007_IN</v>
      </c>
      <c r="F15" s="45">
        <v>2007</v>
      </c>
      <c r="G15" s="45">
        <f>_xlfn.XLOOKUP(I15,Main_OG!$B$1:$B$766,Main_OG!$O$1:$O$766,"")</f>
        <v>0</v>
      </c>
      <c r="H15" s="45">
        <f>_xlfn.XLOOKUP(E15,Main_OG!$D$1:$D$766,Main_OG!$J$1:$J$766,"")</f>
        <v>0</v>
      </c>
      <c r="I15" s="45" t="s">
        <v>310</v>
      </c>
      <c r="J15" s="45" t="str">
        <f t="shared" si="1"/>
        <v>AGC Division of APG Inc_IN</v>
      </c>
      <c r="K15" s="45" t="str">
        <f t="shared" si="2"/>
        <v>AGC Division of APG Inc_IN</v>
      </c>
      <c r="L15" s="45" t="s">
        <v>974</v>
      </c>
      <c r="M15" s="45">
        <v>0</v>
      </c>
      <c r="N15" s="45">
        <v>0</v>
      </c>
      <c r="O15" s="45">
        <v>1</v>
      </c>
      <c r="P15" s="45">
        <v>0</v>
      </c>
      <c r="Q15" s="45">
        <v>0</v>
      </c>
      <c r="R15" s="45">
        <v>0</v>
      </c>
      <c r="S15" s="45">
        <v>114102</v>
      </c>
      <c r="T15" s="45">
        <v>0</v>
      </c>
      <c r="U15" s="45">
        <v>0</v>
      </c>
      <c r="V15" s="45">
        <v>0</v>
      </c>
      <c r="W15" s="45">
        <v>2.33</v>
      </c>
      <c r="X15" s="45">
        <v>0</v>
      </c>
      <c r="Y15" s="46">
        <v>322661.7</v>
      </c>
      <c r="Z15" s="46">
        <v>50577.113075602399</v>
      </c>
      <c r="AA15" s="47">
        <f>_xlfn.XLOOKUP($E15,Main_OG!$D$1:$D$766,Main_OG!AJ$1:AJ$766,"")</f>
        <v>121249862</v>
      </c>
      <c r="AB15" s="47">
        <f>_xlfn.XLOOKUP($E15,Main_OG!$D$1:$D$766,Main_OG!AK$1:AK$766,"")</f>
        <v>587798</v>
      </c>
      <c r="AC15" s="47">
        <f>_xlfn.XLOOKUP($E15,Main_OG!$D$1:$D$766,Main_OG!AL$1:AL$766,"")</f>
        <v>71285348</v>
      </c>
      <c r="AD15" s="47">
        <f>_xlfn.XLOOKUP($E15,Main_OG!$D$1:$D$766,Main_OG!AM$1:AM$766,"")</f>
        <v>0</v>
      </c>
    </row>
    <row r="16" spans="1:30" x14ac:dyDescent="0.35">
      <c r="A16" s="36" t="s">
        <v>972</v>
      </c>
      <c r="B16" s="45" t="s">
        <v>310</v>
      </c>
      <c r="C16" s="45" t="s">
        <v>4347</v>
      </c>
      <c r="D16" s="36" t="s">
        <v>972</v>
      </c>
      <c r="E16" s="36" t="str">
        <f t="shared" si="0"/>
        <v>2008_IN</v>
      </c>
      <c r="F16" s="45">
        <v>2008</v>
      </c>
      <c r="G16" s="45">
        <f>_xlfn.XLOOKUP(I16,Main_OG!$B$1:$B$766,Main_OG!$O$1:$O$766,"")</f>
        <v>0</v>
      </c>
      <c r="H16" s="45">
        <f>_xlfn.XLOOKUP(E16,Main_OG!$D$1:$D$766,Main_OG!$J$1:$J$766,"")</f>
        <v>0</v>
      </c>
      <c r="I16" s="45" t="s">
        <v>310</v>
      </c>
      <c r="J16" s="45" t="str">
        <f t="shared" si="1"/>
        <v>AGC Division of APG Inc_IN</v>
      </c>
      <c r="K16" s="45" t="str">
        <f t="shared" si="2"/>
        <v>AGC Division of APG Inc_IN</v>
      </c>
      <c r="L16" s="45" t="s">
        <v>975</v>
      </c>
      <c r="M16" s="45">
        <v>0</v>
      </c>
      <c r="N16" s="45">
        <v>0</v>
      </c>
      <c r="O16" s="45">
        <v>1</v>
      </c>
      <c r="P16" s="45">
        <v>0</v>
      </c>
      <c r="Q16" s="45">
        <v>0</v>
      </c>
      <c r="R16" s="45">
        <v>0</v>
      </c>
      <c r="S16" s="45">
        <v>4695265</v>
      </c>
      <c r="T16" s="45">
        <v>0</v>
      </c>
      <c r="U16" s="45">
        <v>0</v>
      </c>
      <c r="V16" s="45">
        <v>0</v>
      </c>
      <c r="W16" s="45">
        <v>3.6</v>
      </c>
      <c r="X16" s="45">
        <v>0</v>
      </c>
      <c r="Y16" s="46">
        <v>322384.3</v>
      </c>
      <c r="Z16" s="46">
        <v>50178.059851145699</v>
      </c>
      <c r="AA16" s="47">
        <f>_xlfn.XLOOKUP($E16,Main_OG!$D$1:$D$766,Main_OG!AJ$1:AJ$766,"")</f>
        <v>122090074</v>
      </c>
      <c r="AB16" s="47">
        <f>_xlfn.XLOOKUP($E16,Main_OG!$D$1:$D$766,Main_OG!AK$1:AK$766,"")</f>
        <v>643074</v>
      </c>
      <c r="AC16" s="47">
        <f>_xlfn.XLOOKUP($E16,Main_OG!$D$1:$D$766,Main_OG!AL$1:AL$766,"")</f>
        <v>63278382</v>
      </c>
      <c r="AD16" s="47">
        <f>_xlfn.XLOOKUP($E16,Main_OG!$D$1:$D$766,Main_OG!AM$1:AM$766,"")</f>
        <v>0</v>
      </c>
    </row>
    <row r="17" spans="1:30" x14ac:dyDescent="0.35">
      <c r="A17" s="36" t="s">
        <v>972</v>
      </c>
      <c r="B17" s="45" t="s">
        <v>310</v>
      </c>
      <c r="C17" s="45" t="s">
        <v>4347</v>
      </c>
      <c r="D17" s="36" t="s">
        <v>972</v>
      </c>
      <c r="E17" s="36" t="str">
        <f t="shared" si="0"/>
        <v>2009_IN</v>
      </c>
      <c r="F17" s="45">
        <v>2009</v>
      </c>
      <c r="G17" s="45">
        <f>_xlfn.XLOOKUP(I17,Main_OG!$B$1:$B$766,Main_OG!$O$1:$O$766,"")</f>
        <v>0</v>
      </c>
      <c r="H17" s="45">
        <f>_xlfn.XLOOKUP(E17,Main_OG!$D$1:$D$766,Main_OG!$J$1:$J$766,"")</f>
        <v>0</v>
      </c>
      <c r="I17" s="45" t="s">
        <v>310</v>
      </c>
      <c r="J17" s="45" t="str">
        <f t="shared" si="1"/>
        <v>AGC Division of APG Inc_IN</v>
      </c>
      <c r="K17" s="45" t="str">
        <f t="shared" si="2"/>
        <v>AGC Division of APG Inc_IN</v>
      </c>
      <c r="L17" s="45" t="s">
        <v>976</v>
      </c>
      <c r="M17" s="45">
        <v>0</v>
      </c>
      <c r="N17" s="45">
        <v>0</v>
      </c>
      <c r="O17" s="45">
        <v>1</v>
      </c>
      <c r="P17" s="45">
        <v>0</v>
      </c>
      <c r="Q17" s="45">
        <v>0</v>
      </c>
      <c r="R17" s="45">
        <v>0</v>
      </c>
      <c r="S17" s="45">
        <v>4506608</v>
      </c>
      <c r="T17" s="45">
        <v>0</v>
      </c>
      <c r="U17" s="45">
        <v>0</v>
      </c>
      <c r="V17" s="45">
        <v>0</v>
      </c>
      <c r="W17" s="45">
        <v>3.19</v>
      </c>
      <c r="X17" s="45">
        <v>0</v>
      </c>
      <c r="Y17" s="46">
        <v>299789</v>
      </c>
      <c r="Z17" s="46">
        <v>46411.815476075288</v>
      </c>
      <c r="AA17" s="47">
        <f>_xlfn.XLOOKUP($E17,Main_OG!$D$1:$D$766,Main_OG!AJ$1:AJ$766,"")</f>
        <v>108667422</v>
      </c>
      <c r="AB17" s="47">
        <f>_xlfn.XLOOKUP($E17,Main_OG!$D$1:$D$766,Main_OG!AK$1:AK$766,"")</f>
        <v>568080</v>
      </c>
      <c r="AC17" s="47">
        <f>_xlfn.XLOOKUP($E17,Main_OG!$D$1:$D$766,Main_OG!AL$1:AL$766,"")</f>
        <v>67058244</v>
      </c>
      <c r="AD17" s="47">
        <f>_xlfn.XLOOKUP($E17,Main_OG!$D$1:$D$766,Main_OG!AM$1:AM$766,"")</f>
        <v>0</v>
      </c>
    </row>
    <row r="18" spans="1:30" x14ac:dyDescent="0.35">
      <c r="A18" s="36" t="s">
        <v>972</v>
      </c>
      <c r="B18" s="45" t="s">
        <v>310</v>
      </c>
      <c r="C18" s="45" t="s">
        <v>4347</v>
      </c>
      <c r="D18" s="36" t="s">
        <v>972</v>
      </c>
      <c r="E18" s="36" t="str">
        <f t="shared" si="0"/>
        <v>2010_IN</v>
      </c>
      <c r="F18" s="45">
        <v>2010</v>
      </c>
      <c r="G18" s="45">
        <f>_xlfn.XLOOKUP(I18,Main_OG!$B$1:$B$766,Main_OG!$O$1:$O$766,"")</f>
        <v>0</v>
      </c>
      <c r="H18" s="45">
        <f>_xlfn.XLOOKUP(E18,Main_OG!$D$1:$D$766,Main_OG!$J$1:$J$766,"")</f>
        <v>0</v>
      </c>
      <c r="I18" s="45" t="s">
        <v>310</v>
      </c>
      <c r="J18" s="45" t="str">
        <f t="shared" si="1"/>
        <v>AGC Division of APG Inc_IN</v>
      </c>
      <c r="K18" s="45" t="str">
        <f t="shared" si="2"/>
        <v>AGC Division of APG Inc_IN</v>
      </c>
      <c r="L18" s="45" t="s">
        <v>977</v>
      </c>
      <c r="M18" s="45">
        <v>0</v>
      </c>
      <c r="N18" s="45">
        <v>0</v>
      </c>
      <c r="O18" s="45">
        <v>1</v>
      </c>
      <c r="P18" s="45">
        <v>0</v>
      </c>
      <c r="Q18" s="45">
        <v>0</v>
      </c>
      <c r="R18" s="45">
        <v>0</v>
      </c>
      <c r="S18" s="45">
        <v>4547011</v>
      </c>
      <c r="T18" s="45">
        <v>0</v>
      </c>
      <c r="U18" s="45">
        <v>0</v>
      </c>
      <c r="V18" s="45">
        <v>0</v>
      </c>
      <c r="W18" s="45">
        <v>3.46</v>
      </c>
      <c r="X18" s="45">
        <v>0</v>
      </c>
      <c r="Y18" s="46">
        <v>320731.8</v>
      </c>
      <c r="Z18" s="46">
        <v>49415.15787170743</v>
      </c>
      <c r="AA18" s="47">
        <f>_xlfn.XLOOKUP($E18,Main_OG!$D$1:$D$766,Main_OG!AJ$1:AJ$766,"")</f>
        <v>112440262</v>
      </c>
      <c r="AB18" s="47">
        <f>_xlfn.XLOOKUP($E18,Main_OG!$D$1:$D$766,Main_OG!AK$1:AK$766,"")</f>
        <v>552818</v>
      </c>
      <c r="AC18" s="47">
        <f>_xlfn.XLOOKUP($E18,Main_OG!$D$1:$D$766,Main_OG!AL$1:AL$766,"")</f>
        <v>111625950</v>
      </c>
      <c r="AD18" s="47">
        <f>_xlfn.XLOOKUP($E18,Main_OG!$D$1:$D$766,Main_OG!AM$1:AM$766,"")</f>
        <v>0</v>
      </c>
    </row>
    <row r="19" spans="1:30" x14ac:dyDescent="0.35">
      <c r="A19" s="36" t="s">
        <v>972</v>
      </c>
      <c r="B19" s="45" t="s">
        <v>310</v>
      </c>
      <c r="C19" s="45" t="s">
        <v>4347</v>
      </c>
      <c r="D19" s="36" t="s">
        <v>972</v>
      </c>
      <c r="E19" s="36" t="str">
        <f t="shared" si="0"/>
        <v>2011_IN</v>
      </c>
      <c r="F19" s="45">
        <v>2011</v>
      </c>
      <c r="G19" s="45">
        <f>_xlfn.XLOOKUP(I19,Main_OG!$B$1:$B$766,Main_OG!$O$1:$O$766,"")</f>
        <v>0</v>
      </c>
      <c r="H19" s="45">
        <f>_xlfn.XLOOKUP(E19,Main_OG!$D$1:$D$766,Main_OG!$J$1:$J$766,"")</f>
        <v>0</v>
      </c>
      <c r="I19" s="45" t="s">
        <v>310</v>
      </c>
      <c r="J19" s="45" t="str">
        <f t="shared" si="1"/>
        <v>AGC Division of APG Inc_IN</v>
      </c>
      <c r="K19" s="45" t="str">
        <f t="shared" si="2"/>
        <v>AGC Division of APG Inc_IN</v>
      </c>
      <c r="L19" s="45" t="s">
        <v>978</v>
      </c>
      <c r="M19" s="45">
        <v>0</v>
      </c>
      <c r="N19" s="45">
        <v>0</v>
      </c>
      <c r="O19" s="45">
        <v>1</v>
      </c>
      <c r="P19" s="45">
        <v>0</v>
      </c>
      <c r="Q19" s="45">
        <v>0</v>
      </c>
      <c r="R19" s="45">
        <v>0</v>
      </c>
      <c r="S19" s="45">
        <v>4584697</v>
      </c>
      <c r="T19" s="45">
        <v>0</v>
      </c>
      <c r="U19" s="45">
        <v>0</v>
      </c>
      <c r="V19" s="45">
        <v>0</v>
      </c>
      <c r="W19" s="45">
        <v>3.82</v>
      </c>
      <c r="X19" s="45">
        <v>0</v>
      </c>
      <c r="Y19" s="46">
        <v>321532.79999999999</v>
      </c>
      <c r="Z19" s="46">
        <v>49335.655376117225</v>
      </c>
      <c r="AA19" s="47">
        <f>_xlfn.XLOOKUP($E19,Main_OG!$D$1:$D$766,Main_OG!AJ$1:AJ$766,"")</f>
        <v>105179496</v>
      </c>
      <c r="AB19" s="47">
        <f>_xlfn.XLOOKUP($E19,Main_OG!$D$1:$D$766,Main_OG!AK$1:AK$766,"")</f>
        <v>3482912.4</v>
      </c>
      <c r="AC19" s="47">
        <f>_xlfn.XLOOKUP($E19,Main_OG!$D$1:$D$766,Main_OG!AL$1:AL$766,"")</f>
        <v>161515530</v>
      </c>
      <c r="AD19" s="47">
        <f>_xlfn.XLOOKUP($E19,Main_OG!$D$1:$D$766,Main_OG!AM$1:AM$766,"")</f>
        <v>0</v>
      </c>
    </row>
    <row r="20" spans="1:30" x14ac:dyDescent="0.35">
      <c r="A20" s="36" t="s">
        <v>972</v>
      </c>
      <c r="B20" s="45" t="s">
        <v>310</v>
      </c>
      <c r="C20" s="45" t="s">
        <v>4347</v>
      </c>
      <c r="D20" s="36" t="s">
        <v>972</v>
      </c>
      <c r="E20" s="36" t="str">
        <f t="shared" si="0"/>
        <v>2012_IN</v>
      </c>
      <c r="F20" s="45">
        <v>2012</v>
      </c>
      <c r="G20" s="45">
        <f>_xlfn.XLOOKUP(I20,Main_OG!$B$1:$B$766,Main_OG!$O$1:$O$766,"")</f>
        <v>0</v>
      </c>
      <c r="H20" s="45">
        <f>_xlfn.XLOOKUP(E20,Main_OG!$D$1:$D$766,Main_OG!$J$1:$J$766,"")</f>
        <v>0</v>
      </c>
      <c r="I20" s="45" t="s">
        <v>310</v>
      </c>
      <c r="J20" s="45" t="str">
        <f t="shared" si="1"/>
        <v>AGC Division of APG Inc_IN</v>
      </c>
      <c r="K20" s="45" t="str">
        <f t="shared" si="2"/>
        <v>AGC Division of APG Inc_IN</v>
      </c>
      <c r="L20" s="45" t="s">
        <v>979</v>
      </c>
      <c r="M20" s="45">
        <v>0</v>
      </c>
      <c r="N20" s="45">
        <v>0</v>
      </c>
      <c r="O20" s="45">
        <v>1</v>
      </c>
      <c r="P20" s="45">
        <v>0</v>
      </c>
      <c r="Q20" s="45">
        <v>0</v>
      </c>
      <c r="R20" s="45">
        <v>0</v>
      </c>
      <c r="S20" s="45">
        <v>4610096</v>
      </c>
      <c r="T20" s="45">
        <v>0</v>
      </c>
      <c r="U20" s="45">
        <v>0</v>
      </c>
      <c r="V20" s="45">
        <v>0</v>
      </c>
      <c r="W20" s="45">
        <v>3.9286167000000001</v>
      </c>
      <c r="X20" s="45">
        <v>0</v>
      </c>
      <c r="Y20" s="46">
        <v>323876.2</v>
      </c>
      <c r="Z20" s="46">
        <v>49530.011443665069</v>
      </c>
      <c r="AA20" s="47">
        <f>_xlfn.XLOOKUP($E20,Main_OG!$D$1:$D$766,Main_OG!AJ$1:AJ$766,"")</f>
        <v>93173864</v>
      </c>
      <c r="AB20" s="47">
        <f>_xlfn.XLOOKUP($E20,Main_OG!$D$1:$D$766,Main_OG!AK$1:AK$766,"")</f>
        <v>2478722</v>
      </c>
      <c r="AC20" s="47">
        <f>_xlfn.XLOOKUP($E20,Main_OG!$D$1:$D$766,Main_OG!AL$1:AL$766,"")</f>
        <v>226471182</v>
      </c>
      <c r="AD20" s="47">
        <f>_xlfn.XLOOKUP($E20,Main_OG!$D$1:$D$766,Main_OG!AM$1:AM$766,"")</f>
        <v>0</v>
      </c>
    </row>
    <row r="21" spans="1:30" x14ac:dyDescent="0.35">
      <c r="A21" s="36" t="s">
        <v>972</v>
      </c>
      <c r="B21" s="45" t="s">
        <v>310</v>
      </c>
      <c r="C21" s="45" t="s">
        <v>4347</v>
      </c>
      <c r="D21" s="36" t="s">
        <v>972</v>
      </c>
      <c r="E21" s="36" t="str">
        <f t="shared" si="0"/>
        <v>2013_IN</v>
      </c>
      <c r="F21" s="45">
        <v>2013</v>
      </c>
      <c r="G21" s="45">
        <f>_xlfn.XLOOKUP(I21,Main_OG!$B$1:$B$766,Main_OG!$O$1:$O$766,"")</f>
        <v>0</v>
      </c>
      <c r="H21" s="45">
        <f>_xlfn.XLOOKUP(E21,Main_OG!$D$1:$D$766,Main_OG!$J$1:$J$766,"")</f>
        <v>0</v>
      </c>
      <c r="I21" s="45" t="s">
        <v>310</v>
      </c>
      <c r="J21" s="45" t="str">
        <f t="shared" si="1"/>
        <v>AGC Division of APG Inc_IN</v>
      </c>
      <c r="K21" s="45" t="str">
        <f t="shared" si="2"/>
        <v>AGC Division of APG Inc_IN</v>
      </c>
      <c r="L21" s="45" t="s">
        <v>980</v>
      </c>
      <c r="M21" s="45">
        <v>0</v>
      </c>
      <c r="N21" s="45">
        <v>0</v>
      </c>
      <c r="O21" s="45">
        <v>1</v>
      </c>
      <c r="P21" s="45">
        <v>0</v>
      </c>
      <c r="Q21" s="45">
        <v>0</v>
      </c>
      <c r="R21" s="45">
        <v>0</v>
      </c>
      <c r="S21" s="45">
        <v>4589475</v>
      </c>
      <c r="T21" s="45">
        <v>0</v>
      </c>
      <c r="U21" s="45">
        <v>0</v>
      </c>
      <c r="V21" s="45">
        <v>0</v>
      </c>
      <c r="W21" s="45">
        <v>4.1157431000000004</v>
      </c>
      <c r="X21" s="45">
        <v>0</v>
      </c>
      <c r="Y21" s="46">
        <v>333207.40000000002</v>
      </c>
      <c r="Z21" s="46">
        <v>50712.060968788879</v>
      </c>
      <c r="AA21" s="47">
        <f>_xlfn.XLOOKUP($E21,Main_OG!$D$1:$D$766,Main_OG!AJ$1:AJ$766,"")</f>
        <v>93043302</v>
      </c>
      <c r="AB21" s="47">
        <f>_xlfn.XLOOKUP($E21,Main_OG!$D$1:$D$766,Main_OG!AK$1:AK$766,"")</f>
        <v>3942861.4</v>
      </c>
      <c r="AC21" s="47">
        <f>_xlfn.XLOOKUP($E21,Main_OG!$D$1:$D$766,Main_OG!AL$1:AL$766,"")</f>
        <v>153252544</v>
      </c>
      <c r="AD21" s="47">
        <f>_xlfn.XLOOKUP($E21,Main_OG!$D$1:$D$766,Main_OG!AM$1:AM$766,"")</f>
        <v>0</v>
      </c>
    </row>
    <row r="22" spans="1:30" x14ac:dyDescent="0.35">
      <c r="A22" s="36" t="s">
        <v>972</v>
      </c>
      <c r="B22" s="45" t="s">
        <v>310</v>
      </c>
      <c r="C22" s="45" t="s">
        <v>4347</v>
      </c>
      <c r="D22" s="36" t="s">
        <v>972</v>
      </c>
      <c r="E22" s="36" t="str">
        <f t="shared" si="0"/>
        <v>2014_IN</v>
      </c>
      <c r="F22" s="45">
        <v>2014</v>
      </c>
      <c r="G22" s="45">
        <f>_xlfn.XLOOKUP(I22,Main_OG!$B$1:$B$766,Main_OG!$O$1:$O$766,"")</f>
        <v>0</v>
      </c>
      <c r="H22" s="45">
        <f>_xlfn.XLOOKUP(E22,Main_OG!$D$1:$D$766,Main_OG!$J$1:$J$766,"")</f>
        <v>0</v>
      </c>
      <c r="I22" s="45" t="s">
        <v>310</v>
      </c>
      <c r="J22" s="45" t="str">
        <f t="shared" si="1"/>
        <v>AGC Division of APG Inc_IN</v>
      </c>
      <c r="K22" s="45" t="str">
        <f t="shared" si="2"/>
        <v>AGC Division of APG Inc_IN</v>
      </c>
      <c r="L22" s="45" t="s">
        <v>981</v>
      </c>
      <c r="M22" s="45">
        <v>0</v>
      </c>
      <c r="N22" s="45">
        <v>0</v>
      </c>
      <c r="O22" s="45">
        <v>1</v>
      </c>
      <c r="P22" s="45">
        <v>0</v>
      </c>
      <c r="Q22" s="45">
        <v>0</v>
      </c>
      <c r="R22" s="45">
        <v>0</v>
      </c>
      <c r="S22" s="45">
        <v>4462895</v>
      </c>
      <c r="T22" s="45">
        <v>0</v>
      </c>
      <c r="U22" s="45">
        <v>0</v>
      </c>
      <c r="V22" s="45">
        <v>0</v>
      </c>
      <c r="W22" s="45">
        <v>3.9047478999999998</v>
      </c>
      <c r="X22" s="45">
        <v>0</v>
      </c>
      <c r="Y22" s="46">
        <v>343827.8</v>
      </c>
      <c r="Z22" s="46">
        <v>52126.563007171448</v>
      </c>
      <c r="AA22" s="47">
        <f>_xlfn.XLOOKUP($E22,Main_OG!$D$1:$D$766,Main_OG!AJ$1:AJ$766,"")</f>
        <v>97120070</v>
      </c>
      <c r="AB22" s="47">
        <f>_xlfn.XLOOKUP($E22,Main_OG!$D$1:$D$766,Main_OG!AK$1:AK$766,"")</f>
        <v>4299352</v>
      </c>
      <c r="AC22" s="47">
        <f>_xlfn.XLOOKUP($E22,Main_OG!$D$1:$D$766,Main_OG!AL$1:AL$766,"")</f>
        <v>151931500</v>
      </c>
      <c r="AD22" s="47">
        <f>_xlfn.XLOOKUP($E22,Main_OG!$D$1:$D$766,Main_OG!AM$1:AM$766,"")</f>
        <v>0</v>
      </c>
    </row>
    <row r="23" spans="1:30" x14ac:dyDescent="0.35">
      <c r="A23" s="36" t="s">
        <v>972</v>
      </c>
      <c r="B23" s="45" t="s">
        <v>310</v>
      </c>
      <c r="C23" s="45" t="s">
        <v>4347</v>
      </c>
      <c r="D23" s="36" t="s">
        <v>972</v>
      </c>
      <c r="E23" s="36" t="str">
        <f t="shared" si="0"/>
        <v>2015_IN</v>
      </c>
      <c r="F23" s="45">
        <v>2015</v>
      </c>
      <c r="G23" s="45">
        <f>_xlfn.XLOOKUP(I23,Main_OG!$B$1:$B$766,Main_OG!$O$1:$O$766,"")</f>
        <v>0</v>
      </c>
      <c r="H23" s="45">
        <f>_xlfn.XLOOKUP(E23,Main_OG!$D$1:$D$766,Main_OG!$J$1:$J$766,"")</f>
        <v>0</v>
      </c>
      <c r="I23" s="45" t="s">
        <v>310</v>
      </c>
      <c r="J23" s="45" t="str">
        <f t="shared" si="1"/>
        <v>AGC Division of APG Inc_IN</v>
      </c>
      <c r="K23" s="45" t="str">
        <f t="shared" si="2"/>
        <v>AGC Division of APG Inc_IN</v>
      </c>
      <c r="L23" s="45" t="s">
        <v>982</v>
      </c>
      <c r="M23" s="45">
        <v>0</v>
      </c>
      <c r="N23" s="45">
        <v>0</v>
      </c>
      <c r="O23" s="45">
        <v>1</v>
      </c>
      <c r="P23" s="45">
        <v>0</v>
      </c>
      <c r="Q23" s="45">
        <v>0</v>
      </c>
      <c r="R23" s="45">
        <v>0</v>
      </c>
      <c r="S23" s="45">
        <v>4531775</v>
      </c>
      <c r="T23" s="45">
        <v>0</v>
      </c>
      <c r="U23" s="45">
        <v>0</v>
      </c>
      <c r="V23" s="45">
        <v>0</v>
      </c>
      <c r="W23" s="45">
        <v>4.0064036999999999</v>
      </c>
      <c r="X23" s="45">
        <v>0</v>
      </c>
      <c r="Y23" s="46">
        <v>341205.2</v>
      </c>
      <c r="Z23" s="46">
        <v>51608.28757175817</v>
      </c>
      <c r="AA23" s="47">
        <f>_xlfn.XLOOKUP($E23,Main_OG!$D$1:$D$766,Main_OG!AJ$1:AJ$766,"")</f>
        <v>78232886</v>
      </c>
      <c r="AB23" s="47">
        <f>_xlfn.XLOOKUP($E23,Main_OG!$D$1:$D$766,Main_OG!AK$1:AK$766,"")</f>
        <v>4439134</v>
      </c>
      <c r="AC23" s="47">
        <f>_xlfn.XLOOKUP($E23,Main_OG!$D$1:$D$766,Main_OG!AL$1:AL$766,"")</f>
        <v>250128744</v>
      </c>
      <c r="AD23" s="47">
        <f>_xlfn.XLOOKUP($E23,Main_OG!$D$1:$D$766,Main_OG!AM$1:AM$766,"")</f>
        <v>0</v>
      </c>
    </row>
    <row r="24" spans="1:30" x14ac:dyDescent="0.35">
      <c r="A24" s="36" t="s">
        <v>972</v>
      </c>
      <c r="B24" s="45" t="s">
        <v>310</v>
      </c>
      <c r="C24" s="45" t="s">
        <v>4347</v>
      </c>
      <c r="D24" s="36" t="s">
        <v>972</v>
      </c>
      <c r="E24" s="36" t="str">
        <f t="shared" si="0"/>
        <v>2016_IN</v>
      </c>
      <c r="F24" s="45">
        <v>2016</v>
      </c>
      <c r="G24" s="45">
        <f>_xlfn.XLOOKUP(I24,Main_OG!$B$1:$B$766,Main_OG!$O$1:$O$766,"")</f>
        <v>0</v>
      </c>
      <c r="H24" s="45">
        <f>_xlfn.XLOOKUP(E24,Main_OG!$D$1:$D$766,Main_OG!$J$1:$J$766,"")</f>
        <v>0</v>
      </c>
      <c r="I24" s="45" t="s">
        <v>310</v>
      </c>
      <c r="J24" s="45" t="str">
        <f t="shared" si="1"/>
        <v>AGC Division of APG Inc_IN</v>
      </c>
      <c r="K24" s="45" t="str">
        <f t="shared" si="2"/>
        <v>AGC Division of APG Inc_IN</v>
      </c>
      <c r="L24" s="45" t="s">
        <v>983</v>
      </c>
      <c r="M24" s="45">
        <v>0</v>
      </c>
      <c r="N24" s="45">
        <v>0</v>
      </c>
      <c r="O24" s="45">
        <v>1</v>
      </c>
      <c r="P24" s="45">
        <v>0</v>
      </c>
      <c r="Q24" s="45">
        <v>0</v>
      </c>
      <c r="R24" s="45">
        <v>0</v>
      </c>
      <c r="S24" s="45">
        <v>2629819</v>
      </c>
      <c r="T24" s="45">
        <v>0</v>
      </c>
      <c r="U24" s="45">
        <v>0</v>
      </c>
      <c r="V24" s="45">
        <v>0</v>
      </c>
      <c r="W24" s="45">
        <v>3.2195181000000002</v>
      </c>
      <c r="X24" s="45">
        <v>0</v>
      </c>
      <c r="Y24" s="46">
        <v>348439.2</v>
      </c>
      <c r="Z24" s="46">
        <v>52492.400455686424</v>
      </c>
      <c r="AA24" s="47">
        <f>_xlfn.XLOOKUP($E24,Main_OG!$D$1:$D$766,Main_OG!AJ$1:AJ$766,"")</f>
        <v>72028054</v>
      </c>
      <c r="AB24" s="47">
        <f>_xlfn.XLOOKUP($E24,Main_OG!$D$1:$D$766,Main_OG!AK$1:AK$766,"")</f>
        <v>1994116</v>
      </c>
      <c r="AC24" s="47">
        <f>_xlfn.XLOOKUP($E24,Main_OG!$D$1:$D$766,Main_OG!AL$1:AL$766,"")</f>
        <v>304810926</v>
      </c>
      <c r="AD24" s="47">
        <f>_xlfn.XLOOKUP($E24,Main_OG!$D$1:$D$766,Main_OG!AM$1:AM$766,"")</f>
        <v>0</v>
      </c>
    </row>
    <row r="25" spans="1:30" x14ac:dyDescent="0.35">
      <c r="A25" s="36" t="s">
        <v>972</v>
      </c>
      <c r="B25" s="45" t="s">
        <v>310</v>
      </c>
      <c r="C25" s="45" t="s">
        <v>4347</v>
      </c>
      <c r="D25" s="36" t="s">
        <v>972</v>
      </c>
      <c r="E25" s="36" t="str">
        <f t="shared" si="0"/>
        <v>2017_IN</v>
      </c>
      <c r="F25" s="45">
        <v>2017</v>
      </c>
      <c r="G25" s="45">
        <f>_xlfn.XLOOKUP(I25,Main_OG!$B$1:$B$766,Main_OG!$O$1:$O$766,"")</f>
        <v>0</v>
      </c>
      <c r="H25" s="45">
        <f>_xlfn.XLOOKUP(E25,Main_OG!$D$1:$D$766,Main_OG!$J$1:$J$766,"")</f>
        <v>0</v>
      </c>
      <c r="I25" s="45" t="s">
        <v>310</v>
      </c>
      <c r="J25" s="45" t="str">
        <f t="shared" si="1"/>
        <v>AGC Division of APG Inc_IN</v>
      </c>
      <c r="K25" s="45" t="str">
        <f t="shared" si="2"/>
        <v>AGC Division of APG Inc_IN</v>
      </c>
      <c r="L25" s="45" t="s">
        <v>984</v>
      </c>
      <c r="M25" s="45">
        <v>0</v>
      </c>
      <c r="N25" s="45">
        <v>0</v>
      </c>
      <c r="O25" s="45">
        <v>1</v>
      </c>
      <c r="P25" s="45">
        <v>0</v>
      </c>
      <c r="Q25" s="45">
        <v>0</v>
      </c>
      <c r="R25" s="45">
        <v>0</v>
      </c>
      <c r="S25" s="45">
        <v>431636</v>
      </c>
      <c r="T25" s="45">
        <v>0</v>
      </c>
      <c r="U25" s="45">
        <v>0</v>
      </c>
      <c r="V25" s="45">
        <v>0</v>
      </c>
      <c r="W25" s="45">
        <v>15.267262000000001</v>
      </c>
      <c r="X25" s="45">
        <v>0</v>
      </c>
      <c r="Y25" s="46">
        <v>357535.8</v>
      </c>
      <c r="Z25" s="46">
        <v>53667.389765460211</v>
      </c>
      <c r="AA25" s="47">
        <f>_xlfn.XLOOKUP($E25,Main_OG!$D$1:$D$766,Main_OG!AJ$1:AJ$766,"")</f>
        <v>70900324</v>
      </c>
      <c r="AB25" s="47">
        <f>_xlfn.XLOOKUP($E25,Main_OG!$D$1:$D$766,Main_OG!AK$1:AK$766,"")</f>
        <v>431220</v>
      </c>
      <c r="AC25" s="47">
        <f>_xlfn.XLOOKUP($E25,Main_OG!$D$1:$D$766,Main_OG!AL$1:AL$766,"")</f>
        <v>272616566</v>
      </c>
      <c r="AD25" s="47">
        <f>_xlfn.XLOOKUP($E25,Main_OG!$D$1:$D$766,Main_OG!AM$1:AM$766,"")</f>
        <v>0</v>
      </c>
    </row>
    <row r="26" spans="1:30" x14ac:dyDescent="0.35">
      <c r="A26" s="36" t="s">
        <v>972</v>
      </c>
      <c r="B26" s="45" t="s">
        <v>310</v>
      </c>
      <c r="C26" s="45" t="s">
        <v>4347</v>
      </c>
      <c r="D26" s="36" t="s">
        <v>972</v>
      </c>
      <c r="E26" s="36" t="str">
        <f t="shared" si="0"/>
        <v>2018_IN</v>
      </c>
      <c r="F26" s="45">
        <v>2018</v>
      </c>
      <c r="G26" s="45">
        <f>_xlfn.XLOOKUP(I26,Main_OG!$B$1:$B$766,Main_OG!$O$1:$O$766,"")</f>
        <v>0</v>
      </c>
      <c r="H26" s="45">
        <f>_xlfn.XLOOKUP(E26,Main_OG!$D$1:$D$766,Main_OG!$J$1:$J$766,"")</f>
        <v>0</v>
      </c>
      <c r="I26" s="45" t="s">
        <v>310</v>
      </c>
      <c r="J26" s="45" t="str">
        <f t="shared" si="1"/>
        <v>AGC Division of APG Inc_IN</v>
      </c>
      <c r="K26" s="45" t="str">
        <f t="shared" si="2"/>
        <v>AGC Division of APG Inc_IN</v>
      </c>
      <c r="L26" s="45" t="s">
        <v>985</v>
      </c>
      <c r="M26" s="45">
        <v>0</v>
      </c>
      <c r="N26" s="45">
        <v>0</v>
      </c>
      <c r="O26" s="45">
        <v>1</v>
      </c>
      <c r="P26" s="45">
        <v>0</v>
      </c>
      <c r="Q26" s="45">
        <v>0</v>
      </c>
      <c r="R26" s="45">
        <v>0</v>
      </c>
      <c r="S26" s="45">
        <v>2222502</v>
      </c>
      <c r="T26" s="45">
        <v>0</v>
      </c>
      <c r="U26" s="45">
        <v>0</v>
      </c>
      <c r="V26" s="45">
        <v>0</v>
      </c>
      <c r="W26" s="45">
        <v>6.3270584000000003</v>
      </c>
      <c r="X26" s="45">
        <v>0</v>
      </c>
      <c r="Y26" s="46">
        <v>368762.9</v>
      </c>
      <c r="Z26" s="46">
        <v>55051.719934713554</v>
      </c>
      <c r="AA26" s="47">
        <f>_xlfn.XLOOKUP($E26,Main_OG!$D$1:$D$766,Main_OG!AJ$1:AJ$766,"")</f>
        <v>78159404</v>
      </c>
      <c r="AB26" s="47">
        <f>_xlfn.XLOOKUP($E26,Main_OG!$D$1:$D$766,Main_OG!AK$1:AK$766,"")</f>
        <v>466420</v>
      </c>
      <c r="AC26" s="47">
        <f>_xlfn.XLOOKUP($E26,Main_OG!$D$1:$D$766,Main_OG!AL$1:AL$766,"")</f>
        <v>401723314</v>
      </c>
      <c r="AD26" s="47">
        <f>_xlfn.XLOOKUP($E26,Main_OG!$D$1:$D$766,Main_OG!AM$1:AM$766,"")</f>
        <v>0</v>
      </c>
    </row>
    <row r="27" spans="1:30" x14ac:dyDescent="0.35">
      <c r="A27" s="36" t="s">
        <v>972</v>
      </c>
      <c r="B27" s="45" t="s">
        <v>310</v>
      </c>
      <c r="C27" s="45" t="s">
        <v>4347</v>
      </c>
      <c r="D27" s="36" t="s">
        <v>972</v>
      </c>
      <c r="E27" s="36" t="str">
        <f t="shared" si="0"/>
        <v>2019_IN</v>
      </c>
      <c r="F27" s="45">
        <v>2019</v>
      </c>
      <c r="G27" s="45">
        <f>_xlfn.XLOOKUP(I27,Main_OG!$B$1:$B$766,Main_OG!$O$1:$O$766,"")</f>
        <v>0</v>
      </c>
      <c r="H27" s="45">
        <f>_xlfn.XLOOKUP(E27,Main_OG!$D$1:$D$766,Main_OG!$J$1:$J$766,"")</f>
        <v>0</v>
      </c>
      <c r="I27" s="45" t="s">
        <v>310</v>
      </c>
      <c r="J27" s="45" t="str">
        <f t="shared" si="1"/>
        <v>AGC Division of APG Inc_IN</v>
      </c>
      <c r="K27" s="45" t="str">
        <f t="shared" si="2"/>
        <v>AGC Division of APG Inc_IN</v>
      </c>
      <c r="L27" s="45" t="s">
        <v>986</v>
      </c>
      <c r="M27" s="45">
        <v>0</v>
      </c>
      <c r="N27" s="45">
        <v>0</v>
      </c>
      <c r="O27" s="45">
        <v>1</v>
      </c>
      <c r="P27" s="45">
        <v>0</v>
      </c>
      <c r="Q27" s="45">
        <v>0</v>
      </c>
      <c r="R27" s="45">
        <v>0</v>
      </c>
      <c r="S27" s="45">
        <v>3457376</v>
      </c>
      <c r="T27" s="45">
        <v>0</v>
      </c>
      <c r="U27" s="45">
        <v>0</v>
      </c>
      <c r="V27" s="45">
        <v>0</v>
      </c>
      <c r="W27" s="45">
        <v>4.2951620000000004</v>
      </c>
      <c r="X27" s="45">
        <v>0</v>
      </c>
      <c r="Y27" s="46">
        <v>371044.5</v>
      </c>
      <c r="Z27" s="46">
        <v>55124.639541465542</v>
      </c>
      <c r="AA27" s="47">
        <f>_xlfn.XLOOKUP($E27,Main_OG!$D$1:$D$766,Main_OG!AJ$1:AJ$766,"")</f>
        <v>61811568</v>
      </c>
      <c r="AB27" s="47">
        <f>_xlfn.XLOOKUP($E27,Main_OG!$D$1:$D$766,Main_OG!AK$1:AK$766,"")</f>
        <v>482386</v>
      </c>
      <c r="AC27" s="47">
        <f>_xlfn.XLOOKUP($E27,Main_OG!$D$1:$D$766,Main_OG!AL$1:AL$766,"")</f>
        <v>460073338</v>
      </c>
      <c r="AD27" s="47">
        <f>_xlfn.XLOOKUP($E27,Main_OG!$D$1:$D$766,Main_OG!AM$1:AM$766,"")</f>
        <v>0</v>
      </c>
    </row>
    <row r="28" spans="1:30" x14ac:dyDescent="0.35">
      <c r="A28" s="36" t="s">
        <v>972</v>
      </c>
      <c r="B28" s="45" t="s">
        <v>310</v>
      </c>
      <c r="C28" s="45" t="s">
        <v>4347</v>
      </c>
      <c r="D28" s="36" t="s">
        <v>972</v>
      </c>
      <c r="E28" s="36" t="str">
        <f t="shared" si="0"/>
        <v>2020_IN</v>
      </c>
      <c r="F28" s="45">
        <v>2020</v>
      </c>
      <c r="G28" s="45">
        <f>_xlfn.XLOOKUP(I28,Main_OG!$B$1:$B$766,Main_OG!$O$1:$O$766,"")</f>
        <v>0</v>
      </c>
      <c r="H28" s="45">
        <f>_xlfn.XLOOKUP(E28,Main_OG!$D$1:$D$766,Main_OG!$J$1:$J$766,"")</f>
        <v>0</v>
      </c>
      <c r="I28" s="45" t="s">
        <v>310</v>
      </c>
      <c r="J28" s="45" t="str">
        <f t="shared" si="1"/>
        <v>AGC Division of APG Inc_IN</v>
      </c>
      <c r="K28" s="45" t="str">
        <f t="shared" si="2"/>
        <v>AGC Division of APG Inc_IN</v>
      </c>
      <c r="L28" s="45" t="s">
        <v>987</v>
      </c>
      <c r="M28" s="45">
        <v>0</v>
      </c>
      <c r="N28" s="45">
        <v>0</v>
      </c>
      <c r="O28" s="45">
        <v>1</v>
      </c>
      <c r="P28" s="45">
        <v>0</v>
      </c>
      <c r="Q28" s="45">
        <v>0</v>
      </c>
      <c r="R28" s="45">
        <v>0</v>
      </c>
      <c r="S28" s="45">
        <v>3204302</v>
      </c>
      <c r="T28" s="45">
        <v>0</v>
      </c>
      <c r="U28" s="45">
        <v>0</v>
      </c>
      <c r="V28" s="45">
        <v>0</v>
      </c>
      <c r="W28" s="45">
        <v>4.4943985</v>
      </c>
      <c r="X28" s="45">
        <v>0</v>
      </c>
      <c r="Y28" s="46">
        <v>359184.7</v>
      </c>
      <c r="Z28" s="46">
        <v>53195.344379736154</v>
      </c>
      <c r="AA28" s="47">
        <f>_xlfn.XLOOKUP($E28,Main_OG!$D$1:$D$766,Main_OG!AJ$1:AJ$766,"")</f>
        <v>47841526</v>
      </c>
      <c r="AB28" s="47">
        <f>_xlfn.XLOOKUP($E28,Main_OG!$D$1:$D$766,Main_OG!AK$1:AK$766,"")</f>
        <v>459240</v>
      </c>
      <c r="AC28" s="47">
        <f>_xlfn.XLOOKUP($E28,Main_OG!$D$1:$D$766,Main_OG!AL$1:AL$766,"")</f>
        <v>472355552</v>
      </c>
      <c r="AD28" s="47">
        <f>_xlfn.XLOOKUP($E28,Main_OG!$D$1:$D$766,Main_OG!AM$1:AM$766,"")</f>
        <v>0</v>
      </c>
    </row>
    <row r="29" spans="1:30" x14ac:dyDescent="0.35">
      <c r="A29" s="36" t="s">
        <v>988</v>
      </c>
      <c r="B29" s="45" t="s">
        <v>325</v>
      </c>
      <c r="C29" s="45" t="s">
        <v>4345</v>
      </c>
      <c r="D29" s="36" t="s">
        <v>990</v>
      </c>
      <c r="E29" s="36" t="str">
        <f t="shared" si="0"/>
        <v>2006_AZ</v>
      </c>
      <c r="F29" s="45">
        <v>2006</v>
      </c>
      <c r="G29" s="45">
        <f>_xlfn.XLOOKUP(I29,Main_OG!$B$1:$B$766,Main_OG!$O$1:$O$766,"")</f>
        <v>0</v>
      </c>
      <c r="H29" s="45">
        <f>_xlfn.XLOOKUP(E29,Main_OG!$D$1:$D$766,Main_OG!$J$1:$J$766,"")</f>
        <v>0</v>
      </c>
      <c r="I29" s="45" t="s">
        <v>325</v>
      </c>
      <c r="J29" s="45" t="str">
        <f t="shared" si="1"/>
        <v>Ajo Improvement Co_AZ</v>
      </c>
      <c r="K29" s="45" t="str">
        <f t="shared" si="2"/>
        <v>Ajo Improvement Company_AZ</v>
      </c>
      <c r="L29" s="45" t="s">
        <v>989</v>
      </c>
      <c r="M29" s="45">
        <v>0</v>
      </c>
      <c r="N29" s="45">
        <v>172</v>
      </c>
      <c r="O29" s="45">
        <v>1</v>
      </c>
      <c r="P29" s="45">
        <v>828</v>
      </c>
      <c r="Q29" s="45">
        <v>0</v>
      </c>
      <c r="R29" s="45">
        <v>550</v>
      </c>
      <c r="S29" s="45">
        <v>295</v>
      </c>
      <c r="T29" s="45">
        <v>548</v>
      </c>
      <c r="U29" s="45">
        <v>0</v>
      </c>
      <c r="V29" s="45">
        <v>9.1331783460644296</v>
      </c>
      <c r="W29" s="45">
        <v>13.064658990256859</v>
      </c>
      <c r="X29" s="45">
        <v>12.91843470061292</v>
      </c>
      <c r="Y29" s="46">
        <v>296424.40000000002</v>
      </c>
      <c r="Z29" s="46">
        <v>49165.279100289743</v>
      </c>
      <c r="AA29" s="47">
        <f>_xlfn.XLOOKUP($E29,Main_OG!$D$1:$D$766,Main_OG!AJ$1:AJ$766,"")</f>
        <v>41237037.620000005</v>
      </c>
      <c r="AB29" s="47">
        <f>_xlfn.XLOOKUP($E29,Main_OG!$D$1:$D$766,Main_OG!AK$1:AK$766,"")</f>
        <v>268538.62</v>
      </c>
      <c r="AC29" s="47">
        <f>_xlfn.XLOOKUP($E29,Main_OG!$D$1:$D$766,Main_OG!AL$1:AL$766,"")</f>
        <v>495704036.98000002</v>
      </c>
      <c r="AD29" s="47">
        <f>_xlfn.XLOOKUP($E29,Main_OG!$D$1:$D$766,Main_OG!AM$1:AM$766,"")</f>
        <v>24012231</v>
      </c>
    </row>
    <row r="30" spans="1:30" x14ac:dyDescent="0.35">
      <c r="A30" s="36" t="s">
        <v>990</v>
      </c>
      <c r="B30" s="45" t="s">
        <v>325</v>
      </c>
      <c r="C30" s="45" t="s">
        <v>4345</v>
      </c>
      <c r="D30" s="36" t="s">
        <v>990</v>
      </c>
      <c r="E30" s="36" t="str">
        <f t="shared" si="0"/>
        <v>2007_AZ</v>
      </c>
      <c r="F30" s="45">
        <v>2007</v>
      </c>
      <c r="G30" s="45">
        <f>_xlfn.XLOOKUP(I30,Main_OG!$B$1:$B$766,Main_OG!$O$1:$O$766,"")</f>
        <v>0</v>
      </c>
      <c r="H30" s="45">
        <f>_xlfn.XLOOKUP(E30,Main_OG!$D$1:$D$766,Main_OG!$J$1:$J$766,"")</f>
        <v>0</v>
      </c>
      <c r="I30" s="45" t="s">
        <v>325</v>
      </c>
      <c r="J30" s="45" t="str">
        <f t="shared" si="1"/>
        <v>Ajo Improvement Company_AZ</v>
      </c>
      <c r="K30" s="45" t="str">
        <f t="shared" si="2"/>
        <v>Ajo Improvement Company_AZ</v>
      </c>
      <c r="L30" s="45" t="s">
        <v>991</v>
      </c>
      <c r="M30" s="45">
        <v>0</v>
      </c>
      <c r="N30" s="45">
        <v>172</v>
      </c>
      <c r="O30" s="45">
        <v>1</v>
      </c>
      <c r="P30" s="45">
        <v>854</v>
      </c>
      <c r="Q30" s="45">
        <v>0</v>
      </c>
      <c r="R30" s="45">
        <v>537</v>
      </c>
      <c r="S30" s="45">
        <v>261</v>
      </c>
      <c r="T30" s="45">
        <v>599</v>
      </c>
      <c r="U30" s="45">
        <v>0</v>
      </c>
      <c r="V30" s="45">
        <v>9.9</v>
      </c>
      <c r="W30" s="45">
        <v>11.23</v>
      </c>
      <c r="X30" s="45">
        <v>12.27</v>
      </c>
      <c r="Y30" s="46">
        <v>306611.59999999998</v>
      </c>
      <c r="Z30" s="46">
        <v>49712.6229453177</v>
      </c>
      <c r="AA30" s="47">
        <f>_xlfn.XLOOKUP($E30,Main_OG!$D$1:$D$766,Main_OG!AJ$1:AJ$766,"")</f>
        <v>42593664</v>
      </c>
      <c r="AB30" s="47">
        <f>_xlfn.XLOOKUP($E30,Main_OG!$D$1:$D$766,Main_OG!AK$1:AK$766,"")</f>
        <v>178620</v>
      </c>
      <c r="AC30" s="47">
        <f>_xlfn.XLOOKUP($E30,Main_OG!$D$1:$D$766,Main_OG!AL$1:AL$766,"")</f>
        <v>559275588</v>
      </c>
      <c r="AD30" s="47">
        <f>_xlfn.XLOOKUP($E30,Main_OG!$D$1:$D$766,Main_OG!AM$1:AM$766,"")</f>
        <v>26782391</v>
      </c>
    </row>
    <row r="31" spans="1:30" x14ac:dyDescent="0.35">
      <c r="A31" s="36" t="s">
        <v>988</v>
      </c>
      <c r="B31" s="45" t="s">
        <v>325</v>
      </c>
      <c r="C31" s="45" t="s">
        <v>4345</v>
      </c>
      <c r="D31" s="36" t="s">
        <v>990</v>
      </c>
      <c r="E31" s="36" t="str">
        <f t="shared" si="0"/>
        <v>2008_AZ</v>
      </c>
      <c r="F31" s="45">
        <v>2008</v>
      </c>
      <c r="G31" s="45">
        <f>_xlfn.XLOOKUP(I31,Main_OG!$B$1:$B$766,Main_OG!$O$1:$O$766,"")</f>
        <v>0</v>
      </c>
      <c r="H31" s="45">
        <f>_xlfn.XLOOKUP(E31,Main_OG!$D$1:$D$766,Main_OG!$J$1:$J$766,"")</f>
        <v>0</v>
      </c>
      <c r="I31" s="45" t="s">
        <v>325</v>
      </c>
      <c r="J31" s="45" t="str">
        <f t="shared" si="1"/>
        <v>Ajo Improvement Co_AZ</v>
      </c>
      <c r="K31" s="45" t="str">
        <f t="shared" si="2"/>
        <v>Ajo Improvement Company_AZ</v>
      </c>
      <c r="L31" s="45" t="s">
        <v>992</v>
      </c>
      <c r="M31" s="45">
        <v>0</v>
      </c>
      <c r="N31" s="45">
        <v>167</v>
      </c>
      <c r="O31" s="45">
        <v>1</v>
      </c>
      <c r="P31" s="45">
        <v>852</v>
      </c>
      <c r="Q31" s="45">
        <v>0</v>
      </c>
      <c r="R31" s="45">
        <v>5181</v>
      </c>
      <c r="S31" s="45">
        <v>2421</v>
      </c>
      <c r="T31" s="45">
        <v>4859</v>
      </c>
      <c r="U31" s="45">
        <v>0</v>
      </c>
      <c r="V31" s="45">
        <v>10.98</v>
      </c>
      <c r="W31" s="45">
        <v>11.15</v>
      </c>
      <c r="X31" s="45">
        <v>12.33</v>
      </c>
      <c r="Y31" s="46">
        <v>302277.90000000002</v>
      </c>
      <c r="Z31" s="46">
        <v>48130.649156847969</v>
      </c>
      <c r="AA31" s="47">
        <f>_xlfn.XLOOKUP($E31,Main_OG!$D$1:$D$766,Main_OG!AJ$1:AJ$766,"")</f>
        <v>45521026</v>
      </c>
      <c r="AB31" s="47">
        <f>_xlfn.XLOOKUP($E31,Main_OG!$D$1:$D$766,Main_OG!AK$1:AK$766,"")</f>
        <v>184798</v>
      </c>
      <c r="AC31" s="47">
        <f>_xlfn.XLOOKUP($E31,Main_OG!$D$1:$D$766,Main_OG!AL$1:AL$766,"")</f>
        <v>567842176</v>
      </c>
      <c r="AD31" s="47">
        <f>_xlfn.XLOOKUP($E31,Main_OG!$D$1:$D$766,Main_OG!AM$1:AM$766,"")</f>
        <v>29250496</v>
      </c>
    </row>
    <row r="32" spans="1:30" x14ac:dyDescent="0.35">
      <c r="A32" s="36" t="s">
        <v>988</v>
      </c>
      <c r="B32" s="45" t="s">
        <v>325</v>
      </c>
      <c r="C32" s="45" t="s">
        <v>4345</v>
      </c>
      <c r="D32" s="36" t="s">
        <v>990</v>
      </c>
      <c r="E32" s="36" t="str">
        <f t="shared" si="0"/>
        <v>2009_AZ</v>
      </c>
      <c r="F32" s="45">
        <v>2009</v>
      </c>
      <c r="G32" s="45">
        <f>_xlfn.XLOOKUP(I32,Main_OG!$B$1:$B$766,Main_OG!$O$1:$O$766,"")</f>
        <v>0</v>
      </c>
      <c r="H32" s="45">
        <f>_xlfn.XLOOKUP(E32,Main_OG!$D$1:$D$766,Main_OG!$J$1:$J$766,"")</f>
        <v>0</v>
      </c>
      <c r="I32" s="45" t="s">
        <v>325</v>
      </c>
      <c r="J32" s="45" t="str">
        <f t="shared" si="1"/>
        <v>Ajo Improvement Co_AZ</v>
      </c>
      <c r="K32" s="45" t="str">
        <f t="shared" si="2"/>
        <v>Ajo Improvement Company_AZ</v>
      </c>
      <c r="L32" s="45" t="s">
        <v>993</v>
      </c>
      <c r="M32" s="45">
        <v>0</v>
      </c>
      <c r="N32" s="45">
        <v>166</v>
      </c>
      <c r="O32" s="45">
        <v>1</v>
      </c>
      <c r="P32" s="45">
        <v>869</v>
      </c>
      <c r="Q32" s="45">
        <v>0</v>
      </c>
      <c r="R32" s="45">
        <v>4973</v>
      </c>
      <c r="S32" s="45">
        <v>1729</v>
      </c>
      <c r="T32" s="45">
        <v>4894</v>
      </c>
      <c r="U32" s="45">
        <v>0</v>
      </c>
      <c r="V32" s="45">
        <v>9.23</v>
      </c>
      <c r="W32" s="45">
        <v>11.28</v>
      </c>
      <c r="X32" s="45">
        <v>12.32</v>
      </c>
      <c r="Y32" s="46">
        <v>277412.40000000002</v>
      </c>
      <c r="Z32" s="46">
        <v>43734.142352526833</v>
      </c>
      <c r="AA32" s="47">
        <f>_xlfn.XLOOKUP($E32,Main_OG!$D$1:$D$766,Main_OG!AJ$1:AJ$766,"")</f>
        <v>41675088</v>
      </c>
      <c r="AB32" s="47">
        <f>_xlfn.XLOOKUP($E32,Main_OG!$D$1:$D$766,Main_OG!AK$1:AK$766,"")</f>
        <v>234084</v>
      </c>
      <c r="AC32" s="47">
        <f>_xlfn.XLOOKUP($E32,Main_OG!$D$1:$D$766,Main_OG!AL$1:AL$766,"")</f>
        <v>524129184</v>
      </c>
      <c r="AD32" s="47">
        <f>_xlfn.XLOOKUP($E32,Main_OG!$D$1:$D$766,Main_OG!AM$1:AM$766,"")</f>
        <v>30661851</v>
      </c>
    </row>
    <row r="33" spans="1:30" x14ac:dyDescent="0.35">
      <c r="A33" s="36" t="s">
        <v>988</v>
      </c>
      <c r="B33" s="45" t="s">
        <v>325</v>
      </c>
      <c r="C33" s="45" t="s">
        <v>4345</v>
      </c>
      <c r="D33" s="36" t="s">
        <v>990</v>
      </c>
      <c r="E33" s="36" t="str">
        <f t="shared" si="0"/>
        <v>2010_AZ</v>
      </c>
      <c r="F33" s="45">
        <v>2010</v>
      </c>
      <c r="G33" s="45">
        <f>_xlfn.XLOOKUP(I33,Main_OG!$B$1:$B$766,Main_OG!$O$1:$O$766,"")</f>
        <v>0</v>
      </c>
      <c r="H33" s="45">
        <f>_xlfn.XLOOKUP(E33,Main_OG!$D$1:$D$766,Main_OG!$J$1:$J$766,"")</f>
        <v>0</v>
      </c>
      <c r="I33" s="45" t="s">
        <v>325</v>
      </c>
      <c r="J33" s="45" t="str">
        <f t="shared" si="1"/>
        <v>Ajo Improvement Co_AZ</v>
      </c>
      <c r="K33" s="45" t="str">
        <f t="shared" si="2"/>
        <v>Ajo Improvement Company_AZ</v>
      </c>
      <c r="L33" s="45" t="s">
        <v>994</v>
      </c>
      <c r="M33" s="45">
        <v>0</v>
      </c>
      <c r="N33" s="45">
        <v>164</v>
      </c>
      <c r="O33" s="45">
        <v>1</v>
      </c>
      <c r="P33" s="45">
        <v>876</v>
      </c>
      <c r="Q33" s="45">
        <v>0</v>
      </c>
      <c r="R33" s="45">
        <v>5011</v>
      </c>
      <c r="S33" s="45">
        <v>1606</v>
      </c>
      <c r="T33" s="45">
        <v>5195</v>
      </c>
      <c r="U33" s="45">
        <v>0</v>
      </c>
      <c r="V33" s="45">
        <v>9.42</v>
      </c>
      <c r="W33" s="45">
        <v>11.21</v>
      </c>
      <c r="X33" s="45">
        <v>12.28</v>
      </c>
      <c r="Y33" s="46">
        <v>282252.5</v>
      </c>
      <c r="Z33" s="46">
        <v>44051.417889040415</v>
      </c>
      <c r="AA33" s="47">
        <f>_xlfn.XLOOKUP($E33,Main_OG!$D$1:$D$766,Main_OG!AJ$1:AJ$766,"")</f>
        <v>46352248</v>
      </c>
      <c r="AB33" s="47">
        <f>_xlfn.XLOOKUP($E33,Main_OG!$D$1:$D$766,Main_OG!AK$1:AK$766,"")</f>
        <v>241420</v>
      </c>
      <c r="AC33" s="47">
        <f>_xlfn.XLOOKUP($E33,Main_OG!$D$1:$D$766,Main_OG!AL$1:AL$766,"")</f>
        <v>449511506</v>
      </c>
      <c r="AD33" s="47">
        <f>_xlfn.XLOOKUP($E33,Main_OG!$D$1:$D$766,Main_OG!AM$1:AM$766,"")</f>
        <v>31199935</v>
      </c>
    </row>
    <row r="34" spans="1:30" x14ac:dyDescent="0.35">
      <c r="A34" s="36" t="s">
        <v>988</v>
      </c>
      <c r="B34" s="45" t="s">
        <v>325</v>
      </c>
      <c r="C34" s="45" t="s">
        <v>4345</v>
      </c>
      <c r="D34" s="36" t="s">
        <v>990</v>
      </c>
      <c r="E34" s="36" t="str">
        <f t="shared" si="0"/>
        <v>2011_AZ</v>
      </c>
      <c r="F34" s="45">
        <v>2011</v>
      </c>
      <c r="G34" s="45">
        <f>_xlfn.XLOOKUP(I34,Main_OG!$B$1:$B$766,Main_OG!$O$1:$O$766,"")</f>
        <v>0</v>
      </c>
      <c r="H34" s="45">
        <f>_xlfn.XLOOKUP(E34,Main_OG!$D$1:$D$766,Main_OG!$J$1:$J$766,"")</f>
        <v>0</v>
      </c>
      <c r="I34" s="45" t="s">
        <v>325</v>
      </c>
      <c r="J34" s="45" t="str">
        <f t="shared" si="1"/>
        <v>Ajo Improvement Co_AZ</v>
      </c>
      <c r="K34" s="45" t="str">
        <f t="shared" si="2"/>
        <v>Ajo Improvement Company_AZ</v>
      </c>
      <c r="L34" s="45" t="s">
        <v>995</v>
      </c>
      <c r="M34" s="45">
        <v>0</v>
      </c>
      <c r="N34" s="45">
        <v>171</v>
      </c>
      <c r="O34" s="45">
        <v>1</v>
      </c>
      <c r="P34" s="45">
        <v>857</v>
      </c>
      <c r="Q34" s="45">
        <v>0</v>
      </c>
      <c r="R34" s="45">
        <v>5881</v>
      </c>
      <c r="S34" s="45">
        <v>1292</v>
      </c>
      <c r="T34" s="45">
        <v>5488</v>
      </c>
      <c r="U34" s="45">
        <v>0</v>
      </c>
      <c r="V34" s="45">
        <v>8.26</v>
      </c>
      <c r="W34" s="45">
        <v>11.22</v>
      </c>
      <c r="X34" s="45">
        <v>12.15</v>
      </c>
      <c r="Y34" s="46">
        <v>290411.3</v>
      </c>
      <c r="Z34" s="46">
        <v>44862.14079243478</v>
      </c>
      <c r="AA34" s="47">
        <f>_xlfn.XLOOKUP($E34,Main_OG!$D$1:$D$766,Main_OG!AJ$1:AJ$766,"")</f>
        <v>46614246</v>
      </c>
      <c r="AB34" s="47">
        <f>_xlfn.XLOOKUP($E34,Main_OG!$D$1:$D$766,Main_OG!AK$1:AK$766,"")</f>
        <v>196670</v>
      </c>
      <c r="AC34" s="47">
        <f>_xlfn.XLOOKUP($E34,Main_OG!$D$1:$D$766,Main_OG!AL$1:AL$766,"")</f>
        <v>362618860</v>
      </c>
      <c r="AD34" s="47">
        <f>_xlfn.XLOOKUP($E34,Main_OG!$D$1:$D$766,Main_OG!AM$1:AM$766,"")</f>
        <v>31277863</v>
      </c>
    </row>
    <row r="35" spans="1:30" x14ac:dyDescent="0.35">
      <c r="A35" s="36" t="s">
        <v>988</v>
      </c>
      <c r="B35" s="45" t="s">
        <v>325</v>
      </c>
      <c r="C35" s="45" t="s">
        <v>4345</v>
      </c>
      <c r="D35" s="36" t="s">
        <v>990</v>
      </c>
      <c r="E35" s="36" t="str">
        <f t="shared" si="0"/>
        <v>2012_AZ</v>
      </c>
      <c r="F35" s="45">
        <v>2012</v>
      </c>
      <c r="G35" s="45">
        <f>_xlfn.XLOOKUP(I35,Main_OG!$B$1:$B$766,Main_OG!$O$1:$O$766,"")</f>
        <v>0</v>
      </c>
      <c r="H35" s="45">
        <f>_xlfn.XLOOKUP(E35,Main_OG!$D$1:$D$766,Main_OG!$J$1:$J$766,"")</f>
        <v>0</v>
      </c>
      <c r="I35" s="45" t="s">
        <v>325</v>
      </c>
      <c r="J35" s="45" t="str">
        <f t="shared" si="1"/>
        <v>Ajo Improvement Co_AZ</v>
      </c>
      <c r="K35" s="45" t="str">
        <f t="shared" si="2"/>
        <v>Ajo Improvement Company_AZ</v>
      </c>
      <c r="L35" s="45" t="s">
        <v>996</v>
      </c>
      <c r="M35" s="45">
        <v>0</v>
      </c>
      <c r="N35" s="45">
        <v>180</v>
      </c>
      <c r="O35" s="45">
        <v>1</v>
      </c>
      <c r="P35" s="45">
        <v>823</v>
      </c>
      <c r="Q35" s="45">
        <v>0</v>
      </c>
      <c r="R35" s="45">
        <v>5176</v>
      </c>
      <c r="S35" s="45">
        <v>1314</v>
      </c>
      <c r="T35" s="45">
        <v>5299</v>
      </c>
      <c r="U35" s="45">
        <v>0</v>
      </c>
      <c r="V35" s="45">
        <v>7.2063369000000002</v>
      </c>
      <c r="W35" s="45">
        <v>8.3713850999999995</v>
      </c>
      <c r="X35" s="45">
        <v>8.9639555000000009</v>
      </c>
      <c r="Y35" s="46">
        <v>297077.3</v>
      </c>
      <c r="Z35" s="46">
        <v>45311.426612148476</v>
      </c>
      <c r="AA35" s="47">
        <f>_xlfn.XLOOKUP($E35,Main_OG!$D$1:$D$766,Main_OG!AJ$1:AJ$766,"")</f>
        <v>43037228</v>
      </c>
      <c r="AB35" s="47">
        <f>_xlfn.XLOOKUP($E35,Main_OG!$D$1:$D$766,Main_OG!AK$1:AK$766,"")</f>
        <v>153840</v>
      </c>
      <c r="AC35" s="47">
        <f>_xlfn.XLOOKUP($E35,Main_OG!$D$1:$D$766,Main_OG!AL$1:AL$766,"")</f>
        <v>459649942</v>
      </c>
      <c r="AD35" s="47">
        <f>_xlfn.XLOOKUP($E35,Main_OG!$D$1:$D$766,Main_OG!AM$1:AM$766,"")</f>
        <v>31933916</v>
      </c>
    </row>
    <row r="36" spans="1:30" x14ac:dyDescent="0.35">
      <c r="A36" s="36" t="s">
        <v>988</v>
      </c>
      <c r="B36" s="45" t="s">
        <v>325</v>
      </c>
      <c r="C36" s="45" t="s">
        <v>4345</v>
      </c>
      <c r="D36" s="36" t="s">
        <v>990</v>
      </c>
      <c r="E36" s="36" t="str">
        <f t="shared" si="0"/>
        <v>2013_AZ</v>
      </c>
      <c r="F36" s="45">
        <v>2013</v>
      </c>
      <c r="G36" s="45">
        <f>_xlfn.XLOOKUP(I36,Main_OG!$B$1:$B$766,Main_OG!$O$1:$O$766,"")</f>
        <v>0</v>
      </c>
      <c r="H36" s="45">
        <f>_xlfn.XLOOKUP(E36,Main_OG!$D$1:$D$766,Main_OG!$J$1:$J$766,"")</f>
        <v>0</v>
      </c>
      <c r="I36" s="45" t="s">
        <v>325</v>
      </c>
      <c r="J36" s="45" t="str">
        <f t="shared" si="1"/>
        <v>Ajo Improvement Co_AZ</v>
      </c>
      <c r="K36" s="45" t="str">
        <f t="shared" si="2"/>
        <v>Ajo Improvement Company_AZ</v>
      </c>
      <c r="L36" s="45" t="s">
        <v>997</v>
      </c>
      <c r="M36" s="45">
        <v>0</v>
      </c>
      <c r="N36" s="45">
        <v>183</v>
      </c>
      <c r="O36" s="45">
        <v>1</v>
      </c>
      <c r="P36" s="45">
        <v>843</v>
      </c>
      <c r="Q36" s="45">
        <v>0</v>
      </c>
      <c r="R36" s="45">
        <v>4930</v>
      </c>
      <c r="S36" s="45">
        <v>1296</v>
      </c>
      <c r="T36" s="45">
        <v>5432</v>
      </c>
      <c r="U36" s="45">
        <v>0</v>
      </c>
      <c r="V36" s="45">
        <v>5.5902637000000004</v>
      </c>
      <c r="W36" s="45">
        <v>7.2376543</v>
      </c>
      <c r="X36" s="45">
        <v>8.1977171999999996</v>
      </c>
      <c r="Y36" s="46">
        <v>298859.90000000002</v>
      </c>
      <c r="Z36" s="46">
        <v>45045.043551394265</v>
      </c>
      <c r="AA36" s="47">
        <f>_xlfn.XLOOKUP($E36,Main_OG!$D$1:$D$766,Main_OG!AJ$1:AJ$766,"")</f>
        <v>46595690</v>
      </c>
      <c r="AB36" s="47">
        <f>_xlfn.XLOOKUP($E36,Main_OG!$D$1:$D$766,Main_OG!AK$1:AK$766,"")</f>
        <v>161662</v>
      </c>
      <c r="AC36" s="47">
        <f>_xlfn.XLOOKUP($E36,Main_OG!$D$1:$D$766,Main_OG!AL$1:AL$766,"")</f>
        <v>448302310</v>
      </c>
      <c r="AD36" s="47">
        <f>_xlfn.XLOOKUP($E36,Main_OG!$D$1:$D$766,Main_OG!AM$1:AM$766,"")</f>
        <v>31431080</v>
      </c>
    </row>
    <row r="37" spans="1:30" x14ac:dyDescent="0.35">
      <c r="A37" s="36" t="s">
        <v>988</v>
      </c>
      <c r="B37" s="45" t="s">
        <v>325</v>
      </c>
      <c r="C37" s="45" t="s">
        <v>4345</v>
      </c>
      <c r="D37" s="36" t="s">
        <v>990</v>
      </c>
      <c r="E37" s="36" t="str">
        <f t="shared" si="0"/>
        <v>2014_AZ</v>
      </c>
      <c r="F37" s="45">
        <v>2014</v>
      </c>
      <c r="G37" s="45">
        <f>_xlfn.XLOOKUP(I37,Main_OG!$B$1:$B$766,Main_OG!$O$1:$O$766,"")</f>
        <v>0</v>
      </c>
      <c r="H37" s="45">
        <f>_xlfn.XLOOKUP(E37,Main_OG!$D$1:$D$766,Main_OG!$J$1:$J$766,"")</f>
        <v>0</v>
      </c>
      <c r="I37" s="45" t="s">
        <v>325</v>
      </c>
      <c r="J37" s="45" t="str">
        <f t="shared" si="1"/>
        <v>Ajo Improvement Co_AZ</v>
      </c>
      <c r="K37" s="45" t="str">
        <f t="shared" si="2"/>
        <v>Ajo Improvement Company_AZ</v>
      </c>
      <c r="L37" s="45" t="s">
        <v>998</v>
      </c>
      <c r="M37" s="45">
        <v>0</v>
      </c>
      <c r="N37" s="45">
        <v>202</v>
      </c>
      <c r="O37" s="45">
        <v>1</v>
      </c>
      <c r="P37" s="45">
        <v>822</v>
      </c>
      <c r="Q37" s="45">
        <v>0</v>
      </c>
      <c r="R37" s="45">
        <v>4679</v>
      </c>
      <c r="S37" s="45">
        <v>1453</v>
      </c>
      <c r="T37" s="45">
        <v>5076</v>
      </c>
      <c r="U37" s="45">
        <v>0</v>
      </c>
      <c r="V37" s="45">
        <v>6.3688821999999998</v>
      </c>
      <c r="W37" s="45">
        <v>8.5891259000000009</v>
      </c>
      <c r="X37" s="45">
        <v>9.5685579000000001</v>
      </c>
      <c r="Y37" s="46">
        <v>301721.2</v>
      </c>
      <c r="Z37" s="46">
        <v>44813.142918335157</v>
      </c>
      <c r="AA37" s="47">
        <f>_xlfn.XLOOKUP($E37,Main_OG!$D$1:$D$766,Main_OG!AJ$1:AJ$766,"")</f>
        <v>45822012</v>
      </c>
      <c r="AB37" s="47">
        <f>_xlfn.XLOOKUP($E37,Main_OG!$D$1:$D$766,Main_OG!AK$1:AK$766,"")</f>
        <v>216630</v>
      </c>
      <c r="AC37" s="47">
        <f>_xlfn.XLOOKUP($E37,Main_OG!$D$1:$D$766,Main_OG!AL$1:AL$766,"")</f>
        <v>414014908</v>
      </c>
      <c r="AD37" s="47">
        <f>_xlfn.XLOOKUP($E37,Main_OG!$D$1:$D$766,Main_OG!AM$1:AM$766,"")</f>
        <v>32320917</v>
      </c>
    </row>
    <row r="38" spans="1:30" x14ac:dyDescent="0.35">
      <c r="A38" s="36" t="s">
        <v>988</v>
      </c>
      <c r="B38" s="45" t="s">
        <v>325</v>
      </c>
      <c r="C38" s="45" t="s">
        <v>4345</v>
      </c>
      <c r="D38" s="36" t="s">
        <v>990</v>
      </c>
      <c r="E38" s="36" t="str">
        <f t="shared" si="0"/>
        <v>2015_AZ</v>
      </c>
      <c r="F38" s="45">
        <v>2015</v>
      </c>
      <c r="G38" s="45">
        <f>_xlfn.XLOOKUP(I38,Main_OG!$B$1:$B$766,Main_OG!$O$1:$O$766,"")</f>
        <v>0</v>
      </c>
      <c r="H38" s="45">
        <f>_xlfn.XLOOKUP(E38,Main_OG!$D$1:$D$766,Main_OG!$J$1:$J$766,"")</f>
        <v>0</v>
      </c>
      <c r="I38" s="45" t="s">
        <v>325</v>
      </c>
      <c r="J38" s="45" t="str">
        <f t="shared" si="1"/>
        <v>Ajo Improvement Co_AZ</v>
      </c>
      <c r="K38" s="45" t="str">
        <f t="shared" si="2"/>
        <v>Ajo Improvement Company_AZ</v>
      </c>
      <c r="L38" s="45" t="s">
        <v>999</v>
      </c>
      <c r="M38" s="45">
        <v>0</v>
      </c>
      <c r="N38" s="45">
        <v>209</v>
      </c>
      <c r="O38" s="45">
        <v>1</v>
      </c>
      <c r="P38" s="45">
        <v>776</v>
      </c>
      <c r="Q38" s="45">
        <v>0</v>
      </c>
      <c r="R38" s="45">
        <v>4650</v>
      </c>
      <c r="S38" s="45">
        <v>780</v>
      </c>
      <c r="T38" s="45">
        <v>4745</v>
      </c>
      <c r="U38" s="45">
        <v>0</v>
      </c>
      <c r="V38" s="45">
        <v>9.6924731000000008</v>
      </c>
      <c r="W38" s="45">
        <v>8.8461537999999997</v>
      </c>
      <c r="X38" s="45">
        <v>10.158061</v>
      </c>
      <c r="Y38" s="46">
        <v>308582.8</v>
      </c>
      <c r="Z38" s="46">
        <v>45161.917278542795</v>
      </c>
      <c r="AA38" s="47">
        <f>_xlfn.XLOOKUP($E38,Main_OG!$D$1:$D$766,Main_OG!AJ$1:AJ$766,"")</f>
        <v>39624734</v>
      </c>
      <c r="AB38" s="47">
        <f>_xlfn.XLOOKUP($E38,Main_OG!$D$1:$D$766,Main_OG!AK$1:AK$766,"")</f>
        <v>184710</v>
      </c>
      <c r="AC38" s="47">
        <f>_xlfn.XLOOKUP($E38,Main_OG!$D$1:$D$766,Main_OG!AL$1:AL$766,"")</f>
        <v>499595516</v>
      </c>
      <c r="AD38" s="47">
        <f>_xlfn.XLOOKUP($E38,Main_OG!$D$1:$D$766,Main_OG!AM$1:AM$766,"")</f>
        <v>32525595</v>
      </c>
    </row>
    <row r="39" spans="1:30" x14ac:dyDescent="0.35">
      <c r="A39" s="36" t="s">
        <v>988</v>
      </c>
      <c r="B39" s="45" t="s">
        <v>325</v>
      </c>
      <c r="C39" s="45" t="s">
        <v>4345</v>
      </c>
      <c r="D39" s="36" t="s">
        <v>990</v>
      </c>
      <c r="E39" s="36" t="str">
        <f t="shared" si="0"/>
        <v>2016_AZ</v>
      </c>
      <c r="F39" s="45">
        <v>2016</v>
      </c>
      <c r="G39" s="45">
        <f>_xlfn.XLOOKUP(I39,Main_OG!$B$1:$B$766,Main_OG!$O$1:$O$766,"")</f>
        <v>0</v>
      </c>
      <c r="H39" s="45">
        <f>_xlfn.XLOOKUP(E39,Main_OG!$D$1:$D$766,Main_OG!$J$1:$J$766,"")</f>
        <v>0</v>
      </c>
      <c r="I39" s="45" t="s">
        <v>325</v>
      </c>
      <c r="J39" s="45" t="str">
        <f t="shared" si="1"/>
        <v>Ajo Improvement Co_AZ</v>
      </c>
      <c r="K39" s="45" t="str">
        <f t="shared" si="2"/>
        <v>Ajo Improvement Company_AZ</v>
      </c>
      <c r="L39" s="45" t="s">
        <v>1000</v>
      </c>
      <c r="M39" s="45">
        <v>0</v>
      </c>
      <c r="N39" s="45">
        <v>210</v>
      </c>
      <c r="O39" s="45">
        <v>0</v>
      </c>
      <c r="P39" s="45">
        <v>769</v>
      </c>
      <c r="Q39" s="45">
        <v>0</v>
      </c>
      <c r="R39" s="45">
        <v>4698</v>
      </c>
      <c r="S39" s="45">
        <v>0</v>
      </c>
      <c r="T39" s="45">
        <v>4772</v>
      </c>
      <c r="U39" s="45">
        <v>0</v>
      </c>
      <c r="V39" s="45">
        <v>8.6270754000000007</v>
      </c>
      <c r="W39" s="45">
        <v>0</v>
      </c>
      <c r="X39" s="45">
        <v>10.848701</v>
      </c>
      <c r="Y39" s="46">
        <v>319008.40000000002</v>
      </c>
      <c r="Z39" s="46">
        <v>45935.076007589596</v>
      </c>
      <c r="AA39" s="47">
        <f>_xlfn.XLOOKUP($E39,Main_OG!$D$1:$D$766,Main_OG!AJ$1:AJ$766,"")</f>
        <v>33278638</v>
      </c>
      <c r="AB39" s="47">
        <f>_xlfn.XLOOKUP($E39,Main_OG!$D$1:$D$766,Main_OG!AK$1:AK$766,"")</f>
        <v>195408</v>
      </c>
      <c r="AC39" s="47">
        <f>_xlfn.XLOOKUP($E39,Main_OG!$D$1:$D$766,Main_OG!AL$1:AL$766,"")</f>
        <v>512191910</v>
      </c>
      <c r="AD39" s="47">
        <f>_xlfn.XLOOKUP($E39,Main_OG!$D$1:$D$766,Main_OG!AM$1:AM$766,"")</f>
        <v>32377477</v>
      </c>
    </row>
    <row r="40" spans="1:30" x14ac:dyDescent="0.35">
      <c r="A40" s="36" t="s">
        <v>988</v>
      </c>
      <c r="B40" s="45" t="s">
        <v>325</v>
      </c>
      <c r="C40" s="45" t="s">
        <v>4345</v>
      </c>
      <c r="D40" s="36" t="s">
        <v>990</v>
      </c>
      <c r="E40" s="36" t="str">
        <f t="shared" si="0"/>
        <v>2017_AZ</v>
      </c>
      <c r="F40" s="45">
        <v>2017</v>
      </c>
      <c r="G40" s="45">
        <f>_xlfn.XLOOKUP(I40,Main_OG!$B$1:$B$766,Main_OG!$O$1:$O$766,"")</f>
        <v>0</v>
      </c>
      <c r="H40" s="45">
        <f>_xlfn.XLOOKUP(E40,Main_OG!$D$1:$D$766,Main_OG!$J$1:$J$766,"")</f>
        <v>0</v>
      </c>
      <c r="I40" s="45" t="s">
        <v>325</v>
      </c>
      <c r="J40" s="45" t="str">
        <f t="shared" si="1"/>
        <v>Ajo Improvement Co_AZ</v>
      </c>
      <c r="K40" s="45" t="str">
        <f t="shared" si="2"/>
        <v>Ajo Improvement Company_AZ</v>
      </c>
      <c r="L40" s="45" t="s">
        <v>1001</v>
      </c>
      <c r="M40" s="45">
        <v>0</v>
      </c>
      <c r="N40" s="45">
        <v>204</v>
      </c>
      <c r="O40" s="45">
        <v>0</v>
      </c>
      <c r="P40" s="45">
        <v>776</v>
      </c>
      <c r="Q40" s="45">
        <v>0</v>
      </c>
      <c r="R40" s="45">
        <v>2999</v>
      </c>
      <c r="S40" s="45">
        <v>0</v>
      </c>
      <c r="T40" s="45">
        <v>4597</v>
      </c>
      <c r="U40" s="45">
        <v>0</v>
      </c>
      <c r="V40" s="45">
        <v>10.243414</v>
      </c>
      <c r="W40" s="45">
        <v>0</v>
      </c>
      <c r="X40" s="45">
        <v>11.292147</v>
      </c>
      <c r="Y40" s="46">
        <v>333099</v>
      </c>
      <c r="Z40" s="46">
        <v>47260.90253129643</v>
      </c>
      <c r="AA40" s="47">
        <f>_xlfn.XLOOKUP($E40,Main_OG!$D$1:$D$766,Main_OG!AJ$1:AJ$766,"")</f>
        <v>33858072</v>
      </c>
      <c r="AB40" s="47">
        <f>_xlfn.XLOOKUP($E40,Main_OG!$D$1:$D$766,Main_OG!AK$1:AK$766,"")</f>
        <v>213654</v>
      </c>
      <c r="AC40" s="47">
        <f>_xlfn.XLOOKUP($E40,Main_OG!$D$1:$D$766,Main_OG!AL$1:AL$766,"")</f>
        <v>449095734</v>
      </c>
      <c r="AD40" s="47">
        <f>_xlfn.XLOOKUP($E40,Main_OG!$D$1:$D$766,Main_OG!AM$1:AM$766,"")</f>
        <v>32340138</v>
      </c>
    </row>
    <row r="41" spans="1:30" x14ac:dyDescent="0.35">
      <c r="A41" s="36" t="s">
        <v>988</v>
      </c>
      <c r="B41" s="45" t="s">
        <v>325</v>
      </c>
      <c r="C41" s="45" t="s">
        <v>4345</v>
      </c>
      <c r="D41" s="36" t="s">
        <v>990</v>
      </c>
      <c r="E41" s="36" t="str">
        <f t="shared" si="0"/>
        <v>2018_AZ</v>
      </c>
      <c r="F41" s="45">
        <v>2018</v>
      </c>
      <c r="G41" s="45">
        <f>_xlfn.XLOOKUP(I41,Main_OG!$B$1:$B$766,Main_OG!$O$1:$O$766,"")</f>
        <v>0</v>
      </c>
      <c r="H41" s="45">
        <f>_xlfn.XLOOKUP(E41,Main_OG!$D$1:$D$766,Main_OG!$J$1:$J$766,"")</f>
        <v>0</v>
      </c>
      <c r="I41" s="45" t="s">
        <v>325</v>
      </c>
      <c r="J41" s="45" t="str">
        <f t="shared" si="1"/>
        <v>Ajo Improvement Co_AZ</v>
      </c>
      <c r="K41" s="45" t="str">
        <f t="shared" si="2"/>
        <v>Ajo Improvement Company_AZ</v>
      </c>
      <c r="L41" s="45" t="s">
        <v>1002</v>
      </c>
      <c r="M41" s="45">
        <v>0</v>
      </c>
      <c r="N41" s="45">
        <v>213</v>
      </c>
      <c r="O41" s="45">
        <v>0</v>
      </c>
      <c r="P41" s="45">
        <v>779</v>
      </c>
      <c r="Q41" s="45">
        <v>0</v>
      </c>
      <c r="R41" s="45">
        <v>2873</v>
      </c>
      <c r="S41" s="45">
        <v>0</v>
      </c>
      <c r="T41" s="45">
        <v>4554</v>
      </c>
      <c r="U41" s="45">
        <v>0</v>
      </c>
      <c r="V41" s="45">
        <v>10.741384999999999</v>
      </c>
      <c r="W41" s="45">
        <v>0</v>
      </c>
      <c r="X41" s="45">
        <v>11.343874</v>
      </c>
      <c r="Y41" s="46">
        <v>346398.3</v>
      </c>
      <c r="Z41" s="46">
        <v>48351.099378746738</v>
      </c>
      <c r="AA41" s="47">
        <f>_xlfn.XLOOKUP($E41,Main_OG!$D$1:$D$766,Main_OG!AJ$1:AJ$766,"")</f>
        <v>33627104</v>
      </c>
      <c r="AB41" s="47">
        <f>_xlfn.XLOOKUP($E41,Main_OG!$D$1:$D$766,Main_OG!AK$1:AK$766,"")</f>
        <v>189668</v>
      </c>
      <c r="AC41" s="47">
        <f>_xlfn.XLOOKUP($E41,Main_OG!$D$1:$D$766,Main_OG!AL$1:AL$766,"")</f>
        <v>570400278</v>
      </c>
      <c r="AD41" s="47">
        <f>_xlfn.XLOOKUP($E41,Main_OG!$D$1:$D$766,Main_OG!AM$1:AM$766,"")</f>
        <v>31097259</v>
      </c>
    </row>
    <row r="42" spans="1:30" x14ac:dyDescent="0.35">
      <c r="A42" s="36" t="s">
        <v>988</v>
      </c>
      <c r="B42" s="45" t="s">
        <v>325</v>
      </c>
      <c r="C42" s="45" t="s">
        <v>4345</v>
      </c>
      <c r="D42" s="36" t="s">
        <v>990</v>
      </c>
      <c r="E42" s="36" t="str">
        <f t="shared" si="0"/>
        <v>2019_AZ</v>
      </c>
      <c r="F42" s="45">
        <v>2019</v>
      </c>
      <c r="G42" s="45">
        <f>_xlfn.XLOOKUP(I42,Main_OG!$B$1:$B$766,Main_OG!$O$1:$O$766,"")</f>
        <v>0</v>
      </c>
      <c r="H42" s="45">
        <f>_xlfn.XLOOKUP(E42,Main_OG!$D$1:$D$766,Main_OG!$J$1:$J$766,"")</f>
        <v>0</v>
      </c>
      <c r="I42" s="45" t="s">
        <v>325</v>
      </c>
      <c r="J42" s="45" t="str">
        <f t="shared" si="1"/>
        <v>Ajo Improvement Co_AZ</v>
      </c>
      <c r="K42" s="45" t="str">
        <f t="shared" si="2"/>
        <v>Ajo Improvement Company_AZ</v>
      </c>
      <c r="L42" s="45" t="s">
        <v>1003</v>
      </c>
      <c r="M42" s="45">
        <v>0</v>
      </c>
      <c r="N42" s="45">
        <v>143</v>
      </c>
      <c r="O42" s="45">
        <v>0</v>
      </c>
      <c r="P42" s="45">
        <v>799</v>
      </c>
      <c r="Q42" s="45">
        <v>0</v>
      </c>
      <c r="R42" s="45">
        <v>3012</v>
      </c>
      <c r="S42" s="45">
        <v>0</v>
      </c>
      <c r="T42" s="45">
        <v>4717</v>
      </c>
      <c r="U42" s="45">
        <v>0</v>
      </c>
      <c r="V42" s="45">
        <v>9.6414343000000002</v>
      </c>
      <c r="W42" s="45">
        <v>0</v>
      </c>
      <c r="X42" s="45">
        <v>10.657197</v>
      </c>
      <c r="Y42" s="46">
        <v>359645.7</v>
      </c>
      <c r="Z42" s="46">
        <v>49321.646118820718</v>
      </c>
      <c r="AA42" s="47">
        <f>_xlfn.XLOOKUP($E42,Main_OG!$D$1:$D$766,Main_OG!AJ$1:AJ$766,"")</f>
        <v>25749582</v>
      </c>
      <c r="AB42" s="47">
        <f>_xlfn.XLOOKUP($E42,Main_OG!$D$1:$D$766,Main_OG!AK$1:AK$766,"")</f>
        <v>248922</v>
      </c>
      <c r="AC42" s="47">
        <f>_xlfn.XLOOKUP($E42,Main_OG!$D$1:$D$766,Main_OG!AL$1:AL$766,"")</f>
        <v>713593236</v>
      </c>
      <c r="AD42" s="47">
        <f>_xlfn.XLOOKUP($E42,Main_OG!$D$1:$D$766,Main_OG!AM$1:AM$766,"")</f>
        <v>31920368</v>
      </c>
    </row>
    <row r="43" spans="1:30" x14ac:dyDescent="0.35">
      <c r="A43" s="36" t="s">
        <v>988</v>
      </c>
      <c r="B43" s="45" t="s">
        <v>325</v>
      </c>
      <c r="C43" s="45" t="s">
        <v>4345</v>
      </c>
      <c r="D43" s="36" t="s">
        <v>990</v>
      </c>
      <c r="E43" s="36" t="str">
        <f t="shared" si="0"/>
        <v>2020_AZ</v>
      </c>
      <c r="F43" s="45">
        <v>2020</v>
      </c>
      <c r="G43" s="45">
        <f>_xlfn.XLOOKUP(I43,Main_OG!$B$1:$B$766,Main_OG!$O$1:$O$766,"")</f>
        <v>0</v>
      </c>
      <c r="H43" s="45">
        <f>_xlfn.XLOOKUP(E43,Main_OG!$D$1:$D$766,Main_OG!$J$1:$J$766,"")</f>
        <v>0</v>
      </c>
      <c r="I43" s="45" t="s">
        <v>325</v>
      </c>
      <c r="J43" s="45" t="str">
        <f t="shared" si="1"/>
        <v>Ajo Improvement Co_AZ</v>
      </c>
      <c r="K43" s="45" t="str">
        <f t="shared" si="2"/>
        <v>Ajo Improvement Company_AZ</v>
      </c>
      <c r="L43" s="45" t="s">
        <v>1004</v>
      </c>
      <c r="M43" s="45">
        <v>0</v>
      </c>
      <c r="N43" s="45">
        <v>215</v>
      </c>
      <c r="O43" s="45">
        <v>0</v>
      </c>
      <c r="P43" s="45">
        <v>0</v>
      </c>
      <c r="Q43" s="45">
        <v>0</v>
      </c>
      <c r="R43" s="45">
        <v>3105</v>
      </c>
      <c r="S43" s="45">
        <v>0</v>
      </c>
      <c r="T43" s="45">
        <v>0</v>
      </c>
      <c r="U43" s="45">
        <v>0</v>
      </c>
      <c r="V43" s="45">
        <v>8.7890499000000002</v>
      </c>
      <c r="W43" s="45">
        <v>0</v>
      </c>
      <c r="X43" s="45">
        <v>0</v>
      </c>
      <c r="Y43" s="46">
        <v>362603.5</v>
      </c>
      <c r="Z43" s="46">
        <v>49040.898578558001</v>
      </c>
      <c r="AA43" s="47">
        <f>_xlfn.XLOOKUP($E43,Main_OG!$D$1:$D$766,Main_OG!AJ$1:AJ$766,"")</f>
        <v>16548722</v>
      </c>
      <c r="AB43" s="47">
        <f>_xlfn.XLOOKUP($E43,Main_OG!$D$1:$D$766,Main_OG!AK$1:AK$766,"")</f>
        <v>157900</v>
      </c>
      <c r="AC43" s="47">
        <f>_xlfn.XLOOKUP($E43,Main_OG!$D$1:$D$766,Main_OG!AL$1:AL$766,"")</f>
        <v>778022478</v>
      </c>
      <c r="AD43" s="47">
        <f>_xlfn.XLOOKUP($E43,Main_OG!$D$1:$D$766,Main_OG!AM$1:AM$766,"")</f>
        <v>0</v>
      </c>
    </row>
    <row r="44" spans="1:30" x14ac:dyDescent="0.35">
      <c r="A44" s="36" t="s">
        <v>1005</v>
      </c>
      <c r="B44" s="45" t="s">
        <v>479</v>
      </c>
      <c r="C44" s="45" t="s">
        <v>4340</v>
      </c>
      <c r="D44" s="36" t="s">
        <v>1005</v>
      </c>
      <c r="E44" s="36" t="str">
        <f t="shared" si="0"/>
        <v>2006_AL</v>
      </c>
      <c r="F44" s="45">
        <v>2006</v>
      </c>
      <c r="G44" s="45">
        <f>_xlfn.XLOOKUP(I44,Main_OG!$B$1:$B$766,Main_OG!$O$1:$O$766,"")</f>
        <v>0</v>
      </c>
      <c r="H44" s="45">
        <f>_xlfn.XLOOKUP(E44,Main_OG!$D$1:$D$766,Main_OG!$J$1:$J$766,"")</f>
        <v>0</v>
      </c>
      <c r="I44" s="45" t="s">
        <v>479</v>
      </c>
      <c r="J44" s="45" t="str">
        <f t="shared" si="1"/>
        <v>Alabama Power Co_AL</v>
      </c>
      <c r="K44" s="45" t="str">
        <f t="shared" si="2"/>
        <v>Alabama Power Co_AL</v>
      </c>
      <c r="L44" s="45" t="s">
        <v>1006</v>
      </c>
      <c r="M44" s="45">
        <v>0</v>
      </c>
      <c r="N44" s="45">
        <v>214517</v>
      </c>
      <c r="O44" s="45">
        <v>5634</v>
      </c>
      <c r="P44" s="45">
        <v>1189597</v>
      </c>
      <c r="Q44" s="45">
        <v>0</v>
      </c>
      <c r="R44" s="45">
        <v>1187912</v>
      </c>
      <c r="S44" s="45">
        <v>1143515</v>
      </c>
      <c r="T44" s="45">
        <v>1664304</v>
      </c>
      <c r="U44" s="45">
        <v>0</v>
      </c>
      <c r="V44" s="45">
        <v>8.1846438093327283</v>
      </c>
      <c r="W44" s="45">
        <v>4.9230125841486156</v>
      </c>
      <c r="X44" s="45">
        <v>8.9320549875797877</v>
      </c>
      <c r="Y44" s="46">
        <v>199923.9</v>
      </c>
      <c r="Z44" s="46">
        <v>43189.61343760106</v>
      </c>
      <c r="AA44" s="47">
        <f>_xlfn.XLOOKUP($E44,Main_OG!$D$1:$D$766,Main_OG!AJ$1:AJ$766,"")</f>
        <v>74327991.420000017</v>
      </c>
      <c r="AB44" s="47">
        <f>_xlfn.XLOOKUP($E44,Main_OG!$D$1:$D$766,Main_OG!AK$1:AK$766,"")</f>
        <v>552602.31999999995</v>
      </c>
      <c r="AC44" s="47">
        <f>_xlfn.XLOOKUP($E44,Main_OG!$D$1:$D$766,Main_OG!AL$1:AL$766,"")</f>
        <v>300925526.27999997</v>
      </c>
      <c r="AD44" s="47">
        <f>_xlfn.XLOOKUP($E44,Main_OG!$D$1:$D$766,Main_OG!AM$1:AM$766,"")</f>
        <v>31911096</v>
      </c>
    </row>
    <row r="45" spans="1:30" x14ac:dyDescent="0.35">
      <c r="A45" s="36" t="s">
        <v>1005</v>
      </c>
      <c r="B45" s="45" t="s">
        <v>479</v>
      </c>
      <c r="C45" s="45" t="s">
        <v>4340</v>
      </c>
      <c r="D45" s="36" t="s">
        <v>1005</v>
      </c>
      <c r="E45" s="36" t="str">
        <f t="shared" si="0"/>
        <v>2007_AL</v>
      </c>
      <c r="F45" s="45">
        <v>2007</v>
      </c>
      <c r="G45" s="45">
        <f>_xlfn.XLOOKUP(I45,Main_OG!$B$1:$B$766,Main_OG!$O$1:$O$766,"")</f>
        <v>0</v>
      </c>
      <c r="H45" s="45">
        <f>_xlfn.XLOOKUP(E45,Main_OG!$D$1:$D$766,Main_OG!$J$1:$J$766,"")</f>
        <v>0</v>
      </c>
      <c r="I45" s="45" t="s">
        <v>479</v>
      </c>
      <c r="J45" s="45" t="str">
        <f t="shared" si="1"/>
        <v>Alabama Power Co_AL</v>
      </c>
      <c r="K45" s="45" t="str">
        <f t="shared" si="2"/>
        <v>Alabama Power Co_AL</v>
      </c>
      <c r="L45" s="45" t="s">
        <v>1007</v>
      </c>
      <c r="M45" s="45">
        <v>0</v>
      </c>
      <c r="N45" s="45">
        <v>216957</v>
      </c>
      <c r="O45" s="45">
        <v>5795</v>
      </c>
      <c r="P45" s="45">
        <v>1202491</v>
      </c>
      <c r="Q45" s="45">
        <v>0</v>
      </c>
      <c r="R45" s="45">
        <v>1335025</v>
      </c>
      <c r="S45" s="45">
        <v>1238368</v>
      </c>
      <c r="T45" s="45">
        <v>1833563</v>
      </c>
      <c r="U45" s="45">
        <v>0</v>
      </c>
      <c r="V45" s="45">
        <v>8.92</v>
      </c>
      <c r="W45" s="45">
        <v>5.43</v>
      </c>
      <c r="X45" s="45">
        <v>9.7100000000000009</v>
      </c>
      <c r="Y45" s="46">
        <v>202025.5</v>
      </c>
      <c r="Z45" s="46">
        <v>43233.986183990892</v>
      </c>
      <c r="AA45" s="47">
        <f>_xlfn.XLOOKUP($E45,Main_OG!$D$1:$D$766,Main_OG!AJ$1:AJ$766,"")</f>
        <v>74461402</v>
      </c>
      <c r="AB45" s="47">
        <f>_xlfn.XLOOKUP($E45,Main_OG!$D$1:$D$766,Main_OG!AK$1:AK$766,"")</f>
        <v>473282</v>
      </c>
      <c r="AC45" s="47">
        <f>_xlfn.XLOOKUP($E45,Main_OG!$D$1:$D$766,Main_OG!AL$1:AL$766,"")</f>
        <v>360867698</v>
      </c>
      <c r="AD45" s="47">
        <f>_xlfn.XLOOKUP($E45,Main_OG!$D$1:$D$766,Main_OG!AM$1:AM$766,"")</f>
        <v>34325127</v>
      </c>
    </row>
    <row r="46" spans="1:30" x14ac:dyDescent="0.35">
      <c r="A46" s="36" t="s">
        <v>1005</v>
      </c>
      <c r="B46" s="45" t="s">
        <v>479</v>
      </c>
      <c r="C46" s="45" t="s">
        <v>4340</v>
      </c>
      <c r="D46" s="36" t="s">
        <v>1005</v>
      </c>
      <c r="E46" s="36" t="str">
        <f t="shared" si="0"/>
        <v>2008_AL</v>
      </c>
      <c r="F46" s="45">
        <v>2008</v>
      </c>
      <c r="G46" s="45">
        <f>_xlfn.XLOOKUP(I46,Main_OG!$B$1:$B$766,Main_OG!$O$1:$O$766,"")</f>
        <v>0</v>
      </c>
      <c r="H46" s="45">
        <f>_xlfn.XLOOKUP(E46,Main_OG!$D$1:$D$766,Main_OG!$J$1:$J$766,"")</f>
        <v>0</v>
      </c>
      <c r="I46" s="45" t="s">
        <v>479</v>
      </c>
      <c r="J46" s="45" t="str">
        <f t="shared" si="1"/>
        <v>Alabama Power Co_AL</v>
      </c>
      <c r="K46" s="45" t="str">
        <f t="shared" si="2"/>
        <v>Alabama Power Co_AL</v>
      </c>
      <c r="L46" s="45" t="s">
        <v>1008</v>
      </c>
      <c r="M46" s="45">
        <v>0</v>
      </c>
      <c r="N46" s="45">
        <v>217241</v>
      </c>
      <c r="O46" s="45">
        <v>5885</v>
      </c>
      <c r="P46" s="45">
        <v>1212244</v>
      </c>
      <c r="Q46" s="45">
        <v>0</v>
      </c>
      <c r="R46" s="45">
        <v>14752778</v>
      </c>
      <c r="S46" s="45">
        <v>22074616</v>
      </c>
      <c r="T46" s="45">
        <v>18379801</v>
      </c>
      <c r="U46" s="45">
        <v>0</v>
      </c>
      <c r="V46" s="45">
        <v>10.06</v>
      </c>
      <c r="W46" s="45">
        <v>6.26</v>
      </c>
      <c r="X46" s="45">
        <v>10.87</v>
      </c>
      <c r="Y46" s="46">
        <v>200967.4</v>
      </c>
      <c r="Z46" s="46">
        <v>42594.028323477185</v>
      </c>
      <c r="AA46" s="47">
        <f>_xlfn.XLOOKUP($E46,Main_OG!$D$1:$D$766,Main_OG!AJ$1:AJ$766,"")</f>
        <v>71633760</v>
      </c>
      <c r="AB46" s="47">
        <f>_xlfn.XLOOKUP($E46,Main_OG!$D$1:$D$766,Main_OG!AK$1:AK$766,"")</f>
        <v>562268</v>
      </c>
      <c r="AC46" s="47">
        <f>_xlfn.XLOOKUP($E46,Main_OG!$D$1:$D$766,Main_OG!AL$1:AL$766,"")</f>
        <v>338371784</v>
      </c>
      <c r="AD46" s="47">
        <f>_xlfn.XLOOKUP($E46,Main_OG!$D$1:$D$766,Main_OG!AM$1:AM$766,"")</f>
        <v>38992641</v>
      </c>
    </row>
    <row r="47" spans="1:30" x14ac:dyDescent="0.35">
      <c r="A47" s="36" t="s">
        <v>1005</v>
      </c>
      <c r="B47" s="45" t="s">
        <v>479</v>
      </c>
      <c r="C47" s="45" t="s">
        <v>4340</v>
      </c>
      <c r="D47" s="36" t="s">
        <v>1005</v>
      </c>
      <c r="E47" s="36" t="str">
        <f t="shared" si="0"/>
        <v>2009_AL</v>
      </c>
      <c r="F47" s="45">
        <v>2009</v>
      </c>
      <c r="G47" s="45">
        <f>_xlfn.XLOOKUP(I47,Main_OG!$B$1:$B$766,Main_OG!$O$1:$O$766,"")</f>
        <v>0</v>
      </c>
      <c r="H47" s="45">
        <f>_xlfn.XLOOKUP(E47,Main_OG!$D$1:$D$766,Main_OG!$J$1:$J$766,"")</f>
        <v>0</v>
      </c>
      <c r="I47" s="45" t="s">
        <v>479</v>
      </c>
      <c r="J47" s="45" t="str">
        <f t="shared" si="1"/>
        <v>Alabama Power Co_AL</v>
      </c>
      <c r="K47" s="45" t="str">
        <f t="shared" si="2"/>
        <v>Alabama Power Co_AL</v>
      </c>
      <c r="L47" s="45" t="s">
        <v>1009</v>
      </c>
      <c r="M47" s="45">
        <v>0</v>
      </c>
      <c r="N47" s="45">
        <v>201701</v>
      </c>
      <c r="O47" s="45">
        <v>5910</v>
      </c>
      <c r="P47" s="45">
        <v>1228000</v>
      </c>
      <c r="Q47" s="45">
        <v>0</v>
      </c>
      <c r="R47" s="45">
        <v>14404564</v>
      </c>
      <c r="S47" s="45">
        <v>18554028</v>
      </c>
      <c r="T47" s="45">
        <v>18071471</v>
      </c>
      <c r="U47" s="45">
        <v>0</v>
      </c>
      <c r="V47" s="45">
        <v>10.1</v>
      </c>
      <c r="W47" s="45">
        <v>5.82</v>
      </c>
      <c r="X47" s="45">
        <v>10.86</v>
      </c>
      <c r="Y47" s="46">
        <v>194192.1</v>
      </c>
      <c r="Z47" s="46">
        <v>40814.340161641449</v>
      </c>
      <c r="AA47" s="47">
        <f>_xlfn.XLOOKUP($E47,Main_OG!$D$1:$D$766,Main_OG!AJ$1:AJ$766,"")</f>
        <v>55277050</v>
      </c>
      <c r="AB47" s="47">
        <f>_xlfn.XLOOKUP($E47,Main_OG!$D$1:$D$766,Main_OG!AK$1:AK$766,"")</f>
        <v>591432</v>
      </c>
      <c r="AC47" s="47">
        <f>_xlfn.XLOOKUP($E47,Main_OG!$D$1:$D$766,Main_OG!AL$1:AL$766,"")</f>
        <v>466994312</v>
      </c>
      <c r="AD47" s="47">
        <f>_xlfn.XLOOKUP($E47,Main_OG!$D$1:$D$766,Main_OG!AM$1:AM$766,"")</f>
        <v>39716204</v>
      </c>
    </row>
    <row r="48" spans="1:30" x14ac:dyDescent="0.35">
      <c r="A48" s="36" t="s">
        <v>1005</v>
      </c>
      <c r="B48" s="45" t="s">
        <v>479</v>
      </c>
      <c r="C48" s="45" t="s">
        <v>4340</v>
      </c>
      <c r="D48" s="36" t="s">
        <v>1005</v>
      </c>
      <c r="E48" s="36" t="str">
        <f t="shared" si="0"/>
        <v>2010_AL</v>
      </c>
      <c r="F48" s="45">
        <v>2010</v>
      </c>
      <c r="G48" s="45">
        <f>_xlfn.XLOOKUP(I48,Main_OG!$B$1:$B$766,Main_OG!$O$1:$O$766,"")</f>
        <v>0</v>
      </c>
      <c r="H48" s="45">
        <f>_xlfn.XLOOKUP(E48,Main_OG!$D$1:$D$766,Main_OG!$J$1:$J$766,"")</f>
        <v>0</v>
      </c>
      <c r="I48" s="45" t="s">
        <v>479</v>
      </c>
      <c r="J48" s="45" t="str">
        <f t="shared" si="1"/>
        <v>Alabama Power Co_AL</v>
      </c>
      <c r="K48" s="45" t="str">
        <f t="shared" si="2"/>
        <v>Alabama Power Co_AL</v>
      </c>
      <c r="L48" s="45" t="s">
        <v>1010</v>
      </c>
      <c r="M48" s="45">
        <v>0</v>
      </c>
      <c r="N48" s="45">
        <v>198400</v>
      </c>
      <c r="O48" s="45">
        <v>5641</v>
      </c>
      <c r="P48" s="45">
        <v>1232188</v>
      </c>
      <c r="Q48" s="45">
        <v>0</v>
      </c>
      <c r="R48" s="45">
        <v>14999022</v>
      </c>
      <c r="S48" s="45">
        <v>20557837</v>
      </c>
      <c r="T48" s="45">
        <v>20417032</v>
      </c>
      <c r="U48" s="45">
        <v>0</v>
      </c>
      <c r="V48" s="45">
        <v>10.41</v>
      </c>
      <c r="W48" s="45">
        <v>5.99</v>
      </c>
      <c r="X48" s="45">
        <v>11.18</v>
      </c>
      <c r="Y48" s="46">
        <v>199455</v>
      </c>
      <c r="Z48" s="46">
        <v>41678.908472527713</v>
      </c>
      <c r="AA48" s="47">
        <f>_xlfn.XLOOKUP($E48,Main_OG!$D$1:$D$766,Main_OG!AJ$1:AJ$766,"")</f>
        <v>62049978</v>
      </c>
      <c r="AB48" s="47">
        <f>_xlfn.XLOOKUP($E48,Main_OG!$D$1:$D$766,Main_OG!AK$1:AK$766,"")</f>
        <v>612532</v>
      </c>
      <c r="AC48" s="47">
        <f>_xlfn.XLOOKUP($E48,Main_OG!$D$1:$D$766,Main_OG!AL$1:AL$766,"")</f>
        <v>577453324</v>
      </c>
      <c r="AD48" s="47">
        <f>_xlfn.XLOOKUP($E48,Main_OG!$D$1:$D$766,Main_OG!AM$1:AM$766,"")</f>
        <v>37940821</v>
      </c>
    </row>
    <row r="49" spans="1:30" x14ac:dyDescent="0.35">
      <c r="A49" s="36" t="s">
        <v>1005</v>
      </c>
      <c r="B49" s="45" t="s">
        <v>479</v>
      </c>
      <c r="C49" s="45" t="s">
        <v>4340</v>
      </c>
      <c r="D49" s="36" t="s">
        <v>1005</v>
      </c>
      <c r="E49" s="36" t="str">
        <f t="shared" si="0"/>
        <v>2011_AL</v>
      </c>
      <c r="F49" s="45">
        <v>2011</v>
      </c>
      <c r="G49" s="45">
        <f>_xlfn.XLOOKUP(I49,Main_OG!$B$1:$B$766,Main_OG!$O$1:$O$766,"")</f>
        <v>0</v>
      </c>
      <c r="H49" s="45">
        <f>_xlfn.XLOOKUP(E49,Main_OG!$D$1:$D$766,Main_OG!$J$1:$J$766,"")</f>
        <v>0</v>
      </c>
      <c r="I49" s="45" t="s">
        <v>479</v>
      </c>
      <c r="J49" s="45" t="str">
        <f t="shared" si="1"/>
        <v>Alabama Power Co_AL</v>
      </c>
      <c r="K49" s="45" t="str">
        <f t="shared" si="2"/>
        <v>Alabama Power Co_AL</v>
      </c>
      <c r="L49" s="45" t="s">
        <v>1011</v>
      </c>
      <c r="M49" s="45">
        <v>0</v>
      </c>
      <c r="N49" s="45">
        <v>197278</v>
      </c>
      <c r="O49" s="45">
        <v>5183</v>
      </c>
      <c r="P49" s="45">
        <v>1232026</v>
      </c>
      <c r="Q49" s="45">
        <v>0</v>
      </c>
      <c r="R49" s="45">
        <v>14387101</v>
      </c>
      <c r="S49" s="45">
        <v>21666366</v>
      </c>
      <c r="T49" s="45">
        <v>18650366</v>
      </c>
      <c r="U49" s="45">
        <v>0</v>
      </c>
      <c r="V49" s="45">
        <v>10.58</v>
      </c>
      <c r="W49" s="45">
        <v>6.03</v>
      </c>
      <c r="X49" s="45">
        <v>11.49</v>
      </c>
      <c r="Y49" s="46">
        <v>201372.79999999999</v>
      </c>
      <c r="Z49" s="46">
        <v>41955.795869775284</v>
      </c>
      <c r="AA49" s="47">
        <f>_xlfn.XLOOKUP($E49,Main_OG!$D$1:$D$766,Main_OG!AJ$1:AJ$766,"")</f>
        <v>56359632</v>
      </c>
      <c r="AB49" s="47">
        <f>_xlfn.XLOOKUP($E49,Main_OG!$D$1:$D$766,Main_OG!AK$1:AK$766,"")</f>
        <v>456566</v>
      </c>
      <c r="AC49" s="47">
        <f>_xlfn.XLOOKUP($E49,Main_OG!$D$1:$D$766,Main_OG!AL$1:AL$766,"")</f>
        <v>699281304</v>
      </c>
      <c r="AD49" s="47">
        <f>_xlfn.XLOOKUP($E49,Main_OG!$D$1:$D$766,Main_OG!AM$1:AM$766,"")</f>
        <v>39356122</v>
      </c>
    </row>
    <row r="50" spans="1:30" x14ac:dyDescent="0.35">
      <c r="A50" s="36" t="s">
        <v>1005</v>
      </c>
      <c r="B50" s="45" t="s">
        <v>479</v>
      </c>
      <c r="C50" s="45" t="s">
        <v>4340</v>
      </c>
      <c r="D50" s="36" t="s">
        <v>1005</v>
      </c>
      <c r="E50" s="36" t="str">
        <f t="shared" si="0"/>
        <v>2012_AL</v>
      </c>
      <c r="F50" s="45">
        <v>2012</v>
      </c>
      <c r="G50" s="45">
        <f>_xlfn.XLOOKUP(I50,Main_OG!$B$1:$B$766,Main_OG!$O$1:$O$766,"")</f>
        <v>0</v>
      </c>
      <c r="H50" s="45">
        <f>_xlfn.XLOOKUP(E50,Main_OG!$D$1:$D$766,Main_OG!$J$1:$J$766,"")</f>
        <v>0</v>
      </c>
      <c r="I50" s="45" t="s">
        <v>479</v>
      </c>
      <c r="J50" s="45" t="str">
        <f t="shared" si="1"/>
        <v>Alabama Power Co_AL</v>
      </c>
      <c r="K50" s="45" t="str">
        <f t="shared" si="2"/>
        <v>Alabama Power Co_AL</v>
      </c>
      <c r="L50" s="45" t="s">
        <v>1012</v>
      </c>
      <c r="M50" s="45">
        <v>0</v>
      </c>
      <c r="N50" s="45">
        <v>196919</v>
      </c>
      <c r="O50" s="45">
        <v>5839</v>
      </c>
      <c r="P50" s="45">
        <v>1237730</v>
      </c>
      <c r="Q50" s="45">
        <v>0</v>
      </c>
      <c r="R50" s="45">
        <v>14176624</v>
      </c>
      <c r="S50" s="45">
        <v>22157722</v>
      </c>
      <c r="T50" s="45">
        <v>17612420</v>
      </c>
      <c r="U50" s="45">
        <v>0</v>
      </c>
      <c r="V50" s="45">
        <v>10.712994999999999</v>
      </c>
      <c r="W50" s="45">
        <v>6.0739546999999998</v>
      </c>
      <c r="X50" s="45">
        <v>11.744502000000001</v>
      </c>
      <c r="Y50" s="46">
        <v>203675.5</v>
      </c>
      <c r="Z50" s="46">
        <v>42285.875275503713</v>
      </c>
      <c r="AA50" s="47">
        <f>_xlfn.XLOOKUP($E50,Main_OG!$D$1:$D$766,Main_OG!AJ$1:AJ$766,"")</f>
        <v>46111378</v>
      </c>
      <c r="AB50" s="47">
        <f>_xlfn.XLOOKUP($E50,Main_OG!$D$1:$D$766,Main_OG!AK$1:AK$766,"")</f>
        <v>396538</v>
      </c>
      <c r="AC50" s="47">
        <f>_xlfn.XLOOKUP($E50,Main_OG!$D$1:$D$766,Main_OG!AL$1:AL$766,"")</f>
        <v>818071974</v>
      </c>
      <c r="AD50" s="47">
        <f>_xlfn.XLOOKUP($E50,Main_OG!$D$1:$D$766,Main_OG!AM$1:AM$766,"")</f>
        <v>40841212</v>
      </c>
    </row>
    <row r="51" spans="1:30" x14ac:dyDescent="0.35">
      <c r="A51" s="36" t="s">
        <v>1005</v>
      </c>
      <c r="B51" s="45" t="s">
        <v>479</v>
      </c>
      <c r="C51" s="45" t="s">
        <v>4340</v>
      </c>
      <c r="D51" s="36" t="s">
        <v>1005</v>
      </c>
      <c r="E51" s="36" t="str">
        <f t="shared" si="0"/>
        <v>2013_AL</v>
      </c>
      <c r="F51" s="45">
        <v>2013</v>
      </c>
      <c r="G51" s="45">
        <f>_xlfn.XLOOKUP(I51,Main_OG!$B$1:$B$766,Main_OG!$O$1:$O$766,"")</f>
        <v>0</v>
      </c>
      <c r="H51" s="45">
        <f>_xlfn.XLOOKUP(E51,Main_OG!$D$1:$D$766,Main_OG!$J$1:$J$766,"")</f>
        <v>0</v>
      </c>
      <c r="I51" s="45" t="s">
        <v>479</v>
      </c>
      <c r="J51" s="45" t="str">
        <f t="shared" si="1"/>
        <v>Alabama Power Co_AL</v>
      </c>
      <c r="K51" s="45" t="str">
        <f t="shared" si="2"/>
        <v>Alabama Power Co_AL</v>
      </c>
      <c r="L51" s="45" t="s">
        <v>1013</v>
      </c>
      <c r="M51" s="45">
        <v>0</v>
      </c>
      <c r="N51" s="45">
        <v>196954</v>
      </c>
      <c r="O51" s="45">
        <v>5851</v>
      </c>
      <c r="P51" s="45">
        <v>1241998</v>
      </c>
      <c r="Q51" s="45">
        <v>0</v>
      </c>
      <c r="R51" s="45">
        <v>14102879</v>
      </c>
      <c r="S51" s="45">
        <v>22903925</v>
      </c>
      <c r="T51" s="45">
        <v>17919762</v>
      </c>
      <c r="U51" s="45">
        <v>0</v>
      </c>
      <c r="V51" s="45">
        <v>10.668729000000001</v>
      </c>
      <c r="W51" s="45">
        <v>5.9771894999999997</v>
      </c>
      <c r="X51" s="45">
        <v>11.598943</v>
      </c>
      <c r="Y51" s="46">
        <v>206962.9</v>
      </c>
      <c r="Z51" s="46">
        <v>42835.396079051476</v>
      </c>
      <c r="AA51" s="47">
        <f>_xlfn.XLOOKUP($E51,Main_OG!$D$1:$D$766,Main_OG!AJ$1:AJ$766,"")</f>
        <v>48895628</v>
      </c>
      <c r="AB51" s="47">
        <f>_xlfn.XLOOKUP($E51,Main_OG!$D$1:$D$766,Main_OG!AK$1:AK$766,"")</f>
        <v>285240</v>
      </c>
      <c r="AC51" s="47">
        <f>_xlfn.XLOOKUP($E51,Main_OG!$D$1:$D$766,Main_OG!AL$1:AL$766,"")</f>
        <v>682632584</v>
      </c>
      <c r="AD51" s="47">
        <f>_xlfn.XLOOKUP($E51,Main_OG!$D$1:$D$766,Main_OG!AM$1:AM$766,"")</f>
        <v>40816135</v>
      </c>
    </row>
    <row r="52" spans="1:30" x14ac:dyDescent="0.35">
      <c r="A52" s="36" t="s">
        <v>1005</v>
      </c>
      <c r="B52" s="45" t="s">
        <v>479</v>
      </c>
      <c r="C52" s="45" t="s">
        <v>4340</v>
      </c>
      <c r="D52" s="36" t="s">
        <v>1005</v>
      </c>
      <c r="E52" s="36" t="str">
        <f t="shared" si="0"/>
        <v>2014_AL</v>
      </c>
      <c r="F52" s="45">
        <v>2014</v>
      </c>
      <c r="G52" s="45">
        <f>_xlfn.XLOOKUP(I52,Main_OG!$B$1:$B$766,Main_OG!$O$1:$O$766,"")</f>
        <v>0</v>
      </c>
      <c r="H52" s="45">
        <f>_xlfn.XLOOKUP(E52,Main_OG!$D$1:$D$766,Main_OG!$J$1:$J$766,"")</f>
        <v>0</v>
      </c>
      <c r="I52" s="45" t="s">
        <v>479</v>
      </c>
      <c r="J52" s="45" t="str">
        <f t="shared" si="1"/>
        <v>Alabama Power Co_AL</v>
      </c>
      <c r="K52" s="45" t="str">
        <f t="shared" si="2"/>
        <v>Alabama Power Co_AL</v>
      </c>
      <c r="L52" s="45" t="s">
        <v>1014</v>
      </c>
      <c r="M52" s="45">
        <v>0</v>
      </c>
      <c r="N52" s="45">
        <v>197828</v>
      </c>
      <c r="O52" s="45">
        <v>6032</v>
      </c>
      <c r="P52" s="45">
        <v>1247061</v>
      </c>
      <c r="Q52" s="45">
        <v>0</v>
      </c>
      <c r="R52" s="45">
        <v>14329217</v>
      </c>
      <c r="S52" s="45">
        <v>23799049</v>
      </c>
      <c r="T52" s="45">
        <v>18726485</v>
      </c>
      <c r="U52" s="45">
        <v>0</v>
      </c>
      <c r="V52" s="45">
        <v>10.890741999999999</v>
      </c>
      <c r="W52" s="45">
        <v>6.2183324999999998</v>
      </c>
      <c r="X52" s="45">
        <v>11.795486</v>
      </c>
      <c r="Y52" s="46">
        <v>206070</v>
      </c>
      <c r="Z52" s="46">
        <v>42543.598052495421</v>
      </c>
      <c r="AA52" s="47">
        <f>_xlfn.XLOOKUP($E52,Main_OG!$D$1:$D$766,Main_OG!AJ$1:AJ$766,"")</f>
        <v>47826354</v>
      </c>
      <c r="AB52" s="47">
        <f>_xlfn.XLOOKUP($E52,Main_OG!$D$1:$D$766,Main_OG!AK$1:AK$766,"")</f>
        <v>411254</v>
      </c>
      <c r="AC52" s="47">
        <f>_xlfn.XLOOKUP($E52,Main_OG!$D$1:$D$766,Main_OG!AL$1:AL$766,"")</f>
        <v>705960392</v>
      </c>
      <c r="AD52" s="47">
        <f>_xlfn.XLOOKUP($E52,Main_OG!$D$1:$D$766,Main_OG!AM$1:AM$766,"")</f>
        <v>41243689</v>
      </c>
    </row>
    <row r="53" spans="1:30" x14ac:dyDescent="0.35">
      <c r="A53" s="36" t="s">
        <v>1005</v>
      </c>
      <c r="B53" s="45" t="s">
        <v>479</v>
      </c>
      <c r="C53" s="45" t="s">
        <v>4340</v>
      </c>
      <c r="D53" s="36" t="s">
        <v>1005</v>
      </c>
      <c r="E53" s="36" t="str">
        <f t="shared" si="0"/>
        <v>2015_AL</v>
      </c>
      <c r="F53" s="45">
        <v>2015</v>
      </c>
      <c r="G53" s="45">
        <f>_xlfn.XLOOKUP(I53,Main_OG!$B$1:$B$766,Main_OG!$O$1:$O$766,"")</f>
        <v>0</v>
      </c>
      <c r="H53" s="45">
        <f>_xlfn.XLOOKUP(E53,Main_OG!$D$1:$D$766,Main_OG!$J$1:$J$766,"")</f>
        <v>0</v>
      </c>
      <c r="I53" s="45" t="s">
        <v>479</v>
      </c>
      <c r="J53" s="45" t="str">
        <f t="shared" si="1"/>
        <v>Alabama Power Co_AL</v>
      </c>
      <c r="K53" s="45" t="str">
        <f t="shared" si="2"/>
        <v>Alabama Power Co_AL</v>
      </c>
      <c r="L53" s="45" t="s">
        <v>1015</v>
      </c>
      <c r="M53" s="45">
        <v>0</v>
      </c>
      <c r="N53" s="45">
        <v>198671</v>
      </c>
      <c r="O53" s="45">
        <v>6056</v>
      </c>
      <c r="P53" s="45">
        <v>1253875</v>
      </c>
      <c r="Q53" s="45">
        <v>0</v>
      </c>
      <c r="R53" s="45">
        <v>14302682</v>
      </c>
      <c r="S53" s="45">
        <v>23380447</v>
      </c>
      <c r="T53" s="45">
        <v>18082378</v>
      </c>
      <c r="U53" s="45">
        <v>0</v>
      </c>
      <c r="V53" s="45">
        <v>11.127465000000001</v>
      </c>
      <c r="W53" s="45">
        <v>6.1426071000000002</v>
      </c>
      <c r="X53" s="45">
        <v>12.203478</v>
      </c>
      <c r="Y53" s="46">
        <v>208950.3</v>
      </c>
      <c r="Z53" s="46">
        <v>43039.91325703638</v>
      </c>
      <c r="AA53" s="47">
        <f>_xlfn.XLOOKUP($E53,Main_OG!$D$1:$D$766,Main_OG!AJ$1:AJ$766,"")</f>
        <v>42097802</v>
      </c>
      <c r="AB53" s="47">
        <f>_xlfn.XLOOKUP($E53,Main_OG!$D$1:$D$766,Main_OG!AK$1:AK$766,"")</f>
        <v>305166</v>
      </c>
      <c r="AC53" s="47">
        <f>_xlfn.XLOOKUP($E53,Main_OG!$D$1:$D$766,Main_OG!AL$1:AL$766,"")</f>
        <v>808426502</v>
      </c>
      <c r="AD53" s="47">
        <f>_xlfn.XLOOKUP($E53,Main_OG!$D$1:$D$766,Main_OG!AM$1:AM$766,"")</f>
        <v>41951382</v>
      </c>
    </row>
    <row r="54" spans="1:30" x14ac:dyDescent="0.35">
      <c r="A54" s="36" t="s">
        <v>1005</v>
      </c>
      <c r="B54" s="45" t="s">
        <v>479</v>
      </c>
      <c r="C54" s="45" t="s">
        <v>4340</v>
      </c>
      <c r="D54" s="36" t="s">
        <v>1005</v>
      </c>
      <c r="E54" s="36" t="str">
        <f t="shared" si="0"/>
        <v>2016_AL</v>
      </c>
      <c r="F54" s="45">
        <v>2016</v>
      </c>
      <c r="G54" s="45">
        <f>_xlfn.XLOOKUP(I54,Main_OG!$B$1:$B$766,Main_OG!$O$1:$O$766,"")</f>
        <v>0</v>
      </c>
      <c r="H54" s="45">
        <f>_xlfn.XLOOKUP(E54,Main_OG!$D$1:$D$766,Main_OG!$J$1:$J$766,"")</f>
        <v>0</v>
      </c>
      <c r="I54" s="45" t="s">
        <v>479</v>
      </c>
      <c r="J54" s="45" t="str">
        <f t="shared" si="1"/>
        <v>Alabama Power Co_AL</v>
      </c>
      <c r="K54" s="45" t="str">
        <f t="shared" si="2"/>
        <v>Alabama Power Co_AL</v>
      </c>
      <c r="L54" s="45" t="s">
        <v>1016</v>
      </c>
      <c r="M54" s="45">
        <v>0</v>
      </c>
      <c r="N54" s="45">
        <v>199902</v>
      </c>
      <c r="O54" s="45">
        <v>6090</v>
      </c>
      <c r="P54" s="45">
        <v>1262752</v>
      </c>
      <c r="Q54" s="45">
        <v>0</v>
      </c>
      <c r="R54" s="45">
        <v>14299128</v>
      </c>
      <c r="S54" s="45">
        <v>22310047</v>
      </c>
      <c r="T54" s="45">
        <v>18342899</v>
      </c>
      <c r="U54" s="45">
        <v>0</v>
      </c>
      <c r="V54" s="45">
        <v>11.589861000000001</v>
      </c>
      <c r="W54" s="45">
        <v>6.3473869000000001</v>
      </c>
      <c r="X54" s="45">
        <v>12.658021</v>
      </c>
      <c r="Y54" s="46">
        <v>212862.8</v>
      </c>
      <c r="Z54" s="46">
        <v>43737.517526830641</v>
      </c>
      <c r="AA54" s="47">
        <f>_xlfn.XLOOKUP($E54,Main_OG!$D$1:$D$766,Main_OG!AJ$1:AJ$766,"")</f>
        <v>34932012</v>
      </c>
      <c r="AB54" s="47">
        <f>_xlfn.XLOOKUP($E54,Main_OG!$D$1:$D$766,Main_OG!AK$1:AK$766,"")</f>
        <v>157520</v>
      </c>
      <c r="AC54" s="47">
        <f>_xlfn.XLOOKUP($E54,Main_OG!$D$1:$D$766,Main_OG!AL$1:AL$766,"")</f>
        <v>807539630</v>
      </c>
      <c r="AD54" s="47">
        <f>_xlfn.XLOOKUP($E54,Main_OG!$D$1:$D$766,Main_OG!AM$1:AM$766,"")</f>
        <v>39901879</v>
      </c>
    </row>
    <row r="55" spans="1:30" x14ac:dyDescent="0.35">
      <c r="A55" s="36" t="s">
        <v>1005</v>
      </c>
      <c r="B55" s="45" t="s">
        <v>479</v>
      </c>
      <c r="C55" s="45" t="s">
        <v>4340</v>
      </c>
      <c r="D55" s="36" t="s">
        <v>1005</v>
      </c>
      <c r="E55" s="36" t="str">
        <f t="shared" si="0"/>
        <v>2017_AL</v>
      </c>
      <c r="F55" s="45">
        <v>2017</v>
      </c>
      <c r="G55" s="45">
        <f>_xlfn.XLOOKUP(I55,Main_OG!$B$1:$B$766,Main_OG!$O$1:$O$766,"")</f>
        <v>0</v>
      </c>
      <c r="H55" s="45">
        <f>_xlfn.XLOOKUP(E55,Main_OG!$D$1:$D$766,Main_OG!$J$1:$J$766,"")</f>
        <v>0</v>
      </c>
      <c r="I55" s="45" t="s">
        <v>479</v>
      </c>
      <c r="J55" s="45" t="str">
        <f t="shared" si="1"/>
        <v>Alabama Power Co_AL</v>
      </c>
      <c r="K55" s="45" t="str">
        <f t="shared" si="2"/>
        <v>Alabama Power Co_AL</v>
      </c>
      <c r="L55" s="45" t="s">
        <v>1017</v>
      </c>
      <c r="M55" s="45">
        <v>0</v>
      </c>
      <c r="N55" s="45">
        <v>200600</v>
      </c>
      <c r="O55" s="45">
        <v>6171</v>
      </c>
      <c r="P55" s="45">
        <v>1268271</v>
      </c>
      <c r="Q55" s="45">
        <v>0</v>
      </c>
      <c r="R55" s="45">
        <v>13804123</v>
      </c>
      <c r="S55" s="45">
        <v>22686919</v>
      </c>
      <c r="T55" s="45">
        <v>17218624</v>
      </c>
      <c r="U55" s="45">
        <v>0</v>
      </c>
      <c r="V55" s="45">
        <v>12.160584</v>
      </c>
      <c r="W55" s="45">
        <v>6.5089005999999996</v>
      </c>
      <c r="X55" s="45">
        <v>13.372120000000001</v>
      </c>
      <c r="Y55" s="46">
        <v>216615.5</v>
      </c>
      <c r="Z55" s="46">
        <v>44406.721704374489</v>
      </c>
      <c r="AA55" s="47">
        <f>_xlfn.XLOOKUP($E55,Main_OG!$D$1:$D$766,Main_OG!AJ$1:AJ$766,"")</f>
        <v>32483218</v>
      </c>
      <c r="AB55" s="47">
        <f>_xlfn.XLOOKUP($E55,Main_OG!$D$1:$D$766,Main_OG!AK$1:AK$766,"")</f>
        <v>127320</v>
      </c>
      <c r="AC55" s="47">
        <f>_xlfn.XLOOKUP($E55,Main_OG!$D$1:$D$766,Main_OG!AL$1:AL$766,"")</f>
        <v>740594610</v>
      </c>
      <c r="AD55" s="47">
        <f>_xlfn.XLOOKUP($E55,Main_OG!$D$1:$D$766,Main_OG!AM$1:AM$766,"")</f>
        <v>42651973</v>
      </c>
    </row>
    <row r="56" spans="1:30" x14ac:dyDescent="0.35">
      <c r="A56" s="36" t="s">
        <v>1005</v>
      </c>
      <c r="B56" s="45" t="s">
        <v>479</v>
      </c>
      <c r="C56" s="45" t="s">
        <v>4340</v>
      </c>
      <c r="D56" s="36" t="s">
        <v>1005</v>
      </c>
      <c r="E56" s="36" t="str">
        <f t="shared" si="0"/>
        <v>2018_AL</v>
      </c>
      <c r="F56" s="45">
        <v>2018</v>
      </c>
      <c r="G56" s="45">
        <f>_xlfn.XLOOKUP(I56,Main_OG!$B$1:$B$766,Main_OG!$O$1:$O$766,"")</f>
        <v>0</v>
      </c>
      <c r="H56" s="45">
        <f>_xlfn.XLOOKUP(E56,Main_OG!$D$1:$D$766,Main_OG!$J$1:$J$766,"")</f>
        <v>0</v>
      </c>
      <c r="I56" s="45" t="s">
        <v>479</v>
      </c>
      <c r="J56" s="45" t="str">
        <f t="shared" si="1"/>
        <v>Alabama Power Co_AL</v>
      </c>
      <c r="K56" s="45" t="str">
        <f t="shared" si="2"/>
        <v>Alabama Power Co_AL</v>
      </c>
      <c r="L56" s="45" t="s">
        <v>1018</v>
      </c>
      <c r="M56" s="45">
        <v>0</v>
      </c>
      <c r="N56" s="45">
        <v>200791</v>
      </c>
      <c r="O56" s="45">
        <v>6158</v>
      </c>
      <c r="P56" s="45">
        <v>1273526</v>
      </c>
      <c r="Q56" s="45">
        <v>0</v>
      </c>
      <c r="R56" s="45">
        <v>14054483</v>
      </c>
      <c r="S56" s="45">
        <v>23005571</v>
      </c>
      <c r="T56" s="45">
        <v>18626138</v>
      </c>
      <c r="U56" s="45">
        <v>0</v>
      </c>
      <c r="V56" s="45">
        <v>11.654273999999999</v>
      </c>
      <c r="W56" s="45">
        <v>6.3117799000000003</v>
      </c>
      <c r="X56" s="45">
        <v>12.809628</v>
      </c>
      <c r="Y56" s="46">
        <v>220808.8</v>
      </c>
      <c r="Z56" s="46">
        <v>45140.145571167719</v>
      </c>
      <c r="AA56" s="47">
        <f>_xlfn.XLOOKUP($E56,Main_OG!$D$1:$D$766,Main_OG!AJ$1:AJ$766,"")</f>
        <v>32497372</v>
      </c>
      <c r="AB56" s="47">
        <f>_xlfn.XLOOKUP($E56,Main_OG!$D$1:$D$766,Main_OG!AK$1:AK$766,"")</f>
        <v>292374</v>
      </c>
      <c r="AC56" s="47">
        <f>_xlfn.XLOOKUP($E56,Main_OG!$D$1:$D$766,Main_OG!AL$1:AL$766,"")</f>
        <v>843172914</v>
      </c>
      <c r="AD56" s="47">
        <f>_xlfn.XLOOKUP($E56,Main_OG!$D$1:$D$766,Main_OG!AM$1:AM$766,"")</f>
        <v>39462827</v>
      </c>
    </row>
    <row r="57" spans="1:30" x14ac:dyDescent="0.35">
      <c r="A57" s="36" t="s">
        <v>1005</v>
      </c>
      <c r="B57" s="45" t="s">
        <v>479</v>
      </c>
      <c r="C57" s="45" t="s">
        <v>4340</v>
      </c>
      <c r="D57" s="36" t="s">
        <v>1005</v>
      </c>
      <c r="E57" s="36" t="str">
        <f t="shared" si="0"/>
        <v>2019_AL</v>
      </c>
      <c r="F57" s="45">
        <v>2019</v>
      </c>
      <c r="G57" s="45">
        <f>_xlfn.XLOOKUP(I57,Main_OG!$B$1:$B$766,Main_OG!$O$1:$O$766,"")</f>
        <v>0</v>
      </c>
      <c r="H57" s="45">
        <f>_xlfn.XLOOKUP(E57,Main_OG!$D$1:$D$766,Main_OG!$J$1:$J$766,"")</f>
        <v>0</v>
      </c>
      <c r="I57" s="45" t="s">
        <v>479</v>
      </c>
      <c r="J57" s="45" t="str">
        <f t="shared" si="1"/>
        <v>Alabama Power Co_AL</v>
      </c>
      <c r="K57" s="45" t="str">
        <f t="shared" si="2"/>
        <v>Alabama Power Co_AL</v>
      </c>
      <c r="L57" s="45" t="s">
        <v>1019</v>
      </c>
      <c r="M57" s="45">
        <v>0</v>
      </c>
      <c r="N57" s="45">
        <v>201106</v>
      </c>
      <c r="O57" s="45">
        <v>6173</v>
      </c>
      <c r="P57" s="45">
        <v>1280955</v>
      </c>
      <c r="Q57" s="45">
        <v>0</v>
      </c>
      <c r="R57" s="45">
        <v>13740331</v>
      </c>
      <c r="S57" s="45">
        <v>22147839</v>
      </c>
      <c r="T57" s="45">
        <v>18264230</v>
      </c>
      <c r="U57" s="45">
        <v>0</v>
      </c>
      <c r="V57" s="45">
        <v>12.077242</v>
      </c>
      <c r="W57" s="45">
        <v>6.2883471000000002</v>
      </c>
      <c r="X57" s="45">
        <v>13.406987000000001</v>
      </c>
      <c r="Y57" s="46">
        <v>224944.6</v>
      </c>
      <c r="Z57" s="46">
        <v>45832.559930643351</v>
      </c>
      <c r="AA57" s="47">
        <f>_xlfn.XLOOKUP($E57,Main_OG!$D$1:$D$766,Main_OG!AJ$1:AJ$766,"")</f>
        <v>28499842</v>
      </c>
      <c r="AB57" s="47">
        <f>_xlfn.XLOOKUP($E57,Main_OG!$D$1:$D$766,Main_OG!AK$1:AK$766,"")</f>
        <v>70992</v>
      </c>
      <c r="AC57" s="47">
        <f>_xlfn.XLOOKUP($E57,Main_OG!$D$1:$D$766,Main_OG!AL$1:AL$766,"")</f>
        <v>828233144</v>
      </c>
      <c r="AD57" s="47">
        <f>_xlfn.XLOOKUP($E57,Main_OG!$D$1:$D$766,Main_OG!AM$1:AM$766,"")</f>
        <v>43656862</v>
      </c>
    </row>
    <row r="58" spans="1:30" x14ac:dyDescent="0.35">
      <c r="A58" s="36" t="s">
        <v>1005</v>
      </c>
      <c r="B58" s="45" t="s">
        <v>479</v>
      </c>
      <c r="C58" s="45" t="s">
        <v>4340</v>
      </c>
      <c r="D58" s="36" t="s">
        <v>1005</v>
      </c>
      <c r="E58" s="36" t="str">
        <f t="shared" si="0"/>
        <v>2020_AL</v>
      </c>
      <c r="F58" s="45">
        <v>2020</v>
      </c>
      <c r="G58" s="45">
        <f>_xlfn.XLOOKUP(I58,Main_OG!$B$1:$B$766,Main_OG!$O$1:$O$766,"")</f>
        <v>0</v>
      </c>
      <c r="H58" s="45">
        <f>_xlfn.XLOOKUP(E58,Main_OG!$D$1:$D$766,Main_OG!$J$1:$J$766,"")</f>
        <v>0</v>
      </c>
      <c r="I58" s="45" t="s">
        <v>479</v>
      </c>
      <c r="J58" s="45" t="str">
        <f t="shared" si="1"/>
        <v>Alabama Power Co_AL</v>
      </c>
      <c r="K58" s="45" t="str">
        <f t="shared" si="2"/>
        <v>Alabama Power Co_AL</v>
      </c>
      <c r="L58" s="45" t="s">
        <v>1020</v>
      </c>
      <c r="M58" s="45">
        <v>0</v>
      </c>
      <c r="N58" s="45">
        <v>202791</v>
      </c>
      <c r="O58" s="45">
        <v>6159</v>
      </c>
      <c r="P58" s="45">
        <v>0</v>
      </c>
      <c r="Q58" s="45">
        <v>0</v>
      </c>
      <c r="R58" s="45">
        <v>12599224</v>
      </c>
      <c r="S58" s="45">
        <v>20383787</v>
      </c>
      <c r="T58" s="45">
        <v>0</v>
      </c>
      <c r="U58" s="45">
        <v>0</v>
      </c>
      <c r="V58" s="45">
        <v>12.189508999999999</v>
      </c>
      <c r="W58" s="45">
        <v>6.3651537999999999</v>
      </c>
      <c r="X58" s="45">
        <v>0</v>
      </c>
      <c r="Y58" s="46">
        <v>222081.4</v>
      </c>
      <c r="Z58" s="46">
        <v>45132.01967359968</v>
      </c>
      <c r="AA58" s="47">
        <f>_xlfn.XLOOKUP($E58,Main_OG!$D$1:$D$766,Main_OG!AJ$1:AJ$766,"")</f>
        <v>23791078</v>
      </c>
      <c r="AB58" s="47">
        <f>_xlfn.XLOOKUP($E58,Main_OG!$D$1:$D$766,Main_OG!AK$1:AK$766,"")</f>
        <v>45968</v>
      </c>
      <c r="AC58" s="47">
        <f>_xlfn.XLOOKUP($E58,Main_OG!$D$1:$D$766,Main_OG!AL$1:AL$766,"")</f>
        <v>781738580</v>
      </c>
      <c r="AD58" s="47">
        <f>_xlfn.XLOOKUP($E58,Main_OG!$D$1:$D$766,Main_OG!AM$1:AM$766,"")</f>
        <v>0</v>
      </c>
    </row>
    <row r="59" spans="1:30" x14ac:dyDescent="0.35">
      <c r="A59" s="36" t="s">
        <v>1021</v>
      </c>
      <c r="B59" s="45" t="s">
        <v>824</v>
      </c>
      <c r="C59" s="45" t="s">
        <v>4341</v>
      </c>
      <c r="D59" s="36" t="s">
        <v>4485</v>
      </c>
      <c r="E59" s="36" t="str">
        <f t="shared" si="0"/>
        <v>2006_AK</v>
      </c>
      <c r="F59" s="45">
        <v>2006</v>
      </c>
      <c r="G59" s="45">
        <f>_xlfn.XLOOKUP(I59,Main_OG!$B$1:$B$766,Main_OG!$O$1:$O$766,"")</f>
        <v>0</v>
      </c>
      <c r="H59" s="45">
        <f>_xlfn.XLOOKUP(E59,Main_OG!$D$1:$D$766,Main_OG!$J$1:$J$766,"")</f>
        <v>0</v>
      </c>
      <c r="I59" s="45" t="s">
        <v>824</v>
      </c>
      <c r="J59" s="45" t="str">
        <f t="shared" si="1"/>
        <v>Alaska Electric Light&amp;Power Co_AK</v>
      </c>
      <c r="K59" s="45" t="str">
        <f t="shared" si="2"/>
        <v>Alaska Electric Light Power Co_AK</v>
      </c>
      <c r="L59" s="45" t="s">
        <v>1022</v>
      </c>
      <c r="M59" s="45">
        <v>0</v>
      </c>
      <c r="N59" s="45">
        <v>2100</v>
      </c>
      <c r="O59" s="45">
        <v>98</v>
      </c>
      <c r="P59" s="45">
        <v>13500</v>
      </c>
      <c r="Q59" s="45">
        <v>0</v>
      </c>
      <c r="R59" s="45">
        <v>10344</v>
      </c>
      <c r="S59" s="45">
        <v>4460</v>
      </c>
      <c r="T59" s="45">
        <v>13612</v>
      </c>
      <c r="U59" s="45">
        <v>0</v>
      </c>
      <c r="V59" s="45">
        <v>7.6843074911597782</v>
      </c>
      <c r="W59" s="45">
        <v>6.2193217313699236</v>
      </c>
      <c r="X59" s="45">
        <v>9.687153064419709</v>
      </c>
      <c r="Y59" s="46">
        <v>47546.2</v>
      </c>
      <c r="Z59" s="46">
        <v>70407.314060968274</v>
      </c>
      <c r="AA59" s="47">
        <f>_xlfn.XLOOKUP($E59,Main_OG!$D$1:$D$766,Main_OG!AJ$1:AJ$766,"")</f>
        <v>968457.74</v>
      </c>
      <c r="AB59" s="47">
        <f>_xlfn.XLOOKUP($E59,Main_OG!$D$1:$D$766,Main_OG!AK$1:AK$766,"")</f>
        <v>2895506.1599999997</v>
      </c>
      <c r="AC59" s="47">
        <f>_xlfn.XLOOKUP($E59,Main_OG!$D$1:$D$766,Main_OG!AL$1:AL$766,"")</f>
        <v>88962825.159999996</v>
      </c>
      <c r="AD59" s="47">
        <f>_xlfn.XLOOKUP($E59,Main_OG!$D$1:$D$766,Main_OG!AM$1:AM$766,"")</f>
        <v>0</v>
      </c>
    </row>
    <row r="60" spans="1:30" x14ac:dyDescent="0.35">
      <c r="A60" s="36" t="s">
        <v>1021</v>
      </c>
      <c r="B60" s="45" t="s">
        <v>824</v>
      </c>
      <c r="C60" s="45" t="s">
        <v>4341</v>
      </c>
      <c r="D60" s="36" t="s">
        <v>4485</v>
      </c>
      <c r="E60" s="36" t="str">
        <f t="shared" si="0"/>
        <v>2007_AK</v>
      </c>
      <c r="F60" s="45">
        <v>2007</v>
      </c>
      <c r="G60" s="45">
        <f>_xlfn.XLOOKUP(I60,Main_OG!$B$1:$B$766,Main_OG!$O$1:$O$766,"")</f>
        <v>0</v>
      </c>
      <c r="H60" s="45">
        <f>_xlfn.XLOOKUP(E60,Main_OG!$D$1:$D$766,Main_OG!$J$1:$J$766,"")</f>
        <v>0</v>
      </c>
      <c r="I60" s="45" t="s">
        <v>824</v>
      </c>
      <c r="J60" s="45" t="str">
        <f t="shared" si="1"/>
        <v>Alaska Electric Light&amp;Power Co_AK</v>
      </c>
      <c r="K60" s="45" t="str">
        <f t="shared" si="2"/>
        <v>Alaska Electric Light Power Co_AK</v>
      </c>
      <c r="L60" s="45" t="s">
        <v>1023</v>
      </c>
      <c r="M60" s="45">
        <v>0</v>
      </c>
      <c r="N60" s="45">
        <v>2119</v>
      </c>
      <c r="O60" s="45">
        <v>102</v>
      </c>
      <c r="P60" s="45">
        <v>13644</v>
      </c>
      <c r="Q60" s="45">
        <v>0</v>
      </c>
      <c r="R60" s="45">
        <v>10694</v>
      </c>
      <c r="S60" s="45">
        <v>5095</v>
      </c>
      <c r="T60" s="45">
        <v>14224</v>
      </c>
      <c r="U60" s="45">
        <v>0</v>
      </c>
      <c r="V60" s="45">
        <v>8.06</v>
      </c>
      <c r="W60" s="45">
        <v>7.27</v>
      </c>
      <c r="X60" s="45">
        <v>10.02</v>
      </c>
      <c r="Y60" s="46">
        <v>50126.7</v>
      </c>
      <c r="Z60" s="46">
        <v>73683.227987652499</v>
      </c>
      <c r="AA60" s="47">
        <f>_xlfn.XLOOKUP($E60,Main_OG!$D$1:$D$766,Main_OG!AJ$1:AJ$766,"")</f>
        <v>996372</v>
      </c>
      <c r="AB60" s="47">
        <f>_xlfn.XLOOKUP($E60,Main_OG!$D$1:$D$766,Main_OG!AK$1:AK$766,"")</f>
        <v>3695916</v>
      </c>
      <c r="AC60" s="47">
        <f>_xlfn.XLOOKUP($E60,Main_OG!$D$1:$D$766,Main_OG!AL$1:AL$766,"")</f>
        <v>83891130</v>
      </c>
      <c r="AD60" s="47">
        <f>_xlfn.XLOOKUP($E60,Main_OG!$D$1:$D$766,Main_OG!AM$1:AM$766,"")</f>
        <v>0</v>
      </c>
    </row>
    <row r="61" spans="1:30" x14ac:dyDescent="0.35">
      <c r="A61" s="36" t="s">
        <v>1021</v>
      </c>
      <c r="B61" s="45" t="s">
        <v>824</v>
      </c>
      <c r="C61" s="45" t="s">
        <v>4341</v>
      </c>
      <c r="D61" s="36" t="s">
        <v>4485</v>
      </c>
      <c r="E61" s="36" t="str">
        <f t="shared" si="0"/>
        <v>2008_AK</v>
      </c>
      <c r="F61" s="45">
        <v>2008</v>
      </c>
      <c r="G61" s="45">
        <f>_xlfn.XLOOKUP(I61,Main_OG!$B$1:$B$766,Main_OG!$O$1:$O$766,"")</f>
        <v>0</v>
      </c>
      <c r="H61" s="45">
        <f>_xlfn.XLOOKUP(E61,Main_OG!$D$1:$D$766,Main_OG!$J$1:$J$766,"")</f>
        <v>0</v>
      </c>
      <c r="I61" s="45" t="s">
        <v>824</v>
      </c>
      <c r="J61" s="45" t="str">
        <f t="shared" si="1"/>
        <v>Alaska Electric Light&amp;Power Co_AK</v>
      </c>
      <c r="K61" s="45" t="str">
        <f t="shared" si="2"/>
        <v>Alaska Electric Light Power Co_AK</v>
      </c>
      <c r="L61" s="45" t="s">
        <v>1024</v>
      </c>
      <c r="M61" s="45">
        <v>0</v>
      </c>
      <c r="N61" s="45">
        <v>2121</v>
      </c>
      <c r="O61" s="45">
        <v>98</v>
      </c>
      <c r="P61" s="45">
        <v>13699</v>
      </c>
      <c r="Q61" s="45">
        <v>0</v>
      </c>
      <c r="R61" s="45">
        <v>113434</v>
      </c>
      <c r="S61" s="45">
        <v>68247</v>
      </c>
      <c r="T61" s="45">
        <v>128495</v>
      </c>
      <c r="U61" s="45">
        <v>0</v>
      </c>
      <c r="V61" s="45">
        <v>13.04</v>
      </c>
      <c r="W61" s="45">
        <v>11.57</v>
      </c>
      <c r="X61" s="45">
        <v>15.16</v>
      </c>
      <c r="Y61" s="46">
        <v>49926.6</v>
      </c>
      <c r="Z61" s="46">
        <v>72625.262744470543</v>
      </c>
      <c r="AA61" s="47">
        <f>_xlfn.XLOOKUP($E61,Main_OG!$D$1:$D$766,Main_OG!AJ$1:AJ$766,"")</f>
        <v>994228</v>
      </c>
      <c r="AB61" s="47">
        <f>_xlfn.XLOOKUP($E61,Main_OG!$D$1:$D$766,Main_OG!AK$1:AK$766,"")</f>
        <v>3309288</v>
      </c>
      <c r="AC61" s="47">
        <f>_xlfn.XLOOKUP($E61,Main_OG!$D$1:$D$766,Main_OG!AL$1:AL$766,"")</f>
        <v>88306788</v>
      </c>
      <c r="AD61" s="47">
        <f>_xlfn.XLOOKUP($E61,Main_OG!$D$1:$D$766,Main_OG!AM$1:AM$766,"")</f>
        <v>0</v>
      </c>
    </row>
    <row r="62" spans="1:30" x14ac:dyDescent="0.35">
      <c r="A62" s="36" t="s">
        <v>1021</v>
      </c>
      <c r="B62" s="45" t="s">
        <v>824</v>
      </c>
      <c r="C62" s="45" t="s">
        <v>4341</v>
      </c>
      <c r="D62" s="36" t="s">
        <v>4485</v>
      </c>
      <c r="E62" s="36" t="str">
        <f t="shared" si="0"/>
        <v>2009_AK</v>
      </c>
      <c r="F62" s="45">
        <v>2009</v>
      </c>
      <c r="G62" s="45">
        <f>_xlfn.XLOOKUP(I62,Main_OG!$B$1:$B$766,Main_OG!$O$1:$O$766,"")</f>
        <v>0</v>
      </c>
      <c r="H62" s="45">
        <f>_xlfn.XLOOKUP(E62,Main_OG!$D$1:$D$766,Main_OG!$J$1:$J$766,"")</f>
        <v>0</v>
      </c>
      <c r="I62" s="45" t="s">
        <v>824</v>
      </c>
      <c r="J62" s="45" t="str">
        <f t="shared" si="1"/>
        <v>Alaska Electric Light&amp;Power Co_AK</v>
      </c>
      <c r="K62" s="45" t="str">
        <f t="shared" si="2"/>
        <v>Alaska Electric Light Power Co_AK</v>
      </c>
      <c r="L62" s="45" t="s">
        <v>1025</v>
      </c>
      <c r="M62" s="45">
        <v>0</v>
      </c>
      <c r="N62" s="45">
        <v>2150</v>
      </c>
      <c r="O62" s="45">
        <v>91</v>
      </c>
      <c r="P62" s="45">
        <v>13750</v>
      </c>
      <c r="Q62" s="45">
        <v>0</v>
      </c>
      <c r="R62" s="45">
        <v>119918</v>
      </c>
      <c r="S62" s="45">
        <v>96385</v>
      </c>
      <c r="T62" s="45">
        <v>130203</v>
      </c>
      <c r="U62" s="45">
        <v>0</v>
      </c>
      <c r="V62" s="45">
        <v>8.93</v>
      </c>
      <c r="W62" s="45">
        <v>8.57</v>
      </c>
      <c r="X62" s="45">
        <v>11.39</v>
      </c>
      <c r="Y62" s="46">
        <v>54951.9</v>
      </c>
      <c r="Z62" s="46">
        <v>78626.832356791798</v>
      </c>
      <c r="AA62" s="47">
        <f>_xlfn.XLOOKUP($E62,Main_OG!$D$1:$D$766,Main_OG!AJ$1:AJ$766,"")</f>
        <v>1025918</v>
      </c>
      <c r="AB62" s="47">
        <f>_xlfn.XLOOKUP($E62,Main_OG!$D$1:$D$766,Main_OG!AK$1:AK$766,"")</f>
        <v>3992640</v>
      </c>
      <c r="AC62" s="47">
        <f>_xlfn.XLOOKUP($E62,Main_OG!$D$1:$D$766,Main_OG!AL$1:AL$766,"")</f>
        <v>77900336</v>
      </c>
      <c r="AD62" s="47">
        <f>_xlfn.XLOOKUP($E62,Main_OG!$D$1:$D$766,Main_OG!AM$1:AM$766,"")</f>
        <v>0</v>
      </c>
    </row>
    <row r="63" spans="1:30" x14ac:dyDescent="0.35">
      <c r="A63" s="36" t="s">
        <v>1021</v>
      </c>
      <c r="B63" s="45" t="s">
        <v>824</v>
      </c>
      <c r="C63" s="45" t="s">
        <v>4341</v>
      </c>
      <c r="D63" s="36" t="s">
        <v>4485</v>
      </c>
      <c r="E63" s="36" t="str">
        <f t="shared" si="0"/>
        <v>2010_AK</v>
      </c>
      <c r="F63" s="45">
        <v>2010</v>
      </c>
      <c r="G63" s="45">
        <f>_xlfn.XLOOKUP(I63,Main_OG!$B$1:$B$766,Main_OG!$O$1:$O$766,"")</f>
        <v>0</v>
      </c>
      <c r="H63" s="45">
        <f>_xlfn.XLOOKUP(E63,Main_OG!$D$1:$D$766,Main_OG!$J$1:$J$766,"")</f>
        <v>0</v>
      </c>
      <c r="I63" s="45" t="s">
        <v>824</v>
      </c>
      <c r="J63" s="45" t="str">
        <f t="shared" si="1"/>
        <v>Alaska Electric Light&amp;Power Co_AK</v>
      </c>
      <c r="K63" s="45" t="str">
        <f t="shared" si="2"/>
        <v>Alaska Electric Light Power Co_AK</v>
      </c>
      <c r="L63" s="45" t="s">
        <v>1026</v>
      </c>
      <c r="M63" s="45">
        <v>0</v>
      </c>
      <c r="N63" s="45">
        <v>2161</v>
      </c>
      <c r="O63" s="45">
        <v>92</v>
      </c>
      <c r="P63" s="45">
        <v>13781</v>
      </c>
      <c r="Q63" s="45">
        <v>0</v>
      </c>
      <c r="R63" s="45">
        <v>121319</v>
      </c>
      <c r="S63" s="45">
        <v>118427</v>
      </c>
      <c r="T63" s="45">
        <v>131097</v>
      </c>
      <c r="U63" s="45">
        <v>0</v>
      </c>
      <c r="V63" s="45">
        <v>8.7799999999999994</v>
      </c>
      <c r="W63" s="45">
        <v>9.07</v>
      </c>
      <c r="X63" s="45">
        <v>10.69</v>
      </c>
      <c r="Y63" s="46">
        <v>53652</v>
      </c>
      <c r="Z63" s="46">
        <v>75144.751548358356</v>
      </c>
      <c r="AA63" s="47">
        <f>_xlfn.XLOOKUP($E63,Main_OG!$D$1:$D$766,Main_OG!AJ$1:AJ$766,"")</f>
        <v>993000</v>
      </c>
      <c r="AB63" s="47">
        <f>_xlfn.XLOOKUP($E63,Main_OG!$D$1:$D$766,Main_OG!AK$1:AK$766,"")</f>
        <v>3244592</v>
      </c>
      <c r="AC63" s="47">
        <f>_xlfn.XLOOKUP($E63,Main_OG!$D$1:$D$766,Main_OG!AL$1:AL$766,"")</f>
        <v>81353948</v>
      </c>
      <c r="AD63" s="47">
        <f>_xlfn.XLOOKUP($E63,Main_OG!$D$1:$D$766,Main_OG!AM$1:AM$766,"")</f>
        <v>0</v>
      </c>
    </row>
    <row r="64" spans="1:30" x14ac:dyDescent="0.35">
      <c r="A64" s="36" t="s">
        <v>1021</v>
      </c>
      <c r="B64" s="45" t="s">
        <v>824</v>
      </c>
      <c r="C64" s="45" t="s">
        <v>4341</v>
      </c>
      <c r="D64" s="36" t="s">
        <v>4485</v>
      </c>
      <c r="E64" s="36" t="str">
        <f t="shared" si="0"/>
        <v>2011_AK</v>
      </c>
      <c r="F64" s="45">
        <v>2011</v>
      </c>
      <c r="G64" s="45">
        <f>_xlfn.XLOOKUP(I64,Main_OG!$B$1:$B$766,Main_OG!$O$1:$O$766,"")</f>
        <v>0</v>
      </c>
      <c r="H64" s="45">
        <f>_xlfn.XLOOKUP(E64,Main_OG!$D$1:$D$766,Main_OG!$J$1:$J$766,"")</f>
        <v>0</v>
      </c>
      <c r="I64" s="45" t="s">
        <v>824</v>
      </c>
      <c r="J64" s="45" t="str">
        <f t="shared" si="1"/>
        <v>Alaska Electric Light&amp;Power Co_AK</v>
      </c>
      <c r="K64" s="45" t="str">
        <f t="shared" si="2"/>
        <v>Alaska Electric Light Power Co_AK</v>
      </c>
      <c r="L64" s="45" t="s">
        <v>1027</v>
      </c>
      <c r="M64" s="45">
        <v>0</v>
      </c>
      <c r="N64" s="45">
        <v>2166</v>
      </c>
      <c r="O64" s="45">
        <v>94</v>
      </c>
      <c r="P64" s="45">
        <v>13842</v>
      </c>
      <c r="Q64" s="45">
        <v>0</v>
      </c>
      <c r="R64" s="45">
        <v>126493</v>
      </c>
      <c r="S64" s="45">
        <v>98281</v>
      </c>
      <c r="T64" s="45">
        <v>139936</v>
      </c>
      <c r="U64" s="45">
        <v>0</v>
      </c>
      <c r="V64" s="45">
        <v>10.06</v>
      </c>
      <c r="W64" s="45">
        <v>9.44</v>
      </c>
      <c r="X64" s="45">
        <v>12.1</v>
      </c>
      <c r="Y64" s="46">
        <v>54045.5</v>
      </c>
      <c r="Z64" s="46">
        <v>74819.097140025115</v>
      </c>
      <c r="AA64" s="47">
        <f>_xlfn.XLOOKUP($E64,Main_OG!$D$1:$D$766,Main_OG!AJ$1:AJ$766,"")</f>
        <v>1023324</v>
      </c>
      <c r="AB64" s="47">
        <f>_xlfn.XLOOKUP($E64,Main_OG!$D$1:$D$766,Main_OG!AK$1:AK$766,"")</f>
        <v>3226522</v>
      </c>
      <c r="AC64" s="47">
        <f>_xlfn.XLOOKUP($E64,Main_OG!$D$1:$D$766,Main_OG!AL$1:AL$766,"")</f>
        <v>85181020</v>
      </c>
      <c r="AD64" s="47">
        <f>_xlfn.XLOOKUP($E64,Main_OG!$D$1:$D$766,Main_OG!AM$1:AM$766,"")</f>
        <v>0</v>
      </c>
    </row>
    <row r="65" spans="1:30" x14ac:dyDescent="0.35">
      <c r="A65" s="36" t="s">
        <v>1021</v>
      </c>
      <c r="B65" s="45" t="s">
        <v>824</v>
      </c>
      <c r="C65" s="45" t="s">
        <v>4341</v>
      </c>
      <c r="D65" s="36" t="s">
        <v>4485</v>
      </c>
      <c r="E65" s="36" t="str">
        <f t="shared" si="0"/>
        <v>2012_AK</v>
      </c>
      <c r="F65" s="45">
        <v>2012</v>
      </c>
      <c r="G65" s="45">
        <f>_xlfn.XLOOKUP(I65,Main_OG!$B$1:$B$766,Main_OG!$O$1:$O$766,"")</f>
        <v>0</v>
      </c>
      <c r="H65" s="45">
        <f>_xlfn.XLOOKUP(E65,Main_OG!$D$1:$D$766,Main_OG!$J$1:$J$766,"")</f>
        <v>0</v>
      </c>
      <c r="I65" s="45" t="s">
        <v>824</v>
      </c>
      <c r="J65" s="45" t="str">
        <f t="shared" si="1"/>
        <v>Alaska Electric Light&amp;Power Co_AK</v>
      </c>
      <c r="K65" s="45" t="str">
        <f t="shared" si="2"/>
        <v>Alaska Electric Light Power Co_AK</v>
      </c>
      <c r="L65" s="45" t="s">
        <v>1028</v>
      </c>
      <c r="M65" s="45">
        <v>0</v>
      </c>
      <c r="N65" s="45">
        <v>2174</v>
      </c>
      <c r="O65" s="45">
        <v>94</v>
      </c>
      <c r="P65" s="45">
        <v>13912</v>
      </c>
      <c r="Q65" s="45">
        <v>0</v>
      </c>
      <c r="R65" s="45">
        <v>129783</v>
      </c>
      <c r="S65" s="45">
        <v>127106</v>
      </c>
      <c r="T65" s="45">
        <v>142255</v>
      </c>
      <c r="U65" s="45">
        <v>0</v>
      </c>
      <c r="V65" s="45">
        <v>9.9065363000000008</v>
      </c>
      <c r="W65" s="45">
        <v>9.4354317999999999</v>
      </c>
      <c r="X65" s="45">
        <v>11.929282000000001</v>
      </c>
      <c r="Y65" s="46">
        <v>57087.4</v>
      </c>
      <c r="Z65" s="46">
        <v>78115.241991762567</v>
      </c>
      <c r="AA65" s="47">
        <f>_xlfn.XLOOKUP($E65,Main_OG!$D$1:$D$766,Main_OG!AJ$1:AJ$766,"")</f>
        <v>1060426</v>
      </c>
      <c r="AB65" s="47">
        <f>_xlfn.XLOOKUP($E65,Main_OG!$D$1:$D$766,Main_OG!AK$1:AK$766,"")</f>
        <v>3420144</v>
      </c>
      <c r="AC65" s="47">
        <f>_xlfn.XLOOKUP($E65,Main_OG!$D$1:$D$766,Main_OG!AL$1:AL$766,"")</f>
        <v>80765942</v>
      </c>
      <c r="AD65" s="47">
        <f>_xlfn.XLOOKUP($E65,Main_OG!$D$1:$D$766,Main_OG!AM$1:AM$766,"")</f>
        <v>0</v>
      </c>
    </row>
    <row r="66" spans="1:30" x14ac:dyDescent="0.35">
      <c r="A66" s="36" t="s">
        <v>1021</v>
      </c>
      <c r="B66" s="45" t="s">
        <v>824</v>
      </c>
      <c r="C66" s="45" t="s">
        <v>4341</v>
      </c>
      <c r="D66" s="36" t="s">
        <v>4485</v>
      </c>
      <c r="E66" s="36" t="str">
        <f t="shared" ref="E66:E129" si="3">_xlfn.CONCAT(F66,"_",I66)</f>
        <v>2013_AK</v>
      </c>
      <c r="F66" s="45">
        <v>2013</v>
      </c>
      <c r="G66" s="45">
        <f>_xlfn.XLOOKUP(I66,Main_OG!$B$1:$B$766,Main_OG!$O$1:$O$766,"")</f>
        <v>0</v>
      </c>
      <c r="H66" s="45">
        <f>_xlfn.XLOOKUP(E66,Main_OG!$D$1:$D$766,Main_OG!$J$1:$J$766,"")</f>
        <v>0</v>
      </c>
      <c r="I66" s="45" t="s">
        <v>824</v>
      </c>
      <c r="J66" s="45" t="str">
        <f t="shared" ref="J66:J129" si="4">_xlfn.CONCAT(A66,"_",B66)</f>
        <v>Alaska Electric Light&amp;Power Co_AK</v>
      </c>
      <c r="K66" s="45" t="str">
        <f t="shared" ref="K66:K129" si="5">_xlfn.CONCAT(D66,"_",B66)</f>
        <v>Alaska Electric Light Power Co_AK</v>
      </c>
      <c r="L66" s="45" t="s">
        <v>1029</v>
      </c>
      <c r="M66" s="45">
        <v>0</v>
      </c>
      <c r="N66" s="45">
        <v>2202</v>
      </c>
      <c r="O66" s="45">
        <v>96</v>
      </c>
      <c r="P66" s="45">
        <v>13968</v>
      </c>
      <c r="Q66" s="45">
        <v>0</v>
      </c>
      <c r="R66" s="45">
        <v>129284</v>
      </c>
      <c r="S66" s="45">
        <v>106484</v>
      </c>
      <c r="T66" s="45">
        <v>141237</v>
      </c>
      <c r="U66" s="45">
        <v>0</v>
      </c>
      <c r="V66" s="45">
        <v>10.548869</v>
      </c>
      <c r="W66" s="45">
        <v>9.7301003000000001</v>
      </c>
      <c r="X66" s="45">
        <v>12.792681999999999</v>
      </c>
      <c r="Y66" s="46">
        <v>54627.6</v>
      </c>
      <c r="Z66" s="46">
        <v>74058.669298533408</v>
      </c>
      <c r="AA66" s="47">
        <f>_xlfn.XLOOKUP($E66,Main_OG!$D$1:$D$766,Main_OG!AJ$1:AJ$766,"")</f>
        <v>1458036</v>
      </c>
      <c r="AB66" s="47">
        <f>_xlfn.XLOOKUP($E66,Main_OG!$D$1:$D$766,Main_OG!AK$1:AK$766,"")</f>
        <v>2771552</v>
      </c>
      <c r="AC66" s="47">
        <f>_xlfn.XLOOKUP($E66,Main_OG!$D$1:$D$766,Main_OG!AL$1:AL$766,"")</f>
        <v>69602670</v>
      </c>
      <c r="AD66" s="47">
        <f>_xlfn.XLOOKUP($E66,Main_OG!$D$1:$D$766,Main_OG!AM$1:AM$766,"")</f>
        <v>0</v>
      </c>
    </row>
    <row r="67" spans="1:30" x14ac:dyDescent="0.35">
      <c r="A67" s="36" t="s">
        <v>1021</v>
      </c>
      <c r="B67" s="45" t="s">
        <v>824</v>
      </c>
      <c r="C67" s="45" t="s">
        <v>4341</v>
      </c>
      <c r="D67" s="36" t="s">
        <v>4485</v>
      </c>
      <c r="E67" s="36" t="str">
        <f t="shared" si="3"/>
        <v>2014_AK</v>
      </c>
      <c r="F67" s="45">
        <v>2014</v>
      </c>
      <c r="G67" s="45">
        <f>_xlfn.XLOOKUP(I67,Main_OG!$B$1:$B$766,Main_OG!$O$1:$O$766,"")</f>
        <v>0</v>
      </c>
      <c r="H67" s="45">
        <f>_xlfn.XLOOKUP(E67,Main_OG!$D$1:$D$766,Main_OG!$J$1:$J$766,"")</f>
        <v>0</v>
      </c>
      <c r="I67" s="45" t="s">
        <v>824</v>
      </c>
      <c r="J67" s="45" t="str">
        <f t="shared" si="4"/>
        <v>Alaska Electric Light&amp;Power Co_AK</v>
      </c>
      <c r="K67" s="45" t="str">
        <f t="shared" si="5"/>
        <v>Alaska Electric Light Power Co_AK</v>
      </c>
      <c r="L67" s="45" t="s">
        <v>1030</v>
      </c>
      <c r="M67" s="45">
        <v>0</v>
      </c>
      <c r="N67" s="45">
        <v>2253</v>
      </c>
      <c r="O67" s="45">
        <v>96</v>
      </c>
      <c r="P67" s="45">
        <v>14115</v>
      </c>
      <c r="Q67" s="45">
        <v>0</v>
      </c>
      <c r="R67" s="45">
        <v>125452</v>
      </c>
      <c r="S67" s="45">
        <v>132889</v>
      </c>
      <c r="T67" s="45">
        <v>141151</v>
      </c>
      <c r="U67" s="45">
        <v>0</v>
      </c>
      <c r="V67" s="45">
        <v>9.9233173000000008</v>
      </c>
      <c r="W67" s="45">
        <v>9.4168818000000005</v>
      </c>
      <c r="X67" s="45">
        <v>11.851138000000001</v>
      </c>
      <c r="Y67" s="46">
        <v>53303.3</v>
      </c>
      <c r="Z67" s="46">
        <v>72317.3354136282</v>
      </c>
      <c r="AA67" s="47">
        <f>_xlfn.XLOOKUP($E67,Main_OG!$D$1:$D$766,Main_OG!AJ$1:AJ$766,"")</f>
        <v>973500</v>
      </c>
      <c r="AB67" s="47">
        <f>_xlfn.XLOOKUP($E67,Main_OG!$D$1:$D$766,Main_OG!AK$1:AK$766,"")</f>
        <v>2522930</v>
      </c>
      <c r="AC67" s="47">
        <f>_xlfn.XLOOKUP($E67,Main_OG!$D$1:$D$766,Main_OG!AL$1:AL$766,"")</f>
        <v>65702092</v>
      </c>
      <c r="AD67" s="47">
        <f>_xlfn.XLOOKUP($E67,Main_OG!$D$1:$D$766,Main_OG!AM$1:AM$766,"")</f>
        <v>0</v>
      </c>
    </row>
    <row r="68" spans="1:30" x14ac:dyDescent="0.35">
      <c r="A68" s="36" t="s">
        <v>1021</v>
      </c>
      <c r="B68" s="45" t="s">
        <v>824</v>
      </c>
      <c r="C68" s="45" t="s">
        <v>4341</v>
      </c>
      <c r="D68" s="36" t="s">
        <v>4485</v>
      </c>
      <c r="E68" s="36" t="str">
        <f t="shared" si="3"/>
        <v>2015_AK</v>
      </c>
      <c r="F68" s="45">
        <v>2015</v>
      </c>
      <c r="G68" s="45">
        <f>_xlfn.XLOOKUP(I68,Main_OG!$B$1:$B$766,Main_OG!$O$1:$O$766,"")</f>
        <v>0</v>
      </c>
      <c r="H68" s="45">
        <f>_xlfn.XLOOKUP(E68,Main_OG!$D$1:$D$766,Main_OG!$J$1:$J$766,"")</f>
        <v>0</v>
      </c>
      <c r="I68" s="45" t="s">
        <v>824</v>
      </c>
      <c r="J68" s="45" t="str">
        <f t="shared" si="4"/>
        <v>Alaska Electric Light&amp;Power Co_AK</v>
      </c>
      <c r="K68" s="45" t="str">
        <f t="shared" si="5"/>
        <v>Alaska Electric Light Power Co_AK</v>
      </c>
      <c r="L68" s="45" t="s">
        <v>1031</v>
      </c>
      <c r="M68" s="45">
        <v>0</v>
      </c>
      <c r="N68" s="45">
        <v>2272</v>
      </c>
      <c r="O68" s="45">
        <v>107</v>
      </c>
      <c r="P68" s="45">
        <v>14292</v>
      </c>
      <c r="Q68" s="45">
        <v>0</v>
      </c>
      <c r="R68" s="45">
        <v>122347</v>
      </c>
      <c r="S68" s="45">
        <v>136630</v>
      </c>
      <c r="T68" s="45">
        <v>139475</v>
      </c>
      <c r="U68" s="45">
        <v>0</v>
      </c>
      <c r="V68" s="45">
        <v>9.7460502000000009</v>
      </c>
      <c r="W68" s="45">
        <v>9.4503403000000006</v>
      </c>
      <c r="X68" s="45">
        <v>11.851585999999999</v>
      </c>
      <c r="Y68" s="46">
        <v>53681.1</v>
      </c>
      <c r="Z68" s="46">
        <v>72696.260986146284</v>
      </c>
      <c r="AA68" s="47">
        <f>_xlfn.XLOOKUP($E68,Main_OG!$D$1:$D$766,Main_OG!AJ$1:AJ$766,"")</f>
        <v>1111366</v>
      </c>
      <c r="AB68" s="47">
        <f>_xlfn.XLOOKUP($E68,Main_OG!$D$1:$D$766,Main_OG!AK$1:AK$766,"")</f>
        <v>2691754</v>
      </c>
      <c r="AC68" s="47">
        <f>_xlfn.XLOOKUP($E68,Main_OG!$D$1:$D$766,Main_OG!AL$1:AL$766,"")</f>
        <v>62278240</v>
      </c>
      <c r="AD68" s="47">
        <f>_xlfn.XLOOKUP($E68,Main_OG!$D$1:$D$766,Main_OG!AM$1:AM$766,"")</f>
        <v>0</v>
      </c>
    </row>
    <row r="69" spans="1:30" x14ac:dyDescent="0.35">
      <c r="A69" s="36" t="s">
        <v>1021</v>
      </c>
      <c r="B69" s="45" t="s">
        <v>824</v>
      </c>
      <c r="C69" s="45" t="s">
        <v>4341</v>
      </c>
      <c r="D69" s="36" t="s">
        <v>4485</v>
      </c>
      <c r="E69" s="36" t="str">
        <f t="shared" si="3"/>
        <v>2016_AK</v>
      </c>
      <c r="F69" s="45">
        <v>2016</v>
      </c>
      <c r="G69" s="45">
        <f>_xlfn.XLOOKUP(I69,Main_OG!$B$1:$B$766,Main_OG!$O$1:$O$766,"")</f>
        <v>0</v>
      </c>
      <c r="H69" s="45">
        <f>_xlfn.XLOOKUP(E69,Main_OG!$D$1:$D$766,Main_OG!$J$1:$J$766,"")</f>
        <v>0</v>
      </c>
      <c r="I69" s="45" t="s">
        <v>824</v>
      </c>
      <c r="J69" s="45" t="str">
        <f t="shared" si="4"/>
        <v>Alaska Electric Light&amp;Power Co_AK</v>
      </c>
      <c r="K69" s="45" t="str">
        <f t="shared" si="5"/>
        <v>Alaska Electric Light Power Co_AK</v>
      </c>
      <c r="L69" s="45" t="s">
        <v>1032</v>
      </c>
      <c r="M69" s="45">
        <v>0</v>
      </c>
      <c r="N69" s="45">
        <v>2262</v>
      </c>
      <c r="O69" s="45">
        <v>125</v>
      </c>
      <c r="P69" s="45">
        <v>14466</v>
      </c>
      <c r="Q69" s="45">
        <v>0</v>
      </c>
      <c r="R69" s="45">
        <v>115771</v>
      </c>
      <c r="S69" s="45">
        <v>138076</v>
      </c>
      <c r="T69" s="45">
        <v>139419</v>
      </c>
      <c r="U69" s="45">
        <v>0</v>
      </c>
      <c r="V69" s="45">
        <v>9.8206804999999999</v>
      </c>
      <c r="W69" s="45">
        <v>10.417524</v>
      </c>
      <c r="X69" s="45">
        <v>11.840854</v>
      </c>
      <c r="Y69" s="46">
        <v>53463.9</v>
      </c>
      <c r="Z69" s="46">
        <v>71997.980002019991</v>
      </c>
      <c r="AA69" s="47">
        <f>_xlfn.XLOOKUP($E69,Main_OG!$D$1:$D$766,Main_OG!AJ$1:AJ$766,"")</f>
        <v>886258</v>
      </c>
      <c r="AB69" s="47">
        <f>_xlfn.XLOOKUP($E69,Main_OG!$D$1:$D$766,Main_OG!AK$1:AK$766,"")</f>
        <v>2907108</v>
      </c>
      <c r="AC69" s="47">
        <f>_xlfn.XLOOKUP($E69,Main_OG!$D$1:$D$766,Main_OG!AL$1:AL$766,"")</f>
        <v>56996434</v>
      </c>
      <c r="AD69" s="47">
        <f>_xlfn.XLOOKUP($E69,Main_OG!$D$1:$D$766,Main_OG!AM$1:AM$766,"")</f>
        <v>0</v>
      </c>
    </row>
    <row r="70" spans="1:30" x14ac:dyDescent="0.35">
      <c r="A70" s="36" t="s">
        <v>1021</v>
      </c>
      <c r="B70" s="45" t="s">
        <v>824</v>
      </c>
      <c r="C70" s="45" t="s">
        <v>4341</v>
      </c>
      <c r="D70" s="36" t="s">
        <v>4485</v>
      </c>
      <c r="E70" s="36" t="str">
        <f t="shared" si="3"/>
        <v>2017_AK</v>
      </c>
      <c r="F70" s="45">
        <v>2017</v>
      </c>
      <c r="G70" s="45">
        <f>_xlfn.XLOOKUP(I70,Main_OG!$B$1:$B$766,Main_OG!$O$1:$O$766,"")</f>
        <v>0</v>
      </c>
      <c r="H70" s="45">
        <f>_xlfn.XLOOKUP(E70,Main_OG!$D$1:$D$766,Main_OG!$J$1:$J$766,"")</f>
        <v>0</v>
      </c>
      <c r="I70" s="45" t="s">
        <v>824</v>
      </c>
      <c r="J70" s="45" t="str">
        <f t="shared" si="4"/>
        <v>Alaska Electric Light&amp;Power Co_AK</v>
      </c>
      <c r="K70" s="45" t="str">
        <f t="shared" si="5"/>
        <v>Alaska Electric Light Power Co_AK</v>
      </c>
      <c r="L70" s="45" t="s">
        <v>1033</v>
      </c>
      <c r="M70" s="45">
        <v>0</v>
      </c>
      <c r="N70" s="45">
        <v>2295</v>
      </c>
      <c r="O70" s="45">
        <v>131</v>
      </c>
      <c r="P70" s="45">
        <v>14579</v>
      </c>
      <c r="Q70" s="45">
        <v>0</v>
      </c>
      <c r="R70" s="45">
        <v>119953</v>
      </c>
      <c r="S70" s="45">
        <v>143240</v>
      </c>
      <c r="T70" s="45">
        <v>151017</v>
      </c>
      <c r="U70" s="45">
        <v>0</v>
      </c>
      <c r="V70" s="45">
        <v>9.8360190999999997</v>
      </c>
      <c r="W70" s="45">
        <v>12.282184000000001</v>
      </c>
      <c r="X70" s="45">
        <v>11.886476</v>
      </c>
      <c r="Y70" s="46">
        <v>53550.9</v>
      </c>
      <c r="Z70" s="46">
        <v>72270.079070639942</v>
      </c>
      <c r="AA70" s="47">
        <f>_xlfn.XLOOKUP($E70,Main_OG!$D$1:$D$766,Main_OG!AJ$1:AJ$766,"")</f>
        <v>828134</v>
      </c>
      <c r="AB70" s="47">
        <f>_xlfn.XLOOKUP($E70,Main_OG!$D$1:$D$766,Main_OG!AK$1:AK$766,"")</f>
        <v>3169522</v>
      </c>
      <c r="AC70" s="47">
        <f>_xlfn.XLOOKUP($E70,Main_OG!$D$1:$D$766,Main_OG!AL$1:AL$766,"")</f>
        <v>58431118</v>
      </c>
      <c r="AD70" s="47">
        <f>_xlfn.XLOOKUP($E70,Main_OG!$D$1:$D$766,Main_OG!AM$1:AM$766,"")</f>
        <v>0</v>
      </c>
    </row>
    <row r="71" spans="1:30" x14ac:dyDescent="0.35">
      <c r="A71" s="36" t="s">
        <v>1021</v>
      </c>
      <c r="B71" s="45" t="s">
        <v>824</v>
      </c>
      <c r="C71" s="45" t="s">
        <v>4341</v>
      </c>
      <c r="D71" s="36" t="s">
        <v>4485</v>
      </c>
      <c r="E71" s="36" t="str">
        <f t="shared" si="3"/>
        <v>2018_AK</v>
      </c>
      <c r="F71" s="45">
        <v>2018</v>
      </c>
      <c r="G71" s="45">
        <f>_xlfn.XLOOKUP(I71,Main_OG!$B$1:$B$766,Main_OG!$O$1:$O$766,"")</f>
        <v>0</v>
      </c>
      <c r="H71" s="45">
        <f>_xlfn.XLOOKUP(E71,Main_OG!$D$1:$D$766,Main_OG!$J$1:$J$766,"")</f>
        <v>0</v>
      </c>
      <c r="I71" s="45" t="s">
        <v>824</v>
      </c>
      <c r="J71" s="45" t="str">
        <f t="shared" si="4"/>
        <v>Alaska Electric Light&amp;Power Co_AK</v>
      </c>
      <c r="K71" s="45" t="str">
        <f t="shared" si="5"/>
        <v>Alaska Electric Light Power Co_AK</v>
      </c>
      <c r="L71" s="45" t="s">
        <v>1034</v>
      </c>
      <c r="M71" s="45">
        <v>0</v>
      </c>
      <c r="N71" s="45">
        <v>2318</v>
      </c>
      <c r="O71" s="45">
        <v>140</v>
      </c>
      <c r="P71" s="45">
        <v>14707</v>
      </c>
      <c r="Q71" s="45">
        <v>0</v>
      </c>
      <c r="R71" s="45">
        <v>119268</v>
      </c>
      <c r="S71" s="45">
        <v>121640</v>
      </c>
      <c r="T71" s="45">
        <v>148071</v>
      </c>
      <c r="U71" s="45">
        <v>0</v>
      </c>
      <c r="V71" s="45">
        <v>10.618857999999999</v>
      </c>
      <c r="W71" s="45">
        <v>11.783787999999999</v>
      </c>
      <c r="X71" s="45">
        <v>12.874229</v>
      </c>
      <c r="Y71" s="46">
        <v>52479.6</v>
      </c>
      <c r="Z71" s="46">
        <v>71243.402332804792</v>
      </c>
      <c r="AA71" s="47">
        <f>_xlfn.XLOOKUP($E71,Main_OG!$D$1:$D$766,Main_OG!AJ$1:AJ$766,"")</f>
        <v>992202</v>
      </c>
      <c r="AB71" s="47">
        <f>_xlfn.XLOOKUP($E71,Main_OG!$D$1:$D$766,Main_OG!AK$1:AK$766,"")</f>
        <v>2907594</v>
      </c>
      <c r="AC71" s="47">
        <f>_xlfn.XLOOKUP($E71,Main_OG!$D$1:$D$766,Main_OG!AL$1:AL$766,"")</f>
        <v>51337406</v>
      </c>
      <c r="AD71" s="47">
        <f>_xlfn.XLOOKUP($E71,Main_OG!$D$1:$D$766,Main_OG!AM$1:AM$766,"")</f>
        <v>0</v>
      </c>
    </row>
    <row r="72" spans="1:30" x14ac:dyDescent="0.35">
      <c r="A72" s="36" t="s">
        <v>1021</v>
      </c>
      <c r="B72" s="45" t="s">
        <v>824</v>
      </c>
      <c r="C72" s="45" t="s">
        <v>4341</v>
      </c>
      <c r="D72" s="36" t="s">
        <v>4485</v>
      </c>
      <c r="E72" s="36" t="str">
        <f t="shared" si="3"/>
        <v>2019_AK</v>
      </c>
      <c r="F72" s="45">
        <v>2019</v>
      </c>
      <c r="G72" s="45">
        <f>_xlfn.XLOOKUP(I72,Main_OG!$B$1:$B$766,Main_OG!$O$1:$O$766,"")</f>
        <v>0</v>
      </c>
      <c r="H72" s="45">
        <f>_xlfn.XLOOKUP(E72,Main_OG!$D$1:$D$766,Main_OG!$J$1:$J$766,"")</f>
        <v>0</v>
      </c>
      <c r="I72" s="45" t="s">
        <v>824</v>
      </c>
      <c r="J72" s="45" t="str">
        <f t="shared" si="4"/>
        <v>Alaska Electric Light&amp;Power Co_AK</v>
      </c>
      <c r="K72" s="45" t="str">
        <f t="shared" si="5"/>
        <v>Alaska Electric Light Power Co_AK</v>
      </c>
      <c r="L72" s="45" t="s">
        <v>1035</v>
      </c>
      <c r="M72" s="45">
        <v>0</v>
      </c>
      <c r="N72" s="45">
        <v>2354</v>
      </c>
      <c r="O72" s="45">
        <v>133</v>
      </c>
      <c r="P72" s="45">
        <v>14793</v>
      </c>
      <c r="Q72" s="45">
        <v>0</v>
      </c>
      <c r="R72" s="45">
        <v>121011</v>
      </c>
      <c r="S72" s="45">
        <v>73577</v>
      </c>
      <c r="T72" s="45">
        <v>143208</v>
      </c>
      <c r="U72" s="45">
        <v>0</v>
      </c>
      <c r="V72" s="45">
        <v>12.042045999999999</v>
      </c>
      <c r="W72" s="45">
        <v>12.002663999999999</v>
      </c>
      <c r="X72" s="45">
        <v>14.181819000000001</v>
      </c>
      <c r="Y72" s="46">
        <v>52325.3</v>
      </c>
      <c r="Z72" s="46">
        <v>71326.453136096767</v>
      </c>
      <c r="AA72" s="47">
        <f>_xlfn.XLOOKUP($E72,Main_OG!$D$1:$D$766,Main_OG!AJ$1:AJ$766,"")</f>
        <v>1111904</v>
      </c>
      <c r="AB72" s="47">
        <f>_xlfn.XLOOKUP($E72,Main_OG!$D$1:$D$766,Main_OG!AK$1:AK$766,"")</f>
        <v>3216424</v>
      </c>
      <c r="AC72" s="47">
        <f>_xlfn.XLOOKUP($E72,Main_OG!$D$1:$D$766,Main_OG!AL$1:AL$766,"")</f>
        <v>49373842</v>
      </c>
      <c r="AD72" s="47">
        <f>_xlfn.XLOOKUP($E72,Main_OG!$D$1:$D$766,Main_OG!AM$1:AM$766,"")</f>
        <v>0</v>
      </c>
    </row>
    <row r="73" spans="1:30" x14ac:dyDescent="0.35">
      <c r="A73" s="36" t="s">
        <v>1021</v>
      </c>
      <c r="B73" s="45" t="s">
        <v>824</v>
      </c>
      <c r="C73" s="45" t="s">
        <v>4341</v>
      </c>
      <c r="D73" s="36" t="s">
        <v>4485</v>
      </c>
      <c r="E73" s="36" t="str">
        <f t="shared" si="3"/>
        <v>2020_AK</v>
      </c>
      <c r="F73" s="45">
        <v>2020</v>
      </c>
      <c r="G73" s="45">
        <f>_xlfn.XLOOKUP(I73,Main_OG!$B$1:$B$766,Main_OG!$O$1:$O$766,"")</f>
        <v>0</v>
      </c>
      <c r="H73" s="45">
        <f>_xlfn.XLOOKUP(E73,Main_OG!$D$1:$D$766,Main_OG!$J$1:$J$766,"")</f>
        <v>0</v>
      </c>
      <c r="I73" s="45" t="s">
        <v>824</v>
      </c>
      <c r="J73" s="45" t="str">
        <f t="shared" si="4"/>
        <v>Alaska Electric Light&amp;Power Co_AK</v>
      </c>
      <c r="K73" s="45" t="str">
        <f t="shared" si="5"/>
        <v>Alaska Electric Light Power Co_AK</v>
      </c>
      <c r="L73" s="45" t="s">
        <v>1036</v>
      </c>
      <c r="M73" s="45">
        <v>0</v>
      </c>
      <c r="N73" s="45">
        <v>2374</v>
      </c>
      <c r="O73" s="45">
        <v>128</v>
      </c>
      <c r="P73" s="45">
        <v>0</v>
      </c>
      <c r="Q73" s="45">
        <v>0</v>
      </c>
      <c r="R73" s="45">
        <v>114502</v>
      </c>
      <c r="S73" s="45">
        <v>113405</v>
      </c>
      <c r="T73" s="45">
        <v>0</v>
      </c>
      <c r="U73" s="45">
        <v>0</v>
      </c>
      <c r="V73" s="45">
        <v>10.438333</v>
      </c>
      <c r="W73" s="45">
        <v>11.534324</v>
      </c>
      <c r="X73" s="45">
        <v>0</v>
      </c>
      <c r="Y73" s="46">
        <v>50344.6</v>
      </c>
      <c r="Z73" s="46">
        <v>68769.82381562519</v>
      </c>
      <c r="AA73" s="47">
        <f>_xlfn.XLOOKUP($E73,Main_OG!$D$1:$D$766,Main_OG!AJ$1:AJ$766,"")</f>
        <v>1175756</v>
      </c>
      <c r="AB73" s="47">
        <f>_xlfn.XLOOKUP($E73,Main_OG!$D$1:$D$766,Main_OG!AK$1:AK$766,"")</f>
        <v>3567080</v>
      </c>
      <c r="AC73" s="47">
        <f>_xlfn.XLOOKUP($E73,Main_OG!$D$1:$D$766,Main_OG!AL$1:AL$766,"")</f>
        <v>46219482</v>
      </c>
      <c r="AD73" s="47">
        <f>_xlfn.XLOOKUP($E73,Main_OG!$D$1:$D$766,Main_OG!AM$1:AM$766,"")</f>
        <v>0</v>
      </c>
    </row>
    <row r="74" spans="1:30" x14ac:dyDescent="0.35">
      <c r="A74" s="36" t="s">
        <v>1037</v>
      </c>
      <c r="B74" s="45" t="s">
        <v>824</v>
      </c>
      <c r="C74" s="45" t="s">
        <v>4342</v>
      </c>
      <c r="D74" s="36" t="s">
        <v>1042</v>
      </c>
      <c r="E74" s="36" t="str">
        <f t="shared" si="3"/>
        <v>2006_AK</v>
      </c>
      <c r="F74" s="45">
        <v>2006</v>
      </c>
      <c r="G74" s="45">
        <f>_xlfn.XLOOKUP(I74,Main_OG!$B$1:$B$766,Main_OG!$O$1:$O$766,"")</f>
        <v>0</v>
      </c>
      <c r="H74" s="45">
        <f>_xlfn.XLOOKUP(E74,Main_OG!$D$1:$D$766,Main_OG!$J$1:$J$766,"")</f>
        <v>0</v>
      </c>
      <c r="I74" s="45" t="s">
        <v>824</v>
      </c>
      <c r="J74" s="45" t="str">
        <f t="shared" si="4"/>
        <v>Alaska Power Co_AK</v>
      </c>
      <c r="K74" s="45" t="str">
        <f t="shared" si="5"/>
        <v>Alaska Power and Telephone Co_AK</v>
      </c>
      <c r="L74" s="45" t="s">
        <v>1038</v>
      </c>
      <c r="M74" s="45">
        <v>0</v>
      </c>
      <c r="N74" s="45">
        <v>2001</v>
      </c>
      <c r="O74" s="45">
        <v>0</v>
      </c>
      <c r="P74" s="45">
        <v>4447</v>
      </c>
      <c r="Q74" s="45">
        <v>0</v>
      </c>
      <c r="R74" s="45">
        <v>9638</v>
      </c>
      <c r="S74" s="45">
        <v>0</v>
      </c>
      <c r="T74" s="45">
        <v>6156</v>
      </c>
      <c r="U74" s="45">
        <v>0</v>
      </c>
      <c r="V74" s="45">
        <v>23.013921058286972</v>
      </c>
      <c r="W74" s="45">
        <v>0</v>
      </c>
      <c r="X74" s="45">
        <v>26.627449284138589</v>
      </c>
      <c r="Y74" s="46">
        <v>47546.2</v>
      </c>
      <c r="Z74" s="46">
        <v>70407.314060968274</v>
      </c>
      <c r="AA74" s="47">
        <f>_xlfn.XLOOKUP($E74,Main_OG!$D$1:$D$766,Main_OG!AJ$1:AJ$766,"")</f>
        <v>968457.74</v>
      </c>
      <c r="AB74" s="47">
        <f>_xlfn.XLOOKUP($E74,Main_OG!$D$1:$D$766,Main_OG!AK$1:AK$766,"")</f>
        <v>2895506.1599999997</v>
      </c>
      <c r="AC74" s="47">
        <f>_xlfn.XLOOKUP($E74,Main_OG!$D$1:$D$766,Main_OG!AL$1:AL$766,"")</f>
        <v>88962825.159999996</v>
      </c>
      <c r="AD74" s="47">
        <f>_xlfn.XLOOKUP($E74,Main_OG!$D$1:$D$766,Main_OG!AM$1:AM$766,"")</f>
        <v>0</v>
      </c>
    </row>
    <row r="75" spans="1:30" x14ac:dyDescent="0.35">
      <c r="A75" s="36" t="s">
        <v>1037</v>
      </c>
      <c r="B75" s="45" t="s">
        <v>824</v>
      </c>
      <c r="C75" s="45" t="s">
        <v>4342</v>
      </c>
      <c r="D75" s="36" t="s">
        <v>1042</v>
      </c>
      <c r="E75" s="36" t="str">
        <f t="shared" si="3"/>
        <v>2007_AK</v>
      </c>
      <c r="F75" s="45">
        <v>2007</v>
      </c>
      <c r="G75" s="45">
        <f>_xlfn.XLOOKUP(I75,Main_OG!$B$1:$B$766,Main_OG!$O$1:$O$766,"")</f>
        <v>0</v>
      </c>
      <c r="H75" s="45">
        <f>_xlfn.XLOOKUP(E75,Main_OG!$D$1:$D$766,Main_OG!$J$1:$J$766,"")</f>
        <v>0</v>
      </c>
      <c r="I75" s="45" t="s">
        <v>824</v>
      </c>
      <c r="J75" s="45" t="str">
        <f t="shared" si="4"/>
        <v>Alaska Power Co_AK</v>
      </c>
      <c r="K75" s="45" t="str">
        <f t="shared" si="5"/>
        <v>Alaska Power and Telephone Co_AK</v>
      </c>
      <c r="L75" s="45" t="s">
        <v>1039</v>
      </c>
      <c r="M75" s="45">
        <v>0</v>
      </c>
      <c r="N75" s="45">
        <v>2058</v>
      </c>
      <c r="O75" s="45">
        <v>0</v>
      </c>
      <c r="P75" s="45">
        <v>4511</v>
      </c>
      <c r="Q75" s="45">
        <v>0</v>
      </c>
      <c r="R75" s="45">
        <v>9933</v>
      </c>
      <c r="S75" s="45">
        <v>0</v>
      </c>
      <c r="T75" s="45">
        <v>6108</v>
      </c>
      <c r="U75" s="45">
        <v>0</v>
      </c>
      <c r="V75" s="45">
        <v>22.97</v>
      </c>
      <c r="W75" s="45">
        <v>0</v>
      </c>
      <c r="X75" s="45">
        <v>26.28</v>
      </c>
      <c r="Y75" s="46">
        <v>50126.7</v>
      </c>
      <c r="Z75" s="46">
        <v>73683.227987652499</v>
      </c>
      <c r="AA75" s="47">
        <f>_xlfn.XLOOKUP($E75,Main_OG!$D$1:$D$766,Main_OG!AJ$1:AJ$766,"")</f>
        <v>996372</v>
      </c>
      <c r="AB75" s="47">
        <f>_xlfn.XLOOKUP($E75,Main_OG!$D$1:$D$766,Main_OG!AK$1:AK$766,"")</f>
        <v>3695916</v>
      </c>
      <c r="AC75" s="47">
        <f>_xlfn.XLOOKUP($E75,Main_OG!$D$1:$D$766,Main_OG!AL$1:AL$766,"")</f>
        <v>83891130</v>
      </c>
      <c r="AD75" s="47">
        <f>_xlfn.XLOOKUP($E75,Main_OG!$D$1:$D$766,Main_OG!AM$1:AM$766,"")</f>
        <v>0</v>
      </c>
    </row>
    <row r="76" spans="1:30" x14ac:dyDescent="0.35">
      <c r="A76" s="36" t="s">
        <v>1037</v>
      </c>
      <c r="B76" s="45" t="s">
        <v>824</v>
      </c>
      <c r="C76" s="45" t="s">
        <v>4342</v>
      </c>
      <c r="D76" s="36" t="s">
        <v>1042</v>
      </c>
      <c r="E76" s="36" t="str">
        <f t="shared" si="3"/>
        <v>2008_AK</v>
      </c>
      <c r="F76" s="45">
        <v>2008</v>
      </c>
      <c r="G76" s="45">
        <f>_xlfn.XLOOKUP(I76,Main_OG!$B$1:$B$766,Main_OG!$O$1:$O$766,"")</f>
        <v>0</v>
      </c>
      <c r="H76" s="45">
        <f>_xlfn.XLOOKUP(E76,Main_OG!$D$1:$D$766,Main_OG!$J$1:$J$766,"")</f>
        <v>0</v>
      </c>
      <c r="I76" s="45" t="s">
        <v>824</v>
      </c>
      <c r="J76" s="45" t="str">
        <f t="shared" si="4"/>
        <v>Alaska Power Co_AK</v>
      </c>
      <c r="K76" s="45" t="str">
        <f t="shared" si="5"/>
        <v>Alaska Power and Telephone Co_AK</v>
      </c>
      <c r="L76" s="45" t="s">
        <v>1040</v>
      </c>
      <c r="M76" s="45">
        <v>0</v>
      </c>
      <c r="N76" s="45">
        <v>2105</v>
      </c>
      <c r="O76" s="45">
        <v>0</v>
      </c>
      <c r="P76" s="45">
        <v>4541</v>
      </c>
      <c r="Q76" s="45">
        <v>0</v>
      </c>
      <c r="R76" s="45">
        <v>43036</v>
      </c>
      <c r="S76" s="45">
        <v>0</v>
      </c>
      <c r="T76" s="45">
        <v>23131</v>
      </c>
      <c r="U76" s="45">
        <v>0</v>
      </c>
      <c r="V76" s="45">
        <v>27.09</v>
      </c>
      <c r="W76" s="45">
        <v>0</v>
      </c>
      <c r="X76" s="45">
        <v>29.44</v>
      </c>
      <c r="Y76" s="46">
        <v>49926.6</v>
      </c>
      <c r="Z76" s="46">
        <v>72625.262744470543</v>
      </c>
      <c r="AA76" s="47">
        <f>_xlfn.XLOOKUP($E76,Main_OG!$D$1:$D$766,Main_OG!AJ$1:AJ$766,"")</f>
        <v>994228</v>
      </c>
      <c r="AB76" s="47">
        <f>_xlfn.XLOOKUP($E76,Main_OG!$D$1:$D$766,Main_OG!AK$1:AK$766,"")</f>
        <v>3309288</v>
      </c>
      <c r="AC76" s="47">
        <f>_xlfn.XLOOKUP($E76,Main_OG!$D$1:$D$766,Main_OG!AL$1:AL$766,"")</f>
        <v>88306788</v>
      </c>
      <c r="AD76" s="47">
        <f>_xlfn.XLOOKUP($E76,Main_OG!$D$1:$D$766,Main_OG!AM$1:AM$766,"")</f>
        <v>0</v>
      </c>
    </row>
    <row r="77" spans="1:30" x14ac:dyDescent="0.35">
      <c r="A77" s="36" t="s">
        <v>1037</v>
      </c>
      <c r="B77" s="45" t="s">
        <v>824</v>
      </c>
      <c r="C77" s="45" t="s">
        <v>4342</v>
      </c>
      <c r="D77" s="36" t="s">
        <v>1042</v>
      </c>
      <c r="E77" s="36" t="str">
        <f t="shared" si="3"/>
        <v>2009_AK</v>
      </c>
      <c r="F77" s="45">
        <v>2009</v>
      </c>
      <c r="G77" s="45">
        <f>_xlfn.XLOOKUP(I77,Main_OG!$B$1:$B$766,Main_OG!$O$1:$O$766,"")</f>
        <v>0</v>
      </c>
      <c r="H77" s="45">
        <f>_xlfn.XLOOKUP(E77,Main_OG!$D$1:$D$766,Main_OG!$J$1:$J$766,"")</f>
        <v>0</v>
      </c>
      <c r="I77" s="45" t="s">
        <v>824</v>
      </c>
      <c r="J77" s="45" t="str">
        <f t="shared" si="4"/>
        <v>Alaska Power Co_AK</v>
      </c>
      <c r="K77" s="45" t="str">
        <f t="shared" si="5"/>
        <v>Alaska Power and Telephone Co_AK</v>
      </c>
      <c r="L77" s="45" t="s">
        <v>1041</v>
      </c>
      <c r="M77" s="45">
        <v>0</v>
      </c>
      <c r="N77" s="45">
        <v>2124</v>
      </c>
      <c r="O77" s="45">
        <v>0</v>
      </c>
      <c r="P77" s="45">
        <v>4572</v>
      </c>
      <c r="Q77" s="45">
        <v>0</v>
      </c>
      <c r="R77" s="45">
        <v>42732</v>
      </c>
      <c r="S77" s="45">
        <v>0</v>
      </c>
      <c r="T77" s="45">
        <v>23894</v>
      </c>
      <c r="U77" s="45">
        <v>0</v>
      </c>
      <c r="V77" s="45">
        <v>24.16</v>
      </c>
      <c r="W77" s="45">
        <v>0</v>
      </c>
      <c r="X77" s="45">
        <v>26.61</v>
      </c>
      <c r="Y77" s="46">
        <v>54951.9</v>
      </c>
      <c r="Z77" s="46">
        <v>78626.832356791798</v>
      </c>
      <c r="AA77" s="47">
        <f>_xlfn.XLOOKUP($E77,Main_OG!$D$1:$D$766,Main_OG!AJ$1:AJ$766,"")</f>
        <v>1025918</v>
      </c>
      <c r="AB77" s="47">
        <f>_xlfn.XLOOKUP($E77,Main_OG!$D$1:$D$766,Main_OG!AK$1:AK$766,"")</f>
        <v>3992640</v>
      </c>
      <c r="AC77" s="47">
        <f>_xlfn.XLOOKUP($E77,Main_OG!$D$1:$D$766,Main_OG!AL$1:AL$766,"")</f>
        <v>77900336</v>
      </c>
      <c r="AD77" s="47">
        <f>_xlfn.XLOOKUP($E77,Main_OG!$D$1:$D$766,Main_OG!AM$1:AM$766,"")</f>
        <v>0</v>
      </c>
    </row>
    <row r="78" spans="1:30" x14ac:dyDescent="0.35">
      <c r="A78" s="36" t="s">
        <v>1042</v>
      </c>
      <c r="B78" s="45" t="s">
        <v>824</v>
      </c>
      <c r="C78" s="45" t="s">
        <v>4342</v>
      </c>
      <c r="D78" s="36" t="s">
        <v>1042</v>
      </c>
      <c r="E78" s="36" t="str">
        <f t="shared" si="3"/>
        <v>2010_AK</v>
      </c>
      <c r="F78" s="45">
        <v>2010</v>
      </c>
      <c r="G78" s="45">
        <f>_xlfn.XLOOKUP(I78,Main_OG!$B$1:$B$766,Main_OG!$O$1:$O$766,"")</f>
        <v>0</v>
      </c>
      <c r="H78" s="45">
        <f>_xlfn.XLOOKUP(E78,Main_OG!$D$1:$D$766,Main_OG!$J$1:$J$766,"")</f>
        <v>0</v>
      </c>
      <c r="I78" s="45" t="s">
        <v>824</v>
      </c>
      <c r="J78" s="45" t="str">
        <f t="shared" si="4"/>
        <v>Alaska Power and Telephone Co_AK</v>
      </c>
      <c r="K78" s="45" t="str">
        <f t="shared" si="5"/>
        <v>Alaska Power and Telephone Co_AK</v>
      </c>
      <c r="L78" s="45" t="s">
        <v>1043</v>
      </c>
      <c r="M78" s="45">
        <v>0</v>
      </c>
      <c r="N78" s="45">
        <v>2146</v>
      </c>
      <c r="O78" s="45">
        <v>0</v>
      </c>
      <c r="P78" s="45">
        <v>4721</v>
      </c>
      <c r="Q78" s="45">
        <v>0</v>
      </c>
      <c r="R78" s="45">
        <v>40930</v>
      </c>
      <c r="S78" s="45">
        <v>0</v>
      </c>
      <c r="T78" s="45">
        <v>23648</v>
      </c>
      <c r="U78" s="45">
        <v>0</v>
      </c>
      <c r="V78" s="45">
        <v>25.06</v>
      </c>
      <c r="W78" s="45">
        <v>0</v>
      </c>
      <c r="X78" s="45">
        <v>27.81</v>
      </c>
      <c r="Y78" s="46">
        <v>53652</v>
      </c>
      <c r="Z78" s="46">
        <v>75144.751548358356</v>
      </c>
      <c r="AA78" s="47">
        <f>_xlfn.XLOOKUP($E78,Main_OG!$D$1:$D$766,Main_OG!AJ$1:AJ$766,"")</f>
        <v>993000</v>
      </c>
      <c r="AB78" s="47">
        <f>_xlfn.XLOOKUP($E78,Main_OG!$D$1:$D$766,Main_OG!AK$1:AK$766,"")</f>
        <v>3244592</v>
      </c>
      <c r="AC78" s="47">
        <f>_xlfn.XLOOKUP($E78,Main_OG!$D$1:$D$766,Main_OG!AL$1:AL$766,"")</f>
        <v>81353948</v>
      </c>
      <c r="AD78" s="47">
        <f>_xlfn.XLOOKUP($E78,Main_OG!$D$1:$D$766,Main_OG!AM$1:AM$766,"")</f>
        <v>0</v>
      </c>
    </row>
    <row r="79" spans="1:30" x14ac:dyDescent="0.35">
      <c r="A79" s="36" t="s">
        <v>1042</v>
      </c>
      <c r="B79" s="45" t="s">
        <v>824</v>
      </c>
      <c r="C79" s="45" t="s">
        <v>4342</v>
      </c>
      <c r="D79" s="36" t="s">
        <v>1042</v>
      </c>
      <c r="E79" s="36" t="str">
        <f t="shared" si="3"/>
        <v>2011_AK</v>
      </c>
      <c r="F79" s="45">
        <v>2011</v>
      </c>
      <c r="G79" s="45">
        <f>_xlfn.XLOOKUP(I79,Main_OG!$B$1:$B$766,Main_OG!$O$1:$O$766,"")</f>
        <v>0</v>
      </c>
      <c r="H79" s="45">
        <f>_xlfn.XLOOKUP(E79,Main_OG!$D$1:$D$766,Main_OG!$J$1:$J$766,"")</f>
        <v>0</v>
      </c>
      <c r="I79" s="45" t="s">
        <v>824</v>
      </c>
      <c r="J79" s="45" t="str">
        <f t="shared" si="4"/>
        <v>Alaska Power and Telephone Co_AK</v>
      </c>
      <c r="K79" s="45" t="str">
        <f t="shared" si="5"/>
        <v>Alaska Power and Telephone Co_AK</v>
      </c>
      <c r="L79" s="45" t="s">
        <v>1044</v>
      </c>
      <c r="M79" s="45">
        <v>0</v>
      </c>
      <c r="N79" s="45">
        <v>2178</v>
      </c>
      <c r="O79" s="45">
        <v>0</v>
      </c>
      <c r="P79" s="45">
        <v>4774</v>
      </c>
      <c r="Q79" s="45">
        <v>0</v>
      </c>
      <c r="R79" s="45">
        <v>41673</v>
      </c>
      <c r="S79" s="45">
        <v>0</v>
      </c>
      <c r="T79" s="45">
        <v>24241</v>
      </c>
      <c r="U79" s="45">
        <v>0</v>
      </c>
      <c r="V79" s="45">
        <v>27.94</v>
      </c>
      <c r="W79" s="45">
        <v>0</v>
      </c>
      <c r="X79" s="45">
        <v>31.04</v>
      </c>
      <c r="Y79" s="46">
        <v>54045.5</v>
      </c>
      <c r="Z79" s="46">
        <v>74819.097140025115</v>
      </c>
      <c r="AA79" s="47">
        <f>_xlfn.XLOOKUP($E79,Main_OG!$D$1:$D$766,Main_OG!AJ$1:AJ$766,"")</f>
        <v>1023324</v>
      </c>
      <c r="AB79" s="47">
        <f>_xlfn.XLOOKUP($E79,Main_OG!$D$1:$D$766,Main_OG!AK$1:AK$766,"")</f>
        <v>3226522</v>
      </c>
      <c r="AC79" s="47">
        <f>_xlfn.XLOOKUP($E79,Main_OG!$D$1:$D$766,Main_OG!AL$1:AL$766,"")</f>
        <v>85181020</v>
      </c>
      <c r="AD79" s="47">
        <f>_xlfn.XLOOKUP($E79,Main_OG!$D$1:$D$766,Main_OG!AM$1:AM$766,"")</f>
        <v>0</v>
      </c>
    </row>
    <row r="80" spans="1:30" x14ac:dyDescent="0.35">
      <c r="A80" s="36" t="s">
        <v>1042</v>
      </c>
      <c r="B80" s="45" t="s">
        <v>824</v>
      </c>
      <c r="C80" s="45" t="s">
        <v>4342</v>
      </c>
      <c r="D80" s="36" t="s">
        <v>1042</v>
      </c>
      <c r="E80" s="36" t="str">
        <f t="shared" si="3"/>
        <v>2012_AK</v>
      </c>
      <c r="F80" s="45">
        <v>2012</v>
      </c>
      <c r="G80" s="45">
        <f>_xlfn.XLOOKUP(I80,Main_OG!$B$1:$B$766,Main_OG!$O$1:$O$766,"")</f>
        <v>0</v>
      </c>
      <c r="H80" s="45">
        <f>_xlfn.XLOOKUP(E80,Main_OG!$D$1:$D$766,Main_OG!$J$1:$J$766,"")</f>
        <v>0</v>
      </c>
      <c r="I80" s="45" t="s">
        <v>824</v>
      </c>
      <c r="J80" s="45" t="str">
        <f t="shared" si="4"/>
        <v>Alaska Power and Telephone Co_AK</v>
      </c>
      <c r="K80" s="45" t="str">
        <f t="shared" si="5"/>
        <v>Alaska Power and Telephone Co_AK</v>
      </c>
      <c r="L80" s="45" t="s">
        <v>1045</v>
      </c>
      <c r="M80" s="45">
        <v>0</v>
      </c>
      <c r="N80" s="45">
        <v>2173</v>
      </c>
      <c r="O80" s="45">
        <v>0</v>
      </c>
      <c r="P80" s="45">
        <v>4803</v>
      </c>
      <c r="Q80" s="45">
        <v>0</v>
      </c>
      <c r="R80" s="45">
        <v>40397</v>
      </c>
      <c r="S80" s="45">
        <v>0</v>
      </c>
      <c r="T80" s="45">
        <v>24391</v>
      </c>
      <c r="U80" s="45">
        <v>0</v>
      </c>
      <c r="V80" s="45">
        <v>26.499493000000001</v>
      </c>
      <c r="W80" s="45">
        <v>0</v>
      </c>
      <c r="X80" s="45">
        <v>30.626051</v>
      </c>
      <c r="Y80" s="46">
        <v>57087.4</v>
      </c>
      <c r="Z80" s="46">
        <v>78115.241991762567</v>
      </c>
      <c r="AA80" s="47">
        <f>_xlfn.XLOOKUP($E80,Main_OG!$D$1:$D$766,Main_OG!AJ$1:AJ$766,"")</f>
        <v>1060426</v>
      </c>
      <c r="AB80" s="47">
        <f>_xlfn.XLOOKUP($E80,Main_OG!$D$1:$D$766,Main_OG!AK$1:AK$766,"")</f>
        <v>3420144</v>
      </c>
      <c r="AC80" s="47">
        <f>_xlfn.XLOOKUP($E80,Main_OG!$D$1:$D$766,Main_OG!AL$1:AL$766,"")</f>
        <v>80765942</v>
      </c>
      <c r="AD80" s="47">
        <f>_xlfn.XLOOKUP($E80,Main_OG!$D$1:$D$766,Main_OG!AM$1:AM$766,"")</f>
        <v>0</v>
      </c>
    </row>
    <row r="81" spans="1:30" x14ac:dyDescent="0.35">
      <c r="A81" s="36" t="s">
        <v>1042</v>
      </c>
      <c r="B81" s="45" t="s">
        <v>824</v>
      </c>
      <c r="C81" s="45" t="s">
        <v>4342</v>
      </c>
      <c r="D81" s="36" t="s">
        <v>1042</v>
      </c>
      <c r="E81" s="36" t="str">
        <f t="shared" si="3"/>
        <v>2013_AK</v>
      </c>
      <c r="F81" s="45">
        <v>2013</v>
      </c>
      <c r="G81" s="45">
        <f>_xlfn.XLOOKUP(I81,Main_OG!$B$1:$B$766,Main_OG!$O$1:$O$766,"")</f>
        <v>0</v>
      </c>
      <c r="H81" s="45">
        <f>_xlfn.XLOOKUP(E81,Main_OG!$D$1:$D$766,Main_OG!$J$1:$J$766,"")</f>
        <v>0</v>
      </c>
      <c r="I81" s="45" t="s">
        <v>824</v>
      </c>
      <c r="J81" s="45" t="str">
        <f t="shared" si="4"/>
        <v>Alaska Power and Telephone Co_AK</v>
      </c>
      <c r="K81" s="45" t="str">
        <f t="shared" si="5"/>
        <v>Alaska Power and Telephone Co_AK</v>
      </c>
      <c r="L81" s="45" t="s">
        <v>1046</v>
      </c>
      <c r="M81" s="45">
        <v>0</v>
      </c>
      <c r="N81" s="45">
        <v>2175</v>
      </c>
      <c r="O81" s="45">
        <v>0</v>
      </c>
      <c r="P81" s="45">
        <v>4867</v>
      </c>
      <c r="Q81" s="45">
        <v>0</v>
      </c>
      <c r="R81" s="45">
        <v>40728</v>
      </c>
      <c r="S81" s="45">
        <v>0</v>
      </c>
      <c r="T81" s="45">
        <v>24475</v>
      </c>
      <c r="U81" s="45">
        <v>0</v>
      </c>
      <c r="V81" s="45">
        <v>26.964251000000001</v>
      </c>
      <c r="W81" s="45">
        <v>0</v>
      </c>
      <c r="X81" s="45">
        <v>30.680285999999999</v>
      </c>
      <c r="Y81" s="46">
        <v>54627.6</v>
      </c>
      <c r="Z81" s="46">
        <v>74058.669298533408</v>
      </c>
      <c r="AA81" s="47">
        <f>_xlfn.XLOOKUP($E81,Main_OG!$D$1:$D$766,Main_OG!AJ$1:AJ$766,"")</f>
        <v>1458036</v>
      </c>
      <c r="AB81" s="47">
        <f>_xlfn.XLOOKUP($E81,Main_OG!$D$1:$D$766,Main_OG!AK$1:AK$766,"")</f>
        <v>2771552</v>
      </c>
      <c r="AC81" s="47">
        <f>_xlfn.XLOOKUP($E81,Main_OG!$D$1:$D$766,Main_OG!AL$1:AL$766,"")</f>
        <v>69602670</v>
      </c>
      <c r="AD81" s="47">
        <f>_xlfn.XLOOKUP($E81,Main_OG!$D$1:$D$766,Main_OG!AM$1:AM$766,"")</f>
        <v>0</v>
      </c>
    </row>
    <row r="82" spans="1:30" x14ac:dyDescent="0.35">
      <c r="A82" s="36" t="s">
        <v>1042</v>
      </c>
      <c r="B82" s="45" t="s">
        <v>824</v>
      </c>
      <c r="C82" s="45" t="s">
        <v>4342</v>
      </c>
      <c r="D82" s="36" t="s">
        <v>1042</v>
      </c>
      <c r="E82" s="36" t="str">
        <f t="shared" si="3"/>
        <v>2014_AK</v>
      </c>
      <c r="F82" s="45">
        <v>2014</v>
      </c>
      <c r="G82" s="45">
        <f>_xlfn.XLOOKUP(I82,Main_OG!$B$1:$B$766,Main_OG!$O$1:$O$766,"")</f>
        <v>0</v>
      </c>
      <c r="H82" s="45">
        <f>_xlfn.XLOOKUP(E82,Main_OG!$D$1:$D$766,Main_OG!$J$1:$J$766,"")</f>
        <v>0</v>
      </c>
      <c r="I82" s="45" t="s">
        <v>824</v>
      </c>
      <c r="J82" s="45" t="str">
        <f t="shared" si="4"/>
        <v>Alaska Power and Telephone Co_AK</v>
      </c>
      <c r="K82" s="45" t="str">
        <f t="shared" si="5"/>
        <v>Alaska Power and Telephone Co_AK</v>
      </c>
      <c r="L82" s="45" t="s">
        <v>1047</v>
      </c>
      <c r="M82" s="45">
        <v>0</v>
      </c>
      <c r="N82" s="45">
        <v>2302</v>
      </c>
      <c r="O82" s="45">
        <v>0</v>
      </c>
      <c r="P82" s="45">
        <v>5328</v>
      </c>
      <c r="Q82" s="45">
        <v>0</v>
      </c>
      <c r="R82" s="45">
        <v>38952</v>
      </c>
      <c r="S82" s="45">
        <v>0</v>
      </c>
      <c r="T82" s="45">
        <v>24116</v>
      </c>
      <c r="U82" s="45">
        <v>0</v>
      </c>
      <c r="V82" s="45">
        <v>26.548058999999999</v>
      </c>
      <c r="W82" s="45">
        <v>0</v>
      </c>
      <c r="X82" s="45">
        <v>30.274507</v>
      </c>
      <c r="Y82" s="46">
        <v>53303.3</v>
      </c>
      <c r="Z82" s="46">
        <v>72317.3354136282</v>
      </c>
      <c r="AA82" s="47">
        <f>_xlfn.XLOOKUP($E82,Main_OG!$D$1:$D$766,Main_OG!AJ$1:AJ$766,"")</f>
        <v>973500</v>
      </c>
      <c r="AB82" s="47">
        <f>_xlfn.XLOOKUP($E82,Main_OG!$D$1:$D$766,Main_OG!AK$1:AK$766,"")</f>
        <v>2522930</v>
      </c>
      <c r="AC82" s="47">
        <f>_xlfn.XLOOKUP($E82,Main_OG!$D$1:$D$766,Main_OG!AL$1:AL$766,"")</f>
        <v>65702092</v>
      </c>
      <c r="AD82" s="47">
        <f>_xlfn.XLOOKUP($E82,Main_OG!$D$1:$D$766,Main_OG!AM$1:AM$766,"")</f>
        <v>0</v>
      </c>
    </row>
    <row r="83" spans="1:30" x14ac:dyDescent="0.35">
      <c r="A83" s="36" t="s">
        <v>1042</v>
      </c>
      <c r="B83" s="45" t="s">
        <v>824</v>
      </c>
      <c r="C83" s="45" t="s">
        <v>4342</v>
      </c>
      <c r="D83" s="36" t="s">
        <v>1042</v>
      </c>
      <c r="E83" s="36" t="str">
        <f t="shared" si="3"/>
        <v>2015_AK</v>
      </c>
      <c r="F83" s="45">
        <v>2015</v>
      </c>
      <c r="G83" s="45">
        <f>_xlfn.XLOOKUP(I83,Main_OG!$B$1:$B$766,Main_OG!$O$1:$O$766,"")</f>
        <v>0</v>
      </c>
      <c r="H83" s="45">
        <f>_xlfn.XLOOKUP(E83,Main_OG!$D$1:$D$766,Main_OG!$J$1:$J$766,"")</f>
        <v>0</v>
      </c>
      <c r="I83" s="45" t="s">
        <v>824</v>
      </c>
      <c r="J83" s="45" t="str">
        <f t="shared" si="4"/>
        <v>Alaska Power and Telephone Co_AK</v>
      </c>
      <c r="K83" s="45" t="str">
        <f t="shared" si="5"/>
        <v>Alaska Power and Telephone Co_AK</v>
      </c>
      <c r="L83" s="45" t="s">
        <v>1048</v>
      </c>
      <c r="M83" s="45">
        <v>0</v>
      </c>
      <c r="N83" s="45">
        <v>2343</v>
      </c>
      <c r="O83" s="45">
        <v>0</v>
      </c>
      <c r="P83" s="45">
        <v>5413</v>
      </c>
      <c r="Q83" s="45">
        <v>0</v>
      </c>
      <c r="R83" s="45">
        <v>39482</v>
      </c>
      <c r="S83" s="45">
        <v>0</v>
      </c>
      <c r="T83" s="45">
        <v>25353</v>
      </c>
      <c r="U83" s="45">
        <v>0</v>
      </c>
      <c r="V83" s="45">
        <v>25.474900000000002</v>
      </c>
      <c r="W83" s="45">
        <v>0</v>
      </c>
      <c r="X83" s="45">
        <v>29.495522999999999</v>
      </c>
      <c r="Y83" s="46">
        <v>53681.1</v>
      </c>
      <c r="Z83" s="46">
        <v>72696.260986146284</v>
      </c>
      <c r="AA83" s="47">
        <f>_xlfn.XLOOKUP($E83,Main_OG!$D$1:$D$766,Main_OG!AJ$1:AJ$766,"")</f>
        <v>1111366</v>
      </c>
      <c r="AB83" s="47">
        <f>_xlfn.XLOOKUP($E83,Main_OG!$D$1:$D$766,Main_OG!AK$1:AK$766,"")</f>
        <v>2691754</v>
      </c>
      <c r="AC83" s="47">
        <f>_xlfn.XLOOKUP($E83,Main_OG!$D$1:$D$766,Main_OG!AL$1:AL$766,"")</f>
        <v>62278240</v>
      </c>
      <c r="AD83" s="47">
        <f>_xlfn.XLOOKUP($E83,Main_OG!$D$1:$D$766,Main_OG!AM$1:AM$766,"")</f>
        <v>0</v>
      </c>
    </row>
    <row r="84" spans="1:30" x14ac:dyDescent="0.35">
      <c r="A84" s="36" t="s">
        <v>1042</v>
      </c>
      <c r="B84" s="45" t="s">
        <v>824</v>
      </c>
      <c r="C84" s="45" t="s">
        <v>4342</v>
      </c>
      <c r="D84" s="36" t="s">
        <v>1042</v>
      </c>
      <c r="E84" s="36" t="str">
        <f t="shared" si="3"/>
        <v>2016_AK</v>
      </c>
      <c r="F84" s="45">
        <v>2016</v>
      </c>
      <c r="G84" s="45">
        <f>_xlfn.XLOOKUP(I84,Main_OG!$B$1:$B$766,Main_OG!$O$1:$O$766,"")</f>
        <v>0</v>
      </c>
      <c r="H84" s="45">
        <f>_xlfn.XLOOKUP(E84,Main_OG!$D$1:$D$766,Main_OG!$J$1:$J$766,"")</f>
        <v>0</v>
      </c>
      <c r="I84" s="45" t="s">
        <v>824</v>
      </c>
      <c r="J84" s="45" t="str">
        <f t="shared" si="4"/>
        <v>Alaska Power and Telephone Co_AK</v>
      </c>
      <c r="K84" s="45" t="str">
        <f t="shared" si="5"/>
        <v>Alaska Power and Telephone Co_AK</v>
      </c>
      <c r="L84" s="45" t="s">
        <v>1049</v>
      </c>
      <c r="M84" s="45">
        <v>0</v>
      </c>
      <c r="N84" s="45">
        <v>2335</v>
      </c>
      <c r="O84" s="45">
        <v>0</v>
      </c>
      <c r="P84" s="45">
        <v>5501</v>
      </c>
      <c r="Q84" s="45">
        <v>0</v>
      </c>
      <c r="R84" s="45">
        <v>37637</v>
      </c>
      <c r="S84" s="45">
        <v>0</v>
      </c>
      <c r="T84" s="45">
        <v>25754</v>
      </c>
      <c r="U84" s="45">
        <v>0</v>
      </c>
      <c r="V84" s="45">
        <v>23.304195</v>
      </c>
      <c r="W84" s="45">
        <v>0</v>
      </c>
      <c r="X84" s="45">
        <v>30.674847</v>
      </c>
      <c r="Y84" s="46">
        <v>53463.9</v>
      </c>
      <c r="Z84" s="46">
        <v>71997.980002019991</v>
      </c>
      <c r="AA84" s="47">
        <f>_xlfn.XLOOKUP($E84,Main_OG!$D$1:$D$766,Main_OG!AJ$1:AJ$766,"")</f>
        <v>886258</v>
      </c>
      <c r="AB84" s="47">
        <f>_xlfn.XLOOKUP($E84,Main_OG!$D$1:$D$766,Main_OG!AK$1:AK$766,"")</f>
        <v>2907108</v>
      </c>
      <c r="AC84" s="47">
        <f>_xlfn.XLOOKUP($E84,Main_OG!$D$1:$D$766,Main_OG!AL$1:AL$766,"")</f>
        <v>56996434</v>
      </c>
      <c r="AD84" s="47">
        <f>_xlfn.XLOOKUP($E84,Main_OG!$D$1:$D$766,Main_OG!AM$1:AM$766,"")</f>
        <v>0</v>
      </c>
    </row>
    <row r="85" spans="1:30" x14ac:dyDescent="0.35">
      <c r="A85" s="36" t="s">
        <v>1042</v>
      </c>
      <c r="B85" s="45" t="s">
        <v>824</v>
      </c>
      <c r="C85" s="45" t="s">
        <v>4342</v>
      </c>
      <c r="D85" s="36" t="s">
        <v>1042</v>
      </c>
      <c r="E85" s="36" t="str">
        <f t="shared" si="3"/>
        <v>2017_AK</v>
      </c>
      <c r="F85" s="45">
        <v>2017</v>
      </c>
      <c r="G85" s="45">
        <f>_xlfn.XLOOKUP(I85,Main_OG!$B$1:$B$766,Main_OG!$O$1:$O$766,"")</f>
        <v>0</v>
      </c>
      <c r="H85" s="45">
        <f>_xlfn.XLOOKUP(E85,Main_OG!$D$1:$D$766,Main_OG!$J$1:$J$766,"")</f>
        <v>0</v>
      </c>
      <c r="I85" s="45" t="s">
        <v>824</v>
      </c>
      <c r="J85" s="45" t="str">
        <f t="shared" si="4"/>
        <v>Alaska Power and Telephone Co_AK</v>
      </c>
      <c r="K85" s="45" t="str">
        <f t="shared" si="5"/>
        <v>Alaska Power and Telephone Co_AK</v>
      </c>
      <c r="L85" s="45" t="s">
        <v>1050</v>
      </c>
      <c r="M85" s="45">
        <v>0</v>
      </c>
      <c r="N85" s="45">
        <v>2370</v>
      </c>
      <c r="O85" s="45">
        <v>0</v>
      </c>
      <c r="P85" s="45">
        <v>5496</v>
      </c>
      <c r="Q85" s="45">
        <v>0</v>
      </c>
      <c r="R85" s="45">
        <v>39529</v>
      </c>
      <c r="S85" s="45">
        <v>0</v>
      </c>
      <c r="T85" s="45">
        <v>26264</v>
      </c>
      <c r="U85" s="45">
        <v>0</v>
      </c>
      <c r="V85" s="45">
        <v>24.948772000000002</v>
      </c>
      <c r="W85" s="45">
        <v>0</v>
      </c>
      <c r="X85" s="45">
        <v>30.821656999999998</v>
      </c>
      <c r="Y85" s="46">
        <v>53550.9</v>
      </c>
      <c r="Z85" s="46">
        <v>72270.079070639942</v>
      </c>
      <c r="AA85" s="47">
        <f>_xlfn.XLOOKUP($E85,Main_OG!$D$1:$D$766,Main_OG!AJ$1:AJ$766,"")</f>
        <v>828134</v>
      </c>
      <c r="AB85" s="47">
        <f>_xlfn.XLOOKUP($E85,Main_OG!$D$1:$D$766,Main_OG!AK$1:AK$766,"")</f>
        <v>3169522</v>
      </c>
      <c r="AC85" s="47">
        <f>_xlfn.XLOOKUP($E85,Main_OG!$D$1:$D$766,Main_OG!AL$1:AL$766,"")</f>
        <v>58431118</v>
      </c>
      <c r="AD85" s="47">
        <f>_xlfn.XLOOKUP($E85,Main_OG!$D$1:$D$766,Main_OG!AM$1:AM$766,"")</f>
        <v>0</v>
      </c>
    </row>
    <row r="86" spans="1:30" x14ac:dyDescent="0.35">
      <c r="A86" s="36" t="s">
        <v>1042</v>
      </c>
      <c r="B86" s="45" t="s">
        <v>824</v>
      </c>
      <c r="C86" s="45" t="s">
        <v>4342</v>
      </c>
      <c r="D86" s="36" t="s">
        <v>1042</v>
      </c>
      <c r="E86" s="36" t="str">
        <f t="shared" si="3"/>
        <v>2018_AK</v>
      </c>
      <c r="F86" s="45">
        <v>2018</v>
      </c>
      <c r="G86" s="45">
        <f>_xlfn.XLOOKUP(I86,Main_OG!$B$1:$B$766,Main_OG!$O$1:$O$766,"")</f>
        <v>0</v>
      </c>
      <c r="H86" s="45">
        <f>_xlfn.XLOOKUP(E86,Main_OG!$D$1:$D$766,Main_OG!$J$1:$J$766,"")</f>
        <v>0</v>
      </c>
      <c r="I86" s="45" t="s">
        <v>824</v>
      </c>
      <c r="J86" s="45" t="str">
        <f t="shared" si="4"/>
        <v>Alaska Power and Telephone Co_AK</v>
      </c>
      <c r="K86" s="45" t="str">
        <f t="shared" si="5"/>
        <v>Alaska Power and Telephone Co_AK</v>
      </c>
      <c r="L86" s="45" t="s">
        <v>1051</v>
      </c>
      <c r="M86" s="45">
        <v>0</v>
      </c>
      <c r="N86" s="45">
        <v>2405</v>
      </c>
      <c r="O86" s="45">
        <v>0</v>
      </c>
      <c r="P86" s="45">
        <v>5569</v>
      </c>
      <c r="Q86" s="45">
        <v>0</v>
      </c>
      <c r="R86" s="45">
        <v>39942</v>
      </c>
      <c r="S86" s="45">
        <v>0</v>
      </c>
      <c r="T86" s="45">
        <v>25790</v>
      </c>
      <c r="U86" s="45">
        <v>0</v>
      </c>
      <c r="V86" s="45">
        <v>26.986630999999999</v>
      </c>
      <c r="W86" s="45">
        <v>0</v>
      </c>
      <c r="X86" s="45">
        <v>31.368748</v>
      </c>
      <c r="Y86" s="46">
        <v>52479.6</v>
      </c>
      <c r="Z86" s="46">
        <v>71243.402332804792</v>
      </c>
      <c r="AA86" s="47">
        <f>_xlfn.XLOOKUP($E86,Main_OG!$D$1:$D$766,Main_OG!AJ$1:AJ$766,"")</f>
        <v>992202</v>
      </c>
      <c r="AB86" s="47">
        <f>_xlfn.XLOOKUP($E86,Main_OG!$D$1:$D$766,Main_OG!AK$1:AK$766,"")</f>
        <v>2907594</v>
      </c>
      <c r="AC86" s="47">
        <f>_xlfn.XLOOKUP($E86,Main_OG!$D$1:$D$766,Main_OG!AL$1:AL$766,"")</f>
        <v>51337406</v>
      </c>
      <c r="AD86" s="47">
        <f>_xlfn.XLOOKUP($E86,Main_OG!$D$1:$D$766,Main_OG!AM$1:AM$766,"")</f>
        <v>0</v>
      </c>
    </row>
    <row r="87" spans="1:30" x14ac:dyDescent="0.35">
      <c r="A87" s="36" t="s">
        <v>1042</v>
      </c>
      <c r="B87" s="45" t="s">
        <v>824</v>
      </c>
      <c r="C87" s="45" t="s">
        <v>4342</v>
      </c>
      <c r="D87" s="36" t="s">
        <v>1042</v>
      </c>
      <c r="E87" s="36" t="str">
        <f t="shared" si="3"/>
        <v>2019_AK</v>
      </c>
      <c r="F87" s="45">
        <v>2019</v>
      </c>
      <c r="G87" s="45">
        <f>_xlfn.XLOOKUP(I87,Main_OG!$B$1:$B$766,Main_OG!$O$1:$O$766,"")</f>
        <v>0</v>
      </c>
      <c r="H87" s="45">
        <f>_xlfn.XLOOKUP(E87,Main_OG!$D$1:$D$766,Main_OG!$J$1:$J$766,"")</f>
        <v>0</v>
      </c>
      <c r="I87" s="45" t="s">
        <v>824</v>
      </c>
      <c r="J87" s="45" t="str">
        <f t="shared" si="4"/>
        <v>Alaska Power and Telephone Co_AK</v>
      </c>
      <c r="K87" s="45" t="str">
        <f t="shared" si="5"/>
        <v>Alaska Power and Telephone Co_AK</v>
      </c>
      <c r="L87" s="45" t="s">
        <v>1052</v>
      </c>
      <c r="M87" s="45">
        <v>0</v>
      </c>
      <c r="N87" s="45">
        <v>2502</v>
      </c>
      <c r="O87" s="45">
        <v>0</v>
      </c>
      <c r="P87" s="45">
        <v>11207</v>
      </c>
      <c r="Q87" s="45">
        <v>0</v>
      </c>
      <c r="R87" s="45">
        <v>41533</v>
      </c>
      <c r="S87" s="45">
        <v>0</v>
      </c>
      <c r="T87" s="45">
        <v>52306</v>
      </c>
      <c r="U87" s="45">
        <v>0</v>
      </c>
      <c r="V87" s="45">
        <v>25.716899999999999</v>
      </c>
      <c r="W87" s="45">
        <v>0</v>
      </c>
      <c r="X87" s="45">
        <v>31.443520499999998</v>
      </c>
      <c r="Y87" s="46">
        <v>52325.3</v>
      </c>
      <c r="Z87" s="46">
        <v>71326.453136096767</v>
      </c>
      <c r="AA87" s="47">
        <f>_xlfn.XLOOKUP($E87,Main_OG!$D$1:$D$766,Main_OG!AJ$1:AJ$766,"")</f>
        <v>1111904</v>
      </c>
      <c r="AB87" s="47">
        <f>_xlfn.XLOOKUP($E87,Main_OG!$D$1:$D$766,Main_OG!AK$1:AK$766,"")</f>
        <v>3216424</v>
      </c>
      <c r="AC87" s="47">
        <f>_xlfn.XLOOKUP($E87,Main_OG!$D$1:$D$766,Main_OG!AL$1:AL$766,"")</f>
        <v>49373842</v>
      </c>
      <c r="AD87" s="47">
        <f>_xlfn.XLOOKUP($E87,Main_OG!$D$1:$D$766,Main_OG!AM$1:AM$766,"")</f>
        <v>0</v>
      </c>
    </row>
    <row r="88" spans="1:30" x14ac:dyDescent="0.35">
      <c r="A88" s="36" t="s">
        <v>1042</v>
      </c>
      <c r="B88" s="45" t="s">
        <v>824</v>
      </c>
      <c r="C88" s="45" t="s">
        <v>4342</v>
      </c>
      <c r="D88" s="36" t="s">
        <v>1042</v>
      </c>
      <c r="E88" s="36" t="str">
        <f t="shared" si="3"/>
        <v>2020_AK</v>
      </c>
      <c r="F88" s="45">
        <v>2020</v>
      </c>
      <c r="G88" s="45">
        <f>_xlfn.XLOOKUP(I88,Main_OG!$B$1:$B$766,Main_OG!$O$1:$O$766,"")</f>
        <v>0</v>
      </c>
      <c r="H88" s="45">
        <f>_xlfn.XLOOKUP(E88,Main_OG!$D$1:$D$766,Main_OG!$J$1:$J$766,"")</f>
        <v>0</v>
      </c>
      <c r="I88" s="45" t="s">
        <v>824</v>
      </c>
      <c r="J88" s="45" t="str">
        <f t="shared" si="4"/>
        <v>Alaska Power and Telephone Co_AK</v>
      </c>
      <c r="K88" s="45" t="str">
        <f t="shared" si="5"/>
        <v>Alaska Power and Telephone Co_AK</v>
      </c>
      <c r="L88" s="45" t="s">
        <v>1053</v>
      </c>
      <c r="M88" s="45">
        <v>0</v>
      </c>
      <c r="N88" s="45">
        <v>2553</v>
      </c>
      <c r="O88" s="45">
        <v>0</v>
      </c>
      <c r="P88" s="45">
        <v>0</v>
      </c>
      <c r="Q88" s="45">
        <v>0</v>
      </c>
      <c r="R88" s="45">
        <v>37620</v>
      </c>
      <c r="S88" s="45">
        <v>0</v>
      </c>
      <c r="T88" s="45">
        <v>0</v>
      </c>
      <c r="U88" s="45">
        <v>0</v>
      </c>
      <c r="V88" s="45">
        <v>24.938862</v>
      </c>
      <c r="W88" s="45">
        <v>0</v>
      </c>
      <c r="X88" s="45">
        <v>0</v>
      </c>
      <c r="Y88" s="46">
        <v>50344.6</v>
      </c>
      <c r="Z88" s="46">
        <v>68769.82381562519</v>
      </c>
      <c r="AA88" s="47">
        <f>_xlfn.XLOOKUP($E88,Main_OG!$D$1:$D$766,Main_OG!AJ$1:AJ$766,"")</f>
        <v>1175756</v>
      </c>
      <c r="AB88" s="47">
        <f>_xlfn.XLOOKUP($E88,Main_OG!$D$1:$D$766,Main_OG!AK$1:AK$766,"")</f>
        <v>3567080</v>
      </c>
      <c r="AC88" s="47">
        <f>_xlfn.XLOOKUP($E88,Main_OG!$D$1:$D$766,Main_OG!AL$1:AL$766,"")</f>
        <v>46219482</v>
      </c>
      <c r="AD88" s="47">
        <f>_xlfn.XLOOKUP($E88,Main_OG!$D$1:$D$766,Main_OG!AM$1:AM$766,"")</f>
        <v>0</v>
      </c>
    </row>
    <row r="89" spans="1:30" x14ac:dyDescent="0.35">
      <c r="A89" s="36" t="s">
        <v>1054</v>
      </c>
      <c r="B89" s="45" t="s">
        <v>318</v>
      </c>
      <c r="C89" s="45" t="s">
        <v>4343</v>
      </c>
      <c r="D89" s="36" t="s">
        <v>1054</v>
      </c>
      <c r="E89" s="36" t="str">
        <f t="shared" si="3"/>
        <v>2014_MN</v>
      </c>
      <c r="F89" s="45">
        <v>2014</v>
      </c>
      <c r="G89" s="45">
        <f>_xlfn.XLOOKUP(I89,Main_OG!$B$1:$B$766,Main_OG!$O$1:$O$766,"")</f>
        <v>0</v>
      </c>
      <c r="H89" s="45">
        <f>_xlfn.XLOOKUP(E89,Main_OG!$D$1:$D$766,Main_OG!$J$1:$J$766,"")</f>
        <v>0</v>
      </c>
      <c r="I89" s="45" t="s">
        <v>318</v>
      </c>
      <c r="J89" s="45" t="str">
        <f t="shared" si="4"/>
        <v>ALLETE, Inc._MN</v>
      </c>
      <c r="K89" s="45" t="str">
        <f t="shared" si="5"/>
        <v>ALLETE, Inc._MN</v>
      </c>
      <c r="L89" s="45" t="s">
        <v>1055</v>
      </c>
      <c r="M89" s="45">
        <v>0</v>
      </c>
      <c r="N89" s="45">
        <v>23038</v>
      </c>
      <c r="O89" s="45">
        <v>394</v>
      </c>
      <c r="P89" s="45">
        <v>121601</v>
      </c>
      <c r="Q89" s="45">
        <v>0</v>
      </c>
      <c r="R89" s="45">
        <v>1332101</v>
      </c>
      <c r="S89" s="45">
        <v>6946536</v>
      </c>
      <c r="T89" s="45">
        <v>1112579</v>
      </c>
      <c r="U89" s="45">
        <v>0</v>
      </c>
      <c r="V89" s="45">
        <v>8.2873596000000003</v>
      </c>
      <c r="W89" s="45">
        <v>5.4272662</v>
      </c>
      <c r="X89" s="45">
        <v>9.2123795000000008</v>
      </c>
      <c r="Y89" s="46">
        <v>338623.9</v>
      </c>
      <c r="Z89" s="46">
        <v>62102.458155782537</v>
      </c>
      <c r="AA89" s="47">
        <f>_xlfn.XLOOKUP($E89,Main_OG!$D$1:$D$766,Main_OG!AJ$1:AJ$766,"")</f>
        <v>33599610</v>
      </c>
      <c r="AB89" s="47">
        <f>_xlfn.XLOOKUP($E89,Main_OG!$D$1:$D$766,Main_OG!AK$1:AK$766,"")</f>
        <v>285884</v>
      </c>
      <c r="AC89" s="47">
        <f>_xlfn.XLOOKUP($E89,Main_OG!$D$1:$D$766,Main_OG!AL$1:AL$766,"")</f>
        <v>62471460</v>
      </c>
      <c r="AD89" s="47">
        <f>_xlfn.XLOOKUP($E89,Main_OG!$D$1:$D$766,Main_OG!AM$1:AM$766,"")</f>
        <v>12707166</v>
      </c>
    </row>
    <row r="90" spans="1:30" x14ac:dyDescent="0.35">
      <c r="A90" s="36" t="s">
        <v>1054</v>
      </c>
      <c r="B90" s="45" t="s">
        <v>318</v>
      </c>
      <c r="C90" s="45" t="s">
        <v>4343</v>
      </c>
      <c r="D90" s="36" t="s">
        <v>1054</v>
      </c>
      <c r="E90" s="36" t="str">
        <f t="shared" si="3"/>
        <v>2015_MN</v>
      </c>
      <c r="F90" s="45">
        <v>2015</v>
      </c>
      <c r="G90" s="45">
        <f>_xlfn.XLOOKUP(I90,Main_OG!$B$1:$B$766,Main_OG!$O$1:$O$766,"")</f>
        <v>0</v>
      </c>
      <c r="H90" s="45">
        <f>_xlfn.XLOOKUP(E90,Main_OG!$D$1:$D$766,Main_OG!$J$1:$J$766,"")</f>
        <v>0</v>
      </c>
      <c r="I90" s="45" t="s">
        <v>318</v>
      </c>
      <c r="J90" s="45" t="str">
        <f t="shared" si="4"/>
        <v>ALLETE, Inc._MN</v>
      </c>
      <c r="K90" s="45" t="str">
        <f t="shared" si="5"/>
        <v>ALLETE, Inc._MN</v>
      </c>
      <c r="L90" s="45" t="s">
        <v>1056</v>
      </c>
      <c r="M90" s="45">
        <v>0</v>
      </c>
      <c r="N90" s="45">
        <v>23124</v>
      </c>
      <c r="O90" s="45">
        <v>394</v>
      </c>
      <c r="P90" s="45">
        <v>121515</v>
      </c>
      <c r="Q90" s="45">
        <v>0</v>
      </c>
      <c r="R90" s="45">
        <v>1324953</v>
      </c>
      <c r="S90" s="45">
        <v>6073273</v>
      </c>
      <c r="T90" s="45">
        <v>1026454</v>
      </c>
      <c r="U90" s="45">
        <v>0</v>
      </c>
      <c r="V90" s="45">
        <v>7.8610259999999998</v>
      </c>
      <c r="W90" s="45">
        <v>5.4954799000000003</v>
      </c>
      <c r="X90" s="45">
        <v>8.8552824000000001</v>
      </c>
      <c r="Y90" s="46">
        <v>345456.2</v>
      </c>
      <c r="Z90" s="46">
        <v>62993.448944766977</v>
      </c>
      <c r="AA90" s="47">
        <f>_xlfn.XLOOKUP($E90,Main_OG!$D$1:$D$766,Main_OG!AJ$1:AJ$766,"")</f>
        <v>29298748</v>
      </c>
      <c r="AB90" s="47">
        <f>_xlfn.XLOOKUP($E90,Main_OG!$D$1:$D$766,Main_OG!AK$1:AK$766,"")</f>
        <v>137354</v>
      </c>
      <c r="AC90" s="47">
        <f>_xlfn.XLOOKUP($E90,Main_OG!$D$1:$D$766,Main_OG!AL$1:AL$766,"")</f>
        <v>108727924</v>
      </c>
      <c r="AD90" s="47">
        <f>_xlfn.XLOOKUP($E90,Main_OG!$D$1:$D$766,Main_OG!AM$1:AM$766,"")</f>
        <v>12038606</v>
      </c>
    </row>
    <row r="91" spans="1:30" x14ac:dyDescent="0.35">
      <c r="A91" s="36" t="s">
        <v>1054</v>
      </c>
      <c r="B91" s="45" t="s">
        <v>318</v>
      </c>
      <c r="C91" s="45" t="s">
        <v>4343</v>
      </c>
      <c r="D91" s="36" t="s">
        <v>1054</v>
      </c>
      <c r="E91" s="36" t="str">
        <f t="shared" si="3"/>
        <v>2016_MN</v>
      </c>
      <c r="F91" s="45">
        <v>2016</v>
      </c>
      <c r="G91" s="45">
        <f>_xlfn.XLOOKUP(I91,Main_OG!$B$1:$B$766,Main_OG!$O$1:$O$766,"")</f>
        <v>0</v>
      </c>
      <c r="H91" s="45">
        <f>_xlfn.XLOOKUP(E91,Main_OG!$D$1:$D$766,Main_OG!$J$1:$J$766,"")</f>
        <v>1</v>
      </c>
      <c r="I91" s="45" t="s">
        <v>318</v>
      </c>
      <c r="J91" s="45" t="str">
        <f t="shared" si="4"/>
        <v>ALLETE, Inc._MN</v>
      </c>
      <c r="K91" s="45" t="str">
        <f t="shared" si="5"/>
        <v>ALLETE, Inc._MN</v>
      </c>
      <c r="L91" s="45" t="s">
        <v>1057</v>
      </c>
      <c r="M91" s="45">
        <v>0</v>
      </c>
      <c r="N91" s="45">
        <v>23390</v>
      </c>
      <c r="O91" s="45">
        <v>396</v>
      </c>
      <c r="P91" s="45">
        <v>121836</v>
      </c>
      <c r="Q91" s="45">
        <v>0</v>
      </c>
      <c r="R91" s="45">
        <v>1310088</v>
      </c>
      <c r="S91" s="45">
        <v>5855829</v>
      </c>
      <c r="T91" s="45">
        <v>1015465</v>
      </c>
      <c r="U91" s="45">
        <v>0</v>
      </c>
      <c r="V91" s="45">
        <v>9.0867865000000005</v>
      </c>
      <c r="W91" s="45">
        <v>6.1820111000000004</v>
      </c>
      <c r="X91" s="45">
        <v>10.201622</v>
      </c>
      <c r="Y91" s="46">
        <v>350603.6</v>
      </c>
      <c r="Z91" s="46">
        <v>63453.530629678426</v>
      </c>
      <c r="AA91" s="47">
        <f>_xlfn.XLOOKUP($E91,Main_OG!$D$1:$D$766,Main_OG!AJ$1:AJ$766,"")</f>
        <v>26892306</v>
      </c>
      <c r="AB91" s="47">
        <f>_xlfn.XLOOKUP($E91,Main_OG!$D$1:$D$766,Main_OG!AK$1:AK$766,"")</f>
        <v>133712</v>
      </c>
      <c r="AC91" s="47">
        <f>_xlfn.XLOOKUP($E91,Main_OG!$D$1:$D$766,Main_OG!AL$1:AL$766,"")</f>
        <v>131247042</v>
      </c>
      <c r="AD91" s="47">
        <f>_xlfn.XLOOKUP($E91,Main_OG!$D$1:$D$766,Main_OG!AM$1:AM$766,"")</f>
        <v>13860816</v>
      </c>
    </row>
    <row r="92" spans="1:30" x14ac:dyDescent="0.35">
      <c r="A92" s="36" t="s">
        <v>1054</v>
      </c>
      <c r="B92" s="45" t="s">
        <v>318</v>
      </c>
      <c r="C92" s="45" t="s">
        <v>4343</v>
      </c>
      <c r="D92" s="36" t="s">
        <v>1054</v>
      </c>
      <c r="E92" s="36" t="str">
        <f t="shared" si="3"/>
        <v>2017_MN</v>
      </c>
      <c r="F92" s="45">
        <v>2017</v>
      </c>
      <c r="G92" s="45">
        <f>_xlfn.XLOOKUP(I92,Main_OG!$B$1:$B$766,Main_OG!$O$1:$O$766,"")</f>
        <v>0</v>
      </c>
      <c r="H92" s="45">
        <f>_xlfn.XLOOKUP(E92,Main_OG!$D$1:$D$766,Main_OG!$J$1:$J$766,"")</f>
        <v>1</v>
      </c>
      <c r="I92" s="45" t="s">
        <v>318</v>
      </c>
      <c r="J92" s="45" t="str">
        <f t="shared" si="4"/>
        <v>ALLETE, Inc._MN</v>
      </c>
      <c r="K92" s="45" t="str">
        <f t="shared" si="5"/>
        <v>ALLETE, Inc._MN</v>
      </c>
      <c r="L92" s="45" t="s">
        <v>1058</v>
      </c>
      <c r="M92" s="45">
        <v>0</v>
      </c>
      <c r="N92" s="45">
        <v>23668</v>
      </c>
      <c r="O92" s="45">
        <v>390</v>
      </c>
      <c r="P92" s="45">
        <v>122295</v>
      </c>
      <c r="Q92" s="45">
        <v>0</v>
      </c>
      <c r="R92" s="45">
        <v>1288604</v>
      </c>
      <c r="S92" s="45">
        <v>6697793</v>
      </c>
      <c r="T92" s="45">
        <v>1010955</v>
      </c>
      <c r="U92" s="45">
        <v>0</v>
      </c>
      <c r="V92" s="45">
        <v>9.6280859000000003</v>
      </c>
      <c r="W92" s="45">
        <v>6.4709732999999998</v>
      </c>
      <c r="X92" s="45">
        <v>10.566969</v>
      </c>
      <c r="Y92" s="46">
        <v>354721.9</v>
      </c>
      <c r="Z92" s="46">
        <v>63692.561502082048</v>
      </c>
      <c r="AA92" s="47">
        <f>_xlfn.XLOOKUP($E92,Main_OG!$D$1:$D$766,Main_OG!AJ$1:AJ$766,"")</f>
        <v>26461414</v>
      </c>
      <c r="AB92" s="47">
        <f>_xlfn.XLOOKUP($E92,Main_OG!$D$1:$D$766,Main_OG!AK$1:AK$766,"")</f>
        <v>153000</v>
      </c>
      <c r="AC92" s="47">
        <f>_xlfn.XLOOKUP($E92,Main_OG!$D$1:$D$766,Main_OG!AL$1:AL$766,"")</f>
        <v>97724766</v>
      </c>
      <c r="AD92" s="47">
        <f>_xlfn.XLOOKUP($E92,Main_OG!$D$1:$D$766,Main_OG!AM$1:AM$766,"")</f>
        <v>13904351</v>
      </c>
    </row>
    <row r="93" spans="1:30" x14ac:dyDescent="0.35">
      <c r="A93" s="36" t="s">
        <v>1054</v>
      </c>
      <c r="B93" s="45" t="s">
        <v>318</v>
      </c>
      <c r="C93" s="45" t="s">
        <v>4343</v>
      </c>
      <c r="D93" s="36" t="s">
        <v>1054</v>
      </c>
      <c r="E93" s="36" t="str">
        <f t="shared" si="3"/>
        <v>2018_MN</v>
      </c>
      <c r="F93" s="45">
        <v>2018</v>
      </c>
      <c r="G93" s="45">
        <f>_xlfn.XLOOKUP(I93,Main_OG!$B$1:$B$766,Main_OG!$O$1:$O$766,"")</f>
        <v>0</v>
      </c>
      <c r="H93" s="45">
        <f>_xlfn.XLOOKUP(E93,Main_OG!$D$1:$D$766,Main_OG!$J$1:$J$766,"")</f>
        <v>1</v>
      </c>
      <c r="I93" s="45" t="s">
        <v>318</v>
      </c>
      <c r="J93" s="45" t="str">
        <f t="shared" si="4"/>
        <v>ALLETE, Inc._MN</v>
      </c>
      <c r="K93" s="45" t="str">
        <f t="shared" si="5"/>
        <v>ALLETE, Inc._MN</v>
      </c>
      <c r="L93" s="45" t="s">
        <v>1059</v>
      </c>
      <c r="M93" s="45">
        <v>0</v>
      </c>
      <c r="N93" s="45">
        <v>23804</v>
      </c>
      <c r="O93" s="45">
        <v>380</v>
      </c>
      <c r="P93" s="45">
        <v>122557</v>
      </c>
      <c r="Q93" s="45">
        <v>0</v>
      </c>
      <c r="R93" s="45">
        <v>1297207</v>
      </c>
      <c r="S93" s="45">
        <v>6677892</v>
      </c>
      <c r="T93" s="45">
        <v>1052800</v>
      </c>
      <c r="U93" s="45">
        <v>0</v>
      </c>
      <c r="V93" s="45">
        <v>9.9880127000000005</v>
      </c>
      <c r="W93" s="45">
        <v>6.3766769999999999</v>
      </c>
      <c r="X93" s="45">
        <v>10.883549</v>
      </c>
      <c r="Y93" s="46">
        <v>364799.7</v>
      </c>
      <c r="Z93" s="46">
        <v>65041.037576563242</v>
      </c>
      <c r="AA93" s="47">
        <f>_xlfn.XLOOKUP($E93,Main_OG!$D$1:$D$766,Main_OG!AJ$1:AJ$766,"")</f>
        <v>27349572</v>
      </c>
      <c r="AB93" s="47">
        <f>_xlfn.XLOOKUP($E93,Main_OG!$D$1:$D$766,Main_OG!AK$1:AK$766,"")</f>
        <v>196732</v>
      </c>
      <c r="AC93" s="47">
        <f>_xlfn.XLOOKUP($E93,Main_OG!$D$1:$D$766,Main_OG!AL$1:AL$766,"")</f>
        <v>122348248</v>
      </c>
      <c r="AD93" s="47">
        <f>_xlfn.XLOOKUP($E93,Main_OG!$D$1:$D$766,Main_OG!AM$1:AM$766,"")</f>
        <v>14601329</v>
      </c>
    </row>
    <row r="94" spans="1:30" x14ac:dyDescent="0.35">
      <c r="A94" s="36" t="s">
        <v>1054</v>
      </c>
      <c r="B94" s="45" t="s">
        <v>318</v>
      </c>
      <c r="C94" s="45" t="s">
        <v>4343</v>
      </c>
      <c r="D94" s="36" t="s">
        <v>1054</v>
      </c>
      <c r="E94" s="36" t="str">
        <f t="shared" si="3"/>
        <v>2019_MN</v>
      </c>
      <c r="F94" s="45">
        <v>2019</v>
      </c>
      <c r="G94" s="45">
        <f>_xlfn.XLOOKUP(I94,Main_OG!$B$1:$B$766,Main_OG!$O$1:$O$766,"")</f>
        <v>0</v>
      </c>
      <c r="H94" s="45">
        <f>_xlfn.XLOOKUP(E94,Main_OG!$D$1:$D$766,Main_OG!$J$1:$J$766,"")</f>
        <v>1</v>
      </c>
      <c r="I94" s="45" t="s">
        <v>318</v>
      </c>
      <c r="J94" s="45" t="str">
        <f t="shared" si="4"/>
        <v>ALLETE, Inc._MN</v>
      </c>
      <c r="K94" s="45" t="str">
        <f t="shared" si="5"/>
        <v>ALLETE, Inc._MN</v>
      </c>
      <c r="L94" s="45" t="s">
        <v>1060</v>
      </c>
      <c r="M94" s="45">
        <v>0</v>
      </c>
      <c r="N94" s="45">
        <v>24035</v>
      </c>
      <c r="O94" s="45">
        <v>379</v>
      </c>
      <c r="P94" s="45">
        <v>122926</v>
      </c>
      <c r="Q94" s="45">
        <v>0</v>
      </c>
      <c r="R94" s="45">
        <v>1263187</v>
      </c>
      <c r="S94" s="45">
        <v>6709265</v>
      </c>
      <c r="T94" s="45">
        <v>1042353</v>
      </c>
      <c r="U94" s="45">
        <v>0</v>
      </c>
      <c r="V94" s="45">
        <v>10.166943</v>
      </c>
      <c r="W94" s="45">
        <v>6.5258341</v>
      </c>
      <c r="X94" s="45">
        <v>11.080660999999999</v>
      </c>
      <c r="Y94" s="46">
        <v>368688.7</v>
      </c>
      <c r="Z94" s="46">
        <v>65369.722589486308</v>
      </c>
      <c r="AA94" s="47">
        <f>_xlfn.XLOOKUP($E94,Main_OG!$D$1:$D$766,Main_OG!AJ$1:AJ$766,"")</f>
        <v>20990140</v>
      </c>
      <c r="AB94" s="47">
        <f>_xlfn.XLOOKUP($E94,Main_OG!$D$1:$D$766,Main_OG!AK$1:AK$766,"")</f>
        <v>202892</v>
      </c>
      <c r="AC94" s="47">
        <f>_xlfn.XLOOKUP($E94,Main_OG!$D$1:$D$766,Main_OG!AL$1:AL$766,"")</f>
        <v>172021314</v>
      </c>
      <c r="AD94" s="47">
        <f>_xlfn.XLOOKUP($E94,Main_OG!$D$1:$D$766,Main_OG!AM$1:AM$766,"")</f>
        <v>14104547</v>
      </c>
    </row>
    <row r="95" spans="1:30" x14ac:dyDescent="0.35">
      <c r="A95" s="36" t="s">
        <v>1054</v>
      </c>
      <c r="B95" s="45" t="s">
        <v>318</v>
      </c>
      <c r="C95" s="45" t="s">
        <v>4343</v>
      </c>
      <c r="D95" s="36" t="s">
        <v>1054</v>
      </c>
      <c r="E95" s="36" t="str">
        <f t="shared" si="3"/>
        <v>2020_MN</v>
      </c>
      <c r="F95" s="45">
        <v>2020</v>
      </c>
      <c r="G95" s="45">
        <f>_xlfn.XLOOKUP(I95,Main_OG!$B$1:$B$766,Main_OG!$O$1:$O$766,"")</f>
        <v>0</v>
      </c>
      <c r="H95" s="45">
        <f>_xlfn.XLOOKUP(E95,Main_OG!$D$1:$D$766,Main_OG!$J$1:$J$766,"")</f>
        <v>1</v>
      </c>
      <c r="I95" s="45" t="s">
        <v>318</v>
      </c>
      <c r="J95" s="45" t="str">
        <f t="shared" si="4"/>
        <v>ALLETE, Inc._MN</v>
      </c>
      <c r="K95" s="45" t="str">
        <f t="shared" si="5"/>
        <v>ALLETE, Inc._MN</v>
      </c>
      <c r="L95" s="45" t="s">
        <v>1061</v>
      </c>
      <c r="M95" s="45">
        <v>0</v>
      </c>
      <c r="N95" s="45">
        <v>24337</v>
      </c>
      <c r="O95" s="45">
        <v>378</v>
      </c>
      <c r="P95" s="45">
        <v>0</v>
      </c>
      <c r="Q95" s="45">
        <v>0</v>
      </c>
      <c r="R95" s="45">
        <v>1190093</v>
      </c>
      <c r="S95" s="45">
        <v>5652942</v>
      </c>
      <c r="T95" s="45">
        <v>0</v>
      </c>
      <c r="U95" s="45">
        <v>0</v>
      </c>
      <c r="V95" s="45">
        <v>10.324807</v>
      </c>
      <c r="W95" s="45">
        <v>6.9825004000000002</v>
      </c>
      <c r="X95" s="45">
        <v>0</v>
      </c>
      <c r="Y95" s="46">
        <v>358127.2</v>
      </c>
      <c r="Z95" s="46">
        <v>63319.727963322963</v>
      </c>
      <c r="AA95" s="47">
        <f>_xlfn.XLOOKUP($E95,Main_OG!$D$1:$D$766,Main_OG!AJ$1:AJ$766,"")</f>
        <v>16562016</v>
      </c>
      <c r="AB95" s="47">
        <f>_xlfn.XLOOKUP($E95,Main_OG!$D$1:$D$766,Main_OG!AK$1:AK$766,"")</f>
        <v>109242</v>
      </c>
      <c r="AC95" s="47">
        <f>_xlfn.XLOOKUP($E95,Main_OG!$D$1:$D$766,Main_OG!AL$1:AL$766,"")</f>
        <v>161233214</v>
      </c>
      <c r="AD95" s="47">
        <f>_xlfn.XLOOKUP($E95,Main_OG!$D$1:$D$766,Main_OG!AM$1:AM$766,"")</f>
        <v>0</v>
      </c>
    </row>
    <row r="96" spans="1:30" x14ac:dyDescent="0.35">
      <c r="A96" s="36" t="s">
        <v>1062</v>
      </c>
      <c r="B96" s="45" t="s">
        <v>230</v>
      </c>
      <c r="C96" s="45" t="s">
        <v>4344</v>
      </c>
      <c r="D96" s="36" t="s">
        <v>1062</v>
      </c>
      <c r="E96" s="36" t="str">
        <f t="shared" si="3"/>
        <v>2006_MI</v>
      </c>
      <c r="F96" s="45">
        <v>2006</v>
      </c>
      <c r="G96" s="45">
        <f>_xlfn.XLOOKUP(I96,Main_OG!$B$1:$B$766,Main_OG!$O$1:$O$766,"")</f>
        <v>0</v>
      </c>
      <c r="H96" s="45">
        <f>_xlfn.XLOOKUP(E96,Main_OG!$D$1:$D$766,Main_OG!$J$1:$J$766,"")</f>
        <v>0</v>
      </c>
      <c r="I96" s="45" t="s">
        <v>230</v>
      </c>
      <c r="J96" s="45" t="str">
        <f t="shared" si="4"/>
        <v>Alpena Power Co_MI</v>
      </c>
      <c r="K96" s="45" t="str">
        <f t="shared" si="5"/>
        <v>Alpena Power Co_MI</v>
      </c>
      <c r="L96" s="45" t="s">
        <v>1063</v>
      </c>
      <c r="M96" s="45">
        <v>0</v>
      </c>
      <c r="N96" s="45">
        <v>3937</v>
      </c>
      <c r="O96" s="45">
        <v>5</v>
      </c>
      <c r="P96" s="45">
        <v>13658</v>
      </c>
      <c r="Q96" s="45">
        <v>0</v>
      </c>
      <c r="R96" s="45">
        <v>9481</v>
      </c>
      <c r="S96" s="45">
        <v>6559</v>
      </c>
      <c r="T96" s="45">
        <v>8508</v>
      </c>
      <c r="U96" s="45">
        <v>0</v>
      </c>
      <c r="V96" s="45">
        <v>8.3637678858130879</v>
      </c>
      <c r="W96" s="45">
        <v>5.5508069361813774</v>
      </c>
      <c r="X96" s="45">
        <v>9.579462928559364</v>
      </c>
      <c r="Y96" s="46">
        <v>483763.6</v>
      </c>
      <c r="Z96" s="46">
        <v>48202.440773445334</v>
      </c>
      <c r="AA96" s="47">
        <f>_xlfn.XLOOKUP($E96,Main_OG!$D$1:$D$766,Main_OG!AJ$1:AJ$766,"")</f>
        <v>70255935.120000005</v>
      </c>
      <c r="AB96" s="47">
        <f>_xlfn.XLOOKUP($E96,Main_OG!$D$1:$D$766,Main_OG!AK$1:AK$766,"")</f>
        <v>1664301.64</v>
      </c>
      <c r="AC96" s="47">
        <f>_xlfn.XLOOKUP($E96,Main_OG!$D$1:$D$766,Main_OG!AL$1:AL$766,"")</f>
        <v>181071401.84</v>
      </c>
      <c r="AD96" s="47">
        <f>_xlfn.XLOOKUP($E96,Main_OG!$D$1:$D$766,Main_OG!AM$1:AM$766,"")</f>
        <v>29066165</v>
      </c>
    </row>
    <row r="97" spans="1:30" x14ac:dyDescent="0.35">
      <c r="A97" s="36" t="s">
        <v>1062</v>
      </c>
      <c r="B97" s="45" t="s">
        <v>230</v>
      </c>
      <c r="C97" s="45" t="s">
        <v>4344</v>
      </c>
      <c r="D97" s="36" t="s">
        <v>1062</v>
      </c>
      <c r="E97" s="36" t="str">
        <f t="shared" si="3"/>
        <v>2007_MI</v>
      </c>
      <c r="F97" s="45">
        <v>2007</v>
      </c>
      <c r="G97" s="45">
        <f>_xlfn.XLOOKUP(I97,Main_OG!$B$1:$B$766,Main_OG!$O$1:$O$766,"")</f>
        <v>0</v>
      </c>
      <c r="H97" s="45">
        <f>_xlfn.XLOOKUP(E97,Main_OG!$D$1:$D$766,Main_OG!$J$1:$J$766,"")</f>
        <v>0</v>
      </c>
      <c r="I97" s="45" t="s">
        <v>230</v>
      </c>
      <c r="J97" s="45" t="str">
        <f t="shared" si="4"/>
        <v>Alpena Power Co_MI</v>
      </c>
      <c r="K97" s="45" t="str">
        <f t="shared" si="5"/>
        <v>Alpena Power Co_MI</v>
      </c>
      <c r="L97" s="45" t="s">
        <v>1064</v>
      </c>
      <c r="M97" s="45">
        <v>0</v>
      </c>
      <c r="N97" s="45">
        <v>3808</v>
      </c>
      <c r="O97" s="45">
        <v>5</v>
      </c>
      <c r="P97" s="45">
        <v>13685</v>
      </c>
      <c r="Q97" s="45">
        <v>0</v>
      </c>
      <c r="R97" s="45">
        <v>10109</v>
      </c>
      <c r="S97" s="45">
        <v>6891</v>
      </c>
      <c r="T97" s="45">
        <v>9327</v>
      </c>
      <c r="U97" s="45">
        <v>0</v>
      </c>
      <c r="V97" s="45">
        <v>9.08</v>
      </c>
      <c r="W97" s="45">
        <v>6</v>
      </c>
      <c r="X97" s="45">
        <v>10.41</v>
      </c>
      <c r="Y97" s="46">
        <v>482935.1</v>
      </c>
      <c r="Z97" s="46">
        <v>48287.309909407631</v>
      </c>
      <c r="AA97" s="47">
        <f>_xlfn.XLOOKUP($E97,Main_OG!$D$1:$D$766,Main_OG!AJ$1:AJ$766,"")</f>
        <v>73603394</v>
      </c>
      <c r="AB97" s="47">
        <f>_xlfn.XLOOKUP($E97,Main_OG!$D$1:$D$766,Main_OG!AK$1:AK$766,"")</f>
        <v>2521414</v>
      </c>
      <c r="AC97" s="47">
        <f>_xlfn.XLOOKUP($E97,Main_OG!$D$1:$D$766,Main_OG!AL$1:AL$766,"")</f>
        <v>204694010</v>
      </c>
      <c r="AD97" s="47">
        <f>_xlfn.XLOOKUP($E97,Main_OG!$D$1:$D$766,Main_OG!AM$1:AM$766,"")</f>
        <v>31516953</v>
      </c>
    </row>
    <row r="98" spans="1:30" x14ac:dyDescent="0.35">
      <c r="A98" s="36" t="s">
        <v>1062</v>
      </c>
      <c r="B98" s="45" t="s">
        <v>230</v>
      </c>
      <c r="C98" s="45" t="s">
        <v>4344</v>
      </c>
      <c r="D98" s="36" t="s">
        <v>1062</v>
      </c>
      <c r="E98" s="36" t="str">
        <f t="shared" si="3"/>
        <v>2008_MI</v>
      </c>
      <c r="F98" s="45">
        <v>2008</v>
      </c>
      <c r="G98" s="45">
        <f>_xlfn.XLOOKUP(I98,Main_OG!$B$1:$B$766,Main_OG!$O$1:$O$766,"")</f>
        <v>0</v>
      </c>
      <c r="H98" s="45">
        <f>_xlfn.XLOOKUP(E98,Main_OG!$D$1:$D$766,Main_OG!$J$1:$J$766,"")</f>
        <v>0</v>
      </c>
      <c r="I98" s="45" t="s">
        <v>230</v>
      </c>
      <c r="J98" s="45" t="str">
        <f t="shared" si="4"/>
        <v>Alpena Power Co_MI</v>
      </c>
      <c r="K98" s="45" t="str">
        <f t="shared" si="5"/>
        <v>Alpena Power Co_MI</v>
      </c>
      <c r="L98" s="45" t="s">
        <v>1065</v>
      </c>
      <c r="M98" s="45">
        <v>0</v>
      </c>
      <c r="N98" s="45">
        <v>4021</v>
      </c>
      <c r="O98" s="45">
        <v>4</v>
      </c>
      <c r="P98" s="45">
        <v>13727</v>
      </c>
      <c r="Q98" s="45">
        <v>0</v>
      </c>
      <c r="R98" s="45">
        <v>109882</v>
      </c>
      <c r="S98" s="45">
        <v>131042</v>
      </c>
      <c r="T98" s="45">
        <v>88964</v>
      </c>
      <c r="U98" s="45">
        <v>0</v>
      </c>
      <c r="V98" s="45">
        <v>10.220000000000001</v>
      </c>
      <c r="W98" s="45">
        <v>6.51</v>
      </c>
      <c r="X98" s="45">
        <v>11.65</v>
      </c>
      <c r="Y98" s="46">
        <v>455256.7</v>
      </c>
      <c r="Z98" s="46">
        <v>45768.752420983081</v>
      </c>
      <c r="AA98" s="47">
        <f>_xlfn.XLOOKUP($E98,Main_OG!$D$1:$D$766,Main_OG!AJ$1:AJ$766,"")</f>
        <v>73448608</v>
      </c>
      <c r="AB98" s="47">
        <f>_xlfn.XLOOKUP($E98,Main_OG!$D$1:$D$766,Main_OG!AK$1:AK$766,"")</f>
        <v>1696064</v>
      </c>
      <c r="AC98" s="47">
        <f>_xlfn.XLOOKUP($E98,Main_OG!$D$1:$D$766,Main_OG!AL$1:AL$766,"")</f>
        <v>150596912</v>
      </c>
      <c r="AD98" s="47">
        <f>_xlfn.XLOOKUP($E98,Main_OG!$D$1:$D$766,Main_OG!AM$1:AM$766,"")</f>
        <v>31484428</v>
      </c>
    </row>
    <row r="99" spans="1:30" x14ac:dyDescent="0.35">
      <c r="A99" s="36" t="s">
        <v>1062</v>
      </c>
      <c r="B99" s="45" t="s">
        <v>230</v>
      </c>
      <c r="C99" s="45" t="s">
        <v>4344</v>
      </c>
      <c r="D99" s="36" t="s">
        <v>1062</v>
      </c>
      <c r="E99" s="36" t="str">
        <f t="shared" si="3"/>
        <v>2009_MI</v>
      </c>
      <c r="F99" s="45">
        <v>2009</v>
      </c>
      <c r="G99" s="45">
        <f>_xlfn.XLOOKUP(I99,Main_OG!$B$1:$B$766,Main_OG!$O$1:$O$766,"")</f>
        <v>0</v>
      </c>
      <c r="H99" s="45">
        <f>_xlfn.XLOOKUP(E99,Main_OG!$D$1:$D$766,Main_OG!$J$1:$J$766,"")</f>
        <v>0</v>
      </c>
      <c r="I99" s="45" t="s">
        <v>230</v>
      </c>
      <c r="J99" s="45" t="str">
        <f t="shared" si="4"/>
        <v>Alpena Power Co_MI</v>
      </c>
      <c r="K99" s="45" t="str">
        <f t="shared" si="5"/>
        <v>Alpena Power Co_MI</v>
      </c>
      <c r="L99" s="45" t="s">
        <v>1066</v>
      </c>
      <c r="M99" s="45">
        <v>0</v>
      </c>
      <c r="N99" s="45">
        <v>3974</v>
      </c>
      <c r="O99" s="45">
        <v>4</v>
      </c>
      <c r="P99" s="45">
        <v>13718</v>
      </c>
      <c r="Q99" s="45">
        <v>0</v>
      </c>
      <c r="R99" s="45">
        <v>102161</v>
      </c>
      <c r="S99" s="45">
        <v>125877</v>
      </c>
      <c r="T99" s="45">
        <v>86526</v>
      </c>
      <c r="U99" s="45">
        <v>0</v>
      </c>
      <c r="V99" s="45">
        <v>11.18</v>
      </c>
      <c r="W99" s="45">
        <v>6.08</v>
      </c>
      <c r="X99" s="45">
        <v>12.67</v>
      </c>
      <c r="Y99" s="46">
        <v>416297.1</v>
      </c>
      <c r="Z99" s="46">
        <v>42043.455440645848</v>
      </c>
      <c r="AA99" s="47">
        <f>_xlfn.XLOOKUP($E99,Main_OG!$D$1:$D$766,Main_OG!AJ$1:AJ$766,"")</f>
        <v>70951888</v>
      </c>
      <c r="AB99" s="47">
        <f>_xlfn.XLOOKUP($E99,Main_OG!$D$1:$D$766,Main_OG!AK$1:AK$766,"")</f>
        <v>1451520</v>
      </c>
      <c r="AC99" s="47">
        <f>_xlfn.XLOOKUP($E99,Main_OG!$D$1:$D$766,Main_OG!AL$1:AL$766,"")</f>
        <v>132491692</v>
      </c>
      <c r="AD99" s="47">
        <f>_xlfn.XLOOKUP($E99,Main_OG!$D$1:$D$766,Main_OG!AM$1:AM$766,"")</f>
        <v>21851009</v>
      </c>
    </row>
    <row r="100" spans="1:30" x14ac:dyDescent="0.35">
      <c r="A100" s="36" t="s">
        <v>1062</v>
      </c>
      <c r="B100" s="45" t="s">
        <v>230</v>
      </c>
      <c r="C100" s="45" t="s">
        <v>4344</v>
      </c>
      <c r="D100" s="36" t="s">
        <v>1062</v>
      </c>
      <c r="E100" s="36" t="str">
        <f t="shared" si="3"/>
        <v>2010_MI</v>
      </c>
      <c r="F100" s="45">
        <v>2010</v>
      </c>
      <c r="G100" s="45">
        <f>_xlfn.XLOOKUP(I100,Main_OG!$B$1:$B$766,Main_OG!$O$1:$O$766,"")</f>
        <v>0</v>
      </c>
      <c r="H100" s="45">
        <f>_xlfn.XLOOKUP(E100,Main_OG!$D$1:$D$766,Main_OG!$J$1:$J$766,"")</f>
        <v>0</v>
      </c>
      <c r="I100" s="45" t="s">
        <v>230</v>
      </c>
      <c r="J100" s="45" t="str">
        <f t="shared" si="4"/>
        <v>Alpena Power Co_MI</v>
      </c>
      <c r="K100" s="45" t="str">
        <f t="shared" si="5"/>
        <v>Alpena Power Co_MI</v>
      </c>
      <c r="L100" s="45" t="s">
        <v>1067</v>
      </c>
      <c r="M100" s="45">
        <v>0</v>
      </c>
      <c r="N100" s="45">
        <v>3933</v>
      </c>
      <c r="O100" s="45">
        <v>4</v>
      </c>
      <c r="P100" s="45">
        <v>13714</v>
      </c>
      <c r="Q100" s="45">
        <v>0</v>
      </c>
      <c r="R100" s="45">
        <v>103757</v>
      </c>
      <c r="S100" s="45">
        <v>136081</v>
      </c>
      <c r="T100" s="45">
        <v>88972</v>
      </c>
      <c r="U100" s="45">
        <v>0</v>
      </c>
      <c r="V100" s="45">
        <v>11.75</v>
      </c>
      <c r="W100" s="45">
        <v>6.22</v>
      </c>
      <c r="X100" s="45">
        <v>13.7</v>
      </c>
      <c r="Y100" s="46">
        <v>441271.5</v>
      </c>
      <c r="Z100" s="46">
        <v>44673.97282962648</v>
      </c>
      <c r="AA100" s="47">
        <f>_xlfn.XLOOKUP($E100,Main_OG!$D$1:$D$766,Main_OG!AJ$1:AJ$766,"")</f>
        <v>70202968</v>
      </c>
      <c r="AB100" s="47">
        <f>_xlfn.XLOOKUP($E100,Main_OG!$D$1:$D$766,Main_OG!AK$1:AK$766,"")</f>
        <v>1394134</v>
      </c>
      <c r="AC100" s="47">
        <f>_xlfn.XLOOKUP($E100,Main_OG!$D$1:$D$766,Main_OG!AL$1:AL$766,"")</f>
        <v>193405206</v>
      </c>
      <c r="AD100" s="47">
        <f>_xlfn.XLOOKUP($E100,Main_OG!$D$1:$D$766,Main_OG!AM$1:AM$766,"")</f>
        <v>29624580</v>
      </c>
    </row>
    <row r="101" spans="1:30" x14ac:dyDescent="0.35">
      <c r="A101" s="36" t="s">
        <v>1062</v>
      </c>
      <c r="B101" s="45" t="s">
        <v>230</v>
      </c>
      <c r="C101" s="45" t="s">
        <v>4344</v>
      </c>
      <c r="D101" s="36" t="s">
        <v>1062</v>
      </c>
      <c r="E101" s="36" t="str">
        <f t="shared" si="3"/>
        <v>2011_MI</v>
      </c>
      <c r="F101" s="45">
        <v>2011</v>
      </c>
      <c r="G101" s="45">
        <f>_xlfn.XLOOKUP(I101,Main_OG!$B$1:$B$766,Main_OG!$O$1:$O$766,"")</f>
        <v>0</v>
      </c>
      <c r="H101" s="45">
        <f>_xlfn.XLOOKUP(E101,Main_OG!$D$1:$D$766,Main_OG!$J$1:$J$766,"")</f>
        <v>0</v>
      </c>
      <c r="I101" s="45" t="s">
        <v>230</v>
      </c>
      <c r="J101" s="45" t="str">
        <f t="shared" si="4"/>
        <v>Alpena Power Co_MI</v>
      </c>
      <c r="K101" s="45" t="str">
        <f t="shared" si="5"/>
        <v>Alpena Power Co_MI</v>
      </c>
      <c r="L101" s="45" t="s">
        <v>1068</v>
      </c>
      <c r="M101" s="45">
        <v>0</v>
      </c>
      <c r="N101" s="45">
        <v>3933</v>
      </c>
      <c r="O101" s="45">
        <v>3</v>
      </c>
      <c r="P101" s="45">
        <v>13689</v>
      </c>
      <c r="Q101" s="45">
        <v>0</v>
      </c>
      <c r="R101" s="45">
        <v>103458</v>
      </c>
      <c r="S101" s="45">
        <v>131296</v>
      </c>
      <c r="T101" s="45">
        <v>87532</v>
      </c>
      <c r="U101" s="45">
        <v>0</v>
      </c>
      <c r="V101" s="45">
        <v>12.1</v>
      </c>
      <c r="W101" s="45">
        <v>6.39</v>
      </c>
      <c r="X101" s="45">
        <v>14.07</v>
      </c>
      <c r="Y101" s="46">
        <v>453989.1</v>
      </c>
      <c r="Z101" s="46">
        <v>45936.119132417887</v>
      </c>
      <c r="AA101" s="47">
        <f>_xlfn.XLOOKUP($E101,Main_OG!$D$1:$D$766,Main_OG!AJ$1:AJ$766,"")</f>
        <v>64902824</v>
      </c>
      <c r="AB101" s="47">
        <f>_xlfn.XLOOKUP($E101,Main_OG!$D$1:$D$766,Main_OG!AK$1:AK$766,"")</f>
        <v>1219786</v>
      </c>
      <c r="AC101" s="47">
        <f>_xlfn.XLOOKUP($E101,Main_OG!$D$1:$D$766,Main_OG!AL$1:AL$766,"")</f>
        <v>199495150</v>
      </c>
      <c r="AD101" s="47">
        <f>_xlfn.XLOOKUP($E101,Main_OG!$D$1:$D$766,Main_OG!AM$1:AM$766,"")</f>
        <v>32889467</v>
      </c>
    </row>
    <row r="102" spans="1:30" x14ac:dyDescent="0.35">
      <c r="A102" s="36" t="s">
        <v>1062</v>
      </c>
      <c r="B102" s="45" t="s">
        <v>230</v>
      </c>
      <c r="C102" s="45" t="s">
        <v>4344</v>
      </c>
      <c r="D102" s="36" t="s">
        <v>1062</v>
      </c>
      <c r="E102" s="36" t="str">
        <f t="shared" si="3"/>
        <v>2012_MI</v>
      </c>
      <c r="F102" s="45">
        <v>2012</v>
      </c>
      <c r="G102" s="45">
        <f>_xlfn.XLOOKUP(I102,Main_OG!$B$1:$B$766,Main_OG!$O$1:$O$766,"")</f>
        <v>0</v>
      </c>
      <c r="H102" s="45">
        <f>_xlfn.XLOOKUP(E102,Main_OG!$D$1:$D$766,Main_OG!$J$1:$J$766,"")</f>
        <v>0</v>
      </c>
      <c r="I102" s="45" t="s">
        <v>230</v>
      </c>
      <c r="J102" s="45" t="str">
        <f t="shared" si="4"/>
        <v>Alpena Power Co_MI</v>
      </c>
      <c r="K102" s="45" t="str">
        <f t="shared" si="5"/>
        <v>Alpena Power Co_MI</v>
      </c>
      <c r="L102" s="45" t="s">
        <v>1069</v>
      </c>
      <c r="M102" s="45">
        <v>0</v>
      </c>
      <c r="N102" s="45">
        <v>3935</v>
      </c>
      <c r="O102" s="45">
        <v>4</v>
      </c>
      <c r="P102" s="45">
        <v>13681</v>
      </c>
      <c r="Q102" s="45">
        <v>0</v>
      </c>
      <c r="R102" s="45">
        <v>102293</v>
      </c>
      <c r="S102" s="45">
        <v>148287</v>
      </c>
      <c r="T102" s="45">
        <v>87480</v>
      </c>
      <c r="U102" s="45">
        <v>0</v>
      </c>
      <c r="V102" s="45">
        <v>12.299962000000001</v>
      </c>
      <c r="W102" s="45">
        <v>6.2824118000000002</v>
      </c>
      <c r="X102" s="45">
        <v>13.824873999999999</v>
      </c>
      <c r="Y102" s="46">
        <v>463302.6</v>
      </c>
      <c r="Z102" s="46">
        <v>46806.331882207116</v>
      </c>
      <c r="AA102" s="47">
        <f>_xlfn.XLOOKUP($E102,Main_OG!$D$1:$D$766,Main_OG!AJ$1:AJ$766,"")</f>
        <v>59591210</v>
      </c>
      <c r="AB102" s="47">
        <f>_xlfn.XLOOKUP($E102,Main_OG!$D$1:$D$766,Main_OG!AK$1:AK$766,"")</f>
        <v>1089792</v>
      </c>
      <c r="AC102" s="47">
        <f>_xlfn.XLOOKUP($E102,Main_OG!$D$1:$D$766,Main_OG!AL$1:AL$766,"")</f>
        <v>339611196</v>
      </c>
      <c r="AD102" s="47">
        <f>_xlfn.XLOOKUP($E102,Main_OG!$D$1:$D$766,Main_OG!AM$1:AM$766,"")</f>
        <v>28019714</v>
      </c>
    </row>
    <row r="103" spans="1:30" x14ac:dyDescent="0.35">
      <c r="A103" s="36" t="s">
        <v>1062</v>
      </c>
      <c r="B103" s="45" t="s">
        <v>230</v>
      </c>
      <c r="C103" s="45" t="s">
        <v>4344</v>
      </c>
      <c r="D103" s="36" t="s">
        <v>1062</v>
      </c>
      <c r="E103" s="36" t="str">
        <f t="shared" si="3"/>
        <v>2013_MI</v>
      </c>
      <c r="F103" s="45">
        <v>2013</v>
      </c>
      <c r="G103" s="45">
        <f>_xlfn.XLOOKUP(I103,Main_OG!$B$1:$B$766,Main_OG!$O$1:$O$766,"")</f>
        <v>0</v>
      </c>
      <c r="H103" s="45">
        <f>_xlfn.XLOOKUP(E103,Main_OG!$D$1:$D$766,Main_OG!$J$1:$J$766,"")</f>
        <v>0</v>
      </c>
      <c r="I103" s="45" t="s">
        <v>230</v>
      </c>
      <c r="J103" s="45" t="str">
        <f t="shared" si="4"/>
        <v>Alpena Power Co_MI</v>
      </c>
      <c r="K103" s="45" t="str">
        <f t="shared" si="5"/>
        <v>Alpena Power Co_MI</v>
      </c>
      <c r="L103" s="45" t="s">
        <v>1070</v>
      </c>
      <c r="M103" s="45">
        <v>0</v>
      </c>
      <c r="N103" s="45">
        <v>3943</v>
      </c>
      <c r="O103" s="45">
        <v>4</v>
      </c>
      <c r="P103" s="45">
        <v>13687</v>
      </c>
      <c r="Q103" s="45">
        <v>0</v>
      </c>
      <c r="R103" s="45">
        <v>101418</v>
      </c>
      <c r="S103" s="45">
        <v>142319</v>
      </c>
      <c r="T103" s="45">
        <v>87251</v>
      </c>
      <c r="U103" s="45">
        <v>0</v>
      </c>
      <c r="V103" s="45">
        <v>12.404109999999999</v>
      </c>
      <c r="W103" s="45">
        <v>6.4228949999999996</v>
      </c>
      <c r="X103" s="45">
        <v>13.98494</v>
      </c>
      <c r="Y103" s="46">
        <v>472779.9</v>
      </c>
      <c r="Z103" s="46">
        <v>47684.250275497179</v>
      </c>
      <c r="AA103" s="47">
        <f>_xlfn.XLOOKUP($E103,Main_OG!$D$1:$D$766,Main_OG!AJ$1:AJ$766,"")</f>
        <v>63709402</v>
      </c>
      <c r="AB103" s="47">
        <f>_xlfn.XLOOKUP($E103,Main_OG!$D$1:$D$766,Main_OG!AK$1:AK$766,"")</f>
        <v>1962940</v>
      </c>
      <c r="AC103" s="47">
        <f>_xlfn.XLOOKUP($E103,Main_OG!$D$1:$D$766,Main_OG!AL$1:AL$766,"")</f>
        <v>213979064</v>
      </c>
      <c r="AD103" s="47">
        <f>_xlfn.XLOOKUP($E103,Main_OG!$D$1:$D$766,Main_OG!AM$1:AM$766,"")</f>
        <v>28920823</v>
      </c>
    </row>
    <row r="104" spans="1:30" x14ac:dyDescent="0.35">
      <c r="A104" s="36" t="s">
        <v>1062</v>
      </c>
      <c r="B104" s="45" t="s">
        <v>230</v>
      </c>
      <c r="C104" s="45" t="s">
        <v>4344</v>
      </c>
      <c r="D104" s="36" t="s">
        <v>1062</v>
      </c>
      <c r="E104" s="36" t="str">
        <f t="shared" si="3"/>
        <v>2014_MI</v>
      </c>
      <c r="F104" s="45">
        <v>2014</v>
      </c>
      <c r="G104" s="45">
        <f>_xlfn.XLOOKUP(I104,Main_OG!$B$1:$B$766,Main_OG!$O$1:$O$766,"")</f>
        <v>0</v>
      </c>
      <c r="H104" s="45">
        <f>_xlfn.XLOOKUP(E104,Main_OG!$D$1:$D$766,Main_OG!$J$1:$J$766,"")</f>
        <v>0</v>
      </c>
      <c r="I104" s="45" t="s">
        <v>230</v>
      </c>
      <c r="J104" s="45" t="str">
        <f t="shared" si="4"/>
        <v>Alpena Power Co_MI</v>
      </c>
      <c r="K104" s="45" t="str">
        <f t="shared" si="5"/>
        <v>Alpena Power Co_MI</v>
      </c>
      <c r="L104" s="45" t="s">
        <v>1071</v>
      </c>
      <c r="M104" s="45">
        <v>0</v>
      </c>
      <c r="N104" s="45">
        <v>3957</v>
      </c>
      <c r="O104" s="45">
        <v>4</v>
      </c>
      <c r="P104" s="45">
        <v>13711</v>
      </c>
      <c r="Q104" s="45">
        <v>0</v>
      </c>
      <c r="R104" s="45">
        <v>102273</v>
      </c>
      <c r="S104" s="45">
        <v>161629</v>
      </c>
      <c r="T104" s="45">
        <v>86837</v>
      </c>
      <c r="U104" s="45">
        <v>0</v>
      </c>
      <c r="V104" s="45">
        <v>11.892678999999999</v>
      </c>
      <c r="W104" s="45">
        <v>6.7401270999999996</v>
      </c>
      <c r="X104" s="45">
        <v>13.574859</v>
      </c>
      <c r="Y104" s="46">
        <v>479534.9</v>
      </c>
      <c r="Z104" s="46">
        <v>48281.645862433201</v>
      </c>
      <c r="AA104" s="47">
        <f>_xlfn.XLOOKUP($E104,Main_OG!$D$1:$D$766,Main_OG!AJ$1:AJ$766,"")</f>
        <v>59059954</v>
      </c>
      <c r="AB104" s="47">
        <f>_xlfn.XLOOKUP($E104,Main_OG!$D$1:$D$766,Main_OG!AK$1:AK$766,"")</f>
        <v>4593606</v>
      </c>
      <c r="AC104" s="47">
        <f>_xlfn.XLOOKUP($E104,Main_OG!$D$1:$D$766,Main_OG!AL$1:AL$766,"")</f>
        <v>220598076</v>
      </c>
      <c r="AD104" s="47">
        <f>_xlfn.XLOOKUP($E104,Main_OG!$D$1:$D$766,Main_OG!AM$1:AM$766,"")</f>
        <v>31245848</v>
      </c>
    </row>
    <row r="105" spans="1:30" x14ac:dyDescent="0.35">
      <c r="A105" s="36" t="s">
        <v>1062</v>
      </c>
      <c r="B105" s="45" t="s">
        <v>230</v>
      </c>
      <c r="C105" s="45" t="s">
        <v>4344</v>
      </c>
      <c r="D105" s="36" t="s">
        <v>1062</v>
      </c>
      <c r="E105" s="36" t="str">
        <f t="shared" si="3"/>
        <v>2015_MI</v>
      </c>
      <c r="F105" s="45">
        <v>2015</v>
      </c>
      <c r="G105" s="45">
        <f>_xlfn.XLOOKUP(I105,Main_OG!$B$1:$B$766,Main_OG!$O$1:$O$766,"")</f>
        <v>0</v>
      </c>
      <c r="H105" s="45">
        <f>_xlfn.XLOOKUP(E105,Main_OG!$D$1:$D$766,Main_OG!$J$1:$J$766,"")</f>
        <v>0</v>
      </c>
      <c r="I105" s="45" t="s">
        <v>230</v>
      </c>
      <c r="J105" s="45" t="str">
        <f t="shared" si="4"/>
        <v>Alpena Power Co_MI</v>
      </c>
      <c r="K105" s="45" t="str">
        <f t="shared" si="5"/>
        <v>Alpena Power Co_MI</v>
      </c>
      <c r="L105" s="45" t="s">
        <v>1072</v>
      </c>
      <c r="M105" s="45">
        <v>0</v>
      </c>
      <c r="N105" s="45">
        <v>3945</v>
      </c>
      <c r="O105" s="45">
        <v>4</v>
      </c>
      <c r="P105" s="45">
        <v>13718</v>
      </c>
      <c r="Q105" s="45">
        <v>0</v>
      </c>
      <c r="R105" s="45">
        <v>104584</v>
      </c>
      <c r="S105" s="45">
        <v>152062</v>
      </c>
      <c r="T105" s="45">
        <v>86699</v>
      </c>
      <c r="U105" s="45">
        <v>0</v>
      </c>
      <c r="V105" s="45">
        <v>11.908130999999999</v>
      </c>
      <c r="W105" s="45">
        <v>6.0837026999999999</v>
      </c>
      <c r="X105" s="45">
        <v>13.793699999999999</v>
      </c>
      <c r="Y105" s="46">
        <v>490618.7</v>
      </c>
      <c r="Z105" s="46">
        <v>49385.428511981954</v>
      </c>
      <c r="AA105" s="47">
        <f>_xlfn.XLOOKUP($E105,Main_OG!$D$1:$D$766,Main_OG!AJ$1:AJ$766,"")</f>
        <v>59135316</v>
      </c>
      <c r="AB105" s="47">
        <f>_xlfn.XLOOKUP($E105,Main_OG!$D$1:$D$766,Main_OG!AK$1:AK$766,"")</f>
        <v>3659006</v>
      </c>
      <c r="AC105" s="47">
        <f>_xlfn.XLOOKUP($E105,Main_OG!$D$1:$D$766,Main_OG!AL$1:AL$766,"")</f>
        <v>328228632</v>
      </c>
      <c r="AD105" s="47">
        <f>_xlfn.XLOOKUP($E105,Main_OG!$D$1:$D$766,Main_OG!AM$1:AM$766,"")</f>
        <v>29333786</v>
      </c>
    </row>
    <row r="106" spans="1:30" x14ac:dyDescent="0.35">
      <c r="A106" s="36" t="s">
        <v>1062</v>
      </c>
      <c r="B106" s="45" t="s">
        <v>230</v>
      </c>
      <c r="C106" s="45" t="s">
        <v>4344</v>
      </c>
      <c r="D106" s="36" t="s">
        <v>1062</v>
      </c>
      <c r="E106" s="36" t="str">
        <f t="shared" si="3"/>
        <v>2016_MI</v>
      </c>
      <c r="F106" s="45">
        <v>2016</v>
      </c>
      <c r="G106" s="45">
        <f>_xlfn.XLOOKUP(I106,Main_OG!$B$1:$B$766,Main_OG!$O$1:$O$766,"")</f>
        <v>0</v>
      </c>
      <c r="H106" s="45">
        <f>_xlfn.XLOOKUP(E106,Main_OG!$D$1:$D$766,Main_OG!$J$1:$J$766,"")</f>
        <v>1</v>
      </c>
      <c r="I106" s="45" t="s">
        <v>230</v>
      </c>
      <c r="J106" s="45" t="str">
        <f t="shared" si="4"/>
        <v>Alpena Power Co_MI</v>
      </c>
      <c r="K106" s="45" t="str">
        <f t="shared" si="5"/>
        <v>Alpena Power Co_MI</v>
      </c>
      <c r="L106" s="45" t="s">
        <v>1073</v>
      </c>
      <c r="M106" s="45">
        <v>0</v>
      </c>
      <c r="N106" s="45">
        <v>3971</v>
      </c>
      <c r="O106" s="45">
        <v>4</v>
      </c>
      <c r="P106" s="45">
        <v>13720</v>
      </c>
      <c r="Q106" s="45">
        <v>0</v>
      </c>
      <c r="R106" s="45">
        <v>107050</v>
      </c>
      <c r="S106" s="45">
        <v>155998</v>
      </c>
      <c r="T106" s="45">
        <v>87893</v>
      </c>
      <c r="U106" s="45">
        <v>0</v>
      </c>
      <c r="V106" s="45">
        <v>11.337505999999999</v>
      </c>
      <c r="W106" s="45">
        <v>5.9167424999999998</v>
      </c>
      <c r="X106" s="45">
        <v>13.274436</v>
      </c>
      <c r="Y106" s="46">
        <v>500159.5</v>
      </c>
      <c r="Z106" s="46">
        <v>50246.49599758572</v>
      </c>
      <c r="AA106" s="47">
        <f>_xlfn.XLOOKUP($E106,Main_OG!$D$1:$D$766,Main_OG!AJ$1:AJ$766,"")</f>
        <v>46245940</v>
      </c>
      <c r="AB106" s="47">
        <f>_xlfn.XLOOKUP($E106,Main_OG!$D$1:$D$766,Main_OG!AK$1:AK$766,"")</f>
        <v>3979136</v>
      </c>
      <c r="AC106" s="47">
        <f>_xlfn.XLOOKUP($E106,Main_OG!$D$1:$D$766,Main_OG!AL$1:AL$766,"")</f>
        <v>450646378</v>
      </c>
      <c r="AD106" s="47">
        <f>_xlfn.XLOOKUP($E106,Main_OG!$D$1:$D$766,Main_OG!AM$1:AM$766,"")</f>
        <v>31551710</v>
      </c>
    </row>
    <row r="107" spans="1:30" x14ac:dyDescent="0.35">
      <c r="A107" s="36" t="s">
        <v>1062</v>
      </c>
      <c r="B107" s="45" t="s">
        <v>230</v>
      </c>
      <c r="C107" s="45" t="s">
        <v>4344</v>
      </c>
      <c r="D107" s="36" t="s">
        <v>1062</v>
      </c>
      <c r="E107" s="36" t="str">
        <f t="shared" si="3"/>
        <v>2017_MI</v>
      </c>
      <c r="F107" s="45">
        <v>2017</v>
      </c>
      <c r="G107" s="45">
        <f>_xlfn.XLOOKUP(I107,Main_OG!$B$1:$B$766,Main_OG!$O$1:$O$766,"")</f>
        <v>0</v>
      </c>
      <c r="H107" s="45">
        <f>_xlfn.XLOOKUP(E107,Main_OG!$D$1:$D$766,Main_OG!$J$1:$J$766,"")</f>
        <v>1</v>
      </c>
      <c r="I107" s="45" t="s">
        <v>230</v>
      </c>
      <c r="J107" s="45" t="str">
        <f t="shared" si="4"/>
        <v>Alpena Power Co_MI</v>
      </c>
      <c r="K107" s="45" t="str">
        <f t="shared" si="5"/>
        <v>Alpena Power Co_MI</v>
      </c>
      <c r="L107" s="45" t="s">
        <v>1074</v>
      </c>
      <c r="M107" s="45">
        <v>0</v>
      </c>
      <c r="N107" s="45">
        <v>3979</v>
      </c>
      <c r="O107" s="45">
        <v>4</v>
      </c>
      <c r="P107" s="45">
        <v>13708</v>
      </c>
      <c r="Q107" s="45">
        <v>0</v>
      </c>
      <c r="R107" s="45">
        <v>104553</v>
      </c>
      <c r="S107" s="45">
        <v>168985</v>
      </c>
      <c r="T107" s="45">
        <v>85293</v>
      </c>
      <c r="U107" s="45">
        <v>0</v>
      </c>
      <c r="V107" s="45">
        <v>11.911375</v>
      </c>
      <c r="W107" s="45">
        <v>6.1818505000000004</v>
      </c>
      <c r="X107" s="45">
        <v>13.883906</v>
      </c>
      <c r="Y107" s="46">
        <v>505101.5</v>
      </c>
      <c r="Z107" s="46">
        <v>50627.84962480775</v>
      </c>
      <c r="AA107" s="47">
        <f>_xlfn.XLOOKUP($E107,Main_OG!$D$1:$D$766,Main_OG!AJ$1:AJ$766,"")</f>
        <v>48055102</v>
      </c>
      <c r="AB107" s="47">
        <f>_xlfn.XLOOKUP($E107,Main_OG!$D$1:$D$766,Main_OG!AK$1:AK$766,"")</f>
        <v>5725674</v>
      </c>
      <c r="AC107" s="47">
        <f>_xlfn.XLOOKUP($E107,Main_OG!$D$1:$D$766,Main_OG!AL$1:AL$766,"")</f>
        <v>391930296</v>
      </c>
      <c r="AD107" s="47">
        <f>_xlfn.XLOOKUP($E107,Main_OG!$D$1:$D$766,Main_OG!AM$1:AM$766,"")</f>
        <v>32381192</v>
      </c>
    </row>
    <row r="108" spans="1:30" x14ac:dyDescent="0.35">
      <c r="A108" s="36" t="s">
        <v>1062</v>
      </c>
      <c r="B108" s="45" t="s">
        <v>230</v>
      </c>
      <c r="C108" s="45" t="s">
        <v>4344</v>
      </c>
      <c r="D108" s="36" t="s">
        <v>1062</v>
      </c>
      <c r="E108" s="36" t="str">
        <f t="shared" si="3"/>
        <v>2018_MI</v>
      </c>
      <c r="F108" s="45">
        <v>2018</v>
      </c>
      <c r="G108" s="45">
        <f>_xlfn.XLOOKUP(I108,Main_OG!$B$1:$B$766,Main_OG!$O$1:$O$766,"")</f>
        <v>0</v>
      </c>
      <c r="H108" s="45">
        <f>_xlfn.XLOOKUP(E108,Main_OG!$D$1:$D$766,Main_OG!$J$1:$J$766,"")</f>
        <v>1</v>
      </c>
      <c r="I108" s="45" t="s">
        <v>230</v>
      </c>
      <c r="J108" s="45" t="str">
        <f t="shared" si="4"/>
        <v>Alpena Power Co_MI</v>
      </c>
      <c r="K108" s="45" t="str">
        <f t="shared" si="5"/>
        <v>Alpena Power Co_MI</v>
      </c>
      <c r="L108" s="45" t="s">
        <v>1075</v>
      </c>
      <c r="M108" s="45">
        <v>0</v>
      </c>
      <c r="N108" s="45">
        <v>4000</v>
      </c>
      <c r="O108" s="45">
        <v>4</v>
      </c>
      <c r="P108" s="45">
        <v>13686</v>
      </c>
      <c r="Q108" s="45">
        <v>0</v>
      </c>
      <c r="R108" s="45">
        <v>102918</v>
      </c>
      <c r="S108" s="45">
        <v>157952</v>
      </c>
      <c r="T108" s="45">
        <v>89047</v>
      </c>
      <c r="U108" s="45">
        <v>0</v>
      </c>
      <c r="V108" s="45">
        <v>12.257623000000001</v>
      </c>
      <c r="W108" s="45">
        <v>6.5090659999999998</v>
      </c>
      <c r="X108" s="45">
        <v>14.172628</v>
      </c>
      <c r="Y108" s="46">
        <v>516843</v>
      </c>
      <c r="Z108" s="46">
        <v>51750.095070873111</v>
      </c>
      <c r="AA108" s="47">
        <f>_xlfn.XLOOKUP($E108,Main_OG!$D$1:$D$766,Main_OG!AJ$1:AJ$766,"")</f>
        <v>48470944</v>
      </c>
      <c r="AB108" s="47">
        <f>_xlfn.XLOOKUP($E108,Main_OG!$D$1:$D$766,Main_OG!AK$1:AK$766,"")</f>
        <v>6148722</v>
      </c>
      <c r="AC108" s="47">
        <f>_xlfn.XLOOKUP($E108,Main_OG!$D$1:$D$766,Main_OG!AL$1:AL$766,"")</f>
        <v>468790626</v>
      </c>
      <c r="AD108" s="47">
        <f>_xlfn.XLOOKUP($E108,Main_OG!$D$1:$D$766,Main_OG!AM$1:AM$766,"")</f>
        <v>30478694</v>
      </c>
    </row>
    <row r="109" spans="1:30" x14ac:dyDescent="0.35">
      <c r="A109" s="36" t="s">
        <v>1062</v>
      </c>
      <c r="B109" s="45" t="s">
        <v>230</v>
      </c>
      <c r="C109" s="45" t="s">
        <v>4344</v>
      </c>
      <c r="D109" s="36" t="s">
        <v>1062</v>
      </c>
      <c r="E109" s="36" t="str">
        <f t="shared" si="3"/>
        <v>2019_MI</v>
      </c>
      <c r="F109" s="45">
        <v>2019</v>
      </c>
      <c r="G109" s="45">
        <f>_xlfn.XLOOKUP(I109,Main_OG!$B$1:$B$766,Main_OG!$O$1:$O$766,"")</f>
        <v>0</v>
      </c>
      <c r="H109" s="45">
        <f>_xlfn.XLOOKUP(E109,Main_OG!$D$1:$D$766,Main_OG!$J$1:$J$766,"")</f>
        <v>1</v>
      </c>
      <c r="I109" s="45" t="s">
        <v>230</v>
      </c>
      <c r="J109" s="45" t="str">
        <f t="shared" si="4"/>
        <v>Alpena Power Co_MI</v>
      </c>
      <c r="K109" s="45" t="str">
        <f t="shared" si="5"/>
        <v>Alpena Power Co_MI</v>
      </c>
      <c r="L109" s="45" t="s">
        <v>1076</v>
      </c>
      <c r="M109" s="45">
        <v>0</v>
      </c>
      <c r="N109" s="45">
        <v>2809</v>
      </c>
      <c r="O109" s="45">
        <v>4</v>
      </c>
      <c r="P109" s="45">
        <v>13698</v>
      </c>
      <c r="Q109" s="45">
        <v>0</v>
      </c>
      <c r="R109" s="45">
        <v>97865</v>
      </c>
      <c r="S109" s="45">
        <v>148955</v>
      </c>
      <c r="T109" s="45">
        <v>86654</v>
      </c>
      <c r="U109" s="45">
        <v>0</v>
      </c>
      <c r="V109" s="45">
        <v>12.793746000000001</v>
      </c>
      <c r="W109" s="45">
        <v>6.2036185000000001</v>
      </c>
      <c r="X109" s="45">
        <v>14.551434</v>
      </c>
      <c r="Y109" s="46">
        <v>517845.2</v>
      </c>
      <c r="Z109" s="46">
        <v>51863.37826665445</v>
      </c>
      <c r="AA109" s="47">
        <f>_xlfn.XLOOKUP($E109,Main_OG!$D$1:$D$766,Main_OG!AJ$1:AJ$766,"")</f>
        <v>42514514</v>
      </c>
      <c r="AB109" s="47">
        <f>_xlfn.XLOOKUP($E109,Main_OG!$D$1:$D$766,Main_OG!AK$1:AK$766,"")</f>
        <v>4549214</v>
      </c>
      <c r="AC109" s="47">
        <f>_xlfn.XLOOKUP($E109,Main_OG!$D$1:$D$766,Main_OG!AL$1:AL$766,"")</f>
        <v>507737264</v>
      </c>
      <c r="AD109" s="47">
        <f>_xlfn.XLOOKUP($E109,Main_OG!$D$1:$D$766,Main_OG!AM$1:AM$766,"")</f>
        <v>32909275</v>
      </c>
    </row>
    <row r="110" spans="1:30" x14ac:dyDescent="0.35">
      <c r="A110" s="36" t="s">
        <v>1062</v>
      </c>
      <c r="B110" s="45" t="s">
        <v>230</v>
      </c>
      <c r="C110" s="45" t="s">
        <v>4344</v>
      </c>
      <c r="D110" s="36" t="s">
        <v>1062</v>
      </c>
      <c r="E110" s="36" t="str">
        <f t="shared" si="3"/>
        <v>2020_MI</v>
      </c>
      <c r="F110" s="45">
        <v>2020</v>
      </c>
      <c r="G110" s="45">
        <f>_xlfn.XLOOKUP(I110,Main_OG!$B$1:$B$766,Main_OG!$O$1:$O$766,"")</f>
        <v>0</v>
      </c>
      <c r="H110" s="45">
        <f>_xlfn.XLOOKUP(E110,Main_OG!$D$1:$D$766,Main_OG!$J$1:$J$766,"")</f>
        <v>1</v>
      </c>
      <c r="I110" s="45" t="s">
        <v>230</v>
      </c>
      <c r="J110" s="45" t="str">
        <f t="shared" si="4"/>
        <v>Alpena Power Co_MI</v>
      </c>
      <c r="K110" s="45" t="str">
        <f t="shared" si="5"/>
        <v>Alpena Power Co_MI</v>
      </c>
      <c r="L110" s="45" t="s">
        <v>1077</v>
      </c>
      <c r="M110" s="45">
        <v>0</v>
      </c>
      <c r="N110" s="45">
        <v>2839</v>
      </c>
      <c r="O110" s="45">
        <v>4</v>
      </c>
      <c r="P110" s="45">
        <v>0</v>
      </c>
      <c r="Q110" s="45">
        <v>0</v>
      </c>
      <c r="R110" s="45">
        <v>92173</v>
      </c>
      <c r="S110" s="45">
        <v>179404</v>
      </c>
      <c r="T110" s="45">
        <v>0</v>
      </c>
      <c r="U110" s="45">
        <v>0</v>
      </c>
      <c r="V110" s="45">
        <v>12.472633</v>
      </c>
      <c r="W110" s="45">
        <v>5.9264564999999996</v>
      </c>
      <c r="X110" s="45">
        <v>0</v>
      </c>
      <c r="Y110" s="46">
        <v>502483.7</v>
      </c>
      <c r="Z110" s="46">
        <v>50367.590085732932</v>
      </c>
      <c r="AA110" s="47">
        <f>_xlfn.XLOOKUP($E110,Main_OG!$D$1:$D$766,Main_OG!AJ$1:AJ$766,"")</f>
        <v>31781102</v>
      </c>
      <c r="AB110" s="47">
        <f>_xlfn.XLOOKUP($E110,Main_OG!$D$1:$D$766,Main_OG!AK$1:AK$766,"")</f>
        <v>4699362</v>
      </c>
      <c r="AC110" s="47">
        <f>_xlfn.XLOOKUP($E110,Main_OG!$D$1:$D$766,Main_OG!AL$1:AL$766,"")</f>
        <v>556237194</v>
      </c>
      <c r="AD110" s="47">
        <f>_xlfn.XLOOKUP($E110,Main_OG!$D$1:$D$766,Main_OG!AM$1:AM$766,"")</f>
        <v>0</v>
      </c>
    </row>
    <row r="111" spans="1:30" x14ac:dyDescent="0.35">
      <c r="A111" s="36" t="s">
        <v>1078</v>
      </c>
      <c r="B111" s="45" t="s">
        <v>533</v>
      </c>
      <c r="C111" s="45" t="s">
        <v>4381</v>
      </c>
      <c r="D111" s="36" t="s">
        <v>1078</v>
      </c>
      <c r="E111" s="36" t="str">
        <f t="shared" si="3"/>
        <v>2006_IA</v>
      </c>
      <c r="F111" s="45">
        <v>2006</v>
      </c>
      <c r="G111" s="45">
        <f>_xlfn.XLOOKUP(I111,Main_OG!$B$1:$B$766,Main_OG!$O$1:$O$766,"")</f>
        <v>0</v>
      </c>
      <c r="H111" s="45">
        <f>_xlfn.XLOOKUP(E111,Main_OG!$D$1:$D$766,Main_OG!$J$1:$J$766,"")</f>
        <v>0</v>
      </c>
      <c r="I111" s="45" t="s">
        <v>533</v>
      </c>
      <c r="J111" s="45" t="str">
        <f t="shared" si="4"/>
        <v>Amana Society Service Co_IA</v>
      </c>
      <c r="K111" s="45" t="str">
        <f t="shared" si="5"/>
        <v>Amana Society Service Co_IA</v>
      </c>
      <c r="L111" s="45" t="s">
        <v>1079</v>
      </c>
      <c r="M111" s="45">
        <v>0</v>
      </c>
      <c r="N111" s="45">
        <v>176</v>
      </c>
      <c r="O111" s="45">
        <v>1</v>
      </c>
      <c r="P111" s="45">
        <v>701</v>
      </c>
      <c r="Q111" s="45">
        <v>0</v>
      </c>
      <c r="R111" s="45">
        <v>867</v>
      </c>
      <c r="S111" s="45">
        <v>5161</v>
      </c>
      <c r="T111" s="45">
        <v>713</v>
      </c>
      <c r="U111" s="45">
        <v>0</v>
      </c>
      <c r="V111" s="45">
        <v>9.6215736322272782</v>
      </c>
      <c r="W111" s="45">
        <v>6.6271171205875934</v>
      </c>
      <c r="X111" s="45">
        <v>9.8603236066934024</v>
      </c>
      <c r="Y111" s="46">
        <v>155704.5</v>
      </c>
      <c r="Z111" s="46">
        <v>52203.514733907228</v>
      </c>
      <c r="AA111" s="47">
        <f>_xlfn.XLOOKUP($E111,Main_OG!$D$1:$D$766,Main_OG!AJ$1:AJ$766,"")</f>
        <v>43370103.740000002</v>
      </c>
      <c r="AB111" s="47">
        <f>_xlfn.XLOOKUP($E111,Main_OG!$D$1:$D$766,Main_OG!AK$1:AK$766,"")</f>
        <v>952477.77999999991</v>
      </c>
      <c r="AC111" s="47">
        <f>_xlfn.XLOOKUP($E111,Main_OG!$D$1:$D$766,Main_OG!AL$1:AL$766,"")</f>
        <v>39319136.759999998</v>
      </c>
      <c r="AD111" s="47">
        <f>_xlfn.XLOOKUP($E111,Main_OG!$D$1:$D$766,Main_OG!AM$1:AM$766,"")</f>
        <v>5095442</v>
      </c>
    </row>
    <row r="112" spans="1:30" x14ac:dyDescent="0.35">
      <c r="A112" s="36" t="s">
        <v>1078</v>
      </c>
      <c r="B112" s="45" t="s">
        <v>533</v>
      </c>
      <c r="C112" s="45" t="s">
        <v>4381</v>
      </c>
      <c r="D112" s="36" t="s">
        <v>1078</v>
      </c>
      <c r="E112" s="36" t="str">
        <f t="shared" si="3"/>
        <v>2007_IA</v>
      </c>
      <c r="F112" s="45">
        <v>2007</v>
      </c>
      <c r="G112" s="45">
        <f>_xlfn.XLOOKUP(I112,Main_OG!$B$1:$B$766,Main_OG!$O$1:$O$766,"")</f>
        <v>0</v>
      </c>
      <c r="H112" s="45">
        <f>_xlfn.XLOOKUP(E112,Main_OG!$D$1:$D$766,Main_OG!$J$1:$J$766,"")</f>
        <v>0</v>
      </c>
      <c r="I112" s="45" t="s">
        <v>533</v>
      </c>
      <c r="J112" s="45" t="str">
        <f t="shared" si="4"/>
        <v>Amana Society Service Co_IA</v>
      </c>
      <c r="K112" s="45" t="str">
        <f t="shared" si="5"/>
        <v>Amana Society Service Co_IA</v>
      </c>
      <c r="L112" s="45" t="s">
        <v>1080</v>
      </c>
      <c r="M112" s="45">
        <v>0</v>
      </c>
      <c r="N112" s="45">
        <v>178</v>
      </c>
      <c r="O112" s="45">
        <v>1</v>
      </c>
      <c r="P112" s="45">
        <v>702</v>
      </c>
      <c r="Q112" s="45">
        <v>0</v>
      </c>
      <c r="R112" s="45">
        <v>959</v>
      </c>
      <c r="S112" s="45">
        <v>5559</v>
      </c>
      <c r="T112" s="45">
        <v>849</v>
      </c>
      <c r="U112" s="45">
        <v>0</v>
      </c>
      <c r="V112" s="45">
        <v>10.35</v>
      </c>
      <c r="W112" s="45">
        <v>7.41</v>
      </c>
      <c r="X112" s="45">
        <v>11.14</v>
      </c>
      <c r="Y112" s="46">
        <v>162838.1</v>
      </c>
      <c r="Z112" s="46">
        <v>54293.627792900268</v>
      </c>
      <c r="AA112" s="47">
        <f>_xlfn.XLOOKUP($E112,Main_OG!$D$1:$D$766,Main_OG!AJ$1:AJ$766,"")</f>
        <v>46908620</v>
      </c>
      <c r="AB112" s="47">
        <f>_xlfn.XLOOKUP($E112,Main_OG!$D$1:$D$766,Main_OG!AK$1:AK$766,"")</f>
        <v>1414008</v>
      </c>
      <c r="AC112" s="47">
        <f>_xlfn.XLOOKUP($E112,Main_OG!$D$1:$D$766,Main_OG!AL$1:AL$766,"")</f>
        <v>51937094</v>
      </c>
      <c r="AD112" s="47">
        <f>_xlfn.XLOOKUP($E112,Main_OG!$D$1:$D$766,Main_OG!AM$1:AM$766,"")</f>
        <v>4518875</v>
      </c>
    </row>
    <row r="113" spans="1:30" x14ac:dyDescent="0.35">
      <c r="A113" s="36" t="s">
        <v>1078</v>
      </c>
      <c r="B113" s="45" t="s">
        <v>533</v>
      </c>
      <c r="C113" s="45" t="s">
        <v>4381</v>
      </c>
      <c r="D113" s="36" t="s">
        <v>1078</v>
      </c>
      <c r="E113" s="36" t="str">
        <f t="shared" si="3"/>
        <v>2008_IA</v>
      </c>
      <c r="F113" s="45">
        <v>2008</v>
      </c>
      <c r="G113" s="45">
        <f>_xlfn.XLOOKUP(I113,Main_OG!$B$1:$B$766,Main_OG!$O$1:$O$766,"")</f>
        <v>0</v>
      </c>
      <c r="H113" s="45">
        <f>_xlfn.XLOOKUP(E113,Main_OG!$D$1:$D$766,Main_OG!$J$1:$J$766,"")</f>
        <v>0</v>
      </c>
      <c r="I113" s="45" t="s">
        <v>533</v>
      </c>
      <c r="J113" s="45" t="str">
        <f t="shared" si="4"/>
        <v>Amana Society Service Co_IA</v>
      </c>
      <c r="K113" s="45" t="str">
        <f t="shared" si="5"/>
        <v>Amana Society Service Co_IA</v>
      </c>
      <c r="L113" s="45" t="s">
        <v>1081</v>
      </c>
      <c r="M113" s="45">
        <v>0</v>
      </c>
      <c r="N113" s="45">
        <v>181</v>
      </c>
      <c r="O113" s="45">
        <v>1</v>
      </c>
      <c r="P113" s="45">
        <v>710</v>
      </c>
      <c r="Q113" s="45">
        <v>0</v>
      </c>
      <c r="R113" s="45">
        <v>9112</v>
      </c>
      <c r="S113" s="45">
        <v>72730</v>
      </c>
      <c r="T113" s="45">
        <v>7441</v>
      </c>
      <c r="U113" s="45">
        <v>0</v>
      </c>
      <c r="V113" s="45">
        <v>10.76</v>
      </c>
      <c r="W113" s="45">
        <v>7.72</v>
      </c>
      <c r="X113" s="45">
        <v>11.42</v>
      </c>
      <c r="Y113" s="46">
        <v>160469.1</v>
      </c>
      <c r="Z113" s="46">
        <v>53192.989504543657</v>
      </c>
      <c r="AA113" s="47">
        <f>_xlfn.XLOOKUP($E113,Main_OG!$D$1:$D$766,Main_OG!AJ$1:AJ$766,"")</f>
        <v>50287836</v>
      </c>
      <c r="AB113" s="47">
        <f>_xlfn.XLOOKUP($E113,Main_OG!$D$1:$D$766,Main_OG!AK$1:AK$766,"")</f>
        <v>678228</v>
      </c>
      <c r="AC113" s="47">
        <f>_xlfn.XLOOKUP($E113,Main_OG!$D$1:$D$766,Main_OG!AL$1:AL$766,"")</f>
        <v>35338738</v>
      </c>
      <c r="AD113" s="47">
        <f>_xlfn.XLOOKUP($E113,Main_OG!$D$1:$D$766,Main_OG!AM$1:AM$766,"")</f>
        <v>5282202</v>
      </c>
    </row>
    <row r="114" spans="1:30" x14ac:dyDescent="0.35">
      <c r="A114" s="36" t="s">
        <v>1078</v>
      </c>
      <c r="B114" s="45" t="s">
        <v>533</v>
      </c>
      <c r="C114" s="45" t="s">
        <v>4381</v>
      </c>
      <c r="D114" s="36" t="s">
        <v>1078</v>
      </c>
      <c r="E114" s="36" t="str">
        <f t="shared" si="3"/>
        <v>2009_IA</v>
      </c>
      <c r="F114" s="45">
        <v>2009</v>
      </c>
      <c r="G114" s="45">
        <f>_xlfn.XLOOKUP(I114,Main_OG!$B$1:$B$766,Main_OG!$O$1:$O$766,"")</f>
        <v>0</v>
      </c>
      <c r="H114" s="45">
        <f>_xlfn.XLOOKUP(E114,Main_OG!$D$1:$D$766,Main_OG!$J$1:$J$766,"")</f>
        <v>0</v>
      </c>
      <c r="I114" s="45" t="s">
        <v>533</v>
      </c>
      <c r="J114" s="45" t="str">
        <f t="shared" si="4"/>
        <v>Amana Society Service Co_IA</v>
      </c>
      <c r="K114" s="45" t="str">
        <f t="shared" si="5"/>
        <v>Amana Society Service Co_IA</v>
      </c>
      <c r="L114" s="45" t="s">
        <v>1082</v>
      </c>
      <c r="M114" s="45">
        <v>0</v>
      </c>
      <c r="N114" s="45">
        <v>180</v>
      </c>
      <c r="O114" s="45">
        <v>1</v>
      </c>
      <c r="P114" s="45">
        <v>710</v>
      </c>
      <c r="Q114" s="45">
        <v>0</v>
      </c>
      <c r="R114" s="45">
        <v>9235</v>
      </c>
      <c r="S114" s="45">
        <v>64321</v>
      </c>
      <c r="T114" s="45">
        <v>7108</v>
      </c>
      <c r="U114" s="45">
        <v>0</v>
      </c>
      <c r="V114" s="45">
        <v>11.19</v>
      </c>
      <c r="W114" s="45">
        <v>8.33</v>
      </c>
      <c r="X114" s="45">
        <v>11.97</v>
      </c>
      <c r="Y114" s="46">
        <v>156737.20000000001</v>
      </c>
      <c r="Z114" s="46">
        <v>51679.49829699262</v>
      </c>
      <c r="AA114" s="47">
        <f>_xlfn.XLOOKUP($E114,Main_OG!$D$1:$D$766,Main_OG!AJ$1:AJ$766,"")</f>
        <v>46460690</v>
      </c>
      <c r="AB114" s="47">
        <f>_xlfn.XLOOKUP($E114,Main_OG!$D$1:$D$766,Main_OG!AK$1:AK$766,"")</f>
        <v>372868</v>
      </c>
      <c r="AC114" s="47">
        <f>_xlfn.XLOOKUP($E114,Main_OG!$D$1:$D$766,Main_OG!AL$1:AL$766,"")</f>
        <v>22000550</v>
      </c>
      <c r="AD114" s="47">
        <f>_xlfn.XLOOKUP($E114,Main_OG!$D$1:$D$766,Main_OG!AM$1:AM$766,"")</f>
        <v>4678931</v>
      </c>
    </row>
    <row r="115" spans="1:30" x14ac:dyDescent="0.35">
      <c r="A115" s="36" t="s">
        <v>1078</v>
      </c>
      <c r="B115" s="45" t="s">
        <v>533</v>
      </c>
      <c r="C115" s="45" t="s">
        <v>4381</v>
      </c>
      <c r="D115" s="36" t="s">
        <v>1078</v>
      </c>
      <c r="E115" s="36" t="str">
        <f t="shared" si="3"/>
        <v>2010_IA</v>
      </c>
      <c r="F115" s="45">
        <v>2010</v>
      </c>
      <c r="G115" s="45">
        <f>_xlfn.XLOOKUP(I115,Main_OG!$B$1:$B$766,Main_OG!$O$1:$O$766,"")</f>
        <v>0</v>
      </c>
      <c r="H115" s="45">
        <f>_xlfn.XLOOKUP(E115,Main_OG!$D$1:$D$766,Main_OG!$J$1:$J$766,"")</f>
        <v>0</v>
      </c>
      <c r="I115" s="45" t="s">
        <v>533</v>
      </c>
      <c r="J115" s="45" t="str">
        <f t="shared" si="4"/>
        <v>Amana Society Service Co_IA</v>
      </c>
      <c r="K115" s="45" t="str">
        <f t="shared" si="5"/>
        <v>Amana Society Service Co_IA</v>
      </c>
      <c r="L115" s="45" t="s">
        <v>1083</v>
      </c>
      <c r="M115" s="45">
        <v>0</v>
      </c>
      <c r="N115" s="45">
        <v>180</v>
      </c>
      <c r="O115" s="45">
        <v>1</v>
      </c>
      <c r="P115" s="45">
        <v>710</v>
      </c>
      <c r="Q115" s="45">
        <v>0</v>
      </c>
      <c r="R115" s="45">
        <v>8965</v>
      </c>
      <c r="S115" s="45">
        <v>68524</v>
      </c>
      <c r="T115" s="45">
        <v>7620</v>
      </c>
      <c r="U115" s="45">
        <v>0</v>
      </c>
      <c r="V115" s="45">
        <v>11.96</v>
      </c>
      <c r="W115" s="45">
        <v>8.59</v>
      </c>
      <c r="X115" s="45">
        <v>12.51</v>
      </c>
      <c r="Y115" s="46">
        <v>161593.1</v>
      </c>
      <c r="Z115" s="46">
        <v>52967.121287759124</v>
      </c>
      <c r="AA115" s="47">
        <f>_xlfn.XLOOKUP($E115,Main_OG!$D$1:$D$766,Main_OG!AJ$1:AJ$766,"")</f>
        <v>51189430</v>
      </c>
      <c r="AB115" s="47">
        <f>_xlfn.XLOOKUP($E115,Main_OG!$D$1:$D$766,Main_OG!AK$1:AK$766,"")</f>
        <v>650030</v>
      </c>
      <c r="AC115" s="47">
        <f>_xlfn.XLOOKUP($E115,Main_OG!$D$1:$D$766,Main_OG!AL$1:AL$766,"")</f>
        <v>25331776</v>
      </c>
      <c r="AD115" s="47">
        <f>_xlfn.XLOOKUP($E115,Main_OG!$D$1:$D$766,Main_OG!AM$1:AM$766,"")</f>
        <v>4450640</v>
      </c>
    </row>
    <row r="116" spans="1:30" x14ac:dyDescent="0.35">
      <c r="A116" s="36" t="s">
        <v>1078</v>
      </c>
      <c r="B116" s="45" t="s">
        <v>533</v>
      </c>
      <c r="C116" s="45" t="s">
        <v>4381</v>
      </c>
      <c r="D116" s="36" t="s">
        <v>1078</v>
      </c>
      <c r="E116" s="36" t="str">
        <f t="shared" si="3"/>
        <v>2011_IA</v>
      </c>
      <c r="F116" s="45">
        <v>2011</v>
      </c>
      <c r="G116" s="45">
        <f>_xlfn.XLOOKUP(I116,Main_OG!$B$1:$B$766,Main_OG!$O$1:$O$766,"")</f>
        <v>0</v>
      </c>
      <c r="H116" s="45">
        <f>_xlfn.XLOOKUP(E116,Main_OG!$D$1:$D$766,Main_OG!$J$1:$J$766,"")</f>
        <v>0</v>
      </c>
      <c r="I116" s="45" t="s">
        <v>533</v>
      </c>
      <c r="J116" s="45" t="str">
        <f t="shared" si="4"/>
        <v>Amana Society Service Co_IA</v>
      </c>
      <c r="K116" s="45" t="str">
        <f t="shared" si="5"/>
        <v>Amana Society Service Co_IA</v>
      </c>
      <c r="L116" s="45" t="s">
        <v>1084</v>
      </c>
      <c r="M116" s="45">
        <v>0</v>
      </c>
      <c r="N116" s="45">
        <v>180</v>
      </c>
      <c r="O116" s="45">
        <v>1</v>
      </c>
      <c r="P116" s="45">
        <v>712</v>
      </c>
      <c r="Q116" s="45">
        <v>0</v>
      </c>
      <c r="R116" s="45">
        <v>8869</v>
      </c>
      <c r="S116" s="45">
        <v>62734</v>
      </c>
      <c r="T116" s="45">
        <v>7333</v>
      </c>
      <c r="U116" s="45">
        <v>0</v>
      </c>
      <c r="V116" s="45">
        <v>12.05</v>
      </c>
      <c r="W116" s="45">
        <v>9.18</v>
      </c>
      <c r="X116" s="45">
        <v>13.31</v>
      </c>
      <c r="Y116" s="46">
        <v>164559.29999999999</v>
      </c>
      <c r="Z116" s="46">
        <v>53658.7982412778</v>
      </c>
      <c r="AA116" s="47">
        <f>_xlfn.XLOOKUP($E116,Main_OG!$D$1:$D$766,Main_OG!AJ$1:AJ$766,"")</f>
        <v>47069714</v>
      </c>
      <c r="AB116" s="47">
        <f>_xlfn.XLOOKUP($E116,Main_OG!$D$1:$D$766,Main_OG!AK$1:AK$766,"")</f>
        <v>601156</v>
      </c>
      <c r="AC116" s="47">
        <f>_xlfn.XLOOKUP($E116,Main_OG!$D$1:$D$766,Main_OG!AL$1:AL$766,"")</f>
        <v>19926154</v>
      </c>
      <c r="AD116" s="47">
        <f>_xlfn.XLOOKUP($E116,Main_OG!$D$1:$D$766,Main_OG!AM$1:AM$766,"")</f>
        <v>5215229</v>
      </c>
    </row>
    <row r="117" spans="1:30" x14ac:dyDescent="0.35">
      <c r="A117" s="36" t="s">
        <v>1078</v>
      </c>
      <c r="B117" s="45" t="s">
        <v>533</v>
      </c>
      <c r="C117" s="45" t="s">
        <v>4381</v>
      </c>
      <c r="D117" s="36" t="s">
        <v>1078</v>
      </c>
      <c r="E117" s="36" t="str">
        <f t="shared" si="3"/>
        <v>2012_IA</v>
      </c>
      <c r="F117" s="45">
        <v>2012</v>
      </c>
      <c r="G117" s="45">
        <f>_xlfn.XLOOKUP(I117,Main_OG!$B$1:$B$766,Main_OG!$O$1:$O$766,"")</f>
        <v>0</v>
      </c>
      <c r="H117" s="45">
        <f>_xlfn.XLOOKUP(E117,Main_OG!$D$1:$D$766,Main_OG!$J$1:$J$766,"")</f>
        <v>0</v>
      </c>
      <c r="I117" s="45" t="s">
        <v>533</v>
      </c>
      <c r="J117" s="45" t="str">
        <f t="shared" si="4"/>
        <v>Amana Society Service Co_IA</v>
      </c>
      <c r="K117" s="45" t="str">
        <f t="shared" si="5"/>
        <v>Amana Society Service Co_IA</v>
      </c>
      <c r="L117" s="45" t="s">
        <v>1085</v>
      </c>
      <c r="M117" s="45">
        <v>0</v>
      </c>
      <c r="N117" s="45">
        <v>180</v>
      </c>
      <c r="O117" s="45">
        <v>1</v>
      </c>
      <c r="P117" s="45">
        <v>713</v>
      </c>
      <c r="Q117" s="45">
        <v>0</v>
      </c>
      <c r="R117" s="45">
        <v>9205</v>
      </c>
      <c r="S117" s="45">
        <v>68470</v>
      </c>
      <c r="T117" s="45">
        <v>7309</v>
      </c>
      <c r="U117" s="45">
        <v>0</v>
      </c>
      <c r="V117" s="45">
        <v>10.852797000000001</v>
      </c>
      <c r="W117" s="45">
        <v>7.9962027000000004</v>
      </c>
      <c r="X117" s="45">
        <v>12.340949999999999</v>
      </c>
      <c r="Y117" s="46">
        <v>170923.7</v>
      </c>
      <c r="Z117" s="46">
        <v>55551.630176895545</v>
      </c>
      <c r="AA117" s="47">
        <f>_xlfn.XLOOKUP($E117,Main_OG!$D$1:$D$766,Main_OG!AJ$1:AJ$766,"")</f>
        <v>43276216</v>
      </c>
      <c r="AB117" s="47">
        <f>_xlfn.XLOOKUP($E117,Main_OG!$D$1:$D$766,Main_OG!AK$1:AK$766,"")</f>
        <v>469930</v>
      </c>
      <c r="AC117" s="47">
        <f>_xlfn.XLOOKUP($E117,Main_OG!$D$1:$D$766,Main_OG!AL$1:AL$766,"")</f>
        <v>34248146</v>
      </c>
      <c r="AD117" s="47">
        <f>_xlfn.XLOOKUP($E117,Main_OG!$D$1:$D$766,Main_OG!AM$1:AM$766,"")</f>
        <v>4346995</v>
      </c>
    </row>
    <row r="118" spans="1:30" x14ac:dyDescent="0.35">
      <c r="A118" s="36" t="s">
        <v>1078</v>
      </c>
      <c r="B118" s="45" t="s">
        <v>533</v>
      </c>
      <c r="C118" s="45" t="s">
        <v>4381</v>
      </c>
      <c r="D118" s="36" t="s">
        <v>1078</v>
      </c>
      <c r="E118" s="36" t="str">
        <f t="shared" si="3"/>
        <v>2013_IA</v>
      </c>
      <c r="F118" s="45">
        <v>2013</v>
      </c>
      <c r="G118" s="45">
        <f>_xlfn.XLOOKUP(I118,Main_OG!$B$1:$B$766,Main_OG!$O$1:$O$766,"")</f>
        <v>0</v>
      </c>
      <c r="H118" s="45">
        <f>_xlfn.XLOOKUP(E118,Main_OG!$D$1:$D$766,Main_OG!$J$1:$J$766,"")</f>
        <v>0</v>
      </c>
      <c r="I118" s="45" t="s">
        <v>533</v>
      </c>
      <c r="J118" s="45" t="str">
        <f t="shared" si="4"/>
        <v>Amana Society Service Co_IA</v>
      </c>
      <c r="K118" s="45" t="str">
        <f t="shared" si="5"/>
        <v>Amana Society Service Co_IA</v>
      </c>
      <c r="L118" s="45" t="s">
        <v>1086</v>
      </c>
      <c r="M118" s="45">
        <v>0</v>
      </c>
      <c r="N118" s="45">
        <v>180</v>
      </c>
      <c r="O118" s="45">
        <v>1</v>
      </c>
      <c r="P118" s="45">
        <v>708</v>
      </c>
      <c r="Q118" s="45">
        <v>0</v>
      </c>
      <c r="R118" s="45">
        <v>9109</v>
      </c>
      <c r="S118" s="45">
        <v>70241</v>
      </c>
      <c r="T118" s="45">
        <v>7472</v>
      </c>
      <c r="U118" s="45">
        <v>0</v>
      </c>
      <c r="V118" s="45">
        <v>10.725656000000001</v>
      </c>
      <c r="W118" s="45">
        <v>8.0850215999999993</v>
      </c>
      <c r="X118" s="45">
        <v>12.125268</v>
      </c>
      <c r="Y118" s="46">
        <v>171069.1</v>
      </c>
      <c r="Z118" s="46">
        <v>55291.756290936944</v>
      </c>
      <c r="AA118" s="47">
        <f>_xlfn.XLOOKUP($E118,Main_OG!$D$1:$D$766,Main_OG!AJ$1:AJ$766,"")</f>
        <v>40841406</v>
      </c>
      <c r="AB118" s="47">
        <f>_xlfn.XLOOKUP($E118,Main_OG!$D$1:$D$766,Main_OG!AK$1:AK$766,"")</f>
        <v>664044</v>
      </c>
      <c r="AC118" s="47">
        <f>_xlfn.XLOOKUP($E118,Main_OG!$D$1:$D$766,Main_OG!AL$1:AL$766,"")</f>
        <v>26478688</v>
      </c>
      <c r="AD118" s="47">
        <f>_xlfn.XLOOKUP($E118,Main_OG!$D$1:$D$766,Main_OG!AM$1:AM$766,"")</f>
        <v>5320785</v>
      </c>
    </row>
    <row r="119" spans="1:30" x14ac:dyDescent="0.35">
      <c r="A119" s="36" t="s">
        <v>1078</v>
      </c>
      <c r="B119" s="45" t="s">
        <v>533</v>
      </c>
      <c r="C119" s="45" t="s">
        <v>4381</v>
      </c>
      <c r="D119" s="36" t="s">
        <v>1078</v>
      </c>
      <c r="E119" s="36" t="str">
        <f t="shared" si="3"/>
        <v>2014_IA</v>
      </c>
      <c r="F119" s="45">
        <v>2014</v>
      </c>
      <c r="G119" s="45">
        <f>_xlfn.XLOOKUP(I119,Main_OG!$B$1:$B$766,Main_OG!$O$1:$O$766,"")</f>
        <v>0</v>
      </c>
      <c r="H119" s="45">
        <f>_xlfn.XLOOKUP(E119,Main_OG!$D$1:$D$766,Main_OG!$J$1:$J$766,"")</f>
        <v>0</v>
      </c>
      <c r="I119" s="45" t="s">
        <v>533</v>
      </c>
      <c r="J119" s="45" t="str">
        <f t="shared" si="4"/>
        <v>Amana Society Service Co_IA</v>
      </c>
      <c r="K119" s="45" t="str">
        <f t="shared" si="5"/>
        <v>Amana Society Service Co_IA</v>
      </c>
      <c r="L119" s="45" t="s">
        <v>1087</v>
      </c>
      <c r="M119" s="45">
        <v>0</v>
      </c>
      <c r="N119" s="45">
        <v>180</v>
      </c>
      <c r="O119" s="45">
        <v>1</v>
      </c>
      <c r="P119" s="45">
        <v>709</v>
      </c>
      <c r="Q119" s="45">
        <v>0</v>
      </c>
      <c r="R119" s="45">
        <v>8647</v>
      </c>
      <c r="S119" s="45">
        <v>73282</v>
      </c>
      <c r="T119" s="45">
        <v>7279</v>
      </c>
      <c r="U119" s="45">
        <v>0</v>
      </c>
      <c r="V119" s="45">
        <v>11.206199</v>
      </c>
      <c r="W119" s="45">
        <v>8.2980813999999992</v>
      </c>
      <c r="X119" s="45">
        <v>12.666575</v>
      </c>
      <c r="Y119" s="46">
        <v>180309.9</v>
      </c>
      <c r="Z119" s="46">
        <v>57965.475305266467</v>
      </c>
      <c r="AA119" s="47">
        <f>_xlfn.XLOOKUP($E119,Main_OG!$D$1:$D$766,Main_OG!AJ$1:AJ$766,"")</f>
        <v>41097960</v>
      </c>
      <c r="AB119" s="47">
        <f>_xlfn.XLOOKUP($E119,Main_OG!$D$1:$D$766,Main_OG!AK$1:AK$766,"")</f>
        <v>598630</v>
      </c>
      <c r="AC119" s="47">
        <f>_xlfn.XLOOKUP($E119,Main_OG!$D$1:$D$766,Main_OG!AL$1:AL$766,"")</f>
        <v>23045034</v>
      </c>
      <c r="AD119" s="47">
        <f>_xlfn.XLOOKUP($E119,Main_OG!$D$1:$D$766,Main_OG!AM$1:AM$766,"")</f>
        <v>4152468</v>
      </c>
    </row>
    <row r="120" spans="1:30" x14ac:dyDescent="0.35">
      <c r="A120" s="36" t="s">
        <v>1078</v>
      </c>
      <c r="B120" s="45" t="s">
        <v>533</v>
      </c>
      <c r="C120" s="45" t="s">
        <v>4381</v>
      </c>
      <c r="D120" s="36" t="s">
        <v>1078</v>
      </c>
      <c r="E120" s="36" t="str">
        <f t="shared" si="3"/>
        <v>2015_IA</v>
      </c>
      <c r="F120" s="45">
        <v>2015</v>
      </c>
      <c r="G120" s="45">
        <f>_xlfn.XLOOKUP(I120,Main_OG!$B$1:$B$766,Main_OG!$O$1:$O$766,"")</f>
        <v>0</v>
      </c>
      <c r="H120" s="45">
        <f>_xlfn.XLOOKUP(E120,Main_OG!$D$1:$D$766,Main_OG!$J$1:$J$766,"")</f>
        <v>0</v>
      </c>
      <c r="I120" s="45" t="s">
        <v>533</v>
      </c>
      <c r="J120" s="45" t="str">
        <f t="shared" si="4"/>
        <v>Amana Society Service Co_IA</v>
      </c>
      <c r="K120" s="45" t="str">
        <f t="shared" si="5"/>
        <v>Amana Society Service Co_IA</v>
      </c>
      <c r="L120" s="45" t="s">
        <v>1088</v>
      </c>
      <c r="M120" s="45">
        <v>0</v>
      </c>
      <c r="N120" s="45">
        <v>180</v>
      </c>
      <c r="O120" s="45">
        <v>1</v>
      </c>
      <c r="P120" s="45">
        <v>705</v>
      </c>
      <c r="Q120" s="45">
        <v>0</v>
      </c>
      <c r="R120" s="45">
        <v>8465</v>
      </c>
      <c r="S120" s="45">
        <v>76841</v>
      </c>
      <c r="T120" s="45">
        <v>7096</v>
      </c>
      <c r="U120" s="45">
        <v>0</v>
      </c>
      <c r="V120" s="45">
        <v>11.139988000000001</v>
      </c>
      <c r="W120" s="45">
        <v>7.9436758999999997</v>
      </c>
      <c r="X120" s="45">
        <v>12.612740000000001</v>
      </c>
      <c r="Y120" s="46">
        <v>185989.2</v>
      </c>
      <c r="Z120" s="46">
        <v>59563.413258624947</v>
      </c>
      <c r="AA120" s="47">
        <f>_xlfn.XLOOKUP($E120,Main_OG!$D$1:$D$766,Main_OG!AJ$1:AJ$766,"")</f>
        <v>35318466</v>
      </c>
      <c r="AB120" s="47">
        <f>_xlfn.XLOOKUP($E120,Main_OG!$D$1:$D$766,Main_OG!AK$1:AK$766,"")</f>
        <v>369404</v>
      </c>
      <c r="AC120" s="47">
        <f>_xlfn.XLOOKUP($E120,Main_OG!$D$1:$D$766,Main_OG!AL$1:AL$766,"")</f>
        <v>37551498</v>
      </c>
      <c r="AD120" s="47">
        <f>_xlfn.XLOOKUP($E120,Main_OG!$D$1:$D$766,Main_OG!AM$1:AM$766,"")</f>
        <v>5243446</v>
      </c>
    </row>
    <row r="121" spans="1:30" x14ac:dyDescent="0.35">
      <c r="A121" s="36" t="s">
        <v>1078</v>
      </c>
      <c r="B121" s="45" t="s">
        <v>533</v>
      </c>
      <c r="C121" s="45" t="s">
        <v>4381</v>
      </c>
      <c r="D121" s="36" t="s">
        <v>1078</v>
      </c>
      <c r="E121" s="36" t="str">
        <f t="shared" si="3"/>
        <v>2016_IA</v>
      </c>
      <c r="F121" s="45">
        <v>2016</v>
      </c>
      <c r="G121" s="45">
        <f>_xlfn.XLOOKUP(I121,Main_OG!$B$1:$B$766,Main_OG!$O$1:$O$766,"")</f>
        <v>0</v>
      </c>
      <c r="H121" s="45">
        <f>_xlfn.XLOOKUP(E121,Main_OG!$D$1:$D$766,Main_OG!$J$1:$J$766,"")</f>
        <v>1</v>
      </c>
      <c r="I121" s="45" t="s">
        <v>533</v>
      </c>
      <c r="J121" s="45" t="str">
        <f t="shared" si="4"/>
        <v>Amana Society Service Co_IA</v>
      </c>
      <c r="K121" s="45" t="str">
        <f t="shared" si="5"/>
        <v>Amana Society Service Co_IA</v>
      </c>
      <c r="L121" s="45" t="s">
        <v>1089</v>
      </c>
      <c r="M121" s="45">
        <v>0</v>
      </c>
      <c r="N121" s="45">
        <v>180</v>
      </c>
      <c r="O121" s="45">
        <v>1</v>
      </c>
      <c r="P121" s="45">
        <v>705</v>
      </c>
      <c r="Q121" s="45">
        <v>0</v>
      </c>
      <c r="R121" s="45">
        <v>8722</v>
      </c>
      <c r="S121" s="45">
        <v>80373</v>
      </c>
      <c r="T121" s="45">
        <v>7274</v>
      </c>
      <c r="U121" s="45">
        <v>0</v>
      </c>
      <c r="V121" s="45">
        <v>11.144233</v>
      </c>
      <c r="W121" s="45">
        <v>7.7302078999999999</v>
      </c>
      <c r="X121" s="45">
        <v>12.606544</v>
      </c>
      <c r="Y121" s="46">
        <v>186729.9</v>
      </c>
      <c r="Z121" s="46">
        <v>59596.99477532626</v>
      </c>
      <c r="AA121" s="47">
        <f>_xlfn.XLOOKUP($E121,Main_OG!$D$1:$D$766,Main_OG!AJ$1:AJ$766,"")</f>
        <v>28038854</v>
      </c>
      <c r="AB121" s="47">
        <f>_xlfn.XLOOKUP($E121,Main_OG!$D$1:$D$766,Main_OG!AK$1:AK$766,"")</f>
        <v>388312</v>
      </c>
      <c r="AC121" s="47">
        <f>_xlfn.XLOOKUP($E121,Main_OG!$D$1:$D$766,Main_OG!AL$1:AL$766,"")</f>
        <v>44023386</v>
      </c>
      <c r="AD121" s="47">
        <f>_xlfn.XLOOKUP($E121,Main_OG!$D$1:$D$766,Main_OG!AM$1:AM$766,"")</f>
        <v>4702665</v>
      </c>
    </row>
    <row r="122" spans="1:30" x14ac:dyDescent="0.35">
      <c r="A122" s="36" t="s">
        <v>1078</v>
      </c>
      <c r="B122" s="45" t="s">
        <v>533</v>
      </c>
      <c r="C122" s="45" t="s">
        <v>4381</v>
      </c>
      <c r="D122" s="36" t="s">
        <v>1078</v>
      </c>
      <c r="E122" s="36" t="str">
        <f t="shared" si="3"/>
        <v>2017_IA</v>
      </c>
      <c r="F122" s="45">
        <v>2017</v>
      </c>
      <c r="G122" s="45">
        <f>_xlfn.XLOOKUP(I122,Main_OG!$B$1:$B$766,Main_OG!$O$1:$O$766,"")</f>
        <v>0</v>
      </c>
      <c r="H122" s="45">
        <f>_xlfn.XLOOKUP(E122,Main_OG!$D$1:$D$766,Main_OG!$J$1:$J$766,"")</f>
        <v>1</v>
      </c>
      <c r="I122" s="45" t="s">
        <v>533</v>
      </c>
      <c r="J122" s="45" t="str">
        <f t="shared" si="4"/>
        <v>Amana Society Service Co_IA</v>
      </c>
      <c r="K122" s="45" t="str">
        <f t="shared" si="5"/>
        <v>Amana Society Service Co_IA</v>
      </c>
      <c r="L122" s="45" t="s">
        <v>1090</v>
      </c>
      <c r="M122" s="45">
        <v>0</v>
      </c>
      <c r="N122" s="45">
        <v>182</v>
      </c>
      <c r="O122" s="45">
        <v>1</v>
      </c>
      <c r="P122" s="45">
        <v>703</v>
      </c>
      <c r="Q122" s="45">
        <v>0</v>
      </c>
      <c r="R122" s="45">
        <v>8312</v>
      </c>
      <c r="S122" s="45">
        <v>84459</v>
      </c>
      <c r="T122" s="45">
        <v>6850</v>
      </c>
      <c r="U122" s="45">
        <v>0</v>
      </c>
      <c r="V122" s="45">
        <v>11.489413000000001</v>
      </c>
      <c r="W122" s="45">
        <v>7.1869190999999999</v>
      </c>
      <c r="X122" s="45">
        <v>12.978102</v>
      </c>
      <c r="Y122" s="46">
        <v>187125</v>
      </c>
      <c r="Z122" s="46">
        <v>59523.165764024561</v>
      </c>
      <c r="AA122" s="47">
        <f>_xlfn.XLOOKUP($E122,Main_OG!$D$1:$D$766,Main_OG!AJ$1:AJ$766,"")</f>
        <v>28518242</v>
      </c>
      <c r="AB122" s="47">
        <f>_xlfn.XLOOKUP($E122,Main_OG!$D$1:$D$766,Main_OG!AK$1:AK$766,"")</f>
        <v>311068</v>
      </c>
      <c r="AC122" s="47">
        <f>_xlfn.XLOOKUP($E122,Main_OG!$D$1:$D$766,Main_OG!AL$1:AL$766,"")</f>
        <v>63145934</v>
      </c>
      <c r="AD122" s="47">
        <f>_xlfn.XLOOKUP($E122,Main_OG!$D$1:$D$766,Main_OG!AM$1:AM$766,"")</f>
        <v>5213509</v>
      </c>
    </row>
    <row r="123" spans="1:30" x14ac:dyDescent="0.35">
      <c r="A123" s="36" t="s">
        <v>1078</v>
      </c>
      <c r="B123" s="45" t="s">
        <v>533</v>
      </c>
      <c r="C123" s="45" t="s">
        <v>4381</v>
      </c>
      <c r="D123" s="36" t="s">
        <v>1078</v>
      </c>
      <c r="E123" s="36" t="str">
        <f t="shared" si="3"/>
        <v>2018_IA</v>
      </c>
      <c r="F123" s="45">
        <v>2018</v>
      </c>
      <c r="G123" s="45">
        <f>_xlfn.XLOOKUP(I123,Main_OG!$B$1:$B$766,Main_OG!$O$1:$O$766,"")</f>
        <v>0</v>
      </c>
      <c r="H123" s="45">
        <f>_xlfn.XLOOKUP(E123,Main_OG!$D$1:$D$766,Main_OG!$J$1:$J$766,"")</f>
        <v>1</v>
      </c>
      <c r="I123" s="45" t="s">
        <v>533</v>
      </c>
      <c r="J123" s="45" t="str">
        <f t="shared" si="4"/>
        <v>Amana Society Service Co_IA</v>
      </c>
      <c r="K123" s="45" t="str">
        <f t="shared" si="5"/>
        <v>Amana Society Service Co_IA</v>
      </c>
      <c r="L123" s="45" t="s">
        <v>1091</v>
      </c>
      <c r="M123" s="45">
        <v>0</v>
      </c>
      <c r="N123" s="45">
        <v>182</v>
      </c>
      <c r="O123" s="45">
        <v>1</v>
      </c>
      <c r="P123" s="45">
        <v>703</v>
      </c>
      <c r="Q123" s="45">
        <v>0</v>
      </c>
      <c r="R123" s="45">
        <v>8552</v>
      </c>
      <c r="S123" s="45">
        <v>79895</v>
      </c>
      <c r="T123" s="45">
        <v>7395</v>
      </c>
      <c r="U123" s="45">
        <v>0</v>
      </c>
      <c r="V123" s="45">
        <v>12.020580000000001</v>
      </c>
      <c r="W123" s="45">
        <v>7.7989861999999999</v>
      </c>
      <c r="X123" s="45">
        <v>13.441515000000001</v>
      </c>
      <c r="Y123" s="46">
        <v>189245.1</v>
      </c>
      <c r="Z123" s="46">
        <v>60079.716816406872</v>
      </c>
      <c r="AA123" s="47">
        <f>_xlfn.XLOOKUP($E123,Main_OG!$D$1:$D$766,Main_OG!AJ$1:AJ$766,"")</f>
        <v>32374554</v>
      </c>
      <c r="AB123" s="47">
        <f>_xlfn.XLOOKUP($E123,Main_OG!$D$1:$D$766,Main_OG!AK$1:AK$766,"")</f>
        <v>331240</v>
      </c>
      <c r="AC123" s="47">
        <f>_xlfn.XLOOKUP($E123,Main_OG!$D$1:$D$766,Main_OG!AL$1:AL$766,"")</f>
        <v>98453724</v>
      </c>
      <c r="AD123" s="47">
        <f>_xlfn.XLOOKUP($E123,Main_OG!$D$1:$D$766,Main_OG!AM$1:AM$766,"")</f>
        <v>4895399</v>
      </c>
    </row>
    <row r="124" spans="1:30" x14ac:dyDescent="0.35">
      <c r="A124" s="36" t="s">
        <v>1078</v>
      </c>
      <c r="B124" s="45" t="s">
        <v>533</v>
      </c>
      <c r="C124" s="45" t="s">
        <v>4381</v>
      </c>
      <c r="D124" s="36" t="s">
        <v>1078</v>
      </c>
      <c r="E124" s="36" t="str">
        <f t="shared" si="3"/>
        <v>2019_IA</v>
      </c>
      <c r="F124" s="45">
        <v>2019</v>
      </c>
      <c r="G124" s="45">
        <f>_xlfn.XLOOKUP(I124,Main_OG!$B$1:$B$766,Main_OG!$O$1:$O$766,"")</f>
        <v>0</v>
      </c>
      <c r="H124" s="45">
        <f>_xlfn.XLOOKUP(E124,Main_OG!$D$1:$D$766,Main_OG!$J$1:$J$766,"")</f>
        <v>1</v>
      </c>
      <c r="I124" s="45" t="s">
        <v>533</v>
      </c>
      <c r="J124" s="45" t="str">
        <f t="shared" si="4"/>
        <v>Amana Society Service Co_IA</v>
      </c>
      <c r="K124" s="45" t="str">
        <f t="shared" si="5"/>
        <v>Amana Society Service Co_IA</v>
      </c>
      <c r="L124" s="45" t="s">
        <v>1092</v>
      </c>
      <c r="M124" s="45">
        <v>0</v>
      </c>
      <c r="N124" s="45">
        <v>181</v>
      </c>
      <c r="O124" s="45">
        <v>1</v>
      </c>
      <c r="P124" s="45">
        <v>709</v>
      </c>
      <c r="Q124" s="45">
        <v>0</v>
      </c>
      <c r="R124" s="45">
        <v>8500</v>
      </c>
      <c r="S124" s="45">
        <v>82847</v>
      </c>
      <c r="T124" s="45">
        <v>7260</v>
      </c>
      <c r="U124" s="45">
        <v>0</v>
      </c>
      <c r="V124" s="45">
        <v>11.8</v>
      </c>
      <c r="W124" s="45">
        <v>7.6007579999999999</v>
      </c>
      <c r="X124" s="45">
        <v>13.236915</v>
      </c>
      <c r="Y124" s="46">
        <v>188318.4</v>
      </c>
      <c r="Z124" s="46">
        <v>59602.050388720585</v>
      </c>
      <c r="AA124" s="47">
        <f>_xlfn.XLOOKUP($E124,Main_OG!$D$1:$D$766,Main_OG!AJ$1:AJ$766,"")</f>
        <v>25419258</v>
      </c>
      <c r="AB124" s="47">
        <f>_xlfn.XLOOKUP($E124,Main_OG!$D$1:$D$766,Main_OG!AK$1:AK$766,"")</f>
        <v>387348</v>
      </c>
      <c r="AC124" s="47">
        <f>_xlfn.XLOOKUP($E124,Main_OG!$D$1:$D$766,Main_OG!AL$1:AL$766,"")</f>
        <v>99896296</v>
      </c>
      <c r="AD124" s="47">
        <f>_xlfn.XLOOKUP($E124,Main_OG!$D$1:$D$766,Main_OG!AM$1:AM$766,"")</f>
        <v>5235716</v>
      </c>
    </row>
    <row r="125" spans="1:30" x14ac:dyDescent="0.35">
      <c r="A125" s="36" t="s">
        <v>1078</v>
      </c>
      <c r="B125" s="45" t="s">
        <v>533</v>
      </c>
      <c r="C125" s="45" t="s">
        <v>4381</v>
      </c>
      <c r="D125" s="36" t="s">
        <v>1078</v>
      </c>
      <c r="E125" s="36" t="str">
        <f t="shared" si="3"/>
        <v>2020_IA</v>
      </c>
      <c r="F125" s="45">
        <v>2020</v>
      </c>
      <c r="G125" s="45">
        <f>_xlfn.XLOOKUP(I125,Main_OG!$B$1:$B$766,Main_OG!$O$1:$O$766,"")</f>
        <v>0</v>
      </c>
      <c r="H125" s="45">
        <f>_xlfn.XLOOKUP(E125,Main_OG!$D$1:$D$766,Main_OG!$J$1:$J$766,"")</f>
        <v>1</v>
      </c>
      <c r="I125" s="45" t="s">
        <v>533</v>
      </c>
      <c r="J125" s="45" t="str">
        <f t="shared" si="4"/>
        <v>Amana Society Service Co_IA</v>
      </c>
      <c r="K125" s="45" t="str">
        <f t="shared" si="5"/>
        <v>Amana Society Service Co_IA</v>
      </c>
      <c r="L125" s="45" t="s">
        <v>1093</v>
      </c>
      <c r="M125" s="45">
        <v>0</v>
      </c>
      <c r="N125" s="45">
        <v>179</v>
      </c>
      <c r="O125" s="45">
        <v>1</v>
      </c>
      <c r="P125" s="45">
        <v>0</v>
      </c>
      <c r="Q125" s="45">
        <v>0</v>
      </c>
      <c r="R125" s="45">
        <v>7950</v>
      </c>
      <c r="S125" s="45">
        <v>70226</v>
      </c>
      <c r="T125" s="45">
        <v>0</v>
      </c>
      <c r="U125" s="45">
        <v>0</v>
      </c>
      <c r="V125" s="45">
        <v>11.924528</v>
      </c>
      <c r="W125" s="45">
        <v>7.7649303999999999</v>
      </c>
      <c r="X125" s="45">
        <v>0</v>
      </c>
      <c r="Y125" s="46">
        <v>187136.7</v>
      </c>
      <c r="Z125" s="46">
        <v>59143.457175229094</v>
      </c>
      <c r="AA125" s="47">
        <f>_xlfn.XLOOKUP($E125,Main_OG!$D$1:$D$766,Main_OG!AJ$1:AJ$766,"")</f>
        <v>16322200</v>
      </c>
      <c r="AB125" s="47">
        <f>_xlfn.XLOOKUP($E125,Main_OG!$D$1:$D$766,Main_OG!AK$1:AK$766,"")</f>
        <v>366168</v>
      </c>
      <c r="AC125" s="47">
        <f>_xlfn.XLOOKUP($E125,Main_OG!$D$1:$D$766,Main_OG!AL$1:AL$766,"")</f>
        <v>93463570</v>
      </c>
      <c r="AD125" s="47">
        <f>_xlfn.XLOOKUP($E125,Main_OG!$D$1:$D$766,Main_OG!AM$1:AM$766,"")</f>
        <v>0</v>
      </c>
    </row>
    <row r="126" spans="1:30" x14ac:dyDescent="0.35">
      <c r="A126" s="36" t="s">
        <v>1094</v>
      </c>
      <c r="B126" s="45" t="s">
        <v>124</v>
      </c>
      <c r="C126" s="45" t="s">
        <v>4382</v>
      </c>
      <c r="D126" s="36" t="s">
        <v>1094</v>
      </c>
      <c r="E126" s="36" t="str">
        <f t="shared" si="3"/>
        <v>2010_IL</v>
      </c>
      <c r="F126" s="45">
        <v>2010</v>
      </c>
      <c r="G126" s="45">
        <f>_xlfn.XLOOKUP(I126,Main_OG!$B$1:$B$766,Main_OG!$O$1:$O$766,"")</f>
        <v>0</v>
      </c>
      <c r="H126" s="45">
        <f>_xlfn.XLOOKUP(E126,Main_OG!$D$1:$D$766,Main_OG!$J$1:$J$766,"")</f>
        <v>0</v>
      </c>
      <c r="I126" s="45" t="s">
        <v>124</v>
      </c>
      <c r="J126" s="45" t="str">
        <f t="shared" si="4"/>
        <v>Ameren Illinois Company_IL</v>
      </c>
      <c r="K126" s="45" t="str">
        <f t="shared" si="5"/>
        <v>Ameren Illinois Company_IL</v>
      </c>
      <c r="L126" s="45" t="s">
        <v>1095</v>
      </c>
      <c r="M126" s="45">
        <v>2</v>
      </c>
      <c r="N126" s="45">
        <v>119505</v>
      </c>
      <c r="O126" s="45">
        <v>494</v>
      </c>
      <c r="P126" s="45">
        <v>1049264</v>
      </c>
      <c r="Q126" s="45">
        <v>18993</v>
      </c>
      <c r="R126" s="45">
        <v>4731804</v>
      </c>
      <c r="S126" s="45">
        <v>1389194</v>
      </c>
      <c r="T126" s="45">
        <v>12339630</v>
      </c>
      <c r="U126" s="45">
        <v>7.33</v>
      </c>
      <c r="V126" s="45">
        <v>9.67</v>
      </c>
      <c r="W126" s="45">
        <v>4.41</v>
      </c>
      <c r="X126" s="45">
        <v>10.29</v>
      </c>
      <c r="Y126" s="46">
        <v>755391.4</v>
      </c>
      <c r="Z126" s="46">
        <v>58828.608910291579</v>
      </c>
      <c r="AA126" s="47">
        <f>_xlfn.XLOOKUP($E126,Main_OG!$D$1:$D$766,Main_OG!AJ$1:AJ$766,"")</f>
        <v>111865114</v>
      </c>
      <c r="AB126" s="47">
        <f>_xlfn.XLOOKUP($E126,Main_OG!$D$1:$D$766,Main_OG!AK$1:AK$766,"")</f>
        <v>409552</v>
      </c>
      <c r="AC126" s="47">
        <f>_xlfn.XLOOKUP($E126,Main_OG!$D$1:$D$766,Main_OG!AL$1:AL$766,"")</f>
        <v>96630300</v>
      </c>
      <c r="AD126" s="47">
        <f>_xlfn.XLOOKUP($E126,Main_OG!$D$1:$D$766,Main_OG!AM$1:AM$766,"")</f>
        <v>96189587</v>
      </c>
    </row>
    <row r="127" spans="1:30" x14ac:dyDescent="0.35">
      <c r="A127" s="36" t="s">
        <v>1094</v>
      </c>
      <c r="B127" s="45" t="s">
        <v>124</v>
      </c>
      <c r="C127" s="45" t="s">
        <v>4382</v>
      </c>
      <c r="D127" s="36" t="s">
        <v>1094</v>
      </c>
      <c r="E127" s="36" t="str">
        <f t="shared" si="3"/>
        <v>2011_IL</v>
      </c>
      <c r="F127" s="45">
        <v>2011</v>
      </c>
      <c r="G127" s="45">
        <f>_xlfn.XLOOKUP(I127,Main_OG!$B$1:$B$766,Main_OG!$O$1:$O$766,"")</f>
        <v>0</v>
      </c>
      <c r="H127" s="45">
        <f>_xlfn.XLOOKUP(E127,Main_OG!$D$1:$D$766,Main_OG!$J$1:$J$766,"")</f>
        <v>1</v>
      </c>
      <c r="I127" s="45" t="s">
        <v>124</v>
      </c>
      <c r="J127" s="45" t="str">
        <f t="shared" si="4"/>
        <v>Ameren Illinois Company_IL</v>
      </c>
      <c r="K127" s="45" t="str">
        <f t="shared" si="5"/>
        <v>Ameren Illinois Company_IL</v>
      </c>
      <c r="L127" s="45" t="s">
        <v>1096</v>
      </c>
      <c r="M127" s="45">
        <v>1</v>
      </c>
      <c r="N127" s="45">
        <v>115757</v>
      </c>
      <c r="O127" s="45">
        <v>460</v>
      </c>
      <c r="P127" s="45">
        <v>1048047</v>
      </c>
      <c r="Q127" s="45">
        <v>19254</v>
      </c>
      <c r="R127" s="45">
        <v>3901364</v>
      </c>
      <c r="S127" s="45">
        <v>1502370</v>
      </c>
      <c r="T127" s="45">
        <v>11771107</v>
      </c>
      <c r="U127" s="45">
        <v>6.65</v>
      </c>
      <c r="V127" s="45">
        <v>9.56</v>
      </c>
      <c r="W127" s="45">
        <v>3.96</v>
      </c>
      <c r="X127" s="45">
        <v>10.14</v>
      </c>
      <c r="Y127" s="46">
        <v>772225.6</v>
      </c>
      <c r="Z127" s="46">
        <v>60012.32690977148</v>
      </c>
      <c r="AA127" s="47">
        <f>_xlfn.XLOOKUP($E127,Main_OG!$D$1:$D$766,Main_OG!AJ$1:AJ$766,"")</f>
        <v>108761398</v>
      </c>
      <c r="AB127" s="47">
        <f>_xlfn.XLOOKUP($E127,Main_OG!$D$1:$D$766,Main_OG!AK$1:AK$766,"")</f>
        <v>322432</v>
      </c>
      <c r="AC127" s="47">
        <f>_xlfn.XLOOKUP($E127,Main_OG!$D$1:$D$766,Main_OG!AL$1:AL$766,"")</f>
        <v>99752440</v>
      </c>
      <c r="AD127" s="47">
        <f>_xlfn.XLOOKUP($E127,Main_OG!$D$1:$D$766,Main_OG!AM$1:AM$766,"")</f>
        <v>95823196</v>
      </c>
    </row>
    <row r="128" spans="1:30" x14ac:dyDescent="0.35">
      <c r="A128" s="36" t="s">
        <v>1094</v>
      </c>
      <c r="B128" s="45" t="s">
        <v>124</v>
      </c>
      <c r="C128" s="45" t="s">
        <v>4382</v>
      </c>
      <c r="D128" s="36" t="s">
        <v>1094</v>
      </c>
      <c r="E128" s="36" t="str">
        <f t="shared" si="3"/>
        <v>2012_IL</v>
      </c>
      <c r="F128" s="45">
        <v>2012</v>
      </c>
      <c r="G128" s="45">
        <f>_xlfn.XLOOKUP(I128,Main_OG!$B$1:$B$766,Main_OG!$O$1:$O$766,"")</f>
        <v>0</v>
      </c>
      <c r="H128" s="45">
        <f>_xlfn.XLOOKUP(E128,Main_OG!$D$1:$D$766,Main_OG!$J$1:$J$766,"")</f>
        <v>1</v>
      </c>
      <c r="I128" s="45" t="s">
        <v>124</v>
      </c>
      <c r="J128" s="45" t="str">
        <f t="shared" si="4"/>
        <v>Ameren Illinois Company_IL</v>
      </c>
      <c r="K128" s="45" t="str">
        <f t="shared" si="5"/>
        <v>Ameren Illinois Company_IL</v>
      </c>
      <c r="L128" s="45" t="s">
        <v>1097</v>
      </c>
      <c r="M128" s="45">
        <v>1</v>
      </c>
      <c r="N128" s="45">
        <v>100296</v>
      </c>
      <c r="O128" s="45">
        <v>417</v>
      </c>
      <c r="P128" s="45">
        <v>889100</v>
      </c>
      <c r="Q128" s="45">
        <v>18593</v>
      </c>
      <c r="R128" s="45">
        <v>3198994</v>
      </c>
      <c r="S128" s="45">
        <v>1594862</v>
      </c>
      <c r="T128" s="45">
        <v>9507424</v>
      </c>
      <c r="U128" s="45">
        <v>6.1905017999999998</v>
      </c>
      <c r="V128" s="45">
        <v>8.5042673000000004</v>
      </c>
      <c r="W128" s="45">
        <v>3.3148323</v>
      </c>
      <c r="X128" s="45">
        <v>10.031361</v>
      </c>
      <c r="Y128" s="46">
        <v>790723.3</v>
      </c>
      <c r="Z128" s="46">
        <v>61377.126450619646</v>
      </c>
      <c r="AA128" s="47">
        <f>_xlfn.XLOOKUP($E128,Main_OG!$D$1:$D$766,Main_OG!AJ$1:AJ$766,"")</f>
        <v>98323852</v>
      </c>
      <c r="AB128" s="47">
        <f>_xlfn.XLOOKUP($E128,Main_OG!$D$1:$D$766,Main_OG!AK$1:AK$766,"")</f>
        <v>274280</v>
      </c>
      <c r="AC128" s="47">
        <f>_xlfn.XLOOKUP($E128,Main_OG!$D$1:$D$766,Main_OG!AL$1:AL$766,"")</f>
        <v>190135340</v>
      </c>
      <c r="AD128" s="47">
        <f>_xlfn.XLOOKUP($E128,Main_OG!$D$1:$D$766,Main_OG!AM$1:AM$766,"")</f>
        <v>96401309</v>
      </c>
    </row>
    <row r="129" spans="1:30" x14ac:dyDescent="0.35">
      <c r="A129" s="36" t="s">
        <v>1094</v>
      </c>
      <c r="B129" s="45" t="s">
        <v>124</v>
      </c>
      <c r="C129" s="45" t="s">
        <v>4382</v>
      </c>
      <c r="D129" s="36" t="s">
        <v>1094</v>
      </c>
      <c r="E129" s="36" t="str">
        <f t="shared" si="3"/>
        <v>2013_IL</v>
      </c>
      <c r="F129" s="45">
        <v>2013</v>
      </c>
      <c r="G129" s="45">
        <f>_xlfn.XLOOKUP(I129,Main_OG!$B$1:$B$766,Main_OG!$O$1:$O$766,"")</f>
        <v>0</v>
      </c>
      <c r="H129" s="45">
        <f>_xlfn.XLOOKUP(E129,Main_OG!$D$1:$D$766,Main_OG!$J$1:$J$766,"")</f>
        <v>1</v>
      </c>
      <c r="I129" s="45" t="s">
        <v>124</v>
      </c>
      <c r="J129" s="45" t="str">
        <f t="shared" si="4"/>
        <v>Ameren Illinois Company_IL</v>
      </c>
      <c r="K129" s="45" t="str">
        <f t="shared" si="5"/>
        <v>Ameren Illinois Company_IL</v>
      </c>
      <c r="L129" s="45" t="s">
        <v>1098</v>
      </c>
      <c r="M129" s="45">
        <v>1</v>
      </c>
      <c r="N129" s="45">
        <v>72908</v>
      </c>
      <c r="O129" s="45">
        <v>390</v>
      </c>
      <c r="P129" s="45">
        <v>511114</v>
      </c>
      <c r="Q129" s="45">
        <v>13149</v>
      </c>
      <c r="R129" s="45">
        <v>2804396</v>
      </c>
      <c r="S129" s="45">
        <v>1666670</v>
      </c>
      <c r="T129" s="45">
        <v>5474417</v>
      </c>
      <c r="U129" s="45">
        <v>6.0460871999999997</v>
      </c>
      <c r="V129" s="45">
        <v>8.2865614999999995</v>
      </c>
      <c r="W129" s="45">
        <v>4.1642317000000002</v>
      </c>
      <c r="X129" s="45">
        <v>9.1388727000000003</v>
      </c>
      <c r="Y129" s="46">
        <v>795435.2</v>
      </c>
      <c r="Z129" s="46">
        <v>61681.831061297737</v>
      </c>
      <c r="AA129" s="47">
        <f>_xlfn.XLOOKUP($E129,Main_OG!$D$1:$D$766,Main_OG!AJ$1:AJ$766,"")</f>
        <v>105219056</v>
      </c>
      <c r="AB129" s="47">
        <f>_xlfn.XLOOKUP($E129,Main_OG!$D$1:$D$766,Main_OG!AK$1:AK$766,"")</f>
        <v>272424</v>
      </c>
      <c r="AC129" s="47">
        <f>_xlfn.XLOOKUP($E129,Main_OG!$D$1:$D$766,Main_OG!AL$1:AL$766,"")</f>
        <v>110459552</v>
      </c>
      <c r="AD129" s="47">
        <f>_xlfn.XLOOKUP($E129,Main_OG!$D$1:$D$766,Main_OG!AM$1:AM$766,"")</f>
        <v>97131436</v>
      </c>
    </row>
    <row r="130" spans="1:30" x14ac:dyDescent="0.35">
      <c r="A130" s="36" t="s">
        <v>1094</v>
      </c>
      <c r="B130" s="45" t="s">
        <v>124</v>
      </c>
      <c r="C130" s="45" t="s">
        <v>4382</v>
      </c>
      <c r="D130" s="36" t="s">
        <v>1094</v>
      </c>
      <c r="E130" s="36" t="str">
        <f t="shared" ref="E130:E193" si="6">_xlfn.CONCAT(F130,"_",I130)</f>
        <v>2014_IL</v>
      </c>
      <c r="F130" s="45">
        <v>2014</v>
      </c>
      <c r="G130" s="45">
        <f>_xlfn.XLOOKUP(I130,Main_OG!$B$1:$B$766,Main_OG!$O$1:$O$766,"")</f>
        <v>0</v>
      </c>
      <c r="H130" s="45">
        <f>_xlfn.XLOOKUP(E130,Main_OG!$D$1:$D$766,Main_OG!$J$1:$J$766,"")</f>
        <v>1</v>
      </c>
      <c r="I130" s="45" t="s">
        <v>124</v>
      </c>
      <c r="J130" s="45" t="str">
        <f t="shared" ref="J130:J193" si="7">_xlfn.CONCAT(A130,"_",B130)</f>
        <v>Ameren Illinois Company_IL</v>
      </c>
      <c r="K130" s="45" t="str">
        <f t="shared" ref="K130:K193" si="8">_xlfn.CONCAT(D130,"_",B130)</f>
        <v>Ameren Illinois Company_IL</v>
      </c>
      <c r="L130" s="45" t="s">
        <v>1099</v>
      </c>
      <c r="M130" s="45">
        <v>0</v>
      </c>
      <c r="N130" s="45">
        <v>65451</v>
      </c>
      <c r="O130" s="45">
        <v>349</v>
      </c>
      <c r="P130" s="45">
        <v>417879</v>
      </c>
      <c r="Q130" s="45">
        <v>0</v>
      </c>
      <c r="R130" s="45">
        <v>2737857</v>
      </c>
      <c r="S130" s="45">
        <v>1741018</v>
      </c>
      <c r="T130" s="45">
        <v>4662037</v>
      </c>
      <c r="U130" s="45">
        <v>0</v>
      </c>
      <c r="V130" s="45">
        <v>9.1944465999999991</v>
      </c>
      <c r="W130" s="45">
        <v>5.1347601999999997</v>
      </c>
      <c r="X130" s="45">
        <v>10.048185</v>
      </c>
      <c r="Y130" s="46">
        <v>811490.1</v>
      </c>
      <c r="Z130" s="46">
        <v>62978.991535334011</v>
      </c>
      <c r="AA130" s="47">
        <f>_xlfn.XLOOKUP($E130,Main_OG!$D$1:$D$766,Main_OG!AJ$1:AJ$766,"")</f>
        <v>104395540</v>
      </c>
      <c r="AB130" s="47">
        <f>_xlfn.XLOOKUP($E130,Main_OG!$D$1:$D$766,Main_OG!AK$1:AK$766,"")</f>
        <v>336766</v>
      </c>
      <c r="AC130" s="47">
        <f>_xlfn.XLOOKUP($E130,Main_OG!$D$1:$D$766,Main_OG!AL$1:AL$766,"")</f>
        <v>99765160</v>
      </c>
      <c r="AD130" s="47">
        <f>_xlfn.XLOOKUP($E130,Main_OG!$D$1:$D$766,Main_OG!AM$1:AM$766,"")</f>
        <v>97857900</v>
      </c>
    </row>
    <row r="131" spans="1:30" x14ac:dyDescent="0.35">
      <c r="A131" s="36" t="s">
        <v>1094</v>
      </c>
      <c r="B131" s="45" t="s">
        <v>124</v>
      </c>
      <c r="C131" s="45" t="s">
        <v>4382</v>
      </c>
      <c r="D131" s="36" t="s">
        <v>1094</v>
      </c>
      <c r="E131" s="36" t="str">
        <f t="shared" si="6"/>
        <v>2015_IL</v>
      </c>
      <c r="F131" s="45">
        <v>2015</v>
      </c>
      <c r="G131" s="45">
        <f>_xlfn.XLOOKUP(I131,Main_OG!$B$1:$B$766,Main_OG!$O$1:$O$766,"")</f>
        <v>0</v>
      </c>
      <c r="H131" s="45">
        <f>_xlfn.XLOOKUP(E131,Main_OG!$D$1:$D$766,Main_OG!$J$1:$J$766,"")</f>
        <v>1</v>
      </c>
      <c r="I131" s="45" t="s">
        <v>124</v>
      </c>
      <c r="J131" s="45" t="str">
        <f t="shared" si="7"/>
        <v>Ameren Illinois Company_IL</v>
      </c>
      <c r="K131" s="45" t="str">
        <f t="shared" si="8"/>
        <v>Ameren Illinois Company_IL</v>
      </c>
      <c r="L131" s="45" t="s">
        <v>1100</v>
      </c>
      <c r="M131" s="45">
        <v>0</v>
      </c>
      <c r="N131" s="45">
        <v>69216</v>
      </c>
      <c r="O131" s="45">
        <v>355</v>
      </c>
      <c r="P131" s="45">
        <v>447261</v>
      </c>
      <c r="Q131" s="45">
        <v>0</v>
      </c>
      <c r="R131" s="45">
        <v>3034917</v>
      </c>
      <c r="S131" s="45">
        <v>1431647</v>
      </c>
      <c r="T131" s="45">
        <v>4796710</v>
      </c>
      <c r="U131" s="45">
        <v>0</v>
      </c>
      <c r="V131" s="45">
        <v>8.7673237999999998</v>
      </c>
      <c r="W131" s="45">
        <v>4.4144262000000003</v>
      </c>
      <c r="X131" s="45">
        <v>10.323409</v>
      </c>
      <c r="Y131" s="46">
        <v>825424.9</v>
      </c>
      <c r="Z131" s="46">
        <v>64187.522381165487</v>
      </c>
      <c r="AA131" s="47">
        <f>_xlfn.XLOOKUP($E131,Main_OG!$D$1:$D$766,Main_OG!AJ$1:AJ$766,"")</f>
        <v>88060556</v>
      </c>
      <c r="AB131" s="47">
        <f>_xlfn.XLOOKUP($E131,Main_OG!$D$1:$D$766,Main_OG!AK$1:AK$766,"")</f>
        <v>214316</v>
      </c>
      <c r="AC131" s="47">
        <f>_xlfn.XLOOKUP($E131,Main_OG!$D$1:$D$766,Main_OG!AL$1:AL$766,"")</f>
        <v>174742740</v>
      </c>
      <c r="AD131" s="47">
        <f>_xlfn.XLOOKUP($E131,Main_OG!$D$1:$D$766,Main_OG!AM$1:AM$766,"")</f>
        <v>97282139</v>
      </c>
    </row>
    <row r="132" spans="1:30" x14ac:dyDescent="0.35">
      <c r="A132" s="36" t="s">
        <v>1094</v>
      </c>
      <c r="B132" s="45" t="s">
        <v>124</v>
      </c>
      <c r="C132" s="45" t="s">
        <v>4382</v>
      </c>
      <c r="D132" s="36" t="s">
        <v>1094</v>
      </c>
      <c r="E132" s="36" t="str">
        <f t="shared" si="6"/>
        <v>2016_IL</v>
      </c>
      <c r="F132" s="45">
        <v>2016</v>
      </c>
      <c r="G132" s="45">
        <f>_xlfn.XLOOKUP(I132,Main_OG!$B$1:$B$766,Main_OG!$O$1:$O$766,"")</f>
        <v>0</v>
      </c>
      <c r="H132" s="45">
        <f>_xlfn.XLOOKUP(E132,Main_OG!$D$1:$D$766,Main_OG!$J$1:$J$766,"")</f>
        <v>2</v>
      </c>
      <c r="I132" s="45" t="s">
        <v>124</v>
      </c>
      <c r="J132" s="45" t="str">
        <f t="shared" si="7"/>
        <v>Ameren Illinois Company_IL</v>
      </c>
      <c r="K132" s="45" t="str">
        <f t="shared" si="8"/>
        <v>Ameren Illinois Company_IL</v>
      </c>
      <c r="L132" s="45" t="s">
        <v>1101</v>
      </c>
      <c r="M132" s="45">
        <v>0</v>
      </c>
      <c r="N132" s="45">
        <v>65794</v>
      </c>
      <c r="O132" s="45">
        <v>333</v>
      </c>
      <c r="P132" s="45">
        <v>429476</v>
      </c>
      <c r="Q132" s="45">
        <v>0</v>
      </c>
      <c r="R132" s="45">
        <v>3051397</v>
      </c>
      <c r="S132" s="45">
        <v>707537</v>
      </c>
      <c r="T132" s="45">
        <v>4651802</v>
      </c>
      <c r="U132" s="45">
        <v>0</v>
      </c>
      <c r="V132" s="45">
        <v>8.8086964999999999</v>
      </c>
      <c r="W132" s="45">
        <v>4.7934172000000004</v>
      </c>
      <c r="X132" s="45">
        <v>10.399118</v>
      </c>
      <c r="Y132" s="46">
        <v>826404.7</v>
      </c>
      <c r="Z132" s="46">
        <v>64453.55295460223</v>
      </c>
      <c r="AA132" s="47">
        <f>_xlfn.XLOOKUP($E132,Main_OG!$D$1:$D$766,Main_OG!AJ$1:AJ$766,"")</f>
        <v>71798282</v>
      </c>
      <c r="AB132" s="47">
        <f>_xlfn.XLOOKUP($E132,Main_OG!$D$1:$D$766,Main_OG!AK$1:AK$766,"")</f>
        <v>270864</v>
      </c>
      <c r="AC132" s="47">
        <f>_xlfn.XLOOKUP($E132,Main_OG!$D$1:$D$766,Main_OG!AL$1:AL$766,"")</f>
        <v>298962434</v>
      </c>
      <c r="AD132" s="47">
        <f>_xlfn.XLOOKUP($E132,Main_OG!$D$1:$D$766,Main_OG!AM$1:AM$766,"")</f>
        <v>98240311</v>
      </c>
    </row>
    <row r="133" spans="1:30" x14ac:dyDescent="0.35">
      <c r="A133" s="36" t="s">
        <v>1094</v>
      </c>
      <c r="B133" s="45" t="s">
        <v>124</v>
      </c>
      <c r="C133" s="45" t="s">
        <v>4382</v>
      </c>
      <c r="D133" s="36" t="s">
        <v>1094</v>
      </c>
      <c r="E133" s="36" t="str">
        <f t="shared" si="6"/>
        <v>2017_IL</v>
      </c>
      <c r="F133" s="45">
        <v>2017</v>
      </c>
      <c r="G133" s="45">
        <f>_xlfn.XLOOKUP(I133,Main_OG!$B$1:$B$766,Main_OG!$O$1:$O$766,"")</f>
        <v>0</v>
      </c>
      <c r="H133" s="45">
        <f>_xlfn.XLOOKUP(E133,Main_OG!$D$1:$D$766,Main_OG!$J$1:$J$766,"")</f>
        <v>2</v>
      </c>
      <c r="I133" s="45" t="s">
        <v>124</v>
      </c>
      <c r="J133" s="45" t="str">
        <f t="shared" si="7"/>
        <v>Ameren Illinois Company_IL</v>
      </c>
      <c r="K133" s="45" t="str">
        <f t="shared" si="8"/>
        <v>Ameren Illinois Company_IL</v>
      </c>
      <c r="L133" s="45" t="s">
        <v>1102</v>
      </c>
      <c r="M133" s="45">
        <v>0</v>
      </c>
      <c r="N133" s="45">
        <v>64162</v>
      </c>
      <c r="O133" s="45">
        <v>317</v>
      </c>
      <c r="P133" s="45">
        <v>433310</v>
      </c>
      <c r="Q133" s="45">
        <v>0</v>
      </c>
      <c r="R133" s="45">
        <v>2854128</v>
      </c>
      <c r="S133" s="45">
        <v>698728</v>
      </c>
      <c r="T133" s="45">
        <v>4540928</v>
      </c>
      <c r="U133" s="45">
        <v>0</v>
      </c>
      <c r="V133" s="45">
        <v>8.8293061999999995</v>
      </c>
      <c r="W133" s="45">
        <v>4.8651407000000004</v>
      </c>
      <c r="X133" s="45">
        <v>10.402865</v>
      </c>
      <c r="Y133" s="46">
        <v>832826.8</v>
      </c>
      <c r="Z133" s="46">
        <v>65166.961883014199</v>
      </c>
      <c r="AA133" s="47">
        <f>_xlfn.XLOOKUP($E133,Main_OG!$D$1:$D$766,Main_OG!AJ$1:AJ$766,"")</f>
        <v>69540948</v>
      </c>
      <c r="AB133" s="47">
        <f>_xlfn.XLOOKUP($E133,Main_OG!$D$1:$D$766,Main_OG!AK$1:AK$766,"")</f>
        <v>208364</v>
      </c>
      <c r="AC133" s="47">
        <f>_xlfn.XLOOKUP($E133,Main_OG!$D$1:$D$766,Main_OG!AL$1:AL$766,"")</f>
        <v>292542118</v>
      </c>
      <c r="AD133" s="47">
        <f>_xlfn.XLOOKUP($E133,Main_OG!$D$1:$D$766,Main_OG!AM$1:AM$766,"")</f>
        <v>97191142</v>
      </c>
    </row>
    <row r="134" spans="1:30" x14ac:dyDescent="0.35">
      <c r="A134" s="36" t="s">
        <v>1094</v>
      </c>
      <c r="B134" s="45" t="s">
        <v>124</v>
      </c>
      <c r="C134" s="45" t="s">
        <v>4382</v>
      </c>
      <c r="D134" s="36" t="s">
        <v>1094</v>
      </c>
      <c r="E134" s="36" t="str">
        <f t="shared" si="6"/>
        <v>2018_IL</v>
      </c>
      <c r="F134" s="45">
        <v>2018</v>
      </c>
      <c r="G134" s="45">
        <f>_xlfn.XLOOKUP(I134,Main_OG!$B$1:$B$766,Main_OG!$O$1:$O$766,"")</f>
        <v>0</v>
      </c>
      <c r="H134" s="45">
        <f>_xlfn.XLOOKUP(E134,Main_OG!$D$1:$D$766,Main_OG!$J$1:$J$766,"")</f>
        <v>2</v>
      </c>
      <c r="I134" s="45" t="s">
        <v>124</v>
      </c>
      <c r="J134" s="45" t="str">
        <f t="shared" si="7"/>
        <v>Ameren Illinois Company_IL</v>
      </c>
      <c r="K134" s="45" t="str">
        <f t="shared" si="8"/>
        <v>Ameren Illinois Company_IL</v>
      </c>
      <c r="L134" s="45" t="s">
        <v>1103</v>
      </c>
      <c r="M134" s="45">
        <v>0</v>
      </c>
      <c r="N134" s="45">
        <v>62370</v>
      </c>
      <c r="O134" s="45">
        <v>305</v>
      </c>
      <c r="P134" s="45">
        <v>435000</v>
      </c>
      <c r="Q134" s="45">
        <v>0</v>
      </c>
      <c r="R134" s="45">
        <v>2820115</v>
      </c>
      <c r="S134" s="45">
        <v>666893</v>
      </c>
      <c r="T134" s="45">
        <v>5003809</v>
      </c>
      <c r="U134" s="45">
        <v>0</v>
      </c>
      <c r="V134" s="45">
        <v>8.5432403000000008</v>
      </c>
      <c r="W134" s="45">
        <v>5.1011781999999997</v>
      </c>
      <c r="X134" s="45">
        <v>9.7867084999999996</v>
      </c>
      <c r="Y134" s="46">
        <v>851517.2</v>
      </c>
      <c r="Z134" s="46">
        <v>66918.52882802207</v>
      </c>
      <c r="AA134" s="47">
        <f>_xlfn.XLOOKUP($E134,Main_OG!$D$1:$D$766,Main_OG!AJ$1:AJ$766,"")</f>
        <v>72026184</v>
      </c>
      <c r="AB134" s="47">
        <f>_xlfn.XLOOKUP($E134,Main_OG!$D$1:$D$766,Main_OG!AK$1:AK$766,"")</f>
        <v>212984</v>
      </c>
      <c r="AC134" s="47">
        <f>_xlfn.XLOOKUP($E134,Main_OG!$D$1:$D$766,Main_OG!AL$1:AL$766,"")</f>
        <v>283679110</v>
      </c>
      <c r="AD134" s="47">
        <f>_xlfn.XLOOKUP($E134,Main_OG!$D$1:$D$766,Main_OG!AM$1:AM$766,"")</f>
        <v>98101527</v>
      </c>
    </row>
    <row r="135" spans="1:30" x14ac:dyDescent="0.35">
      <c r="A135" s="36" t="s">
        <v>1094</v>
      </c>
      <c r="B135" s="45" t="s">
        <v>124</v>
      </c>
      <c r="C135" s="45" t="s">
        <v>4382</v>
      </c>
      <c r="D135" s="36" t="s">
        <v>1094</v>
      </c>
      <c r="E135" s="36" t="str">
        <f t="shared" si="6"/>
        <v>2019_IL</v>
      </c>
      <c r="F135" s="45">
        <v>2019</v>
      </c>
      <c r="G135" s="45">
        <f>_xlfn.XLOOKUP(I135,Main_OG!$B$1:$B$766,Main_OG!$O$1:$O$766,"")</f>
        <v>0</v>
      </c>
      <c r="H135" s="45">
        <f>_xlfn.XLOOKUP(E135,Main_OG!$D$1:$D$766,Main_OG!$J$1:$J$766,"")</f>
        <v>2</v>
      </c>
      <c r="I135" s="45" t="s">
        <v>124</v>
      </c>
      <c r="J135" s="45" t="str">
        <f t="shared" si="7"/>
        <v>Ameren Illinois Company_IL</v>
      </c>
      <c r="K135" s="45" t="str">
        <f t="shared" si="8"/>
        <v>Ameren Illinois Company_IL</v>
      </c>
      <c r="L135" s="45" t="s">
        <v>1104</v>
      </c>
      <c r="M135" s="45">
        <v>0</v>
      </c>
      <c r="N135" s="45">
        <v>63138</v>
      </c>
      <c r="O135" s="45">
        <v>287</v>
      </c>
      <c r="P135" s="45">
        <v>435634</v>
      </c>
      <c r="Q135" s="45">
        <v>0</v>
      </c>
      <c r="R135" s="45">
        <v>2719917</v>
      </c>
      <c r="S135" s="45">
        <v>422227</v>
      </c>
      <c r="T135" s="45">
        <v>4875758</v>
      </c>
      <c r="U135" s="45">
        <v>0</v>
      </c>
      <c r="V135" s="45">
        <v>7.9386761000000003</v>
      </c>
      <c r="W135" s="45">
        <v>4.2684622000000001</v>
      </c>
      <c r="X135" s="45">
        <v>9.4234536999999996</v>
      </c>
      <c r="Y135" s="46">
        <v>857985</v>
      </c>
      <c r="Z135" s="46">
        <v>67733.784520854431</v>
      </c>
      <c r="AA135" s="47">
        <f>_xlfn.XLOOKUP($E135,Main_OG!$D$1:$D$766,Main_OG!AJ$1:AJ$766,"")</f>
        <v>59233742</v>
      </c>
      <c r="AB135" s="47">
        <f>_xlfn.XLOOKUP($E135,Main_OG!$D$1:$D$766,Main_OG!AK$1:AK$766,"")</f>
        <v>193972</v>
      </c>
      <c r="AC135" s="47">
        <f>_xlfn.XLOOKUP($E135,Main_OG!$D$1:$D$766,Main_OG!AL$1:AL$766,"")</f>
        <v>345004912</v>
      </c>
      <c r="AD135" s="47">
        <f>_xlfn.XLOOKUP($E135,Main_OG!$D$1:$D$766,Main_OG!AM$1:AM$766,"")</f>
        <v>98735488</v>
      </c>
    </row>
    <row r="136" spans="1:30" x14ac:dyDescent="0.35">
      <c r="A136" s="36" t="s">
        <v>1094</v>
      </c>
      <c r="B136" s="45" t="s">
        <v>124</v>
      </c>
      <c r="C136" s="45" t="s">
        <v>4382</v>
      </c>
      <c r="D136" s="36" t="s">
        <v>1094</v>
      </c>
      <c r="E136" s="36" t="str">
        <f t="shared" si="6"/>
        <v>2020_IL</v>
      </c>
      <c r="F136" s="45">
        <v>2020</v>
      </c>
      <c r="G136" s="45">
        <f>_xlfn.XLOOKUP(I136,Main_OG!$B$1:$B$766,Main_OG!$O$1:$O$766,"")</f>
        <v>0</v>
      </c>
      <c r="H136" s="45">
        <f>_xlfn.XLOOKUP(E136,Main_OG!$D$1:$D$766,Main_OG!$J$1:$J$766,"")</f>
        <v>2</v>
      </c>
      <c r="I136" s="45" t="s">
        <v>124</v>
      </c>
      <c r="J136" s="45" t="str">
        <f t="shared" si="7"/>
        <v>Ameren Illinois Company_IL</v>
      </c>
      <c r="K136" s="45" t="str">
        <f t="shared" si="8"/>
        <v>Ameren Illinois Company_IL</v>
      </c>
      <c r="L136" s="45" t="s">
        <v>1105</v>
      </c>
      <c r="M136" s="45">
        <v>0</v>
      </c>
      <c r="N136" s="45">
        <v>65683</v>
      </c>
      <c r="O136" s="45">
        <v>282</v>
      </c>
      <c r="P136" s="45">
        <v>0</v>
      </c>
      <c r="Q136" s="45">
        <v>0</v>
      </c>
      <c r="R136" s="45">
        <v>2453658</v>
      </c>
      <c r="S136" s="45">
        <v>370162</v>
      </c>
      <c r="T136" s="45">
        <v>0</v>
      </c>
      <c r="U136" s="45">
        <v>0</v>
      </c>
      <c r="V136" s="45">
        <v>8.7563669999999991</v>
      </c>
      <c r="W136" s="45">
        <v>5.0675650000000001</v>
      </c>
      <c r="X136" s="45">
        <v>0</v>
      </c>
      <c r="Y136" s="46">
        <v>810210.1</v>
      </c>
      <c r="Z136" s="46">
        <v>64225.104679591117</v>
      </c>
      <c r="AA136" s="47">
        <f>_xlfn.XLOOKUP($E136,Main_OG!$D$1:$D$766,Main_OG!AJ$1:AJ$766,"")</f>
        <v>36579544</v>
      </c>
      <c r="AB136" s="47">
        <f>_xlfn.XLOOKUP($E136,Main_OG!$D$1:$D$766,Main_OG!AK$1:AK$766,"")</f>
        <v>152054</v>
      </c>
      <c r="AC136" s="47">
        <f>_xlfn.XLOOKUP($E136,Main_OG!$D$1:$D$766,Main_OG!AL$1:AL$766,"")</f>
        <v>471910496</v>
      </c>
      <c r="AD136" s="47">
        <f>_xlfn.XLOOKUP($E136,Main_OG!$D$1:$D$766,Main_OG!AM$1:AM$766,"")</f>
        <v>0</v>
      </c>
    </row>
    <row r="137" spans="1:30" x14ac:dyDescent="0.35">
      <c r="A137" s="36" t="s">
        <v>1106</v>
      </c>
      <c r="B137" s="45" t="s">
        <v>824</v>
      </c>
      <c r="C137" s="45" t="s">
        <v>4383</v>
      </c>
      <c r="D137" s="36" t="s">
        <v>1106</v>
      </c>
      <c r="E137" s="36" t="str">
        <f t="shared" si="6"/>
        <v>2006_AK</v>
      </c>
      <c r="F137" s="45">
        <v>2006</v>
      </c>
      <c r="G137" s="45">
        <f>_xlfn.XLOOKUP(I137,Main_OG!$B$1:$B$766,Main_OG!$O$1:$O$766,"")</f>
        <v>0</v>
      </c>
      <c r="H137" s="45">
        <f>_xlfn.XLOOKUP(E137,Main_OG!$D$1:$D$766,Main_OG!$J$1:$J$766,"")</f>
        <v>0</v>
      </c>
      <c r="I137" s="45" t="s">
        <v>824</v>
      </c>
      <c r="J137" s="45" t="str">
        <f t="shared" si="7"/>
        <v>Andreanof Electric Corp_AK</v>
      </c>
      <c r="K137" s="45" t="str">
        <f t="shared" si="8"/>
        <v>Andreanof Electric Corp_AK</v>
      </c>
      <c r="L137" s="45" t="s">
        <v>1107</v>
      </c>
      <c r="M137" s="45">
        <v>0</v>
      </c>
      <c r="N137" s="45">
        <v>9</v>
      </c>
      <c r="O137" s="45">
        <v>0</v>
      </c>
      <c r="P137" s="45">
        <v>28</v>
      </c>
      <c r="Q137" s="45">
        <v>0</v>
      </c>
      <c r="R137" s="45">
        <v>103</v>
      </c>
      <c r="S137" s="45">
        <v>0</v>
      </c>
      <c r="T137" s="45">
        <v>72</v>
      </c>
      <c r="U137" s="45">
        <v>0</v>
      </c>
      <c r="V137" s="45">
        <v>55.376344086021497</v>
      </c>
      <c r="W137" s="45">
        <v>0</v>
      </c>
      <c r="X137" s="45">
        <v>54.961832061068712</v>
      </c>
      <c r="Y137" s="46">
        <v>47546.2</v>
      </c>
      <c r="Z137" s="46">
        <v>70407.314060968274</v>
      </c>
      <c r="AA137" s="47">
        <f>_xlfn.XLOOKUP($E137,Main_OG!$D$1:$D$766,Main_OG!AJ$1:AJ$766,"")</f>
        <v>968457.74</v>
      </c>
      <c r="AB137" s="47">
        <f>_xlfn.XLOOKUP($E137,Main_OG!$D$1:$D$766,Main_OG!AK$1:AK$766,"")</f>
        <v>2895506.1599999997</v>
      </c>
      <c r="AC137" s="47">
        <f>_xlfn.XLOOKUP($E137,Main_OG!$D$1:$D$766,Main_OG!AL$1:AL$766,"")</f>
        <v>88962825.159999996</v>
      </c>
      <c r="AD137" s="47">
        <f>_xlfn.XLOOKUP($E137,Main_OG!$D$1:$D$766,Main_OG!AM$1:AM$766,"")</f>
        <v>0</v>
      </c>
    </row>
    <row r="138" spans="1:30" x14ac:dyDescent="0.35">
      <c r="A138" s="36" t="s">
        <v>1106</v>
      </c>
      <c r="B138" s="45" t="s">
        <v>824</v>
      </c>
      <c r="C138" s="45" t="s">
        <v>4383</v>
      </c>
      <c r="D138" s="36" t="s">
        <v>1106</v>
      </c>
      <c r="E138" s="36" t="str">
        <f t="shared" si="6"/>
        <v>2007_AK</v>
      </c>
      <c r="F138" s="45">
        <v>2007</v>
      </c>
      <c r="G138" s="45">
        <f>_xlfn.XLOOKUP(I138,Main_OG!$B$1:$B$766,Main_OG!$O$1:$O$766,"")</f>
        <v>0</v>
      </c>
      <c r="H138" s="45">
        <f>_xlfn.XLOOKUP(E138,Main_OG!$D$1:$D$766,Main_OG!$J$1:$J$766,"")</f>
        <v>0</v>
      </c>
      <c r="I138" s="45" t="s">
        <v>824</v>
      </c>
      <c r="J138" s="45" t="str">
        <f t="shared" si="7"/>
        <v>Andreanof Electric Corp_AK</v>
      </c>
      <c r="K138" s="45" t="str">
        <f t="shared" si="8"/>
        <v>Andreanof Electric Corp_AK</v>
      </c>
      <c r="L138" s="45" t="s">
        <v>1108</v>
      </c>
      <c r="M138" s="45">
        <v>0</v>
      </c>
      <c r="N138" s="45">
        <v>9</v>
      </c>
      <c r="O138" s="45">
        <v>0</v>
      </c>
      <c r="P138" s="45">
        <v>27</v>
      </c>
      <c r="Q138" s="45">
        <v>0</v>
      </c>
      <c r="R138" s="45">
        <v>46</v>
      </c>
      <c r="S138" s="45">
        <v>0</v>
      </c>
      <c r="T138" s="45">
        <v>36</v>
      </c>
      <c r="U138" s="45">
        <v>0</v>
      </c>
      <c r="V138" s="45">
        <v>50.55</v>
      </c>
      <c r="W138" s="45">
        <v>0</v>
      </c>
      <c r="X138" s="45">
        <v>55.38</v>
      </c>
      <c r="Y138" s="46">
        <v>50126.7</v>
      </c>
      <c r="Z138" s="46">
        <v>73683.227987652499</v>
      </c>
      <c r="AA138" s="47">
        <f>_xlfn.XLOOKUP($E138,Main_OG!$D$1:$D$766,Main_OG!AJ$1:AJ$766,"")</f>
        <v>996372</v>
      </c>
      <c r="AB138" s="47">
        <f>_xlfn.XLOOKUP($E138,Main_OG!$D$1:$D$766,Main_OG!AK$1:AK$766,"")</f>
        <v>3695916</v>
      </c>
      <c r="AC138" s="47">
        <f>_xlfn.XLOOKUP($E138,Main_OG!$D$1:$D$766,Main_OG!AL$1:AL$766,"")</f>
        <v>83891130</v>
      </c>
      <c r="AD138" s="47">
        <f>_xlfn.XLOOKUP($E138,Main_OG!$D$1:$D$766,Main_OG!AM$1:AM$766,"")</f>
        <v>0</v>
      </c>
    </row>
    <row r="139" spans="1:30" x14ac:dyDescent="0.35">
      <c r="A139" s="36" t="s">
        <v>1109</v>
      </c>
      <c r="B139" s="45" t="s">
        <v>824</v>
      </c>
      <c r="C139" s="45" t="s">
        <v>4384</v>
      </c>
      <c r="D139" s="36" t="s">
        <v>4486</v>
      </c>
      <c r="E139" s="36" t="str">
        <f t="shared" si="6"/>
        <v>2006_AK</v>
      </c>
      <c r="F139" s="45">
        <v>2006</v>
      </c>
      <c r="G139" s="45">
        <f>_xlfn.XLOOKUP(I139,Main_OG!$B$1:$B$766,Main_OG!$O$1:$O$766,"")</f>
        <v>0</v>
      </c>
      <c r="H139" s="45">
        <f>_xlfn.XLOOKUP(E139,Main_OG!$D$1:$D$766,Main_OG!$J$1:$J$766,"")</f>
        <v>0</v>
      </c>
      <c r="I139" s="45" t="s">
        <v>824</v>
      </c>
      <c r="J139" s="45" t="str">
        <f t="shared" si="7"/>
        <v>Aniak Light &amp; Power Co Inc_AK</v>
      </c>
      <c r="K139" s="45" t="str">
        <f t="shared" si="8"/>
        <v>Aniak Light Power Co Inc_AK</v>
      </c>
      <c r="L139" s="45" t="s">
        <v>1110</v>
      </c>
      <c r="M139" s="45">
        <v>0</v>
      </c>
      <c r="N139" s="45">
        <v>38</v>
      </c>
      <c r="O139" s="45">
        <v>0</v>
      </c>
      <c r="P139" s="45">
        <v>170</v>
      </c>
      <c r="Q139" s="45">
        <v>0</v>
      </c>
      <c r="R139" s="45">
        <v>541</v>
      </c>
      <c r="S139" s="45">
        <v>0</v>
      </c>
      <c r="T139" s="45">
        <v>436</v>
      </c>
      <c r="U139" s="45">
        <v>0</v>
      </c>
      <c r="V139" s="45">
        <v>43.62903225806452</v>
      </c>
      <c r="W139" s="45">
        <v>0</v>
      </c>
      <c r="X139" s="45">
        <v>48.123620309050779</v>
      </c>
      <c r="Y139" s="46">
        <v>47546.2</v>
      </c>
      <c r="Z139" s="46">
        <v>70407.314060968274</v>
      </c>
      <c r="AA139" s="47">
        <f>_xlfn.XLOOKUP($E139,Main_OG!$D$1:$D$766,Main_OG!AJ$1:AJ$766,"")</f>
        <v>968457.74</v>
      </c>
      <c r="AB139" s="47">
        <f>_xlfn.XLOOKUP($E139,Main_OG!$D$1:$D$766,Main_OG!AK$1:AK$766,"")</f>
        <v>2895506.1599999997</v>
      </c>
      <c r="AC139" s="47">
        <f>_xlfn.XLOOKUP($E139,Main_OG!$D$1:$D$766,Main_OG!AL$1:AL$766,"")</f>
        <v>88962825.159999996</v>
      </c>
      <c r="AD139" s="47">
        <f>_xlfn.XLOOKUP($E139,Main_OG!$D$1:$D$766,Main_OG!AM$1:AM$766,"")</f>
        <v>0</v>
      </c>
    </row>
    <row r="140" spans="1:30" x14ac:dyDescent="0.35">
      <c r="A140" s="36" t="s">
        <v>1109</v>
      </c>
      <c r="B140" s="45" t="s">
        <v>824</v>
      </c>
      <c r="C140" s="45" t="s">
        <v>4384</v>
      </c>
      <c r="D140" s="36" t="s">
        <v>4486</v>
      </c>
      <c r="E140" s="36" t="str">
        <f t="shared" si="6"/>
        <v>2007_AK</v>
      </c>
      <c r="F140" s="45">
        <v>2007</v>
      </c>
      <c r="G140" s="45">
        <f>_xlfn.XLOOKUP(I140,Main_OG!$B$1:$B$766,Main_OG!$O$1:$O$766,"")</f>
        <v>0</v>
      </c>
      <c r="H140" s="45">
        <f>_xlfn.XLOOKUP(E140,Main_OG!$D$1:$D$766,Main_OG!$J$1:$J$766,"")</f>
        <v>0</v>
      </c>
      <c r="I140" s="45" t="s">
        <v>824</v>
      </c>
      <c r="J140" s="45" t="str">
        <f t="shared" si="7"/>
        <v>Aniak Light &amp; Power Co Inc_AK</v>
      </c>
      <c r="K140" s="45" t="str">
        <f t="shared" si="8"/>
        <v>Aniak Light Power Co Inc_AK</v>
      </c>
      <c r="L140" s="45" t="s">
        <v>1111</v>
      </c>
      <c r="M140" s="45">
        <v>0</v>
      </c>
      <c r="N140" s="45">
        <v>39</v>
      </c>
      <c r="O140" s="45">
        <v>0</v>
      </c>
      <c r="P140" s="45">
        <v>170</v>
      </c>
      <c r="Q140" s="45">
        <v>0</v>
      </c>
      <c r="R140" s="45">
        <v>733</v>
      </c>
      <c r="S140" s="45">
        <v>0</v>
      </c>
      <c r="T140" s="45">
        <v>581</v>
      </c>
      <c r="U140" s="45">
        <v>0</v>
      </c>
      <c r="V140" s="45">
        <v>60.13</v>
      </c>
      <c r="W140" s="45">
        <v>0</v>
      </c>
      <c r="X140" s="45">
        <v>64.41</v>
      </c>
      <c r="Y140" s="46">
        <v>50126.7</v>
      </c>
      <c r="Z140" s="46">
        <v>73683.227987652499</v>
      </c>
      <c r="AA140" s="47">
        <f>_xlfn.XLOOKUP($E140,Main_OG!$D$1:$D$766,Main_OG!AJ$1:AJ$766,"")</f>
        <v>996372</v>
      </c>
      <c r="AB140" s="47">
        <f>_xlfn.XLOOKUP($E140,Main_OG!$D$1:$D$766,Main_OG!AK$1:AK$766,"")</f>
        <v>3695916</v>
      </c>
      <c r="AC140" s="47">
        <f>_xlfn.XLOOKUP($E140,Main_OG!$D$1:$D$766,Main_OG!AL$1:AL$766,"")</f>
        <v>83891130</v>
      </c>
      <c r="AD140" s="47">
        <f>_xlfn.XLOOKUP($E140,Main_OG!$D$1:$D$766,Main_OG!AM$1:AM$766,"")</f>
        <v>0</v>
      </c>
    </row>
    <row r="141" spans="1:30" x14ac:dyDescent="0.35">
      <c r="A141" s="36" t="s">
        <v>1109</v>
      </c>
      <c r="B141" s="45" t="s">
        <v>824</v>
      </c>
      <c r="C141" s="45" t="s">
        <v>4384</v>
      </c>
      <c r="D141" s="36" t="s">
        <v>4486</v>
      </c>
      <c r="E141" s="36" t="str">
        <f t="shared" si="6"/>
        <v>2008_AK</v>
      </c>
      <c r="F141" s="45">
        <v>2008</v>
      </c>
      <c r="G141" s="45">
        <f>_xlfn.XLOOKUP(I141,Main_OG!$B$1:$B$766,Main_OG!$O$1:$O$766,"")</f>
        <v>0</v>
      </c>
      <c r="H141" s="45">
        <f>_xlfn.XLOOKUP(E141,Main_OG!$D$1:$D$766,Main_OG!$J$1:$J$766,"")</f>
        <v>0</v>
      </c>
      <c r="I141" s="45" t="s">
        <v>824</v>
      </c>
      <c r="J141" s="45" t="str">
        <f t="shared" si="7"/>
        <v>Aniak Light &amp; Power Co Inc_AK</v>
      </c>
      <c r="K141" s="45" t="str">
        <f t="shared" si="8"/>
        <v>Aniak Light Power Co Inc_AK</v>
      </c>
      <c r="L141" s="45" t="s">
        <v>1112</v>
      </c>
      <c r="M141" s="45">
        <v>0</v>
      </c>
      <c r="N141" s="45">
        <v>40</v>
      </c>
      <c r="O141" s="45">
        <v>0</v>
      </c>
      <c r="P141" s="45">
        <v>173</v>
      </c>
      <c r="Q141" s="45">
        <v>0</v>
      </c>
      <c r="R141" s="45">
        <v>1171</v>
      </c>
      <c r="S141" s="45">
        <v>0</v>
      </c>
      <c r="T141" s="45">
        <v>929</v>
      </c>
      <c r="U141" s="45">
        <v>0</v>
      </c>
      <c r="V141" s="45">
        <v>67.55</v>
      </c>
      <c r="W141" s="45">
        <v>0</v>
      </c>
      <c r="X141" s="45">
        <v>72.34</v>
      </c>
      <c r="Y141" s="46">
        <v>49926.6</v>
      </c>
      <c r="Z141" s="46">
        <v>72625.262744470543</v>
      </c>
      <c r="AA141" s="47">
        <f>_xlfn.XLOOKUP($E141,Main_OG!$D$1:$D$766,Main_OG!AJ$1:AJ$766,"")</f>
        <v>994228</v>
      </c>
      <c r="AB141" s="47">
        <f>_xlfn.XLOOKUP($E141,Main_OG!$D$1:$D$766,Main_OG!AK$1:AK$766,"")</f>
        <v>3309288</v>
      </c>
      <c r="AC141" s="47">
        <f>_xlfn.XLOOKUP($E141,Main_OG!$D$1:$D$766,Main_OG!AL$1:AL$766,"")</f>
        <v>88306788</v>
      </c>
      <c r="AD141" s="47">
        <f>_xlfn.XLOOKUP($E141,Main_OG!$D$1:$D$766,Main_OG!AM$1:AM$766,"")</f>
        <v>0</v>
      </c>
    </row>
    <row r="142" spans="1:30" x14ac:dyDescent="0.35">
      <c r="A142" s="36" t="s">
        <v>1109</v>
      </c>
      <c r="B142" s="45" t="s">
        <v>824</v>
      </c>
      <c r="C142" s="45" t="s">
        <v>4384</v>
      </c>
      <c r="D142" s="36" t="s">
        <v>4486</v>
      </c>
      <c r="E142" s="36" t="str">
        <f t="shared" si="6"/>
        <v>2009_AK</v>
      </c>
      <c r="F142" s="45">
        <v>2009</v>
      </c>
      <c r="G142" s="45">
        <f>_xlfn.XLOOKUP(I142,Main_OG!$B$1:$B$766,Main_OG!$O$1:$O$766,"")</f>
        <v>0</v>
      </c>
      <c r="H142" s="45">
        <f>_xlfn.XLOOKUP(E142,Main_OG!$D$1:$D$766,Main_OG!$J$1:$J$766,"")</f>
        <v>0</v>
      </c>
      <c r="I142" s="45" t="s">
        <v>824</v>
      </c>
      <c r="J142" s="45" t="str">
        <f t="shared" si="7"/>
        <v>Aniak Light &amp; Power Co Inc_AK</v>
      </c>
      <c r="K142" s="45" t="str">
        <f t="shared" si="8"/>
        <v>Aniak Light Power Co Inc_AK</v>
      </c>
      <c r="L142" s="45" t="s">
        <v>1113</v>
      </c>
      <c r="M142" s="45">
        <v>0</v>
      </c>
      <c r="N142" s="45">
        <v>37</v>
      </c>
      <c r="O142" s="45">
        <v>0</v>
      </c>
      <c r="P142" s="45">
        <v>172</v>
      </c>
      <c r="Q142" s="45">
        <v>0</v>
      </c>
      <c r="R142" s="45">
        <v>1162</v>
      </c>
      <c r="S142" s="45">
        <v>0</v>
      </c>
      <c r="T142" s="45">
        <v>936</v>
      </c>
      <c r="U142" s="45">
        <v>0</v>
      </c>
      <c r="V142" s="45">
        <v>69.28</v>
      </c>
      <c r="W142" s="45">
        <v>0</v>
      </c>
      <c r="X142" s="45">
        <v>74.150000000000006</v>
      </c>
      <c r="Y142" s="46">
        <v>54951.9</v>
      </c>
      <c r="Z142" s="46">
        <v>78626.832356791798</v>
      </c>
      <c r="AA142" s="47">
        <f>_xlfn.XLOOKUP($E142,Main_OG!$D$1:$D$766,Main_OG!AJ$1:AJ$766,"")</f>
        <v>1025918</v>
      </c>
      <c r="AB142" s="47">
        <f>_xlfn.XLOOKUP($E142,Main_OG!$D$1:$D$766,Main_OG!AK$1:AK$766,"")</f>
        <v>3992640</v>
      </c>
      <c r="AC142" s="47">
        <f>_xlfn.XLOOKUP($E142,Main_OG!$D$1:$D$766,Main_OG!AL$1:AL$766,"")</f>
        <v>77900336</v>
      </c>
      <c r="AD142" s="47">
        <f>_xlfn.XLOOKUP($E142,Main_OG!$D$1:$D$766,Main_OG!AM$1:AM$766,"")</f>
        <v>0</v>
      </c>
    </row>
    <row r="143" spans="1:30" x14ac:dyDescent="0.35">
      <c r="A143" s="36" t="s">
        <v>1109</v>
      </c>
      <c r="B143" s="45" t="s">
        <v>824</v>
      </c>
      <c r="C143" s="45" t="s">
        <v>4384</v>
      </c>
      <c r="D143" s="36" t="s">
        <v>4486</v>
      </c>
      <c r="E143" s="36" t="str">
        <f t="shared" si="6"/>
        <v>2010_AK</v>
      </c>
      <c r="F143" s="45">
        <v>2010</v>
      </c>
      <c r="G143" s="45">
        <f>_xlfn.XLOOKUP(I143,Main_OG!$B$1:$B$766,Main_OG!$O$1:$O$766,"")</f>
        <v>0</v>
      </c>
      <c r="H143" s="45">
        <f>_xlfn.XLOOKUP(E143,Main_OG!$D$1:$D$766,Main_OG!$J$1:$J$766,"")</f>
        <v>0</v>
      </c>
      <c r="I143" s="45" t="s">
        <v>824</v>
      </c>
      <c r="J143" s="45" t="str">
        <f t="shared" si="7"/>
        <v>Aniak Light &amp; Power Co Inc_AK</v>
      </c>
      <c r="K143" s="45" t="str">
        <f t="shared" si="8"/>
        <v>Aniak Light Power Co Inc_AK</v>
      </c>
      <c r="L143" s="45" t="s">
        <v>1114</v>
      </c>
      <c r="M143" s="45">
        <v>0</v>
      </c>
      <c r="N143" s="45">
        <v>35</v>
      </c>
      <c r="O143" s="45">
        <v>0</v>
      </c>
      <c r="P143" s="45">
        <v>176</v>
      </c>
      <c r="Q143" s="45">
        <v>0</v>
      </c>
      <c r="R143" s="45">
        <v>1241</v>
      </c>
      <c r="S143" s="45">
        <v>0</v>
      </c>
      <c r="T143" s="45">
        <v>986</v>
      </c>
      <c r="U143" s="45">
        <v>0</v>
      </c>
      <c r="V143" s="45">
        <v>59.87</v>
      </c>
      <c r="W143" s="45">
        <v>0</v>
      </c>
      <c r="X143" s="45">
        <v>64.81</v>
      </c>
      <c r="Y143" s="46">
        <v>53652</v>
      </c>
      <c r="Z143" s="46">
        <v>75144.751548358356</v>
      </c>
      <c r="AA143" s="47">
        <f>_xlfn.XLOOKUP($E143,Main_OG!$D$1:$D$766,Main_OG!AJ$1:AJ$766,"")</f>
        <v>993000</v>
      </c>
      <c r="AB143" s="47">
        <f>_xlfn.XLOOKUP($E143,Main_OG!$D$1:$D$766,Main_OG!AK$1:AK$766,"")</f>
        <v>3244592</v>
      </c>
      <c r="AC143" s="47">
        <f>_xlfn.XLOOKUP($E143,Main_OG!$D$1:$D$766,Main_OG!AL$1:AL$766,"")</f>
        <v>81353948</v>
      </c>
      <c r="AD143" s="47">
        <f>_xlfn.XLOOKUP($E143,Main_OG!$D$1:$D$766,Main_OG!AM$1:AM$766,"")</f>
        <v>0</v>
      </c>
    </row>
    <row r="144" spans="1:30" x14ac:dyDescent="0.35">
      <c r="A144" s="36" t="s">
        <v>1109</v>
      </c>
      <c r="B144" s="45" t="s">
        <v>824</v>
      </c>
      <c r="C144" s="45" t="s">
        <v>4384</v>
      </c>
      <c r="D144" s="36" t="s">
        <v>4486</v>
      </c>
      <c r="E144" s="36" t="str">
        <f t="shared" si="6"/>
        <v>2011_AK</v>
      </c>
      <c r="F144" s="45">
        <v>2011</v>
      </c>
      <c r="G144" s="45">
        <f>_xlfn.XLOOKUP(I144,Main_OG!$B$1:$B$766,Main_OG!$O$1:$O$766,"")</f>
        <v>0</v>
      </c>
      <c r="H144" s="45">
        <f>_xlfn.XLOOKUP(E144,Main_OG!$D$1:$D$766,Main_OG!$J$1:$J$766,"")</f>
        <v>0</v>
      </c>
      <c r="I144" s="45" t="s">
        <v>824</v>
      </c>
      <c r="J144" s="45" t="str">
        <f t="shared" si="7"/>
        <v>Aniak Light &amp; Power Co Inc_AK</v>
      </c>
      <c r="K144" s="45" t="str">
        <f t="shared" si="8"/>
        <v>Aniak Light Power Co Inc_AK</v>
      </c>
      <c r="L144" s="45" t="s">
        <v>1115</v>
      </c>
      <c r="M144" s="45">
        <v>0</v>
      </c>
      <c r="N144" s="45">
        <v>36</v>
      </c>
      <c r="O144" s="45">
        <v>0</v>
      </c>
      <c r="P144" s="45">
        <v>180</v>
      </c>
      <c r="Q144" s="45">
        <v>0</v>
      </c>
      <c r="R144" s="45">
        <v>1194</v>
      </c>
      <c r="S144" s="45">
        <v>0</v>
      </c>
      <c r="T144" s="45">
        <v>950</v>
      </c>
      <c r="U144" s="45">
        <v>0</v>
      </c>
      <c r="V144" s="45">
        <v>60.8</v>
      </c>
      <c r="W144" s="45">
        <v>0</v>
      </c>
      <c r="X144" s="45">
        <v>68.53</v>
      </c>
      <c r="Y144" s="46">
        <v>54045.5</v>
      </c>
      <c r="Z144" s="46">
        <v>74819.097140025115</v>
      </c>
      <c r="AA144" s="47">
        <f>_xlfn.XLOOKUP($E144,Main_OG!$D$1:$D$766,Main_OG!AJ$1:AJ$766,"")</f>
        <v>1023324</v>
      </c>
      <c r="AB144" s="47">
        <f>_xlfn.XLOOKUP($E144,Main_OG!$D$1:$D$766,Main_OG!AK$1:AK$766,"")</f>
        <v>3226522</v>
      </c>
      <c r="AC144" s="47">
        <f>_xlfn.XLOOKUP($E144,Main_OG!$D$1:$D$766,Main_OG!AL$1:AL$766,"")</f>
        <v>85181020</v>
      </c>
      <c r="AD144" s="47">
        <f>_xlfn.XLOOKUP($E144,Main_OG!$D$1:$D$766,Main_OG!AM$1:AM$766,"")</f>
        <v>0</v>
      </c>
    </row>
    <row r="145" spans="1:30" x14ac:dyDescent="0.35">
      <c r="A145" s="36" t="s">
        <v>1109</v>
      </c>
      <c r="B145" s="45" t="s">
        <v>824</v>
      </c>
      <c r="C145" s="45" t="s">
        <v>4384</v>
      </c>
      <c r="D145" s="36" t="s">
        <v>4486</v>
      </c>
      <c r="E145" s="36" t="str">
        <f t="shared" si="6"/>
        <v>2019_AK</v>
      </c>
      <c r="F145" s="45">
        <v>2019</v>
      </c>
      <c r="G145" s="45">
        <f>_xlfn.XLOOKUP(I145,Main_OG!$B$1:$B$766,Main_OG!$O$1:$O$766,"")</f>
        <v>0</v>
      </c>
      <c r="H145" s="45">
        <f>_xlfn.XLOOKUP(E145,Main_OG!$D$1:$D$766,Main_OG!$J$1:$J$766,"")</f>
        <v>0</v>
      </c>
      <c r="I145" s="45" t="s">
        <v>824</v>
      </c>
      <c r="J145" s="45" t="str">
        <f t="shared" si="7"/>
        <v>Aniak Light &amp; Power Co Inc_AK</v>
      </c>
      <c r="K145" s="45" t="str">
        <f t="shared" si="8"/>
        <v>Aniak Light Power Co Inc_AK</v>
      </c>
      <c r="L145" s="45" t="s">
        <v>1116</v>
      </c>
      <c r="M145" s="45">
        <v>0</v>
      </c>
      <c r="N145" s="45">
        <v>30</v>
      </c>
      <c r="O145" s="45">
        <v>0</v>
      </c>
      <c r="P145" s="45">
        <v>170</v>
      </c>
      <c r="Q145" s="45">
        <v>0</v>
      </c>
      <c r="R145" s="45">
        <v>960</v>
      </c>
      <c r="S145" s="45">
        <v>0</v>
      </c>
      <c r="T145" s="45">
        <v>785</v>
      </c>
      <c r="U145" s="45">
        <v>0</v>
      </c>
      <c r="V145" s="45">
        <v>76.041667000000004</v>
      </c>
      <c r="W145" s="45">
        <v>0</v>
      </c>
      <c r="X145" s="45">
        <v>61.146496999999997</v>
      </c>
      <c r="Y145" s="46">
        <v>52325.3</v>
      </c>
      <c r="Z145" s="46">
        <v>71326.453136096767</v>
      </c>
      <c r="AA145" s="47">
        <f>_xlfn.XLOOKUP($E145,Main_OG!$D$1:$D$766,Main_OG!AJ$1:AJ$766,"")</f>
        <v>1111904</v>
      </c>
      <c r="AB145" s="47">
        <f>_xlfn.XLOOKUP($E145,Main_OG!$D$1:$D$766,Main_OG!AK$1:AK$766,"")</f>
        <v>3216424</v>
      </c>
      <c r="AC145" s="47">
        <f>_xlfn.XLOOKUP($E145,Main_OG!$D$1:$D$766,Main_OG!AL$1:AL$766,"")</f>
        <v>49373842</v>
      </c>
      <c r="AD145" s="47">
        <f>_xlfn.XLOOKUP($E145,Main_OG!$D$1:$D$766,Main_OG!AM$1:AM$766,"")</f>
        <v>0</v>
      </c>
    </row>
    <row r="146" spans="1:30" x14ac:dyDescent="0.35">
      <c r="A146" s="36" t="s">
        <v>1117</v>
      </c>
      <c r="B146" s="45" t="s">
        <v>219</v>
      </c>
      <c r="C146" s="45" t="s">
        <v>4385</v>
      </c>
      <c r="D146" s="36" t="s">
        <v>1117</v>
      </c>
      <c r="E146" s="36" t="str">
        <f t="shared" si="6"/>
        <v>2006_VA</v>
      </c>
      <c r="F146" s="45">
        <v>2006</v>
      </c>
      <c r="G146" s="45">
        <f>_xlfn.XLOOKUP(I146,Main_OG!$B$1:$B$766,Main_OG!$O$1:$O$766,"")</f>
        <v>1</v>
      </c>
      <c r="H146" s="45">
        <f>_xlfn.XLOOKUP(E146,Main_OG!$D$1:$D$766,Main_OG!$J$1:$J$766,"")</f>
        <v>0</v>
      </c>
      <c r="I146" s="45" t="s">
        <v>219</v>
      </c>
      <c r="J146" s="45" t="str">
        <f t="shared" si="7"/>
        <v>Appalachian Power Co_VA</v>
      </c>
      <c r="K146" s="45" t="str">
        <f t="shared" si="8"/>
        <v>Appalachian Power Co_VA</v>
      </c>
      <c r="L146" s="45" t="s">
        <v>1118</v>
      </c>
      <c r="M146" s="45">
        <v>0</v>
      </c>
      <c r="N146" s="45">
        <v>70535</v>
      </c>
      <c r="O146" s="45">
        <v>1963</v>
      </c>
      <c r="P146" s="45">
        <v>436817</v>
      </c>
      <c r="Q146" s="45">
        <v>0</v>
      </c>
      <c r="R146" s="45">
        <v>208050</v>
      </c>
      <c r="S146" s="45">
        <v>220405</v>
      </c>
      <c r="T146" s="45">
        <v>384700</v>
      </c>
      <c r="U146" s="45">
        <v>0</v>
      </c>
      <c r="V146" s="45">
        <v>5.271053240297956</v>
      </c>
      <c r="W146" s="45">
        <v>3.887301159532349</v>
      </c>
      <c r="X146" s="45">
        <v>6.0714346025056862</v>
      </c>
      <c r="Y146" s="46">
        <v>451263.1</v>
      </c>
      <c r="Z146" s="46">
        <v>58806.264232820438</v>
      </c>
      <c r="AA146" s="47">
        <f>_xlfn.XLOOKUP($E146,Main_OG!$D$1:$D$766,Main_OG!AJ$1:AJ$766,"")</f>
        <v>27470903.899999999</v>
      </c>
      <c r="AB146" s="47">
        <f>_xlfn.XLOOKUP($E146,Main_OG!$D$1:$D$766,Main_OG!AK$1:AK$766,"")</f>
        <v>2761875.6</v>
      </c>
      <c r="AC146" s="47">
        <f>_xlfn.XLOOKUP($E146,Main_OG!$D$1:$D$766,Main_OG!AL$1:AL$766,"")</f>
        <v>122017743.90000001</v>
      </c>
      <c r="AD146" s="47">
        <f>_xlfn.XLOOKUP($E146,Main_OG!$D$1:$D$766,Main_OG!AM$1:AM$766,"")</f>
        <v>27593516</v>
      </c>
    </row>
    <row r="147" spans="1:30" x14ac:dyDescent="0.35">
      <c r="A147" s="36" t="s">
        <v>1117</v>
      </c>
      <c r="B147" s="45" t="s">
        <v>730</v>
      </c>
      <c r="C147" s="45" t="s">
        <v>4385</v>
      </c>
      <c r="D147" s="36" t="s">
        <v>1117</v>
      </c>
      <c r="E147" s="36" t="str">
        <f t="shared" si="6"/>
        <v>2006_WV</v>
      </c>
      <c r="F147" s="45">
        <v>2006</v>
      </c>
      <c r="G147" s="45">
        <f>_xlfn.XLOOKUP(I147,Main_OG!$B$1:$B$766,Main_OG!$O$1:$O$766,"")</f>
        <v>1</v>
      </c>
      <c r="H147" s="45">
        <f>_xlfn.XLOOKUP(E147,Main_OG!$D$1:$D$766,Main_OG!$J$1:$J$766,"")</f>
        <v>0</v>
      </c>
      <c r="I147" s="45" t="s">
        <v>730</v>
      </c>
      <c r="J147" s="45" t="str">
        <f t="shared" si="7"/>
        <v>Appalachian Power Co_WV</v>
      </c>
      <c r="K147" s="45" t="str">
        <f t="shared" si="8"/>
        <v>Appalachian Power Co_WV</v>
      </c>
      <c r="L147" s="45" t="s">
        <v>1119</v>
      </c>
      <c r="M147" s="45">
        <v>0</v>
      </c>
      <c r="N147" s="45">
        <v>63944</v>
      </c>
      <c r="O147" s="45">
        <v>2438</v>
      </c>
      <c r="P147" s="45">
        <v>369383</v>
      </c>
      <c r="Q147" s="45">
        <v>0</v>
      </c>
      <c r="R147" s="45">
        <v>188205</v>
      </c>
      <c r="S147" s="45">
        <v>256596</v>
      </c>
      <c r="T147" s="45">
        <v>310440</v>
      </c>
      <c r="U147" s="45">
        <v>0</v>
      </c>
      <c r="V147" s="45">
        <v>5.2476302643597794</v>
      </c>
      <c r="W147" s="45">
        <v>3.483132065974754</v>
      </c>
      <c r="X147" s="45">
        <v>5.6016818759318756</v>
      </c>
      <c r="Y147" s="46">
        <v>68900</v>
      </c>
      <c r="Z147" s="46">
        <v>37693.280639330558</v>
      </c>
      <c r="AA147" s="47">
        <f>_xlfn.XLOOKUP($E147,Main_OG!$D$1:$D$766,Main_OG!AJ$1:AJ$766,"")</f>
        <v>75712129.799999997</v>
      </c>
      <c r="AB147" s="47">
        <f>_xlfn.XLOOKUP($E147,Main_OG!$D$1:$D$766,Main_OG!AK$1:AK$766,"")</f>
        <v>621554.07999999996</v>
      </c>
      <c r="AC147" s="47">
        <f>_xlfn.XLOOKUP($E147,Main_OG!$D$1:$D$766,Main_OG!AL$1:AL$766,"")</f>
        <v>7929370.96</v>
      </c>
      <c r="AD147" s="47">
        <f>_xlfn.XLOOKUP($E147,Main_OG!$D$1:$D$766,Main_OG!AM$1:AM$766,"")</f>
        <v>0</v>
      </c>
    </row>
    <row r="148" spans="1:30" x14ac:dyDescent="0.35">
      <c r="A148" s="36" t="s">
        <v>1117</v>
      </c>
      <c r="B148" s="45" t="s">
        <v>219</v>
      </c>
      <c r="C148" s="45" t="s">
        <v>4385</v>
      </c>
      <c r="D148" s="36" t="s">
        <v>1117</v>
      </c>
      <c r="E148" s="36" t="str">
        <f t="shared" si="6"/>
        <v>2007_VA</v>
      </c>
      <c r="F148" s="45">
        <v>2007</v>
      </c>
      <c r="G148" s="45">
        <f>_xlfn.XLOOKUP(I148,Main_OG!$B$1:$B$766,Main_OG!$O$1:$O$766,"")</f>
        <v>1</v>
      </c>
      <c r="H148" s="45">
        <f>_xlfn.XLOOKUP(E148,Main_OG!$D$1:$D$766,Main_OG!$J$1:$J$766,"")</f>
        <v>0</v>
      </c>
      <c r="I148" s="45" t="s">
        <v>219</v>
      </c>
      <c r="J148" s="45" t="str">
        <f t="shared" si="7"/>
        <v>Appalachian Power Co_VA</v>
      </c>
      <c r="K148" s="45" t="str">
        <f t="shared" si="8"/>
        <v>Appalachian Power Co_VA</v>
      </c>
      <c r="L148" s="45" t="s">
        <v>1120</v>
      </c>
      <c r="M148" s="45">
        <v>0</v>
      </c>
      <c r="N148" s="45">
        <v>71719</v>
      </c>
      <c r="O148" s="45">
        <v>1950</v>
      </c>
      <c r="P148" s="45">
        <v>440527</v>
      </c>
      <c r="Q148" s="45">
        <v>0</v>
      </c>
      <c r="R148" s="45">
        <v>227422</v>
      </c>
      <c r="S148" s="45">
        <v>240439</v>
      </c>
      <c r="T148" s="45">
        <v>428586</v>
      </c>
      <c r="U148" s="45">
        <v>0</v>
      </c>
      <c r="V148" s="45">
        <v>5.51</v>
      </c>
      <c r="W148" s="45">
        <v>4.21</v>
      </c>
      <c r="X148" s="45">
        <v>6.56</v>
      </c>
      <c r="Y148" s="46">
        <v>457568.9</v>
      </c>
      <c r="Z148" s="46">
        <v>59033.53115727003</v>
      </c>
      <c r="AA148" s="47">
        <f>_xlfn.XLOOKUP($E148,Main_OG!$D$1:$D$766,Main_OG!AJ$1:AJ$766,"")</f>
        <v>28860222</v>
      </c>
      <c r="AB148" s="47">
        <f>_xlfn.XLOOKUP($E148,Main_OG!$D$1:$D$766,Main_OG!AK$1:AK$766,"")</f>
        <v>6816708</v>
      </c>
      <c r="AC148" s="47">
        <f>_xlfn.XLOOKUP($E148,Main_OG!$D$1:$D$766,Main_OG!AL$1:AL$766,"")</f>
        <v>181316228</v>
      </c>
      <c r="AD148" s="47">
        <f>_xlfn.XLOOKUP($E148,Main_OG!$D$1:$D$766,Main_OG!AM$1:AM$766,"")</f>
        <v>27268475</v>
      </c>
    </row>
    <row r="149" spans="1:30" x14ac:dyDescent="0.35">
      <c r="A149" s="36" t="s">
        <v>1117</v>
      </c>
      <c r="B149" s="45" t="s">
        <v>730</v>
      </c>
      <c r="C149" s="45" t="s">
        <v>4385</v>
      </c>
      <c r="D149" s="36" t="s">
        <v>1117</v>
      </c>
      <c r="E149" s="36" t="str">
        <f t="shared" si="6"/>
        <v>2007_WV</v>
      </c>
      <c r="F149" s="45">
        <v>2007</v>
      </c>
      <c r="G149" s="45">
        <f>_xlfn.XLOOKUP(I149,Main_OG!$B$1:$B$766,Main_OG!$O$1:$O$766,"")</f>
        <v>1</v>
      </c>
      <c r="H149" s="45">
        <f>_xlfn.XLOOKUP(E149,Main_OG!$D$1:$D$766,Main_OG!$J$1:$J$766,"")</f>
        <v>0</v>
      </c>
      <c r="I149" s="45" t="s">
        <v>730</v>
      </c>
      <c r="J149" s="45" t="str">
        <f t="shared" si="7"/>
        <v>Appalachian Power Co_WV</v>
      </c>
      <c r="K149" s="45" t="str">
        <f t="shared" si="8"/>
        <v>Appalachian Power Co_WV</v>
      </c>
      <c r="L149" s="45" t="s">
        <v>1121</v>
      </c>
      <c r="M149" s="45">
        <v>0</v>
      </c>
      <c r="N149" s="45">
        <v>64585</v>
      </c>
      <c r="O149" s="45">
        <v>2449</v>
      </c>
      <c r="P149" s="45">
        <v>370462</v>
      </c>
      <c r="Q149" s="45">
        <v>0</v>
      </c>
      <c r="R149" s="45">
        <v>209365</v>
      </c>
      <c r="S149" s="45">
        <v>300571</v>
      </c>
      <c r="T149" s="45">
        <v>359124</v>
      </c>
      <c r="U149" s="45">
        <v>0</v>
      </c>
      <c r="V149" s="45">
        <v>5.58</v>
      </c>
      <c r="W149" s="45">
        <v>3.8</v>
      </c>
      <c r="X149" s="45">
        <v>6.15</v>
      </c>
      <c r="Y149" s="46">
        <v>69374.100000000006</v>
      </c>
      <c r="Z149" s="46">
        <v>37825.590550322457</v>
      </c>
      <c r="AA149" s="47">
        <f>_xlfn.XLOOKUP($E149,Main_OG!$D$1:$D$766,Main_OG!AJ$1:AJ$766,"")</f>
        <v>76135694</v>
      </c>
      <c r="AB149" s="47">
        <f>_xlfn.XLOOKUP($E149,Main_OG!$D$1:$D$766,Main_OG!AK$1:AK$766,"")</f>
        <v>713472</v>
      </c>
      <c r="AC149" s="47">
        <f>_xlfn.XLOOKUP($E149,Main_OG!$D$1:$D$766,Main_OG!AL$1:AL$766,"")</f>
        <v>8097050</v>
      </c>
      <c r="AD149" s="47">
        <f>_xlfn.XLOOKUP($E149,Main_OG!$D$1:$D$766,Main_OG!AM$1:AM$766,"")</f>
        <v>0</v>
      </c>
    </row>
    <row r="150" spans="1:30" x14ac:dyDescent="0.35">
      <c r="A150" s="36" t="s">
        <v>1117</v>
      </c>
      <c r="B150" s="45" t="s">
        <v>219</v>
      </c>
      <c r="C150" s="45" t="s">
        <v>4385</v>
      </c>
      <c r="D150" s="36" t="s">
        <v>1117</v>
      </c>
      <c r="E150" s="36" t="str">
        <f t="shared" si="6"/>
        <v>2008_VA</v>
      </c>
      <c r="F150" s="45">
        <v>2008</v>
      </c>
      <c r="G150" s="45">
        <f>_xlfn.XLOOKUP(I150,Main_OG!$B$1:$B$766,Main_OG!$O$1:$O$766,"")</f>
        <v>1</v>
      </c>
      <c r="H150" s="45">
        <f>_xlfn.XLOOKUP(E150,Main_OG!$D$1:$D$766,Main_OG!$J$1:$J$766,"")</f>
        <v>0</v>
      </c>
      <c r="I150" s="45" t="s">
        <v>219</v>
      </c>
      <c r="J150" s="45" t="str">
        <f t="shared" si="7"/>
        <v>Appalachian Power Co_VA</v>
      </c>
      <c r="K150" s="45" t="str">
        <f t="shared" si="8"/>
        <v>Appalachian Power Co_VA</v>
      </c>
      <c r="L150" s="45" t="s">
        <v>1122</v>
      </c>
      <c r="M150" s="45">
        <v>0</v>
      </c>
      <c r="N150" s="45">
        <v>72621</v>
      </c>
      <c r="O150" s="45">
        <v>1949</v>
      </c>
      <c r="P150" s="45">
        <v>443473</v>
      </c>
      <c r="Q150" s="45">
        <v>0</v>
      </c>
      <c r="R150" s="45">
        <v>4161303</v>
      </c>
      <c r="S150" s="45">
        <v>5550838</v>
      </c>
      <c r="T150" s="45">
        <v>6638108</v>
      </c>
      <c r="U150" s="45">
        <v>0</v>
      </c>
      <c r="V150" s="45">
        <v>6.14</v>
      </c>
      <c r="W150" s="45">
        <v>4.6399999999999997</v>
      </c>
      <c r="X150" s="45">
        <v>7.42</v>
      </c>
      <c r="Y150" s="46">
        <v>462034.7</v>
      </c>
      <c r="Z150" s="46">
        <v>58981.928375274591</v>
      </c>
      <c r="AA150" s="47">
        <f>_xlfn.XLOOKUP($E150,Main_OG!$D$1:$D$766,Main_OG!AJ$1:AJ$766,"")</f>
        <v>25820932</v>
      </c>
      <c r="AB150" s="47">
        <f>_xlfn.XLOOKUP($E150,Main_OG!$D$1:$D$766,Main_OG!AK$1:AK$766,"")</f>
        <v>4082928</v>
      </c>
      <c r="AC150" s="47">
        <f>_xlfn.XLOOKUP($E150,Main_OG!$D$1:$D$766,Main_OG!AL$1:AL$766,"")</f>
        <v>154676926</v>
      </c>
      <c r="AD150" s="47">
        <f>_xlfn.XLOOKUP($E150,Main_OG!$D$1:$D$766,Main_OG!AM$1:AM$766,"")</f>
        <v>27930764</v>
      </c>
    </row>
    <row r="151" spans="1:30" x14ac:dyDescent="0.35">
      <c r="A151" s="36" t="s">
        <v>1117</v>
      </c>
      <c r="B151" s="45" t="s">
        <v>730</v>
      </c>
      <c r="C151" s="45" t="s">
        <v>4385</v>
      </c>
      <c r="D151" s="36" t="s">
        <v>1117</v>
      </c>
      <c r="E151" s="36" t="str">
        <f t="shared" si="6"/>
        <v>2008_WV</v>
      </c>
      <c r="F151" s="45">
        <v>2008</v>
      </c>
      <c r="G151" s="45">
        <f>_xlfn.XLOOKUP(I151,Main_OG!$B$1:$B$766,Main_OG!$O$1:$O$766,"")</f>
        <v>1</v>
      </c>
      <c r="H151" s="45">
        <f>_xlfn.XLOOKUP(E151,Main_OG!$D$1:$D$766,Main_OG!$J$1:$J$766,"")</f>
        <v>0</v>
      </c>
      <c r="I151" s="45" t="s">
        <v>730</v>
      </c>
      <c r="J151" s="45" t="str">
        <f t="shared" si="7"/>
        <v>Appalachian Power Co_WV</v>
      </c>
      <c r="K151" s="45" t="str">
        <f t="shared" si="8"/>
        <v>Appalachian Power Co_WV</v>
      </c>
      <c r="L151" s="45" t="s">
        <v>1123</v>
      </c>
      <c r="M151" s="45">
        <v>0</v>
      </c>
      <c r="N151" s="45">
        <v>65247</v>
      </c>
      <c r="O151" s="45">
        <v>2453</v>
      </c>
      <c r="P151" s="45">
        <v>372131</v>
      </c>
      <c r="Q151" s="45">
        <v>0</v>
      </c>
      <c r="R151" s="45">
        <v>3730885</v>
      </c>
      <c r="S151" s="45">
        <v>8243319</v>
      </c>
      <c r="T151" s="45">
        <v>5885215</v>
      </c>
      <c r="U151" s="45">
        <v>0</v>
      </c>
      <c r="V151" s="45">
        <v>6.06</v>
      </c>
      <c r="W151" s="45">
        <v>4.17</v>
      </c>
      <c r="X151" s="45">
        <v>6.78</v>
      </c>
      <c r="Y151" s="46">
        <v>70966.8</v>
      </c>
      <c r="Z151" s="46">
        <v>38562.416114676329</v>
      </c>
      <c r="AA151" s="47">
        <f>_xlfn.XLOOKUP($E151,Main_OG!$D$1:$D$766,Main_OG!AJ$1:AJ$766,"")</f>
        <v>75271406</v>
      </c>
      <c r="AB151" s="47">
        <f>_xlfn.XLOOKUP($E151,Main_OG!$D$1:$D$766,Main_OG!AK$1:AK$766,"")</f>
        <v>484478</v>
      </c>
      <c r="AC151" s="47">
        <f>_xlfn.XLOOKUP($E151,Main_OG!$D$1:$D$766,Main_OG!AL$1:AL$766,"")</f>
        <v>3876304</v>
      </c>
      <c r="AD151" s="47">
        <f>_xlfn.XLOOKUP($E151,Main_OG!$D$1:$D$766,Main_OG!AM$1:AM$766,"")</f>
        <v>0</v>
      </c>
    </row>
    <row r="152" spans="1:30" x14ac:dyDescent="0.35">
      <c r="A152" s="36" t="s">
        <v>1117</v>
      </c>
      <c r="B152" s="45" t="s">
        <v>219</v>
      </c>
      <c r="C152" s="45" t="s">
        <v>4385</v>
      </c>
      <c r="D152" s="36" t="s">
        <v>1117</v>
      </c>
      <c r="E152" s="36" t="str">
        <f t="shared" si="6"/>
        <v>2009_VA</v>
      </c>
      <c r="F152" s="45">
        <v>2009</v>
      </c>
      <c r="G152" s="45">
        <f>_xlfn.XLOOKUP(I152,Main_OG!$B$1:$B$766,Main_OG!$O$1:$O$766,"")</f>
        <v>1</v>
      </c>
      <c r="H152" s="45">
        <f>_xlfn.XLOOKUP(E152,Main_OG!$D$1:$D$766,Main_OG!$J$1:$J$766,"")</f>
        <v>0</v>
      </c>
      <c r="I152" s="45" t="s">
        <v>219</v>
      </c>
      <c r="J152" s="45" t="str">
        <f t="shared" si="7"/>
        <v>Appalachian Power Co_VA</v>
      </c>
      <c r="K152" s="45" t="str">
        <f t="shared" si="8"/>
        <v>Appalachian Power Co_VA</v>
      </c>
      <c r="L152" s="45" t="s">
        <v>1124</v>
      </c>
      <c r="M152" s="45">
        <v>0</v>
      </c>
      <c r="N152" s="45">
        <v>72976</v>
      </c>
      <c r="O152" s="45">
        <v>1948</v>
      </c>
      <c r="P152" s="45">
        <v>444974</v>
      </c>
      <c r="Q152" s="45">
        <v>0</v>
      </c>
      <c r="R152" s="45">
        <v>4113983</v>
      </c>
      <c r="S152" s="45">
        <v>5125745</v>
      </c>
      <c r="T152" s="45">
        <v>6477879</v>
      </c>
      <c r="U152" s="45">
        <v>0</v>
      </c>
      <c r="V152" s="45">
        <v>7.8</v>
      </c>
      <c r="W152" s="45">
        <v>6.25</v>
      </c>
      <c r="X152" s="45">
        <v>9.2799999999999994</v>
      </c>
      <c r="Y152" s="46">
        <v>460075.3</v>
      </c>
      <c r="Z152" s="46">
        <v>58046.802542084297</v>
      </c>
      <c r="AA152" s="47">
        <f>_xlfn.XLOOKUP($E152,Main_OG!$D$1:$D$766,Main_OG!AJ$1:AJ$766,"")</f>
        <v>20943458</v>
      </c>
      <c r="AB152" s="47">
        <f>_xlfn.XLOOKUP($E152,Main_OG!$D$1:$D$766,Main_OG!AK$1:AK$766,"")</f>
        <v>3603072</v>
      </c>
      <c r="AC152" s="47">
        <f>_xlfn.XLOOKUP($E152,Main_OG!$D$1:$D$766,Main_OG!AL$1:AL$766,"")</f>
        <v>189751210</v>
      </c>
      <c r="AD152" s="47">
        <f>_xlfn.XLOOKUP($E152,Main_OG!$D$1:$D$766,Main_OG!AM$1:AM$766,"")</f>
        <v>28212252</v>
      </c>
    </row>
    <row r="153" spans="1:30" x14ac:dyDescent="0.35">
      <c r="A153" s="36" t="s">
        <v>1117</v>
      </c>
      <c r="B153" s="45" t="s">
        <v>730</v>
      </c>
      <c r="C153" s="45" t="s">
        <v>4385</v>
      </c>
      <c r="D153" s="36" t="s">
        <v>1117</v>
      </c>
      <c r="E153" s="36" t="str">
        <f t="shared" si="6"/>
        <v>2009_WV</v>
      </c>
      <c r="F153" s="45">
        <v>2009</v>
      </c>
      <c r="G153" s="45">
        <f>_xlfn.XLOOKUP(I153,Main_OG!$B$1:$B$766,Main_OG!$O$1:$O$766,"")</f>
        <v>1</v>
      </c>
      <c r="H153" s="45">
        <f>_xlfn.XLOOKUP(E153,Main_OG!$D$1:$D$766,Main_OG!$J$1:$J$766,"")</f>
        <v>0</v>
      </c>
      <c r="I153" s="45" t="s">
        <v>730</v>
      </c>
      <c r="J153" s="45" t="str">
        <f t="shared" si="7"/>
        <v>Appalachian Power Co_WV</v>
      </c>
      <c r="K153" s="45" t="str">
        <f t="shared" si="8"/>
        <v>Appalachian Power Co_WV</v>
      </c>
      <c r="L153" s="45" t="s">
        <v>1125</v>
      </c>
      <c r="M153" s="45">
        <v>0</v>
      </c>
      <c r="N153" s="45">
        <v>65527</v>
      </c>
      <c r="O153" s="45">
        <v>2453</v>
      </c>
      <c r="P153" s="45">
        <v>371936</v>
      </c>
      <c r="Q153" s="45">
        <v>0</v>
      </c>
      <c r="R153" s="45">
        <v>3695018</v>
      </c>
      <c r="S153" s="45">
        <v>5261853</v>
      </c>
      <c r="T153" s="45">
        <v>5739991</v>
      </c>
      <c r="U153" s="45">
        <v>0</v>
      </c>
      <c r="V153" s="45">
        <v>6.51</v>
      </c>
      <c r="W153" s="45">
        <v>5.29</v>
      </c>
      <c r="X153" s="45">
        <v>7.34</v>
      </c>
      <c r="Y153" s="46">
        <v>70886.5</v>
      </c>
      <c r="Z153" s="46">
        <v>38363.166511074131</v>
      </c>
      <c r="AA153" s="47">
        <f>_xlfn.XLOOKUP($E153,Main_OG!$D$1:$D$766,Main_OG!AJ$1:AJ$766,"")</f>
        <v>58333016</v>
      </c>
      <c r="AB153" s="47">
        <f>_xlfn.XLOOKUP($E153,Main_OG!$D$1:$D$766,Main_OG!AK$1:AK$766,"")</f>
        <v>616790</v>
      </c>
      <c r="AC153" s="47">
        <f>_xlfn.XLOOKUP($E153,Main_OG!$D$1:$D$766,Main_OG!AL$1:AL$766,"")</f>
        <v>2278674</v>
      </c>
      <c r="AD153" s="47">
        <f>_xlfn.XLOOKUP($E153,Main_OG!$D$1:$D$766,Main_OG!AM$1:AM$766,"")</f>
        <v>0</v>
      </c>
    </row>
    <row r="154" spans="1:30" x14ac:dyDescent="0.35">
      <c r="A154" s="36" t="s">
        <v>1117</v>
      </c>
      <c r="B154" s="45" t="s">
        <v>219</v>
      </c>
      <c r="C154" s="45" t="s">
        <v>4385</v>
      </c>
      <c r="D154" s="36" t="s">
        <v>1117</v>
      </c>
      <c r="E154" s="36" t="str">
        <f t="shared" si="6"/>
        <v>2010_VA</v>
      </c>
      <c r="F154" s="45">
        <v>2010</v>
      </c>
      <c r="G154" s="45">
        <f>_xlfn.XLOOKUP(I154,Main_OG!$B$1:$B$766,Main_OG!$O$1:$O$766,"")</f>
        <v>1</v>
      </c>
      <c r="H154" s="45">
        <f>_xlfn.XLOOKUP(E154,Main_OG!$D$1:$D$766,Main_OG!$J$1:$J$766,"")</f>
        <v>1</v>
      </c>
      <c r="I154" s="45" t="s">
        <v>219</v>
      </c>
      <c r="J154" s="45" t="str">
        <f t="shared" si="7"/>
        <v>Appalachian Power Co_VA</v>
      </c>
      <c r="K154" s="45" t="str">
        <f t="shared" si="8"/>
        <v>Appalachian Power Co_VA</v>
      </c>
      <c r="L154" s="45" t="s">
        <v>1126</v>
      </c>
      <c r="M154" s="45">
        <v>0</v>
      </c>
      <c r="N154" s="45">
        <v>73378</v>
      </c>
      <c r="O154" s="45">
        <v>1929</v>
      </c>
      <c r="P154" s="45">
        <v>445929</v>
      </c>
      <c r="Q154" s="45">
        <v>0</v>
      </c>
      <c r="R154" s="45">
        <v>4249870</v>
      </c>
      <c r="S154" s="45">
        <v>5435337</v>
      </c>
      <c r="T154" s="45">
        <v>6919563</v>
      </c>
      <c r="U154" s="45">
        <v>0</v>
      </c>
      <c r="V154" s="45">
        <v>8.34</v>
      </c>
      <c r="W154" s="45">
        <v>6.51</v>
      </c>
      <c r="X154" s="45">
        <v>10.36</v>
      </c>
      <c r="Y154" s="46">
        <v>475699.3</v>
      </c>
      <c r="Z154" s="46">
        <v>59284.529269925588</v>
      </c>
      <c r="AA154" s="47">
        <f>_xlfn.XLOOKUP($E154,Main_OG!$D$1:$D$766,Main_OG!AJ$1:AJ$766,"")</f>
        <v>21186800</v>
      </c>
      <c r="AB154" s="47">
        <f>_xlfn.XLOOKUP($E154,Main_OG!$D$1:$D$766,Main_OG!AK$1:AK$766,"")</f>
        <v>4463444</v>
      </c>
      <c r="AC154" s="47">
        <f>_xlfn.XLOOKUP($E154,Main_OG!$D$1:$D$766,Main_OG!AL$1:AL$766,"")</f>
        <v>277796324</v>
      </c>
      <c r="AD154" s="47">
        <f>_xlfn.XLOOKUP($E154,Main_OG!$D$1:$D$766,Main_OG!AM$1:AM$766,"")</f>
        <v>26571899</v>
      </c>
    </row>
    <row r="155" spans="1:30" x14ac:dyDescent="0.35">
      <c r="A155" s="36" t="s">
        <v>1117</v>
      </c>
      <c r="B155" s="45" t="s">
        <v>730</v>
      </c>
      <c r="C155" s="45" t="s">
        <v>4385</v>
      </c>
      <c r="D155" s="36" t="s">
        <v>1117</v>
      </c>
      <c r="E155" s="36" t="str">
        <f t="shared" si="6"/>
        <v>2010_WV</v>
      </c>
      <c r="F155" s="45">
        <v>2010</v>
      </c>
      <c r="G155" s="45">
        <f>_xlfn.XLOOKUP(I155,Main_OG!$B$1:$B$766,Main_OG!$O$1:$O$766,"")</f>
        <v>1</v>
      </c>
      <c r="H155" s="45">
        <f>_xlfn.XLOOKUP(E155,Main_OG!$D$1:$D$766,Main_OG!$J$1:$J$766,"")</f>
        <v>1</v>
      </c>
      <c r="I155" s="45" t="s">
        <v>730</v>
      </c>
      <c r="J155" s="45" t="str">
        <f t="shared" si="7"/>
        <v>Appalachian Power Co_WV</v>
      </c>
      <c r="K155" s="45" t="str">
        <f t="shared" si="8"/>
        <v>Appalachian Power Co_WV</v>
      </c>
      <c r="L155" s="45" t="s">
        <v>1127</v>
      </c>
      <c r="M155" s="45">
        <v>0</v>
      </c>
      <c r="N155" s="45">
        <v>66131</v>
      </c>
      <c r="O155" s="45">
        <v>2433</v>
      </c>
      <c r="P155" s="45">
        <v>371429</v>
      </c>
      <c r="Q155" s="45">
        <v>0</v>
      </c>
      <c r="R155" s="45">
        <v>3827117</v>
      </c>
      <c r="S155" s="45">
        <v>5338790</v>
      </c>
      <c r="T155" s="45">
        <v>6207486</v>
      </c>
      <c r="U155" s="45">
        <v>0</v>
      </c>
      <c r="V155" s="45">
        <v>7.31</v>
      </c>
      <c r="W155" s="45">
        <v>5.62</v>
      </c>
      <c r="X155" s="45">
        <v>8.1300000000000008</v>
      </c>
      <c r="Y155" s="46">
        <v>71823.8</v>
      </c>
      <c r="Z155" s="46">
        <v>38734.377233027641</v>
      </c>
      <c r="AA155" s="47">
        <f>_xlfn.XLOOKUP($E155,Main_OG!$D$1:$D$766,Main_OG!AJ$1:AJ$766,"")</f>
        <v>65385526</v>
      </c>
      <c r="AB155" s="47">
        <f>_xlfn.XLOOKUP($E155,Main_OG!$D$1:$D$766,Main_OG!AK$1:AK$766,"")</f>
        <v>543402</v>
      </c>
      <c r="AC155" s="47">
        <f>_xlfn.XLOOKUP($E155,Main_OG!$D$1:$D$766,Main_OG!AL$1:AL$766,"")</f>
        <v>3029800</v>
      </c>
      <c r="AD155" s="47">
        <f>_xlfn.XLOOKUP($E155,Main_OG!$D$1:$D$766,Main_OG!AM$1:AM$766,"")</f>
        <v>0</v>
      </c>
    </row>
    <row r="156" spans="1:30" x14ac:dyDescent="0.35">
      <c r="A156" s="36" t="s">
        <v>1117</v>
      </c>
      <c r="B156" s="45" t="s">
        <v>219</v>
      </c>
      <c r="C156" s="45" t="s">
        <v>4385</v>
      </c>
      <c r="D156" s="36" t="s">
        <v>1117</v>
      </c>
      <c r="E156" s="36" t="str">
        <f t="shared" si="6"/>
        <v>2011_VA</v>
      </c>
      <c r="F156" s="45">
        <v>2011</v>
      </c>
      <c r="G156" s="45">
        <f>_xlfn.XLOOKUP(I156,Main_OG!$B$1:$B$766,Main_OG!$O$1:$O$766,"")</f>
        <v>1</v>
      </c>
      <c r="H156" s="45">
        <f>_xlfn.XLOOKUP(E156,Main_OG!$D$1:$D$766,Main_OG!$J$1:$J$766,"")</f>
        <v>1</v>
      </c>
      <c r="I156" s="45" t="s">
        <v>219</v>
      </c>
      <c r="J156" s="45" t="str">
        <f t="shared" si="7"/>
        <v>Appalachian Power Co_VA</v>
      </c>
      <c r="K156" s="45" t="str">
        <f t="shared" si="8"/>
        <v>Appalachian Power Co_VA</v>
      </c>
      <c r="L156" s="45" t="s">
        <v>1128</v>
      </c>
      <c r="M156" s="45">
        <v>0</v>
      </c>
      <c r="N156" s="45">
        <v>73876</v>
      </c>
      <c r="O156" s="45">
        <v>1918</v>
      </c>
      <c r="P156" s="45">
        <v>446129</v>
      </c>
      <c r="Q156" s="45">
        <v>0</v>
      </c>
      <c r="R156" s="45">
        <v>4059499</v>
      </c>
      <c r="S156" s="45">
        <v>5452545</v>
      </c>
      <c r="T156" s="45">
        <v>6333188</v>
      </c>
      <c r="U156" s="45">
        <v>0</v>
      </c>
      <c r="V156" s="45">
        <v>7.45</v>
      </c>
      <c r="W156" s="45">
        <v>5.66</v>
      </c>
      <c r="X156" s="45">
        <v>9.36</v>
      </c>
      <c r="Y156" s="46">
        <v>479571.4</v>
      </c>
      <c r="Z156" s="46">
        <v>59188.537967033866</v>
      </c>
      <c r="AA156" s="47">
        <f>_xlfn.XLOOKUP($E156,Main_OG!$D$1:$D$766,Main_OG!AJ$1:AJ$766,"")</f>
        <v>16827720</v>
      </c>
      <c r="AB156" s="47">
        <f>_xlfn.XLOOKUP($E156,Main_OG!$D$1:$D$766,Main_OG!AK$1:AK$766,"")</f>
        <v>1734330</v>
      </c>
      <c r="AC156" s="47">
        <f>_xlfn.XLOOKUP($E156,Main_OG!$D$1:$D$766,Main_OG!AL$1:AL$766,"")</f>
        <v>283892778</v>
      </c>
      <c r="AD156" s="47">
        <f>_xlfn.XLOOKUP($E156,Main_OG!$D$1:$D$766,Main_OG!AM$1:AM$766,"")</f>
        <v>25547997</v>
      </c>
    </row>
    <row r="157" spans="1:30" x14ac:dyDescent="0.35">
      <c r="A157" s="36" t="s">
        <v>1117</v>
      </c>
      <c r="B157" s="45" t="s">
        <v>730</v>
      </c>
      <c r="C157" s="45" t="s">
        <v>4385</v>
      </c>
      <c r="D157" s="36" t="s">
        <v>1117</v>
      </c>
      <c r="E157" s="36" t="str">
        <f t="shared" si="6"/>
        <v>2011_WV</v>
      </c>
      <c r="F157" s="45">
        <v>2011</v>
      </c>
      <c r="G157" s="45">
        <f>_xlfn.XLOOKUP(I157,Main_OG!$B$1:$B$766,Main_OG!$O$1:$O$766,"")</f>
        <v>1</v>
      </c>
      <c r="H157" s="45">
        <f>_xlfn.XLOOKUP(E157,Main_OG!$D$1:$D$766,Main_OG!$J$1:$J$766,"")</f>
        <v>1</v>
      </c>
      <c r="I157" s="45" t="s">
        <v>730</v>
      </c>
      <c r="J157" s="45" t="str">
        <f t="shared" si="7"/>
        <v>Appalachian Power Co_WV</v>
      </c>
      <c r="K157" s="45" t="str">
        <f t="shared" si="8"/>
        <v>Appalachian Power Co_WV</v>
      </c>
      <c r="L157" s="45" t="s">
        <v>1129</v>
      </c>
      <c r="M157" s="45">
        <v>0</v>
      </c>
      <c r="N157" s="45">
        <v>66345</v>
      </c>
      <c r="O157" s="45">
        <v>2429</v>
      </c>
      <c r="P157" s="45">
        <v>370432</v>
      </c>
      <c r="Q157" s="45">
        <v>0</v>
      </c>
      <c r="R157" s="45">
        <v>3683504</v>
      </c>
      <c r="S157" s="45">
        <v>5358716</v>
      </c>
      <c r="T157" s="45">
        <v>5677772</v>
      </c>
      <c r="U157" s="45">
        <v>0</v>
      </c>
      <c r="V157" s="45">
        <v>8.07</v>
      </c>
      <c r="W157" s="45">
        <v>6.16</v>
      </c>
      <c r="X157" s="45">
        <v>9.06</v>
      </c>
      <c r="Y157" s="46">
        <v>73175.199999999997</v>
      </c>
      <c r="Z157" s="46">
        <v>39413.424280649742</v>
      </c>
      <c r="AA157" s="47">
        <f>_xlfn.XLOOKUP($E157,Main_OG!$D$1:$D$766,Main_OG!AJ$1:AJ$766,"")</f>
        <v>63985540</v>
      </c>
      <c r="AB157" s="47">
        <f>_xlfn.XLOOKUP($E157,Main_OG!$D$1:$D$766,Main_OG!AK$1:AK$766,"")</f>
        <v>654538</v>
      </c>
      <c r="AC157" s="47">
        <f>_xlfn.XLOOKUP($E157,Main_OG!$D$1:$D$766,Main_OG!AL$1:AL$766,"")</f>
        <v>5205712</v>
      </c>
      <c r="AD157" s="47">
        <f>_xlfn.XLOOKUP($E157,Main_OG!$D$1:$D$766,Main_OG!AM$1:AM$766,"")</f>
        <v>0</v>
      </c>
    </row>
    <row r="158" spans="1:30" x14ac:dyDescent="0.35">
      <c r="A158" s="36" t="s">
        <v>1117</v>
      </c>
      <c r="B158" s="45" t="s">
        <v>219</v>
      </c>
      <c r="C158" s="45" t="s">
        <v>4385</v>
      </c>
      <c r="D158" s="36" t="s">
        <v>1117</v>
      </c>
      <c r="E158" s="36" t="str">
        <f t="shared" si="6"/>
        <v>2012_VA</v>
      </c>
      <c r="F158" s="45">
        <v>2012</v>
      </c>
      <c r="G158" s="45">
        <f>_xlfn.XLOOKUP(I158,Main_OG!$B$1:$B$766,Main_OG!$O$1:$O$766,"")</f>
        <v>1</v>
      </c>
      <c r="H158" s="45">
        <f>_xlfn.XLOOKUP(E158,Main_OG!$D$1:$D$766,Main_OG!$J$1:$J$766,"")</f>
        <v>1</v>
      </c>
      <c r="I158" s="45" t="s">
        <v>219</v>
      </c>
      <c r="J158" s="45" t="str">
        <f t="shared" si="7"/>
        <v>Appalachian Power Co_VA</v>
      </c>
      <c r="K158" s="45" t="str">
        <f t="shared" si="8"/>
        <v>Appalachian Power Co_VA</v>
      </c>
      <c r="L158" s="45" t="s">
        <v>1130</v>
      </c>
      <c r="M158" s="45">
        <v>0</v>
      </c>
      <c r="N158" s="45">
        <v>74312</v>
      </c>
      <c r="O158" s="45">
        <v>1911</v>
      </c>
      <c r="P158" s="45">
        <v>446806</v>
      </c>
      <c r="Q158" s="45">
        <v>0</v>
      </c>
      <c r="R158" s="45">
        <v>3992206</v>
      </c>
      <c r="S158" s="45">
        <v>5501962</v>
      </c>
      <c r="T158" s="45">
        <v>6029825</v>
      </c>
      <c r="U158" s="45">
        <v>0</v>
      </c>
      <c r="V158" s="45">
        <v>8.5606304000000009</v>
      </c>
      <c r="W158" s="45">
        <v>6.5251814000000001</v>
      </c>
      <c r="X158" s="45">
        <v>10.714059000000001</v>
      </c>
      <c r="Y158" s="46">
        <v>483041.4</v>
      </c>
      <c r="Z158" s="46">
        <v>58997.739957320075</v>
      </c>
      <c r="AA158" s="47">
        <f>_xlfn.XLOOKUP($E158,Main_OG!$D$1:$D$766,Main_OG!AJ$1:AJ$766,"")</f>
        <v>12425550</v>
      </c>
      <c r="AB158" s="47">
        <f>_xlfn.XLOOKUP($E158,Main_OG!$D$1:$D$766,Main_OG!AK$1:AK$766,"")</f>
        <v>1248432</v>
      </c>
      <c r="AC158" s="47">
        <f>_xlfn.XLOOKUP($E158,Main_OG!$D$1:$D$766,Main_OG!AL$1:AL$766,"")</f>
        <v>379520564</v>
      </c>
      <c r="AD158" s="47">
        <f>_xlfn.XLOOKUP($E158,Main_OG!$D$1:$D$766,Main_OG!AM$1:AM$766,"")</f>
        <v>28723390</v>
      </c>
    </row>
    <row r="159" spans="1:30" x14ac:dyDescent="0.35">
      <c r="A159" s="36" t="s">
        <v>1117</v>
      </c>
      <c r="B159" s="45" t="s">
        <v>730</v>
      </c>
      <c r="C159" s="45" t="s">
        <v>4385</v>
      </c>
      <c r="D159" s="36" t="s">
        <v>1117</v>
      </c>
      <c r="E159" s="36" t="str">
        <f t="shared" si="6"/>
        <v>2012_WV</v>
      </c>
      <c r="F159" s="45">
        <v>2012</v>
      </c>
      <c r="G159" s="45">
        <f>_xlfn.XLOOKUP(I159,Main_OG!$B$1:$B$766,Main_OG!$O$1:$O$766,"")</f>
        <v>1</v>
      </c>
      <c r="H159" s="45">
        <f>_xlfn.XLOOKUP(E159,Main_OG!$D$1:$D$766,Main_OG!$J$1:$J$766,"")</f>
        <v>1</v>
      </c>
      <c r="I159" s="45" t="s">
        <v>730</v>
      </c>
      <c r="J159" s="45" t="str">
        <f t="shared" si="7"/>
        <v>Appalachian Power Co_WV</v>
      </c>
      <c r="K159" s="45" t="str">
        <f t="shared" si="8"/>
        <v>Appalachian Power Co_WV</v>
      </c>
      <c r="L159" s="45" t="s">
        <v>1131</v>
      </c>
      <c r="M159" s="45">
        <v>0</v>
      </c>
      <c r="N159" s="45">
        <v>66322</v>
      </c>
      <c r="O159" s="45">
        <v>2410</v>
      </c>
      <c r="P159" s="45">
        <v>368415</v>
      </c>
      <c r="Q159" s="45">
        <v>0</v>
      </c>
      <c r="R159" s="45">
        <v>3621542</v>
      </c>
      <c r="S159" s="45">
        <v>5275550</v>
      </c>
      <c r="T159" s="45">
        <v>5364795</v>
      </c>
      <c r="U159" s="45">
        <v>0</v>
      </c>
      <c r="V159" s="45">
        <v>8.4729101999999994</v>
      </c>
      <c r="W159" s="45">
        <v>6.4949247000000003</v>
      </c>
      <c r="X159" s="45">
        <v>9.5723509</v>
      </c>
      <c r="Y159" s="46">
        <v>73124.5</v>
      </c>
      <c r="Z159" s="46">
        <v>39368.304650579346</v>
      </c>
      <c r="AA159" s="47">
        <f>_xlfn.XLOOKUP($E159,Main_OG!$D$1:$D$766,Main_OG!AJ$1:AJ$766,"")</f>
        <v>59041922</v>
      </c>
      <c r="AB159" s="47">
        <f>_xlfn.XLOOKUP($E159,Main_OG!$D$1:$D$766,Main_OG!AK$1:AK$766,"")</f>
        <v>500642</v>
      </c>
      <c r="AC159" s="47">
        <f>_xlfn.XLOOKUP($E159,Main_OG!$D$1:$D$766,Main_OG!AL$1:AL$766,"")</f>
        <v>4842878</v>
      </c>
      <c r="AD159" s="47">
        <f>_xlfn.XLOOKUP($E159,Main_OG!$D$1:$D$766,Main_OG!AM$1:AM$766,"")</f>
        <v>0</v>
      </c>
    </row>
    <row r="160" spans="1:30" x14ac:dyDescent="0.35">
      <c r="A160" s="36" t="s">
        <v>1117</v>
      </c>
      <c r="B160" s="45" t="s">
        <v>219</v>
      </c>
      <c r="C160" s="45" t="s">
        <v>4385</v>
      </c>
      <c r="D160" s="36" t="s">
        <v>1117</v>
      </c>
      <c r="E160" s="36" t="str">
        <f t="shared" si="6"/>
        <v>2013_VA</v>
      </c>
      <c r="F160" s="45">
        <v>2013</v>
      </c>
      <c r="G160" s="45">
        <f>_xlfn.XLOOKUP(I160,Main_OG!$B$1:$B$766,Main_OG!$O$1:$O$766,"")</f>
        <v>1</v>
      </c>
      <c r="H160" s="45">
        <f>_xlfn.XLOOKUP(E160,Main_OG!$D$1:$D$766,Main_OG!$J$1:$J$766,"")</f>
        <v>1</v>
      </c>
      <c r="I160" s="45" t="s">
        <v>219</v>
      </c>
      <c r="J160" s="45" t="str">
        <f t="shared" si="7"/>
        <v>Appalachian Power Co_VA</v>
      </c>
      <c r="K160" s="45" t="str">
        <f t="shared" si="8"/>
        <v>Appalachian Power Co_VA</v>
      </c>
      <c r="L160" s="45" t="s">
        <v>1132</v>
      </c>
      <c r="M160" s="45">
        <v>0</v>
      </c>
      <c r="N160" s="45">
        <v>74664</v>
      </c>
      <c r="O160" s="45">
        <v>1906</v>
      </c>
      <c r="P160" s="45">
        <v>447428</v>
      </c>
      <c r="Q160" s="45">
        <v>0</v>
      </c>
      <c r="R160" s="45">
        <v>4011928</v>
      </c>
      <c r="S160" s="45">
        <v>5474203</v>
      </c>
      <c r="T160" s="45">
        <v>6297314</v>
      </c>
      <c r="U160" s="45">
        <v>0</v>
      </c>
      <c r="V160" s="45">
        <v>8.8523771999999994</v>
      </c>
      <c r="W160" s="45">
        <v>6.7853713000000004</v>
      </c>
      <c r="X160" s="45">
        <v>10.958069</v>
      </c>
      <c r="Y160" s="46">
        <v>488741.3</v>
      </c>
      <c r="Z160" s="46">
        <v>59199.31306983003</v>
      </c>
      <c r="AA160" s="47">
        <f>_xlfn.XLOOKUP($E160,Main_OG!$D$1:$D$766,Main_OG!AJ$1:AJ$766,"")</f>
        <v>19109332</v>
      </c>
      <c r="AB160" s="47">
        <f>_xlfn.XLOOKUP($E160,Main_OG!$D$1:$D$766,Main_OG!AK$1:AK$766,"")</f>
        <v>1084784</v>
      </c>
      <c r="AC160" s="47">
        <f>_xlfn.XLOOKUP($E160,Main_OG!$D$1:$D$766,Main_OG!AL$1:AL$766,"")</f>
        <v>344003840</v>
      </c>
      <c r="AD160" s="47">
        <f>_xlfn.XLOOKUP($E160,Main_OG!$D$1:$D$766,Main_OG!AM$1:AM$766,"")</f>
        <v>29326231</v>
      </c>
    </row>
    <row r="161" spans="1:30" x14ac:dyDescent="0.35">
      <c r="A161" s="36" t="s">
        <v>1117</v>
      </c>
      <c r="B161" s="45" t="s">
        <v>730</v>
      </c>
      <c r="C161" s="45" t="s">
        <v>4385</v>
      </c>
      <c r="D161" s="36" t="s">
        <v>1117</v>
      </c>
      <c r="E161" s="36" t="str">
        <f t="shared" si="6"/>
        <v>2013_WV</v>
      </c>
      <c r="F161" s="45">
        <v>2013</v>
      </c>
      <c r="G161" s="45">
        <f>_xlfn.XLOOKUP(I161,Main_OG!$B$1:$B$766,Main_OG!$O$1:$O$766,"")</f>
        <v>1</v>
      </c>
      <c r="H161" s="45">
        <f>_xlfn.XLOOKUP(E161,Main_OG!$D$1:$D$766,Main_OG!$J$1:$J$766,"")</f>
        <v>1</v>
      </c>
      <c r="I161" s="45" t="s">
        <v>730</v>
      </c>
      <c r="J161" s="45" t="str">
        <f t="shared" si="7"/>
        <v>Appalachian Power Co_WV</v>
      </c>
      <c r="K161" s="45" t="str">
        <f t="shared" si="8"/>
        <v>Appalachian Power Co_WV</v>
      </c>
      <c r="L161" s="45" t="s">
        <v>1133</v>
      </c>
      <c r="M161" s="45">
        <v>0</v>
      </c>
      <c r="N161" s="45">
        <v>66330</v>
      </c>
      <c r="O161" s="45">
        <v>2386</v>
      </c>
      <c r="P161" s="45">
        <v>366586</v>
      </c>
      <c r="Q161" s="45">
        <v>0</v>
      </c>
      <c r="R161" s="45">
        <v>3650678</v>
      </c>
      <c r="S161" s="45">
        <v>4918677</v>
      </c>
      <c r="T161" s="45">
        <v>5616869</v>
      </c>
      <c r="U161" s="45">
        <v>0</v>
      </c>
      <c r="V161" s="45">
        <v>8.3783341</v>
      </c>
      <c r="W161" s="45">
        <v>6.6215162999999997</v>
      </c>
      <c r="X161" s="45">
        <v>9.4284733999999997</v>
      </c>
      <c r="Y161" s="46">
        <v>73949</v>
      </c>
      <c r="Z161" s="46">
        <v>39869.676423142948</v>
      </c>
      <c r="AA161" s="47">
        <f>_xlfn.XLOOKUP($E161,Main_OG!$D$1:$D$766,Main_OG!AJ$1:AJ$766,"")</f>
        <v>60088330</v>
      </c>
      <c r="AB161" s="47">
        <f>_xlfn.XLOOKUP($E161,Main_OG!$D$1:$D$766,Main_OG!AK$1:AK$766,"")</f>
        <v>539786</v>
      </c>
      <c r="AC161" s="47">
        <f>_xlfn.XLOOKUP($E161,Main_OG!$D$1:$D$766,Main_OG!AL$1:AL$766,"")</f>
        <v>5675694</v>
      </c>
      <c r="AD161" s="47">
        <f>_xlfn.XLOOKUP($E161,Main_OG!$D$1:$D$766,Main_OG!AM$1:AM$766,"")</f>
        <v>0</v>
      </c>
    </row>
    <row r="162" spans="1:30" x14ac:dyDescent="0.35">
      <c r="A162" s="36" t="s">
        <v>1117</v>
      </c>
      <c r="B162" s="45" t="s">
        <v>219</v>
      </c>
      <c r="C162" s="45" t="s">
        <v>4385</v>
      </c>
      <c r="D162" s="36" t="s">
        <v>1117</v>
      </c>
      <c r="E162" s="36" t="str">
        <f t="shared" si="6"/>
        <v>2014_VA</v>
      </c>
      <c r="F162" s="45">
        <v>2014</v>
      </c>
      <c r="G162" s="45">
        <f>_xlfn.XLOOKUP(I162,Main_OG!$B$1:$B$766,Main_OG!$O$1:$O$766,"")</f>
        <v>1</v>
      </c>
      <c r="H162" s="45">
        <f>_xlfn.XLOOKUP(E162,Main_OG!$D$1:$D$766,Main_OG!$J$1:$J$766,"")</f>
        <v>1</v>
      </c>
      <c r="I162" s="45" t="s">
        <v>219</v>
      </c>
      <c r="J162" s="45" t="str">
        <f t="shared" si="7"/>
        <v>Appalachian Power Co_VA</v>
      </c>
      <c r="K162" s="45" t="str">
        <f t="shared" si="8"/>
        <v>Appalachian Power Co_VA</v>
      </c>
      <c r="L162" s="45" t="s">
        <v>1134</v>
      </c>
      <c r="M162" s="45">
        <v>0</v>
      </c>
      <c r="N162" s="45">
        <v>74952</v>
      </c>
      <c r="O162" s="45">
        <v>1900</v>
      </c>
      <c r="P162" s="45">
        <v>447766</v>
      </c>
      <c r="Q162" s="45">
        <v>0</v>
      </c>
      <c r="R162" s="45">
        <v>4013267</v>
      </c>
      <c r="S162" s="45">
        <v>5479827</v>
      </c>
      <c r="T162" s="45">
        <v>6461192</v>
      </c>
      <c r="U162" s="45">
        <v>0</v>
      </c>
      <c r="V162" s="45">
        <v>9.2218634000000002</v>
      </c>
      <c r="W162" s="45">
        <v>7.0358425999999996</v>
      </c>
      <c r="X162" s="45">
        <v>11.297869</v>
      </c>
      <c r="Y162" s="46">
        <v>488918.6</v>
      </c>
      <c r="Z162" s="46">
        <v>58796.550509113782</v>
      </c>
      <c r="AA162" s="47">
        <f>_xlfn.XLOOKUP($E162,Main_OG!$D$1:$D$766,Main_OG!AJ$1:AJ$766,"")</f>
        <v>18562700</v>
      </c>
      <c r="AB162" s="47">
        <f>_xlfn.XLOOKUP($E162,Main_OG!$D$1:$D$766,Main_OG!AK$1:AK$766,"")</f>
        <v>4217418</v>
      </c>
      <c r="AC162" s="47">
        <f>_xlfn.XLOOKUP($E162,Main_OG!$D$1:$D$766,Main_OG!AL$1:AL$766,"")</f>
        <v>319620480</v>
      </c>
      <c r="AD162" s="47">
        <f>_xlfn.XLOOKUP($E162,Main_OG!$D$1:$D$766,Main_OG!AM$1:AM$766,"")</f>
        <v>30220977</v>
      </c>
    </row>
    <row r="163" spans="1:30" x14ac:dyDescent="0.35">
      <c r="A163" s="36" t="s">
        <v>1117</v>
      </c>
      <c r="B163" s="45" t="s">
        <v>730</v>
      </c>
      <c r="C163" s="45" t="s">
        <v>4385</v>
      </c>
      <c r="D163" s="36" t="s">
        <v>1117</v>
      </c>
      <c r="E163" s="36" t="str">
        <f t="shared" si="6"/>
        <v>2014_WV</v>
      </c>
      <c r="F163" s="45">
        <v>2014</v>
      </c>
      <c r="G163" s="45">
        <f>_xlfn.XLOOKUP(I163,Main_OG!$B$1:$B$766,Main_OG!$O$1:$O$766,"")</f>
        <v>1</v>
      </c>
      <c r="H163" s="45">
        <f>_xlfn.XLOOKUP(E163,Main_OG!$D$1:$D$766,Main_OG!$J$1:$J$766,"")</f>
        <v>1</v>
      </c>
      <c r="I163" s="45" t="s">
        <v>730</v>
      </c>
      <c r="J163" s="45" t="str">
        <f t="shared" si="7"/>
        <v>Appalachian Power Co_WV</v>
      </c>
      <c r="K163" s="45" t="str">
        <f t="shared" si="8"/>
        <v>Appalachian Power Co_WV</v>
      </c>
      <c r="L163" s="45" t="s">
        <v>1135</v>
      </c>
      <c r="M163" s="45">
        <v>0</v>
      </c>
      <c r="N163" s="45">
        <v>66313</v>
      </c>
      <c r="O163" s="45">
        <v>2374</v>
      </c>
      <c r="P163" s="45">
        <v>364704</v>
      </c>
      <c r="Q163" s="45">
        <v>0</v>
      </c>
      <c r="R163" s="45">
        <v>3637041</v>
      </c>
      <c r="S163" s="45">
        <v>4826478</v>
      </c>
      <c r="T163" s="45">
        <v>5721741</v>
      </c>
      <c r="U163" s="45">
        <v>0</v>
      </c>
      <c r="V163" s="45">
        <v>8.1944085999999992</v>
      </c>
      <c r="W163" s="45">
        <v>6.3172566000000003</v>
      </c>
      <c r="X163" s="45">
        <v>9.2156566000000009</v>
      </c>
      <c r="Y163" s="46">
        <v>74111.3</v>
      </c>
      <c r="Z163" s="46">
        <v>40047.844743967937</v>
      </c>
      <c r="AA163" s="47">
        <f>_xlfn.XLOOKUP($E163,Main_OG!$D$1:$D$766,Main_OG!AJ$1:AJ$766,"")</f>
        <v>63836968</v>
      </c>
      <c r="AB163" s="47">
        <f>_xlfn.XLOOKUP($E163,Main_OG!$D$1:$D$766,Main_OG!AK$1:AK$766,"")</f>
        <v>567860</v>
      </c>
      <c r="AC163" s="47">
        <f>_xlfn.XLOOKUP($E163,Main_OG!$D$1:$D$766,Main_OG!AL$1:AL$766,"")</f>
        <v>13418984</v>
      </c>
      <c r="AD163" s="47">
        <f>_xlfn.XLOOKUP($E163,Main_OG!$D$1:$D$766,Main_OG!AM$1:AM$766,"")</f>
        <v>0</v>
      </c>
    </row>
    <row r="164" spans="1:30" x14ac:dyDescent="0.35">
      <c r="A164" s="36" t="s">
        <v>1117</v>
      </c>
      <c r="B164" s="45" t="s">
        <v>219</v>
      </c>
      <c r="C164" s="45" t="s">
        <v>4385</v>
      </c>
      <c r="D164" s="36" t="s">
        <v>1117</v>
      </c>
      <c r="E164" s="36" t="str">
        <f t="shared" si="6"/>
        <v>2015_VA</v>
      </c>
      <c r="F164" s="45">
        <v>2015</v>
      </c>
      <c r="G164" s="45">
        <f>_xlfn.XLOOKUP(I164,Main_OG!$B$1:$B$766,Main_OG!$O$1:$O$766,"")</f>
        <v>1</v>
      </c>
      <c r="H164" s="45">
        <f>_xlfn.XLOOKUP(E164,Main_OG!$D$1:$D$766,Main_OG!$J$1:$J$766,"")</f>
        <v>1</v>
      </c>
      <c r="I164" s="45" t="s">
        <v>219</v>
      </c>
      <c r="J164" s="45" t="str">
        <f t="shared" si="7"/>
        <v>Appalachian Power Co_VA</v>
      </c>
      <c r="K164" s="45" t="str">
        <f t="shared" si="8"/>
        <v>Appalachian Power Co_VA</v>
      </c>
      <c r="L164" s="45" t="s">
        <v>1136</v>
      </c>
      <c r="M164" s="45">
        <v>0</v>
      </c>
      <c r="N164" s="45">
        <v>75307</v>
      </c>
      <c r="O164" s="45">
        <v>1883</v>
      </c>
      <c r="P164" s="45">
        <v>448402</v>
      </c>
      <c r="Q164" s="45">
        <v>0</v>
      </c>
      <c r="R164" s="45">
        <v>3956693</v>
      </c>
      <c r="S164" s="45">
        <v>5296384</v>
      </c>
      <c r="T164" s="45">
        <v>6138299</v>
      </c>
      <c r="U164" s="45">
        <v>0</v>
      </c>
      <c r="V164" s="45">
        <v>9.0899394999999998</v>
      </c>
      <c r="W164" s="45">
        <v>6.9489296999999999</v>
      </c>
      <c r="X164" s="45">
        <v>11.232868</v>
      </c>
      <c r="Y164" s="46">
        <v>498943.6</v>
      </c>
      <c r="Z164" s="46">
        <v>59630.158009098035</v>
      </c>
      <c r="AA164" s="47">
        <f>_xlfn.XLOOKUP($E164,Main_OG!$D$1:$D$766,Main_OG!AJ$1:AJ$766,"")</f>
        <v>15173416</v>
      </c>
      <c r="AB164" s="47">
        <f>_xlfn.XLOOKUP($E164,Main_OG!$D$1:$D$766,Main_OG!AK$1:AK$766,"")</f>
        <v>3813432</v>
      </c>
      <c r="AC164" s="47">
        <f>_xlfn.XLOOKUP($E164,Main_OG!$D$1:$D$766,Main_OG!AL$1:AL$766,"")</f>
        <v>489519032</v>
      </c>
      <c r="AD164" s="47">
        <f>_xlfn.XLOOKUP($E164,Main_OG!$D$1:$D$766,Main_OG!AM$1:AM$766,"")</f>
        <v>28060358</v>
      </c>
    </row>
    <row r="165" spans="1:30" x14ac:dyDescent="0.35">
      <c r="A165" s="36" t="s">
        <v>1117</v>
      </c>
      <c r="B165" s="45" t="s">
        <v>730</v>
      </c>
      <c r="C165" s="45" t="s">
        <v>4385</v>
      </c>
      <c r="D165" s="36" t="s">
        <v>1117</v>
      </c>
      <c r="E165" s="36" t="str">
        <f t="shared" si="6"/>
        <v>2015_WV</v>
      </c>
      <c r="F165" s="45">
        <v>2015</v>
      </c>
      <c r="G165" s="45">
        <f>_xlfn.XLOOKUP(I165,Main_OG!$B$1:$B$766,Main_OG!$O$1:$O$766,"")</f>
        <v>1</v>
      </c>
      <c r="H165" s="45">
        <f>_xlfn.XLOOKUP(E165,Main_OG!$D$1:$D$766,Main_OG!$J$1:$J$766,"")</f>
        <v>1</v>
      </c>
      <c r="I165" s="45" t="s">
        <v>730</v>
      </c>
      <c r="J165" s="45" t="str">
        <f t="shared" si="7"/>
        <v>Appalachian Power Co_WV</v>
      </c>
      <c r="K165" s="45" t="str">
        <f t="shared" si="8"/>
        <v>Appalachian Power Co_WV</v>
      </c>
      <c r="L165" s="45" t="s">
        <v>1137</v>
      </c>
      <c r="M165" s="45">
        <v>0</v>
      </c>
      <c r="N165" s="45">
        <v>66288</v>
      </c>
      <c r="O165" s="45">
        <v>2322</v>
      </c>
      <c r="P165" s="45">
        <v>362339</v>
      </c>
      <c r="Q165" s="45">
        <v>0</v>
      </c>
      <c r="R165" s="45">
        <v>3552675</v>
      </c>
      <c r="S165" s="45">
        <v>4510152</v>
      </c>
      <c r="T165" s="45">
        <v>5356583</v>
      </c>
      <c r="U165" s="45">
        <v>0</v>
      </c>
      <c r="V165" s="45">
        <v>8.5554124999999992</v>
      </c>
      <c r="W165" s="45">
        <v>6.4020014999999999</v>
      </c>
      <c r="X165" s="45">
        <v>10.059305</v>
      </c>
      <c r="Y165" s="46">
        <v>74261.399999999994</v>
      </c>
      <c r="Z165" s="46">
        <v>40286.502919712781</v>
      </c>
      <c r="AA165" s="47">
        <f>_xlfn.XLOOKUP($E165,Main_OG!$D$1:$D$766,Main_OG!AJ$1:AJ$766,"")</f>
        <v>56362046</v>
      </c>
      <c r="AB165" s="47">
        <f>_xlfn.XLOOKUP($E165,Main_OG!$D$1:$D$766,Main_OG!AK$1:AK$766,"")</f>
        <v>494304</v>
      </c>
      <c r="AC165" s="47">
        <f>_xlfn.XLOOKUP($E165,Main_OG!$D$1:$D$766,Main_OG!AL$1:AL$766,"")</f>
        <v>26437996</v>
      </c>
      <c r="AD165" s="47">
        <f>_xlfn.XLOOKUP($E165,Main_OG!$D$1:$D$766,Main_OG!AM$1:AM$766,"")</f>
        <v>0</v>
      </c>
    </row>
    <row r="166" spans="1:30" x14ac:dyDescent="0.35">
      <c r="A166" s="36" t="s">
        <v>1117</v>
      </c>
      <c r="B166" s="45" t="s">
        <v>219</v>
      </c>
      <c r="C166" s="45" t="s">
        <v>4385</v>
      </c>
      <c r="D166" s="36" t="s">
        <v>1117</v>
      </c>
      <c r="E166" s="36" t="str">
        <f t="shared" si="6"/>
        <v>2016_VA</v>
      </c>
      <c r="F166" s="45">
        <v>2016</v>
      </c>
      <c r="G166" s="45">
        <f>_xlfn.XLOOKUP(I166,Main_OG!$B$1:$B$766,Main_OG!$O$1:$O$766,"")</f>
        <v>1</v>
      </c>
      <c r="H166" s="45">
        <f>_xlfn.XLOOKUP(E166,Main_OG!$D$1:$D$766,Main_OG!$J$1:$J$766,"")</f>
        <v>1</v>
      </c>
      <c r="I166" s="45" t="s">
        <v>219</v>
      </c>
      <c r="J166" s="45" t="str">
        <f t="shared" si="7"/>
        <v>Appalachian Power Co_VA</v>
      </c>
      <c r="K166" s="45" t="str">
        <f t="shared" si="8"/>
        <v>Appalachian Power Co_VA</v>
      </c>
      <c r="L166" s="45" t="s">
        <v>1138</v>
      </c>
      <c r="M166" s="45">
        <v>0</v>
      </c>
      <c r="N166" s="45">
        <v>76007</v>
      </c>
      <c r="O166" s="45">
        <v>1881</v>
      </c>
      <c r="P166" s="45">
        <v>449723</v>
      </c>
      <c r="Q166" s="45">
        <v>0</v>
      </c>
      <c r="R166" s="45">
        <v>4005898</v>
      </c>
      <c r="S166" s="45">
        <v>5208469</v>
      </c>
      <c r="T166" s="45">
        <v>6153226</v>
      </c>
      <c r="U166" s="45">
        <v>0</v>
      </c>
      <c r="V166" s="45">
        <v>9.0255668</v>
      </c>
      <c r="W166" s="45">
        <v>6.7726236000000002</v>
      </c>
      <c r="X166" s="45">
        <v>11.353329</v>
      </c>
      <c r="Y166" s="46">
        <v>505107.7</v>
      </c>
      <c r="Z166" s="46">
        <v>60005.778334121955</v>
      </c>
      <c r="AA166" s="47">
        <f>_xlfn.XLOOKUP($E166,Main_OG!$D$1:$D$766,Main_OG!AJ$1:AJ$766,"")</f>
        <v>15040948</v>
      </c>
      <c r="AB166" s="47">
        <f>_xlfn.XLOOKUP($E166,Main_OG!$D$1:$D$766,Main_OG!AK$1:AK$766,"")</f>
        <v>1973510</v>
      </c>
      <c r="AC166" s="47">
        <f>_xlfn.XLOOKUP($E166,Main_OG!$D$1:$D$766,Main_OG!AL$1:AL$766,"")</f>
        <v>596204680</v>
      </c>
      <c r="AD166" s="47">
        <f>_xlfn.XLOOKUP($E166,Main_OG!$D$1:$D$766,Main_OG!AM$1:AM$766,"")</f>
        <v>29731895</v>
      </c>
    </row>
    <row r="167" spans="1:30" x14ac:dyDescent="0.35">
      <c r="A167" s="36" t="s">
        <v>1117</v>
      </c>
      <c r="B167" s="45" t="s">
        <v>730</v>
      </c>
      <c r="C167" s="45" t="s">
        <v>4385</v>
      </c>
      <c r="D167" s="36" t="s">
        <v>1117</v>
      </c>
      <c r="E167" s="36" t="str">
        <f t="shared" si="6"/>
        <v>2016_WV</v>
      </c>
      <c r="F167" s="45">
        <v>2016</v>
      </c>
      <c r="G167" s="45">
        <f>_xlfn.XLOOKUP(I167,Main_OG!$B$1:$B$766,Main_OG!$O$1:$O$766,"")</f>
        <v>1</v>
      </c>
      <c r="H167" s="45">
        <f>_xlfn.XLOOKUP(E167,Main_OG!$D$1:$D$766,Main_OG!$J$1:$J$766,"")</f>
        <v>1</v>
      </c>
      <c r="I167" s="45" t="s">
        <v>730</v>
      </c>
      <c r="J167" s="45" t="str">
        <f t="shared" si="7"/>
        <v>Appalachian Power Co_WV</v>
      </c>
      <c r="K167" s="45" t="str">
        <f t="shared" si="8"/>
        <v>Appalachian Power Co_WV</v>
      </c>
      <c r="L167" s="45" t="s">
        <v>1139</v>
      </c>
      <c r="M167" s="45">
        <v>0</v>
      </c>
      <c r="N167" s="45">
        <v>66274</v>
      </c>
      <c r="O167" s="45">
        <v>2273</v>
      </c>
      <c r="P167" s="45">
        <v>360500</v>
      </c>
      <c r="Q167" s="45">
        <v>0</v>
      </c>
      <c r="R167" s="45">
        <v>3547985</v>
      </c>
      <c r="S167" s="45">
        <v>4140263</v>
      </c>
      <c r="T167" s="45">
        <v>5267832</v>
      </c>
      <c r="U167" s="45">
        <v>0</v>
      </c>
      <c r="V167" s="45">
        <v>9.0605230999999993</v>
      </c>
      <c r="W167" s="45">
        <v>6.6618472999999998</v>
      </c>
      <c r="X167" s="45">
        <v>11.697051</v>
      </c>
      <c r="Y167" s="46">
        <v>73513.3</v>
      </c>
      <c r="Z167" s="46">
        <v>40117.821368834368</v>
      </c>
      <c r="AA167" s="47">
        <f>_xlfn.XLOOKUP($E167,Main_OG!$D$1:$D$766,Main_OG!AJ$1:AJ$766,"")</f>
        <v>58872982</v>
      </c>
      <c r="AB167" s="47">
        <f>_xlfn.XLOOKUP($E167,Main_OG!$D$1:$D$766,Main_OG!AK$1:AK$766,"")</f>
        <v>431672</v>
      </c>
      <c r="AC167" s="47">
        <f>_xlfn.XLOOKUP($E167,Main_OG!$D$1:$D$766,Main_OG!AL$1:AL$766,"")</f>
        <v>22243778</v>
      </c>
      <c r="AD167" s="47">
        <f>_xlfn.XLOOKUP($E167,Main_OG!$D$1:$D$766,Main_OG!AM$1:AM$766,"")</f>
        <v>0</v>
      </c>
    </row>
    <row r="168" spans="1:30" x14ac:dyDescent="0.35">
      <c r="A168" s="36" t="s">
        <v>1117</v>
      </c>
      <c r="B168" s="45" t="s">
        <v>219</v>
      </c>
      <c r="C168" s="45" t="s">
        <v>4385</v>
      </c>
      <c r="D168" s="36" t="s">
        <v>1117</v>
      </c>
      <c r="E168" s="36" t="str">
        <f t="shared" si="6"/>
        <v>2017_VA</v>
      </c>
      <c r="F168" s="45">
        <v>2017</v>
      </c>
      <c r="G168" s="45">
        <f>_xlfn.XLOOKUP(I168,Main_OG!$B$1:$B$766,Main_OG!$O$1:$O$766,"")</f>
        <v>1</v>
      </c>
      <c r="H168" s="45">
        <f>_xlfn.XLOOKUP(E168,Main_OG!$D$1:$D$766,Main_OG!$J$1:$J$766,"")</f>
        <v>1</v>
      </c>
      <c r="I168" s="45" t="s">
        <v>219</v>
      </c>
      <c r="J168" s="45" t="str">
        <f t="shared" si="7"/>
        <v>Appalachian Power Co_VA</v>
      </c>
      <c r="K168" s="45" t="str">
        <f t="shared" si="8"/>
        <v>Appalachian Power Co_VA</v>
      </c>
      <c r="L168" s="45" t="s">
        <v>1140</v>
      </c>
      <c r="M168" s="45">
        <v>0</v>
      </c>
      <c r="N168" s="45">
        <v>76766</v>
      </c>
      <c r="O168" s="45">
        <v>1872</v>
      </c>
      <c r="P168" s="45">
        <v>451183</v>
      </c>
      <c r="Q168" s="45">
        <v>0</v>
      </c>
      <c r="R168" s="45">
        <v>3857530</v>
      </c>
      <c r="S168" s="45">
        <v>5165262</v>
      </c>
      <c r="T168" s="45">
        <v>5845299</v>
      </c>
      <c r="U168" s="45">
        <v>0</v>
      </c>
      <c r="V168" s="45">
        <v>9.0775962999999997</v>
      </c>
      <c r="W168" s="45">
        <v>6.7160774999999999</v>
      </c>
      <c r="X168" s="45">
        <v>11.440578</v>
      </c>
      <c r="Y168" s="46">
        <v>515167.2</v>
      </c>
      <c r="Z168" s="46">
        <v>60815.314724535245</v>
      </c>
      <c r="AA168" s="47">
        <f>_xlfn.XLOOKUP($E168,Main_OG!$D$1:$D$766,Main_OG!AJ$1:AJ$766,"")</f>
        <v>10235172</v>
      </c>
      <c r="AB168" s="47">
        <f>_xlfn.XLOOKUP($E168,Main_OG!$D$1:$D$766,Main_OG!AK$1:AK$766,"")</f>
        <v>1832112</v>
      </c>
      <c r="AC168" s="47">
        <f>_xlfn.XLOOKUP($E168,Main_OG!$D$1:$D$766,Main_OG!AL$1:AL$766,"")</f>
        <v>633816796</v>
      </c>
      <c r="AD168" s="47">
        <f>_xlfn.XLOOKUP($E168,Main_OG!$D$1:$D$766,Main_OG!AM$1:AM$766,"")</f>
        <v>30553734</v>
      </c>
    </row>
    <row r="169" spans="1:30" x14ac:dyDescent="0.35">
      <c r="A169" s="36" t="s">
        <v>1117</v>
      </c>
      <c r="B169" s="45" t="s">
        <v>730</v>
      </c>
      <c r="C169" s="45" t="s">
        <v>4385</v>
      </c>
      <c r="D169" s="36" t="s">
        <v>1117</v>
      </c>
      <c r="E169" s="36" t="str">
        <f t="shared" si="6"/>
        <v>2017_WV</v>
      </c>
      <c r="F169" s="45">
        <v>2017</v>
      </c>
      <c r="G169" s="45">
        <f>_xlfn.XLOOKUP(I169,Main_OG!$B$1:$B$766,Main_OG!$O$1:$O$766,"")</f>
        <v>1</v>
      </c>
      <c r="H169" s="45">
        <f>_xlfn.XLOOKUP(E169,Main_OG!$D$1:$D$766,Main_OG!$J$1:$J$766,"")</f>
        <v>1</v>
      </c>
      <c r="I169" s="45" t="s">
        <v>730</v>
      </c>
      <c r="J169" s="45" t="str">
        <f t="shared" si="7"/>
        <v>Appalachian Power Co_WV</v>
      </c>
      <c r="K169" s="45" t="str">
        <f t="shared" si="8"/>
        <v>Appalachian Power Co_WV</v>
      </c>
      <c r="L169" s="45" t="s">
        <v>1141</v>
      </c>
      <c r="M169" s="45">
        <v>0</v>
      </c>
      <c r="N169" s="45">
        <v>66352</v>
      </c>
      <c r="O169" s="45">
        <v>2243</v>
      </c>
      <c r="P169" s="45">
        <v>357387</v>
      </c>
      <c r="Q169" s="45">
        <v>0</v>
      </c>
      <c r="R169" s="45">
        <v>3380620</v>
      </c>
      <c r="S169" s="45">
        <v>4325050</v>
      </c>
      <c r="T169" s="45">
        <v>4855573</v>
      </c>
      <c r="U169" s="45">
        <v>0</v>
      </c>
      <c r="V169" s="45">
        <v>9.2718790999999996</v>
      </c>
      <c r="W169" s="45">
        <v>6.7438064000000004</v>
      </c>
      <c r="X169" s="45">
        <v>11.822086000000001</v>
      </c>
      <c r="Y169" s="46">
        <v>75172.399999999994</v>
      </c>
      <c r="Z169" s="46">
        <v>41333.426441001538</v>
      </c>
      <c r="AA169" s="47">
        <f>_xlfn.XLOOKUP($E169,Main_OG!$D$1:$D$766,Main_OG!AJ$1:AJ$766,"")</f>
        <v>55711522</v>
      </c>
      <c r="AB169" s="47">
        <f>_xlfn.XLOOKUP($E169,Main_OG!$D$1:$D$766,Main_OG!AK$1:AK$766,"")</f>
        <v>415920</v>
      </c>
      <c r="AC169" s="47">
        <f>_xlfn.XLOOKUP($E169,Main_OG!$D$1:$D$766,Main_OG!AL$1:AL$766,"")</f>
        <v>24834918</v>
      </c>
      <c r="AD169" s="47">
        <f>_xlfn.XLOOKUP($E169,Main_OG!$D$1:$D$766,Main_OG!AM$1:AM$766,"")</f>
        <v>0</v>
      </c>
    </row>
    <row r="170" spans="1:30" x14ac:dyDescent="0.35">
      <c r="A170" s="36" t="s">
        <v>1117</v>
      </c>
      <c r="B170" s="45" t="s">
        <v>219</v>
      </c>
      <c r="C170" s="45" t="s">
        <v>4385</v>
      </c>
      <c r="D170" s="36" t="s">
        <v>1117</v>
      </c>
      <c r="E170" s="36" t="str">
        <f t="shared" si="6"/>
        <v>2018_VA</v>
      </c>
      <c r="F170" s="45">
        <v>2018</v>
      </c>
      <c r="G170" s="45">
        <f>_xlfn.XLOOKUP(I170,Main_OG!$B$1:$B$766,Main_OG!$O$1:$O$766,"")</f>
        <v>1</v>
      </c>
      <c r="H170" s="45">
        <f>_xlfn.XLOOKUP(E170,Main_OG!$D$1:$D$766,Main_OG!$J$1:$J$766,"")</f>
        <v>1</v>
      </c>
      <c r="I170" s="45" t="s">
        <v>219</v>
      </c>
      <c r="J170" s="45" t="str">
        <f t="shared" si="7"/>
        <v>Appalachian Power Co_VA</v>
      </c>
      <c r="K170" s="45" t="str">
        <f t="shared" si="8"/>
        <v>Appalachian Power Co_VA</v>
      </c>
      <c r="L170" s="45" t="s">
        <v>1142</v>
      </c>
      <c r="M170" s="45">
        <v>0</v>
      </c>
      <c r="N170" s="45">
        <v>77305</v>
      </c>
      <c r="O170" s="45">
        <v>1937</v>
      </c>
      <c r="P170" s="45">
        <v>452376</v>
      </c>
      <c r="Q170" s="45">
        <v>0</v>
      </c>
      <c r="R170" s="45">
        <v>3949274</v>
      </c>
      <c r="S170" s="45">
        <v>4965534</v>
      </c>
      <c r="T170" s="45">
        <v>6474270</v>
      </c>
      <c r="U170" s="45">
        <v>0</v>
      </c>
      <c r="V170" s="45">
        <v>8.8543868999999997</v>
      </c>
      <c r="W170" s="45">
        <v>6.5662020999999999</v>
      </c>
      <c r="X170" s="45">
        <v>11.181956</v>
      </c>
      <c r="Y170" s="46">
        <v>527767.5</v>
      </c>
      <c r="Z170" s="46">
        <v>62010.628698190092</v>
      </c>
      <c r="AA170" s="47">
        <f>_xlfn.XLOOKUP($E170,Main_OG!$D$1:$D$766,Main_OG!AJ$1:AJ$766,"")</f>
        <v>9129064</v>
      </c>
      <c r="AB170" s="47">
        <f>_xlfn.XLOOKUP($E170,Main_OG!$D$1:$D$766,Main_OG!AK$1:AK$766,"")</f>
        <v>3487244</v>
      </c>
      <c r="AC170" s="47">
        <f>_xlfn.XLOOKUP($E170,Main_OG!$D$1:$D$766,Main_OG!AL$1:AL$766,"")</f>
        <v>728109162</v>
      </c>
      <c r="AD170" s="47">
        <f>_xlfn.XLOOKUP($E170,Main_OG!$D$1:$D$766,Main_OG!AM$1:AM$766,"")</f>
        <v>29251668</v>
      </c>
    </row>
    <row r="171" spans="1:30" x14ac:dyDescent="0.35">
      <c r="A171" s="36" t="s">
        <v>1117</v>
      </c>
      <c r="B171" s="45" t="s">
        <v>730</v>
      </c>
      <c r="C171" s="45" t="s">
        <v>4385</v>
      </c>
      <c r="D171" s="36" t="s">
        <v>1117</v>
      </c>
      <c r="E171" s="36" t="str">
        <f t="shared" si="6"/>
        <v>2018_WV</v>
      </c>
      <c r="F171" s="45">
        <v>2018</v>
      </c>
      <c r="G171" s="45">
        <f>_xlfn.XLOOKUP(I171,Main_OG!$B$1:$B$766,Main_OG!$O$1:$O$766,"")</f>
        <v>1</v>
      </c>
      <c r="H171" s="45">
        <f>_xlfn.XLOOKUP(E171,Main_OG!$D$1:$D$766,Main_OG!$J$1:$J$766,"")</f>
        <v>1</v>
      </c>
      <c r="I171" s="45" t="s">
        <v>730</v>
      </c>
      <c r="J171" s="45" t="str">
        <f t="shared" si="7"/>
        <v>Appalachian Power Co_WV</v>
      </c>
      <c r="K171" s="45" t="str">
        <f t="shared" si="8"/>
        <v>Appalachian Power Co_WV</v>
      </c>
      <c r="L171" s="45" t="s">
        <v>1143</v>
      </c>
      <c r="M171" s="45">
        <v>0</v>
      </c>
      <c r="N171" s="45">
        <v>66502</v>
      </c>
      <c r="O171" s="45">
        <v>2324</v>
      </c>
      <c r="P171" s="45">
        <v>355074</v>
      </c>
      <c r="Q171" s="45">
        <v>0</v>
      </c>
      <c r="R171" s="45">
        <v>3447096</v>
      </c>
      <c r="S171" s="45">
        <v>4271360</v>
      </c>
      <c r="T171" s="45">
        <v>5396334</v>
      </c>
      <c r="U171" s="45">
        <v>0</v>
      </c>
      <c r="V171" s="45">
        <v>8.7839735000000001</v>
      </c>
      <c r="W171" s="45">
        <v>6.3776643000000002</v>
      </c>
      <c r="X171" s="45">
        <v>11.183740999999999</v>
      </c>
      <c r="Y171" s="46">
        <v>77406.5</v>
      </c>
      <c r="Z171" s="46">
        <v>42861.85742375355</v>
      </c>
      <c r="AA171" s="47">
        <f>_xlfn.XLOOKUP($E171,Main_OG!$D$1:$D$766,Main_OG!AJ$1:AJ$766,"")</f>
        <v>51342914</v>
      </c>
      <c r="AB171" s="47">
        <f>_xlfn.XLOOKUP($E171,Main_OG!$D$1:$D$766,Main_OG!AK$1:AK$766,"")</f>
        <v>579372</v>
      </c>
      <c r="AC171" s="47">
        <f>_xlfn.XLOOKUP($E171,Main_OG!$D$1:$D$766,Main_OG!AL$1:AL$766,"")</f>
        <v>24224924</v>
      </c>
      <c r="AD171" s="47">
        <f>_xlfn.XLOOKUP($E171,Main_OG!$D$1:$D$766,Main_OG!AM$1:AM$766,"")</f>
        <v>0</v>
      </c>
    </row>
    <row r="172" spans="1:30" x14ac:dyDescent="0.35">
      <c r="A172" s="36" t="s">
        <v>1117</v>
      </c>
      <c r="B172" s="45" t="s">
        <v>219</v>
      </c>
      <c r="C172" s="45" t="s">
        <v>4385</v>
      </c>
      <c r="D172" s="36" t="s">
        <v>1117</v>
      </c>
      <c r="E172" s="36" t="str">
        <f t="shared" si="6"/>
        <v>2019_VA</v>
      </c>
      <c r="F172" s="45">
        <v>2019</v>
      </c>
      <c r="G172" s="45">
        <f>_xlfn.XLOOKUP(I172,Main_OG!$B$1:$B$766,Main_OG!$O$1:$O$766,"")</f>
        <v>1</v>
      </c>
      <c r="H172" s="45">
        <f>_xlfn.XLOOKUP(E172,Main_OG!$D$1:$D$766,Main_OG!$J$1:$J$766,"")</f>
        <v>1</v>
      </c>
      <c r="I172" s="45" t="s">
        <v>219</v>
      </c>
      <c r="J172" s="45" t="str">
        <f t="shared" si="7"/>
        <v>Appalachian Power Co_VA</v>
      </c>
      <c r="K172" s="45" t="str">
        <f t="shared" si="8"/>
        <v>Appalachian Power Co_VA</v>
      </c>
      <c r="L172" s="45" t="s">
        <v>1144</v>
      </c>
      <c r="M172" s="45">
        <v>0</v>
      </c>
      <c r="N172" s="45">
        <v>77763</v>
      </c>
      <c r="O172" s="45">
        <v>1950</v>
      </c>
      <c r="P172" s="45">
        <v>453321</v>
      </c>
      <c r="Q172" s="45">
        <v>0</v>
      </c>
      <c r="R172" s="45">
        <v>3836385</v>
      </c>
      <c r="S172" s="45">
        <v>4763605</v>
      </c>
      <c r="T172" s="45">
        <v>6194040</v>
      </c>
      <c r="U172" s="45">
        <v>0</v>
      </c>
      <c r="V172" s="45">
        <v>8.6123785999999996</v>
      </c>
      <c r="W172" s="45">
        <v>6.6073908000000001</v>
      </c>
      <c r="X172" s="45">
        <v>10.972725000000001</v>
      </c>
      <c r="Y172" s="46">
        <v>541070.19999999995</v>
      </c>
      <c r="Z172" s="46">
        <v>63233.941539215964</v>
      </c>
      <c r="AA172" s="47">
        <f>_xlfn.XLOOKUP($E172,Main_OG!$D$1:$D$766,Main_OG!AJ$1:AJ$766,"")</f>
        <v>3561106</v>
      </c>
      <c r="AB172" s="47">
        <f>_xlfn.XLOOKUP($E172,Main_OG!$D$1:$D$766,Main_OG!AK$1:AK$766,"")</f>
        <v>1086428</v>
      </c>
      <c r="AC172" s="47">
        <f>_xlfn.XLOOKUP($E172,Main_OG!$D$1:$D$766,Main_OG!AL$1:AL$766,"")</f>
        <v>829870422</v>
      </c>
      <c r="AD172" s="47">
        <f>_xlfn.XLOOKUP($E172,Main_OG!$D$1:$D$766,Main_OG!AM$1:AM$766,"")</f>
        <v>29497516</v>
      </c>
    </row>
    <row r="173" spans="1:30" x14ac:dyDescent="0.35">
      <c r="A173" s="36" t="s">
        <v>1117</v>
      </c>
      <c r="B173" s="45" t="s">
        <v>730</v>
      </c>
      <c r="C173" s="45" t="s">
        <v>4385</v>
      </c>
      <c r="D173" s="36" t="s">
        <v>1117</v>
      </c>
      <c r="E173" s="36" t="str">
        <f t="shared" si="6"/>
        <v>2019_WV</v>
      </c>
      <c r="F173" s="45">
        <v>2019</v>
      </c>
      <c r="G173" s="45">
        <f>_xlfn.XLOOKUP(I173,Main_OG!$B$1:$B$766,Main_OG!$O$1:$O$766,"")</f>
        <v>1</v>
      </c>
      <c r="H173" s="45">
        <f>_xlfn.XLOOKUP(E173,Main_OG!$D$1:$D$766,Main_OG!$J$1:$J$766,"")</f>
        <v>1</v>
      </c>
      <c r="I173" s="45" t="s">
        <v>730</v>
      </c>
      <c r="J173" s="45" t="str">
        <f t="shared" si="7"/>
        <v>Appalachian Power Co_WV</v>
      </c>
      <c r="K173" s="45" t="str">
        <f t="shared" si="8"/>
        <v>Appalachian Power Co_WV</v>
      </c>
      <c r="L173" s="45" t="s">
        <v>1145</v>
      </c>
      <c r="M173" s="45">
        <v>0</v>
      </c>
      <c r="N173" s="45">
        <v>66276</v>
      </c>
      <c r="O173" s="45">
        <v>2290</v>
      </c>
      <c r="P173" s="45">
        <v>353017</v>
      </c>
      <c r="Q173" s="45">
        <v>0</v>
      </c>
      <c r="R173" s="45">
        <v>3329554</v>
      </c>
      <c r="S173" s="45">
        <v>4352190</v>
      </c>
      <c r="T173" s="45">
        <v>5059375</v>
      </c>
      <c r="U173" s="45">
        <v>0</v>
      </c>
      <c r="V173" s="45">
        <v>9.2178711999999994</v>
      </c>
      <c r="W173" s="45">
        <v>6.4158733999999997</v>
      </c>
      <c r="X173" s="45">
        <v>11.714293</v>
      </c>
      <c r="Y173" s="46">
        <v>76786.600000000006</v>
      </c>
      <c r="Z173" s="46">
        <v>42771.783298603048</v>
      </c>
      <c r="AA173" s="47">
        <f>_xlfn.XLOOKUP($E173,Main_OG!$D$1:$D$766,Main_OG!AJ$1:AJ$766,"")</f>
        <v>47520532</v>
      </c>
      <c r="AB173" s="47">
        <f>_xlfn.XLOOKUP($E173,Main_OG!$D$1:$D$766,Main_OG!AK$1:AK$766,"")</f>
        <v>460900</v>
      </c>
      <c r="AC173" s="47">
        <f>_xlfn.XLOOKUP($E173,Main_OG!$D$1:$D$766,Main_OG!AL$1:AL$766,"")</f>
        <v>37910422</v>
      </c>
      <c r="AD173" s="47">
        <f>_xlfn.XLOOKUP($E173,Main_OG!$D$1:$D$766,Main_OG!AM$1:AM$766,"")</f>
        <v>0</v>
      </c>
    </row>
    <row r="174" spans="1:30" x14ac:dyDescent="0.35">
      <c r="A174" s="36" t="s">
        <v>1117</v>
      </c>
      <c r="B174" s="45" t="s">
        <v>219</v>
      </c>
      <c r="C174" s="45" t="s">
        <v>4385</v>
      </c>
      <c r="D174" s="36" t="s">
        <v>1117</v>
      </c>
      <c r="E174" s="36" t="str">
        <f t="shared" si="6"/>
        <v>2020_VA</v>
      </c>
      <c r="F174" s="45">
        <v>2020</v>
      </c>
      <c r="G174" s="45">
        <f>_xlfn.XLOOKUP(I174,Main_OG!$B$1:$B$766,Main_OG!$O$1:$O$766,"")</f>
        <v>1</v>
      </c>
      <c r="H174" s="45">
        <f>_xlfn.XLOOKUP(E174,Main_OG!$D$1:$D$766,Main_OG!$J$1:$J$766,"")</f>
        <v>1</v>
      </c>
      <c r="I174" s="45" t="s">
        <v>219</v>
      </c>
      <c r="J174" s="45" t="str">
        <f t="shared" si="7"/>
        <v>Appalachian Power Co_VA</v>
      </c>
      <c r="K174" s="45" t="str">
        <f t="shared" si="8"/>
        <v>Appalachian Power Co_VA</v>
      </c>
      <c r="L174" s="45" t="s">
        <v>1146</v>
      </c>
      <c r="M174" s="45">
        <v>0</v>
      </c>
      <c r="N174" s="45">
        <v>78599</v>
      </c>
      <c r="O174" s="45">
        <v>1956</v>
      </c>
      <c r="P174" s="45">
        <v>0</v>
      </c>
      <c r="Q174" s="45">
        <v>0</v>
      </c>
      <c r="R174" s="45">
        <v>3559229</v>
      </c>
      <c r="S174" s="45">
        <v>4625700</v>
      </c>
      <c r="T174" s="45">
        <v>0</v>
      </c>
      <c r="U174" s="45">
        <v>0</v>
      </c>
      <c r="V174" s="45">
        <v>8.5033864999999995</v>
      </c>
      <c r="W174" s="45">
        <v>6.5284605999999998</v>
      </c>
      <c r="X174" s="45">
        <v>0</v>
      </c>
      <c r="Y174" s="46">
        <v>533828.30000000005</v>
      </c>
      <c r="Z174" s="46">
        <v>62165.460591015697</v>
      </c>
      <c r="AA174" s="47">
        <f>_xlfn.XLOOKUP($E174,Main_OG!$D$1:$D$766,Main_OG!AJ$1:AJ$766,"")</f>
        <v>3744538</v>
      </c>
      <c r="AB174" s="47">
        <f>_xlfn.XLOOKUP($E174,Main_OG!$D$1:$D$766,Main_OG!AK$1:AK$766,"")</f>
        <v>1051044</v>
      </c>
      <c r="AC174" s="47">
        <f>_xlfn.XLOOKUP($E174,Main_OG!$D$1:$D$766,Main_OG!AL$1:AL$766,"")</f>
        <v>905206566</v>
      </c>
      <c r="AD174" s="47">
        <f>_xlfn.XLOOKUP($E174,Main_OG!$D$1:$D$766,Main_OG!AM$1:AM$766,"")</f>
        <v>0</v>
      </c>
    </row>
    <row r="175" spans="1:30" x14ac:dyDescent="0.35">
      <c r="A175" s="36" t="s">
        <v>1117</v>
      </c>
      <c r="B175" s="45" t="s">
        <v>730</v>
      </c>
      <c r="C175" s="45" t="s">
        <v>4385</v>
      </c>
      <c r="D175" s="36" t="s">
        <v>1117</v>
      </c>
      <c r="E175" s="36" t="str">
        <f t="shared" si="6"/>
        <v>2020_WV</v>
      </c>
      <c r="F175" s="45">
        <v>2020</v>
      </c>
      <c r="G175" s="45">
        <f>_xlfn.XLOOKUP(I175,Main_OG!$B$1:$B$766,Main_OG!$O$1:$O$766,"")</f>
        <v>1</v>
      </c>
      <c r="H175" s="45">
        <f>_xlfn.XLOOKUP(E175,Main_OG!$D$1:$D$766,Main_OG!$J$1:$J$766,"")</f>
        <v>1</v>
      </c>
      <c r="I175" s="45" t="s">
        <v>730</v>
      </c>
      <c r="J175" s="45" t="str">
        <f t="shared" si="7"/>
        <v>Appalachian Power Co_WV</v>
      </c>
      <c r="K175" s="45" t="str">
        <f t="shared" si="8"/>
        <v>Appalachian Power Co_WV</v>
      </c>
      <c r="L175" s="45" t="s">
        <v>1147</v>
      </c>
      <c r="M175" s="45">
        <v>0</v>
      </c>
      <c r="N175" s="45">
        <v>66462</v>
      </c>
      <c r="O175" s="45">
        <v>2248</v>
      </c>
      <c r="P175" s="45">
        <v>0</v>
      </c>
      <c r="Q175" s="45">
        <v>0</v>
      </c>
      <c r="R175" s="45">
        <v>3078799</v>
      </c>
      <c r="S175" s="45">
        <v>3915282</v>
      </c>
      <c r="T175" s="45">
        <v>0</v>
      </c>
      <c r="U175" s="45">
        <v>0</v>
      </c>
      <c r="V175" s="45">
        <v>9.5074734999999997</v>
      </c>
      <c r="W175" s="45">
        <v>6.6817153999999999</v>
      </c>
      <c r="X175" s="45">
        <v>0</v>
      </c>
      <c r="Y175" s="46">
        <v>73952.899999999994</v>
      </c>
      <c r="Z175" s="46">
        <v>41357.212761792915</v>
      </c>
      <c r="AA175" s="47">
        <f>_xlfn.XLOOKUP($E175,Main_OG!$D$1:$D$766,Main_OG!AJ$1:AJ$766,"")</f>
        <v>41146208</v>
      </c>
      <c r="AB175" s="47">
        <f>_xlfn.XLOOKUP($E175,Main_OG!$D$1:$D$766,Main_OG!AK$1:AK$766,"")</f>
        <v>514550</v>
      </c>
      <c r="AC175" s="47">
        <f>_xlfn.XLOOKUP($E175,Main_OG!$D$1:$D$766,Main_OG!AL$1:AL$766,"")</f>
        <v>47838984</v>
      </c>
      <c r="AD175" s="47">
        <f>_xlfn.XLOOKUP($E175,Main_OG!$D$1:$D$766,Main_OG!AM$1:AM$766,"")</f>
        <v>0</v>
      </c>
    </row>
    <row r="176" spans="1:30" x14ac:dyDescent="0.35">
      <c r="A176" s="36" t="s">
        <v>1148</v>
      </c>
      <c r="B176" s="45" t="s">
        <v>304</v>
      </c>
      <c r="C176" s="45" t="s">
        <v>4386</v>
      </c>
      <c r="D176" s="36" t="s">
        <v>1148</v>
      </c>
      <c r="E176" s="36" t="str">
        <f t="shared" si="6"/>
        <v>2006_CO</v>
      </c>
      <c r="F176" s="45">
        <v>2006</v>
      </c>
      <c r="G176" s="45">
        <f>_xlfn.XLOOKUP(I176,Main_OG!$B$1:$B$766,Main_OG!$O$1:$O$766,"")</f>
        <v>0</v>
      </c>
      <c r="H176" s="45">
        <f>_xlfn.XLOOKUP(E176,Main_OG!$D$1:$D$766,Main_OG!$J$1:$J$766,"")</f>
        <v>0</v>
      </c>
      <c r="I176" s="45" t="s">
        <v>304</v>
      </c>
      <c r="J176" s="45" t="str">
        <f t="shared" si="7"/>
        <v>Aquila Inc_CO</v>
      </c>
      <c r="K176" s="45" t="str">
        <f t="shared" si="8"/>
        <v>Aquila Inc_CO</v>
      </c>
      <c r="L176" s="45" t="s">
        <v>1149</v>
      </c>
      <c r="M176" s="45">
        <v>0</v>
      </c>
      <c r="N176" s="45">
        <v>11792</v>
      </c>
      <c r="O176" s="45">
        <v>101</v>
      </c>
      <c r="P176" s="45">
        <v>79507</v>
      </c>
      <c r="Q176" s="45">
        <v>0</v>
      </c>
      <c r="R176" s="45">
        <v>58951</v>
      </c>
      <c r="S176" s="45">
        <v>34889</v>
      </c>
      <c r="T176" s="45">
        <v>64422</v>
      </c>
      <c r="U176" s="45">
        <v>0</v>
      </c>
      <c r="V176" s="45">
        <v>8.3291417526647145</v>
      </c>
      <c r="W176" s="45">
        <v>6.4083419202800727</v>
      </c>
      <c r="X176" s="45">
        <v>11.26317813871357</v>
      </c>
      <c r="Y176" s="46">
        <v>268190.8</v>
      </c>
      <c r="Z176" s="46">
        <v>56814.99306312167</v>
      </c>
      <c r="AA176" s="47">
        <f>_xlfn.XLOOKUP($E176,Main_OG!$D$1:$D$766,Main_OG!AJ$1:AJ$766,"")</f>
        <v>38861686.899999999</v>
      </c>
      <c r="AB176" s="47">
        <f>_xlfn.XLOOKUP($E176,Main_OG!$D$1:$D$766,Main_OG!AK$1:AK$766,"")</f>
        <v>144431.36000000002</v>
      </c>
      <c r="AC176" s="47">
        <f>_xlfn.XLOOKUP($E176,Main_OG!$D$1:$D$766,Main_OG!AL$1:AL$766,"")</f>
        <v>184233189.51999998</v>
      </c>
      <c r="AD176" s="47">
        <f>_xlfn.XLOOKUP($E176,Main_OG!$D$1:$D$766,Main_OG!AM$1:AM$766,"")</f>
        <v>0</v>
      </c>
    </row>
    <row r="177" spans="1:30" x14ac:dyDescent="0.35">
      <c r="A177" s="36" t="s">
        <v>1148</v>
      </c>
      <c r="B177" s="45" t="s">
        <v>567</v>
      </c>
      <c r="C177" s="45" t="s">
        <v>4386</v>
      </c>
      <c r="D177" s="36" t="s">
        <v>1148</v>
      </c>
      <c r="E177" s="36" t="str">
        <f t="shared" si="6"/>
        <v>2006_KS</v>
      </c>
      <c r="F177" s="45">
        <v>2006</v>
      </c>
      <c r="G177" s="45">
        <f>_xlfn.XLOOKUP(I177,Main_OG!$B$1:$B$766,Main_OG!$O$1:$O$766,"")</f>
        <v>1</v>
      </c>
      <c r="H177" s="45">
        <f>_xlfn.XLOOKUP(E177,Main_OG!$D$1:$D$766,Main_OG!$J$1:$J$766,"")</f>
        <v>0</v>
      </c>
      <c r="I177" s="45" t="s">
        <v>567</v>
      </c>
      <c r="J177" s="45" t="str">
        <f t="shared" si="7"/>
        <v>Aquila Inc_KS</v>
      </c>
      <c r="K177" s="45" t="str">
        <f t="shared" si="8"/>
        <v>Aquila Inc_KS</v>
      </c>
      <c r="L177" s="45" t="s">
        <v>1150</v>
      </c>
      <c r="M177" s="45">
        <v>0</v>
      </c>
      <c r="N177" s="45">
        <v>16676</v>
      </c>
      <c r="O177" s="45">
        <v>68</v>
      </c>
      <c r="P177" s="45">
        <v>52184</v>
      </c>
      <c r="Q177" s="45">
        <v>0</v>
      </c>
      <c r="R177" s="45">
        <v>58055</v>
      </c>
      <c r="S177" s="45">
        <v>47984</v>
      </c>
      <c r="T177" s="45">
        <v>50895</v>
      </c>
      <c r="U177" s="45">
        <v>0</v>
      </c>
      <c r="V177" s="45">
        <v>9.7140744062459206</v>
      </c>
      <c r="W177" s="45">
        <v>5.828676935037171</v>
      </c>
      <c r="X177" s="45">
        <v>10.64457230340639</v>
      </c>
      <c r="Y177" s="46">
        <v>136135.79999999999</v>
      </c>
      <c r="Z177" s="46">
        <v>49272.240240527171</v>
      </c>
      <c r="AA177" s="47">
        <f>_xlfn.XLOOKUP($E177,Main_OG!$D$1:$D$766,Main_OG!AJ$1:AJ$766,"")</f>
        <v>41747362.020000003</v>
      </c>
      <c r="AB177" s="47">
        <f>_xlfn.XLOOKUP($E177,Main_OG!$D$1:$D$766,Main_OG!AK$1:AK$766,"")</f>
        <v>244658.58</v>
      </c>
      <c r="AC177" s="47">
        <f>_xlfn.XLOOKUP($E177,Main_OG!$D$1:$D$766,Main_OG!AL$1:AL$766,"")</f>
        <v>45115946.340000004</v>
      </c>
      <c r="AD177" s="47">
        <f>_xlfn.XLOOKUP($E177,Main_OG!$D$1:$D$766,Main_OG!AM$1:AM$766,"")</f>
        <v>9350269</v>
      </c>
    </row>
    <row r="178" spans="1:30" x14ac:dyDescent="0.35">
      <c r="A178" s="36" t="s">
        <v>1148</v>
      </c>
      <c r="B178" s="45" t="s">
        <v>370</v>
      </c>
      <c r="C178" s="45" t="s">
        <v>4386</v>
      </c>
      <c r="D178" s="36" t="s">
        <v>1148</v>
      </c>
      <c r="E178" s="36" t="str">
        <f t="shared" si="6"/>
        <v>2006_MO</v>
      </c>
      <c r="F178" s="45">
        <v>2006</v>
      </c>
      <c r="G178" s="45">
        <f>_xlfn.XLOOKUP(I178,Main_OG!$B$1:$B$766,Main_OG!$O$1:$O$766,"")</f>
        <v>0</v>
      </c>
      <c r="H178" s="45">
        <f>_xlfn.XLOOKUP(E178,Main_OG!$D$1:$D$766,Main_OG!$J$1:$J$766,"")</f>
        <v>0</v>
      </c>
      <c r="I178" s="45" t="s">
        <v>370</v>
      </c>
      <c r="J178" s="45" t="str">
        <f t="shared" si="7"/>
        <v>Aquila Inc_MO</v>
      </c>
      <c r="K178" s="45" t="str">
        <f t="shared" si="8"/>
        <v>Aquila Inc_MO</v>
      </c>
      <c r="L178" s="45" t="s">
        <v>1151</v>
      </c>
      <c r="M178" s="45">
        <v>0</v>
      </c>
      <c r="N178" s="45">
        <v>38305</v>
      </c>
      <c r="O178" s="45">
        <v>253</v>
      </c>
      <c r="P178" s="45">
        <v>265705</v>
      </c>
      <c r="Q178" s="45">
        <v>0</v>
      </c>
      <c r="R178" s="45">
        <v>180594</v>
      </c>
      <c r="S178" s="45">
        <v>56971</v>
      </c>
      <c r="T178" s="45">
        <v>264252</v>
      </c>
      <c r="U178" s="45">
        <v>0</v>
      </c>
      <c r="V178" s="45">
        <v>5.9585323838517743</v>
      </c>
      <c r="W178" s="45">
        <v>4.3209506683059242</v>
      </c>
      <c r="X178" s="45">
        <v>7.714551212116878</v>
      </c>
      <c r="Y178" s="46">
        <v>286558.3</v>
      </c>
      <c r="Z178" s="46">
        <v>49045.493319531502</v>
      </c>
      <c r="AA178" s="47">
        <f>_xlfn.XLOOKUP($E178,Main_OG!$D$1:$D$766,Main_OG!AJ$1:AJ$766,"")</f>
        <v>91431938</v>
      </c>
      <c r="AB178" s="47">
        <f>_xlfn.XLOOKUP($E178,Main_OG!$D$1:$D$766,Main_OG!AK$1:AK$766,"")</f>
        <v>278170.96000000002</v>
      </c>
      <c r="AC178" s="47">
        <f>_xlfn.XLOOKUP($E178,Main_OG!$D$1:$D$766,Main_OG!AL$1:AL$766,"")</f>
        <v>64418279.100000001</v>
      </c>
      <c r="AD178" s="47">
        <f>_xlfn.XLOOKUP($E178,Main_OG!$D$1:$D$766,Main_OG!AM$1:AM$766,"")</f>
        <v>10116660</v>
      </c>
    </row>
    <row r="179" spans="1:30" x14ac:dyDescent="0.35">
      <c r="A179" s="36" t="s">
        <v>1148</v>
      </c>
      <c r="B179" s="45" t="s">
        <v>304</v>
      </c>
      <c r="C179" s="45" t="s">
        <v>4386</v>
      </c>
      <c r="D179" s="36" t="s">
        <v>1148</v>
      </c>
      <c r="E179" s="36" t="str">
        <f t="shared" si="6"/>
        <v>2007_CO</v>
      </c>
      <c r="F179" s="45">
        <v>2007</v>
      </c>
      <c r="G179" s="45">
        <f>_xlfn.XLOOKUP(I179,Main_OG!$B$1:$B$766,Main_OG!$O$1:$O$766,"")</f>
        <v>0</v>
      </c>
      <c r="H179" s="45">
        <f>_xlfn.XLOOKUP(E179,Main_OG!$D$1:$D$766,Main_OG!$J$1:$J$766,"")</f>
        <v>0</v>
      </c>
      <c r="I179" s="45" t="s">
        <v>304</v>
      </c>
      <c r="J179" s="45" t="str">
        <f t="shared" si="7"/>
        <v>Aquila Inc_CO</v>
      </c>
      <c r="K179" s="45" t="str">
        <f t="shared" si="8"/>
        <v>Aquila Inc_CO</v>
      </c>
      <c r="L179" s="45" t="s">
        <v>1152</v>
      </c>
      <c r="M179" s="45">
        <v>0</v>
      </c>
      <c r="N179" s="45">
        <v>11860</v>
      </c>
      <c r="O179" s="45">
        <v>97</v>
      </c>
      <c r="P179" s="45">
        <v>80434</v>
      </c>
      <c r="Q179" s="45">
        <v>0</v>
      </c>
      <c r="R179" s="45">
        <v>58993</v>
      </c>
      <c r="S179" s="45">
        <v>33075</v>
      </c>
      <c r="T179" s="45">
        <v>64748</v>
      </c>
      <c r="U179" s="45">
        <v>0</v>
      </c>
      <c r="V179" s="45">
        <v>8.11</v>
      </c>
      <c r="W179" s="45">
        <v>6.27</v>
      </c>
      <c r="X179" s="45">
        <v>10.9</v>
      </c>
      <c r="Y179" s="46">
        <v>278733.8</v>
      </c>
      <c r="Z179" s="46">
        <v>58022.784972443042</v>
      </c>
      <c r="AA179" s="47">
        <f>_xlfn.XLOOKUP($E179,Main_OG!$D$1:$D$766,Main_OG!AJ$1:AJ$766,"")</f>
        <v>38575514</v>
      </c>
      <c r="AB179" s="47">
        <f>_xlfn.XLOOKUP($E179,Main_OG!$D$1:$D$766,Main_OG!AK$1:AK$766,"")</f>
        <v>129926</v>
      </c>
      <c r="AC179" s="47">
        <f>_xlfn.XLOOKUP($E179,Main_OG!$D$1:$D$766,Main_OG!AL$1:AL$766,"")</f>
        <v>246010092</v>
      </c>
      <c r="AD179" s="47">
        <f>_xlfn.XLOOKUP($E179,Main_OG!$D$1:$D$766,Main_OG!AM$1:AM$766,"")</f>
        <v>0</v>
      </c>
    </row>
    <row r="180" spans="1:30" x14ac:dyDescent="0.35">
      <c r="A180" s="36" t="s">
        <v>1148</v>
      </c>
      <c r="B180" s="45" t="s">
        <v>567</v>
      </c>
      <c r="C180" s="45" t="s">
        <v>4386</v>
      </c>
      <c r="D180" s="36" t="s">
        <v>1148</v>
      </c>
      <c r="E180" s="36" t="str">
        <f t="shared" si="6"/>
        <v>2007_KS</v>
      </c>
      <c r="F180" s="45">
        <v>2007</v>
      </c>
      <c r="G180" s="45">
        <f>_xlfn.XLOOKUP(I180,Main_OG!$B$1:$B$766,Main_OG!$O$1:$O$766,"")</f>
        <v>1</v>
      </c>
      <c r="H180" s="45">
        <f>_xlfn.XLOOKUP(E180,Main_OG!$D$1:$D$766,Main_OG!$J$1:$J$766,"")</f>
        <v>0</v>
      </c>
      <c r="I180" s="45" t="s">
        <v>567</v>
      </c>
      <c r="J180" s="45" t="str">
        <f t="shared" si="7"/>
        <v>Aquila Inc_KS</v>
      </c>
      <c r="K180" s="45" t="str">
        <f t="shared" si="8"/>
        <v>Aquila Inc_KS</v>
      </c>
      <c r="L180" s="45" t="s">
        <v>1153</v>
      </c>
      <c r="M180" s="45">
        <v>0</v>
      </c>
      <c r="N180" s="45">
        <v>16780</v>
      </c>
      <c r="O180" s="45">
        <v>68</v>
      </c>
      <c r="P180" s="45">
        <v>52218</v>
      </c>
      <c r="Q180" s="45">
        <v>0</v>
      </c>
      <c r="R180" s="45">
        <v>12431</v>
      </c>
      <c r="S180" s="45">
        <v>10985</v>
      </c>
      <c r="T180" s="45">
        <v>10892</v>
      </c>
      <c r="U180" s="45">
        <v>0</v>
      </c>
      <c r="V180" s="45">
        <v>9.02</v>
      </c>
      <c r="W180" s="45">
        <v>5.35</v>
      </c>
      <c r="X180" s="45">
        <v>9.83</v>
      </c>
      <c r="Y180" s="46">
        <v>143586.6</v>
      </c>
      <c r="Z180" s="46">
        <v>51579.629892394711</v>
      </c>
      <c r="AA180" s="47">
        <f>_xlfn.XLOOKUP($E180,Main_OG!$D$1:$D$766,Main_OG!AJ$1:AJ$766,"")</f>
        <v>45559300</v>
      </c>
      <c r="AB180" s="47">
        <f>_xlfn.XLOOKUP($E180,Main_OG!$D$1:$D$766,Main_OG!AK$1:AK$766,"")</f>
        <v>940222</v>
      </c>
      <c r="AC180" s="47">
        <f>_xlfn.XLOOKUP($E180,Main_OG!$D$1:$D$766,Main_OG!AL$1:AL$766,"")</f>
        <v>51303722</v>
      </c>
      <c r="AD180" s="47">
        <f>_xlfn.XLOOKUP($E180,Main_OG!$D$1:$D$766,Main_OG!AM$1:AM$766,"")</f>
        <v>10369136</v>
      </c>
    </row>
    <row r="181" spans="1:30" x14ac:dyDescent="0.35">
      <c r="A181" s="36" t="s">
        <v>1148</v>
      </c>
      <c r="B181" s="45" t="s">
        <v>370</v>
      </c>
      <c r="C181" s="45" t="s">
        <v>4386</v>
      </c>
      <c r="D181" s="36" t="s">
        <v>1148</v>
      </c>
      <c r="E181" s="36" t="str">
        <f t="shared" si="6"/>
        <v>2007_MO</v>
      </c>
      <c r="F181" s="45">
        <v>2007</v>
      </c>
      <c r="G181" s="45">
        <f>_xlfn.XLOOKUP(I181,Main_OG!$B$1:$B$766,Main_OG!$O$1:$O$766,"")</f>
        <v>0</v>
      </c>
      <c r="H181" s="45">
        <f>_xlfn.XLOOKUP(E181,Main_OG!$D$1:$D$766,Main_OG!$J$1:$J$766,"")</f>
        <v>0</v>
      </c>
      <c r="I181" s="45" t="s">
        <v>370</v>
      </c>
      <c r="J181" s="45" t="str">
        <f t="shared" si="7"/>
        <v>Aquila Inc_MO</v>
      </c>
      <c r="K181" s="45" t="str">
        <f t="shared" si="8"/>
        <v>Aquila Inc_MO</v>
      </c>
      <c r="L181" s="45" t="s">
        <v>1154</v>
      </c>
      <c r="M181" s="45">
        <v>0</v>
      </c>
      <c r="N181" s="45">
        <v>38406</v>
      </c>
      <c r="O181" s="45">
        <v>247</v>
      </c>
      <c r="P181" s="45">
        <v>269597</v>
      </c>
      <c r="Q181" s="45">
        <v>0</v>
      </c>
      <c r="R181" s="45">
        <v>208231</v>
      </c>
      <c r="S181" s="45">
        <v>65275</v>
      </c>
      <c r="T181" s="45">
        <v>306217</v>
      </c>
      <c r="U181" s="45">
        <v>0</v>
      </c>
      <c r="V181" s="45">
        <v>6.57</v>
      </c>
      <c r="W181" s="45">
        <v>4.82</v>
      </c>
      <c r="X181" s="45">
        <v>8.49</v>
      </c>
      <c r="Y181" s="46">
        <v>288320.8</v>
      </c>
      <c r="Z181" s="46">
        <v>48970.754186926722</v>
      </c>
      <c r="AA181" s="47">
        <f>_xlfn.XLOOKUP($E181,Main_OG!$D$1:$D$766,Main_OG!AJ$1:AJ$766,"")</f>
        <v>88418268</v>
      </c>
      <c r="AB181" s="47">
        <f>_xlfn.XLOOKUP($E181,Main_OG!$D$1:$D$766,Main_OG!AK$1:AK$766,"")</f>
        <v>279430</v>
      </c>
      <c r="AC181" s="47">
        <f>_xlfn.XLOOKUP($E181,Main_OG!$D$1:$D$766,Main_OG!AL$1:AL$766,"")</f>
        <v>81780530</v>
      </c>
      <c r="AD181" s="47">
        <f>_xlfn.XLOOKUP($E181,Main_OG!$D$1:$D$766,Main_OG!AM$1:AM$766,"")</f>
        <v>9371955</v>
      </c>
    </row>
    <row r="182" spans="1:30" x14ac:dyDescent="0.35">
      <c r="A182" s="36" t="s">
        <v>1155</v>
      </c>
      <c r="B182" s="45" t="s">
        <v>325</v>
      </c>
      <c r="C182" s="45" t="s">
        <v>4377</v>
      </c>
      <c r="D182" s="36" t="s">
        <v>1155</v>
      </c>
      <c r="E182" s="36" t="str">
        <f t="shared" si="6"/>
        <v>2006_AZ</v>
      </c>
      <c r="F182" s="45">
        <v>2006</v>
      </c>
      <c r="G182" s="45">
        <f>_xlfn.XLOOKUP(I182,Main_OG!$B$1:$B$766,Main_OG!$O$1:$O$766,"")</f>
        <v>0</v>
      </c>
      <c r="H182" s="45">
        <f>_xlfn.XLOOKUP(E182,Main_OG!$D$1:$D$766,Main_OG!$J$1:$J$766,"")</f>
        <v>0</v>
      </c>
      <c r="I182" s="45" t="s">
        <v>325</v>
      </c>
      <c r="J182" s="45" t="str">
        <f t="shared" si="7"/>
        <v>Arizona Public Service Co_AZ</v>
      </c>
      <c r="K182" s="45" t="str">
        <f t="shared" si="8"/>
        <v>Arizona Public Service Co_AZ</v>
      </c>
      <c r="L182" s="45" t="s">
        <v>1156</v>
      </c>
      <c r="M182" s="45">
        <v>0</v>
      </c>
      <c r="N182" s="45">
        <v>111560</v>
      </c>
      <c r="O182" s="45">
        <v>3871</v>
      </c>
      <c r="P182" s="45">
        <v>936464</v>
      </c>
      <c r="Q182" s="45">
        <v>0</v>
      </c>
      <c r="R182" s="45">
        <v>1067405</v>
      </c>
      <c r="S182" s="45">
        <v>172193</v>
      </c>
      <c r="T182" s="45">
        <v>1270412</v>
      </c>
      <c r="U182" s="45">
        <v>0</v>
      </c>
      <c r="V182" s="45">
        <v>8.7127335261215908</v>
      </c>
      <c r="W182" s="45">
        <v>6.1111341796285119</v>
      </c>
      <c r="X182" s="45">
        <v>9.8469245548540751</v>
      </c>
      <c r="Y182" s="46">
        <v>296424.40000000002</v>
      </c>
      <c r="Z182" s="46">
        <v>49165.279100289743</v>
      </c>
      <c r="AA182" s="47">
        <f>_xlfn.XLOOKUP($E182,Main_OG!$D$1:$D$766,Main_OG!AJ$1:AJ$766,"")</f>
        <v>41237037.620000005</v>
      </c>
      <c r="AB182" s="47">
        <f>_xlfn.XLOOKUP($E182,Main_OG!$D$1:$D$766,Main_OG!AK$1:AK$766,"")</f>
        <v>268538.62</v>
      </c>
      <c r="AC182" s="47">
        <f>_xlfn.XLOOKUP($E182,Main_OG!$D$1:$D$766,Main_OG!AL$1:AL$766,"")</f>
        <v>495704036.98000002</v>
      </c>
      <c r="AD182" s="47">
        <f>_xlfn.XLOOKUP($E182,Main_OG!$D$1:$D$766,Main_OG!AM$1:AM$766,"")</f>
        <v>24012231</v>
      </c>
    </row>
    <row r="183" spans="1:30" x14ac:dyDescent="0.35">
      <c r="A183" s="36" t="s">
        <v>1155</v>
      </c>
      <c r="B183" s="45" t="s">
        <v>325</v>
      </c>
      <c r="C183" s="45" t="s">
        <v>4377</v>
      </c>
      <c r="D183" s="36" t="s">
        <v>1155</v>
      </c>
      <c r="E183" s="36" t="str">
        <f t="shared" si="6"/>
        <v>2007_AZ</v>
      </c>
      <c r="F183" s="45">
        <v>2007</v>
      </c>
      <c r="G183" s="45">
        <f>_xlfn.XLOOKUP(I183,Main_OG!$B$1:$B$766,Main_OG!$O$1:$O$766,"")</f>
        <v>0</v>
      </c>
      <c r="H183" s="45">
        <f>_xlfn.XLOOKUP(E183,Main_OG!$D$1:$D$766,Main_OG!$J$1:$J$766,"")</f>
        <v>0</v>
      </c>
      <c r="I183" s="45" t="s">
        <v>325</v>
      </c>
      <c r="J183" s="45" t="str">
        <f t="shared" si="7"/>
        <v>Arizona Public Service Co_AZ</v>
      </c>
      <c r="K183" s="45" t="str">
        <f t="shared" si="8"/>
        <v>Arizona Public Service Co_AZ</v>
      </c>
      <c r="L183" s="45" t="s">
        <v>1157</v>
      </c>
      <c r="M183" s="45">
        <v>0</v>
      </c>
      <c r="N183" s="45">
        <v>118361</v>
      </c>
      <c r="O183" s="45">
        <v>3938</v>
      </c>
      <c r="P183" s="45">
        <v>979138</v>
      </c>
      <c r="Q183" s="45">
        <v>0</v>
      </c>
      <c r="R183" s="45">
        <v>1177356</v>
      </c>
      <c r="S183" s="45">
        <v>177286</v>
      </c>
      <c r="T183" s="45">
        <v>1418315</v>
      </c>
      <c r="U183" s="45">
        <v>0</v>
      </c>
      <c r="V183" s="45">
        <v>9.07</v>
      </c>
      <c r="W183" s="45">
        <v>7.32</v>
      </c>
      <c r="X183" s="45">
        <v>10.3</v>
      </c>
      <c r="Y183" s="46">
        <v>306611.59999999998</v>
      </c>
      <c r="Z183" s="46">
        <v>49712.6229453177</v>
      </c>
      <c r="AA183" s="47">
        <f>_xlfn.XLOOKUP($E183,Main_OG!$D$1:$D$766,Main_OG!AJ$1:AJ$766,"")</f>
        <v>42593664</v>
      </c>
      <c r="AB183" s="47">
        <f>_xlfn.XLOOKUP($E183,Main_OG!$D$1:$D$766,Main_OG!AK$1:AK$766,"")</f>
        <v>178620</v>
      </c>
      <c r="AC183" s="47">
        <f>_xlfn.XLOOKUP($E183,Main_OG!$D$1:$D$766,Main_OG!AL$1:AL$766,"")</f>
        <v>559275588</v>
      </c>
      <c r="AD183" s="47">
        <f>_xlfn.XLOOKUP($E183,Main_OG!$D$1:$D$766,Main_OG!AM$1:AM$766,"")</f>
        <v>26782391</v>
      </c>
    </row>
    <row r="184" spans="1:30" x14ac:dyDescent="0.35">
      <c r="A184" s="36" t="s">
        <v>1155</v>
      </c>
      <c r="B184" s="45" t="s">
        <v>325</v>
      </c>
      <c r="C184" s="45" t="s">
        <v>4377</v>
      </c>
      <c r="D184" s="36" t="s">
        <v>1155</v>
      </c>
      <c r="E184" s="36" t="str">
        <f t="shared" si="6"/>
        <v>2008_AZ</v>
      </c>
      <c r="F184" s="45">
        <v>2008</v>
      </c>
      <c r="G184" s="45">
        <f>_xlfn.XLOOKUP(I184,Main_OG!$B$1:$B$766,Main_OG!$O$1:$O$766,"")</f>
        <v>0</v>
      </c>
      <c r="H184" s="45">
        <f>_xlfn.XLOOKUP(E184,Main_OG!$D$1:$D$766,Main_OG!$J$1:$J$766,"")</f>
        <v>0</v>
      </c>
      <c r="I184" s="45" t="s">
        <v>325</v>
      </c>
      <c r="J184" s="45" t="str">
        <f t="shared" si="7"/>
        <v>Arizona Public Service Co_AZ</v>
      </c>
      <c r="K184" s="45" t="str">
        <f t="shared" si="8"/>
        <v>Arizona Public Service Co_AZ</v>
      </c>
      <c r="L184" s="45" t="s">
        <v>1158</v>
      </c>
      <c r="M184" s="45">
        <v>0</v>
      </c>
      <c r="N184" s="45">
        <v>121218</v>
      </c>
      <c r="O184" s="45">
        <v>3913</v>
      </c>
      <c r="P184" s="45">
        <v>986363</v>
      </c>
      <c r="Q184" s="45">
        <v>0</v>
      </c>
      <c r="R184" s="45">
        <v>13003518</v>
      </c>
      <c r="S184" s="45">
        <v>2422055</v>
      </c>
      <c r="T184" s="45">
        <v>13368015</v>
      </c>
      <c r="U184" s="45">
        <v>0</v>
      </c>
      <c r="V184" s="45">
        <v>9.6300000000000008</v>
      </c>
      <c r="W184" s="45">
        <v>7.93</v>
      </c>
      <c r="X184" s="45">
        <v>10.88</v>
      </c>
      <c r="Y184" s="46">
        <v>302277.90000000002</v>
      </c>
      <c r="Z184" s="46">
        <v>48130.649156847969</v>
      </c>
      <c r="AA184" s="47">
        <f>_xlfn.XLOOKUP($E184,Main_OG!$D$1:$D$766,Main_OG!AJ$1:AJ$766,"")</f>
        <v>45521026</v>
      </c>
      <c r="AB184" s="47">
        <f>_xlfn.XLOOKUP($E184,Main_OG!$D$1:$D$766,Main_OG!AK$1:AK$766,"")</f>
        <v>184798</v>
      </c>
      <c r="AC184" s="47">
        <f>_xlfn.XLOOKUP($E184,Main_OG!$D$1:$D$766,Main_OG!AL$1:AL$766,"")</f>
        <v>567842176</v>
      </c>
      <c r="AD184" s="47">
        <f>_xlfn.XLOOKUP($E184,Main_OG!$D$1:$D$766,Main_OG!AM$1:AM$766,"")</f>
        <v>29250496</v>
      </c>
    </row>
    <row r="185" spans="1:30" x14ac:dyDescent="0.35">
      <c r="A185" s="36" t="s">
        <v>1155</v>
      </c>
      <c r="B185" s="45" t="s">
        <v>325</v>
      </c>
      <c r="C185" s="45" t="s">
        <v>4377</v>
      </c>
      <c r="D185" s="36" t="s">
        <v>1155</v>
      </c>
      <c r="E185" s="36" t="str">
        <f t="shared" si="6"/>
        <v>2009_AZ</v>
      </c>
      <c r="F185" s="45">
        <v>2009</v>
      </c>
      <c r="G185" s="45">
        <f>_xlfn.XLOOKUP(I185,Main_OG!$B$1:$B$766,Main_OG!$O$1:$O$766,"")</f>
        <v>0</v>
      </c>
      <c r="H185" s="45">
        <f>_xlfn.XLOOKUP(E185,Main_OG!$D$1:$D$766,Main_OG!$J$1:$J$766,"")</f>
        <v>0</v>
      </c>
      <c r="I185" s="45" t="s">
        <v>325</v>
      </c>
      <c r="J185" s="45" t="str">
        <f t="shared" si="7"/>
        <v>Arizona Public Service Co_AZ</v>
      </c>
      <c r="K185" s="45" t="str">
        <f t="shared" si="8"/>
        <v>Arizona Public Service Co_AZ</v>
      </c>
      <c r="L185" s="45" t="s">
        <v>1159</v>
      </c>
      <c r="M185" s="45">
        <v>0</v>
      </c>
      <c r="N185" s="45">
        <v>121316</v>
      </c>
      <c r="O185" s="45">
        <v>3806</v>
      </c>
      <c r="P185" s="45">
        <v>992077</v>
      </c>
      <c r="Q185" s="45">
        <v>0</v>
      </c>
      <c r="R185" s="45">
        <v>12745766</v>
      </c>
      <c r="S185" s="45">
        <v>2213433</v>
      </c>
      <c r="T185" s="45">
        <v>13214097</v>
      </c>
      <c r="U185" s="45">
        <v>0</v>
      </c>
      <c r="V185" s="45">
        <v>10.1</v>
      </c>
      <c r="W185" s="45">
        <v>8.1300000000000008</v>
      </c>
      <c r="X185" s="45">
        <v>11.32</v>
      </c>
      <c r="Y185" s="46">
        <v>277412.40000000002</v>
      </c>
      <c r="Z185" s="46">
        <v>43734.142352526833</v>
      </c>
      <c r="AA185" s="47">
        <f>_xlfn.XLOOKUP($E185,Main_OG!$D$1:$D$766,Main_OG!AJ$1:AJ$766,"")</f>
        <v>41675088</v>
      </c>
      <c r="AB185" s="47">
        <f>_xlfn.XLOOKUP($E185,Main_OG!$D$1:$D$766,Main_OG!AK$1:AK$766,"")</f>
        <v>234084</v>
      </c>
      <c r="AC185" s="47">
        <f>_xlfn.XLOOKUP($E185,Main_OG!$D$1:$D$766,Main_OG!AL$1:AL$766,"")</f>
        <v>524129184</v>
      </c>
      <c r="AD185" s="47">
        <f>_xlfn.XLOOKUP($E185,Main_OG!$D$1:$D$766,Main_OG!AM$1:AM$766,"")</f>
        <v>30661851</v>
      </c>
    </row>
    <row r="186" spans="1:30" x14ac:dyDescent="0.35">
      <c r="A186" s="36" t="s">
        <v>1155</v>
      </c>
      <c r="B186" s="45" t="s">
        <v>325</v>
      </c>
      <c r="C186" s="45" t="s">
        <v>4377</v>
      </c>
      <c r="D186" s="36" t="s">
        <v>1155</v>
      </c>
      <c r="E186" s="36" t="str">
        <f t="shared" si="6"/>
        <v>2010_AZ</v>
      </c>
      <c r="F186" s="45">
        <v>2010</v>
      </c>
      <c r="G186" s="45">
        <f>_xlfn.XLOOKUP(I186,Main_OG!$B$1:$B$766,Main_OG!$O$1:$O$766,"")</f>
        <v>0</v>
      </c>
      <c r="H186" s="45">
        <f>_xlfn.XLOOKUP(E186,Main_OG!$D$1:$D$766,Main_OG!$J$1:$J$766,"")</f>
        <v>0</v>
      </c>
      <c r="I186" s="45" t="s">
        <v>325</v>
      </c>
      <c r="J186" s="45" t="str">
        <f t="shared" si="7"/>
        <v>Arizona Public Service Co_AZ</v>
      </c>
      <c r="K186" s="45" t="str">
        <f t="shared" si="8"/>
        <v>Arizona Public Service Co_AZ</v>
      </c>
      <c r="L186" s="45" t="s">
        <v>1160</v>
      </c>
      <c r="M186" s="45">
        <v>0</v>
      </c>
      <c r="N186" s="45">
        <v>121740</v>
      </c>
      <c r="O186" s="45">
        <v>3777</v>
      </c>
      <c r="P186" s="45">
        <v>996422</v>
      </c>
      <c r="Q186" s="45">
        <v>0</v>
      </c>
      <c r="R186" s="45">
        <v>12503880</v>
      </c>
      <c r="S186" s="45">
        <v>2170083</v>
      </c>
      <c r="T186" s="45">
        <v>13035500</v>
      </c>
      <c r="U186" s="45">
        <v>0</v>
      </c>
      <c r="V186" s="45">
        <v>10.16</v>
      </c>
      <c r="W186" s="45">
        <v>7.85</v>
      </c>
      <c r="X186" s="45">
        <v>11.54</v>
      </c>
      <c r="Y186" s="46">
        <v>282252.5</v>
      </c>
      <c r="Z186" s="46">
        <v>44051.417889040415</v>
      </c>
      <c r="AA186" s="47">
        <f>_xlfn.XLOOKUP($E186,Main_OG!$D$1:$D$766,Main_OG!AJ$1:AJ$766,"")</f>
        <v>46352248</v>
      </c>
      <c r="AB186" s="47">
        <f>_xlfn.XLOOKUP($E186,Main_OG!$D$1:$D$766,Main_OG!AK$1:AK$766,"")</f>
        <v>241420</v>
      </c>
      <c r="AC186" s="47">
        <f>_xlfn.XLOOKUP($E186,Main_OG!$D$1:$D$766,Main_OG!AL$1:AL$766,"")</f>
        <v>449511506</v>
      </c>
      <c r="AD186" s="47">
        <f>_xlfn.XLOOKUP($E186,Main_OG!$D$1:$D$766,Main_OG!AM$1:AM$766,"")</f>
        <v>31199935</v>
      </c>
    </row>
    <row r="187" spans="1:30" x14ac:dyDescent="0.35">
      <c r="A187" s="36" t="s">
        <v>1155</v>
      </c>
      <c r="B187" s="45" t="s">
        <v>325</v>
      </c>
      <c r="C187" s="45" t="s">
        <v>4377</v>
      </c>
      <c r="D187" s="36" t="s">
        <v>1155</v>
      </c>
      <c r="E187" s="36" t="str">
        <f t="shared" si="6"/>
        <v>2011_AZ</v>
      </c>
      <c r="F187" s="45">
        <v>2011</v>
      </c>
      <c r="G187" s="45">
        <f>_xlfn.XLOOKUP(I187,Main_OG!$B$1:$B$766,Main_OG!$O$1:$O$766,"")</f>
        <v>0</v>
      </c>
      <c r="H187" s="45">
        <f>_xlfn.XLOOKUP(E187,Main_OG!$D$1:$D$766,Main_OG!$J$1:$J$766,"")</f>
        <v>0</v>
      </c>
      <c r="I187" s="45" t="s">
        <v>325</v>
      </c>
      <c r="J187" s="45" t="str">
        <f t="shared" si="7"/>
        <v>Arizona Public Service Co_AZ</v>
      </c>
      <c r="K187" s="45" t="str">
        <f t="shared" si="8"/>
        <v>Arizona Public Service Co_AZ</v>
      </c>
      <c r="L187" s="45" t="s">
        <v>1161</v>
      </c>
      <c r="M187" s="45">
        <v>0</v>
      </c>
      <c r="N187" s="45">
        <v>122248</v>
      </c>
      <c r="O187" s="45">
        <v>3744</v>
      </c>
      <c r="P187" s="45">
        <v>994244</v>
      </c>
      <c r="Q187" s="45">
        <v>0</v>
      </c>
      <c r="R187" s="45">
        <v>12731496</v>
      </c>
      <c r="S187" s="45">
        <v>2188600</v>
      </c>
      <c r="T187" s="45">
        <v>13290230</v>
      </c>
      <c r="U187" s="45">
        <v>0</v>
      </c>
      <c r="V187" s="45">
        <v>10.11</v>
      </c>
      <c r="W187" s="45">
        <v>7.83</v>
      </c>
      <c r="X187" s="45">
        <v>11.61</v>
      </c>
      <c r="Y187" s="46">
        <v>290411.3</v>
      </c>
      <c r="Z187" s="46">
        <v>44862.14079243478</v>
      </c>
      <c r="AA187" s="47">
        <f>_xlfn.XLOOKUP($E187,Main_OG!$D$1:$D$766,Main_OG!AJ$1:AJ$766,"")</f>
        <v>46614246</v>
      </c>
      <c r="AB187" s="47">
        <f>_xlfn.XLOOKUP($E187,Main_OG!$D$1:$D$766,Main_OG!AK$1:AK$766,"")</f>
        <v>196670</v>
      </c>
      <c r="AC187" s="47">
        <f>_xlfn.XLOOKUP($E187,Main_OG!$D$1:$D$766,Main_OG!AL$1:AL$766,"")</f>
        <v>362618860</v>
      </c>
      <c r="AD187" s="47">
        <f>_xlfn.XLOOKUP($E187,Main_OG!$D$1:$D$766,Main_OG!AM$1:AM$766,"")</f>
        <v>31277863</v>
      </c>
    </row>
    <row r="188" spans="1:30" x14ac:dyDescent="0.35">
      <c r="A188" s="36" t="s">
        <v>1155</v>
      </c>
      <c r="B188" s="45" t="s">
        <v>325</v>
      </c>
      <c r="C188" s="45" t="s">
        <v>4377</v>
      </c>
      <c r="D188" s="36" t="s">
        <v>1155</v>
      </c>
      <c r="E188" s="36" t="str">
        <f t="shared" si="6"/>
        <v>2012_AZ</v>
      </c>
      <c r="F188" s="45">
        <v>2012</v>
      </c>
      <c r="G188" s="45">
        <f>_xlfn.XLOOKUP(I188,Main_OG!$B$1:$B$766,Main_OG!$O$1:$O$766,"")</f>
        <v>0</v>
      </c>
      <c r="H188" s="45">
        <f>_xlfn.XLOOKUP(E188,Main_OG!$D$1:$D$766,Main_OG!$J$1:$J$766,"")</f>
        <v>0</v>
      </c>
      <c r="I188" s="45" t="s">
        <v>325</v>
      </c>
      <c r="J188" s="45" t="str">
        <f t="shared" si="7"/>
        <v>Arizona Public Service Co_AZ</v>
      </c>
      <c r="K188" s="45" t="str">
        <f t="shared" si="8"/>
        <v>Arizona Public Service Co_AZ</v>
      </c>
      <c r="L188" s="45" t="s">
        <v>1162</v>
      </c>
      <c r="M188" s="45">
        <v>0</v>
      </c>
      <c r="N188" s="45">
        <v>123501</v>
      </c>
      <c r="O188" s="45">
        <v>3721</v>
      </c>
      <c r="P188" s="45">
        <v>1005074</v>
      </c>
      <c r="Q188" s="45">
        <v>0</v>
      </c>
      <c r="R188" s="45">
        <v>12675057</v>
      </c>
      <c r="S188" s="45">
        <v>2222623</v>
      </c>
      <c r="T188" s="45">
        <v>13256456</v>
      </c>
      <c r="U188" s="45">
        <v>0</v>
      </c>
      <c r="V188" s="45">
        <v>10.218818000000001</v>
      </c>
      <c r="W188" s="45">
        <v>7.8671461999999996</v>
      </c>
      <c r="X188" s="45">
        <v>11.959426000000001</v>
      </c>
      <c r="Y188" s="46">
        <v>297077.3</v>
      </c>
      <c r="Z188" s="46">
        <v>45311.426612148476</v>
      </c>
      <c r="AA188" s="47">
        <f>_xlfn.XLOOKUP($E188,Main_OG!$D$1:$D$766,Main_OG!AJ$1:AJ$766,"")</f>
        <v>43037228</v>
      </c>
      <c r="AB188" s="47">
        <f>_xlfn.XLOOKUP($E188,Main_OG!$D$1:$D$766,Main_OG!AK$1:AK$766,"")</f>
        <v>153840</v>
      </c>
      <c r="AC188" s="47">
        <f>_xlfn.XLOOKUP($E188,Main_OG!$D$1:$D$766,Main_OG!AL$1:AL$766,"")</f>
        <v>459649942</v>
      </c>
      <c r="AD188" s="47">
        <f>_xlfn.XLOOKUP($E188,Main_OG!$D$1:$D$766,Main_OG!AM$1:AM$766,"")</f>
        <v>31933916</v>
      </c>
    </row>
    <row r="189" spans="1:30" x14ac:dyDescent="0.35">
      <c r="A189" s="36" t="s">
        <v>1155</v>
      </c>
      <c r="B189" s="45" t="s">
        <v>325</v>
      </c>
      <c r="C189" s="45" t="s">
        <v>4377</v>
      </c>
      <c r="D189" s="36" t="s">
        <v>1155</v>
      </c>
      <c r="E189" s="36" t="str">
        <f t="shared" si="6"/>
        <v>2013_AZ</v>
      </c>
      <c r="F189" s="45">
        <v>2013</v>
      </c>
      <c r="G189" s="45">
        <f>_xlfn.XLOOKUP(I189,Main_OG!$B$1:$B$766,Main_OG!$O$1:$O$766,"")</f>
        <v>0</v>
      </c>
      <c r="H189" s="45">
        <f>_xlfn.XLOOKUP(E189,Main_OG!$D$1:$D$766,Main_OG!$J$1:$J$766,"")</f>
        <v>0</v>
      </c>
      <c r="I189" s="45" t="s">
        <v>325</v>
      </c>
      <c r="J189" s="45" t="str">
        <f t="shared" si="7"/>
        <v>Arizona Public Service Co_AZ</v>
      </c>
      <c r="K189" s="45" t="str">
        <f t="shared" si="8"/>
        <v>Arizona Public Service Co_AZ</v>
      </c>
      <c r="L189" s="45" t="s">
        <v>1163</v>
      </c>
      <c r="M189" s="45">
        <v>0</v>
      </c>
      <c r="N189" s="45">
        <v>124469</v>
      </c>
      <c r="O189" s="45">
        <v>3701</v>
      </c>
      <c r="P189" s="45">
        <v>1019292</v>
      </c>
      <c r="Q189" s="45">
        <v>0</v>
      </c>
      <c r="R189" s="45">
        <v>12594486</v>
      </c>
      <c r="S189" s="45">
        <v>2203023</v>
      </c>
      <c r="T189" s="45">
        <v>13290096</v>
      </c>
      <c r="U189" s="45">
        <v>0</v>
      </c>
      <c r="V189" s="45">
        <v>10.917721999999999</v>
      </c>
      <c r="W189" s="45">
        <v>8.2191153000000003</v>
      </c>
      <c r="X189" s="45">
        <v>12.587065000000001</v>
      </c>
      <c r="Y189" s="46">
        <v>298859.90000000002</v>
      </c>
      <c r="Z189" s="46">
        <v>45045.043551394265</v>
      </c>
      <c r="AA189" s="47">
        <f>_xlfn.XLOOKUP($E189,Main_OG!$D$1:$D$766,Main_OG!AJ$1:AJ$766,"")</f>
        <v>46595690</v>
      </c>
      <c r="AB189" s="47">
        <f>_xlfn.XLOOKUP($E189,Main_OG!$D$1:$D$766,Main_OG!AK$1:AK$766,"")</f>
        <v>161662</v>
      </c>
      <c r="AC189" s="47">
        <f>_xlfn.XLOOKUP($E189,Main_OG!$D$1:$D$766,Main_OG!AL$1:AL$766,"")</f>
        <v>448302310</v>
      </c>
      <c r="AD189" s="47">
        <f>_xlfn.XLOOKUP($E189,Main_OG!$D$1:$D$766,Main_OG!AM$1:AM$766,"")</f>
        <v>31431080</v>
      </c>
    </row>
    <row r="190" spans="1:30" x14ac:dyDescent="0.35">
      <c r="A190" s="36" t="s">
        <v>1155</v>
      </c>
      <c r="B190" s="45" t="s">
        <v>325</v>
      </c>
      <c r="C190" s="45" t="s">
        <v>4377</v>
      </c>
      <c r="D190" s="36" t="s">
        <v>1155</v>
      </c>
      <c r="E190" s="36" t="str">
        <f t="shared" si="6"/>
        <v>2014_AZ</v>
      </c>
      <c r="F190" s="45">
        <v>2014</v>
      </c>
      <c r="G190" s="45">
        <f>_xlfn.XLOOKUP(I190,Main_OG!$B$1:$B$766,Main_OG!$O$1:$O$766,"")</f>
        <v>0</v>
      </c>
      <c r="H190" s="45">
        <f>_xlfn.XLOOKUP(E190,Main_OG!$D$1:$D$766,Main_OG!$J$1:$J$766,"")</f>
        <v>0</v>
      </c>
      <c r="I190" s="45" t="s">
        <v>325</v>
      </c>
      <c r="J190" s="45" t="str">
        <f t="shared" si="7"/>
        <v>Arizona Public Service Co_AZ</v>
      </c>
      <c r="K190" s="45" t="str">
        <f t="shared" si="8"/>
        <v>Arizona Public Service Co_AZ</v>
      </c>
      <c r="L190" s="45" t="s">
        <v>1164</v>
      </c>
      <c r="M190" s="45">
        <v>0</v>
      </c>
      <c r="N190" s="45">
        <v>125623</v>
      </c>
      <c r="O190" s="45">
        <v>3728</v>
      </c>
      <c r="P190" s="45">
        <v>1033728</v>
      </c>
      <c r="Q190" s="45">
        <v>0</v>
      </c>
      <c r="R190" s="45">
        <v>12477518</v>
      </c>
      <c r="S190" s="45">
        <v>2269263</v>
      </c>
      <c r="T190" s="45">
        <v>12837752</v>
      </c>
      <c r="U190" s="45">
        <v>0</v>
      </c>
      <c r="V190" s="45">
        <v>10.986007000000001</v>
      </c>
      <c r="W190" s="45">
        <v>8.2830857000000009</v>
      </c>
      <c r="X190" s="45">
        <v>12.773529</v>
      </c>
      <c r="Y190" s="46">
        <v>301721.2</v>
      </c>
      <c r="Z190" s="46">
        <v>44813.142918335157</v>
      </c>
      <c r="AA190" s="47">
        <f>_xlfn.XLOOKUP($E190,Main_OG!$D$1:$D$766,Main_OG!AJ$1:AJ$766,"")</f>
        <v>45822012</v>
      </c>
      <c r="AB190" s="47">
        <f>_xlfn.XLOOKUP($E190,Main_OG!$D$1:$D$766,Main_OG!AK$1:AK$766,"")</f>
        <v>216630</v>
      </c>
      <c r="AC190" s="47">
        <f>_xlfn.XLOOKUP($E190,Main_OG!$D$1:$D$766,Main_OG!AL$1:AL$766,"")</f>
        <v>414014908</v>
      </c>
      <c r="AD190" s="47">
        <f>_xlfn.XLOOKUP($E190,Main_OG!$D$1:$D$766,Main_OG!AM$1:AM$766,"")</f>
        <v>32320917</v>
      </c>
    </row>
    <row r="191" spans="1:30" x14ac:dyDescent="0.35">
      <c r="A191" s="36" t="s">
        <v>1155</v>
      </c>
      <c r="B191" s="45" t="s">
        <v>325</v>
      </c>
      <c r="C191" s="45" t="s">
        <v>4377</v>
      </c>
      <c r="D191" s="36" t="s">
        <v>1155</v>
      </c>
      <c r="E191" s="36" t="str">
        <f t="shared" si="6"/>
        <v>2015_AZ</v>
      </c>
      <c r="F191" s="45">
        <v>2015</v>
      </c>
      <c r="G191" s="45">
        <f>_xlfn.XLOOKUP(I191,Main_OG!$B$1:$B$766,Main_OG!$O$1:$O$766,"")</f>
        <v>0</v>
      </c>
      <c r="H191" s="45">
        <f>_xlfn.XLOOKUP(E191,Main_OG!$D$1:$D$766,Main_OG!$J$1:$J$766,"")</f>
        <v>0</v>
      </c>
      <c r="I191" s="45" t="s">
        <v>325</v>
      </c>
      <c r="J191" s="45" t="str">
        <f t="shared" si="7"/>
        <v>Arizona Public Service Co_AZ</v>
      </c>
      <c r="K191" s="45" t="str">
        <f t="shared" si="8"/>
        <v>Arizona Public Service Co_AZ</v>
      </c>
      <c r="L191" s="45" t="s">
        <v>1165</v>
      </c>
      <c r="M191" s="45">
        <v>0</v>
      </c>
      <c r="N191" s="45">
        <v>126761</v>
      </c>
      <c r="O191" s="45">
        <v>3744</v>
      </c>
      <c r="P191" s="45">
        <v>1046989</v>
      </c>
      <c r="Q191" s="45">
        <v>0</v>
      </c>
      <c r="R191" s="45">
        <v>12515204</v>
      </c>
      <c r="S191" s="45">
        <v>2275533</v>
      </c>
      <c r="T191" s="45">
        <v>13159754</v>
      </c>
      <c r="U191" s="45">
        <v>0</v>
      </c>
      <c r="V191" s="45">
        <v>11.167496999999999</v>
      </c>
      <c r="W191" s="45">
        <v>8.1919269000000003</v>
      </c>
      <c r="X191" s="45">
        <v>12.933128999999999</v>
      </c>
      <c r="Y191" s="46">
        <v>308582.8</v>
      </c>
      <c r="Z191" s="46">
        <v>45161.917278542795</v>
      </c>
      <c r="AA191" s="47">
        <f>_xlfn.XLOOKUP($E191,Main_OG!$D$1:$D$766,Main_OG!AJ$1:AJ$766,"")</f>
        <v>39624734</v>
      </c>
      <c r="AB191" s="47">
        <f>_xlfn.XLOOKUP($E191,Main_OG!$D$1:$D$766,Main_OG!AK$1:AK$766,"")</f>
        <v>184710</v>
      </c>
      <c r="AC191" s="47">
        <f>_xlfn.XLOOKUP($E191,Main_OG!$D$1:$D$766,Main_OG!AL$1:AL$766,"")</f>
        <v>499595516</v>
      </c>
      <c r="AD191" s="47">
        <f>_xlfn.XLOOKUP($E191,Main_OG!$D$1:$D$766,Main_OG!AM$1:AM$766,"")</f>
        <v>32525595</v>
      </c>
    </row>
    <row r="192" spans="1:30" x14ac:dyDescent="0.35">
      <c r="A192" s="36" t="s">
        <v>1155</v>
      </c>
      <c r="B192" s="45" t="s">
        <v>325</v>
      </c>
      <c r="C192" s="45" t="s">
        <v>4377</v>
      </c>
      <c r="D192" s="36" t="s">
        <v>1155</v>
      </c>
      <c r="E192" s="36" t="str">
        <f t="shared" si="6"/>
        <v>2016_AZ</v>
      </c>
      <c r="F192" s="45">
        <v>2016</v>
      </c>
      <c r="G192" s="45">
        <f>_xlfn.XLOOKUP(I192,Main_OG!$B$1:$B$766,Main_OG!$O$1:$O$766,"")</f>
        <v>0</v>
      </c>
      <c r="H192" s="45">
        <f>_xlfn.XLOOKUP(E192,Main_OG!$D$1:$D$766,Main_OG!$J$1:$J$766,"")</f>
        <v>0</v>
      </c>
      <c r="I192" s="45" t="s">
        <v>325</v>
      </c>
      <c r="J192" s="45" t="str">
        <f t="shared" si="7"/>
        <v>Arizona Public Service Co_AZ</v>
      </c>
      <c r="K192" s="45" t="str">
        <f t="shared" si="8"/>
        <v>Arizona Public Service Co_AZ</v>
      </c>
      <c r="L192" s="45" t="s">
        <v>1166</v>
      </c>
      <c r="M192" s="45">
        <v>0</v>
      </c>
      <c r="N192" s="45">
        <v>127852</v>
      </c>
      <c r="O192" s="45">
        <v>3845</v>
      </c>
      <c r="P192" s="45">
        <v>1061814</v>
      </c>
      <c r="Q192" s="45">
        <v>0</v>
      </c>
      <c r="R192" s="45">
        <v>12558968</v>
      </c>
      <c r="S192" s="45">
        <v>2267688</v>
      </c>
      <c r="T192" s="45">
        <v>13195346</v>
      </c>
      <c r="U192" s="45">
        <v>0</v>
      </c>
      <c r="V192" s="45">
        <v>11.267270999999999</v>
      </c>
      <c r="W192" s="45">
        <v>8.3907045</v>
      </c>
      <c r="X192" s="45">
        <v>13.109933</v>
      </c>
      <c r="Y192" s="46">
        <v>319008.40000000002</v>
      </c>
      <c r="Z192" s="46">
        <v>45935.076007589596</v>
      </c>
      <c r="AA192" s="47">
        <f>_xlfn.XLOOKUP($E192,Main_OG!$D$1:$D$766,Main_OG!AJ$1:AJ$766,"")</f>
        <v>33278638</v>
      </c>
      <c r="AB192" s="47">
        <f>_xlfn.XLOOKUP($E192,Main_OG!$D$1:$D$766,Main_OG!AK$1:AK$766,"")</f>
        <v>195408</v>
      </c>
      <c r="AC192" s="47">
        <f>_xlfn.XLOOKUP($E192,Main_OG!$D$1:$D$766,Main_OG!AL$1:AL$766,"")</f>
        <v>512191910</v>
      </c>
      <c r="AD192" s="47">
        <f>_xlfn.XLOOKUP($E192,Main_OG!$D$1:$D$766,Main_OG!AM$1:AM$766,"")</f>
        <v>32377477</v>
      </c>
    </row>
    <row r="193" spans="1:30" x14ac:dyDescent="0.35">
      <c r="A193" s="36" t="s">
        <v>1155</v>
      </c>
      <c r="B193" s="45" t="s">
        <v>325</v>
      </c>
      <c r="C193" s="45" t="s">
        <v>4377</v>
      </c>
      <c r="D193" s="36" t="s">
        <v>1155</v>
      </c>
      <c r="E193" s="36" t="str">
        <f t="shared" si="6"/>
        <v>2017_AZ</v>
      </c>
      <c r="F193" s="45">
        <v>2017</v>
      </c>
      <c r="G193" s="45">
        <f>_xlfn.XLOOKUP(I193,Main_OG!$B$1:$B$766,Main_OG!$O$1:$O$766,"")</f>
        <v>0</v>
      </c>
      <c r="H193" s="45">
        <f>_xlfn.XLOOKUP(E193,Main_OG!$D$1:$D$766,Main_OG!$J$1:$J$766,"")</f>
        <v>0</v>
      </c>
      <c r="I193" s="45" t="s">
        <v>325</v>
      </c>
      <c r="J193" s="45" t="str">
        <f t="shared" si="7"/>
        <v>Arizona Public Service Co_AZ</v>
      </c>
      <c r="K193" s="45" t="str">
        <f t="shared" si="8"/>
        <v>Arizona Public Service Co_AZ</v>
      </c>
      <c r="L193" s="45" t="s">
        <v>1167</v>
      </c>
      <c r="M193" s="45">
        <v>0</v>
      </c>
      <c r="N193" s="45">
        <v>129904</v>
      </c>
      <c r="O193" s="45">
        <v>4058</v>
      </c>
      <c r="P193" s="45">
        <v>1080665</v>
      </c>
      <c r="Q193" s="45">
        <v>0</v>
      </c>
      <c r="R193" s="45">
        <v>12526675</v>
      </c>
      <c r="S193" s="45">
        <v>2284201</v>
      </c>
      <c r="T193" s="45">
        <v>13207135</v>
      </c>
      <c r="U193" s="45">
        <v>0</v>
      </c>
      <c r="V193" s="45">
        <v>11.364628</v>
      </c>
      <c r="W193" s="45">
        <v>8.3597722000000001</v>
      </c>
      <c r="X193" s="45">
        <v>13.571853000000001</v>
      </c>
      <c r="Y193" s="46">
        <v>333099</v>
      </c>
      <c r="Z193" s="46">
        <v>47260.90253129643</v>
      </c>
      <c r="AA193" s="47">
        <f>_xlfn.XLOOKUP($E193,Main_OG!$D$1:$D$766,Main_OG!AJ$1:AJ$766,"")</f>
        <v>33858072</v>
      </c>
      <c r="AB193" s="47">
        <f>_xlfn.XLOOKUP($E193,Main_OG!$D$1:$D$766,Main_OG!AK$1:AK$766,"")</f>
        <v>213654</v>
      </c>
      <c r="AC193" s="47">
        <f>_xlfn.XLOOKUP($E193,Main_OG!$D$1:$D$766,Main_OG!AL$1:AL$766,"")</f>
        <v>449095734</v>
      </c>
      <c r="AD193" s="47">
        <f>_xlfn.XLOOKUP($E193,Main_OG!$D$1:$D$766,Main_OG!AM$1:AM$766,"")</f>
        <v>32340138</v>
      </c>
    </row>
    <row r="194" spans="1:30" x14ac:dyDescent="0.35">
      <c r="A194" s="36" t="s">
        <v>1155</v>
      </c>
      <c r="B194" s="45" t="s">
        <v>325</v>
      </c>
      <c r="C194" s="45" t="s">
        <v>4377</v>
      </c>
      <c r="D194" s="36" t="s">
        <v>1155</v>
      </c>
      <c r="E194" s="36" t="str">
        <f t="shared" ref="E194:E257" si="9">_xlfn.CONCAT(F194,"_",I194)</f>
        <v>2018_AZ</v>
      </c>
      <c r="F194" s="45">
        <v>2018</v>
      </c>
      <c r="G194" s="45">
        <f>_xlfn.XLOOKUP(I194,Main_OG!$B$1:$B$766,Main_OG!$O$1:$O$766,"")</f>
        <v>0</v>
      </c>
      <c r="H194" s="45">
        <f>_xlfn.XLOOKUP(E194,Main_OG!$D$1:$D$766,Main_OG!$J$1:$J$766,"")</f>
        <v>0</v>
      </c>
      <c r="I194" s="45" t="s">
        <v>325</v>
      </c>
      <c r="J194" s="45" t="str">
        <f t="shared" ref="J194:J257" si="10">_xlfn.CONCAT(A194,"_",B194)</f>
        <v>Arizona Public Service Co_AZ</v>
      </c>
      <c r="K194" s="45" t="str">
        <f t="shared" ref="K194:K257" si="11">_xlfn.CONCAT(D194,"_",B194)</f>
        <v>Arizona Public Service Co_AZ</v>
      </c>
      <c r="L194" s="45" t="s">
        <v>1168</v>
      </c>
      <c r="M194" s="45">
        <v>0</v>
      </c>
      <c r="N194" s="45">
        <v>130907</v>
      </c>
      <c r="O194" s="45">
        <v>3728</v>
      </c>
      <c r="P194" s="45">
        <v>1100816</v>
      </c>
      <c r="Q194" s="45">
        <v>0</v>
      </c>
      <c r="R194" s="45">
        <v>12528637</v>
      </c>
      <c r="S194" s="45">
        <v>2224269</v>
      </c>
      <c r="T194" s="45">
        <v>13190481</v>
      </c>
      <c r="U194" s="45">
        <v>0</v>
      </c>
      <c r="V194" s="45">
        <v>11.506695000000001</v>
      </c>
      <c r="W194" s="45">
        <v>8.4189457000000001</v>
      </c>
      <c r="X194" s="45">
        <v>14.156943999999999</v>
      </c>
      <c r="Y194" s="46">
        <v>346398.3</v>
      </c>
      <c r="Z194" s="46">
        <v>48351.099378746738</v>
      </c>
      <c r="AA194" s="47">
        <f>_xlfn.XLOOKUP($E194,Main_OG!$D$1:$D$766,Main_OG!AJ$1:AJ$766,"")</f>
        <v>33627104</v>
      </c>
      <c r="AB194" s="47">
        <f>_xlfn.XLOOKUP($E194,Main_OG!$D$1:$D$766,Main_OG!AK$1:AK$766,"")</f>
        <v>189668</v>
      </c>
      <c r="AC194" s="47">
        <f>_xlfn.XLOOKUP($E194,Main_OG!$D$1:$D$766,Main_OG!AL$1:AL$766,"")</f>
        <v>570400278</v>
      </c>
      <c r="AD194" s="47">
        <f>_xlfn.XLOOKUP($E194,Main_OG!$D$1:$D$766,Main_OG!AM$1:AM$766,"")</f>
        <v>31097259</v>
      </c>
    </row>
    <row r="195" spans="1:30" x14ac:dyDescent="0.35">
      <c r="A195" s="36" t="s">
        <v>1155</v>
      </c>
      <c r="B195" s="45" t="s">
        <v>325</v>
      </c>
      <c r="C195" s="45" t="s">
        <v>4377</v>
      </c>
      <c r="D195" s="36" t="s">
        <v>1155</v>
      </c>
      <c r="E195" s="36" t="str">
        <f t="shared" si="9"/>
        <v>2019_AZ</v>
      </c>
      <c r="F195" s="45">
        <v>2019</v>
      </c>
      <c r="G195" s="45">
        <f>_xlfn.XLOOKUP(I195,Main_OG!$B$1:$B$766,Main_OG!$O$1:$O$766,"")</f>
        <v>0</v>
      </c>
      <c r="H195" s="45">
        <f>_xlfn.XLOOKUP(E195,Main_OG!$D$1:$D$766,Main_OG!$J$1:$J$766,"")</f>
        <v>0</v>
      </c>
      <c r="I195" s="45" t="s">
        <v>325</v>
      </c>
      <c r="J195" s="45" t="str">
        <f t="shared" si="10"/>
        <v>Arizona Public Service Co_AZ</v>
      </c>
      <c r="K195" s="45" t="str">
        <f t="shared" si="11"/>
        <v>Arizona Public Service Co_AZ</v>
      </c>
      <c r="L195" s="45" t="s">
        <v>1169</v>
      </c>
      <c r="M195" s="45">
        <v>0</v>
      </c>
      <c r="N195" s="45">
        <v>132829</v>
      </c>
      <c r="O195" s="45">
        <v>3728</v>
      </c>
      <c r="P195" s="45">
        <v>1123829</v>
      </c>
      <c r="Q195" s="45">
        <v>0</v>
      </c>
      <c r="R195" s="45">
        <v>12440039</v>
      </c>
      <c r="S195" s="45">
        <v>2215305</v>
      </c>
      <c r="T195" s="45">
        <v>13189233</v>
      </c>
      <c r="U195" s="45">
        <v>0</v>
      </c>
      <c r="V195" s="45">
        <v>10.936308</v>
      </c>
      <c r="W195" s="45">
        <v>8.0950027000000002</v>
      </c>
      <c r="X195" s="45">
        <v>13.598850000000001</v>
      </c>
      <c r="Y195" s="46">
        <v>359645.7</v>
      </c>
      <c r="Z195" s="46">
        <v>49321.646118820718</v>
      </c>
      <c r="AA195" s="47">
        <f>_xlfn.XLOOKUP($E195,Main_OG!$D$1:$D$766,Main_OG!AJ$1:AJ$766,"")</f>
        <v>25749582</v>
      </c>
      <c r="AB195" s="47">
        <f>_xlfn.XLOOKUP($E195,Main_OG!$D$1:$D$766,Main_OG!AK$1:AK$766,"")</f>
        <v>248922</v>
      </c>
      <c r="AC195" s="47">
        <f>_xlfn.XLOOKUP($E195,Main_OG!$D$1:$D$766,Main_OG!AL$1:AL$766,"")</f>
        <v>713593236</v>
      </c>
      <c r="AD195" s="47">
        <f>_xlfn.XLOOKUP($E195,Main_OG!$D$1:$D$766,Main_OG!AM$1:AM$766,"")</f>
        <v>31920368</v>
      </c>
    </row>
    <row r="196" spans="1:30" x14ac:dyDescent="0.35">
      <c r="A196" s="36" t="s">
        <v>1155</v>
      </c>
      <c r="B196" s="45" t="s">
        <v>325</v>
      </c>
      <c r="C196" s="45" t="s">
        <v>4377</v>
      </c>
      <c r="D196" s="36" t="s">
        <v>1155</v>
      </c>
      <c r="E196" s="36" t="str">
        <f t="shared" si="9"/>
        <v>2020_AZ</v>
      </c>
      <c r="F196" s="45">
        <v>2020</v>
      </c>
      <c r="G196" s="45">
        <f>_xlfn.XLOOKUP(I196,Main_OG!$B$1:$B$766,Main_OG!$O$1:$O$766,"")</f>
        <v>0</v>
      </c>
      <c r="H196" s="45">
        <f>_xlfn.XLOOKUP(E196,Main_OG!$D$1:$D$766,Main_OG!$J$1:$J$766,"")</f>
        <v>0</v>
      </c>
      <c r="I196" s="45" t="s">
        <v>325</v>
      </c>
      <c r="J196" s="45" t="str">
        <f t="shared" si="10"/>
        <v>Arizona Public Service Co_AZ</v>
      </c>
      <c r="K196" s="45" t="str">
        <f t="shared" si="11"/>
        <v>Arizona Public Service Co_AZ</v>
      </c>
      <c r="L196" s="45" t="s">
        <v>1170</v>
      </c>
      <c r="M196" s="45">
        <v>0</v>
      </c>
      <c r="N196" s="45">
        <v>135278</v>
      </c>
      <c r="O196" s="45">
        <v>3231</v>
      </c>
      <c r="P196" s="45">
        <v>0</v>
      </c>
      <c r="Q196" s="45">
        <v>0</v>
      </c>
      <c r="R196" s="45">
        <v>12347971</v>
      </c>
      <c r="S196" s="45">
        <v>2248560</v>
      </c>
      <c r="T196" s="45">
        <v>0</v>
      </c>
      <c r="U196" s="45">
        <v>0</v>
      </c>
      <c r="V196" s="45">
        <v>10.666551</v>
      </c>
      <c r="W196" s="45">
        <v>7.5156900000000002</v>
      </c>
      <c r="X196" s="45">
        <v>0</v>
      </c>
      <c r="Y196" s="46">
        <v>362603.5</v>
      </c>
      <c r="Z196" s="46">
        <v>49040.898578558001</v>
      </c>
      <c r="AA196" s="47">
        <f>_xlfn.XLOOKUP($E196,Main_OG!$D$1:$D$766,Main_OG!AJ$1:AJ$766,"")</f>
        <v>16548722</v>
      </c>
      <c r="AB196" s="47">
        <f>_xlfn.XLOOKUP($E196,Main_OG!$D$1:$D$766,Main_OG!AK$1:AK$766,"")</f>
        <v>157900</v>
      </c>
      <c r="AC196" s="47">
        <f>_xlfn.XLOOKUP($E196,Main_OG!$D$1:$D$766,Main_OG!AL$1:AL$766,"")</f>
        <v>778022478</v>
      </c>
      <c r="AD196" s="47">
        <f>_xlfn.XLOOKUP($E196,Main_OG!$D$1:$D$766,Main_OG!AM$1:AM$766,"")</f>
        <v>0</v>
      </c>
    </row>
    <row r="197" spans="1:30" x14ac:dyDescent="0.35">
      <c r="A197" s="36" t="s">
        <v>1171</v>
      </c>
      <c r="B197" s="45" t="s">
        <v>174</v>
      </c>
      <c r="C197" s="45" t="s">
        <v>4378</v>
      </c>
      <c r="D197" s="36" t="s">
        <v>1171</v>
      </c>
      <c r="E197" s="36" t="str">
        <f t="shared" si="9"/>
        <v>2006_NJ</v>
      </c>
      <c r="F197" s="45">
        <v>2006</v>
      </c>
      <c r="G197" s="45">
        <f>_xlfn.XLOOKUP(I197,Main_OG!$B$1:$B$766,Main_OG!$O$1:$O$766,"")</f>
        <v>1</v>
      </c>
      <c r="H197" s="45">
        <f>_xlfn.XLOOKUP(E197,Main_OG!$D$1:$D$766,Main_OG!$J$1:$J$766,"")</f>
        <v>0</v>
      </c>
      <c r="I197" s="45" t="s">
        <v>174</v>
      </c>
      <c r="J197" s="45" t="str">
        <f t="shared" si="10"/>
        <v>Atlantic City Electric Co_NJ</v>
      </c>
      <c r="K197" s="45" t="str">
        <f t="shared" si="11"/>
        <v>Atlantic City Electric Co_NJ</v>
      </c>
      <c r="L197" s="45" t="s">
        <v>1172</v>
      </c>
      <c r="M197" s="45">
        <v>0</v>
      </c>
      <c r="N197" s="45">
        <v>63201</v>
      </c>
      <c r="O197" s="45">
        <v>966</v>
      </c>
      <c r="P197" s="45">
        <v>472111</v>
      </c>
      <c r="Q197" s="45">
        <v>0</v>
      </c>
      <c r="R197" s="45">
        <v>412279</v>
      </c>
      <c r="S197" s="45">
        <v>41965</v>
      </c>
      <c r="T197" s="45">
        <v>588997</v>
      </c>
      <c r="U197" s="45">
        <v>0</v>
      </c>
      <c r="V197" s="45">
        <v>12.803588292893201</v>
      </c>
      <c r="W197" s="45">
        <v>10.874297115907851</v>
      </c>
      <c r="X197" s="45">
        <v>13.777430442334961</v>
      </c>
      <c r="Y197" s="46">
        <v>555211</v>
      </c>
      <c r="Z197" s="46">
        <v>64099.697067970308</v>
      </c>
      <c r="AA197" s="47">
        <f>_xlfn.XLOOKUP($E197,Main_OG!$D$1:$D$766,Main_OG!AJ$1:AJ$766,"")</f>
        <v>8959984.8000000007</v>
      </c>
      <c r="AB197" s="47">
        <f>_xlfn.XLOOKUP($E197,Main_OG!$D$1:$D$766,Main_OG!AK$1:AK$766,"")</f>
        <v>1138183.58</v>
      </c>
      <c r="AC197" s="47">
        <f>_xlfn.XLOOKUP($E197,Main_OG!$D$1:$D$766,Main_OG!AL$1:AL$766,"")</f>
        <v>246019426.53999999</v>
      </c>
      <c r="AD197" s="47">
        <f>_xlfn.XLOOKUP($E197,Main_OG!$D$1:$D$766,Main_OG!AM$1:AM$766,"")</f>
        <v>32567885</v>
      </c>
    </row>
    <row r="198" spans="1:30" x14ac:dyDescent="0.35">
      <c r="A198" s="36" t="s">
        <v>1171</v>
      </c>
      <c r="B198" s="45" t="s">
        <v>174</v>
      </c>
      <c r="C198" s="45" t="s">
        <v>4378</v>
      </c>
      <c r="D198" s="36" t="s">
        <v>1171</v>
      </c>
      <c r="E198" s="36" t="str">
        <f t="shared" si="9"/>
        <v>2007_NJ</v>
      </c>
      <c r="F198" s="45">
        <v>2007</v>
      </c>
      <c r="G198" s="45">
        <f>_xlfn.XLOOKUP(I198,Main_OG!$B$1:$B$766,Main_OG!$O$1:$O$766,"")</f>
        <v>1</v>
      </c>
      <c r="H198" s="45">
        <f>_xlfn.XLOOKUP(E198,Main_OG!$D$1:$D$766,Main_OG!$J$1:$J$766,"")</f>
        <v>0</v>
      </c>
      <c r="I198" s="45" t="s">
        <v>174</v>
      </c>
      <c r="J198" s="45" t="str">
        <f t="shared" si="10"/>
        <v>Atlantic City Electric Co_NJ</v>
      </c>
      <c r="K198" s="45" t="str">
        <f t="shared" si="11"/>
        <v>Atlantic City Electric Co_NJ</v>
      </c>
      <c r="L198" s="45" t="s">
        <v>1173</v>
      </c>
      <c r="M198" s="45">
        <v>0</v>
      </c>
      <c r="N198" s="45">
        <v>63620</v>
      </c>
      <c r="O198" s="45">
        <v>949</v>
      </c>
      <c r="P198" s="45">
        <v>477429</v>
      </c>
      <c r="Q198" s="45">
        <v>0</v>
      </c>
      <c r="R198" s="45">
        <v>453551</v>
      </c>
      <c r="S198" s="45">
        <v>45337</v>
      </c>
      <c r="T198" s="45">
        <v>662757</v>
      </c>
      <c r="U198" s="45">
        <v>0</v>
      </c>
      <c r="V198" s="45">
        <v>13.85</v>
      </c>
      <c r="W198" s="45">
        <v>11.67</v>
      </c>
      <c r="X198" s="45">
        <v>14.66</v>
      </c>
      <c r="Y198" s="46">
        <v>560823.80000000005</v>
      </c>
      <c r="Z198" s="46">
        <v>64626.784060862759</v>
      </c>
      <c r="AA198" s="47">
        <f>_xlfn.XLOOKUP($E198,Main_OG!$D$1:$D$766,Main_OG!AJ$1:AJ$766,"")</f>
        <v>8999640</v>
      </c>
      <c r="AB198" s="47">
        <f>_xlfn.XLOOKUP($E198,Main_OG!$D$1:$D$766,Main_OG!AK$1:AK$766,"")</f>
        <v>1791298</v>
      </c>
      <c r="AC198" s="47">
        <f>_xlfn.XLOOKUP($E198,Main_OG!$D$1:$D$766,Main_OG!AL$1:AL$766,"")</f>
        <v>294129078</v>
      </c>
      <c r="AD198" s="47">
        <f>_xlfn.XLOOKUP($E198,Main_OG!$D$1:$D$766,Main_OG!AM$1:AM$766,"")</f>
        <v>32010376</v>
      </c>
    </row>
    <row r="199" spans="1:30" x14ac:dyDescent="0.35">
      <c r="A199" s="36" t="s">
        <v>1171</v>
      </c>
      <c r="B199" s="45" t="s">
        <v>174</v>
      </c>
      <c r="C199" s="45" t="s">
        <v>4378</v>
      </c>
      <c r="D199" s="36" t="s">
        <v>1171</v>
      </c>
      <c r="E199" s="36" t="str">
        <f t="shared" si="9"/>
        <v>2008_NJ</v>
      </c>
      <c r="F199" s="45">
        <v>2008</v>
      </c>
      <c r="G199" s="45">
        <f>_xlfn.XLOOKUP(I199,Main_OG!$B$1:$B$766,Main_OG!$O$1:$O$766,"")</f>
        <v>1</v>
      </c>
      <c r="H199" s="45">
        <f>_xlfn.XLOOKUP(E199,Main_OG!$D$1:$D$766,Main_OG!$J$1:$J$766,"")</f>
        <v>1</v>
      </c>
      <c r="I199" s="45" t="s">
        <v>174</v>
      </c>
      <c r="J199" s="45" t="str">
        <f t="shared" si="10"/>
        <v>Atlantic City Electric Co_NJ</v>
      </c>
      <c r="K199" s="45" t="str">
        <f t="shared" si="11"/>
        <v>Atlantic City Electric Co_NJ</v>
      </c>
      <c r="L199" s="45" t="s">
        <v>1174</v>
      </c>
      <c r="M199" s="45">
        <v>0</v>
      </c>
      <c r="N199" s="45">
        <v>64007</v>
      </c>
      <c r="O199" s="45">
        <v>934</v>
      </c>
      <c r="P199" s="45">
        <v>479875</v>
      </c>
      <c r="Q199" s="45">
        <v>0</v>
      </c>
      <c r="R199" s="45">
        <v>3216186</v>
      </c>
      <c r="S199" s="45">
        <v>285362</v>
      </c>
      <c r="T199" s="45">
        <v>4417607</v>
      </c>
      <c r="U199" s="45">
        <v>0</v>
      </c>
      <c r="V199" s="45">
        <v>14.74</v>
      </c>
      <c r="W199" s="45">
        <v>13.89</v>
      </c>
      <c r="X199" s="45">
        <v>15.49</v>
      </c>
      <c r="Y199" s="46">
        <v>573202.69999999995</v>
      </c>
      <c r="Z199" s="46">
        <v>65801.489825039112</v>
      </c>
      <c r="AA199" s="47">
        <f>_xlfn.XLOOKUP($E199,Main_OG!$D$1:$D$766,Main_OG!AJ$1:AJ$766,"")</f>
        <v>7992978</v>
      </c>
      <c r="AB199" s="47">
        <f>_xlfn.XLOOKUP($E199,Main_OG!$D$1:$D$766,Main_OG!AK$1:AK$766,"")</f>
        <v>1262562</v>
      </c>
      <c r="AC199" s="47">
        <f>_xlfn.XLOOKUP($E199,Main_OG!$D$1:$D$766,Main_OG!AL$1:AL$766,"")</f>
        <v>320685764</v>
      </c>
      <c r="AD199" s="47">
        <f>_xlfn.XLOOKUP($E199,Main_OG!$D$1:$D$766,Main_OG!AM$1:AM$766,"")</f>
        <v>32194798</v>
      </c>
    </row>
    <row r="200" spans="1:30" x14ac:dyDescent="0.35">
      <c r="A200" s="36" t="s">
        <v>1171</v>
      </c>
      <c r="B200" s="45" t="s">
        <v>174</v>
      </c>
      <c r="C200" s="45" t="s">
        <v>4378</v>
      </c>
      <c r="D200" s="36" t="s">
        <v>1171</v>
      </c>
      <c r="E200" s="36" t="str">
        <f t="shared" si="9"/>
        <v>2009_NJ</v>
      </c>
      <c r="F200" s="45">
        <v>2009</v>
      </c>
      <c r="G200" s="45">
        <f>_xlfn.XLOOKUP(I200,Main_OG!$B$1:$B$766,Main_OG!$O$1:$O$766,"")</f>
        <v>1</v>
      </c>
      <c r="H200" s="45">
        <f>_xlfn.XLOOKUP(E200,Main_OG!$D$1:$D$766,Main_OG!$J$1:$J$766,"")</f>
        <v>1</v>
      </c>
      <c r="I200" s="45" t="s">
        <v>174</v>
      </c>
      <c r="J200" s="45" t="str">
        <f t="shared" si="10"/>
        <v>Atlantic City Electric Co_NJ</v>
      </c>
      <c r="K200" s="45" t="str">
        <f t="shared" si="11"/>
        <v>Atlantic City Electric Co_NJ</v>
      </c>
      <c r="L200" s="45" t="s">
        <v>1175</v>
      </c>
      <c r="M200" s="45">
        <v>0</v>
      </c>
      <c r="N200" s="45">
        <v>62838</v>
      </c>
      <c r="O200" s="45">
        <v>888</v>
      </c>
      <c r="P200" s="45">
        <v>480716</v>
      </c>
      <c r="Q200" s="45">
        <v>0</v>
      </c>
      <c r="R200" s="45">
        <v>2549078</v>
      </c>
      <c r="S200" s="45">
        <v>228958</v>
      </c>
      <c r="T200" s="45">
        <v>4280205</v>
      </c>
      <c r="U200" s="45">
        <v>0</v>
      </c>
      <c r="V200" s="45">
        <v>14.7</v>
      </c>
      <c r="W200" s="45">
        <v>12.31</v>
      </c>
      <c r="X200" s="45">
        <v>15.75</v>
      </c>
      <c r="Y200" s="46">
        <v>546362.19999999995</v>
      </c>
      <c r="Z200" s="46">
        <v>62401.443098943957</v>
      </c>
      <c r="AA200" s="47">
        <f>_xlfn.XLOOKUP($E200,Main_OG!$D$1:$D$766,Main_OG!AJ$1:AJ$766,"")</f>
        <v>4705996</v>
      </c>
      <c r="AB200" s="47">
        <f>_xlfn.XLOOKUP($E200,Main_OG!$D$1:$D$766,Main_OG!AK$1:AK$766,"")</f>
        <v>969334</v>
      </c>
      <c r="AC200" s="47">
        <f>_xlfn.XLOOKUP($E200,Main_OG!$D$1:$D$766,Main_OG!AL$1:AL$766,"")</f>
        <v>311146752</v>
      </c>
      <c r="AD200" s="47">
        <f>_xlfn.XLOOKUP($E200,Main_OG!$D$1:$D$766,Main_OG!AM$1:AM$766,"")</f>
        <v>34327954</v>
      </c>
    </row>
    <row r="201" spans="1:30" x14ac:dyDescent="0.35">
      <c r="A201" s="36" t="s">
        <v>1171</v>
      </c>
      <c r="B201" s="45" t="s">
        <v>174</v>
      </c>
      <c r="C201" s="45" t="s">
        <v>4378</v>
      </c>
      <c r="D201" s="36" t="s">
        <v>1171</v>
      </c>
      <c r="E201" s="36" t="str">
        <f t="shared" si="9"/>
        <v>2010_NJ</v>
      </c>
      <c r="F201" s="45">
        <v>2010</v>
      </c>
      <c r="G201" s="45">
        <f>_xlfn.XLOOKUP(I201,Main_OG!$B$1:$B$766,Main_OG!$O$1:$O$766,"")</f>
        <v>1</v>
      </c>
      <c r="H201" s="45">
        <f>_xlfn.XLOOKUP(E201,Main_OG!$D$1:$D$766,Main_OG!$J$1:$J$766,"")</f>
        <v>1</v>
      </c>
      <c r="I201" s="45" t="s">
        <v>174</v>
      </c>
      <c r="J201" s="45" t="str">
        <f t="shared" si="10"/>
        <v>Atlantic City Electric Co_NJ</v>
      </c>
      <c r="K201" s="45" t="str">
        <f t="shared" si="11"/>
        <v>Atlantic City Electric Co_NJ</v>
      </c>
      <c r="L201" s="45" t="s">
        <v>1176</v>
      </c>
      <c r="M201" s="45">
        <v>0</v>
      </c>
      <c r="N201" s="45">
        <v>58403</v>
      </c>
      <c r="O201" s="45">
        <v>778</v>
      </c>
      <c r="P201" s="45">
        <v>475594</v>
      </c>
      <c r="Q201" s="45">
        <v>0</v>
      </c>
      <c r="R201" s="45">
        <v>1870936</v>
      </c>
      <c r="S201" s="45">
        <v>150162</v>
      </c>
      <c r="T201" s="45">
        <v>4623795</v>
      </c>
      <c r="U201" s="45">
        <v>0</v>
      </c>
      <c r="V201" s="45">
        <v>15.09</v>
      </c>
      <c r="W201" s="45">
        <v>11.05</v>
      </c>
      <c r="X201" s="45">
        <v>16.47</v>
      </c>
      <c r="Y201" s="46">
        <v>554764.4</v>
      </c>
      <c r="Z201" s="46">
        <v>63045.342260556936</v>
      </c>
      <c r="AA201" s="47">
        <f>_xlfn.XLOOKUP($E201,Main_OG!$D$1:$D$766,Main_OG!AJ$1:AJ$766,"")</f>
        <v>5843606</v>
      </c>
      <c r="AB201" s="47">
        <f>_xlfn.XLOOKUP($E201,Main_OG!$D$1:$D$766,Main_OG!AK$1:AK$766,"")</f>
        <v>833904</v>
      </c>
      <c r="AC201" s="47">
        <f>_xlfn.XLOOKUP($E201,Main_OG!$D$1:$D$766,Main_OG!AL$1:AL$766,"")</f>
        <v>381467380</v>
      </c>
      <c r="AD201" s="47">
        <f>_xlfn.XLOOKUP($E201,Main_OG!$D$1:$D$766,Main_OG!AM$1:AM$766,"")</f>
        <v>32771305</v>
      </c>
    </row>
    <row r="202" spans="1:30" x14ac:dyDescent="0.35">
      <c r="A202" s="36" t="s">
        <v>1171</v>
      </c>
      <c r="B202" s="45" t="s">
        <v>174</v>
      </c>
      <c r="C202" s="45" t="s">
        <v>4378</v>
      </c>
      <c r="D202" s="36" t="s">
        <v>1171</v>
      </c>
      <c r="E202" s="36" t="str">
        <f t="shared" si="9"/>
        <v>2011_NJ</v>
      </c>
      <c r="F202" s="45">
        <v>2011</v>
      </c>
      <c r="G202" s="45">
        <f>_xlfn.XLOOKUP(I202,Main_OG!$B$1:$B$766,Main_OG!$O$1:$O$766,"")</f>
        <v>1</v>
      </c>
      <c r="H202" s="45">
        <f>_xlfn.XLOOKUP(E202,Main_OG!$D$1:$D$766,Main_OG!$J$1:$J$766,"")</f>
        <v>1</v>
      </c>
      <c r="I202" s="45" t="s">
        <v>174</v>
      </c>
      <c r="J202" s="45" t="str">
        <f t="shared" si="10"/>
        <v>Atlantic City Electric Co_NJ</v>
      </c>
      <c r="K202" s="45" t="str">
        <f t="shared" si="11"/>
        <v>Atlantic City Electric Co_NJ</v>
      </c>
      <c r="L202" s="45" t="s">
        <v>1177</v>
      </c>
      <c r="M202" s="45">
        <v>0</v>
      </c>
      <c r="N202" s="45">
        <v>50857</v>
      </c>
      <c r="O202" s="45">
        <v>665</v>
      </c>
      <c r="P202" s="45">
        <v>431986</v>
      </c>
      <c r="Q202" s="45">
        <v>0</v>
      </c>
      <c r="R202" s="45">
        <v>1368605</v>
      </c>
      <c r="S202" s="45">
        <v>147508</v>
      </c>
      <c r="T202" s="45">
        <v>3938089</v>
      </c>
      <c r="U202" s="45">
        <v>0</v>
      </c>
      <c r="V202" s="45">
        <v>14.37</v>
      </c>
      <c r="W202" s="45">
        <v>10.07</v>
      </c>
      <c r="X202" s="45">
        <v>15.98</v>
      </c>
      <c r="Y202" s="46">
        <v>548479.30000000005</v>
      </c>
      <c r="Z202" s="46">
        <v>62125.623771599247</v>
      </c>
      <c r="AA202" s="47">
        <f>_xlfn.XLOOKUP($E202,Main_OG!$D$1:$D$766,Main_OG!AJ$1:AJ$766,"")</f>
        <v>3610244</v>
      </c>
      <c r="AB202" s="47">
        <f>_xlfn.XLOOKUP($E202,Main_OG!$D$1:$D$766,Main_OG!AK$1:AK$766,"")</f>
        <v>528631.26</v>
      </c>
      <c r="AC202" s="47">
        <f>_xlfn.XLOOKUP($E202,Main_OG!$D$1:$D$766,Main_OG!AL$1:AL$766,"")</f>
        <v>376685724</v>
      </c>
      <c r="AD202" s="47">
        <f>_xlfn.XLOOKUP($E202,Main_OG!$D$1:$D$766,Main_OG!AM$1:AM$766,"")</f>
        <v>33606447</v>
      </c>
    </row>
    <row r="203" spans="1:30" x14ac:dyDescent="0.35">
      <c r="A203" s="36" t="s">
        <v>1171</v>
      </c>
      <c r="B203" s="45" t="s">
        <v>174</v>
      </c>
      <c r="C203" s="45" t="s">
        <v>4378</v>
      </c>
      <c r="D203" s="36" t="s">
        <v>1171</v>
      </c>
      <c r="E203" s="36" t="str">
        <f t="shared" si="9"/>
        <v>2012_NJ</v>
      </c>
      <c r="F203" s="45">
        <v>2012</v>
      </c>
      <c r="G203" s="45">
        <f>_xlfn.XLOOKUP(I203,Main_OG!$B$1:$B$766,Main_OG!$O$1:$O$766,"")</f>
        <v>1</v>
      </c>
      <c r="H203" s="45">
        <f>_xlfn.XLOOKUP(E203,Main_OG!$D$1:$D$766,Main_OG!$J$1:$J$766,"")</f>
        <v>1</v>
      </c>
      <c r="I203" s="45" t="s">
        <v>174</v>
      </c>
      <c r="J203" s="45" t="str">
        <f t="shared" si="10"/>
        <v>Atlantic City Electric Co_NJ</v>
      </c>
      <c r="K203" s="45" t="str">
        <f t="shared" si="11"/>
        <v>Atlantic City Electric Co_NJ</v>
      </c>
      <c r="L203" s="45" t="s">
        <v>1178</v>
      </c>
      <c r="M203" s="45">
        <v>0</v>
      </c>
      <c r="N203" s="45">
        <v>46146</v>
      </c>
      <c r="O203" s="45">
        <v>600</v>
      </c>
      <c r="P203" s="45">
        <v>405549</v>
      </c>
      <c r="Q203" s="45">
        <v>0</v>
      </c>
      <c r="R203" s="45">
        <v>1160131</v>
      </c>
      <c r="S203" s="45">
        <v>83344</v>
      </c>
      <c r="T203" s="45">
        <v>3580212</v>
      </c>
      <c r="U203" s="45">
        <v>0</v>
      </c>
      <c r="V203" s="45">
        <v>14.465047</v>
      </c>
      <c r="W203" s="45">
        <v>9.8632174999999993</v>
      </c>
      <c r="X203" s="45">
        <v>16.889215</v>
      </c>
      <c r="Y203" s="46">
        <v>560729.69999999995</v>
      </c>
      <c r="Z203" s="46">
        <v>63390.295659877018</v>
      </c>
      <c r="AA203" s="47">
        <f>_xlfn.XLOOKUP($E203,Main_OG!$D$1:$D$766,Main_OG!AJ$1:AJ$766,"")</f>
        <v>1665058</v>
      </c>
      <c r="AB203" s="47">
        <f>_xlfn.XLOOKUP($E203,Main_OG!$D$1:$D$766,Main_OG!AK$1:AK$766,"")</f>
        <v>260828</v>
      </c>
      <c r="AC203" s="47">
        <f>_xlfn.XLOOKUP($E203,Main_OG!$D$1:$D$766,Main_OG!AL$1:AL$766,"")</f>
        <v>438350928</v>
      </c>
      <c r="AD203" s="47">
        <f>_xlfn.XLOOKUP($E203,Main_OG!$D$1:$D$766,Main_OG!AM$1:AM$766,"")</f>
        <v>33110224</v>
      </c>
    </row>
    <row r="204" spans="1:30" x14ac:dyDescent="0.35">
      <c r="A204" s="36" t="s">
        <v>1171</v>
      </c>
      <c r="B204" s="45" t="s">
        <v>174</v>
      </c>
      <c r="C204" s="45" t="s">
        <v>4378</v>
      </c>
      <c r="D204" s="36" t="s">
        <v>1171</v>
      </c>
      <c r="E204" s="36" t="str">
        <f t="shared" si="9"/>
        <v>2013_NJ</v>
      </c>
      <c r="F204" s="45">
        <v>2013</v>
      </c>
      <c r="G204" s="45">
        <f>_xlfn.XLOOKUP(I204,Main_OG!$B$1:$B$766,Main_OG!$O$1:$O$766,"")</f>
        <v>1</v>
      </c>
      <c r="H204" s="45">
        <f>_xlfn.XLOOKUP(E204,Main_OG!$D$1:$D$766,Main_OG!$J$1:$J$766,"")</f>
        <v>1</v>
      </c>
      <c r="I204" s="45" t="s">
        <v>174</v>
      </c>
      <c r="J204" s="45" t="str">
        <f t="shared" si="10"/>
        <v>Atlantic City Electric Co_NJ</v>
      </c>
      <c r="K204" s="45" t="str">
        <f t="shared" si="11"/>
        <v>Atlantic City Electric Co_NJ</v>
      </c>
      <c r="L204" s="45" t="s">
        <v>1179</v>
      </c>
      <c r="M204" s="45">
        <v>0</v>
      </c>
      <c r="N204" s="45">
        <v>42955</v>
      </c>
      <c r="O204" s="45">
        <v>526</v>
      </c>
      <c r="P204" s="45">
        <v>388294</v>
      </c>
      <c r="Q204" s="45">
        <v>0</v>
      </c>
      <c r="R204" s="45">
        <v>980003</v>
      </c>
      <c r="S204" s="45">
        <v>72148</v>
      </c>
      <c r="T204" s="45">
        <v>3331988</v>
      </c>
      <c r="U204" s="45">
        <v>0</v>
      </c>
      <c r="V204" s="45">
        <v>14.010671</v>
      </c>
      <c r="W204" s="45">
        <v>9.4430891999999993</v>
      </c>
      <c r="X204" s="45">
        <v>16.363219000000001</v>
      </c>
      <c r="Y204" s="46">
        <v>570952.4</v>
      </c>
      <c r="Z204" s="46">
        <v>64457.432589798329</v>
      </c>
      <c r="AA204" s="47">
        <f>_xlfn.XLOOKUP($E204,Main_OG!$D$1:$D$766,Main_OG!AJ$1:AJ$766,"")</f>
        <v>1707218</v>
      </c>
      <c r="AB204" s="47">
        <f>_xlfn.XLOOKUP($E204,Main_OG!$D$1:$D$766,Main_OG!AK$1:AK$766,"")</f>
        <v>431306</v>
      </c>
      <c r="AC204" s="47">
        <f>_xlfn.XLOOKUP($E204,Main_OG!$D$1:$D$766,Main_OG!AL$1:AL$766,"")</f>
        <v>419597012</v>
      </c>
      <c r="AD204" s="47">
        <f>_xlfn.XLOOKUP($E204,Main_OG!$D$1:$D$766,Main_OG!AM$1:AM$766,"")</f>
        <v>33379688</v>
      </c>
    </row>
    <row r="205" spans="1:30" x14ac:dyDescent="0.35">
      <c r="A205" s="36" t="s">
        <v>1171</v>
      </c>
      <c r="B205" s="45" t="s">
        <v>174</v>
      </c>
      <c r="C205" s="45" t="s">
        <v>4378</v>
      </c>
      <c r="D205" s="36" t="s">
        <v>1171</v>
      </c>
      <c r="E205" s="36" t="str">
        <f t="shared" si="9"/>
        <v>2014_NJ</v>
      </c>
      <c r="F205" s="45">
        <v>2014</v>
      </c>
      <c r="G205" s="45">
        <f>_xlfn.XLOOKUP(I205,Main_OG!$B$1:$B$766,Main_OG!$O$1:$O$766,"")</f>
        <v>1</v>
      </c>
      <c r="H205" s="45">
        <f>_xlfn.XLOOKUP(E205,Main_OG!$D$1:$D$766,Main_OG!$J$1:$J$766,"")</f>
        <v>1</v>
      </c>
      <c r="I205" s="45" t="s">
        <v>174</v>
      </c>
      <c r="J205" s="45" t="str">
        <f t="shared" si="10"/>
        <v>Atlantic City Electric Co_NJ</v>
      </c>
      <c r="K205" s="45" t="str">
        <f t="shared" si="11"/>
        <v>Atlantic City Electric Co_NJ</v>
      </c>
      <c r="L205" s="45" t="s">
        <v>1180</v>
      </c>
      <c r="M205" s="45">
        <v>0</v>
      </c>
      <c r="N205" s="45">
        <v>43621</v>
      </c>
      <c r="O205" s="45">
        <v>532</v>
      </c>
      <c r="P205" s="45">
        <v>404344</v>
      </c>
      <c r="Q205" s="45">
        <v>0</v>
      </c>
      <c r="R205" s="45">
        <v>960039</v>
      </c>
      <c r="S205" s="45">
        <v>100076</v>
      </c>
      <c r="T205" s="45">
        <v>3395705</v>
      </c>
      <c r="U205" s="45">
        <v>0</v>
      </c>
      <c r="V205" s="45">
        <v>12.956203</v>
      </c>
      <c r="W205" s="45">
        <v>7.8835084999999996</v>
      </c>
      <c r="X205" s="45">
        <v>15.525439</v>
      </c>
      <c r="Y205" s="46">
        <v>570696.4</v>
      </c>
      <c r="Z205" s="46">
        <v>64359.825457127372</v>
      </c>
      <c r="AA205" s="47">
        <f>_xlfn.XLOOKUP($E205,Main_OG!$D$1:$D$766,Main_OG!AJ$1:AJ$766,"")</f>
        <v>2121058</v>
      </c>
      <c r="AB205" s="47">
        <f>_xlfn.XLOOKUP($E205,Main_OG!$D$1:$D$766,Main_OG!AK$1:AK$766,"")</f>
        <v>1616556</v>
      </c>
      <c r="AC205" s="47">
        <f>_xlfn.XLOOKUP($E205,Main_OG!$D$1:$D$766,Main_OG!AL$1:AL$766,"")</f>
        <v>483182966</v>
      </c>
      <c r="AD205" s="47">
        <f>_xlfn.XLOOKUP($E205,Main_OG!$D$1:$D$766,Main_OG!AM$1:AM$766,"")</f>
        <v>31507121</v>
      </c>
    </row>
    <row r="206" spans="1:30" x14ac:dyDescent="0.35">
      <c r="A206" s="36" t="s">
        <v>1171</v>
      </c>
      <c r="B206" s="45" t="s">
        <v>174</v>
      </c>
      <c r="C206" s="45" t="s">
        <v>4378</v>
      </c>
      <c r="D206" s="36" t="s">
        <v>1171</v>
      </c>
      <c r="E206" s="36" t="str">
        <f t="shared" si="9"/>
        <v>2015_NJ</v>
      </c>
      <c r="F206" s="45">
        <v>2015</v>
      </c>
      <c r="G206" s="45">
        <f>_xlfn.XLOOKUP(I206,Main_OG!$B$1:$B$766,Main_OG!$O$1:$O$766,"")</f>
        <v>1</v>
      </c>
      <c r="H206" s="45">
        <f>_xlfn.XLOOKUP(E206,Main_OG!$D$1:$D$766,Main_OG!$J$1:$J$766,"")</f>
        <v>1</v>
      </c>
      <c r="I206" s="45" t="s">
        <v>174</v>
      </c>
      <c r="J206" s="45" t="str">
        <f t="shared" si="10"/>
        <v>Atlantic City Electric Co_NJ</v>
      </c>
      <c r="K206" s="45" t="str">
        <f t="shared" si="11"/>
        <v>Atlantic City Electric Co_NJ</v>
      </c>
      <c r="L206" s="45" t="s">
        <v>1181</v>
      </c>
      <c r="M206" s="45">
        <v>0</v>
      </c>
      <c r="N206" s="45">
        <v>44252</v>
      </c>
      <c r="O206" s="45">
        <v>525</v>
      </c>
      <c r="P206" s="45">
        <v>420486</v>
      </c>
      <c r="Q206" s="45">
        <v>0</v>
      </c>
      <c r="R206" s="45">
        <v>1280683</v>
      </c>
      <c r="S206" s="45">
        <v>91982</v>
      </c>
      <c r="T206" s="45">
        <v>3746932</v>
      </c>
      <c r="U206" s="45">
        <v>0</v>
      </c>
      <c r="V206" s="45">
        <v>15.013121999999999</v>
      </c>
      <c r="W206" s="45">
        <v>11.552913</v>
      </c>
      <c r="X206" s="45">
        <v>17.216251</v>
      </c>
      <c r="Y206" s="46">
        <v>581414.9</v>
      </c>
      <c r="Z206" s="46">
        <v>65546.161172233857</v>
      </c>
      <c r="AA206" s="47">
        <f>_xlfn.XLOOKUP($E206,Main_OG!$D$1:$D$766,Main_OG!AJ$1:AJ$766,"")</f>
        <v>1506538</v>
      </c>
      <c r="AB206" s="47">
        <f>_xlfn.XLOOKUP($E206,Main_OG!$D$1:$D$766,Main_OG!AK$1:AK$766,"")</f>
        <v>1059266</v>
      </c>
      <c r="AC206" s="47">
        <f>_xlfn.XLOOKUP($E206,Main_OG!$D$1:$D$766,Main_OG!AL$1:AL$766,"")</f>
        <v>551127516</v>
      </c>
      <c r="AD206" s="47">
        <f>_xlfn.XLOOKUP($E206,Main_OG!$D$1:$D$766,Main_OG!AM$1:AM$766,"")</f>
        <v>33261760</v>
      </c>
    </row>
    <row r="207" spans="1:30" x14ac:dyDescent="0.35">
      <c r="A207" s="36" t="s">
        <v>1171</v>
      </c>
      <c r="B207" s="45" t="s">
        <v>174</v>
      </c>
      <c r="C207" s="45" t="s">
        <v>4378</v>
      </c>
      <c r="D207" s="36" t="s">
        <v>1171</v>
      </c>
      <c r="E207" s="36" t="str">
        <f t="shared" si="9"/>
        <v>2016_NJ</v>
      </c>
      <c r="F207" s="45">
        <v>2016</v>
      </c>
      <c r="G207" s="45">
        <f>_xlfn.XLOOKUP(I207,Main_OG!$B$1:$B$766,Main_OG!$O$1:$O$766,"")</f>
        <v>1</v>
      </c>
      <c r="H207" s="45">
        <f>_xlfn.XLOOKUP(E207,Main_OG!$D$1:$D$766,Main_OG!$J$1:$J$766,"")</f>
        <v>2</v>
      </c>
      <c r="I207" s="45" t="s">
        <v>174</v>
      </c>
      <c r="J207" s="45" t="str">
        <f t="shared" si="10"/>
        <v>Atlantic City Electric Co_NJ</v>
      </c>
      <c r="K207" s="45" t="str">
        <f t="shared" si="11"/>
        <v>Atlantic City Electric Co_NJ</v>
      </c>
      <c r="L207" s="45" t="s">
        <v>1182</v>
      </c>
      <c r="M207" s="45">
        <v>0</v>
      </c>
      <c r="N207" s="45">
        <v>44112</v>
      </c>
      <c r="O207" s="45">
        <v>464</v>
      </c>
      <c r="P207" s="45">
        <v>418430</v>
      </c>
      <c r="Q207" s="45">
        <v>0</v>
      </c>
      <c r="R207" s="45">
        <v>1209546</v>
      </c>
      <c r="S207" s="45">
        <v>117119</v>
      </c>
      <c r="T207" s="45">
        <v>3553555</v>
      </c>
      <c r="U207" s="45">
        <v>0</v>
      </c>
      <c r="V207" s="45">
        <v>14.873696000000001</v>
      </c>
      <c r="W207" s="45">
        <v>7.9159658000000004</v>
      </c>
      <c r="X207" s="45">
        <v>17.389876000000001</v>
      </c>
      <c r="Y207" s="46">
        <v>587049.69999999995</v>
      </c>
      <c r="Z207" s="46">
        <v>66157.000373242656</v>
      </c>
      <c r="AA207" s="47">
        <f>_xlfn.XLOOKUP($E207,Main_OG!$D$1:$D$766,Main_OG!AJ$1:AJ$766,"")</f>
        <v>1126784</v>
      </c>
      <c r="AB207" s="47">
        <f>_xlfn.XLOOKUP($E207,Main_OG!$D$1:$D$766,Main_OG!AK$1:AK$766,"")</f>
        <v>320978</v>
      </c>
      <c r="AC207" s="47">
        <f>_xlfn.XLOOKUP($E207,Main_OG!$D$1:$D$766,Main_OG!AL$1:AL$766,"")</f>
        <v>629409760</v>
      </c>
      <c r="AD207" s="47">
        <f>_xlfn.XLOOKUP($E207,Main_OG!$D$1:$D$766,Main_OG!AM$1:AM$766,"")</f>
        <v>29885187</v>
      </c>
    </row>
    <row r="208" spans="1:30" x14ac:dyDescent="0.35">
      <c r="A208" s="36" t="s">
        <v>1171</v>
      </c>
      <c r="B208" s="45" t="s">
        <v>174</v>
      </c>
      <c r="C208" s="45" t="s">
        <v>4378</v>
      </c>
      <c r="D208" s="36" t="s">
        <v>1171</v>
      </c>
      <c r="E208" s="36" t="str">
        <f t="shared" si="9"/>
        <v>2017_NJ</v>
      </c>
      <c r="F208" s="45">
        <v>2017</v>
      </c>
      <c r="G208" s="45">
        <f>_xlfn.XLOOKUP(I208,Main_OG!$B$1:$B$766,Main_OG!$O$1:$O$766,"")</f>
        <v>1</v>
      </c>
      <c r="H208" s="45">
        <f>_xlfn.XLOOKUP(E208,Main_OG!$D$1:$D$766,Main_OG!$J$1:$J$766,"")</f>
        <v>2</v>
      </c>
      <c r="I208" s="45" t="s">
        <v>174</v>
      </c>
      <c r="J208" s="45" t="str">
        <f t="shared" si="10"/>
        <v>Atlantic City Electric Co_NJ</v>
      </c>
      <c r="K208" s="45" t="str">
        <f t="shared" si="11"/>
        <v>Atlantic City Electric Co_NJ</v>
      </c>
      <c r="L208" s="45" t="s">
        <v>1183</v>
      </c>
      <c r="M208" s="45">
        <v>0</v>
      </c>
      <c r="N208" s="45">
        <v>44441</v>
      </c>
      <c r="O208" s="45">
        <v>429</v>
      </c>
      <c r="P208" s="45">
        <v>415072</v>
      </c>
      <c r="Q208" s="45">
        <v>0</v>
      </c>
      <c r="R208" s="45">
        <v>1125750</v>
      </c>
      <c r="S208" s="45">
        <v>81184</v>
      </c>
      <c r="T208" s="45">
        <v>3241101</v>
      </c>
      <c r="U208" s="45">
        <v>0</v>
      </c>
      <c r="V208" s="45">
        <v>15.207364</v>
      </c>
      <c r="W208" s="45">
        <v>10.127488</v>
      </c>
      <c r="X208" s="45">
        <v>17.627234999999999</v>
      </c>
      <c r="Y208" s="46">
        <v>590086.69999999995</v>
      </c>
      <c r="Z208" s="46">
        <v>66390.294849983911</v>
      </c>
      <c r="AA208" s="47">
        <f>_xlfn.XLOOKUP($E208,Main_OG!$D$1:$D$766,Main_OG!AJ$1:AJ$766,"")</f>
        <v>1026174</v>
      </c>
      <c r="AB208" s="47">
        <f>_xlfn.XLOOKUP($E208,Main_OG!$D$1:$D$766,Main_OG!AK$1:AK$766,"")</f>
        <v>324116</v>
      </c>
      <c r="AC208" s="47">
        <f>_xlfn.XLOOKUP($E208,Main_OG!$D$1:$D$766,Main_OG!AL$1:AL$766,"")</f>
        <v>525319324</v>
      </c>
      <c r="AD208" s="47">
        <f>_xlfn.XLOOKUP($E208,Main_OG!$D$1:$D$766,Main_OG!AM$1:AM$766,"")</f>
        <v>34032698</v>
      </c>
    </row>
    <row r="209" spans="1:30" x14ac:dyDescent="0.35">
      <c r="A209" s="36" t="s">
        <v>1171</v>
      </c>
      <c r="B209" s="45" t="s">
        <v>174</v>
      </c>
      <c r="C209" s="45" t="s">
        <v>4378</v>
      </c>
      <c r="D209" s="36" t="s">
        <v>1171</v>
      </c>
      <c r="E209" s="36" t="str">
        <f t="shared" si="9"/>
        <v>2018_NJ</v>
      </c>
      <c r="F209" s="45">
        <v>2018</v>
      </c>
      <c r="G209" s="45">
        <f>_xlfn.XLOOKUP(I209,Main_OG!$B$1:$B$766,Main_OG!$O$1:$O$766,"")</f>
        <v>1</v>
      </c>
      <c r="H209" s="45">
        <f>_xlfn.XLOOKUP(E209,Main_OG!$D$1:$D$766,Main_OG!$J$1:$J$766,"")</f>
        <v>2</v>
      </c>
      <c r="I209" s="45" t="s">
        <v>174</v>
      </c>
      <c r="J209" s="45" t="str">
        <f t="shared" si="10"/>
        <v>Atlantic City Electric Co_NJ</v>
      </c>
      <c r="K209" s="45" t="str">
        <f t="shared" si="11"/>
        <v>Atlantic City Electric Co_NJ</v>
      </c>
      <c r="L209" s="45" t="s">
        <v>1184</v>
      </c>
      <c r="M209" s="45">
        <v>0</v>
      </c>
      <c r="N209" s="45">
        <v>44654</v>
      </c>
      <c r="O209" s="45">
        <v>407</v>
      </c>
      <c r="P209" s="45">
        <v>427174</v>
      </c>
      <c r="Q209" s="45">
        <v>0</v>
      </c>
      <c r="R209" s="45">
        <v>1203641</v>
      </c>
      <c r="S209" s="45">
        <v>104350</v>
      </c>
      <c r="T209" s="45">
        <v>3613606</v>
      </c>
      <c r="U209" s="45">
        <v>0</v>
      </c>
      <c r="V209" s="45">
        <v>13.837937999999999</v>
      </c>
      <c r="W209" s="45">
        <v>9.2604696000000004</v>
      </c>
      <c r="X209" s="45">
        <v>17.043033999999999</v>
      </c>
      <c r="Y209" s="46">
        <v>606892.19999999995</v>
      </c>
      <c r="Z209" s="46">
        <v>68253.556956857661</v>
      </c>
      <c r="AA209" s="47">
        <f>_xlfn.XLOOKUP($E209,Main_OG!$D$1:$D$766,Main_OG!AJ$1:AJ$766,"")</f>
        <v>1007664</v>
      </c>
      <c r="AB209" s="47">
        <f>_xlfn.XLOOKUP($E209,Main_OG!$D$1:$D$766,Main_OG!AK$1:AK$766,"")</f>
        <v>1006302</v>
      </c>
      <c r="AC209" s="47">
        <f>_xlfn.XLOOKUP($E209,Main_OG!$D$1:$D$766,Main_OG!AL$1:AL$766,"")</f>
        <v>540557398</v>
      </c>
      <c r="AD209" s="47">
        <f>_xlfn.XLOOKUP($E209,Main_OG!$D$1:$D$766,Main_OG!AM$1:AM$766,"")</f>
        <v>31982106</v>
      </c>
    </row>
    <row r="210" spans="1:30" x14ac:dyDescent="0.35">
      <c r="A210" s="36" t="s">
        <v>1171</v>
      </c>
      <c r="B210" s="45" t="s">
        <v>174</v>
      </c>
      <c r="C210" s="45" t="s">
        <v>4378</v>
      </c>
      <c r="D210" s="36" t="s">
        <v>1171</v>
      </c>
      <c r="E210" s="36" t="str">
        <f t="shared" si="9"/>
        <v>2019_NJ</v>
      </c>
      <c r="F210" s="45">
        <v>2019</v>
      </c>
      <c r="G210" s="45">
        <f>_xlfn.XLOOKUP(I210,Main_OG!$B$1:$B$766,Main_OG!$O$1:$O$766,"")</f>
        <v>1</v>
      </c>
      <c r="H210" s="45">
        <f>_xlfn.XLOOKUP(E210,Main_OG!$D$1:$D$766,Main_OG!$J$1:$J$766,"")</f>
        <v>2</v>
      </c>
      <c r="I210" s="45" t="s">
        <v>174</v>
      </c>
      <c r="J210" s="45" t="str">
        <f t="shared" si="10"/>
        <v>Atlantic City Electric Co_NJ</v>
      </c>
      <c r="K210" s="45" t="str">
        <f t="shared" si="11"/>
        <v>Atlantic City Electric Co_NJ</v>
      </c>
      <c r="L210" s="45" t="s">
        <v>1185</v>
      </c>
      <c r="M210" s="45">
        <v>0</v>
      </c>
      <c r="N210" s="45">
        <v>45622</v>
      </c>
      <c r="O210" s="45">
        <v>393</v>
      </c>
      <c r="P210" s="45">
        <v>440613</v>
      </c>
      <c r="Q210" s="45">
        <v>0</v>
      </c>
      <c r="R210" s="45">
        <v>1211827</v>
      </c>
      <c r="S210" s="45">
        <v>150536</v>
      </c>
      <c r="T210" s="45">
        <v>3527588</v>
      </c>
      <c r="U210" s="45">
        <v>0</v>
      </c>
      <c r="V210" s="45">
        <v>14.248956</v>
      </c>
      <c r="W210" s="45">
        <v>9.5504730000000002</v>
      </c>
      <c r="X210" s="45">
        <v>17.652460999999999</v>
      </c>
      <c r="Y210" s="46">
        <v>617110.69999999995</v>
      </c>
      <c r="Z210" s="46">
        <v>69406.455194529277</v>
      </c>
      <c r="AA210" s="47">
        <f>_xlfn.XLOOKUP($E210,Main_OG!$D$1:$D$766,Main_OG!AJ$1:AJ$766,"")</f>
        <v>880082</v>
      </c>
      <c r="AB210" s="47">
        <f>_xlfn.XLOOKUP($E210,Main_OG!$D$1:$D$766,Main_OG!AK$1:AK$766,"")</f>
        <v>306298</v>
      </c>
      <c r="AC210" s="47">
        <f>_xlfn.XLOOKUP($E210,Main_OG!$D$1:$D$766,Main_OG!AL$1:AL$766,"")</f>
        <v>555590448</v>
      </c>
      <c r="AD210" s="47">
        <f>_xlfn.XLOOKUP($E210,Main_OG!$D$1:$D$766,Main_OG!AM$1:AM$766,"")</f>
        <v>26637324</v>
      </c>
    </row>
    <row r="211" spans="1:30" x14ac:dyDescent="0.35">
      <c r="A211" s="36" t="s">
        <v>1171</v>
      </c>
      <c r="B211" s="45" t="s">
        <v>174</v>
      </c>
      <c r="C211" s="45" t="s">
        <v>4378</v>
      </c>
      <c r="D211" s="36" t="s">
        <v>1171</v>
      </c>
      <c r="E211" s="36" t="str">
        <f t="shared" si="9"/>
        <v>2020_NJ</v>
      </c>
      <c r="F211" s="45">
        <v>2020</v>
      </c>
      <c r="G211" s="45">
        <f>_xlfn.XLOOKUP(I211,Main_OG!$B$1:$B$766,Main_OG!$O$1:$O$766,"")</f>
        <v>1</v>
      </c>
      <c r="H211" s="45">
        <f>_xlfn.XLOOKUP(E211,Main_OG!$D$1:$D$766,Main_OG!$J$1:$J$766,"")</f>
        <v>2</v>
      </c>
      <c r="I211" s="45" t="s">
        <v>174</v>
      </c>
      <c r="J211" s="45" t="str">
        <f t="shared" si="10"/>
        <v>Atlantic City Electric Co_NJ</v>
      </c>
      <c r="K211" s="45" t="str">
        <f t="shared" si="11"/>
        <v>Atlantic City Electric Co_NJ</v>
      </c>
      <c r="L211" s="45" t="s">
        <v>1186</v>
      </c>
      <c r="M211" s="45">
        <v>0</v>
      </c>
      <c r="N211" s="45">
        <v>45536</v>
      </c>
      <c r="O211" s="45">
        <v>371</v>
      </c>
      <c r="P211" s="45">
        <v>0</v>
      </c>
      <c r="Q211" s="45">
        <v>0</v>
      </c>
      <c r="R211" s="45">
        <v>1070330</v>
      </c>
      <c r="S211" s="45">
        <v>137221</v>
      </c>
      <c r="T211" s="45">
        <v>0</v>
      </c>
      <c r="U211" s="45">
        <v>0</v>
      </c>
      <c r="V211" s="45">
        <v>15.191865999999999</v>
      </c>
      <c r="W211" s="45">
        <v>7.9390181000000002</v>
      </c>
      <c r="X211" s="45">
        <v>0</v>
      </c>
      <c r="Y211" s="46">
        <v>595973.4</v>
      </c>
      <c r="Z211" s="46">
        <v>67031.969715493949</v>
      </c>
      <c r="AA211" s="47">
        <f>_xlfn.XLOOKUP($E211,Main_OG!$D$1:$D$766,Main_OG!AJ$1:AJ$766,"")</f>
        <v>804334</v>
      </c>
      <c r="AB211" s="47">
        <f>_xlfn.XLOOKUP($E211,Main_OG!$D$1:$D$766,Main_OG!AK$1:AK$766,"")</f>
        <v>140544</v>
      </c>
      <c r="AC211" s="47">
        <f>_xlfn.XLOOKUP($E211,Main_OG!$D$1:$D$766,Main_OG!AL$1:AL$766,"")</f>
        <v>422966568</v>
      </c>
      <c r="AD211" s="47">
        <f>_xlfn.XLOOKUP($E211,Main_OG!$D$1:$D$766,Main_OG!AM$1:AM$766,"")</f>
        <v>0</v>
      </c>
    </row>
    <row r="212" spans="1:30" x14ac:dyDescent="0.35">
      <c r="A212" s="36" t="s">
        <v>1187</v>
      </c>
      <c r="B212" s="45" t="s">
        <v>717</v>
      </c>
      <c r="C212" s="45" t="s">
        <v>4379</v>
      </c>
      <c r="D212" s="36" t="s">
        <v>1187</v>
      </c>
      <c r="E212" s="36" t="str">
        <f t="shared" si="9"/>
        <v>2006_ID</v>
      </c>
      <c r="F212" s="45">
        <v>2006</v>
      </c>
      <c r="G212" s="45">
        <f>_xlfn.XLOOKUP(I212,Main_OG!$B$1:$B$766,Main_OG!$O$1:$O$766,"")</f>
        <v>0</v>
      </c>
      <c r="H212" s="45">
        <f>_xlfn.XLOOKUP(E212,Main_OG!$D$1:$D$766,Main_OG!$J$1:$J$766,"")</f>
        <v>0</v>
      </c>
      <c r="I212" s="45" t="s">
        <v>717</v>
      </c>
      <c r="J212" s="45" t="str">
        <f t="shared" si="10"/>
        <v>Avista Corp_ID</v>
      </c>
      <c r="K212" s="45" t="str">
        <f t="shared" si="11"/>
        <v>Avista Corp_ID</v>
      </c>
      <c r="L212" s="45" t="s">
        <v>1188</v>
      </c>
      <c r="M212" s="45">
        <v>0</v>
      </c>
      <c r="N212" s="45">
        <v>15905</v>
      </c>
      <c r="O212" s="45">
        <v>494</v>
      </c>
      <c r="P212" s="45">
        <v>99653</v>
      </c>
      <c r="Q212" s="45">
        <v>0</v>
      </c>
      <c r="R212" s="45">
        <v>65739</v>
      </c>
      <c r="S212" s="45">
        <v>51626</v>
      </c>
      <c r="T212" s="45">
        <v>74476</v>
      </c>
      <c r="U212" s="45">
        <v>0</v>
      </c>
      <c r="V212" s="45">
        <v>6.6715988942067641</v>
      </c>
      <c r="W212" s="45">
        <v>4.1500433686204117</v>
      </c>
      <c r="X212" s="45">
        <v>6.4991469847766226</v>
      </c>
      <c r="Y212" s="46">
        <v>60738.6</v>
      </c>
      <c r="Z212" s="46">
        <v>41356.221177133855</v>
      </c>
      <c r="AA212" s="47">
        <f>_xlfn.XLOOKUP($E212,Main_OG!$D$1:$D$766,Main_OG!AJ$1:AJ$766,"")</f>
        <v>38204.18</v>
      </c>
      <c r="AB212" s="47">
        <f>_xlfn.XLOOKUP($E212,Main_OG!$D$1:$D$766,Main_OG!AK$1:AK$766,"")</f>
        <v>594.02</v>
      </c>
      <c r="AC212" s="47">
        <f>_xlfn.XLOOKUP($E212,Main_OG!$D$1:$D$766,Main_OG!AL$1:AL$766,"")</f>
        <v>18597413.779999997</v>
      </c>
      <c r="AD212" s="47">
        <f>_xlfn.XLOOKUP($E212,Main_OG!$D$1:$D$766,Main_OG!AM$1:AM$766,"")</f>
        <v>0</v>
      </c>
    </row>
    <row r="213" spans="1:30" x14ac:dyDescent="0.35">
      <c r="A213" s="36" t="s">
        <v>1187</v>
      </c>
      <c r="B213" s="45" t="s">
        <v>858</v>
      </c>
      <c r="C213" s="45" t="s">
        <v>4379</v>
      </c>
      <c r="D213" s="36" t="s">
        <v>1187</v>
      </c>
      <c r="E213" s="36" t="str">
        <f t="shared" si="9"/>
        <v>2006_MT</v>
      </c>
      <c r="F213" s="45">
        <v>2006</v>
      </c>
      <c r="G213" s="45">
        <f>_xlfn.XLOOKUP(I213,Main_OG!$B$1:$B$766,Main_OG!$O$1:$O$766,"")</f>
        <v>0</v>
      </c>
      <c r="H213" s="45">
        <f>_xlfn.XLOOKUP(E213,Main_OG!$D$1:$D$766,Main_OG!$J$1:$J$766,"")</f>
        <v>0</v>
      </c>
      <c r="I213" s="45" t="s">
        <v>858</v>
      </c>
      <c r="J213" s="45" t="str">
        <f t="shared" si="10"/>
        <v>Avista Corp_MT</v>
      </c>
      <c r="K213" s="45" t="str">
        <f t="shared" si="11"/>
        <v>Avista Corp_MT</v>
      </c>
      <c r="L213" s="45" t="s">
        <v>1189</v>
      </c>
      <c r="M213" s="45">
        <v>0</v>
      </c>
      <c r="N213" s="45">
        <v>8</v>
      </c>
      <c r="O213" s="45">
        <v>0</v>
      </c>
      <c r="P213" s="45">
        <v>11</v>
      </c>
      <c r="Q213" s="45">
        <v>0</v>
      </c>
      <c r="R213" s="45">
        <v>10</v>
      </c>
      <c r="S213" s="45">
        <v>0</v>
      </c>
      <c r="T213" s="45">
        <v>7</v>
      </c>
      <c r="U213" s="45">
        <v>0</v>
      </c>
      <c r="V213" s="45">
        <v>6.7114093959731553</v>
      </c>
      <c r="W213" s="45">
        <v>0</v>
      </c>
      <c r="X213" s="45">
        <v>4.4303797468354427</v>
      </c>
      <c r="Y213" s="46">
        <v>40055</v>
      </c>
      <c r="Z213" s="46">
        <v>42044.018423582856</v>
      </c>
      <c r="AA213" s="47">
        <f>_xlfn.XLOOKUP($E213,Main_OG!$D$1:$D$766,Main_OG!AJ$1:AJ$766,"")</f>
        <v>22604168</v>
      </c>
      <c r="AB213" s="47">
        <f>_xlfn.XLOOKUP($E213,Main_OG!$D$1:$D$766,Main_OG!AK$1:AK$766,"")</f>
        <v>1454021.3800000001</v>
      </c>
      <c r="AC213" s="47">
        <f>_xlfn.XLOOKUP($E213,Main_OG!$D$1:$D$766,Main_OG!AL$1:AL$766,"")</f>
        <v>1245377.7799999998</v>
      </c>
      <c r="AD213" s="47">
        <f>_xlfn.XLOOKUP($E213,Main_OG!$D$1:$D$766,Main_OG!AM$1:AM$766,"")</f>
        <v>0</v>
      </c>
    </row>
    <row r="214" spans="1:30" x14ac:dyDescent="0.35">
      <c r="A214" s="36" t="s">
        <v>1187</v>
      </c>
      <c r="B214" s="45" t="s">
        <v>182</v>
      </c>
      <c r="C214" s="45" t="s">
        <v>4379</v>
      </c>
      <c r="D214" s="36" t="s">
        <v>1187</v>
      </c>
      <c r="E214" s="36" t="str">
        <f t="shared" si="9"/>
        <v>2006_WA</v>
      </c>
      <c r="F214" s="45">
        <v>2006</v>
      </c>
      <c r="G214" s="45">
        <f>_xlfn.XLOOKUP(I214,Main_OG!$B$1:$B$766,Main_OG!$O$1:$O$766,"")</f>
        <v>0</v>
      </c>
      <c r="H214" s="45">
        <f>_xlfn.XLOOKUP(E214,Main_OG!$D$1:$D$766,Main_OG!$J$1:$J$766,"")</f>
        <v>0</v>
      </c>
      <c r="I214" s="45" t="s">
        <v>182</v>
      </c>
      <c r="J214" s="45" t="str">
        <f t="shared" si="10"/>
        <v>Avista Corp_WA</v>
      </c>
      <c r="K214" s="45" t="str">
        <f t="shared" si="11"/>
        <v>Avista Corp_WA</v>
      </c>
      <c r="L214" s="45" t="s">
        <v>1190</v>
      </c>
      <c r="M214" s="45">
        <v>0</v>
      </c>
      <c r="N214" s="45">
        <v>22491</v>
      </c>
      <c r="O214" s="45">
        <v>894</v>
      </c>
      <c r="P214" s="45">
        <v>201276</v>
      </c>
      <c r="Q214" s="45">
        <v>0</v>
      </c>
      <c r="R214" s="45">
        <v>161562</v>
      </c>
      <c r="S214" s="45">
        <v>41335</v>
      </c>
      <c r="T214" s="45">
        <v>160231</v>
      </c>
      <c r="U214" s="45">
        <v>0</v>
      </c>
      <c r="V214" s="45">
        <v>7.4730967683743357</v>
      </c>
      <c r="W214" s="45">
        <v>5.0537901286341498</v>
      </c>
      <c r="X214" s="45">
        <v>6.5895268179277773</v>
      </c>
      <c r="Y214" s="46">
        <v>372145</v>
      </c>
      <c r="Z214" s="46">
        <v>58414.601853187531</v>
      </c>
      <c r="AA214" s="47">
        <f>_xlfn.XLOOKUP($E214,Main_OG!$D$1:$D$766,Main_OG!AJ$1:AJ$766,"")</f>
        <v>8258818.8599999994</v>
      </c>
      <c r="AB214" s="47">
        <f>_xlfn.XLOOKUP($E214,Main_OG!$D$1:$D$766,Main_OG!AK$1:AK$766,"")</f>
        <v>118462.37999999999</v>
      </c>
      <c r="AC214" s="47">
        <f>_xlfn.XLOOKUP($E214,Main_OG!$D$1:$D$766,Main_OG!AL$1:AL$766,"")</f>
        <v>107805780.34</v>
      </c>
      <c r="AD214" s="47">
        <f>_xlfn.XLOOKUP($E214,Main_OG!$D$1:$D$766,Main_OG!AM$1:AM$766,"")</f>
        <v>9328277</v>
      </c>
    </row>
    <row r="215" spans="1:30" x14ac:dyDescent="0.35">
      <c r="A215" s="36" t="s">
        <v>1187</v>
      </c>
      <c r="B215" s="45" t="s">
        <v>717</v>
      </c>
      <c r="C215" s="45" t="s">
        <v>4379</v>
      </c>
      <c r="D215" s="36" t="s">
        <v>1187</v>
      </c>
      <c r="E215" s="36" t="str">
        <f t="shared" si="9"/>
        <v>2007_ID</v>
      </c>
      <c r="F215" s="45">
        <v>2007</v>
      </c>
      <c r="G215" s="45">
        <f>_xlfn.XLOOKUP(I215,Main_OG!$B$1:$B$766,Main_OG!$O$1:$O$766,"")</f>
        <v>0</v>
      </c>
      <c r="H215" s="45">
        <f>_xlfn.XLOOKUP(E215,Main_OG!$D$1:$D$766,Main_OG!$J$1:$J$766,"")</f>
        <v>1</v>
      </c>
      <c r="I215" s="45" t="s">
        <v>717</v>
      </c>
      <c r="J215" s="45" t="str">
        <f t="shared" si="10"/>
        <v>Avista Corp_ID</v>
      </c>
      <c r="K215" s="45" t="str">
        <f t="shared" si="11"/>
        <v>Avista Corp_ID</v>
      </c>
      <c r="L215" s="45" t="s">
        <v>1191</v>
      </c>
      <c r="M215" s="45">
        <v>0</v>
      </c>
      <c r="N215" s="45">
        <v>16172</v>
      </c>
      <c r="O215" s="45">
        <v>477</v>
      </c>
      <c r="P215" s="45">
        <v>101671</v>
      </c>
      <c r="Q215" s="45">
        <v>0</v>
      </c>
      <c r="R215" s="45">
        <v>68474</v>
      </c>
      <c r="S215" s="45">
        <v>53023</v>
      </c>
      <c r="T215" s="45">
        <v>82203</v>
      </c>
      <c r="U215" s="45">
        <v>0</v>
      </c>
      <c r="V215" s="45">
        <v>6.8</v>
      </c>
      <c r="W215" s="45">
        <v>4.24</v>
      </c>
      <c r="X215" s="45">
        <v>6.91</v>
      </c>
      <c r="Y215" s="46">
        <v>61812.1</v>
      </c>
      <c r="Z215" s="46">
        <v>41068.297560635307</v>
      </c>
      <c r="AA215" s="47">
        <f>_xlfn.XLOOKUP($E215,Main_OG!$D$1:$D$766,Main_OG!AJ$1:AJ$766,"")</f>
        <v>38896</v>
      </c>
      <c r="AB215" s="47">
        <f>_xlfn.XLOOKUP($E215,Main_OG!$D$1:$D$766,Main_OG!AK$1:AK$766,"")</f>
        <v>480</v>
      </c>
      <c r="AC215" s="47">
        <f>_xlfn.XLOOKUP($E215,Main_OG!$D$1:$D$766,Main_OG!AL$1:AL$766,"")</f>
        <v>24652674</v>
      </c>
      <c r="AD215" s="47">
        <f>_xlfn.XLOOKUP($E215,Main_OG!$D$1:$D$766,Main_OG!AM$1:AM$766,"")</f>
        <v>0</v>
      </c>
    </row>
    <row r="216" spans="1:30" x14ac:dyDescent="0.35">
      <c r="A216" s="36" t="s">
        <v>1187</v>
      </c>
      <c r="B216" s="45" t="s">
        <v>858</v>
      </c>
      <c r="C216" s="45" t="s">
        <v>4379</v>
      </c>
      <c r="D216" s="36" t="s">
        <v>1187</v>
      </c>
      <c r="E216" s="36" t="str">
        <f t="shared" si="9"/>
        <v>2007_MT</v>
      </c>
      <c r="F216" s="45">
        <v>2007</v>
      </c>
      <c r="G216" s="45">
        <f>_xlfn.XLOOKUP(I216,Main_OG!$B$1:$B$766,Main_OG!$O$1:$O$766,"")</f>
        <v>0</v>
      </c>
      <c r="H216" s="45">
        <f>_xlfn.XLOOKUP(E216,Main_OG!$D$1:$D$766,Main_OG!$J$1:$J$766,"")</f>
        <v>0</v>
      </c>
      <c r="I216" s="45" t="s">
        <v>858</v>
      </c>
      <c r="J216" s="45" t="str">
        <f t="shared" si="10"/>
        <v>Avista Corp_MT</v>
      </c>
      <c r="K216" s="45" t="str">
        <f t="shared" si="11"/>
        <v>Avista Corp_MT</v>
      </c>
      <c r="L216" s="45" t="s">
        <v>1192</v>
      </c>
      <c r="M216" s="45">
        <v>0</v>
      </c>
      <c r="N216" s="45">
        <v>9</v>
      </c>
      <c r="O216" s="45">
        <v>0</v>
      </c>
      <c r="P216" s="45">
        <v>10</v>
      </c>
      <c r="Q216" s="45">
        <v>0</v>
      </c>
      <c r="R216" s="45">
        <v>10</v>
      </c>
      <c r="S216" s="45">
        <v>0</v>
      </c>
      <c r="T216" s="45">
        <v>7</v>
      </c>
      <c r="U216" s="45">
        <v>0</v>
      </c>
      <c r="V216" s="45">
        <v>6.45</v>
      </c>
      <c r="W216" s="45">
        <v>0</v>
      </c>
      <c r="X216" s="45">
        <v>4.67</v>
      </c>
      <c r="Y216" s="46">
        <v>42057.7</v>
      </c>
      <c r="Z216" s="46">
        <v>43596.391024830365</v>
      </c>
      <c r="AA216" s="47">
        <f>_xlfn.XLOOKUP($E216,Main_OG!$D$1:$D$766,Main_OG!AJ$1:AJ$766,"")</f>
        <v>23857850</v>
      </c>
      <c r="AB216" s="47">
        <f>_xlfn.XLOOKUP($E216,Main_OG!$D$1:$D$766,Main_OG!AK$1:AK$766,"")</f>
        <v>1648154</v>
      </c>
      <c r="AC216" s="47">
        <f>_xlfn.XLOOKUP($E216,Main_OG!$D$1:$D$766,Main_OG!AL$1:AL$766,"")</f>
        <v>2089866</v>
      </c>
      <c r="AD216" s="47">
        <f>_xlfn.XLOOKUP($E216,Main_OG!$D$1:$D$766,Main_OG!AM$1:AM$766,"")</f>
        <v>0</v>
      </c>
    </row>
    <row r="217" spans="1:30" x14ac:dyDescent="0.35">
      <c r="A217" s="36" t="s">
        <v>1187</v>
      </c>
      <c r="B217" s="45" t="s">
        <v>182</v>
      </c>
      <c r="C217" s="45" t="s">
        <v>4379</v>
      </c>
      <c r="D217" s="36" t="s">
        <v>1187</v>
      </c>
      <c r="E217" s="36" t="str">
        <f t="shared" si="9"/>
        <v>2007_WA</v>
      </c>
      <c r="F217" s="45">
        <v>2007</v>
      </c>
      <c r="G217" s="45">
        <f>_xlfn.XLOOKUP(I217,Main_OG!$B$1:$B$766,Main_OG!$O$1:$O$766,"")</f>
        <v>0</v>
      </c>
      <c r="H217" s="45">
        <f>_xlfn.XLOOKUP(E217,Main_OG!$D$1:$D$766,Main_OG!$J$1:$J$766,"")</f>
        <v>1</v>
      </c>
      <c r="I217" s="45" t="s">
        <v>182</v>
      </c>
      <c r="J217" s="45" t="str">
        <f t="shared" si="10"/>
        <v>Avista Corp_WA</v>
      </c>
      <c r="K217" s="45" t="str">
        <f t="shared" si="11"/>
        <v>Avista Corp_WA</v>
      </c>
      <c r="L217" s="45" t="s">
        <v>1193</v>
      </c>
      <c r="M217" s="45">
        <v>0</v>
      </c>
      <c r="N217" s="45">
        <v>22802</v>
      </c>
      <c r="O217" s="45">
        <v>900</v>
      </c>
      <c r="P217" s="45">
        <v>205056</v>
      </c>
      <c r="Q217" s="45">
        <v>0</v>
      </c>
      <c r="R217" s="45">
        <v>162068</v>
      </c>
      <c r="S217" s="45">
        <v>42184</v>
      </c>
      <c r="T217" s="45">
        <v>169147</v>
      </c>
      <c r="U217" s="45">
        <v>0</v>
      </c>
      <c r="V217" s="45">
        <v>7.49</v>
      </c>
      <c r="W217" s="45">
        <v>5.05</v>
      </c>
      <c r="X217" s="45">
        <v>6.82</v>
      </c>
      <c r="Y217" s="46">
        <v>394221.9</v>
      </c>
      <c r="Z217" s="46">
        <v>61010.073840992933</v>
      </c>
      <c r="AA217" s="47">
        <f>_xlfn.XLOOKUP($E217,Main_OG!$D$1:$D$766,Main_OG!AJ$1:AJ$766,"")</f>
        <v>11378466</v>
      </c>
      <c r="AB217" s="47">
        <f>_xlfn.XLOOKUP($E217,Main_OG!$D$1:$D$766,Main_OG!AK$1:AK$766,"")</f>
        <v>97162</v>
      </c>
      <c r="AC217" s="47">
        <f>_xlfn.XLOOKUP($E217,Main_OG!$D$1:$D$766,Main_OG!AL$1:AL$766,"")</f>
        <v>104486850</v>
      </c>
      <c r="AD217" s="47">
        <f>_xlfn.XLOOKUP($E217,Main_OG!$D$1:$D$766,Main_OG!AM$1:AM$766,"")</f>
        <v>8108560</v>
      </c>
    </row>
    <row r="218" spans="1:30" x14ac:dyDescent="0.35">
      <c r="A218" s="36" t="s">
        <v>1187</v>
      </c>
      <c r="B218" s="45" t="s">
        <v>717</v>
      </c>
      <c r="C218" s="45" t="s">
        <v>4379</v>
      </c>
      <c r="D218" s="36" t="s">
        <v>1187</v>
      </c>
      <c r="E218" s="36" t="str">
        <f t="shared" si="9"/>
        <v>2008_ID</v>
      </c>
      <c r="F218" s="45">
        <v>2008</v>
      </c>
      <c r="G218" s="45">
        <f>_xlfn.XLOOKUP(I218,Main_OG!$B$1:$B$766,Main_OG!$O$1:$O$766,"")</f>
        <v>0</v>
      </c>
      <c r="H218" s="45">
        <f>_xlfn.XLOOKUP(E218,Main_OG!$D$1:$D$766,Main_OG!$J$1:$J$766,"")</f>
        <v>1</v>
      </c>
      <c r="I218" s="45" t="s">
        <v>717</v>
      </c>
      <c r="J218" s="45" t="str">
        <f t="shared" si="10"/>
        <v>Avista Corp_ID</v>
      </c>
      <c r="K218" s="45" t="str">
        <f t="shared" si="11"/>
        <v>Avista Corp_ID</v>
      </c>
      <c r="L218" s="45" t="s">
        <v>1194</v>
      </c>
      <c r="M218" s="45">
        <v>0</v>
      </c>
      <c r="N218" s="45">
        <v>16503</v>
      </c>
      <c r="O218" s="45">
        <v>482</v>
      </c>
      <c r="P218" s="45">
        <v>103795</v>
      </c>
      <c r="Q218" s="45">
        <v>0</v>
      </c>
      <c r="R218" s="45">
        <v>1031269</v>
      </c>
      <c r="S218" s="45">
        <v>1242247</v>
      </c>
      <c r="T218" s="45">
        <v>1229004</v>
      </c>
      <c r="U218" s="45">
        <v>0</v>
      </c>
      <c r="V218" s="45">
        <v>7.17</v>
      </c>
      <c r="W218" s="45">
        <v>4.55</v>
      </c>
      <c r="X218" s="45">
        <v>7.23</v>
      </c>
      <c r="Y218" s="46">
        <v>63878.2</v>
      </c>
      <c r="Z218" s="46">
        <v>41632.905782366128</v>
      </c>
      <c r="AA218" s="47">
        <f>_xlfn.XLOOKUP($E218,Main_OG!$D$1:$D$766,Main_OG!AJ$1:AJ$766,"")</f>
        <v>43692</v>
      </c>
      <c r="AB218" s="47">
        <f>_xlfn.XLOOKUP($E218,Main_OG!$D$1:$D$766,Main_OG!AK$1:AK$766,"")</f>
        <v>510</v>
      </c>
      <c r="AC218" s="47">
        <f>_xlfn.XLOOKUP($E218,Main_OG!$D$1:$D$766,Main_OG!AL$1:AL$766,"")</f>
        <v>25327204</v>
      </c>
      <c r="AD218" s="47">
        <f>_xlfn.XLOOKUP($E218,Main_OG!$D$1:$D$766,Main_OG!AM$1:AM$766,"")</f>
        <v>0</v>
      </c>
    </row>
    <row r="219" spans="1:30" x14ac:dyDescent="0.35">
      <c r="A219" s="36" t="s">
        <v>1187</v>
      </c>
      <c r="B219" s="45" t="s">
        <v>858</v>
      </c>
      <c r="C219" s="45" t="s">
        <v>4379</v>
      </c>
      <c r="D219" s="36" t="s">
        <v>1187</v>
      </c>
      <c r="E219" s="36" t="str">
        <f t="shared" si="9"/>
        <v>2008_MT</v>
      </c>
      <c r="F219" s="45">
        <v>2008</v>
      </c>
      <c r="G219" s="45">
        <f>_xlfn.XLOOKUP(I219,Main_OG!$B$1:$B$766,Main_OG!$O$1:$O$766,"")</f>
        <v>0</v>
      </c>
      <c r="H219" s="45">
        <f>_xlfn.XLOOKUP(E219,Main_OG!$D$1:$D$766,Main_OG!$J$1:$J$766,"")</f>
        <v>0</v>
      </c>
      <c r="I219" s="45" t="s">
        <v>858</v>
      </c>
      <c r="J219" s="45" t="str">
        <f t="shared" si="10"/>
        <v>Avista Corp_MT</v>
      </c>
      <c r="K219" s="45" t="str">
        <f t="shared" si="11"/>
        <v>Avista Corp_MT</v>
      </c>
      <c r="L219" s="45" t="s">
        <v>1195</v>
      </c>
      <c r="M219" s="45">
        <v>0</v>
      </c>
      <c r="N219" s="45">
        <v>9</v>
      </c>
      <c r="O219" s="45">
        <v>0</v>
      </c>
      <c r="P219" s="45">
        <v>10</v>
      </c>
      <c r="Q219" s="45">
        <v>0</v>
      </c>
      <c r="R219" s="45">
        <v>305</v>
      </c>
      <c r="S219" s="45">
        <v>0</v>
      </c>
      <c r="T219" s="45">
        <v>132</v>
      </c>
      <c r="U219" s="45">
        <v>0</v>
      </c>
      <c r="V219" s="45">
        <v>6.56</v>
      </c>
      <c r="W219" s="45">
        <v>0</v>
      </c>
      <c r="X219" s="45">
        <v>4.55</v>
      </c>
      <c r="Y219" s="46">
        <v>42049.3</v>
      </c>
      <c r="Z219" s="46">
        <v>43064.987735747607</v>
      </c>
      <c r="AA219" s="47">
        <f>_xlfn.XLOOKUP($E219,Main_OG!$D$1:$D$766,Main_OG!AJ$1:AJ$766,"")</f>
        <v>24023134</v>
      </c>
      <c r="AB219" s="47">
        <f>_xlfn.XLOOKUP($E219,Main_OG!$D$1:$D$766,Main_OG!AK$1:AK$766,"")</f>
        <v>1618344</v>
      </c>
      <c r="AC219" s="47">
        <f>_xlfn.XLOOKUP($E219,Main_OG!$D$1:$D$766,Main_OG!AL$1:AL$766,"")</f>
        <v>1146150</v>
      </c>
      <c r="AD219" s="47">
        <f>_xlfn.XLOOKUP($E219,Main_OG!$D$1:$D$766,Main_OG!AM$1:AM$766,"")</f>
        <v>0</v>
      </c>
    </row>
    <row r="220" spans="1:30" x14ac:dyDescent="0.35">
      <c r="A220" s="36" t="s">
        <v>1187</v>
      </c>
      <c r="B220" s="45" t="s">
        <v>182</v>
      </c>
      <c r="C220" s="45" t="s">
        <v>4379</v>
      </c>
      <c r="D220" s="36" t="s">
        <v>1187</v>
      </c>
      <c r="E220" s="36" t="str">
        <f t="shared" si="9"/>
        <v>2008_WA</v>
      </c>
      <c r="F220" s="45">
        <v>2008</v>
      </c>
      <c r="G220" s="45">
        <f>_xlfn.XLOOKUP(I220,Main_OG!$B$1:$B$766,Main_OG!$O$1:$O$766,"")</f>
        <v>0</v>
      </c>
      <c r="H220" s="45">
        <f>_xlfn.XLOOKUP(E220,Main_OG!$D$1:$D$766,Main_OG!$J$1:$J$766,"")</f>
        <v>1</v>
      </c>
      <c r="I220" s="45" t="s">
        <v>182</v>
      </c>
      <c r="J220" s="45" t="str">
        <f t="shared" si="10"/>
        <v>Avista Corp_WA</v>
      </c>
      <c r="K220" s="45" t="str">
        <f t="shared" si="11"/>
        <v>Avista Corp_WA</v>
      </c>
      <c r="L220" s="45" t="s">
        <v>1196</v>
      </c>
      <c r="M220" s="45">
        <v>0</v>
      </c>
      <c r="N220" s="45">
        <v>23071</v>
      </c>
      <c r="O220" s="45">
        <v>906</v>
      </c>
      <c r="P220" s="45">
        <v>207576</v>
      </c>
      <c r="Q220" s="45">
        <v>0</v>
      </c>
      <c r="R220" s="45">
        <v>2195522</v>
      </c>
      <c r="S220" s="45">
        <v>816280</v>
      </c>
      <c r="T220" s="45">
        <v>2514560</v>
      </c>
      <c r="U220" s="45">
        <v>0</v>
      </c>
      <c r="V220" s="45">
        <v>8.23</v>
      </c>
      <c r="W220" s="45">
        <v>5.54</v>
      </c>
      <c r="X220" s="45">
        <v>7.59</v>
      </c>
      <c r="Y220" s="46">
        <v>401093.2</v>
      </c>
      <c r="Z220" s="46">
        <v>61121.469207652095</v>
      </c>
      <c r="AA220" s="47">
        <f>_xlfn.XLOOKUP($E220,Main_OG!$D$1:$D$766,Main_OG!AJ$1:AJ$766,"")</f>
        <v>11543428</v>
      </c>
      <c r="AB220" s="47">
        <f>_xlfn.XLOOKUP($E220,Main_OG!$D$1:$D$766,Main_OG!AK$1:AK$766,"")</f>
        <v>133012</v>
      </c>
      <c r="AC220" s="47">
        <f>_xlfn.XLOOKUP($E220,Main_OG!$D$1:$D$766,Main_OG!AL$1:AL$766,"")</f>
        <v>138723276</v>
      </c>
      <c r="AD220" s="47">
        <f>_xlfn.XLOOKUP($E220,Main_OG!$D$1:$D$766,Main_OG!AM$1:AM$766,"")</f>
        <v>9269639</v>
      </c>
    </row>
    <row r="221" spans="1:30" x14ac:dyDescent="0.35">
      <c r="A221" s="36" t="s">
        <v>1187</v>
      </c>
      <c r="B221" s="45" t="s">
        <v>717</v>
      </c>
      <c r="C221" s="45" t="s">
        <v>4379</v>
      </c>
      <c r="D221" s="36" t="s">
        <v>1187</v>
      </c>
      <c r="E221" s="36" t="str">
        <f t="shared" si="9"/>
        <v>2009_ID</v>
      </c>
      <c r="F221" s="45">
        <v>2009</v>
      </c>
      <c r="G221" s="45">
        <f>_xlfn.XLOOKUP(I221,Main_OG!$B$1:$B$766,Main_OG!$O$1:$O$766,"")</f>
        <v>0</v>
      </c>
      <c r="H221" s="45">
        <f>_xlfn.XLOOKUP(E221,Main_OG!$D$1:$D$766,Main_OG!$J$1:$J$766,"")</f>
        <v>1</v>
      </c>
      <c r="I221" s="45" t="s">
        <v>717</v>
      </c>
      <c r="J221" s="45" t="str">
        <f t="shared" si="10"/>
        <v>Avista Corp_ID</v>
      </c>
      <c r="K221" s="45" t="str">
        <f t="shared" si="11"/>
        <v>Avista Corp_ID</v>
      </c>
      <c r="L221" s="45" t="s">
        <v>1197</v>
      </c>
      <c r="M221" s="45">
        <v>0</v>
      </c>
      <c r="N221" s="45">
        <v>16632</v>
      </c>
      <c r="O221" s="45">
        <v>486</v>
      </c>
      <c r="P221" s="45">
        <v>104609</v>
      </c>
      <c r="Q221" s="45">
        <v>0</v>
      </c>
      <c r="R221" s="45">
        <v>1021449</v>
      </c>
      <c r="S221" s="45">
        <v>1198407</v>
      </c>
      <c r="T221" s="45">
        <v>1224836</v>
      </c>
      <c r="U221" s="45">
        <v>0</v>
      </c>
      <c r="V221" s="45">
        <v>8.16</v>
      </c>
      <c r="W221" s="45">
        <v>5.18</v>
      </c>
      <c r="X221" s="45">
        <v>8.2799999999999994</v>
      </c>
      <c r="Y221" s="46">
        <v>61276.1</v>
      </c>
      <c r="Z221" s="46">
        <v>39420.073737213235</v>
      </c>
      <c r="AA221" s="47">
        <f>_xlfn.XLOOKUP($E221,Main_OG!$D$1:$D$766,Main_OG!AJ$1:AJ$766,"")</f>
        <v>38246</v>
      </c>
      <c r="AB221" s="47">
        <f>_xlfn.XLOOKUP($E221,Main_OG!$D$1:$D$766,Main_OG!AK$1:AK$766,"")</f>
        <v>164</v>
      </c>
      <c r="AC221" s="47">
        <f>_xlfn.XLOOKUP($E221,Main_OG!$D$1:$D$766,Main_OG!AL$1:AL$766,"")</f>
        <v>25050832</v>
      </c>
      <c r="AD221" s="47">
        <f>_xlfn.XLOOKUP($E221,Main_OG!$D$1:$D$766,Main_OG!AM$1:AM$766,"")</f>
        <v>0</v>
      </c>
    </row>
    <row r="222" spans="1:30" x14ac:dyDescent="0.35">
      <c r="A222" s="36" t="s">
        <v>1187</v>
      </c>
      <c r="B222" s="45" t="s">
        <v>858</v>
      </c>
      <c r="C222" s="45" t="s">
        <v>4379</v>
      </c>
      <c r="D222" s="36" t="s">
        <v>1187</v>
      </c>
      <c r="E222" s="36" t="str">
        <f t="shared" si="9"/>
        <v>2009_MT</v>
      </c>
      <c r="F222" s="45">
        <v>2009</v>
      </c>
      <c r="G222" s="45">
        <f>_xlfn.XLOOKUP(I222,Main_OG!$B$1:$B$766,Main_OG!$O$1:$O$766,"")</f>
        <v>0</v>
      </c>
      <c r="H222" s="45">
        <f>_xlfn.XLOOKUP(E222,Main_OG!$D$1:$D$766,Main_OG!$J$1:$J$766,"")</f>
        <v>0</v>
      </c>
      <c r="I222" s="45" t="s">
        <v>858</v>
      </c>
      <c r="J222" s="45" t="str">
        <f t="shared" si="10"/>
        <v>Avista Corp_MT</v>
      </c>
      <c r="K222" s="45" t="str">
        <f t="shared" si="11"/>
        <v>Avista Corp_MT</v>
      </c>
      <c r="L222" s="45" t="s">
        <v>1198</v>
      </c>
      <c r="M222" s="45">
        <v>0</v>
      </c>
      <c r="N222" s="45">
        <v>11</v>
      </c>
      <c r="O222" s="45">
        <v>0</v>
      </c>
      <c r="P222" s="45">
        <v>8</v>
      </c>
      <c r="Q222" s="45">
        <v>0</v>
      </c>
      <c r="R222" s="45">
        <v>430</v>
      </c>
      <c r="S222" s="45">
        <v>0</v>
      </c>
      <c r="T222" s="45">
        <v>120</v>
      </c>
      <c r="U222" s="45">
        <v>0</v>
      </c>
      <c r="V222" s="45">
        <v>6.51</v>
      </c>
      <c r="W222" s="45">
        <v>0</v>
      </c>
      <c r="X222" s="45">
        <v>4.17</v>
      </c>
      <c r="Y222" s="46">
        <v>40938.400000000001</v>
      </c>
      <c r="Z222" s="46">
        <v>41604.826104542561</v>
      </c>
      <c r="AA222" s="47">
        <f>_xlfn.XLOOKUP($E222,Main_OG!$D$1:$D$766,Main_OG!AJ$1:AJ$766,"")</f>
        <v>20302444</v>
      </c>
      <c r="AB222" s="47">
        <f>_xlfn.XLOOKUP($E222,Main_OG!$D$1:$D$766,Main_OG!AK$1:AK$766,"")</f>
        <v>1855238</v>
      </c>
      <c r="AC222" s="47">
        <f>_xlfn.XLOOKUP($E222,Main_OG!$D$1:$D$766,Main_OG!AL$1:AL$766,"")</f>
        <v>1543170</v>
      </c>
      <c r="AD222" s="47">
        <f>_xlfn.XLOOKUP($E222,Main_OG!$D$1:$D$766,Main_OG!AM$1:AM$766,"")</f>
        <v>0</v>
      </c>
    </row>
    <row r="223" spans="1:30" x14ac:dyDescent="0.35">
      <c r="A223" s="36" t="s">
        <v>1187</v>
      </c>
      <c r="B223" s="45" t="s">
        <v>182</v>
      </c>
      <c r="C223" s="45" t="s">
        <v>4379</v>
      </c>
      <c r="D223" s="36" t="s">
        <v>1187</v>
      </c>
      <c r="E223" s="36" t="str">
        <f t="shared" si="9"/>
        <v>2009_WA</v>
      </c>
      <c r="F223" s="45">
        <v>2009</v>
      </c>
      <c r="G223" s="45">
        <f>_xlfn.XLOOKUP(I223,Main_OG!$B$1:$B$766,Main_OG!$O$1:$O$766,"")</f>
        <v>0</v>
      </c>
      <c r="H223" s="45">
        <f>_xlfn.XLOOKUP(E223,Main_OG!$D$1:$D$766,Main_OG!$J$1:$J$766,"")</f>
        <v>1</v>
      </c>
      <c r="I223" s="45" t="s">
        <v>182</v>
      </c>
      <c r="J223" s="45" t="str">
        <f t="shared" si="10"/>
        <v>Avista Corp_WA</v>
      </c>
      <c r="K223" s="45" t="str">
        <f t="shared" si="11"/>
        <v>Avista Corp_WA</v>
      </c>
      <c r="L223" s="45" t="s">
        <v>1199</v>
      </c>
      <c r="M223" s="45">
        <v>0</v>
      </c>
      <c r="N223" s="45">
        <v>23157</v>
      </c>
      <c r="O223" s="45">
        <v>908</v>
      </c>
      <c r="P223" s="45">
        <v>209267</v>
      </c>
      <c r="Q223" s="45">
        <v>0</v>
      </c>
      <c r="R223" s="45">
        <v>2194183</v>
      </c>
      <c r="S223" s="45">
        <v>749146</v>
      </c>
      <c r="T223" s="45">
        <v>2566413</v>
      </c>
      <c r="U223" s="45">
        <v>0</v>
      </c>
      <c r="V223" s="45">
        <v>9.0299999999999994</v>
      </c>
      <c r="W223" s="45">
        <v>6.09</v>
      </c>
      <c r="X223" s="45">
        <v>8.35</v>
      </c>
      <c r="Y223" s="46">
        <v>390814</v>
      </c>
      <c r="Z223" s="46">
        <v>58615.423703240202</v>
      </c>
      <c r="AA223" s="47">
        <f>_xlfn.XLOOKUP($E223,Main_OG!$D$1:$D$766,Main_OG!AJ$1:AJ$766,"")</f>
        <v>9968752</v>
      </c>
      <c r="AB223" s="47">
        <f>_xlfn.XLOOKUP($E223,Main_OG!$D$1:$D$766,Main_OG!AK$1:AK$766,"")</f>
        <v>168658</v>
      </c>
      <c r="AC223" s="47">
        <f>_xlfn.XLOOKUP($E223,Main_OG!$D$1:$D$766,Main_OG!AL$1:AL$766,"")</f>
        <v>171188650</v>
      </c>
      <c r="AD223" s="47">
        <f>_xlfn.XLOOKUP($E223,Main_OG!$D$1:$D$766,Main_OG!AM$1:AM$766,"")</f>
        <v>6634014</v>
      </c>
    </row>
    <row r="224" spans="1:30" x14ac:dyDescent="0.35">
      <c r="A224" s="36" t="s">
        <v>1187</v>
      </c>
      <c r="B224" s="45" t="s">
        <v>717</v>
      </c>
      <c r="C224" s="45" t="s">
        <v>4379</v>
      </c>
      <c r="D224" s="36" t="s">
        <v>1187</v>
      </c>
      <c r="E224" s="36" t="str">
        <f t="shared" si="9"/>
        <v>2010_ID</v>
      </c>
      <c r="F224" s="45">
        <v>2010</v>
      </c>
      <c r="G224" s="45">
        <f>_xlfn.XLOOKUP(I224,Main_OG!$B$1:$B$766,Main_OG!$O$1:$O$766,"")</f>
        <v>0</v>
      </c>
      <c r="H224" s="45">
        <f>_xlfn.XLOOKUP(E224,Main_OG!$D$1:$D$766,Main_OG!$J$1:$J$766,"")</f>
        <v>1</v>
      </c>
      <c r="I224" s="45" t="s">
        <v>717</v>
      </c>
      <c r="J224" s="45" t="str">
        <f t="shared" si="10"/>
        <v>Avista Corp_ID</v>
      </c>
      <c r="K224" s="45" t="str">
        <f t="shared" si="11"/>
        <v>Avista Corp_ID</v>
      </c>
      <c r="L224" s="45" t="s">
        <v>1200</v>
      </c>
      <c r="M224" s="45">
        <v>0</v>
      </c>
      <c r="N224" s="45">
        <v>16725</v>
      </c>
      <c r="O224" s="45">
        <v>476</v>
      </c>
      <c r="P224" s="45">
        <v>105286</v>
      </c>
      <c r="Q224" s="45">
        <v>0</v>
      </c>
      <c r="R224" s="45">
        <v>998465</v>
      </c>
      <c r="S224" s="45">
        <v>1210786</v>
      </c>
      <c r="T224" s="45">
        <v>1179482</v>
      </c>
      <c r="U224" s="45">
        <v>0</v>
      </c>
      <c r="V224" s="45">
        <v>8.51</v>
      </c>
      <c r="W224" s="45">
        <v>5.3</v>
      </c>
      <c r="X224" s="45">
        <v>8.5399999999999991</v>
      </c>
      <c r="Y224" s="46">
        <v>62626.400000000001</v>
      </c>
      <c r="Z224" s="46">
        <v>39868.629040010339</v>
      </c>
      <c r="AA224" s="47">
        <f>_xlfn.XLOOKUP($E224,Main_OG!$D$1:$D$766,Main_OG!AJ$1:AJ$766,"")</f>
        <v>41212</v>
      </c>
      <c r="AB224" s="47">
        <f>_xlfn.XLOOKUP($E224,Main_OG!$D$1:$D$766,Main_OG!AK$1:AK$766,"")</f>
        <v>294</v>
      </c>
      <c r="AC224" s="47">
        <f>_xlfn.XLOOKUP($E224,Main_OG!$D$1:$D$766,Main_OG!AL$1:AL$766,"")</f>
        <v>24646212</v>
      </c>
      <c r="AD224" s="47">
        <f>_xlfn.XLOOKUP($E224,Main_OG!$D$1:$D$766,Main_OG!AM$1:AM$766,"")</f>
        <v>0</v>
      </c>
    </row>
    <row r="225" spans="1:30" x14ac:dyDescent="0.35">
      <c r="A225" s="36" t="s">
        <v>1187</v>
      </c>
      <c r="B225" s="45" t="s">
        <v>858</v>
      </c>
      <c r="C225" s="45" t="s">
        <v>4379</v>
      </c>
      <c r="D225" s="36" t="s">
        <v>1187</v>
      </c>
      <c r="E225" s="36" t="str">
        <f t="shared" si="9"/>
        <v>2010_MT</v>
      </c>
      <c r="F225" s="45">
        <v>2010</v>
      </c>
      <c r="G225" s="45">
        <f>_xlfn.XLOOKUP(I225,Main_OG!$B$1:$B$766,Main_OG!$O$1:$O$766,"")</f>
        <v>0</v>
      </c>
      <c r="H225" s="45">
        <f>_xlfn.XLOOKUP(E225,Main_OG!$D$1:$D$766,Main_OG!$J$1:$J$766,"")</f>
        <v>0</v>
      </c>
      <c r="I225" s="45" t="s">
        <v>858</v>
      </c>
      <c r="J225" s="45" t="str">
        <f t="shared" si="10"/>
        <v>Avista Corp_MT</v>
      </c>
      <c r="K225" s="45" t="str">
        <f t="shared" si="11"/>
        <v>Avista Corp_MT</v>
      </c>
      <c r="L225" s="45" t="s">
        <v>1201</v>
      </c>
      <c r="M225" s="45">
        <v>0</v>
      </c>
      <c r="N225" s="45">
        <v>12</v>
      </c>
      <c r="O225" s="45">
        <v>0</v>
      </c>
      <c r="P225" s="45">
        <v>8</v>
      </c>
      <c r="Q225" s="45">
        <v>0</v>
      </c>
      <c r="R225" s="45">
        <v>348</v>
      </c>
      <c r="S225" s="45">
        <v>0</v>
      </c>
      <c r="T225" s="45">
        <v>133</v>
      </c>
      <c r="U225" s="45">
        <v>0</v>
      </c>
      <c r="V225" s="45">
        <v>6.61</v>
      </c>
      <c r="W225" s="45">
        <v>0</v>
      </c>
      <c r="X225" s="45">
        <v>5.04</v>
      </c>
      <c r="Y225" s="46">
        <v>42469.8</v>
      </c>
      <c r="Z225" s="46">
        <v>42867.178746984544</v>
      </c>
      <c r="AA225" s="47">
        <f>_xlfn.XLOOKUP($E225,Main_OG!$D$1:$D$766,Main_OG!AJ$1:AJ$766,"")</f>
        <v>24010412</v>
      </c>
      <c r="AB225" s="47">
        <f>_xlfn.XLOOKUP($E225,Main_OG!$D$1:$D$766,Main_OG!AK$1:AK$766,"")</f>
        <v>1555752</v>
      </c>
      <c r="AC225" s="47">
        <f>_xlfn.XLOOKUP($E225,Main_OG!$D$1:$D$766,Main_OG!AL$1:AL$766,"")</f>
        <v>1453602</v>
      </c>
      <c r="AD225" s="47">
        <f>_xlfn.XLOOKUP($E225,Main_OG!$D$1:$D$766,Main_OG!AM$1:AM$766,"")</f>
        <v>0</v>
      </c>
    </row>
    <row r="226" spans="1:30" x14ac:dyDescent="0.35">
      <c r="A226" s="36" t="s">
        <v>1187</v>
      </c>
      <c r="B226" s="45" t="s">
        <v>182</v>
      </c>
      <c r="C226" s="45" t="s">
        <v>4379</v>
      </c>
      <c r="D226" s="36" t="s">
        <v>1187</v>
      </c>
      <c r="E226" s="36" t="str">
        <f t="shared" si="9"/>
        <v>2010_WA</v>
      </c>
      <c r="F226" s="45">
        <v>2010</v>
      </c>
      <c r="G226" s="45">
        <f>_xlfn.XLOOKUP(I226,Main_OG!$B$1:$B$766,Main_OG!$O$1:$O$766,"")</f>
        <v>0</v>
      </c>
      <c r="H226" s="45">
        <f>_xlfn.XLOOKUP(E226,Main_OG!$D$1:$D$766,Main_OG!$J$1:$J$766,"")</f>
        <v>1</v>
      </c>
      <c r="I226" s="45" t="s">
        <v>182</v>
      </c>
      <c r="J226" s="45" t="str">
        <f t="shared" si="10"/>
        <v>Avista Corp_WA</v>
      </c>
      <c r="K226" s="45" t="str">
        <f t="shared" si="11"/>
        <v>Avista Corp_WA</v>
      </c>
      <c r="L226" s="45" t="s">
        <v>1202</v>
      </c>
      <c r="M226" s="45">
        <v>0</v>
      </c>
      <c r="N226" s="45">
        <v>23287</v>
      </c>
      <c r="O226" s="45">
        <v>900</v>
      </c>
      <c r="P226" s="45">
        <v>209988</v>
      </c>
      <c r="Q226" s="45">
        <v>0</v>
      </c>
      <c r="R226" s="45">
        <v>2139915</v>
      </c>
      <c r="S226" s="45">
        <v>888547</v>
      </c>
      <c r="T226" s="45">
        <v>2438713</v>
      </c>
      <c r="U226" s="45">
        <v>0</v>
      </c>
      <c r="V226" s="45">
        <v>8.7799999999999994</v>
      </c>
      <c r="W226" s="45">
        <v>5.69</v>
      </c>
      <c r="X226" s="45">
        <v>8.0299999999999994</v>
      </c>
      <c r="Y226" s="46">
        <v>403471.3</v>
      </c>
      <c r="Z226" s="46">
        <v>59835.497772581941</v>
      </c>
      <c r="AA226" s="47">
        <f>_xlfn.XLOOKUP($E226,Main_OG!$D$1:$D$766,Main_OG!AJ$1:AJ$766,"")</f>
        <v>11474490</v>
      </c>
      <c r="AB226" s="47">
        <f>_xlfn.XLOOKUP($E226,Main_OG!$D$1:$D$766,Main_OG!AK$1:AK$766,"")</f>
        <v>101150</v>
      </c>
      <c r="AC226" s="47">
        <f>_xlfn.XLOOKUP($E226,Main_OG!$D$1:$D$766,Main_OG!AL$1:AL$766,"")</f>
        <v>148991516</v>
      </c>
      <c r="AD226" s="47">
        <f>_xlfn.XLOOKUP($E226,Main_OG!$D$1:$D$766,Main_OG!AM$1:AM$766,"")</f>
        <v>9241133</v>
      </c>
    </row>
    <row r="227" spans="1:30" x14ac:dyDescent="0.35">
      <c r="A227" s="36" t="s">
        <v>1187</v>
      </c>
      <c r="B227" s="45" t="s">
        <v>717</v>
      </c>
      <c r="C227" s="45" t="s">
        <v>4379</v>
      </c>
      <c r="D227" s="36" t="s">
        <v>1187</v>
      </c>
      <c r="E227" s="36" t="str">
        <f t="shared" si="9"/>
        <v>2011_ID</v>
      </c>
      <c r="F227" s="45">
        <v>2011</v>
      </c>
      <c r="G227" s="45">
        <f>_xlfn.XLOOKUP(I227,Main_OG!$B$1:$B$766,Main_OG!$O$1:$O$766,"")</f>
        <v>0</v>
      </c>
      <c r="H227" s="45">
        <f>_xlfn.XLOOKUP(E227,Main_OG!$D$1:$D$766,Main_OG!$J$1:$J$766,"")</f>
        <v>1</v>
      </c>
      <c r="I227" s="45" t="s">
        <v>717</v>
      </c>
      <c r="J227" s="45" t="str">
        <f t="shared" si="10"/>
        <v>Avista Corp_ID</v>
      </c>
      <c r="K227" s="45" t="str">
        <f t="shared" si="11"/>
        <v>Avista Corp_ID</v>
      </c>
      <c r="L227" s="45" t="s">
        <v>1203</v>
      </c>
      <c r="M227" s="45">
        <v>0</v>
      </c>
      <c r="N227" s="45">
        <v>16784</v>
      </c>
      <c r="O227" s="45">
        <v>476</v>
      </c>
      <c r="P227" s="45">
        <v>105831</v>
      </c>
      <c r="Q227" s="45">
        <v>0</v>
      </c>
      <c r="R227" s="45">
        <v>1008010</v>
      </c>
      <c r="S227" s="45">
        <v>1225366</v>
      </c>
      <c r="T227" s="45">
        <v>1198627</v>
      </c>
      <c r="U227" s="45">
        <v>0</v>
      </c>
      <c r="V227" s="45">
        <v>8.81</v>
      </c>
      <c r="W227" s="45">
        <v>5.5</v>
      </c>
      <c r="X227" s="45">
        <v>9</v>
      </c>
      <c r="Y227" s="46">
        <v>62704</v>
      </c>
      <c r="Z227" s="46">
        <v>39579.062181241607</v>
      </c>
      <c r="AA227" s="47">
        <f>_xlfn.XLOOKUP($E227,Main_OG!$D$1:$D$766,Main_OG!AJ$1:AJ$766,"")</f>
        <v>38562</v>
      </c>
      <c r="AB227" s="47">
        <f>_xlfn.XLOOKUP($E227,Main_OG!$D$1:$D$766,Main_OG!AK$1:AK$766,"")</f>
        <v>112</v>
      </c>
      <c r="AC227" s="47">
        <f>_xlfn.XLOOKUP($E227,Main_OG!$D$1:$D$766,Main_OG!AL$1:AL$766,"")</f>
        <v>16751566</v>
      </c>
      <c r="AD227" s="47">
        <f>_xlfn.XLOOKUP($E227,Main_OG!$D$1:$D$766,Main_OG!AM$1:AM$766,"")</f>
        <v>0</v>
      </c>
    </row>
    <row r="228" spans="1:30" x14ac:dyDescent="0.35">
      <c r="A228" s="36" t="s">
        <v>1187</v>
      </c>
      <c r="B228" s="45" t="s">
        <v>858</v>
      </c>
      <c r="C228" s="45" t="s">
        <v>4379</v>
      </c>
      <c r="D228" s="36" t="s">
        <v>1187</v>
      </c>
      <c r="E228" s="36" t="str">
        <f t="shared" si="9"/>
        <v>2011_MT</v>
      </c>
      <c r="F228" s="45">
        <v>2011</v>
      </c>
      <c r="G228" s="45">
        <f>_xlfn.XLOOKUP(I228,Main_OG!$B$1:$B$766,Main_OG!$O$1:$O$766,"")</f>
        <v>0</v>
      </c>
      <c r="H228" s="45">
        <f>_xlfn.XLOOKUP(E228,Main_OG!$D$1:$D$766,Main_OG!$J$1:$J$766,"")</f>
        <v>0</v>
      </c>
      <c r="I228" s="45" t="s">
        <v>858</v>
      </c>
      <c r="J228" s="45" t="str">
        <f t="shared" si="10"/>
        <v>Avista Corp_MT</v>
      </c>
      <c r="K228" s="45" t="str">
        <f t="shared" si="11"/>
        <v>Avista Corp_MT</v>
      </c>
      <c r="L228" s="45" t="s">
        <v>1204</v>
      </c>
      <c r="M228" s="45">
        <v>0</v>
      </c>
      <c r="N228" s="45">
        <v>12</v>
      </c>
      <c r="O228" s="45">
        <v>0</v>
      </c>
      <c r="P228" s="45">
        <v>9</v>
      </c>
      <c r="Q228" s="45">
        <v>0</v>
      </c>
      <c r="R228" s="45">
        <v>362</v>
      </c>
      <c r="S228" s="45">
        <v>0</v>
      </c>
      <c r="T228" s="45">
        <v>166</v>
      </c>
      <c r="U228" s="45">
        <v>0</v>
      </c>
      <c r="V228" s="45">
        <v>7.46</v>
      </c>
      <c r="W228" s="45">
        <v>0</v>
      </c>
      <c r="X228" s="45">
        <v>6.63</v>
      </c>
      <c r="Y228" s="46">
        <v>43532.2</v>
      </c>
      <c r="Z228" s="46">
        <v>43640.515760116607</v>
      </c>
      <c r="AA228" s="47">
        <f>_xlfn.XLOOKUP($E228,Main_OG!$D$1:$D$766,Main_OG!AJ$1:AJ$766,"")</f>
        <v>19544322</v>
      </c>
      <c r="AB228" s="47">
        <f>_xlfn.XLOOKUP($E228,Main_OG!$D$1:$D$766,Main_OG!AK$1:AK$766,"")</f>
        <v>1756066</v>
      </c>
      <c r="AC228" s="47">
        <f>_xlfn.XLOOKUP($E228,Main_OG!$D$1:$D$766,Main_OG!AL$1:AL$766,"")</f>
        <v>9361544</v>
      </c>
      <c r="AD228" s="47">
        <f>_xlfn.XLOOKUP($E228,Main_OG!$D$1:$D$766,Main_OG!AM$1:AM$766,"")</f>
        <v>0</v>
      </c>
    </row>
    <row r="229" spans="1:30" x14ac:dyDescent="0.35">
      <c r="A229" s="36" t="s">
        <v>1187</v>
      </c>
      <c r="B229" s="45" t="s">
        <v>182</v>
      </c>
      <c r="C229" s="45" t="s">
        <v>4379</v>
      </c>
      <c r="D229" s="36" t="s">
        <v>1187</v>
      </c>
      <c r="E229" s="36" t="str">
        <f t="shared" si="9"/>
        <v>2011_WA</v>
      </c>
      <c r="F229" s="45">
        <v>2011</v>
      </c>
      <c r="G229" s="45">
        <f>_xlfn.XLOOKUP(I229,Main_OG!$B$1:$B$766,Main_OG!$O$1:$O$766,"")</f>
        <v>0</v>
      </c>
      <c r="H229" s="45">
        <f>_xlfn.XLOOKUP(E229,Main_OG!$D$1:$D$766,Main_OG!$J$1:$J$766,"")</f>
        <v>1</v>
      </c>
      <c r="I229" s="45" t="s">
        <v>182</v>
      </c>
      <c r="J229" s="45" t="str">
        <f t="shared" si="10"/>
        <v>Avista Corp_WA</v>
      </c>
      <c r="K229" s="45" t="str">
        <f t="shared" si="11"/>
        <v>Avista Corp_WA</v>
      </c>
      <c r="L229" s="45" t="s">
        <v>1205</v>
      </c>
      <c r="M229" s="45">
        <v>0</v>
      </c>
      <c r="N229" s="45">
        <v>23364</v>
      </c>
      <c r="O229" s="45">
        <v>904</v>
      </c>
      <c r="P229" s="45">
        <v>210923</v>
      </c>
      <c r="Q229" s="45">
        <v>0</v>
      </c>
      <c r="R229" s="45">
        <v>2151718</v>
      </c>
      <c r="S229" s="45">
        <v>921648</v>
      </c>
      <c r="T229" s="45">
        <v>2529236</v>
      </c>
      <c r="U229" s="45">
        <v>0</v>
      </c>
      <c r="V229" s="45">
        <v>9.26</v>
      </c>
      <c r="W229" s="45">
        <v>5.98</v>
      </c>
      <c r="X229" s="45">
        <v>8.58</v>
      </c>
      <c r="Y229" s="46">
        <v>411575.7</v>
      </c>
      <c r="Z229" s="46">
        <v>60282.235946826055</v>
      </c>
      <c r="AA229" s="47">
        <f>_xlfn.XLOOKUP($E229,Main_OG!$D$1:$D$766,Main_OG!AJ$1:AJ$766,"")</f>
        <v>6863772</v>
      </c>
      <c r="AB229" s="47">
        <f>_xlfn.XLOOKUP($E229,Main_OG!$D$1:$D$766,Main_OG!AK$1:AK$766,"")</f>
        <v>124242</v>
      </c>
      <c r="AC229" s="47">
        <f>_xlfn.XLOOKUP($E229,Main_OG!$D$1:$D$766,Main_OG!AL$1:AL$766,"")</f>
        <v>69410750</v>
      </c>
      <c r="AD229" s="47">
        <f>_xlfn.XLOOKUP($E229,Main_OG!$D$1:$D$766,Main_OG!AM$1:AM$766,"")</f>
        <v>4806278</v>
      </c>
    </row>
    <row r="230" spans="1:30" x14ac:dyDescent="0.35">
      <c r="A230" s="36" t="s">
        <v>1187</v>
      </c>
      <c r="B230" s="45" t="s">
        <v>717</v>
      </c>
      <c r="C230" s="45" t="s">
        <v>4379</v>
      </c>
      <c r="D230" s="36" t="s">
        <v>1187</v>
      </c>
      <c r="E230" s="36" t="str">
        <f t="shared" si="9"/>
        <v>2012_ID</v>
      </c>
      <c r="F230" s="45">
        <v>2012</v>
      </c>
      <c r="G230" s="45">
        <f>_xlfn.XLOOKUP(I230,Main_OG!$B$1:$B$766,Main_OG!$O$1:$O$766,"")</f>
        <v>0</v>
      </c>
      <c r="H230" s="45">
        <f>_xlfn.XLOOKUP(E230,Main_OG!$D$1:$D$766,Main_OG!$J$1:$J$766,"")</f>
        <v>1</v>
      </c>
      <c r="I230" s="45" t="s">
        <v>717</v>
      </c>
      <c r="J230" s="45" t="str">
        <f t="shared" si="10"/>
        <v>Avista Corp_ID</v>
      </c>
      <c r="K230" s="45" t="str">
        <f t="shared" si="11"/>
        <v>Avista Corp_ID</v>
      </c>
      <c r="L230" s="45" t="s">
        <v>1206</v>
      </c>
      <c r="M230" s="45">
        <v>0</v>
      </c>
      <c r="N230" s="45">
        <v>16900</v>
      </c>
      <c r="O230" s="45">
        <v>468</v>
      </c>
      <c r="P230" s="45">
        <v>106519</v>
      </c>
      <c r="Q230" s="45">
        <v>0</v>
      </c>
      <c r="R230" s="45">
        <v>1008094</v>
      </c>
      <c r="S230" s="45">
        <v>1185320</v>
      </c>
      <c r="T230" s="45">
        <v>1164976</v>
      </c>
      <c r="U230" s="45">
        <v>0</v>
      </c>
      <c r="V230" s="45">
        <v>8.6662552999999996</v>
      </c>
      <c r="W230" s="45">
        <v>5.3276751999999998</v>
      </c>
      <c r="X230" s="45">
        <v>8.8345167999999994</v>
      </c>
      <c r="Y230" s="46">
        <v>62007.3</v>
      </c>
      <c r="Z230" s="46">
        <v>38853.882737748369</v>
      </c>
      <c r="AA230" s="47">
        <f>_xlfn.XLOOKUP($E230,Main_OG!$D$1:$D$766,Main_OG!AJ$1:AJ$766,"")</f>
        <v>35396</v>
      </c>
      <c r="AB230" s="47">
        <f>_xlfn.XLOOKUP($E230,Main_OG!$D$1:$D$766,Main_OG!AK$1:AK$766,"")</f>
        <v>84</v>
      </c>
      <c r="AC230" s="47">
        <f>_xlfn.XLOOKUP($E230,Main_OG!$D$1:$D$766,Main_OG!AL$1:AL$766,"")</f>
        <v>27369852</v>
      </c>
      <c r="AD230" s="47">
        <f>_xlfn.XLOOKUP($E230,Main_OG!$D$1:$D$766,Main_OG!AM$1:AM$766,"")</f>
        <v>0</v>
      </c>
    </row>
    <row r="231" spans="1:30" x14ac:dyDescent="0.35">
      <c r="A231" s="36" t="s">
        <v>1187</v>
      </c>
      <c r="B231" s="45" t="s">
        <v>858</v>
      </c>
      <c r="C231" s="45" t="s">
        <v>4379</v>
      </c>
      <c r="D231" s="36" t="s">
        <v>1187</v>
      </c>
      <c r="E231" s="36" t="str">
        <f t="shared" si="9"/>
        <v>2012_MT</v>
      </c>
      <c r="F231" s="45">
        <v>2012</v>
      </c>
      <c r="G231" s="45">
        <f>_xlfn.XLOOKUP(I231,Main_OG!$B$1:$B$766,Main_OG!$O$1:$O$766,"")</f>
        <v>0</v>
      </c>
      <c r="H231" s="45">
        <f>_xlfn.XLOOKUP(E231,Main_OG!$D$1:$D$766,Main_OG!$J$1:$J$766,"")</f>
        <v>0</v>
      </c>
      <c r="I231" s="45" t="s">
        <v>858</v>
      </c>
      <c r="J231" s="45" t="str">
        <f t="shared" si="10"/>
        <v>Avista Corp_MT</v>
      </c>
      <c r="K231" s="45" t="str">
        <f t="shared" si="11"/>
        <v>Avista Corp_MT</v>
      </c>
      <c r="L231" s="45" t="s">
        <v>1207</v>
      </c>
      <c r="M231" s="45">
        <v>0</v>
      </c>
      <c r="N231" s="45">
        <v>14</v>
      </c>
      <c r="O231" s="45">
        <v>0</v>
      </c>
      <c r="P231" s="45">
        <v>9</v>
      </c>
      <c r="Q231" s="45">
        <v>0</v>
      </c>
      <c r="R231" s="45">
        <v>337</v>
      </c>
      <c r="S231" s="45">
        <v>0</v>
      </c>
      <c r="T231" s="45">
        <v>162</v>
      </c>
      <c r="U231" s="45">
        <v>0</v>
      </c>
      <c r="V231" s="45">
        <v>9.1988131000000006</v>
      </c>
      <c r="W231" s="45">
        <v>0</v>
      </c>
      <c r="X231" s="45">
        <v>8.0246914</v>
      </c>
      <c r="Y231" s="46">
        <v>44329.1</v>
      </c>
      <c r="Z231" s="46">
        <v>44145.103209821464</v>
      </c>
      <c r="AA231" s="47">
        <f>_xlfn.XLOOKUP($E231,Main_OG!$D$1:$D$766,Main_OG!AJ$1:AJ$766,"")</f>
        <v>18128922</v>
      </c>
      <c r="AB231" s="47">
        <f>_xlfn.XLOOKUP($E231,Main_OG!$D$1:$D$766,Main_OG!AK$1:AK$766,"")</f>
        <v>1779144</v>
      </c>
      <c r="AC231" s="47">
        <f>_xlfn.XLOOKUP($E231,Main_OG!$D$1:$D$766,Main_OG!AL$1:AL$766,"")</f>
        <v>10739166</v>
      </c>
      <c r="AD231" s="47">
        <f>_xlfn.XLOOKUP($E231,Main_OG!$D$1:$D$766,Main_OG!AM$1:AM$766,"")</f>
        <v>0</v>
      </c>
    </row>
    <row r="232" spans="1:30" x14ac:dyDescent="0.35">
      <c r="A232" s="36" t="s">
        <v>1187</v>
      </c>
      <c r="B232" s="45" t="s">
        <v>182</v>
      </c>
      <c r="C232" s="45" t="s">
        <v>4379</v>
      </c>
      <c r="D232" s="36" t="s">
        <v>1187</v>
      </c>
      <c r="E232" s="36" t="str">
        <f t="shared" si="9"/>
        <v>2012_WA</v>
      </c>
      <c r="F232" s="45">
        <v>2012</v>
      </c>
      <c r="G232" s="45">
        <f>_xlfn.XLOOKUP(I232,Main_OG!$B$1:$B$766,Main_OG!$O$1:$O$766,"")</f>
        <v>0</v>
      </c>
      <c r="H232" s="45">
        <f>_xlfn.XLOOKUP(E232,Main_OG!$D$1:$D$766,Main_OG!$J$1:$J$766,"")</f>
        <v>1</v>
      </c>
      <c r="I232" s="45" t="s">
        <v>182</v>
      </c>
      <c r="J232" s="45" t="str">
        <f t="shared" si="10"/>
        <v>Avista Corp_WA</v>
      </c>
      <c r="K232" s="45" t="str">
        <f t="shared" si="11"/>
        <v>Avista Corp_WA</v>
      </c>
      <c r="L232" s="45" t="s">
        <v>1208</v>
      </c>
      <c r="M232" s="45">
        <v>0</v>
      </c>
      <c r="N232" s="45">
        <v>23552</v>
      </c>
      <c r="O232" s="45">
        <v>927</v>
      </c>
      <c r="P232" s="45">
        <v>212164</v>
      </c>
      <c r="Q232" s="45">
        <v>0</v>
      </c>
      <c r="R232" s="45">
        <v>2156301</v>
      </c>
      <c r="S232" s="45">
        <v>914328</v>
      </c>
      <c r="T232" s="45">
        <v>2443487</v>
      </c>
      <c r="U232" s="45">
        <v>0</v>
      </c>
      <c r="V232" s="45">
        <v>9.6201782999999992</v>
      </c>
      <c r="W232" s="45">
        <v>6.1726207999999998</v>
      </c>
      <c r="X232" s="45">
        <v>8.6844742999999998</v>
      </c>
      <c r="Y232" s="46">
        <v>426447</v>
      </c>
      <c r="Z232" s="46">
        <v>61816.46447343874</v>
      </c>
      <c r="AA232" s="47">
        <f>_xlfn.XLOOKUP($E232,Main_OG!$D$1:$D$766,Main_OG!AJ$1:AJ$766,"")</f>
        <v>5022470</v>
      </c>
      <c r="AB232" s="47">
        <f>_xlfn.XLOOKUP($E232,Main_OG!$D$1:$D$766,Main_OG!AK$1:AK$766,"")</f>
        <v>113632</v>
      </c>
      <c r="AC232" s="47">
        <f>_xlfn.XLOOKUP($E232,Main_OG!$D$1:$D$766,Main_OG!AL$1:AL$766,"")</f>
        <v>78448442</v>
      </c>
      <c r="AD232" s="47">
        <f>_xlfn.XLOOKUP($E232,Main_OG!$D$1:$D$766,Main_OG!AM$1:AM$766,"")</f>
        <v>9333709</v>
      </c>
    </row>
    <row r="233" spans="1:30" x14ac:dyDescent="0.35">
      <c r="A233" s="36" t="s">
        <v>1187</v>
      </c>
      <c r="B233" s="45" t="s">
        <v>717</v>
      </c>
      <c r="C233" s="45" t="s">
        <v>4379</v>
      </c>
      <c r="D233" s="36" t="s">
        <v>1187</v>
      </c>
      <c r="E233" s="36" t="str">
        <f t="shared" si="9"/>
        <v>2013_ID</v>
      </c>
      <c r="F233" s="45">
        <v>2013</v>
      </c>
      <c r="G233" s="45">
        <f>_xlfn.XLOOKUP(I233,Main_OG!$B$1:$B$766,Main_OG!$O$1:$O$766,"")</f>
        <v>0</v>
      </c>
      <c r="H233" s="45">
        <f>_xlfn.XLOOKUP(E233,Main_OG!$D$1:$D$766,Main_OG!$J$1:$J$766,"")</f>
        <v>1</v>
      </c>
      <c r="I233" s="45" t="s">
        <v>717</v>
      </c>
      <c r="J233" s="45" t="str">
        <f t="shared" si="10"/>
        <v>Avista Corp_ID</v>
      </c>
      <c r="K233" s="45" t="str">
        <f t="shared" si="11"/>
        <v>Avista Corp_ID</v>
      </c>
      <c r="L233" s="45" t="s">
        <v>1209</v>
      </c>
      <c r="M233" s="45">
        <v>0</v>
      </c>
      <c r="N233" s="45">
        <v>17003</v>
      </c>
      <c r="O233" s="45">
        <v>454</v>
      </c>
      <c r="P233" s="45">
        <v>107449</v>
      </c>
      <c r="Q233" s="45">
        <v>0</v>
      </c>
      <c r="R233" s="45">
        <v>1012843</v>
      </c>
      <c r="S233" s="45">
        <v>1018417</v>
      </c>
      <c r="T233" s="45">
        <v>1205385</v>
      </c>
      <c r="U233" s="45">
        <v>0</v>
      </c>
      <c r="V233" s="45">
        <v>8.5795133000000003</v>
      </c>
      <c r="W233" s="45">
        <v>5.3134423000000002</v>
      </c>
      <c r="X233" s="45">
        <v>8.8404120000000006</v>
      </c>
      <c r="Y233" s="46">
        <v>64769.8</v>
      </c>
      <c r="Z233" s="46">
        <v>40178.455671122472</v>
      </c>
      <c r="AA233" s="47">
        <f>_xlfn.XLOOKUP($E233,Main_OG!$D$1:$D$766,Main_OG!AJ$1:AJ$766,"")</f>
        <v>42834</v>
      </c>
      <c r="AB233" s="47">
        <f>_xlfn.XLOOKUP($E233,Main_OG!$D$1:$D$766,Main_OG!AK$1:AK$766,"")</f>
        <v>218</v>
      </c>
      <c r="AC233" s="47">
        <f>_xlfn.XLOOKUP($E233,Main_OG!$D$1:$D$766,Main_OG!AL$1:AL$766,"")</f>
        <v>49769980</v>
      </c>
      <c r="AD233" s="47">
        <f>_xlfn.XLOOKUP($E233,Main_OG!$D$1:$D$766,Main_OG!AM$1:AM$766,"")</f>
        <v>0</v>
      </c>
    </row>
    <row r="234" spans="1:30" x14ac:dyDescent="0.35">
      <c r="A234" s="36" t="s">
        <v>1187</v>
      </c>
      <c r="B234" s="45" t="s">
        <v>858</v>
      </c>
      <c r="C234" s="45" t="s">
        <v>4379</v>
      </c>
      <c r="D234" s="36" t="s">
        <v>1187</v>
      </c>
      <c r="E234" s="36" t="str">
        <f t="shared" si="9"/>
        <v>2013_MT</v>
      </c>
      <c r="F234" s="45">
        <v>2013</v>
      </c>
      <c r="G234" s="45">
        <f>_xlfn.XLOOKUP(I234,Main_OG!$B$1:$B$766,Main_OG!$O$1:$O$766,"")</f>
        <v>0</v>
      </c>
      <c r="H234" s="45">
        <f>_xlfn.XLOOKUP(E234,Main_OG!$D$1:$D$766,Main_OG!$J$1:$J$766,"")</f>
        <v>0</v>
      </c>
      <c r="I234" s="45" t="s">
        <v>858</v>
      </c>
      <c r="J234" s="45" t="str">
        <f t="shared" si="10"/>
        <v>Avista Corp_MT</v>
      </c>
      <c r="K234" s="45" t="str">
        <f t="shared" si="11"/>
        <v>Avista Corp_MT</v>
      </c>
      <c r="L234" s="45" t="s">
        <v>1210</v>
      </c>
      <c r="M234" s="45">
        <v>0</v>
      </c>
      <c r="N234" s="45">
        <v>18</v>
      </c>
      <c r="O234" s="45">
        <v>0</v>
      </c>
      <c r="P234" s="45">
        <v>9</v>
      </c>
      <c r="Q234" s="45">
        <v>0</v>
      </c>
      <c r="R234" s="45">
        <v>535</v>
      </c>
      <c r="S234" s="45">
        <v>0</v>
      </c>
      <c r="T234" s="45">
        <v>169</v>
      </c>
      <c r="U234" s="45">
        <v>0</v>
      </c>
      <c r="V234" s="45">
        <v>9.1588785000000001</v>
      </c>
      <c r="W234" s="45">
        <v>0</v>
      </c>
      <c r="X234" s="45">
        <v>8.2840237000000005</v>
      </c>
      <c r="Y234" s="46">
        <v>45114.7</v>
      </c>
      <c r="Z234" s="46">
        <v>44484.883026116244</v>
      </c>
      <c r="AA234" s="47">
        <f>_xlfn.XLOOKUP($E234,Main_OG!$D$1:$D$766,Main_OG!AJ$1:AJ$766,"")</f>
        <v>19140756</v>
      </c>
      <c r="AB234" s="47">
        <f>_xlfn.XLOOKUP($E234,Main_OG!$D$1:$D$766,Main_OG!AK$1:AK$766,"")</f>
        <v>1783602</v>
      </c>
      <c r="AC234" s="47">
        <f>_xlfn.XLOOKUP($E234,Main_OG!$D$1:$D$766,Main_OG!AL$1:AL$766,"")</f>
        <v>14545834</v>
      </c>
      <c r="AD234" s="47">
        <f>_xlfn.XLOOKUP($E234,Main_OG!$D$1:$D$766,Main_OG!AM$1:AM$766,"")</f>
        <v>0</v>
      </c>
    </row>
    <row r="235" spans="1:30" x14ac:dyDescent="0.35">
      <c r="A235" s="36" t="s">
        <v>1187</v>
      </c>
      <c r="B235" s="45" t="s">
        <v>182</v>
      </c>
      <c r="C235" s="45" t="s">
        <v>4379</v>
      </c>
      <c r="D235" s="36" t="s">
        <v>1187</v>
      </c>
      <c r="E235" s="36" t="str">
        <f t="shared" si="9"/>
        <v>2013_WA</v>
      </c>
      <c r="F235" s="45">
        <v>2013</v>
      </c>
      <c r="G235" s="45">
        <f>_xlfn.XLOOKUP(I235,Main_OG!$B$1:$B$766,Main_OG!$O$1:$O$766,"")</f>
        <v>0</v>
      </c>
      <c r="H235" s="45">
        <f>_xlfn.XLOOKUP(E235,Main_OG!$D$1:$D$766,Main_OG!$J$1:$J$766,"")</f>
        <v>1</v>
      </c>
      <c r="I235" s="45" t="s">
        <v>182</v>
      </c>
      <c r="J235" s="45" t="str">
        <f t="shared" si="10"/>
        <v>Avista Corp_WA</v>
      </c>
      <c r="K235" s="45" t="str">
        <f t="shared" si="11"/>
        <v>Avista Corp_WA</v>
      </c>
      <c r="L235" s="45" t="s">
        <v>1211</v>
      </c>
      <c r="M235" s="45">
        <v>0</v>
      </c>
      <c r="N235" s="45">
        <v>23807</v>
      </c>
      <c r="O235" s="45">
        <v>932</v>
      </c>
      <c r="P235" s="45">
        <v>213640</v>
      </c>
      <c r="Q235" s="45">
        <v>0</v>
      </c>
      <c r="R235" s="45">
        <v>2171452</v>
      </c>
      <c r="S235" s="45">
        <v>960907</v>
      </c>
      <c r="T235" s="45">
        <v>2539701</v>
      </c>
      <c r="U235" s="45">
        <v>0</v>
      </c>
      <c r="V235" s="45">
        <v>9.7182899000000003</v>
      </c>
      <c r="W235" s="45">
        <v>6.1940438000000002</v>
      </c>
      <c r="X235" s="45">
        <v>8.8708080000000002</v>
      </c>
      <c r="Y235" s="46">
        <v>439472.2</v>
      </c>
      <c r="Z235" s="46">
        <v>63085.888939992408</v>
      </c>
      <c r="AA235" s="47">
        <f>_xlfn.XLOOKUP($E235,Main_OG!$D$1:$D$766,Main_OG!AJ$1:AJ$766,"")</f>
        <v>8876296</v>
      </c>
      <c r="AB235" s="47">
        <f>_xlfn.XLOOKUP($E235,Main_OG!$D$1:$D$766,Main_OG!AK$1:AK$766,"")</f>
        <v>104154</v>
      </c>
      <c r="AC235" s="47">
        <f>_xlfn.XLOOKUP($E235,Main_OG!$D$1:$D$766,Main_OG!AL$1:AL$766,"")</f>
        <v>166403012</v>
      </c>
      <c r="AD235" s="47">
        <f>_xlfn.XLOOKUP($E235,Main_OG!$D$1:$D$766,Main_OG!AM$1:AM$766,"")</f>
        <v>8460890</v>
      </c>
    </row>
    <row r="236" spans="1:30" x14ac:dyDescent="0.35">
      <c r="A236" s="36" t="s">
        <v>1187</v>
      </c>
      <c r="B236" s="45" t="s">
        <v>717</v>
      </c>
      <c r="C236" s="45" t="s">
        <v>4379</v>
      </c>
      <c r="D236" s="36" t="s">
        <v>1187</v>
      </c>
      <c r="E236" s="36" t="str">
        <f t="shared" si="9"/>
        <v>2014_ID</v>
      </c>
      <c r="F236" s="45">
        <v>2014</v>
      </c>
      <c r="G236" s="45">
        <f>_xlfn.XLOOKUP(I236,Main_OG!$B$1:$B$766,Main_OG!$O$1:$O$766,"")</f>
        <v>0</v>
      </c>
      <c r="H236" s="45">
        <f>_xlfn.XLOOKUP(E236,Main_OG!$D$1:$D$766,Main_OG!$J$1:$J$766,"")</f>
        <v>1</v>
      </c>
      <c r="I236" s="45" t="s">
        <v>717</v>
      </c>
      <c r="J236" s="45" t="str">
        <f t="shared" si="10"/>
        <v>Avista Corp_ID</v>
      </c>
      <c r="K236" s="45" t="str">
        <f t="shared" si="11"/>
        <v>Avista Corp_ID</v>
      </c>
      <c r="L236" s="45" t="s">
        <v>1212</v>
      </c>
      <c r="M236" s="45">
        <v>0</v>
      </c>
      <c r="N236" s="45">
        <v>17107</v>
      </c>
      <c r="O236" s="45">
        <v>455</v>
      </c>
      <c r="P236" s="45">
        <v>108563</v>
      </c>
      <c r="Q236" s="45">
        <v>0</v>
      </c>
      <c r="R236" s="45">
        <v>1029305</v>
      </c>
      <c r="S236" s="45">
        <v>865845</v>
      </c>
      <c r="T236" s="45">
        <v>1188464</v>
      </c>
      <c r="U236" s="45">
        <v>0</v>
      </c>
      <c r="V236" s="45">
        <v>8.8347963000000007</v>
      </c>
      <c r="W236" s="45">
        <v>5.5498386000000002</v>
      </c>
      <c r="X236" s="45">
        <v>9.211722</v>
      </c>
      <c r="Y236" s="46">
        <v>66784.899999999994</v>
      </c>
      <c r="Z236" s="46">
        <v>40915.902485406623</v>
      </c>
      <c r="AA236" s="47">
        <f>_xlfn.XLOOKUP($E236,Main_OG!$D$1:$D$766,Main_OG!AJ$1:AJ$766,"")</f>
        <v>36890</v>
      </c>
      <c r="AB236" s="47">
        <f>_xlfn.XLOOKUP($E236,Main_OG!$D$1:$D$766,Main_OG!AK$1:AK$766,"")</f>
        <v>210</v>
      </c>
      <c r="AC236" s="47">
        <f>_xlfn.XLOOKUP($E236,Main_OG!$D$1:$D$766,Main_OG!AL$1:AL$766,"")</f>
        <v>36533442</v>
      </c>
      <c r="AD236" s="47">
        <f>_xlfn.XLOOKUP($E236,Main_OG!$D$1:$D$766,Main_OG!AM$1:AM$766,"")</f>
        <v>0</v>
      </c>
    </row>
    <row r="237" spans="1:30" x14ac:dyDescent="0.35">
      <c r="A237" s="36" t="s">
        <v>1187</v>
      </c>
      <c r="B237" s="45" t="s">
        <v>858</v>
      </c>
      <c r="C237" s="45" t="s">
        <v>4379</v>
      </c>
      <c r="D237" s="36" t="s">
        <v>1187</v>
      </c>
      <c r="E237" s="36" t="str">
        <f t="shared" si="9"/>
        <v>2014_MT</v>
      </c>
      <c r="F237" s="45">
        <v>2014</v>
      </c>
      <c r="G237" s="45">
        <f>_xlfn.XLOOKUP(I237,Main_OG!$B$1:$B$766,Main_OG!$O$1:$O$766,"")</f>
        <v>0</v>
      </c>
      <c r="H237" s="45">
        <f>_xlfn.XLOOKUP(E237,Main_OG!$D$1:$D$766,Main_OG!$J$1:$J$766,"")</f>
        <v>0</v>
      </c>
      <c r="I237" s="45" t="s">
        <v>858</v>
      </c>
      <c r="J237" s="45" t="str">
        <f t="shared" si="10"/>
        <v>Avista Corp_MT</v>
      </c>
      <c r="K237" s="45" t="str">
        <f t="shared" si="11"/>
        <v>Avista Corp_MT</v>
      </c>
      <c r="L237" s="45" t="s">
        <v>1213</v>
      </c>
      <c r="M237" s="45">
        <v>0</v>
      </c>
      <c r="N237" s="45">
        <v>21</v>
      </c>
      <c r="O237" s="45">
        <v>0</v>
      </c>
      <c r="P237" s="45">
        <v>8</v>
      </c>
      <c r="Q237" s="45">
        <v>0</v>
      </c>
      <c r="R237" s="45">
        <v>631</v>
      </c>
      <c r="S237" s="45">
        <v>0</v>
      </c>
      <c r="T237" s="45">
        <v>148</v>
      </c>
      <c r="U237" s="45">
        <v>0</v>
      </c>
      <c r="V237" s="45">
        <v>9.1917591000000005</v>
      </c>
      <c r="W237" s="45">
        <v>0</v>
      </c>
      <c r="X237" s="45">
        <v>8.7837838000000001</v>
      </c>
      <c r="Y237" s="46">
        <v>46166.7</v>
      </c>
      <c r="Z237" s="46">
        <v>45143.875219159505</v>
      </c>
      <c r="AA237" s="47">
        <f>_xlfn.XLOOKUP($E237,Main_OG!$D$1:$D$766,Main_OG!AJ$1:AJ$766,"")</f>
        <v>20373700</v>
      </c>
      <c r="AB237" s="47">
        <f>_xlfn.XLOOKUP($E237,Main_OG!$D$1:$D$766,Main_OG!AK$1:AK$766,"")</f>
        <v>1641220</v>
      </c>
      <c r="AC237" s="47">
        <f>_xlfn.XLOOKUP($E237,Main_OG!$D$1:$D$766,Main_OG!AL$1:AL$766,"")</f>
        <v>11872928</v>
      </c>
      <c r="AD237" s="47">
        <f>_xlfn.XLOOKUP($E237,Main_OG!$D$1:$D$766,Main_OG!AM$1:AM$766,"")</f>
        <v>0</v>
      </c>
    </row>
    <row r="238" spans="1:30" x14ac:dyDescent="0.35">
      <c r="A238" s="36" t="s">
        <v>1187</v>
      </c>
      <c r="B238" s="45" t="s">
        <v>182</v>
      </c>
      <c r="C238" s="45" t="s">
        <v>4379</v>
      </c>
      <c r="D238" s="36" t="s">
        <v>1187</v>
      </c>
      <c r="E238" s="36" t="str">
        <f t="shared" si="9"/>
        <v>2014_WA</v>
      </c>
      <c r="F238" s="45">
        <v>2014</v>
      </c>
      <c r="G238" s="45">
        <f>_xlfn.XLOOKUP(I238,Main_OG!$B$1:$B$766,Main_OG!$O$1:$O$766,"")</f>
        <v>0</v>
      </c>
      <c r="H238" s="45">
        <f>_xlfn.XLOOKUP(E238,Main_OG!$D$1:$D$766,Main_OG!$J$1:$J$766,"")</f>
        <v>1</v>
      </c>
      <c r="I238" s="45" t="s">
        <v>182</v>
      </c>
      <c r="J238" s="45" t="str">
        <f t="shared" si="10"/>
        <v>Avista Corp_WA</v>
      </c>
      <c r="K238" s="45" t="str">
        <f t="shared" si="11"/>
        <v>Avista Corp_WA</v>
      </c>
      <c r="L238" s="45" t="s">
        <v>1214</v>
      </c>
      <c r="M238" s="45">
        <v>0</v>
      </c>
      <c r="N238" s="45">
        <v>24494</v>
      </c>
      <c r="O238" s="45">
        <v>930</v>
      </c>
      <c r="P238" s="45">
        <v>215617</v>
      </c>
      <c r="Q238" s="45">
        <v>0</v>
      </c>
      <c r="R238" s="45">
        <v>2197187</v>
      </c>
      <c r="S238" s="45">
        <v>1002167</v>
      </c>
      <c r="T238" s="45">
        <v>2505175</v>
      </c>
      <c r="U238" s="45">
        <v>0</v>
      </c>
      <c r="V238" s="45">
        <v>9.9139035999999994</v>
      </c>
      <c r="W238" s="45">
        <v>6.2585376999999998</v>
      </c>
      <c r="X238" s="45">
        <v>9.1493409000000003</v>
      </c>
      <c r="Y238" s="46">
        <v>456186.5</v>
      </c>
      <c r="Z238" s="46">
        <v>64638.256636775666</v>
      </c>
      <c r="AA238" s="47">
        <f>_xlfn.XLOOKUP($E238,Main_OG!$D$1:$D$766,Main_OG!AJ$1:AJ$766,"")</f>
        <v>8972964</v>
      </c>
      <c r="AB238" s="47">
        <f>_xlfn.XLOOKUP($E238,Main_OG!$D$1:$D$766,Main_OG!AK$1:AK$766,"")</f>
        <v>87068</v>
      </c>
      <c r="AC238" s="47">
        <f>_xlfn.XLOOKUP($E238,Main_OG!$D$1:$D$766,Main_OG!AL$1:AL$766,"")</f>
        <v>158540158</v>
      </c>
      <c r="AD238" s="47">
        <f>_xlfn.XLOOKUP($E238,Main_OG!$D$1:$D$766,Main_OG!AM$1:AM$766,"")</f>
        <v>9497321</v>
      </c>
    </row>
    <row r="239" spans="1:30" x14ac:dyDescent="0.35">
      <c r="A239" s="36" t="s">
        <v>1187</v>
      </c>
      <c r="B239" s="45" t="s">
        <v>717</v>
      </c>
      <c r="C239" s="45" t="s">
        <v>4379</v>
      </c>
      <c r="D239" s="36" t="s">
        <v>1187</v>
      </c>
      <c r="E239" s="36" t="str">
        <f t="shared" si="9"/>
        <v>2015_ID</v>
      </c>
      <c r="F239" s="45">
        <v>2015</v>
      </c>
      <c r="G239" s="45">
        <f>_xlfn.XLOOKUP(I239,Main_OG!$B$1:$B$766,Main_OG!$O$1:$O$766,"")</f>
        <v>0</v>
      </c>
      <c r="H239" s="45">
        <f>_xlfn.XLOOKUP(E239,Main_OG!$D$1:$D$766,Main_OG!$J$1:$J$766,"")</f>
        <v>1</v>
      </c>
      <c r="I239" s="45" t="s">
        <v>717</v>
      </c>
      <c r="J239" s="45" t="str">
        <f t="shared" si="10"/>
        <v>Avista Corp_ID</v>
      </c>
      <c r="K239" s="45" t="str">
        <f t="shared" si="11"/>
        <v>Avista Corp_ID</v>
      </c>
      <c r="L239" s="45" t="s">
        <v>1215</v>
      </c>
      <c r="M239" s="45">
        <v>0</v>
      </c>
      <c r="N239" s="45">
        <v>17642</v>
      </c>
      <c r="O239" s="45">
        <v>463</v>
      </c>
      <c r="P239" s="45">
        <v>110394</v>
      </c>
      <c r="Q239" s="45">
        <v>0</v>
      </c>
      <c r="R239" s="45">
        <v>1023113</v>
      </c>
      <c r="S239" s="45">
        <v>822348</v>
      </c>
      <c r="T239" s="45">
        <v>1146723</v>
      </c>
      <c r="U239" s="45">
        <v>0</v>
      </c>
      <c r="V239" s="45">
        <v>9.0568685999999996</v>
      </c>
      <c r="W239" s="45">
        <v>5.9030969999999998</v>
      </c>
      <c r="X239" s="45">
        <v>9.4883419999999994</v>
      </c>
      <c r="Y239" s="46">
        <v>67790.5</v>
      </c>
      <c r="Z239" s="46">
        <v>41023.119585838387</v>
      </c>
      <c r="AA239" s="47">
        <f>_xlfn.XLOOKUP($E239,Main_OG!$D$1:$D$766,Main_OG!AJ$1:AJ$766,"")</f>
        <v>32794</v>
      </c>
      <c r="AB239" s="47">
        <f>_xlfn.XLOOKUP($E239,Main_OG!$D$1:$D$766,Main_OG!AK$1:AK$766,"")</f>
        <v>66</v>
      </c>
      <c r="AC239" s="47">
        <f>_xlfn.XLOOKUP($E239,Main_OG!$D$1:$D$766,Main_OG!AL$1:AL$766,"")</f>
        <v>56026310</v>
      </c>
      <c r="AD239" s="47">
        <f>_xlfn.XLOOKUP($E239,Main_OG!$D$1:$D$766,Main_OG!AM$1:AM$766,"")</f>
        <v>0</v>
      </c>
    </row>
    <row r="240" spans="1:30" x14ac:dyDescent="0.35">
      <c r="A240" s="36" t="s">
        <v>1187</v>
      </c>
      <c r="B240" s="45" t="s">
        <v>858</v>
      </c>
      <c r="C240" s="45" t="s">
        <v>4379</v>
      </c>
      <c r="D240" s="36" t="s">
        <v>1187</v>
      </c>
      <c r="E240" s="36" t="str">
        <f t="shared" si="9"/>
        <v>2015_MT</v>
      </c>
      <c r="F240" s="45">
        <v>2015</v>
      </c>
      <c r="G240" s="45">
        <f>_xlfn.XLOOKUP(I240,Main_OG!$B$1:$B$766,Main_OG!$O$1:$O$766,"")</f>
        <v>0</v>
      </c>
      <c r="H240" s="45">
        <f>_xlfn.XLOOKUP(E240,Main_OG!$D$1:$D$766,Main_OG!$J$1:$J$766,"")</f>
        <v>0</v>
      </c>
      <c r="I240" s="45" t="s">
        <v>858</v>
      </c>
      <c r="J240" s="45" t="str">
        <f t="shared" si="10"/>
        <v>Avista Corp_MT</v>
      </c>
      <c r="K240" s="45" t="str">
        <f t="shared" si="11"/>
        <v>Avista Corp_MT</v>
      </c>
      <c r="L240" s="45" t="s">
        <v>1216</v>
      </c>
      <c r="M240" s="45">
        <v>0</v>
      </c>
      <c r="N240" s="45">
        <v>17</v>
      </c>
      <c r="O240" s="45">
        <v>0</v>
      </c>
      <c r="P240" s="45">
        <v>9</v>
      </c>
      <c r="Q240" s="45">
        <v>0</v>
      </c>
      <c r="R240" s="45">
        <v>522</v>
      </c>
      <c r="S240" s="45">
        <v>0</v>
      </c>
      <c r="T240" s="45">
        <v>167</v>
      </c>
      <c r="U240" s="45">
        <v>0</v>
      </c>
      <c r="V240" s="45">
        <v>9.5785441000000002</v>
      </c>
      <c r="W240" s="45">
        <v>0</v>
      </c>
      <c r="X240" s="45">
        <v>8.9820358999999996</v>
      </c>
      <c r="Y240" s="46">
        <v>47765.599999999999</v>
      </c>
      <c r="Z240" s="46">
        <v>46307.156118061648</v>
      </c>
      <c r="AA240" s="47">
        <f>_xlfn.XLOOKUP($E240,Main_OG!$D$1:$D$766,Main_OG!AJ$1:AJ$766,"")</f>
        <v>20565408</v>
      </c>
      <c r="AB240" s="47">
        <f>_xlfn.XLOOKUP($E240,Main_OG!$D$1:$D$766,Main_OG!AK$1:AK$766,"")</f>
        <v>1888060</v>
      </c>
      <c r="AC240" s="47">
        <f>_xlfn.XLOOKUP($E240,Main_OG!$D$1:$D$766,Main_OG!AL$1:AL$766,"")</f>
        <v>13116040</v>
      </c>
      <c r="AD240" s="47">
        <f>_xlfn.XLOOKUP($E240,Main_OG!$D$1:$D$766,Main_OG!AM$1:AM$766,"")</f>
        <v>0</v>
      </c>
    </row>
    <row r="241" spans="1:30" x14ac:dyDescent="0.35">
      <c r="A241" s="36" t="s">
        <v>1187</v>
      </c>
      <c r="B241" s="45" t="s">
        <v>182</v>
      </c>
      <c r="C241" s="45" t="s">
        <v>4379</v>
      </c>
      <c r="D241" s="36" t="s">
        <v>1187</v>
      </c>
      <c r="E241" s="36" t="str">
        <f t="shared" si="9"/>
        <v>2015_WA</v>
      </c>
      <c r="F241" s="45">
        <v>2015</v>
      </c>
      <c r="G241" s="45">
        <f>_xlfn.XLOOKUP(I241,Main_OG!$B$1:$B$766,Main_OG!$O$1:$O$766,"")</f>
        <v>0</v>
      </c>
      <c r="H241" s="45">
        <f>_xlfn.XLOOKUP(E241,Main_OG!$D$1:$D$766,Main_OG!$J$1:$J$766,"")</f>
        <v>1</v>
      </c>
      <c r="I241" s="45" t="s">
        <v>182</v>
      </c>
      <c r="J241" s="45" t="str">
        <f t="shared" si="10"/>
        <v>Avista Corp_WA</v>
      </c>
      <c r="K241" s="45" t="str">
        <f t="shared" si="11"/>
        <v>Avista Corp_WA</v>
      </c>
      <c r="L241" s="45" t="s">
        <v>1217</v>
      </c>
      <c r="M241" s="45">
        <v>0</v>
      </c>
      <c r="N241" s="45">
        <v>25192</v>
      </c>
      <c r="O241" s="45">
        <v>899</v>
      </c>
      <c r="P241" s="45">
        <v>220344</v>
      </c>
      <c r="Q241" s="45">
        <v>0</v>
      </c>
      <c r="R241" s="45">
        <v>2208597</v>
      </c>
      <c r="S241" s="45">
        <v>989648</v>
      </c>
      <c r="T241" s="45">
        <v>2424536</v>
      </c>
      <c r="U241" s="45">
        <v>0</v>
      </c>
      <c r="V241" s="45">
        <v>10.140601</v>
      </c>
      <c r="W241" s="45">
        <v>6.3887362000000003</v>
      </c>
      <c r="X241" s="45">
        <v>9.3515625</v>
      </c>
      <c r="Y241" s="46">
        <v>476715.4</v>
      </c>
      <c r="Z241" s="46">
        <v>66512.670693945984</v>
      </c>
      <c r="AA241" s="47">
        <f>_xlfn.XLOOKUP($E241,Main_OG!$D$1:$D$766,Main_OG!AJ$1:AJ$766,"")</f>
        <v>6828000</v>
      </c>
      <c r="AB241" s="47">
        <f>_xlfn.XLOOKUP($E241,Main_OG!$D$1:$D$766,Main_OG!AK$1:AK$766,"")</f>
        <v>75146</v>
      </c>
      <c r="AC241" s="47">
        <f>_xlfn.XLOOKUP($E241,Main_OG!$D$1:$D$766,Main_OG!AL$1:AL$766,"")</f>
        <v>190122390</v>
      </c>
      <c r="AD241" s="47">
        <f>_xlfn.XLOOKUP($E241,Main_OG!$D$1:$D$766,Main_OG!AM$1:AM$766,"")</f>
        <v>8160912</v>
      </c>
    </row>
    <row r="242" spans="1:30" x14ac:dyDescent="0.35">
      <c r="A242" s="36" t="s">
        <v>1187</v>
      </c>
      <c r="B242" s="45" t="s">
        <v>717</v>
      </c>
      <c r="C242" s="45" t="s">
        <v>4379</v>
      </c>
      <c r="D242" s="36" t="s">
        <v>1187</v>
      </c>
      <c r="E242" s="36" t="str">
        <f t="shared" si="9"/>
        <v>2016_ID</v>
      </c>
      <c r="F242" s="45">
        <v>2016</v>
      </c>
      <c r="G242" s="45">
        <f>_xlfn.XLOOKUP(I242,Main_OG!$B$1:$B$766,Main_OG!$O$1:$O$766,"")</f>
        <v>0</v>
      </c>
      <c r="H242" s="45">
        <f>_xlfn.XLOOKUP(E242,Main_OG!$D$1:$D$766,Main_OG!$J$1:$J$766,"")</f>
        <v>1</v>
      </c>
      <c r="I242" s="45" t="s">
        <v>717</v>
      </c>
      <c r="J242" s="45" t="str">
        <f t="shared" si="10"/>
        <v>Avista Corp_ID</v>
      </c>
      <c r="K242" s="45" t="str">
        <f t="shared" si="11"/>
        <v>Avista Corp_ID</v>
      </c>
      <c r="L242" s="45" t="s">
        <v>1218</v>
      </c>
      <c r="M242" s="45">
        <v>0</v>
      </c>
      <c r="N242" s="45">
        <v>17535</v>
      </c>
      <c r="O242" s="45">
        <v>434</v>
      </c>
      <c r="P242" s="45">
        <v>111508</v>
      </c>
      <c r="Q242" s="45">
        <v>0</v>
      </c>
      <c r="R242" s="45">
        <v>1014932</v>
      </c>
      <c r="S242" s="45">
        <v>772244</v>
      </c>
      <c r="T242" s="45">
        <v>1143047</v>
      </c>
      <c r="U242" s="45">
        <v>0</v>
      </c>
      <c r="V242" s="45">
        <v>8.9047148000000007</v>
      </c>
      <c r="W242" s="45">
        <v>5.7181537999999996</v>
      </c>
      <c r="X242" s="45">
        <v>9.5435096000000001</v>
      </c>
      <c r="Y242" s="46">
        <v>70442.5</v>
      </c>
      <c r="Z242" s="46">
        <v>41829.568964083905</v>
      </c>
      <c r="AA242" s="47">
        <f>_xlfn.XLOOKUP($E242,Main_OG!$D$1:$D$766,Main_OG!AJ$1:AJ$766,"")</f>
        <v>12842</v>
      </c>
      <c r="AB242" s="47">
        <f>_xlfn.XLOOKUP($E242,Main_OG!$D$1:$D$766,Main_OG!AK$1:AK$766,"")</f>
        <v>322</v>
      </c>
      <c r="AC242" s="47">
        <f>_xlfn.XLOOKUP($E242,Main_OG!$D$1:$D$766,Main_OG!AL$1:AL$766,"")</f>
        <v>48195822</v>
      </c>
      <c r="AD242" s="47">
        <f>_xlfn.XLOOKUP($E242,Main_OG!$D$1:$D$766,Main_OG!AM$1:AM$766,"")</f>
        <v>0</v>
      </c>
    </row>
    <row r="243" spans="1:30" x14ac:dyDescent="0.35">
      <c r="A243" s="36" t="s">
        <v>1187</v>
      </c>
      <c r="B243" s="45" t="s">
        <v>858</v>
      </c>
      <c r="C243" s="45" t="s">
        <v>4379</v>
      </c>
      <c r="D243" s="36" t="s">
        <v>1187</v>
      </c>
      <c r="E243" s="36" t="str">
        <f t="shared" si="9"/>
        <v>2016_MT</v>
      </c>
      <c r="F243" s="45">
        <v>2016</v>
      </c>
      <c r="G243" s="45">
        <f>_xlfn.XLOOKUP(I243,Main_OG!$B$1:$B$766,Main_OG!$O$1:$O$766,"")</f>
        <v>0</v>
      </c>
      <c r="H243" s="45">
        <f>_xlfn.XLOOKUP(E243,Main_OG!$D$1:$D$766,Main_OG!$J$1:$J$766,"")</f>
        <v>0</v>
      </c>
      <c r="I243" s="45" t="s">
        <v>858</v>
      </c>
      <c r="J243" s="45" t="str">
        <f t="shared" si="10"/>
        <v>Avista Corp_MT</v>
      </c>
      <c r="K243" s="45" t="str">
        <f t="shared" si="11"/>
        <v>Avista Corp_MT</v>
      </c>
      <c r="L243" s="45" t="s">
        <v>1219</v>
      </c>
      <c r="M243" s="45">
        <v>0</v>
      </c>
      <c r="N243" s="45">
        <v>22</v>
      </c>
      <c r="O243" s="45">
        <v>0</v>
      </c>
      <c r="P243" s="45">
        <v>9</v>
      </c>
      <c r="Q243" s="45">
        <v>0</v>
      </c>
      <c r="R243" s="45">
        <v>586</v>
      </c>
      <c r="S243" s="45">
        <v>0</v>
      </c>
      <c r="T243" s="45">
        <v>199</v>
      </c>
      <c r="U243" s="45">
        <v>0</v>
      </c>
      <c r="V243" s="45">
        <v>9.6757679000000003</v>
      </c>
      <c r="W243" s="45">
        <v>0</v>
      </c>
      <c r="X243" s="45">
        <v>8.6934673</v>
      </c>
      <c r="Y243" s="46">
        <v>47189.599999999999</v>
      </c>
      <c r="Z243" s="46">
        <v>45281.570465303506</v>
      </c>
      <c r="AA243" s="47">
        <f>_xlfn.XLOOKUP($E243,Main_OG!$D$1:$D$766,Main_OG!AJ$1:AJ$766,"")</f>
        <v>18661668</v>
      </c>
      <c r="AB243" s="47">
        <f>_xlfn.XLOOKUP($E243,Main_OG!$D$1:$D$766,Main_OG!AK$1:AK$766,"")</f>
        <v>1678030</v>
      </c>
      <c r="AC243" s="47">
        <f>_xlfn.XLOOKUP($E243,Main_OG!$D$1:$D$766,Main_OG!AL$1:AL$766,"")</f>
        <v>10764496</v>
      </c>
      <c r="AD243" s="47">
        <f>_xlfn.XLOOKUP($E243,Main_OG!$D$1:$D$766,Main_OG!AM$1:AM$766,"")</f>
        <v>0</v>
      </c>
    </row>
    <row r="244" spans="1:30" x14ac:dyDescent="0.35">
      <c r="A244" s="36" t="s">
        <v>1187</v>
      </c>
      <c r="B244" s="45" t="s">
        <v>182</v>
      </c>
      <c r="C244" s="45" t="s">
        <v>4379</v>
      </c>
      <c r="D244" s="36" t="s">
        <v>1187</v>
      </c>
      <c r="E244" s="36" t="str">
        <f t="shared" si="9"/>
        <v>2016_WA</v>
      </c>
      <c r="F244" s="45">
        <v>2016</v>
      </c>
      <c r="G244" s="45">
        <f>_xlfn.XLOOKUP(I244,Main_OG!$B$1:$B$766,Main_OG!$O$1:$O$766,"")</f>
        <v>0</v>
      </c>
      <c r="H244" s="45">
        <f>_xlfn.XLOOKUP(E244,Main_OG!$D$1:$D$766,Main_OG!$J$1:$J$766,"")</f>
        <v>1</v>
      </c>
      <c r="I244" s="45" t="s">
        <v>182</v>
      </c>
      <c r="J244" s="45" t="str">
        <f t="shared" si="10"/>
        <v>Avista Corp_WA</v>
      </c>
      <c r="K244" s="45" t="str">
        <f t="shared" si="11"/>
        <v>Avista Corp_WA</v>
      </c>
      <c r="L244" s="45" t="s">
        <v>1220</v>
      </c>
      <c r="M244" s="45">
        <v>0</v>
      </c>
      <c r="N244" s="45">
        <v>25054</v>
      </c>
      <c r="O244" s="45">
        <v>894</v>
      </c>
      <c r="P244" s="45">
        <v>221829</v>
      </c>
      <c r="Q244" s="45">
        <v>0</v>
      </c>
      <c r="R244" s="45">
        <v>2202857</v>
      </c>
      <c r="S244" s="45">
        <v>991004</v>
      </c>
      <c r="T244" s="45">
        <v>2384461</v>
      </c>
      <c r="U244" s="45">
        <v>0</v>
      </c>
      <c r="V244" s="45">
        <v>10.170197</v>
      </c>
      <c r="W244" s="45">
        <v>6.3711245999999999</v>
      </c>
      <c r="X244" s="45">
        <v>9.6502438000000001</v>
      </c>
      <c r="Y244" s="46">
        <v>495724.9</v>
      </c>
      <c r="Z244" s="46">
        <v>67907.883343486363</v>
      </c>
      <c r="AA244" s="47">
        <f>_xlfn.XLOOKUP($E244,Main_OG!$D$1:$D$766,Main_OG!AJ$1:AJ$766,"")</f>
        <v>6166854</v>
      </c>
      <c r="AB244" s="47">
        <f>_xlfn.XLOOKUP($E244,Main_OG!$D$1:$D$766,Main_OG!AK$1:AK$766,"")</f>
        <v>64740</v>
      </c>
      <c r="AC244" s="47">
        <f>_xlfn.XLOOKUP($E244,Main_OG!$D$1:$D$766,Main_OG!AL$1:AL$766,"")</f>
        <v>154788408</v>
      </c>
      <c r="AD244" s="47">
        <f>_xlfn.XLOOKUP($E244,Main_OG!$D$1:$D$766,Main_OG!AM$1:AM$766,"")</f>
        <v>9625622</v>
      </c>
    </row>
    <row r="245" spans="1:30" x14ac:dyDescent="0.35">
      <c r="A245" s="36" t="s">
        <v>1187</v>
      </c>
      <c r="B245" s="45" t="s">
        <v>717</v>
      </c>
      <c r="C245" s="45" t="s">
        <v>4379</v>
      </c>
      <c r="D245" s="36" t="s">
        <v>1187</v>
      </c>
      <c r="E245" s="36" t="str">
        <f t="shared" si="9"/>
        <v>2017_ID</v>
      </c>
      <c r="F245" s="45">
        <v>2017</v>
      </c>
      <c r="G245" s="45">
        <f>_xlfn.XLOOKUP(I245,Main_OG!$B$1:$B$766,Main_OG!$O$1:$O$766,"")</f>
        <v>0</v>
      </c>
      <c r="H245" s="45">
        <f>_xlfn.XLOOKUP(E245,Main_OG!$D$1:$D$766,Main_OG!$J$1:$J$766,"")</f>
        <v>1</v>
      </c>
      <c r="I245" s="45" t="s">
        <v>717</v>
      </c>
      <c r="J245" s="45" t="str">
        <f t="shared" si="10"/>
        <v>Avista Corp_ID</v>
      </c>
      <c r="K245" s="45" t="str">
        <f t="shared" si="11"/>
        <v>Avista Corp_ID</v>
      </c>
      <c r="L245" s="45" t="s">
        <v>1221</v>
      </c>
      <c r="M245" s="45">
        <v>0</v>
      </c>
      <c r="N245" s="45">
        <v>17724</v>
      </c>
      <c r="O245" s="45">
        <v>434</v>
      </c>
      <c r="P245" s="45">
        <v>113236</v>
      </c>
      <c r="Q245" s="45">
        <v>0</v>
      </c>
      <c r="R245" s="45">
        <v>1033964</v>
      </c>
      <c r="S245" s="45">
        <v>815034</v>
      </c>
      <c r="T245" s="45">
        <v>1243422</v>
      </c>
      <c r="U245" s="45">
        <v>0</v>
      </c>
      <c r="V245" s="45">
        <v>9.1288575000000005</v>
      </c>
      <c r="W245" s="45">
        <v>5.7203625999999996</v>
      </c>
      <c r="X245" s="45">
        <v>9.8691674999999996</v>
      </c>
      <c r="Y245" s="46">
        <v>72935.100000000006</v>
      </c>
      <c r="Z245" s="46">
        <v>42410.415497646456</v>
      </c>
      <c r="AA245" s="47">
        <f>_xlfn.XLOOKUP($E245,Main_OG!$D$1:$D$766,Main_OG!AJ$1:AJ$766,"")</f>
        <v>10450</v>
      </c>
      <c r="AB245" s="47">
        <f>_xlfn.XLOOKUP($E245,Main_OG!$D$1:$D$766,Main_OG!AK$1:AK$766,"")</f>
        <v>306</v>
      </c>
      <c r="AC245" s="47">
        <f>_xlfn.XLOOKUP($E245,Main_OG!$D$1:$D$766,Main_OG!AL$1:AL$766,"")</f>
        <v>43387946</v>
      </c>
      <c r="AD245" s="47">
        <f>_xlfn.XLOOKUP($E245,Main_OG!$D$1:$D$766,Main_OG!AM$1:AM$766,"")</f>
        <v>0</v>
      </c>
    </row>
    <row r="246" spans="1:30" x14ac:dyDescent="0.35">
      <c r="A246" s="36" t="s">
        <v>1187</v>
      </c>
      <c r="B246" s="45" t="s">
        <v>858</v>
      </c>
      <c r="C246" s="45" t="s">
        <v>4379</v>
      </c>
      <c r="D246" s="36" t="s">
        <v>1187</v>
      </c>
      <c r="E246" s="36" t="str">
        <f t="shared" si="9"/>
        <v>2017_MT</v>
      </c>
      <c r="F246" s="45">
        <v>2017</v>
      </c>
      <c r="G246" s="45">
        <f>_xlfn.XLOOKUP(I246,Main_OG!$B$1:$B$766,Main_OG!$O$1:$O$766,"")</f>
        <v>0</v>
      </c>
      <c r="H246" s="45">
        <f>_xlfn.XLOOKUP(E246,Main_OG!$D$1:$D$766,Main_OG!$J$1:$J$766,"")</f>
        <v>0</v>
      </c>
      <c r="I246" s="45" t="s">
        <v>858</v>
      </c>
      <c r="J246" s="45" t="str">
        <f t="shared" si="10"/>
        <v>Avista Corp_MT</v>
      </c>
      <c r="K246" s="45" t="str">
        <f t="shared" si="11"/>
        <v>Avista Corp_MT</v>
      </c>
      <c r="L246" s="45" t="s">
        <v>1222</v>
      </c>
      <c r="M246" s="45">
        <v>0</v>
      </c>
      <c r="N246" s="45">
        <v>27</v>
      </c>
      <c r="O246" s="45">
        <v>0</v>
      </c>
      <c r="P246" s="45">
        <v>9</v>
      </c>
      <c r="Q246" s="45">
        <v>0</v>
      </c>
      <c r="R246" s="45">
        <v>737</v>
      </c>
      <c r="S246" s="45">
        <v>0</v>
      </c>
      <c r="T246" s="45">
        <v>219</v>
      </c>
      <c r="U246" s="45">
        <v>0</v>
      </c>
      <c r="V246" s="45">
        <v>9.3487109999999998</v>
      </c>
      <c r="W246" s="45">
        <v>0</v>
      </c>
      <c r="X246" s="45">
        <v>8.6757991000000008</v>
      </c>
      <c r="Y246" s="46">
        <v>48470.5</v>
      </c>
      <c r="Z246" s="46">
        <v>45993.213532701622</v>
      </c>
      <c r="AA246" s="47">
        <f>_xlfn.XLOOKUP($E246,Main_OG!$D$1:$D$766,Main_OG!AJ$1:AJ$766,"")</f>
        <v>17892638</v>
      </c>
      <c r="AB246" s="47">
        <f>_xlfn.XLOOKUP($E246,Main_OG!$D$1:$D$766,Main_OG!AK$1:AK$766,"")</f>
        <v>1679784</v>
      </c>
      <c r="AC246" s="47">
        <f>_xlfn.XLOOKUP($E246,Main_OG!$D$1:$D$766,Main_OG!AL$1:AL$766,"")</f>
        <v>9412532</v>
      </c>
      <c r="AD246" s="47">
        <f>_xlfn.XLOOKUP($E246,Main_OG!$D$1:$D$766,Main_OG!AM$1:AM$766,"")</f>
        <v>0</v>
      </c>
    </row>
    <row r="247" spans="1:30" x14ac:dyDescent="0.35">
      <c r="A247" s="36" t="s">
        <v>1187</v>
      </c>
      <c r="B247" s="45" t="s">
        <v>182</v>
      </c>
      <c r="C247" s="45" t="s">
        <v>4379</v>
      </c>
      <c r="D247" s="36" t="s">
        <v>1187</v>
      </c>
      <c r="E247" s="36" t="str">
        <f t="shared" si="9"/>
        <v>2017_WA</v>
      </c>
      <c r="F247" s="45">
        <v>2017</v>
      </c>
      <c r="G247" s="45">
        <f>_xlfn.XLOOKUP(I247,Main_OG!$B$1:$B$766,Main_OG!$O$1:$O$766,"")</f>
        <v>0</v>
      </c>
      <c r="H247" s="45">
        <f>_xlfn.XLOOKUP(E247,Main_OG!$D$1:$D$766,Main_OG!$J$1:$J$766,"")</f>
        <v>1</v>
      </c>
      <c r="I247" s="45" t="s">
        <v>182</v>
      </c>
      <c r="J247" s="45" t="str">
        <f t="shared" si="10"/>
        <v>Avista Corp_WA</v>
      </c>
      <c r="K247" s="45" t="str">
        <f t="shared" si="11"/>
        <v>Avista Corp_WA</v>
      </c>
      <c r="L247" s="45" t="s">
        <v>1223</v>
      </c>
      <c r="M247" s="45">
        <v>0</v>
      </c>
      <c r="N247" s="45">
        <v>25266</v>
      </c>
      <c r="O247" s="45">
        <v>886</v>
      </c>
      <c r="P247" s="45">
        <v>224696</v>
      </c>
      <c r="Q247" s="45">
        <v>0</v>
      </c>
      <c r="R247" s="45">
        <v>2220877</v>
      </c>
      <c r="S247" s="45">
        <v>999697</v>
      </c>
      <c r="T247" s="45">
        <v>2596776</v>
      </c>
      <c r="U247" s="45">
        <v>0</v>
      </c>
      <c r="V247" s="45">
        <v>10.174588999999999</v>
      </c>
      <c r="W247" s="45">
        <v>6.4379007000000001</v>
      </c>
      <c r="X247" s="45">
        <v>9.9692503000000006</v>
      </c>
      <c r="Y247" s="46">
        <v>527169.4</v>
      </c>
      <c r="Z247" s="46">
        <v>70971.038985044463</v>
      </c>
      <c r="AA247" s="47">
        <f>_xlfn.XLOOKUP($E247,Main_OG!$D$1:$D$766,Main_OG!AJ$1:AJ$766,"")</f>
        <v>7260888</v>
      </c>
      <c r="AB247" s="47">
        <f>_xlfn.XLOOKUP($E247,Main_OG!$D$1:$D$766,Main_OG!AK$1:AK$766,"")</f>
        <v>75606</v>
      </c>
      <c r="AC247" s="47">
        <f>_xlfn.XLOOKUP($E247,Main_OG!$D$1:$D$766,Main_OG!AL$1:AL$766,"")</f>
        <v>153256680</v>
      </c>
      <c r="AD247" s="47">
        <f>_xlfn.XLOOKUP($E247,Main_OG!$D$1:$D$766,Main_OG!AM$1:AM$766,"")</f>
        <v>8128259</v>
      </c>
    </row>
    <row r="248" spans="1:30" x14ac:dyDescent="0.35">
      <c r="A248" s="36" t="s">
        <v>1187</v>
      </c>
      <c r="B248" s="45" t="s">
        <v>717</v>
      </c>
      <c r="C248" s="45" t="s">
        <v>4379</v>
      </c>
      <c r="D248" s="36" t="s">
        <v>1187</v>
      </c>
      <c r="E248" s="36" t="str">
        <f t="shared" si="9"/>
        <v>2018_ID</v>
      </c>
      <c r="F248" s="45">
        <v>2018</v>
      </c>
      <c r="G248" s="45">
        <f>_xlfn.XLOOKUP(I248,Main_OG!$B$1:$B$766,Main_OG!$O$1:$O$766,"")</f>
        <v>0</v>
      </c>
      <c r="H248" s="45">
        <f>_xlfn.XLOOKUP(E248,Main_OG!$D$1:$D$766,Main_OG!$J$1:$J$766,"")</f>
        <v>1</v>
      </c>
      <c r="I248" s="45" t="s">
        <v>717</v>
      </c>
      <c r="J248" s="45" t="str">
        <f t="shared" si="10"/>
        <v>Avista Corp_ID</v>
      </c>
      <c r="K248" s="45" t="str">
        <f t="shared" si="11"/>
        <v>Avista Corp_ID</v>
      </c>
      <c r="L248" s="45" t="s">
        <v>1224</v>
      </c>
      <c r="M248" s="45">
        <v>0</v>
      </c>
      <c r="N248" s="45">
        <v>17860</v>
      </c>
      <c r="O248" s="45">
        <v>419</v>
      </c>
      <c r="P248" s="45">
        <v>115122</v>
      </c>
      <c r="Q248" s="45">
        <v>0</v>
      </c>
      <c r="R248" s="45">
        <v>1009257</v>
      </c>
      <c r="S248" s="45">
        <v>786238</v>
      </c>
      <c r="T248" s="45">
        <v>1182924</v>
      </c>
      <c r="U248" s="45">
        <v>0</v>
      </c>
      <c r="V248" s="45">
        <v>9.4232688000000007</v>
      </c>
      <c r="W248" s="45">
        <v>5.739865</v>
      </c>
      <c r="X248" s="45">
        <v>10.193892</v>
      </c>
      <c r="Y248" s="46">
        <v>77652.100000000006</v>
      </c>
      <c r="Z248" s="46">
        <v>44320.102918027434</v>
      </c>
      <c r="AA248" s="47">
        <f>_xlfn.XLOOKUP($E248,Main_OG!$D$1:$D$766,Main_OG!AJ$1:AJ$766,"")</f>
        <v>8896</v>
      </c>
      <c r="AB248" s="47">
        <f>_xlfn.XLOOKUP($E248,Main_OG!$D$1:$D$766,Main_OG!AK$1:AK$766,"")</f>
        <v>186</v>
      </c>
      <c r="AC248" s="47">
        <f>_xlfn.XLOOKUP($E248,Main_OG!$D$1:$D$766,Main_OG!AL$1:AL$766,"")</f>
        <v>48542996</v>
      </c>
      <c r="AD248" s="47">
        <f>_xlfn.XLOOKUP($E248,Main_OG!$D$1:$D$766,Main_OG!AM$1:AM$766,"")</f>
        <v>0</v>
      </c>
    </row>
    <row r="249" spans="1:30" x14ac:dyDescent="0.35">
      <c r="A249" s="36" t="s">
        <v>1187</v>
      </c>
      <c r="B249" s="45" t="s">
        <v>858</v>
      </c>
      <c r="C249" s="45" t="s">
        <v>4379</v>
      </c>
      <c r="D249" s="36" t="s">
        <v>1187</v>
      </c>
      <c r="E249" s="36" t="str">
        <f t="shared" si="9"/>
        <v>2018_MT</v>
      </c>
      <c r="F249" s="45">
        <v>2018</v>
      </c>
      <c r="G249" s="45">
        <f>_xlfn.XLOOKUP(I249,Main_OG!$B$1:$B$766,Main_OG!$O$1:$O$766,"")</f>
        <v>0</v>
      </c>
      <c r="H249" s="45">
        <f>_xlfn.XLOOKUP(E249,Main_OG!$D$1:$D$766,Main_OG!$J$1:$J$766,"")</f>
        <v>0</v>
      </c>
      <c r="I249" s="45" t="s">
        <v>858</v>
      </c>
      <c r="J249" s="45" t="str">
        <f t="shared" si="10"/>
        <v>Avista Corp_MT</v>
      </c>
      <c r="K249" s="45" t="str">
        <f t="shared" si="11"/>
        <v>Avista Corp_MT</v>
      </c>
      <c r="L249" s="45" t="s">
        <v>1225</v>
      </c>
      <c r="M249" s="45">
        <v>0</v>
      </c>
      <c r="N249" s="45">
        <v>21</v>
      </c>
      <c r="O249" s="45">
        <v>0</v>
      </c>
      <c r="P249" s="45">
        <v>8</v>
      </c>
      <c r="Q249" s="45">
        <v>0</v>
      </c>
      <c r="R249" s="45">
        <v>858</v>
      </c>
      <c r="S249" s="45">
        <v>0</v>
      </c>
      <c r="T249" s="45">
        <v>200</v>
      </c>
      <c r="U249" s="45">
        <v>0</v>
      </c>
      <c r="V249" s="45">
        <v>9.3240093000000002</v>
      </c>
      <c r="W249" s="45">
        <v>0</v>
      </c>
      <c r="X249" s="45">
        <v>9</v>
      </c>
      <c r="Y249" s="46">
        <v>49455</v>
      </c>
      <c r="Z249" s="46">
        <v>46575.778523249748</v>
      </c>
      <c r="AA249" s="47">
        <f>_xlfn.XLOOKUP($E249,Main_OG!$D$1:$D$766,Main_OG!AJ$1:AJ$766,"")</f>
        <v>17476978</v>
      </c>
      <c r="AB249" s="47">
        <f>_xlfn.XLOOKUP($E249,Main_OG!$D$1:$D$766,Main_OG!AK$1:AK$766,"")</f>
        <v>1613418</v>
      </c>
      <c r="AC249" s="47">
        <f>_xlfn.XLOOKUP($E249,Main_OG!$D$1:$D$766,Main_OG!AL$1:AL$766,"")</f>
        <v>10305088</v>
      </c>
      <c r="AD249" s="47">
        <f>_xlfn.XLOOKUP($E249,Main_OG!$D$1:$D$766,Main_OG!AM$1:AM$766,"")</f>
        <v>0</v>
      </c>
    </row>
    <row r="250" spans="1:30" x14ac:dyDescent="0.35">
      <c r="A250" s="36" t="s">
        <v>1187</v>
      </c>
      <c r="B250" s="45" t="s">
        <v>182</v>
      </c>
      <c r="C250" s="45" t="s">
        <v>4379</v>
      </c>
      <c r="D250" s="36" t="s">
        <v>1187</v>
      </c>
      <c r="E250" s="36" t="str">
        <f t="shared" si="9"/>
        <v>2018_WA</v>
      </c>
      <c r="F250" s="45">
        <v>2018</v>
      </c>
      <c r="G250" s="45">
        <f>_xlfn.XLOOKUP(I250,Main_OG!$B$1:$B$766,Main_OG!$O$1:$O$766,"")</f>
        <v>0</v>
      </c>
      <c r="H250" s="45">
        <f>_xlfn.XLOOKUP(E250,Main_OG!$D$1:$D$766,Main_OG!$J$1:$J$766,"")</f>
        <v>1</v>
      </c>
      <c r="I250" s="45" t="s">
        <v>182</v>
      </c>
      <c r="J250" s="45" t="str">
        <f t="shared" si="10"/>
        <v>Avista Corp_WA</v>
      </c>
      <c r="K250" s="45" t="str">
        <f t="shared" si="11"/>
        <v>Avista Corp_WA</v>
      </c>
      <c r="L250" s="45" t="s">
        <v>1226</v>
      </c>
      <c r="M250" s="45">
        <v>0</v>
      </c>
      <c r="N250" s="45">
        <v>25488</v>
      </c>
      <c r="O250" s="45">
        <v>878</v>
      </c>
      <c r="P250" s="45">
        <v>227866</v>
      </c>
      <c r="Q250" s="45">
        <v>0</v>
      </c>
      <c r="R250" s="45">
        <v>2178273</v>
      </c>
      <c r="S250" s="45">
        <v>986043</v>
      </c>
      <c r="T250" s="45">
        <v>2443747</v>
      </c>
      <c r="U250" s="45">
        <v>0</v>
      </c>
      <c r="V250" s="45">
        <v>10.479449000000001</v>
      </c>
      <c r="W250" s="45">
        <v>6.5634053999999997</v>
      </c>
      <c r="X250" s="45">
        <v>10.154446999999999</v>
      </c>
      <c r="Y250" s="46">
        <v>561785.69999999995</v>
      </c>
      <c r="Z250" s="46">
        <v>74638.122770215676</v>
      </c>
      <c r="AA250" s="47">
        <f>_xlfn.XLOOKUP($E250,Main_OG!$D$1:$D$766,Main_OG!AJ$1:AJ$766,"")</f>
        <v>7269842</v>
      </c>
      <c r="AB250" s="47">
        <f>_xlfn.XLOOKUP($E250,Main_OG!$D$1:$D$766,Main_OG!AK$1:AK$766,"")</f>
        <v>70096</v>
      </c>
      <c r="AC250" s="47">
        <f>_xlfn.XLOOKUP($E250,Main_OG!$D$1:$D$766,Main_OG!AL$1:AL$766,"")</f>
        <v>146771172</v>
      </c>
      <c r="AD250" s="47">
        <f>_xlfn.XLOOKUP($E250,Main_OG!$D$1:$D$766,Main_OG!AM$1:AM$766,"")</f>
        <v>9708441</v>
      </c>
    </row>
    <row r="251" spans="1:30" x14ac:dyDescent="0.35">
      <c r="A251" s="36" t="s">
        <v>1187</v>
      </c>
      <c r="B251" s="45" t="s">
        <v>717</v>
      </c>
      <c r="C251" s="45" t="s">
        <v>4379</v>
      </c>
      <c r="D251" s="36" t="s">
        <v>1187</v>
      </c>
      <c r="E251" s="36" t="str">
        <f t="shared" si="9"/>
        <v>2019_ID</v>
      </c>
      <c r="F251" s="45">
        <v>2019</v>
      </c>
      <c r="G251" s="45">
        <f>_xlfn.XLOOKUP(I251,Main_OG!$B$1:$B$766,Main_OG!$O$1:$O$766,"")</f>
        <v>0</v>
      </c>
      <c r="H251" s="45">
        <f>_xlfn.XLOOKUP(E251,Main_OG!$D$1:$D$766,Main_OG!$J$1:$J$766,"")</f>
        <v>1</v>
      </c>
      <c r="I251" s="45" t="s">
        <v>717</v>
      </c>
      <c r="J251" s="45" t="str">
        <f t="shared" si="10"/>
        <v>Avista Corp_ID</v>
      </c>
      <c r="K251" s="45" t="str">
        <f t="shared" si="11"/>
        <v>Avista Corp_ID</v>
      </c>
      <c r="L251" s="45" t="s">
        <v>1227</v>
      </c>
      <c r="M251" s="45">
        <v>0</v>
      </c>
      <c r="N251" s="45">
        <v>17783</v>
      </c>
      <c r="O251" s="45">
        <v>425</v>
      </c>
      <c r="P251" s="45">
        <v>117354</v>
      </c>
      <c r="Q251" s="45">
        <v>0</v>
      </c>
      <c r="R251" s="45">
        <v>1014522</v>
      </c>
      <c r="S251" s="45">
        <v>1095960</v>
      </c>
      <c r="T251" s="45">
        <v>1231607</v>
      </c>
      <c r="U251" s="45">
        <v>0</v>
      </c>
      <c r="V251" s="45">
        <v>9.1428180000000001</v>
      </c>
      <c r="W251" s="45">
        <v>4.5995292000000001</v>
      </c>
      <c r="X251" s="45">
        <v>9.6732156000000007</v>
      </c>
      <c r="Y251" s="46">
        <v>81261.3</v>
      </c>
      <c r="Z251" s="46">
        <v>45421.22678948722</v>
      </c>
      <c r="AA251" s="47">
        <f>_xlfn.XLOOKUP($E251,Main_OG!$D$1:$D$766,Main_OG!AJ$1:AJ$766,"")</f>
        <v>8982</v>
      </c>
      <c r="AB251" s="47">
        <f>_xlfn.XLOOKUP($E251,Main_OG!$D$1:$D$766,Main_OG!AK$1:AK$766,"")</f>
        <v>432</v>
      </c>
      <c r="AC251" s="47">
        <f>_xlfn.XLOOKUP($E251,Main_OG!$D$1:$D$766,Main_OG!AL$1:AL$766,"")</f>
        <v>64386294</v>
      </c>
      <c r="AD251" s="47">
        <f>_xlfn.XLOOKUP($E251,Main_OG!$D$1:$D$766,Main_OG!AM$1:AM$766,"")</f>
        <v>0</v>
      </c>
    </row>
    <row r="252" spans="1:30" x14ac:dyDescent="0.35">
      <c r="A252" s="36" t="s">
        <v>1187</v>
      </c>
      <c r="B252" s="45" t="s">
        <v>858</v>
      </c>
      <c r="C252" s="45" t="s">
        <v>4379</v>
      </c>
      <c r="D252" s="36" t="s">
        <v>1187</v>
      </c>
      <c r="E252" s="36" t="str">
        <f t="shared" si="9"/>
        <v>2019_MT</v>
      </c>
      <c r="F252" s="45">
        <v>2019</v>
      </c>
      <c r="G252" s="45">
        <f>_xlfn.XLOOKUP(I252,Main_OG!$B$1:$B$766,Main_OG!$O$1:$O$766,"")</f>
        <v>0</v>
      </c>
      <c r="H252" s="45">
        <f>_xlfn.XLOOKUP(E252,Main_OG!$D$1:$D$766,Main_OG!$J$1:$J$766,"")</f>
        <v>0</v>
      </c>
      <c r="I252" s="45" t="s">
        <v>858</v>
      </c>
      <c r="J252" s="45" t="str">
        <f t="shared" si="10"/>
        <v>Avista Corp_MT</v>
      </c>
      <c r="K252" s="45" t="str">
        <f t="shared" si="11"/>
        <v>Avista Corp_MT</v>
      </c>
      <c r="L252" s="45" t="s">
        <v>1228</v>
      </c>
      <c r="M252" s="45">
        <v>0</v>
      </c>
      <c r="N252" s="45">
        <v>23</v>
      </c>
      <c r="O252" s="45">
        <v>0</v>
      </c>
      <c r="P252" s="45">
        <v>8</v>
      </c>
      <c r="Q252" s="45">
        <v>0</v>
      </c>
      <c r="R252" s="45">
        <v>815</v>
      </c>
      <c r="S252" s="45">
        <v>0</v>
      </c>
      <c r="T252" s="45">
        <v>208</v>
      </c>
      <c r="U252" s="45">
        <v>0</v>
      </c>
      <c r="V252" s="45">
        <v>9.2515336999999995</v>
      </c>
      <c r="W252" s="45">
        <v>0</v>
      </c>
      <c r="X252" s="45">
        <v>8.6538462000000003</v>
      </c>
      <c r="Y252" s="46">
        <v>50318.9</v>
      </c>
      <c r="Z252" s="46">
        <v>47021.604058598874</v>
      </c>
      <c r="AA252" s="47">
        <f>_xlfn.XLOOKUP($E252,Main_OG!$D$1:$D$766,Main_OG!AJ$1:AJ$766,"")</f>
        <v>18559080</v>
      </c>
      <c r="AB252" s="47">
        <f>_xlfn.XLOOKUP($E252,Main_OG!$D$1:$D$766,Main_OG!AK$1:AK$766,"")</f>
        <v>1694612</v>
      </c>
      <c r="AC252" s="47">
        <f>_xlfn.XLOOKUP($E252,Main_OG!$D$1:$D$766,Main_OG!AL$1:AL$766,"")</f>
        <v>11019084</v>
      </c>
      <c r="AD252" s="47">
        <f>_xlfn.XLOOKUP($E252,Main_OG!$D$1:$D$766,Main_OG!AM$1:AM$766,"")</f>
        <v>0</v>
      </c>
    </row>
    <row r="253" spans="1:30" x14ac:dyDescent="0.35">
      <c r="A253" s="36" t="s">
        <v>1187</v>
      </c>
      <c r="B253" s="45" t="s">
        <v>182</v>
      </c>
      <c r="C253" s="45" t="s">
        <v>4379</v>
      </c>
      <c r="D253" s="36" t="s">
        <v>1187</v>
      </c>
      <c r="E253" s="36" t="str">
        <f t="shared" si="9"/>
        <v>2019_WA</v>
      </c>
      <c r="F253" s="45">
        <v>2019</v>
      </c>
      <c r="G253" s="45">
        <f>_xlfn.XLOOKUP(I253,Main_OG!$B$1:$B$766,Main_OG!$O$1:$O$766,"")</f>
        <v>0</v>
      </c>
      <c r="H253" s="45">
        <f>_xlfn.XLOOKUP(E253,Main_OG!$D$1:$D$766,Main_OG!$J$1:$J$766,"")</f>
        <v>1</v>
      </c>
      <c r="I253" s="45" t="s">
        <v>182</v>
      </c>
      <c r="J253" s="45" t="str">
        <f t="shared" si="10"/>
        <v>Avista Corp_WA</v>
      </c>
      <c r="K253" s="45" t="str">
        <f t="shared" si="11"/>
        <v>Avista Corp_WA</v>
      </c>
      <c r="L253" s="45" t="s">
        <v>1229</v>
      </c>
      <c r="M253" s="45">
        <v>0</v>
      </c>
      <c r="N253" s="45">
        <v>25777</v>
      </c>
      <c r="O253" s="45">
        <v>868</v>
      </c>
      <c r="P253" s="45">
        <v>230749</v>
      </c>
      <c r="Q253" s="45">
        <v>0</v>
      </c>
      <c r="R253" s="45">
        <v>2187379</v>
      </c>
      <c r="S253" s="45">
        <v>951268</v>
      </c>
      <c r="T253" s="45">
        <v>2534229</v>
      </c>
      <c r="U253" s="45">
        <v>0</v>
      </c>
      <c r="V253" s="45">
        <v>10.684372</v>
      </c>
      <c r="W253" s="45">
        <v>6.7406872</v>
      </c>
      <c r="X253" s="45">
        <v>9.8628418999999994</v>
      </c>
      <c r="Y253" s="46">
        <v>588930.4</v>
      </c>
      <c r="Z253" s="46">
        <v>77348.11447928191</v>
      </c>
      <c r="AA253" s="47">
        <f>_xlfn.XLOOKUP($E253,Main_OG!$D$1:$D$766,Main_OG!AJ$1:AJ$766,"")</f>
        <v>9621532</v>
      </c>
      <c r="AB253" s="47">
        <f>_xlfn.XLOOKUP($E253,Main_OG!$D$1:$D$766,Main_OG!AK$1:AK$766,"")</f>
        <v>62974</v>
      </c>
      <c r="AC253" s="47">
        <f>_xlfn.XLOOKUP($E253,Main_OG!$D$1:$D$766,Main_OG!AL$1:AL$766,"")</f>
        <v>217789892</v>
      </c>
      <c r="AD253" s="47">
        <f>_xlfn.XLOOKUP($E253,Main_OG!$D$1:$D$766,Main_OG!AM$1:AM$766,"")</f>
        <v>8866499</v>
      </c>
    </row>
    <row r="254" spans="1:30" x14ac:dyDescent="0.35">
      <c r="A254" s="36" t="s">
        <v>1187</v>
      </c>
      <c r="B254" s="45" t="s">
        <v>717</v>
      </c>
      <c r="C254" s="45" t="s">
        <v>4379</v>
      </c>
      <c r="D254" s="36" t="s">
        <v>1187</v>
      </c>
      <c r="E254" s="36" t="str">
        <f t="shared" si="9"/>
        <v>2020_ID</v>
      </c>
      <c r="F254" s="45">
        <v>2020</v>
      </c>
      <c r="G254" s="45">
        <f>_xlfn.XLOOKUP(I254,Main_OG!$B$1:$B$766,Main_OG!$O$1:$O$766,"")</f>
        <v>0</v>
      </c>
      <c r="H254" s="45">
        <f>_xlfn.XLOOKUP(E254,Main_OG!$D$1:$D$766,Main_OG!$J$1:$J$766,"")</f>
        <v>1</v>
      </c>
      <c r="I254" s="45" t="s">
        <v>717</v>
      </c>
      <c r="J254" s="45" t="str">
        <f t="shared" si="10"/>
        <v>Avista Corp_ID</v>
      </c>
      <c r="K254" s="45" t="str">
        <f t="shared" si="11"/>
        <v>Avista Corp_ID</v>
      </c>
      <c r="L254" s="45" t="s">
        <v>1230</v>
      </c>
      <c r="M254" s="45">
        <v>0</v>
      </c>
      <c r="N254" s="45">
        <v>18211</v>
      </c>
      <c r="O254" s="45">
        <v>413</v>
      </c>
      <c r="P254" s="45">
        <v>0</v>
      </c>
      <c r="Q254" s="45">
        <v>0</v>
      </c>
      <c r="R254" s="45">
        <v>982968</v>
      </c>
      <c r="S254" s="45">
        <v>1171472</v>
      </c>
      <c r="T254" s="45">
        <v>0</v>
      </c>
      <c r="U254" s="45">
        <v>0</v>
      </c>
      <c r="V254" s="45">
        <v>9.1819875999999994</v>
      </c>
      <c r="W254" s="45">
        <v>4.5736474999999999</v>
      </c>
      <c r="X254" s="45">
        <v>0</v>
      </c>
      <c r="Y254" s="46">
        <v>82818.600000000006</v>
      </c>
      <c r="Z254" s="46">
        <v>45548.822541383473</v>
      </c>
      <c r="AA254" s="47">
        <f>_xlfn.XLOOKUP($E254,Main_OG!$D$1:$D$766,Main_OG!AJ$1:AJ$766,"")</f>
        <v>8472</v>
      </c>
      <c r="AB254" s="47">
        <f>_xlfn.XLOOKUP($E254,Main_OG!$D$1:$D$766,Main_OG!AK$1:AK$766,"")</f>
        <v>118</v>
      </c>
      <c r="AC254" s="47">
        <f>_xlfn.XLOOKUP($E254,Main_OG!$D$1:$D$766,Main_OG!AL$1:AL$766,"")</f>
        <v>62681506</v>
      </c>
      <c r="AD254" s="47">
        <f>_xlfn.XLOOKUP($E254,Main_OG!$D$1:$D$766,Main_OG!AM$1:AM$766,"")</f>
        <v>0</v>
      </c>
    </row>
    <row r="255" spans="1:30" x14ac:dyDescent="0.35">
      <c r="A255" s="36" t="s">
        <v>1187</v>
      </c>
      <c r="B255" s="45" t="s">
        <v>858</v>
      </c>
      <c r="C255" s="45" t="s">
        <v>4379</v>
      </c>
      <c r="D255" s="36" t="s">
        <v>1187</v>
      </c>
      <c r="E255" s="36" t="str">
        <f t="shared" si="9"/>
        <v>2020_MT</v>
      </c>
      <c r="F255" s="45">
        <v>2020</v>
      </c>
      <c r="G255" s="45">
        <f>_xlfn.XLOOKUP(I255,Main_OG!$B$1:$B$766,Main_OG!$O$1:$O$766,"")</f>
        <v>0</v>
      </c>
      <c r="H255" s="45">
        <f>_xlfn.XLOOKUP(E255,Main_OG!$D$1:$D$766,Main_OG!$J$1:$J$766,"")</f>
        <v>0</v>
      </c>
      <c r="I255" s="45" t="s">
        <v>858</v>
      </c>
      <c r="J255" s="45" t="str">
        <f t="shared" si="10"/>
        <v>Avista Corp_MT</v>
      </c>
      <c r="K255" s="45" t="str">
        <f t="shared" si="11"/>
        <v>Avista Corp_MT</v>
      </c>
      <c r="L255" s="45" t="s">
        <v>1231</v>
      </c>
      <c r="M255" s="45">
        <v>0</v>
      </c>
      <c r="N255" s="45">
        <v>21</v>
      </c>
      <c r="O255" s="45">
        <v>0</v>
      </c>
      <c r="P255" s="45">
        <v>0</v>
      </c>
      <c r="Q255" s="45">
        <v>0</v>
      </c>
      <c r="R255" s="45">
        <v>815</v>
      </c>
      <c r="S255" s="45">
        <v>0</v>
      </c>
      <c r="T255" s="45">
        <v>0</v>
      </c>
      <c r="U255" s="45">
        <v>0</v>
      </c>
      <c r="V255" s="45">
        <v>8.6380368000000001</v>
      </c>
      <c r="W255" s="45">
        <v>0</v>
      </c>
      <c r="X255" s="45">
        <v>0</v>
      </c>
      <c r="Y255" s="46">
        <v>50159.6</v>
      </c>
      <c r="Z255" s="46">
        <v>46512.76653947265</v>
      </c>
      <c r="AA255" s="47">
        <f>_xlfn.XLOOKUP($E255,Main_OG!$D$1:$D$766,Main_OG!AJ$1:AJ$766,"")</f>
        <v>11259356</v>
      </c>
      <c r="AB255" s="47">
        <f>_xlfn.XLOOKUP($E255,Main_OG!$D$1:$D$766,Main_OG!AK$1:AK$766,"")</f>
        <v>1694792</v>
      </c>
      <c r="AC255" s="47">
        <f>_xlfn.XLOOKUP($E255,Main_OG!$D$1:$D$766,Main_OG!AL$1:AL$766,"")</f>
        <v>6890488</v>
      </c>
      <c r="AD255" s="47">
        <f>_xlfn.XLOOKUP($E255,Main_OG!$D$1:$D$766,Main_OG!AM$1:AM$766,"")</f>
        <v>0</v>
      </c>
    </row>
    <row r="256" spans="1:30" x14ac:dyDescent="0.35">
      <c r="A256" s="36" t="s">
        <v>1187</v>
      </c>
      <c r="B256" s="45" t="s">
        <v>182</v>
      </c>
      <c r="C256" s="45" t="s">
        <v>4379</v>
      </c>
      <c r="D256" s="36" t="s">
        <v>1187</v>
      </c>
      <c r="E256" s="36" t="str">
        <f t="shared" si="9"/>
        <v>2020_WA</v>
      </c>
      <c r="F256" s="45">
        <v>2020</v>
      </c>
      <c r="G256" s="45">
        <f>_xlfn.XLOOKUP(I256,Main_OG!$B$1:$B$766,Main_OG!$O$1:$O$766,"")</f>
        <v>0</v>
      </c>
      <c r="H256" s="45">
        <f>_xlfn.XLOOKUP(E256,Main_OG!$D$1:$D$766,Main_OG!$J$1:$J$766,"")</f>
        <v>1</v>
      </c>
      <c r="I256" s="45" t="s">
        <v>182</v>
      </c>
      <c r="J256" s="45" t="str">
        <f t="shared" si="10"/>
        <v>Avista Corp_WA</v>
      </c>
      <c r="K256" s="45" t="str">
        <f t="shared" si="11"/>
        <v>Avista Corp_WA</v>
      </c>
      <c r="L256" s="45" t="s">
        <v>1232</v>
      </c>
      <c r="M256" s="45">
        <v>0</v>
      </c>
      <c r="N256" s="45">
        <v>26057</v>
      </c>
      <c r="O256" s="45">
        <v>865</v>
      </c>
      <c r="P256" s="45">
        <v>0</v>
      </c>
      <c r="Q256" s="45">
        <v>0</v>
      </c>
      <c r="R256" s="45">
        <v>2042026</v>
      </c>
      <c r="S256" s="45">
        <v>870793</v>
      </c>
      <c r="T256" s="45">
        <v>0</v>
      </c>
      <c r="U256" s="45">
        <v>0</v>
      </c>
      <c r="V256" s="45">
        <v>10.971276</v>
      </c>
      <c r="W256" s="45">
        <v>6.8884913000000001</v>
      </c>
      <c r="X256" s="45">
        <v>0</v>
      </c>
      <c r="Y256" s="46">
        <v>590401</v>
      </c>
      <c r="Z256" s="46">
        <v>76891.359491371812</v>
      </c>
      <c r="AA256" s="47">
        <f>_xlfn.XLOOKUP($E256,Main_OG!$D$1:$D$766,Main_OG!AJ$1:AJ$766,"")</f>
        <v>6967906</v>
      </c>
      <c r="AB256" s="47">
        <f>_xlfn.XLOOKUP($E256,Main_OG!$D$1:$D$766,Main_OG!AK$1:AK$766,"")</f>
        <v>62458</v>
      </c>
      <c r="AC256" s="47">
        <f>_xlfn.XLOOKUP($E256,Main_OG!$D$1:$D$766,Main_OG!AL$1:AL$766,"")</f>
        <v>195272558</v>
      </c>
      <c r="AD256" s="47">
        <f>_xlfn.XLOOKUP($E256,Main_OG!$D$1:$D$766,Main_OG!AM$1:AM$766,"")</f>
        <v>0</v>
      </c>
    </row>
    <row r="257" spans="1:30" x14ac:dyDescent="0.35">
      <c r="A257" s="36" t="s">
        <v>1233</v>
      </c>
      <c r="B257" s="45" t="s">
        <v>294</v>
      </c>
      <c r="C257" s="45" t="s">
        <v>4380</v>
      </c>
      <c r="D257" s="36" t="s">
        <v>4487</v>
      </c>
      <c r="E257" s="36" t="str">
        <f t="shared" si="9"/>
        <v>2006_MD</v>
      </c>
      <c r="F257" s="45">
        <v>2006</v>
      </c>
      <c r="G257" s="45">
        <f>_xlfn.XLOOKUP(I257,Main_OG!$B$1:$B$766,Main_OG!$O$1:$O$766,"")</f>
        <v>1</v>
      </c>
      <c r="H257" s="45">
        <f>_xlfn.XLOOKUP(E257,Main_OG!$D$1:$D$766,Main_OG!$J$1:$J$766,"")</f>
        <v>0</v>
      </c>
      <c r="I257" s="45" t="s">
        <v>294</v>
      </c>
      <c r="J257" s="45" t="str">
        <f t="shared" si="10"/>
        <v>Baltimore Gas &amp; Electric Co_MD</v>
      </c>
      <c r="K257" s="45" t="str">
        <f t="shared" si="11"/>
        <v>Baltimore Gas Electric Co_MD</v>
      </c>
      <c r="L257" s="45" t="s">
        <v>1234</v>
      </c>
      <c r="M257" s="45">
        <v>0</v>
      </c>
      <c r="N257" s="45">
        <v>97157</v>
      </c>
      <c r="O257" s="45">
        <v>4070</v>
      </c>
      <c r="P257" s="45">
        <v>1083842</v>
      </c>
      <c r="Q257" s="45">
        <v>0</v>
      </c>
      <c r="R257" s="45">
        <v>733337</v>
      </c>
      <c r="S257" s="45">
        <v>46793</v>
      </c>
      <c r="T257" s="45">
        <v>1092068</v>
      </c>
      <c r="U257" s="45">
        <v>0</v>
      </c>
      <c r="V257" s="45">
        <v>11.595230652492519</v>
      </c>
      <c r="W257" s="45">
        <v>10.02848257933438</v>
      </c>
      <c r="X257" s="45">
        <v>8.5209928741782086</v>
      </c>
      <c r="Y257" s="46">
        <v>329874</v>
      </c>
      <c r="Z257" s="46">
        <v>58619.599539180577</v>
      </c>
      <c r="AA257" s="47">
        <f>_xlfn.XLOOKUP($E257,Main_OG!$D$1:$D$766,Main_OG!AJ$1:AJ$766,"")</f>
        <v>23375205.16</v>
      </c>
      <c r="AB257" s="47">
        <f>_xlfn.XLOOKUP($E257,Main_OG!$D$1:$D$766,Main_OG!AK$1:AK$766,"")</f>
        <v>2100444.0600000005</v>
      </c>
      <c r="AC257" s="47">
        <f>_xlfn.XLOOKUP($E257,Main_OG!$D$1:$D$766,Main_OG!AL$1:AL$766,"")</f>
        <v>33241593.040000003</v>
      </c>
      <c r="AD257" s="47">
        <f>_xlfn.XLOOKUP($E257,Main_OG!$D$1:$D$766,Main_OG!AM$1:AM$766,"")</f>
        <v>13830411</v>
      </c>
    </row>
    <row r="258" spans="1:30" x14ac:dyDescent="0.35">
      <c r="A258" s="36" t="s">
        <v>1233</v>
      </c>
      <c r="B258" s="45" t="s">
        <v>294</v>
      </c>
      <c r="C258" s="45" t="s">
        <v>4380</v>
      </c>
      <c r="D258" s="36" t="s">
        <v>4487</v>
      </c>
      <c r="E258" s="36" t="str">
        <f t="shared" ref="E258:E321" si="12">_xlfn.CONCAT(F258,"_",I258)</f>
        <v>2007_MD</v>
      </c>
      <c r="F258" s="45">
        <v>2007</v>
      </c>
      <c r="G258" s="45">
        <f>_xlfn.XLOOKUP(I258,Main_OG!$B$1:$B$766,Main_OG!$O$1:$O$766,"")</f>
        <v>1</v>
      </c>
      <c r="H258" s="45">
        <f>_xlfn.XLOOKUP(E258,Main_OG!$D$1:$D$766,Main_OG!$J$1:$J$766,"")</f>
        <v>0</v>
      </c>
      <c r="I258" s="45" t="s">
        <v>294</v>
      </c>
      <c r="J258" s="45" t="str">
        <f t="shared" ref="J258:J321" si="13">_xlfn.CONCAT(A258,"_",B258)</f>
        <v>Baltimore Gas &amp; Electric Co_MD</v>
      </c>
      <c r="K258" s="45" t="str">
        <f t="shared" ref="K258:K321" si="14">_xlfn.CONCAT(D258,"_",B258)</f>
        <v>Baltimore Gas Electric Co_MD</v>
      </c>
      <c r="L258" s="45" t="s">
        <v>1235</v>
      </c>
      <c r="M258" s="45">
        <v>0</v>
      </c>
      <c r="N258" s="45">
        <v>81831</v>
      </c>
      <c r="O258" s="45">
        <v>3517</v>
      </c>
      <c r="P258" s="45">
        <v>1073714</v>
      </c>
      <c r="Q258" s="45">
        <v>0</v>
      </c>
      <c r="R258" s="45">
        <v>577378</v>
      </c>
      <c r="S258" s="45">
        <v>31596</v>
      </c>
      <c r="T258" s="45">
        <v>1511357</v>
      </c>
      <c r="U258" s="45">
        <v>0</v>
      </c>
      <c r="V258" s="45">
        <v>13.23</v>
      </c>
      <c r="W258" s="45">
        <v>11.02</v>
      </c>
      <c r="X258" s="45">
        <v>11.6</v>
      </c>
      <c r="Y258" s="46">
        <v>331763.5</v>
      </c>
      <c r="Z258" s="46">
        <v>58683.80629878473</v>
      </c>
      <c r="AA258" s="47">
        <f>_xlfn.XLOOKUP($E258,Main_OG!$D$1:$D$766,Main_OG!AJ$1:AJ$766,"")</f>
        <v>23875036</v>
      </c>
      <c r="AB258" s="47">
        <f>_xlfn.XLOOKUP($E258,Main_OG!$D$1:$D$766,Main_OG!AK$1:AK$766,"")</f>
        <v>3581492</v>
      </c>
      <c r="AC258" s="47">
        <f>_xlfn.XLOOKUP($E258,Main_OG!$D$1:$D$766,Main_OG!AL$1:AL$766,"")</f>
        <v>42963738</v>
      </c>
      <c r="AD258" s="47">
        <f>_xlfn.XLOOKUP($E258,Main_OG!$D$1:$D$766,Main_OG!AM$1:AM$766,"")</f>
        <v>14353192</v>
      </c>
    </row>
    <row r="259" spans="1:30" x14ac:dyDescent="0.35">
      <c r="A259" s="36" t="s">
        <v>1233</v>
      </c>
      <c r="B259" s="45" t="s">
        <v>294</v>
      </c>
      <c r="C259" s="45" t="s">
        <v>4380</v>
      </c>
      <c r="D259" s="36" t="s">
        <v>4487</v>
      </c>
      <c r="E259" s="36" t="str">
        <f t="shared" si="12"/>
        <v>2008_MD</v>
      </c>
      <c r="F259" s="45">
        <v>2008</v>
      </c>
      <c r="G259" s="45">
        <f>_xlfn.XLOOKUP(I259,Main_OG!$B$1:$B$766,Main_OG!$O$1:$O$766,"")</f>
        <v>1</v>
      </c>
      <c r="H259" s="45">
        <f>_xlfn.XLOOKUP(E259,Main_OG!$D$1:$D$766,Main_OG!$J$1:$J$766,"")</f>
        <v>0</v>
      </c>
      <c r="I259" s="45" t="s">
        <v>294</v>
      </c>
      <c r="J259" s="45" t="str">
        <f t="shared" si="13"/>
        <v>Baltimore Gas &amp; Electric Co_MD</v>
      </c>
      <c r="K259" s="45" t="str">
        <f t="shared" si="14"/>
        <v>Baltimore Gas Electric Co_MD</v>
      </c>
      <c r="L259" s="45" t="s">
        <v>1236</v>
      </c>
      <c r="M259" s="45">
        <v>0</v>
      </c>
      <c r="N259" s="45">
        <v>88127</v>
      </c>
      <c r="O259" s="45">
        <v>3899</v>
      </c>
      <c r="P259" s="45">
        <v>1081500</v>
      </c>
      <c r="Q259" s="45">
        <v>0</v>
      </c>
      <c r="R259" s="45">
        <v>3957182</v>
      </c>
      <c r="S259" s="45">
        <v>241819</v>
      </c>
      <c r="T259" s="45">
        <v>12669823</v>
      </c>
      <c r="U259" s="45">
        <v>0</v>
      </c>
      <c r="V259" s="45">
        <v>15.26</v>
      </c>
      <c r="W259" s="45">
        <v>12.94</v>
      </c>
      <c r="X259" s="45">
        <v>14.77</v>
      </c>
      <c r="Y259" s="46">
        <v>338165.4</v>
      </c>
      <c r="Z259" s="46">
        <v>59484.165689674432</v>
      </c>
      <c r="AA259" s="47">
        <f>_xlfn.XLOOKUP($E259,Main_OG!$D$1:$D$766,Main_OG!AJ$1:AJ$766,"")</f>
        <v>22196782</v>
      </c>
      <c r="AB259" s="47">
        <f>_xlfn.XLOOKUP($E259,Main_OG!$D$1:$D$766,Main_OG!AK$1:AK$766,"")</f>
        <v>1582836</v>
      </c>
      <c r="AC259" s="47">
        <f>_xlfn.XLOOKUP($E259,Main_OG!$D$1:$D$766,Main_OG!AL$1:AL$766,"")</f>
        <v>35127232</v>
      </c>
      <c r="AD259" s="47">
        <f>_xlfn.XLOOKUP($E259,Main_OG!$D$1:$D$766,Main_OG!AM$1:AM$766,"")</f>
        <v>14678695</v>
      </c>
    </row>
    <row r="260" spans="1:30" x14ac:dyDescent="0.35">
      <c r="A260" s="36" t="s">
        <v>1233</v>
      </c>
      <c r="B260" s="45" t="s">
        <v>294</v>
      </c>
      <c r="C260" s="45" t="s">
        <v>4380</v>
      </c>
      <c r="D260" s="36" t="s">
        <v>4487</v>
      </c>
      <c r="E260" s="36" t="str">
        <f t="shared" si="12"/>
        <v>2009_MD</v>
      </c>
      <c r="F260" s="45">
        <v>2009</v>
      </c>
      <c r="G260" s="45">
        <f>_xlfn.XLOOKUP(I260,Main_OG!$B$1:$B$766,Main_OG!$O$1:$O$766,"")</f>
        <v>1</v>
      </c>
      <c r="H260" s="45">
        <f>_xlfn.XLOOKUP(E260,Main_OG!$D$1:$D$766,Main_OG!$J$1:$J$766,"")</f>
        <v>0</v>
      </c>
      <c r="I260" s="45" t="s">
        <v>294</v>
      </c>
      <c r="J260" s="45" t="str">
        <f t="shared" si="13"/>
        <v>Baltimore Gas &amp; Electric Co_MD</v>
      </c>
      <c r="K260" s="45" t="str">
        <f t="shared" si="14"/>
        <v>Baltimore Gas Electric Co_MD</v>
      </c>
      <c r="L260" s="45" t="s">
        <v>1237</v>
      </c>
      <c r="M260" s="45">
        <v>0</v>
      </c>
      <c r="N260" s="45">
        <v>82571</v>
      </c>
      <c r="O260" s="45">
        <v>3634</v>
      </c>
      <c r="P260" s="45">
        <v>1074953</v>
      </c>
      <c r="Q260" s="45">
        <v>0</v>
      </c>
      <c r="R260" s="45">
        <v>3944909</v>
      </c>
      <c r="S260" s="45">
        <v>269747</v>
      </c>
      <c r="T260" s="45">
        <v>12393958</v>
      </c>
      <c r="U260" s="45">
        <v>0</v>
      </c>
      <c r="V260" s="45">
        <v>13.46</v>
      </c>
      <c r="W260" s="45">
        <v>11.26</v>
      </c>
      <c r="X260" s="45">
        <v>15.79</v>
      </c>
      <c r="Y260" s="46">
        <v>336285.8</v>
      </c>
      <c r="Z260" s="46">
        <v>58684.647531720366</v>
      </c>
      <c r="AA260" s="47">
        <f>_xlfn.XLOOKUP($E260,Main_OG!$D$1:$D$766,Main_OG!AJ$1:AJ$766,"")</f>
        <v>19693396</v>
      </c>
      <c r="AB260" s="47">
        <f>_xlfn.XLOOKUP($E260,Main_OG!$D$1:$D$766,Main_OG!AK$1:AK$766,"")</f>
        <v>1248100</v>
      </c>
      <c r="AC260" s="47">
        <f>_xlfn.XLOOKUP($E260,Main_OG!$D$1:$D$766,Main_OG!AL$1:AL$766,"")</f>
        <v>31485984</v>
      </c>
      <c r="AD260" s="47">
        <f>_xlfn.XLOOKUP($E260,Main_OG!$D$1:$D$766,Main_OG!AM$1:AM$766,"")</f>
        <v>14550119</v>
      </c>
    </row>
    <row r="261" spans="1:30" x14ac:dyDescent="0.35">
      <c r="A261" s="36" t="s">
        <v>1233</v>
      </c>
      <c r="B261" s="45" t="s">
        <v>294</v>
      </c>
      <c r="C261" s="45" t="s">
        <v>4380</v>
      </c>
      <c r="D261" s="36" t="s">
        <v>4487</v>
      </c>
      <c r="E261" s="36" t="str">
        <f t="shared" si="12"/>
        <v>2010_MD</v>
      </c>
      <c r="F261" s="45">
        <v>2010</v>
      </c>
      <c r="G261" s="45">
        <f>_xlfn.XLOOKUP(I261,Main_OG!$B$1:$B$766,Main_OG!$O$1:$O$766,"")</f>
        <v>1</v>
      </c>
      <c r="H261" s="45">
        <f>_xlfn.XLOOKUP(E261,Main_OG!$D$1:$D$766,Main_OG!$J$1:$J$766,"")</f>
        <v>1</v>
      </c>
      <c r="I261" s="45" t="s">
        <v>294</v>
      </c>
      <c r="J261" s="45" t="str">
        <f t="shared" si="13"/>
        <v>Baltimore Gas &amp; Electric Co_MD</v>
      </c>
      <c r="K261" s="45" t="str">
        <f t="shared" si="14"/>
        <v>Baltimore Gas Electric Co_MD</v>
      </c>
      <c r="L261" s="45" t="s">
        <v>1238</v>
      </c>
      <c r="M261" s="45">
        <v>0</v>
      </c>
      <c r="N261" s="45">
        <v>75771</v>
      </c>
      <c r="O261" s="45">
        <v>3368</v>
      </c>
      <c r="P261" s="45">
        <v>1005310</v>
      </c>
      <c r="Q261" s="45">
        <v>0</v>
      </c>
      <c r="R261" s="45">
        <v>3706750</v>
      </c>
      <c r="S261" s="45">
        <v>267038</v>
      </c>
      <c r="T261" s="45">
        <v>12344328</v>
      </c>
      <c r="U261" s="45">
        <v>0</v>
      </c>
      <c r="V261" s="45">
        <v>12.61</v>
      </c>
      <c r="W261" s="45">
        <v>10.73</v>
      </c>
      <c r="X261" s="45">
        <v>14.65</v>
      </c>
      <c r="Y261" s="46">
        <v>352622.9</v>
      </c>
      <c r="Z261" s="46">
        <v>60914.848437944827</v>
      </c>
      <c r="AA261" s="47">
        <f>_xlfn.XLOOKUP($E261,Main_OG!$D$1:$D$766,Main_OG!AJ$1:AJ$766,"")</f>
        <v>19771716</v>
      </c>
      <c r="AB261" s="47">
        <f>_xlfn.XLOOKUP($E261,Main_OG!$D$1:$D$766,Main_OG!AK$1:AK$766,"")</f>
        <v>1317534</v>
      </c>
      <c r="AC261" s="47">
        <f>_xlfn.XLOOKUP($E261,Main_OG!$D$1:$D$766,Main_OG!AL$1:AL$766,"")</f>
        <v>57259768</v>
      </c>
      <c r="AD261" s="47">
        <f>_xlfn.XLOOKUP($E261,Main_OG!$D$1:$D$766,Main_OG!AM$1:AM$766,"")</f>
        <v>13993948</v>
      </c>
    </row>
    <row r="262" spans="1:30" x14ac:dyDescent="0.35">
      <c r="A262" s="36" t="s">
        <v>1233</v>
      </c>
      <c r="B262" s="45" t="s">
        <v>294</v>
      </c>
      <c r="C262" s="45" t="s">
        <v>4380</v>
      </c>
      <c r="D262" s="36" t="s">
        <v>4487</v>
      </c>
      <c r="E262" s="36" t="str">
        <f t="shared" si="12"/>
        <v>2011_MD</v>
      </c>
      <c r="F262" s="45">
        <v>2011</v>
      </c>
      <c r="G262" s="45">
        <f>_xlfn.XLOOKUP(I262,Main_OG!$B$1:$B$766,Main_OG!$O$1:$O$766,"")</f>
        <v>1</v>
      </c>
      <c r="H262" s="45">
        <f>_xlfn.XLOOKUP(E262,Main_OG!$D$1:$D$766,Main_OG!$J$1:$J$766,"")</f>
        <v>2</v>
      </c>
      <c r="I262" s="45" t="s">
        <v>294</v>
      </c>
      <c r="J262" s="45" t="str">
        <f t="shared" si="13"/>
        <v>Baltimore Gas &amp; Electric Co_MD</v>
      </c>
      <c r="K262" s="45" t="str">
        <f t="shared" si="14"/>
        <v>Baltimore Gas Electric Co_MD</v>
      </c>
      <c r="L262" s="45" t="s">
        <v>1239</v>
      </c>
      <c r="M262" s="45">
        <v>0</v>
      </c>
      <c r="N262" s="45">
        <v>71684</v>
      </c>
      <c r="O262" s="45">
        <v>3259</v>
      </c>
      <c r="P262" s="45">
        <v>883917</v>
      </c>
      <c r="Q262" s="45">
        <v>0</v>
      </c>
      <c r="R262" s="45">
        <v>3258401</v>
      </c>
      <c r="S262" s="45">
        <v>215536</v>
      </c>
      <c r="T262" s="45">
        <v>9821366</v>
      </c>
      <c r="U262" s="45">
        <v>0</v>
      </c>
      <c r="V262" s="45">
        <v>11.89</v>
      </c>
      <c r="W262" s="45">
        <v>10.43</v>
      </c>
      <c r="X262" s="45">
        <v>13.76</v>
      </c>
      <c r="Y262" s="46">
        <v>360155.9</v>
      </c>
      <c r="Z262" s="46">
        <v>61667.98596153823</v>
      </c>
      <c r="AA262" s="47">
        <f>_xlfn.XLOOKUP($E262,Main_OG!$D$1:$D$766,Main_OG!AJ$1:AJ$766,"")</f>
        <v>17897450</v>
      </c>
      <c r="AB262" s="47">
        <f>_xlfn.XLOOKUP($E262,Main_OG!$D$1:$D$766,Main_OG!AK$1:AK$766,"")</f>
        <v>934968</v>
      </c>
      <c r="AC262" s="47">
        <f>_xlfn.XLOOKUP($E262,Main_OG!$D$1:$D$766,Main_OG!AL$1:AL$766,"")</f>
        <v>46167444</v>
      </c>
      <c r="AD262" s="47">
        <f>_xlfn.XLOOKUP($E262,Main_OG!$D$1:$D$766,Main_OG!AM$1:AM$766,"")</f>
        <v>14397437</v>
      </c>
    </row>
    <row r="263" spans="1:30" x14ac:dyDescent="0.35">
      <c r="A263" s="36" t="s">
        <v>1233</v>
      </c>
      <c r="B263" s="45" t="s">
        <v>294</v>
      </c>
      <c r="C263" s="45" t="s">
        <v>4380</v>
      </c>
      <c r="D263" s="36" t="s">
        <v>4487</v>
      </c>
      <c r="E263" s="36" t="str">
        <f t="shared" si="12"/>
        <v>2012_MD</v>
      </c>
      <c r="F263" s="45">
        <v>2012</v>
      </c>
      <c r="G263" s="45">
        <f>_xlfn.XLOOKUP(I263,Main_OG!$B$1:$B$766,Main_OG!$O$1:$O$766,"")</f>
        <v>1</v>
      </c>
      <c r="H263" s="45">
        <f>_xlfn.XLOOKUP(E263,Main_OG!$D$1:$D$766,Main_OG!$J$1:$J$766,"")</f>
        <v>2</v>
      </c>
      <c r="I263" s="45" t="s">
        <v>294</v>
      </c>
      <c r="J263" s="45" t="str">
        <f t="shared" si="13"/>
        <v>Baltimore Gas &amp; Electric Co_MD</v>
      </c>
      <c r="K263" s="45" t="str">
        <f t="shared" si="14"/>
        <v>Baltimore Gas Electric Co_MD</v>
      </c>
      <c r="L263" s="45" t="s">
        <v>1240</v>
      </c>
      <c r="M263" s="45">
        <v>0</v>
      </c>
      <c r="N263" s="45">
        <v>65950</v>
      </c>
      <c r="O263" s="45">
        <v>3030</v>
      </c>
      <c r="P263" s="45">
        <v>833783</v>
      </c>
      <c r="Q263" s="45">
        <v>0</v>
      </c>
      <c r="R263" s="45">
        <v>2912064</v>
      </c>
      <c r="S263" s="45">
        <v>156606</v>
      </c>
      <c r="T263" s="45">
        <v>9273225</v>
      </c>
      <c r="U263" s="45">
        <v>0</v>
      </c>
      <c r="V263" s="45">
        <v>11.530203</v>
      </c>
      <c r="W263" s="45">
        <v>9.8219098000000002</v>
      </c>
      <c r="X263" s="45">
        <v>13.184923</v>
      </c>
      <c r="Y263" s="46">
        <v>361561.8</v>
      </c>
      <c r="Z263" s="46">
        <v>61402.645042138109</v>
      </c>
      <c r="AA263" s="47">
        <f>_xlfn.XLOOKUP($E263,Main_OG!$D$1:$D$766,Main_OG!AJ$1:AJ$766,"")</f>
        <v>13962620</v>
      </c>
      <c r="AB263" s="47">
        <f>_xlfn.XLOOKUP($E263,Main_OG!$D$1:$D$766,Main_OG!AK$1:AK$766,"")</f>
        <v>817486</v>
      </c>
      <c r="AC263" s="47">
        <f>_xlfn.XLOOKUP($E263,Main_OG!$D$1:$D$766,Main_OG!AL$1:AL$766,"")</f>
        <v>102377142</v>
      </c>
      <c r="AD263" s="47">
        <f>_xlfn.XLOOKUP($E263,Main_OG!$D$1:$D$766,Main_OG!AM$1:AM$766,"")</f>
        <v>13579266</v>
      </c>
    </row>
    <row r="264" spans="1:30" x14ac:dyDescent="0.35">
      <c r="A264" s="36" t="s">
        <v>1233</v>
      </c>
      <c r="B264" s="45" t="s">
        <v>294</v>
      </c>
      <c r="C264" s="45" t="s">
        <v>4380</v>
      </c>
      <c r="D264" s="36" t="s">
        <v>4487</v>
      </c>
      <c r="E264" s="36" t="str">
        <f t="shared" si="12"/>
        <v>2013_MD</v>
      </c>
      <c r="F264" s="45">
        <v>2013</v>
      </c>
      <c r="G264" s="45">
        <f>_xlfn.XLOOKUP(I264,Main_OG!$B$1:$B$766,Main_OG!$O$1:$O$766,"")</f>
        <v>1</v>
      </c>
      <c r="H264" s="45">
        <f>_xlfn.XLOOKUP(E264,Main_OG!$D$1:$D$766,Main_OG!$J$1:$J$766,"")</f>
        <v>2</v>
      </c>
      <c r="I264" s="45" t="s">
        <v>294</v>
      </c>
      <c r="J264" s="45" t="str">
        <f t="shared" si="13"/>
        <v>Baltimore Gas &amp; Electric Co_MD</v>
      </c>
      <c r="K264" s="45" t="str">
        <f t="shared" si="14"/>
        <v>Baltimore Gas Electric Co_MD</v>
      </c>
      <c r="L264" s="45" t="s">
        <v>1241</v>
      </c>
      <c r="M264" s="45">
        <v>0</v>
      </c>
      <c r="N264" s="45">
        <v>63163</v>
      </c>
      <c r="O264" s="45">
        <v>2854</v>
      </c>
      <c r="P264" s="45">
        <v>790918</v>
      </c>
      <c r="Q264" s="45">
        <v>0</v>
      </c>
      <c r="R264" s="45">
        <v>2846423</v>
      </c>
      <c r="S264" s="45">
        <v>154857</v>
      </c>
      <c r="T264" s="45">
        <v>8967015</v>
      </c>
      <c r="U264" s="45">
        <v>0</v>
      </c>
      <c r="V264" s="45">
        <v>12.402196999999999</v>
      </c>
      <c r="W264" s="45">
        <v>10.45739</v>
      </c>
      <c r="X264" s="45">
        <v>13.811351999999999</v>
      </c>
      <c r="Y264" s="46">
        <v>364633.2</v>
      </c>
      <c r="Z264" s="46">
        <v>61539.422233556113</v>
      </c>
      <c r="AA264" s="47">
        <f>_xlfn.XLOOKUP($E264,Main_OG!$D$1:$D$766,Main_OG!AJ$1:AJ$766,"")</f>
        <v>13631938</v>
      </c>
      <c r="AB264" s="47">
        <f>_xlfn.XLOOKUP($E264,Main_OG!$D$1:$D$766,Main_OG!AK$1:AK$766,"")</f>
        <v>1088342</v>
      </c>
      <c r="AC264" s="47">
        <f>_xlfn.XLOOKUP($E264,Main_OG!$D$1:$D$766,Main_OG!AL$1:AL$766,"")</f>
        <v>55098044</v>
      </c>
      <c r="AD264" s="47">
        <f>_xlfn.XLOOKUP($E264,Main_OG!$D$1:$D$766,Main_OG!AM$1:AM$766,"")</f>
        <v>14264305</v>
      </c>
    </row>
    <row r="265" spans="1:30" x14ac:dyDescent="0.35">
      <c r="A265" s="36" t="s">
        <v>1233</v>
      </c>
      <c r="B265" s="45" t="s">
        <v>294</v>
      </c>
      <c r="C265" s="45" t="s">
        <v>4380</v>
      </c>
      <c r="D265" s="36" t="s">
        <v>4487</v>
      </c>
      <c r="E265" s="36" t="str">
        <f t="shared" si="12"/>
        <v>2014_MD</v>
      </c>
      <c r="F265" s="45">
        <v>2014</v>
      </c>
      <c r="G265" s="45">
        <f>_xlfn.XLOOKUP(I265,Main_OG!$B$1:$B$766,Main_OG!$O$1:$O$766,"")</f>
        <v>1</v>
      </c>
      <c r="H265" s="45">
        <f>_xlfn.XLOOKUP(E265,Main_OG!$D$1:$D$766,Main_OG!$J$1:$J$766,"")</f>
        <v>2</v>
      </c>
      <c r="I265" s="45" t="s">
        <v>294</v>
      </c>
      <c r="J265" s="45" t="str">
        <f t="shared" si="13"/>
        <v>Baltimore Gas &amp; Electric Co_MD</v>
      </c>
      <c r="K265" s="45" t="str">
        <f t="shared" si="14"/>
        <v>Baltimore Gas Electric Co_MD</v>
      </c>
      <c r="L265" s="45" t="s">
        <v>1242</v>
      </c>
      <c r="M265" s="45">
        <v>0</v>
      </c>
      <c r="N265" s="45">
        <v>64114</v>
      </c>
      <c r="O265" s="45">
        <v>2939</v>
      </c>
      <c r="P265" s="45">
        <v>801160</v>
      </c>
      <c r="Q265" s="45">
        <v>0</v>
      </c>
      <c r="R265" s="45">
        <v>3147168</v>
      </c>
      <c r="S265" s="45">
        <v>195402</v>
      </c>
      <c r="T265" s="45">
        <v>8927905</v>
      </c>
      <c r="U265" s="45">
        <v>0</v>
      </c>
      <c r="V265" s="45">
        <v>12.680669999999999</v>
      </c>
      <c r="W265" s="45">
        <v>11.062835</v>
      </c>
      <c r="X265" s="45">
        <v>13.709721999999999</v>
      </c>
      <c r="Y265" s="46">
        <v>370343.9</v>
      </c>
      <c r="Z265" s="46">
        <v>62137.571005948928</v>
      </c>
      <c r="AA265" s="47">
        <f>_xlfn.XLOOKUP($E265,Main_OG!$D$1:$D$766,Main_OG!AJ$1:AJ$766,"")</f>
        <v>14901008</v>
      </c>
      <c r="AB265" s="47">
        <f>_xlfn.XLOOKUP($E265,Main_OG!$D$1:$D$766,Main_OG!AK$1:AK$766,"")</f>
        <v>2209564</v>
      </c>
      <c r="AC265" s="47">
        <f>_xlfn.XLOOKUP($E265,Main_OG!$D$1:$D$766,Main_OG!AL$1:AL$766,"")</f>
        <v>48675536</v>
      </c>
      <c r="AD265" s="47">
        <f>_xlfn.XLOOKUP($E265,Main_OG!$D$1:$D$766,Main_OG!AM$1:AM$766,"")</f>
        <v>14343334</v>
      </c>
    </row>
    <row r="266" spans="1:30" x14ac:dyDescent="0.35">
      <c r="A266" s="36" t="s">
        <v>1233</v>
      </c>
      <c r="B266" s="45" t="s">
        <v>294</v>
      </c>
      <c r="C266" s="45" t="s">
        <v>4380</v>
      </c>
      <c r="D266" s="36" t="s">
        <v>4487</v>
      </c>
      <c r="E266" s="36" t="str">
        <f t="shared" si="12"/>
        <v>2015_MD</v>
      </c>
      <c r="F266" s="45">
        <v>2015</v>
      </c>
      <c r="G266" s="45">
        <f>_xlfn.XLOOKUP(I266,Main_OG!$B$1:$B$766,Main_OG!$O$1:$O$766,"")</f>
        <v>1</v>
      </c>
      <c r="H266" s="45">
        <f>_xlfn.XLOOKUP(E266,Main_OG!$D$1:$D$766,Main_OG!$J$1:$J$766,"")</f>
        <v>2</v>
      </c>
      <c r="I266" s="45" t="s">
        <v>294</v>
      </c>
      <c r="J266" s="45" t="str">
        <f t="shared" si="13"/>
        <v>Baltimore Gas &amp; Electric Co_MD</v>
      </c>
      <c r="K266" s="45" t="str">
        <f t="shared" si="14"/>
        <v>Baltimore Gas Electric Co_MD</v>
      </c>
      <c r="L266" s="45" t="s">
        <v>1243</v>
      </c>
      <c r="M266" s="45">
        <v>0</v>
      </c>
      <c r="N266" s="45">
        <v>66355</v>
      </c>
      <c r="O266" s="45">
        <v>3096</v>
      </c>
      <c r="P266" s="45">
        <v>838110</v>
      </c>
      <c r="Q266" s="45">
        <v>0</v>
      </c>
      <c r="R266" s="45">
        <v>2815602</v>
      </c>
      <c r="S266" s="45">
        <v>150335</v>
      </c>
      <c r="T266" s="45">
        <v>8990790</v>
      </c>
      <c r="U266" s="45">
        <v>0</v>
      </c>
      <c r="V266" s="45">
        <v>12.991963999999999</v>
      </c>
      <c r="W266" s="45">
        <v>11.709182999999999</v>
      </c>
      <c r="X266" s="45">
        <v>14.165785</v>
      </c>
      <c r="Y266" s="46">
        <v>378745.9</v>
      </c>
      <c r="Z266" s="46">
        <v>63245.241568545724</v>
      </c>
      <c r="AA266" s="47">
        <f>_xlfn.XLOOKUP($E266,Main_OG!$D$1:$D$766,Main_OG!AJ$1:AJ$766,"")</f>
        <v>12092448</v>
      </c>
      <c r="AB266" s="47">
        <f>_xlfn.XLOOKUP($E266,Main_OG!$D$1:$D$766,Main_OG!AK$1:AK$766,"")</f>
        <v>967002</v>
      </c>
      <c r="AC266" s="47">
        <f>_xlfn.XLOOKUP($E266,Main_OG!$D$1:$D$766,Main_OG!AL$1:AL$766,"")</f>
        <v>89284998</v>
      </c>
      <c r="AD266" s="47">
        <f>_xlfn.XLOOKUP($E266,Main_OG!$D$1:$D$766,Main_OG!AM$1:AM$766,"")</f>
        <v>14643325</v>
      </c>
    </row>
    <row r="267" spans="1:30" x14ac:dyDescent="0.35">
      <c r="A267" s="36" t="s">
        <v>1233</v>
      </c>
      <c r="B267" s="45" t="s">
        <v>294</v>
      </c>
      <c r="C267" s="45" t="s">
        <v>4380</v>
      </c>
      <c r="D267" s="36" t="s">
        <v>4487</v>
      </c>
      <c r="E267" s="36" t="str">
        <f t="shared" si="12"/>
        <v>2016_MD</v>
      </c>
      <c r="F267" s="45">
        <v>2016</v>
      </c>
      <c r="G267" s="45">
        <f>_xlfn.XLOOKUP(I267,Main_OG!$B$1:$B$766,Main_OG!$O$1:$O$766,"")</f>
        <v>1</v>
      </c>
      <c r="H267" s="45">
        <f>_xlfn.XLOOKUP(E267,Main_OG!$D$1:$D$766,Main_OG!$J$1:$J$766,"")</f>
        <v>3</v>
      </c>
      <c r="I267" s="45" t="s">
        <v>294</v>
      </c>
      <c r="J267" s="45" t="str">
        <f t="shared" si="13"/>
        <v>Baltimore Gas &amp; Electric Co_MD</v>
      </c>
      <c r="K267" s="45" t="str">
        <f t="shared" si="14"/>
        <v>Baltimore Gas Electric Co_MD</v>
      </c>
      <c r="L267" s="45" t="s">
        <v>1244</v>
      </c>
      <c r="M267" s="45">
        <v>0</v>
      </c>
      <c r="N267" s="45">
        <v>65871</v>
      </c>
      <c r="O267" s="45">
        <v>3097</v>
      </c>
      <c r="P267" s="45">
        <v>862083</v>
      </c>
      <c r="Q267" s="45">
        <v>0</v>
      </c>
      <c r="R267" s="45">
        <v>2700728</v>
      </c>
      <c r="S267" s="45">
        <v>134543</v>
      </c>
      <c r="T267" s="45">
        <v>9388094</v>
      </c>
      <c r="U267" s="45">
        <v>0</v>
      </c>
      <c r="V267" s="45">
        <v>12.352299</v>
      </c>
      <c r="W267" s="45">
        <v>11.021012000000001</v>
      </c>
      <c r="X267" s="45">
        <v>14.725728</v>
      </c>
      <c r="Y267" s="46">
        <v>391950.9</v>
      </c>
      <c r="Z267" s="46">
        <v>65248.874066216595</v>
      </c>
      <c r="AA267" s="47">
        <f>_xlfn.XLOOKUP($E267,Main_OG!$D$1:$D$766,Main_OG!AJ$1:AJ$766,"")</f>
        <v>11764950</v>
      </c>
      <c r="AB267" s="47">
        <f>_xlfn.XLOOKUP($E267,Main_OG!$D$1:$D$766,Main_OG!AK$1:AK$766,"")</f>
        <v>706498</v>
      </c>
      <c r="AC267" s="47">
        <f>_xlfn.XLOOKUP($E267,Main_OG!$D$1:$D$766,Main_OG!AL$1:AL$766,"")</f>
        <v>106971504</v>
      </c>
      <c r="AD267" s="47">
        <f>_xlfn.XLOOKUP($E267,Main_OG!$D$1:$D$766,Main_OG!AM$1:AM$766,"")</f>
        <v>14760177</v>
      </c>
    </row>
    <row r="268" spans="1:30" x14ac:dyDescent="0.35">
      <c r="A268" s="36" t="s">
        <v>1233</v>
      </c>
      <c r="B268" s="45" t="s">
        <v>294</v>
      </c>
      <c r="C268" s="45" t="s">
        <v>4380</v>
      </c>
      <c r="D268" s="36" t="s">
        <v>4487</v>
      </c>
      <c r="E268" s="36" t="str">
        <f t="shared" si="12"/>
        <v>2017_MD</v>
      </c>
      <c r="F268" s="45">
        <v>2017</v>
      </c>
      <c r="G268" s="45">
        <f>_xlfn.XLOOKUP(I268,Main_OG!$B$1:$B$766,Main_OG!$O$1:$O$766,"")</f>
        <v>1</v>
      </c>
      <c r="H268" s="45">
        <f>_xlfn.XLOOKUP(E268,Main_OG!$D$1:$D$766,Main_OG!$J$1:$J$766,"")</f>
        <v>3</v>
      </c>
      <c r="I268" s="45" t="s">
        <v>294</v>
      </c>
      <c r="J268" s="45" t="str">
        <f t="shared" si="13"/>
        <v>Baltimore Gas &amp; Electric Co_MD</v>
      </c>
      <c r="K268" s="45" t="str">
        <f t="shared" si="14"/>
        <v>Baltimore Gas Electric Co_MD</v>
      </c>
      <c r="L268" s="45" t="s">
        <v>1245</v>
      </c>
      <c r="M268" s="45">
        <v>0</v>
      </c>
      <c r="N268" s="45">
        <v>65620</v>
      </c>
      <c r="O268" s="45">
        <v>3103</v>
      </c>
      <c r="P268" s="45">
        <v>872518</v>
      </c>
      <c r="Q268" s="45">
        <v>0</v>
      </c>
      <c r="R268" s="45">
        <v>2576385</v>
      </c>
      <c r="S268" s="45">
        <v>125435</v>
      </c>
      <c r="T268" s="45">
        <v>8944070</v>
      </c>
      <c r="U268" s="45">
        <v>0</v>
      </c>
      <c r="V268" s="45">
        <v>12.116441999999999</v>
      </c>
      <c r="W268" s="45">
        <v>10.994300000000001</v>
      </c>
      <c r="X268" s="45">
        <v>14.119716</v>
      </c>
      <c r="Y268" s="46">
        <v>399714.5</v>
      </c>
      <c r="Z268" s="46">
        <v>66307.592366924306</v>
      </c>
      <c r="AA268" s="47">
        <f>_xlfn.XLOOKUP($E268,Main_OG!$D$1:$D$766,Main_OG!AJ$1:AJ$766,"")</f>
        <v>7349424</v>
      </c>
      <c r="AB268" s="47">
        <f>_xlfn.XLOOKUP($E268,Main_OG!$D$1:$D$766,Main_OG!AK$1:AK$766,"")</f>
        <v>485714</v>
      </c>
      <c r="AC268" s="47">
        <f>_xlfn.XLOOKUP($E268,Main_OG!$D$1:$D$766,Main_OG!AL$1:AL$766,"")</f>
        <v>111944922</v>
      </c>
      <c r="AD268" s="47">
        <f>_xlfn.XLOOKUP($E268,Main_OG!$D$1:$D$766,Main_OG!AM$1:AM$766,"")</f>
        <v>15106988</v>
      </c>
    </row>
    <row r="269" spans="1:30" x14ac:dyDescent="0.35">
      <c r="A269" s="36" t="s">
        <v>1233</v>
      </c>
      <c r="B269" s="45" t="s">
        <v>294</v>
      </c>
      <c r="C269" s="45" t="s">
        <v>4380</v>
      </c>
      <c r="D269" s="36" t="s">
        <v>4487</v>
      </c>
      <c r="E269" s="36" t="str">
        <f t="shared" si="12"/>
        <v>2018_MD</v>
      </c>
      <c r="F269" s="45">
        <v>2018</v>
      </c>
      <c r="G269" s="45">
        <f>_xlfn.XLOOKUP(I269,Main_OG!$B$1:$B$766,Main_OG!$O$1:$O$766,"")</f>
        <v>1</v>
      </c>
      <c r="H269" s="45">
        <f>_xlfn.XLOOKUP(E269,Main_OG!$D$1:$D$766,Main_OG!$J$1:$J$766,"")</f>
        <v>3</v>
      </c>
      <c r="I269" s="45" t="s">
        <v>294</v>
      </c>
      <c r="J269" s="45" t="str">
        <f t="shared" si="13"/>
        <v>Baltimore Gas &amp; Electric Co_MD</v>
      </c>
      <c r="K269" s="45" t="str">
        <f t="shared" si="14"/>
        <v>Baltimore Gas Electric Co_MD</v>
      </c>
      <c r="L269" s="45" t="s">
        <v>1246</v>
      </c>
      <c r="M269" s="45">
        <v>0</v>
      </c>
      <c r="N269" s="45">
        <v>66817</v>
      </c>
      <c r="O269" s="45">
        <v>3188</v>
      </c>
      <c r="P269" s="45">
        <v>883154</v>
      </c>
      <c r="Q269" s="45">
        <v>0</v>
      </c>
      <c r="R269" s="45">
        <v>2662310</v>
      </c>
      <c r="S269" s="45">
        <v>125686</v>
      </c>
      <c r="T269" s="45">
        <v>9674746</v>
      </c>
      <c r="U269" s="45">
        <v>0</v>
      </c>
      <c r="V269" s="45">
        <v>11.545748</v>
      </c>
      <c r="W269" s="45">
        <v>10.731903000000001</v>
      </c>
      <c r="X269" s="45">
        <v>12.624713</v>
      </c>
      <c r="Y269" s="46">
        <v>402480.9</v>
      </c>
      <c r="Z269" s="46">
        <v>66612.166226177986</v>
      </c>
      <c r="AA269" s="47">
        <f>_xlfn.XLOOKUP($E269,Main_OG!$D$1:$D$766,Main_OG!AJ$1:AJ$766,"")</f>
        <v>8764840</v>
      </c>
      <c r="AB269" s="47">
        <f>_xlfn.XLOOKUP($E269,Main_OG!$D$1:$D$766,Main_OG!AK$1:AK$766,"")</f>
        <v>1097090</v>
      </c>
      <c r="AC269" s="47">
        <f>_xlfn.XLOOKUP($E269,Main_OG!$D$1:$D$766,Main_OG!AL$1:AL$766,"")</f>
        <v>210873506</v>
      </c>
      <c r="AD269" s="47">
        <f>_xlfn.XLOOKUP($E269,Main_OG!$D$1:$D$766,Main_OG!AM$1:AM$766,"")</f>
        <v>14987931</v>
      </c>
    </row>
    <row r="270" spans="1:30" x14ac:dyDescent="0.35">
      <c r="A270" s="36" t="s">
        <v>1233</v>
      </c>
      <c r="B270" s="45" t="s">
        <v>294</v>
      </c>
      <c r="C270" s="45" t="s">
        <v>4380</v>
      </c>
      <c r="D270" s="36" t="s">
        <v>4487</v>
      </c>
      <c r="E270" s="36" t="str">
        <f t="shared" si="12"/>
        <v>2019_MD</v>
      </c>
      <c r="F270" s="45">
        <v>2019</v>
      </c>
      <c r="G270" s="45">
        <f>_xlfn.XLOOKUP(I270,Main_OG!$B$1:$B$766,Main_OG!$O$1:$O$766,"")</f>
        <v>1</v>
      </c>
      <c r="H270" s="45">
        <f>_xlfn.XLOOKUP(E270,Main_OG!$D$1:$D$766,Main_OG!$J$1:$J$766,"")</f>
        <v>3</v>
      </c>
      <c r="I270" s="45" t="s">
        <v>294</v>
      </c>
      <c r="J270" s="45" t="str">
        <f t="shared" si="13"/>
        <v>Baltimore Gas &amp; Electric Co_MD</v>
      </c>
      <c r="K270" s="45" t="str">
        <f t="shared" si="14"/>
        <v>Baltimore Gas Electric Co_MD</v>
      </c>
      <c r="L270" s="45" t="s">
        <v>1247</v>
      </c>
      <c r="M270" s="45">
        <v>0</v>
      </c>
      <c r="N270" s="45">
        <v>67472</v>
      </c>
      <c r="O270" s="45">
        <v>3252</v>
      </c>
      <c r="P270" s="45">
        <v>894919</v>
      </c>
      <c r="Q270" s="45">
        <v>0</v>
      </c>
      <c r="R270" s="45">
        <v>2757009</v>
      </c>
      <c r="S270" s="45">
        <v>137638</v>
      </c>
      <c r="T270" s="45">
        <v>9612034</v>
      </c>
      <c r="U270" s="45">
        <v>0</v>
      </c>
      <c r="V270" s="45">
        <v>11.389905000000001</v>
      </c>
      <c r="W270" s="45">
        <v>10.227626000000001</v>
      </c>
      <c r="X270" s="45">
        <v>12.251249</v>
      </c>
      <c r="Y270" s="46">
        <v>402346.2</v>
      </c>
      <c r="Z270" s="46">
        <v>66449.092759416511</v>
      </c>
      <c r="AA270" s="47">
        <f>_xlfn.XLOOKUP($E270,Main_OG!$D$1:$D$766,Main_OG!AJ$1:AJ$766,"")</f>
        <v>5111614</v>
      </c>
      <c r="AB270" s="47">
        <f>_xlfn.XLOOKUP($E270,Main_OG!$D$1:$D$766,Main_OG!AK$1:AK$766,"")</f>
        <v>345724</v>
      </c>
      <c r="AC270" s="47">
        <f>_xlfn.XLOOKUP($E270,Main_OG!$D$1:$D$766,Main_OG!AL$1:AL$766,"")</f>
        <v>210632878</v>
      </c>
      <c r="AD270" s="47">
        <f>_xlfn.XLOOKUP($E270,Main_OG!$D$1:$D$766,Main_OG!AM$1:AM$766,"")</f>
        <v>15012922</v>
      </c>
    </row>
    <row r="271" spans="1:30" x14ac:dyDescent="0.35">
      <c r="A271" s="36" t="s">
        <v>1233</v>
      </c>
      <c r="B271" s="45" t="s">
        <v>294</v>
      </c>
      <c r="C271" s="45" t="s">
        <v>4380</v>
      </c>
      <c r="D271" s="36" t="s">
        <v>4487</v>
      </c>
      <c r="E271" s="36" t="str">
        <f t="shared" si="12"/>
        <v>2020_MD</v>
      </c>
      <c r="F271" s="45">
        <v>2020</v>
      </c>
      <c r="G271" s="45">
        <f>_xlfn.XLOOKUP(I271,Main_OG!$B$1:$B$766,Main_OG!$O$1:$O$766,"")</f>
        <v>1</v>
      </c>
      <c r="H271" s="45">
        <f>_xlfn.XLOOKUP(E271,Main_OG!$D$1:$D$766,Main_OG!$J$1:$J$766,"")</f>
        <v>3</v>
      </c>
      <c r="I271" s="45" t="s">
        <v>294</v>
      </c>
      <c r="J271" s="45" t="str">
        <f t="shared" si="13"/>
        <v>Baltimore Gas &amp; Electric Co_MD</v>
      </c>
      <c r="K271" s="45" t="str">
        <f t="shared" si="14"/>
        <v>Baltimore Gas Electric Co_MD</v>
      </c>
      <c r="L271" s="45" t="s">
        <v>1248</v>
      </c>
      <c r="M271" s="45">
        <v>0</v>
      </c>
      <c r="N271" s="45">
        <v>68327</v>
      </c>
      <c r="O271" s="45">
        <v>3322</v>
      </c>
      <c r="P271" s="45">
        <v>0</v>
      </c>
      <c r="Q271" s="45">
        <v>0</v>
      </c>
      <c r="R271" s="45">
        <v>2485487</v>
      </c>
      <c r="S271" s="45">
        <v>109921</v>
      </c>
      <c r="T271" s="45">
        <v>0</v>
      </c>
      <c r="U271" s="45">
        <v>0</v>
      </c>
      <c r="V271" s="45">
        <v>11.607165999999999</v>
      </c>
      <c r="W271" s="45">
        <v>11.074135</v>
      </c>
      <c r="X271" s="45">
        <v>0</v>
      </c>
      <c r="Y271" s="46">
        <v>388532.3</v>
      </c>
      <c r="Z271" s="46">
        <v>64119.224447972774</v>
      </c>
      <c r="AA271" s="47">
        <f>_xlfn.XLOOKUP($E271,Main_OG!$D$1:$D$766,Main_OG!AJ$1:AJ$766,"")</f>
        <v>3056916</v>
      </c>
      <c r="AB271" s="47">
        <f>_xlfn.XLOOKUP($E271,Main_OG!$D$1:$D$766,Main_OG!AK$1:AK$766,"")</f>
        <v>354002</v>
      </c>
      <c r="AC271" s="47">
        <f>_xlfn.XLOOKUP($E271,Main_OG!$D$1:$D$766,Main_OG!AL$1:AL$766,"")</f>
        <v>206490016</v>
      </c>
      <c r="AD271" s="47">
        <f>_xlfn.XLOOKUP($E271,Main_OG!$D$1:$D$766,Main_OG!AM$1:AM$766,"")</f>
        <v>0</v>
      </c>
    </row>
    <row r="272" spans="1:30" x14ac:dyDescent="0.35">
      <c r="A272" s="36" t="s">
        <v>1249</v>
      </c>
      <c r="B272" s="45" t="s">
        <v>59</v>
      </c>
      <c r="C272" s="45" t="s">
        <v>4376</v>
      </c>
      <c r="D272" s="36" t="s">
        <v>1249</v>
      </c>
      <c r="E272" s="36" t="str">
        <f t="shared" si="12"/>
        <v>2009_CA</v>
      </c>
      <c r="F272" s="45">
        <v>2009</v>
      </c>
      <c r="G272" s="45">
        <f>_xlfn.XLOOKUP(I272,Main_OG!$B$1:$B$766,Main_OG!$O$1:$O$766,"")</f>
        <v>1</v>
      </c>
      <c r="H272" s="45">
        <f>_xlfn.XLOOKUP(E272,Main_OG!$D$1:$D$766,Main_OG!$J$1:$J$766,"")</f>
        <v>1</v>
      </c>
      <c r="I272" s="45" t="s">
        <v>59</v>
      </c>
      <c r="J272" s="45" t="str">
        <f t="shared" si="13"/>
        <v>Bear Valley Electric Service_CA</v>
      </c>
      <c r="K272" s="45" t="str">
        <f t="shared" si="14"/>
        <v>Bear Valley Electric Service_CA</v>
      </c>
      <c r="L272" s="45" t="s">
        <v>1250</v>
      </c>
      <c r="M272" s="45">
        <v>0</v>
      </c>
      <c r="N272" s="45">
        <v>1453</v>
      </c>
      <c r="O272" s="45">
        <v>8</v>
      </c>
      <c r="P272" s="45">
        <v>21636</v>
      </c>
      <c r="Q272" s="45">
        <v>0</v>
      </c>
      <c r="R272" s="45">
        <v>43782</v>
      </c>
      <c r="S272" s="45">
        <v>15518</v>
      </c>
      <c r="T272" s="45">
        <v>77065</v>
      </c>
      <c r="U272" s="45">
        <v>0</v>
      </c>
      <c r="V272" s="45">
        <v>22.63</v>
      </c>
      <c r="W272" s="45">
        <v>15.8</v>
      </c>
      <c r="X272" s="45">
        <v>20.92</v>
      </c>
      <c r="Y272" s="46">
        <v>2110679.4</v>
      </c>
      <c r="Z272" s="46">
        <v>57105.227750949518</v>
      </c>
      <c r="AA272" s="47">
        <f>_xlfn.XLOOKUP($E272,Main_OG!$D$1:$D$766,Main_OG!AJ$1:AJ$766,"")</f>
        <v>1616858</v>
      </c>
      <c r="AB272" s="47">
        <f>_xlfn.XLOOKUP($E272,Main_OG!$D$1:$D$766,Main_OG!AK$1:AK$766,"")</f>
        <v>6021868</v>
      </c>
      <c r="AC272" s="47">
        <f>_xlfn.XLOOKUP($E272,Main_OG!$D$1:$D$766,Main_OG!AL$1:AL$766,"")</f>
        <v>1662440296</v>
      </c>
      <c r="AD272" s="47">
        <f>_xlfn.XLOOKUP($E272,Main_OG!$D$1:$D$766,Main_OG!AM$1:AM$766,"")</f>
        <v>31763804</v>
      </c>
    </row>
    <row r="273" spans="1:30" x14ac:dyDescent="0.35">
      <c r="A273" s="36" t="s">
        <v>1249</v>
      </c>
      <c r="B273" s="45" t="s">
        <v>59</v>
      </c>
      <c r="C273" s="45" t="s">
        <v>4376</v>
      </c>
      <c r="D273" s="36" t="s">
        <v>1249</v>
      </c>
      <c r="E273" s="36" t="str">
        <f t="shared" si="12"/>
        <v>2010_CA</v>
      </c>
      <c r="F273" s="45">
        <v>2010</v>
      </c>
      <c r="G273" s="45">
        <f>_xlfn.XLOOKUP(I273,Main_OG!$B$1:$B$766,Main_OG!$O$1:$O$766,"")</f>
        <v>1</v>
      </c>
      <c r="H273" s="45">
        <f>_xlfn.XLOOKUP(E273,Main_OG!$D$1:$D$766,Main_OG!$J$1:$J$766,"")</f>
        <v>1</v>
      </c>
      <c r="I273" s="45" t="s">
        <v>59</v>
      </c>
      <c r="J273" s="45" t="str">
        <f t="shared" si="13"/>
        <v>Bear Valley Electric Service_CA</v>
      </c>
      <c r="K273" s="45" t="str">
        <f t="shared" si="14"/>
        <v>Bear Valley Electric Service_CA</v>
      </c>
      <c r="L273" s="45" t="s">
        <v>1251</v>
      </c>
      <c r="M273" s="45">
        <v>0</v>
      </c>
      <c r="N273" s="45">
        <v>1473</v>
      </c>
      <c r="O273" s="45">
        <v>8</v>
      </c>
      <c r="P273" s="45">
        <v>21723</v>
      </c>
      <c r="Q273" s="45">
        <v>0</v>
      </c>
      <c r="R273" s="45">
        <v>39338</v>
      </c>
      <c r="S273" s="45">
        <v>16014</v>
      </c>
      <c r="T273" s="45">
        <v>76815</v>
      </c>
      <c r="U273" s="45">
        <v>0</v>
      </c>
      <c r="V273" s="45">
        <v>28.76</v>
      </c>
      <c r="W273" s="45">
        <v>20</v>
      </c>
      <c r="X273" s="45">
        <v>27.23</v>
      </c>
      <c r="Y273" s="46">
        <v>2153852.7999999998</v>
      </c>
      <c r="Z273" s="46">
        <v>57713.793440703324</v>
      </c>
      <c r="AA273" s="47">
        <f>_xlfn.XLOOKUP($E273,Main_OG!$D$1:$D$766,Main_OG!AJ$1:AJ$766,"")</f>
        <v>1663906</v>
      </c>
      <c r="AB273" s="47">
        <f>_xlfn.XLOOKUP($E273,Main_OG!$D$1:$D$766,Main_OG!AK$1:AK$766,"")</f>
        <v>4359380</v>
      </c>
      <c r="AC273" s="47">
        <f>_xlfn.XLOOKUP($E273,Main_OG!$D$1:$D$766,Main_OG!AL$1:AL$766,"")</f>
        <v>1542451912</v>
      </c>
      <c r="AD273" s="47">
        <f>_xlfn.XLOOKUP($E273,Main_OG!$D$1:$D$766,Main_OG!AM$1:AM$766,"")</f>
        <v>32200757</v>
      </c>
    </row>
    <row r="274" spans="1:30" x14ac:dyDescent="0.35">
      <c r="A274" s="36" t="s">
        <v>1249</v>
      </c>
      <c r="B274" s="45" t="s">
        <v>59</v>
      </c>
      <c r="C274" s="45" t="s">
        <v>4376</v>
      </c>
      <c r="D274" s="36" t="s">
        <v>1249</v>
      </c>
      <c r="E274" s="36" t="str">
        <f t="shared" si="12"/>
        <v>2011_CA</v>
      </c>
      <c r="F274" s="45">
        <v>2011</v>
      </c>
      <c r="G274" s="45">
        <f>_xlfn.XLOOKUP(I274,Main_OG!$B$1:$B$766,Main_OG!$O$1:$O$766,"")</f>
        <v>1</v>
      </c>
      <c r="H274" s="45">
        <f>_xlfn.XLOOKUP(E274,Main_OG!$D$1:$D$766,Main_OG!$J$1:$J$766,"")</f>
        <v>1</v>
      </c>
      <c r="I274" s="45" t="s">
        <v>59</v>
      </c>
      <c r="J274" s="45" t="str">
        <f t="shared" si="13"/>
        <v>Bear Valley Electric Service_CA</v>
      </c>
      <c r="K274" s="45" t="str">
        <f t="shared" si="14"/>
        <v>Bear Valley Electric Service_CA</v>
      </c>
      <c r="L274" s="45" t="s">
        <v>1252</v>
      </c>
      <c r="M274" s="45">
        <v>0</v>
      </c>
      <c r="N274" s="45">
        <v>1509</v>
      </c>
      <c r="O274" s="45">
        <v>10</v>
      </c>
      <c r="P274" s="45">
        <v>21747</v>
      </c>
      <c r="Q274" s="45">
        <v>0</v>
      </c>
      <c r="R274" s="45">
        <v>37542</v>
      </c>
      <c r="S274" s="45">
        <v>20589</v>
      </c>
      <c r="T274" s="45">
        <v>78398</v>
      </c>
      <c r="U274" s="45">
        <v>0</v>
      </c>
      <c r="V274" s="45">
        <v>31.03</v>
      </c>
      <c r="W274" s="45">
        <v>19.66</v>
      </c>
      <c r="X274" s="45">
        <v>26.83</v>
      </c>
      <c r="Y274" s="46">
        <v>2192887.2000000002</v>
      </c>
      <c r="Z274" s="46">
        <v>58265.200327417857</v>
      </c>
      <c r="AA274" s="47">
        <f>_xlfn.XLOOKUP($E274,Main_OG!$D$1:$D$766,Main_OG!AJ$1:AJ$766,"")</f>
        <v>1558104</v>
      </c>
      <c r="AB274" s="47">
        <f>_xlfn.XLOOKUP($E274,Main_OG!$D$1:$D$766,Main_OG!AK$1:AK$766,"")</f>
        <v>3730746.96</v>
      </c>
      <c r="AC274" s="47">
        <f>_xlfn.XLOOKUP($E274,Main_OG!$D$1:$D$766,Main_OG!AL$1:AL$766,"")</f>
        <v>1301741298</v>
      </c>
      <c r="AD274" s="47">
        <f>_xlfn.XLOOKUP($E274,Main_OG!$D$1:$D$766,Main_OG!AM$1:AM$766,"")</f>
        <v>36663247</v>
      </c>
    </row>
    <row r="275" spans="1:30" x14ac:dyDescent="0.35">
      <c r="A275" s="36" t="s">
        <v>1249</v>
      </c>
      <c r="B275" s="45" t="s">
        <v>59</v>
      </c>
      <c r="C275" s="45" t="s">
        <v>4376</v>
      </c>
      <c r="D275" s="36" t="s">
        <v>1249</v>
      </c>
      <c r="E275" s="36" t="str">
        <f t="shared" si="12"/>
        <v>2012_CA</v>
      </c>
      <c r="F275" s="45">
        <v>2012</v>
      </c>
      <c r="G275" s="45">
        <f>_xlfn.XLOOKUP(I275,Main_OG!$B$1:$B$766,Main_OG!$O$1:$O$766,"")</f>
        <v>1</v>
      </c>
      <c r="H275" s="45">
        <f>_xlfn.XLOOKUP(E275,Main_OG!$D$1:$D$766,Main_OG!$J$1:$J$766,"")</f>
        <v>1</v>
      </c>
      <c r="I275" s="45" t="s">
        <v>59</v>
      </c>
      <c r="J275" s="45" t="str">
        <f t="shared" si="13"/>
        <v>Bear Valley Electric Service_CA</v>
      </c>
      <c r="K275" s="45" t="str">
        <f t="shared" si="14"/>
        <v>Bear Valley Electric Service_CA</v>
      </c>
      <c r="L275" s="45" t="s">
        <v>1253</v>
      </c>
      <c r="M275" s="45">
        <v>0</v>
      </c>
      <c r="N275" s="45">
        <v>1489</v>
      </c>
      <c r="O275" s="45">
        <v>10</v>
      </c>
      <c r="P275" s="45">
        <v>21905</v>
      </c>
      <c r="Q275" s="45">
        <v>0</v>
      </c>
      <c r="R275" s="45">
        <v>36611</v>
      </c>
      <c r="S275" s="45">
        <v>16882</v>
      </c>
      <c r="T275" s="45">
        <v>74409</v>
      </c>
      <c r="U275" s="45">
        <v>0</v>
      </c>
      <c r="V275" s="45">
        <v>33.489387999999998</v>
      </c>
      <c r="W275" s="45">
        <v>20.790783000000001</v>
      </c>
      <c r="X275" s="45">
        <v>27.795966</v>
      </c>
      <c r="Y275" s="46">
        <v>2255437.2999999998</v>
      </c>
      <c r="Z275" s="46">
        <v>59440.34757454371</v>
      </c>
      <c r="AA275" s="47">
        <f>_xlfn.XLOOKUP($E275,Main_OG!$D$1:$D$766,Main_OG!AJ$1:AJ$766,"")</f>
        <v>1003476</v>
      </c>
      <c r="AB275" s="47">
        <f>_xlfn.XLOOKUP($E275,Main_OG!$D$1:$D$766,Main_OG!AK$1:AK$766,"")</f>
        <v>771902</v>
      </c>
      <c r="AC275" s="47">
        <f>_xlfn.XLOOKUP($E275,Main_OG!$D$1:$D$766,Main_OG!AL$1:AL$766,"")</f>
        <v>1779673820</v>
      </c>
      <c r="AD275" s="47">
        <f>_xlfn.XLOOKUP($E275,Main_OG!$D$1:$D$766,Main_OG!AM$1:AM$766,"")</f>
        <v>18507408</v>
      </c>
    </row>
    <row r="276" spans="1:30" x14ac:dyDescent="0.35">
      <c r="A276" s="36" t="s">
        <v>1249</v>
      </c>
      <c r="B276" s="45" t="s">
        <v>59</v>
      </c>
      <c r="C276" s="45" t="s">
        <v>4376</v>
      </c>
      <c r="D276" s="36" t="s">
        <v>1249</v>
      </c>
      <c r="E276" s="36" t="str">
        <f t="shared" si="12"/>
        <v>2013_CA</v>
      </c>
      <c r="F276" s="45">
        <v>2013</v>
      </c>
      <c r="G276" s="45">
        <f>_xlfn.XLOOKUP(I276,Main_OG!$B$1:$B$766,Main_OG!$O$1:$O$766,"")</f>
        <v>1</v>
      </c>
      <c r="H276" s="45">
        <f>_xlfn.XLOOKUP(E276,Main_OG!$D$1:$D$766,Main_OG!$J$1:$J$766,"")</f>
        <v>1</v>
      </c>
      <c r="I276" s="45" t="s">
        <v>59</v>
      </c>
      <c r="J276" s="45" t="str">
        <f t="shared" si="13"/>
        <v>Bear Valley Electric Service_CA</v>
      </c>
      <c r="K276" s="45" t="str">
        <f t="shared" si="14"/>
        <v>Bear Valley Electric Service_CA</v>
      </c>
      <c r="L276" s="45" t="s">
        <v>1254</v>
      </c>
      <c r="M276" s="45">
        <v>0</v>
      </c>
      <c r="N276" s="45">
        <v>1501</v>
      </c>
      <c r="O276" s="45">
        <v>9</v>
      </c>
      <c r="P276" s="45">
        <v>21997</v>
      </c>
      <c r="Q276" s="45">
        <v>0</v>
      </c>
      <c r="R276" s="45">
        <v>39215</v>
      </c>
      <c r="S276" s="45">
        <v>17794</v>
      </c>
      <c r="T276" s="45">
        <v>76429</v>
      </c>
      <c r="U276" s="45">
        <v>0</v>
      </c>
      <c r="V276" s="45">
        <v>31.677928999999999</v>
      </c>
      <c r="W276" s="45">
        <v>18.279195000000001</v>
      </c>
      <c r="X276" s="45">
        <v>27.548573999999999</v>
      </c>
      <c r="Y276" s="46">
        <v>2340335.2999999998</v>
      </c>
      <c r="Z276" s="46">
        <v>61179.209849340856</v>
      </c>
      <c r="AA276" s="47">
        <f>_xlfn.XLOOKUP($E276,Main_OG!$D$1:$D$766,Main_OG!AJ$1:AJ$766,"")</f>
        <v>586564</v>
      </c>
      <c r="AB276" s="47">
        <f>_xlfn.XLOOKUP($E276,Main_OG!$D$1:$D$766,Main_OG!AK$1:AK$766,"")</f>
        <v>281579.90000000002</v>
      </c>
      <c r="AC276" s="47">
        <f>_xlfn.XLOOKUP($E276,Main_OG!$D$1:$D$766,Main_OG!AL$1:AL$766,"")</f>
        <v>1735221748</v>
      </c>
      <c r="AD276" s="47">
        <f>_xlfn.XLOOKUP($E276,Main_OG!$D$1:$D$766,Main_OG!AM$1:AM$766,"")</f>
        <v>17911943</v>
      </c>
    </row>
    <row r="277" spans="1:30" x14ac:dyDescent="0.35">
      <c r="A277" s="36" t="s">
        <v>1249</v>
      </c>
      <c r="B277" s="45" t="s">
        <v>59</v>
      </c>
      <c r="C277" s="45" t="s">
        <v>4376</v>
      </c>
      <c r="D277" s="36" t="s">
        <v>1249</v>
      </c>
      <c r="E277" s="36" t="str">
        <f t="shared" si="12"/>
        <v>2014_CA</v>
      </c>
      <c r="F277" s="45">
        <v>2014</v>
      </c>
      <c r="G277" s="45">
        <f>_xlfn.XLOOKUP(I277,Main_OG!$B$1:$B$766,Main_OG!$O$1:$O$766,"")</f>
        <v>1</v>
      </c>
      <c r="H277" s="45">
        <f>_xlfn.XLOOKUP(E277,Main_OG!$D$1:$D$766,Main_OG!$J$1:$J$766,"")</f>
        <v>1</v>
      </c>
      <c r="I277" s="45" t="s">
        <v>59</v>
      </c>
      <c r="J277" s="45" t="str">
        <f t="shared" si="13"/>
        <v>Bear Valley Electric Service_CA</v>
      </c>
      <c r="K277" s="45" t="str">
        <f t="shared" si="14"/>
        <v>Bear Valley Electric Service_CA</v>
      </c>
      <c r="L277" s="45" t="s">
        <v>1255</v>
      </c>
      <c r="M277" s="45">
        <v>0</v>
      </c>
      <c r="N277" s="45">
        <v>1497</v>
      </c>
      <c r="O277" s="45">
        <v>8</v>
      </c>
      <c r="P277" s="45">
        <v>22147</v>
      </c>
      <c r="Q277" s="45">
        <v>0</v>
      </c>
      <c r="R277" s="45">
        <v>37599</v>
      </c>
      <c r="S277" s="45">
        <v>14852</v>
      </c>
      <c r="T277" s="45">
        <v>73536</v>
      </c>
      <c r="U277" s="45">
        <v>0</v>
      </c>
      <c r="V277" s="45">
        <v>31.871858</v>
      </c>
      <c r="W277" s="45">
        <v>21.356719999999999</v>
      </c>
      <c r="X277" s="45">
        <v>28.881772000000002</v>
      </c>
      <c r="Y277" s="46">
        <v>2428675.7000000002</v>
      </c>
      <c r="Z277" s="46">
        <v>62940.736636083937</v>
      </c>
      <c r="AA277" s="47">
        <f>_xlfn.XLOOKUP($E277,Main_OG!$D$1:$D$766,Main_OG!AJ$1:AJ$766,"")</f>
        <v>580888</v>
      </c>
      <c r="AB277" s="47">
        <f>_xlfn.XLOOKUP($E277,Main_OG!$D$1:$D$766,Main_OG!AK$1:AK$766,"")</f>
        <v>281121</v>
      </c>
      <c r="AC277" s="47">
        <f>_xlfn.XLOOKUP($E277,Main_OG!$D$1:$D$766,Main_OG!AL$1:AL$766,"")</f>
        <v>1753557596</v>
      </c>
      <c r="AD277" s="47">
        <f>_xlfn.XLOOKUP($E277,Main_OG!$D$1:$D$766,Main_OG!AM$1:AM$766,"")</f>
        <v>16985978</v>
      </c>
    </row>
    <row r="278" spans="1:30" x14ac:dyDescent="0.35">
      <c r="A278" s="36" t="s">
        <v>1249</v>
      </c>
      <c r="B278" s="45" t="s">
        <v>59</v>
      </c>
      <c r="C278" s="45" t="s">
        <v>4376</v>
      </c>
      <c r="D278" s="36" t="s">
        <v>1249</v>
      </c>
      <c r="E278" s="36" t="str">
        <f t="shared" si="12"/>
        <v>2015_CA</v>
      </c>
      <c r="F278" s="45">
        <v>2015</v>
      </c>
      <c r="G278" s="45">
        <f>_xlfn.XLOOKUP(I278,Main_OG!$B$1:$B$766,Main_OG!$O$1:$O$766,"")</f>
        <v>1</v>
      </c>
      <c r="H278" s="45">
        <f>_xlfn.XLOOKUP(E278,Main_OG!$D$1:$D$766,Main_OG!$J$1:$J$766,"")</f>
        <v>1</v>
      </c>
      <c r="I278" s="45" t="s">
        <v>59</v>
      </c>
      <c r="J278" s="45" t="str">
        <f t="shared" si="13"/>
        <v>Bear Valley Electric Service_CA</v>
      </c>
      <c r="K278" s="45" t="str">
        <f t="shared" si="14"/>
        <v>Bear Valley Electric Service_CA</v>
      </c>
      <c r="L278" s="45" t="s">
        <v>1256</v>
      </c>
      <c r="M278" s="45">
        <v>0</v>
      </c>
      <c r="N278" s="45">
        <v>1495</v>
      </c>
      <c r="O278" s="45">
        <v>7</v>
      </c>
      <c r="P278" s="45">
        <v>22248</v>
      </c>
      <c r="Q278" s="45">
        <v>0</v>
      </c>
      <c r="R278" s="45">
        <v>38246</v>
      </c>
      <c r="S278" s="45">
        <v>19049</v>
      </c>
      <c r="T278" s="45">
        <v>75498</v>
      </c>
      <c r="U278" s="45">
        <v>0</v>
      </c>
      <c r="V278" s="45">
        <v>26.453485000000001</v>
      </c>
      <c r="W278" s="45">
        <v>19.458763999999999</v>
      </c>
      <c r="X278" s="45">
        <v>28.581419</v>
      </c>
      <c r="Y278" s="46">
        <v>2545979.5</v>
      </c>
      <c r="Z278" s="46">
        <v>65442.117240728374</v>
      </c>
      <c r="AA278" s="47">
        <f>_xlfn.XLOOKUP($E278,Main_OG!$D$1:$D$766,Main_OG!AJ$1:AJ$766,"")</f>
        <v>134800</v>
      </c>
      <c r="AB278" s="47">
        <f>_xlfn.XLOOKUP($E278,Main_OG!$D$1:$D$766,Main_OG!AK$1:AK$766,"")</f>
        <v>328846</v>
      </c>
      <c r="AC278" s="47">
        <f>_xlfn.XLOOKUP($E278,Main_OG!$D$1:$D$766,Main_OG!AL$1:AL$766,"")</f>
        <v>1700854110</v>
      </c>
      <c r="AD278" s="47">
        <f>_xlfn.XLOOKUP($E278,Main_OG!$D$1:$D$766,Main_OG!AM$1:AM$766,"")</f>
        <v>18505385</v>
      </c>
    </row>
    <row r="279" spans="1:30" x14ac:dyDescent="0.35">
      <c r="A279" s="36" t="s">
        <v>1249</v>
      </c>
      <c r="B279" s="45" t="s">
        <v>59</v>
      </c>
      <c r="C279" s="45" t="s">
        <v>4376</v>
      </c>
      <c r="D279" s="36" t="s">
        <v>1249</v>
      </c>
      <c r="E279" s="36" t="str">
        <f t="shared" si="12"/>
        <v>2016_CA</v>
      </c>
      <c r="F279" s="45">
        <v>2016</v>
      </c>
      <c r="G279" s="45">
        <f>_xlfn.XLOOKUP(I279,Main_OG!$B$1:$B$766,Main_OG!$O$1:$O$766,"")</f>
        <v>1</v>
      </c>
      <c r="H279" s="45">
        <f>_xlfn.XLOOKUP(E279,Main_OG!$D$1:$D$766,Main_OG!$J$1:$J$766,"")</f>
        <v>1</v>
      </c>
      <c r="I279" s="45" t="s">
        <v>59</v>
      </c>
      <c r="J279" s="45" t="str">
        <f t="shared" si="13"/>
        <v>Bear Valley Electric Service_CA</v>
      </c>
      <c r="K279" s="45" t="str">
        <f t="shared" si="14"/>
        <v>Bear Valley Electric Service_CA</v>
      </c>
      <c r="L279" s="45" t="s">
        <v>1257</v>
      </c>
      <c r="M279" s="45">
        <v>0</v>
      </c>
      <c r="N279" s="45">
        <v>1499</v>
      </c>
      <c r="O279" s="45">
        <v>7</v>
      </c>
      <c r="P279" s="45">
        <v>22356</v>
      </c>
      <c r="Q279" s="45">
        <v>0</v>
      </c>
      <c r="R279" s="45">
        <v>36132</v>
      </c>
      <c r="S279" s="45">
        <v>16206</v>
      </c>
      <c r="T279" s="45">
        <v>75896</v>
      </c>
      <c r="U279" s="45">
        <v>0</v>
      </c>
      <c r="V279" s="45">
        <v>26.340363</v>
      </c>
      <c r="W279" s="45">
        <v>20.618289999999998</v>
      </c>
      <c r="X279" s="45">
        <v>29.793137999999999</v>
      </c>
      <c r="Y279" s="46">
        <v>2623711.7000000002</v>
      </c>
      <c r="Z279" s="46">
        <v>67018.29509303208</v>
      </c>
      <c r="AA279" s="47">
        <f>_xlfn.XLOOKUP($E279,Main_OG!$D$1:$D$766,Main_OG!AJ$1:AJ$766,"")</f>
        <v>125416</v>
      </c>
      <c r="AB279" s="47">
        <f>_xlfn.XLOOKUP($E279,Main_OG!$D$1:$D$766,Main_OG!AK$1:AK$766,"")</f>
        <v>455785</v>
      </c>
      <c r="AC279" s="47">
        <f>_xlfn.XLOOKUP($E279,Main_OG!$D$1:$D$766,Main_OG!AL$1:AL$766,"")</f>
        <v>1403209832</v>
      </c>
      <c r="AD279" s="47">
        <f>_xlfn.XLOOKUP($E279,Main_OG!$D$1:$D$766,Main_OG!AM$1:AM$766,"")</f>
        <v>18907578</v>
      </c>
    </row>
    <row r="280" spans="1:30" x14ac:dyDescent="0.35">
      <c r="A280" s="36" t="s">
        <v>1249</v>
      </c>
      <c r="B280" s="45" t="s">
        <v>59</v>
      </c>
      <c r="C280" s="45" t="s">
        <v>4376</v>
      </c>
      <c r="D280" s="36" t="s">
        <v>1249</v>
      </c>
      <c r="E280" s="36" t="str">
        <f t="shared" si="12"/>
        <v>2017_CA</v>
      </c>
      <c r="F280" s="45">
        <v>2017</v>
      </c>
      <c r="G280" s="45">
        <f>_xlfn.XLOOKUP(I280,Main_OG!$B$1:$B$766,Main_OG!$O$1:$O$766,"")</f>
        <v>1</v>
      </c>
      <c r="H280" s="45">
        <f>_xlfn.XLOOKUP(E280,Main_OG!$D$1:$D$766,Main_OG!$J$1:$J$766,"")</f>
        <v>1</v>
      </c>
      <c r="I280" s="45" t="s">
        <v>59</v>
      </c>
      <c r="J280" s="45" t="str">
        <f t="shared" si="13"/>
        <v>Bear Valley Electric Service_CA</v>
      </c>
      <c r="K280" s="45" t="str">
        <f t="shared" si="14"/>
        <v>Bear Valley Electric Service_CA</v>
      </c>
      <c r="L280" s="45" t="s">
        <v>1258</v>
      </c>
      <c r="M280" s="45">
        <v>0</v>
      </c>
      <c r="N280" s="45">
        <v>1504</v>
      </c>
      <c r="O280" s="45">
        <v>7</v>
      </c>
      <c r="P280" s="45">
        <v>22470</v>
      </c>
      <c r="Q280" s="45">
        <v>0</v>
      </c>
      <c r="R280" s="45">
        <v>35658</v>
      </c>
      <c r="S280" s="45">
        <v>15880</v>
      </c>
      <c r="T280" s="45">
        <v>75681</v>
      </c>
      <c r="U280" s="45">
        <v>0</v>
      </c>
      <c r="V280" s="45">
        <v>27.448539</v>
      </c>
      <c r="W280" s="45">
        <v>20.098237000000001</v>
      </c>
      <c r="X280" s="45">
        <v>27.707747000000001</v>
      </c>
      <c r="Y280" s="46">
        <v>2740550.3</v>
      </c>
      <c r="Z280" s="46">
        <v>69667.122843851015</v>
      </c>
      <c r="AA280" s="47">
        <f>_xlfn.XLOOKUP($E280,Main_OG!$D$1:$D$766,Main_OG!AJ$1:AJ$766,"")</f>
        <v>117272</v>
      </c>
      <c r="AB280" s="47">
        <f>_xlfn.XLOOKUP($E280,Main_OG!$D$1:$D$766,Main_OG!AK$1:AK$766,"")</f>
        <v>187367</v>
      </c>
      <c r="AC280" s="47">
        <f>_xlfn.XLOOKUP($E280,Main_OG!$D$1:$D$766,Main_OG!AL$1:AL$766,"")</f>
        <v>1282999508</v>
      </c>
      <c r="AD280" s="47">
        <f>_xlfn.XLOOKUP($E280,Main_OG!$D$1:$D$766,Main_OG!AM$1:AM$766,"")</f>
        <v>17901079</v>
      </c>
    </row>
    <row r="281" spans="1:30" x14ac:dyDescent="0.35">
      <c r="A281" s="36" t="s">
        <v>1249</v>
      </c>
      <c r="B281" s="45" t="s">
        <v>59</v>
      </c>
      <c r="C281" s="45" t="s">
        <v>4376</v>
      </c>
      <c r="D281" s="36" t="s">
        <v>1249</v>
      </c>
      <c r="E281" s="36" t="str">
        <f t="shared" si="12"/>
        <v>2018_CA</v>
      </c>
      <c r="F281" s="45">
        <v>2018</v>
      </c>
      <c r="G281" s="45">
        <f>_xlfn.XLOOKUP(I281,Main_OG!$B$1:$B$766,Main_OG!$O$1:$O$766,"")</f>
        <v>1</v>
      </c>
      <c r="H281" s="45">
        <f>_xlfn.XLOOKUP(E281,Main_OG!$D$1:$D$766,Main_OG!$J$1:$J$766,"")</f>
        <v>1</v>
      </c>
      <c r="I281" s="45" t="s">
        <v>59</v>
      </c>
      <c r="J281" s="45" t="str">
        <f t="shared" si="13"/>
        <v>Bear Valley Electric Service_CA</v>
      </c>
      <c r="K281" s="45" t="str">
        <f t="shared" si="14"/>
        <v>Bear Valley Electric Service_CA</v>
      </c>
      <c r="L281" s="45" t="s">
        <v>1259</v>
      </c>
      <c r="M281" s="45">
        <v>0</v>
      </c>
      <c r="N281" s="45">
        <v>1503</v>
      </c>
      <c r="O281" s="45">
        <v>7</v>
      </c>
      <c r="P281" s="45">
        <v>22791</v>
      </c>
      <c r="Q281" s="45">
        <v>0</v>
      </c>
      <c r="R281" s="45">
        <v>35115</v>
      </c>
      <c r="S281" s="45">
        <v>16547</v>
      </c>
      <c r="T281" s="45">
        <v>75619</v>
      </c>
      <c r="U281" s="45">
        <v>0</v>
      </c>
      <c r="V281" s="45">
        <v>27.153638000000001</v>
      </c>
      <c r="W281" s="45">
        <v>22.233637999999999</v>
      </c>
      <c r="X281" s="45">
        <v>27.133392000000001</v>
      </c>
      <c r="Y281" s="46">
        <v>2850970.3</v>
      </c>
      <c r="Z281" s="46">
        <v>72290.915366437242</v>
      </c>
      <c r="AA281" s="47">
        <f>_xlfn.XLOOKUP($E281,Main_OG!$D$1:$D$766,Main_OG!AJ$1:AJ$766,"")</f>
        <v>113814</v>
      </c>
      <c r="AB281" s="47">
        <f>_xlfn.XLOOKUP($E281,Main_OG!$D$1:$D$766,Main_OG!AK$1:AK$766,"")</f>
        <v>239764</v>
      </c>
      <c r="AC281" s="47">
        <f>_xlfn.XLOOKUP($E281,Main_OG!$D$1:$D$766,Main_OG!AL$1:AL$766,"")</f>
        <v>1292762132</v>
      </c>
      <c r="AD281" s="47">
        <f>_xlfn.XLOOKUP($E281,Main_OG!$D$1:$D$766,Main_OG!AM$1:AM$766,"")</f>
        <v>18213519</v>
      </c>
    </row>
    <row r="282" spans="1:30" x14ac:dyDescent="0.35">
      <c r="A282" s="36" t="s">
        <v>1249</v>
      </c>
      <c r="B282" s="45" t="s">
        <v>59</v>
      </c>
      <c r="C282" s="45" t="s">
        <v>4376</v>
      </c>
      <c r="D282" s="36" t="s">
        <v>1249</v>
      </c>
      <c r="E282" s="36" t="str">
        <f t="shared" si="12"/>
        <v>2019_CA</v>
      </c>
      <c r="F282" s="45">
        <v>2019</v>
      </c>
      <c r="G282" s="45">
        <f>_xlfn.XLOOKUP(I282,Main_OG!$B$1:$B$766,Main_OG!$O$1:$O$766,"")</f>
        <v>1</v>
      </c>
      <c r="H282" s="45">
        <f>_xlfn.XLOOKUP(E282,Main_OG!$D$1:$D$766,Main_OG!$J$1:$J$766,"")</f>
        <v>1</v>
      </c>
      <c r="I282" s="45" t="s">
        <v>59</v>
      </c>
      <c r="J282" s="45" t="str">
        <f t="shared" si="13"/>
        <v>Bear Valley Electric Service_CA</v>
      </c>
      <c r="K282" s="45" t="str">
        <f t="shared" si="14"/>
        <v>Bear Valley Electric Service_CA</v>
      </c>
      <c r="L282" s="45" t="s">
        <v>1260</v>
      </c>
      <c r="M282" s="45">
        <v>0</v>
      </c>
      <c r="N282" s="45">
        <v>1498</v>
      </c>
      <c r="O282" s="45">
        <v>7</v>
      </c>
      <c r="P282" s="45">
        <v>22853</v>
      </c>
      <c r="Q282" s="45">
        <v>0</v>
      </c>
      <c r="R282" s="45">
        <v>34983</v>
      </c>
      <c r="S282" s="45">
        <v>17729</v>
      </c>
      <c r="T282" s="45">
        <v>78465</v>
      </c>
      <c r="U282" s="45">
        <v>0</v>
      </c>
      <c r="V282" s="45">
        <v>27.122031</v>
      </c>
      <c r="W282" s="45">
        <v>18.135822999999998</v>
      </c>
      <c r="X282" s="45">
        <v>26.404765999999999</v>
      </c>
      <c r="Y282" s="46">
        <v>2962792.1</v>
      </c>
      <c r="Z282" s="46">
        <v>75126.056066784979</v>
      </c>
      <c r="AA282" s="47">
        <f>_xlfn.XLOOKUP($E282,Main_OG!$D$1:$D$766,Main_OG!AJ$1:AJ$766,"")</f>
        <v>97698</v>
      </c>
      <c r="AB282" s="47">
        <f>_xlfn.XLOOKUP($E282,Main_OG!$D$1:$D$766,Main_OG!AK$1:AK$766,"")</f>
        <v>201972</v>
      </c>
      <c r="AC282" s="47">
        <f>_xlfn.XLOOKUP($E282,Main_OG!$D$1:$D$766,Main_OG!AL$1:AL$766,"")</f>
        <v>1230687868</v>
      </c>
      <c r="AD282" s="47">
        <f>_xlfn.XLOOKUP($E282,Main_OG!$D$1:$D$766,Main_OG!AM$1:AM$766,"")</f>
        <v>16165384</v>
      </c>
    </row>
    <row r="283" spans="1:30" x14ac:dyDescent="0.35">
      <c r="A283" s="36" t="s">
        <v>1249</v>
      </c>
      <c r="B283" s="45" t="s">
        <v>59</v>
      </c>
      <c r="C283" s="45" t="s">
        <v>4376</v>
      </c>
      <c r="D283" s="36" t="s">
        <v>1249</v>
      </c>
      <c r="E283" s="36" t="str">
        <f t="shared" si="12"/>
        <v>2020_CA</v>
      </c>
      <c r="F283" s="45">
        <v>2020</v>
      </c>
      <c r="G283" s="45">
        <f>_xlfn.XLOOKUP(I283,Main_OG!$B$1:$B$766,Main_OG!$O$1:$O$766,"")</f>
        <v>1</v>
      </c>
      <c r="H283" s="45">
        <f>_xlfn.XLOOKUP(E283,Main_OG!$D$1:$D$766,Main_OG!$J$1:$J$766,"")</f>
        <v>1</v>
      </c>
      <c r="I283" s="45" t="s">
        <v>59</v>
      </c>
      <c r="J283" s="45" t="str">
        <f t="shared" si="13"/>
        <v>Bear Valley Electric Service_CA</v>
      </c>
      <c r="K283" s="45" t="str">
        <f t="shared" si="14"/>
        <v>Bear Valley Electric Service_CA</v>
      </c>
      <c r="L283" s="45" t="s">
        <v>1261</v>
      </c>
      <c r="M283" s="45">
        <v>0</v>
      </c>
      <c r="N283" s="45">
        <v>1500</v>
      </c>
      <c r="O283" s="45">
        <v>7</v>
      </c>
      <c r="P283" s="45">
        <v>0</v>
      </c>
      <c r="Q283" s="45">
        <v>0</v>
      </c>
      <c r="R283" s="45">
        <v>33470</v>
      </c>
      <c r="S283" s="45">
        <v>17726</v>
      </c>
      <c r="T283" s="45">
        <v>0</v>
      </c>
      <c r="U283" s="45">
        <v>0</v>
      </c>
      <c r="V283" s="45">
        <v>26.814162</v>
      </c>
      <c r="W283" s="45">
        <v>17.084509000000001</v>
      </c>
      <c r="X283" s="45">
        <v>0</v>
      </c>
      <c r="Y283" s="46">
        <v>2925146.9</v>
      </c>
      <c r="Z283" s="46">
        <v>74206.721781691798</v>
      </c>
      <c r="AA283" s="47">
        <f>_xlfn.XLOOKUP($E283,Main_OG!$D$1:$D$766,Main_OG!AJ$1:AJ$766,"")</f>
        <v>115372</v>
      </c>
      <c r="AB283" s="47">
        <f>_xlfn.XLOOKUP($E283,Main_OG!$D$1:$D$766,Main_OG!AK$1:AK$766,"")</f>
        <v>177700</v>
      </c>
      <c r="AC283" s="47">
        <f>_xlfn.XLOOKUP($E283,Main_OG!$D$1:$D$766,Main_OG!AL$1:AL$766,"")</f>
        <v>1335508716</v>
      </c>
      <c r="AD283" s="47">
        <f>_xlfn.XLOOKUP($E283,Main_OG!$D$1:$D$766,Main_OG!AM$1:AM$766,"")</f>
        <v>0</v>
      </c>
    </row>
    <row r="284" spans="1:30" x14ac:dyDescent="0.35">
      <c r="A284" s="36" t="s">
        <v>1262</v>
      </c>
      <c r="B284" s="45" t="s">
        <v>824</v>
      </c>
      <c r="C284" s="45" t="s">
        <v>4350</v>
      </c>
      <c r="D284" s="36" t="s">
        <v>1262</v>
      </c>
      <c r="E284" s="36" t="str">
        <f t="shared" si="12"/>
        <v>2006_AK</v>
      </c>
      <c r="F284" s="45">
        <v>2006</v>
      </c>
      <c r="G284" s="45">
        <f>_xlfn.XLOOKUP(I284,Main_OG!$B$1:$B$766,Main_OG!$O$1:$O$766,"")</f>
        <v>0</v>
      </c>
      <c r="H284" s="45">
        <f>_xlfn.XLOOKUP(E284,Main_OG!$D$1:$D$766,Main_OG!$J$1:$J$766,"")</f>
        <v>0</v>
      </c>
      <c r="I284" s="45" t="s">
        <v>824</v>
      </c>
      <c r="J284" s="45" t="str">
        <f t="shared" si="13"/>
        <v>Bethel Utilities Corp_AK</v>
      </c>
      <c r="K284" s="45" t="str">
        <f t="shared" si="14"/>
        <v>Bethel Utilities Corp_AK</v>
      </c>
      <c r="L284" s="45" t="s">
        <v>1263</v>
      </c>
      <c r="M284" s="45">
        <v>0</v>
      </c>
      <c r="N284" s="45">
        <v>1115</v>
      </c>
      <c r="O284" s="45">
        <v>0</v>
      </c>
      <c r="P284" s="45">
        <v>1571</v>
      </c>
      <c r="Q284" s="45">
        <v>0</v>
      </c>
      <c r="R284" s="45">
        <v>10120</v>
      </c>
      <c r="S284" s="45">
        <v>0</v>
      </c>
      <c r="T284" s="45">
        <v>3736</v>
      </c>
      <c r="U284" s="45">
        <v>0</v>
      </c>
      <c r="V284" s="45">
        <v>35.340131303254637</v>
      </c>
      <c r="W284" s="45">
        <v>0</v>
      </c>
      <c r="X284" s="45">
        <v>37.96362158317244</v>
      </c>
      <c r="Y284" s="46">
        <v>47546.2</v>
      </c>
      <c r="Z284" s="46">
        <v>70407.314060968274</v>
      </c>
      <c r="AA284" s="47">
        <f>_xlfn.XLOOKUP($E284,Main_OG!$D$1:$D$766,Main_OG!AJ$1:AJ$766,"")</f>
        <v>968457.74</v>
      </c>
      <c r="AB284" s="47">
        <f>_xlfn.XLOOKUP($E284,Main_OG!$D$1:$D$766,Main_OG!AK$1:AK$766,"")</f>
        <v>2895506.1599999997</v>
      </c>
      <c r="AC284" s="47">
        <f>_xlfn.XLOOKUP($E284,Main_OG!$D$1:$D$766,Main_OG!AL$1:AL$766,"")</f>
        <v>88962825.159999996</v>
      </c>
      <c r="AD284" s="47">
        <f>_xlfn.XLOOKUP($E284,Main_OG!$D$1:$D$766,Main_OG!AM$1:AM$766,"")</f>
        <v>0</v>
      </c>
    </row>
    <row r="285" spans="1:30" x14ac:dyDescent="0.35">
      <c r="A285" s="36" t="s">
        <v>1262</v>
      </c>
      <c r="B285" s="45" t="s">
        <v>824</v>
      </c>
      <c r="C285" s="45" t="s">
        <v>4350</v>
      </c>
      <c r="D285" s="36" t="s">
        <v>1262</v>
      </c>
      <c r="E285" s="36" t="str">
        <f t="shared" si="12"/>
        <v>2007_AK</v>
      </c>
      <c r="F285" s="45">
        <v>2007</v>
      </c>
      <c r="G285" s="45">
        <f>_xlfn.XLOOKUP(I285,Main_OG!$B$1:$B$766,Main_OG!$O$1:$O$766,"")</f>
        <v>0</v>
      </c>
      <c r="H285" s="45">
        <f>_xlfn.XLOOKUP(E285,Main_OG!$D$1:$D$766,Main_OG!$J$1:$J$766,"")</f>
        <v>0</v>
      </c>
      <c r="I285" s="45" t="s">
        <v>824</v>
      </c>
      <c r="J285" s="45" t="str">
        <f t="shared" si="13"/>
        <v>Bethel Utilities Corp_AK</v>
      </c>
      <c r="K285" s="45" t="str">
        <f t="shared" si="14"/>
        <v>Bethel Utilities Corp_AK</v>
      </c>
      <c r="L285" s="45" t="s">
        <v>1264</v>
      </c>
      <c r="M285" s="45">
        <v>0</v>
      </c>
      <c r="N285" s="45">
        <v>1130</v>
      </c>
      <c r="O285" s="45">
        <v>0</v>
      </c>
      <c r="P285" s="45">
        <v>1561</v>
      </c>
      <c r="Q285" s="45">
        <v>0</v>
      </c>
      <c r="R285" s="45">
        <v>11224</v>
      </c>
      <c r="S285" s="45">
        <v>0</v>
      </c>
      <c r="T285" s="45">
        <v>4112</v>
      </c>
      <c r="U285" s="45">
        <v>0</v>
      </c>
      <c r="V285" s="45">
        <v>39</v>
      </c>
      <c r="W285" s="45">
        <v>0</v>
      </c>
      <c r="X285" s="45">
        <v>40.950000000000003</v>
      </c>
      <c r="Y285" s="46">
        <v>50126.7</v>
      </c>
      <c r="Z285" s="46">
        <v>73683.227987652499</v>
      </c>
      <c r="AA285" s="47">
        <f>_xlfn.XLOOKUP($E285,Main_OG!$D$1:$D$766,Main_OG!AJ$1:AJ$766,"")</f>
        <v>996372</v>
      </c>
      <c r="AB285" s="47">
        <f>_xlfn.XLOOKUP($E285,Main_OG!$D$1:$D$766,Main_OG!AK$1:AK$766,"")</f>
        <v>3695916</v>
      </c>
      <c r="AC285" s="47">
        <f>_xlfn.XLOOKUP($E285,Main_OG!$D$1:$D$766,Main_OG!AL$1:AL$766,"")</f>
        <v>83891130</v>
      </c>
      <c r="AD285" s="47">
        <f>_xlfn.XLOOKUP($E285,Main_OG!$D$1:$D$766,Main_OG!AM$1:AM$766,"")</f>
        <v>0</v>
      </c>
    </row>
    <row r="286" spans="1:30" x14ac:dyDescent="0.35">
      <c r="A286" s="36" t="s">
        <v>1262</v>
      </c>
      <c r="B286" s="45" t="s">
        <v>824</v>
      </c>
      <c r="C286" s="45" t="s">
        <v>4350</v>
      </c>
      <c r="D286" s="36" t="s">
        <v>1262</v>
      </c>
      <c r="E286" s="36" t="str">
        <f t="shared" si="12"/>
        <v>2008_AK</v>
      </c>
      <c r="F286" s="45">
        <v>2008</v>
      </c>
      <c r="G286" s="45">
        <f>_xlfn.XLOOKUP(I286,Main_OG!$B$1:$B$766,Main_OG!$O$1:$O$766,"")</f>
        <v>0</v>
      </c>
      <c r="H286" s="45">
        <f>_xlfn.XLOOKUP(E286,Main_OG!$D$1:$D$766,Main_OG!$J$1:$J$766,"")</f>
        <v>0</v>
      </c>
      <c r="I286" s="45" t="s">
        <v>824</v>
      </c>
      <c r="J286" s="45" t="str">
        <f t="shared" si="13"/>
        <v>Bethel Utilities Corp_AK</v>
      </c>
      <c r="K286" s="45" t="str">
        <f t="shared" si="14"/>
        <v>Bethel Utilities Corp_AK</v>
      </c>
      <c r="L286" s="45" t="s">
        <v>1265</v>
      </c>
      <c r="M286" s="45">
        <v>0</v>
      </c>
      <c r="N286" s="45">
        <v>1135</v>
      </c>
      <c r="O286" s="45">
        <v>0</v>
      </c>
      <c r="P286" s="45">
        <v>1570</v>
      </c>
      <c r="Q286" s="45">
        <v>0</v>
      </c>
      <c r="R286" s="45">
        <v>28742</v>
      </c>
      <c r="S286" s="45">
        <v>0</v>
      </c>
      <c r="T286" s="45">
        <v>10096</v>
      </c>
      <c r="U286" s="45">
        <v>0</v>
      </c>
      <c r="V286" s="45">
        <v>48.74</v>
      </c>
      <c r="W286" s="45">
        <v>0</v>
      </c>
      <c r="X286" s="45">
        <v>50.27</v>
      </c>
      <c r="Y286" s="46">
        <v>49926.6</v>
      </c>
      <c r="Z286" s="46">
        <v>72625.262744470543</v>
      </c>
      <c r="AA286" s="47">
        <f>_xlfn.XLOOKUP($E286,Main_OG!$D$1:$D$766,Main_OG!AJ$1:AJ$766,"")</f>
        <v>994228</v>
      </c>
      <c r="AB286" s="47">
        <f>_xlfn.XLOOKUP($E286,Main_OG!$D$1:$D$766,Main_OG!AK$1:AK$766,"")</f>
        <v>3309288</v>
      </c>
      <c r="AC286" s="47">
        <f>_xlfn.XLOOKUP($E286,Main_OG!$D$1:$D$766,Main_OG!AL$1:AL$766,"")</f>
        <v>88306788</v>
      </c>
      <c r="AD286" s="47">
        <f>_xlfn.XLOOKUP($E286,Main_OG!$D$1:$D$766,Main_OG!AM$1:AM$766,"")</f>
        <v>0</v>
      </c>
    </row>
    <row r="287" spans="1:30" x14ac:dyDescent="0.35">
      <c r="A287" s="36" t="s">
        <v>1262</v>
      </c>
      <c r="B287" s="45" t="s">
        <v>824</v>
      </c>
      <c r="C287" s="45" t="s">
        <v>4350</v>
      </c>
      <c r="D287" s="36" t="s">
        <v>1262</v>
      </c>
      <c r="E287" s="36" t="str">
        <f t="shared" si="12"/>
        <v>2009_AK</v>
      </c>
      <c r="F287" s="45">
        <v>2009</v>
      </c>
      <c r="G287" s="45">
        <f>_xlfn.XLOOKUP(I287,Main_OG!$B$1:$B$766,Main_OG!$O$1:$O$766,"")</f>
        <v>0</v>
      </c>
      <c r="H287" s="45">
        <f>_xlfn.XLOOKUP(E287,Main_OG!$D$1:$D$766,Main_OG!$J$1:$J$766,"")</f>
        <v>0</v>
      </c>
      <c r="I287" s="45" t="s">
        <v>824</v>
      </c>
      <c r="J287" s="45" t="str">
        <f t="shared" si="13"/>
        <v>Bethel Utilities Corp_AK</v>
      </c>
      <c r="K287" s="45" t="str">
        <f t="shared" si="14"/>
        <v>Bethel Utilities Corp_AK</v>
      </c>
      <c r="L287" s="45" t="s">
        <v>1266</v>
      </c>
      <c r="M287" s="45">
        <v>0</v>
      </c>
      <c r="N287" s="45">
        <v>1070</v>
      </c>
      <c r="O287" s="45">
        <v>0</v>
      </c>
      <c r="P287" s="45">
        <v>1620</v>
      </c>
      <c r="Q287" s="45">
        <v>0</v>
      </c>
      <c r="R287" s="45">
        <v>28139</v>
      </c>
      <c r="S287" s="45">
        <v>0</v>
      </c>
      <c r="T287" s="45">
        <v>9959</v>
      </c>
      <c r="U287" s="45">
        <v>0</v>
      </c>
      <c r="V287" s="45">
        <v>48.08</v>
      </c>
      <c r="W287" s="45">
        <v>0</v>
      </c>
      <c r="X287" s="45">
        <v>50.16</v>
      </c>
      <c r="Y287" s="46">
        <v>54951.9</v>
      </c>
      <c r="Z287" s="46">
        <v>78626.832356791798</v>
      </c>
      <c r="AA287" s="47">
        <f>_xlfn.XLOOKUP($E287,Main_OG!$D$1:$D$766,Main_OG!AJ$1:AJ$766,"")</f>
        <v>1025918</v>
      </c>
      <c r="AB287" s="47">
        <f>_xlfn.XLOOKUP($E287,Main_OG!$D$1:$D$766,Main_OG!AK$1:AK$766,"")</f>
        <v>3992640</v>
      </c>
      <c r="AC287" s="47">
        <f>_xlfn.XLOOKUP($E287,Main_OG!$D$1:$D$766,Main_OG!AL$1:AL$766,"")</f>
        <v>77900336</v>
      </c>
      <c r="AD287" s="47">
        <f>_xlfn.XLOOKUP($E287,Main_OG!$D$1:$D$766,Main_OG!AM$1:AM$766,"")</f>
        <v>0</v>
      </c>
    </row>
    <row r="288" spans="1:30" x14ac:dyDescent="0.35">
      <c r="A288" s="36" t="s">
        <v>1262</v>
      </c>
      <c r="B288" s="45" t="s">
        <v>824</v>
      </c>
      <c r="C288" s="45" t="s">
        <v>4350</v>
      </c>
      <c r="D288" s="36" t="s">
        <v>1262</v>
      </c>
      <c r="E288" s="36" t="str">
        <f t="shared" si="12"/>
        <v>2010_AK</v>
      </c>
      <c r="F288" s="45">
        <v>2010</v>
      </c>
      <c r="G288" s="45">
        <f>_xlfn.XLOOKUP(I288,Main_OG!$B$1:$B$766,Main_OG!$O$1:$O$766,"")</f>
        <v>0</v>
      </c>
      <c r="H288" s="45">
        <f>_xlfn.XLOOKUP(E288,Main_OG!$D$1:$D$766,Main_OG!$J$1:$J$766,"")</f>
        <v>0</v>
      </c>
      <c r="I288" s="45" t="s">
        <v>824</v>
      </c>
      <c r="J288" s="45" t="str">
        <f t="shared" si="13"/>
        <v>Bethel Utilities Corp_AK</v>
      </c>
      <c r="K288" s="45" t="str">
        <f t="shared" si="14"/>
        <v>Bethel Utilities Corp_AK</v>
      </c>
      <c r="L288" s="45" t="s">
        <v>1267</v>
      </c>
      <c r="M288" s="45">
        <v>0</v>
      </c>
      <c r="N288" s="45">
        <v>1048</v>
      </c>
      <c r="O288" s="45">
        <v>0</v>
      </c>
      <c r="P288" s="45">
        <v>1632</v>
      </c>
      <c r="Q288" s="45">
        <v>0</v>
      </c>
      <c r="R288" s="45">
        <v>28510</v>
      </c>
      <c r="S288" s="45">
        <v>0</v>
      </c>
      <c r="T288" s="45">
        <v>10144</v>
      </c>
      <c r="U288" s="45">
        <v>0</v>
      </c>
      <c r="V288" s="45">
        <v>43.48</v>
      </c>
      <c r="W288" s="45">
        <v>0</v>
      </c>
      <c r="X288" s="45">
        <v>45.49</v>
      </c>
      <c r="Y288" s="46">
        <v>53652</v>
      </c>
      <c r="Z288" s="46">
        <v>75144.751548358356</v>
      </c>
      <c r="AA288" s="47">
        <f>_xlfn.XLOOKUP($E288,Main_OG!$D$1:$D$766,Main_OG!AJ$1:AJ$766,"")</f>
        <v>993000</v>
      </c>
      <c r="AB288" s="47">
        <f>_xlfn.XLOOKUP($E288,Main_OG!$D$1:$D$766,Main_OG!AK$1:AK$766,"")</f>
        <v>3244592</v>
      </c>
      <c r="AC288" s="47">
        <f>_xlfn.XLOOKUP($E288,Main_OG!$D$1:$D$766,Main_OG!AL$1:AL$766,"")</f>
        <v>81353948</v>
      </c>
      <c r="AD288" s="47">
        <f>_xlfn.XLOOKUP($E288,Main_OG!$D$1:$D$766,Main_OG!AM$1:AM$766,"")</f>
        <v>0</v>
      </c>
    </row>
    <row r="289" spans="1:30" x14ac:dyDescent="0.35">
      <c r="A289" s="36" t="s">
        <v>1262</v>
      </c>
      <c r="B289" s="45" t="s">
        <v>824</v>
      </c>
      <c r="C289" s="45" t="s">
        <v>4350</v>
      </c>
      <c r="D289" s="36" t="s">
        <v>1262</v>
      </c>
      <c r="E289" s="36" t="str">
        <f t="shared" si="12"/>
        <v>2011_AK</v>
      </c>
      <c r="F289" s="45">
        <v>2011</v>
      </c>
      <c r="G289" s="45">
        <f>_xlfn.XLOOKUP(I289,Main_OG!$B$1:$B$766,Main_OG!$O$1:$O$766,"")</f>
        <v>0</v>
      </c>
      <c r="H289" s="45">
        <f>_xlfn.XLOOKUP(E289,Main_OG!$D$1:$D$766,Main_OG!$J$1:$J$766,"")</f>
        <v>0</v>
      </c>
      <c r="I289" s="45" t="s">
        <v>824</v>
      </c>
      <c r="J289" s="45" t="str">
        <f t="shared" si="13"/>
        <v>Bethel Utilities Corp_AK</v>
      </c>
      <c r="K289" s="45" t="str">
        <f t="shared" si="14"/>
        <v>Bethel Utilities Corp_AK</v>
      </c>
      <c r="L289" s="45" t="s">
        <v>1268</v>
      </c>
      <c r="M289" s="45">
        <v>0</v>
      </c>
      <c r="N289" s="45">
        <v>1020</v>
      </c>
      <c r="O289" s="45">
        <v>0</v>
      </c>
      <c r="P289" s="45">
        <v>1663</v>
      </c>
      <c r="Q289" s="45">
        <v>0</v>
      </c>
      <c r="R289" s="45">
        <v>28518</v>
      </c>
      <c r="S289" s="45">
        <v>0</v>
      </c>
      <c r="T289" s="45">
        <v>10246</v>
      </c>
      <c r="U289" s="45">
        <v>0</v>
      </c>
      <c r="V289" s="45">
        <v>49.87</v>
      </c>
      <c r="W289" s="45">
        <v>0</v>
      </c>
      <c r="X289" s="45">
        <v>51.85</v>
      </c>
      <c r="Y289" s="46">
        <v>54045.5</v>
      </c>
      <c r="Z289" s="46">
        <v>74819.097140025115</v>
      </c>
      <c r="AA289" s="47">
        <f>_xlfn.XLOOKUP($E289,Main_OG!$D$1:$D$766,Main_OG!AJ$1:AJ$766,"")</f>
        <v>1023324</v>
      </c>
      <c r="AB289" s="47">
        <f>_xlfn.XLOOKUP($E289,Main_OG!$D$1:$D$766,Main_OG!AK$1:AK$766,"")</f>
        <v>3226522</v>
      </c>
      <c r="AC289" s="47">
        <f>_xlfn.XLOOKUP($E289,Main_OG!$D$1:$D$766,Main_OG!AL$1:AL$766,"")</f>
        <v>85181020</v>
      </c>
      <c r="AD289" s="47">
        <f>_xlfn.XLOOKUP($E289,Main_OG!$D$1:$D$766,Main_OG!AM$1:AM$766,"")</f>
        <v>0</v>
      </c>
    </row>
    <row r="290" spans="1:30" x14ac:dyDescent="0.35">
      <c r="A290" s="36" t="s">
        <v>1262</v>
      </c>
      <c r="B290" s="45" t="s">
        <v>824</v>
      </c>
      <c r="C290" s="45" t="s">
        <v>4350</v>
      </c>
      <c r="D290" s="36" t="s">
        <v>1262</v>
      </c>
      <c r="E290" s="36" t="str">
        <f t="shared" si="12"/>
        <v>2012_AK</v>
      </c>
      <c r="F290" s="45">
        <v>2012</v>
      </c>
      <c r="G290" s="45">
        <f>_xlfn.XLOOKUP(I290,Main_OG!$B$1:$B$766,Main_OG!$O$1:$O$766,"")</f>
        <v>0</v>
      </c>
      <c r="H290" s="45">
        <f>_xlfn.XLOOKUP(E290,Main_OG!$D$1:$D$766,Main_OG!$J$1:$J$766,"")</f>
        <v>0</v>
      </c>
      <c r="I290" s="45" t="s">
        <v>824</v>
      </c>
      <c r="J290" s="45" t="str">
        <f t="shared" si="13"/>
        <v>Bethel Utilities Corp_AK</v>
      </c>
      <c r="K290" s="45" t="str">
        <f t="shared" si="14"/>
        <v>Bethel Utilities Corp_AK</v>
      </c>
      <c r="L290" s="45" t="s">
        <v>1269</v>
      </c>
      <c r="M290" s="45">
        <v>0</v>
      </c>
      <c r="N290" s="45">
        <v>1017</v>
      </c>
      <c r="O290" s="45">
        <v>0</v>
      </c>
      <c r="P290" s="45">
        <v>1671</v>
      </c>
      <c r="Q290" s="45">
        <v>0</v>
      </c>
      <c r="R290" s="45">
        <v>30229</v>
      </c>
      <c r="S290" s="45">
        <v>0</v>
      </c>
      <c r="T290" s="45">
        <v>10677</v>
      </c>
      <c r="U290" s="45">
        <v>0</v>
      </c>
      <c r="V290" s="45">
        <v>53.266731</v>
      </c>
      <c r="W290" s="45">
        <v>0</v>
      </c>
      <c r="X290" s="45">
        <v>56.101900999999998</v>
      </c>
      <c r="Y290" s="46">
        <v>57087.4</v>
      </c>
      <c r="Z290" s="46">
        <v>78115.241991762567</v>
      </c>
      <c r="AA290" s="47">
        <f>_xlfn.XLOOKUP($E290,Main_OG!$D$1:$D$766,Main_OG!AJ$1:AJ$766,"")</f>
        <v>1060426</v>
      </c>
      <c r="AB290" s="47">
        <f>_xlfn.XLOOKUP($E290,Main_OG!$D$1:$D$766,Main_OG!AK$1:AK$766,"")</f>
        <v>3420144</v>
      </c>
      <c r="AC290" s="47">
        <f>_xlfn.XLOOKUP($E290,Main_OG!$D$1:$D$766,Main_OG!AL$1:AL$766,"")</f>
        <v>80765942</v>
      </c>
      <c r="AD290" s="47">
        <f>_xlfn.XLOOKUP($E290,Main_OG!$D$1:$D$766,Main_OG!AM$1:AM$766,"")</f>
        <v>0</v>
      </c>
    </row>
    <row r="291" spans="1:30" x14ac:dyDescent="0.35">
      <c r="A291" s="36" t="s">
        <v>1262</v>
      </c>
      <c r="B291" s="45" t="s">
        <v>824</v>
      </c>
      <c r="C291" s="45" t="s">
        <v>4350</v>
      </c>
      <c r="D291" s="36" t="s">
        <v>1262</v>
      </c>
      <c r="E291" s="36" t="str">
        <f t="shared" si="12"/>
        <v>2013_AK</v>
      </c>
      <c r="F291" s="45">
        <v>2013</v>
      </c>
      <c r="G291" s="45">
        <f>_xlfn.XLOOKUP(I291,Main_OG!$B$1:$B$766,Main_OG!$O$1:$O$766,"")</f>
        <v>0</v>
      </c>
      <c r="H291" s="45">
        <f>_xlfn.XLOOKUP(E291,Main_OG!$D$1:$D$766,Main_OG!$J$1:$J$766,"")</f>
        <v>0</v>
      </c>
      <c r="I291" s="45" t="s">
        <v>824</v>
      </c>
      <c r="J291" s="45" t="str">
        <f t="shared" si="13"/>
        <v>Bethel Utilities Corp_AK</v>
      </c>
      <c r="K291" s="45" t="str">
        <f t="shared" si="14"/>
        <v>Bethel Utilities Corp_AK</v>
      </c>
      <c r="L291" s="45" t="s">
        <v>1270</v>
      </c>
      <c r="M291" s="45">
        <v>0</v>
      </c>
      <c r="N291" s="45">
        <v>1020</v>
      </c>
      <c r="O291" s="45">
        <v>0</v>
      </c>
      <c r="P291" s="45">
        <v>1680</v>
      </c>
      <c r="Q291" s="45">
        <v>0</v>
      </c>
      <c r="R291" s="45">
        <v>29254</v>
      </c>
      <c r="S291" s="45">
        <v>0</v>
      </c>
      <c r="T291" s="45">
        <v>10279</v>
      </c>
      <c r="U291" s="45">
        <v>0</v>
      </c>
      <c r="V291" s="45">
        <v>54.601080000000003</v>
      </c>
      <c r="W291" s="45">
        <v>0</v>
      </c>
      <c r="X291" s="45">
        <v>54.878878999999998</v>
      </c>
      <c r="Y291" s="46">
        <v>54627.6</v>
      </c>
      <c r="Z291" s="46">
        <v>74058.669298533408</v>
      </c>
      <c r="AA291" s="47">
        <f>_xlfn.XLOOKUP($E291,Main_OG!$D$1:$D$766,Main_OG!AJ$1:AJ$766,"")</f>
        <v>1458036</v>
      </c>
      <c r="AB291" s="47">
        <f>_xlfn.XLOOKUP($E291,Main_OG!$D$1:$D$766,Main_OG!AK$1:AK$766,"")</f>
        <v>2771552</v>
      </c>
      <c r="AC291" s="47">
        <f>_xlfn.XLOOKUP($E291,Main_OG!$D$1:$D$766,Main_OG!AL$1:AL$766,"")</f>
        <v>69602670</v>
      </c>
      <c r="AD291" s="47">
        <f>_xlfn.XLOOKUP($E291,Main_OG!$D$1:$D$766,Main_OG!AM$1:AM$766,"")</f>
        <v>0</v>
      </c>
    </row>
    <row r="292" spans="1:30" x14ac:dyDescent="0.35">
      <c r="A292" s="36" t="s">
        <v>1262</v>
      </c>
      <c r="B292" s="45" t="s">
        <v>824</v>
      </c>
      <c r="C292" s="45" t="s">
        <v>4350</v>
      </c>
      <c r="D292" s="36" t="s">
        <v>1262</v>
      </c>
      <c r="E292" s="36" t="str">
        <f t="shared" si="12"/>
        <v>2014_AK</v>
      </c>
      <c r="F292" s="45">
        <v>2014</v>
      </c>
      <c r="G292" s="45">
        <f>_xlfn.XLOOKUP(I292,Main_OG!$B$1:$B$766,Main_OG!$O$1:$O$766,"")</f>
        <v>0</v>
      </c>
      <c r="H292" s="45">
        <f>_xlfn.XLOOKUP(E292,Main_OG!$D$1:$D$766,Main_OG!$J$1:$J$766,"")</f>
        <v>0</v>
      </c>
      <c r="I292" s="45" t="s">
        <v>824</v>
      </c>
      <c r="J292" s="45" t="str">
        <f t="shared" si="13"/>
        <v>Bethel Utilities Corp_AK</v>
      </c>
      <c r="K292" s="45" t="str">
        <f t="shared" si="14"/>
        <v>Bethel Utilities Corp_AK</v>
      </c>
      <c r="L292" s="45" t="s">
        <v>1271</v>
      </c>
      <c r="M292" s="45">
        <v>0</v>
      </c>
      <c r="N292" s="45">
        <v>970</v>
      </c>
      <c r="O292" s="45">
        <v>0</v>
      </c>
      <c r="P292" s="45">
        <v>1692</v>
      </c>
      <c r="Q292" s="45">
        <v>0</v>
      </c>
      <c r="R292" s="45">
        <v>10335</v>
      </c>
      <c r="S292" s="45">
        <v>0</v>
      </c>
      <c r="T292" s="45">
        <v>3598</v>
      </c>
      <c r="U292" s="45">
        <v>0</v>
      </c>
      <c r="V292" s="45">
        <v>55.008223999999998</v>
      </c>
      <c r="W292" s="45">
        <v>0</v>
      </c>
      <c r="X292" s="45">
        <v>57.440244999999997</v>
      </c>
      <c r="Y292" s="46">
        <v>53303.3</v>
      </c>
      <c r="Z292" s="46">
        <v>72317.3354136282</v>
      </c>
      <c r="AA292" s="47">
        <f>_xlfn.XLOOKUP($E292,Main_OG!$D$1:$D$766,Main_OG!AJ$1:AJ$766,"")</f>
        <v>973500</v>
      </c>
      <c r="AB292" s="47">
        <f>_xlfn.XLOOKUP($E292,Main_OG!$D$1:$D$766,Main_OG!AK$1:AK$766,"")</f>
        <v>2522930</v>
      </c>
      <c r="AC292" s="47">
        <f>_xlfn.XLOOKUP($E292,Main_OG!$D$1:$D$766,Main_OG!AL$1:AL$766,"")</f>
        <v>65702092</v>
      </c>
      <c r="AD292" s="47">
        <f>_xlfn.XLOOKUP($E292,Main_OG!$D$1:$D$766,Main_OG!AM$1:AM$766,"")</f>
        <v>0</v>
      </c>
    </row>
    <row r="293" spans="1:30" x14ac:dyDescent="0.35">
      <c r="A293" s="36" t="s">
        <v>1272</v>
      </c>
      <c r="B293" s="45" t="s">
        <v>730</v>
      </c>
      <c r="C293" s="45" t="s">
        <v>4351</v>
      </c>
      <c r="D293" s="36" t="s">
        <v>1272</v>
      </c>
      <c r="E293" s="36" t="str">
        <f t="shared" si="12"/>
        <v>2006_WV</v>
      </c>
      <c r="F293" s="45">
        <v>2006</v>
      </c>
      <c r="G293" s="45">
        <f>_xlfn.XLOOKUP(I293,Main_OG!$B$1:$B$766,Main_OG!$O$1:$O$766,"")</f>
        <v>1</v>
      </c>
      <c r="H293" s="45">
        <f>_xlfn.XLOOKUP(E293,Main_OG!$D$1:$D$766,Main_OG!$J$1:$J$766,"")</f>
        <v>0</v>
      </c>
      <c r="I293" s="45" t="s">
        <v>730</v>
      </c>
      <c r="J293" s="45" t="str">
        <f t="shared" si="13"/>
        <v>Black Diamond Power Co_WV</v>
      </c>
      <c r="K293" s="45" t="str">
        <f t="shared" si="14"/>
        <v>Black Diamond Power Co_WV</v>
      </c>
      <c r="L293" s="45" t="s">
        <v>1273</v>
      </c>
      <c r="M293" s="45">
        <v>0</v>
      </c>
      <c r="N293" s="45">
        <v>348</v>
      </c>
      <c r="O293" s="45">
        <v>0</v>
      </c>
      <c r="P293" s="45">
        <v>1404</v>
      </c>
      <c r="Q293" s="45">
        <v>0</v>
      </c>
      <c r="R293" s="45">
        <v>479</v>
      </c>
      <c r="S293" s="45">
        <v>0</v>
      </c>
      <c r="T293" s="45">
        <v>1217</v>
      </c>
      <c r="U293" s="45">
        <v>0</v>
      </c>
      <c r="V293" s="45">
        <v>8.2076764907470867</v>
      </c>
      <c r="W293" s="45">
        <v>0</v>
      </c>
      <c r="X293" s="45">
        <v>7.3744167727079928</v>
      </c>
      <c r="Y293" s="46">
        <v>68900</v>
      </c>
      <c r="Z293" s="46">
        <v>37693.280639330558</v>
      </c>
      <c r="AA293" s="47">
        <f>_xlfn.XLOOKUP($E293,Main_OG!$D$1:$D$766,Main_OG!AJ$1:AJ$766,"")</f>
        <v>75712129.799999997</v>
      </c>
      <c r="AB293" s="47">
        <f>_xlfn.XLOOKUP($E293,Main_OG!$D$1:$D$766,Main_OG!AK$1:AK$766,"")</f>
        <v>621554.07999999996</v>
      </c>
      <c r="AC293" s="47">
        <f>_xlfn.XLOOKUP($E293,Main_OG!$D$1:$D$766,Main_OG!AL$1:AL$766,"")</f>
        <v>7929370.96</v>
      </c>
      <c r="AD293" s="47">
        <f>_xlfn.XLOOKUP($E293,Main_OG!$D$1:$D$766,Main_OG!AM$1:AM$766,"")</f>
        <v>0</v>
      </c>
    </row>
    <row r="294" spans="1:30" x14ac:dyDescent="0.35">
      <c r="A294" s="36" t="s">
        <v>1274</v>
      </c>
      <c r="B294" s="45" t="s">
        <v>730</v>
      </c>
      <c r="C294" s="45" t="s">
        <v>4351</v>
      </c>
      <c r="D294" s="36" t="s">
        <v>1272</v>
      </c>
      <c r="E294" s="36" t="str">
        <f t="shared" si="12"/>
        <v>2007_WV</v>
      </c>
      <c r="F294" s="45">
        <v>2007</v>
      </c>
      <c r="G294" s="45">
        <f>_xlfn.XLOOKUP(I294,Main_OG!$B$1:$B$766,Main_OG!$O$1:$O$766,"")</f>
        <v>1</v>
      </c>
      <c r="H294" s="45">
        <f>_xlfn.XLOOKUP(E294,Main_OG!$D$1:$D$766,Main_OG!$J$1:$J$766,"")</f>
        <v>0</v>
      </c>
      <c r="I294" s="45" t="s">
        <v>730</v>
      </c>
      <c r="J294" s="45" t="str">
        <f t="shared" si="13"/>
        <v>Black Diamond Power Company_WV</v>
      </c>
      <c r="K294" s="45" t="str">
        <f t="shared" si="14"/>
        <v>Black Diamond Power Co_WV</v>
      </c>
      <c r="L294" s="45" t="s">
        <v>1275</v>
      </c>
      <c r="M294" s="45">
        <v>0</v>
      </c>
      <c r="N294" s="45">
        <v>340</v>
      </c>
      <c r="O294" s="45">
        <v>0</v>
      </c>
      <c r="P294" s="45">
        <v>1399</v>
      </c>
      <c r="Q294" s="45">
        <v>0</v>
      </c>
      <c r="R294" s="45">
        <v>491</v>
      </c>
      <c r="S294" s="45">
        <v>0</v>
      </c>
      <c r="T294" s="45">
        <v>1146</v>
      </c>
      <c r="U294" s="45">
        <v>0</v>
      </c>
      <c r="V294" s="45">
        <v>8.16</v>
      </c>
      <c r="W294" s="45">
        <v>0</v>
      </c>
      <c r="X294" s="45">
        <v>6.59</v>
      </c>
      <c r="Y294" s="46">
        <v>69374.100000000006</v>
      </c>
      <c r="Z294" s="46">
        <v>37825.590550322457</v>
      </c>
      <c r="AA294" s="47">
        <f>_xlfn.XLOOKUP($E294,Main_OG!$D$1:$D$766,Main_OG!AJ$1:AJ$766,"")</f>
        <v>76135694</v>
      </c>
      <c r="AB294" s="47">
        <f>_xlfn.XLOOKUP($E294,Main_OG!$D$1:$D$766,Main_OG!AK$1:AK$766,"")</f>
        <v>713472</v>
      </c>
      <c r="AC294" s="47">
        <f>_xlfn.XLOOKUP($E294,Main_OG!$D$1:$D$766,Main_OG!AL$1:AL$766,"")</f>
        <v>8097050</v>
      </c>
      <c r="AD294" s="47">
        <f>_xlfn.XLOOKUP($E294,Main_OG!$D$1:$D$766,Main_OG!AM$1:AM$766,"")</f>
        <v>0</v>
      </c>
    </row>
    <row r="295" spans="1:30" x14ac:dyDescent="0.35">
      <c r="A295" s="36" t="s">
        <v>1272</v>
      </c>
      <c r="B295" s="45" t="s">
        <v>730</v>
      </c>
      <c r="C295" s="45" t="s">
        <v>4351</v>
      </c>
      <c r="D295" s="36" t="s">
        <v>1272</v>
      </c>
      <c r="E295" s="36" t="str">
        <f t="shared" si="12"/>
        <v>2008_WV</v>
      </c>
      <c r="F295" s="45">
        <v>2008</v>
      </c>
      <c r="G295" s="45">
        <f>_xlfn.XLOOKUP(I295,Main_OG!$B$1:$B$766,Main_OG!$O$1:$O$766,"")</f>
        <v>1</v>
      </c>
      <c r="H295" s="45">
        <f>_xlfn.XLOOKUP(E295,Main_OG!$D$1:$D$766,Main_OG!$J$1:$J$766,"")</f>
        <v>0</v>
      </c>
      <c r="I295" s="45" t="s">
        <v>730</v>
      </c>
      <c r="J295" s="45" t="str">
        <f t="shared" si="13"/>
        <v>Black Diamond Power Co_WV</v>
      </c>
      <c r="K295" s="45" t="str">
        <f t="shared" si="14"/>
        <v>Black Diamond Power Co_WV</v>
      </c>
      <c r="L295" s="45" t="s">
        <v>1276</v>
      </c>
      <c r="M295" s="45">
        <v>0</v>
      </c>
      <c r="N295" s="45">
        <v>373</v>
      </c>
      <c r="O295" s="45">
        <v>0</v>
      </c>
      <c r="P295" s="45">
        <v>1418</v>
      </c>
      <c r="Q295" s="45">
        <v>0</v>
      </c>
      <c r="R295" s="45">
        <v>5884</v>
      </c>
      <c r="S295" s="45">
        <v>0</v>
      </c>
      <c r="T295" s="45">
        <v>17831</v>
      </c>
      <c r="U295" s="45">
        <v>0</v>
      </c>
      <c r="V295" s="45">
        <v>12.46</v>
      </c>
      <c r="W295" s="45">
        <v>0</v>
      </c>
      <c r="X295" s="45">
        <v>6.7</v>
      </c>
      <c r="Y295" s="46">
        <v>70966.8</v>
      </c>
      <c r="Z295" s="46">
        <v>38562.416114676329</v>
      </c>
      <c r="AA295" s="47">
        <f>_xlfn.XLOOKUP($E295,Main_OG!$D$1:$D$766,Main_OG!AJ$1:AJ$766,"")</f>
        <v>75271406</v>
      </c>
      <c r="AB295" s="47">
        <f>_xlfn.XLOOKUP($E295,Main_OG!$D$1:$D$766,Main_OG!AK$1:AK$766,"")</f>
        <v>484478</v>
      </c>
      <c r="AC295" s="47">
        <f>_xlfn.XLOOKUP($E295,Main_OG!$D$1:$D$766,Main_OG!AL$1:AL$766,"")</f>
        <v>3876304</v>
      </c>
      <c r="AD295" s="47">
        <f>_xlfn.XLOOKUP($E295,Main_OG!$D$1:$D$766,Main_OG!AM$1:AM$766,"")</f>
        <v>0</v>
      </c>
    </row>
    <row r="296" spans="1:30" x14ac:dyDescent="0.35">
      <c r="A296" s="36" t="s">
        <v>1272</v>
      </c>
      <c r="B296" s="45" t="s">
        <v>730</v>
      </c>
      <c r="C296" s="45" t="s">
        <v>4351</v>
      </c>
      <c r="D296" s="36" t="s">
        <v>1272</v>
      </c>
      <c r="E296" s="36" t="str">
        <f t="shared" si="12"/>
        <v>2009_WV</v>
      </c>
      <c r="F296" s="45">
        <v>2009</v>
      </c>
      <c r="G296" s="45">
        <f>_xlfn.XLOOKUP(I296,Main_OG!$B$1:$B$766,Main_OG!$O$1:$O$766,"")</f>
        <v>1</v>
      </c>
      <c r="H296" s="45">
        <f>_xlfn.XLOOKUP(E296,Main_OG!$D$1:$D$766,Main_OG!$J$1:$J$766,"")</f>
        <v>0</v>
      </c>
      <c r="I296" s="45" t="s">
        <v>730</v>
      </c>
      <c r="J296" s="45" t="str">
        <f t="shared" si="13"/>
        <v>Black Diamond Power Co_WV</v>
      </c>
      <c r="K296" s="45" t="str">
        <f t="shared" si="14"/>
        <v>Black Diamond Power Co_WV</v>
      </c>
      <c r="L296" s="45" t="s">
        <v>1277</v>
      </c>
      <c r="M296" s="45">
        <v>0</v>
      </c>
      <c r="N296" s="45">
        <v>142</v>
      </c>
      <c r="O296" s="45">
        <v>0</v>
      </c>
      <c r="P296" s="45">
        <v>1367</v>
      </c>
      <c r="Q296" s="45">
        <v>0</v>
      </c>
      <c r="R296" s="45">
        <v>5718</v>
      </c>
      <c r="S296" s="45">
        <v>0</v>
      </c>
      <c r="T296" s="45">
        <v>17048</v>
      </c>
      <c r="U296" s="45">
        <v>0</v>
      </c>
      <c r="V296" s="45">
        <v>15.08</v>
      </c>
      <c r="W296" s="45">
        <v>0</v>
      </c>
      <c r="X296" s="45">
        <v>7.84</v>
      </c>
      <c r="Y296" s="46">
        <v>70886.5</v>
      </c>
      <c r="Z296" s="46">
        <v>38363.166511074131</v>
      </c>
      <c r="AA296" s="47">
        <f>_xlfn.XLOOKUP($E296,Main_OG!$D$1:$D$766,Main_OG!AJ$1:AJ$766,"")</f>
        <v>58333016</v>
      </c>
      <c r="AB296" s="47">
        <f>_xlfn.XLOOKUP($E296,Main_OG!$D$1:$D$766,Main_OG!AK$1:AK$766,"")</f>
        <v>616790</v>
      </c>
      <c r="AC296" s="47">
        <f>_xlfn.XLOOKUP($E296,Main_OG!$D$1:$D$766,Main_OG!AL$1:AL$766,"")</f>
        <v>2278674</v>
      </c>
      <c r="AD296" s="47">
        <f>_xlfn.XLOOKUP($E296,Main_OG!$D$1:$D$766,Main_OG!AM$1:AM$766,"")</f>
        <v>0</v>
      </c>
    </row>
    <row r="297" spans="1:30" x14ac:dyDescent="0.35">
      <c r="A297" s="36" t="s">
        <v>1272</v>
      </c>
      <c r="B297" s="45" t="s">
        <v>730</v>
      </c>
      <c r="C297" s="45" t="s">
        <v>4351</v>
      </c>
      <c r="D297" s="36" t="s">
        <v>1272</v>
      </c>
      <c r="E297" s="36" t="str">
        <f t="shared" si="12"/>
        <v>2010_WV</v>
      </c>
      <c r="F297" s="45">
        <v>2010</v>
      </c>
      <c r="G297" s="45">
        <f>_xlfn.XLOOKUP(I297,Main_OG!$B$1:$B$766,Main_OG!$O$1:$O$766,"")</f>
        <v>1</v>
      </c>
      <c r="H297" s="45">
        <f>_xlfn.XLOOKUP(E297,Main_OG!$D$1:$D$766,Main_OG!$J$1:$J$766,"")</f>
        <v>1</v>
      </c>
      <c r="I297" s="45" t="s">
        <v>730</v>
      </c>
      <c r="J297" s="45" t="str">
        <f t="shared" si="13"/>
        <v>Black Diamond Power Co_WV</v>
      </c>
      <c r="K297" s="45" t="str">
        <f t="shared" si="14"/>
        <v>Black Diamond Power Co_WV</v>
      </c>
      <c r="L297" s="45" t="s">
        <v>1278</v>
      </c>
      <c r="M297" s="45">
        <v>0</v>
      </c>
      <c r="N297" s="45">
        <v>525</v>
      </c>
      <c r="O297" s="45">
        <v>0</v>
      </c>
      <c r="P297" s="45">
        <v>4519</v>
      </c>
      <c r="Q297" s="45">
        <v>0</v>
      </c>
      <c r="R297" s="45">
        <v>18557</v>
      </c>
      <c r="S297" s="45">
        <v>0</v>
      </c>
      <c r="T297" s="45">
        <v>45700</v>
      </c>
      <c r="U297" s="45">
        <v>0</v>
      </c>
      <c r="V297" s="45">
        <v>6.85</v>
      </c>
      <c r="W297" s="45">
        <v>0</v>
      </c>
      <c r="X297" s="45">
        <v>12.02</v>
      </c>
      <c r="Y297" s="46">
        <v>71823.8</v>
      </c>
      <c r="Z297" s="46">
        <v>38734.377233027641</v>
      </c>
      <c r="AA297" s="47">
        <f>_xlfn.XLOOKUP($E297,Main_OG!$D$1:$D$766,Main_OG!AJ$1:AJ$766,"")</f>
        <v>65385526</v>
      </c>
      <c r="AB297" s="47">
        <f>_xlfn.XLOOKUP($E297,Main_OG!$D$1:$D$766,Main_OG!AK$1:AK$766,"")</f>
        <v>543402</v>
      </c>
      <c r="AC297" s="47">
        <f>_xlfn.XLOOKUP($E297,Main_OG!$D$1:$D$766,Main_OG!AL$1:AL$766,"")</f>
        <v>3029800</v>
      </c>
      <c r="AD297" s="47">
        <f>_xlfn.XLOOKUP($E297,Main_OG!$D$1:$D$766,Main_OG!AM$1:AM$766,"")</f>
        <v>0</v>
      </c>
    </row>
    <row r="298" spans="1:30" x14ac:dyDescent="0.35">
      <c r="A298" s="36" t="s">
        <v>1272</v>
      </c>
      <c r="B298" s="45" t="s">
        <v>730</v>
      </c>
      <c r="C298" s="45" t="s">
        <v>4351</v>
      </c>
      <c r="D298" s="36" t="s">
        <v>1272</v>
      </c>
      <c r="E298" s="36" t="str">
        <f t="shared" si="12"/>
        <v>2011_WV</v>
      </c>
      <c r="F298" s="45">
        <v>2011</v>
      </c>
      <c r="G298" s="45">
        <f>_xlfn.XLOOKUP(I298,Main_OG!$B$1:$B$766,Main_OG!$O$1:$O$766,"")</f>
        <v>1</v>
      </c>
      <c r="H298" s="45">
        <f>_xlfn.XLOOKUP(E298,Main_OG!$D$1:$D$766,Main_OG!$J$1:$J$766,"")</f>
        <v>1</v>
      </c>
      <c r="I298" s="45" t="s">
        <v>730</v>
      </c>
      <c r="J298" s="45" t="str">
        <f t="shared" si="13"/>
        <v>Black Diamond Power Co_WV</v>
      </c>
      <c r="K298" s="45" t="str">
        <f t="shared" si="14"/>
        <v>Black Diamond Power Co_WV</v>
      </c>
      <c r="L298" s="45" t="s">
        <v>1279</v>
      </c>
      <c r="M298" s="45">
        <v>0</v>
      </c>
      <c r="N298" s="45">
        <v>540</v>
      </c>
      <c r="O298" s="45">
        <v>0</v>
      </c>
      <c r="P298" s="45">
        <v>4558</v>
      </c>
      <c r="Q298" s="45">
        <v>0</v>
      </c>
      <c r="R298" s="45">
        <v>19473</v>
      </c>
      <c r="S298" s="45">
        <v>0</v>
      </c>
      <c r="T298" s="45">
        <v>40792</v>
      </c>
      <c r="U298" s="45">
        <v>0</v>
      </c>
      <c r="V298" s="45">
        <v>8.64</v>
      </c>
      <c r="W298" s="45">
        <v>0</v>
      </c>
      <c r="X298" s="45">
        <v>11.96</v>
      </c>
      <c r="Y298" s="46">
        <v>73175.199999999997</v>
      </c>
      <c r="Z298" s="46">
        <v>39413.424280649742</v>
      </c>
      <c r="AA298" s="47">
        <f>_xlfn.XLOOKUP($E298,Main_OG!$D$1:$D$766,Main_OG!AJ$1:AJ$766,"")</f>
        <v>63985540</v>
      </c>
      <c r="AB298" s="47">
        <f>_xlfn.XLOOKUP($E298,Main_OG!$D$1:$D$766,Main_OG!AK$1:AK$766,"")</f>
        <v>654538</v>
      </c>
      <c r="AC298" s="47">
        <f>_xlfn.XLOOKUP($E298,Main_OG!$D$1:$D$766,Main_OG!AL$1:AL$766,"")</f>
        <v>5205712</v>
      </c>
      <c r="AD298" s="47">
        <f>_xlfn.XLOOKUP($E298,Main_OG!$D$1:$D$766,Main_OG!AM$1:AM$766,"")</f>
        <v>0</v>
      </c>
    </row>
    <row r="299" spans="1:30" x14ac:dyDescent="0.35">
      <c r="A299" s="36" t="s">
        <v>1272</v>
      </c>
      <c r="B299" s="45" t="s">
        <v>730</v>
      </c>
      <c r="C299" s="45" t="s">
        <v>4351</v>
      </c>
      <c r="D299" s="36" t="s">
        <v>1272</v>
      </c>
      <c r="E299" s="36" t="str">
        <f t="shared" si="12"/>
        <v>2012_WV</v>
      </c>
      <c r="F299" s="45">
        <v>2012</v>
      </c>
      <c r="G299" s="45">
        <f>_xlfn.XLOOKUP(I299,Main_OG!$B$1:$B$766,Main_OG!$O$1:$O$766,"")</f>
        <v>1</v>
      </c>
      <c r="H299" s="45">
        <f>_xlfn.XLOOKUP(E299,Main_OG!$D$1:$D$766,Main_OG!$J$1:$J$766,"")</f>
        <v>1</v>
      </c>
      <c r="I299" s="45" t="s">
        <v>730</v>
      </c>
      <c r="J299" s="45" t="str">
        <f t="shared" si="13"/>
        <v>Black Diamond Power Co_WV</v>
      </c>
      <c r="K299" s="45" t="str">
        <f t="shared" si="14"/>
        <v>Black Diamond Power Co_WV</v>
      </c>
      <c r="L299" s="45" t="s">
        <v>1280</v>
      </c>
      <c r="M299" s="45">
        <v>0</v>
      </c>
      <c r="N299" s="45">
        <v>506</v>
      </c>
      <c r="O299" s="45">
        <v>0</v>
      </c>
      <c r="P299" s="45">
        <v>4493</v>
      </c>
      <c r="Q299" s="45">
        <v>0</v>
      </c>
      <c r="R299" s="45">
        <v>17230</v>
      </c>
      <c r="S299" s="45">
        <v>0</v>
      </c>
      <c r="T299" s="45">
        <v>39481</v>
      </c>
      <c r="U299" s="45">
        <v>0</v>
      </c>
      <c r="V299" s="45">
        <v>11.468368999999999</v>
      </c>
      <c r="W299" s="45">
        <v>0</v>
      </c>
      <c r="X299" s="45">
        <v>13.568552</v>
      </c>
      <c r="Y299" s="46">
        <v>73124.5</v>
      </c>
      <c r="Z299" s="46">
        <v>39368.304650579346</v>
      </c>
      <c r="AA299" s="47">
        <f>_xlfn.XLOOKUP($E299,Main_OG!$D$1:$D$766,Main_OG!AJ$1:AJ$766,"")</f>
        <v>59041922</v>
      </c>
      <c r="AB299" s="47">
        <f>_xlfn.XLOOKUP($E299,Main_OG!$D$1:$D$766,Main_OG!AK$1:AK$766,"")</f>
        <v>500642</v>
      </c>
      <c r="AC299" s="47">
        <f>_xlfn.XLOOKUP($E299,Main_OG!$D$1:$D$766,Main_OG!AL$1:AL$766,"")</f>
        <v>4842878</v>
      </c>
      <c r="AD299" s="47">
        <f>_xlfn.XLOOKUP($E299,Main_OG!$D$1:$D$766,Main_OG!AM$1:AM$766,"")</f>
        <v>0</v>
      </c>
    </row>
    <row r="300" spans="1:30" x14ac:dyDescent="0.35">
      <c r="A300" s="36" t="s">
        <v>1272</v>
      </c>
      <c r="B300" s="45" t="s">
        <v>730</v>
      </c>
      <c r="C300" s="45" t="s">
        <v>4351</v>
      </c>
      <c r="D300" s="36" t="s">
        <v>1272</v>
      </c>
      <c r="E300" s="36" t="str">
        <f t="shared" si="12"/>
        <v>2013_WV</v>
      </c>
      <c r="F300" s="45">
        <v>2013</v>
      </c>
      <c r="G300" s="45">
        <f>_xlfn.XLOOKUP(I300,Main_OG!$B$1:$B$766,Main_OG!$O$1:$O$766,"")</f>
        <v>1</v>
      </c>
      <c r="H300" s="45">
        <f>_xlfn.XLOOKUP(E300,Main_OG!$D$1:$D$766,Main_OG!$J$1:$J$766,"")</f>
        <v>1</v>
      </c>
      <c r="I300" s="45" t="s">
        <v>730</v>
      </c>
      <c r="J300" s="45" t="str">
        <f t="shared" si="13"/>
        <v>Black Diamond Power Co_WV</v>
      </c>
      <c r="K300" s="45" t="str">
        <f t="shared" si="14"/>
        <v>Black Diamond Power Co_WV</v>
      </c>
      <c r="L300" s="45" t="s">
        <v>1281</v>
      </c>
      <c r="M300" s="45">
        <v>0</v>
      </c>
      <c r="N300" s="45">
        <v>512</v>
      </c>
      <c r="O300" s="45">
        <v>0</v>
      </c>
      <c r="P300" s="45">
        <v>4402</v>
      </c>
      <c r="Q300" s="45">
        <v>0</v>
      </c>
      <c r="R300" s="45">
        <v>17000</v>
      </c>
      <c r="S300" s="45">
        <v>0</v>
      </c>
      <c r="T300" s="45">
        <v>40388</v>
      </c>
      <c r="U300" s="45">
        <v>0</v>
      </c>
      <c r="V300" s="45">
        <v>11.917647000000001</v>
      </c>
      <c r="W300" s="45">
        <v>0</v>
      </c>
      <c r="X300" s="45">
        <v>13.996237000000001</v>
      </c>
      <c r="Y300" s="46">
        <v>73949</v>
      </c>
      <c r="Z300" s="46">
        <v>39869.676423142948</v>
      </c>
      <c r="AA300" s="47">
        <f>_xlfn.XLOOKUP($E300,Main_OG!$D$1:$D$766,Main_OG!AJ$1:AJ$766,"")</f>
        <v>60088330</v>
      </c>
      <c r="AB300" s="47">
        <f>_xlfn.XLOOKUP($E300,Main_OG!$D$1:$D$766,Main_OG!AK$1:AK$766,"")</f>
        <v>539786</v>
      </c>
      <c r="AC300" s="47">
        <f>_xlfn.XLOOKUP($E300,Main_OG!$D$1:$D$766,Main_OG!AL$1:AL$766,"")</f>
        <v>5675694</v>
      </c>
      <c r="AD300" s="47">
        <f>_xlfn.XLOOKUP($E300,Main_OG!$D$1:$D$766,Main_OG!AM$1:AM$766,"")</f>
        <v>0</v>
      </c>
    </row>
    <row r="301" spans="1:30" x14ac:dyDescent="0.35">
      <c r="A301" s="36" t="s">
        <v>1272</v>
      </c>
      <c r="B301" s="45" t="s">
        <v>730</v>
      </c>
      <c r="C301" s="45" t="s">
        <v>4351</v>
      </c>
      <c r="D301" s="36" t="s">
        <v>1272</v>
      </c>
      <c r="E301" s="36" t="str">
        <f t="shared" si="12"/>
        <v>2014_WV</v>
      </c>
      <c r="F301" s="45">
        <v>2014</v>
      </c>
      <c r="G301" s="45">
        <f>_xlfn.XLOOKUP(I301,Main_OG!$B$1:$B$766,Main_OG!$O$1:$O$766,"")</f>
        <v>1</v>
      </c>
      <c r="H301" s="45">
        <f>_xlfn.XLOOKUP(E301,Main_OG!$D$1:$D$766,Main_OG!$J$1:$J$766,"")</f>
        <v>1</v>
      </c>
      <c r="I301" s="45" t="s">
        <v>730</v>
      </c>
      <c r="J301" s="45" t="str">
        <f t="shared" si="13"/>
        <v>Black Diamond Power Co_WV</v>
      </c>
      <c r="K301" s="45" t="str">
        <f t="shared" si="14"/>
        <v>Black Diamond Power Co_WV</v>
      </c>
      <c r="L301" s="45" t="s">
        <v>1282</v>
      </c>
      <c r="M301" s="45">
        <v>0</v>
      </c>
      <c r="N301" s="45">
        <v>521</v>
      </c>
      <c r="O301" s="45">
        <v>0</v>
      </c>
      <c r="P301" s="45">
        <v>3830</v>
      </c>
      <c r="Q301" s="45">
        <v>0</v>
      </c>
      <c r="R301" s="45">
        <v>17080</v>
      </c>
      <c r="S301" s="45">
        <v>0</v>
      </c>
      <c r="T301" s="45">
        <v>39152</v>
      </c>
      <c r="U301" s="45">
        <v>0</v>
      </c>
      <c r="V301" s="45">
        <v>11.79918</v>
      </c>
      <c r="W301" s="45">
        <v>0</v>
      </c>
      <c r="X301" s="45">
        <v>14.17169</v>
      </c>
      <c r="Y301" s="46">
        <v>74111.3</v>
      </c>
      <c r="Z301" s="46">
        <v>40047.844743967937</v>
      </c>
      <c r="AA301" s="47">
        <f>_xlfn.XLOOKUP($E301,Main_OG!$D$1:$D$766,Main_OG!AJ$1:AJ$766,"")</f>
        <v>63836968</v>
      </c>
      <c r="AB301" s="47">
        <f>_xlfn.XLOOKUP($E301,Main_OG!$D$1:$D$766,Main_OG!AK$1:AK$766,"")</f>
        <v>567860</v>
      </c>
      <c r="AC301" s="47">
        <f>_xlfn.XLOOKUP($E301,Main_OG!$D$1:$D$766,Main_OG!AL$1:AL$766,"")</f>
        <v>13418984</v>
      </c>
      <c r="AD301" s="47">
        <f>_xlfn.XLOOKUP($E301,Main_OG!$D$1:$D$766,Main_OG!AM$1:AM$766,"")</f>
        <v>0</v>
      </c>
    </row>
    <row r="302" spans="1:30" x14ac:dyDescent="0.35">
      <c r="A302" s="36" t="s">
        <v>1272</v>
      </c>
      <c r="B302" s="45" t="s">
        <v>730</v>
      </c>
      <c r="C302" s="45" t="s">
        <v>4351</v>
      </c>
      <c r="D302" s="36" t="s">
        <v>1272</v>
      </c>
      <c r="E302" s="36" t="str">
        <f t="shared" si="12"/>
        <v>2015_WV</v>
      </c>
      <c r="F302" s="45">
        <v>2015</v>
      </c>
      <c r="G302" s="45">
        <f>_xlfn.XLOOKUP(I302,Main_OG!$B$1:$B$766,Main_OG!$O$1:$O$766,"")</f>
        <v>1</v>
      </c>
      <c r="H302" s="45">
        <f>_xlfn.XLOOKUP(E302,Main_OG!$D$1:$D$766,Main_OG!$J$1:$J$766,"")</f>
        <v>1</v>
      </c>
      <c r="I302" s="45" t="s">
        <v>730</v>
      </c>
      <c r="J302" s="45" t="str">
        <f t="shared" si="13"/>
        <v>Black Diamond Power Co_WV</v>
      </c>
      <c r="K302" s="45" t="str">
        <f t="shared" si="14"/>
        <v>Black Diamond Power Co_WV</v>
      </c>
      <c r="L302" s="45" t="s">
        <v>1283</v>
      </c>
      <c r="M302" s="45">
        <v>0</v>
      </c>
      <c r="N302" s="45">
        <v>508</v>
      </c>
      <c r="O302" s="45">
        <v>0</v>
      </c>
      <c r="P302" s="45">
        <v>3520</v>
      </c>
      <c r="Q302" s="45">
        <v>0</v>
      </c>
      <c r="R302" s="45">
        <v>16343</v>
      </c>
      <c r="S302" s="45">
        <v>0</v>
      </c>
      <c r="T302" s="45">
        <v>38367</v>
      </c>
      <c r="U302" s="45">
        <v>0</v>
      </c>
      <c r="V302" s="45">
        <v>12.105489</v>
      </c>
      <c r="W302" s="45">
        <v>0</v>
      </c>
      <c r="X302" s="45">
        <v>12.520656000000001</v>
      </c>
      <c r="Y302" s="46">
        <v>74261.399999999994</v>
      </c>
      <c r="Z302" s="46">
        <v>40286.502919712781</v>
      </c>
      <c r="AA302" s="47">
        <f>_xlfn.XLOOKUP($E302,Main_OG!$D$1:$D$766,Main_OG!AJ$1:AJ$766,"")</f>
        <v>56362046</v>
      </c>
      <c r="AB302" s="47">
        <f>_xlfn.XLOOKUP($E302,Main_OG!$D$1:$D$766,Main_OG!AK$1:AK$766,"")</f>
        <v>494304</v>
      </c>
      <c r="AC302" s="47">
        <f>_xlfn.XLOOKUP($E302,Main_OG!$D$1:$D$766,Main_OG!AL$1:AL$766,"")</f>
        <v>26437996</v>
      </c>
      <c r="AD302" s="47">
        <f>_xlfn.XLOOKUP($E302,Main_OG!$D$1:$D$766,Main_OG!AM$1:AM$766,"")</f>
        <v>0</v>
      </c>
    </row>
    <row r="303" spans="1:30" x14ac:dyDescent="0.35">
      <c r="A303" s="36" t="s">
        <v>1272</v>
      </c>
      <c r="B303" s="45" t="s">
        <v>730</v>
      </c>
      <c r="C303" s="45" t="s">
        <v>4351</v>
      </c>
      <c r="D303" s="36" t="s">
        <v>1272</v>
      </c>
      <c r="E303" s="36" t="str">
        <f t="shared" si="12"/>
        <v>2016_WV</v>
      </c>
      <c r="F303" s="45">
        <v>2016</v>
      </c>
      <c r="G303" s="45">
        <f>_xlfn.XLOOKUP(I303,Main_OG!$B$1:$B$766,Main_OG!$O$1:$O$766,"")</f>
        <v>1</v>
      </c>
      <c r="H303" s="45">
        <f>_xlfn.XLOOKUP(E303,Main_OG!$D$1:$D$766,Main_OG!$J$1:$J$766,"")</f>
        <v>1</v>
      </c>
      <c r="I303" s="45" t="s">
        <v>730</v>
      </c>
      <c r="J303" s="45" t="str">
        <f t="shared" si="13"/>
        <v>Black Diamond Power Co_WV</v>
      </c>
      <c r="K303" s="45" t="str">
        <f t="shared" si="14"/>
        <v>Black Diamond Power Co_WV</v>
      </c>
      <c r="L303" s="45" t="s">
        <v>1284</v>
      </c>
      <c r="M303" s="45">
        <v>0</v>
      </c>
      <c r="N303" s="45">
        <v>490</v>
      </c>
      <c r="O303" s="45">
        <v>0</v>
      </c>
      <c r="P303" s="45">
        <v>3466</v>
      </c>
      <c r="Q303" s="45">
        <v>0</v>
      </c>
      <c r="R303" s="45">
        <v>16140</v>
      </c>
      <c r="S303" s="45">
        <v>0</v>
      </c>
      <c r="T303" s="45">
        <v>37048</v>
      </c>
      <c r="U303" s="45">
        <v>0</v>
      </c>
      <c r="V303" s="45">
        <v>12.791822</v>
      </c>
      <c r="W303" s="45">
        <v>0</v>
      </c>
      <c r="X303" s="45">
        <v>13.185867</v>
      </c>
      <c r="Y303" s="46">
        <v>73513.3</v>
      </c>
      <c r="Z303" s="46">
        <v>40117.821368834368</v>
      </c>
      <c r="AA303" s="47">
        <f>_xlfn.XLOOKUP($E303,Main_OG!$D$1:$D$766,Main_OG!AJ$1:AJ$766,"")</f>
        <v>58872982</v>
      </c>
      <c r="AB303" s="47">
        <f>_xlfn.XLOOKUP($E303,Main_OG!$D$1:$D$766,Main_OG!AK$1:AK$766,"")</f>
        <v>431672</v>
      </c>
      <c r="AC303" s="47">
        <f>_xlfn.XLOOKUP($E303,Main_OG!$D$1:$D$766,Main_OG!AL$1:AL$766,"")</f>
        <v>22243778</v>
      </c>
      <c r="AD303" s="47">
        <f>_xlfn.XLOOKUP($E303,Main_OG!$D$1:$D$766,Main_OG!AM$1:AM$766,"")</f>
        <v>0</v>
      </c>
    </row>
    <row r="304" spans="1:30" x14ac:dyDescent="0.35">
      <c r="A304" s="36" t="s">
        <v>1272</v>
      </c>
      <c r="B304" s="45" t="s">
        <v>730</v>
      </c>
      <c r="C304" s="45" t="s">
        <v>4351</v>
      </c>
      <c r="D304" s="36" t="s">
        <v>1272</v>
      </c>
      <c r="E304" s="36" t="str">
        <f t="shared" si="12"/>
        <v>2017_WV</v>
      </c>
      <c r="F304" s="45">
        <v>2017</v>
      </c>
      <c r="G304" s="45">
        <f>_xlfn.XLOOKUP(I304,Main_OG!$B$1:$B$766,Main_OG!$O$1:$O$766,"")</f>
        <v>1</v>
      </c>
      <c r="H304" s="45">
        <f>_xlfn.XLOOKUP(E304,Main_OG!$D$1:$D$766,Main_OG!$J$1:$J$766,"")</f>
        <v>1</v>
      </c>
      <c r="I304" s="45" t="s">
        <v>730</v>
      </c>
      <c r="J304" s="45" t="str">
        <f t="shared" si="13"/>
        <v>Black Diamond Power Co_WV</v>
      </c>
      <c r="K304" s="45" t="str">
        <f t="shared" si="14"/>
        <v>Black Diamond Power Co_WV</v>
      </c>
      <c r="L304" s="45" t="s">
        <v>1285</v>
      </c>
      <c r="M304" s="45">
        <v>0</v>
      </c>
      <c r="N304" s="45">
        <v>481</v>
      </c>
      <c r="O304" s="45">
        <v>0</v>
      </c>
      <c r="P304" s="45">
        <v>3457</v>
      </c>
      <c r="Q304" s="45">
        <v>0</v>
      </c>
      <c r="R304" s="45">
        <v>14918</v>
      </c>
      <c r="S304" s="45">
        <v>0</v>
      </c>
      <c r="T304" s="45">
        <v>34680</v>
      </c>
      <c r="U304" s="45">
        <v>0</v>
      </c>
      <c r="V304" s="45">
        <v>11.867543</v>
      </c>
      <c r="W304" s="45">
        <v>0</v>
      </c>
      <c r="X304" s="45">
        <v>12.331602999999999</v>
      </c>
      <c r="Y304" s="46">
        <v>75172.399999999994</v>
      </c>
      <c r="Z304" s="46">
        <v>41333.426441001538</v>
      </c>
      <c r="AA304" s="47">
        <f>_xlfn.XLOOKUP($E304,Main_OG!$D$1:$D$766,Main_OG!AJ$1:AJ$766,"")</f>
        <v>55711522</v>
      </c>
      <c r="AB304" s="47">
        <f>_xlfn.XLOOKUP($E304,Main_OG!$D$1:$D$766,Main_OG!AK$1:AK$766,"")</f>
        <v>415920</v>
      </c>
      <c r="AC304" s="47">
        <f>_xlfn.XLOOKUP($E304,Main_OG!$D$1:$D$766,Main_OG!AL$1:AL$766,"")</f>
        <v>24834918</v>
      </c>
      <c r="AD304" s="47">
        <f>_xlfn.XLOOKUP($E304,Main_OG!$D$1:$D$766,Main_OG!AM$1:AM$766,"")</f>
        <v>0</v>
      </c>
    </row>
    <row r="305" spans="1:30" x14ac:dyDescent="0.35">
      <c r="A305" s="36" t="s">
        <v>1272</v>
      </c>
      <c r="B305" s="45" t="s">
        <v>730</v>
      </c>
      <c r="C305" s="45" t="s">
        <v>4351</v>
      </c>
      <c r="D305" s="36" t="s">
        <v>1272</v>
      </c>
      <c r="E305" s="36" t="str">
        <f t="shared" si="12"/>
        <v>2018_WV</v>
      </c>
      <c r="F305" s="45">
        <v>2018</v>
      </c>
      <c r="G305" s="45">
        <f>_xlfn.XLOOKUP(I305,Main_OG!$B$1:$B$766,Main_OG!$O$1:$O$766,"")</f>
        <v>1</v>
      </c>
      <c r="H305" s="45">
        <f>_xlfn.XLOOKUP(E305,Main_OG!$D$1:$D$766,Main_OG!$J$1:$J$766,"")</f>
        <v>1</v>
      </c>
      <c r="I305" s="45" t="s">
        <v>730</v>
      </c>
      <c r="J305" s="45" t="str">
        <f t="shared" si="13"/>
        <v>Black Diamond Power Co_WV</v>
      </c>
      <c r="K305" s="45" t="str">
        <f t="shared" si="14"/>
        <v>Black Diamond Power Co_WV</v>
      </c>
      <c r="L305" s="45" t="s">
        <v>1286</v>
      </c>
      <c r="M305" s="45">
        <v>0</v>
      </c>
      <c r="N305" s="45">
        <v>487</v>
      </c>
      <c r="O305" s="45">
        <v>0</v>
      </c>
      <c r="P305" s="45">
        <v>3441</v>
      </c>
      <c r="Q305" s="45">
        <v>0</v>
      </c>
      <c r="R305" s="45">
        <v>15580</v>
      </c>
      <c r="S305" s="45">
        <v>0</v>
      </c>
      <c r="T305" s="45">
        <v>38393</v>
      </c>
      <c r="U305" s="45">
        <v>0</v>
      </c>
      <c r="V305" s="45">
        <v>11.847239999999999</v>
      </c>
      <c r="W305" s="45">
        <v>0</v>
      </c>
      <c r="X305" s="45">
        <v>12.682781</v>
      </c>
      <c r="Y305" s="46">
        <v>77406.5</v>
      </c>
      <c r="Z305" s="46">
        <v>42861.85742375355</v>
      </c>
      <c r="AA305" s="47">
        <f>_xlfn.XLOOKUP($E305,Main_OG!$D$1:$D$766,Main_OG!AJ$1:AJ$766,"")</f>
        <v>51342914</v>
      </c>
      <c r="AB305" s="47">
        <f>_xlfn.XLOOKUP($E305,Main_OG!$D$1:$D$766,Main_OG!AK$1:AK$766,"")</f>
        <v>579372</v>
      </c>
      <c r="AC305" s="47">
        <f>_xlfn.XLOOKUP($E305,Main_OG!$D$1:$D$766,Main_OG!AL$1:AL$766,"")</f>
        <v>24224924</v>
      </c>
      <c r="AD305" s="47">
        <f>_xlfn.XLOOKUP($E305,Main_OG!$D$1:$D$766,Main_OG!AM$1:AM$766,"")</f>
        <v>0</v>
      </c>
    </row>
    <row r="306" spans="1:30" x14ac:dyDescent="0.35">
      <c r="A306" s="36" t="s">
        <v>1272</v>
      </c>
      <c r="B306" s="45" t="s">
        <v>730</v>
      </c>
      <c r="C306" s="45" t="s">
        <v>4351</v>
      </c>
      <c r="D306" s="36" t="s">
        <v>1272</v>
      </c>
      <c r="E306" s="36" t="str">
        <f t="shared" si="12"/>
        <v>2019_WV</v>
      </c>
      <c r="F306" s="45">
        <v>2019</v>
      </c>
      <c r="G306" s="45">
        <f>_xlfn.XLOOKUP(I306,Main_OG!$B$1:$B$766,Main_OG!$O$1:$O$766,"")</f>
        <v>1</v>
      </c>
      <c r="H306" s="45">
        <f>_xlfn.XLOOKUP(E306,Main_OG!$D$1:$D$766,Main_OG!$J$1:$J$766,"")</f>
        <v>1</v>
      </c>
      <c r="I306" s="45" t="s">
        <v>730</v>
      </c>
      <c r="J306" s="45" t="str">
        <f t="shared" si="13"/>
        <v>Black Diamond Power Co_WV</v>
      </c>
      <c r="K306" s="45" t="str">
        <f t="shared" si="14"/>
        <v>Black Diamond Power Co_WV</v>
      </c>
      <c r="L306" s="45" t="s">
        <v>1287</v>
      </c>
      <c r="M306" s="45">
        <v>0</v>
      </c>
      <c r="N306" s="45">
        <v>484</v>
      </c>
      <c r="O306" s="45">
        <v>0</v>
      </c>
      <c r="P306" s="45">
        <v>3472</v>
      </c>
      <c r="Q306" s="45">
        <v>0</v>
      </c>
      <c r="R306" s="45">
        <v>14796</v>
      </c>
      <c r="S306" s="45">
        <v>0</v>
      </c>
      <c r="T306" s="45">
        <v>36317</v>
      </c>
      <c r="U306" s="45">
        <v>0</v>
      </c>
      <c r="V306" s="45">
        <v>12.124898999999999</v>
      </c>
      <c r="W306" s="45">
        <v>0</v>
      </c>
      <c r="X306" s="45">
        <v>12.809428</v>
      </c>
      <c r="Y306" s="46">
        <v>76786.600000000006</v>
      </c>
      <c r="Z306" s="46">
        <v>42771.783298603048</v>
      </c>
      <c r="AA306" s="47">
        <f>_xlfn.XLOOKUP($E306,Main_OG!$D$1:$D$766,Main_OG!AJ$1:AJ$766,"")</f>
        <v>47520532</v>
      </c>
      <c r="AB306" s="47">
        <f>_xlfn.XLOOKUP($E306,Main_OG!$D$1:$D$766,Main_OG!AK$1:AK$766,"")</f>
        <v>460900</v>
      </c>
      <c r="AC306" s="47">
        <f>_xlfn.XLOOKUP($E306,Main_OG!$D$1:$D$766,Main_OG!AL$1:AL$766,"")</f>
        <v>37910422</v>
      </c>
      <c r="AD306" s="47">
        <f>_xlfn.XLOOKUP($E306,Main_OG!$D$1:$D$766,Main_OG!AM$1:AM$766,"")</f>
        <v>0</v>
      </c>
    </row>
    <row r="307" spans="1:30" x14ac:dyDescent="0.35">
      <c r="A307" s="36" t="s">
        <v>1272</v>
      </c>
      <c r="B307" s="45" t="s">
        <v>730</v>
      </c>
      <c r="C307" s="45" t="s">
        <v>4351</v>
      </c>
      <c r="D307" s="36" t="s">
        <v>1272</v>
      </c>
      <c r="E307" s="36" t="str">
        <f t="shared" si="12"/>
        <v>2020_WV</v>
      </c>
      <c r="F307" s="45">
        <v>2020</v>
      </c>
      <c r="G307" s="45">
        <f>_xlfn.XLOOKUP(I307,Main_OG!$B$1:$B$766,Main_OG!$O$1:$O$766,"")</f>
        <v>1</v>
      </c>
      <c r="H307" s="45">
        <f>_xlfn.XLOOKUP(E307,Main_OG!$D$1:$D$766,Main_OG!$J$1:$J$766,"")</f>
        <v>1</v>
      </c>
      <c r="I307" s="45" t="s">
        <v>730</v>
      </c>
      <c r="J307" s="45" t="str">
        <f t="shared" si="13"/>
        <v>Black Diamond Power Co_WV</v>
      </c>
      <c r="K307" s="45" t="str">
        <f t="shared" si="14"/>
        <v>Black Diamond Power Co_WV</v>
      </c>
      <c r="L307" s="45" t="s">
        <v>1288</v>
      </c>
      <c r="M307" s="45">
        <v>0</v>
      </c>
      <c r="N307" s="45">
        <v>534</v>
      </c>
      <c r="O307" s="45">
        <v>0</v>
      </c>
      <c r="P307" s="45">
        <v>0</v>
      </c>
      <c r="Q307" s="45">
        <v>0</v>
      </c>
      <c r="R307" s="45">
        <v>12711</v>
      </c>
      <c r="S307" s="45">
        <v>0</v>
      </c>
      <c r="T307" s="45">
        <v>0</v>
      </c>
      <c r="U307" s="45">
        <v>0</v>
      </c>
      <c r="V307" s="45">
        <v>12.563921000000001</v>
      </c>
      <c r="W307" s="45">
        <v>0</v>
      </c>
      <c r="X307" s="45">
        <v>0</v>
      </c>
      <c r="Y307" s="46">
        <v>73952.899999999994</v>
      </c>
      <c r="Z307" s="46">
        <v>41357.212761792915</v>
      </c>
      <c r="AA307" s="47">
        <f>_xlfn.XLOOKUP($E307,Main_OG!$D$1:$D$766,Main_OG!AJ$1:AJ$766,"")</f>
        <v>41146208</v>
      </c>
      <c r="AB307" s="47">
        <f>_xlfn.XLOOKUP($E307,Main_OG!$D$1:$D$766,Main_OG!AK$1:AK$766,"")</f>
        <v>514550</v>
      </c>
      <c r="AC307" s="47">
        <f>_xlfn.XLOOKUP($E307,Main_OG!$D$1:$D$766,Main_OG!AL$1:AL$766,"")</f>
        <v>47838984</v>
      </c>
      <c r="AD307" s="47">
        <f>_xlfn.XLOOKUP($E307,Main_OG!$D$1:$D$766,Main_OG!AM$1:AM$766,"")</f>
        <v>0</v>
      </c>
    </row>
    <row r="308" spans="1:30" x14ac:dyDescent="0.35">
      <c r="A308" s="36" t="s">
        <v>1289</v>
      </c>
      <c r="B308" s="45" t="s">
        <v>304</v>
      </c>
      <c r="C308" s="45" t="s">
        <v>4352</v>
      </c>
      <c r="D308" s="36" t="s">
        <v>1301</v>
      </c>
      <c r="E308" s="36" t="str">
        <f t="shared" si="12"/>
        <v>2008_CO</v>
      </c>
      <c r="F308" s="45">
        <v>2008</v>
      </c>
      <c r="G308" s="45">
        <f>_xlfn.XLOOKUP(I308,Main_OG!$B$1:$B$766,Main_OG!$O$1:$O$766,"")</f>
        <v>0</v>
      </c>
      <c r="H308" s="45">
        <f>_xlfn.XLOOKUP(E308,Main_OG!$D$1:$D$766,Main_OG!$J$1:$J$766,"")</f>
        <v>0</v>
      </c>
      <c r="I308" s="45" t="s">
        <v>304</v>
      </c>
      <c r="J308" s="45" t="str">
        <f t="shared" si="13"/>
        <v>Black Hills/Colorado Elec.Utility Co. LP_CO</v>
      </c>
      <c r="K308" s="45" t="str">
        <f t="shared" si="14"/>
        <v>Black Hills Colorado Electric, LLC_CO</v>
      </c>
      <c r="L308" s="45" t="s">
        <v>1290</v>
      </c>
      <c r="M308" s="45">
        <v>0</v>
      </c>
      <c r="N308" s="45">
        <v>12070</v>
      </c>
      <c r="O308" s="45">
        <v>91</v>
      </c>
      <c r="P308" s="45">
        <v>81420</v>
      </c>
      <c r="Q308" s="45">
        <v>0</v>
      </c>
      <c r="R308" s="45">
        <v>350610</v>
      </c>
      <c r="S308" s="45">
        <v>235218</v>
      </c>
      <c r="T308" s="45">
        <v>284294</v>
      </c>
      <c r="U308" s="45">
        <v>0</v>
      </c>
      <c r="V308" s="45">
        <v>8.7899999999999991</v>
      </c>
      <c r="W308" s="45">
        <v>6.92</v>
      </c>
      <c r="X308" s="45">
        <v>11.47</v>
      </c>
      <c r="Y308" s="46">
        <v>281803.3</v>
      </c>
      <c r="Z308" s="46">
        <v>57631.668824250009</v>
      </c>
      <c r="AA308" s="47">
        <f>_xlfn.XLOOKUP($E308,Main_OG!$D$1:$D$766,Main_OG!AJ$1:AJ$766,"")</f>
        <v>37460656</v>
      </c>
      <c r="AB308" s="47">
        <f>_xlfn.XLOOKUP($E308,Main_OG!$D$1:$D$766,Main_OG!AK$1:AK$766,"")</f>
        <v>89580</v>
      </c>
      <c r="AC308" s="47">
        <f>_xlfn.XLOOKUP($E308,Main_OG!$D$1:$D$766,Main_OG!AL$1:AL$766,"")</f>
        <v>211828440</v>
      </c>
      <c r="AD308" s="47">
        <f>_xlfn.XLOOKUP($E308,Main_OG!$D$1:$D$766,Main_OG!AM$1:AM$766,"")</f>
        <v>0</v>
      </c>
    </row>
    <row r="309" spans="1:30" x14ac:dyDescent="0.35">
      <c r="A309" s="36" t="s">
        <v>1289</v>
      </c>
      <c r="B309" s="45" t="s">
        <v>304</v>
      </c>
      <c r="C309" s="45" t="s">
        <v>4352</v>
      </c>
      <c r="D309" s="36" t="s">
        <v>1301</v>
      </c>
      <c r="E309" s="36" t="str">
        <f t="shared" si="12"/>
        <v>2009_CO</v>
      </c>
      <c r="F309" s="45">
        <v>2009</v>
      </c>
      <c r="G309" s="45">
        <f>_xlfn.XLOOKUP(I309,Main_OG!$B$1:$B$766,Main_OG!$O$1:$O$766,"")</f>
        <v>0</v>
      </c>
      <c r="H309" s="45">
        <f>_xlfn.XLOOKUP(E309,Main_OG!$D$1:$D$766,Main_OG!$J$1:$J$766,"")</f>
        <v>0</v>
      </c>
      <c r="I309" s="45" t="s">
        <v>304</v>
      </c>
      <c r="J309" s="45" t="str">
        <f t="shared" si="13"/>
        <v>Black Hills/Colorado Elec.Utility Co. LP_CO</v>
      </c>
      <c r="K309" s="45" t="str">
        <f t="shared" si="14"/>
        <v>Black Hills Colorado Electric, LLC_CO</v>
      </c>
      <c r="L309" s="45" t="s">
        <v>1291</v>
      </c>
      <c r="M309" s="45">
        <v>0</v>
      </c>
      <c r="N309" s="45">
        <v>11888</v>
      </c>
      <c r="O309" s="45">
        <v>90</v>
      </c>
      <c r="P309" s="45">
        <v>81549</v>
      </c>
      <c r="Q309" s="45">
        <v>0</v>
      </c>
      <c r="R309" s="45">
        <v>703806</v>
      </c>
      <c r="S309" s="45">
        <v>452585</v>
      </c>
      <c r="T309" s="45">
        <v>589524</v>
      </c>
      <c r="U309" s="45">
        <v>0</v>
      </c>
      <c r="V309" s="45">
        <v>8.58</v>
      </c>
      <c r="W309" s="45">
        <v>6.86</v>
      </c>
      <c r="X309" s="45">
        <v>11.29</v>
      </c>
      <c r="Y309" s="46">
        <v>275659.09999999998</v>
      </c>
      <c r="Z309" s="46">
        <v>55440.122521341182</v>
      </c>
      <c r="AA309" s="47">
        <f>_xlfn.XLOOKUP($E309,Main_OG!$D$1:$D$766,Main_OG!AJ$1:AJ$766,"")</f>
        <v>34241712</v>
      </c>
      <c r="AB309" s="47">
        <f>_xlfn.XLOOKUP($E309,Main_OG!$D$1:$D$766,Main_OG!AK$1:AK$766,"")</f>
        <v>66794</v>
      </c>
      <c r="AC309" s="47">
        <f>_xlfn.XLOOKUP($E309,Main_OG!$D$1:$D$766,Main_OG!AL$1:AL$766,"")</f>
        <v>227824724</v>
      </c>
      <c r="AD309" s="47">
        <f>_xlfn.XLOOKUP($E309,Main_OG!$D$1:$D$766,Main_OG!AM$1:AM$766,"")</f>
        <v>0</v>
      </c>
    </row>
    <row r="310" spans="1:30" x14ac:dyDescent="0.35">
      <c r="A310" s="36" t="s">
        <v>1289</v>
      </c>
      <c r="B310" s="45" t="s">
        <v>304</v>
      </c>
      <c r="C310" s="45" t="s">
        <v>4352</v>
      </c>
      <c r="D310" s="36" t="s">
        <v>1301</v>
      </c>
      <c r="E310" s="36" t="str">
        <f t="shared" si="12"/>
        <v>2010_CO</v>
      </c>
      <c r="F310" s="45">
        <v>2010</v>
      </c>
      <c r="G310" s="45">
        <f>_xlfn.XLOOKUP(I310,Main_OG!$B$1:$B$766,Main_OG!$O$1:$O$766,"")</f>
        <v>0</v>
      </c>
      <c r="H310" s="45">
        <f>_xlfn.XLOOKUP(E310,Main_OG!$D$1:$D$766,Main_OG!$J$1:$J$766,"")</f>
        <v>0</v>
      </c>
      <c r="I310" s="45" t="s">
        <v>304</v>
      </c>
      <c r="J310" s="45" t="str">
        <f t="shared" si="13"/>
        <v>Black Hills/Colorado Elec.Utility Co. LP_CO</v>
      </c>
      <c r="K310" s="45" t="str">
        <f t="shared" si="14"/>
        <v>Black Hills Colorado Electric, LLC_CO</v>
      </c>
      <c r="L310" s="45" t="s">
        <v>1292</v>
      </c>
      <c r="M310" s="45">
        <v>0</v>
      </c>
      <c r="N310" s="45">
        <v>11974</v>
      </c>
      <c r="O310" s="45">
        <v>69</v>
      </c>
      <c r="P310" s="45">
        <v>81833</v>
      </c>
      <c r="Q310" s="45">
        <v>0</v>
      </c>
      <c r="R310" s="45">
        <v>839694</v>
      </c>
      <c r="S310" s="45">
        <v>347674</v>
      </c>
      <c r="T310" s="45">
        <v>628551</v>
      </c>
      <c r="U310" s="45">
        <v>0</v>
      </c>
      <c r="V310" s="45">
        <v>9.16</v>
      </c>
      <c r="W310" s="45">
        <v>8.2899999999999991</v>
      </c>
      <c r="X310" s="45">
        <v>12.19</v>
      </c>
      <c r="Y310" s="46">
        <v>279385.59999999998</v>
      </c>
      <c r="Z310" s="46">
        <v>55350.855139504616</v>
      </c>
      <c r="AA310" s="47">
        <f>_xlfn.XLOOKUP($E310,Main_OG!$D$1:$D$766,Main_OG!AJ$1:AJ$766,"")</f>
        <v>37539872</v>
      </c>
      <c r="AB310" s="47">
        <f>_xlfn.XLOOKUP($E310,Main_OG!$D$1:$D$766,Main_OG!AK$1:AK$766,"")</f>
        <v>100370</v>
      </c>
      <c r="AC310" s="47">
        <f>_xlfn.XLOOKUP($E310,Main_OG!$D$1:$D$766,Main_OG!AL$1:AL$766,"")</f>
        <v>182621564</v>
      </c>
      <c r="AD310" s="47">
        <f>_xlfn.XLOOKUP($E310,Main_OG!$D$1:$D$766,Main_OG!AM$1:AM$766,"")</f>
        <v>0</v>
      </c>
    </row>
    <row r="311" spans="1:30" x14ac:dyDescent="0.35">
      <c r="A311" s="36" t="s">
        <v>1293</v>
      </c>
      <c r="B311" s="45" t="s">
        <v>304</v>
      </c>
      <c r="C311" s="45" t="s">
        <v>4352</v>
      </c>
      <c r="D311" s="36" t="s">
        <v>1301</v>
      </c>
      <c r="E311" s="36" t="str">
        <f t="shared" si="12"/>
        <v>2011_CO</v>
      </c>
      <c r="F311" s="45">
        <v>2011</v>
      </c>
      <c r="G311" s="45">
        <f>_xlfn.XLOOKUP(I311,Main_OG!$B$1:$B$766,Main_OG!$O$1:$O$766,"")</f>
        <v>0</v>
      </c>
      <c r="H311" s="45">
        <f>_xlfn.XLOOKUP(E311,Main_OG!$D$1:$D$766,Main_OG!$J$1:$J$766,"")</f>
        <v>0</v>
      </c>
      <c r="I311" s="45" t="s">
        <v>304</v>
      </c>
      <c r="J311" s="45" t="str">
        <f t="shared" si="13"/>
        <v>Black Hills/Colorado Elec.Util_CO</v>
      </c>
      <c r="K311" s="45" t="str">
        <f t="shared" si="14"/>
        <v>Black Hills Colorado Electric, LLC_CO</v>
      </c>
      <c r="L311" s="45" t="s">
        <v>1294</v>
      </c>
      <c r="M311" s="45">
        <v>0</v>
      </c>
      <c r="N311" s="45">
        <v>11707</v>
      </c>
      <c r="O311" s="45">
        <v>67</v>
      </c>
      <c r="P311" s="45">
        <v>81948</v>
      </c>
      <c r="Q311" s="45">
        <v>0</v>
      </c>
      <c r="R311" s="45">
        <v>855668</v>
      </c>
      <c r="S311" s="45">
        <v>361634</v>
      </c>
      <c r="T311" s="45">
        <v>635554</v>
      </c>
      <c r="U311" s="45">
        <v>0</v>
      </c>
      <c r="V311" s="45">
        <v>10.35</v>
      </c>
      <c r="W311" s="45">
        <v>9.49</v>
      </c>
      <c r="X311" s="45">
        <v>13.63</v>
      </c>
      <c r="Y311" s="46">
        <v>283963.8</v>
      </c>
      <c r="Z311" s="46">
        <v>55441.105839629825</v>
      </c>
      <c r="AA311" s="47">
        <f>_xlfn.XLOOKUP($E311,Main_OG!$D$1:$D$766,Main_OG!AJ$1:AJ$766,"")</f>
        <v>37082692</v>
      </c>
      <c r="AB311" s="47">
        <f>_xlfn.XLOOKUP($E311,Main_OG!$D$1:$D$766,Main_OG!AK$1:AK$766,"")</f>
        <v>111564</v>
      </c>
      <c r="AC311" s="47">
        <f>_xlfn.XLOOKUP($E311,Main_OG!$D$1:$D$766,Main_OG!AL$1:AL$766,"")</f>
        <v>168609396</v>
      </c>
      <c r="AD311" s="47">
        <f>_xlfn.XLOOKUP($E311,Main_OG!$D$1:$D$766,Main_OG!AM$1:AM$766,"")</f>
        <v>0</v>
      </c>
    </row>
    <row r="312" spans="1:30" x14ac:dyDescent="0.35">
      <c r="A312" s="36" t="s">
        <v>1293</v>
      </c>
      <c r="B312" s="45" t="s">
        <v>304</v>
      </c>
      <c r="C312" s="45" t="s">
        <v>4352</v>
      </c>
      <c r="D312" s="36" t="s">
        <v>1301</v>
      </c>
      <c r="E312" s="36" t="str">
        <f t="shared" si="12"/>
        <v>2012_CO</v>
      </c>
      <c r="F312" s="45">
        <v>2012</v>
      </c>
      <c r="G312" s="45">
        <f>_xlfn.XLOOKUP(I312,Main_OG!$B$1:$B$766,Main_OG!$O$1:$O$766,"")</f>
        <v>0</v>
      </c>
      <c r="H312" s="45">
        <f>_xlfn.XLOOKUP(E312,Main_OG!$D$1:$D$766,Main_OG!$J$1:$J$766,"")</f>
        <v>0</v>
      </c>
      <c r="I312" s="45" t="s">
        <v>304</v>
      </c>
      <c r="J312" s="45" t="str">
        <f t="shared" si="13"/>
        <v>Black Hills/Colorado Elec.Util_CO</v>
      </c>
      <c r="K312" s="45" t="str">
        <f t="shared" si="14"/>
        <v>Black Hills Colorado Electric, LLC_CO</v>
      </c>
      <c r="L312" s="45" t="s">
        <v>1295</v>
      </c>
      <c r="M312" s="45">
        <v>0</v>
      </c>
      <c r="N312" s="45">
        <v>12016</v>
      </c>
      <c r="O312" s="45">
        <v>65</v>
      </c>
      <c r="P312" s="45">
        <v>81928</v>
      </c>
      <c r="Q312" s="45">
        <v>0</v>
      </c>
      <c r="R312" s="45">
        <v>844357</v>
      </c>
      <c r="S312" s="45">
        <v>358368</v>
      </c>
      <c r="T312" s="45">
        <v>615855</v>
      </c>
      <c r="U312" s="45">
        <v>0</v>
      </c>
      <c r="V312" s="45">
        <v>12.670991000000001</v>
      </c>
      <c r="W312" s="45">
        <v>11.850054</v>
      </c>
      <c r="X312" s="45">
        <v>16.271865999999999</v>
      </c>
      <c r="Y312" s="46">
        <v>289339.5</v>
      </c>
      <c r="Z312" s="46">
        <v>55710.135049271608</v>
      </c>
      <c r="AA312" s="47">
        <f>_xlfn.XLOOKUP($E312,Main_OG!$D$1:$D$766,Main_OG!AJ$1:AJ$766,"")</f>
        <v>38049068</v>
      </c>
      <c r="AB312" s="47">
        <f>_xlfn.XLOOKUP($E312,Main_OG!$D$1:$D$766,Main_OG!AK$1:AK$766,"")</f>
        <v>62032</v>
      </c>
      <c r="AC312" s="47">
        <f>_xlfn.XLOOKUP($E312,Main_OG!$D$1:$D$766,Main_OG!AL$1:AL$766,"")</f>
        <v>169968946</v>
      </c>
      <c r="AD312" s="47">
        <f>_xlfn.XLOOKUP($E312,Main_OG!$D$1:$D$766,Main_OG!AM$1:AM$766,"")</f>
        <v>0</v>
      </c>
    </row>
    <row r="313" spans="1:30" x14ac:dyDescent="0.35">
      <c r="A313" s="36" t="s">
        <v>1293</v>
      </c>
      <c r="B313" s="45" t="s">
        <v>304</v>
      </c>
      <c r="C313" s="45" t="s">
        <v>4352</v>
      </c>
      <c r="D313" s="36" t="s">
        <v>1301</v>
      </c>
      <c r="E313" s="36" t="str">
        <f t="shared" si="12"/>
        <v>2013_CO</v>
      </c>
      <c r="F313" s="45">
        <v>2013</v>
      </c>
      <c r="G313" s="45">
        <f>_xlfn.XLOOKUP(I313,Main_OG!$B$1:$B$766,Main_OG!$O$1:$O$766,"")</f>
        <v>0</v>
      </c>
      <c r="H313" s="45">
        <f>_xlfn.XLOOKUP(E313,Main_OG!$D$1:$D$766,Main_OG!$J$1:$J$766,"")</f>
        <v>0</v>
      </c>
      <c r="I313" s="45" t="s">
        <v>304</v>
      </c>
      <c r="J313" s="45" t="str">
        <f t="shared" si="13"/>
        <v>Black Hills/Colorado Elec.Util_CO</v>
      </c>
      <c r="K313" s="45" t="str">
        <f t="shared" si="14"/>
        <v>Black Hills Colorado Electric, LLC_CO</v>
      </c>
      <c r="L313" s="45" t="s">
        <v>1296</v>
      </c>
      <c r="M313" s="45">
        <v>0</v>
      </c>
      <c r="N313" s="45">
        <v>11912</v>
      </c>
      <c r="O313" s="45">
        <v>63</v>
      </c>
      <c r="P313" s="45">
        <v>82169</v>
      </c>
      <c r="Q313" s="45">
        <v>0</v>
      </c>
      <c r="R313" s="45">
        <v>820179</v>
      </c>
      <c r="S313" s="45">
        <v>370543</v>
      </c>
      <c r="T313" s="45">
        <v>618779</v>
      </c>
      <c r="U313" s="45">
        <v>0</v>
      </c>
      <c r="V313" s="45">
        <v>12.277259000000001</v>
      </c>
      <c r="W313" s="45">
        <v>10.18624</v>
      </c>
      <c r="X313" s="45">
        <v>15.545082000000001</v>
      </c>
      <c r="Y313" s="46">
        <v>301484.09999999998</v>
      </c>
      <c r="Z313" s="46">
        <v>57199.208313617695</v>
      </c>
      <c r="AA313" s="47">
        <f>_xlfn.XLOOKUP($E313,Main_OG!$D$1:$D$766,Main_OG!AJ$1:AJ$766,"")</f>
        <v>37389346</v>
      </c>
      <c r="AB313" s="47">
        <f>_xlfn.XLOOKUP($E313,Main_OG!$D$1:$D$766,Main_OG!AK$1:AK$766,"")</f>
        <v>58758</v>
      </c>
      <c r="AC313" s="47">
        <f>_xlfn.XLOOKUP($E313,Main_OG!$D$1:$D$766,Main_OG!AL$1:AL$766,"")</f>
        <v>175300914</v>
      </c>
      <c r="AD313" s="47">
        <f>_xlfn.XLOOKUP($E313,Main_OG!$D$1:$D$766,Main_OG!AM$1:AM$766,"")</f>
        <v>0</v>
      </c>
    </row>
    <row r="314" spans="1:30" x14ac:dyDescent="0.35">
      <c r="A314" s="36" t="s">
        <v>1293</v>
      </c>
      <c r="B314" s="45" t="s">
        <v>304</v>
      </c>
      <c r="C314" s="45" t="s">
        <v>4352</v>
      </c>
      <c r="D314" s="36" t="s">
        <v>1301</v>
      </c>
      <c r="E314" s="36" t="str">
        <f t="shared" si="12"/>
        <v>2014_CO</v>
      </c>
      <c r="F314" s="45">
        <v>2014</v>
      </c>
      <c r="G314" s="45">
        <f>_xlfn.XLOOKUP(I314,Main_OG!$B$1:$B$766,Main_OG!$O$1:$O$766,"")</f>
        <v>0</v>
      </c>
      <c r="H314" s="45">
        <f>_xlfn.XLOOKUP(E314,Main_OG!$D$1:$D$766,Main_OG!$J$1:$J$766,"")</f>
        <v>0</v>
      </c>
      <c r="I314" s="45" t="s">
        <v>304</v>
      </c>
      <c r="J314" s="45" t="str">
        <f t="shared" si="13"/>
        <v>Black Hills/Colorado Elec.Util_CO</v>
      </c>
      <c r="K314" s="45" t="str">
        <f t="shared" si="14"/>
        <v>Black Hills Colorado Electric, LLC_CO</v>
      </c>
      <c r="L314" s="45" t="s">
        <v>1297</v>
      </c>
      <c r="M314" s="45">
        <v>0</v>
      </c>
      <c r="N314" s="45">
        <v>11837</v>
      </c>
      <c r="O314" s="45">
        <v>63</v>
      </c>
      <c r="P314" s="45">
        <v>82670</v>
      </c>
      <c r="Q314" s="45">
        <v>0</v>
      </c>
      <c r="R314" s="45">
        <v>804350</v>
      </c>
      <c r="S314" s="45">
        <v>427261</v>
      </c>
      <c r="T314" s="45">
        <v>598270</v>
      </c>
      <c r="U314" s="45">
        <v>0</v>
      </c>
      <c r="V314" s="45">
        <v>9.1496238999999999</v>
      </c>
      <c r="W314" s="45">
        <v>5.6974542000000001</v>
      </c>
      <c r="X314" s="45">
        <v>12.634596</v>
      </c>
      <c r="Y314" s="46">
        <v>315399</v>
      </c>
      <c r="Z314" s="46">
        <v>58924.040617736639</v>
      </c>
      <c r="AA314" s="47">
        <f>_xlfn.XLOOKUP($E314,Main_OG!$D$1:$D$766,Main_OG!AJ$1:AJ$766,"")</f>
        <v>35538276</v>
      </c>
      <c r="AB314" s="47">
        <f>_xlfn.XLOOKUP($E314,Main_OG!$D$1:$D$766,Main_OG!AK$1:AK$766,"")</f>
        <v>76692</v>
      </c>
      <c r="AC314" s="47">
        <f>_xlfn.XLOOKUP($E314,Main_OG!$D$1:$D$766,Main_OG!AL$1:AL$766,"")</f>
        <v>189477822</v>
      </c>
      <c r="AD314" s="47">
        <f>_xlfn.XLOOKUP($E314,Main_OG!$D$1:$D$766,Main_OG!AM$1:AM$766,"")</f>
        <v>0</v>
      </c>
    </row>
    <row r="315" spans="1:30" x14ac:dyDescent="0.35">
      <c r="A315" s="36" t="s">
        <v>1293</v>
      </c>
      <c r="B315" s="45" t="s">
        <v>304</v>
      </c>
      <c r="C315" s="45" t="s">
        <v>4352</v>
      </c>
      <c r="D315" s="36" t="s">
        <v>1301</v>
      </c>
      <c r="E315" s="36" t="str">
        <f t="shared" si="12"/>
        <v>2015_CO</v>
      </c>
      <c r="F315" s="45">
        <v>2015</v>
      </c>
      <c r="G315" s="45">
        <f>_xlfn.XLOOKUP(I315,Main_OG!$B$1:$B$766,Main_OG!$O$1:$O$766,"")</f>
        <v>0</v>
      </c>
      <c r="H315" s="45">
        <f>_xlfn.XLOOKUP(E315,Main_OG!$D$1:$D$766,Main_OG!$J$1:$J$766,"")</f>
        <v>0</v>
      </c>
      <c r="I315" s="45" t="s">
        <v>304</v>
      </c>
      <c r="J315" s="45" t="str">
        <f t="shared" si="13"/>
        <v>Black Hills/Colorado Elec.Util_CO</v>
      </c>
      <c r="K315" s="45" t="str">
        <f t="shared" si="14"/>
        <v>Black Hills Colorado Electric, LLC_CO</v>
      </c>
      <c r="L315" s="45" t="s">
        <v>1298</v>
      </c>
      <c r="M315" s="45">
        <v>0</v>
      </c>
      <c r="N315" s="45">
        <v>11854</v>
      </c>
      <c r="O315" s="45">
        <v>64</v>
      </c>
      <c r="P315" s="45">
        <v>82917</v>
      </c>
      <c r="Q315" s="45">
        <v>0</v>
      </c>
      <c r="R315" s="45">
        <v>824730</v>
      </c>
      <c r="S315" s="45">
        <v>472360</v>
      </c>
      <c r="T315" s="45">
        <v>621109</v>
      </c>
      <c r="U315" s="45">
        <v>0</v>
      </c>
      <c r="V315" s="45">
        <v>12.838262</v>
      </c>
      <c r="W315" s="45">
        <v>8.9603269000000001</v>
      </c>
      <c r="X315" s="45">
        <v>15.684526</v>
      </c>
      <c r="Y315" s="46">
        <v>330526.09999999998</v>
      </c>
      <c r="Z315" s="46">
        <v>60598.867541519321</v>
      </c>
      <c r="AA315" s="47">
        <f>_xlfn.XLOOKUP($E315,Main_OG!$D$1:$D$766,Main_OG!AJ$1:AJ$766,"")</f>
        <v>34921346</v>
      </c>
      <c r="AB315" s="47">
        <f>_xlfn.XLOOKUP($E315,Main_OG!$D$1:$D$766,Main_OG!AK$1:AK$766,"")</f>
        <v>47036</v>
      </c>
      <c r="AC315" s="47">
        <f>_xlfn.XLOOKUP($E315,Main_OG!$D$1:$D$766,Main_OG!AL$1:AL$766,"")</f>
        <v>179469092</v>
      </c>
      <c r="AD315" s="47">
        <f>_xlfn.XLOOKUP($E315,Main_OG!$D$1:$D$766,Main_OG!AM$1:AM$766,"")</f>
        <v>0</v>
      </c>
    </row>
    <row r="316" spans="1:30" x14ac:dyDescent="0.35">
      <c r="A316" s="36" t="s">
        <v>1293</v>
      </c>
      <c r="B316" s="45" t="s">
        <v>304</v>
      </c>
      <c r="C316" s="45" t="s">
        <v>4352</v>
      </c>
      <c r="D316" s="36" t="s">
        <v>1301</v>
      </c>
      <c r="E316" s="36" t="str">
        <f t="shared" si="12"/>
        <v>2016_CO</v>
      </c>
      <c r="F316" s="45">
        <v>2016</v>
      </c>
      <c r="G316" s="45">
        <f>_xlfn.XLOOKUP(I316,Main_OG!$B$1:$B$766,Main_OG!$O$1:$O$766,"")</f>
        <v>0</v>
      </c>
      <c r="H316" s="45">
        <f>_xlfn.XLOOKUP(E316,Main_OG!$D$1:$D$766,Main_OG!$J$1:$J$766,"")</f>
        <v>0</v>
      </c>
      <c r="I316" s="45" t="s">
        <v>304</v>
      </c>
      <c r="J316" s="45" t="str">
        <f t="shared" si="13"/>
        <v>Black Hills/Colorado Elec.Util_CO</v>
      </c>
      <c r="K316" s="45" t="str">
        <f t="shared" si="14"/>
        <v>Black Hills Colorado Electric, LLC_CO</v>
      </c>
      <c r="L316" s="45" t="s">
        <v>1299</v>
      </c>
      <c r="M316" s="45">
        <v>0</v>
      </c>
      <c r="N316" s="45">
        <v>11689</v>
      </c>
      <c r="O316" s="45">
        <v>62</v>
      </c>
      <c r="P316" s="45">
        <v>83873</v>
      </c>
      <c r="Q316" s="45">
        <v>0</v>
      </c>
      <c r="R316" s="45">
        <v>872113</v>
      </c>
      <c r="S316" s="45">
        <v>434831</v>
      </c>
      <c r="T316" s="45">
        <v>616706</v>
      </c>
      <c r="U316" s="45">
        <v>0</v>
      </c>
      <c r="V316" s="45">
        <v>12.514548</v>
      </c>
      <c r="W316" s="45">
        <v>9.0320146999999995</v>
      </c>
      <c r="X316" s="45">
        <v>15.742996</v>
      </c>
      <c r="Y316" s="46">
        <v>337685.2</v>
      </c>
      <c r="Z316" s="46">
        <v>60911.742826818358</v>
      </c>
      <c r="AA316" s="47">
        <f>_xlfn.XLOOKUP($E316,Main_OG!$D$1:$D$766,Main_OG!AJ$1:AJ$766,"")</f>
        <v>33271590</v>
      </c>
      <c r="AB316" s="47">
        <f>_xlfn.XLOOKUP($E316,Main_OG!$D$1:$D$766,Main_OG!AK$1:AK$766,"")</f>
        <v>42584</v>
      </c>
      <c r="AC316" s="47">
        <f>_xlfn.XLOOKUP($E316,Main_OG!$D$1:$D$766,Main_OG!AL$1:AL$766,"")</f>
        <v>186693330</v>
      </c>
      <c r="AD316" s="47">
        <f>_xlfn.XLOOKUP($E316,Main_OG!$D$1:$D$766,Main_OG!AM$1:AM$766,"")</f>
        <v>0</v>
      </c>
    </row>
    <row r="317" spans="1:30" x14ac:dyDescent="0.35">
      <c r="A317" s="36" t="s">
        <v>1289</v>
      </c>
      <c r="B317" s="45" t="s">
        <v>304</v>
      </c>
      <c r="C317" s="45" t="s">
        <v>4352</v>
      </c>
      <c r="D317" s="36" t="s">
        <v>1301</v>
      </c>
      <c r="E317" s="36" t="str">
        <f t="shared" si="12"/>
        <v>2017_CO</v>
      </c>
      <c r="F317" s="45">
        <v>2017</v>
      </c>
      <c r="G317" s="45">
        <f>_xlfn.XLOOKUP(I317,Main_OG!$B$1:$B$766,Main_OG!$O$1:$O$766,"")</f>
        <v>0</v>
      </c>
      <c r="H317" s="45">
        <f>_xlfn.XLOOKUP(E317,Main_OG!$D$1:$D$766,Main_OG!$J$1:$J$766,"")</f>
        <v>0</v>
      </c>
      <c r="I317" s="45" t="s">
        <v>304</v>
      </c>
      <c r="J317" s="45" t="str">
        <f t="shared" si="13"/>
        <v>Black Hills/Colorado Elec.Utility Co. LP_CO</v>
      </c>
      <c r="K317" s="45" t="str">
        <f t="shared" si="14"/>
        <v>Black Hills Colorado Electric, LLC_CO</v>
      </c>
      <c r="L317" s="45" t="s">
        <v>1300</v>
      </c>
      <c r="M317" s="45">
        <v>0</v>
      </c>
      <c r="N317" s="45">
        <v>11612</v>
      </c>
      <c r="O317" s="45">
        <v>56</v>
      </c>
      <c r="P317" s="45">
        <v>84283</v>
      </c>
      <c r="Q317" s="45">
        <v>0</v>
      </c>
      <c r="R317" s="45">
        <v>859881</v>
      </c>
      <c r="S317" s="45">
        <v>433761</v>
      </c>
      <c r="T317" s="45">
        <v>607593</v>
      </c>
      <c r="U317" s="45">
        <v>0</v>
      </c>
      <c r="V317" s="45">
        <v>12.761417</v>
      </c>
      <c r="W317" s="45">
        <v>8.9235776999999992</v>
      </c>
      <c r="X317" s="45">
        <v>16.051534</v>
      </c>
      <c r="Y317" s="46">
        <v>350209.1</v>
      </c>
      <c r="Z317" s="46">
        <v>62343.395661461014</v>
      </c>
      <c r="AA317" s="47">
        <f>_xlfn.XLOOKUP($E317,Main_OG!$D$1:$D$766,Main_OG!AJ$1:AJ$766,"")</f>
        <v>33260918</v>
      </c>
      <c r="AB317" s="47">
        <f>_xlfn.XLOOKUP($E317,Main_OG!$D$1:$D$766,Main_OG!AK$1:AK$766,"")</f>
        <v>46456</v>
      </c>
      <c r="AC317" s="47">
        <f>_xlfn.XLOOKUP($E317,Main_OG!$D$1:$D$766,Main_OG!AL$1:AL$766,"")</f>
        <v>188359054</v>
      </c>
      <c r="AD317" s="47">
        <f>_xlfn.XLOOKUP($E317,Main_OG!$D$1:$D$766,Main_OG!AM$1:AM$766,"")</f>
        <v>0</v>
      </c>
    </row>
    <row r="318" spans="1:30" x14ac:dyDescent="0.35">
      <c r="A318" s="36" t="s">
        <v>1301</v>
      </c>
      <c r="B318" s="45" t="s">
        <v>304</v>
      </c>
      <c r="C318" s="45" t="s">
        <v>4352</v>
      </c>
      <c r="D318" s="36" t="s">
        <v>1301</v>
      </c>
      <c r="E318" s="36" t="str">
        <f t="shared" si="12"/>
        <v>2018_CO</v>
      </c>
      <c r="F318" s="45">
        <v>2018</v>
      </c>
      <c r="G318" s="45">
        <f>_xlfn.XLOOKUP(I318,Main_OG!$B$1:$B$766,Main_OG!$O$1:$O$766,"")</f>
        <v>0</v>
      </c>
      <c r="H318" s="45">
        <f>_xlfn.XLOOKUP(E318,Main_OG!$D$1:$D$766,Main_OG!$J$1:$J$766,"")</f>
        <v>0</v>
      </c>
      <c r="I318" s="45" t="s">
        <v>304</v>
      </c>
      <c r="J318" s="45" t="str">
        <f t="shared" si="13"/>
        <v>Black Hills Colorado Electric, LLC_CO</v>
      </c>
      <c r="K318" s="45" t="str">
        <f t="shared" si="14"/>
        <v>Black Hills Colorado Electric, LLC_CO</v>
      </c>
      <c r="L318" s="45" t="s">
        <v>1302</v>
      </c>
      <c r="M318" s="45">
        <v>0</v>
      </c>
      <c r="N318" s="45">
        <v>11599</v>
      </c>
      <c r="O318" s="45">
        <v>56</v>
      </c>
      <c r="P318" s="45">
        <v>84990</v>
      </c>
      <c r="Q318" s="45">
        <v>0</v>
      </c>
      <c r="R318" s="45">
        <v>884204</v>
      </c>
      <c r="S318" s="45">
        <v>444915</v>
      </c>
      <c r="T318" s="45">
        <v>640564</v>
      </c>
      <c r="U318" s="45">
        <v>0</v>
      </c>
      <c r="V318" s="45">
        <v>11.97235</v>
      </c>
      <c r="W318" s="45">
        <v>8.7625726000000004</v>
      </c>
      <c r="X318" s="45">
        <v>16.179335999999999</v>
      </c>
      <c r="Y318" s="46">
        <v>365204.5</v>
      </c>
      <c r="Z318" s="46">
        <v>64102.96016169474</v>
      </c>
      <c r="AA318" s="47">
        <f>_xlfn.XLOOKUP($E318,Main_OG!$D$1:$D$766,Main_OG!AJ$1:AJ$766,"")</f>
        <v>30538264</v>
      </c>
      <c r="AB318" s="47">
        <f>_xlfn.XLOOKUP($E318,Main_OG!$D$1:$D$766,Main_OG!AK$1:AK$766,"")</f>
        <v>68232</v>
      </c>
      <c r="AC318" s="47">
        <f>_xlfn.XLOOKUP($E318,Main_OG!$D$1:$D$766,Main_OG!AL$1:AL$766,"")</f>
        <v>245777046</v>
      </c>
      <c r="AD318" s="47">
        <f>_xlfn.XLOOKUP($E318,Main_OG!$D$1:$D$766,Main_OG!AM$1:AM$766,"")</f>
        <v>0</v>
      </c>
    </row>
    <row r="319" spans="1:30" x14ac:dyDescent="0.35">
      <c r="A319" s="36" t="s">
        <v>1301</v>
      </c>
      <c r="B319" s="45" t="s">
        <v>304</v>
      </c>
      <c r="C319" s="45" t="s">
        <v>4352</v>
      </c>
      <c r="D319" s="36" t="s">
        <v>1301</v>
      </c>
      <c r="E319" s="36" t="str">
        <f t="shared" si="12"/>
        <v>2019_CO</v>
      </c>
      <c r="F319" s="45">
        <v>2019</v>
      </c>
      <c r="G319" s="45">
        <f>_xlfn.XLOOKUP(I319,Main_OG!$B$1:$B$766,Main_OG!$O$1:$O$766,"")</f>
        <v>0</v>
      </c>
      <c r="H319" s="45">
        <f>_xlfn.XLOOKUP(E319,Main_OG!$D$1:$D$766,Main_OG!$J$1:$J$766,"")</f>
        <v>0</v>
      </c>
      <c r="I319" s="45" t="s">
        <v>304</v>
      </c>
      <c r="J319" s="45" t="str">
        <f t="shared" si="13"/>
        <v>Black Hills Colorado Electric, LLC_CO</v>
      </c>
      <c r="K319" s="45" t="str">
        <f t="shared" si="14"/>
        <v>Black Hills Colorado Electric, LLC_CO</v>
      </c>
      <c r="L319" s="45" t="s">
        <v>1303</v>
      </c>
      <c r="M319" s="45">
        <v>0</v>
      </c>
      <c r="N319" s="45">
        <v>11966</v>
      </c>
      <c r="O319" s="45">
        <v>55</v>
      </c>
      <c r="P319" s="45">
        <v>85869</v>
      </c>
      <c r="Q319" s="45">
        <v>0</v>
      </c>
      <c r="R319" s="45">
        <v>894243</v>
      </c>
      <c r="S319" s="45">
        <v>443115</v>
      </c>
      <c r="T319" s="45">
        <v>617000</v>
      </c>
      <c r="U319" s="45">
        <v>0</v>
      </c>
      <c r="V319" s="45">
        <v>11.263158000000001</v>
      </c>
      <c r="W319" s="45">
        <v>8.5120115999999992</v>
      </c>
      <c r="X319" s="45">
        <v>16.37893</v>
      </c>
      <c r="Y319" s="46">
        <v>383596</v>
      </c>
      <c r="Z319" s="46">
        <v>66614.03709238852</v>
      </c>
      <c r="AA319" s="47">
        <f>_xlfn.XLOOKUP($E319,Main_OG!$D$1:$D$766,Main_OG!AJ$1:AJ$766,"")</f>
        <v>29033324</v>
      </c>
      <c r="AB319" s="47">
        <f>_xlfn.XLOOKUP($E319,Main_OG!$D$1:$D$766,Main_OG!AK$1:AK$766,"")</f>
        <v>47614</v>
      </c>
      <c r="AC319" s="47">
        <f>_xlfn.XLOOKUP($E319,Main_OG!$D$1:$D$766,Main_OG!AL$1:AL$766,"")</f>
        <v>255794926</v>
      </c>
      <c r="AD319" s="47">
        <f>_xlfn.XLOOKUP($E319,Main_OG!$D$1:$D$766,Main_OG!AM$1:AM$766,"")</f>
        <v>0</v>
      </c>
    </row>
    <row r="320" spans="1:30" x14ac:dyDescent="0.35">
      <c r="A320" s="36" t="s">
        <v>1301</v>
      </c>
      <c r="B320" s="45" t="s">
        <v>304</v>
      </c>
      <c r="C320" s="45" t="s">
        <v>4352</v>
      </c>
      <c r="D320" s="36" t="s">
        <v>1301</v>
      </c>
      <c r="E320" s="36" t="str">
        <f t="shared" si="12"/>
        <v>2020_CO</v>
      </c>
      <c r="F320" s="45">
        <v>2020</v>
      </c>
      <c r="G320" s="45">
        <f>_xlfn.XLOOKUP(I320,Main_OG!$B$1:$B$766,Main_OG!$O$1:$O$766,"")</f>
        <v>0</v>
      </c>
      <c r="H320" s="45">
        <f>_xlfn.XLOOKUP(E320,Main_OG!$D$1:$D$766,Main_OG!$J$1:$J$766,"")</f>
        <v>0</v>
      </c>
      <c r="I320" s="45" t="s">
        <v>304</v>
      </c>
      <c r="J320" s="45" t="str">
        <f t="shared" si="13"/>
        <v>Black Hills Colorado Electric, LLC_CO</v>
      </c>
      <c r="K320" s="45" t="str">
        <f t="shared" si="14"/>
        <v>Black Hills Colorado Electric, LLC_CO</v>
      </c>
      <c r="L320" s="45" t="s">
        <v>1304</v>
      </c>
      <c r="M320" s="45">
        <v>0</v>
      </c>
      <c r="N320" s="45">
        <v>12155</v>
      </c>
      <c r="O320" s="45">
        <v>55</v>
      </c>
      <c r="P320" s="45">
        <v>0</v>
      </c>
      <c r="Q320" s="45">
        <v>0</v>
      </c>
      <c r="R320" s="45">
        <v>856213</v>
      </c>
      <c r="S320" s="45">
        <v>414999</v>
      </c>
      <c r="T320" s="45">
        <v>0</v>
      </c>
      <c r="U320" s="45">
        <v>0</v>
      </c>
      <c r="V320" s="45">
        <v>11.560207999999999</v>
      </c>
      <c r="W320" s="45">
        <v>8.9595397000000006</v>
      </c>
      <c r="X320" s="45">
        <v>0</v>
      </c>
      <c r="Y320" s="46">
        <v>380921.9</v>
      </c>
      <c r="Z320" s="46">
        <v>65695.83044310144</v>
      </c>
      <c r="AA320" s="47">
        <f>_xlfn.XLOOKUP($E320,Main_OG!$D$1:$D$766,Main_OG!AJ$1:AJ$766,"")</f>
        <v>22953536</v>
      </c>
      <c r="AB320" s="47">
        <f>_xlfn.XLOOKUP($E320,Main_OG!$D$1:$D$766,Main_OG!AK$1:AK$766,"")</f>
        <v>39190</v>
      </c>
      <c r="AC320" s="47">
        <f>_xlfn.XLOOKUP($E320,Main_OG!$D$1:$D$766,Main_OG!AL$1:AL$766,"")</f>
        <v>282997562</v>
      </c>
      <c r="AD320" s="47">
        <f>_xlfn.XLOOKUP($E320,Main_OG!$D$1:$D$766,Main_OG!AM$1:AM$766,"")</f>
        <v>0</v>
      </c>
    </row>
    <row r="321" spans="1:30" x14ac:dyDescent="0.35">
      <c r="A321" s="36" t="s">
        <v>1305</v>
      </c>
      <c r="B321" s="45" t="s">
        <v>858</v>
      </c>
      <c r="C321" s="45" t="s">
        <v>4348</v>
      </c>
      <c r="D321" s="36" t="s">
        <v>4488</v>
      </c>
      <c r="E321" s="36" t="str">
        <f t="shared" si="12"/>
        <v>2006_MT</v>
      </c>
      <c r="F321" s="45">
        <v>2006</v>
      </c>
      <c r="G321" s="45">
        <f>_xlfn.XLOOKUP(I321,Main_OG!$B$1:$B$766,Main_OG!$O$1:$O$766,"")</f>
        <v>0</v>
      </c>
      <c r="H321" s="45">
        <f>_xlfn.XLOOKUP(E321,Main_OG!$D$1:$D$766,Main_OG!$J$1:$J$766,"")</f>
        <v>0</v>
      </c>
      <c r="I321" s="45" t="s">
        <v>858</v>
      </c>
      <c r="J321" s="45" t="str">
        <f t="shared" si="13"/>
        <v>Black Hills Power Inc_MT</v>
      </c>
      <c r="K321" s="45" t="str">
        <f t="shared" si="14"/>
        <v>Black Hills Power, Inc._MT</v>
      </c>
      <c r="L321" s="45" t="s">
        <v>1306</v>
      </c>
      <c r="M321" s="45">
        <v>0</v>
      </c>
      <c r="N321" s="45">
        <v>20</v>
      </c>
      <c r="O321" s="45">
        <v>1</v>
      </c>
      <c r="P321" s="45">
        <v>13</v>
      </c>
      <c r="Q321" s="45">
        <v>0</v>
      </c>
      <c r="R321" s="45">
        <v>28</v>
      </c>
      <c r="S321" s="45">
        <v>1015</v>
      </c>
      <c r="T321" s="45">
        <v>6</v>
      </c>
      <c r="U321" s="45">
        <v>0</v>
      </c>
      <c r="V321" s="45">
        <v>10</v>
      </c>
      <c r="W321" s="45">
        <v>5.1764585883312932</v>
      </c>
      <c r="X321" s="45">
        <v>7.8947368421052628</v>
      </c>
      <c r="Y321" s="46">
        <v>40055</v>
      </c>
      <c r="Z321" s="46">
        <v>42044.018423582856</v>
      </c>
      <c r="AA321" s="47">
        <f>_xlfn.XLOOKUP($E321,Main_OG!$D$1:$D$766,Main_OG!AJ$1:AJ$766,"")</f>
        <v>22604168</v>
      </c>
      <c r="AB321" s="47">
        <f>_xlfn.XLOOKUP($E321,Main_OG!$D$1:$D$766,Main_OG!AK$1:AK$766,"")</f>
        <v>1454021.3800000001</v>
      </c>
      <c r="AC321" s="47">
        <f>_xlfn.XLOOKUP($E321,Main_OG!$D$1:$D$766,Main_OG!AL$1:AL$766,"")</f>
        <v>1245377.7799999998</v>
      </c>
      <c r="AD321" s="47">
        <f>_xlfn.XLOOKUP($E321,Main_OG!$D$1:$D$766,Main_OG!AM$1:AM$766,"")</f>
        <v>0</v>
      </c>
    </row>
    <row r="322" spans="1:30" x14ac:dyDescent="0.35">
      <c r="A322" s="36" t="s">
        <v>1305</v>
      </c>
      <c r="B322" s="45" t="s">
        <v>847</v>
      </c>
      <c r="C322" s="45" t="s">
        <v>4348</v>
      </c>
      <c r="D322" s="36" t="s">
        <v>4488</v>
      </c>
      <c r="E322" s="36" t="str">
        <f t="shared" ref="E322:E385" si="15">_xlfn.CONCAT(F322,"_",I322)</f>
        <v>2006_SD</v>
      </c>
      <c r="F322" s="45">
        <v>2006</v>
      </c>
      <c r="G322" s="45">
        <f>_xlfn.XLOOKUP(I322,Main_OG!$B$1:$B$766,Main_OG!$O$1:$O$766,"")</f>
        <v>0</v>
      </c>
      <c r="H322" s="45">
        <f>_xlfn.XLOOKUP(E322,Main_OG!$D$1:$D$766,Main_OG!$J$1:$J$766,"")</f>
        <v>0</v>
      </c>
      <c r="I322" s="45" t="s">
        <v>847</v>
      </c>
      <c r="J322" s="45" t="str">
        <f t="shared" ref="J322:J385" si="16">_xlfn.CONCAT(A322,"_",B322)</f>
        <v>Black Hills Power Inc_SD</v>
      </c>
      <c r="K322" s="45" t="str">
        <f t="shared" ref="K322:K385" si="17">_xlfn.CONCAT(D322,"_",B322)</f>
        <v>Black Hills Power, Inc._SD</v>
      </c>
      <c r="L322" s="45" t="s">
        <v>1307</v>
      </c>
      <c r="M322" s="45">
        <v>0</v>
      </c>
      <c r="N322" s="45">
        <v>11462</v>
      </c>
      <c r="O322" s="45">
        <v>34</v>
      </c>
      <c r="P322" s="45">
        <v>50148</v>
      </c>
      <c r="Q322" s="45">
        <v>0</v>
      </c>
      <c r="R322" s="45">
        <v>50451</v>
      </c>
      <c r="S322" s="45">
        <v>13823</v>
      </c>
      <c r="T322" s="45">
        <v>38926</v>
      </c>
      <c r="U322" s="45">
        <v>0</v>
      </c>
      <c r="V322" s="45">
        <v>7.45324272418378</v>
      </c>
      <c r="W322" s="45">
        <v>4.6241904405074132</v>
      </c>
      <c r="X322" s="45">
        <v>8.1158731350129685</v>
      </c>
      <c r="Y322" s="46">
        <v>39961.599999999999</v>
      </c>
      <c r="Z322" s="46">
        <v>51034.375307298673</v>
      </c>
      <c r="AA322" s="47">
        <f>_xlfn.XLOOKUP($E322,Main_OG!$D$1:$D$766,Main_OG!AJ$1:AJ$766,"")</f>
        <v>4127086.04</v>
      </c>
      <c r="AB322" s="47">
        <f>_xlfn.XLOOKUP($E322,Main_OG!$D$1:$D$766,Main_OG!AK$1:AK$766,"")</f>
        <v>37556.239999999998</v>
      </c>
      <c r="AC322" s="47">
        <f>_xlfn.XLOOKUP($E322,Main_OG!$D$1:$D$766,Main_OG!AL$1:AL$766,"")</f>
        <v>6689598.0199999996</v>
      </c>
      <c r="AD322" s="47">
        <f>_xlfn.XLOOKUP($E322,Main_OG!$D$1:$D$766,Main_OG!AM$1:AM$766,"")</f>
        <v>0</v>
      </c>
    </row>
    <row r="323" spans="1:30" x14ac:dyDescent="0.35">
      <c r="A323" s="36" t="s">
        <v>1305</v>
      </c>
      <c r="B323" s="45" t="s">
        <v>886</v>
      </c>
      <c r="C323" s="45" t="s">
        <v>4348</v>
      </c>
      <c r="D323" s="36" t="s">
        <v>4488</v>
      </c>
      <c r="E323" s="36" t="str">
        <f t="shared" si="15"/>
        <v>2006_WY</v>
      </c>
      <c r="F323" s="45">
        <v>2006</v>
      </c>
      <c r="G323" s="45">
        <f>_xlfn.XLOOKUP(I323,Main_OG!$B$1:$B$766,Main_OG!$O$1:$O$766,"")</f>
        <v>0</v>
      </c>
      <c r="H323" s="45">
        <f>_xlfn.XLOOKUP(E323,Main_OG!$D$1:$D$766,Main_OG!$J$1:$J$766,"")</f>
        <v>0</v>
      </c>
      <c r="I323" s="45" t="s">
        <v>886</v>
      </c>
      <c r="J323" s="45" t="str">
        <f t="shared" si="16"/>
        <v>Black Hills Power Inc_WY</v>
      </c>
      <c r="K323" s="45" t="str">
        <f t="shared" si="17"/>
        <v>Black Hills Power, Inc._WY</v>
      </c>
      <c r="L323" s="45" t="s">
        <v>1308</v>
      </c>
      <c r="M323" s="45">
        <v>0</v>
      </c>
      <c r="N323" s="45">
        <v>564</v>
      </c>
      <c r="O323" s="45">
        <v>7</v>
      </c>
      <c r="P323" s="45">
        <v>1980</v>
      </c>
      <c r="Q323" s="45">
        <v>0</v>
      </c>
      <c r="R323" s="45">
        <v>1753</v>
      </c>
      <c r="S323" s="45">
        <v>5855</v>
      </c>
      <c r="T323" s="45">
        <v>1485</v>
      </c>
      <c r="U323" s="45">
        <v>0</v>
      </c>
      <c r="V323" s="45">
        <v>7.6217391304347828</v>
      </c>
      <c r="W323" s="45">
        <v>5.1142517731735442</v>
      </c>
      <c r="X323" s="45">
        <v>7.635746606334842</v>
      </c>
      <c r="Y323" s="46">
        <v>36655.599999999999</v>
      </c>
      <c r="Z323" s="46">
        <v>70131.84302816134</v>
      </c>
      <c r="AA323" s="47">
        <f>_xlfn.XLOOKUP($E323,Main_OG!$D$1:$D$766,Main_OG!AJ$1:AJ$766,"")</f>
        <v>52430740.079999998</v>
      </c>
      <c r="AB323" s="47">
        <f>_xlfn.XLOOKUP($E323,Main_OG!$D$1:$D$766,Main_OG!AK$1:AK$766,"")</f>
        <v>179227.08</v>
      </c>
      <c r="AC323" s="47">
        <f>_xlfn.XLOOKUP($E323,Main_OG!$D$1:$D$766,Main_OG!AL$1:AL$766,"")</f>
        <v>6317836.04</v>
      </c>
      <c r="AD323" s="47">
        <f>_xlfn.XLOOKUP($E323,Main_OG!$D$1:$D$766,Main_OG!AM$1:AM$766,"")</f>
        <v>0</v>
      </c>
    </row>
    <row r="324" spans="1:30" x14ac:dyDescent="0.35">
      <c r="A324" s="36" t="s">
        <v>1305</v>
      </c>
      <c r="B324" s="45" t="s">
        <v>858</v>
      </c>
      <c r="C324" s="45" t="s">
        <v>4348</v>
      </c>
      <c r="D324" s="36" t="s">
        <v>4488</v>
      </c>
      <c r="E324" s="36" t="str">
        <f t="shared" si="15"/>
        <v>2007_MT</v>
      </c>
      <c r="F324" s="45">
        <v>2007</v>
      </c>
      <c r="G324" s="45">
        <f>_xlfn.XLOOKUP(I324,Main_OG!$B$1:$B$766,Main_OG!$O$1:$O$766,"")</f>
        <v>0</v>
      </c>
      <c r="H324" s="45">
        <f>_xlfn.XLOOKUP(E324,Main_OG!$D$1:$D$766,Main_OG!$J$1:$J$766,"")</f>
        <v>0</v>
      </c>
      <c r="I324" s="45" t="s">
        <v>858</v>
      </c>
      <c r="J324" s="45" t="str">
        <f t="shared" si="16"/>
        <v>Black Hills Power Inc_MT</v>
      </c>
      <c r="K324" s="45" t="str">
        <f t="shared" si="17"/>
        <v>Black Hills Power, Inc._MT</v>
      </c>
      <c r="L324" s="45" t="s">
        <v>1309</v>
      </c>
      <c r="M324" s="45">
        <v>0</v>
      </c>
      <c r="N324" s="45">
        <v>20</v>
      </c>
      <c r="O324" s="45">
        <v>2</v>
      </c>
      <c r="P324" s="45">
        <v>13</v>
      </c>
      <c r="Q324" s="45">
        <v>0</v>
      </c>
      <c r="R324" s="45">
        <v>71</v>
      </c>
      <c r="S324" s="45">
        <v>1474</v>
      </c>
      <c r="T324" s="45">
        <v>7</v>
      </c>
      <c r="U324" s="45">
        <v>0</v>
      </c>
      <c r="V324" s="45">
        <v>8.32</v>
      </c>
      <c r="W324" s="45">
        <v>5.1100000000000003</v>
      </c>
      <c r="X324" s="45">
        <v>8.24</v>
      </c>
      <c r="Y324" s="46">
        <v>42057.7</v>
      </c>
      <c r="Z324" s="46">
        <v>43596.391024830365</v>
      </c>
      <c r="AA324" s="47">
        <f>_xlfn.XLOOKUP($E324,Main_OG!$D$1:$D$766,Main_OG!AJ$1:AJ$766,"")</f>
        <v>23857850</v>
      </c>
      <c r="AB324" s="47">
        <f>_xlfn.XLOOKUP($E324,Main_OG!$D$1:$D$766,Main_OG!AK$1:AK$766,"")</f>
        <v>1648154</v>
      </c>
      <c r="AC324" s="47">
        <f>_xlfn.XLOOKUP($E324,Main_OG!$D$1:$D$766,Main_OG!AL$1:AL$766,"")</f>
        <v>2089866</v>
      </c>
      <c r="AD324" s="47">
        <f>_xlfn.XLOOKUP($E324,Main_OG!$D$1:$D$766,Main_OG!AM$1:AM$766,"")</f>
        <v>0</v>
      </c>
    </row>
    <row r="325" spans="1:30" x14ac:dyDescent="0.35">
      <c r="A325" s="36" t="s">
        <v>1305</v>
      </c>
      <c r="B325" s="45" t="s">
        <v>847</v>
      </c>
      <c r="C325" s="45" t="s">
        <v>4348</v>
      </c>
      <c r="D325" s="36" t="s">
        <v>4488</v>
      </c>
      <c r="E325" s="36" t="str">
        <f t="shared" si="15"/>
        <v>2007_SD</v>
      </c>
      <c r="F325" s="45">
        <v>2007</v>
      </c>
      <c r="G325" s="45">
        <f>_xlfn.XLOOKUP(I325,Main_OG!$B$1:$B$766,Main_OG!$O$1:$O$766,"")</f>
        <v>0</v>
      </c>
      <c r="H325" s="45">
        <f>_xlfn.XLOOKUP(E325,Main_OG!$D$1:$D$766,Main_OG!$J$1:$J$766,"")</f>
        <v>0</v>
      </c>
      <c r="I325" s="45" t="s">
        <v>847</v>
      </c>
      <c r="J325" s="45" t="str">
        <f t="shared" si="16"/>
        <v>Black Hills Power Inc_SD</v>
      </c>
      <c r="K325" s="45" t="str">
        <f t="shared" si="17"/>
        <v>Black Hills Power, Inc._SD</v>
      </c>
      <c r="L325" s="45" t="s">
        <v>1310</v>
      </c>
      <c r="M325" s="45">
        <v>0</v>
      </c>
      <c r="N325" s="45">
        <v>11662</v>
      </c>
      <c r="O325" s="45">
        <v>26</v>
      </c>
      <c r="P325" s="45">
        <v>50789</v>
      </c>
      <c r="Q325" s="45">
        <v>0</v>
      </c>
      <c r="R325" s="45">
        <v>56136</v>
      </c>
      <c r="S325" s="45">
        <v>14502</v>
      </c>
      <c r="T325" s="45">
        <v>44621</v>
      </c>
      <c r="U325" s="45">
        <v>0</v>
      </c>
      <c r="V325" s="45">
        <v>8.02</v>
      </c>
      <c r="W325" s="45">
        <v>5.0199999999999996</v>
      </c>
      <c r="X325" s="45">
        <v>8.9700000000000006</v>
      </c>
      <c r="Y325" s="46">
        <v>41646.199999999997</v>
      </c>
      <c r="Z325" s="46">
        <v>52608.628096960296</v>
      </c>
      <c r="AA325" s="47">
        <f>_xlfn.XLOOKUP($E325,Main_OG!$D$1:$D$766,Main_OG!AJ$1:AJ$766,"")</f>
        <v>3381304</v>
      </c>
      <c r="AB325" s="47">
        <f>_xlfn.XLOOKUP($E325,Main_OG!$D$1:$D$766,Main_OG!AK$1:AK$766,"")</f>
        <v>279426</v>
      </c>
      <c r="AC325" s="47">
        <f>_xlfn.XLOOKUP($E325,Main_OG!$D$1:$D$766,Main_OG!AL$1:AL$766,"")</f>
        <v>8470194</v>
      </c>
      <c r="AD325" s="47">
        <f>_xlfn.XLOOKUP($E325,Main_OG!$D$1:$D$766,Main_OG!AM$1:AM$766,"")</f>
        <v>0</v>
      </c>
    </row>
    <row r="326" spans="1:30" x14ac:dyDescent="0.35">
      <c r="A326" s="36" t="s">
        <v>1305</v>
      </c>
      <c r="B326" s="45" t="s">
        <v>886</v>
      </c>
      <c r="C326" s="45" t="s">
        <v>4348</v>
      </c>
      <c r="D326" s="36" t="s">
        <v>4488</v>
      </c>
      <c r="E326" s="36" t="str">
        <f t="shared" si="15"/>
        <v>2007_WY</v>
      </c>
      <c r="F326" s="45">
        <v>2007</v>
      </c>
      <c r="G326" s="45">
        <f>_xlfn.XLOOKUP(I326,Main_OG!$B$1:$B$766,Main_OG!$O$1:$O$766,"")</f>
        <v>0</v>
      </c>
      <c r="H326" s="45">
        <f>_xlfn.XLOOKUP(E326,Main_OG!$D$1:$D$766,Main_OG!$J$1:$J$766,"")</f>
        <v>1</v>
      </c>
      <c r="I326" s="45" t="s">
        <v>886</v>
      </c>
      <c r="J326" s="45" t="str">
        <f t="shared" si="16"/>
        <v>Black Hills Power Inc_WY</v>
      </c>
      <c r="K326" s="45" t="str">
        <f t="shared" si="17"/>
        <v>Black Hills Power, Inc._WY</v>
      </c>
      <c r="L326" s="45" t="s">
        <v>1311</v>
      </c>
      <c r="M326" s="45">
        <v>0</v>
      </c>
      <c r="N326" s="45">
        <v>575</v>
      </c>
      <c r="O326" s="45">
        <v>8</v>
      </c>
      <c r="P326" s="45">
        <v>2037</v>
      </c>
      <c r="Q326" s="45">
        <v>0</v>
      </c>
      <c r="R326" s="45">
        <v>1923</v>
      </c>
      <c r="S326" s="45">
        <v>5998</v>
      </c>
      <c r="T326" s="45">
        <v>1587</v>
      </c>
      <c r="U326" s="45">
        <v>0</v>
      </c>
      <c r="V326" s="45">
        <v>7.81</v>
      </c>
      <c r="W326" s="45">
        <v>5.13</v>
      </c>
      <c r="X326" s="45">
        <v>7.6</v>
      </c>
      <c r="Y326" s="46">
        <v>39504.800000000003</v>
      </c>
      <c r="Z326" s="46">
        <v>73857.866122241423</v>
      </c>
      <c r="AA326" s="47">
        <f>_xlfn.XLOOKUP($E326,Main_OG!$D$1:$D$766,Main_OG!AJ$1:AJ$766,"")</f>
        <v>53256394</v>
      </c>
      <c r="AB326" s="47">
        <f>_xlfn.XLOOKUP($E326,Main_OG!$D$1:$D$766,Main_OG!AK$1:AK$766,"")</f>
        <v>169768</v>
      </c>
      <c r="AC326" s="47">
        <f>_xlfn.XLOOKUP($E326,Main_OG!$D$1:$D$766,Main_OG!AL$1:AL$766,"")</f>
        <v>8792132</v>
      </c>
      <c r="AD326" s="47">
        <f>_xlfn.XLOOKUP($E326,Main_OG!$D$1:$D$766,Main_OG!AM$1:AM$766,"")</f>
        <v>0</v>
      </c>
    </row>
    <row r="327" spans="1:30" x14ac:dyDescent="0.35">
      <c r="A327" s="36" t="s">
        <v>1305</v>
      </c>
      <c r="B327" s="45" t="s">
        <v>858</v>
      </c>
      <c r="C327" s="45" t="s">
        <v>4348</v>
      </c>
      <c r="D327" s="36" t="s">
        <v>4488</v>
      </c>
      <c r="E327" s="36" t="str">
        <f t="shared" si="15"/>
        <v>2008_MT</v>
      </c>
      <c r="F327" s="45">
        <v>2008</v>
      </c>
      <c r="G327" s="45">
        <f>_xlfn.XLOOKUP(I327,Main_OG!$B$1:$B$766,Main_OG!$O$1:$O$766,"")</f>
        <v>0</v>
      </c>
      <c r="H327" s="45">
        <f>_xlfn.XLOOKUP(E327,Main_OG!$D$1:$D$766,Main_OG!$J$1:$J$766,"")</f>
        <v>0</v>
      </c>
      <c r="I327" s="45" t="s">
        <v>858</v>
      </c>
      <c r="J327" s="45" t="str">
        <f t="shared" si="16"/>
        <v>Black Hills Power Inc_MT</v>
      </c>
      <c r="K327" s="45" t="str">
        <f t="shared" si="17"/>
        <v>Black Hills Power, Inc._MT</v>
      </c>
      <c r="L327" s="45" t="s">
        <v>1312</v>
      </c>
      <c r="M327" s="45">
        <v>0</v>
      </c>
      <c r="N327" s="45">
        <v>21</v>
      </c>
      <c r="O327" s="45">
        <v>2</v>
      </c>
      <c r="P327" s="45">
        <v>13</v>
      </c>
      <c r="Q327" s="45">
        <v>0</v>
      </c>
      <c r="R327" s="45">
        <v>767</v>
      </c>
      <c r="S327" s="45">
        <v>38839</v>
      </c>
      <c r="T327" s="45">
        <v>91</v>
      </c>
      <c r="U327" s="45">
        <v>0</v>
      </c>
      <c r="V327" s="45">
        <v>8.34</v>
      </c>
      <c r="W327" s="45">
        <v>5.16</v>
      </c>
      <c r="X327" s="45">
        <v>8.7899999999999991</v>
      </c>
      <c r="Y327" s="46">
        <v>42049.3</v>
      </c>
      <c r="Z327" s="46">
        <v>43064.987735747607</v>
      </c>
      <c r="AA327" s="47">
        <f>_xlfn.XLOOKUP($E327,Main_OG!$D$1:$D$766,Main_OG!AJ$1:AJ$766,"")</f>
        <v>24023134</v>
      </c>
      <c r="AB327" s="47">
        <f>_xlfn.XLOOKUP($E327,Main_OG!$D$1:$D$766,Main_OG!AK$1:AK$766,"")</f>
        <v>1618344</v>
      </c>
      <c r="AC327" s="47">
        <f>_xlfn.XLOOKUP($E327,Main_OG!$D$1:$D$766,Main_OG!AL$1:AL$766,"")</f>
        <v>1146150</v>
      </c>
      <c r="AD327" s="47">
        <f>_xlfn.XLOOKUP($E327,Main_OG!$D$1:$D$766,Main_OG!AM$1:AM$766,"")</f>
        <v>0</v>
      </c>
    </row>
    <row r="328" spans="1:30" x14ac:dyDescent="0.35">
      <c r="A328" s="36" t="s">
        <v>1305</v>
      </c>
      <c r="B328" s="45" t="s">
        <v>847</v>
      </c>
      <c r="C328" s="45" t="s">
        <v>4348</v>
      </c>
      <c r="D328" s="36" t="s">
        <v>4488</v>
      </c>
      <c r="E328" s="36" t="str">
        <f t="shared" si="15"/>
        <v>2008_SD</v>
      </c>
      <c r="F328" s="45">
        <v>2008</v>
      </c>
      <c r="G328" s="45">
        <f>_xlfn.XLOOKUP(I328,Main_OG!$B$1:$B$766,Main_OG!$O$1:$O$766,"")</f>
        <v>0</v>
      </c>
      <c r="H328" s="45">
        <f>_xlfn.XLOOKUP(E328,Main_OG!$D$1:$D$766,Main_OG!$J$1:$J$766,"")</f>
        <v>0</v>
      </c>
      <c r="I328" s="45" t="s">
        <v>847</v>
      </c>
      <c r="J328" s="45" t="str">
        <f t="shared" si="16"/>
        <v>Black Hills Power Inc_SD</v>
      </c>
      <c r="K328" s="45" t="str">
        <f t="shared" si="17"/>
        <v>Black Hills Power, Inc._SD</v>
      </c>
      <c r="L328" s="45" t="s">
        <v>1313</v>
      </c>
      <c r="M328" s="45">
        <v>0</v>
      </c>
      <c r="N328" s="45">
        <v>11796</v>
      </c>
      <c r="O328" s="45">
        <v>27</v>
      </c>
      <c r="P328" s="45">
        <v>51389</v>
      </c>
      <c r="Q328" s="45">
        <v>0</v>
      </c>
      <c r="R328" s="45">
        <v>707649</v>
      </c>
      <c r="S328" s="45">
        <v>256247</v>
      </c>
      <c r="T328" s="45">
        <v>502593</v>
      </c>
      <c r="U328" s="45">
        <v>0</v>
      </c>
      <c r="V328" s="45">
        <v>8</v>
      </c>
      <c r="W328" s="45">
        <v>5.19</v>
      </c>
      <c r="X328" s="45">
        <v>8.6999999999999993</v>
      </c>
      <c r="Y328" s="46">
        <v>43278.5</v>
      </c>
      <c r="Z328" s="46">
        <v>54157.427382984366</v>
      </c>
      <c r="AA328" s="47">
        <f>_xlfn.XLOOKUP($E328,Main_OG!$D$1:$D$766,Main_OG!AJ$1:AJ$766,"")</f>
        <v>4718714</v>
      </c>
      <c r="AB328" s="47">
        <f>_xlfn.XLOOKUP($E328,Main_OG!$D$1:$D$766,Main_OG!AK$1:AK$766,"")</f>
        <v>100410</v>
      </c>
      <c r="AC328" s="47">
        <f>_xlfn.XLOOKUP($E328,Main_OG!$D$1:$D$766,Main_OG!AL$1:AL$766,"")</f>
        <v>5264224</v>
      </c>
      <c r="AD328" s="47">
        <f>_xlfn.XLOOKUP($E328,Main_OG!$D$1:$D$766,Main_OG!AM$1:AM$766,"")</f>
        <v>0</v>
      </c>
    </row>
    <row r="329" spans="1:30" x14ac:dyDescent="0.35">
      <c r="A329" s="36" t="s">
        <v>1305</v>
      </c>
      <c r="B329" s="45" t="s">
        <v>886</v>
      </c>
      <c r="C329" s="45" t="s">
        <v>4348</v>
      </c>
      <c r="D329" s="36" t="s">
        <v>4488</v>
      </c>
      <c r="E329" s="36" t="str">
        <f t="shared" si="15"/>
        <v>2008_WY</v>
      </c>
      <c r="F329" s="45">
        <v>2008</v>
      </c>
      <c r="G329" s="45">
        <f>_xlfn.XLOOKUP(I329,Main_OG!$B$1:$B$766,Main_OG!$O$1:$O$766,"")</f>
        <v>0</v>
      </c>
      <c r="H329" s="45">
        <f>_xlfn.XLOOKUP(E329,Main_OG!$D$1:$D$766,Main_OG!$J$1:$J$766,"")</f>
        <v>0</v>
      </c>
      <c r="I329" s="45" t="s">
        <v>886</v>
      </c>
      <c r="J329" s="45" t="str">
        <f t="shared" si="16"/>
        <v>Black Hills Power Inc_WY</v>
      </c>
      <c r="K329" s="45" t="str">
        <f t="shared" si="17"/>
        <v>Black Hills Power, Inc._WY</v>
      </c>
      <c r="L329" s="45" t="s">
        <v>1314</v>
      </c>
      <c r="M329" s="45">
        <v>0</v>
      </c>
      <c r="N329" s="45">
        <v>579</v>
      </c>
      <c r="O329" s="45">
        <v>8</v>
      </c>
      <c r="P329" s="45">
        <v>2085</v>
      </c>
      <c r="Q329" s="45">
        <v>0</v>
      </c>
      <c r="R329" s="45">
        <v>25686</v>
      </c>
      <c r="S329" s="45">
        <v>119334</v>
      </c>
      <c r="T329" s="45">
        <v>21727</v>
      </c>
      <c r="U329" s="45">
        <v>0</v>
      </c>
      <c r="V329" s="45">
        <v>8.01</v>
      </c>
      <c r="W329" s="45">
        <v>5.13</v>
      </c>
      <c r="X329" s="45">
        <v>7.55</v>
      </c>
      <c r="Y329" s="46">
        <v>41641.199999999997</v>
      </c>
      <c r="Z329" s="46">
        <v>76259.928247409087</v>
      </c>
      <c r="AA329" s="47">
        <f>_xlfn.XLOOKUP($E329,Main_OG!$D$1:$D$766,Main_OG!AJ$1:AJ$766,"")</f>
        <v>53856414</v>
      </c>
      <c r="AB329" s="47">
        <f>_xlfn.XLOOKUP($E329,Main_OG!$D$1:$D$766,Main_OG!AK$1:AK$766,"")</f>
        <v>159170</v>
      </c>
      <c r="AC329" s="47">
        <f>_xlfn.XLOOKUP($E329,Main_OG!$D$1:$D$766,Main_OG!AL$1:AL$766,"")</f>
        <v>6636358</v>
      </c>
      <c r="AD329" s="47">
        <f>_xlfn.XLOOKUP($E329,Main_OG!$D$1:$D$766,Main_OG!AM$1:AM$766,"")</f>
        <v>0</v>
      </c>
    </row>
    <row r="330" spans="1:30" x14ac:dyDescent="0.35">
      <c r="A330" s="36" t="s">
        <v>1305</v>
      </c>
      <c r="B330" s="45" t="s">
        <v>858</v>
      </c>
      <c r="C330" s="45" t="s">
        <v>4348</v>
      </c>
      <c r="D330" s="36" t="s">
        <v>4488</v>
      </c>
      <c r="E330" s="36" t="str">
        <f t="shared" si="15"/>
        <v>2009_MT</v>
      </c>
      <c r="F330" s="45">
        <v>2009</v>
      </c>
      <c r="G330" s="45">
        <f>_xlfn.XLOOKUP(I330,Main_OG!$B$1:$B$766,Main_OG!$O$1:$O$766,"")</f>
        <v>0</v>
      </c>
      <c r="H330" s="45">
        <f>_xlfn.XLOOKUP(E330,Main_OG!$D$1:$D$766,Main_OG!$J$1:$J$766,"")</f>
        <v>0</v>
      </c>
      <c r="I330" s="45" t="s">
        <v>858</v>
      </c>
      <c r="J330" s="45" t="str">
        <f t="shared" si="16"/>
        <v>Black Hills Power Inc_MT</v>
      </c>
      <c r="K330" s="45" t="str">
        <f t="shared" si="17"/>
        <v>Black Hills Power, Inc._MT</v>
      </c>
      <c r="L330" s="45" t="s">
        <v>1315</v>
      </c>
      <c r="M330" s="45">
        <v>0</v>
      </c>
      <c r="N330" s="45">
        <v>21</v>
      </c>
      <c r="O330" s="45">
        <v>2</v>
      </c>
      <c r="P330" s="45">
        <v>13</v>
      </c>
      <c r="Q330" s="45">
        <v>0</v>
      </c>
      <c r="R330" s="45">
        <v>914</v>
      </c>
      <c r="S330" s="45">
        <v>46501</v>
      </c>
      <c r="T330" s="45">
        <v>89</v>
      </c>
      <c r="U330" s="45">
        <v>0</v>
      </c>
      <c r="V330" s="45">
        <v>7.98</v>
      </c>
      <c r="W330" s="45">
        <v>4.8099999999999996</v>
      </c>
      <c r="X330" s="45">
        <v>7.98</v>
      </c>
      <c r="Y330" s="46">
        <v>40938.400000000001</v>
      </c>
      <c r="Z330" s="46">
        <v>41604.826104542561</v>
      </c>
      <c r="AA330" s="47">
        <f>_xlfn.XLOOKUP($E330,Main_OG!$D$1:$D$766,Main_OG!AJ$1:AJ$766,"")</f>
        <v>20302444</v>
      </c>
      <c r="AB330" s="47">
        <f>_xlfn.XLOOKUP($E330,Main_OG!$D$1:$D$766,Main_OG!AK$1:AK$766,"")</f>
        <v>1855238</v>
      </c>
      <c r="AC330" s="47">
        <f>_xlfn.XLOOKUP($E330,Main_OG!$D$1:$D$766,Main_OG!AL$1:AL$766,"")</f>
        <v>1543170</v>
      </c>
      <c r="AD330" s="47">
        <f>_xlfn.XLOOKUP($E330,Main_OG!$D$1:$D$766,Main_OG!AM$1:AM$766,"")</f>
        <v>0</v>
      </c>
    </row>
    <row r="331" spans="1:30" x14ac:dyDescent="0.35">
      <c r="A331" s="36" t="s">
        <v>1305</v>
      </c>
      <c r="B331" s="45" t="s">
        <v>847</v>
      </c>
      <c r="C331" s="45" t="s">
        <v>4348</v>
      </c>
      <c r="D331" s="36" t="s">
        <v>4488</v>
      </c>
      <c r="E331" s="36" t="str">
        <f t="shared" si="15"/>
        <v>2009_SD</v>
      </c>
      <c r="F331" s="45">
        <v>2009</v>
      </c>
      <c r="G331" s="45">
        <f>_xlfn.XLOOKUP(I331,Main_OG!$B$1:$B$766,Main_OG!$O$1:$O$766,"")</f>
        <v>0</v>
      </c>
      <c r="H331" s="45">
        <f>_xlfn.XLOOKUP(E331,Main_OG!$D$1:$D$766,Main_OG!$J$1:$J$766,"")</f>
        <v>0</v>
      </c>
      <c r="I331" s="45" t="s">
        <v>847</v>
      </c>
      <c r="J331" s="45" t="str">
        <f t="shared" si="16"/>
        <v>Black Hills Power Inc_SD</v>
      </c>
      <c r="K331" s="45" t="str">
        <f t="shared" si="17"/>
        <v>Black Hills Power, Inc._SD</v>
      </c>
      <c r="L331" s="45" t="s">
        <v>1316</v>
      </c>
      <c r="M331" s="45">
        <v>0</v>
      </c>
      <c r="N331" s="45">
        <v>11876</v>
      </c>
      <c r="O331" s="45">
        <v>27</v>
      </c>
      <c r="P331" s="45">
        <v>51984</v>
      </c>
      <c r="Q331" s="45">
        <v>0</v>
      </c>
      <c r="R331" s="45">
        <v>706295</v>
      </c>
      <c r="S331" s="45">
        <v>214662</v>
      </c>
      <c r="T331" s="45">
        <v>507398</v>
      </c>
      <c r="U331" s="45">
        <v>0</v>
      </c>
      <c r="V331" s="45">
        <v>8.01</v>
      </c>
      <c r="W331" s="45">
        <v>5.6</v>
      </c>
      <c r="X331" s="45">
        <v>8.6999999999999993</v>
      </c>
      <c r="Y331" s="46">
        <v>44255.8</v>
      </c>
      <c r="Z331" s="46">
        <v>54835.348242463144</v>
      </c>
      <c r="AA331" s="47">
        <f>_xlfn.XLOOKUP($E331,Main_OG!$D$1:$D$766,Main_OG!AJ$1:AJ$766,"")</f>
        <v>4213274</v>
      </c>
      <c r="AB331" s="47">
        <f>_xlfn.XLOOKUP($E331,Main_OG!$D$1:$D$766,Main_OG!AK$1:AK$766,"")</f>
        <v>47426</v>
      </c>
      <c r="AC331" s="47">
        <f>_xlfn.XLOOKUP($E331,Main_OG!$D$1:$D$766,Main_OG!AL$1:AL$766,"")</f>
        <v>1835434</v>
      </c>
      <c r="AD331" s="47">
        <f>_xlfn.XLOOKUP($E331,Main_OG!$D$1:$D$766,Main_OG!AM$1:AM$766,"")</f>
        <v>0</v>
      </c>
    </row>
    <row r="332" spans="1:30" x14ac:dyDescent="0.35">
      <c r="A332" s="36" t="s">
        <v>1305</v>
      </c>
      <c r="B332" s="45" t="s">
        <v>886</v>
      </c>
      <c r="C332" s="45" t="s">
        <v>4348</v>
      </c>
      <c r="D332" s="36" t="s">
        <v>4488</v>
      </c>
      <c r="E332" s="36" t="str">
        <f t="shared" si="15"/>
        <v>2009_WY</v>
      </c>
      <c r="F332" s="45">
        <v>2009</v>
      </c>
      <c r="G332" s="45">
        <f>_xlfn.XLOOKUP(I332,Main_OG!$B$1:$B$766,Main_OG!$O$1:$O$766,"")</f>
        <v>0</v>
      </c>
      <c r="H332" s="45">
        <f>_xlfn.XLOOKUP(E332,Main_OG!$D$1:$D$766,Main_OG!$J$1:$J$766,"")</f>
        <v>0</v>
      </c>
      <c r="I332" s="45" t="s">
        <v>886</v>
      </c>
      <c r="J332" s="45" t="str">
        <f t="shared" si="16"/>
        <v>Black Hills Power Inc_WY</v>
      </c>
      <c r="K332" s="45" t="str">
        <f t="shared" si="17"/>
        <v>Black Hills Power, Inc._WY</v>
      </c>
      <c r="L332" s="45" t="s">
        <v>1317</v>
      </c>
      <c r="M332" s="45">
        <v>0</v>
      </c>
      <c r="N332" s="45">
        <v>577</v>
      </c>
      <c r="O332" s="45">
        <v>8</v>
      </c>
      <c r="P332" s="45">
        <v>2100</v>
      </c>
      <c r="Q332" s="45">
        <v>0</v>
      </c>
      <c r="R332" s="45">
        <v>26676</v>
      </c>
      <c r="S332" s="45">
        <v>115303</v>
      </c>
      <c r="T332" s="45">
        <v>22338</v>
      </c>
      <c r="U332" s="45">
        <v>0</v>
      </c>
      <c r="V332" s="45">
        <v>8.19</v>
      </c>
      <c r="W332" s="45">
        <v>5.1100000000000003</v>
      </c>
      <c r="X332" s="45">
        <v>7.55</v>
      </c>
      <c r="Y332" s="46">
        <v>40599.599999999999</v>
      </c>
      <c r="Z332" s="46">
        <v>72518.580836686902</v>
      </c>
      <c r="AA332" s="47">
        <f>_xlfn.XLOOKUP($E332,Main_OG!$D$1:$D$766,Main_OG!AJ$1:AJ$766,"")</f>
        <v>51084784</v>
      </c>
      <c r="AB332" s="47">
        <f>_xlfn.XLOOKUP($E332,Main_OG!$D$1:$D$766,Main_OG!AK$1:AK$766,"")</f>
        <v>182864</v>
      </c>
      <c r="AC332" s="47">
        <f>_xlfn.XLOOKUP($E332,Main_OG!$D$1:$D$766,Main_OG!AL$1:AL$766,"")</f>
        <v>6517656</v>
      </c>
      <c r="AD332" s="47">
        <f>_xlfn.XLOOKUP($E332,Main_OG!$D$1:$D$766,Main_OG!AM$1:AM$766,"")</f>
        <v>0</v>
      </c>
    </row>
    <row r="333" spans="1:30" x14ac:dyDescent="0.35">
      <c r="A333" s="36" t="s">
        <v>1305</v>
      </c>
      <c r="B333" s="45" t="s">
        <v>858</v>
      </c>
      <c r="C333" s="45" t="s">
        <v>4348</v>
      </c>
      <c r="D333" s="36" t="s">
        <v>4488</v>
      </c>
      <c r="E333" s="36" t="str">
        <f t="shared" si="15"/>
        <v>2010_MT</v>
      </c>
      <c r="F333" s="45">
        <v>2010</v>
      </c>
      <c r="G333" s="45">
        <f>_xlfn.XLOOKUP(I333,Main_OG!$B$1:$B$766,Main_OG!$O$1:$O$766,"")</f>
        <v>0</v>
      </c>
      <c r="H333" s="45">
        <f>_xlfn.XLOOKUP(E333,Main_OG!$D$1:$D$766,Main_OG!$J$1:$J$766,"")</f>
        <v>0</v>
      </c>
      <c r="I333" s="45" t="s">
        <v>858</v>
      </c>
      <c r="J333" s="45" t="str">
        <f t="shared" si="16"/>
        <v>Black Hills Power Inc_MT</v>
      </c>
      <c r="K333" s="45" t="str">
        <f t="shared" si="17"/>
        <v>Black Hills Power, Inc._MT</v>
      </c>
      <c r="L333" s="45" t="s">
        <v>1318</v>
      </c>
      <c r="M333" s="45">
        <v>0</v>
      </c>
      <c r="N333" s="45">
        <v>21</v>
      </c>
      <c r="O333" s="45">
        <v>2</v>
      </c>
      <c r="P333" s="45">
        <v>13</v>
      </c>
      <c r="Q333" s="45">
        <v>0</v>
      </c>
      <c r="R333" s="45">
        <v>595</v>
      </c>
      <c r="S333" s="45">
        <v>48953</v>
      </c>
      <c r="T333" s="45">
        <v>94</v>
      </c>
      <c r="U333" s="45">
        <v>0</v>
      </c>
      <c r="V333" s="45">
        <v>9.3800000000000008</v>
      </c>
      <c r="W333" s="45">
        <v>4.96</v>
      </c>
      <c r="X333" s="45">
        <v>8.09</v>
      </c>
      <c r="Y333" s="46">
        <v>42469.8</v>
      </c>
      <c r="Z333" s="46">
        <v>42867.178746984544</v>
      </c>
      <c r="AA333" s="47">
        <f>_xlfn.XLOOKUP($E333,Main_OG!$D$1:$D$766,Main_OG!AJ$1:AJ$766,"")</f>
        <v>24010412</v>
      </c>
      <c r="AB333" s="47">
        <f>_xlfn.XLOOKUP($E333,Main_OG!$D$1:$D$766,Main_OG!AK$1:AK$766,"")</f>
        <v>1555752</v>
      </c>
      <c r="AC333" s="47">
        <f>_xlfn.XLOOKUP($E333,Main_OG!$D$1:$D$766,Main_OG!AL$1:AL$766,"")</f>
        <v>1453602</v>
      </c>
      <c r="AD333" s="47">
        <f>_xlfn.XLOOKUP($E333,Main_OG!$D$1:$D$766,Main_OG!AM$1:AM$766,"")</f>
        <v>0</v>
      </c>
    </row>
    <row r="334" spans="1:30" x14ac:dyDescent="0.35">
      <c r="A334" s="36" t="s">
        <v>1305</v>
      </c>
      <c r="B334" s="45" t="s">
        <v>847</v>
      </c>
      <c r="C334" s="45" t="s">
        <v>4348</v>
      </c>
      <c r="D334" s="36" t="s">
        <v>4488</v>
      </c>
      <c r="E334" s="36" t="str">
        <f t="shared" si="15"/>
        <v>2010_SD</v>
      </c>
      <c r="F334" s="45">
        <v>2010</v>
      </c>
      <c r="G334" s="45">
        <f>_xlfn.XLOOKUP(I334,Main_OG!$B$1:$B$766,Main_OG!$O$1:$O$766,"")</f>
        <v>0</v>
      </c>
      <c r="H334" s="45">
        <f>_xlfn.XLOOKUP(E334,Main_OG!$D$1:$D$766,Main_OG!$J$1:$J$766,"")</f>
        <v>0</v>
      </c>
      <c r="I334" s="45" t="s">
        <v>847</v>
      </c>
      <c r="J334" s="45" t="str">
        <f t="shared" si="16"/>
        <v>Black Hills Power Inc_SD</v>
      </c>
      <c r="K334" s="45" t="str">
        <f t="shared" si="17"/>
        <v>Black Hills Power, Inc._SD</v>
      </c>
      <c r="L334" s="45" t="s">
        <v>1319</v>
      </c>
      <c r="M334" s="45">
        <v>0</v>
      </c>
      <c r="N334" s="45">
        <v>11909</v>
      </c>
      <c r="O334" s="45">
        <v>29</v>
      </c>
      <c r="P334" s="45">
        <v>52556</v>
      </c>
      <c r="Q334" s="45">
        <v>0</v>
      </c>
      <c r="R334" s="45">
        <v>720009</v>
      </c>
      <c r="S334" s="45">
        <v>205909</v>
      </c>
      <c r="T334" s="45">
        <v>513084</v>
      </c>
      <c r="U334" s="45">
        <v>0</v>
      </c>
      <c r="V334" s="45">
        <v>9.2100000000000009</v>
      </c>
      <c r="W334" s="45">
        <v>6.19</v>
      </c>
      <c r="X334" s="45">
        <v>9.8800000000000008</v>
      </c>
      <c r="Y334" s="46">
        <v>44810.7</v>
      </c>
      <c r="Z334" s="46">
        <v>54902.088109062439</v>
      </c>
      <c r="AA334" s="47">
        <f>_xlfn.XLOOKUP($E334,Main_OG!$D$1:$D$766,Main_OG!AJ$1:AJ$766,"")</f>
        <v>4327706</v>
      </c>
      <c r="AB334" s="47">
        <f>_xlfn.XLOOKUP($E334,Main_OG!$D$1:$D$766,Main_OG!AK$1:AK$766,"")</f>
        <v>36138</v>
      </c>
      <c r="AC334" s="47">
        <f>_xlfn.XLOOKUP($E334,Main_OG!$D$1:$D$766,Main_OG!AL$1:AL$766,"")</f>
        <v>3199442</v>
      </c>
      <c r="AD334" s="47">
        <f>_xlfn.XLOOKUP($E334,Main_OG!$D$1:$D$766,Main_OG!AM$1:AM$766,"")</f>
        <v>0</v>
      </c>
    </row>
    <row r="335" spans="1:30" x14ac:dyDescent="0.35">
      <c r="A335" s="36" t="s">
        <v>1305</v>
      </c>
      <c r="B335" s="45" t="s">
        <v>886</v>
      </c>
      <c r="C335" s="45" t="s">
        <v>4348</v>
      </c>
      <c r="D335" s="36" t="s">
        <v>4488</v>
      </c>
      <c r="E335" s="36" t="str">
        <f t="shared" si="15"/>
        <v>2010_WY</v>
      </c>
      <c r="F335" s="45">
        <v>2010</v>
      </c>
      <c r="G335" s="45">
        <f>_xlfn.XLOOKUP(I335,Main_OG!$B$1:$B$766,Main_OG!$O$1:$O$766,"")</f>
        <v>0</v>
      </c>
      <c r="H335" s="45">
        <f>_xlfn.XLOOKUP(E335,Main_OG!$D$1:$D$766,Main_OG!$J$1:$J$766,"")</f>
        <v>0</v>
      </c>
      <c r="I335" s="45" t="s">
        <v>886</v>
      </c>
      <c r="J335" s="45" t="str">
        <f t="shared" si="16"/>
        <v>Black Hills Power Inc_WY</v>
      </c>
      <c r="K335" s="45" t="str">
        <f t="shared" si="17"/>
        <v>Black Hills Power, Inc._WY</v>
      </c>
      <c r="L335" s="45" t="s">
        <v>1320</v>
      </c>
      <c r="M335" s="45">
        <v>0</v>
      </c>
      <c r="N335" s="45">
        <v>581</v>
      </c>
      <c r="O335" s="45">
        <v>9</v>
      </c>
      <c r="P335" s="45">
        <v>2118</v>
      </c>
      <c r="Q335" s="45">
        <v>0</v>
      </c>
      <c r="R335" s="45">
        <v>25662</v>
      </c>
      <c r="S335" s="45">
        <v>114014</v>
      </c>
      <c r="T335" s="45">
        <v>22235</v>
      </c>
      <c r="U335" s="45">
        <v>0</v>
      </c>
      <c r="V335" s="45">
        <v>9.49</v>
      </c>
      <c r="W335" s="45">
        <v>6.27</v>
      </c>
      <c r="X335" s="45">
        <v>8.67</v>
      </c>
      <c r="Y335" s="46">
        <v>39135.800000000003</v>
      </c>
      <c r="Z335" s="46">
        <v>69324.448081681956</v>
      </c>
      <c r="AA335" s="47">
        <f>_xlfn.XLOOKUP($E335,Main_OG!$D$1:$D$766,Main_OG!AJ$1:AJ$766,"")</f>
        <v>52290970</v>
      </c>
      <c r="AB335" s="47">
        <f>_xlfn.XLOOKUP($E335,Main_OG!$D$1:$D$766,Main_OG!AK$1:AK$766,"")</f>
        <v>208282</v>
      </c>
      <c r="AC335" s="47">
        <f>_xlfn.XLOOKUP($E335,Main_OG!$D$1:$D$766,Main_OG!AL$1:AL$766,"")</f>
        <v>5669332</v>
      </c>
      <c r="AD335" s="47">
        <f>_xlfn.XLOOKUP($E335,Main_OG!$D$1:$D$766,Main_OG!AM$1:AM$766,"")</f>
        <v>0</v>
      </c>
    </row>
    <row r="336" spans="1:30" x14ac:dyDescent="0.35">
      <c r="A336" s="36" t="s">
        <v>1305</v>
      </c>
      <c r="B336" s="45" t="s">
        <v>858</v>
      </c>
      <c r="C336" s="45" t="s">
        <v>4348</v>
      </c>
      <c r="D336" s="36" t="s">
        <v>4488</v>
      </c>
      <c r="E336" s="36" t="str">
        <f t="shared" si="15"/>
        <v>2011_MT</v>
      </c>
      <c r="F336" s="45">
        <v>2011</v>
      </c>
      <c r="G336" s="45">
        <f>_xlfn.XLOOKUP(I336,Main_OG!$B$1:$B$766,Main_OG!$O$1:$O$766,"")</f>
        <v>0</v>
      </c>
      <c r="H336" s="45">
        <f>_xlfn.XLOOKUP(E336,Main_OG!$D$1:$D$766,Main_OG!$J$1:$J$766,"")</f>
        <v>0</v>
      </c>
      <c r="I336" s="45" t="s">
        <v>858</v>
      </c>
      <c r="J336" s="45" t="str">
        <f t="shared" si="16"/>
        <v>Black Hills Power Inc_MT</v>
      </c>
      <c r="K336" s="45" t="str">
        <f t="shared" si="17"/>
        <v>Black Hills Power, Inc._MT</v>
      </c>
      <c r="L336" s="45" t="s">
        <v>1321</v>
      </c>
      <c r="M336" s="45">
        <v>0</v>
      </c>
      <c r="N336" s="45">
        <v>20</v>
      </c>
      <c r="O336" s="45">
        <v>2</v>
      </c>
      <c r="P336" s="45">
        <v>13</v>
      </c>
      <c r="Q336" s="45">
        <v>0</v>
      </c>
      <c r="R336" s="45">
        <v>414</v>
      </c>
      <c r="S336" s="45">
        <v>50324</v>
      </c>
      <c r="T336" s="45">
        <v>82</v>
      </c>
      <c r="U336" s="45">
        <v>0</v>
      </c>
      <c r="V336" s="45">
        <v>10.119999999999999</v>
      </c>
      <c r="W336" s="45">
        <v>4.78</v>
      </c>
      <c r="X336" s="45">
        <v>8.17</v>
      </c>
      <c r="Y336" s="46">
        <v>43532.2</v>
      </c>
      <c r="Z336" s="46">
        <v>43640.515760116607</v>
      </c>
      <c r="AA336" s="47">
        <f>_xlfn.XLOOKUP($E336,Main_OG!$D$1:$D$766,Main_OG!AJ$1:AJ$766,"")</f>
        <v>19544322</v>
      </c>
      <c r="AB336" s="47">
        <f>_xlfn.XLOOKUP($E336,Main_OG!$D$1:$D$766,Main_OG!AK$1:AK$766,"")</f>
        <v>1756066</v>
      </c>
      <c r="AC336" s="47">
        <f>_xlfn.XLOOKUP($E336,Main_OG!$D$1:$D$766,Main_OG!AL$1:AL$766,"")</f>
        <v>9361544</v>
      </c>
      <c r="AD336" s="47">
        <f>_xlfn.XLOOKUP($E336,Main_OG!$D$1:$D$766,Main_OG!AM$1:AM$766,"")</f>
        <v>0</v>
      </c>
    </row>
    <row r="337" spans="1:30" x14ac:dyDescent="0.35">
      <c r="A337" s="36" t="s">
        <v>1305</v>
      </c>
      <c r="B337" s="45" t="s">
        <v>847</v>
      </c>
      <c r="C337" s="45" t="s">
        <v>4348</v>
      </c>
      <c r="D337" s="36" t="s">
        <v>4488</v>
      </c>
      <c r="E337" s="36" t="str">
        <f t="shared" si="15"/>
        <v>2011_SD</v>
      </c>
      <c r="F337" s="45">
        <v>2011</v>
      </c>
      <c r="G337" s="45">
        <f>_xlfn.XLOOKUP(I337,Main_OG!$B$1:$B$766,Main_OG!$O$1:$O$766,"")</f>
        <v>0</v>
      </c>
      <c r="H337" s="45">
        <f>_xlfn.XLOOKUP(E337,Main_OG!$D$1:$D$766,Main_OG!$J$1:$J$766,"")</f>
        <v>0</v>
      </c>
      <c r="I337" s="45" t="s">
        <v>847</v>
      </c>
      <c r="J337" s="45" t="str">
        <f t="shared" si="16"/>
        <v>Black Hills Power Inc_SD</v>
      </c>
      <c r="K337" s="45" t="str">
        <f t="shared" si="17"/>
        <v>Black Hills Power, Inc._SD</v>
      </c>
      <c r="L337" s="45" t="s">
        <v>1322</v>
      </c>
      <c r="M337" s="45">
        <v>0</v>
      </c>
      <c r="N337" s="45">
        <v>13800</v>
      </c>
      <c r="O337" s="45">
        <v>32</v>
      </c>
      <c r="P337" s="45">
        <v>53914</v>
      </c>
      <c r="Q337" s="45">
        <v>0</v>
      </c>
      <c r="R337" s="45">
        <v>727205</v>
      </c>
      <c r="S337" s="45">
        <v>224682</v>
      </c>
      <c r="T337" s="45">
        <v>526915</v>
      </c>
      <c r="U337" s="45">
        <v>0</v>
      </c>
      <c r="V337" s="45">
        <v>9.57</v>
      </c>
      <c r="W337" s="45">
        <v>6.27</v>
      </c>
      <c r="X337" s="45">
        <v>10.46</v>
      </c>
      <c r="Y337" s="46">
        <v>47630.3</v>
      </c>
      <c r="Z337" s="46">
        <v>57822.006943938621</v>
      </c>
      <c r="AA337" s="47">
        <f>_xlfn.XLOOKUP($E337,Main_OG!$D$1:$D$766,Main_OG!AJ$1:AJ$766,"")</f>
        <v>3535904</v>
      </c>
      <c r="AB337" s="47">
        <f>_xlfn.XLOOKUP($E337,Main_OG!$D$1:$D$766,Main_OG!AK$1:AK$766,"")</f>
        <v>41882</v>
      </c>
      <c r="AC337" s="47">
        <f>_xlfn.XLOOKUP($E337,Main_OG!$D$1:$D$766,Main_OG!AL$1:AL$766,"")</f>
        <v>3178016</v>
      </c>
      <c r="AD337" s="47">
        <f>_xlfn.XLOOKUP($E337,Main_OG!$D$1:$D$766,Main_OG!AM$1:AM$766,"")</f>
        <v>0</v>
      </c>
    </row>
    <row r="338" spans="1:30" x14ac:dyDescent="0.35">
      <c r="A338" s="36" t="s">
        <v>1305</v>
      </c>
      <c r="B338" s="45" t="s">
        <v>886</v>
      </c>
      <c r="C338" s="45" t="s">
        <v>4348</v>
      </c>
      <c r="D338" s="36" t="s">
        <v>4488</v>
      </c>
      <c r="E338" s="36" t="str">
        <f t="shared" si="15"/>
        <v>2011_WY</v>
      </c>
      <c r="F338" s="45">
        <v>2011</v>
      </c>
      <c r="G338" s="45">
        <f>_xlfn.XLOOKUP(I338,Main_OG!$B$1:$B$766,Main_OG!$O$1:$O$766,"")</f>
        <v>0</v>
      </c>
      <c r="H338" s="45">
        <f>_xlfn.XLOOKUP(E338,Main_OG!$D$1:$D$766,Main_OG!$J$1:$J$766,"")</f>
        <v>0</v>
      </c>
      <c r="I338" s="45" t="s">
        <v>886</v>
      </c>
      <c r="J338" s="45" t="str">
        <f t="shared" si="16"/>
        <v>Black Hills Power Inc_WY</v>
      </c>
      <c r="K338" s="45" t="str">
        <f t="shared" si="17"/>
        <v>Black Hills Power, Inc._WY</v>
      </c>
      <c r="L338" s="45" t="s">
        <v>1323</v>
      </c>
      <c r="M338" s="45">
        <v>0</v>
      </c>
      <c r="N338" s="45">
        <v>677</v>
      </c>
      <c r="O338" s="45">
        <v>11</v>
      </c>
      <c r="P338" s="45">
        <v>2180</v>
      </c>
      <c r="Q338" s="45">
        <v>0</v>
      </c>
      <c r="R338" s="45">
        <v>25147</v>
      </c>
      <c r="S338" s="45">
        <v>130754</v>
      </c>
      <c r="T338" s="45">
        <v>22797</v>
      </c>
      <c r="U338" s="45">
        <v>0</v>
      </c>
      <c r="V338" s="45">
        <v>10.54</v>
      </c>
      <c r="W338" s="45">
        <v>6.75</v>
      </c>
      <c r="X338" s="45">
        <v>9.76</v>
      </c>
      <c r="Y338" s="46">
        <v>38929.800000000003</v>
      </c>
      <c r="Z338" s="46">
        <v>68599.854447030884</v>
      </c>
      <c r="AA338" s="47">
        <f>_xlfn.XLOOKUP($E338,Main_OG!$D$1:$D$766,Main_OG!AJ$1:AJ$766,"")</f>
        <v>50626282</v>
      </c>
      <c r="AB338" s="47">
        <f>_xlfn.XLOOKUP($E338,Main_OG!$D$1:$D$766,Main_OG!AK$1:AK$766,"")</f>
        <v>214548</v>
      </c>
      <c r="AC338" s="47">
        <f>_xlfn.XLOOKUP($E338,Main_OG!$D$1:$D$766,Main_OG!AL$1:AL$766,"")</f>
        <v>5857650</v>
      </c>
      <c r="AD338" s="47">
        <f>_xlfn.XLOOKUP($E338,Main_OG!$D$1:$D$766,Main_OG!AM$1:AM$766,"")</f>
        <v>0</v>
      </c>
    </row>
    <row r="339" spans="1:30" x14ac:dyDescent="0.35">
      <c r="A339" s="36" t="s">
        <v>1305</v>
      </c>
      <c r="B339" s="45" t="s">
        <v>858</v>
      </c>
      <c r="C339" s="45" t="s">
        <v>4348</v>
      </c>
      <c r="D339" s="36" t="s">
        <v>4488</v>
      </c>
      <c r="E339" s="36" t="str">
        <f t="shared" si="15"/>
        <v>2012_MT</v>
      </c>
      <c r="F339" s="45">
        <v>2012</v>
      </c>
      <c r="G339" s="45">
        <f>_xlfn.XLOOKUP(I339,Main_OG!$B$1:$B$766,Main_OG!$O$1:$O$766,"")</f>
        <v>0</v>
      </c>
      <c r="H339" s="45">
        <f>_xlfn.XLOOKUP(E339,Main_OG!$D$1:$D$766,Main_OG!$J$1:$J$766,"")</f>
        <v>0</v>
      </c>
      <c r="I339" s="45" t="s">
        <v>858</v>
      </c>
      <c r="J339" s="45" t="str">
        <f t="shared" si="16"/>
        <v>Black Hills Power Inc_MT</v>
      </c>
      <c r="K339" s="45" t="str">
        <f t="shared" si="17"/>
        <v>Black Hills Power, Inc._MT</v>
      </c>
      <c r="L339" s="45" t="s">
        <v>1324</v>
      </c>
      <c r="M339" s="45">
        <v>0</v>
      </c>
      <c r="N339" s="45">
        <v>20</v>
      </c>
      <c r="O339" s="45">
        <v>3</v>
      </c>
      <c r="P339" s="45">
        <v>12</v>
      </c>
      <c r="Q339" s="45">
        <v>0</v>
      </c>
      <c r="R339" s="45">
        <v>1519</v>
      </c>
      <c r="S339" s="45">
        <v>48328</v>
      </c>
      <c r="T339" s="45">
        <v>61</v>
      </c>
      <c r="U339" s="45">
        <v>0</v>
      </c>
      <c r="V339" s="45">
        <v>7.5246873000000001</v>
      </c>
      <c r="W339" s="45">
        <v>5.0999420999999998</v>
      </c>
      <c r="X339" s="45">
        <v>8.5245902000000005</v>
      </c>
      <c r="Y339" s="46">
        <v>44329.1</v>
      </c>
      <c r="Z339" s="46">
        <v>44145.103209821464</v>
      </c>
      <c r="AA339" s="47">
        <f>_xlfn.XLOOKUP($E339,Main_OG!$D$1:$D$766,Main_OG!AJ$1:AJ$766,"")</f>
        <v>18128922</v>
      </c>
      <c r="AB339" s="47">
        <f>_xlfn.XLOOKUP($E339,Main_OG!$D$1:$D$766,Main_OG!AK$1:AK$766,"")</f>
        <v>1779144</v>
      </c>
      <c r="AC339" s="47">
        <f>_xlfn.XLOOKUP($E339,Main_OG!$D$1:$D$766,Main_OG!AL$1:AL$766,"")</f>
        <v>10739166</v>
      </c>
      <c r="AD339" s="47">
        <f>_xlfn.XLOOKUP($E339,Main_OG!$D$1:$D$766,Main_OG!AM$1:AM$766,"")</f>
        <v>0</v>
      </c>
    </row>
    <row r="340" spans="1:30" x14ac:dyDescent="0.35">
      <c r="A340" s="36" t="s">
        <v>1305</v>
      </c>
      <c r="B340" s="45" t="s">
        <v>847</v>
      </c>
      <c r="C340" s="45" t="s">
        <v>4348</v>
      </c>
      <c r="D340" s="36" t="s">
        <v>4488</v>
      </c>
      <c r="E340" s="36" t="str">
        <f t="shared" si="15"/>
        <v>2012_SD</v>
      </c>
      <c r="F340" s="45">
        <v>2012</v>
      </c>
      <c r="G340" s="45">
        <f>_xlfn.XLOOKUP(I340,Main_OG!$B$1:$B$766,Main_OG!$O$1:$O$766,"")</f>
        <v>0</v>
      </c>
      <c r="H340" s="45">
        <f>_xlfn.XLOOKUP(E340,Main_OG!$D$1:$D$766,Main_OG!$J$1:$J$766,"")</f>
        <v>0</v>
      </c>
      <c r="I340" s="45" t="s">
        <v>847</v>
      </c>
      <c r="J340" s="45" t="str">
        <f t="shared" si="16"/>
        <v>Black Hills Power Inc_SD</v>
      </c>
      <c r="K340" s="45" t="str">
        <f t="shared" si="17"/>
        <v>Black Hills Power, Inc._SD</v>
      </c>
      <c r="L340" s="45" t="s">
        <v>1325</v>
      </c>
      <c r="M340" s="45">
        <v>0</v>
      </c>
      <c r="N340" s="45">
        <v>13906</v>
      </c>
      <c r="O340" s="45">
        <v>33</v>
      </c>
      <c r="P340" s="45">
        <v>54161</v>
      </c>
      <c r="Q340" s="45">
        <v>0</v>
      </c>
      <c r="R340" s="45">
        <v>732496</v>
      </c>
      <c r="S340" s="45">
        <v>240094</v>
      </c>
      <c r="T340" s="45">
        <v>508911</v>
      </c>
      <c r="U340" s="45">
        <v>0</v>
      </c>
      <c r="V340" s="45">
        <v>9.7340462999999993</v>
      </c>
      <c r="W340" s="45">
        <v>6.1848276000000002</v>
      </c>
      <c r="X340" s="45">
        <v>10.777169000000001</v>
      </c>
      <c r="Y340" s="46">
        <v>48653.9</v>
      </c>
      <c r="Z340" s="46">
        <v>58347.874160979256</v>
      </c>
      <c r="AA340" s="47">
        <f>_xlfn.XLOOKUP($E340,Main_OG!$D$1:$D$766,Main_OG!AJ$1:AJ$766,"")</f>
        <v>3900284</v>
      </c>
      <c r="AB340" s="47">
        <f>_xlfn.XLOOKUP($E340,Main_OG!$D$1:$D$766,Main_OG!AK$1:AK$766,"")</f>
        <v>35202</v>
      </c>
      <c r="AC340" s="47">
        <f>_xlfn.XLOOKUP($E340,Main_OG!$D$1:$D$766,Main_OG!AL$1:AL$766,"")</f>
        <v>4929716</v>
      </c>
      <c r="AD340" s="47">
        <f>_xlfn.XLOOKUP($E340,Main_OG!$D$1:$D$766,Main_OG!AM$1:AM$766,"")</f>
        <v>0</v>
      </c>
    </row>
    <row r="341" spans="1:30" x14ac:dyDescent="0.35">
      <c r="A341" s="36" t="s">
        <v>1305</v>
      </c>
      <c r="B341" s="45" t="s">
        <v>886</v>
      </c>
      <c r="C341" s="45" t="s">
        <v>4348</v>
      </c>
      <c r="D341" s="36" t="s">
        <v>4488</v>
      </c>
      <c r="E341" s="36" t="str">
        <f t="shared" si="15"/>
        <v>2012_WY</v>
      </c>
      <c r="F341" s="45">
        <v>2012</v>
      </c>
      <c r="G341" s="45">
        <f>_xlfn.XLOOKUP(I341,Main_OG!$B$1:$B$766,Main_OG!$O$1:$O$766,"")</f>
        <v>0</v>
      </c>
      <c r="H341" s="45">
        <f>_xlfn.XLOOKUP(E341,Main_OG!$D$1:$D$766,Main_OG!$J$1:$J$766,"")</f>
        <v>0</v>
      </c>
      <c r="I341" s="45" t="s">
        <v>886</v>
      </c>
      <c r="J341" s="45" t="str">
        <f t="shared" si="16"/>
        <v>Black Hills Power Inc_WY</v>
      </c>
      <c r="K341" s="45" t="str">
        <f t="shared" si="17"/>
        <v>Black Hills Power, Inc._WY</v>
      </c>
      <c r="L341" s="45" t="s">
        <v>1326</v>
      </c>
      <c r="M341" s="45">
        <v>0</v>
      </c>
      <c r="N341" s="45">
        <v>670</v>
      </c>
      <c r="O341" s="45">
        <v>11</v>
      </c>
      <c r="P341" s="45">
        <v>2170</v>
      </c>
      <c r="Q341" s="45">
        <v>0</v>
      </c>
      <c r="R341" s="45">
        <v>31637</v>
      </c>
      <c r="S341" s="45">
        <v>117615</v>
      </c>
      <c r="T341" s="45">
        <v>21794</v>
      </c>
      <c r="U341" s="45">
        <v>0</v>
      </c>
      <c r="V341" s="45">
        <v>10.170054</v>
      </c>
      <c r="W341" s="45">
        <v>6.8367979999999999</v>
      </c>
      <c r="X341" s="45">
        <v>9.8751949999999997</v>
      </c>
      <c r="Y341" s="46">
        <v>38085</v>
      </c>
      <c r="Z341" s="46">
        <v>66044.574234899148</v>
      </c>
      <c r="AA341" s="47">
        <f>_xlfn.XLOOKUP($E341,Main_OG!$D$1:$D$766,Main_OG!AJ$1:AJ$766,"")</f>
        <v>52898770</v>
      </c>
      <c r="AB341" s="47">
        <f>_xlfn.XLOOKUP($E341,Main_OG!$D$1:$D$766,Main_OG!AK$1:AK$766,"")</f>
        <v>189480</v>
      </c>
      <c r="AC341" s="47">
        <f>_xlfn.XLOOKUP($E341,Main_OG!$D$1:$D$766,Main_OG!AL$1:AL$766,"")</f>
        <v>6670518</v>
      </c>
      <c r="AD341" s="47">
        <f>_xlfn.XLOOKUP($E341,Main_OG!$D$1:$D$766,Main_OG!AM$1:AM$766,"")</f>
        <v>0</v>
      </c>
    </row>
    <row r="342" spans="1:30" x14ac:dyDescent="0.35">
      <c r="A342" s="36" t="s">
        <v>1305</v>
      </c>
      <c r="B342" s="45" t="s">
        <v>858</v>
      </c>
      <c r="C342" s="45" t="s">
        <v>4348</v>
      </c>
      <c r="D342" s="36" t="s">
        <v>4488</v>
      </c>
      <c r="E342" s="36" t="str">
        <f t="shared" si="15"/>
        <v>2013_MT</v>
      </c>
      <c r="F342" s="45">
        <v>2013</v>
      </c>
      <c r="G342" s="45">
        <f>_xlfn.XLOOKUP(I342,Main_OG!$B$1:$B$766,Main_OG!$O$1:$O$766,"")</f>
        <v>0</v>
      </c>
      <c r="H342" s="45">
        <f>_xlfn.XLOOKUP(E342,Main_OG!$D$1:$D$766,Main_OG!$J$1:$J$766,"")</f>
        <v>0</v>
      </c>
      <c r="I342" s="45" t="s">
        <v>858</v>
      </c>
      <c r="J342" s="45" t="str">
        <f t="shared" si="16"/>
        <v>Black Hills Power Inc_MT</v>
      </c>
      <c r="K342" s="45" t="str">
        <f t="shared" si="17"/>
        <v>Black Hills Power, Inc._MT</v>
      </c>
      <c r="L342" s="45" t="s">
        <v>1327</v>
      </c>
      <c r="M342" s="45">
        <v>0</v>
      </c>
      <c r="N342" s="45">
        <v>22</v>
      </c>
      <c r="O342" s="45">
        <v>5</v>
      </c>
      <c r="P342" s="45">
        <v>12</v>
      </c>
      <c r="Q342" s="45">
        <v>0</v>
      </c>
      <c r="R342" s="45">
        <v>232</v>
      </c>
      <c r="S342" s="45">
        <v>47430</v>
      </c>
      <c r="T342" s="45">
        <v>55</v>
      </c>
      <c r="U342" s="45">
        <v>0</v>
      </c>
      <c r="V342" s="45">
        <v>12.198276</v>
      </c>
      <c r="W342" s="45">
        <v>6.5452244999999998</v>
      </c>
      <c r="X342" s="45">
        <v>8.5454545</v>
      </c>
      <c r="Y342" s="46">
        <v>45114.7</v>
      </c>
      <c r="Z342" s="46">
        <v>44484.883026116244</v>
      </c>
      <c r="AA342" s="47">
        <f>_xlfn.XLOOKUP($E342,Main_OG!$D$1:$D$766,Main_OG!AJ$1:AJ$766,"")</f>
        <v>19140756</v>
      </c>
      <c r="AB342" s="47">
        <f>_xlfn.XLOOKUP($E342,Main_OG!$D$1:$D$766,Main_OG!AK$1:AK$766,"")</f>
        <v>1783602</v>
      </c>
      <c r="AC342" s="47">
        <f>_xlfn.XLOOKUP($E342,Main_OG!$D$1:$D$766,Main_OG!AL$1:AL$766,"")</f>
        <v>14545834</v>
      </c>
      <c r="AD342" s="47">
        <f>_xlfn.XLOOKUP($E342,Main_OG!$D$1:$D$766,Main_OG!AM$1:AM$766,"")</f>
        <v>0</v>
      </c>
    </row>
    <row r="343" spans="1:30" x14ac:dyDescent="0.35">
      <c r="A343" s="36" t="s">
        <v>1305</v>
      </c>
      <c r="B343" s="45" t="s">
        <v>847</v>
      </c>
      <c r="C343" s="45" t="s">
        <v>4348</v>
      </c>
      <c r="D343" s="36" t="s">
        <v>4488</v>
      </c>
      <c r="E343" s="36" t="str">
        <f t="shared" si="15"/>
        <v>2013_SD</v>
      </c>
      <c r="F343" s="45">
        <v>2013</v>
      </c>
      <c r="G343" s="45">
        <f>_xlfn.XLOOKUP(I343,Main_OG!$B$1:$B$766,Main_OG!$O$1:$O$766,"")</f>
        <v>0</v>
      </c>
      <c r="H343" s="45">
        <f>_xlfn.XLOOKUP(E343,Main_OG!$D$1:$D$766,Main_OG!$J$1:$J$766,"")</f>
        <v>0</v>
      </c>
      <c r="I343" s="45" t="s">
        <v>847</v>
      </c>
      <c r="J343" s="45" t="str">
        <f t="shared" si="16"/>
        <v>Black Hills Power Inc_SD</v>
      </c>
      <c r="K343" s="45" t="str">
        <f t="shared" si="17"/>
        <v>Black Hills Power, Inc._SD</v>
      </c>
      <c r="L343" s="45" t="s">
        <v>1328</v>
      </c>
      <c r="M343" s="45">
        <v>0</v>
      </c>
      <c r="N343" s="45">
        <v>14046</v>
      </c>
      <c r="O343" s="45">
        <v>34</v>
      </c>
      <c r="P343" s="45">
        <v>54617</v>
      </c>
      <c r="Q343" s="45">
        <v>0</v>
      </c>
      <c r="R343" s="45">
        <v>735332</v>
      </c>
      <c r="S343" s="45">
        <v>238855</v>
      </c>
      <c r="T343" s="45">
        <v>530151</v>
      </c>
      <c r="U343" s="45">
        <v>0</v>
      </c>
      <c r="V343" s="45">
        <v>10.440998</v>
      </c>
      <c r="W343" s="45">
        <v>6.5178874000000002</v>
      </c>
      <c r="X343" s="45">
        <v>11.261339</v>
      </c>
      <c r="Y343" s="46">
        <v>48610.1</v>
      </c>
      <c r="Z343" s="46">
        <v>57680.263802712783</v>
      </c>
      <c r="AA343" s="47">
        <f>_xlfn.XLOOKUP($E343,Main_OG!$D$1:$D$766,Main_OG!AJ$1:AJ$766,"")</f>
        <v>3694146</v>
      </c>
      <c r="AB343" s="47">
        <f>_xlfn.XLOOKUP($E343,Main_OG!$D$1:$D$766,Main_OG!AK$1:AK$766,"")</f>
        <v>42112</v>
      </c>
      <c r="AC343" s="47">
        <f>_xlfn.XLOOKUP($E343,Main_OG!$D$1:$D$766,Main_OG!AL$1:AL$766,"")</f>
        <v>8142652</v>
      </c>
      <c r="AD343" s="47">
        <f>_xlfn.XLOOKUP($E343,Main_OG!$D$1:$D$766,Main_OG!AM$1:AM$766,"")</f>
        <v>0</v>
      </c>
    </row>
    <row r="344" spans="1:30" x14ac:dyDescent="0.35">
      <c r="A344" s="36" t="s">
        <v>1305</v>
      </c>
      <c r="B344" s="45" t="s">
        <v>886</v>
      </c>
      <c r="C344" s="45" t="s">
        <v>4348</v>
      </c>
      <c r="D344" s="36" t="s">
        <v>4488</v>
      </c>
      <c r="E344" s="36" t="str">
        <f t="shared" si="15"/>
        <v>2013_WY</v>
      </c>
      <c r="F344" s="45">
        <v>2013</v>
      </c>
      <c r="G344" s="45">
        <f>_xlfn.XLOOKUP(I344,Main_OG!$B$1:$B$766,Main_OG!$O$1:$O$766,"")</f>
        <v>0</v>
      </c>
      <c r="H344" s="45">
        <f>_xlfn.XLOOKUP(E344,Main_OG!$D$1:$D$766,Main_OG!$J$1:$J$766,"")</f>
        <v>0</v>
      </c>
      <c r="I344" s="45" t="s">
        <v>886</v>
      </c>
      <c r="J344" s="45" t="str">
        <f t="shared" si="16"/>
        <v>Black Hills Power Inc_WY</v>
      </c>
      <c r="K344" s="45" t="str">
        <f t="shared" si="17"/>
        <v>Black Hills Power, Inc._WY</v>
      </c>
      <c r="L344" s="45" t="s">
        <v>1329</v>
      </c>
      <c r="M344" s="45">
        <v>0</v>
      </c>
      <c r="N344" s="45">
        <v>678</v>
      </c>
      <c r="O344" s="45">
        <v>11</v>
      </c>
      <c r="P344" s="45">
        <v>2153</v>
      </c>
      <c r="Q344" s="45">
        <v>0</v>
      </c>
      <c r="R344" s="45">
        <v>29788</v>
      </c>
      <c r="S344" s="45">
        <v>118246</v>
      </c>
      <c r="T344" s="45">
        <v>22339</v>
      </c>
      <c r="U344" s="45">
        <v>0</v>
      </c>
      <c r="V344" s="45">
        <v>10.589499</v>
      </c>
      <c r="W344" s="45">
        <v>6.8790487999999996</v>
      </c>
      <c r="X344" s="45">
        <v>9.9709029000000005</v>
      </c>
      <c r="Y344" s="46">
        <v>38408.699999999997</v>
      </c>
      <c r="Z344" s="46">
        <v>65924.101472657989</v>
      </c>
      <c r="AA344" s="47">
        <f>_xlfn.XLOOKUP($E344,Main_OG!$D$1:$D$766,Main_OG!AJ$1:AJ$766,"")</f>
        <v>56223316</v>
      </c>
      <c r="AB344" s="47">
        <f>_xlfn.XLOOKUP($E344,Main_OG!$D$1:$D$766,Main_OG!AK$1:AK$766,"")</f>
        <v>145218</v>
      </c>
      <c r="AC344" s="47">
        <f>_xlfn.XLOOKUP($E344,Main_OG!$D$1:$D$766,Main_OG!AL$1:AL$766,"")</f>
        <v>6648008</v>
      </c>
      <c r="AD344" s="47">
        <f>_xlfn.XLOOKUP($E344,Main_OG!$D$1:$D$766,Main_OG!AM$1:AM$766,"")</f>
        <v>0</v>
      </c>
    </row>
    <row r="345" spans="1:30" x14ac:dyDescent="0.35">
      <c r="A345" s="36" t="s">
        <v>1305</v>
      </c>
      <c r="B345" s="45" t="s">
        <v>858</v>
      </c>
      <c r="C345" s="45" t="s">
        <v>4348</v>
      </c>
      <c r="D345" s="36" t="s">
        <v>4488</v>
      </c>
      <c r="E345" s="36" t="str">
        <f t="shared" si="15"/>
        <v>2014_MT</v>
      </c>
      <c r="F345" s="45">
        <v>2014</v>
      </c>
      <c r="G345" s="45">
        <f>_xlfn.XLOOKUP(I345,Main_OG!$B$1:$B$766,Main_OG!$O$1:$O$766,"")</f>
        <v>0</v>
      </c>
      <c r="H345" s="45">
        <f>_xlfn.XLOOKUP(E345,Main_OG!$D$1:$D$766,Main_OG!$J$1:$J$766,"")</f>
        <v>0</v>
      </c>
      <c r="I345" s="45" t="s">
        <v>858</v>
      </c>
      <c r="J345" s="45" t="str">
        <f t="shared" si="16"/>
        <v>Black Hills Power Inc_MT</v>
      </c>
      <c r="K345" s="45" t="str">
        <f t="shared" si="17"/>
        <v>Black Hills Power, Inc._MT</v>
      </c>
      <c r="L345" s="45" t="s">
        <v>1330</v>
      </c>
      <c r="M345" s="45">
        <v>0</v>
      </c>
      <c r="N345" s="45">
        <v>23</v>
      </c>
      <c r="O345" s="45">
        <v>5</v>
      </c>
      <c r="P345" s="45">
        <v>11</v>
      </c>
      <c r="Q345" s="45">
        <v>0</v>
      </c>
      <c r="R345" s="45">
        <v>261</v>
      </c>
      <c r="S345" s="45">
        <v>72962</v>
      </c>
      <c r="T345" s="45">
        <v>73</v>
      </c>
      <c r="U345" s="45">
        <v>0</v>
      </c>
      <c r="V345" s="45">
        <v>11.111110999999999</v>
      </c>
      <c r="W345" s="45">
        <v>6.2895754000000004</v>
      </c>
      <c r="X345" s="45">
        <v>8.2191781000000006</v>
      </c>
      <c r="Y345" s="46">
        <v>46166.7</v>
      </c>
      <c r="Z345" s="46">
        <v>45143.875219159505</v>
      </c>
      <c r="AA345" s="47">
        <f>_xlfn.XLOOKUP($E345,Main_OG!$D$1:$D$766,Main_OG!AJ$1:AJ$766,"")</f>
        <v>20373700</v>
      </c>
      <c r="AB345" s="47">
        <f>_xlfn.XLOOKUP($E345,Main_OG!$D$1:$D$766,Main_OG!AK$1:AK$766,"")</f>
        <v>1641220</v>
      </c>
      <c r="AC345" s="47">
        <f>_xlfn.XLOOKUP($E345,Main_OG!$D$1:$D$766,Main_OG!AL$1:AL$766,"")</f>
        <v>11872928</v>
      </c>
      <c r="AD345" s="47">
        <f>_xlfn.XLOOKUP($E345,Main_OG!$D$1:$D$766,Main_OG!AM$1:AM$766,"")</f>
        <v>0</v>
      </c>
    </row>
    <row r="346" spans="1:30" x14ac:dyDescent="0.35">
      <c r="A346" s="36" t="s">
        <v>1305</v>
      </c>
      <c r="B346" s="45" t="s">
        <v>847</v>
      </c>
      <c r="C346" s="45" t="s">
        <v>4348</v>
      </c>
      <c r="D346" s="36" t="s">
        <v>4488</v>
      </c>
      <c r="E346" s="36" t="str">
        <f t="shared" si="15"/>
        <v>2014_SD</v>
      </c>
      <c r="F346" s="45">
        <v>2014</v>
      </c>
      <c r="G346" s="45">
        <f>_xlfn.XLOOKUP(I346,Main_OG!$B$1:$B$766,Main_OG!$O$1:$O$766,"")</f>
        <v>0</v>
      </c>
      <c r="H346" s="45">
        <f>_xlfn.XLOOKUP(E346,Main_OG!$D$1:$D$766,Main_OG!$J$1:$J$766,"")</f>
        <v>0</v>
      </c>
      <c r="I346" s="45" t="s">
        <v>847</v>
      </c>
      <c r="J346" s="45" t="str">
        <f t="shared" si="16"/>
        <v>Black Hills Power Inc_SD</v>
      </c>
      <c r="K346" s="45" t="str">
        <f t="shared" si="17"/>
        <v>Black Hills Power, Inc._SD</v>
      </c>
      <c r="L346" s="45" t="s">
        <v>1331</v>
      </c>
      <c r="M346" s="45">
        <v>0</v>
      </c>
      <c r="N346" s="45">
        <v>13734</v>
      </c>
      <c r="O346" s="45">
        <v>22</v>
      </c>
      <c r="P346" s="45">
        <v>54430</v>
      </c>
      <c r="Q346" s="45">
        <v>0</v>
      </c>
      <c r="R346" s="45">
        <v>772211</v>
      </c>
      <c r="S346" s="45">
        <v>214831</v>
      </c>
      <c r="T346" s="45">
        <v>520087</v>
      </c>
      <c r="U346" s="45">
        <v>0</v>
      </c>
      <c r="V346" s="45">
        <v>10.933669999999999</v>
      </c>
      <c r="W346" s="45">
        <v>6.3533660999999997</v>
      </c>
      <c r="X346" s="45">
        <v>11.901662999999999</v>
      </c>
      <c r="Y346" s="46">
        <v>49640.9</v>
      </c>
      <c r="Z346" s="46">
        <v>58423.740981792929</v>
      </c>
      <c r="AA346" s="47">
        <f>_xlfn.XLOOKUP($E346,Main_OG!$D$1:$D$766,Main_OG!AJ$1:AJ$766,"")</f>
        <v>3560742</v>
      </c>
      <c r="AB346" s="47">
        <f>_xlfn.XLOOKUP($E346,Main_OG!$D$1:$D$766,Main_OG!AK$1:AK$766,"")</f>
        <v>46472</v>
      </c>
      <c r="AC346" s="47">
        <f>_xlfn.XLOOKUP($E346,Main_OG!$D$1:$D$766,Main_OG!AL$1:AL$766,"")</f>
        <v>7730794</v>
      </c>
      <c r="AD346" s="47">
        <f>_xlfn.XLOOKUP($E346,Main_OG!$D$1:$D$766,Main_OG!AM$1:AM$766,"")</f>
        <v>0</v>
      </c>
    </row>
    <row r="347" spans="1:30" x14ac:dyDescent="0.35">
      <c r="A347" s="36" t="s">
        <v>1305</v>
      </c>
      <c r="B347" s="45" t="s">
        <v>886</v>
      </c>
      <c r="C347" s="45" t="s">
        <v>4348</v>
      </c>
      <c r="D347" s="36" t="s">
        <v>4488</v>
      </c>
      <c r="E347" s="36" t="str">
        <f t="shared" si="15"/>
        <v>2014_WY</v>
      </c>
      <c r="F347" s="45">
        <v>2014</v>
      </c>
      <c r="G347" s="45">
        <f>_xlfn.XLOOKUP(I347,Main_OG!$B$1:$B$766,Main_OG!$O$1:$O$766,"")</f>
        <v>0</v>
      </c>
      <c r="H347" s="45">
        <f>_xlfn.XLOOKUP(E347,Main_OG!$D$1:$D$766,Main_OG!$J$1:$J$766,"")</f>
        <v>0</v>
      </c>
      <c r="I347" s="45" t="s">
        <v>886</v>
      </c>
      <c r="J347" s="45" t="str">
        <f t="shared" si="16"/>
        <v>Black Hills Power Inc_WY</v>
      </c>
      <c r="K347" s="45" t="str">
        <f t="shared" si="17"/>
        <v>Black Hills Power, Inc._WY</v>
      </c>
      <c r="L347" s="45" t="s">
        <v>1332</v>
      </c>
      <c r="M347" s="45">
        <v>0</v>
      </c>
      <c r="N347" s="45">
        <v>659</v>
      </c>
      <c r="O347" s="45">
        <v>11</v>
      </c>
      <c r="P347" s="45">
        <v>2122</v>
      </c>
      <c r="Q347" s="45">
        <v>0</v>
      </c>
      <c r="R347" s="45">
        <v>31229</v>
      </c>
      <c r="S347" s="45">
        <v>121982</v>
      </c>
      <c r="T347" s="45">
        <v>21833</v>
      </c>
      <c r="U347" s="45">
        <v>0</v>
      </c>
      <c r="V347" s="45">
        <v>11.002594</v>
      </c>
      <c r="W347" s="45">
        <v>7.2986177999999997</v>
      </c>
      <c r="X347" s="45">
        <v>10.667338000000001</v>
      </c>
      <c r="Y347" s="46">
        <v>39287.199999999997</v>
      </c>
      <c r="Z347" s="46">
        <v>67369.619606316628</v>
      </c>
      <c r="AA347" s="47">
        <f>_xlfn.XLOOKUP($E347,Main_OG!$D$1:$D$766,Main_OG!AJ$1:AJ$766,"")</f>
        <v>52985314</v>
      </c>
      <c r="AB347" s="47">
        <f>_xlfn.XLOOKUP($E347,Main_OG!$D$1:$D$766,Main_OG!AK$1:AK$766,"")</f>
        <v>153536</v>
      </c>
      <c r="AC347" s="47">
        <f>_xlfn.XLOOKUP($E347,Main_OG!$D$1:$D$766,Main_OG!AL$1:AL$766,"")</f>
        <v>7424414</v>
      </c>
      <c r="AD347" s="47">
        <f>_xlfn.XLOOKUP($E347,Main_OG!$D$1:$D$766,Main_OG!AM$1:AM$766,"")</f>
        <v>0</v>
      </c>
    </row>
    <row r="348" spans="1:30" x14ac:dyDescent="0.35">
      <c r="A348" s="36" t="s">
        <v>1333</v>
      </c>
      <c r="B348" s="45" t="s">
        <v>858</v>
      </c>
      <c r="C348" s="45" t="s">
        <v>4348</v>
      </c>
      <c r="D348" s="36" t="s">
        <v>4488</v>
      </c>
      <c r="E348" s="36" t="str">
        <f t="shared" si="15"/>
        <v>2015_MT</v>
      </c>
      <c r="F348" s="45">
        <v>2015</v>
      </c>
      <c r="G348" s="45">
        <f>_xlfn.XLOOKUP(I348,Main_OG!$B$1:$B$766,Main_OG!$O$1:$O$766,"")</f>
        <v>0</v>
      </c>
      <c r="H348" s="45">
        <f>_xlfn.XLOOKUP(E348,Main_OG!$D$1:$D$766,Main_OG!$J$1:$J$766,"")</f>
        <v>0</v>
      </c>
      <c r="I348" s="45" t="s">
        <v>858</v>
      </c>
      <c r="J348" s="45" t="str">
        <f t="shared" si="16"/>
        <v>Black Hills Power, Inc. d/b/a_MT</v>
      </c>
      <c r="K348" s="45" t="str">
        <f t="shared" si="17"/>
        <v>Black Hills Power, Inc._MT</v>
      </c>
      <c r="L348" s="45" t="s">
        <v>1334</v>
      </c>
      <c r="M348" s="45">
        <v>0</v>
      </c>
      <c r="N348" s="45">
        <v>23</v>
      </c>
      <c r="O348" s="45">
        <v>5</v>
      </c>
      <c r="P348" s="45">
        <v>12</v>
      </c>
      <c r="Q348" s="45">
        <v>0</v>
      </c>
      <c r="R348" s="45">
        <v>229</v>
      </c>
      <c r="S348" s="45">
        <v>117177</v>
      </c>
      <c r="T348" s="45">
        <v>82</v>
      </c>
      <c r="U348" s="45">
        <v>0</v>
      </c>
      <c r="V348" s="45">
        <v>10.480349</v>
      </c>
      <c r="W348" s="45">
        <v>6.2802426999999996</v>
      </c>
      <c r="X348" s="45">
        <v>8.5365853999999999</v>
      </c>
      <c r="Y348" s="46">
        <v>47765.599999999999</v>
      </c>
      <c r="Z348" s="46">
        <v>46307.156118061648</v>
      </c>
      <c r="AA348" s="47">
        <f>_xlfn.XLOOKUP($E348,Main_OG!$D$1:$D$766,Main_OG!AJ$1:AJ$766,"")</f>
        <v>20565408</v>
      </c>
      <c r="AB348" s="47">
        <f>_xlfn.XLOOKUP($E348,Main_OG!$D$1:$D$766,Main_OG!AK$1:AK$766,"")</f>
        <v>1888060</v>
      </c>
      <c r="AC348" s="47">
        <f>_xlfn.XLOOKUP($E348,Main_OG!$D$1:$D$766,Main_OG!AL$1:AL$766,"")</f>
        <v>13116040</v>
      </c>
      <c r="AD348" s="47">
        <f>_xlfn.XLOOKUP($E348,Main_OG!$D$1:$D$766,Main_OG!AM$1:AM$766,"")</f>
        <v>0</v>
      </c>
    </row>
    <row r="349" spans="1:30" x14ac:dyDescent="0.35">
      <c r="A349" s="36" t="s">
        <v>1333</v>
      </c>
      <c r="B349" s="45" t="s">
        <v>847</v>
      </c>
      <c r="C349" s="45" t="s">
        <v>4348</v>
      </c>
      <c r="D349" s="36" t="s">
        <v>4488</v>
      </c>
      <c r="E349" s="36" t="str">
        <f t="shared" si="15"/>
        <v>2015_SD</v>
      </c>
      <c r="F349" s="45">
        <v>2015</v>
      </c>
      <c r="G349" s="45">
        <f>_xlfn.XLOOKUP(I349,Main_OG!$B$1:$B$766,Main_OG!$O$1:$O$766,"")</f>
        <v>0</v>
      </c>
      <c r="H349" s="45">
        <f>_xlfn.XLOOKUP(E349,Main_OG!$D$1:$D$766,Main_OG!$J$1:$J$766,"")</f>
        <v>0</v>
      </c>
      <c r="I349" s="45" t="s">
        <v>847</v>
      </c>
      <c r="J349" s="45" t="str">
        <f t="shared" si="16"/>
        <v>Black Hills Power, Inc. d/b/a_SD</v>
      </c>
      <c r="K349" s="45" t="str">
        <f t="shared" si="17"/>
        <v>Black Hills Power, Inc._SD</v>
      </c>
      <c r="L349" s="45" t="s">
        <v>1335</v>
      </c>
      <c r="M349" s="45">
        <v>0</v>
      </c>
      <c r="N349" s="45">
        <v>12985</v>
      </c>
      <c r="O349" s="45">
        <v>4</v>
      </c>
      <c r="P349" s="45">
        <v>54809</v>
      </c>
      <c r="Q349" s="45">
        <v>0</v>
      </c>
      <c r="R349" s="45">
        <v>796496</v>
      </c>
      <c r="S349" s="45">
        <v>189682</v>
      </c>
      <c r="T349" s="45">
        <v>499824</v>
      </c>
      <c r="U349" s="45">
        <v>0</v>
      </c>
      <c r="V349" s="45">
        <v>12.633836000000001</v>
      </c>
      <c r="W349" s="45">
        <v>7.8684323999999997</v>
      </c>
      <c r="X349" s="45">
        <v>13.989724000000001</v>
      </c>
      <c r="Y349" s="46">
        <v>50860.800000000003</v>
      </c>
      <c r="Z349" s="46">
        <v>59509.771687788052</v>
      </c>
      <c r="AA349" s="47">
        <f>_xlfn.XLOOKUP($E349,Main_OG!$D$1:$D$766,Main_OG!AJ$1:AJ$766,"")</f>
        <v>1979956</v>
      </c>
      <c r="AB349" s="47">
        <f>_xlfn.XLOOKUP($E349,Main_OG!$D$1:$D$766,Main_OG!AK$1:AK$766,"")</f>
        <v>76952</v>
      </c>
      <c r="AC349" s="47">
        <f>_xlfn.XLOOKUP($E349,Main_OG!$D$1:$D$766,Main_OG!AL$1:AL$766,"")</f>
        <v>12255344</v>
      </c>
      <c r="AD349" s="47">
        <f>_xlfn.XLOOKUP($E349,Main_OG!$D$1:$D$766,Main_OG!AM$1:AM$766,"")</f>
        <v>0</v>
      </c>
    </row>
    <row r="350" spans="1:30" x14ac:dyDescent="0.35">
      <c r="A350" s="36" t="s">
        <v>1333</v>
      </c>
      <c r="B350" s="45" t="s">
        <v>886</v>
      </c>
      <c r="C350" s="45" t="s">
        <v>4348</v>
      </c>
      <c r="D350" s="36" t="s">
        <v>4488</v>
      </c>
      <c r="E350" s="36" t="str">
        <f t="shared" si="15"/>
        <v>2015_WY</v>
      </c>
      <c r="F350" s="45">
        <v>2015</v>
      </c>
      <c r="G350" s="45">
        <f>_xlfn.XLOOKUP(I350,Main_OG!$B$1:$B$766,Main_OG!$O$1:$O$766,"")</f>
        <v>0</v>
      </c>
      <c r="H350" s="45">
        <f>_xlfn.XLOOKUP(E350,Main_OG!$D$1:$D$766,Main_OG!$J$1:$J$766,"")</f>
        <v>0</v>
      </c>
      <c r="I350" s="45" t="s">
        <v>886</v>
      </c>
      <c r="J350" s="45" t="str">
        <f t="shared" si="16"/>
        <v>Black Hills Power, Inc. d/b/a_WY</v>
      </c>
      <c r="K350" s="45" t="str">
        <f t="shared" si="17"/>
        <v>Black Hills Power, Inc._WY</v>
      </c>
      <c r="L350" s="45" t="s">
        <v>1336</v>
      </c>
      <c r="M350" s="45">
        <v>0</v>
      </c>
      <c r="N350" s="45">
        <v>602</v>
      </c>
      <c r="O350" s="45">
        <v>11</v>
      </c>
      <c r="P350" s="45">
        <v>2085</v>
      </c>
      <c r="Q350" s="45">
        <v>0</v>
      </c>
      <c r="R350" s="45">
        <v>27666</v>
      </c>
      <c r="S350" s="45">
        <v>122281</v>
      </c>
      <c r="T350" s="45">
        <v>21921</v>
      </c>
      <c r="U350" s="45">
        <v>0</v>
      </c>
      <c r="V350" s="45">
        <v>12.596689</v>
      </c>
      <c r="W350" s="45">
        <v>9.0381988999999994</v>
      </c>
      <c r="X350" s="45">
        <v>12.449249999999999</v>
      </c>
      <c r="Y350" s="46">
        <v>40063.9</v>
      </c>
      <c r="Z350" s="46">
        <v>68323.075637503425</v>
      </c>
      <c r="AA350" s="47">
        <f>_xlfn.XLOOKUP($E350,Main_OG!$D$1:$D$766,Main_OG!AJ$1:AJ$766,"")</f>
        <v>52971916</v>
      </c>
      <c r="AB350" s="47">
        <f>_xlfn.XLOOKUP($E350,Main_OG!$D$1:$D$766,Main_OG!AK$1:AK$766,"")</f>
        <v>170050</v>
      </c>
      <c r="AC350" s="47">
        <f>_xlfn.XLOOKUP($E350,Main_OG!$D$1:$D$766,Main_OG!AL$1:AL$766,"")</f>
        <v>9717472</v>
      </c>
      <c r="AD350" s="47">
        <f>_xlfn.XLOOKUP($E350,Main_OG!$D$1:$D$766,Main_OG!AM$1:AM$766,"")</f>
        <v>0</v>
      </c>
    </row>
    <row r="351" spans="1:30" x14ac:dyDescent="0.35">
      <c r="A351" s="36" t="s">
        <v>1333</v>
      </c>
      <c r="B351" s="45" t="s">
        <v>858</v>
      </c>
      <c r="C351" s="45" t="s">
        <v>4348</v>
      </c>
      <c r="D351" s="36" t="s">
        <v>4488</v>
      </c>
      <c r="E351" s="36" t="str">
        <f t="shared" si="15"/>
        <v>2016_MT</v>
      </c>
      <c r="F351" s="45">
        <v>2016</v>
      </c>
      <c r="G351" s="45">
        <f>_xlfn.XLOOKUP(I351,Main_OG!$B$1:$B$766,Main_OG!$O$1:$O$766,"")</f>
        <v>0</v>
      </c>
      <c r="H351" s="45">
        <f>_xlfn.XLOOKUP(E351,Main_OG!$D$1:$D$766,Main_OG!$J$1:$J$766,"")</f>
        <v>0</v>
      </c>
      <c r="I351" s="45" t="s">
        <v>858</v>
      </c>
      <c r="J351" s="45" t="str">
        <f t="shared" si="16"/>
        <v>Black Hills Power, Inc. d/b/a_MT</v>
      </c>
      <c r="K351" s="45" t="str">
        <f t="shared" si="17"/>
        <v>Black Hills Power, Inc._MT</v>
      </c>
      <c r="L351" s="45" t="s">
        <v>1337</v>
      </c>
      <c r="M351" s="45">
        <v>0</v>
      </c>
      <c r="N351" s="45">
        <v>25</v>
      </c>
      <c r="O351" s="45">
        <v>5</v>
      </c>
      <c r="P351" s="45">
        <v>12</v>
      </c>
      <c r="Q351" s="45">
        <v>0</v>
      </c>
      <c r="R351" s="45">
        <v>176</v>
      </c>
      <c r="S351" s="45">
        <v>117010</v>
      </c>
      <c r="T351" s="45">
        <v>76</v>
      </c>
      <c r="U351" s="45">
        <v>0</v>
      </c>
      <c r="V351" s="45">
        <v>11.363636</v>
      </c>
      <c r="W351" s="45">
        <v>6.9635074000000001</v>
      </c>
      <c r="X351" s="45">
        <v>7.8947368000000004</v>
      </c>
      <c r="Y351" s="46">
        <v>47189.599999999999</v>
      </c>
      <c r="Z351" s="46">
        <v>45281.570465303506</v>
      </c>
      <c r="AA351" s="47">
        <f>_xlfn.XLOOKUP($E351,Main_OG!$D$1:$D$766,Main_OG!AJ$1:AJ$766,"")</f>
        <v>18661668</v>
      </c>
      <c r="AB351" s="47">
        <f>_xlfn.XLOOKUP($E351,Main_OG!$D$1:$D$766,Main_OG!AK$1:AK$766,"")</f>
        <v>1678030</v>
      </c>
      <c r="AC351" s="47">
        <f>_xlfn.XLOOKUP($E351,Main_OG!$D$1:$D$766,Main_OG!AL$1:AL$766,"")</f>
        <v>10764496</v>
      </c>
      <c r="AD351" s="47">
        <f>_xlfn.XLOOKUP($E351,Main_OG!$D$1:$D$766,Main_OG!AM$1:AM$766,"")</f>
        <v>0</v>
      </c>
    </row>
    <row r="352" spans="1:30" x14ac:dyDescent="0.35">
      <c r="A352" s="36" t="s">
        <v>1333</v>
      </c>
      <c r="B352" s="45" t="s">
        <v>847</v>
      </c>
      <c r="C352" s="45" t="s">
        <v>4348</v>
      </c>
      <c r="D352" s="36" t="s">
        <v>4488</v>
      </c>
      <c r="E352" s="36" t="str">
        <f t="shared" si="15"/>
        <v>2016_SD</v>
      </c>
      <c r="F352" s="45">
        <v>2016</v>
      </c>
      <c r="G352" s="45">
        <f>_xlfn.XLOOKUP(I352,Main_OG!$B$1:$B$766,Main_OG!$O$1:$O$766,"")</f>
        <v>0</v>
      </c>
      <c r="H352" s="45">
        <f>_xlfn.XLOOKUP(E352,Main_OG!$D$1:$D$766,Main_OG!$J$1:$J$766,"")</f>
        <v>0</v>
      </c>
      <c r="I352" s="45" t="s">
        <v>847</v>
      </c>
      <c r="J352" s="45" t="str">
        <f t="shared" si="16"/>
        <v>Black Hills Power, Inc. d/b/a_SD</v>
      </c>
      <c r="K352" s="45" t="str">
        <f t="shared" si="17"/>
        <v>Black Hills Power, Inc._SD</v>
      </c>
      <c r="L352" s="45" t="s">
        <v>1338</v>
      </c>
      <c r="M352" s="45">
        <v>0</v>
      </c>
      <c r="N352" s="45">
        <v>12992</v>
      </c>
      <c r="O352" s="45">
        <v>5</v>
      </c>
      <c r="P352" s="45">
        <v>55637</v>
      </c>
      <c r="Q352" s="45">
        <v>0</v>
      </c>
      <c r="R352" s="45">
        <v>791012</v>
      </c>
      <c r="S352" s="45">
        <v>192588</v>
      </c>
      <c r="T352" s="45">
        <v>500899</v>
      </c>
      <c r="U352" s="45">
        <v>0</v>
      </c>
      <c r="V352" s="45">
        <v>12.388686999999999</v>
      </c>
      <c r="W352" s="45">
        <v>7.9117078999999997</v>
      </c>
      <c r="X352" s="45">
        <v>13.889227</v>
      </c>
      <c r="Y352" s="46">
        <v>51264.3</v>
      </c>
      <c r="Z352" s="46">
        <v>59354.770734508675</v>
      </c>
      <c r="AA352" s="47">
        <f>_xlfn.XLOOKUP($E352,Main_OG!$D$1:$D$766,Main_OG!AJ$1:AJ$766,"")</f>
        <v>2597808</v>
      </c>
      <c r="AB352" s="47">
        <f>_xlfn.XLOOKUP($E352,Main_OG!$D$1:$D$766,Main_OG!AK$1:AK$766,"")</f>
        <v>22226</v>
      </c>
      <c r="AC352" s="47">
        <f>_xlfn.XLOOKUP($E352,Main_OG!$D$1:$D$766,Main_OG!AL$1:AL$766,"")</f>
        <v>14820854</v>
      </c>
      <c r="AD352" s="47">
        <f>_xlfn.XLOOKUP($E352,Main_OG!$D$1:$D$766,Main_OG!AM$1:AM$766,"")</f>
        <v>0</v>
      </c>
    </row>
    <row r="353" spans="1:30" x14ac:dyDescent="0.35">
      <c r="A353" s="36" t="s">
        <v>1333</v>
      </c>
      <c r="B353" s="45" t="s">
        <v>886</v>
      </c>
      <c r="C353" s="45" t="s">
        <v>4348</v>
      </c>
      <c r="D353" s="36" t="s">
        <v>4488</v>
      </c>
      <c r="E353" s="36" t="str">
        <f t="shared" si="15"/>
        <v>2016_WY</v>
      </c>
      <c r="F353" s="45">
        <v>2016</v>
      </c>
      <c r="G353" s="45">
        <f>_xlfn.XLOOKUP(I353,Main_OG!$B$1:$B$766,Main_OG!$O$1:$O$766,"")</f>
        <v>0</v>
      </c>
      <c r="H353" s="45">
        <f>_xlfn.XLOOKUP(E353,Main_OG!$D$1:$D$766,Main_OG!$J$1:$J$766,"")</f>
        <v>0</v>
      </c>
      <c r="I353" s="45" t="s">
        <v>886</v>
      </c>
      <c r="J353" s="45" t="str">
        <f t="shared" si="16"/>
        <v>Black Hills Power, Inc. d/b/a_WY</v>
      </c>
      <c r="K353" s="45" t="str">
        <f t="shared" si="17"/>
        <v>Black Hills Power, Inc._WY</v>
      </c>
      <c r="L353" s="45" t="s">
        <v>1339</v>
      </c>
      <c r="M353" s="45">
        <v>0</v>
      </c>
      <c r="N353" s="45">
        <v>601</v>
      </c>
      <c r="O353" s="45">
        <v>11</v>
      </c>
      <c r="P353" s="45">
        <v>2063</v>
      </c>
      <c r="Q353" s="45">
        <v>0</v>
      </c>
      <c r="R353" s="45">
        <v>25721</v>
      </c>
      <c r="S353" s="45">
        <v>120316</v>
      </c>
      <c r="T353" s="45">
        <v>19823</v>
      </c>
      <c r="U353" s="45">
        <v>0</v>
      </c>
      <c r="V353" s="45">
        <v>12.705571000000001</v>
      </c>
      <c r="W353" s="45">
        <v>8.3305629000000003</v>
      </c>
      <c r="X353" s="45">
        <v>12.65197</v>
      </c>
      <c r="Y353" s="46">
        <v>37853.5</v>
      </c>
      <c r="Z353" s="46">
        <v>64679.97054215087</v>
      </c>
      <c r="AA353" s="47">
        <f>_xlfn.XLOOKUP($E353,Main_OG!$D$1:$D$766,Main_OG!AJ$1:AJ$766,"")</f>
        <v>49047436</v>
      </c>
      <c r="AB353" s="47">
        <f>_xlfn.XLOOKUP($E353,Main_OG!$D$1:$D$766,Main_OG!AK$1:AK$766,"")</f>
        <v>188230</v>
      </c>
      <c r="AC353" s="47">
        <f>_xlfn.XLOOKUP($E353,Main_OG!$D$1:$D$766,Main_OG!AL$1:AL$766,"")</f>
        <v>10966450</v>
      </c>
      <c r="AD353" s="47">
        <f>_xlfn.XLOOKUP($E353,Main_OG!$D$1:$D$766,Main_OG!AM$1:AM$766,"")</f>
        <v>0</v>
      </c>
    </row>
    <row r="354" spans="1:30" x14ac:dyDescent="0.35">
      <c r="A354" s="36" t="s">
        <v>1333</v>
      </c>
      <c r="B354" s="45" t="s">
        <v>858</v>
      </c>
      <c r="C354" s="45" t="s">
        <v>4348</v>
      </c>
      <c r="D354" s="36" t="s">
        <v>4488</v>
      </c>
      <c r="E354" s="36" t="str">
        <f t="shared" si="15"/>
        <v>2017_MT</v>
      </c>
      <c r="F354" s="45">
        <v>2017</v>
      </c>
      <c r="G354" s="45">
        <f>_xlfn.XLOOKUP(I354,Main_OG!$B$1:$B$766,Main_OG!$O$1:$O$766,"")</f>
        <v>0</v>
      </c>
      <c r="H354" s="45">
        <f>_xlfn.XLOOKUP(E354,Main_OG!$D$1:$D$766,Main_OG!$J$1:$J$766,"")</f>
        <v>0</v>
      </c>
      <c r="I354" s="45" t="s">
        <v>858</v>
      </c>
      <c r="J354" s="45" t="str">
        <f t="shared" si="16"/>
        <v>Black Hills Power, Inc. d/b/a_MT</v>
      </c>
      <c r="K354" s="45" t="str">
        <f t="shared" si="17"/>
        <v>Black Hills Power, Inc._MT</v>
      </c>
      <c r="L354" s="45" t="s">
        <v>1340</v>
      </c>
      <c r="M354" s="45">
        <v>0</v>
      </c>
      <c r="N354" s="45">
        <v>24</v>
      </c>
      <c r="O354" s="45">
        <v>5</v>
      </c>
      <c r="P354" s="45">
        <v>13</v>
      </c>
      <c r="Q354" s="45">
        <v>0</v>
      </c>
      <c r="R354" s="45">
        <v>183</v>
      </c>
      <c r="S354" s="45">
        <v>114289</v>
      </c>
      <c r="T354" s="45">
        <v>96</v>
      </c>
      <c r="U354" s="45">
        <v>0</v>
      </c>
      <c r="V354" s="45">
        <v>10.819672000000001</v>
      </c>
      <c r="W354" s="45">
        <v>7.0140608000000002</v>
      </c>
      <c r="X354" s="45">
        <v>6.875</v>
      </c>
      <c r="Y354" s="46">
        <v>48470.5</v>
      </c>
      <c r="Z354" s="46">
        <v>45993.213532701622</v>
      </c>
      <c r="AA354" s="47">
        <f>_xlfn.XLOOKUP($E354,Main_OG!$D$1:$D$766,Main_OG!AJ$1:AJ$766,"")</f>
        <v>17892638</v>
      </c>
      <c r="AB354" s="47">
        <f>_xlfn.XLOOKUP($E354,Main_OG!$D$1:$D$766,Main_OG!AK$1:AK$766,"")</f>
        <v>1679784</v>
      </c>
      <c r="AC354" s="47">
        <f>_xlfn.XLOOKUP($E354,Main_OG!$D$1:$D$766,Main_OG!AL$1:AL$766,"")</f>
        <v>9412532</v>
      </c>
      <c r="AD354" s="47">
        <f>_xlfn.XLOOKUP($E354,Main_OG!$D$1:$D$766,Main_OG!AM$1:AM$766,"")</f>
        <v>0</v>
      </c>
    </row>
    <row r="355" spans="1:30" x14ac:dyDescent="0.35">
      <c r="A355" s="36" t="s">
        <v>1333</v>
      </c>
      <c r="B355" s="45" t="s">
        <v>847</v>
      </c>
      <c r="C355" s="45" t="s">
        <v>4348</v>
      </c>
      <c r="D355" s="36" t="s">
        <v>4488</v>
      </c>
      <c r="E355" s="36" t="str">
        <f t="shared" si="15"/>
        <v>2017_SD</v>
      </c>
      <c r="F355" s="45">
        <v>2017</v>
      </c>
      <c r="G355" s="45">
        <f>_xlfn.XLOOKUP(I355,Main_OG!$B$1:$B$766,Main_OG!$O$1:$O$766,"")</f>
        <v>0</v>
      </c>
      <c r="H355" s="45">
        <f>_xlfn.XLOOKUP(E355,Main_OG!$D$1:$D$766,Main_OG!$J$1:$J$766,"")</f>
        <v>0</v>
      </c>
      <c r="I355" s="45" t="s">
        <v>847</v>
      </c>
      <c r="J355" s="45" t="str">
        <f t="shared" si="16"/>
        <v>Black Hills Power, Inc. d/b/a_SD</v>
      </c>
      <c r="K355" s="45" t="str">
        <f t="shared" si="17"/>
        <v>Black Hills Power, Inc._SD</v>
      </c>
      <c r="L355" s="45" t="s">
        <v>1341</v>
      </c>
      <c r="M355" s="45">
        <v>0</v>
      </c>
      <c r="N355" s="45">
        <v>13057</v>
      </c>
      <c r="O355" s="45">
        <v>5</v>
      </c>
      <c r="P355" s="45">
        <v>56430</v>
      </c>
      <c r="Q355" s="45">
        <v>0</v>
      </c>
      <c r="R355" s="45">
        <v>776621</v>
      </c>
      <c r="S355" s="45">
        <v>195781</v>
      </c>
      <c r="T355" s="45">
        <v>507438</v>
      </c>
      <c r="U355" s="45">
        <v>0</v>
      </c>
      <c r="V355" s="45">
        <v>12.484724999999999</v>
      </c>
      <c r="W355" s="45">
        <v>7.8353364000000001</v>
      </c>
      <c r="X355" s="45">
        <v>13.857298999999999</v>
      </c>
      <c r="Y355" s="46">
        <v>51615.1</v>
      </c>
      <c r="Z355" s="46">
        <v>59074.292803743025</v>
      </c>
      <c r="AA355" s="47">
        <f>_xlfn.XLOOKUP($E355,Main_OG!$D$1:$D$766,Main_OG!AJ$1:AJ$766,"")</f>
        <v>2577678</v>
      </c>
      <c r="AB355" s="47">
        <f>_xlfn.XLOOKUP($E355,Main_OG!$D$1:$D$766,Main_OG!AK$1:AK$766,"")</f>
        <v>29406</v>
      </c>
      <c r="AC355" s="47">
        <f>_xlfn.XLOOKUP($E355,Main_OG!$D$1:$D$766,Main_OG!AL$1:AL$766,"")</f>
        <v>11426586</v>
      </c>
      <c r="AD355" s="47">
        <f>_xlfn.XLOOKUP($E355,Main_OG!$D$1:$D$766,Main_OG!AM$1:AM$766,"")</f>
        <v>0</v>
      </c>
    </row>
    <row r="356" spans="1:30" x14ac:dyDescent="0.35">
      <c r="A356" s="36" t="s">
        <v>1333</v>
      </c>
      <c r="B356" s="45" t="s">
        <v>886</v>
      </c>
      <c r="C356" s="45" t="s">
        <v>4348</v>
      </c>
      <c r="D356" s="36" t="s">
        <v>4488</v>
      </c>
      <c r="E356" s="36" t="str">
        <f t="shared" si="15"/>
        <v>2017_WY</v>
      </c>
      <c r="F356" s="45">
        <v>2017</v>
      </c>
      <c r="G356" s="45">
        <f>_xlfn.XLOOKUP(I356,Main_OG!$B$1:$B$766,Main_OG!$O$1:$O$766,"")</f>
        <v>0</v>
      </c>
      <c r="H356" s="45">
        <f>_xlfn.XLOOKUP(E356,Main_OG!$D$1:$D$766,Main_OG!$J$1:$J$766,"")</f>
        <v>0</v>
      </c>
      <c r="I356" s="45" t="s">
        <v>886</v>
      </c>
      <c r="J356" s="45" t="str">
        <f t="shared" si="16"/>
        <v>Black Hills Power, Inc. d/b/a_WY</v>
      </c>
      <c r="K356" s="45" t="str">
        <f t="shared" si="17"/>
        <v>Black Hills Power, Inc._WY</v>
      </c>
      <c r="L356" s="45" t="s">
        <v>1342</v>
      </c>
      <c r="M356" s="45">
        <v>0</v>
      </c>
      <c r="N356" s="45">
        <v>601</v>
      </c>
      <c r="O356" s="45">
        <v>11</v>
      </c>
      <c r="P356" s="45">
        <v>2031</v>
      </c>
      <c r="Q356" s="45">
        <v>0</v>
      </c>
      <c r="R356" s="45">
        <v>25931</v>
      </c>
      <c r="S356" s="45">
        <v>120231</v>
      </c>
      <c r="T356" s="45">
        <v>19195</v>
      </c>
      <c r="U356" s="45">
        <v>0</v>
      </c>
      <c r="V356" s="45">
        <v>12.569126000000001</v>
      </c>
      <c r="W356" s="45">
        <v>8.4064010000000007</v>
      </c>
      <c r="X356" s="45">
        <v>12.714769</v>
      </c>
      <c r="Y356" s="46">
        <v>37620.300000000003</v>
      </c>
      <c r="Z356" s="46">
        <v>64863.257206109032</v>
      </c>
      <c r="AA356" s="47">
        <f>_xlfn.XLOOKUP($E356,Main_OG!$D$1:$D$766,Main_OG!AJ$1:AJ$766,"")</f>
        <v>49539056</v>
      </c>
      <c r="AB356" s="47">
        <f>_xlfn.XLOOKUP($E356,Main_OG!$D$1:$D$766,Main_OG!AK$1:AK$766,"")</f>
        <v>165314</v>
      </c>
      <c r="AC356" s="47">
        <f>_xlfn.XLOOKUP($E356,Main_OG!$D$1:$D$766,Main_OG!AL$1:AL$766,"")</f>
        <v>11137298</v>
      </c>
      <c r="AD356" s="47">
        <f>_xlfn.XLOOKUP($E356,Main_OG!$D$1:$D$766,Main_OG!AM$1:AM$766,"")</f>
        <v>0</v>
      </c>
    </row>
    <row r="357" spans="1:30" x14ac:dyDescent="0.35">
      <c r="A357" s="36" t="s">
        <v>1333</v>
      </c>
      <c r="B357" s="45" t="s">
        <v>858</v>
      </c>
      <c r="C357" s="45" t="s">
        <v>4348</v>
      </c>
      <c r="D357" s="36" t="s">
        <v>4488</v>
      </c>
      <c r="E357" s="36" t="str">
        <f t="shared" si="15"/>
        <v>2018_MT</v>
      </c>
      <c r="F357" s="45">
        <v>2018</v>
      </c>
      <c r="G357" s="45">
        <f>_xlfn.XLOOKUP(I357,Main_OG!$B$1:$B$766,Main_OG!$O$1:$O$766,"")</f>
        <v>0</v>
      </c>
      <c r="H357" s="45">
        <f>_xlfn.XLOOKUP(E357,Main_OG!$D$1:$D$766,Main_OG!$J$1:$J$766,"")</f>
        <v>0</v>
      </c>
      <c r="I357" s="45" t="s">
        <v>858</v>
      </c>
      <c r="J357" s="45" t="str">
        <f t="shared" si="16"/>
        <v>Black Hills Power, Inc. d/b/a_MT</v>
      </c>
      <c r="K357" s="45" t="str">
        <f t="shared" si="17"/>
        <v>Black Hills Power, Inc._MT</v>
      </c>
      <c r="L357" s="45" t="s">
        <v>1343</v>
      </c>
      <c r="M357" s="45">
        <v>0</v>
      </c>
      <c r="N357" s="45">
        <v>25</v>
      </c>
      <c r="O357" s="45">
        <v>4</v>
      </c>
      <c r="P357" s="45">
        <v>13</v>
      </c>
      <c r="Q357" s="45">
        <v>0</v>
      </c>
      <c r="R357" s="45">
        <v>169</v>
      </c>
      <c r="S357" s="45">
        <v>116654</v>
      </c>
      <c r="T357" s="45">
        <v>105</v>
      </c>
      <c r="U357" s="45">
        <v>0</v>
      </c>
      <c r="V357" s="45">
        <v>11.242604</v>
      </c>
      <c r="W357" s="45">
        <v>6.9856156</v>
      </c>
      <c r="X357" s="45">
        <v>6.6666667000000004</v>
      </c>
      <c r="Y357" s="46">
        <v>49455</v>
      </c>
      <c r="Z357" s="46">
        <v>46575.778523249748</v>
      </c>
      <c r="AA357" s="47">
        <f>_xlfn.XLOOKUP($E357,Main_OG!$D$1:$D$766,Main_OG!AJ$1:AJ$766,"")</f>
        <v>17476978</v>
      </c>
      <c r="AB357" s="47">
        <f>_xlfn.XLOOKUP($E357,Main_OG!$D$1:$D$766,Main_OG!AK$1:AK$766,"")</f>
        <v>1613418</v>
      </c>
      <c r="AC357" s="47">
        <f>_xlfn.XLOOKUP($E357,Main_OG!$D$1:$D$766,Main_OG!AL$1:AL$766,"")</f>
        <v>10305088</v>
      </c>
      <c r="AD357" s="47">
        <f>_xlfn.XLOOKUP($E357,Main_OG!$D$1:$D$766,Main_OG!AM$1:AM$766,"")</f>
        <v>0</v>
      </c>
    </row>
    <row r="358" spans="1:30" x14ac:dyDescent="0.35">
      <c r="A358" s="36" t="s">
        <v>1333</v>
      </c>
      <c r="B358" s="45" t="s">
        <v>847</v>
      </c>
      <c r="C358" s="45" t="s">
        <v>4348</v>
      </c>
      <c r="D358" s="36" t="s">
        <v>4488</v>
      </c>
      <c r="E358" s="36" t="str">
        <f t="shared" si="15"/>
        <v>2018_SD</v>
      </c>
      <c r="F358" s="45">
        <v>2018</v>
      </c>
      <c r="G358" s="45">
        <f>_xlfn.XLOOKUP(I358,Main_OG!$B$1:$B$766,Main_OG!$O$1:$O$766,"")</f>
        <v>0</v>
      </c>
      <c r="H358" s="45">
        <f>_xlfn.XLOOKUP(E358,Main_OG!$D$1:$D$766,Main_OG!$J$1:$J$766,"")</f>
        <v>0</v>
      </c>
      <c r="I358" s="45" t="s">
        <v>847</v>
      </c>
      <c r="J358" s="45" t="str">
        <f t="shared" si="16"/>
        <v>Black Hills Power, Inc. d/b/a_SD</v>
      </c>
      <c r="K358" s="45" t="str">
        <f t="shared" si="17"/>
        <v>Black Hills Power, Inc._SD</v>
      </c>
      <c r="L358" s="45" t="s">
        <v>1344</v>
      </c>
      <c r="M358" s="45">
        <v>0</v>
      </c>
      <c r="N358" s="45">
        <v>13011</v>
      </c>
      <c r="O358" s="45">
        <v>5</v>
      </c>
      <c r="P358" s="45">
        <v>56835</v>
      </c>
      <c r="Q358" s="45">
        <v>0</v>
      </c>
      <c r="R358" s="45">
        <v>756463</v>
      </c>
      <c r="S358" s="45">
        <v>168559</v>
      </c>
      <c r="T358" s="45">
        <v>527007</v>
      </c>
      <c r="U358" s="45">
        <v>0</v>
      </c>
      <c r="V358" s="45">
        <v>12.645429999999999</v>
      </c>
      <c r="W358" s="45">
        <v>8.3863810000000001</v>
      </c>
      <c r="X358" s="45">
        <v>13.814617</v>
      </c>
      <c r="Y358" s="46">
        <v>51937.8</v>
      </c>
      <c r="Z358" s="46">
        <v>59061.436047423995</v>
      </c>
      <c r="AA358" s="47">
        <f>_xlfn.XLOOKUP($E358,Main_OG!$D$1:$D$766,Main_OG!AJ$1:AJ$766,"")</f>
        <v>2905016</v>
      </c>
      <c r="AB358" s="47">
        <f>_xlfn.XLOOKUP($E358,Main_OG!$D$1:$D$766,Main_OG!AK$1:AK$766,"")</f>
        <v>39412</v>
      </c>
      <c r="AC358" s="47">
        <f>_xlfn.XLOOKUP($E358,Main_OG!$D$1:$D$766,Main_OG!AL$1:AL$766,"")</f>
        <v>18198168</v>
      </c>
      <c r="AD358" s="47">
        <f>_xlfn.XLOOKUP($E358,Main_OG!$D$1:$D$766,Main_OG!AM$1:AM$766,"")</f>
        <v>0</v>
      </c>
    </row>
    <row r="359" spans="1:30" x14ac:dyDescent="0.35">
      <c r="A359" s="36" t="s">
        <v>1333</v>
      </c>
      <c r="B359" s="45" t="s">
        <v>886</v>
      </c>
      <c r="C359" s="45" t="s">
        <v>4348</v>
      </c>
      <c r="D359" s="36" t="s">
        <v>4488</v>
      </c>
      <c r="E359" s="36" t="str">
        <f t="shared" si="15"/>
        <v>2018_WY</v>
      </c>
      <c r="F359" s="45">
        <v>2018</v>
      </c>
      <c r="G359" s="45">
        <f>_xlfn.XLOOKUP(I359,Main_OG!$B$1:$B$766,Main_OG!$O$1:$O$766,"")</f>
        <v>0</v>
      </c>
      <c r="H359" s="45">
        <f>_xlfn.XLOOKUP(E359,Main_OG!$D$1:$D$766,Main_OG!$J$1:$J$766,"")</f>
        <v>0</v>
      </c>
      <c r="I359" s="45" t="s">
        <v>886</v>
      </c>
      <c r="J359" s="45" t="str">
        <f t="shared" si="16"/>
        <v>Black Hills Power, Inc. d/b/a_WY</v>
      </c>
      <c r="K359" s="45" t="str">
        <f t="shared" si="17"/>
        <v>Black Hills Power, Inc._WY</v>
      </c>
      <c r="L359" s="45" t="s">
        <v>1345</v>
      </c>
      <c r="M359" s="45">
        <v>0</v>
      </c>
      <c r="N359" s="45">
        <v>601</v>
      </c>
      <c r="O359" s="45">
        <v>11</v>
      </c>
      <c r="P359" s="45">
        <v>2021</v>
      </c>
      <c r="Q359" s="45">
        <v>0</v>
      </c>
      <c r="R359" s="45">
        <v>26484</v>
      </c>
      <c r="S359" s="45">
        <v>122469</v>
      </c>
      <c r="T359" s="45">
        <v>19712</v>
      </c>
      <c r="U359" s="45">
        <v>0</v>
      </c>
      <c r="V359" s="45">
        <v>12.853043</v>
      </c>
      <c r="W359" s="45">
        <v>8.5425699999999996</v>
      </c>
      <c r="X359" s="45">
        <v>12.723214</v>
      </c>
      <c r="Y359" s="46">
        <v>37977.199999999997</v>
      </c>
      <c r="Z359" s="46">
        <v>65584.902271636151</v>
      </c>
      <c r="AA359" s="47">
        <f>_xlfn.XLOOKUP($E359,Main_OG!$D$1:$D$766,Main_OG!AJ$1:AJ$766,"")</f>
        <v>48936996</v>
      </c>
      <c r="AB359" s="47">
        <f>_xlfn.XLOOKUP($E359,Main_OG!$D$1:$D$766,Main_OG!AK$1:AK$766,"")</f>
        <v>155422</v>
      </c>
      <c r="AC359" s="47">
        <f>_xlfn.XLOOKUP($E359,Main_OG!$D$1:$D$766,Main_OG!AL$1:AL$766,"")</f>
        <v>12699216</v>
      </c>
      <c r="AD359" s="47">
        <f>_xlfn.XLOOKUP($E359,Main_OG!$D$1:$D$766,Main_OG!AM$1:AM$766,"")</f>
        <v>0</v>
      </c>
    </row>
    <row r="360" spans="1:30" x14ac:dyDescent="0.35">
      <c r="A360" s="36" t="s">
        <v>1333</v>
      </c>
      <c r="B360" s="45" t="s">
        <v>858</v>
      </c>
      <c r="C360" s="45" t="s">
        <v>4348</v>
      </c>
      <c r="D360" s="36" t="s">
        <v>4488</v>
      </c>
      <c r="E360" s="36" t="str">
        <f t="shared" si="15"/>
        <v>2019_MT</v>
      </c>
      <c r="F360" s="45">
        <v>2019</v>
      </c>
      <c r="G360" s="45">
        <f>_xlfn.XLOOKUP(I360,Main_OG!$B$1:$B$766,Main_OG!$O$1:$O$766,"")</f>
        <v>0</v>
      </c>
      <c r="H360" s="45">
        <f>_xlfn.XLOOKUP(E360,Main_OG!$D$1:$D$766,Main_OG!$J$1:$J$766,"")</f>
        <v>0</v>
      </c>
      <c r="I360" s="45" t="s">
        <v>858</v>
      </c>
      <c r="J360" s="45" t="str">
        <f t="shared" si="16"/>
        <v>Black Hills Power, Inc. d/b/a_MT</v>
      </c>
      <c r="K360" s="45" t="str">
        <f t="shared" si="17"/>
        <v>Black Hills Power, Inc._MT</v>
      </c>
      <c r="L360" s="45" t="s">
        <v>1346</v>
      </c>
      <c r="M360" s="45">
        <v>0</v>
      </c>
      <c r="N360" s="45">
        <v>24</v>
      </c>
      <c r="O360" s="45">
        <v>4</v>
      </c>
      <c r="P360" s="45">
        <v>13</v>
      </c>
      <c r="Q360" s="45">
        <v>0</v>
      </c>
      <c r="R360" s="45">
        <v>163</v>
      </c>
      <c r="S360" s="45">
        <v>136740</v>
      </c>
      <c r="T360" s="45">
        <v>118</v>
      </c>
      <c r="U360" s="45">
        <v>0</v>
      </c>
      <c r="V360" s="45">
        <v>11.840491</v>
      </c>
      <c r="W360" s="45">
        <v>6.7860904</v>
      </c>
      <c r="X360" s="45">
        <v>6.7796609999999999</v>
      </c>
      <c r="Y360" s="46">
        <v>50318.9</v>
      </c>
      <c r="Z360" s="46">
        <v>47021.604058598874</v>
      </c>
      <c r="AA360" s="47">
        <f>_xlfn.XLOOKUP($E360,Main_OG!$D$1:$D$766,Main_OG!AJ$1:AJ$766,"")</f>
        <v>18559080</v>
      </c>
      <c r="AB360" s="47">
        <f>_xlfn.XLOOKUP($E360,Main_OG!$D$1:$D$766,Main_OG!AK$1:AK$766,"")</f>
        <v>1694612</v>
      </c>
      <c r="AC360" s="47">
        <f>_xlfn.XLOOKUP($E360,Main_OG!$D$1:$D$766,Main_OG!AL$1:AL$766,"")</f>
        <v>11019084</v>
      </c>
      <c r="AD360" s="47">
        <f>_xlfn.XLOOKUP($E360,Main_OG!$D$1:$D$766,Main_OG!AM$1:AM$766,"")</f>
        <v>0</v>
      </c>
    </row>
    <row r="361" spans="1:30" x14ac:dyDescent="0.35">
      <c r="A361" s="36" t="s">
        <v>1333</v>
      </c>
      <c r="B361" s="45" t="s">
        <v>847</v>
      </c>
      <c r="C361" s="45" t="s">
        <v>4348</v>
      </c>
      <c r="D361" s="36" t="s">
        <v>4488</v>
      </c>
      <c r="E361" s="36" t="str">
        <f t="shared" si="15"/>
        <v>2019_SD</v>
      </c>
      <c r="F361" s="45">
        <v>2019</v>
      </c>
      <c r="G361" s="45">
        <f>_xlfn.XLOOKUP(I361,Main_OG!$B$1:$B$766,Main_OG!$O$1:$O$766,"")</f>
        <v>0</v>
      </c>
      <c r="H361" s="45">
        <f>_xlfn.XLOOKUP(E361,Main_OG!$D$1:$D$766,Main_OG!$J$1:$J$766,"")</f>
        <v>0</v>
      </c>
      <c r="I361" s="45" t="s">
        <v>847</v>
      </c>
      <c r="J361" s="45" t="str">
        <f t="shared" si="16"/>
        <v>Black Hills Power, Inc. d/b/a_SD</v>
      </c>
      <c r="K361" s="45" t="str">
        <f t="shared" si="17"/>
        <v>Black Hills Power, Inc._SD</v>
      </c>
      <c r="L361" s="45" t="s">
        <v>1347</v>
      </c>
      <c r="M361" s="45">
        <v>0</v>
      </c>
      <c r="N361" s="45">
        <v>13175</v>
      </c>
      <c r="O361" s="45">
        <v>5</v>
      </c>
      <c r="P361" s="45">
        <v>57178</v>
      </c>
      <c r="Q361" s="45">
        <v>0</v>
      </c>
      <c r="R361" s="45">
        <v>769842</v>
      </c>
      <c r="S361" s="45">
        <v>197630</v>
      </c>
      <c r="T361" s="45">
        <v>535444</v>
      </c>
      <c r="U361" s="45">
        <v>0</v>
      </c>
      <c r="V361" s="45">
        <v>11.986901</v>
      </c>
      <c r="W361" s="45">
        <v>7.7035368999999996</v>
      </c>
      <c r="X361" s="45">
        <v>13.150040000000001</v>
      </c>
      <c r="Y361" s="46">
        <v>52360.1</v>
      </c>
      <c r="Z361" s="46">
        <v>59022.101683299006</v>
      </c>
      <c r="AA361" s="47">
        <f>_xlfn.XLOOKUP($E361,Main_OG!$D$1:$D$766,Main_OG!AJ$1:AJ$766,"")</f>
        <v>3261762</v>
      </c>
      <c r="AB361" s="47">
        <f>_xlfn.XLOOKUP($E361,Main_OG!$D$1:$D$766,Main_OG!AK$1:AK$766,"")</f>
        <v>66906</v>
      </c>
      <c r="AC361" s="47">
        <f>_xlfn.XLOOKUP($E361,Main_OG!$D$1:$D$766,Main_OG!AL$1:AL$766,"")</f>
        <v>18470514</v>
      </c>
      <c r="AD361" s="47">
        <f>_xlfn.XLOOKUP($E361,Main_OG!$D$1:$D$766,Main_OG!AM$1:AM$766,"")</f>
        <v>0</v>
      </c>
    </row>
    <row r="362" spans="1:30" x14ac:dyDescent="0.35">
      <c r="A362" s="36" t="s">
        <v>1333</v>
      </c>
      <c r="B362" s="45" t="s">
        <v>886</v>
      </c>
      <c r="C362" s="45" t="s">
        <v>4348</v>
      </c>
      <c r="D362" s="36" t="s">
        <v>4488</v>
      </c>
      <c r="E362" s="36" t="str">
        <f t="shared" si="15"/>
        <v>2019_WY</v>
      </c>
      <c r="F362" s="45">
        <v>2019</v>
      </c>
      <c r="G362" s="45">
        <f>_xlfn.XLOOKUP(I362,Main_OG!$B$1:$B$766,Main_OG!$O$1:$O$766,"")</f>
        <v>0</v>
      </c>
      <c r="H362" s="45">
        <f>_xlfn.XLOOKUP(E362,Main_OG!$D$1:$D$766,Main_OG!$J$1:$J$766,"")</f>
        <v>0</v>
      </c>
      <c r="I362" s="45" t="s">
        <v>886</v>
      </c>
      <c r="J362" s="45" t="str">
        <f t="shared" si="16"/>
        <v>Black Hills Power, Inc. d/b/a_WY</v>
      </c>
      <c r="K362" s="45" t="str">
        <f t="shared" si="17"/>
        <v>Black Hills Power, Inc._WY</v>
      </c>
      <c r="L362" s="45" t="s">
        <v>1348</v>
      </c>
      <c r="M362" s="45">
        <v>0</v>
      </c>
      <c r="N362" s="45">
        <v>608</v>
      </c>
      <c r="O362" s="45">
        <v>11</v>
      </c>
      <c r="P362" s="45">
        <v>2027</v>
      </c>
      <c r="Q362" s="45">
        <v>0</v>
      </c>
      <c r="R362" s="45">
        <v>26466</v>
      </c>
      <c r="S362" s="45">
        <v>123044</v>
      </c>
      <c r="T362" s="45">
        <v>19957</v>
      </c>
      <c r="U362" s="45">
        <v>0</v>
      </c>
      <c r="V362" s="45">
        <v>12.86783</v>
      </c>
      <c r="W362" s="45">
        <v>8.4434024000000001</v>
      </c>
      <c r="X362" s="45">
        <v>12.681766</v>
      </c>
      <c r="Y362" s="46">
        <v>38558.199999999997</v>
      </c>
      <c r="Z362" s="46">
        <v>66466.361900033793</v>
      </c>
      <c r="AA362" s="47">
        <f>_xlfn.XLOOKUP($E362,Main_OG!$D$1:$D$766,Main_OG!AJ$1:AJ$766,"")</f>
        <v>43801864</v>
      </c>
      <c r="AB362" s="47">
        <f>_xlfn.XLOOKUP($E362,Main_OG!$D$1:$D$766,Main_OG!AK$1:AK$766,"")</f>
        <v>167214</v>
      </c>
      <c r="AC362" s="47">
        <f>_xlfn.XLOOKUP($E362,Main_OG!$D$1:$D$766,Main_OG!AL$1:AL$766,"")</f>
        <v>14350872</v>
      </c>
      <c r="AD362" s="47">
        <f>_xlfn.XLOOKUP($E362,Main_OG!$D$1:$D$766,Main_OG!AM$1:AM$766,"")</f>
        <v>0</v>
      </c>
    </row>
    <row r="363" spans="1:30" x14ac:dyDescent="0.35">
      <c r="A363" s="36" t="s">
        <v>1333</v>
      </c>
      <c r="B363" s="45" t="s">
        <v>858</v>
      </c>
      <c r="C363" s="45" t="s">
        <v>4348</v>
      </c>
      <c r="D363" s="36" t="s">
        <v>4488</v>
      </c>
      <c r="E363" s="36" t="str">
        <f t="shared" si="15"/>
        <v>2020_MT</v>
      </c>
      <c r="F363" s="45">
        <v>2020</v>
      </c>
      <c r="G363" s="45">
        <f>_xlfn.XLOOKUP(I363,Main_OG!$B$1:$B$766,Main_OG!$O$1:$O$766,"")</f>
        <v>0</v>
      </c>
      <c r="H363" s="45">
        <f>_xlfn.XLOOKUP(E363,Main_OG!$D$1:$D$766,Main_OG!$J$1:$J$766,"")</f>
        <v>0</v>
      </c>
      <c r="I363" s="45" t="s">
        <v>858</v>
      </c>
      <c r="J363" s="45" t="str">
        <f t="shared" si="16"/>
        <v>Black Hills Power, Inc. d/b/a_MT</v>
      </c>
      <c r="K363" s="45" t="str">
        <f t="shared" si="17"/>
        <v>Black Hills Power, Inc._MT</v>
      </c>
      <c r="L363" s="45" t="s">
        <v>1349</v>
      </c>
      <c r="M363" s="45">
        <v>0</v>
      </c>
      <c r="N363" s="45">
        <v>24</v>
      </c>
      <c r="O363" s="45">
        <v>4</v>
      </c>
      <c r="P363" s="45">
        <v>0</v>
      </c>
      <c r="Q363" s="45">
        <v>0</v>
      </c>
      <c r="R363" s="45">
        <v>153</v>
      </c>
      <c r="S363" s="45">
        <v>146146</v>
      </c>
      <c r="T363" s="45">
        <v>0</v>
      </c>
      <c r="U363" s="45">
        <v>0</v>
      </c>
      <c r="V363" s="45">
        <v>12.418301</v>
      </c>
      <c r="W363" s="45">
        <v>6.5742476999999999</v>
      </c>
      <c r="X363" s="45">
        <v>0</v>
      </c>
      <c r="Y363" s="46">
        <v>50159.6</v>
      </c>
      <c r="Z363" s="46">
        <v>46512.76653947265</v>
      </c>
      <c r="AA363" s="47">
        <f>_xlfn.XLOOKUP($E363,Main_OG!$D$1:$D$766,Main_OG!AJ$1:AJ$766,"")</f>
        <v>11259356</v>
      </c>
      <c r="AB363" s="47">
        <f>_xlfn.XLOOKUP($E363,Main_OG!$D$1:$D$766,Main_OG!AK$1:AK$766,"")</f>
        <v>1694792</v>
      </c>
      <c r="AC363" s="47">
        <f>_xlfn.XLOOKUP($E363,Main_OG!$D$1:$D$766,Main_OG!AL$1:AL$766,"")</f>
        <v>6890488</v>
      </c>
      <c r="AD363" s="47">
        <f>_xlfn.XLOOKUP($E363,Main_OG!$D$1:$D$766,Main_OG!AM$1:AM$766,"")</f>
        <v>0</v>
      </c>
    </row>
    <row r="364" spans="1:30" x14ac:dyDescent="0.35">
      <c r="A364" s="36" t="s">
        <v>1333</v>
      </c>
      <c r="B364" s="45" t="s">
        <v>847</v>
      </c>
      <c r="C364" s="45" t="s">
        <v>4348</v>
      </c>
      <c r="D364" s="36" t="s">
        <v>4488</v>
      </c>
      <c r="E364" s="36" t="str">
        <f t="shared" si="15"/>
        <v>2020_SD</v>
      </c>
      <c r="F364" s="45">
        <v>2020</v>
      </c>
      <c r="G364" s="45">
        <f>_xlfn.XLOOKUP(I364,Main_OG!$B$1:$B$766,Main_OG!$O$1:$O$766,"")</f>
        <v>0</v>
      </c>
      <c r="H364" s="45">
        <f>_xlfn.XLOOKUP(E364,Main_OG!$D$1:$D$766,Main_OG!$J$1:$J$766,"")</f>
        <v>0</v>
      </c>
      <c r="I364" s="45" t="s">
        <v>847</v>
      </c>
      <c r="J364" s="45" t="str">
        <f t="shared" si="16"/>
        <v>Black Hills Power, Inc. d/b/a_SD</v>
      </c>
      <c r="K364" s="45" t="str">
        <f t="shared" si="17"/>
        <v>Black Hills Power, Inc._SD</v>
      </c>
      <c r="L364" s="45" t="s">
        <v>1350</v>
      </c>
      <c r="M364" s="45">
        <v>0</v>
      </c>
      <c r="N364" s="45">
        <v>13376</v>
      </c>
      <c r="O364" s="45">
        <v>6</v>
      </c>
      <c r="P364" s="45">
        <v>0</v>
      </c>
      <c r="Q364" s="45">
        <v>0</v>
      </c>
      <c r="R364" s="45">
        <v>738445</v>
      </c>
      <c r="S364" s="45">
        <v>189699</v>
      </c>
      <c r="T364" s="45">
        <v>0</v>
      </c>
      <c r="U364" s="45">
        <v>0</v>
      </c>
      <c r="V364" s="45">
        <v>12.146198999999999</v>
      </c>
      <c r="W364" s="45">
        <v>8.2066853000000002</v>
      </c>
      <c r="X364" s="45">
        <v>0</v>
      </c>
      <c r="Y364" s="46">
        <v>52692.1</v>
      </c>
      <c r="Z364" s="46">
        <v>59092.530122643795</v>
      </c>
      <c r="AA364" s="47">
        <f>_xlfn.XLOOKUP($E364,Main_OG!$D$1:$D$766,Main_OG!AJ$1:AJ$766,"")</f>
        <v>2083800</v>
      </c>
      <c r="AB364" s="47">
        <f>_xlfn.XLOOKUP($E364,Main_OG!$D$1:$D$766,Main_OG!AK$1:AK$766,"")</f>
        <v>37298</v>
      </c>
      <c r="AC364" s="47">
        <f>_xlfn.XLOOKUP($E364,Main_OG!$D$1:$D$766,Main_OG!AL$1:AL$766,"")</f>
        <v>17808588</v>
      </c>
      <c r="AD364" s="47">
        <f>_xlfn.XLOOKUP($E364,Main_OG!$D$1:$D$766,Main_OG!AM$1:AM$766,"")</f>
        <v>0</v>
      </c>
    </row>
    <row r="365" spans="1:30" x14ac:dyDescent="0.35">
      <c r="A365" s="36" t="s">
        <v>1333</v>
      </c>
      <c r="B365" s="45" t="s">
        <v>886</v>
      </c>
      <c r="C365" s="45" t="s">
        <v>4348</v>
      </c>
      <c r="D365" s="36" t="s">
        <v>4488</v>
      </c>
      <c r="E365" s="36" t="str">
        <f t="shared" si="15"/>
        <v>2020_WY</v>
      </c>
      <c r="F365" s="45">
        <v>2020</v>
      </c>
      <c r="G365" s="45">
        <f>_xlfn.XLOOKUP(I365,Main_OG!$B$1:$B$766,Main_OG!$O$1:$O$766,"")</f>
        <v>0</v>
      </c>
      <c r="H365" s="45">
        <f>_xlfn.XLOOKUP(E365,Main_OG!$D$1:$D$766,Main_OG!$J$1:$J$766,"")</f>
        <v>0</v>
      </c>
      <c r="I365" s="45" t="s">
        <v>886</v>
      </c>
      <c r="J365" s="45" t="str">
        <f t="shared" si="16"/>
        <v>Black Hills Power, Inc. d/b/a_WY</v>
      </c>
      <c r="K365" s="45" t="str">
        <f t="shared" si="17"/>
        <v>Black Hills Power, Inc._WY</v>
      </c>
      <c r="L365" s="45" t="s">
        <v>1351</v>
      </c>
      <c r="M365" s="45">
        <v>0</v>
      </c>
      <c r="N365" s="45">
        <v>601</v>
      </c>
      <c r="O365" s="45">
        <v>11</v>
      </c>
      <c r="P365" s="45">
        <v>0</v>
      </c>
      <c r="Q365" s="45">
        <v>0</v>
      </c>
      <c r="R365" s="45">
        <v>25784</v>
      </c>
      <c r="S365" s="45">
        <v>107559</v>
      </c>
      <c r="T365" s="45">
        <v>0</v>
      </c>
      <c r="U365" s="45">
        <v>0</v>
      </c>
      <c r="V365" s="45">
        <v>12.810269999999999</v>
      </c>
      <c r="W365" s="45">
        <v>8.8416589999999999</v>
      </c>
      <c r="X365" s="45">
        <v>0</v>
      </c>
      <c r="Y365" s="46">
        <v>36181.300000000003</v>
      </c>
      <c r="Z365" s="46">
        <v>62163.977801831519</v>
      </c>
      <c r="AA365" s="47">
        <f>_xlfn.XLOOKUP($E365,Main_OG!$D$1:$D$766,Main_OG!AJ$1:AJ$766,"")</f>
        <v>41871398</v>
      </c>
      <c r="AB365" s="47">
        <f>_xlfn.XLOOKUP($E365,Main_OG!$D$1:$D$766,Main_OG!AK$1:AK$766,"")</f>
        <v>168138</v>
      </c>
      <c r="AC365" s="47">
        <f>_xlfn.XLOOKUP($E365,Main_OG!$D$1:$D$766,Main_OG!AL$1:AL$766,"")</f>
        <v>20826406</v>
      </c>
      <c r="AD365" s="47">
        <f>_xlfn.XLOOKUP($E365,Main_OG!$D$1:$D$766,Main_OG!AM$1:AM$766,"")</f>
        <v>0</v>
      </c>
    </row>
    <row r="366" spans="1:30" x14ac:dyDescent="0.35">
      <c r="A366" s="36" t="s">
        <v>1352</v>
      </c>
      <c r="B366" s="45" t="s">
        <v>804</v>
      </c>
      <c r="C366" s="45" t="s">
        <v>4349</v>
      </c>
      <c r="D366" s="36" t="s">
        <v>1352</v>
      </c>
      <c r="E366" s="36" t="str">
        <f t="shared" si="15"/>
        <v>2006_RI</v>
      </c>
      <c r="F366" s="45">
        <v>2006</v>
      </c>
      <c r="G366" s="45">
        <f>_xlfn.XLOOKUP(I366,Main_OG!$B$1:$B$766,Main_OG!$O$1:$O$766,"")</f>
        <v>1</v>
      </c>
      <c r="H366" s="45">
        <f>_xlfn.XLOOKUP(E366,Main_OG!$D$1:$D$766,Main_OG!$J$1:$J$766,"")</f>
        <v>0</v>
      </c>
      <c r="I366" s="45" t="s">
        <v>804</v>
      </c>
      <c r="J366" s="45" t="str">
        <f t="shared" si="16"/>
        <v>Block Island Power Co_RI</v>
      </c>
      <c r="K366" s="45" t="str">
        <f t="shared" si="17"/>
        <v>Block Island Power Co_RI</v>
      </c>
      <c r="L366" s="45" t="s">
        <v>1353</v>
      </c>
      <c r="M366" s="45">
        <v>0</v>
      </c>
      <c r="N366" s="45">
        <v>572</v>
      </c>
      <c r="O366" s="45">
        <v>0</v>
      </c>
      <c r="P366" s="45">
        <v>1304</v>
      </c>
      <c r="Q366" s="45">
        <v>0</v>
      </c>
      <c r="R366" s="45">
        <v>2779</v>
      </c>
      <c r="S366" s="45">
        <v>0</v>
      </c>
      <c r="T366" s="45">
        <v>1678</v>
      </c>
      <c r="U366" s="45">
        <v>0</v>
      </c>
      <c r="V366" s="45">
        <v>41.17647058823529</v>
      </c>
      <c r="W366" s="45">
        <v>0</v>
      </c>
      <c r="X366" s="45">
        <v>39.408172851103799</v>
      </c>
      <c r="Y366" s="46">
        <v>57415.8</v>
      </c>
      <c r="Z366" s="46">
        <v>54008.104630249763</v>
      </c>
      <c r="AA366" s="47">
        <f>_xlfn.XLOOKUP($E366,Main_OG!$D$1:$D$766,Main_OG!AJ$1:AJ$766,"")</f>
        <v>0</v>
      </c>
      <c r="AB366" s="47">
        <f>_xlfn.XLOOKUP($E366,Main_OG!$D$1:$D$766,Main_OG!AK$1:AK$766,"")</f>
        <v>136217.84</v>
      </c>
      <c r="AC366" s="47">
        <f>_xlfn.XLOOKUP($E366,Main_OG!$D$1:$D$766,Main_OG!AL$1:AL$766,"")</f>
        <v>86890448.879999995</v>
      </c>
      <c r="AD366" s="47">
        <f>_xlfn.XLOOKUP($E366,Main_OG!$D$1:$D$766,Main_OG!AM$1:AM$766,"")</f>
        <v>0</v>
      </c>
    </row>
    <row r="367" spans="1:30" x14ac:dyDescent="0.35">
      <c r="A367" s="36" t="s">
        <v>1352</v>
      </c>
      <c r="B367" s="45" t="s">
        <v>804</v>
      </c>
      <c r="C367" s="45" t="s">
        <v>4349</v>
      </c>
      <c r="D367" s="36" t="s">
        <v>1352</v>
      </c>
      <c r="E367" s="36" t="str">
        <f t="shared" si="15"/>
        <v>2007_RI</v>
      </c>
      <c r="F367" s="45">
        <v>2007</v>
      </c>
      <c r="G367" s="45">
        <f>_xlfn.XLOOKUP(I367,Main_OG!$B$1:$B$766,Main_OG!$O$1:$O$766,"")</f>
        <v>1</v>
      </c>
      <c r="H367" s="45">
        <f>_xlfn.XLOOKUP(E367,Main_OG!$D$1:$D$766,Main_OG!$J$1:$J$766,"")</f>
        <v>0</v>
      </c>
      <c r="I367" s="45" t="s">
        <v>804</v>
      </c>
      <c r="J367" s="45" t="str">
        <f t="shared" si="16"/>
        <v>Block Island Power Co_RI</v>
      </c>
      <c r="K367" s="45" t="str">
        <f t="shared" si="17"/>
        <v>Block Island Power Co_RI</v>
      </c>
      <c r="L367" s="45" t="s">
        <v>1354</v>
      </c>
      <c r="M367" s="45">
        <v>0</v>
      </c>
      <c r="N367" s="45">
        <v>560</v>
      </c>
      <c r="O367" s="45">
        <v>0</v>
      </c>
      <c r="P367" s="45">
        <v>1300</v>
      </c>
      <c r="Q367" s="45">
        <v>0</v>
      </c>
      <c r="R367" s="45">
        <v>2853</v>
      </c>
      <c r="S367" s="45">
        <v>0</v>
      </c>
      <c r="T367" s="45">
        <v>1696</v>
      </c>
      <c r="U367" s="45">
        <v>0</v>
      </c>
      <c r="V367" s="45">
        <v>42.02</v>
      </c>
      <c r="W367" s="45">
        <v>0</v>
      </c>
      <c r="X367" s="45">
        <v>40.119999999999997</v>
      </c>
      <c r="Y367" s="46">
        <v>56230.5</v>
      </c>
      <c r="Z367" s="46">
        <v>53182.353414072437</v>
      </c>
      <c r="AA367" s="47">
        <f>_xlfn.XLOOKUP($E367,Main_OG!$D$1:$D$766,Main_OG!AJ$1:AJ$766,"")</f>
        <v>0</v>
      </c>
      <c r="AB367" s="47">
        <f>_xlfn.XLOOKUP($E367,Main_OG!$D$1:$D$766,Main_OG!AK$1:AK$766,"")</f>
        <v>154632</v>
      </c>
      <c r="AC367" s="47">
        <f>_xlfn.XLOOKUP($E367,Main_OG!$D$1:$D$766,Main_OG!AL$1:AL$766,"")</f>
        <v>103630522</v>
      </c>
      <c r="AD367" s="47">
        <f>_xlfn.XLOOKUP($E367,Main_OG!$D$1:$D$766,Main_OG!AM$1:AM$766,"")</f>
        <v>0</v>
      </c>
    </row>
    <row r="368" spans="1:30" x14ac:dyDescent="0.35">
      <c r="A368" s="36" t="s">
        <v>1352</v>
      </c>
      <c r="B368" s="45" t="s">
        <v>804</v>
      </c>
      <c r="C368" s="45" t="s">
        <v>4349</v>
      </c>
      <c r="D368" s="36" t="s">
        <v>1352</v>
      </c>
      <c r="E368" s="36" t="str">
        <f t="shared" si="15"/>
        <v>2008_RI</v>
      </c>
      <c r="F368" s="45">
        <v>2008</v>
      </c>
      <c r="G368" s="45">
        <f>_xlfn.XLOOKUP(I368,Main_OG!$B$1:$B$766,Main_OG!$O$1:$O$766,"")</f>
        <v>1</v>
      </c>
      <c r="H368" s="45">
        <f>_xlfn.XLOOKUP(E368,Main_OG!$D$1:$D$766,Main_OG!$J$1:$J$766,"")</f>
        <v>0</v>
      </c>
      <c r="I368" s="45" t="s">
        <v>804</v>
      </c>
      <c r="J368" s="45" t="str">
        <f t="shared" si="16"/>
        <v>Block Island Power Co_RI</v>
      </c>
      <c r="K368" s="45" t="str">
        <f t="shared" si="17"/>
        <v>Block Island Power Co_RI</v>
      </c>
      <c r="L368" s="45" t="s">
        <v>1355</v>
      </c>
      <c r="M368" s="45">
        <v>0</v>
      </c>
      <c r="N368" s="45">
        <v>512</v>
      </c>
      <c r="O368" s="45">
        <v>0</v>
      </c>
      <c r="P368" s="45">
        <v>1348</v>
      </c>
      <c r="Q368" s="45">
        <v>0</v>
      </c>
      <c r="R368" s="45">
        <v>6529</v>
      </c>
      <c r="S368" s="45">
        <v>0</v>
      </c>
      <c r="T368" s="45">
        <v>4115</v>
      </c>
      <c r="U368" s="45">
        <v>0</v>
      </c>
      <c r="V368" s="45">
        <v>55.31</v>
      </c>
      <c r="W368" s="45">
        <v>0</v>
      </c>
      <c r="X368" s="45">
        <v>52.05</v>
      </c>
      <c r="Y368" s="46">
        <v>54977.1</v>
      </c>
      <c r="Z368" s="46">
        <v>52110.847078159968</v>
      </c>
      <c r="AA368" s="47">
        <f>_xlfn.XLOOKUP($E368,Main_OG!$D$1:$D$766,Main_OG!AJ$1:AJ$766,"")</f>
        <v>0</v>
      </c>
      <c r="AB368" s="47">
        <f>_xlfn.XLOOKUP($E368,Main_OG!$D$1:$D$766,Main_OG!AK$1:AK$766,"")</f>
        <v>88970</v>
      </c>
      <c r="AC368" s="47">
        <f>_xlfn.XLOOKUP($E368,Main_OG!$D$1:$D$766,Main_OG!AL$1:AL$766,"")</f>
        <v>107082104</v>
      </c>
      <c r="AD368" s="47">
        <f>_xlfn.XLOOKUP($E368,Main_OG!$D$1:$D$766,Main_OG!AM$1:AM$766,"")</f>
        <v>0</v>
      </c>
    </row>
    <row r="369" spans="1:30" x14ac:dyDescent="0.35">
      <c r="A369" s="36" t="s">
        <v>1352</v>
      </c>
      <c r="B369" s="45" t="s">
        <v>804</v>
      </c>
      <c r="C369" s="45" t="s">
        <v>4349</v>
      </c>
      <c r="D369" s="36" t="s">
        <v>1352</v>
      </c>
      <c r="E369" s="36" t="str">
        <f t="shared" si="15"/>
        <v>2009_RI</v>
      </c>
      <c r="F369" s="45">
        <v>2009</v>
      </c>
      <c r="G369" s="45">
        <f>_xlfn.XLOOKUP(I369,Main_OG!$B$1:$B$766,Main_OG!$O$1:$O$766,"")</f>
        <v>1</v>
      </c>
      <c r="H369" s="45">
        <f>_xlfn.XLOOKUP(E369,Main_OG!$D$1:$D$766,Main_OG!$J$1:$J$766,"")</f>
        <v>0</v>
      </c>
      <c r="I369" s="45" t="s">
        <v>804</v>
      </c>
      <c r="J369" s="45" t="str">
        <f t="shared" si="16"/>
        <v>Block Island Power Co_RI</v>
      </c>
      <c r="K369" s="45" t="str">
        <f t="shared" si="17"/>
        <v>Block Island Power Co_RI</v>
      </c>
      <c r="L369" s="45" t="s">
        <v>1356</v>
      </c>
      <c r="M369" s="45">
        <v>0</v>
      </c>
      <c r="N369" s="45">
        <v>556</v>
      </c>
      <c r="O369" s="45">
        <v>0</v>
      </c>
      <c r="P369" s="45">
        <v>1379</v>
      </c>
      <c r="Q369" s="45">
        <v>0</v>
      </c>
      <c r="R369" s="45">
        <v>6104</v>
      </c>
      <c r="S369" s="45">
        <v>0</v>
      </c>
      <c r="T369" s="45">
        <v>4224</v>
      </c>
      <c r="U369" s="45">
        <v>0</v>
      </c>
      <c r="V369" s="45">
        <v>42.45</v>
      </c>
      <c r="W369" s="45">
        <v>0</v>
      </c>
      <c r="X369" s="45">
        <v>39.869999999999997</v>
      </c>
      <c r="Y369" s="46">
        <v>54481.5</v>
      </c>
      <c r="Z369" s="46">
        <v>51707.594391285122</v>
      </c>
      <c r="AA369" s="47">
        <f>_xlfn.XLOOKUP($E369,Main_OG!$D$1:$D$766,Main_OG!AJ$1:AJ$766,"")</f>
        <v>0</v>
      </c>
      <c r="AB369" s="47">
        <f>_xlfn.XLOOKUP($E369,Main_OG!$D$1:$D$766,Main_OG!AK$1:AK$766,"")</f>
        <v>74526</v>
      </c>
      <c r="AC369" s="47">
        <f>_xlfn.XLOOKUP($E369,Main_OG!$D$1:$D$766,Main_OG!AL$1:AL$766,"")</f>
        <v>111772910</v>
      </c>
      <c r="AD369" s="47">
        <f>_xlfn.XLOOKUP($E369,Main_OG!$D$1:$D$766,Main_OG!AM$1:AM$766,"")</f>
        <v>0</v>
      </c>
    </row>
    <row r="370" spans="1:30" x14ac:dyDescent="0.35">
      <c r="A370" s="36" t="s">
        <v>1352</v>
      </c>
      <c r="B370" s="45" t="s">
        <v>804</v>
      </c>
      <c r="C370" s="45" t="s">
        <v>4349</v>
      </c>
      <c r="D370" s="36" t="s">
        <v>1352</v>
      </c>
      <c r="E370" s="36" t="str">
        <f t="shared" si="15"/>
        <v>2010_RI</v>
      </c>
      <c r="F370" s="45">
        <v>2010</v>
      </c>
      <c r="G370" s="45">
        <f>_xlfn.XLOOKUP(I370,Main_OG!$B$1:$B$766,Main_OG!$O$1:$O$766,"")</f>
        <v>1</v>
      </c>
      <c r="H370" s="45">
        <f>_xlfn.XLOOKUP(E370,Main_OG!$D$1:$D$766,Main_OG!$J$1:$J$766,"")</f>
        <v>0</v>
      </c>
      <c r="I370" s="45" t="s">
        <v>804</v>
      </c>
      <c r="J370" s="45" t="str">
        <f t="shared" si="16"/>
        <v>Block Island Power Co_RI</v>
      </c>
      <c r="K370" s="45" t="str">
        <f t="shared" si="17"/>
        <v>Block Island Power Co_RI</v>
      </c>
      <c r="L370" s="45" t="s">
        <v>1357</v>
      </c>
      <c r="M370" s="45">
        <v>0</v>
      </c>
      <c r="N370" s="45">
        <v>486</v>
      </c>
      <c r="O370" s="45">
        <v>0</v>
      </c>
      <c r="P370" s="45">
        <v>1383</v>
      </c>
      <c r="Q370" s="45">
        <v>0</v>
      </c>
      <c r="R370" s="45">
        <v>6394</v>
      </c>
      <c r="S370" s="45">
        <v>0</v>
      </c>
      <c r="T370" s="45">
        <v>4431</v>
      </c>
      <c r="U370" s="45">
        <v>0</v>
      </c>
      <c r="V370" s="45">
        <v>46.75</v>
      </c>
      <c r="W370" s="45">
        <v>0</v>
      </c>
      <c r="X370" s="45">
        <v>44.55</v>
      </c>
      <c r="Y370" s="46">
        <v>56050.6</v>
      </c>
      <c r="Z370" s="46">
        <v>53179.240109526239</v>
      </c>
      <c r="AA370" s="47">
        <f>_xlfn.XLOOKUP($E370,Main_OG!$D$1:$D$766,Main_OG!AJ$1:AJ$766,"")</f>
        <v>0</v>
      </c>
      <c r="AB370" s="47">
        <f>_xlfn.XLOOKUP($E370,Main_OG!$D$1:$D$766,Main_OG!AK$1:AK$766,"")</f>
        <v>49406</v>
      </c>
      <c r="AC370" s="47">
        <f>_xlfn.XLOOKUP($E370,Main_OG!$D$1:$D$766,Main_OG!AL$1:AL$766,"")</f>
        <v>115306368</v>
      </c>
      <c r="AD370" s="47">
        <f>_xlfn.XLOOKUP($E370,Main_OG!$D$1:$D$766,Main_OG!AM$1:AM$766,"")</f>
        <v>0</v>
      </c>
    </row>
    <row r="371" spans="1:30" x14ac:dyDescent="0.35">
      <c r="A371" s="36" t="s">
        <v>1352</v>
      </c>
      <c r="B371" s="45" t="s">
        <v>804</v>
      </c>
      <c r="C371" s="45" t="s">
        <v>4349</v>
      </c>
      <c r="D371" s="36" t="s">
        <v>1352</v>
      </c>
      <c r="E371" s="36" t="str">
        <f t="shared" si="15"/>
        <v>2011_RI</v>
      </c>
      <c r="F371" s="45">
        <v>2011</v>
      </c>
      <c r="G371" s="45">
        <f>_xlfn.XLOOKUP(I371,Main_OG!$B$1:$B$766,Main_OG!$O$1:$O$766,"")</f>
        <v>1</v>
      </c>
      <c r="H371" s="45">
        <f>_xlfn.XLOOKUP(E371,Main_OG!$D$1:$D$766,Main_OG!$J$1:$J$766,"")</f>
        <v>0</v>
      </c>
      <c r="I371" s="45" t="s">
        <v>804</v>
      </c>
      <c r="J371" s="45" t="str">
        <f t="shared" si="16"/>
        <v>Block Island Power Co_RI</v>
      </c>
      <c r="K371" s="45" t="str">
        <f t="shared" si="17"/>
        <v>Block Island Power Co_RI</v>
      </c>
      <c r="L371" s="45" t="s">
        <v>1358</v>
      </c>
      <c r="M371" s="45">
        <v>0</v>
      </c>
      <c r="N371" s="45">
        <v>485</v>
      </c>
      <c r="O371" s="45">
        <v>0</v>
      </c>
      <c r="P371" s="45">
        <v>1364</v>
      </c>
      <c r="Q371" s="45">
        <v>0</v>
      </c>
      <c r="R371" s="45">
        <v>6240</v>
      </c>
      <c r="S371" s="45">
        <v>0</v>
      </c>
      <c r="T371" s="45">
        <v>4233</v>
      </c>
      <c r="U371" s="45">
        <v>0</v>
      </c>
      <c r="V371" s="45">
        <v>56.75</v>
      </c>
      <c r="W371" s="45">
        <v>0</v>
      </c>
      <c r="X371" s="45">
        <v>57.15</v>
      </c>
      <c r="Y371" s="46">
        <v>56026.6</v>
      </c>
      <c r="Z371" s="46">
        <v>53164.792390416282</v>
      </c>
      <c r="AA371" s="47">
        <f>_xlfn.XLOOKUP($E371,Main_OG!$D$1:$D$766,Main_OG!AJ$1:AJ$766,"")</f>
        <v>0</v>
      </c>
      <c r="AB371" s="47">
        <f>_xlfn.XLOOKUP($E371,Main_OG!$D$1:$D$766,Main_OG!AK$1:AK$766,"")</f>
        <v>56500</v>
      </c>
      <c r="AC371" s="47">
        <f>_xlfn.XLOOKUP($E371,Main_OG!$D$1:$D$766,Main_OG!AL$1:AL$766,"")</f>
        <v>129303446</v>
      </c>
      <c r="AD371" s="47">
        <f>_xlfn.XLOOKUP($E371,Main_OG!$D$1:$D$766,Main_OG!AM$1:AM$766,"")</f>
        <v>0</v>
      </c>
    </row>
    <row r="372" spans="1:30" x14ac:dyDescent="0.35">
      <c r="A372" s="36" t="s">
        <v>1352</v>
      </c>
      <c r="B372" s="45" t="s">
        <v>804</v>
      </c>
      <c r="C372" s="45" t="s">
        <v>4349</v>
      </c>
      <c r="D372" s="36" t="s">
        <v>1352</v>
      </c>
      <c r="E372" s="36" t="str">
        <f t="shared" si="15"/>
        <v>2012_RI</v>
      </c>
      <c r="F372" s="45">
        <v>2012</v>
      </c>
      <c r="G372" s="45">
        <f>_xlfn.XLOOKUP(I372,Main_OG!$B$1:$B$766,Main_OG!$O$1:$O$766,"")</f>
        <v>1</v>
      </c>
      <c r="H372" s="45">
        <f>_xlfn.XLOOKUP(E372,Main_OG!$D$1:$D$766,Main_OG!$J$1:$J$766,"")</f>
        <v>0</v>
      </c>
      <c r="I372" s="45" t="s">
        <v>804</v>
      </c>
      <c r="J372" s="45" t="str">
        <f t="shared" si="16"/>
        <v>Block Island Power Co_RI</v>
      </c>
      <c r="K372" s="45" t="str">
        <f t="shared" si="17"/>
        <v>Block Island Power Co_RI</v>
      </c>
      <c r="L372" s="45" t="s">
        <v>1359</v>
      </c>
      <c r="M372" s="45">
        <v>0</v>
      </c>
      <c r="N372" s="45">
        <v>464</v>
      </c>
      <c r="O372" s="45">
        <v>0</v>
      </c>
      <c r="P372" s="45">
        <v>1399</v>
      </c>
      <c r="Q372" s="45">
        <v>0</v>
      </c>
      <c r="R372" s="45">
        <v>6438</v>
      </c>
      <c r="S372" s="45">
        <v>0</v>
      </c>
      <c r="T372" s="45">
        <v>4111</v>
      </c>
      <c r="U372" s="45">
        <v>0</v>
      </c>
      <c r="V372" s="45">
        <v>56.834420999999999</v>
      </c>
      <c r="W372" s="45">
        <v>0</v>
      </c>
      <c r="X372" s="45">
        <v>55.679882999999997</v>
      </c>
      <c r="Y372" s="46">
        <v>56487.4</v>
      </c>
      <c r="Z372" s="46">
        <v>53547.990175306877</v>
      </c>
      <c r="AA372" s="47">
        <f>_xlfn.XLOOKUP($E372,Main_OG!$D$1:$D$766,Main_OG!AJ$1:AJ$766,"")</f>
        <v>0</v>
      </c>
      <c r="AB372" s="47">
        <f>_xlfn.XLOOKUP($E372,Main_OG!$D$1:$D$766,Main_OG!AK$1:AK$766,"")</f>
        <v>61030</v>
      </c>
      <c r="AC372" s="47">
        <f>_xlfn.XLOOKUP($E372,Main_OG!$D$1:$D$766,Main_OG!AL$1:AL$766,"")</f>
        <v>122073762</v>
      </c>
      <c r="AD372" s="47">
        <f>_xlfn.XLOOKUP($E372,Main_OG!$D$1:$D$766,Main_OG!AM$1:AM$766,"")</f>
        <v>0</v>
      </c>
    </row>
    <row r="373" spans="1:30" x14ac:dyDescent="0.35">
      <c r="A373" s="36" t="s">
        <v>1352</v>
      </c>
      <c r="B373" s="45" t="s">
        <v>804</v>
      </c>
      <c r="C373" s="45" t="s">
        <v>4349</v>
      </c>
      <c r="D373" s="36" t="s">
        <v>1352</v>
      </c>
      <c r="E373" s="36" t="str">
        <f t="shared" si="15"/>
        <v>2013_RI</v>
      </c>
      <c r="F373" s="45">
        <v>2013</v>
      </c>
      <c r="G373" s="45">
        <f>_xlfn.XLOOKUP(I373,Main_OG!$B$1:$B$766,Main_OG!$O$1:$O$766,"")</f>
        <v>1</v>
      </c>
      <c r="H373" s="45">
        <f>_xlfn.XLOOKUP(E373,Main_OG!$D$1:$D$766,Main_OG!$J$1:$J$766,"")</f>
        <v>0</v>
      </c>
      <c r="I373" s="45" t="s">
        <v>804</v>
      </c>
      <c r="J373" s="45" t="str">
        <f t="shared" si="16"/>
        <v>Block Island Power Co_RI</v>
      </c>
      <c r="K373" s="45" t="str">
        <f t="shared" si="17"/>
        <v>Block Island Power Co_RI</v>
      </c>
      <c r="L373" s="45" t="s">
        <v>1360</v>
      </c>
      <c r="M373" s="45">
        <v>0</v>
      </c>
      <c r="N373" s="45">
        <v>461</v>
      </c>
      <c r="O373" s="45">
        <v>0</v>
      </c>
      <c r="P373" s="45">
        <v>1409</v>
      </c>
      <c r="Q373" s="45">
        <v>0</v>
      </c>
      <c r="R373" s="45">
        <v>6402</v>
      </c>
      <c r="S373" s="45">
        <v>0</v>
      </c>
      <c r="T373" s="45">
        <v>4260</v>
      </c>
      <c r="U373" s="45">
        <v>0</v>
      </c>
      <c r="V373" s="45">
        <v>56.013745999999998</v>
      </c>
      <c r="W373" s="45">
        <v>0</v>
      </c>
      <c r="X373" s="45">
        <v>53.990609999999997</v>
      </c>
      <c r="Y373" s="46">
        <v>57037.2</v>
      </c>
      <c r="Z373" s="46">
        <v>54035.014589412254</v>
      </c>
      <c r="AA373" s="47">
        <f>_xlfn.XLOOKUP($E373,Main_OG!$D$1:$D$766,Main_OG!AJ$1:AJ$766,"")</f>
        <v>0</v>
      </c>
      <c r="AB373" s="47">
        <f>_xlfn.XLOOKUP($E373,Main_OG!$D$1:$D$766,Main_OG!AK$1:AK$766,"")</f>
        <v>150168</v>
      </c>
      <c r="AC373" s="47">
        <f>_xlfn.XLOOKUP($E373,Main_OG!$D$1:$D$766,Main_OG!AL$1:AL$766,"")</f>
        <v>93486368</v>
      </c>
      <c r="AD373" s="47">
        <f>_xlfn.XLOOKUP($E373,Main_OG!$D$1:$D$766,Main_OG!AM$1:AM$766,"")</f>
        <v>0</v>
      </c>
    </row>
    <row r="374" spans="1:30" x14ac:dyDescent="0.35">
      <c r="A374" s="36" t="s">
        <v>1352</v>
      </c>
      <c r="B374" s="45" t="s">
        <v>804</v>
      </c>
      <c r="C374" s="45" t="s">
        <v>4349</v>
      </c>
      <c r="D374" s="36" t="s">
        <v>1352</v>
      </c>
      <c r="E374" s="36" t="str">
        <f t="shared" si="15"/>
        <v>2014_RI</v>
      </c>
      <c r="F374" s="45">
        <v>2014</v>
      </c>
      <c r="G374" s="45">
        <f>_xlfn.XLOOKUP(I374,Main_OG!$B$1:$B$766,Main_OG!$O$1:$O$766,"")</f>
        <v>1</v>
      </c>
      <c r="H374" s="45">
        <f>_xlfn.XLOOKUP(E374,Main_OG!$D$1:$D$766,Main_OG!$J$1:$J$766,"")</f>
        <v>0</v>
      </c>
      <c r="I374" s="45" t="s">
        <v>804</v>
      </c>
      <c r="J374" s="45" t="str">
        <f t="shared" si="16"/>
        <v>Block Island Power Co_RI</v>
      </c>
      <c r="K374" s="45" t="str">
        <f t="shared" si="17"/>
        <v>Block Island Power Co_RI</v>
      </c>
      <c r="L374" s="45" t="s">
        <v>1361</v>
      </c>
      <c r="M374" s="45">
        <v>0</v>
      </c>
      <c r="N374" s="45">
        <v>458</v>
      </c>
      <c r="O374" s="45">
        <v>0</v>
      </c>
      <c r="P374" s="45">
        <v>1418</v>
      </c>
      <c r="Q374" s="45">
        <v>0</v>
      </c>
      <c r="R374" s="45">
        <v>6474</v>
      </c>
      <c r="S374" s="45">
        <v>0</v>
      </c>
      <c r="T374" s="45">
        <v>4197</v>
      </c>
      <c r="U374" s="45">
        <v>0</v>
      </c>
      <c r="V374" s="45">
        <v>54.324992000000002</v>
      </c>
      <c r="W374" s="45">
        <v>0</v>
      </c>
      <c r="X374" s="45">
        <v>52.585180000000001</v>
      </c>
      <c r="Y374" s="46">
        <v>57602.7</v>
      </c>
      <c r="Z374" s="46">
        <v>54521.628265110347</v>
      </c>
      <c r="AA374" s="47">
        <f>_xlfn.XLOOKUP($E374,Main_OG!$D$1:$D$766,Main_OG!AJ$1:AJ$766,"")</f>
        <v>0</v>
      </c>
      <c r="AB374" s="47">
        <f>_xlfn.XLOOKUP($E374,Main_OG!$D$1:$D$766,Main_OG!AK$1:AK$766,"")</f>
        <v>225030</v>
      </c>
      <c r="AC374" s="47">
        <f>_xlfn.XLOOKUP($E374,Main_OG!$D$1:$D$766,Main_OG!AL$1:AL$766,"")</f>
        <v>90585544</v>
      </c>
      <c r="AD374" s="47">
        <f>_xlfn.XLOOKUP($E374,Main_OG!$D$1:$D$766,Main_OG!AM$1:AM$766,"")</f>
        <v>0</v>
      </c>
    </row>
    <row r="375" spans="1:30" x14ac:dyDescent="0.35">
      <c r="A375" s="36" t="s">
        <v>1352</v>
      </c>
      <c r="B375" s="45" t="s">
        <v>804</v>
      </c>
      <c r="C375" s="45" t="s">
        <v>4349</v>
      </c>
      <c r="D375" s="36" t="s">
        <v>1352</v>
      </c>
      <c r="E375" s="36" t="str">
        <f t="shared" si="15"/>
        <v>2015_RI</v>
      </c>
      <c r="F375" s="45">
        <v>2015</v>
      </c>
      <c r="G375" s="45">
        <f>_xlfn.XLOOKUP(I375,Main_OG!$B$1:$B$766,Main_OG!$O$1:$O$766,"")</f>
        <v>1</v>
      </c>
      <c r="H375" s="45">
        <f>_xlfn.XLOOKUP(E375,Main_OG!$D$1:$D$766,Main_OG!$J$1:$J$766,"")</f>
        <v>0</v>
      </c>
      <c r="I375" s="45" t="s">
        <v>804</v>
      </c>
      <c r="J375" s="45" t="str">
        <f t="shared" si="16"/>
        <v>Block Island Power Co_RI</v>
      </c>
      <c r="K375" s="45" t="str">
        <f t="shared" si="17"/>
        <v>Block Island Power Co_RI</v>
      </c>
      <c r="L375" s="45" t="s">
        <v>1362</v>
      </c>
      <c r="M375" s="45">
        <v>0</v>
      </c>
      <c r="N375" s="45">
        <v>496</v>
      </c>
      <c r="O375" s="45">
        <v>0</v>
      </c>
      <c r="P375" s="45">
        <v>1363</v>
      </c>
      <c r="Q375" s="45">
        <v>0</v>
      </c>
      <c r="R375" s="45">
        <v>7383</v>
      </c>
      <c r="S375" s="45">
        <v>0</v>
      </c>
      <c r="T375" s="45">
        <v>4156</v>
      </c>
      <c r="U375" s="45">
        <v>0</v>
      </c>
      <c r="V375" s="45">
        <v>42.692672000000002</v>
      </c>
      <c r="W375" s="45">
        <v>0</v>
      </c>
      <c r="X375" s="45">
        <v>43.503368999999999</v>
      </c>
      <c r="Y375" s="46">
        <v>58387.9</v>
      </c>
      <c r="Z375" s="46">
        <v>55245.220392738665</v>
      </c>
      <c r="AA375" s="47">
        <f>_xlfn.XLOOKUP($E375,Main_OG!$D$1:$D$766,Main_OG!AJ$1:AJ$766,"")</f>
        <v>0</v>
      </c>
      <c r="AB375" s="47">
        <f>_xlfn.XLOOKUP($E375,Main_OG!$D$1:$D$766,Main_OG!AK$1:AK$766,"")</f>
        <v>302984</v>
      </c>
      <c r="AC375" s="47">
        <f>_xlfn.XLOOKUP($E375,Main_OG!$D$1:$D$766,Main_OG!AL$1:AL$766,"")</f>
        <v>101089072</v>
      </c>
      <c r="AD375" s="47">
        <f>_xlfn.XLOOKUP($E375,Main_OG!$D$1:$D$766,Main_OG!AM$1:AM$766,"")</f>
        <v>0</v>
      </c>
    </row>
    <row r="376" spans="1:30" x14ac:dyDescent="0.35">
      <c r="A376" s="36" t="s">
        <v>1352</v>
      </c>
      <c r="B376" s="45" t="s">
        <v>804</v>
      </c>
      <c r="C376" s="45" t="s">
        <v>4349</v>
      </c>
      <c r="D376" s="36" t="s">
        <v>1352</v>
      </c>
      <c r="E376" s="36" t="str">
        <f t="shared" si="15"/>
        <v>2016_RI</v>
      </c>
      <c r="F376" s="45">
        <v>2016</v>
      </c>
      <c r="G376" s="45">
        <f>_xlfn.XLOOKUP(I376,Main_OG!$B$1:$B$766,Main_OG!$O$1:$O$766,"")</f>
        <v>1</v>
      </c>
      <c r="H376" s="45">
        <f>_xlfn.XLOOKUP(E376,Main_OG!$D$1:$D$766,Main_OG!$J$1:$J$766,"")</f>
        <v>0</v>
      </c>
      <c r="I376" s="45" t="s">
        <v>804</v>
      </c>
      <c r="J376" s="45" t="str">
        <f t="shared" si="16"/>
        <v>Block Island Power Co_RI</v>
      </c>
      <c r="K376" s="45" t="str">
        <f t="shared" si="17"/>
        <v>Block Island Power Co_RI</v>
      </c>
      <c r="L376" s="45" t="s">
        <v>1363</v>
      </c>
      <c r="M376" s="45">
        <v>0</v>
      </c>
      <c r="N376" s="45">
        <v>537</v>
      </c>
      <c r="O376" s="45">
        <v>0</v>
      </c>
      <c r="P376" s="45">
        <v>1359</v>
      </c>
      <c r="Q376" s="45">
        <v>0</v>
      </c>
      <c r="R376" s="45">
        <v>7639</v>
      </c>
      <c r="S376" s="45">
        <v>0</v>
      </c>
      <c r="T376" s="45">
        <v>4101</v>
      </c>
      <c r="U376" s="45">
        <v>0</v>
      </c>
      <c r="V376" s="45">
        <v>41.523760000000003</v>
      </c>
      <c r="W376" s="45">
        <v>0</v>
      </c>
      <c r="X376" s="45">
        <v>40.990001999999997</v>
      </c>
      <c r="Y376" s="46">
        <v>58630</v>
      </c>
      <c r="Z376" s="46">
        <v>55425.518237576289</v>
      </c>
      <c r="AA376" s="47">
        <f>_xlfn.XLOOKUP($E376,Main_OG!$D$1:$D$766,Main_OG!AJ$1:AJ$766,"")</f>
        <v>0</v>
      </c>
      <c r="AB376" s="47">
        <f>_xlfn.XLOOKUP($E376,Main_OG!$D$1:$D$766,Main_OG!AK$1:AK$766,"")</f>
        <v>88724</v>
      </c>
      <c r="AC376" s="47">
        <f>_xlfn.XLOOKUP($E376,Main_OG!$D$1:$D$766,Main_OG!AL$1:AL$766,"")</f>
        <v>94287188</v>
      </c>
      <c r="AD376" s="47">
        <f>_xlfn.XLOOKUP($E376,Main_OG!$D$1:$D$766,Main_OG!AM$1:AM$766,"")</f>
        <v>0</v>
      </c>
    </row>
    <row r="377" spans="1:30" x14ac:dyDescent="0.35">
      <c r="A377" s="36" t="s">
        <v>1352</v>
      </c>
      <c r="B377" s="45" t="s">
        <v>804</v>
      </c>
      <c r="C377" s="45" t="s">
        <v>4349</v>
      </c>
      <c r="D377" s="36" t="s">
        <v>1352</v>
      </c>
      <c r="E377" s="36" t="str">
        <f t="shared" si="15"/>
        <v>2017_RI</v>
      </c>
      <c r="F377" s="45">
        <v>2017</v>
      </c>
      <c r="G377" s="45">
        <f>_xlfn.XLOOKUP(I377,Main_OG!$B$1:$B$766,Main_OG!$O$1:$O$766,"")</f>
        <v>1</v>
      </c>
      <c r="H377" s="45">
        <f>_xlfn.XLOOKUP(E377,Main_OG!$D$1:$D$766,Main_OG!$J$1:$J$766,"")</f>
        <v>0</v>
      </c>
      <c r="I377" s="45" t="s">
        <v>804</v>
      </c>
      <c r="J377" s="45" t="str">
        <f t="shared" si="16"/>
        <v>Block Island Power Co_RI</v>
      </c>
      <c r="K377" s="45" t="str">
        <f t="shared" si="17"/>
        <v>Block Island Power Co_RI</v>
      </c>
      <c r="L377" s="45" t="s">
        <v>1364</v>
      </c>
      <c r="M377" s="45">
        <v>0</v>
      </c>
      <c r="N377" s="45">
        <v>576</v>
      </c>
      <c r="O377" s="45">
        <v>0</v>
      </c>
      <c r="P377" s="45">
        <v>1336</v>
      </c>
      <c r="Q377" s="45">
        <v>0</v>
      </c>
      <c r="R377" s="45">
        <v>7810</v>
      </c>
      <c r="S377" s="45">
        <v>0</v>
      </c>
      <c r="T377" s="45">
        <v>4075</v>
      </c>
      <c r="U377" s="45">
        <v>0</v>
      </c>
      <c r="V377" s="45">
        <v>42.190781000000001</v>
      </c>
      <c r="W377" s="45">
        <v>0</v>
      </c>
      <c r="X377" s="45">
        <v>36.542330999999997</v>
      </c>
      <c r="Y377" s="46">
        <v>58771.6</v>
      </c>
      <c r="Z377" s="46">
        <v>55625.741798336858</v>
      </c>
      <c r="AA377" s="47">
        <f>_xlfn.XLOOKUP($E377,Main_OG!$D$1:$D$766,Main_OG!AJ$1:AJ$766,"")</f>
        <v>0</v>
      </c>
      <c r="AB377" s="47">
        <f>_xlfn.XLOOKUP($E377,Main_OG!$D$1:$D$766,Main_OG!AK$1:AK$766,"")</f>
        <v>161672</v>
      </c>
      <c r="AC377" s="47">
        <f>_xlfn.XLOOKUP($E377,Main_OG!$D$1:$D$766,Main_OG!AL$1:AL$766,"")</f>
        <v>104939608</v>
      </c>
      <c r="AD377" s="47">
        <f>_xlfn.XLOOKUP($E377,Main_OG!$D$1:$D$766,Main_OG!AM$1:AM$766,"")</f>
        <v>0</v>
      </c>
    </row>
    <row r="378" spans="1:30" x14ac:dyDescent="0.35">
      <c r="A378" s="36" t="s">
        <v>1352</v>
      </c>
      <c r="B378" s="45" t="s">
        <v>804</v>
      </c>
      <c r="C378" s="45" t="s">
        <v>4349</v>
      </c>
      <c r="D378" s="36" t="s">
        <v>1352</v>
      </c>
      <c r="E378" s="36" t="str">
        <f t="shared" si="15"/>
        <v>2018_RI</v>
      </c>
      <c r="F378" s="45">
        <v>2018</v>
      </c>
      <c r="G378" s="45">
        <f>_xlfn.XLOOKUP(I378,Main_OG!$B$1:$B$766,Main_OG!$O$1:$O$766,"")</f>
        <v>1</v>
      </c>
      <c r="H378" s="45">
        <f>_xlfn.XLOOKUP(E378,Main_OG!$D$1:$D$766,Main_OG!$J$1:$J$766,"")</f>
        <v>0</v>
      </c>
      <c r="I378" s="45" t="s">
        <v>804</v>
      </c>
      <c r="J378" s="45" t="str">
        <f t="shared" si="16"/>
        <v>Block Island Power Co_RI</v>
      </c>
      <c r="K378" s="45" t="str">
        <f t="shared" si="17"/>
        <v>Block Island Power Co_RI</v>
      </c>
      <c r="L378" s="45" t="s">
        <v>1365</v>
      </c>
      <c r="M378" s="45">
        <v>0</v>
      </c>
      <c r="N378" s="45">
        <v>625</v>
      </c>
      <c r="O378" s="45">
        <v>0</v>
      </c>
      <c r="P378" s="45">
        <v>1321</v>
      </c>
      <c r="Q378" s="45">
        <v>0</v>
      </c>
      <c r="R378" s="45">
        <v>9027</v>
      </c>
      <c r="S378" s="45">
        <v>0</v>
      </c>
      <c r="T378" s="45">
        <v>4207</v>
      </c>
      <c r="U378" s="45">
        <v>0</v>
      </c>
      <c r="V378" s="45">
        <v>38.938738999999998</v>
      </c>
      <c r="W378" s="45">
        <v>0</v>
      </c>
      <c r="X378" s="45">
        <v>38.48348</v>
      </c>
      <c r="Y378" s="46">
        <v>58740.1</v>
      </c>
      <c r="Z378" s="46">
        <v>55449.818660333149</v>
      </c>
      <c r="AA378" s="47">
        <f>_xlfn.XLOOKUP($E378,Main_OG!$D$1:$D$766,Main_OG!AJ$1:AJ$766,"")</f>
        <v>0</v>
      </c>
      <c r="AB378" s="47">
        <f>_xlfn.XLOOKUP($E378,Main_OG!$D$1:$D$766,Main_OG!AK$1:AK$766,"")</f>
        <v>229848</v>
      </c>
      <c r="AC378" s="47">
        <f>_xlfn.XLOOKUP($E378,Main_OG!$D$1:$D$766,Main_OG!AL$1:AL$766,"")</f>
        <v>117868564</v>
      </c>
      <c r="AD378" s="47">
        <f>_xlfn.XLOOKUP($E378,Main_OG!$D$1:$D$766,Main_OG!AM$1:AM$766,"")</f>
        <v>0</v>
      </c>
    </row>
    <row r="379" spans="1:30" x14ac:dyDescent="0.35">
      <c r="A379" s="36" t="s">
        <v>1366</v>
      </c>
      <c r="B379" s="45" t="s">
        <v>202</v>
      </c>
      <c r="C379" s="45" t="s">
        <v>4357</v>
      </c>
      <c r="D379" s="36" t="s">
        <v>1366</v>
      </c>
      <c r="E379" s="36" t="str">
        <f t="shared" si="15"/>
        <v>2006_MA</v>
      </c>
      <c r="F379" s="45">
        <v>2006</v>
      </c>
      <c r="G379" s="45">
        <f>_xlfn.XLOOKUP(I379,Main_OG!$B$1:$B$766,Main_OG!$O$1:$O$766,"")</f>
        <v>1</v>
      </c>
      <c r="H379" s="45">
        <f>_xlfn.XLOOKUP(E379,Main_OG!$D$1:$D$766,Main_OG!$J$1:$J$766,"")</f>
        <v>1</v>
      </c>
      <c r="I379" s="45" t="s">
        <v>202</v>
      </c>
      <c r="J379" s="45" t="str">
        <f t="shared" si="16"/>
        <v>Boston Edison Co_MA</v>
      </c>
      <c r="K379" s="45" t="str">
        <f t="shared" si="17"/>
        <v>Boston Edison Co_MA</v>
      </c>
      <c r="L379" s="45" t="s">
        <v>1367</v>
      </c>
      <c r="M379" s="45">
        <v>0</v>
      </c>
      <c r="N379" s="45">
        <v>97111</v>
      </c>
      <c r="O379" s="45">
        <v>1035</v>
      </c>
      <c r="P379" s="45">
        <v>602404</v>
      </c>
      <c r="Q379" s="45">
        <v>0</v>
      </c>
      <c r="R379" s="45">
        <v>822617</v>
      </c>
      <c r="S379" s="45">
        <v>60182</v>
      </c>
      <c r="T379" s="45">
        <v>848569</v>
      </c>
      <c r="U379" s="45">
        <v>0</v>
      </c>
      <c r="V379" s="45">
        <v>19.352930063870879</v>
      </c>
      <c r="W379" s="45">
        <v>19.987114086827141</v>
      </c>
      <c r="X379" s="45">
        <v>20.174645682620259</v>
      </c>
      <c r="Y379" s="46">
        <v>426926.1</v>
      </c>
      <c r="Z379" s="46">
        <v>66602.262934463884</v>
      </c>
      <c r="AA379" s="47">
        <f>_xlfn.XLOOKUP($E379,Main_OG!$D$1:$D$766,Main_OG!AJ$1:AJ$766,"")</f>
        <v>9517045.9400000013</v>
      </c>
      <c r="AB379" s="47">
        <f>_xlfn.XLOOKUP($E379,Main_OG!$D$1:$D$766,Main_OG!AK$1:AK$766,"")</f>
        <v>8430192.4400000013</v>
      </c>
      <c r="AC379" s="47">
        <f>_xlfn.XLOOKUP($E379,Main_OG!$D$1:$D$766,Main_OG!AL$1:AL$766,"")</f>
        <v>346009856.08000004</v>
      </c>
      <c r="AD379" s="47">
        <f>_xlfn.XLOOKUP($E379,Main_OG!$D$1:$D$766,Main_OG!AM$1:AM$766,"")</f>
        <v>5829658</v>
      </c>
    </row>
    <row r="380" spans="1:30" x14ac:dyDescent="0.35">
      <c r="A380" s="36" t="s">
        <v>1368</v>
      </c>
      <c r="B380" s="45" t="s">
        <v>202</v>
      </c>
      <c r="C380" s="45" t="s">
        <v>4356</v>
      </c>
      <c r="D380" s="36" t="s">
        <v>1368</v>
      </c>
      <c r="E380" s="36" t="str">
        <f t="shared" si="15"/>
        <v>2006_MA</v>
      </c>
      <c r="F380" s="45">
        <v>2006</v>
      </c>
      <c r="G380" s="45">
        <f>_xlfn.XLOOKUP(I380,Main_OG!$B$1:$B$766,Main_OG!$O$1:$O$766,"")</f>
        <v>1</v>
      </c>
      <c r="H380" s="45">
        <f>_xlfn.XLOOKUP(E380,Main_OG!$D$1:$D$766,Main_OG!$J$1:$J$766,"")</f>
        <v>1</v>
      </c>
      <c r="I380" s="45" t="s">
        <v>202</v>
      </c>
      <c r="J380" s="45" t="str">
        <f t="shared" si="16"/>
        <v>Cambridge Electric Light Co_MA</v>
      </c>
      <c r="K380" s="45" t="str">
        <f t="shared" si="17"/>
        <v>Cambridge Electric Light Co_MA</v>
      </c>
      <c r="L380" s="45" t="s">
        <v>1369</v>
      </c>
      <c r="M380" s="45">
        <v>0</v>
      </c>
      <c r="N380" s="45">
        <v>6783</v>
      </c>
      <c r="O380" s="45">
        <v>18</v>
      </c>
      <c r="P380" s="45">
        <v>40325</v>
      </c>
      <c r="Q380" s="45">
        <v>0</v>
      </c>
      <c r="R380" s="45">
        <v>97334</v>
      </c>
      <c r="S380" s="45">
        <v>2207</v>
      </c>
      <c r="T380" s="45">
        <v>38750</v>
      </c>
      <c r="U380" s="45">
        <v>0</v>
      </c>
      <c r="V380" s="45">
        <v>17.15928763587771</v>
      </c>
      <c r="W380" s="45">
        <v>16.496001195904029</v>
      </c>
      <c r="X380" s="45">
        <v>21.138131552820781</v>
      </c>
      <c r="Y380" s="46">
        <v>426926.1</v>
      </c>
      <c r="Z380" s="46">
        <v>66602.262934463884</v>
      </c>
      <c r="AA380" s="47">
        <f>_xlfn.XLOOKUP($E380,Main_OG!$D$1:$D$766,Main_OG!AJ$1:AJ$766,"")</f>
        <v>9517045.9400000013</v>
      </c>
      <c r="AB380" s="47">
        <f>_xlfn.XLOOKUP($E380,Main_OG!$D$1:$D$766,Main_OG!AK$1:AK$766,"")</f>
        <v>8430192.4400000013</v>
      </c>
      <c r="AC380" s="47">
        <f>_xlfn.XLOOKUP($E380,Main_OG!$D$1:$D$766,Main_OG!AL$1:AL$766,"")</f>
        <v>346009856.08000004</v>
      </c>
      <c r="AD380" s="47">
        <f>_xlfn.XLOOKUP($E380,Main_OG!$D$1:$D$766,Main_OG!AM$1:AM$766,"")</f>
        <v>5829658</v>
      </c>
    </row>
    <row r="381" spans="1:30" x14ac:dyDescent="0.35">
      <c r="A381" s="36" t="s">
        <v>1370</v>
      </c>
      <c r="B381" s="45" t="s">
        <v>77</v>
      </c>
      <c r="C381" s="45" t="s">
        <v>4358</v>
      </c>
      <c r="D381" s="36" t="s">
        <v>1370</v>
      </c>
      <c r="E381" s="36" t="str">
        <f t="shared" si="15"/>
        <v>2006_TX</v>
      </c>
      <c r="F381" s="45">
        <v>2006</v>
      </c>
      <c r="G381" s="45">
        <f>_xlfn.XLOOKUP(I381,Main_OG!$B$1:$B$766,Main_OG!$O$1:$O$766,"")</f>
        <v>1</v>
      </c>
      <c r="H381" s="45">
        <f>_xlfn.XLOOKUP(E381,Main_OG!$D$1:$D$766,Main_OG!$J$1:$J$766,"")</f>
        <v>0</v>
      </c>
      <c r="I381" s="45" t="s">
        <v>77</v>
      </c>
      <c r="J381" s="45" t="str">
        <f t="shared" si="16"/>
        <v>Cap Rock Energy Corporation_TX</v>
      </c>
      <c r="K381" s="45" t="str">
        <f t="shared" si="17"/>
        <v>Cap Rock Energy Corporation_TX</v>
      </c>
      <c r="L381" s="45" t="s">
        <v>1371</v>
      </c>
      <c r="M381" s="45">
        <v>0</v>
      </c>
      <c r="N381" s="45">
        <v>11687</v>
      </c>
      <c r="O381" s="45">
        <v>609</v>
      </c>
      <c r="P381" s="45">
        <v>27635</v>
      </c>
      <c r="Q381" s="45">
        <v>0</v>
      </c>
      <c r="R381" s="45">
        <v>32655</v>
      </c>
      <c r="S381" s="45">
        <v>21072</v>
      </c>
      <c r="T381" s="45">
        <v>31172</v>
      </c>
      <c r="U381" s="45">
        <v>0</v>
      </c>
      <c r="V381" s="45">
        <v>11.0623291360509</v>
      </c>
      <c r="W381" s="45">
        <v>8.9758989955785005</v>
      </c>
      <c r="X381" s="45">
        <v>11.235298994042109</v>
      </c>
      <c r="Y381" s="46">
        <v>1225147.3</v>
      </c>
      <c r="Z381" s="46">
        <v>52447.317117859136</v>
      </c>
      <c r="AA381" s="47">
        <f>_xlfn.XLOOKUP($E381,Main_OG!$D$1:$D$766,Main_OG!AJ$1:AJ$766,"")</f>
        <v>203743692</v>
      </c>
      <c r="AB381" s="47">
        <f>_xlfn.XLOOKUP($E381,Main_OG!$D$1:$D$766,Main_OG!AK$1:AK$766,"")</f>
        <v>7220967.6200000001</v>
      </c>
      <c r="AC381" s="47">
        <f>_xlfn.XLOOKUP($E381,Main_OG!$D$1:$D$766,Main_OG!AL$1:AL$766,"")</f>
        <v>3109623746.98</v>
      </c>
      <c r="AD381" s="47">
        <f>_xlfn.XLOOKUP($E381,Main_OG!$D$1:$D$766,Main_OG!AM$1:AM$766,"")</f>
        <v>41264278</v>
      </c>
    </row>
    <row r="382" spans="1:30" x14ac:dyDescent="0.35">
      <c r="A382" s="36" t="s">
        <v>1370</v>
      </c>
      <c r="B382" s="45" t="s">
        <v>77</v>
      </c>
      <c r="C382" s="45" t="s">
        <v>4358</v>
      </c>
      <c r="D382" s="36" t="s">
        <v>1370</v>
      </c>
      <c r="E382" s="36" t="str">
        <f t="shared" si="15"/>
        <v>2007_TX</v>
      </c>
      <c r="F382" s="45">
        <v>2007</v>
      </c>
      <c r="G382" s="45">
        <f>_xlfn.XLOOKUP(I382,Main_OG!$B$1:$B$766,Main_OG!$O$1:$O$766,"")</f>
        <v>1</v>
      </c>
      <c r="H382" s="45">
        <f>_xlfn.XLOOKUP(E382,Main_OG!$D$1:$D$766,Main_OG!$J$1:$J$766,"")</f>
        <v>0</v>
      </c>
      <c r="I382" s="45" t="s">
        <v>77</v>
      </c>
      <c r="J382" s="45" t="str">
        <f t="shared" si="16"/>
        <v>Cap Rock Energy Corporation_TX</v>
      </c>
      <c r="K382" s="45" t="str">
        <f t="shared" si="17"/>
        <v>Cap Rock Energy Corporation_TX</v>
      </c>
      <c r="L382" s="45" t="s">
        <v>1372</v>
      </c>
      <c r="M382" s="45">
        <v>0</v>
      </c>
      <c r="N382" s="45">
        <v>11715</v>
      </c>
      <c r="O382" s="45">
        <v>515</v>
      </c>
      <c r="P382" s="45">
        <v>23552</v>
      </c>
      <c r="Q382" s="45">
        <v>0</v>
      </c>
      <c r="R382" s="45">
        <v>34324</v>
      </c>
      <c r="S382" s="45">
        <v>20552</v>
      </c>
      <c r="T382" s="45">
        <v>31651</v>
      </c>
      <c r="U382" s="45">
        <v>0</v>
      </c>
      <c r="V382" s="45">
        <v>11.34</v>
      </c>
      <c r="W382" s="45">
        <v>9.4</v>
      </c>
      <c r="X382" s="45">
        <v>11.33</v>
      </c>
      <c r="Y382" s="46">
        <v>1288828.7</v>
      </c>
      <c r="Z382" s="46">
        <v>54079.792688673871</v>
      </c>
      <c r="AA382" s="47">
        <f>_xlfn.XLOOKUP($E382,Main_OG!$D$1:$D$766,Main_OG!AJ$1:AJ$766,"")</f>
        <v>205831576</v>
      </c>
      <c r="AB382" s="47">
        <f>_xlfn.XLOOKUP($E382,Main_OG!$D$1:$D$766,Main_OG!AK$1:AK$766,"")</f>
        <v>5398558</v>
      </c>
      <c r="AC382" s="47">
        <f>_xlfn.XLOOKUP($E382,Main_OG!$D$1:$D$766,Main_OG!AL$1:AL$766,"")</f>
        <v>3114934262</v>
      </c>
      <c r="AD382" s="47">
        <f>_xlfn.XLOOKUP($E382,Main_OG!$D$1:$D$766,Main_OG!AM$1:AM$766,"")</f>
        <v>40955030</v>
      </c>
    </row>
    <row r="383" spans="1:30" x14ac:dyDescent="0.35">
      <c r="A383" s="36" t="s">
        <v>1370</v>
      </c>
      <c r="B383" s="45" t="s">
        <v>77</v>
      </c>
      <c r="C383" s="45" t="s">
        <v>4358</v>
      </c>
      <c r="D383" s="36" t="s">
        <v>1370</v>
      </c>
      <c r="E383" s="36" t="str">
        <f t="shared" si="15"/>
        <v>2008_TX</v>
      </c>
      <c r="F383" s="45">
        <v>2008</v>
      </c>
      <c r="G383" s="45">
        <f>_xlfn.XLOOKUP(I383,Main_OG!$B$1:$B$766,Main_OG!$O$1:$O$766,"")</f>
        <v>1</v>
      </c>
      <c r="H383" s="45">
        <f>_xlfn.XLOOKUP(E383,Main_OG!$D$1:$D$766,Main_OG!$J$1:$J$766,"")</f>
        <v>0</v>
      </c>
      <c r="I383" s="45" t="s">
        <v>77</v>
      </c>
      <c r="J383" s="45" t="str">
        <f t="shared" si="16"/>
        <v>Cap Rock Energy Corporation_TX</v>
      </c>
      <c r="K383" s="45" t="str">
        <f t="shared" si="17"/>
        <v>Cap Rock Energy Corporation_TX</v>
      </c>
      <c r="L383" s="45" t="s">
        <v>1373</v>
      </c>
      <c r="M383" s="45">
        <v>0</v>
      </c>
      <c r="N383" s="45">
        <v>12222</v>
      </c>
      <c r="O383" s="45">
        <v>561</v>
      </c>
      <c r="P383" s="45">
        <v>24272</v>
      </c>
      <c r="Q383" s="45">
        <v>0</v>
      </c>
      <c r="R383" s="45">
        <v>336446</v>
      </c>
      <c r="S383" s="45">
        <v>243918</v>
      </c>
      <c r="T383" s="45">
        <v>284330</v>
      </c>
      <c r="U383" s="45">
        <v>0</v>
      </c>
      <c r="V383" s="45">
        <v>12.65</v>
      </c>
      <c r="W383" s="45">
        <v>10.31</v>
      </c>
      <c r="X383" s="45">
        <v>12.7</v>
      </c>
      <c r="Y383" s="46">
        <v>1287191.5</v>
      </c>
      <c r="Z383" s="46">
        <v>52951.147102112925</v>
      </c>
      <c r="AA383" s="47">
        <f>_xlfn.XLOOKUP($E383,Main_OG!$D$1:$D$766,Main_OG!AJ$1:AJ$766,"")</f>
        <v>203679854</v>
      </c>
      <c r="AB383" s="47">
        <f>_xlfn.XLOOKUP($E383,Main_OG!$D$1:$D$766,Main_OG!AK$1:AK$766,"")</f>
        <v>4419394</v>
      </c>
      <c r="AC383" s="47">
        <f>_xlfn.XLOOKUP($E383,Main_OG!$D$1:$D$766,Main_OG!AL$1:AL$766,"")</f>
        <v>3031039694</v>
      </c>
      <c r="AD383" s="47">
        <f>_xlfn.XLOOKUP($E383,Main_OG!$D$1:$D$766,Main_OG!AM$1:AM$766,"")</f>
        <v>40727370</v>
      </c>
    </row>
    <row r="384" spans="1:30" x14ac:dyDescent="0.35">
      <c r="A384" s="36" t="s">
        <v>1370</v>
      </c>
      <c r="B384" s="45" t="s">
        <v>77</v>
      </c>
      <c r="C384" s="45" t="s">
        <v>4358</v>
      </c>
      <c r="D384" s="36" t="s">
        <v>1370</v>
      </c>
      <c r="E384" s="36" t="str">
        <f t="shared" si="15"/>
        <v>2009_TX</v>
      </c>
      <c r="F384" s="45">
        <v>2009</v>
      </c>
      <c r="G384" s="45">
        <f>_xlfn.XLOOKUP(I384,Main_OG!$B$1:$B$766,Main_OG!$O$1:$O$766,"")</f>
        <v>1</v>
      </c>
      <c r="H384" s="45">
        <f>_xlfn.XLOOKUP(E384,Main_OG!$D$1:$D$766,Main_OG!$J$1:$J$766,"")</f>
        <v>0</v>
      </c>
      <c r="I384" s="45" t="s">
        <v>77</v>
      </c>
      <c r="J384" s="45" t="str">
        <f t="shared" si="16"/>
        <v>Cap Rock Energy Corporation_TX</v>
      </c>
      <c r="K384" s="45" t="str">
        <f t="shared" si="17"/>
        <v>Cap Rock Energy Corporation_TX</v>
      </c>
      <c r="L384" s="45" t="s">
        <v>1374</v>
      </c>
      <c r="M384" s="45">
        <v>0</v>
      </c>
      <c r="N384" s="45">
        <v>12397</v>
      </c>
      <c r="O384" s="45">
        <v>652</v>
      </c>
      <c r="P384" s="45">
        <v>24965</v>
      </c>
      <c r="Q384" s="45">
        <v>0</v>
      </c>
      <c r="R384" s="45">
        <v>339379</v>
      </c>
      <c r="S384" s="45">
        <v>264923</v>
      </c>
      <c r="T384" s="45">
        <v>293628</v>
      </c>
      <c r="U384" s="45">
        <v>0</v>
      </c>
      <c r="V384" s="45">
        <v>10.32</v>
      </c>
      <c r="W384" s="45">
        <v>8.4700000000000006</v>
      </c>
      <c r="X384" s="45">
        <v>10.47</v>
      </c>
      <c r="Y384" s="46">
        <v>1285560.2</v>
      </c>
      <c r="Z384" s="46">
        <v>51833.424247576615</v>
      </c>
      <c r="AA384" s="47">
        <f>_xlfn.XLOOKUP($E384,Main_OG!$D$1:$D$766,Main_OG!AJ$1:AJ$766,"")</f>
        <v>190813300</v>
      </c>
      <c r="AB384" s="47">
        <f>_xlfn.XLOOKUP($E384,Main_OG!$D$1:$D$766,Main_OG!AK$1:AK$766,"")</f>
        <v>5977652</v>
      </c>
      <c r="AC384" s="47">
        <f>_xlfn.XLOOKUP($E384,Main_OG!$D$1:$D$766,Main_OG!AL$1:AL$766,"")</f>
        <v>2935102114</v>
      </c>
      <c r="AD384" s="47">
        <f>_xlfn.XLOOKUP($E384,Main_OG!$D$1:$D$766,Main_OG!AM$1:AM$766,"")</f>
        <v>41497617</v>
      </c>
    </row>
    <row r="385" spans="1:30" x14ac:dyDescent="0.35">
      <c r="A385" s="36" t="s">
        <v>1375</v>
      </c>
      <c r="B385" s="45" t="s">
        <v>199</v>
      </c>
      <c r="C385" s="45" t="s">
        <v>4359</v>
      </c>
      <c r="D385" s="36" t="s">
        <v>4489</v>
      </c>
      <c r="E385" s="36" t="str">
        <f t="shared" si="15"/>
        <v>2007_NC</v>
      </c>
      <c r="F385" s="45">
        <v>2007</v>
      </c>
      <c r="G385" s="45">
        <f>_xlfn.XLOOKUP(I385,Main_OG!$B$1:$B$766,Main_OG!$O$1:$O$766,"")</f>
        <v>0</v>
      </c>
      <c r="H385" s="45">
        <f>_xlfn.XLOOKUP(E385,Main_OG!$D$1:$D$766,Main_OG!$J$1:$J$766,"")</f>
        <v>0</v>
      </c>
      <c r="I385" s="45" t="s">
        <v>199</v>
      </c>
      <c r="J385" s="45" t="str">
        <f t="shared" si="16"/>
        <v>Carolina Power &amp; Light Co_NC</v>
      </c>
      <c r="K385" s="45" t="str">
        <f t="shared" si="17"/>
        <v>Carolina Power Light Co_NC</v>
      </c>
      <c r="L385" s="45" t="s">
        <v>1376</v>
      </c>
      <c r="M385" s="45">
        <v>0</v>
      </c>
      <c r="N385" s="45">
        <v>189821</v>
      </c>
      <c r="O385" s="45">
        <v>3479</v>
      </c>
      <c r="P385" s="45">
        <v>1058588</v>
      </c>
      <c r="Q385" s="45">
        <v>0</v>
      </c>
      <c r="R385" s="45">
        <v>1049589</v>
      </c>
      <c r="S385" s="45">
        <v>558290</v>
      </c>
      <c r="T385" s="45">
        <v>1411517</v>
      </c>
      <c r="U385" s="45">
        <v>0</v>
      </c>
      <c r="V385" s="45">
        <v>7.73</v>
      </c>
      <c r="W385" s="45">
        <v>6.1</v>
      </c>
      <c r="X385" s="45">
        <v>9.41</v>
      </c>
      <c r="Y385" s="46">
        <v>477920.8</v>
      </c>
      <c r="Z385" s="46">
        <v>52414.878334009831</v>
      </c>
      <c r="AA385" s="47">
        <f>_xlfn.XLOOKUP($E385,Main_OG!$D$1:$D$766,Main_OG!AJ$1:AJ$766,"")</f>
        <v>64600266</v>
      </c>
      <c r="AB385" s="47">
        <f>_xlfn.XLOOKUP($E385,Main_OG!$D$1:$D$766,Main_OG!AK$1:AK$766,"")</f>
        <v>1483690</v>
      </c>
      <c r="AC385" s="47">
        <f>_xlfn.XLOOKUP($E385,Main_OG!$D$1:$D$766,Main_OG!AL$1:AL$766,"")</f>
        <v>80793738</v>
      </c>
      <c r="AD385" s="47">
        <f>_xlfn.XLOOKUP($E385,Main_OG!$D$1:$D$766,Main_OG!AM$1:AM$766,"")</f>
        <v>40044705</v>
      </c>
    </row>
    <row r="386" spans="1:30" x14ac:dyDescent="0.35">
      <c r="A386" s="36" t="s">
        <v>1375</v>
      </c>
      <c r="B386" s="45" t="s">
        <v>467</v>
      </c>
      <c r="C386" s="45" t="s">
        <v>4359</v>
      </c>
      <c r="D386" s="36" t="s">
        <v>4489</v>
      </c>
      <c r="E386" s="36" t="str">
        <f t="shared" ref="E386:E449" si="18">_xlfn.CONCAT(F386,"_",I386)</f>
        <v>2007_SC</v>
      </c>
      <c r="F386" s="45">
        <v>2007</v>
      </c>
      <c r="G386" s="45">
        <f>_xlfn.XLOOKUP(I386,Main_OG!$B$1:$B$766,Main_OG!$O$1:$O$766,"")</f>
        <v>0</v>
      </c>
      <c r="H386" s="45">
        <f>_xlfn.XLOOKUP(E386,Main_OG!$D$1:$D$766,Main_OG!$J$1:$J$766,"")</f>
        <v>0</v>
      </c>
      <c r="I386" s="45" t="s">
        <v>467</v>
      </c>
      <c r="J386" s="45" t="str">
        <f t="shared" ref="J386:J449" si="19">_xlfn.CONCAT(A386,"_",B386)</f>
        <v>Carolina Power &amp; Light Co_SC</v>
      </c>
      <c r="K386" s="45" t="str">
        <f t="shared" ref="K386:K449" si="20">_xlfn.CONCAT(D386,"_",B386)</f>
        <v>Carolina Power Light Co_SC</v>
      </c>
      <c r="L386" s="45" t="s">
        <v>1377</v>
      </c>
      <c r="M386" s="45">
        <v>0</v>
      </c>
      <c r="N386" s="45">
        <v>32508</v>
      </c>
      <c r="O386" s="45">
        <v>740</v>
      </c>
      <c r="P386" s="45">
        <v>138623</v>
      </c>
      <c r="Q386" s="45">
        <v>0</v>
      </c>
      <c r="R386" s="45">
        <v>156319</v>
      </c>
      <c r="S386" s="45">
        <v>156537</v>
      </c>
      <c r="T386" s="45">
        <v>201501</v>
      </c>
      <c r="U386" s="45">
        <v>0</v>
      </c>
      <c r="V386" s="45">
        <v>8.27</v>
      </c>
      <c r="W386" s="45">
        <v>5.78</v>
      </c>
      <c r="X386" s="45">
        <v>9.23</v>
      </c>
      <c r="Y386" s="46">
        <v>193386.6</v>
      </c>
      <c r="Z386" s="46">
        <v>43515.259523279128</v>
      </c>
      <c r="AA386" s="47">
        <f>_xlfn.XLOOKUP($E386,Main_OG!$D$1:$D$766,Main_OG!AJ$1:AJ$766,"")</f>
        <v>33224472</v>
      </c>
      <c r="AB386" s="47">
        <f>_xlfn.XLOOKUP($E386,Main_OG!$D$1:$D$766,Main_OG!AK$1:AK$766,"")</f>
        <v>828130</v>
      </c>
      <c r="AC386" s="47">
        <f>_xlfn.XLOOKUP($E386,Main_OG!$D$1:$D$766,Main_OG!AL$1:AL$766,"")</f>
        <v>99723884</v>
      </c>
      <c r="AD386" s="47">
        <f>_xlfn.XLOOKUP($E386,Main_OG!$D$1:$D$766,Main_OG!AM$1:AM$766,"")</f>
        <v>53199914</v>
      </c>
    </row>
    <row r="387" spans="1:30" x14ac:dyDescent="0.35">
      <c r="A387" s="36" t="s">
        <v>1378</v>
      </c>
      <c r="B387" s="45" t="s">
        <v>824</v>
      </c>
      <c r="C387" s="45" t="s">
        <v>4360</v>
      </c>
      <c r="D387" s="36" t="s">
        <v>1378</v>
      </c>
      <c r="E387" s="36" t="str">
        <f t="shared" si="18"/>
        <v>2006_AK</v>
      </c>
      <c r="F387" s="45">
        <v>2006</v>
      </c>
      <c r="G387" s="45">
        <f>_xlfn.XLOOKUP(I387,Main_OG!$B$1:$B$766,Main_OG!$O$1:$O$766,"")</f>
        <v>0</v>
      </c>
      <c r="H387" s="45">
        <f>_xlfn.XLOOKUP(E387,Main_OG!$D$1:$D$766,Main_OG!$J$1:$J$766,"")</f>
        <v>0</v>
      </c>
      <c r="I387" s="45" t="s">
        <v>824</v>
      </c>
      <c r="J387" s="45" t="str">
        <f t="shared" si="19"/>
        <v>Central Electric Inc_AK</v>
      </c>
      <c r="K387" s="45" t="str">
        <f t="shared" si="20"/>
        <v>Central Electric Inc_AK</v>
      </c>
      <c r="L387" s="45" t="s">
        <v>1379</v>
      </c>
      <c r="M387" s="45">
        <v>0</v>
      </c>
      <c r="N387" s="45">
        <v>18</v>
      </c>
      <c r="O387" s="45">
        <v>0</v>
      </c>
      <c r="P387" s="45">
        <v>126</v>
      </c>
      <c r="Q387" s="45">
        <v>0</v>
      </c>
      <c r="R387" s="45">
        <v>97</v>
      </c>
      <c r="S387" s="45">
        <v>0</v>
      </c>
      <c r="T387" s="45">
        <v>145</v>
      </c>
      <c r="U387" s="45">
        <v>0</v>
      </c>
      <c r="V387" s="45">
        <v>61.783439490445858</v>
      </c>
      <c r="W387" s="45">
        <v>0</v>
      </c>
      <c r="X387" s="45">
        <v>63.876651982378853</v>
      </c>
      <c r="Y387" s="46">
        <v>47546.2</v>
      </c>
      <c r="Z387" s="46">
        <v>70407.314060968274</v>
      </c>
      <c r="AA387" s="47">
        <f>_xlfn.XLOOKUP($E387,Main_OG!$D$1:$D$766,Main_OG!AJ$1:AJ$766,"")</f>
        <v>968457.74</v>
      </c>
      <c r="AB387" s="47">
        <f>_xlfn.XLOOKUP($E387,Main_OG!$D$1:$D$766,Main_OG!AK$1:AK$766,"")</f>
        <v>2895506.1599999997</v>
      </c>
      <c r="AC387" s="47">
        <f>_xlfn.XLOOKUP($E387,Main_OG!$D$1:$D$766,Main_OG!AL$1:AL$766,"")</f>
        <v>88962825.159999996</v>
      </c>
      <c r="AD387" s="47">
        <f>_xlfn.XLOOKUP($E387,Main_OG!$D$1:$D$766,Main_OG!AM$1:AM$766,"")</f>
        <v>0</v>
      </c>
    </row>
    <row r="388" spans="1:30" x14ac:dyDescent="0.35">
      <c r="A388" s="36" t="s">
        <v>1378</v>
      </c>
      <c r="B388" s="45" t="s">
        <v>824</v>
      </c>
      <c r="C388" s="45" t="s">
        <v>4360</v>
      </c>
      <c r="D388" s="36" t="s">
        <v>1378</v>
      </c>
      <c r="E388" s="36" t="str">
        <f t="shared" si="18"/>
        <v>2007_AK</v>
      </c>
      <c r="F388" s="45">
        <v>2007</v>
      </c>
      <c r="G388" s="45">
        <f>_xlfn.XLOOKUP(I388,Main_OG!$B$1:$B$766,Main_OG!$O$1:$O$766,"")</f>
        <v>0</v>
      </c>
      <c r="H388" s="45">
        <f>_xlfn.XLOOKUP(E388,Main_OG!$D$1:$D$766,Main_OG!$J$1:$J$766,"")</f>
        <v>0</v>
      </c>
      <c r="I388" s="45" t="s">
        <v>824</v>
      </c>
      <c r="J388" s="45" t="str">
        <f t="shared" si="19"/>
        <v>Central Electric Inc_AK</v>
      </c>
      <c r="K388" s="45" t="str">
        <f t="shared" si="20"/>
        <v>Central Electric Inc_AK</v>
      </c>
      <c r="L388" s="45" t="s">
        <v>1380</v>
      </c>
      <c r="M388" s="45">
        <v>0</v>
      </c>
      <c r="N388" s="45">
        <v>18</v>
      </c>
      <c r="O388" s="45">
        <v>0</v>
      </c>
      <c r="P388" s="45">
        <v>125</v>
      </c>
      <c r="Q388" s="45">
        <v>0</v>
      </c>
      <c r="R388" s="45">
        <v>115</v>
      </c>
      <c r="S388" s="45">
        <v>0</v>
      </c>
      <c r="T388" s="45">
        <v>139</v>
      </c>
      <c r="U388" s="45">
        <v>0</v>
      </c>
      <c r="V388" s="45">
        <v>58.67</v>
      </c>
      <c r="W388" s="45">
        <v>0</v>
      </c>
      <c r="X388" s="45">
        <v>61.5</v>
      </c>
      <c r="Y388" s="46">
        <v>50126.7</v>
      </c>
      <c r="Z388" s="46">
        <v>73683.227987652499</v>
      </c>
      <c r="AA388" s="47">
        <f>_xlfn.XLOOKUP($E388,Main_OG!$D$1:$D$766,Main_OG!AJ$1:AJ$766,"")</f>
        <v>996372</v>
      </c>
      <c r="AB388" s="47">
        <f>_xlfn.XLOOKUP($E388,Main_OG!$D$1:$D$766,Main_OG!AK$1:AK$766,"")</f>
        <v>3695916</v>
      </c>
      <c r="AC388" s="47">
        <f>_xlfn.XLOOKUP($E388,Main_OG!$D$1:$D$766,Main_OG!AL$1:AL$766,"")</f>
        <v>83891130</v>
      </c>
      <c r="AD388" s="47">
        <f>_xlfn.XLOOKUP($E388,Main_OG!$D$1:$D$766,Main_OG!AM$1:AM$766,"")</f>
        <v>0</v>
      </c>
    </row>
    <row r="389" spans="1:30" x14ac:dyDescent="0.35">
      <c r="A389" s="36" t="s">
        <v>1378</v>
      </c>
      <c r="B389" s="45" t="s">
        <v>824</v>
      </c>
      <c r="C389" s="45" t="s">
        <v>4360</v>
      </c>
      <c r="D389" s="36" t="s">
        <v>1378</v>
      </c>
      <c r="E389" s="36" t="str">
        <f t="shared" si="18"/>
        <v>2008_AK</v>
      </c>
      <c r="F389" s="45">
        <v>2008</v>
      </c>
      <c r="G389" s="45">
        <f>_xlfn.XLOOKUP(I389,Main_OG!$B$1:$B$766,Main_OG!$O$1:$O$766,"")</f>
        <v>0</v>
      </c>
      <c r="H389" s="45">
        <f>_xlfn.XLOOKUP(E389,Main_OG!$D$1:$D$766,Main_OG!$J$1:$J$766,"")</f>
        <v>0</v>
      </c>
      <c r="I389" s="45" t="s">
        <v>824</v>
      </c>
      <c r="J389" s="45" t="str">
        <f t="shared" si="19"/>
        <v>Central Electric Inc_AK</v>
      </c>
      <c r="K389" s="45" t="str">
        <f t="shared" si="20"/>
        <v>Central Electric Inc_AK</v>
      </c>
      <c r="L389" s="45" t="s">
        <v>1381</v>
      </c>
      <c r="M389" s="45">
        <v>0</v>
      </c>
      <c r="N389" s="45">
        <v>18</v>
      </c>
      <c r="O389" s="45">
        <v>0</v>
      </c>
      <c r="P389" s="45">
        <v>124</v>
      </c>
      <c r="Q389" s="45">
        <v>0</v>
      </c>
      <c r="R389" s="45">
        <v>171</v>
      </c>
      <c r="S389" s="45">
        <v>0</v>
      </c>
      <c r="T389" s="45">
        <v>237</v>
      </c>
      <c r="U389" s="45">
        <v>0</v>
      </c>
      <c r="V389" s="45">
        <v>78.36</v>
      </c>
      <c r="W389" s="45">
        <v>0</v>
      </c>
      <c r="X389" s="45">
        <v>81.86</v>
      </c>
      <c r="Y389" s="46">
        <v>49926.6</v>
      </c>
      <c r="Z389" s="46">
        <v>72625.262744470543</v>
      </c>
      <c r="AA389" s="47">
        <f>_xlfn.XLOOKUP($E389,Main_OG!$D$1:$D$766,Main_OG!AJ$1:AJ$766,"")</f>
        <v>994228</v>
      </c>
      <c r="AB389" s="47">
        <f>_xlfn.XLOOKUP($E389,Main_OG!$D$1:$D$766,Main_OG!AK$1:AK$766,"")</f>
        <v>3309288</v>
      </c>
      <c r="AC389" s="47">
        <f>_xlfn.XLOOKUP($E389,Main_OG!$D$1:$D$766,Main_OG!AL$1:AL$766,"")</f>
        <v>88306788</v>
      </c>
      <c r="AD389" s="47">
        <f>_xlfn.XLOOKUP($E389,Main_OG!$D$1:$D$766,Main_OG!AM$1:AM$766,"")</f>
        <v>0</v>
      </c>
    </row>
    <row r="390" spans="1:30" x14ac:dyDescent="0.35">
      <c r="A390" s="36" t="s">
        <v>1378</v>
      </c>
      <c r="B390" s="45" t="s">
        <v>824</v>
      </c>
      <c r="C390" s="45" t="s">
        <v>4360</v>
      </c>
      <c r="D390" s="36" t="s">
        <v>1378</v>
      </c>
      <c r="E390" s="36" t="str">
        <f t="shared" si="18"/>
        <v>2009_AK</v>
      </c>
      <c r="F390" s="45">
        <v>2009</v>
      </c>
      <c r="G390" s="45">
        <f>_xlfn.XLOOKUP(I390,Main_OG!$B$1:$B$766,Main_OG!$O$1:$O$766,"")</f>
        <v>0</v>
      </c>
      <c r="H390" s="45">
        <f>_xlfn.XLOOKUP(E390,Main_OG!$D$1:$D$766,Main_OG!$J$1:$J$766,"")</f>
        <v>0</v>
      </c>
      <c r="I390" s="45" t="s">
        <v>824</v>
      </c>
      <c r="J390" s="45" t="str">
        <f t="shared" si="19"/>
        <v>Central Electric Inc_AK</v>
      </c>
      <c r="K390" s="45" t="str">
        <f t="shared" si="20"/>
        <v>Central Electric Inc_AK</v>
      </c>
      <c r="L390" s="45" t="s">
        <v>1382</v>
      </c>
      <c r="M390" s="45">
        <v>0</v>
      </c>
      <c r="N390" s="45">
        <v>17</v>
      </c>
      <c r="O390" s="45">
        <v>0</v>
      </c>
      <c r="P390" s="45">
        <v>126</v>
      </c>
      <c r="Q390" s="45">
        <v>0</v>
      </c>
      <c r="R390" s="45">
        <v>168</v>
      </c>
      <c r="S390" s="45">
        <v>0</v>
      </c>
      <c r="T390" s="45">
        <v>253</v>
      </c>
      <c r="U390" s="45">
        <v>0</v>
      </c>
      <c r="V390" s="45">
        <v>53.57</v>
      </c>
      <c r="W390" s="45">
        <v>0</v>
      </c>
      <c r="X390" s="45">
        <v>56.13</v>
      </c>
      <c r="Y390" s="46">
        <v>54951.9</v>
      </c>
      <c r="Z390" s="46">
        <v>78626.832356791798</v>
      </c>
      <c r="AA390" s="47">
        <f>_xlfn.XLOOKUP($E390,Main_OG!$D$1:$D$766,Main_OG!AJ$1:AJ$766,"")</f>
        <v>1025918</v>
      </c>
      <c r="AB390" s="47">
        <f>_xlfn.XLOOKUP($E390,Main_OG!$D$1:$D$766,Main_OG!AK$1:AK$766,"")</f>
        <v>3992640</v>
      </c>
      <c r="AC390" s="47">
        <f>_xlfn.XLOOKUP($E390,Main_OG!$D$1:$D$766,Main_OG!AL$1:AL$766,"")</f>
        <v>77900336</v>
      </c>
      <c r="AD390" s="47">
        <f>_xlfn.XLOOKUP($E390,Main_OG!$D$1:$D$766,Main_OG!AM$1:AM$766,"")</f>
        <v>0</v>
      </c>
    </row>
    <row r="391" spans="1:30" x14ac:dyDescent="0.35">
      <c r="A391" s="36" t="s">
        <v>1383</v>
      </c>
      <c r="B391" s="45" t="s">
        <v>82</v>
      </c>
      <c r="C391" s="45" t="s">
        <v>4361</v>
      </c>
      <c r="D391" s="36" t="s">
        <v>4490</v>
      </c>
      <c r="E391" s="36" t="str">
        <f t="shared" si="18"/>
        <v>2006_NY</v>
      </c>
      <c r="F391" s="45">
        <v>2006</v>
      </c>
      <c r="G391" s="45">
        <f>_xlfn.XLOOKUP(I391,Main_OG!$B$1:$B$766,Main_OG!$O$1:$O$766,"")</f>
        <v>1</v>
      </c>
      <c r="H391" s="45">
        <f>_xlfn.XLOOKUP(E391,Main_OG!$D$1:$D$766,Main_OG!$J$1:$J$766,"")</f>
        <v>1</v>
      </c>
      <c r="I391" s="45" t="s">
        <v>82</v>
      </c>
      <c r="J391" s="45" t="str">
        <f t="shared" si="19"/>
        <v>Central Hudson Gas &amp; Elec Corp_NY</v>
      </c>
      <c r="K391" s="45" t="str">
        <f t="shared" si="20"/>
        <v>Central Hudson Gas Elec Corp_NY</v>
      </c>
      <c r="L391" s="45" t="s">
        <v>1384</v>
      </c>
      <c r="M391" s="45">
        <v>0</v>
      </c>
      <c r="N391" s="45">
        <v>42938</v>
      </c>
      <c r="O391" s="45">
        <v>959</v>
      </c>
      <c r="P391" s="45">
        <v>246921</v>
      </c>
      <c r="Q391" s="45">
        <v>0</v>
      </c>
      <c r="R391" s="45">
        <v>153908</v>
      </c>
      <c r="S391" s="45">
        <v>39158</v>
      </c>
      <c r="T391" s="45">
        <v>257114</v>
      </c>
      <c r="U391" s="45">
        <v>0</v>
      </c>
      <c r="V391" s="45">
        <v>10.120499357227169</v>
      </c>
      <c r="W391" s="45">
        <v>7.6594612674747724</v>
      </c>
      <c r="X391" s="45">
        <v>12.826346905107661</v>
      </c>
      <c r="Y391" s="46">
        <v>1339568.5</v>
      </c>
      <c r="Z391" s="46">
        <v>70117.47570523608</v>
      </c>
      <c r="AA391" s="47">
        <f>_xlfn.XLOOKUP($E391,Main_OG!$D$1:$D$766,Main_OG!AJ$1:AJ$766,"")</f>
        <v>18704793.98</v>
      </c>
      <c r="AB391" s="47">
        <f>_xlfn.XLOOKUP($E391,Main_OG!$D$1:$D$766,Main_OG!AK$1:AK$766,"")</f>
        <v>23272447.98</v>
      </c>
      <c r="AC391" s="47">
        <f>_xlfn.XLOOKUP($E391,Main_OG!$D$1:$D$766,Main_OG!AL$1:AL$766,"")</f>
        <v>747212377.91999996</v>
      </c>
      <c r="AD391" s="47">
        <f>_xlfn.XLOOKUP($E391,Main_OG!$D$1:$D$766,Main_OG!AM$1:AM$766,"")</f>
        <v>42223899</v>
      </c>
    </row>
    <row r="392" spans="1:30" x14ac:dyDescent="0.35">
      <c r="A392" s="36" t="s">
        <v>1383</v>
      </c>
      <c r="B392" s="45" t="s">
        <v>82</v>
      </c>
      <c r="C392" s="45" t="s">
        <v>4361</v>
      </c>
      <c r="D392" s="36" t="s">
        <v>4490</v>
      </c>
      <c r="E392" s="36" t="str">
        <f t="shared" si="18"/>
        <v>2007_NY</v>
      </c>
      <c r="F392" s="45">
        <v>2007</v>
      </c>
      <c r="G392" s="45">
        <f>_xlfn.XLOOKUP(I392,Main_OG!$B$1:$B$766,Main_OG!$O$1:$O$766,"")</f>
        <v>1</v>
      </c>
      <c r="H392" s="45">
        <f>_xlfn.XLOOKUP(E392,Main_OG!$D$1:$D$766,Main_OG!$J$1:$J$766,"")</f>
        <v>1</v>
      </c>
      <c r="I392" s="45" t="s">
        <v>82</v>
      </c>
      <c r="J392" s="45" t="str">
        <f t="shared" si="19"/>
        <v>Central Hudson Gas &amp; Elec Corp_NY</v>
      </c>
      <c r="K392" s="45" t="str">
        <f t="shared" si="20"/>
        <v>Central Hudson Gas Elec Corp_NY</v>
      </c>
      <c r="L392" s="45" t="s">
        <v>1385</v>
      </c>
      <c r="M392" s="45">
        <v>0</v>
      </c>
      <c r="N392" s="45">
        <v>43399</v>
      </c>
      <c r="O392" s="45">
        <v>1181</v>
      </c>
      <c r="P392" s="45">
        <v>248621</v>
      </c>
      <c r="Q392" s="45">
        <v>0</v>
      </c>
      <c r="R392" s="45">
        <v>181813</v>
      </c>
      <c r="S392" s="45">
        <v>89421</v>
      </c>
      <c r="T392" s="45">
        <v>292307</v>
      </c>
      <c r="U392" s="45">
        <v>0</v>
      </c>
      <c r="V392" s="45">
        <v>11.26</v>
      </c>
      <c r="W392" s="45">
        <v>8.5299999999999994</v>
      </c>
      <c r="X392" s="45">
        <v>14</v>
      </c>
      <c r="Y392" s="46">
        <v>1353798.9</v>
      </c>
      <c r="Z392" s="46">
        <v>70759.732149787262</v>
      </c>
      <c r="AA392" s="47">
        <f>_xlfn.XLOOKUP($E392,Main_OG!$D$1:$D$766,Main_OG!AJ$1:AJ$766,"")</f>
        <v>19087928</v>
      </c>
      <c r="AB392" s="47">
        <f>_xlfn.XLOOKUP($E392,Main_OG!$D$1:$D$766,Main_OG!AK$1:AK$766,"")</f>
        <v>27710300</v>
      </c>
      <c r="AC392" s="47">
        <f>_xlfn.XLOOKUP($E392,Main_OG!$D$1:$D$766,Main_OG!AL$1:AL$766,"")</f>
        <v>796205180</v>
      </c>
      <c r="AD392" s="47">
        <f>_xlfn.XLOOKUP($E392,Main_OG!$D$1:$D$766,Main_OG!AM$1:AM$766,"")</f>
        <v>42452854</v>
      </c>
    </row>
    <row r="393" spans="1:30" x14ac:dyDescent="0.35">
      <c r="A393" s="36" t="s">
        <v>1383</v>
      </c>
      <c r="B393" s="45" t="s">
        <v>82</v>
      </c>
      <c r="C393" s="45" t="s">
        <v>4361</v>
      </c>
      <c r="D393" s="36" t="s">
        <v>4490</v>
      </c>
      <c r="E393" s="36" t="str">
        <f t="shared" si="18"/>
        <v>2008_NY</v>
      </c>
      <c r="F393" s="45">
        <v>2008</v>
      </c>
      <c r="G393" s="45">
        <f>_xlfn.XLOOKUP(I393,Main_OG!$B$1:$B$766,Main_OG!$O$1:$O$766,"")</f>
        <v>1</v>
      </c>
      <c r="H393" s="45">
        <f>_xlfn.XLOOKUP(E393,Main_OG!$D$1:$D$766,Main_OG!$J$1:$J$766,"")</f>
        <v>1</v>
      </c>
      <c r="I393" s="45" t="s">
        <v>82</v>
      </c>
      <c r="J393" s="45" t="str">
        <f t="shared" si="19"/>
        <v>Central Hudson Gas &amp; Elec Corp_NY</v>
      </c>
      <c r="K393" s="45" t="str">
        <f t="shared" si="20"/>
        <v>Central Hudson Gas Elec Corp_NY</v>
      </c>
      <c r="L393" s="45" t="s">
        <v>1386</v>
      </c>
      <c r="M393" s="45">
        <v>0</v>
      </c>
      <c r="N393" s="45">
        <v>42761</v>
      </c>
      <c r="O393" s="45">
        <v>1027</v>
      </c>
      <c r="P393" s="45">
        <v>244470</v>
      </c>
      <c r="Q393" s="45">
        <v>0</v>
      </c>
      <c r="R393" s="45">
        <v>1575834</v>
      </c>
      <c r="S393" s="45">
        <v>147781</v>
      </c>
      <c r="T393" s="45">
        <v>2003545</v>
      </c>
      <c r="U393" s="45">
        <v>0</v>
      </c>
      <c r="V393" s="45">
        <v>13.28</v>
      </c>
      <c r="W393" s="45">
        <v>12.47</v>
      </c>
      <c r="X393" s="45">
        <v>16.28</v>
      </c>
      <c r="Y393" s="46">
        <v>1328095.7</v>
      </c>
      <c r="Z393" s="46">
        <v>69126.876987384632</v>
      </c>
      <c r="AA393" s="47">
        <f>_xlfn.XLOOKUP($E393,Main_OG!$D$1:$D$766,Main_OG!AJ$1:AJ$766,"")</f>
        <v>17593612</v>
      </c>
      <c r="AB393" s="47">
        <f>_xlfn.XLOOKUP($E393,Main_OG!$D$1:$D$766,Main_OG!AK$1:AK$766,"")</f>
        <v>12948804</v>
      </c>
      <c r="AC393" s="47">
        <f>_xlfn.XLOOKUP($E393,Main_OG!$D$1:$D$766,Main_OG!AL$1:AL$766,"")</f>
        <v>769401464</v>
      </c>
      <c r="AD393" s="47">
        <f>_xlfn.XLOOKUP($E393,Main_OG!$D$1:$D$766,Main_OG!AM$1:AM$766,"")</f>
        <v>43209171</v>
      </c>
    </row>
    <row r="394" spans="1:30" x14ac:dyDescent="0.35">
      <c r="A394" s="36" t="s">
        <v>1383</v>
      </c>
      <c r="B394" s="45" t="s">
        <v>82</v>
      </c>
      <c r="C394" s="45" t="s">
        <v>4361</v>
      </c>
      <c r="D394" s="36" t="s">
        <v>4490</v>
      </c>
      <c r="E394" s="36" t="str">
        <f t="shared" si="18"/>
        <v>2009_NY</v>
      </c>
      <c r="F394" s="45">
        <v>2009</v>
      </c>
      <c r="G394" s="45">
        <f>_xlfn.XLOOKUP(I394,Main_OG!$B$1:$B$766,Main_OG!$O$1:$O$766,"")</f>
        <v>1</v>
      </c>
      <c r="H394" s="45">
        <f>_xlfn.XLOOKUP(E394,Main_OG!$D$1:$D$766,Main_OG!$J$1:$J$766,"")</f>
        <v>1</v>
      </c>
      <c r="I394" s="45" t="s">
        <v>82</v>
      </c>
      <c r="J394" s="45" t="str">
        <f t="shared" si="19"/>
        <v>Central Hudson Gas &amp; Elec Corp_NY</v>
      </c>
      <c r="K394" s="45" t="str">
        <f t="shared" si="20"/>
        <v>Central Hudson Gas Elec Corp_NY</v>
      </c>
      <c r="L394" s="45" t="s">
        <v>1387</v>
      </c>
      <c r="M394" s="45">
        <v>0</v>
      </c>
      <c r="N394" s="45">
        <v>40613</v>
      </c>
      <c r="O394" s="45">
        <v>905</v>
      </c>
      <c r="P394" s="45">
        <v>240551</v>
      </c>
      <c r="Q394" s="45">
        <v>0</v>
      </c>
      <c r="R394" s="45">
        <v>1296801</v>
      </c>
      <c r="S394" s="45">
        <v>105727</v>
      </c>
      <c r="T394" s="45">
        <v>1916310</v>
      </c>
      <c r="U394" s="45">
        <v>0</v>
      </c>
      <c r="V394" s="45">
        <v>12.12</v>
      </c>
      <c r="W394" s="45">
        <v>10.52</v>
      </c>
      <c r="X394" s="45">
        <v>15.81</v>
      </c>
      <c r="Y394" s="46">
        <v>1379504.6</v>
      </c>
      <c r="Z394" s="46">
        <v>71450.76315583114</v>
      </c>
      <c r="AA394" s="47">
        <f>_xlfn.XLOOKUP($E394,Main_OG!$D$1:$D$766,Main_OG!AJ$1:AJ$766,"")</f>
        <v>12090844</v>
      </c>
      <c r="AB394" s="47">
        <f>_xlfn.XLOOKUP($E394,Main_OG!$D$1:$D$766,Main_OG!AK$1:AK$766,"")</f>
        <v>9086696</v>
      </c>
      <c r="AC394" s="47">
        <f>_xlfn.XLOOKUP($E394,Main_OG!$D$1:$D$766,Main_OG!AL$1:AL$766,"")</f>
        <v>716060256</v>
      </c>
      <c r="AD394" s="47">
        <f>_xlfn.XLOOKUP($E394,Main_OG!$D$1:$D$766,Main_OG!AM$1:AM$766,"")</f>
        <v>43484614</v>
      </c>
    </row>
    <row r="395" spans="1:30" x14ac:dyDescent="0.35">
      <c r="A395" s="36" t="s">
        <v>1383</v>
      </c>
      <c r="B395" s="45" t="s">
        <v>82</v>
      </c>
      <c r="C395" s="45" t="s">
        <v>4361</v>
      </c>
      <c r="D395" s="36" t="s">
        <v>4490</v>
      </c>
      <c r="E395" s="36" t="str">
        <f t="shared" si="18"/>
        <v>2010_NY</v>
      </c>
      <c r="F395" s="45">
        <v>2010</v>
      </c>
      <c r="G395" s="45">
        <f>_xlfn.XLOOKUP(I395,Main_OG!$B$1:$B$766,Main_OG!$O$1:$O$766,"")</f>
        <v>1</v>
      </c>
      <c r="H395" s="45">
        <f>_xlfn.XLOOKUP(E395,Main_OG!$D$1:$D$766,Main_OG!$J$1:$J$766,"")</f>
        <v>1</v>
      </c>
      <c r="I395" s="45" t="s">
        <v>82</v>
      </c>
      <c r="J395" s="45" t="str">
        <f t="shared" si="19"/>
        <v>Central Hudson Gas &amp; Elec Corp_NY</v>
      </c>
      <c r="K395" s="45" t="str">
        <f t="shared" si="20"/>
        <v>Central Hudson Gas Elec Corp_NY</v>
      </c>
      <c r="L395" s="45" t="s">
        <v>1388</v>
      </c>
      <c r="M395" s="45">
        <v>0</v>
      </c>
      <c r="N395" s="45">
        <v>39196</v>
      </c>
      <c r="O395" s="45">
        <v>864</v>
      </c>
      <c r="P395" s="45">
        <v>237920</v>
      </c>
      <c r="Q395" s="45">
        <v>0</v>
      </c>
      <c r="R395" s="45">
        <v>1183268</v>
      </c>
      <c r="S395" s="45">
        <v>95294</v>
      </c>
      <c r="T395" s="45">
        <v>1958837</v>
      </c>
      <c r="U395" s="45">
        <v>0</v>
      </c>
      <c r="V395" s="45">
        <v>12.64</v>
      </c>
      <c r="W395" s="45">
        <v>11.15</v>
      </c>
      <c r="X395" s="45">
        <v>16.510000000000002</v>
      </c>
      <c r="Y395" s="46">
        <v>1431624</v>
      </c>
      <c r="Z395" s="46">
        <v>73795.218916991362</v>
      </c>
      <c r="AA395" s="47">
        <f>_xlfn.XLOOKUP($E395,Main_OG!$D$1:$D$766,Main_OG!AJ$1:AJ$766,"")</f>
        <v>12615258</v>
      </c>
      <c r="AB395" s="47">
        <f>_xlfn.XLOOKUP($E395,Main_OG!$D$1:$D$766,Main_OG!AK$1:AK$766,"")</f>
        <v>7201560</v>
      </c>
      <c r="AC395" s="47">
        <f>_xlfn.XLOOKUP($E395,Main_OG!$D$1:$D$766,Main_OG!AL$1:AL$766,"")</f>
        <v>834473128</v>
      </c>
      <c r="AD395" s="47">
        <f>_xlfn.XLOOKUP($E395,Main_OG!$D$1:$D$766,Main_OG!AM$1:AM$766,"")</f>
        <v>41869535</v>
      </c>
    </row>
    <row r="396" spans="1:30" x14ac:dyDescent="0.35">
      <c r="A396" s="36" t="s">
        <v>1383</v>
      </c>
      <c r="B396" s="45" t="s">
        <v>82</v>
      </c>
      <c r="C396" s="45" t="s">
        <v>4361</v>
      </c>
      <c r="D396" s="36" t="s">
        <v>4490</v>
      </c>
      <c r="E396" s="36" t="str">
        <f t="shared" si="18"/>
        <v>2011_NY</v>
      </c>
      <c r="F396" s="45">
        <v>2011</v>
      </c>
      <c r="G396" s="45">
        <f>_xlfn.XLOOKUP(I396,Main_OG!$B$1:$B$766,Main_OG!$O$1:$O$766,"")</f>
        <v>1</v>
      </c>
      <c r="H396" s="45">
        <f>_xlfn.XLOOKUP(E396,Main_OG!$D$1:$D$766,Main_OG!$J$1:$J$766,"")</f>
        <v>1</v>
      </c>
      <c r="I396" s="45" t="s">
        <v>82</v>
      </c>
      <c r="J396" s="45" t="str">
        <f t="shared" si="19"/>
        <v>Central Hudson Gas &amp; Elec Corp_NY</v>
      </c>
      <c r="K396" s="45" t="str">
        <f t="shared" si="20"/>
        <v>Central Hudson Gas Elec Corp_NY</v>
      </c>
      <c r="L396" s="45" t="s">
        <v>1389</v>
      </c>
      <c r="M396" s="45">
        <v>0</v>
      </c>
      <c r="N396" s="45">
        <v>37576</v>
      </c>
      <c r="O396" s="45">
        <v>834</v>
      </c>
      <c r="P396" s="45">
        <v>235742</v>
      </c>
      <c r="Q396" s="45">
        <v>0</v>
      </c>
      <c r="R396" s="45">
        <v>1052215</v>
      </c>
      <c r="S396" s="45">
        <v>92979</v>
      </c>
      <c r="T396" s="45">
        <v>1944957</v>
      </c>
      <c r="U396" s="45">
        <v>0</v>
      </c>
      <c r="V396" s="45">
        <v>12.13</v>
      </c>
      <c r="W396" s="45">
        <v>10.01</v>
      </c>
      <c r="X396" s="45">
        <v>15.96</v>
      </c>
      <c r="Y396" s="46">
        <v>1440346.8</v>
      </c>
      <c r="Z396" s="46">
        <v>73864.237706398912</v>
      </c>
      <c r="AA396" s="47">
        <f>_xlfn.XLOOKUP($E396,Main_OG!$D$1:$D$766,Main_OG!AJ$1:AJ$766,"")</f>
        <v>9055542</v>
      </c>
      <c r="AB396" s="47">
        <f>_xlfn.XLOOKUP($E396,Main_OG!$D$1:$D$766,Main_OG!AK$1:AK$766,"")</f>
        <v>4282440</v>
      </c>
      <c r="AC396" s="47">
        <f>_xlfn.XLOOKUP($E396,Main_OG!$D$1:$D$766,Main_OG!AL$1:AL$766,"")</f>
        <v>853219270</v>
      </c>
      <c r="AD396" s="47">
        <f>_xlfn.XLOOKUP($E396,Main_OG!$D$1:$D$766,Main_OG!AM$1:AM$766,"")</f>
        <v>42695009</v>
      </c>
    </row>
    <row r="397" spans="1:30" x14ac:dyDescent="0.35">
      <c r="A397" s="36" t="s">
        <v>1383</v>
      </c>
      <c r="B397" s="45" t="s">
        <v>82</v>
      </c>
      <c r="C397" s="45" t="s">
        <v>4361</v>
      </c>
      <c r="D397" s="36" t="s">
        <v>4490</v>
      </c>
      <c r="E397" s="36" t="str">
        <f t="shared" si="18"/>
        <v>2012_NY</v>
      </c>
      <c r="F397" s="45">
        <v>2012</v>
      </c>
      <c r="G397" s="45">
        <f>_xlfn.XLOOKUP(I397,Main_OG!$B$1:$B$766,Main_OG!$O$1:$O$766,"")</f>
        <v>1</v>
      </c>
      <c r="H397" s="45">
        <f>_xlfn.XLOOKUP(E397,Main_OG!$D$1:$D$766,Main_OG!$J$1:$J$766,"")</f>
        <v>1</v>
      </c>
      <c r="I397" s="45" t="s">
        <v>82</v>
      </c>
      <c r="J397" s="45" t="str">
        <f t="shared" si="19"/>
        <v>Central Hudson Gas &amp; Elec Corp_NY</v>
      </c>
      <c r="K397" s="45" t="str">
        <f t="shared" si="20"/>
        <v>Central Hudson Gas Elec Corp_NY</v>
      </c>
      <c r="L397" s="45" t="s">
        <v>1390</v>
      </c>
      <c r="M397" s="45">
        <v>0</v>
      </c>
      <c r="N397" s="45">
        <v>35638</v>
      </c>
      <c r="O397" s="45">
        <v>789</v>
      </c>
      <c r="P397" s="45">
        <v>225159</v>
      </c>
      <c r="Q397" s="45">
        <v>0</v>
      </c>
      <c r="R397" s="45">
        <v>900176</v>
      </c>
      <c r="S397" s="45">
        <v>71566</v>
      </c>
      <c r="T397" s="45">
        <v>1800614</v>
      </c>
      <c r="U397" s="45">
        <v>0</v>
      </c>
      <c r="V397" s="45">
        <v>12.469906</v>
      </c>
      <c r="W397" s="45">
        <v>10.269401999999999</v>
      </c>
      <c r="X397" s="45">
        <v>16.224366</v>
      </c>
      <c r="Y397" s="46">
        <v>1496280.1</v>
      </c>
      <c r="Z397" s="46">
        <v>76440.810689002275</v>
      </c>
      <c r="AA397" s="47">
        <f>_xlfn.XLOOKUP($E397,Main_OG!$D$1:$D$766,Main_OG!AJ$1:AJ$766,"")</f>
        <v>4316244</v>
      </c>
      <c r="AB397" s="47">
        <f>_xlfn.XLOOKUP($E397,Main_OG!$D$1:$D$766,Main_OG!AK$1:AK$766,"")</f>
        <v>2105232</v>
      </c>
      <c r="AC397" s="47">
        <f>_xlfn.XLOOKUP($E397,Main_OG!$D$1:$D$766,Main_OG!AL$1:AL$766,"")</f>
        <v>982859374</v>
      </c>
      <c r="AD397" s="47">
        <f>_xlfn.XLOOKUP($E397,Main_OG!$D$1:$D$766,Main_OG!AM$1:AM$766,"")</f>
        <v>40774560</v>
      </c>
    </row>
    <row r="398" spans="1:30" x14ac:dyDescent="0.35">
      <c r="A398" s="36" t="s">
        <v>1383</v>
      </c>
      <c r="B398" s="45" t="s">
        <v>82</v>
      </c>
      <c r="C398" s="45" t="s">
        <v>4361</v>
      </c>
      <c r="D398" s="36" t="s">
        <v>4490</v>
      </c>
      <c r="E398" s="36" t="str">
        <f t="shared" si="18"/>
        <v>2013_NY</v>
      </c>
      <c r="F398" s="45">
        <v>2013</v>
      </c>
      <c r="G398" s="45">
        <f>_xlfn.XLOOKUP(I398,Main_OG!$B$1:$B$766,Main_OG!$O$1:$O$766,"")</f>
        <v>1</v>
      </c>
      <c r="H398" s="45">
        <f>_xlfn.XLOOKUP(E398,Main_OG!$D$1:$D$766,Main_OG!$J$1:$J$766,"")</f>
        <v>1</v>
      </c>
      <c r="I398" s="45" t="s">
        <v>82</v>
      </c>
      <c r="J398" s="45" t="str">
        <f t="shared" si="19"/>
        <v>Central Hudson Gas &amp; Elec Corp_NY</v>
      </c>
      <c r="K398" s="45" t="str">
        <f t="shared" si="20"/>
        <v>Central Hudson Gas Elec Corp_NY</v>
      </c>
      <c r="L398" s="45" t="s">
        <v>1391</v>
      </c>
      <c r="M398" s="45">
        <v>0</v>
      </c>
      <c r="N398" s="45">
        <v>34217</v>
      </c>
      <c r="O398" s="45">
        <v>799</v>
      </c>
      <c r="P398" s="45">
        <v>217523</v>
      </c>
      <c r="Q398" s="45">
        <v>0</v>
      </c>
      <c r="R398" s="45">
        <v>849055</v>
      </c>
      <c r="S398" s="45">
        <v>101993</v>
      </c>
      <c r="T398" s="45">
        <v>1760152</v>
      </c>
      <c r="U398" s="45">
        <v>0</v>
      </c>
      <c r="V398" s="45">
        <v>13.207978000000001</v>
      </c>
      <c r="W398" s="45">
        <v>10.687106</v>
      </c>
      <c r="X398" s="45">
        <v>16.859186000000001</v>
      </c>
      <c r="Y398" s="46">
        <v>1501818</v>
      </c>
      <c r="Z398" s="46">
        <v>76519.956091991597</v>
      </c>
      <c r="AA398" s="47">
        <f>_xlfn.XLOOKUP($E398,Main_OG!$D$1:$D$766,Main_OG!AJ$1:AJ$766,"")</f>
        <v>4587084</v>
      </c>
      <c r="AB398" s="47">
        <f>_xlfn.XLOOKUP($E398,Main_OG!$D$1:$D$766,Main_OG!AK$1:AK$766,"")</f>
        <v>3410880.96</v>
      </c>
      <c r="AC398" s="47">
        <f>_xlfn.XLOOKUP($E398,Main_OG!$D$1:$D$766,Main_OG!AL$1:AL$766,"")</f>
        <v>896253604</v>
      </c>
      <c r="AD398" s="47">
        <f>_xlfn.XLOOKUP($E398,Main_OG!$D$1:$D$766,Main_OG!AM$1:AM$766,"")</f>
        <v>44755606</v>
      </c>
    </row>
    <row r="399" spans="1:30" x14ac:dyDescent="0.35">
      <c r="A399" s="36" t="s">
        <v>1383</v>
      </c>
      <c r="B399" s="45" t="s">
        <v>82</v>
      </c>
      <c r="C399" s="45" t="s">
        <v>4361</v>
      </c>
      <c r="D399" s="36" t="s">
        <v>4490</v>
      </c>
      <c r="E399" s="36" t="str">
        <f t="shared" si="18"/>
        <v>2014_NY</v>
      </c>
      <c r="F399" s="45">
        <v>2014</v>
      </c>
      <c r="G399" s="45">
        <f>_xlfn.XLOOKUP(I399,Main_OG!$B$1:$B$766,Main_OG!$O$1:$O$766,"")</f>
        <v>1</v>
      </c>
      <c r="H399" s="45">
        <f>_xlfn.XLOOKUP(E399,Main_OG!$D$1:$D$766,Main_OG!$J$1:$J$766,"")</f>
        <v>1</v>
      </c>
      <c r="I399" s="45" t="s">
        <v>82</v>
      </c>
      <c r="J399" s="45" t="str">
        <f t="shared" si="19"/>
        <v>Central Hudson Gas &amp; Elec Corp_NY</v>
      </c>
      <c r="K399" s="45" t="str">
        <f t="shared" si="20"/>
        <v>Central Hudson Gas Elec Corp_NY</v>
      </c>
      <c r="L399" s="45" t="s">
        <v>1392</v>
      </c>
      <c r="M399" s="45">
        <v>0</v>
      </c>
      <c r="N399" s="45">
        <v>33384</v>
      </c>
      <c r="O399" s="45">
        <v>763</v>
      </c>
      <c r="P399" s="45">
        <v>213187</v>
      </c>
      <c r="Q399" s="45">
        <v>0</v>
      </c>
      <c r="R399" s="45">
        <v>801954</v>
      </c>
      <c r="S399" s="45">
        <v>82543</v>
      </c>
      <c r="T399" s="45">
        <v>1684952</v>
      </c>
      <c r="U399" s="45">
        <v>0</v>
      </c>
      <c r="V399" s="45">
        <v>15.531153</v>
      </c>
      <c r="W399" s="45">
        <v>13.020486</v>
      </c>
      <c r="X399" s="45">
        <v>18.782612</v>
      </c>
      <c r="Y399" s="46">
        <v>1535375.9</v>
      </c>
      <c r="Z399" s="46">
        <v>78122.537484676344</v>
      </c>
      <c r="AA399" s="47">
        <f>_xlfn.XLOOKUP($E399,Main_OG!$D$1:$D$766,Main_OG!AJ$1:AJ$766,"")</f>
        <v>4441898</v>
      </c>
      <c r="AB399" s="47">
        <f>_xlfn.XLOOKUP($E399,Main_OG!$D$1:$D$766,Main_OG!AK$1:AK$766,"")</f>
        <v>6845568</v>
      </c>
      <c r="AC399" s="47">
        <f>_xlfn.XLOOKUP($E399,Main_OG!$D$1:$D$766,Main_OG!AL$1:AL$766,"")</f>
        <v>890837476</v>
      </c>
      <c r="AD399" s="47">
        <f>_xlfn.XLOOKUP($E399,Main_OG!$D$1:$D$766,Main_OG!AM$1:AM$766,"")</f>
        <v>43038624</v>
      </c>
    </row>
    <row r="400" spans="1:30" x14ac:dyDescent="0.35">
      <c r="A400" s="36" t="s">
        <v>1383</v>
      </c>
      <c r="B400" s="45" t="s">
        <v>82</v>
      </c>
      <c r="C400" s="45" t="s">
        <v>4361</v>
      </c>
      <c r="D400" s="36" t="s">
        <v>4490</v>
      </c>
      <c r="E400" s="36" t="str">
        <f t="shared" si="18"/>
        <v>2015_NY</v>
      </c>
      <c r="F400" s="45">
        <v>2015</v>
      </c>
      <c r="G400" s="45">
        <f>_xlfn.XLOOKUP(I400,Main_OG!$B$1:$B$766,Main_OG!$O$1:$O$766,"")</f>
        <v>1</v>
      </c>
      <c r="H400" s="45">
        <f>_xlfn.XLOOKUP(E400,Main_OG!$D$1:$D$766,Main_OG!$J$1:$J$766,"")</f>
        <v>1</v>
      </c>
      <c r="I400" s="45" t="s">
        <v>82</v>
      </c>
      <c r="J400" s="45" t="str">
        <f t="shared" si="19"/>
        <v>Central Hudson Gas &amp; Elec Corp_NY</v>
      </c>
      <c r="K400" s="45" t="str">
        <f t="shared" si="20"/>
        <v>Central Hudson Gas Elec Corp_NY</v>
      </c>
      <c r="L400" s="45" t="s">
        <v>1393</v>
      </c>
      <c r="M400" s="45">
        <v>0</v>
      </c>
      <c r="N400" s="45">
        <v>33288</v>
      </c>
      <c r="O400" s="45">
        <v>727</v>
      </c>
      <c r="P400" s="45">
        <v>213731</v>
      </c>
      <c r="Q400" s="45">
        <v>0</v>
      </c>
      <c r="R400" s="45">
        <v>773716</v>
      </c>
      <c r="S400" s="45">
        <v>68136</v>
      </c>
      <c r="T400" s="45">
        <v>1712057</v>
      </c>
      <c r="U400" s="45">
        <v>0</v>
      </c>
      <c r="V400" s="45">
        <v>13.935449</v>
      </c>
      <c r="W400" s="45">
        <v>10.916402</v>
      </c>
      <c r="X400" s="45">
        <v>17.673278</v>
      </c>
      <c r="Y400" s="46">
        <v>1565835.2</v>
      </c>
      <c r="Z400" s="46">
        <v>79656.592065622783</v>
      </c>
      <c r="AA400" s="47">
        <f>_xlfn.XLOOKUP($E400,Main_OG!$D$1:$D$766,Main_OG!AJ$1:AJ$766,"")</f>
        <v>2208138</v>
      </c>
      <c r="AB400" s="47">
        <f>_xlfn.XLOOKUP($E400,Main_OG!$D$1:$D$766,Main_OG!AK$1:AK$766,"")</f>
        <v>6201540</v>
      </c>
      <c r="AC400" s="47">
        <f>_xlfn.XLOOKUP($E400,Main_OG!$D$1:$D$766,Main_OG!AL$1:AL$766,"")</f>
        <v>934244542</v>
      </c>
      <c r="AD400" s="47">
        <f>_xlfn.XLOOKUP($E400,Main_OG!$D$1:$D$766,Main_OG!AM$1:AM$766,"")</f>
        <v>44602871</v>
      </c>
    </row>
    <row r="401" spans="1:30" x14ac:dyDescent="0.35">
      <c r="A401" s="36" t="s">
        <v>1383</v>
      </c>
      <c r="B401" s="45" t="s">
        <v>82</v>
      </c>
      <c r="C401" s="45" t="s">
        <v>4361</v>
      </c>
      <c r="D401" s="36" t="s">
        <v>4490</v>
      </c>
      <c r="E401" s="36" t="str">
        <f t="shared" si="18"/>
        <v>2016_NY</v>
      </c>
      <c r="F401" s="45">
        <v>2016</v>
      </c>
      <c r="G401" s="45">
        <f>_xlfn.XLOOKUP(I401,Main_OG!$B$1:$B$766,Main_OG!$O$1:$O$766,"")</f>
        <v>1</v>
      </c>
      <c r="H401" s="45">
        <f>_xlfn.XLOOKUP(E401,Main_OG!$D$1:$D$766,Main_OG!$J$1:$J$766,"")</f>
        <v>1</v>
      </c>
      <c r="I401" s="45" t="s">
        <v>82</v>
      </c>
      <c r="J401" s="45" t="str">
        <f t="shared" si="19"/>
        <v>Central Hudson Gas &amp; Elec Corp_NY</v>
      </c>
      <c r="K401" s="45" t="str">
        <f t="shared" si="20"/>
        <v>Central Hudson Gas Elec Corp_NY</v>
      </c>
      <c r="L401" s="45" t="s">
        <v>1394</v>
      </c>
      <c r="M401" s="45">
        <v>0</v>
      </c>
      <c r="N401" s="45">
        <v>34264</v>
      </c>
      <c r="O401" s="45">
        <v>745</v>
      </c>
      <c r="P401" s="45">
        <v>226402</v>
      </c>
      <c r="Q401" s="45">
        <v>0</v>
      </c>
      <c r="R401" s="45">
        <v>771166</v>
      </c>
      <c r="S401" s="45">
        <v>83106</v>
      </c>
      <c r="T401" s="45">
        <v>1783747</v>
      </c>
      <c r="U401" s="45">
        <v>0</v>
      </c>
      <c r="V401" s="45">
        <v>12.672549999999999</v>
      </c>
      <c r="W401" s="45">
        <v>9.7629532999999995</v>
      </c>
      <c r="X401" s="45">
        <v>16.477993000000001</v>
      </c>
      <c r="Y401" s="46">
        <v>1590567.8</v>
      </c>
      <c r="Z401" s="46">
        <v>81001.025086534486</v>
      </c>
      <c r="AA401" s="47">
        <f>_xlfn.XLOOKUP($E401,Main_OG!$D$1:$D$766,Main_OG!AJ$1:AJ$766,"")</f>
        <v>1519322</v>
      </c>
      <c r="AB401" s="47">
        <f>_xlfn.XLOOKUP($E401,Main_OG!$D$1:$D$766,Main_OG!AK$1:AK$766,"")</f>
        <v>2283602</v>
      </c>
      <c r="AC401" s="47">
        <f>_xlfn.XLOOKUP($E401,Main_OG!$D$1:$D$766,Main_OG!AL$1:AL$766,"")</f>
        <v>905391122</v>
      </c>
      <c r="AD401" s="47">
        <f>_xlfn.XLOOKUP($E401,Main_OG!$D$1:$D$766,Main_OG!AM$1:AM$766,"")</f>
        <v>41570990</v>
      </c>
    </row>
    <row r="402" spans="1:30" x14ac:dyDescent="0.35">
      <c r="A402" s="36" t="s">
        <v>1383</v>
      </c>
      <c r="B402" s="45" t="s">
        <v>82</v>
      </c>
      <c r="C402" s="45" t="s">
        <v>4361</v>
      </c>
      <c r="D402" s="36" t="s">
        <v>4490</v>
      </c>
      <c r="E402" s="36" t="str">
        <f t="shared" si="18"/>
        <v>2017_NY</v>
      </c>
      <c r="F402" s="45">
        <v>2017</v>
      </c>
      <c r="G402" s="45">
        <f>_xlfn.XLOOKUP(I402,Main_OG!$B$1:$B$766,Main_OG!$O$1:$O$766,"")</f>
        <v>1</v>
      </c>
      <c r="H402" s="45">
        <f>_xlfn.XLOOKUP(E402,Main_OG!$D$1:$D$766,Main_OG!$J$1:$J$766,"")</f>
        <v>1</v>
      </c>
      <c r="I402" s="45" t="s">
        <v>82</v>
      </c>
      <c r="J402" s="45" t="str">
        <f t="shared" si="19"/>
        <v>Central Hudson Gas &amp; Elec Corp_NY</v>
      </c>
      <c r="K402" s="45" t="str">
        <f t="shared" si="20"/>
        <v>Central Hudson Gas Elec Corp_NY</v>
      </c>
      <c r="L402" s="45" t="s">
        <v>1395</v>
      </c>
      <c r="M402" s="45">
        <v>0</v>
      </c>
      <c r="N402" s="45">
        <v>34900</v>
      </c>
      <c r="O402" s="45">
        <v>724</v>
      </c>
      <c r="P402" s="45">
        <v>222189</v>
      </c>
      <c r="Q402" s="45">
        <v>0</v>
      </c>
      <c r="R402" s="45">
        <v>791884</v>
      </c>
      <c r="S402" s="45">
        <v>70580</v>
      </c>
      <c r="T402" s="45">
        <v>1698369</v>
      </c>
      <c r="U402" s="45">
        <v>0</v>
      </c>
      <c r="V402" s="45">
        <v>12.885270999999999</v>
      </c>
      <c r="W402" s="45">
        <v>10.412156</v>
      </c>
      <c r="X402" s="45">
        <v>17.037434000000001</v>
      </c>
      <c r="Y402" s="46">
        <v>1624800.7</v>
      </c>
      <c r="Z402" s="46">
        <v>82924.018655038119</v>
      </c>
      <c r="AA402" s="47">
        <f>_xlfn.XLOOKUP($E402,Main_OG!$D$1:$D$766,Main_OG!AJ$1:AJ$766,"")</f>
        <v>622594</v>
      </c>
      <c r="AB402" s="47">
        <f>_xlfn.XLOOKUP($E402,Main_OG!$D$1:$D$766,Main_OG!AK$1:AK$766,"")</f>
        <v>2036626</v>
      </c>
      <c r="AC402" s="47">
        <f>_xlfn.XLOOKUP($E402,Main_OG!$D$1:$D$766,Main_OG!AL$1:AL$766,"")</f>
        <v>740421322</v>
      </c>
      <c r="AD402" s="47">
        <f>_xlfn.XLOOKUP($E402,Main_OG!$D$1:$D$766,Main_OG!AM$1:AM$766,"")</f>
        <v>42167409</v>
      </c>
    </row>
    <row r="403" spans="1:30" x14ac:dyDescent="0.35">
      <c r="A403" s="36" t="s">
        <v>1383</v>
      </c>
      <c r="B403" s="45" t="s">
        <v>82</v>
      </c>
      <c r="C403" s="45" t="s">
        <v>4361</v>
      </c>
      <c r="D403" s="36" t="s">
        <v>4490</v>
      </c>
      <c r="E403" s="36" t="str">
        <f t="shared" si="18"/>
        <v>2018_NY</v>
      </c>
      <c r="F403" s="45">
        <v>2018</v>
      </c>
      <c r="G403" s="45">
        <f>_xlfn.XLOOKUP(I403,Main_OG!$B$1:$B$766,Main_OG!$O$1:$O$766,"")</f>
        <v>1</v>
      </c>
      <c r="H403" s="45">
        <f>_xlfn.XLOOKUP(E403,Main_OG!$D$1:$D$766,Main_OG!$J$1:$J$766,"")</f>
        <v>1</v>
      </c>
      <c r="I403" s="45" t="s">
        <v>82</v>
      </c>
      <c r="J403" s="45" t="str">
        <f t="shared" si="19"/>
        <v>Central Hudson Gas &amp; Elec Corp_NY</v>
      </c>
      <c r="K403" s="45" t="str">
        <f t="shared" si="20"/>
        <v>Central Hudson Gas Elec Corp_NY</v>
      </c>
      <c r="L403" s="45" t="s">
        <v>1396</v>
      </c>
      <c r="M403" s="45">
        <v>0</v>
      </c>
      <c r="N403" s="45">
        <v>36284</v>
      </c>
      <c r="O403" s="45">
        <v>766</v>
      </c>
      <c r="P403" s="45">
        <v>227332</v>
      </c>
      <c r="Q403" s="45">
        <v>0</v>
      </c>
      <c r="R403" s="45">
        <v>842608</v>
      </c>
      <c r="S403" s="45">
        <v>72052</v>
      </c>
      <c r="T403" s="45">
        <v>1889082</v>
      </c>
      <c r="U403" s="45">
        <v>0</v>
      </c>
      <c r="V403" s="45">
        <v>14.007225</v>
      </c>
      <c r="W403" s="45">
        <v>11.126685999999999</v>
      </c>
      <c r="X403" s="45">
        <v>18.586594000000002</v>
      </c>
      <c r="Y403" s="46">
        <v>1665186.8</v>
      </c>
      <c r="Z403" s="46">
        <v>85201.517102503276</v>
      </c>
      <c r="AA403" s="47">
        <f>_xlfn.XLOOKUP($E403,Main_OG!$D$1:$D$766,Main_OG!AJ$1:AJ$766,"")</f>
        <v>551004</v>
      </c>
      <c r="AB403" s="47">
        <f>_xlfn.XLOOKUP($E403,Main_OG!$D$1:$D$766,Main_OG!AK$1:AK$766,"")</f>
        <v>5192542</v>
      </c>
      <c r="AC403" s="47">
        <f>_xlfn.XLOOKUP($E403,Main_OG!$D$1:$D$766,Main_OG!AL$1:AL$766,"")</f>
        <v>802445040</v>
      </c>
      <c r="AD403" s="47">
        <f>_xlfn.XLOOKUP($E403,Main_OG!$D$1:$D$766,Main_OG!AM$1:AM$766,"")</f>
        <v>42919011</v>
      </c>
    </row>
    <row r="404" spans="1:30" x14ac:dyDescent="0.35">
      <c r="A404" s="36" t="s">
        <v>1383</v>
      </c>
      <c r="B404" s="45" t="s">
        <v>82</v>
      </c>
      <c r="C404" s="45" t="s">
        <v>4361</v>
      </c>
      <c r="D404" s="36" t="s">
        <v>4490</v>
      </c>
      <c r="E404" s="36" t="str">
        <f t="shared" si="18"/>
        <v>2019_NY</v>
      </c>
      <c r="F404" s="45">
        <v>2019</v>
      </c>
      <c r="G404" s="45">
        <f>_xlfn.XLOOKUP(I404,Main_OG!$B$1:$B$766,Main_OG!$O$1:$O$766,"")</f>
        <v>1</v>
      </c>
      <c r="H404" s="45">
        <f>_xlfn.XLOOKUP(E404,Main_OG!$D$1:$D$766,Main_OG!$J$1:$J$766,"")</f>
        <v>1</v>
      </c>
      <c r="I404" s="45" t="s">
        <v>82</v>
      </c>
      <c r="J404" s="45" t="str">
        <f t="shared" si="19"/>
        <v>Central Hudson Gas &amp; Elec Corp_NY</v>
      </c>
      <c r="K404" s="45" t="str">
        <f t="shared" si="20"/>
        <v>Central Hudson Gas Elec Corp_NY</v>
      </c>
      <c r="L404" s="45" t="s">
        <v>1397</v>
      </c>
      <c r="M404" s="45">
        <v>0</v>
      </c>
      <c r="N404" s="45">
        <v>35776</v>
      </c>
      <c r="O404" s="45">
        <v>749</v>
      </c>
      <c r="P404" s="45">
        <v>222451</v>
      </c>
      <c r="Q404" s="45">
        <v>0</v>
      </c>
      <c r="R404" s="45">
        <v>782433</v>
      </c>
      <c r="S404" s="45">
        <v>70809</v>
      </c>
      <c r="T404" s="45">
        <v>1742232</v>
      </c>
      <c r="U404" s="45">
        <v>0</v>
      </c>
      <c r="V404" s="45">
        <v>13.00712</v>
      </c>
      <c r="W404" s="45">
        <v>10.107472</v>
      </c>
      <c r="X404" s="45">
        <v>17.191797999999999</v>
      </c>
      <c r="Y404" s="46">
        <v>1709750.7</v>
      </c>
      <c r="Z404" s="46">
        <v>87845.614356703445</v>
      </c>
      <c r="AA404" s="47">
        <f>_xlfn.XLOOKUP($E404,Main_OG!$D$1:$D$766,Main_OG!AJ$1:AJ$766,"")</f>
        <v>373500</v>
      </c>
      <c r="AB404" s="47">
        <f>_xlfn.XLOOKUP($E404,Main_OG!$D$1:$D$766,Main_OG!AK$1:AK$766,"")</f>
        <v>1791762</v>
      </c>
      <c r="AC404" s="47">
        <f>_xlfn.XLOOKUP($E404,Main_OG!$D$1:$D$766,Main_OG!AL$1:AL$766,"")</f>
        <v>731087044</v>
      </c>
      <c r="AD404" s="47">
        <f>_xlfn.XLOOKUP($E404,Main_OG!$D$1:$D$766,Main_OG!AM$1:AM$766,"")</f>
        <v>44865018</v>
      </c>
    </row>
    <row r="405" spans="1:30" x14ac:dyDescent="0.35">
      <c r="A405" s="36" t="s">
        <v>1383</v>
      </c>
      <c r="B405" s="45" t="s">
        <v>82</v>
      </c>
      <c r="C405" s="45" t="s">
        <v>4361</v>
      </c>
      <c r="D405" s="36" t="s">
        <v>4490</v>
      </c>
      <c r="E405" s="36" t="str">
        <f t="shared" si="18"/>
        <v>2020_NY</v>
      </c>
      <c r="F405" s="45">
        <v>2020</v>
      </c>
      <c r="G405" s="45">
        <f>_xlfn.XLOOKUP(I405,Main_OG!$B$1:$B$766,Main_OG!$O$1:$O$766,"")</f>
        <v>1</v>
      </c>
      <c r="H405" s="45">
        <f>_xlfn.XLOOKUP(E405,Main_OG!$D$1:$D$766,Main_OG!$J$1:$J$766,"")</f>
        <v>1</v>
      </c>
      <c r="I405" s="45" t="s">
        <v>82</v>
      </c>
      <c r="J405" s="45" t="str">
        <f t="shared" si="19"/>
        <v>Central Hudson Gas &amp; Elec Corp_NY</v>
      </c>
      <c r="K405" s="45" t="str">
        <f t="shared" si="20"/>
        <v>Central Hudson Gas Elec Corp_NY</v>
      </c>
      <c r="L405" s="45" t="s">
        <v>1398</v>
      </c>
      <c r="M405" s="45">
        <v>0</v>
      </c>
      <c r="N405" s="45">
        <v>32912</v>
      </c>
      <c r="O405" s="45">
        <v>690</v>
      </c>
      <c r="P405" s="45">
        <v>0</v>
      </c>
      <c r="Q405" s="45">
        <v>0</v>
      </c>
      <c r="R405" s="45">
        <v>737659</v>
      </c>
      <c r="S405" s="45">
        <v>69771</v>
      </c>
      <c r="T405" s="45">
        <v>0</v>
      </c>
      <c r="U405" s="45">
        <v>0</v>
      </c>
      <c r="V405" s="45">
        <v>13.229555</v>
      </c>
      <c r="W405" s="45">
        <v>9.9310601999999992</v>
      </c>
      <c r="X405" s="45">
        <v>0</v>
      </c>
      <c r="Y405" s="46">
        <v>1650567.2</v>
      </c>
      <c r="Z405" s="46">
        <v>85158.158910676211</v>
      </c>
      <c r="AA405" s="47">
        <f>_xlfn.XLOOKUP($E405,Main_OG!$D$1:$D$766,Main_OG!AJ$1:AJ$766,"")</f>
        <v>127422</v>
      </c>
      <c r="AB405" s="47">
        <f>_xlfn.XLOOKUP($E405,Main_OG!$D$1:$D$766,Main_OG!AK$1:AK$766,"")</f>
        <v>1502064</v>
      </c>
      <c r="AC405" s="47">
        <f>_xlfn.XLOOKUP($E405,Main_OG!$D$1:$D$766,Main_OG!AL$1:AL$766,"")</f>
        <v>818703500</v>
      </c>
      <c r="AD405" s="47">
        <f>_xlfn.XLOOKUP($E405,Main_OG!$D$1:$D$766,Main_OG!AM$1:AM$766,"")</f>
        <v>0</v>
      </c>
    </row>
    <row r="406" spans="1:30" x14ac:dyDescent="0.35">
      <c r="A406" s="36" t="s">
        <v>1399</v>
      </c>
      <c r="B406" s="45" t="s">
        <v>124</v>
      </c>
      <c r="C406" s="45" t="s">
        <v>4362</v>
      </c>
      <c r="D406" s="36" t="s">
        <v>1399</v>
      </c>
      <c r="E406" s="36" t="str">
        <f t="shared" si="18"/>
        <v>2006_IL</v>
      </c>
      <c r="F406" s="45">
        <v>2006</v>
      </c>
      <c r="G406" s="45">
        <f>_xlfn.XLOOKUP(I406,Main_OG!$B$1:$B$766,Main_OG!$O$1:$O$766,"")</f>
        <v>0</v>
      </c>
      <c r="H406" s="45">
        <f>_xlfn.XLOOKUP(E406,Main_OG!$D$1:$D$766,Main_OG!$J$1:$J$766,"")</f>
        <v>0</v>
      </c>
      <c r="I406" s="45" t="s">
        <v>124</v>
      </c>
      <c r="J406" s="45" t="str">
        <f t="shared" si="19"/>
        <v>Central Illinois Light Co_IL</v>
      </c>
      <c r="K406" s="45" t="str">
        <f t="shared" si="20"/>
        <v>Central Illinois Light Co_IL</v>
      </c>
      <c r="L406" s="45" t="s">
        <v>1400</v>
      </c>
      <c r="M406" s="45">
        <v>0</v>
      </c>
      <c r="N406" s="45">
        <v>23704</v>
      </c>
      <c r="O406" s="45">
        <v>675</v>
      </c>
      <c r="P406" s="45">
        <v>185600</v>
      </c>
      <c r="Q406" s="45">
        <v>0</v>
      </c>
      <c r="R406" s="45">
        <v>127473</v>
      </c>
      <c r="S406" s="45">
        <v>85992</v>
      </c>
      <c r="T406" s="45">
        <v>141113</v>
      </c>
      <c r="U406" s="45">
        <v>0</v>
      </c>
      <c r="V406" s="45">
        <v>6.5821188688130468</v>
      </c>
      <c r="W406" s="45">
        <v>5.2004003471287792</v>
      </c>
      <c r="X406" s="45">
        <v>6.9385822404393087</v>
      </c>
      <c r="Y406" s="46">
        <v>759825.7</v>
      </c>
      <c r="Z406" s="46">
        <v>60093.989578419096</v>
      </c>
      <c r="AA406" s="47">
        <f>_xlfn.XLOOKUP($E406,Main_OG!$D$1:$D$766,Main_OG!AJ$1:AJ$766,"")</f>
        <v>109031484.76000001</v>
      </c>
      <c r="AB406" s="47">
        <f>_xlfn.XLOOKUP($E406,Main_OG!$D$1:$D$766,Main_OG!AK$1:AK$766,"")</f>
        <v>575427.54000000015</v>
      </c>
      <c r="AC406" s="47">
        <f>_xlfn.XLOOKUP($E406,Main_OG!$D$1:$D$766,Main_OG!AL$1:AL$766,"")</f>
        <v>89313219.420000002</v>
      </c>
      <c r="AD406" s="47">
        <f>_xlfn.XLOOKUP($E406,Main_OG!$D$1:$D$766,Main_OG!AM$1:AM$766,"")</f>
        <v>94154140</v>
      </c>
    </row>
    <row r="407" spans="1:30" x14ac:dyDescent="0.35">
      <c r="A407" s="36" t="s">
        <v>1399</v>
      </c>
      <c r="B407" s="45" t="s">
        <v>124</v>
      </c>
      <c r="C407" s="45" t="s">
        <v>4362</v>
      </c>
      <c r="D407" s="36" t="s">
        <v>1399</v>
      </c>
      <c r="E407" s="36" t="str">
        <f t="shared" si="18"/>
        <v>2007_IL</v>
      </c>
      <c r="F407" s="45">
        <v>2007</v>
      </c>
      <c r="G407" s="45">
        <f>_xlfn.XLOOKUP(I407,Main_OG!$B$1:$B$766,Main_OG!$O$1:$O$766,"")</f>
        <v>0</v>
      </c>
      <c r="H407" s="45">
        <f>_xlfn.XLOOKUP(E407,Main_OG!$D$1:$D$766,Main_OG!$J$1:$J$766,"")</f>
        <v>0</v>
      </c>
      <c r="I407" s="45" t="s">
        <v>124</v>
      </c>
      <c r="J407" s="45" t="str">
        <f t="shared" si="19"/>
        <v>Central Illinois Light Co_IL</v>
      </c>
      <c r="K407" s="45" t="str">
        <f t="shared" si="20"/>
        <v>Central Illinois Light Co_IL</v>
      </c>
      <c r="L407" s="45" t="s">
        <v>1401</v>
      </c>
      <c r="M407" s="45">
        <v>0</v>
      </c>
      <c r="N407" s="45">
        <v>23303</v>
      </c>
      <c r="O407" s="45">
        <v>81</v>
      </c>
      <c r="P407" s="45">
        <v>185147</v>
      </c>
      <c r="Q407" s="45">
        <v>0</v>
      </c>
      <c r="R407" s="45">
        <v>107814</v>
      </c>
      <c r="S407" s="45">
        <v>29131</v>
      </c>
      <c r="T407" s="45">
        <v>180545</v>
      </c>
      <c r="U407" s="45">
        <v>0</v>
      </c>
      <c r="V407" s="45">
        <v>9.48</v>
      </c>
      <c r="W407" s="45">
        <v>8.5299999999999994</v>
      </c>
      <c r="X407" s="45">
        <v>8.83</v>
      </c>
      <c r="Y407" s="46">
        <v>769571.6</v>
      </c>
      <c r="Z407" s="46">
        <v>60615.920174330764</v>
      </c>
      <c r="AA407" s="47">
        <f>_xlfn.XLOOKUP($E407,Main_OG!$D$1:$D$766,Main_OG!AJ$1:AJ$766,"")</f>
        <v>114124416</v>
      </c>
      <c r="AB407" s="47">
        <f>_xlfn.XLOOKUP($E407,Main_OG!$D$1:$D$766,Main_OG!AK$1:AK$766,"")</f>
        <v>546524</v>
      </c>
      <c r="AC407" s="47">
        <f>_xlfn.XLOOKUP($E407,Main_OG!$D$1:$D$766,Main_OG!AL$1:AL$766,"")</f>
        <v>132300866</v>
      </c>
      <c r="AD407" s="47">
        <f>_xlfn.XLOOKUP($E407,Main_OG!$D$1:$D$766,Main_OG!AM$1:AM$766,"")</f>
        <v>95728845</v>
      </c>
    </row>
    <row r="408" spans="1:30" x14ac:dyDescent="0.35">
      <c r="A408" s="36" t="s">
        <v>1399</v>
      </c>
      <c r="B408" s="45" t="s">
        <v>124</v>
      </c>
      <c r="C408" s="45" t="s">
        <v>4362</v>
      </c>
      <c r="D408" s="36" t="s">
        <v>1399</v>
      </c>
      <c r="E408" s="36" t="str">
        <f t="shared" si="18"/>
        <v>2008_IL</v>
      </c>
      <c r="F408" s="45">
        <v>2008</v>
      </c>
      <c r="G408" s="45">
        <f>_xlfn.XLOOKUP(I408,Main_OG!$B$1:$B$766,Main_OG!$O$1:$O$766,"")</f>
        <v>0</v>
      </c>
      <c r="H408" s="45">
        <f>_xlfn.XLOOKUP(E408,Main_OG!$D$1:$D$766,Main_OG!$J$1:$J$766,"")</f>
        <v>0</v>
      </c>
      <c r="I408" s="45" t="s">
        <v>124</v>
      </c>
      <c r="J408" s="45" t="str">
        <f t="shared" si="19"/>
        <v>Central Illinois Light Co_IL</v>
      </c>
      <c r="K408" s="45" t="str">
        <f t="shared" si="20"/>
        <v>Central Illinois Light Co_IL</v>
      </c>
      <c r="L408" s="45" t="s">
        <v>1402</v>
      </c>
      <c r="M408" s="45">
        <v>0</v>
      </c>
      <c r="N408" s="45">
        <v>22901</v>
      </c>
      <c r="O408" s="45">
        <v>83</v>
      </c>
      <c r="P408" s="45">
        <v>188770</v>
      </c>
      <c r="Q408" s="45">
        <v>0</v>
      </c>
      <c r="R408" s="45">
        <v>930138</v>
      </c>
      <c r="S408" s="45">
        <v>1043256</v>
      </c>
      <c r="T408" s="45">
        <v>2065882</v>
      </c>
      <c r="U408" s="45">
        <v>0</v>
      </c>
      <c r="V408" s="45">
        <v>10.26</v>
      </c>
      <c r="W408" s="45">
        <v>7.03</v>
      </c>
      <c r="X408" s="45">
        <v>10.44</v>
      </c>
      <c r="Y408" s="46">
        <v>759095.3</v>
      </c>
      <c r="Z408" s="46">
        <v>59550.720724296894</v>
      </c>
      <c r="AA408" s="47">
        <f>_xlfn.XLOOKUP($E408,Main_OG!$D$1:$D$766,Main_OG!AJ$1:AJ$766,"")</f>
        <v>115977742</v>
      </c>
      <c r="AB408" s="47">
        <f>_xlfn.XLOOKUP($E408,Main_OG!$D$1:$D$766,Main_OG!AK$1:AK$766,"")</f>
        <v>544698</v>
      </c>
      <c r="AC408" s="47">
        <f>_xlfn.XLOOKUP($E408,Main_OG!$D$1:$D$766,Main_OG!AL$1:AL$766,"")</f>
        <v>71989738</v>
      </c>
      <c r="AD408" s="47">
        <f>_xlfn.XLOOKUP($E408,Main_OG!$D$1:$D$766,Main_OG!AM$1:AM$766,"")</f>
        <v>95151694</v>
      </c>
    </row>
    <row r="409" spans="1:30" x14ac:dyDescent="0.35">
      <c r="A409" s="36" t="s">
        <v>1399</v>
      </c>
      <c r="B409" s="45" t="s">
        <v>124</v>
      </c>
      <c r="C409" s="45" t="s">
        <v>4362</v>
      </c>
      <c r="D409" s="36" t="s">
        <v>1399</v>
      </c>
      <c r="E409" s="36" t="str">
        <f t="shared" si="18"/>
        <v>2009_IL</v>
      </c>
      <c r="F409" s="45">
        <v>2009</v>
      </c>
      <c r="G409" s="45">
        <f>_xlfn.XLOOKUP(I409,Main_OG!$B$1:$B$766,Main_OG!$O$1:$O$766,"")</f>
        <v>0</v>
      </c>
      <c r="H409" s="45">
        <f>_xlfn.XLOOKUP(E409,Main_OG!$D$1:$D$766,Main_OG!$J$1:$J$766,"")</f>
        <v>0</v>
      </c>
      <c r="I409" s="45" t="s">
        <v>124</v>
      </c>
      <c r="J409" s="45" t="str">
        <f t="shared" si="19"/>
        <v>Central Illinois Light Co_IL</v>
      </c>
      <c r="K409" s="45" t="str">
        <f t="shared" si="20"/>
        <v>Central Illinois Light Co_IL</v>
      </c>
      <c r="L409" s="45" t="s">
        <v>1403</v>
      </c>
      <c r="M409" s="45">
        <v>0</v>
      </c>
      <c r="N409" s="45">
        <v>20811</v>
      </c>
      <c r="O409" s="45">
        <v>64</v>
      </c>
      <c r="P409" s="45">
        <v>187544</v>
      </c>
      <c r="Q409" s="45">
        <v>0</v>
      </c>
      <c r="R409" s="45">
        <v>832995</v>
      </c>
      <c r="S409" s="45">
        <v>172118</v>
      </c>
      <c r="T409" s="45">
        <v>1980257</v>
      </c>
      <c r="U409" s="45">
        <v>0</v>
      </c>
      <c r="V409" s="45">
        <v>9.5500000000000007</v>
      </c>
      <c r="W409" s="45">
        <v>1.91</v>
      </c>
      <c r="X409" s="45">
        <v>9.9600000000000009</v>
      </c>
      <c r="Y409" s="46">
        <v>740794.3</v>
      </c>
      <c r="Z409" s="46">
        <v>57889.126466052629</v>
      </c>
      <c r="AA409" s="47">
        <f>_xlfn.XLOOKUP($E409,Main_OG!$D$1:$D$766,Main_OG!AJ$1:AJ$766,"")</f>
        <v>108306004</v>
      </c>
      <c r="AB409" s="47">
        <f>_xlfn.XLOOKUP($E409,Main_OG!$D$1:$D$766,Main_OG!AK$1:AK$766,"")</f>
        <v>459446</v>
      </c>
      <c r="AC409" s="47">
        <f>_xlfn.XLOOKUP($E409,Main_OG!$D$1:$D$766,Main_OG!AL$1:AL$766,"")</f>
        <v>71942008</v>
      </c>
      <c r="AD409" s="47">
        <f>_xlfn.XLOOKUP($E409,Main_OG!$D$1:$D$766,Main_OG!AM$1:AM$766,"")</f>
        <v>95473920</v>
      </c>
    </row>
    <row r="410" spans="1:30" x14ac:dyDescent="0.35">
      <c r="A410" s="36" t="s">
        <v>1404</v>
      </c>
      <c r="B410" s="45" t="s">
        <v>124</v>
      </c>
      <c r="C410" s="45" t="s">
        <v>4363</v>
      </c>
      <c r="D410" s="36" t="s">
        <v>4491</v>
      </c>
      <c r="E410" s="36" t="str">
        <f t="shared" si="18"/>
        <v>2006_IL</v>
      </c>
      <c r="F410" s="45">
        <v>2006</v>
      </c>
      <c r="G410" s="45">
        <f>_xlfn.XLOOKUP(I410,Main_OG!$B$1:$B$766,Main_OG!$O$1:$O$766,"")</f>
        <v>0</v>
      </c>
      <c r="H410" s="45">
        <f>_xlfn.XLOOKUP(E410,Main_OG!$D$1:$D$766,Main_OG!$J$1:$J$766,"")</f>
        <v>0</v>
      </c>
      <c r="I410" s="45" t="s">
        <v>124</v>
      </c>
      <c r="J410" s="45" t="str">
        <f t="shared" si="19"/>
        <v>Central Illinois Pub Serv Co_IL</v>
      </c>
      <c r="K410" s="45" t="str">
        <f t="shared" si="20"/>
        <v>Central Illinois Public Service Co_IL</v>
      </c>
      <c r="L410" s="45" t="s">
        <v>1405</v>
      </c>
      <c r="M410" s="45">
        <v>1</v>
      </c>
      <c r="N410" s="45">
        <v>55192</v>
      </c>
      <c r="O410" s="45">
        <v>680</v>
      </c>
      <c r="P410" s="45">
        <v>331991</v>
      </c>
      <c r="Q410" s="45">
        <v>449</v>
      </c>
      <c r="R410" s="45">
        <v>259828</v>
      </c>
      <c r="S410" s="45">
        <v>165832</v>
      </c>
      <c r="T410" s="45">
        <v>274851</v>
      </c>
      <c r="U410" s="45">
        <v>2.1246391898925849</v>
      </c>
      <c r="V410" s="45">
        <v>6.3428128393210068</v>
      </c>
      <c r="W410" s="45">
        <v>3.9226428117603591</v>
      </c>
      <c r="X410" s="45">
        <v>7.2635848495147144</v>
      </c>
      <c r="Y410" s="46">
        <v>759825.7</v>
      </c>
      <c r="Z410" s="46">
        <v>60093.989578419096</v>
      </c>
      <c r="AA410" s="47">
        <f>_xlfn.XLOOKUP($E410,Main_OG!$D$1:$D$766,Main_OG!AJ$1:AJ$766,"")</f>
        <v>109031484.76000001</v>
      </c>
      <c r="AB410" s="47">
        <f>_xlfn.XLOOKUP($E410,Main_OG!$D$1:$D$766,Main_OG!AK$1:AK$766,"")</f>
        <v>575427.54000000015</v>
      </c>
      <c r="AC410" s="47">
        <f>_xlfn.XLOOKUP($E410,Main_OG!$D$1:$D$766,Main_OG!AL$1:AL$766,"")</f>
        <v>89313219.420000002</v>
      </c>
      <c r="AD410" s="47">
        <f>_xlfn.XLOOKUP($E410,Main_OG!$D$1:$D$766,Main_OG!AM$1:AM$766,"")</f>
        <v>94154140</v>
      </c>
    </row>
    <row r="411" spans="1:30" x14ac:dyDescent="0.35">
      <c r="A411" s="36" t="s">
        <v>1404</v>
      </c>
      <c r="B411" s="45" t="s">
        <v>124</v>
      </c>
      <c r="C411" s="45" t="s">
        <v>4363</v>
      </c>
      <c r="D411" s="36" t="s">
        <v>4491</v>
      </c>
      <c r="E411" s="36" t="str">
        <f t="shared" si="18"/>
        <v>2007_IL</v>
      </c>
      <c r="F411" s="45">
        <v>2007</v>
      </c>
      <c r="G411" s="45">
        <f>_xlfn.XLOOKUP(I411,Main_OG!$B$1:$B$766,Main_OG!$O$1:$O$766,"")</f>
        <v>0</v>
      </c>
      <c r="H411" s="45">
        <f>_xlfn.XLOOKUP(E411,Main_OG!$D$1:$D$766,Main_OG!$J$1:$J$766,"")</f>
        <v>0</v>
      </c>
      <c r="I411" s="45" t="s">
        <v>124</v>
      </c>
      <c r="J411" s="45" t="str">
        <f t="shared" si="19"/>
        <v>Central Illinois Pub Serv Co_IL</v>
      </c>
      <c r="K411" s="45" t="str">
        <f t="shared" si="20"/>
        <v>Central Illinois Public Service Co_IL</v>
      </c>
      <c r="L411" s="45" t="s">
        <v>1406</v>
      </c>
      <c r="M411" s="45">
        <v>1</v>
      </c>
      <c r="N411" s="45">
        <v>53344</v>
      </c>
      <c r="O411" s="45">
        <v>548</v>
      </c>
      <c r="P411" s="45">
        <v>331616</v>
      </c>
      <c r="Q411" s="45">
        <v>742</v>
      </c>
      <c r="R411" s="45">
        <v>245463</v>
      </c>
      <c r="S411" s="45">
        <v>54425</v>
      </c>
      <c r="T411" s="45">
        <v>335034</v>
      </c>
      <c r="U411" s="45">
        <v>7.22</v>
      </c>
      <c r="V411" s="45">
        <v>8.82</v>
      </c>
      <c r="W411" s="45">
        <v>5.89</v>
      </c>
      <c r="X411" s="45">
        <v>8.4700000000000006</v>
      </c>
      <c r="Y411" s="46">
        <v>769571.6</v>
      </c>
      <c r="Z411" s="46">
        <v>60615.920174330764</v>
      </c>
      <c r="AA411" s="47">
        <f>_xlfn.XLOOKUP($E411,Main_OG!$D$1:$D$766,Main_OG!AJ$1:AJ$766,"")</f>
        <v>114124416</v>
      </c>
      <c r="AB411" s="47">
        <f>_xlfn.XLOOKUP($E411,Main_OG!$D$1:$D$766,Main_OG!AK$1:AK$766,"")</f>
        <v>546524</v>
      </c>
      <c r="AC411" s="47">
        <f>_xlfn.XLOOKUP($E411,Main_OG!$D$1:$D$766,Main_OG!AL$1:AL$766,"")</f>
        <v>132300866</v>
      </c>
      <c r="AD411" s="47">
        <f>_xlfn.XLOOKUP($E411,Main_OG!$D$1:$D$766,Main_OG!AM$1:AM$766,"")</f>
        <v>95728845</v>
      </c>
    </row>
    <row r="412" spans="1:30" x14ac:dyDescent="0.35">
      <c r="A412" s="36" t="s">
        <v>1404</v>
      </c>
      <c r="B412" s="45" t="s">
        <v>124</v>
      </c>
      <c r="C412" s="45" t="s">
        <v>4363</v>
      </c>
      <c r="D412" s="36" t="s">
        <v>4491</v>
      </c>
      <c r="E412" s="36" t="str">
        <f t="shared" si="18"/>
        <v>2008_IL</v>
      </c>
      <c r="F412" s="45">
        <v>2008</v>
      </c>
      <c r="G412" s="45">
        <f>_xlfn.XLOOKUP(I412,Main_OG!$B$1:$B$766,Main_OG!$O$1:$O$766,"")</f>
        <v>0</v>
      </c>
      <c r="H412" s="45">
        <f>_xlfn.XLOOKUP(E412,Main_OG!$D$1:$D$766,Main_OG!$J$1:$J$766,"")</f>
        <v>0</v>
      </c>
      <c r="I412" s="45" t="s">
        <v>124</v>
      </c>
      <c r="J412" s="45" t="str">
        <f t="shared" si="19"/>
        <v>Central Illinois Pub Serv Co_IL</v>
      </c>
      <c r="K412" s="45" t="str">
        <f t="shared" si="20"/>
        <v>Central Illinois Public Service Co_IL</v>
      </c>
      <c r="L412" s="45" t="s">
        <v>1407</v>
      </c>
      <c r="M412" s="45">
        <v>1</v>
      </c>
      <c r="N412" s="45">
        <v>53096</v>
      </c>
      <c r="O412" s="45">
        <v>511</v>
      </c>
      <c r="P412" s="45">
        <v>335475</v>
      </c>
      <c r="Q412" s="45">
        <v>10462</v>
      </c>
      <c r="R412" s="45">
        <v>2377736</v>
      </c>
      <c r="S412" s="45">
        <v>193288</v>
      </c>
      <c r="T412" s="45">
        <v>3883150</v>
      </c>
      <c r="U412" s="45">
        <v>7.81</v>
      </c>
      <c r="V412" s="45">
        <v>10.06</v>
      </c>
      <c r="W412" s="45">
        <v>7.68</v>
      </c>
      <c r="X412" s="45">
        <v>9.93</v>
      </c>
      <c r="Y412" s="46">
        <v>759095.3</v>
      </c>
      <c r="Z412" s="46">
        <v>59550.720724296894</v>
      </c>
      <c r="AA412" s="47">
        <f>_xlfn.XLOOKUP($E412,Main_OG!$D$1:$D$766,Main_OG!AJ$1:AJ$766,"")</f>
        <v>115977742</v>
      </c>
      <c r="AB412" s="47">
        <f>_xlfn.XLOOKUP($E412,Main_OG!$D$1:$D$766,Main_OG!AK$1:AK$766,"")</f>
        <v>544698</v>
      </c>
      <c r="AC412" s="47">
        <f>_xlfn.XLOOKUP($E412,Main_OG!$D$1:$D$766,Main_OG!AL$1:AL$766,"")</f>
        <v>71989738</v>
      </c>
      <c r="AD412" s="47">
        <f>_xlfn.XLOOKUP($E412,Main_OG!$D$1:$D$766,Main_OG!AM$1:AM$766,"")</f>
        <v>95151694</v>
      </c>
    </row>
    <row r="413" spans="1:30" x14ac:dyDescent="0.35">
      <c r="A413" s="36" t="s">
        <v>1404</v>
      </c>
      <c r="B413" s="45" t="s">
        <v>124</v>
      </c>
      <c r="C413" s="45" t="s">
        <v>4363</v>
      </c>
      <c r="D413" s="36" t="s">
        <v>4491</v>
      </c>
      <c r="E413" s="36" t="str">
        <f t="shared" si="18"/>
        <v>2009_IL</v>
      </c>
      <c r="F413" s="45">
        <v>2009</v>
      </c>
      <c r="G413" s="45">
        <f>_xlfn.XLOOKUP(I413,Main_OG!$B$1:$B$766,Main_OG!$O$1:$O$766,"")</f>
        <v>0</v>
      </c>
      <c r="H413" s="45">
        <f>_xlfn.XLOOKUP(E413,Main_OG!$D$1:$D$766,Main_OG!$J$1:$J$766,"")</f>
        <v>0</v>
      </c>
      <c r="I413" s="45" t="s">
        <v>124</v>
      </c>
      <c r="J413" s="45" t="str">
        <f t="shared" si="19"/>
        <v>Central Illinois Pub Serv Co_IL</v>
      </c>
      <c r="K413" s="45" t="str">
        <f t="shared" si="20"/>
        <v>Central Illinois Public Service Co_IL</v>
      </c>
      <c r="L413" s="45" t="s">
        <v>1408</v>
      </c>
      <c r="M413" s="45">
        <v>1</v>
      </c>
      <c r="N413" s="45">
        <v>47075</v>
      </c>
      <c r="O413" s="45">
        <v>451</v>
      </c>
      <c r="P413" s="45">
        <v>330777</v>
      </c>
      <c r="Q413" s="45">
        <v>12416</v>
      </c>
      <c r="R413" s="45">
        <v>2037241</v>
      </c>
      <c r="S413" s="45">
        <v>228881</v>
      </c>
      <c r="T413" s="45">
        <v>3642195</v>
      </c>
      <c r="U413" s="45">
        <v>6.34</v>
      </c>
      <c r="V413" s="45">
        <v>9.74</v>
      </c>
      <c r="W413" s="45">
        <v>5.79</v>
      </c>
      <c r="X413" s="45">
        <v>9.93</v>
      </c>
      <c r="Y413" s="46">
        <v>740794.3</v>
      </c>
      <c r="Z413" s="46">
        <v>57889.126466052629</v>
      </c>
      <c r="AA413" s="47">
        <f>_xlfn.XLOOKUP($E413,Main_OG!$D$1:$D$766,Main_OG!AJ$1:AJ$766,"")</f>
        <v>108306004</v>
      </c>
      <c r="AB413" s="47">
        <f>_xlfn.XLOOKUP($E413,Main_OG!$D$1:$D$766,Main_OG!AK$1:AK$766,"")</f>
        <v>459446</v>
      </c>
      <c r="AC413" s="47">
        <f>_xlfn.XLOOKUP($E413,Main_OG!$D$1:$D$766,Main_OG!AL$1:AL$766,"")</f>
        <v>71942008</v>
      </c>
      <c r="AD413" s="47">
        <f>_xlfn.XLOOKUP($E413,Main_OG!$D$1:$D$766,Main_OG!AM$1:AM$766,"")</f>
        <v>95473920</v>
      </c>
    </row>
    <row r="414" spans="1:30" x14ac:dyDescent="0.35">
      <c r="A414" s="36" t="s">
        <v>1409</v>
      </c>
      <c r="B414" s="45" t="s">
        <v>781</v>
      </c>
      <c r="C414" s="45" t="s">
        <v>4364</v>
      </c>
      <c r="D414" s="36" t="s">
        <v>1409</v>
      </c>
      <c r="E414" s="36" t="str">
        <f t="shared" si="18"/>
        <v>2006_ME</v>
      </c>
      <c r="F414" s="45">
        <v>2006</v>
      </c>
      <c r="G414" s="45">
        <f>_xlfn.XLOOKUP(I414,Main_OG!$B$1:$B$766,Main_OG!$O$1:$O$766,"")</f>
        <v>1</v>
      </c>
      <c r="H414" s="45">
        <f>_xlfn.XLOOKUP(E414,Main_OG!$D$1:$D$766,Main_OG!$J$1:$J$766,"")</f>
        <v>0</v>
      </c>
      <c r="I414" s="45" t="s">
        <v>781</v>
      </c>
      <c r="J414" s="45" t="str">
        <f t="shared" si="19"/>
        <v>Central Maine Power Co_ME</v>
      </c>
      <c r="K414" s="45" t="str">
        <f t="shared" si="20"/>
        <v>Central Maine Power Co_ME</v>
      </c>
      <c r="L414" s="45" t="s">
        <v>1410</v>
      </c>
      <c r="M414" s="45">
        <v>0</v>
      </c>
      <c r="N414" s="45">
        <v>6</v>
      </c>
      <c r="O414" s="45">
        <v>0</v>
      </c>
      <c r="P414" s="45">
        <v>27</v>
      </c>
      <c r="Q414" s="45">
        <v>0</v>
      </c>
      <c r="R414" s="45">
        <v>28</v>
      </c>
      <c r="S414" s="45">
        <v>0</v>
      </c>
      <c r="T414" s="45">
        <v>12</v>
      </c>
      <c r="U414" s="45">
        <v>0</v>
      </c>
      <c r="V414" s="45">
        <v>12.96296296296296</v>
      </c>
      <c r="W414" s="45">
        <v>0</v>
      </c>
      <c r="X414" s="45">
        <v>14.457831325301211</v>
      </c>
      <c r="Y414" s="46">
        <v>59986</v>
      </c>
      <c r="Z414" s="46">
        <v>45319.687916235715</v>
      </c>
      <c r="AA414" s="47">
        <f>_xlfn.XLOOKUP($E414,Main_OG!$D$1:$D$766,Main_OG!AJ$1:AJ$766,"")</f>
        <v>123189.19999999998</v>
      </c>
      <c r="AB414" s="47">
        <f>_xlfn.XLOOKUP($E414,Main_OG!$D$1:$D$766,Main_OG!AK$1:AK$766,"")</f>
        <v>1269587.08</v>
      </c>
      <c r="AC414" s="47">
        <f>_xlfn.XLOOKUP($E414,Main_OG!$D$1:$D$766,Main_OG!AL$1:AL$766,"")</f>
        <v>106022504.86</v>
      </c>
      <c r="AD414" s="47">
        <f>_xlfn.XLOOKUP($E414,Main_OG!$D$1:$D$766,Main_OG!AM$1:AM$766,"")</f>
        <v>0</v>
      </c>
    </row>
    <row r="415" spans="1:30" x14ac:dyDescent="0.35">
      <c r="A415" s="36" t="s">
        <v>1409</v>
      </c>
      <c r="B415" s="45" t="s">
        <v>781</v>
      </c>
      <c r="C415" s="45" t="s">
        <v>4364</v>
      </c>
      <c r="D415" s="36" t="s">
        <v>1409</v>
      </c>
      <c r="E415" s="36" t="str">
        <f t="shared" si="18"/>
        <v>2007_ME</v>
      </c>
      <c r="F415" s="45">
        <v>2007</v>
      </c>
      <c r="G415" s="45">
        <f>_xlfn.XLOOKUP(I415,Main_OG!$B$1:$B$766,Main_OG!$O$1:$O$766,"")</f>
        <v>1</v>
      </c>
      <c r="H415" s="45">
        <f>_xlfn.XLOOKUP(E415,Main_OG!$D$1:$D$766,Main_OG!$J$1:$J$766,"")</f>
        <v>0</v>
      </c>
      <c r="I415" s="45" t="s">
        <v>781</v>
      </c>
      <c r="J415" s="45" t="str">
        <f t="shared" si="19"/>
        <v>Central Maine Power Co_ME</v>
      </c>
      <c r="K415" s="45" t="str">
        <f t="shared" si="20"/>
        <v>Central Maine Power Co_ME</v>
      </c>
      <c r="L415" s="45" t="s">
        <v>1411</v>
      </c>
      <c r="M415" s="45">
        <v>0</v>
      </c>
      <c r="N415" s="45">
        <v>6</v>
      </c>
      <c r="O415" s="45">
        <v>0</v>
      </c>
      <c r="P415" s="45">
        <v>28</v>
      </c>
      <c r="Q415" s="45">
        <v>0</v>
      </c>
      <c r="R415" s="45">
        <v>28</v>
      </c>
      <c r="S415" s="45">
        <v>0</v>
      </c>
      <c r="T415" s="45">
        <v>13</v>
      </c>
      <c r="U415" s="45">
        <v>0</v>
      </c>
      <c r="V415" s="45">
        <v>13.86</v>
      </c>
      <c r="W415" s="45">
        <v>0</v>
      </c>
      <c r="X415" s="45">
        <v>16.25</v>
      </c>
      <c r="Y415" s="46">
        <v>60032.6</v>
      </c>
      <c r="Z415" s="46">
        <v>45237.973233662888</v>
      </c>
      <c r="AA415" s="47">
        <f>_xlfn.XLOOKUP($E415,Main_OG!$D$1:$D$766,Main_OG!AJ$1:AJ$766,"")</f>
        <v>142608</v>
      </c>
      <c r="AB415" s="47">
        <f>_xlfn.XLOOKUP($E415,Main_OG!$D$1:$D$766,Main_OG!AK$1:AK$766,"")</f>
        <v>2203958</v>
      </c>
      <c r="AC415" s="47">
        <f>_xlfn.XLOOKUP($E415,Main_OG!$D$1:$D$766,Main_OG!AL$1:AL$766,"")</f>
        <v>94897546</v>
      </c>
      <c r="AD415" s="47">
        <f>_xlfn.XLOOKUP($E415,Main_OG!$D$1:$D$766,Main_OG!AM$1:AM$766,"")</f>
        <v>0</v>
      </c>
    </row>
    <row r="416" spans="1:30" x14ac:dyDescent="0.35">
      <c r="A416" s="36" t="s">
        <v>1409</v>
      </c>
      <c r="B416" s="45" t="s">
        <v>781</v>
      </c>
      <c r="C416" s="45" t="s">
        <v>4364</v>
      </c>
      <c r="D416" s="36" t="s">
        <v>1409</v>
      </c>
      <c r="E416" s="36" t="str">
        <f t="shared" si="18"/>
        <v>2008_ME</v>
      </c>
      <c r="F416" s="45">
        <v>2008</v>
      </c>
      <c r="G416" s="45">
        <f>_xlfn.XLOOKUP(I416,Main_OG!$B$1:$B$766,Main_OG!$O$1:$O$766,"")</f>
        <v>1</v>
      </c>
      <c r="H416" s="45">
        <f>_xlfn.XLOOKUP(E416,Main_OG!$D$1:$D$766,Main_OG!$J$1:$J$766,"")</f>
        <v>0</v>
      </c>
      <c r="I416" s="45" t="s">
        <v>781</v>
      </c>
      <c r="J416" s="45" t="str">
        <f t="shared" si="19"/>
        <v>Central Maine Power Co_ME</v>
      </c>
      <c r="K416" s="45" t="str">
        <f t="shared" si="20"/>
        <v>Central Maine Power Co_ME</v>
      </c>
      <c r="L416" s="45" t="s">
        <v>1412</v>
      </c>
      <c r="M416" s="45">
        <v>0</v>
      </c>
      <c r="N416" s="45">
        <v>6</v>
      </c>
      <c r="O416" s="45">
        <v>0</v>
      </c>
      <c r="P416" s="45">
        <v>28</v>
      </c>
      <c r="Q416" s="45">
        <v>0</v>
      </c>
      <c r="R416" s="45">
        <v>223</v>
      </c>
      <c r="S416" s="45">
        <v>0</v>
      </c>
      <c r="T416" s="45">
        <v>72</v>
      </c>
      <c r="U416" s="45">
        <v>0</v>
      </c>
      <c r="V416" s="45">
        <v>13.9</v>
      </c>
      <c r="W416" s="45">
        <v>0</v>
      </c>
      <c r="X416" s="45">
        <v>16.670000000000002</v>
      </c>
      <c r="Y416" s="46">
        <v>59845.1</v>
      </c>
      <c r="Z416" s="46">
        <v>44979.101982775013</v>
      </c>
      <c r="AA416" s="47">
        <f>_xlfn.XLOOKUP($E416,Main_OG!$D$1:$D$766,Main_OG!AJ$1:AJ$766,"")</f>
        <v>157946</v>
      </c>
      <c r="AB416" s="47">
        <f>_xlfn.XLOOKUP($E416,Main_OG!$D$1:$D$766,Main_OG!AK$1:AK$766,"")</f>
        <v>1321466</v>
      </c>
      <c r="AC416" s="47">
        <f>_xlfn.XLOOKUP($E416,Main_OG!$D$1:$D$766,Main_OG!AL$1:AL$766,"")</f>
        <v>105865192</v>
      </c>
      <c r="AD416" s="47">
        <f>_xlfn.XLOOKUP($E416,Main_OG!$D$1:$D$766,Main_OG!AM$1:AM$766,"")</f>
        <v>0</v>
      </c>
    </row>
    <row r="417" spans="1:30" x14ac:dyDescent="0.35">
      <c r="A417" s="36" t="s">
        <v>1409</v>
      </c>
      <c r="B417" s="45" t="s">
        <v>781</v>
      </c>
      <c r="C417" s="45" t="s">
        <v>4364</v>
      </c>
      <c r="D417" s="36" t="s">
        <v>1409</v>
      </c>
      <c r="E417" s="36" t="str">
        <f t="shared" si="18"/>
        <v>2009_ME</v>
      </c>
      <c r="F417" s="45">
        <v>2009</v>
      </c>
      <c r="G417" s="45">
        <f>_xlfn.XLOOKUP(I417,Main_OG!$B$1:$B$766,Main_OG!$O$1:$O$766,"")</f>
        <v>1</v>
      </c>
      <c r="H417" s="45">
        <f>_xlfn.XLOOKUP(E417,Main_OG!$D$1:$D$766,Main_OG!$J$1:$J$766,"")</f>
        <v>0</v>
      </c>
      <c r="I417" s="45" t="s">
        <v>781</v>
      </c>
      <c r="J417" s="45" t="str">
        <f t="shared" si="19"/>
        <v>Central Maine Power Co_ME</v>
      </c>
      <c r="K417" s="45" t="str">
        <f t="shared" si="20"/>
        <v>Central Maine Power Co_ME</v>
      </c>
      <c r="L417" s="45" t="s">
        <v>1413</v>
      </c>
      <c r="M417" s="45">
        <v>0</v>
      </c>
      <c r="N417" s="45">
        <v>6</v>
      </c>
      <c r="O417" s="45">
        <v>0</v>
      </c>
      <c r="P417" s="45">
        <v>28</v>
      </c>
      <c r="Q417" s="45">
        <v>0</v>
      </c>
      <c r="R417" s="45">
        <v>230</v>
      </c>
      <c r="S417" s="45">
        <v>0</v>
      </c>
      <c r="T417" s="45">
        <v>81</v>
      </c>
      <c r="U417" s="45">
        <v>0</v>
      </c>
      <c r="V417" s="45">
        <v>12.17</v>
      </c>
      <c r="W417" s="45">
        <v>0</v>
      </c>
      <c r="X417" s="45">
        <v>16.05</v>
      </c>
      <c r="Y417" s="46">
        <v>58771.8</v>
      </c>
      <c r="Z417" s="46">
        <v>44202.949781511597</v>
      </c>
      <c r="AA417" s="47">
        <f>_xlfn.XLOOKUP($E417,Main_OG!$D$1:$D$766,Main_OG!AJ$1:AJ$766,"")</f>
        <v>32586</v>
      </c>
      <c r="AB417" s="47">
        <f>_xlfn.XLOOKUP($E417,Main_OG!$D$1:$D$766,Main_OG!AK$1:AK$766,"")</f>
        <v>1257646</v>
      </c>
      <c r="AC417" s="47">
        <f>_xlfn.XLOOKUP($E417,Main_OG!$D$1:$D$766,Main_OG!AL$1:AL$766,"")</f>
        <v>105283774</v>
      </c>
      <c r="AD417" s="47">
        <f>_xlfn.XLOOKUP($E417,Main_OG!$D$1:$D$766,Main_OG!AM$1:AM$766,"")</f>
        <v>0</v>
      </c>
    </row>
    <row r="418" spans="1:30" x14ac:dyDescent="0.35">
      <c r="A418" s="36" t="s">
        <v>1409</v>
      </c>
      <c r="B418" s="45" t="s">
        <v>781</v>
      </c>
      <c r="C418" s="45" t="s">
        <v>4364</v>
      </c>
      <c r="D418" s="36" t="s">
        <v>1409</v>
      </c>
      <c r="E418" s="36" t="str">
        <f t="shared" si="18"/>
        <v>2010_ME</v>
      </c>
      <c r="F418" s="45">
        <v>2010</v>
      </c>
      <c r="G418" s="45">
        <f>_xlfn.XLOOKUP(I418,Main_OG!$B$1:$B$766,Main_OG!$O$1:$O$766,"")</f>
        <v>1</v>
      </c>
      <c r="H418" s="45">
        <f>_xlfn.XLOOKUP(E418,Main_OG!$D$1:$D$766,Main_OG!$J$1:$J$766,"")</f>
        <v>0</v>
      </c>
      <c r="I418" s="45" t="s">
        <v>781</v>
      </c>
      <c r="J418" s="45" t="str">
        <f t="shared" si="19"/>
        <v>Central Maine Power Co_ME</v>
      </c>
      <c r="K418" s="45" t="str">
        <f t="shared" si="20"/>
        <v>Central Maine Power Co_ME</v>
      </c>
      <c r="L418" s="45" t="s">
        <v>1414</v>
      </c>
      <c r="M418" s="45">
        <v>0</v>
      </c>
      <c r="N418" s="45">
        <v>6</v>
      </c>
      <c r="O418" s="45">
        <v>0</v>
      </c>
      <c r="P418" s="45">
        <v>28</v>
      </c>
      <c r="Q418" s="45">
        <v>0</v>
      </c>
      <c r="R418" s="45">
        <v>235</v>
      </c>
      <c r="S418" s="45">
        <v>0</v>
      </c>
      <c r="T418" s="45">
        <v>62</v>
      </c>
      <c r="U418" s="45">
        <v>0</v>
      </c>
      <c r="V418" s="45">
        <v>11.91</v>
      </c>
      <c r="W418" s="45">
        <v>0</v>
      </c>
      <c r="X418" s="45">
        <v>16.13</v>
      </c>
      <c r="Y418" s="46">
        <v>59958.5</v>
      </c>
      <c r="Z418" s="46">
        <v>45161.341346483372</v>
      </c>
      <c r="AA418" s="47">
        <f>_xlfn.XLOOKUP($E418,Main_OG!$D$1:$D$766,Main_OG!AJ$1:AJ$766,"")</f>
        <v>40426</v>
      </c>
      <c r="AB418" s="47">
        <f>_xlfn.XLOOKUP($E418,Main_OG!$D$1:$D$766,Main_OG!AK$1:AK$766,"")</f>
        <v>1000692</v>
      </c>
      <c r="AC418" s="47">
        <f>_xlfn.XLOOKUP($E418,Main_OG!$D$1:$D$766,Main_OG!AL$1:AL$766,"")</f>
        <v>116589324</v>
      </c>
      <c r="AD418" s="47">
        <f>_xlfn.XLOOKUP($E418,Main_OG!$D$1:$D$766,Main_OG!AM$1:AM$766,"")</f>
        <v>0</v>
      </c>
    </row>
    <row r="419" spans="1:30" x14ac:dyDescent="0.35">
      <c r="A419" s="36" t="s">
        <v>1409</v>
      </c>
      <c r="B419" s="45" t="s">
        <v>781</v>
      </c>
      <c r="C419" s="45" t="s">
        <v>4364</v>
      </c>
      <c r="D419" s="36" t="s">
        <v>1409</v>
      </c>
      <c r="E419" s="36" t="str">
        <f t="shared" si="18"/>
        <v>2011_ME</v>
      </c>
      <c r="F419" s="45">
        <v>2011</v>
      </c>
      <c r="G419" s="45">
        <f>_xlfn.XLOOKUP(I419,Main_OG!$B$1:$B$766,Main_OG!$O$1:$O$766,"")</f>
        <v>1</v>
      </c>
      <c r="H419" s="45">
        <f>_xlfn.XLOOKUP(E419,Main_OG!$D$1:$D$766,Main_OG!$J$1:$J$766,"")</f>
        <v>0</v>
      </c>
      <c r="I419" s="45" t="s">
        <v>781</v>
      </c>
      <c r="J419" s="45" t="str">
        <f t="shared" si="19"/>
        <v>Central Maine Power Co_ME</v>
      </c>
      <c r="K419" s="45" t="str">
        <f t="shared" si="20"/>
        <v>Central Maine Power Co_ME</v>
      </c>
      <c r="L419" s="45" t="s">
        <v>1415</v>
      </c>
      <c r="M419" s="45">
        <v>0</v>
      </c>
      <c r="N419" s="45">
        <v>6</v>
      </c>
      <c r="O419" s="45">
        <v>0</v>
      </c>
      <c r="P419" s="45">
        <v>28</v>
      </c>
      <c r="Q419" s="45">
        <v>0</v>
      </c>
      <c r="R419" s="45">
        <v>233</v>
      </c>
      <c r="S419" s="45">
        <v>0</v>
      </c>
      <c r="T419" s="45">
        <v>69</v>
      </c>
      <c r="U419" s="45">
        <v>0</v>
      </c>
      <c r="V419" s="45">
        <v>11.59</v>
      </c>
      <c r="W419" s="45">
        <v>0</v>
      </c>
      <c r="X419" s="45">
        <v>15.94</v>
      </c>
      <c r="Y419" s="46">
        <v>59429.7</v>
      </c>
      <c r="Z419" s="46">
        <v>44735.346521908992</v>
      </c>
      <c r="AA419" s="47">
        <f>_xlfn.XLOOKUP($E419,Main_OG!$D$1:$D$766,Main_OG!AJ$1:AJ$766,"")</f>
        <v>27208</v>
      </c>
      <c r="AB419" s="47">
        <f>_xlfn.XLOOKUP($E419,Main_OG!$D$1:$D$766,Main_OG!AK$1:AK$766,"")</f>
        <v>639794</v>
      </c>
      <c r="AC419" s="47">
        <f>_xlfn.XLOOKUP($E419,Main_OG!$D$1:$D$766,Main_OG!AL$1:AL$766,"")</f>
        <v>98704798</v>
      </c>
      <c r="AD419" s="47">
        <f>_xlfn.XLOOKUP($E419,Main_OG!$D$1:$D$766,Main_OG!AM$1:AM$766,"")</f>
        <v>0</v>
      </c>
    </row>
    <row r="420" spans="1:30" x14ac:dyDescent="0.35">
      <c r="A420" s="36" t="s">
        <v>1409</v>
      </c>
      <c r="B420" s="45" t="s">
        <v>781</v>
      </c>
      <c r="C420" s="45" t="s">
        <v>4364</v>
      </c>
      <c r="D420" s="36" t="s">
        <v>1409</v>
      </c>
      <c r="E420" s="36" t="str">
        <f t="shared" si="18"/>
        <v>2012_ME</v>
      </c>
      <c r="F420" s="45">
        <v>2012</v>
      </c>
      <c r="G420" s="45">
        <f>_xlfn.XLOOKUP(I420,Main_OG!$B$1:$B$766,Main_OG!$O$1:$O$766,"")</f>
        <v>1</v>
      </c>
      <c r="H420" s="45">
        <f>_xlfn.XLOOKUP(E420,Main_OG!$D$1:$D$766,Main_OG!$J$1:$J$766,"")</f>
        <v>0</v>
      </c>
      <c r="I420" s="45" t="s">
        <v>781</v>
      </c>
      <c r="J420" s="45" t="str">
        <f t="shared" si="19"/>
        <v>Central Maine Power Co_ME</v>
      </c>
      <c r="K420" s="45" t="str">
        <f t="shared" si="20"/>
        <v>Central Maine Power Co_ME</v>
      </c>
      <c r="L420" s="45" t="s">
        <v>1416</v>
      </c>
      <c r="M420" s="45">
        <v>0</v>
      </c>
      <c r="N420" s="45">
        <v>6</v>
      </c>
      <c r="O420" s="45">
        <v>0</v>
      </c>
      <c r="P420" s="45">
        <v>30</v>
      </c>
      <c r="Q420" s="45">
        <v>0</v>
      </c>
      <c r="R420" s="45">
        <v>233</v>
      </c>
      <c r="S420" s="45">
        <v>0</v>
      </c>
      <c r="T420" s="45">
        <v>105</v>
      </c>
      <c r="U420" s="45">
        <v>0</v>
      </c>
      <c r="V420" s="45">
        <v>11.030042999999999</v>
      </c>
      <c r="W420" s="45">
        <v>0</v>
      </c>
      <c r="X420" s="45">
        <v>14.761905</v>
      </c>
      <c r="Y420" s="46">
        <v>59181.7</v>
      </c>
      <c r="Z420" s="46">
        <v>44561.37893853899</v>
      </c>
      <c r="AA420" s="47">
        <f>_xlfn.XLOOKUP($E420,Main_OG!$D$1:$D$766,Main_OG!AJ$1:AJ$766,"")</f>
        <v>22378</v>
      </c>
      <c r="AB420" s="47">
        <f>_xlfn.XLOOKUP($E420,Main_OG!$D$1:$D$766,Main_OG!AK$1:AK$766,"")</f>
        <v>435448</v>
      </c>
      <c r="AC420" s="47">
        <f>_xlfn.XLOOKUP($E420,Main_OG!$D$1:$D$766,Main_OG!AL$1:AL$766,"")</f>
        <v>88848830</v>
      </c>
      <c r="AD420" s="47">
        <f>_xlfn.XLOOKUP($E420,Main_OG!$D$1:$D$766,Main_OG!AM$1:AM$766,"")</f>
        <v>0</v>
      </c>
    </row>
    <row r="421" spans="1:30" x14ac:dyDescent="0.35">
      <c r="A421" s="36" t="s">
        <v>1409</v>
      </c>
      <c r="B421" s="45" t="s">
        <v>781</v>
      </c>
      <c r="C421" s="45" t="s">
        <v>4364</v>
      </c>
      <c r="D421" s="36" t="s">
        <v>1409</v>
      </c>
      <c r="E421" s="36" t="str">
        <f t="shared" si="18"/>
        <v>2013_ME</v>
      </c>
      <c r="F421" s="45">
        <v>2013</v>
      </c>
      <c r="G421" s="45">
        <f>_xlfn.XLOOKUP(I421,Main_OG!$B$1:$B$766,Main_OG!$O$1:$O$766,"")</f>
        <v>1</v>
      </c>
      <c r="H421" s="45">
        <f>_xlfn.XLOOKUP(E421,Main_OG!$D$1:$D$766,Main_OG!$J$1:$J$766,"")</f>
        <v>0</v>
      </c>
      <c r="I421" s="45" t="s">
        <v>781</v>
      </c>
      <c r="J421" s="45" t="str">
        <f t="shared" si="19"/>
        <v>Central Maine Power Co_ME</v>
      </c>
      <c r="K421" s="45" t="str">
        <f t="shared" si="20"/>
        <v>Central Maine Power Co_ME</v>
      </c>
      <c r="L421" s="45" t="s">
        <v>1417</v>
      </c>
      <c r="M421" s="45">
        <v>0</v>
      </c>
      <c r="N421" s="45">
        <v>6</v>
      </c>
      <c r="O421" s="45">
        <v>0</v>
      </c>
      <c r="P421" s="45">
        <v>31</v>
      </c>
      <c r="Q421" s="45">
        <v>0</v>
      </c>
      <c r="R421" s="45">
        <v>229</v>
      </c>
      <c r="S421" s="45">
        <v>0</v>
      </c>
      <c r="T421" s="45">
        <v>86</v>
      </c>
      <c r="U421" s="45">
        <v>0</v>
      </c>
      <c r="V421" s="45">
        <v>11.048035</v>
      </c>
      <c r="W421" s="45">
        <v>0</v>
      </c>
      <c r="X421" s="45">
        <v>14.302326000000001</v>
      </c>
      <c r="Y421" s="46">
        <v>59013.9</v>
      </c>
      <c r="Z421" s="46">
        <v>44420.015008923307</v>
      </c>
      <c r="AA421" s="47">
        <f>_xlfn.XLOOKUP($E421,Main_OG!$D$1:$D$766,Main_OG!AJ$1:AJ$766,"")</f>
        <v>29714</v>
      </c>
      <c r="AB421" s="47">
        <f>_xlfn.XLOOKUP($E421,Main_OG!$D$1:$D$766,Main_OG!AK$1:AK$766,"")</f>
        <v>921474</v>
      </c>
      <c r="AC421" s="47">
        <f>_xlfn.XLOOKUP($E421,Main_OG!$D$1:$D$766,Main_OG!AL$1:AL$766,"")</f>
        <v>73844658</v>
      </c>
      <c r="AD421" s="47">
        <f>_xlfn.XLOOKUP($E421,Main_OG!$D$1:$D$766,Main_OG!AM$1:AM$766,"")</f>
        <v>0</v>
      </c>
    </row>
    <row r="422" spans="1:30" x14ac:dyDescent="0.35">
      <c r="A422" s="36" t="s">
        <v>1409</v>
      </c>
      <c r="B422" s="45" t="s">
        <v>781</v>
      </c>
      <c r="C422" s="45" t="s">
        <v>4364</v>
      </c>
      <c r="D422" s="36" t="s">
        <v>1409</v>
      </c>
      <c r="E422" s="36" t="str">
        <f t="shared" si="18"/>
        <v>2014_ME</v>
      </c>
      <c r="F422" s="45">
        <v>2014</v>
      </c>
      <c r="G422" s="45">
        <f>_xlfn.XLOOKUP(I422,Main_OG!$B$1:$B$766,Main_OG!$O$1:$O$766,"")</f>
        <v>1</v>
      </c>
      <c r="H422" s="45">
        <f>_xlfn.XLOOKUP(E422,Main_OG!$D$1:$D$766,Main_OG!$J$1:$J$766,"")</f>
        <v>0</v>
      </c>
      <c r="I422" s="45" t="s">
        <v>781</v>
      </c>
      <c r="J422" s="45" t="str">
        <f t="shared" si="19"/>
        <v>Central Maine Power Co_ME</v>
      </c>
      <c r="K422" s="45" t="str">
        <f t="shared" si="20"/>
        <v>Central Maine Power Co_ME</v>
      </c>
      <c r="L422" s="45" t="s">
        <v>1418</v>
      </c>
      <c r="M422" s="45">
        <v>0</v>
      </c>
      <c r="N422" s="45">
        <v>7</v>
      </c>
      <c r="O422" s="45">
        <v>0</v>
      </c>
      <c r="P422" s="45">
        <v>32</v>
      </c>
      <c r="Q422" s="45">
        <v>0</v>
      </c>
      <c r="R422" s="45">
        <v>236</v>
      </c>
      <c r="S422" s="45">
        <v>0</v>
      </c>
      <c r="T422" s="45">
        <v>112</v>
      </c>
      <c r="U422" s="45">
        <v>0</v>
      </c>
      <c r="V422" s="45">
        <v>12.161016999999999</v>
      </c>
      <c r="W422" s="45">
        <v>0</v>
      </c>
      <c r="X422" s="45">
        <v>14.910714</v>
      </c>
      <c r="Y422" s="46">
        <v>59589.8</v>
      </c>
      <c r="Z422" s="46">
        <v>44763.400707773413</v>
      </c>
      <c r="AA422" s="47">
        <f>_xlfn.XLOOKUP($E422,Main_OG!$D$1:$D$766,Main_OG!AJ$1:AJ$766,"")</f>
        <v>37774</v>
      </c>
      <c r="AB422" s="47">
        <f>_xlfn.XLOOKUP($E422,Main_OG!$D$1:$D$766,Main_OG!AK$1:AK$766,"")</f>
        <v>1052544</v>
      </c>
      <c r="AC422" s="47">
        <f>_xlfn.XLOOKUP($E422,Main_OG!$D$1:$D$766,Main_OG!AL$1:AL$766,"")</f>
        <v>61544790</v>
      </c>
      <c r="AD422" s="47">
        <f>_xlfn.XLOOKUP($E422,Main_OG!$D$1:$D$766,Main_OG!AM$1:AM$766,"")</f>
        <v>0</v>
      </c>
    </row>
    <row r="423" spans="1:30" x14ac:dyDescent="0.35">
      <c r="A423" s="36" t="s">
        <v>1409</v>
      </c>
      <c r="B423" s="45" t="s">
        <v>781</v>
      </c>
      <c r="C423" s="45" t="s">
        <v>4364</v>
      </c>
      <c r="D423" s="36" t="s">
        <v>1409</v>
      </c>
      <c r="E423" s="36" t="str">
        <f t="shared" si="18"/>
        <v>2015_ME</v>
      </c>
      <c r="F423" s="45">
        <v>2015</v>
      </c>
      <c r="G423" s="45">
        <f>_xlfn.XLOOKUP(I423,Main_OG!$B$1:$B$766,Main_OG!$O$1:$O$766,"")</f>
        <v>1</v>
      </c>
      <c r="H423" s="45">
        <f>_xlfn.XLOOKUP(E423,Main_OG!$D$1:$D$766,Main_OG!$J$1:$J$766,"")</f>
        <v>1</v>
      </c>
      <c r="I423" s="45" t="s">
        <v>781</v>
      </c>
      <c r="J423" s="45" t="str">
        <f t="shared" si="19"/>
        <v>Central Maine Power Co_ME</v>
      </c>
      <c r="K423" s="45" t="str">
        <f t="shared" si="20"/>
        <v>Central Maine Power Co_ME</v>
      </c>
      <c r="L423" s="45" t="s">
        <v>1419</v>
      </c>
      <c r="M423" s="45">
        <v>0</v>
      </c>
      <c r="N423" s="45">
        <v>43392</v>
      </c>
      <c r="O423" s="45">
        <v>1647</v>
      </c>
      <c r="P423" s="45">
        <v>422530</v>
      </c>
      <c r="Q423" s="45">
        <v>0</v>
      </c>
      <c r="R423" s="45">
        <v>1087365</v>
      </c>
      <c r="S423" s="45">
        <v>139187</v>
      </c>
      <c r="T423" s="45">
        <v>2805686</v>
      </c>
      <c r="U423" s="45">
        <v>0</v>
      </c>
      <c r="V423" s="45">
        <v>11.767125</v>
      </c>
      <c r="W423" s="45">
        <v>9.1608412000000001</v>
      </c>
      <c r="X423" s="45">
        <v>14.613239</v>
      </c>
      <c r="Y423" s="46">
        <v>60563</v>
      </c>
      <c r="Z423" s="46">
        <v>45566.993555027548</v>
      </c>
      <c r="AA423" s="47">
        <f>_xlfn.XLOOKUP($E423,Main_OG!$D$1:$D$766,Main_OG!AJ$1:AJ$766,"")</f>
        <v>43260</v>
      </c>
      <c r="AB423" s="47">
        <f>_xlfn.XLOOKUP($E423,Main_OG!$D$1:$D$766,Main_OG!AK$1:AK$766,"")</f>
        <v>1853876</v>
      </c>
      <c r="AC423" s="47">
        <f>_xlfn.XLOOKUP($E423,Main_OG!$D$1:$D$766,Main_OG!AL$1:AL$766,"")</f>
        <v>40520428</v>
      </c>
      <c r="AD423" s="47">
        <f>_xlfn.XLOOKUP($E423,Main_OG!$D$1:$D$766,Main_OG!AM$1:AM$766,"")</f>
        <v>0</v>
      </c>
    </row>
    <row r="424" spans="1:30" x14ac:dyDescent="0.35">
      <c r="A424" s="36" t="s">
        <v>1409</v>
      </c>
      <c r="B424" s="45" t="s">
        <v>781</v>
      </c>
      <c r="C424" s="45" t="s">
        <v>4364</v>
      </c>
      <c r="D424" s="36" t="s">
        <v>1409</v>
      </c>
      <c r="E424" s="36" t="str">
        <f t="shared" si="18"/>
        <v>2016_ME</v>
      </c>
      <c r="F424" s="45">
        <v>2016</v>
      </c>
      <c r="G424" s="45">
        <f>_xlfn.XLOOKUP(I424,Main_OG!$B$1:$B$766,Main_OG!$O$1:$O$766,"")</f>
        <v>1</v>
      </c>
      <c r="H424" s="45">
        <f>_xlfn.XLOOKUP(E424,Main_OG!$D$1:$D$766,Main_OG!$J$1:$J$766,"")</f>
        <v>1</v>
      </c>
      <c r="I424" s="45" t="s">
        <v>781</v>
      </c>
      <c r="J424" s="45" t="str">
        <f t="shared" si="19"/>
        <v>Central Maine Power Co_ME</v>
      </c>
      <c r="K424" s="45" t="str">
        <f t="shared" si="20"/>
        <v>Central Maine Power Co_ME</v>
      </c>
      <c r="L424" s="45" t="s">
        <v>1420</v>
      </c>
      <c r="M424" s="45">
        <v>0</v>
      </c>
      <c r="N424" s="45">
        <v>44115</v>
      </c>
      <c r="O424" s="45">
        <v>1679</v>
      </c>
      <c r="P424" s="45">
        <v>434783</v>
      </c>
      <c r="Q424" s="45">
        <v>0</v>
      </c>
      <c r="R424" s="45">
        <v>1058593</v>
      </c>
      <c r="S424" s="45">
        <v>117487</v>
      </c>
      <c r="T424" s="45">
        <v>2877173</v>
      </c>
      <c r="U424" s="45">
        <v>0</v>
      </c>
      <c r="V424" s="45">
        <v>11.489599999999999</v>
      </c>
      <c r="W424" s="45">
        <v>8.6116761999999998</v>
      </c>
      <c r="X424" s="45">
        <v>14.622934000000001</v>
      </c>
      <c r="Y424" s="46">
        <v>62037.1</v>
      </c>
      <c r="Z424" s="46">
        <v>46562.234491289062</v>
      </c>
      <c r="AA424" s="47">
        <f>_xlfn.XLOOKUP($E424,Main_OG!$D$1:$D$766,Main_OG!AJ$1:AJ$766,"")</f>
        <v>32738</v>
      </c>
      <c r="AB424" s="47">
        <f>_xlfn.XLOOKUP($E424,Main_OG!$D$1:$D$766,Main_OG!AK$1:AK$766,"")</f>
        <v>453446</v>
      </c>
      <c r="AC424" s="47">
        <f>_xlfn.XLOOKUP($E424,Main_OG!$D$1:$D$766,Main_OG!AL$1:AL$766,"")</f>
        <v>47789256</v>
      </c>
      <c r="AD424" s="47">
        <f>_xlfn.XLOOKUP($E424,Main_OG!$D$1:$D$766,Main_OG!AM$1:AM$766,"")</f>
        <v>0</v>
      </c>
    </row>
    <row r="425" spans="1:30" x14ac:dyDescent="0.35">
      <c r="A425" s="36" t="s">
        <v>1409</v>
      </c>
      <c r="B425" s="45" t="s">
        <v>781</v>
      </c>
      <c r="C425" s="45" t="s">
        <v>4364</v>
      </c>
      <c r="D425" s="36" t="s">
        <v>1409</v>
      </c>
      <c r="E425" s="36" t="str">
        <f t="shared" si="18"/>
        <v>2017_ME</v>
      </c>
      <c r="F425" s="45">
        <v>2017</v>
      </c>
      <c r="G425" s="45">
        <f>_xlfn.XLOOKUP(I425,Main_OG!$B$1:$B$766,Main_OG!$O$1:$O$766,"")</f>
        <v>1</v>
      </c>
      <c r="H425" s="45">
        <f>_xlfn.XLOOKUP(E425,Main_OG!$D$1:$D$766,Main_OG!$J$1:$J$766,"")</f>
        <v>1</v>
      </c>
      <c r="I425" s="45" t="s">
        <v>781</v>
      </c>
      <c r="J425" s="45" t="str">
        <f t="shared" si="19"/>
        <v>Central Maine Power Co_ME</v>
      </c>
      <c r="K425" s="45" t="str">
        <f t="shared" si="20"/>
        <v>Central Maine Power Co_ME</v>
      </c>
      <c r="L425" s="45" t="s">
        <v>1421</v>
      </c>
      <c r="M425" s="45">
        <v>0</v>
      </c>
      <c r="N425" s="45">
        <v>46783</v>
      </c>
      <c r="O425" s="45">
        <v>1821</v>
      </c>
      <c r="P425" s="45">
        <v>454387</v>
      </c>
      <c r="Q425" s="45">
        <v>0</v>
      </c>
      <c r="R425" s="45">
        <v>1215361</v>
      </c>
      <c r="S425" s="45">
        <v>103343</v>
      </c>
      <c r="T425" s="45">
        <v>3018478</v>
      </c>
      <c r="U425" s="45">
        <v>0</v>
      </c>
      <c r="V425" s="45">
        <v>11.494478000000001</v>
      </c>
      <c r="W425" s="45">
        <v>9.1984943000000001</v>
      </c>
      <c r="X425" s="45">
        <v>15.084688</v>
      </c>
      <c r="Y425" s="46">
        <v>63000.6</v>
      </c>
      <c r="Z425" s="46">
        <v>47165.210673011199</v>
      </c>
      <c r="AA425" s="47">
        <f>_xlfn.XLOOKUP($E425,Main_OG!$D$1:$D$766,Main_OG!AJ$1:AJ$766,"")</f>
        <v>30982</v>
      </c>
      <c r="AB425" s="47">
        <f>_xlfn.XLOOKUP($E425,Main_OG!$D$1:$D$766,Main_OG!AK$1:AK$766,"")</f>
        <v>543134</v>
      </c>
      <c r="AC425" s="47">
        <f>_xlfn.XLOOKUP($E425,Main_OG!$D$1:$D$766,Main_OG!AL$1:AL$766,"")</f>
        <v>30493058</v>
      </c>
      <c r="AD425" s="47">
        <f>_xlfn.XLOOKUP($E425,Main_OG!$D$1:$D$766,Main_OG!AM$1:AM$766,"")</f>
        <v>0</v>
      </c>
    </row>
    <row r="426" spans="1:30" x14ac:dyDescent="0.35">
      <c r="A426" s="36" t="s">
        <v>1409</v>
      </c>
      <c r="B426" s="45" t="s">
        <v>781</v>
      </c>
      <c r="C426" s="45" t="s">
        <v>4364</v>
      </c>
      <c r="D426" s="36" t="s">
        <v>1409</v>
      </c>
      <c r="E426" s="36" t="str">
        <f t="shared" si="18"/>
        <v>2018_ME</v>
      </c>
      <c r="F426" s="45">
        <v>2018</v>
      </c>
      <c r="G426" s="45">
        <f>_xlfn.XLOOKUP(I426,Main_OG!$B$1:$B$766,Main_OG!$O$1:$O$766,"")</f>
        <v>1</v>
      </c>
      <c r="H426" s="45">
        <f>_xlfn.XLOOKUP(E426,Main_OG!$D$1:$D$766,Main_OG!$J$1:$J$766,"")</f>
        <v>1</v>
      </c>
      <c r="I426" s="45" t="s">
        <v>781</v>
      </c>
      <c r="J426" s="45" t="str">
        <f t="shared" si="19"/>
        <v>Central Maine Power Co_ME</v>
      </c>
      <c r="K426" s="45" t="str">
        <f t="shared" si="20"/>
        <v>Central Maine Power Co_ME</v>
      </c>
      <c r="L426" s="45" t="s">
        <v>1422</v>
      </c>
      <c r="M426" s="45">
        <v>0</v>
      </c>
      <c r="N426" s="45">
        <v>45356</v>
      </c>
      <c r="O426" s="45">
        <v>1820</v>
      </c>
      <c r="P426" s="45">
        <v>468410</v>
      </c>
      <c r="Q426" s="45">
        <v>0</v>
      </c>
      <c r="R426" s="45">
        <v>1340018</v>
      </c>
      <c r="S426" s="45">
        <v>110148</v>
      </c>
      <c r="T426" s="45">
        <v>3274839</v>
      </c>
      <c r="U426" s="45">
        <v>0</v>
      </c>
      <c r="V426" s="45">
        <v>13.933559000000001</v>
      </c>
      <c r="W426" s="45">
        <v>14.922559</v>
      </c>
      <c r="X426" s="45">
        <v>16.160681</v>
      </c>
      <c r="Y426" s="46">
        <v>64806.3</v>
      </c>
      <c r="Z426" s="46">
        <v>48358.471573131719</v>
      </c>
      <c r="AA426" s="47">
        <f>_xlfn.XLOOKUP($E426,Main_OG!$D$1:$D$766,Main_OG!AJ$1:AJ$766,"")</f>
        <v>32558</v>
      </c>
      <c r="AB426" s="47">
        <f>_xlfn.XLOOKUP($E426,Main_OG!$D$1:$D$766,Main_OG!AK$1:AK$766,"")</f>
        <v>634748</v>
      </c>
      <c r="AC426" s="47">
        <f>_xlfn.XLOOKUP($E426,Main_OG!$D$1:$D$766,Main_OG!AL$1:AL$766,"")</f>
        <v>31717018</v>
      </c>
      <c r="AD426" s="47">
        <f>_xlfn.XLOOKUP($E426,Main_OG!$D$1:$D$766,Main_OG!AM$1:AM$766,"")</f>
        <v>0</v>
      </c>
    </row>
    <row r="427" spans="1:30" x14ac:dyDescent="0.35">
      <c r="A427" s="36" t="s">
        <v>1409</v>
      </c>
      <c r="B427" s="45" t="s">
        <v>781</v>
      </c>
      <c r="C427" s="45" t="s">
        <v>4364</v>
      </c>
      <c r="D427" s="36" t="s">
        <v>1409</v>
      </c>
      <c r="E427" s="36" t="str">
        <f t="shared" si="18"/>
        <v>2019_ME</v>
      </c>
      <c r="F427" s="45">
        <v>2019</v>
      </c>
      <c r="G427" s="45">
        <f>_xlfn.XLOOKUP(I427,Main_OG!$B$1:$B$766,Main_OG!$O$1:$O$766,"")</f>
        <v>1</v>
      </c>
      <c r="H427" s="45">
        <f>_xlfn.XLOOKUP(E427,Main_OG!$D$1:$D$766,Main_OG!$J$1:$J$766,"")</f>
        <v>1</v>
      </c>
      <c r="I427" s="45" t="s">
        <v>781</v>
      </c>
      <c r="J427" s="45" t="str">
        <f t="shared" si="19"/>
        <v>Central Maine Power Co_ME</v>
      </c>
      <c r="K427" s="45" t="str">
        <f t="shared" si="20"/>
        <v>Central Maine Power Co_ME</v>
      </c>
      <c r="L427" s="45" t="s">
        <v>1423</v>
      </c>
      <c r="M427" s="45">
        <v>0</v>
      </c>
      <c r="N427" s="45">
        <v>47340</v>
      </c>
      <c r="O427" s="45">
        <v>1635</v>
      </c>
      <c r="P427" s="45">
        <v>484082</v>
      </c>
      <c r="Q427" s="45">
        <v>0</v>
      </c>
      <c r="R427" s="45">
        <v>1253378</v>
      </c>
      <c r="S427" s="45">
        <v>108513</v>
      </c>
      <c r="T427" s="45">
        <v>3300764</v>
      </c>
      <c r="U427" s="45">
        <v>0</v>
      </c>
      <c r="V427" s="45">
        <v>15.005345999999999</v>
      </c>
      <c r="W427" s="45">
        <v>15.349405000000001</v>
      </c>
      <c r="X427" s="45">
        <v>17.321459999999998</v>
      </c>
      <c r="Y427" s="46">
        <v>66351.199999999997</v>
      </c>
      <c r="Z427" s="46">
        <v>49303.52140410323</v>
      </c>
      <c r="AA427" s="47">
        <f>_xlfn.XLOOKUP($E427,Main_OG!$D$1:$D$766,Main_OG!AJ$1:AJ$766,"")</f>
        <v>33556</v>
      </c>
      <c r="AB427" s="47">
        <f>_xlfn.XLOOKUP($E427,Main_OG!$D$1:$D$766,Main_OG!AK$1:AK$766,"")</f>
        <v>106734</v>
      </c>
      <c r="AC427" s="47">
        <f>_xlfn.XLOOKUP($E427,Main_OG!$D$1:$D$766,Main_OG!AL$1:AL$766,"")</f>
        <v>23459502</v>
      </c>
      <c r="AD427" s="47">
        <f>_xlfn.XLOOKUP($E427,Main_OG!$D$1:$D$766,Main_OG!AM$1:AM$766,"")</f>
        <v>0</v>
      </c>
    </row>
    <row r="428" spans="1:30" x14ac:dyDescent="0.35">
      <c r="A428" s="36" t="s">
        <v>1409</v>
      </c>
      <c r="B428" s="45" t="s">
        <v>781</v>
      </c>
      <c r="C428" s="45" t="s">
        <v>4364</v>
      </c>
      <c r="D428" s="36" t="s">
        <v>1409</v>
      </c>
      <c r="E428" s="36" t="str">
        <f t="shared" si="18"/>
        <v>2020_ME</v>
      </c>
      <c r="F428" s="45">
        <v>2020</v>
      </c>
      <c r="G428" s="45">
        <f>_xlfn.XLOOKUP(I428,Main_OG!$B$1:$B$766,Main_OG!$O$1:$O$766,"")</f>
        <v>1</v>
      </c>
      <c r="H428" s="45">
        <f>_xlfn.XLOOKUP(E428,Main_OG!$D$1:$D$766,Main_OG!$J$1:$J$766,"")</f>
        <v>1</v>
      </c>
      <c r="I428" s="45" t="s">
        <v>781</v>
      </c>
      <c r="J428" s="45" t="str">
        <f t="shared" si="19"/>
        <v>Central Maine Power Co_ME</v>
      </c>
      <c r="K428" s="45" t="str">
        <f t="shared" si="20"/>
        <v>Central Maine Power Co_ME</v>
      </c>
      <c r="L428" s="45" t="s">
        <v>1424</v>
      </c>
      <c r="M428" s="45">
        <v>0</v>
      </c>
      <c r="N428" s="45">
        <v>48251</v>
      </c>
      <c r="O428" s="45">
        <v>1432</v>
      </c>
      <c r="P428" s="45">
        <v>0</v>
      </c>
      <c r="Q428" s="45">
        <v>0</v>
      </c>
      <c r="R428" s="45">
        <v>1122468</v>
      </c>
      <c r="S428" s="45">
        <v>92530</v>
      </c>
      <c r="T428" s="45">
        <v>0</v>
      </c>
      <c r="U428" s="45">
        <v>0</v>
      </c>
      <c r="V428" s="45">
        <v>13.795137</v>
      </c>
      <c r="W428" s="45">
        <v>13.747973999999999</v>
      </c>
      <c r="X428" s="45">
        <v>0</v>
      </c>
      <c r="Y428" s="46">
        <v>67420.600000000006</v>
      </c>
      <c r="Z428" s="46">
        <v>49954.247295774381</v>
      </c>
      <c r="AA428" s="47">
        <f>_xlfn.XLOOKUP($E428,Main_OG!$D$1:$D$766,Main_OG!AJ$1:AJ$766,"")</f>
        <v>27588</v>
      </c>
      <c r="AB428" s="47">
        <f>_xlfn.XLOOKUP($E428,Main_OG!$D$1:$D$766,Main_OG!AK$1:AK$766,"")</f>
        <v>121500</v>
      </c>
      <c r="AC428" s="47">
        <f>_xlfn.XLOOKUP($E428,Main_OG!$D$1:$D$766,Main_OG!AL$1:AL$766,"")</f>
        <v>24608858</v>
      </c>
      <c r="AD428" s="47">
        <f>_xlfn.XLOOKUP($E428,Main_OG!$D$1:$D$766,Main_OG!AM$1:AM$766,"")</f>
        <v>0</v>
      </c>
    </row>
    <row r="429" spans="1:30" x14ac:dyDescent="0.35">
      <c r="A429" s="36" t="s">
        <v>1425</v>
      </c>
      <c r="B429" s="45" t="s">
        <v>908</v>
      </c>
      <c r="C429" s="45" t="s">
        <v>4365</v>
      </c>
      <c r="D429" s="36" t="s">
        <v>4492</v>
      </c>
      <c r="E429" s="36" t="str">
        <f t="shared" si="18"/>
        <v>2006_VT</v>
      </c>
      <c r="F429" s="45">
        <v>2006</v>
      </c>
      <c r="G429" s="45">
        <f>_xlfn.XLOOKUP(I429,Main_OG!$B$1:$B$766,Main_OG!$O$1:$O$766,"")</f>
        <v>1</v>
      </c>
      <c r="H429" s="45">
        <f>_xlfn.XLOOKUP(E429,Main_OG!$D$1:$D$766,Main_OG!$J$1:$J$766,"")</f>
        <v>0</v>
      </c>
      <c r="I429" s="45" t="s">
        <v>908</v>
      </c>
      <c r="J429" s="45" t="str">
        <f t="shared" si="19"/>
        <v>Central Vermont Pub Serv Corp_VT</v>
      </c>
      <c r="K429" s="45" t="str">
        <f t="shared" si="20"/>
        <v>Central Vermont Public Service Corp_VT</v>
      </c>
      <c r="L429" s="45" t="s">
        <v>1426</v>
      </c>
      <c r="M429" s="45">
        <v>0</v>
      </c>
      <c r="N429" s="45">
        <v>22006</v>
      </c>
      <c r="O429" s="45">
        <v>35</v>
      </c>
      <c r="P429" s="45">
        <v>134568</v>
      </c>
      <c r="Q429" s="45">
        <v>0</v>
      </c>
      <c r="R429" s="45">
        <v>105200</v>
      </c>
      <c r="S429" s="45">
        <v>35052</v>
      </c>
      <c r="T429" s="45">
        <v>124520</v>
      </c>
      <c r="U429" s="45">
        <v>0</v>
      </c>
      <c r="V429" s="45">
        <v>11.75863063369183</v>
      </c>
      <c r="W429" s="45">
        <v>8.1450361103107252</v>
      </c>
      <c r="X429" s="45">
        <v>12.97821469293994</v>
      </c>
      <c r="Y429" s="46">
        <v>29420.9</v>
      </c>
      <c r="Z429" s="46">
        <v>47232.74660775865</v>
      </c>
      <c r="AA429" s="47">
        <f>_xlfn.XLOOKUP($E429,Main_OG!$D$1:$D$766,Main_OG!AJ$1:AJ$766,"")</f>
        <v>0</v>
      </c>
      <c r="AB429" s="47">
        <f>_xlfn.XLOOKUP($E429,Main_OG!$D$1:$D$766,Main_OG!AK$1:AK$766,"")</f>
        <v>40726.14</v>
      </c>
      <c r="AC429" s="47">
        <f>_xlfn.XLOOKUP($E429,Main_OG!$D$1:$D$766,Main_OG!AL$1:AL$766,"")</f>
        <v>61104</v>
      </c>
      <c r="AD429" s="47">
        <f>_xlfn.XLOOKUP($E429,Main_OG!$D$1:$D$766,Main_OG!AM$1:AM$766,"")</f>
        <v>5106523</v>
      </c>
    </row>
    <row r="430" spans="1:30" x14ac:dyDescent="0.35">
      <c r="A430" s="36" t="s">
        <v>1425</v>
      </c>
      <c r="B430" s="45" t="s">
        <v>908</v>
      </c>
      <c r="C430" s="45" t="s">
        <v>4365</v>
      </c>
      <c r="D430" s="36" t="s">
        <v>4492</v>
      </c>
      <c r="E430" s="36" t="str">
        <f t="shared" si="18"/>
        <v>2007_VT</v>
      </c>
      <c r="F430" s="45">
        <v>2007</v>
      </c>
      <c r="G430" s="45">
        <f>_xlfn.XLOOKUP(I430,Main_OG!$B$1:$B$766,Main_OG!$O$1:$O$766,"")</f>
        <v>1</v>
      </c>
      <c r="H430" s="45">
        <f>_xlfn.XLOOKUP(E430,Main_OG!$D$1:$D$766,Main_OG!$J$1:$J$766,"")</f>
        <v>0</v>
      </c>
      <c r="I430" s="45" t="s">
        <v>908</v>
      </c>
      <c r="J430" s="45" t="str">
        <f t="shared" si="19"/>
        <v>Central Vermont Pub Serv Corp_VT</v>
      </c>
      <c r="K430" s="45" t="str">
        <f t="shared" si="20"/>
        <v>Central Vermont Public Service Corp_VT</v>
      </c>
      <c r="L430" s="45" t="s">
        <v>1427</v>
      </c>
      <c r="M430" s="45">
        <v>0</v>
      </c>
      <c r="N430" s="45">
        <v>22281</v>
      </c>
      <c r="O430" s="45">
        <v>37</v>
      </c>
      <c r="P430" s="45">
        <v>135591</v>
      </c>
      <c r="Q430" s="45">
        <v>0</v>
      </c>
      <c r="R430" s="45">
        <v>109396</v>
      </c>
      <c r="S430" s="45">
        <v>36064</v>
      </c>
      <c r="T430" s="45">
        <v>136359</v>
      </c>
      <c r="U430" s="45">
        <v>0</v>
      </c>
      <c r="V430" s="45">
        <v>12.26</v>
      </c>
      <c r="W430" s="45">
        <v>8.48</v>
      </c>
      <c r="X430" s="45">
        <v>13.59</v>
      </c>
      <c r="Y430" s="46">
        <v>29296.6</v>
      </c>
      <c r="Z430" s="46">
        <v>46988.761485915369</v>
      </c>
      <c r="AA430" s="47">
        <f>_xlfn.XLOOKUP($E430,Main_OG!$D$1:$D$766,Main_OG!AJ$1:AJ$766,"")</f>
        <v>0</v>
      </c>
      <c r="AB430" s="47">
        <f>_xlfn.XLOOKUP($E430,Main_OG!$D$1:$D$766,Main_OG!AK$1:AK$766,"")</f>
        <v>41076</v>
      </c>
      <c r="AC430" s="47">
        <f>_xlfn.XLOOKUP($E430,Main_OG!$D$1:$D$766,Main_OG!AL$1:AL$766,"")</f>
        <v>51894</v>
      </c>
      <c r="AD430" s="47">
        <f>_xlfn.XLOOKUP($E430,Main_OG!$D$1:$D$766,Main_OG!AM$1:AM$766,"")</f>
        <v>4703728</v>
      </c>
    </row>
    <row r="431" spans="1:30" x14ac:dyDescent="0.35">
      <c r="A431" s="36" t="s">
        <v>1425</v>
      </c>
      <c r="B431" s="45" t="s">
        <v>908</v>
      </c>
      <c r="C431" s="45" t="s">
        <v>4365</v>
      </c>
      <c r="D431" s="36" t="s">
        <v>4492</v>
      </c>
      <c r="E431" s="36" t="str">
        <f t="shared" si="18"/>
        <v>2008_VT</v>
      </c>
      <c r="F431" s="45">
        <v>2008</v>
      </c>
      <c r="G431" s="45">
        <f>_xlfn.XLOOKUP(I431,Main_OG!$B$1:$B$766,Main_OG!$O$1:$O$766,"")</f>
        <v>1</v>
      </c>
      <c r="H431" s="45">
        <f>_xlfn.XLOOKUP(E431,Main_OG!$D$1:$D$766,Main_OG!$J$1:$J$766,"")</f>
        <v>0</v>
      </c>
      <c r="I431" s="45" t="s">
        <v>908</v>
      </c>
      <c r="J431" s="45" t="str">
        <f t="shared" si="19"/>
        <v>Central Vermont Pub Serv Corp_VT</v>
      </c>
      <c r="K431" s="45" t="str">
        <f t="shared" si="20"/>
        <v>Central Vermont Public Service Corp_VT</v>
      </c>
      <c r="L431" s="45" t="s">
        <v>1428</v>
      </c>
      <c r="M431" s="45">
        <v>0</v>
      </c>
      <c r="N431" s="45">
        <v>22575</v>
      </c>
      <c r="O431" s="45">
        <v>34</v>
      </c>
      <c r="P431" s="45">
        <v>135613</v>
      </c>
      <c r="Q431" s="45">
        <v>0</v>
      </c>
      <c r="R431" s="45">
        <v>879504</v>
      </c>
      <c r="S431" s="45">
        <v>396741</v>
      </c>
      <c r="T431" s="45">
        <v>982966</v>
      </c>
      <c r="U431" s="45">
        <v>0</v>
      </c>
      <c r="V431" s="45">
        <v>12.52</v>
      </c>
      <c r="W431" s="45">
        <v>8.7899999999999991</v>
      </c>
      <c r="X431" s="45">
        <v>14.05</v>
      </c>
      <c r="Y431" s="46">
        <v>30168.6</v>
      </c>
      <c r="Z431" s="46">
        <v>48335.418832942669</v>
      </c>
      <c r="AA431" s="47">
        <f>_xlfn.XLOOKUP($E431,Main_OG!$D$1:$D$766,Main_OG!AJ$1:AJ$766,"")</f>
        <v>0</v>
      </c>
      <c r="AB431" s="47">
        <f>_xlfn.XLOOKUP($E431,Main_OG!$D$1:$D$766,Main_OG!AK$1:AK$766,"")</f>
        <v>23934</v>
      </c>
      <c r="AC431" s="47">
        <f>_xlfn.XLOOKUP($E431,Main_OG!$D$1:$D$766,Main_OG!AL$1:AL$766,"")</f>
        <v>75810</v>
      </c>
      <c r="AD431" s="47">
        <f>_xlfn.XLOOKUP($E431,Main_OG!$D$1:$D$766,Main_OG!AM$1:AM$766,"")</f>
        <v>4895053</v>
      </c>
    </row>
    <row r="432" spans="1:30" x14ac:dyDescent="0.35">
      <c r="A432" s="36" t="s">
        <v>1425</v>
      </c>
      <c r="B432" s="45" t="s">
        <v>908</v>
      </c>
      <c r="C432" s="45" t="s">
        <v>4365</v>
      </c>
      <c r="D432" s="36" t="s">
        <v>4492</v>
      </c>
      <c r="E432" s="36" t="str">
        <f t="shared" si="18"/>
        <v>2009_VT</v>
      </c>
      <c r="F432" s="45">
        <v>2009</v>
      </c>
      <c r="G432" s="45">
        <f>_xlfn.XLOOKUP(I432,Main_OG!$B$1:$B$766,Main_OG!$O$1:$O$766,"")</f>
        <v>1</v>
      </c>
      <c r="H432" s="45">
        <f>_xlfn.XLOOKUP(E432,Main_OG!$D$1:$D$766,Main_OG!$J$1:$J$766,"")</f>
        <v>0</v>
      </c>
      <c r="I432" s="45" t="s">
        <v>908</v>
      </c>
      <c r="J432" s="45" t="str">
        <f t="shared" si="19"/>
        <v>Central Vermont Pub Serv Corp_VT</v>
      </c>
      <c r="K432" s="45" t="str">
        <f t="shared" si="20"/>
        <v>Central Vermont Public Service Corp_VT</v>
      </c>
      <c r="L432" s="45" t="s">
        <v>1429</v>
      </c>
      <c r="M432" s="45">
        <v>0</v>
      </c>
      <c r="N432" s="45">
        <v>22652</v>
      </c>
      <c r="O432" s="45">
        <v>35</v>
      </c>
      <c r="P432" s="45">
        <v>135981</v>
      </c>
      <c r="Q432" s="45">
        <v>0</v>
      </c>
      <c r="R432" s="45">
        <v>831408</v>
      </c>
      <c r="S432" s="45">
        <v>364516</v>
      </c>
      <c r="T432" s="45">
        <v>981838</v>
      </c>
      <c r="U432" s="45">
        <v>0</v>
      </c>
      <c r="V432" s="45">
        <v>12.74</v>
      </c>
      <c r="W432" s="45">
        <v>8.94</v>
      </c>
      <c r="X432" s="45">
        <v>14.16</v>
      </c>
      <c r="Y432" s="46">
        <v>29565.7</v>
      </c>
      <c r="Z432" s="46">
        <v>47318.974995878794</v>
      </c>
      <c r="AA432" s="47">
        <f>_xlfn.XLOOKUP($E432,Main_OG!$D$1:$D$766,Main_OG!AJ$1:AJ$766,"")</f>
        <v>0</v>
      </c>
      <c r="AB432" s="47">
        <f>_xlfn.XLOOKUP($E432,Main_OG!$D$1:$D$766,Main_OG!AK$1:AK$766,"")</f>
        <v>14910</v>
      </c>
      <c r="AC432" s="47">
        <f>_xlfn.XLOOKUP($E432,Main_OG!$D$1:$D$766,Main_OG!AL$1:AL$766,"")</f>
        <v>127600</v>
      </c>
      <c r="AD432" s="47">
        <f>_xlfn.XLOOKUP($E432,Main_OG!$D$1:$D$766,Main_OG!AM$1:AM$766,"")</f>
        <v>5360608</v>
      </c>
    </row>
    <row r="433" spans="1:30" x14ac:dyDescent="0.35">
      <c r="A433" s="36" t="s">
        <v>1425</v>
      </c>
      <c r="B433" s="45" t="s">
        <v>908</v>
      </c>
      <c r="C433" s="45" t="s">
        <v>4365</v>
      </c>
      <c r="D433" s="36" t="s">
        <v>4492</v>
      </c>
      <c r="E433" s="36" t="str">
        <f t="shared" si="18"/>
        <v>2010_VT</v>
      </c>
      <c r="F433" s="45">
        <v>2010</v>
      </c>
      <c r="G433" s="45">
        <f>_xlfn.XLOOKUP(I433,Main_OG!$B$1:$B$766,Main_OG!$O$1:$O$766,"")</f>
        <v>1</v>
      </c>
      <c r="H433" s="45">
        <f>_xlfn.XLOOKUP(E433,Main_OG!$D$1:$D$766,Main_OG!$J$1:$J$766,"")</f>
        <v>0</v>
      </c>
      <c r="I433" s="45" t="s">
        <v>908</v>
      </c>
      <c r="J433" s="45" t="str">
        <f t="shared" si="19"/>
        <v>Central Vermont Pub Serv Corp_VT</v>
      </c>
      <c r="K433" s="45" t="str">
        <f t="shared" si="20"/>
        <v>Central Vermont Public Service Corp_VT</v>
      </c>
      <c r="L433" s="45" t="s">
        <v>1430</v>
      </c>
      <c r="M433" s="45">
        <v>0</v>
      </c>
      <c r="N433" s="45">
        <v>22846</v>
      </c>
      <c r="O433" s="45">
        <v>35</v>
      </c>
      <c r="P433" s="45">
        <v>136457</v>
      </c>
      <c r="Q433" s="45">
        <v>0</v>
      </c>
      <c r="R433" s="45">
        <v>849639</v>
      </c>
      <c r="S433" s="45">
        <v>371592</v>
      </c>
      <c r="T433" s="45">
        <v>979922</v>
      </c>
      <c r="U433" s="45">
        <v>0</v>
      </c>
      <c r="V433" s="45">
        <v>13.32</v>
      </c>
      <c r="W433" s="45">
        <v>9.25</v>
      </c>
      <c r="X433" s="45">
        <v>14.98</v>
      </c>
      <c r="Y433" s="46">
        <v>30890.6</v>
      </c>
      <c r="Z433" s="46">
        <v>49354.994359995268</v>
      </c>
      <c r="AA433" s="47">
        <f>_xlfn.XLOOKUP($E433,Main_OG!$D$1:$D$766,Main_OG!AJ$1:AJ$766,"")</f>
        <v>0</v>
      </c>
      <c r="AB433" s="47">
        <f>_xlfn.XLOOKUP($E433,Main_OG!$D$1:$D$766,Main_OG!AK$1:AK$766,"")</f>
        <v>23888</v>
      </c>
      <c r="AC433" s="47">
        <f>_xlfn.XLOOKUP($E433,Main_OG!$D$1:$D$766,Main_OG!AL$1:AL$766,"")</f>
        <v>110776</v>
      </c>
      <c r="AD433" s="47">
        <f>_xlfn.XLOOKUP($E433,Main_OG!$D$1:$D$766,Main_OG!AM$1:AM$766,"")</f>
        <v>4782473</v>
      </c>
    </row>
    <row r="434" spans="1:30" x14ac:dyDescent="0.35">
      <c r="A434" s="36" t="s">
        <v>1425</v>
      </c>
      <c r="B434" s="45" t="s">
        <v>908</v>
      </c>
      <c r="C434" s="45" t="s">
        <v>4365</v>
      </c>
      <c r="D434" s="36" t="s">
        <v>4492</v>
      </c>
      <c r="E434" s="36" t="str">
        <f t="shared" si="18"/>
        <v>2011_VT</v>
      </c>
      <c r="F434" s="45">
        <v>2011</v>
      </c>
      <c r="G434" s="45">
        <f>_xlfn.XLOOKUP(I434,Main_OG!$B$1:$B$766,Main_OG!$O$1:$O$766,"")</f>
        <v>1</v>
      </c>
      <c r="H434" s="45">
        <f>_xlfn.XLOOKUP(E434,Main_OG!$D$1:$D$766,Main_OG!$J$1:$J$766,"")</f>
        <v>0</v>
      </c>
      <c r="I434" s="45" t="s">
        <v>908</v>
      </c>
      <c r="J434" s="45" t="str">
        <f t="shared" si="19"/>
        <v>Central Vermont Pub Serv Corp_VT</v>
      </c>
      <c r="K434" s="45" t="str">
        <f t="shared" si="20"/>
        <v>Central Vermont Public Service Corp_VT</v>
      </c>
      <c r="L434" s="45" t="s">
        <v>1431</v>
      </c>
      <c r="M434" s="45">
        <v>0</v>
      </c>
      <c r="N434" s="45">
        <v>23137</v>
      </c>
      <c r="O434" s="45">
        <v>38</v>
      </c>
      <c r="P434" s="45">
        <v>137137</v>
      </c>
      <c r="Q434" s="45">
        <v>0</v>
      </c>
      <c r="R434" s="45">
        <v>840624</v>
      </c>
      <c r="S434" s="45">
        <v>431990</v>
      </c>
      <c r="T434" s="45">
        <v>978975</v>
      </c>
      <c r="U434" s="45">
        <v>0</v>
      </c>
      <c r="V434" s="45">
        <v>14.14</v>
      </c>
      <c r="W434" s="45">
        <v>9.58</v>
      </c>
      <c r="X434" s="45">
        <v>15.91</v>
      </c>
      <c r="Y434" s="46">
        <v>31663.599999999999</v>
      </c>
      <c r="Z434" s="46">
        <v>50484.297597086719</v>
      </c>
      <c r="AA434" s="47">
        <f>_xlfn.XLOOKUP($E434,Main_OG!$D$1:$D$766,Main_OG!AJ$1:AJ$766,"")</f>
        <v>0</v>
      </c>
      <c r="AB434" s="47">
        <f>_xlfn.XLOOKUP($E434,Main_OG!$D$1:$D$766,Main_OG!AK$1:AK$766,"")</f>
        <v>91592</v>
      </c>
      <c r="AC434" s="47">
        <f>_xlfn.XLOOKUP($E434,Main_OG!$D$1:$D$766,Main_OG!AL$1:AL$766,"")</f>
        <v>98810</v>
      </c>
      <c r="AD434" s="47">
        <f>_xlfn.XLOOKUP($E434,Main_OG!$D$1:$D$766,Main_OG!AM$1:AM$766,"")</f>
        <v>4907355</v>
      </c>
    </row>
    <row r="435" spans="1:30" x14ac:dyDescent="0.35">
      <c r="A435" s="36" t="s">
        <v>1425</v>
      </c>
      <c r="B435" s="45" t="s">
        <v>908</v>
      </c>
      <c r="C435" s="45" t="s">
        <v>4365</v>
      </c>
      <c r="D435" s="36" t="s">
        <v>4492</v>
      </c>
      <c r="E435" s="36" t="str">
        <f t="shared" si="18"/>
        <v>2012_VT</v>
      </c>
      <c r="F435" s="45">
        <v>2012</v>
      </c>
      <c r="G435" s="45">
        <f>_xlfn.XLOOKUP(I435,Main_OG!$B$1:$B$766,Main_OG!$O$1:$O$766,"")</f>
        <v>1</v>
      </c>
      <c r="H435" s="45">
        <f>_xlfn.XLOOKUP(E435,Main_OG!$D$1:$D$766,Main_OG!$J$1:$J$766,"")</f>
        <v>0</v>
      </c>
      <c r="I435" s="45" t="s">
        <v>908</v>
      </c>
      <c r="J435" s="45" t="str">
        <f t="shared" si="19"/>
        <v>Central Vermont Pub Serv Corp_VT</v>
      </c>
      <c r="K435" s="45" t="str">
        <f t="shared" si="20"/>
        <v>Central Vermont Public Service Corp_VT</v>
      </c>
      <c r="L435" s="45" t="s">
        <v>1432</v>
      </c>
      <c r="M435" s="45">
        <v>0</v>
      </c>
      <c r="N435" s="45">
        <v>17465</v>
      </c>
      <c r="O435" s="45">
        <v>29</v>
      </c>
      <c r="P435" s="45">
        <v>103188</v>
      </c>
      <c r="Q435" s="45">
        <v>0</v>
      </c>
      <c r="R435" s="45">
        <v>624814</v>
      </c>
      <c r="S435" s="45">
        <v>430854</v>
      </c>
      <c r="T435" s="45">
        <v>702432</v>
      </c>
      <c r="U435" s="45">
        <v>0</v>
      </c>
      <c r="V435" s="45">
        <v>14.836734999999999</v>
      </c>
      <c r="W435" s="45">
        <v>9.5603151000000004</v>
      </c>
      <c r="X435" s="45">
        <v>16.921211</v>
      </c>
      <c r="Y435" s="46">
        <v>31898.1</v>
      </c>
      <c r="Z435" s="46">
        <v>50926.063404330729</v>
      </c>
      <c r="AA435" s="47">
        <f>_xlfn.XLOOKUP($E435,Main_OG!$D$1:$D$766,Main_OG!AJ$1:AJ$766,"")</f>
        <v>0</v>
      </c>
      <c r="AB435" s="47">
        <f>_xlfn.XLOOKUP($E435,Main_OG!$D$1:$D$766,Main_OG!AK$1:AK$766,"")</f>
        <v>43188</v>
      </c>
      <c r="AC435" s="47">
        <f>_xlfn.XLOOKUP($E435,Main_OG!$D$1:$D$766,Main_OG!AL$1:AL$766,"")</f>
        <v>75140</v>
      </c>
      <c r="AD435" s="47">
        <f>_xlfn.XLOOKUP($E435,Main_OG!$D$1:$D$766,Main_OG!AM$1:AM$766,"")</f>
        <v>4989338</v>
      </c>
    </row>
    <row r="436" spans="1:30" x14ac:dyDescent="0.35">
      <c r="A436" s="36" t="s">
        <v>1433</v>
      </c>
      <c r="B436" s="45" t="s">
        <v>886</v>
      </c>
      <c r="C436" s="45" t="s">
        <v>4366</v>
      </c>
      <c r="D436" s="36" t="s">
        <v>4493</v>
      </c>
      <c r="E436" s="36" t="str">
        <f t="shared" si="18"/>
        <v>2006_WY</v>
      </c>
      <c r="F436" s="45">
        <v>2006</v>
      </c>
      <c r="G436" s="45">
        <f>_xlfn.XLOOKUP(I436,Main_OG!$B$1:$B$766,Main_OG!$O$1:$O$766,"")</f>
        <v>0</v>
      </c>
      <c r="H436" s="45">
        <f>_xlfn.XLOOKUP(E436,Main_OG!$D$1:$D$766,Main_OG!$J$1:$J$766,"")</f>
        <v>0</v>
      </c>
      <c r="I436" s="45" t="s">
        <v>886</v>
      </c>
      <c r="J436" s="45" t="str">
        <f t="shared" si="19"/>
        <v>Cheyenne Light Fuel &amp; Power Co_WY</v>
      </c>
      <c r="K436" s="45" t="str">
        <f t="shared" si="20"/>
        <v>Cheyenne Light Fuel Power_WY</v>
      </c>
      <c r="L436" s="45" t="s">
        <v>1434</v>
      </c>
      <c r="M436" s="45">
        <v>0</v>
      </c>
      <c r="N436" s="45">
        <v>3763</v>
      </c>
      <c r="O436" s="45">
        <v>2</v>
      </c>
      <c r="P436" s="45">
        <v>35124</v>
      </c>
      <c r="Q436" s="45">
        <v>0</v>
      </c>
      <c r="R436" s="45">
        <v>45617</v>
      </c>
      <c r="S436" s="45">
        <v>8540</v>
      </c>
      <c r="T436" s="45">
        <v>27585</v>
      </c>
      <c r="U436" s="45">
        <v>0</v>
      </c>
      <c r="V436" s="45">
        <v>8.4514270363405615</v>
      </c>
      <c r="W436" s="45">
        <v>6.5965302559824508</v>
      </c>
      <c r="X436" s="45">
        <v>10.735384543536981</v>
      </c>
      <c r="Y436" s="46">
        <v>36655.599999999999</v>
      </c>
      <c r="Z436" s="46">
        <v>70131.84302816134</v>
      </c>
      <c r="AA436" s="47">
        <f>_xlfn.XLOOKUP($E436,Main_OG!$D$1:$D$766,Main_OG!AJ$1:AJ$766,"")</f>
        <v>52430740.079999998</v>
      </c>
      <c r="AB436" s="47">
        <f>_xlfn.XLOOKUP($E436,Main_OG!$D$1:$D$766,Main_OG!AK$1:AK$766,"")</f>
        <v>179227.08</v>
      </c>
      <c r="AC436" s="47">
        <f>_xlfn.XLOOKUP($E436,Main_OG!$D$1:$D$766,Main_OG!AL$1:AL$766,"")</f>
        <v>6317836.04</v>
      </c>
      <c r="AD436" s="47">
        <f>_xlfn.XLOOKUP($E436,Main_OG!$D$1:$D$766,Main_OG!AM$1:AM$766,"")</f>
        <v>0</v>
      </c>
    </row>
    <row r="437" spans="1:30" x14ac:dyDescent="0.35">
      <c r="A437" s="36" t="s">
        <v>1433</v>
      </c>
      <c r="B437" s="45" t="s">
        <v>886</v>
      </c>
      <c r="C437" s="45" t="s">
        <v>4366</v>
      </c>
      <c r="D437" s="36" t="s">
        <v>4493</v>
      </c>
      <c r="E437" s="36" t="str">
        <f t="shared" si="18"/>
        <v>2007_WY</v>
      </c>
      <c r="F437" s="45">
        <v>2007</v>
      </c>
      <c r="G437" s="45">
        <f>_xlfn.XLOOKUP(I437,Main_OG!$B$1:$B$766,Main_OG!$O$1:$O$766,"")</f>
        <v>0</v>
      </c>
      <c r="H437" s="45">
        <f>_xlfn.XLOOKUP(E437,Main_OG!$D$1:$D$766,Main_OG!$J$1:$J$766,"")</f>
        <v>1</v>
      </c>
      <c r="I437" s="45" t="s">
        <v>886</v>
      </c>
      <c r="J437" s="45" t="str">
        <f t="shared" si="19"/>
        <v>Cheyenne Light Fuel &amp; Power Co_WY</v>
      </c>
      <c r="K437" s="45" t="str">
        <f t="shared" si="20"/>
        <v>Cheyenne Light Fuel Power_WY</v>
      </c>
      <c r="L437" s="45" t="s">
        <v>1435</v>
      </c>
      <c r="M437" s="45">
        <v>0</v>
      </c>
      <c r="N437" s="45">
        <v>4290</v>
      </c>
      <c r="O437" s="45">
        <v>2</v>
      </c>
      <c r="P437" s="45">
        <v>35058</v>
      </c>
      <c r="Q437" s="45">
        <v>0</v>
      </c>
      <c r="R437" s="45">
        <v>39667</v>
      </c>
      <c r="S437" s="45">
        <v>7306</v>
      </c>
      <c r="T437" s="45">
        <v>24060</v>
      </c>
      <c r="U437" s="45">
        <v>0</v>
      </c>
      <c r="V437" s="45">
        <v>7.02</v>
      </c>
      <c r="W437" s="45">
        <v>5.17</v>
      </c>
      <c r="X437" s="45">
        <v>9.26</v>
      </c>
      <c r="Y437" s="46">
        <v>39504.800000000003</v>
      </c>
      <c r="Z437" s="46">
        <v>73857.866122241423</v>
      </c>
      <c r="AA437" s="47">
        <f>_xlfn.XLOOKUP($E437,Main_OG!$D$1:$D$766,Main_OG!AJ$1:AJ$766,"")</f>
        <v>53256394</v>
      </c>
      <c r="AB437" s="47">
        <f>_xlfn.XLOOKUP($E437,Main_OG!$D$1:$D$766,Main_OG!AK$1:AK$766,"")</f>
        <v>169768</v>
      </c>
      <c r="AC437" s="47">
        <f>_xlfn.XLOOKUP($E437,Main_OG!$D$1:$D$766,Main_OG!AL$1:AL$766,"")</f>
        <v>8792132</v>
      </c>
      <c r="AD437" s="47">
        <f>_xlfn.XLOOKUP($E437,Main_OG!$D$1:$D$766,Main_OG!AM$1:AM$766,"")</f>
        <v>0</v>
      </c>
    </row>
    <row r="438" spans="1:30" x14ac:dyDescent="0.35">
      <c r="A438" s="36" t="s">
        <v>1433</v>
      </c>
      <c r="B438" s="45" t="s">
        <v>886</v>
      </c>
      <c r="C438" s="45" t="s">
        <v>4366</v>
      </c>
      <c r="D438" s="36" t="s">
        <v>4493</v>
      </c>
      <c r="E438" s="36" t="str">
        <f t="shared" si="18"/>
        <v>2008_WY</v>
      </c>
      <c r="F438" s="45">
        <v>2008</v>
      </c>
      <c r="G438" s="45">
        <f>_xlfn.XLOOKUP(I438,Main_OG!$B$1:$B$766,Main_OG!$O$1:$O$766,"")</f>
        <v>0</v>
      </c>
      <c r="H438" s="45">
        <f>_xlfn.XLOOKUP(E438,Main_OG!$D$1:$D$766,Main_OG!$J$1:$J$766,"")</f>
        <v>0</v>
      </c>
      <c r="I438" s="45" t="s">
        <v>886</v>
      </c>
      <c r="J438" s="45" t="str">
        <f t="shared" si="19"/>
        <v>Cheyenne Light Fuel &amp; Power Co_WY</v>
      </c>
      <c r="K438" s="45" t="str">
        <f t="shared" si="20"/>
        <v>Cheyenne Light Fuel Power_WY</v>
      </c>
      <c r="L438" s="45" t="s">
        <v>1436</v>
      </c>
      <c r="M438" s="45">
        <v>0</v>
      </c>
      <c r="N438" s="45">
        <v>4477</v>
      </c>
      <c r="O438" s="45">
        <v>2</v>
      </c>
      <c r="P438" s="45">
        <v>35147</v>
      </c>
      <c r="Q438" s="45">
        <v>0</v>
      </c>
      <c r="R438" s="45">
        <v>589023</v>
      </c>
      <c r="S438" s="45">
        <v>144179</v>
      </c>
      <c r="T438" s="45">
        <v>255345</v>
      </c>
      <c r="U438" s="45">
        <v>0</v>
      </c>
      <c r="V438" s="45">
        <v>8.3699999999999992</v>
      </c>
      <c r="W438" s="45">
        <v>6.18</v>
      </c>
      <c r="X438" s="45">
        <v>10.79</v>
      </c>
      <c r="Y438" s="46">
        <v>41641.199999999997</v>
      </c>
      <c r="Z438" s="46">
        <v>76259.928247409087</v>
      </c>
      <c r="AA438" s="47">
        <f>_xlfn.XLOOKUP($E438,Main_OG!$D$1:$D$766,Main_OG!AJ$1:AJ$766,"")</f>
        <v>53856414</v>
      </c>
      <c r="AB438" s="47">
        <f>_xlfn.XLOOKUP($E438,Main_OG!$D$1:$D$766,Main_OG!AK$1:AK$766,"")</f>
        <v>159170</v>
      </c>
      <c r="AC438" s="47">
        <f>_xlfn.XLOOKUP($E438,Main_OG!$D$1:$D$766,Main_OG!AL$1:AL$766,"")</f>
        <v>6636358</v>
      </c>
      <c r="AD438" s="47">
        <f>_xlfn.XLOOKUP($E438,Main_OG!$D$1:$D$766,Main_OG!AM$1:AM$766,"")</f>
        <v>0</v>
      </c>
    </row>
    <row r="439" spans="1:30" x14ac:dyDescent="0.35">
      <c r="A439" s="36" t="s">
        <v>1433</v>
      </c>
      <c r="B439" s="45" t="s">
        <v>886</v>
      </c>
      <c r="C439" s="45" t="s">
        <v>4366</v>
      </c>
      <c r="D439" s="36" t="s">
        <v>4493</v>
      </c>
      <c r="E439" s="36" t="str">
        <f t="shared" si="18"/>
        <v>2009_WY</v>
      </c>
      <c r="F439" s="45">
        <v>2009</v>
      </c>
      <c r="G439" s="45">
        <f>_xlfn.XLOOKUP(I439,Main_OG!$B$1:$B$766,Main_OG!$O$1:$O$766,"")</f>
        <v>0</v>
      </c>
      <c r="H439" s="45">
        <f>_xlfn.XLOOKUP(E439,Main_OG!$D$1:$D$766,Main_OG!$J$1:$J$766,"")</f>
        <v>0</v>
      </c>
      <c r="I439" s="45" t="s">
        <v>886</v>
      </c>
      <c r="J439" s="45" t="str">
        <f t="shared" si="19"/>
        <v>Cheyenne Light Fuel &amp; Power Co_WY</v>
      </c>
      <c r="K439" s="45" t="str">
        <f t="shared" si="20"/>
        <v>Cheyenne Light Fuel Power_WY</v>
      </c>
      <c r="L439" s="45" t="s">
        <v>1437</v>
      </c>
      <c r="M439" s="45">
        <v>0</v>
      </c>
      <c r="N439" s="45">
        <v>4641</v>
      </c>
      <c r="O439" s="45">
        <v>2</v>
      </c>
      <c r="P439" s="45">
        <v>35318</v>
      </c>
      <c r="Q439" s="45">
        <v>0</v>
      </c>
      <c r="R439" s="45">
        <v>586182</v>
      </c>
      <c r="S439" s="45">
        <v>174792</v>
      </c>
      <c r="T439" s="45">
        <v>255131</v>
      </c>
      <c r="U439" s="45">
        <v>0</v>
      </c>
      <c r="V439" s="45">
        <v>8.49</v>
      </c>
      <c r="W439" s="45">
        <v>5.95</v>
      </c>
      <c r="X439" s="45">
        <v>10.89</v>
      </c>
      <c r="Y439" s="46">
        <v>40599.599999999999</v>
      </c>
      <c r="Z439" s="46">
        <v>72518.580836686902</v>
      </c>
      <c r="AA439" s="47">
        <f>_xlfn.XLOOKUP($E439,Main_OG!$D$1:$D$766,Main_OG!AJ$1:AJ$766,"")</f>
        <v>51084784</v>
      </c>
      <c r="AB439" s="47">
        <f>_xlfn.XLOOKUP($E439,Main_OG!$D$1:$D$766,Main_OG!AK$1:AK$766,"")</f>
        <v>182864</v>
      </c>
      <c r="AC439" s="47">
        <f>_xlfn.XLOOKUP($E439,Main_OG!$D$1:$D$766,Main_OG!AL$1:AL$766,"")</f>
        <v>6517656</v>
      </c>
      <c r="AD439" s="47">
        <f>_xlfn.XLOOKUP($E439,Main_OG!$D$1:$D$766,Main_OG!AM$1:AM$766,"")</f>
        <v>0</v>
      </c>
    </row>
    <row r="440" spans="1:30" x14ac:dyDescent="0.35">
      <c r="A440" s="36" t="s">
        <v>1433</v>
      </c>
      <c r="B440" s="45" t="s">
        <v>886</v>
      </c>
      <c r="C440" s="45" t="s">
        <v>4366</v>
      </c>
      <c r="D440" s="36" t="s">
        <v>4493</v>
      </c>
      <c r="E440" s="36" t="str">
        <f t="shared" si="18"/>
        <v>2010_WY</v>
      </c>
      <c r="F440" s="45">
        <v>2010</v>
      </c>
      <c r="G440" s="45">
        <f>_xlfn.XLOOKUP(I440,Main_OG!$B$1:$B$766,Main_OG!$O$1:$O$766,"")</f>
        <v>0</v>
      </c>
      <c r="H440" s="45">
        <f>_xlfn.XLOOKUP(E440,Main_OG!$D$1:$D$766,Main_OG!$J$1:$J$766,"")</f>
        <v>0</v>
      </c>
      <c r="I440" s="45" t="s">
        <v>886</v>
      </c>
      <c r="J440" s="45" t="str">
        <f t="shared" si="19"/>
        <v>Cheyenne Light Fuel &amp; Power Co_WY</v>
      </c>
      <c r="K440" s="45" t="str">
        <f t="shared" si="20"/>
        <v>Cheyenne Light Fuel Power_WY</v>
      </c>
      <c r="L440" s="45" t="s">
        <v>1438</v>
      </c>
      <c r="M440" s="45">
        <v>0</v>
      </c>
      <c r="N440" s="45">
        <v>4746</v>
      </c>
      <c r="O440" s="45">
        <v>2</v>
      </c>
      <c r="P440" s="45">
        <v>35478</v>
      </c>
      <c r="Q440" s="45">
        <v>0</v>
      </c>
      <c r="R440" s="45">
        <v>599226</v>
      </c>
      <c r="S440" s="45">
        <v>161079</v>
      </c>
      <c r="T440" s="45">
        <v>258788</v>
      </c>
      <c r="U440" s="45">
        <v>0</v>
      </c>
      <c r="V440" s="45">
        <v>8.43</v>
      </c>
      <c r="W440" s="45">
        <v>5.97</v>
      </c>
      <c r="X440" s="45">
        <v>10.87</v>
      </c>
      <c r="Y440" s="46">
        <v>39135.800000000003</v>
      </c>
      <c r="Z440" s="46">
        <v>69324.448081681956</v>
      </c>
      <c r="AA440" s="47">
        <f>_xlfn.XLOOKUP($E440,Main_OG!$D$1:$D$766,Main_OG!AJ$1:AJ$766,"")</f>
        <v>52290970</v>
      </c>
      <c r="AB440" s="47">
        <f>_xlfn.XLOOKUP($E440,Main_OG!$D$1:$D$766,Main_OG!AK$1:AK$766,"")</f>
        <v>208282</v>
      </c>
      <c r="AC440" s="47">
        <f>_xlfn.XLOOKUP($E440,Main_OG!$D$1:$D$766,Main_OG!AL$1:AL$766,"")</f>
        <v>5669332</v>
      </c>
      <c r="AD440" s="47">
        <f>_xlfn.XLOOKUP($E440,Main_OG!$D$1:$D$766,Main_OG!AM$1:AM$766,"")</f>
        <v>0</v>
      </c>
    </row>
    <row r="441" spans="1:30" x14ac:dyDescent="0.35">
      <c r="A441" s="36" t="s">
        <v>1433</v>
      </c>
      <c r="B441" s="45" t="s">
        <v>886</v>
      </c>
      <c r="C441" s="45" t="s">
        <v>4366</v>
      </c>
      <c r="D441" s="36" t="s">
        <v>4493</v>
      </c>
      <c r="E441" s="36" t="str">
        <f t="shared" si="18"/>
        <v>2011_WY</v>
      </c>
      <c r="F441" s="45">
        <v>2011</v>
      </c>
      <c r="G441" s="45">
        <f>_xlfn.XLOOKUP(I441,Main_OG!$B$1:$B$766,Main_OG!$O$1:$O$766,"")</f>
        <v>0</v>
      </c>
      <c r="H441" s="45">
        <f>_xlfn.XLOOKUP(E441,Main_OG!$D$1:$D$766,Main_OG!$J$1:$J$766,"")</f>
        <v>0</v>
      </c>
      <c r="I441" s="45" t="s">
        <v>886</v>
      </c>
      <c r="J441" s="45" t="str">
        <f t="shared" si="19"/>
        <v>Cheyenne Light Fuel &amp; Power Co_WY</v>
      </c>
      <c r="K441" s="45" t="str">
        <f t="shared" si="20"/>
        <v>Cheyenne Light Fuel Power_WY</v>
      </c>
      <c r="L441" s="45" t="s">
        <v>1439</v>
      </c>
      <c r="M441" s="45">
        <v>0</v>
      </c>
      <c r="N441" s="45">
        <v>4471</v>
      </c>
      <c r="O441" s="45">
        <v>2</v>
      </c>
      <c r="P441" s="45">
        <v>35062</v>
      </c>
      <c r="Q441" s="45">
        <v>0</v>
      </c>
      <c r="R441" s="45">
        <v>611112</v>
      </c>
      <c r="S441" s="45">
        <v>172841</v>
      </c>
      <c r="T441" s="45">
        <v>265171</v>
      </c>
      <c r="U441" s="45">
        <v>0</v>
      </c>
      <c r="V441" s="45">
        <v>8.44</v>
      </c>
      <c r="W441" s="45">
        <v>5.84</v>
      </c>
      <c r="X441" s="45">
        <v>10.85</v>
      </c>
      <c r="Y441" s="46">
        <v>38929.800000000003</v>
      </c>
      <c r="Z441" s="46">
        <v>68599.854447030884</v>
      </c>
      <c r="AA441" s="47">
        <f>_xlfn.XLOOKUP($E441,Main_OG!$D$1:$D$766,Main_OG!AJ$1:AJ$766,"")</f>
        <v>50626282</v>
      </c>
      <c r="AB441" s="47">
        <f>_xlfn.XLOOKUP($E441,Main_OG!$D$1:$D$766,Main_OG!AK$1:AK$766,"")</f>
        <v>214548</v>
      </c>
      <c r="AC441" s="47">
        <f>_xlfn.XLOOKUP($E441,Main_OG!$D$1:$D$766,Main_OG!AL$1:AL$766,"")</f>
        <v>5857650</v>
      </c>
      <c r="AD441" s="47">
        <f>_xlfn.XLOOKUP($E441,Main_OG!$D$1:$D$766,Main_OG!AM$1:AM$766,"")</f>
        <v>0</v>
      </c>
    </row>
    <row r="442" spans="1:30" x14ac:dyDescent="0.35">
      <c r="A442" s="36" t="s">
        <v>1433</v>
      </c>
      <c r="B442" s="45" t="s">
        <v>886</v>
      </c>
      <c r="C442" s="45" t="s">
        <v>4366</v>
      </c>
      <c r="D442" s="36" t="s">
        <v>4493</v>
      </c>
      <c r="E442" s="36" t="str">
        <f t="shared" si="18"/>
        <v>2012_WY</v>
      </c>
      <c r="F442" s="45">
        <v>2012</v>
      </c>
      <c r="G442" s="45">
        <f>_xlfn.XLOOKUP(I442,Main_OG!$B$1:$B$766,Main_OG!$O$1:$O$766,"")</f>
        <v>0</v>
      </c>
      <c r="H442" s="45">
        <f>_xlfn.XLOOKUP(E442,Main_OG!$D$1:$D$766,Main_OG!$J$1:$J$766,"")</f>
        <v>0</v>
      </c>
      <c r="I442" s="45" t="s">
        <v>886</v>
      </c>
      <c r="J442" s="45" t="str">
        <f t="shared" si="19"/>
        <v>Cheyenne Light Fuel &amp; Power Co_WY</v>
      </c>
      <c r="K442" s="45" t="str">
        <f t="shared" si="20"/>
        <v>Cheyenne Light Fuel Power_WY</v>
      </c>
      <c r="L442" s="45" t="s">
        <v>1440</v>
      </c>
      <c r="M442" s="45">
        <v>0</v>
      </c>
      <c r="N442" s="45">
        <v>4522</v>
      </c>
      <c r="O442" s="45">
        <v>2</v>
      </c>
      <c r="P442" s="45">
        <v>35379</v>
      </c>
      <c r="Q442" s="45">
        <v>0</v>
      </c>
      <c r="R442" s="45">
        <v>588672</v>
      </c>
      <c r="S442" s="45">
        <v>224448</v>
      </c>
      <c r="T442" s="45">
        <v>263626</v>
      </c>
      <c r="U442" s="45">
        <v>0</v>
      </c>
      <c r="V442" s="45">
        <v>9.0181629000000001</v>
      </c>
      <c r="W442" s="45">
        <v>6.4240715000000002</v>
      </c>
      <c r="X442" s="45">
        <v>11.529401999999999</v>
      </c>
      <c r="Y442" s="46">
        <v>38085</v>
      </c>
      <c r="Z442" s="46">
        <v>66044.574234899148</v>
      </c>
      <c r="AA442" s="47">
        <f>_xlfn.XLOOKUP($E442,Main_OG!$D$1:$D$766,Main_OG!AJ$1:AJ$766,"")</f>
        <v>52898770</v>
      </c>
      <c r="AB442" s="47">
        <f>_xlfn.XLOOKUP($E442,Main_OG!$D$1:$D$766,Main_OG!AK$1:AK$766,"")</f>
        <v>189480</v>
      </c>
      <c r="AC442" s="47">
        <f>_xlfn.XLOOKUP($E442,Main_OG!$D$1:$D$766,Main_OG!AL$1:AL$766,"")</f>
        <v>6670518</v>
      </c>
      <c r="AD442" s="47">
        <f>_xlfn.XLOOKUP($E442,Main_OG!$D$1:$D$766,Main_OG!AM$1:AM$766,"")</f>
        <v>0</v>
      </c>
    </row>
    <row r="443" spans="1:30" x14ac:dyDescent="0.35">
      <c r="A443" s="36" t="s">
        <v>1433</v>
      </c>
      <c r="B443" s="45" t="s">
        <v>886</v>
      </c>
      <c r="C443" s="45" t="s">
        <v>4366</v>
      </c>
      <c r="D443" s="36" t="s">
        <v>4493</v>
      </c>
      <c r="E443" s="36" t="str">
        <f t="shared" si="18"/>
        <v>2013_WY</v>
      </c>
      <c r="F443" s="45">
        <v>2013</v>
      </c>
      <c r="G443" s="45">
        <f>_xlfn.XLOOKUP(I443,Main_OG!$B$1:$B$766,Main_OG!$O$1:$O$766,"")</f>
        <v>0</v>
      </c>
      <c r="H443" s="45">
        <f>_xlfn.XLOOKUP(E443,Main_OG!$D$1:$D$766,Main_OG!$J$1:$J$766,"")</f>
        <v>0</v>
      </c>
      <c r="I443" s="45" t="s">
        <v>886</v>
      </c>
      <c r="J443" s="45" t="str">
        <f t="shared" si="19"/>
        <v>Cheyenne Light Fuel &amp; Power Co_WY</v>
      </c>
      <c r="K443" s="45" t="str">
        <f t="shared" si="20"/>
        <v>Cheyenne Light Fuel Power_WY</v>
      </c>
      <c r="L443" s="45" t="s">
        <v>1441</v>
      </c>
      <c r="M443" s="45">
        <v>0</v>
      </c>
      <c r="N443" s="45">
        <v>4617</v>
      </c>
      <c r="O443" s="45">
        <v>3</v>
      </c>
      <c r="P443" s="45">
        <v>35621</v>
      </c>
      <c r="Q443" s="45">
        <v>0</v>
      </c>
      <c r="R443" s="45">
        <v>549520</v>
      </c>
      <c r="S443" s="45">
        <v>281727</v>
      </c>
      <c r="T443" s="45">
        <v>269296</v>
      </c>
      <c r="U443" s="45">
        <v>0</v>
      </c>
      <c r="V443" s="45">
        <v>10.327686</v>
      </c>
      <c r="W443" s="45">
        <v>6.9140338000000003</v>
      </c>
      <c r="X443" s="45">
        <v>12.680173</v>
      </c>
      <c r="Y443" s="46">
        <v>38408.699999999997</v>
      </c>
      <c r="Z443" s="46">
        <v>65924.101472657989</v>
      </c>
      <c r="AA443" s="47">
        <f>_xlfn.XLOOKUP($E443,Main_OG!$D$1:$D$766,Main_OG!AJ$1:AJ$766,"")</f>
        <v>56223316</v>
      </c>
      <c r="AB443" s="47">
        <f>_xlfn.XLOOKUP($E443,Main_OG!$D$1:$D$766,Main_OG!AK$1:AK$766,"")</f>
        <v>145218</v>
      </c>
      <c r="AC443" s="47">
        <f>_xlfn.XLOOKUP($E443,Main_OG!$D$1:$D$766,Main_OG!AL$1:AL$766,"")</f>
        <v>6648008</v>
      </c>
      <c r="AD443" s="47">
        <f>_xlfn.XLOOKUP($E443,Main_OG!$D$1:$D$766,Main_OG!AM$1:AM$766,"")</f>
        <v>0</v>
      </c>
    </row>
    <row r="444" spans="1:30" x14ac:dyDescent="0.35">
      <c r="A444" s="36" t="s">
        <v>1433</v>
      </c>
      <c r="B444" s="45" t="s">
        <v>886</v>
      </c>
      <c r="C444" s="45" t="s">
        <v>4366</v>
      </c>
      <c r="D444" s="36" t="s">
        <v>4493</v>
      </c>
      <c r="E444" s="36" t="str">
        <f t="shared" si="18"/>
        <v>2014_WY</v>
      </c>
      <c r="F444" s="45">
        <v>2014</v>
      </c>
      <c r="G444" s="45">
        <f>_xlfn.XLOOKUP(I444,Main_OG!$B$1:$B$766,Main_OG!$O$1:$O$766,"")</f>
        <v>0</v>
      </c>
      <c r="H444" s="45">
        <f>_xlfn.XLOOKUP(E444,Main_OG!$D$1:$D$766,Main_OG!$J$1:$J$766,"")</f>
        <v>0</v>
      </c>
      <c r="I444" s="45" t="s">
        <v>886</v>
      </c>
      <c r="J444" s="45" t="str">
        <f t="shared" si="19"/>
        <v>Cheyenne Light Fuel &amp; Power Co_WY</v>
      </c>
      <c r="K444" s="45" t="str">
        <f t="shared" si="20"/>
        <v>Cheyenne Light Fuel Power_WY</v>
      </c>
      <c r="L444" s="45" t="s">
        <v>1442</v>
      </c>
      <c r="M444" s="45">
        <v>0</v>
      </c>
      <c r="N444" s="45">
        <v>4714</v>
      </c>
      <c r="O444" s="45">
        <v>5</v>
      </c>
      <c r="P444" s="45">
        <v>36023</v>
      </c>
      <c r="Q444" s="45">
        <v>0</v>
      </c>
      <c r="R444" s="45">
        <v>533610</v>
      </c>
      <c r="S444" s="45">
        <v>382306</v>
      </c>
      <c r="T444" s="45">
        <v>259090</v>
      </c>
      <c r="U444" s="45">
        <v>0</v>
      </c>
      <c r="V444" s="45">
        <v>11.003355000000001</v>
      </c>
      <c r="W444" s="45">
        <v>7.2954648999999998</v>
      </c>
      <c r="X444" s="45">
        <v>13.625767</v>
      </c>
      <c r="Y444" s="46">
        <v>39287.199999999997</v>
      </c>
      <c r="Z444" s="46">
        <v>67369.619606316628</v>
      </c>
      <c r="AA444" s="47">
        <f>_xlfn.XLOOKUP($E444,Main_OG!$D$1:$D$766,Main_OG!AJ$1:AJ$766,"")</f>
        <v>52985314</v>
      </c>
      <c r="AB444" s="47">
        <f>_xlfn.XLOOKUP($E444,Main_OG!$D$1:$D$766,Main_OG!AK$1:AK$766,"")</f>
        <v>153536</v>
      </c>
      <c r="AC444" s="47">
        <f>_xlfn.XLOOKUP($E444,Main_OG!$D$1:$D$766,Main_OG!AL$1:AL$766,"")</f>
        <v>7424414</v>
      </c>
      <c r="AD444" s="47">
        <f>_xlfn.XLOOKUP($E444,Main_OG!$D$1:$D$766,Main_OG!AM$1:AM$766,"")</f>
        <v>0</v>
      </c>
    </row>
    <row r="445" spans="1:30" x14ac:dyDescent="0.35">
      <c r="A445" s="36" t="s">
        <v>1443</v>
      </c>
      <c r="B445" s="45" t="s">
        <v>886</v>
      </c>
      <c r="C445" s="45" t="s">
        <v>4366</v>
      </c>
      <c r="D445" s="36" t="s">
        <v>4493</v>
      </c>
      <c r="E445" s="36" t="str">
        <f t="shared" si="18"/>
        <v>2015_WY</v>
      </c>
      <c r="F445" s="45">
        <v>2015</v>
      </c>
      <c r="G445" s="45">
        <f>_xlfn.XLOOKUP(I445,Main_OG!$B$1:$B$766,Main_OG!$O$1:$O$766,"")</f>
        <v>0</v>
      </c>
      <c r="H445" s="45">
        <f>_xlfn.XLOOKUP(E445,Main_OG!$D$1:$D$766,Main_OG!$J$1:$J$766,"")</f>
        <v>0</v>
      </c>
      <c r="I445" s="45" t="s">
        <v>886</v>
      </c>
      <c r="J445" s="45" t="str">
        <f t="shared" si="19"/>
        <v>Cheyenne Light Fuel &amp; Power d/b/a Black Hills Energy_WY</v>
      </c>
      <c r="K445" s="45" t="str">
        <f t="shared" si="20"/>
        <v>Cheyenne Light Fuel Power_WY</v>
      </c>
      <c r="L445" s="45" t="s">
        <v>1444</v>
      </c>
      <c r="M445" s="45">
        <v>0</v>
      </c>
      <c r="N445" s="45">
        <v>4843</v>
      </c>
      <c r="O445" s="45">
        <v>4</v>
      </c>
      <c r="P445" s="45">
        <v>36330</v>
      </c>
      <c r="Q445" s="45">
        <v>0</v>
      </c>
      <c r="R445" s="45">
        <v>541933</v>
      </c>
      <c r="S445" s="45">
        <v>498141</v>
      </c>
      <c r="T445" s="45">
        <v>256964</v>
      </c>
      <c r="U445" s="45">
        <v>0</v>
      </c>
      <c r="V445" s="45">
        <v>12.249853999999999</v>
      </c>
      <c r="W445" s="45">
        <v>7.3461128000000002</v>
      </c>
      <c r="X445" s="45">
        <v>15.405659999999999</v>
      </c>
      <c r="Y445" s="46">
        <v>40063.9</v>
      </c>
      <c r="Z445" s="46">
        <v>68323.075637503425</v>
      </c>
      <c r="AA445" s="47">
        <f>_xlfn.XLOOKUP($E445,Main_OG!$D$1:$D$766,Main_OG!AJ$1:AJ$766,"")</f>
        <v>52971916</v>
      </c>
      <c r="AB445" s="47">
        <f>_xlfn.XLOOKUP($E445,Main_OG!$D$1:$D$766,Main_OG!AK$1:AK$766,"")</f>
        <v>170050</v>
      </c>
      <c r="AC445" s="47">
        <f>_xlfn.XLOOKUP($E445,Main_OG!$D$1:$D$766,Main_OG!AL$1:AL$766,"")</f>
        <v>9717472</v>
      </c>
      <c r="AD445" s="47">
        <f>_xlfn.XLOOKUP($E445,Main_OG!$D$1:$D$766,Main_OG!AM$1:AM$766,"")</f>
        <v>0</v>
      </c>
    </row>
    <row r="446" spans="1:30" x14ac:dyDescent="0.35">
      <c r="A446" s="36" t="s">
        <v>1443</v>
      </c>
      <c r="B446" s="45" t="s">
        <v>886</v>
      </c>
      <c r="C446" s="45" t="s">
        <v>4366</v>
      </c>
      <c r="D446" s="36" t="s">
        <v>4493</v>
      </c>
      <c r="E446" s="36" t="str">
        <f t="shared" si="18"/>
        <v>2016_WY</v>
      </c>
      <c r="F446" s="45">
        <v>2016</v>
      </c>
      <c r="G446" s="45">
        <f>_xlfn.XLOOKUP(I446,Main_OG!$B$1:$B$766,Main_OG!$O$1:$O$766,"")</f>
        <v>0</v>
      </c>
      <c r="H446" s="45">
        <f>_xlfn.XLOOKUP(E446,Main_OG!$D$1:$D$766,Main_OG!$J$1:$J$766,"")</f>
        <v>0</v>
      </c>
      <c r="I446" s="45" t="s">
        <v>886</v>
      </c>
      <c r="J446" s="45" t="str">
        <f t="shared" si="19"/>
        <v>Cheyenne Light Fuel &amp; Power d/b/a Black Hills Energy_WY</v>
      </c>
      <c r="K446" s="45" t="str">
        <f t="shared" si="20"/>
        <v>Cheyenne Light Fuel Power_WY</v>
      </c>
      <c r="L446" s="45" t="s">
        <v>1445</v>
      </c>
      <c r="M446" s="45">
        <v>0</v>
      </c>
      <c r="N446" s="45">
        <v>4778</v>
      </c>
      <c r="O446" s="45">
        <v>4</v>
      </c>
      <c r="P446" s="45">
        <v>36748</v>
      </c>
      <c r="Q446" s="45">
        <v>0</v>
      </c>
      <c r="R446" s="45">
        <v>540846</v>
      </c>
      <c r="S446" s="45">
        <v>650810</v>
      </c>
      <c r="T446" s="45">
        <v>257593</v>
      </c>
      <c r="U446" s="45">
        <v>0</v>
      </c>
      <c r="V446" s="45">
        <v>12.233427000000001</v>
      </c>
      <c r="W446" s="45">
        <v>6.9909805</v>
      </c>
      <c r="X446" s="45">
        <v>15.354843000000001</v>
      </c>
      <c r="Y446" s="46">
        <v>37853.5</v>
      </c>
      <c r="Z446" s="46">
        <v>64679.97054215087</v>
      </c>
      <c r="AA446" s="47">
        <f>_xlfn.XLOOKUP($E446,Main_OG!$D$1:$D$766,Main_OG!AJ$1:AJ$766,"")</f>
        <v>49047436</v>
      </c>
      <c r="AB446" s="47">
        <f>_xlfn.XLOOKUP($E446,Main_OG!$D$1:$D$766,Main_OG!AK$1:AK$766,"")</f>
        <v>188230</v>
      </c>
      <c r="AC446" s="47">
        <f>_xlfn.XLOOKUP($E446,Main_OG!$D$1:$D$766,Main_OG!AL$1:AL$766,"")</f>
        <v>10966450</v>
      </c>
      <c r="AD446" s="47">
        <f>_xlfn.XLOOKUP($E446,Main_OG!$D$1:$D$766,Main_OG!AM$1:AM$766,"")</f>
        <v>0</v>
      </c>
    </row>
    <row r="447" spans="1:30" x14ac:dyDescent="0.35">
      <c r="A447" s="36" t="s">
        <v>1433</v>
      </c>
      <c r="B447" s="45" t="s">
        <v>886</v>
      </c>
      <c r="C447" s="45" t="s">
        <v>4366</v>
      </c>
      <c r="D447" s="36" t="s">
        <v>4493</v>
      </c>
      <c r="E447" s="36" t="str">
        <f t="shared" si="18"/>
        <v>2017_WY</v>
      </c>
      <c r="F447" s="45">
        <v>2017</v>
      </c>
      <c r="G447" s="45">
        <f>_xlfn.XLOOKUP(I447,Main_OG!$B$1:$B$766,Main_OG!$O$1:$O$766,"")</f>
        <v>0</v>
      </c>
      <c r="H447" s="45">
        <f>_xlfn.XLOOKUP(E447,Main_OG!$D$1:$D$766,Main_OG!$J$1:$J$766,"")</f>
        <v>0</v>
      </c>
      <c r="I447" s="45" t="s">
        <v>886</v>
      </c>
      <c r="J447" s="45" t="str">
        <f t="shared" si="19"/>
        <v>Cheyenne Light Fuel &amp; Power Co_WY</v>
      </c>
      <c r="K447" s="45" t="str">
        <f t="shared" si="20"/>
        <v>Cheyenne Light Fuel Power_WY</v>
      </c>
      <c r="L447" s="45" t="s">
        <v>1446</v>
      </c>
      <c r="M447" s="45">
        <v>0</v>
      </c>
      <c r="N447" s="45">
        <v>4971</v>
      </c>
      <c r="O447" s="45">
        <v>5</v>
      </c>
      <c r="P447" s="45">
        <v>37154</v>
      </c>
      <c r="Q447" s="45">
        <v>0</v>
      </c>
      <c r="R447" s="45">
        <v>536761</v>
      </c>
      <c r="S447" s="45">
        <v>734693</v>
      </c>
      <c r="T447" s="45">
        <v>256629</v>
      </c>
      <c r="U447" s="45">
        <v>0</v>
      </c>
      <c r="V447" s="45">
        <v>12.468678000000001</v>
      </c>
      <c r="W447" s="45">
        <v>6.9128194000000001</v>
      </c>
      <c r="X447" s="45">
        <v>15.539942999999999</v>
      </c>
      <c r="Y447" s="46">
        <v>37620.300000000003</v>
      </c>
      <c r="Z447" s="46">
        <v>64863.257206109032</v>
      </c>
      <c r="AA447" s="47">
        <f>_xlfn.XLOOKUP($E447,Main_OG!$D$1:$D$766,Main_OG!AJ$1:AJ$766,"")</f>
        <v>49539056</v>
      </c>
      <c r="AB447" s="47">
        <f>_xlfn.XLOOKUP($E447,Main_OG!$D$1:$D$766,Main_OG!AK$1:AK$766,"")</f>
        <v>165314</v>
      </c>
      <c r="AC447" s="47">
        <f>_xlfn.XLOOKUP($E447,Main_OG!$D$1:$D$766,Main_OG!AL$1:AL$766,"")</f>
        <v>11137298</v>
      </c>
      <c r="AD447" s="47">
        <f>_xlfn.XLOOKUP($E447,Main_OG!$D$1:$D$766,Main_OG!AM$1:AM$766,"")</f>
        <v>0</v>
      </c>
    </row>
    <row r="448" spans="1:30" x14ac:dyDescent="0.35">
      <c r="A448" s="36" t="s">
        <v>1447</v>
      </c>
      <c r="B448" s="45" t="s">
        <v>886</v>
      </c>
      <c r="C448" s="45" t="s">
        <v>4366</v>
      </c>
      <c r="D448" s="36" t="s">
        <v>4493</v>
      </c>
      <c r="E448" s="36" t="str">
        <f t="shared" si="18"/>
        <v>2018_WY</v>
      </c>
      <c r="F448" s="45">
        <v>2018</v>
      </c>
      <c r="G448" s="45">
        <f>_xlfn.XLOOKUP(I448,Main_OG!$B$1:$B$766,Main_OG!$O$1:$O$766,"")</f>
        <v>0</v>
      </c>
      <c r="H448" s="45">
        <f>_xlfn.XLOOKUP(E448,Main_OG!$D$1:$D$766,Main_OG!$J$1:$J$766,"")</f>
        <v>0</v>
      </c>
      <c r="I448" s="45" t="s">
        <v>886</v>
      </c>
      <c r="J448" s="45" t="str">
        <f t="shared" si="19"/>
        <v>Cheyenne Light Fuel &amp; Power d/b/a Black_WY</v>
      </c>
      <c r="K448" s="45" t="str">
        <f t="shared" si="20"/>
        <v>Cheyenne Light Fuel Power_WY</v>
      </c>
      <c r="L448" s="45" t="s">
        <v>1448</v>
      </c>
      <c r="M448" s="45">
        <v>0</v>
      </c>
      <c r="N448" s="45">
        <v>5089</v>
      </c>
      <c r="O448" s="45">
        <v>5</v>
      </c>
      <c r="P448" s="45">
        <v>37600</v>
      </c>
      <c r="Q448" s="45">
        <v>0</v>
      </c>
      <c r="R448" s="45">
        <v>528511</v>
      </c>
      <c r="S448" s="45">
        <v>829476</v>
      </c>
      <c r="T448" s="45">
        <v>263197</v>
      </c>
      <c r="U448" s="45">
        <v>0</v>
      </c>
      <c r="V448" s="45">
        <v>12.076381</v>
      </c>
      <c r="W448" s="45">
        <v>6.3816192000000003</v>
      </c>
      <c r="X448" s="45">
        <v>15.045764</v>
      </c>
      <c r="Y448" s="46">
        <v>37977.199999999997</v>
      </c>
      <c r="Z448" s="46">
        <v>65584.902271636151</v>
      </c>
      <c r="AA448" s="47">
        <f>_xlfn.XLOOKUP($E448,Main_OG!$D$1:$D$766,Main_OG!AJ$1:AJ$766,"")</f>
        <v>48936996</v>
      </c>
      <c r="AB448" s="47">
        <f>_xlfn.XLOOKUP($E448,Main_OG!$D$1:$D$766,Main_OG!AK$1:AK$766,"")</f>
        <v>155422</v>
      </c>
      <c r="AC448" s="47">
        <f>_xlfn.XLOOKUP($E448,Main_OG!$D$1:$D$766,Main_OG!AL$1:AL$766,"")</f>
        <v>12699216</v>
      </c>
      <c r="AD448" s="47">
        <f>_xlfn.XLOOKUP($E448,Main_OG!$D$1:$D$766,Main_OG!AM$1:AM$766,"")</f>
        <v>0</v>
      </c>
    </row>
    <row r="449" spans="1:30" x14ac:dyDescent="0.35">
      <c r="A449" s="36" t="s">
        <v>1447</v>
      </c>
      <c r="B449" s="45" t="s">
        <v>886</v>
      </c>
      <c r="C449" s="45" t="s">
        <v>4366</v>
      </c>
      <c r="D449" s="36" t="s">
        <v>4493</v>
      </c>
      <c r="E449" s="36" t="str">
        <f t="shared" si="18"/>
        <v>2019_WY</v>
      </c>
      <c r="F449" s="45">
        <v>2019</v>
      </c>
      <c r="G449" s="45">
        <f>_xlfn.XLOOKUP(I449,Main_OG!$B$1:$B$766,Main_OG!$O$1:$O$766,"")</f>
        <v>0</v>
      </c>
      <c r="H449" s="45">
        <f>_xlfn.XLOOKUP(E449,Main_OG!$D$1:$D$766,Main_OG!$J$1:$J$766,"")</f>
        <v>0</v>
      </c>
      <c r="I449" s="45" t="s">
        <v>886</v>
      </c>
      <c r="J449" s="45" t="str">
        <f t="shared" si="19"/>
        <v>Cheyenne Light Fuel &amp; Power d/b/a Black_WY</v>
      </c>
      <c r="K449" s="45" t="str">
        <f t="shared" si="20"/>
        <v>Cheyenne Light Fuel Power_WY</v>
      </c>
      <c r="L449" s="45" t="s">
        <v>1449</v>
      </c>
      <c r="M449" s="45">
        <v>0</v>
      </c>
      <c r="N449" s="45">
        <v>5168</v>
      </c>
      <c r="O449" s="45">
        <v>5</v>
      </c>
      <c r="P449" s="45">
        <v>38145</v>
      </c>
      <c r="Q449" s="45">
        <v>0</v>
      </c>
      <c r="R449" s="45">
        <v>521837</v>
      </c>
      <c r="S449" s="45">
        <v>886883</v>
      </c>
      <c r="T449" s="45">
        <v>268031</v>
      </c>
      <c r="U449" s="45">
        <v>0</v>
      </c>
      <c r="V449" s="45">
        <v>12.932199000000001</v>
      </c>
      <c r="W449" s="45">
        <v>6.6774310000000003</v>
      </c>
      <c r="X449" s="45">
        <v>15.707138</v>
      </c>
      <c r="Y449" s="46">
        <v>38558.199999999997</v>
      </c>
      <c r="Z449" s="46">
        <v>66466.361900033793</v>
      </c>
      <c r="AA449" s="47">
        <f>_xlfn.XLOOKUP($E449,Main_OG!$D$1:$D$766,Main_OG!AJ$1:AJ$766,"")</f>
        <v>43801864</v>
      </c>
      <c r="AB449" s="47">
        <f>_xlfn.XLOOKUP($E449,Main_OG!$D$1:$D$766,Main_OG!AK$1:AK$766,"")</f>
        <v>167214</v>
      </c>
      <c r="AC449" s="47">
        <f>_xlfn.XLOOKUP($E449,Main_OG!$D$1:$D$766,Main_OG!AL$1:AL$766,"")</f>
        <v>14350872</v>
      </c>
      <c r="AD449" s="47">
        <f>_xlfn.XLOOKUP($E449,Main_OG!$D$1:$D$766,Main_OG!AM$1:AM$766,"")</f>
        <v>0</v>
      </c>
    </row>
    <row r="450" spans="1:30" x14ac:dyDescent="0.35">
      <c r="A450" s="36" t="s">
        <v>1447</v>
      </c>
      <c r="B450" s="45" t="s">
        <v>886</v>
      </c>
      <c r="C450" s="45" t="s">
        <v>4366</v>
      </c>
      <c r="D450" s="36" t="s">
        <v>4493</v>
      </c>
      <c r="E450" s="36" t="str">
        <f t="shared" ref="E450:E513" si="21">_xlfn.CONCAT(F450,"_",I450)</f>
        <v>2020_WY</v>
      </c>
      <c r="F450" s="45">
        <v>2020</v>
      </c>
      <c r="G450" s="45">
        <f>_xlfn.XLOOKUP(I450,Main_OG!$B$1:$B$766,Main_OG!$O$1:$O$766,"")</f>
        <v>0</v>
      </c>
      <c r="H450" s="45">
        <f>_xlfn.XLOOKUP(E450,Main_OG!$D$1:$D$766,Main_OG!$J$1:$J$766,"")</f>
        <v>0</v>
      </c>
      <c r="I450" s="45" t="s">
        <v>886</v>
      </c>
      <c r="J450" s="45" t="str">
        <f t="shared" ref="J450:J513" si="22">_xlfn.CONCAT(A450,"_",B450)</f>
        <v>Cheyenne Light Fuel &amp; Power d/b/a Black_WY</v>
      </c>
      <c r="K450" s="45" t="str">
        <f t="shared" ref="K450:K513" si="23">_xlfn.CONCAT(D450,"_",B450)</f>
        <v>Cheyenne Light Fuel Power_WY</v>
      </c>
      <c r="L450" s="45" t="s">
        <v>1450</v>
      </c>
      <c r="M450" s="45">
        <v>0</v>
      </c>
      <c r="N450" s="45">
        <v>5137</v>
      </c>
      <c r="O450" s="45">
        <v>5</v>
      </c>
      <c r="P450" s="45">
        <v>0</v>
      </c>
      <c r="Q450" s="45">
        <v>0</v>
      </c>
      <c r="R450" s="45">
        <v>511669</v>
      </c>
      <c r="S450" s="45">
        <v>936391</v>
      </c>
      <c r="T450" s="45">
        <v>0</v>
      </c>
      <c r="U450" s="45">
        <v>0</v>
      </c>
      <c r="V450" s="45">
        <v>12.514144999999999</v>
      </c>
      <c r="W450" s="45">
        <v>6.3312226999999996</v>
      </c>
      <c r="X450" s="45">
        <v>0</v>
      </c>
      <c r="Y450" s="46">
        <v>36181.300000000003</v>
      </c>
      <c r="Z450" s="46">
        <v>62163.977801831519</v>
      </c>
      <c r="AA450" s="47">
        <f>_xlfn.XLOOKUP($E450,Main_OG!$D$1:$D$766,Main_OG!AJ$1:AJ$766,"")</f>
        <v>41871398</v>
      </c>
      <c r="AB450" s="47">
        <f>_xlfn.XLOOKUP($E450,Main_OG!$D$1:$D$766,Main_OG!AK$1:AK$766,"")</f>
        <v>168138</v>
      </c>
      <c r="AC450" s="47">
        <f>_xlfn.XLOOKUP($E450,Main_OG!$D$1:$D$766,Main_OG!AL$1:AL$766,"")</f>
        <v>20826406</v>
      </c>
      <c r="AD450" s="47">
        <f>_xlfn.XLOOKUP($E450,Main_OG!$D$1:$D$766,Main_OG!AM$1:AM$766,"")</f>
        <v>0</v>
      </c>
    </row>
    <row r="451" spans="1:30" x14ac:dyDescent="0.35">
      <c r="A451" s="36" t="s">
        <v>1451</v>
      </c>
      <c r="B451" s="45" t="s">
        <v>824</v>
      </c>
      <c r="C451" s="45" t="s">
        <v>4353</v>
      </c>
      <c r="D451" s="36" t="s">
        <v>1451</v>
      </c>
      <c r="E451" s="36" t="str">
        <f t="shared" si="21"/>
        <v>2006_AK</v>
      </c>
      <c r="F451" s="45">
        <v>2006</v>
      </c>
      <c r="G451" s="45">
        <f>_xlfn.XLOOKUP(I451,Main_OG!$B$1:$B$766,Main_OG!$O$1:$O$766,"")</f>
        <v>0</v>
      </c>
      <c r="H451" s="45">
        <f>_xlfn.XLOOKUP(E451,Main_OG!$D$1:$D$766,Main_OG!$J$1:$J$766,"")</f>
        <v>0</v>
      </c>
      <c r="I451" s="45" t="s">
        <v>824</v>
      </c>
      <c r="J451" s="45" t="str">
        <f t="shared" si="22"/>
        <v>Chitina Electric Inc_AK</v>
      </c>
      <c r="K451" s="45" t="str">
        <f t="shared" si="23"/>
        <v>Chitina Electric Inc_AK</v>
      </c>
      <c r="L451" s="45" t="s">
        <v>1452</v>
      </c>
      <c r="M451" s="45">
        <v>0</v>
      </c>
      <c r="N451" s="45">
        <v>26</v>
      </c>
      <c r="O451" s="45">
        <v>0</v>
      </c>
      <c r="P451" s="45">
        <v>33</v>
      </c>
      <c r="Q451" s="45">
        <v>0</v>
      </c>
      <c r="R451" s="45">
        <v>110</v>
      </c>
      <c r="S451" s="45">
        <v>0</v>
      </c>
      <c r="T451" s="45">
        <v>59</v>
      </c>
      <c r="U451" s="45">
        <v>0</v>
      </c>
      <c r="V451" s="45">
        <v>38.327526132404181</v>
      </c>
      <c r="W451" s="45">
        <v>0</v>
      </c>
      <c r="X451" s="45">
        <v>45.736434108527128</v>
      </c>
      <c r="Y451" s="46">
        <v>47546.2</v>
      </c>
      <c r="Z451" s="46">
        <v>70407.314060968274</v>
      </c>
      <c r="AA451" s="47">
        <f>_xlfn.XLOOKUP($E451,Main_OG!$D$1:$D$766,Main_OG!AJ$1:AJ$766,"")</f>
        <v>968457.74</v>
      </c>
      <c r="AB451" s="47">
        <f>_xlfn.XLOOKUP($E451,Main_OG!$D$1:$D$766,Main_OG!AK$1:AK$766,"")</f>
        <v>2895506.1599999997</v>
      </c>
      <c r="AC451" s="47">
        <f>_xlfn.XLOOKUP($E451,Main_OG!$D$1:$D$766,Main_OG!AL$1:AL$766,"")</f>
        <v>88962825.159999996</v>
      </c>
      <c r="AD451" s="47">
        <f>_xlfn.XLOOKUP($E451,Main_OG!$D$1:$D$766,Main_OG!AM$1:AM$766,"")</f>
        <v>0</v>
      </c>
    </row>
    <row r="452" spans="1:30" x14ac:dyDescent="0.35">
      <c r="A452" s="36" t="s">
        <v>1451</v>
      </c>
      <c r="B452" s="45" t="s">
        <v>824</v>
      </c>
      <c r="C452" s="45" t="s">
        <v>4353</v>
      </c>
      <c r="D452" s="36" t="s">
        <v>1451</v>
      </c>
      <c r="E452" s="36" t="str">
        <f t="shared" si="21"/>
        <v>2007_AK</v>
      </c>
      <c r="F452" s="45">
        <v>2007</v>
      </c>
      <c r="G452" s="45">
        <f>_xlfn.XLOOKUP(I452,Main_OG!$B$1:$B$766,Main_OG!$O$1:$O$766,"")</f>
        <v>0</v>
      </c>
      <c r="H452" s="45">
        <f>_xlfn.XLOOKUP(E452,Main_OG!$D$1:$D$766,Main_OG!$J$1:$J$766,"")</f>
        <v>0</v>
      </c>
      <c r="I452" s="45" t="s">
        <v>824</v>
      </c>
      <c r="J452" s="45" t="str">
        <f t="shared" si="22"/>
        <v>Chitina Electric Inc_AK</v>
      </c>
      <c r="K452" s="45" t="str">
        <f t="shared" si="23"/>
        <v>Chitina Electric Inc_AK</v>
      </c>
      <c r="L452" s="45" t="s">
        <v>1453</v>
      </c>
      <c r="M452" s="45">
        <v>0</v>
      </c>
      <c r="N452" s="45">
        <v>25</v>
      </c>
      <c r="O452" s="45">
        <v>0</v>
      </c>
      <c r="P452" s="45">
        <v>47</v>
      </c>
      <c r="Q452" s="45">
        <v>0</v>
      </c>
      <c r="R452" s="45">
        <v>81</v>
      </c>
      <c r="S452" s="45">
        <v>0</v>
      </c>
      <c r="T452" s="45">
        <v>72</v>
      </c>
      <c r="U452" s="45">
        <v>0</v>
      </c>
      <c r="V452" s="45">
        <v>35.22</v>
      </c>
      <c r="W452" s="45">
        <v>0</v>
      </c>
      <c r="X452" s="45">
        <v>46.15</v>
      </c>
      <c r="Y452" s="46">
        <v>50126.7</v>
      </c>
      <c r="Z452" s="46">
        <v>73683.227987652499</v>
      </c>
      <c r="AA452" s="47">
        <f>_xlfn.XLOOKUP($E452,Main_OG!$D$1:$D$766,Main_OG!AJ$1:AJ$766,"")</f>
        <v>996372</v>
      </c>
      <c r="AB452" s="47">
        <f>_xlfn.XLOOKUP($E452,Main_OG!$D$1:$D$766,Main_OG!AK$1:AK$766,"")</f>
        <v>3695916</v>
      </c>
      <c r="AC452" s="47">
        <f>_xlfn.XLOOKUP($E452,Main_OG!$D$1:$D$766,Main_OG!AL$1:AL$766,"")</f>
        <v>83891130</v>
      </c>
      <c r="AD452" s="47">
        <f>_xlfn.XLOOKUP($E452,Main_OG!$D$1:$D$766,Main_OG!AM$1:AM$766,"")</f>
        <v>0</v>
      </c>
    </row>
    <row r="453" spans="1:30" x14ac:dyDescent="0.35">
      <c r="A453" s="36" t="s">
        <v>1451</v>
      </c>
      <c r="B453" s="45" t="s">
        <v>824</v>
      </c>
      <c r="C453" s="45" t="s">
        <v>4353</v>
      </c>
      <c r="D453" s="36" t="s">
        <v>1451</v>
      </c>
      <c r="E453" s="36" t="str">
        <f t="shared" si="21"/>
        <v>2008_AK</v>
      </c>
      <c r="F453" s="45">
        <v>2008</v>
      </c>
      <c r="G453" s="45">
        <f>_xlfn.XLOOKUP(I453,Main_OG!$B$1:$B$766,Main_OG!$O$1:$O$766,"")</f>
        <v>0</v>
      </c>
      <c r="H453" s="45">
        <f>_xlfn.XLOOKUP(E453,Main_OG!$D$1:$D$766,Main_OG!$J$1:$J$766,"")</f>
        <v>0</v>
      </c>
      <c r="I453" s="45" t="s">
        <v>824</v>
      </c>
      <c r="J453" s="45" t="str">
        <f t="shared" si="22"/>
        <v>Chitina Electric Inc_AK</v>
      </c>
      <c r="K453" s="45" t="str">
        <f t="shared" si="23"/>
        <v>Chitina Electric Inc_AK</v>
      </c>
      <c r="L453" s="45" t="s">
        <v>1454</v>
      </c>
      <c r="M453" s="45">
        <v>0</v>
      </c>
      <c r="N453" s="45">
        <v>25</v>
      </c>
      <c r="O453" s="45">
        <v>0</v>
      </c>
      <c r="P453" s="45">
        <v>51</v>
      </c>
      <c r="Q453" s="45">
        <v>0</v>
      </c>
      <c r="R453" s="45">
        <v>221</v>
      </c>
      <c r="S453" s="45">
        <v>0</v>
      </c>
      <c r="T453" s="45">
        <v>173</v>
      </c>
      <c r="U453" s="45">
        <v>0</v>
      </c>
      <c r="V453" s="45">
        <v>41.18</v>
      </c>
      <c r="W453" s="45">
        <v>0</v>
      </c>
      <c r="X453" s="45">
        <v>54.91</v>
      </c>
      <c r="Y453" s="46">
        <v>49926.6</v>
      </c>
      <c r="Z453" s="46">
        <v>72625.262744470543</v>
      </c>
      <c r="AA453" s="47">
        <f>_xlfn.XLOOKUP($E453,Main_OG!$D$1:$D$766,Main_OG!AJ$1:AJ$766,"")</f>
        <v>994228</v>
      </c>
      <c r="AB453" s="47">
        <f>_xlfn.XLOOKUP($E453,Main_OG!$D$1:$D$766,Main_OG!AK$1:AK$766,"")</f>
        <v>3309288</v>
      </c>
      <c r="AC453" s="47">
        <f>_xlfn.XLOOKUP($E453,Main_OG!$D$1:$D$766,Main_OG!AL$1:AL$766,"")</f>
        <v>88306788</v>
      </c>
      <c r="AD453" s="47">
        <f>_xlfn.XLOOKUP($E453,Main_OG!$D$1:$D$766,Main_OG!AM$1:AM$766,"")</f>
        <v>0</v>
      </c>
    </row>
    <row r="454" spans="1:30" x14ac:dyDescent="0.35">
      <c r="A454" s="36" t="s">
        <v>1451</v>
      </c>
      <c r="B454" s="45" t="s">
        <v>824</v>
      </c>
      <c r="C454" s="45" t="s">
        <v>4353</v>
      </c>
      <c r="D454" s="36" t="s">
        <v>1451</v>
      </c>
      <c r="E454" s="36" t="str">
        <f t="shared" si="21"/>
        <v>2009_AK</v>
      </c>
      <c r="F454" s="45">
        <v>2009</v>
      </c>
      <c r="G454" s="45">
        <f>_xlfn.XLOOKUP(I454,Main_OG!$B$1:$B$766,Main_OG!$O$1:$O$766,"")</f>
        <v>0</v>
      </c>
      <c r="H454" s="45">
        <f>_xlfn.XLOOKUP(E454,Main_OG!$D$1:$D$766,Main_OG!$J$1:$J$766,"")</f>
        <v>0</v>
      </c>
      <c r="I454" s="45" t="s">
        <v>824</v>
      </c>
      <c r="J454" s="45" t="str">
        <f t="shared" si="22"/>
        <v>Chitina Electric Inc_AK</v>
      </c>
      <c r="K454" s="45" t="str">
        <f t="shared" si="23"/>
        <v>Chitina Electric Inc_AK</v>
      </c>
      <c r="L454" s="45" t="s">
        <v>1455</v>
      </c>
      <c r="M454" s="45">
        <v>0</v>
      </c>
      <c r="N454" s="45">
        <v>27</v>
      </c>
      <c r="O454" s="45">
        <v>0</v>
      </c>
      <c r="P454" s="45">
        <v>52</v>
      </c>
      <c r="Q454" s="45">
        <v>0</v>
      </c>
      <c r="R454" s="45">
        <v>242</v>
      </c>
      <c r="S454" s="45">
        <v>0</v>
      </c>
      <c r="T454" s="45">
        <v>173</v>
      </c>
      <c r="U454" s="45">
        <v>0</v>
      </c>
      <c r="V454" s="45">
        <v>40.700000000000003</v>
      </c>
      <c r="W454" s="45">
        <v>0</v>
      </c>
      <c r="X454" s="45">
        <v>51.91</v>
      </c>
      <c r="Y454" s="46">
        <v>54951.9</v>
      </c>
      <c r="Z454" s="46">
        <v>78626.832356791798</v>
      </c>
      <c r="AA454" s="47">
        <f>_xlfn.XLOOKUP($E454,Main_OG!$D$1:$D$766,Main_OG!AJ$1:AJ$766,"")</f>
        <v>1025918</v>
      </c>
      <c r="AB454" s="47">
        <f>_xlfn.XLOOKUP($E454,Main_OG!$D$1:$D$766,Main_OG!AK$1:AK$766,"")</f>
        <v>3992640</v>
      </c>
      <c r="AC454" s="47">
        <f>_xlfn.XLOOKUP($E454,Main_OG!$D$1:$D$766,Main_OG!AL$1:AL$766,"")</f>
        <v>77900336</v>
      </c>
      <c r="AD454" s="47">
        <f>_xlfn.XLOOKUP($E454,Main_OG!$D$1:$D$766,Main_OG!AM$1:AM$766,"")</f>
        <v>0</v>
      </c>
    </row>
    <row r="455" spans="1:30" x14ac:dyDescent="0.35">
      <c r="A455" s="36" t="s">
        <v>1451</v>
      </c>
      <c r="B455" s="45" t="s">
        <v>824</v>
      </c>
      <c r="C455" s="45" t="s">
        <v>4353</v>
      </c>
      <c r="D455" s="36" t="s">
        <v>1451</v>
      </c>
      <c r="E455" s="36" t="str">
        <f t="shared" si="21"/>
        <v>2010_AK</v>
      </c>
      <c r="F455" s="45">
        <v>2010</v>
      </c>
      <c r="G455" s="45">
        <f>_xlfn.XLOOKUP(I455,Main_OG!$B$1:$B$766,Main_OG!$O$1:$O$766,"")</f>
        <v>0</v>
      </c>
      <c r="H455" s="45">
        <f>_xlfn.XLOOKUP(E455,Main_OG!$D$1:$D$766,Main_OG!$J$1:$J$766,"")</f>
        <v>0</v>
      </c>
      <c r="I455" s="45" t="s">
        <v>824</v>
      </c>
      <c r="J455" s="45" t="str">
        <f t="shared" si="22"/>
        <v>Chitina Electric Inc_AK</v>
      </c>
      <c r="K455" s="45" t="str">
        <f t="shared" si="23"/>
        <v>Chitina Electric Inc_AK</v>
      </c>
      <c r="L455" s="45" t="s">
        <v>1456</v>
      </c>
      <c r="M455" s="45">
        <v>0</v>
      </c>
      <c r="N455" s="45">
        <v>29</v>
      </c>
      <c r="O455" s="45">
        <v>0</v>
      </c>
      <c r="P455" s="45">
        <v>53</v>
      </c>
      <c r="Q455" s="45">
        <v>0</v>
      </c>
      <c r="R455" s="45">
        <v>296</v>
      </c>
      <c r="S455" s="45">
        <v>0</v>
      </c>
      <c r="T455" s="45">
        <v>165</v>
      </c>
      <c r="U455" s="45">
        <v>0</v>
      </c>
      <c r="V455" s="45">
        <v>44.59</v>
      </c>
      <c r="W455" s="45">
        <v>0</v>
      </c>
      <c r="X455" s="45">
        <v>56.97</v>
      </c>
      <c r="Y455" s="46">
        <v>53652</v>
      </c>
      <c r="Z455" s="46">
        <v>75144.751548358356</v>
      </c>
      <c r="AA455" s="47">
        <f>_xlfn.XLOOKUP($E455,Main_OG!$D$1:$D$766,Main_OG!AJ$1:AJ$766,"")</f>
        <v>993000</v>
      </c>
      <c r="AB455" s="47">
        <f>_xlfn.XLOOKUP($E455,Main_OG!$D$1:$D$766,Main_OG!AK$1:AK$766,"")</f>
        <v>3244592</v>
      </c>
      <c r="AC455" s="47">
        <f>_xlfn.XLOOKUP($E455,Main_OG!$D$1:$D$766,Main_OG!AL$1:AL$766,"")</f>
        <v>81353948</v>
      </c>
      <c r="AD455" s="47">
        <f>_xlfn.XLOOKUP($E455,Main_OG!$D$1:$D$766,Main_OG!AM$1:AM$766,"")</f>
        <v>0</v>
      </c>
    </row>
    <row r="456" spans="1:30" x14ac:dyDescent="0.35">
      <c r="A456" s="36" t="s">
        <v>1451</v>
      </c>
      <c r="B456" s="45" t="s">
        <v>824</v>
      </c>
      <c r="C456" s="45" t="s">
        <v>4353</v>
      </c>
      <c r="D456" s="36" t="s">
        <v>1451</v>
      </c>
      <c r="E456" s="36" t="str">
        <f t="shared" si="21"/>
        <v>2011_AK</v>
      </c>
      <c r="F456" s="45">
        <v>2011</v>
      </c>
      <c r="G456" s="45">
        <f>_xlfn.XLOOKUP(I456,Main_OG!$B$1:$B$766,Main_OG!$O$1:$O$766,"")</f>
        <v>0</v>
      </c>
      <c r="H456" s="45">
        <f>_xlfn.XLOOKUP(E456,Main_OG!$D$1:$D$766,Main_OG!$J$1:$J$766,"")</f>
        <v>0</v>
      </c>
      <c r="I456" s="45" t="s">
        <v>824</v>
      </c>
      <c r="J456" s="45" t="str">
        <f t="shared" si="22"/>
        <v>Chitina Electric Inc_AK</v>
      </c>
      <c r="K456" s="45" t="str">
        <f t="shared" si="23"/>
        <v>Chitina Electric Inc_AK</v>
      </c>
      <c r="L456" s="45" t="s">
        <v>1457</v>
      </c>
      <c r="M456" s="45">
        <v>0</v>
      </c>
      <c r="N456" s="45">
        <v>30</v>
      </c>
      <c r="O456" s="45">
        <v>0</v>
      </c>
      <c r="P456" s="45">
        <v>52</v>
      </c>
      <c r="Q456" s="45">
        <v>0</v>
      </c>
      <c r="R456" s="45">
        <v>313</v>
      </c>
      <c r="S456" s="45">
        <v>0</v>
      </c>
      <c r="T456" s="45">
        <v>167</v>
      </c>
      <c r="U456" s="45">
        <v>0</v>
      </c>
      <c r="V456" s="45">
        <v>48.88</v>
      </c>
      <c r="W456" s="45">
        <v>0</v>
      </c>
      <c r="X456" s="45">
        <v>62.28</v>
      </c>
      <c r="Y456" s="46">
        <v>54045.5</v>
      </c>
      <c r="Z456" s="46">
        <v>74819.097140025115</v>
      </c>
      <c r="AA456" s="47">
        <f>_xlfn.XLOOKUP($E456,Main_OG!$D$1:$D$766,Main_OG!AJ$1:AJ$766,"")</f>
        <v>1023324</v>
      </c>
      <c r="AB456" s="47">
        <f>_xlfn.XLOOKUP($E456,Main_OG!$D$1:$D$766,Main_OG!AK$1:AK$766,"")</f>
        <v>3226522</v>
      </c>
      <c r="AC456" s="47">
        <f>_xlfn.XLOOKUP($E456,Main_OG!$D$1:$D$766,Main_OG!AL$1:AL$766,"")</f>
        <v>85181020</v>
      </c>
      <c r="AD456" s="47">
        <f>_xlfn.XLOOKUP($E456,Main_OG!$D$1:$D$766,Main_OG!AM$1:AM$766,"")</f>
        <v>0</v>
      </c>
    </row>
    <row r="457" spans="1:30" x14ac:dyDescent="0.35">
      <c r="A457" s="36" t="s">
        <v>1451</v>
      </c>
      <c r="B457" s="45" t="s">
        <v>824</v>
      </c>
      <c r="C457" s="45" t="s">
        <v>4353</v>
      </c>
      <c r="D457" s="36" t="s">
        <v>1451</v>
      </c>
      <c r="E457" s="36" t="str">
        <f t="shared" si="21"/>
        <v>2019_AK</v>
      </c>
      <c r="F457" s="45">
        <v>2019</v>
      </c>
      <c r="G457" s="45">
        <f>_xlfn.XLOOKUP(I457,Main_OG!$B$1:$B$766,Main_OG!$O$1:$O$766,"")</f>
        <v>0</v>
      </c>
      <c r="H457" s="45">
        <f>_xlfn.XLOOKUP(E457,Main_OG!$D$1:$D$766,Main_OG!$J$1:$J$766,"")</f>
        <v>0</v>
      </c>
      <c r="I457" s="45" t="s">
        <v>824</v>
      </c>
      <c r="J457" s="45" t="str">
        <f t="shared" si="22"/>
        <v>Chitina Electric Inc_AK</v>
      </c>
      <c r="K457" s="45" t="str">
        <f t="shared" si="23"/>
        <v>Chitina Electric Inc_AK</v>
      </c>
      <c r="L457" s="45" t="s">
        <v>1458</v>
      </c>
      <c r="M457" s="45">
        <v>0</v>
      </c>
      <c r="N457" s="45">
        <v>34</v>
      </c>
      <c r="O457" s="45">
        <v>0</v>
      </c>
      <c r="P457" s="45">
        <v>43</v>
      </c>
      <c r="Q457" s="45">
        <v>0</v>
      </c>
      <c r="R457" s="45">
        <v>256</v>
      </c>
      <c r="S457" s="45">
        <v>0</v>
      </c>
      <c r="T457" s="45">
        <v>100</v>
      </c>
      <c r="U457" s="45">
        <v>0</v>
      </c>
      <c r="V457" s="45">
        <v>60.742187999999999</v>
      </c>
      <c r="W457" s="45">
        <v>0</v>
      </c>
      <c r="X457" s="45">
        <v>70.8</v>
      </c>
      <c r="Y457" s="46">
        <v>52325.3</v>
      </c>
      <c r="Z457" s="46">
        <v>71326.453136096767</v>
      </c>
      <c r="AA457" s="47">
        <f>_xlfn.XLOOKUP($E457,Main_OG!$D$1:$D$766,Main_OG!AJ$1:AJ$766,"")</f>
        <v>1111904</v>
      </c>
      <c r="AB457" s="47">
        <f>_xlfn.XLOOKUP($E457,Main_OG!$D$1:$D$766,Main_OG!AK$1:AK$766,"")</f>
        <v>3216424</v>
      </c>
      <c r="AC457" s="47">
        <f>_xlfn.XLOOKUP($E457,Main_OG!$D$1:$D$766,Main_OG!AL$1:AL$766,"")</f>
        <v>49373842</v>
      </c>
      <c r="AD457" s="47">
        <f>_xlfn.XLOOKUP($E457,Main_OG!$D$1:$D$766,Main_OG!AM$1:AM$766,"")</f>
        <v>0</v>
      </c>
    </row>
    <row r="458" spans="1:30" x14ac:dyDescent="0.35">
      <c r="A458" s="36" t="s">
        <v>1459</v>
      </c>
      <c r="B458" s="45" t="s">
        <v>158</v>
      </c>
      <c r="C458" s="45" t="s">
        <v>4354</v>
      </c>
      <c r="D458" s="36" t="s">
        <v>4494</v>
      </c>
      <c r="E458" s="36" t="str">
        <f t="shared" si="21"/>
        <v>2007_OH</v>
      </c>
      <c r="F458" s="45">
        <v>2007</v>
      </c>
      <c r="G458" s="45">
        <f>_xlfn.XLOOKUP(I458,Main_OG!$B$1:$B$766,Main_OG!$O$1:$O$766,"")</f>
        <v>1</v>
      </c>
      <c r="H458" s="45">
        <f>_xlfn.XLOOKUP(E458,Main_OG!$D$1:$D$766,Main_OG!$J$1:$J$766,"")</f>
        <v>0</v>
      </c>
      <c r="I458" s="45" t="s">
        <v>158</v>
      </c>
      <c r="J458" s="45" t="str">
        <f t="shared" si="22"/>
        <v>Cincinnati Gas &amp; Electric Company_OH</v>
      </c>
      <c r="K458" s="45" t="str">
        <f t="shared" si="23"/>
        <v>Cincinnati Gas Electric Company_OH</v>
      </c>
      <c r="L458" s="45" t="s">
        <v>1460</v>
      </c>
      <c r="M458" s="45">
        <v>0</v>
      </c>
      <c r="N458" s="45">
        <v>72346</v>
      </c>
      <c r="O458" s="45">
        <v>2267</v>
      </c>
      <c r="P458" s="45">
        <v>600495</v>
      </c>
      <c r="Q458" s="45">
        <v>0</v>
      </c>
      <c r="R458" s="45">
        <v>698625</v>
      </c>
      <c r="S458" s="45">
        <v>390696</v>
      </c>
      <c r="T458" s="45">
        <v>776653</v>
      </c>
      <c r="U458" s="45">
        <v>0</v>
      </c>
      <c r="V458" s="45">
        <v>8.99</v>
      </c>
      <c r="W458" s="45">
        <v>6.8</v>
      </c>
      <c r="X458" s="45">
        <v>10.17</v>
      </c>
      <c r="Y458" s="46">
        <v>585403</v>
      </c>
      <c r="Z458" s="46">
        <v>50902.537183704175</v>
      </c>
      <c r="AA458" s="47">
        <f>_xlfn.XLOOKUP($E458,Main_OG!$D$1:$D$766,Main_OG!AJ$1:AJ$766,"")</f>
        <v>119092072</v>
      </c>
      <c r="AB458" s="47">
        <f>_xlfn.XLOOKUP($E458,Main_OG!$D$1:$D$766,Main_OG!AK$1:AK$766,"")</f>
        <v>4197256</v>
      </c>
      <c r="AC458" s="47">
        <f>_xlfn.XLOOKUP($E458,Main_OG!$D$1:$D$766,Main_OG!AL$1:AL$766,"")</f>
        <v>69748288</v>
      </c>
      <c r="AD458" s="47">
        <f>_xlfn.XLOOKUP($E458,Main_OG!$D$1:$D$766,Main_OG!AM$1:AM$766,"")</f>
        <v>15764049</v>
      </c>
    </row>
    <row r="459" spans="1:30" x14ac:dyDescent="0.35">
      <c r="A459" s="36" t="s">
        <v>1461</v>
      </c>
      <c r="B459" s="45" t="s">
        <v>139</v>
      </c>
      <c r="C459" s="45" t="s">
        <v>4355</v>
      </c>
      <c r="D459" s="36" t="s">
        <v>1461</v>
      </c>
      <c r="E459" s="36" t="str">
        <f t="shared" si="21"/>
        <v>2006_PA</v>
      </c>
      <c r="F459" s="45">
        <v>2006</v>
      </c>
      <c r="G459" s="45">
        <f>_xlfn.XLOOKUP(I459,Main_OG!$B$1:$B$766,Main_OG!$O$1:$O$766,"")</f>
        <v>1</v>
      </c>
      <c r="H459" s="45">
        <f>_xlfn.XLOOKUP(E459,Main_OG!$D$1:$D$766,Main_OG!$J$1:$J$766,"")</f>
        <v>0</v>
      </c>
      <c r="I459" s="45" t="s">
        <v>139</v>
      </c>
      <c r="J459" s="45" t="str">
        <f t="shared" si="22"/>
        <v>Citizens Electric Co_PA</v>
      </c>
      <c r="K459" s="45" t="str">
        <f t="shared" si="23"/>
        <v>Citizens Electric Co_PA</v>
      </c>
      <c r="L459" s="45" t="s">
        <v>1462</v>
      </c>
      <c r="M459" s="45">
        <v>0</v>
      </c>
      <c r="N459" s="45">
        <v>1095</v>
      </c>
      <c r="O459" s="45">
        <v>37</v>
      </c>
      <c r="P459" s="45">
        <v>5561</v>
      </c>
      <c r="Q459" s="45">
        <v>0</v>
      </c>
      <c r="R459" s="45">
        <v>2966</v>
      </c>
      <c r="S459" s="45">
        <v>3530</v>
      </c>
      <c r="T459" s="45">
        <v>5684</v>
      </c>
      <c r="U459" s="45">
        <v>0</v>
      </c>
      <c r="V459" s="45">
        <v>8.4798581925265175</v>
      </c>
      <c r="W459" s="45">
        <v>6.6374593385104266</v>
      </c>
      <c r="X459" s="45">
        <v>7.0708829895752991</v>
      </c>
      <c r="Y459" s="46">
        <v>626589.9</v>
      </c>
      <c r="Z459" s="46">
        <v>50083.88346429076</v>
      </c>
      <c r="AA459" s="47">
        <f>_xlfn.XLOOKUP($E459,Main_OG!$D$1:$D$766,Main_OG!AJ$1:AJ$766,"")</f>
        <v>111628459.06</v>
      </c>
      <c r="AB459" s="47">
        <f>_xlfn.XLOOKUP($E459,Main_OG!$D$1:$D$766,Main_OG!AK$1:AK$766,"")</f>
        <v>4323966.4000000004</v>
      </c>
      <c r="AC459" s="47">
        <f>_xlfn.XLOOKUP($E459,Main_OG!$D$1:$D$766,Main_OG!AL$1:AL$766,"")</f>
        <v>202399107.29999998</v>
      </c>
      <c r="AD459" s="47">
        <f>_xlfn.XLOOKUP($E459,Main_OG!$D$1:$D$766,Main_OG!AM$1:AM$766,"")</f>
        <v>75297632</v>
      </c>
    </row>
    <row r="460" spans="1:30" x14ac:dyDescent="0.35">
      <c r="A460" s="36" t="s">
        <v>1461</v>
      </c>
      <c r="B460" s="45" t="s">
        <v>139</v>
      </c>
      <c r="C460" s="45" t="s">
        <v>4355</v>
      </c>
      <c r="D460" s="36" t="s">
        <v>1461</v>
      </c>
      <c r="E460" s="36" t="str">
        <f t="shared" si="21"/>
        <v>2007_PA</v>
      </c>
      <c r="F460" s="45">
        <v>2007</v>
      </c>
      <c r="G460" s="45">
        <f>_xlfn.XLOOKUP(I460,Main_OG!$B$1:$B$766,Main_OG!$O$1:$O$766,"")</f>
        <v>1</v>
      </c>
      <c r="H460" s="45">
        <f>_xlfn.XLOOKUP(E460,Main_OG!$D$1:$D$766,Main_OG!$J$1:$J$766,"")</f>
        <v>0</v>
      </c>
      <c r="I460" s="45" t="s">
        <v>139</v>
      </c>
      <c r="J460" s="45" t="str">
        <f t="shared" si="22"/>
        <v>Citizens Electric Co_PA</v>
      </c>
      <c r="K460" s="45" t="str">
        <f t="shared" si="23"/>
        <v>Citizens Electric Co_PA</v>
      </c>
      <c r="L460" s="45" t="s">
        <v>1463</v>
      </c>
      <c r="M460" s="45">
        <v>0</v>
      </c>
      <c r="N460" s="45">
        <v>1092</v>
      </c>
      <c r="O460" s="45">
        <v>39</v>
      </c>
      <c r="P460" s="45">
        <v>5603</v>
      </c>
      <c r="Q460" s="45">
        <v>0</v>
      </c>
      <c r="R460" s="45">
        <v>2525</v>
      </c>
      <c r="S460" s="45">
        <v>4163</v>
      </c>
      <c r="T460" s="45">
        <v>6021</v>
      </c>
      <c r="U460" s="45">
        <v>0</v>
      </c>
      <c r="V460" s="45">
        <v>8.16</v>
      </c>
      <c r="W460" s="45">
        <v>6.95</v>
      </c>
      <c r="X460" s="45">
        <v>7.01</v>
      </c>
      <c r="Y460" s="46">
        <v>649638.1</v>
      </c>
      <c r="Z460" s="46">
        <v>51706.570957813623</v>
      </c>
      <c r="AA460" s="47">
        <f>_xlfn.XLOOKUP($E460,Main_OG!$D$1:$D$766,Main_OG!AJ$1:AJ$766,"")</f>
        <v>110980292</v>
      </c>
      <c r="AB460" s="47">
        <f>_xlfn.XLOOKUP($E460,Main_OG!$D$1:$D$766,Main_OG!AK$1:AK$766,"")</f>
        <v>5330088</v>
      </c>
      <c r="AC460" s="47">
        <f>_xlfn.XLOOKUP($E460,Main_OG!$D$1:$D$766,Main_OG!AL$1:AL$766,"")</f>
        <v>284561200</v>
      </c>
      <c r="AD460" s="47">
        <f>_xlfn.XLOOKUP($E460,Main_OG!$D$1:$D$766,Main_OG!AM$1:AM$766,"")</f>
        <v>77376316</v>
      </c>
    </row>
    <row r="461" spans="1:30" x14ac:dyDescent="0.35">
      <c r="A461" s="36" t="s">
        <v>1461</v>
      </c>
      <c r="B461" s="45" t="s">
        <v>139</v>
      </c>
      <c r="C461" s="45" t="s">
        <v>4355</v>
      </c>
      <c r="D461" s="36" t="s">
        <v>1461</v>
      </c>
      <c r="E461" s="36" t="str">
        <f t="shared" si="21"/>
        <v>2008_PA</v>
      </c>
      <c r="F461" s="45">
        <v>2008</v>
      </c>
      <c r="G461" s="45">
        <f>_xlfn.XLOOKUP(I461,Main_OG!$B$1:$B$766,Main_OG!$O$1:$O$766,"")</f>
        <v>1</v>
      </c>
      <c r="H461" s="45">
        <f>_xlfn.XLOOKUP(E461,Main_OG!$D$1:$D$766,Main_OG!$J$1:$J$766,"")</f>
        <v>1</v>
      </c>
      <c r="I461" s="45" t="s">
        <v>139</v>
      </c>
      <c r="J461" s="45" t="str">
        <f t="shared" si="22"/>
        <v>Citizens Electric Co_PA</v>
      </c>
      <c r="K461" s="45" t="str">
        <f t="shared" si="23"/>
        <v>Citizens Electric Co_PA</v>
      </c>
      <c r="L461" s="45" t="s">
        <v>1464</v>
      </c>
      <c r="M461" s="45">
        <v>0</v>
      </c>
      <c r="N461" s="45">
        <v>1098</v>
      </c>
      <c r="O461" s="45">
        <v>40</v>
      </c>
      <c r="P461" s="45">
        <v>5653</v>
      </c>
      <c r="Q461" s="45">
        <v>0</v>
      </c>
      <c r="R461" s="45">
        <v>29618</v>
      </c>
      <c r="S461" s="45">
        <v>55961</v>
      </c>
      <c r="T461" s="45">
        <v>82812</v>
      </c>
      <c r="U461" s="45">
        <v>0</v>
      </c>
      <c r="V461" s="45">
        <v>12.44</v>
      </c>
      <c r="W461" s="45">
        <v>11.14</v>
      </c>
      <c r="X461" s="45">
        <v>11.02</v>
      </c>
      <c r="Y461" s="46">
        <v>665148.30000000005</v>
      </c>
      <c r="Z461" s="46">
        <v>52738.127944301923</v>
      </c>
      <c r="AA461" s="47">
        <f>_xlfn.XLOOKUP($E461,Main_OG!$D$1:$D$766,Main_OG!AJ$1:AJ$766,"")</f>
        <v>107834918</v>
      </c>
      <c r="AB461" s="47">
        <f>_xlfn.XLOOKUP($E461,Main_OG!$D$1:$D$766,Main_OG!AK$1:AK$766,"")</f>
        <v>3509936</v>
      </c>
      <c r="AC461" s="47">
        <f>_xlfn.XLOOKUP($E461,Main_OG!$D$1:$D$766,Main_OG!AL$1:AL$766,"")</f>
        <v>273884566</v>
      </c>
      <c r="AD461" s="47">
        <f>_xlfn.XLOOKUP($E461,Main_OG!$D$1:$D$766,Main_OG!AM$1:AM$766,"")</f>
        <v>78658093</v>
      </c>
    </row>
    <row r="462" spans="1:30" x14ac:dyDescent="0.35">
      <c r="A462" s="36" t="s">
        <v>1461</v>
      </c>
      <c r="B462" s="45" t="s">
        <v>139</v>
      </c>
      <c r="C462" s="45" t="s">
        <v>4355</v>
      </c>
      <c r="D462" s="36" t="s">
        <v>1461</v>
      </c>
      <c r="E462" s="36" t="str">
        <f t="shared" si="21"/>
        <v>2009_PA</v>
      </c>
      <c r="F462" s="45">
        <v>2009</v>
      </c>
      <c r="G462" s="45">
        <f>_xlfn.XLOOKUP(I462,Main_OG!$B$1:$B$766,Main_OG!$O$1:$O$766,"")</f>
        <v>1</v>
      </c>
      <c r="H462" s="45">
        <f>_xlfn.XLOOKUP(E462,Main_OG!$D$1:$D$766,Main_OG!$J$1:$J$766,"")</f>
        <v>1</v>
      </c>
      <c r="I462" s="45" t="s">
        <v>139</v>
      </c>
      <c r="J462" s="45" t="str">
        <f t="shared" si="22"/>
        <v>Citizens Electric Co_PA</v>
      </c>
      <c r="K462" s="45" t="str">
        <f t="shared" si="23"/>
        <v>Citizens Electric Co_PA</v>
      </c>
      <c r="L462" s="45" t="s">
        <v>1465</v>
      </c>
      <c r="M462" s="45">
        <v>0</v>
      </c>
      <c r="N462" s="45">
        <v>1094</v>
      </c>
      <c r="O462" s="45">
        <v>40</v>
      </c>
      <c r="P462" s="45">
        <v>5665</v>
      </c>
      <c r="Q462" s="45">
        <v>0</v>
      </c>
      <c r="R462" s="45">
        <v>28153</v>
      </c>
      <c r="S462" s="45">
        <v>52238</v>
      </c>
      <c r="T462" s="45">
        <v>79818</v>
      </c>
      <c r="U462" s="45">
        <v>0</v>
      </c>
      <c r="V462" s="45">
        <v>12.33</v>
      </c>
      <c r="W462" s="45">
        <v>10.92</v>
      </c>
      <c r="X462" s="45">
        <v>11.1</v>
      </c>
      <c r="Y462" s="46">
        <v>645206.69999999995</v>
      </c>
      <c r="Z462" s="46">
        <v>50936.601641859408</v>
      </c>
      <c r="AA462" s="47">
        <f>_xlfn.XLOOKUP($E462,Main_OG!$D$1:$D$766,Main_OG!AJ$1:AJ$766,"")</f>
        <v>97610596</v>
      </c>
      <c r="AB462" s="47">
        <f>_xlfn.XLOOKUP($E462,Main_OG!$D$1:$D$766,Main_OG!AK$1:AK$766,"")</f>
        <v>3400726</v>
      </c>
      <c r="AC462" s="47">
        <f>_xlfn.XLOOKUP($E462,Main_OG!$D$1:$D$766,Main_OG!AL$1:AL$766,"")</f>
        <v>418361582</v>
      </c>
      <c r="AD462" s="47">
        <f>_xlfn.XLOOKUP($E462,Main_OG!$D$1:$D$766,Main_OG!AM$1:AM$766,"")</f>
        <v>77327686</v>
      </c>
    </row>
    <row r="463" spans="1:30" x14ac:dyDescent="0.35">
      <c r="A463" s="36" t="s">
        <v>1461</v>
      </c>
      <c r="B463" s="45" t="s">
        <v>139</v>
      </c>
      <c r="C463" s="45" t="s">
        <v>4355</v>
      </c>
      <c r="D463" s="36" t="s">
        <v>1461</v>
      </c>
      <c r="E463" s="36" t="str">
        <f t="shared" si="21"/>
        <v>2010_PA</v>
      </c>
      <c r="F463" s="45">
        <v>2010</v>
      </c>
      <c r="G463" s="45">
        <f>_xlfn.XLOOKUP(I463,Main_OG!$B$1:$B$766,Main_OG!$O$1:$O$766,"")</f>
        <v>1</v>
      </c>
      <c r="H463" s="45">
        <f>_xlfn.XLOOKUP(E463,Main_OG!$D$1:$D$766,Main_OG!$J$1:$J$766,"")</f>
        <v>2</v>
      </c>
      <c r="I463" s="45" t="s">
        <v>139</v>
      </c>
      <c r="J463" s="45" t="str">
        <f t="shared" si="22"/>
        <v>Citizens Electric Co_PA</v>
      </c>
      <c r="K463" s="45" t="str">
        <f t="shared" si="23"/>
        <v>Citizens Electric Co_PA</v>
      </c>
      <c r="L463" s="45" t="s">
        <v>1466</v>
      </c>
      <c r="M463" s="45">
        <v>0</v>
      </c>
      <c r="N463" s="45">
        <v>1103</v>
      </c>
      <c r="O463" s="45">
        <v>39</v>
      </c>
      <c r="P463" s="45">
        <v>5691</v>
      </c>
      <c r="Q463" s="45">
        <v>0</v>
      </c>
      <c r="R463" s="45">
        <v>28956</v>
      </c>
      <c r="S463" s="45">
        <v>49006</v>
      </c>
      <c r="T463" s="45">
        <v>80611</v>
      </c>
      <c r="U463" s="45">
        <v>0</v>
      </c>
      <c r="V463" s="45">
        <v>11.51</v>
      </c>
      <c r="W463" s="45">
        <v>10.16</v>
      </c>
      <c r="X463" s="45">
        <v>10.050000000000001</v>
      </c>
      <c r="Y463" s="46">
        <v>666805.80000000005</v>
      </c>
      <c r="Z463" s="46">
        <v>52457.28127950598</v>
      </c>
      <c r="AA463" s="47">
        <f>_xlfn.XLOOKUP($E463,Main_OG!$D$1:$D$766,Main_OG!AJ$1:AJ$766,"")</f>
        <v>101986756</v>
      </c>
      <c r="AB463" s="47">
        <f>_xlfn.XLOOKUP($E463,Main_OG!$D$1:$D$766,Main_OG!AK$1:AK$766,"")</f>
        <v>2348682</v>
      </c>
      <c r="AC463" s="47">
        <f>_xlfn.XLOOKUP($E463,Main_OG!$D$1:$D$766,Main_OG!AL$1:AL$766,"")</f>
        <v>492787122</v>
      </c>
      <c r="AD463" s="47">
        <f>_xlfn.XLOOKUP($E463,Main_OG!$D$1:$D$766,Main_OG!AM$1:AM$766,"")</f>
        <v>77828348</v>
      </c>
    </row>
    <row r="464" spans="1:30" x14ac:dyDescent="0.35">
      <c r="A464" s="36" t="s">
        <v>1467</v>
      </c>
      <c r="B464" s="45" t="s">
        <v>139</v>
      </c>
      <c r="C464" s="45" t="s">
        <v>4355</v>
      </c>
      <c r="D464" s="36" t="s">
        <v>1461</v>
      </c>
      <c r="E464" s="36" t="str">
        <f t="shared" si="21"/>
        <v>2011_PA</v>
      </c>
      <c r="F464" s="45">
        <v>2011</v>
      </c>
      <c r="G464" s="45">
        <f>_xlfn.XLOOKUP(I464,Main_OG!$B$1:$B$766,Main_OG!$O$1:$O$766,"")</f>
        <v>1</v>
      </c>
      <c r="H464" s="45">
        <f>_xlfn.XLOOKUP(E464,Main_OG!$D$1:$D$766,Main_OG!$J$1:$J$766,"")</f>
        <v>2</v>
      </c>
      <c r="I464" s="45" t="s">
        <v>139</v>
      </c>
      <c r="J464" s="45" t="str">
        <f t="shared" si="22"/>
        <v>Citizens Electric Co - (PA)_PA</v>
      </c>
      <c r="K464" s="45" t="str">
        <f t="shared" si="23"/>
        <v>Citizens Electric Co_PA</v>
      </c>
      <c r="L464" s="45" t="s">
        <v>1468</v>
      </c>
      <c r="M464" s="45">
        <v>0</v>
      </c>
      <c r="N464" s="45">
        <v>1081</v>
      </c>
      <c r="O464" s="45">
        <v>41</v>
      </c>
      <c r="P464" s="45">
        <v>5701</v>
      </c>
      <c r="Q464" s="45">
        <v>0</v>
      </c>
      <c r="R464" s="45">
        <v>29511</v>
      </c>
      <c r="S464" s="45">
        <v>50263</v>
      </c>
      <c r="T464" s="45">
        <v>84903</v>
      </c>
      <c r="U464" s="45">
        <v>0</v>
      </c>
      <c r="V464" s="45">
        <v>11.03</v>
      </c>
      <c r="W464" s="45">
        <v>9.77</v>
      </c>
      <c r="X464" s="45">
        <v>10.08</v>
      </c>
      <c r="Y464" s="46">
        <v>676468.3</v>
      </c>
      <c r="Z464" s="46">
        <v>53068.607549416134</v>
      </c>
      <c r="AA464" s="47">
        <f>_xlfn.XLOOKUP($E464,Main_OG!$D$1:$D$766,Main_OG!AJ$1:AJ$766,"")</f>
        <v>94649704</v>
      </c>
      <c r="AB464" s="47">
        <f>_xlfn.XLOOKUP($E464,Main_OG!$D$1:$D$766,Main_OG!AK$1:AK$766,"")</f>
        <v>2046228</v>
      </c>
      <c r="AC464" s="47">
        <f>_xlfn.XLOOKUP($E464,Main_OG!$D$1:$D$766,Main_OG!AL$1:AL$766,"")</f>
        <v>608839812</v>
      </c>
      <c r="AD464" s="47">
        <f>_xlfn.XLOOKUP($E464,Main_OG!$D$1:$D$766,Main_OG!AM$1:AM$766,"")</f>
        <v>76146617</v>
      </c>
    </row>
    <row r="465" spans="1:30" x14ac:dyDescent="0.35">
      <c r="A465" s="36" t="s">
        <v>1467</v>
      </c>
      <c r="B465" s="45" t="s">
        <v>139</v>
      </c>
      <c r="C465" s="45" t="s">
        <v>4355</v>
      </c>
      <c r="D465" s="36" t="s">
        <v>1461</v>
      </c>
      <c r="E465" s="36" t="str">
        <f t="shared" si="21"/>
        <v>2012_PA</v>
      </c>
      <c r="F465" s="45">
        <v>2012</v>
      </c>
      <c r="G465" s="45">
        <f>_xlfn.XLOOKUP(I465,Main_OG!$B$1:$B$766,Main_OG!$O$1:$O$766,"")</f>
        <v>1</v>
      </c>
      <c r="H465" s="45">
        <f>_xlfn.XLOOKUP(E465,Main_OG!$D$1:$D$766,Main_OG!$J$1:$J$766,"")</f>
        <v>2</v>
      </c>
      <c r="I465" s="45" t="s">
        <v>139</v>
      </c>
      <c r="J465" s="45" t="str">
        <f t="shared" si="22"/>
        <v>Citizens Electric Co - (PA)_PA</v>
      </c>
      <c r="K465" s="45" t="str">
        <f t="shared" si="23"/>
        <v>Citizens Electric Co_PA</v>
      </c>
      <c r="L465" s="45" t="s">
        <v>1469</v>
      </c>
      <c r="M465" s="45">
        <v>0</v>
      </c>
      <c r="N465" s="45">
        <v>1078</v>
      </c>
      <c r="O465" s="45">
        <v>42</v>
      </c>
      <c r="P465" s="45">
        <v>5711</v>
      </c>
      <c r="Q465" s="45">
        <v>0</v>
      </c>
      <c r="R465" s="45">
        <v>28568</v>
      </c>
      <c r="S465" s="45">
        <v>51400</v>
      </c>
      <c r="T465" s="45">
        <v>80082</v>
      </c>
      <c r="U465" s="45">
        <v>0</v>
      </c>
      <c r="V465" s="45">
        <v>10.977316999999999</v>
      </c>
      <c r="W465" s="45">
        <v>9.6342411999999999</v>
      </c>
      <c r="X465" s="45">
        <v>10.220774</v>
      </c>
      <c r="Y465" s="46">
        <v>689007</v>
      </c>
      <c r="Z465" s="46">
        <v>53958.834917636865</v>
      </c>
      <c r="AA465" s="47">
        <f>_xlfn.XLOOKUP($E465,Main_OG!$D$1:$D$766,Main_OG!AJ$1:AJ$766,"")</f>
        <v>82018494</v>
      </c>
      <c r="AB465" s="47">
        <f>_xlfn.XLOOKUP($E465,Main_OG!$D$1:$D$766,Main_OG!AK$1:AK$766,"")</f>
        <v>1636160</v>
      </c>
      <c r="AC465" s="47">
        <f>_xlfn.XLOOKUP($E465,Main_OG!$D$1:$D$766,Main_OG!AL$1:AL$766,"")</f>
        <v>770830788</v>
      </c>
      <c r="AD465" s="47">
        <f>_xlfn.XLOOKUP($E465,Main_OG!$D$1:$D$766,Main_OG!AM$1:AM$766,"")</f>
        <v>75174408</v>
      </c>
    </row>
    <row r="466" spans="1:30" x14ac:dyDescent="0.35">
      <c r="A466" s="36" t="s">
        <v>1467</v>
      </c>
      <c r="B466" s="45" t="s">
        <v>139</v>
      </c>
      <c r="C466" s="45" t="s">
        <v>4355</v>
      </c>
      <c r="D466" s="36" t="s">
        <v>1461</v>
      </c>
      <c r="E466" s="36" t="str">
        <f t="shared" si="21"/>
        <v>2013_PA</v>
      </c>
      <c r="F466" s="45">
        <v>2013</v>
      </c>
      <c r="G466" s="45">
        <f>_xlfn.XLOOKUP(I466,Main_OG!$B$1:$B$766,Main_OG!$O$1:$O$766,"")</f>
        <v>1</v>
      </c>
      <c r="H466" s="45">
        <f>_xlfn.XLOOKUP(E466,Main_OG!$D$1:$D$766,Main_OG!$J$1:$J$766,"")</f>
        <v>2</v>
      </c>
      <c r="I466" s="45" t="s">
        <v>139</v>
      </c>
      <c r="J466" s="45" t="str">
        <f t="shared" si="22"/>
        <v>Citizens Electric Co - (PA)_PA</v>
      </c>
      <c r="K466" s="45" t="str">
        <f t="shared" si="23"/>
        <v>Citizens Electric Co_PA</v>
      </c>
      <c r="L466" s="45" t="s">
        <v>1470</v>
      </c>
      <c r="M466" s="45">
        <v>0</v>
      </c>
      <c r="N466" s="45">
        <v>1112</v>
      </c>
      <c r="O466" s="45">
        <v>41</v>
      </c>
      <c r="P466" s="45">
        <v>5730</v>
      </c>
      <c r="Q466" s="45">
        <v>0</v>
      </c>
      <c r="R466" s="45">
        <v>29640</v>
      </c>
      <c r="S466" s="45">
        <v>53195</v>
      </c>
      <c r="T466" s="45">
        <v>85565</v>
      </c>
      <c r="U466" s="45">
        <v>0</v>
      </c>
      <c r="V466" s="45">
        <v>10.968286000000001</v>
      </c>
      <c r="W466" s="45">
        <v>9.6569225999999997</v>
      </c>
      <c r="X466" s="45">
        <v>10.160697000000001</v>
      </c>
      <c r="Y466" s="46">
        <v>704195</v>
      </c>
      <c r="Z466" s="46">
        <v>55103.322201475516</v>
      </c>
      <c r="AA466" s="47">
        <f>_xlfn.XLOOKUP($E466,Main_OG!$D$1:$D$766,Main_OG!AJ$1:AJ$766,"")</f>
        <v>82911636</v>
      </c>
      <c r="AB466" s="47">
        <f>_xlfn.XLOOKUP($E466,Main_OG!$D$1:$D$766,Main_OG!AK$1:AK$766,"")</f>
        <v>1812018.8</v>
      </c>
      <c r="AC466" s="47">
        <f>_xlfn.XLOOKUP($E466,Main_OG!$D$1:$D$766,Main_OG!AL$1:AL$766,"")</f>
        <v>713604346</v>
      </c>
      <c r="AD466" s="47">
        <f>_xlfn.XLOOKUP($E466,Main_OG!$D$1:$D$766,Main_OG!AM$1:AM$766,"")</f>
        <v>78714031</v>
      </c>
    </row>
    <row r="467" spans="1:30" x14ac:dyDescent="0.35">
      <c r="A467" s="36" t="s">
        <v>1467</v>
      </c>
      <c r="B467" s="45" t="s">
        <v>139</v>
      </c>
      <c r="C467" s="45" t="s">
        <v>4355</v>
      </c>
      <c r="D467" s="36" t="s">
        <v>1461</v>
      </c>
      <c r="E467" s="36" t="str">
        <f t="shared" si="21"/>
        <v>2014_PA</v>
      </c>
      <c r="F467" s="45">
        <v>2014</v>
      </c>
      <c r="G467" s="45">
        <f>_xlfn.XLOOKUP(I467,Main_OG!$B$1:$B$766,Main_OG!$O$1:$O$766,"")</f>
        <v>1</v>
      </c>
      <c r="H467" s="45">
        <f>_xlfn.XLOOKUP(E467,Main_OG!$D$1:$D$766,Main_OG!$J$1:$J$766,"")</f>
        <v>2</v>
      </c>
      <c r="I467" s="45" t="s">
        <v>139</v>
      </c>
      <c r="J467" s="45" t="str">
        <f t="shared" si="22"/>
        <v>Citizens Electric Co - (PA)_PA</v>
      </c>
      <c r="K467" s="45" t="str">
        <f t="shared" si="23"/>
        <v>Citizens Electric Co_PA</v>
      </c>
      <c r="L467" s="45" t="s">
        <v>1471</v>
      </c>
      <c r="M467" s="45">
        <v>0</v>
      </c>
      <c r="N467" s="45">
        <v>1090</v>
      </c>
      <c r="O467" s="45">
        <v>33</v>
      </c>
      <c r="P467" s="45">
        <v>5728</v>
      </c>
      <c r="Q467" s="45">
        <v>0</v>
      </c>
      <c r="R467" s="45">
        <v>28901</v>
      </c>
      <c r="S467" s="45">
        <v>35748</v>
      </c>
      <c r="T467" s="45">
        <v>88270</v>
      </c>
      <c r="U467" s="45">
        <v>0</v>
      </c>
      <c r="V467" s="45">
        <v>14.369745</v>
      </c>
      <c r="W467" s="45">
        <v>6.1234194999999998</v>
      </c>
      <c r="X467" s="45">
        <v>11.422907</v>
      </c>
      <c r="Y467" s="46">
        <v>718691.6</v>
      </c>
      <c r="Z467" s="46">
        <v>56181.173935257772</v>
      </c>
      <c r="AA467" s="47">
        <f>_xlfn.XLOOKUP($E467,Main_OG!$D$1:$D$766,Main_OG!AJ$1:AJ$766,"")</f>
        <v>76253142</v>
      </c>
      <c r="AB467" s="47">
        <f>_xlfn.XLOOKUP($E467,Main_OG!$D$1:$D$766,Main_OG!AK$1:AK$766,"")</f>
        <v>3051964</v>
      </c>
      <c r="AC467" s="47">
        <f>_xlfn.XLOOKUP($E467,Main_OG!$D$1:$D$766,Main_OG!AL$1:AL$766,"")</f>
        <v>777465594</v>
      </c>
      <c r="AD467" s="47">
        <f>_xlfn.XLOOKUP($E467,Main_OG!$D$1:$D$766,Main_OG!AM$1:AM$766,"")</f>
        <v>78714659</v>
      </c>
    </row>
    <row r="468" spans="1:30" x14ac:dyDescent="0.35">
      <c r="A468" s="36" t="s">
        <v>1467</v>
      </c>
      <c r="B468" s="45" t="s">
        <v>139</v>
      </c>
      <c r="C468" s="45" t="s">
        <v>4355</v>
      </c>
      <c r="D468" s="36" t="s">
        <v>1461</v>
      </c>
      <c r="E468" s="36" t="str">
        <f t="shared" si="21"/>
        <v>2015_PA</v>
      </c>
      <c r="F468" s="45">
        <v>2015</v>
      </c>
      <c r="G468" s="45">
        <f>_xlfn.XLOOKUP(I468,Main_OG!$B$1:$B$766,Main_OG!$O$1:$O$766,"")</f>
        <v>1</v>
      </c>
      <c r="H468" s="45">
        <f>_xlfn.XLOOKUP(E468,Main_OG!$D$1:$D$766,Main_OG!$J$1:$J$766,"")</f>
        <v>2</v>
      </c>
      <c r="I468" s="45" t="s">
        <v>139</v>
      </c>
      <c r="J468" s="45" t="str">
        <f t="shared" si="22"/>
        <v>Citizens Electric Co - (PA)_PA</v>
      </c>
      <c r="K468" s="45" t="str">
        <f t="shared" si="23"/>
        <v>Citizens Electric Co_PA</v>
      </c>
      <c r="L468" s="45" t="s">
        <v>1472</v>
      </c>
      <c r="M468" s="45">
        <v>0</v>
      </c>
      <c r="N468" s="45">
        <v>1070</v>
      </c>
      <c r="O468" s="45">
        <v>18</v>
      </c>
      <c r="P468" s="45">
        <v>5740</v>
      </c>
      <c r="Q468" s="45">
        <v>0</v>
      </c>
      <c r="R468" s="45">
        <v>26005</v>
      </c>
      <c r="S468" s="45">
        <v>12536</v>
      </c>
      <c r="T468" s="45">
        <v>86630</v>
      </c>
      <c r="U468" s="45">
        <v>0</v>
      </c>
      <c r="V468" s="45">
        <v>11.642761</v>
      </c>
      <c r="W468" s="45">
        <v>11.456605</v>
      </c>
      <c r="X468" s="45">
        <v>10.868406</v>
      </c>
      <c r="Y468" s="46">
        <v>734145.1</v>
      </c>
      <c r="Z468" s="46">
        <v>57400.656677590443</v>
      </c>
      <c r="AA468" s="47">
        <f>_xlfn.XLOOKUP($E468,Main_OG!$D$1:$D$766,Main_OG!AJ$1:AJ$766,"")</f>
        <v>61796088</v>
      </c>
      <c r="AB468" s="47">
        <f>_xlfn.XLOOKUP($E468,Main_OG!$D$1:$D$766,Main_OG!AK$1:AK$766,"")</f>
        <v>2647596</v>
      </c>
      <c r="AC468" s="47">
        <f>_xlfn.XLOOKUP($E468,Main_OG!$D$1:$D$766,Main_OG!AL$1:AL$766,"")</f>
        <v>876560302</v>
      </c>
      <c r="AD468" s="47">
        <f>_xlfn.XLOOKUP($E468,Main_OG!$D$1:$D$766,Main_OG!AM$1:AM$766,"")</f>
        <v>80516752</v>
      </c>
    </row>
    <row r="469" spans="1:30" x14ac:dyDescent="0.35">
      <c r="A469" s="36" t="s">
        <v>1467</v>
      </c>
      <c r="B469" s="45" t="s">
        <v>139</v>
      </c>
      <c r="C469" s="45" t="s">
        <v>4355</v>
      </c>
      <c r="D469" s="36" t="s">
        <v>1461</v>
      </c>
      <c r="E469" s="36" t="str">
        <f t="shared" si="21"/>
        <v>2016_PA</v>
      </c>
      <c r="F469" s="45">
        <v>2016</v>
      </c>
      <c r="G469" s="45">
        <f>_xlfn.XLOOKUP(I469,Main_OG!$B$1:$B$766,Main_OG!$O$1:$O$766,"")</f>
        <v>1</v>
      </c>
      <c r="H469" s="45">
        <f>_xlfn.XLOOKUP(E469,Main_OG!$D$1:$D$766,Main_OG!$J$1:$J$766,"")</f>
        <v>2</v>
      </c>
      <c r="I469" s="45" t="s">
        <v>139</v>
      </c>
      <c r="J469" s="45" t="str">
        <f t="shared" si="22"/>
        <v>Citizens Electric Co - (PA)_PA</v>
      </c>
      <c r="K469" s="45" t="str">
        <f t="shared" si="23"/>
        <v>Citizens Electric Co_PA</v>
      </c>
      <c r="L469" s="45" t="s">
        <v>1473</v>
      </c>
      <c r="M469" s="45">
        <v>0</v>
      </c>
      <c r="N469" s="45">
        <v>1073</v>
      </c>
      <c r="O469" s="45">
        <v>12</v>
      </c>
      <c r="P469" s="45">
        <v>5763</v>
      </c>
      <c r="Q469" s="45">
        <v>0</v>
      </c>
      <c r="R469" s="45">
        <v>24516</v>
      </c>
      <c r="S469" s="45">
        <v>12115</v>
      </c>
      <c r="T469" s="45">
        <v>82791</v>
      </c>
      <c r="U469" s="45">
        <v>0</v>
      </c>
      <c r="V469" s="45">
        <v>11.114782</v>
      </c>
      <c r="W469" s="45">
        <v>9.5014444999999998</v>
      </c>
      <c r="X469" s="45">
        <v>10.980541000000001</v>
      </c>
      <c r="Y469" s="46">
        <v>744847.1</v>
      </c>
      <c r="Z469" s="46">
        <v>58243.653579146463</v>
      </c>
      <c r="AA469" s="47">
        <f>_xlfn.XLOOKUP($E469,Main_OG!$D$1:$D$766,Main_OG!AJ$1:AJ$766,"")</f>
        <v>54978156</v>
      </c>
      <c r="AB469" s="47">
        <f>_xlfn.XLOOKUP($E469,Main_OG!$D$1:$D$766,Main_OG!AK$1:AK$766,"")</f>
        <v>1403058</v>
      </c>
      <c r="AC469" s="47">
        <f>_xlfn.XLOOKUP($E469,Main_OG!$D$1:$D$766,Main_OG!AL$1:AL$766,"")</f>
        <v>1004160024</v>
      </c>
      <c r="AD469" s="47">
        <f>_xlfn.XLOOKUP($E469,Main_OG!$D$1:$D$766,Main_OG!AM$1:AM$766,"")</f>
        <v>82924011</v>
      </c>
    </row>
    <row r="470" spans="1:30" x14ac:dyDescent="0.35">
      <c r="A470" s="36" t="s">
        <v>1467</v>
      </c>
      <c r="B470" s="45" t="s">
        <v>139</v>
      </c>
      <c r="C470" s="45" t="s">
        <v>4355</v>
      </c>
      <c r="D470" s="36" t="s">
        <v>1461</v>
      </c>
      <c r="E470" s="36" t="str">
        <f t="shared" si="21"/>
        <v>2017_PA</v>
      </c>
      <c r="F470" s="45">
        <v>2017</v>
      </c>
      <c r="G470" s="45">
        <f>_xlfn.XLOOKUP(I470,Main_OG!$B$1:$B$766,Main_OG!$O$1:$O$766,"")</f>
        <v>1</v>
      </c>
      <c r="H470" s="45">
        <f>_xlfn.XLOOKUP(E470,Main_OG!$D$1:$D$766,Main_OG!$J$1:$J$766,"")</f>
        <v>2</v>
      </c>
      <c r="I470" s="45" t="s">
        <v>139</v>
      </c>
      <c r="J470" s="45" t="str">
        <f t="shared" si="22"/>
        <v>Citizens Electric Co - (PA)_PA</v>
      </c>
      <c r="K470" s="45" t="str">
        <f t="shared" si="23"/>
        <v>Citizens Electric Co_PA</v>
      </c>
      <c r="L470" s="45" t="s">
        <v>1474</v>
      </c>
      <c r="M470" s="45">
        <v>0</v>
      </c>
      <c r="N470" s="45">
        <v>1075</v>
      </c>
      <c r="O470" s="45">
        <v>12</v>
      </c>
      <c r="P470" s="45">
        <v>5827</v>
      </c>
      <c r="Q470" s="45">
        <v>0</v>
      </c>
      <c r="R470" s="45">
        <v>24531</v>
      </c>
      <c r="S470" s="45">
        <v>9148</v>
      </c>
      <c r="T470" s="45">
        <v>81405</v>
      </c>
      <c r="U470" s="45">
        <v>0</v>
      </c>
      <c r="V470" s="45">
        <v>11.127145000000001</v>
      </c>
      <c r="W470" s="45">
        <v>11.787276</v>
      </c>
      <c r="X470" s="45">
        <v>10.630919</v>
      </c>
      <c r="Y470" s="46">
        <v>754318</v>
      </c>
      <c r="Z470" s="46">
        <v>58955.601777895325</v>
      </c>
      <c r="AA470" s="47">
        <f>_xlfn.XLOOKUP($E470,Main_OG!$D$1:$D$766,Main_OG!AJ$1:AJ$766,"")</f>
        <v>48580044</v>
      </c>
      <c r="AB470" s="47">
        <f>_xlfn.XLOOKUP($E470,Main_OG!$D$1:$D$766,Main_OG!AK$1:AK$766,"")</f>
        <v>1290710</v>
      </c>
      <c r="AC470" s="47">
        <f>_xlfn.XLOOKUP($E470,Main_OG!$D$1:$D$766,Main_OG!AL$1:AL$766,"")</f>
        <v>1055457674</v>
      </c>
      <c r="AD470" s="47">
        <f>_xlfn.XLOOKUP($E470,Main_OG!$D$1:$D$766,Main_OG!AM$1:AM$766,"")</f>
        <v>83199832</v>
      </c>
    </row>
    <row r="471" spans="1:30" x14ac:dyDescent="0.35">
      <c r="A471" s="36" t="s">
        <v>1467</v>
      </c>
      <c r="B471" s="45" t="s">
        <v>139</v>
      </c>
      <c r="C471" s="45" t="s">
        <v>4355</v>
      </c>
      <c r="D471" s="36" t="s">
        <v>1461</v>
      </c>
      <c r="E471" s="36" t="str">
        <f t="shared" si="21"/>
        <v>2018_PA</v>
      </c>
      <c r="F471" s="45">
        <v>2018</v>
      </c>
      <c r="G471" s="45">
        <f>_xlfn.XLOOKUP(I471,Main_OG!$B$1:$B$766,Main_OG!$O$1:$O$766,"")</f>
        <v>1</v>
      </c>
      <c r="H471" s="45">
        <f>_xlfn.XLOOKUP(E471,Main_OG!$D$1:$D$766,Main_OG!$J$1:$J$766,"")</f>
        <v>2</v>
      </c>
      <c r="I471" s="45" t="s">
        <v>139</v>
      </c>
      <c r="J471" s="45" t="str">
        <f t="shared" si="22"/>
        <v>Citizens Electric Co - (PA)_PA</v>
      </c>
      <c r="K471" s="45" t="str">
        <f t="shared" si="23"/>
        <v>Citizens Electric Co_PA</v>
      </c>
      <c r="L471" s="45" t="s">
        <v>1475</v>
      </c>
      <c r="M471" s="45">
        <v>0</v>
      </c>
      <c r="N471" s="45">
        <v>1077</v>
      </c>
      <c r="O471" s="45">
        <v>12</v>
      </c>
      <c r="P471" s="45">
        <v>5861</v>
      </c>
      <c r="Q471" s="45">
        <v>0</v>
      </c>
      <c r="R471" s="45">
        <v>25628</v>
      </c>
      <c r="S471" s="45">
        <v>12138</v>
      </c>
      <c r="T471" s="45">
        <v>90318</v>
      </c>
      <c r="U471" s="45">
        <v>0</v>
      </c>
      <c r="V471" s="45">
        <v>10.906040000000001</v>
      </c>
      <c r="W471" s="45">
        <v>9.8039216000000007</v>
      </c>
      <c r="X471" s="45">
        <v>10.381098</v>
      </c>
      <c r="Y471" s="46">
        <v>763855.4</v>
      </c>
      <c r="Z471" s="46">
        <v>59633.774626131235</v>
      </c>
      <c r="AA471" s="47">
        <f>_xlfn.XLOOKUP($E471,Main_OG!$D$1:$D$766,Main_OG!AJ$1:AJ$766,"")</f>
        <v>46668322</v>
      </c>
      <c r="AB471" s="47">
        <f>_xlfn.XLOOKUP($E471,Main_OG!$D$1:$D$766,Main_OG!AK$1:AK$766,"")</f>
        <v>2931274</v>
      </c>
      <c r="AC471" s="47">
        <f>_xlfn.XLOOKUP($E471,Main_OG!$D$1:$D$766,Main_OG!AL$1:AL$766,"")</f>
        <v>1078551458</v>
      </c>
      <c r="AD471" s="47">
        <f>_xlfn.XLOOKUP($E471,Main_OG!$D$1:$D$766,Main_OG!AM$1:AM$766,"")</f>
        <v>83476744</v>
      </c>
    </row>
    <row r="472" spans="1:30" x14ac:dyDescent="0.35">
      <c r="A472" s="36" t="s">
        <v>1467</v>
      </c>
      <c r="B472" s="45" t="s">
        <v>139</v>
      </c>
      <c r="C472" s="45" t="s">
        <v>4355</v>
      </c>
      <c r="D472" s="36" t="s">
        <v>1461</v>
      </c>
      <c r="E472" s="36" t="str">
        <f t="shared" si="21"/>
        <v>2019_PA</v>
      </c>
      <c r="F472" s="45">
        <v>2019</v>
      </c>
      <c r="G472" s="45">
        <f>_xlfn.XLOOKUP(I472,Main_OG!$B$1:$B$766,Main_OG!$O$1:$O$766,"")</f>
        <v>1</v>
      </c>
      <c r="H472" s="45">
        <f>_xlfn.XLOOKUP(E472,Main_OG!$D$1:$D$766,Main_OG!$J$1:$J$766,"")</f>
        <v>2</v>
      </c>
      <c r="I472" s="45" t="s">
        <v>139</v>
      </c>
      <c r="J472" s="45" t="str">
        <f t="shared" si="22"/>
        <v>Citizens Electric Co - (PA)_PA</v>
      </c>
      <c r="K472" s="45" t="str">
        <f t="shared" si="23"/>
        <v>Citizens Electric Co_PA</v>
      </c>
      <c r="L472" s="45" t="s">
        <v>1476</v>
      </c>
      <c r="M472" s="45">
        <v>0</v>
      </c>
      <c r="N472" s="45">
        <v>1085</v>
      </c>
      <c r="O472" s="45">
        <v>12</v>
      </c>
      <c r="P472" s="45">
        <v>5868</v>
      </c>
      <c r="Q472" s="45">
        <v>0</v>
      </c>
      <c r="R472" s="45">
        <v>24733</v>
      </c>
      <c r="S472" s="45">
        <v>8728</v>
      </c>
      <c r="T472" s="45">
        <v>87051</v>
      </c>
      <c r="U472" s="45">
        <v>0</v>
      </c>
      <c r="V472" s="45">
        <v>10.791251000000001</v>
      </c>
      <c r="W472" s="45">
        <v>10.288726</v>
      </c>
      <c r="X472" s="45">
        <v>10.249164</v>
      </c>
      <c r="Y472" s="46">
        <v>772529.5</v>
      </c>
      <c r="Z472" s="46">
        <v>60359.134465093557</v>
      </c>
      <c r="AA472" s="47">
        <f>_xlfn.XLOOKUP($E472,Main_OG!$D$1:$D$766,Main_OG!AJ$1:AJ$766,"")</f>
        <v>38844130</v>
      </c>
      <c r="AB472" s="47">
        <f>_xlfn.XLOOKUP($E472,Main_OG!$D$1:$D$766,Main_OG!AK$1:AK$766,"")</f>
        <v>898906</v>
      </c>
      <c r="AC472" s="47">
        <f>_xlfn.XLOOKUP($E472,Main_OG!$D$1:$D$766,Main_OG!AL$1:AL$766,"")</f>
        <v>1347497180</v>
      </c>
      <c r="AD472" s="47">
        <f>_xlfn.XLOOKUP($E472,Main_OG!$D$1:$D$766,Main_OG!AM$1:AM$766,"")</f>
        <v>83229652</v>
      </c>
    </row>
    <row r="473" spans="1:30" x14ac:dyDescent="0.35">
      <c r="A473" s="36" t="s">
        <v>1467</v>
      </c>
      <c r="B473" s="45" t="s">
        <v>139</v>
      </c>
      <c r="C473" s="45" t="s">
        <v>4355</v>
      </c>
      <c r="D473" s="36" t="s">
        <v>1461</v>
      </c>
      <c r="E473" s="36" t="str">
        <f t="shared" si="21"/>
        <v>2020_PA</v>
      </c>
      <c r="F473" s="45">
        <v>2020</v>
      </c>
      <c r="G473" s="45">
        <f>_xlfn.XLOOKUP(I473,Main_OG!$B$1:$B$766,Main_OG!$O$1:$O$766,"")</f>
        <v>1</v>
      </c>
      <c r="H473" s="45">
        <f>_xlfn.XLOOKUP(E473,Main_OG!$D$1:$D$766,Main_OG!$J$1:$J$766,"")</f>
        <v>2</v>
      </c>
      <c r="I473" s="45" t="s">
        <v>139</v>
      </c>
      <c r="J473" s="45" t="str">
        <f t="shared" si="22"/>
        <v>Citizens Electric Co - (PA)_PA</v>
      </c>
      <c r="K473" s="45" t="str">
        <f t="shared" si="23"/>
        <v>Citizens Electric Co_PA</v>
      </c>
      <c r="L473" s="45" t="s">
        <v>1477</v>
      </c>
      <c r="M473" s="45">
        <v>0</v>
      </c>
      <c r="N473" s="45">
        <v>1089</v>
      </c>
      <c r="O473" s="45">
        <v>13</v>
      </c>
      <c r="P473" s="45">
        <v>0</v>
      </c>
      <c r="Q473" s="45">
        <v>0</v>
      </c>
      <c r="R473" s="45">
        <v>22321</v>
      </c>
      <c r="S473" s="45">
        <v>7870</v>
      </c>
      <c r="T473" s="45">
        <v>0</v>
      </c>
      <c r="U473" s="45">
        <v>0</v>
      </c>
      <c r="V473" s="45">
        <v>11.576542</v>
      </c>
      <c r="W473" s="45">
        <v>9.8729352000000006</v>
      </c>
      <c r="X473" s="45">
        <v>0</v>
      </c>
      <c r="Y473" s="46">
        <v>736470.6</v>
      </c>
      <c r="Z473" s="46">
        <v>57561.930981701065</v>
      </c>
      <c r="AA473" s="47">
        <f>_xlfn.XLOOKUP($E473,Main_OG!$D$1:$D$766,Main_OG!AJ$1:AJ$766,"")</f>
        <v>27123248</v>
      </c>
      <c r="AB473" s="47">
        <f>_xlfn.XLOOKUP($E473,Main_OG!$D$1:$D$766,Main_OG!AK$1:AK$766,"")</f>
        <v>416792</v>
      </c>
      <c r="AC473" s="47">
        <f>_xlfn.XLOOKUP($E473,Main_OG!$D$1:$D$766,Main_OG!AL$1:AL$766,"")</f>
        <v>1660210754</v>
      </c>
      <c r="AD473" s="47">
        <f>_xlfn.XLOOKUP($E473,Main_OG!$D$1:$D$766,Main_OG!AM$1:AM$766,"")</f>
        <v>0</v>
      </c>
    </row>
    <row r="474" spans="1:30" x14ac:dyDescent="0.35">
      <c r="A474" s="36" t="s">
        <v>1478</v>
      </c>
      <c r="B474" s="45" t="s">
        <v>451</v>
      </c>
      <c r="C474" s="45" t="s">
        <v>4387</v>
      </c>
      <c r="D474" s="36" t="s">
        <v>1478</v>
      </c>
      <c r="E474" s="36" t="str">
        <f t="shared" si="21"/>
        <v>2006_LA</v>
      </c>
      <c r="F474" s="45">
        <v>2006</v>
      </c>
      <c r="G474" s="45">
        <f>_xlfn.XLOOKUP(I474,Main_OG!$B$1:$B$766,Main_OG!$O$1:$O$766,"")</f>
        <v>0</v>
      </c>
      <c r="H474" s="45">
        <f>_xlfn.XLOOKUP(E474,Main_OG!$D$1:$D$766,Main_OG!$J$1:$J$766,"")</f>
        <v>0</v>
      </c>
      <c r="I474" s="45" t="s">
        <v>451</v>
      </c>
      <c r="J474" s="45" t="str">
        <f t="shared" si="22"/>
        <v>Cleco Power LLC_LA</v>
      </c>
      <c r="K474" s="45" t="str">
        <f t="shared" si="23"/>
        <v>Cleco Power LLC_LA</v>
      </c>
      <c r="L474" s="45" t="s">
        <v>1479</v>
      </c>
      <c r="M474" s="45">
        <v>0</v>
      </c>
      <c r="N474" s="45">
        <v>38775</v>
      </c>
      <c r="O474" s="45">
        <v>668</v>
      </c>
      <c r="P474" s="45">
        <v>226113</v>
      </c>
      <c r="Q474" s="45">
        <v>0</v>
      </c>
      <c r="R474" s="45">
        <v>261438</v>
      </c>
      <c r="S474" s="45">
        <v>229639</v>
      </c>
      <c r="T474" s="45">
        <v>390891</v>
      </c>
      <c r="U474" s="45">
        <v>0</v>
      </c>
      <c r="V474" s="45">
        <v>10.37077469216486</v>
      </c>
      <c r="W474" s="45">
        <v>7.7495367434728166</v>
      </c>
      <c r="X474" s="45">
        <v>11.005737530907719</v>
      </c>
      <c r="Y474" s="46">
        <v>247139.7</v>
      </c>
      <c r="Z474" s="46">
        <v>57438.750169952807</v>
      </c>
      <c r="AA474" s="47">
        <f>_xlfn.XLOOKUP($E474,Main_OG!$D$1:$D$766,Main_OG!AJ$1:AJ$766,"")</f>
        <v>32693085.159999996</v>
      </c>
      <c r="AB474" s="47">
        <f>_xlfn.XLOOKUP($E474,Main_OG!$D$1:$D$766,Main_OG!AK$1:AK$766,"")</f>
        <v>7964390.5600000005</v>
      </c>
      <c r="AC474" s="47">
        <f>_xlfn.XLOOKUP($E474,Main_OG!$D$1:$D$766,Main_OG!AL$1:AL$766,"")</f>
        <v>695770967.01999998</v>
      </c>
      <c r="AD474" s="47">
        <f>_xlfn.XLOOKUP($E474,Main_OG!$D$1:$D$766,Main_OG!AM$1:AM$766,"")</f>
        <v>16735448</v>
      </c>
    </row>
    <row r="475" spans="1:30" x14ac:dyDescent="0.35">
      <c r="A475" s="36" t="s">
        <v>1478</v>
      </c>
      <c r="B475" s="45" t="s">
        <v>451</v>
      </c>
      <c r="C475" s="45" t="s">
        <v>4387</v>
      </c>
      <c r="D475" s="36" t="s">
        <v>1478</v>
      </c>
      <c r="E475" s="36" t="str">
        <f t="shared" si="21"/>
        <v>2007_LA</v>
      </c>
      <c r="F475" s="45">
        <v>2007</v>
      </c>
      <c r="G475" s="45">
        <f>_xlfn.XLOOKUP(I475,Main_OG!$B$1:$B$766,Main_OG!$O$1:$O$766,"")</f>
        <v>0</v>
      </c>
      <c r="H475" s="45">
        <f>_xlfn.XLOOKUP(E475,Main_OG!$D$1:$D$766,Main_OG!$J$1:$J$766,"")</f>
        <v>0</v>
      </c>
      <c r="I475" s="45" t="s">
        <v>451</v>
      </c>
      <c r="J475" s="45" t="str">
        <f t="shared" si="22"/>
        <v>Cleco Power LLC_LA</v>
      </c>
      <c r="K475" s="45" t="str">
        <f t="shared" si="23"/>
        <v>Cleco Power LLC_LA</v>
      </c>
      <c r="L475" s="45" t="s">
        <v>1480</v>
      </c>
      <c r="M475" s="45">
        <v>0</v>
      </c>
      <c r="N475" s="45">
        <v>39012</v>
      </c>
      <c r="O475" s="45">
        <v>655</v>
      </c>
      <c r="P475" s="45">
        <v>230063</v>
      </c>
      <c r="Q475" s="45">
        <v>0</v>
      </c>
      <c r="R475" s="45">
        <v>280485</v>
      </c>
      <c r="S475" s="45">
        <v>228393</v>
      </c>
      <c r="T475" s="45">
        <v>408885</v>
      </c>
      <c r="U475" s="45">
        <v>0</v>
      </c>
      <c r="V475" s="45">
        <v>10.73</v>
      </c>
      <c r="W475" s="45">
        <v>7.59</v>
      </c>
      <c r="X475" s="45">
        <v>11.37</v>
      </c>
      <c r="Y475" s="46">
        <v>234216.4</v>
      </c>
      <c r="Z475" s="46">
        <v>53528.068615345022</v>
      </c>
      <c r="AA475" s="47">
        <f>_xlfn.XLOOKUP($E475,Main_OG!$D$1:$D$766,Main_OG!AJ$1:AJ$766,"")</f>
        <v>30925458</v>
      </c>
      <c r="AB475" s="47">
        <f>_xlfn.XLOOKUP($E475,Main_OG!$D$1:$D$766,Main_OG!AK$1:AK$766,"")</f>
        <v>9272504</v>
      </c>
      <c r="AC475" s="47">
        <f>_xlfn.XLOOKUP($E475,Main_OG!$D$1:$D$766,Main_OG!AL$1:AL$766,"")</f>
        <v>759322014</v>
      </c>
      <c r="AD475" s="47">
        <f>_xlfn.XLOOKUP($E475,Main_OG!$D$1:$D$766,Main_OG!AM$1:AM$766,"")</f>
        <v>17077572</v>
      </c>
    </row>
    <row r="476" spans="1:30" x14ac:dyDescent="0.35">
      <c r="A476" s="36" t="s">
        <v>1478</v>
      </c>
      <c r="B476" s="45" t="s">
        <v>451</v>
      </c>
      <c r="C476" s="45" t="s">
        <v>4387</v>
      </c>
      <c r="D476" s="36" t="s">
        <v>1478</v>
      </c>
      <c r="E476" s="36" t="str">
        <f t="shared" si="21"/>
        <v>2008_LA</v>
      </c>
      <c r="F476" s="45">
        <v>2008</v>
      </c>
      <c r="G476" s="45">
        <f>_xlfn.XLOOKUP(I476,Main_OG!$B$1:$B$766,Main_OG!$O$1:$O$766,"")</f>
        <v>0</v>
      </c>
      <c r="H476" s="45">
        <f>_xlfn.XLOOKUP(E476,Main_OG!$D$1:$D$766,Main_OG!$J$1:$J$766,"")</f>
        <v>0</v>
      </c>
      <c r="I476" s="45" t="s">
        <v>451</v>
      </c>
      <c r="J476" s="45" t="str">
        <f t="shared" si="22"/>
        <v>Cleco Power LLC_LA</v>
      </c>
      <c r="K476" s="45" t="str">
        <f t="shared" si="23"/>
        <v>Cleco Power LLC_LA</v>
      </c>
      <c r="L476" s="45" t="s">
        <v>1481</v>
      </c>
      <c r="M476" s="45">
        <v>0</v>
      </c>
      <c r="N476" s="45">
        <v>38580</v>
      </c>
      <c r="O476" s="45">
        <v>640</v>
      </c>
      <c r="P476" s="45">
        <v>232443</v>
      </c>
      <c r="Q476" s="45">
        <v>0</v>
      </c>
      <c r="R476" s="45">
        <v>2583802</v>
      </c>
      <c r="S476" s="45">
        <v>2898176</v>
      </c>
      <c r="T476" s="45">
        <v>3545376</v>
      </c>
      <c r="U476" s="45">
        <v>0</v>
      </c>
      <c r="V476" s="45">
        <v>11.2</v>
      </c>
      <c r="W476" s="45">
        <v>8.0299999999999994</v>
      </c>
      <c r="X476" s="45">
        <v>11.76</v>
      </c>
      <c r="Y476" s="46">
        <v>237061.6</v>
      </c>
      <c r="Z476" s="46">
        <v>53445.384668451923</v>
      </c>
      <c r="AA476" s="47">
        <f>_xlfn.XLOOKUP($E476,Main_OG!$D$1:$D$766,Main_OG!AJ$1:AJ$766,"")</f>
        <v>32685294</v>
      </c>
      <c r="AB476" s="47">
        <f>_xlfn.XLOOKUP($E476,Main_OG!$D$1:$D$766,Main_OG!AK$1:AK$766,"")</f>
        <v>8785876</v>
      </c>
      <c r="AC476" s="47">
        <f>_xlfn.XLOOKUP($E476,Main_OG!$D$1:$D$766,Main_OG!AL$1:AL$766,"")</f>
        <v>776242390</v>
      </c>
      <c r="AD476" s="47">
        <f>_xlfn.XLOOKUP($E476,Main_OG!$D$1:$D$766,Main_OG!AM$1:AM$766,"")</f>
        <v>15370988</v>
      </c>
    </row>
    <row r="477" spans="1:30" x14ac:dyDescent="0.35">
      <c r="A477" s="36" t="s">
        <v>1478</v>
      </c>
      <c r="B477" s="45" t="s">
        <v>451</v>
      </c>
      <c r="C477" s="45" t="s">
        <v>4387</v>
      </c>
      <c r="D477" s="36" t="s">
        <v>1478</v>
      </c>
      <c r="E477" s="36" t="str">
        <f t="shared" si="21"/>
        <v>2009_LA</v>
      </c>
      <c r="F477" s="45">
        <v>2009</v>
      </c>
      <c r="G477" s="45">
        <f>_xlfn.XLOOKUP(I477,Main_OG!$B$1:$B$766,Main_OG!$O$1:$O$766,"")</f>
        <v>0</v>
      </c>
      <c r="H477" s="45">
        <f>_xlfn.XLOOKUP(E477,Main_OG!$D$1:$D$766,Main_OG!$J$1:$J$766,"")</f>
        <v>0</v>
      </c>
      <c r="I477" s="45" t="s">
        <v>451</v>
      </c>
      <c r="J477" s="45" t="str">
        <f t="shared" si="22"/>
        <v>Cleco Power LLC_LA</v>
      </c>
      <c r="K477" s="45" t="str">
        <f t="shared" si="23"/>
        <v>Cleco Power LLC_LA</v>
      </c>
      <c r="L477" s="45" t="s">
        <v>1482</v>
      </c>
      <c r="M477" s="45">
        <v>0</v>
      </c>
      <c r="N477" s="45">
        <v>39051</v>
      </c>
      <c r="O477" s="45">
        <v>632</v>
      </c>
      <c r="P477" s="45">
        <v>233749</v>
      </c>
      <c r="Q477" s="45">
        <v>0</v>
      </c>
      <c r="R477" s="45">
        <v>2620538</v>
      </c>
      <c r="S477" s="45">
        <v>2232048</v>
      </c>
      <c r="T477" s="45">
        <v>3636885</v>
      </c>
      <c r="U477" s="45">
        <v>0</v>
      </c>
      <c r="V477" s="45">
        <v>9.07</v>
      </c>
      <c r="W477" s="45">
        <v>6.67</v>
      </c>
      <c r="X477" s="45">
        <v>9.59</v>
      </c>
      <c r="Y477" s="46">
        <v>241868.79999999999</v>
      </c>
      <c r="Z477" s="46">
        <v>53848.565159157617</v>
      </c>
      <c r="AA477" s="47">
        <f>_xlfn.XLOOKUP($E477,Main_OG!$D$1:$D$766,Main_OG!AJ$1:AJ$766,"")</f>
        <v>31443916</v>
      </c>
      <c r="AB477" s="47">
        <f>_xlfn.XLOOKUP($E477,Main_OG!$D$1:$D$766,Main_OG!AK$1:AK$766,"")</f>
        <v>7147074</v>
      </c>
      <c r="AC477" s="47">
        <f>_xlfn.XLOOKUP($E477,Main_OG!$D$1:$D$766,Main_OG!AL$1:AL$766,"")</f>
        <v>749319996</v>
      </c>
      <c r="AD477" s="47">
        <f>_xlfn.XLOOKUP($E477,Main_OG!$D$1:$D$766,Main_OG!AM$1:AM$766,"")</f>
        <v>16782077</v>
      </c>
    </row>
    <row r="478" spans="1:30" x14ac:dyDescent="0.35">
      <c r="A478" s="36" t="s">
        <v>1478</v>
      </c>
      <c r="B478" s="45" t="s">
        <v>451</v>
      </c>
      <c r="C478" s="45" t="s">
        <v>4387</v>
      </c>
      <c r="D478" s="36" t="s">
        <v>1478</v>
      </c>
      <c r="E478" s="36" t="str">
        <f t="shared" si="21"/>
        <v>2010_LA</v>
      </c>
      <c r="F478" s="45">
        <v>2010</v>
      </c>
      <c r="G478" s="45">
        <f>_xlfn.XLOOKUP(I478,Main_OG!$B$1:$B$766,Main_OG!$O$1:$O$766,"")</f>
        <v>0</v>
      </c>
      <c r="H478" s="45">
        <f>_xlfn.XLOOKUP(E478,Main_OG!$D$1:$D$766,Main_OG!$J$1:$J$766,"")</f>
        <v>0</v>
      </c>
      <c r="I478" s="45" t="s">
        <v>451</v>
      </c>
      <c r="J478" s="45" t="str">
        <f t="shared" si="22"/>
        <v>Cleco Power LLC_LA</v>
      </c>
      <c r="K478" s="45" t="str">
        <f t="shared" si="23"/>
        <v>Cleco Power LLC_LA</v>
      </c>
      <c r="L478" s="45" t="s">
        <v>1483</v>
      </c>
      <c r="M478" s="45">
        <v>0</v>
      </c>
      <c r="N478" s="45">
        <v>39519</v>
      </c>
      <c r="O478" s="45">
        <v>620</v>
      </c>
      <c r="P478" s="45">
        <v>235162</v>
      </c>
      <c r="Q478" s="45">
        <v>0</v>
      </c>
      <c r="R478" s="45">
        <v>2743012</v>
      </c>
      <c r="S478" s="45">
        <v>2270690</v>
      </c>
      <c r="T478" s="45">
        <v>3978190</v>
      </c>
      <c r="U478" s="45">
        <v>0</v>
      </c>
      <c r="V478" s="45">
        <v>10.92</v>
      </c>
      <c r="W478" s="45">
        <v>7.65</v>
      </c>
      <c r="X478" s="45">
        <v>11.66</v>
      </c>
      <c r="Y478" s="46">
        <v>253466.9</v>
      </c>
      <c r="Z478" s="46">
        <v>55772.773831121754</v>
      </c>
      <c r="AA478" s="47">
        <f>_xlfn.XLOOKUP($E478,Main_OG!$D$1:$D$766,Main_OG!AJ$1:AJ$766,"")</f>
        <v>32435258</v>
      </c>
      <c r="AB478" s="47">
        <f>_xlfn.XLOOKUP($E478,Main_OG!$D$1:$D$766,Main_OG!AK$1:AK$766,"")</f>
        <v>12289534</v>
      </c>
      <c r="AC478" s="47">
        <f>_xlfn.XLOOKUP($E478,Main_OG!$D$1:$D$766,Main_OG!AL$1:AL$766,"")</f>
        <v>873223982</v>
      </c>
      <c r="AD478" s="47">
        <f>_xlfn.XLOOKUP($E478,Main_OG!$D$1:$D$766,Main_OG!AM$1:AM$766,"")</f>
        <v>18639347</v>
      </c>
    </row>
    <row r="479" spans="1:30" x14ac:dyDescent="0.35">
      <c r="A479" s="36" t="s">
        <v>1478</v>
      </c>
      <c r="B479" s="45" t="s">
        <v>451</v>
      </c>
      <c r="C479" s="45" t="s">
        <v>4387</v>
      </c>
      <c r="D479" s="36" t="s">
        <v>1478</v>
      </c>
      <c r="E479" s="36" t="str">
        <f t="shared" si="21"/>
        <v>2011_LA</v>
      </c>
      <c r="F479" s="45">
        <v>2011</v>
      </c>
      <c r="G479" s="45">
        <f>_xlfn.XLOOKUP(I479,Main_OG!$B$1:$B$766,Main_OG!$O$1:$O$766,"")</f>
        <v>0</v>
      </c>
      <c r="H479" s="45">
        <f>_xlfn.XLOOKUP(E479,Main_OG!$D$1:$D$766,Main_OG!$J$1:$J$766,"")</f>
        <v>0</v>
      </c>
      <c r="I479" s="45" t="s">
        <v>451</v>
      </c>
      <c r="J479" s="45" t="str">
        <f t="shared" si="22"/>
        <v>Cleco Power LLC_LA</v>
      </c>
      <c r="K479" s="45" t="str">
        <f t="shared" si="23"/>
        <v>Cleco Power LLC_LA</v>
      </c>
      <c r="L479" s="45" t="s">
        <v>1484</v>
      </c>
      <c r="M479" s="45">
        <v>0</v>
      </c>
      <c r="N479" s="45">
        <v>40012</v>
      </c>
      <c r="O479" s="45">
        <v>607</v>
      </c>
      <c r="P479" s="45">
        <v>236354</v>
      </c>
      <c r="Q479" s="45">
        <v>0</v>
      </c>
      <c r="R479" s="45">
        <v>2784736</v>
      </c>
      <c r="S479" s="45">
        <v>2366087</v>
      </c>
      <c r="T479" s="45">
        <v>3877070</v>
      </c>
      <c r="U479" s="45">
        <v>0</v>
      </c>
      <c r="V479" s="45">
        <v>11</v>
      </c>
      <c r="W479" s="45">
        <v>7.53</v>
      </c>
      <c r="X479" s="45">
        <v>11.82</v>
      </c>
      <c r="Y479" s="46">
        <v>241235.9</v>
      </c>
      <c r="Z479" s="46">
        <v>52714.824646587898</v>
      </c>
      <c r="AA479" s="47">
        <f>_xlfn.XLOOKUP($E479,Main_OG!$D$1:$D$766,Main_OG!AJ$1:AJ$766,"")</f>
        <v>33434638</v>
      </c>
      <c r="AB479" s="47">
        <f>_xlfn.XLOOKUP($E479,Main_OG!$D$1:$D$766,Main_OG!AK$1:AK$766,"")</f>
        <v>17692614</v>
      </c>
      <c r="AC479" s="47">
        <f>_xlfn.XLOOKUP($E479,Main_OG!$D$1:$D$766,Main_OG!AL$1:AL$766,"")</f>
        <v>924119254</v>
      </c>
      <c r="AD479" s="47">
        <f>_xlfn.XLOOKUP($E479,Main_OG!$D$1:$D$766,Main_OG!AM$1:AM$766,"")</f>
        <v>16614975</v>
      </c>
    </row>
    <row r="480" spans="1:30" x14ac:dyDescent="0.35">
      <c r="A480" s="36" t="s">
        <v>1478</v>
      </c>
      <c r="B480" s="45" t="s">
        <v>451</v>
      </c>
      <c r="C480" s="45" t="s">
        <v>4387</v>
      </c>
      <c r="D480" s="36" t="s">
        <v>1478</v>
      </c>
      <c r="E480" s="36" t="str">
        <f t="shared" si="21"/>
        <v>2012_LA</v>
      </c>
      <c r="F480" s="45">
        <v>2012</v>
      </c>
      <c r="G480" s="45">
        <f>_xlfn.XLOOKUP(I480,Main_OG!$B$1:$B$766,Main_OG!$O$1:$O$766,"")</f>
        <v>0</v>
      </c>
      <c r="H480" s="45">
        <f>_xlfn.XLOOKUP(E480,Main_OG!$D$1:$D$766,Main_OG!$J$1:$J$766,"")</f>
        <v>0</v>
      </c>
      <c r="I480" s="45" t="s">
        <v>451</v>
      </c>
      <c r="J480" s="45" t="str">
        <f t="shared" si="22"/>
        <v>Cleco Power LLC_LA</v>
      </c>
      <c r="K480" s="45" t="str">
        <f t="shared" si="23"/>
        <v>Cleco Power LLC_LA</v>
      </c>
      <c r="L480" s="45" t="s">
        <v>1485</v>
      </c>
      <c r="M480" s="45">
        <v>0</v>
      </c>
      <c r="N480" s="45">
        <v>40299</v>
      </c>
      <c r="O480" s="45">
        <v>608</v>
      </c>
      <c r="P480" s="45">
        <v>237888</v>
      </c>
      <c r="Q480" s="45">
        <v>0</v>
      </c>
      <c r="R480" s="45">
        <v>2787480</v>
      </c>
      <c r="S480" s="45">
        <v>2310747</v>
      </c>
      <c r="T480" s="45">
        <v>3624444</v>
      </c>
      <c r="U480" s="45">
        <v>0</v>
      </c>
      <c r="V480" s="45">
        <v>10.123624</v>
      </c>
      <c r="W480" s="45">
        <v>6.7606709</v>
      </c>
      <c r="X480" s="45">
        <v>11.066691</v>
      </c>
      <c r="Y480" s="46">
        <v>242416.8</v>
      </c>
      <c r="Z480" s="46">
        <v>52675.634665901212</v>
      </c>
      <c r="AA480" s="47">
        <f>_xlfn.XLOOKUP($E480,Main_OG!$D$1:$D$766,Main_OG!AJ$1:AJ$766,"")</f>
        <v>29493012</v>
      </c>
      <c r="AB480" s="47">
        <f>_xlfn.XLOOKUP($E480,Main_OG!$D$1:$D$766,Main_OG!AK$1:AK$766,"")</f>
        <v>11697112</v>
      </c>
      <c r="AC480" s="47">
        <f>_xlfn.XLOOKUP($E480,Main_OG!$D$1:$D$766,Main_OG!AL$1:AL$766,"")</f>
        <v>997544046</v>
      </c>
      <c r="AD480" s="47">
        <f>_xlfn.XLOOKUP($E480,Main_OG!$D$1:$D$766,Main_OG!AM$1:AM$766,"")</f>
        <v>15659132</v>
      </c>
    </row>
    <row r="481" spans="1:30" x14ac:dyDescent="0.35">
      <c r="A481" s="36" t="s">
        <v>1478</v>
      </c>
      <c r="B481" s="45" t="s">
        <v>451</v>
      </c>
      <c r="C481" s="45" t="s">
        <v>4387</v>
      </c>
      <c r="D481" s="36" t="s">
        <v>1478</v>
      </c>
      <c r="E481" s="36" t="str">
        <f t="shared" si="21"/>
        <v>2013_LA</v>
      </c>
      <c r="F481" s="45">
        <v>2013</v>
      </c>
      <c r="G481" s="45">
        <f>_xlfn.XLOOKUP(I481,Main_OG!$B$1:$B$766,Main_OG!$O$1:$O$766,"")</f>
        <v>0</v>
      </c>
      <c r="H481" s="45">
        <f>_xlfn.XLOOKUP(E481,Main_OG!$D$1:$D$766,Main_OG!$J$1:$J$766,"")</f>
        <v>0</v>
      </c>
      <c r="I481" s="45" t="s">
        <v>451</v>
      </c>
      <c r="J481" s="45" t="str">
        <f t="shared" si="22"/>
        <v>Cleco Power LLC_LA</v>
      </c>
      <c r="K481" s="45" t="str">
        <f t="shared" si="23"/>
        <v>Cleco Power LLC_LA</v>
      </c>
      <c r="L481" s="45" t="s">
        <v>1486</v>
      </c>
      <c r="M481" s="45">
        <v>0</v>
      </c>
      <c r="N481" s="45">
        <v>40480</v>
      </c>
      <c r="O481" s="45">
        <v>600</v>
      </c>
      <c r="P481" s="45">
        <v>238961</v>
      </c>
      <c r="Q481" s="45">
        <v>0</v>
      </c>
      <c r="R481" s="45">
        <v>2805829</v>
      </c>
      <c r="S481" s="45">
        <v>2321553</v>
      </c>
      <c r="T481" s="45">
        <v>3714199</v>
      </c>
      <c r="U481" s="45">
        <v>0</v>
      </c>
      <c r="V481" s="45">
        <v>11.084139</v>
      </c>
      <c r="W481" s="45">
        <v>7.6316155999999999</v>
      </c>
      <c r="X481" s="45">
        <v>11.696735</v>
      </c>
      <c r="Y481" s="46">
        <v>236482.3</v>
      </c>
      <c r="Z481" s="46">
        <v>51119.813058252847</v>
      </c>
      <c r="AA481" s="47">
        <f>_xlfn.XLOOKUP($E481,Main_OG!$D$1:$D$766,Main_OG!AJ$1:AJ$766,"")</f>
        <v>27574922</v>
      </c>
      <c r="AB481" s="47">
        <f>_xlfn.XLOOKUP($E481,Main_OG!$D$1:$D$766,Main_OG!AK$1:AK$766,"")</f>
        <v>18145904</v>
      </c>
      <c r="AC481" s="47">
        <f>_xlfn.XLOOKUP($E481,Main_OG!$D$1:$D$766,Main_OG!AL$1:AL$766,"")</f>
        <v>916563612</v>
      </c>
      <c r="AD481" s="47">
        <f>_xlfn.XLOOKUP($E481,Main_OG!$D$1:$D$766,Main_OG!AM$1:AM$766,"")</f>
        <v>16954394</v>
      </c>
    </row>
    <row r="482" spans="1:30" x14ac:dyDescent="0.35">
      <c r="A482" s="36" t="s">
        <v>1478</v>
      </c>
      <c r="B482" s="45" t="s">
        <v>451</v>
      </c>
      <c r="C482" s="45" t="s">
        <v>4387</v>
      </c>
      <c r="D482" s="36" t="s">
        <v>1478</v>
      </c>
      <c r="E482" s="36" t="str">
        <f t="shared" si="21"/>
        <v>2014_LA</v>
      </c>
      <c r="F482" s="45">
        <v>2014</v>
      </c>
      <c r="G482" s="45">
        <f>_xlfn.XLOOKUP(I482,Main_OG!$B$1:$B$766,Main_OG!$O$1:$O$766,"")</f>
        <v>0</v>
      </c>
      <c r="H482" s="45">
        <f>_xlfn.XLOOKUP(E482,Main_OG!$D$1:$D$766,Main_OG!$J$1:$J$766,"")</f>
        <v>0</v>
      </c>
      <c r="I482" s="45" t="s">
        <v>451</v>
      </c>
      <c r="J482" s="45" t="str">
        <f t="shared" si="22"/>
        <v>Cleco Power LLC_LA</v>
      </c>
      <c r="K482" s="45" t="str">
        <f t="shared" si="23"/>
        <v>Cleco Power LLC_LA</v>
      </c>
      <c r="L482" s="45" t="s">
        <v>1487</v>
      </c>
      <c r="M482" s="45">
        <v>0</v>
      </c>
      <c r="N482" s="45">
        <v>40788</v>
      </c>
      <c r="O482" s="45">
        <v>590</v>
      </c>
      <c r="P482" s="45">
        <v>240205</v>
      </c>
      <c r="Q482" s="45">
        <v>0</v>
      </c>
      <c r="R482" s="45">
        <v>2818916</v>
      </c>
      <c r="S482" s="45">
        <v>2212030</v>
      </c>
      <c r="T482" s="45">
        <v>3783175</v>
      </c>
      <c r="U482" s="45">
        <v>0</v>
      </c>
      <c r="V482" s="45">
        <v>10.920261999999999</v>
      </c>
      <c r="W482" s="45">
        <v>7.5974557000000003</v>
      </c>
      <c r="X482" s="45">
        <v>11.615402</v>
      </c>
      <c r="Y482" s="46">
        <v>243042.9</v>
      </c>
      <c r="Z482" s="46">
        <v>52312.988249089853</v>
      </c>
      <c r="AA482" s="47">
        <f>_xlfn.XLOOKUP($E482,Main_OG!$D$1:$D$766,Main_OG!AJ$1:AJ$766,"")</f>
        <v>25264386</v>
      </c>
      <c r="AB482" s="47">
        <f>_xlfn.XLOOKUP($E482,Main_OG!$D$1:$D$766,Main_OG!AK$1:AK$766,"")</f>
        <v>18596832</v>
      </c>
      <c r="AC482" s="47">
        <f>_xlfn.XLOOKUP($E482,Main_OG!$D$1:$D$766,Main_OG!AL$1:AL$766,"")</f>
        <v>931366122</v>
      </c>
      <c r="AD482" s="47">
        <f>_xlfn.XLOOKUP($E482,Main_OG!$D$1:$D$766,Main_OG!AM$1:AM$766,"")</f>
        <v>17311330</v>
      </c>
    </row>
    <row r="483" spans="1:30" x14ac:dyDescent="0.35">
      <c r="A483" s="36" t="s">
        <v>1478</v>
      </c>
      <c r="B483" s="45" t="s">
        <v>451</v>
      </c>
      <c r="C483" s="45" t="s">
        <v>4387</v>
      </c>
      <c r="D483" s="36" t="s">
        <v>1478</v>
      </c>
      <c r="E483" s="36" t="str">
        <f t="shared" si="21"/>
        <v>2015_LA</v>
      </c>
      <c r="F483" s="45">
        <v>2015</v>
      </c>
      <c r="G483" s="45">
        <f>_xlfn.XLOOKUP(I483,Main_OG!$B$1:$B$766,Main_OG!$O$1:$O$766,"")</f>
        <v>0</v>
      </c>
      <c r="H483" s="45">
        <f>_xlfn.XLOOKUP(E483,Main_OG!$D$1:$D$766,Main_OG!$J$1:$J$766,"")</f>
        <v>0</v>
      </c>
      <c r="I483" s="45" t="s">
        <v>451</v>
      </c>
      <c r="J483" s="45" t="str">
        <f t="shared" si="22"/>
        <v>Cleco Power LLC_LA</v>
      </c>
      <c r="K483" s="45" t="str">
        <f t="shared" si="23"/>
        <v>Cleco Power LLC_LA</v>
      </c>
      <c r="L483" s="45" t="s">
        <v>1488</v>
      </c>
      <c r="M483" s="45">
        <v>0</v>
      </c>
      <c r="N483" s="45">
        <v>41124</v>
      </c>
      <c r="O483" s="45">
        <v>581</v>
      </c>
      <c r="P483" s="45">
        <v>241169</v>
      </c>
      <c r="Q483" s="45">
        <v>0</v>
      </c>
      <c r="R483" s="45">
        <v>2897590</v>
      </c>
      <c r="S483" s="45">
        <v>1927233</v>
      </c>
      <c r="T483" s="45">
        <v>3788614</v>
      </c>
      <c r="U483" s="45">
        <v>0</v>
      </c>
      <c r="V483" s="45">
        <v>10.426354</v>
      </c>
      <c r="W483" s="45">
        <v>7.7022861000000002</v>
      </c>
      <c r="X483" s="45">
        <v>11.320207999999999</v>
      </c>
      <c r="Y483" s="46">
        <v>239584.1</v>
      </c>
      <c r="Z483" s="46">
        <v>51335.805157833791</v>
      </c>
      <c r="AA483" s="47">
        <f>_xlfn.XLOOKUP($E483,Main_OG!$D$1:$D$766,Main_OG!AJ$1:AJ$766,"")</f>
        <v>21510280</v>
      </c>
      <c r="AB483" s="47">
        <f>_xlfn.XLOOKUP($E483,Main_OG!$D$1:$D$766,Main_OG!AK$1:AK$766,"")</f>
        <v>15427074</v>
      </c>
      <c r="AC483" s="47">
        <f>_xlfn.XLOOKUP($E483,Main_OG!$D$1:$D$766,Main_OG!AL$1:AL$766,"")</f>
        <v>1063766540</v>
      </c>
      <c r="AD483" s="47">
        <f>_xlfn.XLOOKUP($E483,Main_OG!$D$1:$D$766,Main_OG!AM$1:AM$766,"")</f>
        <v>15300736</v>
      </c>
    </row>
    <row r="484" spans="1:30" x14ac:dyDescent="0.35">
      <c r="A484" s="36" t="s">
        <v>1478</v>
      </c>
      <c r="B484" s="45" t="s">
        <v>451</v>
      </c>
      <c r="C484" s="45" t="s">
        <v>4387</v>
      </c>
      <c r="D484" s="36" t="s">
        <v>1478</v>
      </c>
      <c r="E484" s="36" t="str">
        <f t="shared" si="21"/>
        <v>2016_LA</v>
      </c>
      <c r="F484" s="45">
        <v>2016</v>
      </c>
      <c r="G484" s="45">
        <f>_xlfn.XLOOKUP(I484,Main_OG!$B$1:$B$766,Main_OG!$O$1:$O$766,"")</f>
        <v>0</v>
      </c>
      <c r="H484" s="45">
        <f>_xlfn.XLOOKUP(E484,Main_OG!$D$1:$D$766,Main_OG!$J$1:$J$766,"")</f>
        <v>0</v>
      </c>
      <c r="I484" s="45" t="s">
        <v>451</v>
      </c>
      <c r="J484" s="45" t="str">
        <f t="shared" si="22"/>
        <v>Cleco Power LLC_LA</v>
      </c>
      <c r="K484" s="45" t="str">
        <f t="shared" si="23"/>
        <v>Cleco Power LLC_LA</v>
      </c>
      <c r="L484" s="45" t="s">
        <v>1489</v>
      </c>
      <c r="M484" s="45">
        <v>0</v>
      </c>
      <c r="N484" s="45">
        <v>41374</v>
      </c>
      <c r="O484" s="45">
        <v>571</v>
      </c>
      <c r="P484" s="45">
        <v>242680</v>
      </c>
      <c r="Q484" s="45">
        <v>0</v>
      </c>
      <c r="R484" s="45">
        <v>2839915</v>
      </c>
      <c r="S484" s="45">
        <v>1978082</v>
      </c>
      <c r="T484" s="45">
        <v>3646111</v>
      </c>
      <c r="U484" s="45">
        <v>0</v>
      </c>
      <c r="V484" s="45">
        <v>10.457461</v>
      </c>
      <c r="W484" s="45">
        <v>7.5043401000000003</v>
      </c>
      <c r="X484" s="45">
        <v>11.386269</v>
      </c>
      <c r="Y484" s="46">
        <v>235554.2</v>
      </c>
      <c r="Z484" s="46">
        <v>50317.622324861266</v>
      </c>
      <c r="AA484" s="47">
        <f>_xlfn.XLOOKUP($E484,Main_OG!$D$1:$D$766,Main_OG!AJ$1:AJ$766,"")</f>
        <v>17131148</v>
      </c>
      <c r="AB484" s="47">
        <f>_xlfn.XLOOKUP($E484,Main_OG!$D$1:$D$766,Main_OG!AK$1:AK$766,"")</f>
        <v>18184218</v>
      </c>
      <c r="AC484" s="47">
        <f>_xlfn.XLOOKUP($E484,Main_OG!$D$1:$D$766,Main_OG!AL$1:AL$766,"")</f>
        <v>962016908</v>
      </c>
      <c r="AD484" s="47">
        <f>_xlfn.XLOOKUP($E484,Main_OG!$D$1:$D$766,Main_OG!AM$1:AM$766,"")</f>
        <v>17151826</v>
      </c>
    </row>
    <row r="485" spans="1:30" x14ac:dyDescent="0.35">
      <c r="A485" s="36" t="s">
        <v>1478</v>
      </c>
      <c r="B485" s="45" t="s">
        <v>451</v>
      </c>
      <c r="C485" s="45" t="s">
        <v>4387</v>
      </c>
      <c r="D485" s="36" t="s">
        <v>1478</v>
      </c>
      <c r="E485" s="36" t="str">
        <f t="shared" si="21"/>
        <v>2017_LA</v>
      </c>
      <c r="F485" s="45">
        <v>2017</v>
      </c>
      <c r="G485" s="45">
        <f>_xlfn.XLOOKUP(I485,Main_OG!$B$1:$B$766,Main_OG!$O$1:$O$766,"")</f>
        <v>0</v>
      </c>
      <c r="H485" s="45">
        <f>_xlfn.XLOOKUP(E485,Main_OG!$D$1:$D$766,Main_OG!$J$1:$J$766,"")</f>
        <v>0</v>
      </c>
      <c r="I485" s="45" t="s">
        <v>451</v>
      </c>
      <c r="J485" s="45" t="str">
        <f t="shared" si="22"/>
        <v>Cleco Power LLC_LA</v>
      </c>
      <c r="K485" s="45" t="str">
        <f t="shared" si="23"/>
        <v>Cleco Power LLC_LA</v>
      </c>
      <c r="L485" s="45" t="s">
        <v>1490</v>
      </c>
      <c r="M485" s="45">
        <v>0</v>
      </c>
      <c r="N485" s="45">
        <v>41529</v>
      </c>
      <c r="O485" s="45">
        <v>574</v>
      </c>
      <c r="P485" s="45">
        <v>244297</v>
      </c>
      <c r="Q485" s="45">
        <v>0</v>
      </c>
      <c r="R485" s="45">
        <v>2781068</v>
      </c>
      <c r="S485" s="45">
        <v>2077949</v>
      </c>
      <c r="T485" s="45">
        <v>3526048</v>
      </c>
      <c r="U485" s="45">
        <v>0</v>
      </c>
      <c r="V485" s="45">
        <v>10.755005000000001</v>
      </c>
      <c r="W485" s="45">
        <v>7.5938822000000004</v>
      </c>
      <c r="X485" s="45">
        <v>11.740963000000001</v>
      </c>
      <c r="Y485" s="46">
        <v>239830.7</v>
      </c>
      <c r="Z485" s="46">
        <v>51315.250339508137</v>
      </c>
      <c r="AA485" s="47">
        <f>_xlfn.XLOOKUP($E485,Main_OG!$D$1:$D$766,Main_OG!AJ$1:AJ$766,"")</f>
        <v>16793234</v>
      </c>
      <c r="AB485" s="47">
        <f>_xlfn.XLOOKUP($E485,Main_OG!$D$1:$D$766,Main_OG!AK$1:AK$766,"")</f>
        <v>17554022</v>
      </c>
      <c r="AC485" s="47">
        <f>_xlfn.XLOOKUP($E485,Main_OG!$D$1:$D$766,Main_OG!AL$1:AL$766,"")</f>
        <v>846828532</v>
      </c>
      <c r="AD485" s="47">
        <f>_xlfn.XLOOKUP($E485,Main_OG!$D$1:$D$766,Main_OG!AM$1:AM$766,"")</f>
        <v>15409745</v>
      </c>
    </row>
    <row r="486" spans="1:30" x14ac:dyDescent="0.35">
      <c r="A486" s="36" t="s">
        <v>1478</v>
      </c>
      <c r="B486" s="45" t="s">
        <v>451</v>
      </c>
      <c r="C486" s="45" t="s">
        <v>4387</v>
      </c>
      <c r="D486" s="36" t="s">
        <v>1478</v>
      </c>
      <c r="E486" s="36" t="str">
        <f t="shared" si="21"/>
        <v>2018_LA</v>
      </c>
      <c r="F486" s="45">
        <v>2018</v>
      </c>
      <c r="G486" s="45">
        <f>_xlfn.XLOOKUP(I486,Main_OG!$B$1:$B$766,Main_OG!$O$1:$O$766,"")</f>
        <v>0</v>
      </c>
      <c r="H486" s="45">
        <f>_xlfn.XLOOKUP(E486,Main_OG!$D$1:$D$766,Main_OG!$J$1:$J$766,"")</f>
        <v>0</v>
      </c>
      <c r="I486" s="45" t="s">
        <v>451</v>
      </c>
      <c r="J486" s="45" t="str">
        <f t="shared" si="22"/>
        <v>Cleco Power LLC_LA</v>
      </c>
      <c r="K486" s="45" t="str">
        <f t="shared" si="23"/>
        <v>Cleco Power LLC_LA</v>
      </c>
      <c r="L486" s="45" t="s">
        <v>1491</v>
      </c>
      <c r="M486" s="45">
        <v>0</v>
      </c>
      <c r="N486" s="45">
        <v>41397</v>
      </c>
      <c r="O486" s="45">
        <v>566</v>
      </c>
      <c r="P486" s="45">
        <v>244782</v>
      </c>
      <c r="Q486" s="45">
        <v>0</v>
      </c>
      <c r="R486" s="45">
        <v>2871232</v>
      </c>
      <c r="S486" s="45">
        <v>2248870</v>
      </c>
      <c r="T486" s="45">
        <v>3788972</v>
      </c>
      <c r="U486" s="45">
        <v>0</v>
      </c>
      <c r="V486" s="45">
        <v>10.95373</v>
      </c>
      <c r="W486" s="45">
        <v>7.6274306999999997</v>
      </c>
      <c r="X486" s="45">
        <v>11.944295</v>
      </c>
      <c r="Y486" s="46">
        <v>245220.3</v>
      </c>
      <c r="Z486" s="46">
        <v>52572.178927847868</v>
      </c>
      <c r="AA486" s="47">
        <f>_xlfn.XLOOKUP($E486,Main_OG!$D$1:$D$766,Main_OG!AJ$1:AJ$766,"")</f>
        <v>16219656</v>
      </c>
      <c r="AB486" s="47">
        <f>_xlfn.XLOOKUP($E486,Main_OG!$D$1:$D$766,Main_OG!AK$1:AK$766,"")</f>
        <v>16546730</v>
      </c>
      <c r="AC486" s="47">
        <f>_xlfn.XLOOKUP($E486,Main_OG!$D$1:$D$766,Main_OG!AL$1:AL$766,"")</f>
        <v>885461596</v>
      </c>
      <c r="AD486" s="47">
        <f>_xlfn.XLOOKUP($E486,Main_OG!$D$1:$D$766,Main_OG!AM$1:AM$766,"")</f>
        <v>17152582</v>
      </c>
    </row>
    <row r="487" spans="1:30" x14ac:dyDescent="0.35">
      <c r="A487" s="36" t="s">
        <v>1478</v>
      </c>
      <c r="B487" s="45" t="s">
        <v>451</v>
      </c>
      <c r="C487" s="45" t="s">
        <v>4387</v>
      </c>
      <c r="D487" s="36" t="s">
        <v>1478</v>
      </c>
      <c r="E487" s="36" t="str">
        <f t="shared" si="21"/>
        <v>2019_LA</v>
      </c>
      <c r="F487" s="45">
        <v>2019</v>
      </c>
      <c r="G487" s="45">
        <f>_xlfn.XLOOKUP(I487,Main_OG!$B$1:$B$766,Main_OG!$O$1:$O$766,"")</f>
        <v>0</v>
      </c>
      <c r="H487" s="45">
        <f>_xlfn.XLOOKUP(E487,Main_OG!$D$1:$D$766,Main_OG!$J$1:$J$766,"")</f>
        <v>0</v>
      </c>
      <c r="I487" s="45" t="s">
        <v>451</v>
      </c>
      <c r="J487" s="45" t="str">
        <f t="shared" si="22"/>
        <v>Cleco Power LLC_LA</v>
      </c>
      <c r="K487" s="45" t="str">
        <f t="shared" si="23"/>
        <v>Cleco Power LLC_LA</v>
      </c>
      <c r="L487" s="45" t="s">
        <v>1492</v>
      </c>
      <c r="M487" s="45">
        <v>0</v>
      </c>
      <c r="N487" s="45">
        <v>41851</v>
      </c>
      <c r="O487" s="45">
        <v>547</v>
      </c>
      <c r="P487" s="45">
        <v>245763</v>
      </c>
      <c r="Q487" s="45">
        <v>0</v>
      </c>
      <c r="R487" s="45">
        <v>2861834</v>
      </c>
      <c r="S487" s="45">
        <v>1851004</v>
      </c>
      <c r="T487" s="45">
        <v>3566279</v>
      </c>
      <c r="U487" s="45">
        <v>0</v>
      </c>
      <c r="V487" s="45">
        <v>10.918034</v>
      </c>
      <c r="W487" s="45">
        <v>7.9823165999999999</v>
      </c>
      <c r="X487" s="45">
        <v>12.090894</v>
      </c>
      <c r="Y487" s="46">
        <v>246361.1</v>
      </c>
      <c r="Z487" s="46">
        <v>52886.652491206529</v>
      </c>
      <c r="AA487" s="47">
        <f>_xlfn.XLOOKUP($E487,Main_OG!$D$1:$D$766,Main_OG!AJ$1:AJ$766,"")</f>
        <v>10552220</v>
      </c>
      <c r="AB487" s="47">
        <f>_xlfn.XLOOKUP($E487,Main_OG!$D$1:$D$766,Main_OG!AK$1:AK$766,"")</f>
        <v>12560634</v>
      </c>
      <c r="AC487" s="47">
        <f>_xlfn.XLOOKUP($E487,Main_OG!$D$1:$D$766,Main_OG!AL$1:AL$766,"")</f>
        <v>1001278806</v>
      </c>
      <c r="AD487" s="47">
        <f>_xlfn.XLOOKUP($E487,Main_OG!$D$1:$D$766,Main_OG!AM$1:AM$766,"")</f>
        <v>13981335</v>
      </c>
    </row>
    <row r="488" spans="1:30" x14ac:dyDescent="0.35">
      <c r="A488" s="36" t="s">
        <v>1478</v>
      </c>
      <c r="B488" s="45" t="s">
        <v>451</v>
      </c>
      <c r="C488" s="45" t="s">
        <v>4387</v>
      </c>
      <c r="D488" s="36" t="s">
        <v>1478</v>
      </c>
      <c r="E488" s="36" t="str">
        <f t="shared" si="21"/>
        <v>2020_LA</v>
      </c>
      <c r="F488" s="45">
        <v>2020</v>
      </c>
      <c r="G488" s="45">
        <f>_xlfn.XLOOKUP(I488,Main_OG!$B$1:$B$766,Main_OG!$O$1:$O$766,"")</f>
        <v>0</v>
      </c>
      <c r="H488" s="45">
        <f>_xlfn.XLOOKUP(E488,Main_OG!$D$1:$D$766,Main_OG!$J$1:$J$766,"")</f>
        <v>0</v>
      </c>
      <c r="I488" s="45" t="s">
        <v>451</v>
      </c>
      <c r="J488" s="45" t="str">
        <f t="shared" si="22"/>
        <v>Cleco Power LLC_LA</v>
      </c>
      <c r="K488" s="45" t="str">
        <f t="shared" si="23"/>
        <v>Cleco Power LLC_LA</v>
      </c>
      <c r="L488" s="45" t="s">
        <v>1493</v>
      </c>
      <c r="M488" s="45">
        <v>0</v>
      </c>
      <c r="N488" s="45">
        <v>42099</v>
      </c>
      <c r="O488" s="45">
        <v>565</v>
      </c>
      <c r="P488" s="45">
        <v>0</v>
      </c>
      <c r="Q488" s="45">
        <v>0</v>
      </c>
      <c r="R488" s="45">
        <v>2689835</v>
      </c>
      <c r="S488" s="45">
        <v>1922583</v>
      </c>
      <c r="T488" s="45">
        <v>0</v>
      </c>
      <c r="U488" s="45">
        <v>0</v>
      </c>
      <c r="V488" s="45">
        <v>10.332381</v>
      </c>
      <c r="W488" s="45">
        <v>6.9996457999999997</v>
      </c>
      <c r="X488" s="45">
        <v>0</v>
      </c>
      <c r="Y488" s="46">
        <v>228825.3</v>
      </c>
      <c r="Z488" s="46">
        <v>49199.330722272964</v>
      </c>
      <c r="AA488" s="47">
        <f>_xlfn.XLOOKUP($E488,Main_OG!$D$1:$D$766,Main_OG!AJ$1:AJ$766,"")</f>
        <v>5472884</v>
      </c>
      <c r="AB488" s="47">
        <f>_xlfn.XLOOKUP($E488,Main_OG!$D$1:$D$766,Main_OG!AK$1:AK$766,"")</f>
        <v>13176920</v>
      </c>
      <c r="AC488" s="47">
        <f>_xlfn.XLOOKUP($E488,Main_OG!$D$1:$D$766,Main_OG!AL$1:AL$766,"")</f>
        <v>1018397694</v>
      </c>
      <c r="AD488" s="47">
        <f>_xlfn.XLOOKUP($E488,Main_OG!$D$1:$D$766,Main_OG!AM$1:AM$766,"")</f>
        <v>0</v>
      </c>
    </row>
    <row r="489" spans="1:30" x14ac:dyDescent="0.35">
      <c r="A489" s="36" t="s">
        <v>1494</v>
      </c>
      <c r="B489" s="45" t="s">
        <v>158</v>
      </c>
      <c r="C489" s="45" t="s">
        <v>4388</v>
      </c>
      <c r="D489" s="36" t="s">
        <v>4495</v>
      </c>
      <c r="E489" s="36" t="str">
        <f t="shared" si="21"/>
        <v>2006_OH</v>
      </c>
      <c r="F489" s="45">
        <v>2006</v>
      </c>
      <c r="G489" s="45">
        <f>_xlfn.XLOOKUP(I489,Main_OG!$B$1:$B$766,Main_OG!$O$1:$O$766,"")</f>
        <v>1</v>
      </c>
      <c r="H489" s="45">
        <f>_xlfn.XLOOKUP(E489,Main_OG!$D$1:$D$766,Main_OG!$J$1:$J$766,"")</f>
        <v>0</v>
      </c>
      <c r="I489" s="45" t="s">
        <v>158</v>
      </c>
      <c r="J489" s="45" t="str">
        <f t="shared" si="22"/>
        <v>Cleveland Electric Illum Co_OH</v>
      </c>
      <c r="K489" s="45" t="str">
        <f t="shared" si="23"/>
        <v>Cleveland Electric Illuminating Co_OH</v>
      </c>
      <c r="L489" s="45" t="s">
        <v>1495</v>
      </c>
      <c r="M489" s="45">
        <v>1</v>
      </c>
      <c r="N489" s="45">
        <v>77836</v>
      </c>
      <c r="O489" s="45">
        <v>1959</v>
      </c>
      <c r="P489" s="45">
        <v>623172</v>
      </c>
      <c r="Q489" s="45">
        <v>3888</v>
      </c>
      <c r="R489" s="45">
        <v>457503</v>
      </c>
      <c r="S489" s="45">
        <v>520734</v>
      </c>
      <c r="T489" s="45">
        <v>538040</v>
      </c>
      <c r="U489" s="45">
        <v>10.43898509867096</v>
      </c>
      <c r="V489" s="45">
        <v>11.146786006745531</v>
      </c>
      <c r="W489" s="45">
        <v>6.6678225007605976</v>
      </c>
      <c r="X489" s="45">
        <v>10.79198018916253</v>
      </c>
      <c r="Y489" s="46">
        <v>582637.6</v>
      </c>
      <c r="Z489" s="46">
        <v>50747.042146156506</v>
      </c>
      <c r="AA489" s="47">
        <f>_xlfn.XLOOKUP($E489,Main_OG!$D$1:$D$766,Main_OG!AJ$1:AJ$766,"")</f>
        <v>117482419.64</v>
      </c>
      <c r="AB489" s="47">
        <f>_xlfn.XLOOKUP($E489,Main_OG!$D$1:$D$766,Main_OG!AK$1:AK$766,"")</f>
        <v>4871324.0599999996</v>
      </c>
      <c r="AC489" s="47">
        <f>_xlfn.XLOOKUP($E489,Main_OG!$D$1:$D$766,Main_OG!AL$1:AL$766,"")</f>
        <v>41503427.560000002</v>
      </c>
      <c r="AD489" s="47">
        <f>_xlfn.XLOOKUP($E489,Main_OG!$D$1:$D$766,Main_OG!AM$1:AM$766,"")</f>
        <v>16846939</v>
      </c>
    </row>
    <row r="490" spans="1:30" x14ac:dyDescent="0.35">
      <c r="A490" s="36" t="s">
        <v>1494</v>
      </c>
      <c r="B490" s="45" t="s">
        <v>158</v>
      </c>
      <c r="C490" s="45" t="s">
        <v>4388</v>
      </c>
      <c r="D490" s="36" t="s">
        <v>4495</v>
      </c>
      <c r="E490" s="36" t="str">
        <f t="shared" si="21"/>
        <v>2007_OH</v>
      </c>
      <c r="F490" s="45">
        <v>2007</v>
      </c>
      <c r="G490" s="45">
        <f>_xlfn.XLOOKUP(I490,Main_OG!$B$1:$B$766,Main_OG!$O$1:$O$766,"")</f>
        <v>1</v>
      </c>
      <c r="H490" s="45">
        <f>_xlfn.XLOOKUP(E490,Main_OG!$D$1:$D$766,Main_OG!$J$1:$J$766,"")</f>
        <v>0</v>
      </c>
      <c r="I490" s="45" t="s">
        <v>158</v>
      </c>
      <c r="J490" s="45" t="str">
        <f t="shared" si="22"/>
        <v>Cleveland Electric Illum Co_OH</v>
      </c>
      <c r="K490" s="45" t="str">
        <f t="shared" si="23"/>
        <v>Cleveland Electric Illuminating Co_OH</v>
      </c>
      <c r="L490" s="45" t="s">
        <v>1496</v>
      </c>
      <c r="M490" s="45">
        <v>1</v>
      </c>
      <c r="N490" s="45">
        <v>78475</v>
      </c>
      <c r="O490" s="45">
        <v>1949</v>
      </c>
      <c r="P490" s="45">
        <v>615876</v>
      </c>
      <c r="Q490" s="45">
        <v>4267</v>
      </c>
      <c r="R490" s="45">
        <v>487043</v>
      </c>
      <c r="S490" s="45">
        <v>531419</v>
      </c>
      <c r="T490" s="45">
        <v>557918</v>
      </c>
      <c r="U490" s="45">
        <v>9.99</v>
      </c>
      <c r="V490" s="45">
        <v>11.3</v>
      </c>
      <c r="W490" s="45">
        <v>6.75</v>
      </c>
      <c r="X490" s="45">
        <v>10.77</v>
      </c>
      <c r="Y490" s="46">
        <v>585403</v>
      </c>
      <c r="Z490" s="46">
        <v>50902.537183704175</v>
      </c>
      <c r="AA490" s="47">
        <f>_xlfn.XLOOKUP($E490,Main_OG!$D$1:$D$766,Main_OG!AJ$1:AJ$766,"")</f>
        <v>119092072</v>
      </c>
      <c r="AB490" s="47">
        <f>_xlfn.XLOOKUP($E490,Main_OG!$D$1:$D$766,Main_OG!AK$1:AK$766,"")</f>
        <v>4197256</v>
      </c>
      <c r="AC490" s="47">
        <f>_xlfn.XLOOKUP($E490,Main_OG!$D$1:$D$766,Main_OG!AL$1:AL$766,"")</f>
        <v>69748288</v>
      </c>
      <c r="AD490" s="47">
        <f>_xlfn.XLOOKUP($E490,Main_OG!$D$1:$D$766,Main_OG!AM$1:AM$766,"")</f>
        <v>15764049</v>
      </c>
    </row>
    <row r="491" spans="1:30" x14ac:dyDescent="0.35">
      <c r="A491" s="36" t="s">
        <v>1494</v>
      </c>
      <c r="B491" s="45" t="s">
        <v>158</v>
      </c>
      <c r="C491" s="45" t="s">
        <v>4388</v>
      </c>
      <c r="D491" s="36" t="s">
        <v>4495</v>
      </c>
      <c r="E491" s="36" t="str">
        <f t="shared" si="21"/>
        <v>2008_OH</v>
      </c>
      <c r="F491" s="45">
        <v>2008</v>
      </c>
      <c r="G491" s="45">
        <f>_xlfn.XLOOKUP(I491,Main_OG!$B$1:$B$766,Main_OG!$O$1:$O$766,"")</f>
        <v>1</v>
      </c>
      <c r="H491" s="45">
        <f>_xlfn.XLOOKUP(E491,Main_OG!$D$1:$D$766,Main_OG!$J$1:$J$766,"")</f>
        <v>0</v>
      </c>
      <c r="I491" s="45" t="s">
        <v>158</v>
      </c>
      <c r="J491" s="45" t="str">
        <f t="shared" si="22"/>
        <v>Cleveland Electric Illum Co_OH</v>
      </c>
      <c r="K491" s="45" t="str">
        <f t="shared" si="23"/>
        <v>Cleveland Electric Illuminating Co_OH</v>
      </c>
      <c r="L491" s="45" t="s">
        <v>1497</v>
      </c>
      <c r="M491" s="45">
        <v>1</v>
      </c>
      <c r="N491" s="45">
        <v>78978</v>
      </c>
      <c r="O491" s="45">
        <v>1963</v>
      </c>
      <c r="P491" s="45">
        <v>620612</v>
      </c>
      <c r="Q491" s="45">
        <v>42550</v>
      </c>
      <c r="R491" s="45">
        <v>4278302</v>
      </c>
      <c r="S491" s="45">
        <v>7669890</v>
      </c>
      <c r="T491" s="45">
        <v>5166814</v>
      </c>
      <c r="U491" s="45">
        <v>10.84</v>
      </c>
      <c r="V491" s="45">
        <v>11.87</v>
      </c>
      <c r="W491" s="45">
        <v>7.26</v>
      </c>
      <c r="X491" s="45">
        <v>11.29</v>
      </c>
      <c r="Y491" s="46">
        <v>580389</v>
      </c>
      <c r="Z491" s="46">
        <v>50401.154420201623</v>
      </c>
      <c r="AA491" s="47">
        <f>_xlfn.XLOOKUP($E491,Main_OG!$D$1:$D$766,Main_OG!AJ$1:AJ$766,"")</f>
        <v>118100658</v>
      </c>
      <c r="AB491" s="47">
        <f>_xlfn.XLOOKUP($E491,Main_OG!$D$1:$D$766,Main_OG!AK$1:AK$766,"")</f>
        <v>4989790</v>
      </c>
      <c r="AC491" s="47">
        <f>_xlfn.XLOOKUP($E491,Main_OG!$D$1:$D$766,Main_OG!AL$1:AL$766,"")</f>
        <v>42520684</v>
      </c>
      <c r="AD491" s="47">
        <f>_xlfn.XLOOKUP($E491,Main_OG!$D$1:$D$766,Main_OG!AM$1:AM$766,"")</f>
        <v>17513878</v>
      </c>
    </row>
    <row r="492" spans="1:30" x14ac:dyDescent="0.35">
      <c r="A492" s="36" t="s">
        <v>1494</v>
      </c>
      <c r="B492" s="45" t="s">
        <v>158</v>
      </c>
      <c r="C492" s="45" t="s">
        <v>4388</v>
      </c>
      <c r="D492" s="36" t="s">
        <v>4495</v>
      </c>
      <c r="E492" s="36" t="str">
        <f t="shared" si="21"/>
        <v>2009_OH</v>
      </c>
      <c r="F492" s="45">
        <v>2009</v>
      </c>
      <c r="G492" s="45">
        <f>_xlfn.XLOOKUP(I492,Main_OG!$B$1:$B$766,Main_OG!$O$1:$O$766,"")</f>
        <v>1</v>
      </c>
      <c r="H492" s="45">
        <f>_xlfn.XLOOKUP(E492,Main_OG!$D$1:$D$766,Main_OG!$J$1:$J$766,"")</f>
        <v>0</v>
      </c>
      <c r="I492" s="45" t="s">
        <v>158</v>
      </c>
      <c r="J492" s="45" t="str">
        <f t="shared" si="22"/>
        <v>Cleveland Electric Illum Co_OH</v>
      </c>
      <c r="K492" s="45" t="str">
        <f t="shared" si="23"/>
        <v>Cleveland Electric Illuminating Co_OH</v>
      </c>
      <c r="L492" s="45" t="s">
        <v>1498</v>
      </c>
      <c r="M492" s="45">
        <v>1</v>
      </c>
      <c r="N492" s="45">
        <v>66684</v>
      </c>
      <c r="O492" s="45">
        <v>1775</v>
      </c>
      <c r="P492" s="45">
        <v>525826</v>
      </c>
      <c r="Q492" s="45">
        <v>35991</v>
      </c>
      <c r="R492" s="45">
        <v>3879370</v>
      </c>
      <c r="S492" s="45">
        <v>6097087</v>
      </c>
      <c r="T492" s="45">
        <v>4437751</v>
      </c>
      <c r="U492" s="45">
        <v>10.59</v>
      </c>
      <c r="V492" s="45">
        <v>12.34</v>
      </c>
      <c r="W492" s="45">
        <v>8.42</v>
      </c>
      <c r="X492" s="45">
        <v>11.46</v>
      </c>
      <c r="Y492" s="46">
        <v>550982.40000000002</v>
      </c>
      <c r="Z492" s="46">
        <v>47791.427730807874</v>
      </c>
      <c r="AA492" s="47">
        <f>_xlfn.XLOOKUP($E492,Main_OG!$D$1:$D$766,Main_OG!AJ$1:AJ$766,"")</f>
        <v>101159832</v>
      </c>
      <c r="AB492" s="47">
        <f>_xlfn.XLOOKUP($E492,Main_OG!$D$1:$D$766,Main_OG!AK$1:AK$766,"")</f>
        <v>4635994</v>
      </c>
      <c r="AC492" s="47">
        <f>_xlfn.XLOOKUP($E492,Main_OG!$D$1:$D$766,Main_OG!AL$1:AL$766,"")</f>
        <v>71642934</v>
      </c>
      <c r="AD492" s="47">
        <f>_xlfn.XLOOKUP($E492,Main_OG!$D$1:$D$766,Main_OG!AM$1:AM$766,"")</f>
        <v>15206084</v>
      </c>
    </row>
    <row r="493" spans="1:30" x14ac:dyDescent="0.35">
      <c r="A493" s="36" t="s">
        <v>1494</v>
      </c>
      <c r="B493" s="45" t="s">
        <v>158</v>
      </c>
      <c r="C493" s="45" t="s">
        <v>4388</v>
      </c>
      <c r="D493" s="36" t="s">
        <v>4495</v>
      </c>
      <c r="E493" s="36" t="str">
        <f t="shared" si="21"/>
        <v>2010_OH</v>
      </c>
      <c r="F493" s="45">
        <v>2010</v>
      </c>
      <c r="G493" s="45">
        <f>_xlfn.XLOOKUP(I493,Main_OG!$B$1:$B$766,Main_OG!$O$1:$O$766,"")</f>
        <v>1</v>
      </c>
      <c r="H493" s="45">
        <f>_xlfn.XLOOKUP(E493,Main_OG!$D$1:$D$766,Main_OG!$J$1:$J$766,"")</f>
        <v>1</v>
      </c>
      <c r="I493" s="45" t="s">
        <v>158</v>
      </c>
      <c r="J493" s="45" t="str">
        <f t="shared" si="22"/>
        <v>Cleveland Electric Illum Co_OH</v>
      </c>
      <c r="K493" s="45" t="str">
        <f t="shared" si="23"/>
        <v>Cleveland Electric Illuminating Co_OH</v>
      </c>
      <c r="L493" s="45" t="s">
        <v>1499</v>
      </c>
      <c r="M493" s="45">
        <v>1</v>
      </c>
      <c r="N493" s="45">
        <v>29082</v>
      </c>
      <c r="O493" s="45">
        <v>539</v>
      </c>
      <c r="P493" s="45">
        <v>252551</v>
      </c>
      <c r="Q493" s="45">
        <v>6496</v>
      </c>
      <c r="R493" s="45">
        <v>1369006</v>
      </c>
      <c r="S493" s="45">
        <v>3400353</v>
      </c>
      <c r="T493" s="45">
        <v>2206108</v>
      </c>
      <c r="U493" s="45">
        <v>9.77</v>
      </c>
      <c r="V493" s="45">
        <v>12.57</v>
      </c>
      <c r="W493" s="45">
        <v>6.07</v>
      </c>
      <c r="X493" s="45">
        <v>12.13</v>
      </c>
      <c r="Y493" s="46">
        <v>563816.30000000005</v>
      </c>
      <c r="Z493" s="46">
        <v>48859.897903270772</v>
      </c>
      <c r="AA493" s="47">
        <f>_xlfn.XLOOKUP($E493,Main_OG!$D$1:$D$766,Main_OG!AJ$1:AJ$766,"")</f>
        <v>106305244</v>
      </c>
      <c r="AB493" s="47">
        <f>_xlfn.XLOOKUP($E493,Main_OG!$D$1:$D$766,Main_OG!AK$1:AK$766,"")</f>
        <v>5086316</v>
      </c>
      <c r="AC493" s="47">
        <f>_xlfn.XLOOKUP($E493,Main_OG!$D$1:$D$766,Main_OG!AL$1:AL$766,"")</f>
        <v>112936876</v>
      </c>
      <c r="AD493" s="47">
        <f>_xlfn.XLOOKUP($E493,Main_OG!$D$1:$D$766,Main_OG!AM$1:AM$766,"")</f>
        <v>15804803</v>
      </c>
    </row>
    <row r="494" spans="1:30" x14ac:dyDescent="0.35">
      <c r="A494" s="36" t="s">
        <v>1494</v>
      </c>
      <c r="B494" s="45" t="s">
        <v>158</v>
      </c>
      <c r="C494" s="45" t="s">
        <v>4388</v>
      </c>
      <c r="D494" s="36" t="s">
        <v>4495</v>
      </c>
      <c r="E494" s="36" t="str">
        <f t="shared" si="21"/>
        <v>2011_OH</v>
      </c>
      <c r="F494" s="45">
        <v>2011</v>
      </c>
      <c r="G494" s="45">
        <f>_xlfn.XLOOKUP(I494,Main_OG!$B$1:$B$766,Main_OG!$O$1:$O$766,"")</f>
        <v>1</v>
      </c>
      <c r="H494" s="45">
        <f>_xlfn.XLOOKUP(E494,Main_OG!$D$1:$D$766,Main_OG!$J$1:$J$766,"")</f>
        <v>1</v>
      </c>
      <c r="I494" s="45" t="s">
        <v>158</v>
      </c>
      <c r="J494" s="45" t="str">
        <f t="shared" si="22"/>
        <v>Cleveland Electric Illum Co_OH</v>
      </c>
      <c r="K494" s="45" t="str">
        <f t="shared" si="23"/>
        <v>Cleveland Electric Illuminating Co_OH</v>
      </c>
      <c r="L494" s="45" t="s">
        <v>1500</v>
      </c>
      <c r="M494" s="45">
        <v>1</v>
      </c>
      <c r="N494" s="45">
        <v>21498</v>
      </c>
      <c r="O494" s="45">
        <v>204</v>
      </c>
      <c r="P494" s="45">
        <v>166889</v>
      </c>
      <c r="Q494" s="45">
        <v>346</v>
      </c>
      <c r="R494" s="45">
        <v>1095472</v>
      </c>
      <c r="S494" s="45">
        <v>892015</v>
      </c>
      <c r="T494" s="45">
        <v>1349733</v>
      </c>
      <c r="U494" s="45">
        <v>8.73</v>
      </c>
      <c r="V494" s="45">
        <v>12.56</v>
      </c>
      <c r="W494" s="45">
        <v>5.73</v>
      </c>
      <c r="X494" s="45">
        <v>11.64</v>
      </c>
      <c r="Y494" s="46">
        <v>580251.4</v>
      </c>
      <c r="Z494" s="46">
        <v>50256.774471265795</v>
      </c>
      <c r="AA494" s="47">
        <f>_xlfn.XLOOKUP($E494,Main_OG!$D$1:$D$766,Main_OG!AJ$1:AJ$766,"")</f>
        <v>95221668</v>
      </c>
      <c r="AB494" s="47">
        <f>_xlfn.XLOOKUP($E494,Main_OG!$D$1:$D$766,Main_OG!AK$1:AK$766,"")</f>
        <v>5210872.5599999996</v>
      </c>
      <c r="AC494" s="47">
        <f>_xlfn.XLOOKUP($E494,Main_OG!$D$1:$D$766,Main_OG!AL$1:AL$766,"")</f>
        <v>186439678</v>
      </c>
      <c r="AD494" s="47">
        <f>_xlfn.XLOOKUP($E494,Main_OG!$D$1:$D$766,Main_OG!AM$1:AM$766,"")</f>
        <v>14889746</v>
      </c>
    </row>
    <row r="495" spans="1:30" x14ac:dyDescent="0.35">
      <c r="A495" s="36" t="s">
        <v>1494</v>
      </c>
      <c r="B495" s="45" t="s">
        <v>158</v>
      </c>
      <c r="C495" s="45" t="s">
        <v>4388</v>
      </c>
      <c r="D495" s="36" t="s">
        <v>4495</v>
      </c>
      <c r="E495" s="36" t="str">
        <f t="shared" si="21"/>
        <v>2012_OH</v>
      </c>
      <c r="F495" s="45">
        <v>2012</v>
      </c>
      <c r="G495" s="45">
        <f>_xlfn.XLOOKUP(I495,Main_OG!$B$1:$B$766,Main_OG!$O$1:$O$766,"")</f>
        <v>1</v>
      </c>
      <c r="H495" s="45">
        <f>_xlfn.XLOOKUP(E495,Main_OG!$D$1:$D$766,Main_OG!$J$1:$J$766,"")</f>
        <v>1</v>
      </c>
      <c r="I495" s="45" t="s">
        <v>158</v>
      </c>
      <c r="J495" s="45" t="str">
        <f t="shared" si="22"/>
        <v>Cleveland Electric Illum Co_OH</v>
      </c>
      <c r="K495" s="45" t="str">
        <f t="shared" si="23"/>
        <v>Cleveland Electric Illuminating Co_OH</v>
      </c>
      <c r="L495" s="45" t="s">
        <v>1501</v>
      </c>
      <c r="M495" s="45">
        <v>0</v>
      </c>
      <c r="N495" s="45">
        <v>17751</v>
      </c>
      <c r="O495" s="45">
        <v>169</v>
      </c>
      <c r="P495" s="45">
        <v>163387</v>
      </c>
      <c r="Q495" s="45">
        <v>0</v>
      </c>
      <c r="R495" s="45">
        <v>800680</v>
      </c>
      <c r="S495" s="45">
        <v>738589</v>
      </c>
      <c r="T495" s="45">
        <v>1327386</v>
      </c>
      <c r="U495" s="45">
        <v>0</v>
      </c>
      <c r="V495" s="45">
        <v>12.040703000000001</v>
      </c>
      <c r="W495" s="45">
        <v>5.4320062</v>
      </c>
      <c r="X495" s="45">
        <v>11.600476</v>
      </c>
      <c r="Y495" s="46">
        <v>586540.9</v>
      </c>
      <c r="Z495" s="46">
        <v>50778.492994225337</v>
      </c>
      <c r="AA495" s="47">
        <f>_xlfn.XLOOKUP($E495,Main_OG!$D$1:$D$766,Main_OG!AJ$1:AJ$766,"")</f>
        <v>74484086</v>
      </c>
      <c r="AB495" s="47">
        <f>_xlfn.XLOOKUP($E495,Main_OG!$D$1:$D$766,Main_OG!AK$1:AK$766,"")</f>
        <v>5732542</v>
      </c>
      <c r="AC495" s="47">
        <f>_xlfn.XLOOKUP($E495,Main_OG!$D$1:$D$766,Main_OG!AL$1:AL$766,"")</f>
        <v>347507372</v>
      </c>
      <c r="AD495" s="47">
        <f>_xlfn.XLOOKUP($E495,Main_OG!$D$1:$D$766,Main_OG!AM$1:AM$766,"")</f>
        <v>17086998</v>
      </c>
    </row>
    <row r="496" spans="1:30" x14ac:dyDescent="0.35">
      <c r="A496" s="36" t="s">
        <v>1494</v>
      </c>
      <c r="B496" s="45" t="s">
        <v>158</v>
      </c>
      <c r="C496" s="45" t="s">
        <v>4388</v>
      </c>
      <c r="D496" s="36" t="s">
        <v>4495</v>
      </c>
      <c r="E496" s="36" t="str">
        <f t="shared" si="21"/>
        <v>2013_OH</v>
      </c>
      <c r="F496" s="45">
        <v>2013</v>
      </c>
      <c r="G496" s="45">
        <f>_xlfn.XLOOKUP(I496,Main_OG!$B$1:$B$766,Main_OG!$O$1:$O$766,"")</f>
        <v>1</v>
      </c>
      <c r="H496" s="45">
        <f>_xlfn.XLOOKUP(E496,Main_OG!$D$1:$D$766,Main_OG!$J$1:$J$766,"")</f>
        <v>1</v>
      </c>
      <c r="I496" s="45" t="s">
        <v>158</v>
      </c>
      <c r="J496" s="45" t="str">
        <f t="shared" si="22"/>
        <v>Cleveland Electric Illum Co_OH</v>
      </c>
      <c r="K496" s="45" t="str">
        <f t="shared" si="23"/>
        <v>Cleveland Electric Illuminating Co_OH</v>
      </c>
      <c r="L496" s="45" t="s">
        <v>1502</v>
      </c>
      <c r="M496" s="45">
        <v>0</v>
      </c>
      <c r="N496" s="45">
        <v>16469</v>
      </c>
      <c r="O496" s="45">
        <v>148</v>
      </c>
      <c r="P496" s="45">
        <v>165147</v>
      </c>
      <c r="Q496" s="45">
        <v>0</v>
      </c>
      <c r="R496" s="45">
        <v>687752</v>
      </c>
      <c r="S496" s="45">
        <v>671338</v>
      </c>
      <c r="T496" s="45">
        <v>1303168</v>
      </c>
      <c r="U496" s="45">
        <v>0</v>
      </c>
      <c r="V496" s="45">
        <v>12.488804</v>
      </c>
      <c r="W496" s="45">
        <v>5.4078571000000002</v>
      </c>
      <c r="X496" s="45">
        <v>11.580102999999999</v>
      </c>
      <c r="Y496" s="46">
        <v>603057.4</v>
      </c>
      <c r="Z496" s="46">
        <v>52078.880854516683</v>
      </c>
      <c r="AA496" s="47">
        <f>_xlfn.XLOOKUP($E496,Main_OG!$D$1:$D$766,Main_OG!AJ$1:AJ$766,"")</f>
        <v>81376244</v>
      </c>
      <c r="AB496" s="47">
        <f>_xlfn.XLOOKUP($E496,Main_OG!$D$1:$D$766,Main_OG!AK$1:AK$766,"")</f>
        <v>6165892.5700000003</v>
      </c>
      <c r="AC496" s="47">
        <f>_xlfn.XLOOKUP($E496,Main_OG!$D$1:$D$766,Main_OG!AL$1:AL$766,"")</f>
        <v>323726478</v>
      </c>
      <c r="AD496" s="47">
        <f>_xlfn.XLOOKUP($E496,Main_OG!$D$1:$D$766,Main_OG!AM$1:AM$766,"")</f>
        <v>16121250</v>
      </c>
    </row>
    <row r="497" spans="1:30" x14ac:dyDescent="0.35">
      <c r="A497" s="36" t="s">
        <v>1494</v>
      </c>
      <c r="B497" s="45" t="s">
        <v>158</v>
      </c>
      <c r="C497" s="45" t="s">
        <v>4388</v>
      </c>
      <c r="D497" s="36" t="s">
        <v>4495</v>
      </c>
      <c r="E497" s="36" t="str">
        <f t="shared" si="21"/>
        <v>2014_OH</v>
      </c>
      <c r="F497" s="45">
        <v>2014</v>
      </c>
      <c r="G497" s="45">
        <f>_xlfn.XLOOKUP(I497,Main_OG!$B$1:$B$766,Main_OG!$O$1:$O$766,"")</f>
        <v>1</v>
      </c>
      <c r="H497" s="45">
        <f>_xlfn.XLOOKUP(E497,Main_OG!$D$1:$D$766,Main_OG!$J$1:$J$766,"")</f>
        <v>1</v>
      </c>
      <c r="I497" s="45" t="s">
        <v>158</v>
      </c>
      <c r="J497" s="45" t="str">
        <f t="shared" si="22"/>
        <v>Cleveland Electric Illum Co_OH</v>
      </c>
      <c r="K497" s="45" t="str">
        <f t="shared" si="23"/>
        <v>Cleveland Electric Illuminating Co_OH</v>
      </c>
      <c r="L497" s="45" t="s">
        <v>1503</v>
      </c>
      <c r="M497" s="45">
        <v>0</v>
      </c>
      <c r="N497" s="45">
        <v>17133</v>
      </c>
      <c r="O497" s="45">
        <v>153</v>
      </c>
      <c r="P497" s="45">
        <v>149807</v>
      </c>
      <c r="Q497" s="45">
        <v>0</v>
      </c>
      <c r="R497" s="45">
        <v>839549</v>
      </c>
      <c r="S497" s="45">
        <v>830864</v>
      </c>
      <c r="T497" s="45">
        <v>1206723</v>
      </c>
      <c r="U497" s="45">
        <v>0</v>
      </c>
      <c r="V497" s="45">
        <v>12.683191000000001</v>
      </c>
      <c r="W497" s="45">
        <v>6.1015040000000003</v>
      </c>
      <c r="X497" s="45">
        <v>11.853009999999999</v>
      </c>
      <c r="Y497" s="46">
        <v>624973.4</v>
      </c>
      <c r="Z497" s="46">
        <v>53846.505768757066</v>
      </c>
      <c r="AA497" s="47">
        <f>_xlfn.XLOOKUP($E497,Main_OG!$D$1:$D$766,Main_OG!AJ$1:AJ$766,"")</f>
        <v>76971294</v>
      </c>
      <c r="AB497" s="47">
        <f>_xlfn.XLOOKUP($E497,Main_OG!$D$1:$D$766,Main_OG!AK$1:AK$766,"")</f>
        <v>5355770</v>
      </c>
      <c r="AC497" s="47">
        <f>_xlfn.XLOOKUP($E497,Main_OG!$D$1:$D$766,Main_OG!AL$1:AL$766,"")</f>
        <v>349317598</v>
      </c>
      <c r="AD497" s="47">
        <f>_xlfn.XLOOKUP($E497,Main_OG!$D$1:$D$766,Main_OG!AM$1:AM$766,"")</f>
        <v>16284440</v>
      </c>
    </row>
    <row r="498" spans="1:30" x14ac:dyDescent="0.35">
      <c r="A498" s="36" t="s">
        <v>1494</v>
      </c>
      <c r="B498" s="45" t="s">
        <v>158</v>
      </c>
      <c r="C498" s="45" t="s">
        <v>4388</v>
      </c>
      <c r="D498" s="36" t="s">
        <v>4495</v>
      </c>
      <c r="E498" s="36" t="str">
        <f t="shared" si="21"/>
        <v>2015_OH</v>
      </c>
      <c r="F498" s="45">
        <v>2015</v>
      </c>
      <c r="G498" s="45">
        <f>_xlfn.XLOOKUP(I498,Main_OG!$B$1:$B$766,Main_OG!$O$1:$O$766,"")</f>
        <v>1</v>
      </c>
      <c r="H498" s="45">
        <f>_xlfn.XLOOKUP(E498,Main_OG!$D$1:$D$766,Main_OG!$J$1:$J$766,"")</f>
        <v>1</v>
      </c>
      <c r="I498" s="45" t="s">
        <v>158</v>
      </c>
      <c r="J498" s="45" t="str">
        <f t="shared" si="22"/>
        <v>Cleveland Electric Illum Co_OH</v>
      </c>
      <c r="K498" s="45" t="str">
        <f t="shared" si="23"/>
        <v>Cleveland Electric Illuminating Co_OH</v>
      </c>
      <c r="L498" s="45" t="s">
        <v>1504</v>
      </c>
      <c r="M498" s="45">
        <v>0</v>
      </c>
      <c r="N498" s="45">
        <v>18857</v>
      </c>
      <c r="O498" s="45">
        <v>111</v>
      </c>
      <c r="P498" s="45">
        <v>184197</v>
      </c>
      <c r="Q498" s="45">
        <v>0</v>
      </c>
      <c r="R498" s="45">
        <v>860720</v>
      </c>
      <c r="S498" s="45">
        <v>762800</v>
      </c>
      <c r="T498" s="45">
        <v>1491047</v>
      </c>
      <c r="U498" s="45">
        <v>0</v>
      </c>
      <c r="V498" s="45">
        <v>12.679024999999999</v>
      </c>
      <c r="W498" s="45">
        <v>6.2822757999999999</v>
      </c>
      <c r="X498" s="45">
        <v>12.781715999999999</v>
      </c>
      <c r="Y498" s="46">
        <v>633274.80000000005</v>
      </c>
      <c r="Z498" s="46">
        <v>54487.836545473081</v>
      </c>
      <c r="AA498" s="47">
        <f>_xlfn.XLOOKUP($E498,Main_OG!$D$1:$D$766,Main_OG!AJ$1:AJ$766,"")</f>
        <v>61152824</v>
      </c>
      <c r="AB498" s="47">
        <f>_xlfn.XLOOKUP($E498,Main_OG!$D$1:$D$766,Main_OG!AK$1:AK$766,"")</f>
        <v>5575978</v>
      </c>
      <c r="AC498" s="47">
        <f>_xlfn.XLOOKUP($E498,Main_OG!$D$1:$D$766,Main_OG!AL$1:AL$766,"")</f>
        <v>416796124</v>
      </c>
      <c r="AD498" s="47">
        <f>_xlfn.XLOOKUP($E498,Main_OG!$D$1:$D$766,Main_OG!AM$1:AM$766,"")</f>
        <v>17376736</v>
      </c>
    </row>
    <row r="499" spans="1:30" x14ac:dyDescent="0.35">
      <c r="A499" s="36" t="s">
        <v>1494</v>
      </c>
      <c r="B499" s="45" t="s">
        <v>158</v>
      </c>
      <c r="C499" s="45" t="s">
        <v>4388</v>
      </c>
      <c r="D499" s="36" t="s">
        <v>4495</v>
      </c>
      <c r="E499" s="36" t="str">
        <f t="shared" si="21"/>
        <v>2016_OH</v>
      </c>
      <c r="F499" s="45">
        <v>2016</v>
      </c>
      <c r="G499" s="45">
        <f>_xlfn.XLOOKUP(I499,Main_OG!$B$1:$B$766,Main_OG!$O$1:$O$766,"")</f>
        <v>1</v>
      </c>
      <c r="H499" s="45">
        <f>_xlfn.XLOOKUP(E499,Main_OG!$D$1:$D$766,Main_OG!$J$1:$J$766,"")</f>
        <v>1</v>
      </c>
      <c r="I499" s="45" t="s">
        <v>158</v>
      </c>
      <c r="J499" s="45" t="str">
        <f t="shared" si="22"/>
        <v>Cleveland Electric Illum Co_OH</v>
      </c>
      <c r="K499" s="45" t="str">
        <f t="shared" si="23"/>
        <v>Cleveland Electric Illuminating Co_OH</v>
      </c>
      <c r="L499" s="45" t="s">
        <v>1505</v>
      </c>
      <c r="M499" s="45">
        <v>0</v>
      </c>
      <c r="N499" s="45">
        <v>17953</v>
      </c>
      <c r="O499" s="45">
        <v>74</v>
      </c>
      <c r="P499" s="45">
        <v>198074</v>
      </c>
      <c r="Q499" s="45">
        <v>0</v>
      </c>
      <c r="R499" s="45">
        <v>672405</v>
      </c>
      <c r="S499" s="45">
        <v>476876</v>
      </c>
      <c r="T499" s="45">
        <v>1599292</v>
      </c>
      <c r="U499" s="45">
        <v>0</v>
      </c>
      <c r="V499" s="45">
        <v>11.931842</v>
      </c>
      <c r="W499" s="45">
        <v>6.3403064999999996</v>
      </c>
      <c r="X499" s="45">
        <v>11.977219</v>
      </c>
      <c r="Y499" s="46">
        <v>638157.5</v>
      </c>
      <c r="Z499" s="46">
        <v>54824.244892208459</v>
      </c>
      <c r="AA499" s="47">
        <f>_xlfn.XLOOKUP($E499,Main_OG!$D$1:$D$766,Main_OG!AJ$1:AJ$766,"")</f>
        <v>58159174</v>
      </c>
      <c r="AB499" s="47">
        <f>_xlfn.XLOOKUP($E499,Main_OG!$D$1:$D$766,Main_OG!AK$1:AK$766,"")</f>
        <v>5162976</v>
      </c>
      <c r="AC499" s="47">
        <f>_xlfn.XLOOKUP($E499,Main_OG!$D$1:$D$766,Main_OG!AL$1:AL$766,"")</f>
        <v>421036766</v>
      </c>
      <c r="AD499" s="47">
        <f>_xlfn.XLOOKUP($E499,Main_OG!$D$1:$D$766,Main_OG!AM$1:AM$766,"")</f>
        <v>16817386</v>
      </c>
    </row>
    <row r="500" spans="1:30" x14ac:dyDescent="0.35">
      <c r="A500" s="36" t="s">
        <v>1494</v>
      </c>
      <c r="B500" s="45" t="s">
        <v>158</v>
      </c>
      <c r="C500" s="45" t="s">
        <v>4388</v>
      </c>
      <c r="D500" s="36" t="s">
        <v>4495</v>
      </c>
      <c r="E500" s="36" t="str">
        <f t="shared" si="21"/>
        <v>2017_OH</v>
      </c>
      <c r="F500" s="45">
        <v>2017</v>
      </c>
      <c r="G500" s="45">
        <f>_xlfn.XLOOKUP(I500,Main_OG!$B$1:$B$766,Main_OG!$O$1:$O$766,"")</f>
        <v>1</v>
      </c>
      <c r="H500" s="45">
        <f>_xlfn.XLOOKUP(E500,Main_OG!$D$1:$D$766,Main_OG!$J$1:$J$766,"")</f>
        <v>1</v>
      </c>
      <c r="I500" s="45" t="s">
        <v>158</v>
      </c>
      <c r="J500" s="45" t="str">
        <f t="shared" si="22"/>
        <v>Cleveland Electric Illum Co_OH</v>
      </c>
      <c r="K500" s="45" t="str">
        <f t="shared" si="23"/>
        <v>Cleveland Electric Illuminating Co_OH</v>
      </c>
      <c r="L500" s="45" t="s">
        <v>1506</v>
      </c>
      <c r="M500" s="45">
        <v>0</v>
      </c>
      <c r="N500" s="45">
        <v>16670</v>
      </c>
      <c r="O500" s="45">
        <v>63</v>
      </c>
      <c r="P500" s="45">
        <v>190465</v>
      </c>
      <c r="Q500" s="45">
        <v>0</v>
      </c>
      <c r="R500" s="45">
        <v>567736</v>
      </c>
      <c r="S500" s="45">
        <v>266014</v>
      </c>
      <c r="T500" s="45">
        <v>1344225</v>
      </c>
      <c r="U500" s="45">
        <v>0</v>
      </c>
      <c r="V500" s="45">
        <v>12.734422</v>
      </c>
      <c r="W500" s="45">
        <v>6.3284263000000003</v>
      </c>
      <c r="X500" s="45">
        <v>12.704131</v>
      </c>
      <c r="Y500" s="46">
        <v>652187.5</v>
      </c>
      <c r="Z500" s="46">
        <v>55906.389206105487</v>
      </c>
      <c r="AA500" s="47">
        <f>_xlfn.XLOOKUP($E500,Main_OG!$D$1:$D$766,Main_OG!AJ$1:AJ$766,"")</f>
        <v>57048530</v>
      </c>
      <c r="AB500" s="47">
        <f>_xlfn.XLOOKUP($E500,Main_OG!$D$1:$D$766,Main_OG!AK$1:AK$766,"")</f>
        <v>4555870</v>
      </c>
      <c r="AC500" s="47">
        <f>_xlfn.XLOOKUP($E500,Main_OG!$D$1:$D$766,Main_OG!AL$1:AL$766,"")</f>
        <v>413711976</v>
      </c>
      <c r="AD500" s="47">
        <f>_xlfn.XLOOKUP($E500,Main_OG!$D$1:$D$766,Main_OG!AM$1:AM$766,"")</f>
        <v>17687789</v>
      </c>
    </row>
    <row r="501" spans="1:30" x14ac:dyDescent="0.35">
      <c r="A501" s="36" t="s">
        <v>1494</v>
      </c>
      <c r="B501" s="45" t="s">
        <v>158</v>
      </c>
      <c r="C501" s="45" t="s">
        <v>4388</v>
      </c>
      <c r="D501" s="36" t="s">
        <v>4495</v>
      </c>
      <c r="E501" s="36" t="str">
        <f t="shared" si="21"/>
        <v>2018_OH</v>
      </c>
      <c r="F501" s="45">
        <v>2018</v>
      </c>
      <c r="G501" s="45">
        <f>_xlfn.XLOOKUP(I501,Main_OG!$B$1:$B$766,Main_OG!$O$1:$O$766,"")</f>
        <v>1</v>
      </c>
      <c r="H501" s="45">
        <f>_xlfn.XLOOKUP(E501,Main_OG!$D$1:$D$766,Main_OG!$J$1:$J$766,"")</f>
        <v>1</v>
      </c>
      <c r="I501" s="45" t="s">
        <v>158</v>
      </c>
      <c r="J501" s="45" t="str">
        <f t="shared" si="22"/>
        <v>Cleveland Electric Illum Co_OH</v>
      </c>
      <c r="K501" s="45" t="str">
        <f t="shared" si="23"/>
        <v>Cleveland Electric Illuminating Co_OH</v>
      </c>
      <c r="L501" s="45" t="s">
        <v>1507</v>
      </c>
      <c r="M501" s="45">
        <v>0</v>
      </c>
      <c r="N501" s="45">
        <v>15464</v>
      </c>
      <c r="O501" s="45">
        <v>81</v>
      </c>
      <c r="P501" s="45">
        <v>181941</v>
      </c>
      <c r="Q501" s="45">
        <v>0</v>
      </c>
      <c r="R501" s="45">
        <v>535760</v>
      </c>
      <c r="S501" s="45">
        <v>242753</v>
      </c>
      <c r="T501" s="45">
        <v>1362900</v>
      </c>
      <c r="U501" s="45">
        <v>0</v>
      </c>
      <c r="V501" s="45">
        <v>12.950986</v>
      </c>
      <c r="W501" s="45">
        <v>5.6219697000000002</v>
      </c>
      <c r="X501" s="45">
        <v>12.891247</v>
      </c>
      <c r="Y501" s="46">
        <v>656212</v>
      </c>
      <c r="Z501" s="46">
        <v>56178.243921782683</v>
      </c>
      <c r="AA501" s="47">
        <f>_xlfn.XLOOKUP($E501,Main_OG!$D$1:$D$766,Main_OG!AJ$1:AJ$766,"")</f>
        <v>50244114</v>
      </c>
      <c r="AB501" s="47">
        <f>_xlfn.XLOOKUP($E501,Main_OG!$D$1:$D$766,Main_OG!AK$1:AK$766,"")</f>
        <v>6409656</v>
      </c>
      <c r="AC501" s="47">
        <f>_xlfn.XLOOKUP($E501,Main_OG!$D$1:$D$766,Main_OG!AL$1:AL$766,"")</f>
        <v>645047556</v>
      </c>
      <c r="AD501" s="47">
        <f>_xlfn.XLOOKUP($E501,Main_OG!$D$1:$D$766,Main_OG!AM$1:AM$766,"")</f>
        <v>18315007</v>
      </c>
    </row>
    <row r="502" spans="1:30" x14ac:dyDescent="0.35">
      <c r="A502" s="36" t="s">
        <v>1494</v>
      </c>
      <c r="B502" s="45" t="s">
        <v>158</v>
      </c>
      <c r="C502" s="45" t="s">
        <v>4388</v>
      </c>
      <c r="D502" s="36" t="s">
        <v>4495</v>
      </c>
      <c r="E502" s="36" t="str">
        <f t="shared" si="21"/>
        <v>2019_OH</v>
      </c>
      <c r="F502" s="45">
        <v>2019</v>
      </c>
      <c r="G502" s="45">
        <f>_xlfn.XLOOKUP(I502,Main_OG!$B$1:$B$766,Main_OG!$O$1:$O$766,"")</f>
        <v>1</v>
      </c>
      <c r="H502" s="45">
        <f>_xlfn.XLOOKUP(E502,Main_OG!$D$1:$D$766,Main_OG!$J$1:$J$766,"")</f>
        <v>1</v>
      </c>
      <c r="I502" s="45" t="s">
        <v>158</v>
      </c>
      <c r="J502" s="45" t="str">
        <f t="shared" si="22"/>
        <v>Cleveland Electric Illum Co_OH</v>
      </c>
      <c r="K502" s="45" t="str">
        <f t="shared" si="23"/>
        <v>Cleveland Electric Illuminating Co_OH</v>
      </c>
      <c r="L502" s="45" t="s">
        <v>1508</v>
      </c>
      <c r="M502" s="45">
        <v>0</v>
      </c>
      <c r="N502" s="45">
        <v>14231</v>
      </c>
      <c r="O502" s="45">
        <v>96</v>
      </c>
      <c r="P502" s="45">
        <v>175716</v>
      </c>
      <c r="Q502" s="45">
        <v>0</v>
      </c>
      <c r="R502" s="45">
        <v>522794</v>
      </c>
      <c r="S502" s="45">
        <v>337807</v>
      </c>
      <c r="T502" s="45">
        <v>1269762</v>
      </c>
      <c r="U502" s="45">
        <v>0</v>
      </c>
      <c r="V502" s="45">
        <v>12.850587000000001</v>
      </c>
      <c r="W502" s="45">
        <v>5.2019051999999997</v>
      </c>
      <c r="X502" s="45">
        <v>12.451238999999999</v>
      </c>
      <c r="Y502" s="46">
        <v>674123.4</v>
      </c>
      <c r="Z502" s="46">
        <v>57634.591250191188</v>
      </c>
      <c r="AA502" s="47">
        <f>_xlfn.XLOOKUP($E502,Main_OG!$D$1:$D$766,Main_OG!AJ$1:AJ$766,"")</f>
        <v>39191694</v>
      </c>
      <c r="AB502" s="47">
        <f>_xlfn.XLOOKUP($E502,Main_OG!$D$1:$D$766,Main_OG!AK$1:AK$766,"")</f>
        <v>3791288</v>
      </c>
      <c r="AC502" s="47">
        <f>_xlfn.XLOOKUP($E502,Main_OG!$D$1:$D$766,Main_OG!AL$1:AL$766,"")</f>
        <v>727691424</v>
      </c>
      <c r="AD502" s="47">
        <f>_xlfn.XLOOKUP($E502,Main_OG!$D$1:$D$766,Main_OG!AM$1:AM$766,"")</f>
        <v>17010561</v>
      </c>
    </row>
    <row r="503" spans="1:30" x14ac:dyDescent="0.35">
      <c r="A503" s="36" t="s">
        <v>1494</v>
      </c>
      <c r="B503" s="45" t="s">
        <v>158</v>
      </c>
      <c r="C503" s="45" t="s">
        <v>4388</v>
      </c>
      <c r="D503" s="36" t="s">
        <v>4495</v>
      </c>
      <c r="E503" s="36" t="str">
        <f t="shared" si="21"/>
        <v>2020_OH</v>
      </c>
      <c r="F503" s="45">
        <v>2020</v>
      </c>
      <c r="G503" s="45">
        <f>_xlfn.XLOOKUP(I503,Main_OG!$B$1:$B$766,Main_OG!$O$1:$O$766,"")</f>
        <v>1</v>
      </c>
      <c r="H503" s="45">
        <f>_xlfn.XLOOKUP(E503,Main_OG!$D$1:$D$766,Main_OG!$J$1:$J$766,"")</f>
        <v>1</v>
      </c>
      <c r="I503" s="45" t="s">
        <v>158</v>
      </c>
      <c r="J503" s="45" t="str">
        <f t="shared" si="22"/>
        <v>Cleveland Electric Illum Co_OH</v>
      </c>
      <c r="K503" s="45" t="str">
        <f t="shared" si="23"/>
        <v>Cleveland Electric Illuminating Co_OH</v>
      </c>
      <c r="L503" s="45" t="s">
        <v>1509</v>
      </c>
      <c r="M503" s="45">
        <v>1</v>
      </c>
      <c r="N503" s="45">
        <v>14144</v>
      </c>
      <c r="O503" s="45">
        <v>96</v>
      </c>
      <c r="P503" s="45">
        <v>0</v>
      </c>
      <c r="Q503" s="45">
        <v>2835</v>
      </c>
      <c r="R503" s="45">
        <v>499986</v>
      </c>
      <c r="S503" s="45">
        <v>302501</v>
      </c>
      <c r="T503" s="45">
        <v>0</v>
      </c>
      <c r="U503" s="45">
        <v>8.6349205999999992</v>
      </c>
      <c r="V503" s="45">
        <v>13.493778000000001</v>
      </c>
      <c r="W503" s="45">
        <v>5.3045114</v>
      </c>
      <c r="X503" s="45">
        <v>0</v>
      </c>
      <c r="Y503" s="46">
        <v>654586.30000000005</v>
      </c>
      <c r="Z503" s="46">
        <v>55948.240384175704</v>
      </c>
      <c r="AA503" s="47">
        <f>_xlfn.XLOOKUP($E503,Main_OG!$D$1:$D$766,Main_OG!AJ$1:AJ$766,"")</f>
        <v>37522366</v>
      </c>
      <c r="AB503" s="47">
        <f>_xlfn.XLOOKUP($E503,Main_OG!$D$1:$D$766,Main_OG!AK$1:AK$766,"")</f>
        <v>5376516</v>
      </c>
      <c r="AC503" s="47">
        <f>_xlfn.XLOOKUP($E503,Main_OG!$D$1:$D$766,Main_OG!AL$1:AL$766,"")</f>
        <v>746560566</v>
      </c>
      <c r="AD503" s="47">
        <f>_xlfn.XLOOKUP($E503,Main_OG!$D$1:$D$766,Main_OG!AM$1:AM$766,"")</f>
        <v>0</v>
      </c>
    </row>
    <row r="504" spans="1:30" x14ac:dyDescent="0.35">
      <c r="A504" s="36" t="s">
        <v>1510</v>
      </c>
      <c r="B504" s="45" t="s">
        <v>158</v>
      </c>
      <c r="C504" s="45" t="s">
        <v>4389</v>
      </c>
      <c r="D504" s="36" t="s">
        <v>1510</v>
      </c>
      <c r="E504" s="36" t="str">
        <f t="shared" si="21"/>
        <v>2006_OH</v>
      </c>
      <c r="F504" s="45">
        <v>2006</v>
      </c>
      <c r="G504" s="45">
        <f>_xlfn.XLOOKUP(I504,Main_OG!$B$1:$B$766,Main_OG!$O$1:$O$766,"")</f>
        <v>1</v>
      </c>
      <c r="H504" s="45">
        <f>_xlfn.XLOOKUP(E504,Main_OG!$D$1:$D$766,Main_OG!$J$1:$J$766,"")</f>
        <v>0</v>
      </c>
      <c r="I504" s="45" t="s">
        <v>158</v>
      </c>
      <c r="J504" s="45" t="str">
        <f t="shared" si="22"/>
        <v>Columbus Southern Power Co_OH</v>
      </c>
      <c r="K504" s="45" t="str">
        <f t="shared" si="23"/>
        <v>Columbus Southern Power Co_OH</v>
      </c>
      <c r="L504" s="45" t="s">
        <v>1511</v>
      </c>
      <c r="M504" s="45">
        <v>0</v>
      </c>
      <c r="N504" s="45">
        <v>75648</v>
      </c>
      <c r="O504" s="45">
        <v>3476</v>
      </c>
      <c r="P504" s="45">
        <v>660300</v>
      </c>
      <c r="Q504" s="45">
        <v>0</v>
      </c>
      <c r="R504" s="45">
        <v>570963</v>
      </c>
      <c r="S504" s="45">
        <v>195754</v>
      </c>
      <c r="T504" s="45">
        <v>632878</v>
      </c>
      <c r="U504" s="45">
        <v>0</v>
      </c>
      <c r="V504" s="45">
        <v>6.8897871533222999</v>
      </c>
      <c r="W504" s="45">
        <v>5.1289763820376573</v>
      </c>
      <c r="X504" s="45">
        <v>8.7045766979087791</v>
      </c>
      <c r="Y504" s="46">
        <v>582637.6</v>
      </c>
      <c r="Z504" s="46">
        <v>50747.042146156506</v>
      </c>
      <c r="AA504" s="47">
        <f>_xlfn.XLOOKUP($E504,Main_OG!$D$1:$D$766,Main_OG!AJ$1:AJ$766,"")</f>
        <v>117482419.64</v>
      </c>
      <c r="AB504" s="47">
        <f>_xlfn.XLOOKUP($E504,Main_OG!$D$1:$D$766,Main_OG!AK$1:AK$766,"")</f>
        <v>4871324.0599999996</v>
      </c>
      <c r="AC504" s="47">
        <f>_xlfn.XLOOKUP($E504,Main_OG!$D$1:$D$766,Main_OG!AL$1:AL$766,"")</f>
        <v>41503427.560000002</v>
      </c>
      <c r="AD504" s="47">
        <f>_xlfn.XLOOKUP($E504,Main_OG!$D$1:$D$766,Main_OG!AM$1:AM$766,"")</f>
        <v>16846939</v>
      </c>
    </row>
    <row r="505" spans="1:30" x14ac:dyDescent="0.35">
      <c r="A505" s="36" t="s">
        <v>1510</v>
      </c>
      <c r="B505" s="45" t="s">
        <v>158</v>
      </c>
      <c r="C505" s="45" t="s">
        <v>4389</v>
      </c>
      <c r="D505" s="36" t="s">
        <v>1510</v>
      </c>
      <c r="E505" s="36" t="str">
        <f t="shared" si="21"/>
        <v>2007_OH</v>
      </c>
      <c r="F505" s="45">
        <v>2007</v>
      </c>
      <c r="G505" s="45">
        <f>_xlfn.XLOOKUP(I505,Main_OG!$B$1:$B$766,Main_OG!$O$1:$O$766,"")</f>
        <v>1</v>
      </c>
      <c r="H505" s="45">
        <f>_xlfn.XLOOKUP(E505,Main_OG!$D$1:$D$766,Main_OG!$J$1:$J$766,"")</f>
        <v>0</v>
      </c>
      <c r="I505" s="45" t="s">
        <v>158</v>
      </c>
      <c r="J505" s="45" t="str">
        <f t="shared" si="22"/>
        <v>Columbus Southern Power Co_OH</v>
      </c>
      <c r="K505" s="45" t="str">
        <f t="shared" si="23"/>
        <v>Columbus Southern Power Co_OH</v>
      </c>
      <c r="L505" s="45" t="s">
        <v>1512</v>
      </c>
      <c r="M505" s="45">
        <v>0</v>
      </c>
      <c r="N505" s="45">
        <v>76862</v>
      </c>
      <c r="O505" s="45">
        <v>3486</v>
      </c>
      <c r="P505" s="45">
        <v>664299</v>
      </c>
      <c r="Q505" s="45">
        <v>0</v>
      </c>
      <c r="R505" s="45">
        <v>621277</v>
      </c>
      <c r="S505" s="45">
        <v>274690</v>
      </c>
      <c r="T505" s="45">
        <v>682183</v>
      </c>
      <c r="U505" s="45">
        <v>0</v>
      </c>
      <c r="V505" s="45">
        <v>7.04</v>
      </c>
      <c r="W505" s="45">
        <v>5.2</v>
      </c>
      <c r="X505" s="45">
        <v>8.81</v>
      </c>
      <c r="Y505" s="46">
        <v>585403</v>
      </c>
      <c r="Z505" s="46">
        <v>50902.537183704175</v>
      </c>
      <c r="AA505" s="47">
        <f>_xlfn.XLOOKUP($E505,Main_OG!$D$1:$D$766,Main_OG!AJ$1:AJ$766,"")</f>
        <v>119092072</v>
      </c>
      <c r="AB505" s="47">
        <f>_xlfn.XLOOKUP($E505,Main_OG!$D$1:$D$766,Main_OG!AK$1:AK$766,"")</f>
        <v>4197256</v>
      </c>
      <c r="AC505" s="47">
        <f>_xlfn.XLOOKUP($E505,Main_OG!$D$1:$D$766,Main_OG!AL$1:AL$766,"")</f>
        <v>69748288</v>
      </c>
      <c r="AD505" s="47">
        <f>_xlfn.XLOOKUP($E505,Main_OG!$D$1:$D$766,Main_OG!AM$1:AM$766,"")</f>
        <v>15764049</v>
      </c>
    </row>
    <row r="506" spans="1:30" x14ac:dyDescent="0.35">
      <c r="A506" s="36" t="s">
        <v>1510</v>
      </c>
      <c r="B506" s="45" t="s">
        <v>158</v>
      </c>
      <c r="C506" s="45" t="s">
        <v>4389</v>
      </c>
      <c r="D506" s="36" t="s">
        <v>1510</v>
      </c>
      <c r="E506" s="36" t="str">
        <f t="shared" si="21"/>
        <v>2008_OH</v>
      </c>
      <c r="F506" s="45">
        <v>2008</v>
      </c>
      <c r="G506" s="45">
        <f>_xlfn.XLOOKUP(I506,Main_OG!$B$1:$B$766,Main_OG!$O$1:$O$766,"")</f>
        <v>1</v>
      </c>
      <c r="H506" s="45">
        <f>_xlfn.XLOOKUP(E506,Main_OG!$D$1:$D$766,Main_OG!$J$1:$J$766,"")</f>
        <v>0</v>
      </c>
      <c r="I506" s="45" t="s">
        <v>158</v>
      </c>
      <c r="J506" s="45" t="str">
        <f t="shared" si="22"/>
        <v>Columbus Southern Power Co_OH</v>
      </c>
      <c r="K506" s="45" t="str">
        <f t="shared" si="23"/>
        <v>Columbus Southern Power Co_OH</v>
      </c>
      <c r="L506" s="45" t="s">
        <v>1513</v>
      </c>
      <c r="M506" s="45">
        <v>0</v>
      </c>
      <c r="N506" s="45">
        <v>77938</v>
      </c>
      <c r="O506" s="45">
        <v>3420</v>
      </c>
      <c r="P506" s="45">
        <v>665306</v>
      </c>
      <c r="Q506" s="45">
        <v>0</v>
      </c>
      <c r="R506" s="45">
        <v>8683465</v>
      </c>
      <c r="S506" s="45">
        <v>5821128</v>
      </c>
      <c r="T506" s="45">
        <v>7550528</v>
      </c>
      <c r="U506" s="45">
        <v>0</v>
      </c>
      <c r="V506" s="45">
        <v>7.91</v>
      </c>
      <c r="W506" s="45">
        <v>5.67</v>
      </c>
      <c r="X506" s="45">
        <v>9.5500000000000007</v>
      </c>
      <c r="Y506" s="46">
        <v>580389</v>
      </c>
      <c r="Z506" s="46">
        <v>50401.154420201623</v>
      </c>
      <c r="AA506" s="47">
        <f>_xlfn.XLOOKUP($E506,Main_OG!$D$1:$D$766,Main_OG!AJ$1:AJ$766,"")</f>
        <v>118100658</v>
      </c>
      <c r="AB506" s="47">
        <f>_xlfn.XLOOKUP($E506,Main_OG!$D$1:$D$766,Main_OG!AK$1:AK$766,"")</f>
        <v>4989790</v>
      </c>
      <c r="AC506" s="47">
        <f>_xlfn.XLOOKUP($E506,Main_OG!$D$1:$D$766,Main_OG!AL$1:AL$766,"")</f>
        <v>42520684</v>
      </c>
      <c r="AD506" s="47">
        <f>_xlfn.XLOOKUP($E506,Main_OG!$D$1:$D$766,Main_OG!AM$1:AM$766,"")</f>
        <v>17513878</v>
      </c>
    </row>
    <row r="507" spans="1:30" x14ac:dyDescent="0.35">
      <c r="A507" s="36" t="s">
        <v>1510</v>
      </c>
      <c r="B507" s="45" t="s">
        <v>158</v>
      </c>
      <c r="C507" s="45" t="s">
        <v>4389</v>
      </c>
      <c r="D507" s="36" t="s">
        <v>1510</v>
      </c>
      <c r="E507" s="36" t="str">
        <f t="shared" si="21"/>
        <v>2009_OH</v>
      </c>
      <c r="F507" s="45">
        <v>2009</v>
      </c>
      <c r="G507" s="45">
        <f>_xlfn.XLOOKUP(I507,Main_OG!$B$1:$B$766,Main_OG!$O$1:$O$766,"")</f>
        <v>1</v>
      </c>
      <c r="H507" s="45">
        <f>_xlfn.XLOOKUP(E507,Main_OG!$D$1:$D$766,Main_OG!$J$1:$J$766,"")</f>
        <v>0</v>
      </c>
      <c r="I507" s="45" t="s">
        <v>158</v>
      </c>
      <c r="J507" s="45" t="str">
        <f t="shared" si="22"/>
        <v>Columbus Southern Power Co_OH</v>
      </c>
      <c r="K507" s="45" t="str">
        <f t="shared" si="23"/>
        <v>Columbus Southern Power Co_OH</v>
      </c>
      <c r="L507" s="45" t="s">
        <v>1514</v>
      </c>
      <c r="M507" s="45">
        <v>0</v>
      </c>
      <c r="N507" s="45">
        <v>78341</v>
      </c>
      <c r="O507" s="45">
        <v>3372</v>
      </c>
      <c r="P507" s="45">
        <v>667017</v>
      </c>
      <c r="Q507" s="45">
        <v>0</v>
      </c>
      <c r="R507" s="45">
        <v>8444818</v>
      </c>
      <c r="S507" s="45">
        <v>4777824</v>
      </c>
      <c r="T507" s="45">
        <v>7303185</v>
      </c>
      <c r="U507" s="45">
        <v>0</v>
      </c>
      <c r="V507" s="45">
        <v>8.51</v>
      </c>
      <c r="W507" s="45">
        <v>5.6</v>
      </c>
      <c r="X507" s="45">
        <v>10.26</v>
      </c>
      <c r="Y507" s="46">
        <v>550982.40000000002</v>
      </c>
      <c r="Z507" s="46">
        <v>47791.427730807874</v>
      </c>
      <c r="AA507" s="47">
        <f>_xlfn.XLOOKUP($E507,Main_OG!$D$1:$D$766,Main_OG!AJ$1:AJ$766,"")</f>
        <v>101159832</v>
      </c>
      <c r="AB507" s="47">
        <f>_xlfn.XLOOKUP($E507,Main_OG!$D$1:$D$766,Main_OG!AK$1:AK$766,"")</f>
        <v>4635994</v>
      </c>
      <c r="AC507" s="47">
        <f>_xlfn.XLOOKUP($E507,Main_OG!$D$1:$D$766,Main_OG!AL$1:AL$766,"")</f>
        <v>71642934</v>
      </c>
      <c r="AD507" s="47">
        <f>_xlfn.XLOOKUP($E507,Main_OG!$D$1:$D$766,Main_OG!AM$1:AM$766,"")</f>
        <v>15206084</v>
      </c>
    </row>
    <row r="508" spans="1:30" x14ac:dyDescent="0.35">
      <c r="A508" s="36" t="s">
        <v>1510</v>
      </c>
      <c r="B508" s="45" t="s">
        <v>158</v>
      </c>
      <c r="C508" s="45" t="s">
        <v>4389</v>
      </c>
      <c r="D508" s="36" t="s">
        <v>1510</v>
      </c>
      <c r="E508" s="36" t="str">
        <f t="shared" si="21"/>
        <v>2010_OH</v>
      </c>
      <c r="F508" s="45">
        <v>2010</v>
      </c>
      <c r="G508" s="45">
        <f>_xlfn.XLOOKUP(I508,Main_OG!$B$1:$B$766,Main_OG!$O$1:$O$766,"")</f>
        <v>1</v>
      </c>
      <c r="H508" s="45">
        <f>_xlfn.XLOOKUP(E508,Main_OG!$D$1:$D$766,Main_OG!$J$1:$J$766,"")</f>
        <v>1</v>
      </c>
      <c r="I508" s="45" t="s">
        <v>158</v>
      </c>
      <c r="J508" s="45" t="str">
        <f t="shared" si="22"/>
        <v>Columbus Southern Power Co_OH</v>
      </c>
      <c r="K508" s="45" t="str">
        <f t="shared" si="23"/>
        <v>Columbus Southern Power Co_OH</v>
      </c>
      <c r="L508" s="45" t="s">
        <v>1515</v>
      </c>
      <c r="M508" s="45">
        <v>0</v>
      </c>
      <c r="N508" s="45">
        <v>77209</v>
      </c>
      <c r="O508" s="45">
        <v>3250</v>
      </c>
      <c r="P508" s="45">
        <v>666996</v>
      </c>
      <c r="Q508" s="45">
        <v>0</v>
      </c>
      <c r="R508" s="45">
        <v>8224107</v>
      </c>
      <c r="S508" s="45">
        <v>4577294</v>
      </c>
      <c r="T508" s="45">
        <v>7804421</v>
      </c>
      <c r="U508" s="45">
        <v>0</v>
      </c>
      <c r="V508" s="45">
        <v>9.0500000000000007</v>
      </c>
      <c r="W508" s="45">
        <v>5.57</v>
      </c>
      <c r="X508" s="45">
        <v>11.32</v>
      </c>
      <c r="Y508" s="46">
        <v>563816.30000000005</v>
      </c>
      <c r="Z508" s="46">
        <v>48859.897903270772</v>
      </c>
      <c r="AA508" s="47">
        <f>_xlfn.XLOOKUP($E508,Main_OG!$D$1:$D$766,Main_OG!AJ$1:AJ$766,"")</f>
        <v>106305244</v>
      </c>
      <c r="AB508" s="47">
        <f>_xlfn.XLOOKUP($E508,Main_OG!$D$1:$D$766,Main_OG!AK$1:AK$766,"")</f>
        <v>5086316</v>
      </c>
      <c r="AC508" s="47">
        <f>_xlfn.XLOOKUP($E508,Main_OG!$D$1:$D$766,Main_OG!AL$1:AL$766,"")</f>
        <v>112936876</v>
      </c>
      <c r="AD508" s="47">
        <f>_xlfn.XLOOKUP($E508,Main_OG!$D$1:$D$766,Main_OG!AM$1:AM$766,"")</f>
        <v>15804803</v>
      </c>
    </row>
    <row r="509" spans="1:30" x14ac:dyDescent="0.35">
      <c r="A509" s="36" t="s">
        <v>1516</v>
      </c>
      <c r="B509" s="45" t="s">
        <v>124</v>
      </c>
      <c r="C509" s="45" t="s">
        <v>4390</v>
      </c>
      <c r="D509" s="36" t="s">
        <v>1516</v>
      </c>
      <c r="E509" s="36" t="str">
        <f t="shared" si="21"/>
        <v>2006_IL</v>
      </c>
      <c r="F509" s="45">
        <v>2006</v>
      </c>
      <c r="G509" s="45">
        <f>_xlfn.XLOOKUP(I509,Main_OG!$B$1:$B$766,Main_OG!$O$1:$O$766,"")</f>
        <v>0</v>
      </c>
      <c r="H509" s="45">
        <f>_xlfn.XLOOKUP(E509,Main_OG!$D$1:$D$766,Main_OG!$J$1:$J$766,"")</f>
        <v>0</v>
      </c>
      <c r="I509" s="45" t="s">
        <v>124</v>
      </c>
      <c r="J509" s="45" t="str">
        <f t="shared" si="22"/>
        <v>Commonwealth Edison Co_IL</v>
      </c>
      <c r="K509" s="45" t="str">
        <f t="shared" si="23"/>
        <v>Commonwealth Edison Co_IL</v>
      </c>
      <c r="L509" s="45" t="s">
        <v>1517</v>
      </c>
      <c r="M509" s="45">
        <v>2</v>
      </c>
      <c r="N509" s="45">
        <v>343842</v>
      </c>
      <c r="O509" s="45">
        <v>1069</v>
      </c>
      <c r="P509" s="45">
        <v>3382930</v>
      </c>
      <c r="Q509" s="45">
        <v>28533</v>
      </c>
      <c r="R509" s="45">
        <v>2168650</v>
      </c>
      <c r="S509" s="45">
        <v>700933</v>
      </c>
      <c r="T509" s="45">
        <v>2453065</v>
      </c>
      <c r="U509" s="45">
        <v>5.7322345529206613</v>
      </c>
      <c r="V509" s="45">
        <v>7.6484151929305808</v>
      </c>
      <c r="W509" s="45">
        <v>5.5657047399642394</v>
      </c>
      <c r="X509" s="45">
        <v>8.658858487009585</v>
      </c>
      <c r="Y509" s="46">
        <v>759825.7</v>
      </c>
      <c r="Z509" s="46">
        <v>60093.989578419096</v>
      </c>
      <c r="AA509" s="47">
        <f>_xlfn.XLOOKUP($E509,Main_OG!$D$1:$D$766,Main_OG!AJ$1:AJ$766,"")</f>
        <v>109031484.76000001</v>
      </c>
      <c r="AB509" s="47">
        <f>_xlfn.XLOOKUP($E509,Main_OG!$D$1:$D$766,Main_OG!AK$1:AK$766,"")</f>
        <v>575427.54000000015</v>
      </c>
      <c r="AC509" s="47">
        <f>_xlfn.XLOOKUP($E509,Main_OG!$D$1:$D$766,Main_OG!AL$1:AL$766,"")</f>
        <v>89313219.420000002</v>
      </c>
      <c r="AD509" s="47">
        <f>_xlfn.XLOOKUP($E509,Main_OG!$D$1:$D$766,Main_OG!AM$1:AM$766,"")</f>
        <v>94154140</v>
      </c>
    </row>
    <row r="510" spans="1:30" x14ac:dyDescent="0.35">
      <c r="A510" s="36" t="s">
        <v>1516</v>
      </c>
      <c r="B510" s="45" t="s">
        <v>124</v>
      </c>
      <c r="C510" s="45" t="s">
        <v>4390</v>
      </c>
      <c r="D510" s="36" t="s">
        <v>1516</v>
      </c>
      <c r="E510" s="36" t="str">
        <f t="shared" si="21"/>
        <v>2007_IL</v>
      </c>
      <c r="F510" s="45">
        <v>2007</v>
      </c>
      <c r="G510" s="45">
        <f>_xlfn.XLOOKUP(I510,Main_OG!$B$1:$B$766,Main_OG!$O$1:$O$766,"")</f>
        <v>0</v>
      </c>
      <c r="H510" s="45">
        <f>_xlfn.XLOOKUP(E510,Main_OG!$D$1:$D$766,Main_OG!$J$1:$J$766,"")</f>
        <v>0</v>
      </c>
      <c r="I510" s="45" t="s">
        <v>124</v>
      </c>
      <c r="J510" s="45" t="str">
        <f t="shared" si="22"/>
        <v>Commonwealth Edison Co_IL</v>
      </c>
      <c r="K510" s="45" t="str">
        <f t="shared" si="23"/>
        <v>Commonwealth Edison Co_IL</v>
      </c>
      <c r="L510" s="45" t="s">
        <v>1518</v>
      </c>
      <c r="M510" s="45">
        <v>2</v>
      </c>
      <c r="N510" s="45">
        <v>326076</v>
      </c>
      <c r="O510" s="45">
        <v>205</v>
      </c>
      <c r="P510" s="45">
        <v>3421075</v>
      </c>
      <c r="Q510" s="45">
        <v>639</v>
      </c>
      <c r="R510" s="45">
        <v>1684205</v>
      </c>
      <c r="S510" s="45">
        <v>154809</v>
      </c>
      <c r="T510" s="45">
        <v>3161083</v>
      </c>
      <c r="U510" s="45">
        <v>3.74</v>
      </c>
      <c r="V510" s="45">
        <v>9.7899999999999991</v>
      </c>
      <c r="W510" s="45">
        <v>7.91</v>
      </c>
      <c r="X510" s="45">
        <v>10.76</v>
      </c>
      <c r="Y510" s="46">
        <v>769571.6</v>
      </c>
      <c r="Z510" s="46">
        <v>60615.920174330764</v>
      </c>
      <c r="AA510" s="47">
        <f>_xlfn.XLOOKUP($E510,Main_OG!$D$1:$D$766,Main_OG!AJ$1:AJ$766,"")</f>
        <v>114124416</v>
      </c>
      <c r="AB510" s="47">
        <f>_xlfn.XLOOKUP($E510,Main_OG!$D$1:$D$766,Main_OG!AK$1:AK$766,"")</f>
        <v>546524</v>
      </c>
      <c r="AC510" s="47">
        <f>_xlfn.XLOOKUP($E510,Main_OG!$D$1:$D$766,Main_OG!AL$1:AL$766,"")</f>
        <v>132300866</v>
      </c>
      <c r="AD510" s="47">
        <f>_xlfn.XLOOKUP($E510,Main_OG!$D$1:$D$766,Main_OG!AM$1:AM$766,"")</f>
        <v>95728845</v>
      </c>
    </row>
    <row r="511" spans="1:30" x14ac:dyDescent="0.35">
      <c r="A511" s="36" t="s">
        <v>1516</v>
      </c>
      <c r="B511" s="45" t="s">
        <v>124</v>
      </c>
      <c r="C511" s="45" t="s">
        <v>4390</v>
      </c>
      <c r="D511" s="36" t="s">
        <v>1516</v>
      </c>
      <c r="E511" s="36" t="str">
        <f t="shared" si="21"/>
        <v>2008_IL</v>
      </c>
      <c r="F511" s="45">
        <v>2008</v>
      </c>
      <c r="G511" s="45">
        <f>_xlfn.XLOOKUP(I511,Main_OG!$B$1:$B$766,Main_OG!$O$1:$O$766,"")</f>
        <v>0</v>
      </c>
      <c r="H511" s="45">
        <f>_xlfn.XLOOKUP(E511,Main_OG!$D$1:$D$766,Main_OG!$J$1:$J$766,"")</f>
        <v>0</v>
      </c>
      <c r="I511" s="45" t="s">
        <v>124</v>
      </c>
      <c r="J511" s="45" t="str">
        <f t="shared" si="22"/>
        <v>Commonwealth Edison Co_IL</v>
      </c>
      <c r="K511" s="45" t="str">
        <f t="shared" si="23"/>
        <v>Commonwealth Edison Co_IL</v>
      </c>
      <c r="L511" s="45" t="s">
        <v>1519</v>
      </c>
      <c r="M511" s="45">
        <v>0</v>
      </c>
      <c r="N511" s="45">
        <v>324238</v>
      </c>
      <c r="O511" s="45">
        <v>139</v>
      </c>
      <c r="P511" s="45">
        <v>3439455</v>
      </c>
      <c r="Q511" s="45">
        <v>0</v>
      </c>
      <c r="R511" s="45">
        <v>15512899</v>
      </c>
      <c r="S511" s="45">
        <v>1046690</v>
      </c>
      <c r="T511" s="45">
        <v>28389051</v>
      </c>
      <c r="U511" s="45">
        <v>0</v>
      </c>
      <c r="V511" s="45">
        <v>10.28</v>
      </c>
      <c r="W511" s="45">
        <v>8.6999999999999993</v>
      </c>
      <c r="X511" s="45">
        <v>11.57</v>
      </c>
      <c r="Y511" s="46">
        <v>759095.3</v>
      </c>
      <c r="Z511" s="46">
        <v>59550.720724296894</v>
      </c>
      <c r="AA511" s="47">
        <f>_xlfn.XLOOKUP($E511,Main_OG!$D$1:$D$766,Main_OG!AJ$1:AJ$766,"")</f>
        <v>115977742</v>
      </c>
      <c r="AB511" s="47">
        <f>_xlfn.XLOOKUP($E511,Main_OG!$D$1:$D$766,Main_OG!AK$1:AK$766,"")</f>
        <v>544698</v>
      </c>
      <c r="AC511" s="47">
        <f>_xlfn.XLOOKUP($E511,Main_OG!$D$1:$D$766,Main_OG!AL$1:AL$766,"")</f>
        <v>71989738</v>
      </c>
      <c r="AD511" s="47">
        <f>_xlfn.XLOOKUP($E511,Main_OG!$D$1:$D$766,Main_OG!AM$1:AM$766,"")</f>
        <v>95151694</v>
      </c>
    </row>
    <row r="512" spans="1:30" x14ac:dyDescent="0.35">
      <c r="A512" s="36" t="s">
        <v>1516</v>
      </c>
      <c r="B512" s="45" t="s">
        <v>124</v>
      </c>
      <c r="C512" s="45" t="s">
        <v>4390</v>
      </c>
      <c r="D512" s="36" t="s">
        <v>1516</v>
      </c>
      <c r="E512" s="36" t="str">
        <f t="shared" si="21"/>
        <v>2009_IL</v>
      </c>
      <c r="F512" s="45">
        <v>2009</v>
      </c>
      <c r="G512" s="45">
        <f>_xlfn.XLOOKUP(I512,Main_OG!$B$1:$B$766,Main_OG!$O$1:$O$766,"")</f>
        <v>0</v>
      </c>
      <c r="H512" s="45">
        <f>_xlfn.XLOOKUP(E512,Main_OG!$D$1:$D$766,Main_OG!$J$1:$J$766,"")</f>
        <v>0</v>
      </c>
      <c r="I512" s="45" t="s">
        <v>124</v>
      </c>
      <c r="J512" s="45" t="str">
        <f t="shared" si="22"/>
        <v>Commonwealth Edison Co_IL</v>
      </c>
      <c r="K512" s="45" t="str">
        <f t="shared" si="23"/>
        <v>Commonwealth Edison Co_IL</v>
      </c>
      <c r="L512" s="45" t="s">
        <v>1520</v>
      </c>
      <c r="M512" s="45">
        <v>0</v>
      </c>
      <c r="N512" s="45">
        <v>317762</v>
      </c>
      <c r="O512" s="45">
        <v>141</v>
      </c>
      <c r="P512" s="45">
        <v>3425593</v>
      </c>
      <c r="Q512" s="45">
        <v>0</v>
      </c>
      <c r="R512" s="45">
        <v>14052966</v>
      </c>
      <c r="S512" s="45">
        <v>1216386</v>
      </c>
      <c r="T512" s="45">
        <v>26618326</v>
      </c>
      <c r="U512" s="45">
        <v>0</v>
      </c>
      <c r="V512" s="45">
        <v>9.81</v>
      </c>
      <c r="W512" s="45">
        <v>6.03</v>
      </c>
      <c r="X512" s="45">
        <v>11.7</v>
      </c>
      <c r="Y512" s="46">
        <v>740794.3</v>
      </c>
      <c r="Z512" s="46">
        <v>57889.126466052629</v>
      </c>
      <c r="AA512" s="47">
        <f>_xlfn.XLOOKUP($E512,Main_OG!$D$1:$D$766,Main_OG!AJ$1:AJ$766,"")</f>
        <v>108306004</v>
      </c>
      <c r="AB512" s="47">
        <f>_xlfn.XLOOKUP($E512,Main_OG!$D$1:$D$766,Main_OG!AK$1:AK$766,"")</f>
        <v>459446</v>
      </c>
      <c r="AC512" s="47">
        <f>_xlfn.XLOOKUP($E512,Main_OG!$D$1:$D$766,Main_OG!AL$1:AL$766,"")</f>
        <v>71942008</v>
      </c>
      <c r="AD512" s="47">
        <f>_xlfn.XLOOKUP($E512,Main_OG!$D$1:$D$766,Main_OG!AM$1:AM$766,"")</f>
        <v>95473920</v>
      </c>
    </row>
    <row r="513" spans="1:30" x14ac:dyDescent="0.35">
      <c r="A513" s="36" t="s">
        <v>1516</v>
      </c>
      <c r="B513" s="45" t="s">
        <v>124</v>
      </c>
      <c r="C513" s="45" t="s">
        <v>4390</v>
      </c>
      <c r="D513" s="36" t="s">
        <v>1516</v>
      </c>
      <c r="E513" s="36" t="str">
        <f t="shared" si="21"/>
        <v>2010_IL</v>
      </c>
      <c r="F513" s="45">
        <v>2010</v>
      </c>
      <c r="G513" s="45">
        <f>_xlfn.XLOOKUP(I513,Main_OG!$B$1:$B$766,Main_OG!$O$1:$O$766,"")</f>
        <v>0</v>
      </c>
      <c r="H513" s="45">
        <f>_xlfn.XLOOKUP(E513,Main_OG!$D$1:$D$766,Main_OG!$J$1:$J$766,"")</f>
        <v>0</v>
      </c>
      <c r="I513" s="45" t="s">
        <v>124</v>
      </c>
      <c r="J513" s="45" t="str">
        <f t="shared" si="22"/>
        <v>Commonwealth Edison Co_IL</v>
      </c>
      <c r="K513" s="45" t="str">
        <f t="shared" si="23"/>
        <v>Commonwealth Edison Co_IL</v>
      </c>
      <c r="L513" s="45" t="s">
        <v>1521</v>
      </c>
      <c r="M513" s="45">
        <v>0</v>
      </c>
      <c r="N513" s="45">
        <v>310337</v>
      </c>
      <c r="O513" s="45">
        <v>147</v>
      </c>
      <c r="P513" s="45">
        <v>3432731</v>
      </c>
      <c r="Q513" s="45">
        <v>0</v>
      </c>
      <c r="R513" s="45">
        <v>13286378</v>
      </c>
      <c r="S513" s="45">
        <v>1157692</v>
      </c>
      <c r="T513" s="45">
        <v>29165528</v>
      </c>
      <c r="U513" s="45">
        <v>0</v>
      </c>
      <c r="V513" s="45">
        <v>10.02</v>
      </c>
      <c r="W513" s="45">
        <v>6.75</v>
      </c>
      <c r="X513" s="45">
        <v>12.17</v>
      </c>
      <c r="Y513" s="46">
        <v>755391.4</v>
      </c>
      <c r="Z513" s="46">
        <v>58828.608910291579</v>
      </c>
      <c r="AA513" s="47">
        <f>_xlfn.XLOOKUP($E513,Main_OG!$D$1:$D$766,Main_OG!AJ$1:AJ$766,"")</f>
        <v>111865114</v>
      </c>
      <c r="AB513" s="47">
        <f>_xlfn.XLOOKUP($E513,Main_OG!$D$1:$D$766,Main_OG!AK$1:AK$766,"")</f>
        <v>409552</v>
      </c>
      <c r="AC513" s="47">
        <f>_xlfn.XLOOKUP($E513,Main_OG!$D$1:$D$766,Main_OG!AL$1:AL$766,"")</f>
        <v>96630300</v>
      </c>
      <c r="AD513" s="47">
        <f>_xlfn.XLOOKUP($E513,Main_OG!$D$1:$D$766,Main_OG!AM$1:AM$766,"")</f>
        <v>96189587</v>
      </c>
    </row>
    <row r="514" spans="1:30" x14ac:dyDescent="0.35">
      <c r="A514" s="36" t="s">
        <v>1516</v>
      </c>
      <c r="B514" s="45" t="s">
        <v>124</v>
      </c>
      <c r="C514" s="45" t="s">
        <v>4390</v>
      </c>
      <c r="D514" s="36" t="s">
        <v>1516</v>
      </c>
      <c r="E514" s="36" t="str">
        <f t="shared" ref="E514:E577" si="24">_xlfn.CONCAT(F514,"_",I514)</f>
        <v>2011_IL</v>
      </c>
      <c r="F514" s="45">
        <v>2011</v>
      </c>
      <c r="G514" s="45">
        <f>_xlfn.XLOOKUP(I514,Main_OG!$B$1:$B$766,Main_OG!$O$1:$O$766,"")</f>
        <v>0</v>
      </c>
      <c r="H514" s="45">
        <f>_xlfn.XLOOKUP(E514,Main_OG!$D$1:$D$766,Main_OG!$J$1:$J$766,"")</f>
        <v>1</v>
      </c>
      <c r="I514" s="45" t="s">
        <v>124</v>
      </c>
      <c r="J514" s="45" t="str">
        <f t="shared" ref="J514:J577" si="25">_xlfn.CONCAT(A514,"_",B514)</f>
        <v>Commonwealth Edison Co_IL</v>
      </c>
      <c r="K514" s="45" t="str">
        <f t="shared" ref="K514:K577" si="26">_xlfn.CONCAT(D514,"_",B514)</f>
        <v>Commonwealth Edison Co_IL</v>
      </c>
      <c r="L514" s="45" t="s">
        <v>1522</v>
      </c>
      <c r="M514" s="45">
        <v>0</v>
      </c>
      <c r="N514" s="45">
        <v>289245</v>
      </c>
      <c r="O514" s="45">
        <v>126</v>
      </c>
      <c r="P514" s="45">
        <v>3350132</v>
      </c>
      <c r="Q514" s="45">
        <v>0</v>
      </c>
      <c r="R514" s="45">
        <v>11487111</v>
      </c>
      <c r="S514" s="45">
        <v>812871</v>
      </c>
      <c r="T514" s="45">
        <v>27523913</v>
      </c>
      <c r="U514" s="45">
        <v>0</v>
      </c>
      <c r="V514" s="45">
        <v>10.08</v>
      </c>
      <c r="W514" s="45">
        <v>6.73</v>
      </c>
      <c r="X514" s="45">
        <v>12.62</v>
      </c>
      <c r="Y514" s="46">
        <v>772225.6</v>
      </c>
      <c r="Z514" s="46">
        <v>60012.32690977148</v>
      </c>
      <c r="AA514" s="47">
        <f>_xlfn.XLOOKUP($E514,Main_OG!$D$1:$D$766,Main_OG!AJ$1:AJ$766,"")</f>
        <v>108761398</v>
      </c>
      <c r="AB514" s="47">
        <f>_xlfn.XLOOKUP($E514,Main_OG!$D$1:$D$766,Main_OG!AK$1:AK$766,"")</f>
        <v>322432</v>
      </c>
      <c r="AC514" s="47">
        <f>_xlfn.XLOOKUP($E514,Main_OG!$D$1:$D$766,Main_OG!AL$1:AL$766,"")</f>
        <v>99752440</v>
      </c>
      <c r="AD514" s="47">
        <f>_xlfn.XLOOKUP($E514,Main_OG!$D$1:$D$766,Main_OG!AM$1:AM$766,"")</f>
        <v>95823196</v>
      </c>
    </row>
    <row r="515" spans="1:30" x14ac:dyDescent="0.35">
      <c r="A515" s="36" t="s">
        <v>1516</v>
      </c>
      <c r="B515" s="45" t="s">
        <v>124</v>
      </c>
      <c r="C515" s="45" t="s">
        <v>4390</v>
      </c>
      <c r="D515" s="36" t="s">
        <v>1516</v>
      </c>
      <c r="E515" s="36" t="str">
        <f t="shared" si="24"/>
        <v>2012_IL</v>
      </c>
      <c r="F515" s="45">
        <v>2012</v>
      </c>
      <c r="G515" s="45">
        <f>_xlfn.XLOOKUP(I515,Main_OG!$B$1:$B$766,Main_OG!$O$1:$O$766,"")</f>
        <v>0</v>
      </c>
      <c r="H515" s="45">
        <f>_xlfn.XLOOKUP(E515,Main_OG!$D$1:$D$766,Main_OG!$J$1:$J$766,"")</f>
        <v>1</v>
      </c>
      <c r="I515" s="45" t="s">
        <v>124</v>
      </c>
      <c r="J515" s="45" t="str">
        <f t="shared" si="25"/>
        <v>Commonwealth Edison Co_IL</v>
      </c>
      <c r="K515" s="45" t="str">
        <f t="shared" si="26"/>
        <v>Commonwealth Edison Co_IL</v>
      </c>
      <c r="L515" s="45" t="s">
        <v>1523</v>
      </c>
      <c r="M515" s="45">
        <v>0</v>
      </c>
      <c r="N515" s="45">
        <v>227632</v>
      </c>
      <c r="O515" s="45">
        <v>115</v>
      </c>
      <c r="P515" s="45">
        <v>2655604</v>
      </c>
      <c r="Q515" s="45">
        <v>0</v>
      </c>
      <c r="R515" s="45">
        <v>9244133</v>
      </c>
      <c r="S515" s="45">
        <v>682555</v>
      </c>
      <c r="T515" s="45">
        <v>21724278</v>
      </c>
      <c r="U515" s="45">
        <v>0</v>
      </c>
      <c r="V515" s="45">
        <v>9.5219552000000007</v>
      </c>
      <c r="W515" s="45">
        <v>5.8301382000000004</v>
      </c>
      <c r="X515" s="45">
        <v>12.360022000000001</v>
      </c>
      <c r="Y515" s="46">
        <v>790723.3</v>
      </c>
      <c r="Z515" s="46">
        <v>61377.126450619646</v>
      </c>
      <c r="AA515" s="47">
        <f>_xlfn.XLOOKUP($E515,Main_OG!$D$1:$D$766,Main_OG!AJ$1:AJ$766,"")</f>
        <v>98323852</v>
      </c>
      <c r="AB515" s="47">
        <f>_xlfn.XLOOKUP($E515,Main_OG!$D$1:$D$766,Main_OG!AK$1:AK$766,"")</f>
        <v>274280</v>
      </c>
      <c r="AC515" s="47">
        <f>_xlfn.XLOOKUP($E515,Main_OG!$D$1:$D$766,Main_OG!AL$1:AL$766,"")</f>
        <v>190135340</v>
      </c>
      <c r="AD515" s="47">
        <f>_xlfn.XLOOKUP($E515,Main_OG!$D$1:$D$766,Main_OG!AM$1:AM$766,"")</f>
        <v>96401309</v>
      </c>
    </row>
    <row r="516" spans="1:30" x14ac:dyDescent="0.35">
      <c r="A516" s="36" t="s">
        <v>1516</v>
      </c>
      <c r="B516" s="45" t="s">
        <v>124</v>
      </c>
      <c r="C516" s="45" t="s">
        <v>4390</v>
      </c>
      <c r="D516" s="36" t="s">
        <v>1516</v>
      </c>
      <c r="E516" s="36" t="str">
        <f t="shared" si="24"/>
        <v>2013_IL</v>
      </c>
      <c r="F516" s="45">
        <v>2013</v>
      </c>
      <c r="G516" s="45">
        <f>_xlfn.XLOOKUP(I516,Main_OG!$B$1:$B$766,Main_OG!$O$1:$O$766,"")</f>
        <v>0</v>
      </c>
      <c r="H516" s="45">
        <f>_xlfn.XLOOKUP(E516,Main_OG!$D$1:$D$766,Main_OG!$J$1:$J$766,"")</f>
        <v>1</v>
      </c>
      <c r="I516" s="45" t="s">
        <v>124</v>
      </c>
      <c r="J516" s="45" t="str">
        <f t="shared" si="25"/>
        <v>Commonwealth Edison Co_IL</v>
      </c>
      <c r="K516" s="45" t="str">
        <f t="shared" si="26"/>
        <v>Commonwealth Edison Co_IL</v>
      </c>
      <c r="L516" s="45" t="s">
        <v>1524</v>
      </c>
      <c r="M516" s="45">
        <v>0</v>
      </c>
      <c r="N516" s="45">
        <v>149508</v>
      </c>
      <c r="O516" s="45">
        <v>125</v>
      </c>
      <c r="P516" s="45">
        <v>1160932</v>
      </c>
      <c r="Q516" s="45">
        <v>0</v>
      </c>
      <c r="R516" s="45">
        <v>7883890</v>
      </c>
      <c r="S516" s="45">
        <v>862997</v>
      </c>
      <c r="T516" s="45">
        <v>9548453</v>
      </c>
      <c r="U516" s="45">
        <v>0</v>
      </c>
      <c r="V516" s="45">
        <v>8.5371231999999999</v>
      </c>
      <c r="W516" s="45">
        <v>5.6433336000000001</v>
      </c>
      <c r="X516" s="45">
        <v>11.273701000000001</v>
      </c>
      <c r="Y516" s="46">
        <v>795435.2</v>
      </c>
      <c r="Z516" s="46">
        <v>61681.831061297737</v>
      </c>
      <c r="AA516" s="47">
        <f>_xlfn.XLOOKUP($E516,Main_OG!$D$1:$D$766,Main_OG!AJ$1:AJ$766,"")</f>
        <v>105219056</v>
      </c>
      <c r="AB516" s="47">
        <f>_xlfn.XLOOKUP($E516,Main_OG!$D$1:$D$766,Main_OG!AK$1:AK$766,"")</f>
        <v>272424</v>
      </c>
      <c r="AC516" s="47">
        <f>_xlfn.XLOOKUP($E516,Main_OG!$D$1:$D$766,Main_OG!AL$1:AL$766,"")</f>
        <v>110459552</v>
      </c>
      <c r="AD516" s="47">
        <f>_xlfn.XLOOKUP($E516,Main_OG!$D$1:$D$766,Main_OG!AM$1:AM$766,"")</f>
        <v>97131436</v>
      </c>
    </row>
    <row r="517" spans="1:30" x14ac:dyDescent="0.35">
      <c r="A517" s="36" t="s">
        <v>1516</v>
      </c>
      <c r="B517" s="45" t="s">
        <v>124</v>
      </c>
      <c r="C517" s="45" t="s">
        <v>4390</v>
      </c>
      <c r="D517" s="36" t="s">
        <v>1516</v>
      </c>
      <c r="E517" s="36" t="str">
        <f t="shared" si="24"/>
        <v>2014_IL</v>
      </c>
      <c r="F517" s="45">
        <v>2014</v>
      </c>
      <c r="G517" s="45">
        <f>_xlfn.XLOOKUP(I517,Main_OG!$B$1:$B$766,Main_OG!$O$1:$O$766,"")</f>
        <v>0</v>
      </c>
      <c r="H517" s="45">
        <f>_xlfn.XLOOKUP(E517,Main_OG!$D$1:$D$766,Main_OG!$J$1:$J$766,"")</f>
        <v>1</v>
      </c>
      <c r="I517" s="45" t="s">
        <v>124</v>
      </c>
      <c r="J517" s="45" t="str">
        <f t="shared" si="25"/>
        <v>Commonwealth Edison Co_IL</v>
      </c>
      <c r="K517" s="45" t="str">
        <f t="shared" si="26"/>
        <v>Commonwealth Edison Co_IL</v>
      </c>
      <c r="L517" s="45" t="s">
        <v>1525</v>
      </c>
      <c r="M517" s="45">
        <v>0</v>
      </c>
      <c r="N517" s="45">
        <v>149280</v>
      </c>
      <c r="O517" s="45">
        <v>134</v>
      </c>
      <c r="P517" s="45">
        <v>1187567</v>
      </c>
      <c r="Q517" s="45">
        <v>0</v>
      </c>
      <c r="R517" s="45">
        <v>7890441</v>
      </c>
      <c r="S517" s="45">
        <v>1056386</v>
      </c>
      <c r="T517" s="45">
        <v>9114941</v>
      </c>
      <c r="U517" s="45">
        <v>0</v>
      </c>
      <c r="V517" s="45">
        <v>9.8220682000000004</v>
      </c>
      <c r="W517" s="45">
        <v>7.5621600000000004</v>
      </c>
      <c r="X517" s="45">
        <v>12.237329000000001</v>
      </c>
      <c r="Y517" s="46">
        <v>811490.1</v>
      </c>
      <c r="Z517" s="46">
        <v>62978.991535334011</v>
      </c>
      <c r="AA517" s="47">
        <f>_xlfn.XLOOKUP($E517,Main_OG!$D$1:$D$766,Main_OG!AJ$1:AJ$766,"")</f>
        <v>104395540</v>
      </c>
      <c r="AB517" s="47">
        <f>_xlfn.XLOOKUP($E517,Main_OG!$D$1:$D$766,Main_OG!AK$1:AK$766,"")</f>
        <v>336766</v>
      </c>
      <c r="AC517" s="47">
        <f>_xlfn.XLOOKUP($E517,Main_OG!$D$1:$D$766,Main_OG!AL$1:AL$766,"")</f>
        <v>99765160</v>
      </c>
      <c r="AD517" s="47">
        <f>_xlfn.XLOOKUP($E517,Main_OG!$D$1:$D$766,Main_OG!AM$1:AM$766,"")</f>
        <v>97857900</v>
      </c>
    </row>
    <row r="518" spans="1:30" x14ac:dyDescent="0.35">
      <c r="A518" s="36" t="s">
        <v>1516</v>
      </c>
      <c r="B518" s="45" t="s">
        <v>124</v>
      </c>
      <c r="C518" s="45" t="s">
        <v>4390</v>
      </c>
      <c r="D518" s="36" t="s">
        <v>1516</v>
      </c>
      <c r="E518" s="36" t="str">
        <f t="shared" si="24"/>
        <v>2015_IL</v>
      </c>
      <c r="F518" s="45">
        <v>2015</v>
      </c>
      <c r="G518" s="45">
        <f>_xlfn.XLOOKUP(I518,Main_OG!$B$1:$B$766,Main_OG!$O$1:$O$766,"")</f>
        <v>0</v>
      </c>
      <c r="H518" s="45">
        <f>_xlfn.XLOOKUP(E518,Main_OG!$D$1:$D$766,Main_OG!$J$1:$J$766,"")</f>
        <v>1</v>
      </c>
      <c r="I518" s="45" t="s">
        <v>124</v>
      </c>
      <c r="J518" s="45" t="str">
        <f t="shared" si="25"/>
        <v>Commonwealth Edison Co_IL</v>
      </c>
      <c r="K518" s="45" t="str">
        <f t="shared" si="26"/>
        <v>Commonwealth Edison Co_IL</v>
      </c>
      <c r="L518" s="45" t="s">
        <v>1526</v>
      </c>
      <c r="M518" s="45">
        <v>0</v>
      </c>
      <c r="N518" s="45">
        <v>169515</v>
      </c>
      <c r="O518" s="45">
        <v>127</v>
      </c>
      <c r="P518" s="45">
        <v>1666929</v>
      </c>
      <c r="Q518" s="45">
        <v>0</v>
      </c>
      <c r="R518" s="45">
        <v>7749547</v>
      </c>
      <c r="S518" s="45">
        <v>952290</v>
      </c>
      <c r="T518" s="45">
        <v>11806478</v>
      </c>
      <c r="U518" s="45">
        <v>0</v>
      </c>
      <c r="V518" s="45">
        <v>9.8730726000000004</v>
      </c>
      <c r="W518" s="45">
        <v>6.3813649000000003</v>
      </c>
      <c r="X518" s="45">
        <v>13.172122</v>
      </c>
      <c r="Y518" s="46">
        <v>825424.9</v>
      </c>
      <c r="Z518" s="46">
        <v>64187.522381165487</v>
      </c>
      <c r="AA518" s="47">
        <f>_xlfn.XLOOKUP($E518,Main_OG!$D$1:$D$766,Main_OG!AJ$1:AJ$766,"")</f>
        <v>88060556</v>
      </c>
      <c r="AB518" s="47">
        <f>_xlfn.XLOOKUP($E518,Main_OG!$D$1:$D$766,Main_OG!AK$1:AK$766,"")</f>
        <v>214316</v>
      </c>
      <c r="AC518" s="47">
        <f>_xlfn.XLOOKUP($E518,Main_OG!$D$1:$D$766,Main_OG!AL$1:AL$766,"")</f>
        <v>174742740</v>
      </c>
      <c r="AD518" s="47">
        <f>_xlfn.XLOOKUP($E518,Main_OG!$D$1:$D$766,Main_OG!AM$1:AM$766,"")</f>
        <v>97282139</v>
      </c>
    </row>
    <row r="519" spans="1:30" x14ac:dyDescent="0.35">
      <c r="A519" s="36" t="s">
        <v>1516</v>
      </c>
      <c r="B519" s="45" t="s">
        <v>124</v>
      </c>
      <c r="C519" s="45" t="s">
        <v>4390</v>
      </c>
      <c r="D519" s="36" t="s">
        <v>1516</v>
      </c>
      <c r="E519" s="36" t="str">
        <f t="shared" si="24"/>
        <v>2016_IL</v>
      </c>
      <c r="F519" s="45">
        <v>2016</v>
      </c>
      <c r="G519" s="45">
        <f>_xlfn.XLOOKUP(I519,Main_OG!$B$1:$B$766,Main_OG!$O$1:$O$766,"")</f>
        <v>0</v>
      </c>
      <c r="H519" s="45">
        <f>_xlfn.XLOOKUP(E519,Main_OG!$D$1:$D$766,Main_OG!$J$1:$J$766,"")</f>
        <v>2</v>
      </c>
      <c r="I519" s="45" t="s">
        <v>124</v>
      </c>
      <c r="J519" s="45" t="str">
        <f t="shared" si="25"/>
        <v>Commonwealth Edison Co_IL</v>
      </c>
      <c r="K519" s="45" t="str">
        <f t="shared" si="26"/>
        <v>Commonwealth Edison Co_IL</v>
      </c>
      <c r="L519" s="45" t="s">
        <v>1527</v>
      </c>
      <c r="M519" s="45">
        <v>0</v>
      </c>
      <c r="N519" s="45">
        <v>190954</v>
      </c>
      <c r="O519" s="45">
        <v>138</v>
      </c>
      <c r="P519" s="45">
        <v>2178076</v>
      </c>
      <c r="Q519" s="45">
        <v>0</v>
      </c>
      <c r="R519" s="45">
        <v>8093438</v>
      </c>
      <c r="S519" s="45">
        <v>1234642</v>
      </c>
      <c r="T519" s="45">
        <v>15764909</v>
      </c>
      <c r="U519" s="45">
        <v>0</v>
      </c>
      <c r="V519" s="45">
        <v>9.0899949000000007</v>
      </c>
      <c r="W519" s="45">
        <v>5.3233002000000003</v>
      </c>
      <c r="X519" s="45">
        <v>12.237901000000001</v>
      </c>
      <c r="Y519" s="46">
        <v>826404.7</v>
      </c>
      <c r="Z519" s="46">
        <v>64453.55295460223</v>
      </c>
      <c r="AA519" s="47">
        <f>_xlfn.XLOOKUP($E519,Main_OG!$D$1:$D$766,Main_OG!AJ$1:AJ$766,"")</f>
        <v>71798282</v>
      </c>
      <c r="AB519" s="47">
        <f>_xlfn.XLOOKUP($E519,Main_OG!$D$1:$D$766,Main_OG!AK$1:AK$766,"")</f>
        <v>270864</v>
      </c>
      <c r="AC519" s="47">
        <f>_xlfn.XLOOKUP($E519,Main_OG!$D$1:$D$766,Main_OG!AL$1:AL$766,"")</f>
        <v>298962434</v>
      </c>
      <c r="AD519" s="47">
        <f>_xlfn.XLOOKUP($E519,Main_OG!$D$1:$D$766,Main_OG!AM$1:AM$766,"")</f>
        <v>98240311</v>
      </c>
    </row>
    <row r="520" spans="1:30" x14ac:dyDescent="0.35">
      <c r="A520" s="36" t="s">
        <v>1516</v>
      </c>
      <c r="B520" s="45" t="s">
        <v>124</v>
      </c>
      <c r="C520" s="45" t="s">
        <v>4390</v>
      </c>
      <c r="D520" s="36" t="s">
        <v>1516</v>
      </c>
      <c r="E520" s="36" t="str">
        <f t="shared" si="24"/>
        <v>2017_IL</v>
      </c>
      <c r="F520" s="45">
        <v>2017</v>
      </c>
      <c r="G520" s="45">
        <f>_xlfn.XLOOKUP(I520,Main_OG!$B$1:$B$766,Main_OG!$O$1:$O$766,"")</f>
        <v>0</v>
      </c>
      <c r="H520" s="45">
        <f>_xlfn.XLOOKUP(E520,Main_OG!$D$1:$D$766,Main_OG!$J$1:$J$766,"")</f>
        <v>2</v>
      </c>
      <c r="I520" s="45" t="s">
        <v>124</v>
      </c>
      <c r="J520" s="45" t="str">
        <f t="shared" si="25"/>
        <v>Commonwealth Edison Co_IL</v>
      </c>
      <c r="K520" s="45" t="str">
        <f t="shared" si="26"/>
        <v>Commonwealth Edison Co_IL</v>
      </c>
      <c r="L520" s="45" t="s">
        <v>1528</v>
      </c>
      <c r="M520" s="45">
        <v>0</v>
      </c>
      <c r="N520" s="45">
        <v>200918</v>
      </c>
      <c r="O520" s="45">
        <v>119</v>
      </c>
      <c r="P520" s="45">
        <v>2388950</v>
      </c>
      <c r="Q520" s="45">
        <v>0</v>
      </c>
      <c r="R520" s="45">
        <v>8227370</v>
      </c>
      <c r="S520" s="45">
        <v>1051732</v>
      </c>
      <c r="T520" s="45">
        <v>16504207</v>
      </c>
      <c r="U520" s="45">
        <v>0</v>
      </c>
      <c r="V520" s="45">
        <v>9.4757461999999997</v>
      </c>
      <c r="W520" s="45">
        <v>5.7270387999999999</v>
      </c>
      <c r="X520" s="45">
        <v>12.901006000000001</v>
      </c>
      <c r="Y520" s="46">
        <v>832826.8</v>
      </c>
      <c r="Z520" s="46">
        <v>65166.961883014199</v>
      </c>
      <c r="AA520" s="47">
        <f>_xlfn.XLOOKUP($E520,Main_OG!$D$1:$D$766,Main_OG!AJ$1:AJ$766,"")</f>
        <v>69540948</v>
      </c>
      <c r="AB520" s="47">
        <f>_xlfn.XLOOKUP($E520,Main_OG!$D$1:$D$766,Main_OG!AK$1:AK$766,"")</f>
        <v>208364</v>
      </c>
      <c r="AC520" s="47">
        <f>_xlfn.XLOOKUP($E520,Main_OG!$D$1:$D$766,Main_OG!AL$1:AL$766,"")</f>
        <v>292542118</v>
      </c>
      <c r="AD520" s="47">
        <f>_xlfn.XLOOKUP($E520,Main_OG!$D$1:$D$766,Main_OG!AM$1:AM$766,"")</f>
        <v>97191142</v>
      </c>
    </row>
    <row r="521" spans="1:30" x14ac:dyDescent="0.35">
      <c r="A521" s="36" t="s">
        <v>1516</v>
      </c>
      <c r="B521" s="45" t="s">
        <v>124</v>
      </c>
      <c r="C521" s="45" t="s">
        <v>4390</v>
      </c>
      <c r="D521" s="36" t="s">
        <v>1516</v>
      </c>
      <c r="E521" s="36" t="str">
        <f t="shared" si="24"/>
        <v>2018_IL</v>
      </c>
      <c r="F521" s="45">
        <v>2018</v>
      </c>
      <c r="G521" s="45">
        <f>_xlfn.XLOOKUP(I521,Main_OG!$B$1:$B$766,Main_OG!$O$1:$O$766,"")</f>
        <v>0</v>
      </c>
      <c r="H521" s="45">
        <f>_xlfn.XLOOKUP(E521,Main_OG!$D$1:$D$766,Main_OG!$J$1:$J$766,"")</f>
        <v>2</v>
      </c>
      <c r="I521" s="45" t="s">
        <v>124</v>
      </c>
      <c r="J521" s="45" t="str">
        <f t="shared" si="25"/>
        <v>Commonwealth Edison Co_IL</v>
      </c>
      <c r="K521" s="45" t="str">
        <f t="shared" si="26"/>
        <v>Commonwealth Edison Co_IL</v>
      </c>
      <c r="L521" s="45" t="s">
        <v>1529</v>
      </c>
      <c r="M521" s="45">
        <v>0</v>
      </c>
      <c r="N521" s="45">
        <v>205964</v>
      </c>
      <c r="O521" s="45">
        <v>128</v>
      </c>
      <c r="P521" s="45">
        <v>2454905</v>
      </c>
      <c r="Q521" s="45">
        <v>0</v>
      </c>
      <c r="R521" s="45">
        <v>8580735</v>
      </c>
      <c r="S521" s="45">
        <v>1071695</v>
      </c>
      <c r="T521" s="45">
        <v>18130982</v>
      </c>
      <c r="U521" s="45">
        <v>0</v>
      </c>
      <c r="V521" s="45">
        <v>10.186095999999999</v>
      </c>
      <c r="W521" s="45">
        <v>6.8960292000000001</v>
      </c>
      <c r="X521" s="45">
        <v>13.036621999999999</v>
      </c>
      <c r="Y521" s="46">
        <v>851517.2</v>
      </c>
      <c r="Z521" s="46">
        <v>66918.52882802207</v>
      </c>
      <c r="AA521" s="47">
        <f>_xlfn.XLOOKUP($E521,Main_OG!$D$1:$D$766,Main_OG!AJ$1:AJ$766,"")</f>
        <v>72026184</v>
      </c>
      <c r="AB521" s="47">
        <f>_xlfn.XLOOKUP($E521,Main_OG!$D$1:$D$766,Main_OG!AK$1:AK$766,"")</f>
        <v>212984</v>
      </c>
      <c r="AC521" s="47">
        <f>_xlfn.XLOOKUP($E521,Main_OG!$D$1:$D$766,Main_OG!AL$1:AL$766,"")</f>
        <v>283679110</v>
      </c>
      <c r="AD521" s="47">
        <f>_xlfn.XLOOKUP($E521,Main_OG!$D$1:$D$766,Main_OG!AM$1:AM$766,"")</f>
        <v>98101527</v>
      </c>
    </row>
    <row r="522" spans="1:30" x14ac:dyDescent="0.35">
      <c r="A522" s="36" t="s">
        <v>1516</v>
      </c>
      <c r="B522" s="45" t="s">
        <v>124</v>
      </c>
      <c r="C522" s="45" t="s">
        <v>4390</v>
      </c>
      <c r="D522" s="36" t="s">
        <v>1516</v>
      </c>
      <c r="E522" s="36" t="str">
        <f t="shared" si="24"/>
        <v>2019_IL</v>
      </c>
      <c r="F522" s="45">
        <v>2019</v>
      </c>
      <c r="G522" s="45">
        <f>_xlfn.XLOOKUP(I522,Main_OG!$B$1:$B$766,Main_OG!$O$1:$O$766,"")</f>
        <v>0</v>
      </c>
      <c r="H522" s="45">
        <f>_xlfn.XLOOKUP(E522,Main_OG!$D$1:$D$766,Main_OG!$J$1:$J$766,"")</f>
        <v>2</v>
      </c>
      <c r="I522" s="45" t="s">
        <v>124</v>
      </c>
      <c r="J522" s="45" t="str">
        <f t="shared" si="25"/>
        <v>Commonwealth Edison Co_IL</v>
      </c>
      <c r="K522" s="45" t="str">
        <f t="shared" si="26"/>
        <v>Commonwealth Edison Co_IL</v>
      </c>
      <c r="L522" s="45" t="s">
        <v>1530</v>
      </c>
      <c r="M522" s="45">
        <v>0</v>
      </c>
      <c r="N522" s="45">
        <v>210284</v>
      </c>
      <c r="O522" s="45">
        <v>143</v>
      </c>
      <c r="P522" s="45">
        <v>2520161</v>
      </c>
      <c r="Q522" s="45">
        <v>0</v>
      </c>
      <c r="R522" s="45">
        <v>8415392</v>
      </c>
      <c r="S522" s="45">
        <v>822782</v>
      </c>
      <c r="T522" s="45">
        <v>17616341</v>
      </c>
      <c r="U522" s="45">
        <v>0</v>
      </c>
      <c r="V522" s="45">
        <v>9.9599080000000004</v>
      </c>
      <c r="W522" s="45">
        <v>6.5753504999999999</v>
      </c>
      <c r="X522" s="45">
        <v>13.302939</v>
      </c>
      <c r="Y522" s="46">
        <v>857985</v>
      </c>
      <c r="Z522" s="46">
        <v>67733.784520854431</v>
      </c>
      <c r="AA522" s="47">
        <f>_xlfn.XLOOKUP($E522,Main_OG!$D$1:$D$766,Main_OG!AJ$1:AJ$766,"")</f>
        <v>59233742</v>
      </c>
      <c r="AB522" s="47">
        <f>_xlfn.XLOOKUP($E522,Main_OG!$D$1:$D$766,Main_OG!AK$1:AK$766,"")</f>
        <v>193972</v>
      </c>
      <c r="AC522" s="47">
        <f>_xlfn.XLOOKUP($E522,Main_OG!$D$1:$D$766,Main_OG!AL$1:AL$766,"")</f>
        <v>345004912</v>
      </c>
      <c r="AD522" s="47">
        <f>_xlfn.XLOOKUP($E522,Main_OG!$D$1:$D$766,Main_OG!AM$1:AM$766,"")</f>
        <v>98735488</v>
      </c>
    </row>
    <row r="523" spans="1:30" x14ac:dyDescent="0.35">
      <c r="A523" s="36" t="s">
        <v>1516</v>
      </c>
      <c r="B523" s="45" t="s">
        <v>124</v>
      </c>
      <c r="C523" s="45" t="s">
        <v>4390</v>
      </c>
      <c r="D523" s="36" t="s">
        <v>1516</v>
      </c>
      <c r="E523" s="36" t="str">
        <f t="shared" si="24"/>
        <v>2020_IL</v>
      </c>
      <c r="F523" s="45">
        <v>2020</v>
      </c>
      <c r="G523" s="45">
        <f>_xlfn.XLOOKUP(I523,Main_OG!$B$1:$B$766,Main_OG!$O$1:$O$766,"")</f>
        <v>0</v>
      </c>
      <c r="H523" s="45">
        <f>_xlfn.XLOOKUP(E523,Main_OG!$D$1:$D$766,Main_OG!$J$1:$J$766,"")</f>
        <v>2</v>
      </c>
      <c r="I523" s="45" t="s">
        <v>124</v>
      </c>
      <c r="J523" s="45" t="str">
        <f t="shared" si="25"/>
        <v>Commonwealth Edison Co_IL</v>
      </c>
      <c r="K523" s="45" t="str">
        <f t="shared" si="26"/>
        <v>Commonwealth Edison Co_IL</v>
      </c>
      <c r="L523" s="45" t="s">
        <v>1531</v>
      </c>
      <c r="M523" s="45">
        <v>0</v>
      </c>
      <c r="N523" s="45">
        <v>215127</v>
      </c>
      <c r="O523" s="45">
        <v>174</v>
      </c>
      <c r="P523" s="45">
        <v>0</v>
      </c>
      <c r="Q523" s="45">
        <v>0</v>
      </c>
      <c r="R523" s="45">
        <v>7841717</v>
      </c>
      <c r="S523" s="45">
        <v>858862</v>
      </c>
      <c r="T523" s="45">
        <v>0</v>
      </c>
      <c r="U523" s="45">
        <v>0</v>
      </c>
      <c r="V523" s="45">
        <v>10.029622</v>
      </c>
      <c r="W523" s="45">
        <v>6.3713844999999996</v>
      </c>
      <c r="X523" s="45">
        <v>0</v>
      </c>
      <c r="Y523" s="46">
        <v>810210.1</v>
      </c>
      <c r="Z523" s="46">
        <v>64225.104679591117</v>
      </c>
      <c r="AA523" s="47">
        <f>_xlfn.XLOOKUP($E523,Main_OG!$D$1:$D$766,Main_OG!AJ$1:AJ$766,"")</f>
        <v>36579544</v>
      </c>
      <c r="AB523" s="47">
        <f>_xlfn.XLOOKUP($E523,Main_OG!$D$1:$D$766,Main_OG!AK$1:AK$766,"")</f>
        <v>152054</v>
      </c>
      <c r="AC523" s="47">
        <f>_xlfn.XLOOKUP($E523,Main_OG!$D$1:$D$766,Main_OG!AL$1:AL$766,"")</f>
        <v>471910496</v>
      </c>
      <c r="AD523" s="47">
        <f>_xlfn.XLOOKUP($E523,Main_OG!$D$1:$D$766,Main_OG!AM$1:AM$766,"")</f>
        <v>0</v>
      </c>
    </row>
    <row r="524" spans="1:30" x14ac:dyDescent="0.35">
      <c r="A524" s="36" t="s">
        <v>1532</v>
      </c>
      <c r="B524" s="45" t="s">
        <v>202</v>
      </c>
      <c r="C524" s="45" t="s">
        <v>4391</v>
      </c>
      <c r="D524" s="36" t="s">
        <v>1532</v>
      </c>
      <c r="E524" s="36" t="str">
        <f t="shared" si="24"/>
        <v>2006_MA</v>
      </c>
      <c r="F524" s="45">
        <v>2006</v>
      </c>
      <c r="G524" s="45">
        <f>_xlfn.XLOOKUP(I524,Main_OG!$B$1:$B$766,Main_OG!$O$1:$O$766,"")</f>
        <v>1</v>
      </c>
      <c r="H524" s="45">
        <f>_xlfn.XLOOKUP(E524,Main_OG!$D$1:$D$766,Main_OG!$J$1:$J$766,"")</f>
        <v>1</v>
      </c>
      <c r="I524" s="45" t="s">
        <v>202</v>
      </c>
      <c r="J524" s="45" t="str">
        <f t="shared" si="25"/>
        <v>Commonwealth Electric Co_MA</v>
      </c>
      <c r="K524" s="45" t="str">
        <f t="shared" si="26"/>
        <v>Commonwealth Electric Co_MA</v>
      </c>
      <c r="L524" s="45" t="s">
        <v>1533</v>
      </c>
      <c r="M524" s="45">
        <v>0</v>
      </c>
      <c r="N524" s="45">
        <v>21385</v>
      </c>
      <c r="O524" s="45">
        <v>176</v>
      </c>
      <c r="P524" s="45">
        <v>144646</v>
      </c>
      <c r="Q524" s="45">
        <v>0</v>
      </c>
      <c r="R524" s="45">
        <v>108270</v>
      </c>
      <c r="S524" s="45">
        <v>12367</v>
      </c>
      <c r="T524" s="45">
        <v>200259</v>
      </c>
      <c r="U524" s="45">
        <v>0</v>
      </c>
      <c r="V524" s="45">
        <v>17.295471899450799</v>
      </c>
      <c r="W524" s="45">
        <v>16.302614060296079</v>
      </c>
      <c r="X524" s="45">
        <v>19.527175926828789</v>
      </c>
      <c r="Y524" s="46">
        <v>426926.1</v>
      </c>
      <c r="Z524" s="46">
        <v>66602.262934463884</v>
      </c>
      <c r="AA524" s="47">
        <f>_xlfn.XLOOKUP($E524,Main_OG!$D$1:$D$766,Main_OG!AJ$1:AJ$766,"")</f>
        <v>9517045.9400000013</v>
      </c>
      <c r="AB524" s="47">
        <f>_xlfn.XLOOKUP($E524,Main_OG!$D$1:$D$766,Main_OG!AK$1:AK$766,"")</f>
        <v>8430192.4400000013</v>
      </c>
      <c r="AC524" s="47">
        <f>_xlfn.XLOOKUP($E524,Main_OG!$D$1:$D$766,Main_OG!AL$1:AL$766,"")</f>
        <v>346009856.08000004</v>
      </c>
      <c r="AD524" s="47">
        <f>_xlfn.XLOOKUP($E524,Main_OG!$D$1:$D$766,Main_OG!AM$1:AM$766,"")</f>
        <v>5829658</v>
      </c>
    </row>
    <row r="525" spans="1:30" x14ac:dyDescent="0.35">
      <c r="A525" s="36" t="s">
        <v>1534</v>
      </c>
      <c r="B525" s="45" t="s">
        <v>430</v>
      </c>
      <c r="C525" s="45" t="s">
        <v>4392</v>
      </c>
      <c r="D525" s="36" t="s">
        <v>4496</v>
      </c>
      <c r="E525" s="36" t="str">
        <f t="shared" si="24"/>
        <v>2006_CT</v>
      </c>
      <c r="F525" s="45">
        <v>2006</v>
      </c>
      <c r="G525" s="45">
        <f>_xlfn.XLOOKUP(I525,Main_OG!$B$1:$B$766,Main_OG!$O$1:$O$766,"")</f>
        <v>1</v>
      </c>
      <c r="H525" s="45">
        <f>_xlfn.XLOOKUP(E525,Main_OG!$D$1:$D$766,Main_OG!$J$1:$J$766,"")</f>
        <v>0</v>
      </c>
      <c r="I525" s="45" t="s">
        <v>430</v>
      </c>
      <c r="J525" s="45" t="str">
        <f t="shared" si="25"/>
        <v>Connecticut Light &amp; Power Co_CT</v>
      </c>
      <c r="K525" s="45" t="str">
        <f t="shared" si="26"/>
        <v>Connecticut Light Power Co_CT</v>
      </c>
      <c r="L525" s="45" t="s">
        <v>1535</v>
      </c>
      <c r="M525" s="45">
        <v>2</v>
      </c>
      <c r="N525" s="45">
        <v>111559</v>
      </c>
      <c r="O525" s="45">
        <v>3887</v>
      </c>
      <c r="P525" s="45">
        <v>1051466</v>
      </c>
      <c r="Q525" s="45">
        <v>25741</v>
      </c>
      <c r="R525" s="45">
        <v>1381736</v>
      </c>
      <c r="S525" s="45">
        <v>370375</v>
      </c>
      <c r="T525" s="45">
        <v>1682705</v>
      </c>
      <c r="U525" s="45">
        <v>14.545567560236879</v>
      </c>
      <c r="V525" s="45">
        <v>14.817804838605211</v>
      </c>
      <c r="W525" s="45">
        <v>12.412259609342669</v>
      </c>
      <c r="X525" s="45">
        <v>17.485699583335109</v>
      </c>
      <c r="Y525" s="46">
        <v>269478.59999999998</v>
      </c>
      <c r="Z525" s="46">
        <v>76611.702762789049</v>
      </c>
      <c r="AA525" s="47">
        <f>_xlfn.XLOOKUP($E525,Main_OG!$D$1:$D$766,Main_OG!AJ$1:AJ$766,"")</f>
        <v>4296942.12</v>
      </c>
      <c r="AB525" s="47">
        <f>_xlfn.XLOOKUP($E525,Main_OG!$D$1:$D$766,Main_OG!AK$1:AK$766,"")</f>
        <v>4658787.9000000004</v>
      </c>
      <c r="AC525" s="47">
        <f>_xlfn.XLOOKUP($E525,Main_OG!$D$1:$D$766,Main_OG!AL$1:AL$766,"")</f>
        <v>152814085.91999999</v>
      </c>
      <c r="AD525" s="47">
        <f>_xlfn.XLOOKUP($E525,Main_OG!$D$1:$D$766,Main_OG!AM$1:AM$766,"")</f>
        <v>16589446</v>
      </c>
    </row>
    <row r="526" spans="1:30" x14ac:dyDescent="0.35">
      <c r="A526" s="36" t="s">
        <v>1534</v>
      </c>
      <c r="B526" s="45" t="s">
        <v>430</v>
      </c>
      <c r="C526" s="45" t="s">
        <v>4392</v>
      </c>
      <c r="D526" s="36" t="s">
        <v>4496</v>
      </c>
      <c r="E526" s="36" t="str">
        <f t="shared" si="24"/>
        <v>2007_CT</v>
      </c>
      <c r="F526" s="45">
        <v>2007</v>
      </c>
      <c r="G526" s="45">
        <f>_xlfn.XLOOKUP(I526,Main_OG!$B$1:$B$766,Main_OG!$O$1:$O$766,"")</f>
        <v>1</v>
      </c>
      <c r="H526" s="45">
        <f>_xlfn.XLOOKUP(E526,Main_OG!$D$1:$D$766,Main_OG!$J$1:$J$766,"")</f>
        <v>0</v>
      </c>
      <c r="I526" s="45" t="s">
        <v>430</v>
      </c>
      <c r="J526" s="45" t="str">
        <f t="shared" si="25"/>
        <v>Connecticut Light &amp; Power Co_CT</v>
      </c>
      <c r="K526" s="45" t="str">
        <f t="shared" si="26"/>
        <v>Connecticut Light Power Co_CT</v>
      </c>
      <c r="L526" s="45" t="s">
        <v>1536</v>
      </c>
      <c r="M526" s="45">
        <v>2</v>
      </c>
      <c r="N526" s="45">
        <v>103097</v>
      </c>
      <c r="O526" s="45">
        <v>3066</v>
      </c>
      <c r="P526" s="45">
        <v>1049872</v>
      </c>
      <c r="Q526" s="45">
        <v>17706</v>
      </c>
      <c r="R526" s="45">
        <v>985996</v>
      </c>
      <c r="S526" s="45">
        <v>132003</v>
      </c>
      <c r="T526" s="45">
        <v>1819892</v>
      </c>
      <c r="U526" s="45">
        <v>14.79</v>
      </c>
      <c r="V526" s="45">
        <v>17.25</v>
      </c>
      <c r="W526" s="45">
        <v>15</v>
      </c>
      <c r="X526" s="45">
        <v>19.489999999999998</v>
      </c>
      <c r="Y526" s="46">
        <v>278485.40000000002</v>
      </c>
      <c r="Z526" s="46">
        <v>78952.107437196479</v>
      </c>
      <c r="AA526" s="47">
        <f>_xlfn.XLOOKUP($E526,Main_OG!$D$1:$D$766,Main_OG!AJ$1:AJ$766,"")</f>
        <v>3677210</v>
      </c>
      <c r="AB526" s="47">
        <f>_xlfn.XLOOKUP($E526,Main_OG!$D$1:$D$766,Main_OG!AK$1:AK$766,"")</f>
        <v>4682488</v>
      </c>
      <c r="AC526" s="47">
        <f>_xlfn.XLOOKUP($E526,Main_OG!$D$1:$D$766,Main_OG!AL$1:AL$766,"")</f>
        <v>146092660</v>
      </c>
      <c r="AD526" s="47">
        <f>_xlfn.XLOOKUP($E526,Main_OG!$D$1:$D$766,Main_OG!AM$1:AM$766,"")</f>
        <v>16386142</v>
      </c>
    </row>
    <row r="527" spans="1:30" x14ac:dyDescent="0.35">
      <c r="A527" s="36" t="s">
        <v>1534</v>
      </c>
      <c r="B527" s="45" t="s">
        <v>430</v>
      </c>
      <c r="C527" s="45" t="s">
        <v>4392</v>
      </c>
      <c r="D527" s="36" t="s">
        <v>4496</v>
      </c>
      <c r="E527" s="36" t="str">
        <f t="shared" si="24"/>
        <v>2008_CT</v>
      </c>
      <c r="F527" s="45">
        <v>2008</v>
      </c>
      <c r="G527" s="45">
        <f>_xlfn.XLOOKUP(I527,Main_OG!$B$1:$B$766,Main_OG!$O$1:$O$766,"")</f>
        <v>1</v>
      </c>
      <c r="H527" s="45">
        <f>_xlfn.XLOOKUP(E527,Main_OG!$D$1:$D$766,Main_OG!$J$1:$J$766,"")</f>
        <v>0</v>
      </c>
      <c r="I527" s="45" t="s">
        <v>430</v>
      </c>
      <c r="J527" s="45" t="str">
        <f t="shared" si="25"/>
        <v>Connecticut Light &amp; Power Co_CT</v>
      </c>
      <c r="K527" s="45" t="str">
        <f t="shared" si="26"/>
        <v>Connecticut Light Power Co_CT</v>
      </c>
      <c r="L527" s="45" t="s">
        <v>1537</v>
      </c>
      <c r="M527" s="45">
        <v>3</v>
      </c>
      <c r="N527" s="45">
        <v>94007</v>
      </c>
      <c r="O527" s="45">
        <v>2793</v>
      </c>
      <c r="P527" s="45">
        <v>1035154</v>
      </c>
      <c r="Q527" s="45">
        <v>36730</v>
      </c>
      <c r="R527" s="45">
        <v>4187474</v>
      </c>
      <c r="S527" s="45">
        <v>596930</v>
      </c>
      <c r="T527" s="45">
        <v>9261873</v>
      </c>
      <c r="U527" s="45">
        <v>20.010000000000002</v>
      </c>
      <c r="V527" s="45">
        <v>17.82</v>
      </c>
      <c r="W527" s="45">
        <v>16.940000000000001</v>
      </c>
      <c r="X527" s="45">
        <v>19.03</v>
      </c>
      <c r="Y527" s="46">
        <v>277793.2</v>
      </c>
      <c r="Z527" s="46">
        <v>78349.177948086901</v>
      </c>
      <c r="AA527" s="47">
        <f>_xlfn.XLOOKUP($E527,Main_OG!$D$1:$D$766,Main_OG!AJ$1:AJ$766,"")</f>
        <v>4270758</v>
      </c>
      <c r="AB527" s="47">
        <f>_xlfn.XLOOKUP($E527,Main_OG!$D$1:$D$766,Main_OG!AK$1:AK$766,"")</f>
        <v>1979030</v>
      </c>
      <c r="AC527" s="47">
        <f>_xlfn.XLOOKUP($E527,Main_OG!$D$1:$D$766,Main_OG!AL$1:AL$766,"")</f>
        <v>118955808</v>
      </c>
      <c r="AD527" s="47">
        <f>_xlfn.XLOOKUP($E527,Main_OG!$D$1:$D$766,Main_OG!AM$1:AM$766,"")</f>
        <v>15432946</v>
      </c>
    </row>
    <row r="528" spans="1:30" x14ac:dyDescent="0.35">
      <c r="A528" s="36" t="s">
        <v>1534</v>
      </c>
      <c r="B528" s="45" t="s">
        <v>430</v>
      </c>
      <c r="C528" s="45" t="s">
        <v>4392</v>
      </c>
      <c r="D528" s="36" t="s">
        <v>4496</v>
      </c>
      <c r="E528" s="36" t="str">
        <f t="shared" si="24"/>
        <v>2009_CT</v>
      </c>
      <c r="F528" s="45">
        <v>2009</v>
      </c>
      <c r="G528" s="45">
        <f>_xlfn.XLOOKUP(I528,Main_OG!$B$1:$B$766,Main_OG!$O$1:$O$766,"")</f>
        <v>1</v>
      </c>
      <c r="H528" s="45">
        <f>_xlfn.XLOOKUP(E528,Main_OG!$D$1:$D$766,Main_OG!$J$1:$J$766,"")</f>
        <v>0</v>
      </c>
      <c r="I528" s="45" t="s">
        <v>430</v>
      </c>
      <c r="J528" s="45" t="str">
        <f t="shared" si="25"/>
        <v>Connecticut Light &amp; Power Co_CT</v>
      </c>
      <c r="K528" s="45" t="str">
        <f t="shared" si="26"/>
        <v>Connecticut Light Power Co_CT</v>
      </c>
      <c r="L528" s="45" t="s">
        <v>1538</v>
      </c>
      <c r="M528" s="45">
        <v>0</v>
      </c>
      <c r="N528" s="45">
        <v>84276</v>
      </c>
      <c r="O528" s="45">
        <v>2821</v>
      </c>
      <c r="P528" s="45">
        <v>990638</v>
      </c>
      <c r="Q528" s="45">
        <v>0</v>
      </c>
      <c r="R528" s="45">
        <v>2987444</v>
      </c>
      <c r="S528" s="45">
        <v>368430</v>
      </c>
      <c r="T528" s="45">
        <v>8734311</v>
      </c>
      <c r="U528" s="45">
        <v>0</v>
      </c>
      <c r="V528" s="45">
        <v>18.239999999999998</v>
      </c>
      <c r="W528" s="45">
        <v>15.32</v>
      </c>
      <c r="X528" s="45">
        <v>20.010000000000002</v>
      </c>
      <c r="Y528" s="46">
        <v>265530.8</v>
      </c>
      <c r="Z528" s="46">
        <v>74549.463235936142</v>
      </c>
      <c r="AA528" s="47">
        <f>_xlfn.XLOOKUP($E528,Main_OG!$D$1:$D$766,Main_OG!AJ$1:AJ$766,"")</f>
        <v>2220508</v>
      </c>
      <c r="AB528" s="47">
        <f>_xlfn.XLOOKUP($E528,Main_OG!$D$1:$D$766,Main_OG!AK$1:AK$766,"")</f>
        <v>1186644</v>
      </c>
      <c r="AC528" s="47">
        <f>_xlfn.XLOOKUP($E528,Main_OG!$D$1:$D$766,Main_OG!AL$1:AL$766,"")</f>
        <v>143117412</v>
      </c>
      <c r="AD528" s="47">
        <f>_xlfn.XLOOKUP($E528,Main_OG!$D$1:$D$766,Main_OG!AM$1:AM$766,"")</f>
        <v>16657382</v>
      </c>
    </row>
    <row r="529" spans="1:30" x14ac:dyDescent="0.35">
      <c r="A529" s="36" t="s">
        <v>1534</v>
      </c>
      <c r="B529" s="45" t="s">
        <v>430</v>
      </c>
      <c r="C529" s="45" t="s">
        <v>4392</v>
      </c>
      <c r="D529" s="36" t="s">
        <v>4496</v>
      </c>
      <c r="E529" s="36" t="str">
        <f t="shared" si="24"/>
        <v>2010_CT</v>
      </c>
      <c r="F529" s="45">
        <v>2010</v>
      </c>
      <c r="G529" s="45">
        <f>_xlfn.XLOOKUP(I529,Main_OG!$B$1:$B$766,Main_OG!$O$1:$O$766,"")</f>
        <v>1</v>
      </c>
      <c r="H529" s="45">
        <f>_xlfn.XLOOKUP(E529,Main_OG!$D$1:$D$766,Main_OG!$J$1:$J$766,"")</f>
        <v>0</v>
      </c>
      <c r="I529" s="45" t="s">
        <v>430</v>
      </c>
      <c r="J529" s="45" t="str">
        <f t="shared" si="25"/>
        <v>Connecticut Light &amp; Power Co_CT</v>
      </c>
      <c r="K529" s="45" t="str">
        <f t="shared" si="26"/>
        <v>Connecticut Light Power Co_CT</v>
      </c>
      <c r="L529" s="45" t="s">
        <v>1539</v>
      </c>
      <c r="M529" s="45">
        <v>1</v>
      </c>
      <c r="N529" s="45">
        <v>69892</v>
      </c>
      <c r="O529" s="45">
        <v>2345</v>
      </c>
      <c r="P529" s="45">
        <v>815413</v>
      </c>
      <c r="Q529" s="45">
        <v>119556</v>
      </c>
      <c r="R529" s="45">
        <v>2053659</v>
      </c>
      <c r="S529" s="45">
        <v>273607</v>
      </c>
      <c r="T529" s="45">
        <v>7191790</v>
      </c>
      <c r="U529" s="45">
        <v>11.16</v>
      </c>
      <c r="V529" s="45">
        <v>17.3</v>
      </c>
      <c r="W529" s="45">
        <v>14.59</v>
      </c>
      <c r="X529" s="45">
        <v>19.04</v>
      </c>
      <c r="Y529" s="46">
        <v>266773.40000000002</v>
      </c>
      <c r="Z529" s="46">
        <v>74534.927481851264</v>
      </c>
      <c r="AA529" s="47">
        <f>_xlfn.XLOOKUP($E529,Main_OG!$D$1:$D$766,Main_OG!AJ$1:AJ$766,"")</f>
        <v>2532390</v>
      </c>
      <c r="AB529" s="47">
        <f>_xlfn.XLOOKUP($E529,Main_OG!$D$1:$D$766,Main_OG!AK$1:AK$766,"")</f>
        <v>1684204</v>
      </c>
      <c r="AC529" s="47">
        <f>_xlfn.XLOOKUP($E529,Main_OG!$D$1:$D$766,Main_OG!AL$1:AL$766,"")</f>
        <v>173200362</v>
      </c>
      <c r="AD529" s="47">
        <f>_xlfn.XLOOKUP($E529,Main_OG!$D$1:$D$766,Main_OG!AM$1:AM$766,"")</f>
        <v>16750304</v>
      </c>
    </row>
    <row r="530" spans="1:30" x14ac:dyDescent="0.35">
      <c r="A530" s="36" t="s">
        <v>1534</v>
      </c>
      <c r="B530" s="45" t="s">
        <v>430</v>
      </c>
      <c r="C530" s="45" t="s">
        <v>4392</v>
      </c>
      <c r="D530" s="36" t="s">
        <v>4496</v>
      </c>
      <c r="E530" s="36" t="str">
        <f t="shared" si="24"/>
        <v>2011_CT</v>
      </c>
      <c r="F530" s="45">
        <v>2011</v>
      </c>
      <c r="G530" s="45">
        <f>_xlfn.XLOOKUP(I530,Main_OG!$B$1:$B$766,Main_OG!$O$1:$O$766,"")</f>
        <v>1</v>
      </c>
      <c r="H530" s="45">
        <f>_xlfn.XLOOKUP(E530,Main_OG!$D$1:$D$766,Main_OG!$J$1:$J$766,"")</f>
        <v>0</v>
      </c>
      <c r="I530" s="45" t="s">
        <v>430</v>
      </c>
      <c r="J530" s="45" t="str">
        <f t="shared" si="25"/>
        <v>Connecticut Light &amp; Power Co_CT</v>
      </c>
      <c r="K530" s="45" t="str">
        <f t="shared" si="26"/>
        <v>Connecticut Light Power Co_CT</v>
      </c>
      <c r="L530" s="45" t="s">
        <v>1540</v>
      </c>
      <c r="M530" s="45">
        <v>2</v>
      </c>
      <c r="N530" s="45">
        <v>56875</v>
      </c>
      <c r="O530" s="45">
        <v>1813</v>
      </c>
      <c r="P530" s="45">
        <v>679719</v>
      </c>
      <c r="Q530" s="45">
        <v>47005</v>
      </c>
      <c r="R530" s="45">
        <v>1704031</v>
      </c>
      <c r="S530" s="45">
        <v>237159</v>
      </c>
      <c r="T530" s="45">
        <v>5873680</v>
      </c>
      <c r="U530" s="45">
        <v>10.15</v>
      </c>
      <c r="V530" s="45">
        <v>15.53</v>
      </c>
      <c r="W530" s="45">
        <v>12.5</v>
      </c>
      <c r="X530" s="45">
        <v>17.28</v>
      </c>
      <c r="Y530" s="46">
        <v>261555.8</v>
      </c>
      <c r="Z530" s="46">
        <v>72884.542076200625</v>
      </c>
      <c r="AA530" s="47">
        <f>_xlfn.XLOOKUP($E530,Main_OG!$D$1:$D$766,Main_OG!AJ$1:AJ$766,"")</f>
        <v>634796</v>
      </c>
      <c r="AB530" s="47">
        <f>_xlfn.XLOOKUP($E530,Main_OG!$D$1:$D$766,Main_OG!AK$1:AK$766,"")</f>
        <v>737607.44</v>
      </c>
      <c r="AC530" s="47">
        <f>_xlfn.XLOOKUP($E530,Main_OG!$D$1:$D$766,Main_OG!AL$1:AL$766,"")</f>
        <v>221091678</v>
      </c>
      <c r="AD530" s="47">
        <f>_xlfn.XLOOKUP($E530,Main_OG!$D$1:$D$766,Main_OG!AM$1:AM$766,"")</f>
        <v>15927837</v>
      </c>
    </row>
    <row r="531" spans="1:30" x14ac:dyDescent="0.35">
      <c r="A531" s="36" t="s">
        <v>1534</v>
      </c>
      <c r="B531" s="45" t="s">
        <v>430</v>
      </c>
      <c r="C531" s="45" t="s">
        <v>4392</v>
      </c>
      <c r="D531" s="36" t="s">
        <v>4496</v>
      </c>
      <c r="E531" s="36" t="str">
        <f t="shared" si="24"/>
        <v>2012_CT</v>
      </c>
      <c r="F531" s="45">
        <v>2012</v>
      </c>
      <c r="G531" s="45">
        <f>_xlfn.XLOOKUP(I531,Main_OG!$B$1:$B$766,Main_OG!$O$1:$O$766,"")</f>
        <v>1</v>
      </c>
      <c r="H531" s="45">
        <f>_xlfn.XLOOKUP(E531,Main_OG!$D$1:$D$766,Main_OG!$J$1:$J$766,"")</f>
        <v>0</v>
      </c>
      <c r="I531" s="45" t="s">
        <v>430</v>
      </c>
      <c r="J531" s="45" t="str">
        <f t="shared" si="25"/>
        <v>Connecticut Light &amp; Power Co_CT</v>
      </c>
      <c r="K531" s="45" t="str">
        <f t="shared" si="26"/>
        <v>Connecticut Light Power Co_CT</v>
      </c>
      <c r="L531" s="45" t="s">
        <v>1541</v>
      </c>
      <c r="M531" s="45">
        <v>0</v>
      </c>
      <c r="N531" s="45">
        <v>54052</v>
      </c>
      <c r="O531" s="45">
        <v>1553</v>
      </c>
      <c r="P531" s="45">
        <v>641061</v>
      </c>
      <c r="Q531" s="45">
        <v>0</v>
      </c>
      <c r="R531" s="45">
        <v>1487750</v>
      </c>
      <c r="S531" s="45">
        <v>218854</v>
      </c>
      <c r="T531" s="45">
        <v>5456175</v>
      </c>
      <c r="U531" s="45">
        <v>0</v>
      </c>
      <c r="V531" s="45">
        <v>14.242782999999999</v>
      </c>
      <c r="W531" s="45">
        <v>11.835744</v>
      </c>
      <c r="X531" s="45">
        <v>16.524084999999999</v>
      </c>
      <c r="Y531" s="46">
        <v>263649.90000000002</v>
      </c>
      <c r="Z531" s="46">
        <v>73333.637441585495</v>
      </c>
      <c r="AA531" s="47">
        <f>_xlfn.XLOOKUP($E531,Main_OG!$D$1:$D$766,Main_OG!AJ$1:AJ$766,"")</f>
        <v>593666</v>
      </c>
      <c r="AB531" s="47">
        <f>_xlfn.XLOOKUP($E531,Main_OG!$D$1:$D$766,Main_OG!AK$1:AK$766,"")</f>
        <v>518798</v>
      </c>
      <c r="AC531" s="47">
        <f>_xlfn.XLOOKUP($E531,Main_OG!$D$1:$D$766,Main_OG!AL$1:AL$766,"")</f>
        <v>240759664</v>
      </c>
      <c r="AD531" s="47">
        <f>_xlfn.XLOOKUP($E531,Main_OG!$D$1:$D$766,Main_OG!AM$1:AM$766,"")</f>
        <v>17077887</v>
      </c>
    </row>
    <row r="532" spans="1:30" x14ac:dyDescent="0.35">
      <c r="A532" s="36" t="s">
        <v>1534</v>
      </c>
      <c r="B532" s="45" t="s">
        <v>430</v>
      </c>
      <c r="C532" s="45" t="s">
        <v>4392</v>
      </c>
      <c r="D532" s="36" t="s">
        <v>4496</v>
      </c>
      <c r="E532" s="36" t="str">
        <f t="shared" si="24"/>
        <v>2013_CT</v>
      </c>
      <c r="F532" s="45">
        <v>2013</v>
      </c>
      <c r="G532" s="45">
        <f>_xlfn.XLOOKUP(I532,Main_OG!$B$1:$B$766,Main_OG!$O$1:$O$766,"")</f>
        <v>1</v>
      </c>
      <c r="H532" s="45">
        <f>_xlfn.XLOOKUP(E532,Main_OG!$D$1:$D$766,Main_OG!$J$1:$J$766,"")</f>
        <v>0</v>
      </c>
      <c r="I532" s="45" t="s">
        <v>430</v>
      </c>
      <c r="J532" s="45" t="str">
        <f t="shared" si="25"/>
        <v>Connecticut Light &amp; Power Co_CT</v>
      </c>
      <c r="K532" s="45" t="str">
        <f t="shared" si="26"/>
        <v>Connecticut Light Power Co_CT</v>
      </c>
      <c r="L532" s="45" t="s">
        <v>1542</v>
      </c>
      <c r="M532" s="45">
        <v>0</v>
      </c>
      <c r="N532" s="45">
        <v>54000</v>
      </c>
      <c r="O532" s="45">
        <v>1461</v>
      </c>
      <c r="P532" s="45">
        <v>632396</v>
      </c>
      <c r="Q532" s="45">
        <v>0</v>
      </c>
      <c r="R532" s="45">
        <v>1809243</v>
      </c>
      <c r="S532" s="45">
        <v>227470</v>
      </c>
      <c r="T532" s="45">
        <v>5600605</v>
      </c>
      <c r="U532" s="45">
        <v>0</v>
      </c>
      <c r="V532" s="45">
        <v>13.988723</v>
      </c>
      <c r="W532" s="45">
        <v>12.086429000000001</v>
      </c>
      <c r="X532" s="45">
        <v>16.012217</v>
      </c>
      <c r="Y532" s="46">
        <v>258911</v>
      </c>
      <c r="Z532" s="46">
        <v>72003.886765419127</v>
      </c>
      <c r="AA532" s="47">
        <f>_xlfn.XLOOKUP($E532,Main_OG!$D$1:$D$766,Main_OG!AJ$1:AJ$766,"")</f>
        <v>837136</v>
      </c>
      <c r="AB532" s="47">
        <f>_xlfn.XLOOKUP($E532,Main_OG!$D$1:$D$766,Main_OG!AK$1:AK$766,"")</f>
        <v>1109316.72</v>
      </c>
      <c r="AC532" s="47">
        <f>_xlfn.XLOOKUP($E532,Main_OG!$D$1:$D$766,Main_OG!AL$1:AL$766,"")</f>
        <v>230422318</v>
      </c>
      <c r="AD532" s="47">
        <f>_xlfn.XLOOKUP($E532,Main_OG!$D$1:$D$766,Main_OG!AM$1:AM$766,"")</f>
        <v>17079582</v>
      </c>
    </row>
    <row r="533" spans="1:30" x14ac:dyDescent="0.35">
      <c r="A533" s="36" t="s">
        <v>1534</v>
      </c>
      <c r="B533" s="45" t="s">
        <v>430</v>
      </c>
      <c r="C533" s="45" t="s">
        <v>4392</v>
      </c>
      <c r="D533" s="36" t="s">
        <v>4496</v>
      </c>
      <c r="E533" s="36" t="str">
        <f t="shared" si="24"/>
        <v>2014_CT</v>
      </c>
      <c r="F533" s="45">
        <v>2014</v>
      </c>
      <c r="G533" s="45">
        <f>_xlfn.XLOOKUP(I533,Main_OG!$B$1:$B$766,Main_OG!$O$1:$O$766,"")</f>
        <v>1</v>
      </c>
      <c r="H533" s="45">
        <f>_xlfn.XLOOKUP(E533,Main_OG!$D$1:$D$766,Main_OG!$J$1:$J$766,"")</f>
        <v>0</v>
      </c>
      <c r="I533" s="45" t="s">
        <v>430</v>
      </c>
      <c r="J533" s="45" t="str">
        <f t="shared" si="25"/>
        <v>Connecticut Light &amp; Power Co_CT</v>
      </c>
      <c r="K533" s="45" t="str">
        <f t="shared" si="26"/>
        <v>Connecticut Light Power Co_CT</v>
      </c>
      <c r="L533" s="45" t="s">
        <v>1543</v>
      </c>
      <c r="M533" s="45">
        <v>2</v>
      </c>
      <c r="N533" s="45">
        <v>65659</v>
      </c>
      <c r="O533" s="45">
        <v>1792</v>
      </c>
      <c r="P533" s="45">
        <v>704394</v>
      </c>
      <c r="Q533" s="45">
        <v>65305</v>
      </c>
      <c r="R533" s="45">
        <v>2365991</v>
      </c>
      <c r="S533" s="45">
        <v>367962</v>
      </c>
      <c r="T533" s="45">
        <v>6146224</v>
      </c>
      <c r="U533" s="45">
        <v>14.217900999999999</v>
      </c>
      <c r="V533" s="45">
        <v>15.900736999999999</v>
      </c>
      <c r="W533" s="45">
        <v>14.222121</v>
      </c>
      <c r="X533" s="45">
        <v>18.267931999999998</v>
      </c>
      <c r="Y533" s="46">
        <v>260605.8</v>
      </c>
      <c r="Z533" s="46">
        <v>72477.130303248574</v>
      </c>
      <c r="AA533" s="47">
        <f>_xlfn.XLOOKUP($E533,Main_OG!$D$1:$D$766,Main_OG!AJ$1:AJ$766,"")</f>
        <v>998638</v>
      </c>
      <c r="AB533" s="47">
        <f>_xlfn.XLOOKUP($E533,Main_OG!$D$1:$D$766,Main_OG!AK$1:AK$766,"")</f>
        <v>1816872</v>
      </c>
      <c r="AC533" s="47">
        <f>_xlfn.XLOOKUP($E533,Main_OG!$D$1:$D$766,Main_OG!AL$1:AL$766,"")</f>
        <v>217666322</v>
      </c>
      <c r="AD533" s="47">
        <f>_xlfn.XLOOKUP($E533,Main_OG!$D$1:$D$766,Main_OG!AM$1:AM$766,"")</f>
        <v>15840619</v>
      </c>
    </row>
    <row r="534" spans="1:30" x14ac:dyDescent="0.35">
      <c r="A534" s="36" t="s">
        <v>1534</v>
      </c>
      <c r="B534" s="45" t="s">
        <v>430</v>
      </c>
      <c r="C534" s="45" t="s">
        <v>4392</v>
      </c>
      <c r="D534" s="36" t="s">
        <v>4496</v>
      </c>
      <c r="E534" s="36" t="str">
        <f t="shared" si="24"/>
        <v>2015_CT</v>
      </c>
      <c r="F534" s="45">
        <v>2015</v>
      </c>
      <c r="G534" s="45">
        <f>_xlfn.XLOOKUP(I534,Main_OG!$B$1:$B$766,Main_OG!$O$1:$O$766,"")</f>
        <v>1</v>
      </c>
      <c r="H534" s="45">
        <f>_xlfn.XLOOKUP(E534,Main_OG!$D$1:$D$766,Main_OG!$J$1:$J$766,"")</f>
        <v>1</v>
      </c>
      <c r="I534" s="45" t="s">
        <v>430</v>
      </c>
      <c r="J534" s="45" t="str">
        <f t="shared" si="25"/>
        <v>Connecticut Light &amp; Power Co_CT</v>
      </c>
      <c r="K534" s="45" t="str">
        <f t="shared" si="26"/>
        <v>Connecticut Light Power Co_CT</v>
      </c>
      <c r="L534" s="45" t="s">
        <v>1544</v>
      </c>
      <c r="M534" s="45">
        <v>0</v>
      </c>
      <c r="N534" s="45">
        <v>63592</v>
      </c>
      <c r="O534" s="45">
        <v>1696</v>
      </c>
      <c r="P534" s="45">
        <v>747267</v>
      </c>
      <c r="Q534" s="45">
        <v>0</v>
      </c>
      <c r="R534" s="45">
        <v>2007176</v>
      </c>
      <c r="S534" s="45">
        <v>187222</v>
      </c>
      <c r="T534" s="45">
        <v>6503674</v>
      </c>
      <c r="U534" s="45">
        <v>0</v>
      </c>
      <c r="V534" s="45">
        <v>17.165997999999998</v>
      </c>
      <c r="W534" s="45">
        <v>15.726143</v>
      </c>
      <c r="X534" s="45">
        <v>20.025157</v>
      </c>
      <c r="Y534" s="46">
        <v>268869.8</v>
      </c>
      <c r="Z534" s="46">
        <v>74924.126968999553</v>
      </c>
      <c r="AA534" s="47">
        <f>_xlfn.XLOOKUP($E534,Main_OG!$D$1:$D$766,Main_OG!AJ$1:AJ$766,"")</f>
        <v>717444</v>
      </c>
      <c r="AB534" s="47">
        <f>_xlfn.XLOOKUP($E534,Main_OG!$D$1:$D$766,Main_OG!AK$1:AK$766,"")</f>
        <v>1473966</v>
      </c>
      <c r="AC534" s="47">
        <f>_xlfn.XLOOKUP($E534,Main_OG!$D$1:$D$766,Main_OG!AL$1:AL$766,"")</f>
        <v>256651224</v>
      </c>
      <c r="AD534" s="47">
        <f>_xlfn.XLOOKUP($E534,Main_OG!$D$1:$D$766,Main_OG!AM$1:AM$766,"")</f>
        <v>17410917</v>
      </c>
    </row>
    <row r="535" spans="1:30" x14ac:dyDescent="0.35">
      <c r="A535" s="36" t="s">
        <v>1534</v>
      </c>
      <c r="B535" s="45" t="s">
        <v>430</v>
      </c>
      <c r="C535" s="45" t="s">
        <v>4392</v>
      </c>
      <c r="D535" s="36" t="s">
        <v>4496</v>
      </c>
      <c r="E535" s="36" t="str">
        <f t="shared" si="24"/>
        <v>2016_CT</v>
      </c>
      <c r="F535" s="45">
        <v>2016</v>
      </c>
      <c r="G535" s="45">
        <f>_xlfn.XLOOKUP(I535,Main_OG!$B$1:$B$766,Main_OG!$O$1:$O$766,"")</f>
        <v>1</v>
      </c>
      <c r="H535" s="45">
        <f>_xlfn.XLOOKUP(E535,Main_OG!$D$1:$D$766,Main_OG!$J$1:$J$766,"")</f>
        <v>1</v>
      </c>
      <c r="I535" s="45" t="s">
        <v>430</v>
      </c>
      <c r="J535" s="45" t="str">
        <f t="shared" si="25"/>
        <v>Connecticut Light &amp; Power Co_CT</v>
      </c>
      <c r="K535" s="45" t="str">
        <f t="shared" si="26"/>
        <v>Connecticut Light Power Co_CT</v>
      </c>
      <c r="L535" s="45" t="s">
        <v>1545</v>
      </c>
      <c r="M535" s="45">
        <v>0</v>
      </c>
      <c r="N535" s="45">
        <v>61633</v>
      </c>
      <c r="O535" s="45">
        <v>1596</v>
      </c>
      <c r="P535" s="45">
        <v>782881</v>
      </c>
      <c r="Q535" s="45">
        <v>0</v>
      </c>
      <c r="R535" s="45">
        <v>1805590</v>
      </c>
      <c r="S535" s="45">
        <v>163715</v>
      </c>
      <c r="T535" s="45">
        <v>6604676</v>
      </c>
      <c r="U535" s="45">
        <v>0</v>
      </c>
      <c r="V535" s="45">
        <v>16.009188000000002</v>
      </c>
      <c r="W535" s="45">
        <v>14.42464</v>
      </c>
      <c r="X535" s="45">
        <v>19.240162999999999</v>
      </c>
      <c r="Y535" s="46">
        <v>268196.2</v>
      </c>
      <c r="Z535" s="46">
        <v>74918.697256573636</v>
      </c>
      <c r="AA535" s="47">
        <f>_xlfn.XLOOKUP($E535,Main_OG!$D$1:$D$766,Main_OG!AJ$1:AJ$766,"")</f>
        <v>256606</v>
      </c>
      <c r="AB535" s="47">
        <f>_xlfn.XLOOKUP($E535,Main_OG!$D$1:$D$766,Main_OG!AK$1:AK$766,"")</f>
        <v>417818</v>
      </c>
      <c r="AC535" s="47">
        <f>_xlfn.XLOOKUP($E535,Main_OG!$D$1:$D$766,Main_OG!AL$1:AL$766,"")</f>
        <v>254259180</v>
      </c>
      <c r="AD535" s="47">
        <f>_xlfn.XLOOKUP($E535,Main_OG!$D$1:$D$766,Main_OG!AM$1:AM$766,"")</f>
        <v>16575492</v>
      </c>
    </row>
    <row r="536" spans="1:30" x14ac:dyDescent="0.35">
      <c r="A536" s="36" t="s">
        <v>1534</v>
      </c>
      <c r="B536" s="45" t="s">
        <v>430</v>
      </c>
      <c r="C536" s="45" t="s">
        <v>4392</v>
      </c>
      <c r="D536" s="36" t="s">
        <v>4496</v>
      </c>
      <c r="E536" s="36" t="str">
        <f t="shared" si="24"/>
        <v>2017_CT</v>
      </c>
      <c r="F536" s="45">
        <v>2017</v>
      </c>
      <c r="G536" s="45">
        <f>_xlfn.XLOOKUP(I536,Main_OG!$B$1:$B$766,Main_OG!$O$1:$O$766,"")</f>
        <v>1</v>
      </c>
      <c r="H536" s="45">
        <f>_xlfn.XLOOKUP(E536,Main_OG!$D$1:$D$766,Main_OG!$J$1:$J$766,"")</f>
        <v>1</v>
      </c>
      <c r="I536" s="45" t="s">
        <v>430</v>
      </c>
      <c r="J536" s="45" t="str">
        <f t="shared" si="25"/>
        <v>Connecticut Light &amp; Power Co_CT</v>
      </c>
      <c r="K536" s="45" t="str">
        <f t="shared" si="26"/>
        <v>Connecticut Light Power Co_CT</v>
      </c>
      <c r="L536" s="45" t="s">
        <v>1546</v>
      </c>
      <c r="M536" s="45">
        <v>0</v>
      </c>
      <c r="N536" s="45">
        <v>64250</v>
      </c>
      <c r="O536" s="45">
        <v>1636</v>
      </c>
      <c r="P536" s="45">
        <v>824059</v>
      </c>
      <c r="Q536" s="45">
        <v>0</v>
      </c>
      <c r="R536" s="45">
        <v>1799601</v>
      </c>
      <c r="S536" s="45">
        <v>173035</v>
      </c>
      <c r="T536" s="45">
        <v>6742630</v>
      </c>
      <c r="U536" s="45">
        <v>0</v>
      </c>
      <c r="V536" s="45">
        <v>16.122039999999998</v>
      </c>
      <c r="W536" s="45">
        <v>14.725690999999999</v>
      </c>
      <c r="X536" s="45">
        <v>19.467462999999999</v>
      </c>
      <c r="Y536" s="46">
        <v>273875.09999999998</v>
      </c>
      <c r="Z536" s="46">
        <v>76601.477236748324</v>
      </c>
      <c r="AA536" s="47">
        <f>_xlfn.XLOOKUP($E536,Main_OG!$D$1:$D$766,Main_OG!AJ$1:AJ$766,"")</f>
        <v>274886</v>
      </c>
      <c r="AB536" s="47">
        <f>_xlfn.XLOOKUP($E536,Main_OG!$D$1:$D$766,Main_OG!AK$1:AK$766,"")</f>
        <v>690278</v>
      </c>
      <c r="AC536" s="47">
        <f>_xlfn.XLOOKUP($E536,Main_OG!$D$1:$D$766,Main_OG!AL$1:AL$766,"")</f>
        <v>227660688</v>
      </c>
      <c r="AD536" s="47">
        <f>_xlfn.XLOOKUP($E536,Main_OG!$D$1:$D$766,Main_OG!AM$1:AM$766,"")</f>
        <v>16499621</v>
      </c>
    </row>
    <row r="537" spans="1:30" x14ac:dyDescent="0.35">
      <c r="A537" s="36" t="s">
        <v>1534</v>
      </c>
      <c r="B537" s="45" t="s">
        <v>430</v>
      </c>
      <c r="C537" s="45" t="s">
        <v>4392</v>
      </c>
      <c r="D537" s="36" t="s">
        <v>4496</v>
      </c>
      <c r="E537" s="36" t="str">
        <f t="shared" si="24"/>
        <v>2018_CT</v>
      </c>
      <c r="F537" s="45">
        <v>2018</v>
      </c>
      <c r="G537" s="45">
        <f>_xlfn.XLOOKUP(I537,Main_OG!$B$1:$B$766,Main_OG!$O$1:$O$766,"")</f>
        <v>1</v>
      </c>
      <c r="H537" s="45">
        <f>_xlfn.XLOOKUP(E537,Main_OG!$D$1:$D$766,Main_OG!$J$1:$J$766,"")</f>
        <v>1</v>
      </c>
      <c r="I537" s="45" t="s">
        <v>430</v>
      </c>
      <c r="J537" s="45" t="str">
        <f t="shared" si="25"/>
        <v>Connecticut Light &amp; Power Co_CT</v>
      </c>
      <c r="K537" s="45" t="str">
        <f t="shared" si="26"/>
        <v>Connecticut Light Power Co_CT</v>
      </c>
      <c r="L537" s="45" t="s">
        <v>1547</v>
      </c>
      <c r="M537" s="45">
        <v>1</v>
      </c>
      <c r="N537" s="45">
        <v>67020</v>
      </c>
      <c r="O537" s="45">
        <v>1678</v>
      </c>
      <c r="P537" s="45">
        <v>850728</v>
      </c>
      <c r="Q537" s="45">
        <v>74233</v>
      </c>
      <c r="R537" s="45">
        <v>1989814</v>
      </c>
      <c r="S537" s="45">
        <v>206056</v>
      </c>
      <c r="T537" s="45">
        <v>7449207</v>
      </c>
      <c r="U537" s="45">
        <v>12.373068999999999</v>
      </c>
      <c r="V537" s="45">
        <v>17.569637</v>
      </c>
      <c r="W537" s="45">
        <v>16.453682000000001</v>
      </c>
      <c r="X537" s="45">
        <v>20.322092999999999</v>
      </c>
      <c r="Y537" s="46">
        <v>274582.8</v>
      </c>
      <c r="Z537" s="46">
        <v>76815.810389024002</v>
      </c>
      <c r="AA537" s="47">
        <f>_xlfn.XLOOKUP($E537,Main_OG!$D$1:$D$766,Main_OG!AJ$1:AJ$766,"")</f>
        <v>441156</v>
      </c>
      <c r="AB537" s="47">
        <f>_xlfn.XLOOKUP($E537,Main_OG!$D$1:$D$766,Main_OG!AK$1:AK$766,"")</f>
        <v>1202288</v>
      </c>
      <c r="AC537" s="47">
        <f>_xlfn.XLOOKUP($E537,Main_OG!$D$1:$D$766,Main_OG!AL$1:AL$766,"")</f>
        <v>282619588</v>
      </c>
      <c r="AD537" s="47">
        <f>_xlfn.XLOOKUP($E537,Main_OG!$D$1:$D$766,Main_OG!AM$1:AM$766,"")</f>
        <v>16881492</v>
      </c>
    </row>
    <row r="538" spans="1:30" x14ac:dyDescent="0.35">
      <c r="A538" s="36" t="s">
        <v>1534</v>
      </c>
      <c r="B538" s="45" t="s">
        <v>430</v>
      </c>
      <c r="C538" s="45" t="s">
        <v>4392</v>
      </c>
      <c r="D538" s="36" t="s">
        <v>4496</v>
      </c>
      <c r="E538" s="36" t="str">
        <f t="shared" si="24"/>
        <v>2019_CT</v>
      </c>
      <c r="F538" s="45">
        <v>2019</v>
      </c>
      <c r="G538" s="45">
        <f>_xlfn.XLOOKUP(I538,Main_OG!$B$1:$B$766,Main_OG!$O$1:$O$766,"")</f>
        <v>1</v>
      </c>
      <c r="H538" s="45">
        <f>_xlfn.XLOOKUP(E538,Main_OG!$D$1:$D$766,Main_OG!$J$1:$J$766,"")</f>
        <v>1</v>
      </c>
      <c r="I538" s="45" t="s">
        <v>430</v>
      </c>
      <c r="J538" s="45" t="str">
        <f t="shared" si="25"/>
        <v>Connecticut Light &amp; Power Co_CT</v>
      </c>
      <c r="K538" s="45" t="str">
        <f t="shared" si="26"/>
        <v>Connecticut Light Power Co_CT</v>
      </c>
      <c r="L538" s="45" t="s">
        <v>1548</v>
      </c>
      <c r="M538" s="45">
        <v>1</v>
      </c>
      <c r="N538" s="45">
        <v>66924</v>
      </c>
      <c r="O538" s="45">
        <v>1638</v>
      </c>
      <c r="P538" s="45">
        <v>875898</v>
      </c>
      <c r="Q538" s="45">
        <v>131327</v>
      </c>
      <c r="R538" s="45">
        <v>2002377</v>
      </c>
      <c r="S538" s="45">
        <v>157730</v>
      </c>
      <c r="T538" s="45">
        <v>7260093</v>
      </c>
      <c r="U538" s="45">
        <v>13.416510000000001</v>
      </c>
      <c r="V538" s="45">
        <v>17.770264999999998</v>
      </c>
      <c r="W538" s="45">
        <v>16.939453</v>
      </c>
      <c r="X538" s="45">
        <v>21.221578000000001</v>
      </c>
      <c r="Y538" s="46">
        <v>274219.40000000002</v>
      </c>
      <c r="Z538" s="46">
        <v>76897.843030693592</v>
      </c>
      <c r="AA538" s="47">
        <f>_xlfn.XLOOKUP($E538,Main_OG!$D$1:$D$766,Main_OG!AJ$1:AJ$766,"")</f>
        <v>95056</v>
      </c>
      <c r="AB538" s="47">
        <f>_xlfn.XLOOKUP($E538,Main_OG!$D$1:$D$766,Main_OG!AK$1:AK$766,"")</f>
        <v>157368</v>
      </c>
      <c r="AC538" s="47">
        <f>_xlfn.XLOOKUP($E538,Main_OG!$D$1:$D$766,Main_OG!AL$1:AL$766,"")</f>
        <v>298067622</v>
      </c>
      <c r="AD538" s="47">
        <f>_xlfn.XLOOKUP($E538,Main_OG!$D$1:$D$766,Main_OG!AM$1:AM$766,"")</f>
        <v>16733398</v>
      </c>
    </row>
    <row r="539" spans="1:30" x14ac:dyDescent="0.35">
      <c r="A539" s="36" t="s">
        <v>1534</v>
      </c>
      <c r="B539" s="45" t="s">
        <v>430</v>
      </c>
      <c r="C539" s="45" t="s">
        <v>4392</v>
      </c>
      <c r="D539" s="36" t="s">
        <v>4496</v>
      </c>
      <c r="E539" s="36" t="str">
        <f t="shared" si="24"/>
        <v>2020_CT</v>
      </c>
      <c r="F539" s="45">
        <v>2020</v>
      </c>
      <c r="G539" s="45">
        <f>_xlfn.XLOOKUP(I539,Main_OG!$B$1:$B$766,Main_OG!$O$1:$O$766,"")</f>
        <v>1</v>
      </c>
      <c r="H539" s="45">
        <f>_xlfn.XLOOKUP(E539,Main_OG!$D$1:$D$766,Main_OG!$J$1:$J$766,"")</f>
        <v>1</v>
      </c>
      <c r="I539" s="45" t="s">
        <v>430</v>
      </c>
      <c r="J539" s="45" t="str">
        <f t="shared" si="25"/>
        <v>Connecticut Light &amp; Power Co_CT</v>
      </c>
      <c r="K539" s="45" t="str">
        <f t="shared" si="26"/>
        <v>Connecticut Light Power Co_CT</v>
      </c>
      <c r="L539" s="45" t="s">
        <v>1549</v>
      </c>
      <c r="M539" s="45">
        <v>1</v>
      </c>
      <c r="N539" s="45">
        <v>67833</v>
      </c>
      <c r="O539" s="45">
        <v>1601</v>
      </c>
      <c r="P539" s="45">
        <v>0</v>
      </c>
      <c r="Q539" s="45">
        <v>91924</v>
      </c>
      <c r="R539" s="45">
        <v>2099324</v>
      </c>
      <c r="S539" s="45">
        <v>255253</v>
      </c>
      <c r="T539" s="45">
        <v>0</v>
      </c>
      <c r="U539" s="45">
        <v>13.162939</v>
      </c>
      <c r="V539" s="45">
        <v>15.325032999999999</v>
      </c>
      <c r="W539" s="45">
        <v>11.56958</v>
      </c>
      <c r="X539" s="45">
        <v>0</v>
      </c>
      <c r="Y539" s="46">
        <v>258625</v>
      </c>
      <c r="Z539" s="46">
        <v>72616.997248907341</v>
      </c>
      <c r="AA539" s="47">
        <f>_xlfn.XLOOKUP($E539,Main_OG!$D$1:$D$766,Main_OG!AJ$1:AJ$766,"")</f>
        <v>7316</v>
      </c>
      <c r="AB539" s="47">
        <f>_xlfn.XLOOKUP($E539,Main_OG!$D$1:$D$766,Main_OG!AK$1:AK$766,"")</f>
        <v>258800</v>
      </c>
      <c r="AC539" s="47">
        <f>_xlfn.XLOOKUP($E539,Main_OG!$D$1:$D$766,Main_OG!AL$1:AL$766,"")</f>
        <v>325268064</v>
      </c>
      <c r="AD539" s="47">
        <f>_xlfn.XLOOKUP($E539,Main_OG!$D$1:$D$766,Main_OG!AM$1:AM$766,"")</f>
        <v>0</v>
      </c>
    </row>
    <row r="540" spans="1:30" x14ac:dyDescent="0.35">
      <c r="A540" s="36" t="s">
        <v>1550</v>
      </c>
      <c r="B540" s="45" t="s">
        <v>82</v>
      </c>
      <c r="C540" s="45" t="s">
        <v>4393</v>
      </c>
      <c r="D540" s="36" t="s">
        <v>1550</v>
      </c>
      <c r="E540" s="36" t="str">
        <f t="shared" si="24"/>
        <v>2006_NY</v>
      </c>
      <c r="F540" s="45">
        <v>2006</v>
      </c>
      <c r="G540" s="45">
        <f>_xlfn.XLOOKUP(I540,Main_OG!$B$1:$B$766,Main_OG!$O$1:$O$766,"")</f>
        <v>1</v>
      </c>
      <c r="H540" s="45">
        <f>_xlfn.XLOOKUP(E540,Main_OG!$D$1:$D$766,Main_OG!$J$1:$J$766,"")</f>
        <v>1</v>
      </c>
      <c r="I540" s="45" t="s">
        <v>82</v>
      </c>
      <c r="J540" s="45" t="str">
        <f t="shared" si="25"/>
        <v>Consolidated Edison Co-NY Inc_NY</v>
      </c>
      <c r="K540" s="45" t="str">
        <f t="shared" si="26"/>
        <v>Consolidated Edison Co-NY Inc_NY</v>
      </c>
      <c r="L540" s="45" t="s">
        <v>1551</v>
      </c>
      <c r="M540" s="45">
        <v>13</v>
      </c>
      <c r="N540" s="45">
        <v>390897</v>
      </c>
      <c r="O540" s="45">
        <v>259</v>
      </c>
      <c r="P540" s="45">
        <v>2527297</v>
      </c>
      <c r="Q540" s="45">
        <v>2004</v>
      </c>
      <c r="R540" s="45">
        <v>2430187</v>
      </c>
      <c r="S540" s="45">
        <v>45004</v>
      </c>
      <c r="T540" s="45">
        <v>2631250</v>
      </c>
      <c r="U540" s="45">
        <v>15.16229098887796</v>
      </c>
      <c r="V540" s="45">
        <v>18.368750674130411</v>
      </c>
      <c r="W540" s="45">
        <v>16.82197577103214</v>
      </c>
      <c r="X540" s="45">
        <v>20.899591491918279</v>
      </c>
      <c r="Y540" s="46">
        <v>1339568.5</v>
      </c>
      <c r="Z540" s="46">
        <v>70117.47570523608</v>
      </c>
      <c r="AA540" s="47">
        <f>_xlfn.XLOOKUP($E540,Main_OG!$D$1:$D$766,Main_OG!AJ$1:AJ$766,"")</f>
        <v>18704793.98</v>
      </c>
      <c r="AB540" s="47">
        <f>_xlfn.XLOOKUP($E540,Main_OG!$D$1:$D$766,Main_OG!AK$1:AK$766,"")</f>
        <v>23272447.98</v>
      </c>
      <c r="AC540" s="47">
        <f>_xlfn.XLOOKUP($E540,Main_OG!$D$1:$D$766,Main_OG!AL$1:AL$766,"")</f>
        <v>747212377.91999996</v>
      </c>
      <c r="AD540" s="47">
        <f>_xlfn.XLOOKUP($E540,Main_OG!$D$1:$D$766,Main_OG!AM$1:AM$766,"")</f>
        <v>42223899</v>
      </c>
    </row>
    <row r="541" spans="1:30" x14ac:dyDescent="0.35">
      <c r="A541" s="36" t="s">
        <v>1550</v>
      </c>
      <c r="B541" s="45" t="s">
        <v>82</v>
      </c>
      <c r="C541" s="45" t="s">
        <v>4393</v>
      </c>
      <c r="D541" s="36" t="s">
        <v>1550</v>
      </c>
      <c r="E541" s="36" t="str">
        <f t="shared" si="24"/>
        <v>2007_NY</v>
      </c>
      <c r="F541" s="45">
        <v>2007</v>
      </c>
      <c r="G541" s="45">
        <f>_xlfn.XLOOKUP(I541,Main_OG!$B$1:$B$766,Main_OG!$O$1:$O$766,"")</f>
        <v>1</v>
      </c>
      <c r="H541" s="45">
        <f>_xlfn.XLOOKUP(E541,Main_OG!$D$1:$D$766,Main_OG!$J$1:$J$766,"")</f>
        <v>1</v>
      </c>
      <c r="I541" s="45" t="s">
        <v>82</v>
      </c>
      <c r="J541" s="45" t="str">
        <f t="shared" si="25"/>
        <v>Consolidated Edison Co-NY Inc_NY</v>
      </c>
      <c r="K541" s="45" t="str">
        <f t="shared" si="26"/>
        <v>Consolidated Edison Co-NY Inc_NY</v>
      </c>
      <c r="L541" s="45" t="s">
        <v>1552</v>
      </c>
      <c r="M541" s="45">
        <v>12</v>
      </c>
      <c r="N541" s="45">
        <v>391071</v>
      </c>
      <c r="O541" s="45">
        <v>247</v>
      </c>
      <c r="P541" s="45">
        <v>2403262</v>
      </c>
      <c r="Q541" s="45">
        <v>2093</v>
      </c>
      <c r="R541" s="45">
        <v>2455185</v>
      </c>
      <c r="S541" s="45">
        <v>44295</v>
      </c>
      <c r="T541" s="45">
        <v>2656619</v>
      </c>
      <c r="U541" s="45">
        <v>15.59</v>
      </c>
      <c r="V541" s="45">
        <v>19.27</v>
      </c>
      <c r="W541" s="45">
        <v>18.02</v>
      </c>
      <c r="X541" s="45">
        <v>21.58</v>
      </c>
      <c r="Y541" s="46">
        <v>1353798.9</v>
      </c>
      <c r="Z541" s="46">
        <v>70759.732149787262</v>
      </c>
      <c r="AA541" s="47">
        <f>_xlfn.XLOOKUP($E541,Main_OG!$D$1:$D$766,Main_OG!AJ$1:AJ$766,"")</f>
        <v>19087928</v>
      </c>
      <c r="AB541" s="47">
        <f>_xlfn.XLOOKUP($E541,Main_OG!$D$1:$D$766,Main_OG!AK$1:AK$766,"")</f>
        <v>27710300</v>
      </c>
      <c r="AC541" s="47">
        <f>_xlfn.XLOOKUP($E541,Main_OG!$D$1:$D$766,Main_OG!AL$1:AL$766,"")</f>
        <v>796205180</v>
      </c>
      <c r="AD541" s="47">
        <f>_xlfn.XLOOKUP($E541,Main_OG!$D$1:$D$766,Main_OG!AM$1:AM$766,"")</f>
        <v>42452854</v>
      </c>
    </row>
    <row r="542" spans="1:30" x14ac:dyDescent="0.35">
      <c r="A542" s="36" t="s">
        <v>1550</v>
      </c>
      <c r="B542" s="45" t="s">
        <v>82</v>
      </c>
      <c r="C542" s="45" t="s">
        <v>4393</v>
      </c>
      <c r="D542" s="36" t="s">
        <v>1550</v>
      </c>
      <c r="E542" s="36" t="str">
        <f t="shared" si="24"/>
        <v>2008_NY</v>
      </c>
      <c r="F542" s="45">
        <v>2008</v>
      </c>
      <c r="G542" s="45">
        <f>_xlfn.XLOOKUP(I542,Main_OG!$B$1:$B$766,Main_OG!$O$1:$O$766,"")</f>
        <v>1</v>
      </c>
      <c r="H542" s="45">
        <f>_xlfn.XLOOKUP(E542,Main_OG!$D$1:$D$766,Main_OG!$J$1:$J$766,"")</f>
        <v>1</v>
      </c>
      <c r="I542" s="45" t="s">
        <v>82</v>
      </c>
      <c r="J542" s="45" t="str">
        <f t="shared" si="25"/>
        <v>Consolidated Edison Co-NY Inc_NY</v>
      </c>
      <c r="K542" s="45" t="str">
        <f t="shared" si="26"/>
        <v>Consolidated Edison Co-NY Inc_NY</v>
      </c>
      <c r="L542" s="45" t="s">
        <v>1553</v>
      </c>
      <c r="M542" s="45">
        <v>11</v>
      </c>
      <c r="N542" s="45">
        <v>391694</v>
      </c>
      <c r="O542" s="45">
        <v>238</v>
      </c>
      <c r="P542" s="45">
        <v>2312650</v>
      </c>
      <c r="Q542" s="45">
        <v>10892</v>
      </c>
      <c r="R542" s="45">
        <v>12678840</v>
      </c>
      <c r="S542" s="45">
        <v>230395</v>
      </c>
      <c r="T542" s="45">
        <v>11719706</v>
      </c>
      <c r="U542" s="45">
        <v>19.38</v>
      </c>
      <c r="V542" s="45">
        <v>21.2</v>
      </c>
      <c r="W542" s="45">
        <v>19.559999999999999</v>
      </c>
      <c r="X542" s="45">
        <v>24.18</v>
      </c>
      <c r="Y542" s="46">
        <v>1328095.7</v>
      </c>
      <c r="Z542" s="46">
        <v>69126.876987384632</v>
      </c>
      <c r="AA542" s="47">
        <f>_xlfn.XLOOKUP($E542,Main_OG!$D$1:$D$766,Main_OG!AJ$1:AJ$766,"")</f>
        <v>17593612</v>
      </c>
      <c r="AB542" s="47">
        <f>_xlfn.XLOOKUP($E542,Main_OG!$D$1:$D$766,Main_OG!AK$1:AK$766,"")</f>
        <v>12948804</v>
      </c>
      <c r="AC542" s="47">
        <f>_xlfn.XLOOKUP($E542,Main_OG!$D$1:$D$766,Main_OG!AL$1:AL$766,"")</f>
        <v>769401464</v>
      </c>
      <c r="AD542" s="47">
        <f>_xlfn.XLOOKUP($E542,Main_OG!$D$1:$D$766,Main_OG!AM$1:AM$766,"")</f>
        <v>43209171</v>
      </c>
    </row>
    <row r="543" spans="1:30" x14ac:dyDescent="0.35">
      <c r="A543" s="36" t="s">
        <v>1550</v>
      </c>
      <c r="B543" s="45" t="s">
        <v>82</v>
      </c>
      <c r="C543" s="45" t="s">
        <v>4393</v>
      </c>
      <c r="D543" s="36" t="s">
        <v>1550</v>
      </c>
      <c r="E543" s="36" t="str">
        <f t="shared" si="24"/>
        <v>2009_NY</v>
      </c>
      <c r="F543" s="45">
        <v>2009</v>
      </c>
      <c r="G543" s="45">
        <f>_xlfn.XLOOKUP(I543,Main_OG!$B$1:$B$766,Main_OG!$O$1:$O$766,"")</f>
        <v>1</v>
      </c>
      <c r="H543" s="45">
        <f>_xlfn.XLOOKUP(E543,Main_OG!$D$1:$D$766,Main_OG!$J$1:$J$766,"")</f>
        <v>1</v>
      </c>
      <c r="I543" s="45" t="s">
        <v>82</v>
      </c>
      <c r="J543" s="45" t="str">
        <f t="shared" si="25"/>
        <v>Consolidated Edison Co-NY Inc_NY</v>
      </c>
      <c r="K543" s="45" t="str">
        <f t="shared" si="26"/>
        <v>Consolidated Edison Co-NY Inc_NY</v>
      </c>
      <c r="L543" s="45" t="s">
        <v>1554</v>
      </c>
      <c r="M543" s="45">
        <v>5</v>
      </c>
      <c r="N543" s="45">
        <v>391850</v>
      </c>
      <c r="O543" s="45">
        <v>223</v>
      </c>
      <c r="P543" s="45">
        <v>2280223</v>
      </c>
      <c r="Q543" s="45">
        <v>5894</v>
      </c>
      <c r="R543" s="45">
        <v>12324277</v>
      </c>
      <c r="S543" s="45">
        <v>200427</v>
      </c>
      <c r="T543" s="45">
        <v>10952005</v>
      </c>
      <c r="U543" s="45">
        <v>17.78</v>
      </c>
      <c r="V543" s="45">
        <v>19.64</v>
      </c>
      <c r="W543" s="45">
        <v>18.05</v>
      </c>
      <c r="X543" s="45">
        <v>23.58</v>
      </c>
      <c r="Y543" s="46">
        <v>1379504.6</v>
      </c>
      <c r="Z543" s="46">
        <v>71450.76315583114</v>
      </c>
      <c r="AA543" s="47">
        <f>_xlfn.XLOOKUP($E543,Main_OG!$D$1:$D$766,Main_OG!AJ$1:AJ$766,"")</f>
        <v>12090844</v>
      </c>
      <c r="AB543" s="47">
        <f>_xlfn.XLOOKUP($E543,Main_OG!$D$1:$D$766,Main_OG!AK$1:AK$766,"")</f>
        <v>9086696</v>
      </c>
      <c r="AC543" s="47">
        <f>_xlfn.XLOOKUP($E543,Main_OG!$D$1:$D$766,Main_OG!AL$1:AL$766,"")</f>
        <v>716060256</v>
      </c>
      <c r="AD543" s="47">
        <f>_xlfn.XLOOKUP($E543,Main_OG!$D$1:$D$766,Main_OG!AM$1:AM$766,"")</f>
        <v>43484614</v>
      </c>
    </row>
    <row r="544" spans="1:30" x14ac:dyDescent="0.35">
      <c r="A544" s="36" t="s">
        <v>1550</v>
      </c>
      <c r="B544" s="45" t="s">
        <v>82</v>
      </c>
      <c r="C544" s="45" t="s">
        <v>4393</v>
      </c>
      <c r="D544" s="36" t="s">
        <v>1550</v>
      </c>
      <c r="E544" s="36" t="str">
        <f t="shared" si="24"/>
        <v>2010_NY</v>
      </c>
      <c r="F544" s="45">
        <v>2010</v>
      </c>
      <c r="G544" s="45">
        <f>_xlfn.XLOOKUP(I544,Main_OG!$B$1:$B$766,Main_OG!$O$1:$O$766,"")</f>
        <v>1</v>
      </c>
      <c r="H544" s="45">
        <f>_xlfn.XLOOKUP(E544,Main_OG!$D$1:$D$766,Main_OG!$J$1:$J$766,"")</f>
        <v>1</v>
      </c>
      <c r="I544" s="45" t="s">
        <v>82</v>
      </c>
      <c r="J544" s="45" t="str">
        <f t="shared" si="25"/>
        <v>Consolidated Edison Co-NY Inc_NY</v>
      </c>
      <c r="K544" s="45" t="str">
        <f t="shared" si="26"/>
        <v>Consolidated Edison Co-NY Inc_NY</v>
      </c>
      <c r="L544" s="45" t="s">
        <v>1555</v>
      </c>
      <c r="M544" s="45">
        <v>4</v>
      </c>
      <c r="N544" s="45">
        <v>388876</v>
      </c>
      <c r="O544" s="45">
        <v>184</v>
      </c>
      <c r="P544" s="45">
        <v>2288286</v>
      </c>
      <c r="Q544" s="45">
        <v>5671</v>
      </c>
      <c r="R544" s="45">
        <v>12417399</v>
      </c>
      <c r="S544" s="45">
        <v>200770</v>
      </c>
      <c r="T544" s="45">
        <v>11518155</v>
      </c>
      <c r="U544" s="45">
        <v>18.760000000000002</v>
      </c>
      <c r="V544" s="45">
        <v>20.38</v>
      </c>
      <c r="W544" s="45">
        <v>18.920000000000002</v>
      </c>
      <c r="X544" s="45">
        <v>25.85</v>
      </c>
      <c r="Y544" s="46">
        <v>1431624</v>
      </c>
      <c r="Z544" s="46">
        <v>73795.218916991362</v>
      </c>
      <c r="AA544" s="47">
        <f>_xlfn.XLOOKUP($E544,Main_OG!$D$1:$D$766,Main_OG!AJ$1:AJ$766,"")</f>
        <v>12615258</v>
      </c>
      <c r="AB544" s="47">
        <f>_xlfn.XLOOKUP($E544,Main_OG!$D$1:$D$766,Main_OG!AK$1:AK$766,"")</f>
        <v>7201560</v>
      </c>
      <c r="AC544" s="47">
        <f>_xlfn.XLOOKUP($E544,Main_OG!$D$1:$D$766,Main_OG!AL$1:AL$766,"")</f>
        <v>834473128</v>
      </c>
      <c r="AD544" s="47">
        <f>_xlfn.XLOOKUP($E544,Main_OG!$D$1:$D$766,Main_OG!AM$1:AM$766,"")</f>
        <v>41869535</v>
      </c>
    </row>
    <row r="545" spans="1:30" x14ac:dyDescent="0.35">
      <c r="A545" s="36" t="s">
        <v>1550</v>
      </c>
      <c r="B545" s="45" t="s">
        <v>82</v>
      </c>
      <c r="C545" s="45" t="s">
        <v>4393</v>
      </c>
      <c r="D545" s="36" t="s">
        <v>1550</v>
      </c>
      <c r="E545" s="36" t="str">
        <f t="shared" si="24"/>
        <v>2011_NY</v>
      </c>
      <c r="F545" s="45">
        <v>2011</v>
      </c>
      <c r="G545" s="45">
        <f>_xlfn.XLOOKUP(I545,Main_OG!$B$1:$B$766,Main_OG!$O$1:$O$766,"")</f>
        <v>1</v>
      </c>
      <c r="H545" s="45">
        <f>_xlfn.XLOOKUP(E545,Main_OG!$D$1:$D$766,Main_OG!$J$1:$J$766,"")</f>
        <v>1</v>
      </c>
      <c r="I545" s="45" t="s">
        <v>82</v>
      </c>
      <c r="J545" s="45" t="str">
        <f t="shared" si="25"/>
        <v>Consolidated Edison Co-NY Inc_NY</v>
      </c>
      <c r="K545" s="45" t="str">
        <f t="shared" si="26"/>
        <v>Consolidated Edison Co-NY Inc_NY</v>
      </c>
      <c r="L545" s="45" t="s">
        <v>1556</v>
      </c>
      <c r="M545" s="45">
        <v>3</v>
      </c>
      <c r="N545" s="45">
        <v>371054</v>
      </c>
      <c r="O545" s="45">
        <v>130</v>
      </c>
      <c r="P545" s="45">
        <v>2263566</v>
      </c>
      <c r="Q545" s="45">
        <v>4759</v>
      </c>
      <c r="R545" s="45">
        <v>11082390</v>
      </c>
      <c r="S545" s="45">
        <v>130979</v>
      </c>
      <c r="T545" s="45">
        <v>11403660</v>
      </c>
      <c r="U545" s="45">
        <v>17.170000000000002</v>
      </c>
      <c r="V545" s="45">
        <v>20.7</v>
      </c>
      <c r="W545" s="45">
        <v>18.649999999999999</v>
      </c>
      <c r="X545" s="45">
        <v>25.59</v>
      </c>
      <c r="Y545" s="46">
        <v>1440346.8</v>
      </c>
      <c r="Z545" s="46">
        <v>73864.237706398912</v>
      </c>
      <c r="AA545" s="47">
        <f>_xlfn.XLOOKUP($E545,Main_OG!$D$1:$D$766,Main_OG!AJ$1:AJ$766,"")</f>
        <v>9055542</v>
      </c>
      <c r="AB545" s="47">
        <f>_xlfn.XLOOKUP($E545,Main_OG!$D$1:$D$766,Main_OG!AK$1:AK$766,"")</f>
        <v>4282440</v>
      </c>
      <c r="AC545" s="47">
        <f>_xlfn.XLOOKUP($E545,Main_OG!$D$1:$D$766,Main_OG!AL$1:AL$766,"")</f>
        <v>853219270</v>
      </c>
      <c r="AD545" s="47">
        <f>_xlfn.XLOOKUP($E545,Main_OG!$D$1:$D$766,Main_OG!AM$1:AM$766,"")</f>
        <v>42695009</v>
      </c>
    </row>
    <row r="546" spans="1:30" x14ac:dyDescent="0.35">
      <c r="A546" s="36" t="s">
        <v>1550</v>
      </c>
      <c r="B546" s="45" t="s">
        <v>82</v>
      </c>
      <c r="C546" s="45" t="s">
        <v>4393</v>
      </c>
      <c r="D546" s="36" t="s">
        <v>1550</v>
      </c>
      <c r="E546" s="36" t="str">
        <f t="shared" si="24"/>
        <v>2012_NY</v>
      </c>
      <c r="F546" s="45">
        <v>2012</v>
      </c>
      <c r="G546" s="45">
        <f>_xlfn.XLOOKUP(I546,Main_OG!$B$1:$B$766,Main_OG!$O$1:$O$766,"")</f>
        <v>1</v>
      </c>
      <c r="H546" s="45">
        <f>_xlfn.XLOOKUP(E546,Main_OG!$D$1:$D$766,Main_OG!$J$1:$J$766,"")</f>
        <v>1</v>
      </c>
      <c r="I546" s="45" t="s">
        <v>82</v>
      </c>
      <c r="J546" s="45" t="str">
        <f t="shared" si="25"/>
        <v>Consolidated Edison Co-NY Inc_NY</v>
      </c>
      <c r="K546" s="45" t="str">
        <f t="shared" si="26"/>
        <v>Consolidated Edison Co-NY Inc_NY</v>
      </c>
      <c r="L546" s="45" t="s">
        <v>1557</v>
      </c>
      <c r="M546" s="45">
        <v>3</v>
      </c>
      <c r="N546" s="45">
        <v>349340</v>
      </c>
      <c r="O546" s="45">
        <v>97</v>
      </c>
      <c r="P546" s="45">
        <v>2161397</v>
      </c>
      <c r="Q546" s="45">
        <v>2157</v>
      </c>
      <c r="R546" s="45">
        <v>9788179</v>
      </c>
      <c r="S546" s="45">
        <v>113525</v>
      </c>
      <c r="T546" s="45">
        <v>10717525</v>
      </c>
      <c r="U546" s="45">
        <v>17.941586000000001</v>
      </c>
      <c r="V546" s="45">
        <v>20.041163999999998</v>
      </c>
      <c r="W546" s="45">
        <v>17.262277000000001</v>
      </c>
      <c r="X546" s="45">
        <v>25.648907000000001</v>
      </c>
      <c r="Y546" s="46">
        <v>1496280.1</v>
      </c>
      <c r="Z546" s="46">
        <v>76440.810689002275</v>
      </c>
      <c r="AA546" s="47">
        <f>_xlfn.XLOOKUP($E546,Main_OG!$D$1:$D$766,Main_OG!AJ$1:AJ$766,"")</f>
        <v>4316244</v>
      </c>
      <c r="AB546" s="47">
        <f>_xlfn.XLOOKUP($E546,Main_OG!$D$1:$D$766,Main_OG!AK$1:AK$766,"")</f>
        <v>2105232</v>
      </c>
      <c r="AC546" s="47">
        <f>_xlfn.XLOOKUP($E546,Main_OG!$D$1:$D$766,Main_OG!AL$1:AL$766,"")</f>
        <v>982859374</v>
      </c>
      <c r="AD546" s="47">
        <f>_xlfn.XLOOKUP($E546,Main_OG!$D$1:$D$766,Main_OG!AM$1:AM$766,"")</f>
        <v>40774560</v>
      </c>
    </row>
    <row r="547" spans="1:30" x14ac:dyDescent="0.35">
      <c r="A547" s="36" t="s">
        <v>1550</v>
      </c>
      <c r="B547" s="45" t="s">
        <v>82</v>
      </c>
      <c r="C547" s="45" t="s">
        <v>4393</v>
      </c>
      <c r="D547" s="36" t="s">
        <v>1550</v>
      </c>
      <c r="E547" s="36" t="str">
        <f t="shared" si="24"/>
        <v>2013_NY</v>
      </c>
      <c r="F547" s="45">
        <v>2013</v>
      </c>
      <c r="G547" s="45">
        <f>_xlfn.XLOOKUP(I547,Main_OG!$B$1:$B$766,Main_OG!$O$1:$O$766,"")</f>
        <v>1</v>
      </c>
      <c r="H547" s="45">
        <f>_xlfn.XLOOKUP(E547,Main_OG!$D$1:$D$766,Main_OG!$J$1:$J$766,"")</f>
        <v>1</v>
      </c>
      <c r="I547" s="45" t="s">
        <v>82</v>
      </c>
      <c r="J547" s="45" t="str">
        <f t="shared" si="25"/>
        <v>Consolidated Edison Co-NY Inc_NY</v>
      </c>
      <c r="K547" s="45" t="str">
        <f t="shared" si="26"/>
        <v>Consolidated Edison Co-NY Inc_NY</v>
      </c>
      <c r="L547" s="45" t="s">
        <v>1558</v>
      </c>
      <c r="M547" s="45">
        <v>2</v>
      </c>
      <c r="N547" s="45">
        <v>341327</v>
      </c>
      <c r="O547" s="45">
        <v>85</v>
      </c>
      <c r="P547" s="45">
        <v>2113173</v>
      </c>
      <c r="Q547" s="45">
        <v>2154</v>
      </c>
      <c r="R547" s="45">
        <v>9743737</v>
      </c>
      <c r="S547" s="45">
        <v>98951</v>
      </c>
      <c r="T547" s="45">
        <v>10273410</v>
      </c>
      <c r="U547" s="45">
        <v>16.666667</v>
      </c>
      <c r="V547" s="45">
        <v>20.607873999999999</v>
      </c>
      <c r="W547" s="45">
        <v>18.295923999999999</v>
      </c>
      <c r="X547" s="45">
        <v>26.992352</v>
      </c>
      <c r="Y547" s="46">
        <v>1501818</v>
      </c>
      <c r="Z547" s="46">
        <v>76519.956091991597</v>
      </c>
      <c r="AA547" s="47">
        <f>_xlfn.XLOOKUP($E547,Main_OG!$D$1:$D$766,Main_OG!AJ$1:AJ$766,"")</f>
        <v>4587084</v>
      </c>
      <c r="AB547" s="47">
        <f>_xlfn.XLOOKUP($E547,Main_OG!$D$1:$D$766,Main_OG!AK$1:AK$766,"")</f>
        <v>3410880.96</v>
      </c>
      <c r="AC547" s="47">
        <f>_xlfn.XLOOKUP($E547,Main_OG!$D$1:$D$766,Main_OG!AL$1:AL$766,"")</f>
        <v>896253604</v>
      </c>
      <c r="AD547" s="47">
        <f>_xlfn.XLOOKUP($E547,Main_OG!$D$1:$D$766,Main_OG!AM$1:AM$766,"")</f>
        <v>44755606</v>
      </c>
    </row>
    <row r="548" spans="1:30" x14ac:dyDescent="0.35">
      <c r="A548" s="36" t="s">
        <v>1550</v>
      </c>
      <c r="B548" s="45" t="s">
        <v>82</v>
      </c>
      <c r="C548" s="45" t="s">
        <v>4393</v>
      </c>
      <c r="D548" s="36" t="s">
        <v>1550</v>
      </c>
      <c r="E548" s="36" t="str">
        <f t="shared" si="24"/>
        <v>2014_NY</v>
      </c>
      <c r="F548" s="45">
        <v>2014</v>
      </c>
      <c r="G548" s="45">
        <f>_xlfn.XLOOKUP(I548,Main_OG!$B$1:$B$766,Main_OG!$O$1:$O$766,"")</f>
        <v>1</v>
      </c>
      <c r="H548" s="45">
        <f>_xlfn.XLOOKUP(E548,Main_OG!$D$1:$D$766,Main_OG!$J$1:$J$766,"")</f>
        <v>1</v>
      </c>
      <c r="I548" s="45" t="s">
        <v>82</v>
      </c>
      <c r="J548" s="45" t="str">
        <f t="shared" si="25"/>
        <v>Consolidated Edison Co-NY Inc_NY</v>
      </c>
      <c r="K548" s="45" t="str">
        <f t="shared" si="26"/>
        <v>Consolidated Edison Co-NY Inc_NY</v>
      </c>
      <c r="L548" s="45" t="s">
        <v>1559</v>
      </c>
      <c r="M548" s="45">
        <v>2</v>
      </c>
      <c r="N548" s="45">
        <v>342181</v>
      </c>
      <c r="O548" s="45">
        <v>93</v>
      </c>
      <c r="P548" s="45">
        <v>2135972</v>
      </c>
      <c r="Q548" s="45">
        <v>1548</v>
      </c>
      <c r="R548" s="45">
        <v>9783465</v>
      </c>
      <c r="S548" s="45">
        <v>102499</v>
      </c>
      <c r="T548" s="45">
        <v>9869409</v>
      </c>
      <c r="U548" s="45">
        <v>17.441859999999998</v>
      </c>
      <c r="V548" s="45">
        <v>22.155453000000001</v>
      </c>
      <c r="W548" s="45">
        <v>20.183612</v>
      </c>
      <c r="X548" s="45">
        <v>28.849001999999999</v>
      </c>
      <c r="Y548" s="46">
        <v>1535375.9</v>
      </c>
      <c r="Z548" s="46">
        <v>78122.537484676344</v>
      </c>
      <c r="AA548" s="47">
        <f>_xlfn.XLOOKUP($E548,Main_OG!$D$1:$D$766,Main_OG!AJ$1:AJ$766,"")</f>
        <v>4441898</v>
      </c>
      <c r="AB548" s="47">
        <f>_xlfn.XLOOKUP($E548,Main_OG!$D$1:$D$766,Main_OG!AK$1:AK$766,"")</f>
        <v>6845568</v>
      </c>
      <c r="AC548" s="47">
        <f>_xlfn.XLOOKUP($E548,Main_OG!$D$1:$D$766,Main_OG!AL$1:AL$766,"")</f>
        <v>890837476</v>
      </c>
      <c r="AD548" s="47">
        <f>_xlfn.XLOOKUP($E548,Main_OG!$D$1:$D$766,Main_OG!AM$1:AM$766,"")</f>
        <v>43038624</v>
      </c>
    </row>
    <row r="549" spans="1:30" x14ac:dyDescent="0.35">
      <c r="A549" s="36" t="s">
        <v>1550</v>
      </c>
      <c r="B549" s="45" t="s">
        <v>82</v>
      </c>
      <c r="C549" s="45" t="s">
        <v>4393</v>
      </c>
      <c r="D549" s="36" t="s">
        <v>1550</v>
      </c>
      <c r="E549" s="36" t="str">
        <f t="shared" si="24"/>
        <v>2015_NY</v>
      </c>
      <c r="F549" s="45">
        <v>2015</v>
      </c>
      <c r="G549" s="45">
        <f>_xlfn.XLOOKUP(I549,Main_OG!$B$1:$B$766,Main_OG!$O$1:$O$766,"")</f>
        <v>1</v>
      </c>
      <c r="H549" s="45">
        <f>_xlfn.XLOOKUP(E549,Main_OG!$D$1:$D$766,Main_OG!$J$1:$J$766,"")</f>
        <v>1</v>
      </c>
      <c r="I549" s="45" t="s">
        <v>82</v>
      </c>
      <c r="J549" s="45" t="str">
        <f t="shared" si="25"/>
        <v>Consolidated Edison Co-NY Inc_NY</v>
      </c>
      <c r="K549" s="45" t="str">
        <f t="shared" si="26"/>
        <v>Consolidated Edison Co-NY Inc_NY</v>
      </c>
      <c r="L549" s="45" t="s">
        <v>1560</v>
      </c>
      <c r="M549" s="45">
        <v>2</v>
      </c>
      <c r="N549" s="45">
        <v>349478</v>
      </c>
      <c r="O549" s="45">
        <v>81</v>
      </c>
      <c r="P549" s="45">
        <v>2196201</v>
      </c>
      <c r="Q549" s="45">
        <v>1506</v>
      </c>
      <c r="R549" s="45">
        <v>9584505</v>
      </c>
      <c r="S549" s="45">
        <v>86327</v>
      </c>
      <c r="T549" s="45">
        <v>10534126</v>
      </c>
      <c r="U549" s="45">
        <v>19.588312999999999</v>
      </c>
      <c r="V549" s="45">
        <v>20.574438000000001</v>
      </c>
      <c r="W549" s="45">
        <v>16.703928000000001</v>
      </c>
      <c r="X549" s="45">
        <v>26.304175999999998</v>
      </c>
      <c r="Y549" s="46">
        <v>1565835.2</v>
      </c>
      <c r="Z549" s="46">
        <v>79656.592065622783</v>
      </c>
      <c r="AA549" s="47">
        <f>_xlfn.XLOOKUP($E549,Main_OG!$D$1:$D$766,Main_OG!AJ$1:AJ$766,"")</f>
        <v>2208138</v>
      </c>
      <c r="AB549" s="47">
        <f>_xlfn.XLOOKUP($E549,Main_OG!$D$1:$D$766,Main_OG!AK$1:AK$766,"")</f>
        <v>6201540</v>
      </c>
      <c r="AC549" s="47">
        <f>_xlfn.XLOOKUP($E549,Main_OG!$D$1:$D$766,Main_OG!AL$1:AL$766,"")</f>
        <v>934244542</v>
      </c>
      <c r="AD549" s="47">
        <f>_xlfn.XLOOKUP($E549,Main_OG!$D$1:$D$766,Main_OG!AM$1:AM$766,"")</f>
        <v>44602871</v>
      </c>
    </row>
    <row r="550" spans="1:30" x14ac:dyDescent="0.35">
      <c r="A550" s="36" t="s">
        <v>1550</v>
      </c>
      <c r="B550" s="45" t="s">
        <v>82</v>
      </c>
      <c r="C550" s="45" t="s">
        <v>4393</v>
      </c>
      <c r="D550" s="36" t="s">
        <v>1550</v>
      </c>
      <c r="E550" s="36" t="str">
        <f t="shared" si="24"/>
        <v>2016_NY</v>
      </c>
      <c r="F550" s="45">
        <v>2016</v>
      </c>
      <c r="G550" s="45">
        <f>_xlfn.XLOOKUP(I550,Main_OG!$B$1:$B$766,Main_OG!$O$1:$O$766,"")</f>
        <v>1</v>
      </c>
      <c r="H550" s="45">
        <f>_xlfn.XLOOKUP(E550,Main_OG!$D$1:$D$766,Main_OG!$J$1:$J$766,"")</f>
        <v>1</v>
      </c>
      <c r="I550" s="45" t="s">
        <v>82</v>
      </c>
      <c r="J550" s="45" t="str">
        <f t="shared" si="25"/>
        <v>Consolidated Edison Co-NY Inc_NY</v>
      </c>
      <c r="K550" s="45" t="str">
        <f t="shared" si="26"/>
        <v>Consolidated Edison Co-NY Inc_NY</v>
      </c>
      <c r="L550" s="45" t="s">
        <v>1561</v>
      </c>
      <c r="M550" s="45">
        <v>2</v>
      </c>
      <c r="N550" s="45">
        <v>358352</v>
      </c>
      <c r="O550" s="45">
        <v>69</v>
      </c>
      <c r="P550" s="45">
        <v>2187429</v>
      </c>
      <c r="Q550" s="45">
        <v>1524</v>
      </c>
      <c r="R550" s="45">
        <v>9423582</v>
      </c>
      <c r="S550" s="45">
        <v>60862</v>
      </c>
      <c r="T550" s="45">
        <v>10399796</v>
      </c>
      <c r="U550" s="45">
        <v>20.275590999999999</v>
      </c>
      <c r="V550" s="45">
        <v>19.129360999999999</v>
      </c>
      <c r="W550" s="45">
        <v>16.677073</v>
      </c>
      <c r="X550" s="45">
        <v>24.908228999999999</v>
      </c>
      <c r="Y550" s="46">
        <v>1590567.8</v>
      </c>
      <c r="Z550" s="46">
        <v>81001.025086534486</v>
      </c>
      <c r="AA550" s="47">
        <f>_xlfn.XLOOKUP($E550,Main_OG!$D$1:$D$766,Main_OG!AJ$1:AJ$766,"")</f>
        <v>1519322</v>
      </c>
      <c r="AB550" s="47">
        <f>_xlfn.XLOOKUP($E550,Main_OG!$D$1:$D$766,Main_OG!AK$1:AK$766,"")</f>
        <v>2283602</v>
      </c>
      <c r="AC550" s="47">
        <f>_xlfn.XLOOKUP($E550,Main_OG!$D$1:$D$766,Main_OG!AL$1:AL$766,"")</f>
        <v>905391122</v>
      </c>
      <c r="AD550" s="47">
        <f>_xlfn.XLOOKUP($E550,Main_OG!$D$1:$D$766,Main_OG!AM$1:AM$766,"")</f>
        <v>41570990</v>
      </c>
    </row>
    <row r="551" spans="1:30" x14ac:dyDescent="0.35">
      <c r="A551" s="36" t="s">
        <v>1550</v>
      </c>
      <c r="B551" s="45" t="s">
        <v>82</v>
      </c>
      <c r="C551" s="45" t="s">
        <v>4393</v>
      </c>
      <c r="D551" s="36" t="s">
        <v>1550</v>
      </c>
      <c r="E551" s="36" t="str">
        <f t="shared" si="24"/>
        <v>2017_NY</v>
      </c>
      <c r="F551" s="45">
        <v>2017</v>
      </c>
      <c r="G551" s="45">
        <f>_xlfn.XLOOKUP(I551,Main_OG!$B$1:$B$766,Main_OG!$O$1:$O$766,"")</f>
        <v>1</v>
      </c>
      <c r="H551" s="45">
        <f>_xlfn.XLOOKUP(E551,Main_OG!$D$1:$D$766,Main_OG!$J$1:$J$766,"")</f>
        <v>1</v>
      </c>
      <c r="I551" s="45" t="s">
        <v>82</v>
      </c>
      <c r="J551" s="45" t="str">
        <f t="shared" si="25"/>
        <v>Consolidated Edison Co-NY Inc_NY</v>
      </c>
      <c r="K551" s="45" t="str">
        <f t="shared" si="26"/>
        <v>Consolidated Edison Co-NY Inc_NY</v>
      </c>
      <c r="L551" s="45" t="s">
        <v>1562</v>
      </c>
      <c r="M551" s="45">
        <v>2</v>
      </c>
      <c r="N551" s="45">
        <v>372504</v>
      </c>
      <c r="O551" s="45">
        <v>67</v>
      </c>
      <c r="P551" s="45">
        <v>2211235</v>
      </c>
      <c r="Q551" s="45">
        <v>446</v>
      </c>
      <c r="R551" s="45">
        <v>9242491</v>
      </c>
      <c r="S551" s="45">
        <v>59755</v>
      </c>
      <c r="T551" s="45">
        <v>9924143</v>
      </c>
      <c r="U551" s="45">
        <v>19.955157</v>
      </c>
      <c r="V551" s="45">
        <v>19.725072000000001</v>
      </c>
      <c r="W551" s="45">
        <v>17.175132000000001</v>
      </c>
      <c r="X551" s="45">
        <v>25.342449999999999</v>
      </c>
      <c r="Y551" s="46">
        <v>1624800.7</v>
      </c>
      <c r="Z551" s="46">
        <v>82924.018655038119</v>
      </c>
      <c r="AA551" s="47">
        <f>_xlfn.XLOOKUP($E551,Main_OG!$D$1:$D$766,Main_OG!AJ$1:AJ$766,"")</f>
        <v>622594</v>
      </c>
      <c r="AB551" s="47">
        <f>_xlfn.XLOOKUP($E551,Main_OG!$D$1:$D$766,Main_OG!AK$1:AK$766,"")</f>
        <v>2036626</v>
      </c>
      <c r="AC551" s="47">
        <f>_xlfn.XLOOKUP($E551,Main_OG!$D$1:$D$766,Main_OG!AL$1:AL$766,"")</f>
        <v>740421322</v>
      </c>
      <c r="AD551" s="47">
        <f>_xlfn.XLOOKUP($E551,Main_OG!$D$1:$D$766,Main_OG!AM$1:AM$766,"")</f>
        <v>42167409</v>
      </c>
    </row>
    <row r="552" spans="1:30" x14ac:dyDescent="0.35">
      <c r="A552" s="36" t="s">
        <v>1550</v>
      </c>
      <c r="B552" s="45" t="s">
        <v>82</v>
      </c>
      <c r="C552" s="45" t="s">
        <v>4393</v>
      </c>
      <c r="D552" s="36" t="s">
        <v>1550</v>
      </c>
      <c r="E552" s="36" t="str">
        <f t="shared" si="24"/>
        <v>2018_NY</v>
      </c>
      <c r="F552" s="45">
        <v>2018</v>
      </c>
      <c r="G552" s="45">
        <f>_xlfn.XLOOKUP(I552,Main_OG!$B$1:$B$766,Main_OG!$O$1:$O$766,"")</f>
        <v>1</v>
      </c>
      <c r="H552" s="45">
        <f>_xlfn.XLOOKUP(E552,Main_OG!$D$1:$D$766,Main_OG!$J$1:$J$766,"")</f>
        <v>1</v>
      </c>
      <c r="I552" s="45" t="s">
        <v>82</v>
      </c>
      <c r="J552" s="45" t="str">
        <f t="shared" si="25"/>
        <v>Consolidated Edison Co-NY Inc_NY</v>
      </c>
      <c r="K552" s="45" t="str">
        <f t="shared" si="26"/>
        <v>Consolidated Edison Co-NY Inc_NY</v>
      </c>
      <c r="L552" s="45" t="s">
        <v>1563</v>
      </c>
      <c r="M552" s="45">
        <v>2</v>
      </c>
      <c r="N552" s="45">
        <v>386512</v>
      </c>
      <c r="O552" s="45">
        <v>59</v>
      </c>
      <c r="P552" s="45">
        <v>2315745</v>
      </c>
      <c r="Q552" s="45">
        <v>507</v>
      </c>
      <c r="R552" s="45">
        <v>9597866</v>
      </c>
      <c r="S552" s="45">
        <v>56964</v>
      </c>
      <c r="T552" s="45">
        <v>10796886</v>
      </c>
      <c r="U552" s="45">
        <v>20.315581999999999</v>
      </c>
      <c r="V552" s="45">
        <v>19.296206000000002</v>
      </c>
      <c r="W552" s="45">
        <v>16.715820999999998</v>
      </c>
      <c r="X552" s="45">
        <v>26.357368000000001</v>
      </c>
      <c r="Y552" s="46">
        <v>1665186.8</v>
      </c>
      <c r="Z552" s="46">
        <v>85201.517102503276</v>
      </c>
      <c r="AA552" s="47">
        <f>_xlfn.XLOOKUP($E552,Main_OG!$D$1:$D$766,Main_OG!AJ$1:AJ$766,"")</f>
        <v>551004</v>
      </c>
      <c r="AB552" s="47">
        <f>_xlfn.XLOOKUP($E552,Main_OG!$D$1:$D$766,Main_OG!AK$1:AK$766,"")</f>
        <v>5192542</v>
      </c>
      <c r="AC552" s="47">
        <f>_xlfn.XLOOKUP($E552,Main_OG!$D$1:$D$766,Main_OG!AL$1:AL$766,"")</f>
        <v>802445040</v>
      </c>
      <c r="AD552" s="47">
        <f>_xlfn.XLOOKUP($E552,Main_OG!$D$1:$D$766,Main_OG!AM$1:AM$766,"")</f>
        <v>42919011</v>
      </c>
    </row>
    <row r="553" spans="1:30" x14ac:dyDescent="0.35">
      <c r="A553" s="36" t="s">
        <v>1550</v>
      </c>
      <c r="B553" s="45" t="s">
        <v>82</v>
      </c>
      <c r="C553" s="45" t="s">
        <v>4393</v>
      </c>
      <c r="D553" s="36" t="s">
        <v>1550</v>
      </c>
      <c r="E553" s="36" t="str">
        <f t="shared" si="24"/>
        <v>2019_NY</v>
      </c>
      <c r="F553" s="45">
        <v>2019</v>
      </c>
      <c r="G553" s="45">
        <f>_xlfn.XLOOKUP(I553,Main_OG!$B$1:$B$766,Main_OG!$O$1:$O$766,"")</f>
        <v>1</v>
      </c>
      <c r="H553" s="45">
        <f>_xlfn.XLOOKUP(E553,Main_OG!$D$1:$D$766,Main_OG!$J$1:$J$766,"")</f>
        <v>1</v>
      </c>
      <c r="I553" s="45" t="s">
        <v>82</v>
      </c>
      <c r="J553" s="45" t="str">
        <f t="shared" si="25"/>
        <v>Consolidated Edison Co-NY Inc_NY</v>
      </c>
      <c r="K553" s="45" t="str">
        <f t="shared" si="26"/>
        <v>Consolidated Edison Co-NY Inc_NY</v>
      </c>
      <c r="L553" s="45" t="s">
        <v>1564</v>
      </c>
      <c r="M553" s="45">
        <v>2</v>
      </c>
      <c r="N553" s="45">
        <v>400615</v>
      </c>
      <c r="O553" s="45">
        <v>52</v>
      </c>
      <c r="P553" s="45">
        <v>2372477</v>
      </c>
      <c r="Q553" s="45">
        <v>589</v>
      </c>
      <c r="R553" s="45">
        <v>9921902</v>
      </c>
      <c r="S553" s="45">
        <v>63333</v>
      </c>
      <c r="T553" s="45">
        <v>10593517</v>
      </c>
      <c r="U553" s="45">
        <v>27.164686</v>
      </c>
      <c r="V553" s="45">
        <v>18.700437000000001</v>
      </c>
      <c r="W553" s="45">
        <v>14.700077</v>
      </c>
      <c r="X553" s="45">
        <v>25.297642</v>
      </c>
      <c r="Y553" s="46">
        <v>1709750.7</v>
      </c>
      <c r="Z553" s="46">
        <v>87845.614356703445</v>
      </c>
      <c r="AA553" s="47">
        <f>_xlfn.XLOOKUP($E553,Main_OG!$D$1:$D$766,Main_OG!AJ$1:AJ$766,"")</f>
        <v>373500</v>
      </c>
      <c r="AB553" s="47">
        <f>_xlfn.XLOOKUP($E553,Main_OG!$D$1:$D$766,Main_OG!AK$1:AK$766,"")</f>
        <v>1791762</v>
      </c>
      <c r="AC553" s="47">
        <f>_xlfn.XLOOKUP($E553,Main_OG!$D$1:$D$766,Main_OG!AL$1:AL$766,"")</f>
        <v>731087044</v>
      </c>
      <c r="AD553" s="47">
        <f>_xlfn.XLOOKUP($E553,Main_OG!$D$1:$D$766,Main_OG!AM$1:AM$766,"")</f>
        <v>44865018</v>
      </c>
    </row>
    <row r="554" spans="1:30" x14ac:dyDescent="0.35">
      <c r="A554" s="36" t="s">
        <v>1550</v>
      </c>
      <c r="B554" s="45" t="s">
        <v>82</v>
      </c>
      <c r="C554" s="45" t="s">
        <v>4393</v>
      </c>
      <c r="D554" s="36" t="s">
        <v>1550</v>
      </c>
      <c r="E554" s="36" t="str">
        <f t="shared" si="24"/>
        <v>2020_NY</v>
      </c>
      <c r="F554" s="45">
        <v>2020</v>
      </c>
      <c r="G554" s="45">
        <f>_xlfn.XLOOKUP(I554,Main_OG!$B$1:$B$766,Main_OG!$O$1:$O$766,"")</f>
        <v>1</v>
      </c>
      <c r="H554" s="45">
        <f>_xlfn.XLOOKUP(E554,Main_OG!$D$1:$D$766,Main_OG!$J$1:$J$766,"")</f>
        <v>1</v>
      </c>
      <c r="I554" s="45" t="s">
        <v>82</v>
      </c>
      <c r="J554" s="45" t="str">
        <f t="shared" si="25"/>
        <v>Consolidated Edison Co-NY Inc_NY</v>
      </c>
      <c r="K554" s="45" t="str">
        <f t="shared" si="26"/>
        <v>Consolidated Edison Co-NY Inc_NY</v>
      </c>
      <c r="L554" s="45" t="s">
        <v>1565</v>
      </c>
      <c r="M554" s="45">
        <v>2</v>
      </c>
      <c r="N554" s="45">
        <v>425378</v>
      </c>
      <c r="O554" s="45">
        <v>46</v>
      </c>
      <c r="P554" s="45">
        <v>0</v>
      </c>
      <c r="Q554" s="45">
        <v>1527</v>
      </c>
      <c r="R554" s="45">
        <v>9382313</v>
      </c>
      <c r="S554" s="45">
        <v>52790</v>
      </c>
      <c r="T554" s="45">
        <v>0</v>
      </c>
      <c r="U554" s="45">
        <v>27.046496000000001</v>
      </c>
      <c r="V554" s="45">
        <v>20.157194</v>
      </c>
      <c r="W554" s="45">
        <v>15.576814000000001</v>
      </c>
      <c r="X554" s="45">
        <v>0</v>
      </c>
      <c r="Y554" s="46">
        <v>1650567.2</v>
      </c>
      <c r="Z554" s="46">
        <v>85158.158910676211</v>
      </c>
      <c r="AA554" s="47">
        <f>_xlfn.XLOOKUP($E554,Main_OG!$D$1:$D$766,Main_OG!AJ$1:AJ$766,"")</f>
        <v>127422</v>
      </c>
      <c r="AB554" s="47">
        <f>_xlfn.XLOOKUP($E554,Main_OG!$D$1:$D$766,Main_OG!AK$1:AK$766,"")</f>
        <v>1502064</v>
      </c>
      <c r="AC554" s="47">
        <f>_xlfn.XLOOKUP($E554,Main_OG!$D$1:$D$766,Main_OG!AL$1:AL$766,"")</f>
        <v>818703500</v>
      </c>
      <c r="AD554" s="47">
        <f>_xlfn.XLOOKUP($E554,Main_OG!$D$1:$D$766,Main_OG!AM$1:AM$766,"")</f>
        <v>0</v>
      </c>
    </row>
    <row r="555" spans="1:30" x14ac:dyDescent="0.35">
      <c r="A555" s="36" t="s">
        <v>1566</v>
      </c>
      <c r="B555" s="45" t="s">
        <v>351</v>
      </c>
      <c r="C555" s="45" t="s">
        <v>4395</v>
      </c>
      <c r="D555" s="36" t="s">
        <v>1566</v>
      </c>
      <c r="E555" s="36" t="str">
        <f t="shared" si="24"/>
        <v>2006_WI</v>
      </c>
      <c r="F555" s="45">
        <v>2006</v>
      </c>
      <c r="G555" s="45">
        <f>_xlfn.XLOOKUP(I555,Main_OG!$B$1:$B$766,Main_OG!$O$1:$O$766,"")</f>
        <v>0</v>
      </c>
      <c r="H555" s="45">
        <f>_xlfn.XLOOKUP(E555,Main_OG!$D$1:$D$766,Main_OG!$J$1:$J$766,"")</f>
        <v>0</v>
      </c>
      <c r="I555" s="45" t="s">
        <v>351</v>
      </c>
      <c r="J555" s="45" t="str">
        <f t="shared" si="25"/>
        <v>Consolidated Water Power Co_WI</v>
      </c>
      <c r="K555" s="45" t="str">
        <f t="shared" si="26"/>
        <v>Consolidated Water Power Co_WI</v>
      </c>
      <c r="L555" s="45" t="s">
        <v>1567</v>
      </c>
      <c r="M555" s="45">
        <v>0</v>
      </c>
      <c r="N555" s="45">
        <v>185</v>
      </c>
      <c r="O555" s="45">
        <v>1</v>
      </c>
      <c r="P555" s="45">
        <v>983</v>
      </c>
      <c r="Q555" s="45">
        <v>0</v>
      </c>
      <c r="R555" s="45">
        <v>502</v>
      </c>
      <c r="S555" s="45">
        <v>66837</v>
      </c>
      <c r="T555" s="45">
        <v>574</v>
      </c>
      <c r="U555" s="45">
        <v>0</v>
      </c>
      <c r="V555" s="45">
        <v>6.6764197366671114</v>
      </c>
      <c r="W555" s="45">
        <v>4.9358910923992427</v>
      </c>
      <c r="X555" s="45">
        <v>6.7616916008952774</v>
      </c>
      <c r="Y555" s="46">
        <v>287146.59999999998</v>
      </c>
      <c r="Z555" s="46">
        <v>51481.599345961702</v>
      </c>
      <c r="AA555" s="47">
        <f>_xlfn.XLOOKUP($E555,Main_OG!$D$1:$D$766,Main_OG!AJ$1:AJ$766,"")</f>
        <v>47984959.539999999</v>
      </c>
      <c r="AB555" s="47">
        <f>_xlfn.XLOOKUP($E555,Main_OG!$D$1:$D$766,Main_OG!AK$1:AK$766,"")</f>
        <v>3549166.82</v>
      </c>
      <c r="AC555" s="47">
        <f>_xlfn.XLOOKUP($E555,Main_OG!$D$1:$D$766,Main_OG!AL$1:AL$766,"")</f>
        <v>88498243.219999984</v>
      </c>
      <c r="AD555" s="47">
        <f>_xlfn.XLOOKUP($E555,Main_OG!$D$1:$D$766,Main_OG!AM$1:AM$766,"")</f>
        <v>12233515</v>
      </c>
    </row>
    <row r="556" spans="1:30" x14ac:dyDescent="0.35">
      <c r="A556" s="36" t="s">
        <v>1566</v>
      </c>
      <c r="B556" s="45" t="s">
        <v>351</v>
      </c>
      <c r="C556" s="45" t="s">
        <v>4395</v>
      </c>
      <c r="D556" s="36" t="s">
        <v>1566</v>
      </c>
      <c r="E556" s="36" t="str">
        <f t="shared" si="24"/>
        <v>2007_WI</v>
      </c>
      <c r="F556" s="45">
        <v>2007</v>
      </c>
      <c r="G556" s="45">
        <f>_xlfn.XLOOKUP(I556,Main_OG!$B$1:$B$766,Main_OG!$O$1:$O$766,"")</f>
        <v>0</v>
      </c>
      <c r="H556" s="45">
        <f>_xlfn.XLOOKUP(E556,Main_OG!$D$1:$D$766,Main_OG!$J$1:$J$766,"")</f>
        <v>0</v>
      </c>
      <c r="I556" s="45" t="s">
        <v>351</v>
      </c>
      <c r="J556" s="45" t="str">
        <f t="shared" si="25"/>
        <v>Consolidated Water Power Co_WI</v>
      </c>
      <c r="K556" s="45" t="str">
        <f t="shared" si="26"/>
        <v>Consolidated Water Power Co_WI</v>
      </c>
      <c r="L556" s="45" t="s">
        <v>1568</v>
      </c>
      <c r="M556" s="45">
        <v>0</v>
      </c>
      <c r="N556" s="45">
        <v>189</v>
      </c>
      <c r="O556" s="45">
        <v>1</v>
      </c>
      <c r="P556" s="45">
        <v>984</v>
      </c>
      <c r="Q556" s="45">
        <v>0</v>
      </c>
      <c r="R556" s="45">
        <v>581</v>
      </c>
      <c r="S556" s="45">
        <v>72943</v>
      </c>
      <c r="T556" s="45">
        <v>599</v>
      </c>
      <c r="U556" s="45">
        <v>0</v>
      </c>
      <c r="V556" s="45">
        <v>6.99</v>
      </c>
      <c r="W556" s="45">
        <v>5.26</v>
      </c>
      <c r="X556" s="45">
        <v>7.18</v>
      </c>
      <c r="Y556" s="46">
        <v>289855.2</v>
      </c>
      <c r="Z556" s="46">
        <v>51660.456888754226</v>
      </c>
      <c r="AA556" s="47">
        <f>_xlfn.XLOOKUP($E556,Main_OG!$D$1:$D$766,Main_OG!AJ$1:AJ$766,"")</f>
        <v>48160880</v>
      </c>
      <c r="AB556" s="47">
        <f>_xlfn.XLOOKUP($E556,Main_OG!$D$1:$D$766,Main_OG!AK$1:AK$766,"")</f>
        <v>3854054</v>
      </c>
      <c r="AC556" s="47">
        <f>_xlfn.XLOOKUP($E556,Main_OG!$D$1:$D$766,Main_OG!AL$1:AL$766,"")</f>
        <v>108994756</v>
      </c>
      <c r="AD556" s="47">
        <f>_xlfn.XLOOKUP($E556,Main_OG!$D$1:$D$766,Main_OG!AM$1:AM$766,"")</f>
        <v>12910319</v>
      </c>
    </row>
    <row r="557" spans="1:30" x14ac:dyDescent="0.35">
      <c r="A557" s="36" t="s">
        <v>1566</v>
      </c>
      <c r="B557" s="45" t="s">
        <v>351</v>
      </c>
      <c r="C557" s="45" t="s">
        <v>4395</v>
      </c>
      <c r="D557" s="36" t="s">
        <v>1566</v>
      </c>
      <c r="E557" s="36" t="str">
        <f t="shared" si="24"/>
        <v>2008_WI</v>
      </c>
      <c r="F557" s="45">
        <v>2008</v>
      </c>
      <c r="G557" s="45">
        <f>_xlfn.XLOOKUP(I557,Main_OG!$B$1:$B$766,Main_OG!$O$1:$O$766,"")</f>
        <v>0</v>
      </c>
      <c r="H557" s="45">
        <f>_xlfn.XLOOKUP(E557,Main_OG!$D$1:$D$766,Main_OG!$J$1:$J$766,"")</f>
        <v>0</v>
      </c>
      <c r="I557" s="45" t="s">
        <v>351</v>
      </c>
      <c r="J557" s="45" t="str">
        <f t="shared" si="25"/>
        <v>Consolidated Water Power Co_WI</v>
      </c>
      <c r="K557" s="45" t="str">
        <f t="shared" si="26"/>
        <v>Consolidated Water Power Co_WI</v>
      </c>
      <c r="L557" s="45" t="s">
        <v>1569</v>
      </c>
      <c r="M557" s="45">
        <v>0</v>
      </c>
      <c r="N557" s="45">
        <v>16</v>
      </c>
      <c r="O557" s="45">
        <v>1</v>
      </c>
      <c r="P557" s="45">
        <v>99</v>
      </c>
      <c r="Q557" s="45">
        <v>0</v>
      </c>
      <c r="R557" s="45">
        <v>27257</v>
      </c>
      <c r="S557" s="45">
        <v>1366475</v>
      </c>
      <c r="T557" s="45">
        <v>841</v>
      </c>
      <c r="U557" s="45">
        <v>0</v>
      </c>
      <c r="V557" s="45">
        <v>5.88</v>
      </c>
      <c r="W557" s="45">
        <v>5.66</v>
      </c>
      <c r="X557" s="45">
        <v>7.85</v>
      </c>
      <c r="Y557" s="46">
        <v>286204.7</v>
      </c>
      <c r="Z557" s="46">
        <v>50736.554324803634</v>
      </c>
      <c r="AA557" s="47">
        <f>_xlfn.XLOOKUP($E557,Main_OG!$D$1:$D$766,Main_OG!AJ$1:AJ$766,"")</f>
        <v>49868066</v>
      </c>
      <c r="AB557" s="47">
        <f>_xlfn.XLOOKUP($E557,Main_OG!$D$1:$D$766,Main_OG!AK$1:AK$766,"")</f>
        <v>3460118</v>
      </c>
      <c r="AC557" s="47">
        <f>_xlfn.XLOOKUP($E557,Main_OG!$D$1:$D$766,Main_OG!AL$1:AL$766,"")</f>
        <v>82624382</v>
      </c>
      <c r="AD557" s="47">
        <f>_xlfn.XLOOKUP($E557,Main_OG!$D$1:$D$766,Main_OG!AM$1:AM$766,"")</f>
        <v>12154510</v>
      </c>
    </row>
    <row r="558" spans="1:30" x14ac:dyDescent="0.35">
      <c r="A558" s="36" t="s">
        <v>1566</v>
      </c>
      <c r="B558" s="45" t="s">
        <v>351</v>
      </c>
      <c r="C558" s="45" t="s">
        <v>4395</v>
      </c>
      <c r="D558" s="36" t="s">
        <v>1566</v>
      </c>
      <c r="E558" s="36" t="str">
        <f t="shared" si="24"/>
        <v>2009_WI</v>
      </c>
      <c r="F558" s="45">
        <v>2009</v>
      </c>
      <c r="G558" s="45">
        <f>_xlfn.XLOOKUP(I558,Main_OG!$B$1:$B$766,Main_OG!$O$1:$O$766,"")</f>
        <v>0</v>
      </c>
      <c r="H558" s="45">
        <f>_xlfn.XLOOKUP(E558,Main_OG!$D$1:$D$766,Main_OG!$J$1:$J$766,"")</f>
        <v>0</v>
      </c>
      <c r="I558" s="45" t="s">
        <v>351</v>
      </c>
      <c r="J558" s="45" t="str">
        <f t="shared" si="25"/>
        <v>Consolidated Water Power Co_WI</v>
      </c>
      <c r="K558" s="45" t="str">
        <f t="shared" si="26"/>
        <v>Consolidated Water Power Co_WI</v>
      </c>
      <c r="L558" s="45" t="s">
        <v>1570</v>
      </c>
      <c r="M558" s="45">
        <v>0</v>
      </c>
      <c r="N558" s="45">
        <v>16</v>
      </c>
      <c r="O558" s="45">
        <v>1</v>
      </c>
      <c r="P558" s="45">
        <v>99</v>
      </c>
      <c r="Q558" s="45">
        <v>0</v>
      </c>
      <c r="R558" s="45">
        <v>3474</v>
      </c>
      <c r="S558" s="45">
        <v>1292860</v>
      </c>
      <c r="T558" s="45">
        <v>826</v>
      </c>
      <c r="U558" s="45">
        <v>0</v>
      </c>
      <c r="V558" s="45">
        <v>6.28</v>
      </c>
      <c r="W558" s="45">
        <v>5.96</v>
      </c>
      <c r="X558" s="45">
        <v>8.6</v>
      </c>
      <c r="Y558" s="46">
        <v>277279.40000000002</v>
      </c>
      <c r="Z558" s="46">
        <v>48909.24112900722</v>
      </c>
      <c r="AA558" s="47">
        <f>_xlfn.XLOOKUP($E558,Main_OG!$D$1:$D$766,Main_OG!AJ$1:AJ$766,"")</f>
        <v>44836820</v>
      </c>
      <c r="AB558" s="47">
        <f>_xlfn.XLOOKUP($E558,Main_OG!$D$1:$D$766,Main_OG!AK$1:AK$766,"")</f>
        <v>2630276</v>
      </c>
      <c r="AC558" s="47">
        <f>_xlfn.XLOOKUP($E558,Main_OG!$D$1:$D$766,Main_OG!AL$1:AL$766,"")</f>
        <v>82642892</v>
      </c>
      <c r="AD558" s="47">
        <f>_xlfn.XLOOKUP($E558,Main_OG!$D$1:$D$766,Main_OG!AM$1:AM$766,"")</f>
        <v>12683151</v>
      </c>
    </row>
    <row r="559" spans="1:30" x14ac:dyDescent="0.35">
      <c r="A559" s="36" t="s">
        <v>1566</v>
      </c>
      <c r="B559" s="45" t="s">
        <v>351</v>
      </c>
      <c r="C559" s="45" t="s">
        <v>4395</v>
      </c>
      <c r="D559" s="36" t="s">
        <v>1566</v>
      </c>
      <c r="E559" s="36" t="str">
        <f t="shared" si="24"/>
        <v>2010_WI</v>
      </c>
      <c r="F559" s="45">
        <v>2010</v>
      </c>
      <c r="G559" s="45">
        <f>_xlfn.XLOOKUP(I559,Main_OG!$B$1:$B$766,Main_OG!$O$1:$O$766,"")</f>
        <v>0</v>
      </c>
      <c r="H559" s="45">
        <f>_xlfn.XLOOKUP(E559,Main_OG!$D$1:$D$766,Main_OG!$J$1:$J$766,"")</f>
        <v>0</v>
      </c>
      <c r="I559" s="45" t="s">
        <v>351</v>
      </c>
      <c r="J559" s="45" t="str">
        <f t="shared" si="25"/>
        <v>Consolidated Water Power Co_WI</v>
      </c>
      <c r="K559" s="45" t="str">
        <f t="shared" si="26"/>
        <v>Consolidated Water Power Co_WI</v>
      </c>
      <c r="L559" s="45" t="s">
        <v>1571</v>
      </c>
      <c r="M559" s="45">
        <v>0</v>
      </c>
      <c r="N559" s="45">
        <v>18</v>
      </c>
      <c r="O559" s="45">
        <v>1</v>
      </c>
      <c r="P559" s="45">
        <v>97</v>
      </c>
      <c r="Q559" s="45">
        <v>0</v>
      </c>
      <c r="R559" s="45">
        <v>3450</v>
      </c>
      <c r="S559" s="45">
        <v>1491941</v>
      </c>
      <c r="T559" s="45">
        <v>866</v>
      </c>
      <c r="U559" s="45">
        <v>0</v>
      </c>
      <c r="V559" s="45">
        <v>5.57</v>
      </c>
      <c r="W559" s="45">
        <v>5.33</v>
      </c>
      <c r="X559" s="45">
        <v>8.43</v>
      </c>
      <c r="Y559" s="46">
        <v>287652.90000000002</v>
      </c>
      <c r="Z559" s="46">
        <v>50549.332945320813</v>
      </c>
      <c r="AA559" s="47">
        <f>_xlfn.XLOOKUP($E559,Main_OG!$D$1:$D$766,Main_OG!AJ$1:AJ$766,"")</f>
        <v>48147388</v>
      </c>
      <c r="AB559" s="47">
        <f>_xlfn.XLOOKUP($E559,Main_OG!$D$1:$D$766,Main_OG!AK$1:AK$766,"")</f>
        <v>2625246</v>
      </c>
      <c r="AC559" s="47">
        <f>_xlfn.XLOOKUP($E559,Main_OG!$D$1:$D$766,Main_OG!AL$1:AL$766,"")</f>
        <v>85543582</v>
      </c>
      <c r="AD559" s="47">
        <f>_xlfn.XLOOKUP($E559,Main_OG!$D$1:$D$766,Main_OG!AM$1:AM$766,"")</f>
        <v>13280939</v>
      </c>
    </row>
    <row r="560" spans="1:30" x14ac:dyDescent="0.35">
      <c r="A560" s="36" t="s">
        <v>1566</v>
      </c>
      <c r="B560" s="45" t="s">
        <v>351</v>
      </c>
      <c r="C560" s="45" t="s">
        <v>4395</v>
      </c>
      <c r="D560" s="36" t="s">
        <v>1566</v>
      </c>
      <c r="E560" s="36" t="str">
        <f t="shared" si="24"/>
        <v>2011_WI</v>
      </c>
      <c r="F560" s="45">
        <v>2011</v>
      </c>
      <c r="G560" s="45">
        <f>_xlfn.XLOOKUP(I560,Main_OG!$B$1:$B$766,Main_OG!$O$1:$O$766,"")</f>
        <v>0</v>
      </c>
      <c r="H560" s="45">
        <f>_xlfn.XLOOKUP(E560,Main_OG!$D$1:$D$766,Main_OG!$J$1:$J$766,"")</f>
        <v>0</v>
      </c>
      <c r="I560" s="45" t="s">
        <v>351</v>
      </c>
      <c r="J560" s="45" t="str">
        <f t="shared" si="25"/>
        <v>Consolidated Water Power Co_WI</v>
      </c>
      <c r="K560" s="45" t="str">
        <f t="shared" si="26"/>
        <v>Consolidated Water Power Co_WI</v>
      </c>
      <c r="L560" s="45" t="s">
        <v>1572</v>
      </c>
      <c r="M560" s="45">
        <v>0</v>
      </c>
      <c r="N560" s="45">
        <v>18</v>
      </c>
      <c r="O560" s="45">
        <v>1</v>
      </c>
      <c r="P560" s="45">
        <v>92</v>
      </c>
      <c r="Q560" s="45">
        <v>0</v>
      </c>
      <c r="R560" s="45">
        <v>3427</v>
      </c>
      <c r="S560" s="45">
        <v>1090365</v>
      </c>
      <c r="T560" s="45">
        <v>870</v>
      </c>
      <c r="U560" s="45">
        <v>0</v>
      </c>
      <c r="V560" s="45">
        <v>6.01</v>
      </c>
      <c r="W560" s="45">
        <v>5.67</v>
      </c>
      <c r="X560" s="45">
        <v>8.51</v>
      </c>
      <c r="Y560" s="46">
        <v>293664</v>
      </c>
      <c r="Z560" s="46">
        <v>51467.268623024829</v>
      </c>
      <c r="AA560" s="47">
        <f>_xlfn.XLOOKUP($E560,Main_OG!$D$1:$D$766,Main_OG!AJ$1:AJ$766,"")</f>
        <v>46098434</v>
      </c>
      <c r="AB560" s="47">
        <f>_xlfn.XLOOKUP($E560,Main_OG!$D$1:$D$766,Main_OG!AK$1:AK$766,"")</f>
        <v>2129235.35</v>
      </c>
      <c r="AC560" s="47">
        <f>_xlfn.XLOOKUP($E560,Main_OG!$D$1:$D$766,Main_OG!AL$1:AL$766,"")</f>
        <v>95949646</v>
      </c>
      <c r="AD560" s="47">
        <f>_xlfn.XLOOKUP($E560,Main_OG!$D$1:$D$766,Main_OG!AM$1:AM$766,"")</f>
        <v>11559781</v>
      </c>
    </row>
    <row r="561" spans="1:30" x14ac:dyDescent="0.35">
      <c r="A561" s="36" t="s">
        <v>1566</v>
      </c>
      <c r="B561" s="45" t="s">
        <v>351</v>
      </c>
      <c r="C561" s="45" t="s">
        <v>4395</v>
      </c>
      <c r="D561" s="36" t="s">
        <v>1566</v>
      </c>
      <c r="E561" s="36" t="str">
        <f t="shared" si="24"/>
        <v>2012_WI</v>
      </c>
      <c r="F561" s="45">
        <v>2012</v>
      </c>
      <c r="G561" s="45">
        <f>_xlfn.XLOOKUP(I561,Main_OG!$B$1:$B$766,Main_OG!$O$1:$O$766,"")</f>
        <v>0</v>
      </c>
      <c r="H561" s="45">
        <f>_xlfn.XLOOKUP(E561,Main_OG!$D$1:$D$766,Main_OG!$J$1:$J$766,"")</f>
        <v>0</v>
      </c>
      <c r="I561" s="45" t="s">
        <v>351</v>
      </c>
      <c r="J561" s="45" t="str">
        <f t="shared" si="25"/>
        <v>Consolidated Water Power Co_WI</v>
      </c>
      <c r="K561" s="45" t="str">
        <f t="shared" si="26"/>
        <v>Consolidated Water Power Co_WI</v>
      </c>
      <c r="L561" s="45" t="s">
        <v>1573</v>
      </c>
      <c r="M561" s="45">
        <v>0</v>
      </c>
      <c r="N561" s="45">
        <v>17</v>
      </c>
      <c r="O561" s="45">
        <v>1</v>
      </c>
      <c r="P561" s="45">
        <v>92</v>
      </c>
      <c r="Q561" s="45">
        <v>0</v>
      </c>
      <c r="R561" s="45">
        <v>3485</v>
      </c>
      <c r="S561" s="45">
        <v>1008458</v>
      </c>
      <c r="T561" s="45">
        <v>867</v>
      </c>
      <c r="U561" s="45">
        <v>0</v>
      </c>
      <c r="V561" s="45">
        <v>6.0258250000000002</v>
      </c>
      <c r="W561" s="45">
        <v>5.6367246</v>
      </c>
      <c r="X561" s="45">
        <v>8.5351788000000006</v>
      </c>
      <c r="Y561" s="46">
        <v>299007.59999999998</v>
      </c>
      <c r="Z561" s="46">
        <v>52266.517504031326</v>
      </c>
      <c r="AA561" s="47">
        <f>_xlfn.XLOOKUP($E561,Main_OG!$D$1:$D$766,Main_OG!AJ$1:AJ$766,"")</f>
        <v>38987626</v>
      </c>
      <c r="AB561" s="47">
        <f>_xlfn.XLOOKUP($E561,Main_OG!$D$1:$D$766,Main_OG!AK$1:AK$766,"")</f>
        <v>960860</v>
      </c>
      <c r="AC561" s="47">
        <f>_xlfn.XLOOKUP($E561,Main_OG!$D$1:$D$766,Main_OG!AL$1:AL$766,"")</f>
        <v>173921342</v>
      </c>
      <c r="AD561" s="47">
        <f>_xlfn.XLOOKUP($E561,Main_OG!$D$1:$D$766,Main_OG!AM$1:AM$766,"")</f>
        <v>14299595</v>
      </c>
    </row>
    <row r="562" spans="1:30" x14ac:dyDescent="0.35">
      <c r="A562" s="36" t="s">
        <v>1566</v>
      </c>
      <c r="B562" s="45" t="s">
        <v>351</v>
      </c>
      <c r="C562" s="45" t="s">
        <v>4395</v>
      </c>
      <c r="D562" s="36" t="s">
        <v>1566</v>
      </c>
      <c r="E562" s="36" t="str">
        <f t="shared" si="24"/>
        <v>2013_WI</v>
      </c>
      <c r="F562" s="45">
        <v>2013</v>
      </c>
      <c r="G562" s="45">
        <f>_xlfn.XLOOKUP(I562,Main_OG!$B$1:$B$766,Main_OG!$O$1:$O$766,"")</f>
        <v>0</v>
      </c>
      <c r="H562" s="45">
        <f>_xlfn.XLOOKUP(E562,Main_OG!$D$1:$D$766,Main_OG!$J$1:$J$766,"")</f>
        <v>0</v>
      </c>
      <c r="I562" s="45" t="s">
        <v>351</v>
      </c>
      <c r="J562" s="45" t="str">
        <f t="shared" si="25"/>
        <v>Consolidated Water Power Co_WI</v>
      </c>
      <c r="K562" s="45" t="str">
        <f t="shared" si="26"/>
        <v>Consolidated Water Power Co_WI</v>
      </c>
      <c r="L562" s="45" t="s">
        <v>1574</v>
      </c>
      <c r="M562" s="45">
        <v>0</v>
      </c>
      <c r="N562" s="45">
        <v>16</v>
      </c>
      <c r="O562" s="45">
        <v>1</v>
      </c>
      <c r="P562" s="45">
        <v>88</v>
      </c>
      <c r="Q562" s="45">
        <v>0</v>
      </c>
      <c r="R562" s="45">
        <v>3536</v>
      </c>
      <c r="S562" s="45">
        <v>1048070</v>
      </c>
      <c r="T562" s="45">
        <v>742</v>
      </c>
      <c r="U562" s="45">
        <v>0</v>
      </c>
      <c r="V562" s="45">
        <v>5.7692307999999999</v>
      </c>
      <c r="W562" s="45">
        <v>5.2959249000000002</v>
      </c>
      <c r="X562" s="45">
        <v>8.3557950999999999</v>
      </c>
      <c r="Y562" s="46">
        <v>301550.5</v>
      </c>
      <c r="Z562" s="46">
        <v>52553.131642108798</v>
      </c>
      <c r="AA562" s="47">
        <f>_xlfn.XLOOKUP($E562,Main_OG!$D$1:$D$766,Main_OG!AJ$1:AJ$766,"")</f>
        <v>47747638</v>
      </c>
      <c r="AB562" s="47">
        <f>_xlfn.XLOOKUP($E562,Main_OG!$D$1:$D$766,Main_OG!AK$1:AK$766,"")</f>
        <v>885782</v>
      </c>
      <c r="AC562" s="47">
        <f>_xlfn.XLOOKUP($E562,Main_OG!$D$1:$D$766,Main_OG!AL$1:AL$766,"")</f>
        <v>122721516</v>
      </c>
      <c r="AD562" s="47">
        <f>_xlfn.XLOOKUP($E562,Main_OG!$D$1:$D$766,Main_OG!AM$1:AM$766,"")</f>
        <v>11675194</v>
      </c>
    </row>
    <row r="563" spans="1:30" x14ac:dyDescent="0.35">
      <c r="A563" s="36" t="s">
        <v>1566</v>
      </c>
      <c r="B563" s="45" t="s">
        <v>351</v>
      </c>
      <c r="C563" s="45" t="s">
        <v>4395</v>
      </c>
      <c r="D563" s="36" t="s">
        <v>1566</v>
      </c>
      <c r="E563" s="36" t="str">
        <f t="shared" si="24"/>
        <v>2014_WI</v>
      </c>
      <c r="F563" s="45">
        <v>2014</v>
      </c>
      <c r="G563" s="45">
        <f>_xlfn.XLOOKUP(I563,Main_OG!$B$1:$B$766,Main_OG!$O$1:$O$766,"")</f>
        <v>0</v>
      </c>
      <c r="H563" s="45">
        <f>_xlfn.XLOOKUP(E563,Main_OG!$D$1:$D$766,Main_OG!$J$1:$J$766,"")</f>
        <v>0</v>
      </c>
      <c r="I563" s="45" t="s">
        <v>351</v>
      </c>
      <c r="J563" s="45" t="str">
        <f t="shared" si="25"/>
        <v>Consolidated Water Power Co_WI</v>
      </c>
      <c r="K563" s="45" t="str">
        <f t="shared" si="26"/>
        <v>Consolidated Water Power Co_WI</v>
      </c>
      <c r="L563" s="45" t="s">
        <v>1575</v>
      </c>
      <c r="M563" s="45">
        <v>0</v>
      </c>
      <c r="N563" s="45">
        <v>22</v>
      </c>
      <c r="O563" s="45">
        <v>1</v>
      </c>
      <c r="P563" s="45">
        <v>87</v>
      </c>
      <c r="Q563" s="45">
        <v>0</v>
      </c>
      <c r="R563" s="45">
        <v>3452</v>
      </c>
      <c r="S563" s="45">
        <v>1025688</v>
      </c>
      <c r="T563" s="45">
        <v>697</v>
      </c>
      <c r="U563" s="45">
        <v>0</v>
      </c>
      <c r="V563" s="45">
        <v>6.3354577000000001</v>
      </c>
      <c r="W563" s="45">
        <v>5.840821</v>
      </c>
      <c r="X563" s="45">
        <v>8.8665710000000004</v>
      </c>
      <c r="Y563" s="46">
        <v>309425.8</v>
      </c>
      <c r="Z563" s="46">
        <v>53783.260408687413</v>
      </c>
      <c r="AA563" s="47">
        <f>_xlfn.XLOOKUP($E563,Main_OG!$D$1:$D$766,Main_OG!AJ$1:AJ$766,"")</f>
        <v>42668086</v>
      </c>
      <c r="AB563" s="47">
        <f>_xlfn.XLOOKUP($E563,Main_OG!$D$1:$D$766,Main_OG!AK$1:AK$766,"")</f>
        <v>1056130</v>
      </c>
      <c r="AC563" s="47">
        <f>_xlfn.XLOOKUP($E563,Main_OG!$D$1:$D$766,Main_OG!AL$1:AL$766,"")</f>
        <v>119709694</v>
      </c>
      <c r="AD563" s="47">
        <f>_xlfn.XLOOKUP($E563,Main_OG!$D$1:$D$766,Main_OG!AM$1:AM$766,"")</f>
        <v>9447096</v>
      </c>
    </row>
    <row r="564" spans="1:30" x14ac:dyDescent="0.35">
      <c r="A564" s="36" t="s">
        <v>1566</v>
      </c>
      <c r="B564" s="45" t="s">
        <v>351</v>
      </c>
      <c r="C564" s="45" t="s">
        <v>4395</v>
      </c>
      <c r="D564" s="36" t="s">
        <v>1566</v>
      </c>
      <c r="E564" s="36" t="str">
        <f t="shared" si="24"/>
        <v>2015_WI</v>
      </c>
      <c r="F564" s="45">
        <v>2015</v>
      </c>
      <c r="G564" s="45">
        <f>_xlfn.XLOOKUP(I564,Main_OG!$B$1:$B$766,Main_OG!$O$1:$O$766,"")</f>
        <v>0</v>
      </c>
      <c r="H564" s="45">
        <f>_xlfn.XLOOKUP(E564,Main_OG!$D$1:$D$766,Main_OG!$J$1:$J$766,"")</f>
        <v>0</v>
      </c>
      <c r="I564" s="45" t="s">
        <v>351</v>
      </c>
      <c r="J564" s="45" t="str">
        <f t="shared" si="25"/>
        <v>Consolidated Water Power Co_WI</v>
      </c>
      <c r="K564" s="45" t="str">
        <f t="shared" si="26"/>
        <v>Consolidated Water Power Co_WI</v>
      </c>
      <c r="L564" s="45" t="s">
        <v>1576</v>
      </c>
      <c r="M564" s="45">
        <v>0</v>
      </c>
      <c r="N564" s="45">
        <v>21</v>
      </c>
      <c r="O564" s="45">
        <v>2</v>
      </c>
      <c r="P564" s="45">
        <v>90</v>
      </c>
      <c r="Q564" s="45">
        <v>0</v>
      </c>
      <c r="R564" s="45">
        <v>3569</v>
      </c>
      <c r="S564" s="45">
        <v>1012614</v>
      </c>
      <c r="T564" s="45">
        <v>691</v>
      </c>
      <c r="U564" s="45">
        <v>0</v>
      </c>
      <c r="V564" s="45">
        <v>5.7887363000000001</v>
      </c>
      <c r="W564" s="45">
        <v>5.3007068999999998</v>
      </c>
      <c r="X564" s="45">
        <v>8.3791606000000005</v>
      </c>
      <c r="Y564" s="46">
        <v>315687.8</v>
      </c>
      <c r="Z564" s="46">
        <v>54779.073203599488</v>
      </c>
      <c r="AA564" s="47">
        <f>_xlfn.XLOOKUP($E564,Main_OG!$D$1:$D$766,Main_OG!AJ$1:AJ$766,"")</f>
        <v>43384686</v>
      </c>
      <c r="AB564" s="47">
        <f>_xlfn.XLOOKUP($E564,Main_OG!$D$1:$D$766,Main_OG!AK$1:AK$766,"")</f>
        <v>705030</v>
      </c>
      <c r="AC564" s="47">
        <f>_xlfn.XLOOKUP($E564,Main_OG!$D$1:$D$766,Main_OG!AL$1:AL$766,"")</f>
        <v>198250178</v>
      </c>
      <c r="AD564" s="47">
        <f>_xlfn.XLOOKUP($E564,Main_OG!$D$1:$D$766,Main_OG!AM$1:AM$766,"")</f>
        <v>10008183</v>
      </c>
    </row>
    <row r="565" spans="1:30" x14ac:dyDescent="0.35">
      <c r="A565" s="36" t="s">
        <v>1566</v>
      </c>
      <c r="B565" s="45" t="s">
        <v>351</v>
      </c>
      <c r="C565" s="45" t="s">
        <v>4395</v>
      </c>
      <c r="D565" s="36" t="s">
        <v>1566</v>
      </c>
      <c r="E565" s="36" t="str">
        <f t="shared" si="24"/>
        <v>2016_WI</v>
      </c>
      <c r="F565" s="45">
        <v>2016</v>
      </c>
      <c r="G565" s="45">
        <f>_xlfn.XLOOKUP(I565,Main_OG!$B$1:$B$766,Main_OG!$O$1:$O$766,"")</f>
        <v>0</v>
      </c>
      <c r="H565" s="45">
        <f>_xlfn.XLOOKUP(E565,Main_OG!$D$1:$D$766,Main_OG!$J$1:$J$766,"")</f>
        <v>0</v>
      </c>
      <c r="I565" s="45" t="s">
        <v>351</v>
      </c>
      <c r="J565" s="45" t="str">
        <f t="shared" si="25"/>
        <v>Consolidated Water Power Co_WI</v>
      </c>
      <c r="K565" s="45" t="str">
        <f t="shared" si="26"/>
        <v>Consolidated Water Power Co_WI</v>
      </c>
      <c r="L565" s="45" t="s">
        <v>1577</v>
      </c>
      <c r="M565" s="45">
        <v>0</v>
      </c>
      <c r="N565" s="45">
        <v>19</v>
      </c>
      <c r="O565" s="45">
        <v>4</v>
      </c>
      <c r="P565" s="45">
        <v>86</v>
      </c>
      <c r="Q565" s="45">
        <v>0</v>
      </c>
      <c r="R565" s="45">
        <v>1232</v>
      </c>
      <c r="S565" s="45">
        <v>1046944</v>
      </c>
      <c r="T565" s="45">
        <v>678</v>
      </c>
      <c r="U565" s="45">
        <v>0</v>
      </c>
      <c r="V565" s="45">
        <v>6.3474025999999997</v>
      </c>
      <c r="W565" s="45">
        <v>4.8850081999999997</v>
      </c>
      <c r="X565" s="45">
        <v>8.2448378000000009</v>
      </c>
      <c r="Y565" s="46">
        <v>319272.3</v>
      </c>
      <c r="Z565" s="46">
        <v>55283.619356659634</v>
      </c>
      <c r="AA565" s="47">
        <f>_xlfn.XLOOKUP($E565,Main_OG!$D$1:$D$766,Main_OG!AJ$1:AJ$766,"")</f>
        <v>38268622</v>
      </c>
      <c r="AB565" s="47">
        <f>_xlfn.XLOOKUP($E565,Main_OG!$D$1:$D$766,Main_OG!AK$1:AK$766,"")</f>
        <v>585422</v>
      </c>
      <c r="AC565" s="47">
        <f>_xlfn.XLOOKUP($E565,Main_OG!$D$1:$D$766,Main_OG!AL$1:AL$766,"")</f>
        <v>229614262</v>
      </c>
      <c r="AD565" s="47">
        <f>_xlfn.XLOOKUP($E565,Main_OG!$D$1:$D$766,Main_OG!AM$1:AM$766,"")</f>
        <v>10151394</v>
      </c>
    </row>
    <row r="566" spans="1:30" x14ac:dyDescent="0.35">
      <c r="A566" s="36" t="s">
        <v>1566</v>
      </c>
      <c r="B566" s="45" t="s">
        <v>351</v>
      </c>
      <c r="C566" s="45" t="s">
        <v>4395</v>
      </c>
      <c r="D566" s="36" t="s">
        <v>1566</v>
      </c>
      <c r="E566" s="36" t="str">
        <f t="shared" si="24"/>
        <v>2017_WI</v>
      </c>
      <c r="F566" s="45">
        <v>2017</v>
      </c>
      <c r="G566" s="45">
        <f>_xlfn.XLOOKUP(I566,Main_OG!$B$1:$B$766,Main_OG!$O$1:$O$766,"")</f>
        <v>0</v>
      </c>
      <c r="H566" s="45">
        <f>_xlfn.XLOOKUP(E566,Main_OG!$D$1:$D$766,Main_OG!$J$1:$J$766,"")</f>
        <v>0</v>
      </c>
      <c r="I566" s="45" t="s">
        <v>351</v>
      </c>
      <c r="J566" s="45" t="str">
        <f t="shared" si="25"/>
        <v>Consolidated Water Power Co_WI</v>
      </c>
      <c r="K566" s="45" t="str">
        <f t="shared" si="26"/>
        <v>Consolidated Water Power Co_WI</v>
      </c>
      <c r="L566" s="45" t="s">
        <v>1578</v>
      </c>
      <c r="M566" s="45">
        <v>0</v>
      </c>
      <c r="N566" s="45">
        <v>18</v>
      </c>
      <c r="O566" s="45">
        <v>5</v>
      </c>
      <c r="P566" s="45">
        <v>86</v>
      </c>
      <c r="Q566" s="45">
        <v>0</v>
      </c>
      <c r="R566" s="45">
        <v>1208</v>
      </c>
      <c r="S566" s="45">
        <v>1085002</v>
      </c>
      <c r="T566" s="45">
        <v>673</v>
      </c>
      <c r="U566" s="45">
        <v>0</v>
      </c>
      <c r="V566" s="45">
        <v>7.7069536000000003</v>
      </c>
      <c r="W566" s="45">
        <v>5.0532164999999996</v>
      </c>
      <c r="X566" s="45">
        <v>9.0193165000000004</v>
      </c>
      <c r="Y566" s="46">
        <v>321886.8</v>
      </c>
      <c r="Z566" s="46">
        <v>55563.37513962618</v>
      </c>
      <c r="AA566" s="47">
        <f>_xlfn.XLOOKUP($E566,Main_OG!$D$1:$D$766,Main_OG!AJ$1:AJ$766,"")</f>
        <v>42139592</v>
      </c>
      <c r="AB566" s="47">
        <f>_xlfn.XLOOKUP($E566,Main_OG!$D$1:$D$766,Main_OG!AK$1:AK$766,"")</f>
        <v>629948</v>
      </c>
      <c r="AC566" s="47">
        <f>_xlfn.XLOOKUP($E566,Main_OG!$D$1:$D$766,Main_OG!AL$1:AL$766,"")</f>
        <v>209785614</v>
      </c>
      <c r="AD566" s="47">
        <f>_xlfn.XLOOKUP($E566,Main_OG!$D$1:$D$766,Main_OG!AM$1:AM$766,"")</f>
        <v>9648979</v>
      </c>
    </row>
    <row r="567" spans="1:30" x14ac:dyDescent="0.35">
      <c r="A567" s="36" t="s">
        <v>1566</v>
      </c>
      <c r="B567" s="45" t="s">
        <v>351</v>
      </c>
      <c r="C567" s="45" t="s">
        <v>4395</v>
      </c>
      <c r="D567" s="36" t="s">
        <v>1566</v>
      </c>
      <c r="E567" s="36" t="str">
        <f t="shared" si="24"/>
        <v>2018_WI</v>
      </c>
      <c r="F567" s="45">
        <v>2018</v>
      </c>
      <c r="G567" s="45">
        <f>_xlfn.XLOOKUP(I567,Main_OG!$B$1:$B$766,Main_OG!$O$1:$O$766,"")</f>
        <v>0</v>
      </c>
      <c r="H567" s="45">
        <f>_xlfn.XLOOKUP(E567,Main_OG!$D$1:$D$766,Main_OG!$J$1:$J$766,"")</f>
        <v>0</v>
      </c>
      <c r="I567" s="45" t="s">
        <v>351</v>
      </c>
      <c r="J567" s="45" t="str">
        <f t="shared" si="25"/>
        <v>Consolidated Water Power Co_WI</v>
      </c>
      <c r="K567" s="45" t="str">
        <f t="shared" si="26"/>
        <v>Consolidated Water Power Co_WI</v>
      </c>
      <c r="L567" s="45" t="s">
        <v>1579</v>
      </c>
      <c r="M567" s="45">
        <v>0</v>
      </c>
      <c r="N567" s="45">
        <v>16</v>
      </c>
      <c r="O567" s="45">
        <v>5</v>
      </c>
      <c r="P567" s="45">
        <v>85</v>
      </c>
      <c r="Q567" s="45">
        <v>0</v>
      </c>
      <c r="R567" s="45">
        <v>1113</v>
      </c>
      <c r="S567" s="45">
        <v>1084049</v>
      </c>
      <c r="T567" s="45">
        <v>699</v>
      </c>
      <c r="U567" s="45">
        <v>0</v>
      </c>
      <c r="V567" s="45">
        <v>7.3854446999999999</v>
      </c>
      <c r="W567" s="45">
        <v>4.7421473000000001</v>
      </c>
      <c r="X567" s="45">
        <v>8.9127325000000006</v>
      </c>
      <c r="Y567" s="46">
        <v>328832.40000000002</v>
      </c>
      <c r="Z567" s="46">
        <v>56604.293894000315</v>
      </c>
      <c r="AA567" s="47">
        <f>_xlfn.XLOOKUP($E567,Main_OG!$D$1:$D$766,Main_OG!AJ$1:AJ$766,"")</f>
        <v>39247642</v>
      </c>
      <c r="AB567" s="47">
        <f>_xlfn.XLOOKUP($E567,Main_OG!$D$1:$D$766,Main_OG!AK$1:AK$766,"")</f>
        <v>610596</v>
      </c>
      <c r="AC567" s="47">
        <f>_xlfn.XLOOKUP($E567,Main_OG!$D$1:$D$766,Main_OG!AL$1:AL$766,"")</f>
        <v>257910908</v>
      </c>
      <c r="AD567" s="47">
        <f>_xlfn.XLOOKUP($E567,Main_OG!$D$1:$D$766,Main_OG!AM$1:AM$766,"")</f>
        <v>10129122</v>
      </c>
    </row>
    <row r="568" spans="1:30" x14ac:dyDescent="0.35">
      <c r="A568" s="36" t="s">
        <v>1566</v>
      </c>
      <c r="B568" s="45" t="s">
        <v>351</v>
      </c>
      <c r="C568" s="45" t="s">
        <v>4395</v>
      </c>
      <c r="D568" s="36" t="s">
        <v>1566</v>
      </c>
      <c r="E568" s="36" t="str">
        <f t="shared" si="24"/>
        <v>2019_WI</v>
      </c>
      <c r="F568" s="45">
        <v>2019</v>
      </c>
      <c r="G568" s="45">
        <f>_xlfn.XLOOKUP(I568,Main_OG!$B$1:$B$766,Main_OG!$O$1:$O$766,"")</f>
        <v>0</v>
      </c>
      <c r="H568" s="45">
        <f>_xlfn.XLOOKUP(E568,Main_OG!$D$1:$D$766,Main_OG!$J$1:$J$766,"")</f>
        <v>0</v>
      </c>
      <c r="I568" s="45" t="s">
        <v>351</v>
      </c>
      <c r="J568" s="45" t="str">
        <f t="shared" si="25"/>
        <v>Consolidated Water Power Co_WI</v>
      </c>
      <c r="K568" s="45" t="str">
        <f t="shared" si="26"/>
        <v>Consolidated Water Power Co_WI</v>
      </c>
      <c r="L568" s="45" t="s">
        <v>1580</v>
      </c>
      <c r="M568" s="45">
        <v>0</v>
      </c>
      <c r="N568" s="45">
        <v>16</v>
      </c>
      <c r="O568" s="45">
        <v>5</v>
      </c>
      <c r="P568" s="45">
        <v>83</v>
      </c>
      <c r="Q568" s="45">
        <v>0</v>
      </c>
      <c r="R568" s="45">
        <v>1148</v>
      </c>
      <c r="S568" s="45">
        <v>957563</v>
      </c>
      <c r="T568" s="45">
        <v>680</v>
      </c>
      <c r="U568" s="45">
        <v>0</v>
      </c>
      <c r="V568" s="45">
        <v>7.1254355</v>
      </c>
      <c r="W568" s="45">
        <v>5.0508948</v>
      </c>
      <c r="X568" s="45">
        <v>8.8529412000000001</v>
      </c>
      <c r="Y568" s="46">
        <v>333698.59999999998</v>
      </c>
      <c r="Z568" s="46">
        <v>57291.434353818753</v>
      </c>
      <c r="AA568" s="47">
        <f>_xlfn.XLOOKUP($E568,Main_OG!$D$1:$D$766,Main_OG!AJ$1:AJ$766,"")</f>
        <v>29618624</v>
      </c>
      <c r="AB568" s="47">
        <f>_xlfn.XLOOKUP($E568,Main_OG!$D$1:$D$766,Main_OG!AK$1:AK$766,"")</f>
        <v>620872</v>
      </c>
      <c r="AC568" s="47">
        <f>_xlfn.XLOOKUP($E568,Main_OG!$D$1:$D$766,Main_OG!AL$1:AL$766,"")</f>
        <v>296214928</v>
      </c>
      <c r="AD568" s="47">
        <f>_xlfn.XLOOKUP($E568,Main_OG!$D$1:$D$766,Main_OG!AM$1:AM$766,"")</f>
        <v>10030305</v>
      </c>
    </row>
    <row r="569" spans="1:30" x14ac:dyDescent="0.35">
      <c r="A569" s="36" t="s">
        <v>1566</v>
      </c>
      <c r="B569" s="45" t="s">
        <v>351</v>
      </c>
      <c r="C569" s="45" t="s">
        <v>4395</v>
      </c>
      <c r="D569" s="36" t="s">
        <v>1566</v>
      </c>
      <c r="E569" s="36" t="str">
        <f t="shared" si="24"/>
        <v>2020_WI</v>
      </c>
      <c r="F569" s="45">
        <v>2020</v>
      </c>
      <c r="G569" s="45">
        <f>_xlfn.XLOOKUP(I569,Main_OG!$B$1:$B$766,Main_OG!$O$1:$O$766,"")</f>
        <v>0</v>
      </c>
      <c r="H569" s="45">
        <f>_xlfn.XLOOKUP(E569,Main_OG!$D$1:$D$766,Main_OG!$J$1:$J$766,"")</f>
        <v>0</v>
      </c>
      <c r="I569" s="45" t="s">
        <v>351</v>
      </c>
      <c r="J569" s="45" t="str">
        <f t="shared" si="25"/>
        <v>Consolidated Water Power Co_WI</v>
      </c>
      <c r="K569" s="45" t="str">
        <f t="shared" si="26"/>
        <v>Consolidated Water Power Co_WI</v>
      </c>
      <c r="L569" s="45" t="s">
        <v>1581</v>
      </c>
      <c r="M569" s="45">
        <v>0</v>
      </c>
      <c r="N569" s="45">
        <v>16</v>
      </c>
      <c r="O569" s="45">
        <v>5</v>
      </c>
      <c r="P569" s="45">
        <v>0</v>
      </c>
      <c r="Q569" s="45">
        <v>0</v>
      </c>
      <c r="R569" s="45">
        <v>1389</v>
      </c>
      <c r="S569" s="45">
        <v>829004</v>
      </c>
      <c r="T569" s="45">
        <v>0</v>
      </c>
      <c r="U569" s="45">
        <v>0</v>
      </c>
      <c r="V569" s="45">
        <v>6.5226781999999996</v>
      </c>
      <c r="W569" s="45">
        <v>4.3826809000000004</v>
      </c>
      <c r="X569" s="45">
        <v>0</v>
      </c>
      <c r="Y569" s="46">
        <v>322972.7</v>
      </c>
      <c r="Z569" s="46">
        <v>55365.508384040768</v>
      </c>
      <c r="AA569" s="47">
        <f>_xlfn.XLOOKUP($E569,Main_OG!$D$1:$D$766,Main_OG!AJ$1:AJ$766,"")</f>
        <v>26673724</v>
      </c>
      <c r="AB569" s="47">
        <f>_xlfn.XLOOKUP($E569,Main_OG!$D$1:$D$766,Main_OG!AK$1:AK$766,"")</f>
        <v>482682</v>
      </c>
      <c r="AC569" s="47">
        <f>_xlfn.XLOOKUP($E569,Main_OG!$D$1:$D$766,Main_OG!AL$1:AL$766,"")</f>
        <v>320593422</v>
      </c>
      <c r="AD569" s="47">
        <f>_xlfn.XLOOKUP($E569,Main_OG!$D$1:$D$766,Main_OG!AM$1:AM$766,"")</f>
        <v>0</v>
      </c>
    </row>
    <row r="570" spans="1:30" x14ac:dyDescent="0.35">
      <c r="A570" s="36" t="s">
        <v>1582</v>
      </c>
      <c r="B570" s="45" t="s">
        <v>230</v>
      </c>
      <c r="C570" s="45" t="s">
        <v>4396</v>
      </c>
      <c r="D570" s="36" t="s">
        <v>1585</v>
      </c>
      <c r="E570" s="36" t="str">
        <f t="shared" si="24"/>
        <v>2006_MI</v>
      </c>
      <c r="F570" s="45">
        <v>2006</v>
      </c>
      <c r="G570" s="45">
        <f>_xlfn.XLOOKUP(I570,Main_OG!$B$1:$B$766,Main_OG!$O$1:$O$766,"")</f>
        <v>0</v>
      </c>
      <c r="H570" s="45">
        <f>_xlfn.XLOOKUP(E570,Main_OG!$D$1:$D$766,Main_OG!$J$1:$J$766,"")</f>
        <v>0</v>
      </c>
      <c r="I570" s="45" t="s">
        <v>230</v>
      </c>
      <c r="J570" s="45" t="str">
        <f t="shared" si="25"/>
        <v>Consumers Energy Company_MI</v>
      </c>
      <c r="K570" s="45" t="str">
        <f t="shared" si="26"/>
        <v>Consumers Energy Co_MI</v>
      </c>
      <c r="L570" s="45" t="s">
        <v>1583</v>
      </c>
      <c r="M570" s="45">
        <v>0</v>
      </c>
      <c r="N570" s="45">
        <v>213714</v>
      </c>
      <c r="O570" s="45">
        <v>8641</v>
      </c>
      <c r="P570" s="45">
        <v>1570114</v>
      </c>
      <c r="Q570" s="45">
        <v>0</v>
      </c>
      <c r="R570" s="45">
        <v>1053320</v>
      </c>
      <c r="S570" s="45">
        <v>729809</v>
      </c>
      <c r="T570" s="45">
        <v>1237118</v>
      </c>
      <c r="U570" s="45">
        <v>0</v>
      </c>
      <c r="V570" s="45">
        <v>8.4897043836767345</v>
      </c>
      <c r="W570" s="45">
        <v>6.538476596744295</v>
      </c>
      <c r="X570" s="45">
        <v>9.5345935933796628</v>
      </c>
      <c r="Y570" s="46">
        <v>483763.6</v>
      </c>
      <c r="Z570" s="46">
        <v>48202.440773445334</v>
      </c>
      <c r="AA570" s="47">
        <f>_xlfn.XLOOKUP($E570,Main_OG!$D$1:$D$766,Main_OG!AJ$1:AJ$766,"")</f>
        <v>70255935.120000005</v>
      </c>
      <c r="AB570" s="47">
        <f>_xlfn.XLOOKUP($E570,Main_OG!$D$1:$D$766,Main_OG!AK$1:AK$766,"")</f>
        <v>1664301.64</v>
      </c>
      <c r="AC570" s="47">
        <f>_xlfn.XLOOKUP($E570,Main_OG!$D$1:$D$766,Main_OG!AL$1:AL$766,"")</f>
        <v>181071401.84</v>
      </c>
      <c r="AD570" s="47">
        <f>_xlfn.XLOOKUP($E570,Main_OG!$D$1:$D$766,Main_OG!AM$1:AM$766,"")</f>
        <v>29066165</v>
      </c>
    </row>
    <row r="571" spans="1:30" x14ac:dyDescent="0.35">
      <c r="A571" s="36" t="s">
        <v>1582</v>
      </c>
      <c r="B571" s="45" t="s">
        <v>230</v>
      </c>
      <c r="C571" s="45" t="s">
        <v>4396</v>
      </c>
      <c r="D571" s="36" t="s">
        <v>1585</v>
      </c>
      <c r="E571" s="36" t="str">
        <f t="shared" si="24"/>
        <v>2007_MI</v>
      </c>
      <c r="F571" s="45">
        <v>2007</v>
      </c>
      <c r="G571" s="45">
        <f>_xlfn.XLOOKUP(I571,Main_OG!$B$1:$B$766,Main_OG!$O$1:$O$766,"")</f>
        <v>0</v>
      </c>
      <c r="H571" s="45">
        <f>_xlfn.XLOOKUP(E571,Main_OG!$D$1:$D$766,Main_OG!$J$1:$J$766,"")</f>
        <v>0</v>
      </c>
      <c r="I571" s="45" t="s">
        <v>230</v>
      </c>
      <c r="J571" s="45" t="str">
        <f t="shared" si="25"/>
        <v>Consumers Energy Company_MI</v>
      </c>
      <c r="K571" s="45" t="str">
        <f t="shared" si="26"/>
        <v>Consumers Energy Co_MI</v>
      </c>
      <c r="L571" s="45" t="s">
        <v>1584</v>
      </c>
      <c r="M571" s="45">
        <v>0</v>
      </c>
      <c r="N571" s="45">
        <v>213381</v>
      </c>
      <c r="O571" s="45">
        <v>8621</v>
      </c>
      <c r="P571" s="45">
        <v>1575387</v>
      </c>
      <c r="Q571" s="45">
        <v>0</v>
      </c>
      <c r="R571" s="45">
        <v>1173379</v>
      </c>
      <c r="S571" s="45">
        <v>825390</v>
      </c>
      <c r="T571" s="45">
        <v>1358900</v>
      </c>
      <c r="U571" s="45">
        <v>0</v>
      </c>
      <c r="V571" s="45">
        <v>9.31</v>
      </c>
      <c r="W571" s="45">
        <v>7.39</v>
      </c>
      <c r="X571" s="45">
        <v>10.29</v>
      </c>
      <c r="Y571" s="46">
        <v>482935.1</v>
      </c>
      <c r="Z571" s="46">
        <v>48287.309909407631</v>
      </c>
      <c r="AA571" s="47">
        <f>_xlfn.XLOOKUP($E571,Main_OG!$D$1:$D$766,Main_OG!AJ$1:AJ$766,"")</f>
        <v>73603394</v>
      </c>
      <c r="AB571" s="47">
        <f>_xlfn.XLOOKUP($E571,Main_OG!$D$1:$D$766,Main_OG!AK$1:AK$766,"")</f>
        <v>2521414</v>
      </c>
      <c r="AC571" s="47">
        <f>_xlfn.XLOOKUP($E571,Main_OG!$D$1:$D$766,Main_OG!AL$1:AL$766,"")</f>
        <v>204694010</v>
      </c>
      <c r="AD571" s="47">
        <f>_xlfn.XLOOKUP($E571,Main_OG!$D$1:$D$766,Main_OG!AM$1:AM$766,"")</f>
        <v>31516953</v>
      </c>
    </row>
    <row r="572" spans="1:30" x14ac:dyDescent="0.35">
      <c r="A572" s="36" t="s">
        <v>1585</v>
      </c>
      <c r="B572" s="45" t="s">
        <v>230</v>
      </c>
      <c r="C572" s="45" t="s">
        <v>4396</v>
      </c>
      <c r="D572" s="36" t="s">
        <v>1585</v>
      </c>
      <c r="E572" s="36" t="str">
        <f t="shared" si="24"/>
        <v>2008_MI</v>
      </c>
      <c r="F572" s="45">
        <v>2008</v>
      </c>
      <c r="G572" s="45">
        <f>_xlfn.XLOOKUP(I572,Main_OG!$B$1:$B$766,Main_OG!$O$1:$O$766,"")</f>
        <v>0</v>
      </c>
      <c r="H572" s="45">
        <f>_xlfn.XLOOKUP(E572,Main_OG!$D$1:$D$766,Main_OG!$J$1:$J$766,"")</f>
        <v>0</v>
      </c>
      <c r="I572" s="45" t="s">
        <v>230</v>
      </c>
      <c r="J572" s="45" t="str">
        <f t="shared" si="25"/>
        <v>Consumers Energy Co_MI</v>
      </c>
      <c r="K572" s="45" t="str">
        <f t="shared" si="26"/>
        <v>Consumers Energy Co_MI</v>
      </c>
      <c r="L572" s="45" t="s">
        <v>1586</v>
      </c>
      <c r="M572" s="45">
        <v>0</v>
      </c>
      <c r="N572" s="45">
        <v>210974</v>
      </c>
      <c r="O572" s="45">
        <v>8506</v>
      </c>
      <c r="P572" s="45">
        <v>1584752</v>
      </c>
      <c r="Q572" s="45">
        <v>0</v>
      </c>
      <c r="R572" s="45">
        <v>12193669</v>
      </c>
      <c r="S572" s="45">
        <v>10563450</v>
      </c>
      <c r="T572" s="45">
        <v>12853576</v>
      </c>
      <c r="U572" s="45">
        <v>0</v>
      </c>
      <c r="V572" s="45">
        <v>9.61</v>
      </c>
      <c r="W572" s="45">
        <v>7.77</v>
      </c>
      <c r="X572" s="45">
        <v>11.1</v>
      </c>
      <c r="Y572" s="46">
        <v>455256.7</v>
      </c>
      <c r="Z572" s="46">
        <v>45768.752420983081</v>
      </c>
      <c r="AA572" s="47">
        <f>_xlfn.XLOOKUP($E572,Main_OG!$D$1:$D$766,Main_OG!AJ$1:AJ$766,"")</f>
        <v>73448608</v>
      </c>
      <c r="AB572" s="47">
        <f>_xlfn.XLOOKUP($E572,Main_OG!$D$1:$D$766,Main_OG!AK$1:AK$766,"")</f>
        <v>1696064</v>
      </c>
      <c r="AC572" s="47">
        <f>_xlfn.XLOOKUP($E572,Main_OG!$D$1:$D$766,Main_OG!AL$1:AL$766,"")</f>
        <v>150596912</v>
      </c>
      <c r="AD572" s="47">
        <f>_xlfn.XLOOKUP($E572,Main_OG!$D$1:$D$766,Main_OG!AM$1:AM$766,"")</f>
        <v>31484428</v>
      </c>
    </row>
    <row r="573" spans="1:30" x14ac:dyDescent="0.35">
      <c r="A573" s="36" t="s">
        <v>1585</v>
      </c>
      <c r="B573" s="45" t="s">
        <v>230</v>
      </c>
      <c r="C573" s="45" t="s">
        <v>4396</v>
      </c>
      <c r="D573" s="36" t="s">
        <v>1585</v>
      </c>
      <c r="E573" s="36" t="str">
        <f t="shared" si="24"/>
        <v>2009_MI</v>
      </c>
      <c r="F573" s="45">
        <v>2009</v>
      </c>
      <c r="G573" s="45">
        <f>_xlfn.XLOOKUP(I573,Main_OG!$B$1:$B$766,Main_OG!$O$1:$O$766,"")</f>
        <v>0</v>
      </c>
      <c r="H573" s="45">
        <f>_xlfn.XLOOKUP(E573,Main_OG!$D$1:$D$766,Main_OG!$J$1:$J$766,"")</f>
        <v>0</v>
      </c>
      <c r="I573" s="45" t="s">
        <v>230</v>
      </c>
      <c r="J573" s="45" t="str">
        <f t="shared" si="25"/>
        <v>Consumers Energy Co_MI</v>
      </c>
      <c r="K573" s="45" t="str">
        <f t="shared" si="26"/>
        <v>Consumers Energy Co_MI</v>
      </c>
      <c r="L573" s="45" t="s">
        <v>1587</v>
      </c>
      <c r="M573" s="45">
        <v>0</v>
      </c>
      <c r="N573" s="45">
        <v>211504</v>
      </c>
      <c r="O573" s="45">
        <v>8770</v>
      </c>
      <c r="P573" s="45">
        <v>1566980</v>
      </c>
      <c r="Q573" s="45">
        <v>0</v>
      </c>
      <c r="R573" s="45">
        <v>11438963</v>
      </c>
      <c r="S573" s="45">
        <v>9290367</v>
      </c>
      <c r="T573" s="45">
        <v>12385603</v>
      </c>
      <c r="U573" s="45">
        <v>0</v>
      </c>
      <c r="V573" s="45">
        <v>9.8800000000000008</v>
      </c>
      <c r="W573" s="45">
        <v>7.59</v>
      </c>
      <c r="X573" s="45">
        <v>11.71</v>
      </c>
      <c r="Y573" s="46">
        <v>416297.1</v>
      </c>
      <c r="Z573" s="46">
        <v>42043.455440645848</v>
      </c>
      <c r="AA573" s="47">
        <f>_xlfn.XLOOKUP($E573,Main_OG!$D$1:$D$766,Main_OG!AJ$1:AJ$766,"")</f>
        <v>70951888</v>
      </c>
      <c r="AB573" s="47">
        <f>_xlfn.XLOOKUP($E573,Main_OG!$D$1:$D$766,Main_OG!AK$1:AK$766,"")</f>
        <v>1451520</v>
      </c>
      <c r="AC573" s="47">
        <f>_xlfn.XLOOKUP($E573,Main_OG!$D$1:$D$766,Main_OG!AL$1:AL$766,"")</f>
        <v>132491692</v>
      </c>
      <c r="AD573" s="47">
        <f>_xlfn.XLOOKUP($E573,Main_OG!$D$1:$D$766,Main_OG!AM$1:AM$766,"")</f>
        <v>21851009</v>
      </c>
    </row>
    <row r="574" spans="1:30" x14ac:dyDescent="0.35">
      <c r="A574" s="36" t="s">
        <v>1585</v>
      </c>
      <c r="B574" s="45" t="s">
        <v>230</v>
      </c>
      <c r="C574" s="45" t="s">
        <v>4396</v>
      </c>
      <c r="D574" s="36" t="s">
        <v>1585</v>
      </c>
      <c r="E574" s="36" t="str">
        <f t="shared" si="24"/>
        <v>2010_MI</v>
      </c>
      <c r="F574" s="45">
        <v>2010</v>
      </c>
      <c r="G574" s="45">
        <f>_xlfn.XLOOKUP(I574,Main_OG!$B$1:$B$766,Main_OG!$O$1:$O$766,"")</f>
        <v>0</v>
      </c>
      <c r="H574" s="45">
        <f>_xlfn.XLOOKUP(E574,Main_OG!$D$1:$D$766,Main_OG!$J$1:$J$766,"")</f>
        <v>0</v>
      </c>
      <c r="I574" s="45" t="s">
        <v>230</v>
      </c>
      <c r="J574" s="45" t="str">
        <f t="shared" si="25"/>
        <v>Consumers Energy Co_MI</v>
      </c>
      <c r="K574" s="45" t="str">
        <f t="shared" si="26"/>
        <v>Consumers Energy Co_MI</v>
      </c>
      <c r="L574" s="45" t="s">
        <v>1588</v>
      </c>
      <c r="M574" s="45">
        <v>0</v>
      </c>
      <c r="N574" s="45">
        <v>210750</v>
      </c>
      <c r="O574" s="45">
        <v>8702</v>
      </c>
      <c r="P574" s="45">
        <v>1569183</v>
      </c>
      <c r="Q574" s="45">
        <v>0</v>
      </c>
      <c r="R574" s="45">
        <v>11260844</v>
      </c>
      <c r="S574" s="45">
        <v>9061124</v>
      </c>
      <c r="T574" s="45">
        <v>12968152</v>
      </c>
      <c r="U574" s="45">
        <v>0</v>
      </c>
      <c r="V574" s="45">
        <v>11.01</v>
      </c>
      <c r="W574" s="45">
        <v>8.2200000000000006</v>
      </c>
      <c r="X574" s="45">
        <v>12.95</v>
      </c>
      <c r="Y574" s="46">
        <v>441271.5</v>
      </c>
      <c r="Z574" s="46">
        <v>44673.97282962648</v>
      </c>
      <c r="AA574" s="47">
        <f>_xlfn.XLOOKUP($E574,Main_OG!$D$1:$D$766,Main_OG!AJ$1:AJ$766,"")</f>
        <v>70202968</v>
      </c>
      <c r="AB574" s="47">
        <f>_xlfn.XLOOKUP($E574,Main_OG!$D$1:$D$766,Main_OG!AK$1:AK$766,"")</f>
        <v>1394134</v>
      </c>
      <c r="AC574" s="47">
        <f>_xlfn.XLOOKUP($E574,Main_OG!$D$1:$D$766,Main_OG!AL$1:AL$766,"")</f>
        <v>193405206</v>
      </c>
      <c r="AD574" s="47">
        <f>_xlfn.XLOOKUP($E574,Main_OG!$D$1:$D$766,Main_OG!AM$1:AM$766,"")</f>
        <v>29624580</v>
      </c>
    </row>
    <row r="575" spans="1:30" x14ac:dyDescent="0.35">
      <c r="A575" s="36" t="s">
        <v>1585</v>
      </c>
      <c r="B575" s="45" t="s">
        <v>230</v>
      </c>
      <c r="C575" s="45" t="s">
        <v>4396</v>
      </c>
      <c r="D575" s="36" t="s">
        <v>1585</v>
      </c>
      <c r="E575" s="36" t="str">
        <f t="shared" si="24"/>
        <v>2011_MI</v>
      </c>
      <c r="F575" s="45">
        <v>2011</v>
      </c>
      <c r="G575" s="45">
        <f>_xlfn.XLOOKUP(I575,Main_OG!$B$1:$B$766,Main_OG!$O$1:$O$766,"")</f>
        <v>0</v>
      </c>
      <c r="H575" s="45">
        <f>_xlfn.XLOOKUP(E575,Main_OG!$D$1:$D$766,Main_OG!$J$1:$J$766,"")</f>
        <v>0</v>
      </c>
      <c r="I575" s="45" t="s">
        <v>230</v>
      </c>
      <c r="J575" s="45" t="str">
        <f t="shared" si="25"/>
        <v>Consumers Energy Co_MI</v>
      </c>
      <c r="K575" s="45" t="str">
        <f t="shared" si="26"/>
        <v>Consumers Energy Co_MI</v>
      </c>
      <c r="L575" s="45" t="s">
        <v>1589</v>
      </c>
      <c r="M575" s="45">
        <v>0</v>
      </c>
      <c r="N575" s="45">
        <v>208789</v>
      </c>
      <c r="O575" s="45">
        <v>8691</v>
      </c>
      <c r="P575" s="45">
        <v>1571319</v>
      </c>
      <c r="Q575" s="45">
        <v>0</v>
      </c>
      <c r="R575" s="45">
        <v>11127410</v>
      </c>
      <c r="S575" s="45">
        <v>9544046</v>
      </c>
      <c r="T575" s="45">
        <v>12931530</v>
      </c>
      <c r="U575" s="45">
        <v>0</v>
      </c>
      <c r="V575" s="45">
        <v>11.24</v>
      </c>
      <c r="W575" s="45">
        <v>8.1300000000000008</v>
      </c>
      <c r="X575" s="45">
        <v>13.37</v>
      </c>
      <c r="Y575" s="46">
        <v>453989.1</v>
      </c>
      <c r="Z575" s="46">
        <v>45936.119132417887</v>
      </c>
      <c r="AA575" s="47">
        <f>_xlfn.XLOOKUP($E575,Main_OG!$D$1:$D$766,Main_OG!AJ$1:AJ$766,"")</f>
        <v>64902824</v>
      </c>
      <c r="AB575" s="47">
        <f>_xlfn.XLOOKUP($E575,Main_OG!$D$1:$D$766,Main_OG!AK$1:AK$766,"")</f>
        <v>1219786</v>
      </c>
      <c r="AC575" s="47">
        <f>_xlfn.XLOOKUP($E575,Main_OG!$D$1:$D$766,Main_OG!AL$1:AL$766,"")</f>
        <v>199495150</v>
      </c>
      <c r="AD575" s="47">
        <f>_xlfn.XLOOKUP($E575,Main_OG!$D$1:$D$766,Main_OG!AM$1:AM$766,"")</f>
        <v>32889467</v>
      </c>
    </row>
    <row r="576" spans="1:30" x14ac:dyDescent="0.35">
      <c r="A576" s="36" t="s">
        <v>1585</v>
      </c>
      <c r="B576" s="45" t="s">
        <v>230</v>
      </c>
      <c r="C576" s="45" t="s">
        <v>4396</v>
      </c>
      <c r="D576" s="36" t="s">
        <v>1585</v>
      </c>
      <c r="E576" s="36" t="str">
        <f t="shared" si="24"/>
        <v>2012_MI</v>
      </c>
      <c r="F576" s="45">
        <v>2012</v>
      </c>
      <c r="G576" s="45">
        <f>_xlfn.XLOOKUP(I576,Main_OG!$B$1:$B$766,Main_OG!$O$1:$O$766,"")</f>
        <v>0</v>
      </c>
      <c r="H576" s="45">
        <f>_xlfn.XLOOKUP(E576,Main_OG!$D$1:$D$766,Main_OG!$J$1:$J$766,"")</f>
        <v>0</v>
      </c>
      <c r="I576" s="45" t="s">
        <v>230</v>
      </c>
      <c r="J576" s="45" t="str">
        <f t="shared" si="25"/>
        <v>Consumers Energy Co_MI</v>
      </c>
      <c r="K576" s="45" t="str">
        <f t="shared" si="26"/>
        <v>Consumers Energy Co_MI</v>
      </c>
      <c r="L576" s="45" t="s">
        <v>1590</v>
      </c>
      <c r="M576" s="45">
        <v>0</v>
      </c>
      <c r="N576" s="45">
        <v>207946</v>
      </c>
      <c r="O576" s="45">
        <v>8706</v>
      </c>
      <c r="P576" s="45">
        <v>1571873</v>
      </c>
      <c r="Q576" s="45">
        <v>0</v>
      </c>
      <c r="R576" s="45">
        <v>11169811</v>
      </c>
      <c r="S576" s="45">
        <v>9685257</v>
      </c>
      <c r="T576" s="45">
        <v>12901196</v>
      </c>
      <c r="U576" s="45">
        <v>0</v>
      </c>
      <c r="V576" s="45">
        <v>11.601013999999999</v>
      </c>
      <c r="W576" s="45">
        <v>8.3312781000000005</v>
      </c>
      <c r="X576" s="45">
        <v>13.713874000000001</v>
      </c>
      <c r="Y576" s="46">
        <v>463302.6</v>
      </c>
      <c r="Z576" s="46">
        <v>46806.331882207116</v>
      </c>
      <c r="AA576" s="47">
        <f>_xlfn.XLOOKUP($E576,Main_OG!$D$1:$D$766,Main_OG!AJ$1:AJ$766,"")</f>
        <v>59591210</v>
      </c>
      <c r="AB576" s="47">
        <f>_xlfn.XLOOKUP($E576,Main_OG!$D$1:$D$766,Main_OG!AK$1:AK$766,"")</f>
        <v>1089792</v>
      </c>
      <c r="AC576" s="47">
        <f>_xlfn.XLOOKUP($E576,Main_OG!$D$1:$D$766,Main_OG!AL$1:AL$766,"")</f>
        <v>339611196</v>
      </c>
      <c r="AD576" s="47">
        <f>_xlfn.XLOOKUP($E576,Main_OG!$D$1:$D$766,Main_OG!AM$1:AM$766,"")</f>
        <v>28019714</v>
      </c>
    </row>
    <row r="577" spans="1:30" x14ac:dyDescent="0.35">
      <c r="A577" s="36" t="s">
        <v>1585</v>
      </c>
      <c r="B577" s="45" t="s">
        <v>230</v>
      </c>
      <c r="C577" s="45" t="s">
        <v>4396</v>
      </c>
      <c r="D577" s="36" t="s">
        <v>1585</v>
      </c>
      <c r="E577" s="36" t="str">
        <f t="shared" si="24"/>
        <v>2013_MI</v>
      </c>
      <c r="F577" s="45">
        <v>2013</v>
      </c>
      <c r="G577" s="45">
        <f>_xlfn.XLOOKUP(I577,Main_OG!$B$1:$B$766,Main_OG!$O$1:$O$766,"")</f>
        <v>0</v>
      </c>
      <c r="H577" s="45">
        <f>_xlfn.XLOOKUP(E577,Main_OG!$D$1:$D$766,Main_OG!$J$1:$J$766,"")</f>
        <v>0</v>
      </c>
      <c r="I577" s="45" t="s">
        <v>230</v>
      </c>
      <c r="J577" s="45" t="str">
        <f t="shared" si="25"/>
        <v>Consumers Energy Co_MI</v>
      </c>
      <c r="K577" s="45" t="str">
        <f t="shared" si="26"/>
        <v>Consumers Energy Co_MI</v>
      </c>
      <c r="L577" s="45" t="s">
        <v>1591</v>
      </c>
      <c r="M577" s="45">
        <v>0</v>
      </c>
      <c r="N577" s="45">
        <v>207758</v>
      </c>
      <c r="O577" s="45">
        <v>8588</v>
      </c>
      <c r="P577" s="45">
        <v>1573802</v>
      </c>
      <c r="Q577" s="45">
        <v>0</v>
      </c>
      <c r="R577" s="45">
        <v>11117015</v>
      </c>
      <c r="S577" s="45">
        <v>8646391</v>
      </c>
      <c r="T577" s="45">
        <v>12792609</v>
      </c>
      <c r="U577" s="45">
        <v>0</v>
      </c>
      <c r="V577" s="45">
        <v>12.165326</v>
      </c>
      <c r="W577" s="45">
        <v>8.9530116999999994</v>
      </c>
      <c r="X577" s="45">
        <v>14.389733</v>
      </c>
      <c r="Y577" s="46">
        <v>472779.9</v>
      </c>
      <c r="Z577" s="46">
        <v>47684.250275497179</v>
      </c>
      <c r="AA577" s="47">
        <f>_xlfn.XLOOKUP($E577,Main_OG!$D$1:$D$766,Main_OG!AJ$1:AJ$766,"")</f>
        <v>63709402</v>
      </c>
      <c r="AB577" s="47">
        <f>_xlfn.XLOOKUP($E577,Main_OG!$D$1:$D$766,Main_OG!AK$1:AK$766,"")</f>
        <v>1962940</v>
      </c>
      <c r="AC577" s="47">
        <f>_xlfn.XLOOKUP($E577,Main_OG!$D$1:$D$766,Main_OG!AL$1:AL$766,"")</f>
        <v>213979064</v>
      </c>
      <c r="AD577" s="47">
        <f>_xlfn.XLOOKUP($E577,Main_OG!$D$1:$D$766,Main_OG!AM$1:AM$766,"")</f>
        <v>28920823</v>
      </c>
    </row>
    <row r="578" spans="1:30" x14ac:dyDescent="0.35">
      <c r="A578" s="36" t="s">
        <v>1585</v>
      </c>
      <c r="B578" s="45" t="s">
        <v>230</v>
      </c>
      <c r="C578" s="45" t="s">
        <v>4396</v>
      </c>
      <c r="D578" s="36" t="s">
        <v>1585</v>
      </c>
      <c r="E578" s="36" t="str">
        <f t="shared" ref="E578:E641" si="27">_xlfn.CONCAT(F578,"_",I578)</f>
        <v>2014_MI</v>
      </c>
      <c r="F578" s="45">
        <v>2014</v>
      </c>
      <c r="G578" s="45">
        <f>_xlfn.XLOOKUP(I578,Main_OG!$B$1:$B$766,Main_OG!$O$1:$O$766,"")</f>
        <v>0</v>
      </c>
      <c r="H578" s="45">
        <f>_xlfn.XLOOKUP(E578,Main_OG!$D$1:$D$766,Main_OG!$J$1:$J$766,"")</f>
        <v>0</v>
      </c>
      <c r="I578" s="45" t="s">
        <v>230</v>
      </c>
      <c r="J578" s="45" t="str">
        <f t="shared" ref="J578:J641" si="28">_xlfn.CONCAT(A578,"_",B578)</f>
        <v>Consumers Energy Co_MI</v>
      </c>
      <c r="K578" s="45" t="str">
        <f t="shared" ref="K578:K641" si="29">_xlfn.CONCAT(D578,"_",B578)</f>
        <v>Consumers Energy Co_MI</v>
      </c>
      <c r="L578" s="45" t="s">
        <v>1592</v>
      </c>
      <c r="M578" s="45">
        <v>0</v>
      </c>
      <c r="N578" s="45">
        <v>208616</v>
      </c>
      <c r="O578" s="45">
        <v>8507</v>
      </c>
      <c r="P578" s="45">
        <v>1574243</v>
      </c>
      <c r="Q578" s="45">
        <v>0</v>
      </c>
      <c r="R578" s="45">
        <v>11045552</v>
      </c>
      <c r="S578" s="45">
        <v>9614387</v>
      </c>
      <c r="T578" s="45">
        <v>12593983</v>
      </c>
      <c r="U578" s="45">
        <v>0</v>
      </c>
      <c r="V578" s="45">
        <v>12.566579000000001</v>
      </c>
      <c r="W578" s="45">
        <v>8.7514585999999994</v>
      </c>
      <c r="X578" s="45">
        <v>14.884589</v>
      </c>
      <c r="Y578" s="46">
        <v>479534.9</v>
      </c>
      <c r="Z578" s="46">
        <v>48281.645862433201</v>
      </c>
      <c r="AA578" s="47">
        <f>_xlfn.XLOOKUP($E578,Main_OG!$D$1:$D$766,Main_OG!AJ$1:AJ$766,"")</f>
        <v>59059954</v>
      </c>
      <c r="AB578" s="47">
        <f>_xlfn.XLOOKUP($E578,Main_OG!$D$1:$D$766,Main_OG!AK$1:AK$766,"")</f>
        <v>4593606</v>
      </c>
      <c r="AC578" s="47">
        <f>_xlfn.XLOOKUP($E578,Main_OG!$D$1:$D$766,Main_OG!AL$1:AL$766,"")</f>
        <v>220598076</v>
      </c>
      <c r="AD578" s="47">
        <f>_xlfn.XLOOKUP($E578,Main_OG!$D$1:$D$766,Main_OG!AM$1:AM$766,"")</f>
        <v>31245848</v>
      </c>
    </row>
    <row r="579" spans="1:30" x14ac:dyDescent="0.35">
      <c r="A579" s="36" t="s">
        <v>1585</v>
      </c>
      <c r="B579" s="45" t="s">
        <v>230</v>
      </c>
      <c r="C579" s="45" t="s">
        <v>4396</v>
      </c>
      <c r="D579" s="36" t="s">
        <v>1585</v>
      </c>
      <c r="E579" s="36" t="str">
        <f t="shared" si="27"/>
        <v>2015_MI</v>
      </c>
      <c r="F579" s="45">
        <v>2015</v>
      </c>
      <c r="G579" s="45">
        <f>_xlfn.XLOOKUP(I579,Main_OG!$B$1:$B$766,Main_OG!$O$1:$O$766,"")</f>
        <v>0</v>
      </c>
      <c r="H579" s="45">
        <f>_xlfn.XLOOKUP(E579,Main_OG!$D$1:$D$766,Main_OG!$J$1:$J$766,"")</f>
        <v>0</v>
      </c>
      <c r="I579" s="45" t="s">
        <v>230</v>
      </c>
      <c r="J579" s="45" t="str">
        <f t="shared" si="28"/>
        <v>Consumers Energy Co_MI</v>
      </c>
      <c r="K579" s="45" t="str">
        <f t="shared" si="29"/>
        <v>Consumers Energy Co_MI</v>
      </c>
      <c r="L579" s="45" t="s">
        <v>1593</v>
      </c>
      <c r="M579" s="45">
        <v>0</v>
      </c>
      <c r="N579" s="45">
        <v>217656</v>
      </c>
      <c r="O579" s="45">
        <v>1453</v>
      </c>
      <c r="P579" s="45">
        <v>1577087</v>
      </c>
      <c r="Q579" s="45">
        <v>0</v>
      </c>
      <c r="R579" s="45">
        <v>11891933</v>
      </c>
      <c r="S579" s="45">
        <v>8605390</v>
      </c>
      <c r="T579" s="45">
        <v>12494679</v>
      </c>
      <c r="U579" s="45">
        <v>0</v>
      </c>
      <c r="V579" s="45">
        <v>12.320377000000001</v>
      </c>
      <c r="W579" s="45">
        <v>8.0467939000000008</v>
      </c>
      <c r="X579" s="45">
        <v>14.642993000000001</v>
      </c>
      <c r="Y579" s="46">
        <v>490618.7</v>
      </c>
      <c r="Z579" s="46">
        <v>49385.428511981954</v>
      </c>
      <c r="AA579" s="47">
        <f>_xlfn.XLOOKUP($E579,Main_OG!$D$1:$D$766,Main_OG!AJ$1:AJ$766,"")</f>
        <v>59135316</v>
      </c>
      <c r="AB579" s="47">
        <f>_xlfn.XLOOKUP($E579,Main_OG!$D$1:$D$766,Main_OG!AK$1:AK$766,"")</f>
        <v>3659006</v>
      </c>
      <c r="AC579" s="47">
        <f>_xlfn.XLOOKUP($E579,Main_OG!$D$1:$D$766,Main_OG!AL$1:AL$766,"")</f>
        <v>328228632</v>
      </c>
      <c r="AD579" s="47">
        <f>_xlfn.XLOOKUP($E579,Main_OG!$D$1:$D$766,Main_OG!AM$1:AM$766,"")</f>
        <v>29333786</v>
      </c>
    </row>
    <row r="580" spans="1:30" x14ac:dyDescent="0.35">
      <c r="A580" s="36" t="s">
        <v>1585</v>
      </c>
      <c r="B580" s="45" t="s">
        <v>230</v>
      </c>
      <c r="C580" s="45" t="s">
        <v>4396</v>
      </c>
      <c r="D580" s="36" t="s">
        <v>1585</v>
      </c>
      <c r="E580" s="36" t="str">
        <f t="shared" si="27"/>
        <v>2016_MI</v>
      </c>
      <c r="F580" s="45">
        <v>2016</v>
      </c>
      <c r="G580" s="45">
        <f>_xlfn.XLOOKUP(I580,Main_OG!$B$1:$B$766,Main_OG!$O$1:$O$766,"")</f>
        <v>0</v>
      </c>
      <c r="H580" s="45">
        <f>_xlfn.XLOOKUP(E580,Main_OG!$D$1:$D$766,Main_OG!$J$1:$J$766,"")</f>
        <v>1</v>
      </c>
      <c r="I580" s="45" t="s">
        <v>230</v>
      </c>
      <c r="J580" s="45" t="str">
        <f t="shared" si="28"/>
        <v>Consumers Energy Co_MI</v>
      </c>
      <c r="K580" s="45" t="str">
        <f t="shared" si="29"/>
        <v>Consumers Energy Co_MI</v>
      </c>
      <c r="L580" s="45" t="s">
        <v>1594</v>
      </c>
      <c r="M580" s="45">
        <v>0</v>
      </c>
      <c r="N580" s="45">
        <v>219693</v>
      </c>
      <c r="O580" s="45">
        <v>1478</v>
      </c>
      <c r="P580" s="45">
        <v>1584318</v>
      </c>
      <c r="Q580" s="45">
        <v>0</v>
      </c>
      <c r="R580" s="45">
        <v>12031370</v>
      </c>
      <c r="S580" s="45">
        <v>8838916</v>
      </c>
      <c r="T580" s="45">
        <v>12789439</v>
      </c>
      <c r="U580" s="45">
        <v>0</v>
      </c>
      <c r="V580" s="45">
        <v>12.272093999999999</v>
      </c>
      <c r="W580" s="45">
        <v>7.6943598</v>
      </c>
      <c r="X580" s="45">
        <v>15.399298999999999</v>
      </c>
      <c r="Y580" s="46">
        <v>500159.5</v>
      </c>
      <c r="Z580" s="46">
        <v>50246.49599758572</v>
      </c>
      <c r="AA580" s="47">
        <f>_xlfn.XLOOKUP($E580,Main_OG!$D$1:$D$766,Main_OG!AJ$1:AJ$766,"")</f>
        <v>46245940</v>
      </c>
      <c r="AB580" s="47">
        <f>_xlfn.XLOOKUP($E580,Main_OG!$D$1:$D$766,Main_OG!AK$1:AK$766,"")</f>
        <v>3979136</v>
      </c>
      <c r="AC580" s="47">
        <f>_xlfn.XLOOKUP($E580,Main_OG!$D$1:$D$766,Main_OG!AL$1:AL$766,"")</f>
        <v>450646378</v>
      </c>
      <c r="AD580" s="47">
        <f>_xlfn.XLOOKUP($E580,Main_OG!$D$1:$D$766,Main_OG!AM$1:AM$766,"")</f>
        <v>31551710</v>
      </c>
    </row>
    <row r="581" spans="1:30" x14ac:dyDescent="0.35">
      <c r="A581" s="36" t="s">
        <v>1585</v>
      </c>
      <c r="B581" s="45" t="s">
        <v>230</v>
      </c>
      <c r="C581" s="45" t="s">
        <v>4396</v>
      </c>
      <c r="D581" s="36" t="s">
        <v>1585</v>
      </c>
      <c r="E581" s="36" t="str">
        <f t="shared" si="27"/>
        <v>2017_MI</v>
      </c>
      <c r="F581" s="45">
        <v>2017</v>
      </c>
      <c r="G581" s="45">
        <f>_xlfn.XLOOKUP(I581,Main_OG!$B$1:$B$766,Main_OG!$O$1:$O$766,"")</f>
        <v>0</v>
      </c>
      <c r="H581" s="45">
        <f>_xlfn.XLOOKUP(E581,Main_OG!$D$1:$D$766,Main_OG!$J$1:$J$766,"")</f>
        <v>1</v>
      </c>
      <c r="I581" s="45" t="s">
        <v>230</v>
      </c>
      <c r="J581" s="45" t="str">
        <f t="shared" si="28"/>
        <v>Consumers Energy Co_MI</v>
      </c>
      <c r="K581" s="45" t="str">
        <f t="shared" si="29"/>
        <v>Consumers Energy Co_MI</v>
      </c>
      <c r="L581" s="45" t="s">
        <v>1595</v>
      </c>
      <c r="M581" s="45">
        <v>0</v>
      </c>
      <c r="N581" s="45">
        <v>221226</v>
      </c>
      <c r="O581" s="45">
        <v>1450</v>
      </c>
      <c r="P581" s="45">
        <v>1594272</v>
      </c>
      <c r="Q581" s="45">
        <v>0</v>
      </c>
      <c r="R581" s="45">
        <v>11941656</v>
      </c>
      <c r="S581" s="45">
        <v>8965604</v>
      </c>
      <c r="T581" s="45">
        <v>12341231</v>
      </c>
      <c r="U581" s="45">
        <v>0</v>
      </c>
      <c r="V581" s="45">
        <v>12.711786999999999</v>
      </c>
      <c r="W581" s="45">
        <v>8.2012388999999999</v>
      </c>
      <c r="X581" s="45">
        <v>15.858658</v>
      </c>
      <c r="Y581" s="46">
        <v>505101.5</v>
      </c>
      <c r="Z581" s="46">
        <v>50627.84962480775</v>
      </c>
      <c r="AA581" s="47">
        <f>_xlfn.XLOOKUP($E581,Main_OG!$D$1:$D$766,Main_OG!AJ$1:AJ$766,"")</f>
        <v>48055102</v>
      </c>
      <c r="AB581" s="47">
        <f>_xlfn.XLOOKUP($E581,Main_OG!$D$1:$D$766,Main_OG!AK$1:AK$766,"")</f>
        <v>5725674</v>
      </c>
      <c r="AC581" s="47">
        <f>_xlfn.XLOOKUP($E581,Main_OG!$D$1:$D$766,Main_OG!AL$1:AL$766,"")</f>
        <v>391930296</v>
      </c>
      <c r="AD581" s="47">
        <f>_xlfn.XLOOKUP($E581,Main_OG!$D$1:$D$766,Main_OG!AM$1:AM$766,"")</f>
        <v>32381192</v>
      </c>
    </row>
    <row r="582" spans="1:30" x14ac:dyDescent="0.35">
      <c r="A582" s="36" t="s">
        <v>1585</v>
      </c>
      <c r="B582" s="45" t="s">
        <v>230</v>
      </c>
      <c r="C582" s="45" t="s">
        <v>4396</v>
      </c>
      <c r="D582" s="36" t="s">
        <v>1585</v>
      </c>
      <c r="E582" s="36" t="str">
        <f t="shared" si="27"/>
        <v>2018_MI</v>
      </c>
      <c r="F582" s="45">
        <v>2018</v>
      </c>
      <c r="G582" s="45">
        <f>_xlfn.XLOOKUP(I582,Main_OG!$B$1:$B$766,Main_OG!$O$1:$O$766,"")</f>
        <v>0</v>
      </c>
      <c r="H582" s="45">
        <f>_xlfn.XLOOKUP(E582,Main_OG!$D$1:$D$766,Main_OG!$J$1:$J$766,"")</f>
        <v>1</v>
      </c>
      <c r="I582" s="45" t="s">
        <v>230</v>
      </c>
      <c r="J582" s="45" t="str">
        <f t="shared" si="28"/>
        <v>Consumers Energy Co_MI</v>
      </c>
      <c r="K582" s="45" t="str">
        <f t="shared" si="29"/>
        <v>Consumers Energy Co_MI</v>
      </c>
      <c r="L582" s="45" t="s">
        <v>1596</v>
      </c>
      <c r="M582" s="45">
        <v>0</v>
      </c>
      <c r="N582" s="45">
        <v>221729</v>
      </c>
      <c r="O582" s="45">
        <v>1312</v>
      </c>
      <c r="P582" s="45">
        <v>1603125</v>
      </c>
      <c r="Q582" s="45">
        <v>0</v>
      </c>
      <c r="R582" s="45">
        <v>12204747</v>
      </c>
      <c r="S582" s="45">
        <v>8832507</v>
      </c>
      <c r="T582" s="45">
        <v>13051498</v>
      </c>
      <c r="U582" s="45">
        <v>0</v>
      </c>
      <c r="V582" s="45">
        <v>12.889506000000001</v>
      </c>
      <c r="W582" s="45">
        <v>7.9630393000000002</v>
      </c>
      <c r="X582" s="45">
        <v>15.86129</v>
      </c>
      <c r="Y582" s="46">
        <v>516843</v>
      </c>
      <c r="Z582" s="46">
        <v>51750.095070873111</v>
      </c>
      <c r="AA582" s="47">
        <f>_xlfn.XLOOKUP($E582,Main_OG!$D$1:$D$766,Main_OG!AJ$1:AJ$766,"")</f>
        <v>48470944</v>
      </c>
      <c r="AB582" s="47">
        <f>_xlfn.XLOOKUP($E582,Main_OG!$D$1:$D$766,Main_OG!AK$1:AK$766,"")</f>
        <v>6148722</v>
      </c>
      <c r="AC582" s="47">
        <f>_xlfn.XLOOKUP($E582,Main_OG!$D$1:$D$766,Main_OG!AL$1:AL$766,"")</f>
        <v>468790626</v>
      </c>
      <c r="AD582" s="47">
        <f>_xlfn.XLOOKUP($E582,Main_OG!$D$1:$D$766,Main_OG!AM$1:AM$766,"")</f>
        <v>30478694</v>
      </c>
    </row>
    <row r="583" spans="1:30" x14ac:dyDescent="0.35">
      <c r="A583" s="36" t="s">
        <v>1585</v>
      </c>
      <c r="B583" s="45" t="s">
        <v>230</v>
      </c>
      <c r="C583" s="45" t="s">
        <v>4396</v>
      </c>
      <c r="D583" s="36" t="s">
        <v>1585</v>
      </c>
      <c r="E583" s="36" t="str">
        <f t="shared" si="27"/>
        <v>2019_MI</v>
      </c>
      <c r="F583" s="45">
        <v>2019</v>
      </c>
      <c r="G583" s="45">
        <f>_xlfn.XLOOKUP(I583,Main_OG!$B$1:$B$766,Main_OG!$O$1:$O$766,"")</f>
        <v>0</v>
      </c>
      <c r="H583" s="45">
        <f>_xlfn.XLOOKUP(E583,Main_OG!$D$1:$D$766,Main_OG!$J$1:$J$766,"")</f>
        <v>1</v>
      </c>
      <c r="I583" s="45" t="s">
        <v>230</v>
      </c>
      <c r="J583" s="45" t="str">
        <f t="shared" si="28"/>
        <v>Consumers Energy Co_MI</v>
      </c>
      <c r="K583" s="45" t="str">
        <f t="shared" si="29"/>
        <v>Consumers Energy Co_MI</v>
      </c>
      <c r="L583" s="45" t="s">
        <v>1597</v>
      </c>
      <c r="M583" s="45">
        <v>0</v>
      </c>
      <c r="N583" s="45">
        <v>224019</v>
      </c>
      <c r="O583" s="45">
        <v>1329</v>
      </c>
      <c r="P583" s="45">
        <v>1611320</v>
      </c>
      <c r="Q583" s="45">
        <v>0</v>
      </c>
      <c r="R583" s="45">
        <v>11799585</v>
      </c>
      <c r="S583" s="45">
        <v>8423662</v>
      </c>
      <c r="T583" s="45">
        <v>12484700</v>
      </c>
      <c r="U583" s="45">
        <v>0</v>
      </c>
      <c r="V583" s="45">
        <v>13.197074000000001</v>
      </c>
      <c r="W583" s="45">
        <v>8.1098493999999999</v>
      </c>
      <c r="X583" s="45">
        <v>15.850346</v>
      </c>
      <c r="Y583" s="46">
        <v>517845.2</v>
      </c>
      <c r="Z583" s="46">
        <v>51863.37826665445</v>
      </c>
      <c r="AA583" s="47">
        <f>_xlfn.XLOOKUP($E583,Main_OG!$D$1:$D$766,Main_OG!AJ$1:AJ$766,"")</f>
        <v>42514514</v>
      </c>
      <c r="AB583" s="47">
        <f>_xlfn.XLOOKUP($E583,Main_OG!$D$1:$D$766,Main_OG!AK$1:AK$766,"")</f>
        <v>4549214</v>
      </c>
      <c r="AC583" s="47">
        <f>_xlfn.XLOOKUP($E583,Main_OG!$D$1:$D$766,Main_OG!AL$1:AL$766,"")</f>
        <v>507737264</v>
      </c>
      <c r="AD583" s="47">
        <f>_xlfn.XLOOKUP($E583,Main_OG!$D$1:$D$766,Main_OG!AM$1:AM$766,"")</f>
        <v>32909275</v>
      </c>
    </row>
    <row r="584" spans="1:30" x14ac:dyDescent="0.35">
      <c r="A584" s="36" t="s">
        <v>1585</v>
      </c>
      <c r="B584" s="45" t="s">
        <v>230</v>
      </c>
      <c r="C584" s="45" t="s">
        <v>4396</v>
      </c>
      <c r="D584" s="36" t="s">
        <v>1585</v>
      </c>
      <c r="E584" s="36" t="str">
        <f t="shared" si="27"/>
        <v>2020_MI</v>
      </c>
      <c r="F584" s="45">
        <v>2020</v>
      </c>
      <c r="G584" s="45">
        <f>_xlfn.XLOOKUP(I584,Main_OG!$B$1:$B$766,Main_OG!$O$1:$O$766,"")</f>
        <v>0</v>
      </c>
      <c r="H584" s="45">
        <f>_xlfn.XLOOKUP(E584,Main_OG!$D$1:$D$766,Main_OG!$J$1:$J$766,"")</f>
        <v>1</v>
      </c>
      <c r="I584" s="45" t="s">
        <v>230</v>
      </c>
      <c r="J584" s="45" t="str">
        <f t="shared" si="28"/>
        <v>Consumers Energy Co_MI</v>
      </c>
      <c r="K584" s="45" t="str">
        <f t="shared" si="29"/>
        <v>Consumers Energy Co_MI</v>
      </c>
      <c r="L584" s="45" t="s">
        <v>1598</v>
      </c>
      <c r="M584" s="45">
        <v>0</v>
      </c>
      <c r="N584" s="45">
        <v>223900</v>
      </c>
      <c r="O584" s="45">
        <v>1348</v>
      </c>
      <c r="P584" s="45">
        <v>0</v>
      </c>
      <c r="Q584" s="45">
        <v>0</v>
      </c>
      <c r="R584" s="45">
        <v>11162631</v>
      </c>
      <c r="S584" s="45">
        <v>6952357</v>
      </c>
      <c r="T584" s="45">
        <v>0</v>
      </c>
      <c r="U584" s="45">
        <v>0</v>
      </c>
      <c r="V584" s="45">
        <v>13.130478999999999</v>
      </c>
      <c r="W584" s="45">
        <v>8.2462192000000005</v>
      </c>
      <c r="X584" s="45">
        <v>0</v>
      </c>
      <c r="Y584" s="46">
        <v>502483.7</v>
      </c>
      <c r="Z584" s="46">
        <v>50367.590085732932</v>
      </c>
      <c r="AA584" s="47">
        <f>_xlfn.XLOOKUP($E584,Main_OG!$D$1:$D$766,Main_OG!AJ$1:AJ$766,"")</f>
        <v>31781102</v>
      </c>
      <c r="AB584" s="47">
        <f>_xlfn.XLOOKUP($E584,Main_OG!$D$1:$D$766,Main_OG!AK$1:AK$766,"")</f>
        <v>4699362</v>
      </c>
      <c r="AC584" s="47">
        <f>_xlfn.XLOOKUP($E584,Main_OG!$D$1:$D$766,Main_OG!AL$1:AL$766,"")</f>
        <v>556237194</v>
      </c>
      <c r="AD584" s="47">
        <f>_xlfn.XLOOKUP($E584,Main_OG!$D$1:$D$766,Main_OG!AM$1:AM$766,"")</f>
        <v>0</v>
      </c>
    </row>
    <row r="585" spans="1:30" x14ac:dyDescent="0.35">
      <c r="A585" s="36" t="s">
        <v>1599</v>
      </c>
      <c r="B585" s="45" t="s">
        <v>351</v>
      </c>
      <c r="C585" s="45" t="s">
        <v>4397</v>
      </c>
      <c r="D585" s="36" t="s">
        <v>4497</v>
      </c>
      <c r="E585" s="36" t="str">
        <f t="shared" si="27"/>
        <v>2006_WI</v>
      </c>
      <c r="F585" s="45">
        <v>2006</v>
      </c>
      <c r="G585" s="45">
        <f>_xlfn.XLOOKUP(I585,Main_OG!$B$1:$B$766,Main_OG!$O$1:$O$766,"")</f>
        <v>0</v>
      </c>
      <c r="H585" s="45">
        <f>_xlfn.XLOOKUP(E585,Main_OG!$D$1:$D$766,Main_OG!$J$1:$J$766,"")</f>
        <v>0</v>
      </c>
      <c r="I585" s="45" t="s">
        <v>351</v>
      </c>
      <c r="J585" s="45" t="str">
        <f t="shared" si="28"/>
        <v>Dahlberg Light &amp; Power Co_WI</v>
      </c>
      <c r="K585" s="45" t="str">
        <f t="shared" si="29"/>
        <v>Dahlberg Light Power Co_WI</v>
      </c>
      <c r="L585" s="45" t="s">
        <v>1600</v>
      </c>
      <c r="M585" s="45">
        <v>0</v>
      </c>
      <c r="N585" s="45">
        <v>1100</v>
      </c>
      <c r="O585" s="45">
        <v>39</v>
      </c>
      <c r="P585" s="45">
        <v>9822</v>
      </c>
      <c r="Q585" s="45">
        <v>0</v>
      </c>
      <c r="R585" s="45">
        <v>1939</v>
      </c>
      <c r="S585" s="45">
        <v>1465</v>
      </c>
      <c r="T585" s="45">
        <v>6458</v>
      </c>
      <c r="U585" s="45">
        <v>0</v>
      </c>
      <c r="V585" s="45">
        <v>9.9573768808093259</v>
      </c>
      <c r="W585" s="45">
        <v>7.5515463917525771</v>
      </c>
      <c r="X585" s="45">
        <v>10.379466079493399</v>
      </c>
      <c r="Y585" s="46">
        <v>287146.59999999998</v>
      </c>
      <c r="Z585" s="46">
        <v>51481.599345961702</v>
      </c>
      <c r="AA585" s="47">
        <f>_xlfn.XLOOKUP($E585,Main_OG!$D$1:$D$766,Main_OG!AJ$1:AJ$766,"")</f>
        <v>47984959.539999999</v>
      </c>
      <c r="AB585" s="47">
        <f>_xlfn.XLOOKUP($E585,Main_OG!$D$1:$D$766,Main_OG!AK$1:AK$766,"")</f>
        <v>3549166.82</v>
      </c>
      <c r="AC585" s="47">
        <f>_xlfn.XLOOKUP($E585,Main_OG!$D$1:$D$766,Main_OG!AL$1:AL$766,"")</f>
        <v>88498243.219999984</v>
      </c>
      <c r="AD585" s="47">
        <f>_xlfn.XLOOKUP($E585,Main_OG!$D$1:$D$766,Main_OG!AM$1:AM$766,"")</f>
        <v>12233515</v>
      </c>
    </row>
    <row r="586" spans="1:30" x14ac:dyDescent="0.35">
      <c r="A586" s="36" t="s">
        <v>1599</v>
      </c>
      <c r="B586" s="45" t="s">
        <v>351</v>
      </c>
      <c r="C586" s="45" t="s">
        <v>4397</v>
      </c>
      <c r="D586" s="36" t="s">
        <v>4497</v>
      </c>
      <c r="E586" s="36" t="str">
        <f t="shared" si="27"/>
        <v>2007_WI</v>
      </c>
      <c r="F586" s="45">
        <v>2007</v>
      </c>
      <c r="G586" s="45">
        <f>_xlfn.XLOOKUP(I586,Main_OG!$B$1:$B$766,Main_OG!$O$1:$O$766,"")</f>
        <v>0</v>
      </c>
      <c r="H586" s="45">
        <f>_xlfn.XLOOKUP(E586,Main_OG!$D$1:$D$766,Main_OG!$J$1:$J$766,"")</f>
        <v>0</v>
      </c>
      <c r="I586" s="45" t="s">
        <v>351</v>
      </c>
      <c r="J586" s="45" t="str">
        <f t="shared" si="28"/>
        <v>Dahlberg Light &amp; Power Co_WI</v>
      </c>
      <c r="K586" s="45" t="str">
        <f t="shared" si="29"/>
        <v>Dahlberg Light Power Co_WI</v>
      </c>
      <c r="L586" s="45" t="s">
        <v>1601</v>
      </c>
      <c r="M586" s="45">
        <v>0</v>
      </c>
      <c r="N586" s="45">
        <v>1107</v>
      </c>
      <c r="O586" s="45">
        <v>40</v>
      </c>
      <c r="P586" s="45">
        <v>9945</v>
      </c>
      <c r="Q586" s="45">
        <v>0</v>
      </c>
      <c r="R586" s="45">
        <v>1997</v>
      </c>
      <c r="S586" s="45">
        <v>1500</v>
      </c>
      <c r="T586" s="45">
        <v>6899</v>
      </c>
      <c r="U586" s="45">
        <v>0</v>
      </c>
      <c r="V586" s="45">
        <v>10.16</v>
      </c>
      <c r="W586" s="45">
        <v>7.71</v>
      </c>
      <c r="X586" s="45">
        <v>10.57</v>
      </c>
      <c r="Y586" s="46">
        <v>289855.2</v>
      </c>
      <c r="Z586" s="46">
        <v>51660.456888754226</v>
      </c>
      <c r="AA586" s="47">
        <f>_xlfn.XLOOKUP($E586,Main_OG!$D$1:$D$766,Main_OG!AJ$1:AJ$766,"")</f>
        <v>48160880</v>
      </c>
      <c r="AB586" s="47">
        <f>_xlfn.XLOOKUP($E586,Main_OG!$D$1:$D$766,Main_OG!AK$1:AK$766,"")</f>
        <v>3854054</v>
      </c>
      <c r="AC586" s="47">
        <f>_xlfn.XLOOKUP($E586,Main_OG!$D$1:$D$766,Main_OG!AL$1:AL$766,"")</f>
        <v>108994756</v>
      </c>
      <c r="AD586" s="47">
        <f>_xlfn.XLOOKUP($E586,Main_OG!$D$1:$D$766,Main_OG!AM$1:AM$766,"")</f>
        <v>12910319</v>
      </c>
    </row>
    <row r="587" spans="1:30" x14ac:dyDescent="0.35">
      <c r="A587" s="36" t="s">
        <v>1599</v>
      </c>
      <c r="B587" s="45" t="s">
        <v>351</v>
      </c>
      <c r="C587" s="45" t="s">
        <v>4397</v>
      </c>
      <c r="D587" s="36" t="s">
        <v>4497</v>
      </c>
      <c r="E587" s="36" t="str">
        <f t="shared" si="27"/>
        <v>2008_WI</v>
      </c>
      <c r="F587" s="45">
        <v>2008</v>
      </c>
      <c r="G587" s="45">
        <f>_xlfn.XLOOKUP(I587,Main_OG!$B$1:$B$766,Main_OG!$O$1:$O$766,"")</f>
        <v>0</v>
      </c>
      <c r="H587" s="45">
        <f>_xlfn.XLOOKUP(E587,Main_OG!$D$1:$D$766,Main_OG!$J$1:$J$766,"")</f>
        <v>0</v>
      </c>
      <c r="I587" s="45" t="s">
        <v>351</v>
      </c>
      <c r="J587" s="45" t="str">
        <f t="shared" si="28"/>
        <v>Dahlberg Light &amp; Power Co_WI</v>
      </c>
      <c r="K587" s="45" t="str">
        <f t="shared" si="29"/>
        <v>Dahlberg Light Power Co_WI</v>
      </c>
      <c r="L587" s="45" t="s">
        <v>1602</v>
      </c>
      <c r="M587" s="45">
        <v>0</v>
      </c>
      <c r="N587" s="45">
        <v>1111</v>
      </c>
      <c r="O587" s="45">
        <v>41</v>
      </c>
      <c r="P587" s="45">
        <v>10025</v>
      </c>
      <c r="Q587" s="45">
        <v>0</v>
      </c>
      <c r="R587" s="45">
        <v>19129</v>
      </c>
      <c r="S587" s="45">
        <v>18121</v>
      </c>
      <c r="T587" s="45">
        <v>66463</v>
      </c>
      <c r="U587" s="45">
        <v>0</v>
      </c>
      <c r="V587" s="45">
        <v>11.24</v>
      </c>
      <c r="W587" s="45">
        <v>8.59</v>
      </c>
      <c r="X587" s="45">
        <v>11.73</v>
      </c>
      <c r="Y587" s="46">
        <v>286204.7</v>
      </c>
      <c r="Z587" s="46">
        <v>50736.554324803634</v>
      </c>
      <c r="AA587" s="47">
        <f>_xlfn.XLOOKUP($E587,Main_OG!$D$1:$D$766,Main_OG!AJ$1:AJ$766,"")</f>
        <v>49868066</v>
      </c>
      <c r="AB587" s="47">
        <f>_xlfn.XLOOKUP($E587,Main_OG!$D$1:$D$766,Main_OG!AK$1:AK$766,"")</f>
        <v>3460118</v>
      </c>
      <c r="AC587" s="47">
        <f>_xlfn.XLOOKUP($E587,Main_OG!$D$1:$D$766,Main_OG!AL$1:AL$766,"")</f>
        <v>82624382</v>
      </c>
      <c r="AD587" s="47">
        <f>_xlfn.XLOOKUP($E587,Main_OG!$D$1:$D$766,Main_OG!AM$1:AM$766,"")</f>
        <v>12154510</v>
      </c>
    </row>
    <row r="588" spans="1:30" x14ac:dyDescent="0.35">
      <c r="A588" s="36" t="s">
        <v>1599</v>
      </c>
      <c r="B588" s="45" t="s">
        <v>351</v>
      </c>
      <c r="C588" s="45" t="s">
        <v>4397</v>
      </c>
      <c r="D588" s="36" t="s">
        <v>4497</v>
      </c>
      <c r="E588" s="36" t="str">
        <f t="shared" si="27"/>
        <v>2009_WI</v>
      </c>
      <c r="F588" s="45">
        <v>2009</v>
      </c>
      <c r="G588" s="45">
        <f>_xlfn.XLOOKUP(I588,Main_OG!$B$1:$B$766,Main_OG!$O$1:$O$766,"")</f>
        <v>0</v>
      </c>
      <c r="H588" s="45">
        <f>_xlfn.XLOOKUP(E588,Main_OG!$D$1:$D$766,Main_OG!$J$1:$J$766,"")</f>
        <v>0</v>
      </c>
      <c r="I588" s="45" t="s">
        <v>351</v>
      </c>
      <c r="J588" s="45" t="str">
        <f t="shared" si="28"/>
        <v>Dahlberg Light &amp; Power Co_WI</v>
      </c>
      <c r="K588" s="45" t="str">
        <f t="shared" si="29"/>
        <v>Dahlberg Light Power Co_WI</v>
      </c>
      <c r="L588" s="45" t="s">
        <v>1603</v>
      </c>
      <c r="M588" s="45">
        <v>0</v>
      </c>
      <c r="N588" s="45">
        <v>1128</v>
      </c>
      <c r="O588" s="45">
        <v>38</v>
      </c>
      <c r="P588" s="45">
        <v>10086</v>
      </c>
      <c r="Q588" s="45">
        <v>0</v>
      </c>
      <c r="R588" s="45">
        <v>18948</v>
      </c>
      <c r="S588" s="45">
        <v>15766</v>
      </c>
      <c r="T588" s="45">
        <v>67046</v>
      </c>
      <c r="U588" s="45">
        <v>0</v>
      </c>
      <c r="V588" s="45">
        <v>10.91</v>
      </c>
      <c r="W588" s="45">
        <v>8.4499999999999993</v>
      </c>
      <c r="X588" s="45">
        <v>11.31</v>
      </c>
      <c r="Y588" s="46">
        <v>277279.40000000002</v>
      </c>
      <c r="Z588" s="46">
        <v>48909.24112900722</v>
      </c>
      <c r="AA588" s="47">
        <f>_xlfn.XLOOKUP($E588,Main_OG!$D$1:$D$766,Main_OG!AJ$1:AJ$766,"")</f>
        <v>44836820</v>
      </c>
      <c r="AB588" s="47">
        <f>_xlfn.XLOOKUP($E588,Main_OG!$D$1:$D$766,Main_OG!AK$1:AK$766,"")</f>
        <v>2630276</v>
      </c>
      <c r="AC588" s="47">
        <f>_xlfn.XLOOKUP($E588,Main_OG!$D$1:$D$766,Main_OG!AL$1:AL$766,"")</f>
        <v>82642892</v>
      </c>
      <c r="AD588" s="47">
        <f>_xlfn.XLOOKUP($E588,Main_OG!$D$1:$D$766,Main_OG!AM$1:AM$766,"")</f>
        <v>12683151</v>
      </c>
    </row>
    <row r="589" spans="1:30" x14ac:dyDescent="0.35">
      <c r="A589" s="36" t="s">
        <v>1599</v>
      </c>
      <c r="B589" s="45" t="s">
        <v>351</v>
      </c>
      <c r="C589" s="45" t="s">
        <v>4397</v>
      </c>
      <c r="D589" s="36" t="s">
        <v>4497</v>
      </c>
      <c r="E589" s="36" t="str">
        <f t="shared" si="27"/>
        <v>2010_WI</v>
      </c>
      <c r="F589" s="45">
        <v>2010</v>
      </c>
      <c r="G589" s="45">
        <f>_xlfn.XLOOKUP(I589,Main_OG!$B$1:$B$766,Main_OG!$O$1:$O$766,"")</f>
        <v>0</v>
      </c>
      <c r="H589" s="45">
        <f>_xlfn.XLOOKUP(E589,Main_OG!$D$1:$D$766,Main_OG!$J$1:$J$766,"")</f>
        <v>0</v>
      </c>
      <c r="I589" s="45" t="s">
        <v>351</v>
      </c>
      <c r="J589" s="45" t="str">
        <f t="shared" si="28"/>
        <v>Dahlberg Light &amp; Power Co_WI</v>
      </c>
      <c r="K589" s="45" t="str">
        <f t="shared" si="29"/>
        <v>Dahlberg Light Power Co_WI</v>
      </c>
      <c r="L589" s="45" t="s">
        <v>1604</v>
      </c>
      <c r="M589" s="45">
        <v>0</v>
      </c>
      <c r="N589" s="45">
        <v>1136</v>
      </c>
      <c r="O589" s="45">
        <v>36</v>
      </c>
      <c r="P589" s="45">
        <v>10129</v>
      </c>
      <c r="Q589" s="45">
        <v>0</v>
      </c>
      <c r="R589" s="45">
        <v>18529</v>
      </c>
      <c r="S589" s="45">
        <v>16427</v>
      </c>
      <c r="T589" s="45">
        <v>66453</v>
      </c>
      <c r="U589" s="45">
        <v>0</v>
      </c>
      <c r="V589" s="45">
        <v>12.84</v>
      </c>
      <c r="W589" s="45">
        <v>10.18</v>
      </c>
      <c r="X589" s="45">
        <v>13.26</v>
      </c>
      <c r="Y589" s="46">
        <v>287652.90000000002</v>
      </c>
      <c r="Z589" s="46">
        <v>50549.332945320813</v>
      </c>
      <c r="AA589" s="47">
        <f>_xlfn.XLOOKUP($E589,Main_OG!$D$1:$D$766,Main_OG!AJ$1:AJ$766,"")</f>
        <v>48147388</v>
      </c>
      <c r="AB589" s="47">
        <f>_xlfn.XLOOKUP($E589,Main_OG!$D$1:$D$766,Main_OG!AK$1:AK$766,"")</f>
        <v>2625246</v>
      </c>
      <c r="AC589" s="47">
        <f>_xlfn.XLOOKUP($E589,Main_OG!$D$1:$D$766,Main_OG!AL$1:AL$766,"")</f>
        <v>85543582</v>
      </c>
      <c r="AD589" s="47">
        <f>_xlfn.XLOOKUP($E589,Main_OG!$D$1:$D$766,Main_OG!AM$1:AM$766,"")</f>
        <v>13280939</v>
      </c>
    </row>
    <row r="590" spans="1:30" x14ac:dyDescent="0.35">
      <c r="A590" s="36" t="s">
        <v>1599</v>
      </c>
      <c r="B590" s="45" t="s">
        <v>351</v>
      </c>
      <c r="C590" s="45" t="s">
        <v>4397</v>
      </c>
      <c r="D590" s="36" t="s">
        <v>4497</v>
      </c>
      <c r="E590" s="36" t="str">
        <f t="shared" si="27"/>
        <v>2011_WI</v>
      </c>
      <c r="F590" s="45">
        <v>2011</v>
      </c>
      <c r="G590" s="45">
        <f>_xlfn.XLOOKUP(I590,Main_OG!$B$1:$B$766,Main_OG!$O$1:$O$766,"")</f>
        <v>0</v>
      </c>
      <c r="H590" s="45">
        <f>_xlfn.XLOOKUP(E590,Main_OG!$D$1:$D$766,Main_OG!$J$1:$J$766,"")</f>
        <v>0</v>
      </c>
      <c r="I590" s="45" t="s">
        <v>351</v>
      </c>
      <c r="J590" s="45" t="str">
        <f t="shared" si="28"/>
        <v>Dahlberg Light &amp; Power Co_WI</v>
      </c>
      <c r="K590" s="45" t="str">
        <f t="shared" si="29"/>
        <v>Dahlberg Light Power Co_WI</v>
      </c>
      <c r="L590" s="45" t="s">
        <v>1605</v>
      </c>
      <c r="M590" s="45">
        <v>0</v>
      </c>
      <c r="N590" s="45">
        <v>1136</v>
      </c>
      <c r="O590" s="45">
        <v>35</v>
      </c>
      <c r="P590" s="45">
        <v>10159</v>
      </c>
      <c r="Q590" s="45">
        <v>0</v>
      </c>
      <c r="R590" s="45">
        <v>19078</v>
      </c>
      <c r="S590" s="45">
        <v>16794</v>
      </c>
      <c r="T590" s="45">
        <v>67345</v>
      </c>
      <c r="U590" s="45">
        <v>0</v>
      </c>
      <c r="V590" s="45">
        <v>12.25</v>
      </c>
      <c r="W590" s="45">
        <v>9.57</v>
      </c>
      <c r="X590" s="45">
        <v>12.68</v>
      </c>
      <c r="Y590" s="46">
        <v>293664</v>
      </c>
      <c r="Z590" s="46">
        <v>51467.268623024829</v>
      </c>
      <c r="AA590" s="47">
        <f>_xlfn.XLOOKUP($E590,Main_OG!$D$1:$D$766,Main_OG!AJ$1:AJ$766,"")</f>
        <v>46098434</v>
      </c>
      <c r="AB590" s="47">
        <f>_xlfn.XLOOKUP($E590,Main_OG!$D$1:$D$766,Main_OG!AK$1:AK$766,"")</f>
        <v>2129235.35</v>
      </c>
      <c r="AC590" s="47">
        <f>_xlfn.XLOOKUP($E590,Main_OG!$D$1:$D$766,Main_OG!AL$1:AL$766,"")</f>
        <v>95949646</v>
      </c>
      <c r="AD590" s="47">
        <f>_xlfn.XLOOKUP($E590,Main_OG!$D$1:$D$766,Main_OG!AM$1:AM$766,"")</f>
        <v>11559781</v>
      </c>
    </row>
    <row r="591" spans="1:30" x14ac:dyDescent="0.35">
      <c r="A591" s="36" t="s">
        <v>1599</v>
      </c>
      <c r="B591" s="45" t="s">
        <v>351</v>
      </c>
      <c r="C591" s="45" t="s">
        <v>4397</v>
      </c>
      <c r="D591" s="36" t="s">
        <v>4497</v>
      </c>
      <c r="E591" s="36" t="str">
        <f t="shared" si="27"/>
        <v>2012_WI</v>
      </c>
      <c r="F591" s="45">
        <v>2012</v>
      </c>
      <c r="G591" s="45">
        <f>_xlfn.XLOOKUP(I591,Main_OG!$B$1:$B$766,Main_OG!$O$1:$O$766,"")</f>
        <v>0</v>
      </c>
      <c r="H591" s="45">
        <f>_xlfn.XLOOKUP(E591,Main_OG!$D$1:$D$766,Main_OG!$J$1:$J$766,"")</f>
        <v>0</v>
      </c>
      <c r="I591" s="45" t="s">
        <v>351</v>
      </c>
      <c r="J591" s="45" t="str">
        <f t="shared" si="28"/>
        <v>Dahlberg Light &amp; Power Co_WI</v>
      </c>
      <c r="K591" s="45" t="str">
        <f t="shared" si="29"/>
        <v>Dahlberg Light Power Co_WI</v>
      </c>
      <c r="L591" s="45" t="s">
        <v>1606</v>
      </c>
      <c r="M591" s="45">
        <v>0</v>
      </c>
      <c r="N591" s="45">
        <v>1143</v>
      </c>
      <c r="O591" s="45">
        <v>36</v>
      </c>
      <c r="P591" s="45">
        <v>10177</v>
      </c>
      <c r="Q591" s="45">
        <v>0</v>
      </c>
      <c r="R591" s="45">
        <v>18098</v>
      </c>
      <c r="S591" s="45">
        <v>16550</v>
      </c>
      <c r="T591" s="45">
        <v>62300</v>
      </c>
      <c r="U591" s="45">
        <v>0</v>
      </c>
      <c r="V591" s="45">
        <v>13.045640000000001</v>
      </c>
      <c r="W591" s="45">
        <v>10.241692</v>
      </c>
      <c r="X591" s="45">
        <v>13.688604</v>
      </c>
      <c r="Y591" s="46">
        <v>299007.59999999998</v>
      </c>
      <c r="Z591" s="46">
        <v>52266.517504031326</v>
      </c>
      <c r="AA591" s="47">
        <f>_xlfn.XLOOKUP($E591,Main_OG!$D$1:$D$766,Main_OG!AJ$1:AJ$766,"")</f>
        <v>38987626</v>
      </c>
      <c r="AB591" s="47">
        <f>_xlfn.XLOOKUP($E591,Main_OG!$D$1:$D$766,Main_OG!AK$1:AK$766,"")</f>
        <v>960860</v>
      </c>
      <c r="AC591" s="47">
        <f>_xlfn.XLOOKUP($E591,Main_OG!$D$1:$D$766,Main_OG!AL$1:AL$766,"")</f>
        <v>173921342</v>
      </c>
      <c r="AD591" s="47">
        <f>_xlfn.XLOOKUP($E591,Main_OG!$D$1:$D$766,Main_OG!AM$1:AM$766,"")</f>
        <v>14299595</v>
      </c>
    </row>
    <row r="592" spans="1:30" x14ac:dyDescent="0.35">
      <c r="A592" s="36" t="s">
        <v>1599</v>
      </c>
      <c r="B592" s="45" t="s">
        <v>351</v>
      </c>
      <c r="C592" s="45" t="s">
        <v>4397</v>
      </c>
      <c r="D592" s="36" t="s">
        <v>4497</v>
      </c>
      <c r="E592" s="36" t="str">
        <f t="shared" si="27"/>
        <v>2013_WI</v>
      </c>
      <c r="F592" s="45">
        <v>2013</v>
      </c>
      <c r="G592" s="45">
        <f>_xlfn.XLOOKUP(I592,Main_OG!$B$1:$B$766,Main_OG!$O$1:$O$766,"")</f>
        <v>0</v>
      </c>
      <c r="H592" s="45">
        <f>_xlfn.XLOOKUP(E592,Main_OG!$D$1:$D$766,Main_OG!$J$1:$J$766,"")</f>
        <v>0</v>
      </c>
      <c r="I592" s="45" t="s">
        <v>351</v>
      </c>
      <c r="J592" s="45" t="str">
        <f t="shared" si="28"/>
        <v>Dahlberg Light &amp; Power Co_WI</v>
      </c>
      <c r="K592" s="45" t="str">
        <f t="shared" si="29"/>
        <v>Dahlberg Light Power Co_WI</v>
      </c>
      <c r="L592" s="45" t="s">
        <v>1607</v>
      </c>
      <c r="M592" s="45">
        <v>0</v>
      </c>
      <c r="N592" s="45">
        <v>1150</v>
      </c>
      <c r="O592" s="45">
        <v>38</v>
      </c>
      <c r="P592" s="45">
        <v>10216</v>
      </c>
      <c r="Q592" s="45">
        <v>0</v>
      </c>
      <c r="R592" s="45">
        <v>18699</v>
      </c>
      <c r="S592" s="45">
        <v>16831</v>
      </c>
      <c r="T592" s="45">
        <v>65927</v>
      </c>
      <c r="U592" s="45">
        <v>0</v>
      </c>
      <c r="V592" s="45">
        <v>13.818921</v>
      </c>
      <c r="W592" s="45">
        <v>10.97974</v>
      </c>
      <c r="X592" s="45">
        <v>14.409878000000001</v>
      </c>
      <c r="Y592" s="46">
        <v>301550.5</v>
      </c>
      <c r="Z592" s="46">
        <v>52553.131642108798</v>
      </c>
      <c r="AA592" s="47">
        <f>_xlfn.XLOOKUP($E592,Main_OG!$D$1:$D$766,Main_OG!AJ$1:AJ$766,"")</f>
        <v>47747638</v>
      </c>
      <c r="AB592" s="47">
        <f>_xlfn.XLOOKUP($E592,Main_OG!$D$1:$D$766,Main_OG!AK$1:AK$766,"")</f>
        <v>885782</v>
      </c>
      <c r="AC592" s="47">
        <f>_xlfn.XLOOKUP($E592,Main_OG!$D$1:$D$766,Main_OG!AL$1:AL$766,"")</f>
        <v>122721516</v>
      </c>
      <c r="AD592" s="47">
        <f>_xlfn.XLOOKUP($E592,Main_OG!$D$1:$D$766,Main_OG!AM$1:AM$766,"")</f>
        <v>11675194</v>
      </c>
    </row>
    <row r="593" spans="1:30" x14ac:dyDescent="0.35">
      <c r="A593" s="36" t="s">
        <v>1599</v>
      </c>
      <c r="B593" s="45" t="s">
        <v>351</v>
      </c>
      <c r="C593" s="45" t="s">
        <v>4397</v>
      </c>
      <c r="D593" s="36" t="s">
        <v>4497</v>
      </c>
      <c r="E593" s="36" t="str">
        <f t="shared" si="27"/>
        <v>2014_WI</v>
      </c>
      <c r="F593" s="45">
        <v>2014</v>
      </c>
      <c r="G593" s="45">
        <f>_xlfn.XLOOKUP(I593,Main_OG!$B$1:$B$766,Main_OG!$O$1:$O$766,"")</f>
        <v>0</v>
      </c>
      <c r="H593" s="45">
        <f>_xlfn.XLOOKUP(E593,Main_OG!$D$1:$D$766,Main_OG!$J$1:$J$766,"")</f>
        <v>0</v>
      </c>
      <c r="I593" s="45" t="s">
        <v>351</v>
      </c>
      <c r="J593" s="45" t="str">
        <f t="shared" si="28"/>
        <v>Dahlberg Light &amp; Power Co_WI</v>
      </c>
      <c r="K593" s="45" t="str">
        <f t="shared" si="29"/>
        <v>Dahlberg Light Power Co_WI</v>
      </c>
      <c r="L593" s="45" t="s">
        <v>1608</v>
      </c>
      <c r="M593" s="45">
        <v>0</v>
      </c>
      <c r="N593" s="45">
        <v>1158</v>
      </c>
      <c r="O593" s="45">
        <v>39</v>
      </c>
      <c r="P593" s="45">
        <v>10219</v>
      </c>
      <c r="Q593" s="45">
        <v>0</v>
      </c>
      <c r="R593" s="45">
        <v>19364</v>
      </c>
      <c r="S593" s="45">
        <v>18099</v>
      </c>
      <c r="T593" s="45">
        <v>72220</v>
      </c>
      <c r="U593" s="45">
        <v>0</v>
      </c>
      <c r="V593" s="45">
        <v>11.795083999999999</v>
      </c>
      <c r="W593" s="45">
        <v>9.0281231000000002</v>
      </c>
      <c r="X593" s="45">
        <v>12.007754</v>
      </c>
      <c r="Y593" s="46">
        <v>309425.8</v>
      </c>
      <c r="Z593" s="46">
        <v>53783.260408687413</v>
      </c>
      <c r="AA593" s="47">
        <f>_xlfn.XLOOKUP($E593,Main_OG!$D$1:$D$766,Main_OG!AJ$1:AJ$766,"")</f>
        <v>42668086</v>
      </c>
      <c r="AB593" s="47">
        <f>_xlfn.XLOOKUP($E593,Main_OG!$D$1:$D$766,Main_OG!AK$1:AK$766,"")</f>
        <v>1056130</v>
      </c>
      <c r="AC593" s="47">
        <f>_xlfn.XLOOKUP($E593,Main_OG!$D$1:$D$766,Main_OG!AL$1:AL$766,"")</f>
        <v>119709694</v>
      </c>
      <c r="AD593" s="47">
        <f>_xlfn.XLOOKUP($E593,Main_OG!$D$1:$D$766,Main_OG!AM$1:AM$766,"")</f>
        <v>9447096</v>
      </c>
    </row>
    <row r="594" spans="1:30" x14ac:dyDescent="0.35">
      <c r="A594" s="36" t="s">
        <v>1599</v>
      </c>
      <c r="B594" s="45" t="s">
        <v>351</v>
      </c>
      <c r="C594" s="45" t="s">
        <v>4397</v>
      </c>
      <c r="D594" s="36" t="s">
        <v>4497</v>
      </c>
      <c r="E594" s="36" t="str">
        <f t="shared" si="27"/>
        <v>2015_WI</v>
      </c>
      <c r="F594" s="45">
        <v>2015</v>
      </c>
      <c r="G594" s="45">
        <f>_xlfn.XLOOKUP(I594,Main_OG!$B$1:$B$766,Main_OG!$O$1:$O$766,"")</f>
        <v>0</v>
      </c>
      <c r="H594" s="45">
        <f>_xlfn.XLOOKUP(E594,Main_OG!$D$1:$D$766,Main_OG!$J$1:$J$766,"")</f>
        <v>0</v>
      </c>
      <c r="I594" s="45" t="s">
        <v>351</v>
      </c>
      <c r="J594" s="45" t="str">
        <f t="shared" si="28"/>
        <v>Dahlberg Light &amp; Power Co_WI</v>
      </c>
      <c r="K594" s="45" t="str">
        <f t="shared" si="29"/>
        <v>Dahlberg Light Power Co_WI</v>
      </c>
      <c r="L594" s="45" t="s">
        <v>1609</v>
      </c>
      <c r="M594" s="45">
        <v>0</v>
      </c>
      <c r="N594" s="45">
        <v>1181</v>
      </c>
      <c r="O594" s="45">
        <v>40</v>
      </c>
      <c r="P594" s="45">
        <v>10650</v>
      </c>
      <c r="Q594" s="45">
        <v>0</v>
      </c>
      <c r="R594" s="45">
        <v>19108</v>
      </c>
      <c r="S594" s="45">
        <v>17276</v>
      </c>
      <c r="T594" s="45">
        <v>65845</v>
      </c>
      <c r="U594" s="45">
        <v>0</v>
      </c>
      <c r="V594" s="45">
        <v>12.424116</v>
      </c>
      <c r="W594" s="45">
        <v>9.2382495999999996</v>
      </c>
      <c r="X594" s="45">
        <v>12.798238</v>
      </c>
      <c r="Y594" s="46">
        <v>315687.8</v>
      </c>
      <c r="Z594" s="46">
        <v>54779.073203599488</v>
      </c>
      <c r="AA594" s="47">
        <f>_xlfn.XLOOKUP($E594,Main_OG!$D$1:$D$766,Main_OG!AJ$1:AJ$766,"")</f>
        <v>43384686</v>
      </c>
      <c r="AB594" s="47">
        <f>_xlfn.XLOOKUP($E594,Main_OG!$D$1:$D$766,Main_OG!AK$1:AK$766,"")</f>
        <v>705030</v>
      </c>
      <c r="AC594" s="47">
        <f>_xlfn.XLOOKUP($E594,Main_OG!$D$1:$D$766,Main_OG!AL$1:AL$766,"")</f>
        <v>198250178</v>
      </c>
      <c r="AD594" s="47">
        <f>_xlfn.XLOOKUP($E594,Main_OG!$D$1:$D$766,Main_OG!AM$1:AM$766,"")</f>
        <v>10008183</v>
      </c>
    </row>
    <row r="595" spans="1:30" x14ac:dyDescent="0.35">
      <c r="A595" s="36" t="s">
        <v>1599</v>
      </c>
      <c r="B595" s="45" t="s">
        <v>351</v>
      </c>
      <c r="C595" s="45" t="s">
        <v>4397</v>
      </c>
      <c r="D595" s="36" t="s">
        <v>4497</v>
      </c>
      <c r="E595" s="36" t="str">
        <f t="shared" si="27"/>
        <v>2016_WI</v>
      </c>
      <c r="F595" s="45">
        <v>2016</v>
      </c>
      <c r="G595" s="45">
        <f>_xlfn.XLOOKUP(I595,Main_OG!$B$1:$B$766,Main_OG!$O$1:$O$766,"")</f>
        <v>0</v>
      </c>
      <c r="H595" s="45">
        <f>_xlfn.XLOOKUP(E595,Main_OG!$D$1:$D$766,Main_OG!$J$1:$J$766,"")</f>
        <v>0</v>
      </c>
      <c r="I595" s="45" t="s">
        <v>351</v>
      </c>
      <c r="J595" s="45" t="str">
        <f t="shared" si="28"/>
        <v>Dahlberg Light &amp; Power Co_WI</v>
      </c>
      <c r="K595" s="45" t="str">
        <f t="shared" si="29"/>
        <v>Dahlberg Light Power Co_WI</v>
      </c>
      <c r="L595" s="45" t="s">
        <v>1610</v>
      </c>
      <c r="M595" s="45">
        <v>0</v>
      </c>
      <c r="N595" s="45">
        <v>1173</v>
      </c>
      <c r="O595" s="45">
        <v>40</v>
      </c>
      <c r="P595" s="45">
        <v>10650</v>
      </c>
      <c r="Q595" s="45">
        <v>0</v>
      </c>
      <c r="R595" s="45">
        <v>19354</v>
      </c>
      <c r="S595" s="45">
        <v>16246</v>
      </c>
      <c r="T595" s="45">
        <v>65721</v>
      </c>
      <c r="U595" s="45">
        <v>0</v>
      </c>
      <c r="V595" s="45">
        <v>12.385037000000001</v>
      </c>
      <c r="W595" s="45">
        <v>9.7070048</v>
      </c>
      <c r="X595" s="45">
        <v>13.078011999999999</v>
      </c>
      <c r="Y595" s="46">
        <v>319272.3</v>
      </c>
      <c r="Z595" s="46">
        <v>55283.619356659634</v>
      </c>
      <c r="AA595" s="47">
        <f>_xlfn.XLOOKUP($E595,Main_OG!$D$1:$D$766,Main_OG!AJ$1:AJ$766,"")</f>
        <v>38268622</v>
      </c>
      <c r="AB595" s="47">
        <f>_xlfn.XLOOKUP($E595,Main_OG!$D$1:$D$766,Main_OG!AK$1:AK$766,"")</f>
        <v>585422</v>
      </c>
      <c r="AC595" s="47">
        <f>_xlfn.XLOOKUP($E595,Main_OG!$D$1:$D$766,Main_OG!AL$1:AL$766,"")</f>
        <v>229614262</v>
      </c>
      <c r="AD595" s="47">
        <f>_xlfn.XLOOKUP($E595,Main_OG!$D$1:$D$766,Main_OG!AM$1:AM$766,"")</f>
        <v>10151394</v>
      </c>
    </row>
    <row r="596" spans="1:30" x14ac:dyDescent="0.35">
      <c r="A596" s="36" t="s">
        <v>1599</v>
      </c>
      <c r="B596" s="45" t="s">
        <v>351</v>
      </c>
      <c r="C596" s="45" t="s">
        <v>4397</v>
      </c>
      <c r="D596" s="36" t="s">
        <v>4497</v>
      </c>
      <c r="E596" s="36" t="str">
        <f t="shared" si="27"/>
        <v>2017_WI</v>
      </c>
      <c r="F596" s="45">
        <v>2017</v>
      </c>
      <c r="G596" s="45">
        <f>_xlfn.XLOOKUP(I596,Main_OG!$B$1:$B$766,Main_OG!$O$1:$O$766,"")</f>
        <v>0</v>
      </c>
      <c r="H596" s="45">
        <f>_xlfn.XLOOKUP(E596,Main_OG!$D$1:$D$766,Main_OG!$J$1:$J$766,"")</f>
        <v>0</v>
      </c>
      <c r="I596" s="45" t="s">
        <v>351</v>
      </c>
      <c r="J596" s="45" t="str">
        <f t="shared" si="28"/>
        <v>Dahlberg Light &amp; Power Co_WI</v>
      </c>
      <c r="K596" s="45" t="str">
        <f t="shared" si="29"/>
        <v>Dahlberg Light Power Co_WI</v>
      </c>
      <c r="L596" s="45" t="s">
        <v>1611</v>
      </c>
      <c r="M596" s="45">
        <v>0</v>
      </c>
      <c r="N596" s="45">
        <v>1184</v>
      </c>
      <c r="O596" s="45">
        <v>41</v>
      </c>
      <c r="P596" s="45">
        <v>10373</v>
      </c>
      <c r="Q596" s="45">
        <v>0</v>
      </c>
      <c r="R596" s="45">
        <v>18481</v>
      </c>
      <c r="S596" s="45">
        <v>15914</v>
      </c>
      <c r="T596" s="45">
        <v>64978</v>
      </c>
      <c r="U596" s="45">
        <v>0</v>
      </c>
      <c r="V596" s="45">
        <v>12.791516</v>
      </c>
      <c r="W596" s="45">
        <v>9.8906623000000007</v>
      </c>
      <c r="X596" s="45">
        <v>13.370679000000001</v>
      </c>
      <c r="Y596" s="46">
        <v>321886.8</v>
      </c>
      <c r="Z596" s="46">
        <v>55563.37513962618</v>
      </c>
      <c r="AA596" s="47">
        <f>_xlfn.XLOOKUP($E596,Main_OG!$D$1:$D$766,Main_OG!AJ$1:AJ$766,"")</f>
        <v>42139592</v>
      </c>
      <c r="AB596" s="47">
        <f>_xlfn.XLOOKUP($E596,Main_OG!$D$1:$D$766,Main_OG!AK$1:AK$766,"")</f>
        <v>629948</v>
      </c>
      <c r="AC596" s="47">
        <f>_xlfn.XLOOKUP($E596,Main_OG!$D$1:$D$766,Main_OG!AL$1:AL$766,"")</f>
        <v>209785614</v>
      </c>
      <c r="AD596" s="47">
        <f>_xlfn.XLOOKUP($E596,Main_OG!$D$1:$D$766,Main_OG!AM$1:AM$766,"")</f>
        <v>9648979</v>
      </c>
    </row>
    <row r="597" spans="1:30" x14ac:dyDescent="0.35">
      <c r="A597" s="36" t="s">
        <v>1599</v>
      </c>
      <c r="B597" s="45" t="s">
        <v>351</v>
      </c>
      <c r="C597" s="45" t="s">
        <v>4397</v>
      </c>
      <c r="D597" s="36" t="s">
        <v>4497</v>
      </c>
      <c r="E597" s="36" t="str">
        <f t="shared" si="27"/>
        <v>2018_WI</v>
      </c>
      <c r="F597" s="45">
        <v>2018</v>
      </c>
      <c r="G597" s="45">
        <f>_xlfn.XLOOKUP(I597,Main_OG!$B$1:$B$766,Main_OG!$O$1:$O$766,"")</f>
        <v>0</v>
      </c>
      <c r="H597" s="45">
        <f>_xlfn.XLOOKUP(E597,Main_OG!$D$1:$D$766,Main_OG!$J$1:$J$766,"")</f>
        <v>0</v>
      </c>
      <c r="I597" s="45" t="s">
        <v>351</v>
      </c>
      <c r="J597" s="45" t="str">
        <f t="shared" si="28"/>
        <v>Dahlberg Light &amp; Power Co_WI</v>
      </c>
      <c r="K597" s="45" t="str">
        <f t="shared" si="29"/>
        <v>Dahlberg Light Power Co_WI</v>
      </c>
      <c r="L597" s="45" t="s">
        <v>1612</v>
      </c>
      <c r="M597" s="45">
        <v>0</v>
      </c>
      <c r="N597" s="45">
        <v>1200</v>
      </c>
      <c r="O597" s="45">
        <v>39</v>
      </c>
      <c r="P597" s="45">
        <v>10436</v>
      </c>
      <c r="Q597" s="45">
        <v>0</v>
      </c>
      <c r="R597" s="45">
        <v>19725</v>
      </c>
      <c r="S597" s="45">
        <v>16383</v>
      </c>
      <c r="T597" s="45">
        <v>71633</v>
      </c>
      <c r="U597" s="45">
        <v>0</v>
      </c>
      <c r="V597" s="45">
        <v>12.136882</v>
      </c>
      <c r="W597" s="45">
        <v>9.6441432999999996</v>
      </c>
      <c r="X597" s="45">
        <v>12.557062</v>
      </c>
      <c r="Y597" s="46">
        <v>328832.40000000002</v>
      </c>
      <c r="Z597" s="46">
        <v>56604.293894000315</v>
      </c>
      <c r="AA597" s="47">
        <f>_xlfn.XLOOKUP($E597,Main_OG!$D$1:$D$766,Main_OG!AJ$1:AJ$766,"")</f>
        <v>39247642</v>
      </c>
      <c r="AB597" s="47">
        <f>_xlfn.XLOOKUP($E597,Main_OG!$D$1:$D$766,Main_OG!AK$1:AK$766,"")</f>
        <v>610596</v>
      </c>
      <c r="AC597" s="47">
        <f>_xlfn.XLOOKUP($E597,Main_OG!$D$1:$D$766,Main_OG!AL$1:AL$766,"")</f>
        <v>257910908</v>
      </c>
      <c r="AD597" s="47">
        <f>_xlfn.XLOOKUP($E597,Main_OG!$D$1:$D$766,Main_OG!AM$1:AM$766,"")</f>
        <v>10129122</v>
      </c>
    </row>
    <row r="598" spans="1:30" x14ac:dyDescent="0.35">
      <c r="A598" s="36" t="s">
        <v>1599</v>
      </c>
      <c r="B598" s="45" t="s">
        <v>351</v>
      </c>
      <c r="C598" s="45" t="s">
        <v>4397</v>
      </c>
      <c r="D598" s="36" t="s">
        <v>4497</v>
      </c>
      <c r="E598" s="36" t="str">
        <f t="shared" si="27"/>
        <v>2019_WI</v>
      </c>
      <c r="F598" s="45">
        <v>2019</v>
      </c>
      <c r="G598" s="45">
        <f>_xlfn.XLOOKUP(I598,Main_OG!$B$1:$B$766,Main_OG!$O$1:$O$766,"")</f>
        <v>0</v>
      </c>
      <c r="H598" s="45">
        <f>_xlfn.XLOOKUP(E598,Main_OG!$D$1:$D$766,Main_OG!$J$1:$J$766,"")</f>
        <v>0</v>
      </c>
      <c r="I598" s="45" t="s">
        <v>351</v>
      </c>
      <c r="J598" s="45" t="str">
        <f t="shared" si="28"/>
        <v>Dahlberg Light &amp; Power Co_WI</v>
      </c>
      <c r="K598" s="45" t="str">
        <f t="shared" si="29"/>
        <v>Dahlberg Light Power Co_WI</v>
      </c>
      <c r="L598" s="45" t="s">
        <v>1613</v>
      </c>
      <c r="M598" s="45">
        <v>0</v>
      </c>
      <c r="N598" s="45">
        <v>1230</v>
      </c>
      <c r="O598" s="45">
        <v>38</v>
      </c>
      <c r="P598" s="45">
        <v>10488</v>
      </c>
      <c r="Q598" s="45">
        <v>0</v>
      </c>
      <c r="R598" s="45">
        <v>18903</v>
      </c>
      <c r="S598" s="45">
        <v>15909</v>
      </c>
      <c r="T598" s="45">
        <v>70389</v>
      </c>
      <c r="U598" s="45">
        <v>0</v>
      </c>
      <c r="V598" s="45">
        <v>12.177961</v>
      </c>
      <c r="W598" s="45">
        <v>10.805205000000001</v>
      </c>
      <c r="X598" s="45">
        <v>13.144099000000001</v>
      </c>
      <c r="Y598" s="46">
        <v>333698.59999999998</v>
      </c>
      <c r="Z598" s="46">
        <v>57291.434353818753</v>
      </c>
      <c r="AA598" s="47">
        <f>_xlfn.XLOOKUP($E598,Main_OG!$D$1:$D$766,Main_OG!AJ$1:AJ$766,"")</f>
        <v>29618624</v>
      </c>
      <c r="AB598" s="47">
        <f>_xlfn.XLOOKUP($E598,Main_OG!$D$1:$D$766,Main_OG!AK$1:AK$766,"")</f>
        <v>620872</v>
      </c>
      <c r="AC598" s="47">
        <f>_xlfn.XLOOKUP($E598,Main_OG!$D$1:$D$766,Main_OG!AL$1:AL$766,"")</f>
        <v>296214928</v>
      </c>
      <c r="AD598" s="47">
        <f>_xlfn.XLOOKUP($E598,Main_OG!$D$1:$D$766,Main_OG!AM$1:AM$766,"")</f>
        <v>10030305</v>
      </c>
    </row>
    <row r="599" spans="1:30" x14ac:dyDescent="0.35">
      <c r="A599" s="36" t="s">
        <v>1599</v>
      </c>
      <c r="B599" s="45" t="s">
        <v>351</v>
      </c>
      <c r="C599" s="45" t="s">
        <v>4397</v>
      </c>
      <c r="D599" s="36" t="s">
        <v>4497</v>
      </c>
      <c r="E599" s="36" t="str">
        <f t="shared" si="27"/>
        <v>2020_WI</v>
      </c>
      <c r="F599" s="45">
        <v>2020</v>
      </c>
      <c r="G599" s="45">
        <f>_xlfn.XLOOKUP(I599,Main_OG!$B$1:$B$766,Main_OG!$O$1:$O$766,"")</f>
        <v>0</v>
      </c>
      <c r="H599" s="45">
        <f>_xlfn.XLOOKUP(E599,Main_OG!$D$1:$D$766,Main_OG!$J$1:$J$766,"")</f>
        <v>0</v>
      </c>
      <c r="I599" s="45" t="s">
        <v>351</v>
      </c>
      <c r="J599" s="45" t="str">
        <f t="shared" si="28"/>
        <v>Dahlberg Light &amp; Power Co_WI</v>
      </c>
      <c r="K599" s="45" t="str">
        <f t="shared" si="29"/>
        <v>Dahlberg Light Power Co_WI</v>
      </c>
      <c r="L599" s="45" t="s">
        <v>1614</v>
      </c>
      <c r="M599" s="45">
        <v>0</v>
      </c>
      <c r="N599" s="45">
        <v>1259</v>
      </c>
      <c r="O599" s="45">
        <v>36</v>
      </c>
      <c r="P599" s="45">
        <v>0</v>
      </c>
      <c r="Q599" s="45">
        <v>0</v>
      </c>
      <c r="R599" s="45">
        <v>18570</v>
      </c>
      <c r="S599" s="45">
        <v>15812</v>
      </c>
      <c r="T599" s="45">
        <v>0</v>
      </c>
      <c r="U599" s="45">
        <v>0</v>
      </c>
      <c r="V599" s="45">
        <v>13.263328</v>
      </c>
      <c r="W599" s="45">
        <v>10.435112999999999</v>
      </c>
      <c r="X599" s="45">
        <v>0</v>
      </c>
      <c r="Y599" s="46">
        <v>322972.7</v>
      </c>
      <c r="Z599" s="46">
        <v>55365.508384040768</v>
      </c>
      <c r="AA599" s="47">
        <f>_xlfn.XLOOKUP($E599,Main_OG!$D$1:$D$766,Main_OG!AJ$1:AJ$766,"")</f>
        <v>26673724</v>
      </c>
      <c r="AB599" s="47">
        <f>_xlfn.XLOOKUP($E599,Main_OG!$D$1:$D$766,Main_OG!AK$1:AK$766,"")</f>
        <v>482682</v>
      </c>
      <c r="AC599" s="47">
        <f>_xlfn.XLOOKUP($E599,Main_OG!$D$1:$D$766,Main_OG!AL$1:AL$766,"")</f>
        <v>320593422</v>
      </c>
      <c r="AD599" s="47">
        <f>_xlfn.XLOOKUP($E599,Main_OG!$D$1:$D$766,Main_OG!AM$1:AM$766,"")</f>
        <v>0</v>
      </c>
    </row>
    <row r="600" spans="1:30" x14ac:dyDescent="0.35">
      <c r="A600" s="36" t="s">
        <v>1615</v>
      </c>
      <c r="B600" s="45" t="s">
        <v>158</v>
      </c>
      <c r="C600" s="45" t="s">
        <v>4398</v>
      </c>
      <c r="D600" s="36" t="s">
        <v>4498</v>
      </c>
      <c r="E600" s="36" t="str">
        <f t="shared" si="27"/>
        <v>2006_OH</v>
      </c>
      <c r="F600" s="45">
        <v>2006</v>
      </c>
      <c r="G600" s="45">
        <f>_xlfn.XLOOKUP(I600,Main_OG!$B$1:$B$766,Main_OG!$O$1:$O$766,"")</f>
        <v>1</v>
      </c>
      <c r="H600" s="45">
        <f>_xlfn.XLOOKUP(E600,Main_OG!$D$1:$D$766,Main_OG!$J$1:$J$766,"")</f>
        <v>0</v>
      </c>
      <c r="I600" s="45" t="s">
        <v>158</v>
      </c>
      <c r="J600" s="45" t="str">
        <f t="shared" si="28"/>
        <v>Dayton Power &amp; Light Co_OH</v>
      </c>
      <c r="K600" s="45" t="str">
        <f t="shared" si="29"/>
        <v>Dayton Power Light Co_OH</v>
      </c>
      <c r="L600" s="45" t="s">
        <v>1616</v>
      </c>
      <c r="M600" s="45">
        <v>1</v>
      </c>
      <c r="N600" s="45">
        <v>54775</v>
      </c>
      <c r="O600" s="45">
        <v>1624</v>
      </c>
      <c r="P600" s="45">
        <v>456674</v>
      </c>
      <c r="Q600" s="45">
        <v>532</v>
      </c>
      <c r="R600" s="45">
        <v>357735</v>
      </c>
      <c r="S600" s="45">
        <v>105637</v>
      </c>
      <c r="T600" s="45">
        <v>490514</v>
      </c>
      <c r="U600" s="45">
        <v>8.338557993730408</v>
      </c>
      <c r="V600" s="45">
        <v>7.5882420694507582</v>
      </c>
      <c r="W600" s="45">
        <v>6.3785721229642984</v>
      </c>
      <c r="X600" s="45">
        <v>9.4011350803932228</v>
      </c>
      <c r="Y600" s="46">
        <v>582637.6</v>
      </c>
      <c r="Z600" s="46">
        <v>50747.042146156506</v>
      </c>
      <c r="AA600" s="47">
        <f>_xlfn.XLOOKUP($E600,Main_OG!$D$1:$D$766,Main_OG!AJ$1:AJ$766,"")</f>
        <v>117482419.64</v>
      </c>
      <c r="AB600" s="47">
        <f>_xlfn.XLOOKUP($E600,Main_OG!$D$1:$D$766,Main_OG!AK$1:AK$766,"")</f>
        <v>4871324.0599999996</v>
      </c>
      <c r="AC600" s="47">
        <f>_xlfn.XLOOKUP($E600,Main_OG!$D$1:$D$766,Main_OG!AL$1:AL$766,"")</f>
        <v>41503427.560000002</v>
      </c>
      <c r="AD600" s="47">
        <f>_xlfn.XLOOKUP($E600,Main_OG!$D$1:$D$766,Main_OG!AM$1:AM$766,"")</f>
        <v>16846939</v>
      </c>
    </row>
    <row r="601" spans="1:30" x14ac:dyDescent="0.35">
      <c r="A601" s="36" t="s">
        <v>1615</v>
      </c>
      <c r="B601" s="45" t="s">
        <v>158</v>
      </c>
      <c r="C601" s="45" t="s">
        <v>4398</v>
      </c>
      <c r="D601" s="36" t="s">
        <v>4498</v>
      </c>
      <c r="E601" s="36" t="str">
        <f t="shared" si="27"/>
        <v>2007_OH</v>
      </c>
      <c r="F601" s="45">
        <v>2007</v>
      </c>
      <c r="G601" s="45">
        <f>_xlfn.XLOOKUP(I601,Main_OG!$B$1:$B$766,Main_OG!$O$1:$O$766,"")</f>
        <v>1</v>
      </c>
      <c r="H601" s="45">
        <f>_xlfn.XLOOKUP(E601,Main_OG!$D$1:$D$766,Main_OG!$J$1:$J$766,"")</f>
        <v>0</v>
      </c>
      <c r="I601" s="45" t="s">
        <v>158</v>
      </c>
      <c r="J601" s="45" t="str">
        <f t="shared" si="28"/>
        <v>Dayton Power &amp; Light Co_OH</v>
      </c>
      <c r="K601" s="45" t="str">
        <f t="shared" si="29"/>
        <v>Dayton Power Light Co_OH</v>
      </c>
      <c r="L601" s="45" t="s">
        <v>1617</v>
      </c>
      <c r="M601" s="45">
        <v>1</v>
      </c>
      <c r="N601" s="45">
        <v>55311</v>
      </c>
      <c r="O601" s="45">
        <v>1611</v>
      </c>
      <c r="P601" s="45">
        <v>456688</v>
      </c>
      <c r="Q601" s="45">
        <v>484</v>
      </c>
      <c r="R601" s="45">
        <v>369461</v>
      </c>
      <c r="S601" s="45">
        <v>108426</v>
      </c>
      <c r="T601" s="45">
        <v>532957</v>
      </c>
      <c r="U601" s="45">
        <v>9.8699999999999992</v>
      </c>
      <c r="V601" s="45">
        <v>8.01</v>
      </c>
      <c r="W601" s="45">
        <v>6.67</v>
      </c>
      <c r="X601" s="45">
        <v>9.6300000000000008</v>
      </c>
      <c r="Y601" s="46">
        <v>585403</v>
      </c>
      <c r="Z601" s="46">
        <v>50902.537183704175</v>
      </c>
      <c r="AA601" s="47">
        <f>_xlfn.XLOOKUP($E601,Main_OG!$D$1:$D$766,Main_OG!AJ$1:AJ$766,"")</f>
        <v>119092072</v>
      </c>
      <c r="AB601" s="47">
        <f>_xlfn.XLOOKUP($E601,Main_OG!$D$1:$D$766,Main_OG!AK$1:AK$766,"")</f>
        <v>4197256</v>
      </c>
      <c r="AC601" s="47">
        <f>_xlfn.XLOOKUP($E601,Main_OG!$D$1:$D$766,Main_OG!AL$1:AL$766,"")</f>
        <v>69748288</v>
      </c>
      <c r="AD601" s="47">
        <f>_xlfn.XLOOKUP($E601,Main_OG!$D$1:$D$766,Main_OG!AM$1:AM$766,"")</f>
        <v>15764049</v>
      </c>
    </row>
    <row r="602" spans="1:30" x14ac:dyDescent="0.35">
      <c r="A602" s="36" t="s">
        <v>1615</v>
      </c>
      <c r="B602" s="45" t="s">
        <v>158</v>
      </c>
      <c r="C602" s="45" t="s">
        <v>4398</v>
      </c>
      <c r="D602" s="36" t="s">
        <v>4498</v>
      </c>
      <c r="E602" s="36" t="str">
        <f t="shared" si="27"/>
        <v>2008_OH</v>
      </c>
      <c r="F602" s="45">
        <v>2008</v>
      </c>
      <c r="G602" s="45">
        <f>_xlfn.XLOOKUP(I602,Main_OG!$B$1:$B$766,Main_OG!$O$1:$O$766,"")</f>
        <v>1</v>
      </c>
      <c r="H602" s="45">
        <f>_xlfn.XLOOKUP(E602,Main_OG!$D$1:$D$766,Main_OG!$J$1:$J$766,"")</f>
        <v>0</v>
      </c>
      <c r="I602" s="45" t="s">
        <v>158</v>
      </c>
      <c r="J602" s="45" t="str">
        <f t="shared" si="28"/>
        <v>Dayton Power &amp; Light Co_OH</v>
      </c>
      <c r="K602" s="45" t="str">
        <f t="shared" si="29"/>
        <v>Dayton Power Light Co_OH</v>
      </c>
      <c r="L602" s="45" t="s">
        <v>1618</v>
      </c>
      <c r="M602" s="45">
        <v>1</v>
      </c>
      <c r="N602" s="45">
        <v>55882</v>
      </c>
      <c r="O602" s="45">
        <v>1602</v>
      </c>
      <c r="P602" s="45">
        <v>456609</v>
      </c>
      <c r="Q602" s="45">
        <v>4850</v>
      </c>
      <c r="R602" s="45">
        <v>4554954</v>
      </c>
      <c r="S602" s="45">
        <v>1604364</v>
      </c>
      <c r="T602" s="45">
        <v>5532673</v>
      </c>
      <c r="U602" s="45">
        <v>9.2200000000000006</v>
      </c>
      <c r="V602" s="45">
        <v>8.32</v>
      </c>
      <c r="W602" s="45">
        <v>6.94</v>
      </c>
      <c r="X602" s="45">
        <v>9.84</v>
      </c>
      <c r="Y602" s="46">
        <v>580389</v>
      </c>
      <c r="Z602" s="46">
        <v>50401.154420201623</v>
      </c>
      <c r="AA602" s="47">
        <f>_xlfn.XLOOKUP($E602,Main_OG!$D$1:$D$766,Main_OG!AJ$1:AJ$766,"")</f>
        <v>118100658</v>
      </c>
      <c r="AB602" s="47">
        <f>_xlfn.XLOOKUP($E602,Main_OG!$D$1:$D$766,Main_OG!AK$1:AK$766,"")</f>
        <v>4989790</v>
      </c>
      <c r="AC602" s="47">
        <f>_xlfn.XLOOKUP($E602,Main_OG!$D$1:$D$766,Main_OG!AL$1:AL$766,"")</f>
        <v>42520684</v>
      </c>
      <c r="AD602" s="47">
        <f>_xlfn.XLOOKUP($E602,Main_OG!$D$1:$D$766,Main_OG!AM$1:AM$766,"")</f>
        <v>17513878</v>
      </c>
    </row>
    <row r="603" spans="1:30" x14ac:dyDescent="0.35">
      <c r="A603" s="36" t="s">
        <v>1615</v>
      </c>
      <c r="B603" s="45" t="s">
        <v>158</v>
      </c>
      <c r="C603" s="45" t="s">
        <v>4398</v>
      </c>
      <c r="D603" s="36" t="s">
        <v>4498</v>
      </c>
      <c r="E603" s="36" t="str">
        <f t="shared" si="27"/>
        <v>2009_OH</v>
      </c>
      <c r="F603" s="45">
        <v>2009</v>
      </c>
      <c r="G603" s="45">
        <f>_xlfn.XLOOKUP(I603,Main_OG!$B$1:$B$766,Main_OG!$O$1:$O$766,"")</f>
        <v>1</v>
      </c>
      <c r="H603" s="45">
        <f>_xlfn.XLOOKUP(E603,Main_OG!$D$1:$D$766,Main_OG!$J$1:$J$766,"")</f>
        <v>0</v>
      </c>
      <c r="I603" s="45" t="s">
        <v>158</v>
      </c>
      <c r="J603" s="45" t="str">
        <f t="shared" si="28"/>
        <v>Dayton Power &amp; Light Co_OH</v>
      </c>
      <c r="K603" s="45" t="str">
        <f t="shared" si="29"/>
        <v>Dayton Power Light Co_OH</v>
      </c>
      <c r="L603" s="45" t="s">
        <v>1619</v>
      </c>
      <c r="M603" s="45">
        <v>1</v>
      </c>
      <c r="N603" s="45">
        <v>56280</v>
      </c>
      <c r="O603" s="45">
        <v>1734</v>
      </c>
      <c r="P603" s="45">
        <v>456152</v>
      </c>
      <c r="Q603" s="45">
        <v>3022</v>
      </c>
      <c r="R603" s="45">
        <v>4597432</v>
      </c>
      <c r="S603" s="45">
        <v>2349268</v>
      </c>
      <c r="T603" s="45">
        <v>5120045</v>
      </c>
      <c r="U603" s="45">
        <v>12.41</v>
      </c>
      <c r="V603" s="45">
        <v>8.8699999999999992</v>
      </c>
      <c r="W603" s="45">
        <v>7.6</v>
      </c>
      <c r="X603" s="45">
        <v>10.94</v>
      </c>
      <c r="Y603" s="46">
        <v>550982.40000000002</v>
      </c>
      <c r="Z603" s="46">
        <v>47791.427730807874</v>
      </c>
      <c r="AA603" s="47">
        <f>_xlfn.XLOOKUP($E603,Main_OG!$D$1:$D$766,Main_OG!AJ$1:AJ$766,"")</f>
        <v>101159832</v>
      </c>
      <c r="AB603" s="47">
        <f>_xlfn.XLOOKUP($E603,Main_OG!$D$1:$D$766,Main_OG!AK$1:AK$766,"")</f>
        <v>4635994</v>
      </c>
      <c r="AC603" s="47">
        <f>_xlfn.XLOOKUP($E603,Main_OG!$D$1:$D$766,Main_OG!AL$1:AL$766,"")</f>
        <v>71642934</v>
      </c>
      <c r="AD603" s="47">
        <f>_xlfn.XLOOKUP($E603,Main_OG!$D$1:$D$766,Main_OG!AM$1:AM$766,"")</f>
        <v>15206084</v>
      </c>
    </row>
    <row r="604" spans="1:30" x14ac:dyDescent="0.35">
      <c r="A604" s="36" t="s">
        <v>1615</v>
      </c>
      <c r="B604" s="45" t="s">
        <v>158</v>
      </c>
      <c r="C604" s="45" t="s">
        <v>4398</v>
      </c>
      <c r="D604" s="36" t="s">
        <v>4498</v>
      </c>
      <c r="E604" s="36" t="str">
        <f t="shared" si="27"/>
        <v>2010_OH</v>
      </c>
      <c r="F604" s="45">
        <v>2010</v>
      </c>
      <c r="G604" s="45">
        <f>_xlfn.XLOOKUP(I604,Main_OG!$B$1:$B$766,Main_OG!$O$1:$O$766,"")</f>
        <v>1</v>
      </c>
      <c r="H604" s="45">
        <f>_xlfn.XLOOKUP(E604,Main_OG!$D$1:$D$766,Main_OG!$J$1:$J$766,"")</f>
        <v>1</v>
      </c>
      <c r="I604" s="45" t="s">
        <v>158</v>
      </c>
      <c r="J604" s="45" t="str">
        <f t="shared" si="28"/>
        <v>Dayton Power &amp; Light Co_OH</v>
      </c>
      <c r="K604" s="45" t="str">
        <f t="shared" si="29"/>
        <v>Dayton Power Light Co_OH</v>
      </c>
      <c r="L604" s="45" t="s">
        <v>1620</v>
      </c>
      <c r="M604" s="45">
        <v>1</v>
      </c>
      <c r="N604" s="45">
        <v>53126</v>
      </c>
      <c r="O604" s="45">
        <v>1415</v>
      </c>
      <c r="P604" s="45">
        <v>455653</v>
      </c>
      <c r="Q604" s="45">
        <v>1286</v>
      </c>
      <c r="R604" s="45">
        <v>3250095</v>
      </c>
      <c r="S604" s="45">
        <v>1173430</v>
      </c>
      <c r="T604" s="45">
        <v>5510854</v>
      </c>
      <c r="U604" s="45">
        <v>16.489999999999998</v>
      </c>
      <c r="V604" s="45">
        <v>10.35</v>
      </c>
      <c r="W604" s="45">
        <v>7.68</v>
      </c>
      <c r="X604" s="45">
        <v>12.48</v>
      </c>
      <c r="Y604" s="46">
        <v>563816.30000000005</v>
      </c>
      <c r="Z604" s="46">
        <v>48859.897903270772</v>
      </c>
      <c r="AA604" s="47">
        <f>_xlfn.XLOOKUP($E604,Main_OG!$D$1:$D$766,Main_OG!AJ$1:AJ$766,"")</f>
        <v>106305244</v>
      </c>
      <c r="AB604" s="47">
        <f>_xlfn.XLOOKUP($E604,Main_OG!$D$1:$D$766,Main_OG!AK$1:AK$766,"")</f>
        <v>5086316</v>
      </c>
      <c r="AC604" s="47">
        <f>_xlfn.XLOOKUP($E604,Main_OG!$D$1:$D$766,Main_OG!AL$1:AL$766,"")</f>
        <v>112936876</v>
      </c>
      <c r="AD604" s="47">
        <f>_xlfn.XLOOKUP($E604,Main_OG!$D$1:$D$766,Main_OG!AM$1:AM$766,"")</f>
        <v>15804803</v>
      </c>
    </row>
    <row r="605" spans="1:30" x14ac:dyDescent="0.35">
      <c r="A605" s="36" t="s">
        <v>1615</v>
      </c>
      <c r="B605" s="45" t="s">
        <v>158</v>
      </c>
      <c r="C605" s="45" t="s">
        <v>4398</v>
      </c>
      <c r="D605" s="36" t="s">
        <v>4498</v>
      </c>
      <c r="E605" s="36" t="str">
        <f t="shared" si="27"/>
        <v>2011_OH</v>
      </c>
      <c r="F605" s="45">
        <v>2011</v>
      </c>
      <c r="G605" s="45">
        <f>_xlfn.XLOOKUP(I605,Main_OG!$B$1:$B$766,Main_OG!$O$1:$O$766,"")</f>
        <v>1</v>
      </c>
      <c r="H605" s="45">
        <f>_xlfn.XLOOKUP(E605,Main_OG!$D$1:$D$766,Main_OG!$J$1:$J$766,"")</f>
        <v>1</v>
      </c>
      <c r="I605" s="45" t="s">
        <v>158</v>
      </c>
      <c r="J605" s="45" t="str">
        <f t="shared" si="28"/>
        <v>Dayton Power &amp; Light Co_OH</v>
      </c>
      <c r="K605" s="45" t="str">
        <f t="shared" si="29"/>
        <v>Dayton Power Light Co_OH</v>
      </c>
      <c r="L605" s="45" t="s">
        <v>1621</v>
      </c>
      <c r="M605" s="45">
        <v>1</v>
      </c>
      <c r="N605" s="45">
        <v>41450</v>
      </c>
      <c r="O605" s="45">
        <v>947</v>
      </c>
      <c r="P605" s="45">
        <v>441880</v>
      </c>
      <c r="Q605" s="45">
        <v>787</v>
      </c>
      <c r="R605" s="45">
        <v>1904741</v>
      </c>
      <c r="S605" s="45">
        <v>353109</v>
      </c>
      <c r="T605" s="45">
        <v>5144745</v>
      </c>
      <c r="U605" s="45">
        <v>13.6</v>
      </c>
      <c r="V605" s="45">
        <v>11.02</v>
      </c>
      <c r="W605" s="45">
        <v>9.35</v>
      </c>
      <c r="X605" s="45">
        <v>13.22</v>
      </c>
      <c r="Y605" s="46">
        <v>580251.4</v>
      </c>
      <c r="Z605" s="46">
        <v>50256.774471265795</v>
      </c>
      <c r="AA605" s="47">
        <f>_xlfn.XLOOKUP($E605,Main_OG!$D$1:$D$766,Main_OG!AJ$1:AJ$766,"")</f>
        <v>95221668</v>
      </c>
      <c r="AB605" s="47">
        <f>_xlfn.XLOOKUP($E605,Main_OG!$D$1:$D$766,Main_OG!AK$1:AK$766,"")</f>
        <v>5210872.5599999996</v>
      </c>
      <c r="AC605" s="47">
        <f>_xlfn.XLOOKUP($E605,Main_OG!$D$1:$D$766,Main_OG!AL$1:AL$766,"")</f>
        <v>186439678</v>
      </c>
      <c r="AD605" s="47">
        <f>_xlfn.XLOOKUP($E605,Main_OG!$D$1:$D$766,Main_OG!AM$1:AM$766,"")</f>
        <v>14889746</v>
      </c>
    </row>
    <row r="606" spans="1:30" x14ac:dyDescent="0.35">
      <c r="A606" s="36" t="s">
        <v>1615</v>
      </c>
      <c r="B606" s="45" t="s">
        <v>158</v>
      </c>
      <c r="C606" s="45" t="s">
        <v>4398</v>
      </c>
      <c r="D606" s="36" t="s">
        <v>4498</v>
      </c>
      <c r="E606" s="36" t="str">
        <f t="shared" si="27"/>
        <v>2012_OH</v>
      </c>
      <c r="F606" s="45">
        <v>2012</v>
      </c>
      <c r="G606" s="45">
        <f>_xlfn.XLOOKUP(I606,Main_OG!$B$1:$B$766,Main_OG!$O$1:$O$766,"")</f>
        <v>1</v>
      </c>
      <c r="H606" s="45">
        <f>_xlfn.XLOOKUP(E606,Main_OG!$D$1:$D$766,Main_OG!$J$1:$J$766,"")</f>
        <v>1</v>
      </c>
      <c r="I606" s="45" t="s">
        <v>158</v>
      </c>
      <c r="J606" s="45" t="str">
        <f t="shared" si="28"/>
        <v>Dayton Power &amp; Light Co_OH</v>
      </c>
      <c r="K606" s="45" t="str">
        <f t="shared" si="29"/>
        <v>Dayton Power Light Co_OH</v>
      </c>
      <c r="L606" s="45" t="s">
        <v>1622</v>
      </c>
      <c r="M606" s="45">
        <v>1</v>
      </c>
      <c r="N606" s="45">
        <v>32852</v>
      </c>
      <c r="O606" s="45">
        <v>687</v>
      </c>
      <c r="P606" s="45">
        <v>373168</v>
      </c>
      <c r="Q606" s="45">
        <v>1636</v>
      </c>
      <c r="R606" s="45">
        <v>1501134</v>
      </c>
      <c r="S606" s="45">
        <v>224649</v>
      </c>
      <c r="T606" s="45">
        <v>4122293</v>
      </c>
      <c r="U606" s="45">
        <v>9.2298288999999993</v>
      </c>
      <c r="V606" s="45">
        <v>10.373291</v>
      </c>
      <c r="W606" s="45">
        <v>9.3723986999999997</v>
      </c>
      <c r="X606" s="45">
        <v>13.64983</v>
      </c>
      <c r="Y606" s="46">
        <v>586540.9</v>
      </c>
      <c r="Z606" s="46">
        <v>50778.492994225337</v>
      </c>
      <c r="AA606" s="47">
        <f>_xlfn.XLOOKUP($E606,Main_OG!$D$1:$D$766,Main_OG!AJ$1:AJ$766,"")</f>
        <v>74484086</v>
      </c>
      <c r="AB606" s="47">
        <f>_xlfn.XLOOKUP($E606,Main_OG!$D$1:$D$766,Main_OG!AK$1:AK$766,"")</f>
        <v>5732542</v>
      </c>
      <c r="AC606" s="47">
        <f>_xlfn.XLOOKUP($E606,Main_OG!$D$1:$D$766,Main_OG!AL$1:AL$766,"")</f>
        <v>347507372</v>
      </c>
      <c r="AD606" s="47">
        <f>_xlfn.XLOOKUP($E606,Main_OG!$D$1:$D$766,Main_OG!AM$1:AM$766,"")</f>
        <v>17086998</v>
      </c>
    </row>
    <row r="607" spans="1:30" x14ac:dyDescent="0.35">
      <c r="A607" s="36" t="s">
        <v>1615</v>
      </c>
      <c r="B607" s="45" t="s">
        <v>158</v>
      </c>
      <c r="C607" s="45" t="s">
        <v>4398</v>
      </c>
      <c r="D607" s="36" t="s">
        <v>4498</v>
      </c>
      <c r="E607" s="36" t="str">
        <f t="shared" si="27"/>
        <v>2013_OH</v>
      </c>
      <c r="F607" s="45">
        <v>2013</v>
      </c>
      <c r="G607" s="45">
        <f>_xlfn.XLOOKUP(I607,Main_OG!$B$1:$B$766,Main_OG!$O$1:$O$766,"")</f>
        <v>1</v>
      </c>
      <c r="H607" s="45">
        <f>_xlfn.XLOOKUP(E607,Main_OG!$D$1:$D$766,Main_OG!$J$1:$J$766,"")</f>
        <v>1</v>
      </c>
      <c r="I607" s="45" t="s">
        <v>158</v>
      </c>
      <c r="J607" s="45" t="str">
        <f t="shared" si="28"/>
        <v>Dayton Power &amp; Light Co_OH</v>
      </c>
      <c r="K607" s="45" t="str">
        <f t="shared" si="29"/>
        <v>Dayton Power Light Co_OH</v>
      </c>
      <c r="L607" s="45" t="s">
        <v>1623</v>
      </c>
      <c r="M607" s="45">
        <v>1</v>
      </c>
      <c r="N607" s="45">
        <v>25808</v>
      </c>
      <c r="O607" s="45">
        <v>534</v>
      </c>
      <c r="P607" s="45">
        <v>297459</v>
      </c>
      <c r="Q607" s="45">
        <v>3914</v>
      </c>
      <c r="R607" s="45">
        <v>1166167</v>
      </c>
      <c r="S607" s="45">
        <v>103509</v>
      </c>
      <c r="T607" s="45">
        <v>3251292</v>
      </c>
      <c r="U607" s="45">
        <v>8.9167091999999997</v>
      </c>
      <c r="V607" s="45">
        <v>9.9639244999999992</v>
      </c>
      <c r="W607" s="45">
        <v>10.825146</v>
      </c>
      <c r="X607" s="45">
        <v>13.393751999999999</v>
      </c>
      <c r="Y607" s="46">
        <v>603057.4</v>
      </c>
      <c r="Z607" s="46">
        <v>52078.880854516683</v>
      </c>
      <c r="AA607" s="47">
        <f>_xlfn.XLOOKUP($E607,Main_OG!$D$1:$D$766,Main_OG!AJ$1:AJ$766,"")</f>
        <v>81376244</v>
      </c>
      <c r="AB607" s="47">
        <f>_xlfn.XLOOKUP($E607,Main_OG!$D$1:$D$766,Main_OG!AK$1:AK$766,"")</f>
        <v>6165892.5700000003</v>
      </c>
      <c r="AC607" s="47">
        <f>_xlfn.XLOOKUP($E607,Main_OG!$D$1:$D$766,Main_OG!AL$1:AL$766,"")</f>
        <v>323726478</v>
      </c>
      <c r="AD607" s="47">
        <f>_xlfn.XLOOKUP($E607,Main_OG!$D$1:$D$766,Main_OG!AM$1:AM$766,"")</f>
        <v>16121250</v>
      </c>
    </row>
    <row r="608" spans="1:30" x14ac:dyDescent="0.35">
      <c r="A608" s="36" t="s">
        <v>1615</v>
      </c>
      <c r="B608" s="45" t="s">
        <v>158</v>
      </c>
      <c r="C608" s="45" t="s">
        <v>4398</v>
      </c>
      <c r="D608" s="36" t="s">
        <v>4498</v>
      </c>
      <c r="E608" s="36" t="str">
        <f t="shared" si="27"/>
        <v>2014_OH</v>
      </c>
      <c r="F608" s="45">
        <v>2014</v>
      </c>
      <c r="G608" s="45">
        <f>_xlfn.XLOOKUP(I608,Main_OG!$B$1:$B$766,Main_OG!$O$1:$O$766,"")</f>
        <v>1</v>
      </c>
      <c r="H608" s="45">
        <f>_xlfn.XLOOKUP(E608,Main_OG!$D$1:$D$766,Main_OG!$J$1:$J$766,"")</f>
        <v>1</v>
      </c>
      <c r="I608" s="45" t="s">
        <v>158</v>
      </c>
      <c r="J608" s="45" t="str">
        <f t="shared" si="28"/>
        <v>Dayton Power &amp; Light Co_OH</v>
      </c>
      <c r="K608" s="45" t="str">
        <f t="shared" si="29"/>
        <v>Dayton Power Light Co_OH</v>
      </c>
      <c r="L608" s="45" t="s">
        <v>1624</v>
      </c>
      <c r="M608" s="45">
        <v>1</v>
      </c>
      <c r="N608" s="45">
        <v>23318</v>
      </c>
      <c r="O608" s="45">
        <v>483</v>
      </c>
      <c r="P608" s="45">
        <v>256675</v>
      </c>
      <c r="Q608" s="45">
        <v>3706</v>
      </c>
      <c r="R608" s="45">
        <v>1117180</v>
      </c>
      <c r="S608" s="45">
        <v>82717</v>
      </c>
      <c r="T608" s="45">
        <v>2811928</v>
      </c>
      <c r="U608" s="45">
        <v>12.493254</v>
      </c>
      <c r="V608" s="45">
        <v>10.088168</v>
      </c>
      <c r="W608" s="45">
        <v>11.533300000000001</v>
      </c>
      <c r="X608" s="45">
        <v>13.638614</v>
      </c>
      <c r="Y608" s="46">
        <v>624973.4</v>
      </c>
      <c r="Z608" s="46">
        <v>53846.505768757066</v>
      </c>
      <c r="AA608" s="47">
        <f>_xlfn.XLOOKUP($E608,Main_OG!$D$1:$D$766,Main_OG!AJ$1:AJ$766,"")</f>
        <v>76971294</v>
      </c>
      <c r="AB608" s="47">
        <f>_xlfn.XLOOKUP($E608,Main_OG!$D$1:$D$766,Main_OG!AK$1:AK$766,"")</f>
        <v>5355770</v>
      </c>
      <c r="AC608" s="47">
        <f>_xlfn.XLOOKUP($E608,Main_OG!$D$1:$D$766,Main_OG!AL$1:AL$766,"")</f>
        <v>349317598</v>
      </c>
      <c r="AD608" s="47">
        <f>_xlfn.XLOOKUP($E608,Main_OG!$D$1:$D$766,Main_OG!AM$1:AM$766,"")</f>
        <v>16284440</v>
      </c>
    </row>
    <row r="609" spans="1:30" x14ac:dyDescent="0.35">
      <c r="A609" s="36" t="s">
        <v>1615</v>
      </c>
      <c r="B609" s="45" t="s">
        <v>158</v>
      </c>
      <c r="C609" s="45" t="s">
        <v>4398</v>
      </c>
      <c r="D609" s="36" t="s">
        <v>4498</v>
      </c>
      <c r="E609" s="36" t="str">
        <f t="shared" si="27"/>
        <v>2015_OH</v>
      </c>
      <c r="F609" s="45">
        <v>2015</v>
      </c>
      <c r="G609" s="45">
        <f>_xlfn.XLOOKUP(I609,Main_OG!$B$1:$B$766,Main_OG!$O$1:$O$766,"")</f>
        <v>1</v>
      </c>
      <c r="H609" s="45">
        <f>_xlfn.XLOOKUP(E609,Main_OG!$D$1:$D$766,Main_OG!$J$1:$J$766,"")</f>
        <v>1</v>
      </c>
      <c r="I609" s="45" t="s">
        <v>158</v>
      </c>
      <c r="J609" s="45" t="str">
        <f t="shared" si="28"/>
        <v>Dayton Power &amp; Light Co_OH</v>
      </c>
      <c r="K609" s="45" t="str">
        <f t="shared" si="29"/>
        <v>Dayton Power Light Co_OH</v>
      </c>
      <c r="L609" s="45" t="s">
        <v>1625</v>
      </c>
      <c r="M609" s="45">
        <v>1</v>
      </c>
      <c r="N609" s="45">
        <v>22981</v>
      </c>
      <c r="O609" s="45">
        <v>447</v>
      </c>
      <c r="P609" s="45">
        <v>254122</v>
      </c>
      <c r="Q609" s="45">
        <v>3545</v>
      </c>
      <c r="R609" s="45">
        <v>1094432</v>
      </c>
      <c r="S609" s="45">
        <v>80339</v>
      </c>
      <c r="T609" s="45">
        <v>2726730</v>
      </c>
      <c r="U609" s="45">
        <v>11.114245</v>
      </c>
      <c r="V609" s="45">
        <v>9.9652604999999994</v>
      </c>
      <c r="W609" s="45">
        <v>10.47561</v>
      </c>
      <c r="X609" s="45">
        <v>12.978733</v>
      </c>
      <c r="Y609" s="46">
        <v>633274.80000000005</v>
      </c>
      <c r="Z609" s="46">
        <v>54487.836545473081</v>
      </c>
      <c r="AA609" s="47">
        <f>_xlfn.XLOOKUP($E609,Main_OG!$D$1:$D$766,Main_OG!AJ$1:AJ$766,"")</f>
        <v>61152824</v>
      </c>
      <c r="AB609" s="47">
        <f>_xlfn.XLOOKUP($E609,Main_OG!$D$1:$D$766,Main_OG!AK$1:AK$766,"")</f>
        <v>5575978</v>
      </c>
      <c r="AC609" s="47">
        <f>_xlfn.XLOOKUP($E609,Main_OG!$D$1:$D$766,Main_OG!AL$1:AL$766,"")</f>
        <v>416796124</v>
      </c>
      <c r="AD609" s="47">
        <f>_xlfn.XLOOKUP($E609,Main_OG!$D$1:$D$766,Main_OG!AM$1:AM$766,"")</f>
        <v>17376736</v>
      </c>
    </row>
    <row r="610" spans="1:30" x14ac:dyDescent="0.35">
      <c r="A610" s="36" t="s">
        <v>1615</v>
      </c>
      <c r="B610" s="45" t="s">
        <v>158</v>
      </c>
      <c r="C610" s="45" t="s">
        <v>4398</v>
      </c>
      <c r="D610" s="36" t="s">
        <v>4498</v>
      </c>
      <c r="E610" s="36" t="str">
        <f t="shared" si="27"/>
        <v>2016_OH</v>
      </c>
      <c r="F610" s="45">
        <v>2016</v>
      </c>
      <c r="G610" s="45">
        <f>_xlfn.XLOOKUP(I610,Main_OG!$B$1:$B$766,Main_OG!$O$1:$O$766,"")</f>
        <v>1</v>
      </c>
      <c r="H610" s="45">
        <f>_xlfn.XLOOKUP(E610,Main_OG!$D$1:$D$766,Main_OG!$J$1:$J$766,"")</f>
        <v>1</v>
      </c>
      <c r="I610" s="45" t="s">
        <v>158</v>
      </c>
      <c r="J610" s="45" t="str">
        <f t="shared" si="28"/>
        <v>Dayton Power &amp; Light Co_OH</v>
      </c>
      <c r="K610" s="45" t="str">
        <f t="shared" si="29"/>
        <v>Dayton Power Light Co_OH</v>
      </c>
      <c r="L610" s="45" t="s">
        <v>1626</v>
      </c>
      <c r="M610" s="45">
        <v>1</v>
      </c>
      <c r="N610" s="45">
        <v>21066</v>
      </c>
      <c r="O610" s="45">
        <v>381</v>
      </c>
      <c r="P610" s="45">
        <v>249727</v>
      </c>
      <c r="Q610" s="45">
        <v>3647</v>
      </c>
      <c r="R610" s="45">
        <v>1035505</v>
      </c>
      <c r="S610" s="45">
        <v>68931</v>
      </c>
      <c r="T610" s="45">
        <v>2747945</v>
      </c>
      <c r="U610" s="45">
        <v>9.7340280000000003</v>
      </c>
      <c r="V610" s="45">
        <v>9.3288782000000001</v>
      </c>
      <c r="W610" s="45">
        <v>10.011461000000001</v>
      </c>
      <c r="X610" s="45">
        <v>12.240966</v>
      </c>
      <c r="Y610" s="46">
        <v>638157.5</v>
      </c>
      <c r="Z610" s="46">
        <v>54824.244892208459</v>
      </c>
      <c r="AA610" s="47">
        <f>_xlfn.XLOOKUP($E610,Main_OG!$D$1:$D$766,Main_OG!AJ$1:AJ$766,"")</f>
        <v>58159174</v>
      </c>
      <c r="AB610" s="47">
        <f>_xlfn.XLOOKUP($E610,Main_OG!$D$1:$D$766,Main_OG!AK$1:AK$766,"")</f>
        <v>5162976</v>
      </c>
      <c r="AC610" s="47">
        <f>_xlfn.XLOOKUP($E610,Main_OG!$D$1:$D$766,Main_OG!AL$1:AL$766,"")</f>
        <v>421036766</v>
      </c>
      <c r="AD610" s="47">
        <f>_xlfn.XLOOKUP($E610,Main_OG!$D$1:$D$766,Main_OG!AM$1:AM$766,"")</f>
        <v>16817386</v>
      </c>
    </row>
    <row r="611" spans="1:30" x14ac:dyDescent="0.35">
      <c r="A611" s="36" t="s">
        <v>1615</v>
      </c>
      <c r="B611" s="45" t="s">
        <v>158</v>
      </c>
      <c r="C611" s="45" t="s">
        <v>4398</v>
      </c>
      <c r="D611" s="36" t="s">
        <v>4498</v>
      </c>
      <c r="E611" s="36" t="str">
        <f t="shared" si="27"/>
        <v>2017_OH</v>
      </c>
      <c r="F611" s="45">
        <v>2017</v>
      </c>
      <c r="G611" s="45">
        <f>_xlfn.XLOOKUP(I611,Main_OG!$B$1:$B$766,Main_OG!$O$1:$O$766,"")</f>
        <v>1</v>
      </c>
      <c r="H611" s="45">
        <f>_xlfn.XLOOKUP(E611,Main_OG!$D$1:$D$766,Main_OG!$J$1:$J$766,"")</f>
        <v>1</v>
      </c>
      <c r="I611" s="45" t="s">
        <v>158</v>
      </c>
      <c r="J611" s="45" t="str">
        <f t="shared" si="28"/>
        <v>Dayton Power &amp; Light Co_OH</v>
      </c>
      <c r="K611" s="45" t="str">
        <f t="shared" si="29"/>
        <v>Dayton Power Light Co_OH</v>
      </c>
      <c r="L611" s="45" t="s">
        <v>1627</v>
      </c>
      <c r="M611" s="45">
        <v>1</v>
      </c>
      <c r="N611" s="45">
        <v>19231</v>
      </c>
      <c r="O611" s="45">
        <v>314</v>
      </c>
      <c r="P611" s="45">
        <v>243696</v>
      </c>
      <c r="Q611" s="45">
        <v>3067</v>
      </c>
      <c r="R611" s="45">
        <v>991243</v>
      </c>
      <c r="S611" s="45">
        <v>78090</v>
      </c>
      <c r="T611" s="45">
        <v>2583249</v>
      </c>
      <c r="U611" s="45">
        <v>9.2924682000000001</v>
      </c>
      <c r="V611" s="45">
        <v>8.5178911999999993</v>
      </c>
      <c r="W611" s="45">
        <v>12.191062000000001</v>
      </c>
      <c r="X611" s="45">
        <v>11.278316999999999</v>
      </c>
      <c r="Y611" s="46">
        <v>652187.5</v>
      </c>
      <c r="Z611" s="46">
        <v>55906.389206105487</v>
      </c>
      <c r="AA611" s="47">
        <f>_xlfn.XLOOKUP($E611,Main_OG!$D$1:$D$766,Main_OG!AJ$1:AJ$766,"")</f>
        <v>57048530</v>
      </c>
      <c r="AB611" s="47">
        <f>_xlfn.XLOOKUP($E611,Main_OG!$D$1:$D$766,Main_OG!AK$1:AK$766,"")</f>
        <v>4555870</v>
      </c>
      <c r="AC611" s="47">
        <f>_xlfn.XLOOKUP($E611,Main_OG!$D$1:$D$766,Main_OG!AL$1:AL$766,"")</f>
        <v>413711976</v>
      </c>
      <c r="AD611" s="47">
        <f>_xlfn.XLOOKUP($E611,Main_OG!$D$1:$D$766,Main_OG!AM$1:AM$766,"")</f>
        <v>17687789</v>
      </c>
    </row>
    <row r="612" spans="1:30" x14ac:dyDescent="0.35">
      <c r="A612" s="36" t="s">
        <v>1615</v>
      </c>
      <c r="B612" s="45" t="s">
        <v>158</v>
      </c>
      <c r="C612" s="45" t="s">
        <v>4398</v>
      </c>
      <c r="D612" s="36" t="s">
        <v>4498</v>
      </c>
      <c r="E612" s="36" t="str">
        <f t="shared" si="27"/>
        <v>2018_OH</v>
      </c>
      <c r="F612" s="45">
        <v>2018</v>
      </c>
      <c r="G612" s="45">
        <f>_xlfn.XLOOKUP(I612,Main_OG!$B$1:$B$766,Main_OG!$O$1:$O$766,"")</f>
        <v>1</v>
      </c>
      <c r="H612" s="45">
        <f>_xlfn.XLOOKUP(E612,Main_OG!$D$1:$D$766,Main_OG!$J$1:$J$766,"")</f>
        <v>1</v>
      </c>
      <c r="I612" s="45" t="s">
        <v>158</v>
      </c>
      <c r="J612" s="45" t="str">
        <f t="shared" si="28"/>
        <v>Dayton Power &amp; Light Co_OH</v>
      </c>
      <c r="K612" s="45" t="str">
        <f t="shared" si="29"/>
        <v>Dayton Power Light Co_OH</v>
      </c>
      <c r="L612" s="45" t="s">
        <v>1628</v>
      </c>
      <c r="M612" s="45">
        <v>1</v>
      </c>
      <c r="N612" s="45">
        <v>18579</v>
      </c>
      <c r="O612" s="45">
        <v>349</v>
      </c>
      <c r="P612" s="45">
        <v>241322</v>
      </c>
      <c r="Q612" s="45">
        <v>2253</v>
      </c>
      <c r="R612" s="45">
        <v>1047126</v>
      </c>
      <c r="S612" s="45">
        <v>92989</v>
      </c>
      <c r="T612" s="45">
        <v>2835024</v>
      </c>
      <c r="U612" s="45">
        <v>7.9005770000000002</v>
      </c>
      <c r="V612" s="45">
        <v>7.2914816</v>
      </c>
      <c r="W612" s="45">
        <v>7.5460538000000001</v>
      </c>
      <c r="X612" s="45">
        <v>10.743472000000001</v>
      </c>
      <c r="Y612" s="46">
        <v>656212</v>
      </c>
      <c r="Z612" s="46">
        <v>56178.243921782683</v>
      </c>
      <c r="AA612" s="47">
        <f>_xlfn.XLOOKUP($E612,Main_OG!$D$1:$D$766,Main_OG!AJ$1:AJ$766,"")</f>
        <v>50244114</v>
      </c>
      <c r="AB612" s="47">
        <f>_xlfn.XLOOKUP($E612,Main_OG!$D$1:$D$766,Main_OG!AK$1:AK$766,"")</f>
        <v>6409656</v>
      </c>
      <c r="AC612" s="47">
        <f>_xlfn.XLOOKUP($E612,Main_OG!$D$1:$D$766,Main_OG!AL$1:AL$766,"")</f>
        <v>645047556</v>
      </c>
      <c r="AD612" s="47">
        <f>_xlfn.XLOOKUP($E612,Main_OG!$D$1:$D$766,Main_OG!AM$1:AM$766,"")</f>
        <v>18315007</v>
      </c>
    </row>
    <row r="613" spans="1:30" x14ac:dyDescent="0.35">
      <c r="A613" s="36" t="s">
        <v>1615</v>
      </c>
      <c r="B613" s="45" t="s">
        <v>158</v>
      </c>
      <c r="C613" s="45" t="s">
        <v>4398</v>
      </c>
      <c r="D613" s="36" t="s">
        <v>4498</v>
      </c>
      <c r="E613" s="36" t="str">
        <f t="shared" si="27"/>
        <v>2019_OH</v>
      </c>
      <c r="F613" s="45">
        <v>2019</v>
      </c>
      <c r="G613" s="45">
        <f>_xlfn.XLOOKUP(I613,Main_OG!$B$1:$B$766,Main_OG!$O$1:$O$766,"")</f>
        <v>1</v>
      </c>
      <c r="H613" s="45">
        <f>_xlfn.XLOOKUP(E613,Main_OG!$D$1:$D$766,Main_OG!$J$1:$J$766,"")</f>
        <v>1</v>
      </c>
      <c r="I613" s="45" t="s">
        <v>158</v>
      </c>
      <c r="J613" s="45" t="str">
        <f t="shared" si="28"/>
        <v>Dayton Power &amp; Light Co_OH</v>
      </c>
      <c r="K613" s="45" t="str">
        <f t="shared" si="29"/>
        <v>Dayton Power Light Co_OH</v>
      </c>
      <c r="L613" s="45" t="s">
        <v>1629</v>
      </c>
      <c r="M613" s="45">
        <v>1</v>
      </c>
      <c r="N613" s="45">
        <v>19030</v>
      </c>
      <c r="O613" s="45">
        <v>392</v>
      </c>
      <c r="P613" s="45">
        <v>246439</v>
      </c>
      <c r="Q613" s="45">
        <v>1646</v>
      </c>
      <c r="R613" s="45">
        <v>1054289</v>
      </c>
      <c r="S613" s="45">
        <v>57696</v>
      </c>
      <c r="T613" s="45">
        <v>2752737</v>
      </c>
      <c r="U613" s="45">
        <v>7.1688942999999998</v>
      </c>
      <c r="V613" s="45">
        <v>8.3217219999999994</v>
      </c>
      <c r="W613" s="45">
        <v>13.115294</v>
      </c>
      <c r="X613" s="45">
        <v>10.74309</v>
      </c>
      <c r="Y613" s="46">
        <v>674123.4</v>
      </c>
      <c r="Z613" s="46">
        <v>57634.591250191188</v>
      </c>
      <c r="AA613" s="47">
        <f>_xlfn.XLOOKUP($E613,Main_OG!$D$1:$D$766,Main_OG!AJ$1:AJ$766,"")</f>
        <v>39191694</v>
      </c>
      <c r="AB613" s="47">
        <f>_xlfn.XLOOKUP($E613,Main_OG!$D$1:$D$766,Main_OG!AK$1:AK$766,"")</f>
        <v>3791288</v>
      </c>
      <c r="AC613" s="47">
        <f>_xlfn.XLOOKUP($E613,Main_OG!$D$1:$D$766,Main_OG!AL$1:AL$766,"")</f>
        <v>727691424</v>
      </c>
      <c r="AD613" s="47">
        <f>_xlfn.XLOOKUP($E613,Main_OG!$D$1:$D$766,Main_OG!AM$1:AM$766,"")</f>
        <v>17010561</v>
      </c>
    </row>
    <row r="614" spans="1:30" x14ac:dyDescent="0.35">
      <c r="A614" s="36" t="s">
        <v>1615</v>
      </c>
      <c r="B614" s="45" t="s">
        <v>158</v>
      </c>
      <c r="C614" s="45" t="s">
        <v>4398</v>
      </c>
      <c r="D614" s="36" t="s">
        <v>4498</v>
      </c>
      <c r="E614" s="36" t="str">
        <f t="shared" si="27"/>
        <v>2020_OH</v>
      </c>
      <c r="F614" s="45">
        <v>2020</v>
      </c>
      <c r="G614" s="45">
        <f>_xlfn.XLOOKUP(I614,Main_OG!$B$1:$B$766,Main_OG!$O$1:$O$766,"")</f>
        <v>1</v>
      </c>
      <c r="H614" s="45">
        <f>_xlfn.XLOOKUP(E614,Main_OG!$D$1:$D$766,Main_OG!$J$1:$J$766,"")</f>
        <v>1</v>
      </c>
      <c r="I614" s="45" t="s">
        <v>158</v>
      </c>
      <c r="J614" s="45" t="str">
        <f t="shared" si="28"/>
        <v>Dayton Power &amp; Light Co_OH</v>
      </c>
      <c r="K614" s="45" t="str">
        <f t="shared" si="29"/>
        <v>Dayton Power Light Co_OH</v>
      </c>
      <c r="L614" s="45" t="s">
        <v>1630</v>
      </c>
      <c r="M614" s="45">
        <v>1</v>
      </c>
      <c r="N614" s="45">
        <v>19137</v>
      </c>
      <c r="O614" s="45">
        <v>416</v>
      </c>
      <c r="P614" s="45">
        <v>0</v>
      </c>
      <c r="Q614" s="45">
        <v>3195</v>
      </c>
      <c r="R614" s="45">
        <v>948652</v>
      </c>
      <c r="S614" s="45">
        <v>87248</v>
      </c>
      <c r="T614" s="45">
        <v>0</v>
      </c>
      <c r="U614" s="45">
        <v>6.4475743000000003</v>
      </c>
      <c r="V614" s="45">
        <v>7.6266112000000001</v>
      </c>
      <c r="W614" s="45">
        <v>7.5233815999999996</v>
      </c>
      <c r="X614" s="45">
        <v>0</v>
      </c>
      <c r="Y614" s="46">
        <v>654586.30000000005</v>
      </c>
      <c r="Z614" s="46">
        <v>55948.240384175704</v>
      </c>
      <c r="AA614" s="47">
        <f>_xlfn.XLOOKUP($E614,Main_OG!$D$1:$D$766,Main_OG!AJ$1:AJ$766,"")</f>
        <v>37522366</v>
      </c>
      <c r="AB614" s="47">
        <f>_xlfn.XLOOKUP($E614,Main_OG!$D$1:$D$766,Main_OG!AK$1:AK$766,"")</f>
        <v>5376516</v>
      </c>
      <c r="AC614" s="47">
        <f>_xlfn.XLOOKUP($E614,Main_OG!$D$1:$D$766,Main_OG!AL$1:AL$766,"")</f>
        <v>746560566</v>
      </c>
      <c r="AD614" s="47">
        <f>_xlfn.XLOOKUP($E614,Main_OG!$D$1:$D$766,Main_OG!AM$1:AM$766,"")</f>
        <v>0</v>
      </c>
    </row>
    <row r="615" spans="1:30" x14ac:dyDescent="0.35">
      <c r="A615" s="36" t="s">
        <v>1631</v>
      </c>
      <c r="B615" s="45" t="s">
        <v>739</v>
      </c>
      <c r="C615" s="45" t="s">
        <v>4394</v>
      </c>
      <c r="D615" s="36" t="s">
        <v>1631</v>
      </c>
      <c r="E615" s="36" t="str">
        <f t="shared" si="27"/>
        <v>2008_DE</v>
      </c>
      <c r="F615" s="45">
        <v>2008</v>
      </c>
      <c r="G615" s="45">
        <f>_xlfn.XLOOKUP(I615,Main_OG!$B$1:$B$766,Main_OG!$O$1:$O$766,"")</f>
        <v>1</v>
      </c>
      <c r="H615" s="45">
        <f>_xlfn.XLOOKUP(E615,Main_OG!$D$1:$D$766,Main_OG!$J$1:$J$766,"")</f>
        <v>0</v>
      </c>
      <c r="I615" s="45" t="s">
        <v>739</v>
      </c>
      <c r="J615" s="45" t="str">
        <f t="shared" si="28"/>
        <v>Delmarva Power_DE</v>
      </c>
      <c r="K615" s="45" t="str">
        <f t="shared" si="29"/>
        <v>Delmarva Power_DE</v>
      </c>
      <c r="L615" s="45" t="s">
        <v>1632</v>
      </c>
      <c r="M615" s="45">
        <v>0</v>
      </c>
      <c r="N615" s="45">
        <v>28441</v>
      </c>
      <c r="O615" s="45">
        <v>150</v>
      </c>
      <c r="P615" s="45">
        <v>257671</v>
      </c>
      <c r="Q615" s="45">
        <v>0</v>
      </c>
      <c r="R615" s="45">
        <v>1612564</v>
      </c>
      <c r="S615" s="45">
        <v>340760</v>
      </c>
      <c r="T615" s="45">
        <v>2858448</v>
      </c>
      <c r="U615" s="45">
        <v>0</v>
      </c>
      <c r="V615" s="45">
        <v>13.1</v>
      </c>
      <c r="W615" s="45">
        <v>10</v>
      </c>
      <c r="X615" s="45">
        <v>14.25</v>
      </c>
      <c r="Y615" s="46">
        <v>65771.3</v>
      </c>
      <c r="Z615" s="46">
        <v>74412.529387672897</v>
      </c>
      <c r="AA615" s="47">
        <f>_xlfn.XLOOKUP($E615,Main_OG!$D$1:$D$766,Main_OG!AJ$1:AJ$766,"")</f>
        <v>4816406</v>
      </c>
      <c r="AB615" s="47">
        <f>_xlfn.XLOOKUP($E615,Main_OG!$D$1:$D$766,Main_OG!AK$1:AK$766,"")</f>
        <v>758212</v>
      </c>
      <c r="AC615" s="47">
        <f>_xlfn.XLOOKUP($E615,Main_OG!$D$1:$D$766,Main_OG!AL$1:AL$766,"")</f>
        <v>22873970</v>
      </c>
      <c r="AD615" s="47">
        <f>_xlfn.XLOOKUP($E615,Main_OG!$D$1:$D$766,Main_OG!AM$1:AM$766,"")</f>
        <v>0</v>
      </c>
    </row>
    <row r="616" spans="1:30" x14ac:dyDescent="0.35">
      <c r="A616" s="36" t="s">
        <v>1631</v>
      </c>
      <c r="B616" s="45" t="s">
        <v>294</v>
      </c>
      <c r="C616" s="45" t="s">
        <v>4394</v>
      </c>
      <c r="D616" s="36" t="s">
        <v>1631</v>
      </c>
      <c r="E616" s="36" t="str">
        <f t="shared" si="27"/>
        <v>2008_MD</v>
      </c>
      <c r="F616" s="45">
        <v>2008</v>
      </c>
      <c r="G616" s="45">
        <f>_xlfn.XLOOKUP(I616,Main_OG!$B$1:$B$766,Main_OG!$O$1:$O$766,"")</f>
        <v>1</v>
      </c>
      <c r="H616" s="45">
        <f>_xlfn.XLOOKUP(E616,Main_OG!$D$1:$D$766,Main_OG!$J$1:$J$766,"")</f>
        <v>0</v>
      </c>
      <c r="I616" s="45" t="s">
        <v>294</v>
      </c>
      <c r="J616" s="45" t="str">
        <f t="shared" si="28"/>
        <v>Delmarva Power_MD</v>
      </c>
      <c r="K616" s="45" t="str">
        <f t="shared" si="29"/>
        <v>Delmarva Power_MD</v>
      </c>
      <c r="L616" s="45" t="s">
        <v>1633</v>
      </c>
      <c r="M616" s="45">
        <v>0</v>
      </c>
      <c r="N616" s="45">
        <v>20766</v>
      </c>
      <c r="O616" s="45">
        <v>154</v>
      </c>
      <c r="P616" s="45">
        <v>170787</v>
      </c>
      <c r="Q616" s="45">
        <v>0</v>
      </c>
      <c r="R616" s="45">
        <v>690959</v>
      </c>
      <c r="S616" s="45">
        <v>19913</v>
      </c>
      <c r="T616" s="45">
        <v>2063038</v>
      </c>
      <c r="U616" s="45">
        <v>0</v>
      </c>
      <c r="V616" s="45">
        <v>14.5</v>
      </c>
      <c r="W616" s="45">
        <v>9.35</v>
      </c>
      <c r="X616" s="45">
        <v>14.49</v>
      </c>
      <c r="Y616" s="46">
        <v>338165.4</v>
      </c>
      <c r="Z616" s="46">
        <v>59484.165689674432</v>
      </c>
      <c r="AA616" s="47">
        <f>_xlfn.XLOOKUP($E616,Main_OG!$D$1:$D$766,Main_OG!AJ$1:AJ$766,"")</f>
        <v>22196782</v>
      </c>
      <c r="AB616" s="47">
        <f>_xlfn.XLOOKUP($E616,Main_OG!$D$1:$D$766,Main_OG!AK$1:AK$766,"")</f>
        <v>1582836</v>
      </c>
      <c r="AC616" s="47">
        <f>_xlfn.XLOOKUP($E616,Main_OG!$D$1:$D$766,Main_OG!AL$1:AL$766,"")</f>
        <v>35127232</v>
      </c>
      <c r="AD616" s="47">
        <f>_xlfn.XLOOKUP($E616,Main_OG!$D$1:$D$766,Main_OG!AM$1:AM$766,"")</f>
        <v>14678695</v>
      </c>
    </row>
    <row r="617" spans="1:30" x14ac:dyDescent="0.35">
      <c r="A617" s="36" t="s">
        <v>1631</v>
      </c>
      <c r="B617" s="45" t="s">
        <v>739</v>
      </c>
      <c r="C617" s="45" t="s">
        <v>4394</v>
      </c>
      <c r="D617" s="36" t="s">
        <v>1631</v>
      </c>
      <c r="E617" s="36" t="str">
        <f t="shared" si="27"/>
        <v>2009_DE</v>
      </c>
      <c r="F617" s="45">
        <v>2009</v>
      </c>
      <c r="G617" s="45">
        <f>_xlfn.XLOOKUP(I617,Main_OG!$B$1:$B$766,Main_OG!$O$1:$O$766,"")</f>
        <v>1</v>
      </c>
      <c r="H617" s="45">
        <f>_xlfn.XLOOKUP(E617,Main_OG!$D$1:$D$766,Main_OG!$J$1:$J$766,"")</f>
        <v>0</v>
      </c>
      <c r="I617" s="45" t="s">
        <v>739</v>
      </c>
      <c r="J617" s="45" t="str">
        <f t="shared" si="28"/>
        <v>Delmarva Power_DE</v>
      </c>
      <c r="K617" s="45" t="str">
        <f t="shared" si="29"/>
        <v>Delmarva Power_DE</v>
      </c>
      <c r="L617" s="45" t="s">
        <v>1634</v>
      </c>
      <c r="M617" s="45">
        <v>0</v>
      </c>
      <c r="N617" s="45">
        <v>27972</v>
      </c>
      <c r="O617" s="45">
        <v>147</v>
      </c>
      <c r="P617" s="45">
        <v>259021</v>
      </c>
      <c r="Q617" s="45">
        <v>0</v>
      </c>
      <c r="R617" s="45">
        <v>1252392</v>
      </c>
      <c r="S617" s="45">
        <v>241180</v>
      </c>
      <c r="T617" s="45">
        <v>2782444</v>
      </c>
      <c r="U617" s="45">
        <v>0</v>
      </c>
      <c r="V617" s="45">
        <v>13.74</v>
      </c>
      <c r="W617" s="45">
        <v>7.04</v>
      </c>
      <c r="X617" s="45">
        <v>14.43</v>
      </c>
      <c r="Y617" s="46">
        <v>69186.2</v>
      </c>
      <c r="Z617" s="46">
        <v>77586.489183945814</v>
      </c>
      <c r="AA617" s="47">
        <f>_xlfn.XLOOKUP($E617,Main_OG!$D$1:$D$766,Main_OG!AJ$1:AJ$766,"")</f>
        <v>2696572</v>
      </c>
      <c r="AB617" s="47">
        <f>_xlfn.XLOOKUP($E617,Main_OG!$D$1:$D$766,Main_OG!AK$1:AK$766,"")</f>
        <v>964754</v>
      </c>
      <c r="AC617" s="47">
        <f>_xlfn.XLOOKUP($E617,Main_OG!$D$1:$D$766,Main_OG!AL$1:AL$766,"")</f>
        <v>22684544</v>
      </c>
      <c r="AD617" s="47">
        <f>_xlfn.XLOOKUP($E617,Main_OG!$D$1:$D$766,Main_OG!AM$1:AM$766,"")</f>
        <v>0</v>
      </c>
    </row>
    <row r="618" spans="1:30" x14ac:dyDescent="0.35">
      <c r="A618" s="36" t="s">
        <v>1631</v>
      </c>
      <c r="B618" s="45" t="s">
        <v>294</v>
      </c>
      <c r="C618" s="45" t="s">
        <v>4394</v>
      </c>
      <c r="D618" s="36" t="s">
        <v>1631</v>
      </c>
      <c r="E618" s="36" t="str">
        <f t="shared" si="27"/>
        <v>2009_MD</v>
      </c>
      <c r="F618" s="45">
        <v>2009</v>
      </c>
      <c r="G618" s="45">
        <f>_xlfn.XLOOKUP(I618,Main_OG!$B$1:$B$766,Main_OG!$O$1:$O$766,"")</f>
        <v>1</v>
      </c>
      <c r="H618" s="45">
        <f>_xlfn.XLOOKUP(E618,Main_OG!$D$1:$D$766,Main_OG!$J$1:$J$766,"")</f>
        <v>0</v>
      </c>
      <c r="I618" s="45" t="s">
        <v>294</v>
      </c>
      <c r="J618" s="45" t="str">
        <f t="shared" si="28"/>
        <v>Delmarva Power_MD</v>
      </c>
      <c r="K618" s="45" t="str">
        <f t="shared" si="29"/>
        <v>Delmarva Power_MD</v>
      </c>
      <c r="L618" s="45" t="s">
        <v>1635</v>
      </c>
      <c r="M618" s="45">
        <v>0</v>
      </c>
      <c r="N618" s="45">
        <v>20371</v>
      </c>
      <c r="O618" s="45">
        <v>145</v>
      </c>
      <c r="P618" s="45">
        <v>171557</v>
      </c>
      <c r="Q618" s="45">
        <v>0</v>
      </c>
      <c r="R618" s="45">
        <v>585926</v>
      </c>
      <c r="S618" s="45">
        <v>15505</v>
      </c>
      <c r="T618" s="45">
        <v>2038344</v>
      </c>
      <c r="U618" s="45">
        <v>0</v>
      </c>
      <c r="V618" s="45">
        <v>13.17</v>
      </c>
      <c r="W618" s="45">
        <v>9.68</v>
      </c>
      <c r="X618" s="45">
        <v>14.86</v>
      </c>
      <c r="Y618" s="46">
        <v>336285.8</v>
      </c>
      <c r="Z618" s="46">
        <v>58684.647531720366</v>
      </c>
      <c r="AA618" s="47">
        <f>_xlfn.XLOOKUP($E618,Main_OG!$D$1:$D$766,Main_OG!AJ$1:AJ$766,"")</f>
        <v>19693396</v>
      </c>
      <c r="AB618" s="47">
        <f>_xlfn.XLOOKUP($E618,Main_OG!$D$1:$D$766,Main_OG!AK$1:AK$766,"")</f>
        <v>1248100</v>
      </c>
      <c r="AC618" s="47">
        <f>_xlfn.XLOOKUP($E618,Main_OG!$D$1:$D$766,Main_OG!AL$1:AL$766,"")</f>
        <v>31485984</v>
      </c>
      <c r="AD618" s="47">
        <f>_xlfn.XLOOKUP($E618,Main_OG!$D$1:$D$766,Main_OG!AM$1:AM$766,"")</f>
        <v>14550119</v>
      </c>
    </row>
    <row r="619" spans="1:30" x14ac:dyDescent="0.35">
      <c r="A619" s="36" t="s">
        <v>1631</v>
      </c>
      <c r="B619" s="45" t="s">
        <v>739</v>
      </c>
      <c r="C619" s="45" t="s">
        <v>4394</v>
      </c>
      <c r="D619" s="36" t="s">
        <v>1631</v>
      </c>
      <c r="E619" s="36" t="str">
        <f t="shared" si="27"/>
        <v>2010_DE</v>
      </c>
      <c r="F619" s="45">
        <v>2010</v>
      </c>
      <c r="G619" s="45">
        <f>_xlfn.XLOOKUP(I619,Main_OG!$B$1:$B$766,Main_OG!$O$1:$O$766,"")</f>
        <v>1</v>
      </c>
      <c r="H619" s="45">
        <f>_xlfn.XLOOKUP(E619,Main_OG!$D$1:$D$766,Main_OG!$J$1:$J$766,"")</f>
        <v>0</v>
      </c>
      <c r="I619" s="45" t="s">
        <v>739</v>
      </c>
      <c r="J619" s="45" t="str">
        <f t="shared" si="28"/>
        <v>Delmarva Power_DE</v>
      </c>
      <c r="K619" s="45" t="str">
        <f t="shared" si="29"/>
        <v>Delmarva Power_DE</v>
      </c>
      <c r="L619" s="45" t="s">
        <v>1636</v>
      </c>
      <c r="M619" s="45">
        <v>0</v>
      </c>
      <c r="N619" s="45">
        <v>27178</v>
      </c>
      <c r="O619" s="45">
        <v>125</v>
      </c>
      <c r="P619" s="45">
        <v>260467</v>
      </c>
      <c r="Q619" s="45">
        <v>0</v>
      </c>
      <c r="R619" s="45">
        <v>1065773</v>
      </c>
      <c r="S619" s="45">
        <v>330352</v>
      </c>
      <c r="T619" s="45">
        <v>3054492</v>
      </c>
      <c r="U619" s="45">
        <v>0</v>
      </c>
      <c r="V619" s="45">
        <v>13.44</v>
      </c>
      <c r="W619" s="45">
        <v>6.85</v>
      </c>
      <c r="X619" s="45">
        <v>14.37</v>
      </c>
      <c r="Y619" s="46">
        <v>68291.899999999994</v>
      </c>
      <c r="Z619" s="46">
        <v>75909.662345342105</v>
      </c>
      <c r="AA619" s="47">
        <f>_xlfn.XLOOKUP($E619,Main_OG!$D$1:$D$766,Main_OG!AJ$1:AJ$766,"")</f>
        <v>2445808</v>
      </c>
      <c r="AB619" s="47">
        <f>_xlfn.XLOOKUP($E619,Main_OG!$D$1:$D$766,Main_OG!AK$1:AK$766,"")</f>
        <v>206042</v>
      </c>
      <c r="AC619" s="47">
        <f>_xlfn.XLOOKUP($E619,Main_OG!$D$1:$D$766,Main_OG!AL$1:AL$766,"")</f>
        <v>48626366</v>
      </c>
      <c r="AD619" s="47">
        <f>_xlfn.XLOOKUP($E619,Main_OG!$D$1:$D$766,Main_OG!AM$1:AM$766,"")</f>
        <v>0</v>
      </c>
    </row>
    <row r="620" spans="1:30" x14ac:dyDescent="0.35">
      <c r="A620" s="36" t="s">
        <v>1631</v>
      </c>
      <c r="B620" s="45" t="s">
        <v>294</v>
      </c>
      <c r="C620" s="45" t="s">
        <v>4394</v>
      </c>
      <c r="D620" s="36" t="s">
        <v>1631</v>
      </c>
      <c r="E620" s="36" t="str">
        <f t="shared" si="27"/>
        <v>2010_MD</v>
      </c>
      <c r="F620" s="45">
        <v>2010</v>
      </c>
      <c r="G620" s="45">
        <f>_xlfn.XLOOKUP(I620,Main_OG!$B$1:$B$766,Main_OG!$O$1:$O$766,"")</f>
        <v>1</v>
      </c>
      <c r="H620" s="45">
        <f>_xlfn.XLOOKUP(E620,Main_OG!$D$1:$D$766,Main_OG!$J$1:$J$766,"")</f>
        <v>1</v>
      </c>
      <c r="I620" s="45" t="s">
        <v>294</v>
      </c>
      <c r="J620" s="45" t="str">
        <f t="shared" si="28"/>
        <v>Delmarva Power_MD</v>
      </c>
      <c r="K620" s="45" t="str">
        <f t="shared" si="29"/>
        <v>Delmarva Power_MD</v>
      </c>
      <c r="L620" s="45" t="s">
        <v>1637</v>
      </c>
      <c r="M620" s="45">
        <v>0</v>
      </c>
      <c r="N620" s="45">
        <v>19604</v>
      </c>
      <c r="O620" s="45">
        <v>136</v>
      </c>
      <c r="P620" s="45">
        <v>169166</v>
      </c>
      <c r="Q620" s="45">
        <v>0</v>
      </c>
      <c r="R620" s="45">
        <v>576878</v>
      </c>
      <c r="S620" s="45">
        <v>20534</v>
      </c>
      <c r="T620" s="45">
        <v>2144538</v>
      </c>
      <c r="U620" s="45">
        <v>0</v>
      </c>
      <c r="V620" s="45">
        <v>12.21</v>
      </c>
      <c r="W620" s="45">
        <v>10.050000000000001</v>
      </c>
      <c r="X620" s="45">
        <v>14.87</v>
      </c>
      <c r="Y620" s="46">
        <v>352622.9</v>
      </c>
      <c r="Z620" s="46">
        <v>60914.848437944827</v>
      </c>
      <c r="AA620" s="47">
        <f>_xlfn.XLOOKUP($E620,Main_OG!$D$1:$D$766,Main_OG!AJ$1:AJ$766,"")</f>
        <v>19771716</v>
      </c>
      <c r="AB620" s="47">
        <f>_xlfn.XLOOKUP($E620,Main_OG!$D$1:$D$766,Main_OG!AK$1:AK$766,"")</f>
        <v>1317534</v>
      </c>
      <c r="AC620" s="47">
        <f>_xlfn.XLOOKUP($E620,Main_OG!$D$1:$D$766,Main_OG!AL$1:AL$766,"")</f>
        <v>57259768</v>
      </c>
      <c r="AD620" s="47">
        <f>_xlfn.XLOOKUP($E620,Main_OG!$D$1:$D$766,Main_OG!AM$1:AM$766,"")</f>
        <v>13993948</v>
      </c>
    </row>
    <row r="621" spans="1:30" x14ac:dyDescent="0.35">
      <c r="A621" s="36" t="s">
        <v>1631</v>
      </c>
      <c r="B621" s="45" t="s">
        <v>739</v>
      </c>
      <c r="C621" s="45" t="s">
        <v>4394</v>
      </c>
      <c r="D621" s="36" t="s">
        <v>1631</v>
      </c>
      <c r="E621" s="36" t="str">
        <f t="shared" si="27"/>
        <v>2011_DE</v>
      </c>
      <c r="F621" s="45">
        <v>2011</v>
      </c>
      <c r="G621" s="45">
        <f>_xlfn.XLOOKUP(I621,Main_OG!$B$1:$B$766,Main_OG!$O$1:$O$766,"")</f>
        <v>1</v>
      </c>
      <c r="H621" s="45">
        <f>_xlfn.XLOOKUP(E621,Main_OG!$D$1:$D$766,Main_OG!$J$1:$J$766,"")</f>
        <v>0</v>
      </c>
      <c r="I621" s="45" t="s">
        <v>739</v>
      </c>
      <c r="J621" s="45" t="str">
        <f t="shared" si="28"/>
        <v>Delmarva Power_DE</v>
      </c>
      <c r="K621" s="45" t="str">
        <f t="shared" si="29"/>
        <v>Delmarva Power_DE</v>
      </c>
      <c r="L621" s="45" t="s">
        <v>1638</v>
      </c>
      <c r="M621" s="45">
        <v>0</v>
      </c>
      <c r="N621" s="45">
        <v>26161</v>
      </c>
      <c r="O621" s="45">
        <v>117</v>
      </c>
      <c r="P621" s="45">
        <v>259415</v>
      </c>
      <c r="Q621" s="45">
        <v>0</v>
      </c>
      <c r="R621" s="45">
        <v>976998</v>
      </c>
      <c r="S621" s="45">
        <v>329460</v>
      </c>
      <c r="T621" s="45">
        <v>2919546</v>
      </c>
      <c r="U621" s="45">
        <v>0</v>
      </c>
      <c r="V621" s="45">
        <v>12.16</v>
      </c>
      <c r="W621" s="45">
        <v>6.3</v>
      </c>
      <c r="X621" s="45">
        <v>14.35</v>
      </c>
      <c r="Y621" s="46">
        <v>71103.5</v>
      </c>
      <c r="Z621" s="46">
        <v>78343.194614308217</v>
      </c>
      <c r="AA621" s="47">
        <f>_xlfn.XLOOKUP($E621,Main_OG!$D$1:$D$766,Main_OG!AJ$1:AJ$766,"")</f>
        <v>1424054</v>
      </c>
      <c r="AB621" s="47">
        <f>_xlfn.XLOOKUP($E621,Main_OG!$D$1:$D$766,Main_OG!AK$1:AK$766,"")</f>
        <v>149494</v>
      </c>
      <c r="AC621" s="47">
        <f>_xlfn.XLOOKUP($E621,Main_OG!$D$1:$D$766,Main_OG!AL$1:AL$766,"")</f>
        <v>81815180</v>
      </c>
      <c r="AD621" s="47">
        <f>_xlfn.XLOOKUP($E621,Main_OG!$D$1:$D$766,Main_OG!AM$1:AM$766,"")</f>
        <v>0</v>
      </c>
    </row>
    <row r="622" spans="1:30" x14ac:dyDescent="0.35">
      <c r="A622" s="36" t="s">
        <v>1631</v>
      </c>
      <c r="B622" s="45" t="s">
        <v>294</v>
      </c>
      <c r="C622" s="45" t="s">
        <v>4394</v>
      </c>
      <c r="D622" s="36" t="s">
        <v>1631</v>
      </c>
      <c r="E622" s="36" t="str">
        <f t="shared" si="27"/>
        <v>2011_MD</v>
      </c>
      <c r="F622" s="45">
        <v>2011</v>
      </c>
      <c r="G622" s="45">
        <f>_xlfn.XLOOKUP(I622,Main_OG!$B$1:$B$766,Main_OG!$O$1:$O$766,"")</f>
        <v>1</v>
      </c>
      <c r="H622" s="45">
        <f>_xlfn.XLOOKUP(E622,Main_OG!$D$1:$D$766,Main_OG!$J$1:$J$766,"")</f>
        <v>2</v>
      </c>
      <c r="I622" s="45" t="s">
        <v>294</v>
      </c>
      <c r="J622" s="45" t="str">
        <f t="shared" si="28"/>
        <v>Delmarva Power_MD</v>
      </c>
      <c r="K622" s="45" t="str">
        <f t="shared" si="29"/>
        <v>Delmarva Power_MD</v>
      </c>
      <c r="L622" s="45" t="s">
        <v>1639</v>
      </c>
      <c r="M622" s="45">
        <v>0</v>
      </c>
      <c r="N622" s="45">
        <v>17659</v>
      </c>
      <c r="O622" s="45">
        <v>122</v>
      </c>
      <c r="P622" s="45">
        <v>158249</v>
      </c>
      <c r="Q622" s="45">
        <v>0</v>
      </c>
      <c r="R622" s="45">
        <v>554337</v>
      </c>
      <c r="S622" s="45">
        <v>16496</v>
      </c>
      <c r="T622" s="45">
        <v>1936326</v>
      </c>
      <c r="U622" s="45">
        <v>0</v>
      </c>
      <c r="V622" s="45">
        <v>11.37</v>
      </c>
      <c r="W622" s="45">
        <v>7.89</v>
      </c>
      <c r="X622" s="45">
        <v>13.5</v>
      </c>
      <c r="Y622" s="46">
        <v>360155.9</v>
      </c>
      <c r="Z622" s="46">
        <v>61667.98596153823</v>
      </c>
      <c r="AA622" s="47">
        <f>_xlfn.XLOOKUP($E622,Main_OG!$D$1:$D$766,Main_OG!AJ$1:AJ$766,"")</f>
        <v>17897450</v>
      </c>
      <c r="AB622" s="47">
        <f>_xlfn.XLOOKUP($E622,Main_OG!$D$1:$D$766,Main_OG!AK$1:AK$766,"")</f>
        <v>934968</v>
      </c>
      <c r="AC622" s="47">
        <f>_xlfn.XLOOKUP($E622,Main_OG!$D$1:$D$766,Main_OG!AL$1:AL$766,"")</f>
        <v>46167444</v>
      </c>
      <c r="AD622" s="47">
        <f>_xlfn.XLOOKUP($E622,Main_OG!$D$1:$D$766,Main_OG!AM$1:AM$766,"")</f>
        <v>14397437</v>
      </c>
    </row>
    <row r="623" spans="1:30" x14ac:dyDescent="0.35">
      <c r="A623" s="36" t="s">
        <v>1631</v>
      </c>
      <c r="B623" s="45" t="s">
        <v>739</v>
      </c>
      <c r="C623" s="45" t="s">
        <v>4394</v>
      </c>
      <c r="D623" s="36" t="s">
        <v>1631</v>
      </c>
      <c r="E623" s="36" t="str">
        <f t="shared" si="27"/>
        <v>2012_DE</v>
      </c>
      <c r="F623" s="45">
        <v>2012</v>
      </c>
      <c r="G623" s="45">
        <f>_xlfn.XLOOKUP(I623,Main_OG!$B$1:$B$766,Main_OG!$O$1:$O$766,"")</f>
        <v>1</v>
      </c>
      <c r="H623" s="45">
        <f>_xlfn.XLOOKUP(E623,Main_OG!$D$1:$D$766,Main_OG!$J$1:$J$766,"")</f>
        <v>0</v>
      </c>
      <c r="I623" s="45" t="s">
        <v>739</v>
      </c>
      <c r="J623" s="45" t="str">
        <f t="shared" si="28"/>
        <v>Delmarva Power_DE</v>
      </c>
      <c r="K623" s="45" t="str">
        <f t="shared" si="29"/>
        <v>Delmarva Power_DE</v>
      </c>
      <c r="L623" s="45" t="s">
        <v>1640</v>
      </c>
      <c r="M623" s="45">
        <v>0</v>
      </c>
      <c r="N623" s="45">
        <v>24890</v>
      </c>
      <c r="O623" s="45">
        <v>111</v>
      </c>
      <c r="P623" s="45">
        <v>257487</v>
      </c>
      <c r="Q623" s="45">
        <v>0</v>
      </c>
      <c r="R623" s="45">
        <v>955368</v>
      </c>
      <c r="S623" s="45">
        <v>207642</v>
      </c>
      <c r="T623" s="45">
        <v>2828180</v>
      </c>
      <c r="U623" s="45">
        <v>0</v>
      </c>
      <c r="V623" s="45">
        <v>12.14554</v>
      </c>
      <c r="W623" s="45">
        <v>4.5474421999999999</v>
      </c>
      <c r="X623" s="45">
        <v>14.182273</v>
      </c>
      <c r="Y623" s="46">
        <v>70562.399999999994</v>
      </c>
      <c r="Z623" s="46">
        <v>77073.744044355219</v>
      </c>
      <c r="AA623" s="47">
        <f>_xlfn.XLOOKUP($E623,Main_OG!$D$1:$D$766,Main_OG!AJ$1:AJ$766,"")</f>
        <v>1353458</v>
      </c>
      <c r="AB623" s="47">
        <f>_xlfn.XLOOKUP($E623,Main_OG!$D$1:$D$766,Main_OG!AK$1:AK$766,"")</f>
        <v>91620</v>
      </c>
      <c r="AC623" s="47">
        <f>_xlfn.XLOOKUP($E623,Main_OG!$D$1:$D$766,Main_OG!AL$1:AL$766,"")</f>
        <v>120065924</v>
      </c>
      <c r="AD623" s="47">
        <f>_xlfn.XLOOKUP($E623,Main_OG!$D$1:$D$766,Main_OG!AM$1:AM$766,"")</f>
        <v>0</v>
      </c>
    </row>
    <row r="624" spans="1:30" x14ac:dyDescent="0.35">
      <c r="A624" s="36" t="s">
        <v>1631</v>
      </c>
      <c r="B624" s="45" t="s">
        <v>294</v>
      </c>
      <c r="C624" s="45" t="s">
        <v>4394</v>
      </c>
      <c r="D624" s="36" t="s">
        <v>1631</v>
      </c>
      <c r="E624" s="36" t="str">
        <f t="shared" si="27"/>
        <v>2012_MD</v>
      </c>
      <c r="F624" s="45">
        <v>2012</v>
      </c>
      <c r="G624" s="45">
        <f>_xlfn.XLOOKUP(I624,Main_OG!$B$1:$B$766,Main_OG!$O$1:$O$766,"")</f>
        <v>1</v>
      </c>
      <c r="H624" s="45">
        <f>_xlfn.XLOOKUP(E624,Main_OG!$D$1:$D$766,Main_OG!$J$1:$J$766,"")</f>
        <v>2</v>
      </c>
      <c r="I624" s="45" t="s">
        <v>294</v>
      </c>
      <c r="J624" s="45" t="str">
        <f t="shared" si="28"/>
        <v>Delmarva Power_MD</v>
      </c>
      <c r="K624" s="45" t="str">
        <f t="shared" si="29"/>
        <v>Delmarva Power_MD</v>
      </c>
      <c r="L624" s="45" t="s">
        <v>1641</v>
      </c>
      <c r="M624" s="45">
        <v>0</v>
      </c>
      <c r="N624" s="45">
        <v>15948</v>
      </c>
      <c r="O624" s="45">
        <v>116</v>
      </c>
      <c r="P624" s="45">
        <v>151614</v>
      </c>
      <c r="Q624" s="45">
        <v>0</v>
      </c>
      <c r="R624" s="45">
        <v>483011</v>
      </c>
      <c r="S624" s="45">
        <v>11648</v>
      </c>
      <c r="T624" s="45">
        <v>1754042</v>
      </c>
      <c r="U624" s="45">
        <v>0</v>
      </c>
      <c r="V624" s="45">
        <v>10.895777000000001</v>
      </c>
      <c r="W624" s="45">
        <v>8.1833790999999998</v>
      </c>
      <c r="X624" s="45">
        <v>13.279128999999999</v>
      </c>
      <c r="Y624" s="46">
        <v>361561.8</v>
      </c>
      <c r="Z624" s="46">
        <v>61402.645042138109</v>
      </c>
      <c r="AA624" s="47">
        <f>_xlfn.XLOOKUP($E624,Main_OG!$D$1:$D$766,Main_OG!AJ$1:AJ$766,"")</f>
        <v>13962620</v>
      </c>
      <c r="AB624" s="47">
        <f>_xlfn.XLOOKUP($E624,Main_OG!$D$1:$D$766,Main_OG!AK$1:AK$766,"")</f>
        <v>817486</v>
      </c>
      <c r="AC624" s="47">
        <f>_xlfn.XLOOKUP($E624,Main_OG!$D$1:$D$766,Main_OG!AL$1:AL$766,"")</f>
        <v>102377142</v>
      </c>
      <c r="AD624" s="47">
        <f>_xlfn.XLOOKUP($E624,Main_OG!$D$1:$D$766,Main_OG!AM$1:AM$766,"")</f>
        <v>13579266</v>
      </c>
    </row>
    <row r="625" spans="1:30" x14ac:dyDescent="0.35">
      <c r="A625" s="36" t="s">
        <v>1631</v>
      </c>
      <c r="B625" s="45" t="s">
        <v>739</v>
      </c>
      <c r="C625" s="45" t="s">
        <v>4394</v>
      </c>
      <c r="D625" s="36" t="s">
        <v>1631</v>
      </c>
      <c r="E625" s="36" t="str">
        <f t="shared" si="27"/>
        <v>2013_DE</v>
      </c>
      <c r="F625" s="45">
        <v>2013</v>
      </c>
      <c r="G625" s="45">
        <f>_xlfn.XLOOKUP(I625,Main_OG!$B$1:$B$766,Main_OG!$O$1:$O$766,"")</f>
        <v>1</v>
      </c>
      <c r="H625" s="45">
        <f>_xlfn.XLOOKUP(E625,Main_OG!$D$1:$D$766,Main_OG!$J$1:$J$766,"")</f>
        <v>0</v>
      </c>
      <c r="I625" s="45" t="s">
        <v>739</v>
      </c>
      <c r="J625" s="45" t="str">
        <f t="shared" si="28"/>
        <v>Delmarva Power_DE</v>
      </c>
      <c r="K625" s="45" t="str">
        <f t="shared" si="29"/>
        <v>Delmarva Power_DE</v>
      </c>
      <c r="L625" s="45" t="s">
        <v>1642</v>
      </c>
      <c r="M625" s="45">
        <v>0</v>
      </c>
      <c r="N625" s="45">
        <v>24245</v>
      </c>
      <c r="O625" s="45">
        <v>111</v>
      </c>
      <c r="P625" s="45">
        <v>251816</v>
      </c>
      <c r="Q625" s="45">
        <v>0</v>
      </c>
      <c r="R625" s="45">
        <v>880296</v>
      </c>
      <c r="S625" s="45">
        <v>22837</v>
      </c>
      <c r="T625" s="45">
        <v>2744059</v>
      </c>
      <c r="U625" s="45">
        <v>0</v>
      </c>
      <c r="V625" s="45">
        <v>12.096556</v>
      </c>
      <c r="W625" s="45">
        <v>10.929194000000001</v>
      </c>
      <c r="X625" s="45">
        <v>13.398571</v>
      </c>
      <c r="Y625" s="46">
        <v>68656.800000000003</v>
      </c>
      <c r="Z625" s="46">
        <v>74298.91067915356</v>
      </c>
      <c r="AA625" s="47">
        <f>_xlfn.XLOOKUP($E625,Main_OG!$D$1:$D$766,Main_OG!AJ$1:AJ$766,"")</f>
        <v>1416508</v>
      </c>
      <c r="AB625" s="47">
        <f>_xlfn.XLOOKUP($E625,Main_OG!$D$1:$D$766,Main_OG!AK$1:AK$766,"")</f>
        <v>85128</v>
      </c>
      <c r="AC625" s="47">
        <f>_xlfn.XLOOKUP($E625,Main_OG!$D$1:$D$766,Main_OG!AL$1:AL$766,"")</f>
        <v>102868006</v>
      </c>
      <c r="AD625" s="47">
        <f>_xlfn.XLOOKUP($E625,Main_OG!$D$1:$D$766,Main_OG!AM$1:AM$766,"")</f>
        <v>0</v>
      </c>
    </row>
    <row r="626" spans="1:30" x14ac:dyDescent="0.35">
      <c r="A626" s="36" t="s">
        <v>1631</v>
      </c>
      <c r="B626" s="45" t="s">
        <v>294</v>
      </c>
      <c r="C626" s="45" t="s">
        <v>4394</v>
      </c>
      <c r="D626" s="36" t="s">
        <v>1631</v>
      </c>
      <c r="E626" s="36" t="str">
        <f t="shared" si="27"/>
        <v>2013_MD</v>
      </c>
      <c r="F626" s="45">
        <v>2013</v>
      </c>
      <c r="G626" s="45">
        <f>_xlfn.XLOOKUP(I626,Main_OG!$B$1:$B$766,Main_OG!$O$1:$O$766,"")</f>
        <v>1</v>
      </c>
      <c r="H626" s="45">
        <f>_xlfn.XLOOKUP(E626,Main_OG!$D$1:$D$766,Main_OG!$J$1:$J$766,"")</f>
        <v>2</v>
      </c>
      <c r="I626" s="45" t="s">
        <v>294</v>
      </c>
      <c r="J626" s="45" t="str">
        <f t="shared" si="28"/>
        <v>Delmarva Power_MD</v>
      </c>
      <c r="K626" s="45" t="str">
        <f t="shared" si="29"/>
        <v>Delmarva Power_MD</v>
      </c>
      <c r="L626" s="45" t="s">
        <v>1643</v>
      </c>
      <c r="M626" s="45">
        <v>0</v>
      </c>
      <c r="N626" s="45">
        <v>14567</v>
      </c>
      <c r="O626" s="45">
        <v>110</v>
      </c>
      <c r="P626" s="45">
        <v>144959</v>
      </c>
      <c r="Q626" s="45">
        <v>0</v>
      </c>
      <c r="R626" s="45">
        <v>457554</v>
      </c>
      <c r="S626" s="45">
        <v>12256</v>
      </c>
      <c r="T626" s="45">
        <v>1727767</v>
      </c>
      <c r="U626" s="45">
        <v>0</v>
      </c>
      <c r="V626" s="45">
        <v>12.618664000000001</v>
      </c>
      <c r="W626" s="45">
        <v>8.9645887999999996</v>
      </c>
      <c r="X626" s="45">
        <v>13.988356</v>
      </c>
      <c r="Y626" s="46">
        <v>364633.2</v>
      </c>
      <c r="Z626" s="46">
        <v>61539.422233556113</v>
      </c>
      <c r="AA626" s="47">
        <f>_xlfn.XLOOKUP($E626,Main_OG!$D$1:$D$766,Main_OG!AJ$1:AJ$766,"")</f>
        <v>13631938</v>
      </c>
      <c r="AB626" s="47">
        <f>_xlfn.XLOOKUP($E626,Main_OG!$D$1:$D$766,Main_OG!AK$1:AK$766,"")</f>
        <v>1088342</v>
      </c>
      <c r="AC626" s="47">
        <f>_xlfn.XLOOKUP($E626,Main_OG!$D$1:$D$766,Main_OG!AL$1:AL$766,"")</f>
        <v>55098044</v>
      </c>
      <c r="AD626" s="47">
        <f>_xlfn.XLOOKUP($E626,Main_OG!$D$1:$D$766,Main_OG!AM$1:AM$766,"")</f>
        <v>14264305</v>
      </c>
    </row>
    <row r="627" spans="1:30" x14ac:dyDescent="0.35">
      <c r="A627" s="36" t="s">
        <v>1631</v>
      </c>
      <c r="B627" s="45" t="s">
        <v>739</v>
      </c>
      <c r="C627" s="45" t="s">
        <v>4394</v>
      </c>
      <c r="D627" s="36" t="s">
        <v>1631</v>
      </c>
      <c r="E627" s="36" t="str">
        <f t="shared" si="27"/>
        <v>2014_DE</v>
      </c>
      <c r="F627" s="45">
        <v>2014</v>
      </c>
      <c r="G627" s="45">
        <f>_xlfn.XLOOKUP(I627,Main_OG!$B$1:$B$766,Main_OG!$O$1:$O$766,"")</f>
        <v>1</v>
      </c>
      <c r="H627" s="45">
        <f>_xlfn.XLOOKUP(E627,Main_OG!$D$1:$D$766,Main_OG!$J$1:$J$766,"")</f>
        <v>0</v>
      </c>
      <c r="I627" s="45" t="s">
        <v>739</v>
      </c>
      <c r="J627" s="45" t="str">
        <f t="shared" si="28"/>
        <v>Delmarva Power_DE</v>
      </c>
      <c r="K627" s="45" t="str">
        <f t="shared" si="29"/>
        <v>Delmarva Power_DE</v>
      </c>
      <c r="L627" s="45" t="s">
        <v>1644</v>
      </c>
      <c r="M627" s="45">
        <v>0</v>
      </c>
      <c r="N627" s="45">
        <v>23741</v>
      </c>
      <c r="O627" s="45">
        <v>115</v>
      </c>
      <c r="P627" s="45">
        <v>243578</v>
      </c>
      <c r="Q627" s="45">
        <v>0</v>
      </c>
      <c r="R627" s="45">
        <v>902845</v>
      </c>
      <c r="S627" s="45">
        <v>28710</v>
      </c>
      <c r="T627" s="45">
        <v>2673209</v>
      </c>
      <c r="U627" s="45">
        <v>0</v>
      </c>
      <c r="V627" s="45">
        <v>11.348858</v>
      </c>
      <c r="W627" s="45">
        <v>9.5970045000000006</v>
      </c>
      <c r="X627" s="45">
        <v>13.658371000000001</v>
      </c>
      <c r="Y627" s="46">
        <v>73961.7</v>
      </c>
      <c r="Z627" s="46">
        <v>79261.861410670099</v>
      </c>
      <c r="AA627" s="47">
        <f>_xlfn.XLOOKUP($E627,Main_OG!$D$1:$D$766,Main_OG!AJ$1:AJ$766,"")</f>
        <v>794226</v>
      </c>
      <c r="AB627" s="47">
        <f>_xlfn.XLOOKUP($E627,Main_OG!$D$1:$D$766,Main_OG!AK$1:AK$766,"")</f>
        <v>599208</v>
      </c>
      <c r="AC627" s="47">
        <f>_xlfn.XLOOKUP($E627,Main_OG!$D$1:$D$766,Main_OG!AL$1:AL$766,"")</f>
        <v>107585152</v>
      </c>
      <c r="AD627" s="47">
        <f>_xlfn.XLOOKUP($E627,Main_OG!$D$1:$D$766,Main_OG!AM$1:AM$766,"")</f>
        <v>0</v>
      </c>
    </row>
    <row r="628" spans="1:30" x14ac:dyDescent="0.35">
      <c r="A628" s="36" t="s">
        <v>1631</v>
      </c>
      <c r="B628" s="45" t="s">
        <v>294</v>
      </c>
      <c r="C628" s="45" t="s">
        <v>4394</v>
      </c>
      <c r="D628" s="36" t="s">
        <v>1631</v>
      </c>
      <c r="E628" s="36" t="str">
        <f t="shared" si="27"/>
        <v>2014_MD</v>
      </c>
      <c r="F628" s="45">
        <v>2014</v>
      </c>
      <c r="G628" s="45">
        <f>_xlfn.XLOOKUP(I628,Main_OG!$B$1:$B$766,Main_OG!$O$1:$O$766,"")</f>
        <v>1</v>
      </c>
      <c r="H628" s="45">
        <f>_xlfn.XLOOKUP(E628,Main_OG!$D$1:$D$766,Main_OG!$J$1:$J$766,"")</f>
        <v>2</v>
      </c>
      <c r="I628" s="45" t="s">
        <v>294</v>
      </c>
      <c r="J628" s="45" t="str">
        <f t="shared" si="28"/>
        <v>Delmarva Power_MD</v>
      </c>
      <c r="K628" s="45" t="str">
        <f t="shared" si="29"/>
        <v>Delmarva Power_MD</v>
      </c>
      <c r="L628" s="45" t="s">
        <v>1645</v>
      </c>
      <c r="M628" s="45">
        <v>0</v>
      </c>
      <c r="N628" s="45">
        <v>15142</v>
      </c>
      <c r="O628" s="45">
        <v>98</v>
      </c>
      <c r="P628" s="45">
        <v>145753</v>
      </c>
      <c r="Q628" s="45">
        <v>0</v>
      </c>
      <c r="R628" s="45">
        <v>451707</v>
      </c>
      <c r="S628" s="45">
        <v>10314</v>
      </c>
      <c r="T628" s="45">
        <v>1745573</v>
      </c>
      <c r="U628" s="45">
        <v>0</v>
      </c>
      <c r="V628" s="45">
        <v>12.427481</v>
      </c>
      <c r="W628" s="45">
        <v>8.9945705</v>
      </c>
      <c r="X628" s="45">
        <v>14.466619</v>
      </c>
      <c r="Y628" s="46">
        <v>370343.9</v>
      </c>
      <c r="Z628" s="46">
        <v>62137.571005948928</v>
      </c>
      <c r="AA628" s="47">
        <f>_xlfn.XLOOKUP($E628,Main_OG!$D$1:$D$766,Main_OG!AJ$1:AJ$766,"")</f>
        <v>14901008</v>
      </c>
      <c r="AB628" s="47">
        <f>_xlfn.XLOOKUP($E628,Main_OG!$D$1:$D$766,Main_OG!AK$1:AK$766,"")</f>
        <v>2209564</v>
      </c>
      <c r="AC628" s="47">
        <f>_xlfn.XLOOKUP($E628,Main_OG!$D$1:$D$766,Main_OG!AL$1:AL$766,"")</f>
        <v>48675536</v>
      </c>
      <c r="AD628" s="47">
        <f>_xlfn.XLOOKUP($E628,Main_OG!$D$1:$D$766,Main_OG!AM$1:AM$766,"")</f>
        <v>14343334</v>
      </c>
    </row>
    <row r="629" spans="1:30" x14ac:dyDescent="0.35">
      <c r="A629" s="36" t="s">
        <v>1631</v>
      </c>
      <c r="B629" s="45" t="s">
        <v>739</v>
      </c>
      <c r="C629" s="45" t="s">
        <v>4394</v>
      </c>
      <c r="D629" s="36" t="s">
        <v>1631</v>
      </c>
      <c r="E629" s="36" t="str">
        <f t="shared" si="27"/>
        <v>2015_DE</v>
      </c>
      <c r="F629" s="45">
        <v>2015</v>
      </c>
      <c r="G629" s="45">
        <f>_xlfn.XLOOKUP(I629,Main_OG!$B$1:$B$766,Main_OG!$O$1:$O$766,"")</f>
        <v>1</v>
      </c>
      <c r="H629" s="45">
        <f>_xlfn.XLOOKUP(E629,Main_OG!$D$1:$D$766,Main_OG!$J$1:$J$766,"")</f>
        <v>0</v>
      </c>
      <c r="I629" s="45" t="s">
        <v>739</v>
      </c>
      <c r="J629" s="45" t="str">
        <f t="shared" si="28"/>
        <v>Delmarva Power_DE</v>
      </c>
      <c r="K629" s="45" t="str">
        <f t="shared" si="29"/>
        <v>Delmarva Power_DE</v>
      </c>
      <c r="L629" s="45" t="s">
        <v>1646</v>
      </c>
      <c r="M629" s="45">
        <v>0</v>
      </c>
      <c r="N629" s="45">
        <v>24138</v>
      </c>
      <c r="O629" s="45">
        <v>102</v>
      </c>
      <c r="P629" s="45">
        <v>245888</v>
      </c>
      <c r="Q629" s="45">
        <v>0</v>
      </c>
      <c r="R629" s="45">
        <v>972866</v>
      </c>
      <c r="S629" s="45">
        <v>30692</v>
      </c>
      <c r="T629" s="45">
        <v>2784405</v>
      </c>
      <c r="U629" s="45">
        <v>0</v>
      </c>
      <c r="V629" s="45">
        <v>12.428915999999999</v>
      </c>
      <c r="W629" s="45">
        <v>8.8381337000000002</v>
      </c>
      <c r="X629" s="45">
        <v>13.699767</v>
      </c>
      <c r="Y629" s="46">
        <v>76211.199999999997</v>
      </c>
      <c r="Z629" s="46">
        <v>80898.027206190658</v>
      </c>
      <c r="AA629" s="47">
        <f>_xlfn.XLOOKUP($E629,Main_OG!$D$1:$D$766,Main_OG!AJ$1:AJ$766,"")</f>
        <v>552440</v>
      </c>
      <c r="AB629" s="47">
        <f>_xlfn.XLOOKUP($E629,Main_OG!$D$1:$D$766,Main_OG!AK$1:AK$766,"")</f>
        <v>509062</v>
      </c>
      <c r="AC629" s="47">
        <f>_xlfn.XLOOKUP($E629,Main_OG!$D$1:$D$766,Main_OG!AL$1:AL$766,"")</f>
        <v>114470660</v>
      </c>
      <c r="AD629" s="47">
        <f>_xlfn.XLOOKUP($E629,Main_OG!$D$1:$D$766,Main_OG!AM$1:AM$766,"")</f>
        <v>0</v>
      </c>
    </row>
    <row r="630" spans="1:30" x14ac:dyDescent="0.35">
      <c r="A630" s="36" t="s">
        <v>1631</v>
      </c>
      <c r="B630" s="45" t="s">
        <v>294</v>
      </c>
      <c r="C630" s="45" t="s">
        <v>4394</v>
      </c>
      <c r="D630" s="36" t="s">
        <v>1631</v>
      </c>
      <c r="E630" s="36" t="str">
        <f t="shared" si="27"/>
        <v>2015_MD</v>
      </c>
      <c r="F630" s="45">
        <v>2015</v>
      </c>
      <c r="G630" s="45">
        <f>_xlfn.XLOOKUP(I630,Main_OG!$B$1:$B$766,Main_OG!$O$1:$O$766,"")</f>
        <v>1</v>
      </c>
      <c r="H630" s="45">
        <f>_xlfn.XLOOKUP(E630,Main_OG!$D$1:$D$766,Main_OG!$J$1:$J$766,"")</f>
        <v>2</v>
      </c>
      <c r="I630" s="45" t="s">
        <v>294</v>
      </c>
      <c r="J630" s="45" t="str">
        <f t="shared" si="28"/>
        <v>Delmarva Power_MD</v>
      </c>
      <c r="K630" s="45" t="str">
        <f t="shared" si="29"/>
        <v>Delmarva Power_MD</v>
      </c>
      <c r="L630" s="45" t="s">
        <v>1647</v>
      </c>
      <c r="M630" s="45">
        <v>0</v>
      </c>
      <c r="N630" s="45">
        <v>16057</v>
      </c>
      <c r="O630" s="45">
        <v>102</v>
      </c>
      <c r="P630" s="45">
        <v>148147</v>
      </c>
      <c r="Q630" s="45">
        <v>0</v>
      </c>
      <c r="R630" s="45">
        <v>448067</v>
      </c>
      <c r="S630" s="45">
        <v>11618</v>
      </c>
      <c r="T630" s="45">
        <v>1810722</v>
      </c>
      <c r="U630" s="45">
        <v>0</v>
      </c>
      <c r="V630" s="45">
        <v>13.046754</v>
      </c>
      <c r="W630" s="45">
        <v>7.1836805000000004</v>
      </c>
      <c r="X630" s="45">
        <v>14.821828</v>
      </c>
      <c r="Y630" s="46">
        <v>378745.9</v>
      </c>
      <c r="Z630" s="46">
        <v>63245.241568545724</v>
      </c>
      <c r="AA630" s="47">
        <f>_xlfn.XLOOKUP($E630,Main_OG!$D$1:$D$766,Main_OG!AJ$1:AJ$766,"")</f>
        <v>12092448</v>
      </c>
      <c r="AB630" s="47">
        <f>_xlfn.XLOOKUP($E630,Main_OG!$D$1:$D$766,Main_OG!AK$1:AK$766,"")</f>
        <v>967002</v>
      </c>
      <c r="AC630" s="47">
        <f>_xlfn.XLOOKUP($E630,Main_OG!$D$1:$D$766,Main_OG!AL$1:AL$766,"")</f>
        <v>89284998</v>
      </c>
      <c r="AD630" s="47">
        <f>_xlfn.XLOOKUP($E630,Main_OG!$D$1:$D$766,Main_OG!AM$1:AM$766,"")</f>
        <v>14643325</v>
      </c>
    </row>
    <row r="631" spans="1:30" x14ac:dyDescent="0.35">
      <c r="A631" s="36" t="s">
        <v>1631</v>
      </c>
      <c r="B631" s="45" t="s">
        <v>739</v>
      </c>
      <c r="C631" s="45" t="s">
        <v>4394</v>
      </c>
      <c r="D631" s="36" t="s">
        <v>1631</v>
      </c>
      <c r="E631" s="36" t="str">
        <f t="shared" si="27"/>
        <v>2016_DE</v>
      </c>
      <c r="F631" s="45">
        <v>2016</v>
      </c>
      <c r="G631" s="45">
        <f>_xlfn.XLOOKUP(I631,Main_OG!$B$1:$B$766,Main_OG!$O$1:$O$766,"")</f>
        <v>1</v>
      </c>
      <c r="H631" s="45">
        <f>_xlfn.XLOOKUP(E631,Main_OG!$D$1:$D$766,Main_OG!$J$1:$J$766,"")</f>
        <v>1</v>
      </c>
      <c r="I631" s="45" t="s">
        <v>739</v>
      </c>
      <c r="J631" s="45" t="str">
        <f t="shared" si="28"/>
        <v>Delmarva Power_DE</v>
      </c>
      <c r="K631" s="45" t="str">
        <f t="shared" si="29"/>
        <v>Delmarva Power_DE</v>
      </c>
      <c r="L631" s="45" t="s">
        <v>1648</v>
      </c>
      <c r="M631" s="45">
        <v>0</v>
      </c>
      <c r="N631" s="45">
        <v>23841</v>
      </c>
      <c r="O631" s="45">
        <v>92</v>
      </c>
      <c r="P631" s="45">
        <v>249249</v>
      </c>
      <c r="Q631" s="45">
        <v>0</v>
      </c>
      <c r="R631" s="45">
        <v>893506</v>
      </c>
      <c r="S631" s="45">
        <v>23544</v>
      </c>
      <c r="T631" s="45">
        <v>2738682</v>
      </c>
      <c r="U631" s="45">
        <v>0</v>
      </c>
      <c r="V631" s="45">
        <v>12.408109</v>
      </c>
      <c r="W631" s="45">
        <v>9.4975365000000007</v>
      </c>
      <c r="X631" s="45">
        <v>13.680135</v>
      </c>
      <c r="Y631" s="46">
        <v>71941.399999999994</v>
      </c>
      <c r="Z631" s="46">
        <v>75728.666331925953</v>
      </c>
      <c r="AA631" s="47">
        <f>_xlfn.XLOOKUP($E631,Main_OG!$D$1:$D$766,Main_OG!AJ$1:AJ$766,"")</f>
        <v>453856</v>
      </c>
      <c r="AB631" s="47">
        <f>_xlfn.XLOOKUP($E631,Main_OG!$D$1:$D$766,Main_OG!AK$1:AK$766,"")</f>
        <v>228220</v>
      </c>
      <c r="AC631" s="47">
        <f>_xlfn.XLOOKUP($E631,Main_OG!$D$1:$D$766,Main_OG!AL$1:AL$766,"")</f>
        <v>117710582</v>
      </c>
      <c r="AD631" s="47">
        <f>_xlfn.XLOOKUP($E631,Main_OG!$D$1:$D$766,Main_OG!AM$1:AM$766,"")</f>
        <v>0</v>
      </c>
    </row>
    <row r="632" spans="1:30" x14ac:dyDescent="0.35">
      <c r="A632" s="36" t="s">
        <v>1631</v>
      </c>
      <c r="B632" s="45" t="s">
        <v>294</v>
      </c>
      <c r="C632" s="45" t="s">
        <v>4394</v>
      </c>
      <c r="D632" s="36" t="s">
        <v>1631</v>
      </c>
      <c r="E632" s="36" t="str">
        <f t="shared" si="27"/>
        <v>2016_MD</v>
      </c>
      <c r="F632" s="45">
        <v>2016</v>
      </c>
      <c r="G632" s="45">
        <f>_xlfn.XLOOKUP(I632,Main_OG!$B$1:$B$766,Main_OG!$O$1:$O$766,"")</f>
        <v>1</v>
      </c>
      <c r="H632" s="45">
        <f>_xlfn.XLOOKUP(E632,Main_OG!$D$1:$D$766,Main_OG!$J$1:$J$766,"")</f>
        <v>3</v>
      </c>
      <c r="I632" s="45" t="s">
        <v>294</v>
      </c>
      <c r="J632" s="45" t="str">
        <f t="shared" si="28"/>
        <v>Delmarva Power_MD</v>
      </c>
      <c r="K632" s="45" t="str">
        <f t="shared" si="29"/>
        <v>Delmarva Power_MD</v>
      </c>
      <c r="L632" s="45" t="s">
        <v>1649</v>
      </c>
      <c r="M632" s="45">
        <v>0</v>
      </c>
      <c r="N632" s="45">
        <v>15949</v>
      </c>
      <c r="O632" s="45">
        <v>82</v>
      </c>
      <c r="P632" s="45">
        <v>149916</v>
      </c>
      <c r="Q632" s="45">
        <v>0</v>
      </c>
      <c r="R632" s="45">
        <v>438611</v>
      </c>
      <c r="S632" s="45">
        <v>10385</v>
      </c>
      <c r="T632" s="45">
        <v>1736864</v>
      </c>
      <c r="U632" s="45">
        <v>0</v>
      </c>
      <c r="V632" s="45">
        <v>12.448320000000001</v>
      </c>
      <c r="W632" s="45">
        <v>4.1088107999999997</v>
      </c>
      <c r="X632" s="45">
        <v>14.918006999999999</v>
      </c>
      <c r="Y632" s="46">
        <v>391950.9</v>
      </c>
      <c r="Z632" s="46">
        <v>65248.874066216595</v>
      </c>
      <c r="AA632" s="47">
        <f>_xlfn.XLOOKUP($E632,Main_OG!$D$1:$D$766,Main_OG!AJ$1:AJ$766,"")</f>
        <v>11764950</v>
      </c>
      <c r="AB632" s="47">
        <f>_xlfn.XLOOKUP($E632,Main_OG!$D$1:$D$766,Main_OG!AK$1:AK$766,"")</f>
        <v>706498</v>
      </c>
      <c r="AC632" s="47">
        <f>_xlfn.XLOOKUP($E632,Main_OG!$D$1:$D$766,Main_OG!AL$1:AL$766,"")</f>
        <v>106971504</v>
      </c>
      <c r="AD632" s="47">
        <f>_xlfn.XLOOKUP($E632,Main_OG!$D$1:$D$766,Main_OG!AM$1:AM$766,"")</f>
        <v>14760177</v>
      </c>
    </row>
    <row r="633" spans="1:30" x14ac:dyDescent="0.35">
      <c r="A633" s="36" t="s">
        <v>1631</v>
      </c>
      <c r="B633" s="45" t="s">
        <v>739</v>
      </c>
      <c r="C633" s="45" t="s">
        <v>4394</v>
      </c>
      <c r="D633" s="36" t="s">
        <v>1631</v>
      </c>
      <c r="E633" s="36" t="str">
        <f t="shared" si="27"/>
        <v>2017_DE</v>
      </c>
      <c r="F633" s="45">
        <v>2017</v>
      </c>
      <c r="G633" s="45">
        <f>_xlfn.XLOOKUP(I633,Main_OG!$B$1:$B$766,Main_OG!$O$1:$O$766,"")</f>
        <v>1</v>
      </c>
      <c r="H633" s="45">
        <f>_xlfn.XLOOKUP(E633,Main_OG!$D$1:$D$766,Main_OG!$J$1:$J$766,"")</f>
        <v>1</v>
      </c>
      <c r="I633" s="45" t="s">
        <v>739</v>
      </c>
      <c r="J633" s="45" t="str">
        <f t="shared" si="28"/>
        <v>Delmarva Power_DE</v>
      </c>
      <c r="K633" s="45" t="str">
        <f t="shared" si="29"/>
        <v>Delmarva Power_DE</v>
      </c>
      <c r="L633" s="45" t="s">
        <v>1650</v>
      </c>
      <c r="M633" s="45">
        <v>0</v>
      </c>
      <c r="N633" s="45">
        <v>23996</v>
      </c>
      <c r="O633" s="45">
        <v>84</v>
      </c>
      <c r="P633" s="45">
        <v>250373</v>
      </c>
      <c r="Q633" s="45">
        <v>0</v>
      </c>
      <c r="R633" s="45">
        <v>885247</v>
      </c>
      <c r="S633" s="45">
        <v>21592</v>
      </c>
      <c r="T633" s="45">
        <v>2636985</v>
      </c>
      <c r="U633" s="45">
        <v>0</v>
      </c>
      <c r="V633" s="45">
        <v>11.665772</v>
      </c>
      <c r="W633" s="45">
        <v>10.260282</v>
      </c>
      <c r="X633" s="45">
        <v>13.776104</v>
      </c>
      <c r="Y633" s="46">
        <v>69555.600000000006</v>
      </c>
      <c r="Z633" s="46">
        <v>72609.406415002159</v>
      </c>
      <c r="AA633" s="47">
        <f>_xlfn.XLOOKUP($E633,Main_OG!$D$1:$D$766,Main_OG!AJ$1:AJ$766,"")</f>
        <v>372652</v>
      </c>
      <c r="AB633" s="47">
        <f>_xlfn.XLOOKUP($E633,Main_OG!$D$1:$D$766,Main_OG!AK$1:AK$766,"")</f>
        <v>100620</v>
      </c>
      <c r="AC633" s="47">
        <f>_xlfn.XLOOKUP($E633,Main_OG!$D$1:$D$766,Main_OG!AL$1:AL$766,"")</f>
        <v>98752968</v>
      </c>
      <c r="AD633" s="47">
        <f>_xlfn.XLOOKUP($E633,Main_OG!$D$1:$D$766,Main_OG!AM$1:AM$766,"")</f>
        <v>0</v>
      </c>
    </row>
    <row r="634" spans="1:30" x14ac:dyDescent="0.35">
      <c r="A634" s="36" t="s">
        <v>1631</v>
      </c>
      <c r="B634" s="45" t="s">
        <v>294</v>
      </c>
      <c r="C634" s="45" t="s">
        <v>4394</v>
      </c>
      <c r="D634" s="36" t="s">
        <v>1631</v>
      </c>
      <c r="E634" s="36" t="str">
        <f t="shared" si="27"/>
        <v>2017_MD</v>
      </c>
      <c r="F634" s="45">
        <v>2017</v>
      </c>
      <c r="G634" s="45">
        <f>_xlfn.XLOOKUP(I634,Main_OG!$B$1:$B$766,Main_OG!$O$1:$O$766,"")</f>
        <v>1</v>
      </c>
      <c r="H634" s="45">
        <f>_xlfn.XLOOKUP(E634,Main_OG!$D$1:$D$766,Main_OG!$J$1:$J$766,"")</f>
        <v>3</v>
      </c>
      <c r="I634" s="45" t="s">
        <v>294</v>
      </c>
      <c r="J634" s="45" t="str">
        <f t="shared" si="28"/>
        <v>Delmarva Power_MD</v>
      </c>
      <c r="K634" s="45" t="str">
        <f t="shared" si="29"/>
        <v>Delmarva Power_MD</v>
      </c>
      <c r="L634" s="45" t="s">
        <v>1651</v>
      </c>
      <c r="M634" s="45">
        <v>0</v>
      </c>
      <c r="N634" s="45">
        <v>16161</v>
      </c>
      <c r="O634" s="45">
        <v>72</v>
      </c>
      <c r="P634" s="45">
        <v>151215</v>
      </c>
      <c r="Q634" s="45">
        <v>0</v>
      </c>
      <c r="R634" s="45">
        <v>422205</v>
      </c>
      <c r="S634" s="45">
        <v>9016</v>
      </c>
      <c r="T634" s="45">
        <v>1693071</v>
      </c>
      <c r="U634" s="45">
        <v>0</v>
      </c>
      <c r="V634" s="45">
        <v>12.889805000000001</v>
      </c>
      <c r="W634" s="45">
        <v>4.6694765</v>
      </c>
      <c r="X634" s="45">
        <v>14.539702999999999</v>
      </c>
      <c r="Y634" s="46">
        <v>399714.5</v>
      </c>
      <c r="Z634" s="46">
        <v>66307.592366924306</v>
      </c>
      <c r="AA634" s="47">
        <f>_xlfn.XLOOKUP($E634,Main_OG!$D$1:$D$766,Main_OG!AJ$1:AJ$766,"")</f>
        <v>7349424</v>
      </c>
      <c r="AB634" s="47">
        <f>_xlfn.XLOOKUP($E634,Main_OG!$D$1:$D$766,Main_OG!AK$1:AK$766,"")</f>
        <v>485714</v>
      </c>
      <c r="AC634" s="47">
        <f>_xlfn.XLOOKUP($E634,Main_OG!$D$1:$D$766,Main_OG!AL$1:AL$766,"")</f>
        <v>111944922</v>
      </c>
      <c r="AD634" s="47">
        <f>_xlfn.XLOOKUP($E634,Main_OG!$D$1:$D$766,Main_OG!AM$1:AM$766,"")</f>
        <v>15106988</v>
      </c>
    </row>
    <row r="635" spans="1:30" x14ac:dyDescent="0.35">
      <c r="A635" s="36" t="s">
        <v>1631</v>
      </c>
      <c r="B635" s="45" t="s">
        <v>739</v>
      </c>
      <c r="C635" s="45" t="s">
        <v>4394</v>
      </c>
      <c r="D635" s="36" t="s">
        <v>1631</v>
      </c>
      <c r="E635" s="36" t="str">
        <f t="shared" si="27"/>
        <v>2018_DE</v>
      </c>
      <c r="F635" s="45">
        <v>2018</v>
      </c>
      <c r="G635" s="45">
        <f>_xlfn.XLOOKUP(I635,Main_OG!$B$1:$B$766,Main_OG!$O$1:$O$766,"")</f>
        <v>1</v>
      </c>
      <c r="H635" s="45">
        <f>_xlfn.XLOOKUP(E635,Main_OG!$D$1:$D$766,Main_OG!$J$1:$J$766,"")</f>
        <v>1</v>
      </c>
      <c r="I635" s="45" t="s">
        <v>739</v>
      </c>
      <c r="J635" s="45" t="str">
        <f t="shared" si="28"/>
        <v>Delmarva Power_DE</v>
      </c>
      <c r="K635" s="45" t="str">
        <f t="shared" si="29"/>
        <v>Delmarva Power_DE</v>
      </c>
      <c r="L635" s="45" t="s">
        <v>1652</v>
      </c>
      <c r="M635" s="45">
        <v>0</v>
      </c>
      <c r="N635" s="45">
        <v>24545</v>
      </c>
      <c r="O635" s="45">
        <v>70</v>
      </c>
      <c r="P635" s="45">
        <v>256542</v>
      </c>
      <c r="Q635" s="45">
        <v>0</v>
      </c>
      <c r="R635" s="45">
        <v>982705</v>
      </c>
      <c r="S635" s="45">
        <v>15931</v>
      </c>
      <c r="T635" s="45">
        <v>2888450</v>
      </c>
      <c r="U635" s="45">
        <v>0</v>
      </c>
      <c r="V635" s="45">
        <v>10.713266000000001</v>
      </c>
      <c r="W635" s="45">
        <v>7.0014437000000003</v>
      </c>
      <c r="X635" s="45">
        <v>12.510578000000001</v>
      </c>
      <c r="Y635" s="46">
        <v>70856.399999999994</v>
      </c>
      <c r="Z635" s="46">
        <v>73275.593726893392</v>
      </c>
      <c r="AA635" s="47">
        <f>_xlfn.XLOOKUP($E635,Main_OG!$D$1:$D$766,Main_OG!AJ$1:AJ$766,"")</f>
        <v>333192</v>
      </c>
      <c r="AB635" s="47">
        <f>_xlfn.XLOOKUP($E635,Main_OG!$D$1:$D$766,Main_OG!AK$1:AK$766,"")</f>
        <v>666720</v>
      </c>
      <c r="AC635" s="47">
        <f>_xlfn.XLOOKUP($E635,Main_OG!$D$1:$D$766,Main_OG!AL$1:AL$766,"")</f>
        <v>80755840</v>
      </c>
      <c r="AD635" s="47">
        <f>_xlfn.XLOOKUP($E635,Main_OG!$D$1:$D$766,Main_OG!AM$1:AM$766,"")</f>
        <v>0</v>
      </c>
    </row>
    <row r="636" spans="1:30" x14ac:dyDescent="0.35">
      <c r="A636" s="36" t="s">
        <v>1631</v>
      </c>
      <c r="B636" s="45" t="s">
        <v>294</v>
      </c>
      <c r="C636" s="45" t="s">
        <v>4394</v>
      </c>
      <c r="D636" s="36" t="s">
        <v>1631</v>
      </c>
      <c r="E636" s="36" t="str">
        <f t="shared" si="27"/>
        <v>2018_MD</v>
      </c>
      <c r="F636" s="45">
        <v>2018</v>
      </c>
      <c r="G636" s="45">
        <f>_xlfn.XLOOKUP(I636,Main_OG!$B$1:$B$766,Main_OG!$O$1:$O$766,"")</f>
        <v>1</v>
      </c>
      <c r="H636" s="45">
        <f>_xlfn.XLOOKUP(E636,Main_OG!$D$1:$D$766,Main_OG!$J$1:$J$766,"")</f>
        <v>3</v>
      </c>
      <c r="I636" s="45" t="s">
        <v>294</v>
      </c>
      <c r="J636" s="45" t="str">
        <f t="shared" si="28"/>
        <v>Delmarva Power_MD</v>
      </c>
      <c r="K636" s="45" t="str">
        <f t="shared" si="29"/>
        <v>Delmarva Power_MD</v>
      </c>
      <c r="L636" s="45" t="s">
        <v>1653</v>
      </c>
      <c r="M636" s="45">
        <v>0</v>
      </c>
      <c r="N636" s="45">
        <v>16380</v>
      </c>
      <c r="O636" s="45">
        <v>71</v>
      </c>
      <c r="P636" s="45">
        <v>153742</v>
      </c>
      <c r="Q636" s="45">
        <v>0</v>
      </c>
      <c r="R636" s="45">
        <v>438143</v>
      </c>
      <c r="S636" s="45">
        <v>9884</v>
      </c>
      <c r="T636" s="45">
        <v>1874231</v>
      </c>
      <c r="U636" s="45">
        <v>0</v>
      </c>
      <c r="V636" s="45">
        <v>14.112949</v>
      </c>
      <c r="W636" s="45">
        <v>5.1042088000000003</v>
      </c>
      <c r="X636" s="45">
        <v>14.737228</v>
      </c>
      <c r="Y636" s="46">
        <v>402480.9</v>
      </c>
      <c r="Z636" s="46">
        <v>66612.166226177986</v>
      </c>
      <c r="AA636" s="47">
        <f>_xlfn.XLOOKUP($E636,Main_OG!$D$1:$D$766,Main_OG!AJ$1:AJ$766,"")</f>
        <v>8764840</v>
      </c>
      <c r="AB636" s="47">
        <f>_xlfn.XLOOKUP($E636,Main_OG!$D$1:$D$766,Main_OG!AK$1:AK$766,"")</f>
        <v>1097090</v>
      </c>
      <c r="AC636" s="47">
        <f>_xlfn.XLOOKUP($E636,Main_OG!$D$1:$D$766,Main_OG!AL$1:AL$766,"")</f>
        <v>210873506</v>
      </c>
      <c r="AD636" s="47">
        <f>_xlfn.XLOOKUP($E636,Main_OG!$D$1:$D$766,Main_OG!AM$1:AM$766,"")</f>
        <v>14987931</v>
      </c>
    </row>
    <row r="637" spans="1:30" x14ac:dyDescent="0.35">
      <c r="A637" s="36" t="s">
        <v>1631</v>
      </c>
      <c r="B637" s="45" t="s">
        <v>739</v>
      </c>
      <c r="C637" s="45" t="s">
        <v>4394</v>
      </c>
      <c r="D637" s="36" t="s">
        <v>1631</v>
      </c>
      <c r="E637" s="36" t="str">
        <f t="shared" si="27"/>
        <v>2019_DE</v>
      </c>
      <c r="F637" s="45">
        <v>2019</v>
      </c>
      <c r="G637" s="45">
        <f>_xlfn.XLOOKUP(I637,Main_OG!$B$1:$B$766,Main_OG!$O$1:$O$766,"")</f>
        <v>1</v>
      </c>
      <c r="H637" s="45">
        <f>_xlfn.XLOOKUP(E637,Main_OG!$D$1:$D$766,Main_OG!$J$1:$J$766,"")</f>
        <v>1</v>
      </c>
      <c r="I637" s="45" t="s">
        <v>739</v>
      </c>
      <c r="J637" s="45" t="str">
        <f t="shared" si="28"/>
        <v>Delmarva Power_DE</v>
      </c>
      <c r="K637" s="45" t="str">
        <f t="shared" si="29"/>
        <v>Delmarva Power_DE</v>
      </c>
      <c r="L637" s="45" t="s">
        <v>1654</v>
      </c>
      <c r="M637" s="45">
        <v>0</v>
      </c>
      <c r="N637" s="45">
        <v>24419</v>
      </c>
      <c r="O637" s="45">
        <v>61</v>
      </c>
      <c r="P637" s="45">
        <v>260007</v>
      </c>
      <c r="Q637" s="45">
        <v>0</v>
      </c>
      <c r="R637" s="45">
        <v>904380</v>
      </c>
      <c r="S637" s="45">
        <v>9796</v>
      </c>
      <c r="T637" s="45">
        <v>2853406</v>
      </c>
      <c r="U637" s="45">
        <v>0</v>
      </c>
      <c r="V637" s="45">
        <v>11.555541</v>
      </c>
      <c r="W637" s="45">
        <v>8.3227848000000009</v>
      </c>
      <c r="X637" s="45">
        <v>12.356493</v>
      </c>
      <c r="Y637" s="46">
        <v>74597.399999999994</v>
      </c>
      <c r="Z637" s="46">
        <v>76379.486171349941</v>
      </c>
      <c r="AA637" s="47">
        <f>_xlfn.XLOOKUP($E637,Main_OG!$D$1:$D$766,Main_OG!AJ$1:AJ$766,"")</f>
        <v>170324</v>
      </c>
      <c r="AB637" s="47">
        <f>_xlfn.XLOOKUP($E637,Main_OG!$D$1:$D$766,Main_OG!AK$1:AK$766,"")</f>
        <v>70402</v>
      </c>
      <c r="AC637" s="47">
        <f>_xlfn.XLOOKUP($E637,Main_OG!$D$1:$D$766,Main_OG!AL$1:AL$766,"")</f>
        <v>67376444</v>
      </c>
      <c r="AD637" s="47">
        <f>_xlfn.XLOOKUP($E637,Main_OG!$D$1:$D$766,Main_OG!AM$1:AM$766,"")</f>
        <v>0</v>
      </c>
    </row>
    <row r="638" spans="1:30" x14ac:dyDescent="0.35">
      <c r="A638" s="36" t="s">
        <v>1631</v>
      </c>
      <c r="B638" s="45" t="s">
        <v>294</v>
      </c>
      <c r="C638" s="45" t="s">
        <v>4394</v>
      </c>
      <c r="D638" s="36" t="s">
        <v>1631</v>
      </c>
      <c r="E638" s="36" t="str">
        <f t="shared" si="27"/>
        <v>2019_MD</v>
      </c>
      <c r="F638" s="45">
        <v>2019</v>
      </c>
      <c r="G638" s="45">
        <f>_xlfn.XLOOKUP(I638,Main_OG!$B$1:$B$766,Main_OG!$O$1:$O$766,"")</f>
        <v>1</v>
      </c>
      <c r="H638" s="45">
        <f>_xlfn.XLOOKUP(E638,Main_OG!$D$1:$D$766,Main_OG!$J$1:$J$766,"")</f>
        <v>3</v>
      </c>
      <c r="I638" s="45" t="s">
        <v>294</v>
      </c>
      <c r="J638" s="45" t="str">
        <f t="shared" si="28"/>
        <v>Delmarva Power_MD</v>
      </c>
      <c r="K638" s="45" t="str">
        <f t="shared" si="29"/>
        <v>Delmarva Power_MD</v>
      </c>
      <c r="L638" s="45" t="s">
        <v>1655</v>
      </c>
      <c r="M638" s="45">
        <v>0</v>
      </c>
      <c r="N638" s="45">
        <v>16297</v>
      </c>
      <c r="O638" s="45">
        <v>68</v>
      </c>
      <c r="P638" s="45">
        <v>156528</v>
      </c>
      <c r="Q638" s="45">
        <v>0</v>
      </c>
      <c r="R638" s="45">
        <v>427783</v>
      </c>
      <c r="S638" s="45">
        <v>9427</v>
      </c>
      <c r="T638" s="45">
        <v>1837555</v>
      </c>
      <c r="U638" s="45">
        <v>0</v>
      </c>
      <c r="V638" s="45">
        <v>13.738671</v>
      </c>
      <c r="W638" s="45">
        <v>7.9102578000000001</v>
      </c>
      <c r="X638" s="45">
        <v>14.393006</v>
      </c>
      <c r="Y638" s="46">
        <v>402346.2</v>
      </c>
      <c r="Z638" s="46">
        <v>66449.092759416511</v>
      </c>
      <c r="AA638" s="47">
        <f>_xlfn.XLOOKUP($E638,Main_OG!$D$1:$D$766,Main_OG!AJ$1:AJ$766,"")</f>
        <v>5111614</v>
      </c>
      <c r="AB638" s="47">
        <f>_xlfn.XLOOKUP($E638,Main_OG!$D$1:$D$766,Main_OG!AK$1:AK$766,"")</f>
        <v>345724</v>
      </c>
      <c r="AC638" s="47">
        <f>_xlfn.XLOOKUP($E638,Main_OG!$D$1:$D$766,Main_OG!AL$1:AL$766,"")</f>
        <v>210632878</v>
      </c>
      <c r="AD638" s="47">
        <f>_xlfn.XLOOKUP($E638,Main_OG!$D$1:$D$766,Main_OG!AM$1:AM$766,"")</f>
        <v>15012922</v>
      </c>
    </row>
    <row r="639" spans="1:30" x14ac:dyDescent="0.35">
      <c r="A639" s="36" t="s">
        <v>1631</v>
      </c>
      <c r="B639" s="45" t="s">
        <v>739</v>
      </c>
      <c r="C639" s="45" t="s">
        <v>4394</v>
      </c>
      <c r="D639" s="36" t="s">
        <v>1631</v>
      </c>
      <c r="E639" s="36" t="str">
        <f t="shared" si="27"/>
        <v>2020_DE</v>
      </c>
      <c r="F639" s="45">
        <v>2020</v>
      </c>
      <c r="G639" s="45">
        <f>_xlfn.XLOOKUP(I639,Main_OG!$B$1:$B$766,Main_OG!$O$1:$O$766,"")</f>
        <v>1</v>
      </c>
      <c r="H639" s="45">
        <f>_xlfn.XLOOKUP(E639,Main_OG!$D$1:$D$766,Main_OG!$J$1:$J$766,"")</f>
        <v>1</v>
      </c>
      <c r="I639" s="45" t="s">
        <v>739</v>
      </c>
      <c r="J639" s="45" t="str">
        <f t="shared" si="28"/>
        <v>Delmarva Power_DE</v>
      </c>
      <c r="K639" s="45" t="str">
        <f t="shared" si="29"/>
        <v>Delmarva Power_DE</v>
      </c>
      <c r="L639" s="45" t="s">
        <v>1656</v>
      </c>
      <c r="M639" s="45">
        <v>0</v>
      </c>
      <c r="N639" s="45">
        <v>24460</v>
      </c>
      <c r="O639" s="45">
        <v>49</v>
      </c>
      <c r="P639" s="45">
        <v>0</v>
      </c>
      <c r="Q639" s="45">
        <v>0</v>
      </c>
      <c r="R639" s="45">
        <v>777646</v>
      </c>
      <c r="S639" s="45">
        <v>6316</v>
      </c>
      <c r="T639" s="45">
        <v>0</v>
      </c>
      <c r="U639" s="45">
        <v>0</v>
      </c>
      <c r="V639" s="45">
        <v>11.589515</v>
      </c>
      <c r="W639" s="45">
        <v>5.8518049000000003</v>
      </c>
      <c r="X639" s="45">
        <v>0</v>
      </c>
      <c r="Y639" s="46">
        <v>72550.3</v>
      </c>
      <c r="Z639" s="46">
        <v>73662.680132683658</v>
      </c>
      <c r="AA639" s="47">
        <f>_xlfn.XLOOKUP($E639,Main_OG!$D$1:$D$766,Main_OG!AJ$1:AJ$766,"")</f>
        <v>151162</v>
      </c>
      <c r="AB639" s="47">
        <f>_xlfn.XLOOKUP($E639,Main_OG!$D$1:$D$766,Main_OG!AK$1:AK$766,"")</f>
        <v>43904</v>
      </c>
      <c r="AC639" s="47">
        <f>_xlfn.XLOOKUP($E639,Main_OG!$D$1:$D$766,Main_OG!AL$1:AL$766,"")</f>
        <v>68705402</v>
      </c>
      <c r="AD639" s="47">
        <f>_xlfn.XLOOKUP($E639,Main_OG!$D$1:$D$766,Main_OG!AM$1:AM$766,"")</f>
        <v>0</v>
      </c>
    </row>
    <row r="640" spans="1:30" x14ac:dyDescent="0.35">
      <c r="A640" s="36" t="s">
        <v>1631</v>
      </c>
      <c r="B640" s="45" t="s">
        <v>294</v>
      </c>
      <c r="C640" s="45" t="s">
        <v>4394</v>
      </c>
      <c r="D640" s="36" t="s">
        <v>1631</v>
      </c>
      <c r="E640" s="36" t="str">
        <f t="shared" si="27"/>
        <v>2020_MD</v>
      </c>
      <c r="F640" s="45">
        <v>2020</v>
      </c>
      <c r="G640" s="45">
        <f>_xlfn.XLOOKUP(I640,Main_OG!$B$1:$B$766,Main_OG!$O$1:$O$766,"")</f>
        <v>1</v>
      </c>
      <c r="H640" s="45">
        <f>_xlfn.XLOOKUP(E640,Main_OG!$D$1:$D$766,Main_OG!$J$1:$J$766,"")</f>
        <v>3</v>
      </c>
      <c r="I640" s="45" t="s">
        <v>294</v>
      </c>
      <c r="J640" s="45" t="str">
        <f t="shared" si="28"/>
        <v>Delmarva Power_MD</v>
      </c>
      <c r="K640" s="45" t="str">
        <f t="shared" si="29"/>
        <v>Delmarva Power_MD</v>
      </c>
      <c r="L640" s="45" t="s">
        <v>1657</v>
      </c>
      <c r="M640" s="45">
        <v>0</v>
      </c>
      <c r="N640" s="45">
        <v>16629</v>
      </c>
      <c r="O640" s="45">
        <v>69</v>
      </c>
      <c r="P640" s="45">
        <v>0</v>
      </c>
      <c r="Q640" s="45">
        <v>0</v>
      </c>
      <c r="R640" s="45">
        <v>388493</v>
      </c>
      <c r="S640" s="45">
        <v>9215</v>
      </c>
      <c r="T640" s="45">
        <v>0</v>
      </c>
      <c r="U640" s="45">
        <v>0</v>
      </c>
      <c r="V640" s="45">
        <v>13.567117</v>
      </c>
      <c r="W640" s="45">
        <v>3.0743353</v>
      </c>
      <c r="X640" s="45">
        <v>0</v>
      </c>
      <c r="Y640" s="46">
        <v>388532.3</v>
      </c>
      <c r="Z640" s="46">
        <v>64119.224447972774</v>
      </c>
      <c r="AA640" s="47">
        <f>_xlfn.XLOOKUP($E640,Main_OG!$D$1:$D$766,Main_OG!AJ$1:AJ$766,"")</f>
        <v>3056916</v>
      </c>
      <c r="AB640" s="47">
        <f>_xlfn.XLOOKUP($E640,Main_OG!$D$1:$D$766,Main_OG!AK$1:AK$766,"")</f>
        <v>354002</v>
      </c>
      <c r="AC640" s="47">
        <f>_xlfn.XLOOKUP($E640,Main_OG!$D$1:$D$766,Main_OG!AL$1:AL$766,"")</f>
        <v>206490016</v>
      </c>
      <c r="AD640" s="47">
        <f>_xlfn.XLOOKUP($E640,Main_OG!$D$1:$D$766,Main_OG!AM$1:AM$766,"")</f>
        <v>0</v>
      </c>
    </row>
    <row r="641" spans="1:30" x14ac:dyDescent="0.35">
      <c r="A641" s="36" t="s">
        <v>1658</v>
      </c>
      <c r="B641" s="45" t="s">
        <v>739</v>
      </c>
      <c r="C641" s="45" t="s">
        <v>4367</v>
      </c>
      <c r="D641" s="36" t="s">
        <v>4499</v>
      </c>
      <c r="E641" s="36" t="str">
        <f t="shared" si="27"/>
        <v>2006_DE</v>
      </c>
      <c r="F641" s="45">
        <v>2006</v>
      </c>
      <c r="G641" s="45">
        <f>_xlfn.XLOOKUP(I641,Main_OG!$B$1:$B$766,Main_OG!$O$1:$O$766,"")</f>
        <v>1</v>
      </c>
      <c r="H641" s="45">
        <f>_xlfn.XLOOKUP(E641,Main_OG!$D$1:$D$766,Main_OG!$J$1:$J$766,"")</f>
        <v>0</v>
      </c>
      <c r="I641" s="45" t="s">
        <v>739</v>
      </c>
      <c r="J641" s="45" t="str">
        <f t="shared" si="28"/>
        <v>Delmarva Power &amp; Light Company_DE</v>
      </c>
      <c r="K641" s="45" t="str">
        <f t="shared" si="29"/>
        <v>Delmarva Power Light Company_DE</v>
      </c>
      <c r="L641" s="45" t="s">
        <v>1659</v>
      </c>
      <c r="M641" s="45">
        <v>0</v>
      </c>
      <c r="N641" s="45">
        <v>30178</v>
      </c>
      <c r="O641" s="45">
        <v>220</v>
      </c>
      <c r="P641" s="45">
        <v>260369</v>
      </c>
      <c r="Q641" s="45">
        <v>0</v>
      </c>
      <c r="R641" s="45">
        <v>244698</v>
      </c>
      <c r="S641" s="45">
        <v>51744</v>
      </c>
      <c r="T641" s="45">
        <v>345518</v>
      </c>
      <c r="U641" s="45">
        <v>0</v>
      </c>
      <c r="V641" s="45">
        <v>10.090643336347769</v>
      </c>
      <c r="W641" s="45">
        <v>5.5372327105944086</v>
      </c>
      <c r="X641" s="45">
        <v>12.163312923735599</v>
      </c>
      <c r="Y641" s="46">
        <v>68411.8</v>
      </c>
      <c r="Z641" s="46">
        <v>79616.371143810786</v>
      </c>
      <c r="AA641" s="47">
        <f>_xlfn.XLOOKUP($E641,Main_OG!$D$1:$D$766,Main_OG!AJ$1:AJ$766,"")</f>
        <v>4419465.4000000004</v>
      </c>
      <c r="AB641" s="47">
        <f>_xlfn.XLOOKUP($E641,Main_OG!$D$1:$D$766,Main_OG!AK$1:AK$766,"")</f>
        <v>542741.56000000006</v>
      </c>
      <c r="AC641" s="47">
        <f>_xlfn.XLOOKUP($E641,Main_OG!$D$1:$D$766,Main_OG!AL$1:AL$766,"")</f>
        <v>19145022.600000001</v>
      </c>
      <c r="AD641" s="47">
        <f>_xlfn.XLOOKUP($E641,Main_OG!$D$1:$D$766,Main_OG!AM$1:AM$766,"")</f>
        <v>0</v>
      </c>
    </row>
    <row r="642" spans="1:30" x14ac:dyDescent="0.35">
      <c r="A642" s="36" t="s">
        <v>1658</v>
      </c>
      <c r="B642" s="45" t="s">
        <v>294</v>
      </c>
      <c r="C642" s="45" t="s">
        <v>4367</v>
      </c>
      <c r="D642" s="36" t="s">
        <v>4499</v>
      </c>
      <c r="E642" s="36" t="str">
        <f t="shared" ref="E642:E705" si="30">_xlfn.CONCAT(F642,"_",I642)</f>
        <v>2006_MD</v>
      </c>
      <c r="F642" s="45">
        <v>2006</v>
      </c>
      <c r="G642" s="45">
        <f>_xlfn.XLOOKUP(I642,Main_OG!$B$1:$B$766,Main_OG!$O$1:$O$766,"")</f>
        <v>1</v>
      </c>
      <c r="H642" s="45">
        <f>_xlfn.XLOOKUP(E642,Main_OG!$D$1:$D$766,Main_OG!$J$1:$J$766,"")</f>
        <v>0</v>
      </c>
      <c r="I642" s="45" t="s">
        <v>294</v>
      </c>
      <c r="J642" s="45" t="str">
        <f t="shared" ref="J642:J705" si="31">_xlfn.CONCAT(A642,"_",B642)</f>
        <v>Delmarva Power &amp; Light Company_MD</v>
      </c>
      <c r="K642" s="45" t="str">
        <f t="shared" ref="K642:K705" si="32">_xlfn.CONCAT(D642,"_",B642)</f>
        <v>Delmarva Power Light Company_MD</v>
      </c>
      <c r="L642" s="45" t="s">
        <v>1660</v>
      </c>
      <c r="M642" s="45">
        <v>0</v>
      </c>
      <c r="N642" s="45">
        <v>23889</v>
      </c>
      <c r="O642" s="45">
        <v>205</v>
      </c>
      <c r="P642" s="45">
        <v>170907</v>
      </c>
      <c r="Q642" s="45">
        <v>0</v>
      </c>
      <c r="R642" s="45">
        <v>118599</v>
      </c>
      <c r="S642" s="45">
        <v>4276</v>
      </c>
      <c r="T642" s="45">
        <v>245800</v>
      </c>
      <c r="U642" s="45">
        <v>0</v>
      </c>
      <c r="V642" s="45">
        <v>11.1283344233438</v>
      </c>
      <c r="W642" s="45">
        <v>8.4135135666922451</v>
      </c>
      <c r="X642" s="45">
        <v>11.49336069046201</v>
      </c>
      <c r="Y642" s="46">
        <v>329874</v>
      </c>
      <c r="Z642" s="46">
        <v>58619.599539180577</v>
      </c>
      <c r="AA642" s="47">
        <f>_xlfn.XLOOKUP($E642,Main_OG!$D$1:$D$766,Main_OG!AJ$1:AJ$766,"")</f>
        <v>23375205.16</v>
      </c>
      <c r="AB642" s="47">
        <f>_xlfn.XLOOKUP($E642,Main_OG!$D$1:$D$766,Main_OG!AK$1:AK$766,"")</f>
        <v>2100444.0600000005</v>
      </c>
      <c r="AC642" s="47">
        <f>_xlfn.XLOOKUP($E642,Main_OG!$D$1:$D$766,Main_OG!AL$1:AL$766,"")</f>
        <v>33241593.040000003</v>
      </c>
      <c r="AD642" s="47">
        <f>_xlfn.XLOOKUP($E642,Main_OG!$D$1:$D$766,Main_OG!AM$1:AM$766,"")</f>
        <v>13830411</v>
      </c>
    </row>
    <row r="643" spans="1:30" x14ac:dyDescent="0.35">
      <c r="A643" s="36" t="s">
        <v>1658</v>
      </c>
      <c r="B643" s="45" t="s">
        <v>219</v>
      </c>
      <c r="C643" s="45" t="s">
        <v>4367</v>
      </c>
      <c r="D643" s="36" t="s">
        <v>4499</v>
      </c>
      <c r="E643" s="36" t="str">
        <f t="shared" si="30"/>
        <v>2006_VA</v>
      </c>
      <c r="F643" s="45">
        <v>2006</v>
      </c>
      <c r="G643" s="45">
        <f>_xlfn.XLOOKUP(I643,Main_OG!$B$1:$B$766,Main_OG!$O$1:$O$766,"")</f>
        <v>1</v>
      </c>
      <c r="H643" s="45">
        <f>_xlfn.XLOOKUP(E643,Main_OG!$D$1:$D$766,Main_OG!$J$1:$J$766,"")</f>
        <v>0</v>
      </c>
      <c r="I643" s="45" t="s">
        <v>219</v>
      </c>
      <c r="J643" s="45" t="str">
        <f t="shared" si="31"/>
        <v>Delmarva Power &amp; Light Company_VA</v>
      </c>
      <c r="K643" s="45" t="str">
        <f t="shared" si="32"/>
        <v>Delmarva Power Light Company_VA</v>
      </c>
      <c r="L643" s="45" t="s">
        <v>1661</v>
      </c>
      <c r="M643" s="45">
        <v>0</v>
      </c>
      <c r="N643" s="45">
        <v>3274</v>
      </c>
      <c r="O643" s="45">
        <v>36</v>
      </c>
      <c r="P643" s="45">
        <v>18972</v>
      </c>
      <c r="Q643" s="45">
        <v>0</v>
      </c>
      <c r="R643" s="45">
        <v>15203</v>
      </c>
      <c r="S643" s="45">
        <v>4877</v>
      </c>
      <c r="T643" s="45">
        <v>20728</v>
      </c>
      <c r="U643" s="45">
        <v>0</v>
      </c>
      <c r="V643" s="45">
        <v>9.5913140030787094</v>
      </c>
      <c r="W643" s="45">
        <v>8.140408272270534</v>
      </c>
      <c r="X643" s="45">
        <v>11.689468875830411</v>
      </c>
      <c r="Y643" s="46">
        <v>451263.1</v>
      </c>
      <c r="Z643" s="46">
        <v>58806.264232820438</v>
      </c>
      <c r="AA643" s="47">
        <f>_xlfn.XLOOKUP($E643,Main_OG!$D$1:$D$766,Main_OG!AJ$1:AJ$766,"")</f>
        <v>27470903.899999999</v>
      </c>
      <c r="AB643" s="47">
        <f>_xlfn.XLOOKUP($E643,Main_OG!$D$1:$D$766,Main_OG!AK$1:AK$766,"")</f>
        <v>2761875.6</v>
      </c>
      <c r="AC643" s="47">
        <f>_xlfn.XLOOKUP($E643,Main_OG!$D$1:$D$766,Main_OG!AL$1:AL$766,"")</f>
        <v>122017743.90000001</v>
      </c>
      <c r="AD643" s="47">
        <f>_xlfn.XLOOKUP($E643,Main_OG!$D$1:$D$766,Main_OG!AM$1:AM$766,"")</f>
        <v>27593516</v>
      </c>
    </row>
    <row r="644" spans="1:30" x14ac:dyDescent="0.35">
      <c r="A644" s="36" t="s">
        <v>1658</v>
      </c>
      <c r="B644" s="45" t="s">
        <v>739</v>
      </c>
      <c r="C644" s="45" t="s">
        <v>4367</v>
      </c>
      <c r="D644" s="36" t="s">
        <v>4499</v>
      </c>
      <c r="E644" s="36" t="str">
        <f t="shared" si="30"/>
        <v>2007_DE</v>
      </c>
      <c r="F644" s="45">
        <v>2007</v>
      </c>
      <c r="G644" s="45">
        <f>_xlfn.XLOOKUP(I644,Main_OG!$B$1:$B$766,Main_OG!$O$1:$O$766,"")</f>
        <v>1</v>
      </c>
      <c r="H644" s="45">
        <f>_xlfn.XLOOKUP(E644,Main_OG!$D$1:$D$766,Main_OG!$J$1:$J$766,"")</f>
        <v>0</v>
      </c>
      <c r="I644" s="45" t="s">
        <v>739</v>
      </c>
      <c r="J644" s="45" t="str">
        <f t="shared" si="31"/>
        <v>Delmarva Power &amp; Light Company_DE</v>
      </c>
      <c r="K644" s="45" t="str">
        <f t="shared" si="32"/>
        <v>Delmarva Power Light Company_DE</v>
      </c>
      <c r="L644" s="45" t="s">
        <v>1662</v>
      </c>
      <c r="M644" s="45">
        <v>0</v>
      </c>
      <c r="N644" s="45">
        <v>27944</v>
      </c>
      <c r="O644" s="45">
        <v>156</v>
      </c>
      <c r="P644" s="45">
        <v>260014</v>
      </c>
      <c r="Q644" s="45">
        <v>0</v>
      </c>
      <c r="R644" s="45">
        <v>186934</v>
      </c>
      <c r="S644" s="45">
        <v>35103</v>
      </c>
      <c r="T644" s="45">
        <v>402735</v>
      </c>
      <c r="U644" s="45">
        <v>0</v>
      </c>
      <c r="V644" s="45">
        <v>12.79</v>
      </c>
      <c r="W644" s="45">
        <v>8</v>
      </c>
      <c r="X644" s="45">
        <v>13.8</v>
      </c>
      <c r="Y644" s="46">
        <v>68132.399999999994</v>
      </c>
      <c r="Z644" s="46">
        <v>78155.982972162848</v>
      </c>
      <c r="AA644" s="47">
        <f>_xlfn.XLOOKUP($E644,Main_OG!$D$1:$D$766,Main_OG!AJ$1:AJ$766,"")</f>
        <v>4967938</v>
      </c>
      <c r="AB644" s="47">
        <f>_xlfn.XLOOKUP($E644,Main_OG!$D$1:$D$766,Main_OG!AK$1:AK$766,"")</f>
        <v>892162</v>
      </c>
      <c r="AC644" s="47">
        <f>_xlfn.XLOOKUP($E644,Main_OG!$D$1:$D$766,Main_OG!AL$1:AL$766,"")</f>
        <v>33528908</v>
      </c>
      <c r="AD644" s="47">
        <f>_xlfn.XLOOKUP($E644,Main_OG!$D$1:$D$766,Main_OG!AM$1:AM$766,"")</f>
        <v>0</v>
      </c>
    </row>
    <row r="645" spans="1:30" x14ac:dyDescent="0.35">
      <c r="A645" s="36" t="s">
        <v>1658</v>
      </c>
      <c r="B645" s="45" t="s">
        <v>294</v>
      </c>
      <c r="C645" s="45" t="s">
        <v>4367</v>
      </c>
      <c r="D645" s="36" t="s">
        <v>4499</v>
      </c>
      <c r="E645" s="36" t="str">
        <f t="shared" si="30"/>
        <v>2007_MD</v>
      </c>
      <c r="F645" s="45">
        <v>2007</v>
      </c>
      <c r="G645" s="45">
        <f>_xlfn.XLOOKUP(I645,Main_OG!$B$1:$B$766,Main_OG!$O$1:$O$766,"")</f>
        <v>1</v>
      </c>
      <c r="H645" s="45">
        <f>_xlfn.XLOOKUP(E645,Main_OG!$D$1:$D$766,Main_OG!$J$1:$J$766,"")</f>
        <v>0</v>
      </c>
      <c r="I645" s="45" t="s">
        <v>294</v>
      </c>
      <c r="J645" s="45" t="str">
        <f t="shared" si="31"/>
        <v>Delmarva Power &amp; Light Company_MD</v>
      </c>
      <c r="K645" s="45" t="str">
        <f t="shared" si="32"/>
        <v>Delmarva Power Light Company_MD</v>
      </c>
      <c r="L645" s="45" t="s">
        <v>1663</v>
      </c>
      <c r="M645" s="45">
        <v>0</v>
      </c>
      <c r="N645" s="45">
        <v>21198</v>
      </c>
      <c r="O645" s="45">
        <v>168</v>
      </c>
      <c r="P645" s="45">
        <v>170028</v>
      </c>
      <c r="Q645" s="45">
        <v>0</v>
      </c>
      <c r="R645" s="45">
        <v>99936</v>
      </c>
      <c r="S645" s="45">
        <v>4291</v>
      </c>
      <c r="T645" s="45">
        <v>294156</v>
      </c>
      <c r="U645" s="45">
        <v>0</v>
      </c>
      <c r="V645" s="45">
        <v>13.4</v>
      </c>
      <c r="W645" s="45">
        <v>13.14</v>
      </c>
      <c r="X645" s="45">
        <v>13.63</v>
      </c>
      <c r="Y645" s="46">
        <v>331763.5</v>
      </c>
      <c r="Z645" s="46">
        <v>58683.80629878473</v>
      </c>
      <c r="AA645" s="47">
        <f>_xlfn.XLOOKUP($E645,Main_OG!$D$1:$D$766,Main_OG!AJ$1:AJ$766,"")</f>
        <v>23875036</v>
      </c>
      <c r="AB645" s="47">
        <f>_xlfn.XLOOKUP($E645,Main_OG!$D$1:$D$766,Main_OG!AK$1:AK$766,"")</f>
        <v>3581492</v>
      </c>
      <c r="AC645" s="47">
        <f>_xlfn.XLOOKUP($E645,Main_OG!$D$1:$D$766,Main_OG!AL$1:AL$766,"")</f>
        <v>42963738</v>
      </c>
      <c r="AD645" s="47">
        <f>_xlfn.XLOOKUP($E645,Main_OG!$D$1:$D$766,Main_OG!AM$1:AM$766,"")</f>
        <v>14353192</v>
      </c>
    </row>
    <row r="646" spans="1:30" x14ac:dyDescent="0.35">
      <c r="A646" s="36" t="s">
        <v>1658</v>
      </c>
      <c r="B646" s="45" t="s">
        <v>219</v>
      </c>
      <c r="C646" s="45" t="s">
        <v>4367</v>
      </c>
      <c r="D646" s="36" t="s">
        <v>4499</v>
      </c>
      <c r="E646" s="36" t="str">
        <f t="shared" si="30"/>
        <v>2007_VA</v>
      </c>
      <c r="F646" s="45">
        <v>2007</v>
      </c>
      <c r="G646" s="45">
        <f>_xlfn.XLOOKUP(I646,Main_OG!$B$1:$B$766,Main_OG!$O$1:$O$766,"")</f>
        <v>1</v>
      </c>
      <c r="H646" s="45">
        <f>_xlfn.XLOOKUP(E646,Main_OG!$D$1:$D$766,Main_OG!$J$1:$J$766,"")</f>
        <v>0</v>
      </c>
      <c r="I646" s="45" t="s">
        <v>219</v>
      </c>
      <c r="J646" s="45" t="str">
        <f t="shared" si="31"/>
        <v>Delmarva Power &amp; Light Company_VA</v>
      </c>
      <c r="K646" s="45" t="str">
        <f t="shared" si="32"/>
        <v>Delmarva Power Light Company_VA</v>
      </c>
      <c r="L646" s="45" t="s">
        <v>1664</v>
      </c>
      <c r="M646" s="45">
        <v>0</v>
      </c>
      <c r="N646" s="45">
        <v>3275</v>
      </c>
      <c r="O646" s="45">
        <v>35</v>
      </c>
      <c r="P646" s="45">
        <v>19186</v>
      </c>
      <c r="Q646" s="45">
        <v>0</v>
      </c>
      <c r="R646" s="45">
        <v>17496</v>
      </c>
      <c r="S646" s="45">
        <v>4477</v>
      </c>
      <c r="T646" s="45">
        <v>23227</v>
      </c>
      <c r="U646" s="45">
        <v>0</v>
      </c>
      <c r="V646" s="45">
        <v>10.89</v>
      </c>
      <c r="W646" s="45">
        <v>9.26</v>
      </c>
      <c r="X646" s="45">
        <v>12.72</v>
      </c>
      <c r="Y646" s="46">
        <v>457568.9</v>
      </c>
      <c r="Z646" s="46">
        <v>59033.53115727003</v>
      </c>
      <c r="AA646" s="47">
        <f>_xlfn.XLOOKUP($E646,Main_OG!$D$1:$D$766,Main_OG!AJ$1:AJ$766,"")</f>
        <v>28860222</v>
      </c>
      <c r="AB646" s="47">
        <f>_xlfn.XLOOKUP($E646,Main_OG!$D$1:$D$766,Main_OG!AK$1:AK$766,"")</f>
        <v>6816708</v>
      </c>
      <c r="AC646" s="47">
        <f>_xlfn.XLOOKUP($E646,Main_OG!$D$1:$D$766,Main_OG!AL$1:AL$766,"")</f>
        <v>181316228</v>
      </c>
      <c r="AD646" s="47">
        <f>_xlfn.XLOOKUP($E646,Main_OG!$D$1:$D$766,Main_OG!AM$1:AM$766,"")</f>
        <v>27268475</v>
      </c>
    </row>
    <row r="647" spans="1:30" x14ac:dyDescent="0.35">
      <c r="A647" s="36" t="s">
        <v>1665</v>
      </c>
      <c r="B647" s="45" t="s">
        <v>230</v>
      </c>
      <c r="C647" s="45" t="s">
        <v>4368</v>
      </c>
      <c r="D647" s="36" t="s">
        <v>1665</v>
      </c>
      <c r="E647" s="36" t="str">
        <f t="shared" si="30"/>
        <v>2006_MI</v>
      </c>
      <c r="F647" s="45">
        <v>2006</v>
      </c>
      <c r="G647" s="45">
        <f>_xlfn.XLOOKUP(I647,Main_OG!$B$1:$B$766,Main_OG!$O$1:$O$766,"")</f>
        <v>0</v>
      </c>
      <c r="H647" s="45">
        <f>_xlfn.XLOOKUP(E647,Main_OG!$D$1:$D$766,Main_OG!$J$1:$J$766,"")</f>
        <v>0</v>
      </c>
      <c r="I647" s="45" t="s">
        <v>230</v>
      </c>
      <c r="J647" s="45" t="str">
        <f t="shared" si="31"/>
        <v>Detroit Edison Co_MI</v>
      </c>
      <c r="K647" s="45" t="str">
        <f t="shared" si="32"/>
        <v>Detroit Edison Co_MI</v>
      </c>
      <c r="L647" s="45" t="s">
        <v>1666</v>
      </c>
      <c r="M647" s="45">
        <v>0</v>
      </c>
      <c r="N647" s="45">
        <v>188408</v>
      </c>
      <c r="O647" s="45">
        <v>1088</v>
      </c>
      <c r="P647" s="45">
        <v>1976982</v>
      </c>
      <c r="Q647" s="45">
        <v>0</v>
      </c>
      <c r="R647" s="45">
        <v>1531241</v>
      </c>
      <c r="S647" s="45">
        <v>786112</v>
      </c>
      <c r="T647" s="45">
        <v>1609458</v>
      </c>
      <c r="U647" s="45">
        <v>0</v>
      </c>
      <c r="V647" s="45">
        <v>8.5317274591689323</v>
      </c>
      <c r="W647" s="45">
        <v>5.9396884132811554</v>
      </c>
      <c r="X647" s="45">
        <v>10.206597838770231</v>
      </c>
      <c r="Y647" s="46">
        <v>483763.6</v>
      </c>
      <c r="Z647" s="46">
        <v>48202.440773445334</v>
      </c>
      <c r="AA647" s="47">
        <f>_xlfn.XLOOKUP($E647,Main_OG!$D$1:$D$766,Main_OG!AJ$1:AJ$766,"")</f>
        <v>70255935.120000005</v>
      </c>
      <c r="AB647" s="47">
        <f>_xlfn.XLOOKUP($E647,Main_OG!$D$1:$D$766,Main_OG!AK$1:AK$766,"")</f>
        <v>1664301.64</v>
      </c>
      <c r="AC647" s="47">
        <f>_xlfn.XLOOKUP($E647,Main_OG!$D$1:$D$766,Main_OG!AL$1:AL$766,"")</f>
        <v>181071401.84</v>
      </c>
      <c r="AD647" s="47">
        <f>_xlfn.XLOOKUP($E647,Main_OG!$D$1:$D$766,Main_OG!AM$1:AM$766,"")</f>
        <v>29066165</v>
      </c>
    </row>
    <row r="648" spans="1:30" x14ac:dyDescent="0.35">
      <c r="A648" s="36" t="s">
        <v>1665</v>
      </c>
      <c r="B648" s="45" t="s">
        <v>230</v>
      </c>
      <c r="C648" s="45" t="s">
        <v>4368</v>
      </c>
      <c r="D648" s="36" t="s">
        <v>1665</v>
      </c>
      <c r="E648" s="36" t="str">
        <f t="shared" si="30"/>
        <v>2007_MI</v>
      </c>
      <c r="F648" s="45">
        <v>2007</v>
      </c>
      <c r="G648" s="45">
        <f>_xlfn.XLOOKUP(I648,Main_OG!$B$1:$B$766,Main_OG!$O$1:$O$766,"")</f>
        <v>0</v>
      </c>
      <c r="H648" s="45">
        <f>_xlfn.XLOOKUP(E648,Main_OG!$D$1:$D$766,Main_OG!$J$1:$J$766,"")</f>
        <v>0</v>
      </c>
      <c r="I648" s="45" t="s">
        <v>230</v>
      </c>
      <c r="J648" s="45" t="str">
        <f t="shared" si="31"/>
        <v>Detroit Edison Co_MI</v>
      </c>
      <c r="K648" s="45" t="str">
        <f t="shared" si="32"/>
        <v>Detroit Edison Co_MI</v>
      </c>
      <c r="L648" s="45" t="s">
        <v>1667</v>
      </c>
      <c r="M648" s="45">
        <v>0</v>
      </c>
      <c r="N648" s="45">
        <v>193114</v>
      </c>
      <c r="O648" s="45">
        <v>1051</v>
      </c>
      <c r="P648" s="45">
        <v>1967223</v>
      </c>
      <c r="Q648" s="45">
        <v>0</v>
      </c>
      <c r="R648" s="45">
        <v>1650756</v>
      </c>
      <c r="S648" s="45">
        <v>806520</v>
      </c>
      <c r="T648" s="45">
        <v>1680344</v>
      </c>
      <c r="U648" s="45">
        <v>0</v>
      </c>
      <c r="V648" s="45">
        <v>8.5399999999999991</v>
      </c>
      <c r="W648" s="45">
        <v>6.05</v>
      </c>
      <c r="X648" s="45">
        <v>10.41</v>
      </c>
      <c r="Y648" s="46">
        <v>482935.1</v>
      </c>
      <c r="Z648" s="46">
        <v>48287.309909407631</v>
      </c>
      <c r="AA648" s="47">
        <f>_xlfn.XLOOKUP($E648,Main_OG!$D$1:$D$766,Main_OG!AJ$1:AJ$766,"")</f>
        <v>73603394</v>
      </c>
      <c r="AB648" s="47">
        <f>_xlfn.XLOOKUP($E648,Main_OG!$D$1:$D$766,Main_OG!AK$1:AK$766,"")</f>
        <v>2521414</v>
      </c>
      <c r="AC648" s="47">
        <f>_xlfn.XLOOKUP($E648,Main_OG!$D$1:$D$766,Main_OG!AL$1:AL$766,"")</f>
        <v>204694010</v>
      </c>
      <c r="AD648" s="47">
        <f>_xlfn.XLOOKUP($E648,Main_OG!$D$1:$D$766,Main_OG!AM$1:AM$766,"")</f>
        <v>31516953</v>
      </c>
    </row>
    <row r="649" spans="1:30" x14ac:dyDescent="0.35">
      <c r="A649" s="36" t="s">
        <v>1665</v>
      </c>
      <c r="B649" s="45" t="s">
        <v>230</v>
      </c>
      <c r="C649" s="45" t="s">
        <v>4368</v>
      </c>
      <c r="D649" s="36" t="s">
        <v>1665</v>
      </c>
      <c r="E649" s="36" t="str">
        <f t="shared" si="30"/>
        <v>2008_MI</v>
      </c>
      <c r="F649" s="45">
        <v>2008</v>
      </c>
      <c r="G649" s="45">
        <f>_xlfn.XLOOKUP(I649,Main_OG!$B$1:$B$766,Main_OG!$O$1:$O$766,"")</f>
        <v>0</v>
      </c>
      <c r="H649" s="45">
        <f>_xlfn.XLOOKUP(E649,Main_OG!$D$1:$D$766,Main_OG!$J$1:$J$766,"")</f>
        <v>0</v>
      </c>
      <c r="I649" s="45" t="s">
        <v>230</v>
      </c>
      <c r="J649" s="45" t="str">
        <f t="shared" si="31"/>
        <v>Detroit Edison Co_MI</v>
      </c>
      <c r="K649" s="45" t="str">
        <f t="shared" si="32"/>
        <v>Detroit Edison Co_MI</v>
      </c>
      <c r="L649" s="45" t="s">
        <v>1668</v>
      </c>
      <c r="M649" s="45">
        <v>0</v>
      </c>
      <c r="N649" s="45">
        <v>196685</v>
      </c>
      <c r="O649" s="45">
        <v>1030</v>
      </c>
      <c r="P649" s="45">
        <v>1950805</v>
      </c>
      <c r="Q649" s="45">
        <v>0</v>
      </c>
      <c r="R649" s="45">
        <v>18912717</v>
      </c>
      <c r="S649" s="45">
        <v>13093854</v>
      </c>
      <c r="T649" s="45">
        <v>15492548</v>
      </c>
      <c r="U649" s="45">
        <v>0</v>
      </c>
      <c r="V649" s="45">
        <v>8.9</v>
      </c>
      <c r="W649" s="45">
        <v>6.48</v>
      </c>
      <c r="X649" s="45">
        <v>10.78</v>
      </c>
      <c r="Y649" s="46">
        <v>455256.7</v>
      </c>
      <c r="Z649" s="46">
        <v>45768.752420983081</v>
      </c>
      <c r="AA649" s="47">
        <f>_xlfn.XLOOKUP($E649,Main_OG!$D$1:$D$766,Main_OG!AJ$1:AJ$766,"")</f>
        <v>73448608</v>
      </c>
      <c r="AB649" s="47">
        <f>_xlfn.XLOOKUP($E649,Main_OG!$D$1:$D$766,Main_OG!AK$1:AK$766,"")</f>
        <v>1696064</v>
      </c>
      <c r="AC649" s="47">
        <f>_xlfn.XLOOKUP($E649,Main_OG!$D$1:$D$766,Main_OG!AL$1:AL$766,"")</f>
        <v>150596912</v>
      </c>
      <c r="AD649" s="47">
        <f>_xlfn.XLOOKUP($E649,Main_OG!$D$1:$D$766,Main_OG!AM$1:AM$766,"")</f>
        <v>31484428</v>
      </c>
    </row>
    <row r="650" spans="1:30" x14ac:dyDescent="0.35">
      <c r="A650" s="36" t="s">
        <v>1665</v>
      </c>
      <c r="B650" s="45" t="s">
        <v>230</v>
      </c>
      <c r="C650" s="45" t="s">
        <v>4368</v>
      </c>
      <c r="D650" s="36" t="s">
        <v>1665</v>
      </c>
      <c r="E650" s="36" t="str">
        <f t="shared" si="30"/>
        <v>2009_MI</v>
      </c>
      <c r="F650" s="45">
        <v>2009</v>
      </c>
      <c r="G650" s="45">
        <f>_xlfn.XLOOKUP(I650,Main_OG!$B$1:$B$766,Main_OG!$O$1:$O$766,"")</f>
        <v>0</v>
      </c>
      <c r="H650" s="45">
        <f>_xlfn.XLOOKUP(E650,Main_OG!$D$1:$D$766,Main_OG!$J$1:$J$766,"")</f>
        <v>0</v>
      </c>
      <c r="I650" s="45" t="s">
        <v>230</v>
      </c>
      <c r="J650" s="45" t="str">
        <f t="shared" si="31"/>
        <v>Detroit Edison Co_MI</v>
      </c>
      <c r="K650" s="45" t="str">
        <f t="shared" si="32"/>
        <v>Detroit Edison Co_MI</v>
      </c>
      <c r="L650" s="45" t="s">
        <v>1669</v>
      </c>
      <c r="M650" s="45">
        <v>0</v>
      </c>
      <c r="N650" s="45">
        <v>197728</v>
      </c>
      <c r="O650" s="45">
        <v>995</v>
      </c>
      <c r="P650" s="45">
        <v>1932344</v>
      </c>
      <c r="Q650" s="45">
        <v>0</v>
      </c>
      <c r="R650" s="45">
        <v>18190402</v>
      </c>
      <c r="S650" s="45">
        <v>9932275</v>
      </c>
      <c r="T650" s="45">
        <v>14625206</v>
      </c>
      <c r="U650" s="45">
        <v>0</v>
      </c>
      <c r="V650" s="45">
        <v>8.89</v>
      </c>
      <c r="W650" s="45">
        <v>6.92</v>
      </c>
      <c r="X650" s="45">
        <v>11.99</v>
      </c>
      <c r="Y650" s="46">
        <v>416297.1</v>
      </c>
      <c r="Z650" s="46">
        <v>42043.455440645848</v>
      </c>
      <c r="AA650" s="47">
        <f>_xlfn.XLOOKUP($E650,Main_OG!$D$1:$D$766,Main_OG!AJ$1:AJ$766,"")</f>
        <v>70951888</v>
      </c>
      <c r="AB650" s="47">
        <f>_xlfn.XLOOKUP($E650,Main_OG!$D$1:$D$766,Main_OG!AK$1:AK$766,"")</f>
        <v>1451520</v>
      </c>
      <c r="AC650" s="47">
        <f>_xlfn.XLOOKUP($E650,Main_OG!$D$1:$D$766,Main_OG!AL$1:AL$766,"")</f>
        <v>132491692</v>
      </c>
      <c r="AD650" s="47">
        <f>_xlfn.XLOOKUP($E650,Main_OG!$D$1:$D$766,Main_OG!AM$1:AM$766,"")</f>
        <v>21851009</v>
      </c>
    </row>
    <row r="651" spans="1:30" x14ac:dyDescent="0.35">
      <c r="A651" s="36" t="s">
        <v>1665</v>
      </c>
      <c r="B651" s="45" t="s">
        <v>230</v>
      </c>
      <c r="C651" s="45" t="s">
        <v>4368</v>
      </c>
      <c r="D651" s="36" t="s">
        <v>1665</v>
      </c>
      <c r="E651" s="36" t="str">
        <f t="shared" si="30"/>
        <v>2010_MI</v>
      </c>
      <c r="F651" s="45">
        <v>2010</v>
      </c>
      <c r="G651" s="45">
        <f>_xlfn.XLOOKUP(I651,Main_OG!$B$1:$B$766,Main_OG!$O$1:$O$766,"")</f>
        <v>0</v>
      </c>
      <c r="H651" s="45">
        <f>_xlfn.XLOOKUP(E651,Main_OG!$D$1:$D$766,Main_OG!$J$1:$J$766,"")</f>
        <v>0</v>
      </c>
      <c r="I651" s="45" t="s">
        <v>230</v>
      </c>
      <c r="J651" s="45" t="str">
        <f t="shared" si="31"/>
        <v>Detroit Edison Co_MI</v>
      </c>
      <c r="K651" s="45" t="str">
        <f t="shared" si="32"/>
        <v>Detroit Edison Co_MI</v>
      </c>
      <c r="L651" s="45" t="s">
        <v>1670</v>
      </c>
      <c r="M651" s="45">
        <v>0</v>
      </c>
      <c r="N651" s="45">
        <v>194286</v>
      </c>
      <c r="O651" s="45">
        <v>839</v>
      </c>
      <c r="P651" s="45">
        <v>1922753</v>
      </c>
      <c r="Q651" s="45">
        <v>0</v>
      </c>
      <c r="R651" s="45">
        <v>16565482</v>
      </c>
      <c r="S651" s="45">
        <v>10199323</v>
      </c>
      <c r="T651" s="45">
        <v>15726131</v>
      </c>
      <c r="U651" s="45">
        <v>0</v>
      </c>
      <c r="V651" s="45">
        <v>9.2899999999999991</v>
      </c>
      <c r="W651" s="45">
        <v>6.36</v>
      </c>
      <c r="X651" s="45">
        <v>12.57</v>
      </c>
      <c r="Y651" s="46">
        <v>441271.5</v>
      </c>
      <c r="Z651" s="46">
        <v>44673.97282962648</v>
      </c>
      <c r="AA651" s="47">
        <f>_xlfn.XLOOKUP($E651,Main_OG!$D$1:$D$766,Main_OG!AJ$1:AJ$766,"")</f>
        <v>70202968</v>
      </c>
      <c r="AB651" s="47">
        <f>_xlfn.XLOOKUP($E651,Main_OG!$D$1:$D$766,Main_OG!AK$1:AK$766,"")</f>
        <v>1394134</v>
      </c>
      <c r="AC651" s="47">
        <f>_xlfn.XLOOKUP($E651,Main_OG!$D$1:$D$766,Main_OG!AL$1:AL$766,"")</f>
        <v>193405206</v>
      </c>
      <c r="AD651" s="47">
        <f>_xlfn.XLOOKUP($E651,Main_OG!$D$1:$D$766,Main_OG!AM$1:AM$766,"")</f>
        <v>29624580</v>
      </c>
    </row>
    <row r="652" spans="1:30" x14ac:dyDescent="0.35">
      <c r="A652" s="36" t="s">
        <v>1665</v>
      </c>
      <c r="B652" s="45" t="s">
        <v>230</v>
      </c>
      <c r="C652" s="45" t="s">
        <v>4368</v>
      </c>
      <c r="D652" s="36" t="s">
        <v>1665</v>
      </c>
      <c r="E652" s="36" t="str">
        <f t="shared" si="30"/>
        <v>2011_MI</v>
      </c>
      <c r="F652" s="45">
        <v>2011</v>
      </c>
      <c r="G652" s="45">
        <f>_xlfn.XLOOKUP(I652,Main_OG!$B$1:$B$766,Main_OG!$O$1:$O$766,"")</f>
        <v>0</v>
      </c>
      <c r="H652" s="45">
        <f>_xlfn.XLOOKUP(E652,Main_OG!$D$1:$D$766,Main_OG!$J$1:$J$766,"")</f>
        <v>0</v>
      </c>
      <c r="I652" s="45" t="s">
        <v>230</v>
      </c>
      <c r="J652" s="45" t="str">
        <f t="shared" si="31"/>
        <v>Detroit Edison Co_MI</v>
      </c>
      <c r="K652" s="45" t="str">
        <f t="shared" si="32"/>
        <v>Detroit Edison Co_MI</v>
      </c>
      <c r="L652" s="45" t="s">
        <v>1671</v>
      </c>
      <c r="M652" s="45">
        <v>0</v>
      </c>
      <c r="N652" s="45">
        <v>197050</v>
      </c>
      <c r="O652" s="45">
        <v>816</v>
      </c>
      <c r="P652" s="45">
        <v>1924607</v>
      </c>
      <c r="Q652" s="45">
        <v>0</v>
      </c>
      <c r="R652" s="45">
        <v>17110296</v>
      </c>
      <c r="S652" s="45">
        <v>9742584</v>
      </c>
      <c r="T652" s="45">
        <v>15907334</v>
      </c>
      <c r="U652" s="45">
        <v>0</v>
      </c>
      <c r="V652" s="45">
        <v>10.33</v>
      </c>
      <c r="W652" s="45">
        <v>7.11</v>
      </c>
      <c r="X652" s="45">
        <v>13.72</v>
      </c>
      <c r="Y652" s="46">
        <v>453989.1</v>
      </c>
      <c r="Z652" s="46">
        <v>45936.119132417887</v>
      </c>
      <c r="AA652" s="47">
        <f>_xlfn.XLOOKUP($E652,Main_OG!$D$1:$D$766,Main_OG!AJ$1:AJ$766,"")</f>
        <v>64902824</v>
      </c>
      <c r="AB652" s="47">
        <f>_xlfn.XLOOKUP($E652,Main_OG!$D$1:$D$766,Main_OG!AK$1:AK$766,"")</f>
        <v>1219786</v>
      </c>
      <c r="AC652" s="47">
        <f>_xlfn.XLOOKUP($E652,Main_OG!$D$1:$D$766,Main_OG!AL$1:AL$766,"")</f>
        <v>199495150</v>
      </c>
      <c r="AD652" s="47">
        <f>_xlfn.XLOOKUP($E652,Main_OG!$D$1:$D$766,Main_OG!AM$1:AM$766,"")</f>
        <v>32889467</v>
      </c>
    </row>
    <row r="653" spans="1:30" x14ac:dyDescent="0.35">
      <c r="A653" s="36" t="s">
        <v>1672</v>
      </c>
      <c r="B653" s="45" t="s">
        <v>467</v>
      </c>
      <c r="C653" s="45" t="s">
        <v>4369</v>
      </c>
      <c r="D653" s="36" t="s">
        <v>1672</v>
      </c>
      <c r="E653" s="36" t="str">
        <f t="shared" si="30"/>
        <v>2018_SC</v>
      </c>
      <c r="F653" s="45">
        <v>2018</v>
      </c>
      <c r="G653" s="45">
        <f>_xlfn.XLOOKUP(I653,Main_OG!$B$1:$B$766,Main_OG!$O$1:$O$766,"")</f>
        <v>0</v>
      </c>
      <c r="H653" s="45">
        <f>_xlfn.XLOOKUP(E653,Main_OG!$D$1:$D$766,Main_OG!$J$1:$J$766,"")</f>
        <v>1</v>
      </c>
      <c r="I653" s="45" t="s">
        <v>467</v>
      </c>
      <c r="J653" s="45" t="str">
        <f t="shared" si="31"/>
        <v>Dominion Energy South Carolina, Inc_SC</v>
      </c>
      <c r="K653" s="45" t="str">
        <f t="shared" si="32"/>
        <v>Dominion Energy South Carolina, Inc_SC</v>
      </c>
      <c r="L653" s="45" t="s">
        <v>1673</v>
      </c>
      <c r="M653" s="45">
        <v>0</v>
      </c>
      <c r="N653" s="45">
        <v>100873</v>
      </c>
      <c r="O653" s="45">
        <v>785</v>
      </c>
      <c r="P653" s="45">
        <v>625021</v>
      </c>
      <c r="Q653" s="45">
        <v>0</v>
      </c>
      <c r="R653" s="45">
        <v>8040812</v>
      </c>
      <c r="S653" s="45">
        <v>6249876</v>
      </c>
      <c r="T653" s="45">
        <v>8366547</v>
      </c>
      <c r="U653" s="45">
        <v>0</v>
      </c>
      <c r="V653" s="45">
        <v>10.177144</v>
      </c>
      <c r="W653" s="45">
        <v>6.4040311000000001</v>
      </c>
      <c r="X653" s="45">
        <v>13.018931</v>
      </c>
      <c r="Y653" s="46">
        <v>231663.3</v>
      </c>
      <c r="Z653" s="46">
        <v>45498.204726042488</v>
      </c>
      <c r="AA653" s="47">
        <f>_xlfn.XLOOKUP($E653,Main_OG!$D$1:$D$766,Main_OG!AJ$1:AJ$766,"")</f>
        <v>16288978</v>
      </c>
      <c r="AB653" s="47">
        <f>_xlfn.XLOOKUP($E653,Main_OG!$D$1:$D$766,Main_OG!AK$1:AK$766,"")</f>
        <v>1217344</v>
      </c>
      <c r="AC653" s="47">
        <f>_xlfn.XLOOKUP($E653,Main_OG!$D$1:$D$766,Main_OG!AL$1:AL$766,"")</f>
        <v>339284398</v>
      </c>
      <c r="AD653" s="47">
        <f>_xlfn.XLOOKUP($E653,Main_OG!$D$1:$D$766,Main_OG!AM$1:AM$766,"")</f>
        <v>52716469</v>
      </c>
    </row>
    <row r="654" spans="1:30" x14ac:dyDescent="0.35">
      <c r="A654" s="36" t="s">
        <v>1672</v>
      </c>
      <c r="B654" s="45" t="s">
        <v>467</v>
      </c>
      <c r="C654" s="45" t="s">
        <v>4369</v>
      </c>
      <c r="D654" s="36" t="s">
        <v>1672</v>
      </c>
      <c r="E654" s="36" t="str">
        <f t="shared" si="30"/>
        <v>2019_SC</v>
      </c>
      <c r="F654" s="45">
        <v>2019</v>
      </c>
      <c r="G654" s="45">
        <f>_xlfn.XLOOKUP(I654,Main_OG!$B$1:$B$766,Main_OG!$O$1:$O$766,"")</f>
        <v>0</v>
      </c>
      <c r="H654" s="45">
        <f>_xlfn.XLOOKUP(E654,Main_OG!$D$1:$D$766,Main_OG!$J$1:$J$766,"")</f>
        <v>1</v>
      </c>
      <c r="I654" s="45" t="s">
        <v>467</v>
      </c>
      <c r="J654" s="45" t="str">
        <f t="shared" si="31"/>
        <v>Dominion Energy South Carolina, Inc_SC</v>
      </c>
      <c r="K654" s="45" t="str">
        <f t="shared" si="32"/>
        <v>Dominion Energy South Carolina, Inc_SC</v>
      </c>
      <c r="L654" s="45" t="s">
        <v>1674</v>
      </c>
      <c r="M654" s="45">
        <v>0</v>
      </c>
      <c r="N654" s="45">
        <v>102554</v>
      </c>
      <c r="O654" s="45">
        <v>783</v>
      </c>
      <c r="P654" s="45">
        <v>640443</v>
      </c>
      <c r="Q654" s="45">
        <v>0</v>
      </c>
      <c r="R654" s="45">
        <v>7971206</v>
      </c>
      <c r="S654" s="45">
        <v>5759062</v>
      </c>
      <c r="T654" s="45">
        <v>8253672</v>
      </c>
      <c r="U654" s="45">
        <v>0</v>
      </c>
      <c r="V654" s="45">
        <v>11.031919</v>
      </c>
      <c r="W654" s="45">
        <v>6.8239584999999998</v>
      </c>
      <c r="X654" s="45">
        <v>14.305039000000001</v>
      </c>
      <c r="Y654" s="46">
        <v>237511.4</v>
      </c>
      <c r="Z654" s="46">
        <v>46049.849332125043</v>
      </c>
      <c r="AA654" s="47">
        <f>_xlfn.XLOOKUP($E654,Main_OG!$D$1:$D$766,Main_OG!AJ$1:AJ$766,"")</f>
        <v>12631646</v>
      </c>
      <c r="AB654" s="47">
        <f>_xlfn.XLOOKUP($E654,Main_OG!$D$1:$D$766,Main_OG!AK$1:AK$766,"")</f>
        <v>308518</v>
      </c>
      <c r="AC654" s="47">
        <f>_xlfn.XLOOKUP($E654,Main_OG!$D$1:$D$766,Main_OG!AL$1:AL$766,"")</f>
        <v>357499632</v>
      </c>
      <c r="AD654" s="47">
        <f>_xlfn.XLOOKUP($E654,Main_OG!$D$1:$D$766,Main_OG!AM$1:AM$766,"")</f>
        <v>56103043</v>
      </c>
    </row>
    <row r="655" spans="1:30" x14ac:dyDescent="0.35">
      <c r="A655" s="36" t="s">
        <v>1672</v>
      </c>
      <c r="B655" s="45" t="s">
        <v>467</v>
      </c>
      <c r="C655" s="45" t="s">
        <v>4369</v>
      </c>
      <c r="D655" s="36" t="s">
        <v>1672</v>
      </c>
      <c r="E655" s="36" t="str">
        <f t="shared" si="30"/>
        <v>2020_SC</v>
      </c>
      <c r="F655" s="45">
        <v>2020</v>
      </c>
      <c r="G655" s="45">
        <f>_xlfn.XLOOKUP(I655,Main_OG!$B$1:$B$766,Main_OG!$O$1:$O$766,"")</f>
        <v>0</v>
      </c>
      <c r="H655" s="45">
        <f>_xlfn.XLOOKUP(E655,Main_OG!$D$1:$D$766,Main_OG!$J$1:$J$766,"")</f>
        <v>1</v>
      </c>
      <c r="I655" s="45" t="s">
        <v>467</v>
      </c>
      <c r="J655" s="45" t="str">
        <f t="shared" si="31"/>
        <v>Dominion Energy South Carolina, Inc_SC</v>
      </c>
      <c r="K655" s="45" t="str">
        <f t="shared" si="32"/>
        <v>Dominion Energy South Carolina, Inc_SC</v>
      </c>
      <c r="L655" s="45" t="s">
        <v>1675</v>
      </c>
      <c r="M655" s="45">
        <v>0</v>
      </c>
      <c r="N655" s="45">
        <v>104345</v>
      </c>
      <c r="O655" s="45">
        <v>774</v>
      </c>
      <c r="P655" s="45">
        <v>0</v>
      </c>
      <c r="Q655" s="45">
        <v>0</v>
      </c>
      <c r="R655" s="45">
        <v>7614583</v>
      </c>
      <c r="S655" s="45">
        <v>5273958</v>
      </c>
      <c r="T655" s="45">
        <v>0</v>
      </c>
      <c r="U655" s="45">
        <v>0</v>
      </c>
      <c r="V655" s="45">
        <v>10.527861</v>
      </c>
      <c r="W655" s="45">
        <v>6.4780379000000003</v>
      </c>
      <c r="X655" s="45">
        <v>0</v>
      </c>
      <c r="Y655" s="46">
        <v>233712.3</v>
      </c>
      <c r="Z655" s="46">
        <v>44894.046406129703</v>
      </c>
      <c r="AA655" s="47">
        <f>_xlfn.XLOOKUP($E655,Main_OG!$D$1:$D$766,Main_OG!AJ$1:AJ$766,"")</f>
        <v>10819288</v>
      </c>
      <c r="AB655" s="47">
        <f>_xlfn.XLOOKUP($E655,Main_OG!$D$1:$D$766,Main_OG!AK$1:AK$766,"")</f>
        <v>265898</v>
      </c>
      <c r="AC655" s="47">
        <f>_xlfn.XLOOKUP($E655,Main_OG!$D$1:$D$766,Main_OG!AL$1:AL$766,"")</f>
        <v>359867658</v>
      </c>
      <c r="AD655" s="47">
        <f>_xlfn.XLOOKUP($E655,Main_OG!$D$1:$D$766,Main_OG!AM$1:AM$766,"")</f>
        <v>0</v>
      </c>
    </row>
    <row r="656" spans="1:30" x14ac:dyDescent="0.35">
      <c r="A656" s="36" t="s">
        <v>1676</v>
      </c>
      <c r="B656" s="45" t="s">
        <v>230</v>
      </c>
      <c r="C656" s="45" t="s">
        <v>4370</v>
      </c>
      <c r="D656" s="36" t="s">
        <v>1678</v>
      </c>
      <c r="E656" s="36" t="str">
        <f t="shared" si="30"/>
        <v>2012_MI</v>
      </c>
      <c r="F656" s="45">
        <v>2012</v>
      </c>
      <c r="G656" s="45">
        <f>_xlfn.XLOOKUP(I656,Main_OG!$B$1:$B$766,Main_OG!$O$1:$O$766,"")</f>
        <v>0</v>
      </c>
      <c r="H656" s="45">
        <f>_xlfn.XLOOKUP(E656,Main_OG!$D$1:$D$766,Main_OG!$J$1:$J$766,"")</f>
        <v>0</v>
      </c>
      <c r="I656" s="45" t="s">
        <v>230</v>
      </c>
      <c r="J656" s="45" t="str">
        <f t="shared" si="31"/>
        <v>The DTE Electric Company_MI</v>
      </c>
      <c r="K656" s="45" t="str">
        <f t="shared" si="32"/>
        <v>DTE Electric Company_MI</v>
      </c>
      <c r="L656" s="45" t="s">
        <v>1677</v>
      </c>
      <c r="M656" s="45">
        <v>0</v>
      </c>
      <c r="N656" s="45">
        <v>197526</v>
      </c>
      <c r="O656" s="45">
        <v>810</v>
      </c>
      <c r="P656" s="45">
        <v>1925908</v>
      </c>
      <c r="Q656" s="45">
        <v>0</v>
      </c>
      <c r="R656" s="45">
        <v>17117897</v>
      </c>
      <c r="S656" s="45">
        <v>9988754</v>
      </c>
      <c r="T656" s="45">
        <v>15666032</v>
      </c>
      <c r="U656" s="45">
        <v>0</v>
      </c>
      <c r="V656" s="45">
        <v>11.438886</v>
      </c>
      <c r="W656" s="45">
        <v>7.8454990000000002</v>
      </c>
      <c r="X656" s="45">
        <v>15.026730000000001</v>
      </c>
      <c r="Y656" s="46">
        <v>463302.6</v>
      </c>
      <c r="Z656" s="46">
        <v>46806.331882207116</v>
      </c>
      <c r="AA656" s="47">
        <f>_xlfn.XLOOKUP($E656,Main_OG!$D$1:$D$766,Main_OG!AJ$1:AJ$766,"")</f>
        <v>59591210</v>
      </c>
      <c r="AB656" s="47">
        <f>_xlfn.XLOOKUP($E656,Main_OG!$D$1:$D$766,Main_OG!AK$1:AK$766,"")</f>
        <v>1089792</v>
      </c>
      <c r="AC656" s="47">
        <f>_xlfn.XLOOKUP($E656,Main_OG!$D$1:$D$766,Main_OG!AL$1:AL$766,"")</f>
        <v>339611196</v>
      </c>
      <c r="AD656" s="47">
        <f>_xlfn.XLOOKUP($E656,Main_OG!$D$1:$D$766,Main_OG!AM$1:AM$766,"")</f>
        <v>28019714</v>
      </c>
    </row>
    <row r="657" spans="1:30" x14ac:dyDescent="0.35">
      <c r="A657" s="36" t="s">
        <v>1678</v>
      </c>
      <c r="B657" s="45" t="s">
        <v>230</v>
      </c>
      <c r="C657" s="45" t="s">
        <v>4370</v>
      </c>
      <c r="D657" s="36" t="s">
        <v>1678</v>
      </c>
      <c r="E657" s="36" t="str">
        <f t="shared" si="30"/>
        <v>2013_MI</v>
      </c>
      <c r="F657" s="45">
        <v>2013</v>
      </c>
      <c r="G657" s="45">
        <f>_xlfn.XLOOKUP(I657,Main_OG!$B$1:$B$766,Main_OG!$O$1:$O$766,"")</f>
        <v>0</v>
      </c>
      <c r="H657" s="45">
        <f>_xlfn.XLOOKUP(E657,Main_OG!$D$1:$D$766,Main_OG!$J$1:$J$766,"")</f>
        <v>0</v>
      </c>
      <c r="I657" s="45" t="s">
        <v>230</v>
      </c>
      <c r="J657" s="45" t="str">
        <f t="shared" si="31"/>
        <v>DTE Electric Company_MI</v>
      </c>
      <c r="K657" s="45" t="str">
        <f t="shared" si="32"/>
        <v>DTE Electric Company_MI</v>
      </c>
      <c r="L657" s="45" t="s">
        <v>1679</v>
      </c>
      <c r="M657" s="45">
        <v>0</v>
      </c>
      <c r="N657" s="45">
        <v>197521</v>
      </c>
      <c r="O657" s="45">
        <v>812</v>
      </c>
      <c r="P657" s="45">
        <v>1936236</v>
      </c>
      <c r="Q657" s="45">
        <v>0</v>
      </c>
      <c r="R657" s="45">
        <v>16715877</v>
      </c>
      <c r="S657" s="45">
        <v>10283351</v>
      </c>
      <c r="T657" s="45">
        <v>15273084</v>
      </c>
      <c r="U657" s="45">
        <v>0</v>
      </c>
      <c r="V657" s="45">
        <v>11.32438</v>
      </c>
      <c r="W657" s="45">
        <v>7.7664372000000004</v>
      </c>
      <c r="X657" s="45">
        <v>15.391769</v>
      </c>
      <c r="Y657" s="46">
        <v>472779.9</v>
      </c>
      <c r="Z657" s="46">
        <v>47684.250275497179</v>
      </c>
      <c r="AA657" s="47">
        <f>_xlfn.XLOOKUP($E657,Main_OG!$D$1:$D$766,Main_OG!AJ$1:AJ$766,"")</f>
        <v>63709402</v>
      </c>
      <c r="AB657" s="47">
        <f>_xlfn.XLOOKUP($E657,Main_OG!$D$1:$D$766,Main_OG!AK$1:AK$766,"")</f>
        <v>1962940</v>
      </c>
      <c r="AC657" s="47">
        <f>_xlfn.XLOOKUP($E657,Main_OG!$D$1:$D$766,Main_OG!AL$1:AL$766,"")</f>
        <v>213979064</v>
      </c>
      <c r="AD657" s="47">
        <f>_xlfn.XLOOKUP($E657,Main_OG!$D$1:$D$766,Main_OG!AM$1:AM$766,"")</f>
        <v>28920823</v>
      </c>
    </row>
    <row r="658" spans="1:30" x14ac:dyDescent="0.35">
      <c r="A658" s="36" t="s">
        <v>1678</v>
      </c>
      <c r="B658" s="45" t="s">
        <v>230</v>
      </c>
      <c r="C658" s="45" t="s">
        <v>4370</v>
      </c>
      <c r="D658" s="36" t="s">
        <v>1678</v>
      </c>
      <c r="E658" s="36" t="str">
        <f t="shared" si="30"/>
        <v>2014_MI</v>
      </c>
      <c r="F658" s="45">
        <v>2014</v>
      </c>
      <c r="G658" s="45">
        <f>_xlfn.XLOOKUP(I658,Main_OG!$B$1:$B$766,Main_OG!$O$1:$O$766,"")</f>
        <v>0</v>
      </c>
      <c r="H658" s="45">
        <f>_xlfn.XLOOKUP(E658,Main_OG!$D$1:$D$766,Main_OG!$J$1:$J$766,"")</f>
        <v>0</v>
      </c>
      <c r="I658" s="45" t="s">
        <v>230</v>
      </c>
      <c r="J658" s="45" t="str">
        <f t="shared" si="31"/>
        <v>DTE Electric Company_MI</v>
      </c>
      <c r="K658" s="45" t="str">
        <f t="shared" si="32"/>
        <v>DTE Electric Company_MI</v>
      </c>
      <c r="L658" s="45" t="s">
        <v>1680</v>
      </c>
      <c r="M658" s="45">
        <v>1</v>
      </c>
      <c r="N658" s="45">
        <v>198146</v>
      </c>
      <c r="O658" s="45">
        <v>802</v>
      </c>
      <c r="P658" s="45">
        <v>1943880</v>
      </c>
      <c r="Q658" s="45">
        <v>1320</v>
      </c>
      <c r="R658" s="45">
        <v>16790364</v>
      </c>
      <c r="S658" s="45">
        <v>10199382</v>
      </c>
      <c r="T658" s="45">
        <v>14932840</v>
      </c>
      <c r="U658" s="45">
        <v>11.666667</v>
      </c>
      <c r="V658" s="45">
        <v>10.48446</v>
      </c>
      <c r="W658" s="45">
        <v>7.5218087000000002</v>
      </c>
      <c r="X658" s="45">
        <v>14.582578</v>
      </c>
      <c r="Y658" s="46">
        <v>479534.9</v>
      </c>
      <c r="Z658" s="46">
        <v>48281.645862433201</v>
      </c>
      <c r="AA658" s="47">
        <f>_xlfn.XLOOKUP($E658,Main_OG!$D$1:$D$766,Main_OG!AJ$1:AJ$766,"")</f>
        <v>59059954</v>
      </c>
      <c r="AB658" s="47">
        <f>_xlfn.XLOOKUP($E658,Main_OG!$D$1:$D$766,Main_OG!AK$1:AK$766,"")</f>
        <v>4593606</v>
      </c>
      <c r="AC658" s="47">
        <f>_xlfn.XLOOKUP($E658,Main_OG!$D$1:$D$766,Main_OG!AL$1:AL$766,"")</f>
        <v>220598076</v>
      </c>
      <c r="AD658" s="47">
        <f>_xlfn.XLOOKUP($E658,Main_OG!$D$1:$D$766,Main_OG!AM$1:AM$766,"")</f>
        <v>31245848</v>
      </c>
    </row>
    <row r="659" spans="1:30" x14ac:dyDescent="0.35">
      <c r="A659" s="36" t="s">
        <v>1678</v>
      </c>
      <c r="B659" s="45" t="s">
        <v>230</v>
      </c>
      <c r="C659" s="45" t="s">
        <v>4370</v>
      </c>
      <c r="D659" s="36" t="s">
        <v>1678</v>
      </c>
      <c r="E659" s="36" t="str">
        <f t="shared" si="30"/>
        <v>2015_MI</v>
      </c>
      <c r="F659" s="45">
        <v>2015</v>
      </c>
      <c r="G659" s="45">
        <f>_xlfn.XLOOKUP(I659,Main_OG!$B$1:$B$766,Main_OG!$O$1:$O$766,"")</f>
        <v>0</v>
      </c>
      <c r="H659" s="45">
        <f>_xlfn.XLOOKUP(E659,Main_OG!$D$1:$D$766,Main_OG!$J$1:$J$766,"")</f>
        <v>0</v>
      </c>
      <c r="I659" s="45" t="s">
        <v>230</v>
      </c>
      <c r="J659" s="45" t="str">
        <f t="shared" si="31"/>
        <v>DTE Electric Company_MI</v>
      </c>
      <c r="K659" s="45" t="str">
        <f t="shared" si="32"/>
        <v>DTE Electric Company_MI</v>
      </c>
      <c r="L659" s="45" t="s">
        <v>1681</v>
      </c>
      <c r="M659" s="45">
        <v>1</v>
      </c>
      <c r="N659" s="45">
        <v>199513</v>
      </c>
      <c r="O659" s="45">
        <v>741</v>
      </c>
      <c r="P659" s="45">
        <v>1953735</v>
      </c>
      <c r="Q659" s="45">
        <v>4292</v>
      </c>
      <c r="R659" s="45">
        <v>17187302</v>
      </c>
      <c r="S659" s="45">
        <v>9690254</v>
      </c>
      <c r="T659" s="45">
        <v>15028789</v>
      </c>
      <c r="U659" s="45">
        <v>11.439888</v>
      </c>
      <c r="V659" s="45">
        <v>9.8916339999999998</v>
      </c>
      <c r="W659" s="45">
        <v>6.6532931</v>
      </c>
      <c r="X659" s="45">
        <v>14.546628</v>
      </c>
      <c r="Y659" s="46">
        <v>490618.7</v>
      </c>
      <c r="Z659" s="46">
        <v>49385.428511981954</v>
      </c>
      <c r="AA659" s="47">
        <f>_xlfn.XLOOKUP($E659,Main_OG!$D$1:$D$766,Main_OG!AJ$1:AJ$766,"")</f>
        <v>59135316</v>
      </c>
      <c r="AB659" s="47">
        <f>_xlfn.XLOOKUP($E659,Main_OG!$D$1:$D$766,Main_OG!AK$1:AK$766,"")</f>
        <v>3659006</v>
      </c>
      <c r="AC659" s="47">
        <f>_xlfn.XLOOKUP($E659,Main_OG!$D$1:$D$766,Main_OG!AL$1:AL$766,"")</f>
        <v>328228632</v>
      </c>
      <c r="AD659" s="47">
        <f>_xlfn.XLOOKUP($E659,Main_OG!$D$1:$D$766,Main_OG!AM$1:AM$766,"")</f>
        <v>29333786</v>
      </c>
    </row>
    <row r="660" spans="1:30" x14ac:dyDescent="0.35">
      <c r="A660" s="36" t="s">
        <v>1678</v>
      </c>
      <c r="B660" s="45" t="s">
        <v>230</v>
      </c>
      <c r="C660" s="45" t="s">
        <v>4370</v>
      </c>
      <c r="D660" s="36" t="s">
        <v>1678</v>
      </c>
      <c r="E660" s="36" t="str">
        <f t="shared" si="30"/>
        <v>2016_MI</v>
      </c>
      <c r="F660" s="45">
        <v>2016</v>
      </c>
      <c r="G660" s="45">
        <f>_xlfn.XLOOKUP(I660,Main_OG!$B$1:$B$766,Main_OG!$O$1:$O$766,"")</f>
        <v>0</v>
      </c>
      <c r="H660" s="45">
        <f>_xlfn.XLOOKUP(E660,Main_OG!$D$1:$D$766,Main_OG!$J$1:$J$766,"")</f>
        <v>1</v>
      </c>
      <c r="I660" s="45" t="s">
        <v>230</v>
      </c>
      <c r="J660" s="45" t="str">
        <f t="shared" si="31"/>
        <v>DTE Electric Company_MI</v>
      </c>
      <c r="K660" s="45" t="str">
        <f t="shared" si="32"/>
        <v>DTE Electric Company_MI</v>
      </c>
      <c r="L660" s="45" t="s">
        <v>1682</v>
      </c>
      <c r="M660" s="45">
        <v>1</v>
      </c>
      <c r="N660" s="45">
        <v>201154</v>
      </c>
      <c r="O660" s="45">
        <v>777</v>
      </c>
      <c r="P660" s="45">
        <v>1966635</v>
      </c>
      <c r="Q660" s="45">
        <v>4223</v>
      </c>
      <c r="R660" s="45">
        <v>17517274</v>
      </c>
      <c r="S660" s="45">
        <v>10003763</v>
      </c>
      <c r="T660" s="45">
        <v>15874913</v>
      </c>
      <c r="U660" s="45">
        <v>11.63391</v>
      </c>
      <c r="V660" s="45">
        <v>10.007078</v>
      </c>
      <c r="W660" s="45">
        <v>6.5446502000000004</v>
      </c>
      <c r="X660" s="45">
        <v>15.604632000000001</v>
      </c>
      <c r="Y660" s="46">
        <v>500159.5</v>
      </c>
      <c r="Z660" s="46">
        <v>50246.49599758572</v>
      </c>
      <c r="AA660" s="47">
        <f>_xlfn.XLOOKUP($E660,Main_OG!$D$1:$D$766,Main_OG!AJ$1:AJ$766,"")</f>
        <v>46245940</v>
      </c>
      <c r="AB660" s="47">
        <f>_xlfn.XLOOKUP($E660,Main_OG!$D$1:$D$766,Main_OG!AK$1:AK$766,"")</f>
        <v>3979136</v>
      </c>
      <c r="AC660" s="47">
        <f>_xlfn.XLOOKUP($E660,Main_OG!$D$1:$D$766,Main_OG!AL$1:AL$766,"")</f>
        <v>450646378</v>
      </c>
      <c r="AD660" s="47">
        <f>_xlfn.XLOOKUP($E660,Main_OG!$D$1:$D$766,Main_OG!AM$1:AM$766,"")</f>
        <v>31551710</v>
      </c>
    </row>
    <row r="661" spans="1:30" x14ac:dyDescent="0.35">
      <c r="A661" s="36" t="s">
        <v>1678</v>
      </c>
      <c r="B661" s="45" t="s">
        <v>230</v>
      </c>
      <c r="C661" s="45" t="s">
        <v>4370</v>
      </c>
      <c r="D661" s="36" t="s">
        <v>1678</v>
      </c>
      <c r="E661" s="36" t="str">
        <f t="shared" si="30"/>
        <v>2017_MI</v>
      </c>
      <c r="F661" s="45">
        <v>2017</v>
      </c>
      <c r="G661" s="45">
        <f>_xlfn.XLOOKUP(I661,Main_OG!$B$1:$B$766,Main_OG!$O$1:$O$766,"")</f>
        <v>0</v>
      </c>
      <c r="H661" s="45">
        <f>_xlfn.XLOOKUP(E661,Main_OG!$D$1:$D$766,Main_OG!$J$1:$J$766,"")</f>
        <v>1</v>
      </c>
      <c r="I661" s="45" t="s">
        <v>230</v>
      </c>
      <c r="J661" s="45" t="str">
        <f t="shared" si="31"/>
        <v>DTE Electric Company_MI</v>
      </c>
      <c r="K661" s="45" t="str">
        <f t="shared" si="32"/>
        <v>DTE Electric Company_MI</v>
      </c>
      <c r="L661" s="45" t="s">
        <v>1683</v>
      </c>
      <c r="M661" s="45">
        <v>2</v>
      </c>
      <c r="N661" s="45">
        <v>203083</v>
      </c>
      <c r="O661" s="45">
        <v>822</v>
      </c>
      <c r="P661" s="45">
        <v>1980906</v>
      </c>
      <c r="Q661" s="45">
        <v>5823</v>
      </c>
      <c r="R661" s="45">
        <v>17456219</v>
      </c>
      <c r="S661" s="45">
        <v>9897169</v>
      </c>
      <c r="T661" s="45">
        <v>14884699</v>
      </c>
      <c r="U661" s="45">
        <v>11.990383</v>
      </c>
      <c r="V661" s="45">
        <v>10.314579999999999</v>
      </c>
      <c r="W661" s="45">
        <v>6.739115</v>
      </c>
      <c r="X661" s="45">
        <v>15.516667999999999</v>
      </c>
      <c r="Y661" s="46">
        <v>505101.5</v>
      </c>
      <c r="Z661" s="46">
        <v>50627.84962480775</v>
      </c>
      <c r="AA661" s="47">
        <f>_xlfn.XLOOKUP($E661,Main_OG!$D$1:$D$766,Main_OG!AJ$1:AJ$766,"")</f>
        <v>48055102</v>
      </c>
      <c r="AB661" s="47">
        <f>_xlfn.XLOOKUP($E661,Main_OG!$D$1:$D$766,Main_OG!AK$1:AK$766,"")</f>
        <v>5725674</v>
      </c>
      <c r="AC661" s="47">
        <f>_xlfn.XLOOKUP($E661,Main_OG!$D$1:$D$766,Main_OG!AL$1:AL$766,"")</f>
        <v>391930296</v>
      </c>
      <c r="AD661" s="47">
        <f>_xlfn.XLOOKUP($E661,Main_OG!$D$1:$D$766,Main_OG!AM$1:AM$766,"")</f>
        <v>32381192</v>
      </c>
    </row>
    <row r="662" spans="1:30" x14ac:dyDescent="0.35">
      <c r="A662" s="36" t="s">
        <v>1678</v>
      </c>
      <c r="B662" s="45" t="s">
        <v>230</v>
      </c>
      <c r="C662" s="45" t="s">
        <v>4370</v>
      </c>
      <c r="D662" s="36" t="s">
        <v>1678</v>
      </c>
      <c r="E662" s="36" t="str">
        <f t="shared" si="30"/>
        <v>2018_MI</v>
      </c>
      <c r="F662" s="45">
        <v>2018</v>
      </c>
      <c r="G662" s="45">
        <f>_xlfn.XLOOKUP(I662,Main_OG!$B$1:$B$766,Main_OG!$O$1:$O$766,"")</f>
        <v>0</v>
      </c>
      <c r="H662" s="45">
        <f>_xlfn.XLOOKUP(E662,Main_OG!$D$1:$D$766,Main_OG!$J$1:$J$766,"")</f>
        <v>1</v>
      </c>
      <c r="I662" s="45" t="s">
        <v>230</v>
      </c>
      <c r="J662" s="45" t="str">
        <f t="shared" si="31"/>
        <v>DTE Electric Company_MI</v>
      </c>
      <c r="K662" s="45" t="str">
        <f t="shared" si="32"/>
        <v>DTE Electric Company_MI</v>
      </c>
      <c r="L662" s="45" t="s">
        <v>1684</v>
      </c>
      <c r="M662" s="45">
        <v>2</v>
      </c>
      <c r="N662" s="45">
        <v>203576</v>
      </c>
      <c r="O662" s="45">
        <v>766</v>
      </c>
      <c r="P662" s="45">
        <v>1992276</v>
      </c>
      <c r="Q662" s="45">
        <v>6783</v>
      </c>
      <c r="R662" s="45">
        <v>17563882</v>
      </c>
      <c r="S662" s="45">
        <v>10324319</v>
      </c>
      <c r="T662" s="45">
        <v>15959170</v>
      </c>
      <c r="U662" s="45">
        <v>10.757777000000001</v>
      </c>
      <c r="V662" s="45">
        <v>10.514472</v>
      </c>
      <c r="W662" s="45">
        <v>6.6789490000000002</v>
      </c>
      <c r="X662" s="45">
        <v>15.626258999999999</v>
      </c>
      <c r="Y662" s="46">
        <v>516843</v>
      </c>
      <c r="Z662" s="46">
        <v>51750.095070873111</v>
      </c>
      <c r="AA662" s="47">
        <f>_xlfn.XLOOKUP($E662,Main_OG!$D$1:$D$766,Main_OG!AJ$1:AJ$766,"")</f>
        <v>48470944</v>
      </c>
      <c r="AB662" s="47">
        <f>_xlfn.XLOOKUP($E662,Main_OG!$D$1:$D$766,Main_OG!AK$1:AK$766,"")</f>
        <v>6148722</v>
      </c>
      <c r="AC662" s="47">
        <f>_xlfn.XLOOKUP($E662,Main_OG!$D$1:$D$766,Main_OG!AL$1:AL$766,"")</f>
        <v>468790626</v>
      </c>
      <c r="AD662" s="47">
        <f>_xlfn.XLOOKUP($E662,Main_OG!$D$1:$D$766,Main_OG!AM$1:AM$766,"")</f>
        <v>30478694</v>
      </c>
    </row>
    <row r="663" spans="1:30" x14ac:dyDescent="0.35">
      <c r="A663" s="36" t="s">
        <v>1678</v>
      </c>
      <c r="B663" s="45" t="s">
        <v>230</v>
      </c>
      <c r="C663" s="45" t="s">
        <v>4370</v>
      </c>
      <c r="D663" s="36" t="s">
        <v>1678</v>
      </c>
      <c r="E663" s="36" t="str">
        <f t="shared" si="30"/>
        <v>2019_MI</v>
      </c>
      <c r="F663" s="45">
        <v>2019</v>
      </c>
      <c r="G663" s="45">
        <f>_xlfn.XLOOKUP(I663,Main_OG!$B$1:$B$766,Main_OG!$O$1:$O$766,"")</f>
        <v>0</v>
      </c>
      <c r="H663" s="45">
        <f>_xlfn.XLOOKUP(E663,Main_OG!$D$1:$D$766,Main_OG!$J$1:$J$766,"")</f>
        <v>1</v>
      </c>
      <c r="I663" s="45" t="s">
        <v>230</v>
      </c>
      <c r="J663" s="45" t="str">
        <f t="shared" si="31"/>
        <v>DTE Electric Company_MI</v>
      </c>
      <c r="K663" s="45" t="str">
        <f t="shared" si="32"/>
        <v>DTE Electric Company_MI</v>
      </c>
      <c r="L663" s="45" t="s">
        <v>1685</v>
      </c>
      <c r="M663" s="45">
        <v>2</v>
      </c>
      <c r="N663" s="45">
        <v>204660</v>
      </c>
      <c r="O663" s="45">
        <v>739</v>
      </c>
      <c r="P663" s="45">
        <v>2003620</v>
      </c>
      <c r="Q663" s="45">
        <v>6353</v>
      </c>
      <c r="R663" s="45">
        <v>17174511</v>
      </c>
      <c r="S663" s="45">
        <v>9826006</v>
      </c>
      <c r="T663" s="45">
        <v>15065768</v>
      </c>
      <c r="U663" s="45">
        <v>10.555643</v>
      </c>
      <c r="V663" s="45">
        <v>10.769271</v>
      </c>
      <c r="W663" s="45">
        <v>6.7050660999999998</v>
      </c>
      <c r="X663" s="45">
        <v>16.108633999999999</v>
      </c>
      <c r="Y663" s="46">
        <v>517845.2</v>
      </c>
      <c r="Z663" s="46">
        <v>51863.37826665445</v>
      </c>
      <c r="AA663" s="47">
        <f>_xlfn.XLOOKUP($E663,Main_OG!$D$1:$D$766,Main_OG!AJ$1:AJ$766,"")</f>
        <v>42514514</v>
      </c>
      <c r="AB663" s="47">
        <f>_xlfn.XLOOKUP($E663,Main_OG!$D$1:$D$766,Main_OG!AK$1:AK$766,"")</f>
        <v>4549214</v>
      </c>
      <c r="AC663" s="47">
        <f>_xlfn.XLOOKUP($E663,Main_OG!$D$1:$D$766,Main_OG!AL$1:AL$766,"")</f>
        <v>507737264</v>
      </c>
      <c r="AD663" s="47">
        <f>_xlfn.XLOOKUP($E663,Main_OG!$D$1:$D$766,Main_OG!AM$1:AM$766,"")</f>
        <v>32909275</v>
      </c>
    </row>
    <row r="664" spans="1:30" x14ac:dyDescent="0.35">
      <c r="A664" s="36" t="s">
        <v>1678</v>
      </c>
      <c r="B664" s="45" t="s">
        <v>230</v>
      </c>
      <c r="C664" s="45" t="s">
        <v>4370</v>
      </c>
      <c r="D664" s="36" t="s">
        <v>1678</v>
      </c>
      <c r="E664" s="36" t="str">
        <f t="shared" si="30"/>
        <v>2020_MI</v>
      </c>
      <c r="F664" s="45">
        <v>2020</v>
      </c>
      <c r="G664" s="45">
        <f>_xlfn.XLOOKUP(I664,Main_OG!$B$1:$B$766,Main_OG!$O$1:$O$766,"")</f>
        <v>0</v>
      </c>
      <c r="H664" s="45">
        <f>_xlfn.XLOOKUP(E664,Main_OG!$D$1:$D$766,Main_OG!$J$1:$J$766,"")</f>
        <v>1</v>
      </c>
      <c r="I664" s="45" t="s">
        <v>230</v>
      </c>
      <c r="J664" s="45" t="str">
        <f t="shared" si="31"/>
        <v>DTE Electric Company_MI</v>
      </c>
      <c r="K664" s="45" t="str">
        <f t="shared" si="32"/>
        <v>DTE Electric Company_MI</v>
      </c>
      <c r="L664" s="45" t="s">
        <v>1686</v>
      </c>
      <c r="M664" s="45">
        <v>2</v>
      </c>
      <c r="N664" s="45">
        <v>205836</v>
      </c>
      <c r="O664" s="45">
        <v>741</v>
      </c>
      <c r="P664" s="45">
        <v>0</v>
      </c>
      <c r="Q664" s="45">
        <v>4116</v>
      </c>
      <c r="R664" s="45">
        <v>15864385</v>
      </c>
      <c r="S664" s="45">
        <v>8445654</v>
      </c>
      <c r="T664" s="45">
        <v>0</v>
      </c>
      <c r="U664" s="45">
        <v>11.387269</v>
      </c>
      <c r="V664" s="45">
        <v>11.330908000000001</v>
      </c>
      <c r="W664" s="45">
        <v>7.0068498999999997</v>
      </c>
      <c r="X664" s="45">
        <v>0</v>
      </c>
      <c r="Y664" s="46">
        <v>502483.7</v>
      </c>
      <c r="Z664" s="46">
        <v>50367.590085732932</v>
      </c>
      <c r="AA664" s="47">
        <f>_xlfn.XLOOKUP($E664,Main_OG!$D$1:$D$766,Main_OG!AJ$1:AJ$766,"")</f>
        <v>31781102</v>
      </c>
      <c r="AB664" s="47">
        <f>_xlfn.XLOOKUP($E664,Main_OG!$D$1:$D$766,Main_OG!AK$1:AK$766,"")</f>
        <v>4699362</v>
      </c>
      <c r="AC664" s="47">
        <f>_xlfn.XLOOKUP($E664,Main_OG!$D$1:$D$766,Main_OG!AL$1:AL$766,"")</f>
        <v>556237194</v>
      </c>
      <c r="AD664" s="47">
        <f>_xlfn.XLOOKUP($E664,Main_OG!$D$1:$D$766,Main_OG!AM$1:AM$766,"")</f>
        <v>0</v>
      </c>
    </row>
    <row r="665" spans="1:30" x14ac:dyDescent="0.35">
      <c r="A665" s="36" t="s">
        <v>1687</v>
      </c>
      <c r="B665" s="45" t="s">
        <v>111</v>
      </c>
      <c r="C665" s="45" t="s">
        <v>4371</v>
      </c>
      <c r="D665" s="36" t="s">
        <v>1687</v>
      </c>
      <c r="E665" s="36" t="str">
        <f t="shared" si="30"/>
        <v>2012_FL</v>
      </c>
      <c r="F665" s="45">
        <v>2012</v>
      </c>
      <c r="G665" s="45">
        <f>_xlfn.XLOOKUP(I665,Main_OG!$B$1:$B$766,Main_OG!$O$1:$O$766,"")</f>
        <v>0</v>
      </c>
      <c r="H665" s="45">
        <f>_xlfn.XLOOKUP(E665,Main_OG!$D$1:$D$766,Main_OG!$J$1:$J$766,"")</f>
        <v>1</v>
      </c>
      <c r="I665" s="45" t="s">
        <v>111</v>
      </c>
      <c r="J665" s="45" t="str">
        <f t="shared" si="31"/>
        <v>Duke Energy Florida, Inc_FL</v>
      </c>
      <c r="K665" s="45" t="str">
        <f t="shared" si="32"/>
        <v>Duke Energy Florida, Inc_FL</v>
      </c>
      <c r="L665" s="45" t="s">
        <v>1688</v>
      </c>
      <c r="M665" s="45">
        <v>0</v>
      </c>
      <c r="N665" s="45">
        <v>188762</v>
      </c>
      <c r="O665" s="45">
        <v>2372</v>
      </c>
      <c r="P665" s="45">
        <v>1458689</v>
      </c>
      <c r="Q665" s="45">
        <v>0</v>
      </c>
      <c r="R665" s="45">
        <v>14969097</v>
      </c>
      <c r="S665" s="45">
        <v>3160252</v>
      </c>
      <c r="T665" s="45">
        <v>18251334</v>
      </c>
      <c r="U665" s="45">
        <v>0</v>
      </c>
      <c r="V665" s="45">
        <v>10.246187000000001</v>
      </c>
      <c r="W665" s="45">
        <v>9.1448277000000004</v>
      </c>
      <c r="X665" s="45">
        <v>13.174682000000001</v>
      </c>
      <c r="Y665" s="46">
        <v>857861.3</v>
      </c>
      <c r="Z665" s="46">
        <v>44444.129566569623</v>
      </c>
      <c r="AA665" s="47">
        <f>_xlfn.XLOOKUP($E665,Main_OG!$D$1:$D$766,Main_OG!AJ$1:AJ$766,"")</f>
        <v>39398024</v>
      </c>
      <c r="AB665" s="47">
        <f>_xlfn.XLOOKUP($E665,Main_OG!$D$1:$D$766,Main_OG!AK$1:AK$766,"")</f>
        <v>4983340</v>
      </c>
      <c r="AC665" s="47">
        <f>_xlfn.XLOOKUP($E665,Main_OG!$D$1:$D$766,Main_OG!AL$1:AL$766,"")</f>
        <v>2286506798</v>
      </c>
      <c r="AD665" s="47">
        <f>_xlfn.XLOOKUP($E665,Main_OG!$D$1:$D$766,Main_OG!AM$1:AM$766,"")</f>
        <v>17869935</v>
      </c>
    </row>
    <row r="666" spans="1:30" x14ac:dyDescent="0.35">
      <c r="A666" s="36" t="s">
        <v>1687</v>
      </c>
      <c r="B666" s="45" t="s">
        <v>111</v>
      </c>
      <c r="C666" s="45" t="s">
        <v>4371</v>
      </c>
      <c r="D666" s="36" t="s">
        <v>1687</v>
      </c>
      <c r="E666" s="36" t="str">
        <f t="shared" si="30"/>
        <v>2013_FL</v>
      </c>
      <c r="F666" s="45">
        <v>2013</v>
      </c>
      <c r="G666" s="45">
        <f>_xlfn.XLOOKUP(I666,Main_OG!$B$1:$B$766,Main_OG!$O$1:$O$766,"")</f>
        <v>0</v>
      </c>
      <c r="H666" s="45">
        <f>_xlfn.XLOOKUP(E666,Main_OG!$D$1:$D$766,Main_OG!$J$1:$J$766,"")</f>
        <v>1</v>
      </c>
      <c r="I666" s="45" t="s">
        <v>111</v>
      </c>
      <c r="J666" s="45" t="str">
        <f t="shared" si="31"/>
        <v>Duke Energy Florida, Inc_FL</v>
      </c>
      <c r="K666" s="45" t="str">
        <f t="shared" si="32"/>
        <v>Duke Energy Florida, Inc_FL</v>
      </c>
      <c r="L666" s="45" t="s">
        <v>1689</v>
      </c>
      <c r="M666" s="45">
        <v>0</v>
      </c>
      <c r="N666" s="45">
        <v>191680</v>
      </c>
      <c r="O666" s="45">
        <v>2343</v>
      </c>
      <c r="P666" s="45">
        <v>1488159</v>
      </c>
      <c r="Q666" s="45">
        <v>0</v>
      </c>
      <c r="R666" s="45">
        <v>14901674</v>
      </c>
      <c r="S666" s="45">
        <v>3206354</v>
      </c>
      <c r="T666" s="45">
        <v>18507962</v>
      </c>
      <c r="U666" s="45">
        <v>0</v>
      </c>
      <c r="V666" s="45">
        <v>9.3526868000000007</v>
      </c>
      <c r="W666" s="45">
        <v>8.1861359999999994</v>
      </c>
      <c r="X666" s="45">
        <v>12.489269999999999</v>
      </c>
      <c r="Y666" s="46">
        <v>880183.5</v>
      </c>
      <c r="Z666" s="46">
        <v>45018.309937387472</v>
      </c>
      <c r="AA666" s="47">
        <f>_xlfn.XLOOKUP($E666,Main_OG!$D$1:$D$766,Main_OG!AJ$1:AJ$766,"")</f>
        <v>41378338</v>
      </c>
      <c r="AB666" s="47">
        <f>_xlfn.XLOOKUP($E666,Main_OG!$D$1:$D$766,Main_OG!AK$1:AK$766,"")</f>
        <v>9300350</v>
      </c>
      <c r="AC666" s="47">
        <f>_xlfn.XLOOKUP($E666,Main_OG!$D$1:$D$766,Main_OG!AL$1:AL$766,"")</f>
        <v>2080723019</v>
      </c>
      <c r="AD666" s="47">
        <f>_xlfn.XLOOKUP($E666,Main_OG!$D$1:$D$766,Main_OG!AM$1:AM$766,"")</f>
        <v>26525855</v>
      </c>
    </row>
    <row r="667" spans="1:30" x14ac:dyDescent="0.35">
      <c r="A667" s="36" t="s">
        <v>1687</v>
      </c>
      <c r="B667" s="45" t="s">
        <v>111</v>
      </c>
      <c r="C667" s="45" t="s">
        <v>4371</v>
      </c>
      <c r="D667" s="36" t="s">
        <v>1687</v>
      </c>
      <c r="E667" s="36" t="str">
        <f t="shared" si="30"/>
        <v>2014_FL</v>
      </c>
      <c r="F667" s="45">
        <v>2014</v>
      </c>
      <c r="G667" s="45">
        <f>_xlfn.XLOOKUP(I667,Main_OG!$B$1:$B$766,Main_OG!$O$1:$O$766,"")</f>
        <v>0</v>
      </c>
      <c r="H667" s="45">
        <f>_xlfn.XLOOKUP(E667,Main_OG!$D$1:$D$766,Main_OG!$J$1:$J$766,"")</f>
        <v>1</v>
      </c>
      <c r="I667" s="45" t="s">
        <v>111</v>
      </c>
      <c r="J667" s="45" t="str">
        <f t="shared" si="31"/>
        <v>Duke Energy Florida, Inc_FL</v>
      </c>
      <c r="K667" s="45" t="str">
        <f t="shared" si="32"/>
        <v>Duke Energy Florida, Inc_FL</v>
      </c>
      <c r="L667" s="45" t="s">
        <v>1690</v>
      </c>
      <c r="M667" s="45">
        <v>0</v>
      </c>
      <c r="N667" s="45">
        <v>193040</v>
      </c>
      <c r="O667" s="45">
        <v>2280</v>
      </c>
      <c r="P667" s="45">
        <v>1503757</v>
      </c>
      <c r="Q667" s="45">
        <v>0</v>
      </c>
      <c r="R667" s="45">
        <v>14970106</v>
      </c>
      <c r="S667" s="45">
        <v>3267312</v>
      </c>
      <c r="T667" s="45">
        <v>19002681</v>
      </c>
      <c r="U667" s="45">
        <v>0</v>
      </c>
      <c r="V667" s="45">
        <v>10.144412000000001</v>
      </c>
      <c r="W667" s="45">
        <v>8.8230661999999995</v>
      </c>
      <c r="X667" s="45">
        <v>13.453135</v>
      </c>
      <c r="Y667" s="46">
        <v>905648.5</v>
      </c>
      <c r="Z667" s="46">
        <v>45615.69325492045</v>
      </c>
      <c r="AA667" s="47">
        <f>_xlfn.XLOOKUP($E667,Main_OG!$D$1:$D$766,Main_OG!AJ$1:AJ$766,"")</f>
        <v>45670298</v>
      </c>
      <c r="AB667" s="47">
        <f>_xlfn.XLOOKUP($E667,Main_OG!$D$1:$D$766,Main_OG!AK$1:AK$766,"")</f>
        <v>6819696</v>
      </c>
      <c r="AC667" s="47">
        <f>_xlfn.XLOOKUP($E667,Main_OG!$D$1:$D$766,Main_OG!AL$1:AL$766,"")</f>
        <v>2086254940</v>
      </c>
      <c r="AD667" s="47">
        <f>_xlfn.XLOOKUP($E667,Main_OG!$D$1:$D$766,Main_OG!AM$1:AM$766,"")</f>
        <v>27868270</v>
      </c>
    </row>
    <row r="668" spans="1:30" x14ac:dyDescent="0.35">
      <c r="A668" s="36" t="s">
        <v>1687</v>
      </c>
      <c r="B668" s="45" t="s">
        <v>111</v>
      </c>
      <c r="C668" s="45" t="s">
        <v>4371</v>
      </c>
      <c r="D668" s="36" t="s">
        <v>1687</v>
      </c>
      <c r="E668" s="36" t="str">
        <f t="shared" si="30"/>
        <v>2015_FL</v>
      </c>
      <c r="F668" s="45">
        <v>2015</v>
      </c>
      <c r="G668" s="45">
        <f>_xlfn.XLOOKUP(I668,Main_OG!$B$1:$B$766,Main_OG!$O$1:$O$766,"")</f>
        <v>0</v>
      </c>
      <c r="H668" s="45">
        <f>_xlfn.XLOOKUP(E668,Main_OG!$D$1:$D$766,Main_OG!$J$1:$J$766,"")</f>
        <v>1</v>
      </c>
      <c r="I668" s="45" t="s">
        <v>111</v>
      </c>
      <c r="J668" s="45" t="str">
        <f t="shared" si="31"/>
        <v>Duke Energy Florida, Inc_FL</v>
      </c>
      <c r="K668" s="45" t="str">
        <f t="shared" si="32"/>
        <v>Duke Energy Florida, Inc_FL</v>
      </c>
      <c r="L668" s="45" t="s">
        <v>1691</v>
      </c>
      <c r="M668" s="45">
        <v>0</v>
      </c>
      <c r="N668" s="45">
        <v>195001</v>
      </c>
      <c r="O668" s="45">
        <v>2243</v>
      </c>
      <c r="P668" s="45">
        <v>1524605</v>
      </c>
      <c r="Q668" s="45">
        <v>0</v>
      </c>
      <c r="R668" s="45">
        <v>15328676</v>
      </c>
      <c r="S668" s="45">
        <v>3292522</v>
      </c>
      <c r="T668" s="45">
        <v>19931985</v>
      </c>
      <c r="U668" s="45">
        <v>0</v>
      </c>
      <c r="V668" s="45">
        <v>9.9685641</v>
      </c>
      <c r="W668" s="45">
        <v>8.7883087999999994</v>
      </c>
      <c r="X668" s="45">
        <v>13.172095000000001</v>
      </c>
      <c r="Y668" s="46">
        <v>945929</v>
      </c>
      <c r="Z668" s="46">
        <v>46783.906572351276</v>
      </c>
      <c r="AA668" s="47">
        <f>_xlfn.XLOOKUP($E668,Main_OG!$D$1:$D$766,Main_OG!AJ$1:AJ$766,"")</f>
        <v>38105610</v>
      </c>
      <c r="AB668" s="47">
        <f>_xlfn.XLOOKUP($E668,Main_OG!$D$1:$D$766,Main_OG!AK$1:AK$766,"")</f>
        <v>7861630</v>
      </c>
      <c r="AC668" s="47">
        <f>_xlfn.XLOOKUP($E668,Main_OG!$D$1:$D$766,Main_OG!AL$1:AL$766,"")</f>
        <v>2326942774</v>
      </c>
      <c r="AD668" s="47">
        <f>_xlfn.XLOOKUP($E668,Main_OG!$D$1:$D$766,Main_OG!AM$1:AM$766,"")</f>
        <v>28121916</v>
      </c>
    </row>
    <row r="669" spans="1:30" x14ac:dyDescent="0.35">
      <c r="A669" s="36" t="s">
        <v>1692</v>
      </c>
      <c r="B669" s="45" t="s">
        <v>111</v>
      </c>
      <c r="C669" s="45" t="s">
        <v>4371</v>
      </c>
      <c r="D669" s="36" t="s">
        <v>1687</v>
      </c>
      <c r="E669" s="36" t="str">
        <f t="shared" si="30"/>
        <v>2016_FL</v>
      </c>
      <c r="F669" s="45">
        <v>2016</v>
      </c>
      <c r="G669" s="45">
        <f>_xlfn.XLOOKUP(I669,Main_OG!$B$1:$B$766,Main_OG!$O$1:$O$766,"")</f>
        <v>0</v>
      </c>
      <c r="H669" s="45">
        <f>_xlfn.XLOOKUP(E669,Main_OG!$D$1:$D$766,Main_OG!$J$1:$J$766,"")</f>
        <v>1</v>
      </c>
      <c r="I669" s="45" t="s">
        <v>111</v>
      </c>
      <c r="J669" s="45" t="str">
        <f t="shared" si="31"/>
        <v>Duke Energy Florida, LLC_FL</v>
      </c>
      <c r="K669" s="45" t="str">
        <f t="shared" si="32"/>
        <v>Duke Energy Florida, Inc_FL</v>
      </c>
      <c r="L669" s="45" t="s">
        <v>1693</v>
      </c>
      <c r="M669" s="45">
        <v>0</v>
      </c>
      <c r="N669" s="45">
        <v>196991</v>
      </c>
      <c r="O669" s="45">
        <v>2178</v>
      </c>
      <c r="P669" s="45">
        <v>1543967</v>
      </c>
      <c r="Q669" s="45">
        <v>0</v>
      </c>
      <c r="R669" s="45">
        <v>15311995</v>
      </c>
      <c r="S669" s="45">
        <v>3196547</v>
      </c>
      <c r="T669" s="45">
        <v>20265419</v>
      </c>
      <c r="U669" s="45">
        <v>0</v>
      </c>
      <c r="V669" s="45">
        <v>8.6839226000000007</v>
      </c>
      <c r="W669" s="45">
        <v>7.5734848000000001</v>
      </c>
      <c r="X669" s="45">
        <v>11.862742000000001</v>
      </c>
      <c r="Y669" s="46">
        <v>978989.7</v>
      </c>
      <c r="Z669" s="46">
        <v>47461.019621774838</v>
      </c>
      <c r="AA669" s="47">
        <f>_xlfn.XLOOKUP($E669,Main_OG!$D$1:$D$766,Main_OG!AJ$1:AJ$766,"")</f>
        <v>35399166</v>
      </c>
      <c r="AB669" s="47">
        <f>_xlfn.XLOOKUP($E669,Main_OG!$D$1:$D$766,Main_OG!AK$1:AK$766,"")</f>
        <v>10242104</v>
      </c>
      <c r="AC669" s="47">
        <f>_xlfn.XLOOKUP($E669,Main_OG!$D$1:$D$766,Main_OG!AL$1:AL$766,"")</f>
        <v>2373450266</v>
      </c>
      <c r="AD669" s="47">
        <f>_xlfn.XLOOKUP($E669,Main_OG!$D$1:$D$766,Main_OG!AM$1:AM$766,"")</f>
        <v>29320022</v>
      </c>
    </row>
    <row r="670" spans="1:30" x14ac:dyDescent="0.35">
      <c r="A670" s="36" t="s">
        <v>1692</v>
      </c>
      <c r="B670" s="45" t="s">
        <v>111</v>
      </c>
      <c r="C670" s="45" t="s">
        <v>4371</v>
      </c>
      <c r="D670" s="36" t="s">
        <v>1687</v>
      </c>
      <c r="E670" s="36" t="str">
        <f t="shared" si="30"/>
        <v>2017_FL</v>
      </c>
      <c r="F670" s="45">
        <v>2017</v>
      </c>
      <c r="G670" s="45">
        <f>_xlfn.XLOOKUP(I670,Main_OG!$B$1:$B$766,Main_OG!$O$1:$O$766,"")</f>
        <v>0</v>
      </c>
      <c r="H670" s="45">
        <f>_xlfn.XLOOKUP(E670,Main_OG!$D$1:$D$766,Main_OG!$J$1:$J$766,"")</f>
        <v>1</v>
      </c>
      <c r="I670" s="45" t="s">
        <v>111</v>
      </c>
      <c r="J670" s="45" t="str">
        <f t="shared" si="31"/>
        <v>Duke Energy Florida, LLC_FL</v>
      </c>
      <c r="K670" s="45" t="str">
        <f t="shared" si="32"/>
        <v>Duke Energy Florida, Inc_FL</v>
      </c>
      <c r="L670" s="45" t="s">
        <v>1694</v>
      </c>
      <c r="M670" s="45">
        <v>0</v>
      </c>
      <c r="N670" s="45">
        <v>199930</v>
      </c>
      <c r="O670" s="45">
        <v>2137</v>
      </c>
      <c r="P670" s="45">
        <v>1573260</v>
      </c>
      <c r="Q670" s="45">
        <v>0</v>
      </c>
      <c r="R670" s="45">
        <v>15113043</v>
      </c>
      <c r="S670" s="45">
        <v>3120175</v>
      </c>
      <c r="T670" s="45">
        <v>19790794</v>
      </c>
      <c r="U670" s="45">
        <v>0</v>
      </c>
      <c r="V670" s="45">
        <v>9.2328805000000003</v>
      </c>
      <c r="W670" s="45">
        <v>8.0535162000000007</v>
      </c>
      <c r="X670" s="45">
        <v>12.388431000000001</v>
      </c>
      <c r="Y670" s="46">
        <v>1014866.9</v>
      </c>
      <c r="Z670" s="46">
        <v>48379.777575430031</v>
      </c>
      <c r="AA670" s="47">
        <f>_xlfn.XLOOKUP($E670,Main_OG!$D$1:$D$766,Main_OG!AJ$1:AJ$766,"")</f>
        <v>33747858</v>
      </c>
      <c r="AB670" s="47">
        <f>_xlfn.XLOOKUP($E670,Main_OG!$D$1:$D$766,Main_OG!AK$1:AK$766,"")</f>
        <v>5320500</v>
      </c>
      <c r="AC670" s="47">
        <f>_xlfn.XLOOKUP($E670,Main_OG!$D$1:$D$766,Main_OG!AL$1:AL$766,"")</f>
        <v>2384928964</v>
      </c>
      <c r="AD670" s="47">
        <f>_xlfn.XLOOKUP($E670,Main_OG!$D$1:$D$766,Main_OG!AM$1:AM$766,"")</f>
        <v>29146219</v>
      </c>
    </row>
    <row r="671" spans="1:30" x14ac:dyDescent="0.35">
      <c r="A671" s="36" t="s">
        <v>1692</v>
      </c>
      <c r="B671" s="45" t="s">
        <v>111</v>
      </c>
      <c r="C671" s="45" t="s">
        <v>4371</v>
      </c>
      <c r="D671" s="36" t="s">
        <v>1687</v>
      </c>
      <c r="E671" s="36" t="str">
        <f t="shared" si="30"/>
        <v>2018_FL</v>
      </c>
      <c r="F671" s="45">
        <v>2018</v>
      </c>
      <c r="G671" s="45">
        <f>_xlfn.XLOOKUP(I671,Main_OG!$B$1:$B$766,Main_OG!$O$1:$O$766,"")</f>
        <v>0</v>
      </c>
      <c r="H671" s="45">
        <f>_xlfn.XLOOKUP(E671,Main_OG!$D$1:$D$766,Main_OG!$J$1:$J$766,"")</f>
        <v>1</v>
      </c>
      <c r="I671" s="45" t="s">
        <v>111</v>
      </c>
      <c r="J671" s="45" t="str">
        <f t="shared" si="31"/>
        <v>Duke Energy Florida, LLC_FL</v>
      </c>
      <c r="K671" s="45" t="str">
        <f t="shared" si="32"/>
        <v>Duke Energy Florida, Inc_FL</v>
      </c>
      <c r="L671" s="45" t="s">
        <v>1695</v>
      </c>
      <c r="M671" s="45">
        <v>0</v>
      </c>
      <c r="N671" s="45">
        <v>202340</v>
      </c>
      <c r="O671" s="45">
        <v>2080</v>
      </c>
      <c r="P671" s="45">
        <v>1597131</v>
      </c>
      <c r="Q671" s="45">
        <v>0</v>
      </c>
      <c r="R671" s="45">
        <v>15401936</v>
      </c>
      <c r="S671" s="45">
        <v>3107114</v>
      </c>
      <c r="T671" s="45">
        <v>20635601</v>
      </c>
      <c r="U671" s="45">
        <v>0</v>
      </c>
      <c r="V671" s="45">
        <v>9.8544351999999993</v>
      </c>
      <c r="W671" s="45">
        <v>8.2979479000000005</v>
      </c>
      <c r="X671" s="45">
        <v>13.135431000000001</v>
      </c>
      <c r="Y671" s="46">
        <v>1050433.8</v>
      </c>
      <c r="Z671" s="46">
        <v>49420.722518629329</v>
      </c>
      <c r="AA671" s="47">
        <f>_xlfn.XLOOKUP($E671,Main_OG!$D$1:$D$766,Main_OG!AJ$1:AJ$766,"")</f>
        <v>26767110</v>
      </c>
      <c r="AB671" s="47">
        <f>_xlfn.XLOOKUP($E671,Main_OG!$D$1:$D$766,Main_OG!AK$1:AK$766,"")</f>
        <v>7648188</v>
      </c>
      <c r="AC671" s="47">
        <f>_xlfn.XLOOKUP($E671,Main_OG!$D$1:$D$766,Main_OG!AL$1:AL$766,"")</f>
        <v>2545582294</v>
      </c>
      <c r="AD671" s="47">
        <f>_xlfn.XLOOKUP($E671,Main_OG!$D$1:$D$766,Main_OG!AM$1:AM$766,"")</f>
        <v>29312349</v>
      </c>
    </row>
    <row r="672" spans="1:30" x14ac:dyDescent="0.35">
      <c r="A672" s="36" t="s">
        <v>1692</v>
      </c>
      <c r="B672" s="45" t="s">
        <v>111</v>
      </c>
      <c r="C672" s="45" t="s">
        <v>4371</v>
      </c>
      <c r="D672" s="36" t="s">
        <v>1687</v>
      </c>
      <c r="E672" s="36" t="str">
        <f t="shared" si="30"/>
        <v>2019_FL</v>
      </c>
      <c r="F672" s="45">
        <v>2019</v>
      </c>
      <c r="G672" s="45">
        <f>_xlfn.XLOOKUP(I672,Main_OG!$B$1:$B$766,Main_OG!$O$1:$O$766,"")</f>
        <v>0</v>
      </c>
      <c r="H672" s="45">
        <f>_xlfn.XLOOKUP(E672,Main_OG!$D$1:$D$766,Main_OG!$J$1:$J$766,"")</f>
        <v>2</v>
      </c>
      <c r="I672" s="45" t="s">
        <v>111</v>
      </c>
      <c r="J672" s="45" t="str">
        <f t="shared" si="31"/>
        <v>Duke Energy Florida, LLC_FL</v>
      </c>
      <c r="K672" s="45" t="str">
        <f t="shared" si="32"/>
        <v>Duke Energy Florida, Inc_FL</v>
      </c>
      <c r="L672" s="45" t="s">
        <v>1696</v>
      </c>
      <c r="M672" s="45">
        <v>0</v>
      </c>
      <c r="N672" s="45">
        <v>204729</v>
      </c>
      <c r="O672" s="45">
        <v>2025</v>
      </c>
      <c r="P672" s="45">
        <v>1626117</v>
      </c>
      <c r="Q672" s="45">
        <v>0</v>
      </c>
      <c r="R672" s="45">
        <v>15448890</v>
      </c>
      <c r="S672" s="45">
        <v>2963373</v>
      </c>
      <c r="T672" s="45">
        <v>20775080</v>
      </c>
      <c r="U672" s="45">
        <v>0</v>
      </c>
      <c r="V672" s="45">
        <v>10.139575000000001</v>
      </c>
      <c r="W672" s="45">
        <v>8.5722587000000008</v>
      </c>
      <c r="X672" s="45">
        <v>13.624618999999999</v>
      </c>
      <c r="Y672" s="46">
        <v>1079271</v>
      </c>
      <c r="Z672" s="46">
        <v>50217.205836426256</v>
      </c>
      <c r="AA672" s="47">
        <f>_xlfn.XLOOKUP($E672,Main_OG!$D$1:$D$766,Main_OG!AJ$1:AJ$766,"")</f>
        <v>19084934</v>
      </c>
      <c r="AB672" s="47">
        <f>_xlfn.XLOOKUP($E672,Main_OG!$D$1:$D$766,Main_OG!AK$1:AK$766,"")</f>
        <v>5425448</v>
      </c>
      <c r="AC672" s="47">
        <f>_xlfn.XLOOKUP($E672,Main_OG!$D$1:$D$766,Main_OG!AL$1:AL$766,"")</f>
        <v>2655971906</v>
      </c>
      <c r="AD672" s="47">
        <f>_xlfn.XLOOKUP($E672,Main_OG!$D$1:$D$766,Main_OG!AM$1:AM$766,"")</f>
        <v>29108066</v>
      </c>
    </row>
    <row r="673" spans="1:30" x14ac:dyDescent="0.35">
      <c r="A673" s="36" t="s">
        <v>1692</v>
      </c>
      <c r="B673" s="45" t="s">
        <v>111</v>
      </c>
      <c r="C673" s="45" t="s">
        <v>4371</v>
      </c>
      <c r="D673" s="36" t="s">
        <v>1687</v>
      </c>
      <c r="E673" s="36" t="str">
        <f t="shared" si="30"/>
        <v>2020_FL</v>
      </c>
      <c r="F673" s="45">
        <v>2020</v>
      </c>
      <c r="G673" s="45">
        <f>_xlfn.XLOOKUP(I673,Main_OG!$B$1:$B$766,Main_OG!$O$1:$O$766,"")</f>
        <v>0</v>
      </c>
      <c r="H673" s="45">
        <f>_xlfn.XLOOKUP(E673,Main_OG!$D$1:$D$766,Main_OG!$J$1:$J$766,"")</f>
        <v>2</v>
      </c>
      <c r="I673" s="45" t="s">
        <v>111</v>
      </c>
      <c r="J673" s="45" t="str">
        <f t="shared" si="31"/>
        <v>Duke Energy Florida, LLC_FL</v>
      </c>
      <c r="K673" s="45" t="str">
        <f t="shared" si="32"/>
        <v>Duke Energy Florida, Inc_FL</v>
      </c>
      <c r="L673" s="45" t="s">
        <v>1697</v>
      </c>
      <c r="M673" s="45">
        <v>0</v>
      </c>
      <c r="N673" s="45">
        <v>206498</v>
      </c>
      <c r="O673" s="45">
        <v>1999</v>
      </c>
      <c r="P673" s="45">
        <v>0</v>
      </c>
      <c r="Q673" s="45">
        <v>0</v>
      </c>
      <c r="R673" s="45">
        <v>14624126</v>
      </c>
      <c r="S673" s="45">
        <v>3147394</v>
      </c>
      <c r="T673" s="45">
        <v>0</v>
      </c>
      <c r="U673" s="45">
        <v>0</v>
      </c>
      <c r="V673" s="45">
        <v>9.7173014000000002</v>
      </c>
      <c r="W673" s="45">
        <v>7.8519372000000001</v>
      </c>
      <c r="X673" s="45">
        <v>0</v>
      </c>
      <c r="Y673" s="46">
        <v>1068377.5</v>
      </c>
      <c r="Z673" s="46">
        <v>49260.684558114655</v>
      </c>
      <c r="AA673" s="47">
        <f>_xlfn.XLOOKUP($E673,Main_OG!$D$1:$D$766,Main_OG!AJ$1:AJ$766,"")</f>
        <v>15006074</v>
      </c>
      <c r="AB673" s="47">
        <f>_xlfn.XLOOKUP($E673,Main_OG!$D$1:$D$766,Main_OG!AK$1:AK$766,"")</f>
        <v>6239496</v>
      </c>
      <c r="AC673" s="47">
        <f>_xlfn.XLOOKUP($E673,Main_OG!$D$1:$D$766,Main_OG!AL$1:AL$766,"")</f>
        <v>2732402598</v>
      </c>
      <c r="AD673" s="47">
        <f>_xlfn.XLOOKUP($E673,Main_OG!$D$1:$D$766,Main_OG!AM$1:AM$766,"")</f>
        <v>0</v>
      </c>
    </row>
    <row r="674" spans="1:30" x14ac:dyDescent="0.35">
      <c r="A674" s="36" t="s">
        <v>1698</v>
      </c>
      <c r="B674" s="45" t="s">
        <v>310</v>
      </c>
      <c r="C674" s="45" t="s">
        <v>4372</v>
      </c>
      <c r="D674" s="36" t="s">
        <v>1707</v>
      </c>
      <c r="E674" s="36" t="str">
        <f t="shared" si="30"/>
        <v>2006_IN</v>
      </c>
      <c r="F674" s="45">
        <v>2006</v>
      </c>
      <c r="G674" s="45">
        <f>_xlfn.XLOOKUP(I674,Main_OG!$B$1:$B$766,Main_OG!$O$1:$O$766,"")</f>
        <v>0</v>
      </c>
      <c r="H674" s="45">
        <f>_xlfn.XLOOKUP(E674,Main_OG!$D$1:$D$766,Main_OG!$J$1:$J$766,"")</f>
        <v>0</v>
      </c>
      <c r="I674" s="45" t="s">
        <v>310</v>
      </c>
      <c r="J674" s="45" t="str">
        <f t="shared" si="31"/>
        <v>Duke Energy Indiana Inc_IN</v>
      </c>
      <c r="K674" s="45" t="str">
        <f t="shared" si="32"/>
        <v>Duke Energy Indiana, LLC_IN</v>
      </c>
      <c r="L674" s="45" t="s">
        <v>1699</v>
      </c>
      <c r="M674" s="45">
        <v>0</v>
      </c>
      <c r="N674" s="45">
        <v>98064</v>
      </c>
      <c r="O674" s="45">
        <v>2884</v>
      </c>
      <c r="P674" s="45">
        <v>665217</v>
      </c>
      <c r="Q674" s="45">
        <v>0</v>
      </c>
      <c r="R674" s="45">
        <v>543663</v>
      </c>
      <c r="S674" s="45">
        <v>582235</v>
      </c>
      <c r="T674" s="45">
        <v>713264</v>
      </c>
      <c r="U674" s="45">
        <v>0</v>
      </c>
      <c r="V674" s="45">
        <v>6.64202381835217</v>
      </c>
      <c r="W674" s="45">
        <v>4.9765976358394006</v>
      </c>
      <c r="X674" s="45">
        <v>8.1916857027024861</v>
      </c>
      <c r="Y674" s="46">
        <v>312525.5</v>
      </c>
      <c r="Z674" s="46">
        <v>49351.308271441318</v>
      </c>
      <c r="AA674" s="47">
        <f>_xlfn.XLOOKUP($E674,Main_OG!$D$1:$D$766,Main_OG!AJ$1:AJ$766,"")</f>
        <v>120992370.72</v>
      </c>
      <c r="AB674" s="47">
        <f>_xlfn.XLOOKUP($E674,Main_OG!$D$1:$D$766,Main_OG!AK$1:AK$766,"")</f>
        <v>567114.05999999994</v>
      </c>
      <c r="AC674" s="47">
        <f>_xlfn.XLOOKUP($E674,Main_OG!$D$1:$D$766,Main_OG!AL$1:AL$766,"")</f>
        <v>52692619.420000009</v>
      </c>
      <c r="AD674" s="47">
        <f>_xlfn.XLOOKUP($E674,Main_OG!$D$1:$D$766,Main_OG!AM$1:AM$766,"")</f>
        <v>0</v>
      </c>
    </row>
    <row r="675" spans="1:30" x14ac:dyDescent="0.35">
      <c r="A675" s="36" t="s">
        <v>1698</v>
      </c>
      <c r="B675" s="45" t="s">
        <v>310</v>
      </c>
      <c r="C675" s="45" t="s">
        <v>4372</v>
      </c>
      <c r="D675" s="36" t="s">
        <v>1707</v>
      </c>
      <c r="E675" s="36" t="str">
        <f t="shared" si="30"/>
        <v>2008_IN</v>
      </c>
      <c r="F675" s="45">
        <v>2008</v>
      </c>
      <c r="G675" s="45">
        <f>_xlfn.XLOOKUP(I675,Main_OG!$B$1:$B$766,Main_OG!$O$1:$O$766,"")</f>
        <v>0</v>
      </c>
      <c r="H675" s="45">
        <f>_xlfn.XLOOKUP(E675,Main_OG!$D$1:$D$766,Main_OG!$J$1:$J$766,"")</f>
        <v>0</v>
      </c>
      <c r="I675" s="45" t="s">
        <v>310</v>
      </c>
      <c r="J675" s="45" t="str">
        <f t="shared" si="31"/>
        <v>Duke Energy Indiana Inc_IN</v>
      </c>
      <c r="K675" s="45" t="str">
        <f t="shared" si="32"/>
        <v>Duke Energy Indiana, LLC_IN</v>
      </c>
      <c r="L675" s="45" t="s">
        <v>1700</v>
      </c>
      <c r="M675" s="45">
        <v>0</v>
      </c>
      <c r="N675" s="45">
        <v>100391</v>
      </c>
      <c r="O675" s="45">
        <v>2842</v>
      </c>
      <c r="P675" s="45">
        <v>673414</v>
      </c>
      <c r="Q675" s="45">
        <v>0</v>
      </c>
      <c r="R675" s="45">
        <v>8592695</v>
      </c>
      <c r="S675" s="45">
        <v>10671598</v>
      </c>
      <c r="T675" s="45">
        <v>9283226</v>
      </c>
      <c r="U675" s="45">
        <v>0</v>
      </c>
      <c r="V675" s="45">
        <v>7.24</v>
      </c>
      <c r="W675" s="45">
        <v>5.58</v>
      </c>
      <c r="X675" s="45">
        <v>8.7899999999999991</v>
      </c>
      <c r="Y675" s="46">
        <v>322384.3</v>
      </c>
      <c r="Z675" s="46">
        <v>50178.059851145699</v>
      </c>
      <c r="AA675" s="47">
        <f>_xlfn.XLOOKUP($E675,Main_OG!$D$1:$D$766,Main_OG!AJ$1:AJ$766,"")</f>
        <v>122090074</v>
      </c>
      <c r="AB675" s="47">
        <f>_xlfn.XLOOKUP($E675,Main_OG!$D$1:$D$766,Main_OG!AK$1:AK$766,"")</f>
        <v>643074</v>
      </c>
      <c r="AC675" s="47">
        <f>_xlfn.XLOOKUP($E675,Main_OG!$D$1:$D$766,Main_OG!AL$1:AL$766,"")</f>
        <v>63278382</v>
      </c>
      <c r="AD675" s="47">
        <f>_xlfn.XLOOKUP($E675,Main_OG!$D$1:$D$766,Main_OG!AM$1:AM$766,"")</f>
        <v>0</v>
      </c>
    </row>
    <row r="676" spans="1:30" x14ac:dyDescent="0.35">
      <c r="A676" s="36" t="s">
        <v>1698</v>
      </c>
      <c r="B676" s="45" t="s">
        <v>310</v>
      </c>
      <c r="C676" s="45" t="s">
        <v>4372</v>
      </c>
      <c r="D676" s="36" t="s">
        <v>1707</v>
      </c>
      <c r="E676" s="36" t="str">
        <f t="shared" si="30"/>
        <v>2009_IN</v>
      </c>
      <c r="F676" s="45">
        <v>2009</v>
      </c>
      <c r="G676" s="45">
        <f>_xlfn.XLOOKUP(I676,Main_OG!$B$1:$B$766,Main_OG!$O$1:$O$766,"")</f>
        <v>0</v>
      </c>
      <c r="H676" s="45">
        <f>_xlfn.XLOOKUP(E676,Main_OG!$D$1:$D$766,Main_OG!$J$1:$J$766,"")</f>
        <v>0</v>
      </c>
      <c r="I676" s="45" t="s">
        <v>310</v>
      </c>
      <c r="J676" s="45" t="str">
        <f t="shared" si="31"/>
        <v>Duke Energy Indiana Inc_IN</v>
      </c>
      <c r="K676" s="45" t="str">
        <f t="shared" si="32"/>
        <v>Duke Energy Indiana, LLC_IN</v>
      </c>
      <c r="L676" s="45" t="s">
        <v>1701</v>
      </c>
      <c r="M676" s="45">
        <v>0</v>
      </c>
      <c r="N676" s="45">
        <v>100591</v>
      </c>
      <c r="O676" s="45">
        <v>2814</v>
      </c>
      <c r="P676" s="45">
        <v>672740</v>
      </c>
      <c r="Q676" s="45">
        <v>0</v>
      </c>
      <c r="R676" s="45">
        <v>8310987</v>
      </c>
      <c r="S676" s="45">
        <v>9023642</v>
      </c>
      <c r="T676" s="45">
        <v>8881263</v>
      </c>
      <c r="U676" s="45">
        <v>0</v>
      </c>
      <c r="V676" s="45">
        <v>7.66</v>
      </c>
      <c r="W676" s="45">
        <v>6.02</v>
      </c>
      <c r="X676" s="45">
        <v>9.27</v>
      </c>
      <c r="Y676" s="46">
        <v>299789</v>
      </c>
      <c r="Z676" s="46">
        <v>46411.815476075288</v>
      </c>
      <c r="AA676" s="47">
        <f>_xlfn.XLOOKUP($E676,Main_OG!$D$1:$D$766,Main_OG!AJ$1:AJ$766,"")</f>
        <v>108667422</v>
      </c>
      <c r="AB676" s="47">
        <f>_xlfn.XLOOKUP($E676,Main_OG!$D$1:$D$766,Main_OG!AK$1:AK$766,"")</f>
        <v>568080</v>
      </c>
      <c r="AC676" s="47">
        <f>_xlfn.XLOOKUP($E676,Main_OG!$D$1:$D$766,Main_OG!AL$1:AL$766,"")</f>
        <v>67058244</v>
      </c>
      <c r="AD676" s="47">
        <f>_xlfn.XLOOKUP($E676,Main_OG!$D$1:$D$766,Main_OG!AM$1:AM$766,"")</f>
        <v>0</v>
      </c>
    </row>
    <row r="677" spans="1:30" x14ac:dyDescent="0.35">
      <c r="A677" s="36" t="s">
        <v>1698</v>
      </c>
      <c r="B677" s="45" t="s">
        <v>310</v>
      </c>
      <c r="C677" s="45" t="s">
        <v>4372</v>
      </c>
      <c r="D677" s="36" t="s">
        <v>1707</v>
      </c>
      <c r="E677" s="36" t="str">
        <f t="shared" si="30"/>
        <v>2010_IN</v>
      </c>
      <c r="F677" s="45">
        <v>2010</v>
      </c>
      <c r="G677" s="45">
        <f>_xlfn.XLOOKUP(I677,Main_OG!$B$1:$B$766,Main_OG!$O$1:$O$766,"")</f>
        <v>0</v>
      </c>
      <c r="H677" s="45">
        <f>_xlfn.XLOOKUP(E677,Main_OG!$D$1:$D$766,Main_OG!$J$1:$J$766,"")</f>
        <v>0</v>
      </c>
      <c r="I677" s="45" t="s">
        <v>310</v>
      </c>
      <c r="J677" s="45" t="str">
        <f t="shared" si="31"/>
        <v>Duke Energy Indiana Inc_IN</v>
      </c>
      <c r="K677" s="45" t="str">
        <f t="shared" si="32"/>
        <v>Duke Energy Indiana, LLC_IN</v>
      </c>
      <c r="L677" s="45" t="s">
        <v>1702</v>
      </c>
      <c r="M677" s="45">
        <v>0</v>
      </c>
      <c r="N677" s="45">
        <v>101031</v>
      </c>
      <c r="O677" s="45">
        <v>2790</v>
      </c>
      <c r="P677" s="45">
        <v>677998</v>
      </c>
      <c r="Q677" s="45">
        <v>0</v>
      </c>
      <c r="R677" s="45">
        <v>8531725</v>
      </c>
      <c r="S677" s="45">
        <v>10100077</v>
      </c>
      <c r="T677" s="45">
        <v>9627037</v>
      </c>
      <c r="U677" s="45">
        <v>0</v>
      </c>
      <c r="V677" s="45">
        <v>7.65</v>
      </c>
      <c r="W677" s="45">
        <v>5.87</v>
      </c>
      <c r="X677" s="45">
        <v>9.08</v>
      </c>
      <c r="Y677" s="46">
        <v>320731.8</v>
      </c>
      <c r="Z677" s="46">
        <v>49415.15787170743</v>
      </c>
      <c r="AA677" s="47">
        <f>_xlfn.XLOOKUP($E677,Main_OG!$D$1:$D$766,Main_OG!AJ$1:AJ$766,"")</f>
        <v>112440262</v>
      </c>
      <c r="AB677" s="47">
        <f>_xlfn.XLOOKUP($E677,Main_OG!$D$1:$D$766,Main_OG!AK$1:AK$766,"")</f>
        <v>552818</v>
      </c>
      <c r="AC677" s="47">
        <f>_xlfn.XLOOKUP($E677,Main_OG!$D$1:$D$766,Main_OG!AL$1:AL$766,"")</f>
        <v>111625950</v>
      </c>
      <c r="AD677" s="47">
        <f>_xlfn.XLOOKUP($E677,Main_OG!$D$1:$D$766,Main_OG!AM$1:AM$766,"")</f>
        <v>0</v>
      </c>
    </row>
    <row r="678" spans="1:30" x14ac:dyDescent="0.35">
      <c r="A678" s="36" t="s">
        <v>1698</v>
      </c>
      <c r="B678" s="45" t="s">
        <v>310</v>
      </c>
      <c r="C678" s="45" t="s">
        <v>4372</v>
      </c>
      <c r="D678" s="36" t="s">
        <v>1707</v>
      </c>
      <c r="E678" s="36" t="str">
        <f t="shared" si="30"/>
        <v>2011_IN</v>
      </c>
      <c r="F678" s="45">
        <v>2011</v>
      </c>
      <c r="G678" s="45">
        <f>_xlfn.XLOOKUP(I678,Main_OG!$B$1:$B$766,Main_OG!$O$1:$O$766,"")</f>
        <v>0</v>
      </c>
      <c r="H678" s="45">
        <f>_xlfn.XLOOKUP(E678,Main_OG!$D$1:$D$766,Main_OG!$J$1:$J$766,"")</f>
        <v>0</v>
      </c>
      <c r="I678" s="45" t="s">
        <v>310</v>
      </c>
      <c r="J678" s="45" t="str">
        <f t="shared" si="31"/>
        <v>Duke Energy Indiana Inc_IN</v>
      </c>
      <c r="K678" s="45" t="str">
        <f t="shared" si="32"/>
        <v>Duke Energy Indiana, LLC_IN</v>
      </c>
      <c r="L678" s="45" t="s">
        <v>1703</v>
      </c>
      <c r="M678" s="45">
        <v>0</v>
      </c>
      <c r="N678" s="45">
        <v>101194</v>
      </c>
      <c r="O678" s="45">
        <v>2754</v>
      </c>
      <c r="P678" s="45">
        <v>678931</v>
      </c>
      <c r="Q678" s="45">
        <v>0</v>
      </c>
      <c r="R678" s="45">
        <v>8369627</v>
      </c>
      <c r="S678" s="45">
        <v>10212547</v>
      </c>
      <c r="T678" s="45">
        <v>9228204</v>
      </c>
      <c r="U678" s="45">
        <v>0</v>
      </c>
      <c r="V678" s="45">
        <v>8.11</v>
      </c>
      <c r="W678" s="45">
        <v>6.29</v>
      </c>
      <c r="X678" s="45">
        <v>9.83</v>
      </c>
      <c r="Y678" s="46">
        <v>321532.79999999999</v>
      </c>
      <c r="Z678" s="46">
        <v>49335.655376117225</v>
      </c>
      <c r="AA678" s="47">
        <f>_xlfn.XLOOKUP($E678,Main_OG!$D$1:$D$766,Main_OG!AJ$1:AJ$766,"")</f>
        <v>105179496</v>
      </c>
      <c r="AB678" s="47">
        <f>_xlfn.XLOOKUP($E678,Main_OG!$D$1:$D$766,Main_OG!AK$1:AK$766,"")</f>
        <v>3482912.4</v>
      </c>
      <c r="AC678" s="47">
        <f>_xlfn.XLOOKUP($E678,Main_OG!$D$1:$D$766,Main_OG!AL$1:AL$766,"")</f>
        <v>161515530</v>
      </c>
      <c r="AD678" s="47">
        <f>_xlfn.XLOOKUP($E678,Main_OG!$D$1:$D$766,Main_OG!AM$1:AM$766,"")</f>
        <v>0</v>
      </c>
    </row>
    <row r="679" spans="1:30" x14ac:dyDescent="0.35">
      <c r="A679" s="36" t="s">
        <v>1698</v>
      </c>
      <c r="B679" s="45" t="s">
        <v>310</v>
      </c>
      <c r="C679" s="45" t="s">
        <v>4372</v>
      </c>
      <c r="D679" s="36" t="s">
        <v>1707</v>
      </c>
      <c r="E679" s="36" t="str">
        <f t="shared" si="30"/>
        <v>2012_IN</v>
      </c>
      <c r="F679" s="45">
        <v>2012</v>
      </c>
      <c r="G679" s="45">
        <f>_xlfn.XLOOKUP(I679,Main_OG!$B$1:$B$766,Main_OG!$O$1:$O$766,"")</f>
        <v>0</v>
      </c>
      <c r="H679" s="45">
        <f>_xlfn.XLOOKUP(E679,Main_OG!$D$1:$D$766,Main_OG!$J$1:$J$766,"")</f>
        <v>0</v>
      </c>
      <c r="I679" s="45" t="s">
        <v>310</v>
      </c>
      <c r="J679" s="45" t="str">
        <f t="shared" si="31"/>
        <v>Duke Energy Indiana Inc_IN</v>
      </c>
      <c r="K679" s="45" t="str">
        <f t="shared" si="32"/>
        <v>Duke Energy Indiana, LLC_IN</v>
      </c>
      <c r="L679" s="45" t="s">
        <v>1704</v>
      </c>
      <c r="M679" s="45">
        <v>0</v>
      </c>
      <c r="N679" s="45">
        <v>101553</v>
      </c>
      <c r="O679" s="45">
        <v>2734</v>
      </c>
      <c r="P679" s="45">
        <v>683335</v>
      </c>
      <c r="Q679" s="45">
        <v>0</v>
      </c>
      <c r="R679" s="45">
        <v>8394957</v>
      </c>
      <c r="S679" s="45">
        <v>10452014</v>
      </c>
      <c r="T679" s="45">
        <v>8934854</v>
      </c>
      <c r="U679" s="45">
        <v>0</v>
      </c>
      <c r="V679" s="45">
        <v>8.4844389000000007</v>
      </c>
      <c r="W679" s="45">
        <v>6.6629838000000001</v>
      </c>
      <c r="X679" s="45">
        <v>10.292916</v>
      </c>
      <c r="Y679" s="46">
        <v>323876.2</v>
      </c>
      <c r="Z679" s="46">
        <v>49530.011443665069</v>
      </c>
      <c r="AA679" s="47">
        <f>_xlfn.XLOOKUP($E679,Main_OG!$D$1:$D$766,Main_OG!AJ$1:AJ$766,"")</f>
        <v>93173864</v>
      </c>
      <c r="AB679" s="47">
        <f>_xlfn.XLOOKUP($E679,Main_OG!$D$1:$D$766,Main_OG!AK$1:AK$766,"")</f>
        <v>2478722</v>
      </c>
      <c r="AC679" s="47">
        <f>_xlfn.XLOOKUP($E679,Main_OG!$D$1:$D$766,Main_OG!AL$1:AL$766,"")</f>
        <v>226471182</v>
      </c>
      <c r="AD679" s="47">
        <f>_xlfn.XLOOKUP($E679,Main_OG!$D$1:$D$766,Main_OG!AM$1:AM$766,"")</f>
        <v>0</v>
      </c>
    </row>
    <row r="680" spans="1:30" x14ac:dyDescent="0.35">
      <c r="A680" s="36" t="s">
        <v>1698</v>
      </c>
      <c r="B680" s="45" t="s">
        <v>310</v>
      </c>
      <c r="C680" s="45" t="s">
        <v>4372</v>
      </c>
      <c r="D680" s="36" t="s">
        <v>1707</v>
      </c>
      <c r="E680" s="36" t="str">
        <f t="shared" si="30"/>
        <v>2013_IN</v>
      </c>
      <c r="F680" s="45">
        <v>2013</v>
      </c>
      <c r="G680" s="45">
        <f>_xlfn.XLOOKUP(I680,Main_OG!$B$1:$B$766,Main_OG!$O$1:$O$766,"")</f>
        <v>0</v>
      </c>
      <c r="H680" s="45">
        <f>_xlfn.XLOOKUP(E680,Main_OG!$D$1:$D$766,Main_OG!$J$1:$J$766,"")</f>
        <v>0</v>
      </c>
      <c r="I680" s="45" t="s">
        <v>310</v>
      </c>
      <c r="J680" s="45" t="str">
        <f t="shared" si="31"/>
        <v>Duke Energy Indiana Inc_IN</v>
      </c>
      <c r="K680" s="45" t="str">
        <f t="shared" si="32"/>
        <v>Duke Energy Indiana, LLC_IN</v>
      </c>
      <c r="L680" s="45" t="s">
        <v>1705</v>
      </c>
      <c r="M680" s="45">
        <v>0</v>
      </c>
      <c r="N680" s="45">
        <v>101728</v>
      </c>
      <c r="O680" s="45">
        <v>2726</v>
      </c>
      <c r="P680" s="45">
        <v>688302</v>
      </c>
      <c r="Q680" s="45">
        <v>0</v>
      </c>
      <c r="R680" s="45">
        <v>8450462</v>
      </c>
      <c r="S680" s="45">
        <v>10369081</v>
      </c>
      <c r="T680" s="45">
        <v>9183527</v>
      </c>
      <c r="U680" s="45">
        <v>0</v>
      </c>
      <c r="V680" s="45">
        <v>9.1415001999999994</v>
      </c>
      <c r="W680" s="45">
        <v>7.2873767999999997</v>
      </c>
      <c r="X680" s="45">
        <v>10.885555999999999</v>
      </c>
      <c r="Y680" s="46">
        <v>333207.40000000002</v>
      </c>
      <c r="Z680" s="46">
        <v>50712.060968788879</v>
      </c>
      <c r="AA680" s="47">
        <f>_xlfn.XLOOKUP($E680,Main_OG!$D$1:$D$766,Main_OG!AJ$1:AJ$766,"")</f>
        <v>93043302</v>
      </c>
      <c r="AB680" s="47">
        <f>_xlfn.XLOOKUP($E680,Main_OG!$D$1:$D$766,Main_OG!AK$1:AK$766,"")</f>
        <v>3942861.4</v>
      </c>
      <c r="AC680" s="47">
        <f>_xlfn.XLOOKUP($E680,Main_OG!$D$1:$D$766,Main_OG!AL$1:AL$766,"")</f>
        <v>153252544</v>
      </c>
      <c r="AD680" s="47">
        <f>_xlfn.XLOOKUP($E680,Main_OG!$D$1:$D$766,Main_OG!AM$1:AM$766,"")</f>
        <v>0</v>
      </c>
    </row>
    <row r="681" spans="1:30" x14ac:dyDescent="0.35">
      <c r="A681" s="36" t="s">
        <v>1698</v>
      </c>
      <c r="B681" s="45" t="s">
        <v>310</v>
      </c>
      <c r="C681" s="45" t="s">
        <v>4372</v>
      </c>
      <c r="D681" s="36" t="s">
        <v>1707</v>
      </c>
      <c r="E681" s="36" t="str">
        <f t="shared" si="30"/>
        <v>2014_IN</v>
      </c>
      <c r="F681" s="45">
        <v>2014</v>
      </c>
      <c r="G681" s="45">
        <f>_xlfn.XLOOKUP(I681,Main_OG!$B$1:$B$766,Main_OG!$O$1:$O$766,"")</f>
        <v>0</v>
      </c>
      <c r="H681" s="45">
        <f>_xlfn.XLOOKUP(E681,Main_OG!$D$1:$D$766,Main_OG!$J$1:$J$766,"")</f>
        <v>0</v>
      </c>
      <c r="I681" s="45" t="s">
        <v>310</v>
      </c>
      <c r="J681" s="45" t="str">
        <f t="shared" si="31"/>
        <v>Duke Energy Indiana Inc_IN</v>
      </c>
      <c r="K681" s="45" t="str">
        <f t="shared" si="32"/>
        <v>Duke Energy Indiana, LLC_IN</v>
      </c>
      <c r="L681" s="45" t="s">
        <v>1706</v>
      </c>
      <c r="M681" s="45">
        <v>0</v>
      </c>
      <c r="N681" s="45">
        <v>101866</v>
      </c>
      <c r="O681" s="45">
        <v>2708</v>
      </c>
      <c r="P681" s="45">
        <v>693006</v>
      </c>
      <c r="Q681" s="45">
        <v>0</v>
      </c>
      <c r="R681" s="45">
        <v>8349697</v>
      </c>
      <c r="S681" s="45">
        <v>10629435</v>
      </c>
      <c r="T681" s="45">
        <v>9245016</v>
      </c>
      <c r="U681" s="45">
        <v>0</v>
      </c>
      <c r="V681" s="45">
        <v>9.7674561999999998</v>
      </c>
      <c r="W681" s="45">
        <v>7.8424676</v>
      </c>
      <c r="X681" s="45">
        <v>11.692852</v>
      </c>
      <c r="Y681" s="46">
        <v>343827.8</v>
      </c>
      <c r="Z681" s="46">
        <v>52126.563007171448</v>
      </c>
      <c r="AA681" s="47">
        <f>_xlfn.XLOOKUP($E681,Main_OG!$D$1:$D$766,Main_OG!AJ$1:AJ$766,"")</f>
        <v>97120070</v>
      </c>
      <c r="AB681" s="47">
        <f>_xlfn.XLOOKUP($E681,Main_OG!$D$1:$D$766,Main_OG!AK$1:AK$766,"")</f>
        <v>4299352</v>
      </c>
      <c r="AC681" s="47">
        <f>_xlfn.XLOOKUP($E681,Main_OG!$D$1:$D$766,Main_OG!AL$1:AL$766,"")</f>
        <v>151931500</v>
      </c>
      <c r="AD681" s="47">
        <f>_xlfn.XLOOKUP($E681,Main_OG!$D$1:$D$766,Main_OG!AM$1:AM$766,"")</f>
        <v>0</v>
      </c>
    </row>
    <row r="682" spans="1:30" x14ac:dyDescent="0.35">
      <c r="A682" s="36" t="s">
        <v>1707</v>
      </c>
      <c r="B682" s="45" t="s">
        <v>310</v>
      </c>
      <c r="C682" s="45" t="s">
        <v>4372</v>
      </c>
      <c r="D682" s="36" t="s">
        <v>1707</v>
      </c>
      <c r="E682" s="36" t="str">
        <f t="shared" si="30"/>
        <v>2015_IN</v>
      </c>
      <c r="F682" s="45">
        <v>2015</v>
      </c>
      <c r="G682" s="45">
        <f>_xlfn.XLOOKUP(I682,Main_OG!$B$1:$B$766,Main_OG!$O$1:$O$766,"")</f>
        <v>0</v>
      </c>
      <c r="H682" s="45">
        <f>_xlfn.XLOOKUP(E682,Main_OG!$D$1:$D$766,Main_OG!$J$1:$J$766,"")</f>
        <v>0</v>
      </c>
      <c r="I682" s="45" t="s">
        <v>310</v>
      </c>
      <c r="J682" s="45" t="str">
        <f t="shared" si="31"/>
        <v>Duke Energy Indiana, LLC_IN</v>
      </c>
      <c r="K682" s="45" t="str">
        <f t="shared" si="32"/>
        <v>Duke Energy Indiana, LLC_IN</v>
      </c>
      <c r="L682" s="45" t="s">
        <v>1708</v>
      </c>
      <c r="M682" s="45">
        <v>0</v>
      </c>
      <c r="N682" s="45">
        <v>102175</v>
      </c>
      <c r="O682" s="45">
        <v>2707</v>
      </c>
      <c r="P682" s="45">
        <v>699440</v>
      </c>
      <c r="Q682" s="45">
        <v>0</v>
      </c>
      <c r="R682" s="45">
        <v>8391463</v>
      </c>
      <c r="S682" s="45">
        <v>10505307</v>
      </c>
      <c r="T682" s="45">
        <v>8924185</v>
      </c>
      <c r="U682" s="45">
        <v>0</v>
      </c>
      <c r="V682" s="45">
        <v>8.8030299000000003</v>
      </c>
      <c r="W682" s="45">
        <v>6.9436619000000004</v>
      </c>
      <c r="X682" s="45">
        <v>11.013163</v>
      </c>
      <c r="Y682" s="46">
        <v>341205.2</v>
      </c>
      <c r="Z682" s="46">
        <v>51608.28757175817</v>
      </c>
      <c r="AA682" s="47">
        <f>_xlfn.XLOOKUP($E682,Main_OG!$D$1:$D$766,Main_OG!AJ$1:AJ$766,"")</f>
        <v>78232886</v>
      </c>
      <c r="AB682" s="47">
        <f>_xlfn.XLOOKUP($E682,Main_OG!$D$1:$D$766,Main_OG!AK$1:AK$766,"")</f>
        <v>4439134</v>
      </c>
      <c r="AC682" s="47">
        <f>_xlfn.XLOOKUP($E682,Main_OG!$D$1:$D$766,Main_OG!AL$1:AL$766,"")</f>
        <v>250128744</v>
      </c>
      <c r="AD682" s="47">
        <f>_xlfn.XLOOKUP($E682,Main_OG!$D$1:$D$766,Main_OG!AM$1:AM$766,"")</f>
        <v>0</v>
      </c>
    </row>
    <row r="683" spans="1:30" x14ac:dyDescent="0.35">
      <c r="A683" s="36" t="s">
        <v>1707</v>
      </c>
      <c r="B683" s="45" t="s">
        <v>310</v>
      </c>
      <c r="C683" s="45" t="s">
        <v>4372</v>
      </c>
      <c r="D683" s="36" t="s">
        <v>1707</v>
      </c>
      <c r="E683" s="36" t="str">
        <f t="shared" si="30"/>
        <v>2016_IN</v>
      </c>
      <c r="F683" s="45">
        <v>2016</v>
      </c>
      <c r="G683" s="45">
        <f>_xlfn.XLOOKUP(I683,Main_OG!$B$1:$B$766,Main_OG!$O$1:$O$766,"")</f>
        <v>0</v>
      </c>
      <c r="H683" s="45">
        <f>_xlfn.XLOOKUP(E683,Main_OG!$D$1:$D$766,Main_OG!$J$1:$J$766,"")</f>
        <v>0</v>
      </c>
      <c r="I683" s="45" t="s">
        <v>310</v>
      </c>
      <c r="J683" s="45" t="str">
        <f t="shared" si="31"/>
        <v>Duke Energy Indiana, LLC_IN</v>
      </c>
      <c r="K683" s="45" t="str">
        <f t="shared" si="32"/>
        <v>Duke Energy Indiana, LLC_IN</v>
      </c>
      <c r="L683" s="45" t="s">
        <v>1709</v>
      </c>
      <c r="M683" s="45">
        <v>0</v>
      </c>
      <c r="N683" s="45">
        <v>102483</v>
      </c>
      <c r="O683" s="45">
        <v>2721</v>
      </c>
      <c r="P683" s="45">
        <v>707782</v>
      </c>
      <c r="Q683" s="45">
        <v>0</v>
      </c>
      <c r="R683" s="45">
        <v>8457676</v>
      </c>
      <c r="S683" s="45">
        <v>10564695</v>
      </c>
      <c r="T683" s="45">
        <v>9036012</v>
      </c>
      <c r="U683" s="45">
        <v>0</v>
      </c>
      <c r="V683" s="45">
        <v>8.9149004999999999</v>
      </c>
      <c r="W683" s="45">
        <v>6.9200010000000001</v>
      </c>
      <c r="X683" s="45">
        <v>11.049549000000001</v>
      </c>
      <c r="Y683" s="46">
        <v>348439.2</v>
      </c>
      <c r="Z683" s="46">
        <v>52492.400455686424</v>
      </c>
      <c r="AA683" s="47">
        <f>_xlfn.XLOOKUP($E683,Main_OG!$D$1:$D$766,Main_OG!AJ$1:AJ$766,"")</f>
        <v>72028054</v>
      </c>
      <c r="AB683" s="47">
        <f>_xlfn.XLOOKUP($E683,Main_OG!$D$1:$D$766,Main_OG!AK$1:AK$766,"")</f>
        <v>1994116</v>
      </c>
      <c r="AC683" s="47">
        <f>_xlfn.XLOOKUP($E683,Main_OG!$D$1:$D$766,Main_OG!AL$1:AL$766,"")</f>
        <v>304810926</v>
      </c>
      <c r="AD683" s="47">
        <f>_xlfn.XLOOKUP($E683,Main_OG!$D$1:$D$766,Main_OG!AM$1:AM$766,"")</f>
        <v>0</v>
      </c>
    </row>
    <row r="684" spans="1:30" x14ac:dyDescent="0.35">
      <c r="A684" s="36" t="s">
        <v>1707</v>
      </c>
      <c r="B684" s="45" t="s">
        <v>310</v>
      </c>
      <c r="C684" s="45" t="s">
        <v>4372</v>
      </c>
      <c r="D684" s="36" t="s">
        <v>1707</v>
      </c>
      <c r="E684" s="36" t="str">
        <f t="shared" si="30"/>
        <v>2017_IN</v>
      </c>
      <c r="F684" s="45">
        <v>2017</v>
      </c>
      <c r="G684" s="45">
        <f>_xlfn.XLOOKUP(I684,Main_OG!$B$1:$B$766,Main_OG!$O$1:$O$766,"")</f>
        <v>0</v>
      </c>
      <c r="H684" s="45">
        <f>_xlfn.XLOOKUP(E684,Main_OG!$D$1:$D$766,Main_OG!$J$1:$J$766,"")</f>
        <v>0</v>
      </c>
      <c r="I684" s="45" t="s">
        <v>310</v>
      </c>
      <c r="J684" s="45" t="str">
        <f t="shared" si="31"/>
        <v>Duke Energy Indiana, LLC_IN</v>
      </c>
      <c r="K684" s="45" t="str">
        <f t="shared" si="32"/>
        <v>Duke Energy Indiana, LLC_IN</v>
      </c>
      <c r="L684" s="45" t="s">
        <v>1710</v>
      </c>
      <c r="M684" s="45">
        <v>0</v>
      </c>
      <c r="N684" s="45">
        <v>102827</v>
      </c>
      <c r="O684" s="45">
        <v>2718</v>
      </c>
      <c r="P684" s="45">
        <v>714024</v>
      </c>
      <c r="Q684" s="45">
        <v>0</v>
      </c>
      <c r="R684" s="45">
        <v>8252839</v>
      </c>
      <c r="S684" s="45">
        <v>10598737</v>
      </c>
      <c r="T684" s="45">
        <v>8644836</v>
      </c>
      <c r="U684" s="45">
        <v>0</v>
      </c>
      <c r="V684" s="45">
        <v>9.4176827999999997</v>
      </c>
      <c r="W684" s="45">
        <v>7.2581091999999998</v>
      </c>
      <c r="X684" s="45">
        <v>11.631826</v>
      </c>
      <c r="Y684" s="46">
        <v>357535.8</v>
      </c>
      <c r="Z684" s="46">
        <v>53667.389765460211</v>
      </c>
      <c r="AA684" s="47">
        <f>_xlfn.XLOOKUP($E684,Main_OG!$D$1:$D$766,Main_OG!AJ$1:AJ$766,"")</f>
        <v>70900324</v>
      </c>
      <c r="AB684" s="47">
        <f>_xlfn.XLOOKUP($E684,Main_OG!$D$1:$D$766,Main_OG!AK$1:AK$766,"")</f>
        <v>431220</v>
      </c>
      <c r="AC684" s="47">
        <f>_xlfn.XLOOKUP($E684,Main_OG!$D$1:$D$766,Main_OG!AL$1:AL$766,"")</f>
        <v>272616566</v>
      </c>
      <c r="AD684" s="47">
        <f>_xlfn.XLOOKUP($E684,Main_OG!$D$1:$D$766,Main_OG!AM$1:AM$766,"")</f>
        <v>0</v>
      </c>
    </row>
    <row r="685" spans="1:30" x14ac:dyDescent="0.35">
      <c r="A685" s="36" t="s">
        <v>1707</v>
      </c>
      <c r="B685" s="45" t="s">
        <v>310</v>
      </c>
      <c r="C685" s="45" t="s">
        <v>4372</v>
      </c>
      <c r="D685" s="36" t="s">
        <v>1707</v>
      </c>
      <c r="E685" s="36" t="str">
        <f t="shared" si="30"/>
        <v>2018_IN</v>
      </c>
      <c r="F685" s="45">
        <v>2018</v>
      </c>
      <c r="G685" s="45">
        <f>_xlfn.XLOOKUP(I685,Main_OG!$B$1:$B$766,Main_OG!$O$1:$O$766,"")</f>
        <v>0</v>
      </c>
      <c r="H685" s="45">
        <f>_xlfn.XLOOKUP(E685,Main_OG!$D$1:$D$766,Main_OG!$J$1:$J$766,"")</f>
        <v>0</v>
      </c>
      <c r="I685" s="45" t="s">
        <v>310</v>
      </c>
      <c r="J685" s="45" t="str">
        <f t="shared" si="31"/>
        <v>Duke Energy Indiana, LLC_IN</v>
      </c>
      <c r="K685" s="45" t="str">
        <f t="shared" si="32"/>
        <v>Duke Energy Indiana, LLC_IN</v>
      </c>
      <c r="L685" s="45" t="s">
        <v>1711</v>
      </c>
      <c r="M685" s="45">
        <v>0</v>
      </c>
      <c r="N685" s="45">
        <v>103247</v>
      </c>
      <c r="O685" s="45">
        <v>2721</v>
      </c>
      <c r="P685" s="45">
        <v>724302</v>
      </c>
      <c r="Q685" s="45">
        <v>0</v>
      </c>
      <c r="R685" s="45">
        <v>8473259</v>
      </c>
      <c r="S685" s="45">
        <v>10607299</v>
      </c>
      <c r="T685" s="45">
        <v>9550112</v>
      </c>
      <c r="U685" s="45">
        <v>0</v>
      </c>
      <c r="V685" s="45">
        <v>9.5093516999999999</v>
      </c>
      <c r="W685" s="45">
        <v>7.3045080000000002</v>
      </c>
      <c r="X685" s="45">
        <v>11.525017</v>
      </c>
      <c r="Y685" s="46">
        <v>368762.9</v>
      </c>
      <c r="Z685" s="46">
        <v>55051.719934713554</v>
      </c>
      <c r="AA685" s="47">
        <f>_xlfn.XLOOKUP($E685,Main_OG!$D$1:$D$766,Main_OG!AJ$1:AJ$766,"")</f>
        <v>78159404</v>
      </c>
      <c r="AB685" s="47">
        <f>_xlfn.XLOOKUP($E685,Main_OG!$D$1:$D$766,Main_OG!AK$1:AK$766,"")</f>
        <v>466420</v>
      </c>
      <c r="AC685" s="47">
        <f>_xlfn.XLOOKUP($E685,Main_OG!$D$1:$D$766,Main_OG!AL$1:AL$766,"")</f>
        <v>401723314</v>
      </c>
      <c r="AD685" s="47">
        <f>_xlfn.XLOOKUP($E685,Main_OG!$D$1:$D$766,Main_OG!AM$1:AM$766,"")</f>
        <v>0</v>
      </c>
    </row>
    <row r="686" spans="1:30" x14ac:dyDescent="0.35">
      <c r="A686" s="36" t="s">
        <v>1707</v>
      </c>
      <c r="B686" s="45" t="s">
        <v>310</v>
      </c>
      <c r="C686" s="45" t="s">
        <v>4372</v>
      </c>
      <c r="D686" s="36" t="s">
        <v>1707</v>
      </c>
      <c r="E686" s="36" t="str">
        <f t="shared" si="30"/>
        <v>2019_IN</v>
      </c>
      <c r="F686" s="45">
        <v>2019</v>
      </c>
      <c r="G686" s="45">
        <f>_xlfn.XLOOKUP(I686,Main_OG!$B$1:$B$766,Main_OG!$O$1:$O$766,"")</f>
        <v>0</v>
      </c>
      <c r="H686" s="45">
        <f>_xlfn.XLOOKUP(E686,Main_OG!$D$1:$D$766,Main_OG!$J$1:$J$766,"")</f>
        <v>0</v>
      </c>
      <c r="I686" s="45" t="s">
        <v>310</v>
      </c>
      <c r="J686" s="45" t="str">
        <f t="shared" si="31"/>
        <v>Duke Energy Indiana, LLC_IN</v>
      </c>
      <c r="K686" s="45" t="str">
        <f t="shared" si="32"/>
        <v>Duke Energy Indiana, LLC_IN</v>
      </c>
      <c r="L686" s="45" t="s">
        <v>1712</v>
      </c>
      <c r="M686" s="45">
        <v>0</v>
      </c>
      <c r="N686" s="45">
        <v>103480</v>
      </c>
      <c r="O686" s="45">
        <v>2692</v>
      </c>
      <c r="P686" s="45">
        <v>733944</v>
      </c>
      <c r="Q686" s="45">
        <v>0</v>
      </c>
      <c r="R686" s="45">
        <v>8263162</v>
      </c>
      <c r="S686" s="45">
        <v>10327072</v>
      </c>
      <c r="T686" s="45">
        <v>9246749</v>
      </c>
      <c r="U686" s="45">
        <v>0</v>
      </c>
      <c r="V686" s="45">
        <v>9.8550252</v>
      </c>
      <c r="W686" s="45">
        <v>7.4943081999999999</v>
      </c>
      <c r="X686" s="45">
        <v>11.734078</v>
      </c>
      <c r="Y686" s="46">
        <v>371044.5</v>
      </c>
      <c r="Z686" s="46">
        <v>55124.639541465542</v>
      </c>
      <c r="AA686" s="47">
        <f>_xlfn.XLOOKUP($E686,Main_OG!$D$1:$D$766,Main_OG!AJ$1:AJ$766,"")</f>
        <v>61811568</v>
      </c>
      <c r="AB686" s="47">
        <f>_xlfn.XLOOKUP($E686,Main_OG!$D$1:$D$766,Main_OG!AK$1:AK$766,"")</f>
        <v>482386</v>
      </c>
      <c r="AC686" s="47">
        <f>_xlfn.XLOOKUP($E686,Main_OG!$D$1:$D$766,Main_OG!AL$1:AL$766,"")</f>
        <v>460073338</v>
      </c>
      <c r="AD686" s="47">
        <f>_xlfn.XLOOKUP($E686,Main_OG!$D$1:$D$766,Main_OG!AM$1:AM$766,"")</f>
        <v>0</v>
      </c>
    </row>
    <row r="687" spans="1:30" x14ac:dyDescent="0.35">
      <c r="A687" s="36" t="s">
        <v>1707</v>
      </c>
      <c r="B687" s="45" t="s">
        <v>310</v>
      </c>
      <c r="C687" s="45" t="s">
        <v>4372</v>
      </c>
      <c r="D687" s="36" t="s">
        <v>1707</v>
      </c>
      <c r="E687" s="36" t="str">
        <f t="shared" si="30"/>
        <v>2020_IN</v>
      </c>
      <c r="F687" s="45">
        <v>2020</v>
      </c>
      <c r="G687" s="45">
        <f>_xlfn.XLOOKUP(I687,Main_OG!$B$1:$B$766,Main_OG!$O$1:$O$766,"")</f>
        <v>0</v>
      </c>
      <c r="H687" s="45">
        <f>_xlfn.XLOOKUP(E687,Main_OG!$D$1:$D$766,Main_OG!$J$1:$J$766,"")</f>
        <v>0</v>
      </c>
      <c r="I687" s="45" t="s">
        <v>310</v>
      </c>
      <c r="J687" s="45" t="str">
        <f t="shared" si="31"/>
        <v>Duke Energy Indiana, LLC_IN</v>
      </c>
      <c r="K687" s="45" t="str">
        <f t="shared" si="32"/>
        <v>Duke Energy Indiana, LLC_IN</v>
      </c>
      <c r="L687" s="45" t="s">
        <v>1713</v>
      </c>
      <c r="M687" s="45">
        <v>0</v>
      </c>
      <c r="N687" s="45">
        <v>104280</v>
      </c>
      <c r="O687" s="45">
        <v>2697</v>
      </c>
      <c r="P687" s="45">
        <v>0</v>
      </c>
      <c r="Q687" s="45">
        <v>0</v>
      </c>
      <c r="R687" s="45">
        <v>7668161</v>
      </c>
      <c r="S687" s="45">
        <v>9573093</v>
      </c>
      <c r="T687" s="45">
        <v>0</v>
      </c>
      <c r="U687" s="45">
        <v>0</v>
      </c>
      <c r="V687" s="45">
        <v>9.6281011999999997</v>
      </c>
      <c r="W687" s="45">
        <v>7.1062716999999997</v>
      </c>
      <c r="X687" s="45">
        <v>0</v>
      </c>
      <c r="Y687" s="46">
        <v>359184.7</v>
      </c>
      <c r="Z687" s="46">
        <v>53195.344379736154</v>
      </c>
      <c r="AA687" s="47">
        <f>_xlfn.XLOOKUP($E687,Main_OG!$D$1:$D$766,Main_OG!AJ$1:AJ$766,"")</f>
        <v>47841526</v>
      </c>
      <c r="AB687" s="47">
        <f>_xlfn.XLOOKUP($E687,Main_OG!$D$1:$D$766,Main_OG!AK$1:AK$766,"")</f>
        <v>459240</v>
      </c>
      <c r="AC687" s="47">
        <f>_xlfn.XLOOKUP($E687,Main_OG!$D$1:$D$766,Main_OG!AL$1:AL$766,"")</f>
        <v>472355552</v>
      </c>
      <c r="AD687" s="47">
        <f>_xlfn.XLOOKUP($E687,Main_OG!$D$1:$D$766,Main_OG!AM$1:AM$766,"")</f>
        <v>0</v>
      </c>
    </row>
    <row r="688" spans="1:30" x14ac:dyDescent="0.35">
      <c r="A688" s="36" t="s">
        <v>1714</v>
      </c>
      <c r="B688" s="45" t="s">
        <v>490</v>
      </c>
      <c r="C688" s="45" t="s">
        <v>4373</v>
      </c>
      <c r="D688" s="36" t="s">
        <v>1714</v>
      </c>
      <c r="E688" s="36" t="str">
        <f t="shared" si="30"/>
        <v>2008_KY</v>
      </c>
      <c r="F688" s="45">
        <v>2008</v>
      </c>
      <c r="G688" s="45">
        <f>_xlfn.XLOOKUP(I688,Main_OG!$B$1:$B$766,Main_OG!$O$1:$O$766,"")</f>
        <v>0</v>
      </c>
      <c r="H688" s="45">
        <f>_xlfn.XLOOKUP(E688,Main_OG!$D$1:$D$766,Main_OG!$J$1:$J$766,"")</f>
        <v>0</v>
      </c>
      <c r="I688" s="45" t="s">
        <v>490</v>
      </c>
      <c r="J688" s="45" t="str">
        <f t="shared" si="31"/>
        <v>Duke Energy Kentucky, Inc._KY</v>
      </c>
      <c r="K688" s="45" t="str">
        <f t="shared" si="32"/>
        <v>Duke Energy Kentucky, Inc._KY</v>
      </c>
      <c r="L688" s="45" t="s">
        <v>1715</v>
      </c>
      <c r="M688" s="45">
        <v>0</v>
      </c>
      <c r="N688" s="45">
        <v>14779</v>
      </c>
      <c r="O688" s="45">
        <v>390</v>
      </c>
      <c r="P688" s="45">
        <v>119534</v>
      </c>
      <c r="Q688" s="45">
        <v>0</v>
      </c>
      <c r="R688" s="45">
        <v>1771753</v>
      </c>
      <c r="S688" s="45">
        <v>796826</v>
      </c>
      <c r="T688" s="45">
        <v>1472798</v>
      </c>
      <c r="U688" s="45">
        <v>0</v>
      </c>
      <c r="V688" s="45">
        <v>7.67</v>
      </c>
      <c r="W688" s="45">
        <v>6.79</v>
      </c>
      <c r="X688" s="45">
        <v>8.25</v>
      </c>
      <c r="Y688" s="46">
        <v>186515.9</v>
      </c>
      <c r="Z688" s="46">
        <v>43478.136208069322</v>
      </c>
      <c r="AA688" s="47">
        <f>_xlfn.XLOOKUP($E688,Main_OG!$D$1:$D$766,Main_OG!AJ$1:AJ$766,"")</f>
        <v>84381552</v>
      </c>
      <c r="AB688" s="47">
        <f>_xlfn.XLOOKUP($E688,Main_OG!$D$1:$D$766,Main_OG!AK$1:AK$766,"")</f>
        <v>11460722</v>
      </c>
      <c r="AC688" s="47">
        <f>_xlfn.XLOOKUP($E688,Main_OG!$D$1:$D$766,Main_OG!AL$1:AL$766,"")</f>
        <v>21907368</v>
      </c>
      <c r="AD688" s="47">
        <f>_xlfn.XLOOKUP($E688,Main_OG!$D$1:$D$766,Main_OG!AM$1:AM$766,"")</f>
        <v>0</v>
      </c>
    </row>
    <row r="689" spans="1:30" x14ac:dyDescent="0.35">
      <c r="A689" s="36" t="s">
        <v>1714</v>
      </c>
      <c r="B689" s="45" t="s">
        <v>490</v>
      </c>
      <c r="C689" s="45" t="s">
        <v>4373</v>
      </c>
      <c r="D689" s="36" t="s">
        <v>1714</v>
      </c>
      <c r="E689" s="36" t="str">
        <f t="shared" si="30"/>
        <v>2009_KY</v>
      </c>
      <c r="F689" s="45">
        <v>2009</v>
      </c>
      <c r="G689" s="45">
        <f>_xlfn.XLOOKUP(I689,Main_OG!$B$1:$B$766,Main_OG!$O$1:$O$766,"")</f>
        <v>0</v>
      </c>
      <c r="H689" s="45">
        <f>_xlfn.XLOOKUP(E689,Main_OG!$D$1:$D$766,Main_OG!$J$1:$J$766,"")</f>
        <v>0</v>
      </c>
      <c r="I689" s="45" t="s">
        <v>490</v>
      </c>
      <c r="J689" s="45" t="str">
        <f t="shared" si="31"/>
        <v>Duke Energy Kentucky, Inc._KY</v>
      </c>
      <c r="K689" s="45" t="str">
        <f t="shared" si="32"/>
        <v>Duke Energy Kentucky, Inc._KY</v>
      </c>
      <c r="L689" s="45" t="s">
        <v>1716</v>
      </c>
      <c r="M689" s="45">
        <v>0</v>
      </c>
      <c r="N689" s="45">
        <v>14689</v>
      </c>
      <c r="O689" s="45">
        <v>383</v>
      </c>
      <c r="P689" s="45">
        <v>119747</v>
      </c>
      <c r="Q689" s="45">
        <v>0</v>
      </c>
      <c r="R689" s="45">
        <v>1705820</v>
      </c>
      <c r="S689" s="45">
        <v>728225</v>
      </c>
      <c r="T689" s="45">
        <v>1404420</v>
      </c>
      <c r="U689" s="45">
        <v>0</v>
      </c>
      <c r="V689" s="45">
        <v>8.09</v>
      </c>
      <c r="W689" s="45">
        <v>7.15</v>
      </c>
      <c r="X689" s="45">
        <v>8.74</v>
      </c>
      <c r="Y689" s="46">
        <v>178112.8</v>
      </c>
      <c r="Z689" s="46">
        <v>41257.759306419117</v>
      </c>
      <c r="AA689" s="47">
        <f>_xlfn.XLOOKUP($E689,Main_OG!$D$1:$D$766,Main_OG!AJ$1:AJ$766,"")</f>
        <v>78542346</v>
      </c>
      <c r="AB689" s="47">
        <f>_xlfn.XLOOKUP($E689,Main_OG!$D$1:$D$766,Main_OG!AK$1:AK$766,"")</f>
        <v>8069320</v>
      </c>
      <c r="AC689" s="47">
        <f>_xlfn.XLOOKUP($E689,Main_OG!$D$1:$D$766,Main_OG!AL$1:AL$766,"")</f>
        <v>20045136</v>
      </c>
      <c r="AD689" s="47">
        <f>_xlfn.XLOOKUP($E689,Main_OG!$D$1:$D$766,Main_OG!AM$1:AM$766,"")</f>
        <v>0</v>
      </c>
    </row>
    <row r="690" spans="1:30" x14ac:dyDescent="0.35">
      <c r="A690" s="36" t="s">
        <v>1714</v>
      </c>
      <c r="B690" s="45" t="s">
        <v>490</v>
      </c>
      <c r="C690" s="45" t="s">
        <v>4373</v>
      </c>
      <c r="D690" s="36" t="s">
        <v>1714</v>
      </c>
      <c r="E690" s="36" t="str">
        <f t="shared" si="30"/>
        <v>2010_KY</v>
      </c>
      <c r="F690" s="45">
        <v>2010</v>
      </c>
      <c r="G690" s="45">
        <f>_xlfn.XLOOKUP(I690,Main_OG!$B$1:$B$766,Main_OG!$O$1:$O$766,"")</f>
        <v>0</v>
      </c>
      <c r="H690" s="45">
        <f>_xlfn.XLOOKUP(E690,Main_OG!$D$1:$D$766,Main_OG!$J$1:$J$766,"")</f>
        <v>0</v>
      </c>
      <c r="I690" s="45" t="s">
        <v>490</v>
      </c>
      <c r="J690" s="45" t="str">
        <f t="shared" si="31"/>
        <v>Duke Energy Kentucky, Inc._KY</v>
      </c>
      <c r="K690" s="45" t="str">
        <f t="shared" si="32"/>
        <v>Duke Energy Kentucky, Inc._KY</v>
      </c>
      <c r="L690" s="45" t="s">
        <v>1717</v>
      </c>
      <c r="M690" s="45">
        <v>0</v>
      </c>
      <c r="N690" s="45">
        <v>14732</v>
      </c>
      <c r="O690" s="45">
        <v>382</v>
      </c>
      <c r="P690" s="45">
        <v>120099</v>
      </c>
      <c r="Q690" s="45">
        <v>0</v>
      </c>
      <c r="R690" s="45">
        <v>1779509</v>
      </c>
      <c r="S690" s="45">
        <v>782056</v>
      </c>
      <c r="T690" s="45">
        <v>1555035</v>
      </c>
      <c r="U690" s="45">
        <v>0</v>
      </c>
      <c r="V690" s="45">
        <v>7.52</v>
      </c>
      <c r="W690" s="45">
        <v>6.58</v>
      </c>
      <c r="X690" s="45">
        <v>8.26</v>
      </c>
      <c r="Y690" s="46">
        <v>186720.6</v>
      </c>
      <c r="Z690" s="46">
        <v>42939.437925667546</v>
      </c>
      <c r="AA690" s="47">
        <f>_xlfn.XLOOKUP($E690,Main_OG!$D$1:$D$766,Main_OG!AJ$1:AJ$766,"")</f>
        <v>83781254</v>
      </c>
      <c r="AB690" s="47">
        <f>_xlfn.XLOOKUP($E690,Main_OG!$D$1:$D$766,Main_OG!AK$1:AK$766,"")</f>
        <v>8756708</v>
      </c>
      <c r="AC690" s="47">
        <f>_xlfn.XLOOKUP($E690,Main_OG!$D$1:$D$766,Main_OG!AL$1:AL$766,"")</f>
        <v>41859754</v>
      </c>
      <c r="AD690" s="47">
        <f>_xlfn.XLOOKUP($E690,Main_OG!$D$1:$D$766,Main_OG!AM$1:AM$766,"")</f>
        <v>0</v>
      </c>
    </row>
    <row r="691" spans="1:30" x14ac:dyDescent="0.35">
      <c r="A691" s="36" t="s">
        <v>1718</v>
      </c>
      <c r="B691" s="45" t="s">
        <v>490</v>
      </c>
      <c r="C691" s="45" t="s">
        <v>4373</v>
      </c>
      <c r="D691" s="36" t="s">
        <v>1714</v>
      </c>
      <c r="E691" s="36" t="str">
        <f t="shared" si="30"/>
        <v>2011_KY</v>
      </c>
      <c r="F691" s="45">
        <v>2011</v>
      </c>
      <c r="G691" s="45">
        <f>_xlfn.XLOOKUP(I691,Main_OG!$B$1:$B$766,Main_OG!$O$1:$O$766,"")</f>
        <v>0</v>
      </c>
      <c r="H691" s="45">
        <f>_xlfn.XLOOKUP(E691,Main_OG!$D$1:$D$766,Main_OG!$J$1:$J$766,"")</f>
        <v>0</v>
      </c>
      <c r="I691" s="45" t="s">
        <v>490</v>
      </c>
      <c r="J691" s="45" t="str">
        <f t="shared" si="31"/>
        <v>Duke Energy Kentucky_KY</v>
      </c>
      <c r="K691" s="45" t="str">
        <f t="shared" si="32"/>
        <v>Duke Energy Kentucky, Inc._KY</v>
      </c>
      <c r="L691" s="45" t="s">
        <v>1719</v>
      </c>
      <c r="M691" s="45">
        <v>0</v>
      </c>
      <c r="N691" s="45">
        <v>14772</v>
      </c>
      <c r="O691" s="45">
        <v>379</v>
      </c>
      <c r="P691" s="45">
        <v>120423</v>
      </c>
      <c r="Q691" s="45">
        <v>0</v>
      </c>
      <c r="R691" s="45">
        <v>1743273</v>
      </c>
      <c r="S691" s="45">
        <v>785033</v>
      </c>
      <c r="T691" s="45">
        <v>1494371</v>
      </c>
      <c r="U691" s="45">
        <v>0</v>
      </c>
      <c r="V691" s="45">
        <v>7.71</v>
      </c>
      <c r="W691" s="45">
        <v>6.7</v>
      </c>
      <c r="X691" s="45">
        <v>8.39</v>
      </c>
      <c r="Y691" s="46">
        <v>188389.8</v>
      </c>
      <c r="Z691" s="46">
        <v>43101.735899718522</v>
      </c>
      <c r="AA691" s="47">
        <f>_xlfn.XLOOKUP($E691,Main_OG!$D$1:$D$766,Main_OG!AJ$1:AJ$766,"")</f>
        <v>85085312</v>
      </c>
      <c r="AB691" s="47">
        <f>_xlfn.XLOOKUP($E691,Main_OG!$D$1:$D$766,Main_OG!AK$1:AK$766,"")</f>
        <v>6592725.4000000004</v>
      </c>
      <c r="AC691" s="47">
        <f>_xlfn.XLOOKUP($E691,Main_OG!$D$1:$D$766,Main_OG!AL$1:AL$766,"")</f>
        <v>34686724</v>
      </c>
      <c r="AD691" s="47">
        <f>_xlfn.XLOOKUP($E691,Main_OG!$D$1:$D$766,Main_OG!AM$1:AM$766,"")</f>
        <v>0</v>
      </c>
    </row>
    <row r="692" spans="1:30" x14ac:dyDescent="0.35">
      <c r="A692" s="36" t="s">
        <v>1718</v>
      </c>
      <c r="B692" s="45" t="s">
        <v>490</v>
      </c>
      <c r="C692" s="45" t="s">
        <v>4373</v>
      </c>
      <c r="D692" s="36" t="s">
        <v>1714</v>
      </c>
      <c r="E692" s="36" t="str">
        <f t="shared" si="30"/>
        <v>2012_KY</v>
      </c>
      <c r="F692" s="45">
        <v>2012</v>
      </c>
      <c r="G692" s="45">
        <f>_xlfn.XLOOKUP(I692,Main_OG!$B$1:$B$766,Main_OG!$O$1:$O$766,"")</f>
        <v>0</v>
      </c>
      <c r="H692" s="45">
        <f>_xlfn.XLOOKUP(E692,Main_OG!$D$1:$D$766,Main_OG!$J$1:$J$766,"")</f>
        <v>0</v>
      </c>
      <c r="I692" s="45" t="s">
        <v>490</v>
      </c>
      <c r="J692" s="45" t="str">
        <f t="shared" si="31"/>
        <v>Duke Energy Kentucky_KY</v>
      </c>
      <c r="K692" s="45" t="str">
        <f t="shared" si="32"/>
        <v>Duke Energy Kentucky, Inc._KY</v>
      </c>
      <c r="L692" s="45" t="s">
        <v>1720</v>
      </c>
      <c r="M692" s="45">
        <v>0</v>
      </c>
      <c r="N692" s="45">
        <v>14909</v>
      </c>
      <c r="O692" s="45">
        <v>380</v>
      </c>
      <c r="P692" s="45">
        <v>121088</v>
      </c>
      <c r="Q692" s="45">
        <v>0</v>
      </c>
      <c r="R692" s="45">
        <v>1758208</v>
      </c>
      <c r="S692" s="45">
        <v>780912</v>
      </c>
      <c r="T692" s="45">
        <v>1459567</v>
      </c>
      <c r="U692" s="45">
        <v>0</v>
      </c>
      <c r="V692" s="45">
        <v>8.0084380999999993</v>
      </c>
      <c r="W692" s="45">
        <v>6.9943860999999998</v>
      </c>
      <c r="X692" s="45">
        <v>8.7646542000000007</v>
      </c>
      <c r="Y692" s="46">
        <v>192060.1</v>
      </c>
      <c r="Z692" s="46">
        <v>43770.740439826659</v>
      </c>
      <c r="AA692" s="47">
        <f>_xlfn.XLOOKUP($E692,Main_OG!$D$1:$D$766,Main_OG!AJ$1:AJ$766,"")</f>
        <v>77956228</v>
      </c>
      <c r="AB692" s="47">
        <f>_xlfn.XLOOKUP($E692,Main_OG!$D$1:$D$766,Main_OG!AK$1:AK$766,"")</f>
        <v>5884778</v>
      </c>
      <c r="AC692" s="47">
        <f>_xlfn.XLOOKUP($E692,Main_OG!$D$1:$D$766,Main_OG!AL$1:AL$766,"")</f>
        <v>66136766</v>
      </c>
      <c r="AD692" s="47">
        <f>_xlfn.XLOOKUP($E692,Main_OG!$D$1:$D$766,Main_OG!AM$1:AM$766,"")</f>
        <v>0</v>
      </c>
    </row>
    <row r="693" spans="1:30" x14ac:dyDescent="0.35">
      <c r="A693" s="36" t="s">
        <v>1718</v>
      </c>
      <c r="B693" s="45" t="s">
        <v>490</v>
      </c>
      <c r="C693" s="45" t="s">
        <v>4373</v>
      </c>
      <c r="D693" s="36" t="s">
        <v>1714</v>
      </c>
      <c r="E693" s="36" t="str">
        <f t="shared" si="30"/>
        <v>2013_KY</v>
      </c>
      <c r="F693" s="45">
        <v>2013</v>
      </c>
      <c r="G693" s="45">
        <f>_xlfn.XLOOKUP(I693,Main_OG!$B$1:$B$766,Main_OG!$O$1:$O$766,"")</f>
        <v>0</v>
      </c>
      <c r="H693" s="45">
        <f>_xlfn.XLOOKUP(E693,Main_OG!$D$1:$D$766,Main_OG!$J$1:$J$766,"")</f>
        <v>0</v>
      </c>
      <c r="I693" s="45" t="s">
        <v>490</v>
      </c>
      <c r="J693" s="45" t="str">
        <f t="shared" si="31"/>
        <v>Duke Energy Kentucky_KY</v>
      </c>
      <c r="K693" s="45" t="str">
        <f t="shared" si="32"/>
        <v>Duke Energy Kentucky, Inc._KY</v>
      </c>
      <c r="L693" s="45" t="s">
        <v>1721</v>
      </c>
      <c r="M693" s="45">
        <v>0</v>
      </c>
      <c r="N693" s="45">
        <v>15076</v>
      </c>
      <c r="O693" s="45">
        <v>378</v>
      </c>
      <c r="P693" s="45">
        <v>121661</v>
      </c>
      <c r="Q693" s="45">
        <v>0</v>
      </c>
      <c r="R693" s="45">
        <v>1761270</v>
      </c>
      <c r="S693" s="45">
        <v>809782</v>
      </c>
      <c r="T693" s="45">
        <v>1461552</v>
      </c>
      <c r="U693" s="45">
        <v>0</v>
      </c>
      <c r="V693" s="45">
        <v>7.9502858999999999</v>
      </c>
      <c r="W693" s="45">
        <v>6.9166762999999998</v>
      </c>
      <c r="X693" s="45">
        <v>8.7276401999999997</v>
      </c>
      <c r="Y693" s="46">
        <v>196698</v>
      </c>
      <c r="Z693" s="46">
        <v>44634.035761143983</v>
      </c>
      <c r="AA693" s="47">
        <f>_xlfn.XLOOKUP($E693,Main_OG!$D$1:$D$766,Main_OG!AJ$1:AJ$766,"")</f>
        <v>78949302</v>
      </c>
      <c r="AB693" s="47">
        <f>_xlfn.XLOOKUP($E693,Main_OG!$D$1:$D$766,Main_OG!AK$1:AK$766,"")</f>
        <v>5447912.5999999996</v>
      </c>
      <c r="AC693" s="47">
        <f>_xlfn.XLOOKUP($E693,Main_OG!$D$1:$D$766,Main_OG!AL$1:AL$766,"")</f>
        <v>32153988</v>
      </c>
      <c r="AD693" s="47">
        <f>_xlfn.XLOOKUP($E693,Main_OG!$D$1:$D$766,Main_OG!AM$1:AM$766,"")</f>
        <v>0</v>
      </c>
    </row>
    <row r="694" spans="1:30" x14ac:dyDescent="0.35">
      <c r="A694" s="36" t="s">
        <v>1718</v>
      </c>
      <c r="B694" s="45" t="s">
        <v>490</v>
      </c>
      <c r="C694" s="45" t="s">
        <v>4373</v>
      </c>
      <c r="D694" s="36" t="s">
        <v>1714</v>
      </c>
      <c r="E694" s="36" t="str">
        <f t="shared" si="30"/>
        <v>2014_KY</v>
      </c>
      <c r="F694" s="45">
        <v>2014</v>
      </c>
      <c r="G694" s="45">
        <f>_xlfn.XLOOKUP(I694,Main_OG!$B$1:$B$766,Main_OG!$O$1:$O$766,"")</f>
        <v>0</v>
      </c>
      <c r="H694" s="45">
        <f>_xlfn.XLOOKUP(E694,Main_OG!$D$1:$D$766,Main_OG!$J$1:$J$766,"")</f>
        <v>0</v>
      </c>
      <c r="I694" s="45" t="s">
        <v>490</v>
      </c>
      <c r="J694" s="45" t="str">
        <f t="shared" si="31"/>
        <v>Duke Energy Kentucky_KY</v>
      </c>
      <c r="K694" s="45" t="str">
        <f t="shared" si="32"/>
        <v>Duke Energy Kentucky, Inc._KY</v>
      </c>
      <c r="L694" s="45" t="s">
        <v>1722</v>
      </c>
      <c r="M694" s="45">
        <v>0</v>
      </c>
      <c r="N694" s="45">
        <v>15209</v>
      </c>
      <c r="O694" s="45">
        <v>373</v>
      </c>
      <c r="P694" s="45">
        <v>122287</v>
      </c>
      <c r="Q694" s="45">
        <v>0</v>
      </c>
      <c r="R694" s="45">
        <v>1760440</v>
      </c>
      <c r="S694" s="45">
        <v>822421</v>
      </c>
      <c r="T694" s="45">
        <v>1479517</v>
      </c>
      <c r="U694" s="45">
        <v>0</v>
      </c>
      <c r="V694" s="45">
        <v>8.2631615000000007</v>
      </c>
      <c r="W694" s="45">
        <v>7.2205111000000004</v>
      </c>
      <c r="X694" s="45">
        <v>9.0657964999999994</v>
      </c>
      <c r="Y694" s="46">
        <v>196795.8</v>
      </c>
      <c r="Z694" s="46">
        <v>44554.257739203509</v>
      </c>
      <c r="AA694" s="47">
        <f>_xlfn.XLOOKUP($E694,Main_OG!$D$1:$D$766,Main_OG!AJ$1:AJ$766,"")</f>
        <v>78427514</v>
      </c>
      <c r="AB694" s="47">
        <f>_xlfn.XLOOKUP($E694,Main_OG!$D$1:$D$766,Main_OG!AK$1:AK$766,"")</f>
        <v>4504358</v>
      </c>
      <c r="AC694" s="47">
        <f>_xlfn.XLOOKUP($E694,Main_OG!$D$1:$D$766,Main_OG!AL$1:AL$766,"")</f>
        <v>57223628</v>
      </c>
      <c r="AD694" s="47">
        <f>_xlfn.XLOOKUP($E694,Main_OG!$D$1:$D$766,Main_OG!AM$1:AM$766,"")</f>
        <v>0</v>
      </c>
    </row>
    <row r="695" spans="1:30" x14ac:dyDescent="0.35">
      <c r="A695" s="36" t="s">
        <v>1718</v>
      </c>
      <c r="B695" s="45" t="s">
        <v>490</v>
      </c>
      <c r="C695" s="45" t="s">
        <v>4373</v>
      </c>
      <c r="D695" s="36" t="s">
        <v>1714</v>
      </c>
      <c r="E695" s="36" t="str">
        <f t="shared" si="30"/>
        <v>2015_KY</v>
      </c>
      <c r="F695" s="45">
        <v>2015</v>
      </c>
      <c r="G695" s="45">
        <f>_xlfn.XLOOKUP(I695,Main_OG!$B$1:$B$766,Main_OG!$O$1:$O$766,"")</f>
        <v>0</v>
      </c>
      <c r="H695" s="45">
        <f>_xlfn.XLOOKUP(E695,Main_OG!$D$1:$D$766,Main_OG!$J$1:$J$766,"")</f>
        <v>0</v>
      </c>
      <c r="I695" s="45" t="s">
        <v>490</v>
      </c>
      <c r="J695" s="45" t="str">
        <f t="shared" si="31"/>
        <v>Duke Energy Kentucky_KY</v>
      </c>
      <c r="K695" s="45" t="str">
        <f t="shared" si="32"/>
        <v>Duke Energy Kentucky, Inc._KY</v>
      </c>
      <c r="L695" s="45" t="s">
        <v>1723</v>
      </c>
      <c r="M695" s="45">
        <v>0</v>
      </c>
      <c r="N695" s="45">
        <v>15272</v>
      </c>
      <c r="O695" s="45">
        <v>371</v>
      </c>
      <c r="P695" s="45">
        <v>122962</v>
      </c>
      <c r="Q695" s="45">
        <v>0</v>
      </c>
      <c r="R695" s="45">
        <v>1786454</v>
      </c>
      <c r="S695" s="45">
        <v>813520</v>
      </c>
      <c r="T695" s="45">
        <v>1433316</v>
      </c>
      <c r="U695" s="45">
        <v>0</v>
      </c>
      <c r="V695" s="45">
        <v>7.5700801999999996</v>
      </c>
      <c r="W695" s="45">
        <v>6.5271904999999997</v>
      </c>
      <c r="X695" s="45">
        <v>8.6381510000000006</v>
      </c>
      <c r="Y695" s="46">
        <v>199487.1</v>
      </c>
      <c r="Z695" s="46">
        <v>45039.834044007781</v>
      </c>
      <c r="AA695" s="47">
        <f>_xlfn.XLOOKUP($E695,Main_OG!$D$1:$D$766,Main_OG!AJ$1:AJ$766,"")</f>
        <v>68761688</v>
      </c>
      <c r="AB695" s="47">
        <f>_xlfn.XLOOKUP($E695,Main_OG!$D$1:$D$766,Main_OG!AK$1:AK$766,"")</f>
        <v>4173780</v>
      </c>
      <c r="AC695" s="47">
        <f>_xlfn.XLOOKUP($E695,Main_OG!$D$1:$D$766,Main_OG!AL$1:AL$766,"")</f>
        <v>107006392</v>
      </c>
      <c r="AD695" s="47">
        <f>_xlfn.XLOOKUP($E695,Main_OG!$D$1:$D$766,Main_OG!AM$1:AM$766,"")</f>
        <v>0</v>
      </c>
    </row>
    <row r="696" spans="1:30" x14ac:dyDescent="0.35">
      <c r="A696" s="36" t="s">
        <v>1718</v>
      </c>
      <c r="B696" s="45" t="s">
        <v>490</v>
      </c>
      <c r="C696" s="45" t="s">
        <v>4373</v>
      </c>
      <c r="D696" s="36" t="s">
        <v>1714</v>
      </c>
      <c r="E696" s="36" t="str">
        <f t="shared" si="30"/>
        <v>2016_KY</v>
      </c>
      <c r="F696" s="45">
        <v>2016</v>
      </c>
      <c r="G696" s="45">
        <f>_xlfn.XLOOKUP(I696,Main_OG!$B$1:$B$766,Main_OG!$O$1:$O$766,"")</f>
        <v>0</v>
      </c>
      <c r="H696" s="45">
        <f>_xlfn.XLOOKUP(E696,Main_OG!$D$1:$D$766,Main_OG!$J$1:$J$766,"")</f>
        <v>0</v>
      </c>
      <c r="I696" s="45" t="s">
        <v>490</v>
      </c>
      <c r="J696" s="45" t="str">
        <f t="shared" si="31"/>
        <v>Duke Energy Kentucky_KY</v>
      </c>
      <c r="K696" s="45" t="str">
        <f t="shared" si="32"/>
        <v>Duke Energy Kentucky, Inc._KY</v>
      </c>
      <c r="L696" s="45" t="s">
        <v>1724</v>
      </c>
      <c r="M696" s="45">
        <v>0</v>
      </c>
      <c r="N696" s="45">
        <v>15336</v>
      </c>
      <c r="O696" s="45">
        <v>371</v>
      </c>
      <c r="P696" s="45">
        <v>124307</v>
      </c>
      <c r="Q696" s="45">
        <v>0</v>
      </c>
      <c r="R696" s="45">
        <v>1811163</v>
      </c>
      <c r="S696" s="45">
        <v>815042</v>
      </c>
      <c r="T696" s="45">
        <v>1472994</v>
      </c>
      <c r="U696" s="45">
        <v>0</v>
      </c>
      <c r="V696" s="45">
        <v>7.6956077000000001</v>
      </c>
      <c r="W696" s="45">
        <v>6.6132787999999998</v>
      </c>
      <c r="X696" s="45">
        <v>8.8586240000000007</v>
      </c>
      <c r="Y696" s="46">
        <v>201007.2</v>
      </c>
      <c r="Z696" s="46">
        <v>45268.772017063689</v>
      </c>
      <c r="AA696" s="47">
        <f>_xlfn.XLOOKUP($E696,Main_OG!$D$1:$D$766,Main_OG!AJ$1:AJ$766,"")</f>
        <v>63717656</v>
      </c>
      <c r="AB696" s="47">
        <f>_xlfn.XLOOKUP($E696,Main_OG!$D$1:$D$766,Main_OG!AK$1:AK$766,"")</f>
        <v>4808670</v>
      </c>
      <c r="AC696" s="47">
        <f>_xlfn.XLOOKUP($E696,Main_OG!$D$1:$D$766,Main_OG!AL$1:AL$766,"")</f>
        <v>134772060</v>
      </c>
      <c r="AD696" s="47">
        <f>_xlfn.XLOOKUP($E696,Main_OG!$D$1:$D$766,Main_OG!AM$1:AM$766,"")</f>
        <v>0</v>
      </c>
    </row>
    <row r="697" spans="1:30" x14ac:dyDescent="0.35">
      <c r="A697" s="36" t="s">
        <v>1714</v>
      </c>
      <c r="B697" s="45" t="s">
        <v>490</v>
      </c>
      <c r="C697" s="45" t="s">
        <v>4373</v>
      </c>
      <c r="D697" s="36" t="s">
        <v>1714</v>
      </c>
      <c r="E697" s="36" t="str">
        <f t="shared" si="30"/>
        <v>2017_KY</v>
      </c>
      <c r="F697" s="45">
        <v>2017</v>
      </c>
      <c r="G697" s="45">
        <f>_xlfn.XLOOKUP(I697,Main_OG!$B$1:$B$766,Main_OG!$O$1:$O$766,"")</f>
        <v>0</v>
      </c>
      <c r="H697" s="45">
        <f>_xlfn.XLOOKUP(E697,Main_OG!$D$1:$D$766,Main_OG!$J$1:$J$766,"")</f>
        <v>0</v>
      </c>
      <c r="I697" s="45" t="s">
        <v>490</v>
      </c>
      <c r="J697" s="45" t="str">
        <f t="shared" si="31"/>
        <v>Duke Energy Kentucky, Inc._KY</v>
      </c>
      <c r="K697" s="45" t="str">
        <f t="shared" si="32"/>
        <v>Duke Energy Kentucky, Inc._KY</v>
      </c>
      <c r="L697" s="45" t="s">
        <v>1725</v>
      </c>
      <c r="M697" s="45">
        <v>0</v>
      </c>
      <c r="N697" s="45">
        <v>15113</v>
      </c>
      <c r="O697" s="45">
        <v>365</v>
      </c>
      <c r="P697" s="45">
        <v>125795</v>
      </c>
      <c r="Q697" s="45">
        <v>0</v>
      </c>
      <c r="R697" s="45">
        <v>1749046</v>
      </c>
      <c r="S697" s="45">
        <v>801755</v>
      </c>
      <c r="T697" s="45">
        <v>1406689</v>
      </c>
      <c r="U697" s="45">
        <v>0</v>
      </c>
      <c r="V697" s="45">
        <v>7.3723961999999998</v>
      </c>
      <c r="W697" s="45">
        <v>6.2974974000000001</v>
      </c>
      <c r="X697" s="45">
        <v>8.6364789999999996</v>
      </c>
      <c r="Y697" s="46">
        <v>203564</v>
      </c>
      <c r="Z697" s="46">
        <v>45687.327604200567</v>
      </c>
      <c r="AA697" s="47">
        <f>_xlfn.XLOOKUP($E697,Main_OG!$D$1:$D$766,Main_OG!AJ$1:AJ$766,"")</f>
        <v>54968734</v>
      </c>
      <c r="AB697" s="47">
        <f>_xlfn.XLOOKUP($E697,Main_OG!$D$1:$D$766,Main_OG!AK$1:AK$766,"")</f>
        <v>2039610</v>
      </c>
      <c r="AC697" s="47">
        <f>_xlfn.XLOOKUP($E697,Main_OG!$D$1:$D$766,Main_OG!AL$1:AL$766,"")</f>
        <v>164339300</v>
      </c>
      <c r="AD697" s="47">
        <f>_xlfn.XLOOKUP($E697,Main_OG!$D$1:$D$766,Main_OG!AM$1:AM$766,"")</f>
        <v>0</v>
      </c>
    </row>
    <row r="698" spans="1:30" x14ac:dyDescent="0.35">
      <c r="A698" s="36" t="s">
        <v>1718</v>
      </c>
      <c r="B698" s="45" t="s">
        <v>490</v>
      </c>
      <c r="C698" s="45" t="s">
        <v>4373</v>
      </c>
      <c r="D698" s="36" t="s">
        <v>1714</v>
      </c>
      <c r="E698" s="36" t="str">
        <f t="shared" si="30"/>
        <v>2018_KY</v>
      </c>
      <c r="F698" s="45">
        <v>2018</v>
      </c>
      <c r="G698" s="45">
        <f>_xlfn.XLOOKUP(I698,Main_OG!$B$1:$B$766,Main_OG!$O$1:$O$766,"")</f>
        <v>0</v>
      </c>
      <c r="H698" s="45">
        <f>_xlfn.XLOOKUP(E698,Main_OG!$D$1:$D$766,Main_OG!$J$1:$J$766,"")</f>
        <v>0</v>
      </c>
      <c r="I698" s="45" t="s">
        <v>490</v>
      </c>
      <c r="J698" s="45" t="str">
        <f t="shared" si="31"/>
        <v>Duke Energy Kentucky_KY</v>
      </c>
      <c r="K698" s="45" t="str">
        <f t="shared" si="32"/>
        <v>Duke Energy Kentucky, Inc._KY</v>
      </c>
      <c r="L698" s="45" t="s">
        <v>1726</v>
      </c>
      <c r="M698" s="45">
        <v>0</v>
      </c>
      <c r="N698" s="45">
        <v>15046</v>
      </c>
      <c r="O698" s="45">
        <v>360</v>
      </c>
      <c r="P698" s="45">
        <v>126987</v>
      </c>
      <c r="Q698" s="45">
        <v>0</v>
      </c>
      <c r="R698" s="45">
        <v>1773020</v>
      </c>
      <c r="S698" s="45">
        <v>813301</v>
      </c>
      <c r="T698" s="45">
        <v>1547286</v>
      </c>
      <c r="U698" s="45">
        <v>0</v>
      </c>
      <c r="V698" s="45">
        <v>8.3908473000000008</v>
      </c>
      <c r="W698" s="45">
        <v>7.1688710999999996</v>
      </c>
      <c r="X698" s="45">
        <v>9.2052148000000003</v>
      </c>
      <c r="Y698" s="46">
        <v>205940.1</v>
      </c>
      <c r="Z698" s="46">
        <v>46130.713780272847</v>
      </c>
      <c r="AA698" s="47">
        <f>_xlfn.XLOOKUP($E698,Main_OG!$D$1:$D$766,Main_OG!AJ$1:AJ$766,"")</f>
        <v>56735866</v>
      </c>
      <c r="AB698" s="47">
        <f>_xlfn.XLOOKUP($E698,Main_OG!$D$1:$D$766,Main_OG!AK$1:AK$766,"")</f>
        <v>358068</v>
      </c>
      <c r="AC698" s="47">
        <f>_xlfn.XLOOKUP($E698,Main_OG!$D$1:$D$766,Main_OG!AL$1:AL$766,"")</f>
        <v>226973142</v>
      </c>
      <c r="AD698" s="47">
        <f>_xlfn.XLOOKUP($E698,Main_OG!$D$1:$D$766,Main_OG!AM$1:AM$766,"")</f>
        <v>0</v>
      </c>
    </row>
    <row r="699" spans="1:30" x14ac:dyDescent="0.35">
      <c r="A699" s="36" t="s">
        <v>1718</v>
      </c>
      <c r="B699" s="45" t="s">
        <v>490</v>
      </c>
      <c r="C699" s="45" t="s">
        <v>4373</v>
      </c>
      <c r="D699" s="36" t="s">
        <v>1714</v>
      </c>
      <c r="E699" s="36" t="str">
        <f t="shared" si="30"/>
        <v>2019_KY</v>
      </c>
      <c r="F699" s="45">
        <v>2019</v>
      </c>
      <c r="G699" s="45">
        <f>_xlfn.XLOOKUP(I699,Main_OG!$B$1:$B$766,Main_OG!$O$1:$O$766,"")</f>
        <v>0</v>
      </c>
      <c r="H699" s="45">
        <f>_xlfn.XLOOKUP(E699,Main_OG!$D$1:$D$766,Main_OG!$J$1:$J$766,"")</f>
        <v>0</v>
      </c>
      <c r="I699" s="45" t="s">
        <v>490</v>
      </c>
      <c r="J699" s="45" t="str">
        <f t="shared" si="31"/>
        <v>Duke Energy Kentucky_KY</v>
      </c>
      <c r="K699" s="45" t="str">
        <f t="shared" si="32"/>
        <v>Duke Energy Kentucky, Inc._KY</v>
      </c>
      <c r="L699" s="45" t="s">
        <v>1727</v>
      </c>
      <c r="M699" s="45">
        <v>0</v>
      </c>
      <c r="N699" s="45">
        <v>15023</v>
      </c>
      <c r="O699" s="45">
        <v>359</v>
      </c>
      <c r="P699" s="45">
        <v>128049</v>
      </c>
      <c r="Q699" s="45">
        <v>0</v>
      </c>
      <c r="R699" s="45">
        <v>1747363</v>
      </c>
      <c r="S699" s="45">
        <v>815993</v>
      </c>
      <c r="T699" s="45">
        <v>1507639</v>
      </c>
      <c r="U699" s="45">
        <v>0</v>
      </c>
      <c r="V699" s="45">
        <v>8.8513949000000007</v>
      </c>
      <c r="W699" s="45">
        <v>7.6299184000000002</v>
      </c>
      <c r="X699" s="45">
        <v>9.1951721000000006</v>
      </c>
      <c r="Y699" s="46">
        <v>211739.7</v>
      </c>
      <c r="Z699" s="46">
        <v>47344.223220704131</v>
      </c>
      <c r="AA699" s="47">
        <f>_xlfn.XLOOKUP($E699,Main_OG!$D$1:$D$766,Main_OG!AJ$1:AJ$766,"")</f>
        <v>49947718</v>
      </c>
      <c r="AB699" s="47">
        <f>_xlfn.XLOOKUP($E699,Main_OG!$D$1:$D$766,Main_OG!AK$1:AK$766,"")</f>
        <v>333804</v>
      </c>
      <c r="AC699" s="47">
        <f>_xlfn.XLOOKUP($E699,Main_OG!$D$1:$D$766,Main_OG!AL$1:AL$766,"")</f>
        <v>226668540</v>
      </c>
      <c r="AD699" s="47">
        <f>_xlfn.XLOOKUP($E699,Main_OG!$D$1:$D$766,Main_OG!AM$1:AM$766,"")</f>
        <v>0</v>
      </c>
    </row>
    <row r="700" spans="1:30" x14ac:dyDescent="0.35">
      <c r="A700" s="36" t="s">
        <v>1718</v>
      </c>
      <c r="B700" s="45" t="s">
        <v>490</v>
      </c>
      <c r="C700" s="45" t="s">
        <v>4373</v>
      </c>
      <c r="D700" s="36" t="s">
        <v>1714</v>
      </c>
      <c r="E700" s="36" t="str">
        <f t="shared" si="30"/>
        <v>2020_KY</v>
      </c>
      <c r="F700" s="45">
        <v>2020</v>
      </c>
      <c r="G700" s="45">
        <f>_xlfn.XLOOKUP(I700,Main_OG!$B$1:$B$766,Main_OG!$O$1:$O$766,"")</f>
        <v>0</v>
      </c>
      <c r="H700" s="45">
        <f>_xlfn.XLOOKUP(E700,Main_OG!$D$1:$D$766,Main_OG!$J$1:$J$766,"")</f>
        <v>0</v>
      </c>
      <c r="I700" s="45" t="s">
        <v>490</v>
      </c>
      <c r="J700" s="45" t="str">
        <f t="shared" si="31"/>
        <v>Duke Energy Kentucky_KY</v>
      </c>
      <c r="K700" s="45" t="str">
        <f t="shared" si="32"/>
        <v>Duke Energy Kentucky, Inc._KY</v>
      </c>
      <c r="L700" s="45" t="s">
        <v>1728</v>
      </c>
      <c r="M700" s="45">
        <v>0</v>
      </c>
      <c r="N700" s="45">
        <v>15161</v>
      </c>
      <c r="O700" s="45">
        <v>362</v>
      </c>
      <c r="P700" s="45">
        <v>0</v>
      </c>
      <c r="Q700" s="45">
        <v>0</v>
      </c>
      <c r="R700" s="45">
        <v>1616676</v>
      </c>
      <c r="S700" s="45">
        <v>745572</v>
      </c>
      <c r="T700" s="45">
        <v>0</v>
      </c>
      <c r="U700" s="45">
        <v>0</v>
      </c>
      <c r="V700" s="45">
        <v>8.6415521999999996</v>
      </c>
      <c r="W700" s="45">
        <v>7.4921134</v>
      </c>
      <c r="X700" s="45">
        <v>0</v>
      </c>
      <c r="Y700" s="46">
        <v>206288.8</v>
      </c>
      <c r="Z700" s="46">
        <v>46068.211900268405</v>
      </c>
      <c r="AA700" s="47">
        <f>_xlfn.XLOOKUP($E700,Main_OG!$D$1:$D$766,Main_OG!AJ$1:AJ$766,"")</f>
        <v>41274898</v>
      </c>
      <c r="AB700" s="47">
        <f>_xlfn.XLOOKUP($E700,Main_OG!$D$1:$D$766,Main_OG!AK$1:AK$766,"")</f>
        <v>331084</v>
      </c>
      <c r="AC700" s="47">
        <f>_xlfn.XLOOKUP($E700,Main_OG!$D$1:$D$766,Main_OG!AL$1:AL$766,"")</f>
        <v>207544582</v>
      </c>
      <c r="AD700" s="47">
        <f>_xlfn.XLOOKUP($E700,Main_OG!$D$1:$D$766,Main_OG!AM$1:AM$766,"")</f>
        <v>0</v>
      </c>
    </row>
    <row r="701" spans="1:30" x14ac:dyDescent="0.35">
      <c r="A701" s="36" t="s">
        <v>1729</v>
      </c>
      <c r="B701" s="45" t="s">
        <v>158</v>
      </c>
      <c r="C701" s="45" t="s">
        <v>4374</v>
      </c>
      <c r="D701" s="36" t="s">
        <v>1729</v>
      </c>
      <c r="E701" s="36" t="str">
        <f t="shared" si="30"/>
        <v>2006_OH</v>
      </c>
      <c r="F701" s="45">
        <v>2006</v>
      </c>
      <c r="G701" s="45">
        <f>_xlfn.XLOOKUP(I701,Main_OG!$B$1:$B$766,Main_OG!$O$1:$O$766,"")</f>
        <v>1</v>
      </c>
      <c r="H701" s="45">
        <f>_xlfn.XLOOKUP(E701,Main_OG!$D$1:$D$766,Main_OG!$J$1:$J$766,"")</f>
        <v>0</v>
      </c>
      <c r="I701" s="45" t="s">
        <v>158</v>
      </c>
      <c r="J701" s="45" t="str">
        <f t="shared" si="31"/>
        <v>Duke Energy Ohio Inc_OH</v>
      </c>
      <c r="K701" s="45" t="str">
        <f t="shared" si="32"/>
        <v>Duke Energy Ohio Inc_OH</v>
      </c>
      <c r="L701" s="45" t="s">
        <v>1730</v>
      </c>
      <c r="M701" s="45">
        <v>0</v>
      </c>
      <c r="N701" s="45">
        <v>72141</v>
      </c>
      <c r="O701" s="45">
        <v>2372</v>
      </c>
      <c r="P701" s="45">
        <v>595622</v>
      </c>
      <c r="Q701" s="45">
        <v>0</v>
      </c>
      <c r="R701" s="45">
        <v>616730</v>
      </c>
      <c r="S701" s="45">
        <v>359648</v>
      </c>
      <c r="T701" s="45">
        <v>667338</v>
      </c>
      <c r="U701" s="45">
        <v>0</v>
      </c>
      <c r="V701" s="45">
        <v>8.3676371224434973</v>
      </c>
      <c r="W701" s="45">
        <v>6.2005154223270136</v>
      </c>
      <c r="X701" s="45">
        <v>9.4668776034913513</v>
      </c>
      <c r="Y701" s="46">
        <v>582637.6</v>
      </c>
      <c r="Z701" s="46">
        <v>50747.042146156506</v>
      </c>
      <c r="AA701" s="47">
        <f>_xlfn.XLOOKUP($E701,Main_OG!$D$1:$D$766,Main_OG!AJ$1:AJ$766,"")</f>
        <v>117482419.64</v>
      </c>
      <c r="AB701" s="47">
        <f>_xlfn.XLOOKUP($E701,Main_OG!$D$1:$D$766,Main_OG!AK$1:AK$766,"")</f>
        <v>4871324.0599999996</v>
      </c>
      <c r="AC701" s="47">
        <f>_xlfn.XLOOKUP($E701,Main_OG!$D$1:$D$766,Main_OG!AL$1:AL$766,"")</f>
        <v>41503427.560000002</v>
      </c>
      <c r="AD701" s="47">
        <f>_xlfn.XLOOKUP($E701,Main_OG!$D$1:$D$766,Main_OG!AM$1:AM$766,"")</f>
        <v>16846939</v>
      </c>
    </row>
    <row r="702" spans="1:30" x14ac:dyDescent="0.35">
      <c r="A702" s="36" t="s">
        <v>1729</v>
      </c>
      <c r="B702" s="45" t="s">
        <v>158</v>
      </c>
      <c r="C702" s="45" t="s">
        <v>4374</v>
      </c>
      <c r="D702" s="36" t="s">
        <v>1729</v>
      </c>
      <c r="E702" s="36" t="str">
        <f t="shared" si="30"/>
        <v>2008_OH</v>
      </c>
      <c r="F702" s="45">
        <v>2008</v>
      </c>
      <c r="G702" s="45">
        <f>_xlfn.XLOOKUP(I702,Main_OG!$B$1:$B$766,Main_OG!$O$1:$O$766,"")</f>
        <v>1</v>
      </c>
      <c r="H702" s="45">
        <f>_xlfn.XLOOKUP(E702,Main_OG!$D$1:$D$766,Main_OG!$J$1:$J$766,"")</f>
        <v>0</v>
      </c>
      <c r="I702" s="45" t="s">
        <v>158</v>
      </c>
      <c r="J702" s="45" t="str">
        <f t="shared" si="31"/>
        <v>Duke Energy Ohio Inc_OH</v>
      </c>
      <c r="K702" s="45" t="str">
        <f t="shared" si="32"/>
        <v>Duke Energy Ohio Inc_OH</v>
      </c>
      <c r="L702" s="45" t="s">
        <v>1731</v>
      </c>
      <c r="M702" s="45">
        <v>0</v>
      </c>
      <c r="N702" s="45">
        <v>72260</v>
      </c>
      <c r="O702" s="45">
        <v>2201</v>
      </c>
      <c r="P702" s="45">
        <v>602717</v>
      </c>
      <c r="Q702" s="45">
        <v>0</v>
      </c>
      <c r="R702" s="45">
        <v>7672378</v>
      </c>
      <c r="S702" s="45">
        <v>5353043</v>
      </c>
      <c r="T702" s="45">
        <v>7270412</v>
      </c>
      <c r="U702" s="45">
        <v>0</v>
      </c>
      <c r="V702" s="45">
        <v>9.27</v>
      </c>
      <c r="W702" s="45">
        <v>7.01</v>
      </c>
      <c r="X702" s="45">
        <v>10.65</v>
      </c>
      <c r="Y702" s="46">
        <v>580389</v>
      </c>
      <c r="Z702" s="46">
        <v>50401.154420201623</v>
      </c>
      <c r="AA702" s="47">
        <f>_xlfn.XLOOKUP($E702,Main_OG!$D$1:$D$766,Main_OG!AJ$1:AJ$766,"")</f>
        <v>118100658</v>
      </c>
      <c r="AB702" s="47">
        <f>_xlfn.XLOOKUP($E702,Main_OG!$D$1:$D$766,Main_OG!AK$1:AK$766,"")</f>
        <v>4989790</v>
      </c>
      <c r="AC702" s="47">
        <f>_xlfn.XLOOKUP($E702,Main_OG!$D$1:$D$766,Main_OG!AL$1:AL$766,"")</f>
        <v>42520684</v>
      </c>
      <c r="AD702" s="47">
        <f>_xlfn.XLOOKUP($E702,Main_OG!$D$1:$D$766,Main_OG!AM$1:AM$766,"")</f>
        <v>17513878</v>
      </c>
    </row>
    <row r="703" spans="1:30" x14ac:dyDescent="0.35">
      <c r="A703" s="36" t="s">
        <v>1729</v>
      </c>
      <c r="B703" s="45" t="s">
        <v>158</v>
      </c>
      <c r="C703" s="45" t="s">
        <v>4374</v>
      </c>
      <c r="D703" s="36" t="s">
        <v>1729</v>
      </c>
      <c r="E703" s="36" t="str">
        <f t="shared" si="30"/>
        <v>2009_OH</v>
      </c>
      <c r="F703" s="45">
        <v>2009</v>
      </c>
      <c r="G703" s="45">
        <f>_xlfn.XLOOKUP(I703,Main_OG!$B$1:$B$766,Main_OG!$O$1:$O$766,"")</f>
        <v>1</v>
      </c>
      <c r="H703" s="45">
        <f>_xlfn.XLOOKUP(E703,Main_OG!$D$1:$D$766,Main_OG!$J$1:$J$766,"")</f>
        <v>0</v>
      </c>
      <c r="I703" s="45" t="s">
        <v>158</v>
      </c>
      <c r="J703" s="45" t="str">
        <f t="shared" si="31"/>
        <v>Duke Energy Ohio Inc_OH</v>
      </c>
      <c r="K703" s="45" t="str">
        <f t="shared" si="32"/>
        <v>Duke Energy Ohio Inc_OH</v>
      </c>
      <c r="L703" s="45" t="s">
        <v>1732</v>
      </c>
      <c r="M703" s="45">
        <v>0</v>
      </c>
      <c r="N703" s="45">
        <v>70396</v>
      </c>
      <c r="O703" s="45">
        <v>2115</v>
      </c>
      <c r="P703" s="45">
        <v>580329</v>
      </c>
      <c r="Q703" s="45">
        <v>0</v>
      </c>
      <c r="R703" s="45">
        <v>6995645</v>
      </c>
      <c r="S703" s="45">
        <v>3305738</v>
      </c>
      <c r="T703" s="45">
        <v>6682671</v>
      </c>
      <c r="U703" s="45">
        <v>0</v>
      </c>
      <c r="V703" s="45">
        <v>10.09</v>
      </c>
      <c r="W703" s="45">
        <v>8.02</v>
      </c>
      <c r="X703" s="45">
        <v>11.4</v>
      </c>
      <c r="Y703" s="46">
        <v>550982.40000000002</v>
      </c>
      <c r="Z703" s="46">
        <v>47791.427730807874</v>
      </c>
      <c r="AA703" s="47">
        <f>_xlfn.XLOOKUP($E703,Main_OG!$D$1:$D$766,Main_OG!AJ$1:AJ$766,"")</f>
        <v>101159832</v>
      </c>
      <c r="AB703" s="47">
        <f>_xlfn.XLOOKUP($E703,Main_OG!$D$1:$D$766,Main_OG!AK$1:AK$766,"")</f>
        <v>4635994</v>
      </c>
      <c r="AC703" s="47">
        <f>_xlfn.XLOOKUP($E703,Main_OG!$D$1:$D$766,Main_OG!AL$1:AL$766,"")</f>
        <v>71642934</v>
      </c>
      <c r="AD703" s="47">
        <f>_xlfn.XLOOKUP($E703,Main_OG!$D$1:$D$766,Main_OG!AM$1:AM$766,"")</f>
        <v>15206084</v>
      </c>
    </row>
    <row r="704" spans="1:30" x14ac:dyDescent="0.35">
      <c r="A704" s="36" t="s">
        <v>1729</v>
      </c>
      <c r="B704" s="45" t="s">
        <v>158</v>
      </c>
      <c r="C704" s="45" t="s">
        <v>4374</v>
      </c>
      <c r="D704" s="36" t="s">
        <v>1729</v>
      </c>
      <c r="E704" s="36" t="str">
        <f t="shared" si="30"/>
        <v>2010_OH</v>
      </c>
      <c r="F704" s="45">
        <v>2010</v>
      </c>
      <c r="G704" s="45">
        <f>_xlfn.XLOOKUP(I704,Main_OG!$B$1:$B$766,Main_OG!$O$1:$O$766,"")</f>
        <v>1</v>
      </c>
      <c r="H704" s="45">
        <f>_xlfn.XLOOKUP(E704,Main_OG!$D$1:$D$766,Main_OG!$J$1:$J$766,"")</f>
        <v>1</v>
      </c>
      <c r="I704" s="45" t="s">
        <v>158</v>
      </c>
      <c r="J704" s="45" t="str">
        <f t="shared" si="31"/>
        <v>Duke Energy Ohio Inc_OH</v>
      </c>
      <c r="K704" s="45" t="str">
        <f t="shared" si="32"/>
        <v>Duke Energy Ohio Inc_OH</v>
      </c>
      <c r="L704" s="45" t="s">
        <v>1733</v>
      </c>
      <c r="M704" s="45">
        <v>0</v>
      </c>
      <c r="N704" s="45">
        <v>53491</v>
      </c>
      <c r="O704" s="45">
        <v>1293</v>
      </c>
      <c r="P704" s="45">
        <v>514590</v>
      </c>
      <c r="Q704" s="45">
        <v>0</v>
      </c>
      <c r="R704" s="45">
        <v>3029889</v>
      </c>
      <c r="S704" s="45">
        <v>609482</v>
      </c>
      <c r="T704" s="45">
        <v>6259335</v>
      </c>
      <c r="U704" s="45">
        <v>0</v>
      </c>
      <c r="V704" s="45">
        <v>12.75</v>
      </c>
      <c r="W704" s="45">
        <v>9.1</v>
      </c>
      <c r="X704" s="45">
        <v>12.94</v>
      </c>
      <c r="Y704" s="46">
        <v>563816.30000000005</v>
      </c>
      <c r="Z704" s="46">
        <v>48859.897903270772</v>
      </c>
      <c r="AA704" s="47">
        <f>_xlfn.XLOOKUP($E704,Main_OG!$D$1:$D$766,Main_OG!AJ$1:AJ$766,"")</f>
        <v>106305244</v>
      </c>
      <c r="AB704" s="47">
        <f>_xlfn.XLOOKUP($E704,Main_OG!$D$1:$D$766,Main_OG!AK$1:AK$766,"")</f>
        <v>5086316</v>
      </c>
      <c r="AC704" s="47">
        <f>_xlfn.XLOOKUP($E704,Main_OG!$D$1:$D$766,Main_OG!AL$1:AL$766,"")</f>
        <v>112936876</v>
      </c>
      <c r="AD704" s="47">
        <f>_xlfn.XLOOKUP($E704,Main_OG!$D$1:$D$766,Main_OG!AM$1:AM$766,"")</f>
        <v>15804803</v>
      </c>
    </row>
    <row r="705" spans="1:30" x14ac:dyDescent="0.35">
      <c r="A705" s="36" t="s">
        <v>1729</v>
      </c>
      <c r="B705" s="45" t="s">
        <v>158</v>
      </c>
      <c r="C705" s="45" t="s">
        <v>4374</v>
      </c>
      <c r="D705" s="36" t="s">
        <v>1729</v>
      </c>
      <c r="E705" s="36" t="str">
        <f t="shared" si="30"/>
        <v>2011_OH</v>
      </c>
      <c r="F705" s="45">
        <v>2011</v>
      </c>
      <c r="G705" s="45">
        <f>_xlfn.XLOOKUP(I705,Main_OG!$B$1:$B$766,Main_OG!$O$1:$O$766,"")</f>
        <v>1</v>
      </c>
      <c r="H705" s="45">
        <f>_xlfn.XLOOKUP(E705,Main_OG!$D$1:$D$766,Main_OG!$J$1:$J$766,"")</f>
        <v>1</v>
      </c>
      <c r="I705" s="45" t="s">
        <v>158</v>
      </c>
      <c r="J705" s="45" t="str">
        <f t="shared" si="31"/>
        <v>Duke Energy Ohio Inc_OH</v>
      </c>
      <c r="K705" s="45" t="str">
        <f t="shared" si="32"/>
        <v>Duke Energy Ohio Inc_OH</v>
      </c>
      <c r="L705" s="45" t="s">
        <v>1734</v>
      </c>
      <c r="M705" s="45">
        <v>0</v>
      </c>
      <c r="N705" s="45">
        <v>41467</v>
      </c>
      <c r="O705" s="45">
        <v>904</v>
      </c>
      <c r="P705" s="45">
        <v>431872</v>
      </c>
      <c r="Q705" s="45">
        <v>0</v>
      </c>
      <c r="R705" s="45">
        <v>1515499</v>
      </c>
      <c r="S705" s="45">
        <v>214236</v>
      </c>
      <c r="T705" s="45">
        <v>4916851</v>
      </c>
      <c r="U705" s="45">
        <v>0</v>
      </c>
      <c r="V705" s="45">
        <v>12.8</v>
      </c>
      <c r="W705" s="45">
        <v>11.95</v>
      </c>
      <c r="X705" s="45">
        <v>12.15</v>
      </c>
      <c r="Y705" s="46">
        <v>580251.4</v>
      </c>
      <c r="Z705" s="46">
        <v>50256.774471265795</v>
      </c>
      <c r="AA705" s="47">
        <f>_xlfn.XLOOKUP($E705,Main_OG!$D$1:$D$766,Main_OG!AJ$1:AJ$766,"")</f>
        <v>95221668</v>
      </c>
      <c r="AB705" s="47">
        <f>_xlfn.XLOOKUP($E705,Main_OG!$D$1:$D$766,Main_OG!AK$1:AK$766,"")</f>
        <v>5210872.5599999996</v>
      </c>
      <c r="AC705" s="47">
        <f>_xlfn.XLOOKUP($E705,Main_OG!$D$1:$D$766,Main_OG!AL$1:AL$766,"")</f>
        <v>186439678</v>
      </c>
      <c r="AD705" s="47">
        <f>_xlfn.XLOOKUP($E705,Main_OG!$D$1:$D$766,Main_OG!AM$1:AM$766,"")</f>
        <v>14889746</v>
      </c>
    </row>
    <row r="706" spans="1:30" x14ac:dyDescent="0.35">
      <c r="A706" s="36" t="s">
        <v>1729</v>
      </c>
      <c r="B706" s="45" t="s">
        <v>158</v>
      </c>
      <c r="C706" s="45" t="s">
        <v>4374</v>
      </c>
      <c r="D706" s="36" t="s">
        <v>1729</v>
      </c>
      <c r="E706" s="36" t="str">
        <f t="shared" ref="E706:E769" si="33">_xlfn.CONCAT(F706,"_",I706)</f>
        <v>2012_OH</v>
      </c>
      <c r="F706" s="45">
        <v>2012</v>
      </c>
      <c r="G706" s="45">
        <f>_xlfn.XLOOKUP(I706,Main_OG!$B$1:$B$766,Main_OG!$O$1:$O$766,"")</f>
        <v>1</v>
      </c>
      <c r="H706" s="45">
        <f>_xlfn.XLOOKUP(E706,Main_OG!$D$1:$D$766,Main_OG!$J$1:$J$766,"")</f>
        <v>1</v>
      </c>
      <c r="I706" s="45" t="s">
        <v>158</v>
      </c>
      <c r="J706" s="45" t="str">
        <f t="shared" ref="J706:J769" si="34">_xlfn.CONCAT(A706,"_",B706)</f>
        <v>Duke Energy Ohio Inc_OH</v>
      </c>
      <c r="K706" s="45" t="str">
        <f t="shared" ref="K706:K769" si="35">_xlfn.CONCAT(D706,"_",B706)</f>
        <v>Duke Energy Ohio Inc_OH</v>
      </c>
      <c r="L706" s="45" t="s">
        <v>1735</v>
      </c>
      <c r="M706" s="45">
        <v>0</v>
      </c>
      <c r="N706" s="45">
        <v>39116</v>
      </c>
      <c r="O706" s="45">
        <v>799</v>
      </c>
      <c r="P706" s="45">
        <v>393489</v>
      </c>
      <c r="Q706" s="45">
        <v>0</v>
      </c>
      <c r="R706" s="45">
        <v>1394559</v>
      </c>
      <c r="S706" s="45">
        <v>232199</v>
      </c>
      <c r="T706" s="45">
        <v>4347386</v>
      </c>
      <c r="U706" s="45">
        <v>0</v>
      </c>
      <c r="V706" s="45">
        <v>10.070983</v>
      </c>
      <c r="W706" s="45">
        <v>8.0415074999999998</v>
      </c>
      <c r="X706" s="45">
        <v>10.636304000000001</v>
      </c>
      <c r="Y706" s="46">
        <v>586540.9</v>
      </c>
      <c r="Z706" s="46">
        <v>50778.492994225337</v>
      </c>
      <c r="AA706" s="47">
        <f>_xlfn.XLOOKUP($E706,Main_OG!$D$1:$D$766,Main_OG!AJ$1:AJ$766,"")</f>
        <v>74484086</v>
      </c>
      <c r="AB706" s="47">
        <f>_xlfn.XLOOKUP($E706,Main_OG!$D$1:$D$766,Main_OG!AK$1:AK$766,"")</f>
        <v>5732542</v>
      </c>
      <c r="AC706" s="47">
        <f>_xlfn.XLOOKUP($E706,Main_OG!$D$1:$D$766,Main_OG!AL$1:AL$766,"")</f>
        <v>347507372</v>
      </c>
      <c r="AD706" s="47">
        <f>_xlfn.XLOOKUP($E706,Main_OG!$D$1:$D$766,Main_OG!AM$1:AM$766,"")</f>
        <v>17086998</v>
      </c>
    </row>
    <row r="707" spans="1:30" x14ac:dyDescent="0.35">
      <c r="A707" s="36" t="s">
        <v>1729</v>
      </c>
      <c r="B707" s="45" t="s">
        <v>158</v>
      </c>
      <c r="C707" s="45" t="s">
        <v>4374</v>
      </c>
      <c r="D707" s="36" t="s">
        <v>1729</v>
      </c>
      <c r="E707" s="36" t="str">
        <f t="shared" si="33"/>
        <v>2013_OH</v>
      </c>
      <c r="F707" s="45">
        <v>2013</v>
      </c>
      <c r="G707" s="45">
        <f>_xlfn.XLOOKUP(I707,Main_OG!$B$1:$B$766,Main_OG!$O$1:$O$766,"")</f>
        <v>1</v>
      </c>
      <c r="H707" s="45">
        <f>_xlfn.XLOOKUP(E707,Main_OG!$D$1:$D$766,Main_OG!$J$1:$J$766,"")</f>
        <v>1</v>
      </c>
      <c r="I707" s="45" t="s">
        <v>158</v>
      </c>
      <c r="J707" s="45" t="str">
        <f t="shared" si="34"/>
        <v>Duke Energy Ohio Inc_OH</v>
      </c>
      <c r="K707" s="45" t="str">
        <f t="shared" si="35"/>
        <v>Duke Energy Ohio Inc_OH</v>
      </c>
      <c r="L707" s="45" t="s">
        <v>1736</v>
      </c>
      <c r="M707" s="45">
        <v>0</v>
      </c>
      <c r="N707" s="45">
        <v>35036</v>
      </c>
      <c r="O707" s="45">
        <v>740</v>
      </c>
      <c r="P707" s="45">
        <v>316143</v>
      </c>
      <c r="Q707" s="45">
        <v>0</v>
      </c>
      <c r="R707" s="45">
        <v>1173931</v>
      </c>
      <c r="S707" s="45">
        <v>184699</v>
      </c>
      <c r="T707" s="45">
        <v>3703416</v>
      </c>
      <c r="U707" s="45">
        <v>0</v>
      </c>
      <c r="V707" s="45">
        <v>10.686488000000001</v>
      </c>
      <c r="W707" s="45">
        <v>9.3135317000000004</v>
      </c>
      <c r="X707" s="45">
        <v>11.098753</v>
      </c>
      <c r="Y707" s="46">
        <v>603057.4</v>
      </c>
      <c r="Z707" s="46">
        <v>52078.880854516683</v>
      </c>
      <c r="AA707" s="47">
        <f>_xlfn.XLOOKUP($E707,Main_OG!$D$1:$D$766,Main_OG!AJ$1:AJ$766,"")</f>
        <v>81376244</v>
      </c>
      <c r="AB707" s="47">
        <f>_xlfn.XLOOKUP($E707,Main_OG!$D$1:$D$766,Main_OG!AK$1:AK$766,"")</f>
        <v>6165892.5700000003</v>
      </c>
      <c r="AC707" s="47">
        <f>_xlfn.XLOOKUP($E707,Main_OG!$D$1:$D$766,Main_OG!AL$1:AL$766,"")</f>
        <v>323726478</v>
      </c>
      <c r="AD707" s="47">
        <f>_xlfn.XLOOKUP($E707,Main_OG!$D$1:$D$766,Main_OG!AM$1:AM$766,"")</f>
        <v>16121250</v>
      </c>
    </row>
    <row r="708" spans="1:30" x14ac:dyDescent="0.35">
      <c r="A708" s="36" t="s">
        <v>1729</v>
      </c>
      <c r="B708" s="45" t="s">
        <v>158</v>
      </c>
      <c r="C708" s="45" t="s">
        <v>4374</v>
      </c>
      <c r="D708" s="36" t="s">
        <v>1729</v>
      </c>
      <c r="E708" s="36" t="str">
        <f t="shared" si="33"/>
        <v>2014_OH</v>
      </c>
      <c r="F708" s="45">
        <v>2014</v>
      </c>
      <c r="G708" s="45">
        <f>_xlfn.XLOOKUP(I708,Main_OG!$B$1:$B$766,Main_OG!$O$1:$O$766,"")</f>
        <v>1</v>
      </c>
      <c r="H708" s="45">
        <f>_xlfn.XLOOKUP(E708,Main_OG!$D$1:$D$766,Main_OG!$J$1:$J$766,"")</f>
        <v>1</v>
      </c>
      <c r="I708" s="45" t="s">
        <v>158</v>
      </c>
      <c r="J708" s="45" t="str">
        <f t="shared" si="34"/>
        <v>Duke Energy Ohio Inc_OH</v>
      </c>
      <c r="K708" s="45" t="str">
        <f t="shared" si="35"/>
        <v>Duke Energy Ohio Inc_OH</v>
      </c>
      <c r="L708" s="45" t="s">
        <v>1737</v>
      </c>
      <c r="M708" s="45">
        <v>0</v>
      </c>
      <c r="N708" s="45">
        <v>35441</v>
      </c>
      <c r="O708" s="45">
        <v>743</v>
      </c>
      <c r="P708" s="45">
        <v>308050</v>
      </c>
      <c r="Q708" s="45">
        <v>0</v>
      </c>
      <c r="R708" s="45">
        <v>1182713</v>
      </c>
      <c r="S708" s="45">
        <v>201584</v>
      </c>
      <c r="T708" s="45">
        <v>3646633</v>
      </c>
      <c r="U708" s="45">
        <v>0</v>
      </c>
      <c r="V708" s="45">
        <v>11.263341</v>
      </c>
      <c r="W708" s="45">
        <v>9.2100563999999991</v>
      </c>
      <c r="X708" s="45">
        <v>11.318989</v>
      </c>
      <c r="Y708" s="46">
        <v>624973.4</v>
      </c>
      <c r="Z708" s="46">
        <v>53846.505768757066</v>
      </c>
      <c r="AA708" s="47">
        <f>_xlfn.XLOOKUP($E708,Main_OG!$D$1:$D$766,Main_OG!AJ$1:AJ$766,"")</f>
        <v>76971294</v>
      </c>
      <c r="AB708" s="47">
        <f>_xlfn.XLOOKUP($E708,Main_OG!$D$1:$D$766,Main_OG!AK$1:AK$766,"")</f>
        <v>5355770</v>
      </c>
      <c r="AC708" s="47">
        <f>_xlfn.XLOOKUP($E708,Main_OG!$D$1:$D$766,Main_OG!AL$1:AL$766,"")</f>
        <v>349317598</v>
      </c>
      <c r="AD708" s="47">
        <f>_xlfn.XLOOKUP($E708,Main_OG!$D$1:$D$766,Main_OG!AM$1:AM$766,"")</f>
        <v>16284440</v>
      </c>
    </row>
    <row r="709" spans="1:30" x14ac:dyDescent="0.35">
      <c r="A709" s="36" t="s">
        <v>1729</v>
      </c>
      <c r="B709" s="45" t="s">
        <v>158</v>
      </c>
      <c r="C709" s="45" t="s">
        <v>4374</v>
      </c>
      <c r="D709" s="36" t="s">
        <v>1729</v>
      </c>
      <c r="E709" s="36" t="str">
        <f t="shared" si="33"/>
        <v>2015_OH</v>
      </c>
      <c r="F709" s="45">
        <v>2015</v>
      </c>
      <c r="G709" s="45">
        <f>_xlfn.XLOOKUP(I709,Main_OG!$B$1:$B$766,Main_OG!$O$1:$O$766,"")</f>
        <v>1</v>
      </c>
      <c r="H709" s="45">
        <f>_xlfn.XLOOKUP(E709,Main_OG!$D$1:$D$766,Main_OG!$J$1:$J$766,"")</f>
        <v>1</v>
      </c>
      <c r="I709" s="45" t="s">
        <v>158</v>
      </c>
      <c r="J709" s="45" t="str">
        <f t="shared" si="34"/>
        <v>Duke Energy Ohio Inc_OH</v>
      </c>
      <c r="K709" s="45" t="str">
        <f t="shared" si="35"/>
        <v>Duke Energy Ohio Inc_OH</v>
      </c>
      <c r="L709" s="45" t="s">
        <v>1738</v>
      </c>
      <c r="M709" s="45">
        <v>0</v>
      </c>
      <c r="N709" s="45">
        <v>31143</v>
      </c>
      <c r="O709" s="45">
        <v>684</v>
      </c>
      <c r="P709" s="45">
        <v>323179</v>
      </c>
      <c r="Q709" s="45">
        <v>0</v>
      </c>
      <c r="R709" s="45">
        <v>1196008</v>
      </c>
      <c r="S709" s="45">
        <v>249067</v>
      </c>
      <c r="T709" s="45">
        <v>3635951</v>
      </c>
      <c r="U709" s="45">
        <v>0</v>
      </c>
      <c r="V709" s="45">
        <v>10.511635</v>
      </c>
      <c r="W709" s="45">
        <v>6.5215383999999998</v>
      </c>
      <c r="X709" s="45">
        <v>11.309063</v>
      </c>
      <c r="Y709" s="46">
        <v>633274.80000000005</v>
      </c>
      <c r="Z709" s="46">
        <v>54487.836545473081</v>
      </c>
      <c r="AA709" s="47">
        <f>_xlfn.XLOOKUP($E709,Main_OG!$D$1:$D$766,Main_OG!AJ$1:AJ$766,"")</f>
        <v>61152824</v>
      </c>
      <c r="AB709" s="47">
        <f>_xlfn.XLOOKUP($E709,Main_OG!$D$1:$D$766,Main_OG!AK$1:AK$766,"")</f>
        <v>5575978</v>
      </c>
      <c r="AC709" s="47">
        <f>_xlfn.XLOOKUP($E709,Main_OG!$D$1:$D$766,Main_OG!AL$1:AL$766,"")</f>
        <v>416796124</v>
      </c>
      <c r="AD709" s="47">
        <f>_xlfn.XLOOKUP($E709,Main_OG!$D$1:$D$766,Main_OG!AM$1:AM$766,"")</f>
        <v>17376736</v>
      </c>
    </row>
    <row r="710" spans="1:30" x14ac:dyDescent="0.35">
      <c r="A710" s="36" t="s">
        <v>1729</v>
      </c>
      <c r="B710" s="45" t="s">
        <v>158</v>
      </c>
      <c r="C710" s="45" t="s">
        <v>4374</v>
      </c>
      <c r="D710" s="36" t="s">
        <v>1729</v>
      </c>
      <c r="E710" s="36" t="str">
        <f t="shared" si="33"/>
        <v>2016_OH</v>
      </c>
      <c r="F710" s="45">
        <v>2016</v>
      </c>
      <c r="G710" s="45">
        <f>_xlfn.XLOOKUP(I710,Main_OG!$B$1:$B$766,Main_OG!$O$1:$O$766,"")</f>
        <v>1</v>
      </c>
      <c r="H710" s="45">
        <f>_xlfn.XLOOKUP(E710,Main_OG!$D$1:$D$766,Main_OG!$J$1:$J$766,"")</f>
        <v>1</v>
      </c>
      <c r="I710" s="45" t="s">
        <v>158</v>
      </c>
      <c r="J710" s="45" t="str">
        <f t="shared" si="34"/>
        <v>Duke Energy Ohio Inc_OH</v>
      </c>
      <c r="K710" s="45" t="str">
        <f t="shared" si="35"/>
        <v>Duke Energy Ohio Inc_OH</v>
      </c>
      <c r="L710" s="45" t="s">
        <v>1739</v>
      </c>
      <c r="M710" s="45">
        <v>0</v>
      </c>
      <c r="N710" s="45">
        <v>28743</v>
      </c>
      <c r="O710" s="45">
        <v>609</v>
      </c>
      <c r="P710" s="45">
        <v>332472</v>
      </c>
      <c r="Q710" s="45">
        <v>0</v>
      </c>
      <c r="R710" s="45">
        <v>1180917</v>
      </c>
      <c r="S710" s="45">
        <v>181099</v>
      </c>
      <c r="T710" s="45">
        <v>3763037</v>
      </c>
      <c r="U710" s="45">
        <v>0</v>
      </c>
      <c r="V710" s="45">
        <v>10.018011</v>
      </c>
      <c r="W710" s="45">
        <v>7.6898822999999998</v>
      </c>
      <c r="X710" s="45">
        <v>11.686287</v>
      </c>
      <c r="Y710" s="46">
        <v>638157.5</v>
      </c>
      <c r="Z710" s="46">
        <v>54824.244892208459</v>
      </c>
      <c r="AA710" s="47">
        <f>_xlfn.XLOOKUP($E710,Main_OG!$D$1:$D$766,Main_OG!AJ$1:AJ$766,"")</f>
        <v>58159174</v>
      </c>
      <c r="AB710" s="47">
        <f>_xlfn.XLOOKUP($E710,Main_OG!$D$1:$D$766,Main_OG!AK$1:AK$766,"")</f>
        <v>5162976</v>
      </c>
      <c r="AC710" s="47">
        <f>_xlfn.XLOOKUP($E710,Main_OG!$D$1:$D$766,Main_OG!AL$1:AL$766,"")</f>
        <v>421036766</v>
      </c>
      <c r="AD710" s="47">
        <f>_xlfn.XLOOKUP($E710,Main_OG!$D$1:$D$766,Main_OG!AM$1:AM$766,"")</f>
        <v>16817386</v>
      </c>
    </row>
    <row r="711" spans="1:30" x14ac:dyDescent="0.35">
      <c r="A711" s="36" t="s">
        <v>1729</v>
      </c>
      <c r="B711" s="45" t="s">
        <v>158</v>
      </c>
      <c r="C711" s="45" t="s">
        <v>4374</v>
      </c>
      <c r="D711" s="36" t="s">
        <v>1729</v>
      </c>
      <c r="E711" s="36" t="str">
        <f t="shared" si="33"/>
        <v>2017_OH</v>
      </c>
      <c r="F711" s="45">
        <v>2017</v>
      </c>
      <c r="G711" s="45">
        <f>_xlfn.XLOOKUP(I711,Main_OG!$B$1:$B$766,Main_OG!$O$1:$O$766,"")</f>
        <v>1</v>
      </c>
      <c r="H711" s="45">
        <f>_xlfn.XLOOKUP(E711,Main_OG!$D$1:$D$766,Main_OG!$J$1:$J$766,"")</f>
        <v>1</v>
      </c>
      <c r="I711" s="45" t="s">
        <v>158</v>
      </c>
      <c r="J711" s="45" t="str">
        <f t="shared" si="34"/>
        <v>Duke Energy Ohio Inc_OH</v>
      </c>
      <c r="K711" s="45" t="str">
        <f t="shared" si="35"/>
        <v>Duke Energy Ohio Inc_OH</v>
      </c>
      <c r="L711" s="45" t="s">
        <v>1740</v>
      </c>
      <c r="M711" s="45">
        <v>0</v>
      </c>
      <c r="N711" s="45">
        <v>24811</v>
      </c>
      <c r="O711" s="45">
        <v>517</v>
      </c>
      <c r="P711" s="45">
        <v>298767</v>
      </c>
      <c r="Q711" s="45">
        <v>0</v>
      </c>
      <c r="R711" s="45">
        <v>1031442</v>
      </c>
      <c r="S711" s="45">
        <v>121218</v>
      </c>
      <c r="T711" s="45">
        <v>3193397</v>
      </c>
      <c r="U711" s="45">
        <v>0</v>
      </c>
      <c r="V711" s="45">
        <v>9.4980522000000001</v>
      </c>
      <c r="W711" s="45">
        <v>8.4475902999999999</v>
      </c>
      <c r="X711" s="45">
        <v>11.607839999999999</v>
      </c>
      <c r="Y711" s="46">
        <v>652187.5</v>
      </c>
      <c r="Z711" s="46">
        <v>55906.389206105487</v>
      </c>
      <c r="AA711" s="47">
        <f>_xlfn.XLOOKUP($E711,Main_OG!$D$1:$D$766,Main_OG!AJ$1:AJ$766,"")</f>
        <v>57048530</v>
      </c>
      <c r="AB711" s="47">
        <f>_xlfn.XLOOKUP($E711,Main_OG!$D$1:$D$766,Main_OG!AK$1:AK$766,"")</f>
        <v>4555870</v>
      </c>
      <c r="AC711" s="47">
        <f>_xlfn.XLOOKUP($E711,Main_OG!$D$1:$D$766,Main_OG!AL$1:AL$766,"")</f>
        <v>413711976</v>
      </c>
      <c r="AD711" s="47">
        <f>_xlfn.XLOOKUP($E711,Main_OG!$D$1:$D$766,Main_OG!AM$1:AM$766,"")</f>
        <v>17687789</v>
      </c>
    </row>
    <row r="712" spans="1:30" x14ac:dyDescent="0.35">
      <c r="A712" s="36" t="s">
        <v>1729</v>
      </c>
      <c r="B712" s="45" t="s">
        <v>158</v>
      </c>
      <c r="C712" s="45" t="s">
        <v>4374</v>
      </c>
      <c r="D712" s="36" t="s">
        <v>1729</v>
      </c>
      <c r="E712" s="36" t="str">
        <f t="shared" si="33"/>
        <v>2018_OH</v>
      </c>
      <c r="F712" s="45">
        <v>2018</v>
      </c>
      <c r="G712" s="45">
        <f>_xlfn.XLOOKUP(I712,Main_OG!$B$1:$B$766,Main_OG!$O$1:$O$766,"")</f>
        <v>1</v>
      </c>
      <c r="H712" s="45">
        <f>_xlfn.XLOOKUP(E712,Main_OG!$D$1:$D$766,Main_OG!$J$1:$J$766,"")</f>
        <v>1</v>
      </c>
      <c r="I712" s="45" t="s">
        <v>158</v>
      </c>
      <c r="J712" s="45" t="str">
        <f t="shared" si="34"/>
        <v>Duke Energy Ohio Inc_OH</v>
      </c>
      <c r="K712" s="45" t="str">
        <f t="shared" si="35"/>
        <v>Duke Energy Ohio Inc_OH</v>
      </c>
      <c r="L712" s="45" t="s">
        <v>1741</v>
      </c>
      <c r="M712" s="45">
        <v>0</v>
      </c>
      <c r="N712" s="45">
        <v>20948</v>
      </c>
      <c r="O712" s="45">
        <v>413</v>
      </c>
      <c r="P712" s="45">
        <v>265464</v>
      </c>
      <c r="Q712" s="45">
        <v>0</v>
      </c>
      <c r="R712" s="45">
        <v>817311</v>
      </c>
      <c r="S712" s="45">
        <v>121658</v>
      </c>
      <c r="T712" s="45">
        <v>3184555</v>
      </c>
      <c r="U712" s="45">
        <v>0</v>
      </c>
      <c r="V712" s="45">
        <v>9.4764783999999995</v>
      </c>
      <c r="W712" s="45">
        <v>8.1260583000000004</v>
      </c>
      <c r="X712" s="45">
        <v>11.114262</v>
      </c>
      <c r="Y712" s="46">
        <v>656212</v>
      </c>
      <c r="Z712" s="46">
        <v>56178.243921782683</v>
      </c>
      <c r="AA712" s="47">
        <f>_xlfn.XLOOKUP($E712,Main_OG!$D$1:$D$766,Main_OG!AJ$1:AJ$766,"")</f>
        <v>50244114</v>
      </c>
      <c r="AB712" s="47">
        <f>_xlfn.XLOOKUP($E712,Main_OG!$D$1:$D$766,Main_OG!AK$1:AK$766,"")</f>
        <v>6409656</v>
      </c>
      <c r="AC712" s="47">
        <f>_xlfn.XLOOKUP($E712,Main_OG!$D$1:$D$766,Main_OG!AL$1:AL$766,"")</f>
        <v>645047556</v>
      </c>
      <c r="AD712" s="47">
        <f>_xlfn.XLOOKUP($E712,Main_OG!$D$1:$D$766,Main_OG!AM$1:AM$766,"")</f>
        <v>18315007</v>
      </c>
    </row>
    <row r="713" spans="1:30" x14ac:dyDescent="0.35">
      <c r="A713" s="36" t="s">
        <v>1729</v>
      </c>
      <c r="B713" s="45" t="s">
        <v>158</v>
      </c>
      <c r="C713" s="45" t="s">
        <v>4374</v>
      </c>
      <c r="D713" s="36" t="s">
        <v>1729</v>
      </c>
      <c r="E713" s="36" t="str">
        <f t="shared" si="33"/>
        <v>2019_OH</v>
      </c>
      <c r="F713" s="45">
        <v>2019</v>
      </c>
      <c r="G713" s="45">
        <f>_xlfn.XLOOKUP(I713,Main_OG!$B$1:$B$766,Main_OG!$O$1:$O$766,"")</f>
        <v>1</v>
      </c>
      <c r="H713" s="45">
        <f>_xlfn.XLOOKUP(E713,Main_OG!$D$1:$D$766,Main_OG!$J$1:$J$766,"")</f>
        <v>1</v>
      </c>
      <c r="I713" s="45" t="s">
        <v>158</v>
      </c>
      <c r="J713" s="45" t="str">
        <f t="shared" si="34"/>
        <v>Duke Energy Ohio Inc_OH</v>
      </c>
      <c r="K713" s="45" t="str">
        <f t="shared" si="35"/>
        <v>Duke Energy Ohio Inc_OH</v>
      </c>
      <c r="L713" s="45" t="s">
        <v>1742</v>
      </c>
      <c r="M713" s="45">
        <v>0</v>
      </c>
      <c r="N713" s="45">
        <v>21415</v>
      </c>
      <c r="O713" s="45">
        <v>412</v>
      </c>
      <c r="P713" s="45">
        <v>268695</v>
      </c>
      <c r="Q713" s="45">
        <v>0</v>
      </c>
      <c r="R713" s="45">
        <v>764925</v>
      </c>
      <c r="S713" s="45">
        <v>121548</v>
      </c>
      <c r="T713" s="45">
        <v>3123204</v>
      </c>
      <c r="U713" s="45">
        <v>0</v>
      </c>
      <c r="V713" s="45">
        <v>9.7987123</v>
      </c>
      <c r="W713" s="45">
        <v>8.0964721999999991</v>
      </c>
      <c r="X713" s="45">
        <v>11.054023000000001</v>
      </c>
      <c r="Y713" s="46">
        <v>674123.4</v>
      </c>
      <c r="Z713" s="46">
        <v>57634.591250191188</v>
      </c>
      <c r="AA713" s="47">
        <f>_xlfn.XLOOKUP($E713,Main_OG!$D$1:$D$766,Main_OG!AJ$1:AJ$766,"")</f>
        <v>39191694</v>
      </c>
      <c r="AB713" s="47">
        <f>_xlfn.XLOOKUP($E713,Main_OG!$D$1:$D$766,Main_OG!AK$1:AK$766,"")</f>
        <v>3791288</v>
      </c>
      <c r="AC713" s="47">
        <f>_xlfn.XLOOKUP($E713,Main_OG!$D$1:$D$766,Main_OG!AL$1:AL$766,"")</f>
        <v>727691424</v>
      </c>
      <c r="AD713" s="47">
        <f>_xlfn.XLOOKUP($E713,Main_OG!$D$1:$D$766,Main_OG!AM$1:AM$766,"")</f>
        <v>17010561</v>
      </c>
    </row>
    <row r="714" spans="1:30" x14ac:dyDescent="0.35">
      <c r="A714" s="36" t="s">
        <v>1729</v>
      </c>
      <c r="B714" s="45" t="s">
        <v>158</v>
      </c>
      <c r="C714" s="45" t="s">
        <v>4374</v>
      </c>
      <c r="D714" s="36" t="s">
        <v>1729</v>
      </c>
      <c r="E714" s="36" t="str">
        <f t="shared" si="33"/>
        <v>2020_OH</v>
      </c>
      <c r="F714" s="45">
        <v>2020</v>
      </c>
      <c r="G714" s="45">
        <f>_xlfn.XLOOKUP(I714,Main_OG!$B$1:$B$766,Main_OG!$O$1:$O$766,"")</f>
        <v>1</v>
      </c>
      <c r="H714" s="45">
        <f>_xlfn.XLOOKUP(E714,Main_OG!$D$1:$D$766,Main_OG!$J$1:$J$766,"")</f>
        <v>1</v>
      </c>
      <c r="I714" s="45" t="s">
        <v>158</v>
      </c>
      <c r="J714" s="45" t="str">
        <f t="shared" si="34"/>
        <v>Duke Energy Ohio Inc_OH</v>
      </c>
      <c r="K714" s="45" t="str">
        <f t="shared" si="35"/>
        <v>Duke Energy Ohio Inc_OH</v>
      </c>
      <c r="L714" s="45" t="s">
        <v>1743</v>
      </c>
      <c r="M714" s="45">
        <v>0</v>
      </c>
      <c r="N714" s="45">
        <v>20996</v>
      </c>
      <c r="O714" s="45">
        <v>401</v>
      </c>
      <c r="P714" s="45">
        <v>0</v>
      </c>
      <c r="Q714" s="45">
        <v>0</v>
      </c>
      <c r="R714" s="45">
        <v>677354</v>
      </c>
      <c r="S714" s="45">
        <v>89492</v>
      </c>
      <c r="T714" s="45">
        <v>0</v>
      </c>
      <c r="U714" s="45">
        <v>0</v>
      </c>
      <c r="V714" s="45">
        <v>10.269327000000001</v>
      </c>
      <c r="W714" s="45">
        <v>9.0375675999999991</v>
      </c>
      <c r="X714" s="45">
        <v>0</v>
      </c>
      <c r="Y714" s="46">
        <v>654586.30000000005</v>
      </c>
      <c r="Z714" s="46">
        <v>55948.240384175704</v>
      </c>
      <c r="AA714" s="47">
        <f>_xlfn.XLOOKUP($E714,Main_OG!$D$1:$D$766,Main_OG!AJ$1:AJ$766,"")</f>
        <v>37522366</v>
      </c>
      <c r="AB714" s="47">
        <f>_xlfn.XLOOKUP($E714,Main_OG!$D$1:$D$766,Main_OG!AK$1:AK$766,"")</f>
        <v>5376516</v>
      </c>
      <c r="AC714" s="47">
        <f>_xlfn.XLOOKUP($E714,Main_OG!$D$1:$D$766,Main_OG!AL$1:AL$766,"")</f>
        <v>746560566</v>
      </c>
      <c r="AD714" s="47">
        <f>_xlfn.XLOOKUP($E714,Main_OG!$D$1:$D$766,Main_OG!AM$1:AM$766,"")</f>
        <v>0</v>
      </c>
    </row>
    <row r="715" spans="1:30" x14ac:dyDescent="0.35">
      <c r="A715" s="36" t="s">
        <v>1744</v>
      </c>
      <c r="B715" s="45" t="s">
        <v>467</v>
      </c>
      <c r="C715" s="45" t="s">
        <v>4339</v>
      </c>
      <c r="D715" s="36" t="s">
        <v>4275</v>
      </c>
      <c r="E715" s="36" t="str">
        <f t="shared" si="33"/>
        <v>2020_SC</v>
      </c>
      <c r="F715" s="45">
        <v>2020</v>
      </c>
      <c r="G715" s="45">
        <f>_xlfn.XLOOKUP(I715,Main_OG!$B$1:$B$766,Main_OG!$O$1:$O$766,"")</f>
        <v>0</v>
      </c>
      <c r="H715" s="45">
        <f>_xlfn.XLOOKUP(E715,Main_OG!$D$1:$D$766,Main_OG!$J$1:$J$766,"")</f>
        <v>1</v>
      </c>
      <c r="I715" s="45" t="s">
        <v>467</v>
      </c>
      <c r="J715" s="45" t="str">
        <f t="shared" si="34"/>
        <v>Duke Energy Progress - (NC)_SC</v>
      </c>
      <c r="K715" s="45" t="str">
        <f t="shared" si="35"/>
        <v>Duke Energy Progress (Merged)_SC</v>
      </c>
      <c r="L715" s="45" t="s">
        <v>1745</v>
      </c>
      <c r="M715" s="45">
        <v>0</v>
      </c>
      <c r="N715" s="45">
        <v>31992</v>
      </c>
      <c r="O715" s="45">
        <v>594</v>
      </c>
      <c r="P715" s="45">
        <v>0</v>
      </c>
      <c r="Q715" s="45">
        <v>0</v>
      </c>
      <c r="R715" s="45">
        <v>1634002</v>
      </c>
      <c r="S715" s="45">
        <v>2304647</v>
      </c>
      <c r="T715" s="45">
        <v>0</v>
      </c>
      <c r="U715" s="45">
        <v>0</v>
      </c>
      <c r="V715" s="45">
        <v>9.9679559999999992</v>
      </c>
      <c r="W715" s="45">
        <v>6.0317046000000003</v>
      </c>
      <c r="X715" s="45">
        <v>0</v>
      </c>
      <c r="Y715" s="46">
        <v>233712.3</v>
      </c>
      <c r="Z715" s="46">
        <v>44894.046406129703</v>
      </c>
      <c r="AA715" s="47">
        <f>_xlfn.XLOOKUP($E715,Main_OG!$D$1:$D$766,Main_OG!AJ$1:AJ$766,"")</f>
        <v>10819288</v>
      </c>
      <c r="AB715" s="47">
        <f>_xlfn.XLOOKUP($E715,Main_OG!$D$1:$D$766,Main_OG!AK$1:AK$766,"")</f>
        <v>265898</v>
      </c>
      <c r="AC715" s="47">
        <f>_xlfn.XLOOKUP($E715,Main_OG!$D$1:$D$766,Main_OG!AL$1:AL$766,"")</f>
        <v>359867658</v>
      </c>
      <c r="AD715" s="47">
        <f>_xlfn.XLOOKUP($E715,Main_OG!$D$1:$D$766,Main_OG!AM$1:AM$766,"")</f>
        <v>0</v>
      </c>
    </row>
    <row r="716" spans="1:30" x14ac:dyDescent="0.35">
      <c r="A716" s="36" t="s">
        <v>1746</v>
      </c>
      <c r="B716" s="45" t="s">
        <v>139</v>
      </c>
      <c r="C716" s="45" t="s">
        <v>4375</v>
      </c>
      <c r="D716" s="36" t="s">
        <v>1746</v>
      </c>
      <c r="E716" s="36" t="str">
        <f t="shared" si="33"/>
        <v>2006_PA</v>
      </c>
      <c r="F716" s="45">
        <v>2006</v>
      </c>
      <c r="G716" s="45">
        <f>_xlfn.XLOOKUP(I716,Main_OG!$B$1:$B$766,Main_OG!$O$1:$O$766,"")</f>
        <v>1</v>
      </c>
      <c r="H716" s="45">
        <f>_xlfn.XLOOKUP(E716,Main_OG!$D$1:$D$766,Main_OG!$J$1:$J$766,"")</f>
        <v>0</v>
      </c>
      <c r="I716" s="45" t="s">
        <v>139</v>
      </c>
      <c r="J716" s="45" t="str">
        <f t="shared" si="34"/>
        <v>Duquesne Light Co_PA</v>
      </c>
      <c r="K716" s="45" t="str">
        <f t="shared" si="35"/>
        <v>Duquesne Light Co_PA</v>
      </c>
      <c r="L716" s="45" t="s">
        <v>1747</v>
      </c>
      <c r="M716" s="45">
        <v>1</v>
      </c>
      <c r="N716" s="45">
        <v>49994</v>
      </c>
      <c r="O716" s="45">
        <v>870</v>
      </c>
      <c r="P716" s="45">
        <v>428771</v>
      </c>
      <c r="Q716" s="45">
        <v>18</v>
      </c>
      <c r="R716" s="45">
        <v>240332</v>
      </c>
      <c r="S716" s="45">
        <v>20882</v>
      </c>
      <c r="T716" s="45">
        <v>336973</v>
      </c>
      <c r="U716" s="45">
        <v>11.53846153846154</v>
      </c>
      <c r="V716" s="45">
        <v>8.8773937698819019</v>
      </c>
      <c r="W716" s="45">
        <v>8.303312258936737</v>
      </c>
      <c r="X716" s="45">
        <v>10.43416089774415</v>
      </c>
      <c r="Y716" s="46">
        <v>626589.9</v>
      </c>
      <c r="Z716" s="46">
        <v>50083.88346429076</v>
      </c>
      <c r="AA716" s="47">
        <f>_xlfn.XLOOKUP($E716,Main_OG!$D$1:$D$766,Main_OG!AJ$1:AJ$766,"")</f>
        <v>111628459.06</v>
      </c>
      <c r="AB716" s="47">
        <f>_xlfn.XLOOKUP($E716,Main_OG!$D$1:$D$766,Main_OG!AK$1:AK$766,"")</f>
        <v>4323966.4000000004</v>
      </c>
      <c r="AC716" s="47">
        <f>_xlfn.XLOOKUP($E716,Main_OG!$D$1:$D$766,Main_OG!AL$1:AL$766,"")</f>
        <v>202399107.29999998</v>
      </c>
      <c r="AD716" s="47">
        <f>_xlfn.XLOOKUP($E716,Main_OG!$D$1:$D$766,Main_OG!AM$1:AM$766,"")</f>
        <v>75297632</v>
      </c>
    </row>
    <row r="717" spans="1:30" x14ac:dyDescent="0.35">
      <c r="A717" s="36" t="s">
        <v>1746</v>
      </c>
      <c r="B717" s="45" t="s">
        <v>139</v>
      </c>
      <c r="C717" s="45" t="s">
        <v>4375</v>
      </c>
      <c r="D717" s="36" t="s">
        <v>1746</v>
      </c>
      <c r="E717" s="36" t="str">
        <f t="shared" si="33"/>
        <v>2007_PA</v>
      </c>
      <c r="F717" s="45">
        <v>2007</v>
      </c>
      <c r="G717" s="45">
        <f>_xlfn.XLOOKUP(I717,Main_OG!$B$1:$B$766,Main_OG!$O$1:$O$766,"")</f>
        <v>1</v>
      </c>
      <c r="H717" s="45">
        <f>_xlfn.XLOOKUP(E717,Main_OG!$D$1:$D$766,Main_OG!$J$1:$J$766,"")</f>
        <v>0</v>
      </c>
      <c r="I717" s="45" t="s">
        <v>139</v>
      </c>
      <c r="J717" s="45" t="str">
        <f t="shared" si="34"/>
        <v>Duquesne Light Co_PA</v>
      </c>
      <c r="K717" s="45" t="str">
        <f t="shared" si="35"/>
        <v>Duquesne Light Co_PA</v>
      </c>
      <c r="L717" s="45" t="s">
        <v>1748</v>
      </c>
      <c r="M717" s="45">
        <v>0</v>
      </c>
      <c r="N717" s="45">
        <v>50207</v>
      </c>
      <c r="O717" s="45">
        <v>759</v>
      </c>
      <c r="P717" s="45">
        <v>429572</v>
      </c>
      <c r="Q717" s="45">
        <v>0</v>
      </c>
      <c r="R717" s="45">
        <v>266987</v>
      </c>
      <c r="S717" s="45">
        <v>23195</v>
      </c>
      <c r="T717" s="45">
        <v>410025</v>
      </c>
      <c r="U717" s="45">
        <v>0</v>
      </c>
      <c r="V717" s="45">
        <v>9.6</v>
      </c>
      <c r="W717" s="45">
        <v>9.5500000000000007</v>
      </c>
      <c r="X717" s="45">
        <v>12.05</v>
      </c>
      <c r="Y717" s="46">
        <v>649638.1</v>
      </c>
      <c r="Z717" s="46">
        <v>51706.570957813623</v>
      </c>
      <c r="AA717" s="47">
        <f>_xlfn.XLOOKUP($E717,Main_OG!$D$1:$D$766,Main_OG!AJ$1:AJ$766,"")</f>
        <v>110980292</v>
      </c>
      <c r="AB717" s="47">
        <f>_xlfn.XLOOKUP($E717,Main_OG!$D$1:$D$766,Main_OG!AK$1:AK$766,"")</f>
        <v>5330088</v>
      </c>
      <c r="AC717" s="47">
        <f>_xlfn.XLOOKUP($E717,Main_OG!$D$1:$D$766,Main_OG!AL$1:AL$766,"")</f>
        <v>284561200</v>
      </c>
      <c r="AD717" s="47">
        <f>_xlfn.XLOOKUP($E717,Main_OG!$D$1:$D$766,Main_OG!AM$1:AM$766,"")</f>
        <v>77376316</v>
      </c>
    </row>
    <row r="718" spans="1:30" x14ac:dyDescent="0.35">
      <c r="A718" s="36" t="s">
        <v>1746</v>
      </c>
      <c r="B718" s="45" t="s">
        <v>139</v>
      </c>
      <c r="C718" s="45" t="s">
        <v>4375</v>
      </c>
      <c r="D718" s="36" t="s">
        <v>1746</v>
      </c>
      <c r="E718" s="36" t="str">
        <f t="shared" si="33"/>
        <v>2008_PA</v>
      </c>
      <c r="F718" s="45">
        <v>2008</v>
      </c>
      <c r="G718" s="45">
        <f>_xlfn.XLOOKUP(I718,Main_OG!$B$1:$B$766,Main_OG!$O$1:$O$766,"")</f>
        <v>1</v>
      </c>
      <c r="H718" s="45">
        <f>_xlfn.XLOOKUP(E718,Main_OG!$D$1:$D$766,Main_OG!$J$1:$J$766,"")</f>
        <v>1</v>
      </c>
      <c r="I718" s="45" t="s">
        <v>139</v>
      </c>
      <c r="J718" s="45" t="str">
        <f t="shared" si="34"/>
        <v>Duquesne Light Co_PA</v>
      </c>
      <c r="K718" s="45" t="str">
        <f t="shared" si="35"/>
        <v>Duquesne Light Co_PA</v>
      </c>
      <c r="L718" s="45" t="s">
        <v>1749</v>
      </c>
      <c r="M718" s="45">
        <v>0</v>
      </c>
      <c r="N718" s="45">
        <v>51145</v>
      </c>
      <c r="O718" s="45">
        <v>641</v>
      </c>
      <c r="P718" s="45">
        <v>410302</v>
      </c>
      <c r="Q718" s="45">
        <v>0</v>
      </c>
      <c r="R718" s="45">
        <v>2634279</v>
      </c>
      <c r="S718" s="45">
        <v>315584</v>
      </c>
      <c r="T718" s="45">
        <v>3127890</v>
      </c>
      <c r="U718" s="45">
        <v>0</v>
      </c>
      <c r="V718" s="45">
        <v>10.85</v>
      </c>
      <c r="W718" s="45">
        <v>9.27</v>
      </c>
      <c r="X718" s="45">
        <v>13.45</v>
      </c>
      <c r="Y718" s="46">
        <v>665148.30000000005</v>
      </c>
      <c r="Z718" s="46">
        <v>52738.127944301923</v>
      </c>
      <c r="AA718" s="47">
        <f>_xlfn.XLOOKUP($E718,Main_OG!$D$1:$D$766,Main_OG!AJ$1:AJ$766,"")</f>
        <v>107834918</v>
      </c>
      <c r="AB718" s="47">
        <f>_xlfn.XLOOKUP($E718,Main_OG!$D$1:$D$766,Main_OG!AK$1:AK$766,"")</f>
        <v>3509936</v>
      </c>
      <c r="AC718" s="47">
        <f>_xlfn.XLOOKUP($E718,Main_OG!$D$1:$D$766,Main_OG!AL$1:AL$766,"")</f>
        <v>273884566</v>
      </c>
      <c r="AD718" s="47">
        <f>_xlfn.XLOOKUP($E718,Main_OG!$D$1:$D$766,Main_OG!AM$1:AM$766,"")</f>
        <v>78658093</v>
      </c>
    </row>
    <row r="719" spans="1:30" x14ac:dyDescent="0.35">
      <c r="A719" s="36" t="s">
        <v>1746</v>
      </c>
      <c r="B719" s="45" t="s">
        <v>139</v>
      </c>
      <c r="C719" s="45" t="s">
        <v>4375</v>
      </c>
      <c r="D719" s="36" t="s">
        <v>1746</v>
      </c>
      <c r="E719" s="36" t="str">
        <f t="shared" si="33"/>
        <v>2009_PA</v>
      </c>
      <c r="F719" s="45">
        <v>2009</v>
      </c>
      <c r="G719" s="45">
        <f>_xlfn.XLOOKUP(I719,Main_OG!$B$1:$B$766,Main_OG!$O$1:$O$766,"")</f>
        <v>1</v>
      </c>
      <c r="H719" s="45">
        <f>_xlfn.XLOOKUP(E719,Main_OG!$D$1:$D$766,Main_OG!$J$1:$J$766,"")</f>
        <v>1</v>
      </c>
      <c r="I719" s="45" t="s">
        <v>139</v>
      </c>
      <c r="J719" s="45" t="str">
        <f t="shared" si="34"/>
        <v>Duquesne Light Co_PA</v>
      </c>
      <c r="K719" s="45" t="str">
        <f t="shared" si="35"/>
        <v>Duquesne Light Co_PA</v>
      </c>
      <c r="L719" s="45" t="s">
        <v>1750</v>
      </c>
      <c r="M719" s="45">
        <v>0</v>
      </c>
      <c r="N719" s="45">
        <v>50205</v>
      </c>
      <c r="O719" s="45">
        <v>580</v>
      </c>
      <c r="P719" s="45">
        <v>417263</v>
      </c>
      <c r="Q719" s="45">
        <v>0</v>
      </c>
      <c r="R719" s="45">
        <v>2182332</v>
      </c>
      <c r="S719" s="45">
        <v>265201</v>
      </c>
      <c r="T719" s="45">
        <v>3103957</v>
      </c>
      <c r="U719" s="45">
        <v>0</v>
      </c>
      <c r="V719" s="45">
        <v>10.54</v>
      </c>
      <c r="W719" s="45">
        <v>8.3699999999999992</v>
      </c>
      <c r="X719" s="45">
        <v>13.58</v>
      </c>
      <c r="Y719" s="46">
        <v>645206.69999999995</v>
      </c>
      <c r="Z719" s="46">
        <v>50936.601641859408</v>
      </c>
      <c r="AA719" s="47">
        <f>_xlfn.XLOOKUP($E719,Main_OG!$D$1:$D$766,Main_OG!AJ$1:AJ$766,"")</f>
        <v>97610596</v>
      </c>
      <c r="AB719" s="47">
        <f>_xlfn.XLOOKUP($E719,Main_OG!$D$1:$D$766,Main_OG!AK$1:AK$766,"")</f>
        <v>3400726</v>
      </c>
      <c r="AC719" s="47">
        <f>_xlfn.XLOOKUP($E719,Main_OG!$D$1:$D$766,Main_OG!AL$1:AL$766,"")</f>
        <v>418361582</v>
      </c>
      <c r="AD719" s="47">
        <f>_xlfn.XLOOKUP($E719,Main_OG!$D$1:$D$766,Main_OG!AM$1:AM$766,"")</f>
        <v>77327686</v>
      </c>
    </row>
    <row r="720" spans="1:30" x14ac:dyDescent="0.35">
      <c r="A720" s="36" t="s">
        <v>1746</v>
      </c>
      <c r="B720" s="45" t="s">
        <v>139</v>
      </c>
      <c r="C720" s="45" t="s">
        <v>4375</v>
      </c>
      <c r="D720" s="36" t="s">
        <v>1746</v>
      </c>
      <c r="E720" s="36" t="str">
        <f t="shared" si="33"/>
        <v>2010_PA</v>
      </c>
      <c r="F720" s="45">
        <v>2010</v>
      </c>
      <c r="G720" s="45">
        <f>_xlfn.XLOOKUP(I720,Main_OG!$B$1:$B$766,Main_OG!$O$1:$O$766,"")</f>
        <v>1</v>
      </c>
      <c r="H720" s="45">
        <f>_xlfn.XLOOKUP(E720,Main_OG!$D$1:$D$766,Main_OG!$J$1:$J$766,"")</f>
        <v>2</v>
      </c>
      <c r="I720" s="45" t="s">
        <v>139</v>
      </c>
      <c r="J720" s="45" t="str">
        <f t="shared" si="34"/>
        <v>Duquesne Light Co_PA</v>
      </c>
      <c r="K720" s="45" t="str">
        <f t="shared" si="35"/>
        <v>Duquesne Light Co_PA</v>
      </c>
      <c r="L720" s="45" t="s">
        <v>1751</v>
      </c>
      <c r="M720" s="45">
        <v>0</v>
      </c>
      <c r="N720" s="45">
        <v>48530</v>
      </c>
      <c r="O720" s="45">
        <v>542</v>
      </c>
      <c r="P720" s="45">
        <v>418592</v>
      </c>
      <c r="Q720" s="45">
        <v>0</v>
      </c>
      <c r="R720" s="45">
        <v>2064758</v>
      </c>
      <c r="S720" s="45">
        <v>236251</v>
      </c>
      <c r="T720" s="45">
        <v>3402159</v>
      </c>
      <c r="U720" s="45">
        <v>0</v>
      </c>
      <c r="V720" s="45">
        <v>10.59</v>
      </c>
      <c r="W720" s="45">
        <v>9.14</v>
      </c>
      <c r="X720" s="45">
        <v>13.53</v>
      </c>
      <c r="Y720" s="46">
        <v>666805.80000000005</v>
      </c>
      <c r="Z720" s="46">
        <v>52457.28127950598</v>
      </c>
      <c r="AA720" s="47">
        <f>_xlfn.XLOOKUP($E720,Main_OG!$D$1:$D$766,Main_OG!AJ$1:AJ$766,"")</f>
        <v>101986756</v>
      </c>
      <c r="AB720" s="47">
        <f>_xlfn.XLOOKUP($E720,Main_OG!$D$1:$D$766,Main_OG!AK$1:AK$766,"")</f>
        <v>2348682</v>
      </c>
      <c r="AC720" s="47">
        <f>_xlfn.XLOOKUP($E720,Main_OG!$D$1:$D$766,Main_OG!AL$1:AL$766,"")</f>
        <v>492787122</v>
      </c>
      <c r="AD720" s="47">
        <f>_xlfn.XLOOKUP($E720,Main_OG!$D$1:$D$766,Main_OG!AM$1:AM$766,"")</f>
        <v>77828348</v>
      </c>
    </row>
    <row r="721" spans="1:30" x14ac:dyDescent="0.35">
      <c r="A721" s="36" t="s">
        <v>1746</v>
      </c>
      <c r="B721" s="45" t="s">
        <v>139</v>
      </c>
      <c r="C721" s="45" t="s">
        <v>4375</v>
      </c>
      <c r="D721" s="36" t="s">
        <v>1746</v>
      </c>
      <c r="E721" s="36" t="str">
        <f t="shared" si="33"/>
        <v>2011_PA</v>
      </c>
      <c r="F721" s="45">
        <v>2011</v>
      </c>
      <c r="G721" s="45">
        <f>_xlfn.XLOOKUP(I721,Main_OG!$B$1:$B$766,Main_OG!$O$1:$O$766,"")</f>
        <v>1</v>
      </c>
      <c r="H721" s="45">
        <f>_xlfn.XLOOKUP(E721,Main_OG!$D$1:$D$766,Main_OG!$J$1:$J$766,"")</f>
        <v>2</v>
      </c>
      <c r="I721" s="45" t="s">
        <v>139</v>
      </c>
      <c r="J721" s="45" t="str">
        <f t="shared" si="34"/>
        <v>Duquesne Light Co_PA</v>
      </c>
      <c r="K721" s="45" t="str">
        <f t="shared" si="35"/>
        <v>Duquesne Light Co_PA</v>
      </c>
      <c r="L721" s="45" t="s">
        <v>1752</v>
      </c>
      <c r="M721" s="45">
        <v>0</v>
      </c>
      <c r="N721" s="45">
        <v>42110</v>
      </c>
      <c r="O721" s="45">
        <v>490</v>
      </c>
      <c r="P721" s="45">
        <v>377880</v>
      </c>
      <c r="Q721" s="45">
        <v>0</v>
      </c>
      <c r="R721" s="45">
        <v>1561477</v>
      </c>
      <c r="S721" s="45">
        <v>204947</v>
      </c>
      <c r="T721" s="45">
        <v>2968787</v>
      </c>
      <c r="U721" s="45">
        <v>0</v>
      </c>
      <c r="V721" s="45">
        <v>10.44</v>
      </c>
      <c r="W721" s="45">
        <v>8.67</v>
      </c>
      <c r="X721" s="45">
        <v>14.98</v>
      </c>
      <c r="Y721" s="46">
        <v>676468.3</v>
      </c>
      <c r="Z721" s="46">
        <v>53068.607549416134</v>
      </c>
      <c r="AA721" s="47">
        <f>_xlfn.XLOOKUP($E721,Main_OG!$D$1:$D$766,Main_OG!AJ$1:AJ$766,"")</f>
        <v>94649704</v>
      </c>
      <c r="AB721" s="47">
        <f>_xlfn.XLOOKUP($E721,Main_OG!$D$1:$D$766,Main_OG!AK$1:AK$766,"")</f>
        <v>2046228</v>
      </c>
      <c r="AC721" s="47">
        <f>_xlfn.XLOOKUP($E721,Main_OG!$D$1:$D$766,Main_OG!AL$1:AL$766,"")</f>
        <v>608839812</v>
      </c>
      <c r="AD721" s="47">
        <f>_xlfn.XLOOKUP($E721,Main_OG!$D$1:$D$766,Main_OG!AM$1:AM$766,"")</f>
        <v>76146617</v>
      </c>
    </row>
    <row r="722" spans="1:30" x14ac:dyDescent="0.35">
      <c r="A722" s="36" t="s">
        <v>1746</v>
      </c>
      <c r="B722" s="45" t="s">
        <v>139</v>
      </c>
      <c r="C722" s="45" t="s">
        <v>4375</v>
      </c>
      <c r="D722" s="36" t="s">
        <v>1746</v>
      </c>
      <c r="E722" s="36" t="str">
        <f t="shared" si="33"/>
        <v>2012_PA</v>
      </c>
      <c r="F722" s="45">
        <v>2012</v>
      </c>
      <c r="G722" s="45">
        <f>_xlfn.XLOOKUP(I722,Main_OG!$B$1:$B$766,Main_OG!$O$1:$O$766,"")</f>
        <v>1</v>
      </c>
      <c r="H722" s="45">
        <f>_xlfn.XLOOKUP(E722,Main_OG!$D$1:$D$766,Main_OG!$J$1:$J$766,"")</f>
        <v>2</v>
      </c>
      <c r="I722" s="45" t="s">
        <v>139</v>
      </c>
      <c r="J722" s="45" t="str">
        <f t="shared" si="34"/>
        <v>Duquesne Light Co_PA</v>
      </c>
      <c r="K722" s="45" t="str">
        <f t="shared" si="35"/>
        <v>Duquesne Light Co_PA</v>
      </c>
      <c r="L722" s="45" t="s">
        <v>1753</v>
      </c>
      <c r="M722" s="45">
        <v>0</v>
      </c>
      <c r="N722" s="45">
        <v>37140</v>
      </c>
      <c r="O722" s="45">
        <v>403</v>
      </c>
      <c r="P722" s="45">
        <v>319846</v>
      </c>
      <c r="Q722" s="45">
        <v>0</v>
      </c>
      <c r="R722" s="45">
        <v>1222962</v>
      </c>
      <c r="S722" s="45">
        <v>117173</v>
      </c>
      <c r="T722" s="45">
        <v>2413079</v>
      </c>
      <c r="U722" s="45">
        <v>0</v>
      </c>
      <c r="V722" s="45">
        <v>10.038186</v>
      </c>
      <c r="W722" s="45">
        <v>9.3390968999999995</v>
      </c>
      <c r="X722" s="45">
        <v>15.653416</v>
      </c>
      <c r="Y722" s="46">
        <v>689007</v>
      </c>
      <c r="Z722" s="46">
        <v>53958.834917636865</v>
      </c>
      <c r="AA722" s="47">
        <f>_xlfn.XLOOKUP($E722,Main_OG!$D$1:$D$766,Main_OG!AJ$1:AJ$766,"")</f>
        <v>82018494</v>
      </c>
      <c r="AB722" s="47">
        <f>_xlfn.XLOOKUP($E722,Main_OG!$D$1:$D$766,Main_OG!AK$1:AK$766,"")</f>
        <v>1636160</v>
      </c>
      <c r="AC722" s="47">
        <f>_xlfn.XLOOKUP($E722,Main_OG!$D$1:$D$766,Main_OG!AL$1:AL$766,"")</f>
        <v>770830788</v>
      </c>
      <c r="AD722" s="47">
        <f>_xlfn.XLOOKUP($E722,Main_OG!$D$1:$D$766,Main_OG!AM$1:AM$766,"")</f>
        <v>75174408</v>
      </c>
    </row>
    <row r="723" spans="1:30" x14ac:dyDescent="0.35">
      <c r="A723" s="36" t="s">
        <v>1746</v>
      </c>
      <c r="B723" s="45" t="s">
        <v>139</v>
      </c>
      <c r="C723" s="45" t="s">
        <v>4375</v>
      </c>
      <c r="D723" s="36" t="s">
        <v>1746</v>
      </c>
      <c r="E723" s="36" t="str">
        <f t="shared" si="33"/>
        <v>2013_PA</v>
      </c>
      <c r="F723" s="45">
        <v>2013</v>
      </c>
      <c r="G723" s="45">
        <f>_xlfn.XLOOKUP(I723,Main_OG!$B$1:$B$766,Main_OG!$O$1:$O$766,"")</f>
        <v>1</v>
      </c>
      <c r="H723" s="45">
        <f>_xlfn.XLOOKUP(E723,Main_OG!$D$1:$D$766,Main_OG!$J$1:$J$766,"")</f>
        <v>2</v>
      </c>
      <c r="I723" s="45" t="s">
        <v>139</v>
      </c>
      <c r="J723" s="45" t="str">
        <f t="shared" si="34"/>
        <v>Duquesne Light Co_PA</v>
      </c>
      <c r="K723" s="45" t="str">
        <f t="shared" si="35"/>
        <v>Duquesne Light Co_PA</v>
      </c>
      <c r="L723" s="45" t="s">
        <v>1754</v>
      </c>
      <c r="M723" s="45">
        <v>0</v>
      </c>
      <c r="N723" s="45">
        <v>34562</v>
      </c>
      <c r="O723" s="45">
        <v>385</v>
      </c>
      <c r="P723" s="45">
        <v>292148</v>
      </c>
      <c r="Q723" s="45">
        <v>0</v>
      </c>
      <c r="R723" s="45">
        <v>1096114</v>
      </c>
      <c r="S723" s="45">
        <v>113230</v>
      </c>
      <c r="T723" s="45">
        <v>2094127</v>
      </c>
      <c r="U723" s="45">
        <v>0</v>
      </c>
      <c r="V723" s="45">
        <v>9.8168255999999996</v>
      </c>
      <c r="W723" s="45">
        <v>10.894551</v>
      </c>
      <c r="X723" s="45">
        <v>14.008687</v>
      </c>
      <c r="Y723" s="46">
        <v>704195</v>
      </c>
      <c r="Z723" s="46">
        <v>55103.322201475516</v>
      </c>
      <c r="AA723" s="47">
        <f>_xlfn.XLOOKUP($E723,Main_OG!$D$1:$D$766,Main_OG!AJ$1:AJ$766,"")</f>
        <v>82911636</v>
      </c>
      <c r="AB723" s="47">
        <f>_xlfn.XLOOKUP($E723,Main_OG!$D$1:$D$766,Main_OG!AK$1:AK$766,"")</f>
        <v>1812018.8</v>
      </c>
      <c r="AC723" s="47">
        <f>_xlfn.XLOOKUP($E723,Main_OG!$D$1:$D$766,Main_OG!AL$1:AL$766,"")</f>
        <v>713604346</v>
      </c>
      <c r="AD723" s="47">
        <f>_xlfn.XLOOKUP($E723,Main_OG!$D$1:$D$766,Main_OG!AM$1:AM$766,"")</f>
        <v>78714031</v>
      </c>
    </row>
    <row r="724" spans="1:30" x14ac:dyDescent="0.35">
      <c r="A724" s="36" t="s">
        <v>1746</v>
      </c>
      <c r="B724" s="45" t="s">
        <v>139</v>
      </c>
      <c r="C724" s="45" t="s">
        <v>4375</v>
      </c>
      <c r="D724" s="36" t="s">
        <v>1746</v>
      </c>
      <c r="E724" s="36" t="str">
        <f t="shared" si="33"/>
        <v>2014_PA</v>
      </c>
      <c r="F724" s="45">
        <v>2014</v>
      </c>
      <c r="G724" s="45">
        <f>_xlfn.XLOOKUP(I724,Main_OG!$B$1:$B$766,Main_OG!$O$1:$O$766,"")</f>
        <v>1</v>
      </c>
      <c r="H724" s="45">
        <f>_xlfn.XLOOKUP(E724,Main_OG!$D$1:$D$766,Main_OG!$J$1:$J$766,"")</f>
        <v>2</v>
      </c>
      <c r="I724" s="45" t="s">
        <v>139</v>
      </c>
      <c r="J724" s="45" t="str">
        <f t="shared" si="34"/>
        <v>Duquesne Light Co_PA</v>
      </c>
      <c r="K724" s="45" t="str">
        <f t="shared" si="35"/>
        <v>Duquesne Light Co_PA</v>
      </c>
      <c r="L724" s="45" t="s">
        <v>1755</v>
      </c>
      <c r="M724" s="45">
        <v>0</v>
      </c>
      <c r="N724" s="45">
        <v>34679</v>
      </c>
      <c r="O724" s="45">
        <v>390</v>
      </c>
      <c r="P724" s="45">
        <v>307940</v>
      </c>
      <c r="Q724" s="45">
        <v>0</v>
      </c>
      <c r="R724" s="45">
        <v>1195638</v>
      </c>
      <c r="S724" s="45">
        <v>151731</v>
      </c>
      <c r="T724" s="45">
        <v>2220685</v>
      </c>
      <c r="U724" s="45">
        <v>0</v>
      </c>
      <c r="V724" s="45">
        <v>11.108237000000001</v>
      </c>
      <c r="W724" s="45">
        <v>12.534222</v>
      </c>
      <c r="X724" s="45">
        <v>14.265166000000001</v>
      </c>
      <c r="Y724" s="46">
        <v>718691.6</v>
      </c>
      <c r="Z724" s="46">
        <v>56181.173935257772</v>
      </c>
      <c r="AA724" s="47">
        <f>_xlfn.XLOOKUP($E724,Main_OG!$D$1:$D$766,Main_OG!AJ$1:AJ$766,"")</f>
        <v>76253142</v>
      </c>
      <c r="AB724" s="47">
        <f>_xlfn.XLOOKUP($E724,Main_OG!$D$1:$D$766,Main_OG!AK$1:AK$766,"")</f>
        <v>3051964</v>
      </c>
      <c r="AC724" s="47">
        <f>_xlfn.XLOOKUP($E724,Main_OG!$D$1:$D$766,Main_OG!AL$1:AL$766,"")</f>
        <v>777465594</v>
      </c>
      <c r="AD724" s="47">
        <f>_xlfn.XLOOKUP($E724,Main_OG!$D$1:$D$766,Main_OG!AM$1:AM$766,"")</f>
        <v>78714659</v>
      </c>
    </row>
    <row r="725" spans="1:30" x14ac:dyDescent="0.35">
      <c r="A725" s="36" t="s">
        <v>1746</v>
      </c>
      <c r="B725" s="45" t="s">
        <v>139</v>
      </c>
      <c r="C725" s="45" t="s">
        <v>4375</v>
      </c>
      <c r="D725" s="36" t="s">
        <v>1746</v>
      </c>
      <c r="E725" s="36" t="str">
        <f t="shared" si="33"/>
        <v>2015_PA</v>
      </c>
      <c r="F725" s="45">
        <v>2015</v>
      </c>
      <c r="G725" s="45">
        <f>_xlfn.XLOOKUP(I725,Main_OG!$B$1:$B$766,Main_OG!$O$1:$O$766,"")</f>
        <v>1</v>
      </c>
      <c r="H725" s="45">
        <f>_xlfn.XLOOKUP(E725,Main_OG!$D$1:$D$766,Main_OG!$J$1:$J$766,"")</f>
        <v>2</v>
      </c>
      <c r="I725" s="45" t="s">
        <v>139</v>
      </c>
      <c r="J725" s="45" t="str">
        <f t="shared" si="34"/>
        <v>Duquesne Light Co_PA</v>
      </c>
      <c r="K725" s="45" t="str">
        <f t="shared" si="35"/>
        <v>Duquesne Light Co_PA</v>
      </c>
      <c r="L725" s="45" t="s">
        <v>1756</v>
      </c>
      <c r="M725" s="45">
        <v>0</v>
      </c>
      <c r="N725" s="45">
        <v>34801</v>
      </c>
      <c r="O725" s="45">
        <v>405</v>
      </c>
      <c r="P725" s="45">
        <v>356593</v>
      </c>
      <c r="Q725" s="45">
        <v>0</v>
      </c>
      <c r="R725" s="45">
        <v>1193582</v>
      </c>
      <c r="S725" s="45">
        <v>138259</v>
      </c>
      <c r="T725" s="45">
        <v>2610779</v>
      </c>
      <c r="U725" s="45">
        <v>0</v>
      </c>
      <c r="V725" s="45">
        <v>11.820269</v>
      </c>
      <c r="W725" s="45">
        <v>11.232253</v>
      </c>
      <c r="X725" s="45">
        <v>15.589810999999999</v>
      </c>
      <c r="Y725" s="46">
        <v>734145.1</v>
      </c>
      <c r="Z725" s="46">
        <v>57400.656677590443</v>
      </c>
      <c r="AA725" s="47">
        <f>_xlfn.XLOOKUP($E725,Main_OG!$D$1:$D$766,Main_OG!AJ$1:AJ$766,"")</f>
        <v>61796088</v>
      </c>
      <c r="AB725" s="47">
        <f>_xlfn.XLOOKUP($E725,Main_OG!$D$1:$D$766,Main_OG!AK$1:AK$766,"")</f>
        <v>2647596</v>
      </c>
      <c r="AC725" s="47">
        <f>_xlfn.XLOOKUP($E725,Main_OG!$D$1:$D$766,Main_OG!AL$1:AL$766,"")</f>
        <v>876560302</v>
      </c>
      <c r="AD725" s="47">
        <f>_xlfn.XLOOKUP($E725,Main_OG!$D$1:$D$766,Main_OG!AM$1:AM$766,"")</f>
        <v>80516752</v>
      </c>
    </row>
    <row r="726" spans="1:30" x14ac:dyDescent="0.35">
      <c r="A726" s="36" t="s">
        <v>1746</v>
      </c>
      <c r="B726" s="45" t="s">
        <v>139</v>
      </c>
      <c r="C726" s="45" t="s">
        <v>4375</v>
      </c>
      <c r="D726" s="36" t="s">
        <v>1746</v>
      </c>
      <c r="E726" s="36" t="str">
        <f t="shared" si="33"/>
        <v>2016_PA</v>
      </c>
      <c r="F726" s="45">
        <v>2016</v>
      </c>
      <c r="G726" s="45">
        <f>_xlfn.XLOOKUP(I726,Main_OG!$B$1:$B$766,Main_OG!$O$1:$O$766,"")</f>
        <v>1</v>
      </c>
      <c r="H726" s="45">
        <f>_xlfn.XLOOKUP(E726,Main_OG!$D$1:$D$766,Main_OG!$J$1:$J$766,"")</f>
        <v>2</v>
      </c>
      <c r="I726" s="45" t="s">
        <v>139</v>
      </c>
      <c r="J726" s="45" t="str">
        <f t="shared" si="34"/>
        <v>Duquesne Light Co_PA</v>
      </c>
      <c r="K726" s="45" t="str">
        <f t="shared" si="35"/>
        <v>Duquesne Light Co_PA</v>
      </c>
      <c r="L726" s="45" t="s">
        <v>1757</v>
      </c>
      <c r="M726" s="45">
        <v>0</v>
      </c>
      <c r="N726" s="45">
        <v>35343</v>
      </c>
      <c r="O726" s="45">
        <v>410</v>
      </c>
      <c r="P726" s="45">
        <v>366168</v>
      </c>
      <c r="Q726" s="45">
        <v>0</v>
      </c>
      <c r="R726" s="45">
        <v>1131361</v>
      </c>
      <c r="S726" s="45">
        <v>111512</v>
      </c>
      <c r="T726" s="45">
        <v>2784197</v>
      </c>
      <c r="U726" s="45">
        <v>0</v>
      </c>
      <c r="V726" s="45">
        <v>11.314514000000001</v>
      </c>
      <c r="W726" s="45">
        <v>12.83808</v>
      </c>
      <c r="X726" s="45">
        <v>15.386447</v>
      </c>
      <c r="Y726" s="46">
        <v>744847.1</v>
      </c>
      <c r="Z726" s="46">
        <v>58243.653579146463</v>
      </c>
      <c r="AA726" s="47">
        <f>_xlfn.XLOOKUP($E726,Main_OG!$D$1:$D$766,Main_OG!AJ$1:AJ$766,"")</f>
        <v>54978156</v>
      </c>
      <c r="AB726" s="47">
        <f>_xlfn.XLOOKUP($E726,Main_OG!$D$1:$D$766,Main_OG!AK$1:AK$766,"")</f>
        <v>1403058</v>
      </c>
      <c r="AC726" s="47">
        <f>_xlfn.XLOOKUP($E726,Main_OG!$D$1:$D$766,Main_OG!AL$1:AL$766,"")</f>
        <v>1004160024</v>
      </c>
      <c r="AD726" s="47">
        <f>_xlfn.XLOOKUP($E726,Main_OG!$D$1:$D$766,Main_OG!AM$1:AM$766,"")</f>
        <v>82924011</v>
      </c>
    </row>
    <row r="727" spans="1:30" x14ac:dyDescent="0.35">
      <c r="A727" s="36" t="s">
        <v>1746</v>
      </c>
      <c r="B727" s="45" t="s">
        <v>139</v>
      </c>
      <c r="C727" s="45" t="s">
        <v>4375</v>
      </c>
      <c r="D727" s="36" t="s">
        <v>1746</v>
      </c>
      <c r="E727" s="36" t="str">
        <f t="shared" si="33"/>
        <v>2017_PA</v>
      </c>
      <c r="F727" s="45">
        <v>2017</v>
      </c>
      <c r="G727" s="45">
        <f>_xlfn.XLOOKUP(I727,Main_OG!$B$1:$B$766,Main_OG!$O$1:$O$766,"")</f>
        <v>1</v>
      </c>
      <c r="H727" s="45">
        <f>_xlfn.XLOOKUP(E727,Main_OG!$D$1:$D$766,Main_OG!$J$1:$J$766,"")</f>
        <v>2</v>
      </c>
      <c r="I727" s="45" t="s">
        <v>139</v>
      </c>
      <c r="J727" s="45" t="str">
        <f t="shared" si="34"/>
        <v>Duquesne Light Co_PA</v>
      </c>
      <c r="K727" s="45" t="str">
        <f t="shared" si="35"/>
        <v>Duquesne Light Co_PA</v>
      </c>
      <c r="L727" s="45" t="s">
        <v>1758</v>
      </c>
      <c r="M727" s="45">
        <v>0</v>
      </c>
      <c r="N727" s="45">
        <v>36326</v>
      </c>
      <c r="O727" s="45">
        <v>396</v>
      </c>
      <c r="P727" s="45">
        <v>372644</v>
      </c>
      <c r="Q727" s="45">
        <v>0</v>
      </c>
      <c r="R727" s="45">
        <v>1154183</v>
      </c>
      <c r="S727" s="45">
        <v>97113</v>
      </c>
      <c r="T727" s="45">
        <v>2621428</v>
      </c>
      <c r="U727" s="45">
        <v>0</v>
      </c>
      <c r="V727" s="45">
        <v>11.790461000000001</v>
      </c>
      <c r="W727" s="45">
        <v>13.091965</v>
      </c>
      <c r="X727" s="45">
        <v>16.069683999999999</v>
      </c>
      <c r="Y727" s="46">
        <v>754318</v>
      </c>
      <c r="Z727" s="46">
        <v>58955.601777895325</v>
      </c>
      <c r="AA727" s="47">
        <f>_xlfn.XLOOKUP($E727,Main_OG!$D$1:$D$766,Main_OG!AJ$1:AJ$766,"")</f>
        <v>48580044</v>
      </c>
      <c r="AB727" s="47">
        <f>_xlfn.XLOOKUP($E727,Main_OG!$D$1:$D$766,Main_OG!AK$1:AK$766,"")</f>
        <v>1290710</v>
      </c>
      <c r="AC727" s="47">
        <f>_xlfn.XLOOKUP($E727,Main_OG!$D$1:$D$766,Main_OG!AL$1:AL$766,"")</f>
        <v>1055457674</v>
      </c>
      <c r="AD727" s="47">
        <f>_xlfn.XLOOKUP($E727,Main_OG!$D$1:$D$766,Main_OG!AM$1:AM$766,"")</f>
        <v>83199832</v>
      </c>
    </row>
    <row r="728" spans="1:30" x14ac:dyDescent="0.35">
      <c r="A728" s="36" t="s">
        <v>1746</v>
      </c>
      <c r="B728" s="45" t="s">
        <v>139</v>
      </c>
      <c r="C728" s="45" t="s">
        <v>4375</v>
      </c>
      <c r="D728" s="36" t="s">
        <v>1746</v>
      </c>
      <c r="E728" s="36" t="str">
        <f t="shared" si="33"/>
        <v>2018_PA</v>
      </c>
      <c r="F728" s="45">
        <v>2018</v>
      </c>
      <c r="G728" s="45">
        <f>_xlfn.XLOOKUP(I728,Main_OG!$B$1:$B$766,Main_OG!$O$1:$O$766,"")</f>
        <v>1</v>
      </c>
      <c r="H728" s="45">
        <f>_xlfn.XLOOKUP(E728,Main_OG!$D$1:$D$766,Main_OG!$J$1:$J$766,"")</f>
        <v>2</v>
      </c>
      <c r="I728" s="45" t="s">
        <v>139</v>
      </c>
      <c r="J728" s="45" t="str">
        <f t="shared" si="34"/>
        <v>Duquesne Light Co_PA</v>
      </c>
      <c r="K728" s="45" t="str">
        <f t="shared" si="35"/>
        <v>Duquesne Light Co_PA</v>
      </c>
      <c r="L728" s="45" t="s">
        <v>1759</v>
      </c>
      <c r="M728" s="45">
        <v>0</v>
      </c>
      <c r="N728" s="45">
        <v>36875</v>
      </c>
      <c r="O728" s="45">
        <v>403</v>
      </c>
      <c r="P728" s="45">
        <v>377496</v>
      </c>
      <c r="Q728" s="45">
        <v>0</v>
      </c>
      <c r="R728" s="45">
        <v>1195817</v>
      </c>
      <c r="S728" s="45">
        <v>100938</v>
      </c>
      <c r="T728" s="45">
        <v>2911457</v>
      </c>
      <c r="U728" s="45">
        <v>0</v>
      </c>
      <c r="V728" s="45">
        <v>11.43486</v>
      </c>
      <c r="W728" s="45">
        <v>10.896788000000001</v>
      </c>
      <c r="X728" s="45">
        <v>15.835233000000001</v>
      </c>
      <c r="Y728" s="46">
        <v>763855.4</v>
      </c>
      <c r="Z728" s="46">
        <v>59633.774626131235</v>
      </c>
      <c r="AA728" s="47">
        <f>_xlfn.XLOOKUP($E728,Main_OG!$D$1:$D$766,Main_OG!AJ$1:AJ$766,"")</f>
        <v>46668322</v>
      </c>
      <c r="AB728" s="47">
        <f>_xlfn.XLOOKUP($E728,Main_OG!$D$1:$D$766,Main_OG!AK$1:AK$766,"")</f>
        <v>2931274</v>
      </c>
      <c r="AC728" s="47">
        <f>_xlfn.XLOOKUP($E728,Main_OG!$D$1:$D$766,Main_OG!AL$1:AL$766,"")</f>
        <v>1078551458</v>
      </c>
      <c r="AD728" s="47">
        <f>_xlfn.XLOOKUP($E728,Main_OG!$D$1:$D$766,Main_OG!AM$1:AM$766,"")</f>
        <v>83476744</v>
      </c>
    </row>
    <row r="729" spans="1:30" x14ac:dyDescent="0.35">
      <c r="A729" s="36" t="s">
        <v>1746</v>
      </c>
      <c r="B729" s="45" t="s">
        <v>139</v>
      </c>
      <c r="C729" s="45" t="s">
        <v>4375</v>
      </c>
      <c r="D729" s="36" t="s">
        <v>1746</v>
      </c>
      <c r="E729" s="36" t="str">
        <f t="shared" si="33"/>
        <v>2019_PA</v>
      </c>
      <c r="F729" s="45">
        <v>2019</v>
      </c>
      <c r="G729" s="45">
        <f>_xlfn.XLOOKUP(I729,Main_OG!$B$1:$B$766,Main_OG!$O$1:$O$766,"")</f>
        <v>1</v>
      </c>
      <c r="H729" s="45">
        <f>_xlfn.XLOOKUP(E729,Main_OG!$D$1:$D$766,Main_OG!$J$1:$J$766,"")</f>
        <v>2</v>
      </c>
      <c r="I729" s="45" t="s">
        <v>139</v>
      </c>
      <c r="J729" s="45" t="str">
        <f t="shared" si="34"/>
        <v>Duquesne Light Co_PA</v>
      </c>
      <c r="K729" s="45" t="str">
        <f t="shared" si="35"/>
        <v>Duquesne Light Co_PA</v>
      </c>
      <c r="L729" s="45" t="s">
        <v>1760</v>
      </c>
      <c r="M729" s="45">
        <v>0</v>
      </c>
      <c r="N729" s="45">
        <v>37148</v>
      </c>
      <c r="O729" s="45">
        <v>382</v>
      </c>
      <c r="P729" s="45">
        <v>388997</v>
      </c>
      <c r="Q729" s="45">
        <v>0</v>
      </c>
      <c r="R729" s="45">
        <v>1140157</v>
      </c>
      <c r="S729" s="45">
        <v>115513</v>
      </c>
      <c r="T729" s="45">
        <v>2836253</v>
      </c>
      <c r="U729" s="45">
        <v>0</v>
      </c>
      <c r="V729" s="45">
        <v>11.385379</v>
      </c>
      <c r="W729" s="45">
        <v>10.350956</v>
      </c>
      <c r="X729" s="45">
        <v>16.024546999999998</v>
      </c>
      <c r="Y729" s="46">
        <v>772529.5</v>
      </c>
      <c r="Z729" s="46">
        <v>60359.134465093557</v>
      </c>
      <c r="AA729" s="47">
        <f>_xlfn.XLOOKUP($E729,Main_OG!$D$1:$D$766,Main_OG!AJ$1:AJ$766,"")</f>
        <v>38844130</v>
      </c>
      <c r="AB729" s="47">
        <f>_xlfn.XLOOKUP($E729,Main_OG!$D$1:$D$766,Main_OG!AK$1:AK$766,"")</f>
        <v>898906</v>
      </c>
      <c r="AC729" s="47">
        <f>_xlfn.XLOOKUP($E729,Main_OG!$D$1:$D$766,Main_OG!AL$1:AL$766,"")</f>
        <v>1347497180</v>
      </c>
      <c r="AD729" s="47">
        <f>_xlfn.XLOOKUP($E729,Main_OG!$D$1:$D$766,Main_OG!AM$1:AM$766,"")</f>
        <v>83229652</v>
      </c>
    </row>
    <row r="730" spans="1:30" x14ac:dyDescent="0.35">
      <c r="A730" s="36" t="s">
        <v>1746</v>
      </c>
      <c r="B730" s="45" t="s">
        <v>139</v>
      </c>
      <c r="C730" s="45" t="s">
        <v>4375</v>
      </c>
      <c r="D730" s="36" t="s">
        <v>1746</v>
      </c>
      <c r="E730" s="36" t="str">
        <f t="shared" si="33"/>
        <v>2020_PA</v>
      </c>
      <c r="F730" s="45">
        <v>2020</v>
      </c>
      <c r="G730" s="45">
        <f>_xlfn.XLOOKUP(I730,Main_OG!$B$1:$B$766,Main_OG!$O$1:$O$766,"")</f>
        <v>1</v>
      </c>
      <c r="H730" s="45">
        <f>_xlfn.XLOOKUP(E730,Main_OG!$D$1:$D$766,Main_OG!$J$1:$J$766,"")</f>
        <v>2</v>
      </c>
      <c r="I730" s="45" t="s">
        <v>139</v>
      </c>
      <c r="J730" s="45" t="str">
        <f t="shared" si="34"/>
        <v>Duquesne Light Co_PA</v>
      </c>
      <c r="K730" s="45" t="str">
        <f t="shared" si="35"/>
        <v>Duquesne Light Co_PA</v>
      </c>
      <c r="L730" s="45" t="s">
        <v>1761</v>
      </c>
      <c r="M730" s="45">
        <v>0</v>
      </c>
      <c r="N730" s="45">
        <v>37737</v>
      </c>
      <c r="O730" s="45">
        <v>368</v>
      </c>
      <c r="P730" s="45">
        <v>0</v>
      </c>
      <c r="Q730" s="45">
        <v>0</v>
      </c>
      <c r="R730" s="45">
        <v>1016022</v>
      </c>
      <c r="S730" s="45">
        <v>175136</v>
      </c>
      <c r="T730" s="45">
        <v>0</v>
      </c>
      <c r="U730" s="45">
        <v>0</v>
      </c>
      <c r="V730" s="45">
        <v>11.059938000000001</v>
      </c>
      <c r="W730" s="45">
        <v>8.4199707999999998</v>
      </c>
      <c r="X730" s="45">
        <v>0</v>
      </c>
      <c r="Y730" s="46">
        <v>736470.6</v>
      </c>
      <c r="Z730" s="46">
        <v>57561.930981701065</v>
      </c>
      <c r="AA730" s="47">
        <f>_xlfn.XLOOKUP($E730,Main_OG!$D$1:$D$766,Main_OG!AJ$1:AJ$766,"")</f>
        <v>27123248</v>
      </c>
      <c r="AB730" s="47">
        <f>_xlfn.XLOOKUP($E730,Main_OG!$D$1:$D$766,Main_OG!AK$1:AK$766,"")</f>
        <v>416792</v>
      </c>
      <c r="AC730" s="47">
        <f>_xlfn.XLOOKUP($E730,Main_OG!$D$1:$D$766,Main_OG!AL$1:AL$766,"")</f>
        <v>1660210754</v>
      </c>
      <c r="AD730" s="47">
        <f>_xlfn.XLOOKUP($E730,Main_OG!$D$1:$D$766,Main_OG!AM$1:AM$766,"")</f>
        <v>0</v>
      </c>
    </row>
    <row r="731" spans="1:30" x14ac:dyDescent="0.35">
      <c r="A731" s="36" t="s">
        <v>1762</v>
      </c>
      <c r="B731" s="45" t="s">
        <v>230</v>
      </c>
      <c r="C731" s="45" t="s">
        <v>4399</v>
      </c>
      <c r="D731" s="36" t="s">
        <v>1762</v>
      </c>
      <c r="E731" s="36" t="str">
        <f t="shared" si="33"/>
        <v>2006_MI</v>
      </c>
      <c r="F731" s="45">
        <v>2006</v>
      </c>
      <c r="G731" s="45">
        <f>_xlfn.XLOOKUP(I731,Main_OG!$B$1:$B$766,Main_OG!$O$1:$O$766,"")</f>
        <v>0</v>
      </c>
      <c r="H731" s="45">
        <f>_xlfn.XLOOKUP(E731,Main_OG!$D$1:$D$766,Main_OG!$J$1:$J$766,"")</f>
        <v>0</v>
      </c>
      <c r="I731" s="45" t="s">
        <v>230</v>
      </c>
      <c r="J731" s="45" t="str">
        <f t="shared" si="34"/>
        <v>Edison Sault Electric Co_MI</v>
      </c>
      <c r="K731" s="45" t="str">
        <f t="shared" si="35"/>
        <v>Edison Sault Electric Co_MI</v>
      </c>
      <c r="L731" s="45" t="s">
        <v>1763</v>
      </c>
      <c r="M731" s="45">
        <v>0</v>
      </c>
      <c r="N731" s="45">
        <v>3703</v>
      </c>
      <c r="O731" s="45">
        <v>4</v>
      </c>
      <c r="P731" s="45">
        <v>18987</v>
      </c>
      <c r="Q731" s="45">
        <v>0</v>
      </c>
      <c r="R731" s="45">
        <v>19641</v>
      </c>
      <c r="S731" s="45">
        <v>10516</v>
      </c>
      <c r="T731" s="45">
        <v>12410</v>
      </c>
      <c r="U731" s="45">
        <v>0</v>
      </c>
      <c r="V731" s="45">
        <v>6.6214917825537301</v>
      </c>
      <c r="W731" s="45">
        <v>5.2336374178200478</v>
      </c>
      <c r="X731" s="45">
        <v>7.3562537048014223</v>
      </c>
      <c r="Y731" s="46">
        <v>483763.6</v>
      </c>
      <c r="Z731" s="46">
        <v>48202.440773445334</v>
      </c>
      <c r="AA731" s="47">
        <f>_xlfn.XLOOKUP($E731,Main_OG!$D$1:$D$766,Main_OG!AJ$1:AJ$766,"")</f>
        <v>70255935.120000005</v>
      </c>
      <c r="AB731" s="47">
        <f>_xlfn.XLOOKUP($E731,Main_OG!$D$1:$D$766,Main_OG!AK$1:AK$766,"")</f>
        <v>1664301.64</v>
      </c>
      <c r="AC731" s="47">
        <f>_xlfn.XLOOKUP($E731,Main_OG!$D$1:$D$766,Main_OG!AL$1:AL$766,"")</f>
        <v>181071401.84</v>
      </c>
      <c r="AD731" s="47">
        <f>_xlfn.XLOOKUP($E731,Main_OG!$D$1:$D$766,Main_OG!AM$1:AM$766,"")</f>
        <v>29066165</v>
      </c>
    </row>
    <row r="732" spans="1:30" x14ac:dyDescent="0.35">
      <c r="A732" s="36" t="s">
        <v>1762</v>
      </c>
      <c r="B732" s="45" t="s">
        <v>230</v>
      </c>
      <c r="C732" s="45" t="s">
        <v>4399</v>
      </c>
      <c r="D732" s="36" t="s">
        <v>1762</v>
      </c>
      <c r="E732" s="36" t="str">
        <f t="shared" si="33"/>
        <v>2007_MI</v>
      </c>
      <c r="F732" s="45">
        <v>2007</v>
      </c>
      <c r="G732" s="45">
        <f>_xlfn.XLOOKUP(I732,Main_OG!$B$1:$B$766,Main_OG!$O$1:$O$766,"")</f>
        <v>0</v>
      </c>
      <c r="H732" s="45">
        <f>_xlfn.XLOOKUP(E732,Main_OG!$D$1:$D$766,Main_OG!$J$1:$J$766,"")</f>
        <v>0</v>
      </c>
      <c r="I732" s="45" t="s">
        <v>230</v>
      </c>
      <c r="J732" s="45" t="str">
        <f t="shared" si="34"/>
        <v>Edison Sault Electric Co_MI</v>
      </c>
      <c r="K732" s="45" t="str">
        <f t="shared" si="35"/>
        <v>Edison Sault Electric Co_MI</v>
      </c>
      <c r="L732" s="45" t="s">
        <v>1764</v>
      </c>
      <c r="M732" s="45">
        <v>0</v>
      </c>
      <c r="N732" s="45">
        <v>3693</v>
      </c>
      <c r="O732" s="45">
        <v>5</v>
      </c>
      <c r="P732" s="45">
        <v>18968</v>
      </c>
      <c r="Q732" s="45">
        <v>0</v>
      </c>
      <c r="R732" s="45">
        <v>21893</v>
      </c>
      <c r="S732" s="45">
        <v>12708</v>
      </c>
      <c r="T732" s="45">
        <v>14108</v>
      </c>
      <c r="U732" s="45">
        <v>0</v>
      </c>
      <c r="V732" s="45">
        <v>7.42</v>
      </c>
      <c r="W732" s="45">
        <v>6.09</v>
      </c>
      <c r="X732" s="45">
        <v>8.27</v>
      </c>
      <c r="Y732" s="46">
        <v>482935.1</v>
      </c>
      <c r="Z732" s="46">
        <v>48287.309909407631</v>
      </c>
      <c r="AA732" s="47">
        <f>_xlfn.XLOOKUP($E732,Main_OG!$D$1:$D$766,Main_OG!AJ$1:AJ$766,"")</f>
        <v>73603394</v>
      </c>
      <c r="AB732" s="47">
        <f>_xlfn.XLOOKUP($E732,Main_OG!$D$1:$D$766,Main_OG!AK$1:AK$766,"")</f>
        <v>2521414</v>
      </c>
      <c r="AC732" s="47">
        <f>_xlfn.XLOOKUP($E732,Main_OG!$D$1:$D$766,Main_OG!AL$1:AL$766,"")</f>
        <v>204694010</v>
      </c>
      <c r="AD732" s="47">
        <f>_xlfn.XLOOKUP($E732,Main_OG!$D$1:$D$766,Main_OG!AM$1:AM$766,"")</f>
        <v>31516953</v>
      </c>
    </row>
    <row r="733" spans="1:30" x14ac:dyDescent="0.35">
      <c r="A733" s="36" t="s">
        <v>1762</v>
      </c>
      <c r="B733" s="45" t="s">
        <v>230</v>
      </c>
      <c r="C733" s="45" t="s">
        <v>4399</v>
      </c>
      <c r="D733" s="36" t="s">
        <v>1762</v>
      </c>
      <c r="E733" s="36" t="str">
        <f t="shared" si="33"/>
        <v>2008_MI</v>
      </c>
      <c r="F733" s="45">
        <v>2008</v>
      </c>
      <c r="G733" s="45">
        <f>_xlfn.XLOOKUP(I733,Main_OG!$B$1:$B$766,Main_OG!$O$1:$O$766,"")</f>
        <v>0</v>
      </c>
      <c r="H733" s="45">
        <f>_xlfn.XLOOKUP(E733,Main_OG!$D$1:$D$766,Main_OG!$J$1:$J$766,"")</f>
        <v>0</v>
      </c>
      <c r="I733" s="45" t="s">
        <v>230</v>
      </c>
      <c r="J733" s="45" t="str">
        <f t="shared" si="34"/>
        <v>Edison Sault Electric Co_MI</v>
      </c>
      <c r="K733" s="45" t="str">
        <f t="shared" si="35"/>
        <v>Edison Sault Electric Co_MI</v>
      </c>
      <c r="L733" s="45" t="s">
        <v>1765</v>
      </c>
      <c r="M733" s="45">
        <v>0</v>
      </c>
      <c r="N733" s="45">
        <v>3698</v>
      </c>
      <c r="O733" s="45">
        <v>5</v>
      </c>
      <c r="P733" s="45">
        <v>18972</v>
      </c>
      <c r="Q733" s="45">
        <v>0</v>
      </c>
      <c r="R733" s="45">
        <v>290598</v>
      </c>
      <c r="S733" s="45">
        <v>211280</v>
      </c>
      <c r="T733" s="45">
        <v>171067</v>
      </c>
      <c r="U733" s="45">
        <v>0</v>
      </c>
      <c r="V733" s="45">
        <v>7.47</v>
      </c>
      <c r="W733" s="45">
        <v>6.31</v>
      </c>
      <c r="X733" s="45">
        <v>8.5399999999999991</v>
      </c>
      <c r="Y733" s="46">
        <v>455256.7</v>
      </c>
      <c r="Z733" s="46">
        <v>45768.752420983081</v>
      </c>
      <c r="AA733" s="47">
        <f>_xlfn.XLOOKUP($E733,Main_OG!$D$1:$D$766,Main_OG!AJ$1:AJ$766,"")</f>
        <v>73448608</v>
      </c>
      <c r="AB733" s="47">
        <f>_xlfn.XLOOKUP($E733,Main_OG!$D$1:$D$766,Main_OG!AK$1:AK$766,"")</f>
        <v>1696064</v>
      </c>
      <c r="AC733" s="47">
        <f>_xlfn.XLOOKUP($E733,Main_OG!$D$1:$D$766,Main_OG!AL$1:AL$766,"")</f>
        <v>150596912</v>
      </c>
      <c r="AD733" s="47">
        <f>_xlfn.XLOOKUP($E733,Main_OG!$D$1:$D$766,Main_OG!AM$1:AM$766,"")</f>
        <v>31484428</v>
      </c>
    </row>
    <row r="734" spans="1:30" x14ac:dyDescent="0.35">
      <c r="A734" s="36" t="s">
        <v>1762</v>
      </c>
      <c r="B734" s="45" t="s">
        <v>230</v>
      </c>
      <c r="C734" s="45" t="s">
        <v>4399</v>
      </c>
      <c r="D734" s="36" t="s">
        <v>1762</v>
      </c>
      <c r="E734" s="36" t="str">
        <f t="shared" si="33"/>
        <v>2009_MI</v>
      </c>
      <c r="F734" s="45">
        <v>2009</v>
      </c>
      <c r="G734" s="45">
        <f>_xlfn.XLOOKUP(I734,Main_OG!$B$1:$B$766,Main_OG!$O$1:$O$766,"")</f>
        <v>0</v>
      </c>
      <c r="H734" s="45">
        <f>_xlfn.XLOOKUP(E734,Main_OG!$D$1:$D$766,Main_OG!$J$1:$J$766,"")</f>
        <v>0</v>
      </c>
      <c r="I734" s="45" t="s">
        <v>230</v>
      </c>
      <c r="J734" s="45" t="str">
        <f t="shared" si="34"/>
        <v>Edison Sault Electric Co_MI</v>
      </c>
      <c r="K734" s="45" t="str">
        <f t="shared" si="35"/>
        <v>Edison Sault Electric Co_MI</v>
      </c>
      <c r="L734" s="45" t="s">
        <v>1766</v>
      </c>
      <c r="M734" s="45">
        <v>0</v>
      </c>
      <c r="N734" s="45">
        <v>3729</v>
      </c>
      <c r="O734" s="45">
        <v>5</v>
      </c>
      <c r="P734" s="45">
        <v>19068</v>
      </c>
      <c r="Q734" s="45">
        <v>0</v>
      </c>
      <c r="R734" s="45">
        <v>281263</v>
      </c>
      <c r="S734" s="45">
        <v>208004</v>
      </c>
      <c r="T734" s="45">
        <v>173614</v>
      </c>
      <c r="U734" s="45">
        <v>0</v>
      </c>
      <c r="V734" s="45">
        <v>8.01</v>
      </c>
      <c r="W734" s="45">
        <v>6.95</v>
      </c>
      <c r="X734" s="45">
        <v>9.1300000000000008</v>
      </c>
      <c r="Y734" s="46">
        <v>416297.1</v>
      </c>
      <c r="Z734" s="46">
        <v>42043.455440645848</v>
      </c>
      <c r="AA734" s="47">
        <f>_xlfn.XLOOKUP($E734,Main_OG!$D$1:$D$766,Main_OG!AJ$1:AJ$766,"")</f>
        <v>70951888</v>
      </c>
      <c r="AB734" s="47">
        <f>_xlfn.XLOOKUP($E734,Main_OG!$D$1:$D$766,Main_OG!AK$1:AK$766,"")</f>
        <v>1451520</v>
      </c>
      <c r="AC734" s="47">
        <f>_xlfn.XLOOKUP($E734,Main_OG!$D$1:$D$766,Main_OG!AL$1:AL$766,"")</f>
        <v>132491692</v>
      </c>
      <c r="AD734" s="47">
        <f>_xlfn.XLOOKUP($E734,Main_OG!$D$1:$D$766,Main_OG!AM$1:AM$766,"")</f>
        <v>21851009</v>
      </c>
    </row>
    <row r="735" spans="1:30" x14ac:dyDescent="0.35">
      <c r="A735" s="36" t="s">
        <v>1767</v>
      </c>
      <c r="B735" s="45" t="s">
        <v>824</v>
      </c>
      <c r="C735" s="45" t="s">
        <v>4400</v>
      </c>
      <c r="D735" s="36" t="s">
        <v>4500</v>
      </c>
      <c r="E735" s="36" t="str">
        <f t="shared" si="33"/>
        <v>2006_AK</v>
      </c>
      <c r="F735" s="45">
        <v>2006</v>
      </c>
      <c r="G735" s="45">
        <f>_xlfn.XLOOKUP(I735,Main_OG!$B$1:$B$766,Main_OG!$O$1:$O$766,"")</f>
        <v>0</v>
      </c>
      <c r="H735" s="45">
        <f>_xlfn.XLOOKUP(E735,Main_OG!$D$1:$D$766,Main_OG!$J$1:$J$766,"")</f>
        <v>0</v>
      </c>
      <c r="I735" s="45" t="s">
        <v>824</v>
      </c>
      <c r="J735" s="45" t="str">
        <f t="shared" si="34"/>
        <v>Egegik Light &amp; Power Co_AK</v>
      </c>
      <c r="K735" s="45" t="str">
        <f t="shared" si="35"/>
        <v>Egegik Light Power Co_AK</v>
      </c>
      <c r="L735" s="45" t="s">
        <v>1768</v>
      </c>
      <c r="M735" s="45">
        <v>0</v>
      </c>
      <c r="N735" s="45">
        <v>42</v>
      </c>
      <c r="O735" s="45">
        <v>1</v>
      </c>
      <c r="P735" s="45">
        <v>49</v>
      </c>
      <c r="Q735" s="45">
        <v>0</v>
      </c>
      <c r="R735" s="45">
        <v>237</v>
      </c>
      <c r="S735" s="45">
        <v>53</v>
      </c>
      <c r="T735" s="45">
        <v>90</v>
      </c>
      <c r="U735" s="45">
        <v>0</v>
      </c>
      <c r="V735" s="45">
        <v>65.833333333333329</v>
      </c>
      <c r="W735" s="45">
        <v>35.333333333333343</v>
      </c>
      <c r="X735" s="45">
        <v>65.693430656934311</v>
      </c>
      <c r="Y735" s="46">
        <v>47546.2</v>
      </c>
      <c r="Z735" s="46">
        <v>70407.314060968274</v>
      </c>
      <c r="AA735" s="47">
        <f>_xlfn.XLOOKUP($E735,Main_OG!$D$1:$D$766,Main_OG!AJ$1:AJ$766,"")</f>
        <v>968457.74</v>
      </c>
      <c r="AB735" s="47">
        <f>_xlfn.XLOOKUP($E735,Main_OG!$D$1:$D$766,Main_OG!AK$1:AK$766,"")</f>
        <v>2895506.1599999997</v>
      </c>
      <c r="AC735" s="47">
        <f>_xlfn.XLOOKUP($E735,Main_OG!$D$1:$D$766,Main_OG!AL$1:AL$766,"")</f>
        <v>88962825.159999996</v>
      </c>
      <c r="AD735" s="47">
        <f>_xlfn.XLOOKUP($E735,Main_OG!$D$1:$D$766,Main_OG!AM$1:AM$766,"")</f>
        <v>0</v>
      </c>
    </row>
    <row r="736" spans="1:30" x14ac:dyDescent="0.35">
      <c r="A736" s="36" t="s">
        <v>1767</v>
      </c>
      <c r="B736" s="45" t="s">
        <v>824</v>
      </c>
      <c r="C736" s="45" t="s">
        <v>4400</v>
      </c>
      <c r="D736" s="36" t="s">
        <v>4500</v>
      </c>
      <c r="E736" s="36" t="str">
        <f t="shared" si="33"/>
        <v>2007_AK</v>
      </c>
      <c r="F736" s="45">
        <v>2007</v>
      </c>
      <c r="G736" s="45">
        <f>_xlfn.XLOOKUP(I736,Main_OG!$B$1:$B$766,Main_OG!$O$1:$O$766,"")</f>
        <v>0</v>
      </c>
      <c r="H736" s="45">
        <f>_xlfn.XLOOKUP(E736,Main_OG!$D$1:$D$766,Main_OG!$J$1:$J$766,"")</f>
        <v>0</v>
      </c>
      <c r="I736" s="45" t="s">
        <v>824</v>
      </c>
      <c r="J736" s="45" t="str">
        <f t="shared" si="34"/>
        <v>Egegik Light &amp; Power Co_AK</v>
      </c>
      <c r="K736" s="45" t="str">
        <f t="shared" si="35"/>
        <v>Egegik Light Power Co_AK</v>
      </c>
      <c r="L736" s="45" t="s">
        <v>1769</v>
      </c>
      <c r="M736" s="45">
        <v>0</v>
      </c>
      <c r="N736" s="45">
        <v>39</v>
      </c>
      <c r="O736" s="45">
        <v>1</v>
      </c>
      <c r="P736" s="45">
        <v>46</v>
      </c>
      <c r="Q736" s="45">
        <v>0</v>
      </c>
      <c r="R736" s="45">
        <v>258</v>
      </c>
      <c r="S736" s="45">
        <v>68</v>
      </c>
      <c r="T736" s="45">
        <v>93</v>
      </c>
      <c r="U736" s="45">
        <v>0</v>
      </c>
      <c r="V736" s="45">
        <v>77.95</v>
      </c>
      <c r="W736" s="45">
        <v>45.95</v>
      </c>
      <c r="X736" s="45">
        <v>76.86</v>
      </c>
      <c r="Y736" s="46">
        <v>50126.7</v>
      </c>
      <c r="Z736" s="46">
        <v>73683.227987652499</v>
      </c>
      <c r="AA736" s="47">
        <f>_xlfn.XLOOKUP($E736,Main_OG!$D$1:$D$766,Main_OG!AJ$1:AJ$766,"")</f>
        <v>996372</v>
      </c>
      <c r="AB736" s="47">
        <f>_xlfn.XLOOKUP($E736,Main_OG!$D$1:$D$766,Main_OG!AK$1:AK$766,"")</f>
        <v>3695916</v>
      </c>
      <c r="AC736" s="47">
        <f>_xlfn.XLOOKUP($E736,Main_OG!$D$1:$D$766,Main_OG!AL$1:AL$766,"")</f>
        <v>83891130</v>
      </c>
      <c r="AD736" s="47">
        <f>_xlfn.XLOOKUP($E736,Main_OG!$D$1:$D$766,Main_OG!AM$1:AM$766,"")</f>
        <v>0</v>
      </c>
    </row>
    <row r="737" spans="1:30" x14ac:dyDescent="0.35">
      <c r="A737" s="36" t="s">
        <v>1767</v>
      </c>
      <c r="B737" s="45" t="s">
        <v>824</v>
      </c>
      <c r="C737" s="45" t="s">
        <v>4400</v>
      </c>
      <c r="D737" s="36" t="s">
        <v>4500</v>
      </c>
      <c r="E737" s="36" t="str">
        <f t="shared" si="33"/>
        <v>2008_AK</v>
      </c>
      <c r="F737" s="45">
        <v>2008</v>
      </c>
      <c r="G737" s="45">
        <f>_xlfn.XLOOKUP(I737,Main_OG!$B$1:$B$766,Main_OG!$O$1:$O$766,"")</f>
        <v>0</v>
      </c>
      <c r="H737" s="45">
        <f>_xlfn.XLOOKUP(E737,Main_OG!$D$1:$D$766,Main_OG!$J$1:$J$766,"")</f>
        <v>0</v>
      </c>
      <c r="I737" s="45" t="s">
        <v>824</v>
      </c>
      <c r="J737" s="45" t="str">
        <f t="shared" si="34"/>
        <v>Egegik Light &amp; Power Co_AK</v>
      </c>
      <c r="K737" s="45" t="str">
        <f t="shared" si="35"/>
        <v>Egegik Light Power Co_AK</v>
      </c>
      <c r="L737" s="45" t="s">
        <v>1770</v>
      </c>
      <c r="M737" s="45">
        <v>0</v>
      </c>
      <c r="N737" s="45">
        <v>37</v>
      </c>
      <c r="O737" s="45">
        <v>1</v>
      </c>
      <c r="P737" s="45">
        <v>40</v>
      </c>
      <c r="Q737" s="45">
        <v>0</v>
      </c>
      <c r="R737" s="45">
        <v>347</v>
      </c>
      <c r="S737" s="45">
        <v>189</v>
      </c>
      <c r="T737" s="45">
        <v>121</v>
      </c>
      <c r="U737" s="45">
        <v>0</v>
      </c>
      <c r="V737" s="45">
        <v>93.66</v>
      </c>
      <c r="W737" s="45">
        <v>47.62</v>
      </c>
      <c r="X737" s="45">
        <v>93.39</v>
      </c>
      <c r="Y737" s="46">
        <v>49926.6</v>
      </c>
      <c r="Z737" s="46">
        <v>72625.262744470543</v>
      </c>
      <c r="AA737" s="47">
        <f>_xlfn.XLOOKUP($E737,Main_OG!$D$1:$D$766,Main_OG!AJ$1:AJ$766,"")</f>
        <v>994228</v>
      </c>
      <c r="AB737" s="47">
        <f>_xlfn.XLOOKUP($E737,Main_OG!$D$1:$D$766,Main_OG!AK$1:AK$766,"")</f>
        <v>3309288</v>
      </c>
      <c r="AC737" s="47">
        <f>_xlfn.XLOOKUP($E737,Main_OG!$D$1:$D$766,Main_OG!AL$1:AL$766,"")</f>
        <v>88306788</v>
      </c>
      <c r="AD737" s="47">
        <f>_xlfn.XLOOKUP($E737,Main_OG!$D$1:$D$766,Main_OG!AM$1:AM$766,"")</f>
        <v>0</v>
      </c>
    </row>
    <row r="738" spans="1:30" x14ac:dyDescent="0.35">
      <c r="A738" s="36" t="s">
        <v>1767</v>
      </c>
      <c r="B738" s="45" t="s">
        <v>824</v>
      </c>
      <c r="C738" s="45" t="s">
        <v>4400</v>
      </c>
      <c r="D738" s="36" t="s">
        <v>4500</v>
      </c>
      <c r="E738" s="36" t="str">
        <f t="shared" si="33"/>
        <v>2009_AK</v>
      </c>
      <c r="F738" s="45">
        <v>2009</v>
      </c>
      <c r="G738" s="45">
        <f>_xlfn.XLOOKUP(I738,Main_OG!$B$1:$B$766,Main_OG!$O$1:$O$766,"")</f>
        <v>0</v>
      </c>
      <c r="H738" s="45">
        <f>_xlfn.XLOOKUP(E738,Main_OG!$D$1:$D$766,Main_OG!$J$1:$J$766,"")</f>
        <v>0</v>
      </c>
      <c r="I738" s="45" t="s">
        <v>824</v>
      </c>
      <c r="J738" s="45" t="str">
        <f t="shared" si="34"/>
        <v>Egegik Light &amp; Power Co_AK</v>
      </c>
      <c r="K738" s="45" t="str">
        <f t="shared" si="35"/>
        <v>Egegik Light Power Co_AK</v>
      </c>
      <c r="L738" s="45" t="s">
        <v>1771</v>
      </c>
      <c r="M738" s="45">
        <v>0</v>
      </c>
      <c r="N738" s="45">
        <v>34</v>
      </c>
      <c r="O738" s="45">
        <v>1</v>
      </c>
      <c r="P738" s="45">
        <v>39</v>
      </c>
      <c r="Q738" s="45">
        <v>0</v>
      </c>
      <c r="R738" s="45">
        <v>367</v>
      </c>
      <c r="S738" s="45">
        <v>96</v>
      </c>
      <c r="T738" s="45">
        <v>121</v>
      </c>
      <c r="U738" s="45">
        <v>0</v>
      </c>
      <c r="V738" s="45">
        <v>91.01</v>
      </c>
      <c r="W738" s="45">
        <v>66.67</v>
      </c>
      <c r="X738" s="45">
        <v>92.56</v>
      </c>
      <c r="Y738" s="46">
        <v>54951.9</v>
      </c>
      <c r="Z738" s="46">
        <v>78626.832356791798</v>
      </c>
      <c r="AA738" s="47">
        <f>_xlfn.XLOOKUP($E738,Main_OG!$D$1:$D$766,Main_OG!AJ$1:AJ$766,"")</f>
        <v>1025918</v>
      </c>
      <c r="AB738" s="47">
        <f>_xlfn.XLOOKUP($E738,Main_OG!$D$1:$D$766,Main_OG!AK$1:AK$766,"")</f>
        <v>3992640</v>
      </c>
      <c r="AC738" s="47">
        <f>_xlfn.XLOOKUP($E738,Main_OG!$D$1:$D$766,Main_OG!AL$1:AL$766,"")</f>
        <v>77900336</v>
      </c>
      <c r="AD738" s="47">
        <f>_xlfn.XLOOKUP($E738,Main_OG!$D$1:$D$766,Main_OG!AM$1:AM$766,"")</f>
        <v>0</v>
      </c>
    </row>
    <row r="739" spans="1:30" x14ac:dyDescent="0.35">
      <c r="A739" s="36" t="s">
        <v>1767</v>
      </c>
      <c r="B739" s="45" t="s">
        <v>824</v>
      </c>
      <c r="C739" s="45" t="s">
        <v>4400</v>
      </c>
      <c r="D739" s="36" t="s">
        <v>4500</v>
      </c>
      <c r="E739" s="36" t="str">
        <f t="shared" si="33"/>
        <v>2010_AK</v>
      </c>
      <c r="F739" s="45">
        <v>2010</v>
      </c>
      <c r="G739" s="45">
        <f>_xlfn.XLOOKUP(I739,Main_OG!$B$1:$B$766,Main_OG!$O$1:$O$766,"")</f>
        <v>0</v>
      </c>
      <c r="H739" s="45">
        <f>_xlfn.XLOOKUP(E739,Main_OG!$D$1:$D$766,Main_OG!$J$1:$J$766,"")</f>
        <v>0</v>
      </c>
      <c r="I739" s="45" t="s">
        <v>824</v>
      </c>
      <c r="J739" s="45" t="str">
        <f t="shared" si="34"/>
        <v>Egegik Light &amp; Power Co_AK</v>
      </c>
      <c r="K739" s="45" t="str">
        <f t="shared" si="35"/>
        <v>Egegik Light Power Co_AK</v>
      </c>
      <c r="L739" s="45" t="s">
        <v>1772</v>
      </c>
      <c r="M739" s="45">
        <v>0</v>
      </c>
      <c r="N739" s="45">
        <v>35</v>
      </c>
      <c r="O739" s="45">
        <v>0</v>
      </c>
      <c r="P739" s="45">
        <v>39</v>
      </c>
      <c r="Q739" s="45">
        <v>0</v>
      </c>
      <c r="R739" s="45">
        <v>531</v>
      </c>
      <c r="S739" s="45">
        <v>0</v>
      </c>
      <c r="T739" s="45">
        <v>142</v>
      </c>
      <c r="U739" s="45">
        <v>0</v>
      </c>
      <c r="V739" s="45">
        <v>73.069999999999993</v>
      </c>
      <c r="W739" s="45">
        <v>0</v>
      </c>
      <c r="X739" s="45">
        <v>81.69</v>
      </c>
      <c r="Y739" s="46">
        <v>53652</v>
      </c>
      <c r="Z739" s="46">
        <v>75144.751548358356</v>
      </c>
      <c r="AA739" s="47">
        <f>_xlfn.XLOOKUP($E739,Main_OG!$D$1:$D$766,Main_OG!AJ$1:AJ$766,"")</f>
        <v>993000</v>
      </c>
      <c r="AB739" s="47">
        <f>_xlfn.XLOOKUP($E739,Main_OG!$D$1:$D$766,Main_OG!AK$1:AK$766,"")</f>
        <v>3244592</v>
      </c>
      <c r="AC739" s="47">
        <f>_xlfn.XLOOKUP($E739,Main_OG!$D$1:$D$766,Main_OG!AL$1:AL$766,"")</f>
        <v>81353948</v>
      </c>
      <c r="AD739" s="47">
        <f>_xlfn.XLOOKUP($E739,Main_OG!$D$1:$D$766,Main_OG!AM$1:AM$766,"")</f>
        <v>0</v>
      </c>
    </row>
    <row r="740" spans="1:30" x14ac:dyDescent="0.35">
      <c r="A740" s="36" t="s">
        <v>1773</v>
      </c>
      <c r="B740" s="45" t="s">
        <v>685</v>
      </c>
      <c r="C740" s="45" t="s">
        <v>4401</v>
      </c>
      <c r="D740" s="36" t="s">
        <v>1773</v>
      </c>
      <c r="E740" s="36" t="str">
        <f t="shared" si="33"/>
        <v>2006_NM</v>
      </c>
      <c r="F740" s="45">
        <v>2006</v>
      </c>
      <c r="G740" s="45">
        <f>_xlfn.XLOOKUP(I740,Main_OG!$B$1:$B$766,Main_OG!$O$1:$O$766,"")</f>
        <v>0</v>
      </c>
      <c r="H740" s="45">
        <f>_xlfn.XLOOKUP(E740,Main_OG!$D$1:$D$766,Main_OG!$J$1:$J$766,"")</f>
        <v>0</v>
      </c>
      <c r="I740" s="45" t="s">
        <v>685</v>
      </c>
      <c r="J740" s="45" t="str">
        <f t="shared" si="34"/>
        <v>El Paso Electric Co_NM</v>
      </c>
      <c r="K740" s="45" t="str">
        <f t="shared" si="35"/>
        <v>El Paso Electric Co_NM</v>
      </c>
      <c r="L740" s="45" t="s">
        <v>1774</v>
      </c>
      <c r="M740" s="45">
        <v>0</v>
      </c>
      <c r="N740" s="45">
        <v>10047</v>
      </c>
      <c r="O740" s="45">
        <v>7</v>
      </c>
      <c r="P740" s="45">
        <v>73447</v>
      </c>
      <c r="Q740" s="45">
        <v>0</v>
      </c>
      <c r="R740" s="45">
        <v>81362</v>
      </c>
      <c r="S740" s="45">
        <v>6402</v>
      </c>
      <c r="T740" s="45">
        <v>66294</v>
      </c>
      <c r="U740" s="45">
        <v>0</v>
      </c>
      <c r="V740" s="45">
        <v>9.1943293988688168</v>
      </c>
      <c r="W740" s="45">
        <v>6.1375925144763581</v>
      </c>
      <c r="X740" s="45">
        <v>11.955635707844911</v>
      </c>
      <c r="Y740" s="46">
        <v>88554.5</v>
      </c>
      <c r="Z740" s="46">
        <v>45131.660021700831</v>
      </c>
      <c r="AA740" s="47">
        <f>_xlfn.XLOOKUP($E740,Main_OG!$D$1:$D$766,Main_OG!AJ$1:AJ$766,"")</f>
        <v>33922155.979999997</v>
      </c>
      <c r="AB740" s="47">
        <f>_xlfn.XLOOKUP($E740,Main_OG!$D$1:$D$766,Main_OG!AK$1:AK$766,"")</f>
        <v>146834.01999999999</v>
      </c>
      <c r="AC740" s="47">
        <f>_xlfn.XLOOKUP($E740,Main_OG!$D$1:$D$766,Main_OG!AL$1:AL$766,"")</f>
        <v>105029841.53999999</v>
      </c>
      <c r="AD740" s="47">
        <f>_xlfn.XLOOKUP($E740,Main_OG!$D$1:$D$766,Main_OG!AM$1:AM$766,"")</f>
        <v>0</v>
      </c>
    </row>
    <row r="741" spans="1:30" x14ac:dyDescent="0.35">
      <c r="A741" s="36" t="s">
        <v>1773</v>
      </c>
      <c r="B741" s="45" t="s">
        <v>77</v>
      </c>
      <c r="C741" s="45" t="s">
        <v>4401</v>
      </c>
      <c r="D741" s="36" t="s">
        <v>1773</v>
      </c>
      <c r="E741" s="36" t="str">
        <f t="shared" si="33"/>
        <v>2006_TX</v>
      </c>
      <c r="F741" s="45">
        <v>2006</v>
      </c>
      <c r="G741" s="45">
        <f>_xlfn.XLOOKUP(I741,Main_OG!$B$1:$B$766,Main_OG!$O$1:$O$766,"")</f>
        <v>1</v>
      </c>
      <c r="H741" s="45">
        <f>_xlfn.XLOOKUP(E741,Main_OG!$D$1:$D$766,Main_OG!$J$1:$J$766,"")</f>
        <v>0</v>
      </c>
      <c r="I741" s="45" t="s">
        <v>77</v>
      </c>
      <c r="J741" s="45" t="str">
        <f t="shared" si="34"/>
        <v>El Paso Electric Co_TX</v>
      </c>
      <c r="K741" s="45" t="str">
        <f t="shared" si="35"/>
        <v>El Paso Electric Co_TX</v>
      </c>
      <c r="L741" s="45" t="s">
        <v>1775</v>
      </c>
      <c r="M741" s="45">
        <v>0</v>
      </c>
      <c r="N741" s="45">
        <v>27341</v>
      </c>
      <c r="O741" s="45">
        <v>51</v>
      </c>
      <c r="P741" s="45">
        <v>235036</v>
      </c>
      <c r="Q741" s="45">
        <v>0</v>
      </c>
      <c r="R741" s="45">
        <v>278468</v>
      </c>
      <c r="S741" s="45">
        <v>76064</v>
      </c>
      <c r="T741" s="45">
        <v>189169</v>
      </c>
      <c r="U741" s="45">
        <v>0</v>
      </c>
      <c r="V741" s="45">
        <v>10.637429029499049</v>
      </c>
      <c r="W741" s="45">
        <v>6.9124080559942858</v>
      </c>
      <c r="X741" s="45">
        <v>12.132175157801839</v>
      </c>
      <c r="Y741" s="46">
        <v>1225147.3</v>
      </c>
      <c r="Z741" s="46">
        <v>52447.317117859136</v>
      </c>
      <c r="AA741" s="47">
        <f>_xlfn.XLOOKUP($E741,Main_OG!$D$1:$D$766,Main_OG!AJ$1:AJ$766,"")</f>
        <v>203743692</v>
      </c>
      <c r="AB741" s="47">
        <f>_xlfn.XLOOKUP($E741,Main_OG!$D$1:$D$766,Main_OG!AK$1:AK$766,"")</f>
        <v>7220967.6200000001</v>
      </c>
      <c r="AC741" s="47">
        <f>_xlfn.XLOOKUP($E741,Main_OG!$D$1:$D$766,Main_OG!AL$1:AL$766,"")</f>
        <v>3109623746.98</v>
      </c>
      <c r="AD741" s="47">
        <f>_xlfn.XLOOKUP($E741,Main_OG!$D$1:$D$766,Main_OG!AM$1:AM$766,"")</f>
        <v>41264278</v>
      </c>
    </row>
    <row r="742" spans="1:30" x14ac:dyDescent="0.35">
      <c r="A742" s="36" t="s">
        <v>1776</v>
      </c>
      <c r="B742" s="45" t="s">
        <v>685</v>
      </c>
      <c r="C742" s="45" t="s">
        <v>4401</v>
      </c>
      <c r="D742" s="36" t="s">
        <v>1773</v>
      </c>
      <c r="E742" s="36" t="str">
        <f t="shared" si="33"/>
        <v>2007_NM</v>
      </c>
      <c r="F742" s="45">
        <v>2007</v>
      </c>
      <c r="G742" s="45">
        <f>_xlfn.XLOOKUP(I742,Main_OG!$B$1:$B$766,Main_OG!$O$1:$O$766,"")</f>
        <v>0</v>
      </c>
      <c r="H742" s="45">
        <f>_xlfn.XLOOKUP(E742,Main_OG!$D$1:$D$766,Main_OG!$J$1:$J$766,"")</f>
        <v>0</v>
      </c>
      <c r="I742" s="45" t="s">
        <v>685</v>
      </c>
      <c r="J742" s="45" t="str">
        <f t="shared" si="34"/>
        <v>El Paso Electric Company_NM</v>
      </c>
      <c r="K742" s="45" t="str">
        <f t="shared" si="35"/>
        <v>El Paso Electric Co_NM</v>
      </c>
      <c r="L742" s="45" t="s">
        <v>1777</v>
      </c>
      <c r="M742" s="45">
        <v>0</v>
      </c>
      <c r="N742" s="45">
        <v>10166</v>
      </c>
      <c r="O742" s="45">
        <v>7</v>
      </c>
      <c r="P742" s="45">
        <v>76037</v>
      </c>
      <c r="Q742" s="45">
        <v>0</v>
      </c>
      <c r="R742" s="45">
        <v>85905</v>
      </c>
      <c r="S742" s="45">
        <v>6515</v>
      </c>
      <c r="T742" s="45">
        <v>71228</v>
      </c>
      <c r="U742" s="45">
        <v>0</v>
      </c>
      <c r="V742" s="45">
        <v>9.56</v>
      </c>
      <c r="W742" s="45">
        <v>6.32</v>
      </c>
      <c r="X742" s="45">
        <v>12.03</v>
      </c>
      <c r="Y742" s="46">
        <v>89392.3</v>
      </c>
      <c r="Z742" s="46">
        <v>44919.173697407627</v>
      </c>
      <c r="AA742" s="47">
        <f>_xlfn.XLOOKUP($E742,Main_OG!$D$1:$D$766,Main_OG!AJ$1:AJ$766,"")</f>
        <v>31917524</v>
      </c>
      <c r="AB742" s="47">
        <f>_xlfn.XLOOKUP($E742,Main_OG!$D$1:$D$766,Main_OG!AK$1:AK$766,"")</f>
        <v>164702</v>
      </c>
      <c r="AC742" s="47">
        <f>_xlfn.XLOOKUP($E742,Main_OG!$D$1:$D$766,Main_OG!AL$1:AL$766,"")</f>
        <v>115770352</v>
      </c>
      <c r="AD742" s="47">
        <f>_xlfn.XLOOKUP($E742,Main_OG!$D$1:$D$766,Main_OG!AM$1:AM$766,"")</f>
        <v>0</v>
      </c>
    </row>
    <row r="743" spans="1:30" x14ac:dyDescent="0.35">
      <c r="A743" s="36" t="s">
        <v>1776</v>
      </c>
      <c r="B743" s="45" t="s">
        <v>77</v>
      </c>
      <c r="C743" s="45" t="s">
        <v>4401</v>
      </c>
      <c r="D743" s="36" t="s">
        <v>1773</v>
      </c>
      <c r="E743" s="36" t="str">
        <f t="shared" si="33"/>
        <v>2007_TX</v>
      </c>
      <c r="F743" s="45">
        <v>2007</v>
      </c>
      <c r="G743" s="45">
        <f>_xlfn.XLOOKUP(I743,Main_OG!$B$1:$B$766,Main_OG!$O$1:$O$766,"")</f>
        <v>1</v>
      </c>
      <c r="H743" s="45">
        <f>_xlfn.XLOOKUP(E743,Main_OG!$D$1:$D$766,Main_OG!$J$1:$J$766,"")</f>
        <v>0</v>
      </c>
      <c r="I743" s="45" t="s">
        <v>77</v>
      </c>
      <c r="J743" s="45" t="str">
        <f t="shared" si="34"/>
        <v>El Paso Electric Company_TX</v>
      </c>
      <c r="K743" s="45" t="str">
        <f t="shared" si="35"/>
        <v>El Paso Electric Co_TX</v>
      </c>
      <c r="L743" s="45" t="s">
        <v>1778</v>
      </c>
      <c r="M743" s="45">
        <v>0</v>
      </c>
      <c r="N743" s="45">
        <v>28867</v>
      </c>
      <c r="O743" s="45">
        <v>49</v>
      </c>
      <c r="P743" s="45">
        <v>239077</v>
      </c>
      <c r="Q743" s="45">
        <v>0</v>
      </c>
      <c r="R743" s="45">
        <v>292005</v>
      </c>
      <c r="S743" s="45">
        <v>76087</v>
      </c>
      <c r="T743" s="45">
        <v>199466</v>
      </c>
      <c r="U743" s="45">
        <v>0</v>
      </c>
      <c r="V743" s="45">
        <v>10.81</v>
      </c>
      <c r="W743" s="45">
        <v>6.97</v>
      </c>
      <c r="X743" s="45">
        <v>12.16</v>
      </c>
      <c r="Y743" s="46">
        <v>1288828.7</v>
      </c>
      <c r="Z743" s="46">
        <v>54079.792688673871</v>
      </c>
      <c r="AA743" s="47">
        <f>_xlfn.XLOOKUP($E743,Main_OG!$D$1:$D$766,Main_OG!AJ$1:AJ$766,"")</f>
        <v>205831576</v>
      </c>
      <c r="AB743" s="47">
        <f>_xlfn.XLOOKUP($E743,Main_OG!$D$1:$D$766,Main_OG!AK$1:AK$766,"")</f>
        <v>5398558</v>
      </c>
      <c r="AC743" s="47">
        <f>_xlfn.XLOOKUP($E743,Main_OG!$D$1:$D$766,Main_OG!AL$1:AL$766,"")</f>
        <v>3114934262</v>
      </c>
      <c r="AD743" s="47">
        <f>_xlfn.XLOOKUP($E743,Main_OG!$D$1:$D$766,Main_OG!AM$1:AM$766,"")</f>
        <v>40955030</v>
      </c>
    </row>
    <row r="744" spans="1:30" x14ac:dyDescent="0.35">
      <c r="A744" s="36" t="s">
        <v>1773</v>
      </c>
      <c r="B744" s="45" t="s">
        <v>685</v>
      </c>
      <c r="C744" s="45" t="s">
        <v>4401</v>
      </c>
      <c r="D744" s="36" t="s">
        <v>1773</v>
      </c>
      <c r="E744" s="36" t="str">
        <f t="shared" si="33"/>
        <v>2008_NM</v>
      </c>
      <c r="F744" s="45">
        <v>2008</v>
      </c>
      <c r="G744" s="45">
        <f>_xlfn.XLOOKUP(I744,Main_OG!$B$1:$B$766,Main_OG!$O$1:$O$766,"")</f>
        <v>0</v>
      </c>
      <c r="H744" s="45">
        <f>_xlfn.XLOOKUP(E744,Main_OG!$D$1:$D$766,Main_OG!$J$1:$J$766,"")</f>
        <v>0</v>
      </c>
      <c r="I744" s="45" t="s">
        <v>685</v>
      </c>
      <c r="J744" s="45" t="str">
        <f t="shared" si="34"/>
        <v>El Paso Electric Co_NM</v>
      </c>
      <c r="K744" s="45" t="str">
        <f t="shared" si="35"/>
        <v>El Paso Electric Co_NM</v>
      </c>
      <c r="L744" s="45" t="s">
        <v>1779</v>
      </c>
      <c r="M744" s="45">
        <v>0</v>
      </c>
      <c r="N744" s="45">
        <v>10207</v>
      </c>
      <c r="O744" s="45">
        <v>7</v>
      </c>
      <c r="P744" s="45">
        <v>77635</v>
      </c>
      <c r="Q744" s="45">
        <v>0</v>
      </c>
      <c r="R744" s="45">
        <v>911857</v>
      </c>
      <c r="S744" s="45">
        <v>97025</v>
      </c>
      <c r="T744" s="45">
        <v>589696</v>
      </c>
      <c r="U744" s="45">
        <v>0</v>
      </c>
      <c r="V744" s="45">
        <v>11.65</v>
      </c>
      <c r="W744" s="45">
        <v>7.03</v>
      </c>
      <c r="X744" s="45">
        <v>13.66</v>
      </c>
      <c r="Y744" s="46">
        <v>89012.9</v>
      </c>
      <c r="Z744" s="46">
        <v>44270.444261641191</v>
      </c>
      <c r="AA744" s="47">
        <f>_xlfn.XLOOKUP($E744,Main_OG!$D$1:$D$766,Main_OG!AJ$1:AJ$766,"")</f>
        <v>30795238</v>
      </c>
      <c r="AB744" s="47">
        <f>_xlfn.XLOOKUP($E744,Main_OG!$D$1:$D$766,Main_OG!AK$1:AK$766,"")</f>
        <v>203770</v>
      </c>
      <c r="AC744" s="47">
        <f>_xlfn.XLOOKUP($E744,Main_OG!$D$1:$D$766,Main_OG!AL$1:AL$766,"")</f>
        <v>133874836</v>
      </c>
      <c r="AD744" s="47">
        <f>_xlfn.XLOOKUP($E744,Main_OG!$D$1:$D$766,Main_OG!AM$1:AM$766,"")</f>
        <v>0</v>
      </c>
    </row>
    <row r="745" spans="1:30" x14ac:dyDescent="0.35">
      <c r="A745" s="36" t="s">
        <v>1773</v>
      </c>
      <c r="B745" s="45" t="s">
        <v>77</v>
      </c>
      <c r="C745" s="45" t="s">
        <v>4401</v>
      </c>
      <c r="D745" s="36" t="s">
        <v>1773</v>
      </c>
      <c r="E745" s="36" t="str">
        <f t="shared" si="33"/>
        <v>2008_TX</v>
      </c>
      <c r="F745" s="45">
        <v>2008</v>
      </c>
      <c r="G745" s="45">
        <f>_xlfn.XLOOKUP(I745,Main_OG!$B$1:$B$766,Main_OG!$O$1:$O$766,"")</f>
        <v>1</v>
      </c>
      <c r="H745" s="45">
        <f>_xlfn.XLOOKUP(E745,Main_OG!$D$1:$D$766,Main_OG!$J$1:$J$766,"")</f>
        <v>0</v>
      </c>
      <c r="I745" s="45" t="s">
        <v>77</v>
      </c>
      <c r="J745" s="45" t="str">
        <f t="shared" si="34"/>
        <v>El Paso Electric Co_TX</v>
      </c>
      <c r="K745" s="45" t="str">
        <f t="shared" si="35"/>
        <v>El Paso Electric Co_TX</v>
      </c>
      <c r="L745" s="45" t="s">
        <v>1780</v>
      </c>
      <c r="M745" s="45">
        <v>0</v>
      </c>
      <c r="N745" s="45">
        <v>30452</v>
      </c>
      <c r="O745" s="45">
        <v>45</v>
      </c>
      <c r="P745" s="45">
        <v>242688</v>
      </c>
      <c r="Q745" s="45">
        <v>0</v>
      </c>
      <c r="R745" s="45">
        <v>2792382</v>
      </c>
      <c r="S745" s="45">
        <v>1005252</v>
      </c>
      <c r="T745" s="45">
        <v>1638142</v>
      </c>
      <c r="U745" s="45">
        <v>0</v>
      </c>
      <c r="V745" s="45">
        <v>10.99</v>
      </c>
      <c r="W745" s="45">
        <v>7.32</v>
      </c>
      <c r="X745" s="45">
        <v>12.46</v>
      </c>
      <c r="Y745" s="46">
        <v>1287191.5</v>
      </c>
      <c r="Z745" s="46">
        <v>52951.147102112925</v>
      </c>
      <c r="AA745" s="47">
        <f>_xlfn.XLOOKUP($E745,Main_OG!$D$1:$D$766,Main_OG!AJ$1:AJ$766,"")</f>
        <v>203679854</v>
      </c>
      <c r="AB745" s="47">
        <f>_xlfn.XLOOKUP($E745,Main_OG!$D$1:$D$766,Main_OG!AK$1:AK$766,"")</f>
        <v>4419394</v>
      </c>
      <c r="AC745" s="47">
        <f>_xlfn.XLOOKUP($E745,Main_OG!$D$1:$D$766,Main_OG!AL$1:AL$766,"")</f>
        <v>3031039694</v>
      </c>
      <c r="AD745" s="47">
        <f>_xlfn.XLOOKUP($E745,Main_OG!$D$1:$D$766,Main_OG!AM$1:AM$766,"")</f>
        <v>40727370</v>
      </c>
    </row>
    <row r="746" spans="1:30" x14ac:dyDescent="0.35">
      <c r="A746" s="36" t="s">
        <v>1773</v>
      </c>
      <c r="B746" s="45" t="s">
        <v>685</v>
      </c>
      <c r="C746" s="45" t="s">
        <v>4401</v>
      </c>
      <c r="D746" s="36" t="s">
        <v>1773</v>
      </c>
      <c r="E746" s="36" t="str">
        <f t="shared" si="33"/>
        <v>2009_NM</v>
      </c>
      <c r="F746" s="45">
        <v>2009</v>
      </c>
      <c r="G746" s="45">
        <f>_xlfn.XLOOKUP(I746,Main_OG!$B$1:$B$766,Main_OG!$O$1:$O$766,"")</f>
        <v>0</v>
      </c>
      <c r="H746" s="45">
        <f>_xlfn.XLOOKUP(E746,Main_OG!$D$1:$D$766,Main_OG!$J$1:$J$766,"")</f>
        <v>0</v>
      </c>
      <c r="I746" s="45" t="s">
        <v>685</v>
      </c>
      <c r="J746" s="45" t="str">
        <f t="shared" si="34"/>
        <v>El Paso Electric Co_NM</v>
      </c>
      <c r="K746" s="45" t="str">
        <f t="shared" si="35"/>
        <v>El Paso Electric Co_NM</v>
      </c>
      <c r="L746" s="45" t="s">
        <v>1781</v>
      </c>
      <c r="M746" s="45">
        <v>0</v>
      </c>
      <c r="N746" s="45">
        <v>10241</v>
      </c>
      <c r="O746" s="45">
        <v>8</v>
      </c>
      <c r="P746" s="45">
        <v>78867</v>
      </c>
      <c r="Q746" s="45">
        <v>0</v>
      </c>
      <c r="R746" s="45">
        <v>908116</v>
      </c>
      <c r="S746" s="45">
        <v>71072</v>
      </c>
      <c r="T746" s="45">
        <v>622754</v>
      </c>
      <c r="U746" s="45">
        <v>0</v>
      </c>
      <c r="V746" s="45">
        <v>9.57</v>
      </c>
      <c r="W746" s="45">
        <v>6.88</v>
      </c>
      <c r="X746" s="45">
        <v>11.57</v>
      </c>
      <c r="Y746" s="46">
        <v>90829.2</v>
      </c>
      <c r="Z746" s="46">
        <v>44594.025339723747</v>
      </c>
      <c r="AA746" s="47">
        <f>_xlfn.XLOOKUP($E746,Main_OG!$D$1:$D$766,Main_OG!AJ$1:AJ$766,"")</f>
        <v>33025048</v>
      </c>
      <c r="AB746" s="47">
        <f>_xlfn.XLOOKUP($E746,Main_OG!$D$1:$D$766,Main_OG!AK$1:AK$766,"")</f>
        <v>170690</v>
      </c>
      <c r="AC746" s="47">
        <f>_xlfn.XLOOKUP($E746,Main_OG!$D$1:$D$766,Main_OG!AL$1:AL$766,"")</f>
        <v>140901784</v>
      </c>
      <c r="AD746" s="47">
        <f>_xlfn.XLOOKUP($E746,Main_OG!$D$1:$D$766,Main_OG!AM$1:AM$766,"")</f>
        <v>0</v>
      </c>
    </row>
    <row r="747" spans="1:30" x14ac:dyDescent="0.35">
      <c r="A747" s="36" t="s">
        <v>1773</v>
      </c>
      <c r="B747" s="45" t="s">
        <v>77</v>
      </c>
      <c r="C747" s="45" t="s">
        <v>4401</v>
      </c>
      <c r="D747" s="36" t="s">
        <v>1773</v>
      </c>
      <c r="E747" s="36" t="str">
        <f t="shared" si="33"/>
        <v>2009_TX</v>
      </c>
      <c r="F747" s="45">
        <v>2009</v>
      </c>
      <c r="G747" s="45">
        <f>_xlfn.XLOOKUP(I747,Main_OG!$B$1:$B$766,Main_OG!$O$1:$O$766,"")</f>
        <v>1</v>
      </c>
      <c r="H747" s="45">
        <f>_xlfn.XLOOKUP(E747,Main_OG!$D$1:$D$766,Main_OG!$J$1:$J$766,"")</f>
        <v>0</v>
      </c>
      <c r="I747" s="45" t="s">
        <v>77</v>
      </c>
      <c r="J747" s="45" t="str">
        <f t="shared" si="34"/>
        <v>El Paso Electric Co_TX</v>
      </c>
      <c r="K747" s="45" t="str">
        <f t="shared" si="35"/>
        <v>El Paso Electric Co_TX</v>
      </c>
      <c r="L747" s="45" t="s">
        <v>1782</v>
      </c>
      <c r="M747" s="45">
        <v>0</v>
      </c>
      <c r="N747" s="45">
        <v>30739</v>
      </c>
      <c r="O747" s="45">
        <v>41</v>
      </c>
      <c r="P747" s="45">
        <v>247135</v>
      </c>
      <c r="Q747" s="45">
        <v>0</v>
      </c>
      <c r="R747" s="45">
        <v>2825731</v>
      </c>
      <c r="S747" s="45">
        <v>953114</v>
      </c>
      <c r="T747" s="45">
        <v>1738896</v>
      </c>
      <c r="U747" s="45">
        <v>0</v>
      </c>
      <c r="V747" s="45">
        <v>9.5299999999999994</v>
      </c>
      <c r="W747" s="45">
        <v>5.88</v>
      </c>
      <c r="X747" s="45">
        <v>10.99</v>
      </c>
      <c r="Y747" s="46">
        <v>1285560.2</v>
      </c>
      <c r="Z747" s="46">
        <v>51833.424247576615</v>
      </c>
      <c r="AA747" s="47">
        <f>_xlfn.XLOOKUP($E747,Main_OG!$D$1:$D$766,Main_OG!AJ$1:AJ$766,"")</f>
        <v>190813300</v>
      </c>
      <c r="AB747" s="47">
        <f>_xlfn.XLOOKUP($E747,Main_OG!$D$1:$D$766,Main_OG!AK$1:AK$766,"")</f>
        <v>5977652</v>
      </c>
      <c r="AC747" s="47">
        <f>_xlfn.XLOOKUP($E747,Main_OG!$D$1:$D$766,Main_OG!AL$1:AL$766,"")</f>
        <v>2935102114</v>
      </c>
      <c r="AD747" s="47">
        <f>_xlfn.XLOOKUP($E747,Main_OG!$D$1:$D$766,Main_OG!AM$1:AM$766,"")</f>
        <v>41497617</v>
      </c>
    </row>
    <row r="748" spans="1:30" x14ac:dyDescent="0.35">
      <c r="A748" s="36" t="s">
        <v>1773</v>
      </c>
      <c r="B748" s="45" t="s">
        <v>685</v>
      </c>
      <c r="C748" s="45" t="s">
        <v>4401</v>
      </c>
      <c r="D748" s="36" t="s">
        <v>1773</v>
      </c>
      <c r="E748" s="36" t="str">
        <f t="shared" si="33"/>
        <v>2010_NM</v>
      </c>
      <c r="F748" s="45">
        <v>2010</v>
      </c>
      <c r="G748" s="45">
        <f>_xlfn.XLOOKUP(I748,Main_OG!$B$1:$B$766,Main_OG!$O$1:$O$766,"")</f>
        <v>0</v>
      </c>
      <c r="H748" s="45">
        <f>_xlfn.XLOOKUP(E748,Main_OG!$D$1:$D$766,Main_OG!$J$1:$J$766,"")</f>
        <v>0</v>
      </c>
      <c r="I748" s="45" t="s">
        <v>685</v>
      </c>
      <c r="J748" s="45" t="str">
        <f t="shared" si="34"/>
        <v>El Paso Electric Co_NM</v>
      </c>
      <c r="K748" s="45" t="str">
        <f t="shared" si="35"/>
        <v>El Paso Electric Co_NM</v>
      </c>
      <c r="L748" s="45" t="s">
        <v>1783</v>
      </c>
      <c r="M748" s="45">
        <v>0</v>
      </c>
      <c r="N748" s="45">
        <v>10316</v>
      </c>
      <c r="O748" s="45">
        <v>7</v>
      </c>
      <c r="P748" s="45">
        <v>80107</v>
      </c>
      <c r="Q748" s="45">
        <v>0</v>
      </c>
      <c r="R748" s="45">
        <v>922492</v>
      </c>
      <c r="S748" s="45">
        <v>65972</v>
      </c>
      <c r="T748" s="45">
        <v>654947</v>
      </c>
      <c r="U748" s="45">
        <v>0</v>
      </c>
      <c r="V748" s="45">
        <v>10.09</v>
      </c>
      <c r="W748" s="45">
        <v>7.33</v>
      </c>
      <c r="X748" s="45">
        <v>12.04</v>
      </c>
      <c r="Y748" s="46">
        <v>90721</v>
      </c>
      <c r="Z748" s="46">
        <v>43940.901301647667</v>
      </c>
      <c r="AA748" s="47">
        <f>_xlfn.XLOOKUP($E748,Main_OG!$D$1:$D$766,Main_OG!AJ$1:AJ$766,"")</f>
        <v>29072530</v>
      </c>
      <c r="AB748" s="47">
        <f>_xlfn.XLOOKUP($E748,Main_OG!$D$1:$D$766,Main_OG!AK$1:AK$766,"")</f>
        <v>184912</v>
      </c>
      <c r="AC748" s="47">
        <f>_xlfn.XLOOKUP($E748,Main_OG!$D$1:$D$766,Main_OG!AL$1:AL$766,"")</f>
        <v>142125552</v>
      </c>
      <c r="AD748" s="47">
        <f>_xlfn.XLOOKUP($E748,Main_OG!$D$1:$D$766,Main_OG!AM$1:AM$766,"")</f>
        <v>0</v>
      </c>
    </row>
    <row r="749" spans="1:30" x14ac:dyDescent="0.35">
      <c r="A749" s="36" t="s">
        <v>1773</v>
      </c>
      <c r="B749" s="45" t="s">
        <v>77</v>
      </c>
      <c r="C749" s="45" t="s">
        <v>4401</v>
      </c>
      <c r="D749" s="36" t="s">
        <v>1773</v>
      </c>
      <c r="E749" s="36" t="str">
        <f t="shared" si="33"/>
        <v>2010_TX</v>
      </c>
      <c r="F749" s="45">
        <v>2010</v>
      </c>
      <c r="G749" s="45">
        <f>_xlfn.XLOOKUP(I749,Main_OG!$B$1:$B$766,Main_OG!$O$1:$O$766,"")</f>
        <v>1</v>
      </c>
      <c r="H749" s="45">
        <f>_xlfn.XLOOKUP(E749,Main_OG!$D$1:$D$766,Main_OG!$J$1:$J$766,"")</f>
        <v>0</v>
      </c>
      <c r="I749" s="45" t="s">
        <v>77</v>
      </c>
      <c r="J749" s="45" t="str">
        <f t="shared" si="34"/>
        <v>El Paso Electric Co_TX</v>
      </c>
      <c r="K749" s="45" t="str">
        <f t="shared" si="35"/>
        <v>El Paso Electric Co_TX</v>
      </c>
      <c r="L749" s="45" t="s">
        <v>1784</v>
      </c>
      <c r="M749" s="45">
        <v>0</v>
      </c>
      <c r="N749" s="45">
        <v>30932</v>
      </c>
      <c r="O749" s="45">
        <v>42</v>
      </c>
      <c r="P749" s="45">
        <v>252193</v>
      </c>
      <c r="Q749" s="45">
        <v>0</v>
      </c>
      <c r="R749" s="45">
        <v>2915434</v>
      </c>
      <c r="S749" s="45">
        <v>1021441</v>
      </c>
      <c r="T749" s="45">
        <v>1853887</v>
      </c>
      <c r="U749" s="45">
        <v>0</v>
      </c>
      <c r="V749" s="45">
        <v>9.8800000000000008</v>
      </c>
      <c r="W749" s="45">
        <v>6.5</v>
      </c>
      <c r="X749" s="45">
        <v>11.36</v>
      </c>
      <c r="Y749" s="46">
        <v>1323059.1000000001</v>
      </c>
      <c r="Z749" s="46">
        <v>52415.200806817331</v>
      </c>
      <c r="AA749" s="47">
        <f>_xlfn.XLOOKUP($E749,Main_OG!$D$1:$D$766,Main_OG!AJ$1:AJ$766,"")</f>
        <v>206237270</v>
      </c>
      <c r="AB749" s="47">
        <f>_xlfn.XLOOKUP($E749,Main_OG!$D$1:$D$766,Main_OG!AK$1:AK$766,"")</f>
        <v>2849102</v>
      </c>
      <c r="AC749" s="47">
        <f>_xlfn.XLOOKUP($E749,Main_OG!$D$1:$D$766,Main_OG!AL$1:AL$766,"")</f>
        <v>2882061072</v>
      </c>
      <c r="AD749" s="47">
        <f>_xlfn.XLOOKUP($E749,Main_OG!$D$1:$D$766,Main_OG!AM$1:AM$766,"")</f>
        <v>41335248</v>
      </c>
    </row>
    <row r="750" spans="1:30" x14ac:dyDescent="0.35">
      <c r="A750" s="36" t="s">
        <v>1773</v>
      </c>
      <c r="B750" s="45" t="s">
        <v>685</v>
      </c>
      <c r="C750" s="45" t="s">
        <v>4401</v>
      </c>
      <c r="D750" s="36" t="s">
        <v>1773</v>
      </c>
      <c r="E750" s="36" t="str">
        <f t="shared" si="33"/>
        <v>2011_NM</v>
      </c>
      <c r="F750" s="45">
        <v>2011</v>
      </c>
      <c r="G750" s="45">
        <f>_xlfn.XLOOKUP(I750,Main_OG!$B$1:$B$766,Main_OG!$O$1:$O$766,"")</f>
        <v>0</v>
      </c>
      <c r="H750" s="45">
        <f>_xlfn.XLOOKUP(E750,Main_OG!$D$1:$D$766,Main_OG!$J$1:$J$766,"")</f>
        <v>0</v>
      </c>
      <c r="I750" s="45" t="s">
        <v>685</v>
      </c>
      <c r="J750" s="45" t="str">
        <f t="shared" si="34"/>
        <v>El Paso Electric Co_NM</v>
      </c>
      <c r="K750" s="45" t="str">
        <f t="shared" si="35"/>
        <v>El Paso Electric Co_NM</v>
      </c>
      <c r="L750" s="45" t="s">
        <v>1785</v>
      </c>
      <c r="M750" s="45">
        <v>0</v>
      </c>
      <c r="N750" s="45">
        <v>10500</v>
      </c>
      <c r="O750" s="45">
        <v>6</v>
      </c>
      <c r="P750" s="45">
        <v>80525</v>
      </c>
      <c r="Q750" s="45">
        <v>0</v>
      </c>
      <c r="R750" s="45">
        <v>950781</v>
      </c>
      <c r="S750" s="45">
        <v>64885</v>
      </c>
      <c r="T750" s="45">
        <v>680509</v>
      </c>
      <c r="U750" s="45">
        <v>0</v>
      </c>
      <c r="V750" s="45">
        <v>10.4</v>
      </c>
      <c r="W750" s="45">
        <v>7.86</v>
      </c>
      <c r="X750" s="45">
        <v>12.26</v>
      </c>
      <c r="Y750" s="46">
        <v>90552.3</v>
      </c>
      <c r="Z750" s="46">
        <v>43519.967011213019</v>
      </c>
      <c r="AA750" s="47">
        <f>_xlfn.XLOOKUP($E750,Main_OG!$D$1:$D$766,Main_OG!AJ$1:AJ$766,"")</f>
        <v>30992610</v>
      </c>
      <c r="AB750" s="47">
        <f>_xlfn.XLOOKUP($E750,Main_OG!$D$1:$D$766,Main_OG!AK$1:AK$766,"")</f>
        <v>143788</v>
      </c>
      <c r="AC750" s="47">
        <f>_xlfn.XLOOKUP($E750,Main_OG!$D$1:$D$766,Main_OG!AL$1:AL$766,"")</f>
        <v>144470560</v>
      </c>
      <c r="AD750" s="47">
        <f>_xlfn.XLOOKUP($E750,Main_OG!$D$1:$D$766,Main_OG!AM$1:AM$766,"")</f>
        <v>0</v>
      </c>
    </row>
    <row r="751" spans="1:30" x14ac:dyDescent="0.35">
      <c r="A751" s="36" t="s">
        <v>1773</v>
      </c>
      <c r="B751" s="45" t="s">
        <v>77</v>
      </c>
      <c r="C751" s="45" t="s">
        <v>4401</v>
      </c>
      <c r="D751" s="36" t="s">
        <v>1773</v>
      </c>
      <c r="E751" s="36" t="str">
        <f t="shared" si="33"/>
        <v>2011_TX</v>
      </c>
      <c r="F751" s="45">
        <v>2011</v>
      </c>
      <c r="G751" s="45">
        <f>_xlfn.XLOOKUP(I751,Main_OG!$B$1:$B$766,Main_OG!$O$1:$O$766,"")</f>
        <v>1</v>
      </c>
      <c r="H751" s="45">
        <f>_xlfn.XLOOKUP(E751,Main_OG!$D$1:$D$766,Main_OG!$J$1:$J$766,"")</f>
        <v>0</v>
      </c>
      <c r="I751" s="45" t="s">
        <v>77</v>
      </c>
      <c r="J751" s="45" t="str">
        <f t="shared" si="34"/>
        <v>El Paso Electric Co_TX</v>
      </c>
      <c r="K751" s="45" t="str">
        <f t="shared" si="35"/>
        <v>El Paso Electric Co_TX</v>
      </c>
      <c r="L751" s="45" t="s">
        <v>1786</v>
      </c>
      <c r="M751" s="45">
        <v>0</v>
      </c>
      <c r="N751" s="45">
        <v>31778</v>
      </c>
      <c r="O751" s="45">
        <v>44</v>
      </c>
      <c r="P751" s="45">
        <v>255694</v>
      </c>
      <c r="Q751" s="45">
        <v>0</v>
      </c>
      <c r="R751" s="45">
        <v>2981003</v>
      </c>
      <c r="S751" s="45">
        <v>1031154</v>
      </c>
      <c r="T751" s="45">
        <v>1952881</v>
      </c>
      <c r="U751" s="45">
        <v>0</v>
      </c>
      <c r="V751" s="45">
        <v>10.43</v>
      </c>
      <c r="W751" s="45">
        <v>6.84</v>
      </c>
      <c r="X751" s="45">
        <v>11.87</v>
      </c>
      <c r="Y751" s="46">
        <v>1370174.9</v>
      </c>
      <c r="Z751" s="46">
        <v>53427.489668364484</v>
      </c>
      <c r="AA751" s="47">
        <f>_xlfn.XLOOKUP($E751,Main_OG!$D$1:$D$766,Main_OG!AJ$1:AJ$766,"")</f>
        <v>220852962</v>
      </c>
      <c r="AB751" s="47">
        <f>_xlfn.XLOOKUP($E751,Main_OG!$D$1:$D$766,Main_OG!AK$1:AK$766,"")</f>
        <v>3232160</v>
      </c>
      <c r="AC751" s="47">
        <f>_xlfn.XLOOKUP($E751,Main_OG!$D$1:$D$766,Main_OG!AL$1:AL$766,"")</f>
        <v>3110801834</v>
      </c>
      <c r="AD751" s="47">
        <f>_xlfn.XLOOKUP($E751,Main_OG!$D$1:$D$766,Main_OG!AM$1:AM$766,"")</f>
        <v>39648457</v>
      </c>
    </row>
    <row r="752" spans="1:30" x14ac:dyDescent="0.35">
      <c r="A752" s="36" t="s">
        <v>1773</v>
      </c>
      <c r="B752" s="45" t="s">
        <v>685</v>
      </c>
      <c r="C752" s="45" t="s">
        <v>4401</v>
      </c>
      <c r="D752" s="36" t="s">
        <v>1773</v>
      </c>
      <c r="E752" s="36" t="str">
        <f t="shared" si="33"/>
        <v>2012_NM</v>
      </c>
      <c r="F752" s="45">
        <v>2012</v>
      </c>
      <c r="G752" s="45">
        <f>_xlfn.XLOOKUP(I752,Main_OG!$B$1:$B$766,Main_OG!$O$1:$O$766,"")</f>
        <v>0</v>
      </c>
      <c r="H752" s="45">
        <f>_xlfn.XLOOKUP(E752,Main_OG!$D$1:$D$766,Main_OG!$J$1:$J$766,"")</f>
        <v>0</v>
      </c>
      <c r="I752" s="45" t="s">
        <v>685</v>
      </c>
      <c r="J752" s="45" t="str">
        <f t="shared" si="34"/>
        <v>El Paso Electric Co_NM</v>
      </c>
      <c r="K752" s="45" t="str">
        <f t="shared" si="35"/>
        <v>El Paso Electric Co_NM</v>
      </c>
      <c r="L752" s="45" t="s">
        <v>1787</v>
      </c>
      <c r="M752" s="45">
        <v>0</v>
      </c>
      <c r="N752" s="45">
        <v>10632</v>
      </c>
      <c r="O752" s="45">
        <v>7</v>
      </c>
      <c r="P752" s="45">
        <v>81027</v>
      </c>
      <c r="Q752" s="45">
        <v>0</v>
      </c>
      <c r="R752" s="45">
        <v>947576</v>
      </c>
      <c r="S752" s="45">
        <v>72898</v>
      </c>
      <c r="T752" s="45">
        <v>673245</v>
      </c>
      <c r="U752" s="45">
        <v>0</v>
      </c>
      <c r="V752" s="45">
        <v>10.036345000000001</v>
      </c>
      <c r="W752" s="45">
        <v>7.4624817999999999</v>
      </c>
      <c r="X752" s="45">
        <v>11.869379</v>
      </c>
      <c r="Y752" s="46">
        <v>90762.4</v>
      </c>
      <c r="Z752" s="46">
        <v>43474.516397113592</v>
      </c>
      <c r="AA752" s="47">
        <f>_xlfn.XLOOKUP($E752,Main_OG!$D$1:$D$766,Main_OG!AJ$1:AJ$766,"")</f>
        <v>28904896</v>
      </c>
      <c r="AB752" s="47">
        <f>_xlfn.XLOOKUP($E752,Main_OG!$D$1:$D$766,Main_OG!AK$1:AK$766,"")</f>
        <v>175370</v>
      </c>
      <c r="AC752" s="47">
        <f>_xlfn.XLOOKUP($E752,Main_OG!$D$1:$D$766,Main_OG!AL$1:AL$766,"")</f>
        <v>145183386</v>
      </c>
      <c r="AD752" s="47">
        <f>_xlfn.XLOOKUP($E752,Main_OG!$D$1:$D$766,Main_OG!AM$1:AM$766,"")</f>
        <v>0</v>
      </c>
    </row>
    <row r="753" spans="1:30" x14ac:dyDescent="0.35">
      <c r="A753" s="36" t="s">
        <v>1773</v>
      </c>
      <c r="B753" s="45" t="s">
        <v>77</v>
      </c>
      <c r="C753" s="45" t="s">
        <v>4401</v>
      </c>
      <c r="D753" s="36" t="s">
        <v>1773</v>
      </c>
      <c r="E753" s="36" t="str">
        <f t="shared" si="33"/>
        <v>2012_TX</v>
      </c>
      <c r="F753" s="45">
        <v>2012</v>
      </c>
      <c r="G753" s="45">
        <f>_xlfn.XLOOKUP(I753,Main_OG!$B$1:$B$766,Main_OG!$O$1:$O$766,"")</f>
        <v>1</v>
      </c>
      <c r="H753" s="45">
        <f>_xlfn.XLOOKUP(E753,Main_OG!$D$1:$D$766,Main_OG!$J$1:$J$766,"")</f>
        <v>0</v>
      </c>
      <c r="I753" s="45" t="s">
        <v>77</v>
      </c>
      <c r="J753" s="45" t="str">
        <f t="shared" si="34"/>
        <v>El Paso Electric Co_TX</v>
      </c>
      <c r="K753" s="45" t="str">
        <f t="shared" si="35"/>
        <v>El Paso Electric Co_TX</v>
      </c>
      <c r="L753" s="45" t="s">
        <v>1788</v>
      </c>
      <c r="M753" s="45">
        <v>0</v>
      </c>
      <c r="N753" s="45">
        <v>31944</v>
      </c>
      <c r="O753" s="45">
        <v>43</v>
      </c>
      <c r="P753" s="45">
        <v>259935</v>
      </c>
      <c r="Q753" s="45">
        <v>0</v>
      </c>
      <c r="R753" s="45">
        <v>3036571</v>
      </c>
      <c r="S753" s="45">
        <v>1010075</v>
      </c>
      <c r="T753" s="45">
        <v>1975103</v>
      </c>
      <c r="U753" s="45">
        <v>0</v>
      </c>
      <c r="V753" s="45">
        <v>9.3834789000000001</v>
      </c>
      <c r="W753" s="45">
        <v>5.9265895999999998</v>
      </c>
      <c r="X753" s="45">
        <v>11.111370000000001</v>
      </c>
      <c r="Y753" s="46">
        <v>1438354.4</v>
      </c>
      <c r="Z753" s="46">
        <v>55142.914539574267</v>
      </c>
      <c r="AA753" s="47">
        <f>_xlfn.XLOOKUP($E753,Main_OG!$D$1:$D$766,Main_OG!AJ$1:AJ$766,"")</f>
        <v>194610414</v>
      </c>
      <c r="AB753" s="47">
        <f>_xlfn.XLOOKUP($E753,Main_OG!$D$1:$D$766,Main_OG!AK$1:AK$766,"")</f>
        <v>6389742</v>
      </c>
      <c r="AC753" s="47">
        <f>_xlfn.XLOOKUP($E753,Main_OG!$D$1:$D$766,Main_OG!AL$1:AL$766,"")</f>
        <v>3262388996</v>
      </c>
      <c r="AD753" s="47">
        <f>_xlfn.XLOOKUP($E753,Main_OG!$D$1:$D$766,Main_OG!AM$1:AM$766,"")</f>
        <v>38441017</v>
      </c>
    </row>
    <row r="754" spans="1:30" x14ac:dyDescent="0.35">
      <c r="A754" s="36" t="s">
        <v>1773</v>
      </c>
      <c r="B754" s="45" t="s">
        <v>685</v>
      </c>
      <c r="C754" s="45" t="s">
        <v>4401</v>
      </c>
      <c r="D754" s="36" t="s">
        <v>1773</v>
      </c>
      <c r="E754" s="36" t="str">
        <f t="shared" si="33"/>
        <v>2013_NM</v>
      </c>
      <c r="F754" s="45">
        <v>2013</v>
      </c>
      <c r="G754" s="45">
        <f>_xlfn.XLOOKUP(I754,Main_OG!$B$1:$B$766,Main_OG!$O$1:$O$766,"")</f>
        <v>0</v>
      </c>
      <c r="H754" s="45">
        <f>_xlfn.XLOOKUP(E754,Main_OG!$D$1:$D$766,Main_OG!$J$1:$J$766,"")</f>
        <v>0</v>
      </c>
      <c r="I754" s="45" t="s">
        <v>685</v>
      </c>
      <c r="J754" s="45" t="str">
        <f t="shared" si="34"/>
        <v>El Paso Electric Co_NM</v>
      </c>
      <c r="K754" s="45" t="str">
        <f t="shared" si="35"/>
        <v>El Paso Electric Co_NM</v>
      </c>
      <c r="L754" s="45" t="s">
        <v>1789</v>
      </c>
      <c r="M754" s="45">
        <v>0</v>
      </c>
      <c r="N754" s="45">
        <v>10943</v>
      </c>
      <c r="O754" s="45">
        <v>7</v>
      </c>
      <c r="P754" s="45">
        <v>82316</v>
      </c>
      <c r="Q754" s="45">
        <v>0</v>
      </c>
      <c r="R754" s="45">
        <v>932324</v>
      </c>
      <c r="S754" s="45">
        <v>75278</v>
      </c>
      <c r="T754" s="45">
        <v>672360</v>
      </c>
      <c r="U754" s="45">
        <v>0</v>
      </c>
      <c r="V754" s="45">
        <v>10.51008</v>
      </c>
      <c r="W754" s="45">
        <v>7.9731129999999997</v>
      </c>
      <c r="X754" s="45">
        <v>12.301297</v>
      </c>
      <c r="Y754" s="46">
        <v>90104</v>
      </c>
      <c r="Z754" s="46">
        <v>43053.602461352624</v>
      </c>
      <c r="AA754" s="47">
        <f>_xlfn.XLOOKUP($E754,Main_OG!$D$1:$D$766,Main_OG!AJ$1:AJ$766,"")</f>
        <v>28539042</v>
      </c>
      <c r="AB754" s="47">
        <f>_xlfn.XLOOKUP($E754,Main_OG!$D$1:$D$766,Main_OG!AK$1:AK$766,"")</f>
        <v>220824</v>
      </c>
      <c r="AC754" s="47">
        <f>_xlfn.XLOOKUP($E754,Main_OG!$D$1:$D$766,Main_OG!AL$1:AL$766,"")</f>
        <v>146417854</v>
      </c>
      <c r="AD754" s="47">
        <f>_xlfn.XLOOKUP($E754,Main_OG!$D$1:$D$766,Main_OG!AM$1:AM$766,"")</f>
        <v>0</v>
      </c>
    </row>
    <row r="755" spans="1:30" x14ac:dyDescent="0.35">
      <c r="A755" s="36" t="s">
        <v>1773</v>
      </c>
      <c r="B755" s="45" t="s">
        <v>77</v>
      </c>
      <c r="C755" s="45" t="s">
        <v>4401</v>
      </c>
      <c r="D755" s="36" t="s">
        <v>1773</v>
      </c>
      <c r="E755" s="36" t="str">
        <f t="shared" si="33"/>
        <v>2013_TX</v>
      </c>
      <c r="F755" s="45">
        <v>2013</v>
      </c>
      <c r="G755" s="45">
        <f>_xlfn.XLOOKUP(I755,Main_OG!$B$1:$B$766,Main_OG!$O$1:$O$766,"")</f>
        <v>1</v>
      </c>
      <c r="H755" s="45">
        <f>_xlfn.XLOOKUP(E755,Main_OG!$D$1:$D$766,Main_OG!$J$1:$J$766,"")</f>
        <v>0</v>
      </c>
      <c r="I755" s="45" t="s">
        <v>77</v>
      </c>
      <c r="J755" s="45" t="str">
        <f t="shared" si="34"/>
        <v>El Paso Electric Co_TX</v>
      </c>
      <c r="K755" s="45" t="str">
        <f t="shared" si="35"/>
        <v>El Paso Electric Co_TX</v>
      </c>
      <c r="L755" s="45" t="s">
        <v>1790</v>
      </c>
      <c r="M755" s="45">
        <v>0</v>
      </c>
      <c r="N755" s="45">
        <v>32890</v>
      </c>
      <c r="O755" s="45">
        <v>43</v>
      </c>
      <c r="P755" s="45">
        <v>265575</v>
      </c>
      <c r="Q755" s="45">
        <v>0</v>
      </c>
      <c r="R755" s="45">
        <v>3021996</v>
      </c>
      <c r="S755" s="45">
        <v>1016967</v>
      </c>
      <c r="T755" s="45">
        <v>1991956</v>
      </c>
      <c r="U755" s="45">
        <v>0</v>
      </c>
      <c r="V755" s="45">
        <v>9.5002773000000005</v>
      </c>
      <c r="W755" s="45">
        <v>5.9457190000000004</v>
      </c>
      <c r="X755" s="45">
        <v>11.329266000000001</v>
      </c>
      <c r="Y755" s="46">
        <v>1511806.5</v>
      </c>
      <c r="Z755" s="46">
        <v>57093.153737780332</v>
      </c>
      <c r="AA755" s="47">
        <f>_xlfn.XLOOKUP($E755,Main_OG!$D$1:$D$766,Main_OG!AJ$1:AJ$766,"")</f>
        <v>204973390</v>
      </c>
      <c r="AB755" s="47">
        <f>_xlfn.XLOOKUP($E755,Main_OG!$D$1:$D$766,Main_OG!AK$1:AK$766,"")</f>
        <v>4517374</v>
      </c>
      <c r="AC755" s="47">
        <f>_xlfn.XLOOKUP($E755,Main_OG!$D$1:$D$766,Main_OG!AL$1:AL$766,"")</f>
        <v>3076364045</v>
      </c>
      <c r="AD755" s="47">
        <f>_xlfn.XLOOKUP($E755,Main_OG!$D$1:$D$766,Main_OG!AM$1:AM$766,"")</f>
        <v>38314996</v>
      </c>
    </row>
    <row r="756" spans="1:30" x14ac:dyDescent="0.35">
      <c r="A756" s="36" t="s">
        <v>1773</v>
      </c>
      <c r="B756" s="45" t="s">
        <v>685</v>
      </c>
      <c r="C756" s="45" t="s">
        <v>4401</v>
      </c>
      <c r="D756" s="36" t="s">
        <v>1773</v>
      </c>
      <c r="E756" s="36" t="str">
        <f t="shared" si="33"/>
        <v>2014_NM</v>
      </c>
      <c r="F756" s="45">
        <v>2014</v>
      </c>
      <c r="G756" s="45">
        <f>_xlfn.XLOOKUP(I756,Main_OG!$B$1:$B$766,Main_OG!$O$1:$O$766,"")</f>
        <v>0</v>
      </c>
      <c r="H756" s="45">
        <f>_xlfn.XLOOKUP(E756,Main_OG!$D$1:$D$766,Main_OG!$J$1:$J$766,"")</f>
        <v>0</v>
      </c>
      <c r="I756" s="45" t="s">
        <v>685</v>
      </c>
      <c r="J756" s="45" t="str">
        <f t="shared" si="34"/>
        <v>El Paso Electric Co_NM</v>
      </c>
      <c r="K756" s="45" t="str">
        <f t="shared" si="35"/>
        <v>El Paso Electric Co_NM</v>
      </c>
      <c r="L756" s="45" t="s">
        <v>1791</v>
      </c>
      <c r="M756" s="45">
        <v>0</v>
      </c>
      <c r="N756" s="45">
        <v>11136</v>
      </c>
      <c r="O756" s="45">
        <v>8</v>
      </c>
      <c r="P756" s="45">
        <v>83132</v>
      </c>
      <c r="Q756" s="45">
        <v>0</v>
      </c>
      <c r="R756" s="45">
        <v>910681</v>
      </c>
      <c r="S756" s="45">
        <v>78800</v>
      </c>
      <c r="T756" s="45">
        <v>651515</v>
      </c>
      <c r="U756" s="45">
        <v>0</v>
      </c>
      <c r="V756" s="45">
        <v>11.122006000000001</v>
      </c>
      <c r="W756" s="45">
        <v>8.4314721000000006</v>
      </c>
      <c r="X756" s="45">
        <v>12.89625</v>
      </c>
      <c r="Y756" s="46">
        <v>92621.1</v>
      </c>
      <c r="Z756" s="46">
        <v>44311.312215462749</v>
      </c>
      <c r="AA756" s="47">
        <f>_xlfn.XLOOKUP($E756,Main_OG!$D$1:$D$766,Main_OG!AJ$1:AJ$766,"")</f>
        <v>23826958</v>
      </c>
      <c r="AB756" s="47">
        <f>_xlfn.XLOOKUP($E756,Main_OG!$D$1:$D$766,Main_OG!AK$1:AK$766,"")</f>
        <v>247020</v>
      </c>
      <c r="AC756" s="47">
        <f>_xlfn.XLOOKUP($E756,Main_OG!$D$1:$D$766,Main_OG!AL$1:AL$766,"")</f>
        <v>151671936</v>
      </c>
      <c r="AD756" s="47">
        <f>_xlfn.XLOOKUP($E756,Main_OG!$D$1:$D$766,Main_OG!AM$1:AM$766,"")</f>
        <v>0</v>
      </c>
    </row>
    <row r="757" spans="1:30" x14ac:dyDescent="0.35">
      <c r="A757" s="36" t="s">
        <v>1773</v>
      </c>
      <c r="B757" s="45" t="s">
        <v>77</v>
      </c>
      <c r="C757" s="45" t="s">
        <v>4401</v>
      </c>
      <c r="D757" s="36" t="s">
        <v>1773</v>
      </c>
      <c r="E757" s="36" t="str">
        <f t="shared" si="33"/>
        <v>2014_TX</v>
      </c>
      <c r="F757" s="45">
        <v>2014</v>
      </c>
      <c r="G757" s="45">
        <f>_xlfn.XLOOKUP(I757,Main_OG!$B$1:$B$766,Main_OG!$O$1:$O$766,"")</f>
        <v>1</v>
      </c>
      <c r="H757" s="45">
        <f>_xlfn.XLOOKUP(E757,Main_OG!$D$1:$D$766,Main_OG!$J$1:$J$766,"")</f>
        <v>0</v>
      </c>
      <c r="I757" s="45" t="s">
        <v>77</v>
      </c>
      <c r="J757" s="45" t="str">
        <f t="shared" si="34"/>
        <v>El Paso Electric Co_TX</v>
      </c>
      <c r="K757" s="45" t="str">
        <f t="shared" si="35"/>
        <v>El Paso Electric Co_TX</v>
      </c>
      <c r="L757" s="45" t="s">
        <v>1792</v>
      </c>
      <c r="M757" s="45">
        <v>0</v>
      </c>
      <c r="N757" s="45">
        <v>33552</v>
      </c>
      <c r="O757" s="45">
        <v>41</v>
      </c>
      <c r="P757" s="45">
        <v>269145</v>
      </c>
      <c r="Q757" s="45">
        <v>0</v>
      </c>
      <c r="R757" s="45">
        <v>3000832</v>
      </c>
      <c r="S757" s="45">
        <v>984520</v>
      </c>
      <c r="T757" s="45">
        <v>1982610</v>
      </c>
      <c r="U757" s="45">
        <v>0</v>
      </c>
      <c r="V757" s="45">
        <v>9.8349723999999998</v>
      </c>
      <c r="W757" s="45">
        <v>6.2459879000000003</v>
      </c>
      <c r="X757" s="45">
        <v>11.697762000000001</v>
      </c>
      <c r="Y757" s="46">
        <v>1559636.1</v>
      </c>
      <c r="Z757" s="46">
        <v>57843.36974409315</v>
      </c>
      <c r="AA757" s="47">
        <f>_xlfn.XLOOKUP($E757,Main_OG!$D$1:$D$766,Main_OG!AJ$1:AJ$766,"")</f>
        <v>203315006</v>
      </c>
      <c r="AB757" s="47">
        <f>_xlfn.XLOOKUP($E757,Main_OG!$D$1:$D$766,Main_OG!AK$1:AK$766,"")</f>
        <v>1634030</v>
      </c>
      <c r="AC757" s="47">
        <f>_xlfn.XLOOKUP($E757,Main_OG!$D$1:$D$766,Main_OG!AL$1:AL$766,"")</f>
        <v>3070820282</v>
      </c>
      <c r="AD757" s="47">
        <f>_xlfn.XLOOKUP($E757,Main_OG!$D$1:$D$766,Main_OG!AM$1:AM$766,"")</f>
        <v>39287443</v>
      </c>
    </row>
    <row r="758" spans="1:30" x14ac:dyDescent="0.35">
      <c r="A758" s="36" t="s">
        <v>1773</v>
      </c>
      <c r="B758" s="45" t="s">
        <v>685</v>
      </c>
      <c r="C758" s="45" t="s">
        <v>4401</v>
      </c>
      <c r="D758" s="36" t="s">
        <v>1773</v>
      </c>
      <c r="E758" s="36" t="str">
        <f t="shared" si="33"/>
        <v>2015_NM</v>
      </c>
      <c r="F758" s="45">
        <v>2015</v>
      </c>
      <c r="G758" s="45">
        <f>_xlfn.XLOOKUP(I758,Main_OG!$B$1:$B$766,Main_OG!$O$1:$O$766,"")</f>
        <v>0</v>
      </c>
      <c r="H758" s="45">
        <f>_xlfn.XLOOKUP(E758,Main_OG!$D$1:$D$766,Main_OG!$J$1:$J$766,"")</f>
        <v>0</v>
      </c>
      <c r="I758" s="45" t="s">
        <v>685</v>
      </c>
      <c r="J758" s="45" t="str">
        <f t="shared" si="34"/>
        <v>El Paso Electric Co_NM</v>
      </c>
      <c r="K758" s="45" t="str">
        <f t="shared" si="35"/>
        <v>El Paso Electric Co_NM</v>
      </c>
      <c r="L758" s="45" t="s">
        <v>1793</v>
      </c>
      <c r="M758" s="45">
        <v>0</v>
      </c>
      <c r="N758" s="45">
        <v>11276</v>
      </c>
      <c r="O758" s="45">
        <v>9</v>
      </c>
      <c r="P758" s="45">
        <v>83939</v>
      </c>
      <c r="Q758" s="45">
        <v>0</v>
      </c>
      <c r="R758" s="45">
        <v>905214</v>
      </c>
      <c r="S758" s="45">
        <v>69452</v>
      </c>
      <c r="T758" s="45">
        <v>677115</v>
      </c>
      <c r="U758" s="45">
        <v>0</v>
      </c>
      <c r="V758" s="45">
        <v>10.349707</v>
      </c>
      <c r="W758" s="45">
        <v>8.5339515000000006</v>
      </c>
      <c r="X758" s="45">
        <v>12.131322000000001</v>
      </c>
      <c r="Y758" s="46">
        <v>93503.9</v>
      </c>
      <c r="Z758" s="46">
        <v>44737.188353888458</v>
      </c>
      <c r="AA758" s="47">
        <f>_xlfn.XLOOKUP($E758,Main_OG!$D$1:$D$766,Main_OG!AJ$1:AJ$766,"")</f>
        <v>23763126</v>
      </c>
      <c r="AB758" s="47">
        <f>_xlfn.XLOOKUP($E758,Main_OG!$D$1:$D$766,Main_OG!AK$1:AK$766,"")</f>
        <v>252278</v>
      </c>
      <c r="AC758" s="47">
        <f>_xlfn.XLOOKUP($E758,Main_OG!$D$1:$D$766,Main_OG!AL$1:AL$766,"")</f>
        <v>154101772</v>
      </c>
      <c r="AD758" s="47">
        <f>_xlfn.XLOOKUP($E758,Main_OG!$D$1:$D$766,Main_OG!AM$1:AM$766,"")</f>
        <v>0</v>
      </c>
    </row>
    <row r="759" spans="1:30" x14ac:dyDescent="0.35">
      <c r="A759" s="36" t="s">
        <v>1773</v>
      </c>
      <c r="B759" s="45" t="s">
        <v>77</v>
      </c>
      <c r="C759" s="45" t="s">
        <v>4401</v>
      </c>
      <c r="D759" s="36" t="s">
        <v>1773</v>
      </c>
      <c r="E759" s="36" t="str">
        <f t="shared" si="33"/>
        <v>2015_TX</v>
      </c>
      <c r="F759" s="45">
        <v>2015</v>
      </c>
      <c r="G759" s="45">
        <f>_xlfn.XLOOKUP(I759,Main_OG!$B$1:$B$766,Main_OG!$O$1:$O$766,"")</f>
        <v>1</v>
      </c>
      <c r="H759" s="45">
        <f>_xlfn.XLOOKUP(E759,Main_OG!$D$1:$D$766,Main_OG!$J$1:$J$766,"")</f>
        <v>0</v>
      </c>
      <c r="I759" s="45" t="s">
        <v>77</v>
      </c>
      <c r="J759" s="45" t="str">
        <f t="shared" si="34"/>
        <v>El Paso Electric Co_TX</v>
      </c>
      <c r="K759" s="45" t="str">
        <f t="shared" si="35"/>
        <v>El Paso Electric Co_TX</v>
      </c>
      <c r="L759" s="45" t="s">
        <v>1794</v>
      </c>
      <c r="M759" s="45">
        <v>0</v>
      </c>
      <c r="N759" s="45">
        <v>34224</v>
      </c>
      <c r="O759" s="45">
        <v>40</v>
      </c>
      <c r="P759" s="45">
        <v>273030</v>
      </c>
      <c r="Q759" s="45">
        <v>0</v>
      </c>
      <c r="R759" s="45">
        <v>3061984</v>
      </c>
      <c r="S759" s="45">
        <v>995062</v>
      </c>
      <c r="T759" s="45">
        <v>2089767</v>
      </c>
      <c r="U759" s="45">
        <v>0</v>
      </c>
      <c r="V759" s="45">
        <v>9.3620672000000003</v>
      </c>
      <c r="W759" s="45">
        <v>5.9401324000000004</v>
      </c>
      <c r="X759" s="45">
        <v>11.28365</v>
      </c>
      <c r="Y759" s="46">
        <v>1634127.1</v>
      </c>
      <c r="Z759" s="46">
        <v>59490.880673596999</v>
      </c>
      <c r="AA759" s="47">
        <f>_xlfn.XLOOKUP($E759,Main_OG!$D$1:$D$766,Main_OG!AJ$1:AJ$766,"")</f>
        <v>173558394</v>
      </c>
      <c r="AB759" s="47">
        <f>_xlfn.XLOOKUP($E759,Main_OG!$D$1:$D$766,Main_OG!AK$1:AK$766,"")</f>
        <v>1097098</v>
      </c>
      <c r="AC759" s="47">
        <f>_xlfn.XLOOKUP($E759,Main_OG!$D$1:$D$766,Main_OG!AL$1:AL$766,"")</f>
        <v>3487770466</v>
      </c>
      <c r="AD759" s="47">
        <f>_xlfn.XLOOKUP($E759,Main_OG!$D$1:$D$766,Main_OG!AM$1:AM$766,"")</f>
        <v>39354677</v>
      </c>
    </row>
    <row r="760" spans="1:30" x14ac:dyDescent="0.35">
      <c r="A760" s="36" t="s">
        <v>1773</v>
      </c>
      <c r="B760" s="45" t="s">
        <v>685</v>
      </c>
      <c r="C760" s="45" t="s">
        <v>4401</v>
      </c>
      <c r="D760" s="36" t="s">
        <v>1773</v>
      </c>
      <c r="E760" s="36" t="str">
        <f t="shared" si="33"/>
        <v>2016_NM</v>
      </c>
      <c r="F760" s="45">
        <v>2016</v>
      </c>
      <c r="G760" s="45">
        <f>_xlfn.XLOOKUP(I760,Main_OG!$B$1:$B$766,Main_OG!$O$1:$O$766,"")</f>
        <v>0</v>
      </c>
      <c r="H760" s="45">
        <f>_xlfn.XLOOKUP(E760,Main_OG!$D$1:$D$766,Main_OG!$J$1:$J$766,"")</f>
        <v>0</v>
      </c>
      <c r="I760" s="45" t="s">
        <v>685</v>
      </c>
      <c r="J760" s="45" t="str">
        <f t="shared" si="34"/>
        <v>El Paso Electric Co_NM</v>
      </c>
      <c r="K760" s="45" t="str">
        <f t="shared" si="35"/>
        <v>El Paso Electric Co_NM</v>
      </c>
      <c r="L760" s="45" t="s">
        <v>1795</v>
      </c>
      <c r="M760" s="45">
        <v>0</v>
      </c>
      <c r="N760" s="45">
        <v>11455</v>
      </c>
      <c r="O760" s="45">
        <v>9</v>
      </c>
      <c r="P760" s="45">
        <v>84974</v>
      </c>
      <c r="Q760" s="45">
        <v>0</v>
      </c>
      <c r="R760" s="45">
        <v>892326</v>
      </c>
      <c r="S760" s="45">
        <v>69274</v>
      </c>
      <c r="T760" s="45">
        <v>685651</v>
      </c>
      <c r="U760" s="45">
        <v>0</v>
      </c>
      <c r="V760" s="45">
        <v>10.246255</v>
      </c>
      <c r="W760" s="45">
        <v>8.3826543999999998</v>
      </c>
      <c r="X760" s="45">
        <v>11.897161000000001</v>
      </c>
      <c r="Y760" s="46">
        <v>93043.5</v>
      </c>
      <c r="Z760" s="46">
        <v>44464.064265933273</v>
      </c>
      <c r="AA760" s="47">
        <f>_xlfn.XLOOKUP($E760,Main_OG!$D$1:$D$766,Main_OG!AJ$1:AJ$766,"")</f>
        <v>21093700</v>
      </c>
      <c r="AB760" s="47">
        <f>_xlfn.XLOOKUP($E760,Main_OG!$D$1:$D$766,Main_OG!AK$1:AK$766,"")</f>
        <v>201078</v>
      </c>
      <c r="AC760" s="47">
        <f>_xlfn.XLOOKUP($E760,Main_OG!$D$1:$D$766,Main_OG!AL$1:AL$766,"")</f>
        <v>163668202</v>
      </c>
      <c r="AD760" s="47">
        <f>_xlfn.XLOOKUP($E760,Main_OG!$D$1:$D$766,Main_OG!AM$1:AM$766,"")</f>
        <v>0</v>
      </c>
    </row>
    <row r="761" spans="1:30" x14ac:dyDescent="0.35">
      <c r="A761" s="36" t="s">
        <v>1773</v>
      </c>
      <c r="B761" s="45" t="s">
        <v>77</v>
      </c>
      <c r="C761" s="45" t="s">
        <v>4401</v>
      </c>
      <c r="D761" s="36" t="s">
        <v>1773</v>
      </c>
      <c r="E761" s="36" t="str">
        <f t="shared" si="33"/>
        <v>2016_TX</v>
      </c>
      <c r="F761" s="45">
        <v>2016</v>
      </c>
      <c r="G761" s="45">
        <f>_xlfn.XLOOKUP(I761,Main_OG!$B$1:$B$766,Main_OG!$O$1:$O$766,"")</f>
        <v>1</v>
      </c>
      <c r="H761" s="45">
        <f>_xlfn.XLOOKUP(E761,Main_OG!$D$1:$D$766,Main_OG!$J$1:$J$766,"")</f>
        <v>0</v>
      </c>
      <c r="I761" s="45" t="s">
        <v>77</v>
      </c>
      <c r="J761" s="45" t="str">
        <f t="shared" si="34"/>
        <v>El Paso Electric Co_TX</v>
      </c>
      <c r="K761" s="45" t="str">
        <f t="shared" si="35"/>
        <v>El Paso Electric Co_TX</v>
      </c>
      <c r="L761" s="45" t="s">
        <v>1796</v>
      </c>
      <c r="M761" s="45">
        <v>0</v>
      </c>
      <c r="N761" s="45">
        <v>34862</v>
      </c>
      <c r="O761" s="45">
        <v>40</v>
      </c>
      <c r="P761" s="45">
        <v>277164</v>
      </c>
      <c r="Q761" s="45">
        <v>0</v>
      </c>
      <c r="R761" s="45">
        <v>3083626</v>
      </c>
      <c r="S761" s="45">
        <v>961473</v>
      </c>
      <c r="T761" s="45">
        <v>2120141</v>
      </c>
      <c r="U761" s="45">
        <v>0</v>
      </c>
      <c r="V761" s="45">
        <v>9.5115944999999993</v>
      </c>
      <c r="W761" s="45">
        <v>5.7126929000000004</v>
      </c>
      <c r="X761" s="45">
        <v>12.440068999999999</v>
      </c>
      <c r="Y761" s="46">
        <v>1633863.3</v>
      </c>
      <c r="Z761" s="46">
        <v>58531.903487790238</v>
      </c>
      <c r="AA761" s="47">
        <f>_xlfn.XLOOKUP($E761,Main_OG!$D$1:$D$766,Main_OG!AJ$1:AJ$766,"")</f>
        <v>172260984</v>
      </c>
      <c r="AB761" s="47">
        <f>_xlfn.XLOOKUP($E761,Main_OG!$D$1:$D$766,Main_OG!AK$1:AK$766,"")</f>
        <v>807834</v>
      </c>
      <c r="AC761" s="47">
        <f>_xlfn.XLOOKUP($E761,Main_OG!$D$1:$D$766,Main_OG!AL$1:AL$766,"")</f>
        <v>3179319382</v>
      </c>
      <c r="AD761" s="47">
        <f>_xlfn.XLOOKUP($E761,Main_OG!$D$1:$D$766,Main_OG!AM$1:AM$766,"")</f>
        <v>42079445</v>
      </c>
    </row>
    <row r="762" spans="1:30" x14ac:dyDescent="0.35">
      <c r="A762" s="36" t="s">
        <v>1773</v>
      </c>
      <c r="B762" s="45" t="s">
        <v>685</v>
      </c>
      <c r="C762" s="45" t="s">
        <v>4401</v>
      </c>
      <c r="D762" s="36" t="s">
        <v>1773</v>
      </c>
      <c r="E762" s="36" t="str">
        <f t="shared" si="33"/>
        <v>2017_NM</v>
      </c>
      <c r="F762" s="45">
        <v>2017</v>
      </c>
      <c r="G762" s="45">
        <f>_xlfn.XLOOKUP(I762,Main_OG!$B$1:$B$766,Main_OG!$O$1:$O$766,"")</f>
        <v>0</v>
      </c>
      <c r="H762" s="45">
        <f>_xlfn.XLOOKUP(E762,Main_OG!$D$1:$D$766,Main_OG!$J$1:$J$766,"")</f>
        <v>0</v>
      </c>
      <c r="I762" s="45" t="s">
        <v>685</v>
      </c>
      <c r="J762" s="45" t="str">
        <f t="shared" si="34"/>
        <v>El Paso Electric Co_NM</v>
      </c>
      <c r="K762" s="45" t="str">
        <f t="shared" si="35"/>
        <v>El Paso Electric Co_NM</v>
      </c>
      <c r="L762" s="45" t="s">
        <v>1797</v>
      </c>
      <c r="M762" s="45">
        <v>0</v>
      </c>
      <c r="N762" s="45">
        <v>11648</v>
      </c>
      <c r="O762" s="45">
        <v>8</v>
      </c>
      <c r="P762" s="45">
        <v>85891</v>
      </c>
      <c r="Q762" s="45">
        <v>0</v>
      </c>
      <c r="R762" s="45">
        <v>881900</v>
      </c>
      <c r="S762" s="45">
        <v>63692</v>
      </c>
      <c r="T762" s="45">
        <v>677033</v>
      </c>
      <c r="U762" s="45">
        <v>0</v>
      </c>
      <c r="V762" s="45">
        <v>10.607438</v>
      </c>
      <c r="W762" s="45">
        <v>8.5677950000000003</v>
      </c>
      <c r="X762" s="45">
        <v>12.306047</v>
      </c>
      <c r="Y762" s="46">
        <v>93210.1</v>
      </c>
      <c r="Z762" s="46">
        <v>44537.528836358564</v>
      </c>
      <c r="AA762" s="47">
        <f>_xlfn.XLOOKUP($E762,Main_OG!$D$1:$D$766,Main_OG!AJ$1:AJ$766,"")</f>
        <v>20987462</v>
      </c>
      <c r="AB762" s="47">
        <f>_xlfn.XLOOKUP($E762,Main_OG!$D$1:$D$766,Main_OG!AK$1:AK$766,"")</f>
        <v>161182</v>
      </c>
      <c r="AC762" s="47">
        <f>_xlfn.XLOOKUP($E762,Main_OG!$D$1:$D$766,Main_OG!AL$1:AL$766,"")</f>
        <v>151981460</v>
      </c>
      <c r="AD762" s="47">
        <f>_xlfn.XLOOKUP($E762,Main_OG!$D$1:$D$766,Main_OG!AM$1:AM$766,"")</f>
        <v>0</v>
      </c>
    </row>
    <row r="763" spans="1:30" x14ac:dyDescent="0.35">
      <c r="A763" s="36" t="s">
        <v>1773</v>
      </c>
      <c r="B763" s="45" t="s">
        <v>77</v>
      </c>
      <c r="C763" s="45" t="s">
        <v>4401</v>
      </c>
      <c r="D763" s="36" t="s">
        <v>1773</v>
      </c>
      <c r="E763" s="36" t="str">
        <f t="shared" si="33"/>
        <v>2017_TX</v>
      </c>
      <c r="F763" s="45">
        <v>2017</v>
      </c>
      <c r="G763" s="45">
        <f>_xlfn.XLOOKUP(I763,Main_OG!$B$1:$B$766,Main_OG!$O$1:$O$766,"")</f>
        <v>1</v>
      </c>
      <c r="H763" s="45">
        <f>_xlfn.XLOOKUP(E763,Main_OG!$D$1:$D$766,Main_OG!$J$1:$J$766,"")</f>
        <v>0</v>
      </c>
      <c r="I763" s="45" t="s">
        <v>77</v>
      </c>
      <c r="J763" s="45" t="str">
        <f t="shared" si="34"/>
        <v>El Paso Electric Co_TX</v>
      </c>
      <c r="K763" s="45" t="str">
        <f t="shared" si="35"/>
        <v>El Paso Electric Co_TX</v>
      </c>
      <c r="L763" s="45" t="s">
        <v>1798</v>
      </c>
      <c r="M763" s="45">
        <v>0</v>
      </c>
      <c r="N763" s="45">
        <v>35862</v>
      </c>
      <c r="O763" s="45">
        <v>40</v>
      </c>
      <c r="P763" s="45">
        <v>282153</v>
      </c>
      <c r="Q763" s="45">
        <v>0</v>
      </c>
      <c r="R763" s="45">
        <v>3079817</v>
      </c>
      <c r="S763" s="45">
        <v>977945</v>
      </c>
      <c r="T763" s="45">
        <v>2140542</v>
      </c>
      <c r="U763" s="45">
        <v>0</v>
      </c>
      <c r="V763" s="45">
        <v>10.079560000000001</v>
      </c>
      <c r="W763" s="45">
        <v>6.1084212000000004</v>
      </c>
      <c r="X763" s="45">
        <v>12.960456000000001</v>
      </c>
      <c r="Y763" s="46">
        <v>1667313</v>
      </c>
      <c r="Z763" s="46">
        <v>58934.346102141797</v>
      </c>
      <c r="AA763" s="47">
        <f>_xlfn.XLOOKUP($E763,Main_OG!$D$1:$D$766,Main_OG!AJ$1:AJ$766,"")</f>
        <v>186975108</v>
      </c>
      <c r="AB763" s="47">
        <f>_xlfn.XLOOKUP($E763,Main_OG!$D$1:$D$766,Main_OG!AK$1:AK$766,"")</f>
        <v>725334</v>
      </c>
      <c r="AC763" s="47">
        <f>_xlfn.XLOOKUP($E763,Main_OG!$D$1:$D$766,Main_OG!AL$1:AL$766,"")</f>
        <v>2886910464</v>
      </c>
      <c r="AD763" s="47">
        <f>_xlfn.XLOOKUP($E763,Main_OG!$D$1:$D$766,Main_OG!AM$1:AM$766,"")</f>
        <v>38581401</v>
      </c>
    </row>
    <row r="764" spans="1:30" x14ac:dyDescent="0.35">
      <c r="A764" s="36" t="s">
        <v>1773</v>
      </c>
      <c r="B764" s="45" t="s">
        <v>685</v>
      </c>
      <c r="C764" s="45" t="s">
        <v>4401</v>
      </c>
      <c r="D764" s="36" t="s">
        <v>1773</v>
      </c>
      <c r="E764" s="36" t="str">
        <f t="shared" si="33"/>
        <v>2018_NM</v>
      </c>
      <c r="F764" s="45">
        <v>2018</v>
      </c>
      <c r="G764" s="45">
        <f>_xlfn.XLOOKUP(I764,Main_OG!$B$1:$B$766,Main_OG!$O$1:$O$766,"")</f>
        <v>0</v>
      </c>
      <c r="H764" s="45">
        <f>_xlfn.XLOOKUP(E764,Main_OG!$D$1:$D$766,Main_OG!$J$1:$J$766,"")</f>
        <v>0</v>
      </c>
      <c r="I764" s="45" t="s">
        <v>685</v>
      </c>
      <c r="J764" s="45" t="str">
        <f t="shared" si="34"/>
        <v>El Paso Electric Co_NM</v>
      </c>
      <c r="K764" s="45" t="str">
        <f t="shared" si="35"/>
        <v>El Paso Electric Co_NM</v>
      </c>
      <c r="L764" s="45" t="s">
        <v>1799</v>
      </c>
      <c r="M764" s="45">
        <v>0</v>
      </c>
      <c r="N764" s="45">
        <v>11940</v>
      </c>
      <c r="O764" s="45">
        <v>8</v>
      </c>
      <c r="P764" s="45">
        <v>87036</v>
      </c>
      <c r="Q764" s="45">
        <v>0</v>
      </c>
      <c r="R764" s="45">
        <v>897077</v>
      </c>
      <c r="S764" s="45">
        <v>63703</v>
      </c>
      <c r="T764" s="45">
        <v>721740</v>
      </c>
      <c r="U764" s="45">
        <v>0</v>
      </c>
      <c r="V764" s="45">
        <v>9.7578022999999998</v>
      </c>
      <c r="W764" s="45">
        <v>7.0656013</v>
      </c>
      <c r="X764" s="45">
        <v>11.378750999999999</v>
      </c>
      <c r="Y764" s="46">
        <v>96077</v>
      </c>
      <c r="Z764" s="46">
        <v>45887.434722512771</v>
      </c>
      <c r="AA764" s="47">
        <f>_xlfn.XLOOKUP($E764,Main_OG!$D$1:$D$766,Main_OG!AJ$1:AJ$766,"")</f>
        <v>14523314</v>
      </c>
      <c r="AB764" s="47">
        <f>_xlfn.XLOOKUP($E764,Main_OG!$D$1:$D$766,Main_OG!AK$1:AK$766,"")</f>
        <v>83484</v>
      </c>
      <c r="AC764" s="47">
        <f>_xlfn.XLOOKUP($E764,Main_OG!$D$1:$D$766,Main_OG!AL$1:AL$766,"")</f>
        <v>198322810</v>
      </c>
      <c r="AD764" s="47">
        <f>_xlfn.XLOOKUP($E764,Main_OG!$D$1:$D$766,Main_OG!AM$1:AM$766,"")</f>
        <v>0</v>
      </c>
    </row>
    <row r="765" spans="1:30" x14ac:dyDescent="0.35">
      <c r="A765" s="36" t="s">
        <v>1773</v>
      </c>
      <c r="B765" s="45" t="s">
        <v>77</v>
      </c>
      <c r="C765" s="45" t="s">
        <v>4401</v>
      </c>
      <c r="D765" s="36" t="s">
        <v>1773</v>
      </c>
      <c r="E765" s="36" t="str">
        <f t="shared" si="33"/>
        <v>2018_TX</v>
      </c>
      <c r="F765" s="45">
        <v>2018</v>
      </c>
      <c r="G765" s="45">
        <f>_xlfn.XLOOKUP(I765,Main_OG!$B$1:$B$766,Main_OG!$O$1:$O$766,"")</f>
        <v>1</v>
      </c>
      <c r="H765" s="45">
        <f>_xlfn.XLOOKUP(E765,Main_OG!$D$1:$D$766,Main_OG!$J$1:$J$766,"")</f>
        <v>0</v>
      </c>
      <c r="I765" s="45" t="s">
        <v>77</v>
      </c>
      <c r="J765" s="45" t="str">
        <f t="shared" si="34"/>
        <v>El Paso Electric Co_TX</v>
      </c>
      <c r="K765" s="45" t="str">
        <f t="shared" si="35"/>
        <v>El Paso Electric Co_TX</v>
      </c>
      <c r="L765" s="45" t="s">
        <v>1800</v>
      </c>
      <c r="M765" s="45">
        <v>0</v>
      </c>
      <c r="N765" s="45">
        <v>36155</v>
      </c>
      <c r="O765" s="45">
        <v>40</v>
      </c>
      <c r="P765" s="45">
        <v>287102</v>
      </c>
      <c r="Q765" s="45">
        <v>0</v>
      </c>
      <c r="R765" s="45">
        <v>3098070</v>
      </c>
      <c r="S765" s="45">
        <v>987131</v>
      </c>
      <c r="T765" s="45">
        <v>2266955</v>
      </c>
      <c r="U765" s="45">
        <v>0</v>
      </c>
      <c r="V765" s="45">
        <v>9.1188385000000007</v>
      </c>
      <c r="W765" s="45">
        <v>4.9076566000000001</v>
      </c>
      <c r="X765" s="45">
        <v>12.2088</v>
      </c>
      <c r="Y765" s="46">
        <v>1746543.3</v>
      </c>
      <c r="Z765" s="46">
        <v>61015.542455074603</v>
      </c>
      <c r="AA765" s="47">
        <f>_xlfn.XLOOKUP($E765,Main_OG!$D$1:$D$766,Main_OG!AJ$1:AJ$766,"")</f>
        <v>151798044</v>
      </c>
      <c r="AB765" s="47">
        <f>_xlfn.XLOOKUP($E765,Main_OG!$D$1:$D$766,Main_OG!AK$1:AK$766,"")</f>
        <v>639950</v>
      </c>
      <c r="AC765" s="47">
        <f>_xlfn.XLOOKUP($E765,Main_OG!$D$1:$D$766,Main_OG!AL$1:AL$766,"")</f>
        <v>3451643094</v>
      </c>
      <c r="AD765" s="47">
        <f>_xlfn.XLOOKUP($E765,Main_OG!$D$1:$D$766,Main_OG!AM$1:AM$766,"")</f>
        <v>41185739</v>
      </c>
    </row>
    <row r="766" spans="1:30" x14ac:dyDescent="0.35">
      <c r="A766" s="36" t="s">
        <v>1773</v>
      </c>
      <c r="B766" s="45" t="s">
        <v>685</v>
      </c>
      <c r="C766" s="45" t="s">
        <v>4401</v>
      </c>
      <c r="D766" s="36" t="s">
        <v>1773</v>
      </c>
      <c r="E766" s="36" t="str">
        <f t="shared" si="33"/>
        <v>2019_NM</v>
      </c>
      <c r="F766" s="45">
        <v>2019</v>
      </c>
      <c r="G766" s="45">
        <f>_xlfn.XLOOKUP(I766,Main_OG!$B$1:$B$766,Main_OG!$O$1:$O$766,"")</f>
        <v>0</v>
      </c>
      <c r="H766" s="45">
        <f>_xlfn.XLOOKUP(E766,Main_OG!$D$1:$D$766,Main_OG!$J$1:$J$766,"")</f>
        <v>0</v>
      </c>
      <c r="I766" s="45" t="s">
        <v>685</v>
      </c>
      <c r="J766" s="45" t="str">
        <f t="shared" si="34"/>
        <v>El Paso Electric Co_NM</v>
      </c>
      <c r="K766" s="45" t="str">
        <f t="shared" si="35"/>
        <v>El Paso Electric Co_NM</v>
      </c>
      <c r="L766" s="45" t="s">
        <v>1801</v>
      </c>
      <c r="M766" s="45">
        <v>0</v>
      </c>
      <c r="N766" s="45">
        <v>12021</v>
      </c>
      <c r="O766" s="45">
        <v>9</v>
      </c>
      <c r="P766" s="45">
        <v>88405</v>
      </c>
      <c r="Q766" s="45">
        <v>0</v>
      </c>
      <c r="R766" s="45">
        <v>877318</v>
      </c>
      <c r="S766" s="45">
        <v>73229</v>
      </c>
      <c r="T766" s="45">
        <v>720397</v>
      </c>
      <c r="U766" s="45">
        <v>0</v>
      </c>
      <c r="V766" s="45">
        <v>8.9509162999999994</v>
      </c>
      <c r="W766" s="45">
        <v>6.2598151</v>
      </c>
      <c r="X766" s="45">
        <v>10.46659</v>
      </c>
      <c r="Y766" s="46">
        <v>100446.2</v>
      </c>
      <c r="Z766" s="46">
        <v>47839.861613976529</v>
      </c>
      <c r="AA766" s="47">
        <f>_xlfn.XLOOKUP($E766,Main_OG!$D$1:$D$766,Main_OG!AJ$1:AJ$766,"")</f>
        <v>16296882</v>
      </c>
      <c r="AB766" s="47">
        <f>_xlfn.XLOOKUP($E766,Main_OG!$D$1:$D$766,Main_OG!AK$1:AK$766,"")</f>
        <v>1405274</v>
      </c>
      <c r="AC766" s="47">
        <f>_xlfn.XLOOKUP($E766,Main_OG!$D$1:$D$766,Main_OG!AL$1:AL$766,"")</f>
        <v>208028118</v>
      </c>
      <c r="AD766" s="47">
        <f>_xlfn.XLOOKUP($E766,Main_OG!$D$1:$D$766,Main_OG!AM$1:AM$766,"")</f>
        <v>0</v>
      </c>
    </row>
    <row r="767" spans="1:30" x14ac:dyDescent="0.35">
      <c r="A767" s="36" t="s">
        <v>1773</v>
      </c>
      <c r="B767" s="45" t="s">
        <v>77</v>
      </c>
      <c r="C767" s="45" t="s">
        <v>4401</v>
      </c>
      <c r="D767" s="36" t="s">
        <v>1773</v>
      </c>
      <c r="E767" s="36" t="str">
        <f t="shared" si="33"/>
        <v>2019_TX</v>
      </c>
      <c r="F767" s="45">
        <v>2019</v>
      </c>
      <c r="G767" s="45">
        <f>_xlfn.XLOOKUP(I767,Main_OG!$B$1:$B$766,Main_OG!$O$1:$O$766,"")</f>
        <v>1</v>
      </c>
      <c r="H767" s="45">
        <f>_xlfn.XLOOKUP(E767,Main_OG!$D$1:$D$766,Main_OG!$J$1:$J$766,"")</f>
        <v>0</v>
      </c>
      <c r="I767" s="45" t="s">
        <v>77</v>
      </c>
      <c r="J767" s="45" t="str">
        <f t="shared" si="34"/>
        <v>El Paso Electric Co_TX</v>
      </c>
      <c r="K767" s="45" t="str">
        <f t="shared" si="35"/>
        <v>El Paso Electric Co_TX</v>
      </c>
      <c r="L767" s="45" t="s">
        <v>1802</v>
      </c>
      <c r="M767" s="45">
        <v>0</v>
      </c>
      <c r="N767" s="45">
        <v>36967</v>
      </c>
      <c r="O767" s="45">
        <v>39</v>
      </c>
      <c r="P767" s="45">
        <v>291750</v>
      </c>
      <c r="Q767" s="45">
        <v>0</v>
      </c>
      <c r="R767" s="45">
        <v>3097663</v>
      </c>
      <c r="S767" s="45">
        <v>954933</v>
      </c>
      <c r="T767" s="45">
        <v>2278120</v>
      </c>
      <c r="U767" s="45">
        <v>0</v>
      </c>
      <c r="V767" s="45">
        <v>8.8437315000000005</v>
      </c>
      <c r="W767" s="45">
        <v>4.6184392000000001</v>
      </c>
      <c r="X767" s="45">
        <v>11.985671999999999</v>
      </c>
      <c r="Y767" s="46">
        <v>1802912.8</v>
      </c>
      <c r="Z767" s="46">
        <v>62197.730456151861</v>
      </c>
      <c r="AA767" s="47">
        <f>_xlfn.XLOOKUP($E767,Main_OG!$D$1:$D$766,Main_OG!AJ$1:AJ$766,"")</f>
        <v>126621262</v>
      </c>
      <c r="AB767" s="47">
        <f>_xlfn.XLOOKUP($E767,Main_OG!$D$1:$D$766,Main_OG!AK$1:AK$766,"")</f>
        <v>706236</v>
      </c>
      <c r="AC767" s="47">
        <f>_xlfn.XLOOKUP($E767,Main_OG!$D$1:$D$766,Main_OG!AL$1:AL$766,"")</f>
        <v>3761450556</v>
      </c>
      <c r="AD767" s="47">
        <f>_xlfn.XLOOKUP($E767,Main_OG!$D$1:$D$766,Main_OG!AM$1:AM$766,"")</f>
        <v>41298007</v>
      </c>
    </row>
    <row r="768" spans="1:30" x14ac:dyDescent="0.35">
      <c r="A768" s="36" t="s">
        <v>1773</v>
      </c>
      <c r="B768" s="45" t="s">
        <v>685</v>
      </c>
      <c r="C768" s="45" t="s">
        <v>4401</v>
      </c>
      <c r="D768" s="36" t="s">
        <v>1773</v>
      </c>
      <c r="E768" s="36" t="str">
        <f t="shared" si="33"/>
        <v>2020_NM</v>
      </c>
      <c r="F768" s="45">
        <v>2020</v>
      </c>
      <c r="G768" s="45">
        <f>_xlfn.XLOOKUP(I768,Main_OG!$B$1:$B$766,Main_OG!$O$1:$O$766,"")</f>
        <v>0</v>
      </c>
      <c r="H768" s="45">
        <f>_xlfn.XLOOKUP(E768,Main_OG!$D$1:$D$766,Main_OG!$J$1:$J$766,"")</f>
        <v>0</v>
      </c>
      <c r="I768" s="45" t="s">
        <v>685</v>
      </c>
      <c r="J768" s="45" t="str">
        <f t="shared" si="34"/>
        <v>El Paso Electric Co_NM</v>
      </c>
      <c r="K768" s="45" t="str">
        <f t="shared" si="35"/>
        <v>El Paso Electric Co_NM</v>
      </c>
      <c r="L768" s="45" t="s">
        <v>1803</v>
      </c>
      <c r="M768" s="45">
        <v>0</v>
      </c>
      <c r="N768" s="45">
        <v>12185</v>
      </c>
      <c r="O768" s="45">
        <v>9</v>
      </c>
      <c r="P768" s="45">
        <v>0</v>
      </c>
      <c r="Q768" s="45">
        <v>0</v>
      </c>
      <c r="R768" s="45">
        <v>845606</v>
      </c>
      <c r="S768" s="45">
        <v>71713</v>
      </c>
      <c r="T768" s="45">
        <v>0</v>
      </c>
      <c r="U768" s="45">
        <v>0</v>
      </c>
      <c r="V768" s="45">
        <v>9.2083074000000007</v>
      </c>
      <c r="W768" s="45">
        <v>6.2889574000000001</v>
      </c>
      <c r="X768" s="45">
        <v>0</v>
      </c>
      <c r="Y768" s="46">
        <v>97511.9</v>
      </c>
      <c r="Z768" s="46">
        <v>46299.374631133978</v>
      </c>
      <c r="AA768" s="47">
        <f>_xlfn.XLOOKUP($E768,Main_OG!$D$1:$D$766,Main_OG!AJ$1:AJ$766,"")</f>
        <v>14885332</v>
      </c>
      <c r="AB768" s="47">
        <f>_xlfn.XLOOKUP($E768,Main_OG!$D$1:$D$766,Main_OG!AK$1:AK$766,"")</f>
        <v>134478</v>
      </c>
      <c r="AC768" s="47">
        <f>_xlfn.XLOOKUP($E768,Main_OG!$D$1:$D$766,Main_OG!AL$1:AL$766,"")</f>
        <v>201260708</v>
      </c>
      <c r="AD768" s="47">
        <f>_xlfn.XLOOKUP($E768,Main_OG!$D$1:$D$766,Main_OG!AM$1:AM$766,"")</f>
        <v>0</v>
      </c>
    </row>
    <row r="769" spans="1:30" x14ac:dyDescent="0.35">
      <c r="A769" s="36" t="s">
        <v>1773</v>
      </c>
      <c r="B769" s="45" t="s">
        <v>77</v>
      </c>
      <c r="C769" s="45" t="s">
        <v>4401</v>
      </c>
      <c r="D769" s="36" t="s">
        <v>1773</v>
      </c>
      <c r="E769" s="36" t="str">
        <f t="shared" si="33"/>
        <v>2020_TX</v>
      </c>
      <c r="F769" s="45">
        <v>2020</v>
      </c>
      <c r="G769" s="45">
        <f>_xlfn.XLOOKUP(I769,Main_OG!$B$1:$B$766,Main_OG!$O$1:$O$766,"")</f>
        <v>1</v>
      </c>
      <c r="H769" s="45">
        <f>_xlfn.XLOOKUP(E769,Main_OG!$D$1:$D$766,Main_OG!$J$1:$J$766,"")</f>
        <v>0</v>
      </c>
      <c r="I769" s="45" t="s">
        <v>77</v>
      </c>
      <c r="J769" s="45" t="str">
        <f t="shared" si="34"/>
        <v>El Paso Electric Co_TX</v>
      </c>
      <c r="K769" s="45" t="str">
        <f t="shared" si="35"/>
        <v>El Paso Electric Co_TX</v>
      </c>
      <c r="L769" s="45" t="s">
        <v>1804</v>
      </c>
      <c r="M769" s="45">
        <v>0</v>
      </c>
      <c r="N769" s="45">
        <v>37864</v>
      </c>
      <c r="O769" s="45">
        <v>39</v>
      </c>
      <c r="P769" s="45">
        <v>0</v>
      </c>
      <c r="Q769" s="45">
        <v>0</v>
      </c>
      <c r="R769" s="45">
        <v>2952057</v>
      </c>
      <c r="S769" s="45">
        <v>907045</v>
      </c>
      <c r="T769" s="45">
        <v>0</v>
      </c>
      <c r="U769" s="45">
        <v>0</v>
      </c>
      <c r="V769" s="45">
        <v>8.9180188999999999</v>
      </c>
      <c r="W769" s="45">
        <v>4.6610696999999996</v>
      </c>
      <c r="X769" s="45">
        <v>0</v>
      </c>
      <c r="Y769" s="46">
        <v>1772185.6000000001</v>
      </c>
      <c r="Z769" s="46">
        <v>60512.099325603187</v>
      </c>
      <c r="AA769" s="47">
        <f>_xlfn.XLOOKUP($E769,Main_OG!$D$1:$D$766,Main_OG!AJ$1:AJ$766,"")</f>
        <v>112137948</v>
      </c>
      <c r="AB769" s="47">
        <f>_xlfn.XLOOKUP($E769,Main_OG!$D$1:$D$766,Main_OG!AK$1:AK$766,"")</f>
        <v>604794</v>
      </c>
      <c r="AC769" s="47">
        <f>_xlfn.XLOOKUP($E769,Main_OG!$D$1:$D$766,Main_OG!AL$1:AL$766,"")</f>
        <v>3644590288</v>
      </c>
      <c r="AD769" s="47">
        <f>_xlfn.XLOOKUP($E769,Main_OG!$D$1:$D$766,Main_OG!AM$1:AM$766,"")</f>
        <v>0</v>
      </c>
    </row>
    <row r="770" spans="1:30" x14ac:dyDescent="0.35">
      <c r="A770" s="36" t="s">
        <v>1805</v>
      </c>
      <c r="B770" s="45" t="s">
        <v>490</v>
      </c>
      <c r="C770" s="45" t="s">
        <v>4402</v>
      </c>
      <c r="D770" s="36" t="s">
        <v>1805</v>
      </c>
      <c r="E770" s="36" t="str">
        <f t="shared" ref="E770:E833" si="36">_xlfn.CONCAT(F770,"_",I770)</f>
        <v>2008_KY</v>
      </c>
      <c r="F770" s="45">
        <v>2008</v>
      </c>
      <c r="G770" s="45">
        <f>_xlfn.XLOOKUP(I770,Main_OG!$B$1:$B$766,Main_OG!$O$1:$O$766,"")</f>
        <v>0</v>
      </c>
      <c r="H770" s="45">
        <f>_xlfn.XLOOKUP(E770,Main_OG!$D$1:$D$766,Main_OG!$J$1:$J$766,"")</f>
        <v>0</v>
      </c>
      <c r="I770" s="45" t="s">
        <v>490</v>
      </c>
      <c r="J770" s="45" t="str">
        <f t="shared" ref="J770:J833" si="37">_xlfn.CONCAT(A770,"_",B770)</f>
        <v>Electric Energy Inc_KY</v>
      </c>
      <c r="K770" s="45" t="str">
        <f t="shared" ref="K770:K833" si="38">_xlfn.CONCAT(D770,"_",B770)</f>
        <v>Electric Energy Inc_KY</v>
      </c>
      <c r="L770" s="45" t="s">
        <v>1806</v>
      </c>
      <c r="M770" s="45">
        <v>0</v>
      </c>
      <c r="N770" s="45">
        <v>0</v>
      </c>
      <c r="O770" s="45">
        <v>1</v>
      </c>
      <c r="P770" s="45">
        <v>0</v>
      </c>
      <c r="Q770" s="45">
        <v>0</v>
      </c>
      <c r="R770" s="45">
        <v>0</v>
      </c>
      <c r="S770" s="45">
        <v>1376200</v>
      </c>
      <c r="T770" s="45">
        <v>0</v>
      </c>
      <c r="U770" s="45">
        <v>0</v>
      </c>
      <c r="V770" s="45">
        <v>0</v>
      </c>
      <c r="W770" s="45">
        <v>7.16</v>
      </c>
      <c r="X770" s="45">
        <v>0</v>
      </c>
      <c r="Y770" s="46">
        <v>186515.9</v>
      </c>
      <c r="Z770" s="46">
        <v>43478.136208069322</v>
      </c>
      <c r="AA770" s="47">
        <f>_xlfn.XLOOKUP($E770,Main_OG!$D$1:$D$766,Main_OG!AJ$1:AJ$766,"")</f>
        <v>84381552</v>
      </c>
      <c r="AB770" s="47">
        <f>_xlfn.XLOOKUP($E770,Main_OG!$D$1:$D$766,Main_OG!AK$1:AK$766,"")</f>
        <v>11460722</v>
      </c>
      <c r="AC770" s="47">
        <f>_xlfn.XLOOKUP($E770,Main_OG!$D$1:$D$766,Main_OG!AL$1:AL$766,"")</f>
        <v>21907368</v>
      </c>
      <c r="AD770" s="47">
        <f>_xlfn.XLOOKUP($E770,Main_OG!$D$1:$D$766,Main_OG!AM$1:AM$766,"")</f>
        <v>0</v>
      </c>
    </row>
    <row r="771" spans="1:30" x14ac:dyDescent="0.35">
      <c r="A771" s="36" t="s">
        <v>1805</v>
      </c>
      <c r="B771" s="45" t="s">
        <v>490</v>
      </c>
      <c r="C771" s="45" t="s">
        <v>4402</v>
      </c>
      <c r="D771" s="36" t="s">
        <v>1805</v>
      </c>
      <c r="E771" s="36" t="str">
        <f t="shared" si="36"/>
        <v>2009_KY</v>
      </c>
      <c r="F771" s="45">
        <v>2009</v>
      </c>
      <c r="G771" s="45">
        <f>_xlfn.XLOOKUP(I771,Main_OG!$B$1:$B$766,Main_OG!$O$1:$O$766,"")</f>
        <v>0</v>
      </c>
      <c r="H771" s="45">
        <f>_xlfn.XLOOKUP(E771,Main_OG!$D$1:$D$766,Main_OG!$J$1:$J$766,"")</f>
        <v>0</v>
      </c>
      <c r="I771" s="45" t="s">
        <v>490</v>
      </c>
      <c r="J771" s="45" t="str">
        <f t="shared" si="37"/>
        <v>Electric Energy Inc_KY</v>
      </c>
      <c r="K771" s="45" t="str">
        <f t="shared" si="38"/>
        <v>Electric Energy Inc_KY</v>
      </c>
      <c r="L771" s="45" t="s">
        <v>1807</v>
      </c>
      <c r="M771" s="45">
        <v>0</v>
      </c>
      <c r="N771" s="45">
        <v>0</v>
      </c>
      <c r="O771" s="45">
        <v>1</v>
      </c>
      <c r="P771" s="45">
        <v>0</v>
      </c>
      <c r="Q771" s="45">
        <v>0</v>
      </c>
      <c r="R771" s="45">
        <v>0</v>
      </c>
      <c r="S771" s="45">
        <v>1325323</v>
      </c>
      <c r="T771" s="45">
        <v>0</v>
      </c>
      <c r="U771" s="45">
        <v>0</v>
      </c>
      <c r="V771" s="45">
        <v>0</v>
      </c>
      <c r="W771" s="45">
        <v>5.58</v>
      </c>
      <c r="X771" s="45">
        <v>0</v>
      </c>
      <c r="Y771" s="46">
        <v>178112.8</v>
      </c>
      <c r="Z771" s="46">
        <v>41257.759306419117</v>
      </c>
      <c r="AA771" s="47">
        <f>_xlfn.XLOOKUP($E771,Main_OG!$D$1:$D$766,Main_OG!AJ$1:AJ$766,"")</f>
        <v>78542346</v>
      </c>
      <c r="AB771" s="47">
        <f>_xlfn.XLOOKUP($E771,Main_OG!$D$1:$D$766,Main_OG!AK$1:AK$766,"")</f>
        <v>8069320</v>
      </c>
      <c r="AC771" s="47">
        <f>_xlfn.XLOOKUP($E771,Main_OG!$D$1:$D$766,Main_OG!AL$1:AL$766,"")</f>
        <v>20045136</v>
      </c>
      <c r="AD771" s="47">
        <f>_xlfn.XLOOKUP($E771,Main_OG!$D$1:$D$766,Main_OG!AM$1:AM$766,"")</f>
        <v>0</v>
      </c>
    </row>
    <row r="772" spans="1:30" x14ac:dyDescent="0.35">
      <c r="A772" s="36" t="s">
        <v>1805</v>
      </c>
      <c r="B772" s="45" t="s">
        <v>490</v>
      </c>
      <c r="C772" s="45" t="s">
        <v>4402</v>
      </c>
      <c r="D772" s="36" t="s">
        <v>1805</v>
      </c>
      <c r="E772" s="36" t="str">
        <f t="shared" si="36"/>
        <v>2010_KY</v>
      </c>
      <c r="F772" s="45">
        <v>2010</v>
      </c>
      <c r="G772" s="45">
        <f>_xlfn.XLOOKUP(I772,Main_OG!$B$1:$B$766,Main_OG!$O$1:$O$766,"")</f>
        <v>0</v>
      </c>
      <c r="H772" s="45">
        <f>_xlfn.XLOOKUP(E772,Main_OG!$D$1:$D$766,Main_OG!$J$1:$J$766,"")</f>
        <v>0</v>
      </c>
      <c r="I772" s="45" t="s">
        <v>490</v>
      </c>
      <c r="J772" s="45" t="str">
        <f t="shared" si="37"/>
        <v>Electric Energy Inc_KY</v>
      </c>
      <c r="K772" s="45" t="str">
        <f t="shared" si="38"/>
        <v>Electric Energy Inc_KY</v>
      </c>
      <c r="L772" s="45" t="s">
        <v>1808</v>
      </c>
      <c r="M772" s="45">
        <v>0</v>
      </c>
      <c r="N772" s="45">
        <v>0</v>
      </c>
      <c r="O772" s="45">
        <v>1</v>
      </c>
      <c r="P772" s="45">
        <v>0</v>
      </c>
      <c r="Q772" s="45">
        <v>0</v>
      </c>
      <c r="R772" s="45">
        <v>0</v>
      </c>
      <c r="S772" s="45">
        <v>1340460</v>
      </c>
      <c r="T772" s="45">
        <v>0</v>
      </c>
      <c r="U772" s="45">
        <v>0</v>
      </c>
      <c r="V772" s="45">
        <v>0</v>
      </c>
      <c r="W772" s="45">
        <v>4.7699999999999996</v>
      </c>
      <c r="X772" s="45">
        <v>0</v>
      </c>
      <c r="Y772" s="46">
        <v>186720.6</v>
      </c>
      <c r="Z772" s="46">
        <v>42939.437925667546</v>
      </c>
      <c r="AA772" s="47">
        <f>_xlfn.XLOOKUP($E772,Main_OG!$D$1:$D$766,Main_OG!AJ$1:AJ$766,"")</f>
        <v>83781254</v>
      </c>
      <c r="AB772" s="47">
        <f>_xlfn.XLOOKUP($E772,Main_OG!$D$1:$D$766,Main_OG!AK$1:AK$766,"")</f>
        <v>8756708</v>
      </c>
      <c r="AC772" s="47">
        <f>_xlfn.XLOOKUP($E772,Main_OG!$D$1:$D$766,Main_OG!AL$1:AL$766,"")</f>
        <v>41859754</v>
      </c>
      <c r="AD772" s="47">
        <f>_xlfn.XLOOKUP($E772,Main_OG!$D$1:$D$766,Main_OG!AM$1:AM$766,"")</f>
        <v>0</v>
      </c>
    </row>
    <row r="773" spans="1:30" x14ac:dyDescent="0.35">
      <c r="A773" s="36" t="s">
        <v>1805</v>
      </c>
      <c r="B773" s="45" t="s">
        <v>490</v>
      </c>
      <c r="C773" s="45" t="s">
        <v>4402</v>
      </c>
      <c r="D773" s="36" t="s">
        <v>1805</v>
      </c>
      <c r="E773" s="36" t="str">
        <f t="shared" si="36"/>
        <v>2011_KY</v>
      </c>
      <c r="F773" s="45">
        <v>2011</v>
      </c>
      <c r="G773" s="45">
        <f>_xlfn.XLOOKUP(I773,Main_OG!$B$1:$B$766,Main_OG!$O$1:$O$766,"")</f>
        <v>0</v>
      </c>
      <c r="H773" s="45">
        <f>_xlfn.XLOOKUP(E773,Main_OG!$D$1:$D$766,Main_OG!$J$1:$J$766,"")</f>
        <v>0</v>
      </c>
      <c r="I773" s="45" t="s">
        <v>490</v>
      </c>
      <c r="J773" s="45" t="str">
        <f t="shared" si="37"/>
        <v>Electric Energy Inc_KY</v>
      </c>
      <c r="K773" s="45" t="str">
        <f t="shared" si="38"/>
        <v>Electric Energy Inc_KY</v>
      </c>
      <c r="L773" s="45" t="s">
        <v>1809</v>
      </c>
      <c r="M773" s="45">
        <v>0</v>
      </c>
      <c r="N773" s="45">
        <v>0</v>
      </c>
      <c r="O773" s="45">
        <v>1</v>
      </c>
      <c r="P773" s="45">
        <v>0</v>
      </c>
      <c r="Q773" s="45">
        <v>0</v>
      </c>
      <c r="R773" s="45">
        <v>0</v>
      </c>
      <c r="S773" s="45">
        <v>1328546</v>
      </c>
      <c r="T773" s="45">
        <v>0</v>
      </c>
      <c r="U773" s="45">
        <v>0</v>
      </c>
      <c r="V773" s="45">
        <v>0</v>
      </c>
      <c r="W773" s="45">
        <v>4.2699999999999996</v>
      </c>
      <c r="X773" s="45">
        <v>0</v>
      </c>
      <c r="Y773" s="46">
        <v>188389.8</v>
      </c>
      <c r="Z773" s="46">
        <v>43101.735899718522</v>
      </c>
      <c r="AA773" s="47">
        <f>_xlfn.XLOOKUP($E773,Main_OG!$D$1:$D$766,Main_OG!AJ$1:AJ$766,"")</f>
        <v>85085312</v>
      </c>
      <c r="AB773" s="47">
        <f>_xlfn.XLOOKUP($E773,Main_OG!$D$1:$D$766,Main_OG!AK$1:AK$766,"")</f>
        <v>6592725.4000000004</v>
      </c>
      <c r="AC773" s="47">
        <f>_xlfn.XLOOKUP($E773,Main_OG!$D$1:$D$766,Main_OG!AL$1:AL$766,"")</f>
        <v>34686724</v>
      </c>
      <c r="AD773" s="47">
        <f>_xlfn.XLOOKUP($E773,Main_OG!$D$1:$D$766,Main_OG!AM$1:AM$766,"")</f>
        <v>0</v>
      </c>
    </row>
    <row r="774" spans="1:30" x14ac:dyDescent="0.35">
      <c r="A774" s="36" t="s">
        <v>1805</v>
      </c>
      <c r="B774" s="45" t="s">
        <v>490</v>
      </c>
      <c r="C774" s="45" t="s">
        <v>4402</v>
      </c>
      <c r="D774" s="36" t="s">
        <v>1805</v>
      </c>
      <c r="E774" s="36" t="str">
        <f t="shared" si="36"/>
        <v>2012_KY</v>
      </c>
      <c r="F774" s="45">
        <v>2012</v>
      </c>
      <c r="G774" s="45">
        <f>_xlfn.XLOOKUP(I774,Main_OG!$B$1:$B$766,Main_OG!$O$1:$O$766,"")</f>
        <v>0</v>
      </c>
      <c r="H774" s="45">
        <f>_xlfn.XLOOKUP(E774,Main_OG!$D$1:$D$766,Main_OG!$J$1:$J$766,"")</f>
        <v>0</v>
      </c>
      <c r="I774" s="45" t="s">
        <v>490</v>
      </c>
      <c r="J774" s="45" t="str">
        <f t="shared" si="37"/>
        <v>Electric Energy Inc_KY</v>
      </c>
      <c r="K774" s="45" t="str">
        <f t="shared" si="38"/>
        <v>Electric Energy Inc_KY</v>
      </c>
      <c r="L774" s="45" t="s">
        <v>1810</v>
      </c>
      <c r="M774" s="45">
        <v>0</v>
      </c>
      <c r="N774" s="45">
        <v>0</v>
      </c>
      <c r="O774" s="45">
        <v>1</v>
      </c>
      <c r="P774" s="45">
        <v>0</v>
      </c>
      <c r="Q774" s="45">
        <v>0</v>
      </c>
      <c r="R774" s="45">
        <v>0</v>
      </c>
      <c r="S774" s="45">
        <v>25264</v>
      </c>
      <c r="T774" s="45">
        <v>0</v>
      </c>
      <c r="U774" s="45">
        <v>0</v>
      </c>
      <c r="V774" s="45">
        <v>0</v>
      </c>
      <c r="W774" s="45">
        <v>3.5505065999999998</v>
      </c>
      <c r="X774" s="45">
        <v>0</v>
      </c>
      <c r="Y774" s="46">
        <v>192060.1</v>
      </c>
      <c r="Z774" s="46">
        <v>43770.740439826659</v>
      </c>
      <c r="AA774" s="47">
        <f>_xlfn.XLOOKUP($E774,Main_OG!$D$1:$D$766,Main_OG!AJ$1:AJ$766,"")</f>
        <v>77956228</v>
      </c>
      <c r="AB774" s="47">
        <f>_xlfn.XLOOKUP($E774,Main_OG!$D$1:$D$766,Main_OG!AK$1:AK$766,"")</f>
        <v>5884778</v>
      </c>
      <c r="AC774" s="47">
        <f>_xlfn.XLOOKUP($E774,Main_OG!$D$1:$D$766,Main_OG!AL$1:AL$766,"")</f>
        <v>66136766</v>
      </c>
      <c r="AD774" s="47">
        <f>_xlfn.XLOOKUP($E774,Main_OG!$D$1:$D$766,Main_OG!AM$1:AM$766,"")</f>
        <v>0</v>
      </c>
    </row>
    <row r="775" spans="1:30" x14ac:dyDescent="0.35">
      <c r="A775" s="36" t="s">
        <v>1805</v>
      </c>
      <c r="B775" s="45" t="s">
        <v>490</v>
      </c>
      <c r="C775" s="45" t="s">
        <v>4402</v>
      </c>
      <c r="D775" s="36" t="s">
        <v>1805</v>
      </c>
      <c r="E775" s="36" t="str">
        <f t="shared" si="36"/>
        <v>2013_KY</v>
      </c>
      <c r="F775" s="45">
        <v>2013</v>
      </c>
      <c r="G775" s="45">
        <f>_xlfn.XLOOKUP(I775,Main_OG!$B$1:$B$766,Main_OG!$O$1:$O$766,"")</f>
        <v>0</v>
      </c>
      <c r="H775" s="45">
        <f>_xlfn.XLOOKUP(E775,Main_OG!$D$1:$D$766,Main_OG!$J$1:$J$766,"")</f>
        <v>0</v>
      </c>
      <c r="I775" s="45" t="s">
        <v>490</v>
      </c>
      <c r="J775" s="45" t="str">
        <f t="shared" si="37"/>
        <v>Electric Energy Inc_KY</v>
      </c>
      <c r="K775" s="45" t="str">
        <f t="shared" si="38"/>
        <v>Electric Energy Inc_KY</v>
      </c>
      <c r="L775" s="45" t="s">
        <v>1811</v>
      </c>
      <c r="M775" s="45">
        <v>0</v>
      </c>
      <c r="N775" s="45">
        <v>1</v>
      </c>
      <c r="O775" s="45">
        <v>0</v>
      </c>
      <c r="P775" s="45">
        <v>0</v>
      </c>
      <c r="Q775" s="45">
        <v>0</v>
      </c>
      <c r="R775" s="45">
        <v>1869971</v>
      </c>
      <c r="S775" s="45">
        <v>0</v>
      </c>
      <c r="T775" s="45">
        <v>0</v>
      </c>
      <c r="U775" s="45">
        <v>0</v>
      </c>
      <c r="V775" s="45">
        <v>4.2442903999999997</v>
      </c>
      <c r="W775" s="45">
        <v>0</v>
      </c>
      <c r="X775" s="45">
        <v>0</v>
      </c>
      <c r="Y775" s="46">
        <v>196698</v>
      </c>
      <c r="Z775" s="46">
        <v>44634.035761143983</v>
      </c>
      <c r="AA775" s="47">
        <f>_xlfn.XLOOKUP($E775,Main_OG!$D$1:$D$766,Main_OG!AJ$1:AJ$766,"")</f>
        <v>78949302</v>
      </c>
      <c r="AB775" s="47">
        <f>_xlfn.XLOOKUP($E775,Main_OG!$D$1:$D$766,Main_OG!AK$1:AK$766,"")</f>
        <v>5447912.5999999996</v>
      </c>
      <c r="AC775" s="47">
        <f>_xlfn.XLOOKUP($E775,Main_OG!$D$1:$D$766,Main_OG!AL$1:AL$766,"")</f>
        <v>32153988</v>
      </c>
      <c r="AD775" s="47">
        <f>_xlfn.XLOOKUP($E775,Main_OG!$D$1:$D$766,Main_OG!AM$1:AM$766,"")</f>
        <v>0</v>
      </c>
    </row>
    <row r="776" spans="1:30" x14ac:dyDescent="0.35">
      <c r="A776" s="36" t="s">
        <v>1805</v>
      </c>
      <c r="B776" s="45" t="s">
        <v>490</v>
      </c>
      <c r="C776" s="45" t="s">
        <v>4402</v>
      </c>
      <c r="D776" s="36" t="s">
        <v>1805</v>
      </c>
      <c r="E776" s="36" t="str">
        <f t="shared" si="36"/>
        <v>2014_KY</v>
      </c>
      <c r="F776" s="45">
        <v>2014</v>
      </c>
      <c r="G776" s="45">
        <f>_xlfn.XLOOKUP(I776,Main_OG!$B$1:$B$766,Main_OG!$O$1:$O$766,"")</f>
        <v>0</v>
      </c>
      <c r="H776" s="45">
        <f>_xlfn.XLOOKUP(E776,Main_OG!$D$1:$D$766,Main_OG!$J$1:$J$766,"")</f>
        <v>0</v>
      </c>
      <c r="I776" s="45" t="s">
        <v>490</v>
      </c>
      <c r="J776" s="45" t="str">
        <f t="shared" si="37"/>
        <v>Electric Energy Inc_KY</v>
      </c>
      <c r="K776" s="45" t="str">
        <f t="shared" si="38"/>
        <v>Electric Energy Inc_KY</v>
      </c>
      <c r="L776" s="45" t="s">
        <v>1812</v>
      </c>
      <c r="M776" s="45">
        <v>0</v>
      </c>
      <c r="N776" s="45">
        <v>1</v>
      </c>
      <c r="O776" s="45">
        <v>0</v>
      </c>
      <c r="P776" s="45">
        <v>0</v>
      </c>
      <c r="Q776" s="45">
        <v>0</v>
      </c>
      <c r="R776" s="45">
        <v>46462</v>
      </c>
      <c r="S776" s="45">
        <v>0</v>
      </c>
      <c r="T776" s="45">
        <v>0</v>
      </c>
      <c r="U776" s="45">
        <v>0</v>
      </c>
      <c r="V776" s="45">
        <v>4.5994576</v>
      </c>
      <c r="W776" s="45">
        <v>0</v>
      </c>
      <c r="X776" s="45">
        <v>0</v>
      </c>
      <c r="Y776" s="46">
        <v>196795.8</v>
      </c>
      <c r="Z776" s="46">
        <v>44554.257739203509</v>
      </c>
      <c r="AA776" s="47">
        <f>_xlfn.XLOOKUP($E776,Main_OG!$D$1:$D$766,Main_OG!AJ$1:AJ$766,"")</f>
        <v>78427514</v>
      </c>
      <c r="AB776" s="47">
        <f>_xlfn.XLOOKUP($E776,Main_OG!$D$1:$D$766,Main_OG!AK$1:AK$766,"")</f>
        <v>4504358</v>
      </c>
      <c r="AC776" s="47">
        <f>_xlfn.XLOOKUP($E776,Main_OG!$D$1:$D$766,Main_OG!AL$1:AL$766,"")</f>
        <v>57223628</v>
      </c>
      <c r="AD776" s="47">
        <f>_xlfn.XLOOKUP($E776,Main_OG!$D$1:$D$766,Main_OG!AM$1:AM$766,"")</f>
        <v>0</v>
      </c>
    </row>
    <row r="777" spans="1:30" x14ac:dyDescent="0.35">
      <c r="A777" s="36" t="s">
        <v>1805</v>
      </c>
      <c r="B777" s="45" t="s">
        <v>490</v>
      </c>
      <c r="C777" s="45" t="s">
        <v>4402</v>
      </c>
      <c r="D777" s="36" t="s">
        <v>1805</v>
      </c>
      <c r="E777" s="36" t="str">
        <f t="shared" si="36"/>
        <v>2015_KY</v>
      </c>
      <c r="F777" s="45">
        <v>2015</v>
      </c>
      <c r="G777" s="45">
        <f>_xlfn.XLOOKUP(I777,Main_OG!$B$1:$B$766,Main_OG!$O$1:$O$766,"")</f>
        <v>0</v>
      </c>
      <c r="H777" s="45">
        <f>_xlfn.XLOOKUP(E777,Main_OG!$D$1:$D$766,Main_OG!$J$1:$J$766,"")</f>
        <v>0</v>
      </c>
      <c r="I777" s="45" t="s">
        <v>490</v>
      </c>
      <c r="J777" s="45" t="str">
        <f t="shared" si="37"/>
        <v>Electric Energy Inc_KY</v>
      </c>
      <c r="K777" s="45" t="str">
        <f t="shared" si="38"/>
        <v>Electric Energy Inc_KY</v>
      </c>
      <c r="L777" s="45" t="s">
        <v>1813</v>
      </c>
      <c r="M777" s="45">
        <v>0</v>
      </c>
      <c r="N777" s="45">
        <v>1</v>
      </c>
      <c r="O777" s="45">
        <v>0</v>
      </c>
      <c r="P777" s="45">
        <v>0</v>
      </c>
      <c r="Q777" s="45">
        <v>0</v>
      </c>
      <c r="R777" s="45">
        <v>8444</v>
      </c>
      <c r="S777" s="45">
        <v>0</v>
      </c>
      <c r="T777" s="45">
        <v>0</v>
      </c>
      <c r="U777" s="45">
        <v>0</v>
      </c>
      <c r="V777" s="45">
        <v>4.2444338999999998</v>
      </c>
      <c r="W777" s="45">
        <v>0</v>
      </c>
      <c r="X777" s="45">
        <v>0</v>
      </c>
      <c r="Y777" s="46">
        <v>199487.1</v>
      </c>
      <c r="Z777" s="46">
        <v>45039.834044007781</v>
      </c>
      <c r="AA777" s="47">
        <f>_xlfn.XLOOKUP($E777,Main_OG!$D$1:$D$766,Main_OG!AJ$1:AJ$766,"")</f>
        <v>68761688</v>
      </c>
      <c r="AB777" s="47">
        <f>_xlfn.XLOOKUP($E777,Main_OG!$D$1:$D$766,Main_OG!AK$1:AK$766,"")</f>
        <v>4173780</v>
      </c>
      <c r="AC777" s="47">
        <f>_xlfn.XLOOKUP($E777,Main_OG!$D$1:$D$766,Main_OG!AL$1:AL$766,"")</f>
        <v>107006392</v>
      </c>
      <c r="AD777" s="47">
        <f>_xlfn.XLOOKUP($E777,Main_OG!$D$1:$D$766,Main_OG!AM$1:AM$766,"")</f>
        <v>0</v>
      </c>
    </row>
    <row r="778" spans="1:30" x14ac:dyDescent="0.35">
      <c r="A778" s="36" t="s">
        <v>1814</v>
      </c>
      <c r="B778" s="45" t="s">
        <v>730</v>
      </c>
      <c r="C778" s="45" t="s">
        <v>4403</v>
      </c>
      <c r="D778" s="36" t="s">
        <v>1814</v>
      </c>
      <c r="E778" s="36" t="str">
        <f t="shared" si="36"/>
        <v>2006_WV</v>
      </c>
      <c r="F778" s="45">
        <v>2006</v>
      </c>
      <c r="G778" s="45">
        <f>_xlfn.XLOOKUP(I778,Main_OG!$B$1:$B$766,Main_OG!$O$1:$O$766,"")</f>
        <v>1</v>
      </c>
      <c r="H778" s="45">
        <f>_xlfn.XLOOKUP(E778,Main_OG!$D$1:$D$766,Main_OG!$J$1:$J$766,"")</f>
        <v>0</v>
      </c>
      <c r="I778" s="45" t="s">
        <v>730</v>
      </c>
      <c r="J778" s="45" t="str">
        <f t="shared" si="37"/>
        <v>Elk Power Co_WV</v>
      </c>
      <c r="K778" s="45" t="str">
        <f t="shared" si="38"/>
        <v>Elk Power Co_WV</v>
      </c>
      <c r="L778" s="45" t="s">
        <v>1815</v>
      </c>
      <c r="M778" s="45">
        <v>0</v>
      </c>
      <c r="N778" s="45">
        <v>224</v>
      </c>
      <c r="O778" s="45">
        <v>0</v>
      </c>
      <c r="P778" s="45">
        <v>1662</v>
      </c>
      <c r="Q778" s="45">
        <v>0</v>
      </c>
      <c r="R778" s="45">
        <v>773</v>
      </c>
      <c r="S778" s="45">
        <v>0</v>
      </c>
      <c r="T778" s="45">
        <v>835</v>
      </c>
      <c r="U778" s="45">
        <v>0</v>
      </c>
      <c r="V778" s="45">
        <v>8.5974863752641539</v>
      </c>
      <c r="W778" s="45">
        <v>0</v>
      </c>
      <c r="X778" s="45">
        <v>7.308533916849016</v>
      </c>
      <c r="Y778" s="46">
        <v>68900</v>
      </c>
      <c r="Z778" s="46">
        <v>37693.280639330558</v>
      </c>
      <c r="AA778" s="47">
        <f>_xlfn.XLOOKUP($E778,Main_OG!$D$1:$D$766,Main_OG!AJ$1:AJ$766,"")</f>
        <v>75712129.799999997</v>
      </c>
      <c r="AB778" s="47">
        <f>_xlfn.XLOOKUP($E778,Main_OG!$D$1:$D$766,Main_OG!AK$1:AK$766,"")</f>
        <v>621554.07999999996</v>
      </c>
      <c r="AC778" s="47">
        <f>_xlfn.XLOOKUP($E778,Main_OG!$D$1:$D$766,Main_OG!AL$1:AL$766,"")</f>
        <v>7929370.96</v>
      </c>
      <c r="AD778" s="47">
        <f>_xlfn.XLOOKUP($E778,Main_OG!$D$1:$D$766,Main_OG!AM$1:AM$766,"")</f>
        <v>0</v>
      </c>
    </row>
    <row r="779" spans="1:30" x14ac:dyDescent="0.35">
      <c r="A779" s="36" t="s">
        <v>1814</v>
      </c>
      <c r="B779" s="45" t="s">
        <v>730</v>
      </c>
      <c r="C779" s="45" t="s">
        <v>4403</v>
      </c>
      <c r="D779" s="36" t="s">
        <v>1814</v>
      </c>
      <c r="E779" s="36" t="str">
        <f t="shared" si="36"/>
        <v>2007_WV</v>
      </c>
      <c r="F779" s="45">
        <v>2007</v>
      </c>
      <c r="G779" s="45">
        <f>_xlfn.XLOOKUP(I779,Main_OG!$B$1:$B$766,Main_OG!$O$1:$O$766,"")</f>
        <v>1</v>
      </c>
      <c r="H779" s="45">
        <f>_xlfn.XLOOKUP(E779,Main_OG!$D$1:$D$766,Main_OG!$J$1:$J$766,"")</f>
        <v>0</v>
      </c>
      <c r="I779" s="45" t="s">
        <v>730</v>
      </c>
      <c r="J779" s="45" t="str">
        <f t="shared" si="37"/>
        <v>Elk Power Co_WV</v>
      </c>
      <c r="K779" s="45" t="str">
        <f t="shared" si="38"/>
        <v>Elk Power Co_WV</v>
      </c>
      <c r="L779" s="45" t="s">
        <v>1816</v>
      </c>
      <c r="M779" s="45">
        <v>0</v>
      </c>
      <c r="N779" s="45">
        <v>782</v>
      </c>
      <c r="O779" s="45">
        <v>0</v>
      </c>
      <c r="P779" s="45">
        <v>1135</v>
      </c>
      <c r="Q779" s="45">
        <v>0</v>
      </c>
      <c r="R779" s="45">
        <v>840</v>
      </c>
      <c r="S779" s="45">
        <v>0</v>
      </c>
      <c r="T779" s="45">
        <v>828</v>
      </c>
      <c r="U779" s="45">
        <v>0</v>
      </c>
      <c r="V779" s="45">
        <v>8.65</v>
      </c>
      <c r="W779" s="45">
        <v>0</v>
      </c>
      <c r="X779" s="45">
        <v>7.1</v>
      </c>
      <c r="Y779" s="46">
        <v>69374.100000000006</v>
      </c>
      <c r="Z779" s="46">
        <v>37825.590550322457</v>
      </c>
      <c r="AA779" s="47">
        <f>_xlfn.XLOOKUP($E779,Main_OG!$D$1:$D$766,Main_OG!AJ$1:AJ$766,"")</f>
        <v>76135694</v>
      </c>
      <c r="AB779" s="47">
        <f>_xlfn.XLOOKUP($E779,Main_OG!$D$1:$D$766,Main_OG!AK$1:AK$766,"")</f>
        <v>713472</v>
      </c>
      <c r="AC779" s="47">
        <f>_xlfn.XLOOKUP($E779,Main_OG!$D$1:$D$766,Main_OG!AL$1:AL$766,"")</f>
        <v>8097050</v>
      </c>
      <c r="AD779" s="47">
        <f>_xlfn.XLOOKUP($E779,Main_OG!$D$1:$D$766,Main_OG!AM$1:AM$766,"")</f>
        <v>0</v>
      </c>
    </row>
    <row r="780" spans="1:30" x14ac:dyDescent="0.35">
      <c r="A780" s="36" t="s">
        <v>1814</v>
      </c>
      <c r="B780" s="45" t="s">
        <v>730</v>
      </c>
      <c r="C780" s="45" t="s">
        <v>4403</v>
      </c>
      <c r="D780" s="36" t="s">
        <v>1814</v>
      </c>
      <c r="E780" s="36" t="str">
        <f t="shared" si="36"/>
        <v>2008_WV</v>
      </c>
      <c r="F780" s="45">
        <v>2008</v>
      </c>
      <c r="G780" s="45">
        <f>_xlfn.XLOOKUP(I780,Main_OG!$B$1:$B$766,Main_OG!$O$1:$O$766,"")</f>
        <v>1</v>
      </c>
      <c r="H780" s="45">
        <f>_xlfn.XLOOKUP(E780,Main_OG!$D$1:$D$766,Main_OG!$J$1:$J$766,"")</f>
        <v>0</v>
      </c>
      <c r="I780" s="45" t="s">
        <v>730</v>
      </c>
      <c r="J780" s="45" t="str">
        <f t="shared" si="37"/>
        <v>Elk Power Co_WV</v>
      </c>
      <c r="K780" s="45" t="str">
        <f t="shared" si="38"/>
        <v>Elk Power Co_WV</v>
      </c>
      <c r="L780" s="45" t="s">
        <v>1817</v>
      </c>
      <c r="M780" s="45">
        <v>0</v>
      </c>
      <c r="N780" s="45">
        <v>746</v>
      </c>
      <c r="O780" s="45">
        <v>0</v>
      </c>
      <c r="P780" s="45">
        <v>1150</v>
      </c>
      <c r="Q780" s="45">
        <v>0</v>
      </c>
      <c r="R780" s="45">
        <v>8703</v>
      </c>
      <c r="S780" s="45">
        <v>0</v>
      </c>
      <c r="T780" s="45">
        <v>11669</v>
      </c>
      <c r="U780" s="45">
        <v>0</v>
      </c>
      <c r="V780" s="45">
        <v>11.51</v>
      </c>
      <c r="W780" s="45">
        <v>0</v>
      </c>
      <c r="X780" s="45">
        <v>7.25</v>
      </c>
      <c r="Y780" s="46">
        <v>70966.8</v>
      </c>
      <c r="Z780" s="46">
        <v>38562.416114676329</v>
      </c>
      <c r="AA780" s="47">
        <f>_xlfn.XLOOKUP($E780,Main_OG!$D$1:$D$766,Main_OG!AJ$1:AJ$766,"")</f>
        <v>75271406</v>
      </c>
      <c r="AB780" s="47">
        <f>_xlfn.XLOOKUP($E780,Main_OG!$D$1:$D$766,Main_OG!AK$1:AK$766,"")</f>
        <v>484478</v>
      </c>
      <c r="AC780" s="47">
        <f>_xlfn.XLOOKUP($E780,Main_OG!$D$1:$D$766,Main_OG!AL$1:AL$766,"")</f>
        <v>3876304</v>
      </c>
      <c r="AD780" s="47">
        <f>_xlfn.XLOOKUP($E780,Main_OG!$D$1:$D$766,Main_OG!AM$1:AM$766,"")</f>
        <v>0</v>
      </c>
    </row>
    <row r="781" spans="1:30" x14ac:dyDescent="0.35">
      <c r="A781" s="36" t="s">
        <v>1814</v>
      </c>
      <c r="B781" s="45" t="s">
        <v>730</v>
      </c>
      <c r="C781" s="45" t="s">
        <v>4403</v>
      </c>
      <c r="D781" s="36" t="s">
        <v>1814</v>
      </c>
      <c r="E781" s="36" t="str">
        <f t="shared" si="36"/>
        <v>2009_WV</v>
      </c>
      <c r="F781" s="45">
        <v>2009</v>
      </c>
      <c r="G781" s="45">
        <f>_xlfn.XLOOKUP(I781,Main_OG!$B$1:$B$766,Main_OG!$O$1:$O$766,"")</f>
        <v>1</v>
      </c>
      <c r="H781" s="45">
        <f>_xlfn.XLOOKUP(E781,Main_OG!$D$1:$D$766,Main_OG!$J$1:$J$766,"")</f>
        <v>0</v>
      </c>
      <c r="I781" s="45" t="s">
        <v>730</v>
      </c>
      <c r="J781" s="45" t="str">
        <f t="shared" si="37"/>
        <v>Elk Power Co_WV</v>
      </c>
      <c r="K781" s="45" t="str">
        <f t="shared" si="38"/>
        <v>Elk Power Co_WV</v>
      </c>
      <c r="L781" s="45" t="s">
        <v>1818</v>
      </c>
      <c r="M781" s="45">
        <v>0</v>
      </c>
      <c r="N781" s="45">
        <v>737</v>
      </c>
      <c r="O781" s="45">
        <v>0</v>
      </c>
      <c r="P781" s="45">
        <v>1150</v>
      </c>
      <c r="Q781" s="45">
        <v>0</v>
      </c>
      <c r="R781" s="45">
        <v>8213</v>
      </c>
      <c r="S781" s="45">
        <v>0</v>
      </c>
      <c r="T781" s="45">
        <v>11913</v>
      </c>
      <c r="U781" s="45">
        <v>0</v>
      </c>
      <c r="V781" s="45">
        <v>13.19</v>
      </c>
      <c r="W781" s="45">
        <v>0</v>
      </c>
      <c r="X781" s="45">
        <v>7.49</v>
      </c>
      <c r="Y781" s="46">
        <v>70886.5</v>
      </c>
      <c r="Z781" s="46">
        <v>38363.166511074131</v>
      </c>
      <c r="AA781" s="47">
        <f>_xlfn.XLOOKUP($E781,Main_OG!$D$1:$D$766,Main_OG!AJ$1:AJ$766,"")</f>
        <v>58333016</v>
      </c>
      <c r="AB781" s="47">
        <f>_xlfn.XLOOKUP($E781,Main_OG!$D$1:$D$766,Main_OG!AK$1:AK$766,"")</f>
        <v>616790</v>
      </c>
      <c r="AC781" s="47">
        <f>_xlfn.XLOOKUP($E781,Main_OG!$D$1:$D$766,Main_OG!AL$1:AL$766,"")</f>
        <v>2278674</v>
      </c>
      <c r="AD781" s="47">
        <f>_xlfn.XLOOKUP($E781,Main_OG!$D$1:$D$766,Main_OG!AM$1:AM$766,"")</f>
        <v>0</v>
      </c>
    </row>
    <row r="782" spans="1:30" x14ac:dyDescent="0.35">
      <c r="A782" s="36" t="s">
        <v>1819</v>
      </c>
      <c r="B782" s="45" t="s">
        <v>730</v>
      </c>
      <c r="C782" s="45" t="s">
        <v>4405</v>
      </c>
      <c r="D782" s="36" t="s">
        <v>1819</v>
      </c>
      <c r="E782" s="36" t="str">
        <f t="shared" si="36"/>
        <v>2006_WV</v>
      </c>
      <c r="F782" s="45">
        <v>2006</v>
      </c>
      <c r="G782" s="45">
        <f>_xlfn.XLOOKUP(I782,Main_OG!$B$1:$B$766,Main_OG!$O$1:$O$766,"")</f>
        <v>1</v>
      </c>
      <c r="H782" s="45">
        <f>_xlfn.XLOOKUP(E782,Main_OG!$D$1:$D$766,Main_OG!$J$1:$J$766,"")</f>
        <v>0</v>
      </c>
      <c r="I782" s="45" t="s">
        <v>730</v>
      </c>
      <c r="J782" s="45" t="str">
        <f t="shared" si="37"/>
        <v>Elkhorn Public Service Co_WV</v>
      </c>
      <c r="K782" s="45" t="str">
        <f t="shared" si="38"/>
        <v>Elkhorn Public Service Co_WV</v>
      </c>
      <c r="L782" s="45" t="s">
        <v>1820</v>
      </c>
      <c r="M782" s="45">
        <v>0</v>
      </c>
      <c r="N782" s="45">
        <v>66</v>
      </c>
      <c r="O782" s="45">
        <v>0</v>
      </c>
      <c r="P782" s="45">
        <v>121</v>
      </c>
      <c r="Q782" s="45">
        <v>0</v>
      </c>
      <c r="R782" s="45">
        <v>25</v>
      </c>
      <c r="S782" s="45">
        <v>0</v>
      </c>
      <c r="T782" s="45">
        <v>153</v>
      </c>
      <c r="U782" s="45">
        <v>0</v>
      </c>
      <c r="V782" s="45">
        <v>6.3291139240506329</v>
      </c>
      <c r="W782" s="45">
        <v>0</v>
      </c>
      <c r="X782" s="45">
        <v>8.3424209378407852</v>
      </c>
      <c r="Y782" s="46">
        <v>68900</v>
      </c>
      <c r="Z782" s="46">
        <v>37693.280639330558</v>
      </c>
      <c r="AA782" s="47">
        <f>_xlfn.XLOOKUP($E782,Main_OG!$D$1:$D$766,Main_OG!AJ$1:AJ$766,"")</f>
        <v>75712129.799999997</v>
      </c>
      <c r="AB782" s="47">
        <f>_xlfn.XLOOKUP($E782,Main_OG!$D$1:$D$766,Main_OG!AK$1:AK$766,"")</f>
        <v>621554.07999999996</v>
      </c>
      <c r="AC782" s="47">
        <f>_xlfn.XLOOKUP($E782,Main_OG!$D$1:$D$766,Main_OG!AL$1:AL$766,"")</f>
        <v>7929370.96</v>
      </c>
      <c r="AD782" s="47">
        <f>_xlfn.XLOOKUP($E782,Main_OG!$D$1:$D$766,Main_OG!AM$1:AM$766,"")</f>
        <v>0</v>
      </c>
    </row>
    <row r="783" spans="1:30" x14ac:dyDescent="0.35">
      <c r="A783" s="36" t="s">
        <v>1819</v>
      </c>
      <c r="B783" s="45" t="s">
        <v>730</v>
      </c>
      <c r="C783" s="45" t="s">
        <v>4405</v>
      </c>
      <c r="D783" s="36" t="s">
        <v>1819</v>
      </c>
      <c r="E783" s="36" t="str">
        <f t="shared" si="36"/>
        <v>2007_WV</v>
      </c>
      <c r="F783" s="45">
        <v>2007</v>
      </c>
      <c r="G783" s="45">
        <f>_xlfn.XLOOKUP(I783,Main_OG!$B$1:$B$766,Main_OG!$O$1:$O$766,"")</f>
        <v>1</v>
      </c>
      <c r="H783" s="45">
        <f>_xlfn.XLOOKUP(E783,Main_OG!$D$1:$D$766,Main_OG!$J$1:$J$766,"")</f>
        <v>0</v>
      </c>
      <c r="I783" s="45" t="s">
        <v>730</v>
      </c>
      <c r="J783" s="45" t="str">
        <f t="shared" si="37"/>
        <v>Elkhorn Public Service Co_WV</v>
      </c>
      <c r="K783" s="45" t="str">
        <f t="shared" si="38"/>
        <v>Elkhorn Public Service Co_WV</v>
      </c>
      <c r="L783" s="45" t="s">
        <v>1821</v>
      </c>
      <c r="M783" s="45">
        <v>0</v>
      </c>
      <c r="N783" s="45">
        <v>64</v>
      </c>
      <c r="O783" s="45">
        <v>0</v>
      </c>
      <c r="P783" s="45">
        <v>120</v>
      </c>
      <c r="Q783" s="45">
        <v>0</v>
      </c>
      <c r="R783" s="45">
        <v>19</v>
      </c>
      <c r="S783" s="45">
        <v>0</v>
      </c>
      <c r="T783" s="45">
        <v>81</v>
      </c>
      <c r="U783" s="45">
        <v>0</v>
      </c>
      <c r="V783" s="45">
        <v>7.34</v>
      </c>
      <c r="W783" s="45">
        <v>0</v>
      </c>
      <c r="X783" s="45">
        <v>7.04</v>
      </c>
      <c r="Y783" s="46">
        <v>69374.100000000006</v>
      </c>
      <c r="Z783" s="46">
        <v>37825.590550322457</v>
      </c>
      <c r="AA783" s="47">
        <f>_xlfn.XLOOKUP($E783,Main_OG!$D$1:$D$766,Main_OG!AJ$1:AJ$766,"")</f>
        <v>76135694</v>
      </c>
      <c r="AB783" s="47">
        <f>_xlfn.XLOOKUP($E783,Main_OG!$D$1:$D$766,Main_OG!AK$1:AK$766,"")</f>
        <v>713472</v>
      </c>
      <c r="AC783" s="47">
        <f>_xlfn.XLOOKUP($E783,Main_OG!$D$1:$D$766,Main_OG!AL$1:AL$766,"")</f>
        <v>8097050</v>
      </c>
      <c r="AD783" s="47">
        <f>_xlfn.XLOOKUP($E783,Main_OG!$D$1:$D$766,Main_OG!AM$1:AM$766,"")</f>
        <v>0</v>
      </c>
    </row>
    <row r="784" spans="1:30" x14ac:dyDescent="0.35">
      <c r="A784" s="36" t="s">
        <v>1822</v>
      </c>
      <c r="B784" s="45" t="s">
        <v>781</v>
      </c>
      <c r="C784" s="45" t="s">
        <v>4404</v>
      </c>
      <c r="D784" s="36" t="s">
        <v>1822</v>
      </c>
      <c r="E784" s="36" t="str">
        <f t="shared" si="36"/>
        <v>2015_ME</v>
      </c>
      <c r="F784" s="45">
        <v>2015</v>
      </c>
      <c r="G784" s="45">
        <f>_xlfn.XLOOKUP(I784,Main_OG!$B$1:$B$766,Main_OG!$O$1:$O$766,"")</f>
        <v>1</v>
      </c>
      <c r="H784" s="45">
        <f>_xlfn.XLOOKUP(E784,Main_OG!$D$1:$D$766,Main_OG!$J$1:$J$766,"")</f>
        <v>1</v>
      </c>
      <c r="I784" s="45" t="s">
        <v>781</v>
      </c>
      <c r="J784" s="45" t="str">
        <f t="shared" si="37"/>
        <v>Emera Maine_ME</v>
      </c>
      <c r="K784" s="45" t="str">
        <f t="shared" si="38"/>
        <v>Emera Maine_ME</v>
      </c>
      <c r="L784" s="45" t="s">
        <v>1823</v>
      </c>
      <c r="M784" s="45">
        <v>0</v>
      </c>
      <c r="N784" s="45">
        <v>17380</v>
      </c>
      <c r="O784" s="45">
        <v>44</v>
      </c>
      <c r="P784" s="45">
        <v>103358</v>
      </c>
      <c r="Q784" s="45">
        <v>0</v>
      </c>
      <c r="R784" s="45">
        <v>579141</v>
      </c>
      <c r="S784" s="45">
        <v>37734</v>
      </c>
      <c r="T784" s="45">
        <v>748327</v>
      </c>
      <c r="U784" s="45">
        <v>0</v>
      </c>
      <c r="V784" s="45">
        <v>13.045718000000001</v>
      </c>
      <c r="W784" s="45">
        <v>10.524991</v>
      </c>
      <c r="X784" s="45">
        <v>15.651794000000001</v>
      </c>
      <c r="Y784" s="46">
        <v>60563</v>
      </c>
      <c r="Z784" s="46">
        <v>45566.993555027548</v>
      </c>
      <c r="AA784" s="47">
        <f>_xlfn.XLOOKUP($E784,Main_OG!$D$1:$D$766,Main_OG!AJ$1:AJ$766,"")</f>
        <v>43260</v>
      </c>
      <c r="AB784" s="47">
        <f>_xlfn.XLOOKUP($E784,Main_OG!$D$1:$D$766,Main_OG!AK$1:AK$766,"")</f>
        <v>1853876</v>
      </c>
      <c r="AC784" s="47">
        <f>_xlfn.XLOOKUP($E784,Main_OG!$D$1:$D$766,Main_OG!AL$1:AL$766,"")</f>
        <v>40520428</v>
      </c>
      <c r="AD784" s="47">
        <f>_xlfn.XLOOKUP($E784,Main_OG!$D$1:$D$766,Main_OG!AM$1:AM$766,"")</f>
        <v>0</v>
      </c>
    </row>
    <row r="785" spans="1:30" x14ac:dyDescent="0.35">
      <c r="A785" s="36" t="s">
        <v>1822</v>
      </c>
      <c r="B785" s="45" t="s">
        <v>781</v>
      </c>
      <c r="C785" s="45" t="s">
        <v>4404</v>
      </c>
      <c r="D785" s="36" t="s">
        <v>1822</v>
      </c>
      <c r="E785" s="36" t="str">
        <f t="shared" si="36"/>
        <v>2016_ME</v>
      </c>
      <c r="F785" s="45">
        <v>2016</v>
      </c>
      <c r="G785" s="45">
        <f>_xlfn.XLOOKUP(I785,Main_OG!$B$1:$B$766,Main_OG!$O$1:$O$766,"")</f>
        <v>1</v>
      </c>
      <c r="H785" s="45">
        <f>_xlfn.XLOOKUP(E785,Main_OG!$D$1:$D$766,Main_OG!$J$1:$J$766,"")</f>
        <v>1</v>
      </c>
      <c r="I785" s="45" t="s">
        <v>781</v>
      </c>
      <c r="J785" s="45" t="str">
        <f t="shared" si="37"/>
        <v>Emera Maine_ME</v>
      </c>
      <c r="K785" s="45" t="str">
        <f t="shared" si="38"/>
        <v>Emera Maine_ME</v>
      </c>
      <c r="L785" s="45" t="s">
        <v>1824</v>
      </c>
      <c r="M785" s="45">
        <v>0</v>
      </c>
      <c r="N785" s="45">
        <v>22165</v>
      </c>
      <c r="O785" s="45">
        <v>152</v>
      </c>
      <c r="P785" s="45">
        <v>125225</v>
      </c>
      <c r="Q785" s="45">
        <v>0</v>
      </c>
      <c r="R785" s="45">
        <v>569677</v>
      </c>
      <c r="S785" s="45">
        <v>52090</v>
      </c>
      <c r="T785" s="45">
        <v>746759</v>
      </c>
      <c r="U785" s="45">
        <v>0</v>
      </c>
      <c r="V785" s="45">
        <v>11.750817</v>
      </c>
      <c r="W785" s="45">
        <v>10.821078999999999</v>
      </c>
      <c r="X785" s="45">
        <v>17.771597</v>
      </c>
      <c r="Y785" s="46">
        <v>62037.1</v>
      </c>
      <c r="Z785" s="46">
        <v>46562.234491289062</v>
      </c>
      <c r="AA785" s="47">
        <f>_xlfn.XLOOKUP($E785,Main_OG!$D$1:$D$766,Main_OG!AJ$1:AJ$766,"")</f>
        <v>32738</v>
      </c>
      <c r="AB785" s="47">
        <f>_xlfn.XLOOKUP($E785,Main_OG!$D$1:$D$766,Main_OG!AK$1:AK$766,"")</f>
        <v>453446</v>
      </c>
      <c r="AC785" s="47">
        <f>_xlfn.XLOOKUP($E785,Main_OG!$D$1:$D$766,Main_OG!AL$1:AL$766,"")</f>
        <v>47789256</v>
      </c>
      <c r="AD785" s="47">
        <f>_xlfn.XLOOKUP($E785,Main_OG!$D$1:$D$766,Main_OG!AM$1:AM$766,"")</f>
        <v>0</v>
      </c>
    </row>
    <row r="786" spans="1:30" x14ac:dyDescent="0.35">
      <c r="A786" s="36" t="s">
        <v>1822</v>
      </c>
      <c r="B786" s="45" t="s">
        <v>781</v>
      </c>
      <c r="C786" s="45" t="s">
        <v>4404</v>
      </c>
      <c r="D786" s="36" t="s">
        <v>1822</v>
      </c>
      <c r="E786" s="36" t="str">
        <f t="shared" si="36"/>
        <v>2017_ME</v>
      </c>
      <c r="F786" s="45">
        <v>2017</v>
      </c>
      <c r="G786" s="45">
        <f>_xlfn.XLOOKUP(I786,Main_OG!$B$1:$B$766,Main_OG!$O$1:$O$766,"")</f>
        <v>1</v>
      </c>
      <c r="H786" s="45">
        <f>_xlfn.XLOOKUP(E786,Main_OG!$D$1:$D$766,Main_OG!$J$1:$J$766,"")</f>
        <v>1</v>
      </c>
      <c r="I786" s="45" t="s">
        <v>781</v>
      </c>
      <c r="J786" s="45" t="str">
        <f t="shared" si="37"/>
        <v>Emera Maine_ME</v>
      </c>
      <c r="K786" s="45" t="str">
        <f t="shared" si="38"/>
        <v>Emera Maine_ME</v>
      </c>
      <c r="L786" s="45" t="s">
        <v>1825</v>
      </c>
      <c r="M786" s="45">
        <v>0</v>
      </c>
      <c r="N786" s="45">
        <v>22009</v>
      </c>
      <c r="O786" s="45">
        <v>144</v>
      </c>
      <c r="P786" s="45">
        <v>124462</v>
      </c>
      <c r="Q786" s="45">
        <v>0</v>
      </c>
      <c r="R786" s="45">
        <v>577113</v>
      </c>
      <c r="S786" s="45">
        <v>52902</v>
      </c>
      <c r="T786" s="45">
        <v>752473</v>
      </c>
      <c r="U786" s="45">
        <v>0</v>
      </c>
      <c r="V786" s="45">
        <v>11.767141000000001</v>
      </c>
      <c r="W786" s="45">
        <v>9.9555781999999997</v>
      </c>
      <c r="X786" s="45">
        <v>17.577135999999999</v>
      </c>
      <c r="Y786" s="46">
        <v>63000.6</v>
      </c>
      <c r="Z786" s="46">
        <v>47165.210673011199</v>
      </c>
      <c r="AA786" s="47">
        <f>_xlfn.XLOOKUP($E786,Main_OG!$D$1:$D$766,Main_OG!AJ$1:AJ$766,"")</f>
        <v>30982</v>
      </c>
      <c r="AB786" s="47">
        <f>_xlfn.XLOOKUP($E786,Main_OG!$D$1:$D$766,Main_OG!AK$1:AK$766,"")</f>
        <v>543134</v>
      </c>
      <c r="AC786" s="47">
        <f>_xlfn.XLOOKUP($E786,Main_OG!$D$1:$D$766,Main_OG!AL$1:AL$766,"")</f>
        <v>30493058</v>
      </c>
      <c r="AD786" s="47">
        <f>_xlfn.XLOOKUP($E786,Main_OG!$D$1:$D$766,Main_OG!AM$1:AM$766,"")</f>
        <v>0</v>
      </c>
    </row>
    <row r="787" spans="1:30" x14ac:dyDescent="0.35">
      <c r="A787" s="36" t="s">
        <v>1822</v>
      </c>
      <c r="B787" s="45" t="s">
        <v>781</v>
      </c>
      <c r="C787" s="45" t="s">
        <v>4404</v>
      </c>
      <c r="D787" s="36" t="s">
        <v>1822</v>
      </c>
      <c r="E787" s="36" t="str">
        <f t="shared" si="36"/>
        <v>2018_ME</v>
      </c>
      <c r="F787" s="45">
        <v>2018</v>
      </c>
      <c r="G787" s="45">
        <f>_xlfn.XLOOKUP(I787,Main_OG!$B$1:$B$766,Main_OG!$O$1:$O$766,"")</f>
        <v>1</v>
      </c>
      <c r="H787" s="45">
        <f>_xlfn.XLOOKUP(E787,Main_OG!$D$1:$D$766,Main_OG!$J$1:$J$766,"")</f>
        <v>1</v>
      </c>
      <c r="I787" s="45" t="s">
        <v>781</v>
      </c>
      <c r="J787" s="45" t="str">
        <f t="shared" si="37"/>
        <v>Emera Maine_ME</v>
      </c>
      <c r="K787" s="45" t="str">
        <f t="shared" si="38"/>
        <v>Emera Maine_ME</v>
      </c>
      <c r="L787" s="45" t="s">
        <v>1826</v>
      </c>
      <c r="M787" s="45">
        <v>0</v>
      </c>
      <c r="N787" s="45">
        <v>22530</v>
      </c>
      <c r="O787" s="45">
        <v>145</v>
      </c>
      <c r="P787" s="45">
        <v>125158</v>
      </c>
      <c r="Q787" s="45">
        <v>0</v>
      </c>
      <c r="R787" s="45">
        <v>575420</v>
      </c>
      <c r="S787" s="45">
        <v>65571</v>
      </c>
      <c r="T787" s="45">
        <v>772865</v>
      </c>
      <c r="U787" s="45">
        <v>0</v>
      </c>
      <c r="V787" s="45">
        <v>12.144017</v>
      </c>
      <c r="W787" s="45">
        <v>11.799270999999999</v>
      </c>
      <c r="X787" s="45">
        <v>18.568792999999999</v>
      </c>
      <c r="Y787" s="46">
        <v>64806.3</v>
      </c>
      <c r="Z787" s="46">
        <v>48358.471573131719</v>
      </c>
      <c r="AA787" s="47">
        <f>_xlfn.XLOOKUP($E787,Main_OG!$D$1:$D$766,Main_OG!AJ$1:AJ$766,"")</f>
        <v>32558</v>
      </c>
      <c r="AB787" s="47">
        <f>_xlfn.XLOOKUP($E787,Main_OG!$D$1:$D$766,Main_OG!AK$1:AK$766,"")</f>
        <v>634748</v>
      </c>
      <c r="AC787" s="47">
        <f>_xlfn.XLOOKUP($E787,Main_OG!$D$1:$D$766,Main_OG!AL$1:AL$766,"")</f>
        <v>31717018</v>
      </c>
      <c r="AD787" s="47">
        <f>_xlfn.XLOOKUP($E787,Main_OG!$D$1:$D$766,Main_OG!AM$1:AM$766,"")</f>
        <v>0</v>
      </c>
    </row>
    <row r="788" spans="1:30" x14ac:dyDescent="0.35">
      <c r="A788" s="36" t="s">
        <v>1827</v>
      </c>
      <c r="B788" s="45" t="s">
        <v>628</v>
      </c>
      <c r="C788" s="45" t="s">
        <v>4406</v>
      </c>
      <c r="D788" s="36" t="s">
        <v>1827</v>
      </c>
      <c r="E788" s="36" t="str">
        <f t="shared" si="36"/>
        <v>2006_AR</v>
      </c>
      <c r="F788" s="45">
        <v>2006</v>
      </c>
      <c r="G788" s="45">
        <f>_xlfn.XLOOKUP(I788,Main_OG!$B$1:$B$766,Main_OG!$O$1:$O$766,"")</f>
        <v>1</v>
      </c>
      <c r="H788" s="45">
        <f>_xlfn.XLOOKUP(E788,Main_OG!$D$1:$D$766,Main_OG!$J$1:$J$766,"")</f>
        <v>0</v>
      </c>
      <c r="I788" s="45" t="s">
        <v>628</v>
      </c>
      <c r="J788" s="45" t="str">
        <f t="shared" si="37"/>
        <v>Empire District Electric Co_AR</v>
      </c>
      <c r="K788" s="45" t="str">
        <f t="shared" si="38"/>
        <v>Empire District Electric Co_AR</v>
      </c>
      <c r="L788" s="45" t="s">
        <v>1828</v>
      </c>
      <c r="M788" s="45">
        <v>0</v>
      </c>
      <c r="N788" s="45">
        <v>741</v>
      </c>
      <c r="O788" s="45">
        <v>9</v>
      </c>
      <c r="P788" s="45">
        <v>3539</v>
      </c>
      <c r="Q788" s="45">
        <v>0</v>
      </c>
      <c r="R788" s="45">
        <v>2924</v>
      </c>
      <c r="S788" s="45">
        <v>4878</v>
      </c>
      <c r="T788" s="45">
        <v>3750</v>
      </c>
      <c r="U788" s="45">
        <v>0</v>
      </c>
      <c r="V788" s="45">
        <v>8.2498659819992675</v>
      </c>
      <c r="W788" s="45">
        <v>6.2998837659821776</v>
      </c>
      <c r="X788" s="45">
        <v>9.127863106394372</v>
      </c>
      <c r="Y788" s="46">
        <v>114890.4</v>
      </c>
      <c r="Z788" s="46">
        <v>40715.850846333196</v>
      </c>
      <c r="AA788" s="47">
        <f>_xlfn.XLOOKUP($E788,Main_OG!$D$1:$D$766,Main_OG!AJ$1:AJ$766,"")</f>
        <v>29274692.98</v>
      </c>
      <c r="AB788" s="47">
        <f>_xlfn.XLOOKUP($E788,Main_OG!$D$1:$D$766,Main_OG!AK$1:AK$766,"")</f>
        <v>586041.16000000015</v>
      </c>
      <c r="AC788" s="47">
        <f>_xlfn.XLOOKUP($E788,Main_OG!$D$1:$D$766,Main_OG!AL$1:AL$766,"")</f>
        <v>133117173.41999999</v>
      </c>
      <c r="AD788" s="47">
        <f>_xlfn.XLOOKUP($E788,Main_OG!$D$1:$D$766,Main_OG!AM$1:AM$766,"")</f>
        <v>15232577</v>
      </c>
    </row>
    <row r="789" spans="1:30" x14ac:dyDescent="0.35">
      <c r="A789" s="36" t="s">
        <v>1827</v>
      </c>
      <c r="B789" s="45" t="s">
        <v>567</v>
      </c>
      <c r="C789" s="45" t="s">
        <v>4406</v>
      </c>
      <c r="D789" s="36" t="s">
        <v>1827</v>
      </c>
      <c r="E789" s="36" t="str">
        <f t="shared" si="36"/>
        <v>2006_KS</v>
      </c>
      <c r="F789" s="45">
        <v>2006</v>
      </c>
      <c r="G789" s="45">
        <f>_xlfn.XLOOKUP(I789,Main_OG!$B$1:$B$766,Main_OG!$O$1:$O$766,"")</f>
        <v>1</v>
      </c>
      <c r="H789" s="45">
        <f>_xlfn.XLOOKUP(E789,Main_OG!$D$1:$D$766,Main_OG!$J$1:$J$766,"")</f>
        <v>0</v>
      </c>
      <c r="I789" s="45" t="s">
        <v>567</v>
      </c>
      <c r="J789" s="45" t="str">
        <f t="shared" si="37"/>
        <v>Empire District Electric Co_KS</v>
      </c>
      <c r="K789" s="45" t="str">
        <f t="shared" si="38"/>
        <v>Empire District Electric Co_KS</v>
      </c>
      <c r="L789" s="45" t="s">
        <v>1829</v>
      </c>
      <c r="M789" s="45">
        <v>0</v>
      </c>
      <c r="N789" s="45">
        <v>1397</v>
      </c>
      <c r="O789" s="45">
        <v>48</v>
      </c>
      <c r="P789" s="45">
        <v>8840</v>
      </c>
      <c r="Q789" s="45">
        <v>0</v>
      </c>
      <c r="R789" s="45">
        <v>5474</v>
      </c>
      <c r="S789" s="45">
        <v>5043</v>
      </c>
      <c r="T789" s="45">
        <v>10817</v>
      </c>
      <c r="U789" s="45">
        <v>0</v>
      </c>
      <c r="V789" s="45">
        <v>9.4620756412915714</v>
      </c>
      <c r="W789" s="45">
        <v>6.5373796035830489</v>
      </c>
      <c r="X789" s="45">
        <v>9.043860675885826</v>
      </c>
      <c r="Y789" s="46">
        <v>136135.79999999999</v>
      </c>
      <c r="Z789" s="46">
        <v>49272.240240527171</v>
      </c>
      <c r="AA789" s="47">
        <f>_xlfn.XLOOKUP($E789,Main_OG!$D$1:$D$766,Main_OG!AJ$1:AJ$766,"")</f>
        <v>41747362.020000003</v>
      </c>
      <c r="AB789" s="47">
        <f>_xlfn.XLOOKUP($E789,Main_OG!$D$1:$D$766,Main_OG!AK$1:AK$766,"")</f>
        <v>244658.58</v>
      </c>
      <c r="AC789" s="47">
        <f>_xlfn.XLOOKUP($E789,Main_OG!$D$1:$D$766,Main_OG!AL$1:AL$766,"")</f>
        <v>45115946.340000004</v>
      </c>
      <c r="AD789" s="47">
        <f>_xlfn.XLOOKUP($E789,Main_OG!$D$1:$D$766,Main_OG!AM$1:AM$766,"")</f>
        <v>9350269</v>
      </c>
    </row>
    <row r="790" spans="1:30" x14ac:dyDescent="0.35">
      <c r="A790" s="36" t="s">
        <v>1827</v>
      </c>
      <c r="B790" s="45" t="s">
        <v>370</v>
      </c>
      <c r="C790" s="45" t="s">
        <v>4406</v>
      </c>
      <c r="D790" s="36" t="s">
        <v>1827</v>
      </c>
      <c r="E790" s="36" t="str">
        <f t="shared" si="36"/>
        <v>2006_MO</v>
      </c>
      <c r="F790" s="45">
        <v>2006</v>
      </c>
      <c r="G790" s="45">
        <f>_xlfn.XLOOKUP(I790,Main_OG!$B$1:$B$766,Main_OG!$O$1:$O$766,"")</f>
        <v>0</v>
      </c>
      <c r="H790" s="45">
        <f>_xlfn.XLOOKUP(E790,Main_OG!$D$1:$D$766,Main_OG!$J$1:$J$766,"")</f>
        <v>0</v>
      </c>
      <c r="I790" s="45" t="s">
        <v>370</v>
      </c>
      <c r="J790" s="45" t="str">
        <f t="shared" si="37"/>
        <v>Empire District Electric Co_MO</v>
      </c>
      <c r="K790" s="45" t="str">
        <f t="shared" si="38"/>
        <v>Empire District Electric Co_MO</v>
      </c>
      <c r="L790" s="45" t="s">
        <v>1830</v>
      </c>
      <c r="M790" s="45">
        <v>0</v>
      </c>
      <c r="N790" s="45">
        <v>22821</v>
      </c>
      <c r="O790" s="45">
        <v>296</v>
      </c>
      <c r="P790" s="45">
        <v>120928</v>
      </c>
      <c r="Q790" s="45">
        <v>0</v>
      </c>
      <c r="R790" s="45">
        <v>112716</v>
      </c>
      <c r="S790" s="45">
        <v>51923</v>
      </c>
      <c r="T790" s="45">
        <v>140326</v>
      </c>
      <c r="U790" s="45">
        <v>0</v>
      </c>
      <c r="V790" s="45">
        <v>7.3585123683147096</v>
      </c>
      <c r="W790" s="45">
        <v>5.5063432760637436</v>
      </c>
      <c r="X790" s="45">
        <v>8.3510529720490911</v>
      </c>
      <c r="Y790" s="46">
        <v>286558.3</v>
      </c>
      <c r="Z790" s="46">
        <v>49045.493319531502</v>
      </c>
      <c r="AA790" s="47">
        <f>_xlfn.XLOOKUP($E790,Main_OG!$D$1:$D$766,Main_OG!AJ$1:AJ$766,"")</f>
        <v>91431938</v>
      </c>
      <c r="AB790" s="47">
        <f>_xlfn.XLOOKUP($E790,Main_OG!$D$1:$D$766,Main_OG!AK$1:AK$766,"")</f>
        <v>278170.96000000002</v>
      </c>
      <c r="AC790" s="47">
        <f>_xlfn.XLOOKUP($E790,Main_OG!$D$1:$D$766,Main_OG!AL$1:AL$766,"")</f>
        <v>64418279.100000001</v>
      </c>
      <c r="AD790" s="47">
        <f>_xlfn.XLOOKUP($E790,Main_OG!$D$1:$D$766,Main_OG!AM$1:AM$766,"")</f>
        <v>10116660</v>
      </c>
    </row>
    <row r="791" spans="1:30" x14ac:dyDescent="0.35">
      <c r="A791" s="36" t="s">
        <v>1827</v>
      </c>
      <c r="B791" s="45" t="s">
        <v>510</v>
      </c>
      <c r="C791" s="45" t="s">
        <v>4406</v>
      </c>
      <c r="D791" s="36" t="s">
        <v>1827</v>
      </c>
      <c r="E791" s="36" t="str">
        <f t="shared" si="36"/>
        <v>2006_OK</v>
      </c>
      <c r="F791" s="45">
        <v>2006</v>
      </c>
      <c r="G791" s="45">
        <f>_xlfn.XLOOKUP(I791,Main_OG!$B$1:$B$766,Main_OG!$O$1:$O$766,"")</f>
        <v>1</v>
      </c>
      <c r="H791" s="45">
        <f>_xlfn.XLOOKUP(E791,Main_OG!$D$1:$D$766,Main_OG!$J$1:$J$766,"")</f>
        <v>0</v>
      </c>
      <c r="I791" s="45" t="s">
        <v>510</v>
      </c>
      <c r="J791" s="45" t="str">
        <f t="shared" si="37"/>
        <v>Empire District Electric Co_OK</v>
      </c>
      <c r="K791" s="45" t="str">
        <f t="shared" si="38"/>
        <v>Empire District Electric Co_OK</v>
      </c>
      <c r="L791" s="45" t="s">
        <v>1831</v>
      </c>
      <c r="M791" s="45">
        <v>0</v>
      </c>
      <c r="N791" s="45">
        <v>974</v>
      </c>
      <c r="O791" s="45">
        <v>17</v>
      </c>
      <c r="P791" s="45">
        <v>4401</v>
      </c>
      <c r="Q791" s="45">
        <v>0</v>
      </c>
      <c r="R791" s="45">
        <v>2938</v>
      </c>
      <c r="S791" s="45">
        <v>2976</v>
      </c>
      <c r="T791" s="45">
        <v>4488</v>
      </c>
      <c r="U791" s="45">
        <v>0</v>
      </c>
      <c r="V791" s="45">
        <v>8.4590579292871126</v>
      </c>
      <c r="W791" s="45">
        <v>6.2062062062062058</v>
      </c>
      <c r="X791" s="45">
        <v>7.7622885606558514</v>
      </c>
      <c r="Y791" s="46">
        <v>149367.1</v>
      </c>
      <c r="Z791" s="46">
        <v>41559.087279394786</v>
      </c>
      <c r="AA791" s="47">
        <f>_xlfn.XLOOKUP($E791,Main_OG!$D$1:$D$766,Main_OG!AJ$1:AJ$766,"")</f>
        <v>42322662.939999998</v>
      </c>
      <c r="AB791" s="47">
        <f>_xlfn.XLOOKUP($E791,Main_OG!$D$1:$D$766,Main_OG!AK$1:AK$766,"")</f>
        <v>159414.24</v>
      </c>
      <c r="AC791" s="47">
        <f>_xlfn.XLOOKUP($E791,Main_OG!$D$1:$D$766,Main_OG!AL$1:AL$766,"")</f>
        <v>564302954.74000001</v>
      </c>
      <c r="AD791" s="47">
        <f>_xlfn.XLOOKUP($E791,Main_OG!$D$1:$D$766,Main_OG!AM$1:AM$766,"")</f>
        <v>0</v>
      </c>
    </row>
    <row r="792" spans="1:30" x14ac:dyDescent="0.35">
      <c r="A792" s="36" t="s">
        <v>1827</v>
      </c>
      <c r="B792" s="45" t="s">
        <v>628</v>
      </c>
      <c r="C792" s="45" t="s">
        <v>4406</v>
      </c>
      <c r="D792" s="36" t="s">
        <v>1827</v>
      </c>
      <c r="E792" s="36" t="str">
        <f t="shared" si="36"/>
        <v>2007_AR</v>
      </c>
      <c r="F792" s="45">
        <v>2007</v>
      </c>
      <c r="G792" s="45">
        <f>_xlfn.XLOOKUP(I792,Main_OG!$B$1:$B$766,Main_OG!$O$1:$O$766,"")</f>
        <v>1</v>
      </c>
      <c r="H792" s="45">
        <f>_xlfn.XLOOKUP(E792,Main_OG!$D$1:$D$766,Main_OG!$J$1:$J$766,"")</f>
        <v>0</v>
      </c>
      <c r="I792" s="45" t="s">
        <v>628</v>
      </c>
      <c r="J792" s="45" t="str">
        <f t="shared" si="37"/>
        <v>Empire District Electric Co_AR</v>
      </c>
      <c r="K792" s="45" t="str">
        <f t="shared" si="38"/>
        <v>Empire District Electric Co_AR</v>
      </c>
      <c r="L792" s="45" t="s">
        <v>1832</v>
      </c>
      <c r="M792" s="45">
        <v>0</v>
      </c>
      <c r="N792" s="45">
        <v>752</v>
      </c>
      <c r="O792" s="45">
        <v>8</v>
      </c>
      <c r="P792" s="45">
        <v>3610</v>
      </c>
      <c r="Q792" s="45">
        <v>0</v>
      </c>
      <c r="R792" s="45">
        <v>2666</v>
      </c>
      <c r="S792" s="45">
        <v>4244</v>
      </c>
      <c r="T792" s="45">
        <v>3392</v>
      </c>
      <c r="U792" s="45">
        <v>0</v>
      </c>
      <c r="V792" s="45">
        <v>7.47</v>
      </c>
      <c r="W792" s="45">
        <v>5.51</v>
      </c>
      <c r="X792" s="45">
        <v>8.42</v>
      </c>
      <c r="Y792" s="46">
        <v>114026.7</v>
      </c>
      <c r="Z792" s="46">
        <v>40028.329208572482</v>
      </c>
      <c r="AA792" s="47">
        <f>_xlfn.XLOOKUP($E792,Main_OG!$D$1:$D$766,Main_OG!AJ$1:AJ$766,"")</f>
        <v>31305006</v>
      </c>
      <c r="AB792" s="47">
        <f>_xlfn.XLOOKUP($E792,Main_OG!$D$1:$D$766,Main_OG!AK$1:AK$766,"")</f>
        <v>299632</v>
      </c>
      <c r="AC792" s="47">
        <f>_xlfn.XLOOKUP($E792,Main_OG!$D$1:$D$766,Main_OG!AL$1:AL$766,"")</f>
        <v>120895658</v>
      </c>
      <c r="AD792" s="47">
        <f>_xlfn.XLOOKUP($E792,Main_OG!$D$1:$D$766,Main_OG!AM$1:AM$766,"")</f>
        <v>15486102</v>
      </c>
    </row>
    <row r="793" spans="1:30" x14ac:dyDescent="0.35">
      <c r="A793" s="36" t="s">
        <v>1827</v>
      </c>
      <c r="B793" s="45" t="s">
        <v>567</v>
      </c>
      <c r="C793" s="45" t="s">
        <v>4406</v>
      </c>
      <c r="D793" s="36" t="s">
        <v>1827</v>
      </c>
      <c r="E793" s="36" t="str">
        <f t="shared" si="36"/>
        <v>2007_KS</v>
      </c>
      <c r="F793" s="45">
        <v>2007</v>
      </c>
      <c r="G793" s="45">
        <f>_xlfn.XLOOKUP(I793,Main_OG!$B$1:$B$766,Main_OG!$O$1:$O$766,"")</f>
        <v>1</v>
      </c>
      <c r="H793" s="45">
        <f>_xlfn.XLOOKUP(E793,Main_OG!$D$1:$D$766,Main_OG!$J$1:$J$766,"")</f>
        <v>0</v>
      </c>
      <c r="I793" s="45" t="s">
        <v>567</v>
      </c>
      <c r="J793" s="45" t="str">
        <f t="shared" si="37"/>
        <v>Empire District Electric Co_KS</v>
      </c>
      <c r="K793" s="45" t="str">
        <f t="shared" si="38"/>
        <v>Empire District Electric Co_KS</v>
      </c>
      <c r="L793" s="45" t="s">
        <v>1833</v>
      </c>
      <c r="M793" s="45">
        <v>0</v>
      </c>
      <c r="N793" s="45">
        <v>1406</v>
      </c>
      <c r="O793" s="45">
        <v>50</v>
      </c>
      <c r="P793" s="45">
        <v>8786</v>
      </c>
      <c r="Q793" s="45">
        <v>0</v>
      </c>
      <c r="R793" s="45">
        <v>5575</v>
      </c>
      <c r="S793" s="45">
        <v>4812</v>
      </c>
      <c r="T793" s="45">
        <v>10639</v>
      </c>
      <c r="U793" s="45">
        <v>0</v>
      </c>
      <c r="V793" s="45">
        <v>9.1999999999999993</v>
      </c>
      <c r="W793" s="45">
        <v>6.8</v>
      </c>
      <c r="X793" s="45">
        <v>8.99</v>
      </c>
      <c r="Y793" s="46">
        <v>143586.6</v>
      </c>
      <c r="Z793" s="46">
        <v>51579.629892394711</v>
      </c>
      <c r="AA793" s="47">
        <f>_xlfn.XLOOKUP($E793,Main_OG!$D$1:$D$766,Main_OG!AJ$1:AJ$766,"")</f>
        <v>45559300</v>
      </c>
      <c r="AB793" s="47">
        <f>_xlfn.XLOOKUP($E793,Main_OG!$D$1:$D$766,Main_OG!AK$1:AK$766,"")</f>
        <v>940222</v>
      </c>
      <c r="AC793" s="47">
        <f>_xlfn.XLOOKUP($E793,Main_OG!$D$1:$D$766,Main_OG!AL$1:AL$766,"")</f>
        <v>51303722</v>
      </c>
      <c r="AD793" s="47">
        <f>_xlfn.XLOOKUP($E793,Main_OG!$D$1:$D$766,Main_OG!AM$1:AM$766,"")</f>
        <v>10369136</v>
      </c>
    </row>
    <row r="794" spans="1:30" x14ac:dyDescent="0.35">
      <c r="A794" s="36" t="s">
        <v>1827</v>
      </c>
      <c r="B794" s="45" t="s">
        <v>370</v>
      </c>
      <c r="C794" s="45" t="s">
        <v>4406</v>
      </c>
      <c r="D794" s="36" t="s">
        <v>1827</v>
      </c>
      <c r="E794" s="36" t="str">
        <f t="shared" si="36"/>
        <v>2007_MO</v>
      </c>
      <c r="F794" s="45">
        <v>2007</v>
      </c>
      <c r="G794" s="45">
        <f>_xlfn.XLOOKUP(I794,Main_OG!$B$1:$B$766,Main_OG!$O$1:$O$766,"")</f>
        <v>0</v>
      </c>
      <c r="H794" s="45">
        <f>_xlfn.XLOOKUP(E794,Main_OG!$D$1:$D$766,Main_OG!$J$1:$J$766,"")</f>
        <v>0</v>
      </c>
      <c r="I794" s="45" t="s">
        <v>370</v>
      </c>
      <c r="J794" s="45" t="str">
        <f t="shared" si="37"/>
        <v>Empire District Electric Co_MO</v>
      </c>
      <c r="K794" s="45" t="str">
        <f t="shared" si="38"/>
        <v>Empire District Electric Co_MO</v>
      </c>
      <c r="L794" s="45" t="s">
        <v>1834</v>
      </c>
      <c r="M794" s="45">
        <v>0</v>
      </c>
      <c r="N794" s="45">
        <v>23149</v>
      </c>
      <c r="O794" s="45">
        <v>288</v>
      </c>
      <c r="P794" s="45">
        <v>123116</v>
      </c>
      <c r="Q794" s="45">
        <v>0</v>
      </c>
      <c r="R794" s="45">
        <v>127715</v>
      </c>
      <c r="S794" s="45">
        <v>55572</v>
      </c>
      <c r="T794" s="45">
        <v>156037</v>
      </c>
      <c r="U794" s="45">
        <v>0</v>
      </c>
      <c r="V794" s="45">
        <v>8.01</v>
      </c>
      <c r="W794" s="45">
        <v>6.08</v>
      </c>
      <c r="X794" s="45">
        <v>9.1</v>
      </c>
      <c r="Y794" s="46">
        <v>288320.8</v>
      </c>
      <c r="Z794" s="46">
        <v>48970.754186926722</v>
      </c>
      <c r="AA794" s="47">
        <f>_xlfn.XLOOKUP($E794,Main_OG!$D$1:$D$766,Main_OG!AJ$1:AJ$766,"")</f>
        <v>88418268</v>
      </c>
      <c r="AB794" s="47">
        <f>_xlfn.XLOOKUP($E794,Main_OG!$D$1:$D$766,Main_OG!AK$1:AK$766,"")</f>
        <v>279430</v>
      </c>
      <c r="AC794" s="47">
        <f>_xlfn.XLOOKUP($E794,Main_OG!$D$1:$D$766,Main_OG!AL$1:AL$766,"")</f>
        <v>81780530</v>
      </c>
      <c r="AD794" s="47">
        <f>_xlfn.XLOOKUP($E794,Main_OG!$D$1:$D$766,Main_OG!AM$1:AM$766,"")</f>
        <v>9371955</v>
      </c>
    </row>
    <row r="795" spans="1:30" x14ac:dyDescent="0.35">
      <c r="A795" s="36" t="s">
        <v>1827</v>
      </c>
      <c r="B795" s="45" t="s">
        <v>510</v>
      </c>
      <c r="C795" s="45" t="s">
        <v>4406</v>
      </c>
      <c r="D795" s="36" t="s">
        <v>1827</v>
      </c>
      <c r="E795" s="36" t="str">
        <f t="shared" si="36"/>
        <v>2007_OK</v>
      </c>
      <c r="F795" s="45">
        <v>2007</v>
      </c>
      <c r="G795" s="45">
        <f>_xlfn.XLOOKUP(I795,Main_OG!$B$1:$B$766,Main_OG!$O$1:$O$766,"")</f>
        <v>1</v>
      </c>
      <c r="H795" s="45">
        <f>_xlfn.XLOOKUP(E795,Main_OG!$D$1:$D$766,Main_OG!$J$1:$J$766,"")</f>
        <v>0</v>
      </c>
      <c r="I795" s="45" t="s">
        <v>510</v>
      </c>
      <c r="J795" s="45" t="str">
        <f t="shared" si="37"/>
        <v>Empire District Electric Co_OK</v>
      </c>
      <c r="K795" s="45" t="str">
        <f t="shared" si="38"/>
        <v>Empire District Electric Co_OK</v>
      </c>
      <c r="L795" s="45" t="s">
        <v>1835</v>
      </c>
      <c r="M795" s="45">
        <v>0</v>
      </c>
      <c r="N795" s="45">
        <v>965</v>
      </c>
      <c r="O795" s="45">
        <v>16</v>
      </c>
      <c r="P795" s="45">
        <v>4328</v>
      </c>
      <c r="Q795" s="45">
        <v>0</v>
      </c>
      <c r="R795" s="45">
        <v>3135</v>
      </c>
      <c r="S795" s="45">
        <v>3084</v>
      </c>
      <c r="T795" s="45">
        <v>4515</v>
      </c>
      <c r="U795" s="45">
        <v>0</v>
      </c>
      <c r="V795" s="45">
        <v>8.6</v>
      </c>
      <c r="W795" s="45">
        <v>6.37</v>
      </c>
      <c r="X795" s="45">
        <v>7.95</v>
      </c>
      <c r="Y795" s="46">
        <v>152879.6</v>
      </c>
      <c r="Z795" s="46">
        <v>42065.195169753926</v>
      </c>
      <c r="AA795" s="47">
        <f>_xlfn.XLOOKUP($E795,Main_OG!$D$1:$D$766,Main_OG!AJ$1:AJ$766,"")</f>
        <v>41171688</v>
      </c>
      <c r="AB795" s="47">
        <f>_xlfn.XLOOKUP($E795,Main_OG!$D$1:$D$766,Main_OG!AK$1:AK$766,"")</f>
        <v>533744</v>
      </c>
      <c r="AC795" s="47">
        <f>_xlfn.XLOOKUP($E795,Main_OG!$D$1:$D$766,Main_OG!AL$1:AL$766,"")</f>
        <v>574185086</v>
      </c>
      <c r="AD795" s="47">
        <f>_xlfn.XLOOKUP($E795,Main_OG!$D$1:$D$766,Main_OG!AM$1:AM$766,"")</f>
        <v>0</v>
      </c>
    </row>
    <row r="796" spans="1:30" x14ac:dyDescent="0.35">
      <c r="A796" s="36" t="s">
        <v>1827</v>
      </c>
      <c r="B796" s="45" t="s">
        <v>628</v>
      </c>
      <c r="C796" s="45" t="s">
        <v>4406</v>
      </c>
      <c r="D796" s="36" t="s">
        <v>1827</v>
      </c>
      <c r="E796" s="36" t="str">
        <f t="shared" si="36"/>
        <v>2008_AR</v>
      </c>
      <c r="F796" s="45">
        <v>2008</v>
      </c>
      <c r="G796" s="45">
        <f>_xlfn.XLOOKUP(I796,Main_OG!$B$1:$B$766,Main_OG!$O$1:$O$766,"")</f>
        <v>1</v>
      </c>
      <c r="H796" s="45">
        <f>_xlfn.XLOOKUP(E796,Main_OG!$D$1:$D$766,Main_OG!$J$1:$J$766,"")</f>
        <v>0</v>
      </c>
      <c r="I796" s="45" t="s">
        <v>628</v>
      </c>
      <c r="J796" s="45" t="str">
        <f t="shared" si="37"/>
        <v>Empire District Electric Co_AR</v>
      </c>
      <c r="K796" s="45" t="str">
        <f t="shared" si="38"/>
        <v>Empire District Electric Co_AR</v>
      </c>
      <c r="L796" s="45" t="s">
        <v>1836</v>
      </c>
      <c r="M796" s="45">
        <v>0</v>
      </c>
      <c r="N796" s="45">
        <v>749</v>
      </c>
      <c r="O796" s="45">
        <v>9</v>
      </c>
      <c r="P796" s="45">
        <v>3586</v>
      </c>
      <c r="Q796" s="45">
        <v>0</v>
      </c>
      <c r="R796" s="45">
        <v>35082</v>
      </c>
      <c r="S796" s="45">
        <v>73324</v>
      </c>
      <c r="T796" s="45">
        <v>41154</v>
      </c>
      <c r="U796" s="45">
        <v>0</v>
      </c>
      <c r="V796" s="45">
        <v>8.23</v>
      </c>
      <c r="W796" s="45">
        <v>6.35</v>
      </c>
      <c r="X796" s="45">
        <v>9.08</v>
      </c>
      <c r="Y796" s="46">
        <v>113628</v>
      </c>
      <c r="Z796" s="46">
        <v>39528.914746426752</v>
      </c>
      <c r="AA796" s="47">
        <f>_xlfn.XLOOKUP($E796,Main_OG!$D$1:$D$766,Main_OG!AJ$1:AJ$766,"")</f>
        <v>31418072</v>
      </c>
      <c r="AB796" s="47">
        <f>_xlfn.XLOOKUP($E796,Main_OG!$D$1:$D$766,Main_OG!AK$1:AK$766,"")</f>
        <v>210414</v>
      </c>
      <c r="AC796" s="47">
        <f>_xlfn.XLOOKUP($E796,Main_OG!$D$1:$D$766,Main_OG!AL$1:AL$766,"")</f>
        <v>120999794</v>
      </c>
      <c r="AD796" s="47">
        <f>_xlfn.XLOOKUP($E796,Main_OG!$D$1:$D$766,Main_OG!AM$1:AM$766,"")</f>
        <v>14168091</v>
      </c>
    </row>
    <row r="797" spans="1:30" x14ac:dyDescent="0.35">
      <c r="A797" s="36" t="s">
        <v>1827</v>
      </c>
      <c r="B797" s="45" t="s">
        <v>567</v>
      </c>
      <c r="C797" s="45" t="s">
        <v>4406</v>
      </c>
      <c r="D797" s="36" t="s">
        <v>1827</v>
      </c>
      <c r="E797" s="36" t="str">
        <f t="shared" si="36"/>
        <v>2008_KS</v>
      </c>
      <c r="F797" s="45">
        <v>2008</v>
      </c>
      <c r="G797" s="45">
        <f>_xlfn.XLOOKUP(I797,Main_OG!$B$1:$B$766,Main_OG!$O$1:$O$766,"")</f>
        <v>1</v>
      </c>
      <c r="H797" s="45">
        <f>_xlfn.XLOOKUP(E797,Main_OG!$D$1:$D$766,Main_OG!$J$1:$J$766,"")</f>
        <v>0</v>
      </c>
      <c r="I797" s="45" t="s">
        <v>567</v>
      </c>
      <c r="J797" s="45" t="str">
        <f t="shared" si="37"/>
        <v>Empire District Electric Co_KS</v>
      </c>
      <c r="K797" s="45" t="str">
        <f t="shared" si="38"/>
        <v>Empire District Electric Co_KS</v>
      </c>
      <c r="L797" s="45" t="s">
        <v>1837</v>
      </c>
      <c r="M797" s="45">
        <v>0</v>
      </c>
      <c r="N797" s="45">
        <v>1409</v>
      </c>
      <c r="O797" s="45">
        <v>50</v>
      </c>
      <c r="P797" s="45">
        <v>8708</v>
      </c>
      <c r="Q797" s="45">
        <v>0</v>
      </c>
      <c r="R797" s="45">
        <v>61270</v>
      </c>
      <c r="S797" s="45">
        <v>69249</v>
      </c>
      <c r="T797" s="45">
        <v>114435</v>
      </c>
      <c r="U797" s="45">
        <v>0</v>
      </c>
      <c r="V797" s="45">
        <v>9.5500000000000007</v>
      </c>
      <c r="W797" s="45">
        <v>6.97</v>
      </c>
      <c r="X797" s="45">
        <v>9.24</v>
      </c>
      <c r="Y797" s="46">
        <v>147265</v>
      </c>
      <c r="Z797" s="46">
        <v>52443.381162048317</v>
      </c>
      <c r="AA797" s="47">
        <f>_xlfn.XLOOKUP($E797,Main_OG!$D$1:$D$766,Main_OG!AJ$1:AJ$766,"")</f>
        <v>43232610</v>
      </c>
      <c r="AB797" s="47">
        <f>_xlfn.XLOOKUP($E797,Main_OG!$D$1:$D$766,Main_OG!AK$1:AK$766,"")</f>
        <v>698010</v>
      </c>
      <c r="AC797" s="47">
        <f>_xlfn.XLOOKUP($E797,Main_OG!$D$1:$D$766,Main_OG!AL$1:AL$766,"")</f>
        <v>53280174</v>
      </c>
      <c r="AD797" s="47">
        <f>_xlfn.XLOOKUP($E797,Main_OG!$D$1:$D$766,Main_OG!AM$1:AM$766,"")</f>
        <v>8497160</v>
      </c>
    </row>
    <row r="798" spans="1:30" x14ac:dyDescent="0.35">
      <c r="A798" s="36" t="s">
        <v>1827</v>
      </c>
      <c r="B798" s="45" t="s">
        <v>370</v>
      </c>
      <c r="C798" s="45" t="s">
        <v>4406</v>
      </c>
      <c r="D798" s="36" t="s">
        <v>1827</v>
      </c>
      <c r="E798" s="36" t="str">
        <f t="shared" si="36"/>
        <v>2008_MO</v>
      </c>
      <c r="F798" s="45">
        <v>2008</v>
      </c>
      <c r="G798" s="45">
        <f>_xlfn.XLOOKUP(I798,Main_OG!$B$1:$B$766,Main_OG!$O$1:$O$766,"")</f>
        <v>0</v>
      </c>
      <c r="H798" s="45">
        <f>_xlfn.XLOOKUP(E798,Main_OG!$D$1:$D$766,Main_OG!$J$1:$J$766,"")</f>
        <v>0</v>
      </c>
      <c r="I798" s="45" t="s">
        <v>370</v>
      </c>
      <c r="J798" s="45" t="str">
        <f t="shared" si="37"/>
        <v>Empire District Electric Co_MO</v>
      </c>
      <c r="K798" s="45" t="str">
        <f t="shared" si="38"/>
        <v>Empire District Electric Co_MO</v>
      </c>
      <c r="L798" s="45" t="s">
        <v>1838</v>
      </c>
      <c r="M798" s="45">
        <v>0</v>
      </c>
      <c r="N798" s="45">
        <v>23384</v>
      </c>
      <c r="O798" s="45">
        <v>287</v>
      </c>
      <c r="P798" s="45">
        <v>124396</v>
      </c>
      <c r="Q798" s="45">
        <v>0</v>
      </c>
      <c r="R798" s="45">
        <v>1599323</v>
      </c>
      <c r="S798" s="45">
        <v>881880</v>
      </c>
      <c r="T798" s="45">
        <v>1742164</v>
      </c>
      <c r="U798" s="45">
        <v>0</v>
      </c>
      <c r="V798" s="45">
        <v>8.1999999999999993</v>
      </c>
      <c r="W798" s="45">
        <v>6.2</v>
      </c>
      <c r="X798" s="45">
        <v>9.2100000000000009</v>
      </c>
      <c r="Y798" s="46">
        <v>297881.8</v>
      </c>
      <c r="Z798" s="46">
        <v>50284.60903226852</v>
      </c>
      <c r="AA798" s="47">
        <f>_xlfn.XLOOKUP($E798,Main_OG!$D$1:$D$766,Main_OG!AJ$1:AJ$766,"")</f>
        <v>87632152</v>
      </c>
      <c r="AB798" s="47">
        <f>_xlfn.XLOOKUP($E798,Main_OG!$D$1:$D$766,Main_OG!AK$1:AK$766,"")</f>
        <v>289334</v>
      </c>
      <c r="AC798" s="47">
        <f>_xlfn.XLOOKUP($E798,Main_OG!$D$1:$D$766,Main_OG!AL$1:AL$766,"")</f>
        <v>84592026</v>
      </c>
      <c r="AD798" s="47">
        <f>_xlfn.XLOOKUP($E798,Main_OG!$D$1:$D$766,Main_OG!AM$1:AM$766,"")</f>
        <v>9378629</v>
      </c>
    </row>
    <row r="799" spans="1:30" x14ac:dyDescent="0.35">
      <c r="A799" s="36" t="s">
        <v>1827</v>
      </c>
      <c r="B799" s="45" t="s">
        <v>510</v>
      </c>
      <c r="C799" s="45" t="s">
        <v>4406</v>
      </c>
      <c r="D799" s="36" t="s">
        <v>1827</v>
      </c>
      <c r="E799" s="36" t="str">
        <f t="shared" si="36"/>
        <v>2008_OK</v>
      </c>
      <c r="F799" s="45">
        <v>2008</v>
      </c>
      <c r="G799" s="45">
        <f>_xlfn.XLOOKUP(I799,Main_OG!$B$1:$B$766,Main_OG!$O$1:$O$766,"")</f>
        <v>1</v>
      </c>
      <c r="H799" s="45">
        <f>_xlfn.XLOOKUP(E799,Main_OG!$D$1:$D$766,Main_OG!$J$1:$J$766,"")</f>
        <v>0</v>
      </c>
      <c r="I799" s="45" t="s">
        <v>510</v>
      </c>
      <c r="J799" s="45" t="str">
        <f t="shared" si="37"/>
        <v>Empire District Electric Co_OK</v>
      </c>
      <c r="K799" s="45" t="str">
        <f t="shared" si="38"/>
        <v>Empire District Electric Co_OK</v>
      </c>
      <c r="L799" s="45" t="s">
        <v>1839</v>
      </c>
      <c r="M799" s="45">
        <v>0</v>
      </c>
      <c r="N799" s="45">
        <v>949</v>
      </c>
      <c r="O799" s="45">
        <v>15</v>
      </c>
      <c r="P799" s="45">
        <v>4101</v>
      </c>
      <c r="Q799" s="45">
        <v>0</v>
      </c>
      <c r="R799" s="45">
        <v>50182</v>
      </c>
      <c r="S799" s="45">
        <v>48796</v>
      </c>
      <c r="T799" s="45">
        <v>55117</v>
      </c>
      <c r="U799" s="45">
        <v>0</v>
      </c>
      <c r="V799" s="45">
        <v>8.01</v>
      </c>
      <c r="W799" s="45">
        <v>6.62</v>
      </c>
      <c r="X799" s="45">
        <v>8.25</v>
      </c>
      <c r="Y799" s="46">
        <v>158987.79999999999</v>
      </c>
      <c r="Z799" s="46">
        <v>43333.017168823128</v>
      </c>
      <c r="AA799" s="47">
        <f>_xlfn.XLOOKUP($E799,Main_OG!$D$1:$D$766,Main_OG!AJ$1:AJ$766,"")</f>
        <v>44314382</v>
      </c>
      <c r="AB799" s="47">
        <f>_xlfn.XLOOKUP($E799,Main_OG!$D$1:$D$766,Main_OG!AK$1:AK$766,"")</f>
        <v>62666</v>
      </c>
      <c r="AC799" s="47">
        <f>_xlfn.XLOOKUP($E799,Main_OG!$D$1:$D$766,Main_OG!AL$1:AL$766,"")</f>
        <v>568529604</v>
      </c>
      <c r="AD799" s="47">
        <f>_xlfn.XLOOKUP($E799,Main_OG!$D$1:$D$766,Main_OG!AM$1:AM$766,"")</f>
        <v>0</v>
      </c>
    </row>
    <row r="800" spans="1:30" x14ac:dyDescent="0.35">
      <c r="A800" s="36" t="s">
        <v>1827</v>
      </c>
      <c r="B800" s="45" t="s">
        <v>628</v>
      </c>
      <c r="C800" s="45" t="s">
        <v>4406</v>
      </c>
      <c r="D800" s="36" t="s">
        <v>1827</v>
      </c>
      <c r="E800" s="36" t="str">
        <f t="shared" si="36"/>
        <v>2009_AR</v>
      </c>
      <c r="F800" s="45">
        <v>2009</v>
      </c>
      <c r="G800" s="45">
        <f>_xlfn.XLOOKUP(I800,Main_OG!$B$1:$B$766,Main_OG!$O$1:$O$766,"")</f>
        <v>1</v>
      </c>
      <c r="H800" s="45">
        <f>_xlfn.XLOOKUP(E800,Main_OG!$D$1:$D$766,Main_OG!$J$1:$J$766,"")</f>
        <v>0</v>
      </c>
      <c r="I800" s="45" t="s">
        <v>628</v>
      </c>
      <c r="J800" s="45" t="str">
        <f t="shared" si="37"/>
        <v>Empire District Electric Co_AR</v>
      </c>
      <c r="K800" s="45" t="str">
        <f t="shared" si="38"/>
        <v>Empire District Electric Co_AR</v>
      </c>
      <c r="L800" s="45" t="s">
        <v>1840</v>
      </c>
      <c r="M800" s="45">
        <v>0</v>
      </c>
      <c r="N800" s="45">
        <v>740</v>
      </c>
      <c r="O800" s="45">
        <v>9</v>
      </c>
      <c r="P800" s="45">
        <v>3554</v>
      </c>
      <c r="Q800" s="45">
        <v>0</v>
      </c>
      <c r="R800" s="45">
        <v>31158</v>
      </c>
      <c r="S800" s="45">
        <v>67250</v>
      </c>
      <c r="T800" s="45">
        <v>39451</v>
      </c>
      <c r="U800" s="45">
        <v>0</v>
      </c>
      <c r="V800" s="45">
        <v>8.94</v>
      </c>
      <c r="W800" s="45">
        <v>6.86</v>
      </c>
      <c r="X800" s="45">
        <v>9.6300000000000008</v>
      </c>
      <c r="Y800" s="46">
        <v>109833.1</v>
      </c>
      <c r="Z800" s="46">
        <v>37914.757548130845</v>
      </c>
      <c r="AA800" s="47">
        <f>_xlfn.XLOOKUP($E800,Main_OG!$D$1:$D$766,Main_OG!AJ$1:AJ$766,"")</f>
        <v>30032796</v>
      </c>
      <c r="AB800" s="47">
        <f>_xlfn.XLOOKUP($E800,Main_OG!$D$1:$D$766,Main_OG!AK$1:AK$766,"")</f>
        <v>298484</v>
      </c>
      <c r="AC800" s="47">
        <f>_xlfn.XLOOKUP($E800,Main_OG!$D$1:$D$766,Main_OG!AL$1:AL$766,"")</f>
        <v>157397824</v>
      </c>
      <c r="AD800" s="47">
        <f>_xlfn.XLOOKUP($E800,Main_OG!$D$1:$D$766,Main_OG!AM$1:AM$766,"")</f>
        <v>15169966</v>
      </c>
    </row>
    <row r="801" spans="1:30" x14ac:dyDescent="0.35">
      <c r="A801" s="36" t="s">
        <v>1827</v>
      </c>
      <c r="B801" s="45" t="s">
        <v>567</v>
      </c>
      <c r="C801" s="45" t="s">
        <v>4406</v>
      </c>
      <c r="D801" s="36" t="s">
        <v>1827</v>
      </c>
      <c r="E801" s="36" t="str">
        <f t="shared" si="36"/>
        <v>2009_KS</v>
      </c>
      <c r="F801" s="45">
        <v>2009</v>
      </c>
      <c r="G801" s="45">
        <f>_xlfn.XLOOKUP(I801,Main_OG!$B$1:$B$766,Main_OG!$O$1:$O$766,"")</f>
        <v>1</v>
      </c>
      <c r="H801" s="45">
        <f>_xlfn.XLOOKUP(E801,Main_OG!$D$1:$D$766,Main_OG!$J$1:$J$766,"")</f>
        <v>0</v>
      </c>
      <c r="I801" s="45" t="s">
        <v>567</v>
      </c>
      <c r="J801" s="45" t="str">
        <f t="shared" si="37"/>
        <v>Empire District Electric Co_KS</v>
      </c>
      <c r="K801" s="45" t="str">
        <f t="shared" si="38"/>
        <v>Empire District Electric Co_KS</v>
      </c>
      <c r="L801" s="45" t="s">
        <v>1841</v>
      </c>
      <c r="M801" s="45">
        <v>0</v>
      </c>
      <c r="N801" s="45">
        <v>1408</v>
      </c>
      <c r="O801" s="45">
        <v>50</v>
      </c>
      <c r="P801" s="45">
        <v>8643</v>
      </c>
      <c r="Q801" s="45">
        <v>0</v>
      </c>
      <c r="R801" s="45">
        <v>57755</v>
      </c>
      <c r="S801" s="45">
        <v>61833</v>
      </c>
      <c r="T801" s="45">
        <v>113077</v>
      </c>
      <c r="U801" s="45">
        <v>0</v>
      </c>
      <c r="V801" s="45">
        <v>9.4700000000000006</v>
      </c>
      <c r="W801" s="45">
        <v>7</v>
      </c>
      <c r="X801" s="45">
        <v>8.9600000000000009</v>
      </c>
      <c r="Y801" s="46">
        <v>141902.5</v>
      </c>
      <c r="Z801" s="46">
        <v>50094.362135966199</v>
      </c>
      <c r="AA801" s="47">
        <f>_xlfn.XLOOKUP($E801,Main_OG!$D$1:$D$766,Main_OG!AJ$1:AJ$766,"")</f>
        <v>41565384</v>
      </c>
      <c r="AB801" s="47">
        <f>_xlfn.XLOOKUP($E801,Main_OG!$D$1:$D$766,Main_OG!AK$1:AK$766,"")</f>
        <v>706852</v>
      </c>
      <c r="AC801" s="47">
        <f>_xlfn.XLOOKUP($E801,Main_OG!$D$1:$D$766,Main_OG!AL$1:AL$766,"")</f>
        <v>64080940</v>
      </c>
      <c r="AD801" s="47">
        <f>_xlfn.XLOOKUP($E801,Main_OG!$D$1:$D$766,Main_OG!AM$1:AM$766,"")</f>
        <v>8768548</v>
      </c>
    </row>
    <row r="802" spans="1:30" x14ac:dyDescent="0.35">
      <c r="A802" s="36" t="s">
        <v>1827</v>
      </c>
      <c r="B802" s="45" t="s">
        <v>370</v>
      </c>
      <c r="C802" s="45" t="s">
        <v>4406</v>
      </c>
      <c r="D802" s="36" t="s">
        <v>1827</v>
      </c>
      <c r="E802" s="36" t="str">
        <f t="shared" si="36"/>
        <v>2009_MO</v>
      </c>
      <c r="F802" s="45">
        <v>2009</v>
      </c>
      <c r="G802" s="45">
        <f>_xlfn.XLOOKUP(I802,Main_OG!$B$1:$B$766,Main_OG!$O$1:$O$766,"")</f>
        <v>0</v>
      </c>
      <c r="H802" s="45">
        <f>_xlfn.XLOOKUP(E802,Main_OG!$D$1:$D$766,Main_OG!$J$1:$J$766,"")</f>
        <v>0</v>
      </c>
      <c r="I802" s="45" t="s">
        <v>370</v>
      </c>
      <c r="J802" s="45" t="str">
        <f t="shared" si="37"/>
        <v>Empire District Electric Co_MO</v>
      </c>
      <c r="K802" s="45" t="str">
        <f t="shared" si="38"/>
        <v>Empire District Electric Co_MO</v>
      </c>
      <c r="L802" s="45" t="s">
        <v>1842</v>
      </c>
      <c r="M802" s="45">
        <v>0</v>
      </c>
      <c r="N802" s="45">
        <v>23419</v>
      </c>
      <c r="O802" s="45">
        <v>284</v>
      </c>
      <c r="P802" s="45">
        <v>124648</v>
      </c>
      <c r="Q802" s="45">
        <v>0</v>
      </c>
      <c r="R802" s="45">
        <v>1558009</v>
      </c>
      <c r="S802" s="45">
        <v>816075</v>
      </c>
      <c r="T802" s="45">
        <v>1662612</v>
      </c>
      <c r="U802" s="45">
        <v>0</v>
      </c>
      <c r="V802" s="45">
        <v>8.65</v>
      </c>
      <c r="W802" s="45">
        <v>6.6</v>
      </c>
      <c r="X802" s="45">
        <v>9.76</v>
      </c>
      <c r="Y802" s="46">
        <v>289566.8</v>
      </c>
      <c r="Z802" s="46">
        <v>48576.165961649953</v>
      </c>
      <c r="AA802" s="47">
        <f>_xlfn.XLOOKUP($E802,Main_OG!$D$1:$D$766,Main_OG!AJ$1:AJ$766,"")</f>
        <v>85503508</v>
      </c>
      <c r="AB802" s="47">
        <f>_xlfn.XLOOKUP($E802,Main_OG!$D$1:$D$766,Main_OG!AK$1:AK$766,"")</f>
        <v>453774</v>
      </c>
      <c r="AC802" s="47">
        <f>_xlfn.XLOOKUP($E802,Main_OG!$D$1:$D$766,Main_OG!AL$1:AL$766,"")</f>
        <v>59003074</v>
      </c>
      <c r="AD802" s="47">
        <f>_xlfn.XLOOKUP($E802,Main_OG!$D$1:$D$766,Main_OG!AM$1:AM$766,"")</f>
        <v>10247116</v>
      </c>
    </row>
    <row r="803" spans="1:30" x14ac:dyDescent="0.35">
      <c r="A803" s="36" t="s">
        <v>1827</v>
      </c>
      <c r="B803" s="45" t="s">
        <v>510</v>
      </c>
      <c r="C803" s="45" t="s">
        <v>4406</v>
      </c>
      <c r="D803" s="36" t="s">
        <v>1827</v>
      </c>
      <c r="E803" s="36" t="str">
        <f t="shared" si="36"/>
        <v>2009_OK</v>
      </c>
      <c r="F803" s="45">
        <v>2009</v>
      </c>
      <c r="G803" s="45">
        <f>_xlfn.XLOOKUP(I803,Main_OG!$B$1:$B$766,Main_OG!$O$1:$O$766,"")</f>
        <v>1</v>
      </c>
      <c r="H803" s="45">
        <f>_xlfn.XLOOKUP(E803,Main_OG!$D$1:$D$766,Main_OG!$J$1:$J$766,"")</f>
        <v>0</v>
      </c>
      <c r="I803" s="45" t="s">
        <v>510</v>
      </c>
      <c r="J803" s="45" t="str">
        <f t="shared" si="37"/>
        <v>Empire District Electric Co_OK</v>
      </c>
      <c r="K803" s="45" t="str">
        <f t="shared" si="38"/>
        <v>Empire District Electric Co_OK</v>
      </c>
      <c r="L803" s="45" t="s">
        <v>1843</v>
      </c>
      <c r="M803" s="45">
        <v>0</v>
      </c>
      <c r="N803" s="45">
        <v>926</v>
      </c>
      <c r="O803" s="45">
        <v>11</v>
      </c>
      <c r="P803" s="45">
        <v>3970</v>
      </c>
      <c r="Q803" s="45">
        <v>0</v>
      </c>
      <c r="R803" s="45">
        <v>56318</v>
      </c>
      <c r="S803" s="45">
        <v>47007</v>
      </c>
      <c r="T803" s="45">
        <v>51334</v>
      </c>
      <c r="U803" s="45">
        <v>0</v>
      </c>
      <c r="V803" s="45">
        <v>7.76</v>
      </c>
      <c r="W803" s="45">
        <v>6.72</v>
      </c>
      <c r="X803" s="45">
        <v>8.25</v>
      </c>
      <c r="Y803" s="46">
        <v>156856.79999999999</v>
      </c>
      <c r="Z803" s="46">
        <v>42193.345549191785</v>
      </c>
      <c r="AA803" s="47">
        <f>_xlfn.XLOOKUP($E803,Main_OG!$D$1:$D$766,Main_OG!AJ$1:AJ$766,"")</f>
        <v>42290178</v>
      </c>
      <c r="AB803" s="47">
        <f>_xlfn.XLOOKUP($E803,Main_OG!$D$1:$D$766,Main_OG!AK$1:AK$766,"")</f>
        <v>52160</v>
      </c>
      <c r="AC803" s="47">
        <f>_xlfn.XLOOKUP($E803,Main_OG!$D$1:$D$766,Main_OG!AL$1:AL$766,"")</f>
        <v>571356752</v>
      </c>
      <c r="AD803" s="47">
        <f>_xlfn.XLOOKUP($E803,Main_OG!$D$1:$D$766,Main_OG!AM$1:AM$766,"")</f>
        <v>0</v>
      </c>
    </row>
    <row r="804" spans="1:30" x14ac:dyDescent="0.35">
      <c r="A804" s="36" t="s">
        <v>1827</v>
      </c>
      <c r="B804" s="45" t="s">
        <v>628</v>
      </c>
      <c r="C804" s="45" t="s">
        <v>4406</v>
      </c>
      <c r="D804" s="36" t="s">
        <v>1827</v>
      </c>
      <c r="E804" s="36" t="str">
        <f t="shared" si="36"/>
        <v>2010_AR</v>
      </c>
      <c r="F804" s="45">
        <v>2010</v>
      </c>
      <c r="G804" s="45">
        <f>_xlfn.XLOOKUP(I804,Main_OG!$B$1:$B$766,Main_OG!$O$1:$O$766,"")</f>
        <v>1</v>
      </c>
      <c r="H804" s="45">
        <f>_xlfn.XLOOKUP(E804,Main_OG!$D$1:$D$766,Main_OG!$J$1:$J$766,"")</f>
        <v>0</v>
      </c>
      <c r="I804" s="45" t="s">
        <v>628</v>
      </c>
      <c r="J804" s="45" t="str">
        <f t="shared" si="37"/>
        <v>Empire District Electric Co_AR</v>
      </c>
      <c r="K804" s="45" t="str">
        <f t="shared" si="38"/>
        <v>Empire District Electric Co_AR</v>
      </c>
      <c r="L804" s="45" t="s">
        <v>1844</v>
      </c>
      <c r="M804" s="45">
        <v>0</v>
      </c>
      <c r="N804" s="45">
        <v>741</v>
      </c>
      <c r="O804" s="45">
        <v>11</v>
      </c>
      <c r="P804" s="45">
        <v>3570</v>
      </c>
      <c r="Q804" s="45">
        <v>0</v>
      </c>
      <c r="R804" s="45">
        <v>35899</v>
      </c>
      <c r="S804" s="45">
        <v>76249</v>
      </c>
      <c r="T804" s="45">
        <v>43304</v>
      </c>
      <c r="U804" s="45">
        <v>0</v>
      </c>
      <c r="V804" s="45">
        <v>8.6</v>
      </c>
      <c r="W804" s="45">
        <v>6.7</v>
      </c>
      <c r="X804" s="45">
        <v>9.3800000000000008</v>
      </c>
      <c r="Y804" s="46">
        <v>113000.9</v>
      </c>
      <c r="Z804" s="46">
        <v>38672.476846322279</v>
      </c>
      <c r="AA804" s="47">
        <f>_xlfn.XLOOKUP($E804,Main_OG!$D$1:$D$766,Main_OG!AJ$1:AJ$766,"")</f>
        <v>33131108</v>
      </c>
      <c r="AB804" s="47">
        <f>_xlfn.XLOOKUP($E804,Main_OG!$D$1:$D$766,Main_OG!AK$1:AK$766,"")</f>
        <v>156038</v>
      </c>
      <c r="AC804" s="47">
        <f>_xlfn.XLOOKUP($E804,Main_OG!$D$1:$D$766,Main_OG!AL$1:AL$766,"")</f>
        <v>185267596</v>
      </c>
      <c r="AD804" s="47">
        <f>_xlfn.XLOOKUP($E804,Main_OG!$D$1:$D$766,Main_OG!AM$1:AM$766,"")</f>
        <v>15022678</v>
      </c>
    </row>
    <row r="805" spans="1:30" x14ac:dyDescent="0.35">
      <c r="A805" s="36" t="s">
        <v>1827</v>
      </c>
      <c r="B805" s="45" t="s">
        <v>567</v>
      </c>
      <c r="C805" s="45" t="s">
        <v>4406</v>
      </c>
      <c r="D805" s="36" t="s">
        <v>1827</v>
      </c>
      <c r="E805" s="36" t="str">
        <f t="shared" si="36"/>
        <v>2010_KS</v>
      </c>
      <c r="F805" s="45">
        <v>2010</v>
      </c>
      <c r="G805" s="45">
        <f>_xlfn.XLOOKUP(I805,Main_OG!$B$1:$B$766,Main_OG!$O$1:$O$766,"")</f>
        <v>1</v>
      </c>
      <c r="H805" s="45">
        <f>_xlfn.XLOOKUP(E805,Main_OG!$D$1:$D$766,Main_OG!$J$1:$J$766,"")</f>
        <v>0</v>
      </c>
      <c r="I805" s="45" t="s">
        <v>567</v>
      </c>
      <c r="J805" s="45" t="str">
        <f t="shared" si="37"/>
        <v>Empire District Electric Co_KS</v>
      </c>
      <c r="K805" s="45" t="str">
        <f t="shared" si="38"/>
        <v>Empire District Electric Co_KS</v>
      </c>
      <c r="L805" s="45" t="s">
        <v>1845</v>
      </c>
      <c r="M805" s="45">
        <v>0</v>
      </c>
      <c r="N805" s="45">
        <v>1396</v>
      </c>
      <c r="O805" s="45">
        <v>50</v>
      </c>
      <c r="P805" s="45">
        <v>8592</v>
      </c>
      <c r="Q805" s="45">
        <v>0</v>
      </c>
      <c r="R805" s="45">
        <v>59888</v>
      </c>
      <c r="S805" s="45">
        <v>63390</v>
      </c>
      <c r="T805" s="45">
        <v>123130</v>
      </c>
      <c r="U805" s="45">
        <v>0</v>
      </c>
      <c r="V805" s="45">
        <v>10.37</v>
      </c>
      <c r="W805" s="45">
        <v>7.43</v>
      </c>
      <c r="X805" s="45">
        <v>9.67</v>
      </c>
      <c r="Y805" s="46">
        <v>143870.1</v>
      </c>
      <c r="Z805" s="46">
        <v>50334.748410399872</v>
      </c>
      <c r="AA805" s="47">
        <f>_xlfn.XLOOKUP($E805,Main_OG!$D$1:$D$766,Main_OG!AJ$1:AJ$766,"")</f>
        <v>41929250</v>
      </c>
      <c r="AB805" s="47">
        <f>_xlfn.XLOOKUP($E805,Main_OG!$D$1:$D$766,Main_OG!AK$1:AK$766,"")</f>
        <v>592626</v>
      </c>
      <c r="AC805" s="47">
        <f>_xlfn.XLOOKUP($E805,Main_OG!$D$1:$D$766,Main_OG!AL$1:AL$766,"")</f>
        <v>55814906</v>
      </c>
      <c r="AD805" s="47">
        <f>_xlfn.XLOOKUP($E805,Main_OG!$D$1:$D$766,Main_OG!AM$1:AM$766,"")</f>
        <v>9555712</v>
      </c>
    </row>
    <row r="806" spans="1:30" x14ac:dyDescent="0.35">
      <c r="A806" s="36" t="s">
        <v>1827</v>
      </c>
      <c r="B806" s="45" t="s">
        <v>370</v>
      </c>
      <c r="C806" s="45" t="s">
        <v>4406</v>
      </c>
      <c r="D806" s="36" t="s">
        <v>1827</v>
      </c>
      <c r="E806" s="36" t="str">
        <f t="shared" si="36"/>
        <v>2010_MO</v>
      </c>
      <c r="F806" s="45">
        <v>2010</v>
      </c>
      <c r="G806" s="45">
        <f>_xlfn.XLOOKUP(I806,Main_OG!$B$1:$B$766,Main_OG!$O$1:$O$766,"")</f>
        <v>0</v>
      </c>
      <c r="H806" s="45">
        <f>_xlfn.XLOOKUP(E806,Main_OG!$D$1:$D$766,Main_OG!$J$1:$J$766,"")</f>
        <v>0</v>
      </c>
      <c r="I806" s="45" t="s">
        <v>370</v>
      </c>
      <c r="J806" s="45" t="str">
        <f t="shared" si="37"/>
        <v>Empire District Electric Co_MO</v>
      </c>
      <c r="K806" s="45" t="str">
        <f t="shared" si="38"/>
        <v>Empire District Electric Co_MO</v>
      </c>
      <c r="L806" s="45" t="s">
        <v>1846</v>
      </c>
      <c r="M806" s="45">
        <v>0</v>
      </c>
      <c r="N806" s="45">
        <v>23498</v>
      </c>
      <c r="O806" s="45">
        <v>286</v>
      </c>
      <c r="P806" s="45">
        <v>125702</v>
      </c>
      <c r="Q806" s="45">
        <v>0</v>
      </c>
      <c r="R806" s="45">
        <v>1616859</v>
      </c>
      <c r="S806" s="45">
        <v>815637</v>
      </c>
      <c r="T806" s="45">
        <v>1838281</v>
      </c>
      <c r="U806" s="45">
        <v>0</v>
      </c>
      <c r="V806" s="45">
        <v>8.94</v>
      </c>
      <c r="W806" s="45">
        <v>6.9</v>
      </c>
      <c r="X806" s="45">
        <v>10.02</v>
      </c>
      <c r="Y806" s="46">
        <v>295986.40000000002</v>
      </c>
      <c r="Z806" s="46">
        <v>49363.24327407415</v>
      </c>
      <c r="AA806" s="47">
        <f>_xlfn.XLOOKUP($E806,Main_OG!$D$1:$D$766,Main_OG!AJ$1:AJ$766,"")</f>
        <v>89532014</v>
      </c>
      <c r="AB806" s="47">
        <f>_xlfn.XLOOKUP($E806,Main_OG!$D$1:$D$766,Main_OG!AK$1:AK$766,"")</f>
        <v>509430</v>
      </c>
      <c r="AC806" s="47">
        <f>_xlfn.XLOOKUP($E806,Main_OG!$D$1:$D$766,Main_OG!AL$1:AL$766,"")</f>
        <v>79400222</v>
      </c>
      <c r="AD806" s="47">
        <f>_xlfn.XLOOKUP($E806,Main_OG!$D$1:$D$766,Main_OG!AM$1:AM$766,"")</f>
        <v>8996033</v>
      </c>
    </row>
    <row r="807" spans="1:30" x14ac:dyDescent="0.35">
      <c r="A807" s="36" t="s">
        <v>1827</v>
      </c>
      <c r="B807" s="45" t="s">
        <v>510</v>
      </c>
      <c r="C807" s="45" t="s">
        <v>4406</v>
      </c>
      <c r="D807" s="36" t="s">
        <v>1827</v>
      </c>
      <c r="E807" s="36" t="str">
        <f t="shared" si="36"/>
        <v>2010_OK</v>
      </c>
      <c r="F807" s="45">
        <v>2010</v>
      </c>
      <c r="G807" s="45">
        <f>_xlfn.XLOOKUP(I807,Main_OG!$B$1:$B$766,Main_OG!$O$1:$O$766,"")</f>
        <v>1</v>
      </c>
      <c r="H807" s="45">
        <f>_xlfn.XLOOKUP(E807,Main_OG!$D$1:$D$766,Main_OG!$J$1:$J$766,"")</f>
        <v>0</v>
      </c>
      <c r="I807" s="45" t="s">
        <v>510</v>
      </c>
      <c r="J807" s="45" t="str">
        <f t="shared" si="37"/>
        <v>Empire District Electric Co_OK</v>
      </c>
      <c r="K807" s="45" t="str">
        <f t="shared" si="38"/>
        <v>Empire District Electric Co_OK</v>
      </c>
      <c r="L807" s="45" t="s">
        <v>1847</v>
      </c>
      <c r="M807" s="45">
        <v>0</v>
      </c>
      <c r="N807" s="45">
        <v>913</v>
      </c>
      <c r="O807" s="45">
        <v>12</v>
      </c>
      <c r="P807" s="45">
        <v>3814</v>
      </c>
      <c r="Q807" s="45">
        <v>0</v>
      </c>
      <c r="R807" s="45">
        <v>58724</v>
      </c>
      <c r="S807" s="45">
        <v>51757</v>
      </c>
      <c r="T807" s="45">
        <v>55654</v>
      </c>
      <c r="U807" s="45">
        <v>0</v>
      </c>
      <c r="V807" s="45">
        <v>8.0399999999999991</v>
      </c>
      <c r="W807" s="45">
        <v>6.96</v>
      </c>
      <c r="X807" s="45">
        <v>8.41</v>
      </c>
      <c r="Y807" s="46">
        <v>158086.39999999999</v>
      </c>
      <c r="Z807" s="46">
        <v>42044.098771972655</v>
      </c>
      <c r="AA807" s="47">
        <f>_xlfn.XLOOKUP($E807,Main_OG!$D$1:$D$766,Main_OG!AJ$1:AJ$766,"")</f>
        <v>39118024</v>
      </c>
      <c r="AB807" s="47">
        <f>_xlfn.XLOOKUP($E807,Main_OG!$D$1:$D$766,Main_OG!AK$1:AK$766,"")</f>
        <v>56910</v>
      </c>
      <c r="AC807" s="47">
        <f>_xlfn.XLOOKUP($E807,Main_OG!$D$1:$D$766,Main_OG!AL$1:AL$766,"")</f>
        <v>578948656</v>
      </c>
      <c r="AD807" s="47">
        <f>_xlfn.XLOOKUP($E807,Main_OG!$D$1:$D$766,Main_OG!AM$1:AM$766,"")</f>
        <v>0</v>
      </c>
    </row>
    <row r="808" spans="1:30" x14ac:dyDescent="0.35">
      <c r="A808" s="36" t="s">
        <v>1827</v>
      </c>
      <c r="B808" s="45" t="s">
        <v>628</v>
      </c>
      <c r="C808" s="45" t="s">
        <v>4406</v>
      </c>
      <c r="D808" s="36" t="s">
        <v>1827</v>
      </c>
      <c r="E808" s="36" t="str">
        <f t="shared" si="36"/>
        <v>2011_AR</v>
      </c>
      <c r="F808" s="45">
        <v>2011</v>
      </c>
      <c r="G808" s="45">
        <f>_xlfn.XLOOKUP(I808,Main_OG!$B$1:$B$766,Main_OG!$O$1:$O$766,"")</f>
        <v>1</v>
      </c>
      <c r="H808" s="45">
        <f>_xlfn.XLOOKUP(E808,Main_OG!$D$1:$D$766,Main_OG!$J$1:$J$766,"")</f>
        <v>0</v>
      </c>
      <c r="I808" s="45" t="s">
        <v>628</v>
      </c>
      <c r="J808" s="45" t="str">
        <f t="shared" si="37"/>
        <v>Empire District Electric Co_AR</v>
      </c>
      <c r="K808" s="45" t="str">
        <f t="shared" si="38"/>
        <v>Empire District Electric Co_AR</v>
      </c>
      <c r="L808" s="45" t="s">
        <v>1848</v>
      </c>
      <c r="M808" s="45">
        <v>0</v>
      </c>
      <c r="N808" s="45">
        <v>755</v>
      </c>
      <c r="O808" s="45">
        <v>9</v>
      </c>
      <c r="P808" s="45">
        <v>3569</v>
      </c>
      <c r="Q808" s="45">
        <v>0</v>
      </c>
      <c r="R808" s="45">
        <v>36263</v>
      </c>
      <c r="S808" s="45">
        <v>76122</v>
      </c>
      <c r="T808" s="45">
        <v>42499</v>
      </c>
      <c r="U808" s="45">
        <v>0</v>
      </c>
      <c r="V808" s="45">
        <v>9.2799999999999994</v>
      </c>
      <c r="W808" s="45">
        <v>7.09</v>
      </c>
      <c r="X808" s="45">
        <v>10.44</v>
      </c>
      <c r="Y808" s="46">
        <v>115241.8</v>
      </c>
      <c r="Z808" s="46">
        <v>39184.056785393455</v>
      </c>
      <c r="AA808" s="47">
        <f>_xlfn.XLOOKUP($E808,Main_OG!$D$1:$D$766,Main_OG!AJ$1:AJ$766,"")</f>
        <v>34981510</v>
      </c>
      <c r="AB808" s="47">
        <f>_xlfn.XLOOKUP($E808,Main_OG!$D$1:$D$766,Main_OG!AK$1:AK$766,"")</f>
        <v>192764</v>
      </c>
      <c r="AC808" s="47">
        <f>_xlfn.XLOOKUP($E808,Main_OG!$D$1:$D$766,Main_OG!AL$1:AL$766,"")</f>
        <v>203919280</v>
      </c>
      <c r="AD808" s="47">
        <f>_xlfn.XLOOKUP($E808,Main_OG!$D$1:$D$766,Main_OG!AM$1:AM$766,"")</f>
        <v>14194445</v>
      </c>
    </row>
    <row r="809" spans="1:30" x14ac:dyDescent="0.35">
      <c r="A809" s="36" t="s">
        <v>1827</v>
      </c>
      <c r="B809" s="45" t="s">
        <v>567</v>
      </c>
      <c r="C809" s="45" t="s">
        <v>4406</v>
      </c>
      <c r="D809" s="36" t="s">
        <v>1827</v>
      </c>
      <c r="E809" s="36" t="str">
        <f t="shared" si="36"/>
        <v>2011_KS</v>
      </c>
      <c r="F809" s="45">
        <v>2011</v>
      </c>
      <c r="G809" s="45">
        <f>_xlfn.XLOOKUP(I809,Main_OG!$B$1:$B$766,Main_OG!$O$1:$O$766,"")</f>
        <v>1</v>
      </c>
      <c r="H809" s="45">
        <f>_xlfn.XLOOKUP(E809,Main_OG!$D$1:$D$766,Main_OG!$J$1:$J$766,"")</f>
        <v>0</v>
      </c>
      <c r="I809" s="45" t="s">
        <v>567</v>
      </c>
      <c r="J809" s="45" t="str">
        <f t="shared" si="37"/>
        <v>Empire District Electric Co_KS</v>
      </c>
      <c r="K809" s="45" t="str">
        <f t="shared" si="38"/>
        <v>Empire District Electric Co_KS</v>
      </c>
      <c r="L809" s="45" t="s">
        <v>1849</v>
      </c>
      <c r="M809" s="45">
        <v>0</v>
      </c>
      <c r="N809" s="45">
        <v>1375</v>
      </c>
      <c r="O809" s="45">
        <v>50</v>
      </c>
      <c r="P809" s="45">
        <v>8502</v>
      </c>
      <c r="Q809" s="45">
        <v>0</v>
      </c>
      <c r="R809" s="45">
        <v>58117</v>
      </c>
      <c r="S809" s="45">
        <v>64579</v>
      </c>
      <c r="T809" s="45">
        <v>121393</v>
      </c>
      <c r="U809" s="45">
        <v>0</v>
      </c>
      <c r="V809" s="45">
        <v>11.38</v>
      </c>
      <c r="W809" s="45">
        <v>8.27</v>
      </c>
      <c r="X809" s="45">
        <v>10.64</v>
      </c>
      <c r="Y809" s="46">
        <v>147836.79999999999</v>
      </c>
      <c r="Z809" s="46">
        <v>51516.878031917877</v>
      </c>
      <c r="AA809" s="47">
        <f>_xlfn.XLOOKUP($E809,Main_OG!$D$1:$D$766,Main_OG!AJ$1:AJ$766,"")</f>
        <v>40257040</v>
      </c>
      <c r="AB809" s="47">
        <f>_xlfn.XLOOKUP($E809,Main_OG!$D$1:$D$766,Main_OG!AK$1:AK$766,"")</f>
        <v>304620</v>
      </c>
      <c r="AC809" s="47">
        <f>_xlfn.XLOOKUP($E809,Main_OG!$D$1:$D$766,Main_OG!AL$1:AL$766,"")</f>
        <v>61016756</v>
      </c>
      <c r="AD809" s="47">
        <f>_xlfn.XLOOKUP($E809,Main_OG!$D$1:$D$766,Main_OG!AM$1:AM$766,"")</f>
        <v>7318888</v>
      </c>
    </row>
    <row r="810" spans="1:30" x14ac:dyDescent="0.35">
      <c r="A810" s="36" t="s">
        <v>1827</v>
      </c>
      <c r="B810" s="45" t="s">
        <v>370</v>
      </c>
      <c r="C810" s="45" t="s">
        <v>4406</v>
      </c>
      <c r="D810" s="36" t="s">
        <v>1827</v>
      </c>
      <c r="E810" s="36" t="str">
        <f t="shared" si="36"/>
        <v>2011_MO</v>
      </c>
      <c r="F810" s="45">
        <v>2011</v>
      </c>
      <c r="G810" s="45">
        <f>_xlfn.XLOOKUP(I810,Main_OG!$B$1:$B$766,Main_OG!$O$1:$O$766,"")</f>
        <v>0</v>
      </c>
      <c r="H810" s="45">
        <f>_xlfn.XLOOKUP(E810,Main_OG!$D$1:$D$766,Main_OG!$J$1:$J$766,"")</f>
        <v>0</v>
      </c>
      <c r="I810" s="45" t="s">
        <v>370</v>
      </c>
      <c r="J810" s="45" t="str">
        <f t="shared" si="37"/>
        <v>Empire District Electric Co_MO</v>
      </c>
      <c r="K810" s="45" t="str">
        <f t="shared" si="38"/>
        <v>Empire District Electric Co_MO</v>
      </c>
      <c r="L810" s="45" t="s">
        <v>1850</v>
      </c>
      <c r="M810" s="45">
        <v>0</v>
      </c>
      <c r="N810" s="45">
        <v>23179</v>
      </c>
      <c r="O810" s="45">
        <v>284</v>
      </c>
      <c r="P810" s="45">
        <v>123756</v>
      </c>
      <c r="Q810" s="45">
        <v>0</v>
      </c>
      <c r="R810" s="45">
        <v>1550777</v>
      </c>
      <c r="S810" s="45">
        <v>829236</v>
      </c>
      <c r="T810" s="45">
        <v>1762903</v>
      </c>
      <c r="U810" s="45">
        <v>0</v>
      </c>
      <c r="V810" s="45">
        <v>10.050000000000001</v>
      </c>
      <c r="W810" s="45">
        <v>7.73</v>
      </c>
      <c r="X810" s="45">
        <v>11.29</v>
      </c>
      <c r="Y810" s="46">
        <v>292984.2</v>
      </c>
      <c r="Z810" s="46">
        <v>48739.865138004476</v>
      </c>
      <c r="AA810" s="47">
        <f>_xlfn.XLOOKUP($E810,Main_OG!$D$1:$D$766,Main_OG!AJ$1:AJ$766,"")</f>
        <v>92816876</v>
      </c>
      <c r="AB810" s="47">
        <f>_xlfn.XLOOKUP($E810,Main_OG!$D$1:$D$766,Main_OG!AK$1:AK$766,"")</f>
        <v>329593.8</v>
      </c>
      <c r="AC810" s="47">
        <f>_xlfn.XLOOKUP($E810,Main_OG!$D$1:$D$766,Main_OG!AL$1:AL$766,"")</f>
        <v>75592360</v>
      </c>
      <c r="AD810" s="47">
        <f>_xlfn.XLOOKUP($E810,Main_OG!$D$1:$D$766,Main_OG!AM$1:AM$766,"")</f>
        <v>9371323</v>
      </c>
    </row>
    <row r="811" spans="1:30" x14ac:dyDescent="0.35">
      <c r="A811" s="36" t="s">
        <v>1827</v>
      </c>
      <c r="B811" s="45" t="s">
        <v>510</v>
      </c>
      <c r="C811" s="45" t="s">
        <v>4406</v>
      </c>
      <c r="D811" s="36" t="s">
        <v>1827</v>
      </c>
      <c r="E811" s="36" t="str">
        <f t="shared" si="36"/>
        <v>2011_OK</v>
      </c>
      <c r="F811" s="45">
        <v>2011</v>
      </c>
      <c r="G811" s="45">
        <f>_xlfn.XLOOKUP(I811,Main_OG!$B$1:$B$766,Main_OG!$O$1:$O$766,"")</f>
        <v>1</v>
      </c>
      <c r="H811" s="45">
        <f>_xlfn.XLOOKUP(E811,Main_OG!$D$1:$D$766,Main_OG!$J$1:$J$766,"")</f>
        <v>0</v>
      </c>
      <c r="I811" s="45" t="s">
        <v>510</v>
      </c>
      <c r="J811" s="45" t="str">
        <f t="shared" si="37"/>
        <v>Empire District Electric Co_OK</v>
      </c>
      <c r="K811" s="45" t="str">
        <f t="shared" si="38"/>
        <v>Empire District Electric Co_OK</v>
      </c>
      <c r="L811" s="45" t="s">
        <v>1851</v>
      </c>
      <c r="M811" s="45">
        <v>0</v>
      </c>
      <c r="N811" s="45">
        <v>899</v>
      </c>
      <c r="O811" s="45">
        <v>13</v>
      </c>
      <c r="P811" s="45">
        <v>3815</v>
      </c>
      <c r="Q811" s="45">
        <v>0</v>
      </c>
      <c r="R811" s="45">
        <v>59865</v>
      </c>
      <c r="S811" s="45">
        <v>52829</v>
      </c>
      <c r="T811" s="45">
        <v>55908</v>
      </c>
      <c r="U811" s="45">
        <v>0</v>
      </c>
      <c r="V811" s="45">
        <v>9.11</v>
      </c>
      <c r="W811" s="45">
        <v>7.72</v>
      </c>
      <c r="X811" s="45">
        <v>9.5500000000000007</v>
      </c>
      <c r="Y811" s="46">
        <v>163859.29999999999</v>
      </c>
      <c r="Z811" s="46">
        <v>43248.063251288528</v>
      </c>
      <c r="AA811" s="47">
        <f>_xlfn.XLOOKUP($E811,Main_OG!$D$1:$D$766,Main_OG!AJ$1:AJ$766,"")</f>
        <v>42994136</v>
      </c>
      <c r="AB811" s="47">
        <f>_xlfn.XLOOKUP($E811,Main_OG!$D$1:$D$766,Main_OG!AK$1:AK$766,"")</f>
        <v>61360</v>
      </c>
      <c r="AC811" s="47">
        <f>_xlfn.XLOOKUP($E811,Main_OG!$D$1:$D$766,Main_OG!AL$1:AL$766,"")</f>
        <v>529284978</v>
      </c>
      <c r="AD811" s="47">
        <f>_xlfn.XLOOKUP($E811,Main_OG!$D$1:$D$766,Main_OG!AM$1:AM$766,"")</f>
        <v>0</v>
      </c>
    </row>
    <row r="812" spans="1:30" x14ac:dyDescent="0.35">
      <c r="A812" s="36" t="s">
        <v>1827</v>
      </c>
      <c r="B812" s="45" t="s">
        <v>628</v>
      </c>
      <c r="C812" s="45" t="s">
        <v>4406</v>
      </c>
      <c r="D812" s="36" t="s">
        <v>1827</v>
      </c>
      <c r="E812" s="36" t="str">
        <f t="shared" si="36"/>
        <v>2012_AR</v>
      </c>
      <c r="F812" s="45">
        <v>2012</v>
      </c>
      <c r="G812" s="45">
        <f>_xlfn.XLOOKUP(I812,Main_OG!$B$1:$B$766,Main_OG!$O$1:$O$766,"")</f>
        <v>1</v>
      </c>
      <c r="H812" s="45">
        <f>_xlfn.XLOOKUP(E812,Main_OG!$D$1:$D$766,Main_OG!$J$1:$J$766,"")</f>
        <v>0</v>
      </c>
      <c r="I812" s="45" t="s">
        <v>628</v>
      </c>
      <c r="J812" s="45" t="str">
        <f t="shared" si="37"/>
        <v>Empire District Electric Co_AR</v>
      </c>
      <c r="K812" s="45" t="str">
        <f t="shared" si="38"/>
        <v>Empire District Electric Co_AR</v>
      </c>
      <c r="L812" s="45" t="s">
        <v>1852</v>
      </c>
      <c r="M812" s="45">
        <v>0</v>
      </c>
      <c r="N812" s="45">
        <v>759</v>
      </c>
      <c r="O812" s="45">
        <v>10</v>
      </c>
      <c r="P812" s="45">
        <v>3562</v>
      </c>
      <c r="Q812" s="45">
        <v>0</v>
      </c>
      <c r="R812" s="45">
        <v>36552</v>
      </c>
      <c r="S812" s="45">
        <v>76219</v>
      </c>
      <c r="T812" s="45">
        <v>41212</v>
      </c>
      <c r="U812" s="45">
        <v>0</v>
      </c>
      <c r="V812" s="45">
        <v>8.9193478000000006</v>
      </c>
      <c r="W812" s="45">
        <v>6.7973865</v>
      </c>
      <c r="X812" s="45">
        <v>10.380229</v>
      </c>
      <c r="Y812" s="46">
        <v>116616.2</v>
      </c>
      <c r="Z812" s="46">
        <v>39492.413497891546</v>
      </c>
      <c r="AA812" s="47">
        <f>_xlfn.XLOOKUP($E812,Main_OG!$D$1:$D$766,Main_OG!AJ$1:AJ$766,"")</f>
        <v>34095158</v>
      </c>
      <c r="AB812" s="47">
        <f>_xlfn.XLOOKUP($E812,Main_OG!$D$1:$D$766,Main_OG!AK$1:AK$766,"")</f>
        <v>112840</v>
      </c>
      <c r="AC812" s="47">
        <f>_xlfn.XLOOKUP($E812,Main_OG!$D$1:$D$766,Main_OG!AL$1:AL$766,"")</f>
        <v>247756828</v>
      </c>
      <c r="AD812" s="47">
        <f>_xlfn.XLOOKUP($E812,Main_OG!$D$1:$D$766,Main_OG!AM$1:AM$766,"")</f>
        <v>15493131</v>
      </c>
    </row>
    <row r="813" spans="1:30" x14ac:dyDescent="0.35">
      <c r="A813" s="36" t="s">
        <v>1827</v>
      </c>
      <c r="B813" s="45" t="s">
        <v>567</v>
      </c>
      <c r="C813" s="45" t="s">
        <v>4406</v>
      </c>
      <c r="D813" s="36" t="s">
        <v>1827</v>
      </c>
      <c r="E813" s="36" t="str">
        <f t="shared" si="36"/>
        <v>2012_KS</v>
      </c>
      <c r="F813" s="45">
        <v>2012</v>
      </c>
      <c r="G813" s="45">
        <f>_xlfn.XLOOKUP(I813,Main_OG!$B$1:$B$766,Main_OG!$O$1:$O$766,"")</f>
        <v>1</v>
      </c>
      <c r="H813" s="45">
        <f>_xlfn.XLOOKUP(E813,Main_OG!$D$1:$D$766,Main_OG!$J$1:$J$766,"")</f>
        <v>0</v>
      </c>
      <c r="I813" s="45" t="s">
        <v>567</v>
      </c>
      <c r="J813" s="45" t="str">
        <f t="shared" si="37"/>
        <v>Empire District Electric Co_KS</v>
      </c>
      <c r="K813" s="45" t="str">
        <f t="shared" si="38"/>
        <v>Empire District Electric Co_KS</v>
      </c>
      <c r="L813" s="45" t="s">
        <v>1853</v>
      </c>
      <c r="M813" s="45">
        <v>0</v>
      </c>
      <c r="N813" s="45">
        <v>1373</v>
      </c>
      <c r="O813" s="45">
        <v>47</v>
      </c>
      <c r="P813" s="45">
        <v>8411</v>
      </c>
      <c r="Q813" s="45">
        <v>0</v>
      </c>
      <c r="R813" s="45">
        <v>56831</v>
      </c>
      <c r="S813" s="45">
        <v>57994</v>
      </c>
      <c r="T813" s="45">
        <v>111296</v>
      </c>
      <c r="U813" s="45">
        <v>0</v>
      </c>
      <c r="V813" s="45">
        <v>11.713853</v>
      </c>
      <c r="W813" s="45">
        <v>8.2458530000000003</v>
      </c>
      <c r="X813" s="45">
        <v>11.029327</v>
      </c>
      <c r="Y813" s="46">
        <v>150077.1</v>
      </c>
      <c r="Z813" s="46">
        <v>52001.334708235278</v>
      </c>
      <c r="AA813" s="47">
        <f>_xlfn.XLOOKUP($E813,Main_OG!$D$1:$D$766,Main_OG!AJ$1:AJ$766,"")</f>
        <v>35518838</v>
      </c>
      <c r="AB813" s="47">
        <f>_xlfn.XLOOKUP($E813,Main_OG!$D$1:$D$766,Main_OG!AK$1:AK$766,"")</f>
        <v>156544</v>
      </c>
      <c r="AC813" s="47">
        <f>_xlfn.XLOOKUP($E813,Main_OG!$D$1:$D$766,Main_OG!AL$1:AL$766,"")</f>
        <v>66523704</v>
      </c>
      <c r="AD813" s="47">
        <f>_xlfn.XLOOKUP($E813,Main_OG!$D$1:$D$766,Main_OG!AM$1:AM$766,"")</f>
        <v>8284924</v>
      </c>
    </row>
    <row r="814" spans="1:30" x14ac:dyDescent="0.35">
      <c r="A814" s="36" t="s">
        <v>1827</v>
      </c>
      <c r="B814" s="45" t="s">
        <v>370</v>
      </c>
      <c r="C814" s="45" t="s">
        <v>4406</v>
      </c>
      <c r="D814" s="36" t="s">
        <v>1827</v>
      </c>
      <c r="E814" s="36" t="str">
        <f t="shared" si="36"/>
        <v>2012_MO</v>
      </c>
      <c r="F814" s="45">
        <v>2012</v>
      </c>
      <c r="G814" s="45">
        <f>_xlfn.XLOOKUP(I814,Main_OG!$B$1:$B$766,Main_OG!$O$1:$O$766,"")</f>
        <v>0</v>
      </c>
      <c r="H814" s="45">
        <f>_xlfn.XLOOKUP(E814,Main_OG!$D$1:$D$766,Main_OG!$J$1:$J$766,"")</f>
        <v>0</v>
      </c>
      <c r="I814" s="45" t="s">
        <v>370</v>
      </c>
      <c r="J814" s="45" t="str">
        <f t="shared" si="37"/>
        <v>Empire District Electric Co_MO</v>
      </c>
      <c r="K814" s="45" t="str">
        <f t="shared" si="38"/>
        <v>Empire District Electric Co_MO</v>
      </c>
      <c r="L814" s="45" t="s">
        <v>1854</v>
      </c>
      <c r="M814" s="45">
        <v>0</v>
      </c>
      <c r="N814" s="45">
        <v>23189</v>
      </c>
      <c r="O814" s="45">
        <v>283</v>
      </c>
      <c r="P814" s="45">
        <v>124808</v>
      </c>
      <c r="Q814" s="45">
        <v>0</v>
      </c>
      <c r="R814" s="45">
        <v>1530578</v>
      </c>
      <c r="S814" s="45">
        <v>845975</v>
      </c>
      <c r="T814" s="45">
        <v>1646997</v>
      </c>
      <c r="U814" s="45">
        <v>0</v>
      </c>
      <c r="V814" s="45">
        <v>10.305884000000001</v>
      </c>
      <c r="W814" s="45">
        <v>7.7217412000000003</v>
      </c>
      <c r="X814" s="45">
        <v>11.716943000000001</v>
      </c>
      <c r="Y814" s="46">
        <v>296514.3</v>
      </c>
      <c r="Z814" s="46">
        <v>49205.604289526083</v>
      </c>
      <c r="AA814" s="47">
        <f>_xlfn.XLOOKUP($E814,Main_OG!$D$1:$D$766,Main_OG!AJ$1:AJ$766,"")</f>
        <v>84772596</v>
      </c>
      <c r="AB814" s="47">
        <f>_xlfn.XLOOKUP($E814,Main_OG!$D$1:$D$766,Main_OG!AK$1:AK$766,"")</f>
        <v>325852</v>
      </c>
      <c r="AC814" s="47">
        <f>_xlfn.XLOOKUP($E814,Main_OG!$D$1:$D$766,Main_OG!AL$1:AL$766,"")</f>
        <v>102093922</v>
      </c>
      <c r="AD814" s="47">
        <f>_xlfn.XLOOKUP($E814,Main_OG!$D$1:$D$766,Main_OG!AM$1:AM$766,"")</f>
        <v>10718329</v>
      </c>
    </row>
    <row r="815" spans="1:30" x14ac:dyDescent="0.35">
      <c r="A815" s="36" t="s">
        <v>1827</v>
      </c>
      <c r="B815" s="45" t="s">
        <v>510</v>
      </c>
      <c r="C815" s="45" t="s">
        <v>4406</v>
      </c>
      <c r="D815" s="36" t="s">
        <v>1827</v>
      </c>
      <c r="E815" s="36" t="str">
        <f t="shared" si="36"/>
        <v>2012_OK</v>
      </c>
      <c r="F815" s="45">
        <v>2012</v>
      </c>
      <c r="G815" s="45">
        <f>_xlfn.XLOOKUP(I815,Main_OG!$B$1:$B$766,Main_OG!$O$1:$O$766,"")</f>
        <v>1</v>
      </c>
      <c r="H815" s="45">
        <f>_xlfn.XLOOKUP(E815,Main_OG!$D$1:$D$766,Main_OG!$J$1:$J$766,"")</f>
        <v>0</v>
      </c>
      <c r="I815" s="45" t="s">
        <v>510</v>
      </c>
      <c r="J815" s="45" t="str">
        <f t="shared" si="37"/>
        <v>Empire District Electric Co_OK</v>
      </c>
      <c r="K815" s="45" t="str">
        <f t="shared" si="38"/>
        <v>Empire District Electric Co_OK</v>
      </c>
      <c r="L815" s="45" t="s">
        <v>1855</v>
      </c>
      <c r="M815" s="45">
        <v>0</v>
      </c>
      <c r="N815" s="45">
        <v>877</v>
      </c>
      <c r="O815" s="45">
        <v>13</v>
      </c>
      <c r="P815" s="45">
        <v>3821</v>
      </c>
      <c r="Q815" s="45">
        <v>0</v>
      </c>
      <c r="R815" s="45">
        <v>58519</v>
      </c>
      <c r="S815" s="45">
        <v>48228</v>
      </c>
      <c r="T815" s="45">
        <v>51308</v>
      </c>
      <c r="U815" s="45">
        <v>0</v>
      </c>
      <c r="V815" s="45">
        <v>8.7716809999999992</v>
      </c>
      <c r="W815" s="45">
        <v>7.2547068000000001</v>
      </c>
      <c r="X815" s="45">
        <v>9.7343493999999993</v>
      </c>
      <c r="Y815" s="46">
        <v>172016</v>
      </c>
      <c r="Z815" s="46">
        <v>45038.38379606841</v>
      </c>
      <c r="AA815" s="47">
        <f>_xlfn.XLOOKUP($E815,Main_OG!$D$1:$D$766,Main_OG!AJ$1:AJ$766,"")</f>
        <v>36997678</v>
      </c>
      <c r="AB815" s="47">
        <f>_xlfn.XLOOKUP($E815,Main_OG!$D$1:$D$766,Main_OG!AK$1:AK$766,"")</f>
        <v>43166</v>
      </c>
      <c r="AC815" s="47">
        <f>_xlfn.XLOOKUP($E815,Main_OG!$D$1:$D$766,Main_OG!AL$1:AL$766,"")</f>
        <v>636847558</v>
      </c>
      <c r="AD815" s="47">
        <f>_xlfn.XLOOKUP($E815,Main_OG!$D$1:$D$766,Main_OG!AM$1:AM$766,"")</f>
        <v>0</v>
      </c>
    </row>
    <row r="816" spans="1:30" x14ac:dyDescent="0.35">
      <c r="A816" s="36" t="s">
        <v>1827</v>
      </c>
      <c r="B816" s="45" t="s">
        <v>628</v>
      </c>
      <c r="C816" s="45" t="s">
        <v>4406</v>
      </c>
      <c r="D816" s="36" t="s">
        <v>1827</v>
      </c>
      <c r="E816" s="36" t="str">
        <f t="shared" si="36"/>
        <v>2013_AR</v>
      </c>
      <c r="F816" s="45">
        <v>2013</v>
      </c>
      <c r="G816" s="45">
        <f>_xlfn.XLOOKUP(I816,Main_OG!$B$1:$B$766,Main_OG!$O$1:$O$766,"")</f>
        <v>1</v>
      </c>
      <c r="H816" s="45">
        <f>_xlfn.XLOOKUP(E816,Main_OG!$D$1:$D$766,Main_OG!$J$1:$J$766,"")</f>
        <v>0</v>
      </c>
      <c r="I816" s="45" t="s">
        <v>628</v>
      </c>
      <c r="J816" s="45" t="str">
        <f t="shared" si="37"/>
        <v>Empire District Electric Co_AR</v>
      </c>
      <c r="K816" s="45" t="str">
        <f t="shared" si="38"/>
        <v>Empire District Electric Co_AR</v>
      </c>
      <c r="L816" s="45" t="s">
        <v>1856</v>
      </c>
      <c r="M816" s="45">
        <v>0</v>
      </c>
      <c r="N816" s="45">
        <v>770</v>
      </c>
      <c r="O816" s="45">
        <v>9</v>
      </c>
      <c r="P816" s="45">
        <v>3605</v>
      </c>
      <c r="Q816" s="45">
        <v>0</v>
      </c>
      <c r="R816" s="45">
        <v>34599</v>
      </c>
      <c r="S816" s="45">
        <v>76865</v>
      </c>
      <c r="T816" s="45">
        <v>40932</v>
      </c>
      <c r="U816" s="45">
        <v>0</v>
      </c>
      <c r="V816" s="45">
        <v>8.7953408999999994</v>
      </c>
      <c r="W816" s="45">
        <v>6.4800623999999996</v>
      </c>
      <c r="X816" s="45">
        <v>10.193735999999999</v>
      </c>
      <c r="Y816" s="46">
        <v>119842.8</v>
      </c>
      <c r="Z816" s="46">
        <v>40481.155118175935</v>
      </c>
      <c r="AA816" s="47">
        <f>_xlfn.XLOOKUP($E816,Main_OG!$D$1:$D$766,Main_OG!AJ$1:AJ$766,"")</f>
        <v>37574936</v>
      </c>
      <c r="AB816" s="47">
        <f>_xlfn.XLOOKUP($E816,Main_OG!$D$1:$D$766,Main_OG!AK$1:AK$766,"")</f>
        <v>146494</v>
      </c>
      <c r="AC816" s="47">
        <f>_xlfn.XLOOKUP($E816,Main_OG!$D$1:$D$766,Main_OG!AL$1:AL$766,"")</f>
        <v>177238292</v>
      </c>
      <c r="AD816" s="47">
        <f>_xlfn.XLOOKUP($E816,Main_OG!$D$1:$D$766,Main_OG!AM$1:AM$766,"")</f>
        <v>11945257</v>
      </c>
    </row>
    <row r="817" spans="1:30" x14ac:dyDescent="0.35">
      <c r="A817" s="36" t="s">
        <v>1827</v>
      </c>
      <c r="B817" s="45" t="s">
        <v>567</v>
      </c>
      <c r="C817" s="45" t="s">
        <v>4406</v>
      </c>
      <c r="D817" s="36" t="s">
        <v>1827</v>
      </c>
      <c r="E817" s="36" t="str">
        <f t="shared" si="36"/>
        <v>2013_KS</v>
      </c>
      <c r="F817" s="45">
        <v>2013</v>
      </c>
      <c r="G817" s="45">
        <f>_xlfn.XLOOKUP(I817,Main_OG!$B$1:$B$766,Main_OG!$O$1:$O$766,"")</f>
        <v>1</v>
      </c>
      <c r="H817" s="45">
        <f>_xlfn.XLOOKUP(E817,Main_OG!$D$1:$D$766,Main_OG!$J$1:$J$766,"")</f>
        <v>0</v>
      </c>
      <c r="I817" s="45" t="s">
        <v>567</v>
      </c>
      <c r="J817" s="45" t="str">
        <f t="shared" si="37"/>
        <v>Empire District Electric Co_KS</v>
      </c>
      <c r="K817" s="45" t="str">
        <f t="shared" si="38"/>
        <v>Empire District Electric Co_KS</v>
      </c>
      <c r="L817" s="45" t="s">
        <v>1857</v>
      </c>
      <c r="M817" s="45">
        <v>0</v>
      </c>
      <c r="N817" s="45">
        <v>1373</v>
      </c>
      <c r="O817" s="45">
        <v>46</v>
      </c>
      <c r="P817" s="45">
        <v>8361</v>
      </c>
      <c r="Q817" s="45">
        <v>0</v>
      </c>
      <c r="R817" s="45">
        <v>58614</v>
      </c>
      <c r="S817" s="45">
        <v>58567</v>
      </c>
      <c r="T817" s="45">
        <v>114483</v>
      </c>
      <c r="U817" s="45">
        <v>0</v>
      </c>
      <c r="V817" s="45">
        <v>11.234517</v>
      </c>
      <c r="W817" s="45">
        <v>7.9198183000000002</v>
      </c>
      <c r="X817" s="45">
        <v>10.680974000000001</v>
      </c>
      <c r="Y817" s="46">
        <v>150702.9</v>
      </c>
      <c r="Z817" s="46">
        <v>52068.751541820391</v>
      </c>
      <c r="AA817" s="47">
        <f>_xlfn.XLOOKUP($E817,Main_OG!$D$1:$D$766,Main_OG!AJ$1:AJ$766,"")</f>
        <v>37830552</v>
      </c>
      <c r="AB817" s="47">
        <f>_xlfn.XLOOKUP($E817,Main_OG!$D$1:$D$766,Main_OG!AK$1:AK$766,"")</f>
        <v>218172</v>
      </c>
      <c r="AC817" s="47">
        <f>_xlfn.XLOOKUP($E817,Main_OG!$D$1:$D$766,Main_OG!AL$1:AL$766,"")</f>
        <v>48247424</v>
      </c>
      <c r="AD817" s="47">
        <f>_xlfn.XLOOKUP($E817,Main_OG!$D$1:$D$766,Main_OG!AM$1:AM$766,"")</f>
        <v>7168301</v>
      </c>
    </row>
    <row r="818" spans="1:30" x14ac:dyDescent="0.35">
      <c r="A818" s="36" t="s">
        <v>1827</v>
      </c>
      <c r="B818" s="45" t="s">
        <v>370</v>
      </c>
      <c r="C818" s="45" t="s">
        <v>4406</v>
      </c>
      <c r="D818" s="36" t="s">
        <v>1827</v>
      </c>
      <c r="E818" s="36" t="str">
        <f t="shared" si="36"/>
        <v>2013_MO</v>
      </c>
      <c r="F818" s="45">
        <v>2013</v>
      </c>
      <c r="G818" s="45">
        <f>_xlfn.XLOOKUP(I818,Main_OG!$B$1:$B$766,Main_OG!$O$1:$O$766,"")</f>
        <v>0</v>
      </c>
      <c r="H818" s="45">
        <f>_xlfn.XLOOKUP(E818,Main_OG!$D$1:$D$766,Main_OG!$J$1:$J$766,"")</f>
        <v>0</v>
      </c>
      <c r="I818" s="45" t="s">
        <v>370</v>
      </c>
      <c r="J818" s="45" t="str">
        <f t="shared" si="37"/>
        <v>Empire District Electric Co_MO</v>
      </c>
      <c r="K818" s="45" t="str">
        <f t="shared" si="38"/>
        <v>Empire District Electric Co_MO</v>
      </c>
      <c r="L818" s="45" t="s">
        <v>1858</v>
      </c>
      <c r="M818" s="45">
        <v>0</v>
      </c>
      <c r="N818" s="45">
        <v>23313</v>
      </c>
      <c r="O818" s="45">
        <v>277</v>
      </c>
      <c r="P818" s="45">
        <v>125585</v>
      </c>
      <c r="Q818" s="45">
        <v>0</v>
      </c>
      <c r="R818" s="45">
        <v>1523139</v>
      </c>
      <c r="S818" s="45">
        <v>834820</v>
      </c>
      <c r="T818" s="45">
        <v>1727403</v>
      </c>
      <c r="U818" s="45">
        <v>0</v>
      </c>
      <c r="V818" s="45">
        <v>10.67961</v>
      </c>
      <c r="W818" s="45">
        <v>8.0682901999999999</v>
      </c>
      <c r="X818" s="45">
        <v>11.913705</v>
      </c>
      <c r="Y818" s="46">
        <v>302025.7</v>
      </c>
      <c r="Z818" s="46">
        <v>49979.52172343852</v>
      </c>
      <c r="AA818" s="47">
        <f>_xlfn.XLOOKUP($E818,Main_OG!$D$1:$D$766,Main_OG!AJ$1:AJ$766,"")</f>
        <v>88810768</v>
      </c>
      <c r="AB818" s="47">
        <f>_xlfn.XLOOKUP($E818,Main_OG!$D$1:$D$766,Main_OG!AK$1:AK$766,"")</f>
        <v>271938.02</v>
      </c>
      <c r="AC818" s="47">
        <f>_xlfn.XLOOKUP($E818,Main_OG!$D$1:$D$766,Main_OG!AL$1:AL$766,"")</f>
        <v>74565968</v>
      </c>
      <c r="AD818" s="47">
        <f>_xlfn.XLOOKUP($E818,Main_OG!$D$1:$D$766,Main_OG!AM$1:AM$766,"")</f>
        <v>8367103</v>
      </c>
    </row>
    <row r="819" spans="1:30" x14ac:dyDescent="0.35">
      <c r="A819" s="36" t="s">
        <v>1827</v>
      </c>
      <c r="B819" s="45" t="s">
        <v>510</v>
      </c>
      <c r="C819" s="45" t="s">
        <v>4406</v>
      </c>
      <c r="D819" s="36" t="s">
        <v>1827</v>
      </c>
      <c r="E819" s="36" t="str">
        <f t="shared" si="36"/>
        <v>2013_OK</v>
      </c>
      <c r="F819" s="45">
        <v>2013</v>
      </c>
      <c r="G819" s="45">
        <f>_xlfn.XLOOKUP(I819,Main_OG!$B$1:$B$766,Main_OG!$O$1:$O$766,"")</f>
        <v>1</v>
      </c>
      <c r="H819" s="45">
        <f>_xlfn.XLOOKUP(E819,Main_OG!$D$1:$D$766,Main_OG!$J$1:$J$766,"")</f>
        <v>0</v>
      </c>
      <c r="I819" s="45" t="s">
        <v>510</v>
      </c>
      <c r="J819" s="45" t="str">
        <f t="shared" si="37"/>
        <v>Empire District Electric Co_OK</v>
      </c>
      <c r="K819" s="45" t="str">
        <f t="shared" si="38"/>
        <v>Empire District Electric Co_OK</v>
      </c>
      <c r="L819" s="45" t="s">
        <v>1859</v>
      </c>
      <c r="M819" s="45">
        <v>0</v>
      </c>
      <c r="N819" s="45">
        <v>878</v>
      </c>
      <c r="O819" s="45">
        <v>13</v>
      </c>
      <c r="P819" s="45">
        <v>3825</v>
      </c>
      <c r="Q819" s="45">
        <v>0</v>
      </c>
      <c r="R819" s="45">
        <v>54789</v>
      </c>
      <c r="S819" s="45">
        <v>45239</v>
      </c>
      <c r="T819" s="45">
        <v>53784</v>
      </c>
      <c r="U819" s="45">
        <v>0</v>
      </c>
      <c r="V819" s="45">
        <v>9.2841629000000001</v>
      </c>
      <c r="W819" s="45">
        <v>7.7850969000000001</v>
      </c>
      <c r="X819" s="45">
        <v>10.147999</v>
      </c>
      <c r="Y819" s="46">
        <v>176086.8</v>
      </c>
      <c r="Z819" s="46">
        <v>45690.653939096876</v>
      </c>
      <c r="AA819" s="47">
        <f>_xlfn.XLOOKUP($E819,Main_OG!$D$1:$D$766,Main_OG!AJ$1:AJ$766,"")</f>
        <v>37960980</v>
      </c>
      <c r="AB819" s="47">
        <f>_xlfn.XLOOKUP($E819,Main_OG!$D$1:$D$766,Main_OG!AK$1:AK$766,"")</f>
        <v>38564</v>
      </c>
      <c r="AC819" s="47">
        <f>_xlfn.XLOOKUP($E819,Main_OG!$D$1:$D$766,Main_OG!AL$1:AL$766,"")</f>
        <v>495996318</v>
      </c>
      <c r="AD819" s="47">
        <f>_xlfn.XLOOKUP($E819,Main_OG!$D$1:$D$766,Main_OG!AM$1:AM$766,"")</f>
        <v>0</v>
      </c>
    </row>
    <row r="820" spans="1:30" x14ac:dyDescent="0.35">
      <c r="A820" s="36" t="s">
        <v>1827</v>
      </c>
      <c r="B820" s="45" t="s">
        <v>628</v>
      </c>
      <c r="C820" s="45" t="s">
        <v>4406</v>
      </c>
      <c r="D820" s="36" t="s">
        <v>1827</v>
      </c>
      <c r="E820" s="36" t="str">
        <f t="shared" si="36"/>
        <v>2014_AR</v>
      </c>
      <c r="F820" s="45">
        <v>2014</v>
      </c>
      <c r="G820" s="45">
        <f>_xlfn.XLOOKUP(I820,Main_OG!$B$1:$B$766,Main_OG!$O$1:$O$766,"")</f>
        <v>1</v>
      </c>
      <c r="H820" s="45">
        <f>_xlfn.XLOOKUP(E820,Main_OG!$D$1:$D$766,Main_OG!$J$1:$J$766,"")</f>
        <v>0</v>
      </c>
      <c r="I820" s="45" t="s">
        <v>628</v>
      </c>
      <c r="J820" s="45" t="str">
        <f t="shared" si="37"/>
        <v>Empire District Electric Co_AR</v>
      </c>
      <c r="K820" s="45" t="str">
        <f t="shared" si="38"/>
        <v>Empire District Electric Co_AR</v>
      </c>
      <c r="L820" s="45" t="s">
        <v>1860</v>
      </c>
      <c r="M820" s="45">
        <v>0</v>
      </c>
      <c r="N820" s="45">
        <v>774</v>
      </c>
      <c r="O820" s="45">
        <v>9</v>
      </c>
      <c r="P820" s="45">
        <v>3622</v>
      </c>
      <c r="Q820" s="45">
        <v>0</v>
      </c>
      <c r="R820" s="45">
        <v>35085</v>
      </c>
      <c r="S820" s="45">
        <v>78597</v>
      </c>
      <c r="T820" s="45">
        <v>41972</v>
      </c>
      <c r="U820" s="45">
        <v>0</v>
      </c>
      <c r="V820" s="45">
        <v>9.5302836000000006</v>
      </c>
      <c r="W820" s="45">
        <v>7.2697431000000003</v>
      </c>
      <c r="X820" s="45">
        <v>11.15315</v>
      </c>
      <c r="Y820" s="46">
        <v>121409.4</v>
      </c>
      <c r="Z820" s="46">
        <v>40895.673916272761</v>
      </c>
      <c r="AA820" s="47">
        <f>_xlfn.XLOOKUP($E820,Main_OG!$D$1:$D$766,Main_OG!AJ$1:AJ$766,"")</f>
        <v>38590830</v>
      </c>
      <c r="AB820" s="47">
        <f>_xlfn.XLOOKUP($E820,Main_OG!$D$1:$D$766,Main_OG!AK$1:AK$766,"")</f>
        <v>97830</v>
      </c>
      <c r="AC820" s="47">
        <f>_xlfn.XLOOKUP($E820,Main_OG!$D$1:$D$766,Main_OG!AL$1:AL$766,"")</f>
        <v>136257808</v>
      </c>
      <c r="AD820" s="47">
        <f>_xlfn.XLOOKUP($E820,Main_OG!$D$1:$D$766,Main_OG!AM$1:AM$766,"")</f>
        <v>14478259</v>
      </c>
    </row>
    <row r="821" spans="1:30" x14ac:dyDescent="0.35">
      <c r="A821" s="36" t="s">
        <v>1827</v>
      </c>
      <c r="B821" s="45" t="s">
        <v>567</v>
      </c>
      <c r="C821" s="45" t="s">
        <v>4406</v>
      </c>
      <c r="D821" s="36" t="s">
        <v>1827</v>
      </c>
      <c r="E821" s="36" t="str">
        <f t="shared" si="36"/>
        <v>2014_KS</v>
      </c>
      <c r="F821" s="45">
        <v>2014</v>
      </c>
      <c r="G821" s="45">
        <f>_xlfn.XLOOKUP(I821,Main_OG!$B$1:$B$766,Main_OG!$O$1:$O$766,"")</f>
        <v>1</v>
      </c>
      <c r="H821" s="45">
        <f>_xlfn.XLOOKUP(E821,Main_OG!$D$1:$D$766,Main_OG!$J$1:$J$766,"")</f>
        <v>0</v>
      </c>
      <c r="I821" s="45" t="s">
        <v>567</v>
      </c>
      <c r="J821" s="45" t="str">
        <f t="shared" si="37"/>
        <v>Empire District Electric Co_KS</v>
      </c>
      <c r="K821" s="45" t="str">
        <f t="shared" si="38"/>
        <v>Empire District Electric Co_KS</v>
      </c>
      <c r="L821" s="45" t="s">
        <v>1861</v>
      </c>
      <c r="M821" s="45">
        <v>0</v>
      </c>
      <c r="N821" s="45">
        <v>1379</v>
      </c>
      <c r="O821" s="45">
        <v>48</v>
      </c>
      <c r="P821" s="45">
        <v>8251</v>
      </c>
      <c r="Q821" s="45">
        <v>0</v>
      </c>
      <c r="R821" s="45">
        <v>59521</v>
      </c>
      <c r="S821" s="45">
        <v>60541</v>
      </c>
      <c r="T821" s="45">
        <v>113151</v>
      </c>
      <c r="U821" s="45">
        <v>0</v>
      </c>
      <c r="V821" s="45">
        <v>11.551888999999999</v>
      </c>
      <c r="W821" s="45">
        <v>8.2032010999999994</v>
      </c>
      <c r="X821" s="45">
        <v>10.954565000000001</v>
      </c>
      <c r="Y821" s="46">
        <v>154110.1</v>
      </c>
      <c r="Z821" s="46">
        <v>53107.333535272708</v>
      </c>
      <c r="AA821" s="47">
        <f>_xlfn.XLOOKUP($E821,Main_OG!$D$1:$D$766,Main_OG!AJ$1:AJ$766,"")</f>
        <v>36397288</v>
      </c>
      <c r="AB821" s="47">
        <f>_xlfn.XLOOKUP($E821,Main_OG!$D$1:$D$766,Main_OG!AK$1:AK$766,"")</f>
        <v>232580</v>
      </c>
      <c r="AC821" s="47">
        <f>_xlfn.XLOOKUP($E821,Main_OG!$D$1:$D$766,Main_OG!AL$1:AL$766,"")</f>
        <v>38239806</v>
      </c>
      <c r="AD821" s="47">
        <f>_xlfn.XLOOKUP($E821,Main_OG!$D$1:$D$766,Main_OG!AM$1:AM$766,"")</f>
        <v>8558384</v>
      </c>
    </row>
    <row r="822" spans="1:30" x14ac:dyDescent="0.35">
      <c r="A822" s="36" t="s">
        <v>1827</v>
      </c>
      <c r="B822" s="45" t="s">
        <v>370</v>
      </c>
      <c r="C822" s="45" t="s">
        <v>4406</v>
      </c>
      <c r="D822" s="36" t="s">
        <v>1827</v>
      </c>
      <c r="E822" s="36" t="str">
        <f t="shared" si="36"/>
        <v>2014_MO</v>
      </c>
      <c r="F822" s="45">
        <v>2014</v>
      </c>
      <c r="G822" s="45">
        <f>_xlfn.XLOOKUP(I822,Main_OG!$B$1:$B$766,Main_OG!$O$1:$O$766,"")</f>
        <v>0</v>
      </c>
      <c r="H822" s="45">
        <f>_xlfn.XLOOKUP(E822,Main_OG!$D$1:$D$766,Main_OG!$J$1:$J$766,"")</f>
        <v>0</v>
      </c>
      <c r="I822" s="45" t="s">
        <v>370</v>
      </c>
      <c r="J822" s="45" t="str">
        <f t="shared" si="37"/>
        <v>Empire District Electric Co_MO</v>
      </c>
      <c r="K822" s="45" t="str">
        <f t="shared" si="38"/>
        <v>Empire District Electric Co_MO</v>
      </c>
      <c r="L822" s="45" t="s">
        <v>1862</v>
      </c>
      <c r="M822" s="45">
        <v>0</v>
      </c>
      <c r="N822" s="45">
        <v>23324</v>
      </c>
      <c r="O822" s="45">
        <v>277</v>
      </c>
      <c r="P822" s="45">
        <v>126168</v>
      </c>
      <c r="Q822" s="45">
        <v>0</v>
      </c>
      <c r="R822" s="45">
        <v>1561658</v>
      </c>
      <c r="S822" s="45">
        <v>845207</v>
      </c>
      <c r="T822" s="45">
        <v>1741812</v>
      </c>
      <c r="U822" s="45">
        <v>0</v>
      </c>
      <c r="V822" s="45">
        <v>11.016432999999999</v>
      </c>
      <c r="W822" s="45">
        <v>8.3230498999999991</v>
      </c>
      <c r="X822" s="45">
        <v>12.282491</v>
      </c>
      <c r="Y822" s="46">
        <v>303617.8</v>
      </c>
      <c r="Z822" s="46">
        <v>50109.14108131035</v>
      </c>
      <c r="AA822" s="47">
        <f>_xlfn.XLOOKUP($E822,Main_OG!$D$1:$D$766,Main_OG!AJ$1:AJ$766,"")</f>
        <v>85933378</v>
      </c>
      <c r="AB822" s="47">
        <f>_xlfn.XLOOKUP($E822,Main_OG!$D$1:$D$766,Main_OG!AK$1:AK$766,"")</f>
        <v>447868</v>
      </c>
      <c r="AC822" s="47">
        <f>_xlfn.XLOOKUP($E822,Main_OG!$D$1:$D$766,Main_OG!AL$1:AL$766,"")</f>
        <v>69874102</v>
      </c>
      <c r="AD822" s="47">
        <f>_xlfn.XLOOKUP($E822,Main_OG!$D$1:$D$766,Main_OG!AM$1:AM$766,"")</f>
        <v>9276356</v>
      </c>
    </row>
    <row r="823" spans="1:30" x14ac:dyDescent="0.35">
      <c r="A823" s="36" t="s">
        <v>1827</v>
      </c>
      <c r="B823" s="45" t="s">
        <v>510</v>
      </c>
      <c r="C823" s="45" t="s">
        <v>4406</v>
      </c>
      <c r="D823" s="36" t="s">
        <v>1827</v>
      </c>
      <c r="E823" s="36" t="str">
        <f t="shared" si="36"/>
        <v>2014_OK</v>
      </c>
      <c r="F823" s="45">
        <v>2014</v>
      </c>
      <c r="G823" s="45">
        <f>_xlfn.XLOOKUP(I823,Main_OG!$B$1:$B$766,Main_OG!$O$1:$O$766,"")</f>
        <v>1</v>
      </c>
      <c r="H823" s="45">
        <f>_xlfn.XLOOKUP(E823,Main_OG!$D$1:$D$766,Main_OG!$J$1:$J$766,"")</f>
        <v>0</v>
      </c>
      <c r="I823" s="45" t="s">
        <v>510</v>
      </c>
      <c r="J823" s="45" t="str">
        <f t="shared" si="37"/>
        <v>Empire District Electric Co_OK</v>
      </c>
      <c r="K823" s="45" t="str">
        <f t="shared" si="38"/>
        <v>Empire District Electric Co_OK</v>
      </c>
      <c r="L823" s="45" t="s">
        <v>1863</v>
      </c>
      <c r="M823" s="45">
        <v>0</v>
      </c>
      <c r="N823" s="45">
        <v>882</v>
      </c>
      <c r="O823" s="45">
        <v>12</v>
      </c>
      <c r="P823" s="45">
        <v>3796</v>
      </c>
      <c r="Q823" s="45">
        <v>0</v>
      </c>
      <c r="R823" s="45">
        <v>55598</v>
      </c>
      <c r="S823" s="45">
        <v>47210</v>
      </c>
      <c r="T823" s="45">
        <v>53481</v>
      </c>
      <c r="U823" s="45">
        <v>0</v>
      </c>
      <c r="V823" s="45">
        <v>9.4715637000000008</v>
      </c>
      <c r="W823" s="45">
        <v>7.8519380999999999</v>
      </c>
      <c r="X823" s="45">
        <v>10.198388</v>
      </c>
      <c r="Y823" s="46">
        <v>186574.4</v>
      </c>
      <c r="Z823" s="46">
        <v>48096.263469639387</v>
      </c>
      <c r="AA823" s="47">
        <f>_xlfn.XLOOKUP($E823,Main_OG!$D$1:$D$766,Main_OG!AJ$1:AJ$766,"")</f>
        <v>37867902</v>
      </c>
      <c r="AB823" s="47">
        <f>_xlfn.XLOOKUP($E823,Main_OG!$D$1:$D$766,Main_OG!AK$1:AK$766,"")</f>
        <v>44874</v>
      </c>
      <c r="AC823" s="47">
        <f>_xlfn.XLOOKUP($E823,Main_OG!$D$1:$D$766,Main_OG!AL$1:AL$766,"")</f>
        <v>416662056</v>
      </c>
      <c r="AD823" s="47">
        <f>_xlfn.XLOOKUP($E823,Main_OG!$D$1:$D$766,Main_OG!AM$1:AM$766,"")</f>
        <v>0</v>
      </c>
    </row>
    <row r="824" spans="1:30" x14ac:dyDescent="0.35">
      <c r="A824" s="36" t="s">
        <v>1827</v>
      </c>
      <c r="B824" s="45" t="s">
        <v>628</v>
      </c>
      <c r="C824" s="45" t="s">
        <v>4406</v>
      </c>
      <c r="D824" s="36" t="s">
        <v>1827</v>
      </c>
      <c r="E824" s="36" t="str">
        <f t="shared" si="36"/>
        <v>2015_AR</v>
      </c>
      <c r="F824" s="45">
        <v>2015</v>
      </c>
      <c r="G824" s="45">
        <f>_xlfn.XLOOKUP(I824,Main_OG!$B$1:$B$766,Main_OG!$O$1:$O$766,"")</f>
        <v>1</v>
      </c>
      <c r="H824" s="45">
        <f>_xlfn.XLOOKUP(E824,Main_OG!$D$1:$D$766,Main_OG!$J$1:$J$766,"")</f>
        <v>0</v>
      </c>
      <c r="I824" s="45" t="s">
        <v>628</v>
      </c>
      <c r="J824" s="45" t="str">
        <f t="shared" si="37"/>
        <v>Empire District Electric Co_AR</v>
      </c>
      <c r="K824" s="45" t="str">
        <f t="shared" si="38"/>
        <v>Empire District Electric Co_AR</v>
      </c>
      <c r="L824" s="45" t="s">
        <v>1864</v>
      </c>
      <c r="M824" s="45">
        <v>0</v>
      </c>
      <c r="N824" s="45">
        <v>787</v>
      </c>
      <c r="O824" s="45">
        <v>9</v>
      </c>
      <c r="P824" s="45">
        <v>3644</v>
      </c>
      <c r="Q824" s="45">
        <v>0</v>
      </c>
      <c r="R824" s="45">
        <v>36078</v>
      </c>
      <c r="S824" s="45">
        <v>87963</v>
      </c>
      <c r="T824" s="45">
        <v>40566</v>
      </c>
      <c r="U824" s="45">
        <v>0</v>
      </c>
      <c r="V824" s="45">
        <v>11.374245</v>
      </c>
      <c r="W824" s="45">
        <v>8.8192763000000003</v>
      </c>
      <c r="X824" s="45">
        <v>13.685352</v>
      </c>
      <c r="Y824" s="46">
        <v>121532.5</v>
      </c>
      <c r="Z824" s="46">
        <v>40786.386158218258</v>
      </c>
      <c r="AA824" s="47">
        <f>_xlfn.XLOOKUP($E824,Main_OG!$D$1:$D$766,Main_OG!AJ$1:AJ$766,"")</f>
        <v>25659822</v>
      </c>
      <c r="AB824" s="47">
        <f>_xlfn.XLOOKUP($E824,Main_OG!$D$1:$D$766,Main_OG!AK$1:AK$766,"")</f>
        <v>215844</v>
      </c>
      <c r="AC824" s="47">
        <f>_xlfn.XLOOKUP($E824,Main_OG!$D$1:$D$766,Main_OG!AL$1:AL$766,"")</f>
        <v>210203424</v>
      </c>
      <c r="AD824" s="47">
        <f>_xlfn.XLOOKUP($E824,Main_OG!$D$1:$D$766,Main_OG!AM$1:AM$766,"")</f>
        <v>13837794</v>
      </c>
    </row>
    <row r="825" spans="1:30" x14ac:dyDescent="0.35">
      <c r="A825" s="36" t="s">
        <v>1827</v>
      </c>
      <c r="B825" s="45" t="s">
        <v>567</v>
      </c>
      <c r="C825" s="45" t="s">
        <v>4406</v>
      </c>
      <c r="D825" s="36" t="s">
        <v>1827</v>
      </c>
      <c r="E825" s="36" t="str">
        <f t="shared" si="36"/>
        <v>2015_KS</v>
      </c>
      <c r="F825" s="45">
        <v>2015</v>
      </c>
      <c r="G825" s="45">
        <f>_xlfn.XLOOKUP(I825,Main_OG!$B$1:$B$766,Main_OG!$O$1:$O$766,"")</f>
        <v>1</v>
      </c>
      <c r="H825" s="45">
        <f>_xlfn.XLOOKUP(E825,Main_OG!$D$1:$D$766,Main_OG!$J$1:$J$766,"")</f>
        <v>0</v>
      </c>
      <c r="I825" s="45" t="s">
        <v>567</v>
      </c>
      <c r="J825" s="45" t="str">
        <f t="shared" si="37"/>
        <v>Empire District Electric Co_KS</v>
      </c>
      <c r="K825" s="45" t="str">
        <f t="shared" si="38"/>
        <v>Empire District Electric Co_KS</v>
      </c>
      <c r="L825" s="45" t="s">
        <v>1865</v>
      </c>
      <c r="M825" s="45">
        <v>0</v>
      </c>
      <c r="N825" s="45">
        <v>1402</v>
      </c>
      <c r="O825" s="45">
        <v>49</v>
      </c>
      <c r="P825" s="45">
        <v>8219</v>
      </c>
      <c r="Q825" s="45">
        <v>0</v>
      </c>
      <c r="R825" s="45">
        <v>59139</v>
      </c>
      <c r="S825" s="45">
        <v>61443</v>
      </c>
      <c r="T825" s="45">
        <v>106235</v>
      </c>
      <c r="U825" s="45">
        <v>0</v>
      </c>
      <c r="V825" s="45">
        <v>11.959621</v>
      </c>
      <c r="W825" s="45">
        <v>8.4867275000000006</v>
      </c>
      <c r="X825" s="45">
        <v>11.4146</v>
      </c>
      <c r="Y825" s="46">
        <v>158602.6</v>
      </c>
      <c r="Z825" s="46">
        <v>54489.185997814282</v>
      </c>
      <c r="AA825" s="47">
        <f>_xlfn.XLOOKUP($E825,Main_OG!$D$1:$D$766,Main_OG!AJ$1:AJ$766,"")</f>
        <v>31702802</v>
      </c>
      <c r="AB825" s="47">
        <f>_xlfn.XLOOKUP($E825,Main_OG!$D$1:$D$766,Main_OG!AK$1:AK$766,"")</f>
        <v>220220</v>
      </c>
      <c r="AC825" s="47">
        <f>_xlfn.XLOOKUP($E825,Main_OG!$D$1:$D$766,Main_OG!AL$1:AL$766,"")</f>
        <v>30364386</v>
      </c>
      <c r="AD825" s="47">
        <f>_xlfn.XLOOKUP($E825,Main_OG!$D$1:$D$766,Main_OG!AM$1:AM$766,"")</f>
        <v>8630178</v>
      </c>
    </row>
    <row r="826" spans="1:30" x14ac:dyDescent="0.35">
      <c r="A826" s="36" t="s">
        <v>1827</v>
      </c>
      <c r="B826" s="45" t="s">
        <v>370</v>
      </c>
      <c r="C826" s="45" t="s">
        <v>4406</v>
      </c>
      <c r="D826" s="36" t="s">
        <v>1827</v>
      </c>
      <c r="E826" s="36" t="str">
        <f t="shared" si="36"/>
        <v>2015_MO</v>
      </c>
      <c r="F826" s="45">
        <v>2015</v>
      </c>
      <c r="G826" s="45">
        <f>_xlfn.XLOOKUP(I826,Main_OG!$B$1:$B$766,Main_OG!$O$1:$O$766,"")</f>
        <v>0</v>
      </c>
      <c r="H826" s="45">
        <f>_xlfn.XLOOKUP(E826,Main_OG!$D$1:$D$766,Main_OG!$J$1:$J$766,"")</f>
        <v>0</v>
      </c>
      <c r="I826" s="45" t="s">
        <v>370</v>
      </c>
      <c r="J826" s="45" t="str">
        <f t="shared" si="37"/>
        <v>Empire District Electric Co_MO</v>
      </c>
      <c r="K826" s="45" t="str">
        <f t="shared" si="38"/>
        <v>Empire District Electric Co_MO</v>
      </c>
      <c r="L826" s="45" t="s">
        <v>1866</v>
      </c>
      <c r="M826" s="45">
        <v>0</v>
      </c>
      <c r="N826" s="45">
        <v>23358</v>
      </c>
      <c r="O826" s="45">
        <v>282</v>
      </c>
      <c r="P826" s="45">
        <v>126909</v>
      </c>
      <c r="Q826" s="45">
        <v>0</v>
      </c>
      <c r="R826" s="45">
        <v>1554185</v>
      </c>
      <c r="S826" s="45">
        <v>865763</v>
      </c>
      <c r="T826" s="45">
        <v>1639674</v>
      </c>
      <c r="U826" s="45">
        <v>0</v>
      </c>
      <c r="V826" s="45">
        <v>11.000569</v>
      </c>
      <c r="W826" s="45">
        <v>8.2687062999999998</v>
      </c>
      <c r="X826" s="45">
        <v>12.68046</v>
      </c>
      <c r="Y826" s="46">
        <v>308009.90000000002</v>
      </c>
      <c r="Z826" s="46">
        <v>50697.78818256082</v>
      </c>
      <c r="AA826" s="47">
        <f>_xlfn.XLOOKUP($E826,Main_OG!$D$1:$D$766,Main_OG!AJ$1:AJ$766,"")</f>
        <v>76554852</v>
      </c>
      <c r="AB826" s="47">
        <f>_xlfn.XLOOKUP($E826,Main_OG!$D$1:$D$766,Main_OG!AK$1:AK$766,"")</f>
        <v>417592</v>
      </c>
      <c r="AC826" s="47">
        <f>_xlfn.XLOOKUP($E826,Main_OG!$D$1:$D$766,Main_OG!AL$1:AL$766,"")</f>
        <v>75849232</v>
      </c>
      <c r="AD826" s="47">
        <f>_xlfn.XLOOKUP($E826,Main_OG!$D$1:$D$766,Main_OG!AM$1:AM$766,"")</f>
        <v>10440082</v>
      </c>
    </row>
    <row r="827" spans="1:30" x14ac:dyDescent="0.35">
      <c r="A827" s="36" t="s">
        <v>1827</v>
      </c>
      <c r="B827" s="45" t="s">
        <v>510</v>
      </c>
      <c r="C827" s="45" t="s">
        <v>4406</v>
      </c>
      <c r="D827" s="36" t="s">
        <v>1827</v>
      </c>
      <c r="E827" s="36" t="str">
        <f t="shared" si="36"/>
        <v>2015_OK</v>
      </c>
      <c r="F827" s="45">
        <v>2015</v>
      </c>
      <c r="G827" s="45">
        <f>_xlfn.XLOOKUP(I827,Main_OG!$B$1:$B$766,Main_OG!$O$1:$O$766,"")</f>
        <v>1</v>
      </c>
      <c r="H827" s="45">
        <f>_xlfn.XLOOKUP(E827,Main_OG!$D$1:$D$766,Main_OG!$J$1:$J$766,"")</f>
        <v>0</v>
      </c>
      <c r="I827" s="45" t="s">
        <v>510</v>
      </c>
      <c r="J827" s="45" t="str">
        <f t="shared" si="37"/>
        <v>Empire District Electric Co_OK</v>
      </c>
      <c r="K827" s="45" t="str">
        <f t="shared" si="38"/>
        <v>Empire District Electric Co_OK</v>
      </c>
      <c r="L827" s="45" t="s">
        <v>1867</v>
      </c>
      <c r="M827" s="45">
        <v>0</v>
      </c>
      <c r="N827" s="45">
        <v>888</v>
      </c>
      <c r="O827" s="45">
        <v>12</v>
      </c>
      <c r="P827" s="45">
        <v>3782</v>
      </c>
      <c r="Q827" s="45">
        <v>0</v>
      </c>
      <c r="R827" s="45">
        <v>59103</v>
      </c>
      <c r="S827" s="45">
        <v>49311</v>
      </c>
      <c r="T827" s="45">
        <v>49780</v>
      </c>
      <c r="U827" s="45">
        <v>0</v>
      </c>
      <c r="V827" s="45">
        <v>8.9641812000000005</v>
      </c>
      <c r="W827" s="45">
        <v>7.3527205000000002</v>
      </c>
      <c r="X827" s="45">
        <v>9.9949779000000003</v>
      </c>
      <c r="Y827" s="46">
        <v>193792.6</v>
      </c>
      <c r="Z827" s="46">
        <v>49556.759488129195</v>
      </c>
      <c r="AA827" s="47">
        <f>_xlfn.XLOOKUP($E827,Main_OG!$D$1:$D$766,Main_OG!AJ$1:AJ$766,"")</f>
        <v>31650480</v>
      </c>
      <c r="AB827" s="47">
        <f>_xlfn.XLOOKUP($E827,Main_OG!$D$1:$D$766,Main_OG!AK$1:AK$766,"")</f>
        <v>39690</v>
      </c>
      <c r="AC827" s="47">
        <f>_xlfn.XLOOKUP($E827,Main_OG!$D$1:$D$766,Main_OG!AL$1:AL$766,"")</f>
        <v>510835944</v>
      </c>
      <c r="AD827" s="47">
        <f>_xlfn.XLOOKUP($E827,Main_OG!$D$1:$D$766,Main_OG!AM$1:AM$766,"")</f>
        <v>0</v>
      </c>
    </row>
    <row r="828" spans="1:30" x14ac:dyDescent="0.35">
      <c r="A828" s="36" t="s">
        <v>1827</v>
      </c>
      <c r="B828" s="45" t="s">
        <v>628</v>
      </c>
      <c r="C828" s="45" t="s">
        <v>4406</v>
      </c>
      <c r="D828" s="36" t="s">
        <v>1827</v>
      </c>
      <c r="E828" s="36" t="str">
        <f t="shared" si="36"/>
        <v>2016_AR</v>
      </c>
      <c r="F828" s="45">
        <v>2016</v>
      </c>
      <c r="G828" s="45">
        <f>_xlfn.XLOOKUP(I828,Main_OG!$B$1:$B$766,Main_OG!$O$1:$O$766,"")</f>
        <v>1</v>
      </c>
      <c r="H828" s="45">
        <f>_xlfn.XLOOKUP(E828,Main_OG!$D$1:$D$766,Main_OG!$J$1:$J$766,"")</f>
        <v>0</v>
      </c>
      <c r="I828" s="45" t="s">
        <v>628</v>
      </c>
      <c r="J828" s="45" t="str">
        <f t="shared" si="37"/>
        <v>Empire District Electric Co_AR</v>
      </c>
      <c r="K828" s="45" t="str">
        <f t="shared" si="38"/>
        <v>Empire District Electric Co_AR</v>
      </c>
      <c r="L828" s="45" t="s">
        <v>1868</v>
      </c>
      <c r="M828" s="45">
        <v>0</v>
      </c>
      <c r="N828" s="45">
        <v>777</v>
      </c>
      <c r="O828" s="45">
        <v>9</v>
      </c>
      <c r="P828" s="45">
        <v>3678</v>
      </c>
      <c r="Q828" s="45">
        <v>0</v>
      </c>
      <c r="R828" s="45">
        <v>36528</v>
      </c>
      <c r="S828" s="45">
        <v>93795</v>
      </c>
      <c r="T828" s="45">
        <v>40614</v>
      </c>
      <c r="U828" s="45">
        <v>0</v>
      </c>
      <c r="V828" s="45">
        <v>9.5496604999999999</v>
      </c>
      <c r="W828" s="45">
        <v>6.9475984999999998</v>
      </c>
      <c r="X828" s="45">
        <v>12.014084</v>
      </c>
      <c r="Y828" s="46">
        <v>123034.9</v>
      </c>
      <c r="Z828" s="46">
        <v>41123.832857312365</v>
      </c>
      <c r="AA828" s="47">
        <f>_xlfn.XLOOKUP($E828,Main_OG!$D$1:$D$766,Main_OG!AJ$1:AJ$766,"")</f>
        <v>28150950</v>
      </c>
      <c r="AB828" s="47">
        <f>_xlfn.XLOOKUP($E828,Main_OG!$D$1:$D$766,Main_OG!AK$1:AK$766,"")</f>
        <v>151030</v>
      </c>
      <c r="AC828" s="47">
        <f>_xlfn.XLOOKUP($E828,Main_OG!$D$1:$D$766,Main_OG!AL$1:AL$766,"")</f>
        <v>263258686</v>
      </c>
      <c r="AD828" s="47">
        <f>_xlfn.XLOOKUP($E828,Main_OG!$D$1:$D$766,Main_OG!AM$1:AM$766,"")</f>
        <v>13421022</v>
      </c>
    </row>
    <row r="829" spans="1:30" x14ac:dyDescent="0.35">
      <c r="A829" s="36" t="s">
        <v>1827</v>
      </c>
      <c r="B829" s="45" t="s">
        <v>567</v>
      </c>
      <c r="C829" s="45" t="s">
        <v>4406</v>
      </c>
      <c r="D829" s="36" t="s">
        <v>1827</v>
      </c>
      <c r="E829" s="36" t="str">
        <f t="shared" si="36"/>
        <v>2016_KS</v>
      </c>
      <c r="F829" s="45">
        <v>2016</v>
      </c>
      <c r="G829" s="45">
        <f>_xlfn.XLOOKUP(I829,Main_OG!$B$1:$B$766,Main_OG!$O$1:$O$766,"")</f>
        <v>1</v>
      </c>
      <c r="H829" s="45">
        <f>_xlfn.XLOOKUP(E829,Main_OG!$D$1:$D$766,Main_OG!$J$1:$J$766,"")</f>
        <v>1</v>
      </c>
      <c r="I829" s="45" t="s">
        <v>567</v>
      </c>
      <c r="J829" s="45" t="str">
        <f t="shared" si="37"/>
        <v>Empire District Electric Co_KS</v>
      </c>
      <c r="K829" s="45" t="str">
        <f t="shared" si="38"/>
        <v>Empire District Electric Co_KS</v>
      </c>
      <c r="L829" s="45" t="s">
        <v>1869</v>
      </c>
      <c r="M829" s="45">
        <v>0</v>
      </c>
      <c r="N829" s="45">
        <v>1404</v>
      </c>
      <c r="O829" s="45">
        <v>49</v>
      </c>
      <c r="P829" s="45">
        <v>8205</v>
      </c>
      <c r="Q829" s="45">
        <v>0</v>
      </c>
      <c r="R829" s="45">
        <v>57792</v>
      </c>
      <c r="S829" s="45">
        <v>59823</v>
      </c>
      <c r="T829" s="45">
        <v>105498</v>
      </c>
      <c r="U829" s="45">
        <v>0</v>
      </c>
      <c r="V829" s="45">
        <v>11.391888</v>
      </c>
      <c r="W829" s="45">
        <v>7.9887334000000001</v>
      </c>
      <c r="X829" s="45">
        <v>10.779351</v>
      </c>
      <c r="Y829" s="46">
        <v>164643.70000000001</v>
      </c>
      <c r="Z829" s="46">
        <v>56520.76895904087</v>
      </c>
      <c r="AA829" s="47">
        <f>_xlfn.XLOOKUP($E829,Main_OG!$D$1:$D$766,Main_OG!AJ$1:AJ$766,"")</f>
        <v>29173554</v>
      </c>
      <c r="AB829" s="47">
        <f>_xlfn.XLOOKUP($E829,Main_OG!$D$1:$D$766,Main_OG!AK$1:AK$766,"")</f>
        <v>132428</v>
      </c>
      <c r="AC829" s="47">
        <f>_xlfn.XLOOKUP($E829,Main_OG!$D$1:$D$766,Main_OG!AL$1:AL$766,"")</f>
        <v>41360064</v>
      </c>
      <c r="AD829" s="47">
        <f>_xlfn.XLOOKUP($E829,Main_OG!$D$1:$D$766,Main_OG!AM$1:AM$766,"")</f>
        <v>8246042</v>
      </c>
    </row>
    <row r="830" spans="1:30" x14ac:dyDescent="0.35">
      <c r="A830" s="36" t="s">
        <v>1827</v>
      </c>
      <c r="B830" s="45" t="s">
        <v>370</v>
      </c>
      <c r="C830" s="45" t="s">
        <v>4406</v>
      </c>
      <c r="D830" s="36" t="s">
        <v>1827</v>
      </c>
      <c r="E830" s="36" t="str">
        <f t="shared" si="36"/>
        <v>2016_MO</v>
      </c>
      <c r="F830" s="45">
        <v>2016</v>
      </c>
      <c r="G830" s="45">
        <f>_xlfn.XLOOKUP(I830,Main_OG!$B$1:$B$766,Main_OG!$O$1:$O$766,"")</f>
        <v>0</v>
      </c>
      <c r="H830" s="45">
        <f>_xlfn.XLOOKUP(E830,Main_OG!$D$1:$D$766,Main_OG!$J$1:$J$766,"")</f>
        <v>1</v>
      </c>
      <c r="I830" s="45" t="s">
        <v>370</v>
      </c>
      <c r="J830" s="45" t="str">
        <f t="shared" si="37"/>
        <v>Empire District Electric Co_MO</v>
      </c>
      <c r="K830" s="45" t="str">
        <f t="shared" si="38"/>
        <v>Empire District Electric Co_MO</v>
      </c>
      <c r="L830" s="45" t="s">
        <v>1870</v>
      </c>
      <c r="M830" s="45">
        <v>0</v>
      </c>
      <c r="N830" s="45">
        <v>23545</v>
      </c>
      <c r="O830" s="45">
        <v>280</v>
      </c>
      <c r="P830" s="45">
        <v>127897</v>
      </c>
      <c r="Q830" s="45">
        <v>0</v>
      </c>
      <c r="R830" s="45">
        <v>1564934</v>
      </c>
      <c r="S830" s="45">
        <v>878817</v>
      </c>
      <c r="T830" s="45">
        <v>1629423</v>
      </c>
      <c r="U830" s="45">
        <v>0</v>
      </c>
      <c r="V830" s="45">
        <v>11.019826</v>
      </c>
      <c r="W830" s="45">
        <v>8.1871425000000002</v>
      </c>
      <c r="X830" s="45">
        <v>13.224907999999999</v>
      </c>
      <c r="Y830" s="46">
        <v>308423.3</v>
      </c>
      <c r="Z830" s="46">
        <v>50632.713353812534</v>
      </c>
      <c r="AA830" s="47">
        <f>_xlfn.XLOOKUP($E830,Main_OG!$D$1:$D$766,Main_OG!AJ$1:AJ$766,"")</f>
        <v>70946202</v>
      </c>
      <c r="AB830" s="47">
        <f>_xlfn.XLOOKUP($E830,Main_OG!$D$1:$D$766,Main_OG!AK$1:AK$766,"")</f>
        <v>329146</v>
      </c>
      <c r="AC830" s="47">
        <f>_xlfn.XLOOKUP($E830,Main_OG!$D$1:$D$766,Main_OG!AL$1:AL$766,"")</f>
        <v>94822180</v>
      </c>
      <c r="AD830" s="47">
        <f>_xlfn.XLOOKUP($E830,Main_OG!$D$1:$D$766,Main_OG!AM$1:AM$766,"")</f>
        <v>9430179</v>
      </c>
    </row>
    <row r="831" spans="1:30" x14ac:dyDescent="0.35">
      <c r="A831" s="36" t="s">
        <v>1827</v>
      </c>
      <c r="B831" s="45" t="s">
        <v>510</v>
      </c>
      <c r="C831" s="45" t="s">
        <v>4406</v>
      </c>
      <c r="D831" s="36" t="s">
        <v>1827</v>
      </c>
      <c r="E831" s="36" t="str">
        <f t="shared" si="36"/>
        <v>2016_OK</v>
      </c>
      <c r="F831" s="45">
        <v>2016</v>
      </c>
      <c r="G831" s="45">
        <f>_xlfn.XLOOKUP(I831,Main_OG!$B$1:$B$766,Main_OG!$O$1:$O$766,"")</f>
        <v>1</v>
      </c>
      <c r="H831" s="45">
        <f>_xlfn.XLOOKUP(E831,Main_OG!$D$1:$D$766,Main_OG!$J$1:$J$766,"")</f>
        <v>1</v>
      </c>
      <c r="I831" s="45" t="s">
        <v>510</v>
      </c>
      <c r="J831" s="45" t="str">
        <f t="shared" si="37"/>
        <v>Empire District Electric Co_OK</v>
      </c>
      <c r="K831" s="45" t="str">
        <f t="shared" si="38"/>
        <v>Empire District Electric Co_OK</v>
      </c>
      <c r="L831" s="45" t="s">
        <v>1871</v>
      </c>
      <c r="M831" s="45">
        <v>0</v>
      </c>
      <c r="N831" s="45">
        <v>900</v>
      </c>
      <c r="O831" s="45">
        <v>12</v>
      </c>
      <c r="P831" s="45">
        <v>3774</v>
      </c>
      <c r="Q831" s="45">
        <v>0</v>
      </c>
      <c r="R831" s="45">
        <v>60817</v>
      </c>
      <c r="S831" s="45">
        <v>41240</v>
      </c>
      <c r="T831" s="45">
        <v>49679</v>
      </c>
      <c r="U831" s="45">
        <v>0</v>
      </c>
      <c r="V831" s="45">
        <v>8.7126955000000006</v>
      </c>
      <c r="W831" s="45">
        <v>7.2558195999999997</v>
      </c>
      <c r="X831" s="45">
        <v>9.8182331000000005</v>
      </c>
      <c r="Y831" s="46">
        <v>190093.5</v>
      </c>
      <c r="Z831" s="46">
        <v>48392.713809044122</v>
      </c>
      <c r="AA831" s="47">
        <f>_xlfn.XLOOKUP($E831,Main_OG!$D$1:$D$766,Main_OG!AJ$1:AJ$766,"")</f>
        <v>24749666</v>
      </c>
      <c r="AB831" s="47">
        <f>_xlfn.XLOOKUP($E831,Main_OG!$D$1:$D$766,Main_OG!AK$1:AK$766,"")</f>
        <v>64026</v>
      </c>
      <c r="AC831" s="47">
        <f>_xlfn.XLOOKUP($E831,Main_OG!$D$1:$D$766,Main_OG!AL$1:AL$766,"")</f>
        <v>556565130</v>
      </c>
      <c r="AD831" s="47">
        <f>_xlfn.XLOOKUP($E831,Main_OG!$D$1:$D$766,Main_OG!AM$1:AM$766,"")</f>
        <v>0</v>
      </c>
    </row>
    <row r="832" spans="1:30" x14ac:dyDescent="0.35">
      <c r="A832" s="36" t="s">
        <v>1827</v>
      </c>
      <c r="B832" s="45" t="s">
        <v>628</v>
      </c>
      <c r="C832" s="45" t="s">
        <v>4406</v>
      </c>
      <c r="D832" s="36" t="s">
        <v>1827</v>
      </c>
      <c r="E832" s="36" t="str">
        <f t="shared" si="36"/>
        <v>2017_AR</v>
      </c>
      <c r="F832" s="45">
        <v>2017</v>
      </c>
      <c r="G832" s="45">
        <f>_xlfn.XLOOKUP(I832,Main_OG!$B$1:$B$766,Main_OG!$O$1:$O$766,"")</f>
        <v>1</v>
      </c>
      <c r="H832" s="45">
        <f>_xlfn.XLOOKUP(E832,Main_OG!$D$1:$D$766,Main_OG!$J$1:$J$766,"")</f>
        <v>0</v>
      </c>
      <c r="I832" s="45" t="s">
        <v>628</v>
      </c>
      <c r="J832" s="45" t="str">
        <f t="shared" si="37"/>
        <v>Empire District Electric Co_AR</v>
      </c>
      <c r="K832" s="45" t="str">
        <f t="shared" si="38"/>
        <v>Empire District Electric Co_AR</v>
      </c>
      <c r="L832" s="45" t="s">
        <v>1872</v>
      </c>
      <c r="M832" s="45">
        <v>0</v>
      </c>
      <c r="N832" s="45">
        <v>785</v>
      </c>
      <c r="O832" s="45">
        <v>9</v>
      </c>
      <c r="P832" s="45">
        <v>3743</v>
      </c>
      <c r="Q832" s="45">
        <v>0</v>
      </c>
      <c r="R832" s="45">
        <v>37077</v>
      </c>
      <c r="S832" s="45">
        <v>94354</v>
      </c>
      <c r="T832" s="45">
        <v>39476</v>
      </c>
      <c r="U832" s="45">
        <v>0</v>
      </c>
      <c r="V832" s="45">
        <v>9.6981956</v>
      </c>
      <c r="W832" s="45">
        <v>7.1072768999999996</v>
      </c>
      <c r="X832" s="45">
        <v>12.442242999999999</v>
      </c>
      <c r="Y832" s="46">
        <v>123882.6</v>
      </c>
      <c r="Z832" s="46">
        <v>41241.205051508812</v>
      </c>
      <c r="AA832" s="47">
        <f>_xlfn.XLOOKUP($E832,Main_OG!$D$1:$D$766,Main_OG!AJ$1:AJ$766,"")</f>
        <v>30403568</v>
      </c>
      <c r="AB832" s="47">
        <f>_xlfn.XLOOKUP($E832,Main_OG!$D$1:$D$766,Main_OG!AK$1:AK$766,"")</f>
        <v>169572</v>
      </c>
      <c r="AC832" s="47">
        <f>_xlfn.XLOOKUP($E832,Main_OG!$D$1:$D$766,Main_OG!AL$1:AL$766,"")</f>
        <v>246845988</v>
      </c>
      <c r="AD832" s="47">
        <f>_xlfn.XLOOKUP($E832,Main_OG!$D$1:$D$766,Main_OG!AM$1:AM$766,"")</f>
        <v>12691079</v>
      </c>
    </row>
    <row r="833" spans="1:30" x14ac:dyDescent="0.35">
      <c r="A833" s="36" t="s">
        <v>1827</v>
      </c>
      <c r="B833" s="45" t="s">
        <v>567</v>
      </c>
      <c r="C833" s="45" t="s">
        <v>4406</v>
      </c>
      <c r="D833" s="36" t="s">
        <v>1827</v>
      </c>
      <c r="E833" s="36" t="str">
        <f t="shared" si="36"/>
        <v>2017_KS</v>
      </c>
      <c r="F833" s="45">
        <v>2017</v>
      </c>
      <c r="G833" s="45">
        <f>_xlfn.XLOOKUP(I833,Main_OG!$B$1:$B$766,Main_OG!$O$1:$O$766,"")</f>
        <v>1</v>
      </c>
      <c r="H833" s="45">
        <f>_xlfn.XLOOKUP(E833,Main_OG!$D$1:$D$766,Main_OG!$J$1:$J$766,"")</f>
        <v>2</v>
      </c>
      <c r="I833" s="45" t="s">
        <v>567</v>
      </c>
      <c r="J833" s="45" t="str">
        <f t="shared" si="37"/>
        <v>Empire District Electric Co_KS</v>
      </c>
      <c r="K833" s="45" t="str">
        <f t="shared" si="38"/>
        <v>Empire District Electric Co_KS</v>
      </c>
      <c r="L833" s="45" t="s">
        <v>1873</v>
      </c>
      <c r="M833" s="45">
        <v>0</v>
      </c>
      <c r="N833" s="45">
        <v>1421</v>
      </c>
      <c r="O833" s="45">
        <v>50</v>
      </c>
      <c r="P833" s="45">
        <v>8196</v>
      </c>
      <c r="Q833" s="45">
        <v>0</v>
      </c>
      <c r="R833" s="45">
        <v>56487</v>
      </c>
      <c r="S833" s="45">
        <v>61610</v>
      </c>
      <c r="T833" s="45">
        <v>101323</v>
      </c>
      <c r="U833" s="45">
        <v>0</v>
      </c>
      <c r="V833" s="45">
        <v>11.840246</v>
      </c>
      <c r="W833" s="45">
        <v>8.2807986000000007</v>
      </c>
      <c r="X833" s="45">
        <v>11.200616</v>
      </c>
      <c r="Y833" s="46">
        <v>166273.60000000001</v>
      </c>
      <c r="Z833" s="46">
        <v>57121.184846431956</v>
      </c>
      <c r="AA833" s="47">
        <f>_xlfn.XLOOKUP($E833,Main_OG!$D$1:$D$766,Main_OG!AJ$1:AJ$766,"")</f>
        <v>25084212</v>
      </c>
      <c r="AB833" s="47">
        <f>_xlfn.XLOOKUP($E833,Main_OG!$D$1:$D$766,Main_OG!AK$1:AK$766,"")</f>
        <v>242580</v>
      </c>
      <c r="AC833" s="47">
        <f>_xlfn.XLOOKUP($E833,Main_OG!$D$1:$D$766,Main_OG!AL$1:AL$766,"")</f>
        <v>41631106</v>
      </c>
      <c r="AD833" s="47">
        <f>_xlfn.XLOOKUP($E833,Main_OG!$D$1:$D$766,Main_OG!AM$1:AM$766,"")</f>
        <v>10647987</v>
      </c>
    </row>
    <row r="834" spans="1:30" x14ac:dyDescent="0.35">
      <c r="A834" s="36" t="s">
        <v>1827</v>
      </c>
      <c r="B834" s="45" t="s">
        <v>370</v>
      </c>
      <c r="C834" s="45" t="s">
        <v>4406</v>
      </c>
      <c r="D834" s="36" t="s">
        <v>1827</v>
      </c>
      <c r="E834" s="36" t="str">
        <f t="shared" ref="E834:E897" si="39">_xlfn.CONCAT(F834,"_",I834)</f>
        <v>2017_MO</v>
      </c>
      <c r="F834" s="45">
        <v>2017</v>
      </c>
      <c r="G834" s="45">
        <f>_xlfn.XLOOKUP(I834,Main_OG!$B$1:$B$766,Main_OG!$O$1:$O$766,"")</f>
        <v>0</v>
      </c>
      <c r="H834" s="45">
        <f>_xlfn.XLOOKUP(E834,Main_OG!$D$1:$D$766,Main_OG!$J$1:$J$766,"")</f>
        <v>2</v>
      </c>
      <c r="I834" s="45" t="s">
        <v>370</v>
      </c>
      <c r="J834" s="45" t="str">
        <f t="shared" ref="J834:J897" si="40">_xlfn.CONCAT(A834,"_",B834)</f>
        <v>Empire District Electric Co_MO</v>
      </c>
      <c r="K834" s="45" t="str">
        <f t="shared" ref="K834:K897" si="41">_xlfn.CONCAT(D834,"_",B834)</f>
        <v>Empire District Electric Co_MO</v>
      </c>
      <c r="L834" s="45" t="s">
        <v>1874</v>
      </c>
      <c r="M834" s="45">
        <v>0</v>
      </c>
      <c r="N834" s="45">
        <v>23653</v>
      </c>
      <c r="O834" s="45">
        <v>280</v>
      </c>
      <c r="P834" s="45">
        <v>129017</v>
      </c>
      <c r="Q834" s="45">
        <v>0</v>
      </c>
      <c r="R834" s="45">
        <v>1536716</v>
      </c>
      <c r="S834" s="45">
        <v>881772</v>
      </c>
      <c r="T834" s="45">
        <v>1557665</v>
      </c>
      <c r="U834" s="45">
        <v>0</v>
      </c>
      <c r="V834" s="45">
        <v>11.420048</v>
      </c>
      <c r="W834" s="45">
        <v>8.3762582999999999</v>
      </c>
      <c r="X834" s="45">
        <v>13.958868000000001</v>
      </c>
      <c r="Y834" s="46">
        <v>311273.8</v>
      </c>
      <c r="Z834" s="46">
        <v>50933.454986122619</v>
      </c>
      <c r="AA834" s="47">
        <f>_xlfn.XLOOKUP($E834,Main_OG!$D$1:$D$766,Main_OG!AJ$1:AJ$766,"")</f>
        <v>78833258</v>
      </c>
      <c r="AB834" s="47">
        <f>_xlfn.XLOOKUP($E834,Main_OG!$D$1:$D$766,Main_OG!AK$1:AK$766,"")</f>
        <v>271330</v>
      </c>
      <c r="AC834" s="47">
        <f>_xlfn.XLOOKUP($E834,Main_OG!$D$1:$D$766,Main_OG!AL$1:AL$766,"")</f>
        <v>84076228</v>
      </c>
      <c r="AD834" s="47">
        <f>_xlfn.XLOOKUP($E834,Main_OG!$D$1:$D$766,Main_OG!AM$1:AM$766,"")</f>
        <v>8304127</v>
      </c>
    </row>
    <row r="835" spans="1:30" x14ac:dyDescent="0.35">
      <c r="A835" s="36" t="s">
        <v>1827</v>
      </c>
      <c r="B835" s="45" t="s">
        <v>510</v>
      </c>
      <c r="C835" s="45" t="s">
        <v>4406</v>
      </c>
      <c r="D835" s="36" t="s">
        <v>1827</v>
      </c>
      <c r="E835" s="36" t="str">
        <f t="shared" si="39"/>
        <v>2017_OK</v>
      </c>
      <c r="F835" s="45">
        <v>2017</v>
      </c>
      <c r="G835" s="45">
        <f>_xlfn.XLOOKUP(I835,Main_OG!$B$1:$B$766,Main_OG!$O$1:$O$766,"")</f>
        <v>1</v>
      </c>
      <c r="H835" s="45">
        <f>_xlfn.XLOOKUP(E835,Main_OG!$D$1:$D$766,Main_OG!$J$1:$J$766,"")</f>
        <v>2</v>
      </c>
      <c r="I835" s="45" t="s">
        <v>510</v>
      </c>
      <c r="J835" s="45" t="str">
        <f t="shared" si="40"/>
        <v>Empire District Electric Co_OK</v>
      </c>
      <c r="K835" s="45" t="str">
        <f t="shared" si="41"/>
        <v>Empire District Electric Co_OK</v>
      </c>
      <c r="L835" s="45" t="s">
        <v>1875</v>
      </c>
      <c r="M835" s="45">
        <v>0</v>
      </c>
      <c r="N835" s="45">
        <v>906</v>
      </c>
      <c r="O835" s="45">
        <v>12</v>
      </c>
      <c r="P835" s="45">
        <v>3762</v>
      </c>
      <c r="Q835" s="45">
        <v>0</v>
      </c>
      <c r="R835" s="45">
        <v>59433</v>
      </c>
      <c r="S835" s="45">
        <v>42412</v>
      </c>
      <c r="T835" s="45">
        <v>47210</v>
      </c>
      <c r="U835" s="45">
        <v>0</v>
      </c>
      <c r="V835" s="45">
        <v>8.7325222999999994</v>
      </c>
      <c r="W835" s="45">
        <v>7.2000849000000002</v>
      </c>
      <c r="X835" s="45">
        <v>9.8320270999999995</v>
      </c>
      <c r="Y835" s="46">
        <v>192538.6</v>
      </c>
      <c r="Z835" s="46">
        <v>48947.148186318802</v>
      </c>
      <c r="AA835" s="47">
        <f>_xlfn.XLOOKUP($E835,Main_OG!$D$1:$D$766,Main_OG!AJ$1:AJ$766,"")</f>
        <v>22202342</v>
      </c>
      <c r="AB835" s="47">
        <f>_xlfn.XLOOKUP($E835,Main_OG!$D$1:$D$766,Main_OG!AK$1:AK$766,"")</f>
        <v>57726</v>
      </c>
      <c r="AC835" s="47">
        <f>_xlfn.XLOOKUP($E835,Main_OG!$D$1:$D$766,Main_OG!AL$1:AL$766,"")</f>
        <v>461296170</v>
      </c>
      <c r="AD835" s="47">
        <f>_xlfn.XLOOKUP($E835,Main_OG!$D$1:$D$766,Main_OG!AM$1:AM$766,"")</f>
        <v>0</v>
      </c>
    </row>
    <row r="836" spans="1:30" x14ac:dyDescent="0.35">
      <c r="A836" s="36" t="s">
        <v>1827</v>
      </c>
      <c r="B836" s="45" t="s">
        <v>628</v>
      </c>
      <c r="C836" s="45" t="s">
        <v>4406</v>
      </c>
      <c r="D836" s="36" t="s">
        <v>1827</v>
      </c>
      <c r="E836" s="36" t="str">
        <f t="shared" si="39"/>
        <v>2018_AR</v>
      </c>
      <c r="F836" s="45">
        <v>2018</v>
      </c>
      <c r="G836" s="45">
        <f>_xlfn.XLOOKUP(I836,Main_OG!$B$1:$B$766,Main_OG!$O$1:$O$766,"")</f>
        <v>1</v>
      </c>
      <c r="H836" s="45">
        <f>_xlfn.XLOOKUP(E836,Main_OG!$D$1:$D$766,Main_OG!$J$1:$J$766,"")</f>
        <v>0</v>
      </c>
      <c r="I836" s="45" t="s">
        <v>628</v>
      </c>
      <c r="J836" s="45" t="str">
        <f t="shared" si="40"/>
        <v>Empire District Electric Co_AR</v>
      </c>
      <c r="K836" s="45" t="str">
        <f t="shared" si="41"/>
        <v>Empire District Electric Co_AR</v>
      </c>
      <c r="L836" s="45" t="s">
        <v>1876</v>
      </c>
      <c r="M836" s="45">
        <v>0</v>
      </c>
      <c r="N836" s="45">
        <v>788</v>
      </c>
      <c r="O836" s="45">
        <v>9</v>
      </c>
      <c r="P836" s="45">
        <v>3859</v>
      </c>
      <c r="Q836" s="45">
        <v>0</v>
      </c>
      <c r="R836" s="45">
        <v>38394</v>
      </c>
      <c r="S836" s="45">
        <v>91973</v>
      </c>
      <c r="T836" s="45">
        <v>45093</v>
      </c>
      <c r="U836" s="45">
        <v>0</v>
      </c>
      <c r="V836" s="45">
        <v>10.083086</v>
      </c>
      <c r="W836" s="45">
        <v>7.6185402</v>
      </c>
      <c r="X836" s="45">
        <v>12.685339000000001</v>
      </c>
      <c r="Y836" s="46">
        <v>126371.2</v>
      </c>
      <c r="Z836" s="46">
        <v>41953.667151257854</v>
      </c>
      <c r="AA836" s="47">
        <f>_xlfn.XLOOKUP($E836,Main_OG!$D$1:$D$766,Main_OG!AJ$1:AJ$766,"")</f>
        <v>34921530</v>
      </c>
      <c r="AB836" s="47">
        <f>_xlfn.XLOOKUP($E836,Main_OG!$D$1:$D$766,Main_OG!AK$1:AK$766,"")</f>
        <v>117224</v>
      </c>
      <c r="AC836" s="47">
        <f>_xlfn.XLOOKUP($E836,Main_OG!$D$1:$D$766,Main_OG!AL$1:AL$766,"")</f>
        <v>296794772</v>
      </c>
      <c r="AD836" s="47">
        <f>_xlfn.XLOOKUP($E836,Main_OG!$D$1:$D$766,Main_OG!AM$1:AM$766,"")</f>
        <v>12720818</v>
      </c>
    </row>
    <row r="837" spans="1:30" x14ac:dyDescent="0.35">
      <c r="A837" s="36" t="s">
        <v>1827</v>
      </c>
      <c r="B837" s="45" t="s">
        <v>567</v>
      </c>
      <c r="C837" s="45" t="s">
        <v>4406</v>
      </c>
      <c r="D837" s="36" t="s">
        <v>1827</v>
      </c>
      <c r="E837" s="36" t="str">
        <f t="shared" si="39"/>
        <v>2018_KS</v>
      </c>
      <c r="F837" s="45">
        <v>2018</v>
      </c>
      <c r="G837" s="45">
        <f>_xlfn.XLOOKUP(I837,Main_OG!$B$1:$B$766,Main_OG!$O$1:$O$766,"")</f>
        <v>1</v>
      </c>
      <c r="H837" s="45">
        <f>_xlfn.XLOOKUP(E837,Main_OG!$D$1:$D$766,Main_OG!$J$1:$J$766,"")</f>
        <v>3</v>
      </c>
      <c r="I837" s="45" t="s">
        <v>567</v>
      </c>
      <c r="J837" s="45" t="str">
        <f t="shared" si="40"/>
        <v>Empire District Electric Co_KS</v>
      </c>
      <c r="K837" s="45" t="str">
        <f t="shared" si="41"/>
        <v>Empire District Electric Co_KS</v>
      </c>
      <c r="L837" s="45" t="s">
        <v>1877</v>
      </c>
      <c r="M837" s="45">
        <v>0</v>
      </c>
      <c r="N837" s="45">
        <v>1424</v>
      </c>
      <c r="O837" s="45">
        <v>52</v>
      </c>
      <c r="P837" s="45">
        <v>8183</v>
      </c>
      <c r="Q837" s="45">
        <v>0</v>
      </c>
      <c r="R837" s="45">
        <v>58261</v>
      </c>
      <c r="S837" s="45">
        <v>62166</v>
      </c>
      <c r="T837" s="45">
        <v>115031</v>
      </c>
      <c r="U837" s="45">
        <v>0</v>
      </c>
      <c r="V837" s="45">
        <v>11.684659999999999</v>
      </c>
      <c r="W837" s="45">
        <v>8.2759064000000002</v>
      </c>
      <c r="X837" s="45">
        <v>10.903321999999999</v>
      </c>
      <c r="Y837" s="46">
        <v>169796.9</v>
      </c>
      <c r="Z837" s="46">
        <v>58294.401026110048</v>
      </c>
      <c r="AA837" s="47">
        <f>_xlfn.XLOOKUP($E837,Main_OG!$D$1:$D$766,Main_OG!AJ$1:AJ$766,"")</f>
        <v>26351716</v>
      </c>
      <c r="AB837" s="47">
        <f>_xlfn.XLOOKUP($E837,Main_OG!$D$1:$D$766,Main_OG!AK$1:AK$766,"")</f>
        <v>236588</v>
      </c>
      <c r="AC837" s="47">
        <f>_xlfn.XLOOKUP($E837,Main_OG!$D$1:$D$766,Main_OG!AL$1:AL$766,"")</f>
        <v>57534104</v>
      </c>
      <c r="AD837" s="47">
        <f>_xlfn.XLOOKUP($E837,Main_OG!$D$1:$D$766,Main_OG!AM$1:AM$766,"")</f>
        <v>9168289</v>
      </c>
    </row>
    <row r="838" spans="1:30" x14ac:dyDescent="0.35">
      <c r="A838" s="36" t="s">
        <v>1827</v>
      </c>
      <c r="B838" s="45" t="s">
        <v>370</v>
      </c>
      <c r="C838" s="45" t="s">
        <v>4406</v>
      </c>
      <c r="D838" s="36" t="s">
        <v>1827</v>
      </c>
      <c r="E838" s="36" t="str">
        <f t="shared" si="39"/>
        <v>2018_MO</v>
      </c>
      <c r="F838" s="45">
        <v>2018</v>
      </c>
      <c r="G838" s="45">
        <f>_xlfn.XLOOKUP(I838,Main_OG!$B$1:$B$766,Main_OG!$O$1:$O$766,"")</f>
        <v>0</v>
      </c>
      <c r="H838" s="45">
        <f>_xlfn.XLOOKUP(E838,Main_OG!$D$1:$D$766,Main_OG!$J$1:$J$766,"")</f>
        <v>3</v>
      </c>
      <c r="I838" s="45" t="s">
        <v>370</v>
      </c>
      <c r="J838" s="45" t="str">
        <f t="shared" si="40"/>
        <v>Empire District Electric Co_MO</v>
      </c>
      <c r="K838" s="45" t="str">
        <f t="shared" si="41"/>
        <v>Empire District Electric Co_MO</v>
      </c>
      <c r="L838" s="45" t="s">
        <v>1878</v>
      </c>
      <c r="M838" s="45">
        <v>0</v>
      </c>
      <c r="N838" s="45">
        <v>23771</v>
      </c>
      <c r="O838" s="45">
        <v>280</v>
      </c>
      <c r="P838" s="45">
        <v>129991</v>
      </c>
      <c r="Q838" s="45">
        <v>0</v>
      </c>
      <c r="R838" s="45">
        <v>1592872</v>
      </c>
      <c r="S838" s="45">
        <v>939886</v>
      </c>
      <c r="T838" s="45">
        <v>1788837</v>
      </c>
      <c r="U838" s="45">
        <v>0</v>
      </c>
      <c r="V838" s="45">
        <v>11.849088</v>
      </c>
      <c r="W838" s="45">
        <v>8.7700423000000001</v>
      </c>
      <c r="X838" s="45">
        <v>14.069509999999999</v>
      </c>
      <c r="Y838" s="46">
        <v>314182.40000000002</v>
      </c>
      <c r="Z838" s="46">
        <v>51286.829581393104</v>
      </c>
      <c r="AA838" s="47">
        <f>_xlfn.XLOOKUP($E838,Main_OG!$D$1:$D$766,Main_OG!AJ$1:AJ$766,"")</f>
        <v>73956358</v>
      </c>
      <c r="AB838" s="47">
        <f>_xlfn.XLOOKUP($E838,Main_OG!$D$1:$D$766,Main_OG!AK$1:AK$766,"")</f>
        <v>446706</v>
      </c>
      <c r="AC838" s="47">
        <f>_xlfn.XLOOKUP($E838,Main_OG!$D$1:$D$766,Main_OG!AL$1:AL$766,"")</f>
        <v>113921406</v>
      </c>
      <c r="AD838" s="47">
        <f>_xlfn.XLOOKUP($E838,Main_OG!$D$1:$D$766,Main_OG!AM$1:AM$766,"")</f>
        <v>10655279</v>
      </c>
    </row>
    <row r="839" spans="1:30" x14ac:dyDescent="0.35">
      <c r="A839" s="36" t="s">
        <v>1827</v>
      </c>
      <c r="B839" s="45" t="s">
        <v>510</v>
      </c>
      <c r="C839" s="45" t="s">
        <v>4406</v>
      </c>
      <c r="D839" s="36" t="s">
        <v>1827</v>
      </c>
      <c r="E839" s="36" t="str">
        <f t="shared" si="39"/>
        <v>2018_OK</v>
      </c>
      <c r="F839" s="45">
        <v>2018</v>
      </c>
      <c r="G839" s="45">
        <f>_xlfn.XLOOKUP(I839,Main_OG!$B$1:$B$766,Main_OG!$O$1:$O$766,"")</f>
        <v>1</v>
      </c>
      <c r="H839" s="45">
        <f>_xlfn.XLOOKUP(E839,Main_OG!$D$1:$D$766,Main_OG!$J$1:$J$766,"")</f>
        <v>2</v>
      </c>
      <c r="I839" s="45" t="s">
        <v>510</v>
      </c>
      <c r="J839" s="45" t="str">
        <f t="shared" si="40"/>
        <v>Empire District Electric Co_OK</v>
      </c>
      <c r="K839" s="45" t="str">
        <f t="shared" si="41"/>
        <v>Empire District Electric Co_OK</v>
      </c>
      <c r="L839" s="45" t="s">
        <v>1879</v>
      </c>
      <c r="M839" s="45">
        <v>0</v>
      </c>
      <c r="N839" s="45">
        <v>907</v>
      </c>
      <c r="O839" s="45">
        <v>11</v>
      </c>
      <c r="P839" s="45">
        <v>3765</v>
      </c>
      <c r="Q839" s="45">
        <v>0</v>
      </c>
      <c r="R839" s="45">
        <v>60410</v>
      </c>
      <c r="S839" s="45">
        <v>45253</v>
      </c>
      <c r="T839" s="45">
        <v>53347</v>
      </c>
      <c r="U839" s="45">
        <v>0</v>
      </c>
      <c r="V839" s="45">
        <v>9.0559510000000003</v>
      </c>
      <c r="W839" s="45">
        <v>7.3617219</v>
      </c>
      <c r="X839" s="45">
        <v>9.9803175</v>
      </c>
      <c r="Y839" s="46">
        <v>196030.5</v>
      </c>
      <c r="Z839" s="46">
        <v>49709.926846487171</v>
      </c>
      <c r="AA839" s="47">
        <f>_xlfn.XLOOKUP($E839,Main_OG!$D$1:$D$766,Main_OG!AJ$1:AJ$766,"")</f>
        <v>19311052</v>
      </c>
      <c r="AB839" s="47">
        <f>_xlfn.XLOOKUP($E839,Main_OG!$D$1:$D$766,Main_OG!AK$1:AK$766,"")</f>
        <v>65414</v>
      </c>
      <c r="AC839" s="47">
        <f>_xlfn.XLOOKUP($E839,Main_OG!$D$1:$D$766,Main_OG!AL$1:AL$766,"")</f>
        <v>658757044</v>
      </c>
      <c r="AD839" s="47">
        <f>_xlfn.XLOOKUP($E839,Main_OG!$D$1:$D$766,Main_OG!AM$1:AM$766,"")</f>
        <v>0</v>
      </c>
    </row>
    <row r="840" spans="1:30" x14ac:dyDescent="0.35">
      <c r="A840" s="36" t="s">
        <v>1827</v>
      </c>
      <c r="B840" s="45" t="s">
        <v>628</v>
      </c>
      <c r="C840" s="45" t="s">
        <v>4406</v>
      </c>
      <c r="D840" s="36" t="s">
        <v>1827</v>
      </c>
      <c r="E840" s="36" t="str">
        <f t="shared" si="39"/>
        <v>2019_AR</v>
      </c>
      <c r="F840" s="45">
        <v>2019</v>
      </c>
      <c r="G840" s="45">
        <f>_xlfn.XLOOKUP(I840,Main_OG!$B$1:$B$766,Main_OG!$O$1:$O$766,"")</f>
        <v>1</v>
      </c>
      <c r="H840" s="45">
        <f>_xlfn.XLOOKUP(E840,Main_OG!$D$1:$D$766,Main_OG!$J$1:$J$766,"")</f>
        <v>0</v>
      </c>
      <c r="I840" s="45" t="s">
        <v>628</v>
      </c>
      <c r="J840" s="45" t="str">
        <f t="shared" si="40"/>
        <v>Empire District Electric Co_AR</v>
      </c>
      <c r="K840" s="45" t="str">
        <f t="shared" si="41"/>
        <v>Empire District Electric Co_AR</v>
      </c>
      <c r="L840" s="45" t="s">
        <v>1880</v>
      </c>
      <c r="M840" s="45">
        <v>0</v>
      </c>
      <c r="N840" s="45">
        <v>800</v>
      </c>
      <c r="O840" s="45">
        <v>9</v>
      </c>
      <c r="P840" s="45">
        <v>3962</v>
      </c>
      <c r="Q840" s="45">
        <v>0</v>
      </c>
      <c r="R840" s="45">
        <v>40961</v>
      </c>
      <c r="S840" s="45">
        <v>90786</v>
      </c>
      <c r="T840" s="45">
        <v>43713</v>
      </c>
      <c r="U840" s="45">
        <v>0</v>
      </c>
      <c r="V840" s="45">
        <v>9.1850784999999995</v>
      </c>
      <c r="W840" s="45">
        <v>7.4536822999999996</v>
      </c>
      <c r="X840" s="45">
        <v>11.657859</v>
      </c>
      <c r="Y840" s="46">
        <v>127216</v>
      </c>
      <c r="Z840" s="46">
        <v>42110.768507622517</v>
      </c>
      <c r="AA840" s="47">
        <f>_xlfn.XLOOKUP($E840,Main_OG!$D$1:$D$766,Main_OG!AJ$1:AJ$766,"")</f>
        <v>27541968</v>
      </c>
      <c r="AB840" s="47">
        <f>_xlfn.XLOOKUP($E840,Main_OG!$D$1:$D$766,Main_OG!AK$1:AK$766,"")</f>
        <v>161464</v>
      </c>
      <c r="AC840" s="47">
        <f>_xlfn.XLOOKUP($E840,Main_OG!$D$1:$D$766,Main_OG!AL$1:AL$766,"")</f>
        <v>311807358</v>
      </c>
      <c r="AD840" s="47">
        <f>_xlfn.XLOOKUP($E840,Main_OG!$D$1:$D$766,Main_OG!AM$1:AM$766,"")</f>
        <v>13574947</v>
      </c>
    </row>
    <row r="841" spans="1:30" x14ac:dyDescent="0.35">
      <c r="A841" s="36" t="s">
        <v>1827</v>
      </c>
      <c r="B841" s="45" t="s">
        <v>567</v>
      </c>
      <c r="C841" s="45" t="s">
        <v>4406</v>
      </c>
      <c r="D841" s="36" t="s">
        <v>1827</v>
      </c>
      <c r="E841" s="36" t="str">
        <f t="shared" si="39"/>
        <v>2019_KS</v>
      </c>
      <c r="F841" s="45">
        <v>2019</v>
      </c>
      <c r="G841" s="45">
        <f>_xlfn.XLOOKUP(I841,Main_OG!$B$1:$B$766,Main_OG!$O$1:$O$766,"")</f>
        <v>1</v>
      </c>
      <c r="H841" s="45">
        <f>_xlfn.XLOOKUP(E841,Main_OG!$D$1:$D$766,Main_OG!$J$1:$J$766,"")</f>
        <v>3</v>
      </c>
      <c r="I841" s="45" t="s">
        <v>567</v>
      </c>
      <c r="J841" s="45" t="str">
        <f t="shared" si="40"/>
        <v>Empire District Electric Co_KS</v>
      </c>
      <c r="K841" s="45" t="str">
        <f t="shared" si="41"/>
        <v>Empire District Electric Co_KS</v>
      </c>
      <c r="L841" s="45" t="s">
        <v>1881</v>
      </c>
      <c r="M841" s="45">
        <v>0</v>
      </c>
      <c r="N841" s="45">
        <v>1438</v>
      </c>
      <c r="O841" s="45">
        <v>52</v>
      </c>
      <c r="P841" s="45">
        <v>8154</v>
      </c>
      <c r="Q841" s="45">
        <v>0</v>
      </c>
      <c r="R841" s="45">
        <v>58845</v>
      </c>
      <c r="S841" s="45">
        <v>64778</v>
      </c>
      <c r="T841" s="45">
        <v>108797</v>
      </c>
      <c r="U841" s="45">
        <v>0</v>
      </c>
      <c r="V841" s="45">
        <v>12.583907</v>
      </c>
      <c r="W841" s="45">
        <v>8.7622341000000006</v>
      </c>
      <c r="X841" s="45">
        <v>12.098128000000001</v>
      </c>
      <c r="Y841" s="46">
        <v>170351.7</v>
      </c>
      <c r="Z841" s="46">
        <v>58487.143085213218</v>
      </c>
      <c r="AA841" s="47">
        <f>_xlfn.XLOOKUP($E841,Main_OG!$D$1:$D$766,Main_OG!AJ$1:AJ$766,"")</f>
        <v>23070930</v>
      </c>
      <c r="AB841" s="47">
        <f>_xlfn.XLOOKUP($E841,Main_OG!$D$1:$D$766,Main_OG!AK$1:AK$766,"")</f>
        <v>350294</v>
      </c>
      <c r="AC841" s="47">
        <f>_xlfn.XLOOKUP($E841,Main_OG!$D$1:$D$766,Main_OG!AL$1:AL$766,"")</f>
        <v>57564106</v>
      </c>
      <c r="AD841" s="47">
        <f>_xlfn.XLOOKUP($E841,Main_OG!$D$1:$D$766,Main_OG!AM$1:AM$766,"")</f>
        <v>9247734</v>
      </c>
    </row>
    <row r="842" spans="1:30" x14ac:dyDescent="0.35">
      <c r="A842" s="36" t="s">
        <v>1827</v>
      </c>
      <c r="B842" s="45" t="s">
        <v>370</v>
      </c>
      <c r="C842" s="45" t="s">
        <v>4406</v>
      </c>
      <c r="D842" s="36" t="s">
        <v>1827</v>
      </c>
      <c r="E842" s="36" t="str">
        <f t="shared" si="39"/>
        <v>2019_MO</v>
      </c>
      <c r="F842" s="45">
        <v>2019</v>
      </c>
      <c r="G842" s="45">
        <f>_xlfn.XLOOKUP(I842,Main_OG!$B$1:$B$766,Main_OG!$O$1:$O$766,"")</f>
        <v>0</v>
      </c>
      <c r="H842" s="45">
        <f>_xlfn.XLOOKUP(E842,Main_OG!$D$1:$D$766,Main_OG!$J$1:$J$766,"")</f>
        <v>3</v>
      </c>
      <c r="I842" s="45" t="s">
        <v>370</v>
      </c>
      <c r="J842" s="45" t="str">
        <f t="shared" si="40"/>
        <v>Empire District Electric Co_MO</v>
      </c>
      <c r="K842" s="45" t="str">
        <f t="shared" si="41"/>
        <v>Empire District Electric Co_MO</v>
      </c>
      <c r="L842" s="45" t="s">
        <v>1882</v>
      </c>
      <c r="M842" s="45">
        <v>0</v>
      </c>
      <c r="N842" s="45">
        <v>23915</v>
      </c>
      <c r="O842" s="45">
        <v>278</v>
      </c>
      <c r="P842" s="45">
        <v>131232</v>
      </c>
      <c r="Q842" s="45">
        <v>0</v>
      </c>
      <c r="R842" s="45">
        <v>1561323</v>
      </c>
      <c r="S842" s="45">
        <v>941255</v>
      </c>
      <c r="T842" s="45">
        <v>1708220</v>
      </c>
      <c r="U842" s="45">
        <v>0</v>
      </c>
      <c r="V842" s="45">
        <v>11.238994</v>
      </c>
      <c r="W842" s="45">
        <v>8.2058315999999998</v>
      </c>
      <c r="X842" s="45">
        <v>13.450011999999999</v>
      </c>
      <c r="Y842" s="46">
        <v>320880.8</v>
      </c>
      <c r="Z842" s="46">
        <v>52256.673954376492</v>
      </c>
      <c r="AA842" s="47">
        <f>_xlfn.XLOOKUP($E842,Main_OG!$D$1:$D$766,Main_OG!AJ$1:AJ$766,"")</f>
        <v>65326652</v>
      </c>
      <c r="AB842" s="47">
        <f>_xlfn.XLOOKUP($E842,Main_OG!$D$1:$D$766,Main_OG!AK$1:AK$766,"")</f>
        <v>486478</v>
      </c>
      <c r="AC842" s="47">
        <f>_xlfn.XLOOKUP($E842,Main_OG!$D$1:$D$766,Main_OG!AL$1:AL$766,"")</f>
        <v>124283810</v>
      </c>
      <c r="AD842" s="47">
        <f>_xlfn.XLOOKUP($E842,Main_OG!$D$1:$D$766,Main_OG!AM$1:AM$766,"")</f>
        <v>9189863</v>
      </c>
    </row>
    <row r="843" spans="1:30" x14ac:dyDescent="0.35">
      <c r="A843" s="36" t="s">
        <v>1827</v>
      </c>
      <c r="B843" s="45" t="s">
        <v>510</v>
      </c>
      <c r="C843" s="45" t="s">
        <v>4406</v>
      </c>
      <c r="D843" s="36" t="s">
        <v>1827</v>
      </c>
      <c r="E843" s="36" t="str">
        <f t="shared" si="39"/>
        <v>2019_OK</v>
      </c>
      <c r="F843" s="45">
        <v>2019</v>
      </c>
      <c r="G843" s="45">
        <f>_xlfn.XLOOKUP(I843,Main_OG!$B$1:$B$766,Main_OG!$O$1:$O$766,"")</f>
        <v>1</v>
      </c>
      <c r="H843" s="45">
        <f>_xlfn.XLOOKUP(E843,Main_OG!$D$1:$D$766,Main_OG!$J$1:$J$766,"")</f>
        <v>2</v>
      </c>
      <c r="I843" s="45" t="s">
        <v>510</v>
      </c>
      <c r="J843" s="45" t="str">
        <f t="shared" si="40"/>
        <v>Empire District Electric Co_OK</v>
      </c>
      <c r="K843" s="45" t="str">
        <f t="shared" si="41"/>
        <v>Empire District Electric Co_OK</v>
      </c>
      <c r="L843" s="45" t="s">
        <v>1883</v>
      </c>
      <c r="M843" s="45">
        <v>0</v>
      </c>
      <c r="N843" s="45">
        <v>908</v>
      </c>
      <c r="O843" s="45">
        <v>11</v>
      </c>
      <c r="P843" s="45">
        <v>3765</v>
      </c>
      <c r="Q843" s="45">
        <v>0</v>
      </c>
      <c r="R843" s="45">
        <v>59549</v>
      </c>
      <c r="S843" s="45">
        <v>50831</v>
      </c>
      <c r="T843" s="45">
        <v>51510</v>
      </c>
      <c r="U843" s="45">
        <v>0</v>
      </c>
      <c r="V843" s="45">
        <v>9.2809282999999994</v>
      </c>
      <c r="W843" s="45">
        <v>7.4291279000000001</v>
      </c>
      <c r="X843" s="45">
        <v>10.387691999999999</v>
      </c>
      <c r="Y843" s="46">
        <v>199462.1</v>
      </c>
      <c r="Z843" s="46">
        <v>50360.620257753981</v>
      </c>
      <c r="AA843" s="47">
        <f>_xlfn.XLOOKUP($E843,Main_OG!$D$1:$D$766,Main_OG!AJ$1:AJ$766,"")</f>
        <v>10542196</v>
      </c>
      <c r="AB843" s="47">
        <f>_xlfn.XLOOKUP($E843,Main_OG!$D$1:$D$766,Main_OG!AK$1:AK$766,"")</f>
        <v>69984</v>
      </c>
      <c r="AC843" s="47">
        <f>_xlfn.XLOOKUP($E843,Main_OG!$D$1:$D$766,Main_OG!AL$1:AL$766,"")</f>
        <v>704551782</v>
      </c>
      <c r="AD843" s="47">
        <f>_xlfn.XLOOKUP($E843,Main_OG!$D$1:$D$766,Main_OG!AM$1:AM$766,"")</f>
        <v>0</v>
      </c>
    </row>
    <row r="844" spans="1:30" x14ac:dyDescent="0.35">
      <c r="A844" s="36" t="s">
        <v>1827</v>
      </c>
      <c r="B844" s="45" t="s">
        <v>628</v>
      </c>
      <c r="C844" s="45" t="s">
        <v>4406</v>
      </c>
      <c r="D844" s="36" t="s">
        <v>1827</v>
      </c>
      <c r="E844" s="36" t="str">
        <f t="shared" si="39"/>
        <v>2020_AR</v>
      </c>
      <c r="F844" s="45">
        <v>2020</v>
      </c>
      <c r="G844" s="45">
        <f>_xlfn.XLOOKUP(I844,Main_OG!$B$1:$B$766,Main_OG!$O$1:$O$766,"")</f>
        <v>1</v>
      </c>
      <c r="H844" s="45">
        <f>_xlfn.XLOOKUP(E844,Main_OG!$D$1:$D$766,Main_OG!$J$1:$J$766,"")</f>
        <v>0</v>
      </c>
      <c r="I844" s="45" t="s">
        <v>628</v>
      </c>
      <c r="J844" s="45" t="str">
        <f t="shared" si="40"/>
        <v>Empire District Electric Co_AR</v>
      </c>
      <c r="K844" s="45" t="str">
        <f t="shared" si="41"/>
        <v>Empire District Electric Co_AR</v>
      </c>
      <c r="L844" s="45" t="s">
        <v>1884</v>
      </c>
      <c r="M844" s="45">
        <v>0</v>
      </c>
      <c r="N844" s="45">
        <v>803</v>
      </c>
      <c r="O844" s="45">
        <v>9</v>
      </c>
      <c r="P844" s="45">
        <v>0</v>
      </c>
      <c r="Q844" s="45">
        <v>0</v>
      </c>
      <c r="R844" s="45">
        <v>38716</v>
      </c>
      <c r="S844" s="45">
        <v>83149</v>
      </c>
      <c r="T844" s="45">
        <v>0</v>
      </c>
      <c r="U844" s="45">
        <v>0</v>
      </c>
      <c r="V844" s="45">
        <v>10.029703</v>
      </c>
      <c r="W844" s="45">
        <v>7.8463962</v>
      </c>
      <c r="X844" s="45">
        <v>0</v>
      </c>
      <c r="Y844" s="46">
        <v>128061.2</v>
      </c>
      <c r="Z844" s="46">
        <v>42268.998096163545</v>
      </c>
      <c r="AA844" s="47">
        <f>_xlfn.XLOOKUP($E844,Main_OG!$D$1:$D$766,Main_OG!AJ$1:AJ$766,"")</f>
        <v>18413586</v>
      </c>
      <c r="AB844" s="47">
        <f>_xlfn.XLOOKUP($E844,Main_OG!$D$1:$D$766,Main_OG!AK$1:AK$766,"")</f>
        <v>181792</v>
      </c>
      <c r="AC844" s="47">
        <f>_xlfn.XLOOKUP($E844,Main_OG!$D$1:$D$766,Main_OG!AL$1:AL$766,"")</f>
        <v>262398534</v>
      </c>
      <c r="AD844" s="47">
        <f>_xlfn.XLOOKUP($E844,Main_OG!$D$1:$D$766,Main_OG!AM$1:AM$766,"")</f>
        <v>0</v>
      </c>
    </row>
    <row r="845" spans="1:30" x14ac:dyDescent="0.35">
      <c r="A845" s="36" t="s">
        <v>1827</v>
      </c>
      <c r="B845" s="45" t="s">
        <v>567</v>
      </c>
      <c r="C845" s="45" t="s">
        <v>4406</v>
      </c>
      <c r="D845" s="36" t="s">
        <v>1827</v>
      </c>
      <c r="E845" s="36" t="str">
        <f t="shared" si="39"/>
        <v>2020_KS</v>
      </c>
      <c r="F845" s="45">
        <v>2020</v>
      </c>
      <c r="G845" s="45">
        <f>_xlfn.XLOOKUP(I845,Main_OG!$B$1:$B$766,Main_OG!$O$1:$O$766,"")</f>
        <v>1</v>
      </c>
      <c r="H845" s="45">
        <f>_xlfn.XLOOKUP(E845,Main_OG!$D$1:$D$766,Main_OG!$J$1:$J$766,"")</f>
        <v>3</v>
      </c>
      <c r="I845" s="45" t="s">
        <v>567</v>
      </c>
      <c r="J845" s="45" t="str">
        <f t="shared" si="40"/>
        <v>Empire District Electric Co_KS</v>
      </c>
      <c r="K845" s="45" t="str">
        <f t="shared" si="41"/>
        <v>Empire District Electric Co_KS</v>
      </c>
      <c r="L845" s="45" t="s">
        <v>1885</v>
      </c>
      <c r="M845" s="45">
        <v>0</v>
      </c>
      <c r="N845" s="45">
        <v>1439</v>
      </c>
      <c r="O845" s="45">
        <v>48</v>
      </c>
      <c r="P845" s="45">
        <v>0</v>
      </c>
      <c r="Q845" s="45">
        <v>0</v>
      </c>
      <c r="R845" s="45">
        <v>54175</v>
      </c>
      <c r="S845" s="45">
        <v>59744</v>
      </c>
      <c r="T845" s="45">
        <v>0</v>
      </c>
      <c r="U845" s="45">
        <v>0</v>
      </c>
      <c r="V845" s="45">
        <v>11.843286000000001</v>
      </c>
      <c r="W845" s="45">
        <v>10.894316</v>
      </c>
      <c r="X845" s="45">
        <v>0</v>
      </c>
      <c r="Y845" s="46">
        <v>168540.79999999999</v>
      </c>
      <c r="Z845" s="46">
        <v>57817.980229322297</v>
      </c>
      <c r="AA845" s="47">
        <f>_xlfn.XLOOKUP($E845,Main_OG!$D$1:$D$766,Main_OG!AJ$1:AJ$766,"")</f>
        <v>22526196</v>
      </c>
      <c r="AB845" s="47">
        <f>_xlfn.XLOOKUP($E845,Main_OG!$D$1:$D$766,Main_OG!AK$1:AK$766,"")</f>
        <v>353818</v>
      </c>
      <c r="AC845" s="47">
        <f>_xlfn.XLOOKUP($E845,Main_OG!$D$1:$D$766,Main_OG!AL$1:AL$766,"")</f>
        <v>50820256</v>
      </c>
      <c r="AD845" s="47">
        <f>_xlfn.XLOOKUP($E845,Main_OG!$D$1:$D$766,Main_OG!AM$1:AM$766,"")</f>
        <v>0</v>
      </c>
    </row>
    <row r="846" spans="1:30" x14ac:dyDescent="0.35">
      <c r="A846" s="36" t="s">
        <v>1827</v>
      </c>
      <c r="B846" s="45" t="s">
        <v>370</v>
      </c>
      <c r="C846" s="45" t="s">
        <v>4406</v>
      </c>
      <c r="D846" s="36" t="s">
        <v>1827</v>
      </c>
      <c r="E846" s="36" t="str">
        <f t="shared" si="39"/>
        <v>2020_MO</v>
      </c>
      <c r="F846" s="45">
        <v>2020</v>
      </c>
      <c r="G846" s="45">
        <f>_xlfn.XLOOKUP(I846,Main_OG!$B$1:$B$766,Main_OG!$O$1:$O$766,"")</f>
        <v>0</v>
      </c>
      <c r="H846" s="45">
        <f>_xlfn.XLOOKUP(E846,Main_OG!$D$1:$D$766,Main_OG!$J$1:$J$766,"")</f>
        <v>3</v>
      </c>
      <c r="I846" s="45" t="s">
        <v>370</v>
      </c>
      <c r="J846" s="45" t="str">
        <f t="shared" si="40"/>
        <v>Empire District Electric Co_MO</v>
      </c>
      <c r="K846" s="45" t="str">
        <f t="shared" si="41"/>
        <v>Empire District Electric Co_MO</v>
      </c>
      <c r="L846" s="45" t="s">
        <v>1886</v>
      </c>
      <c r="M846" s="45">
        <v>0</v>
      </c>
      <c r="N846" s="45">
        <v>24101</v>
      </c>
      <c r="O846" s="45">
        <v>275</v>
      </c>
      <c r="P846" s="45">
        <v>0</v>
      </c>
      <c r="Q846" s="45">
        <v>0</v>
      </c>
      <c r="R846" s="45">
        <v>1419920</v>
      </c>
      <c r="S846" s="45">
        <v>911077</v>
      </c>
      <c r="T846" s="45">
        <v>0</v>
      </c>
      <c r="U846" s="45">
        <v>0</v>
      </c>
      <c r="V846" s="45">
        <v>11.244351999999999</v>
      </c>
      <c r="W846" s="45">
        <v>8.0602187999999995</v>
      </c>
      <c r="X846" s="45">
        <v>0</v>
      </c>
      <c r="Y846" s="46">
        <v>315276.2</v>
      </c>
      <c r="Z846" s="46">
        <v>51249.947778976893</v>
      </c>
      <c r="AA846" s="47">
        <f>_xlfn.XLOOKUP($E846,Main_OG!$D$1:$D$766,Main_OG!AJ$1:AJ$766,"")</f>
        <v>60847984</v>
      </c>
      <c r="AB846" s="47">
        <f>_xlfn.XLOOKUP($E846,Main_OG!$D$1:$D$766,Main_OG!AK$1:AK$766,"")</f>
        <v>368056</v>
      </c>
      <c r="AC846" s="47">
        <f>_xlfn.XLOOKUP($E846,Main_OG!$D$1:$D$766,Main_OG!AL$1:AL$766,"")</f>
        <v>123962782</v>
      </c>
      <c r="AD846" s="47">
        <f>_xlfn.XLOOKUP($E846,Main_OG!$D$1:$D$766,Main_OG!AM$1:AM$766,"")</f>
        <v>0</v>
      </c>
    </row>
    <row r="847" spans="1:30" x14ac:dyDescent="0.35">
      <c r="A847" s="36" t="s">
        <v>1827</v>
      </c>
      <c r="B847" s="45" t="s">
        <v>510</v>
      </c>
      <c r="C847" s="45" t="s">
        <v>4406</v>
      </c>
      <c r="D847" s="36" t="s">
        <v>1827</v>
      </c>
      <c r="E847" s="36" t="str">
        <f t="shared" si="39"/>
        <v>2020_OK</v>
      </c>
      <c r="F847" s="45">
        <v>2020</v>
      </c>
      <c r="G847" s="45">
        <f>_xlfn.XLOOKUP(I847,Main_OG!$B$1:$B$766,Main_OG!$O$1:$O$766,"")</f>
        <v>1</v>
      </c>
      <c r="H847" s="45">
        <f>_xlfn.XLOOKUP(E847,Main_OG!$D$1:$D$766,Main_OG!$J$1:$J$766,"")</f>
        <v>2</v>
      </c>
      <c r="I847" s="45" t="s">
        <v>510</v>
      </c>
      <c r="J847" s="45" t="str">
        <f t="shared" si="40"/>
        <v>Empire District Electric Co_OK</v>
      </c>
      <c r="K847" s="45" t="str">
        <f t="shared" si="41"/>
        <v>Empire District Electric Co_OK</v>
      </c>
      <c r="L847" s="45" t="s">
        <v>1887</v>
      </c>
      <c r="M847" s="45">
        <v>0</v>
      </c>
      <c r="N847" s="45">
        <v>918</v>
      </c>
      <c r="O847" s="45">
        <v>11</v>
      </c>
      <c r="P847" s="45">
        <v>0</v>
      </c>
      <c r="Q847" s="45">
        <v>0</v>
      </c>
      <c r="R847" s="45">
        <v>53084</v>
      </c>
      <c r="S847" s="45">
        <v>39933</v>
      </c>
      <c r="T847" s="45">
        <v>0</v>
      </c>
      <c r="U847" s="45">
        <v>0</v>
      </c>
      <c r="V847" s="45">
        <v>9.3585638000000007</v>
      </c>
      <c r="W847" s="45">
        <v>7.7121678999999999</v>
      </c>
      <c r="X847" s="45">
        <v>0</v>
      </c>
      <c r="Y847" s="46">
        <v>190751.7</v>
      </c>
      <c r="Z847" s="46">
        <v>47955.492671359854</v>
      </c>
      <c r="AA847" s="47">
        <f>_xlfn.XLOOKUP($E847,Main_OG!$D$1:$D$766,Main_OG!AJ$1:AJ$766,"")</f>
        <v>8004016</v>
      </c>
      <c r="AB847" s="47">
        <f>_xlfn.XLOOKUP($E847,Main_OG!$D$1:$D$766,Main_OG!AK$1:AK$766,"")</f>
        <v>104712</v>
      </c>
      <c r="AC847" s="47">
        <f>_xlfn.XLOOKUP($E847,Main_OG!$D$1:$D$766,Main_OG!AL$1:AL$766,"")</f>
        <v>699528320</v>
      </c>
      <c r="AD847" s="47">
        <f>_xlfn.XLOOKUP($E847,Main_OG!$D$1:$D$766,Main_OG!AM$1:AM$766,"")</f>
        <v>0</v>
      </c>
    </row>
    <row r="848" spans="1:30" x14ac:dyDescent="0.35">
      <c r="A848" s="36" t="s">
        <v>1888</v>
      </c>
      <c r="B848" s="45" t="s">
        <v>628</v>
      </c>
      <c r="C848" s="45" t="s">
        <v>4409</v>
      </c>
      <c r="D848" s="36" t="s">
        <v>1913</v>
      </c>
      <c r="E848" s="36" t="str">
        <f t="shared" si="39"/>
        <v>2006_AR</v>
      </c>
      <c r="F848" s="45">
        <v>2006</v>
      </c>
      <c r="G848" s="45">
        <f>_xlfn.XLOOKUP(I848,Main_OG!$B$1:$B$766,Main_OG!$O$1:$O$766,"")</f>
        <v>1</v>
      </c>
      <c r="H848" s="45">
        <f>_xlfn.XLOOKUP(E848,Main_OG!$D$1:$D$766,Main_OG!$J$1:$J$766,"")</f>
        <v>0</v>
      </c>
      <c r="I848" s="45" t="s">
        <v>628</v>
      </c>
      <c r="J848" s="45" t="str">
        <f t="shared" si="40"/>
        <v>Entergy Arkansas Inc_AR</v>
      </c>
      <c r="K848" s="45" t="str">
        <f t="shared" si="41"/>
        <v>Entergy Arkansas LLC_AR</v>
      </c>
      <c r="L848" s="45" t="s">
        <v>1889</v>
      </c>
      <c r="M848" s="45">
        <v>0</v>
      </c>
      <c r="N848" s="45">
        <v>85519</v>
      </c>
      <c r="O848" s="45">
        <v>22219</v>
      </c>
      <c r="P848" s="45">
        <v>573560</v>
      </c>
      <c r="Q848" s="45">
        <v>0</v>
      </c>
      <c r="R848" s="45">
        <v>437296</v>
      </c>
      <c r="S848" s="45">
        <v>435929</v>
      </c>
      <c r="T848" s="45">
        <v>704440</v>
      </c>
      <c r="U848" s="45">
        <v>0</v>
      </c>
      <c r="V848" s="45">
        <v>7.1814061463085714</v>
      </c>
      <c r="W848" s="45">
        <v>5.7456036008132143</v>
      </c>
      <c r="X848" s="45">
        <v>9.20209054818433</v>
      </c>
      <c r="Y848" s="46">
        <v>114890.4</v>
      </c>
      <c r="Z848" s="46">
        <v>40715.850846333196</v>
      </c>
      <c r="AA848" s="47">
        <f>_xlfn.XLOOKUP($E848,Main_OG!$D$1:$D$766,Main_OG!AJ$1:AJ$766,"")</f>
        <v>29274692.98</v>
      </c>
      <c r="AB848" s="47">
        <f>_xlfn.XLOOKUP($E848,Main_OG!$D$1:$D$766,Main_OG!AK$1:AK$766,"")</f>
        <v>586041.16000000015</v>
      </c>
      <c r="AC848" s="47">
        <f>_xlfn.XLOOKUP($E848,Main_OG!$D$1:$D$766,Main_OG!AL$1:AL$766,"")</f>
        <v>133117173.41999999</v>
      </c>
      <c r="AD848" s="47">
        <f>_xlfn.XLOOKUP($E848,Main_OG!$D$1:$D$766,Main_OG!AM$1:AM$766,"")</f>
        <v>15232577</v>
      </c>
    </row>
    <row r="849" spans="1:30" x14ac:dyDescent="0.35">
      <c r="A849" s="36" t="s">
        <v>1888</v>
      </c>
      <c r="B849" s="45" t="s">
        <v>314</v>
      </c>
      <c r="C849" s="45" t="s">
        <v>4409</v>
      </c>
      <c r="D849" s="36" t="s">
        <v>1913</v>
      </c>
      <c r="E849" s="36" t="str">
        <f t="shared" si="39"/>
        <v>2006_TN</v>
      </c>
      <c r="F849" s="45">
        <v>2006</v>
      </c>
      <c r="G849" s="45">
        <f>_xlfn.XLOOKUP(I849,Main_OG!$B$1:$B$766,Main_OG!$O$1:$O$766,"")</f>
        <v>0</v>
      </c>
      <c r="H849" s="45">
        <f>_xlfn.XLOOKUP(E849,Main_OG!$D$1:$D$766,Main_OG!$J$1:$J$766,"")</f>
        <v>0</v>
      </c>
      <c r="I849" s="45" t="s">
        <v>314</v>
      </c>
      <c r="J849" s="45" t="str">
        <f t="shared" si="40"/>
        <v>Entergy Arkansas Inc_TN</v>
      </c>
      <c r="K849" s="45" t="str">
        <f t="shared" si="41"/>
        <v>Entergy Arkansas LLC_TN</v>
      </c>
      <c r="L849" s="45" t="s">
        <v>1890</v>
      </c>
      <c r="M849" s="45">
        <v>0</v>
      </c>
      <c r="N849" s="45">
        <v>4</v>
      </c>
      <c r="O849" s="45">
        <v>3</v>
      </c>
      <c r="P849" s="45">
        <v>11</v>
      </c>
      <c r="Q849" s="45">
        <v>0</v>
      </c>
      <c r="R849" s="45">
        <v>8</v>
      </c>
      <c r="S849" s="45">
        <v>2</v>
      </c>
      <c r="T849" s="45">
        <v>8</v>
      </c>
      <c r="U849" s="45">
        <v>0</v>
      </c>
      <c r="V849" s="45">
        <v>8.791208791208792</v>
      </c>
      <c r="W849" s="45">
        <v>15.38461538461538</v>
      </c>
      <c r="X849" s="45">
        <v>10.810810810810811</v>
      </c>
      <c r="Y849" s="46">
        <v>295668.2</v>
      </c>
      <c r="Z849" s="46">
        <v>48559.626039167873</v>
      </c>
      <c r="AA849" s="47">
        <f>_xlfn.XLOOKUP($E849,Main_OG!$D$1:$D$766,Main_OG!AJ$1:AJ$766,"")</f>
        <v>54971329.020000003</v>
      </c>
      <c r="AB849" s="47">
        <f>_xlfn.XLOOKUP($E849,Main_OG!$D$1:$D$766,Main_OG!AK$1:AK$766,"")</f>
        <v>561451.26</v>
      </c>
      <c r="AC849" s="47">
        <f>_xlfn.XLOOKUP($E849,Main_OG!$D$1:$D$766,Main_OG!AL$1:AL$766,"")</f>
        <v>15163686.52</v>
      </c>
      <c r="AD849" s="47">
        <f>_xlfn.XLOOKUP($E849,Main_OG!$D$1:$D$766,Main_OG!AM$1:AM$766,"")</f>
        <v>24678777</v>
      </c>
    </row>
    <row r="850" spans="1:30" x14ac:dyDescent="0.35">
      <c r="A850" s="36" t="s">
        <v>1888</v>
      </c>
      <c r="B850" s="45" t="s">
        <v>628</v>
      </c>
      <c r="C850" s="45" t="s">
        <v>4409</v>
      </c>
      <c r="D850" s="36" t="s">
        <v>1913</v>
      </c>
      <c r="E850" s="36" t="str">
        <f t="shared" si="39"/>
        <v>2007_AR</v>
      </c>
      <c r="F850" s="45">
        <v>2007</v>
      </c>
      <c r="G850" s="45">
        <f>_xlfn.XLOOKUP(I850,Main_OG!$B$1:$B$766,Main_OG!$O$1:$O$766,"")</f>
        <v>1</v>
      </c>
      <c r="H850" s="45">
        <f>_xlfn.XLOOKUP(E850,Main_OG!$D$1:$D$766,Main_OG!$J$1:$J$766,"")</f>
        <v>0</v>
      </c>
      <c r="I850" s="45" t="s">
        <v>628</v>
      </c>
      <c r="J850" s="45" t="str">
        <f t="shared" si="40"/>
        <v>Entergy Arkansas Inc_AR</v>
      </c>
      <c r="K850" s="45" t="str">
        <f t="shared" si="41"/>
        <v>Entergy Arkansas LLC_AR</v>
      </c>
      <c r="L850" s="45" t="s">
        <v>1891</v>
      </c>
      <c r="M850" s="45">
        <v>0</v>
      </c>
      <c r="N850" s="45">
        <v>86625</v>
      </c>
      <c r="O850" s="45">
        <v>21986</v>
      </c>
      <c r="P850" s="45">
        <v>576872</v>
      </c>
      <c r="Q850" s="45">
        <v>0</v>
      </c>
      <c r="R850" s="45">
        <v>427524</v>
      </c>
      <c r="S850" s="45">
        <v>406982</v>
      </c>
      <c r="T850" s="45">
        <v>689878</v>
      </c>
      <c r="U850" s="45">
        <v>0</v>
      </c>
      <c r="V850" s="45">
        <v>6.87</v>
      </c>
      <c r="W850" s="45">
        <v>5.48</v>
      </c>
      <c r="X850" s="45">
        <v>8.93</v>
      </c>
      <c r="Y850" s="46">
        <v>114026.7</v>
      </c>
      <c r="Z850" s="46">
        <v>40028.329208572482</v>
      </c>
      <c r="AA850" s="47">
        <f>_xlfn.XLOOKUP($E850,Main_OG!$D$1:$D$766,Main_OG!AJ$1:AJ$766,"")</f>
        <v>31305006</v>
      </c>
      <c r="AB850" s="47">
        <f>_xlfn.XLOOKUP($E850,Main_OG!$D$1:$D$766,Main_OG!AK$1:AK$766,"")</f>
        <v>299632</v>
      </c>
      <c r="AC850" s="47">
        <f>_xlfn.XLOOKUP($E850,Main_OG!$D$1:$D$766,Main_OG!AL$1:AL$766,"")</f>
        <v>120895658</v>
      </c>
      <c r="AD850" s="47">
        <f>_xlfn.XLOOKUP($E850,Main_OG!$D$1:$D$766,Main_OG!AM$1:AM$766,"")</f>
        <v>15486102</v>
      </c>
    </row>
    <row r="851" spans="1:30" x14ac:dyDescent="0.35">
      <c r="A851" s="36" t="s">
        <v>1888</v>
      </c>
      <c r="B851" s="45" t="s">
        <v>314</v>
      </c>
      <c r="C851" s="45" t="s">
        <v>4409</v>
      </c>
      <c r="D851" s="36" t="s">
        <v>1913</v>
      </c>
      <c r="E851" s="36" t="str">
        <f t="shared" si="39"/>
        <v>2007_TN</v>
      </c>
      <c r="F851" s="45">
        <v>2007</v>
      </c>
      <c r="G851" s="45">
        <f>_xlfn.XLOOKUP(I851,Main_OG!$B$1:$B$766,Main_OG!$O$1:$O$766,"")</f>
        <v>0</v>
      </c>
      <c r="H851" s="45">
        <f>_xlfn.XLOOKUP(E851,Main_OG!$D$1:$D$766,Main_OG!$J$1:$J$766,"")</f>
        <v>0</v>
      </c>
      <c r="I851" s="45" t="s">
        <v>314</v>
      </c>
      <c r="J851" s="45" t="str">
        <f t="shared" si="40"/>
        <v>Entergy Arkansas Inc_TN</v>
      </c>
      <c r="K851" s="45" t="str">
        <f t="shared" si="41"/>
        <v>Entergy Arkansas LLC_TN</v>
      </c>
      <c r="L851" s="45" t="s">
        <v>1892</v>
      </c>
      <c r="M851" s="45">
        <v>0</v>
      </c>
      <c r="N851" s="45">
        <v>4</v>
      </c>
      <c r="O851" s="45">
        <v>3</v>
      </c>
      <c r="P851" s="45">
        <v>12</v>
      </c>
      <c r="Q851" s="45">
        <v>0</v>
      </c>
      <c r="R851" s="45">
        <v>9</v>
      </c>
      <c r="S851" s="45">
        <v>10</v>
      </c>
      <c r="T851" s="45">
        <v>7</v>
      </c>
      <c r="U851" s="45">
        <v>0</v>
      </c>
      <c r="V851" s="45">
        <v>8.18</v>
      </c>
      <c r="W851" s="45">
        <v>83.33</v>
      </c>
      <c r="X851" s="45">
        <v>10</v>
      </c>
      <c r="Y851" s="46">
        <v>294819.8</v>
      </c>
      <c r="Z851" s="46">
        <v>47738.476781761885</v>
      </c>
      <c r="AA851" s="47">
        <f>_xlfn.XLOOKUP($E851,Main_OG!$D$1:$D$766,Main_OG!AJ$1:AJ$766,"")</f>
        <v>55242462</v>
      </c>
      <c r="AB851" s="47">
        <f>_xlfn.XLOOKUP($E851,Main_OG!$D$1:$D$766,Main_OG!AK$1:AK$766,"")</f>
        <v>690030</v>
      </c>
      <c r="AC851" s="47">
        <f>_xlfn.XLOOKUP($E851,Main_OG!$D$1:$D$766,Main_OG!AL$1:AL$766,"")</f>
        <v>16456270</v>
      </c>
      <c r="AD851" s="47">
        <f>_xlfn.XLOOKUP($E851,Main_OG!$D$1:$D$766,Main_OG!AM$1:AM$766,"")</f>
        <v>28700371</v>
      </c>
    </row>
    <row r="852" spans="1:30" x14ac:dyDescent="0.35">
      <c r="A852" s="36" t="s">
        <v>1888</v>
      </c>
      <c r="B852" s="45" t="s">
        <v>628</v>
      </c>
      <c r="C852" s="45" t="s">
        <v>4409</v>
      </c>
      <c r="D852" s="36" t="s">
        <v>1913</v>
      </c>
      <c r="E852" s="36" t="str">
        <f t="shared" si="39"/>
        <v>2008_AR</v>
      </c>
      <c r="F852" s="45">
        <v>2008</v>
      </c>
      <c r="G852" s="45">
        <f>_xlfn.XLOOKUP(I852,Main_OG!$B$1:$B$766,Main_OG!$O$1:$O$766,"")</f>
        <v>1</v>
      </c>
      <c r="H852" s="45">
        <f>_xlfn.XLOOKUP(E852,Main_OG!$D$1:$D$766,Main_OG!$J$1:$J$766,"")</f>
        <v>0</v>
      </c>
      <c r="I852" s="45" t="s">
        <v>628</v>
      </c>
      <c r="J852" s="45" t="str">
        <f t="shared" si="40"/>
        <v>Entergy Arkansas Inc_AR</v>
      </c>
      <c r="K852" s="45" t="str">
        <f t="shared" si="41"/>
        <v>Entergy Arkansas LLC_AR</v>
      </c>
      <c r="L852" s="45" t="s">
        <v>1893</v>
      </c>
      <c r="M852" s="45">
        <v>1</v>
      </c>
      <c r="N852" s="45">
        <v>87773</v>
      </c>
      <c r="O852" s="45">
        <v>21886</v>
      </c>
      <c r="P852" s="45">
        <v>579291</v>
      </c>
      <c r="Q852" s="45">
        <v>156</v>
      </c>
      <c r="R852" s="45">
        <v>6148044</v>
      </c>
      <c r="S852" s="45">
        <v>7211468</v>
      </c>
      <c r="T852" s="45">
        <v>7678067</v>
      </c>
      <c r="U852" s="45">
        <v>9.17</v>
      </c>
      <c r="V852" s="45">
        <v>7.87</v>
      </c>
      <c r="W852" s="45">
        <v>6.4</v>
      </c>
      <c r="X852" s="45">
        <v>9.84</v>
      </c>
      <c r="Y852" s="46">
        <v>113628</v>
      </c>
      <c r="Z852" s="46">
        <v>39528.914746426752</v>
      </c>
      <c r="AA852" s="47">
        <f>_xlfn.XLOOKUP($E852,Main_OG!$D$1:$D$766,Main_OG!AJ$1:AJ$766,"")</f>
        <v>31418072</v>
      </c>
      <c r="AB852" s="47">
        <f>_xlfn.XLOOKUP($E852,Main_OG!$D$1:$D$766,Main_OG!AK$1:AK$766,"")</f>
        <v>210414</v>
      </c>
      <c r="AC852" s="47">
        <f>_xlfn.XLOOKUP($E852,Main_OG!$D$1:$D$766,Main_OG!AL$1:AL$766,"")</f>
        <v>120999794</v>
      </c>
      <c r="AD852" s="47">
        <f>_xlfn.XLOOKUP($E852,Main_OG!$D$1:$D$766,Main_OG!AM$1:AM$766,"")</f>
        <v>14168091</v>
      </c>
    </row>
    <row r="853" spans="1:30" x14ac:dyDescent="0.35">
      <c r="A853" s="36" t="s">
        <v>1888</v>
      </c>
      <c r="B853" s="45" t="s">
        <v>314</v>
      </c>
      <c r="C853" s="45" t="s">
        <v>4409</v>
      </c>
      <c r="D853" s="36" t="s">
        <v>1913</v>
      </c>
      <c r="E853" s="36" t="str">
        <f t="shared" si="39"/>
        <v>2008_TN</v>
      </c>
      <c r="F853" s="45">
        <v>2008</v>
      </c>
      <c r="G853" s="45">
        <f>_xlfn.XLOOKUP(I853,Main_OG!$B$1:$B$766,Main_OG!$O$1:$O$766,"")</f>
        <v>0</v>
      </c>
      <c r="H853" s="45">
        <f>_xlfn.XLOOKUP(E853,Main_OG!$D$1:$D$766,Main_OG!$J$1:$J$766,"")</f>
        <v>0</v>
      </c>
      <c r="I853" s="45" t="s">
        <v>314</v>
      </c>
      <c r="J853" s="45" t="str">
        <f t="shared" si="40"/>
        <v>Entergy Arkansas Inc_TN</v>
      </c>
      <c r="K853" s="45" t="str">
        <f t="shared" si="41"/>
        <v>Entergy Arkansas LLC_TN</v>
      </c>
      <c r="L853" s="45" t="s">
        <v>1894</v>
      </c>
      <c r="M853" s="45">
        <v>0</v>
      </c>
      <c r="N853" s="45">
        <v>4</v>
      </c>
      <c r="O853" s="45">
        <v>3</v>
      </c>
      <c r="P853" s="45">
        <v>12</v>
      </c>
      <c r="Q853" s="45">
        <v>0</v>
      </c>
      <c r="R853" s="45">
        <v>97</v>
      </c>
      <c r="S853" s="45">
        <v>7</v>
      </c>
      <c r="T853" s="45">
        <v>63</v>
      </c>
      <c r="U853" s="45">
        <v>0</v>
      </c>
      <c r="V853" s="45">
        <v>9.2799999999999994</v>
      </c>
      <c r="W853" s="45">
        <v>18.57</v>
      </c>
      <c r="X853" s="45">
        <v>11.11</v>
      </c>
      <c r="Y853" s="46">
        <v>298526.90000000002</v>
      </c>
      <c r="Z853" s="46">
        <v>47784.098084790647</v>
      </c>
      <c r="AA853" s="47">
        <f>_xlfn.XLOOKUP($E853,Main_OG!$D$1:$D$766,Main_OG!AJ$1:AJ$766,"")</f>
        <v>53787582</v>
      </c>
      <c r="AB853" s="47">
        <f>_xlfn.XLOOKUP($E853,Main_OG!$D$1:$D$766,Main_OG!AK$1:AK$766,"")</f>
        <v>794544</v>
      </c>
      <c r="AC853" s="47">
        <f>_xlfn.XLOOKUP($E853,Main_OG!$D$1:$D$766,Main_OG!AL$1:AL$766,"")</f>
        <v>10387366</v>
      </c>
      <c r="AD853" s="47">
        <f>_xlfn.XLOOKUP($E853,Main_OG!$D$1:$D$766,Main_OG!AM$1:AM$766,"")</f>
        <v>27029617</v>
      </c>
    </row>
    <row r="854" spans="1:30" x14ac:dyDescent="0.35">
      <c r="A854" s="36" t="s">
        <v>1888</v>
      </c>
      <c r="B854" s="45" t="s">
        <v>628</v>
      </c>
      <c r="C854" s="45" t="s">
        <v>4409</v>
      </c>
      <c r="D854" s="36" t="s">
        <v>1913</v>
      </c>
      <c r="E854" s="36" t="str">
        <f t="shared" si="39"/>
        <v>2009_AR</v>
      </c>
      <c r="F854" s="45">
        <v>2009</v>
      </c>
      <c r="G854" s="45">
        <f>_xlfn.XLOOKUP(I854,Main_OG!$B$1:$B$766,Main_OG!$O$1:$O$766,"")</f>
        <v>1</v>
      </c>
      <c r="H854" s="45">
        <f>_xlfn.XLOOKUP(E854,Main_OG!$D$1:$D$766,Main_OG!$J$1:$J$766,"")</f>
        <v>0</v>
      </c>
      <c r="I854" s="45" t="s">
        <v>628</v>
      </c>
      <c r="J854" s="45" t="str">
        <f t="shared" si="40"/>
        <v>Entergy Arkansas Inc_AR</v>
      </c>
      <c r="K854" s="45" t="str">
        <f t="shared" si="41"/>
        <v>Entergy Arkansas LLC_AR</v>
      </c>
      <c r="L854" s="45" t="s">
        <v>1895</v>
      </c>
      <c r="M854" s="45">
        <v>1</v>
      </c>
      <c r="N854" s="45">
        <v>88364</v>
      </c>
      <c r="O854" s="45">
        <v>21555</v>
      </c>
      <c r="P854" s="45">
        <v>580564</v>
      </c>
      <c r="Q854" s="45">
        <v>109</v>
      </c>
      <c r="R854" s="45">
        <v>6085841</v>
      </c>
      <c r="S854" s="45">
        <v>6375852</v>
      </c>
      <c r="T854" s="45">
        <v>7464372</v>
      </c>
      <c r="U854" s="45">
        <v>10.37</v>
      </c>
      <c r="V854" s="45">
        <v>8.15</v>
      </c>
      <c r="W854" s="45">
        <v>6.8</v>
      </c>
      <c r="X854" s="45">
        <v>10.3</v>
      </c>
      <c r="Y854" s="46">
        <v>109833.1</v>
      </c>
      <c r="Z854" s="46">
        <v>37914.757548130845</v>
      </c>
      <c r="AA854" s="47">
        <f>_xlfn.XLOOKUP($E854,Main_OG!$D$1:$D$766,Main_OG!AJ$1:AJ$766,"")</f>
        <v>30032796</v>
      </c>
      <c r="AB854" s="47">
        <f>_xlfn.XLOOKUP($E854,Main_OG!$D$1:$D$766,Main_OG!AK$1:AK$766,"")</f>
        <v>298484</v>
      </c>
      <c r="AC854" s="47">
        <f>_xlfn.XLOOKUP($E854,Main_OG!$D$1:$D$766,Main_OG!AL$1:AL$766,"")</f>
        <v>157397824</v>
      </c>
      <c r="AD854" s="47">
        <f>_xlfn.XLOOKUP($E854,Main_OG!$D$1:$D$766,Main_OG!AM$1:AM$766,"")</f>
        <v>15169966</v>
      </c>
    </row>
    <row r="855" spans="1:30" x14ac:dyDescent="0.35">
      <c r="A855" s="36" t="s">
        <v>1888</v>
      </c>
      <c r="B855" s="45" t="s">
        <v>314</v>
      </c>
      <c r="C855" s="45" t="s">
        <v>4409</v>
      </c>
      <c r="D855" s="36" t="s">
        <v>1913</v>
      </c>
      <c r="E855" s="36" t="str">
        <f t="shared" si="39"/>
        <v>2009_TN</v>
      </c>
      <c r="F855" s="45">
        <v>2009</v>
      </c>
      <c r="G855" s="45">
        <f>_xlfn.XLOOKUP(I855,Main_OG!$B$1:$B$766,Main_OG!$O$1:$O$766,"")</f>
        <v>0</v>
      </c>
      <c r="H855" s="45">
        <f>_xlfn.XLOOKUP(E855,Main_OG!$D$1:$D$766,Main_OG!$J$1:$J$766,"")</f>
        <v>0</v>
      </c>
      <c r="I855" s="45" t="s">
        <v>314</v>
      </c>
      <c r="J855" s="45" t="str">
        <f t="shared" si="40"/>
        <v>Entergy Arkansas Inc_TN</v>
      </c>
      <c r="K855" s="45" t="str">
        <f t="shared" si="41"/>
        <v>Entergy Arkansas LLC_TN</v>
      </c>
      <c r="L855" s="45" t="s">
        <v>1896</v>
      </c>
      <c r="M855" s="45">
        <v>0</v>
      </c>
      <c r="N855" s="45">
        <v>4</v>
      </c>
      <c r="O855" s="45">
        <v>3</v>
      </c>
      <c r="P855" s="45">
        <v>10</v>
      </c>
      <c r="Q855" s="45">
        <v>0</v>
      </c>
      <c r="R855" s="45">
        <v>95</v>
      </c>
      <c r="S855" s="45">
        <v>12</v>
      </c>
      <c r="T855" s="45">
        <v>56</v>
      </c>
      <c r="U855" s="45">
        <v>0</v>
      </c>
      <c r="V855" s="45">
        <v>9.4700000000000006</v>
      </c>
      <c r="W855" s="45">
        <v>16.670000000000002</v>
      </c>
      <c r="X855" s="45">
        <v>10.71</v>
      </c>
      <c r="Y855" s="46">
        <v>287308.79999999999</v>
      </c>
      <c r="Z855" s="46">
        <v>45561.042553154373</v>
      </c>
      <c r="AA855" s="47">
        <f>_xlfn.XLOOKUP($E855,Main_OG!$D$1:$D$766,Main_OG!AJ$1:AJ$766,"")</f>
        <v>39393192</v>
      </c>
      <c r="AB855" s="47">
        <f>_xlfn.XLOOKUP($E855,Main_OG!$D$1:$D$766,Main_OG!AK$1:AK$766,"")</f>
        <v>704448</v>
      </c>
      <c r="AC855" s="47">
        <f>_xlfn.XLOOKUP($E855,Main_OG!$D$1:$D$766,Main_OG!AL$1:AL$766,"")</f>
        <v>8995702</v>
      </c>
      <c r="AD855" s="47">
        <f>_xlfn.XLOOKUP($E855,Main_OG!$D$1:$D$766,Main_OG!AM$1:AM$766,"")</f>
        <v>26962001</v>
      </c>
    </row>
    <row r="856" spans="1:30" x14ac:dyDescent="0.35">
      <c r="A856" s="36" t="s">
        <v>1888</v>
      </c>
      <c r="B856" s="45" t="s">
        <v>628</v>
      </c>
      <c r="C856" s="45" t="s">
        <v>4409</v>
      </c>
      <c r="D856" s="36" t="s">
        <v>1913</v>
      </c>
      <c r="E856" s="36" t="str">
        <f t="shared" si="39"/>
        <v>2010_AR</v>
      </c>
      <c r="F856" s="45">
        <v>2010</v>
      </c>
      <c r="G856" s="45">
        <f>_xlfn.XLOOKUP(I856,Main_OG!$B$1:$B$766,Main_OG!$O$1:$O$766,"")</f>
        <v>1</v>
      </c>
      <c r="H856" s="45">
        <f>_xlfn.XLOOKUP(E856,Main_OG!$D$1:$D$766,Main_OG!$J$1:$J$766,"")</f>
        <v>0</v>
      </c>
      <c r="I856" s="45" t="s">
        <v>628</v>
      </c>
      <c r="J856" s="45" t="str">
        <f t="shared" si="40"/>
        <v>Entergy Arkansas Inc_AR</v>
      </c>
      <c r="K856" s="45" t="str">
        <f t="shared" si="41"/>
        <v>Entergy Arkansas LLC_AR</v>
      </c>
      <c r="L856" s="45" t="s">
        <v>1897</v>
      </c>
      <c r="M856" s="45">
        <v>1</v>
      </c>
      <c r="N856" s="45">
        <v>89015</v>
      </c>
      <c r="O856" s="45">
        <v>22109</v>
      </c>
      <c r="P856" s="45">
        <v>582972</v>
      </c>
      <c r="Q856" s="45">
        <v>160</v>
      </c>
      <c r="R856" s="45">
        <v>6420368</v>
      </c>
      <c r="S856" s="45">
        <v>7081919</v>
      </c>
      <c r="T856" s="45">
        <v>8500515</v>
      </c>
      <c r="U856" s="45">
        <v>8.5</v>
      </c>
      <c r="V856" s="45">
        <v>7.16</v>
      </c>
      <c r="W856" s="45">
        <v>5.85</v>
      </c>
      <c r="X856" s="45">
        <v>9.07</v>
      </c>
      <c r="Y856" s="46">
        <v>113000.9</v>
      </c>
      <c r="Z856" s="46">
        <v>38672.476846322279</v>
      </c>
      <c r="AA856" s="47">
        <f>_xlfn.XLOOKUP($E856,Main_OG!$D$1:$D$766,Main_OG!AJ$1:AJ$766,"")</f>
        <v>33131108</v>
      </c>
      <c r="AB856" s="47">
        <f>_xlfn.XLOOKUP($E856,Main_OG!$D$1:$D$766,Main_OG!AK$1:AK$766,"")</f>
        <v>156038</v>
      </c>
      <c r="AC856" s="47">
        <f>_xlfn.XLOOKUP($E856,Main_OG!$D$1:$D$766,Main_OG!AL$1:AL$766,"")</f>
        <v>185267596</v>
      </c>
      <c r="AD856" s="47">
        <f>_xlfn.XLOOKUP($E856,Main_OG!$D$1:$D$766,Main_OG!AM$1:AM$766,"")</f>
        <v>15022678</v>
      </c>
    </row>
    <row r="857" spans="1:30" x14ac:dyDescent="0.35">
      <c r="A857" s="36" t="s">
        <v>1888</v>
      </c>
      <c r="B857" s="45" t="s">
        <v>314</v>
      </c>
      <c r="C857" s="45" t="s">
        <v>4409</v>
      </c>
      <c r="D857" s="36" t="s">
        <v>1913</v>
      </c>
      <c r="E857" s="36" t="str">
        <f t="shared" si="39"/>
        <v>2010_TN</v>
      </c>
      <c r="F857" s="45">
        <v>2010</v>
      </c>
      <c r="G857" s="45">
        <f>_xlfn.XLOOKUP(I857,Main_OG!$B$1:$B$766,Main_OG!$O$1:$O$766,"")</f>
        <v>0</v>
      </c>
      <c r="H857" s="45">
        <f>_xlfn.XLOOKUP(E857,Main_OG!$D$1:$D$766,Main_OG!$J$1:$J$766,"")</f>
        <v>0</v>
      </c>
      <c r="I857" s="45" t="s">
        <v>314</v>
      </c>
      <c r="J857" s="45" t="str">
        <f t="shared" si="40"/>
        <v>Entergy Arkansas Inc_TN</v>
      </c>
      <c r="K857" s="45" t="str">
        <f t="shared" si="41"/>
        <v>Entergy Arkansas LLC_TN</v>
      </c>
      <c r="L857" s="45" t="s">
        <v>1898</v>
      </c>
      <c r="M857" s="45">
        <v>0</v>
      </c>
      <c r="N857" s="45">
        <v>4</v>
      </c>
      <c r="O857" s="45">
        <v>3</v>
      </c>
      <c r="P857" s="45">
        <v>8</v>
      </c>
      <c r="Q857" s="45">
        <v>0</v>
      </c>
      <c r="R857" s="45">
        <v>90</v>
      </c>
      <c r="S857" s="45">
        <v>7</v>
      </c>
      <c r="T857" s="45">
        <v>63</v>
      </c>
      <c r="U857" s="45">
        <v>0</v>
      </c>
      <c r="V857" s="45">
        <v>9</v>
      </c>
      <c r="W857" s="45">
        <v>20</v>
      </c>
      <c r="X857" s="45">
        <v>9.52</v>
      </c>
      <c r="Y857" s="46">
        <v>292687</v>
      </c>
      <c r="Z857" s="46">
        <v>46052.422477601351</v>
      </c>
      <c r="AA857" s="47">
        <f>_xlfn.XLOOKUP($E857,Main_OG!$D$1:$D$766,Main_OG!AJ$1:AJ$766,"")</f>
        <v>41793982</v>
      </c>
      <c r="AB857" s="47">
        <f>_xlfn.XLOOKUP($E857,Main_OG!$D$1:$D$766,Main_OG!AK$1:AK$766,"")</f>
        <v>804124</v>
      </c>
      <c r="AC857" s="47">
        <f>_xlfn.XLOOKUP($E857,Main_OG!$D$1:$D$766,Main_OG!AL$1:AL$766,"")</f>
        <v>45808758</v>
      </c>
      <c r="AD857" s="47">
        <f>_xlfn.XLOOKUP($E857,Main_OG!$D$1:$D$766,Main_OG!AM$1:AM$766,"")</f>
        <v>27739221</v>
      </c>
    </row>
    <row r="858" spans="1:30" x14ac:dyDescent="0.35">
      <c r="A858" s="36" t="s">
        <v>1888</v>
      </c>
      <c r="B858" s="45" t="s">
        <v>628</v>
      </c>
      <c r="C858" s="45" t="s">
        <v>4409</v>
      </c>
      <c r="D858" s="36" t="s">
        <v>1913</v>
      </c>
      <c r="E858" s="36" t="str">
        <f t="shared" si="39"/>
        <v>2011_AR</v>
      </c>
      <c r="F858" s="45">
        <v>2011</v>
      </c>
      <c r="G858" s="45">
        <f>_xlfn.XLOOKUP(I858,Main_OG!$B$1:$B$766,Main_OG!$O$1:$O$766,"")</f>
        <v>1</v>
      </c>
      <c r="H858" s="45">
        <f>_xlfn.XLOOKUP(E858,Main_OG!$D$1:$D$766,Main_OG!$J$1:$J$766,"")</f>
        <v>0</v>
      </c>
      <c r="I858" s="45" t="s">
        <v>628</v>
      </c>
      <c r="J858" s="45" t="str">
        <f t="shared" si="40"/>
        <v>Entergy Arkansas Inc_AR</v>
      </c>
      <c r="K858" s="45" t="str">
        <f t="shared" si="41"/>
        <v>Entergy Arkansas LLC_AR</v>
      </c>
      <c r="L858" s="45" t="s">
        <v>1899</v>
      </c>
      <c r="M858" s="45">
        <v>1</v>
      </c>
      <c r="N858" s="45">
        <v>89445</v>
      </c>
      <c r="O858" s="45">
        <v>21966</v>
      </c>
      <c r="P858" s="45">
        <v>583973</v>
      </c>
      <c r="Q858" s="45">
        <v>149</v>
      </c>
      <c r="R858" s="45">
        <v>6325891</v>
      </c>
      <c r="S858" s="45">
        <v>7028945</v>
      </c>
      <c r="T858" s="45">
        <v>8228512</v>
      </c>
      <c r="U858" s="45">
        <v>9.06</v>
      </c>
      <c r="V858" s="45">
        <v>7.35</v>
      </c>
      <c r="W858" s="45">
        <v>5.95</v>
      </c>
      <c r="X858" s="45">
        <v>9.09</v>
      </c>
      <c r="Y858" s="46">
        <v>115241.8</v>
      </c>
      <c r="Z858" s="46">
        <v>39184.056785393455</v>
      </c>
      <c r="AA858" s="47">
        <f>_xlfn.XLOOKUP($E858,Main_OG!$D$1:$D$766,Main_OG!AJ$1:AJ$766,"")</f>
        <v>34981510</v>
      </c>
      <c r="AB858" s="47">
        <f>_xlfn.XLOOKUP($E858,Main_OG!$D$1:$D$766,Main_OG!AK$1:AK$766,"")</f>
        <v>192764</v>
      </c>
      <c r="AC858" s="47">
        <f>_xlfn.XLOOKUP($E858,Main_OG!$D$1:$D$766,Main_OG!AL$1:AL$766,"")</f>
        <v>203919280</v>
      </c>
      <c r="AD858" s="47">
        <f>_xlfn.XLOOKUP($E858,Main_OG!$D$1:$D$766,Main_OG!AM$1:AM$766,"")</f>
        <v>14194445</v>
      </c>
    </row>
    <row r="859" spans="1:30" x14ac:dyDescent="0.35">
      <c r="A859" s="36" t="s">
        <v>1888</v>
      </c>
      <c r="B859" s="45" t="s">
        <v>314</v>
      </c>
      <c r="C859" s="45" t="s">
        <v>4409</v>
      </c>
      <c r="D859" s="36" t="s">
        <v>1913</v>
      </c>
      <c r="E859" s="36" t="str">
        <f t="shared" si="39"/>
        <v>2011_TN</v>
      </c>
      <c r="F859" s="45">
        <v>2011</v>
      </c>
      <c r="G859" s="45">
        <f>_xlfn.XLOOKUP(I859,Main_OG!$B$1:$B$766,Main_OG!$O$1:$O$766,"")</f>
        <v>0</v>
      </c>
      <c r="H859" s="45">
        <f>_xlfn.XLOOKUP(E859,Main_OG!$D$1:$D$766,Main_OG!$J$1:$J$766,"")</f>
        <v>0</v>
      </c>
      <c r="I859" s="45" t="s">
        <v>314</v>
      </c>
      <c r="J859" s="45" t="str">
        <f t="shared" si="40"/>
        <v>Entergy Arkansas Inc_TN</v>
      </c>
      <c r="K859" s="45" t="str">
        <f t="shared" si="41"/>
        <v>Entergy Arkansas LLC_TN</v>
      </c>
      <c r="L859" s="45" t="s">
        <v>1900</v>
      </c>
      <c r="M859" s="45">
        <v>0</v>
      </c>
      <c r="N859" s="45">
        <v>4</v>
      </c>
      <c r="O859" s="45">
        <v>3</v>
      </c>
      <c r="P859" s="45">
        <v>5</v>
      </c>
      <c r="Q859" s="45">
        <v>0</v>
      </c>
      <c r="R859" s="45">
        <v>40</v>
      </c>
      <c r="S859" s="45">
        <v>6</v>
      </c>
      <c r="T859" s="45">
        <v>31</v>
      </c>
      <c r="U859" s="45">
        <v>0</v>
      </c>
      <c r="V859" s="45">
        <v>12.75</v>
      </c>
      <c r="W859" s="45">
        <v>21.67</v>
      </c>
      <c r="X859" s="45">
        <v>9.68</v>
      </c>
      <c r="Y859" s="46">
        <v>301508.90000000002</v>
      </c>
      <c r="Z859" s="46">
        <v>47108.572132110101</v>
      </c>
      <c r="AA859" s="47">
        <f>_xlfn.XLOOKUP($E859,Main_OG!$D$1:$D$766,Main_OG!AJ$1:AJ$766,"")</f>
        <v>40463270</v>
      </c>
      <c r="AB859" s="47">
        <f>_xlfn.XLOOKUP($E859,Main_OG!$D$1:$D$766,Main_OG!AK$1:AK$766,"")</f>
        <v>748972</v>
      </c>
      <c r="AC859" s="47">
        <f>_xlfn.XLOOKUP($E859,Main_OG!$D$1:$D$766,Main_OG!AL$1:AL$766,"")</f>
        <v>55019376</v>
      </c>
      <c r="AD859" s="47">
        <f>_xlfn.XLOOKUP($E859,Main_OG!$D$1:$D$766,Main_OG!AM$1:AM$766,"")</f>
        <v>26919177</v>
      </c>
    </row>
    <row r="860" spans="1:30" x14ac:dyDescent="0.35">
      <c r="A860" s="36" t="s">
        <v>1888</v>
      </c>
      <c r="B860" s="45" t="s">
        <v>628</v>
      </c>
      <c r="C860" s="45" t="s">
        <v>4409</v>
      </c>
      <c r="D860" s="36" t="s">
        <v>1913</v>
      </c>
      <c r="E860" s="36" t="str">
        <f t="shared" si="39"/>
        <v>2012_AR</v>
      </c>
      <c r="F860" s="45">
        <v>2012</v>
      </c>
      <c r="G860" s="45">
        <f>_xlfn.XLOOKUP(I860,Main_OG!$B$1:$B$766,Main_OG!$O$1:$O$766,"")</f>
        <v>1</v>
      </c>
      <c r="H860" s="45">
        <f>_xlfn.XLOOKUP(E860,Main_OG!$D$1:$D$766,Main_OG!$J$1:$J$766,"")</f>
        <v>0</v>
      </c>
      <c r="I860" s="45" t="s">
        <v>628</v>
      </c>
      <c r="J860" s="45" t="str">
        <f t="shared" si="40"/>
        <v>Entergy Arkansas Inc_AR</v>
      </c>
      <c r="K860" s="45" t="str">
        <f t="shared" si="41"/>
        <v>Entergy Arkansas LLC_AR</v>
      </c>
      <c r="L860" s="45" t="s">
        <v>1901</v>
      </c>
      <c r="M860" s="45">
        <v>1</v>
      </c>
      <c r="N860" s="45">
        <v>90050</v>
      </c>
      <c r="O860" s="45">
        <v>22577</v>
      </c>
      <c r="P860" s="45">
        <v>584559</v>
      </c>
      <c r="Q860" s="45">
        <v>114</v>
      </c>
      <c r="R860" s="45">
        <v>6302526</v>
      </c>
      <c r="S860" s="45">
        <v>6925231</v>
      </c>
      <c r="T860" s="45">
        <v>7858971</v>
      </c>
      <c r="U860" s="45">
        <v>9.6491228000000007</v>
      </c>
      <c r="V860" s="45">
        <v>7.7323838</v>
      </c>
      <c r="W860" s="45">
        <v>6.2958102</v>
      </c>
      <c r="X860" s="45">
        <v>9.6470097999999993</v>
      </c>
      <c r="Y860" s="46">
        <v>116616.2</v>
      </c>
      <c r="Z860" s="46">
        <v>39492.413497891546</v>
      </c>
      <c r="AA860" s="47">
        <f>_xlfn.XLOOKUP($E860,Main_OG!$D$1:$D$766,Main_OG!AJ$1:AJ$766,"")</f>
        <v>34095158</v>
      </c>
      <c r="AB860" s="47">
        <f>_xlfn.XLOOKUP($E860,Main_OG!$D$1:$D$766,Main_OG!AK$1:AK$766,"")</f>
        <v>112840</v>
      </c>
      <c r="AC860" s="47">
        <f>_xlfn.XLOOKUP($E860,Main_OG!$D$1:$D$766,Main_OG!AL$1:AL$766,"")</f>
        <v>247756828</v>
      </c>
      <c r="AD860" s="47">
        <f>_xlfn.XLOOKUP($E860,Main_OG!$D$1:$D$766,Main_OG!AM$1:AM$766,"")</f>
        <v>15493131</v>
      </c>
    </row>
    <row r="861" spans="1:30" x14ac:dyDescent="0.35">
      <c r="A861" s="36" t="s">
        <v>1888</v>
      </c>
      <c r="B861" s="45" t="s">
        <v>314</v>
      </c>
      <c r="C861" s="45" t="s">
        <v>4409</v>
      </c>
      <c r="D861" s="36" t="s">
        <v>1913</v>
      </c>
      <c r="E861" s="36" t="str">
        <f t="shared" si="39"/>
        <v>2012_TN</v>
      </c>
      <c r="F861" s="45">
        <v>2012</v>
      </c>
      <c r="G861" s="45">
        <f>_xlfn.XLOOKUP(I861,Main_OG!$B$1:$B$766,Main_OG!$O$1:$O$766,"")</f>
        <v>0</v>
      </c>
      <c r="H861" s="45">
        <f>_xlfn.XLOOKUP(E861,Main_OG!$D$1:$D$766,Main_OG!$J$1:$J$766,"")</f>
        <v>0</v>
      </c>
      <c r="I861" s="45" t="s">
        <v>314</v>
      </c>
      <c r="J861" s="45" t="str">
        <f t="shared" si="40"/>
        <v>Entergy Arkansas Inc_TN</v>
      </c>
      <c r="K861" s="45" t="str">
        <f t="shared" si="41"/>
        <v>Entergy Arkansas LLC_TN</v>
      </c>
      <c r="L861" s="45" t="s">
        <v>1902</v>
      </c>
      <c r="M861" s="45">
        <v>0</v>
      </c>
      <c r="N861" s="45">
        <v>3</v>
      </c>
      <c r="O861" s="45">
        <v>3</v>
      </c>
      <c r="P861" s="45">
        <v>1</v>
      </c>
      <c r="Q861" s="45">
        <v>0</v>
      </c>
      <c r="R861" s="45">
        <v>20</v>
      </c>
      <c r="S861" s="45">
        <v>6</v>
      </c>
      <c r="T861" s="45">
        <v>2</v>
      </c>
      <c r="U861" s="45">
        <v>0</v>
      </c>
      <c r="V861" s="45">
        <v>12</v>
      </c>
      <c r="W861" s="45">
        <v>21.666667</v>
      </c>
      <c r="X861" s="45">
        <v>10</v>
      </c>
      <c r="Y861" s="46">
        <v>311754.2</v>
      </c>
      <c r="Z861" s="46">
        <v>48290.919477699885</v>
      </c>
      <c r="AA861" s="47">
        <f>_xlfn.XLOOKUP($E861,Main_OG!$D$1:$D$766,Main_OG!AJ$1:AJ$766,"")</f>
        <v>35409052</v>
      </c>
      <c r="AB861" s="47">
        <f>_xlfn.XLOOKUP($E861,Main_OG!$D$1:$D$766,Main_OG!AK$1:AK$766,"")</f>
        <v>593966</v>
      </c>
      <c r="AC861" s="47">
        <f>_xlfn.XLOOKUP($E861,Main_OG!$D$1:$D$766,Main_OG!AL$1:AL$766,"")</f>
        <v>129095096</v>
      </c>
      <c r="AD861" s="47">
        <f>_xlfn.XLOOKUP($E861,Main_OG!$D$1:$D$766,Main_OG!AM$1:AM$766,"")</f>
        <v>25102101</v>
      </c>
    </row>
    <row r="862" spans="1:30" x14ac:dyDescent="0.35">
      <c r="A862" s="36" t="s">
        <v>1888</v>
      </c>
      <c r="B862" s="45" t="s">
        <v>628</v>
      </c>
      <c r="C862" s="45" t="s">
        <v>4409</v>
      </c>
      <c r="D862" s="36" t="s">
        <v>1913</v>
      </c>
      <c r="E862" s="36" t="str">
        <f t="shared" si="39"/>
        <v>2013_AR</v>
      </c>
      <c r="F862" s="45">
        <v>2013</v>
      </c>
      <c r="G862" s="45">
        <f>_xlfn.XLOOKUP(I862,Main_OG!$B$1:$B$766,Main_OG!$O$1:$O$766,"")</f>
        <v>1</v>
      </c>
      <c r="H862" s="45">
        <f>_xlfn.XLOOKUP(E862,Main_OG!$D$1:$D$766,Main_OG!$J$1:$J$766,"")</f>
        <v>0</v>
      </c>
      <c r="I862" s="45" t="s">
        <v>628</v>
      </c>
      <c r="J862" s="45" t="str">
        <f t="shared" si="40"/>
        <v>Entergy Arkansas Inc_AR</v>
      </c>
      <c r="K862" s="45" t="str">
        <f t="shared" si="41"/>
        <v>Entergy Arkansas LLC_AR</v>
      </c>
      <c r="L862" s="45" t="s">
        <v>1903</v>
      </c>
      <c r="M862" s="45">
        <v>1</v>
      </c>
      <c r="N862" s="45">
        <v>90724</v>
      </c>
      <c r="O862" s="45">
        <v>22998</v>
      </c>
      <c r="P862" s="45">
        <v>585377</v>
      </c>
      <c r="Q862" s="45">
        <v>103</v>
      </c>
      <c r="R862" s="45">
        <v>6169123</v>
      </c>
      <c r="S862" s="45">
        <v>6768830</v>
      </c>
      <c r="T862" s="45">
        <v>7921074</v>
      </c>
      <c r="U862" s="45">
        <v>10</v>
      </c>
      <c r="V862" s="45">
        <v>7.8518404999999998</v>
      </c>
      <c r="W862" s="45">
        <v>6.3467615999999998</v>
      </c>
      <c r="X862" s="45">
        <v>9.6537565000000001</v>
      </c>
      <c r="Y862" s="46">
        <v>119842.8</v>
      </c>
      <c r="Z862" s="46">
        <v>40481.155118175935</v>
      </c>
      <c r="AA862" s="47">
        <f>_xlfn.XLOOKUP($E862,Main_OG!$D$1:$D$766,Main_OG!AJ$1:AJ$766,"")</f>
        <v>37574936</v>
      </c>
      <c r="AB862" s="47">
        <f>_xlfn.XLOOKUP($E862,Main_OG!$D$1:$D$766,Main_OG!AK$1:AK$766,"")</f>
        <v>146494</v>
      </c>
      <c r="AC862" s="47">
        <f>_xlfn.XLOOKUP($E862,Main_OG!$D$1:$D$766,Main_OG!AL$1:AL$766,"")</f>
        <v>177238292</v>
      </c>
      <c r="AD862" s="47">
        <f>_xlfn.XLOOKUP($E862,Main_OG!$D$1:$D$766,Main_OG!AM$1:AM$766,"")</f>
        <v>11945257</v>
      </c>
    </row>
    <row r="863" spans="1:30" x14ac:dyDescent="0.35">
      <c r="A863" s="36" t="s">
        <v>1888</v>
      </c>
      <c r="B863" s="45" t="s">
        <v>314</v>
      </c>
      <c r="C863" s="45" t="s">
        <v>4409</v>
      </c>
      <c r="D863" s="36" t="s">
        <v>1913</v>
      </c>
      <c r="E863" s="36" t="str">
        <f t="shared" si="39"/>
        <v>2013_TN</v>
      </c>
      <c r="F863" s="45">
        <v>2013</v>
      </c>
      <c r="G863" s="45">
        <f>_xlfn.XLOOKUP(I863,Main_OG!$B$1:$B$766,Main_OG!$O$1:$O$766,"")</f>
        <v>0</v>
      </c>
      <c r="H863" s="45">
        <f>_xlfn.XLOOKUP(E863,Main_OG!$D$1:$D$766,Main_OG!$J$1:$J$766,"")</f>
        <v>0</v>
      </c>
      <c r="I863" s="45" t="s">
        <v>314</v>
      </c>
      <c r="J863" s="45" t="str">
        <f t="shared" si="40"/>
        <v>Entergy Arkansas Inc_TN</v>
      </c>
      <c r="K863" s="45" t="str">
        <f t="shared" si="41"/>
        <v>Entergy Arkansas LLC_TN</v>
      </c>
      <c r="L863" s="45" t="s">
        <v>1904</v>
      </c>
      <c r="M863" s="45">
        <v>0</v>
      </c>
      <c r="N863" s="45">
        <v>3</v>
      </c>
      <c r="O863" s="45">
        <v>3</v>
      </c>
      <c r="P863" s="45">
        <v>1</v>
      </c>
      <c r="Q863" s="45">
        <v>0</v>
      </c>
      <c r="R863" s="45">
        <v>18</v>
      </c>
      <c r="S863" s="45">
        <v>10</v>
      </c>
      <c r="T863" s="45">
        <v>4</v>
      </c>
      <c r="U863" s="45">
        <v>0</v>
      </c>
      <c r="V863" s="45">
        <v>12.777778</v>
      </c>
      <c r="W863" s="45">
        <v>15</v>
      </c>
      <c r="X863" s="45">
        <v>10</v>
      </c>
      <c r="Y863" s="46">
        <v>318347.90000000002</v>
      </c>
      <c r="Z863" s="46">
        <v>48999.644909921481</v>
      </c>
      <c r="AA863" s="47">
        <f>_xlfn.XLOOKUP($E863,Main_OG!$D$1:$D$766,Main_OG!AJ$1:AJ$766,"")</f>
        <v>33869638</v>
      </c>
      <c r="AB863" s="47">
        <f>_xlfn.XLOOKUP($E863,Main_OG!$D$1:$D$766,Main_OG!AK$1:AK$766,"")</f>
        <v>509834</v>
      </c>
      <c r="AC863" s="47">
        <f>_xlfn.XLOOKUP($E863,Main_OG!$D$1:$D$766,Main_OG!AL$1:AL$766,"")</f>
        <v>76949922</v>
      </c>
      <c r="AD863" s="47">
        <f>_xlfn.XLOOKUP($E863,Main_OG!$D$1:$D$766,Main_OG!AM$1:AM$766,"")</f>
        <v>28493814</v>
      </c>
    </row>
    <row r="864" spans="1:30" x14ac:dyDescent="0.35">
      <c r="A864" s="36" t="s">
        <v>1888</v>
      </c>
      <c r="B864" s="45" t="s">
        <v>628</v>
      </c>
      <c r="C864" s="45" t="s">
        <v>4409</v>
      </c>
      <c r="D864" s="36" t="s">
        <v>1913</v>
      </c>
      <c r="E864" s="36" t="str">
        <f t="shared" si="39"/>
        <v>2014_AR</v>
      </c>
      <c r="F864" s="45">
        <v>2014</v>
      </c>
      <c r="G864" s="45">
        <f>_xlfn.XLOOKUP(I864,Main_OG!$B$1:$B$766,Main_OG!$O$1:$O$766,"")</f>
        <v>1</v>
      </c>
      <c r="H864" s="45">
        <f>_xlfn.XLOOKUP(E864,Main_OG!$D$1:$D$766,Main_OG!$J$1:$J$766,"")</f>
        <v>0</v>
      </c>
      <c r="I864" s="45" t="s">
        <v>628</v>
      </c>
      <c r="J864" s="45" t="str">
        <f t="shared" si="40"/>
        <v>Entergy Arkansas Inc_AR</v>
      </c>
      <c r="K864" s="45" t="str">
        <f t="shared" si="41"/>
        <v>Entergy Arkansas LLC_AR</v>
      </c>
      <c r="L864" s="45" t="s">
        <v>1905</v>
      </c>
      <c r="M864" s="45">
        <v>1</v>
      </c>
      <c r="N864" s="45">
        <v>91417</v>
      </c>
      <c r="O864" s="45">
        <v>23645</v>
      </c>
      <c r="P864" s="45">
        <v>586022</v>
      </c>
      <c r="Q864" s="45">
        <v>86</v>
      </c>
      <c r="R864" s="45">
        <v>6170936</v>
      </c>
      <c r="S864" s="45">
        <v>6808318</v>
      </c>
      <c r="T864" s="45">
        <v>8069917</v>
      </c>
      <c r="U864" s="45">
        <v>10.348837</v>
      </c>
      <c r="V864" s="45">
        <v>7.7008333999999996</v>
      </c>
      <c r="W864" s="45">
        <v>6.1795836</v>
      </c>
      <c r="X864" s="45">
        <v>9.2558945000000001</v>
      </c>
      <c r="Y864" s="46">
        <v>121409.4</v>
      </c>
      <c r="Z864" s="46">
        <v>40895.673916272761</v>
      </c>
      <c r="AA864" s="47">
        <f>_xlfn.XLOOKUP($E864,Main_OG!$D$1:$D$766,Main_OG!AJ$1:AJ$766,"")</f>
        <v>38590830</v>
      </c>
      <c r="AB864" s="47">
        <f>_xlfn.XLOOKUP($E864,Main_OG!$D$1:$D$766,Main_OG!AK$1:AK$766,"")</f>
        <v>97830</v>
      </c>
      <c r="AC864" s="47">
        <f>_xlfn.XLOOKUP($E864,Main_OG!$D$1:$D$766,Main_OG!AL$1:AL$766,"")</f>
        <v>136257808</v>
      </c>
      <c r="AD864" s="47">
        <f>_xlfn.XLOOKUP($E864,Main_OG!$D$1:$D$766,Main_OG!AM$1:AM$766,"")</f>
        <v>14478259</v>
      </c>
    </row>
    <row r="865" spans="1:30" x14ac:dyDescent="0.35">
      <c r="A865" s="36" t="s">
        <v>1888</v>
      </c>
      <c r="B865" s="45" t="s">
        <v>314</v>
      </c>
      <c r="C865" s="45" t="s">
        <v>4409</v>
      </c>
      <c r="D865" s="36" t="s">
        <v>1913</v>
      </c>
      <c r="E865" s="36" t="str">
        <f t="shared" si="39"/>
        <v>2014_TN</v>
      </c>
      <c r="F865" s="45">
        <v>2014</v>
      </c>
      <c r="G865" s="45">
        <f>_xlfn.XLOOKUP(I865,Main_OG!$B$1:$B$766,Main_OG!$O$1:$O$766,"")</f>
        <v>0</v>
      </c>
      <c r="H865" s="45">
        <f>_xlfn.XLOOKUP(E865,Main_OG!$D$1:$D$766,Main_OG!$J$1:$J$766,"")</f>
        <v>0</v>
      </c>
      <c r="I865" s="45" t="s">
        <v>314</v>
      </c>
      <c r="J865" s="45" t="str">
        <f t="shared" si="40"/>
        <v>Entergy Arkansas Inc_TN</v>
      </c>
      <c r="K865" s="45" t="str">
        <f t="shared" si="41"/>
        <v>Entergy Arkansas LLC_TN</v>
      </c>
      <c r="L865" s="45" t="s">
        <v>1906</v>
      </c>
      <c r="M865" s="45">
        <v>0</v>
      </c>
      <c r="N865" s="45">
        <v>3</v>
      </c>
      <c r="O865" s="45">
        <v>3</v>
      </c>
      <c r="P865" s="45">
        <v>1</v>
      </c>
      <c r="Q865" s="45">
        <v>0</v>
      </c>
      <c r="R865" s="45">
        <v>28</v>
      </c>
      <c r="S865" s="45">
        <v>17</v>
      </c>
      <c r="T865" s="45">
        <v>4</v>
      </c>
      <c r="U865" s="45">
        <v>0</v>
      </c>
      <c r="V865" s="45">
        <v>10.357143000000001</v>
      </c>
      <c r="W865" s="45">
        <v>11.764706</v>
      </c>
      <c r="X865" s="45">
        <v>10</v>
      </c>
      <c r="Y865" s="46">
        <v>323879.59999999998</v>
      </c>
      <c r="Z865" s="46">
        <v>49487.937949615691</v>
      </c>
      <c r="AA865" s="47">
        <f>_xlfn.XLOOKUP($E865,Main_OG!$D$1:$D$766,Main_OG!AJ$1:AJ$766,"")</f>
        <v>35493536</v>
      </c>
      <c r="AB865" s="47">
        <f>_xlfn.XLOOKUP($E865,Main_OG!$D$1:$D$766,Main_OG!AK$1:AK$766,"")</f>
        <v>698642</v>
      </c>
      <c r="AC865" s="47">
        <f>_xlfn.XLOOKUP($E865,Main_OG!$D$1:$D$766,Main_OG!AL$1:AL$766,"")</f>
        <v>93554700</v>
      </c>
      <c r="AD865" s="47">
        <f>_xlfn.XLOOKUP($E865,Main_OG!$D$1:$D$766,Main_OG!AM$1:AM$766,"")</f>
        <v>27670006</v>
      </c>
    </row>
    <row r="866" spans="1:30" x14ac:dyDescent="0.35">
      <c r="A866" s="36" t="s">
        <v>1888</v>
      </c>
      <c r="B866" s="45" t="s">
        <v>628</v>
      </c>
      <c r="C866" s="45" t="s">
        <v>4409</v>
      </c>
      <c r="D866" s="36" t="s">
        <v>1913</v>
      </c>
      <c r="E866" s="36" t="str">
        <f t="shared" si="39"/>
        <v>2015_AR</v>
      </c>
      <c r="F866" s="45">
        <v>2015</v>
      </c>
      <c r="G866" s="45">
        <f>_xlfn.XLOOKUP(I866,Main_OG!$B$1:$B$766,Main_OG!$O$1:$O$766,"")</f>
        <v>1</v>
      </c>
      <c r="H866" s="45">
        <f>_xlfn.XLOOKUP(E866,Main_OG!$D$1:$D$766,Main_OG!$J$1:$J$766,"")</f>
        <v>0</v>
      </c>
      <c r="I866" s="45" t="s">
        <v>628</v>
      </c>
      <c r="J866" s="45" t="str">
        <f t="shared" si="40"/>
        <v>Entergy Arkansas Inc_AR</v>
      </c>
      <c r="K866" s="45" t="str">
        <f t="shared" si="41"/>
        <v>Entergy Arkansas LLC_AR</v>
      </c>
      <c r="L866" s="45" t="s">
        <v>1907</v>
      </c>
      <c r="M866" s="45">
        <v>1</v>
      </c>
      <c r="N866" s="45">
        <v>92310</v>
      </c>
      <c r="O866" s="45">
        <v>23794</v>
      </c>
      <c r="P866" s="45">
        <v>588065</v>
      </c>
      <c r="Q866" s="45">
        <v>113</v>
      </c>
      <c r="R866" s="45">
        <v>6254827</v>
      </c>
      <c r="S866" s="45">
        <v>6888937</v>
      </c>
      <c r="T866" s="45">
        <v>8016287</v>
      </c>
      <c r="U866" s="45">
        <v>10.619469</v>
      </c>
      <c r="V866" s="45">
        <v>8.4827414000000001</v>
      </c>
      <c r="W866" s="45">
        <v>6.8779450000000004</v>
      </c>
      <c r="X866" s="45">
        <v>10.184085</v>
      </c>
      <c r="Y866" s="46">
        <v>121532.5</v>
      </c>
      <c r="Z866" s="46">
        <v>40786.386158218258</v>
      </c>
      <c r="AA866" s="47">
        <f>_xlfn.XLOOKUP($E866,Main_OG!$D$1:$D$766,Main_OG!AJ$1:AJ$766,"")</f>
        <v>25659822</v>
      </c>
      <c r="AB866" s="47">
        <f>_xlfn.XLOOKUP($E866,Main_OG!$D$1:$D$766,Main_OG!AK$1:AK$766,"")</f>
        <v>215844</v>
      </c>
      <c r="AC866" s="47">
        <f>_xlfn.XLOOKUP($E866,Main_OG!$D$1:$D$766,Main_OG!AL$1:AL$766,"")</f>
        <v>210203424</v>
      </c>
      <c r="AD866" s="47">
        <f>_xlfn.XLOOKUP($E866,Main_OG!$D$1:$D$766,Main_OG!AM$1:AM$766,"")</f>
        <v>13837794</v>
      </c>
    </row>
    <row r="867" spans="1:30" x14ac:dyDescent="0.35">
      <c r="A867" s="36" t="s">
        <v>1888</v>
      </c>
      <c r="B867" s="45" t="s">
        <v>314</v>
      </c>
      <c r="C867" s="45" t="s">
        <v>4409</v>
      </c>
      <c r="D867" s="36" t="s">
        <v>1913</v>
      </c>
      <c r="E867" s="36" t="str">
        <f t="shared" si="39"/>
        <v>2015_TN</v>
      </c>
      <c r="F867" s="45">
        <v>2015</v>
      </c>
      <c r="G867" s="45">
        <f>_xlfn.XLOOKUP(I867,Main_OG!$B$1:$B$766,Main_OG!$O$1:$O$766,"")</f>
        <v>0</v>
      </c>
      <c r="H867" s="45">
        <f>_xlfn.XLOOKUP(E867,Main_OG!$D$1:$D$766,Main_OG!$J$1:$J$766,"")</f>
        <v>0</v>
      </c>
      <c r="I867" s="45" t="s">
        <v>314</v>
      </c>
      <c r="J867" s="45" t="str">
        <f t="shared" si="40"/>
        <v>Entergy Arkansas Inc_TN</v>
      </c>
      <c r="K867" s="45" t="str">
        <f t="shared" si="41"/>
        <v>Entergy Arkansas LLC_TN</v>
      </c>
      <c r="L867" s="45" t="s">
        <v>1908</v>
      </c>
      <c r="M867" s="45">
        <v>0</v>
      </c>
      <c r="N867" s="45">
        <v>3</v>
      </c>
      <c r="O867" s="45">
        <v>3</v>
      </c>
      <c r="P867" s="45">
        <v>2</v>
      </c>
      <c r="Q867" s="45">
        <v>0</v>
      </c>
      <c r="R867" s="45">
        <v>28</v>
      </c>
      <c r="S867" s="45">
        <v>15</v>
      </c>
      <c r="T867" s="45">
        <v>21</v>
      </c>
      <c r="U867" s="45">
        <v>0</v>
      </c>
      <c r="V867" s="45">
        <v>14.285714</v>
      </c>
      <c r="W867" s="45">
        <v>16</v>
      </c>
      <c r="X867" s="45">
        <v>12.380952000000001</v>
      </c>
      <c r="Y867" s="46">
        <v>335461.09999999998</v>
      </c>
      <c r="Z867" s="46">
        <v>50863.244035119271</v>
      </c>
      <c r="AA867" s="47">
        <f>_xlfn.XLOOKUP($E867,Main_OG!$D$1:$D$766,Main_OG!AJ$1:AJ$766,"")</f>
        <v>29723412</v>
      </c>
      <c r="AB867" s="47">
        <f>_xlfn.XLOOKUP($E867,Main_OG!$D$1:$D$766,Main_OG!AK$1:AK$766,"")</f>
        <v>527122</v>
      </c>
      <c r="AC867" s="47">
        <f>_xlfn.XLOOKUP($E867,Main_OG!$D$1:$D$766,Main_OG!AL$1:AL$766,"")</f>
        <v>143840350</v>
      </c>
      <c r="AD867" s="47">
        <f>_xlfn.XLOOKUP($E867,Main_OG!$D$1:$D$766,Main_OG!AM$1:AM$766,"")</f>
        <v>24960472</v>
      </c>
    </row>
    <row r="868" spans="1:30" x14ac:dyDescent="0.35">
      <c r="A868" s="36" t="s">
        <v>1888</v>
      </c>
      <c r="B868" s="45" t="s">
        <v>628</v>
      </c>
      <c r="C868" s="45" t="s">
        <v>4409</v>
      </c>
      <c r="D868" s="36" t="s">
        <v>1913</v>
      </c>
      <c r="E868" s="36" t="str">
        <f t="shared" si="39"/>
        <v>2016_AR</v>
      </c>
      <c r="F868" s="45">
        <v>2016</v>
      </c>
      <c r="G868" s="45">
        <f>_xlfn.XLOOKUP(I868,Main_OG!$B$1:$B$766,Main_OG!$O$1:$O$766,"")</f>
        <v>1</v>
      </c>
      <c r="H868" s="45">
        <f>_xlfn.XLOOKUP(E868,Main_OG!$D$1:$D$766,Main_OG!$J$1:$J$766,"")</f>
        <v>0</v>
      </c>
      <c r="I868" s="45" t="s">
        <v>628</v>
      </c>
      <c r="J868" s="45" t="str">
        <f t="shared" si="40"/>
        <v>Entergy Arkansas Inc_AR</v>
      </c>
      <c r="K868" s="45" t="str">
        <f t="shared" si="41"/>
        <v>Entergy Arkansas LLC_AR</v>
      </c>
      <c r="L868" s="45" t="s">
        <v>1909</v>
      </c>
      <c r="M868" s="45">
        <v>1</v>
      </c>
      <c r="N868" s="45">
        <v>93493</v>
      </c>
      <c r="O868" s="45">
        <v>23855</v>
      </c>
      <c r="P868" s="45">
        <v>589522</v>
      </c>
      <c r="Q868" s="45">
        <v>103</v>
      </c>
      <c r="R868" s="45">
        <v>6225368</v>
      </c>
      <c r="S868" s="45">
        <v>6795445</v>
      </c>
      <c r="T868" s="45">
        <v>7618426</v>
      </c>
      <c r="U868" s="45">
        <v>10.873786000000001</v>
      </c>
      <c r="V868" s="45">
        <v>8.1851722999999996</v>
      </c>
      <c r="W868" s="45">
        <v>6.5036829999999997</v>
      </c>
      <c r="X868" s="45">
        <v>10.267281000000001</v>
      </c>
      <c r="Y868" s="46">
        <v>123034.9</v>
      </c>
      <c r="Z868" s="46">
        <v>41123.832857312365</v>
      </c>
      <c r="AA868" s="47">
        <f>_xlfn.XLOOKUP($E868,Main_OG!$D$1:$D$766,Main_OG!AJ$1:AJ$766,"")</f>
        <v>28150950</v>
      </c>
      <c r="AB868" s="47">
        <f>_xlfn.XLOOKUP($E868,Main_OG!$D$1:$D$766,Main_OG!AK$1:AK$766,"")</f>
        <v>151030</v>
      </c>
      <c r="AC868" s="47">
        <f>_xlfn.XLOOKUP($E868,Main_OG!$D$1:$D$766,Main_OG!AL$1:AL$766,"")</f>
        <v>263258686</v>
      </c>
      <c r="AD868" s="47">
        <f>_xlfn.XLOOKUP($E868,Main_OG!$D$1:$D$766,Main_OG!AM$1:AM$766,"")</f>
        <v>13421022</v>
      </c>
    </row>
    <row r="869" spans="1:30" x14ac:dyDescent="0.35">
      <c r="A869" s="36" t="s">
        <v>1888</v>
      </c>
      <c r="B869" s="45" t="s">
        <v>314</v>
      </c>
      <c r="C869" s="45" t="s">
        <v>4409</v>
      </c>
      <c r="D869" s="36" t="s">
        <v>1913</v>
      </c>
      <c r="E869" s="36" t="str">
        <f t="shared" si="39"/>
        <v>2016_TN</v>
      </c>
      <c r="F869" s="45">
        <v>2016</v>
      </c>
      <c r="G869" s="45">
        <f>_xlfn.XLOOKUP(I869,Main_OG!$B$1:$B$766,Main_OG!$O$1:$O$766,"")</f>
        <v>0</v>
      </c>
      <c r="H869" s="45">
        <f>_xlfn.XLOOKUP(E869,Main_OG!$D$1:$D$766,Main_OG!$J$1:$J$766,"")</f>
        <v>0</v>
      </c>
      <c r="I869" s="45" t="s">
        <v>314</v>
      </c>
      <c r="J869" s="45" t="str">
        <f t="shared" si="40"/>
        <v>Entergy Arkansas Inc_TN</v>
      </c>
      <c r="K869" s="45" t="str">
        <f t="shared" si="41"/>
        <v>Entergy Arkansas LLC_TN</v>
      </c>
      <c r="L869" s="45" t="s">
        <v>1910</v>
      </c>
      <c r="M869" s="45">
        <v>0</v>
      </c>
      <c r="N869" s="45">
        <v>3</v>
      </c>
      <c r="O869" s="45">
        <v>3</v>
      </c>
      <c r="P869" s="45">
        <v>2</v>
      </c>
      <c r="Q869" s="45">
        <v>0</v>
      </c>
      <c r="R869" s="45">
        <v>23</v>
      </c>
      <c r="S869" s="45">
        <v>4</v>
      </c>
      <c r="T869" s="45">
        <v>17</v>
      </c>
      <c r="U869" s="45">
        <v>0</v>
      </c>
      <c r="V869" s="45">
        <v>12.173913000000001</v>
      </c>
      <c r="W869" s="45">
        <v>32.5</v>
      </c>
      <c r="X869" s="45">
        <v>9.4117647000000009</v>
      </c>
      <c r="Y869" s="46">
        <v>343544.9</v>
      </c>
      <c r="Z869" s="46">
        <v>51650.968678646219</v>
      </c>
      <c r="AA869" s="47">
        <f>_xlfn.XLOOKUP($E869,Main_OG!$D$1:$D$766,Main_OG!AJ$1:AJ$766,"")</f>
        <v>31241686</v>
      </c>
      <c r="AB869" s="47">
        <f>_xlfn.XLOOKUP($E869,Main_OG!$D$1:$D$766,Main_OG!AK$1:AK$766,"")</f>
        <v>473438</v>
      </c>
      <c r="AC869" s="47">
        <f>_xlfn.XLOOKUP($E869,Main_OG!$D$1:$D$766,Main_OG!AL$1:AL$766,"")</f>
        <v>180396428</v>
      </c>
      <c r="AD869" s="47">
        <f>_xlfn.XLOOKUP($E869,Main_OG!$D$1:$D$766,Main_OG!AM$1:AM$766,"")</f>
        <v>29578086</v>
      </c>
    </row>
    <row r="870" spans="1:30" x14ac:dyDescent="0.35">
      <c r="A870" s="36" t="s">
        <v>1888</v>
      </c>
      <c r="B870" s="45" t="s">
        <v>628</v>
      </c>
      <c r="C870" s="45" t="s">
        <v>4409</v>
      </c>
      <c r="D870" s="36" t="s">
        <v>1913</v>
      </c>
      <c r="E870" s="36" t="str">
        <f t="shared" si="39"/>
        <v>2017_AR</v>
      </c>
      <c r="F870" s="45">
        <v>2017</v>
      </c>
      <c r="G870" s="45">
        <f>_xlfn.XLOOKUP(I870,Main_OG!$B$1:$B$766,Main_OG!$O$1:$O$766,"")</f>
        <v>1</v>
      </c>
      <c r="H870" s="45">
        <f>_xlfn.XLOOKUP(E870,Main_OG!$D$1:$D$766,Main_OG!$J$1:$J$766,"")</f>
        <v>0</v>
      </c>
      <c r="I870" s="45" t="s">
        <v>628</v>
      </c>
      <c r="J870" s="45" t="str">
        <f t="shared" si="40"/>
        <v>Entergy Arkansas Inc_AR</v>
      </c>
      <c r="K870" s="45" t="str">
        <f t="shared" si="41"/>
        <v>Entergy Arkansas LLC_AR</v>
      </c>
      <c r="L870" s="45" t="s">
        <v>1911</v>
      </c>
      <c r="M870" s="45">
        <v>1</v>
      </c>
      <c r="N870" s="45">
        <v>94320</v>
      </c>
      <c r="O870" s="45">
        <v>23423</v>
      </c>
      <c r="P870" s="45">
        <v>591111</v>
      </c>
      <c r="Q870" s="45">
        <v>78</v>
      </c>
      <c r="R870" s="45">
        <v>6061639</v>
      </c>
      <c r="S870" s="45">
        <v>7528292</v>
      </c>
      <c r="T870" s="45">
        <v>7298398</v>
      </c>
      <c r="U870" s="45">
        <v>12.435897000000001</v>
      </c>
      <c r="V870" s="45">
        <v>8.4126455</v>
      </c>
      <c r="W870" s="45">
        <v>6.2206155000000001</v>
      </c>
      <c r="X870" s="45">
        <v>10.430764</v>
      </c>
      <c r="Y870" s="46">
        <v>123882.6</v>
      </c>
      <c r="Z870" s="46">
        <v>41241.205051508812</v>
      </c>
      <c r="AA870" s="47">
        <f>_xlfn.XLOOKUP($E870,Main_OG!$D$1:$D$766,Main_OG!AJ$1:AJ$766,"")</f>
        <v>30403568</v>
      </c>
      <c r="AB870" s="47">
        <f>_xlfn.XLOOKUP($E870,Main_OG!$D$1:$D$766,Main_OG!AK$1:AK$766,"")</f>
        <v>169572</v>
      </c>
      <c r="AC870" s="47">
        <f>_xlfn.XLOOKUP($E870,Main_OG!$D$1:$D$766,Main_OG!AL$1:AL$766,"")</f>
        <v>246845988</v>
      </c>
      <c r="AD870" s="47">
        <f>_xlfn.XLOOKUP($E870,Main_OG!$D$1:$D$766,Main_OG!AM$1:AM$766,"")</f>
        <v>12691079</v>
      </c>
    </row>
    <row r="871" spans="1:30" x14ac:dyDescent="0.35">
      <c r="A871" s="36" t="s">
        <v>1888</v>
      </c>
      <c r="B871" s="45" t="s">
        <v>314</v>
      </c>
      <c r="C871" s="45" t="s">
        <v>4409</v>
      </c>
      <c r="D871" s="36" t="s">
        <v>1913</v>
      </c>
      <c r="E871" s="36" t="str">
        <f t="shared" si="39"/>
        <v>2017_TN</v>
      </c>
      <c r="F871" s="45">
        <v>2017</v>
      </c>
      <c r="G871" s="45">
        <f>_xlfn.XLOOKUP(I871,Main_OG!$B$1:$B$766,Main_OG!$O$1:$O$766,"")</f>
        <v>0</v>
      </c>
      <c r="H871" s="45">
        <f>_xlfn.XLOOKUP(E871,Main_OG!$D$1:$D$766,Main_OG!$J$1:$J$766,"")</f>
        <v>0</v>
      </c>
      <c r="I871" s="45" t="s">
        <v>314</v>
      </c>
      <c r="J871" s="45" t="str">
        <f t="shared" si="40"/>
        <v>Entergy Arkansas Inc_TN</v>
      </c>
      <c r="K871" s="45" t="str">
        <f t="shared" si="41"/>
        <v>Entergy Arkansas LLC_TN</v>
      </c>
      <c r="L871" s="45" t="s">
        <v>1912</v>
      </c>
      <c r="M871" s="45">
        <v>0</v>
      </c>
      <c r="N871" s="45">
        <v>3</v>
      </c>
      <c r="O871" s="45">
        <v>3</v>
      </c>
      <c r="P871" s="45">
        <v>2</v>
      </c>
      <c r="Q871" s="45">
        <v>0</v>
      </c>
      <c r="R871" s="45">
        <v>22</v>
      </c>
      <c r="S871" s="45">
        <v>9</v>
      </c>
      <c r="T871" s="45">
        <v>18</v>
      </c>
      <c r="U871" s="45">
        <v>0</v>
      </c>
      <c r="V871" s="45">
        <v>14.090909</v>
      </c>
      <c r="W871" s="45">
        <v>18.888888999999999</v>
      </c>
      <c r="X871" s="45">
        <v>10</v>
      </c>
      <c r="Y871" s="46">
        <v>355417.5</v>
      </c>
      <c r="Z871" s="46">
        <v>52930.876929409715</v>
      </c>
      <c r="AA871" s="47">
        <f>_xlfn.XLOOKUP($E871,Main_OG!$D$1:$D$766,Main_OG!AJ$1:AJ$766,"")</f>
        <v>28548720</v>
      </c>
      <c r="AB871" s="47">
        <f>_xlfn.XLOOKUP($E871,Main_OG!$D$1:$D$766,Main_OG!AK$1:AK$766,"")</f>
        <v>485560</v>
      </c>
      <c r="AC871" s="47">
        <f>_xlfn.XLOOKUP($E871,Main_OG!$D$1:$D$766,Main_OG!AL$1:AL$766,"")</f>
        <v>156967704</v>
      </c>
      <c r="AD871" s="47">
        <f>_xlfn.XLOOKUP($E871,Main_OG!$D$1:$D$766,Main_OG!AM$1:AM$766,"")</f>
        <v>31817502</v>
      </c>
    </row>
    <row r="872" spans="1:30" x14ac:dyDescent="0.35">
      <c r="A872" s="36" t="s">
        <v>1913</v>
      </c>
      <c r="B872" s="45" t="s">
        <v>628</v>
      </c>
      <c r="C872" s="45" t="s">
        <v>4409</v>
      </c>
      <c r="D872" s="36" t="s">
        <v>1913</v>
      </c>
      <c r="E872" s="36" t="str">
        <f t="shared" si="39"/>
        <v>2018_AR</v>
      </c>
      <c r="F872" s="45">
        <v>2018</v>
      </c>
      <c r="G872" s="45">
        <f>_xlfn.XLOOKUP(I872,Main_OG!$B$1:$B$766,Main_OG!$O$1:$O$766,"")</f>
        <v>1</v>
      </c>
      <c r="H872" s="45">
        <f>_xlfn.XLOOKUP(E872,Main_OG!$D$1:$D$766,Main_OG!$J$1:$J$766,"")</f>
        <v>0</v>
      </c>
      <c r="I872" s="45" t="s">
        <v>628</v>
      </c>
      <c r="J872" s="45" t="str">
        <f t="shared" si="40"/>
        <v>Entergy Arkansas LLC_AR</v>
      </c>
      <c r="K872" s="45" t="str">
        <f t="shared" si="41"/>
        <v>Entergy Arkansas LLC_AR</v>
      </c>
      <c r="L872" s="45" t="s">
        <v>1914</v>
      </c>
      <c r="M872" s="45">
        <v>1</v>
      </c>
      <c r="N872" s="45">
        <v>95038</v>
      </c>
      <c r="O872" s="45">
        <v>23689</v>
      </c>
      <c r="P872" s="45">
        <v>593203</v>
      </c>
      <c r="Q872" s="45">
        <v>111</v>
      </c>
      <c r="R872" s="45">
        <v>6205268</v>
      </c>
      <c r="S872" s="45">
        <v>8071334</v>
      </c>
      <c r="T872" s="45">
        <v>8248043</v>
      </c>
      <c r="U872" s="45">
        <v>8.7387387000000007</v>
      </c>
      <c r="V872" s="45">
        <v>7.0541223999999998</v>
      </c>
      <c r="W872" s="45">
        <v>5.3354489000000003</v>
      </c>
      <c r="X872" s="45">
        <v>9.6876241000000007</v>
      </c>
      <c r="Y872" s="46">
        <v>126371.2</v>
      </c>
      <c r="Z872" s="46">
        <v>41953.667151257854</v>
      </c>
      <c r="AA872" s="47">
        <f>_xlfn.XLOOKUP($E872,Main_OG!$D$1:$D$766,Main_OG!AJ$1:AJ$766,"")</f>
        <v>34921530</v>
      </c>
      <c r="AB872" s="47">
        <f>_xlfn.XLOOKUP($E872,Main_OG!$D$1:$D$766,Main_OG!AK$1:AK$766,"")</f>
        <v>117224</v>
      </c>
      <c r="AC872" s="47">
        <f>_xlfn.XLOOKUP($E872,Main_OG!$D$1:$D$766,Main_OG!AL$1:AL$766,"")</f>
        <v>296794772</v>
      </c>
      <c r="AD872" s="47">
        <f>_xlfn.XLOOKUP($E872,Main_OG!$D$1:$D$766,Main_OG!AM$1:AM$766,"")</f>
        <v>12720818</v>
      </c>
    </row>
    <row r="873" spans="1:30" x14ac:dyDescent="0.35">
      <c r="A873" s="36" t="s">
        <v>1913</v>
      </c>
      <c r="B873" s="45" t="s">
        <v>314</v>
      </c>
      <c r="C873" s="45" t="s">
        <v>4409</v>
      </c>
      <c r="D873" s="36" t="s">
        <v>1913</v>
      </c>
      <c r="E873" s="36" t="str">
        <f t="shared" si="39"/>
        <v>2018_TN</v>
      </c>
      <c r="F873" s="45">
        <v>2018</v>
      </c>
      <c r="G873" s="45">
        <f>_xlfn.XLOOKUP(I873,Main_OG!$B$1:$B$766,Main_OG!$O$1:$O$766,"")</f>
        <v>0</v>
      </c>
      <c r="H873" s="45">
        <f>_xlfn.XLOOKUP(E873,Main_OG!$D$1:$D$766,Main_OG!$J$1:$J$766,"")</f>
        <v>0</v>
      </c>
      <c r="I873" s="45" t="s">
        <v>314</v>
      </c>
      <c r="J873" s="45" t="str">
        <f t="shared" si="40"/>
        <v>Entergy Arkansas LLC_TN</v>
      </c>
      <c r="K873" s="45" t="str">
        <f t="shared" si="41"/>
        <v>Entergy Arkansas LLC_TN</v>
      </c>
      <c r="L873" s="45" t="s">
        <v>1915</v>
      </c>
      <c r="M873" s="45">
        <v>0</v>
      </c>
      <c r="N873" s="45">
        <v>3</v>
      </c>
      <c r="O873" s="45">
        <v>3</v>
      </c>
      <c r="P873" s="45">
        <v>1</v>
      </c>
      <c r="Q873" s="45">
        <v>0</v>
      </c>
      <c r="R873" s="45">
        <v>29</v>
      </c>
      <c r="S873" s="45">
        <v>5</v>
      </c>
      <c r="T873" s="45">
        <v>18</v>
      </c>
      <c r="U873" s="45">
        <v>0</v>
      </c>
      <c r="V873" s="45">
        <v>10</v>
      </c>
      <c r="W873" s="45">
        <v>22</v>
      </c>
      <c r="X873" s="45">
        <v>9.4444444000000001</v>
      </c>
      <c r="Y873" s="46">
        <v>362363.7</v>
      </c>
      <c r="Z873" s="46">
        <v>53460.324157812276</v>
      </c>
      <c r="AA873" s="47">
        <f>_xlfn.XLOOKUP($E873,Main_OG!$D$1:$D$766,Main_OG!AJ$1:AJ$766,"")</f>
        <v>20992314</v>
      </c>
      <c r="AB873" s="47">
        <f>_xlfn.XLOOKUP($E873,Main_OG!$D$1:$D$766,Main_OG!AK$1:AK$766,"")</f>
        <v>455202</v>
      </c>
      <c r="AC873" s="47">
        <f>_xlfn.XLOOKUP($E873,Main_OG!$D$1:$D$766,Main_OG!AL$1:AL$766,"")</f>
        <v>214546084</v>
      </c>
      <c r="AD873" s="47">
        <f>_xlfn.XLOOKUP($E873,Main_OG!$D$1:$D$766,Main_OG!AM$1:AM$766,"")</f>
        <v>36176382</v>
      </c>
    </row>
    <row r="874" spans="1:30" x14ac:dyDescent="0.35">
      <c r="A874" s="36" t="s">
        <v>1913</v>
      </c>
      <c r="B874" s="45" t="s">
        <v>628</v>
      </c>
      <c r="C874" s="45" t="s">
        <v>4409</v>
      </c>
      <c r="D874" s="36" t="s">
        <v>1913</v>
      </c>
      <c r="E874" s="36" t="str">
        <f t="shared" si="39"/>
        <v>2019_AR</v>
      </c>
      <c r="F874" s="45">
        <v>2019</v>
      </c>
      <c r="G874" s="45">
        <f>_xlfn.XLOOKUP(I874,Main_OG!$B$1:$B$766,Main_OG!$O$1:$O$766,"")</f>
        <v>1</v>
      </c>
      <c r="H874" s="45">
        <f>_xlfn.XLOOKUP(E874,Main_OG!$D$1:$D$766,Main_OG!$J$1:$J$766,"")</f>
        <v>0</v>
      </c>
      <c r="I874" s="45" t="s">
        <v>628</v>
      </c>
      <c r="J874" s="45" t="str">
        <f t="shared" si="40"/>
        <v>Entergy Arkansas LLC_AR</v>
      </c>
      <c r="K874" s="45" t="str">
        <f t="shared" si="41"/>
        <v>Entergy Arkansas LLC_AR</v>
      </c>
      <c r="L874" s="45" t="s">
        <v>1916</v>
      </c>
      <c r="M874" s="45">
        <v>1</v>
      </c>
      <c r="N874" s="45">
        <v>95840</v>
      </c>
      <c r="O874" s="45">
        <v>23138</v>
      </c>
      <c r="P874" s="45">
        <v>594093</v>
      </c>
      <c r="Q874" s="45">
        <v>124</v>
      </c>
      <c r="R874" s="45">
        <v>6062923</v>
      </c>
      <c r="S874" s="45">
        <v>7758884</v>
      </c>
      <c r="T874" s="45">
        <v>7996178</v>
      </c>
      <c r="U874" s="45">
        <v>11.129032</v>
      </c>
      <c r="V874" s="45">
        <v>9.1682807000000004</v>
      </c>
      <c r="W874" s="45">
        <v>6.6726336000000002</v>
      </c>
      <c r="X874" s="45">
        <v>9.8521356000000004</v>
      </c>
      <c r="Y874" s="46">
        <v>127216</v>
      </c>
      <c r="Z874" s="46">
        <v>42110.768507622517</v>
      </c>
      <c r="AA874" s="47">
        <f>_xlfn.XLOOKUP($E874,Main_OG!$D$1:$D$766,Main_OG!AJ$1:AJ$766,"")</f>
        <v>27541968</v>
      </c>
      <c r="AB874" s="47">
        <f>_xlfn.XLOOKUP($E874,Main_OG!$D$1:$D$766,Main_OG!AK$1:AK$766,"")</f>
        <v>161464</v>
      </c>
      <c r="AC874" s="47">
        <f>_xlfn.XLOOKUP($E874,Main_OG!$D$1:$D$766,Main_OG!AL$1:AL$766,"")</f>
        <v>311807358</v>
      </c>
      <c r="AD874" s="47">
        <f>_xlfn.XLOOKUP($E874,Main_OG!$D$1:$D$766,Main_OG!AM$1:AM$766,"")</f>
        <v>13574947</v>
      </c>
    </row>
    <row r="875" spans="1:30" x14ac:dyDescent="0.35">
      <c r="A875" s="36" t="s">
        <v>1913</v>
      </c>
      <c r="B875" s="45" t="s">
        <v>314</v>
      </c>
      <c r="C875" s="45" t="s">
        <v>4409</v>
      </c>
      <c r="D875" s="36" t="s">
        <v>1913</v>
      </c>
      <c r="E875" s="36" t="str">
        <f t="shared" si="39"/>
        <v>2019_TN</v>
      </c>
      <c r="F875" s="45">
        <v>2019</v>
      </c>
      <c r="G875" s="45">
        <f>_xlfn.XLOOKUP(I875,Main_OG!$B$1:$B$766,Main_OG!$O$1:$O$766,"")</f>
        <v>0</v>
      </c>
      <c r="H875" s="45">
        <f>_xlfn.XLOOKUP(E875,Main_OG!$D$1:$D$766,Main_OG!$J$1:$J$766,"")</f>
        <v>0</v>
      </c>
      <c r="I875" s="45" t="s">
        <v>314</v>
      </c>
      <c r="J875" s="45" t="str">
        <f t="shared" si="40"/>
        <v>Entergy Arkansas LLC_TN</v>
      </c>
      <c r="K875" s="45" t="str">
        <f t="shared" si="41"/>
        <v>Entergy Arkansas LLC_TN</v>
      </c>
      <c r="L875" s="45" t="s">
        <v>1917</v>
      </c>
      <c r="M875" s="45">
        <v>0</v>
      </c>
      <c r="N875" s="45">
        <v>4</v>
      </c>
      <c r="O875" s="45">
        <v>3</v>
      </c>
      <c r="P875" s="45">
        <v>1</v>
      </c>
      <c r="Q875" s="45">
        <v>0</v>
      </c>
      <c r="R875" s="45">
        <v>26</v>
      </c>
      <c r="S875" s="45">
        <v>6</v>
      </c>
      <c r="T875" s="45">
        <v>17</v>
      </c>
      <c r="U875" s="45">
        <v>0</v>
      </c>
      <c r="V875" s="45">
        <v>14.230769</v>
      </c>
      <c r="W875" s="45">
        <v>28.333333</v>
      </c>
      <c r="X875" s="45">
        <v>9.4117647000000009</v>
      </c>
      <c r="Y875" s="46">
        <v>370088.3</v>
      </c>
      <c r="Z875" s="46">
        <v>54183.117201597292</v>
      </c>
      <c r="AA875" s="47">
        <f>_xlfn.XLOOKUP($E875,Main_OG!$D$1:$D$766,Main_OG!AJ$1:AJ$766,"")</f>
        <v>18931160</v>
      </c>
      <c r="AB875" s="47">
        <f>_xlfn.XLOOKUP($E875,Main_OG!$D$1:$D$766,Main_OG!AK$1:AK$766,"")</f>
        <v>544100</v>
      </c>
      <c r="AC875" s="47">
        <f>_xlfn.XLOOKUP($E875,Main_OG!$D$1:$D$766,Main_OG!AL$1:AL$766,"")</f>
        <v>256098686</v>
      </c>
      <c r="AD875" s="47">
        <f>_xlfn.XLOOKUP($E875,Main_OG!$D$1:$D$766,Main_OG!AM$1:AM$766,"")</f>
        <v>35720405</v>
      </c>
    </row>
    <row r="876" spans="1:30" x14ac:dyDescent="0.35">
      <c r="A876" s="36" t="s">
        <v>1913</v>
      </c>
      <c r="B876" s="45" t="s">
        <v>628</v>
      </c>
      <c r="C876" s="45" t="s">
        <v>4409</v>
      </c>
      <c r="D876" s="36" t="s">
        <v>1913</v>
      </c>
      <c r="E876" s="36" t="str">
        <f t="shared" si="39"/>
        <v>2020_AR</v>
      </c>
      <c r="F876" s="45">
        <v>2020</v>
      </c>
      <c r="G876" s="45">
        <f>_xlfn.XLOOKUP(I876,Main_OG!$B$1:$B$766,Main_OG!$O$1:$O$766,"")</f>
        <v>1</v>
      </c>
      <c r="H876" s="45">
        <f>_xlfn.XLOOKUP(E876,Main_OG!$D$1:$D$766,Main_OG!$J$1:$J$766,"")</f>
        <v>0</v>
      </c>
      <c r="I876" s="45" t="s">
        <v>628</v>
      </c>
      <c r="J876" s="45" t="str">
        <f t="shared" si="40"/>
        <v>Entergy Arkansas LLC_AR</v>
      </c>
      <c r="K876" s="45" t="str">
        <f t="shared" si="41"/>
        <v>Entergy Arkansas LLC_AR</v>
      </c>
      <c r="L876" s="45" t="s">
        <v>1918</v>
      </c>
      <c r="M876" s="45">
        <v>1</v>
      </c>
      <c r="N876" s="45">
        <v>96291</v>
      </c>
      <c r="O876" s="45">
        <v>23481</v>
      </c>
      <c r="P876" s="45">
        <v>0</v>
      </c>
      <c r="Q876" s="45">
        <v>39</v>
      </c>
      <c r="R876" s="45">
        <v>5578749</v>
      </c>
      <c r="S876" s="45">
        <v>7585640</v>
      </c>
      <c r="T876" s="45">
        <v>0</v>
      </c>
      <c r="U876" s="45">
        <v>14.102563999999999</v>
      </c>
      <c r="V876" s="45">
        <v>8.6488099999999992</v>
      </c>
      <c r="W876" s="45">
        <v>6.0700019999999997</v>
      </c>
      <c r="X876" s="45">
        <v>0</v>
      </c>
      <c r="Y876" s="46">
        <v>128061.2</v>
      </c>
      <c r="Z876" s="46">
        <v>42268.998096163545</v>
      </c>
      <c r="AA876" s="47">
        <f>_xlfn.XLOOKUP($E876,Main_OG!$D$1:$D$766,Main_OG!AJ$1:AJ$766,"")</f>
        <v>18413586</v>
      </c>
      <c r="AB876" s="47">
        <f>_xlfn.XLOOKUP($E876,Main_OG!$D$1:$D$766,Main_OG!AK$1:AK$766,"")</f>
        <v>181792</v>
      </c>
      <c r="AC876" s="47">
        <f>_xlfn.XLOOKUP($E876,Main_OG!$D$1:$D$766,Main_OG!AL$1:AL$766,"")</f>
        <v>262398534</v>
      </c>
      <c r="AD876" s="47">
        <f>_xlfn.XLOOKUP($E876,Main_OG!$D$1:$D$766,Main_OG!AM$1:AM$766,"")</f>
        <v>0</v>
      </c>
    </row>
    <row r="877" spans="1:30" x14ac:dyDescent="0.35">
      <c r="A877" s="36" t="s">
        <v>1913</v>
      </c>
      <c r="B877" s="45" t="s">
        <v>314</v>
      </c>
      <c r="C877" s="45" t="s">
        <v>4409</v>
      </c>
      <c r="D877" s="36" t="s">
        <v>1913</v>
      </c>
      <c r="E877" s="36" t="str">
        <f t="shared" si="39"/>
        <v>2020_TN</v>
      </c>
      <c r="F877" s="45">
        <v>2020</v>
      </c>
      <c r="G877" s="45">
        <f>_xlfn.XLOOKUP(I877,Main_OG!$B$1:$B$766,Main_OG!$O$1:$O$766,"")</f>
        <v>0</v>
      </c>
      <c r="H877" s="45">
        <f>_xlfn.XLOOKUP(E877,Main_OG!$D$1:$D$766,Main_OG!$J$1:$J$766,"")</f>
        <v>0</v>
      </c>
      <c r="I877" s="45" t="s">
        <v>314</v>
      </c>
      <c r="J877" s="45" t="str">
        <f t="shared" si="40"/>
        <v>Entergy Arkansas LLC_TN</v>
      </c>
      <c r="K877" s="45" t="str">
        <f t="shared" si="41"/>
        <v>Entergy Arkansas LLC_TN</v>
      </c>
      <c r="L877" s="45" t="s">
        <v>1919</v>
      </c>
      <c r="M877" s="45">
        <v>0</v>
      </c>
      <c r="N877" s="45">
        <v>3</v>
      </c>
      <c r="O877" s="45">
        <v>3</v>
      </c>
      <c r="P877" s="45">
        <v>0</v>
      </c>
      <c r="Q877" s="45">
        <v>0</v>
      </c>
      <c r="R877" s="45">
        <v>23</v>
      </c>
      <c r="S877" s="45">
        <v>5</v>
      </c>
      <c r="T877" s="45">
        <v>0</v>
      </c>
      <c r="U877" s="45">
        <v>0</v>
      </c>
      <c r="V877" s="45">
        <v>15.652174</v>
      </c>
      <c r="W877" s="45">
        <v>36</v>
      </c>
      <c r="X877" s="45">
        <v>0</v>
      </c>
      <c r="Y877" s="46">
        <v>366555.2</v>
      </c>
      <c r="Z877" s="46">
        <v>53309.838845283528</v>
      </c>
      <c r="AA877" s="47">
        <f>_xlfn.XLOOKUP($E877,Main_OG!$D$1:$D$766,Main_OG!AJ$1:AJ$766,"")</f>
        <v>13909826</v>
      </c>
      <c r="AB877" s="47">
        <f>_xlfn.XLOOKUP($E877,Main_OG!$D$1:$D$766,Main_OG!AK$1:AK$766,"")</f>
        <v>422822</v>
      </c>
      <c r="AC877" s="47">
        <f>_xlfn.XLOOKUP($E877,Main_OG!$D$1:$D$766,Main_OG!AL$1:AL$766,"")</f>
        <v>228127922</v>
      </c>
      <c r="AD877" s="47">
        <f>_xlfn.XLOOKUP($E877,Main_OG!$D$1:$D$766,Main_OG!AM$1:AM$766,"")</f>
        <v>0</v>
      </c>
    </row>
    <row r="878" spans="1:30" x14ac:dyDescent="0.35">
      <c r="A878" s="36" t="s">
        <v>1920</v>
      </c>
      <c r="B878" s="45" t="s">
        <v>451</v>
      </c>
      <c r="C878" s="45" t="s">
        <v>4410</v>
      </c>
      <c r="D878" s="36" t="s">
        <v>1925</v>
      </c>
      <c r="E878" s="36" t="str">
        <f t="shared" si="39"/>
        <v>2006_LA</v>
      </c>
      <c r="F878" s="45">
        <v>2006</v>
      </c>
      <c r="G878" s="45">
        <f>_xlfn.XLOOKUP(I878,Main_OG!$B$1:$B$766,Main_OG!$O$1:$O$766,"")</f>
        <v>0</v>
      </c>
      <c r="H878" s="45">
        <f>_xlfn.XLOOKUP(E878,Main_OG!$D$1:$D$766,Main_OG!$J$1:$J$766,"")</f>
        <v>0</v>
      </c>
      <c r="I878" s="45" t="s">
        <v>451</v>
      </c>
      <c r="J878" s="45" t="str">
        <f t="shared" si="40"/>
        <v>Entergy Gulf States Inc_LA</v>
      </c>
      <c r="K878" s="45" t="str">
        <f t="shared" si="41"/>
        <v>Entergy Gulf States Louisiana LLC_LA</v>
      </c>
      <c r="L878" s="45" t="s">
        <v>1921</v>
      </c>
      <c r="M878" s="45">
        <v>0</v>
      </c>
      <c r="N878" s="45">
        <v>48064</v>
      </c>
      <c r="O878" s="45">
        <v>4619</v>
      </c>
      <c r="P878" s="45">
        <v>311466</v>
      </c>
      <c r="Q878" s="45">
        <v>0</v>
      </c>
      <c r="R878" s="45">
        <v>499000</v>
      </c>
      <c r="S878" s="45">
        <v>686300</v>
      </c>
      <c r="T878" s="45">
        <v>518971</v>
      </c>
      <c r="U878" s="45">
        <v>0</v>
      </c>
      <c r="V878" s="45">
        <v>9.9116098917469451</v>
      </c>
      <c r="W878" s="45">
        <v>7.5002185696800154</v>
      </c>
      <c r="X878" s="45">
        <v>10.59313220498264</v>
      </c>
      <c r="Y878" s="46">
        <v>247139.7</v>
      </c>
      <c r="Z878" s="46">
        <v>57438.750169952807</v>
      </c>
      <c r="AA878" s="47">
        <f>_xlfn.XLOOKUP($E878,Main_OG!$D$1:$D$766,Main_OG!AJ$1:AJ$766,"")</f>
        <v>32693085.159999996</v>
      </c>
      <c r="AB878" s="47">
        <f>_xlfn.XLOOKUP($E878,Main_OG!$D$1:$D$766,Main_OG!AK$1:AK$766,"")</f>
        <v>7964390.5600000005</v>
      </c>
      <c r="AC878" s="47">
        <f>_xlfn.XLOOKUP($E878,Main_OG!$D$1:$D$766,Main_OG!AL$1:AL$766,"")</f>
        <v>695770967.01999998</v>
      </c>
      <c r="AD878" s="47">
        <f>_xlfn.XLOOKUP($E878,Main_OG!$D$1:$D$766,Main_OG!AM$1:AM$766,"")</f>
        <v>16735448</v>
      </c>
    </row>
    <row r="879" spans="1:30" x14ac:dyDescent="0.35">
      <c r="A879" s="36" t="s">
        <v>1920</v>
      </c>
      <c r="B879" s="45" t="s">
        <v>77</v>
      </c>
      <c r="C879" s="45" t="s">
        <v>4410</v>
      </c>
      <c r="D879" s="36" t="s">
        <v>1925</v>
      </c>
      <c r="E879" s="36" t="str">
        <f t="shared" si="39"/>
        <v>2006_TX</v>
      </c>
      <c r="F879" s="45">
        <v>2006</v>
      </c>
      <c r="G879" s="45">
        <f>_xlfn.XLOOKUP(I879,Main_OG!$B$1:$B$766,Main_OG!$O$1:$O$766,"")</f>
        <v>1</v>
      </c>
      <c r="H879" s="45">
        <f>_xlfn.XLOOKUP(E879,Main_OG!$D$1:$D$766,Main_OG!$J$1:$J$766,"")</f>
        <v>0</v>
      </c>
      <c r="I879" s="45" t="s">
        <v>77</v>
      </c>
      <c r="J879" s="45" t="str">
        <f t="shared" si="40"/>
        <v>Entergy Gulf States Inc_TX</v>
      </c>
      <c r="K879" s="45" t="str">
        <f t="shared" si="41"/>
        <v>Entergy Gulf States Louisiana LLC_TX</v>
      </c>
      <c r="L879" s="45" t="s">
        <v>1922</v>
      </c>
      <c r="M879" s="45">
        <v>0</v>
      </c>
      <c r="N879" s="45">
        <v>42486</v>
      </c>
      <c r="O879" s="45">
        <v>4958</v>
      </c>
      <c r="P879" s="45">
        <v>334758</v>
      </c>
      <c r="Q879" s="45">
        <v>0</v>
      </c>
      <c r="R879" s="45">
        <v>432800</v>
      </c>
      <c r="S879" s="45">
        <v>463600</v>
      </c>
      <c r="T879" s="45">
        <v>596272</v>
      </c>
      <c r="U879" s="45">
        <v>0</v>
      </c>
      <c r="V879" s="45">
        <v>10.166067695487749</v>
      </c>
      <c r="W879" s="45">
        <v>7.8379657807533647</v>
      </c>
      <c r="X879" s="45">
        <v>11.44228713717534</v>
      </c>
      <c r="Y879" s="46">
        <v>1225147.3</v>
      </c>
      <c r="Z879" s="46">
        <v>52447.317117859136</v>
      </c>
      <c r="AA879" s="47">
        <f>_xlfn.XLOOKUP($E879,Main_OG!$D$1:$D$766,Main_OG!AJ$1:AJ$766,"")</f>
        <v>203743692</v>
      </c>
      <c r="AB879" s="47">
        <f>_xlfn.XLOOKUP($E879,Main_OG!$D$1:$D$766,Main_OG!AK$1:AK$766,"")</f>
        <v>7220967.6200000001</v>
      </c>
      <c r="AC879" s="47">
        <f>_xlfn.XLOOKUP($E879,Main_OG!$D$1:$D$766,Main_OG!AL$1:AL$766,"")</f>
        <v>3109623746.98</v>
      </c>
      <c r="AD879" s="47">
        <f>_xlfn.XLOOKUP($E879,Main_OG!$D$1:$D$766,Main_OG!AM$1:AM$766,"")</f>
        <v>41264278</v>
      </c>
    </row>
    <row r="880" spans="1:30" x14ac:dyDescent="0.35">
      <c r="A880" s="36" t="s">
        <v>1920</v>
      </c>
      <c r="B880" s="45" t="s">
        <v>451</v>
      </c>
      <c r="C880" s="45" t="s">
        <v>4410</v>
      </c>
      <c r="D880" s="36" t="s">
        <v>1925</v>
      </c>
      <c r="E880" s="36" t="str">
        <f t="shared" si="39"/>
        <v>2007_LA</v>
      </c>
      <c r="F880" s="45">
        <v>2007</v>
      </c>
      <c r="G880" s="45">
        <f>_xlfn.XLOOKUP(I880,Main_OG!$B$1:$B$766,Main_OG!$O$1:$O$766,"")</f>
        <v>0</v>
      </c>
      <c r="H880" s="45">
        <f>_xlfn.XLOOKUP(E880,Main_OG!$D$1:$D$766,Main_OG!$J$1:$J$766,"")</f>
        <v>0</v>
      </c>
      <c r="I880" s="45" t="s">
        <v>451</v>
      </c>
      <c r="J880" s="45" t="str">
        <f t="shared" si="40"/>
        <v>Entergy Gulf States Inc_LA</v>
      </c>
      <c r="K880" s="45" t="str">
        <f t="shared" si="41"/>
        <v>Entergy Gulf States Louisiana LLC_LA</v>
      </c>
      <c r="L880" s="45" t="s">
        <v>1923</v>
      </c>
      <c r="M880" s="45">
        <v>0</v>
      </c>
      <c r="N880" s="45">
        <v>48833</v>
      </c>
      <c r="O880" s="45">
        <v>4506</v>
      </c>
      <c r="P880" s="45">
        <v>315360</v>
      </c>
      <c r="Q880" s="45">
        <v>0</v>
      </c>
      <c r="R880" s="45">
        <v>474638</v>
      </c>
      <c r="S880" s="45">
        <v>620474</v>
      </c>
      <c r="T880" s="45">
        <v>497782</v>
      </c>
      <c r="U880" s="45">
        <v>0</v>
      </c>
      <c r="V880" s="45">
        <v>9.31</v>
      </c>
      <c r="W880" s="45">
        <v>6.82</v>
      </c>
      <c r="X880" s="45">
        <v>10.09</v>
      </c>
      <c r="Y880" s="46">
        <v>234216.4</v>
      </c>
      <c r="Z880" s="46">
        <v>53528.068615345022</v>
      </c>
      <c r="AA880" s="47">
        <f>_xlfn.XLOOKUP($E880,Main_OG!$D$1:$D$766,Main_OG!AJ$1:AJ$766,"")</f>
        <v>30925458</v>
      </c>
      <c r="AB880" s="47">
        <f>_xlfn.XLOOKUP($E880,Main_OG!$D$1:$D$766,Main_OG!AK$1:AK$766,"")</f>
        <v>9272504</v>
      </c>
      <c r="AC880" s="47">
        <f>_xlfn.XLOOKUP($E880,Main_OG!$D$1:$D$766,Main_OG!AL$1:AL$766,"")</f>
        <v>759322014</v>
      </c>
      <c r="AD880" s="47">
        <f>_xlfn.XLOOKUP($E880,Main_OG!$D$1:$D$766,Main_OG!AM$1:AM$766,"")</f>
        <v>17077572</v>
      </c>
    </row>
    <row r="881" spans="1:30" x14ac:dyDescent="0.35">
      <c r="A881" s="36" t="s">
        <v>1920</v>
      </c>
      <c r="B881" s="45" t="s">
        <v>77</v>
      </c>
      <c r="C881" s="45" t="s">
        <v>4410</v>
      </c>
      <c r="D881" s="36" t="s">
        <v>1925</v>
      </c>
      <c r="E881" s="36" t="str">
        <f t="shared" si="39"/>
        <v>2007_TX</v>
      </c>
      <c r="F881" s="45">
        <v>2007</v>
      </c>
      <c r="G881" s="45">
        <f>_xlfn.XLOOKUP(I881,Main_OG!$B$1:$B$766,Main_OG!$O$1:$O$766,"")</f>
        <v>1</v>
      </c>
      <c r="H881" s="45">
        <f>_xlfn.XLOOKUP(E881,Main_OG!$D$1:$D$766,Main_OG!$J$1:$J$766,"")</f>
        <v>0</v>
      </c>
      <c r="I881" s="45" t="s">
        <v>77</v>
      </c>
      <c r="J881" s="45" t="str">
        <f t="shared" si="40"/>
        <v>Entergy Gulf States Inc_TX</v>
      </c>
      <c r="K881" s="45" t="str">
        <f t="shared" si="41"/>
        <v>Entergy Gulf States Louisiana LLC_TX</v>
      </c>
      <c r="L881" s="45" t="s">
        <v>1924</v>
      </c>
      <c r="M881" s="45">
        <v>0</v>
      </c>
      <c r="N881" s="45">
        <v>43437</v>
      </c>
      <c r="O881" s="45">
        <v>5045</v>
      </c>
      <c r="P881" s="45">
        <v>341132</v>
      </c>
      <c r="Q881" s="45">
        <v>0</v>
      </c>
      <c r="R881" s="45">
        <v>381036</v>
      </c>
      <c r="S881" s="45">
        <v>412279</v>
      </c>
      <c r="T881" s="45">
        <v>532617</v>
      </c>
      <c r="U881" s="45">
        <v>0</v>
      </c>
      <c r="V881" s="45">
        <v>8.8000000000000007</v>
      </c>
      <c r="W881" s="45">
        <v>6.97</v>
      </c>
      <c r="X881" s="45">
        <v>10.09</v>
      </c>
      <c r="Y881" s="46">
        <v>1288828.7</v>
      </c>
      <c r="Z881" s="46">
        <v>54079.792688673871</v>
      </c>
      <c r="AA881" s="47">
        <f>_xlfn.XLOOKUP($E881,Main_OG!$D$1:$D$766,Main_OG!AJ$1:AJ$766,"")</f>
        <v>205831576</v>
      </c>
      <c r="AB881" s="47">
        <f>_xlfn.XLOOKUP($E881,Main_OG!$D$1:$D$766,Main_OG!AK$1:AK$766,"")</f>
        <v>5398558</v>
      </c>
      <c r="AC881" s="47">
        <f>_xlfn.XLOOKUP($E881,Main_OG!$D$1:$D$766,Main_OG!AL$1:AL$766,"")</f>
        <v>3114934262</v>
      </c>
      <c r="AD881" s="47">
        <f>_xlfn.XLOOKUP($E881,Main_OG!$D$1:$D$766,Main_OG!AM$1:AM$766,"")</f>
        <v>40955030</v>
      </c>
    </row>
    <row r="882" spans="1:30" x14ac:dyDescent="0.35">
      <c r="A882" s="36" t="s">
        <v>1925</v>
      </c>
      <c r="B882" s="45" t="s">
        <v>451</v>
      </c>
      <c r="C882" s="45" t="s">
        <v>4410</v>
      </c>
      <c r="D882" s="36" t="s">
        <v>1925</v>
      </c>
      <c r="E882" s="36" t="str">
        <f t="shared" si="39"/>
        <v>2008_LA</v>
      </c>
      <c r="F882" s="45">
        <v>2008</v>
      </c>
      <c r="G882" s="45">
        <f>_xlfn.XLOOKUP(I882,Main_OG!$B$1:$B$766,Main_OG!$O$1:$O$766,"")</f>
        <v>0</v>
      </c>
      <c r="H882" s="45">
        <f>_xlfn.XLOOKUP(E882,Main_OG!$D$1:$D$766,Main_OG!$J$1:$J$766,"")</f>
        <v>0</v>
      </c>
      <c r="I882" s="45" t="s">
        <v>451</v>
      </c>
      <c r="J882" s="45" t="str">
        <f t="shared" si="40"/>
        <v>Entergy Gulf States Louisiana LLC_LA</v>
      </c>
      <c r="K882" s="45" t="str">
        <f t="shared" si="41"/>
        <v>Entergy Gulf States Louisiana LLC_LA</v>
      </c>
      <c r="L882" s="45" t="s">
        <v>1926</v>
      </c>
      <c r="M882" s="45">
        <v>0</v>
      </c>
      <c r="N882" s="45">
        <v>50036</v>
      </c>
      <c r="O882" s="45">
        <v>4008</v>
      </c>
      <c r="P882" s="45">
        <v>320346</v>
      </c>
      <c r="Q882" s="45">
        <v>0</v>
      </c>
      <c r="R882" s="45">
        <v>5187305</v>
      </c>
      <c r="S882" s="45">
        <v>8415814</v>
      </c>
      <c r="T882" s="45">
        <v>4888374</v>
      </c>
      <c r="U882" s="45">
        <v>0</v>
      </c>
      <c r="V882" s="45">
        <v>10.51</v>
      </c>
      <c r="W882" s="45">
        <v>7.99</v>
      </c>
      <c r="X882" s="45">
        <v>11.32</v>
      </c>
      <c r="Y882" s="46">
        <v>237061.6</v>
      </c>
      <c r="Z882" s="46">
        <v>53445.384668451923</v>
      </c>
      <c r="AA882" s="47">
        <f>_xlfn.XLOOKUP($E882,Main_OG!$D$1:$D$766,Main_OG!AJ$1:AJ$766,"")</f>
        <v>32685294</v>
      </c>
      <c r="AB882" s="47">
        <f>_xlfn.XLOOKUP($E882,Main_OG!$D$1:$D$766,Main_OG!AK$1:AK$766,"")</f>
        <v>8785876</v>
      </c>
      <c r="AC882" s="47">
        <f>_xlfn.XLOOKUP($E882,Main_OG!$D$1:$D$766,Main_OG!AL$1:AL$766,"")</f>
        <v>776242390</v>
      </c>
      <c r="AD882" s="47">
        <f>_xlfn.XLOOKUP($E882,Main_OG!$D$1:$D$766,Main_OG!AM$1:AM$766,"")</f>
        <v>15370988</v>
      </c>
    </row>
    <row r="883" spans="1:30" x14ac:dyDescent="0.35">
      <c r="A883" s="36" t="s">
        <v>1925</v>
      </c>
      <c r="B883" s="45" t="s">
        <v>451</v>
      </c>
      <c r="C883" s="45" t="s">
        <v>4410</v>
      </c>
      <c r="D883" s="36" t="s">
        <v>1925</v>
      </c>
      <c r="E883" s="36" t="str">
        <f t="shared" si="39"/>
        <v>2009_LA</v>
      </c>
      <c r="F883" s="45">
        <v>2009</v>
      </c>
      <c r="G883" s="45">
        <f>_xlfn.XLOOKUP(I883,Main_OG!$B$1:$B$766,Main_OG!$O$1:$O$766,"")</f>
        <v>0</v>
      </c>
      <c r="H883" s="45">
        <f>_xlfn.XLOOKUP(E883,Main_OG!$D$1:$D$766,Main_OG!$J$1:$J$766,"")</f>
        <v>0</v>
      </c>
      <c r="I883" s="45" t="s">
        <v>451</v>
      </c>
      <c r="J883" s="45" t="str">
        <f t="shared" si="40"/>
        <v>Entergy Gulf States Louisiana LLC_LA</v>
      </c>
      <c r="K883" s="45" t="str">
        <f t="shared" si="41"/>
        <v>Entergy Gulf States Louisiana LLC_LA</v>
      </c>
      <c r="L883" s="45" t="s">
        <v>1927</v>
      </c>
      <c r="M883" s="45">
        <v>0</v>
      </c>
      <c r="N883" s="45">
        <v>50731</v>
      </c>
      <c r="O883" s="45">
        <v>3543</v>
      </c>
      <c r="P883" s="45">
        <v>323686</v>
      </c>
      <c r="Q883" s="45">
        <v>0</v>
      </c>
      <c r="R883" s="45">
        <v>5270331</v>
      </c>
      <c r="S883" s="45">
        <v>7601028</v>
      </c>
      <c r="T883" s="45">
        <v>5090190</v>
      </c>
      <c r="U883" s="45">
        <v>0</v>
      </c>
      <c r="V883" s="45">
        <v>7.05</v>
      </c>
      <c r="W883" s="45">
        <v>5.04</v>
      </c>
      <c r="X883" s="45">
        <v>7.73</v>
      </c>
      <c r="Y883" s="46">
        <v>241868.79999999999</v>
      </c>
      <c r="Z883" s="46">
        <v>53848.565159157617</v>
      </c>
      <c r="AA883" s="47">
        <f>_xlfn.XLOOKUP($E883,Main_OG!$D$1:$D$766,Main_OG!AJ$1:AJ$766,"")</f>
        <v>31443916</v>
      </c>
      <c r="AB883" s="47">
        <f>_xlfn.XLOOKUP($E883,Main_OG!$D$1:$D$766,Main_OG!AK$1:AK$766,"")</f>
        <v>7147074</v>
      </c>
      <c r="AC883" s="47">
        <f>_xlfn.XLOOKUP($E883,Main_OG!$D$1:$D$766,Main_OG!AL$1:AL$766,"")</f>
        <v>749319996</v>
      </c>
      <c r="AD883" s="47">
        <f>_xlfn.XLOOKUP($E883,Main_OG!$D$1:$D$766,Main_OG!AM$1:AM$766,"")</f>
        <v>16782077</v>
      </c>
    </row>
    <row r="884" spans="1:30" x14ac:dyDescent="0.35">
      <c r="A884" s="36" t="s">
        <v>1925</v>
      </c>
      <c r="B884" s="45" t="s">
        <v>451</v>
      </c>
      <c r="C884" s="45" t="s">
        <v>4410</v>
      </c>
      <c r="D884" s="36" t="s">
        <v>1925</v>
      </c>
      <c r="E884" s="36" t="str">
        <f t="shared" si="39"/>
        <v>2010_LA</v>
      </c>
      <c r="F884" s="45">
        <v>2010</v>
      </c>
      <c r="G884" s="45">
        <f>_xlfn.XLOOKUP(I884,Main_OG!$B$1:$B$766,Main_OG!$O$1:$O$766,"")</f>
        <v>0</v>
      </c>
      <c r="H884" s="45">
        <f>_xlfn.XLOOKUP(E884,Main_OG!$D$1:$D$766,Main_OG!$J$1:$J$766,"")</f>
        <v>0</v>
      </c>
      <c r="I884" s="45" t="s">
        <v>451</v>
      </c>
      <c r="J884" s="45" t="str">
        <f t="shared" si="40"/>
        <v>Entergy Gulf States Louisiana LLC_LA</v>
      </c>
      <c r="K884" s="45" t="str">
        <f t="shared" si="41"/>
        <v>Entergy Gulf States Louisiana LLC_LA</v>
      </c>
      <c r="L884" s="45" t="s">
        <v>1928</v>
      </c>
      <c r="M884" s="45">
        <v>0</v>
      </c>
      <c r="N884" s="45">
        <v>51303</v>
      </c>
      <c r="O884" s="45">
        <v>3390</v>
      </c>
      <c r="P884" s="45">
        <v>326139</v>
      </c>
      <c r="Q884" s="45">
        <v>0</v>
      </c>
      <c r="R884" s="45">
        <v>5484381</v>
      </c>
      <c r="S884" s="45">
        <v>8800928</v>
      </c>
      <c r="T884" s="45">
        <v>5537761</v>
      </c>
      <c r="U884" s="45">
        <v>0</v>
      </c>
      <c r="V884" s="45">
        <v>8.14</v>
      </c>
      <c r="W884" s="45">
        <v>5.56</v>
      </c>
      <c r="X884" s="45">
        <v>9</v>
      </c>
      <c r="Y884" s="46">
        <v>253466.9</v>
      </c>
      <c r="Z884" s="46">
        <v>55772.773831121754</v>
      </c>
      <c r="AA884" s="47">
        <f>_xlfn.XLOOKUP($E884,Main_OG!$D$1:$D$766,Main_OG!AJ$1:AJ$766,"")</f>
        <v>32435258</v>
      </c>
      <c r="AB884" s="47">
        <f>_xlfn.XLOOKUP($E884,Main_OG!$D$1:$D$766,Main_OG!AK$1:AK$766,"")</f>
        <v>12289534</v>
      </c>
      <c r="AC884" s="47">
        <f>_xlfn.XLOOKUP($E884,Main_OG!$D$1:$D$766,Main_OG!AL$1:AL$766,"")</f>
        <v>873223982</v>
      </c>
      <c r="AD884" s="47">
        <f>_xlfn.XLOOKUP($E884,Main_OG!$D$1:$D$766,Main_OG!AM$1:AM$766,"")</f>
        <v>18639347</v>
      </c>
    </row>
    <row r="885" spans="1:30" x14ac:dyDescent="0.35">
      <c r="A885" s="36" t="s">
        <v>1929</v>
      </c>
      <c r="B885" s="45" t="s">
        <v>451</v>
      </c>
      <c r="C885" s="45" t="s">
        <v>4410</v>
      </c>
      <c r="D885" s="36" t="s">
        <v>1925</v>
      </c>
      <c r="E885" s="36" t="str">
        <f t="shared" si="39"/>
        <v>2011_LA</v>
      </c>
      <c r="F885" s="45">
        <v>2011</v>
      </c>
      <c r="G885" s="45">
        <f>_xlfn.XLOOKUP(I885,Main_OG!$B$1:$B$766,Main_OG!$O$1:$O$766,"")</f>
        <v>0</v>
      </c>
      <c r="H885" s="45">
        <f>_xlfn.XLOOKUP(E885,Main_OG!$D$1:$D$766,Main_OG!$J$1:$J$766,"")</f>
        <v>0</v>
      </c>
      <c r="I885" s="45" t="s">
        <v>451</v>
      </c>
      <c r="J885" s="45" t="str">
        <f t="shared" si="40"/>
        <v>Entergy Gulf States - LA LLC_LA</v>
      </c>
      <c r="K885" s="45" t="str">
        <f t="shared" si="41"/>
        <v>Entergy Gulf States Louisiana LLC_LA</v>
      </c>
      <c r="L885" s="45" t="s">
        <v>1930</v>
      </c>
      <c r="M885" s="45">
        <v>0</v>
      </c>
      <c r="N885" s="45">
        <v>51715</v>
      </c>
      <c r="O885" s="45">
        <v>3319</v>
      </c>
      <c r="P885" s="45">
        <v>328429</v>
      </c>
      <c r="Q885" s="45">
        <v>0</v>
      </c>
      <c r="R885" s="45">
        <v>5460390</v>
      </c>
      <c r="S885" s="45">
        <v>9041260</v>
      </c>
      <c r="T885" s="45">
        <v>5383248</v>
      </c>
      <c r="U885" s="45">
        <v>0</v>
      </c>
      <c r="V885" s="45">
        <v>8.01</v>
      </c>
      <c r="W885" s="45">
        <v>5.42</v>
      </c>
      <c r="X885" s="45">
        <v>8.9</v>
      </c>
      <c r="Y885" s="46">
        <v>241235.9</v>
      </c>
      <c r="Z885" s="46">
        <v>52714.824646587898</v>
      </c>
      <c r="AA885" s="47">
        <f>_xlfn.XLOOKUP($E885,Main_OG!$D$1:$D$766,Main_OG!AJ$1:AJ$766,"")</f>
        <v>33434638</v>
      </c>
      <c r="AB885" s="47">
        <f>_xlfn.XLOOKUP($E885,Main_OG!$D$1:$D$766,Main_OG!AK$1:AK$766,"")</f>
        <v>17692614</v>
      </c>
      <c r="AC885" s="47">
        <f>_xlfn.XLOOKUP($E885,Main_OG!$D$1:$D$766,Main_OG!AL$1:AL$766,"")</f>
        <v>924119254</v>
      </c>
      <c r="AD885" s="47">
        <f>_xlfn.XLOOKUP($E885,Main_OG!$D$1:$D$766,Main_OG!AM$1:AM$766,"")</f>
        <v>16614975</v>
      </c>
    </row>
    <row r="886" spans="1:30" x14ac:dyDescent="0.35">
      <c r="A886" s="36" t="s">
        <v>1929</v>
      </c>
      <c r="B886" s="45" t="s">
        <v>451</v>
      </c>
      <c r="C886" s="45" t="s">
        <v>4410</v>
      </c>
      <c r="D886" s="36" t="s">
        <v>1925</v>
      </c>
      <c r="E886" s="36" t="str">
        <f t="shared" si="39"/>
        <v>2012_LA</v>
      </c>
      <c r="F886" s="45">
        <v>2012</v>
      </c>
      <c r="G886" s="45">
        <f>_xlfn.XLOOKUP(I886,Main_OG!$B$1:$B$766,Main_OG!$O$1:$O$766,"")</f>
        <v>0</v>
      </c>
      <c r="H886" s="45">
        <f>_xlfn.XLOOKUP(E886,Main_OG!$D$1:$D$766,Main_OG!$J$1:$J$766,"")</f>
        <v>0</v>
      </c>
      <c r="I886" s="45" t="s">
        <v>451</v>
      </c>
      <c r="J886" s="45" t="str">
        <f t="shared" si="40"/>
        <v>Entergy Gulf States - LA LLC_LA</v>
      </c>
      <c r="K886" s="45" t="str">
        <f t="shared" si="41"/>
        <v>Entergy Gulf States Louisiana LLC_LA</v>
      </c>
      <c r="L886" s="45" t="s">
        <v>1931</v>
      </c>
      <c r="M886" s="45">
        <v>0</v>
      </c>
      <c r="N886" s="45">
        <v>52318</v>
      </c>
      <c r="O886" s="45">
        <v>3321</v>
      </c>
      <c r="P886" s="45">
        <v>331362</v>
      </c>
      <c r="Q886" s="45">
        <v>0</v>
      </c>
      <c r="R886" s="45">
        <v>5515148</v>
      </c>
      <c r="S886" s="45">
        <v>8889939</v>
      </c>
      <c r="T886" s="45">
        <v>5176089</v>
      </c>
      <c r="U886" s="45">
        <v>0</v>
      </c>
      <c r="V886" s="45">
        <v>6.6676669000000004</v>
      </c>
      <c r="W886" s="45">
        <v>4.4069615999999998</v>
      </c>
      <c r="X886" s="45">
        <v>7.5100157999999997</v>
      </c>
      <c r="Y886" s="46">
        <v>242416.8</v>
      </c>
      <c r="Z886" s="46">
        <v>52675.634665901212</v>
      </c>
      <c r="AA886" s="47">
        <f>_xlfn.XLOOKUP($E886,Main_OG!$D$1:$D$766,Main_OG!AJ$1:AJ$766,"")</f>
        <v>29493012</v>
      </c>
      <c r="AB886" s="47">
        <f>_xlfn.XLOOKUP($E886,Main_OG!$D$1:$D$766,Main_OG!AK$1:AK$766,"")</f>
        <v>11697112</v>
      </c>
      <c r="AC886" s="47">
        <f>_xlfn.XLOOKUP($E886,Main_OG!$D$1:$D$766,Main_OG!AL$1:AL$766,"")</f>
        <v>997544046</v>
      </c>
      <c r="AD886" s="47">
        <f>_xlfn.XLOOKUP($E886,Main_OG!$D$1:$D$766,Main_OG!AM$1:AM$766,"")</f>
        <v>15659132</v>
      </c>
    </row>
    <row r="887" spans="1:30" x14ac:dyDescent="0.35">
      <c r="A887" s="36" t="s">
        <v>1929</v>
      </c>
      <c r="B887" s="45" t="s">
        <v>451</v>
      </c>
      <c r="C887" s="45" t="s">
        <v>4410</v>
      </c>
      <c r="D887" s="36" t="s">
        <v>1925</v>
      </c>
      <c r="E887" s="36" t="str">
        <f t="shared" si="39"/>
        <v>2013_LA</v>
      </c>
      <c r="F887" s="45">
        <v>2013</v>
      </c>
      <c r="G887" s="45">
        <f>_xlfn.XLOOKUP(I887,Main_OG!$B$1:$B$766,Main_OG!$O$1:$O$766,"")</f>
        <v>0</v>
      </c>
      <c r="H887" s="45">
        <f>_xlfn.XLOOKUP(E887,Main_OG!$D$1:$D$766,Main_OG!$J$1:$J$766,"")</f>
        <v>0</v>
      </c>
      <c r="I887" s="45" t="s">
        <v>451</v>
      </c>
      <c r="J887" s="45" t="str">
        <f t="shared" si="40"/>
        <v>Entergy Gulf States - LA LLC_LA</v>
      </c>
      <c r="K887" s="45" t="str">
        <f t="shared" si="41"/>
        <v>Entergy Gulf States Louisiana LLC_LA</v>
      </c>
      <c r="L887" s="45" t="s">
        <v>1932</v>
      </c>
      <c r="M887" s="45">
        <v>0</v>
      </c>
      <c r="N887" s="45">
        <v>52947</v>
      </c>
      <c r="O887" s="45">
        <v>3399</v>
      </c>
      <c r="P887" s="45">
        <v>334378</v>
      </c>
      <c r="Q887" s="45">
        <v>0</v>
      </c>
      <c r="R887" s="45">
        <v>5435688</v>
      </c>
      <c r="S887" s="45">
        <v>9021305</v>
      </c>
      <c r="T887" s="45">
        <v>5206322</v>
      </c>
      <c r="U887" s="45">
        <v>0</v>
      </c>
      <c r="V887" s="45">
        <v>8.0668389999999999</v>
      </c>
      <c r="W887" s="45">
        <v>5.5652324999999996</v>
      </c>
      <c r="X887" s="45">
        <v>8.9370537999999993</v>
      </c>
      <c r="Y887" s="46">
        <v>236482.3</v>
      </c>
      <c r="Z887" s="46">
        <v>51119.813058252847</v>
      </c>
      <c r="AA887" s="47">
        <f>_xlfn.XLOOKUP($E887,Main_OG!$D$1:$D$766,Main_OG!AJ$1:AJ$766,"")</f>
        <v>27574922</v>
      </c>
      <c r="AB887" s="47">
        <f>_xlfn.XLOOKUP($E887,Main_OG!$D$1:$D$766,Main_OG!AK$1:AK$766,"")</f>
        <v>18145904</v>
      </c>
      <c r="AC887" s="47">
        <f>_xlfn.XLOOKUP($E887,Main_OG!$D$1:$D$766,Main_OG!AL$1:AL$766,"")</f>
        <v>916563612</v>
      </c>
      <c r="AD887" s="47">
        <f>_xlfn.XLOOKUP($E887,Main_OG!$D$1:$D$766,Main_OG!AM$1:AM$766,"")</f>
        <v>16954394</v>
      </c>
    </row>
    <row r="888" spans="1:30" x14ac:dyDescent="0.35">
      <c r="A888" s="36" t="s">
        <v>1929</v>
      </c>
      <c r="B888" s="45" t="s">
        <v>451</v>
      </c>
      <c r="C888" s="45" t="s">
        <v>4410</v>
      </c>
      <c r="D888" s="36" t="s">
        <v>1925</v>
      </c>
      <c r="E888" s="36" t="str">
        <f t="shared" si="39"/>
        <v>2014_LA</v>
      </c>
      <c r="F888" s="45">
        <v>2014</v>
      </c>
      <c r="G888" s="45">
        <f>_xlfn.XLOOKUP(I888,Main_OG!$B$1:$B$766,Main_OG!$O$1:$O$766,"")</f>
        <v>0</v>
      </c>
      <c r="H888" s="45">
        <f>_xlfn.XLOOKUP(E888,Main_OG!$D$1:$D$766,Main_OG!$J$1:$J$766,"")</f>
        <v>0</v>
      </c>
      <c r="I888" s="45" t="s">
        <v>451</v>
      </c>
      <c r="J888" s="45" t="str">
        <f t="shared" si="40"/>
        <v>Entergy Gulf States - LA LLC_LA</v>
      </c>
      <c r="K888" s="45" t="str">
        <f t="shared" si="41"/>
        <v>Entergy Gulf States Louisiana LLC_LA</v>
      </c>
      <c r="L888" s="45" t="s">
        <v>1933</v>
      </c>
      <c r="M888" s="45">
        <v>0</v>
      </c>
      <c r="N888" s="45">
        <v>53596</v>
      </c>
      <c r="O888" s="45">
        <v>3529</v>
      </c>
      <c r="P888" s="45">
        <v>337242</v>
      </c>
      <c r="Q888" s="45">
        <v>0</v>
      </c>
      <c r="R888" s="45">
        <v>5529206</v>
      </c>
      <c r="S888" s="45">
        <v>9924896</v>
      </c>
      <c r="T888" s="45">
        <v>5368421</v>
      </c>
      <c r="U888" s="45">
        <v>0</v>
      </c>
      <c r="V888" s="45">
        <v>8.5177384000000007</v>
      </c>
      <c r="W888" s="45">
        <v>5.9235603000000001</v>
      </c>
      <c r="X888" s="45">
        <v>9.3526868000000007</v>
      </c>
      <c r="Y888" s="46">
        <v>243042.9</v>
      </c>
      <c r="Z888" s="46">
        <v>52312.988249089853</v>
      </c>
      <c r="AA888" s="47">
        <f>_xlfn.XLOOKUP($E888,Main_OG!$D$1:$D$766,Main_OG!AJ$1:AJ$766,"")</f>
        <v>25264386</v>
      </c>
      <c r="AB888" s="47">
        <f>_xlfn.XLOOKUP($E888,Main_OG!$D$1:$D$766,Main_OG!AK$1:AK$766,"")</f>
        <v>18596832</v>
      </c>
      <c r="AC888" s="47">
        <f>_xlfn.XLOOKUP($E888,Main_OG!$D$1:$D$766,Main_OG!AL$1:AL$766,"")</f>
        <v>931366122</v>
      </c>
      <c r="AD888" s="47">
        <f>_xlfn.XLOOKUP($E888,Main_OG!$D$1:$D$766,Main_OG!AM$1:AM$766,"")</f>
        <v>17311330</v>
      </c>
    </row>
    <row r="889" spans="1:30" x14ac:dyDescent="0.35">
      <c r="A889" s="36" t="s">
        <v>1929</v>
      </c>
      <c r="B889" s="45" t="s">
        <v>451</v>
      </c>
      <c r="C889" s="45" t="s">
        <v>4410</v>
      </c>
      <c r="D889" s="36" t="s">
        <v>1925</v>
      </c>
      <c r="E889" s="36" t="str">
        <f t="shared" si="39"/>
        <v>2015_LA</v>
      </c>
      <c r="F889" s="45">
        <v>2015</v>
      </c>
      <c r="G889" s="45">
        <f>_xlfn.XLOOKUP(I889,Main_OG!$B$1:$B$766,Main_OG!$O$1:$O$766,"")</f>
        <v>0</v>
      </c>
      <c r="H889" s="45">
        <f>_xlfn.XLOOKUP(E889,Main_OG!$D$1:$D$766,Main_OG!$J$1:$J$766,"")</f>
        <v>0</v>
      </c>
      <c r="I889" s="45" t="s">
        <v>451</v>
      </c>
      <c r="J889" s="45" t="str">
        <f t="shared" si="40"/>
        <v>Entergy Gulf States - LA LLC_LA</v>
      </c>
      <c r="K889" s="45" t="str">
        <f t="shared" si="41"/>
        <v>Entergy Gulf States Louisiana LLC_LA</v>
      </c>
      <c r="L889" s="45" t="s">
        <v>1934</v>
      </c>
      <c r="M889" s="45">
        <v>0</v>
      </c>
      <c r="N889" s="45">
        <v>40655</v>
      </c>
      <c r="O889" s="45">
        <v>2676</v>
      </c>
      <c r="P889" s="45">
        <v>255649</v>
      </c>
      <c r="Q889" s="45">
        <v>0</v>
      </c>
      <c r="R889" s="45">
        <v>4294886</v>
      </c>
      <c r="S889" s="45">
        <v>7767713</v>
      </c>
      <c r="T889" s="45">
        <v>4254228</v>
      </c>
      <c r="U889" s="45">
        <v>0</v>
      </c>
      <c r="V889" s="45">
        <v>7.8807098</v>
      </c>
      <c r="W889" s="45">
        <v>5.2564853999999999</v>
      </c>
      <c r="X889" s="45">
        <v>8.8234434000000004</v>
      </c>
      <c r="Y889" s="46">
        <v>239584.1</v>
      </c>
      <c r="Z889" s="46">
        <v>51335.805157833791</v>
      </c>
      <c r="AA889" s="47">
        <f>_xlfn.XLOOKUP($E889,Main_OG!$D$1:$D$766,Main_OG!AJ$1:AJ$766,"")</f>
        <v>21510280</v>
      </c>
      <c r="AB889" s="47">
        <f>_xlfn.XLOOKUP($E889,Main_OG!$D$1:$D$766,Main_OG!AK$1:AK$766,"")</f>
        <v>15427074</v>
      </c>
      <c r="AC889" s="47">
        <f>_xlfn.XLOOKUP($E889,Main_OG!$D$1:$D$766,Main_OG!AL$1:AL$766,"")</f>
        <v>1063766540</v>
      </c>
      <c r="AD889" s="47">
        <f>_xlfn.XLOOKUP($E889,Main_OG!$D$1:$D$766,Main_OG!AM$1:AM$766,"")</f>
        <v>15300736</v>
      </c>
    </row>
    <row r="890" spans="1:30" x14ac:dyDescent="0.35">
      <c r="A890" s="36" t="s">
        <v>1935</v>
      </c>
      <c r="B890" s="45" t="s">
        <v>451</v>
      </c>
      <c r="C890" s="45" t="s">
        <v>4407</v>
      </c>
      <c r="D890" s="36" t="s">
        <v>1943</v>
      </c>
      <c r="E890" s="36" t="str">
        <f t="shared" si="39"/>
        <v>2006_LA</v>
      </c>
      <c r="F890" s="45">
        <v>2006</v>
      </c>
      <c r="G890" s="45">
        <f>_xlfn.XLOOKUP(I890,Main_OG!$B$1:$B$766,Main_OG!$O$1:$O$766,"")</f>
        <v>0</v>
      </c>
      <c r="H890" s="45">
        <f>_xlfn.XLOOKUP(E890,Main_OG!$D$1:$D$766,Main_OG!$J$1:$J$766,"")</f>
        <v>0</v>
      </c>
      <c r="I890" s="45" t="s">
        <v>451</v>
      </c>
      <c r="J890" s="45" t="str">
        <f t="shared" si="40"/>
        <v>Entergy Louisiana Inc_LA</v>
      </c>
      <c r="K890" s="45" t="str">
        <f t="shared" si="41"/>
        <v>Entergy Louisiana LLC_LA</v>
      </c>
      <c r="L890" s="45" t="s">
        <v>1936</v>
      </c>
      <c r="M890" s="45">
        <v>0</v>
      </c>
      <c r="N890" s="45">
        <v>77284</v>
      </c>
      <c r="O890" s="45">
        <v>8386</v>
      </c>
      <c r="P890" s="45">
        <v>561646</v>
      </c>
      <c r="Q890" s="45">
        <v>0</v>
      </c>
      <c r="R890" s="45">
        <v>573453</v>
      </c>
      <c r="S890" s="45">
        <v>809237</v>
      </c>
      <c r="T890" s="45">
        <v>784915</v>
      </c>
      <c r="U890" s="45">
        <v>0</v>
      </c>
      <c r="V890" s="45">
        <v>9.377227478460453</v>
      </c>
      <c r="W890" s="45">
        <v>6.3426552987946154</v>
      </c>
      <c r="X890" s="45">
        <v>9.220435261071124</v>
      </c>
      <c r="Y890" s="46">
        <v>247139.7</v>
      </c>
      <c r="Z890" s="46">
        <v>57438.750169952807</v>
      </c>
      <c r="AA890" s="47">
        <f>_xlfn.XLOOKUP($E890,Main_OG!$D$1:$D$766,Main_OG!AJ$1:AJ$766,"")</f>
        <v>32693085.159999996</v>
      </c>
      <c r="AB890" s="47">
        <f>_xlfn.XLOOKUP($E890,Main_OG!$D$1:$D$766,Main_OG!AK$1:AK$766,"")</f>
        <v>7964390.5600000005</v>
      </c>
      <c r="AC890" s="47">
        <f>_xlfn.XLOOKUP($E890,Main_OG!$D$1:$D$766,Main_OG!AL$1:AL$766,"")</f>
        <v>695770967.01999998</v>
      </c>
      <c r="AD890" s="47">
        <f>_xlfn.XLOOKUP($E890,Main_OG!$D$1:$D$766,Main_OG!AM$1:AM$766,"")</f>
        <v>16735448</v>
      </c>
    </row>
    <row r="891" spans="1:30" x14ac:dyDescent="0.35">
      <c r="A891" s="36" t="s">
        <v>1935</v>
      </c>
      <c r="B891" s="45" t="s">
        <v>451</v>
      </c>
      <c r="C891" s="45" t="s">
        <v>4407</v>
      </c>
      <c r="D891" s="36" t="s">
        <v>1943</v>
      </c>
      <c r="E891" s="36" t="str">
        <f t="shared" si="39"/>
        <v>2007_LA</v>
      </c>
      <c r="F891" s="45">
        <v>2007</v>
      </c>
      <c r="G891" s="45">
        <f>_xlfn.XLOOKUP(I891,Main_OG!$B$1:$B$766,Main_OG!$O$1:$O$766,"")</f>
        <v>0</v>
      </c>
      <c r="H891" s="45">
        <f>_xlfn.XLOOKUP(E891,Main_OG!$D$1:$D$766,Main_OG!$J$1:$J$766,"")</f>
        <v>0</v>
      </c>
      <c r="I891" s="45" t="s">
        <v>451</v>
      </c>
      <c r="J891" s="45" t="str">
        <f t="shared" si="40"/>
        <v>Entergy Louisiana Inc_LA</v>
      </c>
      <c r="K891" s="45" t="str">
        <f t="shared" si="41"/>
        <v>Entergy Louisiana LLC_LA</v>
      </c>
      <c r="L891" s="45" t="s">
        <v>1937</v>
      </c>
      <c r="M891" s="45">
        <v>0</v>
      </c>
      <c r="N891" s="45">
        <v>77812</v>
      </c>
      <c r="O891" s="45">
        <v>8574</v>
      </c>
      <c r="P891" s="45">
        <v>567107</v>
      </c>
      <c r="Q891" s="45">
        <v>0</v>
      </c>
      <c r="R891" s="45">
        <v>621575</v>
      </c>
      <c r="S891" s="45">
        <v>871852</v>
      </c>
      <c r="T891" s="45">
        <v>853691</v>
      </c>
      <c r="U891" s="45">
        <v>0</v>
      </c>
      <c r="V891" s="45">
        <v>9.8800000000000008</v>
      </c>
      <c r="W891" s="45">
        <v>6.6</v>
      </c>
      <c r="X891" s="45">
        <v>9.8699999999999992</v>
      </c>
      <c r="Y891" s="46">
        <v>234216.4</v>
      </c>
      <c r="Z891" s="46">
        <v>53528.068615345022</v>
      </c>
      <c r="AA891" s="47">
        <f>_xlfn.XLOOKUP($E891,Main_OG!$D$1:$D$766,Main_OG!AJ$1:AJ$766,"")</f>
        <v>30925458</v>
      </c>
      <c r="AB891" s="47">
        <f>_xlfn.XLOOKUP($E891,Main_OG!$D$1:$D$766,Main_OG!AK$1:AK$766,"")</f>
        <v>9272504</v>
      </c>
      <c r="AC891" s="47">
        <f>_xlfn.XLOOKUP($E891,Main_OG!$D$1:$D$766,Main_OG!AL$1:AL$766,"")</f>
        <v>759322014</v>
      </c>
      <c r="AD891" s="47">
        <f>_xlfn.XLOOKUP($E891,Main_OG!$D$1:$D$766,Main_OG!AM$1:AM$766,"")</f>
        <v>17077572</v>
      </c>
    </row>
    <row r="892" spans="1:30" x14ac:dyDescent="0.35">
      <c r="A892" s="36" t="s">
        <v>1935</v>
      </c>
      <c r="B892" s="45" t="s">
        <v>451</v>
      </c>
      <c r="C892" s="45" t="s">
        <v>4407</v>
      </c>
      <c r="D892" s="36" t="s">
        <v>1943</v>
      </c>
      <c r="E892" s="36" t="str">
        <f t="shared" si="39"/>
        <v>2008_LA</v>
      </c>
      <c r="F892" s="45">
        <v>2008</v>
      </c>
      <c r="G892" s="45">
        <f>_xlfn.XLOOKUP(I892,Main_OG!$B$1:$B$766,Main_OG!$O$1:$O$766,"")</f>
        <v>0</v>
      </c>
      <c r="H892" s="45">
        <f>_xlfn.XLOOKUP(E892,Main_OG!$D$1:$D$766,Main_OG!$J$1:$J$766,"")</f>
        <v>0</v>
      </c>
      <c r="I892" s="45" t="s">
        <v>451</v>
      </c>
      <c r="J892" s="45" t="str">
        <f t="shared" si="40"/>
        <v>Entergy Louisiana Inc_LA</v>
      </c>
      <c r="K892" s="45" t="str">
        <f t="shared" si="41"/>
        <v>Entergy Louisiana LLC_LA</v>
      </c>
      <c r="L892" s="45" t="s">
        <v>1938</v>
      </c>
      <c r="M892" s="45">
        <v>0</v>
      </c>
      <c r="N892" s="45">
        <v>79126</v>
      </c>
      <c r="O892" s="45">
        <v>7982</v>
      </c>
      <c r="P892" s="45">
        <v>572664</v>
      </c>
      <c r="Q892" s="45">
        <v>0</v>
      </c>
      <c r="R892" s="45">
        <v>6242644</v>
      </c>
      <c r="S892" s="45">
        <v>13161834</v>
      </c>
      <c r="T892" s="45">
        <v>8487404</v>
      </c>
      <c r="U892" s="45">
        <v>0</v>
      </c>
      <c r="V892" s="45">
        <v>11.39</v>
      </c>
      <c r="W892" s="45">
        <v>8.07</v>
      </c>
      <c r="X892" s="45">
        <v>11.4</v>
      </c>
      <c r="Y892" s="46">
        <v>237061.6</v>
      </c>
      <c r="Z892" s="46">
        <v>53445.384668451923</v>
      </c>
      <c r="AA892" s="47">
        <f>_xlfn.XLOOKUP($E892,Main_OG!$D$1:$D$766,Main_OG!AJ$1:AJ$766,"")</f>
        <v>32685294</v>
      </c>
      <c r="AB892" s="47">
        <f>_xlfn.XLOOKUP($E892,Main_OG!$D$1:$D$766,Main_OG!AK$1:AK$766,"")</f>
        <v>8785876</v>
      </c>
      <c r="AC892" s="47">
        <f>_xlfn.XLOOKUP($E892,Main_OG!$D$1:$D$766,Main_OG!AL$1:AL$766,"")</f>
        <v>776242390</v>
      </c>
      <c r="AD892" s="47">
        <f>_xlfn.XLOOKUP($E892,Main_OG!$D$1:$D$766,Main_OG!AM$1:AM$766,"")</f>
        <v>15370988</v>
      </c>
    </row>
    <row r="893" spans="1:30" x14ac:dyDescent="0.35">
      <c r="A893" s="36" t="s">
        <v>1935</v>
      </c>
      <c r="B893" s="45" t="s">
        <v>451</v>
      </c>
      <c r="C893" s="45" t="s">
        <v>4407</v>
      </c>
      <c r="D893" s="36" t="s">
        <v>1943</v>
      </c>
      <c r="E893" s="36" t="str">
        <f t="shared" si="39"/>
        <v>2009_LA</v>
      </c>
      <c r="F893" s="45">
        <v>2009</v>
      </c>
      <c r="G893" s="45">
        <f>_xlfn.XLOOKUP(I893,Main_OG!$B$1:$B$766,Main_OG!$O$1:$O$766,"")</f>
        <v>0</v>
      </c>
      <c r="H893" s="45">
        <f>_xlfn.XLOOKUP(E893,Main_OG!$D$1:$D$766,Main_OG!$J$1:$J$766,"")</f>
        <v>0</v>
      </c>
      <c r="I893" s="45" t="s">
        <v>451</v>
      </c>
      <c r="J893" s="45" t="str">
        <f t="shared" si="40"/>
        <v>Entergy Louisiana Inc_LA</v>
      </c>
      <c r="K893" s="45" t="str">
        <f t="shared" si="41"/>
        <v>Entergy Louisiana LLC_LA</v>
      </c>
      <c r="L893" s="45" t="s">
        <v>1939</v>
      </c>
      <c r="M893" s="45">
        <v>0</v>
      </c>
      <c r="N893" s="45">
        <v>79939</v>
      </c>
      <c r="O893" s="45">
        <v>7368</v>
      </c>
      <c r="P893" s="45">
        <v>575192</v>
      </c>
      <c r="Q893" s="45">
        <v>0</v>
      </c>
      <c r="R893" s="45">
        <v>6325963</v>
      </c>
      <c r="S893" s="45">
        <v>13385909</v>
      </c>
      <c r="T893" s="45">
        <v>8683630</v>
      </c>
      <c r="U893" s="45">
        <v>0</v>
      </c>
      <c r="V893" s="45">
        <v>7.78</v>
      </c>
      <c r="W893" s="45">
        <v>4.96</v>
      </c>
      <c r="X893" s="45">
        <v>7.71</v>
      </c>
      <c r="Y893" s="46">
        <v>241868.79999999999</v>
      </c>
      <c r="Z893" s="46">
        <v>53848.565159157617</v>
      </c>
      <c r="AA893" s="47">
        <f>_xlfn.XLOOKUP($E893,Main_OG!$D$1:$D$766,Main_OG!AJ$1:AJ$766,"")</f>
        <v>31443916</v>
      </c>
      <c r="AB893" s="47">
        <f>_xlfn.XLOOKUP($E893,Main_OG!$D$1:$D$766,Main_OG!AK$1:AK$766,"")</f>
        <v>7147074</v>
      </c>
      <c r="AC893" s="47">
        <f>_xlfn.XLOOKUP($E893,Main_OG!$D$1:$D$766,Main_OG!AL$1:AL$766,"")</f>
        <v>749319996</v>
      </c>
      <c r="AD893" s="47">
        <f>_xlfn.XLOOKUP($E893,Main_OG!$D$1:$D$766,Main_OG!AM$1:AM$766,"")</f>
        <v>16782077</v>
      </c>
    </row>
    <row r="894" spans="1:30" x14ac:dyDescent="0.35">
      <c r="A894" s="36" t="s">
        <v>1935</v>
      </c>
      <c r="B894" s="45" t="s">
        <v>451</v>
      </c>
      <c r="C894" s="45" t="s">
        <v>4407</v>
      </c>
      <c r="D894" s="36" t="s">
        <v>1943</v>
      </c>
      <c r="E894" s="36" t="str">
        <f t="shared" si="39"/>
        <v>2010_LA</v>
      </c>
      <c r="F894" s="45">
        <v>2010</v>
      </c>
      <c r="G894" s="45">
        <f>_xlfn.XLOOKUP(I894,Main_OG!$B$1:$B$766,Main_OG!$O$1:$O$766,"")</f>
        <v>0</v>
      </c>
      <c r="H894" s="45">
        <f>_xlfn.XLOOKUP(E894,Main_OG!$D$1:$D$766,Main_OG!$J$1:$J$766,"")</f>
        <v>0</v>
      </c>
      <c r="I894" s="45" t="s">
        <v>451</v>
      </c>
      <c r="J894" s="45" t="str">
        <f t="shared" si="40"/>
        <v>Entergy Louisiana Inc_LA</v>
      </c>
      <c r="K894" s="45" t="str">
        <f t="shared" si="41"/>
        <v>Entergy Louisiana LLC_LA</v>
      </c>
      <c r="L894" s="45" t="s">
        <v>1940</v>
      </c>
      <c r="M894" s="45">
        <v>0</v>
      </c>
      <c r="N894" s="45">
        <v>81157</v>
      </c>
      <c r="O894" s="45">
        <v>7128</v>
      </c>
      <c r="P894" s="45">
        <v>578672</v>
      </c>
      <c r="Q894" s="45">
        <v>0</v>
      </c>
      <c r="R894" s="45">
        <v>6642360</v>
      </c>
      <c r="S894" s="45">
        <v>14472547</v>
      </c>
      <c r="T894" s="45">
        <v>9533413</v>
      </c>
      <c r="U894" s="45">
        <v>0</v>
      </c>
      <c r="V894" s="45">
        <v>8.81</v>
      </c>
      <c r="W894" s="45">
        <v>5.65</v>
      </c>
      <c r="X894" s="45">
        <v>8.81</v>
      </c>
      <c r="Y894" s="46">
        <v>253466.9</v>
      </c>
      <c r="Z894" s="46">
        <v>55772.773831121754</v>
      </c>
      <c r="AA894" s="47">
        <f>_xlfn.XLOOKUP($E894,Main_OG!$D$1:$D$766,Main_OG!AJ$1:AJ$766,"")</f>
        <v>32435258</v>
      </c>
      <c r="AB894" s="47">
        <f>_xlfn.XLOOKUP($E894,Main_OG!$D$1:$D$766,Main_OG!AK$1:AK$766,"")</f>
        <v>12289534</v>
      </c>
      <c r="AC894" s="47">
        <f>_xlfn.XLOOKUP($E894,Main_OG!$D$1:$D$766,Main_OG!AL$1:AL$766,"")</f>
        <v>873223982</v>
      </c>
      <c r="AD894" s="47">
        <f>_xlfn.XLOOKUP($E894,Main_OG!$D$1:$D$766,Main_OG!AM$1:AM$766,"")</f>
        <v>18639347</v>
      </c>
    </row>
    <row r="895" spans="1:30" x14ac:dyDescent="0.35">
      <c r="A895" s="36" t="s">
        <v>1935</v>
      </c>
      <c r="B895" s="45" t="s">
        <v>451</v>
      </c>
      <c r="C895" s="45" t="s">
        <v>4407</v>
      </c>
      <c r="D895" s="36" t="s">
        <v>1943</v>
      </c>
      <c r="E895" s="36" t="str">
        <f t="shared" si="39"/>
        <v>2011_LA</v>
      </c>
      <c r="F895" s="45">
        <v>2011</v>
      </c>
      <c r="G895" s="45">
        <f>_xlfn.XLOOKUP(I895,Main_OG!$B$1:$B$766,Main_OG!$O$1:$O$766,"")</f>
        <v>0</v>
      </c>
      <c r="H895" s="45">
        <f>_xlfn.XLOOKUP(E895,Main_OG!$D$1:$D$766,Main_OG!$J$1:$J$766,"")</f>
        <v>0</v>
      </c>
      <c r="I895" s="45" t="s">
        <v>451</v>
      </c>
      <c r="J895" s="45" t="str">
        <f t="shared" si="40"/>
        <v>Entergy Louisiana Inc_LA</v>
      </c>
      <c r="K895" s="45" t="str">
        <f t="shared" si="41"/>
        <v>Entergy Louisiana LLC_LA</v>
      </c>
      <c r="L895" s="45" t="s">
        <v>1941</v>
      </c>
      <c r="M895" s="45">
        <v>0</v>
      </c>
      <c r="N895" s="45">
        <v>81925</v>
      </c>
      <c r="O895" s="45">
        <v>6964</v>
      </c>
      <c r="P895" s="45">
        <v>581237</v>
      </c>
      <c r="Q895" s="45">
        <v>0</v>
      </c>
      <c r="R895" s="45">
        <v>6628196</v>
      </c>
      <c r="S895" s="45">
        <v>15812962</v>
      </c>
      <c r="T895" s="45">
        <v>9302796</v>
      </c>
      <c r="U895" s="45">
        <v>0</v>
      </c>
      <c r="V895" s="45">
        <v>8.8800000000000008</v>
      </c>
      <c r="W895" s="45">
        <v>5.47</v>
      </c>
      <c r="X895" s="45">
        <v>8.89</v>
      </c>
      <c r="Y895" s="46">
        <v>241235.9</v>
      </c>
      <c r="Z895" s="46">
        <v>52714.824646587898</v>
      </c>
      <c r="AA895" s="47">
        <f>_xlfn.XLOOKUP($E895,Main_OG!$D$1:$D$766,Main_OG!AJ$1:AJ$766,"")</f>
        <v>33434638</v>
      </c>
      <c r="AB895" s="47">
        <f>_xlfn.XLOOKUP($E895,Main_OG!$D$1:$D$766,Main_OG!AK$1:AK$766,"")</f>
        <v>17692614</v>
      </c>
      <c r="AC895" s="47">
        <f>_xlfn.XLOOKUP($E895,Main_OG!$D$1:$D$766,Main_OG!AL$1:AL$766,"")</f>
        <v>924119254</v>
      </c>
      <c r="AD895" s="47">
        <f>_xlfn.XLOOKUP($E895,Main_OG!$D$1:$D$766,Main_OG!AM$1:AM$766,"")</f>
        <v>16614975</v>
      </c>
    </row>
    <row r="896" spans="1:30" x14ac:dyDescent="0.35">
      <c r="A896" s="36" t="s">
        <v>1935</v>
      </c>
      <c r="B896" s="45" t="s">
        <v>451</v>
      </c>
      <c r="C896" s="45" t="s">
        <v>4407</v>
      </c>
      <c r="D896" s="36" t="s">
        <v>1943</v>
      </c>
      <c r="E896" s="36" t="str">
        <f t="shared" si="39"/>
        <v>2012_LA</v>
      </c>
      <c r="F896" s="45">
        <v>2012</v>
      </c>
      <c r="G896" s="45">
        <f>_xlfn.XLOOKUP(I896,Main_OG!$B$1:$B$766,Main_OG!$O$1:$O$766,"")</f>
        <v>0</v>
      </c>
      <c r="H896" s="45">
        <f>_xlfn.XLOOKUP(E896,Main_OG!$D$1:$D$766,Main_OG!$J$1:$J$766,"")</f>
        <v>0</v>
      </c>
      <c r="I896" s="45" t="s">
        <v>451</v>
      </c>
      <c r="J896" s="45" t="str">
        <f t="shared" si="40"/>
        <v>Entergy Louisiana Inc_LA</v>
      </c>
      <c r="K896" s="45" t="str">
        <f t="shared" si="41"/>
        <v>Entergy Louisiana LLC_LA</v>
      </c>
      <c r="L896" s="45" t="s">
        <v>1942</v>
      </c>
      <c r="M896" s="45">
        <v>0</v>
      </c>
      <c r="N896" s="45">
        <v>82627</v>
      </c>
      <c r="O896" s="45">
        <v>6897</v>
      </c>
      <c r="P896" s="45">
        <v>584307</v>
      </c>
      <c r="Q896" s="45">
        <v>0</v>
      </c>
      <c r="R896" s="45">
        <v>6591063</v>
      </c>
      <c r="S896" s="45">
        <v>16416016</v>
      </c>
      <c r="T896" s="45">
        <v>8703145</v>
      </c>
      <c r="U896" s="45">
        <v>0</v>
      </c>
      <c r="V896" s="45">
        <v>7.7505797999999997</v>
      </c>
      <c r="W896" s="45">
        <v>4.4021808</v>
      </c>
      <c r="X896" s="45">
        <v>7.7574693000000003</v>
      </c>
      <c r="Y896" s="46">
        <v>242416.8</v>
      </c>
      <c r="Z896" s="46">
        <v>52675.634665901212</v>
      </c>
      <c r="AA896" s="47">
        <f>_xlfn.XLOOKUP($E896,Main_OG!$D$1:$D$766,Main_OG!AJ$1:AJ$766,"")</f>
        <v>29493012</v>
      </c>
      <c r="AB896" s="47">
        <f>_xlfn.XLOOKUP($E896,Main_OG!$D$1:$D$766,Main_OG!AK$1:AK$766,"")</f>
        <v>11697112</v>
      </c>
      <c r="AC896" s="47">
        <f>_xlfn.XLOOKUP($E896,Main_OG!$D$1:$D$766,Main_OG!AL$1:AL$766,"")</f>
        <v>997544046</v>
      </c>
      <c r="AD896" s="47">
        <f>_xlfn.XLOOKUP($E896,Main_OG!$D$1:$D$766,Main_OG!AM$1:AM$766,"")</f>
        <v>15659132</v>
      </c>
    </row>
    <row r="897" spans="1:30" x14ac:dyDescent="0.35">
      <c r="A897" s="36" t="s">
        <v>1943</v>
      </c>
      <c r="B897" s="45" t="s">
        <v>451</v>
      </c>
      <c r="C897" s="45" t="s">
        <v>4407</v>
      </c>
      <c r="D897" s="36" t="s">
        <v>1943</v>
      </c>
      <c r="E897" s="36" t="str">
        <f t="shared" si="39"/>
        <v>2013_LA</v>
      </c>
      <c r="F897" s="45">
        <v>2013</v>
      </c>
      <c r="G897" s="45">
        <f>_xlfn.XLOOKUP(I897,Main_OG!$B$1:$B$766,Main_OG!$O$1:$O$766,"")</f>
        <v>0</v>
      </c>
      <c r="H897" s="45">
        <f>_xlfn.XLOOKUP(E897,Main_OG!$D$1:$D$766,Main_OG!$J$1:$J$766,"")</f>
        <v>0</v>
      </c>
      <c r="I897" s="45" t="s">
        <v>451</v>
      </c>
      <c r="J897" s="45" t="str">
        <f t="shared" si="40"/>
        <v>Entergy Louisiana LLC_LA</v>
      </c>
      <c r="K897" s="45" t="str">
        <f t="shared" si="41"/>
        <v>Entergy Louisiana LLC_LA</v>
      </c>
      <c r="L897" s="45" t="s">
        <v>1944</v>
      </c>
      <c r="M897" s="45">
        <v>0</v>
      </c>
      <c r="N897" s="45">
        <v>83125</v>
      </c>
      <c r="O897" s="45">
        <v>7013</v>
      </c>
      <c r="P897" s="45">
        <v>586338</v>
      </c>
      <c r="Q897" s="45">
        <v>0</v>
      </c>
      <c r="R897" s="45">
        <v>6688333</v>
      </c>
      <c r="S897" s="45">
        <v>16712517</v>
      </c>
      <c r="T897" s="45">
        <v>8819573</v>
      </c>
      <c r="U897" s="45">
        <v>0</v>
      </c>
      <c r="V897" s="45">
        <v>9.3473769999999998</v>
      </c>
      <c r="W897" s="45">
        <v>5.6792672</v>
      </c>
      <c r="X897" s="45">
        <v>9.4152720999999993</v>
      </c>
      <c r="Y897" s="46">
        <v>236482.3</v>
      </c>
      <c r="Z897" s="46">
        <v>51119.813058252847</v>
      </c>
      <c r="AA897" s="47">
        <f>_xlfn.XLOOKUP($E897,Main_OG!$D$1:$D$766,Main_OG!AJ$1:AJ$766,"")</f>
        <v>27574922</v>
      </c>
      <c r="AB897" s="47">
        <f>_xlfn.XLOOKUP($E897,Main_OG!$D$1:$D$766,Main_OG!AK$1:AK$766,"")</f>
        <v>18145904</v>
      </c>
      <c r="AC897" s="47">
        <f>_xlfn.XLOOKUP($E897,Main_OG!$D$1:$D$766,Main_OG!AL$1:AL$766,"")</f>
        <v>916563612</v>
      </c>
      <c r="AD897" s="47">
        <f>_xlfn.XLOOKUP($E897,Main_OG!$D$1:$D$766,Main_OG!AM$1:AM$766,"")</f>
        <v>16954394</v>
      </c>
    </row>
    <row r="898" spans="1:30" x14ac:dyDescent="0.35">
      <c r="A898" s="36" t="s">
        <v>1943</v>
      </c>
      <c r="B898" s="45" t="s">
        <v>451</v>
      </c>
      <c r="C898" s="45" t="s">
        <v>4407</v>
      </c>
      <c r="D898" s="36" t="s">
        <v>1943</v>
      </c>
      <c r="E898" s="36" t="str">
        <f t="shared" ref="E898:E961" si="42">_xlfn.CONCAT(F898,"_",I898)</f>
        <v>2014_LA</v>
      </c>
      <c r="F898" s="45">
        <v>2014</v>
      </c>
      <c r="G898" s="45">
        <f>_xlfn.XLOOKUP(I898,Main_OG!$B$1:$B$766,Main_OG!$O$1:$O$766,"")</f>
        <v>0</v>
      </c>
      <c r="H898" s="45">
        <f>_xlfn.XLOOKUP(E898,Main_OG!$D$1:$D$766,Main_OG!$J$1:$J$766,"")</f>
        <v>0</v>
      </c>
      <c r="I898" s="45" t="s">
        <v>451</v>
      </c>
      <c r="J898" s="45" t="str">
        <f t="shared" ref="J898:J961" si="43">_xlfn.CONCAT(A898,"_",B898)</f>
        <v>Entergy Louisiana LLC_LA</v>
      </c>
      <c r="K898" s="45" t="str">
        <f t="shared" ref="K898:K961" si="44">_xlfn.CONCAT(D898,"_",B898)</f>
        <v>Entergy Louisiana LLC_LA</v>
      </c>
      <c r="L898" s="45" t="s">
        <v>1945</v>
      </c>
      <c r="M898" s="45">
        <v>0</v>
      </c>
      <c r="N898" s="45">
        <v>83568</v>
      </c>
      <c r="O898" s="45">
        <v>7094</v>
      </c>
      <c r="P898" s="45">
        <v>588800</v>
      </c>
      <c r="Q898" s="45">
        <v>0</v>
      </c>
      <c r="R898" s="45">
        <v>6757407</v>
      </c>
      <c r="S898" s="45">
        <v>17099803</v>
      </c>
      <c r="T898" s="45">
        <v>9047299</v>
      </c>
      <c r="U898" s="45">
        <v>0</v>
      </c>
      <c r="V898" s="45">
        <v>9.3982869000000004</v>
      </c>
      <c r="W898" s="45">
        <v>5.6971831999999996</v>
      </c>
      <c r="X898" s="45">
        <v>9.3584627000000005</v>
      </c>
      <c r="Y898" s="46">
        <v>243042.9</v>
      </c>
      <c r="Z898" s="46">
        <v>52312.988249089853</v>
      </c>
      <c r="AA898" s="47">
        <f>_xlfn.XLOOKUP($E898,Main_OG!$D$1:$D$766,Main_OG!AJ$1:AJ$766,"")</f>
        <v>25264386</v>
      </c>
      <c r="AB898" s="47">
        <f>_xlfn.XLOOKUP($E898,Main_OG!$D$1:$D$766,Main_OG!AK$1:AK$766,"")</f>
        <v>18596832</v>
      </c>
      <c r="AC898" s="47">
        <f>_xlfn.XLOOKUP($E898,Main_OG!$D$1:$D$766,Main_OG!AL$1:AL$766,"")</f>
        <v>931366122</v>
      </c>
      <c r="AD898" s="47">
        <f>_xlfn.XLOOKUP($E898,Main_OG!$D$1:$D$766,Main_OG!AM$1:AM$766,"")</f>
        <v>17311330</v>
      </c>
    </row>
    <row r="899" spans="1:30" x14ac:dyDescent="0.35">
      <c r="A899" s="36" t="s">
        <v>1943</v>
      </c>
      <c r="B899" s="45" t="s">
        <v>451</v>
      </c>
      <c r="C899" s="45" t="s">
        <v>4407</v>
      </c>
      <c r="D899" s="36" t="s">
        <v>1943</v>
      </c>
      <c r="E899" s="36" t="str">
        <f t="shared" si="42"/>
        <v>2015_LA</v>
      </c>
      <c r="F899" s="45">
        <v>2015</v>
      </c>
      <c r="G899" s="45">
        <f>_xlfn.XLOOKUP(I899,Main_OG!$B$1:$B$766,Main_OG!$O$1:$O$766,"")</f>
        <v>0</v>
      </c>
      <c r="H899" s="45">
        <f>_xlfn.XLOOKUP(E899,Main_OG!$D$1:$D$766,Main_OG!$J$1:$J$766,"")</f>
        <v>0</v>
      </c>
      <c r="I899" s="45" t="s">
        <v>451</v>
      </c>
      <c r="J899" s="45" t="str">
        <f t="shared" si="43"/>
        <v>Entergy Louisiana LLC_LA</v>
      </c>
      <c r="K899" s="45" t="str">
        <f t="shared" si="44"/>
        <v>Entergy Louisiana LLC_LA</v>
      </c>
      <c r="L899" s="45" t="s">
        <v>1946</v>
      </c>
      <c r="M899" s="45">
        <v>0</v>
      </c>
      <c r="N899" s="45">
        <v>97388</v>
      </c>
      <c r="O899" s="45">
        <v>8003</v>
      </c>
      <c r="P899" s="45">
        <v>671375</v>
      </c>
      <c r="Q899" s="45">
        <v>0</v>
      </c>
      <c r="R899" s="45">
        <v>8160693</v>
      </c>
      <c r="S899" s="45">
        <v>19945829</v>
      </c>
      <c r="T899" s="45">
        <v>10144005</v>
      </c>
      <c r="U899" s="45">
        <v>0</v>
      </c>
      <c r="V899" s="45">
        <v>8.6887816999999998</v>
      </c>
      <c r="W899" s="45">
        <v>5.0306512999999997</v>
      </c>
      <c r="X899" s="45">
        <v>8.9530180999999995</v>
      </c>
      <c r="Y899" s="46">
        <v>239584.1</v>
      </c>
      <c r="Z899" s="46">
        <v>51335.805157833791</v>
      </c>
      <c r="AA899" s="47">
        <f>_xlfn.XLOOKUP($E899,Main_OG!$D$1:$D$766,Main_OG!AJ$1:AJ$766,"")</f>
        <v>21510280</v>
      </c>
      <c r="AB899" s="47">
        <f>_xlfn.XLOOKUP($E899,Main_OG!$D$1:$D$766,Main_OG!AK$1:AK$766,"")</f>
        <v>15427074</v>
      </c>
      <c r="AC899" s="47">
        <f>_xlfn.XLOOKUP($E899,Main_OG!$D$1:$D$766,Main_OG!AL$1:AL$766,"")</f>
        <v>1063766540</v>
      </c>
      <c r="AD899" s="47">
        <f>_xlfn.XLOOKUP($E899,Main_OG!$D$1:$D$766,Main_OG!AM$1:AM$766,"")</f>
        <v>15300736</v>
      </c>
    </row>
    <row r="900" spans="1:30" x14ac:dyDescent="0.35">
      <c r="A900" s="36" t="s">
        <v>1943</v>
      </c>
      <c r="B900" s="45" t="s">
        <v>451</v>
      </c>
      <c r="C900" s="45" t="s">
        <v>4407</v>
      </c>
      <c r="D900" s="36" t="s">
        <v>1943</v>
      </c>
      <c r="E900" s="36" t="str">
        <f t="shared" si="42"/>
        <v>2016_LA</v>
      </c>
      <c r="F900" s="45">
        <v>2016</v>
      </c>
      <c r="G900" s="45">
        <f>_xlfn.XLOOKUP(I900,Main_OG!$B$1:$B$766,Main_OG!$O$1:$O$766,"")</f>
        <v>0</v>
      </c>
      <c r="H900" s="45">
        <f>_xlfn.XLOOKUP(E900,Main_OG!$D$1:$D$766,Main_OG!$J$1:$J$766,"")</f>
        <v>0</v>
      </c>
      <c r="I900" s="45" t="s">
        <v>451</v>
      </c>
      <c r="J900" s="45" t="str">
        <f t="shared" si="43"/>
        <v>Entergy Louisiana LLC_LA</v>
      </c>
      <c r="K900" s="45" t="str">
        <f t="shared" si="44"/>
        <v>Entergy Louisiana LLC_LA</v>
      </c>
      <c r="L900" s="45" t="s">
        <v>1947</v>
      </c>
      <c r="M900" s="45">
        <v>0</v>
      </c>
      <c r="N900" s="45">
        <v>138211</v>
      </c>
      <c r="O900" s="45">
        <v>10680</v>
      </c>
      <c r="P900" s="45">
        <v>921358</v>
      </c>
      <c r="Q900" s="45">
        <v>0</v>
      </c>
      <c r="R900" s="45">
        <v>12271725</v>
      </c>
      <c r="S900" s="45">
        <v>28517180</v>
      </c>
      <c r="T900" s="45">
        <v>13810069</v>
      </c>
      <c r="U900" s="45">
        <v>0</v>
      </c>
      <c r="V900" s="45">
        <v>8.0581621999999999</v>
      </c>
      <c r="W900" s="45">
        <v>4.7089979</v>
      </c>
      <c r="X900" s="45">
        <v>8.5904045999999994</v>
      </c>
      <c r="Y900" s="46">
        <v>235554.2</v>
      </c>
      <c r="Z900" s="46">
        <v>50317.622324861266</v>
      </c>
      <c r="AA900" s="47">
        <f>_xlfn.XLOOKUP($E900,Main_OG!$D$1:$D$766,Main_OG!AJ$1:AJ$766,"")</f>
        <v>17131148</v>
      </c>
      <c r="AB900" s="47">
        <f>_xlfn.XLOOKUP($E900,Main_OG!$D$1:$D$766,Main_OG!AK$1:AK$766,"")</f>
        <v>18184218</v>
      </c>
      <c r="AC900" s="47">
        <f>_xlfn.XLOOKUP($E900,Main_OG!$D$1:$D$766,Main_OG!AL$1:AL$766,"")</f>
        <v>962016908</v>
      </c>
      <c r="AD900" s="47">
        <f>_xlfn.XLOOKUP($E900,Main_OG!$D$1:$D$766,Main_OG!AM$1:AM$766,"")</f>
        <v>17151826</v>
      </c>
    </row>
    <row r="901" spans="1:30" x14ac:dyDescent="0.35">
      <c r="A901" s="36" t="s">
        <v>1943</v>
      </c>
      <c r="B901" s="45" t="s">
        <v>451</v>
      </c>
      <c r="C901" s="45" t="s">
        <v>4407</v>
      </c>
      <c r="D901" s="36" t="s">
        <v>1943</v>
      </c>
      <c r="E901" s="36" t="str">
        <f t="shared" si="42"/>
        <v>2017_LA</v>
      </c>
      <c r="F901" s="45">
        <v>2017</v>
      </c>
      <c r="G901" s="45">
        <f>_xlfn.XLOOKUP(I901,Main_OG!$B$1:$B$766,Main_OG!$O$1:$O$766,"")</f>
        <v>0</v>
      </c>
      <c r="H901" s="45">
        <f>_xlfn.XLOOKUP(E901,Main_OG!$D$1:$D$766,Main_OG!$J$1:$J$766,"")</f>
        <v>0</v>
      </c>
      <c r="I901" s="45" t="s">
        <v>451</v>
      </c>
      <c r="J901" s="45" t="str">
        <f t="shared" si="43"/>
        <v>Entergy Louisiana LLC_LA</v>
      </c>
      <c r="K901" s="45" t="str">
        <f t="shared" si="44"/>
        <v>Entergy Louisiana LLC_LA</v>
      </c>
      <c r="L901" s="45" t="s">
        <v>1948</v>
      </c>
      <c r="M901" s="45">
        <v>0</v>
      </c>
      <c r="N901" s="45">
        <v>138869</v>
      </c>
      <c r="O901" s="45">
        <v>10918</v>
      </c>
      <c r="P901" s="45">
        <v>928758</v>
      </c>
      <c r="Q901" s="45">
        <v>0</v>
      </c>
      <c r="R901" s="45">
        <v>12132064</v>
      </c>
      <c r="S901" s="45">
        <v>29754180</v>
      </c>
      <c r="T901" s="45">
        <v>13357020</v>
      </c>
      <c r="U901" s="45">
        <v>0</v>
      </c>
      <c r="V901" s="45">
        <v>8.3804090999999996</v>
      </c>
      <c r="W901" s="45">
        <v>5.1309265000000002</v>
      </c>
      <c r="X901" s="45">
        <v>8.8984991000000004</v>
      </c>
      <c r="Y901" s="46">
        <v>239830.7</v>
      </c>
      <c r="Z901" s="46">
        <v>51315.250339508137</v>
      </c>
      <c r="AA901" s="47">
        <f>_xlfn.XLOOKUP($E901,Main_OG!$D$1:$D$766,Main_OG!AJ$1:AJ$766,"")</f>
        <v>16793234</v>
      </c>
      <c r="AB901" s="47">
        <f>_xlfn.XLOOKUP($E901,Main_OG!$D$1:$D$766,Main_OG!AK$1:AK$766,"")</f>
        <v>17554022</v>
      </c>
      <c r="AC901" s="47">
        <f>_xlfn.XLOOKUP($E901,Main_OG!$D$1:$D$766,Main_OG!AL$1:AL$766,"")</f>
        <v>846828532</v>
      </c>
      <c r="AD901" s="47">
        <f>_xlfn.XLOOKUP($E901,Main_OG!$D$1:$D$766,Main_OG!AM$1:AM$766,"")</f>
        <v>15409745</v>
      </c>
    </row>
    <row r="902" spans="1:30" x14ac:dyDescent="0.35">
      <c r="A902" s="36" t="s">
        <v>1943</v>
      </c>
      <c r="B902" s="45" t="s">
        <v>451</v>
      </c>
      <c r="C902" s="45" t="s">
        <v>4407</v>
      </c>
      <c r="D902" s="36" t="s">
        <v>1943</v>
      </c>
      <c r="E902" s="36" t="str">
        <f t="shared" si="42"/>
        <v>2018_LA</v>
      </c>
      <c r="F902" s="45">
        <v>2018</v>
      </c>
      <c r="G902" s="45">
        <f>_xlfn.XLOOKUP(I902,Main_OG!$B$1:$B$766,Main_OG!$O$1:$O$766,"")</f>
        <v>0</v>
      </c>
      <c r="H902" s="45">
        <f>_xlfn.XLOOKUP(E902,Main_OG!$D$1:$D$766,Main_OG!$J$1:$J$766,"")</f>
        <v>0</v>
      </c>
      <c r="I902" s="45" t="s">
        <v>451</v>
      </c>
      <c r="J902" s="45" t="str">
        <f t="shared" si="43"/>
        <v>Entergy Louisiana LLC_LA</v>
      </c>
      <c r="K902" s="45" t="str">
        <f t="shared" si="44"/>
        <v>Entergy Louisiana LLC_LA</v>
      </c>
      <c r="L902" s="45" t="s">
        <v>1949</v>
      </c>
      <c r="M902" s="45">
        <v>0</v>
      </c>
      <c r="N902" s="45">
        <v>139661</v>
      </c>
      <c r="O902" s="45">
        <v>10890</v>
      </c>
      <c r="P902" s="45">
        <v>933009</v>
      </c>
      <c r="Q902" s="45">
        <v>0</v>
      </c>
      <c r="R902" s="45">
        <v>12401007</v>
      </c>
      <c r="S902" s="45">
        <v>29254985</v>
      </c>
      <c r="T902" s="45">
        <v>14493666</v>
      </c>
      <c r="U902" s="45">
        <v>0</v>
      </c>
      <c r="V902" s="45">
        <v>8.0851135999999997</v>
      </c>
      <c r="W902" s="45">
        <v>4.9737970999999996</v>
      </c>
      <c r="X902" s="45">
        <v>8.5220102000000004</v>
      </c>
      <c r="Y902" s="46">
        <v>245220.3</v>
      </c>
      <c r="Z902" s="46">
        <v>52572.178927847868</v>
      </c>
      <c r="AA902" s="47">
        <f>_xlfn.XLOOKUP($E902,Main_OG!$D$1:$D$766,Main_OG!AJ$1:AJ$766,"")</f>
        <v>16219656</v>
      </c>
      <c r="AB902" s="47">
        <f>_xlfn.XLOOKUP($E902,Main_OG!$D$1:$D$766,Main_OG!AK$1:AK$766,"")</f>
        <v>16546730</v>
      </c>
      <c r="AC902" s="47">
        <f>_xlfn.XLOOKUP($E902,Main_OG!$D$1:$D$766,Main_OG!AL$1:AL$766,"")</f>
        <v>885461596</v>
      </c>
      <c r="AD902" s="47">
        <f>_xlfn.XLOOKUP($E902,Main_OG!$D$1:$D$766,Main_OG!AM$1:AM$766,"")</f>
        <v>17152582</v>
      </c>
    </row>
    <row r="903" spans="1:30" x14ac:dyDescent="0.35">
      <c r="A903" s="36" t="s">
        <v>1943</v>
      </c>
      <c r="B903" s="45" t="s">
        <v>451</v>
      </c>
      <c r="C903" s="45" t="s">
        <v>4407</v>
      </c>
      <c r="D903" s="36" t="s">
        <v>1943</v>
      </c>
      <c r="E903" s="36" t="str">
        <f t="shared" si="42"/>
        <v>2019_LA</v>
      </c>
      <c r="F903" s="45">
        <v>2019</v>
      </c>
      <c r="G903" s="45">
        <f>_xlfn.XLOOKUP(I903,Main_OG!$B$1:$B$766,Main_OG!$O$1:$O$766,"")</f>
        <v>0</v>
      </c>
      <c r="H903" s="45">
        <f>_xlfn.XLOOKUP(E903,Main_OG!$D$1:$D$766,Main_OG!$J$1:$J$766,"")</f>
        <v>0</v>
      </c>
      <c r="I903" s="45" t="s">
        <v>451</v>
      </c>
      <c r="J903" s="45" t="str">
        <f t="shared" si="43"/>
        <v>Entergy Louisiana LLC_LA</v>
      </c>
      <c r="K903" s="45" t="str">
        <f t="shared" si="44"/>
        <v>Entergy Louisiana LLC_LA</v>
      </c>
      <c r="L903" s="45" t="s">
        <v>1950</v>
      </c>
      <c r="M903" s="45">
        <v>0</v>
      </c>
      <c r="N903" s="45">
        <v>140561</v>
      </c>
      <c r="O903" s="45">
        <v>10794</v>
      </c>
      <c r="P903" s="45">
        <v>938837</v>
      </c>
      <c r="Q903" s="45">
        <v>0</v>
      </c>
      <c r="R903" s="45">
        <v>12180517</v>
      </c>
      <c r="S903" s="45">
        <v>29801170</v>
      </c>
      <c r="T903" s="45">
        <v>14045514</v>
      </c>
      <c r="U903" s="45">
        <v>0</v>
      </c>
      <c r="V903" s="45">
        <v>8.3013323999999997</v>
      </c>
      <c r="W903" s="45">
        <v>4.8442664999999998</v>
      </c>
      <c r="X903" s="45">
        <v>8.9788020999999993</v>
      </c>
      <c r="Y903" s="46">
        <v>246361.1</v>
      </c>
      <c r="Z903" s="46">
        <v>52886.652491206529</v>
      </c>
      <c r="AA903" s="47">
        <f>_xlfn.XLOOKUP($E903,Main_OG!$D$1:$D$766,Main_OG!AJ$1:AJ$766,"")</f>
        <v>10552220</v>
      </c>
      <c r="AB903" s="47">
        <f>_xlfn.XLOOKUP($E903,Main_OG!$D$1:$D$766,Main_OG!AK$1:AK$766,"")</f>
        <v>12560634</v>
      </c>
      <c r="AC903" s="47">
        <f>_xlfn.XLOOKUP($E903,Main_OG!$D$1:$D$766,Main_OG!AL$1:AL$766,"")</f>
        <v>1001278806</v>
      </c>
      <c r="AD903" s="47">
        <f>_xlfn.XLOOKUP($E903,Main_OG!$D$1:$D$766,Main_OG!AM$1:AM$766,"")</f>
        <v>13981335</v>
      </c>
    </row>
    <row r="904" spans="1:30" x14ac:dyDescent="0.35">
      <c r="A904" s="36" t="s">
        <v>1943</v>
      </c>
      <c r="B904" s="45" t="s">
        <v>451</v>
      </c>
      <c r="C904" s="45" t="s">
        <v>4407</v>
      </c>
      <c r="D904" s="36" t="s">
        <v>1943</v>
      </c>
      <c r="E904" s="36" t="str">
        <f t="shared" si="42"/>
        <v>2020_LA</v>
      </c>
      <c r="F904" s="45">
        <v>2020</v>
      </c>
      <c r="G904" s="45">
        <f>_xlfn.XLOOKUP(I904,Main_OG!$B$1:$B$766,Main_OG!$O$1:$O$766,"")</f>
        <v>0</v>
      </c>
      <c r="H904" s="45">
        <f>_xlfn.XLOOKUP(E904,Main_OG!$D$1:$D$766,Main_OG!$J$1:$J$766,"")</f>
        <v>0</v>
      </c>
      <c r="I904" s="45" t="s">
        <v>451</v>
      </c>
      <c r="J904" s="45" t="str">
        <f t="shared" si="43"/>
        <v>Entergy Louisiana LLC_LA</v>
      </c>
      <c r="K904" s="45" t="str">
        <f t="shared" si="44"/>
        <v>Entergy Louisiana LLC_LA</v>
      </c>
      <c r="L904" s="45" t="s">
        <v>1951</v>
      </c>
      <c r="M904" s="45">
        <v>0</v>
      </c>
      <c r="N904" s="45">
        <v>140927</v>
      </c>
      <c r="O904" s="45">
        <v>10882</v>
      </c>
      <c r="P904" s="45">
        <v>0</v>
      </c>
      <c r="Q904" s="45">
        <v>0</v>
      </c>
      <c r="R904" s="45">
        <v>11244437</v>
      </c>
      <c r="S904" s="45">
        <v>28880742</v>
      </c>
      <c r="T904" s="45">
        <v>0</v>
      </c>
      <c r="U904" s="45">
        <v>0</v>
      </c>
      <c r="V904" s="45">
        <v>8.4343520000000005</v>
      </c>
      <c r="W904" s="45">
        <v>4.5253983</v>
      </c>
      <c r="X904" s="45">
        <v>0</v>
      </c>
      <c r="Y904" s="46">
        <v>228825.3</v>
      </c>
      <c r="Z904" s="46">
        <v>49199.330722272964</v>
      </c>
      <c r="AA904" s="47">
        <f>_xlfn.XLOOKUP($E904,Main_OG!$D$1:$D$766,Main_OG!AJ$1:AJ$766,"")</f>
        <v>5472884</v>
      </c>
      <c r="AB904" s="47">
        <f>_xlfn.XLOOKUP($E904,Main_OG!$D$1:$D$766,Main_OG!AK$1:AK$766,"")</f>
        <v>13176920</v>
      </c>
      <c r="AC904" s="47">
        <f>_xlfn.XLOOKUP($E904,Main_OG!$D$1:$D$766,Main_OG!AL$1:AL$766,"")</f>
        <v>1018397694</v>
      </c>
      <c r="AD904" s="47">
        <f>_xlfn.XLOOKUP($E904,Main_OG!$D$1:$D$766,Main_OG!AM$1:AM$766,"")</f>
        <v>0</v>
      </c>
    </row>
    <row r="905" spans="1:30" x14ac:dyDescent="0.35">
      <c r="A905" s="36" t="s">
        <v>1952</v>
      </c>
      <c r="B905" s="45" t="s">
        <v>663</v>
      </c>
      <c r="C905" s="45" t="s">
        <v>4408</v>
      </c>
      <c r="D905" s="36" t="s">
        <v>1965</v>
      </c>
      <c r="E905" s="36" t="str">
        <f t="shared" si="42"/>
        <v>2006_MS</v>
      </c>
      <c r="F905" s="45">
        <v>2006</v>
      </c>
      <c r="G905" s="45">
        <f>_xlfn.XLOOKUP(I905,Main_OG!$B$1:$B$766,Main_OG!$O$1:$O$766,"")</f>
        <v>0</v>
      </c>
      <c r="H905" s="45">
        <f>_xlfn.XLOOKUP(E905,Main_OG!$D$1:$D$766,Main_OG!$J$1:$J$766,"")</f>
        <v>0</v>
      </c>
      <c r="I905" s="45" t="s">
        <v>663</v>
      </c>
      <c r="J905" s="45" t="str">
        <f t="shared" si="43"/>
        <v>Entergy Mississippi Inc_MS</v>
      </c>
      <c r="K905" s="45" t="str">
        <f t="shared" si="44"/>
        <v>Entergy Mississippi LLC_MS</v>
      </c>
      <c r="L905" s="45" t="s">
        <v>1953</v>
      </c>
      <c r="M905" s="45">
        <v>0</v>
      </c>
      <c r="N905" s="45">
        <v>66601</v>
      </c>
      <c r="O905" s="45">
        <v>3307</v>
      </c>
      <c r="P905" s="45">
        <v>358128</v>
      </c>
      <c r="Q905" s="45">
        <v>0</v>
      </c>
      <c r="R905" s="45">
        <v>529730</v>
      </c>
      <c r="S905" s="45">
        <v>235281</v>
      </c>
      <c r="T905" s="45">
        <v>567272</v>
      </c>
      <c r="U905" s="45">
        <v>0</v>
      </c>
      <c r="V905" s="45">
        <v>10.26085939176714</v>
      </c>
      <c r="W905" s="45">
        <v>8.0369668845442401</v>
      </c>
      <c r="X905" s="45">
        <v>10.530399699721221</v>
      </c>
      <c r="Y905" s="46">
        <v>105879.9</v>
      </c>
      <c r="Z905" s="46">
        <v>36447.745903755553</v>
      </c>
      <c r="AA905" s="47">
        <f>_xlfn.XLOOKUP($E905,Main_OG!$D$1:$D$766,Main_OG!AJ$1:AJ$766,"")</f>
        <v>20759559.460000001</v>
      </c>
      <c r="AB905" s="47">
        <f>_xlfn.XLOOKUP($E905,Main_OG!$D$1:$D$766,Main_OG!AK$1:AK$766,"")</f>
        <v>1362642.78</v>
      </c>
      <c r="AC905" s="47">
        <f>_xlfn.XLOOKUP($E905,Main_OG!$D$1:$D$766,Main_OG!AL$1:AL$766,"")</f>
        <v>283068201.04000002</v>
      </c>
      <c r="AD905" s="47">
        <f>_xlfn.XLOOKUP($E905,Main_OG!$D$1:$D$766,Main_OG!AM$1:AM$766,"")</f>
        <v>10418586</v>
      </c>
    </row>
    <row r="906" spans="1:30" x14ac:dyDescent="0.35">
      <c r="A906" s="36" t="s">
        <v>1952</v>
      </c>
      <c r="B906" s="45" t="s">
        <v>663</v>
      </c>
      <c r="C906" s="45" t="s">
        <v>4408</v>
      </c>
      <c r="D906" s="36" t="s">
        <v>1965</v>
      </c>
      <c r="E906" s="36" t="str">
        <f t="shared" si="42"/>
        <v>2007_MS</v>
      </c>
      <c r="F906" s="45">
        <v>2007</v>
      </c>
      <c r="G906" s="45">
        <f>_xlfn.XLOOKUP(I906,Main_OG!$B$1:$B$766,Main_OG!$O$1:$O$766,"")</f>
        <v>0</v>
      </c>
      <c r="H906" s="45">
        <f>_xlfn.XLOOKUP(E906,Main_OG!$D$1:$D$766,Main_OG!$J$1:$J$766,"")</f>
        <v>0</v>
      </c>
      <c r="I906" s="45" t="s">
        <v>663</v>
      </c>
      <c r="J906" s="45" t="str">
        <f t="shared" si="43"/>
        <v>Entergy Mississippi Inc_MS</v>
      </c>
      <c r="K906" s="45" t="str">
        <f t="shared" si="44"/>
        <v>Entergy Mississippi LLC_MS</v>
      </c>
      <c r="L906" s="45" t="s">
        <v>1954</v>
      </c>
      <c r="M906" s="45">
        <v>0</v>
      </c>
      <c r="N906" s="45">
        <v>67598</v>
      </c>
      <c r="O906" s="45">
        <v>3163</v>
      </c>
      <c r="P906" s="45">
        <v>361308</v>
      </c>
      <c r="Q906" s="45">
        <v>0</v>
      </c>
      <c r="R906" s="45">
        <v>467962</v>
      </c>
      <c r="S906" s="45">
        <v>185119</v>
      </c>
      <c r="T906" s="45">
        <v>500097</v>
      </c>
      <c r="U906" s="45">
        <v>0</v>
      </c>
      <c r="V906" s="45">
        <v>8.84</v>
      </c>
      <c r="W906" s="45">
        <v>6.68</v>
      </c>
      <c r="X906" s="45">
        <v>9.14</v>
      </c>
      <c r="Y906" s="46">
        <v>107713.9</v>
      </c>
      <c r="Z906" s="46">
        <v>36783.137261597825</v>
      </c>
      <c r="AA906" s="47">
        <f>_xlfn.XLOOKUP($E906,Main_OG!$D$1:$D$766,Main_OG!AJ$1:AJ$766,"")</f>
        <v>19790982</v>
      </c>
      <c r="AB906" s="47">
        <f>_xlfn.XLOOKUP($E906,Main_OG!$D$1:$D$766,Main_OG!AK$1:AK$766,"")</f>
        <v>1441510</v>
      </c>
      <c r="AC906" s="47">
        <f>_xlfn.XLOOKUP($E906,Main_OG!$D$1:$D$766,Main_OG!AL$1:AL$766,"")</f>
        <v>369917202</v>
      </c>
      <c r="AD906" s="47">
        <f>_xlfn.XLOOKUP($E906,Main_OG!$D$1:$D$766,Main_OG!AM$1:AM$766,"")</f>
        <v>9358784</v>
      </c>
    </row>
    <row r="907" spans="1:30" x14ac:dyDescent="0.35">
      <c r="A907" s="36" t="s">
        <v>1952</v>
      </c>
      <c r="B907" s="45" t="s">
        <v>663</v>
      </c>
      <c r="C907" s="45" t="s">
        <v>4408</v>
      </c>
      <c r="D907" s="36" t="s">
        <v>1965</v>
      </c>
      <c r="E907" s="36" t="str">
        <f t="shared" si="42"/>
        <v>2008_MS</v>
      </c>
      <c r="F907" s="45">
        <v>2008</v>
      </c>
      <c r="G907" s="45">
        <f>_xlfn.XLOOKUP(I907,Main_OG!$B$1:$B$766,Main_OG!$O$1:$O$766,"")</f>
        <v>0</v>
      </c>
      <c r="H907" s="45">
        <f>_xlfn.XLOOKUP(E907,Main_OG!$D$1:$D$766,Main_OG!$J$1:$J$766,"")</f>
        <v>0</v>
      </c>
      <c r="I907" s="45" t="s">
        <v>663</v>
      </c>
      <c r="J907" s="45" t="str">
        <f t="shared" si="43"/>
        <v>Entergy Mississippi Inc_MS</v>
      </c>
      <c r="K907" s="45" t="str">
        <f t="shared" si="44"/>
        <v>Entergy Mississippi LLC_MS</v>
      </c>
      <c r="L907" s="45" t="s">
        <v>1955</v>
      </c>
      <c r="M907" s="45">
        <v>0</v>
      </c>
      <c r="N907" s="45">
        <v>67294</v>
      </c>
      <c r="O907" s="45">
        <v>3044</v>
      </c>
      <c r="P907" s="45">
        <v>363382</v>
      </c>
      <c r="Q907" s="45">
        <v>0</v>
      </c>
      <c r="R907" s="45">
        <v>5252647</v>
      </c>
      <c r="S907" s="45">
        <v>2565095</v>
      </c>
      <c r="T907" s="45">
        <v>5353565</v>
      </c>
      <c r="U907" s="45">
        <v>0</v>
      </c>
      <c r="V907" s="45">
        <v>10.02</v>
      </c>
      <c r="W907" s="45">
        <v>7.78</v>
      </c>
      <c r="X907" s="45">
        <v>10.38</v>
      </c>
      <c r="Y907" s="46">
        <v>109434</v>
      </c>
      <c r="Z907" s="46">
        <v>37123.881286624695</v>
      </c>
      <c r="AA907" s="47">
        <f>_xlfn.XLOOKUP($E907,Main_OG!$D$1:$D$766,Main_OG!AJ$1:AJ$766,"")</f>
        <v>18997262</v>
      </c>
      <c r="AB907" s="47">
        <f>_xlfn.XLOOKUP($E907,Main_OG!$D$1:$D$766,Main_OG!AK$1:AK$766,"")</f>
        <v>307446</v>
      </c>
      <c r="AC907" s="47">
        <f>_xlfn.XLOOKUP($E907,Main_OG!$D$1:$D$766,Main_OG!AL$1:AL$766,"")</f>
        <v>338121784</v>
      </c>
      <c r="AD907" s="47">
        <f>_xlfn.XLOOKUP($E907,Main_OG!$D$1:$D$766,Main_OG!AM$1:AM$766,"")</f>
        <v>9396790</v>
      </c>
    </row>
    <row r="908" spans="1:30" x14ac:dyDescent="0.35">
      <c r="A908" s="36" t="s">
        <v>1952</v>
      </c>
      <c r="B908" s="45" t="s">
        <v>663</v>
      </c>
      <c r="C908" s="45" t="s">
        <v>4408</v>
      </c>
      <c r="D908" s="36" t="s">
        <v>1965</v>
      </c>
      <c r="E908" s="36" t="str">
        <f t="shared" si="42"/>
        <v>2009_MS</v>
      </c>
      <c r="F908" s="45">
        <v>2009</v>
      </c>
      <c r="G908" s="45">
        <f>_xlfn.XLOOKUP(I908,Main_OG!$B$1:$B$766,Main_OG!$O$1:$O$766,"")</f>
        <v>0</v>
      </c>
      <c r="H908" s="45">
        <f>_xlfn.XLOOKUP(E908,Main_OG!$D$1:$D$766,Main_OG!$J$1:$J$766,"")</f>
        <v>0</v>
      </c>
      <c r="I908" s="45" t="s">
        <v>663</v>
      </c>
      <c r="J908" s="45" t="str">
        <f t="shared" si="43"/>
        <v>Entergy Mississippi Inc_MS</v>
      </c>
      <c r="K908" s="45" t="str">
        <f t="shared" si="44"/>
        <v>Entergy Mississippi LLC_MS</v>
      </c>
      <c r="L908" s="45" t="s">
        <v>1956</v>
      </c>
      <c r="M908" s="45">
        <v>0</v>
      </c>
      <c r="N908" s="45">
        <v>66909</v>
      </c>
      <c r="O908" s="45">
        <v>3040</v>
      </c>
      <c r="P908" s="45">
        <v>365184</v>
      </c>
      <c r="Q908" s="45">
        <v>0</v>
      </c>
      <c r="R908" s="45">
        <v>5161178</v>
      </c>
      <c r="S908" s="45">
        <v>2178301</v>
      </c>
      <c r="T908" s="45">
        <v>5357923</v>
      </c>
      <c r="U908" s="45">
        <v>0</v>
      </c>
      <c r="V908" s="45">
        <v>8.39</v>
      </c>
      <c r="W908" s="45">
        <v>6.73</v>
      </c>
      <c r="X908" s="45">
        <v>8.7100000000000009</v>
      </c>
      <c r="Y908" s="46">
        <v>105360</v>
      </c>
      <c r="Z908" s="46">
        <v>35609.343599747735</v>
      </c>
      <c r="AA908" s="47">
        <f>_xlfn.XLOOKUP($E908,Main_OG!$D$1:$D$766,Main_OG!AJ$1:AJ$766,"")</f>
        <v>16848328</v>
      </c>
      <c r="AB908" s="47">
        <f>_xlfn.XLOOKUP($E908,Main_OG!$D$1:$D$766,Main_OG!AK$1:AK$766,"")</f>
        <v>76290</v>
      </c>
      <c r="AC908" s="47">
        <f>_xlfn.XLOOKUP($E908,Main_OG!$D$1:$D$766,Main_OG!AL$1:AL$766,"")</f>
        <v>370532692</v>
      </c>
      <c r="AD908" s="47">
        <f>_xlfn.XLOOKUP($E908,Main_OG!$D$1:$D$766,Main_OG!AM$1:AM$766,"")</f>
        <v>10998515</v>
      </c>
    </row>
    <row r="909" spans="1:30" x14ac:dyDescent="0.35">
      <c r="A909" s="36" t="s">
        <v>1952</v>
      </c>
      <c r="B909" s="45" t="s">
        <v>663</v>
      </c>
      <c r="C909" s="45" t="s">
        <v>4408</v>
      </c>
      <c r="D909" s="36" t="s">
        <v>1965</v>
      </c>
      <c r="E909" s="36" t="str">
        <f t="shared" si="42"/>
        <v>2010_MS</v>
      </c>
      <c r="F909" s="45">
        <v>2010</v>
      </c>
      <c r="G909" s="45">
        <f>_xlfn.XLOOKUP(I909,Main_OG!$B$1:$B$766,Main_OG!$O$1:$O$766,"")</f>
        <v>0</v>
      </c>
      <c r="H909" s="45">
        <f>_xlfn.XLOOKUP(E909,Main_OG!$D$1:$D$766,Main_OG!$J$1:$J$766,"")</f>
        <v>0</v>
      </c>
      <c r="I909" s="45" t="s">
        <v>663</v>
      </c>
      <c r="J909" s="45" t="str">
        <f t="shared" si="43"/>
        <v>Entergy Mississippi Inc_MS</v>
      </c>
      <c r="K909" s="45" t="str">
        <f t="shared" si="44"/>
        <v>Entergy Mississippi LLC_MS</v>
      </c>
      <c r="L909" s="45" t="s">
        <v>1957</v>
      </c>
      <c r="M909" s="45">
        <v>0</v>
      </c>
      <c r="N909" s="45">
        <v>67092</v>
      </c>
      <c r="O909" s="45">
        <v>3292</v>
      </c>
      <c r="P909" s="45">
        <v>367332</v>
      </c>
      <c r="Q909" s="45">
        <v>0</v>
      </c>
      <c r="R909" s="45">
        <v>5415574</v>
      </c>
      <c r="S909" s="45">
        <v>2250450</v>
      </c>
      <c r="T909" s="45">
        <v>6077325</v>
      </c>
      <c r="U909" s="45">
        <v>0</v>
      </c>
      <c r="V909" s="45">
        <v>8.19</v>
      </c>
      <c r="W909" s="45">
        <v>6.42</v>
      </c>
      <c r="X909" s="45">
        <v>8.3699999999999992</v>
      </c>
      <c r="Y909" s="46">
        <v>106711.8</v>
      </c>
      <c r="Z909" s="46">
        <v>35922.460500603411</v>
      </c>
      <c r="AA909" s="47">
        <f>_xlfn.XLOOKUP($E909,Main_OG!$D$1:$D$766,Main_OG!AJ$1:AJ$766,"")</f>
        <v>17178070</v>
      </c>
      <c r="AB909" s="47">
        <f>_xlfn.XLOOKUP($E909,Main_OG!$D$1:$D$766,Main_OG!AK$1:AK$766,"")</f>
        <v>282052</v>
      </c>
      <c r="AC909" s="47">
        <f>_xlfn.XLOOKUP($E909,Main_OG!$D$1:$D$766,Main_OG!AL$1:AL$766,"")</f>
        <v>474390444</v>
      </c>
      <c r="AD909" s="47">
        <f>_xlfn.XLOOKUP($E909,Main_OG!$D$1:$D$766,Main_OG!AM$1:AM$766,"")</f>
        <v>9643241</v>
      </c>
    </row>
    <row r="910" spans="1:30" x14ac:dyDescent="0.35">
      <c r="A910" s="36" t="s">
        <v>1952</v>
      </c>
      <c r="B910" s="45" t="s">
        <v>663</v>
      </c>
      <c r="C910" s="45" t="s">
        <v>4408</v>
      </c>
      <c r="D910" s="36" t="s">
        <v>1965</v>
      </c>
      <c r="E910" s="36" t="str">
        <f t="shared" si="42"/>
        <v>2011_MS</v>
      </c>
      <c r="F910" s="45">
        <v>2011</v>
      </c>
      <c r="G910" s="45">
        <f>_xlfn.XLOOKUP(I910,Main_OG!$B$1:$B$766,Main_OG!$O$1:$O$766,"")</f>
        <v>0</v>
      </c>
      <c r="H910" s="45">
        <f>_xlfn.XLOOKUP(E910,Main_OG!$D$1:$D$766,Main_OG!$J$1:$J$766,"")</f>
        <v>0</v>
      </c>
      <c r="I910" s="45" t="s">
        <v>663</v>
      </c>
      <c r="J910" s="45" t="str">
        <f t="shared" si="43"/>
        <v>Entergy Mississippi Inc_MS</v>
      </c>
      <c r="K910" s="45" t="str">
        <f t="shared" si="44"/>
        <v>Entergy Mississippi LLC_MS</v>
      </c>
      <c r="L910" s="45" t="s">
        <v>1958</v>
      </c>
      <c r="M910" s="45">
        <v>0</v>
      </c>
      <c r="N910" s="45">
        <v>67237</v>
      </c>
      <c r="O910" s="45">
        <v>3445</v>
      </c>
      <c r="P910" s="45">
        <v>367458</v>
      </c>
      <c r="Q910" s="45">
        <v>0</v>
      </c>
      <c r="R910" s="45">
        <v>5399555</v>
      </c>
      <c r="S910" s="45">
        <v>2326468</v>
      </c>
      <c r="T910" s="45">
        <v>5848082</v>
      </c>
      <c r="U910" s="45">
        <v>0</v>
      </c>
      <c r="V910" s="45">
        <v>8.1199999999999992</v>
      </c>
      <c r="W910" s="45">
        <v>6.27</v>
      </c>
      <c r="X910" s="45">
        <v>8.3800000000000008</v>
      </c>
      <c r="Y910" s="46">
        <v>106491.1</v>
      </c>
      <c r="Z910" s="46">
        <v>35745.500305960064</v>
      </c>
      <c r="AA910" s="47">
        <f>_xlfn.XLOOKUP($E910,Main_OG!$D$1:$D$766,Main_OG!AJ$1:AJ$766,"")</f>
        <v>12405724</v>
      </c>
      <c r="AB910" s="47">
        <f>_xlfn.XLOOKUP($E910,Main_OG!$D$1:$D$766,Main_OG!AK$1:AK$766,"")</f>
        <v>136753.32</v>
      </c>
      <c r="AC910" s="47">
        <f>_xlfn.XLOOKUP($E910,Main_OG!$D$1:$D$766,Main_OG!AL$1:AL$766,"")</f>
        <v>491906066</v>
      </c>
      <c r="AD910" s="47">
        <f>_xlfn.XLOOKUP($E910,Main_OG!$D$1:$D$766,Main_OG!AM$1:AM$766,"")</f>
        <v>10336789</v>
      </c>
    </row>
    <row r="911" spans="1:30" x14ac:dyDescent="0.35">
      <c r="A911" s="36" t="s">
        <v>1952</v>
      </c>
      <c r="B911" s="45" t="s">
        <v>663</v>
      </c>
      <c r="C911" s="45" t="s">
        <v>4408</v>
      </c>
      <c r="D911" s="36" t="s">
        <v>1965</v>
      </c>
      <c r="E911" s="36" t="str">
        <f t="shared" si="42"/>
        <v>2012_MS</v>
      </c>
      <c r="F911" s="45">
        <v>2012</v>
      </c>
      <c r="G911" s="45">
        <f>_xlfn.XLOOKUP(I911,Main_OG!$B$1:$B$766,Main_OG!$O$1:$O$766,"")</f>
        <v>0</v>
      </c>
      <c r="H911" s="45">
        <f>_xlfn.XLOOKUP(E911,Main_OG!$D$1:$D$766,Main_OG!$J$1:$J$766,"")</f>
        <v>0</v>
      </c>
      <c r="I911" s="45" t="s">
        <v>663</v>
      </c>
      <c r="J911" s="45" t="str">
        <f t="shared" si="43"/>
        <v>Entergy Mississippi Inc_MS</v>
      </c>
      <c r="K911" s="45" t="str">
        <f t="shared" si="44"/>
        <v>Entergy Mississippi LLC_MS</v>
      </c>
      <c r="L911" s="45" t="s">
        <v>1959</v>
      </c>
      <c r="M911" s="45">
        <v>0</v>
      </c>
      <c r="N911" s="45">
        <v>67470</v>
      </c>
      <c r="O911" s="45">
        <v>3548</v>
      </c>
      <c r="P911" s="45">
        <v>368857</v>
      </c>
      <c r="Q911" s="45">
        <v>0</v>
      </c>
      <c r="R911" s="45">
        <v>5322525</v>
      </c>
      <c r="S911" s="45">
        <v>2399700</v>
      </c>
      <c r="T911" s="45">
        <v>5550307</v>
      </c>
      <c r="U911" s="45">
        <v>0</v>
      </c>
      <c r="V911" s="45">
        <v>7.8465653</v>
      </c>
      <c r="W911" s="45">
        <v>5.8532275</v>
      </c>
      <c r="X911" s="45">
        <v>8.1744505000000007</v>
      </c>
      <c r="Y911" s="46">
        <v>108646.5</v>
      </c>
      <c r="Z911" s="46">
        <v>36402.377672846502</v>
      </c>
      <c r="AA911" s="47">
        <f>_xlfn.XLOOKUP($E911,Main_OG!$D$1:$D$766,Main_OG!AJ$1:AJ$766,"")</f>
        <v>10480884</v>
      </c>
      <c r="AB911" s="47">
        <f>_xlfn.XLOOKUP($E911,Main_OG!$D$1:$D$766,Main_OG!AK$1:AK$766,"")</f>
        <v>58270</v>
      </c>
      <c r="AC911" s="47">
        <f>_xlfn.XLOOKUP($E911,Main_OG!$D$1:$D$766,Main_OG!AL$1:AL$766,"")</f>
        <v>612949564</v>
      </c>
      <c r="AD911" s="47">
        <f>_xlfn.XLOOKUP($E911,Main_OG!$D$1:$D$766,Main_OG!AM$1:AM$766,"")</f>
        <v>7296134</v>
      </c>
    </row>
    <row r="912" spans="1:30" x14ac:dyDescent="0.35">
      <c r="A912" s="36" t="s">
        <v>1952</v>
      </c>
      <c r="B912" s="45" t="s">
        <v>663</v>
      </c>
      <c r="C912" s="45" t="s">
        <v>4408</v>
      </c>
      <c r="D912" s="36" t="s">
        <v>1965</v>
      </c>
      <c r="E912" s="36" t="str">
        <f t="shared" si="42"/>
        <v>2013_MS</v>
      </c>
      <c r="F912" s="45">
        <v>2013</v>
      </c>
      <c r="G912" s="45">
        <f>_xlfn.XLOOKUP(I912,Main_OG!$B$1:$B$766,Main_OG!$O$1:$O$766,"")</f>
        <v>0</v>
      </c>
      <c r="H912" s="45">
        <f>_xlfn.XLOOKUP(E912,Main_OG!$D$1:$D$766,Main_OG!$J$1:$J$766,"")</f>
        <v>0</v>
      </c>
      <c r="I912" s="45" t="s">
        <v>663</v>
      </c>
      <c r="J912" s="45" t="str">
        <f t="shared" si="43"/>
        <v>Entergy Mississippi Inc_MS</v>
      </c>
      <c r="K912" s="45" t="str">
        <f t="shared" si="44"/>
        <v>Entergy Mississippi LLC_MS</v>
      </c>
      <c r="L912" s="45" t="s">
        <v>1960</v>
      </c>
      <c r="M912" s="45">
        <v>0</v>
      </c>
      <c r="N912" s="45">
        <v>67521</v>
      </c>
      <c r="O912" s="45">
        <v>3629</v>
      </c>
      <c r="P912" s="45">
        <v>369928</v>
      </c>
      <c r="Q912" s="45">
        <v>0</v>
      </c>
      <c r="R912" s="45">
        <v>5224792</v>
      </c>
      <c r="S912" s="45">
        <v>2265144</v>
      </c>
      <c r="T912" s="45">
        <v>5629032</v>
      </c>
      <c r="U912" s="45">
        <v>0</v>
      </c>
      <c r="V912" s="45">
        <v>9.0760953000000004</v>
      </c>
      <c r="W912" s="45">
        <v>6.8755717000000001</v>
      </c>
      <c r="X912" s="45">
        <v>9.3553900999999993</v>
      </c>
      <c r="Y912" s="46">
        <v>109032.7</v>
      </c>
      <c r="Z912" s="46">
        <v>36467.74960123271</v>
      </c>
      <c r="AA912" s="47">
        <f>_xlfn.XLOOKUP($E912,Main_OG!$D$1:$D$766,Main_OG!AJ$1:AJ$766,"")</f>
        <v>11733756</v>
      </c>
      <c r="AB912" s="47">
        <f>_xlfn.XLOOKUP($E912,Main_OG!$D$1:$D$766,Main_OG!AK$1:AK$766,"")</f>
        <v>50588</v>
      </c>
      <c r="AC912" s="47">
        <f>_xlfn.XLOOKUP($E912,Main_OG!$D$1:$D$766,Main_OG!AL$1:AL$766,"")</f>
        <v>498301164</v>
      </c>
      <c r="AD912" s="47">
        <f>_xlfn.XLOOKUP($E912,Main_OG!$D$1:$D$766,Main_OG!AM$1:AM$766,"")</f>
        <v>10864509</v>
      </c>
    </row>
    <row r="913" spans="1:30" x14ac:dyDescent="0.35">
      <c r="A913" s="36" t="s">
        <v>1952</v>
      </c>
      <c r="B913" s="45" t="s">
        <v>663</v>
      </c>
      <c r="C913" s="45" t="s">
        <v>4408</v>
      </c>
      <c r="D913" s="36" t="s">
        <v>1965</v>
      </c>
      <c r="E913" s="36" t="str">
        <f t="shared" si="42"/>
        <v>2014_MS</v>
      </c>
      <c r="F913" s="45">
        <v>2014</v>
      </c>
      <c r="G913" s="45">
        <f>_xlfn.XLOOKUP(I913,Main_OG!$B$1:$B$766,Main_OG!$O$1:$O$766,"")</f>
        <v>0</v>
      </c>
      <c r="H913" s="45">
        <f>_xlfn.XLOOKUP(E913,Main_OG!$D$1:$D$766,Main_OG!$J$1:$J$766,"")</f>
        <v>0</v>
      </c>
      <c r="I913" s="45" t="s">
        <v>663</v>
      </c>
      <c r="J913" s="45" t="str">
        <f t="shared" si="43"/>
        <v>Entergy Mississippi Inc_MS</v>
      </c>
      <c r="K913" s="45" t="str">
        <f t="shared" si="44"/>
        <v>Entergy Mississippi LLC_MS</v>
      </c>
      <c r="L913" s="45" t="s">
        <v>1961</v>
      </c>
      <c r="M913" s="45">
        <v>0</v>
      </c>
      <c r="N913" s="45">
        <v>67627</v>
      </c>
      <c r="O913" s="45">
        <v>4020</v>
      </c>
      <c r="P913" s="45">
        <v>370464</v>
      </c>
      <c r="Q913" s="45">
        <v>0</v>
      </c>
      <c r="R913" s="45">
        <v>5235681</v>
      </c>
      <c r="S913" s="45">
        <v>2297098</v>
      </c>
      <c r="T913" s="45">
        <v>5672166</v>
      </c>
      <c r="U913" s="45">
        <v>0</v>
      </c>
      <c r="V913" s="45">
        <v>10.077348000000001</v>
      </c>
      <c r="W913" s="45">
        <v>7.6015433000000003</v>
      </c>
      <c r="X913" s="45">
        <v>10.320062999999999</v>
      </c>
      <c r="Y913" s="46">
        <v>109299.6</v>
      </c>
      <c r="Z913" s="46">
        <v>36531.933639315859</v>
      </c>
      <c r="AA913" s="47">
        <f>_xlfn.XLOOKUP($E913,Main_OG!$D$1:$D$766,Main_OG!AJ$1:AJ$766,"")</f>
        <v>13100946</v>
      </c>
      <c r="AB913" s="47">
        <f>_xlfn.XLOOKUP($E913,Main_OG!$D$1:$D$766,Main_OG!AK$1:AK$766,"")</f>
        <v>61886</v>
      </c>
      <c r="AC913" s="47">
        <f>_xlfn.XLOOKUP($E913,Main_OG!$D$1:$D$766,Main_OG!AL$1:AL$766,"")</f>
        <v>476385416</v>
      </c>
      <c r="AD913" s="47">
        <f>_xlfn.XLOOKUP($E913,Main_OG!$D$1:$D$766,Main_OG!AM$1:AM$766,"")</f>
        <v>10252183</v>
      </c>
    </row>
    <row r="914" spans="1:30" x14ac:dyDescent="0.35">
      <c r="A914" s="36" t="s">
        <v>1952</v>
      </c>
      <c r="B914" s="45" t="s">
        <v>663</v>
      </c>
      <c r="C914" s="45" t="s">
        <v>4408</v>
      </c>
      <c r="D914" s="36" t="s">
        <v>1965</v>
      </c>
      <c r="E914" s="36" t="str">
        <f t="shared" si="42"/>
        <v>2015_MS</v>
      </c>
      <c r="F914" s="45">
        <v>2015</v>
      </c>
      <c r="G914" s="45">
        <f>_xlfn.XLOOKUP(I914,Main_OG!$B$1:$B$766,Main_OG!$O$1:$O$766,"")</f>
        <v>0</v>
      </c>
      <c r="H914" s="45">
        <f>_xlfn.XLOOKUP(E914,Main_OG!$D$1:$D$766,Main_OG!$J$1:$J$766,"")</f>
        <v>0</v>
      </c>
      <c r="I914" s="45" t="s">
        <v>663</v>
      </c>
      <c r="J914" s="45" t="str">
        <f t="shared" si="43"/>
        <v>Entergy Mississippi Inc_MS</v>
      </c>
      <c r="K914" s="45" t="str">
        <f t="shared" si="44"/>
        <v>Entergy Mississippi LLC_MS</v>
      </c>
      <c r="L914" s="45" t="s">
        <v>1962</v>
      </c>
      <c r="M914" s="45">
        <v>0</v>
      </c>
      <c r="N914" s="45">
        <v>68541</v>
      </c>
      <c r="O914" s="45">
        <v>3780</v>
      </c>
      <c r="P914" s="45">
        <v>371849</v>
      </c>
      <c r="Q914" s="45">
        <v>0</v>
      </c>
      <c r="R914" s="45">
        <v>5345970</v>
      </c>
      <c r="S914" s="45">
        <v>2282618</v>
      </c>
      <c r="T914" s="45">
        <v>5661182</v>
      </c>
      <c r="U914" s="45">
        <v>0</v>
      </c>
      <c r="V914" s="45">
        <v>9.5783234999999998</v>
      </c>
      <c r="W914" s="45">
        <v>7.1694607000000001</v>
      </c>
      <c r="X914" s="45">
        <v>9.9893166999999998</v>
      </c>
      <c r="Y914" s="46">
        <v>109401.7</v>
      </c>
      <c r="Z914" s="46">
        <v>36586.370751958631</v>
      </c>
      <c r="AA914" s="47">
        <f>_xlfn.XLOOKUP($E914,Main_OG!$D$1:$D$766,Main_OG!AJ$1:AJ$766,"")</f>
        <v>9660030</v>
      </c>
      <c r="AB914" s="47">
        <f>_xlfn.XLOOKUP($E914,Main_OG!$D$1:$D$766,Main_OG!AK$1:AK$766,"")</f>
        <v>61160</v>
      </c>
      <c r="AC914" s="47">
        <f>_xlfn.XLOOKUP($E914,Main_OG!$D$1:$D$766,Main_OG!AL$1:AL$766,"")</f>
        <v>665845392</v>
      </c>
      <c r="AD914" s="47">
        <f>_xlfn.XLOOKUP($E914,Main_OG!$D$1:$D$766,Main_OG!AM$1:AM$766,"")</f>
        <v>11714588</v>
      </c>
    </row>
    <row r="915" spans="1:30" x14ac:dyDescent="0.35">
      <c r="A915" s="36" t="s">
        <v>1952</v>
      </c>
      <c r="B915" s="45" t="s">
        <v>663</v>
      </c>
      <c r="C915" s="45" t="s">
        <v>4408</v>
      </c>
      <c r="D915" s="36" t="s">
        <v>1965</v>
      </c>
      <c r="E915" s="36" t="str">
        <f t="shared" si="42"/>
        <v>2016_MS</v>
      </c>
      <c r="F915" s="45">
        <v>2016</v>
      </c>
      <c r="G915" s="45">
        <f>_xlfn.XLOOKUP(I915,Main_OG!$B$1:$B$766,Main_OG!$O$1:$O$766,"")</f>
        <v>0</v>
      </c>
      <c r="H915" s="45">
        <f>_xlfn.XLOOKUP(E915,Main_OG!$D$1:$D$766,Main_OG!$J$1:$J$766,"")</f>
        <v>0</v>
      </c>
      <c r="I915" s="45" t="s">
        <v>663</v>
      </c>
      <c r="J915" s="45" t="str">
        <f t="shared" si="43"/>
        <v>Entergy Mississippi Inc_MS</v>
      </c>
      <c r="K915" s="45" t="str">
        <f t="shared" si="44"/>
        <v>Entergy Mississippi LLC_MS</v>
      </c>
      <c r="L915" s="45" t="s">
        <v>1963</v>
      </c>
      <c r="M915" s="45">
        <v>0</v>
      </c>
      <c r="N915" s="45">
        <v>69082</v>
      </c>
      <c r="O915" s="45">
        <v>3829</v>
      </c>
      <c r="P915" s="45">
        <v>373743</v>
      </c>
      <c r="Q915" s="45">
        <v>0</v>
      </c>
      <c r="R915" s="45">
        <v>5332561</v>
      </c>
      <c r="S915" s="45">
        <v>2492654</v>
      </c>
      <c r="T915" s="45">
        <v>5616527</v>
      </c>
      <c r="U915" s="45">
        <v>0</v>
      </c>
      <c r="V915" s="45">
        <v>7.7390751</v>
      </c>
      <c r="W915" s="45">
        <v>5.3738465</v>
      </c>
      <c r="X915" s="45">
        <v>8.1642338999999993</v>
      </c>
      <c r="Y915" s="46">
        <v>109911</v>
      </c>
      <c r="Z915" s="46">
        <v>36752.218204069759</v>
      </c>
      <c r="AA915" s="47">
        <f>_xlfn.XLOOKUP($E915,Main_OG!$D$1:$D$766,Main_OG!AJ$1:AJ$766,"")</f>
        <v>9043146</v>
      </c>
      <c r="AB915" s="47">
        <f>_xlfn.XLOOKUP($E915,Main_OG!$D$1:$D$766,Main_OG!AK$1:AK$766,"")</f>
        <v>67990</v>
      </c>
      <c r="AC915" s="47">
        <f>_xlfn.XLOOKUP($E915,Main_OG!$D$1:$D$766,Main_OG!AL$1:AL$766,"")</f>
        <v>737279450</v>
      </c>
      <c r="AD915" s="47">
        <f>_xlfn.XLOOKUP($E915,Main_OG!$D$1:$D$766,Main_OG!AM$1:AM$766,"")</f>
        <v>5897272</v>
      </c>
    </row>
    <row r="916" spans="1:30" x14ac:dyDescent="0.35">
      <c r="A916" s="36" t="s">
        <v>1952</v>
      </c>
      <c r="B916" s="45" t="s">
        <v>663</v>
      </c>
      <c r="C916" s="45" t="s">
        <v>4408</v>
      </c>
      <c r="D916" s="36" t="s">
        <v>1965</v>
      </c>
      <c r="E916" s="36" t="str">
        <f t="shared" si="42"/>
        <v>2017_MS</v>
      </c>
      <c r="F916" s="45">
        <v>2017</v>
      </c>
      <c r="G916" s="45">
        <f>_xlfn.XLOOKUP(I916,Main_OG!$B$1:$B$766,Main_OG!$O$1:$O$766,"")</f>
        <v>0</v>
      </c>
      <c r="H916" s="45">
        <f>_xlfn.XLOOKUP(E916,Main_OG!$D$1:$D$766,Main_OG!$J$1:$J$766,"")</f>
        <v>0</v>
      </c>
      <c r="I916" s="45" t="s">
        <v>663</v>
      </c>
      <c r="J916" s="45" t="str">
        <f t="shared" si="43"/>
        <v>Entergy Mississippi Inc_MS</v>
      </c>
      <c r="K916" s="45" t="str">
        <f t="shared" si="44"/>
        <v>Entergy Mississippi LLC_MS</v>
      </c>
      <c r="L916" s="45" t="s">
        <v>1964</v>
      </c>
      <c r="M916" s="45">
        <v>0</v>
      </c>
      <c r="N916" s="45">
        <v>69571</v>
      </c>
      <c r="O916" s="45">
        <v>3750</v>
      </c>
      <c r="P916" s="45">
        <v>375747</v>
      </c>
      <c r="Q916" s="45">
        <v>0</v>
      </c>
      <c r="R916" s="45">
        <v>5204034</v>
      </c>
      <c r="S916" s="45">
        <v>2536430</v>
      </c>
      <c r="T916" s="45">
        <v>5307237</v>
      </c>
      <c r="U916" s="45">
        <v>0</v>
      </c>
      <c r="V916" s="45">
        <v>8.9111889000000009</v>
      </c>
      <c r="W916" s="45">
        <v>6.2548108999999998</v>
      </c>
      <c r="X916" s="45">
        <v>9.4645311999999997</v>
      </c>
      <c r="Y916" s="46">
        <v>110281.4</v>
      </c>
      <c r="Z916" s="46">
        <v>36875.09905793811</v>
      </c>
      <c r="AA916" s="47">
        <f>_xlfn.XLOOKUP($E916,Main_OG!$D$1:$D$766,Main_OG!AJ$1:AJ$766,"")</f>
        <v>7729920</v>
      </c>
      <c r="AB916" s="47">
        <f>_xlfn.XLOOKUP($E916,Main_OG!$D$1:$D$766,Main_OG!AK$1:AK$766,"")</f>
        <v>50570</v>
      </c>
      <c r="AC916" s="47">
        <f>_xlfn.XLOOKUP($E916,Main_OG!$D$1:$D$766,Main_OG!AL$1:AL$766,"")</f>
        <v>681855470</v>
      </c>
      <c r="AD916" s="47">
        <f>_xlfn.XLOOKUP($E916,Main_OG!$D$1:$D$766,Main_OG!AM$1:AM$766,"")</f>
        <v>7364648</v>
      </c>
    </row>
    <row r="917" spans="1:30" x14ac:dyDescent="0.35">
      <c r="A917" s="36" t="s">
        <v>1965</v>
      </c>
      <c r="B917" s="45" t="s">
        <v>663</v>
      </c>
      <c r="C917" s="45" t="s">
        <v>4408</v>
      </c>
      <c r="D917" s="36" t="s">
        <v>1965</v>
      </c>
      <c r="E917" s="36" t="str">
        <f t="shared" si="42"/>
        <v>2018_MS</v>
      </c>
      <c r="F917" s="45">
        <v>2018</v>
      </c>
      <c r="G917" s="45">
        <f>_xlfn.XLOOKUP(I917,Main_OG!$B$1:$B$766,Main_OG!$O$1:$O$766,"")</f>
        <v>0</v>
      </c>
      <c r="H917" s="45">
        <f>_xlfn.XLOOKUP(E917,Main_OG!$D$1:$D$766,Main_OG!$J$1:$J$766,"")</f>
        <v>0</v>
      </c>
      <c r="I917" s="45" t="s">
        <v>663</v>
      </c>
      <c r="J917" s="45" t="str">
        <f t="shared" si="43"/>
        <v>Entergy Mississippi LLC_MS</v>
      </c>
      <c r="K917" s="45" t="str">
        <f t="shared" si="44"/>
        <v>Entergy Mississippi LLC_MS</v>
      </c>
      <c r="L917" s="45" t="s">
        <v>1966</v>
      </c>
      <c r="M917" s="45">
        <v>0</v>
      </c>
      <c r="N917" s="45">
        <v>69925</v>
      </c>
      <c r="O917" s="45">
        <v>3821</v>
      </c>
      <c r="P917" s="45">
        <v>376314</v>
      </c>
      <c r="Q917" s="45">
        <v>0</v>
      </c>
      <c r="R917" s="45">
        <v>5302646</v>
      </c>
      <c r="S917" s="45">
        <v>2558583</v>
      </c>
      <c r="T917" s="45">
        <v>5829291</v>
      </c>
      <c r="U917" s="45">
        <v>0</v>
      </c>
      <c r="V917" s="45">
        <v>9.5344625999999995</v>
      </c>
      <c r="W917" s="45">
        <v>6.8419043000000004</v>
      </c>
      <c r="X917" s="45">
        <v>9.9251933000000001</v>
      </c>
      <c r="Y917" s="46">
        <v>110174.8</v>
      </c>
      <c r="Z917" s="46">
        <v>36935.72551886952</v>
      </c>
      <c r="AA917" s="47">
        <f>_xlfn.XLOOKUP($E917,Main_OG!$D$1:$D$766,Main_OG!AJ$1:AJ$766,"")</f>
        <v>9011780</v>
      </c>
      <c r="AB917" s="47">
        <f>_xlfn.XLOOKUP($E917,Main_OG!$D$1:$D$766,Main_OG!AK$1:AK$766,"")</f>
        <v>99850</v>
      </c>
      <c r="AC917" s="47">
        <f>_xlfn.XLOOKUP($E917,Main_OG!$D$1:$D$766,Main_OG!AL$1:AL$766,"")</f>
        <v>736428120</v>
      </c>
      <c r="AD917" s="47">
        <f>_xlfn.XLOOKUP($E917,Main_OG!$D$1:$D$766,Main_OG!AM$1:AM$766,"")</f>
        <v>6919470</v>
      </c>
    </row>
    <row r="918" spans="1:30" x14ac:dyDescent="0.35">
      <c r="A918" s="36" t="s">
        <v>1965</v>
      </c>
      <c r="B918" s="45" t="s">
        <v>663</v>
      </c>
      <c r="C918" s="45" t="s">
        <v>4408</v>
      </c>
      <c r="D918" s="36" t="s">
        <v>1965</v>
      </c>
      <c r="E918" s="36" t="str">
        <f t="shared" si="42"/>
        <v>2019_MS</v>
      </c>
      <c r="F918" s="45">
        <v>2019</v>
      </c>
      <c r="G918" s="45">
        <f>_xlfn.XLOOKUP(I918,Main_OG!$B$1:$B$766,Main_OG!$O$1:$O$766,"")</f>
        <v>0</v>
      </c>
      <c r="H918" s="45">
        <f>_xlfn.XLOOKUP(E918,Main_OG!$D$1:$D$766,Main_OG!$J$1:$J$766,"")</f>
        <v>0</v>
      </c>
      <c r="I918" s="45" t="s">
        <v>663</v>
      </c>
      <c r="J918" s="45" t="str">
        <f t="shared" si="43"/>
        <v>Entergy Mississippi LLC_MS</v>
      </c>
      <c r="K918" s="45" t="str">
        <f t="shared" si="44"/>
        <v>Entergy Mississippi LLC_MS</v>
      </c>
      <c r="L918" s="45" t="s">
        <v>1967</v>
      </c>
      <c r="M918" s="45">
        <v>0</v>
      </c>
      <c r="N918" s="45">
        <v>70035</v>
      </c>
      <c r="O918" s="45">
        <v>3740</v>
      </c>
      <c r="P918" s="45">
        <v>376602</v>
      </c>
      <c r="Q918" s="45">
        <v>0</v>
      </c>
      <c r="R918" s="45">
        <v>5133593</v>
      </c>
      <c r="S918" s="45">
        <v>2442520</v>
      </c>
      <c r="T918" s="45">
        <v>5659407</v>
      </c>
      <c r="U918" s="45">
        <v>0</v>
      </c>
      <c r="V918" s="45">
        <v>9.5152128000000005</v>
      </c>
      <c r="W918" s="45">
        <v>6.7344831999999997</v>
      </c>
      <c r="X918" s="45">
        <v>9.9342334000000001</v>
      </c>
      <c r="Y918" s="46">
        <v>110537.9</v>
      </c>
      <c r="Z918" s="46">
        <v>37115.337413837158</v>
      </c>
      <c r="AA918" s="47">
        <f>_xlfn.XLOOKUP($E918,Main_OG!$D$1:$D$766,Main_OG!AJ$1:AJ$766,"")</f>
        <v>7666434</v>
      </c>
      <c r="AB918" s="47">
        <f>_xlfn.XLOOKUP($E918,Main_OG!$D$1:$D$766,Main_OG!AK$1:AK$766,"")</f>
        <v>50650</v>
      </c>
      <c r="AC918" s="47">
        <f>_xlfn.XLOOKUP($E918,Main_OG!$D$1:$D$766,Main_OG!AL$1:AL$766,"")</f>
        <v>723175296</v>
      </c>
      <c r="AD918" s="47">
        <f>_xlfn.XLOOKUP($E918,Main_OG!$D$1:$D$766,Main_OG!AM$1:AM$766,"")</f>
        <v>11032514</v>
      </c>
    </row>
    <row r="919" spans="1:30" x14ac:dyDescent="0.35">
      <c r="A919" s="36" t="s">
        <v>1965</v>
      </c>
      <c r="B919" s="45" t="s">
        <v>663</v>
      </c>
      <c r="C919" s="45" t="s">
        <v>4408</v>
      </c>
      <c r="D919" s="36" t="s">
        <v>1965</v>
      </c>
      <c r="E919" s="36" t="str">
        <f t="shared" si="42"/>
        <v>2020_MS</v>
      </c>
      <c r="F919" s="45">
        <v>2020</v>
      </c>
      <c r="G919" s="45">
        <f>_xlfn.XLOOKUP(I919,Main_OG!$B$1:$B$766,Main_OG!$O$1:$O$766,"")</f>
        <v>0</v>
      </c>
      <c r="H919" s="45">
        <f>_xlfn.XLOOKUP(E919,Main_OG!$D$1:$D$766,Main_OG!$J$1:$J$766,"")</f>
        <v>0</v>
      </c>
      <c r="I919" s="45" t="s">
        <v>663</v>
      </c>
      <c r="J919" s="45" t="str">
        <f t="shared" si="43"/>
        <v>Entergy Mississippi LLC_MS</v>
      </c>
      <c r="K919" s="45" t="str">
        <f t="shared" si="44"/>
        <v>Entergy Mississippi LLC_MS</v>
      </c>
      <c r="L919" s="45" t="s">
        <v>1968</v>
      </c>
      <c r="M919" s="45">
        <v>0</v>
      </c>
      <c r="N919" s="45">
        <v>70172</v>
      </c>
      <c r="O919" s="45">
        <v>3620</v>
      </c>
      <c r="P919" s="45">
        <v>0</v>
      </c>
      <c r="Q919" s="45">
        <v>0</v>
      </c>
      <c r="R919" s="45">
        <v>4680646</v>
      </c>
      <c r="S919" s="45">
        <v>2342917</v>
      </c>
      <c r="T919" s="45">
        <v>0</v>
      </c>
      <c r="U919" s="45">
        <v>0</v>
      </c>
      <c r="V919" s="45">
        <v>9.3540635000000005</v>
      </c>
      <c r="W919" s="45">
        <v>6.1931472999999997</v>
      </c>
      <c r="X919" s="45">
        <v>0</v>
      </c>
      <c r="Y919" s="46">
        <v>109894.1</v>
      </c>
      <c r="Z919" s="46">
        <v>36985.776707671816</v>
      </c>
      <c r="AA919" s="47">
        <f>_xlfn.XLOOKUP($E919,Main_OG!$D$1:$D$766,Main_OG!AJ$1:AJ$766,"")</f>
        <v>7977178</v>
      </c>
      <c r="AB919" s="47">
        <f>_xlfn.XLOOKUP($E919,Main_OG!$D$1:$D$766,Main_OG!AK$1:AK$766,"")</f>
        <v>28012</v>
      </c>
      <c r="AC919" s="47">
        <f>_xlfn.XLOOKUP($E919,Main_OG!$D$1:$D$766,Main_OG!AL$1:AL$766,"")</f>
        <v>785138644</v>
      </c>
      <c r="AD919" s="47">
        <f>_xlfn.XLOOKUP($E919,Main_OG!$D$1:$D$766,Main_OG!AM$1:AM$766,"")</f>
        <v>0</v>
      </c>
    </row>
    <row r="920" spans="1:30" x14ac:dyDescent="0.35">
      <c r="A920" s="36" t="s">
        <v>1969</v>
      </c>
      <c r="B920" s="45" t="s">
        <v>451</v>
      </c>
      <c r="C920" s="45" t="s">
        <v>4411</v>
      </c>
      <c r="D920" s="36" t="s">
        <v>1981</v>
      </c>
      <c r="E920" s="36" t="str">
        <f t="shared" si="42"/>
        <v>2006_LA</v>
      </c>
      <c r="F920" s="45">
        <v>2006</v>
      </c>
      <c r="G920" s="45">
        <f>_xlfn.XLOOKUP(I920,Main_OG!$B$1:$B$766,Main_OG!$O$1:$O$766,"")</f>
        <v>0</v>
      </c>
      <c r="H920" s="45">
        <f>_xlfn.XLOOKUP(E920,Main_OG!$D$1:$D$766,Main_OG!$J$1:$J$766,"")</f>
        <v>0</v>
      </c>
      <c r="I920" s="45" t="s">
        <v>451</v>
      </c>
      <c r="J920" s="45" t="str">
        <f t="shared" si="43"/>
        <v>Entergy New Orleans Inc_LA</v>
      </c>
      <c r="K920" s="45" t="str">
        <f t="shared" si="44"/>
        <v>Entergy New Orleans, LLC_LA</v>
      </c>
      <c r="L920" s="45" t="s">
        <v>1970</v>
      </c>
      <c r="M920" s="45">
        <v>25</v>
      </c>
      <c r="N920" s="45">
        <v>15045</v>
      </c>
      <c r="O920" s="45">
        <v>1913</v>
      </c>
      <c r="P920" s="45">
        <v>111746</v>
      </c>
      <c r="Q920" s="45">
        <v>363</v>
      </c>
      <c r="R920" s="45">
        <v>224101</v>
      </c>
      <c r="S920" s="45">
        <v>44582</v>
      </c>
      <c r="T920" s="45">
        <v>104401</v>
      </c>
      <c r="U920" s="45">
        <v>14.097087378640779</v>
      </c>
      <c r="V920" s="45">
        <v>9.7618783146569097</v>
      </c>
      <c r="W920" s="45">
        <v>8.1477271273514127</v>
      </c>
      <c r="X920" s="45">
        <v>11.42377873971979</v>
      </c>
      <c r="Y920" s="46">
        <v>247139.7</v>
      </c>
      <c r="Z920" s="46">
        <v>57438.750169952807</v>
      </c>
      <c r="AA920" s="47">
        <f>_xlfn.XLOOKUP($E920,Main_OG!$D$1:$D$766,Main_OG!AJ$1:AJ$766,"")</f>
        <v>32693085.159999996</v>
      </c>
      <c r="AB920" s="47">
        <f>_xlfn.XLOOKUP($E920,Main_OG!$D$1:$D$766,Main_OG!AK$1:AK$766,"")</f>
        <v>7964390.5600000005</v>
      </c>
      <c r="AC920" s="47">
        <f>_xlfn.XLOOKUP($E920,Main_OG!$D$1:$D$766,Main_OG!AL$1:AL$766,"")</f>
        <v>695770967.01999998</v>
      </c>
      <c r="AD920" s="47">
        <f>_xlfn.XLOOKUP($E920,Main_OG!$D$1:$D$766,Main_OG!AM$1:AM$766,"")</f>
        <v>16735448</v>
      </c>
    </row>
    <row r="921" spans="1:30" x14ac:dyDescent="0.35">
      <c r="A921" s="36" t="s">
        <v>1969</v>
      </c>
      <c r="B921" s="45" t="s">
        <v>451</v>
      </c>
      <c r="C921" s="45" t="s">
        <v>4411</v>
      </c>
      <c r="D921" s="36" t="s">
        <v>1981</v>
      </c>
      <c r="E921" s="36" t="str">
        <f t="shared" si="42"/>
        <v>2007_LA</v>
      </c>
      <c r="F921" s="45">
        <v>2007</v>
      </c>
      <c r="G921" s="45">
        <f>_xlfn.XLOOKUP(I921,Main_OG!$B$1:$B$766,Main_OG!$O$1:$O$766,"")</f>
        <v>0</v>
      </c>
      <c r="H921" s="45">
        <f>_xlfn.XLOOKUP(E921,Main_OG!$D$1:$D$766,Main_OG!$J$1:$J$766,"")</f>
        <v>0</v>
      </c>
      <c r="I921" s="45" t="s">
        <v>451</v>
      </c>
      <c r="J921" s="45" t="str">
        <f t="shared" si="43"/>
        <v>Entergy New Orleans Inc_LA</v>
      </c>
      <c r="K921" s="45" t="str">
        <f t="shared" si="44"/>
        <v>Entergy New Orleans, LLC_LA</v>
      </c>
      <c r="L921" s="45" t="s">
        <v>1971</v>
      </c>
      <c r="M921" s="45">
        <v>23</v>
      </c>
      <c r="N921" s="45">
        <v>13627</v>
      </c>
      <c r="O921" s="45">
        <v>2676</v>
      </c>
      <c r="P921" s="45">
        <v>110440</v>
      </c>
      <c r="Q921" s="45">
        <v>432</v>
      </c>
      <c r="R921" s="45">
        <v>253904</v>
      </c>
      <c r="S921" s="45">
        <v>46697</v>
      </c>
      <c r="T921" s="45">
        <v>142950</v>
      </c>
      <c r="U921" s="45">
        <v>13.91</v>
      </c>
      <c r="V921" s="45">
        <v>10.11</v>
      </c>
      <c r="W921" s="45">
        <v>8.2100000000000009</v>
      </c>
      <c r="X921" s="45">
        <v>11.66</v>
      </c>
      <c r="Y921" s="46">
        <v>234216.4</v>
      </c>
      <c r="Z921" s="46">
        <v>53528.068615345022</v>
      </c>
      <c r="AA921" s="47">
        <f>_xlfn.XLOOKUP($E921,Main_OG!$D$1:$D$766,Main_OG!AJ$1:AJ$766,"")</f>
        <v>30925458</v>
      </c>
      <c r="AB921" s="47">
        <f>_xlfn.XLOOKUP($E921,Main_OG!$D$1:$D$766,Main_OG!AK$1:AK$766,"")</f>
        <v>9272504</v>
      </c>
      <c r="AC921" s="47">
        <f>_xlfn.XLOOKUP($E921,Main_OG!$D$1:$D$766,Main_OG!AL$1:AL$766,"")</f>
        <v>759322014</v>
      </c>
      <c r="AD921" s="47">
        <f>_xlfn.XLOOKUP($E921,Main_OG!$D$1:$D$766,Main_OG!AM$1:AM$766,"")</f>
        <v>17077572</v>
      </c>
    </row>
    <row r="922" spans="1:30" x14ac:dyDescent="0.35">
      <c r="A922" s="36" t="s">
        <v>1969</v>
      </c>
      <c r="B922" s="45" t="s">
        <v>451</v>
      </c>
      <c r="C922" s="45" t="s">
        <v>4411</v>
      </c>
      <c r="D922" s="36" t="s">
        <v>1981</v>
      </c>
      <c r="E922" s="36" t="str">
        <f t="shared" si="42"/>
        <v>2008_LA</v>
      </c>
      <c r="F922" s="45">
        <v>2008</v>
      </c>
      <c r="G922" s="45">
        <f>_xlfn.XLOOKUP(I922,Main_OG!$B$1:$B$766,Main_OG!$O$1:$O$766,"")</f>
        <v>0</v>
      </c>
      <c r="H922" s="45">
        <f>_xlfn.XLOOKUP(E922,Main_OG!$D$1:$D$766,Main_OG!$J$1:$J$766,"")</f>
        <v>0</v>
      </c>
      <c r="I922" s="45" t="s">
        <v>451</v>
      </c>
      <c r="J922" s="45" t="str">
        <f t="shared" si="43"/>
        <v>Entergy New Orleans Inc_LA</v>
      </c>
      <c r="K922" s="45" t="str">
        <f t="shared" si="44"/>
        <v>Entergy New Orleans, LLC_LA</v>
      </c>
      <c r="L922" s="45" t="s">
        <v>1972</v>
      </c>
      <c r="M922" s="45">
        <v>23</v>
      </c>
      <c r="N922" s="45">
        <v>13849</v>
      </c>
      <c r="O922" s="45">
        <v>2657</v>
      </c>
      <c r="P922" s="45">
        <v>121204</v>
      </c>
      <c r="Q922" s="45">
        <v>5175</v>
      </c>
      <c r="R922" s="45">
        <v>2542669</v>
      </c>
      <c r="S922" s="45">
        <v>540541</v>
      </c>
      <c r="T922" s="45">
        <v>1396822</v>
      </c>
      <c r="U922" s="45">
        <v>11.88</v>
      </c>
      <c r="V922" s="45">
        <v>10.73</v>
      </c>
      <c r="W922" s="45">
        <v>8.9499999999999993</v>
      </c>
      <c r="X922" s="45">
        <v>12.3</v>
      </c>
      <c r="Y922" s="46">
        <v>237061.6</v>
      </c>
      <c r="Z922" s="46">
        <v>53445.384668451923</v>
      </c>
      <c r="AA922" s="47">
        <f>_xlfn.XLOOKUP($E922,Main_OG!$D$1:$D$766,Main_OG!AJ$1:AJ$766,"")</f>
        <v>32685294</v>
      </c>
      <c r="AB922" s="47">
        <f>_xlfn.XLOOKUP($E922,Main_OG!$D$1:$D$766,Main_OG!AK$1:AK$766,"")</f>
        <v>8785876</v>
      </c>
      <c r="AC922" s="47">
        <f>_xlfn.XLOOKUP($E922,Main_OG!$D$1:$D$766,Main_OG!AL$1:AL$766,"")</f>
        <v>776242390</v>
      </c>
      <c r="AD922" s="47">
        <f>_xlfn.XLOOKUP($E922,Main_OG!$D$1:$D$766,Main_OG!AM$1:AM$766,"")</f>
        <v>15370988</v>
      </c>
    </row>
    <row r="923" spans="1:30" x14ac:dyDescent="0.35">
      <c r="A923" s="36" t="s">
        <v>1969</v>
      </c>
      <c r="B923" s="45" t="s">
        <v>451</v>
      </c>
      <c r="C923" s="45" t="s">
        <v>4411</v>
      </c>
      <c r="D923" s="36" t="s">
        <v>1981</v>
      </c>
      <c r="E923" s="36" t="str">
        <f t="shared" si="42"/>
        <v>2009_LA</v>
      </c>
      <c r="F923" s="45">
        <v>2009</v>
      </c>
      <c r="G923" s="45">
        <f>_xlfn.XLOOKUP(I923,Main_OG!$B$1:$B$766,Main_OG!$O$1:$O$766,"")</f>
        <v>0</v>
      </c>
      <c r="H923" s="45">
        <f>_xlfn.XLOOKUP(E923,Main_OG!$D$1:$D$766,Main_OG!$J$1:$J$766,"")</f>
        <v>0</v>
      </c>
      <c r="I923" s="45" t="s">
        <v>451</v>
      </c>
      <c r="J923" s="45" t="str">
        <f t="shared" si="43"/>
        <v>Entergy New Orleans Inc_LA</v>
      </c>
      <c r="K923" s="45" t="str">
        <f t="shared" si="44"/>
        <v>Entergy New Orleans, LLC_LA</v>
      </c>
      <c r="L923" s="45" t="s">
        <v>1973</v>
      </c>
      <c r="M923" s="45">
        <v>24</v>
      </c>
      <c r="N923" s="45">
        <v>14311</v>
      </c>
      <c r="O923" s="45">
        <v>2377</v>
      </c>
      <c r="P923" s="45">
        <v>130145</v>
      </c>
      <c r="Q923" s="45">
        <v>9060</v>
      </c>
      <c r="R923" s="45">
        <v>2609469</v>
      </c>
      <c r="S923" s="45">
        <v>526075</v>
      </c>
      <c r="T923" s="45">
        <v>1579325</v>
      </c>
      <c r="U923" s="45">
        <v>10.09</v>
      </c>
      <c r="V923" s="45">
        <v>9</v>
      </c>
      <c r="W923" s="45">
        <v>7.08</v>
      </c>
      <c r="X923" s="45">
        <v>10.64</v>
      </c>
      <c r="Y923" s="46">
        <v>241868.79999999999</v>
      </c>
      <c r="Z923" s="46">
        <v>53848.565159157617</v>
      </c>
      <c r="AA923" s="47">
        <f>_xlfn.XLOOKUP($E923,Main_OG!$D$1:$D$766,Main_OG!AJ$1:AJ$766,"")</f>
        <v>31443916</v>
      </c>
      <c r="AB923" s="47">
        <f>_xlfn.XLOOKUP($E923,Main_OG!$D$1:$D$766,Main_OG!AK$1:AK$766,"")</f>
        <v>7147074</v>
      </c>
      <c r="AC923" s="47">
        <f>_xlfn.XLOOKUP($E923,Main_OG!$D$1:$D$766,Main_OG!AL$1:AL$766,"")</f>
        <v>749319996</v>
      </c>
      <c r="AD923" s="47">
        <f>_xlfn.XLOOKUP($E923,Main_OG!$D$1:$D$766,Main_OG!AM$1:AM$766,"")</f>
        <v>16782077</v>
      </c>
    </row>
    <row r="924" spans="1:30" x14ac:dyDescent="0.35">
      <c r="A924" s="36" t="s">
        <v>1969</v>
      </c>
      <c r="B924" s="45" t="s">
        <v>451</v>
      </c>
      <c r="C924" s="45" t="s">
        <v>4411</v>
      </c>
      <c r="D924" s="36" t="s">
        <v>1981</v>
      </c>
      <c r="E924" s="36" t="str">
        <f t="shared" si="42"/>
        <v>2010_LA</v>
      </c>
      <c r="F924" s="45">
        <v>2010</v>
      </c>
      <c r="G924" s="45">
        <f>_xlfn.XLOOKUP(I924,Main_OG!$B$1:$B$766,Main_OG!$O$1:$O$766,"")</f>
        <v>0</v>
      </c>
      <c r="H924" s="45">
        <f>_xlfn.XLOOKUP(E924,Main_OG!$D$1:$D$766,Main_OG!$J$1:$J$766,"")</f>
        <v>0</v>
      </c>
      <c r="I924" s="45" t="s">
        <v>451</v>
      </c>
      <c r="J924" s="45" t="str">
        <f t="shared" si="43"/>
        <v>Entergy New Orleans Inc_LA</v>
      </c>
      <c r="K924" s="45" t="str">
        <f t="shared" si="44"/>
        <v>Entergy New Orleans, LLC_LA</v>
      </c>
      <c r="L924" s="45" t="s">
        <v>1974</v>
      </c>
      <c r="M924" s="45">
        <v>23</v>
      </c>
      <c r="N924" s="45">
        <v>15110</v>
      </c>
      <c r="O924" s="45">
        <v>2278</v>
      </c>
      <c r="P924" s="45">
        <v>136556</v>
      </c>
      <c r="Q924" s="45">
        <v>10784</v>
      </c>
      <c r="R924" s="45">
        <v>2697329</v>
      </c>
      <c r="S924" s="45">
        <v>503144</v>
      </c>
      <c r="T924" s="45">
        <v>1860713</v>
      </c>
      <c r="U924" s="45">
        <v>9.4600000000000009</v>
      </c>
      <c r="V924" s="45">
        <v>9</v>
      </c>
      <c r="W924" s="45">
        <v>7.12</v>
      </c>
      <c r="X924" s="45">
        <v>10.56</v>
      </c>
      <c r="Y924" s="46">
        <v>253466.9</v>
      </c>
      <c r="Z924" s="46">
        <v>55772.773831121754</v>
      </c>
      <c r="AA924" s="47">
        <f>_xlfn.XLOOKUP($E924,Main_OG!$D$1:$D$766,Main_OG!AJ$1:AJ$766,"")</f>
        <v>32435258</v>
      </c>
      <c r="AB924" s="47">
        <f>_xlfn.XLOOKUP($E924,Main_OG!$D$1:$D$766,Main_OG!AK$1:AK$766,"")</f>
        <v>12289534</v>
      </c>
      <c r="AC924" s="47">
        <f>_xlfn.XLOOKUP($E924,Main_OG!$D$1:$D$766,Main_OG!AL$1:AL$766,"")</f>
        <v>873223982</v>
      </c>
      <c r="AD924" s="47">
        <f>_xlfn.XLOOKUP($E924,Main_OG!$D$1:$D$766,Main_OG!AM$1:AM$766,"")</f>
        <v>18639347</v>
      </c>
    </row>
    <row r="925" spans="1:30" x14ac:dyDescent="0.35">
      <c r="A925" s="36" t="s">
        <v>1969</v>
      </c>
      <c r="B925" s="45" t="s">
        <v>451</v>
      </c>
      <c r="C925" s="45" t="s">
        <v>4411</v>
      </c>
      <c r="D925" s="36" t="s">
        <v>1981</v>
      </c>
      <c r="E925" s="36" t="str">
        <f t="shared" si="42"/>
        <v>2011_LA</v>
      </c>
      <c r="F925" s="45">
        <v>2011</v>
      </c>
      <c r="G925" s="45">
        <f>_xlfn.XLOOKUP(I925,Main_OG!$B$1:$B$766,Main_OG!$O$1:$O$766,"")</f>
        <v>0</v>
      </c>
      <c r="H925" s="45">
        <f>_xlfn.XLOOKUP(E925,Main_OG!$D$1:$D$766,Main_OG!$J$1:$J$766,"")</f>
        <v>0</v>
      </c>
      <c r="I925" s="45" t="s">
        <v>451</v>
      </c>
      <c r="J925" s="45" t="str">
        <f t="shared" si="43"/>
        <v>Entergy New Orleans Inc_LA</v>
      </c>
      <c r="K925" s="45" t="str">
        <f t="shared" si="44"/>
        <v>Entergy New Orleans, LLC_LA</v>
      </c>
      <c r="L925" s="45" t="s">
        <v>1975</v>
      </c>
      <c r="M925" s="45">
        <v>1</v>
      </c>
      <c r="N925" s="45">
        <v>15495</v>
      </c>
      <c r="O925" s="45">
        <v>2282</v>
      </c>
      <c r="P925" s="45">
        <v>141628</v>
      </c>
      <c r="Q925" s="45">
        <v>10846</v>
      </c>
      <c r="R925" s="45">
        <v>2723267</v>
      </c>
      <c r="S925" s="45">
        <v>497881</v>
      </c>
      <c r="T925" s="45">
        <v>1890390</v>
      </c>
      <c r="U925" s="45">
        <v>8.33</v>
      </c>
      <c r="V925" s="45">
        <v>7.81</v>
      </c>
      <c r="W925" s="45">
        <v>5.99</v>
      </c>
      <c r="X925" s="45">
        <v>9.32</v>
      </c>
      <c r="Y925" s="46">
        <v>241235.9</v>
      </c>
      <c r="Z925" s="46">
        <v>52714.824646587898</v>
      </c>
      <c r="AA925" s="47">
        <f>_xlfn.XLOOKUP($E925,Main_OG!$D$1:$D$766,Main_OG!AJ$1:AJ$766,"")</f>
        <v>33434638</v>
      </c>
      <c r="AB925" s="47">
        <f>_xlfn.XLOOKUP($E925,Main_OG!$D$1:$D$766,Main_OG!AK$1:AK$766,"")</f>
        <v>17692614</v>
      </c>
      <c r="AC925" s="47">
        <f>_xlfn.XLOOKUP($E925,Main_OG!$D$1:$D$766,Main_OG!AL$1:AL$766,"")</f>
        <v>924119254</v>
      </c>
      <c r="AD925" s="47">
        <f>_xlfn.XLOOKUP($E925,Main_OG!$D$1:$D$766,Main_OG!AM$1:AM$766,"")</f>
        <v>16614975</v>
      </c>
    </row>
    <row r="926" spans="1:30" x14ac:dyDescent="0.35">
      <c r="A926" s="36" t="s">
        <v>1969</v>
      </c>
      <c r="B926" s="45" t="s">
        <v>451</v>
      </c>
      <c r="C926" s="45" t="s">
        <v>4411</v>
      </c>
      <c r="D926" s="36" t="s">
        <v>1981</v>
      </c>
      <c r="E926" s="36" t="str">
        <f t="shared" si="42"/>
        <v>2012_LA</v>
      </c>
      <c r="F926" s="45">
        <v>2012</v>
      </c>
      <c r="G926" s="45">
        <f>_xlfn.XLOOKUP(I926,Main_OG!$B$1:$B$766,Main_OG!$O$1:$O$766,"")</f>
        <v>0</v>
      </c>
      <c r="H926" s="45">
        <f>_xlfn.XLOOKUP(E926,Main_OG!$D$1:$D$766,Main_OG!$J$1:$J$766,"")</f>
        <v>0</v>
      </c>
      <c r="I926" s="45" t="s">
        <v>451</v>
      </c>
      <c r="J926" s="45" t="str">
        <f t="shared" si="43"/>
        <v>Entergy New Orleans Inc_LA</v>
      </c>
      <c r="K926" s="45" t="str">
        <f t="shared" si="44"/>
        <v>Entergy New Orleans, LLC_LA</v>
      </c>
      <c r="L926" s="45" t="s">
        <v>1976</v>
      </c>
      <c r="M926" s="45">
        <v>1</v>
      </c>
      <c r="N926" s="45">
        <v>15795</v>
      </c>
      <c r="O926" s="45">
        <v>2202</v>
      </c>
      <c r="P926" s="45">
        <v>145779</v>
      </c>
      <c r="Q926" s="45">
        <v>10586</v>
      </c>
      <c r="R926" s="45">
        <v>2741920</v>
      </c>
      <c r="S926" s="45">
        <v>484314</v>
      </c>
      <c r="T926" s="45">
        <v>1774839</v>
      </c>
      <c r="U926" s="45">
        <v>8.7237860999999999</v>
      </c>
      <c r="V926" s="45">
        <v>8.2012531000000006</v>
      </c>
      <c r="W926" s="45">
        <v>6.4779874</v>
      </c>
      <c r="X926" s="45">
        <v>9.8189525999999994</v>
      </c>
      <c r="Y926" s="46">
        <v>242416.8</v>
      </c>
      <c r="Z926" s="46">
        <v>52675.634665901212</v>
      </c>
      <c r="AA926" s="47">
        <f>_xlfn.XLOOKUP($E926,Main_OG!$D$1:$D$766,Main_OG!AJ$1:AJ$766,"")</f>
        <v>29493012</v>
      </c>
      <c r="AB926" s="47">
        <f>_xlfn.XLOOKUP($E926,Main_OG!$D$1:$D$766,Main_OG!AK$1:AK$766,"")</f>
        <v>11697112</v>
      </c>
      <c r="AC926" s="47">
        <f>_xlfn.XLOOKUP($E926,Main_OG!$D$1:$D$766,Main_OG!AL$1:AL$766,"")</f>
        <v>997544046</v>
      </c>
      <c r="AD926" s="47">
        <f>_xlfn.XLOOKUP($E926,Main_OG!$D$1:$D$766,Main_OG!AM$1:AM$766,"")</f>
        <v>15659132</v>
      </c>
    </row>
    <row r="927" spans="1:30" x14ac:dyDescent="0.35">
      <c r="A927" s="36" t="s">
        <v>1969</v>
      </c>
      <c r="B927" s="45" t="s">
        <v>451</v>
      </c>
      <c r="C927" s="45" t="s">
        <v>4411</v>
      </c>
      <c r="D927" s="36" t="s">
        <v>1981</v>
      </c>
      <c r="E927" s="36" t="str">
        <f t="shared" si="42"/>
        <v>2013_LA</v>
      </c>
      <c r="F927" s="45">
        <v>2013</v>
      </c>
      <c r="G927" s="45">
        <f>_xlfn.XLOOKUP(I927,Main_OG!$B$1:$B$766,Main_OG!$O$1:$O$766,"")</f>
        <v>0</v>
      </c>
      <c r="H927" s="45">
        <f>_xlfn.XLOOKUP(E927,Main_OG!$D$1:$D$766,Main_OG!$J$1:$J$766,"")</f>
        <v>0</v>
      </c>
      <c r="I927" s="45" t="s">
        <v>451</v>
      </c>
      <c r="J927" s="45" t="str">
        <f t="shared" si="43"/>
        <v>Entergy New Orleans Inc_LA</v>
      </c>
      <c r="K927" s="45" t="str">
        <f t="shared" si="44"/>
        <v>Entergy New Orleans, LLC_LA</v>
      </c>
      <c r="L927" s="45" t="s">
        <v>1977</v>
      </c>
      <c r="M927" s="45">
        <v>1</v>
      </c>
      <c r="N927" s="45">
        <v>16070</v>
      </c>
      <c r="O927" s="45">
        <v>2124</v>
      </c>
      <c r="P927" s="45">
        <v>148943</v>
      </c>
      <c r="Q927" s="45">
        <v>11343</v>
      </c>
      <c r="R927" s="45">
        <v>2745351</v>
      </c>
      <c r="S927" s="45">
        <v>481245</v>
      </c>
      <c r="T927" s="45">
        <v>1869807</v>
      </c>
      <c r="U927" s="45">
        <v>9.4516442000000005</v>
      </c>
      <c r="V927" s="45">
        <v>9.0417801000000004</v>
      </c>
      <c r="W927" s="45">
        <v>7.2553897000000003</v>
      </c>
      <c r="X927" s="45">
        <v>10.556207000000001</v>
      </c>
      <c r="Y927" s="46">
        <v>236482.3</v>
      </c>
      <c r="Z927" s="46">
        <v>51119.813058252847</v>
      </c>
      <c r="AA927" s="47">
        <f>_xlfn.XLOOKUP($E927,Main_OG!$D$1:$D$766,Main_OG!AJ$1:AJ$766,"")</f>
        <v>27574922</v>
      </c>
      <c r="AB927" s="47">
        <f>_xlfn.XLOOKUP($E927,Main_OG!$D$1:$D$766,Main_OG!AK$1:AK$766,"")</f>
        <v>18145904</v>
      </c>
      <c r="AC927" s="47">
        <f>_xlfn.XLOOKUP($E927,Main_OG!$D$1:$D$766,Main_OG!AL$1:AL$766,"")</f>
        <v>916563612</v>
      </c>
      <c r="AD927" s="47">
        <f>_xlfn.XLOOKUP($E927,Main_OG!$D$1:$D$766,Main_OG!AM$1:AM$766,"")</f>
        <v>16954394</v>
      </c>
    </row>
    <row r="928" spans="1:30" x14ac:dyDescent="0.35">
      <c r="A928" s="36" t="s">
        <v>1969</v>
      </c>
      <c r="B928" s="45" t="s">
        <v>451</v>
      </c>
      <c r="C928" s="45" t="s">
        <v>4411</v>
      </c>
      <c r="D928" s="36" t="s">
        <v>1981</v>
      </c>
      <c r="E928" s="36" t="str">
        <f t="shared" si="42"/>
        <v>2014_LA</v>
      </c>
      <c r="F928" s="45">
        <v>2014</v>
      </c>
      <c r="G928" s="45">
        <f>_xlfn.XLOOKUP(I928,Main_OG!$B$1:$B$766,Main_OG!$O$1:$O$766,"")</f>
        <v>0</v>
      </c>
      <c r="H928" s="45">
        <f>_xlfn.XLOOKUP(E928,Main_OG!$D$1:$D$766,Main_OG!$J$1:$J$766,"")</f>
        <v>0</v>
      </c>
      <c r="I928" s="45" t="s">
        <v>451</v>
      </c>
      <c r="J928" s="45" t="str">
        <f t="shared" si="43"/>
        <v>Entergy New Orleans Inc_LA</v>
      </c>
      <c r="K928" s="45" t="str">
        <f t="shared" si="44"/>
        <v>Entergy New Orleans, LLC_LA</v>
      </c>
      <c r="L928" s="45" t="s">
        <v>1978</v>
      </c>
      <c r="M928" s="45">
        <v>1</v>
      </c>
      <c r="N928" s="45">
        <v>16353</v>
      </c>
      <c r="O928" s="45">
        <v>2124</v>
      </c>
      <c r="P928" s="45">
        <v>151377</v>
      </c>
      <c r="Q928" s="45">
        <v>11513</v>
      </c>
      <c r="R928" s="45">
        <v>2802820</v>
      </c>
      <c r="S928" s="45">
        <v>452482</v>
      </c>
      <c r="T928" s="45">
        <v>1965927</v>
      </c>
      <c r="U928" s="45">
        <v>9.2738642999999996</v>
      </c>
      <c r="V928" s="45">
        <v>8.9012993999999992</v>
      </c>
      <c r="W928" s="45">
        <v>7.2354038000000003</v>
      </c>
      <c r="X928" s="45">
        <v>10.308664</v>
      </c>
      <c r="Y928" s="46">
        <v>243042.9</v>
      </c>
      <c r="Z928" s="46">
        <v>52312.988249089853</v>
      </c>
      <c r="AA928" s="47">
        <f>_xlfn.XLOOKUP($E928,Main_OG!$D$1:$D$766,Main_OG!AJ$1:AJ$766,"")</f>
        <v>25264386</v>
      </c>
      <c r="AB928" s="47">
        <f>_xlfn.XLOOKUP($E928,Main_OG!$D$1:$D$766,Main_OG!AK$1:AK$766,"")</f>
        <v>18596832</v>
      </c>
      <c r="AC928" s="47">
        <f>_xlfn.XLOOKUP($E928,Main_OG!$D$1:$D$766,Main_OG!AL$1:AL$766,"")</f>
        <v>931366122</v>
      </c>
      <c r="AD928" s="47">
        <f>_xlfn.XLOOKUP($E928,Main_OG!$D$1:$D$766,Main_OG!AM$1:AM$766,"")</f>
        <v>17311330</v>
      </c>
    </row>
    <row r="929" spans="1:30" x14ac:dyDescent="0.35">
      <c r="A929" s="36" t="s">
        <v>1969</v>
      </c>
      <c r="B929" s="45" t="s">
        <v>451</v>
      </c>
      <c r="C929" s="45" t="s">
        <v>4411</v>
      </c>
      <c r="D929" s="36" t="s">
        <v>1981</v>
      </c>
      <c r="E929" s="36" t="str">
        <f t="shared" si="42"/>
        <v>2015_LA</v>
      </c>
      <c r="F929" s="45">
        <v>2015</v>
      </c>
      <c r="G929" s="45">
        <f>_xlfn.XLOOKUP(I929,Main_OG!$B$1:$B$766,Main_OG!$O$1:$O$766,"")</f>
        <v>0</v>
      </c>
      <c r="H929" s="45">
        <f>_xlfn.XLOOKUP(E929,Main_OG!$D$1:$D$766,Main_OG!$J$1:$J$766,"")</f>
        <v>0</v>
      </c>
      <c r="I929" s="45" t="s">
        <v>451</v>
      </c>
      <c r="J929" s="45" t="str">
        <f t="shared" si="43"/>
        <v>Entergy New Orleans Inc_LA</v>
      </c>
      <c r="K929" s="45" t="str">
        <f t="shared" si="44"/>
        <v>Entergy New Orleans, LLC_LA</v>
      </c>
      <c r="L929" s="45" t="s">
        <v>1979</v>
      </c>
      <c r="M929" s="45">
        <v>1</v>
      </c>
      <c r="N929" s="45">
        <v>17066</v>
      </c>
      <c r="O929" s="45">
        <v>2161</v>
      </c>
      <c r="P929" s="45">
        <v>161498</v>
      </c>
      <c r="Q929" s="45">
        <v>11829</v>
      </c>
      <c r="R929" s="45">
        <v>2969646</v>
      </c>
      <c r="S929" s="45">
        <v>461236</v>
      </c>
      <c r="T929" s="45">
        <v>2106413</v>
      </c>
      <c r="U929" s="45">
        <v>8.2754247999999997</v>
      </c>
      <c r="V929" s="45">
        <v>8.0480973000000002</v>
      </c>
      <c r="W929" s="45">
        <v>6.5193089999999998</v>
      </c>
      <c r="X929" s="45">
        <v>9.5055528000000002</v>
      </c>
      <c r="Y929" s="46">
        <v>239584.1</v>
      </c>
      <c r="Z929" s="46">
        <v>51335.805157833791</v>
      </c>
      <c r="AA929" s="47">
        <f>_xlfn.XLOOKUP($E929,Main_OG!$D$1:$D$766,Main_OG!AJ$1:AJ$766,"")</f>
        <v>21510280</v>
      </c>
      <c r="AB929" s="47">
        <f>_xlfn.XLOOKUP($E929,Main_OG!$D$1:$D$766,Main_OG!AK$1:AK$766,"")</f>
        <v>15427074</v>
      </c>
      <c r="AC929" s="47">
        <f>_xlfn.XLOOKUP($E929,Main_OG!$D$1:$D$766,Main_OG!AL$1:AL$766,"")</f>
        <v>1063766540</v>
      </c>
      <c r="AD929" s="47">
        <f>_xlfn.XLOOKUP($E929,Main_OG!$D$1:$D$766,Main_OG!AM$1:AM$766,"")</f>
        <v>15300736</v>
      </c>
    </row>
    <row r="930" spans="1:30" x14ac:dyDescent="0.35">
      <c r="A930" s="36" t="s">
        <v>1969</v>
      </c>
      <c r="B930" s="45" t="s">
        <v>451</v>
      </c>
      <c r="C930" s="45" t="s">
        <v>4411</v>
      </c>
      <c r="D930" s="36" t="s">
        <v>1981</v>
      </c>
      <c r="E930" s="36" t="str">
        <f t="shared" si="42"/>
        <v>2016_LA</v>
      </c>
      <c r="F930" s="45">
        <v>2016</v>
      </c>
      <c r="G930" s="45">
        <f>_xlfn.XLOOKUP(I930,Main_OG!$B$1:$B$766,Main_OG!$O$1:$O$766,"")</f>
        <v>0</v>
      </c>
      <c r="H930" s="45">
        <f>_xlfn.XLOOKUP(E930,Main_OG!$D$1:$D$766,Main_OG!$J$1:$J$766,"")</f>
        <v>0</v>
      </c>
      <c r="I930" s="45" t="s">
        <v>451</v>
      </c>
      <c r="J930" s="45" t="str">
        <f t="shared" si="43"/>
        <v>Entergy New Orleans Inc_LA</v>
      </c>
      <c r="K930" s="45" t="str">
        <f t="shared" si="44"/>
        <v>Entergy New Orleans, LLC_LA</v>
      </c>
      <c r="L930" s="45" t="s">
        <v>1980</v>
      </c>
      <c r="M930" s="45">
        <v>1</v>
      </c>
      <c r="N930" s="45">
        <v>18293</v>
      </c>
      <c r="O930" s="45">
        <v>2173</v>
      </c>
      <c r="P930" s="45">
        <v>177949</v>
      </c>
      <c r="Q930" s="45">
        <v>12227</v>
      </c>
      <c r="R930" s="45">
        <v>3052201</v>
      </c>
      <c r="S930" s="45">
        <v>440608</v>
      </c>
      <c r="T930" s="45">
        <v>2230878</v>
      </c>
      <c r="U930" s="45">
        <v>9.0291976999999992</v>
      </c>
      <c r="V930" s="45">
        <v>8.7760537000000003</v>
      </c>
      <c r="W930" s="45">
        <v>7.3038619000000002</v>
      </c>
      <c r="X930" s="45">
        <v>10.10239</v>
      </c>
      <c r="Y930" s="46">
        <v>235554.2</v>
      </c>
      <c r="Z930" s="46">
        <v>50317.622324861266</v>
      </c>
      <c r="AA930" s="47">
        <f>_xlfn.XLOOKUP($E930,Main_OG!$D$1:$D$766,Main_OG!AJ$1:AJ$766,"")</f>
        <v>17131148</v>
      </c>
      <c r="AB930" s="47">
        <f>_xlfn.XLOOKUP($E930,Main_OG!$D$1:$D$766,Main_OG!AK$1:AK$766,"")</f>
        <v>18184218</v>
      </c>
      <c r="AC930" s="47">
        <f>_xlfn.XLOOKUP($E930,Main_OG!$D$1:$D$766,Main_OG!AL$1:AL$766,"")</f>
        <v>962016908</v>
      </c>
      <c r="AD930" s="47">
        <f>_xlfn.XLOOKUP($E930,Main_OG!$D$1:$D$766,Main_OG!AM$1:AM$766,"")</f>
        <v>17151826</v>
      </c>
    </row>
    <row r="931" spans="1:30" x14ac:dyDescent="0.35">
      <c r="A931" s="36" t="s">
        <v>1981</v>
      </c>
      <c r="B931" s="45" t="s">
        <v>451</v>
      </c>
      <c r="C931" s="45" t="s">
        <v>4411</v>
      </c>
      <c r="D931" s="36" t="s">
        <v>1981</v>
      </c>
      <c r="E931" s="36" t="str">
        <f t="shared" si="42"/>
        <v>2017_LA</v>
      </c>
      <c r="F931" s="45">
        <v>2017</v>
      </c>
      <c r="G931" s="45">
        <f>_xlfn.XLOOKUP(I931,Main_OG!$B$1:$B$766,Main_OG!$O$1:$O$766,"")</f>
        <v>0</v>
      </c>
      <c r="H931" s="45">
        <f>_xlfn.XLOOKUP(E931,Main_OG!$D$1:$D$766,Main_OG!$J$1:$J$766,"")</f>
        <v>0</v>
      </c>
      <c r="I931" s="45" t="s">
        <v>451</v>
      </c>
      <c r="J931" s="45" t="str">
        <f t="shared" si="43"/>
        <v>Entergy New Orleans, LLC_LA</v>
      </c>
      <c r="K931" s="45" t="str">
        <f t="shared" si="44"/>
        <v>Entergy New Orleans, LLC_LA</v>
      </c>
      <c r="L931" s="45" t="s">
        <v>1982</v>
      </c>
      <c r="M931" s="45">
        <v>1</v>
      </c>
      <c r="N931" s="45">
        <v>18397</v>
      </c>
      <c r="O931" s="45">
        <v>2106</v>
      </c>
      <c r="P931" s="45">
        <v>179633</v>
      </c>
      <c r="Q931" s="45">
        <v>12941</v>
      </c>
      <c r="R931" s="45">
        <v>3027528</v>
      </c>
      <c r="S931" s="45">
        <v>428867</v>
      </c>
      <c r="T931" s="45">
        <v>2154642</v>
      </c>
      <c r="U931" s="45">
        <v>9.9335445</v>
      </c>
      <c r="V931" s="45">
        <v>9.8223435000000006</v>
      </c>
      <c r="W931" s="45">
        <v>8.1709481000000004</v>
      </c>
      <c r="X931" s="45">
        <v>11.327107</v>
      </c>
      <c r="Y931" s="46">
        <v>239830.7</v>
      </c>
      <c r="Z931" s="46">
        <v>51315.250339508137</v>
      </c>
      <c r="AA931" s="47">
        <f>_xlfn.XLOOKUP($E931,Main_OG!$D$1:$D$766,Main_OG!AJ$1:AJ$766,"")</f>
        <v>16793234</v>
      </c>
      <c r="AB931" s="47">
        <f>_xlfn.XLOOKUP($E931,Main_OG!$D$1:$D$766,Main_OG!AK$1:AK$766,"")</f>
        <v>17554022</v>
      </c>
      <c r="AC931" s="47">
        <f>_xlfn.XLOOKUP($E931,Main_OG!$D$1:$D$766,Main_OG!AL$1:AL$766,"")</f>
        <v>846828532</v>
      </c>
      <c r="AD931" s="47">
        <f>_xlfn.XLOOKUP($E931,Main_OG!$D$1:$D$766,Main_OG!AM$1:AM$766,"")</f>
        <v>15409745</v>
      </c>
    </row>
    <row r="932" spans="1:30" x14ac:dyDescent="0.35">
      <c r="A932" s="36" t="s">
        <v>1981</v>
      </c>
      <c r="B932" s="45" t="s">
        <v>451</v>
      </c>
      <c r="C932" s="45" t="s">
        <v>4411</v>
      </c>
      <c r="D932" s="36" t="s">
        <v>1981</v>
      </c>
      <c r="E932" s="36" t="str">
        <f t="shared" si="42"/>
        <v>2018_LA</v>
      </c>
      <c r="F932" s="45">
        <v>2018</v>
      </c>
      <c r="G932" s="45">
        <f>_xlfn.XLOOKUP(I932,Main_OG!$B$1:$B$766,Main_OG!$O$1:$O$766,"")</f>
        <v>0</v>
      </c>
      <c r="H932" s="45">
        <f>_xlfn.XLOOKUP(E932,Main_OG!$D$1:$D$766,Main_OG!$J$1:$J$766,"")</f>
        <v>0</v>
      </c>
      <c r="I932" s="45" t="s">
        <v>451</v>
      </c>
      <c r="J932" s="45" t="str">
        <f t="shared" si="43"/>
        <v>Entergy New Orleans, LLC_LA</v>
      </c>
      <c r="K932" s="45" t="str">
        <f t="shared" si="44"/>
        <v>Entergy New Orleans, LLC_LA</v>
      </c>
      <c r="L932" s="45" t="s">
        <v>1983</v>
      </c>
      <c r="M932" s="45">
        <v>1</v>
      </c>
      <c r="N932" s="45">
        <v>18760</v>
      </c>
      <c r="O932" s="45">
        <v>2044</v>
      </c>
      <c r="P932" s="45">
        <v>181829</v>
      </c>
      <c r="Q932" s="45">
        <v>12915</v>
      </c>
      <c r="R932" s="45">
        <v>3054758</v>
      </c>
      <c r="S932" s="45">
        <v>447686</v>
      </c>
      <c r="T932" s="45">
        <v>2400963</v>
      </c>
      <c r="U932" s="45">
        <v>9.2071234999999998</v>
      </c>
      <c r="V932" s="45">
        <v>9.2152373000000001</v>
      </c>
      <c r="W932" s="45">
        <v>7.3144122999999999</v>
      </c>
      <c r="X932" s="45">
        <v>10.61098</v>
      </c>
      <c r="Y932" s="46">
        <v>245220.3</v>
      </c>
      <c r="Z932" s="46">
        <v>52572.178927847868</v>
      </c>
      <c r="AA932" s="47">
        <f>_xlfn.XLOOKUP($E932,Main_OG!$D$1:$D$766,Main_OG!AJ$1:AJ$766,"")</f>
        <v>16219656</v>
      </c>
      <c r="AB932" s="47">
        <f>_xlfn.XLOOKUP($E932,Main_OG!$D$1:$D$766,Main_OG!AK$1:AK$766,"")</f>
        <v>16546730</v>
      </c>
      <c r="AC932" s="47">
        <f>_xlfn.XLOOKUP($E932,Main_OG!$D$1:$D$766,Main_OG!AL$1:AL$766,"")</f>
        <v>885461596</v>
      </c>
      <c r="AD932" s="47">
        <f>_xlfn.XLOOKUP($E932,Main_OG!$D$1:$D$766,Main_OG!AM$1:AM$766,"")</f>
        <v>17152582</v>
      </c>
    </row>
    <row r="933" spans="1:30" x14ac:dyDescent="0.35">
      <c r="A933" s="36" t="s">
        <v>1981</v>
      </c>
      <c r="B933" s="45" t="s">
        <v>451</v>
      </c>
      <c r="C933" s="45" t="s">
        <v>4411</v>
      </c>
      <c r="D933" s="36" t="s">
        <v>1981</v>
      </c>
      <c r="E933" s="36" t="str">
        <f t="shared" si="42"/>
        <v>2019_LA</v>
      </c>
      <c r="F933" s="45">
        <v>2019</v>
      </c>
      <c r="G933" s="45">
        <f>_xlfn.XLOOKUP(I933,Main_OG!$B$1:$B$766,Main_OG!$O$1:$O$766,"")</f>
        <v>0</v>
      </c>
      <c r="H933" s="45">
        <f>_xlfn.XLOOKUP(E933,Main_OG!$D$1:$D$766,Main_OG!$J$1:$J$766,"")</f>
        <v>0</v>
      </c>
      <c r="I933" s="45" t="s">
        <v>451</v>
      </c>
      <c r="J933" s="45" t="str">
        <f t="shared" si="43"/>
        <v>Entergy New Orleans, LLC_LA</v>
      </c>
      <c r="K933" s="45" t="str">
        <f t="shared" si="44"/>
        <v>Entergy New Orleans, LLC_LA</v>
      </c>
      <c r="L933" s="45" t="s">
        <v>1984</v>
      </c>
      <c r="M933" s="45">
        <v>1</v>
      </c>
      <c r="N933" s="45">
        <v>18994</v>
      </c>
      <c r="O933" s="45">
        <v>1866</v>
      </c>
      <c r="P933" s="45">
        <v>183618</v>
      </c>
      <c r="Q933" s="45">
        <v>11886</v>
      </c>
      <c r="R933" s="45">
        <v>3021231</v>
      </c>
      <c r="S933" s="45">
        <v>437611</v>
      </c>
      <c r="T933" s="45">
        <v>2353210</v>
      </c>
      <c r="U933" s="45">
        <v>9.0795893999999997</v>
      </c>
      <c r="V933" s="45">
        <v>8.7995588999999992</v>
      </c>
      <c r="W933" s="45">
        <v>7.1369778000000004</v>
      </c>
      <c r="X933" s="45">
        <v>10.147046</v>
      </c>
      <c r="Y933" s="46">
        <v>246361.1</v>
      </c>
      <c r="Z933" s="46">
        <v>52886.652491206529</v>
      </c>
      <c r="AA933" s="47">
        <f>_xlfn.XLOOKUP($E933,Main_OG!$D$1:$D$766,Main_OG!AJ$1:AJ$766,"")</f>
        <v>10552220</v>
      </c>
      <c r="AB933" s="47">
        <f>_xlfn.XLOOKUP($E933,Main_OG!$D$1:$D$766,Main_OG!AK$1:AK$766,"")</f>
        <v>12560634</v>
      </c>
      <c r="AC933" s="47">
        <f>_xlfn.XLOOKUP($E933,Main_OG!$D$1:$D$766,Main_OG!AL$1:AL$766,"")</f>
        <v>1001278806</v>
      </c>
      <c r="AD933" s="47">
        <f>_xlfn.XLOOKUP($E933,Main_OG!$D$1:$D$766,Main_OG!AM$1:AM$766,"")</f>
        <v>13981335</v>
      </c>
    </row>
    <row r="934" spans="1:30" x14ac:dyDescent="0.35">
      <c r="A934" s="36" t="s">
        <v>1981</v>
      </c>
      <c r="B934" s="45" t="s">
        <v>451</v>
      </c>
      <c r="C934" s="45" t="s">
        <v>4411</v>
      </c>
      <c r="D934" s="36" t="s">
        <v>1981</v>
      </c>
      <c r="E934" s="36" t="str">
        <f t="shared" si="42"/>
        <v>2020_LA</v>
      </c>
      <c r="F934" s="45">
        <v>2020</v>
      </c>
      <c r="G934" s="45">
        <f>_xlfn.XLOOKUP(I934,Main_OG!$B$1:$B$766,Main_OG!$O$1:$O$766,"")</f>
        <v>0</v>
      </c>
      <c r="H934" s="45">
        <f>_xlfn.XLOOKUP(E934,Main_OG!$D$1:$D$766,Main_OG!$J$1:$J$766,"")</f>
        <v>0</v>
      </c>
      <c r="I934" s="45" t="s">
        <v>451</v>
      </c>
      <c r="J934" s="45" t="str">
        <f t="shared" si="43"/>
        <v>Entergy New Orleans, LLC_LA</v>
      </c>
      <c r="K934" s="45" t="str">
        <f t="shared" si="44"/>
        <v>Entergy New Orleans, LLC_LA</v>
      </c>
      <c r="L934" s="45" t="s">
        <v>1985</v>
      </c>
      <c r="M934" s="45">
        <v>1</v>
      </c>
      <c r="N934" s="45">
        <v>19120</v>
      </c>
      <c r="O934" s="45">
        <v>1784</v>
      </c>
      <c r="P934" s="45">
        <v>0</v>
      </c>
      <c r="Q934" s="45">
        <v>10814</v>
      </c>
      <c r="R934" s="45">
        <v>2721766</v>
      </c>
      <c r="S934" s="45">
        <v>422642</v>
      </c>
      <c r="T934" s="45">
        <v>0</v>
      </c>
      <c r="U934" s="45">
        <v>8.7664138999999999</v>
      </c>
      <c r="V934" s="45">
        <v>8.4906307000000005</v>
      </c>
      <c r="W934" s="45">
        <v>5.5638814999999999</v>
      </c>
      <c r="X934" s="45">
        <v>0</v>
      </c>
      <c r="Y934" s="46">
        <v>228825.3</v>
      </c>
      <c r="Z934" s="46">
        <v>49199.330722272964</v>
      </c>
      <c r="AA934" s="47">
        <f>_xlfn.XLOOKUP($E934,Main_OG!$D$1:$D$766,Main_OG!AJ$1:AJ$766,"")</f>
        <v>5472884</v>
      </c>
      <c r="AB934" s="47">
        <f>_xlfn.XLOOKUP($E934,Main_OG!$D$1:$D$766,Main_OG!AK$1:AK$766,"")</f>
        <v>13176920</v>
      </c>
      <c r="AC934" s="47">
        <f>_xlfn.XLOOKUP($E934,Main_OG!$D$1:$D$766,Main_OG!AL$1:AL$766,"")</f>
        <v>1018397694</v>
      </c>
      <c r="AD934" s="47">
        <f>_xlfn.XLOOKUP($E934,Main_OG!$D$1:$D$766,Main_OG!AM$1:AM$766,"")</f>
        <v>0</v>
      </c>
    </row>
    <row r="935" spans="1:30" x14ac:dyDescent="0.35">
      <c r="A935" s="36" t="s">
        <v>1986</v>
      </c>
      <c r="B935" s="45" t="s">
        <v>77</v>
      </c>
      <c r="C935" s="45" t="s">
        <v>4412</v>
      </c>
      <c r="D935" s="36" t="s">
        <v>1986</v>
      </c>
      <c r="E935" s="36" t="str">
        <f t="shared" si="42"/>
        <v>2008_TX</v>
      </c>
      <c r="F935" s="45">
        <v>2008</v>
      </c>
      <c r="G935" s="45">
        <f>_xlfn.XLOOKUP(I935,Main_OG!$B$1:$B$766,Main_OG!$O$1:$O$766,"")</f>
        <v>1</v>
      </c>
      <c r="H935" s="45">
        <f>_xlfn.XLOOKUP(E935,Main_OG!$D$1:$D$766,Main_OG!$J$1:$J$766,"")</f>
        <v>0</v>
      </c>
      <c r="I935" s="45" t="s">
        <v>77</v>
      </c>
      <c r="J935" s="45" t="str">
        <f t="shared" si="43"/>
        <v>Entergy Texas Inc._TX</v>
      </c>
      <c r="K935" s="45" t="str">
        <f t="shared" si="44"/>
        <v>Entergy Texas Inc._TX</v>
      </c>
      <c r="L935" s="45" t="s">
        <v>1987</v>
      </c>
      <c r="M935" s="45">
        <v>0</v>
      </c>
      <c r="N935" s="45">
        <v>44316</v>
      </c>
      <c r="O935" s="45">
        <v>4793</v>
      </c>
      <c r="P935" s="45">
        <v>347776</v>
      </c>
      <c r="Q935" s="45">
        <v>0</v>
      </c>
      <c r="R935" s="45">
        <v>4340205</v>
      </c>
      <c r="S935" s="45">
        <v>5948393</v>
      </c>
      <c r="T935" s="45">
        <v>5244889</v>
      </c>
      <c r="U935" s="45">
        <v>0</v>
      </c>
      <c r="V935" s="45">
        <v>9.94</v>
      </c>
      <c r="W935" s="45">
        <v>8.17</v>
      </c>
      <c r="X935" s="45">
        <v>11.16</v>
      </c>
      <c r="Y935" s="46">
        <v>1287191.5</v>
      </c>
      <c r="Z935" s="46">
        <v>52951.147102112925</v>
      </c>
      <c r="AA935" s="47">
        <f>_xlfn.XLOOKUP($E935,Main_OG!$D$1:$D$766,Main_OG!AJ$1:AJ$766,"")</f>
        <v>203679854</v>
      </c>
      <c r="AB935" s="47">
        <f>_xlfn.XLOOKUP($E935,Main_OG!$D$1:$D$766,Main_OG!AK$1:AK$766,"")</f>
        <v>4419394</v>
      </c>
      <c r="AC935" s="47">
        <f>_xlfn.XLOOKUP($E935,Main_OG!$D$1:$D$766,Main_OG!AL$1:AL$766,"")</f>
        <v>3031039694</v>
      </c>
      <c r="AD935" s="47">
        <f>_xlfn.XLOOKUP($E935,Main_OG!$D$1:$D$766,Main_OG!AM$1:AM$766,"")</f>
        <v>40727370</v>
      </c>
    </row>
    <row r="936" spans="1:30" x14ac:dyDescent="0.35">
      <c r="A936" s="36" t="s">
        <v>1986</v>
      </c>
      <c r="B936" s="45" t="s">
        <v>77</v>
      </c>
      <c r="C936" s="45" t="s">
        <v>4412</v>
      </c>
      <c r="D936" s="36" t="s">
        <v>1986</v>
      </c>
      <c r="E936" s="36" t="str">
        <f t="shared" si="42"/>
        <v>2009_TX</v>
      </c>
      <c r="F936" s="45">
        <v>2009</v>
      </c>
      <c r="G936" s="45">
        <f>_xlfn.XLOOKUP(I936,Main_OG!$B$1:$B$766,Main_OG!$O$1:$O$766,"")</f>
        <v>1</v>
      </c>
      <c r="H936" s="45">
        <f>_xlfn.XLOOKUP(E936,Main_OG!$D$1:$D$766,Main_OG!$J$1:$J$766,"")</f>
        <v>0</v>
      </c>
      <c r="I936" s="45" t="s">
        <v>77</v>
      </c>
      <c r="J936" s="45" t="str">
        <f t="shared" si="43"/>
        <v>Entergy Texas Inc._TX</v>
      </c>
      <c r="K936" s="45" t="str">
        <f t="shared" si="44"/>
        <v>Entergy Texas Inc._TX</v>
      </c>
      <c r="L936" s="45" t="s">
        <v>1988</v>
      </c>
      <c r="M936" s="45">
        <v>0</v>
      </c>
      <c r="N936" s="45">
        <v>45065</v>
      </c>
      <c r="O936" s="45">
        <v>4807</v>
      </c>
      <c r="P936" s="45">
        <v>351076</v>
      </c>
      <c r="Q936" s="45">
        <v>0</v>
      </c>
      <c r="R936" s="45">
        <v>4421978</v>
      </c>
      <c r="S936" s="45">
        <v>5570308</v>
      </c>
      <c r="T936" s="45">
        <v>5453374</v>
      </c>
      <c r="U936" s="45">
        <v>0</v>
      </c>
      <c r="V936" s="45">
        <v>7.84</v>
      </c>
      <c r="W936" s="45">
        <v>5.91</v>
      </c>
      <c r="X936" s="45">
        <v>9.35</v>
      </c>
      <c r="Y936" s="46">
        <v>1285560.2</v>
      </c>
      <c r="Z936" s="46">
        <v>51833.424247576615</v>
      </c>
      <c r="AA936" s="47">
        <f>_xlfn.XLOOKUP($E936,Main_OG!$D$1:$D$766,Main_OG!AJ$1:AJ$766,"")</f>
        <v>190813300</v>
      </c>
      <c r="AB936" s="47">
        <f>_xlfn.XLOOKUP($E936,Main_OG!$D$1:$D$766,Main_OG!AK$1:AK$766,"")</f>
        <v>5977652</v>
      </c>
      <c r="AC936" s="47">
        <f>_xlfn.XLOOKUP($E936,Main_OG!$D$1:$D$766,Main_OG!AL$1:AL$766,"")</f>
        <v>2935102114</v>
      </c>
      <c r="AD936" s="47">
        <f>_xlfn.XLOOKUP($E936,Main_OG!$D$1:$D$766,Main_OG!AM$1:AM$766,"")</f>
        <v>41497617</v>
      </c>
    </row>
    <row r="937" spans="1:30" x14ac:dyDescent="0.35">
      <c r="A937" s="36" t="s">
        <v>1986</v>
      </c>
      <c r="B937" s="45" t="s">
        <v>77</v>
      </c>
      <c r="C937" s="45" t="s">
        <v>4412</v>
      </c>
      <c r="D937" s="36" t="s">
        <v>1986</v>
      </c>
      <c r="E937" s="36" t="str">
        <f t="shared" si="42"/>
        <v>2010_TX</v>
      </c>
      <c r="F937" s="45">
        <v>2010</v>
      </c>
      <c r="G937" s="45">
        <f>_xlfn.XLOOKUP(I937,Main_OG!$B$1:$B$766,Main_OG!$O$1:$O$766,"")</f>
        <v>1</v>
      </c>
      <c r="H937" s="45">
        <f>_xlfn.XLOOKUP(E937,Main_OG!$D$1:$D$766,Main_OG!$J$1:$J$766,"")</f>
        <v>0</v>
      </c>
      <c r="I937" s="45" t="s">
        <v>77</v>
      </c>
      <c r="J937" s="45" t="str">
        <f t="shared" si="43"/>
        <v>Entergy Texas Inc._TX</v>
      </c>
      <c r="K937" s="45" t="str">
        <f t="shared" si="44"/>
        <v>Entergy Texas Inc._TX</v>
      </c>
      <c r="L937" s="45" t="s">
        <v>1989</v>
      </c>
      <c r="M937" s="45">
        <v>0</v>
      </c>
      <c r="N937" s="45">
        <v>46008</v>
      </c>
      <c r="O937" s="45">
        <v>4938</v>
      </c>
      <c r="P937" s="45">
        <v>356059</v>
      </c>
      <c r="Q937" s="45">
        <v>0</v>
      </c>
      <c r="R937" s="45">
        <v>4541355</v>
      </c>
      <c r="S937" s="45">
        <v>5641858</v>
      </c>
      <c r="T937" s="45">
        <v>5957864</v>
      </c>
      <c r="U937" s="45">
        <v>0</v>
      </c>
      <c r="V937" s="45">
        <v>6.94</v>
      </c>
      <c r="W937" s="45">
        <v>5.27</v>
      </c>
      <c r="X937" s="45">
        <v>8.4700000000000006</v>
      </c>
      <c r="Y937" s="46">
        <v>1323059.1000000001</v>
      </c>
      <c r="Z937" s="46">
        <v>52415.200806817331</v>
      </c>
      <c r="AA937" s="47">
        <f>_xlfn.XLOOKUP($E937,Main_OG!$D$1:$D$766,Main_OG!AJ$1:AJ$766,"")</f>
        <v>206237270</v>
      </c>
      <c r="AB937" s="47">
        <f>_xlfn.XLOOKUP($E937,Main_OG!$D$1:$D$766,Main_OG!AK$1:AK$766,"")</f>
        <v>2849102</v>
      </c>
      <c r="AC937" s="47">
        <f>_xlfn.XLOOKUP($E937,Main_OG!$D$1:$D$766,Main_OG!AL$1:AL$766,"")</f>
        <v>2882061072</v>
      </c>
      <c r="AD937" s="47">
        <f>_xlfn.XLOOKUP($E937,Main_OG!$D$1:$D$766,Main_OG!AM$1:AM$766,"")</f>
        <v>41335248</v>
      </c>
    </row>
    <row r="938" spans="1:30" x14ac:dyDescent="0.35">
      <c r="A938" s="36" t="s">
        <v>1986</v>
      </c>
      <c r="B938" s="45" t="s">
        <v>77</v>
      </c>
      <c r="C938" s="45" t="s">
        <v>4412</v>
      </c>
      <c r="D938" s="36" t="s">
        <v>1986</v>
      </c>
      <c r="E938" s="36" t="str">
        <f t="shared" si="42"/>
        <v>2011_TX</v>
      </c>
      <c r="F938" s="45">
        <v>2011</v>
      </c>
      <c r="G938" s="45">
        <f>_xlfn.XLOOKUP(I938,Main_OG!$B$1:$B$766,Main_OG!$O$1:$O$766,"")</f>
        <v>1</v>
      </c>
      <c r="H938" s="45">
        <f>_xlfn.XLOOKUP(E938,Main_OG!$D$1:$D$766,Main_OG!$J$1:$J$766,"")</f>
        <v>0</v>
      </c>
      <c r="I938" s="45" t="s">
        <v>77</v>
      </c>
      <c r="J938" s="45" t="str">
        <f t="shared" si="43"/>
        <v>Entergy Texas Inc._TX</v>
      </c>
      <c r="K938" s="45" t="str">
        <f t="shared" si="44"/>
        <v>Entergy Texas Inc._TX</v>
      </c>
      <c r="L938" s="45" t="s">
        <v>1990</v>
      </c>
      <c r="M938" s="45">
        <v>0</v>
      </c>
      <c r="N938" s="45">
        <v>46722</v>
      </c>
      <c r="O938" s="45">
        <v>4898</v>
      </c>
      <c r="P938" s="45">
        <v>360070</v>
      </c>
      <c r="Q938" s="45">
        <v>0</v>
      </c>
      <c r="R938" s="45">
        <v>4726549</v>
      </c>
      <c r="S938" s="45">
        <v>6102361</v>
      </c>
      <c r="T938" s="45">
        <v>6033987</v>
      </c>
      <c r="U938" s="45">
        <v>0</v>
      </c>
      <c r="V938" s="45">
        <v>7.7</v>
      </c>
      <c r="W938" s="45">
        <v>5.63</v>
      </c>
      <c r="X938" s="45">
        <v>9.67</v>
      </c>
      <c r="Y938" s="46">
        <v>1370174.9</v>
      </c>
      <c r="Z938" s="46">
        <v>53427.489668364484</v>
      </c>
      <c r="AA938" s="47">
        <f>_xlfn.XLOOKUP($E938,Main_OG!$D$1:$D$766,Main_OG!AJ$1:AJ$766,"")</f>
        <v>220852962</v>
      </c>
      <c r="AB938" s="47">
        <f>_xlfn.XLOOKUP($E938,Main_OG!$D$1:$D$766,Main_OG!AK$1:AK$766,"")</f>
        <v>3232160</v>
      </c>
      <c r="AC938" s="47">
        <f>_xlfn.XLOOKUP($E938,Main_OG!$D$1:$D$766,Main_OG!AL$1:AL$766,"")</f>
        <v>3110801834</v>
      </c>
      <c r="AD938" s="47">
        <f>_xlfn.XLOOKUP($E938,Main_OG!$D$1:$D$766,Main_OG!AM$1:AM$766,"")</f>
        <v>39648457</v>
      </c>
    </row>
    <row r="939" spans="1:30" x14ac:dyDescent="0.35">
      <c r="A939" s="36" t="s">
        <v>1986</v>
      </c>
      <c r="B939" s="45" t="s">
        <v>77</v>
      </c>
      <c r="C939" s="45" t="s">
        <v>4412</v>
      </c>
      <c r="D939" s="36" t="s">
        <v>1986</v>
      </c>
      <c r="E939" s="36" t="str">
        <f t="shared" si="42"/>
        <v>2012_TX</v>
      </c>
      <c r="F939" s="45">
        <v>2012</v>
      </c>
      <c r="G939" s="45">
        <f>_xlfn.XLOOKUP(I939,Main_OG!$B$1:$B$766,Main_OG!$O$1:$O$766,"")</f>
        <v>1</v>
      </c>
      <c r="H939" s="45">
        <f>_xlfn.XLOOKUP(E939,Main_OG!$D$1:$D$766,Main_OG!$J$1:$J$766,"")</f>
        <v>0</v>
      </c>
      <c r="I939" s="45" t="s">
        <v>77</v>
      </c>
      <c r="J939" s="45" t="str">
        <f t="shared" si="43"/>
        <v>Entergy Texas Inc._TX</v>
      </c>
      <c r="K939" s="45" t="str">
        <f t="shared" si="44"/>
        <v>Entergy Texas Inc._TX</v>
      </c>
      <c r="L939" s="45" t="s">
        <v>1991</v>
      </c>
      <c r="M939" s="45">
        <v>0</v>
      </c>
      <c r="N939" s="45">
        <v>47342</v>
      </c>
      <c r="O939" s="45">
        <v>4906</v>
      </c>
      <c r="P939" s="45">
        <v>364095</v>
      </c>
      <c r="Q939" s="45">
        <v>0</v>
      </c>
      <c r="R939" s="45">
        <v>4674677</v>
      </c>
      <c r="S939" s="45">
        <v>6066047</v>
      </c>
      <c r="T939" s="45">
        <v>5603724</v>
      </c>
      <c r="U939" s="45">
        <v>0</v>
      </c>
      <c r="V939" s="45">
        <v>6.7999628999999997</v>
      </c>
      <c r="W939" s="45">
        <v>4.8009684000000004</v>
      </c>
      <c r="X939" s="45">
        <v>8.9778421999999996</v>
      </c>
      <c r="Y939" s="46">
        <v>1438354.4</v>
      </c>
      <c r="Z939" s="46">
        <v>55142.914539574267</v>
      </c>
      <c r="AA939" s="47">
        <f>_xlfn.XLOOKUP($E939,Main_OG!$D$1:$D$766,Main_OG!AJ$1:AJ$766,"")</f>
        <v>194610414</v>
      </c>
      <c r="AB939" s="47">
        <f>_xlfn.XLOOKUP($E939,Main_OG!$D$1:$D$766,Main_OG!AK$1:AK$766,"")</f>
        <v>6389742</v>
      </c>
      <c r="AC939" s="47">
        <f>_xlfn.XLOOKUP($E939,Main_OG!$D$1:$D$766,Main_OG!AL$1:AL$766,"")</f>
        <v>3262388996</v>
      </c>
      <c r="AD939" s="47">
        <f>_xlfn.XLOOKUP($E939,Main_OG!$D$1:$D$766,Main_OG!AM$1:AM$766,"")</f>
        <v>38441017</v>
      </c>
    </row>
    <row r="940" spans="1:30" x14ac:dyDescent="0.35">
      <c r="A940" s="36" t="s">
        <v>1986</v>
      </c>
      <c r="B940" s="45" t="s">
        <v>77</v>
      </c>
      <c r="C940" s="45" t="s">
        <v>4412</v>
      </c>
      <c r="D940" s="36" t="s">
        <v>1986</v>
      </c>
      <c r="E940" s="36" t="str">
        <f t="shared" si="42"/>
        <v>2013_TX</v>
      </c>
      <c r="F940" s="45">
        <v>2013</v>
      </c>
      <c r="G940" s="45">
        <f>_xlfn.XLOOKUP(I940,Main_OG!$B$1:$B$766,Main_OG!$O$1:$O$766,"")</f>
        <v>1</v>
      </c>
      <c r="H940" s="45">
        <f>_xlfn.XLOOKUP(E940,Main_OG!$D$1:$D$766,Main_OG!$J$1:$J$766,"")</f>
        <v>0</v>
      </c>
      <c r="I940" s="45" t="s">
        <v>77</v>
      </c>
      <c r="J940" s="45" t="str">
        <f t="shared" si="43"/>
        <v>Entergy Texas Inc._TX</v>
      </c>
      <c r="K940" s="45" t="str">
        <f t="shared" si="44"/>
        <v>Entergy Texas Inc._TX</v>
      </c>
      <c r="L940" s="45" t="s">
        <v>1992</v>
      </c>
      <c r="M940" s="45">
        <v>0</v>
      </c>
      <c r="N940" s="45">
        <v>47937</v>
      </c>
      <c r="O940" s="45">
        <v>5087</v>
      </c>
      <c r="P940" s="45">
        <v>368081</v>
      </c>
      <c r="Q940" s="45">
        <v>0</v>
      </c>
      <c r="R940" s="45">
        <v>4684096</v>
      </c>
      <c r="S940" s="45">
        <v>6403940</v>
      </c>
      <c r="T940" s="45">
        <v>5725554</v>
      </c>
      <c r="U940" s="45">
        <v>0</v>
      </c>
      <c r="V940" s="45">
        <v>6.8164679000000001</v>
      </c>
      <c r="W940" s="45">
        <v>4.9521934999999999</v>
      </c>
      <c r="X940" s="45">
        <v>9.4640257000000005</v>
      </c>
      <c r="Y940" s="46">
        <v>1511806.5</v>
      </c>
      <c r="Z940" s="46">
        <v>57093.153737780332</v>
      </c>
      <c r="AA940" s="47">
        <f>_xlfn.XLOOKUP($E940,Main_OG!$D$1:$D$766,Main_OG!AJ$1:AJ$766,"")</f>
        <v>204973390</v>
      </c>
      <c r="AB940" s="47">
        <f>_xlfn.XLOOKUP($E940,Main_OG!$D$1:$D$766,Main_OG!AK$1:AK$766,"")</f>
        <v>4517374</v>
      </c>
      <c r="AC940" s="47">
        <f>_xlfn.XLOOKUP($E940,Main_OG!$D$1:$D$766,Main_OG!AL$1:AL$766,"")</f>
        <v>3076364045</v>
      </c>
      <c r="AD940" s="47">
        <f>_xlfn.XLOOKUP($E940,Main_OG!$D$1:$D$766,Main_OG!AM$1:AM$766,"")</f>
        <v>38314996</v>
      </c>
    </row>
    <row r="941" spans="1:30" x14ac:dyDescent="0.35">
      <c r="A941" s="36" t="s">
        <v>1986</v>
      </c>
      <c r="B941" s="45" t="s">
        <v>77</v>
      </c>
      <c r="C941" s="45" t="s">
        <v>4412</v>
      </c>
      <c r="D941" s="36" t="s">
        <v>1986</v>
      </c>
      <c r="E941" s="36" t="str">
        <f t="shared" si="42"/>
        <v>2014_TX</v>
      </c>
      <c r="F941" s="45">
        <v>2014</v>
      </c>
      <c r="G941" s="45">
        <f>_xlfn.XLOOKUP(I941,Main_OG!$B$1:$B$766,Main_OG!$O$1:$O$766,"")</f>
        <v>1</v>
      </c>
      <c r="H941" s="45">
        <f>_xlfn.XLOOKUP(E941,Main_OG!$D$1:$D$766,Main_OG!$J$1:$J$766,"")</f>
        <v>0</v>
      </c>
      <c r="I941" s="45" t="s">
        <v>77</v>
      </c>
      <c r="J941" s="45" t="str">
        <f t="shared" si="43"/>
        <v>Entergy Texas Inc._TX</v>
      </c>
      <c r="K941" s="45" t="str">
        <f t="shared" si="44"/>
        <v>Entergy Texas Inc._TX</v>
      </c>
      <c r="L941" s="45" t="s">
        <v>1993</v>
      </c>
      <c r="M941" s="45">
        <v>0</v>
      </c>
      <c r="N941" s="45">
        <v>48516</v>
      </c>
      <c r="O941" s="45">
        <v>5286</v>
      </c>
      <c r="P941" s="45">
        <v>371752</v>
      </c>
      <c r="Q941" s="45">
        <v>0</v>
      </c>
      <c r="R941" s="45">
        <v>4747814</v>
      </c>
      <c r="S941" s="45">
        <v>7140470</v>
      </c>
      <c r="T941" s="45">
        <v>5810453</v>
      </c>
      <c r="U941" s="45">
        <v>0</v>
      </c>
      <c r="V941" s="45">
        <v>7.9877329000000001</v>
      </c>
      <c r="W941" s="45">
        <v>5.8008085999999999</v>
      </c>
      <c r="X941" s="45">
        <v>10.338317999999999</v>
      </c>
      <c r="Y941" s="46">
        <v>1559636.1</v>
      </c>
      <c r="Z941" s="46">
        <v>57843.36974409315</v>
      </c>
      <c r="AA941" s="47">
        <f>_xlfn.XLOOKUP($E941,Main_OG!$D$1:$D$766,Main_OG!AJ$1:AJ$766,"")</f>
        <v>203315006</v>
      </c>
      <c r="AB941" s="47">
        <f>_xlfn.XLOOKUP($E941,Main_OG!$D$1:$D$766,Main_OG!AK$1:AK$766,"")</f>
        <v>1634030</v>
      </c>
      <c r="AC941" s="47">
        <f>_xlfn.XLOOKUP($E941,Main_OG!$D$1:$D$766,Main_OG!AL$1:AL$766,"")</f>
        <v>3070820282</v>
      </c>
      <c r="AD941" s="47">
        <f>_xlfn.XLOOKUP($E941,Main_OG!$D$1:$D$766,Main_OG!AM$1:AM$766,"")</f>
        <v>39287443</v>
      </c>
    </row>
    <row r="942" spans="1:30" x14ac:dyDescent="0.35">
      <c r="A942" s="36" t="s">
        <v>1986</v>
      </c>
      <c r="B942" s="45" t="s">
        <v>77</v>
      </c>
      <c r="C942" s="45" t="s">
        <v>4412</v>
      </c>
      <c r="D942" s="36" t="s">
        <v>1986</v>
      </c>
      <c r="E942" s="36" t="str">
        <f t="shared" si="42"/>
        <v>2015_TX</v>
      </c>
      <c r="F942" s="45">
        <v>2015</v>
      </c>
      <c r="G942" s="45">
        <f>_xlfn.XLOOKUP(I942,Main_OG!$B$1:$B$766,Main_OG!$O$1:$O$766,"")</f>
        <v>1</v>
      </c>
      <c r="H942" s="45">
        <f>_xlfn.XLOOKUP(E942,Main_OG!$D$1:$D$766,Main_OG!$J$1:$J$766,"")</f>
        <v>0</v>
      </c>
      <c r="I942" s="45" t="s">
        <v>77</v>
      </c>
      <c r="J942" s="45" t="str">
        <f t="shared" si="43"/>
        <v>Entergy Texas Inc._TX</v>
      </c>
      <c r="K942" s="45" t="str">
        <f t="shared" si="44"/>
        <v>Entergy Texas Inc._TX</v>
      </c>
      <c r="L942" s="45" t="s">
        <v>1994</v>
      </c>
      <c r="M942" s="45">
        <v>0</v>
      </c>
      <c r="N942" s="45">
        <v>49136</v>
      </c>
      <c r="O942" s="45">
        <v>5425</v>
      </c>
      <c r="P942" s="45">
        <v>377811</v>
      </c>
      <c r="Q942" s="45">
        <v>0</v>
      </c>
      <c r="R942" s="45">
        <v>4823712</v>
      </c>
      <c r="S942" s="45">
        <v>7035531</v>
      </c>
      <c r="T942" s="45">
        <v>5888841</v>
      </c>
      <c r="U942" s="45">
        <v>0</v>
      </c>
      <c r="V942" s="45">
        <v>7.5198789000000001</v>
      </c>
      <c r="W942" s="45">
        <v>5.1782899999999996</v>
      </c>
      <c r="X942" s="45">
        <v>9.8306576999999997</v>
      </c>
      <c r="Y942" s="46">
        <v>1634127.1</v>
      </c>
      <c r="Z942" s="46">
        <v>59490.880673596999</v>
      </c>
      <c r="AA942" s="47">
        <f>_xlfn.XLOOKUP($E942,Main_OG!$D$1:$D$766,Main_OG!AJ$1:AJ$766,"")</f>
        <v>173558394</v>
      </c>
      <c r="AB942" s="47">
        <f>_xlfn.XLOOKUP($E942,Main_OG!$D$1:$D$766,Main_OG!AK$1:AK$766,"")</f>
        <v>1097098</v>
      </c>
      <c r="AC942" s="47">
        <f>_xlfn.XLOOKUP($E942,Main_OG!$D$1:$D$766,Main_OG!AL$1:AL$766,"")</f>
        <v>3487770466</v>
      </c>
      <c r="AD942" s="47">
        <f>_xlfn.XLOOKUP($E942,Main_OG!$D$1:$D$766,Main_OG!AM$1:AM$766,"")</f>
        <v>39354677</v>
      </c>
    </row>
    <row r="943" spans="1:30" x14ac:dyDescent="0.35">
      <c r="A943" s="36" t="s">
        <v>1986</v>
      </c>
      <c r="B943" s="45" t="s">
        <v>77</v>
      </c>
      <c r="C943" s="45" t="s">
        <v>4412</v>
      </c>
      <c r="D943" s="36" t="s">
        <v>1986</v>
      </c>
      <c r="E943" s="36" t="str">
        <f t="shared" si="42"/>
        <v>2016_TX</v>
      </c>
      <c r="F943" s="45">
        <v>2016</v>
      </c>
      <c r="G943" s="45">
        <f>_xlfn.XLOOKUP(I943,Main_OG!$B$1:$B$766,Main_OG!$O$1:$O$766,"")</f>
        <v>1</v>
      </c>
      <c r="H943" s="45">
        <f>_xlfn.XLOOKUP(E943,Main_OG!$D$1:$D$766,Main_OG!$J$1:$J$766,"")</f>
        <v>0</v>
      </c>
      <c r="I943" s="45" t="s">
        <v>77</v>
      </c>
      <c r="J943" s="45" t="str">
        <f t="shared" si="43"/>
        <v>Entergy Texas Inc._TX</v>
      </c>
      <c r="K943" s="45" t="str">
        <f t="shared" si="44"/>
        <v>Entergy Texas Inc._TX</v>
      </c>
      <c r="L943" s="45" t="s">
        <v>1995</v>
      </c>
      <c r="M943" s="45">
        <v>0</v>
      </c>
      <c r="N943" s="45">
        <v>49942</v>
      </c>
      <c r="O943" s="45">
        <v>5411</v>
      </c>
      <c r="P943" s="45">
        <v>384217</v>
      </c>
      <c r="Q943" s="45">
        <v>0</v>
      </c>
      <c r="R943" s="45">
        <v>4852509</v>
      </c>
      <c r="S943" s="45">
        <v>7493024</v>
      </c>
      <c r="T943" s="45">
        <v>5835926</v>
      </c>
      <c r="U943" s="45">
        <v>0</v>
      </c>
      <c r="V943" s="45">
        <v>7.3310673</v>
      </c>
      <c r="W943" s="45">
        <v>5.0778337000000002</v>
      </c>
      <c r="X943" s="45">
        <v>9.6790929000000006</v>
      </c>
      <c r="Y943" s="46">
        <v>1633863.3</v>
      </c>
      <c r="Z943" s="46">
        <v>58531.903487790238</v>
      </c>
      <c r="AA943" s="47">
        <f>_xlfn.XLOOKUP($E943,Main_OG!$D$1:$D$766,Main_OG!AJ$1:AJ$766,"")</f>
        <v>172260984</v>
      </c>
      <c r="AB943" s="47">
        <f>_xlfn.XLOOKUP($E943,Main_OG!$D$1:$D$766,Main_OG!AK$1:AK$766,"")</f>
        <v>807834</v>
      </c>
      <c r="AC943" s="47">
        <f>_xlfn.XLOOKUP($E943,Main_OG!$D$1:$D$766,Main_OG!AL$1:AL$766,"")</f>
        <v>3179319382</v>
      </c>
      <c r="AD943" s="47">
        <f>_xlfn.XLOOKUP($E943,Main_OG!$D$1:$D$766,Main_OG!AM$1:AM$766,"")</f>
        <v>42079445</v>
      </c>
    </row>
    <row r="944" spans="1:30" x14ac:dyDescent="0.35">
      <c r="A944" s="36" t="s">
        <v>1986</v>
      </c>
      <c r="B944" s="45" t="s">
        <v>77</v>
      </c>
      <c r="C944" s="45" t="s">
        <v>4412</v>
      </c>
      <c r="D944" s="36" t="s">
        <v>1986</v>
      </c>
      <c r="E944" s="36" t="str">
        <f t="shared" si="42"/>
        <v>2017_TX</v>
      </c>
      <c r="F944" s="45">
        <v>2017</v>
      </c>
      <c r="G944" s="45">
        <f>_xlfn.XLOOKUP(I944,Main_OG!$B$1:$B$766,Main_OG!$O$1:$O$766,"")</f>
        <v>1</v>
      </c>
      <c r="H944" s="45">
        <f>_xlfn.XLOOKUP(E944,Main_OG!$D$1:$D$766,Main_OG!$J$1:$J$766,"")</f>
        <v>0</v>
      </c>
      <c r="I944" s="45" t="s">
        <v>77</v>
      </c>
      <c r="J944" s="45" t="str">
        <f t="shared" si="43"/>
        <v>Entergy Texas Inc._TX</v>
      </c>
      <c r="K944" s="45" t="str">
        <f t="shared" si="44"/>
        <v>Entergy Texas Inc._TX</v>
      </c>
      <c r="L944" s="45" t="s">
        <v>1996</v>
      </c>
      <c r="M944" s="45">
        <v>0</v>
      </c>
      <c r="N944" s="45">
        <v>50490</v>
      </c>
      <c r="O944" s="45">
        <v>5510</v>
      </c>
      <c r="P944" s="45">
        <v>390771</v>
      </c>
      <c r="Q944" s="45">
        <v>0</v>
      </c>
      <c r="R944" s="45">
        <v>4821038</v>
      </c>
      <c r="S944" s="45">
        <v>7520955</v>
      </c>
      <c r="T944" s="45">
        <v>5716452</v>
      </c>
      <c r="U944" s="45">
        <v>0</v>
      </c>
      <c r="V944" s="45">
        <v>7.9973877</v>
      </c>
      <c r="W944" s="45">
        <v>5.3881309000000002</v>
      </c>
      <c r="X944" s="45">
        <v>10.428331999999999</v>
      </c>
      <c r="Y944" s="46">
        <v>1667313</v>
      </c>
      <c r="Z944" s="46">
        <v>58934.346102141797</v>
      </c>
      <c r="AA944" s="47">
        <f>_xlfn.XLOOKUP($E944,Main_OG!$D$1:$D$766,Main_OG!AJ$1:AJ$766,"")</f>
        <v>186975108</v>
      </c>
      <c r="AB944" s="47">
        <f>_xlfn.XLOOKUP($E944,Main_OG!$D$1:$D$766,Main_OG!AK$1:AK$766,"")</f>
        <v>725334</v>
      </c>
      <c r="AC944" s="47">
        <f>_xlfn.XLOOKUP($E944,Main_OG!$D$1:$D$766,Main_OG!AL$1:AL$766,"")</f>
        <v>2886910464</v>
      </c>
      <c r="AD944" s="47">
        <f>_xlfn.XLOOKUP($E944,Main_OG!$D$1:$D$766,Main_OG!AM$1:AM$766,"")</f>
        <v>38581401</v>
      </c>
    </row>
    <row r="945" spans="1:30" x14ac:dyDescent="0.35">
      <c r="A945" s="36" t="s">
        <v>1986</v>
      </c>
      <c r="B945" s="45" t="s">
        <v>77</v>
      </c>
      <c r="C945" s="45" t="s">
        <v>4412</v>
      </c>
      <c r="D945" s="36" t="s">
        <v>1986</v>
      </c>
      <c r="E945" s="36" t="str">
        <f t="shared" si="42"/>
        <v>2018_TX</v>
      </c>
      <c r="F945" s="45">
        <v>2018</v>
      </c>
      <c r="G945" s="45">
        <f>_xlfn.XLOOKUP(I945,Main_OG!$B$1:$B$766,Main_OG!$O$1:$O$766,"")</f>
        <v>1</v>
      </c>
      <c r="H945" s="45">
        <f>_xlfn.XLOOKUP(E945,Main_OG!$D$1:$D$766,Main_OG!$J$1:$J$766,"")</f>
        <v>0</v>
      </c>
      <c r="I945" s="45" t="s">
        <v>77</v>
      </c>
      <c r="J945" s="45" t="str">
        <f t="shared" si="43"/>
        <v>Entergy Texas Inc._TX</v>
      </c>
      <c r="K945" s="45" t="str">
        <f t="shared" si="44"/>
        <v>Entergy Texas Inc._TX</v>
      </c>
      <c r="L945" s="45" t="s">
        <v>1997</v>
      </c>
      <c r="M945" s="45">
        <v>0</v>
      </c>
      <c r="N945" s="45">
        <v>51214</v>
      </c>
      <c r="O945" s="45">
        <v>5795</v>
      </c>
      <c r="P945" s="45">
        <v>396034</v>
      </c>
      <c r="Q945" s="45">
        <v>0</v>
      </c>
      <c r="R945" s="45">
        <v>5032746</v>
      </c>
      <c r="S945" s="45">
        <v>8051900</v>
      </c>
      <c r="T945" s="45">
        <v>6135075</v>
      </c>
      <c r="U945" s="45">
        <v>0</v>
      </c>
      <c r="V945" s="45">
        <v>7.6024440999999996</v>
      </c>
      <c r="W945" s="45">
        <v>4.9304351000000004</v>
      </c>
      <c r="X945" s="45">
        <v>10.294141</v>
      </c>
      <c r="Y945" s="46">
        <v>1746543.3</v>
      </c>
      <c r="Z945" s="46">
        <v>61015.542455074603</v>
      </c>
      <c r="AA945" s="47">
        <f>_xlfn.XLOOKUP($E945,Main_OG!$D$1:$D$766,Main_OG!AJ$1:AJ$766,"")</f>
        <v>151798044</v>
      </c>
      <c r="AB945" s="47">
        <f>_xlfn.XLOOKUP($E945,Main_OG!$D$1:$D$766,Main_OG!AK$1:AK$766,"")</f>
        <v>639950</v>
      </c>
      <c r="AC945" s="47">
        <f>_xlfn.XLOOKUP($E945,Main_OG!$D$1:$D$766,Main_OG!AL$1:AL$766,"")</f>
        <v>3451643094</v>
      </c>
      <c r="AD945" s="47">
        <f>_xlfn.XLOOKUP($E945,Main_OG!$D$1:$D$766,Main_OG!AM$1:AM$766,"")</f>
        <v>41185739</v>
      </c>
    </row>
    <row r="946" spans="1:30" x14ac:dyDescent="0.35">
      <c r="A946" s="36" t="s">
        <v>1986</v>
      </c>
      <c r="B946" s="45" t="s">
        <v>77</v>
      </c>
      <c r="C946" s="45" t="s">
        <v>4412</v>
      </c>
      <c r="D946" s="36" t="s">
        <v>1986</v>
      </c>
      <c r="E946" s="36" t="str">
        <f t="shared" si="42"/>
        <v>2019_TX</v>
      </c>
      <c r="F946" s="45">
        <v>2019</v>
      </c>
      <c r="G946" s="45">
        <f>_xlfn.XLOOKUP(I946,Main_OG!$B$1:$B$766,Main_OG!$O$1:$O$766,"")</f>
        <v>1</v>
      </c>
      <c r="H946" s="45">
        <f>_xlfn.XLOOKUP(E946,Main_OG!$D$1:$D$766,Main_OG!$J$1:$J$766,"")</f>
        <v>0</v>
      </c>
      <c r="I946" s="45" t="s">
        <v>77</v>
      </c>
      <c r="J946" s="45" t="str">
        <f t="shared" si="43"/>
        <v>Entergy Texas Inc._TX</v>
      </c>
      <c r="K946" s="45" t="str">
        <f t="shared" si="44"/>
        <v>Entergy Texas Inc._TX</v>
      </c>
      <c r="L946" s="45" t="s">
        <v>1998</v>
      </c>
      <c r="M946" s="45">
        <v>0</v>
      </c>
      <c r="N946" s="45">
        <v>51713</v>
      </c>
      <c r="O946" s="45">
        <v>5707</v>
      </c>
      <c r="P946" s="45">
        <v>401770</v>
      </c>
      <c r="Q946" s="45">
        <v>0</v>
      </c>
      <c r="R946" s="45">
        <v>4926068</v>
      </c>
      <c r="S946" s="45">
        <v>8042710</v>
      </c>
      <c r="T946" s="45">
        <v>6039325</v>
      </c>
      <c r="U946" s="45">
        <v>0</v>
      </c>
      <c r="V946" s="45">
        <v>6.7873159999999997</v>
      </c>
      <c r="W946" s="45">
        <v>4.5452900999999999</v>
      </c>
      <c r="X946" s="45">
        <v>10.047134</v>
      </c>
      <c r="Y946" s="46">
        <v>1802912.8</v>
      </c>
      <c r="Z946" s="46">
        <v>62197.730456151861</v>
      </c>
      <c r="AA946" s="47">
        <f>_xlfn.XLOOKUP($E946,Main_OG!$D$1:$D$766,Main_OG!AJ$1:AJ$766,"")</f>
        <v>126621262</v>
      </c>
      <c r="AB946" s="47">
        <f>_xlfn.XLOOKUP($E946,Main_OG!$D$1:$D$766,Main_OG!AK$1:AK$766,"")</f>
        <v>706236</v>
      </c>
      <c r="AC946" s="47">
        <f>_xlfn.XLOOKUP($E946,Main_OG!$D$1:$D$766,Main_OG!AL$1:AL$766,"")</f>
        <v>3761450556</v>
      </c>
      <c r="AD946" s="47">
        <f>_xlfn.XLOOKUP($E946,Main_OG!$D$1:$D$766,Main_OG!AM$1:AM$766,"")</f>
        <v>41298007</v>
      </c>
    </row>
    <row r="947" spans="1:30" x14ac:dyDescent="0.35">
      <c r="A947" s="36" t="s">
        <v>1986</v>
      </c>
      <c r="B947" s="45" t="s">
        <v>77</v>
      </c>
      <c r="C947" s="45" t="s">
        <v>4412</v>
      </c>
      <c r="D947" s="36" t="s">
        <v>1986</v>
      </c>
      <c r="E947" s="36" t="str">
        <f t="shared" si="42"/>
        <v>2020_TX</v>
      </c>
      <c r="F947" s="45">
        <v>2020</v>
      </c>
      <c r="G947" s="45">
        <f>_xlfn.XLOOKUP(I947,Main_OG!$B$1:$B$766,Main_OG!$O$1:$O$766,"")</f>
        <v>1</v>
      </c>
      <c r="H947" s="45">
        <f>_xlfn.XLOOKUP(E947,Main_OG!$D$1:$D$766,Main_OG!$J$1:$J$766,"")</f>
        <v>0</v>
      </c>
      <c r="I947" s="45" t="s">
        <v>77</v>
      </c>
      <c r="J947" s="45" t="str">
        <f t="shared" si="43"/>
        <v>Entergy Texas Inc._TX</v>
      </c>
      <c r="K947" s="45" t="str">
        <f t="shared" si="44"/>
        <v>Entergy Texas Inc._TX</v>
      </c>
      <c r="L947" s="45" t="s">
        <v>1999</v>
      </c>
      <c r="M947" s="45">
        <v>0</v>
      </c>
      <c r="N947" s="45">
        <v>52318</v>
      </c>
      <c r="O947" s="45">
        <v>5678</v>
      </c>
      <c r="P947" s="45">
        <v>0</v>
      </c>
      <c r="Q947" s="45">
        <v>0</v>
      </c>
      <c r="R947" s="45">
        <v>4646083</v>
      </c>
      <c r="S947" s="45">
        <v>7884794</v>
      </c>
      <c r="T947" s="45">
        <v>0</v>
      </c>
      <c r="U947" s="45">
        <v>0</v>
      </c>
      <c r="V947" s="45">
        <v>7.5994295000000003</v>
      </c>
      <c r="W947" s="45">
        <v>4.6842619000000001</v>
      </c>
      <c r="X947" s="45">
        <v>0</v>
      </c>
      <c r="Y947" s="46">
        <v>1772185.6000000001</v>
      </c>
      <c r="Z947" s="46">
        <v>60512.099325603187</v>
      </c>
      <c r="AA947" s="47">
        <f>_xlfn.XLOOKUP($E947,Main_OG!$D$1:$D$766,Main_OG!AJ$1:AJ$766,"")</f>
        <v>112137948</v>
      </c>
      <c r="AB947" s="47">
        <f>_xlfn.XLOOKUP($E947,Main_OG!$D$1:$D$766,Main_OG!AK$1:AK$766,"")</f>
        <v>604794</v>
      </c>
      <c r="AC947" s="47">
        <f>_xlfn.XLOOKUP($E947,Main_OG!$D$1:$D$766,Main_OG!AL$1:AL$766,"")</f>
        <v>3644590288</v>
      </c>
      <c r="AD947" s="47">
        <f>_xlfn.XLOOKUP($E947,Main_OG!$D$1:$D$766,Main_OG!AM$1:AM$766,"")</f>
        <v>0</v>
      </c>
    </row>
    <row r="948" spans="1:30" x14ac:dyDescent="0.35">
      <c r="A948" s="36" t="s">
        <v>2000</v>
      </c>
      <c r="B948" s="45" t="s">
        <v>567</v>
      </c>
      <c r="C948" s="45" t="s">
        <v>4414</v>
      </c>
      <c r="D948" s="36" t="s">
        <v>2000</v>
      </c>
      <c r="E948" s="36" t="str">
        <f t="shared" si="42"/>
        <v>2019_KS</v>
      </c>
      <c r="F948" s="45">
        <v>2019</v>
      </c>
      <c r="G948" s="45">
        <f>_xlfn.XLOOKUP(I948,Main_OG!$B$1:$B$766,Main_OG!$O$1:$O$766,"")</f>
        <v>1</v>
      </c>
      <c r="H948" s="45">
        <f>_xlfn.XLOOKUP(E948,Main_OG!$D$1:$D$766,Main_OG!$J$1:$J$766,"")</f>
        <v>3</v>
      </c>
      <c r="I948" s="45" t="s">
        <v>567</v>
      </c>
      <c r="J948" s="45" t="str">
        <f t="shared" si="43"/>
        <v>Evergy Kansas Central, Inc_KS</v>
      </c>
      <c r="K948" s="45" t="str">
        <f t="shared" si="44"/>
        <v>Evergy Kansas Central, Inc_KS</v>
      </c>
      <c r="L948" s="45" t="s">
        <v>2001</v>
      </c>
      <c r="M948" s="45">
        <v>0</v>
      </c>
      <c r="N948" s="45">
        <v>49508</v>
      </c>
      <c r="O948" s="45">
        <v>1202</v>
      </c>
      <c r="P948" s="45">
        <v>332742</v>
      </c>
      <c r="Q948" s="45">
        <v>0</v>
      </c>
      <c r="R948" s="45">
        <v>4221971</v>
      </c>
      <c r="S948" s="45">
        <v>2145533</v>
      </c>
      <c r="T948" s="45">
        <v>3385781</v>
      </c>
      <c r="U948" s="45">
        <v>0</v>
      </c>
      <c r="V948" s="45">
        <v>10.388596</v>
      </c>
      <c r="W948" s="45">
        <v>8.0532342999999997</v>
      </c>
      <c r="X948" s="45">
        <v>13.286659999999999</v>
      </c>
      <c r="Y948" s="46">
        <v>170351.7</v>
      </c>
      <c r="Z948" s="46">
        <v>58487.143085213218</v>
      </c>
      <c r="AA948" s="47">
        <f>_xlfn.XLOOKUP($E948,Main_OG!$D$1:$D$766,Main_OG!AJ$1:AJ$766,"")</f>
        <v>23070930</v>
      </c>
      <c r="AB948" s="47">
        <f>_xlfn.XLOOKUP($E948,Main_OG!$D$1:$D$766,Main_OG!AK$1:AK$766,"")</f>
        <v>350294</v>
      </c>
      <c r="AC948" s="47">
        <f>_xlfn.XLOOKUP($E948,Main_OG!$D$1:$D$766,Main_OG!AL$1:AL$766,"")</f>
        <v>57564106</v>
      </c>
      <c r="AD948" s="47">
        <f>_xlfn.XLOOKUP($E948,Main_OG!$D$1:$D$766,Main_OG!AM$1:AM$766,"")</f>
        <v>9247734</v>
      </c>
    </row>
    <row r="949" spans="1:30" x14ac:dyDescent="0.35">
      <c r="A949" s="36" t="s">
        <v>2000</v>
      </c>
      <c r="B949" s="45" t="s">
        <v>567</v>
      </c>
      <c r="C949" s="45" t="s">
        <v>4414</v>
      </c>
      <c r="D949" s="36" t="s">
        <v>2000</v>
      </c>
      <c r="E949" s="36" t="str">
        <f t="shared" si="42"/>
        <v>2020_KS</v>
      </c>
      <c r="F949" s="45">
        <v>2020</v>
      </c>
      <c r="G949" s="45">
        <f>_xlfn.XLOOKUP(I949,Main_OG!$B$1:$B$766,Main_OG!$O$1:$O$766,"")</f>
        <v>1</v>
      </c>
      <c r="H949" s="45">
        <f>_xlfn.XLOOKUP(E949,Main_OG!$D$1:$D$766,Main_OG!$J$1:$J$766,"")</f>
        <v>3</v>
      </c>
      <c r="I949" s="45" t="s">
        <v>567</v>
      </c>
      <c r="J949" s="45" t="str">
        <f t="shared" si="43"/>
        <v>Evergy Kansas Central, Inc_KS</v>
      </c>
      <c r="K949" s="45" t="str">
        <f t="shared" si="44"/>
        <v>Evergy Kansas Central, Inc_KS</v>
      </c>
      <c r="L949" s="45" t="s">
        <v>2002</v>
      </c>
      <c r="M949" s="45">
        <v>0</v>
      </c>
      <c r="N949" s="45">
        <v>49511</v>
      </c>
      <c r="O949" s="45">
        <v>1191</v>
      </c>
      <c r="P949" s="45">
        <v>0</v>
      </c>
      <c r="Q949" s="45">
        <v>0</v>
      </c>
      <c r="R949" s="45">
        <v>3999334</v>
      </c>
      <c r="S949" s="45">
        <v>2064242</v>
      </c>
      <c r="T949" s="45">
        <v>0</v>
      </c>
      <c r="U949" s="45">
        <v>0</v>
      </c>
      <c r="V949" s="45">
        <v>9.9285431000000006</v>
      </c>
      <c r="W949" s="45">
        <v>7.9607672000000003</v>
      </c>
      <c r="X949" s="45">
        <v>0</v>
      </c>
      <c r="Y949" s="46">
        <v>168540.79999999999</v>
      </c>
      <c r="Z949" s="46">
        <v>57817.980229322297</v>
      </c>
      <c r="AA949" s="47">
        <f>_xlfn.XLOOKUP($E949,Main_OG!$D$1:$D$766,Main_OG!AJ$1:AJ$766,"")</f>
        <v>22526196</v>
      </c>
      <c r="AB949" s="47">
        <f>_xlfn.XLOOKUP($E949,Main_OG!$D$1:$D$766,Main_OG!AK$1:AK$766,"")</f>
        <v>353818</v>
      </c>
      <c r="AC949" s="47">
        <f>_xlfn.XLOOKUP($E949,Main_OG!$D$1:$D$766,Main_OG!AL$1:AL$766,"")</f>
        <v>50820256</v>
      </c>
      <c r="AD949" s="47">
        <f>_xlfn.XLOOKUP($E949,Main_OG!$D$1:$D$766,Main_OG!AM$1:AM$766,"")</f>
        <v>0</v>
      </c>
    </row>
    <row r="950" spans="1:30" x14ac:dyDescent="0.35">
      <c r="A950" s="36" t="s">
        <v>2003</v>
      </c>
      <c r="B950" s="45" t="s">
        <v>567</v>
      </c>
      <c r="C950" s="45" t="s">
        <v>4413</v>
      </c>
      <c r="D950" s="36" t="s">
        <v>2003</v>
      </c>
      <c r="E950" s="36" t="str">
        <f t="shared" si="42"/>
        <v>2019_KS</v>
      </c>
      <c r="F950" s="45">
        <v>2019</v>
      </c>
      <c r="G950" s="45">
        <f>_xlfn.XLOOKUP(I950,Main_OG!$B$1:$B$766,Main_OG!$O$1:$O$766,"")</f>
        <v>1</v>
      </c>
      <c r="H950" s="45">
        <f>_xlfn.XLOOKUP(E950,Main_OG!$D$1:$D$766,Main_OG!$J$1:$J$766,"")</f>
        <v>3</v>
      </c>
      <c r="I950" s="45" t="s">
        <v>567</v>
      </c>
      <c r="J950" s="45" t="str">
        <f t="shared" si="43"/>
        <v>Evergy Kansas South, Inc_KS</v>
      </c>
      <c r="K950" s="45" t="str">
        <f t="shared" si="44"/>
        <v>Evergy Kansas South, Inc_KS</v>
      </c>
      <c r="L950" s="45" t="s">
        <v>2004</v>
      </c>
      <c r="M950" s="45">
        <v>0</v>
      </c>
      <c r="N950" s="45">
        <v>37811</v>
      </c>
      <c r="O950" s="45">
        <v>3311</v>
      </c>
      <c r="P950" s="45">
        <v>291622</v>
      </c>
      <c r="Q950" s="45">
        <v>0</v>
      </c>
      <c r="R950" s="45">
        <v>3222431</v>
      </c>
      <c r="S950" s="45">
        <v>3475975</v>
      </c>
      <c r="T950" s="45">
        <v>3074715</v>
      </c>
      <c r="U950" s="45">
        <v>0</v>
      </c>
      <c r="V950" s="45">
        <v>9.4508121000000003</v>
      </c>
      <c r="W950" s="45">
        <v>6.8891289000000002</v>
      </c>
      <c r="X950" s="45">
        <v>11.883407</v>
      </c>
      <c r="Y950" s="46">
        <v>170351.7</v>
      </c>
      <c r="Z950" s="46">
        <v>58487.143085213218</v>
      </c>
      <c r="AA950" s="47">
        <f>_xlfn.XLOOKUP($E950,Main_OG!$D$1:$D$766,Main_OG!AJ$1:AJ$766,"")</f>
        <v>23070930</v>
      </c>
      <c r="AB950" s="47">
        <f>_xlfn.XLOOKUP($E950,Main_OG!$D$1:$D$766,Main_OG!AK$1:AK$766,"")</f>
        <v>350294</v>
      </c>
      <c r="AC950" s="47">
        <f>_xlfn.XLOOKUP($E950,Main_OG!$D$1:$D$766,Main_OG!AL$1:AL$766,"")</f>
        <v>57564106</v>
      </c>
      <c r="AD950" s="47">
        <f>_xlfn.XLOOKUP($E950,Main_OG!$D$1:$D$766,Main_OG!AM$1:AM$766,"")</f>
        <v>9247734</v>
      </c>
    </row>
    <row r="951" spans="1:30" x14ac:dyDescent="0.35">
      <c r="A951" s="36" t="s">
        <v>2003</v>
      </c>
      <c r="B951" s="45" t="s">
        <v>567</v>
      </c>
      <c r="C951" s="45" t="s">
        <v>4413</v>
      </c>
      <c r="D951" s="36" t="s">
        <v>2003</v>
      </c>
      <c r="E951" s="36" t="str">
        <f t="shared" si="42"/>
        <v>2020_KS</v>
      </c>
      <c r="F951" s="45">
        <v>2020</v>
      </c>
      <c r="G951" s="45">
        <f>_xlfn.XLOOKUP(I951,Main_OG!$B$1:$B$766,Main_OG!$O$1:$O$766,"")</f>
        <v>1</v>
      </c>
      <c r="H951" s="45">
        <f>_xlfn.XLOOKUP(E951,Main_OG!$D$1:$D$766,Main_OG!$J$1:$J$766,"")</f>
        <v>3</v>
      </c>
      <c r="I951" s="45" t="s">
        <v>567</v>
      </c>
      <c r="J951" s="45" t="str">
        <f t="shared" si="43"/>
        <v>Evergy Kansas South, Inc_KS</v>
      </c>
      <c r="K951" s="45" t="str">
        <f t="shared" si="44"/>
        <v>Evergy Kansas South, Inc_KS</v>
      </c>
      <c r="L951" s="45" t="s">
        <v>2005</v>
      </c>
      <c r="M951" s="45">
        <v>0</v>
      </c>
      <c r="N951" s="45">
        <v>37949</v>
      </c>
      <c r="O951" s="45">
        <v>3254</v>
      </c>
      <c r="P951" s="45">
        <v>0</v>
      </c>
      <c r="Q951" s="45">
        <v>0</v>
      </c>
      <c r="R951" s="45">
        <v>2916485</v>
      </c>
      <c r="S951" s="45">
        <v>3177607</v>
      </c>
      <c r="T951" s="45">
        <v>0</v>
      </c>
      <c r="U951" s="45">
        <v>0</v>
      </c>
      <c r="V951" s="45">
        <v>10.044748999999999</v>
      </c>
      <c r="W951" s="45">
        <v>6.9854988000000002</v>
      </c>
      <c r="X951" s="45">
        <v>0</v>
      </c>
      <c r="Y951" s="46">
        <v>168540.79999999999</v>
      </c>
      <c r="Z951" s="46">
        <v>57817.980229322297</v>
      </c>
      <c r="AA951" s="47">
        <f>_xlfn.XLOOKUP($E951,Main_OG!$D$1:$D$766,Main_OG!AJ$1:AJ$766,"")</f>
        <v>22526196</v>
      </c>
      <c r="AB951" s="47">
        <f>_xlfn.XLOOKUP($E951,Main_OG!$D$1:$D$766,Main_OG!AK$1:AK$766,"")</f>
        <v>353818</v>
      </c>
      <c r="AC951" s="47">
        <f>_xlfn.XLOOKUP($E951,Main_OG!$D$1:$D$766,Main_OG!AL$1:AL$766,"")</f>
        <v>50820256</v>
      </c>
      <c r="AD951" s="47">
        <f>_xlfn.XLOOKUP($E951,Main_OG!$D$1:$D$766,Main_OG!AM$1:AM$766,"")</f>
        <v>0</v>
      </c>
    </row>
    <row r="952" spans="1:30" x14ac:dyDescent="0.35">
      <c r="A952" s="36" t="s">
        <v>2006</v>
      </c>
      <c r="B952" s="45" t="s">
        <v>567</v>
      </c>
      <c r="C952" s="45" t="s">
        <v>4415</v>
      </c>
      <c r="D952" s="36" t="s">
        <v>2006</v>
      </c>
      <c r="E952" s="36" t="str">
        <f t="shared" si="42"/>
        <v>2019_KS</v>
      </c>
      <c r="F952" s="45">
        <v>2019</v>
      </c>
      <c r="G952" s="45">
        <f>_xlfn.XLOOKUP(I952,Main_OG!$B$1:$B$766,Main_OG!$O$1:$O$766,"")</f>
        <v>1</v>
      </c>
      <c r="H952" s="45">
        <f>_xlfn.XLOOKUP(E952,Main_OG!$D$1:$D$766,Main_OG!$J$1:$J$766,"")</f>
        <v>3</v>
      </c>
      <c r="I952" s="45" t="s">
        <v>567</v>
      </c>
      <c r="J952" s="45" t="str">
        <f t="shared" si="43"/>
        <v>Evergy Metro_KS</v>
      </c>
      <c r="K952" s="45" t="str">
        <f t="shared" si="44"/>
        <v>Evergy Metro_KS</v>
      </c>
      <c r="L952" s="45" t="s">
        <v>2007</v>
      </c>
      <c r="M952" s="45">
        <v>0</v>
      </c>
      <c r="N952" s="45">
        <v>29921</v>
      </c>
      <c r="O952" s="45">
        <v>900</v>
      </c>
      <c r="P952" s="45">
        <v>231523</v>
      </c>
      <c r="Q952" s="45">
        <v>0</v>
      </c>
      <c r="R952" s="45">
        <v>3336927</v>
      </c>
      <c r="S952" s="45">
        <v>266813</v>
      </c>
      <c r="T952" s="45">
        <v>2828356</v>
      </c>
      <c r="U952" s="45">
        <v>0</v>
      </c>
      <c r="V952" s="45">
        <v>9.7888297000000009</v>
      </c>
      <c r="W952" s="45">
        <v>9.7317222000000001</v>
      </c>
      <c r="X952" s="45">
        <v>12.212225</v>
      </c>
      <c r="Y952" s="46">
        <v>170351.7</v>
      </c>
      <c r="Z952" s="46">
        <v>58487.143085213218</v>
      </c>
      <c r="AA952" s="47">
        <f>_xlfn.XLOOKUP($E952,Main_OG!$D$1:$D$766,Main_OG!AJ$1:AJ$766,"")</f>
        <v>23070930</v>
      </c>
      <c r="AB952" s="47">
        <f>_xlfn.XLOOKUP($E952,Main_OG!$D$1:$D$766,Main_OG!AK$1:AK$766,"")</f>
        <v>350294</v>
      </c>
      <c r="AC952" s="47">
        <f>_xlfn.XLOOKUP($E952,Main_OG!$D$1:$D$766,Main_OG!AL$1:AL$766,"")</f>
        <v>57564106</v>
      </c>
      <c r="AD952" s="47">
        <f>_xlfn.XLOOKUP($E952,Main_OG!$D$1:$D$766,Main_OG!AM$1:AM$766,"")</f>
        <v>9247734</v>
      </c>
    </row>
    <row r="953" spans="1:30" x14ac:dyDescent="0.35">
      <c r="A953" s="36" t="s">
        <v>2006</v>
      </c>
      <c r="B953" s="45" t="s">
        <v>370</v>
      </c>
      <c r="C953" s="45" t="s">
        <v>4415</v>
      </c>
      <c r="D953" s="36" t="s">
        <v>2006</v>
      </c>
      <c r="E953" s="36" t="str">
        <f t="shared" si="42"/>
        <v>2019_MO</v>
      </c>
      <c r="F953" s="45">
        <v>2019</v>
      </c>
      <c r="G953" s="45">
        <f>_xlfn.XLOOKUP(I953,Main_OG!$B$1:$B$766,Main_OG!$O$1:$O$766,"")</f>
        <v>0</v>
      </c>
      <c r="H953" s="45">
        <f>_xlfn.XLOOKUP(E953,Main_OG!$D$1:$D$766,Main_OG!$J$1:$J$766,"")</f>
        <v>3</v>
      </c>
      <c r="I953" s="45" t="s">
        <v>370</v>
      </c>
      <c r="J953" s="45" t="str">
        <f t="shared" si="43"/>
        <v>Evergy Metro_MO</v>
      </c>
      <c r="K953" s="45" t="str">
        <f t="shared" si="44"/>
        <v>Evergy Metro_MO</v>
      </c>
      <c r="L953" s="45" t="s">
        <v>2008</v>
      </c>
      <c r="M953" s="45">
        <v>1</v>
      </c>
      <c r="N953" s="45">
        <v>32767</v>
      </c>
      <c r="O953" s="45">
        <v>932</v>
      </c>
      <c r="P953" s="45">
        <v>257926</v>
      </c>
      <c r="Q953" s="45">
        <v>1090</v>
      </c>
      <c r="R953" s="45">
        <v>4360019</v>
      </c>
      <c r="S953" s="45">
        <v>1446714</v>
      </c>
      <c r="T953" s="45">
        <v>2596475</v>
      </c>
      <c r="U953" s="45">
        <v>11.908257000000001</v>
      </c>
      <c r="V953" s="45">
        <v>10.352800999999999</v>
      </c>
      <c r="W953" s="45">
        <v>7.6776267000000002</v>
      </c>
      <c r="X953" s="45">
        <v>13.31043</v>
      </c>
      <c r="Y953" s="46">
        <v>320880.8</v>
      </c>
      <c r="Z953" s="46">
        <v>52256.673954376492</v>
      </c>
      <c r="AA953" s="47">
        <f>_xlfn.XLOOKUP($E953,Main_OG!$D$1:$D$766,Main_OG!AJ$1:AJ$766,"")</f>
        <v>65326652</v>
      </c>
      <c r="AB953" s="47">
        <f>_xlfn.XLOOKUP($E953,Main_OG!$D$1:$D$766,Main_OG!AK$1:AK$766,"")</f>
        <v>486478</v>
      </c>
      <c r="AC953" s="47">
        <f>_xlfn.XLOOKUP($E953,Main_OG!$D$1:$D$766,Main_OG!AL$1:AL$766,"")</f>
        <v>124283810</v>
      </c>
      <c r="AD953" s="47">
        <f>_xlfn.XLOOKUP($E953,Main_OG!$D$1:$D$766,Main_OG!AM$1:AM$766,"")</f>
        <v>9189863</v>
      </c>
    </row>
    <row r="954" spans="1:30" x14ac:dyDescent="0.35">
      <c r="A954" s="36" t="s">
        <v>2006</v>
      </c>
      <c r="B954" s="45" t="s">
        <v>567</v>
      </c>
      <c r="C954" s="45" t="s">
        <v>4415</v>
      </c>
      <c r="D954" s="36" t="s">
        <v>2006</v>
      </c>
      <c r="E954" s="36" t="str">
        <f t="shared" si="42"/>
        <v>2020_KS</v>
      </c>
      <c r="F954" s="45">
        <v>2020</v>
      </c>
      <c r="G954" s="45">
        <f>_xlfn.XLOOKUP(I954,Main_OG!$B$1:$B$766,Main_OG!$O$1:$O$766,"")</f>
        <v>1</v>
      </c>
      <c r="H954" s="45">
        <f>_xlfn.XLOOKUP(E954,Main_OG!$D$1:$D$766,Main_OG!$J$1:$J$766,"")</f>
        <v>3</v>
      </c>
      <c r="I954" s="45" t="s">
        <v>567</v>
      </c>
      <c r="J954" s="45" t="str">
        <f t="shared" si="43"/>
        <v>Evergy Metro_KS</v>
      </c>
      <c r="K954" s="45" t="str">
        <f t="shared" si="44"/>
        <v>Evergy Metro_KS</v>
      </c>
      <c r="L954" s="45" t="s">
        <v>2009</v>
      </c>
      <c r="M954" s="45">
        <v>0</v>
      </c>
      <c r="N954" s="45">
        <v>30205</v>
      </c>
      <c r="O954" s="45">
        <v>885</v>
      </c>
      <c r="P954" s="45">
        <v>0</v>
      </c>
      <c r="Q954" s="45">
        <v>0</v>
      </c>
      <c r="R954" s="45">
        <v>3087285</v>
      </c>
      <c r="S954" s="45">
        <v>261050</v>
      </c>
      <c r="T954" s="45">
        <v>0</v>
      </c>
      <c r="U954" s="45">
        <v>0</v>
      </c>
      <c r="V954" s="45">
        <v>10.398959</v>
      </c>
      <c r="W954" s="45">
        <v>9.5311626</v>
      </c>
      <c r="X954" s="45">
        <v>0</v>
      </c>
      <c r="Y954" s="46">
        <v>168540.79999999999</v>
      </c>
      <c r="Z954" s="46">
        <v>57817.980229322297</v>
      </c>
      <c r="AA954" s="47">
        <f>_xlfn.XLOOKUP($E954,Main_OG!$D$1:$D$766,Main_OG!AJ$1:AJ$766,"")</f>
        <v>22526196</v>
      </c>
      <c r="AB954" s="47">
        <f>_xlfn.XLOOKUP($E954,Main_OG!$D$1:$D$766,Main_OG!AK$1:AK$766,"")</f>
        <v>353818</v>
      </c>
      <c r="AC954" s="47">
        <f>_xlfn.XLOOKUP($E954,Main_OG!$D$1:$D$766,Main_OG!AL$1:AL$766,"")</f>
        <v>50820256</v>
      </c>
      <c r="AD954" s="47">
        <f>_xlfn.XLOOKUP($E954,Main_OG!$D$1:$D$766,Main_OG!AM$1:AM$766,"")</f>
        <v>0</v>
      </c>
    </row>
    <row r="955" spans="1:30" x14ac:dyDescent="0.35">
      <c r="A955" s="36" t="s">
        <v>2006</v>
      </c>
      <c r="B955" s="45" t="s">
        <v>370</v>
      </c>
      <c r="C955" s="45" t="s">
        <v>4415</v>
      </c>
      <c r="D955" s="36" t="s">
        <v>2006</v>
      </c>
      <c r="E955" s="36" t="str">
        <f t="shared" si="42"/>
        <v>2020_MO</v>
      </c>
      <c r="F955" s="45">
        <v>2020</v>
      </c>
      <c r="G955" s="45">
        <f>_xlfn.XLOOKUP(I955,Main_OG!$B$1:$B$766,Main_OG!$O$1:$O$766,"")</f>
        <v>0</v>
      </c>
      <c r="H955" s="45">
        <f>_xlfn.XLOOKUP(E955,Main_OG!$D$1:$D$766,Main_OG!$J$1:$J$766,"")</f>
        <v>3</v>
      </c>
      <c r="I955" s="45" t="s">
        <v>370</v>
      </c>
      <c r="J955" s="45" t="str">
        <f t="shared" si="43"/>
        <v>Evergy Metro_MO</v>
      </c>
      <c r="K955" s="45" t="str">
        <f t="shared" si="44"/>
        <v>Evergy Metro_MO</v>
      </c>
      <c r="L955" s="45" t="s">
        <v>2010</v>
      </c>
      <c r="M955" s="45">
        <v>1</v>
      </c>
      <c r="N955" s="45">
        <v>32905</v>
      </c>
      <c r="O955" s="45">
        <v>914</v>
      </c>
      <c r="P955" s="45">
        <v>0</v>
      </c>
      <c r="Q955" s="45">
        <v>998</v>
      </c>
      <c r="R955" s="45">
        <v>4011045</v>
      </c>
      <c r="S955" s="45">
        <v>1433681</v>
      </c>
      <c r="T955" s="45">
        <v>0</v>
      </c>
      <c r="U955" s="45">
        <v>11.793587</v>
      </c>
      <c r="V955" s="45">
        <v>10.135204</v>
      </c>
      <c r="W955" s="45">
        <v>7.2674326000000002</v>
      </c>
      <c r="X955" s="45">
        <v>0</v>
      </c>
      <c r="Y955" s="46">
        <v>315276.2</v>
      </c>
      <c r="Z955" s="46">
        <v>51249.947778976893</v>
      </c>
      <c r="AA955" s="47">
        <f>_xlfn.XLOOKUP($E955,Main_OG!$D$1:$D$766,Main_OG!AJ$1:AJ$766,"")</f>
        <v>60847984</v>
      </c>
      <c r="AB955" s="47">
        <f>_xlfn.XLOOKUP($E955,Main_OG!$D$1:$D$766,Main_OG!AK$1:AK$766,"")</f>
        <v>368056</v>
      </c>
      <c r="AC955" s="47">
        <f>_xlfn.XLOOKUP($E955,Main_OG!$D$1:$D$766,Main_OG!AL$1:AL$766,"")</f>
        <v>123962782</v>
      </c>
      <c r="AD955" s="47">
        <f>_xlfn.XLOOKUP($E955,Main_OG!$D$1:$D$766,Main_OG!AM$1:AM$766,"")</f>
        <v>0</v>
      </c>
    </row>
    <row r="956" spans="1:30" x14ac:dyDescent="0.35">
      <c r="A956" s="36" t="s">
        <v>2011</v>
      </c>
      <c r="B956" s="45" t="s">
        <v>370</v>
      </c>
      <c r="C956" s="45" t="s">
        <v>4416</v>
      </c>
      <c r="D956" s="36" t="s">
        <v>2011</v>
      </c>
      <c r="E956" s="36" t="str">
        <f t="shared" si="42"/>
        <v>2019_MO</v>
      </c>
      <c r="F956" s="45">
        <v>2019</v>
      </c>
      <c r="G956" s="45">
        <f>_xlfn.XLOOKUP(I956,Main_OG!$B$1:$B$766,Main_OG!$O$1:$O$766,"")</f>
        <v>0</v>
      </c>
      <c r="H956" s="45">
        <f>_xlfn.XLOOKUP(E956,Main_OG!$D$1:$D$766,Main_OG!$J$1:$J$766,"")</f>
        <v>3</v>
      </c>
      <c r="I956" s="45" t="s">
        <v>370</v>
      </c>
      <c r="J956" s="45" t="str">
        <f t="shared" si="43"/>
        <v>Evergy Missouri West_MO</v>
      </c>
      <c r="K956" s="45" t="str">
        <f t="shared" si="44"/>
        <v>Evergy Missouri West_MO</v>
      </c>
      <c r="L956" s="45" t="s">
        <v>2012</v>
      </c>
      <c r="M956" s="45">
        <v>0</v>
      </c>
      <c r="N956" s="45">
        <v>39527</v>
      </c>
      <c r="O956" s="45">
        <v>224</v>
      </c>
      <c r="P956" s="45">
        <v>288713</v>
      </c>
      <c r="Q956" s="45">
        <v>0</v>
      </c>
      <c r="R956" s="45">
        <v>3291513</v>
      </c>
      <c r="S956" s="45">
        <v>1235006</v>
      </c>
      <c r="T956" s="45">
        <v>3607100</v>
      </c>
      <c r="U956" s="45">
        <v>0</v>
      </c>
      <c r="V956" s="45">
        <v>8.7492864000000008</v>
      </c>
      <c r="W956" s="45">
        <v>6.8502419999999997</v>
      </c>
      <c r="X956" s="45">
        <v>10.89527</v>
      </c>
      <c r="Y956" s="46">
        <v>320880.8</v>
      </c>
      <c r="Z956" s="46">
        <v>52256.673954376492</v>
      </c>
      <c r="AA956" s="47">
        <f>_xlfn.XLOOKUP($E956,Main_OG!$D$1:$D$766,Main_OG!AJ$1:AJ$766,"")</f>
        <v>65326652</v>
      </c>
      <c r="AB956" s="47">
        <f>_xlfn.XLOOKUP($E956,Main_OG!$D$1:$D$766,Main_OG!AK$1:AK$766,"")</f>
        <v>486478</v>
      </c>
      <c r="AC956" s="47">
        <f>_xlfn.XLOOKUP($E956,Main_OG!$D$1:$D$766,Main_OG!AL$1:AL$766,"")</f>
        <v>124283810</v>
      </c>
      <c r="AD956" s="47">
        <f>_xlfn.XLOOKUP($E956,Main_OG!$D$1:$D$766,Main_OG!AM$1:AM$766,"")</f>
        <v>9189863</v>
      </c>
    </row>
    <row r="957" spans="1:30" x14ac:dyDescent="0.35">
      <c r="A957" s="36" t="s">
        <v>2011</v>
      </c>
      <c r="B957" s="45" t="s">
        <v>370</v>
      </c>
      <c r="C957" s="45" t="s">
        <v>4416</v>
      </c>
      <c r="D957" s="36" t="s">
        <v>2011</v>
      </c>
      <c r="E957" s="36" t="str">
        <f t="shared" si="42"/>
        <v>2020_MO</v>
      </c>
      <c r="F957" s="45">
        <v>2020</v>
      </c>
      <c r="G957" s="45">
        <f>_xlfn.XLOOKUP(I957,Main_OG!$B$1:$B$766,Main_OG!$O$1:$O$766,"")</f>
        <v>0</v>
      </c>
      <c r="H957" s="45">
        <f>_xlfn.XLOOKUP(E957,Main_OG!$D$1:$D$766,Main_OG!$J$1:$J$766,"")</f>
        <v>3</v>
      </c>
      <c r="I957" s="45" t="s">
        <v>370</v>
      </c>
      <c r="J957" s="45" t="str">
        <f t="shared" si="43"/>
        <v>Evergy Missouri West_MO</v>
      </c>
      <c r="K957" s="45" t="str">
        <f t="shared" si="44"/>
        <v>Evergy Missouri West_MO</v>
      </c>
      <c r="L957" s="45" t="s">
        <v>2013</v>
      </c>
      <c r="M957" s="45">
        <v>0</v>
      </c>
      <c r="N957" s="45">
        <v>39801</v>
      </c>
      <c r="O957" s="45">
        <v>223</v>
      </c>
      <c r="P957" s="45">
        <v>0</v>
      </c>
      <c r="Q957" s="45">
        <v>0</v>
      </c>
      <c r="R957" s="45">
        <v>3111552</v>
      </c>
      <c r="S957" s="45">
        <v>1306754</v>
      </c>
      <c r="T957" s="45">
        <v>0</v>
      </c>
      <c r="U957" s="45">
        <v>0</v>
      </c>
      <c r="V957" s="45">
        <v>8.7868273000000006</v>
      </c>
      <c r="W957" s="45">
        <v>6.2602678000000003</v>
      </c>
      <c r="X957" s="45">
        <v>0</v>
      </c>
      <c r="Y957" s="46">
        <v>315276.2</v>
      </c>
      <c r="Z957" s="46">
        <v>51249.947778976893</v>
      </c>
      <c r="AA957" s="47">
        <f>_xlfn.XLOOKUP($E957,Main_OG!$D$1:$D$766,Main_OG!AJ$1:AJ$766,"")</f>
        <v>60847984</v>
      </c>
      <c r="AB957" s="47">
        <f>_xlfn.XLOOKUP($E957,Main_OG!$D$1:$D$766,Main_OG!AK$1:AK$766,"")</f>
        <v>368056</v>
      </c>
      <c r="AC957" s="47">
        <f>_xlfn.XLOOKUP($E957,Main_OG!$D$1:$D$766,Main_OG!AL$1:AL$766,"")</f>
        <v>123962782</v>
      </c>
      <c r="AD957" s="47">
        <f>_xlfn.XLOOKUP($E957,Main_OG!$D$1:$D$766,Main_OG!AM$1:AM$766,"")</f>
        <v>0</v>
      </c>
    </row>
    <row r="958" spans="1:30" x14ac:dyDescent="0.35">
      <c r="A958" s="36" t="s">
        <v>2014</v>
      </c>
      <c r="B958" s="45" t="s">
        <v>82</v>
      </c>
      <c r="C958" s="45" t="s">
        <v>4417</v>
      </c>
      <c r="D958" s="36" t="s">
        <v>2014</v>
      </c>
      <c r="E958" s="36" t="str">
        <f t="shared" si="42"/>
        <v>2006_NY</v>
      </c>
      <c r="F958" s="45">
        <v>2006</v>
      </c>
      <c r="G958" s="45">
        <f>_xlfn.XLOOKUP(I958,Main_OG!$B$1:$B$766,Main_OG!$O$1:$O$766,"")</f>
        <v>1</v>
      </c>
      <c r="H958" s="45">
        <f>_xlfn.XLOOKUP(E958,Main_OG!$D$1:$D$766,Main_OG!$J$1:$J$766,"")</f>
        <v>1</v>
      </c>
      <c r="I958" s="45" t="s">
        <v>82</v>
      </c>
      <c r="J958" s="45" t="str">
        <f t="shared" si="43"/>
        <v>Fishers Island Utility Co Inc_NY</v>
      </c>
      <c r="K958" s="45" t="str">
        <f t="shared" si="44"/>
        <v>Fishers Island Utility Co Inc_NY</v>
      </c>
      <c r="L958" s="45" t="s">
        <v>2015</v>
      </c>
      <c r="M958" s="45">
        <v>0</v>
      </c>
      <c r="N958" s="45">
        <v>112</v>
      </c>
      <c r="O958" s="45">
        <v>2</v>
      </c>
      <c r="P958" s="45">
        <v>643</v>
      </c>
      <c r="Q958" s="45">
        <v>0</v>
      </c>
      <c r="R958" s="45">
        <v>326</v>
      </c>
      <c r="S958" s="45">
        <v>11</v>
      </c>
      <c r="T958" s="45">
        <v>1301</v>
      </c>
      <c r="U958" s="45">
        <v>0</v>
      </c>
      <c r="V958" s="45">
        <v>22.67037552155772</v>
      </c>
      <c r="W958" s="45">
        <v>18.032786885245901</v>
      </c>
      <c r="X958" s="45">
        <v>29.441050011314779</v>
      </c>
      <c r="Y958" s="46">
        <v>1339568.5</v>
      </c>
      <c r="Z958" s="46">
        <v>70117.47570523608</v>
      </c>
      <c r="AA958" s="47">
        <f>_xlfn.XLOOKUP($E958,Main_OG!$D$1:$D$766,Main_OG!AJ$1:AJ$766,"")</f>
        <v>18704793.98</v>
      </c>
      <c r="AB958" s="47">
        <f>_xlfn.XLOOKUP($E958,Main_OG!$D$1:$D$766,Main_OG!AK$1:AK$766,"")</f>
        <v>23272447.98</v>
      </c>
      <c r="AC958" s="47">
        <f>_xlfn.XLOOKUP($E958,Main_OG!$D$1:$D$766,Main_OG!AL$1:AL$766,"")</f>
        <v>747212377.91999996</v>
      </c>
      <c r="AD958" s="47">
        <f>_xlfn.XLOOKUP($E958,Main_OG!$D$1:$D$766,Main_OG!AM$1:AM$766,"")</f>
        <v>42223899</v>
      </c>
    </row>
    <row r="959" spans="1:30" x14ac:dyDescent="0.35">
      <c r="A959" s="36" t="s">
        <v>2014</v>
      </c>
      <c r="B959" s="45" t="s">
        <v>82</v>
      </c>
      <c r="C959" s="45" t="s">
        <v>4417</v>
      </c>
      <c r="D959" s="36" t="s">
        <v>2014</v>
      </c>
      <c r="E959" s="36" t="str">
        <f t="shared" si="42"/>
        <v>2007_NY</v>
      </c>
      <c r="F959" s="45">
        <v>2007</v>
      </c>
      <c r="G959" s="45">
        <f>_xlfn.XLOOKUP(I959,Main_OG!$B$1:$B$766,Main_OG!$O$1:$O$766,"")</f>
        <v>1</v>
      </c>
      <c r="H959" s="45">
        <f>_xlfn.XLOOKUP(E959,Main_OG!$D$1:$D$766,Main_OG!$J$1:$J$766,"")</f>
        <v>1</v>
      </c>
      <c r="I959" s="45" t="s">
        <v>82</v>
      </c>
      <c r="J959" s="45" t="str">
        <f t="shared" si="43"/>
        <v>Fishers Island Utility Co Inc_NY</v>
      </c>
      <c r="K959" s="45" t="str">
        <f t="shared" si="44"/>
        <v>Fishers Island Utility Co Inc_NY</v>
      </c>
      <c r="L959" s="45" t="s">
        <v>2016</v>
      </c>
      <c r="M959" s="45">
        <v>0</v>
      </c>
      <c r="N959" s="45">
        <v>111</v>
      </c>
      <c r="O959" s="45">
        <v>0</v>
      </c>
      <c r="P959" s="45">
        <v>647</v>
      </c>
      <c r="Q959" s="45">
        <v>0</v>
      </c>
      <c r="R959" s="45">
        <v>330</v>
      </c>
      <c r="S959" s="45">
        <v>0</v>
      </c>
      <c r="T959" s="45">
        <v>1268</v>
      </c>
      <c r="U959" s="45">
        <v>0</v>
      </c>
      <c r="V959" s="45">
        <v>19.75</v>
      </c>
      <c r="W959" s="45">
        <v>0</v>
      </c>
      <c r="X959" s="45">
        <v>30.62</v>
      </c>
      <c r="Y959" s="46">
        <v>1353798.9</v>
      </c>
      <c r="Z959" s="46">
        <v>70759.732149787262</v>
      </c>
      <c r="AA959" s="47">
        <f>_xlfn.XLOOKUP($E959,Main_OG!$D$1:$D$766,Main_OG!AJ$1:AJ$766,"")</f>
        <v>19087928</v>
      </c>
      <c r="AB959" s="47">
        <f>_xlfn.XLOOKUP($E959,Main_OG!$D$1:$D$766,Main_OG!AK$1:AK$766,"")</f>
        <v>27710300</v>
      </c>
      <c r="AC959" s="47">
        <f>_xlfn.XLOOKUP($E959,Main_OG!$D$1:$D$766,Main_OG!AL$1:AL$766,"")</f>
        <v>796205180</v>
      </c>
      <c r="AD959" s="47">
        <f>_xlfn.XLOOKUP($E959,Main_OG!$D$1:$D$766,Main_OG!AM$1:AM$766,"")</f>
        <v>42452854</v>
      </c>
    </row>
    <row r="960" spans="1:30" x14ac:dyDescent="0.35">
      <c r="A960" s="36" t="s">
        <v>2014</v>
      </c>
      <c r="B960" s="45" t="s">
        <v>82</v>
      </c>
      <c r="C960" s="45" t="s">
        <v>4417</v>
      </c>
      <c r="D960" s="36" t="s">
        <v>2014</v>
      </c>
      <c r="E960" s="36" t="str">
        <f t="shared" si="42"/>
        <v>2008_NY</v>
      </c>
      <c r="F960" s="45">
        <v>2008</v>
      </c>
      <c r="G960" s="45">
        <f>_xlfn.XLOOKUP(I960,Main_OG!$B$1:$B$766,Main_OG!$O$1:$O$766,"")</f>
        <v>1</v>
      </c>
      <c r="H960" s="45">
        <f>_xlfn.XLOOKUP(E960,Main_OG!$D$1:$D$766,Main_OG!$J$1:$J$766,"")</f>
        <v>1</v>
      </c>
      <c r="I960" s="45" t="s">
        <v>82</v>
      </c>
      <c r="J960" s="45" t="str">
        <f t="shared" si="43"/>
        <v>Fishers Island Utility Co Inc_NY</v>
      </c>
      <c r="K960" s="45" t="str">
        <f t="shared" si="44"/>
        <v>Fishers Island Utility Co Inc_NY</v>
      </c>
      <c r="L960" s="45" t="s">
        <v>2017</v>
      </c>
      <c r="M960" s="45">
        <v>0</v>
      </c>
      <c r="N960" s="45">
        <v>109</v>
      </c>
      <c r="O960" s="45">
        <v>0</v>
      </c>
      <c r="P960" s="45">
        <v>649</v>
      </c>
      <c r="Q960" s="45">
        <v>0</v>
      </c>
      <c r="R960" s="45">
        <v>1579</v>
      </c>
      <c r="S960" s="45">
        <v>0</v>
      </c>
      <c r="T960" s="45">
        <v>3973</v>
      </c>
      <c r="U960" s="45">
        <v>0</v>
      </c>
      <c r="V960" s="45">
        <v>27.8</v>
      </c>
      <c r="W960" s="45">
        <v>0</v>
      </c>
      <c r="X960" s="45">
        <v>30.23</v>
      </c>
      <c r="Y960" s="46">
        <v>1328095.7</v>
      </c>
      <c r="Z960" s="46">
        <v>69126.876987384632</v>
      </c>
      <c r="AA960" s="47">
        <f>_xlfn.XLOOKUP($E960,Main_OG!$D$1:$D$766,Main_OG!AJ$1:AJ$766,"")</f>
        <v>17593612</v>
      </c>
      <c r="AB960" s="47">
        <f>_xlfn.XLOOKUP($E960,Main_OG!$D$1:$D$766,Main_OG!AK$1:AK$766,"")</f>
        <v>12948804</v>
      </c>
      <c r="AC960" s="47">
        <f>_xlfn.XLOOKUP($E960,Main_OG!$D$1:$D$766,Main_OG!AL$1:AL$766,"")</f>
        <v>769401464</v>
      </c>
      <c r="AD960" s="47">
        <f>_xlfn.XLOOKUP($E960,Main_OG!$D$1:$D$766,Main_OG!AM$1:AM$766,"")</f>
        <v>43209171</v>
      </c>
    </row>
    <row r="961" spans="1:30" x14ac:dyDescent="0.35">
      <c r="A961" s="36" t="s">
        <v>2014</v>
      </c>
      <c r="B961" s="45" t="s">
        <v>82</v>
      </c>
      <c r="C961" s="45" t="s">
        <v>4417</v>
      </c>
      <c r="D961" s="36" t="s">
        <v>2014</v>
      </c>
      <c r="E961" s="36" t="str">
        <f t="shared" si="42"/>
        <v>2009_NY</v>
      </c>
      <c r="F961" s="45">
        <v>2009</v>
      </c>
      <c r="G961" s="45">
        <f>_xlfn.XLOOKUP(I961,Main_OG!$B$1:$B$766,Main_OG!$O$1:$O$766,"")</f>
        <v>1</v>
      </c>
      <c r="H961" s="45">
        <f>_xlfn.XLOOKUP(E961,Main_OG!$D$1:$D$766,Main_OG!$J$1:$J$766,"")</f>
        <v>1</v>
      </c>
      <c r="I961" s="45" t="s">
        <v>82</v>
      </c>
      <c r="J961" s="45" t="str">
        <f t="shared" si="43"/>
        <v>Fishers Island Utility Co Inc_NY</v>
      </c>
      <c r="K961" s="45" t="str">
        <f t="shared" si="44"/>
        <v>Fishers Island Utility Co Inc_NY</v>
      </c>
      <c r="L961" s="45" t="s">
        <v>2018</v>
      </c>
      <c r="M961" s="45">
        <v>0</v>
      </c>
      <c r="N961" s="45">
        <v>108</v>
      </c>
      <c r="O961" s="45">
        <v>0</v>
      </c>
      <c r="P961" s="45">
        <v>654</v>
      </c>
      <c r="Q961" s="45">
        <v>0</v>
      </c>
      <c r="R961" s="45">
        <v>1682</v>
      </c>
      <c r="S961" s="45">
        <v>0</v>
      </c>
      <c r="T961" s="45">
        <v>3823</v>
      </c>
      <c r="U961" s="45">
        <v>0</v>
      </c>
      <c r="V961" s="45">
        <v>27.41</v>
      </c>
      <c r="W961" s="45">
        <v>0</v>
      </c>
      <c r="X961" s="45">
        <v>32.78</v>
      </c>
      <c r="Y961" s="46">
        <v>1379504.6</v>
      </c>
      <c r="Z961" s="46">
        <v>71450.76315583114</v>
      </c>
      <c r="AA961" s="47">
        <f>_xlfn.XLOOKUP($E961,Main_OG!$D$1:$D$766,Main_OG!AJ$1:AJ$766,"")</f>
        <v>12090844</v>
      </c>
      <c r="AB961" s="47">
        <f>_xlfn.XLOOKUP($E961,Main_OG!$D$1:$D$766,Main_OG!AK$1:AK$766,"")</f>
        <v>9086696</v>
      </c>
      <c r="AC961" s="47">
        <f>_xlfn.XLOOKUP($E961,Main_OG!$D$1:$D$766,Main_OG!AL$1:AL$766,"")</f>
        <v>716060256</v>
      </c>
      <c r="AD961" s="47">
        <f>_xlfn.XLOOKUP($E961,Main_OG!$D$1:$D$766,Main_OG!AM$1:AM$766,"")</f>
        <v>43484614</v>
      </c>
    </row>
    <row r="962" spans="1:30" x14ac:dyDescent="0.35">
      <c r="A962" s="36" t="s">
        <v>2014</v>
      </c>
      <c r="B962" s="45" t="s">
        <v>82</v>
      </c>
      <c r="C962" s="45" t="s">
        <v>4417</v>
      </c>
      <c r="D962" s="36" t="s">
        <v>2014</v>
      </c>
      <c r="E962" s="36" t="str">
        <f t="shared" ref="E962:E1025" si="45">_xlfn.CONCAT(F962,"_",I962)</f>
        <v>2010_NY</v>
      </c>
      <c r="F962" s="45">
        <v>2010</v>
      </c>
      <c r="G962" s="45">
        <f>_xlfn.XLOOKUP(I962,Main_OG!$B$1:$B$766,Main_OG!$O$1:$O$766,"")</f>
        <v>1</v>
      </c>
      <c r="H962" s="45">
        <f>_xlfn.XLOOKUP(E962,Main_OG!$D$1:$D$766,Main_OG!$J$1:$J$766,"")</f>
        <v>1</v>
      </c>
      <c r="I962" s="45" t="s">
        <v>82</v>
      </c>
      <c r="J962" s="45" t="str">
        <f t="shared" ref="J962:J1025" si="46">_xlfn.CONCAT(A962,"_",B962)</f>
        <v>Fishers Island Utility Co Inc_NY</v>
      </c>
      <c r="K962" s="45" t="str">
        <f t="shared" ref="K962:K1025" si="47">_xlfn.CONCAT(D962,"_",B962)</f>
        <v>Fishers Island Utility Co Inc_NY</v>
      </c>
      <c r="L962" s="45" t="s">
        <v>2019</v>
      </c>
      <c r="M962" s="45">
        <v>0</v>
      </c>
      <c r="N962" s="45">
        <v>108</v>
      </c>
      <c r="O962" s="45">
        <v>0</v>
      </c>
      <c r="P962" s="45">
        <v>652</v>
      </c>
      <c r="Q962" s="45">
        <v>0</v>
      </c>
      <c r="R962" s="45">
        <v>1697</v>
      </c>
      <c r="S962" s="45">
        <v>0</v>
      </c>
      <c r="T962" s="45">
        <v>4013</v>
      </c>
      <c r="U962" s="45">
        <v>0</v>
      </c>
      <c r="V962" s="45">
        <v>25.54</v>
      </c>
      <c r="W962" s="45">
        <v>0</v>
      </c>
      <c r="X962" s="45">
        <v>32.86</v>
      </c>
      <c r="Y962" s="46">
        <v>1431624</v>
      </c>
      <c r="Z962" s="46">
        <v>73795.218916991362</v>
      </c>
      <c r="AA962" s="47">
        <f>_xlfn.XLOOKUP($E962,Main_OG!$D$1:$D$766,Main_OG!AJ$1:AJ$766,"")</f>
        <v>12615258</v>
      </c>
      <c r="AB962" s="47">
        <f>_xlfn.XLOOKUP($E962,Main_OG!$D$1:$D$766,Main_OG!AK$1:AK$766,"")</f>
        <v>7201560</v>
      </c>
      <c r="AC962" s="47">
        <f>_xlfn.XLOOKUP($E962,Main_OG!$D$1:$D$766,Main_OG!AL$1:AL$766,"")</f>
        <v>834473128</v>
      </c>
      <c r="AD962" s="47">
        <f>_xlfn.XLOOKUP($E962,Main_OG!$D$1:$D$766,Main_OG!AM$1:AM$766,"")</f>
        <v>41869535</v>
      </c>
    </row>
    <row r="963" spans="1:30" x14ac:dyDescent="0.35">
      <c r="A963" s="36" t="s">
        <v>2014</v>
      </c>
      <c r="B963" s="45" t="s">
        <v>82</v>
      </c>
      <c r="C963" s="45" t="s">
        <v>4417</v>
      </c>
      <c r="D963" s="36" t="s">
        <v>2014</v>
      </c>
      <c r="E963" s="36" t="str">
        <f t="shared" si="45"/>
        <v>2011_NY</v>
      </c>
      <c r="F963" s="45">
        <v>2011</v>
      </c>
      <c r="G963" s="45">
        <f>_xlfn.XLOOKUP(I963,Main_OG!$B$1:$B$766,Main_OG!$O$1:$O$766,"")</f>
        <v>1</v>
      </c>
      <c r="H963" s="45">
        <f>_xlfn.XLOOKUP(E963,Main_OG!$D$1:$D$766,Main_OG!$J$1:$J$766,"")</f>
        <v>1</v>
      </c>
      <c r="I963" s="45" t="s">
        <v>82</v>
      </c>
      <c r="J963" s="45" t="str">
        <f t="shared" si="46"/>
        <v>Fishers Island Utility Co Inc_NY</v>
      </c>
      <c r="K963" s="45" t="str">
        <f t="shared" si="47"/>
        <v>Fishers Island Utility Co Inc_NY</v>
      </c>
      <c r="L963" s="45" t="s">
        <v>2020</v>
      </c>
      <c r="M963" s="45">
        <v>0</v>
      </c>
      <c r="N963" s="45">
        <v>108</v>
      </c>
      <c r="O963" s="45">
        <v>0</v>
      </c>
      <c r="P963" s="45">
        <v>652</v>
      </c>
      <c r="Q963" s="45">
        <v>0</v>
      </c>
      <c r="R963" s="45">
        <v>1724</v>
      </c>
      <c r="S963" s="45">
        <v>0</v>
      </c>
      <c r="T963" s="45">
        <v>3905</v>
      </c>
      <c r="U963" s="45">
        <v>0</v>
      </c>
      <c r="V963" s="45">
        <v>25.52</v>
      </c>
      <c r="W963" s="45">
        <v>0</v>
      </c>
      <c r="X963" s="45">
        <v>34.57</v>
      </c>
      <c r="Y963" s="46">
        <v>1440346.8</v>
      </c>
      <c r="Z963" s="46">
        <v>73864.237706398912</v>
      </c>
      <c r="AA963" s="47">
        <f>_xlfn.XLOOKUP($E963,Main_OG!$D$1:$D$766,Main_OG!AJ$1:AJ$766,"")</f>
        <v>9055542</v>
      </c>
      <c r="AB963" s="47">
        <f>_xlfn.XLOOKUP($E963,Main_OG!$D$1:$D$766,Main_OG!AK$1:AK$766,"")</f>
        <v>4282440</v>
      </c>
      <c r="AC963" s="47">
        <f>_xlfn.XLOOKUP($E963,Main_OG!$D$1:$D$766,Main_OG!AL$1:AL$766,"")</f>
        <v>853219270</v>
      </c>
      <c r="AD963" s="47">
        <f>_xlfn.XLOOKUP($E963,Main_OG!$D$1:$D$766,Main_OG!AM$1:AM$766,"")</f>
        <v>42695009</v>
      </c>
    </row>
    <row r="964" spans="1:30" x14ac:dyDescent="0.35">
      <c r="A964" s="36" t="s">
        <v>2014</v>
      </c>
      <c r="B964" s="45" t="s">
        <v>82</v>
      </c>
      <c r="C964" s="45" t="s">
        <v>4417</v>
      </c>
      <c r="D964" s="36" t="s">
        <v>2014</v>
      </c>
      <c r="E964" s="36" t="str">
        <f t="shared" si="45"/>
        <v>2012_NY</v>
      </c>
      <c r="F964" s="45">
        <v>2012</v>
      </c>
      <c r="G964" s="45">
        <f>_xlfn.XLOOKUP(I964,Main_OG!$B$1:$B$766,Main_OG!$O$1:$O$766,"")</f>
        <v>1</v>
      </c>
      <c r="H964" s="45">
        <f>_xlfn.XLOOKUP(E964,Main_OG!$D$1:$D$766,Main_OG!$J$1:$J$766,"")</f>
        <v>1</v>
      </c>
      <c r="I964" s="45" t="s">
        <v>82</v>
      </c>
      <c r="J964" s="45" t="str">
        <f t="shared" si="46"/>
        <v>Fishers Island Utility Co Inc_NY</v>
      </c>
      <c r="K964" s="45" t="str">
        <f t="shared" si="47"/>
        <v>Fishers Island Utility Co Inc_NY</v>
      </c>
      <c r="L964" s="45" t="s">
        <v>2021</v>
      </c>
      <c r="M964" s="45">
        <v>0</v>
      </c>
      <c r="N964" s="45">
        <v>110</v>
      </c>
      <c r="O964" s="45">
        <v>0</v>
      </c>
      <c r="P964" s="45">
        <v>655</v>
      </c>
      <c r="Q964" s="45">
        <v>0</v>
      </c>
      <c r="R964" s="45">
        <v>1819</v>
      </c>
      <c r="S964" s="45">
        <v>0</v>
      </c>
      <c r="T964" s="45">
        <v>3937</v>
      </c>
      <c r="U964" s="45">
        <v>0</v>
      </c>
      <c r="V964" s="45">
        <v>28.807037000000001</v>
      </c>
      <c r="W964" s="45">
        <v>0</v>
      </c>
      <c r="X964" s="45">
        <v>41.605283</v>
      </c>
      <c r="Y964" s="46">
        <v>1496280.1</v>
      </c>
      <c r="Z964" s="46">
        <v>76440.810689002275</v>
      </c>
      <c r="AA964" s="47">
        <f>_xlfn.XLOOKUP($E964,Main_OG!$D$1:$D$766,Main_OG!AJ$1:AJ$766,"")</f>
        <v>4316244</v>
      </c>
      <c r="AB964" s="47">
        <f>_xlfn.XLOOKUP($E964,Main_OG!$D$1:$D$766,Main_OG!AK$1:AK$766,"")</f>
        <v>2105232</v>
      </c>
      <c r="AC964" s="47">
        <f>_xlfn.XLOOKUP($E964,Main_OG!$D$1:$D$766,Main_OG!AL$1:AL$766,"")</f>
        <v>982859374</v>
      </c>
      <c r="AD964" s="47">
        <f>_xlfn.XLOOKUP($E964,Main_OG!$D$1:$D$766,Main_OG!AM$1:AM$766,"")</f>
        <v>40774560</v>
      </c>
    </row>
    <row r="965" spans="1:30" x14ac:dyDescent="0.35">
      <c r="A965" s="36" t="s">
        <v>2014</v>
      </c>
      <c r="B965" s="45" t="s">
        <v>82</v>
      </c>
      <c r="C965" s="45" t="s">
        <v>4417</v>
      </c>
      <c r="D965" s="36" t="s">
        <v>2014</v>
      </c>
      <c r="E965" s="36" t="str">
        <f t="shared" si="45"/>
        <v>2013_NY</v>
      </c>
      <c r="F965" s="45">
        <v>2013</v>
      </c>
      <c r="G965" s="45">
        <f>_xlfn.XLOOKUP(I965,Main_OG!$B$1:$B$766,Main_OG!$O$1:$O$766,"")</f>
        <v>1</v>
      </c>
      <c r="H965" s="45">
        <f>_xlfn.XLOOKUP(E965,Main_OG!$D$1:$D$766,Main_OG!$J$1:$J$766,"")</f>
        <v>1</v>
      </c>
      <c r="I965" s="45" t="s">
        <v>82</v>
      </c>
      <c r="J965" s="45" t="str">
        <f t="shared" si="46"/>
        <v>Fishers Island Utility Co Inc_NY</v>
      </c>
      <c r="K965" s="45" t="str">
        <f t="shared" si="47"/>
        <v>Fishers Island Utility Co Inc_NY</v>
      </c>
      <c r="L965" s="45" t="s">
        <v>2022</v>
      </c>
      <c r="M965" s="45">
        <v>0</v>
      </c>
      <c r="N965" s="45">
        <v>112</v>
      </c>
      <c r="O965" s="45">
        <v>0</v>
      </c>
      <c r="P965" s="45">
        <v>650</v>
      </c>
      <c r="Q965" s="45">
        <v>0</v>
      </c>
      <c r="R965" s="45">
        <v>1733</v>
      </c>
      <c r="S965" s="45">
        <v>0</v>
      </c>
      <c r="T965" s="45">
        <v>4086</v>
      </c>
      <c r="U965" s="45">
        <v>0</v>
      </c>
      <c r="V965" s="45">
        <v>26.428159000000001</v>
      </c>
      <c r="W965" s="45">
        <v>0</v>
      </c>
      <c r="X965" s="45">
        <v>35.070974</v>
      </c>
      <c r="Y965" s="46">
        <v>1501818</v>
      </c>
      <c r="Z965" s="46">
        <v>76519.956091991597</v>
      </c>
      <c r="AA965" s="47">
        <f>_xlfn.XLOOKUP($E965,Main_OG!$D$1:$D$766,Main_OG!AJ$1:AJ$766,"")</f>
        <v>4587084</v>
      </c>
      <c r="AB965" s="47">
        <f>_xlfn.XLOOKUP($E965,Main_OG!$D$1:$D$766,Main_OG!AK$1:AK$766,"")</f>
        <v>3410880.96</v>
      </c>
      <c r="AC965" s="47">
        <f>_xlfn.XLOOKUP($E965,Main_OG!$D$1:$D$766,Main_OG!AL$1:AL$766,"")</f>
        <v>896253604</v>
      </c>
      <c r="AD965" s="47">
        <f>_xlfn.XLOOKUP($E965,Main_OG!$D$1:$D$766,Main_OG!AM$1:AM$766,"")</f>
        <v>44755606</v>
      </c>
    </row>
    <row r="966" spans="1:30" x14ac:dyDescent="0.35">
      <c r="A966" s="36" t="s">
        <v>2014</v>
      </c>
      <c r="B966" s="45" t="s">
        <v>82</v>
      </c>
      <c r="C966" s="45" t="s">
        <v>4417</v>
      </c>
      <c r="D966" s="36" t="s">
        <v>2014</v>
      </c>
      <c r="E966" s="36" t="str">
        <f t="shared" si="45"/>
        <v>2014_NY</v>
      </c>
      <c r="F966" s="45">
        <v>2014</v>
      </c>
      <c r="G966" s="45">
        <f>_xlfn.XLOOKUP(I966,Main_OG!$B$1:$B$766,Main_OG!$O$1:$O$766,"")</f>
        <v>1</v>
      </c>
      <c r="H966" s="45">
        <f>_xlfn.XLOOKUP(E966,Main_OG!$D$1:$D$766,Main_OG!$J$1:$J$766,"")</f>
        <v>1</v>
      </c>
      <c r="I966" s="45" t="s">
        <v>82</v>
      </c>
      <c r="J966" s="45" t="str">
        <f t="shared" si="46"/>
        <v>Fishers Island Utility Co Inc_NY</v>
      </c>
      <c r="K966" s="45" t="str">
        <f t="shared" si="47"/>
        <v>Fishers Island Utility Co Inc_NY</v>
      </c>
      <c r="L966" s="45" t="s">
        <v>2023</v>
      </c>
      <c r="M966" s="45">
        <v>0</v>
      </c>
      <c r="N966" s="45">
        <v>102</v>
      </c>
      <c r="O966" s="45">
        <v>0</v>
      </c>
      <c r="P966" s="45">
        <v>650</v>
      </c>
      <c r="Q966" s="45">
        <v>0</v>
      </c>
      <c r="R966" s="45">
        <v>1830</v>
      </c>
      <c r="S966" s="45">
        <v>0</v>
      </c>
      <c r="T966" s="45">
        <v>4102</v>
      </c>
      <c r="U966" s="45">
        <v>0</v>
      </c>
      <c r="V966" s="45">
        <v>26.994536</v>
      </c>
      <c r="W966" s="45">
        <v>0</v>
      </c>
      <c r="X966" s="45">
        <v>36.811312000000001</v>
      </c>
      <c r="Y966" s="46">
        <v>1535375.9</v>
      </c>
      <c r="Z966" s="46">
        <v>78122.537484676344</v>
      </c>
      <c r="AA966" s="47">
        <f>_xlfn.XLOOKUP($E966,Main_OG!$D$1:$D$766,Main_OG!AJ$1:AJ$766,"")</f>
        <v>4441898</v>
      </c>
      <c r="AB966" s="47">
        <f>_xlfn.XLOOKUP($E966,Main_OG!$D$1:$D$766,Main_OG!AK$1:AK$766,"")</f>
        <v>6845568</v>
      </c>
      <c r="AC966" s="47">
        <f>_xlfn.XLOOKUP($E966,Main_OG!$D$1:$D$766,Main_OG!AL$1:AL$766,"")</f>
        <v>890837476</v>
      </c>
      <c r="AD966" s="47">
        <f>_xlfn.XLOOKUP($E966,Main_OG!$D$1:$D$766,Main_OG!AM$1:AM$766,"")</f>
        <v>43038624</v>
      </c>
    </row>
    <row r="967" spans="1:30" x14ac:dyDescent="0.35">
      <c r="A967" s="36" t="s">
        <v>2014</v>
      </c>
      <c r="B967" s="45" t="s">
        <v>82</v>
      </c>
      <c r="C967" s="45" t="s">
        <v>4417</v>
      </c>
      <c r="D967" s="36" t="s">
        <v>2014</v>
      </c>
      <c r="E967" s="36" t="str">
        <f t="shared" si="45"/>
        <v>2015_NY</v>
      </c>
      <c r="F967" s="45">
        <v>2015</v>
      </c>
      <c r="G967" s="45">
        <f>_xlfn.XLOOKUP(I967,Main_OG!$B$1:$B$766,Main_OG!$O$1:$O$766,"")</f>
        <v>1</v>
      </c>
      <c r="H967" s="45">
        <f>_xlfn.XLOOKUP(E967,Main_OG!$D$1:$D$766,Main_OG!$J$1:$J$766,"")</f>
        <v>1</v>
      </c>
      <c r="I967" s="45" t="s">
        <v>82</v>
      </c>
      <c r="J967" s="45" t="str">
        <f t="shared" si="46"/>
        <v>Fishers Island Utility Co Inc_NY</v>
      </c>
      <c r="K967" s="45" t="str">
        <f t="shared" si="47"/>
        <v>Fishers Island Utility Co Inc_NY</v>
      </c>
      <c r="L967" s="45" t="s">
        <v>2024</v>
      </c>
      <c r="M967" s="45">
        <v>0</v>
      </c>
      <c r="N967" s="45">
        <v>105</v>
      </c>
      <c r="O967" s="45">
        <v>0</v>
      </c>
      <c r="P967" s="45">
        <v>654</v>
      </c>
      <c r="Q967" s="45">
        <v>0</v>
      </c>
      <c r="R967" s="45">
        <v>1719</v>
      </c>
      <c r="S967" s="45">
        <v>0</v>
      </c>
      <c r="T967" s="45">
        <v>4313</v>
      </c>
      <c r="U967" s="45">
        <v>0</v>
      </c>
      <c r="V967" s="45">
        <v>27.690518000000001</v>
      </c>
      <c r="W967" s="45">
        <v>0</v>
      </c>
      <c r="X967" s="45">
        <v>39.183863000000002</v>
      </c>
      <c r="Y967" s="46">
        <v>1565835.2</v>
      </c>
      <c r="Z967" s="46">
        <v>79656.592065622783</v>
      </c>
      <c r="AA967" s="47">
        <f>_xlfn.XLOOKUP($E967,Main_OG!$D$1:$D$766,Main_OG!AJ$1:AJ$766,"")</f>
        <v>2208138</v>
      </c>
      <c r="AB967" s="47">
        <f>_xlfn.XLOOKUP($E967,Main_OG!$D$1:$D$766,Main_OG!AK$1:AK$766,"")</f>
        <v>6201540</v>
      </c>
      <c r="AC967" s="47">
        <f>_xlfn.XLOOKUP($E967,Main_OG!$D$1:$D$766,Main_OG!AL$1:AL$766,"")</f>
        <v>934244542</v>
      </c>
      <c r="AD967" s="47">
        <f>_xlfn.XLOOKUP($E967,Main_OG!$D$1:$D$766,Main_OG!AM$1:AM$766,"")</f>
        <v>44602871</v>
      </c>
    </row>
    <row r="968" spans="1:30" x14ac:dyDescent="0.35">
      <c r="A968" s="36" t="s">
        <v>2014</v>
      </c>
      <c r="B968" s="45" t="s">
        <v>82</v>
      </c>
      <c r="C968" s="45" t="s">
        <v>4417</v>
      </c>
      <c r="D968" s="36" t="s">
        <v>2014</v>
      </c>
      <c r="E968" s="36" t="str">
        <f t="shared" si="45"/>
        <v>2016_NY</v>
      </c>
      <c r="F968" s="45">
        <v>2016</v>
      </c>
      <c r="G968" s="45">
        <f>_xlfn.XLOOKUP(I968,Main_OG!$B$1:$B$766,Main_OG!$O$1:$O$766,"")</f>
        <v>1</v>
      </c>
      <c r="H968" s="45">
        <f>_xlfn.XLOOKUP(E968,Main_OG!$D$1:$D$766,Main_OG!$J$1:$J$766,"")</f>
        <v>1</v>
      </c>
      <c r="I968" s="45" t="s">
        <v>82</v>
      </c>
      <c r="J968" s="45" t="str">
        <f t="shared" si="46"/>
        <v>Fishers Island Utility Co Inc_NY</v>
      </c>
      <c r="K968" s="45" t="str">
        <f t="shared" si="47"/>
        <v>Fishers Island Utility Co Inc_NY</v>
      </c>
      <c r="L968" s="45" t="s">
        <v>2025</v>
      </c>
      <c r="M968" s="45">
        <v>0</v>
      </c>
      <c r="N968" s="45">
        <v>108</v>
      </c>
      <c r="O968" s="45">
        <v>0</v>
      </c>
      <c r="P968" s="45">
        <v>653</v>
      </c>
      <c r="Q968" s="45">
        <v>0</v>
      </c>
      <c r="R968" s="45">
        <v>1735</v>
      </c>
      <c r="S968" s="45">
        <v>0</v>
      </c>
      <c r="T968" s="45">
        <v>4148</v>
      </c>
      <c r="U968" s="45">
        <v>0</v>
      </c>
      <c r="V968" s="45">
        <v>25.244956999999999</v>
      </c>
      <c r="W968" s="45">
        <v>0</v>
      </c>
      <c r="X968" s="45">
        <v>33.992285000000003</v>
      </c>
      <c r="Y968" s="46">
        <v>1590567.8</v>
      </c>
      <c r="Z968" s="46">
        <v>81001.025086534486</v>
      </c>
      <c r="AA968" s="47">
        <f>_xlfn.XLOOKUP($E968,Main_OG!$D$1:$D$766,Main_OG!AJ$1:AJ$766,"")</f>
        <v>1519322</v>
      </c>
      <c r="AB968" s="47">
        <f>_xlfn.XLOOKUP($E968,Main_OG!$D$1:$D$766,Main_OG!AK$1:AK$766,"")</f>
        <v>2283602</v>
      </c>
      <c r="AC968" s="47">
        <f>_xlfn.XLOOKUP($E968,Main_OG!$D$1:$D$766,Main_OG!AL$1:AL$766,"")</f>
        <v>905391122</v>
      </c>
      <c r="AD968" s="47">
        <f>_xlfn.XLOOKUP($E968,Main_OG!$D$1:$D$766,Main_OG!AM$1:AM$766,"")</f>
        <v>41570990</v>
      </c>
    </row>
    <row r="969" spans="1:30" x14ac:dyDescent="0.35">
      <c r="A969" s="36" t="s">
        <v>2014</v>
      </c>
      <c r="B969" s="45" t="s">
        <v>82</v>
      </c>
      <c r="C969" s="45" t="s">
        <v>4417</v>
      </c>
      <c r="D969" s="36" t="s">
        <v>2014</v>
      </c>
      <c r="E969" s="36" t="str">
        <f t="shared" si="45"/>
        <v>2017_NY</v>
      </c>
      <c r="F969" s="45">
        <v>2017</v>
      </c>
      <c r="G969" s="45">
        <f>_xlfn.XLOOKUP(I969,Main_OG!$B$1:$B$766,Main_OG!$O$1:$O$766,"")</f>
        <v>1</v>
      </c>
      <c r="H969" s="45">
        <f>_xlfn.XLOOKUP(E969,Main_OG!$D$1:$D$766,Main_OG!$J$1:$J$766,"")</f>
        <v>1</v>
      </c>
      <c r="I969" s="45" t="s">
        <v>82</v>
      </c>
      <c r="J969" s="45" t="str">
        <f t="shared" si="46"/>
        <v>Fishers Island Utility Co Inc_NY</v>
      </c>
      <c r="K969" s="45" t="str">
        <f t="shared" si="47"/>
        <v>Fishers Island Utility Co Inc_NY</v>
      </c>
      <c r="L969" s="45" t="s">
        <v>2026</v>
      </c>
      <c r="M969" s="45">
        <v>0</v>
      </c>
      <c r="N969" s="45">
        <v>108</v>
      </c>
      <c r="O969" s="45">
        <v>0</v>
      </c>
      <c r="P969" s="45">
        <v>653</v>
      </c>
      <c r="Q969" s="45">
        <v>0</v>
      </c>
      <c r="R969" s="45">
        <v>1850</v>
      </c>
      <c r="S969" s="45">
        <v>0</v>
      </c>
      <c r="T969" s="45">
        <v>4118</v>
      </c>
      <c r="U969" s="45">
        <v>0</v>
      </c>
      <c r="V969" s="45">
        <v>26.508108</v>
      </c>
      <c r="W969" s="45">
        <v>0</v>
      </c>
      <c r="X969" s="45">
        <v>40.116560999999997</v>
      </c>
      <c r="Y969" s="46">
        <v>1624800.7</v>
      </c>
      <c r="Z969" s="46">
        <v>82924.018655038119</v>
      </c>
      <c r="AA969" s="47">
        <f>_xlfn.XLOOKUP($E969,Main_OG!$D$1:$D$766,Main_OG!AJ$1:AJ$766,"")</f>
        <v>622594</v>
      </c>
      <c r="AB969" s="47">
        <f>_xlfn.XLOOKUP($E969,Main_OG!$D$1:$D$766,Main_OG!AK$1:AK$766,"")</f>
        <v>2036626</v>
      </c>
      <c r="AC969" s="47">
        <f>_xlfn.XLOOKUP($E969,Main_OG!$D$1:$D$766,Main_OG!AL$1:AL$766,"")</f>
        <v>740421322</v>
      </c>
      <c r="AD969" s="47">
        <f>_xlfn.XLOOKUP($E969,Main_OG!$D$1:$D$766,Main_OG!AM$1:AM$766,"")</f>
        <v>42167409</v>
      </c>
    </row>
    <row r="970" spans="1:30" x14ac:dyDescent="0.35">
      <c r="A970" s="36" t="s">
        <v>2014</v>
      </c>
      <c r="B970" s="45" t="s">
        <v>82</v>
      </c>
      <c r="C970" s="45" t="s">
        <v>4417</v>
      </c>
      <c r="D970" s="36" t="s">
        <v>2014</v>
      </c>
      <c r="E970" s="36" t="str">
        <f t="shared" si="45"/>
        <v>2018_NY</v>
      </c>
      <c r="F970" s="45">
        <v>2018</v>
      </c>
      <c r="G970" s="45">
        <f>_xlfn.XLOOKUP(I970,Main_OG!$B$1:$B$766,Main_OG!$O$1:$O$766,"")</f>
        <v>1</v>
      </c>
      <c r="H970" s="45">
        <f>_xlfn.XLOOKUP(E970,Main_OG!$D$1:$D$766,Main_OG!$J$1:$J$766,"")</f>
        <v>1</v>
      </c>
      <c r="I970" s="45" t="s">
        <v>82</v>
      </c>
      <c r="J970" s="45" t="str">
        <f t="shared" si="46"/>
        <v>Fishers Island Utility Co Inc_NY</v>
      </c>
      <c r="K970" s="45" t="str">
        <f t="shared" si="47"/>
        <v>Fishers Island Utility Co Inc_NY</v>
      </c>
      <c r="L970" s="45" t="s">
        <v>2027</v>
      </c>
      <c r="M970" s="45">
        <v>0</v>
      </c>
      <c r="N970" s="45">
        <v>116</v>
      </c>
      <c r="O970" s="45">
        <v>0</v>
      </c>
      <c r="P970" s="45">
        <v>646</v>
      </c>
      <c r="Q970" s="45">
        <v>0</v>
      </c>
      <c r="R970" s="45">
        <v>2075</v>
      </c>
      <c r="S970" s="45">
        <v>0</v>
      </c>
      <c r="T970" s="45">
        <v>4367</v>
      </c>
      <c r="U970" s="45">
        <v>0</v>
      </c>
      <c r="V970" s="45">
        <v>25.301205</v>
      </c>
      <c r="W970" s="45">
        <v>0</v>
      </c>
      <c r="X970" s="45">
        <v>32.539501000000001</v>
      </c>
      <c r="Y970" s="46">
        <v>1665186.8</v>
      </c>
      <c r="Z970" s="46">
        <v>85201.517102503276</v>
      </c>
      <c r="AA970" s="47">
        <f>_xlfn.XLOOKUP($E970,Main_OG!$D$1:$D$766,Main_OG!AJ$1:AJ$766,"")</f>
        <v>551004</v>
      </c>
      <c r="AB970" s="47">
        <f>_xlfn.XLOOKUP($E970,Main_OG!$D$1:$D$766,Main_OG!AK$1:AK$766,"")</f>
        <v>5192542</v>
      </c>
      <c r="AC970" s="47">
        <f>_xlfn.XLOOKUP($E970,Main_OG!$D$1:$D$766,Main_OG!AL$1:AL$766,"")</f>
        <v>802445040</v>
      </c>
      <c r="AD970" s="47">
        <f>_xlfn.XLOOKUP($E970,Main_OG!$D$1:$D$766,Main_OG!AM$1:AM$766,"")</f>
        <v>42919011</v>
      </c>
    </row>
    <row r="971" spans="1:30" x14ac:dyDescent="0.35">
      <c r="A971" s="36" t="s">
        <v>2014</v>
      </c>
      <c r="B971" s="45" t="s">
        <v>82</v>
      </c>
      <c r="C971" s="45" t="s">
        <v>4417</v>
      </c>
      <c r="D971" s="36" t="s">
        <v>2014</v>
      </c>
      <c r="E971" s="36" t="str">
        <f t="shared" si="45"/>
        <v>2019_NY</v>
      </c>
      <c r="F971" s="45">
        <v>2019</v>
      </c>
      <c r="G971" s="45">
        <f>_xlfn.XLOOKUP(I971,Main_OG!$B$1:$B$766,Main_OG!$O$1:$O$766,"")</f>
        <v>1</v>
      </c>
      <c r="H971" s="45">
        <f>_xlfn.XLOOKUP(E971,Main_OG!$D$1:$D$766,Main_OG!$J$1:$J$766,"")</f>
        <v>1</v>
      </c>
      <c r="I971" s="45" t="s">
        <v>82</v>
      </c>
      <c r="J971" s="45" t="str">
        <f t="shared" si="46"/>
        <v>Fishers Island Utility Co Inc_NY</v>
      </c>
      <c r="K971" s="45" t="str">
        <f t="shared" si="47"/>
        <v>Fishers Island Utility Co Inc_NY</v>
      </c>
      <c r="L971" s="45" t="s">
        <v>2028</v>
      </c>
      <c r="M971" s="45">
        <v>0</v>
      </c>
      <c r="N971" s="45">
        <v>116</v>
      </c>
      <c r="O971" s="45">
        <v>0</v>
      </c>
      <c r="P971" s="45">
        <v>646</v>
      </c>
      <c r="Q971" s="45">
        <v>0</v>
      </c>
      <c r="R971" s="45">
        <v>1905</v>
      </c>
      <c r="S971" s="45">
        <v>0</v>
      </c>
      <c r="T971" s="45">
        <v>4250</v>
      </c>
      <c r="U971" s="45">
        <v>0</v>
      </c>
      <c r="V971" s="45">
        <v>27.086614000000001</v>
      </c>
      <c r="W971" s="45">
        <v>0</v>
      </c>
      <c r="X971" s="45">
        <v>31.811765000000001</v>
      </c>
      <c r="Y971" s="46">
        <v>1709750.7</v>
      </c>
      <c r="Z971" s="46">
        <v>87845.614356703445</v>
      </c>
      <c r="AA971" s="47">
        <f>_xlfn.XLOOKUP($E971,Main_OG!$D$1:$D$766,Main_OG!AJ$1:AJ$766,"")</f>
        <v>373500</v>
      </c>
      <c r="AB971" s="47">
        <f>_xlfn.XLOOKUP($E971,Main_OG!$D$1:$D$766,Main_OG!AK$1:AK$766,"")</f>
        <v>1791762</v>
      </c>
      <c r="AC971" s="47">
        <f>_xlfn.XLOOKUP($E971,Main_OG!$D$1:$D$766,Main_OG!AL$1:AL$766,"")</f>
        <v>731087044</v>
      </c>
      <c r="AD971" s="47">
        <f>_xlfn.XLOOKUP($E971,Main_OG!$D$1:$D$766,Main_OG!AM$1:AM$766,"")</f>
        <v>44865018</v>
      </c>
    </row>
    <row r="972" spans="1:30" x14ac:dyDescent="0.35">
      <c r="A972" s="36" t="s">
        <v>2014</v>
      </c>
      <c r="B972" s="45" t="s">
        <v>82</v>
      </c>
      <c r="C972" s="45" t="s">
        <v>4417</v>
      </c>
      <c r="D972" s="36" t="s">
        <v>2014</v>
      </c>
      <c r="E972" s="36" t="str">
        <f t="shared" si="45"/>
        <v>2020_NY</v>
      </c>
      <c r="F972" s="45">
        <v>2020</v>
      </c>
      <c r="G972" s="45">
        <f>_xlfn.XLOOKUP(I972,Main_OG!$B$1:$B$766,Main_OG!$O$1:$O$766,"")</f>
        <v>1</v>
      </c>
      <c r="H972" s="45">
        <f>_xlfn.XLOOKUP(E972,Main_OG!$D$1:$D$766,Main_OG!$J$1:$J$766,"")</f>
        <v>1</v>
      </c>
      <c r="I972" s="45" t="s">
        <v>82</v>
      </c>
      <c r="J972" s="45" t="str">
        <f t="shared" si="46"/>
        <v>Fishers Island Utility Co Inc_NY</v>
      </c>
      <c r="K972" s="45" t="str">
        <f t="shared" si="47"/>
        <v>Fishers Island Utility Co Inc_NY</v>
      </c>
      <c r="L972" s="45" t="s">
        <v>2029</v>
      </c>
      <c r="M972" s="45">
        <v>0</v>
      </c>
      <c r="N972" s="45">
        <v>115</v>
      </c>
      <c r="O972" s="45">
        <v>0</v>
      </c>
      <c r="P972" s="45">
        <v>0</v>
      </c>
      <c r="Q972" s="45">
        <v>0</v>
      </c>
      <c r="R972" s="45">
        <v>1730</v>
      </c>
      <c r="S972" s="45">
        <v>0</v>
      </c>
      <c r="T972" s="45">
        <v>0</v>
      </c>
      <c r="U972" s="45">
        <v>0</v>
      </c>
      <c r="V972" s="45">
        <v>25.589594999999999</v>
      </c>
      <c r="W972" s="45">
        <v>0</v>
      </c>
      <c r="X972" s="45">
        <v>0</v>
      </c>
      <c r="Y972" s="46">
        <v>1650567.2</v>
      </c>
      <c r="Z972" s="46">
        <v>85158.158910676211</v>
      </c>
      <c r="AA972" s="47">
        <f>_xlfn.XLOOKUP($E972,Main_OG!$D$1:$D$766,Main_OG!AJ$1:AJ$766,"")</f>
        <v>127422</v>
      </c>
      <c r="AB972" s="47">
        <f>_xlfn.XLOOKUP($E972,Main_OG!$D$1:$D$766,Main_OG!AK$1:AK$766,"")</f>
        <v>1502064</v>
      </c>
      <c r="AC972" s="47">
        <f>_xlfn.XLOOKUP($E972,Main_OG!$D$1:$D$766,Main_OG!AL$1:AL$766,"")</f>
        <v>818703500</v>
      </c>
      <c r="AD972" s="47">
        <f>_xlfn.XLOOKUP($E972,Main_OG!$D$1:$D$766,Main_OG!AM$1:AM$766,"")</f>
        <v>0</v>
      </c>
    </row>
    <row r="973" spans="1:30" x14ac:dyDescent="0.35">
      <c r="A973" s="36" t="s">
        <v>2030</v>
      </c>
      <c r="B973" s="45" t="s">
        <v>202</v>
      </c>
      <c r="C973" s="45" t="s">
        <v>4418</v>
      </c>
      <c r="D973" s="36" t="s">
        <v>4501</v>
      </c>
      <c r="E973" s="36" t="str">
        <f t="shared" si="45"/>
        <v>2006_MA</v>
      </c>
      <c r="F973" s="45">
        <v>2006</v>
      </c>
      <c r="G973" s="45">
        <f>_xlfn.XLOOKUP(I973,Main_OG!$B$1:$B$766,Main_OG!$O$1:$O$766,"")</f>
        <v>1</v>
      </c>
      <c r="H973" s="45">
        <f>_xlfn.XLOOKUP(E973,Main_OG!$D$1:$D$766,Main_OG!$J$1:$J$766,"")</f>
        <v>1</v>
      </c>
      <c r="I973" s="45" t="s">
        <v>202</v>
      </c>
      <c r="J973" s="45" t="str">
        <f t="shared" si="46"/>
        <v>Fitchburg Gas &amp; Elec Light Co_MA</v>
      </c>
      <c r="K973" s="45" t="str">
        <f t="shared" si="47"/>
        <v>Fitchburg Gas Electric Light Company_MA</v>
      </c>
      <c r="L973" s="45" t="s">
        <v>2031</v>
      </c>
      <c r="M973" s="45">
        <v>0</v>
      </c>
      <c r="N973" s="45">
        <v>3819</v>
      </c>
      <c r="O973" s="45">
        <v>5</v>
      </c>
      <c r="P973" s="45">
        <v>24352</v>
      </c>
      <c r="Q973" s="45">
        <v>0</v>
      </c>
      <c r="R973" s="45">
        <v>18199</v>
      </c>
      <c r="S973" s="45">
        <v>2871</v>
      </c>
      <c r="T973" s="45">
        <v>32453</v>
      </c>
      <c r="U973" s="45">
        <v>0</v>
      </c>
      <c r="V973" s="45">
        <v>19.012348258498569</v>
      </c>
      <c r="W973" s="45">
        <v>17.67313019390582</v>
      </c>
      <c r="X973" s="45">
        <v>18.876803164262451</v>
      </c>
      <c r="Y973" s="46">
        <v>426926.1</v>
      </c>
      <c r="Z973" s="46">
        <v>66602.262934463884</v>
      </c>
      <c r="AA973" s="47">
        <f>_xlfn.XLOOKUP($E973,Main_OG!$D$1:$D$766,Main_OG!AJ$1:AJ$766,"")</f>
        <v>9517045.9400000013</v>
      </c>
      <c r="AB973" s="47">
        <f>_xlfn.XLOOKUP($E973,Main_OG!$D$1:$D$766,Main_OG!AK$1:AK$766,"")</f>
        <v>8430192.4400000013</v>
      </c>
      <c r="AC973" s="47">
        <f>_xlfn.XLOOKUP($E973,Main_OG!$D$1:$D$766,Main_OG!AL$1:AL$766,"")</f>
        <v>346009856.08000004</v>
      </c>
      <c r="AD973" s="47">
        <f>_xlfn.XLOOKUP($E973,Main_OG!$D$1:$D$766,Main_OG!AM$1:AM$766,"")</f>
        <v>5829658</v>
      </c>
    </row>
    <row r="974" spans="1:30" x14ac:dyDescent="0.35">
      <c r="A974" s="36" t="s">
        <v>2030</v>
      </c>
      <c r="B974" s="45" t="s">
        <v>202</v>
      </c>
      <c r="C974" s="45" t="s">
        <v>4418</v>
      </c>
      <c r="D974" s="36" t="s">
        <v>4501</v>
      </c>
      <c r="E974" s="36" t="str">
        <f t="shared" si="45"/>
        <v>2007_MA</v>
      </c>
      <c r="F974" s="45">
        <v>2007</v>
      </c>
      <c r="G974" s="45">
        <f>_xlfn.XLOOKUP(I974,Main_OG!$B$1:$B$766,Main_OG!$O$1:$O$766,"")</f>
        <v>1</v>
      </c>
      <c r="H974" s="45">
        <f>_xlfn.XLOOKUP(E974,Main_OG!$D$1:$D$766,Main_OG!$J$1:$J$766,"")</f>
        <v>1</v>
      </c>
      <c r="I974" s="45" t="s">
        <v>202</v>
      </c>
      <c r="J974" s="45" t="str">
        <f t="shared" si="46"/>
        <v>Fitchburg Gas &amp; Elec Light Co_MA</v>
      </c>
      <c r="K974" s="45" t="str">
        <f t="shared" si="47"/>
        <v>Fitchburg Gas Electric Light Company_MA</v>
      </c>
      <c r="L974" s="45" t="s">
        <v>2032</v>
      </c>
      <c r="M974" s="45">
        <v>0</v>
      </c>
      <c r="N974" s="45">
        <v>3637</v>
      </c>
      <c r="O974" s="45">
        <v>7</v>
      </c>
      <c r="P974" s="45">
        <v>24376</v>
      </c>
      <c r="Q974" s="45">
        <v>0</v>
      </c>
      <c r="R974" s="45">
        <v>16384</v>
      </c>
      <c r="S974" s="45">
        <v>1975</v>
      </c>
      <c r="T974" s="45">
        <v>31948</v>
      </c>
      <c r="U974" s="45">
        <v>0</v>
      </c>
      <c r="V974" s="45">
        <v>18.309999999999999</v>
      </c>
      <c r="W974" s="45">
        <v>15.48</v>
      </c>
      <c r="X974" s="45">
        <v>18.38</v>
      </c>
      <c r="Y974" s="46">
        <v>440373.8</v>
      </c>
      <c r="Z974" s="46">
        <v>68470.770461718537</v>
      </c>
      <c r="AA974" s="47">
        <f>_xlfn.XLOOKUP($E974,Main_OG!$D$1:$D$766,Main_OG!AJ$1:AJ$766,"")</f>
        <v>10258204</v>
      </c>
      <c r="AB974" s="47">
        <f>_xlfn.XLOOKUP($E974,Main_OG!$D$1:$D$766,Main_OG!AK$1:AK$766,"")</f>
        <v>10416912</v>
      </c>
      <c r="AC974" s="47">
        <f>_xlfn.XLOOKUP($E974,Main_OG!$D$1:$D$766,Main_OG!AL$1:AL$766,"")</f>
        <v>374589142</v>
      </c>
      <c r="AD974" s="47">
        <f>_xlfn.XLOOKUP($E974,Main_OG!$D$1:$D$766,Main_OG!AM$1:AM$766,"")</f>
        <v>5119789</v>
      </c>
    </row>
    <row r="975" spans="1:30" x14ac:dyDescent="0.35">
      <c r="A975" s="36" t="s">
        <v>2033</v>
      </c>
      <c r="B975" s="45" t="s">
        <v>202</v>
      </c>
      <c r="C975" s="45" t="s">
        <v>4418</v>
      </c>
      <c r="D975" s="36" t="s">
        <v>4501</v>
      </c>
      <c r="E975" s="36" t="str">
        <f t="shared" si="45"/>
        <v>2008_MA</v>
      </c>
      <c r="F975" s="45">
        <v>2008</v>
      </c>
      <c r="G975" s="45">
        <f>_xlfn.XLOOKUP(I975,Main_OG!$B$1:$B$766,Main_OG!$O$1:$O$766,"")</f>
        <v>1</v>
      </c>
      <c r="H975" s="45">
        <f>_xlfn.XLOOKUP(E975,Main_OG!$D$1:$D$766,Main_OG!$J$1:$J$766,"")</f>
        <v>1</v>
      </c>
      <c r="I975" s="45" t="s">
        <v>202</v>
      </c>
      <c r="J975" s="45" t="str">
        <f t="shared" si="46"/>
        <v>Fitchburg Gas and Electric Light Company_MA</v>
      </c>
      <c r="K975" s="45" t="str">
        <f t="shared" si="47"/>
        <v>Fitchburg Gas Electric Light Company_MA</v>
      </c>
      <c r="L975" s="45" t="s">
        <v>2034</v>
      </c>
      <c r="M975" s="45">
        <v>0</v>
      </c>
      <c r="N975" s="45">
        <v>3602</v>
      </c>
      <c r="O975" s="45">
        <v>6</v>
      </c>
      <c r="P975" s="45">
        <v>24277</v>
      </c>
      <c r="Q975" s="45">
        <v>0</v>
      </c>
      <c r="R975" s="45">
        <v>77513</v>
      </c>
      <c r="S975" s="45">
        <v>8902</v>
      </c>
      <c r="T975" s="45">
        <v>166826</v>
      </c>
      <c r="U975" s="45">
        <v>0</v>
      </c>
      <c r="V975" s="45">
        <v>20.3</v>
      </c>
      <c r="W975" s="45">
        <v>19.420000000000002</v>
      </c>
      <c r="X975" s="45">
        <v>20.420000000000002</v>
      </c>
      <c r="Y975" s="46">
        <v>447526.8</v>
      </c>
      <c r="Z975" s="46">
        <v>69180.56623259942</v>
      </c>
      <c r="AA975" s="47">
        <f>_xlfn.XLOOKUP($E975,Main_OG!$D$1:$D$766,Main_OG!AJ$1:AJ$766,"")</f>
        <v>9179092</v>
      </c>
      <c r="AB975" s="47">
        <f>_xlfn.XLOOKUP($E975,Main_OG!$D$1:$D$766,Main_OG!AK$1:AK$766,"")</f>
        <v>7255016</v>
      </c>
      <c r="AC975" s="47">
        <f>_xlfn.XLOOKUP($E975,Main_OG!$D$1:$D$766,Main_OG!AL$1:AL$766,"")</f>
        <v>318439756</v>
      </c>
      <c r="AD975" s="47">
        <f>_xlfn.XLOOKUP($E975,Main_OG!$D$1:$D$766,Main_OG!AM$1:AM$766,"")</f>
        <v>5868639</v>
      </c>
    </row>
    <row r="976" spans="1:30" x14ac:dyDescent="0.35">
      <c r="A976" s="36" t="s">
        <v>2033</v>
      </c>
      <c r="B976" s="45" t="s">
        <v>202</v>
      </c>
      <c r="C976" s="45" t="s">
        <v>4418</v>
      </c>
      <c r="D976" s="36" t="s">
        <v>4501</v>
      </c>
      <c r="E976" s="36" t="str">
        <f t="shared" si="45"/>
        <v>2009_MA</v>
      </c>
      <c r="F976" s="45">
        <v>2009</v>
      </c>
      <c r="G976" s="45">
        <f>_xlfn.XLOOKUP(I976,Main_OG!$B$1:$B$766,Main_OG!$O$1:$O$766,"")</f>
        <v>1</v>
      </c>
      <c r="H976" s="45">
        <f>_xlfn.XLOOKUP(E976,Main_OG!$D$1:$D$766,Main_OG!$J$1:$J$766,"")</f>
        <v>1</v>
      </c>
      <c r="I976" s="45" t="s">
        <v>202</v>
      </c>
      <c r="J976" s="45" t="str">
        <f t="shared" si="46"/>
        <v>Fitchburg Gas and Electric Light Company_MA</v>
      </c>
      <c r="K976" s="45" t="str">
        <f t="shared" si="47"/>
        <v>Fitchburg Gas Electric Light Company_MA</v>
      </c>
      <c r="L976" s="45" t="s">
        <v>2035</v>
      </c>
      <c r="M976" s="45">
        <v>0</v>
      </c>
      <c r="N976" s="45">
        <v>3604</v>
      </c>
      <c r="O976" s="45">
        <v>6</v>
      </c>
      <c r="P976" s="45">
        <v>24281</v>
      </c>
      <c r="Q976" s="45">
        <v>0</v>
      </c>
      <c r="R976" s="45">
        <v>67497</v>
      </c>
      <c r="S976" s="45">
        <v>11526</v>
      </c>
      <c r="T976" s="45">
        <v>161946</v>
      </c>
      <c r="U976" s="45">
        <v>0</v>
      </c>
      <c r="V976" s="45">
        <v>19.95</v>
      </c>
      <c r="W976" s="45">
        <v>17.260000000000002</v>
      </c>
      <c r="X976" s="45">
        <v>19.649999999999999</v>
      </c>
      <c r="Y976" s="46">
        <v>441307.6</v>
      </c>
      <c r="Z976" s="46">
        <v>67710.003647040721</v>
      </c>
      <c r="AA976" s="47">
        <f>_xlfn.XLOOKUP($E976,Main_OG!$D$1:$D$766,Main_OG!AJ$1:AJ$766,"")</f>
        <v>7792232</v>
      </c>
      <c r="AB976" s="47">
        <f>_xlfn.XLOOKUP($E976,Main_OG!$D$1:$D$766,Main_OG!AK$1:AK$766,"")</f>
        <v>3050810</v>
      </c>
      <c r="AC976" s="47">
        <f>_xlfn.XLOOKUP($E976,Main_OG!$D$1:$D$766,Main_OG!AL$1:AL$766,"")</f>
        <v>310407788</v>
      </c>
      <c r="AD976" s="47">
        <f>_xlfn.XLOOKUP($E976,Main_OG!$D$1:$D$766,Main_OG!AM$1:AM$766,"")</f>
        <v>5396021</v>
      </c>
    </row>
    <row r="977" spans="1:30" x14ac:dyDescent="0.35">
      <c r="A977" s="36" t="s">
        <v>2033</v>
      </c>
      <c r="B977" s="45" t="s">
        <v>202</v>
      </c>
      <c r="C977" s="45" t="s">
        <v>4418</v>
      </c>
      <c r="D977" s="36" t="s">
        <v>4501</v>
      </c>
      <c r="E977" s="36" t="str">
        <f t="shared" si="45"/>
        <v>2010_MA</v>
      </c>
      <c r="F977" s="45">
        <v>2010</v>
      </c>
      <c r="G977" s="45">
        <f>_xlfn.XLOOKUP(I977,Main_OG!$B$1:$B$766,Main_OG!$O$1:$O$766,"")</f>
        <v>1</v>
      </c>
      <c r="H977" s="45">
        <f>_xlfn.XLOOKUP(E977,Main_OG!$D$1:$D$766,Main_OG!$J$1:$J$766,"")</f>
        <v>1</v>
      </c>
      <c r="I977" s="45" t="s">
        <v>202</v>
      </c>
      <c r="J977" s="45" t="str">
        <f t="shared" si="46"/>
        <v>Fitchburg Gas and Electric Light Company_MA</v>
      </c>
      <c r="K977" s="45" t="str">
        <f t="shared" si="47"/>
        <v>Fitchburg Gas Electric Light Company_MA</v>
      </c>
      <c r="L977" s="45" t="s">
        <v>2036</v>
      </c>
      <c r="M977" s="45">
        <v>0</v>
      </c>
      <c r="N977" s="45">
        <v>3655</v>
      </c>
      <c r="O977" s="45">
        <v>4</v>
      </c>
      <c r="P977" s="45">
        <v>24449</v>
      </c>
      <c r="Q977" s="45">
        <v>0</v>
      </c>
      <c r="R977" s="45">
        <v>67632</v>
      </c>
      <c r="S977" s="45">
        <v>6385</v>
      </c>
      <c r="T977" s="45">
        <v>174769</v>
      </c>
      <c r="U977" s="45">
        <v>0</v>
      </c>
      <c r="V977" s="45">
        <v>19.22</v>
      </c>
      <c r="W977" s="45">
        <v>19.170000000000002</v>
      </c>
      <c r="X977" s="45">
        <v>18.64</v>
      </c>
      <c r="Y977" s="46">
        <v>462330.8</v>
      </c>
      <c r="Z977" s="46">
        <v>70408.135915351391</v>
      </c>
      <c r="AA977" s="47">
        <f>_xlfn.XLOOKUP($E977,Main_OG!$D$1:$D$766,Main_OG!AJ$1:AJ$766,"")</f>
        <v>7005734</v>
      </c>
      <c r="AB977" s="47">
        <f>_xlfn.XLOOKUP($E977,Main_OG!$D$1:$D$766,Main_OG!AK$1:AK$766,"")</f>
        <v>1096024</v>
      </c>
      <c r="AC977" s="47">
        <f>_xlfn.XLOOKUP($E977,Main_OG!$D$1:$D$766,Main_OG!AL$1:AL$766,"")</f>
        <v>380206576</v>
      </c>
      <c r="AD977" s="47">
        <f>_xlfn.XLOOKUP($E977,Main_OG!$D$1:$D$766,Main_OG!AM$1:AM$766,"")</f>
        <v>5917813</v>
      </c>
    </row>
    <row r="978" spans="1:30" x14ac:dyDescent="0.35">
      <c r="A978" s="36" t="s">
        <v>2030</v>
      </c>
      <c r="B978" s="45" t="s">
        <v>202</v>
      </c>
      <c r="C978" s="45" t="s">
        <v>4418</v>
      </c>
      <c r="D978" s="36" t="s">
        <v>4501</v>
      </c>
      <c r="E978" s="36" t="str">
        <f t="shared" si="45"/>
        <v>2011_MA</v>
      </c>
      <c r="F978" s="45">
        <v>2011</v>
      </c>
      <c r="G978" s="45">
        <f>_xlfn.XLOOKUP(I978,Main_OG!$B$1:$B$766,Main_OG!$O$1:$O$766,"")</f>
        <v>1</v>
      </c>
      <c r="H978" s="45">
        <f>_xlfn.XLOOKUP(E978,Main_OG!$D$1:$D$766,Main_OG!$J$1:$J$766,"")</f>
        <v>1</v>
      </c>
      <c r="I978" s="45" t="s">
        <v>202</v>
      </c>
      <c r="J978" s="45" t="str">
        <f t="shared" si="46"/>
        <v>Fitchburg Gas &amp; Elec Light Co_MA</v>
      </c>
      <c r="K978" s="45" t="str">
        <f t="shared" si="47"/>
        <v>Fitchburg Gas Electric Light Company_MA</v>
      </c>
      <c r="L978" s="45" t="s">
        <v>2037</v>
      </c>
      <c r="M978" s="45">
        <v>0</v>
      </c>
      <c r="N978" s="45">
        <v>3652</v>
      </c>
      <c r="O978" s="45">
        <v>3</v>
      </c>
      <c r="P978" s="45">
        <v>24620</v>
      </c>
      <c r="Q978" s="45">
        <v>0</v>
      </c>
      <c r="R978" s="45">
        <v>65663</v>
      </c>
      <c r="S978" s="45">
        <v>4159</v>
      </c>
      <c r="T978" s="45">
        <v>176713</v>
      </c>
      <c r="U978" s="45">
        <v>0</v>
      </c>
      <c r="V978" s="45">
        <v>18.96</v>
      </c>
      <c r="W978" s="45">
        <v>17.79</v>
      </c>
      <c r="X978" s="45">
        <v>18.37</v>
      </c>
      <c r="Y978" s="46">
        <v>472664.3</v>
      </c>
      <c r="Z978" s="46">
        <v>71461.856866526025</v>
      </c>
      <c r="AA978" s="47">
        <f>_xlfn.XLOOKUP($E978,Main_OG!$D$1:$D$766,Main_OG!AJ$1:AJ$766,"")</f>
        <v>3537062</v>
      </c>
      <c r="AB978" s="47">
        <f>_xlfn.XLOOKUP($E978,Main_OG!$D$1:$D$766,Main_OG!AK$1:AK$766,"")</f>
        <v>722582</v>
      </c>
      <c r="AC978" s="47">
        <f>_xlfn.XLOOKUP($E978,Main_OG!$D$1:$D$766,Main_OG!AL$1:AL$766,"")</f>
        <v>380126558</v>
      </c>
      <c r="AD978" s="47">
        <f>_xlfn.XLOOKUP($E978,Main_OG!$D$1:$D$766,Main_OG!AM$1:AM$766,"")</f>
        <v>5085220</v>
      </c>
    </row>
    <row r="979" spans="1:30" x14ac:dyDescent="0.35">
      <c r="A979" s="36" t="s">
        <v>2030</v>
      </c>
      <c r="B979" s="45" t="s">
        <v>202</v>
      </c>
      <c r="C979" s="45" t="s">
        <v>4418</v>
      </c>
      <c r="D979" s="36" t="s">
        <v>4501</v>
      </c>
      <c r="E979" s="36" t="str">
        <f t="shared" si="45"/>
        <v>2012_MA</v>
      </c>
      <c r="F979" s="45">
        <v>2012</v>
      </c>
      <c r="G979" s="45">
        <f>_xlfn.XLOOKUP(I979,Main_OG!$B$1:$B$766,Main_OG!$O$1:$O$766,"")</f>
        <v>1</v>
      </c>
      <c r="H979" s="45">
        <f>_xlfn.XLOOKUP(E979,Main_OG!$D$1:$D$766,Main_OG!$J$1:$J$766,"")</f>
        <v>1</v>
      </c>
      <c r="I979" s="45" t="s">
        <v>202</v>
      </c>
      <c r="J979" s="45" t="str">
        <f t="shared" si="46"/>
        <v>Fitchburg Gas &amp; Elec Light Co_MA</v>
      </c>
      <c r="K979" s="45" t="str">
        <f t="shared" si="47"/>
        <v>Fitchburg Gas Electric Light Company_MA</v>
      </c>
      <c r="L979" s="45" t="s">
        <v>2038</v>
      </c>
      <c r="M979" s="45">
        <v>0</v>
      </c>
      <c r="N979" s="45">
        <v>3246</v>
      </c>
      <c r="O979" s="45">
        <v>3</v>
      </c>
      <c r="P979" s="45">
        <v>20940</v>
      </c>
      <c r="Q979" s="45">
        <v>0</v>
      </c>
      <c r="R979" s="45">
        <v>55842</v>
      </c>
      <c r="S979" s="45">
        <v>2204</v>
      </c>
      <c r="T979" s="45">
        <v>142998</v>
      </c>
      <c r="U979" s="45">
        <v>0</v>
      </c>
      <c r="V979" s="45">
        <v>18.410515</v>
      </c>
      <c r="W979" s="45">
        <v>20.644283000000001</v>
      </c>
      <c r="X979" s="45">
        <v>18.197386999999999</v>
      </c>
      <c r="Y979" s="46">
        <v>483286.3</v>
      </c>
      <c r="Z979" s="46">
        <v>72519.026467869175</v>
      </c>
      <c r="AA979" s="47">
        <f>_xlfn.XLOOKUP($E979,Main_OG!$D$1:$D$766,Main_OG!AJ$1:AJ$766,"")</f>
        <v>1918218</v>
      </c>
      <c r="AB979" s="47">
        <f>_xlfn.XLOOKUP($E979,Main_OG!$D$1:$D$766,Main_OG!AK$1:AK$766,"")</f>
        <v>607588</v>
      </c>
      <c r="AC979" s="47">
        <f>_xlfn.XLOOKUP($E979,Main_OG!$D$1:$D$766,Main_OG!AL$1:AL$766,"")</f>
        <v>368660362</v>
      </c>
      <c r="AD979" s="47">
        <f>_xlfn.XLOOKUP($E979,Main_OG!$D$1:$D$766,Main_OG!AM$1:AM$766,"")</f>
        <v>5859540</v>
      </c>
    </row>
    <row r="980" spans="1:30" x14ac:dyDescent="0.35">
      <c r="A980" s="36" t="s">
        <v>2030</v>
      </c>
      <c r="B980" s="45" t="s">
        <v>202</v>
      </c>
      <c r="C980" s="45" t="s">
        <v>4418</v>
      </c>
      <c r="D980" s="36" t="s">
        <v>4501</v>
      </c>
      <c r="E980" s="36" t="str">
        <f t="shared" si="45"/>
        <v>2013_MA</v>
      </c>
      <c r="F980" s="45">
        <v>2013</v>
      </c>
      <c r="G980" s="45">
        <f>_xlfn.XLOOKUP(I980,Main_OG!$B$1:$B$766,Main_OG!$O$1:$O$766,"")</f>
        <v>1</v>
      </c>
      <c r="H980" s="45">
        <f>_xlfn.XLOOKUP(E980,Main_OG!$D$1:$D$766,Main_OG!$J$1:$J$766,"")</f>
        <v>1</v>
      </c>
      <c r="I980" s="45" t="s">
        <v>202</v>
      </c>
      <c r="J980" s="45" t="str">
        <f t="shared" si="46"/>
        <v>Fitchburg Gas &amp; Elec Light Co_MA</v>
      </c>
      <c r="K980" s="45" t="str">
        <f t="shared" si="47"/>
        <v>Fitchburg Gas Electric Light Company_MA</v>
      </c>
      <c r="L980" s="45" t="s">
        <v>2039</v>
      </c>
      <c r="M980" s="45">
        <v>0</v>
      </c>
      <c r="N980" s="45">
        <v>3298</v>
      </c>
      <c r="O980" s="45">
        <v>6</v>
      </c>
      <c r="P980" s="45">
        <v>20246</v>
      </c>
      <c r="Q980" s="45">
        <v>0</v>
      </c>
      <c r="R980" s="45">
        <v>65158</v>
      </c>
      <c r="S980" s="45">
        <v>3079</v>
      </c>
      <c r="T980" s="45">
        <v>158939</v>
      </c>
      <c r="U980" s="45">
        <v>0</v>
      </c>
      <c r="V980" s="45">
        <v>19.044630000000002</v>
      </c>
      <c r="W980" s="45">
        <v>20.828191</v>
      </c>
      <c r="X980" s="45">
        <v>18.965451999999999</v>
      </c>
      <c r="Y980" s="46">
        <v>486991.8</v>
      </c>
      <c r="Z980" s="46">
        <v>72521.272023681347</v>
      </c>
      <c r="AA980" s="47">
        <f>_xlfn.XLOOKUP($E980,Main_OG!$D$1:$D$766,Main_OG!AJ$1:AJ$766,"")</f>
        <v>3446590</v>
      </c>
      <c r="AB980" s="47">
        <f>_xlfn.XLOOKUP($E980,Main_OG!$D$1:$D$766,Main_OG!AK$1:AK$766,"")</f>
        <v>1425434.2000000002</v>
      </c>
      <c r="AC980" s="47">
        <f>_xlfn.XLOOKUP($E980,Main_OG!$D$1:$D$766,Main_OG!AL$1:AL$766,"")</f>
        <v>318872772</v>
      </c>
      <c r="AD980" s="47">
        <f>_xlfn.XLOOKUP($E980,Main_OG!$D$1:$D$766,Main_OG!AM$1:AM$766,"")</f>
        <v>4330643</v>
      </c>
    </row>
    <row r="981" spans="1:30" x14ac:dyDescent="0.35">
      <c r="A981" s="36" t="s">
        <v>2030</v>
      </c>
      <c r="B981" s="45" t="s">
        <v>202</v>
      </c>
      <c r="C981" s="45" t="s">
        <v>4418</v>
      </c>
      <c r="D981" s="36" t="s">
        <v>4501</v>
      </c>
      <c r="E981" s="36" t="str">
        <f t="shared" si="45"/>
        <v>2014_MA</v>
      </c>
      <c r="F981" s="45">
        <v>2014</v>
      </c>
      <c r="G981" s="45">
        <f>_xlfn.XLOOKUP(I981,Main_OG!$B$1:$B$766,Main_OG!$O$1:$O$766,"")</f>
        <v>1</v>
      </c>
      <c r="H981" s="45">
        <f>_xlfn.XLOOKUP(E981,Main_OG!$D$1:$D$766,Main_OG!$J$1:$J$766,"")</f>
        <v>1</v>
      </c>
      <c r="I981" s="45" t="s">
        <v>202</v>
      </c>
      <c r="J981" s="45" t="str">
        <f t="shared" si="46"/>
        <v>Fitchburg Gas &amp; Elec Light Co_MA</v>
      </c>
      <c r="K981" s="45" t="str">
        <f t="shared" si="47"/>
        <v>Fitchburg Gas Electric Light Company_MA</v>
      </c>
      <c r="L981" s="45" t="s">
        <v>2040</v>
      </c>
      <c r="M981" s="45">
        <v>0</v>
      </c>
      <c r="N981" s="45">
        <v>3306</v>
      </c>
      <c r="O981" s="45">
        <v>5</v>
      </c>
      <c r="P981" s="45">
        <v>20437</v>
      </c>
      <c r="Q981" s="45">
        <v>0</v>
      </c>
      <c r="R981" s="45">
        <v>64739</v>
      </c>
      <c r="S981" s="45">
        <v>14245</v>
      </c>
      <c r="T981" s="45">
        <v>137320</v>
      </c>
      <c r="U981" s="45">
        <v>0</v>
      </c>
      <c r="V981" s="45">
        <v>20.656637</v>
      </c>
      <c r="W981" s="45">
        <v>16.805897000000002</v>
      </c>
      <c r="X981" s="45">
        <v>21.289688000000002</v>
      </c>
      <c r="Y981" s="46">
        <v>496250.9</v>
      </c>
      <c r="Z981" s="46">
        <v>73357.114052847188</v>
      </c>
      <c r="AA981" s="47">
        <f>_xlfn.XLOOKUP($E981,Main_OG!$D$1:$D$766,Main_OG!AJ$1:AJ$766,"")</f>
        <v>2496632</v>
      </c>
      <c r="AB981" s="47">
        <f>_xlfn.XLOOKUP($E981,Main_OG!$D$1:$D$766,Main_OG!AK$1:AK$766,"")</f>
        <v>3292696</v>
      </c>
      <c r="AC981" s="47">
        <f>_xlfn.XLOOKUP($E981,Main_OG!$D$1:$D$766,Main_OG!AL$1:AL$766,"")</f>
        <v>280334916</v>
      </c>
      <c r="AD981" s="47">
        <f>_xlfn.XLOOKUP($E981,Main_OG!$D$1:$D$766,Main_OG!AM$1:AM$766,"")</f>
        <v>5769154</v>
      </c>
    </row>
    <row r="982" spans="1:30" x14ac:dyDescent="0.35">
      <c r="A982" s="36" t="s">
        <v>2030</v>
      </c>
      <c r="B982" s="45" t="s">
        <v>202</v>
      </c>
      <c r="C982" s="45" t="s">
        <v>4418</v>
      </c>
      <c r="D982" s="36" t="s">
        <v>4501</v>
      </c>
      <c r="E982" s="36" t="str">
        <f t="shared" si="45"/>
        <v>2015_MA</v>
      </c>
      <c r="F982" s="45">
        <v>2015</v>
      </c>
      <c r="G982" s="45">
        <f>_xlfn.XLOOKUP(I982,Main_OG!$B$1:$B$766,Main_OG!$O$1:$O$766,"")</f>
        <v>1</v>
      </c>
      <c r="H982" s="45">
        <f>_xlfn.XLOOKUP(E982,Main_OG!$D$1:$D$766,Main_OG!$J$1:$J$766,"")</f>
        <v>2</v>
      </c>
      <c r="I982" s="45" t="s">
        <v>202</v>
      </c>
      <c r="J982" s="45" t="str">
        <f t="shared" si="46"/>
        <v>Fitchburg Gas &amp; Elec Light Co_MA</v>
      </c>
      <c r="K982" s="45" t="str">
        <f t="shared" si="47"/>
        <v>Fitchburg Gas Electric Light Company_MA</v>
      </c>
      <c r="L982" s="45" t="s">
        <v>2041</v>
      </c>
      <c r="M982" s="45">
        <v>0</v>
      </c>
      <c r="N982" s="45">
        <v>3135</v>
      </c>
      <c r="O982" s="45">
        <v>4</v>
      </c>
      <c r="P982" s="45">
        <v>19067</v>
      </c>
      <c r="Q982" s="45">
        <v>0</v>
      </c>
      <c r="R982" s="45">
        <v>56646</v>
      </c>
      <c r="S982" s="45">
        <v>13819</v>
      </c>
      <c r="T982" s="45">
        <v>126618</v>
      </c>
      <c r="U982" s="45">
        <v>0</v>
      </c>
      <c r="V982" s="45">
        <v>22.112241000000001</v>
      </c>
      <c r="W982" s="45">
        <v>13.781026000000001</v>
      </c>
      <c r="X982" s="45">
        <v>24.041369</v>
      </c>
      <c r="Y982" s="46">
        <v>514398.7</v>
      </c>
      <c r="Z982" s="46">
        <v>75674.867347977575</v>
      </c>
      <c r="AA982" s="47">
        <f>_xlfn.XLOOKUP($E982,Main_OG!$D$1:$D$766,Main_OG!AJ$1:AJ$766,"")</f>
        <v>2017462</v>
      </c>
      <c r="AB982" s="47">
        <f>_xlfn.XLOOKUP($E982,Main_OG!$D$1:$D$766,Main_OG!AK$1:AK$766,"")</f>
        <v>2650180</v>
      </c>
      <c r="AC982" s="47">
        <f>_xlfn.XLOOKUP($E982,Main_OG!$D$1:$D$766,Main_OG!AL$1:AL$766,"")</f>
        <v>324102006</v>
      </c>
      <c r="AD982" s="47">
        <f>_xlfn.XLOOKUP($E982,Main_OG!$D$1:$D$766,Main_OG!AM$1:AM$766,"")</f>
        <v>4994806</v>
      </c>
    </row>
    <row r="983" spans="1:30" x14ac:dyDescent="0.35">
      <c r="A983" s="36" t="s">
        <v>2030</v>
      </c>
      <c r="B983" s="45" t="s">
        <v>202</v>
      </c>
      <c r="C983" s="45" t="s">
        <v>4418</v>
      </c>
      <c r="D983" s="36" t="s">
        <v>4501</v>
      </c>
      <c r="E983" s="36" t="str">
        <f t="shared" si="45"/>
        <v>2016_MA</v>
      </c>
      <c r="F983" s="45">
        <v>2016</v>
      </c>
      <c r="G983" s="45">
        <f>_xlfn.XLOOKUP(I983,Main_OG!$B$1:$B$766,Main_OG!$O$1:$O$766,"")</f>
        <v>1</v>
      </c>
      <c r="H983" s="45">
        <f>_xlfn.XLOOKUP(E983,Main_OG!$D$1:$D$766,Main_OG!$J$1:$J$766,"")</f>
        <v>2</v>
      </c>
      <c r="I983" s="45" t="s">
        <v>202</v>
      </c>
      <c r="J983" s="45" t="str">
        <f t="shared" si="46"/>
        <v>Fitchburg Gas &amp; Elec Light Co_MA</v>
      </c>
      <c r="K983" s="45" t="str">
        <f t="shared" si="47"/>
        <v>Fitchburg Gas Electric Light Company_MA</v>
      </c>
      <c r="L983" s="45" t="s">
        <v>2042</v>
      </c>
      <c r="M983" s="45">
        <v>0</v>
      </c>
      <c r="N983" s="45">
        <v>2998</v>
      </c>
      <c r="O983" s="45">
        <v>4</v>
      </c>
      <c r="P983" s="45">
        <v>18143</v>
      </c>
      <c r="Q983" s="45">
        <v>0</v>
      </c>
      <c r="R983" s="45">
        <v>48712</v>
      </c>
      <c r="S983" s="45">
        <v>7458</v>
      </c>
      <c r="T983" s="45">
        <v>113147</v>
      </c>
      <c r="U983" s="45">
        <v>0</v>
      </c>
      <c r="V983" s="45">
        <v>19.013794999999998</v>
      </c>
      <c r="W983" s="45">
        <v>13.224724999999999</v>
      </c>
      <c r="X983" s="45">
        <v>22.082512000000001</v>
      </c>
      <c r="Y983" s="46">
        <v>521662.8</v>
      </c>
      <c r="Z983" s="46">
        <v>76408.584384996662</v>
      </c>
      <c r="AA983" s="47">
        <f>_xlfn.XLOOKUP($E983,Main_OG!$D$1:$D$766,Main_OG!AJ$1:AJ$766,"")</f>
        <v>1814058</v>
      </c>
      <c r="AB983" s="47">
        <f>_xlfn.XLOOKUP($E983,Main_OG!$D$1:$D$766,Main_OG!AK$1:AK$766,"")</f>
        <v>1195938</v>
      </c>
      <c r="AC983" s="47">
        <f>_xlfn.XLOOKUP($E983,Main_OG!$D$1:$D$766,Main_OG!AL$1:AL$766,"")</f>
        <v>312263028</v>
      </c>
      <c r="AD983" s="47">
        <f>_xlfn.XLOOKUP($E983,Main_OG!$D$1:$D$766,Main_OG!AM$1:AM$766,"")</f>
        <v>5414318</v>
      </c>
    </row>
    <row r="984" spans="1:30" x14ac:dyDescent="0.35">
      <c r="A984" s="36" t="s">
        <v>2033</v>
      </c>
      <c r="B984" s="45" t="s">
        <v>202</v>
      </c>
      <c r="C984" s="45" t="s">
        <v>4418</v>
      </c>
      <c r="D984" s="36" t="s">
        <v>4501</v>
      </c>
      <c r="E984" s="36" t="str">
        <f t="shared" si="45"/>
        <v>2017_MA</v>
      </c>
      <c r="F984" s="45">
        <v>2017</v>
      </c>
      <c r="G984" s="45">
        <f>_xlfn.XLOOKUP(I984,Main_OG!$B$1:$B$766,Main_OG!$O$1:$O$766,"")</f>
        <v>1</v>
      </c>
      <c r="H984" s="45">
        <f>_xlfn.XLOOKUP(E984,Main_OG!$D$1:$D$766,Main_OG!$J$1:$J$766,"")</f>
        <v>2</v>
      </c>
      <c r="I984" s="45" t="s">
        <v>202</v>
      </c>
      <c r="J984" s="45" t="str">
        <f t="shared" si="46"/>
        <v>Fitchburg Gas and Electric Light Company_MA</v>
      </c>
      <c r="K984" s="45" t="str">
        <f t="shared" si="47"/>
        <v>Fitchburg Gas Electric Light Company_MA</v>
      </c>
      <c r="L984" s="45" t="s">
        <v>2043</v>
      </c>
      <c r="M984" s="45">
        <v>0</v>
      </c>
      <c r="N984" s="45">
        <v>2974</v>
      </c>
      <c r="O984" s="45">
        <v>5</v>
      </c>
      <c r="P984" s="45">
        <v>17568</v>
      </c>
      <c r="Q984" s="45">
        <v>0</v>
      </c>
      <c r="R984" s="45">
        <v>48274</v>
      </c>
      <c r="S984" s="45">
        <v>7445</v>
      </c>
      <c r="T984" s="45">
        <v>107638</v>
      </c>
      <c r="U984" s="45">
        <v>0</v>
      </c>
      <c r="V984" s="45">
        <v>19.681401999999999</v>
      </c>
      <c r="W984" s="45">
        <v>13.380792</v>
      </c>
      <c r="X984" s="45">
        <v>22.931678000000002</v>
      </c>
      <c r="Y984" s="46">
        <v>530129.4</v>
      </c>
      <c r="Z984" s="46">
        <v>77238.255366019963</v>
      </c>
      <c r="AA984" s="47">
        <f>_xlfn.XLOOKUP($E984,Main_OG!$D$1:$D$766,Main_OG!AJ$1:AJ$766,"")</f>
        <v>1117840</v>
      </c>
      <c r="AB984" s="47">
        <f>_xlfn.XLOOKUP($E984,Main_OG!$D$1:$D$766,Main_OG!AK$1:AK$766,"")</f>
        <v>958826</v>
      </c>
      <c r="AC984" s="47">
        <f>_xlfn.XLOOKUP($E984,Main_OG!$D$1:$D$766,Main_OG!AL$1:AL$766,"")</f>
        <v>321468298</v>
      </c>
      <c r="AD984" s="47">
        <f>_xlfn.XLOOKUP($E984,Main_OG!$D$1:$D$766,Main_OG!AM$1:AM$766,"")</f>
        <v>5047170</v>
      </c>
    </row>
    <row r="985" spans="1:30" x14ac:dyDescent="0.35">
      <c r="A985" s="36" t="s">
        <v>2030</v>
      </c>
      <c r="B985" s="45" t="s">
        <v>202</v>
      </c>
      <c r="C985" s="45" t="s">
        <v>4418</v>
      </c>
      <c r="D985" s="36" t="s">
        <v>4501</v>
      </c>
      <c r="E985" s="36" t="str">
        <f t="shared" si="45"/>
        <v>2018_MA</v>
      </c>
      <c r="F985" s="45">
        <v>2018</v>
      </c>
      <c r="G985" s="45">
        <f>_xlfn.XLOOKUP(I985,Main_OG!$B$1:$B$766,Main_OG!$O$1:$O$766,"")</f>
        <v>1</v>
      </c>
      <c r="H985" s="45">
        <f>_xlfn.XLOOKUP(E985,Main_OG!$D$1:$D$766,Main_OG!$J$1:$J$766,"")</f>
        <v>2</v>
      </c>
      <c r="I985" s="45" t="s">
        <v>202</v>
      </c>
      <c r="J985" s="45" t="str">
        <f t="shared" si="46"/>
        <v>Fitchburg Gas &amp; Elec Light Co_MA</v>
      </c>
      <c r="K985" s="45" t="str">
        <f t="shared" si="47"/>
        <v>Fitchburg Gas Electric Light Company_MA</v>
      </c>
      <c r="L985" s="45" t="s">
        <v>2044</v>
      </c>
      <c r="M985" s="45">
        <v>0</v>
      </c>
      <c r="N985" s="45">
        <v>3018</v>
      </c>
      <c r="O985" s="45">
        <v>6</v>
      </c>
      <c r="P985" s="45">
        <v>17451</v>
      </c>
      <c r="Q985" s="45">
        <v>0</v>
      </c>
      <c r="R985" s="45">
        <v>46662</v>
      </c>
      <c r="S985" s="45">
        <v>9224</v>
      </c>
      <c r="T985" s="45">
        <v>111305</v>
      </c>
      <c r="U985" s="45">
        <v>0</v>
      </c>
      <c r="V985" s="45">
        <v>21.025245000000002</v>
      </c>
      <c r="W985" s="45">
        <v>16.230485999999999</v>
      </c>
      <c r="X985" s="45">
        <v>24.759623999999999</v>
      </c>
      <c r="Y985" s="46">
        <v>549262.1</v>
      </c>
      <c r="Z985" s="46">
        <v>79768.288574034377</v>
      </c>
      <c r="AA985" s="47">
        <f>_xlfn.XLOOKUP($E985,Main_OG!$D$1:$D$766,Main_OG!AJ$1:AJ$766,"")</f>
        <v>0</v>
      </c>
      <c r="AB985" s="47">
        <f>_xlfn.XLOOKUP($E985,Main_OG!$D$1:$D$766,Main_OG!AK$1:AK$766,"")</f>
        <v>1534846</v>
      </c>
      <c r="AC985" s="47">
        <f>_xlfn.XLOOKUP($E985,Main_OG!$D$1:$D$766,Main_OG!AL$1:AL$766,"")</f>
        <v>266525308</v>
      </c>
      <c r="AD985" s="47">
        <f>_xlfn.XLOOKUP($E985,Main_OG!$D$1:$D$766,Main_OG!AM$1:AM$766,"")</f>
        <v>4441563</v>
      </c>
    </row>
    <row r="986" spans="1:30" x14ac:dyDescent="0.35">
      <c r="A986" s="36" t="s">
        <v>2030</v>
      </c>
      <c r="B986" s="45" t="s">
        <v>202</v>
      </c>
      <c r="C986" s="45" t="s">
        <v>4418</v>
      </c>
      <c r="D986" s="36" t="s">
        <v>4501</v>
      </c>
      <c r="E986" s="36" t="str">
        <f t="shared" si="45"/>
        <v>2019_MA</v>
      </c>
      <c r="F986" s="45">
        <v>2019</v>
      </c>
      <c r="G986" s="45">
        <f>_xlfn.XLOOKUP(I986,Main_OG!$B$1:$B$766,Main_OG!$O$1:$O$766,"")</f>
        <v>1</v>
      </c>
      <c r="H986" s="45">
        <f>_xlfn.XLOOKUP(E986,Main_OG!$D$1:$D$766,Main_OG!$J$1:$J$766,"")</f>
        <v>2</v>
      </c>
      <c r="I986" s="45" t="s">
        <v>202</v>
      </c>
      <c r="J986" s="45" t="str">
        <f t="shared" si="46"/>
        <v>Fitchburg Gas &amp; Elec Light Co_MA</v>
      </c>
      <c r="K986" s="45" t="str">
        <f t="shared" si="47"/>
        <v>Fitchburg Gas Electric Light Company_MA</v>
      </c>
      <c r="L986" s="45" t="s">
        <v>2045</v>
      </c>
      <c r="M986" s="45">
        <v>0</v>
      </c>
      <c r="N986" s="45">
        <v>3059</v>
      </c>
      <c r="O986" s="45">
        <v>5</v>
      </c>
      <c r="P986" s="45">
        <v>17969</v>
      </c>
      <c r="Q986" s="45">
        <v>0</v>
      </c>
      <c r="R986" s="45">
        <v>43005</v>
      </c>
      <c r="S986" s="45">
        <v>11706</v>
      </c>
      <c r="T986" s="45">
        <v>107143</v>
      </c>
      <c r="U986" s="45">
        <v>0</v>
      </c>
      <c r="V986" s="45">
        <v>21.895826</v>
      </c>
      <c r="W986" s="45">
        <v>14.196139000000001</v>
      </c>
      <c r="X986" s="45">
        <v>25.009753</v>
      </c>
      <c r="Y986" s="46">
        <v>566706.19999999995</v>
      </c>
      <c r="Z986" s="46">
        <v>82192.286656640877</v>
      </c>
      <c r="AA986" s="47">
        <f>_xlfn.XLOOKUP($E986,Main_OG!$D$1:$D$766,Main_OG!AJ$1:AJ$766,"")</f>
        <v>0</v>
      </c>
      <c r="AB986" s="47">
        <f>_xlfn.XLOOKUP($E986,Main_OG!$D$1:$D$766,Main_OG!AK$1:AK$766,"")</f>
        <v>380668</v>
      </c>
      <c r="AC986" s="47">
        <f>_xlfn.XLOOKUP($E986,Main_OG!$D$1:$D$766,Main_OG!AL$1:AL$766,"")</f>
        <v>223207060</v>
      </c>
      <c r="AD986" s="47">
        <f>_xlfn.XLOOKUP($E986,Main_OG!$D$1:$D$766,Main_OG!AM$1:AM$766,"")</f>
        <v>2177204</v>
      </c>
    </row>
    <row r="987" spans="1:30" x14ac:dyDescent="0.35">
      <c r="A987" s="36" t="s">
        <v>2030</v>
      </c>
      <c r="B987" s="45" t="s">
        <v>202</v>
      </c>
      <c r="C987" s="45" t="s">
        <v>4418</v>
      </c>
      <c r="D987" s="36" t="s">
        <v>4501</v>
      </c>
      <c r="E987" s="36" t="str">
        <f t="shared" si="45"/>
        <v>2020_MA</v>
      </c>
      <c r="F987" s="45">
        <v>2020</v>
      </c>
      <c r="G987" s="45">
        <f>_xlfn.XLOOKUP(I987,Main_OG!$B$1:$B$766,Main_OG!$O$1:$O$766,"")</f>
        <v>1</v>
      </c>
      <c r="H987" s="45">
        <f>_xlfn.XLOOKUP(E987,Main_OG!$D$1:$D$766,Main_OG!$J$1:$J$766,"")</f>
        <v>2</v>
      </c>
      <c r="I987" s="45" t="s">
        <v>202</v>
      </c>
      <c r="J987" s="45" t="str">
        <f t="shared" si="46"/>
        <v>Fitchburg Gas &amp; Elec Light Co_MA</v>
      </c>
      <c r="K987" s="45" t="str">
        <f t="shared" si="47"/>
        <v>Fitchburg Gas Electric Light Company_MA</v>
      </c>
      <c r="L987" s="45" t="s">
        <v>2046</v>
      </c>
      <c r="M987" s="45">
        <v>0</v>
      </c>
      <c r="N987" s="45">
        <v>3076</v>
      </c>
      <c r="O987" s="45">
        <v>4</v>
      </c>
      <c r="P987" s="45">
        <v>0</v>
      </c>
      <c r="Q987" s="45">
        <v>0</v>
      </c>
      <c r="R987" s="45">
        <v>38259</v>
      </c>
      <c r="S987" s="45">
        <v>7361</v>
      </c>
      <c r="T987" s="45">
        <v>0</v>
      </c>
      <c r="U987" s="45">
        <v>0</v>
      </c>
      <c r="V987" s="45">
        <v>21.695025999999999</v>
      </c>
      <c r="W987" s="45">
        <v>13.293030999999999</v>
      </c>
      <c r="X987" s="45">
        <v>0</v>
      </c>
      <c r="Y987" s="46">
        <v>556196.4</v>
      </c>
      <c r="Z987" s="46">
        <v>80630.189460426584</v>
      </c>
      <c r="AA987" s="47">
        <f>_xlfn.XLOOKUP($E987,Main_OG!$D$1:$D$766,Main_OG!AJ$1:AJ$766,"")</f>
        <v>0</v>
      </c>
      <c r="AB987" s="47">
        <f>_xlfn.XLOOKUP($E987,Main_OG!$D$1:$D$766,Main_OG!AK$1:AK$766,"")</f>
        <v>167902</v>
      </c>
      <c r="AC987" s="47">
        <f>_xlfn.XLOOKUP($E987,Main_OG!$D$1:$D$766,Main_OG!AL$1:AL$766,"")</f>
        <v>206970346</v>
      </c>
      <c r="AD987" s="47">
        <f>_xlfn.XLOOKUP($E987,Main_OG!$D$1:$D$766,Main_OG!AM$1:AM$766,"")</f>
        <v>0</v>
      </c>
    </row>
    <row r="988" spans="1:30" x14ac:dyDescent="0.35">
      <c r="A988" s="36" t="s">
        <v>2047</v>
      </c>
      <c r="B988" s="45" t="s">
        <v>111</v>
      </c>
      <c r="C988" s="45" t="s">
        <v>4419</v>
      </c>
      <c r="D988" s="36" t="s">
        <v>4502</v>
      </c>
      <c r="E988" s="36" t="str">
        <f t="shared" si="45"/>
        <v>2006_FL</v>
      </c>
      <c r="F988" s="45">
        <v>2006</v>
      </c>
      <c r="G988" s="45">
        <f>_xlfn.XLOOKUP(I988,Main_OG!$B$1:$B$766,Main_OG!$O$1:$O$766,"")</f>
        <v>0</v>
      </c>
      <c r="H988" s="45">
        <f>_xlfn.XLOOKUP(E988,Main_OG!$D$1:$D$766,Main_OG!$J$1:$J$766,"")</f>
        <v>0</v>
      </c>
      <c r="I988" s="45" t="s">
        <v>111</v>
      </c>
      <c r="J988" s="45" t="str">
        <f t="shared" si="46"/>
        <v>Florida Power &amp; Light Co_FL</v>
      </c>
      <c r="K988" s="45" t="str">
        <f t="shared" si="47"/>
        <v>Florida Power Light Company_FL</v>
      </c>
      <c r="L988" s="45" t="s">
        <v>2048</v>
      </c>
      <c r="M988" s="45">
        <v>23</v>
      </c>
      <c r="N988" s="45">
        <v>482061</v>
      </c>
      <c r="O988" s="45">
        <v>21212</v>
      </c>
      <c r="P988" s="45">
        <v>3906270</v>
      </c>
      <c r="Q988" s="45">
        <v>9821</v>
      </c>
      <c r="R988" s="45">
        <v>4768047</v>
      </c>
      <c r="S988" s="45">
        <v>358021</v>
      </c>
      <c r="T988" s="45">
        <v>6493585</v>
      </c>
      <c r="U988" s="45">
        <v>10.47483948036434</v>
      </c>
      <c r="V988" s="45">
        <v>10.60605487653944</v>
      </c>
      <c r="W988" s="45">
        <v>8.8712383076255961</v>
      </c>
      <c r="X988" s="45">
        <v>11.90009403031218</v>
      </c>
      <c r="Y988" s="46">
        <v>909298.9</v>
      </c>
      <c r="Z988" s="46">
        <v>50052.25962033336</v>
      </c>
      <c r="AA988" s="47">
        <f>_xlfn.XLOOKUP($E988,Main_OG!$D$1:$D$766,Main_OG!AJ$1:AJ$766,"")</f>
        <v>54764892.619999997</v>
      </c>
      <c r="AB988" s="47">
        <f>_xlfn.XLOOKUP($E988,Main_OG!$D$1:$D$766,Main_OG!AK$1:AK$766,"")</f>
        <v>76355130.900000006</v>
      </c>
      <c r="AC988" s="47">
        <f>_xlfn.XLOOKUP($E988,Main_OG!$D$1:$D$766,Main_OG!AL$1:AL$766,"")</f>
        <v>1489687680.78</v>
      </c>
      <c r="AD988" s="47">
        <f>_xlfn.XLOOKUP($E988,Main_OG!$D$1:$D$766,Main_OG!AM$1:AM$766,"")</f>
        <v>31426349</v>
      </c>
    </row>
    <row r="989" spans="1:30" x14ac:dyDescent="0.35">
      <c r="A989" s="36" t="s">
        <v>2049</v>
      </c>
      <c r="B989" s="45" t="s">
        <v>111</v>
      </c>
      <c r="C989" s="45" t="s">
        <v>4419</v>
      </c>
      <c r="D989" s="36" t="s">
        <v>4502</v>
      </c>
      <c r="E989" s="36" t="str">
        <f t="shared" si="45"/>
        <v>2007_FL</v>
      </c>
      <c r="F989" s="45">
        <v>2007</v>
      </c>
      <c r="G989" s="45">
        <f>_xlfn.XLOOKUP(I989,Main_OG!$B$1:$B$766,Main_OG!$O$1:$O$766,"")</f>
        <v>0</v>
      </c>
      <c r="H989" s="45">
        <f>_xlfn.XLOOKUP(E989,Main_OG!$D$1:$D$766,Main_OG!$J$1:$J$766,"")</f>
        <v>0</v>
      </c>
      <c r="I989" s="45" t="s">
        <v>111</v>
      </c>
      <c r="J989" s="45" t="str">
        <f t="shared" si="46"/>
        <v>Florida Power &amp; Light Company_FL</v>
      </c>
      <c r="K989" s="45" t="str">
        <f t="shared" si="47"/>
        <v>Florida Power Light Company_FL</v>
      </c>
      <c r="L989" s="45" t="s">
        <v>2050</v>
      </c>
      <c r="M989" s="45">
        <v>23</v>
      </c>
      <c r="N989" s="45">
        <v>496384</v>
      </c>
      <c r="O989" s="45">
        <v>18733</v>
      </c>
      <c r="P989" s="45">
        <v>3981453</v>
      </c>
      <c r="Q989" s="45">
        <v>8996</v>
      </c>
      <c r="R989" s="45">
        <v>4649229</v>
      </c>
      <c r="S989" s="45">
        <v>320803</v>
      </c>
      <c r="T989" s="45">
        <v>6284178</v>
      </c>
      <c r="U989" s="45">
        <v>9.85</v>
      </c>
      <c r="V989" s="45">
        <v>10.029999999999999</v>
      </c>
      <c r="W989" s="45">
        <v>8.51</v>
      </c>
      <c r="X989" s="45">
        <v>11.41</v>
      </c>
      <c r="Y989" s="46">
        <v>922288.3</v>
      </c>
      <c r="Z989" s="46">
        <v>50212.120727083784</v>
      </c>
      <c r="AA989" s="47">
        <f>_xlfn.XLOOKUP($E989,Main_OG!$D$1:$D$766,Main_OG!AJ$1:AJ$766,"")</f>
        <v>57036054</v>
      </c>
      <c r="AB989" s="47">
        <f>_xlfn.XLOOKUP($E989,Main_OG!$D$1:$D$766,Main_OG!AK$1:AK$766,"")</f>
        <v>66303524</v>
      </c>
      <c r="AC989" s="47">
        <f>_xlfn.XLOOKUP($E989,Main_OG!$D$1:$D$766,Main_OG!AL$1:AL$766,"")</f>
        <v>1551860014</v>
      </c>
      <c r="AD989" s="47">
        <f>_xlfn.XLOOKUP($E989,Main_OG!$D$1:$D$766,Main_OG!AM$1:AM$766,"")</f>
        <v>29289289</v>
      </c>
    </row>
    <row r="990" spans="1:30" x14ac:dyDescent="0.35">
      <c r="A990" s="36" t="s">
        <v>2047</v>
      </c>
      <c r="B990" s="45" t="s">
        <v>111</v>
      </c>
      <c r="C990" s="45" t="s">
        <v>4419</v>
      </c>
      <c r="D990" s="36" t="s">
        <v>4502</v>
      </c>
      <c r="E990" s="36" t="str">
        <f t="shared" si="45"/>
        <v>2008_FL</v>
      </c>
      <c r="F990" s="45">
        <v>2008</v>
      </c>
      <c r="G990" s="45">
        <f>_xlfn.XLOOKUP(I990,Main_OG!$B$1:$B$766,Main_OG!$O$1:$O$766,"")</f>
        <v>0</v>
      </c>
      <c r="H990" s="45">
        <f>_xlfn.XLOOKUP(E990,Main_OG!$D$1:$D$766,Main_OG!$J$1:$J$766,"")</f>
        <v>0</v>
      </c>
      <c r="I990" s="45" t="s">
        <v>111</v>
      </c>
      <c r="J990" s="45" t="str">
        <f t="shared" si="46"/>
        <v>Florida Power &amp; Light Co_FL</v>
      </c>
      <c r="K990" s="45" t="str">
        <f t="shared" si="47"/>
        <v>Florida Power Light Company_FL</v>
      </c>
      <c r="L990" s="45" t="s">
        <v>2051</v>
      </c>
      <c r="M990" s="45">
        <v>23</v>
      </c>
      <c r="N990" s="45">
        <v>504074</v>
      </c>
      <c r="O990" s="45">
        <v>13380</v>
      </c>
      <c r="P990" s="45">
        <v>3992262</v>
      </c>
      <c r="Q990" s="45">
        <v>80962</v>
      </c>
      <c r="R990" s="45">
        <v>45945938</v>
      </c>
      <c r="S990" s="45">
        <v>3581316</v>
      </c>
      <c r="T990" s="45">
        <v>53141214</v>
      </c>
      <c r="U990" s="45">
        <v>10.27</v>
      </c>
      <c r="V990" s="45">
        <v>10.36</v>
      </c>
      <c r="W990" s="45">
        <v>8.67</v>
      </c>
      <c r="X990" s="45">
        <v>11.69</v>
      </c>
      <c r="Y990" s="46">
        <v>891766.9</v>
      </c>
      <c r="Z990" s="46">
        <v>48132.575137074709</v>
      </c>
      <c r="AA990" s="47">
        <f>_xlfn.XLOOKUP($E990,Main_OG!$D$1:$D$766,Main_OG!AJ$1:AJ$766,"")</f>
        <v>55334282</v>
      </c>
      <c r="AB990" s="47">
        <f>_xlfn.XLOOKUP($E990,Main_OG!$D$1:$D$766,Main_OG!AK$1:AK$766,"")</f>
        <v>41400120</v>
      </c>
      <c r="AC990" s="47">
        <f>_xlfn.XLOOKUP($E990,Main_OG!$D$1:$D$766,Main_OG!AL$1:AL$766,"")</f>
        <v>1599198312</v>
      </c>
      <c r="AD990" s="47">
        <f>_xlfn.XLOOKUP($E990,Main_OG!$D$1:$D$766,Main_OG!AM$1:AM$766,"")</f>
        <v>32133276</v>
      </c>
    </row>
    <row r="991" spans="1:30" x14ac:dyDescent="0.35">
      <c r="A991" s="36" t="s">
        <v>2047</v>
      </c>
      <c r="B991" s="45" t="s">
        <v>111</v>
      </c>
      <c r="C991" s="45" t="s">
        <v>4419</v>
      </c>
      <c r="D991" s="36" t="s">
        <v>4502</v>
      </c>
      <c r="E991" s="36" t="str">
        <f t="shared" si="45"/>
        <v>2009_FL</v>
      </c>
      <c r="F991" s="45">
        <v>2009</v>
      </c>
      <c r="G991" s="45">
        <f>_xlfn.XLOOKUP(I991,Main_OG!$B$1:$B$766,Main_OG!$O$1:$O$766,"")</f>
        <v>0</v>
      </c>
      <c r="H991" s="45">
        <f>_xlfn.XLOOKUP(E991,Main_OG!$D$1:$D$766,Main_OG!$J$1:$J$766,"")</f>
        <v>0</v>
      </c>
      <c r="I991" s="45" t="s">
        <v>111</v>
      </c>
      <c r="J991" s="45" t="str">
        <f t="shared" si="46"/>
        <v>Florida Power &amp; Light Co_FL</v>
      </c>
      <c r="K991" s="45" t="str">
        <f t="shared" si="47"/>
        <v>Florida Power Light Company_FL</v>
      </c>
      <c r="L991" s="45" t="s">
        <v>2052</v>
      </c>
      <c r="M991" s="45">
        <v>23</v>
      </c>
      <c r="N991" s="45">
        <v>504611</v>
      </c>
      <c r="O991" s="45">
        <v>11517</v>
      </c>
      <c r="P991" s="45">
        <v>3986227</v>
      </c>
      <c r="Q991" s="45">
        <v>79934</v>
      </c>
      <c r="R991" s="45">
        <v>45483666</v>
      </c>
      <c r="S991" s="45">
        <v>3245099</v>
      </c>
      <c r="T991" s="45">
        <v>53953573</v>
      </c>
      <c r="U991" s="45">
        <v>10.51</v>
      </c>
      <c r="V991" s="45">
        <v>10.57</v>
      </c>
      <c r="W991" s="45">
        <v>8.8699999999999992</v>
      </c>
      <c r="X991" s="45">
        <v>11.95</v>
      </c>
      <c r="Y991" s="46">
        <v>840480.6</v>
      </c>
      <c r="Z991" s="46">
        <v>45059.595840675458</v>
      </c>
      <c r="AA991" s="47">
        <f>_xlfn.XLOOKUP($E991,Main_OG!$D$1:$D$766,Main_OG!AJ$1:AJ$766,"")</f>
        <v>46331440</v>
      </c>
      <c r="AB991" s="47">
        <f>_xlfn.XLOOKUP($E991,Main_OG!$D$1:$D$766,Main_OG!AK$1:AK$766,"")</f>
        <v>31620546</v>
      </c>
      <c r="AC991" s="47">
        <f>_xlfn.XLOOKUP($E991,Main_OG!$D$1:$D$766,Main_OG!AL$1:AL$766,"")</f>
        <v>1837000796</v>
      </c>
      <c r="AD991" s="47">
        <f>_xlfn.XLOOKUP($E991,Main_OG!$D$1:$D$766,Main_OG!AM$1:AM$766,"")</f>
        <v>29117877</v>
      </c>
    </row>
    <row r="992" spans="1:30" x14ac:dyDescent="0.35">
      <c r="A992" s="36" t="s">
        <v>2047</v>
      </c>
      <c r="B992" s="45" t="s">
        <v>111</v>
      </c>
      <c r="C992" s="45" t="s">
        <v>4419</v>
      </c>
      <c r="D992" s="36" t="s">
        <v>4502</v>
      </c>
      <c r="E992" s="36" t="str">
        <f t="shared" si="45"/>
        <v>2010_FL</v>
      </c>
      <c r="F992" s="45">
        <v>2010</v>
      </c>
      <c r="G992" s="45">
        <f>_xlfn.XLOOKUP(I992,Main_OG!$B$1:$B$766,Main_OG!$O$1:$O$766,"")</f>
        <v>0</v>
      </c>
      <c r="H992" s="45">
        <f>_xlfn.XLOOKUP(E992,Main_OG!$D$1:$D$766,Main_OG!$J$1:$J$766,"")</f>
        <v>0</v>
      </c>
      <c r="I992" s="45" t="s">
        <v>111</v>
      </c>
      <c r="J992" s="45" t="str">
        <f t="shared" si="46"/>
        <v>Florida Power &amp; Light Co_FL</v>
      </c>
      <c r="K992" s="45" t="str">
        <f t="shared" si="47"/>
        <v>Florida Power Light Company_FL</v>
      </c>
      <c r="L992" s="45" t="s">
        <v>2053</v>
      </c>
      <c r="M992" s="45">
        <v>23</v>
      </c>
      <c r="N992" s="45">
        <v>507085</v>
      </c>
      <c r="O992" s="45">
        <v>8980</v>
      </c>
      <c r="P992" s="45">
        <v>3998944</v>
      </c>
      <c r="Q992" s="45">
        <v>81674</v>
      </c>
      <c r="R992" s="45">
        <v>45194918</v>
      </c>
      <c r="S992" s="45">
        <v>3143476</v>
      </c>
      <c r="T992" s="45">
        <v>56583308</v>
      </c>
      <c r="U992" s="45">
        <v>8.52</v>
      </c>
      <c r="V992" s="45">
        <v>8.68</v>
      </c>
      <c r="W992" s="45">
        <v>6.84</v>
      </c>
      <c r="X992" s="45">
        <v>10.06</v>
      </c>
      <c r="Y992" s="46">
        <v>851956.4</v>
      </c>
      <c r="Z992" s="46">
        <v>45205.875812361184</v>
      </c>
      <c r="AA992" s="47">
        <f>_xlfn.XLOOKUP($E992,Main_OG!$D$1:$D$766,Main_OG!AJ$1:AJ$766,"")</f>
        <v>50630460</v>
      </c>
      <c r="AB992" s="47">
        <f>_xlfn.XLOOKUP($E992,Main_OG!$D$1:$D$766,Main_OG!AK$1:AK$766,"")</f>
        <v>32092238</v>
      </c>
      <c r="AC992" s="47">
        <f>_xlfn.XLOOKUP($E992,Main_OG!$D$1:$D$766,Main_OG!AL$1:AL$766,"")</f>
        <v>1979999260</v>
      </c>
      <c r="AD992" s="47">
        <f>_xlfn.XLOOKUP($E992,Main_OG!$D$1:$D$766,Main_OG!AM$1:AM$766,"")</f>
        <v>23935921.561000001</v>
      </c>
    </row>
    <row r="993" spans="1:30" x14ac:dyDescent="0.35">
      <c r="A993" s="36" t="s">
        <v>2047</v>
      </c>
      <c r="B993" s="45" t="s">
        <v>111</v>
      </c>
      <c r="C993" s="45" t="s">
        <v>4419</v>
      </c>
      <c r="D993" s="36" t="s">
        <v>4502</v>
      </c>
      <c r="E993" s="36" t="str">
        <f t="shared" si="45"/>
        <v>2011_FL</v>
      </c>
      <c r="F993" s="45">
        <v>2011</v>
      </c>
      <c r="G993" s="45">
        <f>_xlfn.XLOOKUP(I993,Main_OG!$B$1:$B$766,Main_OG!$O$1:$O$766,"")</f>
        <v>0</v>
      </c>
      <c r="H993" s="45">
        <f>_xlfn.XLOOKUP(E993,Main_OG!$D$1:$D$766,Main_OG!$J$1:$J$766,"")</f>
        <v>0</v>
      </c>
      <c r="I993" s="45" t="s">
        <v>111</v>
      </c>
      <c r="J993" s="45" t="str">
        <f t="shared" si="46"/>
        <v>Florida Power &amp; Light Co_FL</v>
      </c>
      <c r="K993" s="45" t="str">
        <f t="shared" si="47"/>
        <v>Florida Power Light Company_FL</v>
      </c>
      <c r="L993" s="45" t="s">
        <v>2054</v>
      </c>
      <c r="M993" s="45">
        <v>1</v>
      </c>
      <c r="N993" s="45">
        <v>511573</v>
      </c>
      <c r="O993" s="45">
        <v>8691</v>
      </c>
      <c r="P993" s="45">
        <v>4026760</v>
      </c>
      <c r="Q993" s="45">
        <v>82119</v>
      </c>
      <c r="R993" s="45">
        <v>45618296</v>
      </c>
      <c r="S993" s="45">
        <v>3092992</v>
      </c>
      <c r="T993" s="45">
        <v>54764235</v>
      </c>
      <c r="U993" s="45">
        <v>8.75</v>
      </c>
      <c r="V993" s="45">
        <v>9.16</v>
      </c>
      <c r="W993" s="45">
        <v>7.39</v>
      </c>
      <c r="X993" s="45">
        <v>10.64</v>
      </c>
      <c r="Y993" s="46">
        <v>849395.3</v>
      </c>
      <c r="Z993" s="46">
        <v>44574.560128155455</v>
      </c>
      <c r="AA993" s="47">
        <f>_xlfn.XLOOKUP($E993,Main_OG!$D$1:$D$766,Main_OG!AJ$1:AJ$766,"")</f>
        <v>44910456</v>
      </c>
      <c r="AB993" s="47">
        <f>_xlfn.XLOOKUP($E993,Main_OG!$D$1:$D$766,Main_OG!AK$1:AK$766,"")</f>
        <v>11832253.189999999</v>
      </c>
      <c r="AC993" s="47">
        <f>_xlfn.XLOOKUP($E993,Main_OG!$D$1:$D$766,Main_OG!AL$1:AL$766,"")</f>
        <v>2100058132</v>
      </c>
      <c r="AD993" s="47">
        <f>_xlfn.XLOOKUP($E993,Main_OG!$D$1:$D$766,Main_OG!AM$1:AM$766,"")</f>
        <v>22015368</v>
      </c>
    </row>
    <row r="994" spans="1:30" x14ac:dyDescent="0.35">
      <c r="A994" s="36" t="s">
        <v>2047</v>
      </c>
      <c r="B994" s="45" t="s">
        <v>111</v>
      </c>
      <c r="C994" s="45" t="s">
        <v>4419</v>
      </c>
      <c r="D994" s="36" t="s">
        <v>4502</v>
      </c>
      <c r="E994" s="36" t="str">
        <f t="shared" si="45"/>
        <v>2012_FL</v>
      </c>
      <c r="F994" s="45">
        <v>2012</v>
      </c>
      <c r="G994" s="45">
        <f>_xlfn.XLOOKUP(I994,Main_OG!$B$1:$B$766,Main_OG!$O$1:$O$766,"")</f>
        <v>0</v>
      </c>
      <c r="H994" s="45">
        <f>_xlfn.XLOOKUP(E994,Main_OG!$D$1:$D$766,Main_OG!$J$1:$J$766,"")</f>
        <v>1</v>
      </c>
      <c r="I994" s="45" t="s">
        <v>111</v>
      </c>
      <c r="J994" s="45" t="str">
        <f t="shared" si="46"/>
        <v>Florida Power &amp; Light Co_FL</v>
      </c>
      <c r="K994" s="45" t="str">
        <f t="shared" si="47"/>
        <v>Florida Power Light Company_FL</v>
      </c>
      <c r="L994" s="45" t="s">
        <v>2055</v>
      </c>
      <c r="M994" s="45">
        <v>1</v>
      </c>
      <c r="N994" s="45">
        <v>515502</v>
      </c>
      <c r="O994" s="45">
        <v>8743</v>
      </c>
      <c r="P994" s="45">
        <v>4052174</v>
      </c>
      <c r="Q994" s="45">
        <v>80521</v>
      </c>
      <c r="R994" s="45">
        <v>45643323</v>
      </c>
      <c r="S994" s="45">
        <v>3020921</v>
      </c>
      <c r="T994" s="45">
        <v>53383164</v>
      </c>
      <c r="U994" s="45">
        <v>8.3853901000000004</v>
      </c>
      <c r="V994" s="45">
        <v>8.7165367000000007</v>
      </c>
      <c r="W994" s="45">
        <v>6.8612849999999996</v>
      </c>
      <c r="X994" s="45">
        <v>10.402167</v>
      </c>
      <c r="Y994" s="46">
        <v>857861.3</v>
      </c>
      <c r="Z994" s="46">
        <v>44444.129566569623</v>
      </c>
      <c r="AA994" s="47">
        <f>_xlfn.XLOOKUP($E994,Main_OG!$D$1:$D$766,Main_OG!AJ$1:AJ$766,"")</f>
        <v>39398024</v>
      </c>
      <c r="AB994" s="47">
        <f>_xlfn.XLOOKUP($E994,Main_OG!$D$1:$D$766,Main_OG!AK$1:AK$766,"")</f>
        <v>4983340</v>
      </c>
      <c r="AC994" s="47">
        <f>_xlfn.XLOOKUP($E994,Main_OG!$D$1:$D$766,Main_OG!AL$1:AL$766,"")</f>
        <v>2286506798</v>
      </c>
      <c r="AD994" s="47">
        <f>_xlfn.XLOOKUP($E994,Main_OG!$D$1:$D$766,Main_OG!AM$1:AM$766,"")</f>
        <v>17869935</v>
      </c>
    </row>
    <row r="995" spans="1:30" x14ac:dyDescent="0.35">
      <c r="A995" s="36" t="s">
        <v>2047</v>
      </c>
      <c r="B995" s="45" t="s">
        <v>111</v>
      </c>
      <c r="C995" s="45" t="s">
        <v>4419</v>
      </c>
      <c r="D995" s="36" t="s">
        <v>4502</v>
      </c>
      <c r="E995" s="36" t="str">
        <f t="shared" si="45"/>
        <v>2013_FL</v>
      </c>
      <c r="F995" s="45">
        <v>2013</v>
      </c>
      <c r="G995" s="45">
        <f>_xlfn.XLOOKUP(I995,Main_OG!$B$1:$B$766,Main_OG!$O$1:$O$766,"")</f>
        <v>0</v>
      </c>
      <c r="H995" s="45">
        <f>_xlfn.XLOOKUP(E995,Main_OG!$D$1:$D$766,Main_OG!$J$1:$J$766,"")</f>
        <v>1</v>
      </c>
      <c r="I995" s="45" t="s">
        <v>111</v>
      </c>
      <c r="J995" s="45" t="str">
        <f t="shared" si="46"/>
        <v>Florida Power &amp; Light Co_FL</v>
      </c>
      <c r="K995" s="45" t="str">
        <f t="shared" si="47"/>
        <v>Florida Power Light Company_FL</v>
      </c>
      <c r="L995" s="45" t="s">
        <v>2056</v>
      </c>
      <c r="M995" s="45">
        <v>1</v>
      </c>
      <c r="N995" s="45">
        <v>521395</v>
      </c>
      <c r="O995" s="45">
        <v>9541</v>
      </c>
      <c r="P995" s="45">
        <v>4097172</v>
      </c>
      <c r="Q995" s="45">
        <v>88082</v>
      </c>
      <c r="R995" s="45">
        <v>45932938</v>
      </c>
      <c r="S995" s="45">
        <v>2963404</v>
      </c>
      <c r="T995" s="45">
        <v>54074164</v>
      </c>
      <c r="U995" s="45">
        <v>8.6487590999999995</v>
      </c>
      <c r="V995" s="45">
        <v>8.5572274999999998</v>
      </c>
      <c r="W995" s="45">
        <v>6.4856834000000001</v>
      </c>
      <c r="X995" s="45">
        <v>10.409171000000001</v>
      </c>
      <c r="Y995" s="46">
        <v>880183.5</v>
      </c>
      <c r="Z995" s="46">
        <v>45018.309937387472</v>
      </c>
      <c r="AA995" s="47">
        <f>_xlfn.XLOOKUP($E995,Main_OG!$D$1:$D$766,Main_OG!AJ$1:AJ$766,"")</f>
        <v>41378338</v>
      </c>
      <c r="AB995" s="47">
        <f>_xlfn.XLOOKUP($E995,Main_OG!$D$1:$D$766,Main_OG!AK$1:AK$766,"")</f>
        <v>9300350</v>
      </c>
      <c r="AC995" s="47">
        <f>_xlfn.XLOOKUP($E995,Main_OG!$D$1:$D$766,Main_OG!AL$1:AL$766,"")</f>
        <v>2080723019</v>
      </c>
      <c r="AD995" s="47">
        <f>_xlfn.XLOOKUP($E995,Main_OG!$D$1:$D$766,Main_OG!AM$1:AM$766,"")</f>
        <v>26525855</v>
      </c>
    </row>
    <row r="996" spans="1:30" x14ac:dyDescent="0.35">
      <c r="A996" s="36" t="s">
        <v>2047</v>
      </c>
      <c r="B996" s="45" t="s">
        <v>111</v>
      </c>
      <c r="C996" s="45" t="s">
        <v>4419</v>
      </c>
      <c r="D996" s="36" t="s">
        <v>4502</v>
      </c>
      <c r="E996" s="36" t="str">
        <f t="shared" si="45"/>
        <v>2014_FL</v>
      </c>
      <c r="F996" s="45">
        <v>2014</v>
      </c>
      <c r="G996" s="45">
        <f>_xlfn.XLOOKUP(I996,Main_OG!$B$1:$B$766,Main_OG!$O$1:$O$766,"")</f>
        <v>0</v>
      </c>
      <c r="H996" s="45">
        <f>_xlfn.XLOOKUP(E996,Main_OG!$D$1:$D$766,Main_OG!$J$1:$J$766,"")</f>
        <v>1</v>
      </c>
      <c r="I996" s="45" t="s">
        <v>111</v>
      </c>
      <c r="J996" s="45" t="str">
        <f t="shared" si="46"/>
        <v>Florida Power &amp; Light Co_FL</v>
      </c>
      <c r="K996" s="45" t="str">
        <f t="shared" si="47"/>
        <v>Florida Power Light Company_FL</v>
      </c>
      <c r="L996" s="45" t="s">
        <v>2057</v>
      </c>
      <c r="M996" s="45">
        <v>1</v>
      </c>
      <c r="N996" s="45">
        <v>529349</v>
      </c>
      <c r="O996" s="45">
        <v>10415</v>
      </c>
      <c r="P996" s="45">
        <v>4169028</v>
      </c>
      <c r="Q996" s="45">
        <v>91442</v>
      </c>
      <c r="R996" s="45">
        <v>46172611</v>
      </c>
      <c r="S996" s="45">
        <v>2942385</v>
      </c>
      <c r="T996" s="45">
        <v>55224658</v>
      </c>
      <c r="U996" s="45">
        <v>9.2244264000000005</v>
      </c>
      <c r="V996" s="45">
        <v>9.1131796999999999</v>
      </c>
      <c r="W996" s="45">
        <v>6.9356660999999997</v>
      </c>
      <c r="X996" s="45">
        <v>11.056153999999999</v>
      </c>
      <c r="Y996" s="46">
        <v>905648.5</v>
      </c>
      <c r="Z996" s="46">
        <v>45615.69325492045</v>
      </c>
      <c r="AA996" s="47">
        <f>_xlfn.XLOOKUP($E996,Main_OG!$D$1:$D$766,Main_OG!AJ$1:AJ$766,"")</f>
        <v>45670298</v>
      </c>
      <c r="AB996" s="47">
        <f>_xlfn.XLOOKUP($E996,Main_OG!$D$1:$D$766,Main_OG!AK$1:AK$766,"")</f>
        <v>6819696</v>
      </c>
      <c r="AC996" s="47">
        <f>_xlfn.XLOOKUP($E996,Main_OG!$D$1:$D$766,Main_OG!AL$1:AL$766,"")</f>
        <v>2086254940</v>
      </c>
      <c r="AD996" s="47">
        <f>_xlfn.XLOOKUP($E996,Main_OG!$D$1:$D$766,Main_OG!AM$1:AM$766,"")</f>
        <v>27868270</v>
      </c>
    </row>
    <row r="997" spans="1:30" x14ac:dyDescent="0.35">
      <c r="A997" s="36" t="s">
        <v>2047</v>
      </c>
      <c r="B997" s="45" t="s">
        <v>111</v>
      </c>
      <c r="C997" s="45" t="s">
        <v>4419</v>
      </c>
      <c r="D997" s="36" t="s">
        <v>4502</v>
      </c>
      <c r="E997" s="36" t="str">
        <f t="shared" si="45"/>
        <v>2015_FL</v>
      </c>
      <c r="F997" s="45">
        <v>2015</v>
      </c>
      <c r="G997" s="45">
        <f>_xlfn.XLOOKUP(I997,Main_OG!$B$1:$B$766,Main_OG!$O$1:$O$766,"")</f>
        <v>0</v>
      </c>
      <c r="H997" s="45">
        <f>_xlfn.XLOOKUP(E997,Main_OG!$D$1:$D$766,Main_OG!$J$1:$J$766,"")</f>
        <v>1</v>
      </c>
      <c r="I997" s="45" t="s">
        <v>111</v>
      </c>
      <c r="J997" s="45" t="str">
        <f t="shared" si="46"/>
        <v>Florida Power &amp; Light Co_FL</v>
      </c>
      <c r="K997" s="45" t="str">
        <f t="shared" si="47"/>
        <v>Florida Power Light Company_FL</v>
      </c>
      <c r="L997" s="45" t="s">
        <v>2058</v>
      </c>
      <c r="M997" s="45">
        <v>1</v>
      </c>
      <c r="N997" s="45">
        <v>529349</v>
      </c>
      <c r="O997" s="45">
        <v>10415</v>
      </c>
      <c r="P997" s="45">
        <v>4169028</v>
      </c>
      <c r="Q997" s="45">
        <v>92204</v>
      </c>
      <c r="R997" s="45">
        <v>48060597</v>
      </c>
      <c r="S997" s="45">
        <v>3056252</v>
      </c>
      <c r="T997" s="45">
        <v>59117632</v>
      </c>
      <c r="U997" s="45">
        <v>8.8911543999999996</v>
      </c>
      <c r="V997" s="45">
        <v>8.7545187999999996</v>
      </c>
      <c r="W997" s="45">
        <v>6.6513494</v>
      </c>
      <c r="X997" s="45">
        <v>10.653772</v>
      </c>
      <c r="Y997" s="46">
        <v>945929</v>
      </c>
      <c r="Z997" s="46">
        <v>46783.906572351276</v>
      </c>
      <c r="AA997" s="47">
        <f>_xlfn.XLOOKUP($E997,Main_OG!$D$1:$D$766,Main_OG!AJ$1:AJ$766,"")</f>
        <v>38105610</v>
      </c>
      <c r="AB997" s="47">
        <f>_xlfn.XLOOKUP($E997,Main_OG!$D$1:$D$766,Main_OG!AK$1:AK$766,"")</f>
        <v>7861630</v>
      </c>
      <c r="AC997" s="47">
        <f>_xlfn.XLOOKUP($E997,Main_OG!$D$1:$D$766,Main_OG!AL$1:AL$766,"")</f>
        <v>2326942774</v>
      </c>
      <c r="AD997" s="47">
        <f>_xlfn.XLOOKUP($E997,Main_OG!$D$1:$D$766,Main_OG!AM$1:AM$766,"")</f>
        <v>28121916</v>
      </c>
    </row>
    <row r="998" spans="1:30" x14ac:dyDescent="0.35">
      <c r="A998" s="36" t="s">
        <v>2047</v>
      </c>
      <c r="B998" s="45" t="s">
        <v>111</v>
      </c>
      <c r="C998" s="45" t="s">
        <v>4419</v>
      </c>
      <c r="D998" s="36" t="s">
        <v>4502</v>
      </c>
      <c r="E998" s="36" t="str">
        <f t="shared" si="45"/>
        <v>2016_FL</v>
      </c>
      <c r="F998" s="45">
        <v>2016</v>
      </c>
      <c r="G998" s="45">
        <f>_xlfn.XLOOKUP(I998,Main_OG!$B$1:$B$766,Main_OG!$O$1:$O$766,"")</f>
        <v>0</v>
      </c>
      <c r="H998" s="45">
        <f>_xlfn.XLOOKUP(E998,Main_OG!$D$1:$D$766,Main_OG!$J$1:$J$766,"")</f>
        <v>1</v>
      </c>
      <c r="I998" s="45" t="s">
        <v>111</v>
      </c>
      <c r="J998" s="45" t="str">
        <f t="shared" si="46"/>
        <v>Florida Power &amp; Light Co_FL</v>
      </c>
      <c r="K998" s="45" t="str">
        <f t="shared" si="47"/>
        <v>Florida Power Light Company_FL</v>
      </c>
      <c r="L998" s="45" t="s">
        <v>2059</v>
      </c>
      <c r="M998" s="45">
        <v>1</v>
      </c>
      <c r="N998" s="45">
        <v>544310</v>
      </c>
      <c r="O998" s="45">
        <v>11770</v>
      </c>
      <c r="P998" s="45">
        <v>4284159</v>
      </c>
      <c r="Q998" s="45">
        <v>91893</v>
      </c>
      <c r="R998" s="45">
        <v>47731481</v>
      </c>
      <c r="S998" s="45">
        <v>3052606</v>
      </c>
      <c r="T998" s="45">
        <v>58573164</v>
      </c>
      <c r="U998" s="45">
        <v>8.2857236000000007</v>
      </c>
      <c r="V998" s="45">
        <v>8.2495743000000008</v>
      </c>
      <c r="W998" s="45">
        <v>6.1090097999999999</v>
      </c>
      <c r="X998" s="45">
        <v>10.166501999999999</v>
      </c>
      <c r="Y998" s="46">
        <v>978989.7</v>
      </c>
      <c r="Z998" s="46">
        <v>47461.019621774838</v>
      </c>
      <c r="AA998" s="47">
        <f>_xlfn.XLOOKUP($E998,Main_OG!$D$1:$D$766,Main_OG!AJ$1:AJ$766,"")</f>
        <v>35399166</v>
      </c>
      <c r="AB998" s="47">
        <f>_xlfn.XLOOKUP($E998,Main_OG!$D$1:$D$766,Main_OG!AK$1:AK$766,"")</f>
        <v>10242104</v>
      </c>
      <c r="AC998" s="47">
        <f>_xlfn.XLOOKUP($E998,Main_OG!$D$1:$D$766,Main_OG!AL$1:AL$766,"")</f>
        <v>2373450266</v>
      </c>
      <c r="AD998" s="47">
        <f>_xlfn.XLOOKUP($E998,Main_OG!$D$1:$D$766,Main_OG!AM$1:AM$766,"")</f>
        <v>29320022</v>
      </c>
    </row>
    <row r="999" spans="1:30" x14ac:dyDescent="0.35">
      <c r="A999" s="36" t="s">
        <v>2047</v>
      </c>
      <c r="B999" s="45" t="s">
        <v>111</v>
      </c>
      <c r="C999" s="45" t="s">
        <v>4419</v>
      </c>
      <c r="D999" s="36" t="s">
        <v>4502</v>
      </c>
      <c r="E999" s="36" t="str">
        <f t="shared" si="45"/>
        <v>2017_FL</v>
      </c>
      <c r="F999" s="45">
        <v>2017</v>
      </c>
      <c r="G999" s="45">
        <f>_xlfn.XLOOKUP(I999,Main_OG!$B$1:$B$766,Main_OG!$O$1:$O$766,"")</f>
        <v>0</v>
      </c>
      <c r="H999" s="45">
        <f>_xlfn.XLOOKUP(E999,Main_OG!$D$1:$D$766,Main_OG!$J$1:$J$766,"")</f>
        <v>1</v>
      </c>
      <c r="I999" s="45" t="s">
        <v>111</v>
      </c>
      <c r="J999" s="45" t="str">
        <f t="shared" si="46"/>
        <v>Florida Power &amp; Light Co_FL</v>
      </c>
      <c r="K999" s="45" t="str">
        <f t="shared" si="47"/>
        <v>Florida Power Light Company_FL</v>
      </c>
      <c r="L999" s="45" t="s">
        <v>2060</v>
      </c>
      <c r="M999" s="45">
        <v>1</v>
      </c>
      <c r="N999" s="45">
        <v>551967</v>
      </c>
      <c r="O999" s="45">
        <v>11654</v>
      </c>
      <c r="P999" s="45">
        <v>4338224</v>
      </c>
      <c r="Q999" s="45">
        <v>82758</v>
      </c>
      <c r="R999" s="45">
        <v>47482114</v>
      </c>
      <c r="S999" s="45">
        <v>2951467</v>
      </c>
      <c r="T999" s="45">
        <v>57997255</v>
      </c>
      <c r="U999" s="45">
        <v>8.6203146999999998</v>
      </c>
      <c r="V999" s="45">
        <v>8.9841660999999995</v>
      </c>
      <c r="W999" s="45">
        <v>6.7756135999999998</v>
      </c>
      <c r="X999" s="45">
        <v>11.201858</v>
      </c>
      <c r="Y999" s="46">
        <v>1014866.9</v>
      </c>
      <c r="Z999" s="46">
        <v>48379.777575430031</v>
      </c>
      <c r="AA999" s="47">
        <f>_xlfn.XLOOKUP($E999,Main_OG!$D$1:$D$766,Main_OG!AJ$1:AJ$766,"")</f>
        <v>33747858</v>
      </c>
      <c r="AB999" s="47">
        <f>_xlfn.XLOOKUP($E999,Main_OG!$D$1:$D$766,Main_OG!AK$1:AK$766,"")</f>
        <v>5320500</v>
      </c>
      <c r="AC999" s="47">
        <f>_xlfn.XLOOKUP($E999,Main_OG!$D$1:$D$766,Main_OG!AL$1:AL$766,"")</f>
        <v>2384928964</v>
      </c>
      <c r="AD999" s="47">
        <f>_xlfn.XLOOKUP($E999,Main_OG!$D$1:$D$766,Main_OG!AM$1:AM$766,"")</f>
        <v>29146219</v>
      </c>
    </row>
    <row r="1000" spans="1:30" x14ac:dyDescent="0.35">
      <c r="A1000" s="36" t="s">
        <v>2047</v>
      </c>
      <c r="B1000" s="45" t="s">
        <v>111</v>
      </c>
      <c r="C1000" s="45" t="s">
        <v>4419</v>
      </c>
      <c r="D1000" s="36" t="s">
        <v>4502</v>
      </c>
      <c r="E1000" s="36" t="str">
        <f t="shared" si="45"/>
        <v>2018_FL</v>
      </c>
      <c r="F1000" s="45">
        <v>2018</v>
      </c>
      <c r="G1000" s="45">
        <f>_xlfn.XLOOKUP(I1000,Main_OG!$B$1:$B$766,Main_OG!$O$1:$O$766,"")</f>
        <v>0</v>
      </c>
      <c r="H1000" s="45">
        <f>_xlfn.XLOOKUP(E1000,Main_OG!$D$1:$D$766,Main_OG!$J$1:$J$766,"")</f>
        <v>1</v>
      </c>
      <c r="I1000" s="45" t="s">
        <v>111</v>
      </c>
      <c r="J1000" s="45" t="str">
        <f t="shared" si="46"/>
        <v>Florida Power &amp; Light Co_FL</v>
      </c>
      <c r="K1000" s="45" t="str">
        <f t="shared" si="47"/>
        <v>Florida Power Light Company_FL</v>
      </c>
      <c r="L1000" s="45" t="s">
        <v>2061</v>
      </c>
      <c r="M1000" s="45">
        <v>1</v>
      </c>
      <c r="N1000" s="45">
        <v>557854</v>
      </c>
      <c r="O1000" s="45">
        <v>11601</v>
      </c>
      <c r="P1000" s="45">
        <v>4391832</v>
      </c>
      <c r="Q1000" s="45">
        <v>79853</v>
      </c>
      <c r="R1000" s="45">
        <v>47872388</v>
      </c>
      <c r="S1000" s="45">
        <v>3013708</v>
      </c>
      <c r="T1000" s="45">
        <v>59106811</v>
      </c>
      <c r="U1000" s="45">
        <v>8.2526642999999993</v>
      </c>
      <c r="V1000" s="45">
        <v>8.5962539000000007</v>
      </c>
      <c r="W1000" s="45">
        <v>6.3824033</v>
      </c>
      <c r="X1000" s="45">
        <v>10.832207</v>
      </c>
      <c r="Y1000" s="46">
        <v>1050433.8</v>
      </c>
      <c r="Z1000" s="46">
        <v>49420.722518629329</v>
      </c>
      <c r="AA1000" s="47">
        <f>_xlfn.XLOOKUP($E1000,Main_OG!$D$1:$D$766,Main_OG!AJ$1:AJ$766,"")</f>
        <v>26767110</v>
      </c>
      <c r="AB1000" s="47">
        <f>_xlfn.XLOOKUP($E1000,Main_OG!$D$1:$D$766,Main_OG!AK$1:AK$766,"")</f>
        <v>7648188</v>
      </c>
      <c r="AC1000" s="47">
        <f>_xlfn.XLOOKUP($E1000,Main_OG!$D$1:$D$766,Main_OG!AL$1:AL$766,"")</f>
        <v>2545582294</v>
      </c>
      <c r="AD1000" s="47">
        <f>_xlfn.XLOOKUP($E1000,Main_OG!$D$1:$D$766,Main_OG!AM$1:AM$766,"")</f>
        <v>29312349</v>
      </c>
    </row>
    <row r="1001" spans="1:30" x14ac:dyDescent="0.35">
      <c r="A1001" s="36" t="s">
        <v>2047</v>
      </c>
      <c r="B1001" s="45" t="s">
        <v>111</v>
      </c>
      <c r="C1001" s="45" t="s">
        <v>4419</v>
      </c>
      <c r="D1001" s="36" t="s">
        <v>4502</v>
      </c>
      <c r="E1001" s="36" t="str">
        <f t="shared" si="45"/>
        <v>2019_FL</v>
      </c>
      <c r="F1001" s="45">
        <v>2019</v>
      </c>
      <c r="G1001" s="45">
        <f>_xlfn.XLOOKUP(I1001,Main_OG!$B$1:$B$766,Main_OG!$O$1:$O$766,"")</f>
        <v>0</v>
      </c>
      <c r="H1001" s="45">
        <f>_xlfn.XLOOKUP(E1001,Main_OG!$D$1:$D$766,Main_OG!$J$1:$J$766,"")</f>
        <v>2</v>
      </c>
      <c r="I1001" s="45" t="s">
        <v>111</v>
      </c>
      <c r="J1001" s="45" t="str">
        <f t="shared" si="46"/>
        <v>Florida Power &amp; Light Co_FL</v>
      </c>
      <c r="K1001" s="45" t="str">
        <f t="shared" si="47"/>
        <v>Florida Power Light Company_FL</v>
      </c>
      <c r="L1001" s="45" t="s">
        <v>2062</v>
      </c>
      <c r="M1001" s="45">
        <v>1</v>
      </c>
      <c r="N1001" s="45">
        <v>570327</v>
      </c>
      <c r="O1001" s="45">
        <v>11799</v>
      </c>
      <c r="P1001" s="45">
        <v>4479356</v>
      </c>
      <c r="Q1001" s="45">
        <v>82262</v>
      </c>
      <c r="R1001" s="45">
        <v>48539728</v>
      </c>
      <c r="S1001" s="45">
        <v>2994760</v>
      </c>
      <c r="T1001" s="45">
        <v>60338973</v>
      </c>
      <c r="U1001" s="45">
        <v>8.3112493999999995</v>
      </c>
      <c r="V1001" s="45">
        <v>8.7240558999999998</v>
      </c>
      <c r="W1001" s="45">
        <v>6.3837837000000004</v>
      </c>
      <c r="X1001" s="45">
        <v>11.030144999999999</v>
      </c>
      <c r="Y1001" s="46">
        <v>1079271</v>
      </c>
      <c r="Z1001" s="46">
        <v>50217.205836426256</v>
      </c>
      <c r="AA1001" s="47">
        <f>_xlfn.XLOOKUP($E1001,Main_OG!$D$1:$D$766,Main_OG!AJ$1:AJ$766,"")</f>
        <v>19084934</v>
      </c>
      <c r="AB1001" s="47">
        <f>_xlfn.XLOOKUP($E1001,Main_OG!$D$1:$D$766,Main_OG!AK$1:AK$766,"")</f>
        <v>5425448</v>
      </c>
      <c r="AC1001" s="47">
        <f>_xlfn.XLOOKUP($E1001,Main_OG!$D$1:$D$766,Main_OG!AL$1:AL$766,"")</f>
        <v>2655971906</v>
      </c>
      <c r="AD1001" s="47">
        <f>_xlfn.XLOOKUP($E1001,Main_OG!$D$1:$D$766,Main_OG!AM$1:AM$766,"")</f>
        <v>29108066</v>
      </c>
    </row>
    <row r="1002" spans="1:30" x14ac:dyDescent="0.35">
      <c r="A1002" s="36" t="s">
        <v>2047</v>
      </c>
      <c r="B1002" s="45" t="s">
        <v>111</v>
      </c>
      <c r="C1002" s="45" t="s">
        <v>4419</v>
      </c>
      <c r="D1002" s="36" t="s">
        <v>4502</v>
      </c>
      <c r="E1002" s="36" t="str">
        <f t="shared" si="45"/>
        <v>2020_FL</v>
      </c>
      <c r="F1002" s="45">
        <v>2020</v>
      </c>
      <c r="G1002" s="45">
        <f>_xlfn.XLOOKUP(I1002,Main_OG!$B$1:$B$766,Main_OG!$O$1:$O$766,"")</f>
        <v>0</v>
      </c>
      <c r="H1002" s="45">
        <f>_xlfn.XLOOKUP(E1002,Main_OG!$D$1:$D$766,Main_OG!$J$1:$J$766,"")</f>
        <v>2</v>
      </c>
      <c r="I1002" s="45" t="s">
        <v>111</v>
      </c>
      <c r="J1002" s="45" t="str">
        <f t="shared" si="46"/>
        <v>Florida Power &amp; Light Co_FL</v>
      </c>
      <c r="K1002" s="45" t="str">
        <f t="shared" si="47"/>
        <v>Florida Power Light Company_FL</v>
      </c>
      <c r="L1002" s="45" t="s">
        <v>2063</v>
      </c>
      <c r="M1002" s="45">
        <v>1</v>
      </c>
      <c r="N1002" s="45">
        <v>576651</v>
      </c>
      <c r="O1002" s="45">
        <v>11999</v>
      </c>
      <c r="P1002" s="45">
        <v>0</v>
      </c>
      <c r="Q1002" s="45">
        <v>70830</v>
      </c>
      <c r="R1002" s="45">
        <v>46652403</v>
      </c>
      <c r="S1002" s="45">
        <v>3123005</v>
      </c>
      <c r="T1002" s="45">
        <v>0</v>
      </c>
      <c r="U1002" s="45">
        <v>7.6620075999999999</v>
      </c>
      <c r="V1002" s="45">
        <v>8.1570418</v>
      </c>
      <c r="W1002" s="45">
        <v>5.6892319999999996</v>
      </c>
      <c r="X1002" s="45">
        <v>0</v>
      </c>
      <c r="Y1002" s="46">
        <v>1068377.5</v>
      </c>
      <c r="Z1002" s="46">
        <v>49260.684558114655</v>
      </c>
      <c r="AA1002" s="47">
        <f>_xlfn.XLOOKUP($E1002,Main_OG!$D$1:$D$766,Main_OG!AJ$1:AJ$766,"")</f>
        <v>15006074</v>
      </c>
      <c r="AB1002" s="47">
        <f>_xlfn.XLOOKUP($E1002,Main_OG!$D$1:$D$766,Main_OG!AK$1:AK$766,"")</f>
        <v>6239496</v>
      </c>
      <c r="AC1002" s="47">
        <f>_xlfn.XLOOKUP($E1002,Main_OG!$D$1:$D$766,Main_OG!AL$1:AL$766,"")</f>
        <v>2732402598</v>
      </c>
      <c r="AD1002" s="47">
        <f>_xlfn.XLOOKUP($E1002,Main_OG!$D$1:$D$766,Main_OG!AM$1:AM$766,"")</f>
        <v>0</v>
      </c>
    </row>
    <row r="1003" spans="1:30" x14ac:dyDescent="0.35">
      <c r="A1003" s="36" t="s">
        <v>2064</v>
      </c>
      <c r="B1003" s="45" t="s">
        <v>111</v>
      </c>
      <c r="C1003" s="45" t="s">
        <v>4420</v>
      </c>
      <c r="D1003" s="36" t="s">
        <v>2064</v>
      </c>
      <c r="E1003" s="36" t="str">
        <f t="shared" si="45"/>
        <v>2007_FL</v>
      </c>
      <c r="F1003" s="45">
        <v>2007</v>
      </c>
      <c r="G1003" s="45">
        <f>_xlfn.XLOOKUP(I1003,Main_OG!$B$1:$B$766,Main_OG!$O$1:$O$766,"")</f>
        <v>0</v>
      </c>
      <c r="H1003" s="45">
        <f>_xlfn.XLOOKUP(E1003,Main_OG!$D$1:$D$766,Main_OG!$J$1:$J$766,"")</f>
        <v>0</v>
      </c>
      <c r="I1003" s="45" t="s">
        <v>111</v>
      </c>
      <c r="J1003" s="45" t="str">
        <f t="shared" si="46"/>
        <v>Florida Power Corp_FL</v>
      </c>
      <c r="K1003" s="45" t="str">
        <f t="shared" si="47"/>
        <v>Florida Power Corp_FL</v>
      </c>
      <c r="L1003" s="45" t="s">
        <v>2065</v>
      </c>
      <c r="M1003" s="45">
        <v>0</v>
      </c>
      <c r="N1003" s="45">
        <v>186908</v>
      </c>
      <c r="O1003" s="45">
        <v>2668</v>
      </c>
      <c r="P1003" s="45">
        <v>1442854</v>
      </c>
      <c r="Q1003" s="45">
        <v>0</v>
      </c>
      <c r="R1003" s="45">
        <v>1457821</v>
      </c>
      <c r="S1003" s="45">
        <v>317415</v>
      </c>
      <c r="T1003" s="45">
        <v>2363142</v>
      </c>
      <c r="U1003" s="45">
        <v>0</v>
      </c>
      <c r="V1003" s="45">
        <v>9.3699999999999992</v>
      </c>
      <c r="W1003" s="45">
        <v>8.31</v>
      </c>
      <c r="X1003" s="45">
        <v>11.87</v>
      </c>
      <c r="Y1003" s="46">
        <v>922288.3</v>
      </c>
      <c r="Z1003" s="46">
        <v>50212.120727083784</v>
      </c>
      <c r="AA1003" s="47">
        <f>_xlfn.XLOOKUP($E1003,Main_OG!$D$1:$D$766,Main_OG!AJ$1:AJ$766,"")</f>
        <v>57036054</v>
      </c>
      <c r="AB1003" s="47">
        <f>_xlfn.XLOOKUP($E1003,Main_OG!$D$1:$D$766,Main_OG!AK$1:AK$766,"")</f>
        <v>66303524</v>
      </c>
      <c r="AC1003" s="47">
        <f>_xlfn.XLOOKUP($E1003,Main_OG!$D$1:$D$766,Main_OG!AL$1:AL$766,"")</f>
        <v>1551860014</v>
      </c>
      <c r="AD1003" s="47">
        <f>_xlfn.XLOOKUP($E1003,Main_OG!$D$1:$D$766,Main_OG!AM$1:AM$766,"")</f>
        <v>29289289</v>
      </c>
    </row>
    <row r="1004" spans="1:30" x14ac:dyDescent="0.35">
      <c r="A1004" s="36" t="s">
        <v>2066</v>
      </c>
      <c r="B1004" s="45" t="s">
        <v>111</v>
      </c>
      <c r="C1004" s="45" t="s">
        <v>4421</v>
      </c>
      <c r="D1004" s="36" t="s">
        <v>2066</v>
      </c>
      <c r="E1004" s="36" t="str">
        <f t="shared" si="45"/>
        <v>2006_FL</v>
      </c>
      <c r="F1004" s="45">
        <v>2006</v>
      </c>
      <c r="G1004" s="45">
        <f>_xlfn.XLOOKUP(I1004,Main_OG!$B$1:$B$766,Main_OG!$O$1:$O$766,"")</f>
        <v>0</v>
      </c>
      <c r="H1004" s="45">
        <f>_xlfn.XLOOKUP(E1004,Main_OG!$D$1:$D$766,Main_OG!$J$1:$J$766,"")</f>
        <v>0</v>
      </c>
      <c r="I1004" s="45" t="s">
        <v>111</v>
      </c>
      <c r="J1004" s="45" t="str">
        <f t="shared" si="46"/>
        <v>Florida Public Utilities Co_FL</v>
      </c>
      <c r="K1004" s="45" t="str">
        <f t="shared" si="47"/>
        <v>Florida Public Utilities Co_FL</v>
      </c>
      <c r="L1004" s="45" t="s">
        <v>2067</v>
      </c>
      <c r="M1004" s="45">
        <v>0</v>
      </c>
      <c r="N1004" s="45">
        <v>4478</v>
      </c>
      <c r="O1004" s="45">
        <v>2</v>
      </c>
      <c r="P1004" s="45">
        <v>23464</v>
      </c>
      <c r="Q1004" s="45">
        <v>0</v>
      </c>
      <c r="R1004" s="45">
        <v>19554</v>
      </c>
      <c r="S1004" s="45">
        <v>5350</v>
      </c>
      <c r="T1004" s="45">
        <v>22556</v>
      </c>
      <c r="U1004" s="45">
        <v>0</v>
      </c>
      <c r="V1004" s="45">
        <v>5.7680224892111376</v>
      </c>
      <c r="W1004" s="45">
        <v>3.3483539867317562</v>
      </c>
      <c r="X1004" s="45">
        <v>6.4458421803155481</v>
      </c>
      <c r="Y1004" s="46">
        <v>909298.9</v>
      </c>
      <c r="Z1004" s="46">
        <v>50052.25962033336</v>
      </c>
      <c r="AA1004" s="47">
        <f>_xlfn.XLOOKUP($E1004,Main_OG!$D$1:$D$766,Main_OG!AJ$1:AJ$766,"")</f>
        <v>54764892.619999997</v>
      </c>
      <c r="AB1004" s="47">
        <f>_xlfn.XLOOKUP($E1004,Main_OG!$D$1:$D$766,Main_OG!AK$1:AK$766,"")</f>
        <v>76355130.900000006</v>
      </c>
      <c r="AC1004" s="47">
        <f>_xlfn.XLOOKUP($E1004,Main_OG!$D$1:$D$766,Main_OG!AL$1:AL$766,"")</f>
        <v>1489687680.78</v>
      </c>
      <c r="AD1004" s="47">
        <f>_xlfn.XLOOKUP($E1004,Main_OG!$D$1:$D$766,Main_OG!AM$1:AM$766,"")</f>
        <v>31426349</v>
      </c>
    </row>
    <row r="1005" spans="1:30" x14ac:dyDescent="0.35">
      <c r="A1005" s="36" t="s">
        <v>2066</v>
      </c>
      <c r="B1005" s="45" t="s">
        <v>111</v>
      </c>
      <c r="C1005" s="45" t="s">
        <v>4421</v>
      </c>
      <c r="D1005" s="36" t="s">
        <v>2066</v>
      </c>
      <c r="E1005" s="36" t="str">
        <f t="shared" si="45"/>
        <v>2007_FL</v>
      </c>
      <c r="F1005" s="45">
        <v>2007</v>
      </c>
      <c r="G1005" s="45">
        <f>_xlfn.XLOOKUP(I1005,Main_OG!$B$1:$B$766,Main_OG!$O$1:$O$766,"")</f>
        <v>0</v>
      </c>
      <c r="H1005" s="45">
        <f>_xlfn.XLOOKUP(E1005,Main_OG!$D$1:$D$766,Main_OG!$J$1:$J$766,"")</f>
        <v>0</v>
      </c>
      <c r="I1005" s="45" t="s">
        <v>111</v>
      </c>
      <c r="J1005" s="45" t="str">
        <f t="shared" si="46"/>
        <v>Florida Public Utilities Co_FL</v>
      </c>
      <c r="K1005" s="45" t="str">
        <f t="shared" si="47"/>
        <v>Florida Public Utilities Co_FL</v>
      </c>
      <c r="L1005" s="45" t="s">
        <v>2068</v>
      </c>
      <c r="M1005" s="45">
        <v>0</v>
      </c>
      <c r="N1005" s="45">
        <v>4573</v>
      </c>
      <c r="O1005" s="45">
        <v>2</v>
      </c>
      <c r="P1005" s="45">
        <v>23734</v>
      </c>
      <c r="Q1005" s="45">
        <v>0</v>
      </c>
      <c r="R1005" s="45">
        <v>23081</v>
      </c>
      <c r="S1005" s="45">
        <v>6138</v>
      </c>
      <c r="T1005" s="45">
        <v>27190</v>
      </c>
      <c r="U1005" s="45">
        <v>0</v>
      </c>
      <c r="V1005" s="45">
        <v>6.79</v>
      </c>
      <c r="W1005" s="45">
        <v>4.9800000000000004</v>
      </c>
      <c r="X1005" s="45">
        <v>7.78</v>
      </c>
      <c r="Y1005" s="46">
        <v>922288.3</v>
      </c>
      <c r="Z1005" s="46">
        <v>50212.120727083784</v>
      </c>
      <c r="AA1005" s="47">
        <f>_xlfn.XLOOKUP($E1005,Main_OG!$D$1:$D$766,Main_OG!AJ$1:AJ$766,"")</f>
        <v>57036054</v>
      </c>
      <c r="AB1005" s="47">
        <f>_xlfn.XLOOKUP($E1005,Main_OG!$D$1:$D$766,Main_OG!AK$1:AK$766,"")</f>
        <v>66303524</v>
      </c>
      <c r="AC1005" s="47">
        <f>_xlfn.XLOOKUP($E1005,Main_OG!$D$1:$D$766,Main_OG!AL$1:AL$766,"")</f>
        <v>1551860014</v>
      </c>
      <c r="AD1005" s="47">
        <f>_xlfn.XLOOKUP($E1005,Main_OG!$D$1:$D$766,Main_OG!AM$1:AM$766,"")</f>
        <v>29289289</v>
      </c>
    </row>
    <row r="1006" spans="1:30" x14ac:dyDescent="0.35">
      <c r="A1006" s="36" t="s">
        <v>2066</v>
      </c>
      <c r="B1006" s="45" t="s">
        <v>111</v>
      </c>
      <c r="C1006" s="45" t="s">
        <v>4421</v>
      </c>
      <c r="D1006" s="36" t="s">
        <v>2066</v>
      </c>
      <c r="E1006" s="36" t="str">
        <f t="shared" si="45"/>
        <v>2008_FL</v>
      </c>
      <c r="F1006" s="45">
        <v>2008</v>
      </c>
      <c r="G1006" s="45">
        <f>_xlfn.XLOOKUP(I1006,Main_OG!$B$1:$B$766,Main_OG!$O$1:$O$766,"")</f>
        <v>0</v>
      </c>
      <c r="H1006" s="45">
        <f>_xlfn.XLOOKUP(E1006,Main_OG!$D$1:$D$766,Main_OG!$J$1:$J$766,"")</f>
        <v>0</v>
      </c>
      <c r="I1006" s="45" t="s">
        <v>111</v>
      </c>
      <c r="J1006" s="45" t="str">
        <f t="shared" si="46"/>
        <v>Florida Public Utilities Co_FL</v>
      </c>
      <c r="K1006" s="45" t="str">
        <f t="shared" si="47"/>
        <v>Florida Public Utilities Co_FL</v>
      </c>
      <c r="L1006" s="45" t="s">
        <v>2069</v>
      </c>
      <c r="M1006" s="45">
        <v>0</v>
      </c>
      <c r="N1006" s="45">
        <v>4667</v>
      </c>
      <c r="O1006" s="45">
        <v>2</v>
      </c>
      <c r="P1006" s="45">
        <v>23849</v>
      </c>
      <c r="Q1006" s="45">
        <v>0</v>
      </c>
      <c r="R1006" s="45">
        <v>323676</v>
      </c>
      <c r="S1006" s="45">
        <v>84300</v>
      </c>
      <c r="T1006" s="45">
        <v>329647</v>
      </c>
      <c r="U1006" s="45">
        <v>0</v>
      </c>
      <c r="V1006" s="45">
        <v>10.27</v>
      </c>
      <c r="W1006" s="45">
        <v>8.6</v>
      </c>
      <c r="X1006" s="45">
        <v>11.48</v>
      </c>
      <c r="Y1006" s="46">
        <v>891766.9</v>
      </c>
      <c r="Z1006" s="46">
        <v>48132.575137074709</v>
      </c>
      <c r="AA1006" s="47">
        <f>_xlfn.XLOOKUP($E1006,Main_OG!$D$1:$D$766,Main_OG!AJ$1:AJ$766,"")</f>
        <v>55334282</v>
      </c>
      <c r="AB1006" s="47">
        <f>_xlfn.XLOOKUP($E1006,Main_OG!$D$1:$D$766,Main_OG!AK$1:AK$766,"")</f>
        <v>41400120</v>
      </c>
      <c r="AC1006" s="47">
        <f>_xlfn.XLOOKUP($E1006,Main_OG!$D$1:$D$766,Main_OG!AL$1:AL$766,"")</f>
        <v>1599198312</v>
      </c>
      <c r="AD1006" s="47">
        <f>_xlfn.XLOOKUP($E1006,Main_OG!$D$1:$D$766,Main_OG!AM$1:AM$766,"")</f>
        <v>32133276</v>
      </c>
    </row>
    <row r="1007" spans="1:30" x14ac:dyDescent="0.35">
      <c r="A1007" s="36" t="s">
        <v>2066</v>
      </c>
      <c r="B1007" s="45" t="s">
        <v>111</v>
      </c>
      <c r="C1007" s="45" t="s">
        <v>4421</v>
      </c>
      <c r="D1007" s="36" t="s">
        <v>2066</v>
      </c>
      <c r="E1007" s="36" t="str">
        <f t="shared" si="45"/>
        <v>2009_FL</v>
      </c>
      <c r="F1007" s="45">
        <v>2009</v>
      </c>
      <c r="G1007" s="45">
        <f>_xlfn.XLOOKUP(I1007,Main_OG!$B$1:$B$766,Main_OG!$O$1:$O$766,"")</f>
        <v>0</v>
      </c>
      <c r="H1007" s="45">
        <f>_xlfn.XLOOKUP(E1007,Main_OG!$D$1:$D$766,Main_OG!$J$1:$J$766,"")</f>
        <v>0</v>
      </c>
      <c r="I1007" s="45" t="s">
        <v>111</v>
      </c>
      <c r="J1007" s="45" t="str">
        <f t="shared" si="46"/>
        <v>Florida Public Utilities Co_FL</v>
      </c>
      <c r="K1007" s="45" t="str">
        <f t="shared" si="47"/>
        <v>Florida Public Utilities Co_FL</v>
      </c>
      <c r="L1007" s="45" t="s">
        <v>2070</v>
      </c>
      <c r="M1007" s="45">
        <v>0</v>
      </c>
      <c r="N1007" s="45">
        <v>4674</v>
      </c>
      <c r="O1007" s="45">
        <v>2</v>
      </c>
      <c r="P1007" s="45">
        <v>23679</v>
      </c>
      <c r="Q1007" s="45">
        <v>0</v>
      </c>
      <c r="R1007" s="45">
        <v>316412</v>
      </c>
      <c r="S1007" s="45">
        <v>64950</v>
      </c>
      <c r="T1007" s="45">
        <v>316307</v>
      </c>
      <c r="U1007" s="45">
        <v>0</v>
      </c>
      <c r="V1007" s="45">
        <v>12.4</v>
      </c>
      <c r="W1007" s="45">
        <v>11.63</v>
      </c>
      <c r="X1007" s="45">
        <v>13.85</v>
      </c>
      <c r="Y1007" s="46">
        <v>840480.6</v>
      </c>
      <c r="Z1007" s="46">
        <v>45059.595840675458</v>
      </c>
      <c r="AA1007" s="47">
        <f>_xlfn.XLOOKUP($E1007,Main_OG!$D$1:$D$766,Main_OG!AJ$1:AJ$766,"")</f>
        <v>46331440</v>
      </c>
      <c r="AB1007" s="47">
        <f>_xlfn.XLOOKUP($E1007,Main_OG!$D$1:$D$766,Main_OG!AK$1:AK$766,"")</f>
        <v>31620546</v>
      </c>
      <c r="AC1007" s="47">
        <f>_xlfn.XLOOKUP($E1007,Main_OG!$D$1:$D$766,Main_OG!AL$1:AL$766,"")</f>
        <v>1837000796</v>
      </c>
      <c r="AD1007" s="47">
        <f>_xlfn.XLOOKUP($E1007,Main_OG!$D$1:$D$766,Main_OG!AM$1:AM$766,"")</f>
        <v>29117877</v>
      </c>
    </row>
    <row r="1008" spans="1:30" x14ac:dyDescent="0.35">
      <c r="A1008" s="36" t="s">
        <v>2066</v>
      </c>
      <c r="B1008" s="45" t="s">
        <v>111</v>
      </c>
      <c r="C1008" s="45" t="s">
        <v>4421</v>
      </c>
      <c r="D1008" s="36" t="s">
        <v>2066</v>
      </c>
      <c r="E1008" s="36" t="str">
        <f t="shared" si="45"/>
        <v>2010_FL</v>
      </c>
      <c r="F1008" s="45">
        <v>2010</v>
      </c>
      <c r="G1008" s="45">
        <f>_xlfn.XLOOKUP(I1008,Main_OG!$B$1:$B$766,Main_OG!$O$1:$O$766,"")</f>
        <v>0</v>
      </c>
      <c r="H1008" s="45">
        <f>_xlfn.XLOOKUP(E1008,Main_OG!$D$1:$D$766,Main_OG!$J$1:$J$766,"")</f>
        <v>0</v>
      </c>
      <c r="I1008" s="45" t="s">
        <v>111</v>
      </c>
      <c r="J1008" s="45" t="str">
        <f t="shared" si="46"/>
        <v>Florida Public Utilities Co_FL</v>
      </c>
      <c r="K1008" s="45" t="str">
        <f t="shared" si="47"/>
        <v>Florida Public Utilities Co_FL</v>
      </c>
      <c r="L1008" s="45" t="s">
        <v>2071</v>
      </c>
      <c r="M1008" s="45">
        <v>0</v>
      </c>
      <c r="N1008" s="45">
        <v>4696</v>
      </c>
      <c r="O1008" s="45">
        <v>2</v>
      </c>
      <c r="P1008" s="45">
        <v>23589</v>
      </c>
      <c r="Q1008" s="45">
        <v>0</v>
      </c>
      <c r="R1008" s="45">
        <v>332328</v>
      </c>
      <c r="S1008" s="45">
        <v>66580</v>
      </c>
      <c r="T1008" s="45">
        <v>347040</v>
      </c>
      <c r="U1008" s="45">
        <v>0</v>
      </c>
      <c r="V1008" s="45">
        <v>13.64</v>
      </c>
      <c r="W1008" s="45">
        <v>11.57</v>
      </c>
      <c r="X1008" s="45">
        <v>14.84</v>
      </c>
      <c r="Y1008" s="46">
        <v>851956.4</v>
      </c>
      <c r="Z1008" s="46">
        <v>45205.875812361184</v>
      </c>
      <c r="AA1008" s="47">
        <f>_xlfn.XLOOKUP($E1008,Main_OG!$D$1:$D$766,Main_OG!AJ$1:AJ$766,"")</f>
        <v>50630460</v>
      </c>
      <c r="AB1008" s="47">
        <f>_xlfn.XLOOKUP($E1008,Main_OG!$D$1:$D$766,Main_OG!AK$1:AK$766,"")</f>
        <v>32092238</v>
      </c>
      <c r="AC1008" s="47">
        <f>_xlfn.XLOOKUP($E1008,Main_OG!$D$1:$D$766,Main_OG!AL$1:AL$766,"")</f>
        <v>1979999260</v>
      </c>
      <c r="AD1008" s="47">
        <f>_xlfn.XLOOKUP($E1008,Main_OG!$D$1:$D$766,Main_OG!AM$1:AM$766,"")</f>
        <v>23935921.561000001</v>
      </c>
    </row>
    <row r="1009" spans="1:30" x14ac:dyDescent="0.35">
      <c r="A1009" s="36" t="s">
        <v>2066</v>
      </c>
      <c r="B1009" s="45" t="s">
        <v>111</v>
      </c>
      <c r="C1009" s="45" t="s">
        <v>4421</v>
      </c>
      <c r="D1009" s="36" t="s">
        <v>2066</v>
      </c>
      <c r="E1009" s="36" t="str">
        <f t="shared" si="45"/>
        <v>2011_FL</v>
      </c>
      <c r="F1009" s="45">
        <v>2011</v>
      </c>
      <c r="G1009" s="45">
        <f>_xlfn.XLOOKUP(I1009,Main_OG!$B$1:$B$766,Main_OG!$O$1:$O$766,"")</f>
        <v>0</v>
      </c>
      <c r="H1009" s="45">
        <f>_xlfn.XLOOKUP(E1009,Main_OG!$D$1:$D$766,Main_OG!$J$1:$J$766,"")</f>
        <v>0</v>
      </c>
      <c r="I1009" s="45" t="s">
        <v>111</v>
      </c>
      <c r="J1009" s="45" t="str">
        <f t="shared" si="46"/>
        <v>Florida Public Utilities Co_FL</v>
      </c>
      <c r="K1009" s="45" t="str">
        <f t="shared" si="47"/>
        <v>Florida Public Utilities Co_FL</v>
      </c>
      <c r="L1009" s="45" t="s">
        <v>2072</v>
      </c>
      <c r="M1009" s="45">
        <v>0</v>
      </c>
      <c r="N1009" s="45">
        <v>7386</v>
      </c>
      <c r="O1009" s="45">
        <v>2</v>
      </c>
      <c r="P1009" s="45">
        <v>23606</v>
      </c>
      <c r="Q1009" s="45">
        <v>0</v>
      </c>
      <c r="R1009" s="45">
        <v>322852</v>
      </c>
      <c r="S1009" s="45">
        <v>52440</v>
      </c>
      <c r="T1009" s="45">
        <v>318064</v>
      </c>
      <c r="U1009" s="45">
        <v>0</v>
      </c>
      <c r="V1009" s="45">
        <v>12.84</v>
      </c>
      <c r="W1009" s="45">
        <v>14.14</v>
      </c>
      <c r="X1009" s="45">
        <v>14.44</v>
      </c>
      <c r="Y1009" s="46">
        <v>849395.3</v>
      </c>
      <c r="Z1009" s="46">
        <v>44574.560128155455</v>
      </c>
      <c r="AA1009" s="47">
        <f>_xlfn.XLOOKUP($E1009,Main_OG!$D$1:$D$766,Main_OG!AJ$1:AJ$766,"")</f>
        <v>44910456</v>
      </c>
      <c r="AB1009" s="47">
        <f>_xlfn.XLOOKUP($E1009,Main_OG!$D$1:$D$766,Main_OG!AK$1:AK$766,"")</f>
        <v>11832253.189999999</v>
      </c>
      <c r="AC1009" s="47">
        <f>_xlfn.XLOOKUP($E1009,Main_OG!$D$1:$D$766,Main_OG!AL$1:AL$766,"")</f>
        <v>2100058132</v>
      </c>
      <c r="AD1009" s="47">
        <f>_xlfn.XLOOKUP($E1009,Main_OG!$D$1:$D$766,Main_OG!AM$1:AM$766,"")</f>
        <v>22015368</v>
      </c>
    </row>
    <row r="1010" spans="1:30" x14ac:dyDescent="0.35">
      <c r="A1010" s="36" t="s">
        <v>2066</v>
      </c>
      <c r="B1010" s="45" t="s">
        <v>111</v>
      </c>
      <c r="C1010" s="45" t="s">
        <v>4421</v>
      </c>
      <c r="D1010" s="36" t="s">
        <v>2066</v>
      </c>
      <c r="E1010" s="36" t="str">
        <f t="shared" si="45"/>
        <v>2012_FL</v>
      </c>
      <c r="F1010" s="45">
        <v>2012</v>
      </c>
      <c r="G1010" s="45">
        <f>_xlfn.XLOOKUP(I1010,Main_OG!$B$1:$B$766,Main_OG!$O$1:$O$766,"")</f>
        <v>0</v>
      </c>
      <c r="H1010" s="45">
        <f>_xlfn.XLOOKUP(E1010,Main_OG!$D$1:$D$766,Main_OG!$J$1:$J$766,"")</f>
        <v>1</v>
      </c>
      <c r="I1010" s="45" t="s">
        <v>111</v>
      </c>
      <c r="J1010" s="45" t="str">
        <f t="shared" si="46"/>
        <v>Florida Public Utilities Co_FL</v>
      </c>
      <c r="K1010" s="45" t="str">
        <f t="shared" si="47"/>
        <v>Florida Public Utilities Co_FL</v>
      </c>
      <c r="L1010" s="45" t="s">
        <v>2073</v>
      </c>
      <c r="M1010" s="45">
        <v>0</v>
      </c>
      <c r="N1010" s="45">
        <v>7394</v>
      </c>
      <c r="O1010" s="45">
        <v>2</v>
      </c>
      <c r="P1010" s="45">
        <v>23669</v>
      </c>
      <c r="Q1010" s="45">
        <v>0</v>
      </c>
      <c r="R1010" s="45">
        <v>310007</v>
      </c>
      <c r="S1010" s="45">
        <v>58640</v>
      </c>
      <c r="T1010" s="45">
        <v>292981</v>
      </c>
      <c r="U1010" s="45">
        <v>0</v>
      </c>
      <c r="V1010" s="45">
        <v>12.288755</v>
      </c>
      <c r="W1010" s="45">
        <v>12.810368</v>
      </c>
      <c r="X1010" s="45">
        <v>13.930255000000001</v>
      </c>
      <c r="Y1010" s="46">
        <v>857861.3</v>
      </c>
      <c r="Z1010" s="46">
        <v>44444.129566569623</v>
      </c>
      <c r="AA1010" s="47">
        <f>_xlfn.XLOOKUP($E1010,Main_OG!$D$1:$D$766,Main_OG!AJ$1:AJ$766,"")</f>
        <v>39398024</v>
      </c>
      <c r="AB1010" s="47">
        <f>_xlfn.XLOOKUP($E1010,Main_OG!$D$1:$D$766,Main_OG!AK$1:AK$766,"")</f>
        <v>4983340</v>
      </c>
      <c r="AC1010" s="47">
        <f>_xlfn.XLOOKUP($E1010,Main_OG!$D$1:$D$766,Main_OG!AL$1:AL$766,"")</f>
        <v>2286506798</v>
      </c>
      <c r="AD1010" s="47">
        <f>_xlfn.XLOOKUP($E1010,Main_OG!$D$1:$D$766,Main_OG!AM$1:AM$766,"")</f>
        <v>17869935</v>
      </c>
    </row>
    <row r="1011" spans="1:30" x14ac:dyDescent="0.35">
      <c r="A1011" s="36" t="s">
        <v>2066</v>
      </c>
      <c r="B1011" s="45" t="s">
        <v>111</v>
      </c>
      <c r="C1011" s="45" t="s">
        <v>4421</v>
      </c>
      <c r="D1011" s="36" t="s">
        <v>2066</v>
      </c>
      <c r="E1011" s="36" t="str">
        <f t="shared" si="45"/>
        <v>2013_FL</v>
      </c>
      <c r="F1011" s="45">
        <v>2013</v>
      </c>
      <c r="G1011" s="45">
        <f>_xlfn.XLOOKUP(I1011,Main_OG!$B$1:$B$766,Main_OG!$O$1:$O$766,"")</f>
        <v>0</v>
      </c>
      <c r="H1011" s="45">
        <f>_xlfn.XLOOKUP(E1011,Main_OG!$D$1:$D$766,Main_OG!$J$1:$J$766,"")</f>
        <v>1</v>
      </c>
      <c r="I1011" s="45" t="s">
        <v>111</v>
      </c>
      <c r="J1011" s="45" t="str">
        <f t="shared" si="46"/>
        <v>Florida Public Utilities Co_FL</v>
      </c>
      <c r="K1011" s="45" t="str">
        <f t="shared" si="47"/>
        <v>Florida Public Utilities Co_FL</v>
      </c>
      <c r="L1011" s="45" t="s">
        <v>2074</v>
      </c>
      <c r="M1011" s="45">
        <v>0</v>
      </c>
      <c r="N1011" s="45">
        <v>7410</v>
      </c>
      <c r="O1011" s="45">
        <v>2</v>
      </c>
      <c r="P1011" s="45">
        <v>23742</v>
      </c>
      <c r="Q1011" s="45">
        <v>0</v>
      </c>
      <c r="R1011" s="45">
        <v>309813</v>
      </c>
      <c r="S1011" s="45">
        <v>31120</v>
      </c>
      <c r="T1011" s="45">
        <v>289745</v>
      </c>
      <c r="U1011" s="45">
        <v>0</v>
      </c>
      <c r="V1011" s="45">
        <v>12.532721</v>
      </c>
      <c r="W1011" s="45">
        <v>13.136246999999999</v>
      </c>
      <c r="X1011" s="45">
        <v>14.270823999999999</v>
      </c>
      <c r="Y1011" s="46">
        <v>880183.5</v>
      </c>
      <c r="Z1011" s="46">
        <v>45018.309937387472</v>
      </c>
      <c r="AA1011" s="47">
        <f>_xlfn.XLOOKUP($E1011,Main_OG!$D$1:$D$766,Main_OG!AJ$1:AJ$766,"")</f>
        <v>41378338</v>
      </c>
      <c r="AB1011" s="47">
        <f>_xlfn.XLOOKUP($E1011,Main_OG!$D$1:$D$766,Main_OG!AK$1:AK$766,"")</f>
        <v>9300350</v>
      </c>
      <c r="AC1011" s="47">
        <f>_xlfn.XLOOKUP($E1011,Main_OG!$D$1:$D$766,Main_OG!AL$1:AL$766,"")</f>
        <v>2080723019</v>
      </c>
      <c r="AD1011" s="47">
        <f>_xlfn.XLOOKUP($E1011,Main_OG!$D$1:$D$766,Main_OG!AM$1:AM$766,"")</f>
        <v>26525855</v>
      </c>
    </row>
    <row r="1012" spans="1:30" x14ac:dyDescent="0.35">
      <c r="A1012" s="36" t="s">
        <v>2066</v>
      </c>
      <c r="B1012" s="45" t="s">
        <v>111</v>
      </c>
      <c r="C1012" s="45" t="s">
        <v>4421</v>
      </c>
      <c r="D1012" s="36" t="s">
        <v>2066</v>
      </c>
      <c r="E1012" s="36" t="str">
        <f t="shared" si="45"/>
        <v>2014_FL</v>
      </c>
      <c r="F1012" s="45">
        <v>2014</v>
      </c>
      <c r="G1012" s="45">
        <f>_xlfn.XLOOKUP(I1012,Main_OG!$B$1:$B$766,Main_OG!$O$1:$O$766,"")</f>
        <v>0</v>
      </c>
      <c r="H1012" s="45">
        <f>_xlfn.XLOOKUP(E1012,Main_OG!$D$1:$D$766,Main_OG!$J$1:$J$766,"")</f>
        <v>1</v>
      </c>
      <c r="I1012" s="45" t="s">
        <v>111</v>
      </c>
      <c r="J1012" s="45" t="str">
        <f t="shared" si="46"/>
        <v>Florida Public Utilities Co_FL</v>
      </c>
      <c r="K1012" s="45" t="str">
        <f t="shared" si="47"/>
        <v>Florida Public Utilities Co_FL</v>
      </c>
      <c r="L1012" s="45" t="s">
        <v>2075</v>
      </c>
      <c r="M1012" s="45">
        <v>0</v>
      </c>
      <c r="N1012" s="45">
        <v>7405</v>
      </c>
      <c r="O1012" s="45">
        <v>2</v>
      </c>
      <c r="P1012" s="45">
        <v>23865</v>
      </c>
      <c r="Q1012" s="45">
        <v>0</v>
      </c>
      <c r="R1012" s="45">
        <v>312557</v>
      </c>
      <c r="S1012" s="45">
        <v>25460</v>
      </c>
      <c r="T1012" s="45">
        <v>310218</v>
      </c>
      <c r="U1012" s="45">
        <v>0</v>
      </c>
      <c r="V1012" s="45">
        <v>12.079077</v>
      </c>
      <c r="W1012" s="45">
        <v>14.014139999999999</v>
      </c>
      <c r="X1012" s="45">
        <v>13.868957</v>
      </c>
      <c r="Y1012" s="46">
        <v>905648.5</v>
      </c>
      <c r="Z1012" s="46">
        <v>45615.69325492045</v>
      </c>
      <c r="AA1012" s="47">
        <f>_xlfn.XLOOKUP($E1012,Main_OG!$D$1:$D$766,Main_OG!AJ$1:AJ$766,"")</f>
        <v>45670298</v>
      </c>
      <c r="AB1012" s="47">
        <f>_xlfn.XLOOKUP($E1012,Main_OG!$D$1:$D$766,Main_OG!AK$1:AK$766,"")</f>
        <v>6819696</v>
      </c>
      <c r="AC1012" s="47">
        <f>_xlfn.XLOOKUP($E1012,Main_OG!$D$1:$D$766,Main_OG!AL$1:AL$766,"")</f>
        <v>2086254940</v>
      </c>
      <c r="AD1012" s="47">
        <f>_xlfn.XLOOKUP($E1012,Main_OG!$D$1:$D$766,Main_OG!AM$1:AM$766,"")</f>
        <v>27868270</v>
      </c>
    </row>
    <row r="1013" spans="1:30" x14ac:dyDescent="0.35">
      <c r="A1013" s="36" t="s">
        <v>2066</v>
      </c>
      <c r="B1013" s="45" t="s">
        <v>111</v>
      </c>
      <c r="C1013" s="45" t="s">
        <v>4421</v>
      </c>
      <c r="D1013" s="36" t="s">
        <v>2066</v>
      </c>
      <c r="E1013" s="36" t="str">
        <f t="shared" si="45"/>
        <v>2015_FL</v>
      </c>
      <c r="F1013" s="45">
        <v>2015</v>
      </c>
      <c r="G1013" s="45">
        <f>_xlfn.XLOOKUP(I1013,Main_OG!$B$1:$B$766,Main_OG!$O$1:$O$766,"")</f>
        <v>0</v>
      </c>
      <c r="H1013" s="45">
        <f>_xlfn.XLOOKUP(E1013,Main_OG!$D$1:$D$766,Main_OG!$J$1:$J$766,"")</f>
        <v>1</v>
      </c>
      <c r="I1013" s="45" t="s">
        <v>111</v>
      </c>
      <c r="J1013" s="45" t="str">
        <f t="shared" si="46"/>
        <v>Florida Public Utilities Co_FL</v>
      </c>
      <c r="K1013" s="45" t="str">
        <f t="shared" si="47"/>
        <v>Florida Public Utilities Co_FL</v>
      </c>
      <c r="L1013" s="45" t="s">
        <v>2076</v>
      </c>
      <c r="M1013" s="45">
        <v>0</v>
      </c>
      <c r="N1013" s="45">
        <v>7391</v>
      </c>
      <c r="O1013" s="45">
        <v>2</v>
      </c>
      <c r="P1013" s="45">
        <v>24039</v>
      </c>
      <c r="Q1013" s="45">
        <v>0</v>
      </c>
      <c r="R1013" s="45">
        <v>315822</v>
      </c>
      <c r="S1013" s="45">
        <v>18880</v>
      </c>
      <c r="T1013" s="45">
        <v>303644</v>
      </c>
      <c r="U1013" s="45">
        <v>0</v>
      </c>
      <c r="V1013" s="45">
        <v>13.506026</v>
      </c>
      <c r="W1013" s="45">
        <v>16.477754000000001</v>
      </c>
      <c r="X1013" s="45">
        <v>15.374582999999999</v>
      </c>
      <c r="Y1013" s="46">
        <v>945929</v>
      </c>
      <c r="Z1013" s="46">
        <v>46783.906572351276</v>
      </c>
      <c r="AA1013" s="47">
        <f>_xlfn.XLOOKUP($E1013,Main_OG!$D$1:$D$766,Main_OG!AJ$1:AJ$766,"")</f>
        <v>38105610</v>
      </c>
      <c r="AB1013" s="47">
        <f>_xlfn.XLOOKUP($E1013,Main_OG!$D$1:$D$766,Main_OG!AK$1:AK$766,"")</f>
        <v>7861630</v>
      </c>
      <c r="AC1013" s="47">
        <f>_xlfn.XLOOKUP($E1013,Main_OG!$D$1:$D$766,Main_OG!AL$1:AL$766,"")</f>
        <v>2326942774</v>
      </c>
      <c r="AD1013" s="47">
        <f>_xlfn.XLOOKUP($E1013,Main_OG!$D$1:$D$766,Main_OG!AM$1:AM$766,"")</f>
        <v>28121916</v>
      </c>
    </row>
    <row r="1014" spans="1:30" x14ac:dyDescent="0.35">
      <c r="A1014" s="36" t="s">
        <v>2066</v>
      </c>
      <c r="B1014" s="45" t="s">
        <v>111</v>
      </c>
      <c r="C1014" s="45" t="s">
        <v>4421</v>
      </c>
      <c r="D1014" s="36" t="s">
        <v>2066</v>
      </c>
      <c r="E1014" s="36" t="str">
        <f t="shared" si="45"/>
        <v>2016_FL</v>
      </c>
      <c r="F1014" s="45">
        <v>2016</v>
      </c>
      <c r="G1014" s="45">
        <f>_xlfn.XLOOKUP(I1014,Main_OG!$B$1:$B$766,Main_OG!$O$1:$O$766,"")</f>
        <v>0</v>
      </c>
      <c r="H1014" s="45">
        <f>_xlfn.XLOOKUP(E1014,Main_OG!$D$1:$D$766,Main_OG!$J$1:$J$766,"")</f>
        <v>1</v>
      </c>
      <c r="I1014" s="45" t="s">
        <v>111</v>
      </c>
      <c r="J1014" s="45" t="str">
        <f t="shared" si="46"/>
        <v>Florida Public Utilities Co_FL</v>
      </c>
      <c r="K1014" s="45" t="str">
        <f t="shared" si="47"/>
        <v>Florida Public Utilities Co_FL</v>
      </c>
      <c r="L1014" s="45" t="s">
        <v>2077</v>
      </c>
      <c r="M1014" s="45">
        <v>0</v>
      </c>
      <c r="N1014" s="45">
        <v>7440</v>
      </c>
      <c r="O1014" s="45">
        <v>2</v>
      </c>
      <c r="P1014" s="45">
        <v>24345</v>
      </c>
      <c r="Q1014" s="45">
        <v>0</v>
      </c>
      <c r="R1014" s="45">
        <v>312342</v>
      </c>
      <c r="S1014" s="45">
        <v>29700</v>
      </c>
      <c r="T1014" s="45">
        <v>303654</v>
      </c>
      <c r="U1014" s="45">
        <v>0</v>
      </c>
      <c r="V1014" s="45">
        <v>13.357506000000001</v>
      </c>
      <c r="W1014" s="45">
        <v>11.775421</v>
      </c>
      <c r="X1014" s="45">
        <v>15.308509000000001</v>
      </c>
      <c r="Y1014" s="46">
        <v>978989.7</v>
      </c>
      <c r="Z1014" s="46">
        <v>47461.019621774838</v>
      </c>
      <c r="AA1014" s="47">
        <f>_xlfn.XLOOKUP($E1014,Main_OG!$D$1:$D$766,Main_OG!AJ$1:AJ$766,"")</f>
        <v>35399166</v>
      </c>
      <c r="AB1014" s="47">
        <f>_xlfn.XLOOKUP($E1014,Main_OG!$D$1:$D$766,Main_OG!AK$1:AK$766,"")</f>
        <v>10242104</v>
      </c>
      <c r="AC1014" s="47">
        <f>_xlfn.XLOOKUP($E1014,Main_OG!$D$1:$D$766,Main_OG!AL$1:AL$766,"")</f>
        <v>2373450266</v>
      </c>
      <c r="AD1014" s="47">
        <f>_xlfn.XLOOKUP($E1014,Main_OG!$D$1:$D$766,Main_OG!AM$1:AM$766,"")</f>
        <v>29320022</v>
      </c>
    </row>
    <row r="1015" spans="1:30" x14ac:dyDescent="0.35">
      <c r="A1015" s="36" t="s">
        <v>2066</v>
      </c>
      <c r="B1015" s="45" t="s">
        <v>111</v>
      </c>
      <c r="C1015" s="45" t="s">
        <v>4421</v>
      </c>
      <c r="D1015" s="36" t="s">
        <v>2066</v>
      </c>
      <c r="E1015" s="36" t="str">
        <f t="shared" si="45"/>
        <v>2017_FL</v>
      </c>
      <c r="F1015" s="45">
        <v>2017</v>
      </c>
      <c r="G1015" s="45">
        <f>_xlfn.XLOOKUP(I1015,Main_OG!$B$1:$B$766,Main_OG!$O$1:$O$766,"")</f>
        <v>0</v>
      </c>
      <c r="H1015" s="45">
        <f>_xlfn.XLOOKUP(E1015,Main_OG!$D$1:$D$766,Main_OG!$J$1:$J$766,"")</f>
        <v>1</v>
      </c>
      <c r="I1015" s="45" t="s">
        <v>111</v>
      </c>
      <c r="J1015" s="45" t="str">
        <f t="shared" si="46"/>
        <v>Florida Public Utilities Co_FL</v>
      </c>
      <c r="K1015" s="45" t="str">
        <f t="shared" si="47"/>
        <v>Florida Public Utilities Co_FL</v>
      </c>
      <c r="L1015" s="45" t="s">
        <v>2078</v>
      </c>
      <c r="M1015" s="45">
        <v>0</v>
      </c>
      <c r="N1015" s="45">
        <v>7462</v>
      </c>
      <c r="O1015" s="45">
        <v>2</v>
      </c>
      <c r="P1015" s="45">
        <v>24574</v>
      </c>
      <c r="Q1015" s="45">
        <v>0</v>
      </c>
      <c r="R1015" s="45">
        <v>308255</v>
      </c>
      <c r="S1015" s="45">
        <v>27380</v>
      </c>
      <c r="T1015" s="45">
        <v>291500</v>
      </c>
      <c r="U1015" s="45">
        <v>0</v>
      </c>
      <c r="V1015" s="45">
        <v>13.351153999999999</v>
      </c>
      <c r="W1015" s="45">
        <v>13.005844</v>
      </c>
      <c r="X1015" s="45">
        <v>15.12566</v>
      </c>
      <c r="Y1015" s="46">
        <v>1014866.9</v>
      </c>
      <c r="Z1015" s="46">
        <v>48379.777575430031</v>
      </c>
      <c r="AA1015" s="47">
        <f>_xlfn.XLOOKUP($E1015,Main_OG!$D$1:$D$766,Main_OG!AJ$1:AJ$766,"")</f>
        <v>33747858</v>
      </c>
      <c r="AB1015" s="47">
        <f>_xlfn.XLOOKUP($E1015,Main_OG!$D$1:$D$766,Main_OG!AK$1:AK$766,"")</f>
        <v>5320500</v>
      </c>
      <c r="AC1015" s="47">
        <f>_xlfn.XLOOKUP($E1015,Main_OG!$D$1:$D$766,Main_OG!AL$1:AL$766,"")</f>
        <v>2384928964</v>
      </c>
      <c r="AD1015" s="47">
        <f>_xlfn.XLOOKUP($E1015,Main_OG!$D$1:$D$766,Main_OG!AM$1:AM$766,"")</f>
        <v>29146219</v>
      </c>
    </row>
    <row r="1016" spans="1:30" x14ac:dyDescent="0.35">
      <c r="A1016" s="36" t="s">
        <v>2066</v>
      </c>
      <c r="B1016" s="45" t="s">
        <v>111</v>
      </c>
      <c r="C1016" s="45" t="s">
        <v>4421</v>
      </c>
      <c r="D1016" s="36" t="s">
        <v>2066</v>
      </c>
      <c r="E1016" s="36" t="str">
        <f t="shared" si="45"/>
        <v>2018_FL</v>
      </c>
      <c r="F1016" s="45">
        <v>2018</v>
      </c>
      <c r="G1016" s="45">
        <f>_xlfn.XLOOKUP(I1016,Main_OG!$B$1:$B$766,Main_OG!$O$1:$O$766,"")</f>
        <v>0</v>
      </c>
      <c r="H1016" s="45">
        <f>_xlfn.XLOOKUP(E1016,Main_OG!$D$1:$D$766,Main_OG!$J$1:$J$766,"")</f>
        <v>1</v>
      </c>
      <c r="I1016" s="45" t="s">
        <v>111</v>
      </c>
      <c r="J1016" s="45" t="str">
        <f t="shared" si="46"/>
        <v>Florida Public Utilities Co_FL</v>
      </c>
      <c r="K1016" s="45" t="str">
        <f t="shared" si="47"/>
        <v>Florida Public Utilities Co_FL</v>
      </c>
      <c r="L1016" s="45" t="s">
        <v>2079</v>
      </c>
      <c r="M1016" s="45">
        <v>0</v>
      </c>
      <c r="N1016" s="45">
        <v>7086</v>
      </c>
      <c r="O1016" s="45">
        <v>2</v>
      </c>
      <c r="P1016" s="45">
        <v>23921</v>
      </c>
      <c r="Q1016" s="45">
        <v>0</v>
      </c>
      <c r="R1016" s="45">
        <v>326545</v>
      </c>
      <c r="S1016" s="45">
        <v>16310</v>
      </c>
      <c r="T1016" s="45">
        <v>317473</v>
      </c>
      <c r="U1016" s="45">
        <v>0</v>
      </c>
      <c r="V1016" s="45">
        <v>12.327244</v>
      </c>
      <c r="W1016" s="45">
        <v>9.4911097000000009</v>
      </c>
      <c r="X1016" s="45">
        <v>14.405633999999999</v>
      </c>
      <c r="Y1016" s="46">
        <v>1050433.8</v>
      </c>
      <c r="Z1016" s="46">
        <v>49420.722518629329</v>
      </c>
      <c r="AA1016" s="47">
        <f>_xlfn.XLOOKUP($E1016,Main_OG!$D$1:$D$766,Main_OG!AJ$1:AJ$766,"")</f>
        <v>26767110</v>
      </c>
      <c r="AB1016" s="47">
        <f>_xlfn.XLOOKUP($E1016,Main_OG!$D$1:$D$766,Main_OG!AK$1:AK$766,"")</f>
        <v>7648188</v>
      </c>
      <c r="AC1016" s="47">
        <f>_xlfn.XLOOKUP($E1016,Main_OG!$D$1:$D$766,Main_OG!AL$1:AL$766,"")</f>
        <v>2545582294</v>
      </c>
      <c r="AD1016" s="47">
        <f>_xlfn.XLOOKUP($E1016,Main_OG!$D$1:$D$766,Main_OG!AM$1:AM$766,"")</f>
        <v>29312349</v>
      </c>
    </row>
    <row r="1017" spans="1:30" x14ac:dyDescent="0.35">
      <c r="A1017" s="36" t="s">
        <v>2066</v>
      </c>
      <c r="B1017" s="45" t="s">
        <v>111</v>
      </c>
      <c r="C1017" s="45" t="s">
        <v>4421</v>
      </c>
      <c r="D1017" s="36" t="s">
        <v>2066</v>
      </c>
      <c r="E1017" s="36" t="str">
        <f t="shared" si="45"/>
        <v>2019_FL</v>
      </c>
      <c r="F1017" s="45">
        <v>2019</v>
      </c>
      <c r="G1017" s="45">
        <f>_xlfn.XLOOKUP(I1017,Main_OG!$B$1:$B$766,Main_OG!$O$1:$O$766,"")</f>
        <v>0</v>
      </c>
      <c r="H1017" s="45">
        <f>_xlfn.XLOOKUP(E1017,Main_OG!$D$1:$D$766,Main_OG!$J$1:$J$766,"")</f>
        <v>2</v>
      </c>
      <c r="I1017" s="45" t="s">
        <v>111</v>
      </c>
      <c r="J1017" s="45" t="str">
        <f t="shared" si="46"/>
        <v>Florida Public Utilities Co_FL</v>
      </c>
      <c r="K1017" s="45" t="str">
        <f t="shared" si="47"/>
        <v>Florida Public Utilities Co_FL</v>
      </c>
      <c r="L1017" s="45" t="s">
        <v>2080</v>
      </c>
      <c r="M1017" s="45">
        <v>0</v>
      </c>
      <c r="N1017" s="45">
        <v>7255</v>
      </c>
      <c r="O1017" s="45">
        <v>2</v>
      </c>
      <c r="P1017" s="45">
        <v>24573</v>
      </c>
      <c r="Q1017" s="45">
        <v>0</v>
      </c>
      <c r="R1017" s="45">
        <v>312724</v>
      </c>
      <c r="S1017" s="45">
        <v>33434</v>
      </c>
      <c r="T1017" s="45">
        <v>306446</v>
      </c>
      <c r="U1017" s="45">
        <v>0</v>
      </c>
      <c r="V1017" s="45">
        <v>12.88494</v>
      </c>
      <c r="W1017" s="45">
        <v>6.8666627</v>
      </c>
      <c r="X1017" s="45">
        <v>14.81664</v>
      </c>
      <c r="Y1017" s="46">
        <v>1079271</v>
      </c>
      <c r="Z1017" s="46">
        <v>50217.205836426256</v>
      </c>
      <c r="AA1017" s="47">
        <f>_xlfn.XLOOKUP($E1017,Main_OG!$D$1:$D$766,Main_OG!AJ$1:AJ$766,"")</f>
        <v>19084934</v>
      </c>
      <c r="AB1017" s="47">
        <f>_xlfn.XLOOKUP($E1017,Main_OG!$D$1:$D$766,Main_OG!AK$1:AK$766,"")</f>
        <v>5425448</v>
      </c>
      <c r="AC1017" s="47">
        <f>_xlfn.XLOOKUP($E1017,Main_OG!$D$1:$D$766,Main_OG!AL$1:AL$766,"")</f>
        <v>2655971906</v>
      </c>
      <c r="AD1017" s="47">
        <f>_xlfn.XLOOKUP($E1017,Main_OG!$D$1:$D$766,Main_OG!AM$1:AM$766,"")</f>
        <v>29108066</v>
      </c>
    </row>
    <row r="1018" spans="1:30" x14ac:dyDescent="0.35">
      <c r="A1018" s="36" t="s">
        <v>2066</v>
      </c>
      <c r="B1018" s="45" t="s">
        <v>111</v>
      </c>
      <c r="C1018" s="45" t="s">
        <v>4421</v>
      </c>
      <c r="D1018" s="36" t="s">
        <v>2066</v>
      </c>
      <c r="E1018" s="36" t="str">
        <f t="shared" si="45"/>
        <v>2020_FL</v>
      </c>
      <c r="F1018" s="45">
        <v>2020</v>
      </c>
      <c r="G1018" s="45">
        <f>_xlfn.XLOOKUP(I1018,Main_OG!$B$1:$B$766,Main_OG!$O$1:$O$766,"")</f>
        <v>0</v>
      </c>
      <c r="H1018" s="45">
        <f>_xlfn.XLOOKUP(E1018,Main_OG!$D$1:$D$766,Main_OG!$J$1:$J$766,"")</f>
        <v>2</v>
      </c>
      <c r="I1018" s="45" t="s">
        <v>111</v>
      </c>
      <c r="J1018" s="45" t="str">
        <f t="shared" si="46"/>
        <v>Florida Public Utilities Co_FL</v>
      </c>
      <c r="K1018" s="45" t="str">
        <f t="shared" si="47"/>
        <v>Florida Public Utilities Co_FL</v>
      </c>
      <c r="L1018" s="45" t="s">
        <v>2081</v>
      </c>
      <c r="M1018" s="45">
        <v>0</v>
      </c>
      <c r="N1018" s="45">
        <v>7294</v>
      </c>
      <c r="O1018" s="45">
        <v>2</v>
      </c>
      <c r="P1018" s="45">
        <v>0</v>
      </c>
      <c r="Q1018" s="45">
        <v>0</v>
      </c>
      <c r="R1018" s="45">
        <v>293640</v>
      </c>
      <c r="S1018" s="45">
        <v>47608</v>
      </c>
      <c r="T1018" s="45">
        <v>0</v>
      </c>
      <c r="U1018" s="45">
        <v>0</v>
      </c>
      <c r="V1018" s="45">
        <v>12.944046999999999</v>
      </c>
      <c r="W1018" s="45">
        <v>5.9468997000000003</v>
      </c>
      <c r="X1018" s="45">
        <v>0</v>
      </c>
      <c r="Y1018" s="46">
        <v>1068377.5</v>
      </c>
      <c r="Z1018" s="46">
        <v>49260.684558114655</v>
      </c>
      <c r="AA1018" s="47">
        <f>_xlfn.XLOOKUP($E1018,Main_OG!$D$1:$D$766,Main_OG!AJ$1:AJ$766,"")</f>
        <v>15006074</v>
      </c>
      <c r="AB1018" s="47">
        <f>_xlfn.XLOOKUP($E1018,Main_OG!$D$1:$D$766,Main_OG!AK$1:AK$766,"")</f>
        <v>6239496</v>
      </c>
      <c r="AC1018" s="47">
        <f>_xlfn.XLOOKUP($E1018,Main_OG!$D$1:$D$766,Main_OG!AL$1:AL$766,"")</f>
        <v>2732402598</v>
      </c>
      <c r="AD1018" s="47">
        <f>_xlfn.XLOOKUP($E1018,Main_OG!$D$1:$D$766,Main_OG!AM$1:AM$766,"")</f>
        <v>0</v>
      </c>
    </row>
    <row r="1019" spans="1:30" x14ac:dyDescent="0.35">
      <c r="A1019" s="36" t="s">
        <v>2082</v>
      </c>
      <c r="B1019" s="45" t="s">
        <v>824</v>
      </c>
      <c r="C1019" s="45" t="s">
        <v>4422</v>
      </c>
      <c r="D1019" s="36" t="s">
        <v>4503</v>
      </c>
      <c r="E1019" s="36" t="str">
        <f t="shared" si="45"/>
        <v>2006_AK</v>
      </c>
      <c r="F1019" s="45">
        <v>2006</v>
      </c>
      <c r="G1019" s="45">
        <f>_xlfn.XLOOKUP(I1019,Main_OG!$B$1:$B$766,Main_OG!$O$1:$O$766,"")</f>
        <v>0</v>
      </c>
      <c r="H1019" s="45">
        <f>_xlfn.XLOOKUP(E1019,Main_OG!$D$1:$D$766,Main_OG!$J$1:$J$766,"")</f>
        <v>0</v>
      </c>
      <c r="I1019" s="45" t="s">
        <v>824</v>
      </c>
      <c r="J1019" s="45" t="str">
        <f t="shared" si="46"/>
        <v>G &amp; K, Inc_AK</v>
      </c>
      <c r="K1019" s="45" t="str">
        <f t="shared" si="47"/>
        <v>G K, Inc_AK</v>
      </c>
      <c r="L1019" s="45" t="s">
        <v>2083</v>
      </c>
      <c r="M1019" s="45">
        <v>0</v>
      </c>
      <c r="N1019" s="45">
        <v>35</v>
      </c>
      <c r="O1019" s="45">
        <v>1</v>
      </c>
      <c r="P1019" s="45">
        <v>75</v>
      </c>
      <c r="Q1019" s="45">
        <v>0</v>
      </c>
      <c r="R1019" s="45">
        <v>1206</v>
      </c>
      <c r="S1019" s="45">
        <v>87</v>
      </c>
      <c r="T1019" s="45">
        <v>170</v>
      </c>
      <c r="U1019" s="45">
        <v>0</v>
      </c>
      <c r="V1019" s="45">
        <v>58.829268292682933</v>
      </c>
      <c r="W1019" s="45">
        <v>56.129032258064512</v>
      </c>
      <c r="X1019" s="45">
        <v>43.037974683544299</v>
      </c>
      <c r="Y1019" s="46">
        <v>47546.2</v>
      </c>
      <c r="Z1019" s="46">
        <v>70407.314060968274</v>
      </c>
      <c r="AA1019" s="47">
        <f>_xlfn.XLOOKUP($E1019,Main_OG!$D$1:$D$766,Main_OG!AJ$1:AJ$766,"")</f>
        <v>968457.74</v>
      </c>
      <c r="AB1019" s="47">
        <f>_xlfn.XLOOKUP($E1019,Main_OG!$D$1:$D$766,Main_OG!AK$1:AK$766,"")</f>
        <v>2895506.1599999997</v>
      </c>
      <c r="AC1019" s="47">
        <f>_xlfn.XLOOKUP($E1019,Main_OG!$D$1:$D$766,Main_OG!AL$1:AL$766,"")</f>
        <v>88962825.159999996</v>
      </c>
      <c r="AD1019" s="47">
        <f>_xlfn.XLOOKUP($E1019,Main_OG!$D$1:$D$766,Main_OG!AM$1:AM$766,"")</f>
        <v>0</v>
      </c>
    </row>
    <row r="1020" spans="1:30" x14ac:dyDescent="0.35">
      <c r="A1020" s="36" t="s">
        <v>2082</v>
      </c>
      <c r="B1020" s="45" t="s">
        <v>824</v>
      </c>
      <c r="C1020" s="45" t="s">
        <v>4422</v>
      </c>
      <c r="D1020" s="36" t="s">
        <v>4503</v>
      </c>
      <c r="E1020" s="36" t="str">
        <f t="shared" si="45"/>
        <v>2007_AK</v>
      </c>
      <c r="F1020" s="45">
        <v>2007</v>
      </c>
      <c r="G1020" s="45">
        <f>_xlfn.XLOOKUP(I1020,Main_OG!$B$1:$B$766,Main_OG!$O$1:$O$766,"")</f>
        <v>0</v>
      </c>
      <c r="H1020" s="45">
        <f>_xlfn.XLOOKUP(E1020,Main_OG!$D$1:$D$766,Main_OG!$J$1:$J$766,"")</f>
        <v>0</v>
      </c>
      <c r="I1020" s="45" t="s">
        <v>824</v>
      </c>
      <c r="J1020" s="45" t="str">
        <f t="shared" si="46"/>
        <v>G &amp; K, Inc_AK</v>
      </c>
      <c r="K1020" s="45" t="str">
        <f t="shared" si="47"/>
        <v>G K, Inc_AK</v>
      </c>
      <c r="L1020" s="45" t="s">
        <v>2084</v>
      </c>
      <c r="M1020" s="45">
        <v>0</v>
      </c>
      <c r="N1020" s="45">
        <v>53</v>
      </c>
      <c r="O1020" s="45">
        <v>1</v>
      </c>
      <c r="P1020" s="45">
        <v>61</v>
      </c>
      <c r="Q1020" s="45">
        <v>0</v>
      </c>
      <c r="R1020" s="45">
        <v>1183</v>
      </c>
      <c r="S1020" s="45">
        <v>89</v>
      </c>
      <c r="T1020" s="45">
        <v>228</v>
      </c>
      <c r="U1020" s="45">
        <v>0</v>
      </c>
      <c r="V1020" s="45">
        <v>59.45</v>
      </c>
      <c r="W1020" s="45">
        <v>57.79</v>
      </c>
      <c r="X1020" s="45">
        <v>58.46</v>
      </c>
      <c r="Y1020" s="46">
        <v>50126.7</v>
      </c>
      <c r="Z1020" s="46">
        <v>73683.227987652499</v>
      </c>
      <c r="AA1020" s="47">
        <f>_xlfn.XLOOKUP($E1020,Main_OG!$D$1:$D$766,Main_OG!AJ$1:AJ$766,"")</f>
        <v>996372</v>
      </c>
      <c r="AB1020" s="47">
        <f>_xlfn.XLOOKUP($E1020,Main_OG!$D$1:$D$766,Main_OG!AK$1:AK$766,"")</f>
        <v>3695916</v>
      </c>
      <c r="AC1020" s="47">
        <f>_xlfn.XLOOKUP($E1020,Main_OG!$D$1:$D$766,Main_OG!AL$1:AL$766,"")</f>
        <v>83891130</v>
      </c>
      <c r="AD1020" s="47">
        <f>_xlfn.XLOOKUP($E1020,Main_OG!$D$1:$D$766,Main_OG!AM$1:AM$766,"")</f>
        <v>0</v>
      </c>
    </row>
    <row r="1021" spans="1:30" x14ac:dyDescent="0.35">
      <c r="A1021" s="36" t="s">
        <v>2082</v>
      </c>
      <c r="B1021" s="45" t="s">
        <v>824</v>
      </c>
      <c r="C1021" s="45" t="s">
        <v>4422</v>
      </c>
      <c r="D1021" s="36" t="s">
        <v>4503</v>
      </c>
      <c r="E1021" s="36" t="str">
        <f t="shared" si="45"/>
        <v>2008_AK</v>
      </c>
      <c r="F1021" s="45">
        <v>2008</v>
      </c>
      <c r="G1021" s="45">
        <f>_xlfn.XLOOKUP(I1021,Main_OG!$B$1:$B$766,Main_OG!$O$1:$O$766,"")</f>
        <v>0</v>
      </c>
      <c r="H1021" s="45">
        <f>_xlfn.XLOOKUP(E1021,Main_OG!$D$1:$D$766,Main_OG!$J$1:$J$766,"")</f>
        <v>0</v>
      </c>
      <c r="I1021" s="45" t="s">
        <v>824</v>
      </c>
      <c r="J1021" s="45" t="str">
        <f t="shared" si="46"/>
        <v>G &amp; K, Inc_AK</v>
      </c>
      <c r="K1021" s="45" t="str">
        <f t="shared" si="47"/>
        <v>G K, Inc_AK</v>
      </c>
      <c r="L1021" s="45" t="s">
        <v>2085</v>
      </c>
      <c r="M1021" s="45">
        <v>0</v>
      </c>
      <c r="N1021" s="45">
        <v>53</v>
      </c>
      <c r="O1021" s="45">
        <v>1</v>
      </c>
      <c r="P1021" s="45">
        <v>63</v>
      </c>
      <c r="Q1021" s="45">
        <v>0</v>
      </c>
      <c r="R1021" s="45">
        <v>2043</v>
      </c>
      <c r="S1021" s="45">
        <v>173</v>
      </c>
      <c r="T1021" s="45">
        <v>389</v>
      </c>
      <c r="U1021" s="45">
        <v>0</v>
      </c>
      <c r="V1021" s="45">
        <v>68.58</v>
      </c>
      <c r="W1021" s="45">
        <v>66.47</v>
      </c>
      <c r="X1021" s="45">
        <v>67.61</v>
      </c>
      <c r="Y1021" s="46">
        <v>49926.6</v>
      </c>
      <c r="Z1021" s="46">
        <v>72625.262744470543</v>
      </c>
      <c r="AA1021" s="47">
        <f>_xlfn.XLOOKUP($E1021,Main_OG!$D$1:$D$766,Main_OG!AJ$1:AJ$766,"")</f>
        <v>994228</v>
      </c>
      <c r="AB1021" s="47">
        <f>_xlfn.XLOOKUP($E1021,Main_OG!$D$1:$D$766,Main_OG!AK$1:AK$766,"")</f>
        <v>3309288</v>
      </c>
      <c r="AC1021" s="47">
        <f>_xlfn.XLOOKUP($E1021,Main_OG!$D$1:$D$766,Main_OG!AL$1:AL$766,"")</f>
        <v>88306788</v>
      </c>
      <c r="AD1021" s="47">
        <f>_xlfn.XLOOKUP($E1021,Main_OG!$D$1:$D$766,Main_OG!AM$1:AM$766,"")</f>
        <v>0</v>
      </c>
    </row>
    <row r="1022" spans="1:30" x14ac:dyDescent="0.35">
      <c r="A1022" s="36" t="s">
        <v>2082</v>
      </c>
      <c r="B1022" s="45" t="s">
        <v>824</v>
      </c>
      <c r="C1022" s="45" t="s">
        <v>4422</v>
      </c>
      <c r="D1022" s="36" t="s">
        <v>4503</v>
      </c>
      <c r="E1022" s="36" t="str">
        <f t="shared" si="45"/>
        <v>2009_AK</v>
      </c>
      <c r="F1022" s="45">
        <v>2009</v>
      </c>
      <c r="G1022" s="45">
        <f>_xlfn.XLOOKUP(I1022,Main_OG!$B$1:$B$766,Main_OG!$O$1:$O$766,"")</f>
        <v>0</v>
      </c>
      <c r="H1022" s="45">
        <f>_xlfn.XLOOKUP(E1022,Main_OG!$D$1:$D$766,Main_OG!$J$1:$J$766,"")</f>
        <v>0</v>
      </c>
      <c r="I1022" s="45" t="s">
        <v>824</v>
      </c>
      <c r="J1022" s="45" t="str">
        <f t="shared" si="46"/>
        <v>G &amp; K, Inc_AK</v>
      </c>
      <c r="K1022" s="45" t="str">
        <f t="shared" si="47"/>
        <v>G K, Inc_AK</v>
      </c>
      <c r="L1022" s="45" t="s">
        <v>2086</v>
      </c>
      <c r="M1022" s="45">
        <v>0</v>
      </c>
      <c r="N1022" s="45">
        <v>53</v>
      </c>
      <c r="O1022" s="45">
        <v>1</v>
      </c>
      <c r="P1022" s="45">
        <v>63</v>
      </c>
      <c r="Q1022" s="45">
        <v>0</v>
      </c>
      <c r="R1022" s="45">
        <v>1975</v>
      </c>
      <c r="S1022" s="45">
        <v>168</v>
      </c>
      <c r="T1022" s="45">
        <v>380</v>
      </c>
      <c r="U1022" s="45">
        <v>0</v>
      </c>
      <c r="V1022" s="45">
        <v>62.89</v>
      </c>
      <c r="W1022" s="45">
        <v>60.12</v>
      </c>
      <c r="X1022" s="45">
        <v>60.79</v>
      </c>
      <c r="Y1022" s="46">
        <v>54951.9</v>
      </c>
      <c r="Z1022" s="46">
        <v>78626.832356791798</v>
      </c>
      <c r="AA1022" s="47">
        <f>_xlfn.XLOOKUP($E1022,Main_OG!$D$1:$D$766,Main_OG!AJ$1:AJ$766,"")</f>
        <v>1025918</v>
      </c>
      <c r="AB1022" s="47">
        <f>_xlfn.XLOOKUP($E1022,Main_OG!$D$1:$D$766,Main_OG!AK$1:AK$766,"")</f>
        <v>3992640</v>
      </c>
      <c r="AC1022" s="47">
        <f>_xlfn.XLOOKUP($E1022,Main_OG!$D$1:$D$766,Main_OG!AL$1:AL$766,"")</f>
        <v>77900336</v>
      </c>
      <c r="AD1022" s="47">
        <f>_xlfn.XLOOKUP($E1022,Main_OG!$D$1:$D$766,Main_OG!AM$1:AM$766,"")</f>
        <v>0</v>
      </c>
    </row>
    <row r="1023" spans="1:30" x14ac:dyDescent="0.35">
      <c r="A1023" s="36" t="s">
        <v>2082</v>
      </c>
      <c r="B1023" s="45" t="s">
        <v>824</v>
      </c>
      <c r="C1023" s="45" t="s">
        <v>4422</v>
      </c>
      <c r="D1023" s="36" t="s">
        <v>4503</v>
      </c>
      <c r="E1023" s="36" t="str">
        <f t="shared" si="45"/>
        <v>2010_AK</v>
      </c>
      <c r="F1023" s="45">
        <v>2010</v>
      </c>
      <c r="G1023" s="45">
        <f>_xlfn.XLOOKUP(I1023,Main_OG!$B$1:$B$766,Main_OG!$O$1:$O$766,"")</f>
        <v>0</v>
      </c>
      <c r="H1023" s="45">
        <f>_xlfn.XLOOKUP(E1023,Main_OG!$D$1:$D$766,Main_OG!$J$1:$J$766,"")</f>
        <v>0</v>
      </c>
      <c r="I1023" s="45" t="s">
        <v>824</v>
      </c>
      <c r="J1023" s="45" t="str">
        <f t="shared" si="46"/>
        <v>G &amp; K, Inc_AK</v>
      </c>
      <c r="K1023" s="45" t="str">
        <f t="shared" si="47"/>
        <v>G K, Inc_AK</v>
      </c>
      <c r="L1023" s="45" t="s">
        <v>2087</v>
      </c>
      <c r="M1023" s="45">
        <v>0</v>
      </c>
      <c r="N1023" s="45">
        <v>54</v>
      </c>
      <c r="O1023" s="45">
        <v>1</v>
      </c>
      <c r="P1023" s="45">
        <v>62</v>
      </c>
      <c r="Q1023" s="45">
        <v>0</v>
      </c>
      <c r="R1023" s="45">
        <v>1879</v>
      </c>
      <c r="S1023" s="45">
        <v>193</v>
      </c>
      <c r="T1023" s="45">
        <v>401</v>
      </c>
      <c r="U1023" s="45">
        <v>0</v>
      </c>
      <c r="V1023" s="45">
        <v>62.05</v>
      </c>
      <c r="W1023" s="45">
        <v>59.07</v>
      </c>
      <c r="X1023" s="45">
        <v>60.85</v>
      </c>
      <c r="Y1023" s="46">
        <v>53652</v>
      </c>
      <c r="Z1023" s="46">
        <v>75144.751548358356</v>
      </c>
      <c r="AA1023" s="47">
        <f>_xlfn.XLOOKUP($E1023,Main_OG!$D$1:$D$766,Main_OG!AJ$1:AJ$766,"")</f>
        <v>993000</v>
      </c>
      <c r="AB1023" s="47">
        <f>_xlfn.XLOOKUP($E1023,Main_OG!$D$1:$D$766,Main_OG!AK$1:AK$766,"")</f>
        <v>3244592</v>
      </c>
      <c r="AC1023" s="47">
        <f>_xlfn.XLOOKUP($E1023,Main_OG!$D$1:$D$766,Main_OG!AL$1:AL$766,"")</f>
        <v>81353948</v>
      </c>
      <c r="AD1023" s="47">
        <f>_xlfn.XLOOKUP($E1023,Main_OG!$D$1:$D$766,Main_OG!AM$1:AM$766,"")</f>
        <v>0</v>
      </c>
    </row>
    <row r="1024" spans="1:30" x14ac:dyDescent="0.35">
      <c r="A1024" s="36" t="s">
        <v>2082</v>
      </c>
      <c r="B1024" s="45" t="s">
        <v>824</v>
      </c>
      <c r="C1024" s="45" t="s">
        <v>4422</v>
      </c>
      <c r="D1024" s="36" t="s">
        <v>4503</v>
      </c>
      <c r="E1024" s="36" t="str">
        <f t="shared" si="45"/>
        <v>2011_AK</v>
      </c>
      <c r="F1024" s="45">
        <v>2011</v>
      </c>
      <c r="G1024" s="45">
        <f>_xlfn.XLOOKUP(I1024,Main_OG!$B$1:$B$766,Main_OG!$O$1:$O$766,"")</f>
        <v>0</v>
      </c>
      <c r="H1024" s="45">
        <f>_xlfn.XLOOKUP(E1024,Main_OG!$D$1:$D$766,Main_OG!$J$1:$J$766,"")</f>
        <v>0</v>
      </c>
      <c r="I1024" s="45" t="s">
        <v>824</v>
      </c>
      <c r="J1024" s="45" t="str">
        <f t="shared" si="46"/>
        <v>G &amp; K, Inc_AK</v>
      </c>
      <c r="K1024" s="45" t="str">
        <f t="shared" si="47"/>
        <v>G K, Inc_AK</v>
      </c>
      <c r="L1024" s="45" t="s">
        <v>2088</v>
      </c>
      <c r="M1024" s="45">
        <v>0</v>
      </c>
      <c r="N1024" s="45">
        <v>53</v>
      </c>
      <c r="O1024" s="45">
        <v>1</v>
      </c>
      <c r="P1024" s="45">
        <v>63</v>
      </c>
      <c r="Q1024" s="45">
        <v>0</v>
      </c>
      <c r="R1024" s="45">
        <v>1852</v>
      </c>
      <c r="S1024" s="45">
        <v>169</v>
      </c>
      <c r="T1024" s="45">
        <v>385</v>
      </c>
      <c r="U1024" s="45">
        <v>0</v>
      </c>
      <c r="V1024" s="45">
        <v>69.28</v>
      </c>
      <c r="W1024" s="45">
        <v>66.86</v>
      </c>
      <c r="X1024" s="45">
        <v>68.05</v>
      </c>
      <c r="Y1024" s="46">
        <v>54045.5</v>
      </c>
      <c r="Z1024" s="46">
        <v>74819.097140025115</v>
      </c>
      <c r="AA1024" s="47">
        <f>_xlfn.XLOOKUP($E1024,Main_OG!$D$1:$D$766,Main_OG!AJ$1:AJ$766,"")</f>
        <v>1023324</v>
      </c>
      <c r="AB1024" s="47">
        <f>_xlfn.XLOOKUP($E1024,Main_OG!$D$1:$D$766,Main_OG!AK$1:AK$766,"")</f>
        <v>3226522</v>
      </c>
      <c r="AC1024" s="47">
        <f>_xlfn.XLOOKUP($E1024,Main_OG!$D$1:$D$766,Main_OG!AL$1:AL$766,"")</f>
        <v>85181020</v>
      </c>
      <c r="AD1024" s="47">
        <f>_xlfn.XLOOKUP($E1024,Main_OG!$D$1:$D$766,Main_OG!AM$1:AM$766,"")</f>
        <v>0</v>
      </c>
    </row>
    <row r="1025" spans="1:30" x14ac:dyDescent="0.35">
      <c r="A1025" s="36" t="s">
        <v>2082</v>
      </c>
      <c r="B1025" s="45" t="s">
        <v>824</v>
      </c>
      <c r="C1025" s="45" t="s">
        <v>4422</v>
      </c>
      <c r="D1025" s="36" t="s">
        <v>4503</v>
      </c>
      <c r="E1025" s="36" t="str">
        <f t="shared" si="45"/>
        <v>2019_AK</v>
      </c>
      <c r="F1025" s="45">
        <v>2019</v>
      </c>
      <c r="G1025" s="45">
        <f>_xlfn.XLOOKUP(I1025,Main_OG!$B$1:$B$766,Main_OG!$O$1:$O$766,"")</f>
        <v>0</v>
      </c>
      <c r="H1025" s="45">
        <f>_xlfn.XLOOKUP(E1025,Main_OG!$D$1:$D$766,Main_OG!$J$1:$J$766,"")</f>
        <v>0</v>
      </c>
      <c r="I1025" s="45" t="s">
        <v>824</v>
      </c>
      <c r="J1025" s="45" t="str">
        <f t="shared" si="46"/>
        <v>G &amp; K, Inc_AK</v>
      </c>
      <c r="K1025" s="45" t="str">
        <f t="shared" si="47"/>
        <v>G K, Inc_AK</v>
      </c>
      <c r="L1025" s="45" t="s">
        <v>2089</v>
      </c>
      <c r="M1025" s="45">
        <v>0</v>
      </c>
      <c r="N1025" s="45">
        <v>58</v>
      </c>
      <c r="O1025" s="45">
        <v>1</v>
      </c>
      <c r="P1025" s="45">
        <v>68</v>
      </c>
      <c r="Q1025" s="45">
        <v>0</v>
      </c>
      <c r="R1025" s="45">
        <v>1498</v>
      </c>
      <c r="S1025" s="45">
        <v>163</v>
      </c>
      <c r="T1025" s="45">
        <v>286</v>
      </c>
      <c r="U1025" s="45">
        <v>0</v>
      </c>
      <c r="V1025" s="45">
        <v>77.076100999999994</v>
      </c>
      <c r="W1025" s="45">
        <v>34.723925999999999</v>
      </c>
      <c r="X1025" s="45">
        <v>62.797203000000003</v>
      </c>
      <c r="Y1025" s="46">
        <v>52325.3</v>
      </c>
      <c r="Z1025" s="46">
        <v>71326.453136096767</v>
      </c>
      <c r="AA1025" s="47">
        <f>_xlfn.XLOOKUP($E1025,Main_OG!$D$1:$D$766,Main_OG!AJ$1:AJ$766,"")</f>
        <v>1111904</v>
      </c>
      <c r="AB1025" s="47">
        <f>_xlfn.XLOOKUP($E1025,Main_OG!$D$1:$D$766,Main_OG!AK$1:AK$766,"")</f>
        <v>3216424</v>
      </c>
      <c r="AC1025" s="47">
        <f>_xlfn.XLOOKUP($E1025,Main_OG!$D$1:$D$766,Main_OG!AL$1:AL$766,"")</f>
        <v>49373842</v>
      </c>
      <c r="AD1025" s="47">
        <f>_xlfn.XLOOKUP($E1025,Main_OG!$D$1:$D$766,Main_OG!AM$1:AM$766,"")</f>
        <v>0</v>
      </c>
    </row>
    <row r="1026" spans="1:30" x14ac:dyDescent="0.35">
      <c r="A1026" s="36" t="s">
        <v>2090</v>
      </c>
      <c r="B1026" s="45" t="s">
        <v>171</v>
      </c>
      <c r="C1026" s="45" t="s">
        <v>4423</v>
      </c>
      <c r="D1026" s="36" t="s">
        <v>2090</v>
      </c>
      <c r="E1026" s="36" t="str">
        <f t="shared" ref="E1026:E1089" si="48">_xlfn.CONCAT(F1026,"_",I1026)</f>
        <v>2006_GA</v>
      </c>
      <c r="F1026" s="45">
        <v>2006</v>
      </c>
      <c r="G1026" s="45">
        <f>_xlfn.XLOOKUP(I1026,Main_OG!$B$1:$B$766,Main_OG!$O$1:$O$766,"")</f>
        <v>0</v>
      </c>
      <c r="H1026" s="45">
        <f>_xlfn.XLOOKUP(E1026,Main_OG!$D$1:$D$766,Main_OG!$J$1:$J$766,"")</f>
        <v>0</v>
      </c>
      <c r="I1026" s="45" t="s">
        <v>171</v>
      </c>
      <c r="J1026" s="45" t="str">
        <f t="shared" ref="J1026:J1089" si="49">_xlfn.CONCAT(A1026,"_",B1026)</f>
        <v>Georgia Power Co_GA</v>
      </c>
      <c r="K1026" s="45" t="str">
        <f t="shared" ref="K1026:K1089" si="50">_xlfn.CONCAT(D1026,"_",B1026)</f>
        <v>Georgia Power Co_GA</v>
      </c>
      <c r="L1026" s="45" t="s">
        <v>2091</v>
      </c>
      <c r="M1026" s="45">
        <v>1</v>
      </c>
      <c r="N1026" s="45">
        <v>297264</v>
      </c>
      <c r="O1026" s="45">
        <v>7754</v>
      </c>
      <c r="P1026" s="45">
        <v>1982968</v>
      </c>
      <c r="Q1026" s="45">
        <v>10930</v>
      </c>
      <c r="R1026" s="45">
        <v>2487026</v>
      </c>
      <c r="S1026" s="45">
        <v>1382213</v>
      </c>
      <c r="T1026" s="45">
        <v>2326191</v>
      </c>
      <c r="U1026" s="45">
        <v>6.1212946006037292</v>
      </c>
      <c r="V1026" s="45">
        <v>7.6302814755944919</v>
      </c>
      <c r="W1026" s="45">
        <v>5.4041235318942338</v>
      </c>
      <c r="X1026" s="45">
        <v>8.8765012208956904</v>
      </c>
      <c r="Y1026" s="46">
        <v>487524.9</v>
      </c>
      <c r="Z1026" s="46">
        <v>53247.581618366385</v>
      </c>
      <c r="AA1026" s="47">
        <f>_xlfn.XLOOKUP($E1026,Main_OG!$D$1:$D$766,Main_OG!AJ$1:AJ$766,"")</f>
        <v>78144379.560000002</v>
      </c>
      <c r="AB1026" s="47">
        <f>_xlfn.XLOOKUP($E1026,Main_OG!$D$1:$D$766,Main_OG!AK$1:AK$766,"")</f>
        <v>1649888.02</v>
      </c>
      <c r="AC1026" s="47">
        <f>_xlfn.XLOOKUP($E1026,Main_OG!$D$1:$D$766,Main_OG!AL$1:AL$766,"")</f>
        <v>191771657.28</v>
      </c>
      <c r="AD1026" s="47">
        <f>_xlfn.XLOOKUP($E1026,Main_OG!$D$1:$D$766,Main_OG!AM$1:AM$766,"")</f>
        <v>32005810</v>
      </c>
    </row>
    <row r="1027" spans="1:30" x14ac:dyDescent="0.35">
      <c r="A1027" s="36" t="s">
        <v>2090</v>
      </c>
      <c r="B1027" s="45" t="s">
        <v>171</v>
      </c>
      <c r="C1027" s="45" t="s">
        <v>4423</v>
      </c>
      <c r="D1027" s="36" t="s">
        <v>2090</v>
      </c>
      <c r="E1027" s="36" t="str">
        <f t="shared" si="48"/>
        <v>2007_GA</v>
      </c>
      <c r="F1027" s="45">
        <v>2007</v>
      </c>
      <c r="G1027" s="45">
        <f>_xlfn.XLOOKUP(I1027,Main_OG!$B$1:$B$766,Main_OG!$O$1:$O$766,"")</f>
        <v>0</v>
      </c>
      <c r="H1027" s="45">
        <f>_xlfn.XLOOKUP(E1027,Main_OG!$D$1:$D$766,Main_OG!$J$1:$J$766,"")</f>
        <v>0</v>
      </c>
      <c r="I1027" s="45" t="s">
        <v>171</v>
      </c>
      <c r="J1027" s="45" t="str">
        <f t="shared" si="49"/>
        <v>Georgia Power Co_GA</v>
      </c>
      <c r="K1027" s="45" t="str">
        <f t="shared" si="50"/>
        <v>Georgia Power Co_GA</v>
      </c>
      <c r="L1027" s="45" t="s">
        <v>2092</v>
      </c>
      <c r="M1027" s="45">
        <v>1</v>
      </c>
      <c r="N1027" s="45">
        <v>300822</v>
      </c>
      <c r="O1027" s="45">
        <v>8234</v>
      </c>
      <c r="P1027" s="45">
        <v>2015817</v>
      </c>
      <c r="Q1027" s="45">
        <v>11509</v>
      </c>
      <c r="R1027" s="45">
        <v>2641718</v>
      </c>
      <c r="S1027" s="45">
        <v>1403851</v>
      </c>
      <c r="T1027" s="45">
        <v>2442501</v>
      </c>
      <c r="U1027" s="45">
        <v>6.42</v>
      </c>
      <c r="V1027" s="45">
        <v>7.87</v>
      </c>
      <c r="W1027" s="45">
        <v>5.51</v>
      </c>
      <c r="X1027" s="45">
        <v>9.1</v>
      </c>
      <c r="Y1027" s="46">
        <v>492238.7</v>
      </c>
      <c r="Z1027" s="46">
        <v>52645.91783433305</v>
      </c>
      <c r="AA1027" s="47">
        <f>_xlfn.XLOOKUP($E1027,Main_OG!$D$1:$D$766,Main_OG!AJ$1:AJ$766,"")</f>
        <v>81952196</v>
      </c>
      <c r="AB1027" s="47">
        <f>_xlfn.XLOOKUP($E1027,Main_OG!$D$1:$D$766,Main_OG!AK$1:AK$766,"")</f>
        <v>1569156</v>
      </c>
      <c r="AC1027" s="47">
        <f>_xlfn.XLOOKUP($E1027,Main_OG!$D$1:$D$766,Main_OG!AL$1:AL$766,"")</f>
        <v>244086776</v>
      </c>
      <c r="AD1027" s="47">
        <f>_xlfn.XLOOKUP($E1027,Main_OG!$D$1:$D$766,Main_OG!AM$1:AM$766,"")</f>
        <v>32544998</v>
      </c>
    </row>
    <row r="1028" spans="1:30" x14ac:dyDescent="0.35">
      <c r="A1028" s="36" t="s">
        <v>2090</v>
      </c>
      <c r="B1028" s="45" t="s">
        <v>171</v>
      </c>
      <c r="C1028" s="45" t="s">
        <v>4423</v>
      </c>
      <c r="D1028" s="36" t="s">
        <v>2090</v>
      </c>
      <c r="E1028" s="36" t="str">
        <f t="shared" si="48"/>
        <v>2008_GA</v>
      </c>
      <c r="F1028" s="45">
        <v>2008</v>
      </c>
      <c r="G1028" s="45">
        <f>_xlfn.XLOOKUP(I1028,Main_OG!$B$1:$B$766,Main_OG!$O$1:$O$766,"")</f>
        <v>0</v>
      </c>
      <c r="H1028" s="45">
        <f>_xlfn.XLOOKUP(E1028,Main_OG!$D$1:$D$766,Main_OG!$J$1:$J$766,"")</f>
        <v>0</v>
      </c>
      <c r="I1028" s="45" t="s">
        <v>171</v>
      </c>
      <c r="J1028" s="45" t="str">
        <f t="shared" si="49"/>
        <v>Georgia Power Co_GA</v>
      </c>
      <c r="K1028" s="45" t="str">
        <f t="shared" si="50"/>
        <v>Georgia Power Co_GA</v>
      </c>
      <c r="L1028" s="45" t="s">
        <v>2093</v>
      </c>
      <c r="M1028" s="45">
        <v>1</v>
      </c>
      <c r="N1028" s="45">
        <v>301925</v>
      </c>
      <c r="O1028" s="45">
        <v>8283</v>
      </c>
      <c r="P1028" s="45">
        <v>2036557</v>
      </c>
      <c r="Q1028" s="45">
        <v>181576</v>
      </c>
      <c r="R1028" s="45">
        <v>33547121</v>
      </c>
      <c r="S1028" s="45">
        <v>24163566</v>
      </c>
      <c r="T1028" s="45">
        <v>26412131</v>
      </c>
      <c r="U1028" s="45">
        <v>7.15</v>
      </c>
      <c r="V1028" s="45">
        <v>9.06</v>
      </c>
      <c r="W1028" s="45">
        <v>6.86</v>
      </c>
      <c r="X1028" s="45">
        <v>10.24</v>
      </c>
      <c r="Y1028" s="46">
        <v>481860.3</v>
      </c>
      <c r="Z1028" s="46">
        <v>50696.292405881926</v>
      </c>
      <c r="AA1028" s="47">
        <f>_xlfn.XLOOKUP($E1028,Main_OG!$D$1:$D$766,Main_OG!AJ$1:AJ$766,"")</f>
        <v>78975238</v>
      </c>
      <c r="AB1028" s="47">
        <f>_xlfn.XLOOKUP($E1028,Main_OG!$D$1:$D$766,Main_OG!AK$1:AK$766,"")</f>
        <v>1470882</v>
      </c>
      <c r="AC1028" s="47">
        <f>_xlfn.XLOOKUP($E1028,Main_OG!$D$1:$D$766,Main_OG!AL$1:AL$766,"")</f>
        <v>195109982</v>
      </c>
      <c r="AD1028" s="47">
        <f>_xlfn.XLOOKUP($E1028,Main_OG!$D$1:$D$766,Main_OG!AM$1:AM$766,"")</f>
        <v>31691095</v>
      </c>
    </row>
    <row r="1029" spans="1:30" x14ac:dyDescent="0.35">
      <c r="A1029" s="36" t="s">
        <v>2090</v>
      </c>
      <c r="B1029" s="45" t="s">
        <v>171</v>
      </c>
      <c r="C1029" s="45" t="s">
        <v>4423</v>
      </c>
      <c r="D1029" s="36" t="s">
        <v>2090</v>
      </c>
      <c r="E1029" s="36" t="str">
        <f t="shared" si="48"/>
        <v>2009_GA</v>
      </c>
      <c r="F1029" s="45">
        <v>2009</v>
      </c>
      <c r="G1029" s="45">
        <f>_xlfn.XLOOKUP(I1029,Main_OG!$B$1:$B$766,Main_OG!$O$1:$O$766,"")</f>
        <v>0</v>
      </c>
      <c r="H1029" s="45">
        <f>_xlfn.XLOOKUP(E1029,Main_OG!$D$1:$D$766,Main_OG!$J$1:$J$766,"")</f>
        <v>0</v>
      </c>
      <c r="I1029" s="45" t="s">
        <v>171</v>
      </c>
      <c r="J1029" s="45" t="str">
        <f t="shared" si="49"/>
        <v>Georgia Power Co_GA</v>
      </c>
      <c r="K1029" s="45" t="str">
        <f t="shared" si="50"/>
        <v>Georgia Power Co_GA</v>
      </c>
      <c r="L1029" s="45" t="s">
        <v>2094</v>
      </c>
      <c r="M1029" s="45">
        <v>1</v>
      </c>
      <c r="N1029" s="45">
        <v>301473</v>
      </c>
      <c r="O1029" s="45">
        <v>8244</v>
      </c>
      <c r="P1029" s="45">
        <v>2044813</v>
      </c>
      <c r="Q1029" s="45">
        <v>179409</v>
      </c>
      <c r="R1029" s="45">
        <v>33084812</v>
      </c>
      <c r="S1029" s="45">
        <v>21810063</v>
      </c>
      <c r="T1029" s="45">
        <v>26272226</v>
      </c>
      <c r="U1029" s="45">
        <v>7.03</v>
      </c>
      <c r="V1029" s="45">
        <v>8.69</v>
      </c>
      <c r="W1029" s="45">
        <v>6.01</v>
      </c>
      <c r="X1029" s="45">
        <v>10.14</v>
      </c>
      <c r="Y1029" s="46">
        <v>464016.8</v>
      </c>
      <c r="Z1029" s="46">
        <v>48230.353131107178</v>
      </c>
      <c r="AA1029" s="47">
        <f>_xlfn.XLOOKUP($E1029,Main_OG!$D$1:$D$766,Main_OG!AJ$1:AJ$766,"")</f>
        <v>65855342</v>
      </c>
      <c r="AB1029" s="47">
        <f>_xlfn.XLOOKUP($E1029,Main_OG!$D$1:$D$766,Main_OG!AK$1:AK$766,"")</f>
        <v>1345408</v>
      </c>
      <c r="AC1029" s="47">
        <f>_xlfn.XLOOKUP($E1029,Main_OG!$D$1:$D$766,Main_OG!AL$1:AL$766,"")</f>
        <v>289058566</v>
      </c>
      <c r="AD1029" s="47">
        <f>_xlfn.XLOOKUP($E1029,Main_OG!$D$1:$D$766,Main_OG!AM$1:AM$766,"")</f>
        <v>31682579</v>
      </c>
    </row>
    <row r="1030" spans="1:30" x14ac:dyDescent="0.35">
      <c r="A1030" s="36" t="s">
        <v>2090</v>
      </c>
      <c r="B1030" s="45" t="s">
        <v>171</v>
      </c>
      <c r="C1030" s="45" t="s">
        <v>4423</v>
      </c>
      <c r="D1030" s="36" t="s">
        <v>2090</v>
      </c>
      <c r="E1030" s="36" t="str">
        <f t="shared" si="48"/>
        <v>2010_GA</v>
      </c>
      <c r="F1030" s="45">
        <v>2010</v>
      </c>
      <c r="G1030" s="45">
        <f>_xlfn.XLOOKUP(I1030,Main_OG!$B$1:$B$766,Main_OG!$O$1:$O$766,"")</f>
        <v>0</v>
      </c>
      <c r="H1030" s="45">
        <f>_xlfn.XLOOKUP(E1030,Main_OG!$D$1:$D$766,Main_OG!$J$1:$J$766,"")</f>
        <v>0</v>
      </c>
      <c r="I1030" s="45" t="s">
        <v>171</v>
      </c>
      <c r="J1030" s="45" t="str">
        <f t="shared" si="49"/>
        <v>Georgia Power Co_GA</v>
      </c>
      <c r="K1030" s="45" t="str">
        <f t="shared" si="50"/>
        <v>Georgia Power Co_GA</v>
      </c>
      <c r="L1030" s="45" t="s">
        <v>2095</v>
      </c>
      <c r="M1030" s="45">
        <v>1</v>
      </c>
      <c r="N1030" s="45">
        <v>302926</v>
      </c>
      <c r="O1030" s="45">
        <v>8180</v>
      </c>
      <c r="P1030" s="45">
        <v>2048658</v>
      </c>
      <c r="Q1030" s="45">
        <v>172696</v>
      </c>
      <c r="R1030" s="45">
        <v>34345187</v>
      </c>
      <c r="S1030" s="45">
        <v>23209403</v>
      </c>
      <c r="T1030" s="45">
        <v>29433085</v>
      </c>
      <c r="U1030" s="45">
        <v>7.46</v>
      </c>
      <c r="V1030" s="45">
        <v>8.86</v>
      </c>
      <c r="W1030" s="45">
        <v>6.16</v>
      </c>
      <c r="X1030" s="45">
        <v>10.28</v>
      </c>
      <c r="Y1030" s="46">
        <v>471588.2</v>
      </c>
      <c r="Z1030" s="46">
        <v>48556.224438745092</v>
      </c>
      <c r="AA1030" s="47">
        <f>_xlfn.XLOOKUP($E1030,Main_OG!$D$1:$D$766,Main_OG!AJ$1:AJ$766,"")</f>
        <v>68874200</v>
      </c>
      <c r="AB1030" s="47">
        <f>_xlfn.XLOOKUP($E1030,Main_OG!$D$1:$D$766,Main_OG!AK$1:AK$766,"")</f>
        <v>1344430</v>
      </c>
      <c r="AC1030" s="47">
        <f>_xlfn.XLOOKUP($E1030,Main_OG!$D$1:$D$766,Main_OG!AL$1:AL$766,"")</f>
        <v>352622990</v>
      </c>
      <c r="AD1030" s="47">
        <f>_xlfn.XLOOKUP($E1030,Main_OG!$D$1:$D$766,Main_OG!AM$1:AM$766,"")</f>
        <v>33512033</v>
      </c>
    </row>
    <row r="1031" spans="1:30" x14ac:dyDescent="0.35">
      <c r="A1031" s="36" t="s">
        <v>2090</v>
      </c>
      <c r="B1031" s="45" t="s">
        <v>171</v>
      </c>
      <c r="C1031" s="45" t="s">
        <v>4423</v>
      </c>
      <c r="D1031" s="36" t="s">
        <v>2090</v>
      </c>
      <c r="E1031" s="36" t="str">
        <f t="shared" si="48"/>
        <v>2011_GA</v>
      </c>
      <c r="F1031" s="45">
        <v>2011</v>
      </c>
      <c r="G1031" s="45">
        <f>_xlfn.XLOOKUP(I1031,Main_OG!$B$1:$B$766,Main_OG!$O$1:$O$766,"")</f>
        <v>0</v>
      </c>
      <c r="H1031" s="45">
        <f>_xlfn.XLOOKUP(E1031,Main_OG!$D$1:$D$766,Main_OG!$J$1:$J$766,"")</f>
        <v>0</v>
      </c>
      <c r="I1031" s="45" t="s">
        <v>171</v>
      </c>
      <c r="J1031" s="45" t="str">
        <f t="shared" si="49"/>
        <v>Georgia Power Co_GA</v>
      </c>
      <c r="K1031" s="45" t="str">
        <f t="shared" si="50"/>
        <v>Georgia Power Co_GA</v>
      </c>
      <c r="L1031" s="45" t="s">
        <v>2096</v>
      </c>
      <c r="M1031" s="45">
        <v>1</v>
      </c>
      <c r="N1031" s="45">
        <v>303577</v>
      </c>
      <c r="O1031" s="45">
        <v>8234</v>
      </c>
      <c r="P1031" s="45">
        <v>2048675</v>
      </c>
      <c r="Q1031" s="45">
        <v>170501</v>
      </c>
      <c r="R1031" s="45">
        <v>33386957</v>
      </c>
      <c r="S1031" s="45">
        <v>23518871</v>
      </c>
      <c r="T1031" s="45">
        <v>27223443</v>
      </c>
      <c r="U1031" s="45">
        <v>7.94</v>
      </c>
      <c r="V1031" s="45">
        <v>9.8800000000000008</v>
      </c>
      <c r="W1031" s="45">
        <v>6.58</v>
      </c>
      <c r="X1031" s="45">
        <v>11.9</v>
      </c>
      <c r="Y1031" s="46">
        <v>481215.4</v>
      </c>
      <c r="Z1031" s="46">
        <v>49085.430600706066</v>
      </c>
      <c r="AA1031" s="47">
        <f>_xlfn.XLOOKUP($E1031,Main_OG!$D$1:$D$766,Main_OG!AJ$1:AJ$766,"")</f>
        <v>58183840</v>
      </c>
      <c r="AB1031" s="47">
        <f>_xlfn.XLOOKUP($E1031,Main_OG!$D$1:$D$766,Main_OG!AK$1:AK$766,"")</f>
        <v>1173918</v>
      </c>
      <c r="AC1031" s="47">
        <f>_xlfn.XLOOKUP($E1031,Main_OG!$D$1:$D$766,Main_OG!AL$1:AL$766,"")</f>
        <v>395661008</v>
      </c>
      <c r="AD1031" s="47">
        <f>_xlfn.XLOOKUP($E1031,Main_OG!$D$1:$D$766,Main_OG!AM$1:AM$766,"")</f>
        <v>32306181</v>
      </c>
    </row>
    <row r="1032" spans="1:30" x14ac:dyDescent="0.35">
      <c r="A1032" s="36" t="s">
        <v>2090</v>
      </c>
      <c r="B1032" s="45" t="s">
        <v>171</v>
      </c>
      <c r="C1032" s="45" t="s">
        <v>4423</v>
      </c>
      <c r="D1032" s="36" t="s">
        <v>2090</v>
      </c>
      <c r="E1032" s="36" t="str">
        <f t="shared" si="48"/>
        <v>2012_GA</v>
      </c>
      <c r="F1032" s="45">
        <v>2012</v>
      </c>
      <c r="G1032" s="45">
        <f>_xlfn.XLOOKUP(I1032,Main_OG!$B$1:$B$766,Main_OG!$O$1:$O$766,"")</f>
        <v>0</v>
      </c>
      <c r="H1032" s="45">
        <f>_xlfn.XLOOKUP(E1032,Main_OG!$D$1:$D$766,Main_OG!$J$1:$J$766,"")</f>
        <v>0</v>
      </c>
      <c r="I1032" s="45" t="s">
        <v>171</v>
      </c>
      <c r="J1032" s="45" t="str">
        <f t="shared" si="49"/>
        <v>Georgia Power Co_GA</v>
      </c>
      <c r="K1032" s="45" t="str">
        <f t="shared" si="50"/>
        <v>Georgia Power Co_GA</v>
      </c>
      <c r="L1032" s="45" t="s">
        <v>2097</v>
      </c>
      <c r="M1032" s="45">
        <v>1</v>
      </c>
      <c r="N1032" s="45">
        <v>304818</v>
      </c>
      <c r="O1032" s="45">
        <v>8263</v>
      </c>
      <c r="P1032" s="45">
        <v>2057900</v>
      </c>
      <c r="Q1032" s="45">
        <v>156955</v>
      </c>
      <c r="R1032" s="45">
        <v>32753694</v>
      </c>
      <c r="S1032" s="45">
        <v>23089482</v>
      </c>
      <c r="T1032" s="45">
        <v>25742280</v>
      </c>
      <c r="U1032" s="45">
        <v>7.6549329000000004</v>
      </c>
      <c r="V1032" s="45">
        <v>9.2879428999999991</v>
      </c>
      <c r="W1032" s="45">
        <v>5.7237255999999999</v>
      </c>
      <c r="X1032" s="45">
        <v>11.600642000000001</v>
      </c>
      <c r="Y1032" s="46">
        <v>489027.3</v>
      </c>
      <c r="Z1032" s="46">
        <v>49378.840782828025</v>
      </c>
      <c r="AA1032" s="47">
        <f>_xlfn.XLOOKUP($E1032,Main_OG!$D$1:$D$766,Main_OG!AJ$1:AJ$766,"")</f>
        <v>41970360</v>
      </c>
      <c r="AB1032" s="47">
        <f>_xlfn.XLOOKUP($E1032,Main_OG!$D$1:$D$766,Main_OG!AK$1:AK$766,"")</f>
        <v>987020</v>
      </c>
      <c r="AC1032" s="47">
        <f>_xlfn.XLOOKUP($E1032,Main_OG!$D$1:$D$766,Main_OG!AL$1:AL$766,"")</f>
        <v>622837630</v>
      </c>
      <c r="AD1032" s="47">
        <f>_xlfn.XLOOKUP($E1032,Main_OG!$D$1:$D$766,Main_OG!AM$1:AM$766,"")</f>
        <v>33941634</v>
      </c>
    </row>
    <row r="1033" spans="1:30" x14ac:dyDescent="0.35">
      <c r="A1033" s="36" t="s">
        <v>2090</v>
      </c>
      <c r="B1033" s="45" t="s">
        <v>171</v>
      </c>
      <c r="C1033" s="45" t="s">
        <v>4423</v>
      </c>
      <c r="D1033" s="36" t="s">
        <v>2090</v>
      </c>
      <c r="E1033" s="36" t="str">
        <f t="shared" si="48"/>
        <v>2013_GA</v>
      </c>
      <c r="F1033" s="45">
        <v>2013</v>
      </c>
      <c r="G1033" s="45">
        <f>_xlfn.XLOOKUP(I1033,Main_OG!$B$1:$B$766,Main_OG!$O$1:$O$766,"")</f>
        <v>0</v>
      </c>
      <c r="H1033" s="45">
        <f>_xlfn.XLOOKUP(E1033,Main_OG!$D$1:$D$766,Main_OG!$J$1:$J$766,"")</f>
        <v>0</v>
      </c>
      <c r="I1033" s="45" t="s">
        <v>171</v>
      </c>
      <c r="J1033" s="45" t="str">
        <f t="shared" si="49"/>
        <v>Georgia Power Co_GA</v>
      </c>
      <c r="K1033" s="45" t="str">
        <f t="shared" si="50"/>
        <v>Georgia Power Co_GA</v>
      </c>
      <c r="L1033" s="45" t="s">
        <v>2098</v>
      </c>
      <c r="M1033" s="45">
        <v>1</v>
      </c>
      <c r="N1033" s="45">
        <v>306876</v>
      </c>
      <c r="O1033" s="45">
        <v>8228</v>
      </c>
      <c r="P1033" s="45">
        <v>2072622</v>
      </c>
      <c r="Q1033" s="45">
        <v>156482</v>
      </c>
      <c r="R1033" s="45">
        <v>32457010</v>
      </c>
      <c r="S1033" s="45">
        <v>23086501</v>
      </c>
      <c r="T1033" s="45">
        <v>25478655</v>
      </c>
      <c r="U1033" s="45">
        <v>8.0322337000000008</v>
      </c>
      <c r="V1033" s="45">
        <v>9.7301938999999997</v>
      </c>
      <c r="W1033" s="45">
        <v>6.0261015999999996</v>
      </c>
      <c r="X1033" s="45">
        <v>12.001772000000001</v>
      </c>
      <c r="Y1033" s="46">
        <v>499900.2</v>
      </c>
      <c r="Z1033" s="46">
        <v>50112.334185279433</v>
      </c>
      <c r="AA1033" s="47">
        <f>_xlfn.XLOOKUP($E1033,Main_OG!$D$1:$D$766,Main_OG!AJ$1:AJ$766,"")</f>
        <v>41473566</v>
      </c>
      <c r="AB1033" s="47">
        <f>_xlfn.XLOOKUP($E1033,Main_OG!$D$1:$D$766,Main_OG!AK$1:AK$766,"")</f>
        <v>702624</v>
      </c>
      <c r="AC1033" s="47">
        <f>_xlfn.XLOOKUP($E1033,Main_OG!$D$1:$D$766,Main_OG!AL$1:AL$766,"")</f>
        <v>566590190</v>
      </c>
      <c r="AD1033" s="47">
        <f>_xlfn.XLOOKUP($E1033,Main_OG!$D$1:$D$766,Main_OG!AM$1:AM$766,"")</f>
        <v>32902781</v>
      </c>
    </row>
    <row r="1034" spans="1:30" x14ac:dyDescent="0.35">
      <c r="A1034" s="36" t="s">
        <v>2090</v>
      </c>
      <c r="B1034" s="45" t="s">
        <v>171</v>
      </c>
      <c r="C1034" s="45" t="s">
        <v>4423</v>
      </c>
      <c r="D1034" s="36" t="s">
        <v>2090</v>
      </c>
      <c r="E1034" s="36" t="str">
        <f t="shared" si="48"/>
        <v>2014_GA</v>
      </c>
      <c r="F1034" s="45">
        <v>2014</v>
      </c>
      <c r="G1034" s="45">
        <f>_xlfn.XLOOKUP(I1034,Main_OG!$B$1:$B$766,Main_OG!$O$1:$O$766,"")</f>
        <v>0</v>
      </c>
      <c r="H1034" s="45">
        <f>_xlfn.XLOOKUP(E1034,Main_OG!$D$1:$D$766,Main_OG!$J$1:$J$766,"")</f>
        <v>0</v>
      </c>
      <c r="I1034" s="45" t="s">
        <v>171</v>
      </c>
      <c r="J1034" s="45" t="str">
        <f t="shared" si="49"/>
        <v>Georgia Power Co_GA</v>
      </c>
      <c r="K1034" s="45" t="str">
        <f t="shared" si="50"/>
        <v>Georgia Power Co_GA</v>
      </c>
      <c r="L1034" s="45" t="s">
        <v>2099</v>
      </c>
      <c r="M1034" s="45">
        <v>1</v>
      </c>
      <c r="N1034" s="45">
        <v>308831</v>
      </c>
      <c r="O1034" s="45">
        <v>9159</v>
      </c>
      <c r="P1034" s="45">
        <v>2092051</v>
      </c>
      <c r="Q1034" s="45">
        <v>165134</v>
      </c>
      <c r="R1034" s="45">
        <v>32894391</v>
      </c>
      <c r="S1034" s="45">
        <v>23548775</v>
      </c>
      <c r="T1034" s="45">
        <v>27132065</v>
      </c>
      <c r="U1034" s="45">
        <v>6.9803917000000002</v>
      </c>
      <c r="V1034" s="45">
        <v>10.215398</v>
      </c>
      <c r="W1034" s="45">
        <v>6.4836663000000003</v>
      </c>
      <c r="X1034" s="45">
        <v>12.373436999999999</v>
      </c>
      <c r="Y1034" s="46">
        <v>517511.9</v>
      </c>
      <c r="Z1034" s="46">
        <v>51385.306066682795</v>
      </c>
      <c r="AA1034" s="47">
        <f>_xlfn.XLOOKUP($E1034,Main_OG!$D$1:$D$766,Main_OG!AJ$1:AJ$766,"")</f>
        <v>45519742</v>
      </c>
      <c r="AB1034" s="47">
        <f>_xlfn.XLOOKUP($E1034,Main_OG!$D$1:$D$766,Main_OG!AK$1:AK$766,"")</f>
        <v>1333456</v>
      </c>
      <c r="AC1034" s="47">
        <f>_xlfn.XLOOKUP($E1034,Main_OG!$D$1:$D$766,Main_OG!AL$1:AL$766,"")</f>
        <v>586160064</v>
      </c>
      <c r="AD1034" s="47">
        <f>_xlfn.XLOOKUP($E1034,Main_OG!$D$1:$D$766,Main_OG!AM$1:AM$766,"")</f>
        <v>32570182</v>
      </c>
    </row>
    <row r="1035" spans="1:30" x14ac:dyDescent="0.35">
      <c r="A1035" s="36" t="s">
        <v>2090</v>
      </c>
      <c r="B1035" s="45" t="s">
        <v>171</v>
      </c>
      <c r="C1035" s="45" t="s">
        <v>4423</v>
      </c>
      <c r="D1035" s="36" t="s">
        <v>2090</v>
      </c>
      <c r="E1035" s="36" t="str">
        <f t="shared" si="48"/>
        <v>2015_GA</v>
      </c>
      <c r="F1035" s="45">
        <v>2015</v>
      </c>
      <c r="G1035" s="45">
        <f>_xlfn.XLOOKUP(I1035,Main_OG!$B$1:$B$766,Main_OG!$O$1:$O$766,"")</f>
        <v>0</v>
      </c>
      <c r="H1035" s="45">
        <f>_xlfn.XLOOKUP(E1035,Main_OG!$D$1:$D$766,Main_OG!$J$1:$J$766,"")</f>
        <v>0</v>
      </c>
      <c r="I1035" s="45" t="s">
        <v>171</v>
      </c>
      <c r="J1035" s="45" t="str">
        <f t="shared" si="49"/>
        <v>Georgia Power Co_GA</v>
      </c>
      <c r="K1035" s="45" t="str">
        <f t="shared" si="50"/>
        <v>Georgia Power Co_GA</v>
      </c>
      <c r="L1035" s="45" t="s">
        <v>2100</v>
      </c>
      <c r="M1035" s="45">
        <v>1</v>
      </c>
      <c r="N1035" s="45">
        <v>312066</v>
      </c>
      <c r="O1035" s="45">
        <v>9137</v>
      </c>
      <c r="P1035" s="45">
        <v>2118033</v>
      </c>
      <c r="Q1035" s="45">
        <v>170853</v>
      </c>
      <c r="R1035" s="45">
        <v>33179629</v>
      </c>
      <c r="S1035" s="45">
        <v>23804785</v>
      </c>
      <c r="T1035" s="45">
        <v>26648898</v>
      </c>
      <c r="U1035" s="45">
        <v>5.2697348000000002</v>
      </c>
      <c r="V1035" s="45">
        <v>9.5572400999999996</v>
      </c>
      <c r="W1035" s="45">
        <v>5.4794172999999997</v>
      </c>
      <c r="X1035" s="45">
        <v>12.149891</v>
      </c>
      <c r="Y1035" s="46">
        <v>540108.5</v>
      </c>
      <c r="Z1035" s="46">
        <v>53038.375474168475</v>
      </c>
      <c r="AA1035" s="47">
        <f>_xlfn.XLOOKUP($E1035,Main_OG!$D$1:$D$766,Main_OG!AJ$1:AJ$766,"")</f>
        <v>38708402</v>
      </c>
      <c r="AB1035" s="47">
        <f>_xlfn.XLOOKUP($E1035,Main_OG!$D$1:$D$766,Main_OG!AK$1:AK$766,"")</f>
        <v>872622</v>
      </c>
      <c r="AC1035" s="47">
        <f>_xlfn.XLOOKUP($E1035,Main_OG!$D$1:$D$766,Main_OG!AL$1:AL$766,"")</f>
        <v>717918970</v>
      </c>
      <c r="AD1035" s="47">
        <f>_xlfn.XLOOKUP($E1035,Main_OG!$D$1:$D$766,Main_OG!AM$1:AM$766,"")</f>
        <v>33838462</v>
      </c>
    </row>
    <row r="1036" spans="1:30" x14ac:dyDescent="0.35">
      <c r="A1036" s="36" t="s">
        <v>2090</v>
      </c>
      <c r="B1036" s="45" t="s">
        <v>171</v>
      </c>
      <c r="C1036" s="45" t="s">
        <v>4423</v>
      </c>
      <c r="D1036" s="36" t="s">
        <v>2090</v>
      </c>
      <c r="E1036" s="36" t="str">
        <f t="shared" si="48"/>
        <v>2016_GA</v>
      </c>
      <c r="F1036" s="45">
        <v>2016</v>
      </c>
      <c r="G1036" s="45">
        <f>_xlfn.XLOOKUP(I1036,Main_OG!$B$1:$B$766,Main_OG!$O$1:$O$766,"")</f>
        <v>0</v>
      </c>
      <c r="H1036" s="45">
        <f>_xlfn.XLOOKUP(E1036,Main_OG!$D$1:$D$766,Main_OG!$J$1:$J$766,"")</f>
        <v>0</v>
      </c>
      <c r="I1036" s="45" t="s">
        <v>171</v>
      </c>
      <c r="J1036" s="45" t="str">
        <f t="shared" si="49"/>
        <v>Georgia Power Co_GA</v>
      </c>
      <c r="K1036" s="45" t="str">
        <f t="shared" si="50"/>
        <v>Georgia Power Co_GA</v>
      </c>
      <c r="L1036" s="45" t="s">
        <v>2101</v>
      </c>
      <c r="M1036" s="45">
        <v>1</v>
      </c>
      <c r="N1036" s="45">
        <v>314594</v>
      </c>
      <c r="O1036" s="45">
        <v>9830</v>
      </c>
      <c r="P1036" s="45">
        <v>2144447</v>
      </c>
      <c r="Q1036" s="45">
        <v>170971</v>
      </c>
      <c r="R1036" s="45">
        <v>33370306</v>
      </c>
      <c r="S1036" s="45">
        <v>23745937</v>
      </c>
      <c r="T1036" s="45">
        <v>27585289</v>
      </c>
      <c r="U1036" s="45">
        <v>5.0751296999999997</v>
      </c>
      <c r="V1036" s="45">
        <v>9.5058939999999996</v>
      </c>
      <c r="W1036" s="45">
        <v>5.4599707000000004</v>
      </c>
      <c r="X1036" s="45">
        <v>12.100161999999999</v>
      </c>
      <c r="Y1036" s="46">
        <v>561718.30000000005</v>
      </c>
      <c r="Z1036" s="46">
        <v>54491.095744633378</v>
      </c>
      <c r="AA1036" s="47">
        <f>_xlfn.XLOOKUP($E1036,Main_OG!$D$1:$D$766,Main_OG!AJ$1:AJ$766,"")</f>
        <v>38635506</v>
      </c>
      <c r="AB1036" s="47">
        <f>_xlfn.XLOOKUP($E1036,Main_OG!$D$1:$D$766,Main_OG!AK$1:AK$766,"")</f>
        <v>671816</v>
      </c>
      <c r="AC1036" s="47">
        <f>_xlfn.XLOOKUP($E1036,Main_OG!$D$1:$D$766,Main_OG!AL$1:AL$766,"")</f>
        <v>762662042</v>
      </c>
      <c r="AD1036" s="47">
        <f>_xlfn.XLOOKUP($E1036,Main_OG!$D$1:$D$766,Main_OG!AM$1:AM$766,"")</f>
        <v>34480662</v>
      </c>
    </row>
    <row r="1037" spans="1:30" x14ac:dyDescent="0.35">
      <c r="A1037" s="36" t="s">
        <v>2090</v>
      </c>
      <c r="B1037" s="45" t="s">
        <v>171</v>
      </c>
      <c r="C1037" s="45" t="s">
        <v>4423</v>
      </c>
      <c r="D1037" s="36" t="s">
        <v>2090</v>
      </c>
      <c r="E1037" s="36" t="str">
        <f t="shared" si="48"/>
        <v>2017_GA</v>
      </c>
      <c r="F1037" s="45">
        <v>2017</v>
      </c>
      <c r="G1037" s="45">
        <f>_xlfn.XLOOKUP(I1037,Main_OG!$B$1:$B$766,Main_OG!$O$1:$O$766,"")</f>
        <v>0</v>
      </c>
      <c r="H1037" s="45">
        <f>_xlfn.XLOOKUP(E1037,Main_OG!$D$1:$D$766,Main_OG!$J$1:$J$766,"")</f>
        <v>0</v>
      </c>
      <c r="I1037" s="45" t="s">
        <v>171</v>
      </c>
      <c r="J1037" s="45" t="str">
        <f t="shared" si="49"/>
        <v>Georgia Power Co_GA</v>
      </c>
      <c r="K1037" s="45" t="str">
        <f t="shared" si="50"/>
        <v>Georgia Power Co_GA</v>
      </c>
      <c r="L1037" s="45" t="s">
        <v>2102</v>
      </c>
      <c r="M1037" s="45">
        <v>1</v>
      </c>
      <c r="N1037" s="45">
        <v>317288</v>
      </c>
      <c r="O1037" s="45">
        <v>10627</v>
      </c>
      <c r="P1037" s="45">
        <v>2173557</v>
      </c>
      <c r="Q1037" s="45">
        <v>169053</v>
      </c>
      <c r="R1037" s="45">
        <v>32570106</v>
      </c>
      <c r="S1037" s="45">
        <v>23517787</v>
      </c>
      <c r="T1037" s="45">
        <v>26143932</v>
      </c>
      <c r="U1037" s="45">
        <v>5.3450692999999996</v>
      </c>
      <c r="V1037" s="45">
        <v>9.7386189000000005</v>
      </c>
      <c r="W1037" s="45">
        <v>5.6166454000000003</v>
      </c>
      <c r="X1037" s="45">
        <v>12.376249</v>
      </c>
      <c r="Y1037" s="46">
        <v>583543.30000000005</v>
      </c>
      <c r="Z1037" s="46">
        <v>56018.197507523975</v>
      </c>
      <c r="AA1037" s="47">
        <f>_xlfn.XLOOKUP($E1037,Main_OG!$D$1:$D$766,Main_OG!AJ$1:AJ$766,"")</f>
        <v>33616776</v>
      </c>
      <c r="AB1037" s="47">
        <f>_xlfn.XLOOKUP($E1037,Main_OG!$D$1:$D$766,Main_OG!AK$1:AK$766,"")</f>
        <v>817486</v>
      </c>
      <c r="AC1037" s="47">
        <f>_xlfn.XLOOKUP($E1037,Main_OG!$D$1:$D$766,Main_OG!AL$1:AL$766,"")</f>
        <v>746592930</v>
      </c>
      <c r="AD1037" s="47">
        <f>_xlfn.XLOOKUP($E1037,Main_OG!$D$1:$D$766,Main_OG!AM$1:AM$766,"")</f>
        <v>33708805</v>
      </c>
    </row>
    <row r="1038" spans="1:30" x14ac:dyDescent="0.35">
      <c r="A1038" s="36" t="s">
        <v>2090</v>
      </c>
      <c r="B1038" s="45" t="s">
        <v>171</v>
      </c>
      <c r="C1038" s="45" t="s">
        <v>4423</v>
      </c>
      <c r="D1038" s="36" t="s">
        <v>2090</v>
      </c>
      <c r="E1038" s="36" t="str">
        <f t="shared" si="48"/>
        <v>2018_GA</v>
      </c>
      <c r="F1038" s="45">
        <v>2018</v>
      </c>
      <c r="G1038" s="45">
        <f>_xlfn.XLOOKUP(I1038,Main_OG!$B$1:$B$766,Main_OG!$O$1:$O$766,"")</f>
        <v>0</v>
      </c>
      <c r="H1038" s="45">
        <f>_xlfn.XLOOKUP(E1038,Main_OG!$D$1:$D$766,Main_OG!$J$1:$J$766,"")</f>
        <v>0</v>
      </c>
      <c r="I1038" s="45" t="s">
        <v>171</v>
      </c>
      <c r="J1038" s="45" t="str">
        <f t="shared" si="49"/>
        <v>Georgia Power Co_GA</v>
      </c>
      <c r="K1038" s="45" t="str">
        <f t="shared" si="50"/>
        <v>Georgia Power Co_GA</v>
      </c>
      <c r="L1038" s="45" t="s">
        <v>2103</v>
      </c>
      <c r="M1038" s="45">
        <v>1</v>
      </c>
      <c r="N1038" s="45">
        <v>321181</v>
      </c>
      <c r="O1038" s="45">
        <v>10592</v>
      </c>
      <c r="P1038" s="45">
        <v>2204911</v>
      </c>
      <c r="Q1038" s="45">
        <v>169502</v>
      </c>
      <c r="R1038" s="45">
        <v>33336559</v>
      </c>
      <c r="S1038" s="45">
        <v>23654965</v>
      </c>
      <c r="T1038" s="45">
        <v>28331136</v>
      </c>
      <c r="U1038" s="45">
        <v>5.5182830000000003</v>
      </c>
      <c r="V1038" s="45">
        <v>9.3132660000000005</v>
      </c>
      <c r="W1038" s="45">
        <v>5.6760536000000004</v>
      </c>
      <c r="X1038" s="45">
        <v>11.632714999999999</v>
      </c>
      <c r="Y1038" s="46">
        <v>600934.69999999995</v>
      </c>
      <c r="Z1038" s="46">
        <v>57126.388234145539</v>
      </c>
      <c r="AA1038" s="47">
        <f>_xlfn.XLOOKUP($E1038,Main_OG!$D$1:$D$766,Main_OG!AJ$1:AJ$766,"")</f>
        <v>33991900</v>
      </c>
      <c r="AB1038" s="47">
        <f>_xlfn.XLOOKUP($E1038,Main_OG!$D$1:$D$766,Main_OG!AK$1:AK$766,"")</f>
        <v>1346880</v>
      </c>
      <c r="AC1038" s="47">
        <f>_xlfn.XLOOKUP($E1038,Main_OG!$D$1:$D$766,Main_OG!AL$1:AL$766,"")</f>
        <v>753759318</v>
      </c>
      <c r="AD1038" s="47">
        <f>_xlfn.XLOOKUP($E1038,Main_OG!$D$1:$D$766,Main_OG!AM$1:AM$766,"")</f>
        <v>34362676</v>
      </c>
    </row>
    <row r="1039" spans="1:30" x14ac:dyDescent="0.35">
      <c r="A1039" s="36" t="s">
        <v>2090</v>
      </c>
      <c r="B1039" s="45" t="s">
        <v>171</v>
      </c>
      <c r="C1039" s="45" t="s">
        <v>4423</v>
      </c>
      <c r="D1039" s="36" t="s">
        <v>2090</v>
      </c>
      <c r="E1039" s="36" t="str">
        <f t="shared" si="48"/>
        <v>2019_GA</v>
      </c>
      <c r="F1039" s="45">
        <v>2019</v>
      </c>
      <c r="G1039" s="45">
        <f>_xlfn.XLOOKUP(I1039,Main_OG!$B$1:$B$766,Main_OG!$O$1:$O$766,"")</f>
        <v>0</v>
      </c>
      <c r="H1039" s="45">
        <f>_xlfn.XLOOKUP(E1039,Main_OG!$D$1:$D$766,Main_OG!$J$1:$J$766,"")</f>
        <v>0</v>
      </c>
      <c r="I1039" s="45" t="s">
        <v>171</v>
      </c>
      <c r="J1039" s="45" t="str">
        <f t="shared" si="49"/>
        <v>Georgia Power Co_GA</v>
      </c>
      <c r="K1039" s="45" t="str">
        <f t="shared" si="50"/>
        <v>Georgia Power Co_GA</v>
      </c>
      <c r="L1039" s="45" t="s">
        <v>2104</v>
      </c>
      <c r="M1039" s="45">
        <v>1</v>
      </c>
      <c r="N1039" s="45">
        <v>323860</v>
      </c>
      <c r="O1039" s="45">
        <v>10614</v>
      </c>
      <c r="P1039" s="45">
        <v>2238149</v>
      </c>
      <c r="Q1039" s="45">
        <v>164292</v>
      </c>
      <c r="R1039" s="45">
        <v>33172027</v>
      </c>
      <c r="S1039" s="45">
        <v>23162795</v>
      </c>
      <c r="T1039" s="45">
        <v>28201080</v>
      </c>
      <c r="U1039" s="45">
        <v>5.8478196999999996</v>
      </c>
      <c r="V1039" s="45">
        <v>9.6496680999999995</v>
      </c>
      <c r="W1039" s="45">
        <v>5.8857870999999999</v>
      </c>
      <c r="X1039" s="45">
        <v>12.097163999999999</v>
      </c>
      <c r="Y1039" s="46">
        <v>620792.4</v>
      </c>
      <c r="Z1039" s="46">
        <v>58410.917555668886</v>
      </c>
      <c r="AA1039" s="47">
        <f>_xlfn.XLOOKUP($E1039,Main_OG!$D$1:$D$766,Main_OG!AJ$1:AJ$766,"")</f>
        <v>27181278</v>
      </c>
      <c r="AB1039" s="47">
        <f>_xlfn.XLOOKUP($E1039,Main_OG!$D$1:$D$766,Main_OG!AK$1:AK$766,"")</f>
        <v>708628</v>
      </c>
      <c r="AC1039" s="47">
        <f>_xlfn.XLOOKUP($E1039,Main_OG!$D$1:$D$766,Main_OG!AL$1:AL$766,"")</f>
        <v>860467980</v>
      </c>
      <c r="AD1039" s="47">
        <f>_xlfn.XLOOKUP($E1039,Main_OG!$D$1:$D$766,Main_OG!AM$1:AM$766,"")</f>
        <v>33591181</v>
      </c>
    </row>
    <row r="1040" spans="1:30" x14ac:dyDescent="0.35">
      <c r="A1040" s="36" t="s">
        <v>2090</v>
      </c>
      <c r="B1040" s="45" t="s">
        <v>171</v>
      </c>
      <c r="C1040" s="45" t="s">
        <v>4423</v>
      </c>
      <c r="D1040" s="36" t="s">
        <v>2090</v>
      </c>
      <c r="E1040" s="36" t="str">
        <f t="shared" si="48"/>
        <v>2020_GA</v>
      </c>
      <c r="F1040" s="45">
        <v>2020</v>
      </c>
      <c r="G1040" s="45">
        <f>_xlfn.XLOOKUP(I1040,Main_OG!$B$1:$B$766,Main_OG!$O$1:$O$766,"")</f>
        <v>0</v>
      </c>
      <c r="H1040" s="45">
        <f>_xlfn.XLOOKUP(E1040,Main_OG!$D$1:$D$766,Main_OG!$J$1:$J$766,"")</f>
        <v>0</v>
      </c>
      <c r="I1040" s="45" t="s">
        <v>171</v>
      </c>
      <c r="J1040" s="45" t="str">
        <f t="shared" si="49"/>
        <v>Georgia Power Co_GA</v>
      </c>
      <c r="K1040" s="45" t="str">
        <f t="shared" si="50"/>
        <v>Georgia Power Co_GA</v>
      </c>
      <c r="L1040" s="45" t="s">
        <v>2105</v>
      </c>
      <c r="M1040" s="45">
        <v>1</v>
      </c>
      <c r="N1040" s="45">
        <v>326502</v>
      </c>
      <c r="O1040" s="45">
        <v>10672</v>
      </c>
      <c r="P1040" s="45">
        <v>0</v>
      </c>
      <c r="Q1040" s="45">
        <v>140609</v>
      </c>
      <c r="R1040" s="45">
        <v>30804771</v>
      </c>
      <c r="S1040" s="45">
        <v>22040396</v>
      </c>
      <c r="T1040" s="45">
        <v>0</v>
      </c>
      <c r="U1040" s="45">
        <v>5.3937514999999996</v>
      </c>
      <c r="V1040" s="45">
        <v>9.6434844000000002</v>
      </c>
      <c r="W1040" s="45">
        <v>5.3793579999999999</v>
      </c>
      <c r="X1040" s="45">
        <v>0</v>
      </c>
      <c r="Y1040" s="46">
        <v>602321.80000000005</v>
      </c>
      <c r="Z1040" s="46">
        <v>56314.588101232068</v>
      </c>
      <c r="AA1040" s="47">
        <f>_xlfn.XLOOKUP($E1040,Main_OG!$D$1:$D$766,Main_OG!AJ$1:AJ$766,"")</f>
        <v>14754986</v>
      </c>
      <c r="AB1040" s="47">
        <f>_xlfn.XLOOKUP($E1040,Main_OG!$D$1:$D$766,Main_OG!AK$1:AK$766,"")</f>
        <v>626170</v>
      </c>
      <c r="AC1040" s="47">
        <f>_xlfn.XLOOKUP($E1040,Main_OG!$D$1:$D$766,Main_OG!AL$1:AL$766,"")</f>
        <v>861409010</v>
      </c>
      <c r="AD1040" s="47">
        <f>_xlfn.XLOOKUP($E1040,Main_OG!$D$1:$D$766,Main_OG!AM$1:AM$766,"")</f>
        <v>0</v>
      </c>
    </row>
    <row r="1041" spans="1:30" x14ac:dyDescent="0.35">
      <c r="A1041" s="36" t="s">
        <v>2106</v>
      </c>
      <c r="B1041" s="45" t="s">
        <v>824</v>
      </c>
      <c r="C1041" s="45" t="s">
        <v>4424</v>
      </c>
      <c r="D1041" s="36" t="s">
        <v>2106</v>
      </c>
      <c r="E1041" s="36" t="str">
        <f t="shared" si="48"/>
        <v>2010_AK</v>
      </c>
      <c r="F1041" s="45">
        <v>2010</v>
      </c>
      <c r="G1041" s="45">
        <f>_xlfn.XLOOKUP(I1041,Main_OG!$B$1:$B$766,Main_OG!$O$1:$O$766,"")</f>
        <v>0</v>
      </c>
      <c r="H1041" s="45">
        <f>_xlfn.XLOOKUP(E1041,Main_OG!$D$1:$D$766,Main_OG!$J$1:$J$766,"")</f>
        <v>0</v>
      </c>
      <c r="I1041" s="45" t="s">
        <v>824</v>
      </c>
      <c r="J1041" s="45" t="str">
        <f t="shared" si="49"/>
        <v>Gold Country Energy_AK</v>
      </c>
      <c r="K1041" s="45" t="str">
        <f t="shared" si="50"/>
        <v>Gold Country Energy_AK</v>
      </c>
      <c r="L1041" s="45" t="s">
        <v>2107</v>
      </c>
      <c r="M1041" s="45">
        <v>0</v>
      </c>
      <c r="N1041" s="45">
        <v>17</v>
      </c>
      <c r="O1041" s="45">
        <v>0</v>
      </c>
      <c r="P1041" s="45">
        <v>131</v>
      </c>
      <c r="Q1041" s="45">
        <v>0</v>
      </c>
      <c r="R1041" s="45">
        <v>168</v>
      </c>
      <c r="S1041" s="45">
        <v>0</v>
      </c>
      <c r="T1041" s="45">
        <v>243</v>
      </c>
      <c r="U1041" s="45">
        <v>0</v>
      </c>
      <c r="V1041" s="45">
        <v>64.11</v>
      </c>
      <c r="W1041" s="45">
        <v>0</v>
      </c>
      <c r="X1041" s="45">
        <v>66.5</v>
      </c>
      <c r="Y1041" s="46">
        <v>53652</v>
      </c>
      <c r="Z1041" s="46">
        <v>75144.751548358356</v>
      </c>
      <c r="AA1041" s="47">
        <f>_xlfn.XLOOKUP($E1041,Main_OG!$D$1:$D$766,Main_OG!AJ$1:AJ$766,"")</f>
        <v>993000</v>
      </c>
      <c r="AB1041" s="47">
        <f>_xlfn.XLOOKUP($E1041,Main_OG!$D$1:$D$766,Main_OG!AK$1:AK$766,"")</f>
        <v>3244592</v>
      </c>
      <c r="AC1041" s="47">
        <f>_xlfn.XLOOKUP($E1041,Main_OG!$D$1:$D$766,Main_OG!AL$1:AL$766,"")</f>
        <v>81353948</v>
      </c>
      <c r="AD1041" s="47">
        <f>_xlfn.XLOOKUP($E1041,Main_OG!$D$1:$D$766,Main_OG!AM$1:AM$766,"")</f>
        <v>0</v>
      </c>
    </row>
    <row r="1042" spans="1:30" x14ac:dyDescent="0.35">
      <c r="A1042" s="36" t="s">
        <v>2106</v>
      </c>
      <c r="B1042" s="45" t="s">
        <v>824</v>
      </c>
      <c r="C1042" s="45" t="s">
        <v>4424</v>
      </c>
      <c r="D1042" s="36" t="s">
        <v>2106</v>
      </c>
      <c r="E1042" s="36" t="str">
        <f t="shared" si="48"/>
        <v>2011_AK</v>
      </c>
      <c r="F1042" s="45">
        <v>2011</v>
      </c>
      <c r="G1042" s="45">
        <f>_xlfn.XLOOKUP(I1042,Main_OG!$B$1:$B$766,Main_OG!$O$1:$O$766,"")</f>
        <v>0</v>
      </c>
      <c r="H1042" s="45">
        <f>_xlfn.XLOOKUP(E1042,Main_OG!$D$1:$D$766,Main_OG!$J$1:$J$766,"")</f>
        <v>0</v>
      </c>
      <c r="I1042" s="45" t="s">
        <v>824</v>
      </c>
      <c r="J1042" s="45" t="str">
        <f t="shared" si="49"/>
        <v>Gold Country Energy_AK</v>
      </c>
      <c r="K1042" s="45" t="str">
        <f t="shared" si="50"/>
        <v>Gold Country Energy_AK</v>
      </c>
      <c r="L1042" s="45" t="s">
        <v>2108</v>
      </c>
      <c r="M1042" s="45">
        <v>0</v>
      </c>
      <c r="N1042" s="45">
        <v>16</v>
      </c>
      <c r="O1042" s="45">
        <v>0</v>
      </c>
      <c r="P1042" s="45">
        <v>137</v>
      </c>
      <c r="Q1042" s="45">
        <v>0</v>
      </c>
      <c r="R1042" s="45">
        <v>174</v>
      </c>
      <c r="S1042" s="45">
        <v>0</v>
      </c>
      <c r="T1042" s="45">
        <v>266</v>
      </c>
      <c r="U1042" s="45">
        <v>0</v>
      </c>
      <c r="V1042" s="45">
        <v>75.86</v>
      </c>
      <c r="W1042" s="45">
        <v>0</v>
      </c>
      <c r="X1042" s="45">
        <v>79.319999999999993</v>
      </c>
      <c r="Y1042" s="46">
        <v>54045.5</v>
      </c>
      <c r="Z1042" s="46">
        <v>74819.097140025115</v>
      </c>
      <c r="AA1042" s="47">
        <f>_xlfn.XLOOKUP($E1042,Main_OG!$D$1:$D$766,Main_OG!AJ$1:AJ$766,"")</f>
        <v>1023324</v>
      </c>
      <c r="AB1042" s="47">
        <f>_xlfn.XLOOKUP($E1042,Main_OG!$D$1:$D$766,Main_OG!AK$1:AK$766,"")</f>
        <v>3226522</v>
      </c>
      <c r="AC1042" s="47">
        <f>_xlfn.XLOOKUP($E1042,Main_OG!$D$1:$D$766,Main_OG!AL$1:AL$766,"")</f>
        <v>85181020</v>
      </c>
      <c r="AD1042" s="47">
        <f>_xlfn.XLOOKUP($E1042,Main_OG!$D$1:$D$766,Main_OG!AM$1:AM$766,"")</f>
        <v>0</v>
      </c>
    </row>
    <row r="1043" spans="1:30" x14ac:dyDescent="0.35">
      <c r="A1043" s="36" t="s">
        <v>2106</v>
      </c>
      <c r="B1043" s="45" t="s">
        <v>824</v>
      </c>
      <c r="C1043" s="45" t="s">
        <v>4424</v>
      </c>
      <c r="D1043" s="36" t="s">
        <v>2106</v>
      </c>
      <c r="E1043" s="36" t="str">
        <f t="shared" si="48"/>
        <v>2019_AK</v>
      </c>
      <c r="F1043" s="45">
        <v>2019</v>
      </c>
      <c r="G1043" s="45">
        <f>_xlfn.XLOOKUP(I1043,Main_OG!$B$1:$B$766,Main_OG!$O$1:$O$766,"")</f>
        <v>0</v>
      </c>
      <c r="H1043" s="45">
        <f>_xlfn.XLOOKUP(E1043,Main_OG!$D$1:$D$766,Main_OG!$J$1:$J$766,"")</f>
        <v>0</v>
      </c>
      <c r="I1043" s="45" t="s">
        <v>824</v>
      </c>
      <c r="J1043" s="45" t="str">
        <f t="shared" si="49"/>
        <v>Gold Country Energy_AK</v>
      </c>
      <c r="K1043" s="45" t="str">
        <f t="shared" si="50"/>
        <v>Gold Country Energy_AK</v>
      </c>
      <c r="L1043" s="45" t="s">
        <v>2109</v>
      </c>
      <c r="M1043" s="45">
        <v>0</v>
      </c>
      <c r="N1043" s="45">
        <v>15</v>
      </c>
      <c r="O1043" s="45">
        <v>0</v>
      </c>
      <c r="P1043" s="45">
        <v>129</v>
      </c>
      <c r="Q1043" s="45">
        <v>0</v>
      </c>
      <c r="R1043" s="45">
        <v>93</v>
      </c>
      <c r="S1043" s="45">
        <v>0</v>
      </c>
      <c r="T1043" s="45">
        <v>247</v>
      </c>
      <c r="U1043" s="45">
        <v>0</v>
      </c>
      <c r="V1043" s="45">
        <v>67.741934999999998</v>
      </c>
      <c r="W1043" s="45">
        <v>0</v>
      </c>
      <c r="X1043" s="45">
        <v>67.611335999999994</v>
      </c>
      <c r="Y1043" s="46">
        <v>52325.3</v>
      </c>
      <c r="Z1043" s="46">
        <v>71326.453136096767</v>
      </c>
      <c r="AA1043" s="47">
        <f>_xlfn.XLOOKUP($E1043,Main_OG!$D$1:$D$766,Main_OG!AJ$1:AJ$766,"")</f>
        <v>1111904</v>
      </c>
      <c r="AB1043" s="47">
        <f>_xlfn.XLOOKUP($E1043,Main_OG!$D$1:$D$766,Main_OG!AK$1:AK$766,"")</f>
        <v>3216424</v>
      </c>
      <c r="AC1043" s="47">
        <f>_xlfn.XLOOKUP($E1043,Main_OG!$D$1:$D$766,Main_OG!AL$1:AL$766,"")</f>
        <v>49373842</v>
      </c>
      <c r="AD1043" s="47">
        <f>_xlfn.XLOOKUP($E1043,Main_OG!$D$1:$D$766,Main_OG!AM$1:AM$766,"")</f>
        <v>0</v>
      </c>
    </row>
    <row r="1044" spans="1:30" x14ac:dyDescent="0.35">
      <c r="A1044" s="36" t="s">
        <v>2110</v>
      </c>
      <c r="B1044" s="45" t="s">
        <v>712</v>
      </c>
      <c r="C1044" s="45" t="s">
        <v>4425</v>
      </c>
      <c r="D1044" s="36" t="s">
        <v>2110</v>
      </c>
      <c r="E1044" s="36" t="str">
        <f t="shared" si="48"/>
        <v>2006_NH</v>
      </c>
      <c r="F1044" s="45">
        <v>2006</v>
      </c>
      <c r="G1044" s="45">
        <f>_xlfn.XLOOKUP(I1044,Main_OG!$B$1:$B$766,Main_OG!$O$1:$O$766,"")</f>
        <v>1</v>
      </c>
      <c r="H1044" s="45">
        <f>_xlfn.XLOOKUP(E1044,Main_OG!$D$1:$D$766,Main_OG!$J$1:$J$766,"")</f>
        <v>0</v>
      </c>
      <c r="I1044" s="45" t="s">
        <v>712</v>
      </c>
      <c r="J1044" s="45" t="str">
        <f t="shared" si="49"/>
        <v>Granite State Electric Co_NH</v>
      </c>
      <c r="K1044" s="45" t="str">
        <f t="shared" si="50"/>
        <v>Granite State Electric Co_NH</v>
      </c>
      <c r="L1044" s="45" t="s">
        <v>2111</v>
      </c>
      <c r="M1044" s="45">
        <v>0</v>
      </c>
      <c r="N1044" s="45">
        <v>6034</v>
      </c>
      <c r="O1044" s="45">
        <v>214</v>
      </c>
      <c r="P1044" s="45">
        <v>34796</v>
      </c>
      <c r="Q1044" s="45">
        <v>0</v>
      </c>
      <c r="R1044" s="45">
        <v>40418</v>
      </c>
      <c r="S1044" s="45">
        <v>7312</v>
      </c>
      <c r="T1044" s="45">
        <v>37351</v>
      </c>
      <c r="U1044" s="45">
        <v>0</v>
      </c>
      <c r="V1044" s="45">
        <v>10.611323330576671</v>
      </c>
      <c r="W1044" s="45">
        <v>10.41165330561449</v>
      </c>
      <c r="X1044" s="45">
        <v>12.53040260598558</v>
      </c>
      <c r="Y1044" s="46">
        <v>71424.5</v>
      </c>
      <c r="Z1044" s="46">
        <v>54589.651854303273</v>
      </c>
      <c r="AA1044" s="47">
        <f>_xlfn.XLOOKUP($E1044,Main_OG!$D$1:$D$766,Main_OG!AJ$1:AJ$766,"")</f>
        <v>3267488</v>
      </c>
      <c r="AB1044" s="47">
        <f>_xlfn.XLOOKUP($E1044,Main_OG!$D$1:$D$766,Main_OG!AK$1:AK$766,"")</f>
        <v>1548049.18</v>
      </c>
      <c r="AC1044" s="47">
        <f>_xlfn.XLOOKUP($E1044,Main_OG!$D$1:$D$766,Main_OG!AL$1:AL$766,"")</f>
        <v>85052089.120000005</v>
      </c>
      <c r="AD1044" s="47">
        <f>_xlfn.XLOOKUP($E1044,Main_OG!$D$1:$D$766,Main_OG!AM$1:AM$766,"")</f>
        <v>9397856</v>
      </c>
    </row>
    <row r="1045" spans="1:30" x14ac:dyDescent="0.35">
      <c r="A1045" s="36" t="s">
        <v>2110</v>
      </c>
      <c r="B1045" s="45" t="s">
        <v>712</v>
      </c>
      <c r="C1045" s="45" t="s">
        <v>4425</v>
      </c>
      <c r="D1045" s="36" t="s">
        <v>2110</v>
      </c>
      <c r="E1045" s="36" t="str">
        <f t="shared" si="48"/>
        <v>2007_NH</v>
      </c>
      <c r="F1045" s="45">
        <v>2007</v>
      </c>
      <c r="G1045" s="45">
        <f>_xlfn.XLOOKUP(I1045,Main_OG!$B$1:$B$766,Main_OG!$O$1:$O$766,"")</f>
        <v>1</v>
      </c>
      <c r="H1045" s="45">
        <f>_xlfn.XLOOKUP(E1045,Main_OG!$D$1:$D$766,Main_OG!$J$1:$J$766,"")</f>
        <v>0</v>
      </c>
      <c r="I1045" s="45" t="s">
        <v>712</v>
      </c>
      <c r="J1045" s="45" t="str">
        <f t="shared" si="49"/>
        <v>Granite State Electric Co_NH</v>
      </c>
      <c r="K1045" s="45" t="str">
        <f t="shared" si="50"/>
        <v>Granite State Electric Co_NH</v>
      </c>
      <c r="L1045" s="45" t="s">
        <v>2112</v>
      </c>
      <c r="M1045" s="45">
        <v>0</v>
      </c>
      <c r="N1045" s="45">
        <v>5867</v>
      </c>
      <c r="O1045" s="45">
        <v>205</v>
      </c>
      <c r="P1045" s="45">
        <v>34589</v>
      </c>
      <c r="Q1045" s="45">
        <v>0</v>
      </c>
      <c r="R1045" s="45">
        <v>40652</v>
      </c>
      <c r="S1045" s="45">
        <v>6392</v>
      </c>
      <c r="T1045" s="45">
        <v>42879</v>
      </c>
      <c r="U1045" s="45">
        <v>0</v>
      </c>
      <c r="V1045" s="45">
        <v>12.88</v>
      </c>
      <c r="W1045" s="45">
        <v>12.63</v>
      </c>
      <c r="X1045" s="45">
        <v>14.62</v>
      </c>
      <c r="Y1045" s="46">
        <v>71943.5</v>
      </c>
      <c r="Z1045" s="46">
        <v>54812.424764197662</v>
      </c>
      <c r="AA1045" s="47">
        <f>_xlfn.XLOOKUP($E1045,Main_OG!$D$1:$D$766,Main_OG!AJ$1:AJ$766,"")</f>
        <v>3250466</v>
      </c>
      <c r="AB1045" s="47">
        <f>_xlfn.XLOOKUP($E1045,Main_OG!$D$1:$D$766,Main_OG!AK$1:AK$766,"")</f>
        <v>1307692</v>
      </c>
      <c r="AC1045" s="47">
        <f>_xlfn.XLOOKUP($E1045,Main_OG!$D$1:$D$766,Main_OG!AL$1:AL$766,"")</f>
        <v>79239612</v>
      </c>
      <c r="AD1045" s="47">
        <f>_xlfn.XLOOKUP($E1045,Main_OG!$D$1:$D$766,Main_OG!AM$1:AM$766,"")</f>
        <v>10763884</v>
      </c>
    </row>
    <row r="1046" spans="1:30" x14ac:dyDescent="0.35">
      <c r="A1046" s="36" t="s">
        <v>2110</v>
      </c>
      <c r="B1046" s="45" t="s">
        <v>712</v>
      </c>
      <c r="C1046" s="45" t="s">
        <v>4425</v>
      </c>
      <c r="D1046" s="36" t="s">
        <v>2110</v>
      </c>
      <c r="E1046" s="36" t="str">
        <f t="shared" si="48"/>
        <v>2008_NH</v>
      </c>
      <c r="F1046" s="45">
        <v>2008</v>
      </c>
      <c r="G1046" s="45">
        <f>_xlfn.XLOOKUP(I1046,Main_OG!$B$1:$B$766,Main_OG!$O$1:$O$766,"")</f>
        <v>1</v>
      </c>
      <c r="H1046" s="45">
        <f>_xlfn.XLOOKUP(E1046,Main_OG!$D$1:$D$766,Main_OG!$J$1:$J$766,"")</f>
        <v>0</v>
      </c>
      <c r="I1046" s="45" t="s">
        <v>712</v>
      </c>
      <c r="J1046" s="45" t="str">
        <f t="shared" si="49"/>
        <v>Granite State Electric Co_NH</v>
      </c>
      <c r="K1046" s="45" t="str">
        <f t="shared" si="50"/>
        <v>Granite State Electric Co_NH</v>
      </c>
      <c r="L1046" s="45" t="s">
        <v>2113</v>
      </c>
      <c r="M1046" s="45">
        <v>0</v>
      </c>
      <c r="N1046" s="45">
        <v>5936</v>
      </c>
      <c r="O1046" s="45">
        <v>205</v>
      </c>
      <c r="P1046" s="45">
        <v>35019</v>
      </c>
      <c r="Q1046" s="45">
        <v>0</v>
      </c>
      <c r="R1046" s="45">
        <v>306541</v>
      </c>
      <c r="S1046" s="45">
        <v>48526</v>
      </c>
      <c r="T1046" s="45">
        <v>284404</v>
      </c>
      <c r="U1046" s="45">
        <v>0</v>
      </c>
      <c r="V1046" s="45">
        <v>14.64</v>
      </c>
      <c r="W1046" s="45">
        <v>14.71</v>
      </c>
      <c r="X1046" s="45">
        <v>15.97</v>
      </c>
      <c r="Y1046" s="46">
        <v>71195.600000000006</v>
      </c>
      <c r="Z1046" s="46">
        <v>54103.86456175441</v>
      </c>
      <c r="AA1046" s="47">
        <f>_xlfn.XLOOKUP($E1046,Main_OG!$D$1:$D$766,Main_OG!AJ$1:AJ$766,"")</f>
        <v>2962002</v>
      </c>
      <c r="AB1046" s="47">
        <f>_xlfn.XLOOKUP($E1046,Main_OG!$D$1:$D$766,Main_OG!AK$1:AK$766,"")</f>
        <v>516682</v>
      </c>
      <c r="AC1046" s="47">
        <f>_xlfn.XLOOKUP($E1046,Main_OG!$D$1:$D$766,Main_OG!AL$1:AL$766,"")</f>
        <v>97737412</v>
      </c>
      <c r="AD1046" s="47">
        <f>_xlfn.XLOOKUP($E1046,Main_OG!$D$1:$D$766,Main_OG!AM$1:AM$766,"")</f>
        <v>9350314</v>
      </c>
    </row>
    <row r="1047" spans="1:30" x14ac:dyDescent="0.35">
      <c r="A1047" s="36" t="s">
        <v>2110</v>
      </c>
      <c r="B1047" s="45" t="s">
        <v>712</v>
      </c>
      <c r="C1047" s="45" t="s">
        <v>4425</v>
      </c>
      <c r="D1047" s="36" t="s">
        <v>2110</v>
      </c>
      <c r="E1047" s="36" t="str">
        <f t="shared" si="48"/>
        <v>2009_NH</v>
      </c>
      <c r="F1047" s="45">
        <v>2009</v>
      </c>
      <c r="G1047" s="45">
        <f>_xlfn.XLOOKUP(I1047,Main_OG!$B$1:$B$766,Main_OG!$O$1:$O$766,"")</f>
        <v>1</v>
      </c>
      <c r="H1047" s="45">
        <f>_xlfn.XLOOKUP(E1047,Main_OG!$D$1:$D$766,Main_OG!$J$1:$J$766,"")</f>
        <v>0</v>
      </c>
      <c r="I1047" s="45" t="s">
        <v>712</v>
      </c>
      <c r="J1047" s="45" t="str">
        <f t="shared" si="49"/>
        <v>Granite State Electric Co_NH</v>
      </c>
      <c r="K1047" s="45" t="str">
        <f t="shared" si="50"/>
        <v>Granite State Electric Co_NH</v>
      </c>
      <c r="L1047" s="45" t="s">
        <v>2114</v>
      </c>
      <c r="M1047" s="45">
        <v>0</v>
      </c>
      <c r="N1047" s="45">
        <v>5854</v>
      </c>
      <c r="O1047" s="45">
        <v>195</v>
      </c>
      <c r="P1047" s="45">
        <v>35181</v>
      </c>
      <c r="Q1047" s="45">
        <v>0</v>
      </c>
      <c r="R1047" s="45">
        <v>283461</v>
      </c>
      <c r="S1047" s="45">
        <v>32382</v>
      </c>
      <c r="T1047" s="45">
        <v>284095</v>
      </c>
      <c r="U1047" s="45">
        <v>0</v>
      </c>
      <c r="V1047" s="45">
        <v>11.82</v>
      </c>
      <c r="W1047" s="45">
        <v>12.02</v>
      </c>
      <c r="X1047" s="45">
        <v>14</v>
      </c>
      <c r="Y1047" s="46">
        <v>70498.600000000006</v>
      </c>
      <c r="Z1047" s="46">
        <v>53566.212953099377</v>
      </c>
      <c r="AA1047" s="47">
        <f>_xlfn.XLOOKUP($E1047,Main_OG!$D$1:$D$766,Main_OG!AJ$1:AJ$766,"")</f>
        <v>2415868</v>
      </c>
      <c r="AB1047" s="47">
        <f>_xlfn.XLOOKUP($E1047,Main_OG!$D$1:$D$766,Main_OG!AK$1:AK$766,"")</f>
        <v>665638</v>
      </c>
      <c r="AC1047" s="47">
        <f>_xlfn.XLOOKUP($E1047,Main_OG!$D$1:$D$766,Main_OG!AL$1:AL$766,"")</f>
        <v>76359314</v>
      </c>
      <c r="AD1047" s="47">
        <f>_xlfn.XLOOKUP($E1047,Main_OG!$D$1:$D$766,Main_OG!AM$1:AM$766,"")</f>
        <v>8816673</v>
      </c>
    </row>
    <row r="1048" spans="1:30" x14ac:dyDescent="0.35">
      <c r="A1048" s="36" t="s">
        <v>2110</v>
      </c>
      <c r="B1048" s="45" t="s">
        <v>712</v>
      </c>
      <c r="C1048" s="45" t="s">
        <v>4425</v>
      </c>
      <c r="D1048" s="36" t="s">
        <v>2110</v>
      </c>
      <c r="E1048" s="36" t="str">
        <f t="shared" si="48"/>
        <v>2010_NH</v>
      </c>
      <c r="F1048" s="45">
        <v>2010</v>
      </c>
      <c r="G1048" s="45">
        <f>_xlfn.XLOOKUP(I1048,Main_OG!$B$1:$B$766,Main_OG!$O$1:$O$766,"")</f>
        <v>1</v>
      </c>
      <c r="H1048" s="45">
        <f>_xlfn.XLOOKUP(E1048,Main_OG!$D$1:$D$766,Main_OG!$J$1:$J$766,"")</f>
        <v>0</v>
      </c>
      <c r="I1048" s="45" t="s">
        <v>712</v>
      </c>
      <c r="J1048" s="45" t="str">
        <f t="shared" si="49"/>
        <v>Granite State Electric Co_NH</v>
      </c>
      <c r="K1048" s="45" t="str">
        <f t="shared" si="50"/>
        <v>Granite State Electric Co_NH</v>
      </c>
      <c r="L1048" s="45" t="s">
        <v>2115</v>
      </c>
      <c r="M1048" s="45">
        <v>0</v>
      </c>
      <c r="N1048" s="45">
        <v>5812</v>
      </c>
      <c r="O1048" s="45">
        <v>186</v>
      </c>
      <c r="P1048" s="45">
        <v>35294</v>
      </c>
      <c r="Q1048" s="45">
        <v>0</v>
      </c>
      <c r="R1048" s="45">
        <v>286659</v>
      </c>
      <c r="S1048" s="45">
        <v>28651</v>
      </c>
      <c r="T1048" s="45">
        <v>297513</v>
      </c>
      <c r="U1048" s="45">
        <v>0</v>
      </c>
      <c r="V1048" s="45">
        <v>10.68</v>
      </c>
      <c r="W1048" s="45">
        <v>11.01</v>
      </c>
      <c r="X1048" s="45">
        <v>12.31</v>
      </c>
      <c r="Y1048" s="46">
        <v>72950.399999999994</v>
      </c>
      <c r="Z1048" s="46">
        <v>55399.462487669036</v>
      </c>
      <c r="AA1048" s="47">
        <f>_xlfn.XLOOKUP($E1048,Main_OG!$D$1:$D$766,Main_OG!AJ$1:AJ$766,"")</f>
        <v>2494424</v>
      </c>
      <c r="AB1048" s="47">
        <f>_xlfn.XLOOKUP($E1048,Main_OG!$D$1:$D$766,Main_OG!AK$1:AK$766,"")</f>
        <v>269950</v>
      </c>
      <c r="AC1048" s="47">
        <f>_xlfn.XLOOKUP($E1048,Main_OG!$D$1:$D$766,Main_OG!AL$1:AL$766,"")</f>
        <v>78122734</v>
      </c>
      <c r="AD1048" s="47">
        <f>_xlfn.XLOOKUP($E1048,Main_OG!$D$1:$D$766,Main_OG!AM$1:AM$766,"")</f>
        <v>10910055</v>
      </c>
    </row>
    <row r="1049" spans="1:30" x14ac:dyDescent="0.35">
      <c r="A1049" s="36" t="s">
        <v>2110</v>
      </c>
      <c r="B1049" s="45" t="s">
        <v>712</v>
      </c>
      <c r="C1049" s="45" t="s">
        <v>4425</v>
      </c>
      <c r="D1049" s="36" t="s">
        <v>2110</v>
      </c>
      <c r="E1049" s="36" t="str">
        <f t="shared" si="48"/>
        <v>2011_NH</v>
      </c>
      <c r="F1049" s="45">
        <v>2011</v>
      </c>
      <c r="G1049" s="45">
        <f>_xlfn.XLOOKUP(I1049,Main_OG!$B$1:$B$766,Main_OG!$O$1:$O$766,"")</f>
        <v>1</v>
      </c>
      <c r="H1049" s="45">
        <f>_xlfn.XLOOKUP(E1049,Main_OG!$D$1:$D$766,Main_OG!$J$1:$J$766,"")</f>
        <v>0</v>
      </c>
      <c r="I1049" s="45" t="s">
        <v>712</v>
      </c>
      <c r="J1049" s="45" t="str">
        <f t="shared" si="49"/>
        <v>Granite State Electric Co_NH</v>
      </c>
      <c r="K1049" s="45" t="str">
        <f t="shared" si="50"/>
        <v>Granite State Electric Co_NH</v>
      </c>
      <c r="L1049" s="45" t="s">
        <v>2116</v>
      </c>
      <c r="M1049" s="45">
        <v>0</v>
      </c>
      <c r="N1049" s="45">
        <v>5777</v>
      </c>
      <c r="O1049" s="45">
        <v>184</v>
      </c>
      <c r="P1049" s="45">
        <v>35622</v>
      </c>
      <c r="Q1049" s="45">
        <v>0</v>
      </c>
      <c r="R1049" s="45">
        <v>280165</v>
      </c>
      <c r="S1049" s="45">
        <v>26995</v>
      </c>
      <c r="T1049" s="45">
        <v>293603</v>
      </c>
      <c r="U1049" s="45">
        <v>0</v>
      </c>
      <c r="V1049" s="45">
        <v>11.34</v>
      </c>
      <c r="W1049" s="45">
        <v>11.69</v>
      </c>
      <c r="X1049" s="45">
        <v>13.01</v>
      </c>
      <c r="Y1049" s="46">
        <v>73465</v>
      </c>
      <c r="Z1049" s="46">
        <v>55636.588904944096</v>
      </c>
      <c r="AA1049" s="47">
        <f>_xlfn.XLOOKUP($E1049,Main_OG!$D$1:$D$766,Main_OG!AJ$1:AJ$766,"")</f>
        <v>1796726</v>
      </c>
      <c r="AB1049" s="47">
        <f>_xlfn.XLOOKUP($E1049,Main_OG!$D$1:$D$766,Main_OG!AK$1:AK$766,"")</f>
        <v>285974</v>
      </c>
      <c r="AC1049" s="47">
        <f>_xlfn.XLOOKUP($E1049,Main_OG!$D$1:$D$766,Main_OG!AL$1:AL$766,"")</f>
        <v>93854034</v>
      </c>
      <c r="AD1049" s="47">
        <f>_xlfn.XLOOKUP($E1049,Main_OG!$D$1:$D$766,Main_OG!AM$1:AM$766,"")</f>
        <v>8362807</v>
      </c>
    </row>
    <row r="1050" spans="1:30" x14ac:dyDescent="0.35">
      <c r="A1050" s="36" t="s">
        <v>2110</v>
      </c>
      <c r="B1050" s="45" t="s">
        <v>712</v>
      </c>
      <c r="C1050" s="45" t="s">
        <v>4425</v>
      </c>
      <c r="D1050" s="36" t="s">
        <v>2110</v>
      </c>
      <c r="E1050" s="36" t="str">
        <f t="shared" si="48"/>
        <v>2012_NH</v>
      </c>
      <c r="F1050" s="45">
        <v>2012</v>
      </c>
      <c r="G1050" s="45">
        <f>_xlfn.XLOOKUP(I1050,Main_OG!$B$1:$B$766,Main_OG!$O$1:$O$766,"")</f>
        <v>1</v>
      </c>
      <c r="H1050" s="45">
        <f>_xlfn.XLOOKUP(E1050,Main_OG!$D$1:$D$766,Main_OG!$J$1:$J$766,"")</f>
        <v>0</v>
      </c>
      <c r="I1050" s="45" t="s">
        <v>712</v>
      </c>
      <c r="J1050" s="45" t="str">
        <f t="shared" si="49"/>
        <v>Granite State Electric Co_NH</v>
      </c>
      <c r="K1050" s="45" t="str">
        <f t="shared" si="50"/>
        <v>Granite State Electric Co_NH</v>
      </c>
      <c r="L1050" s="45" t="s">
        <v>2117</v>
      </c>
      <c r="M1050" s="45">
        <v>0</v>
      </c>
      <c r="N1050" s="45">
        <v>5288</v>
      </c>
      <c r="O1050" s="45">
        <v>173</v>
      </c>
      <c r="P1050" s="45">
        <v>35694</v>
      </c>
      <c r="Q1050" s="45">
        <v>0</v>
      </c>
      <c r="R1050" s="45">
        <v>252448</v>
      </c>
      <c r="S1050" s="45">
        <v>20153</v>
      </c>
      <c r="T1050" s="45">
        <v>292070</v>
      </c>
      <c r="U1050" s="45">
        <v>0</v>
      </c>
      <c r="V1050" s="45">
        <v>10.664809999999999</v>
      </c>
      <c r="W1050" s="45">
        <v>10.996378</v>
      </c>
      <c r="X1050" s="45">
        <v>12.740233999999999</v>
      </c>
      <c r="Y1050" s="46">
        <v>74082.8</v>
      </c>
      <c r="Z1050" s="46">
        <v>55925.18025148772</v>
      </c>
      <c r="AA1050" s="47">
        <f>_xlfn.XLOOKUP($E1050,Main_OG!$D$1:$D$766,Main_OG!AJ$1:AJ$766,"")</f>
        <v>1039368</v>
      </c>
      <c r="AB1050" s="47">
        <f>_xlfn.XLOOKUP($E1050,Main_OG!$D$1:$D$766,Main_OG!AK$1:AK$766,"")</f>
        <v>115114</v>
      </c>
      <c r="AC1050" s="47">
        <f>_xlfn.XLOOKUP($E1050,Main_OG!$D$1:$D$766,Main_OG!AL$1:AL$766,"")</f>
        <v>101356472</v>
      </c>
      <c r="AD1050" s="47">
        <f>_xlfn.XLOOKUP($E1050,Main_OG!$D$1:$D$766,Main_OG!AM$1:AM$766,"")</f>
        <v>8189181</v>
      </c>
    </row>
    <row r="1051" spans="1:30" x14ac:dyDescent="0.35">
      <c r="A1051" s="36" t="s">
        <v>2110</v>
      </c>
      <c r="B1051" s="45" t="s">
        <v>712</v>
      </c>
      <c r="C1051" s="45" t="s">
        <v>4425</v>
      </c>
      <c r="D1051" s="36" t="s">
        <v>2110</v>
      </c>
      <c r="E1051" s="36" t="str">
        <f t="shared" si="48"/>
        <v>2017_NH</v>
      </c>
      <c r="F1051" s="45">
        <v>2017</v>
      </c>
      <c r="G1051" s="45">
        <f>_xlfn.XLOOKUP(I1051,Main_OG!$B$1:$B$766,Main_OG!$O$1:$O$766,"")</f>
        <v>1</v>
      </c>
      <c r="H1051" s="45">
        <f>_xlfn.XLOOKUP(E1051,Main_OG!$D$1:$D$766,Main_OG!$J$1:$J$766,"")</f>
        <v>0</v>
      </c>
      <c r="I1051" s="45" t="s">
        <v>712</v>
      </c>
      <c r="J1051" s="45" t="str">
        <f t="shared" si="49"/>
        <v>Granite State Electric Co_NH</v>
      </c>
      <c r="K1051" s="45" t="str">
        <f t="shared" si="50"/>
        <v>Granite State Electric Co_NH</v>
      </c>
      <c r="L1051" s="45" t="s">
        <v>2118</v>
      </c>
      <c r="M1051" s="45">
        <v>0</v>
      </c>
      <c r="N1051" s="45">
        <v>5017</v>
      </c>
      <c r="O1051" s="45">
        <v>127</v>
      </c>
      <c r="P1051" s="45">
        <v>31920</v>
      </c>
      <c r="Q1051" s="45">
        <v>0</v>
      </c>
      <c r="R1051" s="45">
        <v>163611</v>
      </c>
      <c r="S1051" s="45">
        <v>9988</v>
      </c>
      <c r="T1051" s="45">
        <v>247996</v>
      </c>
      <c r="U1051" s="45">
        <v>0</v>
      </c>
      <c r="V1051" s="45">
        <v>13.462909</v>
      </c>
      <c r="W1051" s="45">
        <v>14.759712</v>
      </c>
      <c r="X1051" s="45">
        <v>16.421878</v>
      </c>
      <c r="Y1051" s="46">
        <v>81179.600000000006</v>
      </c>
      <c r="Z1051" s="46">
        <v>60115.447702338948</v>
      </c>
      <c r="AA1051" s="47">
        <f>_xlfn.XLOOKUP($E1051,Main_OG!$D$1:$D$766,Main_OG!AJ$1:AJ$766,"")</f>
        <v>268092</v>
      </c>
      <c r="AB1051" s="47">
        <f>_xlfn.XLOOKUP($E1051,Main_OG!$D$1:$D$766,Main_OG!AK$1:AK$766,"")</f>
        <v>326380</v>
      </c>
      <c r="AC1051" s="47">
        <f>_xlfn.XLOOKUP($E1051,Main_OG!$D$1:$D$766,Main_OG!AL$1:AL$766,"")</f>
        <v>52408510</v>
      </c>
      <c r="AD1051" s="47">
        <f>_xlfn.XLOOKUP($E1051,Main_OG!$D$1:$D$766,Main_OG!AM$1:AM$766,"")</f>
        <v>9990704</v>
      </c>
    </row>
    <row r="1052" spans="1:30" x14ac:dyDescent="0.35">
      <c r="A1052" s="36" t="s">
        <v>2119</v>
      </c>
      <c r="B1052" s="45" t="s">
        <v>908</v>
      </c>
      <c r="C1052" s="45" t="s">
        <v>4426</v>
      </c>
      <c r="D1052" s="36" t="s">
        <v>2119</v>
      </c>
      <c r="E1052" s="36" t="str">
        <f t="shared" si="48"/>
        <v>2006_VT</v>
      </c>
      <c r="F1052" s="45">
        <v>2006</v>
      </c>
      <c r="G1052" s="45">
        <f>_xlfn.XLOOKUP(I1052,Main_OG!$B$1:$B$766,Main_OG!$O$1:$O$766,"")</f>
        <v>1</v>
      </c>
      <c r="H1052" s="45">
        <f>_xlfn.XLOOKUP(E1052,Main_OG!$D$1:$D$766,Main_OG!$J$1:$J$766,"")</f>
        <v>0</v>
      </c>
      <c r="I1052" s="45" t="s">
        <v>908</v>
      </c>
      <c r="J1052" s="45" t="str">
        <f t="shared" si="49"/>
        <v>Green Mountain Power Corp_VT</v>
      </c>
      <c r="K1052" s="45" t="str">
        <f t="shared" si="50"/>
        <v>Green Mountain Power Corp_VT</v>
      </c>
      <c r="L1052" s="45" t="s">
        <v>2120</v>
      </c>
      <c r="M1052" s="45">
        <v>0</v>
      </c>
      <c r="N1052" s="45">
        <v>14150</v>
      </c>
      <c r="O1052" s="45">
        <v>27</v>
      </c>
      <c r="P1052" s="45">
        <v>78856</v>
      </c>
      <c r="Q1052" s="45">
        <v>0</v>
      </c>
      <c r="R1052" s="45">
        <v>78038</v>
      </c>
      <c r="S1052" s="45">
        <v>50625</v>
      </c>
      <c r="T1052" s="45">
        <v>77187</v>
      </c>
      <c r="U1052" s="45">
        <v>0</v>
      </c>
      <c r="V1052" s="45">
        <v>10.95857708975198</v>
      </c>
      <c r="W1052" s="45">
        <v>7.5726865722991503</v>
      </c>
      <c r="X1052" s="45">
        <v>13.255902617966489</v>
      </c>
      <c r="Y1052" s="46">
        <v>29420.9</v>
      </c>
      <c r="Z1052" s="46">
        <v>47232.74660775865</v>
      </c>
      <c r="AA1052" s="47">
        <f>_xlfn.XLOOKUP($E1052,Main_OG!$D$1:$D$766,Main_OG!AJ$1:AJ$766,"")</f>
        <v>0</v>
      </c>
      <c r="AB1052" s="47">
        <f>_xlfn.XLOOKUP($E1052,Main_OG!$D$1:$D$766,Main_OG!AK$1:AK$766,"")</f>
        <v>40726.14</v>
      </c>
      <c r="AC1052" s="47">
        <f>_xlfn.XLOOKUP($E1052,Main_OG!$D$1:$D$766,Main_OG!AL$1:AL$766,"")</f>
        <v>61104</v>
      </c>
      <c r="AD1052" s="47">
        <f>_xlfn.XLOOKUP($E1052,Main_OG!$D$1:$D$766,Main_OG!AM$1:AM$766,"")</f>
        <v>5106523</v>
      </c>
    </row>
    <row r="1053" spans="1:30" x14ac:dyDescent="0.35">
      <c r="A1053" s="36" t="s">
        <v>2119</v>
      </c>
      <c r="B1053" s="45" t="s">
        <v>908</v>
      </c>
      <c r="C1053" s="45" t="s">
        <v>4426</v>
      </c>
      <c r="D1053" s="36" t="s">
        <v>2119</v>
      </c>
      <c r="E1053" s="36" t="str">
        <f t="shared" si="48"/>
        <v>2007_VT</v>
      </c>
      <c r="F1053" s="45">
        <v>2007</v>
      </c>
      <c r="G1053" s="45">
        <f>_xlfn.XLOOKUP(I1053,Main_OG!$B$1:$B$766,Main_OG!$O$1:$O$766,"")</f>
        <v>1</v>
      </c>
      <c r="H1053" s="45">
        <f>_xlfn.XLOOKUP(E1053,Main_OG!$D$1:$D$766,Main_OG!$J$1:$J$766,"")</f>
        <v>0</v>
      </c>
      <c r="I1053" s="45" t="s">
        <v>908</v>
      </c>
      <c r="J1053" s="45" t="str">
        <f t="shared" si="49"/>
        <v>Green Mountain Power Corp_VT</v>
      </c>
      <c r="K1053" s="45" t="str">
        <f t="shared" si="50"/>
        <v>Green Mountain Power Corp_VT</v>
      </c>
      <c r="L1053" s="45" t="s">
        <v>2121</v>
      </c>
      <c r="M1053" s="45">
        <v>0</v>
      </c>
      <c r="N1053" s="45">
        <v>14383</v>
      </c>
      <c r="O1053" s="45">
        <v>29</v>
      </c>
      <c r="P1053" s="45">
        <v>79461</v>
      </c>
      <c r="Q1053" s="45">
        <v>0</v>
      </c>
      <c r="R1053" s="45">
        <v>85936</v>
      </c>
      <c r="S1053" s="45">
        <v>56459</v>
      </c>
      <c r="T1053" s="45">
        <v>83526</v>
      </c>
      <c r="U1053" s="45">
        <v>0</v>
      </c>
      <c r="V1053" s="45">
        <v>11.83</v>
      </c>
      <c r="W1053" s="45">
        <v>8.36</v>
      </c>
      <c r="X1053" s="45">
        <v>14.38</v>
      </c>
      <c r="Y1053" s="46">
        <v>29296.6</v>
      </c>
      <c r="Z1053" s="46">
        <v>46988.761485915369</v>
      </c>
      <c r="AA1053" s="47">
        <f>_xlfn.XLOOKUP($E1053,Main_OG!$D$1:$D$766,Main_OG!AJ$1:AJ$766,"")</f>
        <v>0</v>
      </c>
      <c r="AB1053" s="47">
        <f>_xlfn.XLOOKUP($E1053,Main_OG!$D$1:$D$766,Main_OG!AK$1:AK$766,"")</f>
        <v>41076</v>
      </c>
      <c r="AC1053" s="47">
        <f>_xlfn.XLOOKUP($E1053,Main_OG!$D$1:$D$766,Main_OG!AL$1:AL$766,"")</f>
        <v>51894</v>
      </c>
      <c r="AD1053" s="47">
        <f>_xlfn.XLOOKUP($E1053,Main_OG!$D$1:$D$766,Main_OG!AM$1:AM$766,"")</f>
        <v>4703728</v>
      </c>
    </row>
    <row r="1054" spans="1:30" x14ac:dyDescent="0.35">
      <c r="A1054" s="36" t="s">
        <v>2119</v>
      </c>
      <c r="B1054" s="45" t="s">
        <v>908</v>
      </c>
      <c r="C1054" s="45" t="s">
        <v>4426</v>
      </c>
      <c r="D1054" s="36" t="s">
        <v>2119</v>
      </c>
      <c r="E1054" s="36" t="str">
        <f t="shared" si="48"/>
        <v>2008_VT</v>
      </c>
      <c r="F1054" s="45">
        <v>2008</v>
      </c>
      <c r="G1054" s="45">
        <f>_xlfn.XLOOKUP(I1054,Main_OG!$B$1:$B$766,Main_OG!$O$1:$O$766,"")</f>
        <v>1</v>
      </c>
      <c r="H1054" s="45">
        <f>_xlfn.XLOOKUP(E1054,Main_OG!$D$1:$D$766,Main_OG!$J$1:$J$766,"")</f>
        <v>0</v>
      </c>
      <c r="I1054" s="45" t="s">
        <v>908</v>
      </c>
      <c r="J1054" s="45" t="str">
        <f t="shared" si="49"/>
        <v>Green Mountain Power Corp_VT</v>
      </c>
      <c r="K1054" s="45" t="str">
        <f t="shared" si="50"/>
        <v>Green Mountain Power Corp_VT</v>
      </c>
      <c r="L1054" s="45" t="s">
        <v>2122</v>
      </c>
      <c r="M1054" s="45">
        <v>0</v>
      </c>
      <c r="N1054" s="45">
        <v>14533</v>
      </c>
      <c r="O1054" s="45">
        <v>30</v>
      </c>
      <c r="P1054" s="45">
        <v>79983</v>
      </c>
      <c r="Q1054" s="45">
        <v>0</v>
      </c>
      <c r="R1054" s="45">
        <v>710740</v>
      </c>
      <c r="S1054" s="45">
        <v>669092</v>
      </c>
      <c r="T1054" s="45">
        <v>577823</v>
      </c>
      <c r="U1054" s="45">
        <v>0</v>
      </c>
      <c r="V1054" s="45">
        <v>11.93</v>
      </c>
      <c r="W1054" s="45">
        <v>8.4600000000000009</v>
      </c>
      <c r="X1054" s="45">
        <v>14.68</v>
      </c>
      <c r="Y1054" s="46">
        <v>30168.6</v>
      </c>
      <c r="Z1054" s="46">
        <v>48335.418832942669</v>
      </c>
      <c r="AA1054" s="47">
        <f>_xlfn.XLOOKUP($E1054,Main_OG!$D$1:$D$766,Main_OG!AJ$1:AJ$766,"")</f>
        <v>0</v>
      </c>
      <c r="AB1054" s="47">
        <f>_xlfn.XLOOKUP($E1054,Main_OG!$D$1:$D$766,Main_OG!AK$1:AK$766,"")</f>
        <v>23934</v>
      </c>
      <c r="AC1054" s="47">
        <f>_xlfn.XLOOKUP($E1054,Main_OG!$D$1:$D$766,Main_OG!AL$1:AL$766,"")</f>
        <v>75810</v>
      </c>
      <c r="AD1054" s="47">
        <f>_xlfn.XLOOKUP($E1054,Main_OG!$D$1:$D$766,Main_OG!AM$1:AM$766,"")</f>
        <v>4895053</v>
      </c>
    </row>
    <row r="1055" spans="1:30" x14ac:dyDescent="0.35">
      <c r="A1055" s="36" t="s">
        <v>2119</v>
      </c>
      <c r="B1055" s="45" t="s">
        <v>908</v>
      </c>
      <c r="C1055" s="45" t="s">
        <v>4426</v>
      </c>
      <c r="D1055" s="36" t="s">
        <v>2119</v>
      </c>
      <c r="E1055" s="36" t="str">
        <f t="shared" si="48"/>
        <v>2009_VT</v>
      </c>
      <c r="F1055" s="45">
        <v>2009</v>
      </c>
      <c r="G1055" s="45">
        <f>_xlfn.XLOOKUP(I1055,Main_OG!$B$1:$B$766,Main_OG!$O$1:$O$766,"")</f>
        <v>1</v>
      </c>
      <c r="H1055" s="45">
        <f>_xlfn.XLOOKUP(E1055,Main_OG!$D$1:$D$766,Main_OG!$J$1:$J$766,"")</f>
        <v>0</v>
      </c>
      <c r="I1055" s="45" t="s">
        <v>908</v>
      </c>
      <c r="J1055" s="45" t="str">
        <f t="shared" si="49"/>
        <v>Green Mountain Power Corp_VT</v>
      </c>
      <c r="K1055" s="45" t="str">
        <f t="shared" si="50"/>
        <v>Green Mountain Power Corp_VT</v>
      </c>
      <c r="L1055" s="45" t="s">
        <v>2123</v>
      </c>
      <c r="M1055" s="45">
        <v>0</v>
      </c>
      <c r="N1055" s="45">
        <v>14584</v>
      </c>
      <c r="O1055" s="45">
        <v>29</v>
      </c>
      <c r="P1055" s="45">
        <v>80323</v>
      </c>
      <c r="Q1055" s="45">
        <v>0</v>
      </c>
      <c r="R1055" s="45">
        <v>695048</v>
      </c>
      <c r="S1055" s="45">
        <v>610092</v>
      </c>
      <c r="T1055" s="45">
        <v>570263</v>
      </c>
      <c r="U1055" s="45">
        <v>0</v>
      </c>
      <c r="V1055" s="45">
        <v>12.4</v>
      </c>
      <c r="W1055" s="45">
        <v>8.66</v>
      </c>
      <c r="X1055" s="45">
        <v>15.08</v>
      </c>
      <c r="Y1055" s="46">
        <v>29565.7</v>
      </c>
      <c r="Z1055" s="46">
        <v>47318.974995878794</v>
      </c>
      <c r="AA1055" s="47">
        <f>_xlfn.XLOOKUP($E1055,Main_OG!$D$1:$D$766,Main_OG!AJ$1:AJ$766,"")</f>
        <v>0</v>
      </c>
      <c r="AB1055" s="47">
        <f>_xlfn.XLOOKUP($E1055,Main_OG!$D$1:$D$766,Main_OG!AK$1:AK$766,"")</f>
        <v>14910</v>
      </c>
      <c r="AC1055" s="47">
        <f>_xlfn.XLOOKUP($E1055,Main_OG!$D$1:$D$766,Main_OG!AL$1:AL$766,"")</f>
        <v>127600</v>
      </c>
      <c r="AD1055" s="47">
        <f>_xlfn.XLOOKUP($E1055,Main_OG!$D$1:$D$766,Main_OG!AM$1:AM$766,"")</f>
        <v>5360608</v>
      </c>
    </row>
    <row r="1056" spans="1:30" x14ac:dyDescent="0.35">
      <c r="A1056" s="36" t="s">
        <v>2119</v>
      </c>
      <c r="B1056" s="45" t="s">
        <v>908</v>
      </c>
      <c r="C1056" s="45" t="s">
        <v>4426</v>
      </c>
      <c r="D1056" s="36" t="s">
        <v>2119</v>
      </c>
      <c r="E1056" s="36" t="str">
        <f t="shared" si="48"/>
        <v>2010_VT</v>
      </c>
      <c r="F1056" s="45">
        <v>2010</v>
      </c>
      <c r="G1056" s="45">
        <f>_xlfn.XLOOKUP(I1056,Main_OG!$B$1:$B$766,Main_OG!$O$1:$O$766,"")</f>
        <v>1</v>
      </c>
      <c r="H1056" s="45">
        <f>_xlfn.XLOOKUP(E1056,Main_OG!$D$1:$D$766,Main_OG!$J$1:$J$766,"")</f>
        <v>0</v>
      </c>
      <c r="I1056" s="45" t="s">
        <v>908</v>
      </c>
      <c r="J1056" s="45" t="str">
        <f t="shared" si="49"/>
        <v>Green Mountain Power Corp_VT</v>
      </c>
      <c r="K1056" s="45" t="str">
        <f t="shared" si="50"/>
        <v>Green Mountain Power Corp_VT</v>
      </c>
      <c r="L1056" s="45" t="s">
        <v>2124</v>
      </c>
      <c r="M1056" s="45">
        <v>0</v>
      </c>
      <c r="N1056" s="45">
        <v>14661</v>
      </c>
      <c r="O1056" s="45">
        <v>31</v>
      </c>
      <c r="P1056" s="45">
        <v>80697</v>
      </c>
      <c r="Q1056" s="45">
        <v>0</v>
      </c>
      <c r="R1056" s="45">
        <v>698688</v>
      </c>
      <c r="S1056" s="45">
        <v>640406</v>
      </c>
      <c r="T1056" s="45">
        <v>573807</v>
      </c>
      <c r="U1056" s="45">
        <v>0</v>
      </c>
      <c r="V1056" s="45">
        <v>12.75</v>
      </c>
      <c r="W1056" s="45">
        <v>9.06</v>
      </c>
      <c r="X1056" s="45">
        <v>15.75</v>
      </c>
      <c r="Y1056" s="46">
        <v>30890.6</v>
      </c>
      <c r="Z1056" s="46">
        <v>49354.994359995268</v>
      </c>
      <c r="AA1056" s="47">
        <f>_xlfn.XLOOKUP($E1056,Main_OG!$D$1:$D$766,Main_OG!AJ$1:AJ$766,"")</f>
        <v>0</v>
      </c>
      <c r="AB1056" s="47">
        <f>_xlfn.XLOOKUP($E1056,Main_OG!$D$1:$D$766,Main_OG!AK$1:AK$766,"")</f>
        <v>23888</v>
      </c>
      <c r="AC1056" s="47">
        <f>_xlfn.XLOOKUP($E1056,Main_OG!$D$1:$D$766,Main_OG!AL$1:AL$766,"")</f>
        <v>110776</v>
      </c>
      <c r="AD1056" s="47">
        <f>_xlfn.XLOOKUP($E1056,Main_OG!$D$1:$D$766,Main_OG!AM$1:AM$766,"")</f>
        <v>4782473</v>
      </c>
    </row>
    <row r="1057" spans="1:30" x14ac:dyDescent="0.35">
      <c r="A1057" s="36" t="s">
        <v>2119</v>
      </c>
      <c r="B1057" s="45" t="s">
        <v>908</v>
      </c>
      <c r="C1057" s="45" t="s">
        <v>4426</v>
      </c>
      <c r="D1057" s="36" t="s">
        <v>2119</v>
      </c>
      <c r="E1057" s="36" t="str">
        <f t="shared" si="48"/>
        <v>2011_VT</v>
      </c>
      <c r="F1057" s="45">
        <v>2011</v>
      </c>
      <c r="G1057" s="45">
        <f>_xlfn.XLOOKUP(I1057,Main_OG!$B$1:$B$766,Main_OG!$O$1:$O$766,"")</f>
        <v>1</v>
      </c>
      <c r="H1057" s="45">
        <f>_xlfn.XLOOKUP(E1057,Main_OG!$D$1:$D$766,Main_OG!$J$1:$J$766,"")</f>
        <v>0</v>
      </c>
      <c r="I1057" s="45" t="s">
        <v>908</v>
      </c>
      <c r="J1057" s="45" t="str">
        <f t="shared" si="49"/>
        <v>Green Mountain Power Corp_VT</v>
      </c>
      <c r="K1057" s="45" t="str">
        <f t="shared" si="50"/>
        <v>Green Mountain Power Corp_VT</v>
      </c>
      <c r="L1057" s="45" t="s">
        <v>2125</v>
      </c>
      <c r="M1057" s="45">
        <v>0</v>
      </c>
      <c r="N1057" s="45">
        <v>14674</v>
      </c>
      <c r="O1057" s="45">
        <v>28</v>
      </c>
      <c r="P1057" s="45">
        <v>80888</v>
      </c>
      <c r="Q1057" s="45">
        <v>0</v>
      </c>
      <c r="R1057" s="45">
        <v>699198</v>
      </c>
      <c r="S1057" s="45">
        <v>617424</v>
      </c>
      <c r="T1057" s="45">
        <v>574877</v>
      </c>
      <c r="U1057" s="45">
        <v>0</v>
      </c>
      <c r="V1057" s="45">
        <v>13.15</v>
      </c>
      <c r="W1057" s="45">
        <v>9.33</v>
      </c>
      <c r="X1057" s="45">
        <v>15.98</v>
      </c>
      <c r="Y1057" s="46">
        <v>31663.599999999999</v>
      </c>
      <c r="Z1057" s="46">
        <v>50484.297597086719</v>
      </c>
      <c r="AA1057" s="47">
        <f>_xlfn.XLOOKUP($E1057,Main_OG!$D$1:$D$766,Main_OG!AJ$1:AJ$766,"")</f>
        <v>0</v>
      </c>
      <c r="AB1057" s="47">
        <f>_xlfn.XLOOKUP($E1057,Main_OG!$D$1:$D$766,Main_OG!AK$1:AK$766,"")</f>
        <v>91592</v>
      </c>
      <c r="AC1057" s="47">
        <f>_xlfn.XLOOKUP($E1057,Main_OG!$D$1:$D$766,Main_OG!AL$1:AL$766,"")</f>
        <v>98810</v>
      </c>
      <c r="AD1057" s="47">
        <f>_xlfn.XLOOKUP($E1057,Main_OG!$D$1:$D$766,Main_OG!AM$1:AM$766,"")</f>
        <v>4907355</v>
      </c>
    </row>
    <row r="1058" spans="1:30" x14ac:dyDescent="0.35">
      <c r="A1058" s="36" t="s">
        <v>2119</v>
      </c>
      <c r="B1058" s="45" t="s">
        <v>908</v>
      </c>
      <c r="C1058" s="45" t="s">
        <v>4426</v>
      </c>
      <c r="D1058" s="36" t="s">
        <v>2119</v>
      </c>
      <c r="E1058" s="36" t="str">
        <f t="shared" si="48"/>
        <v>2012_VT</v>
      </c>
      <c r="F1058" s="45">
        <v>2012</v>
      </c>
      <c r="G1058" s="45">
        <f>_xlfn.XLOOKUP(I1058,Main_OG!$B$1:$B$766,Main_OG!$O$1:$O$766,"")</f>
        <v>1</v>
      </c>
      <c r="H1058" s="45">
        <f>_xlfn.XLOOKUP(E1058,Main_OG!$D$1:$D$766,Main_OG!$J$1:$J$766,"")</f>
        <v>0</v>
      </c>
      <c r="I1058" s="45" t="s">
        <v>908</v>
      </c>
      <c r="J1058" s="45" t="str">
        <f t="shared" si="49"/>
        <v>Green Mountain Power Corp_VT</v>
      </c>
      <c r="K1058" s="45" t="str">
        <f t="shared" si="50"/>
        <v>Green Mountain Power Corp_VT</v>
      </c>
      <c r="L1058" s="45" t="s">
        <v>2126</v>
      </c>
      <c r="M1058" s="45">
        <v>0</v>
      </c>
      <c r="N1058" s="45">
        <v>20626</v>
      </c>
      <c r="O1058" s="45">
        <v>39</v>
      </c>
      <c r="P1058" s="45">
        <v>115545</v>
      </c>
      <c r="Q1058" s="45">
        <v>0</v>
      </c>
      <c r="R1058" s="45">
        <v>896610</v>
      </c>
      <c r="S1058" s="45">
        <v>745539</v>
      </c>
      <c r="T1058" s="45">
        <v>835602</v>
      </c>
      <c r="U1058" s="45">
        <v>0</v>
      </c>
      <c r="V1058" s="45">
        <v>13.631345</v>
      </c>
      <c r="W1058" s="45">
        <v>9.5027892999999999</v>
      </c>
      <c r="X1058" s="45">
        <v>16.879926000000001</v>
      </c>
      <c r="Y1058" s="46">
        <v>31898.1</v>
      </c>
      <c r="Z1058" s="46">
        <v>50926.063404330729</v>
      </c>
      <c r="AA1058" s="47">
        <f>_xlfn.XLOOKUP($E1058,Main_OG!$D$1:$D$766,Main_OG!AJ$1:AJ$766,"")</f>
        <v>0</v>
      </c>
      <c r="AB1058" s="47">
        <f>_xlfn.XLOOKUP($E1058,Main_OG!$D$1:$D$766,Main_OG!AK$1:AK$766,"")</f>
        <v>43188</v>
      </c>
      <c r="AC1058" s="47">
        <f>_xlfn.XLOOKUP($E1058,Main_OG!$D$1:$D$766,Main_OG!AL$1:AL$766,"")</f>
        <v>75140</v>
      </c>
      <c r="AD1058" s="47">
        <f>_xlfn.XLOOKUP($E1058,Main_OG!$D$1:$D$766,Main_OG!AM$1:AM$766,"")</f>
        <v>4989338</v>
      </c>
    </row>
    <row r="1059" spans="1:30" x14ac:dyDescent="0.35">
      <c r="A1059" s="36" t="s">
        <v>2119</v>
      </c>
      <c r="B1059" s="45" t="s">
        <v>908</v>
      </c>
      <c r="C1059" s="45" t="s">
        <v>4426</v>
      </c>
      <c r="D1059" s="36" t="s">
        <v>2119</v>
      </c>
      <c r="E1059" s="36" t="str">
        <f t="shared" si="48"/>
        <v>2013_VT</v>
      </c>
      <c r="F1059" s="45">
        <v>2013</v>
      </c>
      <c r="G1059" s="45">
        <f>_xlfn.XLOOKUP(I1059,Main_OG!$B$1:$B$766,Main_OG!$O$1:$O$766,"")</f>
        <v>1</v>
      </c>
      <c r="H1059" s="45">
        <f>_xlfn.XLOOKUP(E1059,Main_OG!$D$1:$D$766,Main_OG!$J$1:$J$766,"")</f>
        <v>0</v>
      </c>
      <c r="I1059" s="45" t="s">
        <v>908</v>
      </c>
      <c r="J1059" s="45" t="str">
        <f t="shared" si="49"/>
        <v>Green Mountain Power Corp_VT</v>
      </c>
      <c r="K1059" s="45" t="str">
        <f t="shared" si="50"/>
        <v>Green Mountain Power Corp_VT</v>
      </c>
      <c r="L1059" s="45" t="s">
        <v>2127</v>
      </c>
      <c r="M1059" s="45">
        <v>0</v>
      </c>
      <c r="N1059" s="45">
        <v>38438</v>
      </c>
      <c r="O1059" s="45">
        <v>67</v>
      </c>
      <c r="P1059" s="45">
        <v>220367</v>
      </c>
      <c r="Q1059" s="45">
        <v>0</v>
      </c>
      <c r="R1059" s="45">
        <v>1560705</v>
      </c>
      <c r="S1059" s="45">
        <v>1178382</v>
      </c>
      <c r="T1059" s="45">
        <v>1556518</v>
      </c>
      <c r="U1059" s="45">
        <v>0</v>
      </c>
      <c r="V1059" s="45">
        <v>14.499857</v>
      </c>
      <c r="W1059" s="45">
        <v>10.458238</v>
      </c>
      <c r="X1059" s="45">
        <v>17.080881999999999</v>
      </c>
      <c r="Y1059" s="46">
        <v>31494.6</v>
      </c>
      <c r="Z1059" s="46">
        <v>50262.446876251786</v>
      </c>
      <c r="AA1059" s="47">
        <f>_xlfn.XLOOKUP($E1059,Main_OG!$D$1:$D$766,Main_OG!AJ$1:AJ$766,"")</f>
        <v>0</v>
      </c>
      <c r="AB1059" s="47">
        <f>_xlfn.XLOOKUP($E1059,Main_OG!$D$1:$D$766,Main_OG!AK$1:AK$766,"")</f>
        <v>53348</v>
      </c>
      <c r="AC1059" s="47">
        <f>_xlfn.XLOOKUP($E1059,Main_OG!$D$1:$D$766,Main_OG!AL$1:AL$766,"")</f>
        <v>87332</v>
      </c>
      <c r="AD1059" s="47">
        <f>_xlfn.XLOOKUP($E1059,Main_OG!$D$1:$D$766,Main_OG!AM$1:AM$766,"")</f>
        <v>4846327</v>
      </c>
    </row>
    <row r="1060" spans="1:30" x14ac:dyDescent="0.35">
      <c r="A1060" s="36" t="s">
        <v>2119</v>
      </c>
      <c r="B1060" s="45" t="s">
        <v>908</v>
      </c>
      <c r="C1060" s="45" t="s">
        <v>4426</v>
      </c>
      <c r="D1060" s="36" t="s">
        <v>2119</v>
      </c>
      <c r="E1060" s="36" t="str">
        <f t="shared" si="48"/>
        <v>2014_VT</v>
      </c>
      <c r="F1060" s="45">
        <v>2014</v>
      </c>
      <c r="G1060" s="45">
        <f>_xlfn.XLOOKUP(I1060,Main_OG!$B$1:$B$766,Main_OG!$O$1:$O$766,"")</f>
        <v>1</v>
      </c>
      <c r="H1060" s="45">
        <f>_xlfn.XLOOKUP(E1060,Main_OG!$D$1:$D$766,Main_OG!$J$1:$J$766,"")</f>
        <v>0</v>
      </c>
      <c r="I1060" s="45" t="s">
        <v>908</v>
      </c>
      <c r="J1060" s="45" t="str">
        <f t="shared" si="49"/>
        <v>Green Mountain Power Corp_VT</v>
      </c>
      <c r="K1060" s="45" t="str">
        <f t="shared" si="50"/>
        <v>Green Mountain Power Corp_VT</v>
      </c>
      <c r="L1060" s="45" t="s">
        <v>2128</v>
      </c>
      <c r="M1060" s="45">
        <v>0</v>
      </c>
      <c r="N1060" s="45">
        <v>38953</v>
      </c>
      <c r="O1060" s="45">
        <v>65</v>
      </c>
      <c r="P1060" s="45">
        <v>219910</v>
      </c>
      <c r="Q1060" s="45">
        <v>0</v>
      </c>
      <c r="R1060" s="45">
        <v>1572378</v>
      </c>
      <c r="S1060" s="45">
        <v>1157833</v>
      </c>
      <c r="T1060" s="45">
        <v>1551471</v>
      </c>
      <c r="U1060" s="45">
        <v>0</v>
      </c>
      <c r="V1060" s="45">
        <v>14.409449</v>
      </c>
      <c r="W1060" s="45">
        <v>9.7264458999999999</v>
      </c>
      <c r="X1060" s="45">
        <v>17.444412</v>
      </c>
      <c r="Y1060" s="46">
        <v>31847.7</v>
      </c>
      <c r="Z1060" s="46">
        <v>50899.882210604883</v>
      </c>
      <c r="AA1060" s="47">
        <f>_xlfn.XLOOKUP($E1060,Main_OG!$D$1:$D$766,Main_OG!AJ$1:AJ$766,"")</f>
        <v>0</v>
      </c>
      <c r="AB1060" s="47">
        <f>_xlfn.XLOOKUP($E1060,Main_OG!$D$1:$D$766,Main_OG!AK$1:AK$766,"")</f>
        <v>51586</v>
      </c>
      <c r="AC1060" s="47">
        <f>_xlfn.XLOOKUP($E1060,Main_OG!$D$1:$D$766,Main_OG!AL$1:AL$766,"")</f>
        <v>71764</v>
      </c>
      <c r="AD1060" s="47">
        <f>_xlfn.XLOOKUP($E1060,Main_OG!$D$1:$D$766,Main_OG!AM$1:AM$766,"")</f>
        <v>5060582</v>
      </c>
    </row>
    <row r="1061" spans="1:30" x14ac:dyDescent="0.35">
      <c r="A1061" s="36" t="s">
        <v>2119</v>
      </c>
      <c r="B1061" s="45" t="s">
        <v>908</v>
      </c>
      <c r="C1061" s="45" t="s">
        <v>4426</v>
      </c>
      <c r="D1061" s="36" t="s">
        <v>2119</v>
      </c>
      <c r="E1061" s="36" t="str">
        <f t="shared" si="48"/>
        <v>2015_VT</v>
      </c>
      <c r="F1061" s="45">
        <v>2015</v>
      </c>
      <c r="G1061" s="45">
        <f>_xlfn.XLOOKUP(I1061,Main_OG!$B$1:$B$766,Main_OG!$O$1:$O$766,"")</f>
        <v>1</v>
      </c>
      <c r="H1061" s="45">
        <f>_xlfn.XLOOKUP(E1061,Main_OG!$D$1:$D$766,Main_OG!$J$1:$J$766,"")</f>
        <v>0</v>
      </c>
      <c r="I1061" s="45" t="s">
        <v>908</v>
      </c>
      <c r="J1061" s="45" t="str">
        <f t="shared" si="49"/>
        <v>Green Mountain Power Corp_VT</v>
      </c>
      <c r="K1061" s="45" t="str">
        <f t="shared" si="50"/>
        <v>Green Mountain Power Corp_VT</v>
      </c>
      <c r="L1061" s="45" t="s">
        <v>2129</v>
      </c>
      <c r="M1061" s="45">
        <v>0</v>
      </c>
      <c r="N1061" s="45">
        <v>39912</v>
      </c>
      <c r="O1061" s="45">
        <v>72</v>
      </c>
      <c r="P1061" s="45">
        <v>220648</v>
      </c>
      <c r="Q1061" s="45">
        <v>0</v>
      </c>
      <c r="R1061" s="45">
        <v>1540314</v>
      </c>
      <c r="S1061" s="45">
        <v>1167865</v>
      </c>
      <c r="T1061" s="45">
        <v>1521795</v>
      </c>
      <c r="U1061" s="45">
        <v>0</v>
      </c>
      <c r="V1061" s="45">
        <v>14.325131000000001</v>
      </c>
      <c r="W1061" s="45">
        <v>9.8135487000000001</v>
      </c>
      <c r="X1061" s="45">
        <v>16.912265000000001</v>
      </c>
      <c r="Y1061" s="46">
        <v>32042.9</v>
      </c>
      <c r="Z1061" s="46">
        <v>51202.28184273182</v>
      </c>
      <c r="AA1061" s="47">
        <f>_xlfn.XLOOKUP($E1061,Main_OG!$D$1:$D$766,Main_OG!AJ$1:AJ$766,"")</f>
        <v>0</v>
      </c>
      <c r="AB1061" s="47">
        <f>_xlfn.XLOOKUP($E1061,Main_OG!$D$1:$D$766,Main_OG!AK$1:AK$766,"")</f>
        <v>16910</v>
      </c>
      <c r="AC1061" s="47">
        <f>_xlfn.XLOOKUP($E1061,Main_OG!$D$1:$D$766,Main_OG!AL$1:AL$766,"")</f>
        <v>41472</v>
      </c>
      <c r="AD1061" s="47">
        <f>_xlfn.XLOOKUP($E1061,Main_OG!$D$1:$D$766,Main_OG!AM$1:AM$766,"")</f>
        <v>0</v>
      </c>
    </row>
    <row r="1062" spans="1:30" x14ac:dyDescent="0.35">
      <c r="A1062" s="36" t="s">
        <v>2119</v>
      </c>
      <c r="B1062" s="45" t="s">
        <v>908</v>
      </c>
      <c r="C1062" s="45" t="s">
        <v>4426</v>
      </c>
      <c r="D1062" s="36" t="s">
        <v>2119</v>
      </c>
      <c r="E1062" s="36" t="str">
        <f t="shared" si="48"/>
        <v>2016_VT</v>
      </c>
      <c r="F1062" s="45">
        <v>2016</v>
      </c>
      <c r="G1062" s="45">
        <f>_xlfn.XLOOKUP(I1062,Main_OG!$B$1:$B$766,Main_OG!$O$1:$O$766,"")</f>
        <v>1</v>
      </c>
      <c r="H1062" s="45">
        <f>_xlfn.XLOOKUP(E1062,Main_OG!$D$1:$D$766,Main_OG!$J$1:$J$766,"")</f>
        <v>0</v>
      </c>
      <c r="I1062" s="45" t="s">
        <v>908</v>
      </c>
      <c r="J1062" s="45" t="str">
        <f t="shared" si="49"/>
        <v>Green Mountain Power Corp_VT</v>
      </c>
      <c r="K1062" s="45" t="str">
        <f t="shared" si="50"/>
        <v>Green Mountain Power Corp_VT</v>
      </c>
      <c r="L1062" s="45" t="s">
        <v>2130</v>
      </c>
      <c r="M1062" s="45">
        <v>0</v>
      </c>
      <c r="N1062" s="45">
        <v>41635</v>
      </c>
      <c r="O1062" s="45">
        <v>69</v>
      </c>
      <c r="P1062" s="45">
        <v>220612</v>
      </c>
      <c r="Q1062" s="45">
        <v>0</v>
      </c>
      <c r="R1062" s="45">
        <v>1542060</v>
      </c>
      <c r="S1062" s="45">
        <v>1186845</v>
      </c>
      <c r="T1062" s="45">
        <v>1493928</v>
      </c>
      <c r="U1062" s="45">
        <v>0</v>
      </c>
      <c r="V1062" s="45">
        <v>14.350674</v>
      </c>
      <c r="W1062" s="45">
        <v>9.7738121000000007</v>
      </c>
      <c r="X1062" s="45">
        <v>17.266628999999998</v>
      </c>
      <c r="Y1062" s="46">
        <v>32312.7</v>
      </c>
      <c r="Z1062" s="46">
        <v>51752.818058638681</v>
      </c>
      <c r="AA1062" s="47">
        <f>_xlfn.XLOOKUP($E1062,Main_OG!$D$1:$D$766,Main_OG!AJ$1:AJ$766,"")</f>
        <v>0</v>
      </c>
      <c r="AB1062" s="47">
        <f>_xlfn.XLOOKUP($E1062,Main_OG!$D$1:$D$766,Main_OG!AK$1:AK$766,"")</f>
        <v>23220</v>
      </c>
      <c r="AC1062" s="47">
        <f>_xlfn.XLOOKUP($E1062,Main_OG!$D$1:$D$766,Main_OG!AL$1:AL$766,"")</f>
        <v>37158</v>
      </c>
      <c r="AD1062" s="47">
        <f>_xlfn.XLOOKUP($E1062,Main_OG!$D$1:$D$766,Main_OG!AM$1:AM$766,"")</f>
        <v>0</v>
      </c>
    </row>
    <row r="1063" spans="1:30" x14ac:dyDescent="0.35">
      <c r="A1063" s="36" t="s">
        <v>2119</v>
      </c>
      <c r="B1063" s="45" t="s">
        <v>908</v>
      </c>
      <c r="C1063" s="45" t="s">
        <v>4426</v>
      </c>
      <c r="D1063" s="36" t="s">
        <v>2119</v>
      </c>
      <c r="E1063" s="36" t="str">
        <f t="shared" si="48"/>
        <v>2017_VT</v>
      </c>
      <c r="F1063" s="45">
        <v>2017</v>
      </c>
      <c r="G1063" s="45">
        <f>_xlfn.XLOOKUP(I1063,Main_OG!$B$1:$B$766,Main_OG!$O$1:$O$766,"")</f>
        <v>1</v>
      </c>
      <c r="H1063" s="45">
        <f>_xlfn.XLOOKUP(E1063,Main_OG!$D$1:$D$766,Main_OG!$J$1:$J$766,"")</f>
        <v>0</v>
      </c>
      <c r="I1063" s="45" t="s">
        <v>908</v>
      </c>
      <c r="J1063" s="45" t="str">
        <f t="shared" si="49"/>
        <v>Green Mountain Power Corp_VT</v>
      </c>
      <c r="K1063" s="45" t="str">
        <f t="shared" si="50"/>
        <v>Green Mountain Power Corp_VT</v>
      </c>
      <c r="L1063" s="45" t="s">
        <v>2131</v>
      </c>
      <c r="M1063" s="45">
        <v>0</v>
      </c>
      <c r="N1063" s="45">
        <v>42410</v>
      </c>
      <c r="O1063" s="45">
        <v>66</v>
      </c>
      <c r="P1063" s="45">
        <v>221420</v>
      </c>
      <c r="Q1063" s="45">
        <v>0</v>
      </c>
      <c r="R1063" s="45">
        <v>1507059</v>
      </c>
      <c r="S1063" s="45">
        <v>1173316</v>
      </c>
      <c r="T1063" s="45">
        <v>1466486</v>
      </c>
      <c r="U1063" s="45">
        <v>0</v>
      </c>
      <c r="V1063" s="45">
        <v>14.408925</v>
      </c>
      <c r="W1063" s="45">
        <v>9.7623317000000007</v>
      </c>
      <c r="X1063" s="45">
        <v>17.60801</v>
      </c>
      <c r="Y1063" s="46">
        <v>32589.200000000001</v>
      </c>
      <c r="Z1063" s="46">
        <v>52131.709782893849</v>
      </c>
      <c r="AA1063" s="47">
        <f>_xlfn.XLOOKUP($E1063,Main_OG!$D$1:$D$766,Main_OG!AJ$1:AJ$766,"")</f>
        <v>0</v>
      </c>
      <c r="AB1063" s="47">
        <f>_xlfn.XLOOKUP($E1063,Main_OG!$D$1:$D$766,Main_OG!AK$1:AK$766,"")</f>
        <v>44338</v>
      </c>
      <c r="AC1063" s="47">
        <f>_xlfn.XLOOKUP($E1063,Main_OG!$D$1:$D$766,Main_OG!AL$1:AL$766,"")</f>
        <v>32990</v>
      </c>
      <c r="AD1063" s="47">
        <f>_xlfn.XLOOKUP($E1063,Main_OG!$D$1:$D$766,Main_OG!AM$1:AM$766,"")</f>
        <v>0</v>
      </c>
    </row>
    <row r="1064" spans="1:30" x14ac:dyDescent="0.35">
      <c r="A1064" s="36" t="s">
        <v>2119</v>
      </c>
      <c r="B1064" s="45" t="s">
        <v>908</v>
      </c>
      <c r="C1064" s="45" t="s">
        <v>4426</v>
      </c>
      <c r="D1064" s="36" t="s">
        <v>2119</v>
      </c>
      <c r="E1064" s="36" t="str">
        <f t="shared" si="48"/>
        <v>2018_VT</v>
      </c>
      <c r="F1064" s="45">
        <v>2018</v>
      </c>
      <c r="G1064" s="45">
        <f>_xlfn.XLOOKUP(I1064,Main_OG!$B$1:$B$766,Main_OG!$O$1:$O$766,"")</f>
        <v>1</v>
      </c>
      <c r="H1064" s="45">
        <f>_xlfn.XLOOKUP(E1064,Main_OG!$D$1:$D$766,Main_OG!$J$1:$J$766,"")</f>
        <v>0</v>
      </c>
      <c r="I1064" s="45" t="s">
        <v>908</v>
      </c>
      <c r="J1064" s="45" t="str">
        <f t="shared" si="49"/>
        <v>Green Mountain Power Corp_VT</v>
      </c>
      <c r="K1064" s="45" t="str">
        <f t="shared" si="50"/>
        <v>Green Mountain Power Corp_VT</v>
      </c>
      <c r="L1064" s="45" t="s">
        <v>2132</v>
      </c>
      <c r="M1064" s="45">
        <v>0</v>
      </c>
      <c r="N1064" s="45">
        <v>42769</v>
      </c>
      <c r="O1064" s="45">
        <v>68</v>
      </c>
      <c r="P1064" s="45">
        <v>221911</v>
      </c>
      <c r="Q1064" s="45">
        <v>0</v>
      </c>
      <c r="R1064" s="45">
        <v>1526171</v>
      </c>
      <c r="S1064" s="45">
        <v>1164784</v>
      </c>
      <c r="T1064" s="45">
        <v>1531308</v>
      </c>
      <c r="U1064" s="45">
        <v>0</v>
      </c>
      <c r="V1064" s="45">
        <v>15.214809000000001</v>
      </c>
      <c r="W1064" s="45">
        <v>10.340887</v>
      </c>
      <c r="X1064" s="45">
        <v>18.076834000000002</v>
      </c>
      <c r="Y1064" s="46">
        <v>32827.800000000003</v>
      </c>
      <c r="Z1064" s="46">
        <v>52541.125028409006</v>
      </c>
      <c r="AA1064" s="47">
        <f>_xlfn.XLOOKUP($E1064,Main_OG!$D$1:$D$766,Main_OG!AJ$1:AJ$766,"")</f>
        <v>0</v>
      </c>
      <c r="AB1064" s="47">
        <f>_xlfn.XLOOKUP($E1064,Main_OG!$D$1:$D$766,Main_OG!AK$1:AK$766,"")</f>
        <v>20758</v>
      </c>
      <c r="AC1064" s="47">
        <f>_xlfn.XLOOKUP($E1064,Main_OG!$D$1:$D$766,Main_OG!AL$1:AL$766,"")</f>
        <v>32020</v>
      </c>
      <c r="AD1064" s="47">
        <f>_xlfn.XLOOKUP($E1064,Main_OG!$D$1:$D$766,Main_OG!AM$1:AM$766,"")</f>
        <v>0</v>
      </c>
    </row>
    <row r="1065" spans="1:30" x14ac:dyDescent="0.35">
      <c r="A1065" s="36" t="s">
        <v>2119</v>
      </c>
      <c r="B1065" s="45" t="s">
        <v>908</v>
      </c>
      <c r="C1065" s="45" t="s">
        <v>4426</v>
      </c>
      <c r="D1065" s="36" t="s">
        <v>2119</v>
      </c>
      <c r="E1065" s="36" t="str">
        <f t="shared" si="48"/>
        <v>2019_VT</v>
      </c>
      <c r="F1065" s="45">
        <v>2019</v>
      </c>
      <c r="G1065" s="45">
        <f>_xlfn.XLOOKUP(I1065,Main_OG!$B$1:$B$766,Main_OG!$O$1:$O$766,"")</f>
        <v>1</v>
      </c>
      <c r="H1065" s="45">
        <f>_xlfn.XLOOKUP(E1065,Main_OG!$D$1:$D$766,Main_OG!$J$1:$J$766,"")</f>
        <v>0</v>
      </c>
      <c r="I1065" s="45" t="s">
        <v>908</v>
      </c>
      <c r="J1065" s="45" t="str">
        <f t="shared" si="49"/>
        <v>Green Mountain Power Corp_VT</v>
      </c>
      <c r="K1065" s="45" t="str">
        <f t="shared" si="50"/>
        <v>Green Mountain Power Corp_VT</v>
      </c>
      <c r="L1065" s="45" t="s">
        <v>2133</v>
      </c>
      <c r="M1065" s="45">
        <v>0</v>
      </c>
      <c r="N1065" s="45">
        <v>44060</v>
      </c>
      <c r="O1065" s="45">
        <v>72</v>
      </c>
      <c r="P1065" s="45">
        <v>222599</v>
      </c>
      <c r="Q1065" s="45">
        <v>0</v>
      </c>
      <c r="R1065" s="45">
        <v>1478366</v>
      </c>
      <c r="S1065" s="45">
        <v>1148104</v>
      </c>
      <c r="T1065" s="45">
        <v>1501956</v>
      </c>
      <c r="U1065" s="45">
        <v>0</v>
      </c>
      <c r="V1065" s="45">
        <v>16.279527999999999</v>
      </c>
      <c r="W1065" s="45">
        <v>10.715928</v>
      </c>
      <c r="X1065" s="45">
        <v>17.654378999999999</v>
      </c>
      <c r="Y1065" s="46">
        <v>33207.599999999999</v>
      </c>
      <c r="Z1065" s="46">
        <v>53213.384910727735</v>
      </c>
      <c r="AA1065" s="47">
        <f>_xlfn.XLOOKUP($E1065,Main_OG!$D$1:$D$766,Main_OG!AJ$1:AJ$766,"")</f>
        <v>0</v>
      </c>
      <c r="AB1065" s="47">
        <f>_xlfn.XLOOKUP($E1065,Main_OG!$D$1:$D$766,Main_OG!AK$1:AK$766,"")</f>
        <v>7478</v>
      </c>
      <c r="AC1065" s="47">
        <f>_xlfn.XLOOKUP($E1065,Main_OG!$D$1:$D$766,Main_OG!AL$1:AL$766,"")</f>
        <v>34624</v>
      </c>
      <c r="AD1065" s="47">
        <f>_xlfn.XLOOKUP($E1065,Main_OG!$D$1:$D$766,Main_OG!AM$1:AM$766,"")</f>
        <v>0</v>
      </c>
    </row>
    <row r="1066" spans="1:30" x14ac:dyDescent="0.35">
      <c r="A1066" s="36" t="s">
        <v>2119</v>
      </c>
      <c r="B1066" s="45" t="s">
        <v>908</v>
      </c>
      <c r="C1066" s="45" t="s">
        <v>4426</v>
      </c>
      <c r="D1066" s="36" t="s">
        <v>2119</v>
      </c>
      <c r="E1066" s="36" t="str">
        <f t="shared" si="48"/>
        <v>2020_VT</v>
      </c>
      <c r="F1066" s="45">
        <v>2020</v>
      </c>
      <c r="G1066" s="45">
        <f>_xlfn.XLOOKUP(I1066,Main_OG!$B$1:$B$766,Main_OG!$O$1:$O$766,"")</f>
        <v>1</v>
      </c>
      <c r="H1066" s="45">
        <f>_xlfn.XLOOKUP(E1066,Main_OG!$D$1:$D$766,Main_OG!$J$1:$J$766,"")</f>
        <v>0</v>
      </c>
      <c r="I1066" s="45" t="s">
        <v>908</v>
      </c>
      <c r="J1066" s="45" t="str">
        <f t="shared" si="49"/>
        <v>Green Mountain Power Corp_VT</v>
      </c>
      <c r="K1066" s="45" t="str">
        <f t="shared" si="50"/>
        <v>Green Mountain Power Corp_VT</v>
      </c>
      <c r="L1066" s="45" t="s">
        <v>2134</v>
      </c>
      <c r="M1066" s="45">
        <v>0</v>
      </c>
      <c r="N1066" s="45">
        <v>44773</v>
      </c>
      <c r="O1066" s="45">
        <v>72</v>
      </c>
      <c r="P1066" s="45">
        <v>0</v>
      </c>
      <c r="Q1066" s="45">
        <v>0</v>
      </c>
      <c r="R1066" s="45">
        <v>1373787</v>
      </c>
      <c r="S1066" s="45">
        <v>1112459</v>
      </c>
      <c r="T1066" s="45">
        <v>0</v>
      </c>
      <c r="U1066" s="45">
        <v>0</v>
      </c>
      <c r="V1066" s="45">
        <v>16.736801</v>
      </c>
      <c r="W1066" s="45">
        <v>10.916897000000001</v>
      </c>
      <c r="X1066" s="45">
        <v>0</v>
      </c>
      <c r="Y1066" s="46">
        <v>32307.1</v>
      </c>
      <c r="Z1066" s="46">
        <v>51789.05487311264</v>
      </c>
      <c r="AA1066" s="47">
        <f>_xlfn.XLOOKUP($E1066,Main_OG!$D$1:$D$766,Main_OG!AJ$1:AJ$766,"")</f>
        <v>0</v>
      </c>
      <c r="AB1066" s="47">
        <f>_xlfn.XLOOKUP($E1066,Main_OG!$D$1:$D$766,Main_OG!AK$1:AK$766,"")</f>
        <v>11098</v>
      </c>
      <c r="AC1066" s="47">
        <f>_xlfn.XLOOKUP($E1066,Main_OG!$D$1:$D$766,Main_OG!AL$1:AL$766,"")</f>
        <v>38584</v>
      </c>
      <c r="AD1066" s="47">
        <f>_xlfn.XLOOKUP($E1066,Main_OG!$D$1:$D$766,Main_OG!AM$1:AM$766,"")</f>
        <v>0</v>
      </c>
    </row>
    <row r="1067" spans="1:30" x14ac:dyDescent="0.35">
      <c r="A1067" s="36" t="s">
        <v>2135</v>
      </c>
      <c r="B1067" s="45" t="s">
        <v>111</v>
      </c>
      <c r="C1067" s="45" t="s">
        <v>4427</v>
      </c>
      <c r="D1067" s="36" t="s">
        <v>2135</v>
      </c>
      <c r="E1067" s="36" t="str">
        <f t="shared" si="48"/>
        <v>2006_FL</v>
      </c>
      <c r="F1067" s="45">
        <v>2006</v>
      </c>
      <c r="G1067" s="45">
        <f>_xlfn.XLOOKUP(I1067,Main_OG!$B$1:$B$766,Main_OG!$O$1:$O$766,"")</f>
        <v>0</v>
      </c>
      <c r="H1067" s="45">
        <f>_xlfn.XLOOKUP(E1067,Main_OG!$D$1:$D$766,Main_OG!$J$1:$J$766,"")</f>
        <v>0</v>
      </c>
      <c r="I1067" s="45" t="s">
        <v>111</v>
      </c>
      <c r="J1067" s="45" t="str">
        <f t="shared" si="49"/>
        <v>Gulf Power Co_FL</v>
      </c>
      <c r="K1067" s="45" t="str">
        <f t="shared" si="50"/>
        <v>Gulf Power Co_FL</v>
      </c>
      <c r="L1067" s="45" t="s">
        <v>2136</v>
      </c>
      <c r="M1067" s="45">
        <v>0</v>
      </c>
      <c r="N1067" s="45">
        <v>53959</v>
      </c>
      <c r="O1067" s="45">
        <v>294</v>
      </c>
      <c r="P1067" s="45">
        <v>360930</v>
      </c>
      <c r="Q1067" s="45">
        <v>0</v>
      </c>
      <c r="R1067" s="45">
        <v>308704</v>
      </c>
      <c r="S1067" s="45">
        <v>132339</v>
      </c>
      <c r="T1067" s="45">
        <v>510995</v>
      </c>
      <c r="U1067" s="45">
        <v>0</v>
      </c>
      <c r="V1067" s="45">
        <v>7.9831391665265912</v>
      </c>
      <c r="W1067" s="45">
        <v>6.1943729729704433</v>
      </c>
      <c r="X1067" s="45">
        <v>9.4184102415799789</v>
      </c>
      <c r="Y1067" s="46">
        <v>909298.9</v>
      </c>
      <c r="Z1067" s="46">
        <v>50052.25962033336</v>
      </c>
      <c r="AA1067" s="47">
        <f>_xlfn.XLOOKUP($E1067,Main_OG!$D$1:$D$766,Main_OG!AJ$1:AJ$766,"")</f>
        <v>54764892.619999997</v>
      </c>
      <c r="AB1067" s="47">
        <f>_xlfn.XLOOKUP($E1067,Main_OG!$D$1:$D$766,Main_OG!AK$1:AK$766,"")</f>
        <v>76355130.900000006</v>
      </c>
      <c r="AC1067" s="47">
        <f>_xlfn.XLOOKUP($E1067,Main_OG!$D$1:$D$766,Main_OG!AL$1:AL$766,"")</f>
        <v>1489687680.78</v>
      </c>
      <c r="AD1067" s="47">
        <f>_xlfn.XLOOKUP($E1067,Main_OG!$D$1:$D$766,Main_OG!AM$1:AM$766,"")</f>
        <v>31426349</v>
      </c>
    </row>
    <row r="1068" spans="1:30" x14ac:dyDescent="0.35">
      <c r="A1068" s="36" t="s">
        <v>2135</v>
      </c>
      <c r="B1068" s="45" t="s">
        <v>111</v>
      </c>
      <c r="C1068" s="45" t="s">
        <v>4427</v>
      </c>
      <c r="D1068" s="36" t="s">
        <v>2135</v>
      </c>
      <c r="E1068" s="36" t="str">
        <f t="shared" si="48"/>
        <v>2007_FL</v>
      </c>
      <c r="F1068" s="45">
        <v>2007</v>
      </c>
      <c r="G1068" s="45">
        <f>_xlfn.XLOOKUP(I1068,Main_OG!$B$1:$B$766,Main_OG!$O$1:$O$766,"")</f>
        <v>0</v>
      </c>
      <c r="H1068" s="45">
        <f>_xlfn.XLOOKUP(E1068,Main_OG!$D$1:$D$766,Main_OG!$J$1:$J$766,"")</f>
        <v>0</v>
      </c>
      <c r="I1068" s="45" t="s">
        <v>111</v>
      </c>
      <c r="J1068" s="45" t="str">
        <f t="shared" si="49"/>
        <v>Gulf Power Co_FL</v>
      </c>
      <c r="K1068" s="45" t="str">
        <f t="shared" si="50"/>
        <v>Gulf Power Co_FL</v>
      </c>
      <c r="L1068" s="45" t="s">
        <v>2137</v>
      </c>
      <c r="M1068" s="45">
        <v>0</v>
      </c>
      <c r="N1068" s="45">
        <v>54275</v>
      </c>
      <c r="O1068" s="45">
        <v>303</v>
      </c>
      <c r="P1068" s="45">
        <v>371213</v>
      </c>
      <c r="Q1068" s="45">
        <v>0</v>
      </c>
      <c r="R1068" s="45">
        <v>333482</v>
      </c>
      <c r="S1068" s="45">
        <v>135179</v>
      </c>
      <c r="T1068" s="45">
        <v>537668</v>
      </c>
      <c r="U1068" s="45">
        <v>0</v>
      </c>
      <c r="V1068" s="45">
        <v>8.35</v>
      </c>
      <c r="W1068" s="45">
        <v>6.6</v>
      </c>
      <c r="X1068" s="45">
        <v>9.82</v>
      </c>
      <c r="Y1068" s="46">
        <v>922288.3</v>
      </c>
      <c r="Z1068" s="46">
        <v>50212.120727083784</v>
      </c>
      <c r="AA1068" s="47">
        <f>_xlfn.XLOOKUP($E1068,Main_OG!$D$1:$D$766,Main_OG!AJ$1:AJ$766,"")</f>
        <v>57036054</v>
      </c>
      <c r="AB1068" s="47">
        <f>_xlfn.XLOOKUP($E1068,Main_OG!$D$1:$D$766,Main_OG!AK$1:AK$766,"")</f>
        <v>66303524</v>
      </c>
      <c r="AC1068" s="47">
        <f>_xlfn.XLOOKUP($E1068,Main_OG!$D$1:$D$766,Main_OG!AL$1:AL$766,"")</f>
        <v>1551860014</v>
      </c>
      <c r="AD1068" s="47">
        <f>_xlfn.XLOOKUP($E1068,Main_OG!$D$1:$D$766,Main_OG!AM$1:AM$766,"")</f>
        <v>29289289</v>
      </c>
    </row>
    <row r="1069" spans="1:30" x14ac:dyDescent="0.35">
      <c r="A1069" s="36" t="s">
        <v>2135</v>
      </c>
      <c r="B1069" s="45" t="s">
        <v>111</v>
      </c>
      <c r="C1069" s="45" t="s">
        <v>4427</v>
      </c>
      <c r="D1069" s="36" t="s">
        <v>2135</v>
      </c>
      <c r="E1069" s="36" t="str">
        <f t="shared" si="48"/>
        <v>2008_FL</v>
      </c>
      <c r="F1069" s="45">
        <v>2008</v>
      </c>
      <c r="G1069" s="45">
        <f>_xlfn.XLOOKUP(I1069,Main_OG!$B$1:$B$766,Main_OG!$O$1:$O$766,"")</f>
        <v>0</v>
      </c>
      <c r="H1069" s="45">
        <f>_xlfn.XLOOKUP(E1069,Main_OG!$D$1:$D$766,Main_OG!$J$1:$J$766,"")</f>
        <v>0</v>
      </c>
      <c r="I1069" s="45" t="s">
        <v>111</v>
      </c>
      <c r="J1069" s="45" t="str">
        <f t="shared" si="49"/>
        <v>Gulf Power Co_FL</v>
      </c>
      <c r="K1069" s="45" t="str">
        <f t="shared" si="50"/>
        <v>Gulf Power Co_FL</v>
      </c>
      <c r="L1069" s="45" t="s">
        <v>2138</v>
      </c>
      <c r="M1069" s="45">
        <v>0</v>
      </c>
      <c r="N1069" s="45">
        <v>54301</v>
      </c>
      <c r="O1069" s="45">
        <v>292</v>
      </c>
      <c r="P1069" s="45">
        <v>374709</v>
      </c>
      <c r="Q1069" s="45">
        <v>0</v>
      </c>
      <c r="R1069" s="45">
        <v>3984160</v>
      </c>
      <c r="S1069" s="45">
        <v>2210597</v>
      </c>
      <c r="T1069" s="45">
        <v>5348642</v>
      </c>
      <c r="U1069" s="45">
        <v>0</v>
      </c>
      <c r="V1069" s="45">
        <v>9.3699999999999992</v>
      </c>
      <c r="W1069" s="45">
        <v>7.49</v>
      </c>
      <c r="X1069" s="45">
        <v>10.88</v>
      </c>
      <c r="Y1069" s="46">
        <v>891766.9</v>
      </c>
      <c r="Z1069" s="46">
        <v>48132.575137074709</v>
      </c>
      <c r="AA1069" s="47">
        <f>_xlfn.XLOOKUP($E1069,Main_OG!$D$1:$D$766,Main_OG!AJ$1:AJ$766,"")</f>
        <v>55334282</v>
      </c>
      <c r="AB1069" s="47">
        <f>_xlfn.XLOOKUP($E1069,Main_OG!$D$1:$D$766,Main_OG!AK$1:AK$766,"")</f>
        <v>41400120</v>
      </c>
      <c r="AC1069" s="47">
        <f>_xlfn.XLOOKUP($E1069,Main_OG!$D$1:$D$766,Main_OG!AL$1:AL$766,"")</f>
        <v>1599198312</v>
      </c>
      <c r="AD1069" s="47">
        <f>_xlfn.XLOOKUP($E1069,Main_OG!$D$1:$D$766,Main_OG!AM$1:AM$766,"")</f>
        <v>32133276</v>
      </c>
    </row>
    <row r="1070" spans="1:30" x14ac:dyDescent="0.35">
      <c r="A1070" s="36" t="s">
        <v>2135</v>
      </c>
      <c r="B1070" s="45" t="s">
        <v>111</v>
      </c>
      <c r="C1070" s="45" t="s">
        <v>4427</v>
      </c>
      <c r="D1070" s="36" t="s">
        <v>2135</v>
      </c>
      <c r="E1070" s="36" t="str">
        <f t="shared" si="48"/>
        <v>2009_FL</v>
      </c>
      <c r="F1070" s="45">
        <v>2009</v>
      </c>
      <c r="G1070" s="45">
        <f>_xlfn.XLOOKUP(I1070,Main_OG!$B$1:$B$766,Main_OG!$O$1:$O$766,"")</f>
        <v>0</v>
      </c>
      <c r="H1070" s="45">
        <f>_xlfn.XLOOKUP(E1070,Main_OG!$D$1:$D$766,Main_OG!$J$1:$J$766,"")</f>
        <v>0</v>
      </c>
      <c r="I1070" s="45" t="s">
        <v>111</v>
      </c>
      <c r="J1070" s="45" t="str">
        <f t="shared" si="49"/>
        <v>Gulf Power Co_FL</v>
      </c>
      <c r="K1070" s="45" t="str">
        <f t="shared" si="50"/>
        <v>Gulf Power Co_FL</v>
      </c>
      <c r="L1070" s="45" t="s">
        <v>2139</v>
      </c>
      <c r="M1070" s="45">
        <v>0</v>
      </c>
      <c r="N1070" s="45">
        <v>53914</v>
      </c>
      <c r="O1070" s="45">
        <v>280</v>
      </c>
      <c r="P1070" s="45">
        <v>374010</v>
      </c>
      <c r="Q1070" s="45">
        <v>0</v>
      </c>
      <c r="R1070" s="45">
        <v>3921227</v>
      </c>
      <c r="S1070" s="45">
        <v>1727106</v>
      </c>
      <c r="T1070" s="45">
        <v>5254491</v>
      </c>
      <c r="U1070" s="45">
        <v>0</v>
      </c>
      <c r="V1070" s="45">
        <v>9.6999999999999993</v>
      </c>
      <c r="W1070" s="45">
        <v>8</v>
      </c>
      <c r="X1070" s="45">
        <v>11.19</v>
      </c>
      <c r="Y1070" s="46">
        <v>840480.6</v>
      </c>
      <c r="Z1070" s="46">
        <v>45059.595840675458</v>
      </c>
      <c r="AA1070" s="47">
        <f>_xlfn.XLOOKUP($E1070,Main_OG!$D$1:$D$766,Main_OG!AJ$1:AJ$766,"")</f>
        <v>46331440</v>
      </c>
      <c r="AB1070" s="47">
        <f>_xlfn.XLOOKUP($E1070,Main_OG!$D$1:$D$766,Main_OG!AK$1:AK$766,"")</f>
        <v>31620546</v>
      </c>
      <c r="AC1070" s="47">
        <f>_xlfn.XLOOKUP($E1070,Main_OG!$D$1:$D$766,Main_OG!AL$1:AL$766,"")</f>
        <v>1837000796</v>
      </c>
      <c r="AD1070" s="47">
        <f>_xlfn.XLOOKUP($E1070,Main_OG!$D$1:$D$766,Main_OG!AM$1:AM$766,"")</f>
        <v>29117877</v>
      </c>
    </row>
    <row r="1071" spans="1:30" x14ac:dyDescent="0.35">
      <c r="A1071" s="36" t="s">
        <v>2135</v>
      </c>
      <c r="B1071" s="45" t="s">
        <v>111</v>
      </c>
      <c r="C1071" s="45" t="s">
        <v>4427</v>
      </c>
      <c r="D1071" s="36" t="s">
        <v>2135</v>
      </c>
      <c r="E1071" s="36" t="str">
        <f t="shared" si="48"/>
        <v>2010_FL</v>
      </c>
      <c r="F1071" s="45">
        <v>2010</v>
      </c>
      <c r="G1071" s="45">
        <f>_xlfn.XLOOKUP(I1071,Main_OG!$B$1:$B$766,Main_OG!$O$1:$O$766,"")</f>
        <v>0</v>
      </c>
      <c r="H1071" s="45">
        <f>_xlfn.XLOOKUP(E1071,Main_OG!$D$1:$D$766,Main_OG!$J$1:$J$766,"")</f>
        <v>0</v>
      </c>
      <c r="I1071" s="45" t="s">
        <v>111</v>
      </c>
      <c r="J1071" s="45" t="str">
        <f t="shared" si="49"/>
        <v>Gulf Power Co_FL</v>
      </c>
      <c r="K1071" s="45" t="str">
        <f t="shared" si="50"/>
        <v>Gulf Power Co_FL</v>
      </c>
      <c r="L1071" s="45" t="s">
        <v>2140</v>
      </c>
      <c r="M1071" s="45">
        <v>0</v>
      </c>
      <c r="N1071" s="45">
        <v>53906</v>
      </c>
      <c r="O1071" s="45">
        <v>272</v>
      </c>
      <c r="P1071" s="45">
        <v>375847</v>
      </c>
      <c r="Q1071" s="45">
        <v>0</v>
      </c>
      <c r="R1071" s="45">
        <v>4022104</v>
      </c>
      <c r="S1071" s="45">
        <v>1685817</v>
      </c>
      <c r="T1071" s="45">
        <v>5651274</v>
      </c>
      <c r="U1071" s="45">
        <v>0</v>
      </c>
      <c r="V1071" s="45">
        <v>11.04</v>
      </c>
      <c r="W1071" s="45">
        <v>9.35</v>
      </c>
      <c r="X1071" s="45">
        <v>12.51</v>
      </c>
      <c r="Y1071" s="46">
        <v>851956.4</v>
      </c>
      <c r="Z1071" s="46">
        <v>45205.875812361184</v>
      </c>
      <c r="AA1071" s="47">
        <f>_xlfn.XLOOKUP($E1071,Main_OG!$D$1:$D$766,Main_OG!AJ$1:AJ$766,"")</f>
        <v>50630460</v>
      </c>
      <c r="AB1071" s="47">
        <f>_xlfn.XLOOKUP($E1071,Main_OG!$D$1:$D$766,Main_OG!AK$1:AK$766,"")</f>
        <v>32092238</v>
      </c>
      <c r="AC1071" s="47">
        <f>_xlfn.XLOOKUP($E1071,Main_OG!$D$1:$D$766,Main_OG!AL$1:AL$766,"")</f>
        <v>1979999260</v>
      </c>
      <c r="AD1071" s="47">
        <f>_xlfn.XLOOKUP($E1071,Main_OG!$D$1:$D$766,Main_OG!AM$1:AM$766,"")</f>
        <v>23935921.561000001</v>
      </c>
    </row>
    <row r="1072" spans="1:30" x14ac:dyDescent="0.35">
      <c r="A1072" s="36" t="s">
        <v>2135</v>
      </c>
      <c r="B1072" s="45" t="s">
        <v>111</v>
      </c>
      <c r="C1072" s="45" t="s">
        <v>4427</v>
      </c>
      <c r="D1072" s="36" t="s">
        <v>2135</v>
      </c>
      <c r="E1072" s="36" t="str">
        <f t="shared" si="48"/>
        <v>2011_FL</v>
      </c>
      <c r="F1072" s="45">
        <v>2011</v>
      </c>
      <c r="G1072" s="45">
        <f>_xlfn.XLOOKUP(I1072,Main_OG!$B$1:$B$766,Main_OG!$O$1:$O$766,"")</f>
        <v>0</v>
      </c>
      <c r="H1072" s="45">
        <f>_xlfn.XLOOKUP(E1072,Main_OG!$D$1:$D$766,Main_OG!$J$1:$J$766,"")</f>
        <v>0</v>
      </c>
      <c r="I1072" s="45" t="s">
        <v>111</v>
      </c>
      <c r="J1072" s="45" t="str">
        <f t="shared" si="49"/>
        <v>Gulf Power Co_FL</v>
      </c>
      <c r="K1072" s="45" t="str">
        <f t="shared" si="50"/>
        <v>Gulf Power Co_FL</v>
      </c>
      <c r="L1072" s="45" t="s">
        <v>2141</v>
      </c>
      <c r="M1072" s="45">
        <v>0</v>
      </c>
      <c r="N1072" s="45">
        <v>54013</v>
      </c>
      <c r="O1072" s="45">
        <v>273</v>
      </c>
      <c r="P1072" s="45">
        <v>378248</v>
      </c>
      <c r="Q1072" s="45">
        <v>0</v>
      </c>
      <c r="R1072" s="45">
        <v>3936830</v>
      </c>
      <c r="S1072" s="45">
        <v>1798688</v>
      </c>
      <c r="T1072" s="45">
        <v>5304769</v>
      </c>
      <c r="U1072" s="45">
        <v>0</v>
      </c>
      <c r="V1072" s="45">
        <v>10.48</v>
      </c>
      <c r="W1072" s="45">
        <v>8.8000000000000007</v>
      </c>
      <c r="X1072" s="45">
        <v>12.01</v>
      </c>
      <c r="Y1072" s="46">
        <v>849395.3</v>
      </c>
      <c r="Z1072" s="46">
        <v>44574.560128155455</v>
      </c>
      <c r="AA1072" s="47">
        <f>_xlfn.XLOOKUP($E1072,Main_OG!$D$1:$D$766,Main_OG!AJ$1:AJ$766,"")</f>
        <v>44910456</v>
      </c>
      <c r="AB1072" s="47">
        <f>_xlfn.XLOOKUP($E1072,Main_OG!$D$1:$D$766,Main_OG!AK$1:AK$766,"")</f>
        <v>11832253.189999999</v>
      </c>
      <c r="AC1072" s="47">
        <f>_xlfn.XLOOKUP($E1072,Main_OG!$D$1:$D$766,Main_OG!AL$1:AL$766,"")</f>
        <v>2100058132</v>
      </c>
      <c r="AD1072" s="47">
        <f>_xlfn.XLOOKUP($E1072,Main_OG!$D$1:$D$766,Main_OG!AM$1:AM$766,"")</f>
        <v>22015368</v>
      </c>
    </row>
    <row r="1073" spans="1:30" x14ac:dyDescent="0.35">
      <c r="A1073" s="36" t="s">
        <v>2135</v>
      </c>
      <c r="B1073" s="45" t="s">
        <v>111</v>
      </c>
      <c r="C1073" s="45" t="s">
        <v>4427</v>
      </c>
      <c r="D1073" s="36" t="s">
        <v>2135</v>
      </c>
      <c r="E1073" s="36" t="str">
        <f t="shared" si="48"/>
        <v>2012_FL</v>
      </c>
      <c r="F1073" s="45">
        <v>2012</v>
      </c>
      <c r="G1073" s="45">
        <f>_xlfn.XLOOKUP(I1073,Main_OG!$B$1:$B$766,Main_OG!$O$1:$O$766,"")</f>
        <v>0</v>
      </c>
      <c r="H1073" s="45">
        <f>_xlfn.XLOOKUP(E1073,Main_OG!$D$1:$D$766,Main_OG!$J$1:$J$766,"")</f>
        <v>1</v>
      </c>
      <c r="I1073" s="45" t="s">
        <v>111</v>
      </c>
      <c r="J1073" s="45" t="str">
        <f t="shared" si="49"/>
        <v>Gulf Power Co_FL</v>
      </c>
      <c r="K1073" s="45" t="str">
        <f t="shared" si="50"/>
        <v>Gulf Power Co_FL</v>
      </c>
      <c r="L1073" s="45" t="s">
        <v>2142</v>
      </c>
      <c r="M1073" s="45">
        <v>0</v>
      </c>
      <c r="N1073" s="45">
        <v>54384</v>
      </c>
      <c r="O1073" s="45">
        <v>264</v>
      </c>
      <c r="P1073" s="45">
        <v>379922</v>
      </c>
      <c r="Q1073" s="45">
        <v>0</v>
      </c>
      <c r="R1073" s="45">
        <v>3883789</v>
      </c>
      <c r="S1073" s="45">
        <v>1725121</v>
      </c>
      <c r="T1073" s="45">
        <v>5053724</v>
      </c>
      <c r="U1073" s="45">
        <v>0</v>
      </c>
      <c r="V1073" s="45">
        <v>10.158302000000001</v>
      </c>
      <c r="W1073" s="45">
        <v>8.1437766000000007</v>
      </c>
      <c r="X1073" s="45">
        <v>12.059502999999999</v>
      </c>
      <c r="Y1073" s="46">
        <v>857861.3</v>
      </c>
      <c r="Z1073" s="46">
        <v>44444.129566569623</v>
      </c>
      <c r="AA1073" s="47">
        <f>_xlfn.XLOOKUP($E1073,Main_OG!$D$1:$D$766,Main_OG!AJ$1:AJ$766,"")</f>
        <v>39398024</v>
      </c>
      <c r="AB1073" s="47">
        <f>_xlfn.XLOOKUP($E1073,Main_OG!$D$1:$D$766,Main_OG!AK$1:AK$766,"")</f>
        <v>4983340</v>
      </c>
      <c r="AC1073" s="47">
        <f>_xlfn.XLOOKUP($E1073,Main_OG!$D$1:$D$766,Main_OG!AL$1:AL$766,"")</f>
        <v>2286506798</v>
      </c>
      <c r="AD1073" s="47">
        <f>_xlfn.XLOOKUP($E1073,Main_OG!$D$1:$D$766,Main_OG!AM$1:AM$766,"")</f>
        <v>17869935</v>
      </c>
    </row>
    <row r="1074" spans="1:30" x14ac:dyDescent="0.35">
      <c r="A1074" s="36" t="s">
        <v>2135</v>
      </c>
      <c r="B1074" s="45" t="s">
        <v>111</v>
      </c>
      <c r="C1074" s="45" t="s">
        <v>4427</v>
      </c>
      <c r="D1074" s="36" t="s">
        <v>2135</v>
      </c>
      <c r="E1074" s="36" t="str">
        <f t="shared" si="48"/>
        <v>2013_FL</v>
      </c>
      <c r="F1074" s="45">
        <v>2013</v>
      </c>
      <c r="G1074" s="45">
        <f>_xlfn.XLOOKUP(I1074,Main_OG!$B$1:$B$766,Main_OG!$O$1:$O$766,"")</f>
        <v>0</v>
      </c>
      <c r="H1074" s="45">
        <f>_xlfn.XLOOKUP(E1074,Main_OG!$D$1:$D$766,Main_OG!$J$1:$J$766,"")</f>
        <v>1</v>
      </c>
      <c r="I1074" s="45" t="s">
        <v>111</v>
      </c>
      <c r="J1074" s="45" t="str">
        <f t="shared" si="49"/>
        <v>Gulf Power Co_FL</v>
      </c>
      <c r="K1074" s="45" t="str">
        <f t="shared" si="50"/>
        <v>Gulf Power Co_FL</v>
      </c>
      <c r="L1074" s="45" t="s">
        <v>2143</v>
      </c>
      <c r="M1074" s="45">
        <v>0</v>
      </c>
      <c r="N1074" s="45">
        <v>54839</v>
      </c>
      <c r="O1074" s="45">
        <v>258</v>
      </c>
      <c r="P1074" s="45">
        <v>382599</v>
      </c>
      <c r="Q1074" s="45">
        <v>0</v>
      </c>
      <c r="R1074" s="45">
        <v>3830886</v>
      </c>
      <c r="S1074" s="45">
        <v>1700174</v>
      </c>
      <c r="T1074" s="45">
        <v>5088829</v>
      </c>
      <c r="U1074" s="45">
        <v>0</v>
      </c>
      <c r="V1074" s="45">
        <v>10.413257</v>
      </c>
      <c r="W1074" s="45">
        <v>8.1512244999999997</v>
      </c>
      <c r="X1074" s="45">
        <v>12.429087000000001</v>
      </c>
      <c r="Y1074" s="46">
        <v>880183.5</v>
      </c>
      <c r="Z1074" s="46">
        <v>45018.309937387472</v>
      </c>
      <c r="AA1074" s="47">
        <f>_xlfn.XLOOKUP($E1074,Main_OG!$D$1:$D$766,Main_OG!AJ$1:AJ$766,"")</f>
        <v>41378338</v>
      </c>
      <c r="AB1074" s="47">
        <f>_xlfn.XLOOKUP($E1074,Main_OG!$D$1:$D$766,Main_OG!AK$1:AK$766,"")</f>
        <v>9300350</v>
      </c>
      <c r="AC1074" s="47">
        <f>_xlfn.XLOOKUP($E1074,Main_OG!$D$1:$D$766,Main_OG!AL$1:AL$766,"")</f>
        <v>2080723019</v>
      </c>
      <c r="AD1074" s="47">
        <f>_xlfn.XLOOKUP($E1074,Main_OG!$D$1:$D$766,Main_OG!AM$1:AM$766,"")</f>
        <v>26525855</v>
      </c>
    </row>
    <row r="1075" spans="1:30" x14ac:dyDescent="0.35">
      <c r="A1075" s="36" t="s">
        <v>2135</v>
      </c>
      <c r="B1075" s="45" t="s">
        <v>111</v>
      </c>
      <c r="C1075" s="45" t="s">
        <v>4427</v>
      </c>
      <c r="D1075" s="36" t="s">
        <v>2135</v>
      </c>
      <c r="E1075" s="36" t="str">
        <f t="shared" si="48"/>
        <v>2014_FL</v>
      </c>
      <c r="F1075" s="45">
        <v>2014</v>
      </c>
      <c r="G1075" s="45">
        <f>_xlfn.XLOOKUP(I1075,Main_OG!$B$1:$B$766,Main_OG!$O$1:$O$766,"")</f>
        <v>0</v>
      </c>
      <c r="H1075" s="45">
        <f>_xlfn.XLOOKUP(E1075,Main_OG!$D$1:$D$766,Main_OG!$J$1:$J$766,"")</f>
        <v>1</v>
      </c>
      <c r="I1075" s="45" t="s">
        <v>111</v>
      </c>
      <c r="J1075" s="45" t="str">
        <f t="shared" si="49"/>
        <v>Gulf Power Co_FL</v>
      </c>
      <c r="K1075" s="45" t="str">
        <f t="shared" si="50"/>
        <v>Gulf Power Co_FL</v>
      </c>
      <c r="L1075" s="45" t="s">
        <v>2144</v>
      </c>
      <c r="M1075" s="45">
        <v>0</v>
      </c>
      <c r="N1075" s="45">
        <v>55346</v>
      </c>
      <c r="O1075" s="45">
        <v>258</v>
      </c>
      <c r="P1075" s="45">
        <v>386765</v>
      </c>
      <c r="Q1075" s="45">
        <v>0</v>
      </c>
      <c r="R1075" s="45">
        <v>3863384</v>
      </c>
      <c r="S1075" s="45">
        <v>1849255</v>
      </c>
      <c r="T1075" s="45">
        <v>5362423</v>
      </c>
      <c r="U1075" s="45">
        <v>0</v>
      </c>
      <c r="V1075" s="45">
        <v>10.618334000000001</v>
      </c>
      <c r="W1075" s="45">
        <v>8.2015568000000005</v>
      </c>
      <c r="X1075" s="45">
        <v>13.002409999999999</v>
      </c>
      <c r="Y1075" s="46">
        <v>905648.5</v>
      </c>
      <c r="Z1075" s="46">
        <v>45615.69325492045</v>
      </c>
      <c r="AA1075" s="47">
        <f>_xlfn.XLOOKUP($E1075,Main_OG!$D$1:$D$766,Main_OG!AJ$1:AJ$766,"")</f>
        <v>45670298</v>
      </c>
      <c r="AB1075" s="47">
        <f>_xlfn.XLOOKUP($E1075,Main_OG!$D$1:$D$766,Main_OG!AK$1:AK$766,"")</f>
        <v>6819696</v>
      </c>
      <c r="AC1075" s="47">
        <f>_xlfn.XLOOKUP($E1075,Main_OG!$D$1:$D$766,Main_OG!AL$1:AL$766,"")</f>
        <v>2086254940</v>
      </c>
      <c r="AD1075" s="47">
        <f>_xlfn.XLOOKUP($E1075,Main_OG!$D$1:$D$766,Main_OG!AM$1:AM$766,"")</f>
        <v>27868270</v>
      </c>
    </row>
    <row r="1076" spans="1:30" x14ac:dyDescent="0.35">
      <c r="A1076" s="36" t="s">
        <v>2135</v>
      </c>
      <c r="B1076" s="45" t="s">
        <v>111</v>
      </c>
      <c r="C1076" s="45" t="s">
        <v>4427</v>
      </c>
      <c r="D1076" s="36" t="s">
        <v>2135</v>
      </c>
      <c r="E1076" s="36" t="str">
        <f t="shared" si="48"/>
        <v>2015_FL</v>
      </c>
      <c r="F1076" s="45">
        <v>2015</v>
      </c>
      <c r="G1076" s="45">
        <f>_xlfn.XLOOKUP(I1076,Main_OG!$B$1:$B$766,Main_OG!$O$1:$O$766,"")</f>
        <v>0</v>
      </c>
      <c r="H1076" s="45">
        <f>_xlfn.XLOOKUP(E1076,Main_OG!$D$1:$D$766,Main_OG!$J$1:$J$766,"")</f>
        <v>1</v>
      </c>
      <c r="I1076" s="45" t="s">
        <v>111</v>
      </c>
      <c r="J1076" s="45" t="str">
        <f t="shared" si="49"/>
        <v>Gulf Power Co_FL</v>
      </c>
      <c r="K1076" s="45" t="str">
        <f t="shared" si="50"/>
        <v>Gulf Power Co_FL</v>
      </c>
      <c r="L1076" s="45" t="s">
        <v>2145</v>
      </c>
      <c r="M1076" s="45">
        <v>0</v>
      </c>
      <c r="N1076" s="45">
        <v>56073</v>
      </c>
      <c r="O1076" s="45">
        <v>248</v>
      </c>
      <c r="P1076" s="45">
        <v>393149</v>
      </c>
      <c r="Q1076" s="45">
        <v>0</v>
      </c>
      <c r="R1076" s="45">
        <v>3922860</v>
      </c>
      <c r="S1076" s="45">
        <v>1798021</v>
      </c>
      <c r="T1076" s="45">
        <v>5364991</v>
      </c>
      <c r="U1076" s="45">
        <v>0</v>
      </c>
      <c r="V1076" s="45">
        <v>11.047544</v>
      </c>
      <c r="W1076" s="45">
        <v>8.6407723000000001</v>
      </c>
      <c r="X1076" s="45">
        <v>13.688401000000001</v>
      </c>
      <c r="Y1076" s="46">
        <v>945929</v>
      </c>
      <c r="Z1076" s="46">
        <v>46783.906572351276</v>
      </c>
      <c r="AA1076" s="47">
        <f>_xlfn.XLOOKUP($E1076,Main_OG!$D$1:$D$766,Main_OG!AJ$1:AJ$766,"")</f>
        <v>38105610</v>
      </c>
      <c r="AB1076" s="47">
        <f>_xlfn.XLOOKUP($E1076,Main_OG!$D$1:$D$766,Main_OG!AK$1:AK$766,"")</f>
        <v>7861630</v>
      </c>
      <c r="AC1076" s="47">
        <f>_xlfn.XLOOKUP($E1076,Main_OG!$D$1:$D$766,Main_OG!AL$1:AL$766,"")</f>
        <v>2326942774</v>
      </c>
      <c r="AD1076" s="47">
        <f>_xlfn.XLOOKUP($E1076,Main_OG!$D$1:$D$766,Main_OG!AM$1:AM$766,"")</f>
        <v>28121916</v>
      </c>
    </row>
    <row r="1077" spans="1:30" x14ac:dyDescent="0.35">
      <c r="A1077" s="36" t="s">
        <v>2135</v>
      </c>
      <c r="B1077" s="45" t="s">
        <v>111</v>
      </c>
      <c r="C1077" s="45" t="s">
        <v>4427</v>
      </c>
      <c r="D1077" s="36" t="s">
        <v>2135</v>
      </c>
      <c r="E1077" s="36" t="str">
        <f t="shared" si="48"/>
        <v>2016_FL</v>
      </c>
      <c r="F1077" s="45">
        <v>2016</v>
      </c>
      <c r="G1077" s="45">
        <f>_xlfn.XLOOKUP(I1077,Main_OG!$B$1:$B$766,Main_OG!$O$1:$O$766,"")</f>
        <v>0</v>
      </c>
      <c r="H1077" s="45">
        <f>_xlfn.XLOOKUP(E1077,Main_OG!$D$1:$D$766,Main_OG!$J$1:$J$766,"")</f>
        <v>1</v>
      </c>
      <c r="I1077" s="45" t="s">
        <v>111</v>
      </c>
      <c r="J1077" s="45" t="str">
        <f t="shared" si="49"/>
        <v>Gulf Power Co_FL</v>
      </c>
      <c r="K1077" s="45" t="str">
        <f t="shared" si="50"/>
        <v>Gulf Power Co_FL</v>
      </c>
      <c r="L1077" s="45" t="s">
        <v>2146</v>
      </c>
      <c r="M1077" s="45">
        <v>0</v>
      </c>
      <c r="N1077" s="45">
        <v>56484</v>
      </c>
      <c r="O1077" s="45">
        <v>247</v>
      </c>
      <c r="P1077" s="45">
        <v>396408</v>
      </c>
      <c r="Q1077" s="45">
        <v>0</v>
      </c>
      <c r="R1077" s="45">
        <v>3893583</v>
      </c>
      <c r="S1077" s="45">
        <v>1830299</v>
      </c>
      <c r="T1077" s="45">
        <v>5357623</v>
      </c>
      <c r="U1077" s="45">
        <v>0</v>
      </c>
      <c r="V1077" s="45">
        <v>10.593602000000001</v>
      </c>
      <c r="W1077" s="45">
        <v>8.2205092999999998</v>
      </c>
      <c r="X1077" s="45">
        <v>13.356748</v>
      </c>
      <c r="Y1077" s="46">
        <v>978989.7</v>
      </c>
      <c r="Z1077" s="46">
        <v>47461.019621774838</v>
      </c>
      <c r="AA1077" s="47">
        <f>_xlfn.XLOOKUP($E1077,Main_OG!$D$1:$D$766,Main_OG!AJ$1:AJ$766,"")</f>
        <v>35399166</v>
      </c>
      <c r="AB1077" s="47">
        <f>_xlfn.XLOOKUP($E1077,Main_OG!$D$1:$D$766,Main_OG!AK$1:AK$766,"")</f>
        <v>10242104</v>
      </c>
      <c r="AC1077" s="47">
        <f>_xlfn.XLOOKUP($E1077,Main_OG!$D$1:$D$766,Main_OG!AL$1:AL$766,"")</f>
        <v>2373450266</v>
      </c>
      <c r="AD1077" s="47">
        <f>_xlfn.XLOOKUP($E1077,Main_OG!$D$1:$D$766,Main_OG!AM$1:AM$766,"")</f>
        <v>29320022</v>
      </c>
    </row>
    <row r="1078" spans="1:30" x14ac:dyDescent="0.35">
      <c r="A1078" s="36" t="s">
        <v>2135</v>
      </c>
      <c r="B1078" s="45" t="s">
        <v>111</v>
      </c>
      <c r="C1078" s="45" t="s">
        <v>4427</v>
      </c>
      <c r="D1078" s="36" t="s">
        <v>2135</v>
      </c>
      <c r="E1078" s="36" t="str">
        <f t="shared" si="48"/>
        <v>2017_FL</v>
      </c>
      <c r="F1078" s="45">
        <v>2017</v>
      </c>
      <c r="G1078" s="45">
        <f>_xlfn.XLOOKUP(I1078,Main_OG!$B$1:$B$766,Main_OG!$O$1:$O$766,"")</f>
        <v>0</v>
      </c>
      <c r="H1078" s="45">
        <f>_xlfn.XLOOKUP(E1078,Main_OG!$D$1:$D$766,Main_OG!$J$1:$J$766,"")</f>
        <v>1</v>
      </c>
      <c r="I1078" s="45" t="s">
        <v>111</v>
      </c>
      <c r="J1078" s="45" t="str">
        <f t="shared" si="49"/>
        <v>Gulf Power Co_FL</v>
      </c>
      <c r="K1078" s="45" t="str">
        <f t="shared" si="50"/>
        <v>Gulf Power Co_FL</v>
      </c>
      <c r="L1078" s="45" t="s">
        <v>2147</v>
      </c>
      <c r="M1078" s="45">
        <v>0</v>
      </c>
      <c r="N1078" s="45">
        <v>57001</v>
      </c>
      <c r="O1078" s="45">
        <v>255</v>
      </c>
      <c r="P1078" s="45">
        <v>401793</v>
      </c>
      <c r="Q1078" s="45">
        <v>0</v>
      </c>
      <c r="R1078" s="45">
        <v>3839688</v>
      </c>
      <c r="S1078" s="45">
        <v>1739653</v>
      </c>
      <c r="T1078" s="45">
        <v>5229276</v>
      </c>
      <c r="U1078" s="45">
        <v>0</v>
      </c>
      <c r="V1078" s="45">
        <v>10.851934</v>
      </c>
      <c r="W1078" s="45">
        <v>8.2726555000000008</v>
      </c>
      <c r="X1078" s="45">
        <v>13.767932999999999</v>
      </c>
      <c r="Y1078" s="46">
        <v>1014866.9</v>
      </c>
      <c r="Z1078" s="46">
        <v>48379.777575430031</v>
      </c>
      <c r="AA1078" s="47">
        <f>_xlfn.XLOOKUP($E1078,Main_OG!$D$1:$D$766,Main_OG!AJ$1:AJ$766,"")</f>
        <v>33747858</v>
      </c>
      <c r="AB1078" s="47">
        <f>_xlfn.XLOOKUP($E1078,Main_OG!$D$1:$D$766,Main_OG!AK$1:AK$766,"")</f>
        <v>5320500</v>
      </c>
      <c r="AC1078" s="47">
        <f>_xlfn.XLOOKUP($E1078,Main_OG!$D$1:$D$766,Main_OG!AL$1:AL$766,"")</f>
        <v>2384928964</v>
      </c>
      <c r="AD1078" s="47">
        <f>_xlfn.XLOOKUP($E1078,Main_OG!$D$1:$D$766,Main_OG!AM$1:AM$766,"")</f>
        <v>29146219</v>
      </c>
    </row>
    <row r="1079" spans="1:30" x14ac:dyDescent="0.35">
      <c r="A1079" s="36" t="s">
        <v>2135</v>
      </c>
      <c r="B1079" s="45" t="s">
        <v>111</v>
      </c>
      <c r="C1079" s="45" t="s">
        <v>4427</v>
      </c>
      <c r="D1079" s="36" t="s">
        <v>2135</v>
      </c>
      <c r="E1079" s="36" t="str">
        <f t="shared" si="48"/>
        <v>2018_FL</v>
      </c>
      <c r="F1079" s="45">
        <v>2018</v>
      </c>
      <c r="G1079" s="45">
        <f>_xlfn.XLOOKUP(I1079,Main_OG!$B$1:$B$766,Main_OG!$O$1:$O$766,"")</f>
        <v>0</v>
      </c>
      <c r="H1079" s="45">
        <f>_xlfn.XLOOKUP(E1079,Main_OG!$D$1:$D$766,Main_OG!$J$1:$J$766,"")</f>
        <v>1</v>
      </c>
      <c r="I1079" s="45" t="s">
        <v>111</v>
      </c>
      <c r="J1079" s="45" t="str">
        <f t="shared" si="49"/>
        <v>Gulf Power Co_FL</v>
      </c>
      <c r="K1079" s="45" t="str">
        <f t="shared" si="50"/>
        <v>Gulf Power Co_FL</v>
      </c>
      <c r="L1079" s="45" t="s">
        <v>2148</v>
      </c>
      <c r="M1079" s="45">
        <v>0</v>
      </c>
      <c r="N1079" s="45">
        <v>57480</v>
      </c>
      <c r="O1079" s="45">
        <v>253</v>
      </c>
      <c r="P1079" s="45">
        <v>406949</v>
      </c>
      <c r="Q1079" s="45">
        <v>0</v>
      </c>
      <c r="R1079" s="45">
        <v>3856447</v>
      </c>
      <c r="S1079" s="45">
        <v>1756557</v>
      </c>
      <c r="T1079" s="45">
        <v>5519379</v>
      </c>
      <c r="U1079" s="45">
        <v>0</v>
      </c>
      <c r="V1079" s="45">
        <v>9.9755085000000001</v>
      </c>
      <c r="W1079" s="45">
        <v>7.4530174999999996</v>
      </c>
      <c r="X1079" s="45">
        <v>12.643913</v>
      </c>
      <c r="Y1079" s="46">
        <v>1050433.8</v>
      </c>
      <c r="Z1079" s="46">
        <v>49420.722518629329</v>
      </c>
      <c r="AA1079" s="47">
        <f>_xlfn.XLOOKUP($E1079,Main_OG!$D$1:$D$766,Main_OG!AJ$1:AJ$766,"")</f>
        <v>26767110</v>
      </c>
      <c r="AB1079" s="47">
        <f>_xlfn.XLOOKUP($E1079,Main_OG!$D$1:$D$766,Main_OG!AK$1:AK$766,"")</f>
        <v>7648188</v>
      </c>
      <c r="AC1079" s="47">
        <f>_xlfn.XLOOKUP($E1079,Main_OG!$D$1:$D$766,Main_OG!AL$1:AL$766,"")</f>
        <v>2545582294</v>
      </c>
      <c r="AD1079" s="47">
        <f>_xlfn.XLOOKUP($E1079,Main_OG!$D$1:$D$766,Main_OG!AM$1:AM$766,"")</f>
        <v>29312349</v>
      </c>
    </row>
    <row r="1080" spans="1:30" x14ac:dyDescent="0.35">
      <c r="A1080" s="36" t="s">
        <v>2135</v>
      </c>
      <c r="B1080" s="45" t="s">
        <v>111</v>
      </c>
      <c r="C1080" s="45" t="s">
        <v>4427</v>
      </c>
      <c r="D1080" s="36" t="s">
        <v>2135</v>
      </c>
      <c r="E1080" s="36" t="str">
        <f t="shared" si="48"/>
        <v>2019_FL</v>
      </c>
      <c r="F1080" s="45">
        <v>2019</v>
      </c>
      <c r="G1080" s="45">
        <f>_xlfn.XLOOKUP(I1080,Main_OG!$B$1:$B$766,Main_OG!$O$1:$O$766,"")</f>
        <v>0</v>
      </c>
      <c r="H1080" s="45">
        <f>_xlfn.XLOOKUP(E1080,Main_OG!$D$1:$D$766,Main_OG!$J$1:$J$766,"")</f>
        <v>2</v>
      </c>
      <c r="I1080" s="45" t="s">
        <v>111</v>
      </c>
      <c r="J1080" s="45" t="str">
        <f t="shared" si="49"/>
        <v>Gulf Power Co_FL</v>
      </c>
      <c r="K1080" s="45" t="str">
        <f t="shared" si="50"/>
        <v>Gulf Power Co_FL</v>
      </c>
      <c r="L1080" s="45" t="s">
        <v>2149</v>
      </c>
      <c r="M1080" s="45">
        <v>0</v>
      </c>
      <c r="N1080" s="45">
        <v>57197</v>
      </c>
      <c r="O1080" s="45">
        <v>250</v>
      </c>
      <c r="P1080" s="45">
        <v>407435</v>
      </c>
      <c r="Q1080" s="45">
        <v>0</v>
      </c>
      <c r="R1080" s="45">
        <v>3802957</v>
      </c>
      <c r="S1080" s="45">
        <v>1756154</v>
      </c>
      <c r="T1080" s="45">
        <v>5519757</v>
      </c>
      <c r="U1080" s="45">
        <v>0</v>
      </c>
      <c r="V1080" s="45">
        <v>10.36951</v>
      </c>
      <c r="W1080" s="45">
        <v>7.5890212000000004</v>
      </c>
      <c r="X1080" s="45">
        <v>13.254282999999999</v>
      </c>
      <c r="Y1080" s="46">
        <v>1079271</v>
      </c>
      <c r="Z1080" s="46">
        <v>50217.205836426256</v>
      </c>
      <c r="AA1080" s="47">
        <f>_xlfn.XLOOKUP($E1080,Main_OG!$D$1:$D$766,Main_OG!AJ$1:AJ$766,"")</f>
        <v>19084934</v>
      </c>
      <c r="AB1080" s="47">
        <f>_xlfn.XLOOKUP($E1080,Main_OG!$D$1:$D$766,Main_OG!AK$1:AK$766,"")</f>
        <v>5425448</v>
      </c>
      <c r="AC1080" s="47">
        <f>_xlfn.XLOOKUP($E1080,Main_OG!$D$1:$D$766,Main_OG!AL$1:AL$766,"")</f>
        <v>2655971906</v>
      </c>
      <c r="AD1080" s="47">
        <f>_xlfn.XLOOKUP($E1080,Main_OG!$D$1:$D$766,Main_OG!AM$1:AM$766,"")</f>
        <v>29108066</v>
      </c>
    </row>
    <row r="1081" spans="1:30" x14ac:dyDescent="0.35">
      <c r="A1081" s="36" t="s">
        <v>2135</v>
      </c>
      <c r="B1081" s="45" t="s">
        <v>111</v>
      </c>
      <c r="C1081" s="45" t="s">
        <v>4427</v>
      </c>
      <c r="D1081" s="36" t="s">
        <v>2135</v>
      </c>
      <c r="E1081" s="36" t="str">
        <f t="shared" si="48"/>
        <v>2020_FL</v>
      </c>
      <c r="F1081" s="45">
        <v>2020</v>
      </c>
      <c r="G1081" s="45">
        <f>_xlfn.XLOOKUP(I1081,Main_OG!$B$1:$B$766,Main_OG!$O$1:$O$766,"")</f>
        <v>0</v>
      </c>
      <c r="H1081" s="45">
        <f>_xlfn.XLOOKUP(E1081,Main_OG!$D$1:$D$766,Main_OG!$J$1:$J$766,"")</f>
        <v>2</v>
      </c>
      <c r="I1081" s="45" t="s">
        <v>111</v>
      </c>
      <c r="J1081" s="45" t="str">
        <f t="shared" si="49"/>
        <v>Gulf Power Co_FL</v>
      </c>
      <c r="K1081" s="45" t="str">
        <f t="shared" si="50"/>
        <v>Gulf Power Co_FL</v>
      </c>
      <c r="L1081" s="45" t="s">
        <v>2150</v>
      </c>
      <c r="M1081" s="45">
        <v>0</v>
      </c>
      <c r="N1081" s="45">
        <v>57909</v>
      </c>
      <c r="O1081" s="45">
        <v>245</v>
      </c>
      <c r="P1081" s="45">
        <v>0</v>
      </c>
      <c r="Q1081" s="45">
        <v>0</v>
      </c>
      <c r="R1081" s="45">
        <v>3602790</v>
      </c>
      <c r="S1081" s="45">
        <v>1664368</v>
      </c>
      <c r="T1081" s="45">
        <v>0</v>
      </c>
      <c r="U1081" s="45">
        <v>0</v>
      </c>
      <c r="V1081" s="45">
        <v>10.444425000000001</v>
      </c>
      <c r="W1081" s="45">
        <v>7.2711683999999996</v>
      </c>
      <c r="X1081" s="45">
        <v>0</v>
      </c>
      <c r="Y1081" s="46">
        <v>1068377.5</v>
      </c>
      <c r="Z1081" s="46">
        <v>49260.684558114655</v>
      </c>
      <c r="AA1081" s="47">
        <f>_xlfn.XLOOKUP($E1081,Main_OG!$D$1:$D$766,Main_OG!AJ$1:AJ$766,"")</f>
        <v>15006074</v>
      </c>
      <c r="AB1081" s="47">
        <f>_xlfn.XLOOKUP($E1081,Main_OG!$D$1:$D$766,Main_OG!AK$1:AK$766,"")</f>
        <v>6239496</v>
      </c>
      <c r="AC1081" s="47">
        <f>_xlfn.XLOOKUP($E1081,Main_OG!$D$1:$D$766,Main_OG!AL$1:AL$766,"")</f>
        <v>2732402598</v>
      </c>
      <c r="AD1081" s="47">
        <f>_xlfn.XLOOKUP($E1081,Main_OG!$D$1:$D$766,Main_OG!AM$1:AM$766,"")</f>
        <v>0</v>
      </c>
    </row>
    <row r="1082" spans="1:30" x14ac:dyDescent="0.35">
      <c r="A1082" s="36" t="s">
        <v>2151</v>
      </c>
      <c r="B1082" s="45" t="s">
        <v>824</v>
      </c>
      <c r="C1082" s="45" t="s">
        <v>4428</v>
      </c>
      <c r="D1082" s="36" t="s">
        <v>2151</v>
      </c>
      <c r="E1082" s="36" t="str">
        <f t="shared" si="48"/>
        <v>2006_AK</v>
      </c>
      <c r="F1082" s="45">
        <v>2006</v>
      </c>
      <c r="G1082" s="45">
        <f>_xlfn.XLOOKUP(I1082,Main_OG!$B$1:$B$766,Main_OG!$O$1:$O$766,"")</f>
        <v>0</v>
      </c>
      <c r="H1082" s="45">
        <f>_xlfn.XLOOKUP(E1082,Main_OG!$D$1:$D$766,Main_OG!$J$1:$J$766,"")</f>
        <v>0</v>
      </c>
      <c r="I1082" s="45" t="s">
        <v>824</v>
      </c>
      <c r="J1082" s="45" t="str">
        <f t="shared" si="49"/>
        <v>Gustavus Electric Inc_AK</v>
      </c>
      <c r="K1082" s="45" t="str">
        <f t="shared" si="50"/>
        <v>Gustavus Electric Inc_AK</v>
      </c>
      <c r="L1082" s="45" t="s">
        <v>2152</v>
      </c>
      <c r="M1082" s="45">
        <v>0</v>
      </c>
      <c r="N1082" s="45">
        <v>110</v>
      </c>
      <c r="O1082" s="45">
        <v>0</v>
      </c>
      <c r="P1082" s="45">
        <v>399</v>
      </c>
      <c r="Q1082" s="45">
        <v>0</v>
      </c>
      <c r="R1082" s="45">
        <v>424</v>
      </c>
      <c r="S1082" s="45">
        <v>0</v>
      </c>
      <c r="T1082" s="45">
        <v>588</v>
      </c>
      <c r="U1082" s="45">
        <v>0</v>
      </c>
      <c r="V1082" s="45">
        <v>64.242424242424235</v>
      </c>
      <c r="W1082" s="45">
        <v>0</v>
      </c>
      <c r="X1082" s="45">
        <v>72.592592592592595</v>
      </c>
      <c r="Y1082" s="46">
        <v>47546.2</v>
      </c>
      <c r="Z1082" s="46">
        <v>70407.314060968274</v>
      </c>
      <c r="AA1082" s="47">
        <f>_xlfn.XLOOKUP($E1082,Main_OG!$D$1:$D$766,Main_OG!AJ$1:AJ$766,"")</f>
        <v>968457.74</v>
      </c>
      <c r="AB1082" s="47">
        <f>_xlfn.XLOOKUP($E1082,Main_OG!$D$1:$D$766,Main_OG!AK$1:AK$766,"")</f>
        <v>2895506.1599999997</v>
      </c>
      <c r="AC1082" s="47">
        <f>_xlfn.XLOOKUP($E1082,Main_OG!$D$1:$D$766,Main_OG!AL$1:AL$766,"")</f>
        <v>88962825.159999996</v>
      </c>
      <c r="AD1082" s="47">
        <f>_xlfn.XLOOKUP($E1082,Main_OG!$D$1:$D$766,Main_OG!AM$1:AM$766,"")</f>
        <v>0</v>
      </c>
    </row>
    <row r="1083" spans="1:30" x14ac:dyDescent="0.35">
      <c r="A1083" s="36" t="s">
        <v>2151</v>
      </c>
      <c r="B1083" s="45" t="s">
        <v>824</v>
      </c>
      <c r="C1083" s="45" t="s">
        <v>4428</v>
      </c>
      <c r="D1083" s="36" t="s">
        <v>2151</v>
      </c>
      <c r="E1083" s="36" t="str">
        <f t="shared" si="48"/>
        <v>2007_AK</v>
      </c>
      <c r="F1083" s="45">
        <v>2007</v>
      </c>
      <c r="G1083" s="45">
        <f>_xlfn.XLOOKUP(I1083,Main_OG!$B$1:$B$766,Main_OG!$O$1:$O$766,"")</f>
        <v>0</v>
      </c>
      <c r="H1083" s="45">
        <f>_xlfn.XLOOKUP(E1083,Main_OG!$D$1:$D$766,Main_OG!$J$1:$J$766,"")</f>
        <v>0</v>
      </c>
      <c r="I1083" s="45" t="s">
        <v>824</v>
      </c>
      <c r="J1083" s="45" t="str">
        <f t="shared" si="49"/>
        <v>Gustavus Electric Inc_AK</v>
      </c>
      <c r="K1083" s="45" t="str">
        <f t="shared" si="50"/>
        <v>Gustavus Electric Inc_AK</v>
      </c>
      <c r="L1083" s="45" t="s">
        <v>2153</v>
      </c>
      <c r="M1083" s="45">
        <v>0</v>
      </c>
      <c r="N1083" s="45">
        <v>123</v>
      </c>
      <c r="O1083" s="45">
        <v>0</v>
      </c>
      <c r="P1083" s="45">
        <v>383</v>
      </c>
      <c r="Q1083" s="45">
        <v>0</v>
      </c>
      <c r="R1083" s="45">
        <v>440</v>
      </c>
      <c r="S1083" s="45">
        <v>0</v>
      </c>
      <c r="T1083" s="45">
        <v>571</v>
      </c>
      <c r="U1083" s="45">
        <v>0</v>
      </c>
      <c r="V1083" s="45">
        <v>60.86</v>
      </c>
      <c r="W1083" s="45">
        <v>0</v>
      </c>
      <c r="X1083" s="45">
        <v>70.930000000000007</v>
      </c>
      <c r="Y1083" s="46">
        <v>50126.7</v>
      </c>
      <c r="Z1083" s="46">
        <v>73683.227987652499</v>
      </c>
      <c r="AA1083" s="47">
        <f>_xlfn.XLOOKUP($E1083,Main_OG!$D$1:$D$766,Main_OG!AJ$1:AJ$766,"")</f>
        <v>996372</v>
      </c>
      <c r="AB1083" s="47">
        <f>_xlfn.XLOOKUP($E1083,Main_OG!$D$1:$D$766,Main_OG!AK$1:AK$766,"")</f>
        <v>3695916</v>
      </c>
      <c r="AC1083" s="47">
        <f>_xlfn.XLOOKUP($E1083,Main_OG!$D$1:$D$766,Main_OG!AL$1:AL$766,"")</f>
        <v>83891130</v>
      </c>
      <c r="AD1083" s="47">
        <f>_xlfn.XLOOKUP($E1083,Main_OG!$D$1:$D$766,Main_OG!AM$1:AM$766,"")</f>
        <v>0</v>
      </c>
    </row>
    <row r="1084" spans="1:30" x14ac:dyDescent="0.35">
      <c r="A1084" s="36" t="s">
        <v>2151</v>
      </c>
      <c r="B1084" s="45" t="s">
        <v>824</v>
      </c>
      <c r="C1084" s="45" t="s">
        <v>4428</v>
      </c>
      <c r="D1084" s="36" t="s">
        <v>2151</v>
      </c>
      <c r="E1084" s="36" t="str">
        <f t="shared" si="48"/>
        <v>2008_AK</v>
      </c>
      <c r="F1084" s="45">
        <v>2008</v>
      </c>
      <c r="G1084" s="45">
        <f>_xlfn.XLOOKUP(I1084,Main_OG!$B$1:$B$766,Main_OG!$O$1:$O$766,"")</f>
        <v>0</v>
      </c>
      <c r="H1084" s="45">
        <f>_xlfn.XLOOKUP(E1084,Main_OG!$D$1:$D$766,Main_OG!$J$1:$J$766,"")</f>
        <v>0</v>
      </c>
      <c r="I1084" s="45" t="s">
        <v>824</v>
      </c>
      <c r="J1084" s="45" t="str">
        <f t="shared" si="49"/>
        <v>Gustavus Electric Inc_AK</v>
      </c>
      <c r="K1084" s="45" t="str">
        <f t="shared" si="50"/>
        <v>Gustavus Electric Inc_AK</v>
      </c>
      <c r="L1084" s="45" t="s">
        <v>2154</v>
      </c>
      <c r="M1084" s="45">
        <v>0</v>
      </c>
      <c r="N1084" s="45">
        <v>131</v>
      </c>
      <c r="O1084" s="45">
        <v>0</v>
      </c>
      <c r="P1084" s="45">
        <v>391</v>
      </c>
      <c r="Q1084" s="45">
        <v>0</v>
      </c>
      <c r="R1084" s="45">
        <v>754</v>
      </c>
      <c r="S1084" s="45">
        <v>0</v>
      </c>
      <c r="T1084" s="45">
        <v>811</v>
      </c>
      <c r="U1084" s="45">
        <v>0</v>
      </c>
      <c r="V1084" s="45">
        <v>74.14</v>
      </c>
      <c r="W1084" s="45">
        <v>0</v>
      </c>
      <c r="X1084" s="45">
        <v>84.22</v>
      </c>
      <c r="Y1084" s="46">
        <v>49926.6</v>
      </c>
      <c r="Z1084" s="46">
        <v>72625.262744470543</v>
      </c>
      <c r="AA1084" s="47">
        <f>_xlfn.XLOOKUP($E1084,Main_OG!$D$1:$D$766,Main_OG!AJ$1:AJ$766,"")</f>
        <v>994228</v>
      </c>
      <c r="AB1084" s="47">
        <f>_xlfn.XLOOKUP($E1084,Main_OG!$D$1:$D$766,Main_OG!AK$1:AK$766,"")</f>
        <v>3309288</v>
      </c>
      <c r="AC1084" s="47">
        <f>_xlfn.XLOOKUP($E1084,Main_OG!$D$1:$D$766,Main_OG!AL$1:AL$766,"")</f>
        <v>88306788</v>
      </c>
      <c r="AD1084" s="47">
        <f>_xlfn.XLOOKUP($E1084,Main_OG!$D$1:$D$766,Main_OG!AM$1:AM$766,"")</f>
        <v>0</v>
      </c>
    </row>
    <row r="1085" spans="1:30" x14ac:dyDescent="0.35">
      <c r="A1085" s="36" t="s">
        <v>2151</v>
      </c>
      <c r="B1085" s="45" t="s">
        <v>824</v>
      </c>
      <c r="C1085" s="45" t="s">
        <v>4428</v>
      </c>
      <c r="D1085" s="36" t="s">
        <v>2151</v>
      </c>
      <c r="E1085" s="36" t="str">
        <f t="shared" si="48"/>
        <v>2009_AK</v>
      </c>
      <c r="F1085" s="45">
        <v>2009</v>
      </c>
      <c r="G1085" s="45">
        <f>_xlfn.XLOOKUP(I1085,Main_OG!$B$1:$B$766,Main_OG!$O$1:$O$766,"")</f>
        <v>0</v>
      </c>
      <c r="H1085" s="45">
        <f>_xlfn.XLOOKUP(E1085,Main_OG!$D$1:$D$766,Main_OG!$J$1:$J$766,"")</f>
        <v>0</v>
      </c>
      <c r="I1085" s="45" t="s">
        <v>824</v>
      </c>
      <c r="J1085" s="45" t="str">
        <f t="shared" si="49"/>
        <v>Gustavus Electric Inc_AK</v>
      </c>
      <c r="K1085" s="45" t="str">
        <f t="shared" si="50"/>
        <v>Gustavus Electric Inc_AK</v>
      </c>
      <c r="L1085" s="45" t="s">
        <v>2155</v>
      </c>
      <c r="M1085" s="45">
        <v>0</v>
      </c>
      <c r="N1085" s="45">
        <v>139</v>
      </c>
      <c r="O1085" s="45">
        <v>0</v>
      </c>
      <c r="P1085" s="45">
        <v>394</v>
      </c>
      <c r="Q1085" s="45">
        <v>0</v>
      </c>
      <c r="R1085" s="45">
        <v>797</v>
      </c>
      <c r="S1085" s="45">
        <v>0</v>
      </c>
      <c r="T1085" s="45">
        <v>752</v>
      </c>
      <c r="U1085" s="45">
        <v>0</v>
      </c>
      <c r="V1085" s="45">
        <v>53.2</v>
      </c>
      <c r="W1085" s="45">
        <v>0</v>
      </c>
      <c r="X1085" s="45">
        <v>63.83</v>
      </c>
      <c r="Y1085" s="46">
        <v>54951.9</v>
      </c>
      <c r="Z1085" s="46">
        <v>78626.832356791798</v>
      </c>
      <c r="AA1085" s="47">
        <f>_xlfn.XLOOKUP($E1085,Main_OG!$D$1:$D$766,Main_OG!AJ$1:AJ$766,"")</f>
        <v>1025918</v>
      </c>
      <c r="AB1085" s="47">
        <f>_xlfn.XLOOKUP($E1085,Main_OG!$D$1:$D$766,Main_OG!AK$1:AK$766,"")</f>
        <v>3992640</v>
      </c>
      <c r="AC1085" s="47">
        <f>_xlfn.XLOOKUP($E1085,Main_OG!$D$1:$D$766,Main_OG!AL$1:AL$766,"")</f>
        <v>77900336</v>
      </c>
      <c r="AD1085" s="47">
        <f>_xlfn.XLOOKUP($E1085,Main_OG!$D$1:$D$766,Main_OG!AM$1:AM$766,"")</f>
        <v>0</v>
      </c>
    </row>
    <row r="1086" spans="1:30" x14ac:dyDescent="0.35">
      <c r="A1086" s="36" t="s">
        <v>2151</v>
      </c>
      <c r="B1086" s="45" t="s">
        <v>824</v>
      </c>
      <c r="C1086" s="45" t="s">
        <v>4428</v>
      </c>
      <c r="D1086" s="36" t="s">
        <v>2151</v>
      </c>
      <c r="E1086" s="36" t="str">
        <f t="shared" si="48"/>
        <v>2010_AK</v>
      </c>
      <c r="F1086" s="45">
        <v>2010</v>
      </c>
      <c r="G1086" s="45">
        <f>_xlfn.XLOOKUP(I1086,Main_OG!$B$1:$B$766,Main_OG!$O$1:$O$766,"")</f>
        <v>0</v>
      </c>
      <c r="H1086" s="45">
        <f>_xlfn.XLOOKUP(E1086,Main_OG!$D$1:$D$766,Main_OG!$J$1:$J$766,"")</f>
        <v>0</v>
      </c>
      <c r="I1086" s="45" t="s">
        <v>824</v>
      </c>
      <c r="J1086" s="45" t="str">
        <f t="shared" si="49"/>
        <v>Gustavus Electric Inc_AK</v>
      </c>
      <c r="K1086" s="45" t="str">
        <f t="shared" si="50"/>
        <v>Gustavus Electric Inc_AK</v>
      </c>
      <c r="L1086" s="45" t="s">
        <v>2156</v>
      </c>
      <c r="M1086" s="45">
        <v>0</v>
      </c>
      <c r="N1086" s="45">
        <v>149</v>
      </c>
      <c r="O1086" s="45">
        <v>0</v>
      </c>
      <c r="P1086" s="45">
        <v>424</v>
      </c>
      <c r="Q1086" s="45">
        <v>0</v>
      </c>
      <c r="R1086" s="45">
        <v>841</v>
      </c>
      <c r="S1086" s="45">
        <v>0</v>
      </c>
      <c r="T1086" s="45">
        <v>860</v>
      </c>
      <c r="U1086" s="45">
        <v>0</v>
      </c>
      <c r="V1086" s="45">
        <v>35.43</v>
      </c>
      <c r="W1086" s="45">
        <v>0</v>
      </c>
      <c r="X1086" s="45">
        <v>46.16</v>
      </c>
      <c r="Y1086" s="46">
        <v>53652</v>
      </c>
      <c r="Z1086" s="46">
        <v>75144.751548358356</v>
      </c>
      <c r="AA1086" s="47">
        <f>_xlfn.XLOOKUP($E1086,Main_OG!$D$1:$D$766,Main_OG!AJ$1:AJ$766,"")</f>
        <v>993000</v>
      </c>
      <c r="AB1086" s="47">
        <f>_xlfn.XLOOKUP($E1086,Main_OG!$D$1:$D$766,Main_OG!AK$1:AK$766,"")</f>
        <v>3244592</v>
      </c>
      <c r="AC1086" s="47">
        <f>_xlfn.XLOOKUP($E1086,Main_OG!$D$1:$D$766,Main_OG!AL$1:AL$766,"")</f>
        <v>81353948</v>
      </c>
      <c r="AD1086" s="47">
        <f>_xlfn.XLOOKUP($E1086,Main_OG!$D$1:$D$766,Main_OG!AM$1:AM$766,"")</f>
        <v>0</v>
      </c>
    </row>
    <row r="1087" spans="1:30" x14ac:dyDescent="0.35">
      <c r="A1087" s="36" t="s">
        <v>2151</v>
      </c>
      <c r="B1087" s="45" t="s">
        <v>824</v>
      </c>
      <c r="C1087" s="45" t="s">
        <v>4428</v>
      </c>
      <c r="D1087" s="36" t="s">
        <v>2151</v>
      </c>
      <c r="E1087" s="36" t="str">
        <f t="shared" si="48"/>
        <v>2011_AK</v>
      </c>
      <c r="F1087" s="45">
        <v>2011</v>
      </c>
      <c r="G1087" s="45">
        <f>_xlfn.XLOOKUP(I1087,Main_OG!$B$1:$B$766,Main_OG!$O$1:$O$766,"")</f>
        <v>0</v>
      </c>
      <c r="H1087" s="45">
        <f>_xlfn.XLOOKUP(E1087,Main_OG!$D$1:$D$766,Main_OG!$J$1:$J$766,"")</f>
        <v>0</v>
      </c>
      <c r="I1087" s="45" t="s">
        <v>824</v>
      </c>
      <c r="J1087" s="45" t="str">
        <f t="shared" si="49"/>
        <v>Gustavus Electric Inc_AK</v>
      </c>
      <c r="K1087" s="45" t="str">
        <f t="shared" si="50"/>
        <v>Gustavus Electric Inc_AK</v>
      </c>
      <c r="L1087" s="45" t="s">
        <v>2157</v>
      </c>
      <c r="M1087" s="45">
        <v>0</v>
      </c>
      <c r="N1087" s="45">
        <v>152</v>
      </c>
      <c r="O1087" s="45">
        <v>0</v>
      </c>
      <c r="P1087" s="45">
        <v>439</v>
      </c>
      <c r="Q1087" s="45">
        <v>0</v>
      </c>
      <c r="R1087" s="45">
        <v>913</v>
      </c>
      <c r="S1087" s="45">
        <v>0</v>
      </c>
      <c r="T1087" s="45">
        <v>912</v>
      </c>
      <c r="U1087" s="45">
        <v>0</v>
      </c>
      <c r="V1087" s="45">
        <v>40.31</v>
      </c>
      <c r="W1087" s="45">
        <v>0</v>
      </c>
      <c r="X1087" s="45">
        <v>49.78</v>
      </c>
      <c r="Y1087" s="46">
        <v>54045.5</v>
      </c>
      <c r="Z1087" s="46">
        <v>74819.097140025115</v>
      </c>
      <c r="AA1087" s="47">
        <f>_xlfn.XLOOKUP($E1087,Main_OG!$D$1:$D$766,Main_OG!AJ$1:AJ$766,"")</f>
        <v>1023324</v>
      </c>
      <c r="AB1087" s="47">
        <f>_xlfn.XLOOKUP($E1087,Main_OG!$D$1:$D$766,Main_OG!AK$1:AK$766,"")</f>
        <v>3226522</v>
      </c>
      <c r="AC1087" s="47">
        <f>_xlfn.XLOOKUP($E1087,Main_OG!$D$1:$D$766,Main_OG!AL$1:AL$766,"")</f>
        <v>85181020</v>
      </c>
      <c r="AD1087" s="47">
        <f>_xlfn.XLOOKUP($E1087,Main_OG!$D$1:$D$766,Main_OG!AM$1:AM$766,"")</f>
        <v>0</v>
      </c>
    </row>
    <row r="1088" spans="1:30" x14ac:dyDescent="0.35">
      <c r="A1088" s="36" t="s">
        <v>2158</v>
      </c>
      <c r="B1088" s="45" t="s">
        <v>824</v>
      </c>
      <c r="C1088" s="45" t="s">
        <v>4429</v>
      </c>
      <c r="D1088" s="36" t="s">
        <v>2158</v>
      </c>
      <c r="E1088" s="36" t="str">
        <f t="shared" si="48"/>
        <v>2006_AK</v>
      </c>
      <c r="F1088" s="45">
        <v>2006</v>
      </c>
      <c r="G1088" s="45">
        <f>_xlfn.XLOOKUP(I1088,Main_OG!$B$1:$B$766,Main_OG!$O$1:$O$766,"")</f>
        <v>0</v>
      </c>
      <c r="H1088" s="45">
        <f>_xlfn.XLOOKUP(E1088,Main_OG!$D$1:$D$766,Main_OG!$J$1:$J$766,"")</f>
        <v>0</v>
      </c>
      <c r="I1088" s="45" t="s">
        <v>824</v>
      </c>
      <c r="J1088" s="45" t="str">
        <f t="shared" si="49"/>
        <v>Gwitchyaa Zhee Utility Co_AK</v>
      </c>
      <c r="K1088" s="45" t="str">
        <f t="shared" si="50"/>
        <v>Gwitchyaa Zhee Utility Co_AK</v>
      </c>
      <c r="L1088" s="45" t="s">
        <v>2159</v>
      </c>
      <c r="M1088" s="45">
        <v>0</v>
      </c>
      <c r="N1088" s="45">
        <v>84</v>
      </c>
      <c r="O1088" s="45">
        <v>0</v>
      </c>
      <c r="P1088" s="45">
        <v>255</v>
      </c>
      <c r="Q1088" s="45">
        <v>0</v>
      </c>
      <c r="R1088" s="45">
        <v>586</v>
      </c>
      <c r="S1088" s="45">
        <v>0</v>
      </c>
      <c r="T1088" s="45">
        <v>313</v>
      </c>
      <c r="U1088" s="45">
        <v>0</v>
      </c>
      <c r="V1088" s="45">
        <v>36.017209588199137</v>
      </c>
      <c r="W1088" s="45">
        <v>0</v>
      </c>
      <c r="X1088" s="45">
        <v>29.724596391263059</v>
      </c>
      <c r="Y1088" s="46">
        <v>47546.2</v>
      </c>
      <c r="Z1088" s="46">
        <v>70407.314060968274</v>
      </c>
      <c r="AA1088" s="47">
        <f>_xlfn.XLOOKUP($E1088,Main_OG!$D$1:$D$766,Main_OG!AJ$1:AJ$766,"")</f>
        <v>968457.74</v>
      </c>
      <c r="AB1088" s="47">
        <f>_xlfn.XLOOKUP($E1088,Main_OG!$D$1:$D$766,Main_OG!AK$1:AK$766,"")</f>
        <v>2895506.1599999997</v>
      </c>
      <c r="AC1088" s="47">
        <f>_xlfn.XLOOKUP($E1088,Main_OG!$D$1:$D$766,Main_OG!AL$1:AL$766,"")</f>
        <v>88962825.159999996</v>
      </c>
      <c r="AD1088" s="47">
        <f>_xlfn.XLOOKUP($E1088,Main_OG!$D$1:$D$766,Main_OG!AM$1:AM$766,"")</f>
        <v>0</v>
      </c>
    </row>
    <row r="1089" spans="1:30" x14ac:dyDescent="0.35">
      <c r="A1089" s="36" t="s">
        <v>2158</v>
      </c>
      <c r="B1089" s="45" t="s">
        <v>824</v>
      </c>
      <c r="C1089" s="45" t="s">
        <v>4429</v>
      </c>
      <c r="D1089" s="36" t="s">
        <v>2158</v>
      </c>
      <c r="E1089" s="36" t="str">
        <f t="shared" si="48"/>
        <v>2007_AK</v>
      </c>
      <c r="F1089" s="45">
        <v>2007</v>
      </c>
      <c r="G1089" s="45">
        <f>_xlfn.XLOOKUP(I1089,Main_OG!$B$1:$B$766,Main_OG!$O$1:$O$766,"")</f>
        <v>0</v>
      </c>
      <c r="H1089" s="45">
        <f>_xlfn.XLOOKUP(E1089,Main_OG!$D$1:$D$766,Main_OG!$J$1:$J$766,"")</f>
        <v>0</v>
      </c>
      <c r="I1089" s="45" t="s">
        <v>824</v>
      </c>
      <c r="J1089" s="45" t="str">
        <f t="shared" si="49"/>
        <v>Gwitchyaa Zhee Utility Co_AK</v>
      </c>
      <c r="K1089" s="45" t="str">
        <f t="shared" si="50"/>
        <v>Gwitchyaa Zhee Utility Co_AK</v>
      </c>
      <c r="L1089" s="45" t="s">
        <v>2160</v>
      </c>
      <c r="M1089" s="45">
        <v>0</v>
      </c>
      <c r="N1089" s="45">
        <v>100</v>
      </c>
      <c r="O1089" s="45">
        <v>0</v>
      </c>
      <c r="P1089" s="45">
        <v>307</v>
      </c>
      <c r="Q1089" s="45">
        <v>0</v>
      </c>
      <c r="R1089" s="45">
        <v>569</v>
      </c>
      <c r="S1089" s="45">
        <v>0</v>
      </c>
      <c r="T1089" s="45">
        <v>328</v>
      </c>
      <c r="U1089" s="45">
        <v>0</v>
      </c>
      <c r="V1089" s="45">
        <v>33.06</v>
      </c>
      <c r="W1089" s="45">
        <v>0</v>
      </c>
      <c r="X1089" s="45">
        <v>32.799999999999997</v>
      </c>
      <c r="Y1089" s="46">
        <v>50126.7</v>
      </c>
      <c r="Z1089" s="46">
        <v>73683.227987652499</v>
      </c>
      <c r="AA1089" s="47">
        <f>_xlfn.XLOOKUP($E1089,Main_OG!$D$1:$D$766,Main_OG!AJ$1:AJ$766,"")</f>
        <v>996372</v>
      </c>
      <c r="AB1089" s="47">
        <f>_xlfn.XLOOKUP($E1089,Main_OG!$D$1:$D$766,Main_OG!AK$1:AK$766,"")</f>
        <v>3695916</v>
      </c>
      <c r="AC1089" s="47">
        <f>_xlfn.XLOOKUP($E1089,Main_OG!$D$1:$D$766,Main_OG!AL$1:AL$766,"")</f>
        <v>83891130</v>
      </c>
      <c r="AD1089" s="47">
        <f>_xlfn.XLOOKUP($E1089,Main_OG!$D$1:$D$766,Main_OG!AM$1:AM$766,"")</f>
        <v>0</v>
      </c>
    </row>
    <row r="1090" spans="1:30" x14ac:dyDescent="0.35">
      <c r="A1090" s="36" t="s">
        <v>2158</v>
      </c>
      <c r="B1090" s="45" t="s">
        <v>824</v>
      </c>
      <c r="C1090" s="45" t="s">
        <v>4429</v>
      </c>
      <c r="D1090" s="36" t="s">
        <v>2158</v>
      </c>
      <c r="E1090" s="36" t="str">
        <f t="shared" ref="E1090:E1153" si="51">_xlfn.CONCAT(F1090,"_",I1090)</f>
        <v>2008_AK</v>
      </c>
      <c r="F1090" s="45">
        <v>2008</v>
      </c>
      <c r="G1090" s="45">
        <f>_xlfn.XLOOKUP(I1090,Main_OG!$B$1:$B$766,Main_OG!$O$1:$O$766,"")</f>
        <v>0</v>
      </c>
      <c r="H1090" s="45">
        <f>_xlfn.XLOOKUP(E1090,Main_OG!$D$1:$D$766,Main_OG!$J$1:$J$766,"")</f>
        <v>0</v>
      </c>
      <c r="I1090" s="45" t="s">
        <v>824</v>
      </c>
      <c r="J1090" s="45" t="str">
        <f t="shared" ref="J1090:J1153" si="52">_xlfn.CONCAT(A1090,"_",B1090)</f>
        <v>Gwitchyaa Zhee Utility Co_AK</v>
      </c>
      <c r="K1090" s="45" t="str">
        <f t="shared" ref="K1090:K1153" si="53">_xlfn.CONCAT(D1090,"_",B1090)</f>
        <v>Gwitchyaa Zhee Utility Co_AK</v>
      </c>
      <c r="L1090" s="45" t="s">
        <v>2161</v>
      </c>
      <c r="M1090" s="45">
        <v>0</v>
      </c>
      <c r="N1090" s="45">
        <v>82</v>
      </c>
      <c r="O1090" s="45">
        <v>0</v>
      </c>
      <c r="P1090" s="45">
        <v>312</v>
      </c>
      <c r="Q1090" s="45">
        <v>0</v>
      </c>
      <c r="R1090" s="45">
        <v>1328</v>
      </c>
      <c r="S1090" s="45">
        <v>0</v>
      </c>
      <c r="T1090" s="45">
        <v>980</v>
      </c>
      <c r="U1090" s="45">
        <v>0</v>
      </c>
      <c r="V1090" s="45">
        <v>35.26</v>
      </c>
      <c r="W1090" s="45">
        <v>0</v>
      </c>
      <c r="X1090" s="45">
        <v>33.51</v>
      </c>
      <c r="Y1090" s="46">
        <v>49926.6</v>
      </c>
      <c r="Z1090" s="46">
        <v>72625.262744470543</v>
      </c>
      <c r="AA1090" s="47">
        <f>_xlfn.XLOOKUP($E1090,Main_OG!$D$1:$D$766,Main_OG!AJ$1:AJ$766,"")</f>
        <v>994228</v>
      </c>
      <c r="AB1090" s="47">
        <f>_xlfn.XLOOKUP($E1090,Main_OG!$D$1:$D$766,Main_OG!AK$1:AK$766,"")</f>
        <v>3309288</v>
      </c>
      <c r="AC1090" s="47">
        <f>_xlfn.XLOOKUP($E1090,Main_OG!$D$1:$D$766,Main_OG!AL$1:AL$766,"")</f>
        <v>88306788</v>
      </c>
      <c r="AD1090" s="47">
        <f>_xlfn.XLOOKUP($E1090,Main_OG!$D$1:$D$766,Main_OG!AM$1:AM$766,"")</f>
        <v>0</v>
      </c>
    </row>
    <row r="1091" spans="1:30" x14ac:dyDescent="0.35">
      <c r="A1091" s="36" t="s">
        <v>2158</v>
      </c>
      <c r="B1091" s="45" t="s">
        <v>824</v>
      </c>
      <c r="C1091" s="45" t="s">
        <v>4429</v>
      </c>
      <c r="D1091" s="36" t="s">
        <v>2158</v>
      </c>
      <c r="E1091" s="36" t="str">
        <f t="shared" si="51"/>
        <v>2009_AK</v>
      </c>
      <c r="F1091" s="45">
        <v>2009</v>
      </c>
      <c r="G1091" s="45">
        <f>_xlfn.XLOOKUP(I1091,Main_OG!$B$1:$B$766,Main_OG!$O$1:$O$766,"")</f>
        <v>0</v>
      </c>
      <c r="H1091" s="45">
        <f>_xlfn.XLOOKUP(E1091,Main_OG!$D$1:$D$766,Main_OG!$J$1:$J$766,"")</f>
        <v>0</v>
      </c>
      <c r="I1091" s="45" t="s">
        <v>824</v>
      </c>
      <c r="J1091" s="45" t="str">
        <f t="shared" si="52"/>
        <v>Gwitchyaa Zhee Utility Co_AK</v>
      </c>
      <c r="K1091" s="45" t="str">
        <f t="shared" si="53"/>
        <v>Gwitchyaa Zhee Utility Co_AK</v>
      </c>
      <c r="L1091" s="45" t="s">
        <v>2162</v>
      </c>
      <c r="M1091" s="45">
        <v>0</v>
      </c>
      <c r="N1091" s="45">
        <v>94</v>
      </c>
      <c r="O1091" s="45">
        <v>0</v>
      </c>
      <c r="P1091" s="45">
        <v>345</v>
      </c>
      <c r="Q1091" s="45">
        <v>0</v>
      </c>
      <c r="R1091" s="45">
        <v>1335</v>
      </c>
      <c r="S1091" s="45">
        <v>0</v>
      </c>
      <c r="T1091" s="45">
        <v>976</v>
      </c>
      <c r="U1091" s="45">
        <v>0</v>
      </c>
      <c r="V1091" s="45">
        <v>59.9</v>
      </c>
      <c r="W1091" s="45">
        <v>0</v>
      </c>
      <c r="X1091" s="45">
        <v>30.76</v>
      </c>
      <c r="Y1091" s="46">
        <v>54951.9</v>
      </c>
      <c r="Z1091" s="46">
        <v>78626.832356791798</v>
      </c>
      <c r="AA1091" s="47">
        <f>_xlfn.XLOOKUP($E1091,Main_OG!$D$1:$D$766,Main_OG!AJ$1:AJ$766,"")</f>
        <v>1025918</v>
      </c>
      <c r="AB1091" s="47">
        <f>_xlfn.XLOOKUP($E1091,Main_OG!$D$1:$D$766,Main_OG!AK$1:AK$766,"")</f>
        <v>3992640</v>
      </c>
      <c r="AC1091" s="47">
        <f>_xlfn.XLOOKUP($E1091,Main_OG!$D$1:$D$766,Main_OG!AL$1:AL$766,"")</f>
        <v>77900336</v>
      </c>
      <c r="AD1091" s="47">
        <f>_xlfn.XLOOKUP($E1091,Main_OG!$D$1:$D$766,Main_OG!AM$1:AM$766,"")</f>
        <v>0</v>
      </c>
    </row>
    <row r="1092" spans="1:30" x14ac:dyDescent="0.35">
      <c r="A1092" s="36" t="s">
        <v>2158</v>
      </c>
      <c r="B1092" s="45" t="s">
        <v>824</v>
      </c>
      <c r="C1092" s="45" t="s">
        <v>4429</v>
      </c>
      <c r="D1092" s="36" t="s">
        <v>2158</v>
      </c>
      <c r="E1092" s="36" t="str">
        <f t="shared" si="51"/>
        <v>2010_AK</v>
      </c>
      <c r="F1092" s="45">
        <v>2010</v>
      </c>
      <c r="G1092" s="45">
        <f>_xlfn.XLOOKUP(I1092,Main_OG!$B$1:$B$766,Main_OG!$O$1:$O$766,"")</f>
        <v>0</v>
      </c>
      <c r="H1092" s="45">
        <f>_xlfn.XLOOKUP(E1092,Main_OG!$D$1:$D$766,Main_OG!$J$1:$J$766,"")</f>
        <v>0</v>
      </c>
      <c r="I1092" s="45" t="s">
        <v>824</v>
      </c>
      <c r="J1092" s="45" t="str">
        <f t="shared" si="52"/>
        <v>Gwitchyaa Zhee Utility Co_AK</v>
      </c>
      <c r="K1092" s="45" t="str">
        <f t="shared" si="53"/>
        <v>Gwitchyaa Zhee Utility Co_AK</v>
      </c>
      <c r="L1092" s="45" t="s">
        <v>2163</v>
      </c>
      <c r="M1092" s="45">
        <v>0</v>
      </c>
      <c r="N1092" s="45">
        <v>95</v>
      </c>
      <c r="O1092" s="45">
        <v>0</v>
      </c>
      <c r="P1092" s="45">
        <v>345</v>
      </c>
      <c r="Q1092" s="45">
        <v>0</v>
      </c>
      <c r="R1092" s="45">
        <v>1623</v>
      </c>
      <c r="S1092" s="45">
        <v>0</v>
      </c>
      <c r="T1092" s="45">
        <v>1075</v>
      </c>
      <c r="U1092" s="45">
        <v>0</v>
      </c>
      <c r="V1092" s="45">
        <v>50.09</v>
      </c>
      <c r="W1092" s="45">
        <v>0</v>
      </c>
      <c r="X1092" s="45">
        <v>27.26</v>
      </c>
      <c r="Y1092" s="46">
        <v>53652</v>
      </c>
      <c r="Z1092" s="46">
        <v>75144.751548358356</v>
      </c>
      <c r="AA1092" s="47">
        <f>_xlfn.XLOOKUP($E1092,Main_OG!$D$1:$D$766,Main_OG!AJ$1:AJ$766,"")</f>
        <v>993000</v>
      </c>
      <c r="AB1092" s="47">
        <f>_xlfn.XLOOKUP($E1092,Main_OG!$D$1:$D$766,Main_OG!AK$1:AK$766,"")</f>
        <v>3244592</v>
      </c>
      <c r="AC1092" s="47">
        <f>_xlfn.XLOOKUP($E1092,Main_OG!$D$1:$D$766,Main_OG!AL$1:AL$766,"")</f>
        <v>81353948</v>
      </c>
      <c r="AD1092" s="47">
        <f>_xlfn.XLOOKUP($E1092,Main_OG!$D$1:$D$766,Main_OG!AM$1:AM$766,"")</f>
        <v>0</v>
      </c>
    </row>
    <row r="1093" spans="1:30" x14ac:dyDescent="0.35">
      <c r="A1093" s="36" t="s">
        <v>2158</v>
      </c>
      <c r="B1093" s="45" t="s">
        <v>824</v>
      </c>
      <c r="C1093" s="45" t="s">
        <v>4429</v>
      </c>
      <c r="D1093" s="36" t="s">
        <v>2158</v>
      </c>
      <c r="E1093" s="36" t="str">
        <f t="shared" si="51"/>
        <v>2011_AK</v>
      </c>
      <c r="F1093" s="45">
        <v>2011</v>
      </c>
      <c r="G1093" s="45">
        <f>_xlfn.XLOOKUP(I1093,Main_OG!$B$1:$B$766,Main_OG!$O$1:$O$766,"")</f>
        <v>0</v>
      </c>
      <c r="H1093" s="45">
        <f>_xlfn.XLOOKUP(E1093,Main_OG!$D$1:$D$766,Main_OG!$J$1:$J$766,"")</f>
        <v>0</v>
      </c>
      <c r="I1093" s="45" t="s">
        <v>824</v>
      </c>
      <c r="J1093" s="45" t="str">
        <f t="shared" si="52"/>
        <v>Gwitchyaa Zhee Utility Co_AK</v>
      </c>
      <c r="K1093" s="45" t="str">
        <f t="shared" si="53"/>
        <v>Gwitchyaa Zhee Utility Co_AK</v>
      </c>
      <c r="L1093" s="45" t="s">
        <v>2164</v>
      </c>
      <c r="M1093" s="45">
        <v>0</v>
      </c>
      <c r="N1093" s="45">
        <v>100</v>
      </c>
      <c r="O1093" s="45">
        <v>0</v>
      </c>
      <c r="P1093" s="45">
        <v>262</v>
      </c>
      <c r="Q1093" s="45">
        <v>0</v>
      </c>
      <c r="R1093" s="45">
        <v>1649</v>
      </c>
      <c r="S1093" s="45">
        <v>0</v>
      </c>
      <c r="T1093" s="45">
        <v>1105</v>
      </c>
      <c r="U1093" s="45">
        <v>0</v>
      </c>
      <c r="V1093" s="45">
        <v>35.6</v>
      </c>
      <c r="W1093" s="45">
        <v>0</v>
      </c>
      <c r="X1093" s="45">
        <v>33.64</v>
      </c>
      <c r="Y1093" s="46">
        <v>54045.5</v>
      </c>
      <c r="Z1093" s="46">
        <v>74819.097140025115</v>
      </c>
      <c r="AA1093" s="47">
        <f>_xlfn.XLOOKUP($E1093,Main_OG!$D$1:$D$766,Main_OG!AJ$1:AJ$766,"")</f>
        <v>1023324</v>
      </c>
      <c r="AB1093" s="47">
        <f>_xlfn.XLOOKUP($E1093,Main_OG!$D$1:$D$766,Main_OG!AK$1:AK$766,"")</f>
        <v>3226522</v>
      </c>
      <c r="AC1093" s="47">
        <f>_xlfn.XLOOKUP($E1093,Main_OG!$D$1:$D$766,Main_OG!AL$1:AL$766,"")</f>
        <v>85181020</v>
      </c>
      <c r="AD1093" s="47">
        <f>_xlfn.XLOOKUP($E1093,Main_OG!$D$1:$D$766,Main_OG!AM$1:AM$766,"")</f>
        <v>0</v>
      </c>
    </row>
    <row r="1094" spans="1:30" x14ac:dyDescent="0.35">
      <c r="A1094" s="36" t="s">
        <v>2165</v>
      </c>
      <c r="B1094" s="45" t="s">
        <v>705</v>
      </c>
      <c r="C1094" s="45" t="s">
        <v>4432</v>
      </c>
      <c r="D1094" s="36" t="s">
        <v>2165</v>
      </c>
      <c r="E1094" s="36" t="str">
        <f t="shared" si="51"/>
        <v>2006_HI</v>
      </c>
      <c r="F1094" s="45">
        <v>2006</v>
      </c>
      <c r="G1094" s="45">
        <f>_xlfn.XLOOKUP(I1094,Main_OG!$B$1:$B$766,Main_OG!$O$1:$O$766,"")</f>
        <v>0</v>
      </c>
      <c r="H1094" s="45">
        <f>_xlfn.XLOOKUP(E1094,Main_OG!$D$1:$D$766,Main_OG!$J$1:$J$766,"")</f>
        <v>0</v>
      </c>
      <c r="I1094" s="45" t="s">
        <v>705</v>
      </c>
      <c r="J1094" s="45" t="str">
        <f t="shared" si="52"/>
        <v>Hawaii Electric Light Co Inc_HI</v>
      </c>
      <c r="K1094" s="45" t="str">
        <f t="shared" si="53"/>
        <v>Hawaii Electric Light Co Inc_HI</v>
      </c>
      <c r="L1094" s="45" t="s">
        <v>2166</v>
      </c>
      <c r="M1094" s="45">
        <v>0</v>
      </c>
      <c r="N1094" s="45">
        <v>13355</v>
      </c>
      <c r="O1094" s="45">
        <v>65</v>
      </c>
      <c r="P1094" s="45">
        <v>61931</v>
      </c>
      <c r="Q1094" s="45">
        <v>0</v>
      </c>
      <c r="R1094" s="45">
        <v>137890</v>
      </c>
      <c r="S1094" s="45">
        <v>63637</v>
      </c>
      <c r="T1094" s="45">
        <v>137259</v>
      </c>
      <c r="U1094" s="45">
        <v>0</v>
      </c>
      <c r="V1094" s="45">
        <v>30.090430592774279</v>
      </c>
      <c r="W1094" s="45">
        <v>25.637957568872022</v>
      </c>
      <c r="X1094" s="45">
        <v>31.03343025227564</v>
      </c>
      <c r="Y1094" s="46">
        <v>74892.899999999994</v>
      </c>
      <c r="Z1094" s="46">
        <v>57181.894602784843</v>
      </c>
      <c r="AA1094" s="47">
        <f>_xlfn.XLOOKUP($E1094,Main_OG!$D$1:$D$766,Main_OG!AJ$1:AJ$766,"")</f>
        <v>1349818.4</v>
      </c>
      <c r="AB1094" s="47">
        <f>_xlfn.XLOOKUP($E1094,Main_OG!$D$1:$D$766,Main_OG!AK$1:AK$766,"")</f>
        <v>28422574.359999999</v>
      </c>
      <c r="AC1094" s="47">
        <f>_xlfn.XLOOKUP($E1094,Main_OG!$D$1:$D$766,Main_OG!AL$1:AL$766,"")</f>
        <v>0</v>
      </c>
      <c r="AD1094" s="47">
        <f>_xlfn.XLOOKUP($E1094,Main_OG!$D$1:$D$766,Main_OG!AM$1:AM$766,"")</f>
        <v>0</v>
      </c>
    </row>
    <row r="1095" spans="1:30" x14ac:dyDescent="0.35">
      <c r="A1095" s="36" t="s">
        <v>2165</v>
      </c>
      <c r="B1095" s="45" t="s">
        <v>705</v>
      </c>
      <c r="C1095" s="45" t="s">
        <v>4432</v>
      </c>
      <c r="D1095" s="36" t="s">
        <v>2165</v>
      </c>
      <c r="E1095" s="36" t="str">
        <f t="shared" si="51"/>
        <v>2007_HI</v>
      </c>
      <c r="F1095" s="45">
        <v>2007</v>
      </c>
      <c r="G1095" s="45">
        <f>_xlfn.XLOOKUP(I1095,Main_OG!$B$1:$B$766,Main_OG!$O$1:$O$766,"")</f>
        <v>0</v>
      </c>
      <c r="H1095" s="45">
        <f>_xlfn.XLOOKUP(E1095,Main_OG!$D$1:$D$766,Main_OG!$J$1:$J$766,"")</f>
        <v>0</v>
      </c>
      <c r="I1095" s="45" t="s">
        <v>705</v>
      </c>
      <c r="J1095" s="45" t="str">
        <f t="shared" si="52"/>
        <v>Hawaii Electric Light Co Inc_HI</v>
      </c>
      <c r="K1095" s="45" t="str">
        <f t="shared" si="53"/>
        <v>Hawaii Electric Light Co Inc_HI</v>
      </c>
      <c r="L1095" s="45" t="s">
        <v>2167</v>
      </c>
      <c r="M1095" s="45">
        <v>0</v>
      </c>
      <c r="N1095" s="45">
        <v>13598</v>
      </c>
      <c r="O1095" s="45">
        <v>68</v>
      </c>
      <c r="P1095" s="45">
        <v>64267</v>
      </c>
      <c r="Q1095" s="45">
        <v>0</v>
      </c>
      <c r="R1095" s="45">
        <v>146493</v>
      </c>
      <c r="S1095" s="45">
        <v>66255</v>
      </c>
      <c r="T1095" s="45">
        <v>147935</v>
      </c>
      <c r="U1095" s="45">
        <v>0</v>
      </c>
      <c r="V1095" s="45">
        <v>31.64</v>
      </c>
      <c r="W1095" s="45">
        <v>26.69</v>
      </c>
      <c r="X1095" s="45">
        <v>32.770000000000003</v>
      </c>
      <c r="Y1095" s="46">
        <v>76434.100000000006</v>
      </c>
      <c r="Z1095" s="46">
        <v>58094.970262412833</v>
      </c>
      <c r="AA1095" s="47">
        <f>_xlfn.XLOOKUP($E1095,Main_OG!$D$1:$D$766,Main_OG!AJ$1:AJ$766,"")</f>
        <v>1379254</v>
      </c>
      <c r="AB1095" s="47">
        <f>_xlfn.XLOOKUP($E1095,Main_OG!$D$1:$D$766,Main_OG!AK$1:AK$766,"")</f>
        <v>27886464</v>
      </c>
      <c r="AC1095" s="47">
        <f>_xlfn.XLOOKUP($E1095,Main_OG!$D$1:$D$766,Main_OG!AL$1:AL$766,"")</f>
        <v>0</v>
      </c>
      <c r="AD1095" s="47">
        <f>_xlfn.XLOOKUP($E1095,Main_OG!$D$1:$D$766,Main_OG!AM$1:AM$766,"")</f>
        <v>0</v>
      </c>
    </row>
    <row r="1096" spans="1:30" x14ac:dyDescent="0.35">
      <c r="A1096" s="36" t="s">
        <v>2165</v>
      </c>
      <c r="B1096" s="45" t="s">
        <v>705</v>
      </c>
      <c r="C1096" s="45" t="s">
        <v>4432</v>
      </c>
      <c r="D1096" s="36" t="s">
        <v>2165</v>
      </c>
      <c r="E1096" s="36" t="str">
        <f t="shared" si="51"/>
        <v>2008_HI</v>
      </c>
      <c r="F1096" s="45">
        <v>2008</v>
      </c>
      <c r="G1096" s="45">
        <f>_xlfn.XLOOKUP(I1096,Main_OG!$B$1:$B$766,Main_OG!$O$1:$O$766,"")</f>
        <v>0</v>
      </c>
      <c r="H1096" s="45">
        <f>_xlfn.XLOOKUP(E1096,Main_OG!$D$1:$D$766,Main_OG!$J$1:$J$766,"")</f>
        <v>0</v>
      </c>
      <c r="I1096" s="45" t="s">
        <v>705</v>
      </c>
      <c r="J1096" s="45" t="str">
        <f t="shared" si="52"/>
        <v>Hawaii Electric Light Co Inc_HI</v>
      </c>
      <c r="K1096" s="45" t="str">
        <f t="shared" si="53"/>
        <v>Hawaii Electric Light Co Inc_HI</v>
      </c>
      <c r="L1096" s="45" t="s">
        <v>2168</v>
      </c>
      <c r="M1096" s="45">
        <v>0</v>
      </c>
      <c r="N1096" s="45">
        <v>13461</v>
      </c>
      <c r="O1096" s="45">
        <v>70</v>
      </c>
      <c r="P1096" s="45">
        <v>65855</v>
      </c>
      <c r="Q1096" s="45">
        <v>0</v>
      </c>
      <c r="R1096" s="45">
        <v>457757</v>
      </c>
      <c r="S1096" s="45">
        <v>241859</v>
      </c>
      <c r="T1096" s="45">
        <v>441414</v>
      </c>
      <c r="U1096" s="45">
        <v>0</v>
      </c>
      <c r="V1096" s="45">
        <v>39.56</v>
      </c>
      <c r="W1096" s="45">
        <v>34.590000000000003</v>
      </c>
      <c r="X1096" s="45">
        <v>40.880000000000003</v>
      </c>
      <c r="Y1096" s="46">
        <v>76830.2</v>
      </c>
      <c r="Z1096" s="46">
        <v>57671.108148621883</v>
      </c>
      <c r="AA1096" s="47">
        <f>_xlfn.XLOOKUP($E1096,Main_OG!$D$1:$D$766,Main_OG!AJ$1:AJ$766,"")</f>
        <v>1493284</v>
      </c>
      <c r="AB1096" s="47">
        <f>_xlfn.XLOOKUP($E1096,Main_OG!$D$1:$D$766,Main_OG!AK$1:AK$766,"")</f>
        <v>26814554</v>
      </c>
      <c r="AC1096" s="47">
        <f>_xlfn.XLOOKUP($E1096,Main_OG!$D$1:$D$766,Main_OG!AL$1:AL$766,"")</f>
        <v>0</v>
      </c>
      <c r="AD1096" s="47">
        <f>_xlfn.XLOOKUP($E1096,Main_OG!$D$1:$D$766,Main_OG!AM$1:AM$766,"")</f>
        <v>0</v>
      </c>
    </row>
    <row r="1097" spans="1:30" x14ac:dyDescent="0.35">
      <c r="A1097" s="36" t="s">
        <v>2165</v>
      </c>
      <c r="B1097" s="45" t="s">
        <v>705</v>
      </c>
      <c r="C1097" s="45" t="s">
        <v>4432</v>
      </c>
      <c r="D1097" s="36" t="s">
        <v>2165</v>
      </c>
      <c r="E1097" s="36" t="str">
        <f t="shared" si="51"/>
        <v>2009_HI</v>
      </c>
      <c r="F1097" s="45">
        <v>2009</v>
      </c>
      <c r="G1097" s="45">
        <f>_xlfn.XLOOKUP(I1097,Main_OG!$B$1:$B$766,Main_OG!$O$1:$O$766,"")</f>
        <v>0</v>
      </c>
      <c r="H1097" s="45">
        <f>_xlfn.XLOOKUP(E1097,Main_OG!$D$1:$D$766,Main_OG!$J$1:$J$766,"")</f>
        <v>0</v>
      </c>
      <c r="I1097" s="45" t="s">
        <v>705</v>
      </c>
      <c r="J1097" s="45" t="str">
        <f t="shared" si="52"/>
        <v>Hawaii Electric Light Co Inc_HI</v>
      </c>
      <c r="K1097" s="45" t="str">
        <f t="shared" si="53"/>
        <v>Hawaii Electric Light Co Inc_HI</v>
      </c>
      <c r="L1097" s="45" t="s">
        <v>2169</v>
      </c>
      <c r="M1097" s="45">
        <v>0</v>
      </c>
      <c r="N1097" s="45">
        <v>13067</v>
      </c>
      <c r="O1097" s="45">
        <v>70</v>
      </c>
      <c r="P1097" s="45">
        <v>66542</v>
      </c>
      <c r="Q1097" s="45">
        <v>0</v>
      </c>
      <c r="R1097" s="45">
        <v>441377</v>
      </c>
      <c r="S1097" s="45">
        <v>238430</v>
      </c>
      <c r="T1097" s="45">
        <v>440074</v>
      </c>
      <c r="U1097" s="45">
        <v>0</v>
      </c>
      <c r="V1097" s="45">
        <v>31</v>
      </c>
      <c r="W1097" s="45">
        <v>26.13</v>
      </c>
      <c r="X1097" s="45">
        <v>32.69</v>
      </c>
      <c r="Y1097" s="46">
        <v>74118.5</v>
      </c>
      <c r="Z1097" s="46">
        <v>55036.433044210477</v>
      </c>
      <c r="AA1097" s="47">
        <f>_xlfn.XLOOKUP($E1097,Main_OG!$D$1:$D$766,Main_OG!AJ$1:AJ$766,"")</f>
        <v>1326342</v>
      </c>
      <c r="AB1097" s="47">
        <f>_xlfn.XLOOKUP($E1097,Main_OG!$D$1:$D$766,Main_OG!AK$1:AK$766,"")</f>
        <v>25479554</v>
      </c>
      <c r="AC1097" s="47">
        <f>_xlfn.XLOOKUP($E1097,Main_OG!$D$1:$D$766,Main_OG!AL$1:AL$766,"")</f>
        <v>0</v>
      </c>
      <c r="AD1097" s="47">
        <f>_xlfn.XLOOKUP($E1097,Main_OG!$D$1:$D$766,Main_OG!AM$1:AM$766,"")</f>
        <v>0</v>
      </c>
    </row>
    <row r="1098" spans="1:30" x14ac:dyDescent="0.35">
      <c r="A1098" s="36" t="s">
        <v>2165</v>
      </c>
      <c r="B1098" s="45" t="s">
        <v>705</v>
      </c>
      <c r="C1098" s="45" t="s">
        <v>4432</v>
      </c>
      <c r="D1098" s="36" t="s">
        <v>2165</v>
      </c>
      <c r="E1098" s="36" t="str">
        <f t="shared" si="51"/>
        <v>2010_HI</v>
      </c>
      <c r="F1098" s="45">
        <v>2010</v>
      </c>
      <c r="G1098" s="45">
        <f>_xlfn.XLOOKUP(I1098,Main_OG!$B$1:$B$766,Main_OG!$O$1:$O$766,"")</f>
        <v>0</v>
      </c>
      <c r="H1098" s="45">
        <f>_xlfn.XLOOKUP(E1098,Main_OG!$D$1:$D$766,Main_OG!$J$1:$J$766,"")</f>
        <v>0</v>
      </c>
      <c r="I1098" s="45" t="s">
        <v>705</v>
      </c>
      <c r="J1098" s="45" t="str">
        <f t="shared" si="52"/>
        <v>Hawaii Electric Light Co Inc_HI</v>
      </c>
      <c r="K1098" s="45" t="str">
        <f t="shared" si="53"/>
        <v>Hawaii Electric Light Co Inc_HI</v>
      </c>
      <c r="L1098" s="45" t="s">
        <v>2170</v>
      </c>
      <c r="M1098" s="45">
        <v>0</v>
      </c>
      <c r="N1098" s="45">
        <v>12825</v>
      </c>
      <c r="O1098" s="45">
        <v>69</v>
      </c>
      <c r="P1098" s="45">
        <v>67277</v>
      </c>
      <c r="Q1098" s="45">
        <v>0</v>
      </c>
      <c r="R1098" s="45">
        <v>443059</v>
      </c>
      <c r="S1098" s="45">
        <v>235782</v>
      </c>
      <c r="T1098" s="45">
        <v>430942</v>
      </c>
      <c r="U1098" s="45">
        <v>0</v>
      </c>
      <c r="V1098" s="45">
        <v>33.99</v>
      </c>
      <c r="W1098" s="45">
        <v>29.26</v>
      </c>
      <c r="X1098" s="45">
        <v>35.31</v>
      </c>
      <c r="Y1098" s="46">
        <v>76130.2</v>
      </c>
      <c r="Z1098" s="46">
        <v>55813.765942035359</v>
      </c>
      <c r="AA1098" s="47">
        <f>_xlfn.XLOOKUP($E1098,Main_OG!$D$1:$D$766,Main_OG!AJ$1:AJ$766,"")</f>
        <v>1466960</v>
      </c>
      <c r="AB1098" s="47">
        <f>_xlfn.XLOOKUP($E1098,Main_OG!$D$1:$D$766,Main_OG!AK$1:AK$766,"")</f>
        <v>24669198</v>
      </c>
      <c r="AC1098" s="47">
        <f>_xlfn.XLOOKUP($E1098,Main_OG!$D$1:$D$766,Main_OG!AL$1:AL$766,"")</f>
        <v>0</v>
      </c>
      <c r="AD1098" s="47">
        <f>_xlfn.XLOOKUP($E1098,Main_OG!$D$1:$D$766,Main_OG!AM$1:AM$766,"")</f>
        <v>0</v>
      </c>
    </row>
    <row r="1099" spans="1:30" x14ac:dyDescent="0.35">
      <c r="A1099" s="36" t="s">
        <v>2165</v>
      </c>
      <c r="B1099" s="45" t="s">
        <v>705</v>
      </c>
      <c r="C1099" s="45" t="s">
        <v>4432</v>
      </c>
      <c r="D1099" s="36" t="s">
        <v>2165</v>
      </c>
      <c r="E1099" s="36" t="str">
        <f t="shared" si="51"/>
        <v>2011_HI</v>
      </c>
      <c r="F1099" s="45">
        <v>2011</v>
      </c>
      <c r="G1099" s="45">
        <f>_xlfn.XLOOKUP(I1099,Main_OG!$B$1:$B$766,Main_OG!$O$1:$O$766,"")</f>
        <v>0</v>
      </c>
      <c r="H1099" s="45">
        <f>_xlfn.XLOOKUP(E1099,Main_OG!$D$1:$D$766,Main_OG!$J$1:$J$766,"")</f>
        <v>0</v>
      </c>
      <c r="I1099" s="45" t="s">
        <v>705</v>
      </c>
      <c r="J1099" s="45" t="str">
        <f t="shared" si="52"/>
        <v>Hawaii Electric Light Co Inc_HI</v>
      </c>
      <c r="K1099" s="45" t="str">
        <f t="shared" si="53"/>
        <v>Hawaii Electric Light Co Inc_HI</v>
      </c>
      <c r="L1099" s="45" t="s">
        <v>2171</v>
      </c>
      <c r="M1099" s="45">
        <v>0</v>
      </c>
      <c r="N1099" s="45">
        <v>12683</v>
      </c>
      <c r="O1099" s="45">
        <v>69</v>
      </c>
      <c r="P1099" s="45">
        <v>68055</v>
      </c>
      <c r="Q1099" s="45">
        <v>0</v>
      </c>
      <c r="R1099" s="45">
        <v>445698</v>
      </c>
      <c r="S1099" s="45">
        <v>231081</v>
      </c>
      <c r="T1099" s="45">
        <v>426793</v>
      </c>
      <c r="U1099" s="45">
        <v>0</v>
      </c>
      <c r="V1099" s="45">
        <v>40.92</v>
      </c>
      <c r="W1099" s="45">
        <v>35.450000000000003</v>
      </c>
      <c r="X1099" s="45">
        <v>41.92</v>
      </c>
      <c r="Y1099" s="46">
        <v>77174.2</v>
      </c>
      <c r="Z1099" s="46">
        <v>55941.088548394342</v>
      </c>
      <c r="AA1099" s="47">
        <f>_xlfn.XLOOKUP($E1099,Main_OG!$D$1:$D$766,Main_OG!AJ$1:AJ$766,"")</f>
        <v>1418880</v>
      </c>
      <c r="AB1099" s="47">
        <f>_xlfn.XLOOKUP($E1099,Main_OG!$D$1:$D$766,Main_OG!AK$1:AK$766,"")</f>
        <v>24179598</v>
      </c>
      <c r="AC1099" s="47">
        <f>_xlfn.XLOOKUP($E1099,Main_OG!$D$1:$D$766,Main_OG!AL$1:AL$766,"")</f>
        <v>0</v>
      </c>
      <c r="AD1099" s="47">
        <f>_xlfn.XLOOKUP($E1099,Main_OG!$D$1:$D$766,Main_OG!AM$1:AM$766,"")</f>
        <v>0</v>
      </c>
    </row>
    <row r="1100" spans="1:30" x14ac:dyDescent="0.35">
      <c r="A1100" s="36" t="s">
        <v>2165</v>
      </c>
      <c r="B1100" s="45" t="s">
        <v>705</v>
      </c>
      <c r="C1100" s="45" t="s">
        <v>4432</v>
      </c>
      <c r="D1100" s="36" t="s">
        <v>2165</v>
      </c>
      <c r="E1100" s="36" t="str">
        <f t="shared" si="51"/>
        <v>2012_HI</v>
      </c>
      <c r="F1100" s="45">
        <v>2012</v>
      </c>
      <c r="G1100" s="45">
        <f>_xlfn.XLOOKUP(I1100,Main_OG!$B$1:$B$766,Main_OG!$O$1:$O$766,"")</f>
        <v>0</v>
      </c>
      <c r="H1100" s="45">
        <f>_xlfn.XLOOKUP(E1100,Main_OG!$D$1:$D$766,Main_OG!$J$1:$J$766,"")</f>
        <v>0</v>
      </c>
      <c r="I1100" s="45" t="s">
        <v>705</v>
      </c>
      <c r="J1100" s="45" t="str">
        <f t="shared" si="52"/>
        <v>Hawaii Electric Light Co Inc_HI</v>
      </c>
      <c r="K1100" s="45" t="str">
        <f t="shared" si="53"/>
        <v>Hawaii Electric Light Co Inc_HI</v>
      </c>
      <c r="L1100" s="45" t="s">
        <v>2172</v>
      </c>
      <c r="M1100" s="45">
        <v>0</v>
      </c>
      <c r="N1100" s="45">
        <v>12654</v>
      </c>
      <c r="O1100" s="45">
        <v>75</v>
      </c>
      <c r="P1100" s="45">
        <v>68786</v>
      </c>
      <c r="Q1100" s="45">
        <v>0</v>
      </c>
      <c r="R1100" s="45">
        <v>430171</v>
      </c>
      <c r="S1100" s="45">
        <v>245160</v>
      </c>
      <c r="T1100" s="45">
        <v>409840</v>
      </c>
      <c r="U1100" s="45">
        <v>0</v>
      </c>
      <c r="V1100" s="45">
        <v>41.301853999999999</v>
      </c>
      <c r="W1100" s="45">
        <v>35.69885</v>
      </c>
      <c r="X1100" s="45">
        <v>42.470379000000001</v>
      </c>
      <c r="Y1100" s="46">
        <v>78694</v>
      </c>
      <c r="Z1100" s="46">
        <v>56403.423454288597</v>
      </c>
      <c r="AA1100" s="47">
        <f>_xlfn.XLOOKUP($E1100,Main_OG!$D$1:$D$766,Main_OG!AJ$1:AJ$766,"")</f>
        <v>1513452</v>
      </c>
      <c r="AB1100" s="47">
        <f>_xlfn.XLOOKUP($E1100,Main_OG!$D$1:$D$766,Main_OG!AK$1:AK$766,"")</f>
        <v>22399890</v>
      </c>
      <c r="AC1100" s="47">
        <f>_xlfn.XLOOKUP($E1100,Main_OG!$D$1:$D$766,Main_OG!AL$1:AL$766,"")</f>
        <v>0</v>
      </c>
      <c r="AD1100" s="47">
        <f>_xlfn.XLOOKUP($E1100,Main_OG!$D$1:$D$766,Main_OG!AM$1:AM$766,"")</f>
        <v>0</v>
      </c>
    </row>
    <row r="1101" spans="1:30" x14ac:dyDescent="0.35">
      <c r="A1101" s="36" t="s">
        <v>2165</v>
      </c>
      <c r="B1101" s="45" t="s">
        <v>705</v>
      </c>
      <c r="C1101" s="45" t="s">
        <v>4432</v>
      </c>
      <c r="D1101" s="36" t="s">
        <v>2165</v>
      </c>
      <c r="E1101" s="36" t="str">
        <f t="shared" si="51"/>
        <v>2013_HI</v>
      </c>
      <c r="F1101" s="45">
        <v>2013</v>
      </c>
      <c r="G1101" s="45">
        <f>_xlfn.XLOOKUP(I1101,Main_OG!$B$1:$B$766,Main_OG!$O$1:$O$766,"")</f>
        <v>0</v>
      </c>
      <c r="H1101" s="45">
        <f>_xlfn.XLOOKUP(E1101,Main_OG!$D$1:$D$766,Main_OG!$J$1:$J$766,"")</f>
        <v>0</v>
      </c>
      <c r="I1101" s="45" t="s">
        <v>705</v>
      </c>
      <c r="J1101" s="45" t="str">
        <f t="shared" si="52"/>
        <v>Hawaii Electric Light Co Inc_HI</v>
      </c>
      <c r="K1101" s="45" t="str">
        <f t="shared" si="53"/>
        <v>Hawaii Electric Light Co Inc_HI</v>
      </c>
      <c r="L1101" s="45" t="s">
        <v>2173</v>
      </c>
      <c r="M1101" s="45">
        <v>0</v>
      </c>
      <c r="N1101" s="45">
        <v>12730</v>
      </c>
      <c r="O1101" s="45">
        <v>77</v>
      </c>
      <c r="P1101" s="45">
        <v>69461</v>
      </c>
      <c r="Q1101" s="45">
        <v>0</v>
      </c>
      <c r="R1101" s="45">
        <v>435143</v>
      </c>
      <c r="S1101" s="45">
        <v>245260</v>
      </c>
      <c r="T1101" s="45">
        <v>395701</v>
      </c>
      <c r="U1101" s="45">
        <v>0</v>
      </c>
      <c r="V1101" s="45">
        <v>40.670445999999998</v>
      </c>
      <c r="W1101" s="45">
        <v>35.241010000000003</v>
      </c>
      <c r="X1101" s="45">
        <v>42.169592999999999</v>
      </c>
      <c r="Y1101" s="46">
        <v>80534.899999999994</v>
      </c>
      <c r="Z1101" s="46">
        <v>57164.709239350319</v>
      </c>
      <c r="AA1101" s="47">
        <f>_xlfn.XLOOKUP($E1101,Main_OG!$D$1:$D$766,Main_OG!AJ$1:AJ$766,"")</f>
        <v>1402026</v>
      </c>
      <c r="AB1101" s="47">
        <f>_xlfn.XLOOKUP($E1101,Main_OG!$D$1:$D$766,Main_OG!AK$1:AK$766,"")</f>
        <v>21530502</v>
      </c>
      <c r="AC1101" s="47">
        <f>_xlfn.XLOOKUP($E1101,Main_OG!$D$1:$D$766,Main_OG!AL$1:AL$766,"")</f>
        <v>0</v>
      </c>
      <c r="AD1101" s="47">
        <f>_xlfn.XLOOKUP($E1101,Main_OG!$D$1:$D$766,Main_OG!AM$1:AM$766,"")</f>
        <v>0</v>
      </c>
    </row>
    <row r="1102" spans="1:30" x14ac:dyDescent="0.35">
      <c r="A1102" s="36" t="s">
        <v>2165</v>
      </c>
      <c r="B1102" s="45" t="s">
        <v>705</v>
      </c>
      <c r="C1102" s="45" t="s">
        <v>4432</v>
      </c>
      <c r="D1102" s="36" t="s">
        <v>2165</v>
      </c>
      <c r="E1102" s="36" t="str">
        <f t="shared" si="51"/>
        <v>2014_HI</v>
      </c>
      <c r="F1102" s="45">
        <v>2014</v>
      </c>
      <c r="G1102" s="45">
        <f>_xlfn.XLOOKUP(I1102,Main_OG!$B$1:$B$766,Main_OG!$O$1:$O$766,"")</f>
        <v>0</v>
      </c>
      <c r="H1102" s="45">
        <f>_xlfn.XLOOKUP(E1102,Main_OG!$D$1:$D$766,Main_OG!$J$1:$J$766,"")</f>
        <v>0</v>
      </c>
      <c r="I1102" s="45" t="s">
        <v>705</v>
      </c>
      <c r="J1102" s="45" t="str">
        <f t="shared" si="52"/>
        <v>Hawaii Electric Light Co Inc_HI</v>
      </c>
      <c r="K1102" s="45" t="str">
        <f t="shared" si="53"/>
        <v>Hawaii Electric Light Co Inc_HI</v>
      </c>
      <c r="L1102" s="45" t="s">
        <v>2174</v>
      </c>
      <c r="M1102" s="45">
        <v>0</v>
      </c>
      <c r="N1102" s="45">
        <v>12914</v>
      </c>
      <c r="O1102" s="45">
        <v>82</v>
      </c>
      <c r="P1102" s="45">
        <v>70108</v>
      </c>
      <c r="Q1102" s="45">
        <v>0</v>
      </c>
      <c r="R1102" s="45">
        <v>427538</v>
      </c>
      <c r="S1102" s="45">
        <v>248398</v>
      </c>
      <c r="T1102" s="45">
        <v>386585</v>
      </c>
      <c r="U1102" s="45">
        <v>0</v>
      </c>
      <c r="V1102" s="45">
        <v>40.273519999999998</v>
      </c>
      <c r="W1102" s="45">
        <v>34.83305</v>
      </c>
      <c r="X1102" s="45">
        <v>41.889389999999999</v>
      </c>
      <c r="Y1102" s="46">
        <v>81304.899999999994</v>
      </c>
      <c r="Z1102" s="46">
        <v>57445.693069132045</v>
      </c>
      <c r="AA1102" s="47">
        <f>_xlfn.XLOOKUP($E1102,Main_OG!$D$1:$D$766,Main_OG!AJ$1:AJ$766,"")</f>
        <v>1487786</v>
      </c>
      <c r="AB1102" s="47">
        <f>_xlfn.XLOOKUP($E1102,Main_OG!$D$1:$D$766,Main_OG!AK$1:AK$766,"")</f>
        <v>20776198</v>
      </c>
      <c r="AC1102" s="47">
        <f>_xlfn.XLOOKUP($E1102,Main_OG!$D$1:$D$766,Main_OG!AL$1:AL$766,"")</f>
        <v>0</v>
      </c>
      <c r="AD1102" s="47">
        <f>_xlfn.XLOOKUP($E1102,Main_OG!$D$1:$D$766,Main_OG!AM$1:AM$766,"")</f>
        <v>0</v>
      </c>
    </row>
    <row r="1103" spans="1:30" x14ac:dyDescent="0.35">
      <c r="A1103" s="36" t="s">
        <v>2165</v>
      </c>
      <c r="B1103" s="45" t="s">
        <v>705</v>
      </c>
      <c r="C1103" s="45" t="s">
        <v>4432</v>
      </c>
      <c r="D1103" s="36" t="s">
        <v>2165</v>
      </c>
      <c r="E1103" s="36" t="str">
        <f t="shared" si="51"/>
        <v>2015_HI</v>
      </c>
      <c r="F1103" s="45">
        <v>2015</v>
      </c>
      <c r="G1103" s="45">
        <f>_xlfn.XLOOKUP(I1103,Main_OG!$B$1:$B$766,Main_OG!$O$1:$O$766,"")</f>
        <v>0</v>
      </c>
      <c r="H1103" s="45">
        <f>_xlfn.XLOOKUP(E1103,Main_OG!$D$1:$D$766,Main_OG!$J$1:$J$766,"")</f>
        <v>0</v>
      </c>
      <c r="I1103" s="45" t="s">
        <v>705</v>
      </c>
      <c r="J1103" s="45" t="str">
        <f t="shared" si="52"/>
        <v>Hawaii Electric Light Co Inc_HI</v>
      </c>
      <c r="K1103" s="45" t="str">
        <f t="shared" si="53"/>
        <v>Hawaii Electric Light Co Inc_HI</v>
      </c>
      <c r="L1103" s="45" t="s">
        <v>2175</v>
      </c>
      <c r="M1103" s="45">
        <v>0</v>
      </c>
      <c r="N1103" s="45">
        <v>12965</v>
      </c>
      <c r="O1103" s="45">
        <v>83</v>
      </c>
      <c r="P1103" s="45">
        <v>70812</v>
      </c>
      <c r="Q1103" s="45">
        <v>0</v>
      </c>
      <c r="R1103" s="45">
        <v>432069</v>
      </c>
      <c r="S1103" s="45">
        <v>244342</v>
      </c>
      <c r="T1103" s="45">
        <v>388374</v>
      </c>
      <c r="U1103" s="45">
        <v>0</v>
      </c>
      <c r="V1103" s="45">
        <v>32.802677000000003</v>
      </c>
      <c r="W1103" s="45">
        <v>27.648133000000001</v>
      </c>
      <c r="X1103" s="45">
        <v>34.646268999999997</v>
      </c>
      <c r="Y1103" s="46">
        <v>83857.600000000006</v>
      </c>
      <c r="Z1103" s="46">
        <v>58930.188988186215</v>
      </c>
      <c r="AA1103" s="47">
        <f>_xlfn.XLOOKUP($E1103,Main_OG!$D$1:$D$766,Main_OG!AJ$1:AJ$766,"")</f>
        <v>1306514</v>
      </c>
      <c r="AB1103" s="47">
        <f>_xlfn.XLOOKUP($E1103,Main_OG!$D$1:$D$766,Main_OG!AK$1:AK$766,"")</f>
        <v>21020024</v>
      </c>
      <c r="AC1103" s="47">
        <f>_xlfn.XLOOKUP($E1103,Main_OG!$D$1:$D$766,Main_OG!AL$1:AL$766,"")</f>
        <v>0</v>
      </c>
      <c r="AD1103" s="47">
        <f>_xlfn.XLOOKUP($E1103,Main_OG!$D$1:$D$766,Main_OG!AM$1:AM$766,"")</f>
        <v>0</v>
      </c>
    </row>
    <row r="1104" spans="1:30" x14ac:dyDescent="0.35">
      <c r="A1104" s="36" t="s">
        <v>2165</v>
      </c>
      <c r="B1104" s="45" t="s">
        <v>705</v>
      </c>
      <c r="C1104" s="45" t="s">
        <v>4432</v>
      </c>
      <c r="D1104" s="36" t="s">
        <v>2165</v>
      </c>
      <c r="E1104" s="36" t="str">
        <f t="shared" si="51"/>
        <v>2016_HI</v>
      </c>
      <c r="F1104" s="45">
        <v>2016</v>
      </c>
      <c r="G1104" s="45">
        <f>_xlfn.XLOOKUP(I1104,Main_OG!$B$1:$B$766,Main_OG!$O$1:$O$766,"")</f>
        <v>0</v>
      </c>
      <c r="H1104" s="45">
        <f>_xlfn.XLOOKUP(E1104,Main_OG!$D$1:$D$766,Main_OG!$J$1:$J$766,"")</f>
        <v>0</v>
      </c>
      <c r="I1104" s="45" t="s">
        <v>705</v>
      </c>
      <c r="J1104" s="45" t="str">
        <f t="shared" si="52"/>
        <v>Hawaii Electric Light Co Inc_HI</v>
      </c>
      <c r="K1104" s="45" t="str">
        <f t="shared" si="53"/>
        <v>Hawaii Electric Light Co Inc_HI</v>
      </c>
      <c r="L1104" s="45" t="s">
        <v>2176</v>
      </c>
      <c r="M1104" s="45">
        <v>0</v>
      </c>
      <c r="N1104" s="45">
        <v>13000</v>
      </c>
      <c r="O1104" s="45">
        <v>91</v>
      </c>
      <c r="P1104" s="45">
        <v>71518</v>
      </c>
      <c r="Q1104" s="45">
        <v>0</v>
      </c>
      <c r="R1104" s="45">
        <v>422912</v>
      </c>
      <c r="S1104" s="45">
        <v>258507</v>
      </c>
      <c r="T1104" s="45">
        <v>385979</v>
      </c>
      <c r="U1104" s="45">
        <v>0</v>
      </c>
      <c r="V1104" s="45">
        <v>29.584192000000002</v>
      </c>
      <c r="W1104" s="45">
        <v>24.276247999999999</v>
      </c>
      <c r="X1104" s="45">
        <v>31.517361999999999</v>
      </c>
      <c r="Y1104" s="46">
        <v>85670.399999999994</v>
      </c>
      <c r="Z1104" s="46">
        <v>59956.119631740832</v>
      </c>
      <c r="AA1104" s="47">
        <f>_xlfn.XLOOKUP($E1104,Main_OG!$D$1:$D$766,Main_OG!AJ$1:AJ$766,"")</f>
        <v>1558372</v>
      </c>
      <c r="AB1104" s="47">
        <f>_xlfn.XLOOKUP($E1104,Main_OG!$D$1:$D$766,Main_OG!AK$1:AK$766,"")</f>
        <v>21593402</v>
      </c>
      <c r="AC1104" s="47">
        <f>_xlfn.XLOOKUP($E1104,Main_OG!$D$1:$D$766,Main_OG!AL$1:AL$766,"")</f>
        <v>0</v>
      </c>
      <c r="AD1104" s="47">
        <f>_xlfn.XLOOKUP($E1104,Main_OG!$D$1:$D$766,Main_OG!AM$1:AM$766,"")</f>
        <v>0</v>
      </c>
    </row>
    <row r="1105" spans="1:30" x14ac:dyDescent="0.35">
      <c r="A1105" s="36" t="s">
        <v>2165</v>
      </c>
      <c r="B1105" s="45" t="s">
        <v>705</v>
      </c>
      <c r="C1105" s="45" t="s">
        <v>4432</v>
      </c>
      <c r="D1105" s="36" t="s">
        <v>2165</v>
      </c>
      <c r="E1105" s="36" t="str">
        <f t="shared" si="51"/>
        <v>2017_HI</v>
      </c>
      <c r="F1105" s="45">
        <v>2017</v>
      </c>
      <c r="G1105" s="45">
        <f>_xlfn.XLOOKUP(I1105,Main_OG!$B$1:$B$766,Main_OG!$O$1:$O$766,"")</f>
        <v>0</v>
      </c>
      <c r="H1105" s="45">
        <f>_xlfn.XLOOKUP(E1105,Main_OG!$D$1:$D$766,Main_OG!$J$1:$J$766,"")</f>
        <v>0</v>
      </c>
      <c r="I1105" s="45" t="s">
        <v>705</v>
      </c>
      <c r="J1105" s="45" t="str">
        <f t="shared" si="52"/>
        <v>Hawaii Electric Light Co Inc_HI</v>
      </c>
      <c r="K1105" s="45" t="str">
        <f t="shared" si="53"/>
        <v>Hawaii Electric Light Co Inc_HI</v>
      </c>
      <c r="L1105" s="45" t="s">
        <v>2177</v>
      </c>
      <c r="M1105" s="45">
        <v>0</v>
      </c>
      <c r="N1105" s="45">
        <v>12809</v>
      </c>
      <c r="O1105" s="45">
        <v>88</v>
      </c>
      <c r="P1105" s="45">
        <v>72494</v>
      </c>
      <c r="Q1105" s="45">
        <v>0</v>
      </c>
      <c r="R1105" s="45">
        <v>404211</v>
      </c>
      <c r="S1105" s="45">
        <v>250720</v>
      </c>
      <c r="T1105" s="45">
        <v>392019</v>
      </c>
      <c r="U1105" s="45">
        <v>0</v>
      </c>
      <c r="V1105" s="45">
        <v>32.295929999999998</v>
      </c>
      <c r="W1105" s="45">
        <v>26.762443999999999</v>
      </c>
      <c r="X1105" s="45">
        <v>34.196021000000002</v>
      </c>
      <c r="Y1105" s="46">
        <v>87436.4</v>
      </c>
      <c r="Z1105" s="46">
        <v>61326.040863734015</v>
      </c>
      <c r="AA1105" s="47">
        <f>_xlfn.XLOOKUP($E1105,Main_OG!$D$1:$D$766,Main_OG!AJ$1:AJ$766,"")</f>
        <v>1518036</v>
      </c>
      <c r="AB1105" s="47">
        <f>_xlfn.XLOOKUP($E1105,Main_OG!$D$1:$D$766,Main_OG!AK$1:AK$766,"")</f>
        <v>21718114</v>
      </c>
      <c r="AC1105" s="47">
        <f>_xlfn.XLOOKUP($E1105,Main_OG!$D$1:$D$766,Main_OG!AL$1:AL$766,"")</f>
        <v>0</v>
      </c>
      <c r="AD1105" s="47">
        <f>_xlfn.XLOOKUP($E1105,Main_OG!$D$1:$D$766,Main_OG!AM$1:AM$766,"")</f>
        <v>0</v>
      </c>
    </row>
    <row r="1106" spans="1:30" x14ac:dyDescent="0.35">
      <c r="A1106" s="36" t="s">
        <v>2165</v>
      </c>
      <c r="B1106" s="45" t="s">
        <v>705</v>
      </c>
      <c r="C1106" s="45" t="s">
        <v>4432</v>
      </c>
      <c r="D1106" s="36" t="s">
        <v>2165</v>
      </c>
      <c r="E1106" s="36" t="str">
        <f t="shared" si="51"/>
        <v>2018_HI</v>
      </c>
      <c r="F1106" s="45">
        <v>2018</v>
      </c>
      <c r="G1106" s="45">
        <f>_xlfn.XLOOKUP(I1106,Main_OG!$B$1:$B$766,Main_OG!$O$1:$O$766,"")</f>
        <v>0</v>
      </c>
      <c r="H1106" s="45">
        <f>_xlfn.XLOOKUP(E1106,Main_OG!$D$1:$D$766,Main_OG!$J$1:$J$766,"")</f>
        <v>0</v>
      </c>
      <c r="I1106" s="45" t="s">
        <v>705</v>
      </c>
      <c r="J1106" s="45" t="str">
        <f t="shared" si="52"/>
        <v>Hawaii Electric Light Co Inc_HI</v>
      </c>
      <c r="K1106" s="45" t="str">
        <f t="shared" si="53"/>
        <v>Hawaii Electric Light Co Inc_HI</v>
      </c>
      <c r="L1106" s="45" t="s">
        <v>2178</v>
      </c>
      <c r="M1106" s="45">
        <v>0</v>
      </c>
      <c r="N1106" s="45">
        <v>11374</v>
      </c>
      <c r="O1106" s="45">
        <v>96</v>
      </c>
      <c r="P1106" s="45">
        <v>74288</v>
      </c>
      <c r="Q1106" s="45">
        <v>0</v>
      </c>
      <c r="R1106" s="45">
        <v>393070</v>
      </c>
      <c r="S1106" s="45">
        <v>251120</v>
      </c>
      <c r="T1106" s="45">
        <v>419892</v>
      </c>
      <c r="U1106" s="45">
        <v>0</v>
      </c>
      <c r="V1106" s="45">
        <v>35.701706999999999</v>
      </c>
      <c r="W1106" s="45">
        <v>30.146861999999999</v>
      </c>
      <c r="X1106" s="45">
        <v>37.075223999999999</v>
      </c>
      <c r="Y1106" s="46">
        <v>88836.4</v>
      </c>
      <c r="Z1106" s="46">
        <v>62424.478357840831</v>
      </c>
      <c r="AA1106" s="47">
        <f>_xlfn.XLOOKUP($E1106,Main_OG!$D$1:$D$766,Main_OG!AJ$1:AJ$766,"")</f>
        <v>1468702</v>
      </c>
      <c r="AB1106" s="47">
        <f>_xlfn.XLOOKUP($E1106,Main_OG!$D$1:$D$766,Main_OG!AK$1:AK$766,"")</f>
        <v>22195406</v>
      </c>
      <c r="AC1106" s="47">
        <f>_xlfn.XLOOKUP($E1106,Main_OG!$D$1:$D$766,Main_OG!AL$1:AL$766,"")</f>
        <v>0</v>
      </c>
      <c r="AD1106" s="47">
        <f>_xlfn.XLOOKUP($E1106,Main_OG!$D$1:$D$766,Main_OG!AM$1:AM$766,"")</f>
        <v>0</v>
      </c>
    </row>
    <row r="1107" spans="1:30" x14ac:dyDescent="0.35">
      <c r="A1107" s="36" t="s">
        <v>2165</v>
      </c>
      <c r="B1107" s="45" t="s">
        <v>705</v>
      </c>
      <c r="C1107" s="45" t="s">
        <v>4432</v>
      </c>
      <c r="D1107" s="36" t="s">
        <v>2165</v>
      </c>
      <c r="E1107" s="36" t="str">
        <f t="shared" si="51"/>
        <v>2019_HI</v>
      </c>
      <c r="F1107" s="45">
        <v>2019</v>
      </c>
      <c r="G1107" s="45">
        <f>_xlfn.XLOOKUP(I1107,Main_OG!$B$1:$B$766,Main_OG!$O$1:$O$766,"")</f>
        <v>0</v>
      </c>
      <c r="H1107" s="45">
        <f>_xlfn.XLOOKUP(E1107,Main_OG!$D$1:$D$766,Main_OG!$J$1:$J$766,"")</f>
        <v>0</v>
      </c>
      <c r="I1107" s="45" t="s">
        <v>705</v>
      </c>
      <c r="J1107" s="45" t="str">
        <f t="shared" si="52"/>
        <v>Hawaii Electric Light Co Inc_HI</v>
      </c>
      <c r="K1107" s="45" t="str">
        <f t="shared" si="53"/>
        <v>Hawaii Electric Light Co Inc_HI</v>
      </c>
      <c r="L1107" s="45" t="s">
        <v>2179</v>
      </c>
      <c r="M1107" s="45">
        <v>0</v>
      </c>
      <c r="N1107" s="45">
        <v>11347</v>
      </c>
      <c r="O1107" s="45">
        <v>95</v>
      </c>
      <c r="P1107" s="45">
        <v>74829</v>
      </c>
      <c r="Q1107" s="45">
        <v>0</v>
      </c>
      <c r="R1107" s="45">
        <v>381430</v>
      </c>
      <c r="S1107" s="45">
        <v>258995</v>
      </c>
      <c r="T1107" s="45">
        <v>409117</v>
      </c>
      <c r="U1107" s="45">
        <v>0</v>
      </c>
      <c r="V1107" s="45">
        <v>35.108041</v>
      </c>
      <c r="W1107" s="45">
        <v>29.595435999999999</v>
      </c>
      <c r="X1107" s="45">
        <v>36.531236999999997</v>
      </c>
      <c r="Y1107" s="46">
        <v>88945.3</v>
      </c>
      <c r="Z1107" s="46">
        <v>62831.560841047882</v>
      </c>
      <c r="AA1107" s="47">
        <f>_xlfn.XLOOKUP($E1107,Main_OG!$D$1:$D$766,Main_OG!AJ$1:AJ$766,"")</f>
        <v>1433684</v>
      </c>
      <c r="AB1107" s="47">
        <f>_xlfn.XLOOKUP($E1107,Main_OG!$D$1:$D$766,Main_OG!AK$1:AK$766,"")</f>
        <v>22902532</v>
      </c>
      <c r="AC1107" s="47">
        <f>_xlfn.XLOOKUP($E1107,Main_OG!$D$1:$D$766,Main_OG!AL$1:AL$766,"")</f>
        <v>0</v>
      </c>
      <c r="AD1107" s="47">
        <f>_xlfn.XLOOKUP($E1107,Main_OG!$D$1:$D$766,Main_OG!AM$1:AM$766,"")</f>
        <v>0</v>
      </c>
    </row>
    <row r="1108" spans="1:30" x14ac:dyDescent="0.35">
      <c r="A1108" s="36" t="s">
        <v>2165</v>
      </c>
      <c r="B1108" s="45" t="s">
        <v>705</v>
      </c>
      <c r="C1108" s="45" t="s">
        <v>4432</v>
      </c>
      <c r="D1108" s="36" t="s">
        <v>2165</v>
      </c>
      <c r="E1108" s="36" t="str">
        <f t="shared" si="51"/>
        <v>2020_HI</v>
      </c>
      <c r="F1108" s="45">
        <v>2020</v>
      </c>
      <c r="G1108" s="45">
        <f>_xlfn.XLOOKUP(I1108,Main_OG!$B$1:$B$766,Main_OG!$O$1:$O$766,"")</f>
        <v>0</v>
      </c>
      <c r="H1108" s="45">
        <f>_xlfn.XLOOKUP(E1108,Main_OG!$D$1:$D$766,Main_OG!$J$1:$J$766,"")</f>
        <v>0</v>
      </c>
      <c r="I1108" s="45" t="s">
        <v>705</v>
      </c>
      <c r="J1108" s="45" t="str">
        <f t="shared" si="52"/>
        <v>Hawaii Electric Light Co Inc_HI</v>
      </c>
      <c r="K1108" s="45" t="str">
        <f t="shared" si="53"/>
        <v>Hawaii Electric Light Co Inc_HI</v>
      </c>
      <c r="L1108" s="45" t="s">
        <v>2180</v>
      </c>
      <c r="M1108" s="45">
        <v>0</v>
      </c>
      <c r="N1108" s="45">
        <v>11302</v>
      </c>
      <c r="O1108" s="45">
        <v>97</v>
      </c>
      <c r="P1108" s="45">
        <v>0</v>
      </c>
      <c r="Q1108" s="45">
        <v>0</v>
      </c>
      <c r="R1108" s="45">
        <v>336015</v>
      </c>
      <c r="S1108" s="45">
        <v>231048</v>
      </c>
      <c r="T1108" s="45">
        <v>0</v>
      </c>
      <c r="U1108" s="45">
        <v>0</v>
      </c>
      <c r="V1108" s="45">
        <v>34.875467</v>
      </c>
      <c r="W1108" s="45">
        <v>29.149138000000001</v>
      </c>
      <c r="X1108" s="45">
        <v>0</v>
      </c>
      <c r="Y1108" s="46">
        <v>79592.5</v>
      </c>
      <c r="Z1108" s="46">
        <v>56425.091114550181</v>
      </c>
      <c r="AA1108" s="47">
        <f>_xlfn.XLOOKUP($E1108,Main_OG!$D$1:$D$766,Main_OG!AJ$1:AJ$766,"")</f>
        <v>1335736</v>
      </c>
      <c r="AB1108" s="47">
        <f>_xlfn.XLOOKUP($E1108,Main_OG!$D$1:$D$766,Main_OG!AK$1:AK$766,"")</f>
        <v>20773174</v>
      </c>
      <c r="AC1108" s="47">
        <f>_xlfn.XLOOKUP($E1108,Main_OG!$D$1:$D$766,Main_OG!AL$1:AL$766,"")</f>
        <v>0</v>
      </c>
      <c r="AD1108" s="47">
        <f>_xlfn.XLOOKUP($E1108,Main_OG!$D$1:$D$766,Main_OG!AM$1:AM$766,"")</f>
        <v>0</v>
      </c>
    </row>
    <row r="1109" spans="1:30" x14ac:dyDescent="0.35">
      <c r="A1109" s="36" t="s">
        <v>2181</v>
      </c>
      <c r="B1109" s="45" t="s">
        <v>705</v>
      </c>
      <c r="C1109" s="45" t="s">
        <v>4433</v>
      </c>
      <c r="D1109" s="36" t="s">
        <v>2181</v>
      </c>
      <c r="E1109" s="36" t="str">
        <f t="shared" si="51"/>
        <v>2006_HI</v>
      </c>
      <c r="F1109" s="45">
        <v>2006</v>
      </c>
      <c r="G1109" s="45">
        <f>_xlfn.XLOOKUP(I1109,Main_OG!$B$1:$B$766,Main_OG!$O$1:$O$766,"")</f>
        <v>0</v>
      </c>
      <c r="H1109" s="45">
        <f>_xlfn.XLOOKUP(E1109,Main_OG!$D$1:$D$766,Main_OG!$J$1:$J$766,"")</f>
        <v>0</v>
      </c>
      <c r="I1109" s="45" t="s">
        <v>705</v>
      </c>
      <c r="J1109" s="45" t="str">
        <f t="shared" si="52"/>
        <v>Hawaiian Electric Co Inc_HI</v>
      </c>
      <c r="K1109" s="45" t="str">
        <f t="shared" si="53"/>
        <v>Hawaiian Electric Co Inc_HI</v>
      </c>
      <c r="L1109" s="45" t="s">
        <v>2182</v>
      </c>
      <c r="M1109" s="45">
        <v>0</v>
      </c>
      <c r="N1109" s="45">
        <v>33530</v>
      </c>
      <c r="O1109" s="45">
        <v>360</v>
      </c>
      <c r="P1109" s="45">
        <v>259098</v>
      </c>
      <c r="Q1109" s="45">
        <v>0</v>
      </c>
      <c r="R1109" s="45">
        <v>449736</v>
      </c>
      <c r="S1109" s="45">
        <v>483591</v>
      </c>
      <c r="T1109" s="45">
        <v>428239</v>
      </c>
      <c r="U1109" s="45">
        <v>0</v>
      </c>
      <c r="V1109" s="45">
        <v>18.052095212062021</v>
      </c>
      <c r="W1109" s="45">
        <v>15.72730377091565</v>
      </c>
      <c r="X1109" s="45">
        <v>20.063370489198061</v>
      </c>
      <c r="Y1109" s="46">
        <v>74892.899999999994</v>
      </c>
      <c r="Z1109" s="46">
        <v>57181.894602784843</v>
      </c>
      <c r="AA1109" s="47">
        <f>_xlfn.XLOOKUP($E1109,Main_OG!$D$1:$D$766,Main_OG!AJ$1:AJ$766,"")</f>
        <v>1349818.4</v>
      </c>
      <c r="AB1109" s="47">
        <f>_xlfn.XLOOKUP($E1109,Main_OG!$D$1:$D$766,Main_OG!AK$1:AK$766,"")</f>
        <v>28422574.359999999</v>
      </c>
      <c r="AC1109" s="47">
        <f>_xlfn.XLOOKUP($E1109,Main_OG!$D$1:$D$766,Main_OG!AL$1:AL$766,"")</f>
        <v>0</v>
      </c>
      <c r="AD1109" s="47">
        <f>_xlfn.XLOOKUP($E1109,Main_OG!$D$1:$D$766,Main_OG!AM$1:AM$766,"")</f>
        <v>0</v>
      </c>
    </row>
    <row r="1110" spans="1:30" x14ac:dyDescent="0.35">
      <c r="A1110" s="36" t="s">
        <v>2181</v>
      </c>
      <c r="B1110" s="45" t="s">
        <v>705</v>
      </c>
      <c r="C1110" s="45" t="s">
        <v>4433</v>
      </c>
      <c r="D1110" s="36" t="s">
        <v>2181</v>
      </c>
      <c r="E1110" s="36" t="str">
        <f t="shared" si="51"/>
        <v>2007_HI</v>
      </c>
      <c r="F1110" s="45">
        <v>2007</v>
      </c>
      <c r="G1110" s="45">
        <f>_xlfn.XLOOKUP(I1110,Main_OG!$B$1:$B$766,Main_OG!$O$1:$O$766,"")</f>
        <v>0</v>
      </c>
      <c r="H1110" s="45">
        <f>_xlfn.XLOOKUP(E1110,Main_OG!$D$1:$D$766,Main_OG!$J$1:$J$766,"")</f>
        <v>0</v>
      </c>
      <c r="I1110" s="45" t="s">
        <v>705</v>
      </c>
      <c r="J1110" s="45" t="str">
        <f t="shared" si="52"/>
        <v>Hawaiian Electric Co Inc_HI</v>
      </c>
      <c r="K1110" s="45" t="str">
        <f t="shared" si="53"/>
        <v>Hawaiian Electric Co Inc_HI</v>
      </c>
      <c r="L1110" s="45" t="s">
        <v>2183</v>
      </c>
      <c r="M1110" s="45">
        <v>0</v>
      </c>
      <c r="N1110" s="45">
        <v>33661</v>
      </c>
      <c r="O1110" s="45">
        <v>347</v>
      </c>
      <c r="P1110" s="45">
        <v>260583</v>
      </c>
      <c r="Q1110" s="45">
        <v>0</v>
      </c>
      <c r="R1110" s="45">
        <v>459823</v>
      </c>
      <c r="S1110" s="45">
        <v>482911</v>
      </c>
      <c r="T1110" s="45">
        <v>437992</v>
      </c>
      <c r="U1110" s="45">
        <v>0</v>
      </c>
      <c r="V1110" s="45">
        <v>18.3</v>
      </c>
      <c r="W1110" s="45">
        <v>15.95</v>
      </c>
      <c r="X1110" s="45">
        <v>20.52</v>
      </c>
      <c r="Y1110" s="46">
        <v>76434.100000000006</v>
      </c>
      <c r="Z1110" s="46">
        <v>58094.970262412833</v>
      </c>
      <c r="AA1110" s="47">
        <f>_xlfn.XLOOKUP($E1110,Main_OG!$D$1:$D$766,Main_OG!AJ$1:AJ$766,"")</f>
        <v>1379254</v>
      </c>
      <c r="AB1110" s="47">
        <f>_xlfn.XLOOKUP($E1110,Main_OG!$D$1:$D$766,Main_OG!AK$1:AK$766,"")</f>
        <v>27886464</v>
      </c>
      <c r="AC1110" s="47">
        <f>_xlfn.XLOOKUP($E1110,Main_OG!$D$1:$D$766,Main_OG!AL$1:AL$766,"")</f>
        <v>0</v>
      </c>
      <c r="AD1110" s="47">
        <f>_xlfn.XLOOKUP($E1110,Main_OG!$D$1:$D$766,Main_OG!AM$1:AM$766,"")</f>
        <v>0</v>
      </c>
    </row>
    <row r="1111" spans="1:30" x14ac:dyDescent="0.35">
      <c r="A1111" s="36" t="s">
        <v>2181</v>
      </c>
      <c r="B1111" s="45" t="s">
        <v>705</v>
      </c>
      <c r="C1111" s="45" t="s">
        <v>4433</v>
      </c>
      <c r="D1111" s="36" t="s">
        <v>2181</v>
      </c>
      <c r="E1111" s="36" t="str">
        <f t="shared" si="51"/>
        <v>2008_HI</v>
      </c>
      <c r="F1111" s="45">
        <v>2008</v>
      </c>
      <c r="G1111" s="45">
        <f>_xlfn.XLOOKUP(I1111,Main_OG!$B$1:$B$766,Main_OG!$O$1:$O$766,"")</f>
        <v>0</v>
      </c>
      <c r="H1111" s="45">
        <f>_xlfn.XLOOKUP(E1111,Main_OG!$D$1:$D$766,Main_OG!$J$1:$J$766,"")</f>
        <v>0</v>
      </c>
      <c r="I1111" s="45" t="s">
        <v>705</v>
      </c>
      <c r="J1111" s="45" t="str">
        <f t="shared" si="52"/>
        <v>Hawaiian Electric Co Inc_HI</v>
      </c>
      <c r="K1111" s="45" t="str">
        <f t="shared" si="53"/>
        <v>Hawaiian Electric Co Inc_HI</v>
      </c>
      <c r="L1111" s="45" t="s">
        <v>2184</v>
      </c>
      <c r="M1111" s="45">
        <v>0</v>
      </c>
      <c r="N1111" s="45">
        <v>33474</v>
      </c>
      <c r="O1111" s="45">
        <v>337</v>
      </c>
      <c r="P1111" s="45">
        <v>259929</v>
      </c>
      <c r="Q1111" s="45">
        <v>0</v>
      </c>
      <c r="R1111" s="45">
        <v>2515157</v>
      </c>
      <c r="S1111" s="45">
        <v>2992077</v>
      </c>
      <c r="T1111" s="45">
        <v>2048728</v>
      </c>
      <c r="U1111" s="45">
        <v>0</v>
      </c>
      <c r="V1111" s="45">
        <v>26</v>
      </c>
      <c r="W1111" s="45">
        <v>23.47</v>
      </c>
      <c r="X1111" s="45">
        <v>28.89</v>
      </c>
      <c r="Y1111" s="46">
        <v>76830.2</v>
      </c>
      <c r="Z1111" s="46">
        <v>57671.108148621883</v>
      </c>
      <c r="AA1111" s="47">
        <f>_xlfn.XLOOKUP($E1111,Main_OG!$D$1:$D$766,Main_OG!AJ$1:AJ$766,"")</f>
        <v>1493284</v>
      </c>
      <c r="AB1111" s="47">
        <f>_xlfn.XLOOKUP($E1111,Main_OG!$D$1:$D$766,Main_OG!AK$1:AK$766,"")</f>
        <v>26814554</v>
      </c>
      <c r="AC1111" s="47">
        <f>_xlfn.XLOOKUP($E1111,Main_OG!$D$1:$D$766,Main_OG!AL$1:AL$766,"")</f>
        <v>0</v>
      </c>
      <c r="AD1111" s="47">
        <f>_xlfn.XLOOKUP($E1111,Main_OG!$D$1:$D$766,Main_OG!AM$1:AM$766,"")</f>
        <v>0</v>
      </c>
    </row>
    <row r="1112" spans="1:30" x14ac:dyDescent="0.35">
      <c r="A1112" s="36" t="s">
        <v>2181</v>
      </c>
      <c r="B1112" s="45" t="s">
        <v>705</v>
      </c>
      <c r="C1112" s="45" t="s">
        <v>4433</v>
      </c>
      <c r="D1112" s="36" t="s">
        <v>2181</v>
      </c>
      <c r="E1112" s="36" t="str">
        <f t="shared" si="51"/>
        <v>2009_HI</v>
      </c>
      <c r="F1112" s="45">
        <v>2009</v>
      </c>
      <c r="G1112" s="45">
        <f>_xlfn.XLOOKUP(I1112,Main_OG!$B$1:$B$766,Main_OG!$O$1:$O$766,"")</f>
        <v>0</v>
      </c>
      <c r="H1112" s="45">
        <f>_xlfn.XLOOKUP(E1112,Main_OG!$D$1:$D$766,Main_OG!$J$1:$J$766,"")</f>
        <v>0</v>
      </c>
      <c r="I1112" s="45" t="s">
        <v>705</v>
      </c>
      <c r="J1112" s="45" t="str">
        <f t="shared" si="52"/>
        <v>Hawaiian Electric Co Inc_HI</v>
      </c>
      <c r="K1112" s="45" t="str">
        <f t="shared" si="53"/>
        <v>Hawaiian Electric Co Inc_HI</v>
      </c>
      <c r="L1112" s="45" t="s">
        <v>2185</v>
      </c>
      <c r="M1112" s="45">
        <v>0</v>
      </c>
      <c r="N1112" s="45">
        <v>33305</v>
      </c>
      <c r="O1112" s="45">
        <v>347</v>
      </c>
      <c r="P1112" s="45">
        <v>261630</v>
      </c>
      <c r="Q1112" s="45">
        <v>0</v>
      </c>
      <c r="R1112" s="45">
        <v>2448536</v>
      </c>
      <c r="S1112" s="45">
        <v>2903723</v>
      </c>
      <c r="T1112" s="45">
        <v>2025278</v>
      </c>
      <c r="U1112" s="45">
        <v>0</v>
      </c>
      <c r="V1112" s="45">
        <v>19.12</v>
      </c>
      <c r="W1112" s="45">
        <v>16.36</v>
      </c>
      <c r="X1112" s="45">
        <v>21.53</v>
      </c>
      <c r="Y1112" s="46">
        <v>74118.5</v>
      </c>
      <c r="Z1112" s="46">
        <v>55036.433044210477</v>
      </c>
      <c r="AA1112" s="47">
        <f>_xlfn.XLOOKUP($E1112,Main_OG!$D$1:$D$766,Main_OG!AJ$1:AJ$766,"")</f>
        <v>1326342</v>
      </c>
      <c r="AB1112" s="47">
        <f>_xlfn.XLOOKUP($E1112,Main_OG!$D$1:$D$766,Main_OG!AK$1:AK$766,"")</f>
        <v>25479554</v>
      </c>
      <c r="AC1112" s="47">
        <f>_xlfn.XLOOKUP($E1112,Main_OG!$D$1:$D$766,Main_OG!AL$1:AL$766,"")</f>
        <v>0</v>
      </c>
      <c r="AD1112" s="47">
        <f>_xlfn.XLOOKUP($E1112,Main_OG!$D$1:$D$766,Main_OG!AM$1:AM$766,"")</f>
        <v>0</v>
      </c>
    </row>
    <row r="1113" spans="1:30" x14ac:dyDescent="0.35">
      <c r="A1113" s="36" t="s">
        <v>2181</v>
      </c>
      <c r="B1113" s="45" t="s">
        <v>705</v>
      </c>
      <c r="C1113" s="45" t="s">
        <v>4433</v>
      </c>
      <c r="D1113" s="36" t="s">
        <v>2181</v>
      </c>
      <c r="E1113" s="36" t="str">
        <f t="shared" si="51"/>
        <v>2010_HI</v>
      </c>
      <c r="F1113" s="45">
        <v>2010</v>
      </c>
      <c r="G1113" s="45">
        <f>_xlfn.XLOOKUP(I1113,Main_OG!$B$1:$B$766,Main_OG!$O$1:$O$766,"")</f>
        <v>0</v>
      </c>
      <c r="H1113" s="45">
        <f>_xlfn.XLOOKUP(E1113,Main_OG!$D$1:$D$766,Main_OG!$J$1:$J$766,"")</f>
        <v>0</v>
      </c>
      <c r="I1113" s="45" t="s">
        <v>705</v>
      </c>
      <c r="J1113" s="45" t="str">
        <f t="shared" si="52"/>
        <v>Hawaiian Electric Co Inc_HI</v>
      </c>
      <c r="K1113" s="45" t="str">
        <f t="shared" si="53"/>
        <v>Hawaiian Electric Co Inc_HI</v>
      </c>
      <c r="L1113" s="45" t="s">
        <v>2186</v>
      </c>
      <c r="M1113" s="45">
        <v>0</v>
      </c>
      <c r="N1113" s="45">
        <v>33293</v>
      </c>
      <c r="O1113" s="45">
        <v>344</v>
      </c>
      <c r="P1113" s="45">
        <v>262038</v>
      </c>
      <c r="Q1113" s="45">
        <v>0</v>
      </c>
      <c r="R1113" s="45">
        <v>2414613</v>
      </c>
      <c r="S1113" s="45">
        <v>2886873</v>
      </c>
      <c r="T1113" s="45">
        <v>1975743</v>
      </c>
      <c r="U1113" s="45">
        <v>0</v>
      </c>
      <c r="V1113" s="45">
        <v>23.28</v>
      </c>
      <c r="W1113" s="45">
        <v>20.09</v>
      </c>
      <c r="X1113" s="45">
        <v>25.47</v>
      </c>
      <c r="Y1113" s="46">
        <v>76130.2</v>
      </c>
      <c r="Z1113" s="46">
        <v>55813.765942035359</v>
      </c>
      <c r="AA1113" s="47">
        <f>_xlfn.XLOOKUP($E1113,Main_OG!$D$1:$D$766,Main_OG!AJ$1:AJ$766,"")</f>
        <v>1466960</v>
      </c>
      <c r="AB1113" s="47">
        <f>_xlfn.XLOOKUP($E1113,Main_OG!$D$1:$D$766,Main_OG!AK$1:AK$766,"")</f>
        <v>24669198</v>
      </c>
      <c r="AC1113" s="47">
        <f>_xlfn.XLOOKUP($E1113,Main_OG!$D$1:$D$766,Main_OG!AL$1:AL$766,"")</f>
        <v>0</v>
      </c>
      <c r="AD1113" s="47">
        <f>_xlfn.XLOOKUP($E1113,Main_OG!$D$1:$D$766,Main_OG!AM$1:AM$766,"")</f>
        <v>0</v>
      </c>
    </row>
    <row r="1114" spans="1:30" x14ac:dyDescent="0.35">
      <c r="A1114" s="36" t="s">
        <v>2181</v>
      </c>
      <c r="B1114" s="45" t="s">
        <v>705</v>
      </c>
      <c r="C1114" s="45" t="s">
        <v>4433</v>
      </c>
      <c r="D1114" s="36" t="s">
        <v>2181</v>
      </c>
      <c r="E1114" s="36" t="str">
        <f t="shared" si="51"/>
        <v>2011_HI</v>
      </c>
      <c r="F1114" s="45">
        <v>2011</v>
      </c>
      <c r="G1114" s="45">
        <f>_xlfn.XLOOKUP(I1114,Main_OG!$B$1:$B$766,Main_OG!$O$1:$O$766,"")</f>
        <v>0</v>
      </c>
      <c r="H1114" s="45">
        <f>_xlfn.XLOOKUP(E1114,Main_OG!$D$1:$D$766,Main_OG!$J$1:$J$766,"")</f>
        <v>0</v>
      </c>
      <c r="I1114" s="45" t="s">
        <v>705</v>
      </c>
      <c r="J1114" s="45" t="str">
        <f t="shared" si="52"/>
        <v>Hawaiian Electric Co Inc_HI</v>
      </c>
      <c r="K1114" s="45" t="str">
        <f t="shared" si="53"/>
        <v>Hawaiian Electric Co Inc_HI</v>
      </c>
      <c r="L1114" s="45" t="s">
        <v>2187</v>
      </c>
      <c r="M1114" s="45">
        <v>0</v>
      </c>
      <c r="N1114" s="45">
        <v>33058</v>
      </c>
      <c r="O1114" s="45">
        <v>358</v>
      </c>
      <c r="P1114" s="45">
        <v>263384</v>
      </c>
      <c r="Q1114" s="45">
        <v>0</v>
      </c>
      <c r="R1114" s="45">
        <v>2428927</v>
      </c>
      <c r="S1114" s="45">
        <v>2888431</v>
      </c>
      <c r="T1114" s="45">
        <v>1924953</v>
      </c>
      <c r="U1114" s="45">
        <v>0</v>
      </c>
      <c r="V1114" s="45">
        <v>29.61</v>
      </c>
      <c r="W1114" s="45">
        <v>26.59</v>
      </c>
      <c r="X1114" s="45">
        <v>32.04</v>
      </c>
      <c r="Y1114" s="46">
        <v>77174.2</v>
      </c>
      <c r="Z1114" s="46">
        <v>55941.088548394342</v>
      </c>
      <c r="AA1114" s="47">
        <f>_xlfn.XLOOKUP($E1114,Main_OG!$D$1:$D$766,Main_OG!AJ$1:AJ$766,"")</f>
        <v>1418880</v>
      </c>
      <c r="AB1114" s="47">
        <f>_xlfn.XLOOKUP($E1114,Main_OG!$D$1:$D$766,Main_OG!AK$1:AK$766,"")</f>
        <v>24179598</v>
      </c>
      <c r="AC1114" s="47">
        <f>_xlfn.XLOOKUP($E1114,Main_OG!$D$1:$D$766,Main_OG!AL$1:AL$766,"")</f>
        <v>0</v>
      </c>
      <c r="AD1114" s="47">
        <f>_xlfn.XLOOKUP($E1114,Main_OG!$D$1:$D$766,Main_OG!AM$1:AM$766,"")</f>
        <v>0</v>
      </c>
    </row>
    <row r="1115" spans="1:30" x14ac:dyDescent="0.35">
      <c r="A1115" s="36" t="s">
        <v>2181</v>
      </c>
      <c r="B1115" s="45" t="s">
        <v>705</v>
      </c>
      <c r="C1115" s="45" t="s">
        <v>4433</v>
      </c>
      <c r="D1115" s="36" t="s">
        <v>2181</v>
      </c>
      <c r="E1115" s="36" t="str">
        <f t="shared" si="51"/>
        <v>2012_HI</v>
      </c>
      <c r="F1115" s="45">
        <v>2012</v>
      </c>
      <c r="G1115" s="45">
        <f>_xlfn.XLOOKUP(I1115,Main_OG!$B$1:$B$766,Main_OG!$O$1:$O$766,"")</f>
        <v>0</v>
      </c>
      <c r="H1115" s="45">
        <f>_xlfn.XLOOKUP(E1115,Main_OG!$D$1:$D$766,Main_OG!$J$1:$J$766,"")</f>
        <v>0</v>
      </c>
      <c r="I1115" s="45" t="s">
        <v>705</v>
      </c>
      <c r="J1115" s="45" t="str">
        <f t="shared" si="52"/>
        <v>Hawaiian Electric Co Inc_HI</v>
      </c>
      <c r="K1115" s="45" t="str">
        <f t="shared" si="53"/>
        <v>Hawaiian Electric Co Inc_HI</v>
      </c>
      <c r="L1115" s="45" t="s">
        <v>2188</v>
      </c>
      <c r="M1115" s="45">
        <v>0</v>
      </c>
      <c r="N1115" s="45">
        <v>33116</v>
      </c>
      <c r="O1115" s="45">
        <v>366</v>
      </c>
      <c r="P1115" s="45">
        <v>264047</v>
      </c>
      <c r="Q1115" s="45">
        <v>0</v>
      </c>
      <c r="R1115" s="45">
        <v>2319875</v>
      </c>
      <c r="S1115" s="45">
        <v>2879285</v>
      </c>
      <c r="T1115" s="45">
        <v>1776835</v>
      </c>
      <c r="U1115" s="45">
        <v>0</v>
      </c>
      <c r="V1115" s="45">
        <v>32.440623000000002</v>
      </c>
      <c r="W1115" s="45">
        <v>29.188120999999999</v>
      </c>
      <c r="X1115" s="45">
        <v>35.100845</v>
      </c>
      <c r="Y1115" s="46">
        <v>78694</v>
      </c>
      <c r="Z1115" s="46">
        <v>56403.423454288597</v>
      </c>
      <c r="AA1115" s="47">
        <f>_xlfn.XLOOKUP($E1115,Main_OG!$D$1:$D$766,Main_OG!AJ$1:AJ$766,"")</f>
        <v>1513452</v>
      </c>
      <c r="AB1115" s="47">
        <f>_xlfn.XLOOKUP($E1115,Main_OG!$D$1:$D$766,Main_OG!AK$1:AK$766,"")</f>
        <v>22399890</v>
      </c>
      <c r="AC1115" s="47">
        <f>_xlfn.XLOOKUP($E1115,Main_OG!$D$1:$D$766,Main_OG!AL$1:AL$766,"")</f>
        <v>0</v>
      </c>
      <c r="AD1115" s="47">
        <f>_xlfn.XLOOKUP($E1115,Main_OG!$D$1:$D$766,Main_OG!AM$1:AM$766,"")</f>
        <v>0</v>
      </c>
    </row>
    <row r="1116" spans="1:30" x14ac:dyDescent="0.35">
      <c r="A1116" s="36" t="s">
        <v>2181</v>
      </c>
      <c r="B1116" s="45" t="s">
        <v>705</v>
      </c>
      <c r="C1116" s="45" t="s">
        <v>4433</v>
      </c>
      <c r="D1116" s="36" t="s">
        <v>2181</v>
      </c>
      <c r="E1116" s="36" t="str">
        <f t="shared" si="51"/>
        <v>2013_HI</v>
      </c>
      <c r="F1116" s="45">
        <v>2013</v>
      </c>
      <c r="G1116" s="45">
        <f>_xlfn.XLOOKUP(I1116,Main_OG!$B$1:$B$766,Main_OG!$O$1:$O$766,"")</f>
        <v>0</v>
      </c>
      <c r="H1116" s="45">
        <f>_xlfn.XLOOKUP(E1116,Main_OG!$D$1:$D$766,Main_OG!$J$1:$J$766,"")</f>
        <v>0</v>
      </c>
      <c r="I1116" s="45" t="s">
        <v>705</v>
      </c>
      <c r="J1116" s="45" t="str">
        <f t="shared" si="52"/>
        <v>Hawaiian Electric Co Inc_HI</v>
      </c>
      <c r="K1116" s="45" t="str">
        <f t="shared" si="53"/>
        <v>Hawaiian Electric Co Inc_HI</v>
      </c>
      <c r="L1116" s="45" t="s">
        <v>2189</v>
      </c>
      <c r="M1116" s="45">
        <v>0</v>
      </c>
      <c r="N1116" s="45">
        <v>33189</v>
      </c>
      <c r="O1116" s="45">
        <v>359</v>
      </c>
      <c r="P1116" s="45">
        <v>265372</v>
      </c>
      <c r="Q1116" s="45">
        <v>0</v>
      </c>
      <c r="R1116" s="45">
        <v>2341257</v>
      </c>
      <c r="S1116" s="45">
        <v>2849970</v>
      </c>
      <c r="T1116" s="45">
        <v>1667309</v>
      </c>
      <c r="U1116" s="45">
        <v>0</v>
      </c>
      <c r="V1116" s="45">
        <v>31.519273999999999</v>
      </c>
      <c r="W1116" s="45">
        <v>28.104264000000001</v>
      </c>
      <c r="X1116" s="45">
        <v>34.624896</v>
      </c>
      <c r="Y1116" s="46">
        <v>80534.899999999994</v>
      </c>
      <c r="Z1116" s="46">
        <v>57164.709239350319</v>
      </c>
      <c r="AA1116" s="47">
        <f>_xlfn.XLOOKUP($E1116,Main_OG!$D$1:$D$766,Main_OG!AJ$1:AJ$766,"")</f>
        <v>1402026</v>
      </c>
      <c r="AB1116" s="47">
        <f>_xlfn.XLOOKUP($E1116,Main_OG!$D$1:$D$766,Main_OG!AK$1:AK$766,"")</f>
        <v>21530502</v>
      </c>
      <c r="AC1116" s="47">
        <f>_xlfn.XLOOKUP($E1116,Main_OG!$D$1:$D$766,Main_OG!AL$1:AL$766,"")</f>
        <v>0</v>
      </c>
      <c r="AD1116" s="47">
        <f>_xlfn.XLOOKUP($E1116,Main_OG!$D$1:$D$766,Main_OG!AM$1:AM$766,"")</f>
        <v>0</v>
      </c>
    </row>
    <row r="1117" spans="1:30" x14ac:dyDescent="0.35">
      <c r="A1117" s="36" t="s">
        <v>2181</v>
      </c>
      <c r="B1117" s="45" t="s">
        <v>705</v>
      </c>
      <c r="C1117" s="45" t="s">
        <v>4433</v>
      </c>
      <c r="D1117" s="36" t="s">
        <v>2181</v>
      </c>
      <c r="E1117" s="36" t="str">
        <f t="shared" si="51"/>
        <v>2014_HI</v>
      </c>
      <c r="F1117" s="45">
        <v>2014</v>
      </c>
      <c r="G1117" s="45">
        <f>_xlfn.XLOOKUP(I1117,Main_OG!$B$1:$B$766,Main_OG!$O$1:$O$766,"")</f>
        <v>0</v>
      </c>
      <c r="H1117" s="45">
        <f>_xlfn.XLOOKUP(E1117,Main_OG!$D$1:$D$766,Main_OG!$J$1:$J$766,"")</f>
        <v>0</v>
      </c>
      <c r="I1117" s="45" t="s">
        <v>705</v>
      </c>
      <c r="J1117" s="45" t="str">
        <f t="shared" si="52"/>
        <v>Hawaiian Electric Co Inc_HI</v>
      </c>
      <c r="K1117" s="45" t="str">
        <f t="shared" si="53"/>
        <v>Hawaiian Electric Co Inc_HI</v>
      </c>
      <c r="L1117" s="45" t="s">
        <v>2190</v>
      </c>
      <c r="M1117" s="45">
        <v>0</v>
      </c>
      <c r="N1117" s="45">
        <v>33430</v>
      </c>
      <c r="O1117" s="45">
        <v>370</v>
      </c>
      <c r="P1117" s="45">
        <v>266923</v>
      </c>
      <c r="Q1117" s="45">
        <v>0</v>
      </c>
      <c r="R1117" s="45">
        <v>2270495</v>
      </c>
      <c r="S1117" s="45">
        <v>2900021</v>
      </c>
      <c r="T1117" s="45">
        <v>1611149</v>
      </c>
      <c r="U1117" s="45">
        <v>0</v>
      </c>
      <c r="V1117" s="45">
        <v>32.084017000000003</v>
      </c>
      <c r="W1117" s="45">
        <v>28.758457</v>
      </c>
      <c r="X1117" s="45">
        <v>35.479424999999999</v>
      </c>
      <c r="Y1117" s="46">
        <v>81304.899999999994</v>
      </c>
      <c r="Z1117" s="46">
        <v>57445.693069132045</v>
      </c>
      <c r="AA1117" s="47">
        <f>_xlfn.XLOOKUP($E1117,Main_OG!$D$1:$D$766,Main_OG!AJ$1:AJ$766,"")</f>
        <v>1487786</v>
      </c>
      <c r="AB1117" s="47">
        <f>_xlfn.XLOOKUP($E1117,Main_OG!$D$1:$D$766,Main_OG!AK$1:AK$766,"")</f>
        <v>20776198</v>
      </c>
      <c r="AC1117" s="47">
        <f>_xlfn.XLOOKUP($E1117,Main_OG!$D$1:$D$766,Main_OG!AL$1:AL$766,"")</f>
        <v>0</v>
      </c>
      <c r="AD1117" s="47">
        <f>_xlfn.XLOOKUP($E1117,Main_OG!$D$1:$D$766,Main_OG!AM$1:AM$766,"")</f>
        <v>0</v>
      </c>
    </row>
    <row r="1118" spans="1:30" x14ac:dyDescent="0.35">
      <c r="A1118" s="36" t="s">
        <v>2181</v>
      </c>
      <c r="B1118" s="45" t="s">
        <v>705</v>
      </c>
      <c r="C1118" s="45" t="s">
        <v>4433</v>
      </c>
      <c r="D1118" s="36" t="s">
        <v>2181</v>
      </c>
      <c r="E1118" s="36" t="str">
        <f t="shared" si="51"/>
        <v>2015_HI</v>
      </c>
      <c r="F1118" s="45">
        <v>2015</v>
      </c>
      <c r="G1118" s="45">
        <f>_xlfn.XLOOKUP(I1118,Main_OG!$B$1:$B$766,Main_OG!$O$1:$O$766,"")</f>
        <v>0</v>
      </c>
      <c r="H1118" s="45">
        <f>_xlfn.XLOOKUP(E1118,Main_OG!$D$1:$D$766,Main_OG!$J$1:$J$766,"")</f>
        <v>0</v>
      </c>
      <c r="I1118" s="45" t="s">
        <v>705</v>
      </c>
      <c r="J1118" s="45" t="str">
        <f t="shared" si="52"/>
        <v>Hawaiian Electric Co Inc_HI</v>
      </c>
      <c r="K1118" s="45" t="str">
        <f t="shared" si="53"/>
        <v>Hawaiian Electric Co Inc_HI</v>
      </c>
      <c r="L1118" s="45" t="s">
        <v>2191</v>
      </c>
      <c r="M1118" s="45">
        <v>0</v>
      </c>
      <c r="N1118" s="45">
        <v>33264</v>
      </c>
      <c r="O1118" s="45">
        <v>393</v>
      </c>
      <c r="P1118" s="45">
        <v>268842</v>
      </c>
      <c r="Q1118" s="45">
        <v>0</v>
      </c>
      <c r="R1118" s="45">
        <v>2221359</v>
      </c>
      <c r="S1118" s="45">
        <v>2905807</v>
      </c>
      <c r="T1118" s="45">
        <v>1626917</v>
      </c>
      <c r="U1118" s="45">
        <v>0</v>
      </c>
      <c r="V1118" s="45">
        <v>24.842603</v>
      </c>
      <c r="W1118" s="45">
        <v>21.630927</v>
      </c>
      <c r="X1118" s="45">
        <v>28.019155000000001</v>
      </c>
      <c r="Y1118" s="46">
        <v>83857.600000000006</v>
      </c>
      <c r="Z1118" s="46">
        <v>58930.188988186215</v>
      </c>
      <c r="AA1118" s="47">
        <f>_xlfn.XLOOKUP($E1118,Main_OG!$D$1:$D$766,Main_OG!AJ$1:AJ$766,"")</f>
        <v>1306514</v>
      </c>
      <c r="AB1118" s="47">
        <f>_xlfn.XLOOKUP($E1118,Main_OG!$D$1:$D$766,Main_OG!AK$1:AK$766,"")</f>
        <v>21020024</v>
      </c>
      <c r="AC1118" s="47">
        <f>_xlfn.XLOOKUP($E1118,Main_OG!$D$1:$D$766,Main_OG!AL$1:AL$766,"")</f>
        <v>0</v>
      </c>
      <c r="AD1118" s="47">
        <f>_xlfn.XLOOKUP($E1118,Main_OG!$D$1:$D$766,Main_OG!AM$1:AM$766,"")</f>
        <v>0</v>
      </c>
    </row>
    <row r="1119" spans="1:30" x14ac:dyDescent="0.35">
      <c r="A1119" s="36" t="s">
        <v>2181</v>
      </c>
      <c r="B1119" s="45" t="s">
        <v>705</v>
      </c>
      <c r="C1119" s="45" t="s">
        <v>4433</v>
      </c>
      <c r="D1119" s="36" t="s">
        <v>2181</v>
      </c>
      <c r="E1119" s="36" t="str">
        <f t="shared" si="51"/>
        <v>2016_HI</v>
      </c>
      <c r="F1119" s="45">
        <v>2016</v>
      </c>
      <c r="G1119" s="45">
        <f>_xlfn.XLOOKUP(I1119,Main_OG!$B$1:$B$766,Main_OG!$O$1:$O$766,"")</f>
        <v>0</v>
      </c>
      <c r="H1119" s="45">
        <f>_xlfn.XLOOKUP(E1119,Main_OG!$D$1:$D$766,Main_OG!$J$1:$J$766,"")</f>
        <v>0</v>
      </c>
      <c r="I1119" s="45" t="s">
        <v>705</v>
      </c>
      <c r="J1119" s="45" t="str">
        <f t="shared" si="52"/>
        <v>Hawaiian Electric Co Inc_HI</v>
      </c>
      <c r="K1119" s="45" t="str">
        <f t="shared" si="53"/>
        <v>Hawaiian Electric Co Inc_HI</v>
      </c>
      <c r="L1119" s="45" t="s">
        <v>2192</v>
      </c>
      <c r="M1119" s="45">
        <v>0</v>
      </c>
      <c r="N1119" s="45">
        <v>33373</v>
      </c>
      <c r="O1119" s="45">
        <v>437</v>
      </c>
      <c r="P1119" s="45">
        <v>270451</v>
      </c>
      <c r="Q1119" s="45">
        <v>0</v>
      </c>
      <c r="R1119" s="45">
        <v>2170709</v>
      </c>
      <c r="S1119" s="45">
        <v>2909085</v>
      </c>
      <c r="T1119" s="45">
        <v>1580401</v>
      </c>
      <c r="U1119" s="45">
        <v>0</v>
      </c>
      <c r="V1119" s="45">
        <v>22.721862000000002</v>
      </c>
      <c r="W1119" s="45">
        <v>19.285558999999999</v>
      </c>
      <c r="X1119" s="45">
        <v>26.067181999999999</v>
      </c>
      <c r="Y1119" s="46">
        <v>85670.399999999994</v>
      </c>
      <c r="Z1119" s="46">
        <v>59956.119631740832</v>
      </c>
      <c r="AA1119" s="47">
        <f>_xlfn.XLOOKUP($E1119,Main_OG!$D$1:$D$766,Main_OG!AJ$1:AJ$766,"")</f>
        <v>1558372</v>
      </c>
      <c r="AB1119" s="47">
        <f>_xlfn.XLOOKUP($E1119,Main_OG!$D$1:$D$766,Main_OG!AK$1:AK$766,"")</f>
        <v>21593402</v>
      </c>
      <c r="AC1119" s="47">
        <f>_xlfn.XLOOKUP($E1119,Main_OG!$D$1:$D$766,Main_OG!AL$1:AL$766,"")</f>
        <v>0</v>
      </c>
      <c r="AD1119" s="47">
        <f>_xlfn.XLOOKUP($E1119,Main_OG!$D$1:$D$766,Main_OG!AM$1:AM$766,"")</f>
        <v>0</v>
      </c>
    </row>
    <row r="1120" spans="1:30" x14ac:dyDescent="0.35">
      <c r="A1120" s="36" t="s">
        <v>2181</v>
      </c>
      <c r="B1120" s="45" t="s">
        <v>705</v>
      </c>
      <c r="C1120" s="45" t="s">
        <v>4433</v>
      </c>
      <c r="D1120" s="36" t="s">
        <v>2181</v>
      </c>
      <c r="E1120" s="36" t="str">
        <f t="shared" si="51"/>
        <v>2017_HI</v>
      </c>
      <c r="F1120" s="45">
        <v>2017</v>
      </c>
      <c r="G1120" s="45">
        <f>_xlfn.XLOOKUP(I1120,Main_OG!$B$1:$B$766,Main_OG!$O$1:$O$766,"")</f>
        <v>0</v>
      </c>
      <c r="H1120" s="45">
        <f>_xlfn.XLOOKUP(E1120,Main_OG!$D$1:$D$766,Main_OG!$J$1:$J$766,"")</f>
        <v>0</v>
      </c>
      <c r="I1120" s="45" t="s">
        <v>705</v>
      </c>
      <c r="J1120" s="45" t="str">
        <f t="shared" si="52"/>
        <v>Hawaiian Electric Co Inc_HI</v>
      </c>
      <c r="K1120" s="45" t="str">
        <f t="shared" si="53"/>
        <v>Hawaiian Electric Co Inc_HI</v>
      </c>
      <c r="L1120" s="45" t="s">
        <v>2193</v>
      </c>
      <c r="M1120" s="45">
        <v>0</v>
      </c>
      <c r="N1120" s="45">
        <v>33453</v>
      </c>
      <c r="O1120" s="45">
        <v>430</v>
      </c>
      <c r="P1120" s="45">
        <v>271065</v>
      </c>
      <c r="Q1120" s="45">
        <v>0</v>
      </c>
      <c r="R1120" s="45">
        <v>2146105</v>
      </c>
      <c r="S1120" s="45">
        <v>2823819</v>
      </c>
      <c r="T1120" s="45">
        <v>1578773</v>
      </c>
      <c r="U1120" s="45">
        <v>0</v>
      </c>
      <c r="V1120" s="45">
        <v>25.013781000000002</v>
      </c>
      <c r="W1120" s="45">
        <v>21.592765</v>
      </c>
      <c r="X1120" s="45">
        <v>28.215164999999999</v>
      </c>
      <c r="Y1120" s="46">
        <v>87436.4</v>
      </c>
      <c r="Z1120" s="46">
        <v>61326.040863734015</v>
      </c>
      <c r="AA1120" s="47">
        <f>_xlfn.XLOOKUP($E1120,Main_OG!$D$1:$D$766,Main_OG!AJ$1:AJ$766,"")</f>
        <v>1518036</v>
      </c>
      <c r="AB1120" s="47">
        <f>_xlfn.XLOOKUP($E1120,Main_OG!$D$1:$D$766,Main_OG!AK$1:AK$766,"")</f>
        <v>21718114</v>
      </c>
      <c r="AC1120" s="47">
        <f>_xlfn.XLOOKUP($E1120,Main_OG!$D$1:$D$766,Main_OG!AL$1:AL$766,"")</f>
        <v>0</v>
      </c>
      <c r="AD1120" s="47">
        <f>_xlfn.XLOOKUP($E1120,Main_OG!$D$1:$D$766,Main_OG!AM$1:AM$766,"")</f>
        <v>0</v>
      </c>
    </row>
    <row r="1121" spans="1:30" x14ac:dyDescent="0.35">
      <c r="A1121" s="36" t="s">
        <v>2181</v>
      </c>
      <c r="B1121" s="45" t="s">
        <v>705</v>
      </c>
      <c r="C1121" s="45" t="s">
        <v>4433</v>
      </c>
      <c r="D1121" s="36" t="s">
        <v>2181</v>
      </c>
      <c r="E1121" s="36" t="str">
        <f t="shared" si="51"/>
        <v>2018_HI</v>
      </c>
      <c r="F1121" s="45">
        <v>2018</v>
      </c>
      <c r="G1121" s="45">
        <f>_xlfn.XLOOKUP(I1121,Main_OG!$B$1:$B$766,Main_OG!$O$1:$O$766,"")</f>
        <v>0</v>
      </c>
      <c r="H1121" s="45">
        <f>_xlfn.XLOOKUP(E1121,Main_OG!$D$1:$D$766,Main_OG!$J$1:$J$766,"")</f>
        <v>0</v>
      </c>
      <c r="I1121" s="45" t="s">
        <v>705</v>
      </c>
      <c r="J1121" s="45" t="str">
        <f t="shared" si="52"/>
        <v>Hawaiian Electric Co Inc_HI</v>
      </c>
      <c r="K1121" s="45" t="str">
        <f t="shared" si="53"/>
        <v>Hawaiian Electric Co Inc_HI</v>
      </c>
      <c r="L1121" s="45" t="s">
        <v>2194</v>
      </c>
      <c r="M1121" s="45">
        <v>0</v>
      </c>
      <c r="N1121" s="45">
        <v>33201</v>
      </c>
      <c r="O1121" s="45">
        <v>448</v>
      </c>
      <c r="P1121" s="45">
        <v>271807</v>
      </c>
      <c r="Q1121" s="45">
        <v>0</v>
      </c>
      <c r="R1121" s="45">
        <v>2110674</v>
      </c>
      <c r="S1121" s="45">
        <v>2807129</v>
      </c>
      <c r="T1121" s="45">
        <v>1607867</v>
      </c>
      <c r="U1121" s="45">
        <v>0</v>
      </c>
      <c r="V1121" s="45">
        <v>28.164634</v>
      </c>
      <c r="W1121" s="45">
        <v>24.713388999999999</v>
      </c>
      <c r="X1121" s="45">
        <v>31.179587999999999</v>
      </c>
      <c r="Y1121" s="46">
        <v>88836.4</v>
      </c>
      <c r="Z1121" s="46">
        <v>62424.478357840831</v>
      </c>
      <c r="AA1121" s="47">
        <f>_xlfn.XLOOKUP($E1121,Main_OG!$D$1:$D$766,Main_OG!AJ$1:AJ$766,"")</f>
        <v>1468702</v>
      </c>
      <c r="AB1121" s="47">
        <f>_xlfn.XLOOKUP($E1121,Main_OG!$D$1:$D$766,Main_OG!AK$1:AK$766,"")</f>
        <v>22195406</v>
      </c>
      <c r="AC1121" s="47">
        <f>_xlfn.XLOOKUP($E1121,Main_OG!$D$1:$D$766,Main_OG!AL$1:AL$766,"")</f>
        <v>0</v>
      </c>
      <c r="AD1121" s="47">
        <f>_xlfn.XLOOKUP($E1121,Main_OG!$D$1:$D$766,Main_OG!AM$1:AM$766,"")</f>
        <v>0</v>
      </c>
    </row>
    <row r="1122" spans="1:30" x14ac:dyDescent="0.35">
      <c r="A1122" s="36" t="s">
        <v>2181</v>
      </c>
      <c r="B1122" s="45" t="s">
        <v>705</v>
      </c>
      <c r="C1122" s="45" t="s">
        <v>4433</v>
      </c>
      <c r="D1122" s="36" t="s">
        <v>2181</v>
      </c>
      <c r="E1122" s="36" t="str">
        <f t="shared" si="51"/>
        <v>2019_HI</v>
      </c>
      <c r="F1122" s="45">
        <v>2019</v>
      </c>
      <c r="G1122" s="45">
        <f>_xlfn.XLOOKUP(I1122,Main_OG!$B$1:$B$766,Main_OG!$O$1:$O$766,"")</f>
        <v>0</v>
      </c>
      <c r="H1122" s="45">
        <f>_xlfn.XLOOKUP(E1122,Main_OG!$D$1:$D$766,Main_OG!$J$1:$J$766,"")</f>
        <v>0</v>
      </c>
      <c r="I1122" s="45" t="s">
        <v>705</v>
      </c>
      <c r="J1122" s="45" t="str">
        <f t="shared" si="52"/>
        <v>Hawaiian Electric Co Inc_HI</v>
      </c>
      <c r="K1122" s="45" t="str">
        <f t="shared" si="53"/>
        <v>Hawaiian Electric Co Inc_HI</v>
      </c>
      <c r="L1122" s="45" t="s">
        <v>2195</v>
      </c>
      <c r="M1122" s="45">
        <v>0</v>
      </c>
      <c r="N1122" s="45">
        <v>33325</v>
      </c>
      <c r="O1122" s="45">
        <v>453</v>
      </c>
      <c r="P1122" s="45">
        <v>272590</v>
      </c>
      <c r="Q1122" s="45">
        <v>0</v>
      </c>
      <c r="R1122" s="45">
        <v>2103386</v>
      </c>
      <c r="S1122" s="45">
        <v>2824743</v>
      </c>
      <c r="T1122" s="45">
        <v>1634975</v>
      </c>
      <c r="U1122" s="45">
        <v>0</v>
      </c>
      <c r="V1122" s="45">
        <v>27.910492999999999</v>
      </c>
      <c r="W1122" s="45">
        <v>24.439907999999999</v>
      </c>
      <c r="X1122" s="45">
        <v>31.043429</v>
      </c>
      <c r="Y1122" s="46">
        <v>88945.3</v>
      </c>
      <c r="Z1122" s="46">
        <v>62831.560841047882</v>
      </c>
      <c r="AA1122" s="47">
        <f>_xlfn.XLOOKUP($E1122,Main_OG!$D$1:$D$766,Main_OG!AJ$1:AJ$766,"")</f>
        <v>1433684</v>
      </c>
      <c r="AB1122" s="47">
        <f>_xlfn.XLOOKUP($E1122,Main_OG!$D$1:$D$766,Main_OG!AK$1:AK$766,"")</f>
        <v>22902532</v>
      </c>
      <c r="AC1122" s="47">
        <f>_xlfn.XLOOKUP($E1122,Main_OG!$D$1:$D$766,Main_OG!AL$1:AL$766,"")</f>
        <v>0</v>
      </c>
      <c r="AD1122" s="47">
        <f>_xlfn.XLOOKUP($E1122,Main_OG!$D$1:$D$766,Main_OG!AM$1:AM$766,"")</f>
        <v>0</v>
      </c>
    </row>
    <row r="1123" spans="1:30" x14ac:dyDescent="0.35">
      <c r="A1123" s="36" t="s">
        <v>2181</v>
      </c>
      <c r="B1123" s="45" t="s">
        <v>705</v>
      </c>
      <c r="C1123" s="45" t="s">
        <v>4433</v>
      </c>
      <c r="D1123" s="36" t="s">
        <v>2181</v>
      </c>
      <c r="E1123" s="36" t="str">
        <f t="shared" si="51"/>
        <v>2020_HI</v>
      </c>
      <c r="F1123" s="45">
        <v>2020</v>
      </c>
      <c r="G1123" s="45">
        <f>_xlfn.XLOOKUP(I1123,Main_OG!$B$1:$B$766,Main_OG!$O$1:$O$766,"")</f>
        <v>0</v>
      </c>
      <c r="H1123" s="45">
        <f>_xlfn.XLOOKUP(E1123,Main_OG!$D$1:$D$766,Main_OG!$J$1:$J$766,"")</f>
        <v>0</v>
      </c>
      <c r="I1123" s="45" t="s">
        <v>705</v>
      </c>
      <c r="J1123" s="45" t="str">
        <f t="shared" si="52"/>
        <v>Hawaiian Electric Co Inc_HI</v>
      </c>
      <c r="K1123" s="45" t="str">
        <f t="shared" si="53"/>
        <v>Hawaiian Electric Co Inc_HI</v>
      </c>
      <c r="L1123" s="45" t="s">
        <v>2196</v>
      </c>
      <c r="M1123" s="45">
        <v>0</v>
      </c>
      <c r="N1123" s="45">
        <v>33150</v>
      </c>
      <c r="O1123" s="45">
        <v>451</v>
      </c>
      <c r="P1123" s="45">
        <v>0</v>
      </c>
      <c r="Q1123" s="45">
        <v>0</v>
      </c>
      <c r="R1123" s="45">
        <v>1854090</v>
      </c>
      <c r="S1123" s="45">
        <v>2593217</v>
      </c>
      <c r="T1123" s="45">
        <v>0</v>
      </c>
      <c r="U1123" s="45">
        <v>0</v>
      </c>
      <c r="V1123" s="45">
        <v>26.840229000000001</v>
      </c>
      <c r="W1123" s="45">
        <v>22.97805</v>
      </c>
      <c r="X1123" s="45">
        <v>0</v>
      </c>
      <c r="Y1123" s="46">
        <v>79592.5</v>
      </c>
      <c r="Z1123" s="46">
        <v>56425.091114550181</v>
      </c>
      <c r="AA1123" s="47">
        <f>_xlfn.XLOOKUP($E1123,Main_OG!$D$1:$D$766,Main_OG!AJ$1:AJ$766,"")</f>
        <v>1335736</v>
      </c>
      <c r="AB1123" s="47">
        <f>_xlfn.XLOOKUP($E1123,Main_OG!$D$1:$D$766,Main_OG!AK$1:AK$766,"")</f>
        <v>20773174</v>
      </c>
      <c r="AC1123" s="47">
        <f>_xlfn.XLOOKUP($E1123,Main_OG!$D$1:$D$766,Main_OG!AL$1:AL$766,"")</f>
        <v>0</v>
      </c>
      <c r="AD1123" s="47">
        <f>_xlfn.XLOOKUP($E1123,Main_OG!$D$1:$D$766,Main_OG!AM$1:AM$766,"")</f>
        <v>0</v>
      </c>
    </row>
    <row r="1124" spans="1:30" x14ac:dyDescent="0.35">
      <c r="A1124" s="36" t="s">
        <v>2197</v>
      </c>
      <c r="B1124" s="45" t="s">
        <v>824</v>
      </c>
      <c r="C1124" s="45" t="s">
        <v>4434</v>
      </c>
      <c r="D1124" s="36" t="s">
        <v>4504</v>
      </c>
      <c r="E1124" s="36" t="str">
        <f t="shared" si="51"/>
        <v>2006_AK</v>
      </c>
      <c r="F1124" s="45">
        <v>2006</v>
      </c>
      <c r="G1124" s="45">
        <f>_xlfn.XLOOKUP(I1124,Main_OG!$B$1:$B$766,Main_OG!$O$1:$O$766,"")</f>
        <v>0</v>
      </c>
      <c r="H1124" s="45">
        <f>_xlfn.XLOOKUP(E1124,Main_OG!$D$1:$D$766,Main_OG!$J$1:$J$766,"")</f>
        <v>0</v>
      </c>
      <c r="I1124" s="45" t="s">
        <v>824</v>
      </c>
      <c r="J1124" s="45" t="str">
        <f t="shared" si="52"/>
        <v>Hughes Power &amp; Light Co_AK</v>
      </c>
      <c r="K1124" s="45" t="str">
        <f t="shared" si="53"/>
        <v>Hughes Power Light Co_AK</v>
      </c>
      <c r="L1124" s="45" t="s">
        <v>2198</v>
      </c>
      <c r="M1124" s="45">
        <v>0</v>
      </c>
      <c r="N1124" s="45">
        <v>9</v>
      </c>
      <c r="O1124" s="45">
        <v>3</v>
      </c>
      <c r="P1124" s="45">
        <v>36</v>
      </c>
      <c r="Q1124" s="45">
        <v>0</v>
      </c>
      <c r="R1124" s="45">
        <v>62</v>
      </c>
      <c r="S1124" s="45">
        <v>30</v>
      </c>
      <c r="T1124" s="45">
        <v>49</v>
      </c>
      <c r="U1124" s="45">
        <v>0</v>
      </c>
      <c r="V1124" s="45">
        <v>55.357142857142847</v>
      </c>
      <c r="W1124" s="45">
        <v>52.631578947368418</v>
      </c>
      <c r="X1124" s="45">
        <v>52.688172043010752</v>
      </c>
      <c r="Y1124" s="46">
        <v>47546.2</v>
      </c>
      <c r="Z1124" s="46">
        <v>70407.314060968274</v>
      </c>
      <c r="AA1124" s="47">
        <f>_xlfn.XLOOKUP($E1124,Main_OG!$D$1:$D$766,Main_OG!AJ$1:AJ$766,"")</f>
        <v>968457.74</v>
      </c>
      <c r="AB1124" s="47">
        <f>_xlfn.XLOOKUP($E1124,Main_OG!$D$1:$D$766,Main_OG!AK$1:AK$766,"")</f>
        <v>2895506.1599999997</v>
      </c>
      <c r="AC1124" s="47">
        <f>_xlfn.XLOOKUP($E1124,Main_OG!$D$1:$D$766,Main_OG!AL$1:AL$766,"")</f>
        <v>88962825.159999996</v>
      </c>
      <c r="AD1124" s="47">
        <f>_xlfn.XLOOKUP($E1124,Main_OG!$D$1:$D$766,Main_OG!AM$1:AM$766,"")</f>
        <v>0</v>
      </c>
    </row>
    <row r="1125" spans="1:30" x14ac:dyDescent="0.35">
      <c r="A1125" s="36" t="s">
        <v>2197</v>
      </c>
      <c r="B1125" s="45" t="s">
        <v>824</v>
      </c>
      <c r="C1125" s="45" t="s">
        <v>4434</v>
      </c>
      <c r="D1125" s="36" t="s">
        <v>4504</v>
      </c>
      <c r="E1125" s="36" t="str">
        <f t="shared" si="51"/>
        <v>2007_AK</v>
      </c>
      <c r="F1125" s="45">
        <v>2007</v>
      </c>
      <c r="G1125" s="45">
        <f>_xlfn.XLOOKUP(I1125,Main_OG!$B$1:$B$766,Main_OG!$O$1:$O$766,"")</f>
        <v>0</v>
      </c>
      <c r="H1125" s="45">
        <f>_xlfn.XLOOKUP(E1125,Main_OG!$D$1:$D$766,Main_OG!$J$1:$J$766,"")</f>
        <v>0</v>
      </c>
      <c r="I1125" s="45" t="s">
        <v>824</v>
      </c>
      <c r="J1125" s="45" t="str">
        <f t="shared" si="52"/>
        <v>Hughes Power &amp; Light Co_AK</v>
      </c>
      <c r="K1125" s="45" t="str">
        <f t="shared" si="53"/>
        <v>Hughes Power Light Co_AK</v>
      </c>
      <c r="L1125" s="45" t="s">
        <v>2199</v>
      </c>
      <c r="M1125" s="45">
        <v>0</v>
      </c>
      <c r="N1125" s="45">
        <v>9</v>
      </c>
      <c r="O1125" s="45">
        <v>3</v>
      </c>
      <c r="P1125" s="45">
        <v>36</v>
      </c>
      <c r="Q1125" s="45">
        <v>0</v>
      </c>
      <c r="R1125" s="45">
        <v>94</v>
      </c>
      <c r="S1125" s="45">
        <v>26</v>
      </c>
      <c r="T1125" s="45">
        <v>51</v>
      </c>
      <c r="U1125" s="45">
        <v>0</v>
      </c>
      <c r="V1125" s="45">
        <v>105.62</v>
      </c>
      <c r="W1125" s="45">
        <v>48.15</v>
      </c>
      <c r="X1125" s="45">
        <v>52.04</v>
      </c>
      <c r="Y1125" s="46">
        <v>50126.7</v>
      </c>
      <c r="Z1125" s="46">
        <v>73683.227987652499</v>
      </c>
      <c r="AA1125" s="47">
        <f>_xlfn.XLOOKUP($E1125,Main_OG!$D$1:$D$766,Main_OG!AJ$1:AJ$766,"")</f>
        <v>996372</v>
      </c>
      <c r="AB1125" s="47">
        <f>_xlfn.XLOOKUP($E1125,Main_OG!$D$1:$D$766,Main_OG!AK$1:AK$766,"")</f>
        <v>3695916</v>
      </c>
      <c r="AC1125" s="47">
        <f>_xlfn.XLOOKUP($E1125,Main_OG!$D$1:$D$766,Main_OG!AL$1:AL$766,"")</f>
        <v>83891130</v>
      </c>
      <c r="AD1125" s="47">
        <f>_xlfn.XLOOKUP($E1125,Main_OG!$D$1:$D$766,Main_OG!AM$1:AM$766,"")</f>
        <v>0</v>
      </c>
    </row>
    <row r="1126" spans="1:30" x14ac:dyDescent="0.35">
      <c r="A1126" s="36" t="s">
        <v>2197</v>
      </c>
      <c r="B1126" s="45" t="s">
        <v>824</v>
      </c>
      <c r="C1126" s="45" t="s">
        <v>4434</v>
      </c>
      <c r="D1126" s="36" t="s">
        <v>4504</v>
      </c>
      <c r="E1126" s="36" t="str">
        <f t="shared" si="51"/>
        <v>2008_AK</v>
      </c>
      <c r="F1126" s="45">
        <v>2008</v>
      </c>
      <c r="G1126" s="45">
        <f>_xlfn.XLOOKUP(I1126,Main_OG!$B$1:$B$766,Main_OG!$O$1:$O$766,"")</f>
        <v>0</v>
      </c>
      <c r="H1126" s="45">
        <f>_xlfn.XLOOKUP(E1126,Main_OG!$D$1:$D$766,Main_OG!$J$1:$J$766,"")</f>
        <v>0</v>
      </c>
      <c r="I1126" s="45" t="s">
        <v>824</v>
      </c>
      <c r="J1126" s="45" t="str">
        <f t="shared" si="52"/>
        <v>Hughes Power &amp; Light Co_AK</v>
      </c>
      <c r="K1126" s="45" t="str">
        <f t="shared" si="53"/>
        <v>Hughes Power Light Co_AK</v>
      </c>
      <c r="L1126" s="45" t="s">
        <v>2200</v>
      </c>
      <c r="M1126" s="45">
        <v>0</v>
      </c>
      <c r="N1126" s="45">
        <v>13</v>
      </c>
      <c r="O1126" s="45">
        <v>0</v>
      </c>
      <c r="P1126" s="45">
        <v>35</v>
      </c>
      <c r="Q1126" s="45">
        <v>0</v>
      </c>
      <c r="R1126" s="45">
        <v>122</v>
      </c>
      <c r="S1126" s="45">
        <v>0</v>
      </c>
      <c r="T1126" s="45">
        <v>104</v>
      </c>
      <c r="U1126" s="45">
        <v>0</v>
      </c>
      <c r="V1126" s="45">
        <v>63.93</v>
      </c>
      <c r="W1126" s="45">
        <v>0</v>
      </c>
      <c r="X1126" s="45">
        <v>57.69</v>
      </c>
      <c r="Y1126" s="46">
        <v>49926.6</v>
      </c>
      <c r="Z1126" s="46">
        <v>72625.262744470543</v>
      </c>
      <c r="AA1126" s="47">
        <f>_xlfn.XLOOKUP($E1126,Main_OG!$D$1:$D$766,Main_OG!AJ$1:AJ$766,"")</f>
        <v>994228</v>
      </c>
      <c r="AB1126" s="47">
        <f>_xlfn.XLOOKUP($E1126,Main_OG!$D$1:$D$766,Main_OG!AK$1:AK$766,"")</f>
        <v>3309288</v>
      </c>
      <c r="AC1126" s="47">
        <f>_xlfn.XLOOKUP($E1126,Main_OG!$D$1:$D$766,Main_OG!AL$1:AL$766,"")</f>
        <v>88306788</v>
      </c>
      <c r="AD1126" s="47">
        <f>_xlfn.XLOOKUP($E1126,Main_OG!$D$1:$D$766,Main_OG!AM$1:AM$766,"")</f>
        <v>0</v>
      </c>
    </row>
    <row r="1127" spans="1:30" x14ac:dyDescent="0.35">
      <c r="A1127" s="36" t="s">
        <v>2197</v>
      </c>
      <c r="B1127" s="45" t="s">
        <v>824</v>
      </c>
      <c r="C1127" s="45" t="s">
        <v>4434</v>
      </c>
      <c r="D1127" s="36" t="s">
        <v>4504</v>
      </c>
      <c r="E1127" s="36" t="str">
        <f t="shared" si="51"/>
        <v>2009_AK</v>
      </c>
      <c r="F1127" s="45">
        <v>2009</v>
      </c>
      <c r="G1127" s="45">
        <f>_xlfn.XLOOKUP(I1127,Main_OG!$B$1:$B$766,Main_OG!$O$1:$O$766,"")</f>
        <v>0</v>
      </c>
      <c r="H1127" s="45">
        <f>_xlfn.XLOOKUP(E1127,Main_OG!$D$1:$D$766,Main_OG!$J$1:$J$766,"")</f>
        <v>0</v>
      </c>
      <c r="I1127" s="45" t="s">
        <v>824</v>
      </c>
      <c r="J1127" s="45" t="str">
        <f t="shared" si="52"/>
        <v>Hughes Power &amp; Light Co_AK</v>
      </c>
      <c r="K1127" s="45" t="str">
        <f t="shared" si="53"/>
        <v>Hughes Power Light Co_AK</v>
      </c>
      <c r="L1127" s="45" t="s">
        <v>2201</v>
      </c>
      <c r="M1127" s="45">
        <v>0</v>
      </c>
      <c r="N1127" s="45">
        <v>15</v>
      </c>
      <c r="O1127" s="45">
        <v>0</v>
      </c>
      <c r="P1127" s="45">
        <v>33</v>
      </c>
      <c r="Q1127" s="45">
        <v>0</v>
      </c>
      <c r="R1127" s="45">
        <v>156</v>
      </c>
      <c r="S1127" s="45">
        <v>0</v>
      </c>
      <c r="T1127" s="45">
        <v>115</v>
      </c>
      <c r="U1127" s="45">
        <v>0</v>
      </c>
      <c r="V1127" s="45">
        <v>71.28</v>
      </c>
      <c r="W1127" s="45">
        <v>0</v>
      </c>
      <c r="X1127" s="45">
        <v>71.739999999999995</v>
      </c>
      <c r="Y1127" s="46">
        <v>54951.9</v>
      </c>
      <c r="Z1127" s="46">
        <v>78626.832356791798</v>
      </c>
      <c r="AA1127" s="47">
        <f>_xlfn.XLOOKUP($E1127,Main_OG!$D$1:$D$766,Main_OG!AJ$1:AJ$766,"")</f>
        <v>1025918</v>
      </c>
      <c r="AB1127" s="47">
        <f>_xlfn.XLOOKUP($E1127,Main_OG!$D$1:$D$766,Main_OG!AK$1:AK$766,"")</f>
        <v>3992640</v>
      </c>
      <c r="AC1127" s="47">
        <f>_xlfn.XLOOKUP($E1127,Main_OG!$D$1:$D$766,Main_OG!AL$1:AL$766,"")</f>
        <v>77900336</v>
      </c>
      <c r="AD1127" s="47">
        <f>_xlfn.XLOOKUP($E1127,Main_OG!$D$1:$D$766,Main_OG!AM$1:AM$766,"")</f>
        <v>0</v>
      </c>
    </row>
    <row r="1128" spans="1:30" x14ac:dyDescent="0.35">
      <c r="A1128" s="36" t="s">
        <v>2197</v>
      </c>
      <c r="B1128" s="45" t="s">
        <v>824</v>
      </c>
      <c r="C1128" s="45" t="s">
        <v>4434</v>
      </c>
      <c r="D1128" s="36" t="s">
        <v>4504</v>
      </c>
      <c r="E1128" s="36" t="str">
        <f t="shared" si="51"/>
        <v>2010_AK</v>
      </c>
      <c r="F1128" s="45">
        <v>2010</v>
      </c>
      <c r="G1128" s="45">
        <f>_xlfn.XLOOKUP(I1128,Main_OG!$B$1:$B$766,Main_OG!$O$1:$O$766,"")</f>
        <v>0</v>
      </c>
      <c r="H1128" s="45">
        <f>_xlfn.XLOOKUP(E1128,Main_OG!$D$1:$D$766,Main_OG!$J$1:$J$766,"")</f>
        <v>0</v>
      </c>
      <c r="I1128" s="45" t="s">
        <v>824</v>
      </c>
      <c r="J1128" s="45" t="str">
        <f t="shared" si="52"/>
        <v>Hughes Power &amp; Light Co_AK</v>
      </c>
      <c r="K1128" s="45" t="str">
        <f t="shared" si="53"/>
        <v>Hughes Power Light Co_AK</v>
      </c>
      <c r="L1128" s="45" t="s">
        <v>2202</v>
      </c>
      <c r="M1128" s="45">
        <v>0</v>
      </c>
      <c r="N1128" s="45">
        <v>15</v>
      </c>
      <c r="O1128" s="45">
        <v>0</v>
      </c>
      <c r="P1128" s="45">
        <v>35</v>
      </c>
      <c r="Q1128" s="45">
        <v>0</v>
      </c>
      <c r="R1128" s="45">
        <v>163</v>
      </c>
      <c r="S1128" s="45">
        <v>0</v>
      </c>
      <c r="T1128" s="45">
        <v>118</v>
      </c>
      <c r="U1128" s="45">
        <v>0</v>
      </c>
      <c r="V1128" s="45">
        <v>75.150000000000006</v>
      </c>
      <c r="W1128" s="45">
        <v>0</v>
      </c>
      <c r="X1128" s="45">
        <v>71.61</v>
      </c>
      <c r="Y1128" s="46">
        <v>53652</v>
      </c>
      <c r="Z1128" s="46">
        <v>75144.751548358356</v>
      </c>
      <c r="AA1128" s="47">
        <f>_xlfn.XLOOKUP($E1128,Main_OG!$D$1:$D$766,Main_OG!AJ$1:AJ$766,"")</f>
        <v>993000</v>
      </c>
      <c r="AB1128" s="47">
        <f>_xlfn.XLOOKUP($E1128,Main_OG!$D$1:$D$766,Main_OG!AK$1:AK$766,"")</f>
        <v>3244592</v>
      </c>
      <c r="AC1128" s="47">
        <f>_xlfn.XLOOKUP($E1128,Main_OG!$D$1:$D$766,Main_OG!AL$1:AL$766,"")</f>
        <v>81353948</v>
      </c>
      <c r="AD1128" s="47">
        <f>_xlfn.XLOOKUP($E1128,Main_OG!$D$1:$D$766,Main_OG!AM$1:AM$766,"")</f>
        <v>0</v>
      </c>
    </row>
    <row r="1129" spans="1:30" x14ac:dyDescent="0.35">
      <c r="A1129" s="36" t="s">
        <v>2197</v>
      </c>
      <c r="B1129" s="45" t="s">
        <v>824</v>
      </c>
      <c r="C1129" s="45" t="s">
        <v>4434</v>
      </c>
      <c r="D1129" s="36" t="s">
        <v>4504</v>
      </c>
      <c r="E1129" s="36" t="str">
        <f t="shared" si="51"/>
        <v>2011_AK</v>
      </c>
      <c r="F1129" s="45">
        <v>2011</v>
      </c>
      <c r="G1129" s="45">
        <f>_xlfn.XLOOKUP(I1129,Main_OG!$B$1:$B$766,Main_OG!$O$1:$O$766,"")</f>
        <v>0</v>
      </c>
      <c r="H1129" s="45">
        <f>_xlfn.XLOOKUP(E1129,Main_OG!$D$1:$D$766,Main_OG!$J$1:$J$766,"")</f>
        <v>0</v>
      </c>
      <c r="I1129" s="45" t="s">
        <v>824</v>
      </c>
      <c r="J1129" s="45" t="str">
        <f t="shared" si="52"/>
        <v>Hughes Power &amp; Light Co_AK</v>
      </c>
      <c r="K1129" s="45" t="str">
        <f t="shared" si="53"/>
        <v>Hughes Power Light Co_AK</v>
      </c>
      <c r="L1129" s="45" t="s">
        <v>2203</v>
      </c>
      <c r="M1129" s="45">
        <v>0</v>
      </c>
      <c r="N1129" s="45">
        <v>12</v>
      </c>
      <c r="O1129" s="45">
        <v>0</v>
      </c>
      <c r="P1129" s="45">
        <v>37</v>
      </c>
      <c r="Q1129" s="45">
        <v>0</v>
      </c>
      <c r="R1129" s="45">
        <v>160</v>
      </c>
      <c r="S1129" s="45">
        <v>0</v>
      </c>
      <c r="T1129" s="45">
        <v>139</v>
      </c>
      <c r="U1129" s="45">
        <v>0</v>
      </c>
      <c r="V1129" s="45">
        <v>71.25</v>
      </c>
      <c r="W1129" s="45">
        <v>0</v>
      </c>
      <c r="X1129" s="45">
        <v>71.22</v>
      </c>
      <c r="Y1129" s="46">
        <v>54045.5</v>
      </c>
      <c r="Z1129" s="46">
        <v>74819.097140025115</v>
      </c>
      <c r="AA1129" s="47">
        <f>_xlfn.XLOOKUP($E1129,Main_OG!$D$1:$D$766,Main_OG!AJ$1:AJ$766,"")</f>
        <v>1023324</v>
      </c>
      <c r="AB1129" s="47">
        <f>_xlfn.XLOOKUP($E1129,Main_OG!$D$1:$D$766,Main_OG!AK$1:AK$766,"")</f>
        <v>3226522</v>
      </c>
      <c r="AC1129" s="47">
        <f>_xlfn.XLOOKUP($E1129,Main_OG!$D$1:$D$766,Main_OG!AL$1:AL$766,"")</f>
        <v>85181020</v>
      </c>
      <c r="AD1129" s="47">
        <f>_xlfn.XLOOKUP($E1129,Main_OG!$D$1:$D$766,Main_OG!AM$1:AM$766,"")</f>
        <v>0</v>
      </c>
    </row>
    <row r="1130" spans="1:30" x14ac:dyDescent="0.35">
      <c r="A1130" s="36" t="s">
        <v>2197</v>
      </c>
      <c r="B1130" s="45" t="s">
        <v>824</v>
      </c>
      <c r="C1130" s="45" t="s">
        <v>4434</v>
      </c>
      <c r="D1130" s="36" t="s">
        <v>4504</v>
      </c>
      <c r="E1130" s="36" t="str">
        <f t="shared" si="51"/>
        <v>2019_AK</v>
      </c>
      <c r="F1130" s="45">
        <v>2019</v>
      </c>
      <c r="G1130" s="45">
        <f>_xlfn.XLOOKUP(I1130,Main_OG!$B$1:$B$766,Main_OG!$O$1:$O$766,"")</f>
        <v>0</v>
      </c>
      <c r="H1130" s="45">
        <f>_xlfn.XLOOKUP(E1130,Main_OG!$D$1:$D$766,Main_OG!$J$1:$J$766,"")</f>
        <v>0</v>
      </c>
      <c r="I1130" s="45" t="s">
        <v>824</v>
      </c>
      <c r="J1130" s="45" t="str">
        <f t="shared" si="52"/>
        <v>Hughes Power &amp; Light Co_AK</v>
      </c>
      <c r="K1130" s="45" t="str">
        <f t="shared" si="53"/>
        <v>Hughes Power Light Co_AK</v>
      </c>
      <c r="L1130" s="45" t="s">
        <v>2204</v>
      </c>
      <c r="M1130" s="45">
        <v>0</v>
      </c>
      <c r="N1130" s="45">
        <v>16</v>
      </c>
      <c r="O1130" s="45">
        <v>0</v>
      </c>
      <c r="P1130" s="45">
        <v>35</v>
      </c>
      <c r="Q1130" s="45">
        <v>0</v>
      </c>
      <c r="R1130" s="45">
        <v>220</v>
      </c>
      <c r="S1130" s="45">
        <v>0</v>
      </c>
      <c r="T1130" s="45">
        <v>180</v>
      </c>
      <c r="U1130" s="45">
        <v>0</v>
      </c>
      <c r="V1130" s="45">
        <v>71.363636</v>
      </c>
      <c r="W1130" s="45">
        <v>0</v>
      </c>
      <c r="X1130" s="45">
        <v>71.111110999999994</v>
      </c>
      <c r="Y1130" s="46">
        <v>52325.3</v>
      </c>
      <c r="Z1130" s="46">
        <v>71326.453136096767</v>
      </c>
      <c r="AA1130" s="47">
        <f>_xlfn.XLOOKUP($E1130,Main_OG!$D$1:$D$766,Main_OG!AJ$1:AJ$766,"")</f>
        <v>1111904</v>
      </c>
      <c r="AB1130" s="47">
        <f>_xlfn.XLOOKUP($E1130,Main_OG!$D$1:$D$766,Main_OG!AK$1:AK$766,"")</f>
        <v>3216424</v>
      </c>
      <c r="AC1130" s="47">
        <f>_xlfn.XLOOKUP($E1130,Main_OG!$D$1:$D$766,Main_OG!AL$1:AL$766,"")</f>
        <v>49373842</v>
      </c>
      <c r="AD1130" s="47">
        <f>_xlfn.XLOOKUP($E1130,Main_OG!$D$1:$D$766,Main_OG!AM$1:AM$766,"")</f>
        <v>0</v>
      </c>
    </row>
    <row r="1131" spans="1:30" x14ac:dyDescent="0.35">
      <c r="A1131" s="36" t="s">
        <v>2205</v>
      </c>
      <c r="B1131" s="45" t="s">
        <v>717</v>
      </c>
      <c r="C1131" s="45" t="s">
        <v>4435</v>
      </c>
      <c r="D1131" s="36" t="s">
        <v>2205</v>
      </c>
      <c r="E1131" s="36" t="str">
        <f t="shared" si="51"/>
        <v>2006_ID</v>
      </c>
      <c r="F1131" s="45">
        <v>2006</v>
      </c>
      <c r="G1131" s="45">
        <f>_xlfn.XLOOKUP(I1131,Main_OG!$B$1:$B$766,Main_OG!$O$1:$O$766,"")</f>
        <v>0</v>
      </c>
      <c r="H1131" s="45">
        <f>_xlfn.XLOOKUP(E1131,Main_OG!$D$1:$D$766,Main_OG!$J$1:$J$766,"")</f>
        <v>0</v>
      </c>
      <c r="I1131" s="45" t="s">
        <v>717</v>
      </c>
      <c r="J1131" s="45" t="str">
        <f t="shared" si="52"/>
        <v>Idaho Power Co_ID</v>
      </c>
      <c r="K1131" s="45" t="str">
        <f t="shared" si="53"/>
        <v>Idaho Power Co_ID</v>
      </c>
      <c r="L1131" s="45" t="s">
        <v>2206</v>
      </c>
      <c r="M1131" s="45">
        <v>0</v>
      </c>
      <c r="N1131" s="45">
        <v>55709</v>
      </c>
      <c r="O1131" s="45">
        <v>16653</v>
      </c>
      <c r="P1131" s="45">
        <v>374527</v>
      </c>
      <c r="Q1131" s="45">
        <v>0</v>
      </c>
      <c r="R1131" s="45">
        <v>154908</v>
      </c>
      <c r="S1131" s="45">
        <v>162730</v>
      </c>
      <c r="T1131" s="45">
        <v>289069</v>
      </c>
      <c r="U1131" s="45">
        <v>0</v>
      </c>
      <c r="V1131" s="45">
        <v>4.2881866972868163</v>
      </c>
      <c r="W1131" s="45">
        <v>3.4221886866097009</v>
      </c>
      <c r="X1131" s="45">
        <v>5.9376787040627859</v>
      </c>
      <c r="Y1131" s="46">
        <v>60738.6</v>
      </c>
      <c r="Z1131" s="46">
        <v>41356.221177133855</v>
      </c>
      <c r="AA1131" s="47">
        <f>_xlfn.XLOOKUP($E1131,Main_OG!$D$1:$D$766,Main_OG!AJ$1:AJ$766,"")</f>
        <v>38204.18</v>
      </c>
      <c r="AB1131" s="47">
        <f>_xlfn.XLOOKUP($E1131,Main_OG!$D$1:$D$766,Main_OG!AK$1:AK$766,"")</f>
        <v>594.02</v>
      </c>
      <c r="AC1131" s="47">
        <f>_xlfn.XLOOKUP($E1131,Main_OG!$D$1:$D$766,Main_OG!AL$1:AL$766,"")</f>
        <v>18597413.779999997</v>
      </c>
      <c r="AD1131" s="47">
        <f>_xlfn.XLOOKUP($E1131,Main_OG!$D$1:$D$766,Main_OG!AM$1:AM$766,"")</f>
        <v>0</v>
      </c>
    </row>
    <row r="1132" spans="1:30" x14ac:dyDescent="0.35">
      <c r="A1132" s="36" t="s">
        <v>2205</v>
      </c>
      <c r="B1132" s="45" t="s">
        <v>461</v>
      </c>
      <c r="C1132" s="45" t="s">
        <v>4435</v>
      </c>
      <c r="D1132" s="36" t="s">
        <v>2205</v>
      </c>
      <c r="E1132" s="36" t="str">
        <f t="shared" si="51"/>
        <v>2006_OR</v>
      </c>
      <c r="F1132" s="45">
        <v>2006</v>
      </c>
      <c r="G1132" s="45">
        <f>_xlfn.XLOOKUP(I1132,Main_OG!$B$1:$B$766,Main_OG!$O$1:$O$766,"")</f>
        <v>0</v>
      </c>
      <c r="H1132" s="45">
        <f>_xlfn.XLOOKUP(E1132,Main_OG!$D$1:$D$766,Main_OG!$J$1:$J$766,"")</f>
        <v>0</v>
      </c>
      <c r="I1132" s="45" t="s">
        <v>461</v>
      </c>
      <c r="J1132" s="45" t="str">
        <f t="shared" si="52"/>
        <v>Idaho Power Co_OR</v>
      </c>
      <c r="K1132" s="45" t="str">
        <f t="shared" si="53"/>
        <v>Idaho Power Co_OR</v>
      </c>
      <c r="L1132" s="45" t="s">
        <v>2207</v>
      </c>
      <c r="M1132" s="45">
        <v>0</v>
      </c>
      <c r="N1132" s="45">
        <v>3341</v>
      </c>
      <c r="O1132" s="45">
        <v>1559</v>
      </c>
      <c r="P1132" s="45">
        <v>13180</v>
      </c>
      <c r="Q1132" s="45">
        <v>0</v>
      </c>
      <c r="R1132" s="45">
        <v>7483</v>
      </c>
      <c r="S1132" s="45">
        <v>11660</v>
      </c>
      <c r="T1132" s="45">
        <v>10525</v>
      </c>
      <c r="U1132" s="45">
        <v>0</v>
      </c>
      <c r="V1132" s="45">
        <v>5.037293338359631</v>
      </c>
      <c r="W1132" s="45">
        <v>3.2806718906067549</v>
      </c>
      <c r="X1132" s="45">
        <v>5.2787850518850661</v>
      </c>
      <c r="Y1132" s="46">
        <v>177222.39999999999</v>
      </c>
      <c r="Z1132" s="46">
        <v>48277.866660419306</v>
      </c>
      <c r="AA1132" s="47">
        <f>_xlfn.XLOOKUP($E1132,Main_OG!$D$1:$D$766,Main_OG!AJ$1:AJ$766,"")</f>
        <v>2898122</v>
      </c>
      <c r="AB1132" s="47">
        <f>_xlfn.XLOOKUP($E1132,Main_OG!$D$1:$D$766,Main_OG!AK$1:AK$766,"")</f>
        <v>34038.519999999997</v>
      </c>
      <c r="AC1132" s="47">
        <f>_xlfn.XLOOKUP($E1132,Main_OG!$D$1:$D$766,Main_OG!AL$1:AL$766,"")</f>
        <v>158425673.72</v>
      </c>
      <c r="AD1132" s="47">
        <f>_xlfn.XLOOKUP($E1132,Main_OG!$D$1:$D$766,Main_OG!AM$1:AM$766,"")</f>
        <v>0</v>
      </c>
    </row>
    <row r="1133" spans="1:30" x14ac:dyDescent="0.35">
      <c r="A1133" s="36" t="s">
        <v>2205</v>
      </c>
      <c r="B1133" s="45" t="s">
        <v>717</v>
      </c>
      <c r="C1133" s="45" t="s">
        <v>4435</v>
      </c>
      <c r="D1133" s="36" t="s">
        <v>2205</v>
      </c>
      <c r="E1133" s="36" t="str">
        <f t="shared" si="51"/>
        <v>2007_ID</v>
      </c>
      <c r="F1133" s="45">
        <v>2007</v>
      </c>
      <c r="G1133" s="45">
        <f>_xlfn.XLOOKUP(I1133,Main_OG!$B$1:$B$766,Main_OG!$O$1:$O$766,"")</f>
        <v>0</v>
      </c>
      <c r="H1133" s="45">
        <f>_xlfn.XLOOKUP(E1133,Main_OG!$D$1:$D$766,Main_OG!$J$1:$J$766,"")</f>
        <v>1</v>
      </c>
      <c r="I1133" s="45" t="s">
        <v>717</v>
      </c>
      <c r="J1133" s="45" t="str">
        <f t="shared" si="52"/>
        <v>Idaho Power Co_ID</v>
      </c>
      <c r="K1133" s="45" t="str">
        <f t="shared" si="53"/>
        <v>Idaho Power Co_ID</v>
      </c>
      <c r="L1133" s="45" t="s">
        <v>2208</v>
      </c>
      <c r="M1133" s="45">
        <v>0</v>
      </c>
      <c r="N1133" s="45">
        <v>58262</v>
      </c>
      <c r="O1133" s="45">
        <v>16574</v>
      </c>
      <c r="P1133" s="45">
        <v>383993</v>
      </c>
      <c r="Q1133" s="45">
        <v>0</v>
      </c>
      <c r="R1133" s="45">
        <v>162279</v>
      </c>
      <c r="S1133" s="45">
        <v>178318</v>
      </c>
      <c r="T1133" s="45">
        <v>297429</v>
      </c>
      <c r="U1133" s="45">
        <v>0</v>
      </c>
      <c r="V1133" s="45">
        <v>4.28</v>
      </c>
      <c r="W1133" s="45">
        <v>3.54</v>
      </c>
      <c r="X1133" s="45">
        <v>5.92</v>
      </c>
      <c r="Y1133" s="46">
        <v>61812.1</v>
      </c>
      <c r="Z1133" s="46">
        <v>41068.297560635307</v>
      </c>
      <c r="AA1133" s="47">
        <f>_xlfn.XLOOKUP($E1133,Main_OG!$D$1:$D$766,Main_OG!AJ$1:AJ$766,"")</f>
        <v>38896</v>
      </c>
      <c r="AB1133" s="47">
        <f>_xlfn.XLOOKUP($E1133,Main_OG!$D$1:$D$766,Main_OG!AK$1:AK$766,"")</f>
        <v>480</v>
      </c>
      <c r="AC1133" s="47">
        <f>_xlfn.XLOOKUP($E1133,Main_OG!$D$1:$D$766,Main_OG!AL$1:AL$766,"")</f>
        <v>24652674</v>
      </c>
      <c r="AD1133" s="47">
        <f>_xlfn.XLOOKUP($E1133,Main_OG!$D$1:$D$766,Main_OG!AM$1:AM$766,"")</f>
        <v>0</v>
      </c>
    </row>
    <row r="1134" spans="1:30" x14ac:dyDescent="0.35">
      <c r="A1134" s="36" t="s">
        <v>2205</v>
      </c>
      <c r="B1134" s="45" t="s">
        <v>461</v>
      </c>
      <c r="C1134" s="45" t="s">
        <v>4435</v>
      </c>
      <c r="D1134" s="36" t="s">
        <v>2205</v>
      </c>
      <c r="E1134" s="36" t="str">
        <f t="shared" si="51"/>
        <v>2007_OR</v>
      </c>
      <c r="F1134" s="45">
        <v>2007</v>
      </c>
      <c r="G1134" s="45">
        <f>_xlfn.XLOOKUP(I1134,Main_OG!$B$1:$B$766,Main_OG!$O$1:$O$766,"")</f>
        <v>0</v>
      </c>
      <c r="H1134" s="45">
        <f>_xlfn.XLOOKUP(E1134,Main_OG!$D$1:$D$766,Main_OG!$J$1:$J$766,"")</f>
        <v>1</v>
      </c>
      <c r="I1134" s="45" t="s">
        <v>461</v>
      </c>
      <c r="J1134" s="45" t="str">
        <f t="shared" si="52"/>
        <v>Idaho Power Co_OR</v>
      </c>
      <c r="K1134" s="45" t="str">
        <f t="shared" si="53"/>
        <v>Idaho Power Co_OR</v>
      </c>
      <c r="L1134" s="45" t="s">
        <v>2209</v>
      </c>
      <c r="M1134" s="45">
        <v>0</v>
      </c>
      <c r="N1134" s="45">
        <v>3378</v>
      </c>
      <c r="O1134" s="45">
        <v>1595</v>
      </c>
      <c r="P1134" s="45">
        <v>13292</v>
      </c>
      <c r="Q1134" s="45">
        <v>0</v>
      </c>
      <c r="R1134" s="45">
        <v>7723</v>
      </c>
      <c r="S1134" s="45">
        <v>11775</v>
      </c>
      <c r="T1134" s="45">
        <v>10779</v>
      </c>
      <c r="U1134" s="45">
        <v>0</v>
      </c>
      <c r="V1134" s="45">
        <v>5.14</v>
      </c>
      <c r="W1134" s="45">
        <v>3.43</v>
      </c>
      <c r="X1134" s="45">
        <v>5.39</v>
      </c>
      <c r="Y1134" s="46">
        <v>180724.3</v>
      </c>
      <c r="Z1134" s="46">
        <v>48550.256459714212</v>
      </c>
      <c r="AA1134" s="47">
        <f>_xlfn.XLOOKUP($E1134,Main_OG!$D$1:$D$766,Main_OG!AJ$1:AJ$766,"")</f>
        <v>5154374</v>
      </c>
      <c r="AB1134" s="47">
        <f>_xlfn.XLOOKUP($E1134,Main_OG!$D$1:$D$766,Main_OG!AK$1:AK$766,"")</f>
        <v>31782</v>
      </c>
      <c r="AC1134" s="47">
        <f>_xlfn.XLOOKUP($E1134,Main_OG!$D$1:$D$766,Main_OG!AL$1:AL$766,"")</f>
        <v>209236256</v>
      </c>
      <c r="AD1134" s="47">
        <f>_xlfn.XLOOKUP($E1134,Main_OG!$D$1:$D$766,Main_OG!AM$1:AM$766,"")</f>
        <v>0</v>
      </c>
    </row>
    <row r="1135" spans="1:30" x14ac:dyDescent="0.35">
      <c r="A1135" s="36" t="s">
        <v>2205</v>
      </c>
      <c r="B1135" s="45" t="s">
        <v>717</v>
      </c>
      <c r="C1135" s="45" t="s">
        <v>4435</v>
      </c>
      <c r="D1135" s="36" t="s">
        <v>2205</v>
      </c>
      <c r="E1135" s="36" t="str">
        <f t="shared" si="51"/>
        <v>2008_ID</v>
      </c>
      <c r="F1135" s="45">
        <v>2008</v>
      </c>
      <c r="G1135" s="45">
        <f>_xlfn.XLOOKUP(I1135,Main_OG!$B$1:$B$766,Main_OG!$O$1:$O$766,"")</f>
        <v>0</v>
      </c>
      <c r="H1135" s="45">
        <f>_xlfn.XLOOKUP(E1135,Main_OG!$D$1:$D$766,Main_OG!$J$1:$J$766,"")</f>
        <v>1</v>
      </c>
      <c r="I1135" s="45" t="s">
        <v>717</v>
      </c>
      <c r="J1135" s="45" t="str">
        <f t="shared" si="52"/>
        <v>Idaho Power Co_ID</v>
      </c>
      <c r="K1135" s="45" t="str">
        <f t="shared" si="53"/>
        <v>Idaho Power Co_ID</v>
      </c>
      <c r="L1135" s="45" t="s">
        <v>2210</v>
      </c>
      <c r="M1135" s="45">
        <v>0</v>
      </c>
      <c r="N1135" s="45">
        <v>60070</v>
      </c>
      <c r="O1135" s="45">
        <v>16886</v>
      </c>
      <c r="P1135" s="45">
        <v>389177</v>
      </c>
      <c r="Q1135" s="45">
        <v>0</v>
      </c>
      <c r="R1135" s="45">
        <v>3820474</v>
      </c>
      <c r="S1135" s="45">
        <v>4959702</v>
      </c>
      <c r="T1135" s="45">
        <v>5093472</v>
      </c>
      <c r="U1135" s="45">
        <v>0</v>
      </c>
      <c r="V1135" s="45">
        <v>5.0999999999999996</v>
      </c>
      <c r="W1135" s="45">
        <v>4.3499999999999996</v>
      </c>
      <c r="X1135" s="45">
        <v>6.71</v>
      </c>
      <c r="Y1135" s="46">
        <v>63878.2</v>
      </c>
      <c r="Z1135" s="46">
        <v>41632.905782366128</v>
      </c>
      <c r="AA1135" s="47">
        <f>_xlfn.XLOOKUP($E1135,Main_OG!$D$1:$D$766,Main_OG!AJ$1:AJ$766,"")</f>
        <v>43692</v>
      </c>
      <c r="AB1135" s="47">
        <f>_xlfn.XLOOKUP($E1135,Main_OG!$D$1:$D$766,Main_OG!AK$1:AK$766,"")</f>
        <v>510</v>
      </c>
      <c r="AC1135" s="47">
        <f>_xlfn.XLOOKUP($E1135,Main_OG!$D$1:$D$766,Main_OG!AL$1:AL$766,"")</f>
        <v>25327204</v>
      </c>
      <c r="AD1135" s="47">
        <f>_xlfn.XLOOKUP($E1135,Main_OG!$D$1:$D$766,Main_OG!AM$1:AM$766,"")</f>
        <v>0</v>
      </c>
    </row>
    <row r="1136" spans="1:30" x14ac:dyDescent="0.35">
      <c r="A1136" s="36" t="s">
        <v>2205</v>
      </c>
      <c r="B1136" s="45" t="s">
        <v>461</v>
      </c>
      <c r="C1136" s="45" t="s">
        <v>4435</v>
      </c>
      <c r="D1136" s="36" t="s">
        <v>2205</v>
      </c>
      <c r="E1136" s="36" t="str">
        <f t="shared" si="51"/>
        <v>2008_OR</v>
      </c>
      <c r="F1136" s="45">
        <v>2008</v>
      </c>
      <c r="G1136" s="45">
        <f>_xlfn.XLOOKUP(I1136,Main_OG!$B$1:$B$766,Main_OG!$O$1:$O$766,"")</f>
        <v>0</v>
      </c>
      <c r="H1136" s="45">
        <f>_xlfn.XLOOKUP(E1136,Main_OG!$D$1:$D$766,Main_OG!$J$1:$J$766,"")</f>
        <v>1</v>
      </c>
      <c r="I1136" s="45" t="s">
        <v>461</v>
      </c>
      <c r="J1136" s="45" t="str">
        <f t="shared" si="52"/>
        <v>Idaho Power Co_OR</v>
      </c>
      <c r="K1136" s="45" t="str">
        <f t="shared" si="53"/>
        <v>Idaho Power Co_OR</v>
      </c>
      <c r="L1136" s="45" t="s">
        <v>2211</v>
      </c>
      <c r="M1136" s="45">
        <v>0</v>
      </c>
      <c r="N1136" s="45">
        <v>3422</v>
      </c>
      <c r="O1136" s="45">
        <v>1637</v>
      </c>
      <c r="P1136" s="45">
        <v>13343</v>
      </c>
      <c r="Q1136" s="45">
        <v>0</v>
      </c>
      <c r="R1136" s="45">
        <v>149260</v>
      </c>
      <c r="S1136" s="45">
        <v>317021</v>
      </c>
      <c r="T1136" s="45">
        <v>203785</v>
      </c>
      <c r="U1136" s="45">
        <v>0</v>
      </c>
      <c r="V1136" s="45">
        <v>5.52</v>
      </c>
      <c r="W1136" s="45">
        <v>3.89</v>
      </c>
      <c r="X1136" s="45">
        <v>5.72</v>
      </c>
      <c r="Y1136" s="46">
        <v>184842.6</v>
      </c>
      <c r="Z1136" s="46">
        <v>49046.155381044315</v>
      </c>
      <c r="AA1136" s="47">
        <f>_xlfn.XLOOKUP($E1136,Main_OG!$D$1:$D$766,Main_OG!AJ$1:AJ$766,"")</f>
        <v>4764040</v>
      </c>
      <c r="AB1136" s="47">
        <f>_xlfn.XLOOKUP($E1136,Main_OG!$D$1:$D$766,Main_OG!AK$1:AK$766,"")</f>
        <v>49642</v>
      </c>
      <c r="AC1136" s="47">
        <f>_xlfn.XLOOKUP($E1136,Main_OG!$D$1:$D$766,Main_OG!AL$1:AL$766,"")</f>
        <v>239739408</v>
      </c>
      <c r="AD1136" s="47">
        <f>_xlfn.XLOOKUP($E1136,Main_OG!$D$1:$D$766,Main_OG!AM$1:AM$766,"")</f>
        <v>0</v>
      </c>
    </row>
    <row r="1137" spans="1:30" x14ac:dyDescent="0.35">
      <c r="A1137" s="36" t="s">
        <v>2205</v>
      </c>
      <c r="B1137" s="45" t="s">
        <v>717</v>
      </c>
      <c r="C1137" s="45" t="s">
        <v>4435</v>
      </c>
      <c r="D1137" s="36" t="s">
        <v>2205</v>
      </c>
      <c r="E1137" s="36" t="str">
        <f t="shared" si="51"/>
        <v>2009_ID</v>
      </c>
      <c r="F1137" s="45">
        <v>2009</v>
      </c>
      <c r="G1137" s="45">
        <f>_xlfn.XLOOKUP(I1137,Main_OG!$B$1:$B$766,Main_OG!$O$1:$O$766,"")</f>
        <v>0</v>
      </c>
      <c r="H1137" s="45">
        <f>_xlfn.XLOOKUP(E1137,Main_OG!$D$1:$D$766,Main_OG!$J$1:$J$766,"")</f>
        <v>1</v>
      </c>
      <c r="I1137" s="45" t="s">
        <v>717</v>
      </c>
      <c r="J1137" s="45" t="str">
        <f t="shared" si="52"/>
        <v>Idaho Power Co_ID</v>
      </c>
      <c r="K1137" s="45" t="str">
        <f t="shared" si="53"/>
        <v>Idaho Power Co_ID</v>
      </c>
      <c r="L1137" s="45" t="s">
        <v>2212</v>
      </c>
      <c r="M1137" s="45">
        <v>0</v>
      </c>
      <c r="N1137" s="45">
        <v>60760</v>
      </c>
      <c r="O1137" s="45">
        <v>17207</v>
      </c>
      <c r="P1137" s="45">
        <v>391759</v>
      </c>
      <c r="Q1137" s="45">
        <v>0</v>
      </c>
      <c r="R1137" s="45">
        <v>3707165</v>
      </c>
      <c r="S1137" s="45">
        <v>4473475</v>
      </c>
      <c r="T1137" s="45">
        <v>5094579</v>
      </c>
      <c r="U1137" s="45">
        <v>0</v>
      </c>
      <c r="V1137" s="45">
        <v>6.03</v>
      </c>
      <c r="W1137" s="45">
        <v>5.29</v>
      </c>
      <c r="X1137" s="45">
        <v>7.78</v>
      </c>
      <c r="Y1137" s="46">
        <v>61276.1</v>
      </c>
      <c r="Z1137" s="46">
        <v>39420.073737213235</v>
      </c>
      <c r="AA1137" s="47">
        <f>_xlfn.XLOOKUP($E1137,Main_OG!$D$1:$D$766,Main_OG!AJ$1:AJ$766,"")</f>
        <v>38246</v>
      </c>
      <c r="AB1137" s="47">
        <f>_xlfn.XLOOKUP($E1137,Main_OG!$D$1:$D$766,Main_OG!AK$1:AK$766,"")</f>
        <v>164</v>
      </c>
      <c r="AC1137" s="47">
        <f>_xlfn.XLOOKUP($E1137,Main_OG!$D$1:$D$766,Main_OG!AL$1:AL$766,"")</f>
        <v>25050832</v>
      </c>
      <c r="AD1137" s="47">
        <f>_xlfn.XLOOKUP($E1137,Main_OG!$D$1:$D$766,Main_OG!AM$1:AM$766,"")</f>
        <v>0</v>
      </c>
    </row>
    <row r="1138" spans="1:30" x14ac:dyDescent="0.35">
      <c r="A1138" s="36" t="s">
        <v>2205</v>
      </c>
      <c r="B1138" s="45" t="s">
        <v>461</v>
      </c>
      <c r="C1138" s="45" t="s">
        <v>4435</v>
      </c>
      <c r="D1138" s="36" t="s">
        <v>2205</v>
      </c>
      <c r="E1138" s="36" t="str">
        <f t="shared" si="51"/>
        <v>2009_OR</v>
      </c>
      <c r="F1138" s="45">
        <v>2009</v>
      </c>
      <c r="G1138" s="45">
        <f>_xlfn.XLOOKUP(I1138,Main_OG!$B$1:$B$766,Main_OG!$O$1:$O$766,"")</f>
        <v>0</v>
      </c>
      <c r="H1138" s="45">
        <f>_xlfn.XLOOKUP(E1138,Main_OG!$D$1:$D$766,Main_OG!$J$1:$J$766,"")</f>
        <v>1</v>
      </c>
      <c r="I1138" s="45" t="s">
        <v>461</v>
      </c>
      <c r="J1138" s="45" t="str">
        <f t="shared" si="52"/>
        <v>Idaho Power Co_OR</v>
      </c>
      <c r="K1138" s="45" t="str">
        <f t="shared" si="53"/>
        <v>Idaho Power Co_OR</v>
      </c>
      <c r="L1138" s="45" t="s">
        <v>2213</v>
      </c>
      <c r="M1138" s="45">
        <v>0</v>
      </c>
      <c r="N1138" s="45">
        <v>3392</v>
      </c>
      <c r="O1138" s="45">
        <v>1673</v>
      </c>
      <c r="P1138" s="45">
        <v>13385</v>
      </c>
      <c r="Q1138" s="45">
        <v>0</v>
      </c>
      <c r="R1138" s="45">
        <v>150732</v>
      </c>
      <c r="S1138" s="45">
        <v>316465</v>
      </c>
      <c r="T1138" s="45">
        <v>205864</v>
      </c>
      <c r="U1138" s="45">
        <v>0</v>
      </c>
      <c r="V1138" s="45">
        <v>6.19</v>
      </c>
      <c r="W1138" s="45">
        <v>4.5999999999999996</v>
      </c>
      <c r="X1138" s="45">
        <v>6.43</v>
      </c>
      <c r="Y1138" s="46">
        <v>176951.6</v>
      </c>
      <c r="Z1138" s="46">
        <v>46461.061807488317</v>
      </c>
      <c r="AA1138" s="47">
        <f>_xlfn.XLOOKUP($E1138,Main_OG!$D$1:$D$766,Main_OG!AJ$1:AJ$766,"")</f>
        <v>3708084</v>
      </c>
      <c r="AB1138" s="47">
        <f>_xlfn.XLOOKUP($E1138,Main_OG!$D$1:$D$766,Main_OG!AK$1:AK$766,"")</f>
        <v>18704</v>
      </c>
      <c r="AC1138" s="47">
        <f>_xlfn.XLOOKUP($E1138,Main_OG!$D$1:$D$766,Main_OG!AL$1:AL$766,"")</f>
        <v>221322390</v>
      </c>
      <c r="AD1138" s="47">
        <f>_xlfn.XLOOKUP($E1138,Main_OG!$D$1:$D$766,Main_OG!AM$1:AM$766,"")</f>
        <v>0</v>
      </c>
    </row>
    <row r="1139" spans="1:30" x14ac:dyDescent="0.35">
      <c r="A1139" s="36" t="s">
        <v>2205</v>
      </c>
      <c r="B1139" s="45" t="s">
        <v>717</v>
      </c>
      <c r="C1139" s="45" t="s">
        <v>4435</v>
      </c>
      <c r="D1139" s="36" t="s">
        <v>2205</v>
      </c>
      <c r="E1139" s="36" t="str">
        <f t="shared" si="51"/>
        <v>2010_ID</v>
      </c>
      <c r="F1139" s="45">
        <v>2010</v>
      </c>
      <c r="G1139" s="45">
        <f>_xlfn.XLOOKUP(I1139,Main_OG!$B$1:$B$766,Main_OG!$O$1:$O$766,"")</f>
        <v>0</v>
      </c>
      <c r="H1139" s="45">
        <f>_xlfn.XLOOKUP(E1139,Main_OG!$D$1:$D$766,Main_OG!$J$1:$J$766,"")</f>
        <v>1</v>
      </c>
      <c r="I1139" s="45" t="s">
        <v>717</v>
      </c>
      <c r="J1139" s="45" t="str">
        <f t="shared" si="52"/>
        <v>Idaho Power Co_ID</v>
      </c>
      <c r="K1139" s="45" t="str">
        <f t="shared" si="53"/>
        <v>Idaho Power Co_ID</v>
      </c>
      <c r="L1139" s="45" t="s">
        <v>2214</v>
      </c>
      <c r="M1139" s="45">
        <v>0</v>
      </c>
      <c r="N1139" s="45">
        <v>61060</v>
      </c>
      <c r="O1139" s="45">
        <v>17059</v>
      </c>
      <c r="P1139" s="45">
        <v>394132</v>
      </c>
      <c r="Q1139" s="45">
        <v>0</v>
      </c>
      <c r="R1139" s="45">
        <v>3616109</v>
      </c>
      <c r="S1139" s="45">
        <v>4489632</v>
      </c>
      <c r="T1139" s="45">
        <v>4777822</v>
      </c>
      <c r="U1139" s="45">
        <v>0</v>
      </c>
      <c r="V1139" s="45">
        <v>6.13</v>
      </c>
      <c r="W1139" s="45">
        <v>5.2</v>
      </c>
      <c r="X1139" s="45">
        <v>7.85</v>
      </c>
      <c r="Y1139" s="46">
        <v>62626.400000000001</v>
      </c>
      <c r="Z1139" s="46">
        <v>39868.629040010339</v>
      </c>
      <c r="AA1139" s="47">
        <f>_xlfn.XLOOKUP($E1139,Main_OG!$D$1:$D$766,Main_OG!AJ$1:AJ$766,"")</f>
        <v>41212</v>
      </c>
      <c r="AB1139" s="47">
        <f>_xlfn.XLOOKUP($E1139,Main_OG!$D$1:$D$766,Main_OG!AK$1:AK$766,"")</f>
        <v>294</v>
      </c>
      <c r="AC1139" s="47">
        <f>_xlfn.XLOOKUP($E1139,Main_OG!$D$1:$D$766,Main_OG!AL$1:AL$766,"")</f>
        <v>24646212</v>
      </c>
      <c r="AD1139" s="47">
        <f>_xlfn.XLOOKUP($E1139,Main_OG!$D$1:$D$766,Main_OG!AM$1:AM$766,"")</f>
        <v>0</v>
      </c>
    </row>
    <row r="1140" spans="1:30" x14ac:dyDescent="0.35">
      <c r="A1140" s="36" t="s">
        <v>2205</v>
      </c>
      <c r="B1140" s="45" t="s">
        <v>461</v>
      </c>
      <c r="C1140" s="45" t="s">
        <v>4435</v>
      </c>
      <c r="D1140" s="36" t="s">
        <v>2205</v>
      </c>
      <c r="E1140" s="36" t="str">
        <f t="shared" si="51"/>
        <v>2010_OR</v>
      </c>
      <c r="F1140" s="45">
        <v>2010</v>
      </c>
      <c r="G1140" s="45">
        <f>_xlfn.XLOOKUP(I1140,Main_OG!$B$1:$B$766,Main_OG!$O$1:$O$766,"")</f>
        <v>0</v>
      </c>
      <c r="H1140" s="45">
        <f>_xlfn.XLOOKUP(E1140,Main_OG!$D$1:$D$766,Main_OG!$J$1:$J$766,"")</f>
        <v>1</v>
      </c>
      <c r="I1140" s="45" t="s">
        <v>461</v>
      </c>
      <c r="J1140" s="45" t="str">
        <f t="shared" si="52"/>
        <v>Idaho Power Co_OR</v>
      </c>
      <c r="K1140" s="45" t="str">
        <f t="shared" si="53"/>
        <v>Idaho Power Co_OR</v>
      </c>
      <c r="L1140" s="45" t="s">
        <v>2215</v>
      </c>
      <c r="M1140" s="45">
        <v>0</v>
      </c>
      <c r="N1140" s="45">
        <v>3361</v>
      </c>
      <c r="O1140" s="45">
        <v>1675</v>
      </c>
      <c r="P1140" s="45">
        <v>13419</v>
      </c>
      <c r="Q1140" s="45">
        <v>0</v>
      </c>
      <c r="R1140" s="45">
        <v>146825</v>
      </c>
      <c r="S1140" s="45">
        <v>292559</v>
      </c>
      <c r="T1140" s="45">
        <v>189557</v>
      </c>
      <c r="U1140" s="45">
        <v>0</v>
      </c>
      <c r="V1140" s="45">
        <v>6.72</v>
      </c>
      <c r="W1140" s="45">
        <v>5.33</v>
      </c>
      <c r="X1140" s="45">
        <v>7.76</v>
      </c>
      <c r="Y1140" s="46">
        <v>180738.2</v>
      </c>
      <c r="Z1140" s="46">
        <v>47096.503191827003</v>
      </c>
      <c r="AA1140" s="47">
        <f>_xlfn.XLOOKUP($E1140,Main_OG!$D$1:$D$766,Main_OG!AJ$1:AJ$766,"")</f>
        <v>4834196</v>
      </c>
      <c r="AB1140" s="47">
        <f>_xlfn.XLOOKUP($E1140,Main_OG!$D$1:$D$766,Main_OG!AK$1:AK$766,"")</f>
        <v>11822</v>
      </c>
      <c r="AC1140" s="47">
        <f>_xlfn.XLOOKUP($E1140,Main_OG!$D$1:$D$766,Main_OG!AL$1:AL$766,"")</f>
        <v>216887440</v>
      </c>
      <c r="AD1140" s="47">
        <f>_xlfn.XLOOKUP($E1140,Main_OG!$D$1:$D$766,Main_OG!AM$1:AM$766,"")</f>
        <v>0</v>
      </c>
    </row>
    <row r="1141" spans="1:30" x14ac:dyDescent="0.35">
      <c r="A1141" s="36" t="s">
        <v>2205</v>
      </c>
      <c r="B1141" s="45" t="s">
        <v>717</v>
      </c>
      <c r="C1141" s="45" t="s">
        <v>4435</v>
      </c>
      <c r="D1141" s="36" t="s">
        <v>2205</v>
      </c>
      <c r="E1141" s="36" t="str">
        <f t="shared" si="51"/>
        <v>2011_ID</v>
      </c>
      <c r="F1141" s="45">
        <v>2011</v>
      </c>
      <c r="G1141" s="45">
        <f>_xlfn.XLOOKUP(I1141,Main_OG!$B$1:$B$766,Main_OG!$O$1:$O$766,"")</f>
        <v>0</v>
      </c>
      <c r="H1141" s="45">
        <f>_xlfn.XLOOKUP(E1141,Main_OG!$D$1:$D$766,Main_OG!$J$1:$J$766,"")</f>
        <v>1</v>
      </c>
      <c r="I1141" s="45" t="s">
        <v>717</v>
      </c>
      <c r="J1141" s="45" t="str">
        <f t="shared" si="52"/>
        <v>Idaho Power Co_ID</v>
      </c>
      <c r="K1141" s="45" t="str">
        <f t="shared" si="53"/>
        <v>Idaho Power Co_ID</v>
      </c>
      <c r="L1141" s="45" t="s">
        <v>2216</v>
      </c>
      <c r="M1141" s="45">
        <v>0</v>
      </c>
      <c r="N1141" s="45">
        <v>61569</v>
      </c>
      <c r="O1141" s="45">
        <v>17143</v>
      </c>
      <c r="P1141" s="45">
        <v>396435</v>
      </c>
      <c r="Q1141" s="45">
        <v>0</v>
      </c>
      <c r="R1141" s="45">
        <v>3665569</v>
      </c>
      <c r="S1141" s="45">
        <v>4481066</v>
      </c>
      <c r="T1141" s="45">
        <v>4950936</v>
      </c>
      <c r="U1141" s="45">
        <v>0</v>
      </c>
      <c r="V1141" s="45">
        <v>5.56</v>
      </c>
      <c r="W1141" s="45">
        <v>4.95</v>
      </c>
      <c r="X1141" s="45">
        <v>7.4</v>
      </c>
      <c r="Y1141" s="46">
        <v>62704</v>
      </c>
      <c r="Z1141" s="46">
        <v>39579.062181241607</v>
      </c>
      <c r="AA1141" s="47">
        <f>_xlfn.XLOOKUP($E1141,Main_OG!$D$1:$D$766,Main_OG!AJ$1:AJ$766,"")</f>
        <v>38562</v>
      </c>
      <c r="AB1141" s="47">
        <f>_xlfn.XLOOKUP($E1141,Main_OG!$D$1:$D$766,Main_OG!AK$1:AK$766,"")</f>
        <v>112</v>
      </c>
      <c r="AC1141" s="47">
        <f>_xlfn.XLOOKUP($E1141,Main_OG!$D$1:$D$766,Main_OG!AL$1:AL$766,"")</f>
        <v>16751566</v>
      </c>
      <c r="AD1141" s="47">
        <f>_xlfn.XLOOKUP($E1141,Main_OG!$D$1:$D$766,Main_OG!AM$1:AM$766,"")</f>
        <v>0</v>
      </c>
    </row>
    <row r="1142" spans="1:30" x14ac:dyDescent="0.35">
      <c r="A1142" s="36" t="s">
        <v>2205</v>
      </c>
      <c r="B1142" s="45" t="s">
        <v>461</v>
      </c>
      <c r="C1142" s="45" t="s">
        <v>4435</v>
      </c>
      <c r="D1142" s="36" t="s">
        <v>2205</v>
      </c>
      <c r="E1142" s="36" t="str">
        <f t="shared" si="51"/>
        <v>2011_OR</v>
      </c>
      <c r="F1142" s="45">
        <v>2011</v>
      </c>
      <c r="G1142" s="45">
        <f>_xlfn.XLOOKUP(I1142,Main_OG!$B$1:$B$766,Main_OG!$O$1:$O$766,"")</f>
        <v>0</v>
      </c>
      <c r="H1142" s="45">
        <f>_xlfn.XLOOKUP(E1142,Main_OG!$D$1:$D$766,Main_OG!$J$1:$J$766,"")</f>
        <v>1</v>
      </c>
      <c r="I1142" s="45" t="s">
        <v>461</v>
      </c>
      <c r="J1142" s="45" t="str">
        <f t="shared" si="52"/>
        <v>Idaho Power Co_OR</v>
      </c>
      <c r="K1142" s="45" t="str">
        <f t="shared" si="53"/>
        <v>Idaho Power Co_OR</v>
      </c>
      <c r="L1142" s="45" t="s">
        <v>2217</v>
      </c>
      <c r="M1142" s="45">
        <v>0</v>
      </c>
      <c r="N1142" s="45">
        <v>3352</v>
      </c>
      <c r="O1142" s="45">
        <v>1683</v>
      </c>
      <c r="P1142" s="45">
        <v>13350</v>
      </c>
      <c r="Q1142" s="45">
        <v>0</v>
      </c>
      <c r="R1142" s="45">
        <v>149478</v>
      </c>
      <c r="S1142" s="45">
        <v>292304</v>
      </c>
      <c r="T1142" s="45">
        <v>195077</v>
      </c>
      <c r="U1142" s="45">
        <v>0</v>
      </c>
      <c r="V1142" s="45">
        <v>6.87</v>
      </c>
      <c r="W1142" s="45">
        <v>5.52</v>
      </c>
      <c r="X1142" s="45">
        <v>8.24</v>
      </c>
      <c r="Y1142" s="46">
        <v>185959.4</v>
      </c>
      <c r="Z1142" s="46">
        <v>48018.370778625198</v>
      </c>
      <c r="AA1142" s="47">
        <f>_xlfn.XLOOKUP($E1142,Main_OG!$D$1:$D$766,Main_OG!AJ$1:AJ$766,"")</f>
        <v>3970554</v>
      </c>
      <c r="AB1142" s="47">
        <f>_xlfn.XLOOKUP($E1142,Main_OG!$D$1:$D$766,Main_OG!AK$1:AK$766,"")</f>
        <v>25550</v>
      </c>
      <c r="AC1142" s="47">
        <f>_xlfn.XLOOKUP($E1142,Main_OG!$D$1:$D$766,Main_OG!AL$1:AL$766,"")</f>
        <v>120327856</v>
      </c>
      <c r="AD1142" s="47">
        <f>_xlfn.XLOOKUP($E1142,Main_OG!$D$1:$D$766,Main_OG!AM$1:AM$766,"")</f>
        <v>0</v>
      </c>
    </row>
    <row r="1143" spans="1:30" x14ac:dyDescent="0.35">
      <c r="A1143" s="36" t="s">
        <v>2205</v>
      </c>
      <c r="B1143" s="45" t="s">
        <v>717</v>
      </c>
      <c r="C1143" s="45" t="s">
        <v>4435</v>
      </c>
      <c r="D1143" s="36" t="s">
        <v>2205</v>
      </c>
      <c r="E1143" s="36" t="str">
        <f t="shared" si="51"/>
        <v>2012_ID</v>
      </c>
      <c r="F1143" s="45">
        <v>2012</v>
      </c>
      <c r="G1143" s="45">
        <f>_xlfn.XLOOKUP(I1143,Main_OG!$B$1:$B$766,Main_OG!$O$1:$O$766,"")</f>
        <v>0</v>
      </c>
      <c r="H1143" s="45">
        <f>_xlfn.XLOOKUP(E1143,Main_OG!$D$1:$D$766,Main_OG!$J$1:$J$766,"")</f>
        <v>1</v>
      </c>
      <c r="I1143" s="45" t="s">
        <v>717</v>
      </c>
      <c r="J1143" s="45" t="str">
        <f t="shared" si="52"/>
        <v>Idaho Power Co_ID</v>
      </c>
      <c r="K1143" s="45" t="str">
        <f t="shared" si="53"/>
        <v>Idaho Power Co_ID</v>
      </c>
      <c r="L1143" s="45" t="s">
        <v>2218</v>
      </c>
      <c r="M1143" s="45">
        <v>0</v>
      </c>
      <c r="N1143" s="45">
        <v>62249</v>
      </c>
      <c r="O1143" s="45">
        <v>17344</v>
      </c>
      <c r="P1143" s="45">
        <v>400291</v>
      </c>
      <c r="Q1143" s="45">
        <v>0</v>
      </c>
      <c r="R1143" s="45">
        <v>3716773</v>
      </c>
      <c r="S1143" s="45">
        <v>4893132</v>
      </c>
      <c r="T1143" s="45">
        <v>4854236</v>
      </c>
      <c r="U1143" s="45">
        <v>0</v>
      </c>
      <c r="V1143" s="45">
        <v>6.2074223999999996</v>
      </c>
      <c r="W1143" s="45">
        <v>5.4266674000000004</v>
      </c>
      <c r="X1143" s="45">
        <v>8.5535788000000004</v>
      </c>
      <c r="Y1143" s="46">
        <v>62007.3</v>
      </c>
      <c r="Z1143" s="46">
        <v>38853.882737748369</v>
      </c>
      <c r="AA1143" s="47">
        <f>_xlfn.XLOOKUP($E1143,Main_OG!$D$1:$D$766,Main_OG!AJ$1:AJ$766,"")</f>
        <v>35396</v>
      </c>
      <c r="AB1143" s="47">
        <f>_xlfn.XLOOKUP($E1143,Main_OG!$D$1:$D$766,Main_OG!AK$1:AK$766,"")</f>
        <v>84</v>
      </c>
      <c r="AC1143" s="47">
        <f>_xlfn.XLOOKUP($E1143,Main_OG!$D$1:$D$766,Main_OG!AL$1:AL$766,"")</f>
        <v>27369852</v>
      </c>
      <c r="AD1143" s="47">
        <f>_xlfn.XLOOKUP($E1143,Main_OG!$D$1:$D$766,Main_OG!AM$1:AM$766,"")</f>
        <v>0</v>
      </c>
    </row>
    <row r="1144" spans="1:30" x14ac:dyDescent="0.35">
      <c r="A1144" s="36" t="s">
        <v>2205</v>
      </c>
      <c r="B1144" s="45" t="s">
        <v>461</v>
      </c>
      <c r="C1144" s="45" t="s">
        <v>4435</v>
      </c>
      <c r="D1144" s="36" t="s">
        <v>2205</v>
      </c>
      <c r="E1144" s="36" t="str">
        <f t="shared" si="51"/>
        <v>2012_OR</v>
      </c>
      <c r="F1144" s="45">
        <v>2012</v>
      </c>
      <c r="G1144" s="45">
        <f>_xlfn.XLOOKUP(I1144,Main_OG!$B$1:$B$766,Main_OG!$O$1:$O$766,"")</f>
        <v>0</v>
      </c>
      <c r="H1144" s="45">
        <f>_xlfn.XLOOKUP(E1144,Main_OG!$D$1:$D$766,Main_OG!$J$1:$J$766,"")</f>
        <v>1</v>
      </c>
      <c r="I1144" s="45" t="s">
        <v>461</v>
      </c>
      <c r="J1144" s="45" t="str">
        <f t="shared" si="52"/>
        <v>Idaho Power Co_OR</v>
      </c>
      <c r="K1144" s="45" t="str">
        <f t="shared" si="53"/>
        <v>Idaho Power Co_OR</v>
      </c>
      <c r="L1144" s="45" t="s">
        <v>2219</v>
      </c>
      <c r="M1144" s="45">
        <v>0</v>
      </c>
      <c r="N1144" s="45">
        <v>3349</v>
      </c>
      <c r="O1144" s="45">
        <v>1730</v>
      </c>
      <c r="P1144" s="45">
        <v>13319</v>
      </c>
      <c r="Q1144" s="45">
        <v>0</v>
      </c>
      <c r="R1144" s="45">
        <v>148194</v>
      </c>
      <c r="S1144" s="45">
        <v>287859</v>
      </c>
      <c r="T1144" s="45">
        <v>185122</v>
      </c>
      <c r="U1144" s="45">
        <v>0</v>
      </c>
      <c r="V1144" s="45">
        <v>7.2898363000000002</v>
      </c>
      <c r="W1144" s="45">
        <v>5.8862151000000003</v>
      </c>
      <c r="X1144" s="45">
        <v>8.8290965000000003</v>
      </c>
      <c r="Y1144" s="46">
        <v>187352.4</v>
      </c>
      <c r="Z1144" s="46">
        <v>48037.820549308708</v>
      </c>
      <c r="AA1144" s="47">
        <f>_xlfn.XLOOKUP($E1144,Main_OG!$D$1:$D$766,Main_OG!AJ$1:AJ$766,"")</f>
        <v>3166258</v>
      </c>
      <c r="AB1144" s="47">
        <f>_xlfn.XLOOKUP($E1144,Main_OG!$D$1:$D$766,Main_OG!AK$1:AK$766,"")</f>
        <v>24756</v>
      </c>
      <c r="AC1144" s="47">
        <f>_xlfn.XLOOKUP($E1144,Main_OG!$D$1:$D$766,Main_OG!AL$1:AL$766,"")</f>
        <v>163990680</v>
      </c>
      <c r="AD1144" s="47">
        <f>_xlfn.XLOOKUP($E1144,Main_OG!$D$1:$D$766,Main_OG!AM$1:AM$766,"")</f>
        <v>0</v>
      </c>
    </row>
    <row r="1145" spans="1:30" x14ac:dyDescent="0.35">
      <c r="A1145" s="36" t="s">
        <v>2205</v>
      </c>
      <c r="B1145" s="45" t="s">
        <v>717</v>
      </c>
      <c r="C1145" s="45" t="s">
        <v>4435</v>
      </c>
      <c r="D1145" s="36" t="s">
        <v>2205</v>
      </c>
      <c r="E1145" s="36" t="str">
        <f t="shared" si="51"/>
        <v>2013_ID</v>
      </c>
      <c r="F1145" s="45">
        <v>2013</v>
      </c>
      <c r="G1145" s="45">
        <f>_xlfn.XLOOKUP(I1145,Main_OG!$B$1:$B$766,Main_OG!$O$1:$O$766,"")</f>
        <v>0</v>
      </c>
      <c r="H1145" s="45">
        <f>_xlfn.XLOOKUP(E1145,Main_OG!$D$1:$D$766,Main_OG!$J$1:$J$766,"")</f>
        <v>1</v>
      </c>
      <c r="I1145" s="45" t="s">
        <v>717</v>
      </c>
      <c r="J1145" s="45" t="str">
        <f t="shared" si="52"/>
        <v>Idaho Power Co_ID</v>
      </c>
      <c r="K1145" s="45" t="str">
        <f t="shared" si="53"/>
        <v>Idaho Power Co_ID</v>
      </c>
      <c r="L1145" s="45" t="s">
        <v>2220</v>
      </c>
      <c r="M1145" s="45">
        <v>0</v>
      </c>
      <c r="N1145" s="45">
        <v>62988</v>
      </c>
      <c r="O1145" s="45">
        <v>17634</v>
      </c>
      <c r="P1145" s="45">
        <v>405542</v>
      </c>
      <c r="Q1145" s="45">
        <v>0</v>
      </c>
      <c r="R1145" s="45">
        <v>3820824</v>
      </c>
      <c r="S1145" s="45">
        <v>4982880</v>
      </c>
      <c r="T1145" s="45">
        <v>5167474</v>
      </c>
      <c r="U1145" s="45">
        <v>0</v>
      </c>
      <c r="V1145" s="45">
        <v>7.0312608000000001</v>
      </c>
      <c r="W1145" s="45">
        <v>6.1331217999999996</v>
      </c>
      <c r="X1145" s="45">
        <v>9.5697937</v>
      </c>
      <c r="Y1145" s="46">
        <v>64769.8</v>
      </c>
      <c r="Z1145" s="46">
        <v>40178.455671122472</v>
      </c>
      <c r="AA1145" s="47">
        <f>_xlfn.XLOOKUP($E1145,Main_OG!$D$1:$D$766,Main_OG!AJ$1:AJ$766,"")</f>
        <v>42834</v>
      </c>
      <c r="AB1145" s="47">
        <f>_xlfn.XLOOKUP($E1145,Main_OG!$D$1:$D$766,Main_OG!AK$1:AK$766,"")</f>
        <v>218</v>
      </c>
      <c r="AC1145" s="47">
        <f>_xlfn.XLOOKUP($E1145,Main_OG!$D$1:$D$766,Main_OG!AL$1:AL$766,"")</f>
        <v>49769980</v>
      </c>
      <c r="AD1145" s="47">
        <f>_xlfn.XLOOKUP($E1145,Main_OG!$D$1:$D$766,Main_OG!AM$1:AM$766,"")</f>
        <v>0</v>
      </c>
    </row>
    <row r="1146" spans="1:30" x14ac:dyDescent="0.35">
      <c r="A1146" s="36" t="s">
        <v>2205</v>
      </c>
      <c r="B1146" s="45" t="s">
        <v>461</v>
      </c>
      <c r="C1146" s="45" t="s">
        <v>4435</v>
      </c>
      <c r="D1146" s="36" t="s">
        <v>2205</v>
      </c>
      <c r="E1146" s="36" t="str">
        <f t="shared" si="51"/>
        <v>2013_OR</v>
      </c>
      <c r="F1146" s="45">
        <v>2013</v>
      </c>
      <c r="G1146" s="45">
        <f>_xlfn.XLOOKUP(I1146,Main_OG!$B$1:$B$766,Main_OG!$O$1:$O$766,"")</f>
        <v>0</v>
      </c>
      <c r="H1146" s="45">
        <f>_xlfn.XLOOKUP(E1146,Main_OG!$D$1:$D$766,Main_OG!$J$1:$J$766,"")</f>
        <v>1</v>
      </c>
      <c r="I1146" s="45" t="s">
        <v>461</v>
      </c>
      <c r="J1146" s="45" t="str">
        <f t="shared" si="52"/>
        <v>Idaho Power Co_OR</v>
      </c>
      <c r="K1146" s="45" t="str">
        <f t="shared" si="53"/>
        <v>Idaho Power Co_OR</v>
      </c>
      <c r="L1146" s="45" t="s">
        <v>2221</v>
      </c>
      <c r="M1146" s="45">
        <v>0</v>
      </c>
      <c r="N1146" s="45">
        <v>3370</v>
      </c>
      <c r="O1146" s="45">
        <v>1771</v>
      </c>
      <c r="P1146" s="45">
        <v>13350</v>
      </c>
      <c r="Q1146" s="45">
        <v>0</v>
      </c>
      <c r="R1146" s="45">
        <v>154061</v>
      </c>
      <c r="S1146" s="45">
        <v>296276</v>
      </c>
      <c r="T1146" s="45">
        <v>197839</v>
      </c>
      <c r="U1146" s="45">
        <v>0</v>
      </c>
      <c r="V1146" s="45">
        <v>8.0354534999999991</v>
      </c>
      <c r="W1146" s="45">
        <v>6.6001295999999998</v>
      </c>
      <c r="X1146" s="45">
        <v>9.8047401999999995</v>
      </c>
      <c r="Y1146" s="46">
        <v>189609.7</v>
      </c>
      <c r="Z1146" s="46">
        <v>48319.1602681882</v>
      </c>
      <c r="AA1146" s="47">
        <f>_xlfn.XLOOKUP($E1146,Main_OG!$D$1:$D$766,Main_OG!AJ$1:AJ$766,"")</f>
        <v>4365970</v>
      </c>
      <c r="AB1146" s="47">
        <f>_xlfn.XLOOKUP($E1146,Main_OG!$D$1:$D$766,Main_OG!AK$1:AK$766,"")</f>
        <v>22622</v>
      </c>
      <c r="AC1146" s="47">
        <f>_xlfn.XLOOKUP($E1146,Main_OG!$D$1:$D$766,Main_OG!AL$1:AL$766,"")</f>
        <v>204026336</v>
      </c>
      <c r="AD1146" s="47">
        <f>_xlfn.XLOOKUP($E1146,Main_OG!$D$1:$D$766,Main_OG!AM$1:AM$766,"")</f>
        <v>0</v>
      </c>
    </row>
    <row r="1147" spans="1:30" x14ac:dyDescent="0.35">
      <c r="A1147" s="36" t="s">
        <v>2205</v>
      </c>
      <c r="B1147" s="45" t="s">
        <v>717</v>
      </c>
      <c r="C1147" s="45" t="s">
        <v>4435</v>
      </c>
      <c r="D1147" s="36" t="s">
        <v>2205</v>
      </c>
      <c r="E1147" s="36" t="str">
        <f t="shared" si="51"/>
        <v>2014_ID</v>
      </c>
      <c r="F1147" s="45">
        <v>2014</v>
      </c>
      <c r="G1147" s="45">
        <f>_xlfn.XLOOKUP(I1147,Main_OG!$B$1:$B$766,Main_OG!$O$1:$O$766,"")</f>
        <v>0</v>
      </c>
      <c r="H1147" s="45">
        <f>_xlfn.XLOOKUP(E1147,Main_OG!$D$1:$D$766,Main_OG!$J$1:$J$766,"")</f>
        <v>1</v>
      </c>
      <c r="I1147" s="45" t="s">
        <v>717</v>
      </c>
      <c r="J1147" s="45" t="str">
        <f t="shared" si="52"/>
        <v>Idaho Power Co_ID</v>
      </c>
      <c r="K1147" s="45" t="str">
        <f t="shared" si="53"/>
        <v>Idaho Power Co_ID</v>
      </c>
      <c r="L1147" s="45" t="s">
        <v>2222</v>
      </c>
      <c r="M1147" s="45">
        <v>0</v>
      </c>
      <c r="N1147" s="45">
        <v>63729</v>
      </c>
      <c r="O1147" s="45">
        <v>17978</v>
      </c>
      <c r="P1147" s="45">
        <v>411689</v>
      </c>
      <c r="Q1147" s="45">
        <v>0</v>
      </c>
      <c r="R1147" s="45">
        <v>3792971</v>
      </c>
      <c r="S1147" s="45">
        <v>4885033</v>
      </c>
      <c r="T1147" s="45">
        <v>4784073</v>
      </c>
      <c r="U1147" s="45">
        <v>0</v>
      </c>
      <c r="V1147" s="45">
        <v>7.5675584999999996</v>
      </c>
      <c r="W1147" s="45">
        <v>6.5738082000000002</v>
      </c>
      <c r="X1147" s="45">
        <v>10.074056000000001</v>
      </c>
      <c r="Y1147" s="46">
        <v>66784.899999999994</v>
      </c>
      <c r="Z1147" s="46">
        <v>40915.902485406623</v>
      </c>
      <c r="AA1147" s="47">
        <f>_xlfn.XLOOKUP($E1147,Main_OG!$D$1:$D$766,Main_OG!AJ$1:AJ$766,"")</f>
        <v>36890</v>
      </c>
      <c r="AB1147" s="47">
        <f>_xlfn.XLOOKUP($E1147,Main_OG!$D$1:$D$766,Main_OG!AK$1:AK$766,"")</f>
        <v>210</v>
      </c>
      <c r="AC1147" s="47">
        <f>_xlfn.XLOOKUP($E1147,Main_OG!$D$1:$D$766,Main_OG!AL$1:AL$766,"")</f>
        <v>36533442</v>
      </c>
      <c r="AD1147" s="47">
        <f>_xlfn.XLOOKUP($E1147,Main_OG!$D$1:$D$766,Main_OG!AM$1:AM$766,"")</f>
        <v>0</v>
      </c>
    </row>
    <row r="1148" spans="1:30" x14ac:dyDescent="0.35">
      <c r="A1148" s="36" t="s">
        <v>2205</v>
      </c>
      <c r="B1148" s="45" t="s">
        <v>461</v>
      </c>
      <c r="C1148" s="45" t="s">
        <v>4435</v>
      </c>
      <c r="D1148" s="36" t="s">
        <v>2205</v>
      </c>
      <c r="E1148" s="36" t="str">
        <f t="shared" si="51"/>
        <v>2014_OR</v>
      </c>
      <c r="F1148" s="45">
        <v>2014</v>
      </c>
      <c r="G1148" s="45">
        <f>_xlfn.XLOOKUP(I1148,Main_OG!$B$1:$B$766,Main_OG!$O$1:$O$766,"")</f>
        <v>0</v>
      </c>
      <c r="H1148" s="45">
        <f>_xlfn.XLOOKUP(E1148,Main_OG!$D$1:$D$766,Main_OG!$J$1:$J$766,"")</f>
        <v>1</v>
      </c>
      <c r="I1148" s="45" t="s">
        <v>461</v>
      </c>
      <c r="J1148" s="45" t="str">
        <f t="shared" si="52"/>
        <v>Idaho Power Co_OR</v>
      </c>
      <c r="K1148" s="45" t="str">
        <f t="shared" si="53"/>
        <v>Idaho Power Co_OR</v>
      </c>
      <c r="L1148" s="45" t="s">
        <v>2223</v>
      </c>
      <c r="M1148" s="45">
        <v>0</v>
      </c>
      <c r="N1148" s="45">
        <v>3385</v>
      </c>
      <c r="O1148" s="45">
        <v>1830</v>
      </c>
      <c r="P1148" s="45">
        <v>13347</v>
      </c>
      <c r="Q1148" s="45">
        <v>0</v>
      </c>
      <c r="R1148" s="45">
        <v>150976</v>
      </c>
      <c r="S1148" s="45">
        <v>298311</v>
      </c>
      <c r="T1148" s="45">
        <v>181003</v>
      </c>
      <c r="U1148" s="45">
        <v>0</v>
      </c>
      <c r="V1148" s="45">
        <v>8.2307121999999993</v>
      </c>
      <c r="W1148" s="45">
        <v>6.7704510000000004</v>
      </c>
      <c r="X1148" s="45">
        <v>10.079667000000001</v>
      </c>
      <c r="Y1148" s="46">
        <v>195808.2</v>
      </c>
      <c r="Z1148" s="46">
        <v>49378.594645193843</v>
      </c>
      <c r="AA1148" s="47">
        <f>_xlfn.XLOOKUP($E1148,Main_OG!$D$1:$D$766,Main_OG!AJ$1:AJ$766,"")</f>
        <v>3706982</v>
      </c>
      <c r="AB1148" s="47">
        <f>_xlfn.XLOOKUP($E1148,Main_OG!$D$1:$D$766,Main_OG!AK$1:AK$766,"")</f>
        <v>35234</v>
      </c>
      <c r="AC1148" s="47">
        <f>_xlfn.XLOOKUP($E1148,Main_OG!$D$1:$D$766,Main_OG!AL$1:AL$766,"")</f>
        <v>179918418</v>
      </c>
      <c r="AD1148" s="47">
        <f>_xlfn.XLOOKUP($E1148,Main_OG!$D$1:$D$766,Main_OG!AM$1:AM$766,"")</f>
        <v>0</v>
      </c>
    </row>
    <row r="1149" spans="1:30" x14ac:dyDescent="0.35">
      <c r="A1149" s="36" t="s">
        <v>2205</v>
      </c>
      <c r="B1149" s="45" t="s">
        <v>717</v>
      </c>
      <c r="C1149" s="45" t="s">
        <v>4435</v>
      </c>
      <c r="D1149" s="36" t="s">
        <v>2205</v>
      </c>
      <c r="E1149" s="36" t="str">
        <f t="shared" si="51"/>
        <v>2015_ID</v>
      </c>
      <c r="F1149" s="45">
        <v>2015</v>
      </c>
      <c r="G1149" s="45">
        <f>_xlfn.XLOOKUP(I1149,Main_OG!$B$1:$B$766,Main_OG!$O$1:$O$766,"")</f>
        <v>0</v>
      </c>
      <c r="H1149" s="45">
        <f>_xlfn.XLOOKUP(E1149,Main_OG!$D$1:$D$766,Main_OG!$J$1:$J$766,"")</f>
        <v>1</v>
      </c>
      <c r="I1149" s="45" t="s">
        <v>717</v>
      </c>
      <c r="J1149" s="45" t="str">
        <f t="shared" si="52"/>
        <v>Idaho Power Co_ID</v>
      </c>
      <c r="K1149" s="45" t="str">
        <f t="shared" si="53"/>
        <v>Idaho Power Co_ID</v>
      </c>
      <c r="L1149" s="45" t="s">
        <v>2224</v>
      </c>
      <c r="M1149" s="45">
        <v>0</v>
      </c>
      <c r="N1149" s="45">
        <v>64588</v>
      </c>
      <c r="O1149" s="45">
        <v>18345</v>
      </c>
      <c r="P1149" s="45">
        <v>418906</v>
      </c>
      <c r="Q1149" s="45">
        <v>0</v>
      </c>
      <c r="R1149" s="45">
        <v>3889002</v>
      </c>
      <c r="S1149" s="45">
        <v>4917467</v>
      </c>
      <c r="T1149" s="45">
        <v>4803995</v>
      </c>
      <c r="U1149" s="45">
        <v>0</v>
      </c>
      <c r="V1149" s="45">
        <v>7.5475558999999999</v>
      </c>
      <c r="W1149" s="45">
        <v>6.5975429999999999</v>
      </c>
      <c r="X1149" s="45">
        <v>10.295837000000001</v>
      </c>
      <c r="Y1149" s="46">
        <v>67790.5</v>
      </c>
      <c r="Z1149" s="46">
        <v>41023.119585838387</v>
      </c>
      <c r="AA1149" s="47">
        <f>_xlfn.XLOOKUP($E1149,Main_OG!$D$1:$D$766,Main_OG!AJ$1:AJ$766,"")</f>
        <v>32794</v>
      </c>
      <c r="AB1149" s="47">
        <f>_xlfn.XLOOKUP($E1149,Main_OG!$D$1:$D$766,Main_OG!AK$1:AK$766,"")</f>
        <v>66</v>
      </c>
      <c r="AC1149" s="47">
        <f>_xlfn.XLOOKUP($E1149,Main_OG!$D$1:$D$766,Main_OG!AL$1:AL$766,"")</f>
        <v>56026310</v>
      </c>
      <c r="AD1149" s="47">
        <f>_xlfn.XLOOKUP($E1149,Main_OG!$D$1:$D$766,Main_OG!AM$1:AM$766,"")</f>
        <v>0</v>
      </c>
    </row>
    <row r="1150" spans="1:30" x14ac:dyDescent="0.35">
      <c r="A1150" s="36" t="s">
        <v>2205</v>
      </c>
      <c r="B1150" s="45" t="s">
        <v>461</v>
      </c>
      <c r="C1150" s="45" t="s">
        <v>4435</v>
      </c>
      <c r="D1150" s="36" t="s">
        <v>2205</v>
      </c>
      <c r="E1150" s="36" t="str">
        <f t="shared" si="51"/>
        <v>2015_OR</v>
      </c>
      <c r="F1150" s="45">
        <v>2015</v>
      </c>
      <c r="G1150" s="45">
        <f>_xlfn.XLOOKUP(I1150,Main_OG!$B$1:$B$766,Main_OG!$O$1:$O$766,"")</f>
        <v>0</v>
      </c>
      <c r="H1150" s="45">
        <f>_xlfn.XLOOKUP(E1150,Main_OG!$D$1:$D$766,Main_OG!$J$1:$J$766,"")</f>
        <v>1</v>
      </c>
      <c r="I1150" s="45" t="s">
        <v>461</v>
      </c>
      <c r="J1150" s="45" t="str">
        <f t="shared" si="52"/>
        <v>Idaho Power Co_OR</v>
      </c>
      <c r="K1150" s="45" t="str">
        <f t="shared" si="53"/>
        <v>Idaho Power Co_OR</v>
      </c>
      <c r="L1150" s="45" t="s">
        <v>2225</v>
      </c>
      <c r="M1150" s="45">
        <v>0</v>
      </c>
      <c r="N1150" s="45">
        <v>3412</v>
      </c>
      <c r="O1150" s="45">
        <v>1925</v>
      </c>
      <c r="P1150" s="45">
        <v>13369</v>
      </c>
      <c r="Q1150" s="45">
        <v>0</v>
      </c>
      <c r="R1150" s="45">
        <v>155878</v>
      </c>
      <c r="S1150" s="45">
        <v>324970</v>
      </c>
      <c r="T1150" s="45">
        <v>173181</v>
      </c>
      <c r="U1150" s="45">
        <v>0</v>
      </c>
      <c r="V1150" s="45">
        <v>8.1177588000000007</v>
      </c>
      <c r="W1150" s="45">
        <v>6.8390313000000003</v>
      </c>
      <c r="X1150" s="45">
        <v>10.080147</v>
      </c>
      <c r="Y1150" s="46">
        <v>205581.8</v>
      </c>
      <c r="Z1150" s="46">
        <v>51158.305674047951</v>
      </c>
      <c r="AA1150" s="47">
        <f>_xlfn.XLOOKUP($E1150,Main_OG!$D$1:$D$766,Main_OG!AJ$1:AJ$766,"")</f>
        <v>2801314</v>
      </c>
      <c r="AB1150" s="47">
        <f>_xlfn.XLOOKUP($E1150,Main_OG!$D$1:$D$766,Main_OG!AK$1:AK$766,"")</f>
        <v>21272</v>
      </c>
      <c r="AC1150" s="47">
        <f>_xlfn.XLOOKUP($E1150,Main_OG!$D$1:$D$766,Main_OG!AL$1:AL$766,"")</f>
        <v>225824196</v>
      </c>
      <c r="AD1150" s="47">
        <f>_xlfn.XLOOKUP($E1150,Main_OG!$D$1:$D$766,Main_OG!AM$1:AM$766,"")</f>
        <v>0</v>
      </c>
    </row>
    <row r="1151" spans="1:30" x14ac:dyDescent="0.35">
      <c r="A1151" s="36" t="s">
        <v>2205</v>
      </c>
      <c r="B1151" s="45" t="s">
        <v>717</v>
      </c>
      <c r="C1151" s="45" t="s">
        <v>4435</v>
      </c>
      <c r="D1151" s="36" t="s">
        <v>2205</v>
      </c>
      <c r="E1151" s="36" t="str">
        <f t="shared" si="51"/>
        <v>2016_ID</v>
      </c>
      <c r="F1151" s="45">
        <v>2016</v>
      </c>
      <c r="G1151" s="45">
        <f>_xlfn.XLOOKUP(I1151,Main_OG!$B$1:$B$766,Main_OG!$O$1:$O$766,"")</f>
        <v>0</v>
      </c>
      <c r="H1151" s="45">
        <f>_xlfn.XLOOKUP(E1151,Main_OG!$D$1:$D$766,Main_OG!$J$1:$J$766,"")</f>
        <v>1</v>
      </c>
      <c r="I1151" s="45" t="s">
        <v>717</v>
      </c>
      <c r="J1151" s="45" t="str">
        <f t="shared" si="52"/>
        <v>Idaho Power Co_ID</v>
      </c>
      <c r="K1151" s="45" t="str">
        <f t="shared" si="53"/>
        <v>Idaho Power Co_ID</v>
      </c>
      <c r="L1151" s="45" t="s">
        <v>2226</v>
      </c>
      <c r="M1151" s="45">
        <v>0</v>
      </c>
      <c r="N1151" s="45">
        <v>65431</v>
      </c>
      <c r="O1151" s="45">
        <v>18656</v>
      </c>
      <c r="P1151" s="45">
        <v>426966</v>
      </c>
      <c r="Q1151" s="45">
        <v>0</v>
      </c>
      <c r="R1151" s="45">
        <v>3845046</v>
      </c>
      <c r="S1151" s="45">
        <v>4858304</v>
      </c>
      <c r="T1151" s="45">
        <v>4825037</v>
      </c>
      <c r="U1151" s="45">
        <v>0</v>
      </c>
      <c r="V1151" s="45">
        <v>7.5428955000000002</v>
      </c>
      <c r="W1151" s="45">
        <v>6.5149073</v>
      </c>
      <c r="X1151" s="45">
        <v>10.298068000000001</v>
      </c>
      <c r="Y1151" s="46">
        <v>70442.5</v>
      </c>
      <c r="Z1151" s="46">
        <v>41829.568964083905</v>
      </c>
      <c r="AA1151" s="47">
        <f>_xlfn.XLOOKUP($E1151,Main_OG!$D$1:$D$766,Main_OG!AJ$1:AJ$766,"")</f>
        <v>12842</v>
      </c>
      <c r="AB1151" s="47">
        <f>_xlfn.XLOOKUP($E1151,Main_OG!$D$1:$D$766,Main_OG!AK$1:AK$766,"")</f>
        <v>322</v>
      </c>
      <c r="AC1151" s="47">
        <f>_xlfn.XLOOKUP($E1151,Main_OG!$D$1:$D$766,Main_OG!AL$1:AL$766,"")</f>
        <v>48195822</v>
      </c>
      <c r="AD1151" s="47">
        <f>_xlfn.XLOOKUP($E1151,Main_OG!$D$1:$D$766,Main_OG!AM$1:AM$766,"")</f>
        <v>0</v>
      </c>
    </row>
    <row r="1152" spans="1:30" x14ac:dyDescent="0.35">
      <c r="A1152" s="36" t="s">
        <v>2205</v>
      </c>
      <c r="B1152" s="45" t="s">
        <v>461</v>
      </c>
      <c r="C1152" s="45" t="s">
        <v>4435</v>
      </c>
      <c r="D1152" s="36" t="s">
        <v>2205</v>
      </c>
      <c r="E1152" s="36" t="str">
        <f t="shared" si="51"/>
        <v>2016_OR</v>
      </c>
      <c r="F1152" s="45">
        <v>2016</v>
      </c>
      <c r="G1152" s="45">
        <f>_xlfn.XLOOKUP(I1152,Main_OG!$B$1:$B$766,Main_OG!$O$1:$O$766,"")</f>
        <v>0</v>
      </c>
      <c r="H1152" s="45">
        <f>_xlfn.XLOOKUP(E1152,Main_OG!$D$1:$D$766,Main_OG!$J$1:$J$766,"")</f>
        <v>1</v>
      </c>
      <c r="I1152" s="45" t="s">
        <v>461</v>
      </c>
      <c r="J1152" s="45" t="str">
        <f t="shared" si="52"/>
        <v>Idaho Power Co_OR</v>
      </c>
      <c r="K1152" s="45" t="str">
        <f t="shared" si="53"/>
        <v>Idaho Power Co_OR</v>
      </c>
      <c r="L1152" s="45" t="s">
        <v>2227</v>
      </c>
      <c r="M1152" s="45">
        <v>0</v>
      </c>
      <c r="N1152" s="45">
        <v>3451</v>
      </c>
      <c r="O1152" s="45">
        <v>2001</v>
      </c>
      <c r="P1152" s="45">
        <v>13396</v>
      </c>
      <c r="Q1152" s="45">
        <v>0</v>
      </c>
      <c r="R1152" s="45">
        <v>154310</v>
      </c>
      <c r="S1152" s="45">
        <v>333738</v>
      </c>
      <c r="T1152" s="45">
        <v>179315</v>
      </c>
      <c r="U1152" s="45">
        <v>0</v>
      </c>
      <c r="V1152" s="45">
        <v>8.1797032000000005</v>
      </c>
      <c r="W1152" s="45">
        <v>6.7662357999999996</v>
      </c>
      <c r="X1152" s="45">
        <v>10.076235</v>
      </c>
      <c r="Y1152" s="46">
        <v>214769.3</v>
      </c>
      <c r="Z1152" s="46">
        <v>52468.869029194502</v>
      </c>
      <c r="AA1152" s="47">
        <f>_xlfn.XLOOKUP($E1152,Main_OG!$D$1:$D$766,Main_OG!AJ$1:AJ$766,"")</f>
        <v>2249126</v>
      </c>
      <c r="AB1152" s="47">
        <f>_xlfn.XLOOKUP($E1152,Main_OG!$D$1:$D$766,Main_OG!AK$1:AK$766,"")</f>
        <v>16854</v>
      </c>
      <c r="AC1152" s="47">
        <f>_xlfn.XLOOKUP($E1152,Main_OG!$D$1:$D$766,Main_OG!AL$1:AL$766,"")</f>
        <v>213072956</v>
      </c>
      <c r="AD1152" s="47">
        <f>_xlfn.XLOOKUP($E1152,Main_OG!$D$1:$D$766,Main_OG!AM$1:AM$766,"")</f>
        <v>0</v>
      </c>
    </row>
    <row r="1153" spans="1:30" x14ac:dyDescent="0.35">
      <c r="A1153" s="36" t="s">
        <v>2205</v>
      </c>
      <c r="B1153" s="45" t="s">
        <v>717</v>
      </c>
      <c r="C1153" s="45" t="s">
        <v>4435</v>
      </c>
      <c r="D1153" s="36" t="s">
        <v>2205</v>
      </c>
      <c r="E1153" s="36" t="str">
        <f t="shared" si="51"/>
        <v>2017_ID</v>
      </c>
      <c r="F1153" s="45">
        <v>2017</v>
      </c>
      <c r="G1153" s="45">
        <f>_xlfn.XLOOKUP(I1153,Main_OG!$B$1:$B$766,Main_OG!$O$1:$O$766,"")</f>
        <v>0</v>
      </c>
      <c r="H1153" s="45">
        <f>_xlfn.XLOOKUP(E1153,Main_OG!$D$1:$D$766,Main_OG!$J$1:$J$766,"")</f>
        <v>1</v>
      </c>
      <c r="I1153" s="45" t="s">
        <v>717</v>
      </c>
      <c r="J1153" s="45" t="str">
        <f t="shared" si="52"/>
        <v>Idaho Power Co_ID</v>
      </c>
      <c r="K1153" s="45" t="str">
        <f t="shared" si="53"/>
        <v>Idaho Power Co_ID</v>
      </c>
      <c r="L1153" s="45" t="s">
        <v>2228</v>
      </c>
      <c r="M1153" s="45">
        <v>0</v>
      </c>
      <c r="N1153" s="45">
        <v>66391</v>
      </c>
      <c r="O1153" s="45">
        <v>18885</v>
      </c>
      <c r="P1153" s="45">
        <v>435376</v>
      </c>
      <c r="Q1153" s="45">
        <v>0</v>
      </c>
      <c r="R1153" s="45">
        <v>3942234</v>
      </c>
      <c r="S1153" s="45">
        <v>4785113</v>
      </c>
      <c r="T1153" s="45">
        <v>5161441</v>
      </c>
      <c r="U1153" s="45">
        <v>0</v>
      </c>
      <c r="V1153" s="45">
        <v>7.7763977999999998</v>
      </c>
      <c r="W1153" s="45">
        <v>6.7551926</v>
      </c>
      <c r="X1153" s="45">
        <v>10.327362000000001</v>
      </c>
      <c r="Y1153" s="46">
        <v>72935.100000000006</v>
      </c>
      <c r="Z1153" s="46">
        <v>42410.415497646456</v>
      </c>
      <c r="AA1153" s="47">
        <f>_xlfn.XLOOKUP($E1153,Main_OG!$D$1:$D$766,Main_OG!AJ$1:AJ$766,"")</f>
        <v>10450</v>
      </c>
      <c r="AB1153" s="47">
        <f>_xlfn.XLOOKUP($E1153,Main_OG!$D$1:$D$766,Main_OG!AK$1:AK$766,"")</f>
        <v>306</v>
      </c>
      <c r="AC1153" s="47">
        <f>_xlfn.XLOOKUP($E1153,Main_OG!$D$1:$D$766,Main_OG!AL$1:AL$766,"")</f>
        <v>43387946</v>
      </c>
      <c r="AD1153" s="47">
        <f>_xlfn.XLOOKUP($E1153,Main_OG!$D$1:$D$766,Main_OG!AM$1:AM$766,"")</f>
        <v>0</v>
      </c>
    </row>
    <row r="1154" spans="1:30" x14ac:dyDescent="0.35">
      <c r="A1154" s="36" t="s">
        <v>2205</v>
      </c>
      <c r="B1154" s="45" t="s">
        <v>461</v>
      </c>
      <c r="C1154" s="45" t="s">
        <v>4435</v>
      </c>
      <c r="D1154" s="36" t="s">
        <v>2205</v>
      </c>
      <c r="E1154" s="36" t="str">
        <f t="shared" ref="E1154:E1217" si="54">_xlfn.CONCAT(F1154,"_",I1154)</f>
        <v>2017_OR</v>
      </c>
      <c r="F1154" s="45">
        <v>2017</v>
      </c>
      <c r="G1154" s="45">
        <f>_xlfn.XLOOKUP(I1154,Main_OG!$B$1:$B$766,Main_OG!$O$1:$O$766,"")</f>
        <v>0</v>
      </c>
      <c r="H1154" s="45">
        <f>_xlfn.XLOOKUP(E1154,Main_OG!$D$1:$D$766,Main_OG!$J$1:$J$766,"")</f>
        <v>1</v>
      </c>
      <c r="I1154" s="45" t="s">
        <v>461</v>
      </c>
      <c r="J1154" s="45" t="str">
        <f t="shared" ref="J1154:J1217" si="55">_xlfn.CONCAT(A1154,"_",B1154)</f>
        <v>Idaho Power Co_OR</v>
      </c>
      <c r="K1154" s="45" t="str">
        <f t="shared" ref="K1154:K1217" si="56">_xlfn.CONCAT(D1154,"_",B1154)</f>
        <v>Idaho Power Co_OR</v>
      </c>
      <c r="L1154" s="45" t="s">
        <v>2229</v>
      </c>
      <c r="M1154" s="45">
        <v>0</v>
      </c>
      <c r="N1154" s="45">
        <v>3459</v>
      </c>
      <c r="O1154" s="45">
        <v>2055</v>
      </c>
      <c r="P1154" s="45">
        <v>13423</v>
      </c>
      <c r="Q1154" s="45">
        <v>0</v>
      </c>
      <c r="R1154" s="45">
        <v>156837</v>
      </c>
      <c r="S1154" s="45">
        <v>332202</v>
      </c>
      <c r="T1154" s="45">
        <v>193127</v>
      </c>
      <c r="U1154" s="45">
        <v>0</v>
      </c>
      <c r="V1154" s="45">
        <v>8.0535843000000007</v>
      </c>
      <c r="W1154" s="45">
        <v>6.5955050999999996</v>
      </c>
      <c r="X1154" s="45">
        <v>9.9895923</v>
      </c>
      <c r="Y1154" s="46">
        <v>225534.5</v>
      </c>
      <c r="Z1154" s="46">
        <v>54381.121762768686</v>
      </c>
      <c r="AA1154" s="47">
        <f>_xlfn.XLOOKUP($E1154,Main_OG!$D$1:$D$766,Main_OG!AJ$1:AJ$766,"")</f>
        <v>2062044</v>
      </c>
      <c r="AB1154" s="47">
        <f>_xlfn.XLOOKUP($E1154,Main_OG!$D$1:$D$766,Main_OG!AK$1:AK$766,"")</f>
        <v>36368</v>
      </c>
      <c r="AC1154" s="47">
        <f>_xlfn.XLOOKUP($E1154,Main_OG!$D$1:$D$766,Main_OG!AL$1:AL$766,"")</f>
        <v>207525904</v>
      </c>
      <c r="AD1154" s="47">
        <f>_xlfn.XLOOKUP($E1154,Main_OG!$D$1:$D$766,Main_OG!AM$1:AM$766,"")</f>
        <v>0</v>
      </c>
    </row>
    <row r="1155" spans="1:30" x14ac:dyDescent="0.35">
      <c r="A1155" s="36" t="s">
        <v>2205</v>
      </c>
      <c r="B1155" s="45" t="s">
        <v>717</v>
      </c>
      <c r="C1155" s="45" t="s">
        <v>4435</v>
      </c>
      <c r="D1155" s="36" t="s">
        <v>2205</v>
      </c>
      <c r="E1155" s="36" t="str">
        <f t="shared" si="54"/>
        <v>2018_ID</v>
      </c>
      <c r="F1155" s="45">
        <v>2018</v>
      </c>
      <c r="G1155" s="45">
        <f>_xlfn.XLOOKUP(I1155,Main_OG!$B$1:$B$766,Main_OG!$O$1:$O$766,"")</f>
        <v>0</v>
      </c>
      <c r="H1155" s="45">
        <f>_xlfn.XLOOKUP(E1155,Main_OG!$D$1:$D$766,Main_OG!$J$1:$J$766,"")</f>
        <v>1</v>
      </c>
      <c r="I1155" s="45" t="s">
        <v>717</v>
      </c>
      <c r="J1155" s="45" t="str">
        <f t="shared" si="55"/>
        <v>Idaho Power Co_ID</v>
      </c>
      <c r="K1155" s="45" t="str">
        <f t="shared" si="56"/>
        <v>Idaho Power Co_ID</v>
      </c>
      <c r="L1155" s="45" t="s">
        <v>2230</v>
      </c>
      <c r="M1155" s="45">
        <v>0</v>
      </c>
      <c r="N1155" s="45">
        <v>67607</v>
      </c>
      <c r="O1155" s="45">
        <v>19101</v>
      </c>
      <c r="P1155" s="45">
        <v>445693</v>
      </c>
      <c r="Q1155" s="45">
        <v>0</v>
      </c>
      <c r="R1155" s="45">
        <v>3953274</v>
      </c>
      <c r="S1155" s="45">
        <v>4996987</v>
      </c>
      <c r="T1155" s="45">
        <v>4957731</v>
      </c>
      <c r="U1155" s="45">
        <v>0</v>
      </c>
      <c r="V1155" s="45">
        <v>7.5609254999999997</v>
      </c>
      <c r="W1155" s="45">
        <v>6.4987281000000001</v>
      </c>
      <c r="X1155" s="45">
        <v>10.389874000000001</v>
      </c>
      <c r="Y1155" s="46">
        <v>77652.100000000006</v>
      </c>
      <c r="Z1155" s="46">
        <v>44320.102918027434</v>
      </c>
      <c r="AA1155" s="47">
        <f>_xlfn.XLOOKUP($E1155,Main_OG!$D$1:$D$766,Main_OG!AJ$1:AJ$766,"")</f>
        <v>8896</v>
      </c>
      <c r="AB1155" s="47">
        <f>_xlfn.XLOOKUP($E1155,Main_OG!$D$1:$D$766,Main_OG!AK$1:AK$766,"")</f>
        <v>186</v>
      </c>
      <c r="AC1155" s="47">
        <f>_xlfn.XLOOKUP($E1155,Main_OG!$D$1:$D$766,Main_OG!AL$1:AL$766,"")</f>
        <v>48542996</v>
      </c>
      <c r="AD1155" s="47">
        <f>_xlfn.XLOOKUP($E1155,Main_OG!$D$1:$D$766,Main_OG!AM$1:AM$766,"")</f>
        <v>0</v>
      </c>
    </row>
    <row r="1156" spans="1:30" x14ac:dyDescent="0.35">
      <c r="A1156" s="36" t="s">
        <v>2205</v>
      </c>
      <c r="B1156" s="45" t="s">
        <v>461</v>
      </c>
      <c r="C1156" s="45" t="s">
        <v>4435</v>
      </c>
      <c r="D1156" s="36" t="s">
        <v>2205</v>
      </c>
      <c r="E1156" s="36" t="str">
        <f t="shared" si="54"/>
        <v>2018_OR</v>
      </c>
      <c r="F1156" s="45">
        <v>2018</v>
      </c>
      <c r="G1156" s="45">
        <f>_xlfn.XLOOKUP(I1156,Main_OG!$B$1:$B$766,Main_OG!$O$1:$O$766,"")</f>
        <v>0</v>
      </c>
      <c r="H1156" s="45">
        <f>_xlfn.XLOOKUP(E1156,Main_OG!$D$1:$D$766,Main_OG!$J$1:$J$766,"")</f>
        <v>1</v>
      </c>
      <c r="I1156" s="45" t="s">
        <v>461</v>
      </c>
      <c r="J1156" s="45" t="str">
        <f t="shared" si="55"/>
        <v>Idaho Power Co_OR</v>
      </c>
      <c r="K1156" s="45" t="str">
        <f t="shared" si="56"/>
        <v>Idaho Power Co_OR</v>
      </c>
      <c r="L1156" s="45" t="s">
        <v>2231</v>
      </c>
      <c r="M1156" s="45">
        <v>0</v>
      </c>
      <c r="N1156" s="45">
        <v>3497</v>
      </c>
      <c r="O1156" s="45">
        <v>2122</v>
      </c>
      <c r="P1156" s="45">
        <v>13435</v>
      </c>
      <c r="Q1156" s="45">
        <v>0</v>
      </c>
      <c r="R1156" s="45">
        <v>151667</v>
      </c>
      <c r="S1156" s="45">
        <v>350018</v>
      </c>
      <c r="T1156" s="45">
        <v>176845</v>
      </c>
      <c r="U1156" s="45">
        <v>0</v>
      </c>
      <c r="V1156" s="45">
        <v>8.5039593</v>
      </c>
      <c r="W1156" s="45">
        <v>7.1045202999999999</v>
      </c>
      <c r="X1156" s="45">
        <v>10.155786000000001</v>
      </c>
      <c r="Y1156" s="46">
        <v>234308.3</v>
      </c>
      <c r="Z1156" s="46">
        <v>56007.212077433025</v>
      </c>
      <c r="AA1156" s="47">
        <f>_xlfn.XLOOKUP($E1156,Main_OG!$D$1:$D$766,Main_OG!AJ$1:AJ$766,"")</f>
        <v>1795642</v>
      </c>
      <c r="AB1156" s="47">
        <f>_xlfn.XLOOKUP($E1156,Main_OG!$D$1:$D$766,Main_OG!AK$1:AK$766,"")</f>
        <v>17260</v>
      </c>
      <c r="AC1156" s="47">
        <f>_xlfn.XLOOKUP($E1156,Main_OG!$D$1:$D$766,Main_OG!AL$1:AL$766,"")</f>
        <v>246000822</v>
      </c>
      <c r="AD1156" s="47">
        <f>_xlfn.XLOOKUP($E1156,Main_OG!$D$1:$D$766,Main_OG!AM$1:AM$766,"")</f>
        <v>0</v>
      </c>
    </row>
    <row r="1157" spans="1:30" x14ac:dyDescent="0.35">
      <c r="A1157" s="36" t="s">
        <v>2205</v>
      </c>
      <c r="B1157" s="45" t="s">
        <v>717</v>
      </c>
      <c r="C1157" s="45" t="s">
        <v>4435</v>
      </c>
      <c r="D1157" s="36" t="s">
        <v>2205</v>
      </c>
      <c r="E1157" s="36" t="str">
        <f t="shared" si="54"/>
        <v>2019_ID</v>
      </c>
      <c r="F1157" s="45">
        <v>2019</v>
      </c>
      <c r="G1157" s="45">
        <f>_xlfn.XLOOKUP(I1157,Main_OG!$B$1:$B$766,Main_OG!$O$1:$O$766,"")</f>
        <v>0</v>
      </c>
      <c r="H1157" s="45">
        <f>_xlfn.XLOOKUP(E1157,Main_OG!$D$1:$D$766,Main_OG!$J$1:$J$766,"")</f>
        <v>1</v>
      </c>
      <c r="I1157" s="45" t="s">
        <v>717</v>
      </c>
      <c r="J1157" s="45" t="str">
        <f t="shared" si="55"/>
        <v>Idaho Power Co_ID</v>
      </c>
      <c r="K1157" s="45" t="str">
        <f t="shared" si="56"/>
        <v>Idaho Power Co_ID</v>
      </c>
      <c r="L1157" s="45" t="s">
        <v>2232</v>
      </c>
      <c r="M1157" s="45">
        <v>0</v>
      </c>
      <c r="N1157" s="45">
        <v>68792</v>
      </c>
      <c r="O1157" s="45">
        <v>19272</v>
      </c>
      <c r="P1157" s="45">
        <v>457755</v>
      </c>
      <c r="Q1157" s="45">
        <v>0</v>
      </c>
      <c r="R1157" s="45">
        <v>3939939</v>
      </c>
      <c r="S1157" s="45">
        <v>4839464</v>
      </c>
      <c r="T1157" s="45">
        <v>5092540</v>
      </c>
      <c r="U1157" s="45">
        <v>0</v>
      </c>
      <c r="V1157" s="45">
        <v>7.2005911999999999</v>
      </c>
      <c r="W1157" s="45">
        <v>6.1177891000000004</v>
      </c>
      <c r="X1157" s="45">
        <v>10.043903</v>
      </c>
      <c r="Y1157" s="46">
        <v>81261.3</v>
      </c>
      <c r="Z1157" s="46">
        <v>45421.22678948722</v>
      </c>
      <c r="AA1157" s="47">
        <f>_xlfn.XLOOKUP($E1157,Main_OG!$D$1:$D$766,Main_OG!AJ$1:AJ$766,"")</f>
        <v>8982</v>
      </c>
      <c r="AB1157" s="47">
        <f>_xlfn.XLOOKUP($E1157,Main_OG!$D$1:$D$766,Main_OG!AK$1:AK$766,"")</f>
        <v>432</v>
      </c>
      <c r="AC1157" s="47">
        <f>_xlfn.XLOOKUP($E1157,Main_OG!$D$1:$D$766,Main_OG!AL$1:AL$766,"")</f>
        <v>64386294</v>
      </c>
      <c r="AD1157" s="47">
        <f>_xlfn.XLOOKUP($E1157,Main_OG!$D$1:$D$766,Main_OG!AM$1:AM$766,"")</f>
        <v>0</v>
      </c>
    </row>
    <row r="1158" spans="1:30" x14ac:dyDescent="0.35">
      <c r="A1158" s="36" t="s">
        <v>2205</v>
      </c>
      <c r="B1158" s="45" t="s">
        <v>461</v>
      </c>
      <c r="C1158" s="45" t="s">
        <v>4435</v>
      </c>
      <c r="D1158" s="36" t="s">
        <v>2205</v>
      </c>
      <c r="E1158" s="36" t="str">
        <f t="shared" si="54"/>
        <v>2019_OR</v>
      </c>
      <c r="F1158" s="45">
        <v>2019</v>
      </c>
      <c r="G1158" s="45">
        <f>_xlfn.XLOOKUP(I1158,Main_OG!$B$1:$B$766,Main_OG!$O$1:$O$766,"")</f>
        <v>0</v>
      </c>
      <c r="H1158" s="45">
        <f>_xlfn.XLOOKUP(E1158,Main_OG!$D$1:$D$766,Main_OG!$J$1:$J$766,"")</f>
        <v>1</v>
      </c>
      <c r="I1158" s="45" t="s">
        <v>461</v>
      </c>
      <c r="J1158" s="45" t="str">
        <f t="shared" si="55"/>
        <v>Idaho Power Co_OR</v>
      </c>
      <c r="K1158" s="45" t="str">
        <f t="shared" si="56"/>
        <v>Idaho Power Co_OR</v>
      </c>
      <c r="L1158" s="45" t="s">
        <v>2233</v>
      </c>
      <c r="M1158" s="45">
        <v>0</v>
      </c>
      <c r="N1158" s="45">
        <v>3540</v>
      </c>
      <c r="O1158" s="45">
        <v>2176</v>
      </c>
      <c r="P1158" s="45">
        <v>13543</v>
      </c>
      <c r="Q1158" s="45">
        <v>0</v>
      </c>
      <c r="R1158" s="45">
        <v>152107</v>
      </c>
      <c r="S1158" s="45">
        <v>332544</v>
      </c>
      <c r="T1158" s="45">
        <v>180120</v>
      </c>
      <c r="U1158" s="45">
        <v>0</v>
      </c>
      <c r="V1158" s="45">
        <v>8.1927196000000002</v>
      </c>
      <c r="W1158" s="45">
        <v>6.7499639</v>
      </c>
      <c r="X1158" s="45">
        <v>9.4839550999999993</v>
      </c>
      <c r="Y1158" s="46">
        <v>239910.5</v>
      </c>
      <c r="Z1158" s="46">
        <v>56903.201904311929</v>
      </c>
      <c r="AA1158" s="47">
        <f>_xlfn.XLOOKUP($E1158,Main_OG!$D$1:$D$766,Main_OG!AJ$1:AJ$766,"")</f>
        <v>2998680</v>
      </c>
      <c r="AB1158" s="47">
        <f>_xlfn.XLOOKUP($E1158,Main_OG!$D$1:$D$766,Main_OG!AK$1:AK$766,"")</f>
        <v>29326</v>
      </c>
      <c r="AC1158" s="47">
        <f>_xlfn.XLOOKUP($E1158,Main_OG!$D$1:$D$766,Main_OG!AL$1:AL$766,"")</f>
        <v>287470282</v>
      </c>
      <c r="AD1158" s="47">
        <f>_xlfn.XLOOKUP($E1158,Main_OG!$D$1:$D$766,Main_OG!AM$1:AM$766,"")</f>
        <v>0</v>
      </c>
    </row>
    <row r="1159" spans="1:30" x14ac:dyDescent="0.35">
      <c r="A1159" s="36" t="s">
        <v>2205</v>
      </c>
      <c r="B1159" s="45" t="s">
        <v>717</v>
      </c>
      <c r="C1159" s="45" t="s">
        <v>4435</v>
      </c>
      <c r="D1159" s="36" t="s">
        <v>2205</v>
      </c>
      <c r="E1159" s="36" t="str">
        <f t="shared" si="54"/>
        <v>2020_ID</v>
      </c>
      <c r="F1159" s="45">
        <v>2020</v>
      </c>
      <c r="G1159" s="45">
        <f>_xlfn.XLOOKUP(I1159,Main_OG!$B$1:$B$766,Main_OG!$O$1:$O$766,"")</f>
        <v>0</v>
      </c>
      <c r="H1159" s="45">
        <f>_xlfn.XLOOKUP(E1159,Main_OG!$D$1:$D$766,Main_OG!$J$1:$J$766,"")</f>
        <v>1</v>
      </c>
      <c r="I1159" s="45" t="s">
        <v>717</v>
      </c>
      <c r="J1159" s="45" t="str">
        <f t="shared" si="55"/>
        <v>Idaho Power Co_ID</v>
      </c>
      <c r="K1159" s="45" t="str">
        <f t="shared" si="56"/>
        <v>Idaho Power Co_ID</v>
      </c>
      <c r="L1159" s="45" t="s">
        <v>2234</v>
      </c>
      <c r="M1159" s="45">
        <v>0</v>
      </c>
      <c r="N1159" s="45">
        <v>70150</v>
      </c>
      <c r="O1159" s="45">
        <v>19440</v>
      </c>
      <c r="P1159" s="45">
        <v>0</v>
      </c>
      <c r="Q1159" s="45">
        <v>0</v>
      </c>
      <c r="R1159" s="45">
        <v>3861432</v>
      </c>
      <c r="S1159" s="45">
        <v>5018314</v>
      </c>
      <c r="T1159" s="45">
        <v>0</v>
      </c>
      <c r="U1159" s="45">
        <v>0</v>
      </c>
      <c r="V1159" s="45">
        <v>7.3055022000000003</v>
      </c>
      <c r="W1159" s="45">
        <v>6.2676049999999996</v>
      </c>
      <c r="X1159" s="45">
        <v>0</v>
      </c>
      <c r="Y1159" s="46">
        <v>82818.600000000006</v>
      </c>
      <c r="Z1159" s="46">
        <v>45548.822541383473</v>
      </c>
      <c r="AA1159" s="47">
        <f>_xlfn.XLOOKUP($E1159,Main_OG!$D$1:$D$766,Main_OG!AJ$1:AJ$766,"")</f>
        <v>8472</v>
      </c>
      <c r="AB1159" s="47">
        <f>_xlfn.XLOOKUP($E1159,Main_OG!$D$1:$D$766,Main_OG!AK$1:AK$766,"")</f>
        <v>118</v>
      </c>
      <c r="AC1159" s="47">
        <f>_xlfn.XLOOKUP($E1159,Main_OG!$D$1:$D$766,Main_OG!AL$1:AL$766,"")</f>
        <v>62681506</v>
      </c>
      <c r="AD1159" s="47">
        <f>_xlfn.XLOOKUP($E1159,Main_OG!$D$1:$D$766,Main_OG!AM$1:AM$766,"")</f>
        <v>0</v>
      </c>
    </row>
    <row r="1160" spans="1:30" x14ac:dyDescent="0.35">
      <c r="A1160" s="36" t="s">
        <v>2205</v>
      </c>
      <c r="B1160" s="45" t="s">
        <v>461</v>
      </c>
      <c r="C1160" s="45" t="s">
        <v>4435</v>
      </c>
      <c r="D1160" s="36" t="s">
        <v>2205</v>
      </c>
      <c r="E1160" s="36" t="str">
        <f t="shared" si="54"/>
        <v>2020_OR</v>
      </c>
      <c r="F1160" s="45">
        <v>2020</v>
      </c>
      <c r="G1160" s="45">
        <f>_xlfn.XLOOKUP(I1160,Main_OG!$B$1:$B$766,Main_OG!$O$1:$O$766,"")</f>
        <v>0</v>
      </c>
      <c r="H1160" s="45">
        <f>_xlfn.XLOOKUP(E1160,Main_OG!$D$1:$D$766,Main_OG!$J$1:$J$766,"")</f>
        <v>1</v>
      </c>
      <c r="I1160" s="45" t="s">
        <v>461</v>
      </c>
      <c r="J1160" s="45" t="str">
        <f t="shared" si="55"/>
        <v>Idaho Power Co_OR</v>
      </c>
      <c r="K1160" s="45" t="str">
        <f t="shared" si="56"/>
        <v>Idaho Power Co_OR</v>
      </c>
      <c r="L1160" s="45" t="s">
        <v>2235</v>
      </c>
      <c r="M1160" s="45">
        <v>0</v>
      </c>
      <c r="N1160" s="45">
        <v>3553</v>
      </c>
      <c r="O1160" s="45">
        <v>2222</v>
      </c>
      <c r="P1160" s="45">
        <v>0</v>
      </c>
      <c r="Q1160" s="45">
        <v>0</v>
      </c>
      <c r="R1160" s="45">
        <v>147684</v>
      </c>
      <c r="S1160" s="45">
        <v>338274</v>
      </c>
      <c r="T1160" s="45">
        <v>0</v>
      </c>
      <c r="U1160" s="45">
        <v>0</v>
      </c>
      <c r="V1160" s="45">
        <v>8.0114975000000008</v>
      </c>
      <c r="W1160" s="45">
        <v>6.7065159999999997</v>
      </c>
      <c r="X1160" s="45">
        <v>0</v>
      </c>
      <c r="Y1160" s="46">
        <v>237670.39999999999</v>
      </c>
      <c r="Z1160" s="46">
        <v>56088.627764897785</v>
      </c>
      <c r="AA1160" s="47">
        <f>_xlfn.XLOOKUP($E1160,Main_OG!$D$1:$D$766,Main_OG!AJ$1:AJ$766,"")</f>
        <v>1970580</v>
      </c>
      <c r="AB1160" s="47">
        <f>_xlfn.XLOOKUP($E1160,Main_OG!$D$1:$D$766,Main_OG!AK$1:AK$766,"")</f>
        <v>8562</v>
      </c>
      <c r="AC1160" s="47">
        <f>_xlfn.XLOOKUP($E1160,Main_OG!$D$1:$D$766,Main_OG!AL$1:AL$766,"")</f>
        <v>260819210</v>
      </c>
      <c r="AD1160" s="47">
        <f>_xlfn.XLOOKUP($E1160,Main_OG!$D$1:$D$766,Main_OG!AM$1:AM$766,"")</f>
        <v>0</v>
      </c>
    </row>
    <row r="1161" spans="1:30" x14ac:dyDescent="0.35">
      <c r="A1161" s="36" t="s">
        <v>2236</v>
      </c>
      <c r="B1161" s="45" t="s">
        <v>124</v>
      </c>
      <c r="C1161" s="45" t="s">
        <v>4436</v>
      </c>
      <c r="D1161" s="36" t="s">
        <v>2236</v>
      </c>
      <c r="E1161" s="36" t="str">
        <f t="shared" si="54"/>
        <v>2006_IL</v>
      </c>
      <c r="F1161" s="45">
        <v>2006</v>
      </c>
      <c r="G1161" s="45">
        <f>_xlfn.XLOOKUP(I1161,Main_OG!$B$1:$B$766,Main_OG!$O$1:$O$766,"")</f>
        <v>0</v>
      </c>
      <c r="H1161" s="45">
        <f>_xlfn.XLOOKUP(E1161,Main_OG!$D$1:$D$766,Main_OG!$J$1:$J$766,"")</f>
        <v>0</v>
      </c>
      <c r="I1161" s="45" t="s">
        <v>124</v>
      </c>
      <c r="J1161" s="45" t="str">
        <f t="shared" si="55"/>
        <v>Illinois Power Co_IL</v>
      </c>
      <c r="K1161" s="45" t="str">
        <f t="shared" si="56"/>
        <v>Illinois Power Co_IL</v>
      </c>
      <c r="L1161" s="45" t="s">
        <v>2237</v>
      </c>
      <c r="M1161" s="45">
        <v>4</v>
      </c>
      <c r="N1161" s="45">
        <v>73282</v>
      </c>
      <c r="O1161" s="45">
        <v>194</v>
      </c>
      <c r="P1161" s="45">
        <v>542546</v>
      </c>
      <c r="Q1161" s="45">
        <v>8</v>
      </c>
      <c r="R1161" s="45">
        <v>433777</v>
      </c>
      <c r="S1161" s="45">
        <v>237495</v>
      </c>
      <c r="T1161" s="45">
        <v>436336</v>
      </c>
      <c r="U1161" s="45">
        <v>9.0909090909090917</v>
      </c>
      <c r="V1161" s="45">
        <v>7.338614664067169</v>
      </c>
      <c r="W1161" s="45">
        <v>4.6626368856306684</v>
      </c>
      <c r="X1161" s="45">
        <v>7.7117680389759453</v>
      </c>
      <c r="Y1161" s="46">
        <v>759825.7</v>
      </c>
      <c r="Z1161" s="46">
        <v>60093.989578419096</v>
      </c>
      <c r="AA1161" s="47">
        <f>_xlfn.XLOOKUP($E1161,Main_OG!$D$1:$D$766,Main_OG!AJ$1:AJ$766,"")</f>
        <v>109031484.76000001</v>
      </c>
      <c r="AB1161" s="47">
        <f>_xlfn.XLOOKUP($E1161,Main_OG!$D$1:$D$766,Main_OG!AK$1:AK$766,"")</f>
        <v>575427.54000000015</v>
      </c>
      <c r="AC1161" s="47">
        <f>_xlfn.XLOOKUP($E1161,Main_OG!$D$1:$D$766,Main_OG!AL$1:AL$766,"")</f>
        <v>89313219.420000002</v>
      </c>
      <c r="AD1161" s="47">
        <f>_xlfn.XLOOKUP($E1161,Main_OG!$D$1:$D$766,Main_OG!AM$1:AM$766,"")</f>
        <v>94154140</v>
      </c>
    </row>
    <row r="1162" spans="1:30" x14ac:dyDescent="0.35">
      <c r="A1162" s="36" t="s">
        <v>2236</v>
      </c>
      <c r="B1162" s="45" t="s">
        <v>124</v>
      </c>
      <c r="C1162" s="45" t="s">
        <v>4436</v>
      </c>
      <c r="D1162" s="36" t="s">
        <v>2236</v>
      </c>
      <c r="E1162" s="36" t="str">
        <f t="shared" si="54"/>
        <v>2007_IL</v>
      </c>
      <c r="F1162" s="45">
        <v>2007</v>
      </c>
      <c r="G1162" s="45">
        <f>_xlfn.XLOOKUP(I1162,Main_OG!$B$1:$B$766,Main_OG!$O$1:$O$766,"")</f>
        <v>0</v>
      </c>
      <c r="H1162" s="45">
        <f>_xlfn.XLOOKUP(E1162,Main_OG!$D$1:$D$766,Main_OG!$J$1:$J$766,"")</f>
        <v>0</v>
      </c>
      <c r="I1162" s="45" t="s">
        <v>124</v>
      </c>
      <c r="J1162" s="45" t="str">
        <f t="shared" si="55"/>
        <v>Illinois Power Co_IL</v>
      </c>
      <c r="K1162" s="45" t="str">
        <f t="shared" si="56"/>
        <v>Illinois Power Co_IL</v>
      </c>
      <c r="L1162" s="45" t="s">
        <v>2238</v>
      </c>
      <c r="M1162" s="45">
        <v>4</v>
      </c>
      <c r="N1162" s="45">
        <v>68543</v>
      </c>
      <c r="O1162" s="45">
        <v>44</v>
      </c>
      <c r="P1162" s="45">
        <v>541223</v>
      </c>
      <c r="Q1162" s="45">
        <v>12</v>
      </c>
      <c r="R1162" s="45">
        <v>359442</v>
      </c>
      <c r="S1162" s="45">
        <v>20125</v>
      </c>
      <c r="T1162" s="45">
        <v>539806</v>
      </c>
      <c r="U1162" s="45">
        <v>4.8</v>
      </c>
      <c r="V1162" s="45">
        <v>10.06</v>
      </c>
      <c r="W1162" s="45">
        <v>5.91</v>
      </c>
      <c r="X1162" s="45">
        <v>9.2100000000000009</v>
      </c>
      <c r="Y1162" s="46">
        <v>769571.6</v>
      </c>
      <c r="Z1162" s="46">
        <v>60615.920174330764</v>
      </c>
      <c r="AA1162" s="47">
        <f>_xlfn.XLOOKUP($E1162,Main_OG!$D$1:$D$766,Main_OG!AJ$1:AJ$766,"")</f>
        <v>114124416</v>
      </c>
      <c r="AB1162" s="47">
        <f>_xlfn.XLOOKUP($E1162,Main_OG!$D$1:$D$766,Main_OG!AK$1:AK$766,"")</f>
        <v>546524</v>
      </c>
      <c r="AC1162" s="47">
        <f>_xlfn.XLOOKUP($E1162,Main_OG!$D$1:$D$766,Main_OG!AL$1:AL$766,"")</f>
        <v>132300866</v>
      </c>
      <c r="AD1162" s="47">
        <f>_xlfn.XLOOKUP($E1162,Main_OG!$D$1:$D$766,Main_OG!AM$1:AM$766,"")</f>
        <v>95728845</v>
      </c>
    </row>
    <row r="1163" spans="1:30" x14ac:dyDescent="0.35">
      <c r="A1163" s="36" t="s">
        <v>2236</v>
      </c>
      <c r="B1163" s="45" t="s">
        <v>124</v>
      </c>
      <c r="C1163" s="45" t="s">
        <v>4436</v>
      </c>
      <c r="D1163" s="36" t="s">
        <v>2236</v>
      </c>
      <c r="E1163" s="36" t="str">
        <f t="shared" si="54"/>
        <v>2008_IL</v>
      </c>
      <c r="F1163" s="45">
        <v>2008</v>
      </c>
      <c r="G1163" s="45">
        <f>_xlfn.XLOOKUP(I1163,Main_OG!$B$1:$B$766,Main_OG!$O$1:$O$766,"")</f>
        <v>0</v>
      </c>
      <c r="H1163" s="45">
        <f>_xlfn.XLOOKUP(E1163,Main_OG!$D$1:$D$766,Main_OG!$J$1:$J$766,"")</f>
        <v>0</v>
      </c>
      <c r="I1163" s="45" t="s">
        <v>124</v>
      </c>
      <c r="J1163" s="45" t="str">
        <f t="shared" si="55"/>
        <v>Illinois Power Co_IL</v>
      </c>
      <c r="K1163" s="45" t="str">
        <f t="shared" si="56"/>
        <v>Illinois Power Co_IL</v>
      </c>
      <c r="L1163" s="45" t="s">
        <v>2239</v>
      </c>
      <c r="M1163" s="45">
        <v>1</v>
      </c>
      <c r="N1163" s="45">
        <v>69213</v>
      </c>
      <c r="O1163" s="45">
        <v>61</v>
      </c>
      <c r="P1163" s="45">
        <v>551066</v>
      </c>
      <c r="Q1163" s="45">
        <v>12424</v>
      </c>
      <c r="R1163" s="45">
        <v>3236263</v>
      </c>
      <c r="S1163" s="45">
        <v>205601</v>
      </c>
      <c r="T1163" s="45">
        <v>5718176</v>
      </c>
      <c r="U1163" s="45">
        <v>8.57</v>
      </c>
      <c r="V1163" s="45">
        <v>10.67</v>
      </c>
      <c r="W1163" s="45">
        <v>6.65</v>
      </c>
      <c r="X1163" s="45">
        <v>10.73</v>
      </c>
      <c r="Y1163" s="46">
        <v>759095.3</v>
      </c>
      <c r="Z1163" s="46">
        <v>59550.720724296894</v>
      </c>
      <c r="AA1163" s="47">
        <f>_xlfn.XLOOKUP($E1163,Main_OG!$D$1:$D$766,Main_OG!AJ$1:AJ$766,"")</f>
        <v>115977742</v>
      </c>
      <c r="AB1163" s="47">
        <f>_xlfn.XLOOKUP($E1163,Main_OG!$D$1:$D$766,Main_OG!AK$1:AK$766,"")</f>
        <v>544698</v>
      </c>
      <c r="AC1163" s="47">
        <f>_xlfn.XLOOKUP($E1163,Main_OG!$D$1:$D$766,Main_OG!AL$1:AL$766,"")</f>
        <v>71989738</v>
      </c>
      <c r="AD1163" s="47">
        <f>_xlfn.XLOOKUP($E1163,Main_OG!$D$1:$D$766,Main_OG!AM$1:AM$766,"")</f>
        <v>95151694</v>
      </c>
    </row>
    <row r="1164" spans="1:30" x14ac:dyDescent="0.35">
      <c r="A1164" s="36" t="s">
        <v>2236</v>
      </c>
      <c r="B1164" s="45" t="s">
        <v>124</v>
      </c>
      <c r="C1164" s="45" t="s">
        <v>4436</v>
      </c>
      <c r="D1164" s="36" t="s">
        <v>2236</v>
      </c>
      <c r="E1164" s="36" t="str">
        <f t="shared" si="54"/>
        <v>2009_IL</v>
      </c>
      <c r="F1164" s="45">
        <v>2009</v>
      </c>
      <c r="G1164" s="45">
        <f>_xlfn.XLOOKUP(I1164,Main_OG!$B$1:$B$766,Main_OG!$O$1:$O$766,"")</f>
        <v>0</v>
      </c>
      <c r="H1164" s="45">
        <f>_xlfn.XLOOKUP(E1164,Main_OG!$D$1:$D$766,Main_OG!$J$1:$J$766,"")</f>
        <v>0</v>
      </c>
      <c r="I1164" s="45" t="s">
        <v>124</v>
      </c>
      <c r="J1164" s="45" t="str">
        <f t="shared" si="55"/>
        <v>Illinois Power Co_IL</v>
      </c>
      <c r="K1164" s="45" t="str">
        <f t="shared" si="56"/>
        <v>Illinois Power Co_IL</v>
      </c>
      <c r="L1164" s="45" t="s">
        <v>2240</v>
      </c>
      <c r="M1164" s="45">
        <v>1</v>
      </c>
      <c r="N1164" s="45">
        <v>63265</v>
      </c>
      <c r="O1164" s="45">
        <v>39</v>
      </c>
      <c r="P1164" s="45">
        <v>545325</v>
      </c>
      <c r="Q1164" s="45">
        <v>8550</v>
      </c>
      <c r="R1164" s="45">
        <v>2779174</v>
      </c>
      <c r="S1164" s="45">
        <v>113571</v>
      </c>
      <c r="T1164" s="45">
        <v>5466187</v>
      </c>
      <c r="U1164" s="45">
        <v>9.92</v>
      </c>
      <c r="V1164" s="45">
        <v>10.6</v>
      </c>
      <c r="W1164" s="45">
        <v>4.13</v>
      </c>
      <c r="X1164" s="45">
        <v>11.14</v>
      </c>
      <c r="Y1164" s="46">
        <v>740794.3</v>
      </c>
      <c r="Z1164" s="46">
        <v>57889.126466052629</v>
      </c>
      <c r="AA1164" s="47">
        <f>_xlfn.XLOOKUP($E1164,Main_OG!$D$1:$D$766,Main_OG!AJ$1:AJ$766,"")</f>
        <v>108306004</v>
      </c>
      <c r="AB1164" s="47">
        <f>_xlfn.XLOOKUP($E1164,Main_OG!$D$1:$D$766,Main_OG!AK$1:AK$766,"")</f>
        <v>459446</v>
      </c>
      <c r="AC1164" s="47">
        <f>_xlfn.XLOOKUP($E1164,Main_OG!$D$1:$D$766,Main_OG!AL$1:AL$766,"")</f>
        <v>71942008</v>
      </c>
      <c r="AD1164" s="47">
        <f>_xlfn.XLOOKUP($E1164,Main_OG!$D$1:$D$766,Main_OG!AM$1:AM$766,"")</f>
        <v>95473920</v>
      </c>
    </row>
    <row r="1165" spans="1:30" x14ac:dyDescent="0.35">
      <c r="A1165" s="36" t="s">
        <v>2241</v>
      </c>
      <c r="B1165" s="45" t="s">
        <v>310</v>
      </c>
      <c r="C1165" s="45" t="s">
        <v>4430</v>
      </c>
      <c r="D1165" s="36" t="s">
        <v>2241</v>
      </c>
      <c r="E1165" s="36" t="str">
        <f t="shared" si="54"/>
        <v>2006_IN</v>
      </c>
      <c r="F1165" s="45">
        <v>2006</v>
      </c>
      <c r="G1165" s="45">
        <f>_xlfn.XLOOKUP(I1165,Main_OG!$B$1:$B$766,Main_OG!$O$1:$O$766,"")</f>
        <v>0</v>
      </c>
      <c r="H1165" s="45">
        <f>_xlfn.XLOOKUP(E1165,Main_OG!$D$1:$D$766,Main_OG!$J$1:$J$766,"")</f>
        <v>0</v>
      </c>
      <c r="I1165" s="45" t="s">
        <v>310</v>
      </c>
      <c r="J1165" s="45" t="str">
        <f t="shared" si="55"/>
        <v>Indiana Michigan Power Co_IN</v>
      </c>
      <c r="K1165" s="45" t="str">
        <f t="shared" si="56"/>
        <v>Indiana Michigan Power Co_IN</v>
      </c>
      <c r="L1165" s="45" t="s">
        <v>2242</v>
      </c>
      <c r="M1165" s="45">
        <v>0</v>
      </c>
      <c r="N1165" s="45">
        <v>51706</v>
      </c>
      <c r="O1165" s="45">
        <v>4114</v>
      </c>
      <c r="P1165" s="45">
        <v>398525</v>
      </c>
      <c r="Q1165" s="45">
        <v>0</v>
      </c>
      <c r="R1165" s="45">
        <v>257413</v>
      </c>
      <c r="S1165" s="45">
        <v>299368</v>
      </c>
      <c r="T1165" s="45">
        <v>315780</v>
      </c>
      <c r="U1165" s="45">
        <v>0</v>
      </c>
      <c r="V1165" s="45">
        <v>5.8879892914457832</v>
      </c>
      <c r="W1165" s="45">
        <v>4.2621881856143604</v>
      </c>
      <c r="X1165" s="45">
        <v>6.894198354588152</v>
      </c>
      <c r="Y1165" s="46">
        <v>312525.5</v>
      </c>
      <c r="Z1165" s="46">
        <v>49351.308271441318</v>
      </c>
      <c r="AA1165" s="47">
        <f>_xlfn.XLOOKUP($E1165,Main_OG!$D$1:$D$766,Main_OG!AJ$1:AJ$766,"")</f>
        <v>120992370.72</v>
      </c>
      <c r="AB1165" s="47">
        <f>_xlfn.XLOOKUP($E1165,Main_OG!$D$1:$D$766,Main_OG!AK$1:AK$766,"")</f>
        <v>567114.05999999994</v>
      </c>
      <c r="AC1165" s="47">
        <f>_xlfn.XLOOKUP($E1165,Main_OG!$D$1:$D$766,Main_OG!AL$1:AL$766,"")</f>
        <v>52692619.420000009</v>
      </c>
      <c r="AD1165" s="47">
        <f>_xlfn.XLOOKUP($E1165,Main_OG!$D$1:$D$766,Main_OG!AM$1:AM$766,"")</f>
        <v>0</v>
      </c>
    </row>
    <row r="1166" spans="1:30" x14ac:dyDescent="0.35">
      <c r="A1166" s="36" t="s">
        <v>2241</v>
      </c>
      <c r="B1166" s="45" t="s">
        <v>230</v>
      </c>
      <c r="C1166" s="45" t="s">
        <v>4430</v>
      </c>
      <c r="D1166" s="36" t="s">
        <v>2241</v>
      </c>
      <c r="E1166" s="36" t="str">
        <f t="shared" si="54"/>
        <v>2006_MI</v>
      </c>
      <c r="F1166" s="45">
        <v>2006</v>
      </c>
      <c r="G1166" s="45">
        <f>_xlfn.XLOOKUP(I1166,Main_OG!$B$1:$B$766,Main_OG!$O$1:$O$766,"")</f>
        <v>0</v>
      </c>
      <c r="H1166" s="45">
        <f>_xlfn.XLOOKUP(E1166,Main_OG!$D$1:$D$766,Main_OG!$J$1:$J$766,"")</f>
        <v>0</v>
      </c>
      <c r="I1166" s="45" t="s">
        <v>230</v>
      </c>
      <c r="J1166" s="45" t="str">
        <f t="shared" si="55"/>
        <v>Indiana Michigan Power Co_MI</v>
      </c>
      <c r="K1166" s="45" t="str">
        <f t="shared" si="56"/>
        <v>Indiana Michigan Power Co_MI</v>
      </c>
      <c r="L1166" s="45" t="s">
        <v>2243</v>
      </c>
      <c r="M1166" s="45">
        <v>0</v>
      </c>
      <c r="N1166" s="45">
        <v>17097</v>
      </c>
      <c r="O1166" s="45">
        <v>1066</v>
      </c>
      <c r="P1166" s="45">
        <v>108383</v>
      </c>
      <c r="Q1166" s="45">
        <v>0</v>
      </c>
      <c r="R1166" s="45">
        <v>52418</v>
      </c>
      <c r="S1166" s="45">
        <v>50914</v>
      </c>
      <c r="T1166" s="45">
        <v>73406</v>
      </c>
      <c r="U1166" s="45">
        <v>0</v>
      </c>
      <c r="V1166" s="45">
        <v>6.7392212701126892</v>
      </c>
      <c r="W1166" s="45">
        <v>4.9654610123439209</v>
      </c>
      <c r="X1166" s="45">
        <v>6.0990676833164246</v>
      </c>
      <c r="Y1166" s="46">
        <v>483763.6</v>
      </c>
      <c r="Z1166" s="46">
        <v>48202.440773445334</v>
      </c>
      <c r="AA1166" s="47">
        <f>_xlfn.XLOOKUP($E1166,Main_OG!$D$1:$D$766,Main_OG!AJ$1:AJ$766,"")</f>
        <v>70255935.120000005</v>
      </c>
      <c r="AB1166" s="47">
        <f>_xlfn.XLOOKUP($E1166,Main_OG!$D$1:$D$766,Main_OG!AK$1:AK$766,"")</f>
        <v>1664301.64</v>
      </c>
      <c r="AC1166" s="47">
        <f>_xlfn.XLOOKUP($E1166,Main_OG!$D$1:$D$766,Main_OG!AL$1:AL$766,"")</f>
        <v>181071401.84</v>
      </c>
      <c r="AD1166" s="47">
        <f>_xlfn.XLOOKUP($E1166,Main_OG!$D$1:$D$766,Main_OG!AM$1:AM$766,"")</f>
        <v>29066165</v>
      </c>
    </row>
    <row r="1167" spans="1:30" x14ac:dyDescent="0.35">
      <c r="A1167" s="36" t="s">
        <v>2241</v>
      </c>
      <c r="B1167" s="45" t="s">
        <v>310</v>
      </c>
      <c r="C1167" s="45" t="s">
        <v>4430</v>
      </c>
      <c r="D1167" s="36" t="s">
        <v>2241</v>
      </c>
      <c r="E1167" s="36" t="str">
        <f t="shared" si="54"/>
        <v>2007_IN</v>
      </c>
      <c r="F1167" s="45">
        <v>2007</v>
      </c>
      <c r="G1167" s="45">
        <f>_xlfn.XLOOKUP(I1167,Main_OG!$B$1:$B$766,Main_OG!$O$1:$O$766,"")</f>
        <v>0</v>
      </c>
      <c r="H1167" s="45">
        <f>_xlfn.XLOOKUP(E1167,Main_OG!$D$1:$D$766,Main_OG!$J$1:$J$766,"")</f>
        <v>0</v>
      </c>
      <c r="I1167" s="45" t="s">
        <v>310</v>
      </c>
      <c r="J1167" s="45" t="str">
        <f t="shared" si="55"/>
        <v>Indiana Michigan Power Co_IN</v>
      </c>
      <c r="K1167" s="45" t="str">
        <f t="shared" si="56"/>
        <v>Indiana Michigan Power Co_IN</v>
      </c>
      <c r="L1167" s="45" t="s">
        <v>2244</v>
      </c>
      <c r="M1167" s="45">
        <v>0</v>
      </c>
      <c r="N1167" s="45">
        <v>52256</v>
      </c>
      <c r="O1167" s="45">
        <v>4106</v>
      </c>
      <c r="P1167" s="45">
        <v>398274</v>
      </c>
      <c r="Q1167" s="45">
        <v>0</v>
      </c>
      <c r="R1167" s="45">
        <v>277935</v>
      </c>
      <c r="S1167" s="45">
        <v>309231</v>
      </c>
      <c r="T1167" s="45">
        <v>340667</v>
      </c>
      <c r="U1167" s="45">
        <v>0</v>
      </c>
      <c r="V1167" s="45">
        <v>6.03</v>
      </c>
      <c r="W1167" s="45">
        <v>4.4400000000000004</v>
      </c>
      <c r="X1167" s="45">
        <v>6.99</v>
      </c>
      <c r="Y1167" s="46">
        <v>322661.7</v>
      </c>
      <c r="Z1167" s="46">
        <v>50577.113075602399</v>
      </c>
      <c r="AA1167" s="47">
        <f>_xlfn.XLOOKUP($E1167,Main_OG!$D$1:$D$766,Main_OG!AJ$1:AJ$766,"")</f>
        <v>121249862</v>
      </c>
      <c r="AB1167" s="47">
        <f>_xlfn.XLOOKUP($E1167,Main_OG!$D$1:$D$766,Main_OG!AK$1:AK$766,"")</f>
        <v>587798</v>
      </c>
      <c r="AC1167" s="47">
        <f>_xlfn.XLOOKUP($E1167,Main_OG!$D$1:$D$766,Main_OG!AL$1:AL$766,"")</f>
        <v>71285348</v>
      </c>
      <c r="AD1167" s="47">
        <f>_xlfn.XLOOKUP($E1167,Main_OG!$D$1:$D$766,Main_OG!AM$1:AM$766,"")</f>
        <v>0</v>
      </c>
    </row>
    <row r="1168" spans="1:30" x14ac:dyDescent="0.35">
      <c r="A1168" s="36" t="s">
        <v>2241</v>
      </c>
      <c r="B1168" s="45" t="s">
        <v>230</v>
      </c>
      <c r="C1168" s="45" t="s">
        <v>4430</v>
      </c>
      <c r="D1168" s="36" t="s">
        <v>2241</v>
      </c>
      <c r="E1168" s="36" t="str">
        <f t="shared" si="54"/>
        <v>2007_MI</v>
      </c>
      <c r="F1168" s="45">
        <v>2007</v>
      </c>
      <c r="G1168" s="45">
        <f>_xlfn.XLOOKUP(I1168,Main_OG!$B$1:$B$766,Main_OG!$O$1:$O$766,"")</f>
        <v>0</v>
      </c>
      <c r="H1168" s="45">
        <f>_xlfn.XLOOKUP(E1168,Main_OG!$D$1:$D$766,Main_OG!$J$1:$J$766,"")</f>
        <v>0</v>
      </c>
      <c r="I1168" s="45" t="s">
        <v>230</v>
      </c>
      <c r="J1168" s="45" t="str">
        <f t="shared" si="55"/>
        <v>Indiana Michigan Power Co_MI</v>
      </c>
      <c r="K1168" s="45" t="str">
        <f t="shared" si="56"/>
        <v>Indiana Michigan Power Co_MI</v>
      </c>
      <c r="L1168" s="45" t="s">
        <v>2245</v>
      </c>
      <c r="M1168" s="45">
        <v>0</v>
      </c>
      <c r="N1168" s="45">
        <v>17273</v>
      </c>
      <c r="O1168" s="45">
        <v>1045</v>
      </c>
      <c r="P1168" s="45">
        <v>108927</v>
      </c>
      <c r="Q1168" s="45">
        <v>0</v>
      </c>
      <c r="R1168" s="45">
        <v>57027</v>
      </c>
      <c r="S1168" s="45">
        <v>51111</v>
      </c>
      <c r="T1168" s="45">
        <v>78286</v>
      </c>
      <c r="U1168" s="45">
        <v>0</v>
      </c>
      <c r="V1168" s="45">
        <v>6.73</v>
      </c>
      <c r="W1168" s="45">
        <v>5.07</v>
      </c>
      <c r="X1168" s="45">
        <v>6.21</v>
      </c>
      <c r="Y1168" s="46">
        <v>482935.1</v>
      </c>
      <c r="Z1168" s="46">
        <v>48287.309909407631</v>
      </c>
      <c r="AA1168" s="47">
        <f>_xlfn.XLOOKUP($E1168,Main_OG!$D$1:$D$766,Main_OG!AJ$1:AJ$766,"")</f>
        <v>73603394</v>
      </c>
      <c r="AB1168" s="47">
        <f>_xlfn.XLOOKUP($E1168,Main_OG!$D$1:$D$766,Main_OG!AK$1:AK$766,"")</f>
        <v>2521414</v>
      </c>
      <c r="AC1168" s="47">
        <f>_xlfn.XLOOKUP($E1168,Main_OG!$D$1:$D$766,Main_OG!AL$1:AL$766,"")</f>
        <v>204694010</v>
      </c>
      <c r="AD1168" s="47">
        <f>_xlfn.XLOOKUP($E1168,Main_OG!$D$1:$D$766,Main_OG!AM$1:AM$766,"")</f>
        <v>31516953</v>
      </c>
    </row>
    <row r="1169" spans="1:30" x14ac:dyDescent="0.35">
      <c r="A1169" s="36" t="s">
        <v>2241</v>
      </c>
      <c r="B1169" s="45" t="s">
        <v>310</v>
      </c>
      <c r="C1169" s="45" t="s">
        <v>4430</v>
      </c>
      <c r="D1169" s="36" t="s">
        <v>2241</v>
      </c>
      <c r="E1169" s="36" t="str">
        <f t="shared" si="54"/>
        <v>2008_IN</v>
      </c>
      <c r="F1169" s="45">
        <v>2008</v>
      </c>
      <c r="G1169" s="45">
        <f>_xlfn.XLOOKUP(I1169,Main_OG!$B$1:$B$766,Main_OG!$O$1:$O$766,"")</f>
        <v>0</v>
      </c>
      <c r="H1169" s="45">
        <f>_xlfn.XLOOKUP(E1169,Main_OG!$D$1:$D$766,Main_OG!$J$1:$J$766,"")</f>
        <v>0</v>
      </c>
      <c r="I1169" s="45" t="s">
        <v>310</v>
      </c>
      <c r="J1169" s="45" t="str">
        <f t="shared" si="55"/>
        <v>Indiana Michigan Power Co_IN</v>
      </c>
      <c r="K1169" s="45" t="str">
        <f t="shared" si="56"/>
        <v>Indiana Michigan Power Co_IN</v>
      </c>
      <c r="L1169" s="45" t="s">
        <v>2246</v>
      </c>
      <c r="M1169" s="45">
        <v>0</v>
      </c>
      <c r="N1169" s="45">
        <v>52732</v>
      </c>
      <c r="O1169" s="45">
        <v>4161</v>
      </c>
      <c r="P1169" s="45">
        <v>398227</v>
      </c>
      <c r="Q1169" s="45">
        <v>0</v>
      </c>
      <c r="R1169" s="45">
        <v>4497694</v>
      </c>
      <c r="S1169" s="45">
        <v>6612837</v>
      </c>
      <c r="T1169" s="45">
        <v>4796247</v>
      </c>
      <c r="U1169" s="45">
        <v>0</v>
      </c>
      <c r="V1169" s="45">
        <v>6.48</v>
      </c>
      <c r="W1169" s="45">
        <v>4.9800000000000004</v>
      </c>
      <c r="X1169" s="45">
        <v>7.46</v>
      </c>
      <c r="Y1169" s="46">
        <v>322384.3</v>
      </c>
      <c r="Z1169" s="46">
        <v>50178.059851145699</v>
      </c>
      <c r="AA1169" s="47">
        <f>_xlfn.XLOOKUP($E1169,Main_OG!$D$1:$D$766,Main_OG!AJ$1:AJ$766,"")</f>
        <v>122090074</v>
      </c>
      <c r="AB1169" s="47">
        <f>_xlfn.XLOOKUP($E1169,Main_OG!$D$1:$D$766,Main_OG!AK$1:AK$766,"")</f>
        <v>643074</v>
      </c>
      <c r="AC1169" s="47">
        <f>_xlfn.XLOOKUP($E1169,Main_OG!$D$1:$D$766,Main_OG!AL$1:AL$766,"")</f>
        <v>63278382</v>
      </c>
      <c r="AD1169" s="47">
        <f>_xlfn.XLOOKUP($E1169,Main_OG!$D$1:$D$766,Main_OG!AM$1:AM$766,"")</f>
        <v>0</v>
      </c>
    </row>
    <row r="1170" spans="1:30" x14ac:dyDescent="0.35">
      <c r="A1170" s="36" t="s">
        <v>2241</v>
      </c>
      <c r="B1170" s="45" t="s">
        <v>230</v>
      </c>
      <c r="C1170" s="45" t="s">
        <v>4430</v>
      </c>
      <c r="D1170" s="36" t="s">
        <v>2241</v>
      </c>
      <c r="E1170" s="36" t="str">
        <f t="shared" si="54"/>
        <v>2008_MI</v>
      </c>
      <c r="F1170" s="45">
        <v>2008</v>
      </c>
      <c r="G1170" s="45">
        <f>_xlfn.XLOOKUP(I1170,Main_OG!$B$1:$B$766,Main_OG!$O$1:$O$766,"")</f>
        <v>0</v>
      </c>
      <c r="H1170" s="45">
        <f>_xlfn.XLOOKUP(E1170,Main_OG!$D$1:$D$766,Main_OG!$J$1:$J$766,"")</f>
        <v>0</v>
      </c>
      <c r="I1170" s="45" t="s">
        <v>230</v>
      </c>
      <c r="J1170" s="45" t="str">
        <f t="shared" si="55"/>
        <v>Indiana Michigan Power Co_MI</v>
      </c>
      <c r="K1170" s="45" t="str">
        <f t="shared" si="56"/>
        <v>Indiana Michigan Power Co_MI</v>
      </c>
      <c r="L1170" s="45" t="s">
        <v>2247</v>
      </c>
      <c r="M1170" s="45">
        <v>0</v>
      </c>
      <c r="N1170" s="45">
        <v>17406</v>
      </c>
      <c r="O1170" s="45">
        <v>1017</v>
      </c>
      <c r="P1170" s="45">
        <v>109225</v>
      </c>
      <c r="Q1170" s="45">
        <v>0</v>
      </c>
      <c r="R1170" s="45">
        <v>850793</v>
      </c>
      <c r="S1170" s="45">
        <v>922898</v>
      </c>
      <c r="T1170" s="45">
        <v>1262366</v>
      </c>
      <c r="U1170" s="45">
        <v>0</v>
      </c>
      <c r="V1170" s="45">
        <v>6.92</v>
      </c>
      <c r="W1170" s="45">
        <v>5.46</v>
      </c>
      <c r="X1170" s="45">
        <v>6.43</v>
      </c>
      <c r="Y1170" s="46">
        <v>455256.7</v>
      </c>
      <c r="Z1170" s="46">
        <v>45768.752420983081</v>
      </c>
      <c r="AA1170" s="47">
        <f>_xlfn.XLOOKUP($E1170,Main_OG!$D$1:$D$766,Main_OG!AJ$1:AJ$766,"")</f>
        <v>73448608</v>
      </c>
      <c r="AB1170" s="47">
        <f>_xlfn.XLOOKUP($E1170,Main_OG!$D$1:$D$766,Main_OG!AK$1:AK$766,"")</f>
        <v>1696064</v>
      </c>
      <c r="AC1170" s="47">
        <f>_xlfn.XLOOKUP($E1170,Main_OG!$D$1:$D$766,Main_OG!AL$1:AL$766,"")</f>
        <v>150596912</v>
      </c>
      <c r="AD1170" s="47">
        <f>_xlfn.XLOOKUP($E1170,Main_OG!$D$1:$D$766,Main_OG!AM$1:AM$766,"")</f>
        <v>31484428</v>
      </c>
    </row>
    <row r="1171" spans="1:30" x14ac:dyDescent="0.35">
      <c r="A1171" s="36" t="s">
        <v>2241</v>
      </c>
      <c r="B1171" s="45" t="s">
        <v>310</v>
      </c>
      <c r="C1171" s="45" t="s">
        <v>4430</v>
      </c>
      <c r="D1171" s="36" t="s">
        <v>2241</v>
      </c>
      <c r="E1171" s="36" t="str">
        <f t="shared" si="54"/>
        <v>2009_IN</v>
      </c>
      <c r="F1171" s="45">
        <v>2009</v>
      </c>
      <c r="G1171" s="45">
        <f>_xlfn.XLOOKUP(I1171,Main_OG!$B$1:$B$766,Main_OG!$O$1:$O$766,"")</f>
        <v>0</v>
      </c>
      <c r="H1171" s="45">
        <f>_xlfn.XLOOKUP(E1171,Main_OG!$D$1:$D$766,Main_OG!$J$1:$J$766,"")</f>
        <v>0</v>
      </c>
      <c r="I1171" s="45" t="s">
        <v>310</v>
      </c>
      <c r="J1171" s="45" t="str">
        <f t="shared" si="55"/>
        <v>Indiana Michigan Power Co_IN</v>
      </c>
      <c r="K1171" s="45" t="str">
        <f t="shared" si="56"/>
        <v>Indiana Michigan Power Co_IN</v>
      </c>
      <c r="L1171" s="45" t="s">
        <v>2248</v>
      </c>
      <c r="M1171" s="45">
        <v>0</v>
      </c>
      <c r="N1171" s="45">
        <v>53107</v>
      </c>
      <c r="O1171" s="45">
        <v>4193</v>
      </c>
      <c r="P1171" s="45">
        <v>397095</v>
      </c>
      <c r="Q1171" s="45">
        <v>0</v>
      </c>
      <c r="R1171" s="45">
        <v>4298011</v>
      </c>
      <c r="S1171" s="45">
        <v>5977405</v>
      </c>
      <c r="T1171" s="45">
        <v>4548419</v>
      </c>
      <c r="U1171" s="45">
        <v>0</v>
      </c>
      <c r="V1171" s="45">
        <v>6.73</v>
      </c>
      <c r="W1171" s="45">
        <v>5.0999999999999996</v>
      </c>
      <c r="X1171" s="45">
        <v>7.9</v>
      </c>
      <c r="Y1171" s="46">
        <v>299789</v>
      </c>
      <c r="Z1171" s="46">
        <v>46411.815476075288</v>
      </c>
      <c r="AA1171" s="47">
        <f>_xlfn.XLOOKUP($E1171,Main_OG!$D$1:$D$766,Main_OG!AJ$1:AJ$766,"")</f>
        <v>108667422</v>
      </c>
      <c r="AB1171" s="47">
        <f>_xlfn.XLOOKUP($E1171,Main_OG!$D$1:$D$766,Main_OG!AK$1:AK$766,"")</f>
        <v>568080</v>
      </c>
      <c r="AC1171" s="47">
        <f>_xlfn.XLOOKUP($E1171,Main_OG!$D$1:$D$766,Main_OG!AL$1:AL$766,"")</f>
        <v>67058244</v>
      </c>
      <c r="AD1171" s="47">
        <f>_xlfn.XLOOKUP($E1171,Main_OG!$D$1:$D$766,Main_OG!AM$1:AM$766,"")</f>
        <v>0</v>
      </c>
    </row>
    <row r="1172" spans="1:30" x14ac:dyDescent="0.35">
      <c r="A1172" s="36" t="s">
        <v>2241</v>
      </c>
      <c r="B1172" s="45" t="s">
        <v>230</v>
      </c>
      <c r="C1172" s="45" t="s">
        <v>4430</v>
      </c>
      <c r="D1172" s="36" t="s">
        <v>2241</v>
      </c>
      <c r="E1172" s="36" t="str">
        <f t="shared" si="54"/>
        <v>2009_MI</v>
      </c>
      <c r="F1172" s="45">
        <v>2009</v>
      </c>
      <c r="G1172" s="45">
        <f>_xlfn.XLOOKUP(I1172,Main_OG!$B$1:$B$766,Main_OG!$O$1:$O$766,"")</f>
        <v>0</v>
      </c>
      <c r="H1172" s="45">
        <f>_xlfn.XLOOKUP(E1172,Main_OG!$D$1:$D$766,Main_OG!$J$1:$J$766,"")</f>
        <v>0</v>
      </c>
      <c r="I1172" s="45" t="s">
        <v>230</v>
      </c>
      <c r="J1172" s="45" t="str">
        <f t="shared" si="55"/>
        <v>Indiana Michigan Power Co_MI</v>
      </c>
      <c r="K1172" s="45" t="str">
        <f t="shared" si="56"/>
        <v>Indiana Michigan Power Co_MI</v>
      </c>
      <c r="L1172" s="45" t="s">
        <v>2249</v>
      </c>
      <c r="M1172" s="45">
        <v>0</v>
      </c>
      <c r="N1172" s="45">
        <v>17502</v>
      </c>
      <c r="O1172" s="45">
        <v>1004</v>
      </c>
      <c r="P1172" s="45">
        <v>109314</v>
      </c>
      <c r="Q1172" s="45">
        <v>0</v>
      </c>
      <c r="R1172" s="45">
        <v>815956</v>
      </c>
      <c r="S1172" s="45">
        <v>784522</v>
      </c>
      <c r="T1172" s="45">
        <v>1218332</v>
      </c>
      <c r="U1172" s="45">
        <v>0</v>
      </c>
      <c r="V1172" s="45">
        <v>7.28</v>
      </c>
      <c r="W1172" s="45">
        <v>5.78</v>
      </c>
      <c r="X1172" s="45">
        <v>6.83</v>
      </c>
      <c r="Y1172" s="46">
        <v>416297.1</v>
      </c>
      <c r="Z1172" s="46">
        <v>42043.455440645848</v>
      </c>
      <c r="AA1172" s="47">
        <f>_xlfn.XLOOKUP($E1172,Main_OG!$D$1:$D$766,Main_OG!AJ$1:AJ$766,"")</f>
        <v>70951888</v>
      </c>
      <c r="AB1172" s="47">
        <f>_xlfn.XLOOKUP($E1172,Main_OG!$D$1:$D$766,Main_OG!AK$1:AK$766,"")</f>
        <v>1451520</v>
      </c>
      <c r="AC1172" s="47">
        <f>_xlfn.XLOOKUP($E1172,Main_OG!$D$1:$D$766,Main_OG!AL$1:AL$766,"")</f>
        <v>132491692</v>
      </c>
      <c r="AD1172" s="47">
        <f>_xlfn.XLOOKUP($E1172,Main_OG!$D$1:$D$766,Main_OG!AM$1:AM$766,"")</f>
        <v>21851009</v>
      </c>
    </row>
    <row r="1173" spans="1:30" x14ac:dyDescent="0.35">
      <c r="A1173" s="36" t="s">
        <v>2241</v>
      </c>
      <c r="B1173" s="45" t="s">
        <v>310</v>
      </c>
      <c r="C1173" s="45" t="s">
        <v>4430</v>
      </c>
      <c r="D1173" s="36" t="s">
        <v>2241</v>
      </c>
      <c r="E1173" s="36" t="str">
        <f t="shared" si="54"/>
        <v>2010_IN</v>
      </c>
      <c r="F1173" s="45">
        <v>2010</v>
      </c>
      <c r="G1173" s="45">
        <f>_xlfn.XLOOKUP(I1173,Main_OG!$B$1:$B$766,Main_OG!$O$1:$O$766,"")</f>
        <v>0</v>
      </c>
      <c r="H1173" s="45">
        <f>_xlfn.XLOOKUP(E1173,Main_OG!$D$1:$D$766,Main_OG!$J$1:$J$766,"")</f>
        <v>0</v>
      </c>
      <c r="I1173" s="45" t="s">
        <v>310</v>
      </c>
      <c r="J1173" s="45" t="str">
        <f t="shared" si="55"/>
        <v>Indiana Michigan Power Co_IN</v>
      </c>
      <c r="K1173" s="45" t="str">
        <f t="shared" si="56"/>
        <v>Indiana Michigan Power Co_IN</v>
      </c>
      <c r="L1173" s="45" t="s">
        <v>2250</v>
      </c>
      <c r="M1173" s="45">
        <v>0</v>
      </c>
      <c r="N1173" s="45">
        <v>53200</v>
      </c>
      <c r="O1173" s="45">
        <v>4119</v>
      </c>
      <c r="P1173" s="45">
        <v>397450</v>
      </c>
      <c r="Q1173" s="45">
        <v>0</v>
      </c>
      <c r="R1173" s="45">
        <v>4365413</v>
      </c>
      <c r="S1173" s="45">
        <v>6593334</v>
      </c>
      <c r="T1173" s="45">
        <v>4805950</v>
      </c>
      <c r="U1173" s="45">
        <v>0</v>
      </c>
      <c r="V1173" s="45">
        <v>7.09</v>
      </c>
      <c r="W1173" s="45">
        <v>5.36</v>
      </c>
      <c r="X1173" s="45">
        <v>8.36</v>
      </c>
      <c r="Y1173" s="46">
        <v>320731.8</v>
      </c>
      <c r="Z1173" s="46">
        <v>49415.15787170743</v>
      </c>
      <c r="AA1173" s="47">
        <f>_xlfn.XLOOKUP($E1173,Main_OG!$D$1:$D$766,Main_OG!AJ$1:AJ$766,"")</f>
        <v>112440262</v>
      </c>
      <c r="AB1173" s="47">
        <f>_xlfn.XLOOKUP($E1173,Main_OG!$D$1:$D$766,Main_OG!AK$1:AK$766,"")</f>
        <v>552818</v>
      </c>
      <c r="AC1173" s="47">
        <f>_xlfn.XLOOKUP($E1173,Main_OG!$D$1:$D$766,Main_OG!AL$1:AL$766,"")</f>
        <v>111625950</v>
      </c>
      <c r="AD1173" s="47">
        <f>_xlfn.XLOOKUP($E1173,Main_OG!$D$1:$D$766,Main_OG!AM$1:AM$766,"")</f>
        <v>0</v>
      </c>
    </row>
    <row r="1174" spans="1:30" x14ac:dyDescent="0.35">
      <c r="A1174" s="36" t="s">
        <v>2241</v>
      </c>
      <c r="B1174" s="45" t="s">
        <v>230</v>
      </c>
      <c r="C1174" s="45" t="s">
        <v>4430</v>
      </c>
      <c r="D1174" s="36" t="s">
        <v>2241</v>
      </c>
      <c r="E1174" s="36" t="str">
        <f t="shared" si="54"/>
        <v>2010_MI</v>
      </c>
      <c r="F1174" s="45">
        <v>2010</v>
      </c>
      <c r="G1174" s="45">
        <f>_xlfn.XLOOKUP(I1174,Main_OG!$B$1:$B$766,Main_OG!$O$1:$O$766,"")</f>
        <v>0</v>
      </c>
      <c r="H1174" s="45">
        <f>_xlfn.XLOOKUP(E1174,Main_OG!$D$1:$D$766,Main_OG!$J$1:$J$766,"")</f>
        <v>0</v>
      </c>
      <c r="I1174" s="45" t="s">
        <v>230</v>
      </c>
      <c r="J1174" s="45" t="str">
        <f t="shared" si="55"/>
        <v>Indiana Michigan Power Co_MI</v>
      </c>
      <c r="K1174" s="45" t="str">
        <f t="shared" si="56"/>
        <v>Indiana Michigan Power Co_MI</v>
      </c>
      <c r="L1174" s="45" t="s">
        <v>2251</v>
      </c>
      <c r="M1174" s="45">
        <v>0</v>
      </c>
      <c r="N1174" s="45">
        <v>17585</v>
      </c>
      <c r="O1174" s="45">
        <v>985</v>
      </c>
      <c r="P1174" s="45">
        <v>109362</v>
      </c>
      <c r="Q1174" s="45">
        <v>0</v>
      </c>
      <c r="R1174" s="45">
        <v>827128</v>
      </c>
      <c r="S1174" s="45">
        <v>851527</v>
      </c>
      <c r="T1174" s="45">
        <v>1277157</v>
      </c>
      <c r="U1174" s="45">
        <v>0</v>
      </c>
      <c r="V1174" s="45">
        <v>7.93</v>
      </c>
      <c r="W1174" s="45">
        <v>6.32</v>
      </c>
      <c r="X1174" s="45">
        <v>7.58</v>
      </c>
      <c r="Y1174" s="46">
        <v>441271.5</v>
      </c>
      <c r="Z1174" s="46">
        <v>44673.97282962648</v>
      </c>
      <c r="AA1174" s="47">
        <f>_xlfn.XLOOKUP($E1174,Main_OG!$D$1:$D$766,Main_OG!AJ$1:AJ$766,"")</f>
        <v>70202968</v>
      </c>
      <c r="AB1174" s="47">
        <f>_xlfn.XLOOKUP($E1174,Main_OG!$D$1:$D$766,Main_OG!AK$1:AK$766,"")</f>
        <v>1394134</v>
      </c>
      <c r="AC1174" s="47">
        <f>_xlfn.XLOOKUP($E1174,Main_OG!$D$1:$D$766,Main_OG!AL$1:AL$766,"")</f>
        <v>193405206</v>
      </c>
      <c r="AD1174" s="47">
        <f>_xlfn.XLOOKUP($E1174,Main_OG!$D$1:$D$766,Main_OG!AM$1:AM$766,"")</f>
        <v>29624580</v>
      </c>
    </row>
    <row r="1175" spans="1:30" x14ac:dyDescent="0.35">
      <c r="A1175" s="36" t="s">
        <v>2241</v>
      </c>
      <c r="B1175" s="45" t="s">
        <v>310</v>
      </c>
      <c r="C1175" s="45" t="s">
        <v>4430</v>
      </c>
      <c r="D1175" s="36" t="s">
        <v>2241</v>
      </c>
      <c r="E1175" s="36" t="str">
        <f t="shared" si="54"/>
        <v>2011_IN</v>
      </c>
      <c r="F1175" s="45">
        <v>2011</v>
      </c>
      <c r="G1175" s="45">
        <f>_xlfn.XLOOKUP(I1175,Main_OG!$B$1:$B$766,Main_OG!$O$1:$O$766,"")</f>
        <v>0</v>
      </c>
      <c r="H1175" s="45">
        <f>_xlfn.XLOOKUP(E1175,Main_OG!$D$1:$D$766,Main_OG!$J$1:$J$766,"")</f>
        <v>0</v>
      </c>
      <c r="I1175" s="45" t="s">
        <v>310</v>
      </c>
      <c r="J1175" s="45" t="str">
        <f t="shared" si="55"/>
        <v>Indiana Michigan Power Co_IN</v>
      </c>
      <c r="K1175" s="45" t="str">
        <f t="shared" si="56"/>
        <v>Indiana Michigan Power Co_IN</v>
      </c>
      <c r="L1175" s="45" t="s">
        <v>2252</v>
      </c>
      <c r="M1175" s="45">
        <v>0</v>
      </c>
      <c r="N1175" s="45">
        <v>53362</v>
      </c>
      <c r="O1175" s="45">
        <v>4108</v>
      </c>
      <c r="P1175" s="45">
        <v>397482</v>
      </c>
      <c r="Q1175" s="45">
        <v>0</v>
      </c>
      <c r="R1175" s="45">
        <v>4302200</v>
      </c>
      <c r="S1175" s="45">
        <v>6727375</v>
      </c>
      <c r="T1175" s="45">
        <v>4749734</v>
      </c>
      <c r="U1175" s="45">
        <v>0</v>
      </c>
      <c r="V1175" s="45">
        <v>7.11</v>
      </c>
      <c r="W1175" s="45">
        <v>5.31</v>
      </c>
      <c r="X1175" s="45">
        <v>8.35</v>
      </c>
      <c r="Y1175" s="46">
        <v>321532.79999999999</v>
      </c>
      <c r="Z1175" s="46">
        <v>49335.655376117225</v>
      </c>
      <c r="AA1175" s="47">
        <f>_xlfn.XLOOKUP($E1175,Main_OG!$D$1:$D$766,Main_OG!AJ$1:AJ$766,"")</f>
        <v>105179496</v>
      </c>
      <c r="AB1175" s="47">
        <f>_xlfn.XLOOKUP($E1175,Main_OG!$D$1:$D$766,Main_OG!AK$1:AK$766,"")</f>
        <v>3482912.4</v>
      </c>
      <c r="AC1175" s="47">
        <f>_xlfn.XLOOKUP($E1175,Main_OG!$D$1:$D$766,Main_OG!AL$1:AL$766,"")</f>
        <v>161515530</v>
      </c>
      <c r="AD1175" s="47">
        <f>_xlfn.XLOOKUP($E1175,Main_OG!$D$1:$D$766,Main_OG!AM$1:AM$766,"")</f>
        <v>0</v>
      </c>
    </row>
    <row r="1176" spans="1:30" x14ac:dyDescent="0.35">
      <c r="A1176" s="36" t="s">
        <v>2241</v>
      </c>
      <c r="B1176" s="45" t="s">
        <v>230</v>
      </c>
      <c r="C1176" s="45" t="s">
        <v>4430</v>
      </c>
      <c r="D1176" s="36" t="s">
        <v>2241</v>
      </c>
      <c r="E1176" s="36" t="str">
        <f t="shared" si="54"/>
        <v>2011_MI</v>
      </c>
      <c r="F1176" s="45">
        <v>2011</v>
      </c>
      <c r="G1176" s="45">
        <f>_xlfn.XLOOKUP(I1176,Main_OG!$B$1:$B$766,Main_OG!$O$1:$O$766,"")</f>
        <v>0</v>
      </c>
      <c r="H1176" s="45">
        <f>_xlfn.XLOOKUP(E1176,Main_OG!$D$1:$D$766,Main_OG!$J$1:$J$766,"")</f>
        <v>0</v>
      </c>
      <c r="I1176" s="45" t="s">
        <v>230</v>
      </c>
      <c r="J1176" s="45" t="str">
        <f t="shared" si="55"/>
        <v>Indiana Michigan Power Co_MI</v>
      </c>
      <c r="K1176" s="45" t="str">
        <f t="shared" si="56"/>
        <v>Indiana Michigan Power Co_MI</v>
      </c>
      <c r="L1176" s="45" t="s">
        <v>2253</v>
      </c>
      <c r="M1176" s="45">
        <v>0</v>
      </c>
      <c r="N1176" s="45">
        <v>17697</v>
      </c>
      <c r="O1176" s="45">
        <v>985</v>
      </c>
      <c r="P1176" s="45">
        <v>109162</v>
      </c>
      <c r="Q1176" s="45">
        <v>0</v>
      </c>
      <c r="R1176" s="45">
        <v>815899</v>
      </c>
      <c r="S1176" s="45">
        <v>795562</v>
      </c>
      <c r="T1176" s="45">
        <v>1247602</v>
      </c>
      <c r="U1176" s="45">
        <v>0</v>
      </c>
      <c r="V1176" s="45">
        <v>8.66</v>
      </c>
      <c r="W1176" s="45">
        <v>7.07</v>
      </c>
      <c r="X1176" s="45">
        <v>8.5500000000000007</v>
      </c>
      <c r="Y1176" s="46">
        <v>453989.1</v>
      </c>
      <c r="Z1176" s="46">
        <v>45936.119132417887</v>
      </c>
      <c r="AA1176" s="47">
        <f>_xlfn.XLOOKUP($E1176,Main_OG!$D$1:$D$766,Main_OG!AJ$1:AJ$766,"")</f>
        <v>64902824</v>
      </c>
      <c r="AB1176" s="47">
        <f>_xlfn.XLOOKUP($E1176,Main_OG!$D$1:$D$766,Main_OG!AK$1:AK$766,"")</f>
        <v>1219786</v>
      </c>
      <c r="AC1176" s="47">
        <f>_xlfn.XLOOKUP($E1176,Main_OG!$D$1:$D$766,Main_OG!AL$1:AL$766,"")</f>
        <v>199495150</v>
      </c>
      <c r="AD1176" s="47">
        <f>_xlfn.XLOOKUP($E1176,Main_OG!$D$1:$D$766,Main_OG!AM$1:AM$766,"")</f>
        <v>32889467</v>
      </c>
    </row>
    <row r="1177" spans="1:30" x14ac:dyDescent="0.35">
      <c r="A1177" s="36" t="s">
        <v>2241</v>
      </c>
      <c r="B1177" s="45" t="s">
        <v>310</v>
      </c>
      <c r="C1177" s="45" t="s">
        <v>4430</v>
      </c>
      <c r="D1177" s="36" t="s">
        <v>2241</v>
      </c>
      <c r="E1177" s="36" t="str">
        <f t="shared" si="54"/>
        <v>2012_IN</v>
      </c>
      <c r="F1177" s="45">
        <v>2012</v>
      </c>
      <c r="G1177" s="45">
        <f>_xlfn.XLOOKUP(I1177,Main_OG!$B$1:$B$766,Main_OG!$O$1:$O$766,"")</f>
        <v>0</v>
      </c>
      <c r="H1177" s="45">
        <f>_xlfn.XLOOKUP(E1177,Main_OG!$D$1:$D$766,Main_OG!$J$1:$J$766,"")</f>
        <v>0</v>
      </c>
      <c r="I1177" s="45" t="s">
        <v>310</v>
      </c>
      <c r="J1177" s="45" t="str">
        <f t="shared" si="55"/>
        <v>Indiana Michigan Power Co_IN</v>
      </c>
      <c r="K1177" s="45" t="str">
        <f t="shared" si="56"/>
        <v>Indiana Michigan Power Co_IN</v>
      </c>
      <c r="L1177" s="45" t="s">
        <v>2254</v>
      </c>
      <c r="M1177" s="45">
        <v>0</v>
      </c>
      <c r="N1177" s="45">
        <v>53453</v>
      </c>
      <c r="O1177" s="45">
        <v>4098</v>
      </c>
      <c r="P1177" s="45">
        <v>398055</v>
      </c>
      <c r="Q1177" s="45">
        <v>0</v>
      </c>
      <c r="R1177" s="45">
        <v>4247279</v>
      </c>
      <c r="S1177" s="45">
        <v>6754792</v>
      </c>
      <c r="T1177" s="45">
        <v>4553482</v>
      </c>
      <c r="U1177" s="45">
        <v>0</v>
      </c>
      <c r="V1177" s="45">
        <v>7.2138703</v>
      </c>
      <c r="W1177" s="45">
        <v>5.4253469000000001</v>
      </c>
      <c r="X1177" s="45">
        <v>8.4981889000000006</v>
      </c>
      <c r="Y1177" s="46">
        <v>323876.2</v>
      </c>
      <c r="Z1177" s="46">
        <v>49530.011443665069</v>
      </c>
      <c r="AA1177" s="47">
        <f>_xlfn.XLOOKUP($E1177,Main_OG!$D$1:$D$766,Main_OG!AJ$1:AJ$766,"")</f>
        <v>93173864</v>
      </c>
      <c r="AB1177" s="47">
        <f>_xlfn.XLOOKUP($E1177,Main_OG!$D$1:$D$766,Main_OG!AK$1:AK$766,"")</f>
        <v>2478722</v>
      </c>
      <c r="AC1177" s="47">
        <f>_xlfn.XLOOKUP($E1177,Main_OG!$D$1:$D$766,Main_OG!AL$1:AL$766,"")</f>
        <v>226471182</v>
      </c>
      <c r="AD1177" s="47">
        <f>_xlfn.XLOOKUP($E1177,Main_OG!$D$1:$D$766,Main_OG!AM$1:AM$766,"")</f>
        <v>0</v>
      </c>
    </row>
    <row r="1178" spans="1:30" x14ac:dyDescent="0.35">
      <c r="A1178" s="36" t="s">
        <v>2241</v>
      </c>
      <c r="B1178" s="45" t="s">
        <v>230</v>
      </c>
      <c r="C1178" s="45" t="s">
        <v>4430</v>
      </c>
      <c r="D1178" s="36" t="s">
        <v>2241</v>
      </c>
      <c r="E1178" s="36" t="str">
        <f t="shared" si="54"/>
        <v>2012_MI</v>
      </c>
      <c r="F1178" s="45">
        <v>2012</v>
      </c>
      <c r="G1178" s="45">
        <f>_xlfn.XLOOKUP(I1178,Main_OG!$B$1:$B$766,Main_OG!$O$1:$O$766,"")</f>
        <v>0</v>
      </c>
      <c r="H1178" s="45">
        <f>_xlfn.XLOOKUP(E1178,Main_OG!$D$1:$D$766,Main_OG!$J$1:$J$766,"")</f>
        <v>0</v>
      </c>
      <c r="I1178" s="45" t="s">
        <v>230</v>
      </c>
      <c r="J1178" s="45" t="str">
        <f t="shared" si="55"/>
        <v>Indiana Michigan Power Co_MI</v>
      </c>
      <c r="K1178" s="45" t="str">
        <f t="shared" si="56"/>
        <v>Indiana Michigan Power Co_MI</v>
      </c>
      <c r="L1178" s="45" t="s">
        <v>2255</v>
      </c>
      <c r="M1178" s="45">
        <v>0</v>
      </c>
      <c r="N1178" s="45">
        <v>17762</v>
      </c>
      <c r="O1178" s="45">
        <v>975</v>
      </c>
      <c r="P1178" s="45">
        <v>109019</v>
      </c>
      <c r="Q1178" s="45">
        <v>0</v>
      </c>
      <c r="R1178" s="45">
        <v>829225</v>
      </c>
      <c r="S1178" s="45">
        <v>801640</v>
      </c>
      <c r="T1178" s="45">
        <v>1217370</v>
      </c>
      <c r="U1178" s="45">
        <v>0</v>
      </c>
      <c r="V1178" s="45">
        <v>9.1987579000000004</v>
      </c>
      <c r="W1178" s="45">
        <v>7.6739433999999997</v>
      </c>
      <c r="X1178" s="45">
        <v>9.6538521999999993</v>
      </c>
      <c r="Y1178" s="46">
        <v>463302.6</v>
      </c>
      <c r="Z1178" s="46">
        <v>46806.331882207116</v>
      </c>
      <c r="AA1178" s="47">
        <f>_xlfn.XLOOKUP($E1178,Main_OG!$D$1:$D$766,Main_OG!AJ$1:AJ$766,"")</f>
        <v>59591210</v>
      </c>
      <c r="AB1178" s="47">
        <f>_xlfn.XLOOKUP($E1178,Main_OG!$D$1:$D$766,Main_OG!AK$1:AK$766,"")</f>
        <v>1089792</v>
      </c>
      <c r="AC1178" s="47">
        <f>_xlfn.XLOOKUP($E1178,Main_OG!$D$1:$D$766,Main_OG!AL$1:AL$766,"")</f>
        <v>339611196</v>
      </c>
      <c r="AD1178" s="47">
        <f>_xlfn.XLOOKUP($E1178,Main_OG!$D$1:$D$766,Main_OG!AM$1:AM$766,"")</f>
        <v>28019714</v>
      </c>
    </row>
    <row r="1179" spans="1:30" x14ac:dyDescent="0.35">
      <c r="A1179" s="36" t="s">
        <v>2241</v>
      </c>
      <c r="B1179" s="45" t="s">
        <v>310</v>
      </c>
      <c r="C1179" s="45" t="s">
        <v>4430</v>
      </c>
      <c r="D1179" s="36" t="s">
        <v>2241</v>
      </c>
      <c r="E1179" s="36" t="str">
        <f t="shared" si="54"/>
        <v>2013_IN</v>
      </c>
      <c r="F1179" s="45">
        <v>2013</v>
      </c>
      <c r="G1179" s="45">
        <f>_xlfn.XLOOKUP(I1179,Main_OG!$B$1:$B$766,Main_OG!$O$1:$O$766,"")</f>
        <v>0</v>
      </c>
      <c r="H1179" s="45">
        <f>_xlfn.XLOOKUP(E1179,Main_OG!$D$1:$D$766,Main_OG!$J$1:$J$766,"")</f>
        <v>0</v>
      </c>
      <c r="I1179" s="45" t="s">
        <v>310</v>
      </c>
      <c r="J1179" s="45" t="str">
        <f t="shared" si="55"/>
        <v>Indiana Michigan Power Co_IN</v>
      </c>
      <c r="K1179" s="45" t="str">
        <f t="shared" si="56"/>
        <v>Indiana Michigan Power Co_IN</v>
      </c>
      <c r="L1179" s="45" t="s">
        <v>2256</v>
      </c>
      <c r="M1179" s="45">
        <v>0</v>
      </c>
      <c r="N1179" s="45">
        <v>53658</v>
      </c>
      <c r="O1179" s="45">
        <v>4076</v>
      </c>
      <c r="P1179" s="45">
        <v>399744</v>
      </c>
      <c r="Q1179" s="45">
        <v>0</v>
      </c>
      <c r="R1179" s="45">
        <v>4194857</v>
      </c>
      <c r="S1179" s="45">
        <v>6708519</v>
      </c>
      <c r="T1179" s="45">
        <v>4563747</v>
      </c>
      <c r="U1179" s="45">
        <v>0</v>
      </c>
      <c r="V1179" s="45">
        <v>7.8867051000000004</v>
      </c>
      <c r="W1179" s="45">
        <v>5.8361882999999999</v>
      </c>
      <c r="X1179" s="45">
        <v>9.7092959000000008</v>
      </c>
      <c r="Y1179" s="46">
        <v>333207.40000000002</v>
      </c>
      <c r="Z1179" s="46">
        <v>50712.060968788879</v>
      </c>
      <c r="AA1179" s="47">
        <f>_xlfn.XLOOKUP($E1179,Main_OG!$D$1:$D$766,Main_OG!AJ$1:AJ$766,"")</f>
        <v>93043302</v>
      </c>
      <c r="AB1179" s="47">
        <f>_xlfn.XLOOKUP($E1179,Main_OG!$D$1:$D$766,Main_OG!AK$1:AK$766,"")</f>
        <v>3942861.4</v>
      </c>
      <c r="AC1179" s="47">
        <f>_xlfn.XLOOKUP($E1179,Main_OG!$D$1:$D$766,Main_OG!AL$1:AL$766,"")</f>
        <v>153252544</v>
      </c>
      <c r="AD1179" s="47">
        <f>_xlfn.XLOOKUP($E1179,Main_OG!$D$1:$D$766,Main_OG!AM$1:AM$766,"")</f>
        <v>0</v>
      </c>
    </row>
    <row r="1180" spans="1:30" x14ac:dyDescent="0.35">
      <c r="A1180" s="36" t="s">
        <v>2241</v>
      </c>
      <c r="B1180" s="45" t="s">
        <v>230</v>
      </c>
      <c r="C1180" s="45" t="s">
        <v>4430</v>
      </c>
      <c r="D1180" s="36" t="s">
        <v>2241</v>
      </c>
      <c r="E1180" s="36" t="str">
        <f t="shared" si="54"/>
        <v>2013_MI</v>
      </c>
      <c r="F1180" s="45">
        <v>2013</v>
      </c>
      <c r="G1180" s="45">
        <f>_xlfn.XLOOKUP(I1180,Main_OG!$B$1:$B$766,Main_OG!$O$1:$O$766,"")</f>
        <v>0</v>
      </c>
      <c r="H1180" s="45">
        <f>_xlfn.XLOOKUP(E1180,Main_OG!$D$1:$D$766,Main_OG!$J$1:$J$766,"")</f>
        <v>0</v>
      </c>
      <c r="I1180" s="45" t="s">
        <v>230</v>
      </c>
      <c r="J1180" s="45" t="str">
        <f t="shared" si="55"/>
        <v>Indiana Michigan Power Co_MI</v>
      </c>
      <c r="K1180" s="45" t="str">
        <f t="shared" si="56"/>
        <v>Indiana Michigan Power Co_MI</v>
      </c>
      <c r="L1180" s="45" t="s">
        <v>2257</v>
      </c>
      <c r="M1180" s="45">
        <v>0</v>
      </c>
      <c r="N1180" s="45">
        <v>17827</v>
      </c>
      <c r="O1180" s="45">
        <v>970</v>
      </c>
      <c r="P1180" s="45">
        <v>109111</v>
      </c>
      <c r="Q1180" s="45">
        <v>0</v>
      </c>
      <c r="R1180" s="45">
        <v>819871</v>
      </c>
      <c r="S1180" s="45">
        <v>813178</v>
      </c>
      <c r="T1180" s="45">
        <v>1214720</v>
      </c>
      <c r="U1180" s="45">
        <v>0</v>
      </c>
      <c r="V1180" s="45">
        <v>9.2879123999999997</v>
      </c>
      <c r="W1180" s="45">
        <v>7.7839045999999996</v>
      </c>
      <c r="X1180" s="45">
        <v>9.9804645999999995</v>
      </c>
      <c r="Y1180" s="46">
        <v>472779.9</v>
      </c>
      <c r="Z1180" s="46">
        <v>47684.250275497179</v>
      </c>
      <c r="AA1180" s="47">
        <f>_xlfn.XLOOKUP($E1180,Main_OG!$D$1:$D$766,Main_OG!AJ$1:AJ$766,"")</f>
        <v>63709402</v>
      </c>
      <c r="AB1180" s="47">
        <f>_xlfn.XLOOKUP($E1180,Main_OG!$D$1:$D$766,Main_OG!AK$1:AK$766,"")</f>
        <v>1962940</v>
      </c>
      <c r="AC1180" s="47">
        <f>_xlfn.XLOOKUP($E1180,Main_OG!$D$1:$D$766,Main_OG!AL$1:AL$766,"")</f>
        <v>213979064</v>
      </c>
      <c r="AD1180" s="47">
        <f>_xlfn.XLOOKUP($E1180,Main_OG!$D$1:$D$766,Main_OG!AM$1:AM$766,"")</f>
        <v>28920823</v>
      </c>
    </row>
    <row r="1181" spans="1:30" x14ac:dyDescent="0.35">
      <c r="A1181" s="36" t="s">
        <v>2241</v>
      </c>
      <c r="B1181" s="45" t="s">
        <v>310</v>
      </c>
      <c r="C1181" s="45" t="s">
        <v>4430</v>
      </c>
      <c r="D1181" s="36" t="s">
        <v>2241</v>
      </c>
      <c r="E1181" s="36" t="str">
        <f t="shared" si="54"/>
        <v>2014_IN</v>
      </c>
      <c r="F1181" s="45">
        <v>2014</v>
      </c>
      <c r="G1181" s="45">
        <f>_xlfn.XLOOKUP(I1181,Main_OG!$B$1:$B$766,Main_OG!$O$1:$O$766,"")</f>
        <v>0</v>
      </c>
      <c r="H1181" s="45">
        <f>_xlfn.XLOOKUP(E1181,Main_OG!$D$1:$D$766,Main_OG!$J$1:$J$766,"")</f>
        <v>0</v>
      </c>
      <c r="I1181" s="45" t="s">
        <v>310</v>
      </c>
      <c r="J1181" s="45" t="str">
        <f t="shared" si="55"/>
        <v>Indiana Michigan Power Co_IN</v>
      </c>
      <c r="K1181" s="45" t="str">
        <f t="shared" si="56"/>
        <v>Indiana Michigan Power Co_IN</v>
      </c>
      <c r="L1181" s="45" t="s">
        <v>2258</v>
      </c>
      <c r="M1181" s="45">
        <v>0</v>
      </c>
      <c r="N1181" s="45">
        <v>53656</v>
      </c>
      <c r="O1181" s="45">
        <v>4031</v>
      </c>
      <c r="P1181" s="45">
        <v>400453</v>
      </c>
      <c r="Q1181" s="45">
        <v>0</v>
      </c>
      <c r="R1181" s="45">
        <v>4150709</v>
      </c>
      <c r="S1181" s="45">
        <v>6809212</v>
      </c>
      <c r="T1181" s="45">
        <v>4556299</v>
      </c>
      <c r="U1181" s="45">
        <v>0</v>
      </c>
      <c r="V1181" s="45">
        <v>7.7424941</v>
      </c>
      <c r="W1181" s="45">
        <v>5.8226987000000001</v>
      </c>
      <c r="X1181" s="45">
        <v>10.162406000000001</v>
      </c>
      <c r="Y1181" s="46">
        <v>343827.8</v>
      </c>
      <c r="Z1181" s="46">
        <v>52126.563007171448</v>
      </c>
      <c r="AA1181" s="47">
        <f>_xlfn.XLOOKUP($E1181,Main_OG!$D$1:$D$766,Main_OG!AJ$1:AJ$766,"")</f>
        <v>97120070</v>
      </c>
      <c r="AB1181" s="47">
        <f>_xlfn.XLOOKUP($E1181,Main_OG!$D$1:$D$766,Main_OG!AK$1:AK$766,"")</f>
        <v>4299352</v>
      </c>
      <c r="AC1181" s="47">
        <f>_xlfn.XLOOKUP($E1181,Main_OG!$D$1:$D$766,Main_OG!AL$1:AL$766,"")</f>
        <v>151931500</v>
      </c>
      <c r="AD1181" s="47">
        <f>_xlfn.XLOOKUP($E1181,Main_OG!$D$1:$D$766,Main_OG!AM$1:AM$766,"")</f>
        <v>0</v>
      </c>
    </row>
    <row r="1182" spans="1:30" x14ac:dyDescent="0.35">
      <c r="A1182" s="36" t="s">
        <v>2241</v>
      </c>
      <c r="B1182" s="45" t="s">
        <v>230</v>
      </c>
      <c r="C1182" s="45" t="s">
        <v>4430</v>
      </c>
      <c r="D1182" s="36" t="s">
        <v>2241</v>
      </c>
      <c r="E1182" s="36" t="str">
        <f t="shared" si="54"/>
        <v>2014_MI</v>
      </c>
      <c r="F1182" s="45">
        <v>2014</v>
      </c>
      <c r="G1182" s="45">
        <f>_xlfn.XLOOKUP(I1182,Main_OG!$B$1:$B$766,Main_OG!$O$1:$O$766,"")</f>
        <v>0</v>
      </c>
      <c r="H1182" s="45">
        <f>_xlfn.XLOOKUP(E1182,Main_OG!$D$1:$D$766,Main_OG!$J$1:$J$766,"")</f>
        <v>0</v>
      </c>
      <c r="I1182" s="45" t="s">
        <v>230</v>
      </c>
      <c r="J1182" s="45" t="str">
        <f t="shared" si="55"/>
        <v>Indiana Michigan Power Co_MI</v>
      </c>
      <c r="K1182" s="45" t="str">
        <f t="shared" si="56"/>
        <v>Indiana Michigan Power Co_MI</v>
      </c>
      <c r="L1182" s="45" t="s">
        <v>2259</v>
      </c>
      <c r="M1182" s="45">
        <v>0</v>
      </c>
      <c r="N1182" s="45">
        <v>17841</v>
      </c>
      <c r="O1182" s="45">
        <v>964</v>
      </c>
      <c r="P1182" s="45">
        <v>108929</v>
      </c>
      <c r="Q1182" s="45">
        <v>0</v>
      </c>
      <c r="R1182" s="45">
        <v>804608</v>
      </c>
      <c r="S1182" s="45">
        <v>830780</v>
      </c>
      <c r="T1182" s="45">
        <v>1219481</v>
      </c>
      <c r="U1182" s="45">
        <v>0</v>
      </c>
      <c r="V1182" s="45">
        <v>9.2343601</v>
      </c>
      <c r="W1182" s="45">
        <v>7.6887623999999999</v>
      </c>
      <c r="X1182" s="45">
        <v>10.041149000000001</v>
      </c>
      <c r="Y1182" s="46">
        <v>479534.9</v>
      </c>
      <c r="Z1182" s="46">
        <v>48281.645862433201</v>
      </c>
      <c r="AA1182" s="47">
        <f>_xlfn.XLOOKUP($E1182,Main_OG!$D$1:$D$766,Main_OG!AJ$1:AJ$766,"")</f>
        <v>59059954</v>
      </c>
      <c r="AB1182" s="47">
        <f>_xlfn.XLOOKUP($E1182,Main_OG!$D$1:$D$766,Main_OG!AK$1:AK$766,"")</f>
        <v>4593606</v>
      </c>
      <c r="AC1182" s="47">
        <f>_xlfn.XLOOKUP($E1182,Main_OG!$D$1:$D$766,Main_OG!AL$1:AL$766,"")</f>
        <v>220598076</v>
      </c>
      <c r="AD1182" s="47">
        <f>_xlfn.XLOOKUP($E1182,Main_OG!$D$1:$D$766,Main_OG!AM$1:AM$766,"")</f>
        <v>31245848</v>
      </c>
    </row>
    <row r="1183" spans="1:30" x14ac:dyDescent="0.35">
      <c r="A1183" s="36" t="s">
        <v>2241</v>
      </c>
      <c r="B1183" s="45" t="s">
        <v>310</v>
      </c>
      <c r="C1183" s="45" t="s">
        <v>4430</v>
      </c>
      <c r="D1183" s="36" t="s">
        <v>2241</v>
      </c>
      <c r="E1183" s="36" t="str">
        <f t="shared" si="54"/>
        <v>2015_IN</v>
      </c>
      <c r="F1183" s="45">
        <v>2015</v>
      </c>
      <c r="G1183" s="45">
        <f>_xlfn.XLOOKUP(I1183,Main_OG!$B$1:$B$766,Main_OG!$O$1:$O$766,"")</f>
        <v>0</v>
      </c>
      <c r="H1183" s="45">
        <f>_xlfn.XLOOKUP(E1183,Main_OG!$D$1:$D$766,Main_OG!$J$1:$J$766,"")</f>
        <v>0</v>
      </c>
      <c r="I1183" s="45" t="s">
        <v>310</v>
      </c>
      <c r="J1183" s="45" t="str">
        <f t="shared" si="55"/>
        <v>Indiana Michigan Power Co_IN</v>
      </c>
      <c r="K1183" s="45" t="str">
        <f t="shared" si="56"/>
        <v>Indiana Michigan Power Co_IN</v>
      </c>
      <c r="L1183" s="45" t="s">
        <v>2260</v>
      </c>
      <c r="M1183" s="45">
        <v>0</v>
      </c>
      <c r="N1183" s="45">
        <v>53884</v>
      </c>
      <c r="O1183" s="45">
        <v>4017</v>
      </c>
      <c r="P1183" s="45">
        <v>401544</v>
      </c>
      <c r="Q1183" s="45">
        <v>0</v>
      </c>
      <c r="R1183" s="45">
        <v>4146191</v>
      </c>
      <c r="S1183" s="45">
        <v>6729397</v>
      </c>
      <c r="T1183" s="45">
        <v>4314064</v>
      </c>
      <c r="U1183" s="45">
        <v>0</v>
      </c>
      <c r="V1183" s="45">
        <v>8.4528788000000006</v>
      </c>
      <c r="W1183" s="45">
        <v>6.2689390999999999</v>
      </c>
      <c r="X1183" s="45">
        <v>10.951511</v>
      </c>
      <c r="Y1183" s="46">
        <v>341205.2</v>
      </c>
      <c r="Z1183" s="46">
        <v>51608.28757175817</v>
      </c>
      <c r="AA1183" s="47">
        <f>_xlfn.XLOOKUP($E1183,Main_OG!$D$1:$D$766,Main_OG!AJ$1:AJ$766,"")</f>
        <v>78232886</v>
      </c>
      <c r="AB1183" s="47">
        <f>_xlfn.XLOOKUP($E1183,Main_OG!$D$1:$D$766,Main_OG!AK$1:AK$766,"")</f>
        <v>4439134</v>
      </c>
      <c r="AC1183" s="47">
        <f>_xlfn.XLOOKUP($E1183,Main_OG!$D$1:$D$766,Main_OG!AL$1:AL$766,"")</f>
        <v>250128744</v>
      </c>
      <c r="AD1183" s="47">
        <f>_xlfn.XLOOKUP($E1183,Main_OG!$D$1:$D$766,Main_OG!AM$1:AM$766,"")</f>
        <v>0</v>
      </c>
    </row>
    <row r="1184" spans="1:30" x14ac:dyDescent="0.35">
      <c r="A1184" s="36" t="s">
        <v>2241</v>
      </c>
      <c r="B1184" s="45" t="s">
        <v>230</v>
      </c>
      <c r="C1184" s="45" t="s">
        <v>4430</v>
      </c>
      <c r="D1184" s="36" t="s">
        <v>2241</v>
      </c>
      <c r="E1184" s="36" t="str">
        <f t="shared" si="54"/>
        <v>2015_MI</v>
      </c>
      <c r="F1184" s="45">
        <v>2015</v>
      </c>
      <c r="G1184" s="45">
        <f>_xlfn.XLOOKUP(I1184,Main_OG!$B$1:$B$766,Main_OG!$O$1:$O$766,"")</f>
        <v>0</v>
      </c>
      <c r="H1184" s="45">
        <f>_xlfn.XLOOKUP(E1184,Main_OG!$D$1:$D$766,Main_OG!$J$1:$J$766,"")</f>
        <v>0</v>
      </c>
      <c r="I1184" s="45" t="s">
        <v>230</v>
      </c>
      <c r="J1184" s="45" t="str">
        <f t="shared" si="55"/>
        <v>Indiana Michigan Power Co_MI</v>
      </c>
      <c r="K1184" s="45" t="str">
        <f t="shared" si="56"/>
        <v>Indiana Michigan Power Co_MI</v>
      </c>
      <c r="L1184" s="45" t="s">
        <v>2261</v>
      </c>
      <c r="M1184" s="45">
        <v>0</v>
      </c>
      <c r="N1184" s="45">
        <v>17907</v>
      </c>
      <c r="O1184" s="45">
        <v>953</v>
      </c>
      <c r="P1184" s="45">
        <v>108947</v>
      </c>
      <c r="Q1184" s="45">
        <v>0</v>
      </c>
      <c r="R1184" s="45">
        <v>816585</v>
      </c>
      <c r="S1184" s="45">
        <v>840547</v>
      </c>
      <c r="T1184" s="45">
        <v>1168829</v>
      </c>
      <c r="U1184" s="45">
        <v>0</v>
      </c>
      <c r="V1184" s="45">
        <v>9.5854932000000002</v>
      </c>
      <c r="W1184" s="45">
        <v>8.0272251000000008</v>
      </c>
      <c r="X1184" s="45">
        <v>10.661979000000001</v>
      </c>
      <c r="Y1184" s="46">
        <v>490618.7</v>
      </c>
      <c r="Z1184" s="46">
        <v>49385.428511981954</v>
      </c>
      <c r="AA1184" s="47">
        <f>_xlfn.XLOOKUP($E1184,Main_OG!$D$1:$D$766,Main_OG!AJ$1:AJ$766,"")</f>
        <v>59135316</v>
      </c>
      <c r="AB1184" s="47">
        <f>_xlfn.XLOOKUP($E1184,Main_OG!$D$1:$D$766,Main_OG!AK$1:AK$766,"")</f>
        <v>3659006</v>
      </c>
      <c r="AC1184" s="47">
        <f>_xlfn.XLOOKUP($E1184,Main_OG!$D$1:$D$766,Main_OG!AL$1:AL$766,"")</f>
        <v>328228632</v>
      </c>
      <c r="AD1184" s="47">
        <f>_xlfn.XLOOKUP($E1184,Main_OG!$D$1:$D$766,Main_OG!AM$1:AM$766,"")</f>
        <v>29333786</v>
      </c>
    </row>
    <row r="1185" spans="1:30" x14ac:dyDescent="0.35">
      <c r="A1185" s="36" t="s">
        <v>2241</v>
      </c>
      <c r="B1185" s="45" t="s">
        <v>310</v>
      </c>
      <c r="C1185" s="45" t="s">
        <v>4430</v>
      </c>
      <c r="D1185" s="36" t="s">
        <v>2241</v>
      </c>
      <c r="E1185" s="36" t="str">
        <f t="shared" si="54"/>
        <v>2016_IN</v>
      </c>
      <c r="F1185" s="45">
        <v>2016</v>
      </c>
      <c r="G1185" s="45">
        <f>_xlfn.XLOOKUP(I1185,Main_OG!$B$1:$B$766,Main_OG!$O$1:$O$766,"")</f>
        <v>0</v>
      </c>
      <c r="H1185" s="45">
        <f>_xlfn.XLOOKUP(E1185,Main_OG!$D$1:$D$766,Main_OG!$J$1:$J$766,"")</f>
        <v>0</v>
      </c>
      <c r="I1185" s="45" t="s">
        <v>310</v>
      </c>
      <c r="J1185" s="45" t="str">
        <f t="shared" si="55"/>
        <v>Indiana Michigan Power Co_IN</v>
      </c>
      <c r="K1185" s="45" t="str">
        <f t="shared" si="56"/>
        <v>Indiana Michigan Power Co_IN</v>
      </c>
      <c r="L1185" s="45" t="s">
        <v>2262</v>
      </c>
      <c r="M1185" s="45">
        <v>0</v>
      </c>
      <c r="N1185" s="45">
        <v>54170</v>
      </c>
      <c r="O1185" s="45">
        <v>3997</v>
      </c>
      <c r="P1185" s="45">
        <v>402987</v>
      </c>
      <c r="Q1185" s="45">
        <v>0</v>
      </c>
      <c r="R1185" s="45">
        <v>4211376</v>
      </c>
      <c r="S1185" s="45">
        <v>6948423</v>
      </c>
      <c r="T1185" s="45">
        <v>4391989</v>
      </c>
      <c r="U1185" s="45">
        <v>0</v>
      </c>
      <c r="V1185" s="45">
        <v>8.7455192999999998</v>
      </c>
      <c r="W1185" s="45">
        <v>6.4065155999999996</v>
      </c>
      <c r="X1185" s="45">
        <v>11.29766</v>
      </c>
      <c r="Y1185" s="46">
        <v>348439.2</v>
      </c>
      <c r="Z1185" s="46">
        <v>52492.400455686424</v>
      </c>
      <c r="AA1185" s="47">
        <f>_xlfn.XLOOKUP($E1185,Main_OG!$D$1:$D$766,Main_OG!AJ$1:AJ$766,"")</f>
        <v>72028054</v>
      </c>
      <c r="AB1185" s="47">
        <f>_xlfn.XLOOKUP($E1185,Main_OG!$D$1:$D$766,Main_OG!AK$1:AK$766,"")</f>
        <v>1994116</v>
      </c>
      <c r="AC1185" s="47">
        <f>_xlfn.XLOOKUP($E1185,Main_OG!$D$1:$D$766,Main_OG!AL$1:AL$766,"")</f>
        <v>304810926</v>
      </c>
      <c r="AD1185" s="47">
        <f>_xlfn.XLOOKUP($E1185,Main_OG!$D$1:$D$766,Main_OG!AM$1:AM$766,"")</f>
        <v>0</v>
      </c>
    </row>
    <row r="1186" spans="1:30" x14ac:dyDescent="0.35">
      <c r="A1186" s="36" t="s">
        <v>2241</v>
      </c>
      <c r="B1186" s="45" t="s">
        <v>230</v>
      </c>
      <c r="C1186" s="45" t="s">
        <v>4430</v>
      </c>
      <c r="D1186" s="36" t="s">
        <v>2241</v>
      </c>
      <c r="E1186" s="36" t="str">
        <f t="shared" si="54"/>
        <v>2016_MI</v>
      </c>
      <c r="F1186" s="45">
        <v>2016</v>
      </c>
      <c r="G1186" s="45">
        <f>_xlfn.XLOOKUP(I1186,Main_OG!$B$1:$B$766,Main_OG!$O$1:$O$766,"")</f>
        <v>0</v>
      </c>
      <c r="H1186" s="45">
        <f>_xlfn.XLOOKUP(E1186,Main_OG!$D$1:$D$766,Main_OG!$J$1:$J$766,"")</f>
        <v>1</v>
      </c>
      <c r="I1186" s="45" t="s">
        <v>230</v>
      </c>
      <c r="J1186" s="45" t="str">
        <f t="shared" si="55"/>
        <v>Indiana Michigan Power Co_MI</v>
      </c>
      <c r="K1186" s="45" t="str">
        <f t="shared" si="56"/>
        <v>Indiana Michigan Power Co_MI</v>
      </c>
      <c r="L1186" s="45" t="s">
        <v>2263</v>
      </c>
      <c r="M1186" s="45">
        <v>0</v>
      </c>
      <c r="N1186" s="45">
        <v>17929</v>
      </c>
      <c r="O1186" s="45">
        <v>941</v>
      </c>
      <c r="P1186" s="45">
        <v>109017</v>
      </c>
      <c r="Q1186" s="45">
        <v>0</v>
      </c>
      <c r="R1186" s="45">
        <v>838770</v>
      </c>
      <c r="S1186" s="45">
        <v>831287</v>
      </c>
      <c r="T1186" s="45">
        <v>1185775</v>
      </c>
      <c r="U1186" s="45">
        <v>0</v>
      </c>
      <c r="V1186" s="45">
        <v>9.8212144000000006</v>
      </c>
      <c r="W1186" s="45">
        <v>8.3565843999999991</v>
      </c>
      <c r="X1186" s="45">
        <v>11.048234000000001</v>
      </c>
      <c r="Y1186" s="46">
        <v>500159.5</v>
      </c>
      <c r="Z1186" s="46">
        <v>50246.49599758572</v>
      </c>
      <c r="AA1186" s="47">
        <f>_xlfn.XLOOKUP($E1186,Main_OG!$D$1:$D$766,Main_OG!AJ$1:AJ$766,"")</f>
        <v>46245940</v>
      </c>
      <c r="AB1186" s="47">
        <f>_xlfn.XLOOKUP($E1186,Main_OG!$D$1:$D$766,Main_OG!AK$1:AK$766,"")</f>
        <v>3979136</v>
      </c>
      <c r="AC1186" s="47">
        <f>_xlfn.XLOOKUP($E1186,Main_OG!$D$1:$D$766,Main_OG!AL$1:AL$766,"")</f>
        <v>450646378</v>
      </c>
      <c r="AD1186" s="47">
        <f>_xlfn.XLOOKUP($E1186,Main_OG!$D$1:$D$766,Main_OG!AM$1:AM$766,"")</f>
        <v>31551710</v>
      </c>
    </row>
    <row r="1187" spans="1:30" x14ac:dyDescent="0.35">
      <c r="A1187" s="36" t="s">
        <v>2241</v>
      </c>
      <c r="B1187" s="45" t="s">
        <v>310</v>
      </c>
      <c r="C1187" s="45" t="s">
        <v>4430</v>
      </c>
      <c r="D1187" s="36" t="s">
        <v>2241</v>
      </c>
      <c r="E1187" s="36" t="str">
        <f t="shared" si="54"/>
        <v>2017_IN</v>
      </c>
      <c r="F1187" s="45">
        <v>2017</v>
      </c>
      <c r="G1187" s="45">
        <f>_xlfn.XLOOKUP(I1187,Main_OG!$B$1:$B$766,Main_OG!$O$1:$O$766,"")</f>
        <v>0</v>
      </c>
      <c r="H1187" s="45">
        <f>_xlfn.XLOOKUP(E1187,Main_OG!$D$1:$D$766,Main_OG!$J$1:$J$766,"")</f>
        <v>0</v>
      </c>
      <c r="I1187" s="45" t="s">
        <v>310</v>
      </c>
      <c r="J1187" s="45" t="str">
        <f t="shared" si="55"/>
        <v>Indiana Michigan Power Co_IN</v>
      </c>
      <c r="K1187" s="45" t="str">
        <f t="shared" si="56"/>
        <v>Indiana Michigan Power Co_IN</v>
      </c>
      <c r="L1187" s="45" t="s">
        <v>2264</v>
      </c>
      <c r="M1187" s="45">
        <v>0</v>
      </c>
      <c r="N1187" s="45">
        <v>54565</v>
      </c>
      <c r="O1187" s="45">
        <v>3989</v>
      </c>
      <c r="P1187" s="45">
        <v>404798</v>
      </c>
      <c r="Q1187" s="45">
        <v>0</v>
      </c>
      <c r="R1187" s="45">
        <v>4074299</v>
      </c>
      <c r="S1187" s="45">
        <v>6926594</v>
      </c>
      <c r="T1187" s="45">
        <v>4165181</v>
      </c>
      <c r="U1187" s="45">
        <v>0</v>
      </c>
      <c r="V1187" s="45">
        <v>8.9157767000000003</v>
      </c>
      <c r="W1187" s="45">
        <v>6.3986687</v>
      </c>
      <c r="X1187" s="45">
        <v>11.646184999999999</v>
      </c>
      <c r="Y1187" s="46">
        <v>357535.8</v>
      </c>
      <c r="Z1187" s="46">
        <v>53667.389765460211</v>
      </c>
      <c r="AA1187" s="47">
        <f>_xlfn.XLOOKUP($E1187,Main_OG!$D$1:$D$766,Main_OG!AJ$1:AJ$766,"")</f>
        <v>70900324</v>
      </c>
      <c r="AB1187" s="47">
        <f>_xlfn.XLOOKUP($E1187,Main_OG!$D$1:$D$766,Main_OG!AK$1:AK$766,"")</f>
        <v>431220</v>
      </c>
      <c r="AC1187" s="47">
        <f>_xlfn.XLOOKUP($E1187,Main_OG!$D$1:$D$766,Main_OG!AL$1:AL$766,"")</f>
        <v>272616566</v>
      </c>
      <c r="AD1187" s="47">
        <f>_xlfn.XLOOKUP($E1187,Main_OG!$D$1:$D$766,Main_OG!AM$1:AM$766,"")</f>
        <v>0</v>
      </c>
    </row>
    <row r="1188" spans="1:30" x14ac:dyDescent="0.35">
      <c r="A1188" s="36" t="s">
        <v>2241</v>
      </c>
      <c r="B1188" s="45" t="s">
        <v>230</v>
      </c>
      <c r="C1188" s="45" t="s">
        <v>4430</v>
      </c>
      <c r="D1188" s="36" t="s">
        <v>2241</v>
      </c>
      <c r="E1188" s="36" t="str">
        <f t="shared" si="54"/>
        <v>2017_MI</v>
      </c>
      <c r="F1188" s="45">
        <v>2017</v>
      </c>
      <c r="G1188" s="45">
        <f>_xlfn.XLOOKUP(I1188,Main_OG!$B$1:$B$766,Main_OG!$O$1:$O$766,"")</f>
        <v>0</v>
      </c>
      <c r="H1188" s="45">
        <f>_xlfn.XLOOKUP(E1188,Main_OG!$D$1:$D$766,Main_OG!$J$1:$J$766,"")</f>
        <v>1</v>
      </c>
      <c r="I1188" s="45" t="s">
        <v>230</v>
      </c>
      <c r="J1188" s="45" t="str">
        <f t="shared" si="55"/>
        <v>Indiana Michigan Power Co_MI</v>
      </c>
      <c r="K1188" s="45" t="str">
        <f t="shared" si="56"/>
        <v>Indiana Michigan Power Co_MI</v>
      </c>
      <c r="L1188" s="45" t="s">
        <v>2265</v>
      </c>
      <c r="M1188" s="45">
        <v>0</v>
      </c>
      <c r="N1188" s="45">
        <v>17973</v>
      </c>
      <c r="O1188" s="45">
        <v>934</v>
      </c>
      <c r="P1188" s="45">
        <v>109725</v>
      </c>
      <c r="Q1188" s="45">
        <v>0</v>
      </c>
      <c r="R1188" s="45">
        <v>821391</v>
      </c>
      <c r="S1188" s="45">
        <v>813521</v>
      </c>
      <c r="T1188" s="45">
        <v>1145585</v>
      </c>
      <c r="U1188" s="45">
        <v>0</v>
      </c>
      <c r="V1188" s="45">
        <v>10.228270999999999</v>
      </c>
      <c r="W1188" s="45">
        <v>8.5815485999999996</v>
      </c>
      <c r="X1188" s="45">
        <v>11.311400000000001</v>
      </c>
      <c r="Y1188" s="46">
        <v>505101.5</v>
      </c>
      <c r="Z1188" s="46">
        <v>50627.84962480775</v>
      </c>
      <c r="AA1188" s="47">
        <f>_xlfn.XLOOKUP($E1188,Main_OG!$D$1:$D$766,Main_OG!AJ$1:AJ$766,"")</f>
        <v>48055102</v>
      </c>
      <c r="AB1188" s="47">
        <f>_xlfn.XLOOKUP($E1188,Main_OG!$D$1:$D$766,Main_OG!AK$1:AK$766,"")</f>
        <v>5725674</v>
      </c>
      <c r="AC1188" s="47">
        <f>_xlfn.XLOOKUP($E1188,Main_OG!$D$1:$D$766,Main_OG!AL$1:AL$766,"")</f>
        <v>391930296</v>
      </c>
      <c r="AD1188" s="47">
        <f>_xlfn.XLOOKUP($E1188,Main_OG!$D$1:$D$766,Main_OG!AM$1:AM$766,"")</f>
        <v>32381192</v>
      </c>
    </row>
    <row r="1189" spans="1:30" x14ac:dyDescent="0.35">
      <c r="A1189" s="36" t="s">
        <v>2241</v>
      </c>
      <c r="B1189" s="45" t="s">
        <v>310</v>
      </c>
      <c r="C1189" s="45" t="s">
        <v>4430</v>
      </c>
      <c r="D1189" s="36" t="s">
        <v>2241</v>
      </c>
      <c r="E1189" s="36" t="str">
        <f t="shared" si="54"/>
        <v>2018_IN</v>
      </c>
      <c r="F1189" s="45">
        <v>2018</v>
      </c>
      <c r="G1189" s="45">
        <f>_xlfn.XLOOKUP(I1189,Main_OG!$B$1:$B$766,Main_OG!$O$1:$O$766,"")</f>
        <v>0</v>
      </c>
      <c r="H1189" s="45">
        <f>_xlfn.XLOOKUP(E1189,Main_OG!$D$1:$D$766,Main_OG!$J$1:$J$766,"")</f>
        <v>0</v>
      </c>
      <c r="I1189" s="45" t="s">
        <v>310</v>
      </c>
      <c r="J1189" s="45" t="str">
        <f t="shared" si="55"/>
        <v>Indiana Michigan Power Co_IN</v>
      </c>
      <c r="K1189" s="45" t="str">
        <f t="shared" si="56"/>
        <v>Indiana Michigan Power Co_IN</v>
      </c>
      <c r="L1189" s="45" t="s">
        <v>2266</v>
      </c>
      <c r="M1189" s="45">
        <v>0</v>
      </c>
      <c r="N1189" s="45">
        <v>54929</v>
      </c>
      <c r="O1189" s="45">
        <v>3980</v>
      </c>
      <c r="P1189" s="45">
        <v>406865</v>
      </c>
      <c r="Q1189" s="45">
        <v>0</v>
      </c>
      <c r="R1189" s="45">
        <v>4151099</v>
      </c>
      <c r="S1189" s="45">
        <v>6968341</v>
      </c>
      <c r="T1189" s="45">
        <v>4509690</v>
      </c>
      <c r="U1189" s="45">
        <v>0</v>
      </c>
      <c r="V1189" s="45">
        <v>9.6257786000000003</v>
      </c>
      <c r="W1189" s="45">
        <v>6.8599226</v>
      </c>
      <c r="X1189" s="45">
        <v>12.611927</v>
      </c>
      <c r="Y1189" s="46">
        <v>368762.9</v>
      </c>
      <c r="Z1189" s="46">
        <v>55051.719934713554</v>
      </c>
      <c r="AA1189" s="47">
        <f>_xlfn.XLOOKUP($E1189,Main_OG!$D$1:$D$766,Main_OG!AJ$1:AJ$766,"")</f>
        <v>78159404</v>
      </c>
      <c r="AB1189" s="47">
        <f>_xlfn.XLOOKUP($E1189,Main_OG!$D$1:$D$766,Main_OG!AK$1:AK$766,"")</f>
        <v>466420</v>
      </c>
      <c r="AC1189" s="47">
        <f>_xlfn.XLOOKUP($E1189,Main_OG!$D$1:$D$766,Main_OG!AL$1:AL$766,"")</f>
        <v>401723314</v>
      </c>
      <c r="AD1189" s="47">
        <f>_xlfn.XLOOKUP($E1189,Main_OG!$D$1:$D$766,Main_OG!AM$1:AM$766,"")</f>
        <v>0</v>
      </c>
    </row>
    <row r="1190" spans="1:30" x14ac:dyDescent="0.35">
      <c r="A1190" s="36" t="s">
        <v>2241</v>
      </c>
      <c r="B1190" s="45" t="s">
        <v>230</v>
      </c>
      <c r="C1190" s="45" t="s">
        <v>4430</v>
      </c>
      <c r="D1190" s="36" t="s">
        <v>2241</v>
      </c>
      <c r="E1190" s="36" t="str">
        <f t="shared" si="54"/>
        <v>2018_MI</v>
      </c>
      <c r="F1190" s="45">
        <v>2018</v>
      </c>
      <c r="G1190" s="45">
        <f>_xlfn.XLOOKUP(I1190,Main_OG!$B$1:$B$766,Main_OG!$O$1:$O$766,"")</f>
        <v>0</v>
      </c>
      <c r="H1190" s="45">
        <f>_xlfn.XLOOKUP(E1190,Main_OG!$D$1:$D$766,Main_OG!$J$1:$J$766,"")</f>
        <v>1</v>
      </c>
      <c r="I1190" s="45" t="s">
        <v>230</v>
      </c>
      <c r="J1190" s="45" t="str">
        <f t="shared" si="55"/>
        <v>Indiana Michigan Power Co_MI</v>
      </c>
      <c r="K1190" s="45" t="str">
        <f t="shared" si="56"/>
        <v>Indiana Michigan Power Co_MI</v>
      </c>
      <c r="L1190" s="45" t="s">
        <v>2267</v>
      </c>
      <c r="M1190" s="45">
        <v>0</v>
      </c>
      <c r="N1190" s="45">
        <v>18318</v>
      </c>
      <c r="O1190" s="45">
        <v>921</v>
      </c>
      <c r="P1190" s="45">
        <v>110179</v>
      </c>
      <c r="Q1190" s="45">
        <v>0</v>
      </c>
      <c r="R1190" s="45">
        <v>824661</v>
      </c>
      <c r="S1190" s="45">
        <v>813899</v>
      </c>
      <c r="T1190" s="45">
        <v>1220950</v>
      </c>
      <c r="U1190" s="45">
        <v>0</v>
      </c>
      <c r="V1190" s="45">
        <v>11.016393000000001</v>
      </c>
      <c r="W1190" s="45">
        <v>8.9559146999999992</v>
      </c>
      <c r="X1190" s="45">
        <v>12.594922</v>
      </c>
      <c r="Y1190" s="46">
        <v>516843</v>
      </c>
      <c r="Z1190" s="46">
        <v>51750.095070873111</v>
      </c>
      <c r="AA1190" s="47">
        <f>_xlfn.XLOOKUP($E1190,Main_OG!$D$1:$D$766,Main_OG!AJ$1:AJ$766,"")</f>
        <v>48470944</v>
      </c>
      <c r="AB1190" s="47">
        <f>_xlfn.XLOOKUP($E1190,Main_OG!$D$1:$D$766,Main_OG!AK$1:AK$766,"")</f>
        <v>6148722</v>
      </c>
      <c r="AC1190" s="47">
        <f>_xlfn.XLOOKUP($E1190,Main_OG!$D$1:$D$766,Main_OG!AL$1:AL$766,"")</f>
        <v>468790626</v>
      </c>
      <c r="AD1190" s="47">
        <f>_xlfn.XLOOKUP($E1190,Main_OG!$D$1:$D$766,Main_OG!AM$1:AM$766,"")</f>
        <v>30478694</v>
      </c>
    </row>
    <row r="1191" spans="1:30" x14ac:dyDescent="0.35">
      <c r="A1191" s="36" t="s">
        <v>2241</v>
      </c>
      <c r="B1191" s="45" t="s">
        <v>310</v>
      </c>
      <c r="C1191" s="45" t="s">
        <v>4430</v>
      </c>
      <c r="D1191" s="36" t="s">
        <v>2241</v>
      </c>
      <c r="E1191" s="36" t="str">
        <f t="shared" si="54"/>
        <v>2019_IN</v>
      </c>
      <c r="F1191" s="45">
        <v>2019</v>
      </c>
      <c r="G1191" s="45">
        <f>_xlfn.XLOOKUP(I1191,Main_OG!$B$1:$B$766,Main_OG!$O$1:$O$766,"")</f>
        <v>0</v>
      </c>
      <c r="H1191" s="45">
        <f>_xlfn.XLOOKUP(E1191,Main_OG!$D$1:$D$766,Main_OG!$J$1:$J$766,"")</f>
        <v>0</v>
      </c>
      <c r="I1191" s="45" t="s">
        <v>310</v>
      </c>
      <c r="J1191" s="45" t="str">
        <f t="shared" si="55"/>
        <v>Indiana Michigan Power Co_IN</v>
      </c>
      <c r="K1191" s="45" t="str">
        <f t="shared" si="56"/>
        <v>Indiana Michigan Power Co_IN</v>
      </c>
      <c r="L1191" s="45" t="s">
        <v>2268</v>
      </c>
      <c r="M1191" s="45">
        <v>0</v>
      </c>
      <c r="N1191" s="45">
        <v>54944</v>
      </c>
      <c r="O1191" s="45">
        <v>4083</v>
      </c>
      <c r="P1191" s="45">
        <v>408370</v>
      </c>
      <c r="Q1191" s="45">
        <v>0</v>
      </c>
      <c r="R1191" s="45">
        <v>3968019</v>
      </c>
      <c r="S1191" s="45">
        <v>6794359</v>
      </c>
      <c r="T1191" s="45">
        <v>4246297</v>
      </c>
      <c r="U1191" s="45">
        <v>0</v>
      </c>
      <c r="V1191" s="45">
        <v>10.565675000000001</v>
      </c>
      <c r="W1191" s="45">
        <v>7.2978775000000002</v>
      </c>
      <c r="X1191" s="45">
        <v>13.696781</v>
      </c>
      <c r="Y1191" s="46">
        <v>371044.5</v>
      </c>
      <c r="Z1191" s="46">
        <v>55124.639541465542</v>
      </c>
      <c r="AA1191" s="47">
        <f>_xlfn.XLOOKUP($E1191,Main_OG!$D$1:$D$766,Main_OG!AJ$1:AJ$766,"")</f>
        <v>61811568</v>
      </c>
      <c r="AB1191" s="47">
        <f>_xlfn.XLOOKUP($E1191,Main_OG!$D$1:$D$766,Main_OG!AK$1:AK$766,"")</f>
        <v>482386</v>
      </c>
      <c r="AC1191" s="47">
        <f>_xlfn.XLOOKUP($E1191,Main_OG!$D$1:$D$766,Main_OG!AL$1:AL$766,"")</f>
        <v>460073338</v>
      </c>
      <c r="AD1191" s="47">
        <f>_xlfn.XLOOKUP($E1191,Main_OG!$D$1:$D$766,Main_OG!AM$1:AM$766,"")</f>
        <v>0</v>
      </c>
    </row>
    <row r="1192" spans="1:30" x14ac:dyDescent="0.35">
      <c r="A1192" s="36" t="s">
        <v>2241</v>
      </c>
      <c r="B1192" s="45" t="s">
        <v>230</v>
      </c>
      <c r="C1192" s="45" t="s">
        <v>4430</v>
      </c>
      <c r="D1192" s="36" t="s">
        <v>2241</v>
      </c>
      <c r="E1192" s="36" t="str">
        <f t="shared" si="54"/>
        <v>2019_MI</v>
      </c>
      <c r="F1192" s="45">
        <v>2019</v>
      </c>
      <c r="G1192" s="45">
        <f>_xlfn.XLOOKUP(I1192,Main_OG!$B$1:$B$766,Main_OG!$O$1:$O$766,"")</f>
        <v>0</v>
      </c>
      <c r="H1192" s="45">
        <f>_xlfn.XLOOKUP(E1192,Main_OG!$D$1:$D$766,Main_OG!$J$1:$J$766,"")</f>
        <v>1</v>
      </c>
      <c r="I1192" s="45" t="s">
        <v>230</v>
      </c>
      <c r="J1192" s="45" t="str">
        <f t="shared" si="55"/>
        <v>Indiana Michigan Power Co_MI</v>
      </c>
      <c r="K1192" s="45" t="str">
        <f t="shared" si="56"/>
        <v>Indiana Michigan Power Co_MI</v>
      </c>
      <c r="L1192" s="45" t="s">
        <v>2269</v>
      </c>
      <c r="M1192" s="45">
        <v>0</v>
      </c>
      <c r="N1192" s="45">
        <v>18114</v>
      </c>
      <c r="O1192" s="45">
        <v>852</v>
      </c>
      <c r="P1192" s="45">
        <v>110317</v>
      </c>
      <c r="Q1192" s="45">
        <v>0</v>
      </c>
      <c r="R1192" s="45">
        <v>755571</v>
      </c>
      <c r="S1192" s="45">
        <v>617253</v>
      </c>
      <c r="T1192" s="45">
        <v>1162349</v>
      </c>
      <c r="U1192" s="45">
        <v>0</v>
      </c>
      <c r="V1192" s="45">
        <v>11.724907</v>
      </c>
      <c r="W1192" s="45">
        <v>9.8162342000000002</v>
      </c>
      <c r="X1192" s="45">
        <v>13.522444999999999</v>
      </c>
      <c r="Y1192" s="46">
        <v>517845.2</v>
      </c>
      <c r="Z1192" s="46">
        <v>51863.37826665445</v>
      </c>
      <c r="AA1192" s="47">
        <f>_xlfn.XLOOKUP($E1192,Main_OG!$D$1:$D$766,Main_OG!AJ$1:AJ$766,"")</f>
        <v>42514514</v>
      </c>
      <c r="AB1192" s="47">
        <f>_xlfn.XLOOKUP($E1192,Main_OG!$D$1:$D$766,Main_OG!AK$1:AK$766,"")</f>
        <v>4549214</v>
      </c>
      <c r="AC1192" s="47">
        <f>_xlfn.XLOOKUP($E1192,Main_OG!$D$1:$D$766,Main_OG!AL$1:AL$766,"")</f>
        <v>507737264</v>
      </c>
      <c r="AD1192" s="47">
        <f>_xlfn.XLOOKUP($E1192,Main_OG!$D$1:$D$766,Main_OG!AM$1:AM$766,"")</f>
        <v>32909275</v>
      </c>
    </row>
    <row r="1193" spans="1:30" x14ac:dyDescent="0.35">
      <c r="A1193" s="36" t="s">
        <v>2241</v>
      </c>
      <c r="B1193" s="45" t="s">
        <v>310</v>
      </c>
      <c r="C1193" s="45" t="s">
        <v>4430</v>
      </c>
      <c r="D1193" s="36" t="s">
        <v>2241</v>
      </c>
      <c r="E1193" s="36" t="str">
        <f t="shared" si="54"/>
        <v>2020_IN</v>
      </c>
      <c r="F1193" s="45">
        <v>2020</v>
      </c>
      <c r="G1193" s="45">
        <f>_xlfn.XLOOKUP(I1193,Main_OG!$B$1:$B$766,Main_OG!$O$1:$O$766,"")</f>
        <v>0</v>
      </c>
      <c r="H1193" s="45">
        <f>_xlfn.XLOOKUP(E1193,Main_OG!$D$1:$D$766,Main_OG!$J$1:$J$766,"")</f>
        <v>0</v>
      </c>
      <c r="I1193" s="45" t="s">
        <v>310</v>
      </c>
      <c r="J1193" s="45" t="str">
        <f t="shared" si="55"/>
        <v>Indiana Michigan Power Co_IN</v>
      </c>
      <c r="K1193" s="45" t="str">
        <f t="shared" si="56"/>
        <v>Indiana Michigan Power Co_IN</v>
      </c>
      <c r="L1193" s="45" t="s">
        <v>2270</v>
      </c>
      <c r="M1193" s="45">
        <v>0</v>
      </c>
      <c r="N1193" s="45">
        <v>55184</v>
      </c>
      <c r="O1193" s="45">
        <v>4060</v>
      </c>
      <c r="P1193" s="45">
        <v>0</v>
      </c>
      <c r="Q1193" s="45">
        <v>0</v>
      </c>
      <c r="R1193" s="45">
        <v>3791762</v>
      </c>
      <c r="S1193" s="45">
        <v>6461278</v>
      </c>
      <c r="T1193" s="45">
        <v>0</v>
      </c>
      <c r="U1193" s="45">
        <v>0</v>
      </c>
      <c r="V1193" s="45">
        <v>10.930908000000001</v>
      </c>
      <c r="W1193" s="45">
        <v>7.4057021000000001</v>
      </c>
      <c r="X1193" s="45">
        <v>0</v>
      </c>
      <c r="Y1193" s="46">
        <v>359184.7</v>
      </c>
      <c r="Z1193" s="46">
        <v>53195.344379736154</v>
      </c>
      <c r="AA1193" s="47">
        <f>_xlfn.XLOOKUP($E1193,Main_OG!$D$1:$D$766,Main_OG!AJ$1:AJ$766,"")</f>
        <v>47841526</v>
      </c>
      <c r="AB1193" s="47">
        <f>_xlfn.XLOOKUP($E1193,Main_OG!$D$1:$D$766,Main_OG!AK$1:AK$766,"")</f>
        <v>459240</v>
      </c>
      <c r="AC1193" s="47">
        <f>_xlfn.XLOOKUP($E1193,Main_OG!$D$1:$D$766,Main_OG!AL$1:AL$766,"")</f>
        <v>472355552</v>
      </c>
      <c r="AD1193" s="47">
        <f>_xlfn.XLOOKUP($E1193,Main_OG!$D$1:$D$766,Main_OG!AM$1:AM$766,"")</f>
        <v>0</v>
      </c>
    </row>
    <row r="1194" spans="1:30" x14ac:dyDescent="0.35">
      <c r="A1194" s="36" t="s">
        <v>2241</v>
      </c>
      <c r="B1194" s="45" t="s">
        <v>230</v>
      </c>
      <c r="C1194" s="45" t="s">
        <v>4430</v>
      </c>
      <c r="D1194" s="36" t="s">
        <v>2241</v>
      </c>
      <c r="E1194" s="36" t="str">
        <f t="shared" si="54"/>
        <v>2020_MI</v>
      </c>
      <c r="F1194" s="45">
        <v>2020</v>
      </c>
      <c r="G1194" s="45">
        <f>_xlfn.XLOOKUP(I1194,Main_OG!$B$1:$B$766,Main_OG!$O$1:$O$766,"")</f>
        <v>0</v>
      </c>
      <c r="H1194" s="45">
        <f>_xlfn.XLOOKUP(E1194,Main_OG!$D$1:$D$766,Main_OG!$J$1:$J$766,"")</f>
        <v>1</v>
      </c>
      <c r="I1194" s="45" t="s">
        <v>230</v>
      </c>
      <c r="J1194" s="45" t="str">
        <f t="shared" si="55"/>
        <v>Indiana Michigan Power Co_MI</v>
      </c>
      <c r="K1194" s="45" t="str">
        <f t="shared" si="56"/>
        <v>Indiana Michigan Power Co_MI</v>
      </c>
      <c r="L1194" s="45" t="s">
        <v>2271</v>
      </c>
      <c r="M1194" s="45">
        <v>0</v>
      </c>
      <c r="N1194" s="45">
        <v>18216</v>
      </c>
      <c r="O1194" s="45">
        <v>818</v>
      </c>
      <c r="P1194" s="45">
        <v>0</v>
      </c>
      <c r="Q1194" s="45">
        <v>0</v>
      </c>
      <c r="R1194" s="45">
        <v>711863</v>
      </c>
      <c r="S1194" s="45">
        <v>538775</v>
      </c>
      <c r="T1194" s="45">
        <v>0</v>
      </c>
      <c r="U1194" s="45">
        <v>0</v>
      </c>
      <c r="V1194" s="45">
        <v>12.277362</v>
      </c>
      <c r="W1194" s="45">
        <v>10.61612</v>
      </c>
      <c r="X1194" s="45">
        <v>0</v>
      </c>
      <c r="Y1194" s="46">
        <v>502483.7</v>
      </c>
      <c r="Z1194" s="46">
        <v>50367.590085732932</v>
      </c>
      <c r="AA1194" s="47">
        <f>_xlfn.XLOOKUP($E1194,Main_OG!$D$1:$D$766,Main_OG!AJ$1:AJ$766,"")</f>
        <v>31781102</v>
      </c>
      <c r="AB1194" s="47">
        <f>_xlfn.XLOOKUP($E1194,Main_OG!$D$1:$D$766,Main_OG!AK$1:AK$766,"")</f>
        <v>4699362</v>
      </c>
      <c r="AC1194" s="47">
        <f>_xlfn.XLOOKUP($E1194,Main_OG!$D$1:$D$766,Main_OG!AL$1:AL$766,"")</f>
        <v>556237194</v>
      </c>
      <c r="AD1194" s="47">
        <f>_xlfn.XLOOKUP($E1194,Main_OG!$D$1:$D$766,Main_OG!AM$1:AM$766,"")</f>
        <v>0</v>
      </c>
    </row>
    <row r="1195" spans="1:30" x14ac:dyDescent="0.35">
      <c r="A1195" s="36" t="s">
        <v>2272</v>
      </c>
      <c r="B1195" s="45" t="s">
        <v>310</v>
      </c>
      <c r="C1195" s="45" t="s">
        <v>4437</v>
      </c>
      <c r="D1195" s="36" t="s">
        <v>4505</v>
      </c>
      <c r="E1195" s="36" t="str">
        <f t="shared" si="54"/>
        <v>2006_IN</v>
      </c>
      <c r="F1195" s="45">
        <v>2006</v>
      </c>
      <c r="G1195" s="45">
        <f>_xlfn.XLOOKUP(I1195,Main_OG!$B$1:$B$766,Main_OG!$O$1:$O$766,"")</f>
        <v>0</v>
      </c>
      <c r="H1195" s="45">
        <f>_xlfn.XLOOKUP(E1195,Main_OG!$D$1:$D$766,Main_OG!$J$1:$J$766,"")</f>
        <v>0</v>
      </c>
      <c r="I1195" s="45" t="s">
        <v>310</v>
      </c>
      <c r="J1195" s="45" t="str">
        <f t="shared" si="55"/>
        <v>Indianapolis Power &amp; Light Co_IN</v>
      </c>
      <c r="K1195" s="45" t="str">
        <f t="shared" si="56"/>
        <v>Indianapolis Power Light Co_IN</v>
      </c>
      <c r="L1195" s="45" t="s">
        <v>2273</v>
      </c>
      <c r="M1195" s="45">
        <v>0</v>
      </c>
      <c r="N1195" s="45">
        <v>46204</v>
      </c>
      <c r="O1195" s="45">
        <v>5196</v>
      </c>
      <c r="P1195" s="45">
        <v>415433</v>
      </c>
      <c r="Q1195" s="45">
        <v>0</v>
      </c>
      <c r="R1195" s="45">
        <v>156206</v>
      </c>
      <c r="S1195" s="45">
        <v>429049</v>
      </c>
      <c r="T1195" s="45">
        <v>363668</v>
      </c>
      <c r="U1195" s="45">
        <v>0</v>
      </c>
      <c r="V1195" s="45">
        <v>7.8310797701701471</v>
      </c>
      <c r="W1195" s="45">
        <v>5.5764645483287136</v>
      </c>
      <c r="X1195" s="45">
        <v>7.2339739056731718</v>
      </c>
      <c r="Y1195" s="46">
        <v>312525.5</v>
      </c>
      <c r="Z1195" s="46">
        <v>49351.308271441318</v>
      </c>
      <c r="AA1195" s="47">
        <f>_xlfn.XLOOKUP($E1195,Main_OG!$D$1:$D$766,Main_OG!AJ$1:AJ$766,"")</f>
        <v>120992370.72</v>
      </c>
      <c r="AB1195" s="47">
        <f>_xlfn.XLOOKUP($E1195,Main_OG!$D$1:$D$766,Main_OG!AK$1:AK$766,"")</f>
        <v>567114.05999999994</v>
      </c>
      <c r="AC1195" s="47">
        <f>_xlfn.XLOOKUP($E1195,Main_OG!$D$1:$D$766,Main_OG!AL$1:AL$766,"")</f>
        <v>52692619.420000009</v>
      </c>
      <c r="AD1195" s="47">
        <f>_xlfn.XLOOKUP($E1195,Main_OG!$D$1:$D$766,Main_OG!AM$1:AM$766,"")</f>
        <v>0</v>
      </c>
    </row>
    <row r="1196" spans="1:30" x14ac:dyDescent="0.35">
      <c r="A1196" s="36" t="s">
        <v>2272</v>
      </c>
      <c r="B1196" s="45" t="s">
        <v>310</v>
      </c>
      <c r="C1196" s="45" t="s">
        <v>4437</v>
      </c>
      <c r="D1196" s="36" t="s">
        <v>4505</v>
      </c>
      <c r="E1196" s="36" t="str">
        <f t="shared" si="54"/>
        <v>2007_IN</v>
      </c>
      <c r="F1196" s="45">
        <v>2007</v>
      </c>
      <c r="G1196" s="45">
        <f>_xlfn.XLOOKUP(I1196,Main_OG!$B$1:$B$766,Main_OG!$O$1:$O$766,"")</f>
        <v>0</v>
      </c>
      <c r="H1196" s="45">
        <f>_xlfn.XLOOKUP(E1196,Main_OG!$D$1:$D$766,Main_OG!$J$1:$J$766,"")</f>
        <v>0</v>
      </c>
      <c r="I1196" s="45" t="s">
        <v>310</v>
      </c>
      <c r="J1196" s="45" t="str">
        <f t="shared" si="55"/>
        <v>Indianapolis Power &amp; Light Co_IN</v>
      </c>
      <c r="K1196" s="45" t="str">
        <f t="shared" si="56"/>
        <v>Indianapolis Power Light Co_IN</v>
      </c>
      <c r="L1196" s="45" t="s">
        <v>2274</v>
      </c>
      <c r="M1196" s="45">
        <v>0</v>
      </c>
      <c r="N1196" s="45">
        <v>47222</v>
      </c>
      <c r="O1196" s="45">
        <v>4608</v>
      </c>
      <c r="P1196" s="45">
        <v>416836</v>
      </c>
      <c r="Q1196" s="45">
        <v>0</v>
      </c>
      <c r="R1196" s="45">
        <v>170755</v>
      </c>
      <c r="S1196" s="45">
        <v>417615</v>
      </c>
      <c r="T1196" s="45">
        <v>377082</v>
      </c>
      <c r="U1196" s="45">
        <v>0</v>
      </c>
      <c r="V1196" s="45">
        <v>7.86</v>
      </c>
      <c r="W1196" s="45">
        <v>5.43</v>
      </c>
      <c r="X1196" s="45">
        <v>6.9</v>
      </c>
      <c r="Y1196" s="46">
        <v>322661.7</v>
      </c>
      <c r="Z1196" s="46">
        <v>50577.113075602399</v>
      </c>
      <c r="AA1196" s="47">
        <f>_xlfn.XLOOKUP($E1196,Main_OG!$D$1:$D$766,Main_OG!AJ$1:AJ$766,"")</f>
        <v>121249862</v>
      </c>
      <c r="AB1196" s="47">
        <f>_xlfn.XLOOKUP($E1196,Main_OG!$D$1:$D$766,Main_OG!AK$1:AK$766,"")</f>
        <v>587798</v>
      </c>
      <c r="AC1196" s="47">
        <f>_xlfn.XLOOKUP($E1196,Main_OG!$D$1:$D$766,Main_OG!AL$1:AL$766,"")</f>
        <v>71285348</v>
      </c>
      <c r="AD1196" s="47">
        <f>_xlfn.XLOOKUP($E1196,Main_OG!$D$1:$D$766,Main_OG!AM$1:AM$766,"")</f>
        <v>0</v>
      </c>
    </row>
    <row r="1197" spans="1:30" x14ac:dyDescent="0.35">
      <c r="A1197" s="36" t="s">
        <v>2272</v>
      </c>
      <c r="B1197" s="45" t="s">
        <v>310</v>
      </c>
      <c r="C1197" s="45" t="s">
        <v>4437</v>
      </c>
      <c r="D1197" s="36" t="s">
        <v>4505</v>
      </c>
      <c r="E1197" s="36" t="str">
        <f t="shared" si="54"/>
        <v>2008_IN</v>
      </c>
      <c r="F1197" s="45">
        <v>2008</v>
      </c>
      <c r="G1197" s="45">
        <f>_xlfn.XLOOKUP(I1197,Main_OG!$B$1:$B$766,Main_OG!$O$1:$O$766,"")</f>
        <v>0</v>
      </c>
      <c r="H1197" s="45">
        <f>_xlfn.XLOOKUP(E1197,Main_OG!$D$1:$D$766,Main_OG!$J$1:$J$766,"")</f>
        <v>0</v>
      </c>
      <c r="I1197" s="45" t="s">
        <v>310</v>
      </c>
      <c r="J1197" s="45" t="str">
        <f t="shared" si="55"/>
        <v>Indianapolis Power &amp; Light Co_IN</v>
      </c>
      <c r="K1197" s="45" t="str">
        <f t="shared" si="56"/>
        <v>Indianapolis Power Light Co_IN</v>
      </c>
      <c r="L1197" s="45" t="s">
        <v>2275</v>
      </c>
      <c r="M1197" s="45">
        <v>0</v>
      </c>
      <c r="N1197" s="45">
        <v>47549</v>
      </c>
      <c r="O1197" s="45">
        <v>4675</v>
      </c>
      <c r="P1197" s="45">
        <v>415979</v>
      </c>
      <c r="Q1197" s="45">
        <v>0</v>
      </c>
      <c r="R1197" s="45">
        <v>2097045</v>
      </c>
      <c r="S1197" s="45">
        <v>7556290</v>
      </c>
      <c r="T1197" s="45">
        <v>5349792</v>
      </c>
      <c r="U1197" s="45">
        <v>0</v>
      </c>
      <c r="V1197" s="45">
        <v>8.3800000000000008</v>
      </c>
      <c r="W1197" s="45">
        <v>5.78</v>
      </c>
      <c r="X1197" s="45">
        <v>7.31</v>
      </c>
      <c r="Y1197" s="46">
        <v>322384.3</v>
      </c>
      <c r="Z1197" s="46">
        <v>50178.059851145699</v>
      </c>
      <c r="AA1197" s="47">
        <f>_xlfn.XLOOKUP($E1197,Main_OG!$D$1:$D$766,Main_OG!AJ$1:AJ$766,"")</f>
        <v>122090074</v>
      </c>
      <c r="AB1197" s="47">
        <f>_xlfn.XLOOKUP($E1197,Main_OG!$D$1:$D$766,Main_OG!AK$1:AK$766,"")</f>
        <v>643074</v>
      </c>
      <c r="AC1197" s="47">
        <f>_xlfn.XLOOKUP($E1197,Main_OG!$D$1:$D$766,Main_OG!AL$1:AL$766,"")</f>
        <v>63278382</v>
      </c>
      <c r="AD1197" s="47">
        <f>_xlfn.XLOOKUP($E1197,Main_OG!$D$1:$D$766,Main_OG!AM$1:AM$766,"")</f>
        <v>0</v>
      </c>
    </row>
    <row r="1198" spans="1:30" x14ac:dyDescent="0.35">
      <c r="A1198" s="36" t="s">
        <v>2272</v>
      </c>
      <c r="B1198" s="45" t="s">
        <v>310</v>
      </c>
      <c r="C1198" s="45" t="s">
        <v>4437</v>
      </c>
      <c r="D1198" s="36" t="s">
        <v>4505</v>
      </c>
      <c r="E1198" s="36" t="str">
        <f t="shared" si="54"/>
        <v>2009_IN</v>
      </c>
      <c r="F1198" s="45">
        <v>2009</v>
      </c>
      <c r="G1198" s="45">
        <f>_xlfn.XLOOKUP(I1198,Main_OG!$B$1:$B$766,Main_OG!$O$1:$O$766,"")</f>
        <v>0</v>
      </c>
      <c r="H1198" s="45">
        <f>_xlfn.XLOOKUP(E1198,Main_OG!$D$1:$D$766,Main_OG!$J$1:$J$766,"")</f>
        <v>0</v>
      </c>
      <c r="I1198" s="45" t="s">
        <v>310</v>
      </c>
      <c r="J1198" s="45" t="str">
        <f t="shared" si="55"/>
        <v>Indianapolis Power &amp; Light Co_IN</v>
      </c>
      <c r="K1198" s="45" t="str">
        <f t="shared" si="56"/>
        <v>Indianapolis Power Light Co_IN</v>
      </c>
      <c r="L1198" s="45" t="s">
        <v>2276</v>
      </c>
      <c r="M1198" s="45">
        <v>0</v>
      </c>
      <c r="N1198" s="45">
        <v>47575</v>
      </c>
      <c r="O1198" s="45">
        <v>4737</v>
      </c>
      <c r="P1198" s="45">
        <v>415371</v>
      </c>
      <c r="Q1198" s="45">
        <v>0</v>
      </c>
      <c r="R1198" s="45">
        <v>1954325</v>
      </c>
      <c r="S1198" s="45">
        <v>7046983</v>
      </c>
      <c r="T1198" s="45">
        <v>5084534</v>
      </c>
      <c r="U1198" s="45">
        <v>0</v>
      </c>
      <c r="V1198" s="45">
        <v>8.75</v>
      </c>
      <c r="W1198" s="45">
        <v>6.2</v>
      </c>
      <c r="X1198" s="45">
        <v>7.71</v>
      </c>
      <c r="Y1198" s="46">
        <v>299789</v>
      </c>
      <c r="Z1198" s="46">
        <v>46411.815476075288</v>
      </c>
      <c r="AA1198" s="47">
        <f>_xlfn.XLOOKUP($E1198,Main_OG!$D$1:$D$766,Main_OG!AJ$1:AJ$766,"")</f>
        <v>108667422</v>
      </c>
      <c r="AB1198" s="47">
        <f>_xlfn.XLOOKUP($E1198,Main_OG!$D$1:$D$766,Main_OG!AK$1:AK$766,"")</f>
        <v>568080</v>
      </c>
      <c r="AC1198" s="47">
        <f>_xlfn.XLOOKUP($E1198,Main_OG!$D$1:$D$766,Main_OG!AL$1:AL$766,"")</f>
        <v>67058244</v>
      </c>
      <c r="AD1198" s="47">
        <f>_xlfn.XLOOKUP($E1198,Main_OG!$D$1:$D$766,Main_OG!AM$1:AM$766,"")</f>
        <v>0</v>
      </c>
    </row>
    <row r="1199" spans="1:30" x14ac:dyDescent="0.35">
      <c r="A1199" s="36" t="s">
        <v>2272</v>
      </c>
      <c r="B1199" s="45" t="s">
        <v>310</v>
      </c>
      <c r="C1199" s="45" t="s">
        <v>4437</v>
      </c>
      <c r="D1199" s="36" t="s">
        <v>4505</v>
      </c>
      <c r="E1199" s="36" t="str">
        <f t="shared" si="54"/>
        <v>2010_IN</v>
      </c>
      <c r="F1199" s="45">
        <v>2010</v>
      </c>
      <c r="G1199" s="45">
        <f>_xlfn.XLOOKUP(I1199,Main_OG!$B$1:$B$766,Main_OG!$O$1:$O$766,"")</f>
        <v>0</v>
      </c>
      <c r="H1199" s="45">
        <f>_xlfn.XLOOKUP(E1199,Main_OG!$D$1:$D$766,Main_OG!$J$1:$J$766,"")</f>
        <v>0</v>
      </c>
      <c r="I1199" s="45" t="s">
        <v>310</v>
      </c>
      <c r="J1199" s="45" t="str">
        <f t="shared" si="55"/>
        <v>Indianapolis Power &amp; Light Co_IN</v>
      </c>
      <c r="K1199" s="45" t="str">
        <f t="shared" si="56"/>
        <v>Indianapolis Power Light Co_IN</v>
      </c>
      <c r="L1199" s="45" t="s">
        <v>2277</v>
      </c>
      <c r="M1199" s="45">
        <v>0</v>
      </c>
      <c r="N1199" s="45">
        <v>47694</v>
      </c>
      <c r="O1199" s="45">
        <v>4723</v>
      </c>
      <c r="P1199" s="45">
        <v>415744</v>
      </c>
      <c r="Q1199" s="45">
        <v>0</v>
      </c>
      <c r="R1199" s="45">
        <v>2016566</v>
      </c>
      <c r="S1199" s="45">
        <v>7091167</v>
      </c>
      <c r="T1199" s="45">
        <v>5501419</v>
      </c>
      <c r="U1199" s="45">
        <v>0</v>
      </c>
      <c r="V1199" s="45">
        <v>8.94</v>
      </c>
      <c r="W1199" s="45">
        <v>6.44</v>
      </c>
      <c r="X1199" s="45">
        <v>7.78</v>
      </c>
      <c r="Y1199" s="46">
        <v>320731.8</v>
      </c>
      <c r="Z1199" s="46">
        <v>49415.15787170743</v>
      </c>
      <c r="AA1199" s="47">
        <f>_xlfn.XLOOKUP($E1199,Main_OG!$D$1:$D$766,Main_OG!AJ$1:AJ$766,"")</f>
        <v>112440262</v>
      </c>
      <c r="AB1199" s="47">
        <f>_xlfn.XLOOKUP($E1199,Main_OG!$D$1:$D$766,Main_OG!AK$1:AK$766,"")</f>
        <v>552818</v>
      </c>
      <c r="AC1199" s="47">
        <f>_xlfn.XLOOKUP($E1199,Main_OG!$D$1:$D$766,Main_OG!AL$1:AL$766,"")</f>
        <v>111625950</v>
      </c>
      <c r="AD1199" s="47">
        <f>_xlfn.XLOOKUP($E1199,Main_OG!$D$1:$D$766,Main_OG!AM$1:AM$766,"")</f>
        <v>0</v>
      </c>
    </row>
    <row r="1200" spans="1:30" x14ac:dyDescent="0.35">
      <c r="A1200" s="36" t="s">
        <v>2272</v>
      </c>
      <c r="B1200" s="45" t="s">
        <v>310</v>
      </c>
      <c r="C1200" s="45" t="s">
        <v>4437</v>
      </c>
      <c r="D1200" s="36" t="s">
        <v>4505</v>
      </c>
      <c r="E1200" s="36" t="str">
        <f t="shared" si="54"/>
        <v>2011_IN</v>
      </c>
      <c r="F1200" s="45">
        <v>2011</v>
      </c>
      <c r="G1200" s="45">
        <f>_xlfn.XLOOKUP(I1200,Main_OG!$B$1:$B$766,Main_OG!$O$1:$O$766,"")</f>
        <v>0</v>
      </c>
      <c r="H1200" s="45">
        <f>_xlfn.XLOOKUP(E1200,Main_OG!$D$1:$D$766,Main_OG!$J$1:$J$766,"")</f>
        <v>0</v>
      </c>
      <c r="I1200" s="45" t="s">
        <v>310</v>
      </c>
      <c r="J1200" s="45" t="str">
        <f t="shared" si="55"/>
        <v>Indianapolis Power &amp; Light Co_IN</v>
      </c>
      <c r="K1200" s="45" t="str">
        <f t="shared" si="56"/>
        <v>Indianapolis Power Light Co_IN</v>
      </c>
      <c r="L1200" s="45" t="s">
        <v>2278</v>
      </c>
      <c r="M1200" s="45">
        <v>0</v>
      </c>
      <c r="N1200" s="45">
        <v>47761</v>
      </c>
      <c r="O1200" s="45">
        <v>4705</v>
      </c>
      <c r="P1200" s="45">
        <v>415729</v>
      </c>
      <c r="Q1200" s="45">
        <v>0</v>
      </c>
      <c r="R1200" s="45">
        <v>1946122</v>
      </c>
      <c r="S1200" s="45">
        <v>7017391</v>
      </c>
      <c r="T1200" s="45">
        <v>5265501</v>
      </c>
      <c r="U1200" s="45">
        <v>0</v>
      </c>
      <c r="V1200" s="45">
        <v>9.5</v>
      </c>
      <c r="W1200" s="45">
        <v>6.88</v>
      </c>
      <c r="X1200" s="45">
        <v>8.32</v>
      </c>
      <c r="Y1200" s="46">
        <v>321532.79999999999</v>
      </c>
      <c r="Z1200" s="46">
        <v>49335.655376117225</v>
      </c>
      <c r="AA1200" s="47">
        <f>_xlfn.XLOOKUP($E1200,Main_OG!$D$1:$D$766,Main_OG!AJ$1:AJ$766,"")</f>
        <v>105179496</v>
      </c>
      <c r="AB1200" s="47">
        <f>_xlfn.XLOOKUP($E1200,Main_OG!$D$1:$D$766,Main_OG!AK$1:AK$766,"")</f>
        <v>3482912.4</v>
      </c>
      <c r="AC1200" s="47">
        <f>_xlfn.XLOOKUP($E1200,Main_OG!$D$1:$D$766,Main_OG!AL$1:AL$766,"")</f>
        <v>161515530</v>
      </c>
      <c r="AD1200" s="47">
        <f>_xlfn.XLOOKUP($E1200,Main_OG!$D$1:$D$766,Main_OG!AM$1:AM$766,"")</f>
        <v>0</v>
      </c>
    </row>
    <row r="1201" spans="1:30" x14ac:dyDescent="0.35">
      <c r="A1201" s="36" t="s">
        <v>2272</v>
      </c>
      <c r="B1201" s="45" t="s">
        <v>310</v>
      </c>
      <c r="C1201" s="45" t="s">
        <v>4437</v>
      </c>
      <c r="D1201" s="36" t="s">
        <v>4505</v>
      </c>
      <c r="E1201" s="36" t="str">
        <f t="shared" si="54"/>
        <v>2012_IN</v>
      </c>
      <c r="F1201" s="45">
        <v>2012</v>
      </c>
      <c r="G1201" s="45">
        <f>_xlfn.XLOOKUP(I1201,Main_OG!$B$1:$B$766,Main_OG!$O$1:$O$766,"")</f>
        <v>0</v>
      </c>
      <c r="H1201" s="45">
        <f>_xlfn.XLOOKUP(E1201,Main_OG!$D$1:$D$766,Main_OG!$J$1:$J$766,"")</f>
        <v>0</v>
      </c>
      <c r="I1201" s="45" t="s">
        <v>310</v>
      </c>
      <c r="J1201" s="45" t="str">
        <f t="shared" si="55"/>
        <v>Indianapolis Power &amp; Light Co_IN</v>
      </c>
      <c r="K1201" s="45" t="str">
        <f t="shared" si="56"/>
        <v>Indianapolis Power Light Co_IN</v>
      </c>
      <c r="L1201" s="45" t="s">
        <v>2279</v>
      </c>
      <c r="M1201" s="45">
        <v>0</v>
      </c>
      <c r="N1201" s="45">
        <v>47972</v>
      </c>
      <c r="O1201" s="45">
        <v>4711</v>
      </c>
      <c r="P1201" s="45">
        <v>418278</v>
      </c>
      <c r="Q1201" s="45">
        <v>0</v>
      </c>
      <c r="R1201" s="45">
        <v>1921196</v>
      </c>
      <c r="S1201" s="45">
        <v>6950119</v>
      </c>
      <c r="T1201" s="45">
        <v>5144104</v>
      </c>
      <c r="U1201" s="45">
        <v>0</v>
      </c>
      <c r="V1201" s="45">
        <v>10.080596</v>
      </c>
      <c r="W1201" s="45">
        <v>7.3603632000000001</v>
      </c>
      <c r="X1201" s="45">
        <v>9.0646106999999994</v>
      </c>
      <c r="Y1201" s="46">
        <v>323876.2</v>
      </c>
      <c r="Z1201" s="46">
        <v>49530.011443665069</v>
      </c>
      <c r="AA1201" s="47">
        <f>_xlfn.XLOOKUP($E1201,Main_OG!$D$1:$D$766,Main_OG!AJ$1:AJ$766,"")</f>
        <v>93173864</v>
      </c>
      <c r="AB1201" s="47">
        <f>_xlfn.XLOOKUP($E1201,Main_OG!$D$1:$D$766,Main_OG!AK$1:AK$766,"")</f>
        <v>2478722</v>
      </c>
      <c r="AC1201" s="47">
        <f>_xlfn.XLOOKUP($E1201,Main_OG!$D$1:$D$766,Main_OG!AL$1:AL$766,"")</f>
        <v>226471182</v>
      </c>
      <c r="AD1201" s="47">
        <f>_xlfn.XLOOKUP($E1201,Main_OG!$D$1:$D$766,Main_OG!AM$1:AM$766,"")</f>
        <v>0</v>
      </c>
    </row>
    <row r="1202" spans="1:30" x14ac:dyDescent="0.35">
      <c r="A1202" s="36" t="s">
        <v>2272</v>
      </c>
      <c r="B1202" s="45" t="s">
        <v>310</v>
      </c>
      <c r="C1202" s="45" t="s">
        <v>4437</v>
      </c>
      <c r="D1202" s="36" t="s">
        <v>4505</v>
      </c>
      <c r="E1202" s="36" t="str">
        <f t="shared" si="54"/>
        <v>2013_IN</v>
      </c>
      <c r="F1202" s="45">
        <v>2013</v>
      </c>
      <c r="G1202" s="45">
        <f>_xlfn.XLOOKUP(I1202,Main_OG!$B$1:$B$766,Main_OG!$O$1:$O$766,"")</f>
        <v>0</v>
      </c>
      <c r="H1202" s="45">
        <f>_xlfn.XLOOKUP(E1202,Main_OG!$D$1:$D$766,Main_OG!$J$1:$J$766,"")</f>
        <v>0</v>
      </c>
      <c r="I1202" s="45" t="s">
        <v>310</v>
      </c>
      <c r="J1202" s="45" t="str">
        <f t="shared" si="55"/>
        <v>Indianapolis Power &amp; Light Co_IN</v>
      </c>
      <c r="K1202" s="45" t="str">
        <f t="shared" si="56"/>
        <v>Indianapolis Power Light Co_IN</v>
      </c>
      <c r="L1202" s="45" t="s">
        <v>2280</v>
      </c>
      <c r="M1202" s="45">
        <v>0</v>
      </c>
      <c r="N1202" s="45">
        <v>47188</v>
      </c>
      <c r="O1202" s="45">
        <v>4904</v>
      </c>
      <c r="P1202" s="45">
        <v>422029</v>
      </c>
      <c r="Q1202" s="45">
        <v>0</v>
      </c>
      <c r="R1202" s="45">
        <v>1939604</v>
      </c>
      <c r="S1202" s="45">
        <v>6846450</v>
      </c>
      <c r="T1202" s="45">
        <v>5242466</v>
      </c>
      <c r="U1202" s="45">
        <v>0</v>
      </c>
      <c r="V1202" s="45">
        <v>10.059476</v>
      </c>
      <c r="W1202" s="45">
        <v>7.3747417000000004</v>
      </c>
      <c r="X1202" s="45">
        <v>9.0154136999999999</v>
      </c>
      <c r="Y1202" s="46">
        <v>333207.40000000002</v>
      </c>
      <c r="Z1202" s="46">
        <v>50712.060968788879</v>
      </c>
      <c r="AA1202" s="47">
        <f>_xlfn.XLOOKUP($E1202,Main_OG!$D$1:$D$766,Main_OG!AJ$1:AJ$766,"")</f>
        <v>93043302</v>
      </c>
      <c r="AB1202" s="47">
        <f>_xlfn.XLOOKUP($E1202,Main_OG!$D$1:$D$766,Main_OG!AK$1:AK$766,"")</f>
        <v>3942861.4</v>
      </c>
      <c r="AC1202" s="47">
        <f>_xlfn.XLOOKUP($E1202,Main_OG!$D$1:$D$766,Main_OG!AL$1:AL$766,"")</f>
        <v>153252544</v>
      </c>
      <c r="AD1202" s="47">
        <f>_xlfn.XLOOKUP($E1202,Main_OG!$D$1:$D$766,Main_OG!AM$1:AM$766,"")</f>
        <v>0</v>
      </c>
    </row>
    <row r="1203" spans="1:30" x14ac:dyDescent="0.35">
      <c r="A1203" s="36" t="s">
        <v>2272</v>
      </c>
      <c r="B1203" s="45" t="s">
        <v>310</v>
      </c>
      <c r="C1203" s="45" t="s">
        <v>4437</v>
      </c>
      <c r="D1203" s="36" t="s">
        <v>4505</v>
      </c>
      <c r="E1203" s="36" t="str">
        <f t="shared" si="54"/>
        <v>2014_IN</v>
      </c>
      <c r="F1203" s="45">
        <v>2014</v>
      </c>
      <c r="G1203" s="45">
        <f>_xlfn.XLOOKUP(I1203,Main_OG!$B$1:$B$766,Main_OG!$O$1:$O$766,"")</f>
        <v>0</v>
      </c>
      <c r="H1203" s="45">
        <f>_xlfn.XLOOKUP(E1203,Main_OG!$D$1:$D$766,Main_OG!$J$1:$J$766,"")</f>
        <v>0</v>
      </c>
      <c r="I1203" s="45" t="s">
        <v>310</v>
      </c>
      <c r="J1203" s="45" t="str">
        <f t="shared" si="55"/>
        <v>Indianapolis Power &amp; Light Co_IN</v>
      </c>
      <c r="K1203" s="45" t="str">
        <f t="shared" si="56"/>
        <v>Indianapolis Power Light Co_IN</v>
      </c>
      <c r="L1203" s="45" t="s">
        <v>2281</v>
      </c>
      <c r="M1203" s="45">
        <v>0</v>
      </c>
      <c r="N1203" s="45">
        <v>48309</v>
      </c>
      <c r="O1203" s="45">
        <v>4860</v>
      </c>
      <c r="P1203" s="45">
        <v>424752</v>
      </c>
      <c r="Q1203" s="45">
        <v>0</v>
      </c>
      <c r="R1203" s="45">
        <v>1942701</v>
      </c>
      <c r="S1203" s="45">
        <v>6782361</v>
      </c>
      <c r="T1203" s="45">
        <v>5269008</v>
      </c>
      <c r="U1203" s="45">
        <v>0</v>
      </c>
      <c r="V1203" s="45">
        <v>10.457090000000001</v>
      </c>
      <c r="W1203" s="45">
        <v>7.7936135000000002</v>
      </c>
      <c r="X1203" s="45">
        <v>9.2195912</v>
      </c>
      <c r="Y1203" s="46">
        <v>343827.8</v>
      </c>
      <c r="Z1203" s="46">
        <v>52126.563007171448</v>
      </c>
      <c r="AA1203" s="47">
        <f>_xlfn.XLOOKUP($E1203,Main_OG!$D$1:$D$766,Main_OG!AJ$1:AJ$766,"")</f>
        <v>97120070</v>
      </c>
      <c r="AB1203" s="47">
        <f>_xlfn.XLOOKUP($E1203,Main_OG!$D$1:$D$766,Main_OG!AK$1:AK$766,"")</f>
        <v>4299352</v>
      </c>
      <c r="AC1203" s="47">
        <f>_xlfn.XLOOKUP($E1203,Main_OG!$D$1:$D$766,Main_OG!AL$1:AL$766,"")</f>
        <v>151931500</v>
      </c>
      <c r="AD1203" s="47">
        <f>_xlfn.XLOOKUP($E1203,Main_OG!$D$1:$D$766,Main_OG!AM$1:AM$766,"")</f>
        <v>0</v>
      </c>
    </row>
    <row r="1204" spans="1:30" x14ac:dyDescent="0.35">
      <c r="A1204" s="36" t="s">
        <v>2272</v>
      </c>
      <c r="B1204" s="45" t="s">
        <v>310</v>
      </c>
      <c r="C1204" s="45" t="s">
        <v>4437</v>
      </c>
      <c r="D1204" s="36" t="s">
        <v>4505</v>
      </c>
      <c r="E1204" s="36" t="str">
        <f t="shared" si="54"/>
        <v>2015_IN</v>
      </c>
      <c r="F1204" s="45">
        <v>2015</v>
      </c>
      <c r="G1204" s="45">
        <f>_xlfn.XLOOKUP(I1204,Main_OG!$B$1:$B$766,Main_OG!$O$1:$O$766,"")</f>
        <v>0</v>
      </c>
      <c r="H1204" s="45">
        <f>_xlfn.XLOOKUP(E1204,Main_OG!$D$1:$D$766,Main_OG!$J$1:$J$766,"")</f>
        <v>0</v>
      </c>
      <c r="I1204" s="45" t="s">
        <v>310</v>
      </c>
      <c r="J1204" s="45" t="str">
        <f t="shared" si="55"/>
        <v>Indianapolis Power &amp; Light Co_IN</v>
      </c>
      <c r="K1204" s="45" t="str">
        <f t="shared" si="56"/>
        <v>Indianapolis Power Light Co_IN</v>
      </c>
      <c r="L1204" s="45" t="s">
        <v>2282</v>
      </c>
      <c r="M1204" s="45">
        <v>0</v>
      </c>
      <c r="N1204" s="45">
        <v>48779</v>
      </c>
      <c r="O1204" s="45">
        <v>4830</v>
      </c>
      <c r="P1204" s="45">
        <v>431182</v>
      </c>
      <c r="Q1204" s="45">
        <v>0</v>
      </c>
      <c r="R1204" s="45">
        <v>1886170</v>
      </c>
      <c r="S1204" s="45">
        <v>6760696</v>
      </c>
      <c r="T1204" s="45">
        <v>5061853</v>
      </c>
      <c r="U1204" s="45">
        <v>0</v>
      </c>
      <c r="V1204" s="45">
        <v>10.719552999999999</v>
      </c>
      <c r="W1204" s="45">
        <v>7.7998922000000004</v>
      </c>
      <c r="X1204" s="45">
        <v>9.5018366000000007</v>
      </c>
      <c r="Y1204" s="46">
        <v>341205.2</v>
      </c>
      <c r="Z1204" s="46">
        <v>51608.28757175817</v>
      </c>
      <c r="AA1204" s="47">
        <f>_xlfn.XLOOKUP($E1204,Main_OG!$D$1:$D$766,Main_OG!AJ$1:AJ$766,"")</f>
        <v>78232886</v>
      </c>
      <c r="AB1204" s="47">
        <f>_xlfn.XLOOKUP($E1204,Main_OG!$D$1:$D$766,Main_OG!AK$1:AK$766,"")</f>
        <v>4439134</v>
      </c>
      <c r="AC1204" s="47">
        <f>_xlfn.XLOOKUP($E1204,Main_OG!$D$1:$D$766,Main_OG!AL$1:AL$766,"")</f>
        <v>250128744</v>
      </c>
      <c r="AD1204" s="47">
        <f>_xlfn.XLOOKUP($E1204,Main_OG!$D$1:$D$766,Main_OG!AM$1:AM$766,"")</f>
        <v>0</v>
      </c>
    </row>
    <row r="1205" spans="1:30" x14ac:dyDescent="0.35">
      <c r="A1205" s="36" t="s">
        <v>2272</v>
      </c>
      <c r="B1205" s="45" t="s">
        <v>310</v>
      </c>
      <c r="C1205" s="45" t="s">
        <v>4437</v>
      </c>
      <c r="D1205" s="36" t="s">
        <v>4505</v>
      </c>
      <c r="E1205" s="36" t="str">
        <f t="shared" si="54"/>
        <v>2016_IN</v>
      </c>
      <c r="F1205" s="45">
        <v>2016</v>
      </c>
      <c r="G1205" s="45">
        <f>_xlfn.XLOOKUP(I1205,Main_OG!$B$1:$B$766,Main_OG!$O$1:$O$766,"")</f>
        <v>0</v>
      </c>
      <c r="H1205" s="45">
        <f>_xlfn.XLOOKUP(E1205,Main_OG!$D$1:$D$766,Main_OG!$J$1:$J$766,"")</f>
        <v>0</v>
      </c>
      <c r="I1205" s="45" t="s">
        <v>310</v>
      </c>
      <c r="J1205" s="45" t="str">
        <f t="shared" si="55"/>
        <v>Indianapolis Power &amp; Light Co_IN</v>
      </c>
      <c r="K1205" s="45" t="str">
        <f t="shared" si="56"/>
        <v>Indianapolis Power Light Co_IN</v>
      </c>
      <c r="L1205" s="45" t="s">
        <v>2283</v>
      </c>
      <c r="M1205" s="45">
        <v>0</v>
      </c>
      <c r="N1205" s="45">
        <v>49115</v>
      </c>
      <c r="O1205" s="45">
        <v>4737</v>
      </c>
      <c r="P1205" s="45">
        <v>432975</v>
      </c>
      <c r="Q1205" s="45">
        <v>0</v>
      </c>
      <c r="R1205" s="45">
        <v>1902652</v>
      </c>
      <c r="S1205" s="45">
        <v>6624798</v>
      </c>
      <c r="T1205" s="45">
        <v>5151841</v>
      </c>
      <c r="U1205" s="45">
        <v>0</v>
      </c>
      <c r="V1205" s="45">
        <v>11.474826</v>
      </c>
      <c r="W1205" s="45">
        <v>8.4246493000000005</v>
      </c>
      <c r="X1205" s="45">
        <v>10.337353</v>
      </c>
      <c r="Y1205" s="46">
        <v>348439.2</v>
      </c>
      <c r="Z1205" s="46">
        <v>52492.400455686424</v>
      </c>
      <c r="AA1205" s="47">
        <f>_xlfn.XLOOKUP($E1205,Main_OG!$D$1:$D$766,Main_OG!AJ$1:AJ$766,"")</f>
        <v>72028054</v>
      </c>
      <c r="AB1205" s="47">
        <f>_xlfn.XLOOKUP($E1205,Main_OG!$D$1:$D$766,Main_OG!AK$1:AK$766,"")</f>
        <v>1994116</v>
      </c>
      <c r="AC1205" s="47">
        <f>_xlfn.XLOOKUP($E1205,Main_OG!$D$1:$D$766,Main_OG!AL$1:AL$766,"")</f>
        <v>304810926</v>
      </c>
      <c r="AD1205" s="47">
        <f>_xlfn.XLOOKUP($E1205,Main_OG!$D$1:$D$766,Main_OG!AM$1:AM$766,"")</f>
        <v>0</v>
      </c>
    </row>
    <row r="1206" spans="1:30" x14ac:dyDescent="0.35">
      <c r="A1206" s="36" t="s">
        <v>2272</v>
      </c>
      <c r="B1206" s="45" t="s">
        <v>310</v>
      </c>
      <c r="C1206" s="45" t="s">
        <v>4437</v>
      </c>
      <c r="D1206" s="36" t="s">
        <v>4505</v>
      </c>
      <c r="E1206" s="36" t="str">
        <f t="shared" si="54"/>
        <v>2017_IN</v>
      </c>
      <c r="F1206" s="45">
        <v>2017</v>
      </c>
      <c r="G1206" s="45">
        <f>_xlfn.XLOOKUP(I1206,Main_OG!$B$1:$B$766,Main_OG!$O$1:$O$766,"")</f>
        <v>0</v>
      </c>
      <c r="H1206" s="45">
        <f>_xlfn.XLOOKUP(E1206,Main_OG!$D$1:$D$766,Main_OG!$J$1:$J$766,"")</f>
        <v>0</v>
      </c>
      <c r="I1206" s="45" t="s">
        <v>310</v>
      </c>
      <c r="J1206" s="45" t="str">
        <f t="shared" si="55"/>
        <v>Indianapolis Power &amp; Light Co_IN</v>
      </c>
      <c r="K1206" s="45" t="str">
        <f t="shared" si="56"/>
        <v>Indianapolis Power Light Co_IN</v>
      </c>
      <c r="L1206" s="45" t="s">
        <v>2284</v>
      </c>
      <c r="M1206" s="45">
        <v>0</v>
      </c>
      <c r="N1206" s="45">
        <v>49386</v>
      </c>
      <c r="O1206" s="45">
        <v>4841</v>
      </c>
      <c r="P1206" s="45">
        <v>437120</v>
      </c>
      <c r="Q1206" s="45">
        <v>0</v>
      </c>
      <c r="R1206" s="45">
        <v>1848907</v>
      </c>
      <c r="S1206" s="45">
        <v>6452049</v>
      </c>
      <c r="T1206" s="45">
        <v>4915435</v>
      </c>
      <c r="U1206" s="45">
        <v>0</v>
      </c>
      <c r="V1206" s="45">
        <v>11.537411000000001</v>
      </c>
      <c r="W1206" s="45">
        <v>8.7836903</v>
      </c>
      <c r="X1206" s="45">
        <v>10.953944</v>
      </c>
      <c r="Y1206" s="46">
        <v>357535.8</v>
      </c>
      <c r="Z1206" s="46">
        <v>53667.389765460211</v>
      </c>
      <c r="AA1206" s="47">
        <f>_xlfn.XLOOKUP($E1206,Main_OG!$D$1:$D$766,Main_OG!AJ$1:AJ$766,"")</f>
        <v>70900324</v>
      </c>
      <c r="AB1206" s="47">
        <f>_xlfn.XLOOKUP($E1206,Main_OG!$D$1:$D$766,Main_OG!AK$1:AK$766,"")</f>
        <v>431220</v>
      </c>
      <c r="AC1206" s="47">
        <f>_xlfn.XLOOKUP($E1206,Main_OG!$D$1:$D$766,Main_OG!AL$1:AL$766,"")</f>
        <v>272616566</v>
      </c>
      <c r="AD1206" s="47">
        <f>_xlfn.XLOOKUP($E1206,Main_OG!$D$1:$D$766,Main_OG!AM$1:AM$766,"")</f>
        <v>0</v>
      </c>
    </row>
    <row r="1207" spans="1:30" x14ac:dyDescent="0.35">
      <c r="A1207" s="36" t="s">
        <v>2272</v>
      </c>
      <c r="B1207" s="45" t="s">
        <v>310</v>
      </c>
      <c r="C1207" s="45" t="s">
        <v>4437</v>
      </c>
      <c r="D1207" s="36" t="s">
        <v>4505</v>
      </c>
      <c r="E1207" s="36" t="str">
        <f t="shared" si="54"/>
        <v>2018_IN</v>
      </c>
      <c r="F1207" s="45">
        <v>2018</v>
      </c>
      <c r="G1207" s="45">
        <f>_xlfn.XLOOKUP(I1207,Main_OG!$B$1:$B$766,Main_OG!$O$1:$O$766,"")</f>
        <v>0</v>
      </c>
      <c r="H1207" s="45">
        <f>_xlfn.XLOOKUP(E1207,Main_OG!$D$1:$D$766,Main_OG!$J$1:$J$766,"")</f>
        <v>0</v>
      </c>
      <c r="I1207" s="45" t="s">
        <v>310</v>
      </c>
      <c r="J1207" s="45" t="str">
        <f t="shared" si="55"/>
        <v>Indianapolis Power &amp; Light Co_IN</v>
      </c>
      <c r="K1207" s="45" t="str">
        <f t="shared" si="56"/>
        <v>Indianapolis Power Light Co_IN</v>
      </c>
      <c r="L1207" s="45" t="s">
        <v>2285</v>
      </c>
      <c r="M1207" s="45">
        <v>0</v>
      </c>
      <c r="N1207" s="45">
        <v>49867</v>
      </c>
      <c r="O1207" s="45">
        <v>4792</v>
      </c>
      <c r="P1207" s="45">
        <v>440693</v>
      </c>
      <c r="Q1207" s="45">
        <v>0</v>
      </c>
      <c r="R1207" s="45">
        <v>1953826</v>
      </c>
      <c r="S1207" s="45">
        <v>6561892</v>
      </c>
      <c r="T1207" s="45">
        <v>5334848</v>
      </c>
      <c r="U1207" s="45">
        <v>0</v>
      </c>
      <c r="V1207" s="45">
        <v>11.681336999999999</v>
      </c>
      <c r="W1207" s="45">
        <v>8.6742512999999999</v>
      </c>
      <c r="X1207" s="45">
        <v>11.033303999999999</v>
      </c>
      <c r="Y1207" s="46">
        <v>368762.9</v>
      </c>
      <c r="Z1207" s="46">
        <v>55051.719934713554</v>
      </c>
      <c r="AA1207" s="47">
        <f>_xlfn.XLOOKUP($E1207,Main_OG!$D$1:$D$766,Main_OG!AJ$1:AJ$766,"")</f>
        <v>78159404</v>
      </c>
      <c r="AB1207" s="47">
        <f>_xlfn.XLOOKUP($E1207,Main_OG!$D$1:$D$766,Main_OG!AK$1:AK$766,"")</f>
        <v>466420</v>
      </c>
      <c r="AC1207" s="47">
        <f>_xlfn.XLOOKUP($E1207,Main_OG!$D$1:$D$766,Main_OG!AL$1:AL$766,"")</f>
        <v>401723314</v>
      </c>
      <c r="AD1207" s="47">
        <f>_xlfn.XLOOKUP($E1207,Main_OG!$D$1:$D$766,Main_OG!AM$1:AM$766,"")</f>
        <v>0</v>
      </c>
    </row>
    <row r="1208" spans="1:30" x14ac:dyDescent="0.35">
      <c r="A1208" s="36" t="s">
        <v>2272</v>
      </c>
      <c r="B1208" s="45" t="s">
        <v>310</v>
      </c>
      <c r="C1208" s="45" t="s">
        <v>4437</v>
      </c>
      <c r="D1208" s="36" t="s">
        <v>4505</v>
      </c>
      <c r="E1208" s="36" t="str">
        <f t="shared" si="54"/>
        <v>2019_IN</v>
      </c>
      <c r="F1208" s="45">
        <v>2019</v>
      </c>
      <c r="G1208" s="45">
        <f>_xlfn.XLOOKUP(I1208,Main_OG!$B$1:$B$766,Main_OG!$O$1:$O$766,"")</f>
        <v>0</v>
      </c>
      <c r="H1208" s="45">
        <f>_xlfn.XLOOKUP(E1208,Main_OG!$D$1:$D$766,Main_OG!$J$1:$J$766,"")</f>
        <v>0</v>
      </c>
      <c r="I1208" s="45" t="s">
        <v>310</v>
      </c>
      <c r="J1208" s="45" t="str">
        <f t="shared" si="55"/>
        <v>Indianapolis Power &amp; Light Co_IN</v>
      </c>
      <c r="K1208" s="45" t="str">
        <f t="shared" si="56"/>
        <v>Indianapolis Power Light Co_IN</v>
      </c>
      <c r="L1208" s="45" t="s">
        <v>2286</v>
      </c>
      <c r="M1208" s="45">
        <v>0</v>
      </c>
      <c r="N1208" s="45">
        <v>52560</v>
      </c>
      <c r="O1208" s="45">
        <v>5014</v>
      </c>
      <c r="P1208" s="45">
        <v>445624</v>
      </c>
      <c r="Q1208" s="45">
        <v>0</v>
      </c>
      <c r="R1208" s="45">
        <v>1878047</v>
      </c>
      <c r="S1208" s="45">
        <v>6285988</v>
      </c>
      <c r="T1208" s="45">
        <v>5200498</v>
      </c>
      <c r="U1208" s="45">
        <v>0</v>
      </c>
      <c r="V1208" s="45">
        <v>12.886520000000001</v>
      </c>
      <c r="W1208" s="45">
        <v>8.7043500999999992</v>
      </c>
      <c r="X1208" s="45">
        <v>11.245630999999999</v>
      </c>
      <c r="Y1208" s="46">
        <v>371044.5</v>
      </c>
      <c r="Z1208" s="46">
        <v>55124.639541465542</v>
      </c>
      <c r="AA1208" s="47">
        <f>_xlfn.XLOOKUP($E1208,Main_OG!$D$1:$D$766,Main_OG!AJ$1:AJ$766,"")</f>
        <v>61811568</v>
      </c>
      <c r="AB1208" s="47">
        <f>_xlfn.XLOOKUP($E1208,Main_OG!$D$1:$D$766,Main_OG!AK$1:AK$766,"")</f>
        <v>482386</v>
      </c>
      <c r="AC1208" s="47">
        <f>_xlfn.XLOOKUP($E1208,Main_OG!$D$1:$D$766,Main_OG!AL$1:AL$766,"")</f>
        <v>460073338</v>
      </c>
      <c r="AD1208" s="47">
        <f>_xlfn.XLOOKUP($E1208,Main_OG!$D$1:$D$766,Main_OG!AM$1:AM$766,"")</f>
        <v>0</v>
      </c>
    </row>
    <row r="1209" spans="1:30" x14ac:dyDescent="0.35">
      <c r="A1209" s="36" t="s">
        <v>2272</v>
      </c>
      <c r="B1209" s="45" t="s">
        <v>310</v>
      </c>
      <c r="C1209" s="45" t="s">
        <v>4437</v>
      </c>
      <c r="D1209" s="36" t="s">
        <v>4505</v>
      </c>
      <c r="E1209" s="36" t="str">
        <f t="shared" si="54"/>
        <v>2020_IN</v>
      </c>
      <c r="F1209" s="45">
        <v>2020</v>
      </c>
      <c r="G1209" s="45">
        <f>_xlfn.XLOOKUP(I1209,Main_OG!$B$1:$B$766,Main_OG!$O$1:$O$766,"")</f>
        <v>0</v>
      </c>
      <c r="H1209" s="45">
        <f>_xlfn.XLOOKUP(E1209,Main_OG!$D$1:$D$766,Main_OG!$J$1:$J$766,"")</f>
        <v>0</v>
      </c>
      <c r="I1209" s="45" t="s">
        <v>310</v>
      </c>
      <c r="J1209" s="45" t="str">
        <f t="shared" si="55"/>
        <v>Indianapolis Power &amp; Light Co_IN</v>
      </c>
      <c r="K1209" s="45" t="str">
        <f t="shared" si="56"/>
        <v>Indianapolis Power Light Co_IN</v>
      </c>
      <c r="L1209" s="45" t="s">
        <v>2287</v>
      </c>
      <c r="M1209" s="45">
        <v>0</v>
      </c>
      <c r="N1209" s="45">
        <v>54092</v>
      </c>
      <c r="O1209" s="45">
        <v>5574</v>
      </c>
      <c r="P1209" s="45">
        <v>0</v>
      </c>
      <c r="Q1209" s="45">
        <v>0</v>
      </c>
      <c r="R1209" s="45">
        <v>1702005</v>
      </c>
      <c r="S1209" s="45">
        <v>5987895</v>
      </c>
      <c r="T1209" s="45">
        <v>0</v>
      </c>
      <c r="U1209" s="45">
        <v>0</v>
      </c>
      <c r="V1209" s="45">
        <v>13.155367</v>
      </c>
      <c r="W1209" s="45">
        <v>8.5130417000000005</v>
      </c>
      <c r="X1209" s="45">
        <v>0</v>
      </c>
      <c r="Y1209" s="46">
        <v>359184.7</v>
      </c>
      <c r="Z1209" s="46">
        <v>53195.344379736154</v>
      </c>
      <c r="AA1209" s="47">
        <f>_xlfn.XLOOKUP($E1209,Main_OG!$D$1:$D$766,Main_OG!AJ$1:AJ$766,"")</f>
        <v>47841526</v>
      </c>
      <c r="AB1209" s="47">
        <f>_xlfn.XLOOKUP($E1209,Main_OG!$D$1:$D$766,Main_OG!AK$1:AK$766,"")</f>
        <v>459240</v>
      </c>
      <c r="AC1209" s="47">
        <f>_xlfn.XLOOKUP($E1209,Main_OG!$D$1:$D$766,Main_OG!AL$1:AL$766,"")</f>
        <v>472355552</v>
      </c>
      <c r="AD1209" s="47">
        <f>_xlfn.XLOOKUP($E1209,Main_OG!$D$1:$D$766,Main_OG!AM$1:AM$766,"")</f>
        <v>0</v>
      </c>
    </row>
    <row r="1210" spans="1:30" x14ac:dyDescent="0.35">
      <c r="A1210" s="36" t="s">
        <v>2288</v>
      </c>
      <c r="B1210" s="45" t="s">
        <v>533</v>
      </c>
      <c r="C1210" s="45" t="s">
        <v>4438</v>
      </c>
      <c r="D1210" s="36" t="s">
        <v>2288</v>
      </c>
      <c r="E1210" s="36" t="str">
        <f t="shared" si="54"/>
        <v>2006_IA</v>
      </c>
      <c r="F1210" s="45">
        <v>2006</v>
      </c>
      <c r="G1210" s="45">
        <f>_xlfn.XLOOKUP(I1210,Main_OG!$B$1:$B$766,Main_OG!$O$1:$O$766,"")</f>
        <v>0</v>
      </c>
      <c r="H1210" s="45">
        <f>_xlfn.XLOOKUP(E1210,Main_OG!$D$1:$D$766,Main_OG!$J$1:$J$766,"")</f>
        <v>0</v>
      </c>
      <c r="I1210" s="45" t="s">
        <v>533</v>
      </c>
      <c r="J1210" s="45" t="str">
        <f t="shared" si="55"/>
        <v>Interstate Power and Light Co_IA</v>
      </c>
      <c r="K1210" s="45" t="str">
        <f t="shared" si="56"/>
        <v>Interstate Power and Light Co_IA</v>
      </c>
      <c r="L1210" s="45" t="s">
        <v>2289</v>
      </c>
      <c r="M1210" s="45">
        <v>0</v>
      </c>
      <c r="N1210" s="45">
        <v>71954</v>
      </c>
      <c r="O1210" s="45">
        <v>2570</v>
      </c>
      <c r="P1210" s="45">
        <v>407313</v>
      </c>
      <c r="Q1210" s="45">
        <v>0</v>
      </c>
      <c r="R1210" s="45">
        <v>319288</v>
      </c>
      <c r="S1210" s="45">
        <v>417287</v>
      </c>
      <c r="T1210" s="45">
        <v>432427</v>
      </c>
      <c r="U1210" s="45">
        <v>0</v>
      </c>
      <c r="V1210" s="45">
        <v>8.6298089072813404</v>
      </c>
      <c r="W1210" s="45">
        <v>5.6549030268428577</v>
      </c>
      <c r="X1210" s="45">
        <v>11.52984013077713</v>
      </c>
      <c r="Y1210" s="46">
        <v>155704.5</v>
      </c>
      <c r="Z1210" s="46">
        <v>52203.514733907228</v>
      </c>
      <c r="AA1210" s="47">
        <f>_xlfn.XLOOKUP($E1210,Main_OG!$D$1:$D$766,Main_OG!AJ$1:AJ$766,"")</f>
        <v>43370103.740000002</v>
      </c>
      <c r="AB1210" s="47">
        <f>_xlfn.XLOOKUP($E1210,Main_OG!$D$1:$D$766,Main_OG!AK$1:AK$766,"")</f>
        <v>952477.77999999991</v>
      </c>
      <c r="AC1210" s="47">
        <f>_xlfn.XLOOKUP($E1210,Main_OG!$D$1:$D$766,Main_OG!AL$1:AL$766,"")</f>
        <v>39319136.759999998</v>
      </c>
      <c r="AD1210" s="47">
        <f>_xlfn.XLOOKUP($E1210,Main_OG!$D$1:$D$766,Main_OG!AM$1:AM$766,"")</f>
        <v>5095442</v>
      </c>
    </row>
    <row r="1211" spans="1:30" x14ac:dyDescent="0.35">
      <c r="A1211" s="36" t="s">
        <v>2288</v>
      </c>
      <c r="B1211" s="45" t="s">
        <v>124</v>
      </c>
      <c r="C1211" s="45" t="s">
        <v>4438</v>
      </c>
      <c r="D1211" s="36" t="s">
        <v>2288</v>
      </c>
      <c r="E1211" s="36" t="str">
        <f t="shared" si="54"/>
        <v>2006_IL</v>
      </c>
      <c r="F1211" s="45">
        <v>2006</v>
      </c>
      <c r="G1211" s="45">
        <f>_xlfn.XLOOKUP(I1211,Main_OG!$B$1:$B$766,Main_OG!$O$1:$O$766,"")</f>
        <v>0</v>
      </c>
      <c r="H1211" s="45">
        <f>_xlfn.XLOOKUP(E1211,Main_OG!$D$1:$D$766,Main_OG!$J$1:$J$766,"")</f>
        <v>0</v>
      </c>
      <c r="I1211" s="45" t="s">
        <v>124</v>
      </c>
      <c r="J1211" s="45" t="str">
        <f t="shared" si="55"/>
        <v>Interstate Power and Light Co_IL</v>
      </c>
      <c r="K1211" s="45" t="str">
        <f t="shared" si="56"/>
        <v>Interstate Power and Light Co_IL</v>
      </c>
      <c r="L1211" s="45" t="s">
        <v>2290</v>
      </c>
      <c r="M1211" s="45">
        <v>0</v>
      </c>
      <c r="N1211" s="45">
        <v>1938</v>
      </c>
      <c r="O1211" s="45">
        <v>112</v>
      </c>
      <c r="P1211" s="45">
        <v>10761</v>
      </c>
      <c r="Q1211" s="45">
        <v>0</v>
      </c>
      <c r="R1211" s="45">
        <v>3917</v>
      </c>
      <c r="S1211" s="45">
        <v>11185</v>
      </c>
      <c r="T1211" s="45">
        <v>6828</v>
      </c>
      <c r="U1211" s="45">
        <v>0</v>
      </c>
      <c r="V1211" s="45">
        <v>7.5962377581693019</v>
      </c>
      <c r="W1211" s="45">
        <v>5.0528550777014818</v>
      </c>
      <c r="X1211" s="45">
        <v>7.7352697941566317</v>
      </c>
      <c r="Y1211" s="46">
        <v>759825.7</v>
      </c>
      <c r="Z1211" s="46">
        <v>60093.989578419096</v>
      </c>
      <c r="AA1211" s="47">
        <f>_xlfn.XLOOKUP($E1211,Main_OG!$D$1:$D$766,Main_OG!AJ$1:AJ$766,"")</f>
        <v>109031484.76000001</v>
      </c>
      <c r="AB1211" s="47">
        <f>_xlfn.XLOOKUP($E1211,Main_OG!$D$1:$D$766,Main_OG!AK$1:AK$766,"")</f>
        <v>575427.54000000015</v>
      </c>
      <c r="AC1211" s="47">
        <f>_xlfn.XLOOKUP($E1211,Main_OG!$D$1:$D$766,Main_OG!AL$1:AL$766,"")</f>
        <v>89313219.420000002</v>
      </c>
      <c r="AD1211" s="47">
        <f>_xlfn.XLOOKUP($E1211,Main_OG!$D$1:$D$766,Main_OG!AM$1:AM$766,"")</f>
        <v>94154140</v>
      </c>
    </row>
    <row r="1212" spans="1:30" x14ac:dyDescent="0.35">
      <c r="A1212" s="36" t="s">
        <v>2288</v>
      </c>
      <c r="B1212" s="45" t="s">
        <v>318</v>
      </c>
      <c r="C1212" s="45" t="s">
        <v>4438</v>
      </c>
      <c r="D1212" s="36" t="s">
        <v>2288</v>
      </c>
      <c r="E1212" s="36" t="str">
        <f t="shared" si="54"/>
        <v>2006_MN</v>
      </c>
      <c r="F1212" s="45">
        <v>2006</v>
      </c>
      <c r="G1212" s="45">
        <f>_xlfn.XLOOKUP(I1212,Main_OG!$B$1:$B$766,Main_OG!$O$1:$O$766,"")</f>
        <v>0</v>
      </c>
      <c r="H1212" s="45">
        <f>_xlfn.XLOOKUP(E1212,Main_OG!$D$1:$D$766,Main_OG!$J$1:$J$766,"")</f>
        <v>0</v>
      </c>
      <c r="I1212" s="45" t="s">
        <v>318</v>
      </c>
      <c r="J1212" s="45" t="str">
        <f t="shared" si="55"/>
        <v>Interstate Power and Light Co_MN</v>
      </c>
      <c r="K1212" s="45" t="str">
        <f t="shared" si="56"/>
        <v>Interstate Power and Light Co_MN</v>
      </c>
      <c r="L1212" s="45" t="s">
        <v>2291</v>
      </c>
      <c r="M1212" s="45">
        <v>0</v>
      </c>
      <c r="N1212" s="45">
        <v>6708</v>
      </c>
      <c r="O1212" s="45">
        <v>605</v>
      </c>
      <c r="P1212" s="45">
        <v>36297</v>
      </c>
      <c r="Q1212" s="45">
        <v>0</v>
      </c>
      <c r="R1212" s="45">
        <v>14221</v>
      </c>
      <c r="S1212" s="45">
        <v>26196</v>
      </c>
      <c r="T1212" s="45">
        <v>31965</v>
      </c>
      <c r="U1212" s="45">
        <v>0</v>
      </c>
      <c r="V1212" s="45">
        <v>8.9859028554458202</v>
      </c>
      <c r="W1212" s="45">
        <v>7.3049326979116422</v>
      </c>
      <c r="X1212" s="45">
        <v>10.035098514434971</v>
      </c>
      <c r="Y1212" s="46">
        <v>302272.7</v>
      </c>
      <c r="Z1212" s="46">
        <v>58539.649524407119</v>
      </c>
      <c r="AA1212" s="47">
        <f>_xlfn.XLOOKUP($E1212,Main_OG!$D$1:$D$766,Main_OG!AJ$1:AJ$766,"")</f>
        <v>40108393.059999995</v>
      </c>
      <c r="AB1212" s="47">
        <f>_xlfn.XLOOKUP($E1212,Main_OG!$D$1:$D$766,Main_OG!AK$1:AK$766,"")</f>
        <v>1873358.9</v>
      </c>
      <c r="AC1212" s="47">
        <f>_xlfn.XLOOKUP($E1212,Main_OG!$D$1:$D$766,Main_OG!AL$1:AL$766,"")</f>
        <v>49856441.140000008</v>
      </c>
      <c r="AD1212" s="47">
        <f>_xlfn.XLOOKUP($E1212,Main_OG!$D$1:$D$766,Main_OG!AM$1:AM$766,"")</f>
        <v>13183418</v>
      </c>
    </row>
    <row r="1213" spans="1:30" x14ac:dyDescent="0.35">
      <c r="A1213" s="36" t="s">
        <v>2288</v>
      </c>
      <c r="B1213" s="45" t="s">
        <v>533</v>
      </c>
      <c r="C1213" s="45" t="s">
        <v>4438</v>
      </c>
      <c r="D1213" s="36" t="s">
        <v>2288</v>
      </c>
      <c r="E1213" s="36" t="str">
        <f t="shared" si="54"/>
        <v>2007_IA</v>
      </c>
      <c r="F1213" s="45">
        <v>2007</v>
      </c>
      <c r="G1213" s="45">
        <f>_xlfn.XLOOKUP(I1213,Main_OG!$B$1:$B$766,Main_OG!$O$1:$O$766,"")</f>
        <v>0</v>
      </c>
      <c r="H1213" s="45">
        <f>_xlfn.XLOOKUP(E1213,Main_OG!$D$1:$D$766,Main_OG!$J$1:$J$766,"")</f>
        <v>0</v>
      </c>
      <c r="I1213" s="45" t="s">
        <v>533</v>
      </c>
      <c r="J1213" s="45" t="str">
        <f t="shared" si="55"/>
        <v>Interstate Power and Light Co_IA</v>
      </c>
      <c r="K1213" s="45" t="str">
        <f t="shared" si="56"/>
        <v>Interstate Power and Light Co_IA</v>
      </c>
      <c r="L1213" s="45" t="s">
        <v>2292</v>
      </c>
      <c r="M1213" s="45">
        <v>0</v>
      </c>
      <c r="N1213" s="45">
        <v>72512</v>
      </c>
      <c r="O1213" s="45">
        <v>2657</v>
      </c>
      <c r="P1213" s="45">
        <v>408094</v>
      </c>
      <c r="Q1213" s="45">
        <v>0</v>
      </c>
      <c r="R1213" s="45">
        <v>301719</v>
      </c>
      <c r="S1213" s="45">
        <v>388969</v>
      </c>
      <c r="T1213" s="45">
        <v>419069</v>
      </c>
      <c r="U1213" s="45">
        <v>0</v>
      </c>
      <c r="V1213" s="45">
        <v>8.0500000000000007</v>
      </c>
      <c r="W1213" s="45">
        <v>5.21</v>
      </c>
      <c r="X1213" s="45">
        <v>10.83</v>
      </c>
      <c r="Y1213" s="46">
        <v>162838.1</v>
      </c>
      <c r="Z1213" s="46">
        <v>54293.627792900268</v>
      </c>
      <c r="AA1213" s="47">
        <f>_xlfn.XLOOKUP($E1213,Main_OG!$D$1:$D$766,Main_OG!AJ$1:AJ$766,"")</f>
        <v>46908620</v>
      </c>
      <c r="AB1213" s="47">
        <f>_xlfn.XLOOKUP($E1213,Main_OG!$D$1:$D$766,Main_OG!AK$1:AK$766,"")</f>
        <v>1414008</v>
      </c>
      <c r="AC1213" s="47">
        <f>_xlfn.XLOOKUP($E1213,Main_OG!$D$1:$D$766,Main_OG!AL$1:AL$766,"")</f>
        <v>51937094</v>
      </c>
      <c r="AD1213" s="47">
        <f>_xlfn.XLOOKUP($E1213,Main_OG!$D$1:$D$766,Main_OG!AM$1:AM$766,"")</f>
        <v>4518875</v>
      </c>
    </row>
    <row r="1214" spans="1:30" x14ac:dyDescent="0.35">
      <c r="A1214" s="36" t="s">
        <v>2288</v>
      </c>
      <c r="B1214" s="45" t="s">
        <v>124</v>
      </c>
      <c r="C1214" s="45" t="s">
        <v>4438</v>
      </c>
      <c r="D1214" s="36" t="s">
        <v>2288</v>
      </c>
      <c r="E1214" s="36" t="str">
        <f t="shared" si="54"/>
        <v>2007_IL</v>
      </c>
      <c r="F1214" s="45">
        <v>2007</v>
      </c>
      <c r="G1214" s="45">
        <f>_xlfn.XLOOKUP(I1214,Main_OG!$B$1:$B$766,Main_OG!$O$1:$O$766,"")</f>
        <v>0</v>
      </c>
      <c r="H1214" s="45">
        <f>_xlfn.XLOOKUP(E1214,Main_OG!$D$1:$D$766,Main_OG!$J$1:$J$766,"")</f>
        <v>0</v>
      </c>
      <c r="I1214" s="45" t="s">
        <v>124</v>
      </c>
      <c r="J1214" s="45" t="str">
        <f t="shared" si="55"/>
        <v>Interstate Power and Light Co_IL</v>
      </c>
      <c r="K1214" s="45" t="str">
        <f t="shared" si="56"/>
        <v>Interstate Power and Light Co_IL</v>
      </c>
      <c r="L1214" s="45" t="s">
        <v>2293</v>
      </c>
      <c r="M1214" s="45">
        <v>0</v>
      </c>
      <c r="N1214" s="45">
        <v>186</v>
      </c>
      <c r="O1214" s="45">
        <v>11</v>
      </c>
      <c r="P1214" s="45">
        <v>1046</v>
      </c>
      <c r="Q1214" s="45">
        <v>0</v>
      </c>
      <c r="R1214" s="45">
        <v>515</v>
      </c>
      <c r="S1214" s="45">
        <v>1463</v>
      </c>
      <c r="T1214" s="45">
        <v>1013</v>
      </c>
      <c r="U1214" s="45">
        <v>0</v>
      </c>
      <c r="V1214" s="45">
        <v>11</v>
      </c>
      <c r="W1214" s="45">
        <v>7.22</v>
      </c>
      <c r="X1214" s="45">
        <v>10.51</v>
      </c>
      <c r="Y1214" s="46">
        <v>769571.6</v>
      </c>
      <c r="Z1214" s="46">
        <v>60615.920174330764</v>
      </c>
      <c r="AA1214" s="47">
        <f>_xlfn.XLOOKUP($E1214,Main_OG!$D$1:$D$766,Main_OG!AJ$1:AJ$766,"")</f>
        <v>114124416</v>
      </c>
      <c r="AB1214" s="47">
        <f>_xlfn.XLOOKUP($E1214,Main_OG!$D$1:$D$766,Main_OG!AK$1:AK$766,"")</f>
        <v>546524</v>
      </c>
      <c r="AC1214" s="47">
        <f>_xlfn.XLOOKUP($E1214,Main_OG!$D$1:$D$766,Main_OG!AL$1:AL$766,"")</f>
        <v>132300866</v>
      </c>
      <c r="AD1214" s="47">
        <f>_xlfn.XLOOKUP($E1214,Main_OG!$D$1:$D$766,Main_OG!AM$1:AM$766,"")</f>
        <v>95728845</v>
      </c>
    </row>
    <row r="1215" spans="1:30" x14ac:dyDescent="0.35">
      <c r="A1215" s="36" t="s">
        <v>2288</v>
      </c>
      <c r="B1215" s="45" t="s">
        <v>318</v>
      </c>
      <c r="C1215" s="45" t="s">
        <v>4438</v>
      </c>
      <c r="D1215" s="36" t="s">
        <v>2288</v>
      </c>
      <c r="E1215" s="36" t="str">
        <f t="shared" si="54"/>
        <v>2007_MN</v>
      </c>
      <c r="F1215" s="45">
        <v>2007</v>
      </c>
      <c r="G1215" s="45">
        <f>_xlfn.XLOOKUP(I1215,Main_OG!$B$1:$B$766,Main_OG!$O$1:$O$766,"")</f>
        <v>0</v>
      </c>
      <c r="H1215" s="45">
        <f>_xlfn.XLOOKUP(E1215,Main_OG!$D$1:$D$766,Main_OG!$J$1:$J$766,"")</f>
        <v>0</v>
      </c>
      <c r="I1215" s="45" t="s">
        <v>318</v>
      </c>
      <c r="J1215" s="45" t="str">
        <f t="shared" si="55"/>
        <v>Interstate Power and Light Co_MN</v>
      </c>
      <c r="K1215" s="45" t="str">
        <f t="shared" si="56"/>
        <v>Interstate Power and Light Co_MN</v>
      </c>
      <c r="L1215" s="45" t="s">
        <v>2294</v>
      </c>
      <c r="M1215" s="45">
        <v>0</v>
      </c>
      <c r="N1215" s="45">
        <v>6756</v>
      </c>
      <c r="O1215" s="45">
        <v>608</v>
      </c>
      <c r="P1215" s="45">
        <v>36223</v>
      </c>
      <c r="Q1215" s="45">
        <v>0</v>
      </c>
      <c r="R1215" s="45">
        <v>13960</v>
      </c>
      <c r="S1215" s="45">
        <v>24798</v>
      </c>
      <c r="T1215" s="45">
        <v>31101</v>
      </c>
      <c r="U1215" s="45">
        <v>0</v>
      </c>
      <c r="V1215" s="45">
        <v>8.67</v>
      </c>
      <c r="W1215" s="45">
        <v>6.99</v>
      </c>
      <c r="X1215" s="45">
        <v>9.6199999999999992</v>
      </c>
      <c r="Y1215" s="46">
        <v>304208</v>
      </c>
      <c r="Z1215" s="46">
        <v>58420.61467547933</v>
      </c>
      <c r="AA1215" s="47">
        <f>_xlfn.XLOOKUP($E1215,Main_OG!$D$1:$D$766,Main_OG!AJ$1:AJ$766,"")</f>
        <v>39330384</v>
      </c>
      <c r="AB1215" s="47">
        <f>_xlfn.XLOOKUP($E1215,Main_OG!$D$1:$D$766,Main_OG!AK$1:AK$766,"")</f>
        <v>1622180</v>
      </c>
      <c r="AC1215" s="47">
        <f>_xlfn.XLOOKUP($E1215,Main_OG!$D$1:$D$766,Main_OG!AL$1:AL$766,"")</f>
        <v>68362874</v>
      </c>
      <c r="AD1215" s="47">
        <f>_xlfn.XLOOKUP($E1215,Main_OG!$D$1:$D$766,Main_OG!AM$1:AM$766,"")</f>
        <v>13103000</v>
      </c>
    </row>
    <row r="1216" spans="1:30" x14ac:dyDescent="0.35">
      <c r="A1216" s="36" t="s">
        <v>2288</v>
      </c>
      <c r="B1216" s="45" t="s">
        <v>533</v>
      </c>
      <c r="C1216" s="45" t="s">
        <v>4438</v>
      </c>
      <c r="D1216" s="36" t="s">
        <v>2288</v>
      </c>
      <c r="E1216" s="36" t="str">
        <f t="shared" si="54"/>
        <v>2008_IA</v>
      </c>
      <c r="F1216" s="45">
        <v>2008</v>
      </c>
      <c r="G1216" s="45">
        <f>_xlfn.XLOOKUP(I1216,Main_OG!$B$1:$B$766,Main_OG!$O$1:$O$766,"")</f>
        <v>0</v>
      </c>
      <c r="H1216" s="45">
        <f>_xlfn.XLOOKUP(E1216,Main_OG!$D$1:$D$766,Main_OG!$J$1:$J$766,"")</f>
        <v>0</v>
      </c>
      <c r="I1216" s="45" t="s">
        <v>533</v>
      </c>
      <c r="J1216" s="45" t="str">
        <f t="shared" si="55"/>
        <v>Interstate Power and Light Co_IA</v>
      </c>
      <c r="K1216" s="45" t="str">
        <f t="shared" si="56"/>
        <v>Interstate Power and Light Co_IA</v>
      </c>
      <c r="L1216" s="45" t="s">
        <v>2295</v>
      </c>
      <c r="M1216" s="45">
        <v>0</v>
      </c>
      <c r="N1216" s="45">
        <v>72705</v>
      </c>
      <c r="O1216" s="45">
        <v>2709</v>
      </c>
      <c r="P1216" s="45">
        <v>407695</v>
      </c>
      <c r="Q1216" s="45">
        <v>0</v>
      </c>
      <c r="R1216" s="45">
        <v>3751084</v>
      </c>
      <c r="S1216" s="45">
        <v>7444094</v>
      </c>
      <c r="T1216" s="45">
        <v>3894470</v>
      </c>
      <c r="U1216" s="45">
        <v>0</v>
      </c>
      <c r="V1216" s="45">
        <v>8.15</v>
      </c>
      <c r="W1216" s="45">
        <v>5.29</v>
      </c>
      <c r="X1216" s="45">
        <v>10.9</v>
      </c>
      <c r="Y1216" s="46">
        <v>160469.1</v>
      </c>
      <c r="Z1216" s="46">
        <v>53192.989504543657</v>
      </c>
      <c r="AA1216" s="47">
        <f>_xlfn.XLOOKUP($E1216,Main_OG!$D$1:$D$766,Main_OG!AJ$1:AJ$766,"")</f>
        <v>50287836</v>
      </c>
      <c r="AB1216" s="47">
        <f>_xlfn.XLOOKUP($E1216,Main_OG!$D$1:$D$766,Main_OG!AK$1:AK$766,"")</f>
        <v>678228</v>
      </c>
      <c r="AC1216" s="47">
        <f>_xlfn.XLOOKUP($E1216,Main_OG!$D$1:$D$766,Main_OG!AL$1:AL$766,"")</f>
        <v>35338738</v>
      </c>
      <c r="AD1216" s="47">
        <f>_xlfn.XLOOKUP($E1216,Main_OG!$D$1:$D$766,Main_OG!AM$1:AM$766,"")</f>
        <v>5282202</v>
      </c>
    </row>
    <row r="1217" spans="1:30" x14ac:dyDescent="0.35">
      <c r="A1217" s="36" t="s">
        <v>2288</v>
      </c>
      <c r="B1217" s="45" t="s">
        <v>318</v>
      </c>
      <c r="C1217" s="45" t="s">
        <v>4438</v>
      </c>
      <c r="D1217" s="36" t="s">
        <v>2288</v>
      </c>
      <c r="E1217" s="36" t="str">
        <f t="shared" si="54"/>
        <v>2008_MN</v>
      </c>
      <c r="F1217" s="45">
        <v>2008</v>
      </c>
      <c r="G1217" s="45">
        <f>_xlfn.XLOOKUP(I1217,Main_OG!$B$1:$B$766,Main_OG!$O$1:$O$766,"")</f>
        <v>0</v>
      </c>
      <c r="H1217" s="45">
        <f>_xlfn.XLOOKUP(E1217,Main_OG!$D$1:$D$766,Main_OG!$J$1:$J$766,"")</f>
        <v>0</v>
      </c>
      <c r="I1217" s="45" t="s">
        <v>318</v>
      </c>
      <c r="J1217" s="45" t="str">
        <f t="shared" si="55"/>
        <v>Interstate Power and Light Co_MN</v>
      </c>
      <c r="K1217" s="45" t="str">
        <f t="shared" si="56"/>
        <v>Interstate Power and Light Co_MN</v>
      </c>
      <c r="L1217" s="45" t="s">
        <v>2296</v>
      </c>
      <c r="M1217" s="45">
        <v>0</v>
      </c>
      <c r="N1217" s="45">
        <v>6758</v>
      </c>
      <c r="O1217" s="45">
        <v>613</v>
      </c>
      <c r="P1217" s="45">
        <v>36120</v>
      </c>
      <c r="Q1217" s="45">
        <v>0</v>
      </c>
      <c r="R1217" s="45">
        <v>159570</v>
      </c>
      <c r="S1217" s="45">
        <v>388347</v>
      </c>
      <c r="T1217" s="45">
        <v>323784</v>
      </c>
      <c r="U1217" s="45">
        <v>0</v>
      </c>
      <c r="V1217" s="45">
        <v>8.66</v>
      </c>
      <c r="W1217" s="45">
        <v>6.75</v>
      </c>
      <c r="X1217" s="45">
        <v>9.48</v>
      </c>
      <c r="Y1217" s="46">
        <v>309290.40000000002</v>
      </c>
      <c r="Z1217" s="46">
        <v>58945.938435888726</v>
      </c>
      <c r="AA1217" s="47">
        <f>_xlfn.XLOOKUP($E1217,Main_OG!$D$1:$D$766,Main_OG!AJ$1:AJ$766,"")</f>
        <v>38498824</v>
      </c>
      <c r="AB1217" s="47">
        <f>_xlfn.XLOOKUP($E1217,Main_OG!$D$1:$D$766,Main_OG!AK$1:AK$766,"")</f>
        <v>936312</v>
      </c>
      <c r="AC1217" s="47">
        <f>_xlfn.XLOOKUP($E1217,Main_OG!$D$1:$D$766,Main_OG!AL$1:AL$766,"")</f>
        <v>49682300</v>
      </c>
      <c r="AD1217" s="47">
        <f>_xlfn.XLOOKUP($E1217,Main_OG!$D$1:$D$766,Main_OG!AM$1:AM$766,"")</f>
        <v>12996838</v>
      </c>
    </row>
    <row r="1218" spans="1:30" x14ac:dyDescent="0.35">
      <c r="A1218" s="36" t="s">
        <v>2288</v>
      </c>
      <c r="B1218" s="45" t="s">
        <v>533</v>
      </c>
      <c r="C1218" s="45" t="s">
        <v>4438</v>
      </c>
      <c r="D1218" s="36" t="s">
        <v>2288</v>
      </c>
      <c r="E1218" s="36" t="str">
        <f t="shared" ref="E1218:E1281" si="57">_xlfn.CONCAT(F1218,"_",I1218)</f>
        <v>2009_IA</v>
      </c>
      <c r="F1218" s="45">
        <v>2009</v>
      </c>
      <c r="G1218" s="45">
        <f>_xlfn.XLOOKUP(I1218,Main_OG!$B$1:$B$766,Main_OG!$O$1:$O$766,"")</f>
        <v>0</v>
      </c>
      <c r="H1218" s="45">
        <f>_xlfn.XLOOKUP(E1218,Main_OG!$D$1:$D$766,Main_OG!$J$1:$J$766,"")</f>
        <v>0</v>
      </c>
      <c r="I1218" s="45" t="s">
        <v>533</v>
      </c>
      <c r="J1218" s="45" t="str">
        <f t="shared" ref="J1218:J1281" si="58">_xlfn.CONCAT(A1218,"_",B1218)</f>
        <v>Interstate Power and Light Co_IA</v>
      </c>
      <c r="K1218" s="45" t="str">
        <f t="shared" ref="K1218:K1281" si="59">_xlfn.CONCAT(D1218,"_",B1218)</f>
        <v>Interstate Power and Light Co_IA</v>
      </c>
      <c r="L1218" s="45" t="s">
        <v>2297</v>
      </c>
      <c r="M1218" s="45">
        <v>0</v>
      </c>
      <c r="N1218" s="45">
        <v>72896</v>
      </c>
      <c r="O1218" s="45">
        <v>2673</v>
      </c>
      <c r="P1218" s="45">
        <v>407098</v>
      </c>
      <c r="Q1218" s="45">
        <v>0</v>
      </c>
      <c r="R1218" s="45">
        <v>3691020</v>
      </c>
      <c r="S1218" s="45">
        <v>6556986</v>
      </c>
      <c r="T1218" s="45">
        <v>3793860</v>
      </c>
      <c r="U1218" s="45">
        <v>0</v>
      </c>
      <c r="V1218" s="45">
        <v>8.74</v>
      </c>
      <c r="W1218" s="45">
        <v>6.11</v>
      </c>
      <c r="X1218" s="45">
        <v>11.82</v>
      </c>
      <c r="Y1218" s="46">
        <v>156737.20000000001</v>
      </c>
      <c r="Z1218" s="46">
        <v>51679.49829699262</v>
      </c>
      <c r="AA1218" s="47">
        <f>_xlfn.XLOOKUP($E1218,Main_OG!$D$1:$D$766,Main_OG!AJ$1:AJ$766,"")</f>
        <v>46460690</v>
      </c>
      <c r="AB1218" s="47">
        <f>_xlfn.XLOOKUP($E1218,Main_OG!$D$1:$D$766,Main_OG!AK$1:AK$766,"")</f>
        <v>372868</v>
      </c>
      <c r="AC1218" s="47">
        <f>_xlfn.XLOOKUP($E1218,Main_OG!$D$1:$D$766,Main_OG!AL$1:AL$766,"")</f>
        <v>22000550</v>
      </c>
      <c r="AD1218" s="47">
        <f>_xlfn.XLOOKUP($E1218,Main_OG!$D$1:$D$766,Main_OG!AM$1:AM$766,"")</f>
        <v>4678931</v>
      </c>
    </row>
    <row r="1219" spans="1:30" x14ac:dyDescent="0.35">
      <c r="A1219" s="36" t="s">
        <v>2288</v>
      </c>
      <c r="B1219" s="45" t="s">
        <v>318</v>
      </c>
      <c r="C1219" s="45" t="s">
        <v>4438</v>
      </c>
      <c r="D1219" s="36" t="s">
        <v>2288</v>
      </c>
      <c r="E1219" s="36" t="str">
        <f t="shared" si="57"/>
        <v>2009_MN</v>
      </c>
      <c r="F1219" s="45">
        <v>2009</v>
      </c>
      <c r="G1219" s="45">
        <f>_xlfn.XLOOKUP(I1219,Main_OG!$B$1:$B$766,Main_OG!$O$1:$O$766,"")</f>
        <v>0</v>
      </c>
      <c r="H1219" s="45">
        <f>_xlfn.XLOOKUP(E1219,Main_OG!$D$1:$D$766,Main_OG!$J$1:$J$766,"")</f>
        <v>0</v>
      </c>
      <c r="I1219" s="45" t="s">
        <v>318</v>
      </c>
      <c r="J1219" s="45" t="str">
        <f t="shared" si="58"/>
        <v>Interstate Power and Light Co_MN</v>
      </c>
      <c r="K1219" s="45" t="str">
        <f t="shared" si="59"/>
        <v>Interstate Power and Light Co_MN</v>
      </c>
      <c r="L1219" s="45" t="s">
        <v>2298</v>
      </c>
      <c r="M1219" s="45">
        <v>0</v>
      </c>
      <c r="N1219" s="45">
        <v>6759</v>
      </c>
      <c r="O1219" s="45">
        <v>607</v>
      </c>
      <c r="P1219" s="45">
        <v>35990</v>
      </c>
      <c r="Q1219" s="45">
        <v>0</v>
      </c>
      <c r="R1219" s="45">
        <v>160199</v>
      </c>
      <c r="S1219" s="45">
        <v>355258</v>
      </c>
      <c r="T1219" s="45">
        <v>319151</v>
      </c>
      <c r="U1219" s="45">
        <v>0</v>
      </c>
      <c r="V1219" s="45">
        <v>8.81</v>
      </c>
      <c r="W1219" s="45">
        <v>7.06</v>
      </c>
      <c r="X1219" s="45">
        <v>9.5500000000000007</v>
      </c>
      <c r="Y1219" s="46">
        <v>296875.2</v>
      </c>
      <c r="Z1219" s="46">
        <v>56213.555888686722</v>
      </c>
      <c r="AA1219" s="47">
        <f>_xlfn.XLOOKUP($E1219,Main_OG!$D$1:$D$766,Main_OG!AJ$1:AJ$766,"")</f>
        <v>35428086</v>
      </c>
      <c r="AB1219" s="47">
        <f>_xlfn.XLOOKUP($E1219,Main_OG!$D$1:$D$766,Main_OG!AK$1:AK$766,"")</f>
        <v>267390</v>
      </c>
      <c r="AC1219" s="47">
        <f>_xlfn.XLOOKUP($E1219,Main_OG!$D$1:$D$766,Main_OG!AL$1:AL$766,"")</f>
        <v>47953964</v>
      </c>
      <c r="AD1219" s="47">
        <f>_xlfn.XLOOKUP($E1219,Main_OG!$D$1:$D$766,Main_OG!AM$1:AM$766,"")</f>
        <v>12393425</v>
      </c>
    </row>
    <row r="1220" spans="1:30" x14ac:dyDescent="0.35">
      <c r="A1220" s="36" t="s">
        <v>2288</v>
      </c>
      <c r="B1220" s="45" t="s">
        <v>533</v>
      </c>
      <c r="C1220" s="45" t="s">
        <v>4438</v>
      </c>
      <c r="D1220" s="36" t="s">
        <v>2288</v>
      </c>
      <c r="E1220" s="36" t="str">
        <f t="shared" si="57"/>
        <v>2010_IA</v>
      </c>
      <c r="F1220" s="45">
        <v>2010</v>
      </c>
      <c r="G1220" s="45">
        <f>_xlfn.XLOOKUP(I1220,Main_OG!$B$1:$B$766,Main_OG!$O$1:$O$766,"")</f>
        <v>0</v>
      </c>
      <c r="H1220" s="45">
        <f>_xlfn.XLOOKUP(E1220,Main_OG!$D$1:$D$766,Main_OG!$J$1:$J$766,"")</f>
        <v>0</v>
      </c>
      <c r="I1220" s="45" t="s">
        <v>533</v>
      </c>
      <c r="J1220" s="45" t="str">
        <f t="shared" si="58"/>
        <v>Interstate Power and Light Co_IA</v>
      </c>
      <c r="K1220" s="45" t="str">
        <f t="shared" si="59"/>
        <v>Interstate Power and Light Co_IA</v>
      </c>
      <c r="L1220" s="45" t="s">
        <v>2299</v>
      </c>
      <c r="M1220" s="45">
        <v>0</v>
      </c>
      <c r="N1220" s="45">
        <v>73164</v>
      </c>
      <c r="O1220" s="45">
        <v>2658</v>
      </c>
      <c r="P1220" s="45">
        <v>407374</v>
      </c>
      <c r="Q1220" s="45">
        <v>0</v>
      </c>
      <c r="R1220" s="45">
        <v>3785557</v>
      </c>
      <c r="S1220" s="45">
        <v>6682261</v>
      </c>
      <c r="T1220" s="45">
        <v>3963933</v>
      </c>
      <c r="U1220" s="45">
        <v>0</v>
      </c>
      <c r="V1220" s="45">
        <v>9.6</v>
      </c>
      <c r="W1220" s="45">
        <v>6.41</v>
      </c>
      <c r="X1220" s="45">
        <v>13.3</v>
      </c>
      <c r="Y1220" s="46">
        <v>161593.1</v>
      </c>
      <c r="Z1220" s="46">
        <v>52967.121287759124</v>
      </c>
      <c r="AA1220" s="47">
        <f>_xlfn.XLOOKUP($E1220,Main_OG!$D$1:$D$766,Main_OG!AJ$1:AJ$766,"")</f>
        <v>51189430</v>
      </c>
      <c r="AB1220" s="47">
        <f>_xlfn.XLOOKUP($E1220,Main_OG!$D$1:$D$766,Main_OG!AK$1:AK$766,"")</f>
        <v>650030</v>
      </c>
      <c r="AC1220" s="47">
        <f>_xlfn.XLOOKUP($E1220,Main_OG!$D$1:$D$766,Main_OG!AL$1:AL$766,"")</f>
        <v>25331776</v>
      </c>
      <c r="AD1220" s="47">
        <f>_xlfn.XLOOKUP($E1220,Main_OG!$D$1:$D$766,Main_OG!AM$1:AM$766,"")</f>
        <v>4450640</v>
      </c>
    </row>
    <row r="1221" spans="1:30" x14ac:dyDescent="0.35">
      <c r="A1221" s="36" t="s">
        <v>2288</v>
      </c>
      <c r="B1221" s="45" t="s">
        <v>318</v>
      </c>
      <c r="C1221" s="45" t="s">
        <v>4438</v>
      </c>
      <c r="D1221" s="36" t="s">
        <v>2288</v>
      </c>
      <c r="E1221" s="36" t="str">
        <f t="shared" si="57"/>
        <v>2010_MN</v>
      </c>
      <c r="F1221" s="45">
        <v>2010</v>
      </c>
      <c r="G1221" s="45">
        <f>_xlfn.XLOOKUP(I1221,Main_OG!$B$1:$B$766,Main_OG!$O$1:$O$766,"")</f>
        <v>0</v>
      </c>
      <c r="H1221" s="45">
        <f>_xlfn.XLOOKUP(E1221,Main_OG!$D$1:$D$766,Main_OG!$J$1:$J$766,"")</f>
        <v>0</v>
      </c>
      <c r="I1221" s="45" t="s">
        <v>318</v>
      </c>
      <c r="J1221" s="45" t="str">
        <f t="shared" si="58"/>
        <v>Interstate Power and Light Co_MN</v>
      </c>
      <c r="K1221" s="45" t="str">
        <f t="shared" si="59"/>
        <v>Interstate Power and Light Co_MN</v>
      </c>
      <c r="L1221" s="45" t="s">
        <v>2300</v>
      </c>
      <c r="M1221" s="45">
        <v>0</v>
      </c>
      <c r="N1221" s="45">
        <v>6755</v>
      </c>
      <c r="O1221" s="45">
        <v>598</v>
      </c>
      <c r="P1221" s="45">
        <v>35865</v>
      </c>
      <c r="Q1221" s="45">
        <v>0</v>
      </c>
      <c r="R1221" s="45">
        <v>158461</v>
      </c>
      <c r="S1221" s="45">
        <v>362562</v>
      </c>
      <c r="T1221" s="45">
        <v>330708</v>
      </c>
      <c r="U1221" s="45">
        <v>0</v>
      </c>
      <c r="V1221" s="45">
        <v>9.69</v>
      </c>
      <c r="W1221" s="45">
        <v>7.57</v>
      </c>
      <c r="X1221" s="45">
        <v>10.56</v>
      </c>
      <c r="Y1221" s="46">
        <v>308091.90000000002</v>
      </c>
      <c r="Z1221" s="46">
        <v>58010.869651176232</v>
      </c>
      <c r="AA1221" s="47">
        <f>_xlfn.XLOOKUP($E1221,Main_OG!$D$1:$D$766,Main_OG!AJ$1:AJ$766,"")</f>
        <v>34170398</v>
      </c>
      <c r="AB1221" s="47">
        <f>_xlfn.XLOOKUP($E1221,Main_OG!$D$1:$D$766,Main_OG!AK$1:AK$766,"")</f>
        <v>136658</v>
      </c>
      <c r="AC1221" s="47">
        <f>_xlfn.XLOOKUP($E1221,Main_OG!$D$1:$D$766,Main_OG!AL$1:AL$766,"")</f>
        <v>72931362</v>
      </c>
      <c r="AD1221" s="47">
        <f>_xlfn.XLOOKUP($E1221,Main_OG!$D$1:$D$766,Main_OG!AM$1:AM$766,"")</f>
        <v>13478046</v>
      </c>
    </row>
    <row r="1222" spans="1:30" x14ac:dyDescent="0.35">
      <c r="A1222" s="36" t="s">
        <v>2288</v>
      </c>
      <c r="B1222" s="45" t="s">
        <v>533</v>
      </c>
      <c r="C1222" s="45" t="s">
        <v>4438</v>
      </c>
      <c r="D1222" s="36" t="s">
        <v>2288</v>
      </c>
      <c r="E1222" s="36" t="str">
        <f t="shared" si="57"/>
        <v>2011_IA</v>
      </c>
      <c r="F1222" s="45">
        <v>2011</v>
      </c>
      <c r="G1222" s="45">
        <f>_xlfn.XLOOKUP(I1222,Main_OG!$B$1:$B$766,Main_OG!$O$1:$O$766,"")</f>
        <v>0</v>
      </c>
      <c r="H1222" s="45">
        <f>_xlfn.XLOOKUP(E1222,Main_OG!$D$1:$D$766,Main_OG!$J$1:$J$766,"")</f>
        <v>0</v>
      </c>
      <c r="I1222" s="45" t="s">
        <v>533</v>
      </c>
      <c r="J1222" s="45" t="str">
        <f t="shared" si="58"/>
        <v>Interstate Power and Light Co_IA</v>
      </c>
      <c r="K1222" s="45" t="str">
        <f t="shared" si="59"/>
        <v>Interstate Power and Light Co_IA</v>
      </c>
      <c r="L1222" s="45" t="s">
        <v>2301</v>
      </c>
      <c r="M1222" s="45">
        <v>0</v>
      </c>
      <c r="N1222" s="45">
        <v>73543</v>
      </c>
      <c r="O1222" s="45">
        <v>2665</v>
      </c>
      <c r="P1222" s="45">
        <v>407452</v>
      </c>
      <c r="Q1222" s="45">
        <v>0</v>
      </c>
      <c r="R1222" s="45">
        <v>3799009</v>
      </c>
      <c r="S1222" s="45">
        <v>6798003</v>
      </c>
      <c r="T1222" s="45">
        <v>3896989</v>
      </c>
      <c r="U1222" s="45">
        <v>0</v>
      </c>
      <c r="V1222" s="45">
        <v>9.2200000000000006</v>
      </c>
      <c r="W1222" s="45">
        <v>5.9</v>
      </c>
      <c r="X1222" s="45">
        <v>13.01</v>
      </c>
      <c r="Y1222" s="46">
        <v>164559.29999999999</v>
      </c>
      <c r="Z1222" s="46">
        <v>53658.7982412778</v>
      </c>
      <c r="AA1222" s="47">
        <f>_xlfn.XLOOKUP($E1222,Main_OG!$D$1:$D$766,Main_OG!AJ$1:AJ$766,"")</f>
        <v>47069714</v>
      </c>
      <c r="AB1222" s="47">
        <f>_xlfn.XLOOKUP($E1222,Main_OG!$D$1:$D$766,Main_OG!AK$1:AK$766,"")</f>
        <v>601156</v>
      </c>
      <c r="AC1222" s="47">
        <f>_xlfn.XLOOKUP($E1222,Main_OG!$D$1:$D$766,Main_OG!AL$1:AL$766,"")</f>
        <v>19926154</v>
      </c>
      <c r="AD1222" s="47">
        <f>_xlfn.XLOOKUP($E1222,Main_OG!$D$1:$D$766,Main_OG!AM$1:AM$766,"")</f>
        <v>5215229</v>
      </c>
    </row>
    <row r="1223" spans="1:30" x14ac:dyDescent="0.35">
      <c r="A1223" s="36" t="s">
        <v>2288</v>
      </c>
      <c r="B1223" s="45" t="s">
        <v>318</v>
      </c>
      <c r="C1223" s="45" t="s">
        <v>4438</v>
      </c>
      <c r="D1223" s="36" t="s">
        <v>2288</v>
      </c>
      <c r="E1223" s="36" t="str">
        <f t="shared" si="57"/>
        <v>2011_MN</v>
      </c>
      <c r="F1223" s="45">
        <v>2011</v>
      </c>
      <c r="G1223" s="45">
        <f>_xlfn.XLOOKUP(I1223,Main_OG!$B$1:$B$766,Main_OG!$O$1:$O$766,"")</f>
        <v>0</v>
      </c>
      <c r="H1223" s="45">
        <f>_xlfn.XLOOKUP(E1223,Main_OG!$D$1:$D$766,Main_OG!$J$1:$J$766,"")</f>
        <v>0</v>
      </c>
      <c r="I1223" s="45" t="s">
        <v>318</v>
      </c>
      <c r="J1223" s="45" t="str">
        <f t="shared" si="58"/>
        <v>Interstate Power and Light Co_MN</v>
      </c>
      <c r="K1223" s="45" t="str">
        <f t="shared" si="59"/>
        <v>Interstate Power and Light Co_MN</v>
      </c>
      <c r="L1223" s="45" t="s">
        <v>2302</v>
      </c>
      <c r="M1223" s="45">
        <v>0</v>
      </c>
      <c r="N1223" s="45">
        <v>6723</v>
      </c>
      <c r="O1223" s="45">
        <v>608</v>
      </c>
      <c r="P1223" s="45">
        <v>35741</v>
      </c>
      <c r="Q1223" s="45">
        <v>0</v>
      </c>
      <c r="R1223" s="45">
        <v>154230</v>
      </c>
      <c r="S1223" s="45">
        <v>365321</v>
      </c>
      <c r="T1223" s="45">
        <v>326408</v>
      </c>
      <c r="U1223" s="45">
        <v>0</v>
      </c>
      <c r="V1223" s="45">
        <v>10.09</v>
      </c>
      <c r="W1223" s="45">
        <v>7.71</v>
      </c>
      <c r="X1223" s="45">
        <v>11.14</v>
      </c>
      <c r="Y1223" s="46">
        <v>315213.3</v>
      </c>
      <c r="Z1223" s="46">
        <v>58955.620560279203</v>
      </c>
      <c r="AA1223" s="47">
        <f>_xlfn.XLOOKUP($E1223,Main_OG!$D$1:$D$766,Main_OG!AJ$1:AJ$766,"")</f>
        <v>34006784</v>
      </c>
      <c r="AB1223" s="47">
        <f>_xlfn.XLOOKUP($E1223,Main_OG!$D$1:$D$766,Main_OG!AK$1:AK$766,"")</f>
        <v>111124</v>
      </c>
      <c r="AC1223" s="47">
        <f>_xlfn.XLOOKUP($E1223,Main_OG!$D$1:$D$766,Main_OG!AL$1:AL$766,"")</f>
        <v>58968618</v>
      </c>
      <c r="AD1223" s="47">
        <f>_xlfn.XLOOKUP($E1223,Main_OG!$D$1:$D$766,Main_OG!AM$1:AM$766,"")</f>
        <v>11958525</v>
      </c>
    </row>
    <row r="1224" spans="1:30" x14ac:dyDescent="0.35">
      <c r="A1224" s="36" t="s">
        <v>2288</v>
      </c>
      <c r="B1224" s="45" t="s">
        <v>533</v>
      </c>
      <c r="C1224" s="45" t="s">
        <v>4438</v>
      </c>
      <c r="D1224" s="36" t="s">
        <v>2288</v>
      </c>
      <c r="E1224" s="36" t="str">
        <f t="shared" si="57"/>
        <v>2012_IA</v>
      </c>
      <c r="F1224" s="45">
        <v>2012</v>
      </c>
      <c r="G1224" s="45">
        <f>_xlfn.XLOOKUP(I1224,Main_OG!$B$1:$B$766,Main_OG!$O$1:$O$766,"")</f>
        <v>0</v>
      </c>
      <c r="H1224" s="45">
        <f>_xlfn.XLOOKUP(E1224,Main_OG!$D$1:$D$766,Main_OG!$J$1:$J$766,"")</f>
        <v>0</v>
      </c>
      <c r="I1224" s="45" t="s">
        <v>533</v>
      </c>
      <c r="J1224" s="45" t="str">
        <f t="shared" si="58"/>
        <v>Interstate Power and Light Co_IA</v>
      </c>
      <c r="K1224" s="45" t="str">
        <f t="shared" si="59"/>
        <v>Interstate Power and Light Co_IA</v>
      </c>
      <c r="L1224" s="45" t="s">
        <v>2303</v>
      </c>
      <c r="M1224" s="45">
        <v>0</v>
      </c>
      <c r="N1224" s="45">
        <v>74159</v>
      </c>
      <c r="O1224" s="45">
        <v>2632</v>
      </c>
      <c r="P1224" s="45">
        <v>407668</v>
      </c>
      <c r="Q1224" s="45">
        <v>0</v>
      </c>
      <c r="R1224" s="45">
        <v>3883878</v>
      </c>
      <c r="S1224" s="45">
        <v>6838950</v>
      </c>
      <c r="T1224" s="45">
        <v>3820872</v>
      </c>
      <c r="U1224" s="45">
        <v>0</v>
      </c>
      <c r="V1224" s="45">
        <v>9.0132594000000008</v>
      </c>
      <c r="W1224" s="45">
        <v>5.7803025000000003</v>
      </c>
      <c r="X1224" s="45">
        <v>12.994730000000001</v>
      </c>
      <c r="Y1224" s="46">
        <v>170923.7</v>
      </c>
      <c r="Z1224" s="46">
        <v>55551.630176895545</v>
      </c>
      <c r="AA1224" s="47">
        <f>_xlfn.XLOOKUP($E1224,Main_OG!$D$1:$D$766,Main_OG!AJ$1:AJ$766,"")</f>
        <v>43276216</v>
      </c>
      <c r="AB1224" s="47">
        <f>_xlfn.XLOOKUP($E1224,Main_OG!$D$1:$D$766,Main_OG!AK$1:AK$766,"")</f>
        <v>469930</v>
      </c>
      <c r="AC1224" s="47">
        <f>_xlfn.XLOOKUP($E1224,Main_OG!$D$1:$D$766,Main_OG!AL$1:AL$766,"")</f>
        <v>34248146</v>
      </c>
      <c r="AD1224" s="47">
        <f>_xlfn.XLOOKUP($E1224,Main_OG!$D$1:$D$766,Main_OG!AM$1:AM$766,"")</f>
        <v>4346995</v>
      </c>
    </row>
    <row r="1225" spans="1:30" x14ac:dyDescent="0.35">
      <c r="A1225" s="36" t="s">
        <v>2288</v>
      </c>
      <c r="B1225" s="45" t="s">
        <v>318</v>
      </c>
      <c r="C1225" s="45" t="s">
        <v>4438</v>
      </c>
      <c r="D1225" s="36" t="s">
        <v>2288</v>
      </c>
      <c r="E1225" s="36" t="str">
        <f t="shared" si="57"/>
        <v>2012_MN</v>
      </c>
      <c r="F1225" s="45">
        <v>2012</v>
      </c>
      <c r="G1225" s="45">
        <f>_xlfn.XLOOKUP(I1225,Main_OG!$B$1:$B$766,Main_OG!$O$1:$O$766,"")</f>
        <v>0</v>
      </c>
      <c r="H1225" s="45">
        <f>_xlfn.XLOOKUP(E1225,Main_OG!$D$1:$D$766,Main_OG!$J$1:$J$766,"")</f>
        <v>0</v>
      </c>
      <c r="I1225" s="45" t="s">
        <v>318</v>
      </c>
      <c r="J1225" s="45" t="str">
        <f t="shared" si="58"/>
        <v>Interstate Power and Light Co_MN</v>
      </c>
      <c r="K1225" s="45" t="str">
        <f t="shared" si="59"/>
        <v>Interstate Power and Light Co_MN</v>
      </c>
      <c r="L1225" s="45" t="s">
        <v>2304</v>
      </c>
      <c r="M1225" s="45">
        <v>0</v>
      </c>
      <c r="N1225" s="45">
        <v>6733</v>
      </c>
      <c r="O1225" s="45">
        <v>604</v>
      </c>
      <c r="P1225" s="45">
        <v>35552</v>
      </c>
      <c r="Q1225" s="45">
        <v>0</v>
      </c>
      <c r="R1225" s="45">
        <v>160596</v>
      </c>
      <c r="S1225" s="45">
        <v>359152</v>
      </c>
      <c r="T1225" s="45">
        <v>319718</v>
      </c>
      <c r="U1225" s="45">
        <v>0</v>
      </c>
      <c r="V1225" s="45">
        <v>9.4703479999999995</v>
      </c>
      <c r="W1225" s="45">
        <v>7.1955606999999997</v>
      </c>
      <c r="X1225" s="45">
        <v>10.450459</v>
      </c>
      <c r="Y1225" s="46">
        <v>321053.90000000002</v>
      </c>
      <c r="Z1225" s="46">
        <v>59703.189214318918</v>
      </c>
      <c r="AA1225" s="47">
        <f>_xlfn.XLOOKUP($E1225,Main_OG!$D$1:$D$766,Main_OG!AJ$1:AJ$766,"")</f>
        <v>27408136</v>
      </c>
      <c r="AB1225" s="47">
        <f>_xlfn.XLOOKUP($E1225,Main_OG!$D$1:$D$766,Main_OG!AK$1:AK$766,"")</f>
        <v>124436</v>
      </c>
      <c r="AC1225" s="47">
        <f>_xlfn.XLOOKUP($E1225,Main_OG!$D$1:$D$766,Main_OG!AL$1:AL$766,"")</f>
        <v>117450670</v>
      </c>
      <c r="AD1225" s="47">
        <f>_xlfn.XLOOKUP($E1225,Main_OG!$D$1:$D$766,Main_OG!AM$1:AM$766,"")</f>
        <v>11943790</v>
      </c>
    </row>
    <row r="1226" spans="1:30" x14ac:dyDescent="0.35">
      <c r="A1226" s="36" t="s">
        <v>2288</v>
      </c>
      <c r="B1226" s="45" t="s">
        <v>533</v>
      </c>
      <c r="C1226" s="45" t="s">
        <v>4438</v>
      </c>
      <c r="D1226" s="36" t="s">
        <v>2288</v>
      </c>
      <c r="E1226" s="36" t="str">
        <f t="shared" si="57"/>
        <v>2013_IA</v>
      </c>
      <c r="F1226" s="45">
        <v>2013</v>
      </c>
      <c r="G1226" s="45">
        <f>_xlfn.XLOOKUP(I1226,Main_OG!$B$1:$B$766,Main_OG!$O$1:$O$766,"")</f>
        <v>0</v>
      </c>
      <c r="H1226" s="45">
        <f>_xlfn.XLOOKUP(E1226,Main_OG!$D$1:$D$766,Main_OG!$J$1:$J$766,"")</f>
        <v>0</v>
      </c>
      <c r="I1226" s="45" t="s">
        <v>533</v>
      </c>
      <c r="J1226" s="45" t="str">
        <f t="shared" si="58"/>
        <v>Interstate Power and Light Co_IA</v>
      </c>
      <c r="K1226" s="45" t="str">
        <f t="shared" si="59"/>
        <v>Interstate Power and Light Co_IA</v>
      </c>
      <c r="L1226" s="45" t="s">
        <v>2305</v>
      </c>
      <c r="M1226" s="45">
        <v>0</v>
      </c>
      <c r="N1226" s="45">
        <v>74710</v>
      </c>
      <c r="O1226" s="45">
        <v>2600</v>
      </c>
      <c r="P1226" s="45">
        <v>408749</v>
      </c>
      <c r="Q1226" s="45">
        <v>0</v>
      </c>
      <c r="R1226" s="45">
        <v>3951419</v>
      </c>
      <c r="S1226" s="45">
        <v>6695993</v>
      </c>
      <c r="T1226" s="45">
        <v>3939183</v>
      </c>
      <c r="U1226" s="45">
        <v>0</v>
      </c>
      <c r="V1226" s="45">
        <v>9.9774284000000009</v>
      </c>
      <c r="W1226" s="45">
        <v>6.4386416999999998</v>
      </c>
      <c r="X1226" s="45">
        <v>13.724368999999999</v>
      </c>
      <c r="Y1226" s="46">
        <v>171069.1</v>
      </c>
      <c r="Z1226" s="46">
        <v>55291.756290936944</v>
      </c>
      <c r="AA1226" s="47">
        <f>_xlfn.XLOOKUP($E1226,Main_OG!$D$1:$D$766,Main_OG!AJ$1:AJ$766,"")</f>
        <v>40841406</v>
      </c>
      <c r="AB1226" s="47">
        <f>_xlfn.XLOOKUP($E1226,Main_OG!$D$1:$D$766,Main_OG!AK$1:AK$766,"")</f>
        <v>664044</v>
      </c>
      <c r="AC1226" s="47">
        <f>_xlfn.XLOOKUP($E1226,Main_OG!$D$1:$D$766,Main_OG!AL$1:AL$766,"")</f>
        <v>26478688</v>
      </c>
      <c r="AD1226" s="47">
        <f>_xlfn.XLOOKUP($E1226,Main_OG!$D$1:$D$766,Main_OG!AM$1:AM$766,"")</f>
        <v>5320785</v>
      </c>
    </row>
    <row r="1227" spans="1:30" x14ac:dyDescent="0.35">
      <c r="A1227" s="36" t="s">
        <v>2288</v>
      </c>
      <c r="B1227" s="45" t="s">
        <v>318</v>
      </c>
      <c r="C1227" s="45" t="s">
        <v>4438</v>
      </c>
      <c r="D1227" s="36" t="s">
        <v>2288</v>
      </c>
      <c r="E1227" s="36" t="str">
        <f t="shared" si="57"/>
        <v>2013_MN</v>
      </c>
      <c r="F1227" s="45">
        <v>2013</v>
      </c>
      <c r="G1227" s="45">
        <f>_xlfn.XLOOKUP(I1227,Main_OG!$B$1:$B$766,Main_OG!$O$1:$O$766,"")</f>
        <v>0</v>
      </c>
      <c r="H1227" s="45">
        <f>_xlfn.XLOOKUP(E1227,Main_OG!$D$1:$D$766,Main_OG!$J$1:$J$766,"")</f>
        <v>0</v>
      </c>
      <c r="I1227" s="45" t="s">
        <v>318</v>
      </c>
      <c r="J1227" s="45" t="str">
        <f t="shared" si="58"/>
        <v>Interstate Power and Light Co_MN</v>
      </c>
      <c r="K1227" s="45" t="str">
        <f t="shared" si="59"/>
        <v>Interstate Power and Light Co_MN</v>
      </c>
      <c r="L1227" s="45" t="s">
        <v>2306</v>
      </c>
      <c r="M1227" s="45">
        <v>0</v>
      </c>
      <c r="N1227" s="45">
        <v>6761</v>
      </c>
      <c r="O1227" s="45">
        <v>604</v>
      </c>
      <c r="P1227" s="45">
        <v>35423</v>
      </c>
      <c r="Q1227" s="45">
        <v>0</v>
      </c>
      <c r="R1227" s="45">
        <v>166851</v>
      </c>
      <c r="S1227" s="45">
        <v>357882</v>
      </c>
      <c r="T1227" s="45">
        <v>332444</v>
      </c>
      <c r="U1227" s="45">
        <v>0</v>
      </c>
      <c r="V1227" s="45">
        <v>9.1992256999999995</v>
      </c>
      <c r="W1227" s="45">
        <v>7.1165915000000002</v>
      </c>
      <c r="X1227" s="45">
        <v>10.125916</v>
      </c>
      <c r="Y1227" s="46">
        <v>329774.5</v>
      </c>
      <c r="Z1227" s="46">
        <v>60903.311379605453</v>
      </c>
      <c r="AA1227" s="47">
        <f>_xlfn.XLOOKUP($E1227,Main_OG!$D$1:$D$766,Main_OG!AJ$1:AJ$766,"")</f>
        <v>28386072</v>
      </c>
      <c r="AB1227" s="47">
        <f>_xlfn.XLOOKUP($E1227,Main_OG!$D$1:$D$766,Main_OG!AK$1:AK$766,"")</f>
        <v>150923.92000000001</v>
      </c>
      <c r="AC1227" s="47">
        <f>_xlfn.XLOOKUP($E1227,Main_OG!$D$1:$D$766,Main_OG!AL$1:AL$766,"")</f>
        <v>103146488</v>
      </c>
      <c r="AD1227" s="47">
        <f>_xlfn.XLOOKUP($E1227,Main_OG!$D$1:$D$766,Main_OG!AM$1:AM$766,"")</f>
        <v>10707717</v>
      </c>
    </row>
    <row r="1228" spans="1:30" x14ac:dyDescent="0.35">
      <c r="A1228" s="36" t="s">
        <v>2288</v>
      </c>
      <c r="B1228" s="45" t="s">
        <v>533</v>
      </c>
      <c r="C1228" s="45" t="s">
        <v>4438</v>
      </c>
      <c r="D1228" s="36" t="s">
        <v>2288</v>
      </c>
      <c r="E1228" s="36" t="str">
        <f t="shared" si="57"/>
        <v>2014_IA</v>
      </c>
      <c r="F1228" s="45">
        <v>2014</v>
      </c>
      <c r="G1228" s="45">
        <f>_xlfn.XLOOKUP(I1228,Main_OG!$B$1:$B$766,Main_OG!$O$1:$O$766,"")</f>
        <v>0</v>
      </c>
      <c r="H1228" s="45">
        <f>_xlfn.XLOOKUP(E1228,Main_OG!$D$1:$D$766,Main_OG!$J$1:$J$766,"")</f>
        <v>0</v>
      </c>
      <c r="I1228" s="45" t="s">
        <v>533</v>
      </c>
      <c r="J1228" s="45" t="str">
        <f t="shared" si="58"/>
        <v>Interstate Power and Light Co_IA</v>
      </c>
      <c r="K1228" s="45" t="str">
        <f t="shared" si="59"/>
        <v>Interstate Power and Light Co_IA</v>
      </c>
      <c r="L1228" s="45" t="s">
        <v>2307</v>
      </c>
      <c r="M1228" s="45">
        <v>0</v>
      </c>
      <c r="N1228" s="45">
        <v>75949</v>
      </c>
      <c r="O1228" s="45">
        <v>1591</v>
      </c>
      <c r="P1228" s="45">
        <v>409205</v>
      </c>
      <c r="Q1228" s="45">
        <v>0</v>
      </c>
      <c r="R1228" s="45">
        <v>3989842</v>
      </c>
      <c r="S1228" s="45">
        <v>6791068</v>
      </c>
      <c r="T1228" s="45">
        <v>3837912</v>
      </c>
      <c r="U1228" s="45">
        <v>0</v>
      </c>
      <c r="V1228" s="45">
        <v>10.166668</v>
      </c>
      <c r="W1228" s="45">
        <v>6.3846217000000003</v>
      </c>
      <c r="X1228" s="45">
        <v>13.608155</v>
      </c>
      <c r="Y1228" s="46">
        <v>180309.9</v>
      </c>
      <c r="Z1228" s="46">
        <v>57965.475305266467</v>
      </c>
      <c r="AA1228" s="47">
        <f>_xlfn.XLOOKUP($E1228,Main_OG!$D$1:$D$766,Main_OG!AJ$1:AJ$766,"")</f>
        <v>41097960</v>
      </c>
      <c r="AB1228" s="47">
        <f>_xlfn.XLOOKUP($E1228,Main_OG!$D$1:$D$766,Main_OG!AK$1:AK$766,"")</f>
        <v>598630</v>
      </c>
      <c r="AC1228" s="47">
        <f>_xlfn.XLOOKUP($E1228,Main_OG!$D$1:$D$766,Main_OG!AL$1:AL$766,"")</f>
        <v>23045034</v>
      </c>
      <c r="AD1228" s="47">
        <f>_xlfn.XLOOKUP($E1228,Main_OG!$D$1:$D$766,Main_OG!AM$1:AM$766,"")</f>
        <v>4152468</v>
      </c>
    </row>
    <row r="1229" spans="1:30" x14ac:dyDescent="0.35">
      <c r="A1229" s="36" t="s">
        <v>2288</v>
      </c>
      <c r="B1229" s="45" t="s">
        <v>318</v>
      </c>
      <c r="C1229" s="45" t="s">
        <v>4438</v>
      </c>
      <c r="D1229" s="36" t="s">
        <v>2288</v>
      </c>
      <c r="E1229" s="36" t="str">
        <f t="shared" si="57"/>
        <v>2014_MN</v>
      </c>
      <c r="F1229" s="45">
        <v>2014</v>
      </c>
      <c r="G1229" s="45">
        <f>_xlfn.XLOOKUP(I1229,Main_OG!$B$1:$B$766,Main_OG!$O$1:$O$766,"")</f>
        <v>0</v>
      </c>
      <c r="H1229" s="45">
        <f>_xlfn.XLOOKUP(E1229,Main_OG!$D$1:$D$766,Main_OG!$J$1:$J$766,"")</f>
        <v>0</v>
      </c>
      <c r="I1229" s="45" t="s">
        <v>318</v>
      </c>
      <c r="J1229" s="45" t="str">
        <f t="shared" si="58"/>
        <v>Interstate Power and Light Co_MN</v>
      </c>
      <c r="K1229" s="45" t="str">
        <f t="shared" si="59"/>
        <v>Interstate Power and Light Co_MN</v>
      </c>
      <c r="L1229" s="45" t="s">
        <v>2308</v>
      </c>
      <c r="M1229" s="45">
        <v>0</v>
      </c>
      <c r="N1229" s="45">
        <v>7099</v>
      </c>
      <c r="O1229" s="45">
        <v>267</v>
      </c>
      <c r="P1229" s="45">
        <v>35307</v>
      </c>
      <c r="Q1229" s="45">
        <v>0</v>
      </c>
      <c r="R1229" s="45">
        <v>190616</v>
      </c>
      <c r="S1229" s="45">
        <v>340700</v>
      </c>
      <c r="T1229" s="45">
        <v>326083</v>
      </c>
      <c r="U1229" s="45">
        <v>0</v>
      </c>
      <c r="V1229" s="45">
        <v>9.5715994000000002</v>
      </c>
      <c r="W1229" s="45">
        <v>7.3081889999999996</v>
      </c>
      <c r="X1229" s="45">
        <v>10.477086999999999</v>
      </c>
      <c r="Y1229" s="46">
        <v>338623.9</v>
      </c>
      <c r="Z1229" s="46">
        <v>62102.458155782537</v>
      </c>
      <c r="AA1229" s="47">
        <f>_xlfn.XLOOKUP($E1229,Main_OG!$D$1:$D$766,Main_OG!AJ$1:AJ$766,"")</f>
        <v>33599610</v>
      </c>
      <c r="AB1229" s="47">
        <f>_xlfn.XLOOKUP($E1229,Main_OG!$D$1:$D$766,Main_OG!AK$1:AK$766,"")</f>
        <v>285884</v>
      </c>
      <c r="AC1229" s="47">
        <f>_xlfn.XLOOKUP($E1229,Main_OG!$D$1:$D$766,Main_OG!AL$1:AL$766,"")</f>
        <v>62471460</v>
      </c>
      <c r="AD1229" s="47">
        <f>_xlfn.XLOOKUP($E1229,Main_OG!$D$1:$D$766,Main_OG!AM$1:AM$766,"")</f>
        <v>12707166</v>
      </c>
    </row>
    <row r="1230" spans="1:30" x14ac:dyDescent="0.35">
      <c r="A1230" s="36" t="s">
        <v>2288</v>
      </c>
      <c r="B1230" s="45" t="s">
        <v>533</v>
      </c>
      <c r="C1230" s="45" t="s">
        <v>4438</v>
      </c>
      <c r="D1230" s="36" t="s">
        <v>2288</v>
      </c>
      <c r="E1230" s="36" t="str">
        <f t="shared" si="57"/>
        <v>2015_IA</v>
      </c>
      <c r="F1230" s="45">
        <v>2015</v>
      </c>
      <c r="G1230" s="45">
        <f>_xlfn.XLOOKUP(I1230,Main_OG!$B$1:$B$766,Main_OG!$O$1:$O$766,"")</f>
        <v>0</v>
      </c>
      <c r="H1230" s="45">
        <f>_xlfn.XLOOKUP(E1230,Main_OG!$D$1:$D$766,Main_OG!$J$1:$J$766,"")</f>
        <v>0</v>
      </c>
      <c r="I1230" s="45" t="s">
        <v>533</v>
      </c>
      <c r="J1230" s="45" t="str">
        <f t="shared" si="58"/>
        <v>Interstate Power and Light Co_IA</v>
      </c>
      <c r="K1230" s="45" t="str">
        <f t="shared" si="59"/>
        <v>Interstate Power and Light Co_IA</v>
      </c>
      <c r="L1230" s="45" t="s">
        <v>2309</v>
      </c>
      <c r="M1230" s="45">
        <v>0</v>
      </c>
      <c r="N1230" s="45">
        <v>77808</v>
      </c>
      <c r="O1230" s="45">
        <v>1580</v>
      </c>
      <c r="P1230" s="45">
        <v>408969</v>
      </c>
      <c r="Q1230" s="45">
        <v>0</v>
      </c>
      <c r="R1230" s="45">
        <v>4022347</v>
      </c>
      <c r="S1230" s="45">
        <v>6722783</v>
      </c>
      <c r="T1230" s="45">
        <v>3661189</v>
      </c>
      <c r="U1230" s="45">
        <v>0</v>
      </c>
      <c r="V1230" s="45">
        <v>10.417797999999999</v>
      </c>
      <c r="W1230" s="45">
        <v>6.5357903000000004</v>
      </c>
      <c r="X1230" s="45">
        <v>14.233491000000001</v>
      </c>
      <c r="Y1230" s="46">
        <v>185989.2</v>
      </c>
      <c r="Z1230" s="46">
        <v>59563.413258624947</v>
      </c>
      <c r="AA1230" s="47">
        <f>_xlfn.XLOOKUP($E1230,Main_OG!$D$1:$D$766,Main_OG!AJ$1:AJ$766,"")</f>
        <v>35318466</v>
      </c>
      <c r="AB1230" s="47">
        <f>_xlfn.XLOOKUP($E1230,Main_OG!$D$1:$D$766,Main_OG!AK$1:AK$766,"")</f>
        <v>369404</v>
      </c>
      <c r="AC1230" s="47">
        <f>_xlfn.XLOOKUP($E1230,Main_OG!$D$1:$D$766,Main_OG!AL$1:AL$766,"")</f>
        <v>37551498</v>
      </c>
      <c r="AD1230" s="47">
        <f>_xlfn.XLOOKUP($E1230,Main_OG!$D$1:$D$766,Main_OG!AM$1:AM$766,"")</f>
        <v>5243446</v>
      </c>
    </row>
    <row r="1231" spans="1:30" x14ac:dyDescent="0.35">
      <c r="A1231" s="36" t="s">
        <v>2288</v>
      </c>
      <c r="B1231" s="45" t="s">
        <v>318</v>
      </c>
      <c r="C1231" s="45" t="s">
        <v>4438</v>
      </c>
      <c r="D1231" s="36" t="s">
        <v>2288</v>
      </c>
      <c r="E1231" s="36" t="str">
        <f t="shared" si="57"/>
        <v>2015_MN</v>
      </c>
      <c r="F1231" s="45">
        <v>2015</v>
      </c>
      <c r="G1231" s="45">
        <f>_xlfn.XLOOKUP(I1231,Main_OG!$B$1:$B$766,Main_OG!$O$1:$O$766,"")</f>
        <v>0</v>
      </c>
      <c r="H1231" s="45">
        <f>_xlfn.XLOOKUP(E1231,Main_OG!$D$1:$D$766,Main_OG!$J$1:$J$766,"")</f>
        <v>0</v>
      </c>
      <c r="I1231" s="45" t="s">
        <v>318</v>
      </c>
      <c r="J1231" s="45" t="str">
        <f t="shared" si="58"/>
        <v>Interstate Power and Light Co_MN</v>
      </c>
      <c r="K1231" s="45" t="str">
        <f t="shared" si="59"/>
        <v>Interstate Power and Light Co_MN</v>
      </c>
      <c r="L1231" s="45" t="s">
        <v>2310</v>
      </c>
      <c r="M1231" s="45">
        <v>0</v>
      </c>
      <c r="N1231" s="45">
        <v>4150</v>
      </c>
      <c r="O1231" s="45">
        <v>156</v>
      </c>
      <c r="P1231" s="45">
        <v>20564</v>
      </c>
      <c r="Q1231" s="45">
        <v>0</v>
      </c>
      <c r="R1231" s="45">
        <v>104065</v>
      </c>
      <c r="S1231" s="45">
        <v>199132</v>
      </c>
      <c r="T1231" s="45">
        <v>182242</v>
      </c>
      <c r="U1231" s="45">
        <v>0</v>
      </c>
      <c r="V1231" s="45">
        <v>9.6679960000000005</v>
      </c>
      <c r="W1231" s="45">
        <v>7.1239178000000001</v>
      </c>
      <c r="X1231" s="45">
        <v>10.563974999999999</v>
      </c>
      <c r="Y1231" s="46">
        <v>345456.2</v>
      </c>
      <c r="Z1231" s="46">
        <v>62993.448944766977</v>
      </c>
      <c r="AA1231" s="47">
        <f>_xlfn.XLOOKUP($E1231,Main_OG!$D$1:$D$766,Main_OG!AJ$1:AJ$766,"")</f>
        <v>29298748</v>
      </c>
      <c r="AB1231" s="47">
        <f>_xlfn.XLOOKUP($E1231,Main_OG!$D$1:$D$766,Main_OG!AK$1:AK$766,"")</f>
        <v>137354</v>
      </c>
      <c r="AC1231" s="47">
        <f>_xlfn.XLOOKUP($E1231,Main_OG!$D$1:$D$766,Main_OG!AL$1:AL$766,"")</f>
        <v>108727924</v>
      </c>
      <c r="AD1231" s="47">
        <f>_xlfn.XLOOKUP($E1231,Main_OG!$D$1:$D$766,Main_OG!AM$1:AM$766,"")</f>
        <v>12038606</v>
      </c>
    </row>
    <row r="1232" spans="1:30" x14ac:dyDescent="0.35">
      <c r="A1232" s="36" t="s">
        <v>2288</v>
      </c>
      <c r="B1232" s="45" t="s">
        <v>533</v>
      </c>
      <c r="C1232" s="45" t="s">
        <v>4438</v>
      </c>
      <c r="D1232" s="36" t="s">
        <v>2288</v>
      </c>
      <c r="E1232" s="36" t="str">
        <f t="shared" si="57"/>
        <v>2016_IA</v>
      </c>
      <c r="F1232" s="45">
        <v>2016</v>
      </c>
      <c r="G1232" s="45">
        <f>_xlfn.XLOOKUP(I1232,Main_OG!$B$1:$B$766,Main_OG!$O$1:$O$766,"")</f>
        <v>0</v>
      </c>
      <c r="H1232" s="45">
        <f>_xlfn.XLOOKUP(E1232,Main_OG!$D$1:$D$766,Main_OG!$J$1:$J$766,"")</f>
        <v>1</v>
      </c>
      <c r="I1232" s="45" t="s">
        <v>533</v>
      </c>
      <c r="J1232" s="45" t="str">
        <f t="shared" si="58"/>
        <v>Interstate Power and Light Co_IA</v>
      </c>
      <c r="K1232" s="45" t="str">
        <f t="shared" si="59"/>
        <v>Interstate Power and Light Co_IA</v>
      </c>
      <c r="L1232" s="45" t="s">
        <v>2311</v>
      </c>
      <c r="M1232" s="45">
        <v>0</v>
      </c>
      <c r="N1232" s="45">
        <v>84568</v>
      </c>
      <c r="O1232" s="45">
        <v>1493</v>
      </c>
      <c r="P1232" s="45">
        <v>402199</v>
      </c>
      <c r="Q1232" s="45">
        <v>0</v>
      </c>
      <c r="R1232" s="45">
        <v>4200012</v>
      </c>
      <c r="S1232" s="45">
        <v>6731405</v>
      </c>
      <c r="T1232" s="45">
        <v>3632961</v>
      </c>
      <c r="U1232" s="45">
        <v>0</v>
      </c>
      <c r="V1232" s="45">
        <v>10.840636</v>
      </c>
      <c r="W1232" s="45">
        <v>6.8409640999999999</v>
      </c>
      <c r="X1232" s="45">
        <v>14.772413</v>
      </c>
      <c r="Y1232" s="46">
        <v>186729.9</v>
      </c>
      <c r="Z1232" s="46">
        <v>59596.99477532626</v>
      </c>
      <c r="AA1232" s="47">
        <f>_xlfn.XLOOKUP($E1232,Main_OG!$D$1:$D$766,Main_OG!AJ$1:AJ$766,"")</f>
        <v>28038854</v>
      </c>
      <c r="AB1232" s="47">
        <f>_xlfn.XLOOKUP($E1232,Main_OG!$D$1:$D$766,Main_OG!AK$1:AK$766,"")</f>
        <v>388312</v>
      </c>
      <c r="AC1232" s="47">
        <f>_xlfn.XLOOKUP($E1232,Main_OG!$D$1:$D$766,Main_OG!AL$1:AL$766,"")</f>
        <v>44023386</v>
      </c>
      <c r="AD1232" s="47">
        <f>_xlfn.XLOOKUP($E1232,Main_OG!$D$1:$D$766,Main_OG!AM$1:AM$766,"")</f>
        <v>4702665</v>
      </c>
    </row>
    <row r="1233" spans="1:30" x14ac:dyDescent="0.35">
      <c r="A1233" s="36" t="s">
        <v>2288</v>
      </c>
      <c r="B1233" s="45" t="s">
        <v>533</v>
      </c>
      <c r="C1233" s="45" t="s">
        <v>4438</v>
      </c>
      <c r="D1233" s="36" t="s">
        <v>2288</v>
      </c>
      <c r="E1233" s="36" t="str">
        <f t="shared" si="57"/>
        <v>2017_IA</v>
      </c>
      <c r="F1233" s="45">
        <v>2017</v>
      </c>
      <c r="G1233" s="45">
        <f>_xlfn.XLOOKUP(I1233,Main_OG!$B$1:$B$766,Main_OG!$O$1:$O$766,"")</f>
        <v>0</v>
      </c>
      <c r="H1233" s="45">
        <f>_xlfn.XLOOKUP(E1233,Main_OG!$D$1:$D$766,Main_OG!$J$1:$J$766,"")</f>
        <v>1</v>
      </c>
      <c r="I1233" s="45" t="s">
        <v>533</v>
      </c>
      <c r="J1233" s="45" t="str">
        <f t="shared" si="58"/>
        <v>Interstate Power and Light Co_IA</v>
      </c>
      <c r="K1233" s="45" t="str">
        <f t="shared" si="59"/>
        <v>Interstate Power and Light Co_IA</v>
      </c>
      <c r="L1233" s="45" t="s">
        <v>2312</v>
      </c>
      <c r="M1233" s="45">
        <v>0</v>
      </c>
      <c r="N1233" s="45">
        <v>84944</v>
      </c>
      <c r="O1233" s="45">
        <v>1501</v>
      </c>
      <c r="P1233" s="45">
        <v>403160</v>
      </c>
      <c r="Q1233" s="45">
        <v>0</v>
      </c>
      <c r="R1233" s="45">
        <v>4152765</v>
      </c>
      <c r="S1233" s="45">
        <v>6733293</v>
      </c>
      <c r="T1233" s="45">
        <v>3507789</v>
      </c>
      <c r="U1233" s="45">
        <v>0</v>
      </c>
      <c r="V1233" s="45">
        <v>11.182188</v>
      </c>
      <c r="W1233" s="45">
        <v>6.8262884000000001</v>
      </c>
      <c r="X1233" s="45">
        <v>15.269448000000001</v>
      </c>
      <c r="Y1233" s="46">
        <v>187125</v>
      </c>
      <c r="Z1233" s="46">
        <v>59523.165764024561</v>
      </c>
      <c r="AA1233" s="47">
        <f>_xlfn.XLOOKUP($E1233,Main_OG!$D$1:$D$766,Main_OG!AJ$1:AJ$766,"")</f>
        <v>28518242</v>
      </c>
      <c r="AB1233" s="47">
        <f>_xlfn.XLOOKUP($E1233,Main_OG!$D$1:$D$766,Main_OG!AK$1:AK$766,"")</f>
        <v>311068</v>
      </c>
      <c r="AC1233" s="47">
        <f>_xlfn.XLOOKUP($E1233,Main_OG!$D$1:$D$766,Main_OG!AL$1:AL$766,"")</f>
        <v>63145934</v>
      </c>
      <c r="AD1233" s="47">
        <f>_xlfn.XLOOKUP($E1233,Main_OG!$D$1:$D$766,Main_OG!AM$1:AM$766,"")</f>
        <v>5213509</v>
      </c>
    </row>
    <row r="1234" spans="1:30" x14ac:dyDescent="0.35">
      <c r="A1234" s="36" t="s">
        <v>2288</v>
      </c>
      <c r="B1234" s="45" t="s">
        <v>533</v>
      </c>
      <c r="C1234" s="45" t="s">
        <v>4438</v>
      </c>
      <c r="D1234" s="36" t="s">
        <v>2288</v>
      </c>
      <c r="E1234" s="36" t="str">
        <f t="shared" si="57"/>
        <v>2018_IA</v>
      </c>
      <c r="F1234" s="45">
        <v>2018</v>
      </c>
      <c r="G1234" s="45">
        <f>_xlfn.XLOOKUP(I1234,Main_OG!$B$1:$B$766,Main_OG!$O$1:$O$766,"")</f>
        <v>0</v>
      </c>
      <c r="H1234" s="45">
        <f>_xlfn.XLOOKUP(E1234,Main_OG!$D$1:$D$766,Main_OG!$J$1:$J$766,"")</f>
        <v>1</v>
      </c>
      <c r="I1234" s="45" t="s">
        <v>533</v>
      </c>
      <c r="J1234" s="45" t="str">
        <f t="shared" si="58"/>
        <v>Interstate Power and Light Co_IA</v>
      </c>
      <c r="K1234" s="45" t="str">
        <f t="shared" si="59"/>
        <v>Interstate Power and Light Co_IA</v>
      </c>
      <c r="L1234" s="45" t="s">
        <v>2313</v>
      </c>
      <c r="M1234" s="45">
        <v>0</v>
      </c>
      <c r="N1234" s="45">
        <v>85041</v>
      </c>
      <c r="O1234" s="45">
        <v>1478</v>
      </c>
      <c r="P1234" s="45">
        <v>403726</v>
      </c>
      <c r="Q1234" s="45">
        <v>0</v>
      </c>
      <c r="R1234" s="45">
        <v>4205868</v>
      </c>
      <c r="S1234" s="45">
        <v>6749261</v>
      </c>
      <c r="T1234" s="45">
        <v>3752039</v>
      </c>
      <c r="U1234" s="45">
        <v>0</v>
      </c>
      <c r="V1234" s="45">
        <v>11.959149</v>
      </c>
      <c r="W1234" s="45">
        <v>7.5142597000000002</v>
      </c>
      <c r="X1234" s="45">
        <v>15.845518</v>
      </c>
      <c r="Y1234" s="46">
        <v>189245.1</v>
      </c>
      <c r="Z1234" s="46">
        <v>60079.716816406872</v>
      </c>
      <c r="AA1234" s="47">
        <f>_xlfn.XLOOKUP($E1234,Main_OG!$D$1:$D$766,Main_OG!AJ$1:AJ$766,"")</f>
        <v>32374554</v>
      </c>
      <c r="AB1234" s="47">
        <f>_xlfn.XLOOKUP($E1234,Main_OG!$D$1:$D$766,Main_OG!AK$1:AK$766,"")</f>
        <v>331240</v>
      </c>
      <c r="AC1234" s="47">
        <f>_xlfn.XLOOKUP($E1234,Main_OG!$D$1:$D$766,Main_OG!AL$1:AL$766,"")</f>
        <v>98453724</v>
      </c>
      <c r="AD1234" s="47">
        <f>_xlfn.XLOOKUP($E1234,Main_OG!$D$1:$D$766,Main_OG!AM$1:AM$766,"")</f>
        <v>4895399</v>
      </c>
    </row>
    <row r="1235" spans="1:30" x14ac:dyDescent="0.35">
      <c r="A1235" s="36" t="s">
        <v>2288</v>
      </c>
      <c r="B1235" s="45" t="s">
        <v>533</v>
      </c>
      <c r="C1235" s="45" t="s">
        <v>4438</v>
      </c>
      <c r="D1235" s="36" t="s">
        <v>2288</v>
      </c>
      <c r="E1235" s="36" t="str">
        <f t="shared" si="57"/>
        <v>2019_IA</v>
      </c>
      <c r="F1235" s="45">
        <v>2019</v>
      </c>
      <c r="G1235" s="45">
        <f>_xlfn.XLOOKUP(I1235,Main_OG!$B$1:$B$766,Main_OG!$O$1:$O$766,"")</f>
        <v>0</v>
      </c>
      <c r="H1235" s="45">
        <f>_xlfn.XLOOKUP(E1235,Main_OG!$D$1:$D$766,Main_OG!$J$1:$J$766,"")</f>
        <v>1</v>
      </c>
      <c r="I1235" s="45" t="s">
        <v>533</v>
      </c>
      <c r="J1235" s="45" t="str">
        <f t="shared" si="58"/>
        <v>Interstate Power and Light Co_IA</v>
      </c>
      <c r="K1235" s="45" t="str">
        <f t="shared" si="59"/>
        <v>Interstate Power and Light Co_IA</v>
      </c>
      <c r="L1235" s="45" t="s">
        <v>2314</v>
      </c>
      <c r="M1235" s="45">
        <v>0</v>
      </c>
      <c r="N1235" s="45">
        <v>85042</v>
      </c>
      <c r="O1235" s="45">
        <v>1444</v>
      </c>
      <c r="P1235" s="45">
        <v>405205</v>
      </c>
      <c r="Q1235" s="45">
        <v>0</v>
      </c>
      <c r="R1235" s="45">
        <v>4144262</v>
      </c>
      <c r="S1235" s="45">
        <v>6420191</v>
      </c>
      <c r="T1235" s="45">
        <v>3612719</v>
      </c>
      <c r="U1235" s="45">
        <v>0</v>
      </c>
      <c r="V1235" s="45">
        <v>12.668697</v>
      </c>
      <c r="W1235" s="45">
        <v>7.9018366000000002</v>
      </c>
      <c r="X1235" s="45">
        <v>16.703237000000001</v>
      </c>
      <c r="Y1235" s="46">
        <v>188318.4</v>
      </c>
      <c r="Z1235" s="46">
        <v>59602.050388720585</v>
      </c>
      <c r="AA1235" s="47">
        <f>_xlfn.XLOOKUP($E1235,Main_OG!$D$1:$D$766,Main_OG!AJ$1:AJ$766,"")</f>
        <v>25419258</v>
      </c>
      <c r="AB1235" s="47">
        <f>_xlfn.XLOOKUP($E1235,Main_OG!$D$1:$D$766,Main_OG!AK$1:AK$766,"")</f>
        <v>387348</v>
      </c>
      <c r="AC1235" s="47">
        <f>_xlfn.XLOOKUP($E1235,Main_OG!$D$1:$D$766,Main_OG!AL$1:AL$766,"")</f>
        <v>99896296</v>
      </c>
      <c r="AD1235" s="47">
        <f>_xlfn.XLOOKUP($E1235,Main_OG!$D$1:$D$766,Main_OG!AM$1:AM$766,"")</f>
        <v>5235716</v>
      </c>
    </row>
    <row r="1236" spans="1:30" x14ac:dyDescent="0.35">
      <c r="A1236" s="36" t="s">
        <v>2288</v>
      </c>
      <c r="B1236" s="45" t="s">
        <v>533</v>
      </c>
      <c r="C1236" s="45" t="s">
        <v>4438</v>
      </c>
      <c r="D1236" s="36" t="s">
        <v>2288</v>
      </c>
      <c r="E1236" s="36" t="str">
        <f t="shared" si="57"/>
        <v>2020_IA</v>
      </c>
      <c r="F1236" s="45">
        <v>2020</v>
      </c>
      <c r="G1236" s="45">
        <f>_xlfn.XLOOKUP(I1236,Main_OG!$B$1:$B$766,Main_OG!$O$1:$O$766,"")</f>
        <v>0</v>
      </c>
      <c r="H1236" s="45">
        <f>_xlfn.XLOOKUP(E1236,Main_OG!$D$1:$D$766,Main_OG!$J$1:$J$766,"")</f>
        <v>1</v>
      </c>
      <c r="I1236" s="45" t="s">
        <v>533</v>
      </c>
      <c r="J1236" s="45" t="str">
        <f t="shared" si="58"/>
        <v>Interstate Power and Light Co_IA</v>
      </c>
      <c r="K1236" s="45" t="str">
        <f t="shared" si="59"/>
        <v>Interstate Power and Light Co_IA</v>
      </c>
      <c r="L1236" s="45" t="s">
        <v>2315</v>
      </c>
      <c r="M1236" s="45">
        <v>0</v>
      </c>
      <c r="N1236" s="45">
        <v>85271</v>
      </c>
      <c r="O1236" s="45">
        <v>1432</v>
      </c>
      <c r="P1236" s="45">
        <v>0</v>
      </c>
      <c r="Q1236" s="45">
        <v>0</v>
      </c>
      <c r="R1236" s="45">
        <v>3869362</v>
      </c>
      <c r="S1236" s="45">
        <v>6372272</v>
      </c>
      <c r="T1236" s="45">
        <v>0</v>
      </c>
      <c r="U1236" s="45">
        <v>0</v>
      </c>
      <c r="V1236" s="45">
        <v>12.578507999999999</v>
      </c>
      <c r="W1236" s="45">
        <v>7.6549934000000004</v>
      </c>
      <c r="X1236" s="45">
        <v>0</v>
      </c>
      <c r="Y1236" s="46">
        <v>187136.7</v>
      </c>
      <c r="Z1236" s="46">
        <v>59143.457175229094</v>
      </c>
      <c r="AA1236" s="47">
        <f>_xlfn.XLOOKUP($E1236,Main_OG!$D$1:$D$766,Main_OG!AJ$1:AJ$766,"")</f>
        <v>16322200</v>
      </c>
      <c r="AB1236" s="47">
        <f>_xlfn.XLOOKUP($E1236,Main_OG!$D$1:$D$766,Main_OG!AK$1:AK$766,"")</f>
        <v>366168</v>
      </c>
      <c r="AC1236" s="47">
        <f>_xlfn.XLOOKUP($E1236,Main_OG!$D$1:$D$766,Main_OG!AL$1:AL$766,"")</f>
        <v>93463570</v>
      </c>
      <c r="AD1236" s="47">
        <f>_xlfn.XLOOKUP($E1236,Main_OG!$D$1:$D$766,Main_OG!AM$1:AM$766,"")</f>
        <v>0</v>
      </c>
    </row>
    <row r="1237" spans="1:30" x14ac:dyDescent="0.35">
      <c r="A1237" s="36" t="s">
        <v>2316</v>
      </c>
      <c r="B1237" s="45" t="s">
        <v>174</v>
      </c>
      <c r="C1237" s="45" t="s">
        <v>4439</v>
      </c>
      <c r="D1237" s="36" t="s">
        <v>4506</v>
      </c>
      <c r="E1237" s="36" t="str">
        <f t="shared" si="57"/>
        <v>2006_NJ</v>
      </c>
      <c r="F1237" s="45">
        <v>2006</v>
      </c>
      <c r="G1237" s="45">
        <f>_xlfn.XLOOKUP(I1237,Main_OG!$B$1:$B$766,Main_OG!$O$1:$O$766,"")</f>
        <v>1</v>
      </c>
      <c r="H1237" s="45">
        <f>_xlfn.XLOOKUP(E1237,Main_OG!$D$1:$D$766,Main_OG!$J$1:$J$766,"")</f>
        <v>0</v>
      </c>
      <c r="I1237" s="45" t="s">
        <v>174</v>
      </c>
      <c r="J1237" s="45" t="str">
        <f t="shared" si="58"/>
        <v>Jersey Central Power &amp; Lt Co_NJ</v>
      </c>
      <c r="K1237" s="45" t="str">
        <f t="shared" si="59"/>
        <v>Jersey Central Power Light Co_NJ</v>
      </c>
      <c r="L1237" s="45" t="s">
        <v>2317</v>
      </c>
      <c r="M1237" s="45">
        <v>0</v>
      </c>
      <c r="N1237" s="45">
        <v>120071</v>
      </c>
      <c r="O1237" s="45">
        <v>2429</v>
      </c>
      <c r="P1237" s="45">
        <v>958986</v>
      </c>
      <c r="Q1237" s="45">
        <v>0</v>
      </c>
      <c r="R1237" s="45">
        <v>922856</v>
      </c>
      <c r="S1237" s="45">
        <v>82968</v>
      </c>
      <c r="T1237" s="45">
        <v>1206843</v>
      </c>
      <c r="U1237" s="45">
        <v>0</v>
      </c>
      <c r="V1237" s="45">
        <v>12.126388510747001</v>
      </c>
      <c r="W1237" s="45">
        <v>11.39939656072589</v>
      </c>
      <c r="X1237" s="45">
        <v>12.64011854559188</v>
      </c>
      <c r="Y1237" s="46">
        <v>555211</v>
      </c>
      <c r="Z1237" s="46">
        <v>64099.697067970308</v>
      </c>
      <c r="AA1237" s="47">
        <f>_xlfn.XLOOKUP($E1237,Main_OG!$D$1:$D$766,Main_OG!AJ$1:AJ$766,"")</f>
        <v>8959984.8000000007</v>
      </c>
      <c r="AB1237" s="47">
        <f>_xlfn.XLOOKUP($E1237,Main_OG!$D$1:$D$766,Main_OG!AK$1:AK$766,"")</f>
        <v>1138183.58</v>
      </c>
      <c r="AC1237" s="47">
        <f>_xlfn.XLOOKUP($E1237,Main_OG!$D$1:$D$766,Main_OG!AL$1:AL$766,"")</f>
        <v>246019426.53999999</v>
      </c>
      <c r="AD1237" s="47">
        <f>_xlfn.XLOOKUP($E1237,Main_OG!$D$1:$D$766,Main_OG!AM$1:AM$766,"")</f>
        <v>32567885</v>
      </c>
    </row>
    <row r="1238" spans="1:30" x14ac:dyDescent="0.35">
      <c r="A1238" s="36" t="s">
        <v>2316</v>
      </c>
      <c r="B1238" s="45" t="s">
        <v>174</v>
      </c>
      <c r="C1238" s="45" t="s">
        <v>4439</v>
      </c>
      <c r="D1238" s="36" t="s">
        <v>4506</v>
      </c>
      <c r="E1238" s="36" t="str">
        <f t="shared" si="57"/>
        <v>2007_NJ</v>
      </c>
      <c r="F1238" s="45">
        <v>2007</v>
      </c>
      <c r="G1238" s="45">
        <f>_xlfn.XLOOKUP(I1238,Main_OG!$B$1:$B$766,Main_OG!$O$1:$O$766,"")</f>
        <v>1</v>
      </c>
      <c r="H1238" s="45">
        <f>_xlfn.XLOOKUP(E1238,Main_OG!$D$1:$D$766,Main_OG!$J$1:$J$766,"")</f>
        <v>0</v>
      </c>
      <c r="I1238" s="45" t="s">
        <v>174</v>
      </c>
      <c r="J1238" s="45" t="str">
        <f t="shared" si="58"/>
        <v>Jersey Central Power &amp; Lt Co_NJ</v>
      </c>
      <c r="K1238" s="45" t="str">
        <f t="shared" si="59"/>
        <v>Jersey Central Power Light Co_NJ</v>
      </c>
      <c r="L1238" s="45" t="s">
        <v>2318</v>
      </c>
      <c r="M1238" s="45">
        <v>0</v>
      </c>
      <c r="N1238" s="45">
        <v>120685</v>
      </c>
      <c r="O1238" s="45">
        <v>2425</v>
      </c>
      <c r="P1238" s="45">
        <v>961643</v>
      </c>
      <c r="Q1238" s="45">
        <v>0</v>
      </c>
      <c r="R1238" s="45">
        <v>1104283</v>
      </c>
      <c r="S1238" s="45">
        <v>92485</v>
      </c>
      <c r="T1238" s="45">
        <v>1448559</v>
      </c>
      <c r="U1238" s="45">
        <v>0</v>
      </c>
      <c r="V1238" s="45">
        <v>14.16</v>
      </c>
      <c r="W1238" s="45">
        <v>13.51</v>
      </c>
      <c r="X1238" s="45">
        <v>14.72</v>
      </c>
      <c r="Y1238" s="46">
        <v>560823.80000000005</v>
      </c>
      <c r="Z1238" s="46">
        <v>64626.784060862759</v>
      </c>
      <c r="AA1238" s="47">
        <f>_xlfn.XLOOKUP($E1238,Main_OG!$D$1:$D$766,Main_OG!AJ$1:AJ$766,"")</f>
        <v>8999640</v>
      </c>
      <c r="AB1238" s="47">
        <f>_xlfn.XLOOKUP($E1238,Main_OG!$D$1:$D$766,Main_OG!AK$1:AK$766,"")</f>
        <v>1791298</v>
      </c>
      <c r="AC1238" s="47">
        <f>_xlfn.XLOOKUP($E1238,Main_OG!$D$1:$D$766,Main_OG!AL$1:AL$766,"")</f>
        <v>294129078</v>
      </c>
      <c r="AD1238" s="47">
        <f>_xlfn.XLOOKUP($E1238,Main_OG!$D$1:$D$766,Main_OG!AM$1:AM$766,"")</f>
        <v>32010376</v>
      </c>
    </row>
    <row r="1239" spans="1:30" x14ac:dyDescent="0.35">
      <c r="A1239" s="36" t="s">
        <v>2316</v>
      </c>
      <c r="B1239" s="45" t="s">
        <v>174</v>
      </c>
      <c r="C1239" s="45" t="s">
        <v>4439</v>
      </c>
      <c r="D1239" s="36" t="s">
        <v>4506</v>
      </c>
      <c r="E1239" s="36" t="str">
        <f t="shared" si="57"/>
        <v>2008_NJ</v>
      </c>
      <c r="F1239" s="45">
        <v>2008</v>
      </c>
      <c r="G1239" s="45">
        <f>_xlfn.XLOOKUP(I1239,Main_OG!$B$1:$B$766,Main_OG!$O$1:$O$766,"")</f>
        <v>1</v>
      </c>
      <c r="H1239" s="45">
        <f>_xlfn.XLOOKUP(E1239,Main_OG!$D$1:$D$766,Main_OG!$J$1:$J$766,"")</f>
        <v>1</v>
      </c>
      <c r="I1239" s="45" t="s">
        <v>174</v>
      </c>
      <c r="J1239" s="45" t="str">
        <f t="shared" si="58"/>
        <v>Jersey Central Power &amp; Lt Co_NJ</v>
      </c>
      <c r="K1239" s="45" t="str">
        <f t="shared" si="59"/>
        <v>Jersey Central Power Light Co_NJ</v>
      </c>
      <c r="L1239" s="45" t="s">
        <v>2319</v>
      </c>
      <c r="M1239" s="45">
        <v>0</v>
      </c>
      <c r="N1239" s="45">
        <v>121150</v>
      </c>
      <c r="O1239" s="45">
        <v>2392</v>
      </c>
      <c r="P1239" s="45">
        <v>965509</v>
      </c>
      <c r="Q1239" s="45">
        <v>0</v>
      </c>
      <c r="R1239" s="45">
        <v>7332193</v>
      </c>
      <c r="S1239" s="45">
        <v>641616</v>
      </c>
      <c r="T1239" s="45">
        <v>9667345</v>
      </c>
      <c r="U1239" s="45">
        <v>0</v>
      </c>
      <c r="V1239" s="45">
        <v>15.53</v>
      </c>
      <c r="W1239" s="45">
        <v>15.19</v>
      </c>
      <c r="X1239" s="45">
        <v>16.25</v>
      </c>
      <c r="Y1239" s="46">
        <v>573202.69999999995</v>
      </c>
      <c r="Z1239" s="46">
        <v>65801.489825039112</v>
      </c>
      <c r="AA1239" s="47">
        <f>_xlfn.XLOOKUP($E1239,Main_OG!$D$1:$D$766,Main_OG!AJ$1:AJ$766,"")</f>
        <v>7992978</v>
      </c>
      <c r="AB1239" s="47">
        <f>_xlfn.XLOOKUP($E1239,Main_OG!$D$1:$D$766,Main_OG!AK$1:AK$766,"")</f>
        <v>1262562</v>
      </c>
      <c r="AC1239" s="47">
        <f>_xlfn.XLOOKUP($E1239,Main_OG!$D$1:$D$766,Main_OG!AL$1:AL$766,"")</f>
        <v>320685764</v>
      </c>
      <c r="AD1239" s="47">
        <f>_xlfn.XLOOKUP($E1239,Main_OG!$D$1:$D$766,Main_OG!AM$1:AM$766,"")</f>
        <v>32194798</v>
      </c>
    </row>
    <row r="1240" spans="1:30" x14ac:dyDescent="0.35">
      <c r="A1240" s="36" t="s">
        <v>2316</v>
      </c>
      <c r="B1240" s="45" t="s">
        <v>174</v>
      </c>
      <c r="C1240" s="45" t="s">
        <v>4439</v>
      </c>
      <c r="D1240" s="36" t="s">
        <v>4506</v>
      </c>
      <c r="E1240" s="36" t="str">
        <f t="shared" si="57"/>
        <v>2009_NJ</v>
      </c>
      <c r="F1240" s="45">
        <v>2009</v>
      </c>
      <c r="G1240" s="45">
        <f>_xlfn.XLOOKUP(I1240,Main_OG!$B$1:$B$766,Main_OG!$O$1:$O$766,"")</f>
        <v>1</v>
      </c>
      <c r="H1240" s="45">
        <f>_xlfn.XLOOKUP(E1240,Main_OG!$D$1:$D$766,Main_OG!$J$1:$J$766,"")</f>
        <v>1</v>
      </c>
      <c r="I1240" s="45" t="s">
        <v>174</v>
      </c>
      <c r="J1240" s="45" t="str">
        <f t="shared" si="58"/>
        <v>Jersey Central Power &amp; Lt Co_NJ</v>
      </c>
      <c r="K1240" s="45" t="str">
        <f t="shared" si="59"/>
        <v>Jersey Central Power Light Co_NJ</v>
      </c>
      <c r="L1240" s="45" t="s">
        <v>2320</v>
      </c>
      <c r="M1240" s="45">
        <v>0</v>
      </c>
      <c r="N1240" s="45">
        <v>117794</v>
      </c>
      <c r="O1240" s="45">
        <v>2278</v>
      </c>
      <c r="P1240" s="45">
        <v>968570</v>
      </c>
      <c r="Q1240" s="45">
        <v>0</v>
      </c>
      <c r="R1240" s="45">
        <v>5596402</v>
      </c>
      <c r="S1240" s="45">
        <v>538765</v>
      </c>
      <c r="T1240" s="45">
        <v>9213189</v>
      </c>
      <c r="U1240" s="45">
        <v>0</v>
      </c>
      <c r="V1240" s="45">
        <v>16</v>
      </c>
      <c r="W1240" s="45">
        <v>14.11</v>
      </c>
      <c r="X1240" s="45">
        <v>16.63</v>
      </c>
      <c r="Y1240" s="46">
        <v>546362.19999999995</v>
      </c>
      <c r="Z1240" s="46">
        <v>62401.443098943957</v>
      </c>
      <c r="AA1240" s="47">
        <f>_xlfn.XLOOKUP($E1240,Main_OG!$D$1:$D$766,Main_OG!AJ$1:AJ$766,"")</f>
        <v>4705996</v>
      </c>
      <c r="AB1240" s="47">
        <f>_xlfn.XLOOKUP($E1240,Main_OG!$D$1:$D$766,Main_OG!AK$1:AK$766,"")</f>
        <v>969334</v>
      </c>
      <c r="AC1240" s="47">
        <f>_xlfn.XLOOKUP($E1240,Main_OG!$D$1:$D$766,Main_OG!AL$1:AL$766,"")</f>
        <v>311146752</v>
      </c>
      <c r="AD1240" s="47">
        <f>_xlfn.XLOOKUP($E1240,Main_OG!$D$1:$D$766,Main_OG!AM$1:AM$766,"")</f>
        <v>34327954</v>
      </c>
    </row>
    <row r="1241" spans="1:30" x14ac:dyDescent="0.35">
      <c r="A1241" s="36" t="s">
        <v>2316</v>
      </c>
      <c r="B1241" s="45" t="s">
        <v>174</v>
      </c>
      <c r="C1241" s="45" t="s">
        <v>4439</v>
      </c>
      <c r="D1241" s="36" t="s">
        <v>4506</v>
      </c>
      <c r="E1241" s="36" t="str">
        <f t="shared" si="57"/>
        <v>2010_NJ</v>
      </c>
      <c r="F1241" s="45">
        <v>2010</v>
      </c>
      <c r="G1241" s="45">
        <f>_xlfn.XLOOKUP(I1241,Main_OG!$B$1:$B$766,Main_OG!$O$1:$O$766,"")</f>
        <v>1</v>
      </c>
      <c r="H1241" s="45">
        <f>_xlfn.XLOOKUP(E1241,Main_OG!$D$1:$D$766,Main_OG!$J$1:$J$766,"")</f>
        <v>1</v>
      </c>
      <c r="I1241" s="45" t="s">
        <v>174</v>
      </c>
      <c r="J1241" s="45" t="str">
        <f t="shared" si="58"/>
        <v>Jersey Central Power &amp; Lt Co_NJ</v>
      </c>
      <c r="K1241" s="45" t="str">
        <f t="shared" si="59"/>
        <v>Jersey Central Power Light Co_NJ</v>
      </c>
      <c r="L1241" s="45" t="s">
        <v>2321</v>
      </c>
      <c r="M1241" s="45">
        <v>0</v>
      </c>
      <c r="N1241" s="45">
        <v>108026</v>
      </c>
      <c r="O1241" s="45">
        <v>1971</v>
      </c>
      <c r="P1241" s="45">
        <v>955992</v>
      </c>
      <c r="Q1241" s="45">
        <v>0</v>
      </c>
      <c r="R1241" s="45">
        <v>4132015</v>
      </c>
      <c r="S1241" s="45">
        <v>417922</v>
      </c>
      <c r="T1241" s="45">
        <v>9842598</v>
      </c>
      <c r="U1241" s="45">
        <v>0</v>
      </c>
      <c r="V1241" s="45">
        <v>16.260000000000002</v>
      </c>
      <c r="W1241" s="45">
        <v>14.2</v>
      </c>
      <c r="X1241" s="45">
        <v>16.940000000000001</v>
      </c>
      <c r="Y1241" s="46">
        <v>554764.4</v>
      </c>
      <c r="Z1241" s="46">
        <v>63045.342260556936</v>
      </c>
      <c r="AA1241" s="47">
        <f>_xlfn.XLOOKUP($E1241,Main_OG!$D$1:$D$766,Main_OG!AJ$1:AJ$766,"")</f>
        <v>5843606</v>
      </c>
      <c r="AB1241" s="47">
        <f>_xlfn.XLOOKUP($E1241,Main_OG!$D$1:$D$766,Main_OG!AK$1:AK$766,"")</f>
        <v>833904</v>
      </c>
      <c r="AC1241" s="47">
        <f>_xlfn.XLOOKUP($E1241,Main_OG!$D$1:$D$766,Main_OG!AL$1:AL$766,"")</f>
        <v>381467380</v>
      </c>
      <c r="AD1241" s="47">
        <f>_xlfn.XLOOKUP($E1241,Main_OG!$D$1:$D$766,Main_OG!AM$1:AM$766,"")</f>
        <v>32771305</v>
      </c>
    </row>
    <row r="1242" spans="1:30" x14ac:dyDescent="0.35">
      <c r="A1242" s="36" t="s">
        <v>2316</v>
      </c>
      <c r="B1242" s="45" t="s">
        <v>174</v>
      </c>
      <c r="C1242" s="45" t="s">
        <v>4439</v>
      </c>
      <c r="D1242" s="36" t="s">
        <v>4506</v>
      </c>
      <c r="E1242" s="36" t="str">
        <f t="shared" si="57"/>
        <v>2011_NJ</v>
      </c>
      <c r="F1242" s="45">
        <v>2011</v>
      </c>
      <c r="G1242" s="45">
        <f>_xlfn.XLOOKUP(I1242,Main_OG!$B$1:$B$766,Main_OG!$O$1:$O$766,"")</f>
        <v>1</v>
      </c>
      <c r="H1242" s="45">
        <f>_xlfn.XLOOKUP(E1242,Main_OG!$D$1:$D$766,Main_OG!$J$1:$J$766,"")</f>
        <v>1</v>
      </c>
      <c r="I1242" s="45" t="s">
        <v>174</v>
      </c>
      <c r="J1242" s="45" t="str">
        <f t="shared" si="58"/>
        <v>Jersey Central Power &amp; Lt Co_NJ</v>
      </c>
      <c r="K1242" s="45" t="str">
        <f t="shared" si="59"/>
        <v>Jersey Central Power Light Co_NJ</v>
      </c>
      <c r="L1242" s="45" t="s">
        <v>2322</v>
      </c>
      <c r="M1242" s="45">
        <v>0</v>
      </c>
      <c r="N1242" s="45">
        <v>94237</v>
      </c>
      <c r="O1242" s="45">
        <v>1547</v>
      </c>
      <c r="P1242" s="45">
        <v>873395</v>
      </c>
      <c r="Q1242" s="45">
        <v>0</v>
      </c>
      <c r="R1242" s="45">
        <v>3184006</v>
      </c>
      <c r="S1242" s="45">
        <v>296941</v>
      </c>
      <c r="T1242" s="45">
        <v>8559674</v>
      </c>
      <c r="U1242" s="45">
        <v>0</v>
      </c>
      <c r="V1242" s="45">
        <v>15.26</v>
      </c>
      <c r="W1242" s="45">
        <v>13.4</v>
      </c>
      <c r="X1242" s="45">
        <v>15.76</v>
      </c>
      <c r="Y1242" s="46">
        <v>548479.30000000005</v>
      </c>
      <c r="Z1242" s="46">
        <v>62125.623771599247</v>
      </c>
      <c r="AA1242" s="47">
        <f>_xlfn.XLOOKUP($E1242,Main_OG!$D$1:$D$766,Main_OG!AJ$1:AJ$766,"")</f>
        <v>3610244</v>
      </c>
      <c r="AB1242" s="47">
        <f>_xlfn.XLOOKUP($E1242,Main_OG!$D$1:$D$766,Main_OG!AK$1:AK$766,"")</f>
        <v>528631.26</v>
      </c>
      <c r="AC1242" s="47">
        <f>_xlfn.XLOOKUP($E1242,Main_OG!$D$1:$D$766,Main_OG!AL$1:AL$766,"")</f>
        <v>376685724</v>
      </c>
      <c r="AD1242" s="47">
        <f>_xlfn.XLOOKUP($E1242,Main_OG!$D$1:$D$766,Main_OG!AM$1:AM$766,"")</f>
        <v>33606447</v>
      </c>
    </row>
    <row r="1243" spans="1:30" x14ac:dyDescent="0.35">
      <c r="A1243" s="36" t="s">
        <v>2316</v>
      </c>
      <c r="B1243" s="45" t="s">
        <v>174</v>
      </c>
      <c r="C1243" s="45" t="s">
        <v>4439</v>
      </c>
      <c r="D1243" s="36" t="s">
        <v>4506</v>
      </c>
      <c r="E1243" s="36" t="str">
        <f t="shared" si="57"/>
        <v>2012_NJ</v>
      </c>
      <c r="F1243" s="45">
        <v>2012</v>
      </c>
      <c r="G1243" s="45">
        <f>_xlfn.XLOOKUP(I1243,Main_OG!$B$1:$B$766,Main_OG!$O$1:$O$766,"")</f>
        <v>1</v>
      </c>
      <c r="H1243" s="45">
        <f>_xlfn.XLOOKUP(E1243,Main_OG!$D$1:$D$766,Main_OG!$J$1:$J$766,"")</f>
        <v>1</v>
      </c>
      <c r="I1243" s="45" t="s">
        <v>174</v>
      </c>
      <c r="J1243" s="45" t="str">
        <f t="shared" si="58"/>
        <v>Jersey Central Power &amp; Lt Co_NJ</v>
      </c>
      <c r="K1243" s="45" t="str">
        <f t="shared" si="59"/>
        <v>Jersey Central Power Light Co_NJ</v>
      </c>
      <c r="L1243" s="45" t="s">
        <v>2323</v>
      </c>
      <c r="M1243" s="45">
        <v>0</v>
      </c>
      <c r="N1243" s="45">
        <v>85256</v>
      </c>
      <c r="O1243" s="45">
        <v>1353</v>
      </c>
      <c r="P1243" s="45">
        <v>815239</v>
      </c>
      <c r="Q1243" s="45">
        <v>0</v>
      </c>
      <c r="R1243" s="45">
        <v>2584060</v>
      </c>
      <c r="S1243" s="45">
        <v>241328</v>
      </c>
      <c r="T1243" s="45">
        <v>7648658</v>
      </c>
      <c r="U1243" s="45">
        <v>0</v>
      </c>
      <c r="V1243" s="45">
        <v>14.245792</v>
      </c>
      <c r="W1243" s="45">
        <v>11.367267999999999</v>
      </c>
      <c r="X1243" s="45">
        <v>14.484019</v>
      </c>
      <c r="Y1243" s="46">
        <v>560729.69999999995</v>
      </c>
      <c r="Z1243" s="46">
        <v>63390.295659877018</v>
      </c>
      <c r="AA1243" s="47">
        <f>_xlfn.XLOOKUP($E1243,Main_OG!$D$1:$D$766,Main_OG!AJ$1:AJ$766,"")</f>
        <v>1665058</v>
      </c>
      <c r="AB1243" s="47">
        <f>_xlfn.XLOOKUP($E1243,Main_OG!$D$1:$D$766,Main_OG!AK$1:AK$766,"")</f>
        <v>260828</v>
      </c>
      <c r="AC1243" s="47">
        <f>_xlfn.XLOOKUP($E1243,Main_OG!$D$1:$D$766,Main_OG!AL$1:AL$766,"")</f>
        <v>438350928</v>
      </c>
      <c r="AD1243" s="47">
        <f>_xlfn.XLOOKUP($E1243,Main_OG!$D$1:$D$766,Main_OG!AM$1:AM$766,"")</f>
        <v>33110224</v>
      </c>
    </row>
    <row r="1244" spans="1:30" x14ac:dyDescent="0.35">
      <c r="A1244" s="36" t="s">
        <v>2316</v>
      </c>
      <c r="B1244" s="45" t="s">
        <v>174</v>
      </c>
      <c r="C1244" s="45" t="s">
        <v>4439</v>
      </c>
      <c r="D1244" s="36" t="s">
        <v>4506</v>
      </c>
      <c r="E1244" s="36" t="str">
        <f t="shared" si="57"/>
        <v>2013_NJ</v>
      </c>
      <c r="F1244" s="45">
        <v>2013</v>
      </c>
      <c r="G1244" s="45">
        <f>_xlfn.XLOOKUP(I1244,Main_OG!$B$1:$B$766,Main_OG!$O$1:$O$766,"")</f>
        <v>1</v>
      </c>
      <c r="H1244" s="45">
        <f>_xlfn.XLOOKUP(E1244,Main_OG!$D$1:$D$766,Main_OG!$J$1:$J$766,"")</f>
        <v>1</v>
      </c>
      <c r="I1244" s="45" t="s">
        <v>174</v>
      </c>
      <c r="J1244" s="45" t="str">
        <f t="shared" si="58"/>
        <v>Jersey Central Power &amp; Lt Co_NJ</v>
      </c>
      <c r="K1244" s="45" t="str">
        <f t="shared" si="59"/>
        <v>Jersey Central Power Light Co_NJ</v>
      </c>
      <c r="L1244" s="45" t="s">
        <v>2324</v>
      </c>
      <c r="M1244" s="45">
        <v>0</v>
      </c>
      <c r="N1244" s="45">
        <v>78534</v>
      </c>
      <c r="O1244" s="45">
        <v>1150</v>
      </c>
      <c r="P1244" s="45">
        <v>780896</v>
      </c>
      <c r="Q1244" s="45">
        <v>0</v>
      </c>
      <c r="R1244" s="45">
        <v>2298350</v>
      </c>
      <c r="S1244" s="45">
        <v>231984</v>
      </c>
      <c r="T1244" s="45">
        <v>7417321</v>
      </c>
      <c r="U1244" s="45">
        <v>0</v>
      </c>
      <c r="V1244" s="45">
        <v>13.698722999999999</v>
      </c>
      <c r="W1244" s="45">
        <v>11.311771999999999</v>
      </c>
      <c r="X1244" s="45">
        <v>13.843465999999999</v>
      </c>
      <c r="Y1244" s="46">
        <v>570952.4</v>
      </c>
      <c r="Z1244" s="46">
        <v>64457.432589798329</v>
      </c>
      <c r="AA1244" s="47">
        <f>_xlfn.XLOOKUP($E1244,Main_OG!$D$1:$D$766,Main_OG!AJ$1:AJ$766,"")</f>
        <v>1707218</v>
      </c>
      <c r="AB1244" s="47">
        <f>_xlfn.XLOOKUP($E1244,Main_OG!$D$1:$D$766,Main_OG!AK$1:AK$766,"")</f>
        <v>431306</v>
      </c>
      <c r="AC1244" s="47">
        <f>_xlfn.XLOOKUP($E1244,Main_OG!$D$1:$D$766,Main_OG!AL$1:AL$766,"")</f>
        <v>419597012</v>
      </c>
      <c r="AD1244" s="47">
        <f>_xlfn.XLOOKUP($E1244,Main_OG!$D$1:$D$766,Main_OG!AM$1:AM$766,"")</f>
        <v>33379688</v>
      </c>
    </row>
    <row r="1245" spans="1:30" x14ac:dyDescent="0.35">
      <c r="A1245" s="36" t="s">
        <v>2316</v>
      </c>
      <c r="B1245" s="45" t="s">
        <v>174</v>
      </c>
      <c r="C1245" s="45" t="s">
        <v>4439</v>
      </c>
      <c r="D1245" s="36" t="s">
        <v>4506</v>
      </c>
      <c r="E1245" s="36" t="str">
        <f t="shared" si="57"/>
        <v>2014_NJ</v>
      </c>
      <c r="F1245" s="45">
        <v>2014</v>
      </c>
      <c r="G1245" s="45">
        <f>_xlfn.XLOOKUP(I1245,Main_OG!$B$1:$B$766,Main_OG!$O$1:$O$766,"")</f>
        <v>1</v>
      </c>
      <c r="H1245" s="45">
        <f>_xlfn.XLOOKUP(E1245,Main_OG!$D$1:$D$766,Main_OG!$J$1:$J$766,"")</f>
        <v>1</v>
      </c>
      <c r="I1245" s="45" t="s">
        <v>174</v>
      </c>
      <c r="J1245" s="45" t="str">
        <f t="shared" si="58"/>
        <v>Jersey Central Power &amp; Lt Co_NJ</v>
      </c>
      <c r="K1245" s="45" t="str">
        <f t="shared" si="59"/>
        <v>Jersey Central Power Light Co_NJ</v>
      </c>
      <c r="L1245" s="45" t="s">
        <v>2325</v>
      </c>
      <c r="M1245" s="45">
        <v>0</v>
      </c>
      <c r="N1245" s="45">
        <v>79185</v>
      </c>
      <c r="O1245" s="45">
        <v>1104</v>
      </c>
      <c r="P1245" s="45">
        <v>776222</v>
      </c>
      <c r="Q1245" s="45">
        <v>0</v>
      </c>
      <c r="R1245" s="45">
        <v>2445207</v>
      </c>
      <c r="S1245" s="45">
        <v>247669</v>
      </c>
      <c r="T1245" s="45">
        <v>7264641</v>
      </c>
      <c r="U1245" s="45">
        <v>0</v>
      </c>
      <c r="V1245" s="45">
        <v>13.413785000000001</v>
      </c>
      <c r="W1245" s="45">
        <v>12.1343</v>
      </c>
      <c r="X1245" s="45">
        <v>13.337609</v>
      </c>
      <c r="Y1245" s="46">
        <v>570696.4</v>
      </c>
      <c r="Z1245" s="46">
        <v>64359.825457127372</v>
      </c>
      <c r="AA1245" s="47">
        <f>_xlfn.XLOOKUP($E1245,Main_OG!$D$1:$D$766,Main_OG!AJ$1:AJ$766,"")</f>
        <v>2121058</v>
      </c>
      <c r="AB1245" s="47">
        <f>_xlfn.XLOOKUP($E1245,Main_OG!$D$1:$D$766,Main_OG!AK$1:AK$766,"")</f>
        <v>1616556</v>
      </c>
      <c r="AC1245" s="47">
        <f>_xlfn.XLOOKUP($E1245,Main_OG!$D$1:$D$766,Main_OG!AL$1:AL$766,"")</f>
        <v>483182966</v>
      </c>
      <c r="AD1245" s="47">
        <f>_xlfn.XLOOKUP($E1245,Main_OG!$D$1:$D$766,Main_OG!AM$1:AM$766,"")</f>
        <v>31507121</v>
      </c>
    </row>
    <row r="1246" spans="1:30" x14ac:dyDescent="0.35">
      <c r="A1246" s="36" t="s">
        <v>2316</v>
      </c>
      <c r="B1246" s="45" t="s">
        <v>174</v>
      </c>
      <c r="C1246" s="45" t="s">
        <v>4439</v>
      </c>
      <c r="D1246" s="36" t="s">
        <v>4506</v>
      </c>
      <c r="E1246" s="36" t="str">
        <f t="shared" si="57"/>
        <v>2015_NJ</v>
      </c>
      <c r="F1246" s="45">
        <v>2015</v>
      </c>
      <c r="G1246" s="45">
        <f>_xlfn.XLOOKUP(I1246,Main_OG!$B$1:$B$766,Main_OG!$O$1:$O$766,"")</f>
        <v>1</v>
      </c>
      <c r="H1246" s="45">
        <f>_xlfn.XLOOKUP(E1246,Main_OG!$D$1:$D$766,Main_OG!$J$1:$J$766,"")</f>
        <v>1</v>
      </c>
      <c r="I1246" s="45" t="s">
        <v>174</v>
      </c>
      <c r="J1246" s="45" t="str">
        <f t="shared" si="58"/>
        <v>Jersey Central Power &amp; Lt Co_NJ</v>
      </c>
      <c r="K1246" s="45" t="str">
        <f t="shared" si="59"/>
        <v>Jersey Central Power Light Co_NJ</v>
      </c>
      <c r="L1246" s="45" t="s">
        <v>2326</v>
      </c>
      <c r="M1246" s="45">
        <v>0</v>
      </c>
      <c r="N1246" s="45">
        <v>80773</v>
      </c>
      <c r="O1246" s="45">
        <v>1100</v>
      </c>
      <c r="P1246" s="45">
        <v>805797</v>
      </c>
      <c r="Q1246" s="45">
        <v>0</v>
      </c>
      <c r="R1246" s="45">
        <v>2536081</v>
      </c>
      <c r="S1246" s="45">
        <v>196970</v>
      </c>
      <c r="T1246" s="45">
        <v>7799652</v>
      </c>
      <c r="U1246" s="45">
        <v>0</v>
      </c>
      <c r="V1246" s="45">
        <v>12.71289</v>
      </c>
      <c r="W1246" s="45">
        <v>11.061481000000001</v>
      </c>
      <c r="X1246" s="45">
        <v>13.342123000000001</v>
      </c>
      <c r="Y1246" s="46">
        <v>581414.9</v>
      </c>
      <c r="Z1246" s="46">
        <v>65546.161172233857</v>
      </c>
      <c r="AA1246" s="47">
        <f>_xlfn.XLOOKUP($E1246,Main_OG!$D$1:$D$766,Main_OG!AJ$1:AJ$766,"")</f>
        <v>1506538</v>
      </c>
      <c r="AB1246" s="47">
        <f>_xlfn.XLOOKUP($E1246,Main_OG!$D$1:$D$766,Main_OG!AK$1:AK$766,"")</f>
        <v>1059266</v>
      </c>
      <c r="AC1246" s="47">
        <f>_xlfn.XLOOKUP($E1246,Main_OG!$D$1:$D$766,Main_OG!AL$1:AL$766,"")</f>
        <v>551127516</v>
      </c>
      <c r="AD1246" s="47">
        <f>_xlfn.XLOOKUP($E1246,Main_OG!$D$1:$D$766,Main_OG!AM$1:AM$766,"")</f>
        <v>33261760</v>
      </c>
    </row>
    <row r="1247" spans="1:30" x14ac:dyDescent="0.35">
      <c r="A1247" s="36" t="s">
        <v>2316</v>
      </c>
      <c r="B1247" s="45" t="s">
        <v>174</v>
      </c>
      <c r="C1247" s="45" t="s">
        <v>4439</v>
      </c>
      <c r="D1247" s="36" t="s">
        <v>4506</v>
      </c>
      <c r="E1247" s="36" t="str">
        <f t="shared" si="57"/>
        <v>2016_NJ</v>
      </c>
      <c r="F1247" s="45">
        <v>2016</v>
      </c>
      <c r="G1247" s="45">
        <f>_xlfn.XLOOKUP(I1247,Main_OG!$B$1:$B$766,Main_OG!$O$1:$O$766,"")</f>
        <v>1</v>
      </c>
      <c r="H1247" s="45">
        <f>_xlfn.XLOOKUP(E1247,Main_OG!$D$1:$D$766,Main_OG!$J$1:$J$766,"")</f>
        <v>2</v>
      </c>
      <c r="I1247" s="45" t="s">
        <v>174</v>
      </c>
      <c r="J1247" s="45" t="str">
        <f t="shared" si="58"/>
        <v>Jersey Central Power &amp; Lt Co_NJ</v>
      </c>
      <c r="K1247" s="45" t="str">
        <f t="shared" si="59"/>
        <v>Jersey Central Power Light Co_NJ</v>
      </c>
      <c r="L1247" s="45" t="s">
        <v>2327</v>
      </c>
      <c r="M1247" s="45">
        <v>0</v>
      </c>
      <c r="N1247" s="45">
        <v>78249</v>
      </c>
      <c r="O1247" s="45">
        <v>1055</v>
      </c>
      <c r="P1247" s="45">
        <v>791205</v>
      </c>
      <c r="Q1247" s="45">
        <v>0</v>
      </c>
      <c r="R1247" s="45">
        <v>2420064</v>
      </c>
      <c r="S1247" s="45">
        <v>202160</v>
      </c>
      <c r="T1247" s="45">
        <v>7613398</v>
      </c>
      <c r="U1247" s="45">
        <v>0</v>
      </c>
      <c r="V1247" s="45">
        <v>12.709493999999999</v>
      </c>
      <c r="W1247" s="45">
        <v>10.087802</v>
      </c>
      <c r="X1247" s="45">
        <v>13.357524</v>
      </c>
      <c r="Y1247" s="46">
        <v>587049.69999999995</v>
      </c>
      <c r="Z1247" s="46">
        <v>66157.000373242656</v>
      </c>
      <c r="AA1247" s="47">
        <f>_xlfn.XLOOKUP($E1247,Main_OG!$D$1:$D$766,Main_OG!AJ$1:AJ$766,"")</f>
        <v>1126784</v>
      </c>
      <c r="AB1247" s="47">
        <f>_xlfn.XLOOKUP($E1247,Main_OG!$D$1:$D$766,Main_OG!AK$1:AK$766,"")</f>
        <v>320978</v>
      </c>
      <c r="AC1247" s="47">
        <f>_xlfn.XLOOKUP($E1247,Main_OG!$D$1:$D$766,Main_OG!AL$1:AL$766,"")</f>
        <v>629409760</v>
      </c>
      <c r="AD1247" s="47">
        <f>_xlfn.XLOOKUP($E1247,Main_OG!$D$1:$D$766,Main_OG!AM$1:AM$766,"")</f>
        <v>29885187</v>
      </c>
    </row>
    <row r="1248" spans="1:30" x14ac:dyDescent="0.35">
      <c r="A1248" s="36" t="s">
        <v>2316</v>
      </c>
      <c r="B1248" s="45" t="s">
        <v>174</v>
      </c>
      <c r="C1248" s="45" t="s">
        <v>4439</v>
      </c>
      <c r="D1248" s="36" t="s">
        <v>4506</v>
      </c>
      <c r="E1248" s="36" t="str">
        <f t="shared" si="57"/>
        <v>2017_NJ</v>
      </c>
      <c r="F1248" s="45">
        <v>2017</v>
      </c>
      <c r="G1248" s="45">
        <f>_xlfn.XLOOKUP(I1248,Main_OG!$B$1:$B$766,Main_OG!$O$1:$O$766,"")</f>
        <v>1</v>
      </c>
      <c r="H1248" s="45">
        <f>_xlfn.XLOOKUP(E1248,Main_OG!$D$1:$D$766,Main_OG!$J$1:$J$766,"")</f>
        <v>2</v>
      </c>
      <c r="I1248" s="45" t="s">
        <v>174</v>
      </c>
      <c r="J1248" s="45" t="str">
        <f t="shared" si="58"/>
        <v>Jersey Central Power &amp; Lt Co_NJ</v>
      </c>
      <c r="K1248" s="45" t="str">
        <f t="shared" si="59"/>
        <v>Jersey Central Power Light Co_NJ</v>
      </c>
      <c r="L1248" s="45" t="s">
        <v>2328</v>
      </c>
      <c r="M1248" s="45">
        <v>0</v>
      </c>
      <c r="N1248" s="45">
        <v>78907</v>
      </c>
      <c r="O1248" s="45">
        <v>1028</v>
      </c>
      <c r="P1248" s="45">
        <v>791309</v>
      </c>
      <c r="Q1248" s="45">
        <v>0</v>
      </c>
      <c r="R1248" s="45">
        <v>2314039</v>
      </c>
      <c r="S1248" s="45">
        <v>271260</v>
      </c>
      <c r="T1248" s="45">
        <v>7175787</v>
      </c>
      <c r="U1248" s="45">
        <v>0</v>
      </c>
      <c r="V1248" s="45">
        <v>13.132557</v>
      </c>
      <c r="W1248" s="45">
        <v>10.125120000000001</v>
      </c>
      <c r="X1248" s="45">
        <v>13.464402</v>
      </c>
      <c r="Y1248" s="46">
        <v>590086.69999999995</v>
      </c>
      <c r="Z1248" s="46">
        <v>66390.294849983911</v>
      </c>
      <c r="AA1248" s="47">
        <f>_xlfn.XLOOKUP($E1248,Main_OG!$D$1:$D$766,Main_OG!AJ$1:AJ$766,"")</f>
        <v>1026174</v>
      </c>
      <c r="AB1248" s="47">
        <f>_xlfn.XLOOKUP($E1248,Main_OG!$D$1:$D$766,Main_OG!AK$1:AK$766,"")</f>
        <v>324116</v>
      </c>
      <c r="AC1248" s="47">
        <f>_xlfn.XLOOKUP($E1248,Main_OG!$D$1:$D$766,Main_OG!AL$1:AL$766,"")</f>
        <v>525319324</v>
      </c>
      <c r="AD1248" s="47">
        <f>_xlfn.XLOOKUP($E1248,Main_OG!$D$1:$D$766,Main_OG!AM$1:AM$766,"")</f>
        <v>34032698</v>
      </c>
    </row>
    <row r="1249" spans="1:30" x14ac:dyDescent="0.35">
      <c r="A1249" s="36" t="s">
        <v>2316</v>
      </c>
      <c r="B1249" s="45" t="s">
        <v>174</v>
      </c>
      <c r="C1249" s="45" t="s">
        <v>4439</v>
      </c>
      <c r="D1249" s="36" t="s">
        <v>4506</v>
      </c>
      <c r="E1249" s="36" t="str">
        <f t="shared" si="57"/>
        <v>2018_NJ</v>
      </c>
      <c r="F1249" s="45">
        <v>2018</v>
      </c>
      <c r="G1249" s="45">
        <f>_xlfn.XLOOKUP(I1249,Main_OG!$B$1:$B$766,Main_OG!$O$1:$O$766,"")</f>
        <v>1</v>
      </c>
      <c r="H1249" s="45">
        <f>_xlfn.XLOOKUP(E1249,Main_OG!$D$1:$D$766,Main_OG!$J$1:$J$766,"")</f>
        <v>2</v>
      </c>
      <c r="I1249" s="45" t="s">
        <v>174</v>
      </c>
      <c r="J1249" s="45" t="str">
        <f t="shared" si="58"/>
        <v>Jersey Central Power &amp; Lt Co_NJ</v>
      </c>
      <c r="K1249" s="45" t="str">
        <f t="shared" si="59"/>
        <v>Jersey Central Power Light Co_NJ</v>
      </c>
      <c r="L1249" s="45" t="s">
        <v>2329</v>
      </c>
      <c r="M1249" s="45">
        <v>0</v>
      </c>
      <c r="N1249" s="45">
        <v>80122</v>
      </c>
      <c r="O1249" s="45">
        <v>1026</v>
      </c>
      <c r="P1249" s="45">
        <v>835495</v>
      </c>
      <c r="Q1249" s="45">
        <v>0</v>
      </c>
      <c r="R1249" s="45">
        <v>2423613</v>
      </c>
      <c r="S1249" s="45">
        <v>235617</v>
      </c>
      <c r="T1249" s="45">
        <v>7967836</v>
      </c>
      <c r="U1249" s="45">
        <v>0</v>
      </c>
      <c r="V1249" s="45">
        <v>12.794435</v>
      </c>
      <c r="W1249" s="45">
        <v>10.495846999999999</v>
      </c>
      <c r="X1249" s="45">
        <v>13.320776</v>
      </c>
      <c r="Y1249" s="46">
        <v>606892.19999999995</v>
      </c>
      <c r="Z1249" s="46">
        <v>68253.556956857661</v>
      </c>
      <c r="AA1249" s="47">
        <f>_xlfn.XLOOKUP($E1249,Main_OG!$D$1:$D$766,Main_OG!AJ$1:AJ$766,"")</f>
        <v>1007664</v>
      </c>
      <c r="AB1249" s="47">
        <f>_xlfn.XLOOKUP($E1249,Main_OG!$D$1:$D$766,Main_OG!AK$1:AK$766,"")</f>
        <v>1006302</v>
      </c>
      <c r="AC1249" s="47">
        <f>_xlfn.XLOOKUP($E1249,Main_OG!$D$1:$D$766,Main_OG!AL$1:AL$766,"")</f>
        <v>540557398</v>
      </c>
      <c r="AD1249" s="47">
        <f>_xlfn.XLOOKUP($E1249,Main_OG!$D$1:$D$766,Main_OG!AM$1:AM$766,"")</f>
        <v>31982106</v>
      </c>
    </row>
    <row r="1250" spans="1:30" x14ac:dyDescent="0.35">
      <c r="A1250" s="36" t="s">
        <v>2316</v>
      </c>
      <c r="B1250" s="45" t="s">
        <v>174</v>
      </c>
      <c r="C1250" s="45" t="s">
        <v>4439</v>
      </c>
      <c r="D1250" s="36" t="s">
        <v>4506</v>
      </c>
      <c r="E1250" s="36" t="str">
        <f t="shared" si="57"/>
        <v>2019_NJ</v>
      </c>
      <c r="F1250" s="45">
        <v>2019</v>
      </c>
      <c r="G1250" s="45">
        <f>_xlfn.XLOOKUP(I1250,Main_OG!$B$1:$B$766,Main_OG!$O$1:$O$766,"")</f>
        <v>1</v>
      </c>
      <c r="H1250" s="45">
        <f>_xlfn.XLOOKUP(E1250,Main_OG!$D$1:$D$766,Main_OG!$J$1:$J$766,"")</f>
        <v>2</v>
      </c>
      <c r="I1250" s="45" t="s">
        <v>174</v>
      </c>
      <c r="J1250" s="45" t="str">
        <f t="shared" si="58"/>
        <v>Jersey Central Power &amp; Lt Co_NJ</v>
      </c>
      <c r="K1250" s="45" t="str">
        <f t="shared" si="59"/>
        <v>Jersey Central Power Light Co_NJ</v>
      </c>
      <c r="L1250" s="45" t="s">
        <v>2330</v>
      </c>
      <c r="M1250" s="45">
        <v>0</v>
      </c>
      <c r="N1250" s="45">
        <v>82078</v>
      </c>
      <c r="O1250" s="45">
        <v>1056</v>
      </c>
      <c r="P1250" s="45">
        <v>842987</v>
      </c>
      <c r="Q1250" s="45">
        <v>0</v>
      </c>
      <c r="R1250" s="45">
        <v>2441485</v>
      </c>
      <c r="S1250" s="45">
        <v>296405</v>
      </c>
      <c r="T1250" s="45">
        <v>7788851</v>
      </c>
      <c r="U1250" s="45">
        <v>0</v>
      </c>
      <c r="V1250" s="45">
        <v>12.829466</v>
      </c>
      <c r="W1250" s="45">
        <v>9.5650207999999992</v>
      </c>
      <c r="X1250" s="45">
        <v>13.135180999999999</v>
      </c>
      <c r="Y1250" s="46">
        <v>617110.69999999995</v>
      </c>
      <c r="Z1250" s="46">
        <v>69406.455194529277</v>
      </c>
      <c r="AA1250" s="47">
        <f>_xlfn.XLOOKUP($E1250,Main_OG!$D$1:$D$766,Main_OG!AJ$1:AJ$766,"")</f>
        <v>880082</v>
      </c>
      <c r="AB1250" s="47">
        <f>_xlfn.XLOOKUP($E1250,Main_OG!$D$1:$D$766,Main_OG!AK$1:AK$766,"")</f>
        <v>306298</v>
      </c>
      <c r="AC1250" s="47">
        <f>_xlfn.XLOOKUP($E1250,Main_OG!$D$1:$D$766,Main_OG!AL$1:AL$766,"")</f>
        <v>555590448</v>
      </c>
      <c r="AD1250" s="47">
        <f>_xlfn.XLOOKUP($E1250,Main_OG!$D$1:$D$766,Main_OG!AM$1:AM$766,"")</f>
        <v>26637324</v>
      </c>
    </row>
    <row r="1251" spans="1:30" x14ac:dyDescent="0.35">
      <c r="A1251" s="36" t="s">
        <v>2316</v>
      </c>
      <c r="B1251" s="45" t="s">
        <v>174</v>
      </c>
      <c r="C1251" s="45" t="s">
        <v>4439</v>
      </c>
      <c r="D1251" s="36" t="s">
        <v>4506</v>
      </c>
      <c r="E1251" s="36" t="str">
        <f t="shared" si="57"/>
        <v>2020_NJ</v>
      </c>
      <c r="F1251" s="45">
        <v>2020</v>
      </c>
      <c r="G1251" s="45">
        <f>_xlfn.XLOOKUP(I1251,Main_OG!$B$1:$B$766,Main_OG!$O$1:$O$766,"")</f>
        <v>1</v>
      </c>
      <c r="H1251" s="45">
        <f>_xlfn.XLOOKUP(E1251,Main_OG!$D$1:$D$766,Main_OG!$J$1:$J$766,"")</f>
        <v>2</v>
      </c>
      <c r="I1251" s="45" t="s">
        <v>174</v>
      </c>
      <c r="J1251" s="45" t="str">
        <f t="shared" si="58"/>
        <v>Jersey Central Power &amp; Lt Co_NJ</v>
      </c>
      <c r="K1251" s="45" t="str">
        <f t="shared" si="59"/>
        <v>Jersey Central Power Light Co_NJ</v>
      </c>
      <c r="L1251" s="45" t="s">
        <v>2331</v>
      </c>
      <c r="M1251" s="45">
        <v>0</v>
      </c>
      <c r="N1251" s="45">
        <v>83074</v>
      </c>
      <c r="O1251" s="45">
        <v>1029</v>
      </c>
      <c r="P1251" s="45">
        <v>0</v>
      </c>
      <c r="Q1251" s="45">
        <v>0</v>
      </c>
      <c r="R1251" s="45">
        <v>2273005</v>
      </c>
      <c r="S1251" s="45">
        <v>232571</v>
      </c>
      <c r="T1251" s="45">
        <v>0</v>
      </c>
      <c r="U1251" s="45">
        <v>0</v>
      </c>
      <c r="V1251" s="45">
        <v>12.491771999999999</v>
      </c>
      <c r="W1251" s="45">
        <v>9.3324189000000004</v>
      </c>
      <c r="X1251" s="45">
        <v>0</v>
      </c>
      <c r="Y1251" s="46">
        <v>595973.4</v>
      </c>
      <c r="Z1251" s="46">
        <v>67031.969715493949</v>
      </c>
      <c r="AA1251" s="47">
        <f>_xlfn.XLOOKUP($E1251,Main_OG!$D$1:$D$766,Main_OG!AJ$1:AJ$766,"")</f>
        <v>804334</v>
      </c>
      <c r="AB1251" s="47">
        <f>_xlfn.XLOOKUP($E1251,Main_OG!$D$1:$D$766,Main_OG!AK$1:AK$766,"")</f>
        <v>140544</v>
      </c>
      <c r="AC1251" s="47">
        <f>_xlfn.XLOOKUP($E1251,Main_OG!$D$1:$D$766,Main_OG!AL$1:AL$766,"")</f>
        <v>422966568</v>
      </c>
      <c r="AD1251" s="47">
        <f>_xlfn.XLOOKUP($E1251,Main_OG!$D$1:$D$766,Main_OG!AM$1:AM$766,"")</f>
        <v>0</v>
      </c>
    </row>
    <row r="1252" spans="1:30" x14ac:dyDescent="0.35">
      <c r="A1252" s="36" t="s">
        <v>2332</v>
      </c>
      <c r="B1252" s="45" t="s">
        <v>567</v>
      </c>
      <c r="C1252" s="45" t="s">
        <v>4431</v>
      </c>
      <c r="D1252" s="36" t="s">
        <v>4507</v>
      </c>
      <c r="E1252" s="36" t="str">
        <f t="shared" si="57"/>
        <v>2006_KS</v>
      </c>
      <c r="F1252" s="45">
        <v>2006</v>
      </c>
      <c r="G1252" s="45">
        <f>_xlfn.XLOOKUP(I1252,Main_OG!$B$1:$B$766,Main_OG!$O$1:$O$766,"")</f>
        <v>1</v>
      </c>
      <c r="H1252" s="45">
        <f>_xlfn.XLOOKUP(E1252,Main_OG!$D$1:$D$766,Main_OG!$J$1:$J$766,"")</f>
        <v>0</v>
      </c>
      <c r="I1252" s="45" t="s">
        <v>567</v>
      </c>
      <c r="J1252" s="45" t="str">
        <f t="shared" si="58"/>
        <v>Kansas City Power &amp; Light Co_KS</v>
      </c>
      <c r="K1252" s="45" t="str">
        <f t="shared" si="59"/>
        <v>Kansas City Power Light Co_KS</v>
      </c>
      <c r="L1252" s="45" t="s">
        <v>2333</v>
      </c>
      <c r="M1252" s="45">
        <v>0</v>
      </c>
      <c r="N1252" s="45">
        <v>25800</v>
      </c>
      <c r="O1252" s="45">
        <v>1043</v>
      </c>
      <c r="P1252" s="45">
        <v>205887</v>
      </c>
      <c r="Q1252" s="45">
        <v>0</v>
      </c>
      <c r="R1252" s="45">
        <v>186620</v>
      </c>
      <c r="S1252" s="45">
        <v>22516</v>
      </c>
      <c r="T1252" s="45">
        <v>194563</v>
      </c>
      <c r="U1252" s="45">
        <v>0</v>
      </c>
      <c r="V1252" s="45">
        <v>6.0097291789709084</v>
      </c>
      <c r="W1252" s="45">
        <v>5.1481028431630333</v>
      </c>
      <c r="X1252" s="45">
        <v>6.9140343208849941</v>
      </c>
      <c r="Y1252" s="46">
        <v>136135.79999999999</v>
      </c>
      <c r="Z1252" s="46">
        <v>49272.240240527171</v>
      </c>
      <c r="AA1252" s="47">
        <f>_xlfn.XLOOKUP($E1252,Main_OG!$D$1:$D$766,Main_OG!AJ$1:AJ$766,"")</f>
        <v>41747362.020000003</v>
      </c>
      <c r="AB1252" s="47">
        <f>_xlfn.XLOOKUP($E1252,Main_OG!$D$1:$D$766,Main_OG!AK$1:AK$766,"")</f>
        <v>244658.58</v>
      </c>
      <c r="AC1252" s="47">
        <f>_xlfn.XLOOKUP($E1252,Main_OG!$D$1:$D$766,Main_OG!AL$1:AL$766,"")</f>
        <v>45115946.340000004</v>
      </c>
      <c r="AD1252" s="47">
        <f>_xlfn.XLOOKUP($E1252,Main_OG!$D$1:$D$766,Main_OG!AM$1:AM$766,"")</f>
        <v>9350269</v>
      </c>
    </row>
    <row r="1253" spans="1:30" x14ac:dyDescent="0.35">
      <c r="A1253" s="36" t="s">
        <v>2332</v>
      </c>
      <c r="B1253" s="45" t="s">
        <v>370</v>
      </c>
      <c r="C1253" s="45" t="s">
        <v>4431</v>
      </c>
      <c r="D1253" s="36" t="s">
        <v>4507</v>
      </c>
      <c r="E1253" s="36" t="str">
        <f t="shared" si="57"/>
        <v>2006_MO</v>
      </c>
      <c r="F1253" s="45">
        <v>2006</v>
      </c>
      <c r="G1253" s="45">
        <f>_xlfn.XLOOKUP(I1253,Main_OG!$B$1:$B$766,Main_OG!$O$1:$O$766,"")</f>
        <v>0</v>
      </c>
      <c r="H1253" s="45">
        <f>_xlfn.XLOOKUP(E1253,Main_OG!$D$1:$D$766,Main_OG!$J$1:$J$766,"")</f>
        <v>0</v>
      </c>
      <c r="I1253" s="45" t="s">
        <v>370</v>
      </c>
      <c r="J1253" s="45" t="str">
        <f t="shared" si="58"/>
        <v>Kansas City Power &amp; Light Co_MO</v>
      </c>
      <c r="K1253" s="45" t="str">
        <f t="shared" si="59"/>
        <v>Kansas City Power Light Co_MO</v>
      </c>
      <c r="L1253" s="45" t="s">
        <v>2334</v>
      </c>
      <c r="M1253" s="45">
        <v>0</v>
      </c>
      <c r="N1253" s="45">
        <v>31252</v>
      </c>
      <c r="O1253" s="45">
        <v>1146</v>
      </c>
      <c r="P1253" s="45">
        <v>238389</v>
      </c>
      <c r="Q1253" s="45">
        <v>0</v>
      </c>
      <c r="R1253" s="45">
        <v>264723</v>
      </c>
      <c r="S1253" s="45">
        <v>77333</v>
      </c>
      <c r="T1253" s="45">
        <v>189728</v>
      </c>
      <c r="U1253" s="45">
        <v>0</v>
      </c>
      <c r="V1253" s="45">
        <v>6.0394283140850424</v>
      </c>
      <c r="W1253" s="45">
        <v>4.520708343490357</v>
      </c>
      <c r="X1253" s="45">
        <v>7.3004710552298988</v>
      </c>
      <c r="Y1253" s="46">
        <v>286558.3</v>
      </c>
      <c r="Z1253" s="46">
        <v>49045.493319531502</v>
      </c>
      <c r="AA1253" s="47">
        <f>_xlfn.XLOOKUP($E1253,Main_OG!$D$1:$D$766,Main_OG!AJ$1:AJ$766,"")</f>
        <v>91431938</v>
      </c>
      <c r="AB1253" s="47">
        <f>_xlfn.XLOOKUP($E1253,Main_OG!$D$1:$D$766,Main_OG!AK$1:AK$766,"")</f>
        <v>278170.96000000002</v>
      </c>
      <c r="AC1253" s="47">
        <f>_xlfn.XLOOKUP($E1253,Main_OG!$D$1:$D$766,Main_OG!AL$1:AL$766,"")</f>
        <v>64418279.100000001</v>
      </c>
      <c r="AD1253" s="47">
        <f>_xlfn.XLOOKUP($E1253,Main_OG!$D$1:$D$766,Main_OG!AM$1:AM$766,"")</f>
        <v>10116660</v>
      </c>
    </row>
    <row r="1254" spans="1:30" x14ac:dyDescent="0.35">
      <c r="A1254" s="36" t="s">
        <v>2332</v>
      </c>
      <c r="B1254" s="45" t="s">
        <v>567</v>
      </c>
      <c r="C1254" s="45" t="s">
        <v>4431</v>
      </c>
      <c r="D1254" s="36" t="s">
        <v>4507</v>
      </c>
      <c r="E1254" s="36" t="str">
        <f t="shared" si="57"/>
        <v>2007_KS</v>
      </c>
      <c r="F1254" s="45">
        <v>2007</v>
      </c>
      <c r="G1254" s="45">
        <f>_xlfn.XLOOKUP(I1254,Main_OG!$B$1:$B$766,Main_OG!$O$1:$O$766,"")</f>
        <v>1</v>
      </c>
      <c r="H1254" s="45">
        <f>_xlfn.XLOOKUP(E1254,Main_OG!$D$1:$D$766,Main_OG!$J$1:$J$766,"")</f>
        <v>0</v>
      </c>
      <c r="I1254" s="45" t="s">
        <v>567</v>
      </c>
      <c r="J1254" s="45" t="str">
        <f t="shared" si="58"/>
        <v>Kansas City Power &amp; Light Co_KS</v>
      </c>
      <c r="K1254" s="45" t="str">
        <f t="shared" si="59"/>
        <v>Kansas City Power Light Co_KS</v>
      </c>
      <c r="L1254" s="45" t="s">
        <v>2335</v>
      </c>
      <c r="M1254" s="45">
        <v>0</v>
      </c>
      <c r="N1254" s="45">
        <v>26180</v>
      </c>
      <c r="O1254" s="45">
        <v>1024</v>
      </c>
      <c r="P1254" s="45">
        <v>208290</v>
      </c>
      <c r="Q1254" s="45">
        <v>0</v>
      </c>
      <c r="R1254" s="45">
        <v>204406</v>
      </c>
      <c r="S1254" s="45">
        <v>22615</v>
      </c>
      <c r="T1254" s="45">
        <v>218511</v>
      </c>
      <c r="U1254" s="45">
        <v>0</v>
      </c>
      <c r="V1254" s="45">
        <v>6.26</v>
      </c>
      <c r="W1254" s="45">
        <v>5.52</v>
      </c>
      <c r="X1254" s="45">
        <v>7.45</v>
      </c>
      <c r="Y1254" s="46">
        <v>143586.6</v>
      </c>
      <c r="Z1254" s="46">
        <v>51579.629892394711</v>
      </c>
      <c r="AA1254" s="47">
        <f>_xlfn.XLOOKUP($E1254,Main_OG!$D$1:$D$766,Main_OG!AJ$1:AJ$766,"")</f>
        <v>45559300</v>
      </c>
      <c r="AB1254" s="47">
        <f>_xlfn.XLOOKUP($E1254,Main_OG!$D$1:$D$766,Main_OG!AK$1:AK$766,"")</f>
        <v>940222</v>
      </c>
      <c r="AC1254" s="47">
        <f>_xlfn.XLOOKUP($E1254,Main_OG!$D$1:$D$766,Main_OG!AL$1:AL$766,"")</f>
        <v>51303722</v>
      </c>
      <c r="AD1254" s="47">
        <f>_xlfn.XLOOKUP($E1254,Main_OG!$D$1:$D$766,Main_OG!AM$1:AM$766,"")</f>
        <v>10369136</v>
      </c>
    </row>
    <row r="1255" spans="1:30" x14ac:dyDescent="0.35">
      <c r="A1255" s="36" t="s">
        <v>2332</v>
      </c>
      <c r="B1255" s="45" t="s">
        <v>370</v>
      </c>
      <c r="C1255" s="45" t="s">
        <v>4431</v>
      </c>
      <c r="D1255" s="36" t="s">
        <v>4507</v>
      </c>
      <c r="E1255" s="36" t="str">
        <f t="shared" si="57"/>
        <v>2007_MO</v>
      </c>
      <c r="F1255" s="45">
        <v>2007</v>
      </c>
      <c r="G1255" s="45">
        <f>_xlfn.XLOOKUP(I1255,Main_OG!$B$1:$B$766,Main_OG!$O$1:$O$766,"")</f>
        <v>0</v>
      </c>
      <c r="H1255" s="45">
        <f>_xlfn.XLOOKUP(E1255,Main_OG!$D$1:$D$766,Main_OG!$J$1:$J$766,"")</f>
        <v>0</v>
      </c>
      <c r="I1255" s="45" t="s">
        <v>370</v>
      </c>
      <c r="J1255" s="45" t="str">
        <f t="shared" si="58"/>
        <v>Kansas City Power &amp; Light Co_MO</v>
      </c>
      <c r="K1255" s="45" t="str">
        <f t="shared" si="59"/>
        <v>Kansas City Power Light Co_MO</v>
      </c>
      <c r="L1255" s="45" t="s">
        <v>2336</v>
      </c>
      <c r="M1255" s="45">
        <v>0</v>
      </c>
      <c r="N1255" s="45">
        <v>31222</v>
      </c>
      <c r="O1255" s="45">
        <v>1127</v>
      </c>
      <c r="P1255" s="45">
        <v>238659</v>
      </c>
      <c r="Q1255" s="45">
        <v>0</v>
      </c>
      <c r="R1255" s="45">
        <v>297583</v>
      </c>
      <c r="S1255" s="45">
        <v>84183</v>
      </c>
      <c r="T1255" s="45">
        <v>215288</v>
      </c>
      <c r="U1255" s="45">
        <v>0</v>
      </c>
      <c r="V1255" s="45">
        <v>6.52</v>
      </c>
      <c r="W1255" s="45">
        <v>4.8099999999999996</v>
      </c>
      <c r="X1255" s="45">
        <v>8.08</v>
      </c>
      <c r="Y1255" s="46">
        <v>288320.8</v>
      </c>
      <c r="Z1255" s="46">
        <v>48970.754186926722</v>
      </c>
      <c r="AA1255" s="47">
        <f>_xlfn.XLOOKUP($E1255,Main_OG!$D$1:$D$766,Main_OG!AJ$1:AJ$766,"")</f>
        <v>88418268</v>
      </c>
      <c r="AB1255" s="47">
        <f>_xlfn.XLOOKUP($E1255,Main_OG!$D$1:$D$766,Main_OG!AK$1:AK$766,"")</f>
        <v>279430</v>
      </c>
      <c r="AC1255" s="47">
        <f>_xlfn.XLOOKUP($E1255,Main_OG!$D$1:$D$766,Main_OG!AL$1:AL$766,"")</f>
        <v>81780530</v>
      </c>
      <c r="AD1255" s="47">
        <f>_xlfn.XLOOKUP($E1255,Main_OG!$D$1:$D$766,Main_OG!AM$1:AM$766,"")</f>
        <v>9371955</v>
      </c>
    </row>
    <row r="1256" spans="1:30" x14ac:dyDescent="0.35">
      <c r="A1256" s="36" t="s">
        <v>2332</v>
      </c>
      <c r="B1256" s="45" t="s">
        <v>567</v>
      </c>
      <c r="C1256" s="45" t="s">
        <v>4431</v>
      </c>
      <c r="D1256" s="36" t="s">
        <v>4507</v>
      </c>
      <c r="E1256" s="36" t="str">
        <f t="shared" si="57"/>
        <v>2008_KS</v>
      </c>
      <c r="F1256" s="45">
        <v>2008</v>
      </c>
      <c r="G1256" s="45">
        <f>_xlfn.XLOOKUP(I1256,Main_OG!$B$1:$B$766,Main_OG!$O$1:$O$766,"")</f>
        <v>1</v>
      </c>
      <c r="H1256" s="45">
        <f>_xlfn.XLOOKUP(E1256,Main_OG!$D$1:$D$766,Main_OG!$J$1:$J$766,"")</f>
        <v>0</v>
      </c>
      <c r="I1256" s="45" t="s">
        <v>567</v>
      </c>
      <c r="J1256" s="45" t="str">
        <f t="shared" si="58"/>
        <v>Kansas City Power &amp; Light Co_KS</v>
      </c>
      <c r="K1256" s="45" t="str">
        <f t="shared" si="59"/>
        <v>Kansas City Power Light Co_KS</v>
      </c>
      <c r="L1256" s="45" t="s">
        <v>2337</v>
      </c>
      <c r="M1256" s="45">
        <v>0</v>
      </c>
      <c r="N1256" s="45">
        <v>26581</v>
      </c>
      <c r="O1256" s="45">
        <v>1022</v>
      </c>
      <c r="P1256" s="45">
        <v>210229</v>
      </c>
      <c r="Q1256" s="45">
        <v>0</v>
      </c>
      <c r="R1256" s="45">
        <v>3252546</v>
      </c>
      <c r="S1256" s="45">
        <v>382975</v>
      </c>
      <c r="T1256" s="45">
        <v>2845510</v>
      </c>
      <c r="U1256" s="45">
        <v>0</v>
      </c>
      <c r="V1256" s="45">
        <v>6.82</v>
      </c>
      <c r="W1256" s="45">
        <v>6.21</v>
      </c>
      <c r="X1256" s="45">
        <v>8.51</v>
      </c>
      <c r="Y1256" s="46">
        <v>147265</v>
      </c>
      <c r="Z1256" s="46">
        <v>52443.381162048317</v>
      </c>
      <c r="AA1256" s="47">
        <f>_xlfn.XLOOKUP($E1256,Main_OG!$D$1:$D$766,Main_OG!AJ$1:AJ$766,"")</f>
        <v>43232610</v>
      </c>
      <c r="AB1256" s="47">
        <f>_xlfn.XLOOKUP($E1256,Main_OG!$D$1:$D$766,Main_OG!AK$1:AK$766,"")</f>
        <v>698010</v>
      </c>
      <c r="AC1256" s="47">
        <f>_xlfn.XLOOKUP($E1256,Main_OG!$D$1:$D$766,Main_OG!AL$1:AL$766,"")</f>
        <v>53280174</v>
      </c>
      <c r="AD1256" s="47">
        <f>_xlfn.XLOOKUP($E1256,Main_OG!$D$1:$D$766,Main_OG!AM$1:AM$766,"")</f>
        <v>8497160</v>
      </c>
    </row>
    <row r="1257" spans="1:30" x14ac:dyDescent="0.35">
      <c r="A1257" s="36" t="s">
        <v>2332</v>
      </c>
      <c r="B1257" s="45" t="s">
        <v>370</v>
      </c>
      <c r="C1257" s="45" t="s">
        <v>4431</v>
      </c>
      <c r="D1257" s="36" t="s">
        <v>4507</v>
      </c>
      <c r="E1257" s="36" t="str">
        <f t="shared" si="57"/>
        <v>2008_MO</v>
      </c>
      <c r="F1257" s="45">
        <v>2008</v>
      </c>
      <c r="G1257" s="45">
        <f>_xlfn.XLOOKUP(I1257,Main_OG!$B$1:$B$766,Main_OG!$O$1:$O$766,"")</f>
        <v>0</v>
      </c>
      <c r="H1257" s="45">
        <f>_xlfn.XLOOKUP(E1257,Main_OG!$D$1:$D$766,Main_OG!$J$1:$J$766,"")</f>
        <v>0</v>
      </c>
      <c r="I1257" s="45" t="s">
        <v>370</v>
      </c>
      <c r="J1257" s="45" t="str">
        <f t="shared" si="58"/>
        <v>Kansas City Power &amp; Light Co_MO</v>
      </c>
      <c r="K1257" s="45" t="str">
        <f t="shared" si="59"/>
        <v>Kansas City Power Light Co_MO</v>
      </c>
      <c r="L1257" s="45" t="s">
        <v>2338</v>
      </c>
      <c r="M1257" s="45">
        <v>0</v>
      </c>
      <c r="N1257" s="45">
        <v>31408</v>
      </c>
      <c r="O1257" s="45">
        <v>1111</v>
      </c>
      <c r="P1257" s="45">
        <v>238921</v>
      </c>
      <c r="Q1257" s="45">
        <v>0</v>
      </c>
      <c r="R1257" s="45">
        <v>4531870</v>
      </c>
      <c r="S1257" s="45">
        <v>1678131</v>
      </c>
      <c r="T1257" s="45">
        <v>2567480</v>
      </c>
      <c r="U1257" s="45">
        <v>0</v>
      </c>
      <c r="V1257" s="45">
        <v>6.85</v>
      </c>
      <c r="W1257" s="45">
        <v>5.13</v>
      </c>
      <c r="X1257" s="45">
        <v>8.6300000000000008</v>
      </c>
      <c r="Y1257" s="46">
        <v>297881.8</v>
      </c>
      <c r="Z1257" s="46">
        <v>50284.60903226852</v>
      </c>
      <c r="AA1257" s="47">
        <f>_xlfn.XLOOKUP($E1257,Main_OG!$D$1:$D$766,Main_OG!AJ$1:AJ$766,"")</f>
        <v>87632152</v>
      </c>
      <c r="AB1257" s="47">
        <f>_xlfn.XLOOKUP($E1257,Main_OG!$D$1:$D$766,Main_OG!AK$1:AK$766,"")</f>
        <v>289334</v>
      </c>
      <c r="AC1257" s="47">
        <f>_xlfn.XLOOKUP($E1257,Main_OG!$D$1:$D$766,Main_OG!AL$1:AL$766,"")</f>
        <v>84592026</v>
      </c>
      <c r="AD1257" s="47">
        <f>_xlfn.XLOOKUP($E1257,Main_OG!$D$1:$D$766,Main_OG!AM$1:AM$766,"")</f>
        <v>9378629</v>
      </c>
    </row>
    <row r="1258" spans="1:30" x14ac:dyDescent="0.35">
      <c r="A1258" s="36" t="s">
        <v>2332</v>
      </c>
      <c r="B1258" s="45" t="s">
        <v>567</v>
      </c>
      <c r="C1258" s="45" t="s">
        <v>4431</v>
      </c>
      <c r="D1258" s="36" t="s">
        <v>4507</v>
      </c>
      <c r="E1258" s="36" t="str">
        <f t="shared" si="57"/>
        <v>2009_KS</v>
      </c>
      <c r="F1258" s="45">
        <v>2009</v>
      </c>
      <c r="G1258" s="45">
        <f>_xlfn.XLOOKUP(I1258,Main_OG!$B$1:$B$766,Main_OG!$O$1:$O$766,"")</f>
        <v>1</v>
      </c>
      <c r="H1258" s="45">
        <f>_xlfn.XLOOKUP(E1258,Main_OG!$D$1:$D$766,Main_OG!$J$1:$J$766,"")</f>
        <v>0</v>
      </c>
      <c r="I1258" s="45" t="s">
        <v>567</v>
      </c>
      <c r="J1258" s="45" t="str">
        <f t="shared" si="58"/>
        <v>Kansas City Power &amp; Light Co_KS</v>
      </c>
      <c r="K1258" s="45" t="str">
        <f t="shared" si="59"/>
        <v>Kansas City Power Light Co_KS</v>
      </c>
      <c r="L1258" s="45" t="s">
        <v>2339</v>
      </c>
      <c r="M1258" s="45">
        <v>0</v>
      </c>
      <c r="N1258" s="45">
        <v>26533</v>
      </c>
      <c r="O1258" s="45">
        <v>1004</v>
      </c>
      <c r="P1258" s="45">
        <v>211289</v>
      </c>
      <c r="Q1258" s="45">
        <v>0</v>
      </c>
      <c r="R1258" s="45">
        <v>3151948</v>
      </c>
      <c r="S1258" s="45">
        <v>356064</v>
      </c>
      <c r="T1258" s="45">
        <v>2713466</v>
      </c>
      <c r="U1258" s="45">
        <v>0</v>
      </c>
      <c r="V1258" s="45">
        <v>7.33</v>
      </c>
      <c r="W1258" s="45">
        <v>6.72</v>
      </c>
      <c r="X1258" s="45">
        <v>9.07</v>
      </c>
      <c r="Y1258" s="46">
        <v>141902.5</v>
      </c>
      <c r="Z1258" s="46">
        <v>50094.362135966199</v>
      </c>
      <c r="AA1258" s="47">
        <f>_xlfn.XLOOKUP($E1258,Main_OG!$D$1:$D$766,Main_OG!AJ$1:AJ$766,"")</f>
        <v>41565384</v>
      </c>
      <c r="AB1258" s="47">
        <f>_xlfn.XLOOKUP($E1258,Main_OG!$D$1:$D$766,Main_OG!AK$1:AK$766,"")</f>
        <v>706852</v>
      </c>
      <c r="AC1258" s="47">
        <f>_xlfn.XLOOKUP($E1258,Main_OG!$D$1:$D$766,Main_OG!AL$1:AL$766,"")</f>
        <v>64080940</v>
      </c>
      <c r="AD1258" s="47">
        <f>_xlfn.XLOOKUP($E1258,Main_OG!$D$1:$D$766,Main_OG!AM$1:AM$766,"")</f>
        <v>8768548</v>
      </c>
    </row>
    <row r="1259" spans="1:30" x14ac:dyDescent="0.35">
      <c r="A1259" s="36" t="s">
        <v>2332</v>
      </c>
      <c r="B1259" s="45" t="s">
        <v>370</v>
      </c>
      <c r="C1259" s="45" t="s">
        <v>4431</v>
      </c>
      <c r="D1259" s="36" t="s">
        <v>4507</v>
      </c>
      <c r="E1259" s="36" t="str">
        <f t="shared" si="57"/>
        <v>2009_MO</v>
      </c>
      <c r="F1259" s="45">
        <v>2009</v>
      </c>
      <c r="G1259" s="45">
        <f>_xlfn.XLOOKUP(I1259,Main_OG!$B$1:$B$766,Main_OG!$O$1:$O$766,"")</f>
        <v>0</v>
      </c>
      <c r="H1259" s="45">
        <f>_xlfn.XLOOKUP(E1259,Main_OG!$D$1:$D$766,Main_OG!$J$1:$J$766,"")</f>
        <v>0</v>
      </c>
      <c r="I1259" s="45" t="s">
        <v>370</v>
      </c>
      <c r="J1259" s="45" t="str">
        <f t="shared" si="58"/>
        <v>Kansas City Power &amp; Light Co_MO</v>
      </c>
      <c r="K1259" s="45" t="str">
        <f t="shared" si="59"/>
        <v>Kansas City Power Light Co_MO</v>
      </c>
      <c r="L1259" s="45" t="s">
        <v>2340</v>
      </c>
      <c r="M1259" s="45">
        <v>0</v>
      </c>
      <c r="N1259" s="45">
        <v>31307</v>
      </c>
      <c r="O1259" s="45">
        <v>1093</v>
      </c>
      <c r="P1259" s="45">
        <v>239070</v>
      </c>
      <c r="Q1259" s="45">
        <v>0</v>
      </c>
      <c r="R1259" s="45">
        <v>4441437</v>
      </c>
      <c r="S1259" s="45">
        <v>1528337</v>
      </c>
      <c r="T1259" s="45">
        <v>2489438</v>
      </c>
      <c r="U1259" s="45">
        <v>0</v>
      </c>
      <c r="V1259" s="45">
        <v>7.25</v>
      </c>
      <c r="W1259" s="45">
        <v>5.55</v>
      </c>
      <c r="X1259" s="45">
        <v>9.07</v>
      </c>
      <c r="Y1259" s="46">
        <v>289566.8</v>
      </c>
      <c r="Z1259" s="46">
        <v>48576.165961649953</v>
      </c>
      <c r="AA1259" s="47">
        <f>_xlfn.XLOOKUP($E1259,Main_OG!$D$1:$D$766,Main_OG!AJ$1:AJ$766,"")</f>
        <v>85503508</v>
      </c>
      <c r="AB1259" s="47">
        <f>_xlfn.XLOOKUP($E1259,Main_OG!$D$1:$D$766,Main_OG!AK$1:AK$766,"")</f>
        <v>453774</v>
      </c>
      <c r="AC1259" s="47">
        <f>_xlfn.XLOOKUP($E1259,Main_OG!$D$1:$D$766,Main_OG!AL$1:AL$766,"")</f>
        <v>59003074</v>
      </c>
      <c r="AD1259" s="47">
        <f>_xlfn.XLOOKUP($E1259,Main_OG!$D$1:$D$766,Main_OG!AM$1:AM$766,"")</f>
        <v>10247116</v>
      </c>
    </row>
    <row r="1260" spans="1:30" x14ac:dyDescent="0.35">
      <c r="A1260" s="36" t="s">
        <v>2332</v>
      </c>
      <c r="B1260" s="45" t="s">
        <v>567</v>
      </c>
      <c r="C1260" s="45" t="s">
        <v>4431</v>
      </c>
      <c r="D1260" s="36" t="s">
        <v>4507</v>
      </c>
      <c r="E1260" s="36" t="str">
        <f t="shared" si="57"/>
        <v>2010_KS</v>
      </c>
      <c r="F1260" s="45">
        <v>2010</v>
      </c>
      <c r="G1260" s="45">
        <f>_xlfn.XLOOKUP(I1260,Main_OG!$B$1:$B$766,Main_OG!$O$1:$O$766,"")</f>
        <v>1</v>
      </c>
      <c r="H1260" s="45">
        <f>_xlfn.XLOOKUP(E1260,Main_OG!$D$1:$D$766,Main_OG!$J$1:$J$766,"")</f>
        <v>0</v>
      </c>
      <c r="I1260" s="45" t="s">
        <v>567</v>
      </c>
      <c r="J1260" s="45" t="str">
        <f t="shared" si="58"/>
        <v>Kansas City Power &amp; Light Co_KS</v>
      </c>
      <c r="K1260" s="45" t="str">
        <f t="shared" si="59"/>
        <v>Kansas City Power Light Co_KS</v>
      </c>
      <c r="L1260" s="45" t="s">
        <v>2341</v>
      </c>
      <c r="M1260" s="45">
        <v>0</v>
      </c>
      <c r="N1260" s="45">
        <v>26727</v>
      </c>
      <c r="O1260" s="45">
        <v>996</v>
      </c>
      <c r="P1260" s="45">
        <v>211867</v>
      </c>
      <c r="Q1260" s="45">
        <v>0</v>
      </c>
      <c r="R1260" s="45">
        <v>3244133</v>
      </c>
      <c r="S1260" s="45">
        <v>361086</v>
      </c>
      <c r="T1260" s="45">
        <v>2983778</v>
      </c>
      <c r="U1260" s="45">
        <v>0</v>
      </c>
      <c r="V1260" s="45">
        <v>7.84</v>
      </c>
      <c r="W1260" s="45">
        <v>7.19</v>
      </c>
      <c r="X1260" s="45">
        <v>9.8000000000000007</v>
      </c>
      <c r="Y1260" s="46">
        <v>143870.1</v>
      </c>
      <c r="Z1260" s="46">
        <v>50334.748410399872</v>
      </c>
      <c r="AA1260" s="47">
        <f>_xlfn.XLOOKUP($E1260,Main_OG!$D$1:$D$766,Main_OG!AJ$1:AJ$766,"")</f>
        <v>41929250</v>
      </c>
      <c r="AB1260" s="47">
        <f>_xlfn.XLOOKUP($E1260,Main_OG!$D$1:$D$766,Main_OG!AK$1:AK$766,"")</f>
        <v>592626</v>
      </c>
      <c r="AC1260" s="47">
        <f>_xlfn.XLOOKUP($E1260,Main_OG!$D$1:$D$766,Main_OG!AL$1:AL$766,"")</f>
        <v>55814906</v>
      </c>
      <c r="AD1260" s="47">
        <f>_xlfn.XLOOKUP($E1260,Main_OG!$D$1:$D$766,Main_OG!AM$1:AM$766,"")</f>
        <v>9555712</v>
      </c>
    </row>
    <row r="1261" spans="1:30" x14ac:dyDescent="0.35">
      <c r="A1261" s="36" t="s">
        <v>2332</v>
      </c>
      <c r="B1261" s="45" t="s">
        <v>370</v>
      </c>
      <c r="C1261" s="45" t="s">
        <v>4431</v>
      </c>
      <c r="D1261" s="36" t="s">
        <v>4507</v>
      </c>
      <c r="E1261" s="36" t="str">
        <f t="shared" si="57"/>
        <v>2010_MO</v>
      </c>
      <c r="F1261" s="45">
        <v>2010</v>
      </c>
      <c r="G1261" s="45">
        <f>_xlfn.XLOOKUP(I1261,Main_OG!$B$1:$B$766,Main_OG!$O$1:$O$766,"")</f>
        <v>0</v>
      </c>
      <c r="H1261" s="45">
        <f>_xlfn.XLOOKUP(E1261,Main_OG!$D$1:$D$766,Main_OG!$J$1:$J$766,"")</f>
        <v>0</v>
      </c>
      <c r="I1261" s="45" t="s">
        <v>370</v>
      </c>
      <c r="J1261" s="45" t="str">
        <f t="shared" si="58"/>
        <v>Kansas City Power &amp; Light Co_MO</v>
      </c>
      <c r="K1261" s="45" t="str">
        <f t="shared" si="59"/>
        <v>Kansas City Power Light Co_MO</v>
      </c>
      <c r="L1261" s="45" t="s">
        <v>2342</v>
      </c>
      <c r="M1261" s="45">
        <v>0</v>
      </c>
      <c r="N1261" s="45">
        <v>31320</v>
      </c>
      <c r="O1261" s="45">
        <v>1071</v>
      </c>
      <c r="P1261" s="45">
        <v>239600</v>
      </c>
      <c r="Q1261" s="45">
        <v>0</v>
      </c>
      <c r="R1261" s="45">
        <v>4548499</v>
      </c>
      <c r="S1261" s="45">
        <v>1594431</v>
      </c>
      <c r="T1261" s="45">
        <v>2735066</v>
      </c>
      <c r="U1261" s="45">
        <v>0</v>
      </c>
      <c r="V1261" s="45">
        <v>8.0399999999999991</v>
      </c>
      <c r="W1261" s="45">
        <v>5.98</v>
      </c>
      <c r="X1261" s="45">
        <v>10.09</v>
      </c>
      <c r="Y1261" s="46">
        <v>295986.40000000002</v>
      </c>
      <c r="Z1261" s="46">
        <v>49363.24327407415</v>
      </c>
      <c r="AA1261" s="47">
        <f>_xlfn.XLOOKUP($E1261,Main_OG!$D$1:$D$766,Main_OG!AJ$1:AJ$766,"")</f>
        <v>89532014</v>
      </c>
      <c r="AB1261" s="47">
        <f>_xlfn.XLOOKUP($E1261,Main_OG!$D$1:$D$766,Main_OG!AK$1:AK$766,"")</f>
        <v>509430</v>
      </c>
      <c r="AC1261" s="47">
        <f>_xlfn.XLOOKUP($E1261,Main_OG!$D$1:$D$766,Main_OG!AL$1:AL$766,"")</f>
        <v>79400222</v>
      </c>
      <c r="AD1261" s="47">
        <f>_xlfn.XLOOKUP($E1261,Main_OG!$D$1:$D$766,Main_OG!AM$1:AM$766,"")</f>
        <v>8996033</v>
      </c>
    </row>
    <row r="1262" spans="1:30" x14ac:dyDescent="0.35">
      <c r="A1262" s="36" t="s">
        <v>2332</v>
      </c>
      <c r="B1262" s="45" t="s">
        <v>567</v>
      </c>
      <c r="C1262" s="45" t="s">
        <v>4431</v>
      </c>
      <c r="D1262" s="36" t="s">
        <v>4507</v>
      </c>
      <c r="E1262" s="36" t="str">
        <f t="shared" si="57"/>
        <v>2011_KS</v>
      </c>
      <c r="F1262" s="45">
        <v>2011</v>
      </c>
      <c r="G1262" s="45">
        <f>_xlfn.XLOOKUP(I1262,Main_OG!$B$1:$B$766,Main_OG!$O$1:$O$766,"")</f>
        <v>1</v>
      </c>
      <c r="H1262" s="45">
        <f>_xlfn.XLOOKUP(E1262,Main_OG!$D$1:$D$766,Main_OG!$J$1:$J$766,"")</f>
        <v>0</v>
      </c>
      <c r="I1262" s="45" t="s">
        <v>567</v>
      </c>
      <c r="J1262" s="45" t="str">
        <f t="shared" si="58"/>
        <v>Kansas City Power &amp; Light Co_KS</v>
      </c>
      <c r="K1262" s="45" t="str">
        <f t="shared" si="59"/>
        <v>Kansas City Power Light Co_KS</v>
      </c>
      <c r="L1262" s="45" t="s">
        <v>2343</v>
      </c>
      <c r="M1262" s="45">
        <v>0</v>
      </c>
      <c r="N1262" s="45">
        <v>26946</v>
      </c>
      <c r="O1262" s="45">
        <v>983</v>
      </c>
      <c r="P1262" s="45">
        <v>212707</v>
      </c>
      <c r="Q1262" s="45">
        <v>0</v>
      </c>
      <c r="R1262" s="45">
        <v>3190391</v>
      </c>
      <c r="S1262" s="45">
        <v>334420</v>
      </c>
      <c r="T1262" s="45">
        <v>2936964</v>
      </c>
      <c r="U1262" s="45">
        <v>0</v>
      </c>
      <c r="V1262" s="45">
        <v>8.75</v>
      </c>
      <c r="W1262" s="45">
        <v>7.61</v>
      </c>
      <c r="X1262" s="45">
        <v>10.8</v>
      </c>
      <c r="Y1262" s="46">
        <v>147836.79999999999</v>
      </c>
      <c r="Z1262" s="46">
        <v>51516.878031917877</v>
      </c>
      <c r="AA1262" s="47">
        <f>_xlfn.XLOOKUP($E1262,Main_OG!$D$1:$D$766,Main_OG!AJ$1:AJ$766,"")</f>
        <v>40257040</v>
      </c>
      <c r="AB1262" s="47">
        <f>_xlfn.XLOOKUP($E1262,Main_OG!$D$1:$D$766,Main_OG!AK$1:AK$766,"")</f>
        <v>304620</v>
      </c>
      <c r="AC1262" s="47">
        <f>_xlfn.XLOOKUP($E1262,Main_OG!$D$1:$D$766,Main_OG!AL$1:AL$766,"")</f>
        <v>61016756</v>
      </c>
      <c r="AD1262" s="47">
        <f>_xlfn.XLOOKUP($E1262,Main_OG!$D$1:$D$766,Main_OG!AM$1:AM$766,"")</f>
        <v>7318888</v>
      </c>
    </row>
    <row r="1263" spans="1:30" x14ac:dyDescent="0.35">
      <c r="A1263" s="36" t="s">
        <v>2332</v>
      </c>
      <c r="B1263" s="45" t="s">
        <v>370</v>
      </c>
      <c r="C1263" s="45" t="s">
        <v>4431</v>
      </c>
      <c r="D1263" s="36" t="s">
        <v>4507</v>
      </c>
      <c r="E1263" s="36" t="str">
        <f t="shared" si="57"/>
        <v>2011_MO</v>
      </c>
      <c r="F1263" s="45">
        <v>2011</v>
      </c>
      <c r="G1263" s="45">
        <f>_xlfn.XLOOKUP(I1263,Main_OG!$B$1:$B$766,Main_OG!$O$1:$O$766,"")</f>
        <v>0</v>
      </c>
      <c r="H1263" s="45">
        <f>_xlfn.XLOOKUP(E1263,Main_OG!$D$1:$D$766,Main_OG!$J$1:$J$766,"")</f>
        <v>0</v>
      </c>
      <c r="I1263" s="45" t="s">
        <v>370</v>
      </c>
      <c r="J1263" s="45" t="str">
        <f t="shared" si="58"/>
        <v>Kansas City Power &amp; Light Co_MO</v>
      </c>
      <c r="K1263" s="45" t="str">
        <f t="shared" si="59"/>
        <v>Kansas City Power Light Co_MO</v>
      </c>
      <c r="L1263" s="45" t="s">
        <v>2344</v>
      </c>
      <c r="M1263" s="45">
        <v>0</v>
      </c>
      <c r="N1263" s="45">
        <v>31284</v>
      </c>
      <c r="O1263" s="45">
        <v>1057</v>
      </c>
      <c r="P1263" s="45">
        <v>239105</v>
      </c>
      <c r="Q1263" s="45">
        <v>0</v>
      </c>
      <c r="R1263" s="45">
        <v>4511684</v>
      </c>
      <c r="S1263" s="45">
        <v>1549592</v>
      </c>
      <c r="T1263" s="45">
        <v>2686560</v>
      </c>
      <c r="U1263" s="45">
        <v>0</v>
      </c>
      <c r="V1263" s="45">
        <v>8.39</v>
      </c>
      <c r="W1263" s="45">
        <v>6.28</v>
      </c>
      <c r="X1263" s="45">
        <v>10.52</v>
      </c>
      <c r="Y1263" s="46">
        <v>292984.2</v>
      </c>
      <c r="Z1263" s="46">
        <v>48739.865138004476</v>
      </c>
      <c r="AA1263" s="47">
        <f>_xlfn.XLOOKUP($E1263,Main_OG!$D$1:$D$766,Main_OG!AJ$1:AJ$766,"")</f>
        <v>92816876</v>
      </c>
      <c r="AB1263" s="47">
        <f>_xlfn.XLOOKUP($E1263,Main_OG!$D$1:$D$766,Main_OG!AK$1:AK$766,"")</f>
        <v>329593.8</v>
      </c>
      <c r="AC1263" s="47">
        <f>_xlfn.XLOOKUP($E1263,Main_OG!$D$1:$D$766,Main_OG!AL$1:AL$766,"")</f>
        <v>75592360</v>
      </c>
      <c r="AD1263" s="47">
        <f>_xlfn.XLOOKUP($E1263,Main_OG!$D$1:$D$766,Main_OG!AM$1:AM$766,"")</f>
        <v>9371323</v>
      </c>
    </row>
    <row r="1264" spans="1:30" x14ac:dyDescent="0.35">
      <c r="A1264" s="36" t="s">
        <v>2332</v>
      </c>
      <c r="B1264" s="45" t="s">
        <v>567</v>
      </c>
      <c r="C1264" s="45" t="s">
        <v>4431</v>
      </c>
      <c r="D1264" s="36" t="s">
        <v>4507</v>
      </c>
      <c r="E1264" s="36" t="str">
        <f t="shared" si="57"/>
        <v>2012_KS</v>
      </c>
      <c r="F1264" s="45">
        <v>2012</v>
      </c>
      <c r="G1264" s="45">
        <f>_xlfn.XLOOKUP(I1264,Main_OG!$B$1:$B$766,Main_OG!$O$1:$O$766,"")</f>
        <v>1</v>
      </c>
      <c r="H1264" s="45">
        <f>_xlfn.XLOOKUP(E1264,Main_OG!$D$1:$D$766,Main_OG!$J$1:$J$766,"")</f>
        <v>0</v>
      </c>
      <c r="I1264" s="45" t="s">
        <v>567</v>
      </c>
      <c r="J1264" s="45" t="str">
        <f t="shared" si="58"/>
        <v>Kansas City Power &amp; Light Co_KS</v>
      </c>
      <c r="K1264" s="45" t="str">
        <f t="shared" si="59"/>
        <v>Kansas City Power Light Co_KS</v>
      </c>
      <c r="L1264" s="45" t="s">
        <v>2345</v>
      </c>
      <c r="M1264" s="45">
        <v>0</v>
      </c>
      <c r="N1264" s="45">
        <v>27081</v>
      </c>
      <c r="O1264" s="45">
        <v>966</v>
      </c>
      <c r="P1264" s="45">
        <v>213783</v>
      </c>
      <c r="Q1264" s="45">
        <v>0</v>
      </c>
      <c r="R1264" s="45">
        <v>3172027</v>
      </c>
      <c r="S1264" s="45">
        <v>309104</v>
      </c>
      <c r="T1264" s="45">
        <v>2849903</v>
      </c>
      <c r="U1264" s="45">
        <v>0</v>
      </c>
      <c r="V1264" s="45">
        <v>9.0671517000000001</v>
      </c>
      <c r="W1264" s="45">
        <v>6.6531653000000004</v>
      </c>
      <c r="X1264" s="45">
        <v>11.076058</v>
      </c>
      <c r="Y1264" s="46">
        <v>150077.1</v>
      </c>
      <c r="Z1264" s="46">
        <v>52001.334708235278</v>
      </c>
      <c r="AA1264" s="47">
        <f>_xlfn.XLOOKUP($E1264,Main_OG!$D$1:$D$766,Main_OG!AJ$1:AJ$766,"")</f>
        <v>35518838</v>
      </c>
      <c r="AB1264" s="47">
        <f>_xlfn.XLOOKUP($E1264,Main_OG!$D$1:$D$766,Main_OG!AK$1:AK$766,"")</f>
        <v>156544</v>
      </c>
      <c r="AC1264" s="47">
        <f>_xlfn.XLOOKUP($E1264,Main_OG!$D$1:$D$766,Main_OG!AL$1:AL$766,"")</f>
        <v>66523704</v>
      </c>
      <c r="AD1264" s="47">
        <f>_xlfn.XLOOKUP($E1264,Main_OG!$D$1:$D$766,Main_OG!AM$1:AM$766,"")</f>
        <v>8284924</v>
      </c>
    </row>
    <row r="1265" spans="1:30" x14ac:dyDescent="0.35">
      <c r="A1265" s="36" t="s">
        <v>2332</v>
      </c>
      <c r="B1265" s="45" t="s">
        <v>370</v>
      </c>
      <c r="C1265" s="45" t="s">
        <v>4431</v>
      </c>
      <c r="D1265" s="36" t="s">
        <v>4507</v>
      </c>
      <c r="E1265" s="36" t="str">
        <f t="shared" si="57"/>
        <v>2012_MO</v>
      </c>
      <c r="F1265" s="45">
        <v>2012</v>
      </c>
      <c r="G1265" s="45">
        <f>_xlfn.XLOOKUP(I1265,Main_OG!$B$1:$B$766,Main_OG!$O$1:$O$766,"")</f>
        <v>0</v>
      </c>
      <c r="H1265" s="45">
        <f>_xlfn.XLOOKUP(E1265,Main_OG!$D$1:$D$766,Main_OG!$J$1:$J$766,"")</f>
        <v>0</v>
      </c>
      <c r="I1265" s="45" t="s">
        <v>370</v>
      </c>
      <c r="J1265" s="45" t="str">
        <f t="shared" si="58"/>
        <v>Kansas City Power &amp; Light Co_MO</v>
      </c>
      <c r="K1265" s="45" t="str">
        <f t="shared" si="59"/>
        <v>Kansas City Power Light Co_MO</v>
      </c>
      <c r="L1265" s="45" t="s">
        <v>2346</v>
      </c>
      <c r="M1265" s="45">
        <v>0</v>
      </c>
      <c r="N1265" s="45">
        <v>31172</v>
      </c>
      <c r="O1265" s="45">
        <v>1042</v>
      </c>
      <c r="P1265" s="45">
        <v>238776</v>
      </c>
      <c r="Q1265" s="45">
        <v>0</v>
      </c>
      <c r="R1265" s="45">
        <v>4481309</v>
      </c>
      <c r="S1265" s="45">
        <v>1509030</v>
      </c>
      <c r="T1265" s="45">
        <v>2590377</v>
      </c>
      <c r="U1265" s="45">
        <v>0</v>
      </c>
      <c r="V1265" s="45">
        <v>8.5452063000000003</v>
      </c>
      <c r="W1265" s="45">
        <v>6.4291299999999998</v>
      </c>
      <c r="X1265" s="45">
        <v>10.934710000000001</v>
      </c>
      <c r="Y1265" s="46">
        <v>296514.3</v>
      </c>
      <c r="Z1265" s="46">
        <v>49205.604289526083</v>
      </c>
      <c r="AA1265" s="47">
        <f>_xlfn.XLOOKUP($E1265,Main_OG!$D$1:$D$766,Main_OG!AJ$1:AJ$766,"")</f>
        <v>84772596</v>
      </c>
      <c r="AB1265" s="47">
        <f>_xlfn.XLOOKUP($E1265,Main_OG!$D$1:$D$766,Main_OG!AK$1:AK$766,"")</f>
        <v>325852</v>
      </c>
      <c r="AC1265" s="47">
        <f>_xlfn.XLOOKUP($E1265,Main_OG!$D$1:$D$766,Main_OG!AL$1:AL$766,"")</f>
        <v>102093922</v>
      </c>
      <c r="AD1265" s="47">
        <f>_xlfn.XLOOKUP($E1265,Main_OG!$D$1:$D$766,Main_OG!AM$1:AM$766,"")</f>
        <v>10718329</v>
      </c>
    </row>
    <row r="1266" spans="1:30" x14ac:dyDescent="0.35">
      <c r="A1266" s="36" t="s">
        <v>2332</v>
      </c>
      <c r="B1266" s="45" t="s">
        <v>567</v>
      </c>
      <c r="C1266" s="45" t="s">
        <v>4431</v>
      </c>
      <c r="D1266" s="36" t="s">
        <v>4507</v>
      </c>
      <c r="E1266" s="36" t="str">
        <f t="shared" si="57"/>
        <v>2013_KS</v>
      </c>
      <c r="F1266" s="45">
        <v>2013</v>
      </c>
      <c r="G1266" s="45">
        <f>_xlfn.XLOOKUP(I1266,Main_OG!$B$1:$B$766,Main_OG!$O$1:$O$766,"")</f>
        <v>1</v>
      </c>
      <c r="H1266" s="45">
        <f>_xlfn.XLOOKUP(E1266,Main_OG!$D$1:$D$766,Main_OG!$J$1:$J$766,"")</f>
        <v>0</v>
      </c>
      <c r="I1266" s="45" t="s">
        <v>567</v>
      </c>
      <c r="J1266" s="45" t="str">
        <f t="shared" si="58"/>
        <v>Kansas City Power &amp; Light Co_KS</v>
      </c>
      <c r="K1266" s="45" t="str">
        <f t="shared" si="59"/>
        <v>Kansas City Power Light Co_KS</v>
      </c>
      <c r="L1266" s="45" t="s">
        <v>2347</v>
      </c>
      <c r="M1266" s="45">
        <v>0</v>
      </c>
      <c r="N1266" s="45">
        <v>27428</v>
      </c>
      <c r="O1266" s="45">
        <v>959</v>
      </c>
      <c r="P1266" s="45">
        <v>215103</v>
      </c>
      <c r="Q1266" s="45">
        <v>0</v>
      </c>
      <c r="R1266" s="45">
        <v>3180146</v>
      </c>
      <c r="S1266" s="45">
        <v>279456</v>
      </c>
      <c r="T1266" s="45">
        <v>2829613</v>
      </c>
      <c r="U1266" s="45">
        <v>0</v>
      </c>
      <c r="V1266" s="45">
        <v>9.5903050000000007</v>
      </c>
      <c r="W1266" s="45">
        <v>8.1655788000000005</v>
      </c>
      <c r="X1266" s="45">
        <v>11.570695000000001</v>
      </c>
      <c r="Y1266" s="46">
        <v>150702.9</v>
      </c>
      <c r="Z1266" s="46">
        <v>52068.751541820391</v>
      </c>
      <c r="AA1266" s="47">
        <f>_xlfn.XLOOKUP($E1266,Main_OG!$D$1:$D$766,Main_OG!AJ$1:AJ$766,"")</f>
        <v>37830552</v>
      </c>
      <c r="AB1266" s="47">
        <f>_xlfn.XLOOKUP($E1266,Main_OG!$D$1:$D$766,Main_OG!AK$1:AK$766,"")</f>
        <v>218172</v>
      </c>
      <c r="AC1266" s="47">
        <f>_xlfn.XLOOKUP($E1266,Main_OG!$D$1:$D$766,Main_OG!AL$1:AL$766,"")</f>
        <v>48247424</v>
      </c>
      <c r="AD1266" s="47">
        <f>_xlfn.XLOOKUP($E1266,Main_OG!$D$1:$D$766,Main_OG!AM$1:AM$766,"")</f>
        <v>7168301</v>
      </c>
    </row>
    <row r="1267" spans="1:30" x14ac:dyDescent="0.35">
      <c r="A1267" s="36" t="s">
        <v>2332</v>
      </c>
      <c r="B1267" s="45" t="s">
        <v>370</v>
      </c>
      <c r="C1267" s="45" t="s">
        <v>4431</v>
      </c>
      <c r="D1267" s="36" t="s">
        <v>4507</v>
      </c>
      <c r="E1267" s="36" t="str">
        <f t="shared" si="57"/>
        <v>2013_MO</v>
      </c>
      <c r="F1267" s="45">
        <v>2013</v>
      </c>
      <c r="G1267" s="45">
        <f>_xlfn.XLOOKUP(I1267,Main_OG!$B$1:$B$766,Main_OG!$O$1:$O$766,"")</f>
        <v>0</v>
      </c>
      <c r="H1267" s="45">
        <f>_xlfn.XLOOKUP(E1267,Main_OG!$D$1:$D$766,Main_OG!$J$1:$J$766,"")</f>
        <v>0</v>
      </c>
      <c r="I1267" s="45" t="s">
        <v>370</v>
      </c>
      <c r="J1267" s="45" t="str">
        <f t="shared" si="58"/>
        <v>Kansas City Power &amp; Light Co_MO</v>
      </c>
      <c r="K1267" s="45" t="str">
        <f t="shared" si="59"/>
        <v>Kansas City Power Light Co_MO</v>
      </c>
      <c r="L1267" s="45" t="s">
        <v>2348</v>
      </c>
      <c r="M1267" s="45">
        <v>0</v>
      </c>
      <c r="N1267" s="45">
        <v>31182</v>
      </c>
      <c r="O1267" s="45">
        <v>1024</v>
      </c>
      <c r="P1267" s="45">
        <v>239108</v>
      </c>
      <c r="Q1267" s="45">
        <v>0</v>
      </c>
      <c r="R1267" s="45">
        <v>4458883</v>
      </c>
      <c r="S1267" s="45">
        <v>1504542</v>
      </c>
      <c r="T1267" s="45">
        <v>2598738</v>
      </c>
      <c r="U1267" s="45">
        <v>0</v>
      </c>
      <c r="V1267" s="45">
        <v>9.2064605000000004</v>
      </c>
      <c r="W1267" s="45">
        <v>6.9244327999999999</v>
      </c>
      <c r="X1267" s="45">
        <v>11.464626000000001</v>
      </c>
      <c r="Y1267" s="46">
        <v>302025.7</v>
      </c>
      <c r="Z1267" s="46">
        <v>49979.52172343852</v>
      </c>
      <c r="AA1267" s="47">
        <f>_xlfn.XLOOKUP($E1267,Main_OG!$D$1:$D$766,Main_OG!AJ$1:AJ$766,"")</f>
        <v>88810768</v>
      </c>
      <c r="AB1267" s="47">
        <f>_xlfn.XLOOKUP($E1267,Main_OG!$D$1:$D$766,Main_OG!AK$1:AK$766,"")</f>
        <v>271938.02</v>
      </c>
      <c r="AC1267" s="47">
        <f>_xlfn.XLOOKUP($E1267,Main_OG!$D$1:$D$766,Main_OG!AL$1:AL$766,"")</f>
        <v>74565968</v>
      </c>
      <c r="AD1267" s="47">
        <f>_xlfn.XLOOKUP($E1267,Main_OG!$D$1:$D$766,Main_OG!AM$1:AM$766,"")</f>
        <v>8367103</v>
      </c>
    </row>
    <row r="1268" spans="1:30" x14ac:dyDescent="0.35">
      <c r="A1268" s="36" t="s">
        <v>2332</v>
      </c>
      <c r="B1268" s="45" t="s">
        <v>567</v>
      </c>
      <c r="C1268" s="45" t="s">
        <v>4431</v>
      </c>
      <c r="D1268" s="36" t="s">
        <v>4507</v>
      </c>
      <c r="E1268" s="36" t="str">
        <f t="shared" si="57"/>
        <v>2014_KS</v>
      </c>
      <c r="F1268" s="45">
        <v>2014</v>
      </c>
      <c r="G1268" s="45">
        <f>_xlfn.XLOOKUP(I1268,Main_OG!$B$1:$B$766,Main_OG!$O$1:$O$766,"")</f>
        <v>1</v>
      </c>
      <c r="H1268" s="45">
        <f>_xlfn.XLOOKUP(E1268,Main_OG!$D$1:$D$766,Main_OG!$J$1:$J$766,"")</f>
        <v>0</v>
      </c>
      <c r="I1268" s="45" t="s">
        <v>567</v>
      </c>
      <c r="J1268" s="45" t="str">
        <f t="shared" si="58"/>
        <v>Kansas City Power &amp; Light Co_KS</v>
      </c>
      <c r="K1268" s="45" t="str">
        <f t="shared" si="59"/>
        <v>Kansas City Power Light Co_KS</v>
      </c>
      <c r="L1268" s="45" t="s">
        <v>2349</v>
      </c>
      <c r="M1268" s="45">
        <v>0</v>
      </c>
      <c r="N1268" s="45">
        <v>28130</v>
      </c>
      <c r="O1268" s="45">
        <v>979</v>
      </c>
      <c r="P1268" s="45">
        <v>218084</v>
      </c>
      <c r="Q1268" s="45">
        <v>0</v>
      </c>
      <c r="R1268" s="45">
        <v>3229962</v>
      </c>
      <c r="S1268" s="45">
        <v>312741</v>
      </c>
      <c r="T1268" s="45">
        <v>2822640</v>
      </c>
      <c r="U1268" s="45">
        <v>0</v>
      </c>
      <c r="V1268" s="45">
        <v>9.6057197999999993</v>
      </c>
      <c r="W1268" s="45">
        <v>8.8542275999999998</v>
      </c>
      <c r="X1268" s="45">
        <v>11.667655</v>
      </c>
      <c r="Y1268" s="46">
        <v>154110.1</v>
      </c>
      <c r="Z1268" s="46">
        <v>53107.333535272708</v>
      </c>
      <c r="AA1268" s="47">
        <f>_xlfn.XLOOKUP($E1268,Main_OG!$D$1:$D$766,Main_OG!AJ$1:AJ$766,"")</f>
        <v>36397288</v>
      </c>
      <c r="AB1268" s="47">
        <f>_xlfn.XLOOKUP($E1268,Main_OG!$D$1:$D$766,Main_OG!AK$1:AK$766,"")</f>
        <v>232580</v>
      </c>
      <c r="AC1268" s="47">
        <f>_xlfn.XLOOKUP($E1268,Main_OG!$D$1:$D$766,Main_OG!AL$1:AL$766,"")</f>
        <v>38239806</v>
      </c>
      <c r="AD1268" s="47">
        <f>_xlfn.XLOOKUP($E1268,Main_OG!$D$1:$D$766,Main_OG!AM$1:AM$766,"")</f>
        <v>8558384</v>
      </c>
    </row>
    <row r="1269" spans="1:30" x14ac:dyDescent="0.35">
      <c r="A1269" s="36" t="s">
        <v>2332</v>
      </c>
      <c r="B1269" s="45" t="s">
        <v>370</v>
      </c>
      <c r="C1269" s="45" t="s">
        <v>4431</v>
      </c>
      <c r="D1269" s="36" t="s">
        <v>4507</v>
      </c>
      <c r="E1269" s="36" t="str">
        <f t="shared" si="57"/>
        <v>2014_MO</v>
      </c>
      <c r="F1269" s="45">
        <v>2014</v>
      </c>
      <c r="G1269" s="45">
        <f>_xlfn.XLOOKUP(I1269,Main_OG!$B$1:$B$766,Main_OG!$O$1:$O$766,"")</f>
        <v>0</v>
      </c>
      <c r="H1269" s="45">
        <f>_xlfn.XLOOKUP(E1269,Main_OG!$D$1:$D$766,Main_OG!$J$1:$J$766,"")</f>
        <v>0</v>
      </c>
      <c r="I1269" s="45" t="s">
        <v>370</v>
      </c>
      <c r="J1269" s="45" t="str">
        <f t="shared" si="58"/>
        <v>Kansas City Power &amp; Light Co_MO</v>
      </c>
      <c r="K1269" s="45" t="str">
        <f t="shared" si="59"/>
        <v>Kansas City Power Light Co_MO</v>
      </c>
      <c r="L1269" s="45" t="s">
        <v>2350</v>
      </c>
      <c r="M1269" s="45">
        <v>0</v>
      </c>
      <c r="N1269" s="45">
        <v>31537</v>
      </c>
      <c r="O1269" s="45">
        <v>1008</v>
      </c>
      <c r="P1269" s="45">
        <v>240967</v>
      </c>
      <c r="Q1269" s="45">
        <v>0</v>
      </c>
      <c r="R1269" s="45">
        <v>4454312</v>
      </c>
      <c r="S1269" s="45">
        <v>1528509</v>
      </c>
      <c r="T1269" s="45">
        <v>2571510</v>
      </c>
      <c r="U1269" s="45">
        <v>0</v>
      </c>
      <c r="V1269" s="45">
        <v>9.3822951999999997</v>
      </c>
      <c r="W1269" s="45">
        <v>6.9280390000000001</v>
      </c>
      <c r="X1269" s="45">
        <v>11.701047000000001</v>
      </c>
      <c r="Y1269" s="46">
        <v>303617.8</v>
      </c>
      <c r="Z1269" s="46">
        <v>50109.14108131035</v>
      </c>
      <c r="AA1269" s="47">
        <f>_xlfn.XLOOKUP($E1269,Main_OG!$D$1:$D$766,Main_OG!AJ$1:AJ$766,"")</f>
        <v>85933378</v>
      </c>
      <c r="AB1269" s="47">
        <f>_xlfn.XLOOKUP($E1269,Main_OG!$D$1:$D$766,Main_OG!AK$1:AK$766,"")</f>
        <v>447868</v>
      </c>
      <c r="AC1269" s="47">
        <f>_xlfn.XLOOKUP($E1269,Main_OG!$D$1:$D$766,Main_OG!AL$1:AL$766,"")</f>
        <v>69874102</v>
      </c>
      <c r="AD1269" s="47">
        <f>_xlfn.XLOOKUP($E1269,Main_OG!$D$1:$D$766,Main_OG!AM$1:AM$766,"")</f>
        <v>9276356</v>
      </c>
    </row>
    <row r="1270" spans="1:30" x14ac:dyDescent="0.35">
      <c r="A1270" s="36" t="s">
        <v>2332</v>
      </c>
      <c r="B1270" s="45" t="s">
        <v>567</v>
      </c>
      <c r="C1270" s="45" t="s">
        <v>4431</v>
      </c>
      <c r="D1270" s="36" t="s">
        <v>4507</v>
      </c>
      <c r="E1270" s="36" t="str">
        <f t="shared" si="57"/>
        <v>2015_KS</v>
      </c>
      <c r="F1270" s="45">
        <v>2015</v>
      </c>
      <c r="G1270" s="45">
        <f>_xlfn.XLOOKUP(I1270,Main_OG!$B$1:$B$766,Main_OG!$O$1:$O$766,"")</f>
        <v>1</v>
      </c>
      <c r="H1270" s="45">
        <f>_xlfn.XLOOKUP(E1270,Main_OG!$D$1:$D$766,Main_OG!$J$1:$J$766,"")</f>
        <v>0</v>
      </c>
      <c r="I1270" s="45" t="s">
        <v>567</v>
      </c>
      <c r="J1270" s="45" t="str">
        <f t="shared" si="58"/>
        <v>Kansas City Power &amp; Light Co_KS</v>
      </c>
      <c r="K1270" s="45" t="str">
        <f t="shared" si="59"/>
        <v>Kansas City Power Light Co_KS</v>
      </c>
      <c r="L1270" s="45" t="s">
        <v>2351</v>
      </c>
      <c r="M1270" s="45">
        <v>0</v>
      </c>
      <c r="N1270" s="45">
        <v>28222</v>
      </c>
      <c r="O1270" s="45">
        <v>946</v>
      </c>
      <c r="P1270" s="45">
        <v>220015</v>
      </c>
      <c r="Q1270" s="45">
        <v>0</v>
      </c>
      <c r="R1270" s="45">
        <v>3216674</v>
      </c>
      <c r="S1270" s="45">
        <v>310426</v>
      </c>
      <c r="T1270" s="45">
        <v>2738806</v>
      </c>
      <c r="U1270" s="45">
        <v>0</v>
      </c>
      <c r="V1270" s="45">
        <v>10.048976</v>
      </c>
      <c r="W1270" s="45">
        <v>9.3042142000000005</v>
      </c>
      <c r="X1270" s="45">
        <v>12.334167000000001</v>
      </c>
      <c r="Y1270" s="46">
        <v>158602.6</v>
      </c>
      <c r="Z1270" s="46">
        <v>54489.185997814282</v>
      </c>
      <c r="AA1270" s="47">
        <f>_xlfn.XLOOKUP($E1270,Main_OG!$D$1:$D$766,Main_OG!AJ$1:AJ$766,"")</f>
        <v>31702802</v>
      </c>
      <c r="AB1270" s="47">
        <f>_xlfn.XLOOKUP($E1270,Main_OG!$D$1:$D$766,Main_OG!AK$1:AK$766,"")</f>
        <v>220220</v>
      </c>
      <c r="AC1270" s="47">
        <f>_xlfn.XLOOKUP($E1270,Main_OG!$D$1:$D$766,Main_OG!AL$1:AL$766,"")</f>
        <v>30364386</v>
      </c>
      <c r="AD1270" s="47">
        <f>_xlfn.XLOOKUP($E1270,Main_OG!$D$1:$D$766,Main_OG!AM$1:AM$766,"")</f>
        <v>8630178</v>
      </c>
    </row>
    <row r="1271" spans="1:30" x14ac:dyDescent="0.35">
      <c r="A1271" s="36" t="s">
        <v>2332</v>
      </c>
      <c r="B1271" s="45" t="s">
        <v>370</v>
      </c>
      <c r="C1271" s="45" t="s">
        <v>4431</v>
      </c>
      <c r="D1271" s="36" t="s">
        <v>4507</v>
      </c>
      <c r="E1271" s="36" t="str">
        <f t="shared" si="57"/>
        <v>2015_MO</v>
      </c>
      <c r="F1271" s="45">
        <v>2015</v>
      </c>
      <c r="G1271" s="45">
        <f>_xlfn.XLOOKUP(I1271,Main_OG!$B$1:$B$766,Main_OG!$O$1:$O$766,"")</f>
        <v>0</v>
      </c>
      <c r="H1271" s="45">
        <f>_xlfn.XLOOKUP(E1271,Main_OG!$D$1:$D$766,Main_OG!$J$1:$J$766,"")</f>
        <v>0</v>
      </c>
      <c r="I1271" s="45" t="s">
        <v>370</v>
      </c>
      <c r="J1271" s="45" t="str">
        <f t="shared" si="58"/>
        <v>Kansas City Power &amp; Light Co_MO</v>
      </c>
      <c r="K1271" s="45" t="str">
        <f t="shared" si="59"/>
        <v>Kansas City Power Light Co_MO</v>
      </c>
      <c r="L1271" s="45" t="s">
        <v>2352</v>
      </c>
      <c r="M1271" s="45">
        <v>0</v>
      </c>
      <c r="N1271" s="45">
        <v>31517</v>
      </c>
      <c r="O1271" s="45">
        <v>996</v>
      </c>
      <c r="P1271" s="45">
        <v>243292</v>
      </c>
      <c r="Q1271" s="45">
        <v>0</v>
      </c>
      <c r="R1271" s="45">
        <v>4435405</v>
      </c>
      <c r="S1271" s="45">
        <v>1522742</v>
      </c>
      <c r="T1271" s="45">
        <v>2474013</v>
      </c>
      <c r="U1271" s="45">
        <v>0</v>
      </c>
      <c r="V1271" s="45">
        <v>9.9916038999999994</v>
      </c>
      <c r="W1271" s="45">
        <v>7.4085827000000002</v>
      </c>
      <c r="X1271" s="45">
        <v>12.549723999999999</v>
      </c>
      <c r="Y1271" s="46">
        <v>308009.90000000002</v>
      </c>
      <c r="Z1271" s="46">
        <v>50697.78818256082</v>
      </c>
      <c r="AA1271" s="47">
        <f>_xlfn.XLOOKUP($E1271,Main_OG!$D$1:$D$766,Main_OG!AJ$1:AJ$766,"")</f>
        <v>76554852</v>
      </c>
      <c r="AB1271" s="47">
        <f>_xlfn.XLOOKUP($E1271,Main_OG!$D$1:$D$766,Main_OG!AK$1:AK$766,"")</f>
        <v>417592</v>
      </c>
      <c r="AC1271" s="47">
        <f>_xlfn.XLOOKUP($E1271,Main_OG!$D$1:$D$766,Main_OG!AL$1:AL$766,"")</f>
        <v>75849232</v>
      </c>
      <c r="AD1271" s="47">
        <f>_xlfn.XLOOKUP($E1271,Main_OG!$D$1:$D$766,Main_OG!AM$1:AM$766,"")</f>
        <v>10440082</v>
      </c>
    </row>
    <row r="1272" spans="1:30" x14ac:dyDescent="0.35">
      <c r="A1272" s="36" t="s">
        <v>2332</v>
      </c>
      <c r="B1272" s="45" t="s">
        <v>567</v>
      </c>
      <c r="C1272" s="45" t="s">
        <v>4431</v>
      </c>
      <c r="D1272" s="36" t="s">
        <v>4507</v>
      </c>
      <c r="E1272" s="36" t="str">
        <f t="shared" si="57"/>
        <v>2016_KS</v>
      </c>
      <c r="F1272" s="45">
        <v>2016</v>
      </c>
      <c r="G1272" s="45">
        <f>_xlfn.XLOOKUP(I1272,Main_OG!$B$1:$B$766,Main_OG!$O$1:$O$766,"")</f>
        <v>1</v>
      </c>
      <c r="H1272" s="45">
        <f>_xlfn.XLOOKUP(E1272,Main_OG!$D$1:$D$766,Main_OG!$J$1:$J$766,"")</f>
        <v>1</v>
      </c>
      <c r="I1272" s="45" t="s">
        <v>567</v>
      </c>
      <c r="J1272" s="45" t="str">
        <f t="shared" si="58"/>
        <v>Kansas City Power &amp; Light Co_KS</v>
      </c>
      <c r="K1272" s="45" t="str">
        <f t="shared" si="59"/>
        <v>Kansas City Power Light Co_KS</v>
      </c>
      <c r="L1272" s="45" t="s">
        <v>2353</v>
      </c>
      <c r="M1272" s="45">
        <v>0</v>
      </c>
      <c r="N1272" s="45">
        <v>28486</v>
      </c>
      <c r="O1272" s="45">
        <v>934</v>
      </c>
      <c r="P1272" s="45">
        <v>222425</v>
      </c>
      <c r="Q1272" s="45">
        <v>0</v>
      </c>
      <c r="R1272" s="45">
        <v>3268750</v>
      </c>
      <c r="S1272" s="45">
        <v>303348</v>
      </c>
      <c r="T1272" s="45">
        <v>2798168</v>
      </c>
      <c r="U1272" s="45">
        <v>0</v>
      </c>
      <c r="V1272" s="45">
        <v>10.597439</v>
      </c>
      <c r="W1272" s="45">
        <v>9.7781756000000009</v>
      </c>
      <c r="X1272" s="45">
        <v>13.274516999999999</v>
      </c>
      <c r="Y1272" s="46">
        <v>164643.70000000001</v>
      </c>
      <c r="Z1272" s="46">
        <v>56520.76895904087</v>
      </c>
      <c r="AA1272" s="47">
        <f>_xlfn.XLOOKUP($E1272,Main_OG!$D$1:$D$766,Main_OG!AJ$1:AJ$766,"")</f>
        <v>29173554</v>
      </c>
      <c r="AB1272" s="47">
        <f>_xlfn.XLOOKUP($E1272,Main_OG!$D$1:$D$766,Main_OG!AK$1:AK$766,"")</f>
        <v>132428</v>
      </c>
      <c r="AC1272" s="47">
        <f>_xlfn.XLOOKUP($E1272,Main_OG!$D$1:$D$766,Main_OG!AL$1:AL$766,"")</f>
        <v>41360064</v>
      </c>
      <c r="AD1272" s="47">
        <f>_xlfn.XLOOKUP($E1272,Main_OG!$D$1:$D$766,Main_OG!AM$1:AM$766,"")</f>
        <v>8246042</v>
      </c>
    </row>
    <row r="1273" spans="1:30" x14ac:dyDescent="0.35">
      <c r="A1273" s="36" t="s">
        <v>2332</v>
      </c>
      <c r="B1273" s="45" t="s">
        <v>370</v>
      </c>
      <c r="C1273" s="45" t="s">
        <v>4431</v>
      </c>
      <c r="D1273" s="36" t="s">
        <v>4507</v>
      </c>
      <c r="E1273" s="36" t="str">
        <f t="shared" si="57"/>
        <v>2016_MO</v>
      </c>
      <c r="F1273" s="45">
        <v>2016</v>
      </c>
      <c r="G1273" s="45">
        <f>_xlfn.XLOOKUP(I1273,Main_OG!$B$1:$B$766,Main_OG!$O$1:$O$766,"")</f>
        <v>0</v>
      </c>
      <c r="H1273" s="45">
        <f>_xlfn.XLOOKUP(E1273,Main_OG!$D$1:$D$766,Main_OG!$J$1:$J$766,"")</f>
        <v>1</v>
      </c>
      <c r="I1273" s="45" t="s">
        <v>370</v>
      </c>
      <c r="J1273" s="45" t="str">
        <f t="shared" si="58"/>
        <v>Kansas City Power &amp; Light Co_MO</v>
      </c>
      <c r="K1273" s="45" t="str">
        <f t="shared" si="59"/>
        <v>Kansas City Power Light Co_MO</v>
      </c>
      <c r="L1273" s="45" t="s">
        <v>2354</v>
      </c>
      <c r="M1273" s="45">
        <v>1</v>
      </c>
      <c r="N1273" s="45">
        <v>31637</v>
      </c>
      <c r="O1273" s="45">
        <v>967</v>
      </c>
      <c r="P1273" s="45">
        <v>247181</v>
      </c>
      <c r="Q1273" s="45">
        <v>674</v>
      </c>
      <c r="R1273" s="45">
        <v>4366526</v>
      </c>
      <c r="S1273" s="45">
        <v>1536139</v>
      </c>
      <c r="T1273" s="45">
        <v>2531827</v>
      </c>
      <c r="U1273" s="45">
        <v>14.094955000000001</v>
      </c>
      <c r="V1273" s="45">
        <v>11.397805</v>
      </c>
      <c r="W1273" s="45">
        <v>8.2113727999999995</v>
      </c>
      <c r="X1273" s="45">
        <v>13.884274</v>
      </c>
      <c r="Y1273" s="46">
        <v>308423.3</v>
      </c>
      <c r="Z1273" s="46">
        <v>50632.713353812534</v>
      </c>
      <c r="AA1273" s="47">
        <f>_xlfn.XLOOKUP($E1273,Main_OG!$D$1:$D$766,Main_OG!AJ$1:AJ$766,"")</f>
        <v>70946202</v>
      </c>
      <c r="AB1273" s="47">
        <f>_xlfn.XLOOKUP($E1273,Main_OG!$D$1:$D$766,Main_OG!AK$1:AK$766,"")</f>
        <v>329146</v>
      </c>
      <c r="AC1273" s="47">
        <f>_xlfn.XLOOKUP($E1273,Main_OG!$D$1:$D$766,Main_OG!AL$1:AL$766,"")</f>
        <v>94822180</v>
      </c>
      <c r="AD1273" s="47">
        <f>_xlfn.XLOOKUP($E1273,Main_OG!$D$1:$D$766,Main_OG!AM$1:AM$766,"")</f>
        <v>9430179</v>
      </c>
    </row>
    <row r="1274" spans="1:30" x14ac:dyDescent="0.35">
      <c r="A1274" s="36" t="s">
        <v>2332</v>
      </c>
      <c r="B1274" s="45" t="s">
        <v>567</v>
      </c>
      <c r="C1274" s="45" t="s">
        <v>4431</v>
      </c>
      <c r="D1274" s="36" t="s">
        <v>4507</v>
      </c>
      <c r="E1274" s="36" t="str">
        <f t="shared" si="57"/>
        <v>2017_KS</v>
      </c>
      <c r="F1274" s="45">
        <v>2017</v>
      </c>
      <c r="G1274" s="45">
        <f>_xlfn.XLOOKUP(I1274,Main_OG!$B$1:$B$766,Main_OG!$O$1:$O$766,"")</f>
        <v>1</v>
      </c>
      <c r="H1274" s="45">
        <f>_xlfn.XLOOKUP(E1274,Main_OG!$D$1:$D$766,Main_OG!$J$1:$J$766,"")</f>
        <v>2</v>
      </c>
      <c r="I1274" s="45" t="s">
        <v>567</v>
      </c>
      <c r="J1274" s="45" t="str">
        <f t="shared" si="58"/>
        <v>Kansas City Power &amp; Light Co_KS</v>
      </c>
      <c r="K1274" s="45" t="str">
        <f t="shared" si="59"/>
        <v>Kansas City Power Light Co_KS</v>
      </c>
      <c r="L1274" s="45" t="s">
        <v>2355</v>
      </c>
      <c r="M1274" s="45">
        <v>0</v>
      </c>
      <c r="N1274" s="45">
        <v>29000</v>
      </c>
      <c r="O1274" s="45">
        <v>928</v>
      </c>
      <c r="P1274" s="45">
        <v>224985</v>
      </c>
      <c r="Q1274" s="45">
        <v>0</v>
      </c>
      <c r="R1274" s="45">
        <v>3246928</v>
      </c>
      <c r="S1274" s="45">
        <v>296313</v>
      </c>
      <c r="T1274" s="45">
        <v>2701813</v>
      </c>
      <c r="U1274" s="45">
        <v>0</v>
      </c>
      <c r="V1274" s="45">
        <v>10.731334</v>
      </c>
      <c r="W1274" s="45">
        <v>9.8941996999999997</v>
      </c>
      <c r="X1274" s="45">
        <v>13.390890000000001</v>
      </c>
      <c r="Y1274" s="46">
        <v>166273.60000000001</v>
      </c>
      <c r="Z1274" s="46">
        <v>57121.184846431956</v>
      </c>
      <c r="AA1274" s="47">
        <f>_xlfn.XLOOKUP($E1274,Main_OG!$D$1:$D$766,Main_OG!AJ$1:AJ$766,"")</f>
        <v>25084212</v>
      </c>
      <c r="AB1274" s="47">
        <f>_xlfn.XLOOKUP($E1274,Main_OG!$D$1:$D$766,Main_OG!AK$1:AK$766,"")</f>
        <v>242580</v>
      </c>
      <c r="AC1274" s="47">
        <f>_xlfn.XLOOKUP($E1274,Main_OG!$D$1:$D$766,Main_OG!AL$1:AL$766,"")</f>
        <v>41631106</v>
      </c>
      <c r="AD1274" s="47">
        <f>_xlfn.XLOOKUP($E1274,Main_OG!$D$1:$D$766,Main_OG!AM$1:AM$766,"")</f>
        <v>10647987</v>
      </c>
    </row>
    <row r="1275" spans="1:30" x14ac:dyDescent="0.35">
      <c r="A1275" s="36" t="s">
        <v>2332</v>
      </c>
      <c r="B1275" s="45" t="s">
        <v>370</v>
      </c>
      <c r="C1275" s="45" t="s">
        <v>4431</v>
      </c>
      <c r="D1275" s="36" t="s">
        <v>4507</v>
      </c>
      <c r="E1275" s="36" t="str">
        <f t="shared" si="57"/>
        <v>2017_MO</v>
      </c>
      <c r="F1275" s="45">
        <v>2017</v>
      </c>
      <c r="G1275" s="45">
        <f>_xlfn.XLOOKUP(I1275,Main_OG!$B$1:$B$766,Main_OG!$O$1:$O$766,"")</f>
        <v>0</v>
      </c>
      <c r="H1275" s="45">
        <f>_xlfn.XLOOKUP(E1275,Main_OG!$D$1:$D$766,Main_OG!$J$1:$J$766,"")</f>
        <v>2</v>
      </c>
      <c r="I1275" s="45" t="s">
        <v>370</v>
      </c>
      <c r="J1275" s="45" t="str">
        <f t="shared" si="58"/>
        <v>Kansas City Power &amp; Light Co_MO</v>
      </c>
      <c r="K1275" s="45" t="str">
        <f t="shared" si="59"/>
        <v>Kansas City Power Light Co_MO</v>
      </c>
      <c r="L1275" s="45" t="s">
        <v>2356</v>
      </c>
      <c r="M1275" s="45">
        <v>1</v>
      </c>
      <c r="N1275" s="45">
        <v>32031</v>
      </c>
      <c r="O1275" s="45">
        <v>960</v>
      </c>
      <c r="P1275" s="45">
        <v>251503</v>
      </c>
      <c r="Q1275" s="45">
        <v>1199</v>
      </c>
      <c r="R1275" s="45">
        <v>4289600</v>
      </c>
      <c r="S1275" s="45">
        <v>1518466</v>
      </c>
      <c r="T1275" s="45">
        <v>2480163</v>
      </c>
      <c r="U1275" s="45">
        <v>13.519600000000001</v>
      </c>
      <c r="V1275" s="45">
        <v>11.809793000000001</v>
      </c>
      <c r="W1275" s="45">
        <v>8.6690252000000001</v>
      </c>
      <c r="X1275" s="45">
        <v>14.639937</v>
      </c>
      <c r="Y1275" s="46">
        <v>311273.8</v>
      </c>
      <c r="Z1275" s="46">
        <v>50933.454986122619</v>
      </c>
      <c r="AA1275" s="47">
        <f>_xlfn.XLOOKUP($E1275,Main_OG!$D$1:$D$766,Main_OG!AJ$1:AJ$766,"")</f>
        <v>78833258</v>
      </c>
      <c r="AB1275" s="47">
        <f>_xlfn.XLOOKUP($E1275,Main_OG!$D$1:$D$766,Main_OG!AK$1:AK$766,"")</f>
        <v>271330</v>
      </c>
      <c r="AC1275" s="47">
        <f>_xlfn.XLOOKUP($E1275,Main_OG!$D$1:$D$766,Main_OG!AL$1:AL$766,"")</f>
        <v>84076228</v>
      </c>
      <c r="AD1275" s="47">
        <f>_xlfn.XLOOKUP($E1275,Main_OG!$D$1:$D$766,Main_OG!AM$1:AM$766,"")</f>
        <v>8304127</v>
      </c>
    </row>
    <row r="1276" spans="1:30" x14ac:dyDescent="0.35">
      <c r="A1276" s="36" t="s">
        <v>2332</v>
      </c>
      <c r="B1276" s="45" t="s">
        <v>567</v>
      </c>
      <c r="C1276" s="45" t="s">
        <v>4431</v>
      </c>
      <c r="D1276" s="36" t="s">
        <v>4507</v>
      </c>
      <c r="E1276" s="36" t="str">
        <f t="shared" si="57"/>
        <v>2018_KS</v>
      </c>
      <c r="F1276" s="45">
        <v>2018</v>
      </c>
      <c r="G1276" s="45">
        <f>_xlfn.XLOOKUP(I1276,Main_OG!$B$1:$B$766,Main_OG!$O$1:$O$766,"")</f>
        <v>1</v>
      </c>
      <c r="H1276" s="45">
        <f>_xlfn.XLOOKUP(E1276,Main_OG!$D$1:$D$766,Main_OG!$J$1:$J$766,"")</f>
        <v>3</v>
      </c>
      <c r="I1276" s="45" t="s">
        <v>567</v>
      </c>
      <c r="J1276" s="45" t="str">
        <f t="shared" si="58"/>
        <v>Kansas City Power &amp; Light Co_KS</v>
      </c>
      <c r="K1276" s="45" t="str">
        <f t="shared" si="59"/>
        <v>Kansas City Power Light Co_KS</v>
      </c>
      <c r="L1276" s="45" t="s">
        <v>2357</v>
      </c>
      <c r="M1276" s="45">
        <v>0</v>
      </c>
      <c r="N1276" s="45">
        <v>29718</v>
      </c>
      <c r="O1276" s="45">
        <v>913</v>
      </c>
      <c r="P1276" s="45">
        <v>228468</v>
      </c>
      <c r="Q1276" s="45">
        <v>0</v>
      </c>
      <c r="R1276" s="45">
        <v>3385986</v>
      </c>
      <c r="S1276" s="45">
        <v>284640</v>
      </c>
      <c r="T1276" s="45">
        <v>2951761</v>
      </c>
      <c r="U1276" s="45">
        <v>0</v>
      </c>
      <c r="V1276" s="45">
        <v>10.850277999999999</v>
      </c>
      <c r="W1276" s="45">
        <v>10.066962</v>
      </c>
      <c r="X1276" s="45">
        <v>13.503807</v>
      </c>
      <c r="Y1276" s="46">
        <v>169796.9</v>
      </c>
      <c r="Z1276" s="46">
        <v>58294.401026110048</v>
      </c>
      <c r="AA1276" s="47">
        <f>_xlfn.XLOOKUP($E1276,Main_OG!$D$1:$D$766,Main_OG!AJ$1:AJ$766,"")</f>
        <v>26351716</v>
      </c>
      <c r="AB1276" s="47">
        <f>_xlfn.XLOOKUP($E1276,Main_OG!$D$1:$D$766,Main_OG!AK$1:AK$766,"")</f>
        <v>236588</v>
      </c>
      <c r="AC1276" s="47">
        <f>_xlfn.XLOOKUP($E1276,Main_OG!$D$1:$D$766,Main_OG!AL$1:AL$766,"")</f>
        <v>57534104</v>
      </c>
      <c r="AD1276" s="47">
        <f>_xlfn.XLOOKUP($E1276,Main_OG!$D$1:$D$766,Main_OG!AM$1:AM$766,"")</f>
        <v>9168289</v>
      </c>
    </row>
    <row r="1277" spans="1:30" x14ac:dyDescent="0.35">
      <c r="A1277" s="36" t="s">
        <v>2332</v>
      </c>
      <c r="B1277" s="45" t="s">
        <v>370</v>
      </c>
      <c r="C1277" s="45" t="s">
        <v>4431</v>
      </c>
      <c r="D1277" s="36" t="s">
        <v>4507</v>
      </c>
      <c r="E1277" s="36" t="str">
        <f t="shared" si="57"/>
        <v>2018_MO</v>
      </c>
      <c r="F1277" s="45">
        <v>2018</v>
      </c>
      <c r="G1277" s="45">
        <f>_xlfn.XLOOKUP(I1277,Main_OG!$B$1:$B$766,Main_OG!$O$1:$O$766,"")</f>
        <v>0</v>
      </c>
      <c r="H1277" s="45">
        <f>_xlfn.XLOOKUP(E1277,Main_OG!$D$1:$D$766,Main_OG!$J$1:$J$766,"")</f>
        <v>3</v>
      </c>
      <c r="I1277" s="45" t="s">
        <v>370</v>
      </c>
      <c r="J1277" s="45" t="str">
        <f t="shared" si="58"/>
        <v>Kansas City Power &amp; Light Co_MO</v>
      </c>
      <c r="K1277" s="45" t="str">
        <f t="shared" si="59"/>
        <v>Kansas City Power Light Co_MO</v>
      </c>
      <c r="L1277" s="45" t="s">
        <v>2358</v>
      </c>
      <c r="M1277" s="45">
        <v>1</v>
      </c>
      <c r="N1277" s="45">
        <v>32634</v>
      </c>
      <c r="O1277" s="45">
        <v>955</v>
      </c>
      <c r="P1277" s="45">
        <v>255709</v>
      </c>
      <c r="Q1277" s="45">
        <v>1125</v>
      </c>
      <c r="R1277" s="45">
        <v>4471427</v>
      </c>
      <c r="S1277" s="45">
        <v>1469011</v>
      </c>
      <c r="T1277" s="45">
        <v>2733826</v>
      </c>
      <c r="U1277" s="45">
        <v>13.306666999999999</v>
      </c>
      <c r="V1277" s="45">
        <v>10.664994</v>
      </c>
      <c r="W1277" s="45">
        <v>7.9613494999999999</v>
      </c>
      <c r="X1277" s="45">
        <v>13.642906</v>
      </c>
      <c r="Y1277" s="46">
        <v>314182.40000000002</v>
      </c>
      <c r="Z1277" s="46">
        <v>51286.829581393104</v>
      </c>
      <c r="AA1277" s="47">
        <f>_xlfn.XLOOKUP($E1277,Main_OG!$D$1:$D$766,Main_OG!AJ$1:AJ$766,"")</f>
        <v>73956358</v>
      </c>
      <c r="AB1277" s="47">
        <f>_xlfn.XLOOKUP($E1277,Main_OG!$D$1:$D$766,Main_OG!AK$1:AK$766,"")</f>
        <v>446706</v>
      </c>
      <c r="AC1277" s="47">
        <f>_xlfn.XLOOKUP($E1277,Main_OG!$D$1:$D$766,Main_OG!AL$1:AL$766,"")</f>
        <v>113921406</v>
      </c>
      <c r="AD1277" s="47">
        <f>_xlfn.XLOOKUP($E1277,Main_OG!$D$1:$D$766,Main_OG!AM$1:AM$766,"")</f>
        <v>10655279</v>
      </c>
    </row>
    <row r="1278" spans="1:30" x14ac:dyDescent="0.35">
      <c r="A1278" s="36" t="s">
        <v>2359</v>
      </c>
      <c r="B1278" s="45" t="s">
        <v>567</v>
      </c>
      <c r="C1278" s="45" t="s">
        <v>4441</v>
      </c>
      <c r="D1278" s="36" t="s">
        <v>4508</v>
      </c>
      <c r="E1278" s="36" t="str">
        <f t="shared" si="57"/>
        <v>2006_KS</v>
      </c>
      <c r="F1278" s="45">
        <v>2006</v>
      </c>
      <c r="G1278" s="45">
        <f>_xlfn.XLOOKUP(I1278,Main_OG!$B$1:$B$766,Main_OG!$O$1:$O$766,"")</f>
        <v>1</v>
      </c>
      <c r="H1278" s="45">
        <f>_xlfn.XLOOKUP(E1278,Main_OG!$D$1:$D$766,Main_OG!$J$1:$J$766,"")</f>
        <v>0</v>
      </c>
      <c r="I1278" s="45" t="s">
        <v>567</v>
      </c>
      <c r="J1278" s="45" t="str">
        <f t="shared" si="58"/>
        <v>Kansas Gas &amp; Electric Co_KS</v>
      </c>
      <c r="K1278" s="45" t="str">
        <f t="shared" si="59"/>
        <v>Kansas Gas Electric Co_KS</v>
      </c>
      <c r="L1278" s="45" t="s">
        <v>2360</v>
      </c>
      <c r="M1278" s="45">
        <v>0</v>
      </c>
      <c r="N1278" s="45">
        <v>32647</v>
      </c>
      <c r="O1278" s="45">
        <v>3494</v>
      </c>
      <c r="P1278" s="45">
        <v>271612</v>
      </c>
      <c r="Q1278" s="45">
        <v>0</v>
      </c>
      <c r="R1278" s="45">
        <v>192612</v>
      </c>
      <c r="S1278" s="45">
        <v>168684</v>
      </c>
      <c r="T1278" s="45">
        <v>237001</v>
      </c>
      <c r="U1278" s="45">
        <v>0</v>
      </c>
      <c r="V1278" s="45">
        <v>6.4391056017731509</v>
      </c>
      <c r="W1278" s="45">
        <v>4.3653528391071266</v>
      </c>
      <c r="X1278" s="45">
        <v>7.6921454114436569</v>
      </c>
      <c r="Y1278" s="46">
        <v>136135.79999999999</v>
      </c>
      <c r="Z1278" s="46">
        <v>49272.240240527171</v>
      </c>
      <c r="AA1278" s="47">
        <f>_xlfn.XLOOKUP($E1278,Main_OG!$D$1:$D$766,Main_OG!AJ$1:AJ$766,"")</f>
        <v>41747362.020000003</v>
      </c>
      <c r="AB1278" s="47">
        <f>_xlfn.XLOOKUP($E1278,Main_OG!$D$1:$D$766,Main_OG!AK$1:AK$766,"")</f>
        <v>244658.58</v>
      </c>
      <c r="AC1278" s="47">
        <f>_xlfn.XLOOKUP($E1278,Main_OG!$D$1:$D$766,Main_OG!AL$1:AL$766,"")</f>
        <v>45115946.340000004</v>
      </c>
      <c r="AD1278" s="47">
        <f>_xlfn.XLOOKUP($E1278,Main_OG!$D$1:$D$766,Main_OG!AM$1:AM$766,"")</f>
        <v>9350269</v>
      </c>
    </row>
    <row r="1279" spans="1:30" x14ac:dyDescent="0.35">
      <c r="A1279" s="36" t="s">
        <v>2359</v>
      </c>
      <c r="B1279" s="45" t="s">
        <v>567</v>
      </c>
      <c r="C1279" s="45" t="s">
        <v>4441</v>
      </c>
      <c r="D1279" s="36" t="s">
        <v>4508</v>
      </c>
      <c r="E1279" s="36" t="str">
        <f t="shared" si="57"/>
        <v>2007_KS</v>
      </c>
      <c r="F1279" s="45">
        <v>2007</v>
      </c>
      <c r="G1279" s="45">
        <f>_xlfn.XLOOKUP(I1279,Main_OG!$B$1:$B$766,Main_OG!$O$1:$O$766,"")</f>
        <v>1</v>
      </c>
      <c r="H1279" s="45">
        <f>_xlfn.XLOOKUP(E1279,Main_OG!$D$1:$D$766,Main_OG!$J$1:$J$766,"")</f>
        <v>0</v>
      </c>
      <c r="I1279" s="45" t="s">
        <v>567</v>
      </c>
      <c r="J1279" s="45" t="str">
        <f t="shared" si="58"/>
        <v>Kansas Gas &amp; Electric Co_KS</v>
      </c>
      <c r="K1279" s="45" t="str">
        <f t="shared" si="59"/>
        <v>Kansas Gas Electric Co_KS</v>
      </c>
      <c r="L1279" s="45" t="s">
        <v>2361</v>
      </c>
      <c r="M1279" s="45">
        <v>0</v>
      </c>
      <c r="N1279" s="45">
        <v>33826</v>
      </c>
      <c r="O1279" s="45">
        <v>3533</v>
      </c>
      <c r="P1279" s="45">
        <v>273181</v>
      </c>
      <c r="Q1279" s="45">
        <v>0</v>
      </c>
      <c r="R1279" s="45">
        <v>197390</v>
      </c>
      <c r="S1279" s="45">
        <v>168314</v>
      </c>
      <c r="T1279" s="45">
        <v>235919</v>
      </c>
      <c r="U1279" s="45">
        <v>0</v>
      </c>
      <c r="V1279" s="45">
        <v>6.3</v>
      </c>
      <c r="W1279" s="45">
        <v>4.37</v>
      </c>
      <c r="X1279" s="45">
        <v>7.49</v>
      </c>
      <c r="Y1279" s="46">
        <v>143586.6</v>
      </c>
      <c r="Z1279" s="46">
        <v>51579.629892394711</v>
      </c>
      <c r="AA1279" s="47">
        <f>_xlfn.XLOOKUP($E1279,Main_OG!$D$1:$D$766,Main_OG!AJ$1:AJ$766,"")</f>
        <v>45559300</v>
      </c>
      <c r="AB1279" s="47">
        <f>_xlfn.XLOOKUP($E1279,Main_OG!$D$1:$D$766,Main_OG!AK$1:AK$766,"")</f>
        <v>940222</v>
      </c>
      <c r="AC1279" s="47">
        <f>_xlfn.XLOOKUP($E1279,Main_OG!$D$1:$D$766,Main_OG!AL$1:AL$766,"")</f>
        <v>51303722</v>
      </c>
      <c r="AD1279" s="47">
        <f>_xlfn.XLOOKUP($E1279,Main_OG!$D$1:$D$766,Main_OG!AM$1:AM$766,"")</f>
        <v>10369136</v>
      </c>
    </row>
    <row r="1280" spans="1:30" x14ac:dyDescent="0.35">
      <c r="A1280" s="36" t="s">
        <v>2359</v>
      </c>
      <c r="B1280" s="45" t="s">
        <v>567</v>
      </c>
      <c r="C1280" s="45" t="s">
        <v>4441</v>
      </c>
      <c r="D1280" s="36" t="s">
        <v>4508</v>
      </c>
      <c r="E1280" s="36" t="str">
        <f t="shared" si="57"/>
        <v>2008_KS</v>
      </c>
      <c r="F1280" s="45">
        <v>2008</v>
      </c>
      <c r="G1280" s="45">
        <f>_xlfn.XLOOKUP(I1280,Main_OG!$B$1:$B$766,Main_OG!$O$1:$O$766,"")</f>
        <v>1</v>
      </c>
      <c r="H1280" s="45">
        <f>_xlfn.XLOOKUP(E1280,Main_OG!$D$1:$D$766,Main_OG!$J$1:$J$766,"")</f>
        <v>0</v>
      </c>
      <c r="I1280" s="45" t="s">
        <v>567</v>
      </c>
      <c r="J1280" s="45" t="str">
        <f t="shared" si="58"/>
        <v>Kansas Gas &amp; Electric Co_KS</v>
      </c>
      <c r="K1280" s="45" t="str">
        <f t="shared" si="59"/>
        <v>Kansas Gas Electric Co_KS</v>
      </c>
      <c r="L1280" s="45" t="s">
        <v>2362</v>
      </c>
      <c r="M1280" s="45">
        <v>0</v>
      </c>
      <c r="N1280" s="45">
        <v>34592</v>
      </c>
      <c r="O1280" s="45">
        <v>3562</v>
      </c>
      <c r="P1280" s="45">
        <v>274906</v>
      </c>
      <c r="Q1280" s="45">
        <v>0</v>
      </c>
      <c r="R1280" s="45">
        <v>3037262</v>
      </c>
      <c r="S1280" s="45">
        <v>3842996</v>
      </c>
      <c r="T1280" s="45">
        <v>3081023</v>
      </c>
      <c r="U1280" s="45">
        <v>0</v>
      </c>
      <c r="V1280" s="45">
        <v>6.73</v>
      </c>
      <c r="W1280" s="45">
        <v>4.78</v>
      </c>
      <c r="X1280" s="45">
        <v>7.84</v>
      </c>
      <c r="Y1280" s="46">
        <v>147265</v>
      </c>
      <c r="Z1280" s="46">
        <v>52443.381162048317</v>
      </c>
      <c r="AA1280" s="47">
        <f>_xlfn.XLOOKUP($E1280,Main_OG!$D$1:$D$766,Main_OG!AJ$1:AJ$766,"")</f>
        <v>43232610</v>
      </c>
      <c r="AB1280" s="47">
        <f>_xlfn.XLOOKUP($E1280,Main_OG!$D$1:$D$766,Main_OG!AK$1:AK$766,"")</f>
        <v>698010</v>
      </c>
      <c r="AC1280" s="47">
        <f>_xlfn.XLOOKUP($E1280,Main_OG!$D$1:$D$766,Main_OG!AL$1:AL$766,"")</f>
        <v>53280174</v>
      </c>
      <c r="AD1280" s="47">
        <f>_xlfn.XLOOKUP($E1280,Main_OG!$D$1:$D$766,Main_OG!AM$1:AM$766,"")</f>
        <v>8497160</v>
      </c>
    </row>
    <row r="1281" spans="1:30" x14ac:dyDescent="0.35">
      <c r="A1281" s="36" t="s">
        <v>2359</v>
      </c>
      <c r="B1281" s="45" t="s">
        <v>567</v>
      </c>
      <c r="C1281" s="45" t="s">
        <v>4441</v>
      </c>
      <c r="D1281" s="36" t="s">
        <v>4508</v>
      </c>
      <c r="E1281" s="36" t="str">
        <f t="shared" si="57"/>
        <v>2009_KS</v>
      </c>
      <c r="F1281" s="45">
        <v>2009</v>
      </c>
      <c r="G1281" s="45">
        <f>_xlfn.XLOOKUP(I1281,Main_OG!$B$1:$B$766,Main_OG!$O$1:$O$766,"")</f>
        <v>1</v>
      </c>
      <c r="H1281" s="45">
        <f>_xlfn.XLOOKUP(E1281,Main_OG!$D$1:$D$766,Main_OG!$J$1:$J$766,"")</f>
        <v>0</v>
      </c>
      <c r="I1281" s="45" t="s">
        <v>567</v>
      </c>
      <c r="J1281" s="45" t="str">
        <f t="shared" si="58"/>
        <v>Kansas Gas &amp; Electric Co_KS</v>
      </c>
      <c r="K1281" s="45" t="str">
        <f t="shared" si="59"/>
        <v>Kansas Gas Electric Co_KS</v>
      </c>
      <c r="L1281" s="45" t="s">
        <v>2363</v>
      </c>
      <c r="M1281" s="45">
        <v>0</v>
      </c>
      <c r="N1281" s="45">
        <v>34758</v>
      </c>
      <c r="O1281" s="45">
        <v>3602</v>
      </c>
      <c r="P1281" s="45">
        <v>277550</v>
      </c>
      <c r="Q1281" s="45">
        <v>0</v>
      </c>
      <c r="R1281" s="45">
        <v>2987653</v>
      </c>
      <c r="S1281" s="45">
        <v>3384688</v>
      </c>
      <c r="T1281" s="45">
        <v>3065975</v>
      </c>
      <c r="U1281" s="45">
        <v>0</v>
      </c>
      <c r="V1281" s="45">
        <v>7.4</v>
      </c>
      <c r="W1281" s="45">
        <v>5.34</v>
      </c>
      <c r="X1281" s="45">
        <v>8.84</v>
      </c>
      <c r="Y1281" s="46">
        <v>141902.5</v>
      </c>
      <c r="Z1281" s="46">
        <v>50094.362135966199</v>
      </c>
      <c r="AA1281" s="47">
        <f>_xlfn.XLOOKUP($E1281,Main_OG!$D$1:$D$766,Main_OG!AJ$1:AJ$766,"")</f>
        <v>41565384</v>
      </c>
      <c r="AB1281" s="47">
        <f>_xlfn.XLOOKUP($E1281,Main_OG!$D$1:$D$766,Main_OG!AK$1:AK$766,"")</f>
        <v>706852</v>
      </c>
      <c r="AC1281" s="47">
        <f>_xlfn.XLOOKUP($E1281,Main_OG!$D$1:$D$766,Main_OG!AL$1:AL$766,"")</f>
        <v>64080940</v>
      </c>
      <c r="AD1281" s="47">
        <f>_xlfn.XLOOKUP($E1281,Main_OG!$D$1:$D$766,Main_OG!AM$1:AM$766,"")</f>
        <v>8768548</v>
      </c>
    </row>
    <row r="1282" spans="1:30" x14ac:dyDescent="0.35">
      <c r="A1282" s="36" t="s">
        <v>2359</v>
      </c>
      <c r="B1282" s="45" t="s">
        <v>567</v>
      </c>
      <c r="C1282" s="45" t="s">
        <v>4441</v>
      </c>
      <c r="D1282" s="36" t="s">
        <v>4508</v>
      </c>
      <c r="E1282" s="36" t="str">
        <f t="shared" ref="E1282:E1345" si="60">_xlfn.CONCAT(F1282,"_",I1282)</f>
        <v>2010_KS</v>
      </c>
      <c r="F1282" s="45">
        <v>2010</v>
      </c>
      <c r="G1282" s="45">
        <f>_xlfn.XLOOKUP(I1282,Main_OG!$B$1:$B$766,Main_OG!$O$1:$O$766,"")</f>
        <v>1</v>
      </c>
      <c r="H1282" s="45">
        <f>_xlfn.XLOOKUP(E1282,Main_OG!$D$1:$D$766,Main_OG!$J$1:$J$766,"")</f>
        <v>0</v>
      </c>
      <c r="I1282" s="45" t="s">
        <v>567</v>
      </c>
      <c r="J1282" s="45" t="str">
        <f t="shared" ref="J1282:J1345" si="61">_xlfn.CONCAT(A1282,"_",B1282)</f>
        <v>Kansas Gas &amp; Electric Co_KS</v>
      </c>
      <c r="K1282" s="45" t="str">
        <f t="shared" ref="K1282:K1345" si="62">_xlfn.CONCAT(D1282,"_",B1282)</f>
        <v>Kansas Gas Electric Co_KS</v>
      </c>
      <c r="L1282" s="45" t="s">
        <v>2364</v>
      </c>
      <c r="M1282" s="45">
        <v>0</v>
      </c>
      <c r="N1282" s="45">
        <v>34927</v>
      </c>
      <c r="O1282" s="45">
        <v>3637</v>
      </c>
      <c r="P1282" s="45">
        <v>278765</v>
      </c>
      <c r="Q1282" s="45">
        <v>0</v>
      </c>
      <c r="R1282" s="45">
        <v>3110495</v>
      </c>
      <c r="S1282" s="45">
        <v>3631616</v>
      </c>
      <c r="T1282" s="45">
        <v>3324443</v>
      </c>
      <c r="U1282" s="45">
        <v>0</v>
      </c>
      <c r="V1282" s="45">
        <v>7.65</v>
      </c>
      <c r="W1282" s="45">
        <v>5.47</v>
      </c>
      <c r="X1282" s="45">
        <v>9.4600000000000009</v>
      </c>
      <c r="Y1282" s="46">
        <v>143870.1</v>
      </c>
      <c r="Z1282" s="46">
        <v>50334.748410399872</v>
      </c>
      <c r="AA1282" s="47">
        <f>_xlfn.XLOOKUP($E1282,Main_OG!$D$1:$D$766,Main_OG!AJ$1:AJ$766,"")</f>
        <v>41929250</v>
      </c>
      <c r="AB1282" s="47">
        <f>_xlfn.XLOOKUP($E1282,Main_OG!$D$1:$D$766,Main_OG!AK$1:AK$766,"")</f>
        <v>592626</v>
      </c>
      <c r="AC1282" s="47">
        <f>_xlfn.XLOOKUP($E1282,Main_OG!$D$1:$D$766,Main_OG!AL$1:AL$766,"")</f>
        <v>55814906</v>
      </c>
      <c r="AD1282" s="47">
        <f>_xlfn.XLOOKUP($E1282,Main_OG!$D$1:$D$766,Main_OG!AM$1:AM$766,"")</f>
        <v>9555712</v>
      </c>
    </row>
    <row r="1283" spans="1:30" x14ac:dyDescent="0.35">
      <c r="A1283" s="36" t="s">
        <v>2359</v>
      </c>
      <c r="B1283" s="45" t="s">
        <v>567</v>
      </c>
      <c r="C1283" s="45" t="s">
        <v>4441</v>
      </c>
      <c r="D1283" s="36" t="s">
        <v>4508</v>
      </c>
      <c r="E1283" s="36" t="str">
        <f t="shared" si="60"/>
        <v>2011_KS</v>
      </c>
      <c r="F1283" s="45">
        <v>2011</v>
      </c>
      <c r="G1283" s="45">
        <f>_xlfn.XLOOKUP(I1283,Main_OG!$B$1:$B$766,Main_OG!$O$1:$O$766,"")</f>
        <v>1</v>
      </c>
      <c r="H1283" s="45">
        <f>_xlfn.XLOOKUP(E1283,Main_OG!$D$1:$D$766,Main_OG!$J$1:$J$766,"")</f>
        <v>0</v>
      </c>
      <c r="I1283" s="45" t="s">
        <v>567</v>
      </c>
      <c r="J1283" s="45" t="str">
        <f t="shared" si="61"/>
        <v>Kansas Gas &amp; Electric Co_KS</v>
      </c>
      <c r="K1283" s="45" t="str">
        <f t="shared" si="62"/>
        <v>Kansas Gas Electric Co_KS</v>
      </c>
      <c r="L1283" s="45" t="s">
        <v>2365</v>
      </c>
      <c r="M1283" s="45">
        <v>0</v>
      </c>
      <c r="N1283" s="45">
        <v>35087</v>
      </c>
      <c r="O1283" s="45">
        <v>3576</v>
      </c>
      <c r="P1283" s="45">
        <v>278917</v>
      </c>
      <c r="Q1283" s="45">
        <v>0</v>
      </c>
      <c r="R1283" s="45">
        <v>3155316</v>
      </c>
      <c r="S1283" s="45">
        <v>3621150</v>
      </c>
      <c r="T1283" s="45">
        <v>3372839</v>
      </c>
      <c r="U1283" s="45">
        <v>0</v>
      </c>
      <c r="V1283" s="45">
        <v>8.0500000000000007</v>
      </c>
      <c r="W1283" s="45">
        <v>5.89</v>
      </c>
      <c r="X1283" s="45">
        <v>9.92</v>
      </c>
      <c r="Y1283" s="46">
        <v>147836.79999999999</v>
      </c>
      <c r="Z1283" s="46">
        <v>51516.878031917877</v>
      </c>
      <c r="AA1283" s="47">
        <f>_xlfn.XLOOKUP($E1283,Main_OG!$D$1:$D$766,Main_OG!AJ$1:AJ$766,"")</f>
        <v>40257040</v>
      </c>
      <c r="AB1283" s="47">
        <f>_xlfn.XLOOKUP($E1283,Main_OG!$D$1:$D$766,Main_OG!AK$1:AK$766,"")</f>
        <v>304620</v>
      </c>
      <c r="AC1283" s="47">
        <f>_xlfn.XLOOKUP($E1283,Main_OG!$D$1:$D$766,Main_OG!AL$1:AL$766,"")</f>
        <v>61016756</v>
      </c>
      <c r="AD1283" s="47">
        <f>_xlfn.XLOOKUP($E1283,Main_OG!$D$1:$D$766,Main_OG!AM$1:AM$766,"")</f>
        <v>7318888</v>
      </c>
    </row>
    <row r="1284" spans="1:30" x14ac:dyDescent="0.35">
      <c r="A1284" s="36" t="s">
        <v>2359</v>
      </c>
      <c r="B1284" s="45" t="s">
        <v>567</v>
      </c>
      <c r="C1284" s="45" t="s">
        <v>4441</v>
      </c>
      <c r="D1284" s="36" t="s">
        <v>4508</v>
      </c>
      <c r="E1284" s="36" t="str">
        <f t="shared" si="60"/>
        <v>2012_KS</v>
      </c>
      <c r="F1284" s="45">
        <v>2012</v>
      </c>
      <c r="G1284" s="45">
        <f>_xlfn.XLOOKUP(I1284,Main_OG!$B$1:$B$766,Main_OG!$O$1:$O$766,"")</f>
        <v>1</v>
      </c>
      <c r="H1284" s="45">
        <f>_xlfn.XLOOKUP(E1284,Main_OG!$D$1:$D$766,Main_OG!$J$1:$J$766,"")</f>
        <v>0</v>
      </c>
      <c r="I1284" s="45" t="s">
        <v>567</v>
      </c>
      <c r="J1284" s="45" t="str">
        <f t="shared" si="61"/>
        <v>Kansas Gas &amp; Electric Co_KS</v>
      </c>
      <c r="K1284" s="45" t="str">
        <f t="shared" si="62"/>
        <v>Kansas Gas Electric Co_KS</v>
      </c>
      <c r="L1284" s="45" t="s">
        <v>2366</v>
      </c>
      <c r="M1284" s="45">
        <v>0</v>
      </c>
      <c r="N1284" s="45">
        <v>35522</v>
      </c>
      <c r="O1284" s="45">
        <v>3571</v>
      </c>
      <c r="P1284" s="45">
        <v>279585</v>
      </c>
      <c r="Q1284" s="45">
        <v>0</v>
      </c>
      <c r="R1284" s="45">
        <v>3159810</v>
      </c>
      <c r="S1284" s="45">
        <v>3569073</v>
      </c>
      <c r="T1284" s="45">
        <v>3199530</v>
      </c>
      <c r="U1284" s="45">
        <v>0</v>
      </c>
      <c r="V1284" s="45">
        <v>8.5389500999999992</v>
      </c>
      <c r="W1284" s="45">
        <v>6.2960045999999998</v>
      </c>
      <c r="X1284" s="45">
        <v>10.680377999999999</v>
      </c>
      <c r="Y1284" s="46">
        <v>150077.1</v>
      </c>
      <c r="Z1284" s="46">
        <v>52001.334708235278</v>
      </c>
      <c r="AA1284" s="47">
        <f>_xlfn.XLOOKUP($E1284,Main_OG!$D$1:$D$766,Main_OG!AJ$1:AJ$766,"")</f>
        <v>35518838</v>
      </c>
      <c r="AB1284" s="47">
        <f>_xlfn.XLOOKUP($E1284,Main_OG!$D$1:$D$766,Main_OG!AK$1:AK$766,"")</f>
        <v>156544</v>
      </c>
      <c r="AC1284" s="47">
        <f>_xlfn.XLOOKUP($E1284,Main_OG!$D$1:$D$766,Main_OG!AL$1:AL$766,"")</f>
        <v>66523704</v>
      </c>
      <c r="AD1284" s="47">
        <f>_xlfn.XLOOKUP($E1284,Main_OG!$D$1:$D$766,Main_OG!AM$1:AM$766,"")</f>
        <v>8284924</v>
      </c>
    </row>
    <row r="1285" spans="1:30" x14ac:dyDescent="0.35">
      <c r="A1285" s="36" t="s">
        <v>2359</v>
      </c>
      <c r="B1285" s="45" t="s">
        <v>567</v>
      </c>
      <c r="C1285" s="45" t="s">
        <v>4441</v>
      </c>
      <c r="D1285" s="36" t="s">
        <v>4508</v>
      </c>
      <c r="E1285" s="36" t="str">
        <f t="shared" si="60"/>
        <v>2013_KS</v>
      </c>
      <c r="F1285" s="45">
        <v>2013</v>
      </c>
      <c r="G1285" s="45">
        <f>_xlfn.XLOOKUP(I1285,Main_OG!$B$1:$B$766,Main_OG!$O$1:$O$766,"")</f>
        <v>1</v>
      </c>
      <c r="H1285" s="45">
        <f>_xlfn.XLOOKUP(E1285,Main_OG!$D$1:$D$766,Main_OG!$J$1:$J$766,"")</f>
        <v>0</v>
      </c>
      <c r="I1285" s="45" t="s">
        <v>567</v>
      </c>
      <c r="J1285" s="45" t="str">
        <f t="shared" si="61"/>
        <v>Kansas Gas &amp; Electric Co_KS</v>
      </c>
      <c r="K1285" s="45" t="str">
        <f t="shared" si="62"/>
        <v>Kansas Gas Electric Co_KS</v>
      </c>
      <c r="L1285" s="45" t="s">
        <v>2367</v>
      </c>
      <c r="M1285" s="45">
        <v>0</v>
      </c>
      <c r="N1285" s="45">
        <v>35765</v>
      </c>
      <c r="O1285" s="45">
        <v>3537</v>
      </c>
      <c r="P1285" s="45">
        <v>280635</v>
      </c>
      <c r="Q1285" s="45">
        <v>0</v>
      </c>
      <c r="R1285" s="45">
        <v>3132064</v>
      </c>
      <c r="S1285" s="45">
        <v>3423872</v>
      </c>
      <c r="T1285" s="45">
        <v>3113287</v>
      </c>
      <c r="U1285" s="45">
        <v>0</v>
      </c>
      <c r="V1285" s="45">
        <v>9.0279094000000004</v>
      </c>
      <c r="W1285" s="45">
        <v>6.6348596000000004</v>
      </c>
      <c r="X1285" s="45">
        <v>11.163439</v>
      </c>
      <c r="Y1285" s="46">
        <v>150702.9</v>
      </c>
      <c r="Z1285" s="46">
        <v>52068.751541820391</v>
      </c>
      <c r="AA1285" s="47">
        <f>_xlfn.XLOOKUP($E1285,Main_OG!$D$1:$D$766,Main_OG!AJ$1:AJ$766,"")</f>
        <v>37830552</v>
      </c>
      <c r="AB1285" s="47">
        <f>_xlfn.XLOOKUP($E1285,Main_OG!$D$1:$D$766,Main_OG!AK$1:AK$766,"")</f>
        <v>218172</v>
      </c>
      <c r="AC1285" s="47">
        <f>_xlfn.XLOOKUP($E1285,Main_OG!$D$1:$D$766,Main_OG!AL$1:AL$766,"")</f>
        <v>48247424</v>
      </c>
      <c r="AD1285" s="47">
        <f>_xlfn.XLOOKUP($E1285,Main_OG!$D$1:$D$766,Main_OG!AM$1:AM$766,"")</f>
        <v>7168301</v>
      </c>
    </row>
    <row r="1286" spans="1:30" x14ac:dyDescent="0.35">
      <c r="A1286" s="36" t="s">
        <v>2359</v>
      </c>
      <c r="B1286" s="45" t="s">
        <v>567</v>
      </c>
      <c r="C1286" s="45" t="s">
        <v>4441</v>
      </c>
      <c r="D1286" s="36" t="s">
        <v>4508</v>
      </c>
      <c r="E1286" s="36" t="str">
        <f t="shared" si="60"/>
        <v>2014_KS</v>
      </c>
      <c r="F1286" s="45">
        <v>2014</v>
      </c>
      <c r="G1286" s="45">
        <f>_xlfn.XLOOKUP(I1286,Main_OG!$B$1:$B$766,Main_OG!$O$1:$O$766,"")</f>
        <v>1</v>
      </c>
      <c r="H1286" s="45">
        <f>_xlfn.XLOOKUP(E1286,Main_OG!$D$1:$D$766,Main_OG!$J$1:$J$766,"")</f>
        <v>0</v>
      </c>
      <c r="I1286" s="45" t="s">
        <v>567</v>
      </c>
      <c r="J1286" s="45" t="str">
        <f t="shared" si="61"/>
        <v>Kansas Gas &amp; Electric Co_KS</v>
      </c>
      <c r="K1286" s="45" t="str">
        <f t="shared" si="62"/>
        <v>Kansas Gas Electric Co_KS</v>
      </c>
      <c r="L1286" s="45" t="s">
        <v>2368</v>
      </c>
      <c r="M1286" s="45">
        <v>0</v>
      </c>
      <c r="N1286" s="45">
        <v>36020</v>
      </c>
      <c r="O1286" s="45">
        <v>3498</v>
      </c>
      <c r="P1286" s="45">
        <v>281983</v>
      </c>
      <c r="Q1286" s="45">
        <v>0</v>
      </c>
      <c r="R1286" s="45">
        <v>3153623</v>
      </c>
      <c r="S1286" s="45">
        <v>3514421</v>
      </c>
      <c r="T1286" s="45">
        <v>3146186</v>
      </c>
      <c r="U1286" s="45">
        <v>0</v>
      </c>
      <c r="V1286" s="45">
        <v>9.8154027999999993</v>
      </c>
      <c r="W1286" s="45">
        <v>7.0447479</v>
      </c>
      <c r="X1286" s="45">
        <v>12.037496000000001</v>
      </c>
      <c r="Y1286" s="46">
        <v>154110.1</v>
      </c>
      <c r="Z1286" s="46">
        <v>53107.333535272708</v>
      </c>
      <c r="AA1286" s="47">
        <f>_xlfn.XLOOKUP($E1286,Main_OG!$D$1:$D$766,Main_OG!AJ$1:AJ$766,"")</f>
        <v>36397288</v>
      </c>
      <c r="AB1286" s="47">
        <f>_xlfn.XLOOKUP($E1286,Main_OG!$D$1:$D$766,Main_OG!AK$1:AK$766,"")</f>
        <v>232580</v>
      </c>
      <c r="AC1286" s="47">
        <f>_xlfn.XLOOKUP($E1286,Main_OG!$D$1:$D$766,Main_OG!AL$1:AL$766,"")</f>
        <v>38239806</v>
      </c>
      <c r="AD1286" s="47">
        <f>_xlfn.XLOOKUP($E1286,Main_OG!$D$1:$D$766,Main_OG!AM$1:AM$766,"")</f>
        <v>8558384</v>
      </c>
    </row>
    <row r="1287" spans="1:30" x14ac:dyDescent="0.35">
      <c r="A1287" s="36" t="s">
        <v>2359</v>
      </c>
      <c r="B1287" s="45" t="s">
        <v>567</v>
      </c>
      <c r="C1287" s="45" t="s">
        <v>4441</v>
      </c>
      <c r="D1287" s="36" t="s">
        <v>4508</v>
      </c>
      <c r="E1287" s="36" t="str">
        <f t="shared" si="60"/>
        <v>2015_KS</v>
      </c>
      <c r="F1287" s="45">
        <v>2015</v>
      </c>
      <c r="G1287" s="45">
        <f>_xlfn.XLOOKUP(I1287,Main_OG!$B$1:$B$766,Main_OG!$O$1:$O$766,"")</f>
        <v>1</v>
      </c>
      <c r="H1287" s="45">
        <f>_xlfn.XLOOKUP(E1287,Main_OG!$D$1:$D$766,Main_OG!$J$1:$J$766,"")</f>
        <v>0</v>
      </c>
      <c r="I1287" s="45" t="s">
        <v>567</v>
      </c>
      <c r="J1287" s="45" t="str">
        <f t="shared" si="61"/>
        <v>Kansas Gas &amp; Electric Co_KS</v>
      </c>
      <c r="K1287" s="45" t="str">
        <f t="shared" si="62"/>
        <v>Kansas Gas Electric Co_KS</v>
      </c>
      <c r="L1287" s="45" t="s">
        <v>2369</v>
      </c>
      <c r="M1287" s="45">
        <v>0</v>
      </c>
      <c r="N1287" s="45">
        <v>36603</v>
      </c>
      <c r="O1287" s="45">
        <v>3456</v>
      </c>
      <c r="P1287" s="45">
        <v>283822</v>
      </c>
      <c r="Q1287" s="45">
        <v>0</v>
      </c>
      <c r="R1287" s="45">
        <v>3168482</v>
      </c>
      <c r="S1287" s="45">
        <v>3433439</v>
      </c>
      <c r="T1287" s="45">
        <v>3055399</v>
      </c>
      <c r="U1287" s="45">
        <v>0</v>
      </c>
      <c r="V1287" s="45">
        <v>9.6063855999999994</v>
      </c>
      <c r="W1287" s="45">
        <v>6.9465221000000001</v>
      </c>
      <c r="X1287" s="45">
        <v>12.038212</v>
      </c>
      <c r="Y1287" s="46">
        <v>158602.6</v>
      </c>
      <c r="Z1287" s="46">
        <v>54489.185997814282</v>
      </c>
      <c r="AA1287" s="47">
        <f>_xlfn.XLOOKUP($E1287,Main_OG!$D$1:$D$766,Main_OG!AJ$1:AJ$766,"")</f>
        <v>31702802</v>
      </c>
      <c r="AB1287" s="47">
        <f>_xlfn.XLOOKUP($E1287,Main_OG!$D$1:$D$766,Main_OG!AK$1:AK$766,"")</f>
        <v>220220</v>
      </c>
      <c r="AC1287" s="47">
        <f>_xlfn.XLOOKUP($E1287,Main_OG!$D$1:$D$766,Main_OG!AL$1:AL$766,"")</f>
        <v>30364386</v>
      </c>
      <c r="AD1287" s="47">
        <f>_xlfn.XLOOKUP($E1287,Main_OG!$D$1:$D$766,Main_OG!AM$1:AM$766,"")</f>
        <v>8630178</v>
      </c>
    </row>
    <row r="1288" spans="1:30" x14ac:dyDescent="0.35">
      <c r="A1288" s="36" t="s">
        <v>2359</v>
      </c>
      <c r="B1288" s="45" t="s">
        <v>567</v>
      </c>
      <c r="C1288" s="45" t="s">
        <v>4441</v>
      </c>
      <c r="D1288" s="36" t="s">
        <v>4508</v>
      </c>
      <c r="E1288" s="36" t="str">
        <f t="shared" si="60"/>
        <v>2016_KS</v>
      </c>
      <c r="F1288" s="45">
        <v>2016</v>
      </c>
      <c r="G1288" s="45">
        <f>_xlfn.XLOOKUP(I1288,Main_OG!$B$1:$B$766,Main_OG!$O$1:$O$766,"")</f>
        <v>1</v>
      </c>
      <c r="H1288" s="45">
        <f>_xlfn.XLOOKUP(E1288,Main_OG!$D$1:$D$766,Main_OG!$J$1:$J$766,"")</f>
        <v>1</v>
      </c>
      <c r="I1288" s="45" t="s">
        <v>567</v>
      </c>
      <c r="J1288" s="45" t="str">
        <f t="shared" si="61"/>
        <v>Kansas Gas &amp; Electric Co_KS</v>
      </c>
      <c r="K1288" s="45" t="str">
        <f t="shared" si="62"/>
        <v>Kansas Gas Electric Co_KS</v>
      </c>
      <c r="L1288" s="45" t="s">
        <v>2370</v>
      </c>
      <c r="M1288" s="45">
        <v>0</v>
      </c>
      <c r="N1288" s="45">
        <v>36770</v>
      </c>
      <c r="O1288" s="45">
        <v>3426</v>
      </c>
      <c r="P1288" s="45">
        <v>286051</v>
      </c>
      <c r="Q1288" s="45">
        <v>0</v>
      </c>
      <c r="R1288" s="45">
        <v>3200293</v>
      </c>
      <c r="S1288" s="45">
        <v>3468091</v>
      </c>
      <c r="T1288" s="45">
        <v>3074790</v>
      </c>
      <c r="U1288" s="45">
        <v>0</v>
      </c>
      <c r="V1288" s="45">
        <v>9.9397398999999993</v>
      </c>
      <c r="W1288" s="45">
        <v>7.1694630000000004</v>
      </c>
      <c r="X1288" s="45">
        <v>12.996207999999999</v>
      </c>
      <c r="Y1288" s="46">
        <v>164643.70000000001</v>
      </c>
      <c r="Z1288" s="46">
        <v>56520.76895904087</v>
      </c>
      <c r="AA1288" s="47">
        <f>_xlfn.XLOOKUP($E1288,Main_OG!$D$1:$D$766,Main_OG!AJ$1:AJ$766,"")</f>
        <v>29173554</v>
      </c>
      <c r="AB1288" s="47">
        <f>_xlfn.XLOOKUP($E1288,Main_OG!$D$1:$D$766,Main_OG!AK$1:AK$766,"")</f>
        <v>132428</v>
      </c>
      <c r="AC1288" s="47">
        <f>_xlfn.XLOOKUP($E1288,Main_OG!$D$1:$D$766,Main_OG!AL$1:AL$766,"")</f>
        <v>41360064</v>
      </c>
      <c r="AD1288" s="47">
        <f>_xlfn.XLOOKUP($E1288,Main_OG!$D$1:$D$766,Main_OG!AM$1:AM$766,"")</f>
        <v>8246042</v>
      </c>
    </row>
    <row r="1289" spans="1:30" x14ac:dyDescent="0.35">
      <c r="A1289" s="36" t="s">
        <v>2359</v>
      </c>
      <c r="B1289" s="45" t="s">
        <v>567</v>
      </c>
      <c r="C1289" s="45" t="s">
        <v>4441</v>
      </c>
      <c r="D1289" s="36" t="s">
        <v>4508</v>
      </c>
      <c r="E1289" s="36" t="str">
        <f t="shared" si="60"/>
        <v>2017_KS</v>
      </c>
      <c r="F1289" s="45">
        <v>2017</v>
      </c>
      <c r="G1289" s="45">
        <f>_xlfn.XLOOKUP(I1289,Main_OG!$B$1:$B$766,Main_OG!$O$1:$O$766,"")</f>
        <v>1</v>
      </c>
      <c r="H1289" s="45">
        <f>_xlfn.XLOOKUP(E1289,Main_OG!$D$1:$D$766,Main_OG!$J$1:$J$766,"")</f>
        <v>2</v>
      </c>
      <c r="I1289" s="45" t="s">
        <v>567</v>
      </c>
      <c r="J1289" s="45" t="str">
        <f t="shared" si="61"/>
        <v>Kansas Gas &amp; Electric Co_KS</v>
      </c>
      <c r="K1289" s="45" t="str">
        <f t="shared" si="62"/>
        <v>Kansas Gas Electric Co_KS</v>
      </c>
      <c r="L1289" s="45" t="s">
        <v>2371</v>
      </c>
      <c r="M1289" s="45">
        <v>0</v>
      </c>
      <c r="N1289" s="45">
        <v>37030</v>
      </c>
      <c r="O1289" s="45">
        <v>3392</v>
      </c>
      <c r="P1289" s="45">
        <v>287662</v>
      </c>
      <c r="Q1289" s="45">
        <v>0</v>
      </c>
      <c r="R1289" s="45">
        <v>3110209</v>
      </c>
      <c r="S1289" s="45">
        <v>3632519</v>
      </c>
      <c r="T1289" s="45">
        <v>2941096</v>
      </c>
      <c r="U1289" s="45">
        <v>0</v>
      </c>
      <c r="V1289" s="45">
        <v>10.04482</v>
      </c>
      <c r="W1289" s="45">
        <v>7.0877042000000001</v>
      </c>
      <c r="X1289" s="45">
        <v>13.284492999999999</v>
      </c>
      <c r="Y1289" s="46">
        <v>166273.60000000001</v>
      </c>
      <c r="Z1289" s="46">
        <v>57121.184846431956</v>
      </c>
      <c r="AA1289" s="47">
        <f>_xlfn.XLOOKUP($E1289,Main_OG!$D$1:$D$766,Main_OG!AJ$1:AJ$766,"")</f>
        <v>25084212</v>
      </c>
      <c r="AB1289" s="47">
        <f>_xlfn.XLOOKUP($E1289,Main_OG!$D$1:$D$766,Main_OG!AK$1:AK$766,"")</f>
        <v>242580</v>
      </c>
      <c r="AC1289" s="47">
        <f>_xlfn.XLOOKUP($E1289,Main_OG!$D$1:$D$766,Main_OG!AL$1:AL$766,"")</f>
        <v>41631106</v>
      </c>
      <c r="AD1289" s="47">
        <f>_xlfn.XLOOKUP($E1289,Main_OG!$D$1:$D$766,Main_OG!AM$1:AM$766,"")</f>
        <v>10647987</v>
      </c>
    </row>
    <row r="1290" spans="1:30" x14ac:dyDescent="0.35">
      <c r="A1290" s="36" t="s">
        <v>2359</v>
      </c>
      <c r="B1290" s="45" t="s">
        <v>567</v>
      </c>
      <c r="C1290" s="45" t="s">
        <v>4441</v>
      </c>
      <c r="D1290" s="36" t="s">
        <v>4508</v>
      </c>
      <c r="E1290" s="36" t="str">
        <f t="shared" si="60"/>
        <v>2018_KS</v>
      </c>
      <c r="F1290" s="45">
        <v>2018</v>
      </c>
      <c r="G1290" s="45">
        <f>_xlfn.XLOOKUP(I1290,Main_OG!$B$1:$B$766,Main_OG!$O$1:$O$766,"")</f>
        <v>1</v>
      </c>
      <c r="H1290" s="45">
        <f>_xlfn.XLOOKUP(E1290,Main_OG!$D$1:$D$766,Main_OG!$J$1:$J$766,"")</f>
        <v>3</v>
      </c>
      <c r="I1290" s="45" t="s">
        <v>567</v>
      </c>
      <c r="J1290" s="45" t="str">
        <f t="shared" si="61"/>
        <v>Kansas Gas &amp; Electric Co_KS</v>
      </c>
      <c r="K1290" s="45" t="str">
        <f t="shared" si="62"/>
        <v>Kansas Gas Electric Co_KS</v>
      </c>
      <c r="L1290" s="45" t="s">
        <v>2372</v>
      </c>
      <c r="M1290" s="45">
        <v>0</v>
      </c>
      <c r="N1290" s="45">
        <v>37467</v>
      </c>
      <c r="O1290" s="45">
        <v>3366</v>
      </c>
      <c r="P1290" s="45">
        <v>289364</v>
      </c>
      <c r="Q1290" s="45">
        <v>0</v>
      </c>
      <c r="R1290" s="45">
        <v>3214656</v>
      </c>
      <c r="S1290" s="45">
        <v>3514454</v>
      </c>
      <c r="T1290" s="45">
        <v>3170796</v>
      </c>
      <c r="U1290" s="45">
        <v>0</v>
      </c>
      <c r="V1290" s="45">
        <v>10.11534</v>
      </c>
      <c r="W1290" s="45">
        <v>7.1188611000000002</v>
      </c>
      <c r="X1290" s="45">
        <v>13.327628000000001</v>
      </c>
      <c r="Y1290" s="46">
        <v>169796.9</v>
      </c>
      <c r="Z1290" s="46">
        <v>58294.401026110048</v>
      </c>
      <c r="AA1290" s="47">
        <f>_xlfn.XLOOKUP($E1290,Main_OG!$D$1:$D$766,Main_OG!AJ$1:AJ$766,"")</f>
        <v>26351716</v>
      </c>
      <c r="AB1290" s="47">
        <f>_xlfn.XLOOKUP($E1290,Main_OG!$D$1:$D$766,Main_OG!AK$1:AK$766,"")</f>
        <v>236588</v>
      </c>
      <c r="AC1290" s="47">
        <f>_xlfn.XLOOKUP($E1290,Main_OG!$D$1:$D$766,Main_OG!AL$1:AL$766,"")</f>
        <v>57534104</v>
      </c>
      <c r="AD1290" s="47">
        <f>_xlfn.XLOOKUP($E1290,Main_OG!$D$1:$D$766,Main_OG!AM$1:AM$766,"")</f>
        <v>9168289</v>
      </c>
    </row>
    <row r="1291" spans="1:30" x14ac:dyDescent="0.35">
      <c r="A1291" s="36" t="s">
        <v>2373</v>
      </c>
      <c r="B1291" s="45" t="s">
        <v>304</v>
      </c>
      <c r="C1291" s="45" t="s">
        <v>4442</v>
      </c>
      <c r="D1291" s="36" t="s">
        <v>4509</v>
      </c>
      <c r="E1291" s="36" t="str">
        <f t="shared" si="60"/>
        <v>2008_CO</v>
      </c>
      <c r="F1291" s="45">
        <v>2008</v>
      </c>
      <c r="G1291" s="45">
        <f>_xlfn.XLOOKUP(I1291,Main_OG!$B$1:$B$766,Main_OG!$O$1:$O$766,"")</f>
        <v>0</v>
      </c>
      <c r="H1291" s="45">
        <f>_xlfn.XLOOKUP(E1291,Main_OG!$D$1:$D$766,Main_OG!$J$1:$J$766,"")</f>
        <v>0</v>
      </c>
      <c r="I1291" s="45" t="s">
        <v>304</v>
      </c>
      <c r="J1291" s="45" t="str">
        <f t="shared" si="61"/>
        <v>KCP&amp;L Greater Missouri Operations_CO</v>
      </c>
      <c r="K1291" s="45" t="str">
        <f t="shared" si="62"/>
        <v>KCPL Greater Missouri Operations Co._CO</v>
      </c>
      <c r="L1291" s="45" t="s">
        <v>2374</v>
      </c>
      <c r="M1291" s="45">
        <v>0</v>
      </c>
      <c r="N1291" s="45">
        <v>11906</v>
      </c>
      <c r="O1291" s="45">
        <v>94</v>
      </c>
      <c r="P1291" s="45">
        <v>80955</v>
      </c>
      <c r="Q1291" s="45">
        <v>0</v>
      </c>
      <c r="R1291" s="45">
        <v>371150</v>
      </c>
      <c r="S1291" s="45">
        <v>277419</v>
      </c>
      <c r="T1291" s="45">
        <v>305706</v>
      </c>
      <c r="U1291" s="45">
        <v>0</v>
      </c>
      <c r="V1291" s="45">
        <v>8.86</v>
      </c>
      <c r="W1291" s="45">
        <v>7.11</v>
      </c>
      <c r="X1291" s="45">
        <v>11.72</v>
      </c>
      <c r="Y1291" s="46">
        <v>281803.3</v>
      </c>
      <c r="Z1291" s="46">
        <v>57631.668824250009</v>
      </c>
      <c r="AA1291" s="47">
        <f>_xlfn.XLOOKUP($E1291,Main_OG!$D$1:$D$766,Main_OG!AJ$1:AJ$766,"")</f>
        <v>37460656</v>
      </c>
      <c r="AB1291" s="47">
        <f>_xlfn.XLOOKUP($E1291,Main_OG!$D$1:$D$766,Main_OG!AK$1:AK$766,"")</f>
        <v>89580</v>
      </c>
      <c r="AC1291" s="47">
        <f>_xlfn.XLOOKUP($E1291,Main_OG!$D$1:$D$766,Main_OG!AL$1:AL$766,"")</f>
        <v>211828440</v>
      </c>
      <c r="AD1291" s="47">
        <f>_xlfn.XLOOKUP($E1291,Main_OG!$D$1:$D$766,Main_OG!AM$1:AM$766,"")</f>
        <v>0</v>
      </c>
    </row>
    <row r="1292" spans="1:30" x14ac:dyDescent="0.35">
      <c r="A1292" s="36" t="s">
        <v>2373</v>
      </c>
      <c r="B1292" s="45" t="s">
        <v>370</v>
      </c>
      <c r="C1292" s="45" t="s">
        <v>4442</v>
      </c>
      <c r="D1292" s="36" t="s">
        <v>4509</v>
      </c>
      <c r="E1292" s="36" t="str">
        <f t="shared" si="60"/>
        <v>2008_MO</v>
      </c>
      <c r="F1292" s="45">
        <v>2008</v>
      </c>
      <c r="G1292" s="45">
        <f>_xlfn.XLOOKUP(I1292,Main_OG!$B$1:$B$766,Main_OG!$O$1:$O$766,"")</f>
        <v>0</v>
      </c>
      <c r="H1292" s="45">
        <f>_xlfn.XLOOKUP(E1292,Main_OG!$D$1:$D$766,Main_OG!$J$1:$J$766,"")</f>
        <v>0</v>
      </c>
      <c r="I1292" s="45" t="s">
        <v>370</v>
      </c>
      <c r="J1292" s="45" t="str">
        <f t="shared" si="61"/>
        <v>KCP&amp;L Greater Missouri Operations_MO</v>
      </c>
      <c r="K1292" s="45" t="str">
        <f t="shared" si="62"/>
        <v>KCPL Greater Missouri Operations Co._MO</v>
      </c>
      <c r="L1292" s="45" t="s">
        <v>2375</v>
      </c>
      <c r="M1292" s="45">
        <v>0</v>
      </c>
      <c r="N1292" s="45">
        <v>38357</v>
      </c>
      <c r="O1292" s="45">
        <v>248</v>
      </c>
      <c r="P1292" s="45">
        <v>272319</v>
      </c>
      <c r="Q1292" s="45">
        <v>0</v>
      </c>
      <c r="R1292" s="45">
        <v>3199200</v>
      </c>
      <c r="S1292" s="45">
        <v>1368001</v>
      </c>
      <c r="T1292" s="45">
        <v>3535591</v>
      </c>
      <c r="U1292" s="45">
        <v>0</v>
      </c>
      <c r="V1292" s="45">
        <v>7.18</v>
      </c>
      <c r="W1292" s="45">
        <v>5.37</v>
      </c>
      <c r="X1292" s="45">
        <v>9.02</v>
      </c>
      <c r="Y1292" s="46">
        <v>297881.8</v>
      </c>
      <c r="Z1292" s="46">
        <v>50284.60903226852</v>
      </c>
      <c r="AA1292" s="47">
        <f>_xlfn.XLOOKUP($E1292,Main_OG!$D$1:$D$766,Main_OG!AJ$1:AJ$766,"")</f>
        <v>87632152</v>
      </c>
      <c r="AB1292" s="47">
        <f>_xlfn.XLOOKUP($E1292,Main_OG!$D$1:$D$766,Main_OG!AK$1:AK$766,"")</f>
        <v>289334</v>
      </c>
      <c r="AC1292" s="47">
        <f>_xlfn.XLOOKUP($E1292,Main_OG!$D$1:$D$766,Main_OG!AL$1:AL$766,"")</f>
        <v>84592026</v>
      </c>
      <c r="AD1292" s="47">
        <f>_xlfn.XLOOKUP($E1292,Main_OG!$D$1:$D$766,Main_OG!AM$1:AM$766,"")</f>
        <v>9378629</v>
      </c>
    </row>
    <row r="1293" spans="1:30" x14ac:dyDescent="0.35">
      <c r="A1293" s="36" t="s">
        <v>2373</v>
      </c>
      <c r="B1293" s="45" t="s">
        <v>370</v>
      </c>
      <c r="C1293" s="45" t="s">
        <v>4442</v>
      </c>
      <c r="D1293" s="36" t="s">
        <v>4509</v>
      </c>
      <c r="E1293" s="36" t="str">
        <f t="shared" si="60"/>
        <v>2009_MO</v>
      </c>
      <c r="F1293" s="45">
        <v>2009</v>
      </c>
      <c r="G1293" s="45">
        <f>_xlfn.XLOOKUP(I1293,Main_OG!$B$1:$B$766,Main_OG!$O$1:$O$766,"")</f>
        <v>0</v>
      </c>
      <c r="H1293" s="45">
        <f>_xlfn.XLOOKUP(E1293,Main_OG!$D$1:$D$766,Main_OG!$J$1:$J$766,"")</f>
        <v>0</v>
      </c>
      <c r="I1293" s="45" t="s">
        <v>370</v>
      </c>
      <c r="J1293" s="45" t="str">
        <f t="shared" si="61"/>
        <v>KCP&amp;L Greater Missouri Operations_MO</v>
      </c>
      <c r="K1293" s="45" t="str">
        <f t="shared" si="62"/>
        <v>KCPL Greater Missouri Operations Co._MO</v>
      </c>
      <c r="L1293" s="45" t="s">
        <v>2376</v>
      </c>
      <c r="M1293" s="45">
        <v>0</v>
      </c>
      <c r="N1293" s="45">
        <v>38372</v>
      </c>
      <c r="O1293" s="45">
        <v>245</v>
      </c>
      <c r="P1293" s="45">
        <v>273393</v>
      </c>
      <c r="Q1293" s="45">
        <v>0</v>
      </c>
      <c r="R1293" s="45">
        <v>3165301</v>
      </c>
      <c r="S1293" s="45">
        <v>1258360</v>
      </c>
      <c r="T1293" s="45">
        <v>3444547</v>
      </c>
      <c r="U1293" s="45">
        <v>0</v>
      </c>
      <c r="V1293" s="45">
        <v>7.27</v>
      </c>
      <c r="W1293" s="45">
        <v>5.33</v>
      </c>
      <c r="X1293" s="45">
        <v>9.17</v>
      </c>
      <c r="Y1293" s="46">
        <v>289566.8</v>
      </c>
      <c r="Z1293" s="46">
        <v>48576.165961649953</v>
      </c>
      <c r="AA1293" s="47">
        <f>_xlfn.XLOOKUP($E1293,Main_OG!$D$1:$D$766,Main_OG!AJ$1:AJ$766,"")</f>
        <v>85503508</v>
      </c>
      <c r="AB1293" s="47">
        <f>_xlfn.XLOOKUP($E1293,Main_OG!$D$1:$D$766,Main_OG!AK$1:AK$766,"")</f>
        <v>453774</v>
      </c>
      <c r="AC1293" s="47">
        <f>_xlfn.XLOOKUP($E1293,Main_OG!$D$1:$D$766,Main_OG!AL$1:AL$766,"")</f>
        <v>59003074</v>
      </c>
      <c r="AD1293" s="47">
        <f>_xlfn.XLOOKUP($E1293,Main_OG!$D$1:$D$766,Main_OG!AM$1:AM$766,"")</f>
        <v>10247116</v>
      </c>
    </row>
    <row r="1294" spans="1:30" x14ac:dyDescent="0.35">
      <c r="A1294" s="36" t="s">
        <v>2373</v>
      </c>
      <c r="B1294" s="45" t="s">
        <v>370</v>
      </c>
      <c r="C1294" s="45" t="s">
        <v>4442</v>
      </c>
      <c r="D1294" s="36" t="s">
        <v>4509</v>
      </c>
      <c r="E1294" s="36" t="str">
        <f t="shared" si="60"/>
        <v>2010_MO</v>
      </c>
      <c r="F1294" s="45">
        <v>2010</v>
      </c>
      <c r="G1294" s="45">
        <f>_xlfn.XLOOKUP(I1294,Main_OG!$B$1:$B$766,Main_OG!$O$1:$O$766,"")</f>
        <v>0</v>
      </c>
      <c r="H1294" s="45">
        <f>_xlfn.XLOOKUP(E1294,Main_OG!$D$1:$D$766,Main_OG!$J$1:$J$766,"")</f>
        <v>0</v>
      </c>
      <c r="I1294" s="45" t="s">
        <v>370</v>
      </c>
      <c r="J1294" s="45" t="str">
        <f t="shared" si="61"/>
        <v>KCP&amp;L Greater Missouri Operations_MO</v>
      </c>
      <c r="K1294" s="45" t="str">
        <f t="shared" si="62"/>
        <v>KCPL Greater Missouri Operations Co._MO</v>
      </c>
      <c r="L1294" s="45" t="s">
        <v>2377</v>
      </c>
      <c r="M1294" s="45">
        <v>0</v>
      </c>
      <c r="N1294" s="45">
        <v>38439</v>
      </c>
      <c r="O1294" s="45">
        <v>244</v>
      </c>
      <c r="P1294" s="45">
        <v>273781</v>
      </c>
      <c r="Q1294" s="45">
        <v>0</v>
      </c>
      <c r="R1294" s="45">
        <v>3268464</v>
      </c>
      <c r="S1294" s="45">
        <v>1330796</v>
      </c>
      <c r="T1294" s="45">
        <v>3739794</v>
      </c>
      <c r="U1294" s="45">
        <v>0</v>
      </c>
      <c r="V1294" s="45">
        <v>7.71</v>
      </c>
      <c r="W1294" s="45">
        <v>5.62</v>
      </c>
      <c r="X1294" s="45">
        <v>9.86</v>
      </c>
      <c r="Y1294" s="46">
        <v>295986.40000000002</v>
      </c>
      <c r="Z1294" s="46">
        <v>49363.24327407415</v>
      </c>
      <c r="AA1294" s="47">
        <f>_xlfn.XLOOKUP($E1294,Main_OG!$D$1:$D$766,Main_OG!AJ$1:AJ$766,"")</f>
        <v>89532014</v>
      </c>
      <c r="AB1294" s="47">
        <f>_xlfn.XLOOKUP($E1294,Main_OG!$D$1:$D$766,Main_OG!AK$1:AK$766,"")</f>
        <v>509430</v>
      </c>
      <c r="AC1294" s="47">
        <f>_xlfn.XLOOKUP($E1294,Main_OG!$D$1:$D$766,Main_OG!AL$1:AL$766,"")</f>
        <v>79400222</v>
      </c>
      <c r="AD1294" s="47">
        <f>_xlfn.XLOOKUP($E1294,Main_OG!$D$1:$D$766,Main_OG!AM$1:AM$766,"")</f>
        <v>8996033</v>
      </c>
    </row>
    <row r="1295" spans="1:30" x14ac:dyDescent="0.35">
      <c r="A1295" s="36" t="s">
        <v>2378</v>
      </c>
      <c r="B1295" s="45" t="s">
        <v>370</v>
      </c>
      <c r="C1295" s="45" t="s">
        <v>4442</v>
      </c>
      <c r="D1295" s="36" t="s">
        <v>4509</v>
      </c>
      <c r="E1295" s="36" t="str">
        <f t="shared" si="60"/>
        <v>2011_MO</v>
      </c>
      <c r="F1295" s="45">
        <v>2011</v>
      </c>
      <c r="G1295" s="45">
        <f>_xlfn.XLOOKUP(I1295,Main_OG!$B$1:$B$766,Main_OG!$O$1:$O$766,"")</f>
        <v>0</v>
      </c>
      <c r="H1295" s="45">
        <f>_xlfn.XLOOKUP(E1295,Main_OG!$D$1:$D$766,Main_OG!$J$1:$J$766,"")</f>
        <v>0</v>
      </c>
      <c r="I1295" s="45" t="s">
        <v>370</v>
      </c>
      <c r="J1295" s="45" t="str">
        <f t="shared" si="61"/>
        <v>KCP&amp;L Greater Missouri Operations Co._MO</v>
      </c>
      <c r="K1295" s="45" t="str">
        <f t="shared" si="62"/>
        <v>KCPL Greater Missouri Operations Co._MO</v>
      </c>
      <c r="L1295" s="45" t="s">
        <v>2379</v>
      </c>
      <c r="M1295" s="45">
        <v>0</v>
      </c>
      <c r="N1295" s="45">
        <v>38520</v>
      </c>
      <c r="O1295" s="45">
        <v>246</v>
      </c>
      <c r="P1295" s="45">
        <v>273918</v>
      </c>
      <c r="Q1295" s="45">
        <v>0</v>
      </c>
      <c r="R1295" s="45">
        <v>3199948</v>
      </c>
      <c r="S1295" s="45">
        <v>1333620</v>
      </c>
      <c r="T1295" s="45">
        <v>3661178</v>
      </c>
      <c r="U1295" s="45">
        <v>0</v>
      </c>
      <c r="V1295" s="45">
        <v>8.2100000000000009</v>
      </c>
      <c r="W1295" s="45">
        <v>6.13</v>
      </c>
      <c r="X1295" s="45">
        <v>10.39</v>
      </c>
      <c r="Y1295" s="46">
        <v>292984.2</v>
      </c>
      <c r="Z1295" s="46">
        <v>48739.865138004476</v>
      </c>
      <c r="AA1295" s="47">
        <f>_xlfn.XLOOKUP($E1295,Main_OG!$D$1:$D$766,Main_OG!AJ$1:AJ$766,"")</f>
        <v>92816876</v>
      </c>
      <c r="AB1295" s="47">
        <f>_xlfn.XLOOKUP($E1295,Main_OG!$D$1:$D$766,Main_OG!AK$1:AK$766,"")</f>
        <v>329593.8</v>
      </c>
      <c r="AC1295" s="47">
        <f>_xlfn.XLOOKUP($E1295,Main_OG!$D$1:$D$766,Main_OG!AL$1:AL$766,"")</f>
        <v>75592360</v>
      </c>
      <c r="AD1295" s="47">
        <f>_xlfn.XLOOKUP($E1295,Main_OG!$D$1:$D$766,Main_OG!AM$1:AM$766,"")</f>
        <v>9371323</v>
      </c>
    </row>
    <row r="1296" spans="1:30" x14ac:dyDescent="0.35">
      <c r="A1296" s="36" t="s">
        <v>2378</v>
      </c>
      <c r="B1296" s="45" t="s">
        <v>370</v>
      </c>
      <c r="C1296" s="45" t="s">
        <v>4442</v>
      </c>
      <c r="D1296" s="36" t="s">
        <v>4509</v>
      </c>
      <c r="E1296" s="36" t="str">
        <f t="shared" si="60"/>
        <v>2012_MO</v>
      </c>
      <c r="F1296" s="45">
        <v>2012</v>
      </c>
      <c r="G1296" s="45">
        <f>_xlfn.XLOOKUP(I1296,Main_OG!$B$1:$B$766,Main_OG!$O$1:$O$766,"")</f>
        <v>0</v>
      </c>
      <c r="H1296" s="45">
        <f>_xlfn.XLOOKUP(E1296,Main_OG!$D$1:$D$766,Main_OG!$J$1:$J$766,"")</f>
        <v>0</v>
      </c>
      <c r="I1296" s="45" t="s">
        <v>370</v>
      </c>
      <c r="J1296" s="45" t="str">
        <f t="shared" si="61"/>
        <v>KCP&amp;L Greater Missouri Operations Co._MO</v>
      </c>
      <c r="K1296" s="45" t="str">
        <f t="shared" si="62"/>
        <v>KCPL Greater Missouri Operations Co._MO</v>
      </c>
      <c r="L1296" s="45" t="s">
        <v>2380</v>
      </c>
      <c r="M1296" s="45">
        <v>0</v>
      </c>
      <c r="N1296" s="45">
        <v>38605</v>
      </c>
      <c r="O1296" s="45">
        <v>240</v>
      </c>
      <c r="P1296" s="45">
        <v>274500</v>
      </c>
      <c r="Q1296" s="45">
        <v>0</v>
      </c>
      <c r="R1296" s="45">
        <v>3234355</v>
      </c>
      <c r="S1296" s="45">
        <v>1356182</v>
      </c>
      <c r="T1296" s="45">
        <v>3489776</v>
      </c>
      <c r="U1296" s="45">
        <v>0</v>
      </c>
      <c r="V1296" s="45">
        <v>8.2414546000000009</v>
      </c>
      <c r="W1296" s="45">
        <v>6.0953027999999998</v>
      </c>
      <c r="X1296" s="45">
        <v>10.807929</v>
      </c>
      <c r="Y1296" s="46">
        <v>296514.3</v>
      </c>
      <c r="Z1296" s="46">
        <v>49205.604289526083</v>
      </c>
      <c r="AA1296" s="47">
        <f>_xlfn.XLOOKUP($E1296,Main_OG!$D$1:$D$766,Main_OG!AJ$1:AJ$766,"")</f>
        <v>84772596</v>
      </c>
      <c r="AB1296" s="47">
        <f>_xlfn.XLOOKUP($E1296,Main_OG!$D$1:$D$766,Main_OG!AK$1:AK$766,"")</f>
        <v>325852</v>
      </c>
      <c r="AC1296" s="47">
        <f>_xlfn.XLOOKUP($E1296,Main_OG!$D$1:$D$766,Main_OG!AL$1:AL$766,"")</f>
        <v>102093922</v>
      </c>
      <c r="AD1296" s="47">
        <f>_xlfn.XLOOKUP($E1296,Main_OG!$D$1:$D$766,Main_OG!AM$1:AM$766,"")</f>
        <v>10718329</v>
      </c>
    </row>
    <row r="1297" spans="1:30" x14ac:dyDescent="0.35">
      <c r="A1297" s="36" t="s">
        <v>2378</v>
      </c>
      <c r="B1297" s="45" t="s">
        <v>370</v>
      </c>
      <c r="C1297" s="45" t="s">
        <v>4442</v>
      </c>
      <c r="D1297" s="36" t="s">
        <v>4509</v>
      </c>
      <c r="E1297" s="36" t="str">
        <f t="shared" si="60"/>
        <v>2013_MO</v>
      </c>
      <c r="F1297" s="45">
        <v>2013</v>
      </c>
      <c r="G1297" s="45">
        <f>_xlfn.XLOOKUP(I1297,Main_OG!$B$1:$B$766,Main_OG!$O$1:$O$766,"")</f>
        <v>0</v>
      </c>
      <c r="H1297" s="45">
        <f>_xlfn.XLOOKUP(E1297,Main_OG!$D$1:$D$766,Main_OG!$J$1:$J$766,"")</f>
        <v>0</v>
      </c>
      <c r="I1297" s="45" t="s">
        <v>370</v>
      </c>
      <c r="J1297" s="45" t="str">
        <f t="shared" si="61"/>
        <v>KCP&amp;L Greater Missouri Operations Co._MO</v>
      </c>
      <c r="K1297" s="45" t="str">
        <f t="shared" si="62"/>
        <v>KCPL Greater Missouri Operations Co._MO</v>
      </c>
      <c r="L1297" s="45" t="s">
        <v>2381</v>
      </c>
      <c r="M1297" s="45">
        <v>0</v>
      </c>
      <c r="N1297" s="45">
        <v>38806</v>
      </c>
      <c r="O1297" s="45">
        <v>240</v>
      </c>
      <c r="P1297" s="45">
        <v>275861</v>
      </c>
      <c r="Q1297" s="45">
        <v>0</v>
      </c>
      <c r="R1297" s="45">
        <v>3261355</v>
      </c>
      <c r="S1297" s="45">
        <v>1347501</v>
      </c>
      <c r="T1297" s="45">
        <v>3570925</v>
      </c>
      <c r="U1297" s="45">
        <v>0</v>
      </c>
      <c r="V1297" s="45">
        <v>8.6087194</v>
      </c>
      <c r="W1297" s="45">
        <v>6.5561436000000004</v>
      </c>
      <c r="X1297" s="45">
        <v>10.989329</v>
      </c>
      <c r="Y1297" s="46">
        <v>302025.7</v>
      </c>
      <c r="Z1297" s="46">
        <v>49979.52172343852</v>
      </c>
      <c r="AA1297" s="47">
        <f>_xlfn.XLOOKUP($E1297,Main_OG!$D$1:$D$766,Main_OG!AJ$1:AJ$766,"")</f>
        <v>88810768</v>
      </c>
      <c r="AB1297" s="47">
        <f>_xlfn.XLOOKUP($E1297,Main_OG!$D$1:$D$766,Main_OG!AK$1:AK$766,"")</f>
        <v>271938.02</v>
      </c>
      <c r="AC1297" s="47">
        <f>_xlfn.XLOOKUP($E1297,Main_OG!$D$1:$D$766,Main_OG!AL$1:AL$766,"")</f>
        <v>74565968</v>
      </c>
      <c r="AD1297" s="47">
        <f>_xlfn.XLOOKUP($E1297,Main_OG!$D$1:$D$766,Main_OG!AM$1:AM$766,"")</f>
        <v>8367103</v>
      </c>
    </row>
    <row r="1298" spans="1:30" x14ac:dyDescent="0.35">
      <c r="A1298" s="36" t="s">
        <v>2378</v>
      </c>
      <c r="B1298" s="45" t="s">
        <v>370</v>
      </c>
      <c r="C1298" s="45" t="s">
        <v>4442</v>
      </c>
      <c r="D1298" s="36" t="s">
        <v>4509</v>
      </c>
      <c r="E1298" s="36" t="str">
        <f t="shared" si="60"/>
        <v>2014_MO</v>
      </c>
      <c r="F1298" s="45">
        <v>2014</v>
      </c>
      <c r="G1298" s="45">
        <f>_xlfn.XLOOKUP(I1298,Main_OG!$B$1:$B$766,Main_OG!$O$1:$O$766,"")</f>
        <v>0</v>
      </c>
      <c r="H1298" s="45">
        <f>_xlfn.XLOOKUP(E1298,Main_OG!$D$1:$D$766,Main_OG!$J$1:$J$766,"")</f>
        <v>0</v>
      </c>
      <c r="I1298" s="45" t="s">
        <v>370</v>
      </c>
      <c r="J1298" s="45" t="str">
        <f t="shared" si="61"/>
        <v>KCP&amp;L Greater Missouri Operations Co._MO</v>
      </c>
      <c r="K1298" s="45" t="str">
        <f t="shared" si="62"/>
        <v>KCPL Greater Missouri Operations Co._MO</v>
      </c>
      <c r="L1298" s="45" t="s">
        <v>2382</v>
      </c>
      <c r="M1298" s="45">
        <v>0</v>
      </c>
      <c r="N1298" s="45">
        <v>39111</v>
      </c>
      <c r="O1298" s="45">
        <v>248</v>
      </c>
      <c r="P1298" s="45">
        <v>278361</v>
      </c>
      <c r="Q1298" s="45">
        <v>0</v>
      </c>
      <c r="R1298" s="45">
        <v>3259502</v>
      </c>
      <c r="S1298" s="45">
        <v>1359189</v>
      </c>
      <c r="T1298" s="45">
        <v>3576410</v>
      </c>
      <c r="U1298" s="45">
        <v>0</v>
      </c>
      <c r="V1298" s="45">
        <v>9.1166411000000007</v>
      </c>
      <c r="W1298" s="45">
        <v>7.0085911999999997</v>
      </c>
      <c r="X1298" s="45">
        <v>11.475968999999999</v>
      </c>
      <c r="Y1298" s="46">
        <v>303617.8</v>
      </c>
      <c r="Z1298" s="46">
        <v>50109.14108131035</v>
      </c>
      <c r="AA1298" s="47">
        <f>_xlfn.XLOOKUP($E1298,Main_OG!$D$1:$D$766,Main_OG!AJ$1:AJ$766,"")</f>
        <v>85933378</v>
      </c>
      <c r="AB1298" s="47">
        <f>_xlfn.XLOOKUP($E1298,Main_OG!$D$1:$D$766,Main_OG!AK$1:AK$766,"")</f>
        <v>447868</v>
      </c>
      <c r="AC1298" s="47">
        <f>_xlfn.XLOOKUP($E1298,Main_OG!$D$1:$D$766,Main_OG!AL$1:AL$766,"")</f>
        <v>69874102</v>
      </c>
      <c r="AD1298" s="47">
        <f>_xlfn.XLOOKUP($E1298,Main_OG!$D$1:$D$766,Main_OG!AM$1:AM$766,"")</f>
        <v>9276356</v>
      </c>
    </row>
    <row r="1299" spans="1:30" x14ac:dyDescent="0.35">
      <c r="A1299" s="36" t="s">
        <v>2378</v>
      </c>
      <c r="B1299" s="45" t="s">
        <v>370</v>
      </c>
      <c r="C1299" s="45" t="s">
        <v>4442</v>
      </c>
      <c r="D1299" s="36" t="s">
        <v>4509</v>
      </c>
      <c r="E1299" s="36" t="str">
        <f t="shared" si="60"/>
        <v>2015_MO</v>
      </c>
      <c r="F1299" s="45">
        <v>2015</v>
      </c>
      <c r="G1299" s="45">
        <f>_xlfn.XLOOKUP(I1299,Main_OG!$B$1:$B$766,Main_OG!$O$1:$O$766,"")</f>
        <v>0</v>
      </c>
      <c r="H1299" s="45">
        <f>_xlfn.XLOOKUP(E1299,Main_OG!$D$1:$D$766,Main_OG!$J$1:$J$766,"")</f>
        <v>0</v>
      </c>
      <c r="I1299" s="45" t="s">
        <v>370</v>
      </c>
      <c r="J1299" s="45" t="str">
        <f t="shared" si="61"/>
        <v>KCP&amp;L Greater Missouri Operations Co._MO</v>
      </c>
      <c r="K1299" s="45" t="str">
        <f t="shared" si="62"/>
        <v>KCPL Greater Missouri Operations Co._MO</v>
      </c>
      <c r="L1299" s="45" t="s">
        <v>2383</v>
      </c>
      <c r="M1299" s="45">
        <v>0</v>
      </c>
      <c r="N1299" s="45">
        <v>39162</v>
      </c>
      <c r="O1299" s="45">
        <v>248</v>
      </c>
      <c r="P1299" s="45">
        <v>278740</v>
      </c>
      <c r="Q1299" s="45">
        <v>0</v>
      </c>
      <c r="R1299" s="45">
        <v>3240518</v>
      </c>
      <c r="S1299" s="45">
        <v>1358329</v>
      </c>
      <c r="T1299" s="45">
        <v>3371771</v>
      </c>
      <c r="U1299" s="45">
        <v>0</v>
      </c>
      <c r="V1299" s="45">
        <v>8.5889509000000004</v>
      </c>
      <c r="W1299" s="45">
        <v>6.4063344999999998</v>
      </c>
      <c r="X1299" s="45">
        <v>11.259895999999999</v>
      </c>
      <c r="Y1299" s="46">
        <v>308009.90000000002</v>
      </c>
      <c r="Z1299" s="46">
        <v>50697.78818256082</v>
      </c>
      <c r="AA1299" s="47">
        <f>_xlfn.XLOOKUP($E1299,Main_OG!$D$1:$D$766,Main_OG!AJ$1:AJ$766,"")</f>
        <v>76554852</v>
      </c>
      <c r="AB1299" s="47">
        <f>_xlfn.XLOOKUP($E1299,Main_OG!$D$1:$D$766,Main_OG!AK$1:AK$766,"")</f>
        <v>417592</v>
      </c>
      <c r="AC1299" s="47">
        <f>_xlfn.XLOOKUP($E1299,Main_OG!$D$1:$D$766,Main_OG!AL$1:AL$766,"")</f>
        <v>75849232</v>
      </c>
      <c r="AD1299" s="47">
        <f>_xlfn.XLOOKUP($E1299,Main_OG!$D$1:$D$766,Main_OG!AM$1:AM$766,"")</f>
        <v>10440082</v>
      </c>
    </row>
    <row r="1300" spans="1:30" x14ac:dyDescent="0.35">
      <c r="A1300" s="36" t="s">
        <v>2378</v>
      </c>
      <c r="B1300" s="45" t="s">
        <v>370</v>
      </c>
      <c r="C1300" s="45" t="s">
        <v>4442</v>
      </c>
      <c r="D1300" s="36" t="s">
        <v>4509</v>
      </c>
      <c r="E1300" s="36" t="str">
        <f t="shared" si="60"/>
        <v>2016_MO</v>
      </c>
      <c r="F1300" s="45">
        <v>2016</v>
      </c>
      <c r="G1300" s="45">
        <f>_xlfn.XLOOKUP(I1300,Main_OG!$B$1:$B$766,Main_OG!$O$1:$O$766,"")</f>
        <v>0</v>
      </c>
      <c r="H1300" s="45">
        <f>_xlfn.XLOOKUP(E1300,Main_OG!$D$1:$D$766,Main_OG!$J$1:$J$766,"")</f>
        <v>1</v>
      </c>
      <c r="I1300" s="45" t="s">
        <v>370</v>
      </c>
      <c r="J1300" s="45" t="str">
        <f t="shared" si="61"/>
        <v>KCP&amp;L Greater Missouri Operations Co._MO</v>
      </c>
      <c r="K1300" s="45" t="str">
        <f t="shared" si="62"/>
        <v>KCPL Greater Missouri Operations Co._MO</v>
      </c>
      <c r="L1300" s="45" t="s">
        <v>2384</v>
      </c>
      <c r="M1300" s="45">
        <v>0</v>
      </c>
      <c r="N1300" s="45">
        <v>39339</v>
      </c>
      <c r="O1300" s="45">
        <v>246</v>
      </c>
      <c r="P1300" s="45">
        <v>280950</v>
      </c>
      <c r="Q1300" s="45">
        <v>0</v>
      </c>
      <c r="R1300" s="45">
        <v>3275176</v>
      </c>
      <c r="S1300" s="45">
        <v>1309148</v>
      </c>
      <c r="T1300" s="45">
        <v>3444448</v>
      </c>
      <c r="U1300" s="45">
        <v>0</v>
      </c>
      <c r="V1300" s="45">
        <v>8.8625527000000002</v>
      </c>
      <c r="W1300" s="45">
        <v>6.6167767</v>
      </c>
      <c r="X1300" s="45">
        <v>11.298905</v>
      </c>
      <c r="Y1300" s="46">
        <v>308423.3</v>
      </c>
      <c r="Z1300" s="46">
        <v>50632.713353812534</v>
      </c>
      <c r="AA1300" s="47">
        <f>_xlfn.XLOOKUP($E1300,Main_OG!$D$1:$D$766,Main_OG!AJ$1:AJ$766,"")</f>
        <v>70946202</v>
      </c>
      <c r="AB1300" s="47">
        <f>_xlfn.XLOOKUP($E1300,Main_OG!$D$1:$D$766,Main_OG!AK$1:AK$766,"")</f>
        <v>329146</v>
      </c>
      <c r="AC1300" s="47">
        <f>_xlfn.XLOOKUP($E1300,Main_OG!$D$1:$D$766,Main_OG!AL$1:AL$766,"")</f>
        <v>94822180</v>
      </c>
      <c r="AD1300" s="47">
        <f>_xlfn.XLOOKUP($E1300,Main_OG!$D$1:$D$766,Main_OG!AM$1:AM$766,"")</f>
        <v>9430179</v>
      </c>
    </row>
    <row r="1301" spans="1:30" x14ac:dyDescent="0.35">
      <c r="A1301" s="36" t="s">
        <v>2378</v>
      </c>
      <c r="B1301" s="45" t="s">
        <v>370</v>
      </c>
      <c r="C1301" s="45" t="s">
        <v>4442</v>
      </c>
      <c r="D1301" s="36" t="s">
        <v>4509</v>
      </c>
      <c r="E1301" s="36" t="str">
        <f t="shared" si="60"/>
        <v>2017_MO</v>
      </c>
      <c r="F1301" s="45">
        <v>2017</v>
      </c>
      <c r="G1301" s="45">
        <f>_xlfn.XLOOKUP(I1301,Main_OG!$B$1:$B$766,Main_OG!$O$1:$O$766,"")</f>
        <v>0</v>
      </c>
      <c r="H1301" s="45">
        <f>_xlfn.XLOOKUP(E1301,Main_OG!$D$1:$D$766,Main_OG!$J$1:$J$766,"")</f>
        <v>2</v>
      </c>
      <c r="I1301" s="45" t="s">
        <v>370</v>
      </c>
      <c r="J1301" s="45" t="str">
        <f t="shared" si="61"/>
        <v>KCP&amp;L Greater Missouri Operations Co._MO</v>
      </c>
      <c r="K1301" s="45" t="str">
        <f t="shared" si="62"/>
        <v>KCPL Greater Missouri Operations Co._MO</v>
      </c>
      <c r="L1301" s="45" t="s">
        <v>2385</v>
      </c>
      <c r="M1301" s="45">
        <v>0</v>
      </c>
      <c r="N1301" s="45">
        <v>39659</v>
      </c>
      <c r="O1301" s="45">
        <v>248</v>
      </c>
      <c r="P1301" s="45">
        <v>283563</v>
      </c>
      <c r="Q1301" s="45">
        <v>0</v>
      </c>
      <c r="R1301" s="45">
        <v>3259742</v>
      </c>
      <c r="S1301" s="45">
        <v>1289913</v>
      </c>
      <c r="T1301" s="45">
        <v>3382264</v>
      </c>
      <c r="U1301" s="45">
        <v>0</v>
      </c>
      <c r="V1301" s="45">
        <v>9.0901028000000004</v>
      </c>
      <c r="W1301" s="45">
        <v>6.7423694000000003</v>
      </c>
      <c r="X1301" s="45">
        <v>11.242724000000001</v>
      </c>
      <c r="Y1301" s="46">
        <v>311273.8</v>
      </c>
      <c r="Z1301" s="46">
        <v>50933.454986122619</v>
      </c>
      <c r="AA1301" s="47">
        <f>_xlfn.XLOOKUP($E1301,Main_OG!$D$1:$D$766,Main_OG!AJ$1:AJ$766,"")</f>
        <v>78833258</v>
      </c>
      <c r="AB1301" s="47">
        <f>_xlfn.XLOOKUP($E1301,Main_OG!$D$1:$D$766,Main_OG!AK$1:AK$766,"")</f>
        <v>271330</v>
      </c>
      <c r="AC1301" s="47">
        <f>_xlfn.XLOOKUP($E1301,Main_OG!$D$1:$D$766,Main_OG!AL$1:AL$766,"")</f>
        <v>84076228</v>
      </c>
      <c r="AD1301" s="47">
        <f>_xlfn.XLOOKUP($E1301,Main_OG!$D$1:$D$766,Main_OG!AM$1:AM$766,"")</f>
        <v>8304127</v>
      </c>
    </row>
    <row r="1302" spans="1:30" x14ac:dyDescent="0.35">
      <c r="A1302" s="36" t="s">
        <v>2378</v>
      </c>
      <c r="B1302" s="45" t="s">
        <v>370</v>
      </c>
      <c r="C1302" s="45" t="s">
        <v>4442</v>
      </c>
      <c r="D1302" s="36" t="s">
        <v>4509</v>
      </c>
      <c r="E1302" s="36" t="str">
        <f t="shared" si="60"/>
        <v>2018_MO</v>
      </c>
      <c r="F1302" s="45">
        <v>2018</v>
      </c>
      <c r="G1302" s="45">
        <f>_xlfn.XLOOKUP(I1302,Main_OG!$B$1:$B$766,Main_OG!$O$1:$O$766,"")</f>
        <v>0</v>
      </c>
      <c r="H1302" s="45">
        <f>_xlfn.XLOOKUP(E1302,Main_OG!$D$1:$D$766,Main_OG!$J$1:$J$766,"")</f>
        <v>3</v>
      </c>
      <c r="I1302" s="45" t="s">
        <v>370</v>
      </c>
      <c r="J1302" s="45" t="str">
        <f t="shared" si="61"/>
        <v>KCP&amp;L Greater Missouri Operations Co._MO</v>
      </c>
      <c r="K1302" s="45" t="str">
        <f t="shared" si="62"/>
        <v>KCPL Greater Missouri Operations Co._MO</v>
      </c>
      <c r="L1302" s="45" t="s">
        <v>2386</v>
      </c>
      <c r="M1302" s="45">
        <v>0</v>
      </c>
      <c r="N1302" s="45">
        <v>39650</v>
      </c>
      <c r="O1302" s="45">
        <v>236</v>
      </c>
      <c r="P1302" s="45">
        <v>286741</v>
      </c>
      <c r="Q1302" s="45">
        <v>0</v>
      </c>
      <c r="R1302" s="45">
        <v>3359906</v>
      </c>
      <c r="S1302" s="45">
        <v>1264291</v>
      </c>
      <c r="T1302" s="45">
        <v>3761199</v>
      </c>
      <c r="U1302" s="45">
        <v>0</v>
      </c>
      <c r="V1302" s="45">
        <v>8.9413245000000003</v>
      </c>
      <c r="W1302" s="45">
        <v>6.7183267000000004</v>
      </c>
      <c r="X1302" s="45">
        <v>11.162502</v>
      </c>
      <c r="Y1302" s="46">
        <v>314182.40000000002</v>
      </c>
      <c r="Z1302" s="46">
        <v>51286.829581393104</v>
      </c>
      <c r="AA1302" s="47">
        <f>_xlfn.XLOOKUP($E1302,Main_OG!$D$1:$D$766,Main_OG!AJ$1:AJ$766,"")</f>
        <v>73956358</v>
      </c>
      <c r="AB1302" s="47">
        <f>_xlfn.XLOOKUP($E1302,Main_OG!$D$1:$D$766,Main_OG!AK$1:AK$766,"")</f>
        <v>446706</v>
      </c>
      <c r="AC1302" s="47">
        <f>_xlfn.XLOOKUP($E1302,Main_OG!$D$1:$D$766,Main_OG!AL$1:AL$766,"")</f>
        <v>113921406</v>
      </c>
      <c r="AD1302" s="47">
        <f>_xlfn.XLOOKUP($E1302,Main_OG!$D$1:$D$766,Main_OG!AM$1:AM$766,"")</f>
        <v>10655279</v>
      </c>
    </row>
    <row r="1303" spans="1:30" x14ac:dyDescent="0.35">
      <c r="A1303" s="36" t="s">
        <v>2387</v>
      </c>
      <c r="B1303" s="45" t="s">
        <v>490</v>
      </c>
      <c r="C1303" s="45" t="s">
        <v>4443</v>
      </c>
      <c r="D1303" s="36" t="s">
        <v>2387</v>
      </c>
      <c r="E1303" s="36" t="str">
        <f t="shared" si="60"/>
        <v>2006_KY</v>
      </c>
      <c r="F1303" s="45">
        <v>2006</v>
      </c>
      <c r="G1303" s="45">
        <f>_xlfn.XLOOKUP(I1303,Main_OG!$B$1:$B$766,Main_OG!$O$1:$O$766,"")</f>
        <v>0</v>
      </c>
      <c r="H1303" s="45">
        <f>_xlfn.XLOOKUP(E1303,Main_OG!$D$1:$D$766,Main_OG!$J$1:$J$766,"")</f>
        <v>0</v>
      </c>
      <c r="I1303" s="45" t="s">
        <v>490</v>
      </c>
      <c r="J1303" s="45" t="str">
        <f t="shared" si="61"/>
        <v>Kentucky Power Co_KY</v>
      </c>
      <c r="K1303" s="45" t="str">
        <f t="shared" si="62"/>
        <v>Kentucky Power Co_KY</v>
      </c>
      <c r="L1303" s="45" t="s">
        <v>2388</v>
      </c>
      <c r="M1303" s="45">
        <v>0</v>
      </c>
      <c r="N1303" s="45">
        <v>29664</v>
      </c>
      <c r="O1303" s="45">
        <v>1461</v>
      </c>
      <c r="P1303" s="45">
        <v>144447</v>
      </c>
      <c r="Q1303" s="45">
        <v>0</v>
      </c>
      <c r="R1303" s="45">
        <v>94760</v>
      </c>
      <c r="S1303" s="45">
        <v>140627</v>
      </c>
      <c r="T1303" s="45">
        <v>156547</v>
      </c>
      <c r="U1303" s="45">
        <v>0</v>
      </c>
      <c r="V1303" s="45">
        <v>6.7587085417494333</v>
      </c>
      <c r="W1303" s="45">
        <v>4.2470370825618309</v>
      </c>
      <c r="X1303" s="45">
        <v>6.4977833231018787</v>
      </c>
      <c r="Y1303" s="46">
        <v>186332.6</v>
      </c>
      <c r="Z1303" s="46">
        <v>44162.608470390041</v>
      </c>
      <c r="AA1303" s="47">
        <f>_xlfn.XLOOKUP($E1303,Main_OG!$D$1:$D$766,Main_OG!AJ$1:AJ$766,"")</f>
        <v>83875666.019999996</v>
      </c>
      <c r="AB1303" s="47">
        <f>_xlfn.XLOOKUP($E1303,Main_OG!$D$1:$D$766,Main_OG!AK$1:AK$766,"")</f>
        <v>13510184.02</v>
      </c>
      <c r="AC1303" s="47">
        <f>_xlfn.XLOOKUP($E1303,Main_OG!$D$1:$D$766,Main_OG!AL$1:AL$766,"")</f>
        <v>26931887.539999995</v>
      </c>
      <c r="AD1303" s="47">
        <f>_xlfn.XLOOKUP($E1303,Main_OG!$D$1:$D$766,Main_OG!AM$1:AM$766,"")</f>
        <v>0</v>
      </c>
    </row>
    <row r="1304" spans="1:30" x14ac:dyDescent="0.35">
      <c r="A1304" s="36" t="s">
        <v>2387</v>
      </c>
      <c r="B1304" s="45" t="s">
        <v>490</v>
      </c>
      <c r="C1304" s="45" t="s">
        <v>4443</v>
      </c>
      <c r="D1304" s="36" t="s">
        <v>2387</v>
      </c>
      <c r="E1304" s="36" t="str">
        <f t="shared" si="60"/>
        <v>2007_KY</v>
      </c>
      <c r="F1304" s="45">
        <v>2007</v>
      </c>
      <c r="G1304" s="45">
        <f>_xlfn.XLOOKUP(I1304,Main_OG!$B$1:$B$766,Main_OG!$O$1:$O$766,"")</f>
        <v>0</v>
      </c>
      <c r="H1304" s="45">
        <f>_xlfn.XLOOKUP(E1304,Main_OG!$D$1:$D$766,Main_OG!$J$1:$J$766,"")</f>
        <v>0</v>
      </c>
      <c r="I1304" s="45" t="s">
        <v>490</v>
      </c>
      <c r="J1304" s="45" t="str">
        <f t="shared" si="61"/>
        <v>Kentucky Power Co_KY</v>
      </c>
      <c r="K1304" s="45" t="str">
        <f t="shared" si="62"/>
        <v>Kentucky Power Co_KY</v>
      </c>
      <c r="L1304" s="45" t="s">
        <v>2389</v>
      </c>
      <c r="M1304" s="45">
        <v>0</v>
      </c>
      <c r="N1304" s="45">
        <v>30062</v>
      </c>
      <c r="O1304" s="45">
        <v>1436</v>
      </c>
      <c r="P1304" s="45">
        <v>144207</v>
      </c>
      <c r="Q1304" s="45">
        <v>0</v>
      </c>
      <c r="R1304" s="45">
        <v>100634</v>
      </c>
      <c r="S1304" s="45">
        <v>138651</v>
      </c>
      <c r="T1304" s="45">
        <v>166818</v>
      </c>
      <c r="U1304" s="45">
        <v>0</v>
      </c>
      <c r="V1304" s="45">
        <v>6.91</v>
      </c>
      <c r="W1304" s="45">
        <v>4.37</v>
      </c>
      <c r="X1304" s="45">
        <v>6.71</v>
      </c>
      <c r="Y1304" s="46">
        <v>185790</v>
      </c>
      <c r="Z1304" s="46">
        <v>43646.77381766789</v>
      </c>
      <c r="AA1304" s="47">
        <f>_xlfn.XLOOKUP($E1304,Main_OG!$D$1:$D$766,Main_OG!AJ$1:AJ$766,"")</f>
        <v>82128322</v>
      </c>
      <c r="AB1304" s="47">
        <f>_xlfn.XLOOKUP($E1304,Main_OG!$D$1:$D$766,Main_OG!AK$1:AK$766,"")</f>
        <v>11131158</v>
      </c>
      <c r="AC1304" s="47">
        <f>_xlfn.XLOOKUP($E1304,Main_OG!$D$1:$D$766,Main_OG!AL$1:AL$766,"")</f>
        <v>41774508</v>
      </c>
      <c r="AD1304" s="47">
        <f>_xlfn.XLOOKUP($E1304,Main_OG!$D$1:$D$766,Main_OG!AM$1:AM$766,"")</f>
        <v>0</v>
      </c>
    </row>
    <row r="1305" spans="1:30" x14ac:dyDescent="0.35">
      <c r="A1305" s="36" t="s">
        <v>2387</v>
      </c>
      <c r="B1305" s="45" t="s">
        <v>490</v>
      </c>
      <c r="C1305" s="45" t="s">
        <v>4443</v>
      </c>
      <c r="D1305" s="36" t="s">
        <v>2387</v>
      </c>
      <c r="E1305" s="36" t="str">
        <f t="shared" si="60"/>
        <v>2008_KY</v>
      </c>
      <c r="F1305" s="45">
        <v>2008</v>
      </c>
      <c r="G1305" s="45">
        <f>_xlfn.XLOOKUP(I1305,Main_OG!$B$1:$B$766,Main_OG!$O$1:$O$766,"")</f>
        <v>0</v>
      </c>
      <c r="H1305" s="45">
        <f>_xlfn.XLOOKUP(E1305,Main_OG!$D$1:$D$766,Main_OG!$J$1:$J$766,"")</f>
        <v>0</v>
      </c>
      <c r="I1305" s="45" t="s">
        <v>490</v>
      </c>
      <c r="J1305" s="45" t="str">
        <f t="shared" si="61"/>
        <v>Kentucky Power Co_KY</v>
      </c>
      <c r="K1305" s="45" t="str">
        <f t="shared" si="62"/>
        <v>Kentucky Power Co_KY</v>
      </c>
      <c r="L1305" s="45" t="s">
        <v>2390</v>
      </c>
      <c r="M1305" s="45">
        <v>0</v>
      </c>
      <c r="N1305" s="45">
        <v>30109</v>
      </c>
      <c r="O1305" s="45">
        <v>1432</v>
      </c>
      <c r="P1305" s="45">
        <v>144105</v>
      </c>
      <c r="Q1305" s="45">
        <v>0</v>
      </c>
      <c r="R1305" s="45">
        <v>1438973</v>
      </c>
      <c r="S1305" s="45">
        <v>3321760</v>
      </c>
      <c r="T1305" s="45">
        <v>2481169</v>
      </c>
      <c r="U1305" s="45">
        <v>0</v>
      </c>
      <c r="V1305" s="45">
        <v>7.9</v>
      </c>
      <c r="W1305" s="45">
        <v>5.2</v>
      </c>
      <c r="X1305" s="45">
        <v>7.66</v>
      </c>
      <c r="Y1305" s="46">
        <v>186515.9</v>
      </c>
      <c r="Z1305" s="46">
        <v>43478.136208069322</v>
      </c>
      <c r="AA1305" s="47">
        <f>_xlfn.XLOOKUP($E1305,Main_OG!$D$1:$D$766,Main_OG!AJ$1:AJ$766,"")</f>
        <v>84381552</v>
      </c>
      <c r="AB1305" s="47">
        <f>_xlfn.XLOOKUP($E1305,Main_OG!$D$1:$D$766,Main_OG!AK$1:AK$766,"")</f>
        <v>11460722</v>
      </c>
      <c r="AC1305" s="47">
        <f>_xlfn.XLOOKUP($E1305,Main_OG!$D$1:$D$766,Main_OG!AL$1:AL$766,"")</f>
        <v>21907368</v>
      </c>
      <c r="AD1305" s="47">
        <f>_xlfn.XLOOKUP($E1305,Main_OG!$D$1:$D$766,Main_OG!AM$1:AM$766,"")</f>
        <v>0</v>
      </c>
    </row>
    <row r="1306" spans="1:30" x14ac:dyDescent="0.35">
      <c r="A1306" s="36" t="s">
        <v>2387</v>
      </c>
      <c r="B1306" s="45" t="s">
        <v>490</v>
      </c>
      <c r="C1306" s="45" t="s">
        <v>4443</v>
      </c>
      <c r="D1306" s="36" t="s">
        <v>2387</v>
      </c>
      <c r="E1306" s="36" t="str">
        <f t="shared" si="60"/>
        <v>2009_KY</v>
      </c>
      <c r="F1306" s="45">
        <v>2009</v>
      </c>
      <c r="G1306" s="45">
        <f>_xlfn.XLOOKUP(I1306,Main_OG!$B$1:$B$766,Main_OG!$O$1:$O$766,"")</f>
        <v>0</v>
      </c>
      <c r="H1306" s="45">
        <f>_xlfn.XLOOKUP(E1306,Main_OG!$D$1:$D$766,Main_OG!$J$1:$J$766,"")</f>
        <v>0</v>
      </c>
      <c r="I1306" s="45" t="s">
        <v>490</v>
      </c>
      <c r="J1306" s="45" t="str">
        <f t="shared" si="61"/>
        <v>Kentucky Power Co_KY</v>
      </c>
      <c r="K1306" s="45" t="str">
        <f t="shared" si="62"/>
        <v>Kentucky Power Co_KY</v>
      </c>
      <c r="L1306" s="45" t="s">
        <v>2391</v>
      </c>
      <c r="M1306" s="45">
        <v>0</v>
      </c>
      <c r="N1306" s="45">
        <v>29928</v>
      </c>
      <c r="O1306" s="45">
        <v>1438</v>
      </c>
      <c r="P1306" s="45">
        <v>143628</v>
      </c>
      <c r="Q1306" s="45">
        <v>0</v>
      </c>
      <c r="R1306" s="45">
        <v>1436532</v>
      </c>
      <c r="S1306" s="45">
        <v>3206312</v>
      </c>
      <c r="T1306" s="45">
        <v>2425612</v>
      </c>
      <c r="U1306" s="45">
        <v>0</v>
      </c>
      <c r="V1306" s="45">
        <v>8.16</v>
      </c>
      <c r="W1306" s="45">
        <v>5.57</v>
      </c>
      <c r="X1306" s="45">
        <v>7.93</v>
      </c>
      <c r="Y1306" s="46">
        <v>178112.8</v>
      </c>
      <c r="Z1306" s="46">
        <v>41257.759306419117</v>
      </c>
      <c r="AA1306" s="47">
        <f>_xlfn.XLOOKUP($E1306,Main_OG!$D$1:$D$766,Main_OG!AJ$1:AJ$766,"")</f>
        <v>78542346</v>
      </c>
      <c r="AB1306" s="47">
        <f>_xlfn.XLOOKUP($E1306,Main_OG!$D$1:$D$766,Main_OG!AK$1:AK$766,"")</f>
        <v>8069320</v>
      </c>
      <c r="AC1306" s="47">
        <f>_xlfn.XLOOKUP($E1306,Main_OG!$D$1:$D$766,Main_OG!AL$1:AL$766,"")</f>
        <v>20045136</v>
      </c>
      <c r="AD1306" s="47">
        <f>_xlfn.XLOOKUP($E1306,Main_OG!$D$1:$D$766,Main_OG!AM$1:AM$766,"")</f>
        <v>0</v>
      </c>
    </row>
    <row r="1307" spans="1:30" x14ac:dyDescent="0.35">
      <c r="A1307" s="36" t="s">
        <v>2387</v>
      </c>
      <c r="B1307" s="45" t="s">
        <v>490</v>
      </c>
      <c r="C1307" s="45" t="s">
        <v>4443</v>
      </c>
      <c r="D1307" s="36" t="s">
        <v>2387</v>
      </c>
      <c r="E1307" s="36" t="str">
        <f t="shared" si="60"/>
        <v>2010_KY</v>
      </c>
      <c r="F1307" s="45">
        <v>2010</v>
      </c>
      <c r="G1307" s="45">
        <f>_xlfn.XLOOKUP(I1307,Main_OG!$B$1:$B$766,Main_OG!$O$1:$O$766,"")</f>
        <v>0</v>
      </c>
      <c r="H1307" s="45">
        <f>_xlfn.XLOOKUP(E1307,Main_OG!$D$1:$D$766,Main_OG!$J$1:$J$766,"")</f>
        <v>0</v>
      </c>
      <c r="I1307" s="45" t="s">
        <v>490</v>
      </c>
      <c r="J1307" s="45" t="str">
        <f t="shared" si="61"/>
        <v>Kentucky Power Co_KY</v>
      </c>
      <c r="K1307" s="45" t="str">
        <f t="shared" si="62"/>
        <v>Kentucky Power Co_KY</v>
      </c>
      <c r="L1307" s="45" t="s">
        <v>2392</v>
      </c>
      <c r="M1307" s="45">
        <v>0</v>
      </c>
      <c r="N1307" s="45">
        <v>30182</v>
      </c>
      <c r="O1307" s="45">
        <v>1427</v>
      </c>
      <c r="P1307" s="45">
        <v>142971</v>
      </c>
      <c r="Q1307" s="45">
        <v>0</v>
      </c>
      <c r="R1307" s="45">
        <v>1479288</v>
      </c>
      <c r="S1307" s="45">
        <v>3255731</v>
      </c>
      <c r="T1307" s="45">
        <v>2613510</v>
      </c>
      <c r="U1307" s="45">
        <v>0</v>
      </c>
      <c r="V1307" s="45">
        <v>8.8800000000000008</v>
      </c>
      <c r="W1307" s="45">
        <v>5.64</v>
      </c>
      <c r="X1307" s="45">
        <v>8.64</v>
      </c>
      <c r="Y1307" s="46">
        <v>186720.6</v>
      </c>
      <c r="Z1307" s="46">
        <v>42939.437925667546</v>
      </c>
      <c r="AA1307" s="47">
        <f>_xlfn.XLOOKUP($E1307,Main_OG!$D$1:$D$766,Main_OG!AJ$1:AJ$766,"")</f>
        <v>83781254</v>
      </c>
      <c r="AB1307" s="47">
        <f>_xlfn.XLOOKUP($E1307,Main_OG!$D$1:$D$766,Main_OG!AK$1:AK$766,"")</f>
        <v>8756708</v>
      </c>
      <c r="AC1307" s="47">
        <f>_xlfn.XLOOKUP($E1307,Main_OG!$D$1:$D$766,Main_OG!AL$1:AL$766,"")</f>
        <v>41859754</v>
      </c>
      <c r="AD1307" s="47">
        <f>_xlfn.XLOOKUP($E1307,Main_OG!$D$1:$D$766,Main_OG!AM$1:AM$766,"")</f>
        <v>0</v>
      </c>
    </row>
    <row r="1308" spans="1:30" x14ac:dyDescent="0.35">
      <c r="A1308" s="36" t="s">
        <v>2387</v>
      </c>
      <c r="B1308" s="45" t="s">
        <v>490</v>
      </c>
      <c r="C1308" s="45" t="s">
        <v>4443</v>
      </c>
      <c r="D1308" s="36" t="s">
        <v>2387</v>
      </c>
      <c r="E1308" s="36" t="str">
        <f t="shared" si="60"/>
        <v>2011_KY</v>
      </c>
      <c r="F1308" s="45">
        <v>2011</v>
      </c>
      <c r="G1308" s="45">
        <f>_xlfn.XLOOKUP(I1308,Main_OG!$B$1:$B$766,Main_OG!$O$1:$O$766,"")</f>
        <v>0</v>
      </c>
      <c r="H1308" s="45">
        <f>_xlfn.XLOOKUP(E1308,Main_OG!$D$1:$D$766,Main_OG!$J$1:$J$766,"")</f>
        <v>0</v>
      </c>
      <c r="I1308" s="45" t="s">
        <v>490</v>
      </c>
      <c r="J1308" s="45" t="str">
        <f t="shared" si="61"/>
        <v>Kentucky Power Co_KY</v>
      </c>
      <c r="K1308" s="45" t="str">
        <f t="shared" si="62"/>
        <v>Kentucky Power Co_KY</v>
      </c>
      <c r="L1308" s="45" t="s">
        <v>2393</v>
      </c>
      <c r="M1308" s="45">
        <v>0</v>
      </c>
      <c r="N1308" s="45">
        <v>30376</v>
      </c>
      <c r="O1308" s="45">
        <v>1406</v>
      </c>
      <c r="P1308" s="45">
        <v>141860</v>
      </c>
      <c r="Q1308" s="45">
        <v>0</v>
      </c>
      <c r="R1308" s="45">
        <v>1391251</v>
      </c>
      <c r="S1308" s="45">
        <v>3249891</v>
      </c>
      <c r="T1308" s="45">
        <v>2342021</v>
      </c>
      <c r="U1308" s="45">
        <v>0</v>
      </c>
      <c r="V1308" s="45">
        <v>9.86</v>
      </c>
      <c r="W1308" s="45">
        <v>6.03</v>
      </c>
      <c r="X1308" s="45">
        <v>9.66</v>
      </c>
      <c r="Y1308" s="46">
        <v>188389.8</v>
      </c>
      <c r="Z1308" s="46">
        <v>43101.735899718522</v>
      </c>
      <c r="AA1308" s="47">
        <f>_xlfn.XLOOKUP($E1308,Main_OG!$D$1:$D$766,Main_OG!AJ$1:AJ$766,"")</f>
        <v>85085312</v>
      </c>
      <c r="AB1308" s="47">
        <f>_xlfn.XLOOKUP($E1308,Main_OG!$D$1:$D$766,Main_OG!AK$1:AK$766,"")</f>
        <v>6592725.4000000004</v>
      </c>
      <c r="AC1308" s="47">
        <f>_xlfn.XLOOKUP($E1308,Main_OG!$D$1:$D$766,Main_OG!AL$1:AL$766,"")</f>
        <v>34686724</v>
      </c>
      <c r="AD1308" s="47">
        <f>_xlfn.XLOOKUP($E1308,Main_OG!$D$1:$D$766,Main_OG!AM$1:AM$766,"")</f>
        <v>0</v>
      </c>
    </row>
    <row r="1309" spans="1:30" x14ac:dyDescent="0.35">
      <c r="A1309" s="36" t="s">
        <v>2387</v>
      </c>
      <c r="B1309" s="45" t="s">
        <v>490</v>
      </c>
      <c r="C1309" s="45" t="s">
        <v>4443</v>
      </c>
      <c r="D1309" s="36" t="s">
        <v>2387</v>
      </c>
      <c r="E1309" s="36" t="str">
        <f t="shared" si="60"/>
        <v>2012_KY</v>
      </c>
      <c r="F1309" s="45">
        <v>2012</v>
      </c>
      <c r="G1309" s="45">
        <f>_xlfn.XLOOKUP(I1309,Main_OG!$B$1:$B$766,Main_OG!$O$1:$O$766,"")</f>
        <v>0</v>
      </c>
      <c r="H1309" s="45">
        <f>_xlfn.XLOOKUP(E1309,Main_OG!$D$1:$D$766,Main_OG!$J$1:$J$766,"")</f>
        <v>0</v>
      </c>
      <c r="I1309" s="45" t="s">
        <v>490</v>
      </c>
      <c r="J1309" s="45" t="str">
        <f t="shared" si="61"/>
        <v>Kentucky Power Co_KY</v>
      </c>
      <c r="K1309" s="45" t="str">
        <f t="shared" si="62"/>
        <v>Kentucky Power Co_KY</v>
      </c>
      <c r="L1309" s="45" t="s">
        <v>2394</v>
      </c>
      <c r="M1309" s="45">
        <v>0</v>
      </c>
      <c r="N1309" s="45">
        <v>30460</v>
      </c>
      <c r="O1309" s="45">
        <v>1368</v>
      </c>
      <c r="P1309" s="45">
        <v>140929</v>
      </c>
      <c r="Q1309" s="45">
        <v>0</v>
      </c>
      <c r="R1309" s="45">
        <v>1360174</v>
      </c>
      <c r="S1309" s="45">
        <v>3059752</v>
      </c>
      <c r="T1309" s="45">
        <v>2240730</v>
      </c>
      <c r="U1309" s="45">
        <v>0</v>
      </c>
      <c r="V1309" s="45">
        <v>9.3563471000000007</v>
      </c>
      <c r="W1309" s="45">
        <v>5.4898239999999996</v>
      </c>
      <c r="X1309" s="45">
        <v>9.1844710999999997</v>
      </c>
      <c r="Y1309" s="46">
        <v>192060.1</v>
      </c>
      <c r="Z1309" s="46">
        <v>43770.740439826659</v>
      </c>
      <c r="AA1309" s="47">
        <f>_xlfn.XLOOKUP($E1309,Main_OG!$D$1:$D$766,Main_OG!AJ$1:AJ$766,"")</f>
        <v>77956228</v>
      </c>
      <c r="AB1309" s="47">
        <f>_xlfn.XLOOKUP($E1309,Main_OG!$D$1:$D$766,Main_OG!AK$1:AK$766,"")</f>
        <v>5884778</v>
      </c>
      <c r="AC1309" s="47">
        <f>_xlfn.XLOOKUP($E1309,Main_OG!$D$1:$D$766,Main_OG!AL$1:AL$766,"")</f>
        <v>66136766</v>
      </c>
      <c r="AD1309" s="47">
        <f>_xlfn.XLOOKUP($E1309,Main_OG!$D$1:$D$766,Main_OG!AM$1:AM$766,"")</f>
        <v>0</v>
      </c>
    </row>
    <row r="1310" spans="1:30" x14ac:dyDescent="0.35">
      <c r="A1310" s="36" t="s">
        <v>2387</v>
      </c>
      <c r="B1310" s="45" t="s">
        <v>490</v>
      </c>
      <c r="C1310" s="45" t="s">
        <v>4443</v>
      </c>
      <c r="D1310" s="36" t="s">
        <v>2387</v>
      </c>
      <c r="E1310" s="36" t="str">
        <f t="shared" si="60"/>
        <v>2013_KY</v>
      </c>
      <c r="F1310" s="45">
        <v>2013</v>
      </c>
      <c r="G1310" s="45">
        <f>_xlfn.XLOOKUP(I1310,Main_OG!$B$1:$B$766,Main_OG!$O$1:$O$766,"")</f>
        <v>0</v>
      </c>
      <c r="H1310" s="45">
        <f>_xlfn.XLOOKUP(E1310,Main_OG!$D$1:$D$766,Main_OG!$J$1:$J$766,"")</f>
        <v>0</v>
      </c>
      <c r="I1310" s="45" t="s">
        <v>490</v>
      </c>
      <c r="J1310" s="45" t="str">
        <f t="shared" si="61"/>
        <v>Kentucky Power Co_KY</v>
      </c>
      <c r="K1310" s="45" t="str">
        <f t="shared" si="62"/>
        <v>Kentucky Power Co_KY</v>
      </c>
      <c r="L1310" s="45" t="s">
        <v>2395</v>
      </c>
      <c r="M1310" s="45">
        <v>0</v>
      </c>
      <c r="N1310" s="45">
        <v>30650</v>
      </c>
      <c r="O1310" s="45">
        <v>1324</v>
      </c>
      <c r="P1310" s="45">
        <v>140164</v>
      </c>
      <c r="Q1310" s="45">
        <v>0</v>
      </c>
      <c r="R1310" s="45">
        <v>1356054</v>
      </c>
      <c r="S1310" s="45">
        <v>2869662</v>
      </c>
      <c r="T1310" s="45">
        <v>2311805</v>
      </c>
      <c r="U1310" s="45">
        <v>0</v>
      </c>
      <c r="V1310" s="45">
        <v>9.5771701999999994</v>
      </c>
      <c r="W1310" s="45">
        <v>5.8001604000000002</v>
      </c>
      <c r="X1310" s="45">
        <v>9.3383611999999996</v>
      </c>
      <c r="Y1310" s="46">
        <v>196698</v>
      </c>
      <c r="Z1310" s="46">
        <v>44634.035761143983</v>
      </c>
      <c r="AA1310" s="47">
        <f>_xlfn.XLOOKUP($E1310,Main_OG!$D$1:$D$766,Main_OG!AJ$1:AJ$766,"")</f>
        <v>78949302</v>
      </c>
      <c r="AB1310" s="47">
        <f>_xlfn.XLOOKUP($E1310,Main_OG!$D$1:$D$766,Main_OG!AK$1:AK$766,"")</f>
        <v>5447912.5999999996</v>
      </c>
      <c r="AC1310" s="47">
        <f>_xlfn.XLOOKUP($E1310,Main_OG!$D$1:$D$766,Main_OG!AL$1:AL$766,"")</f>
        <v>32153988</v>
      </c>
      <c r="AD1310" s="47">
        <f>_xlfn.XLOOKUP($E1310,Main_OG!$D$1:$D$766,Main_OG!AM$1:AM$766,"")</f>
        <v>0</v>
      </c>
    </row>
    <row r="1311" spans="1:30" x14ac:dyDescent="0.35">
      <c r="A1311" s="36" t="s">
        <v>2387</v>
      </c>
      <c r="B1311" s="45" t="s">
        <v>490</v>
      </c>
      <c r="C1311" s="45" t="s">
        <v>4443</v>
      </c>
      <c r="D1311" s="36" t="s">
        <v>2387</v>
      </c>
      <c r="E1311" s="36" t="str">
        <f t="shared" si="60"/>
        <v>2014_KY</v>
      </c>
      <c r="F1311" s="45">
        <v>2014</v>
      </c>
      <c r="G1311" s="45">
        <f>_xlfn.XLOOKUP(I1311,Main_OG!$B$1:$B$766,Main_OG!$O$1:$O$766,"")</f>
        <v>0</v>
      </c>
      <c r="H1311" s="45">
        <f>_xlfn.XLOOKUP(E1311,Main_OG!$D$1:$D$766,Main_OG!$J$1:$J$766,"")</f>
        <v>0</v>
      </c>
      <c r="I1311" s="45" t="s">
        <v>490</v>
      </c>
      <c r="J1311" s="45" t="str">
        <f t="shared" si="61"/>
        <v>Kentucky Power Co_KY</v>
      </c>
      <c r="K1311" s="45" t="str">
        <f t="shared" si="62"/>
        <v>Kentucky Power Co_KY</v>
      </c>
      <c r="L1311" s="45" t="s">
        <v>2396</v>
      </c>
      <c r="M1311" s="45">
        <v>0</v>
      </c>
      <c r="N1311" s="45">
        <v>30757</v>
      </c>
      <c r="O1311" s="45">
        <v>1296</v>
      </c>
      <c r="P1311" s="45">
        <v>138958</v>
      </c>
      <c r="Q1311" s="45">
        <v>0</v>
      </c>
      <c r="R1311" s="45">
        <v>1371282</v>
      </c>
      <c r="S1311" s="45">
        <v>2810191</v>
      </c>
      <c r="T1311" s="45">
        <v>2350431</v>
      </c>
      <c r="U1311" s="45">
        <v>0</v>
      </c>
      <c r="V1311" s="45">
        <v>10.891057</v>
      </c>
      <c r="W1311" s="45">
        <v>6.0462901000000002</v>
      </c>
      <c r="X1311" s="45">
        <v>10.09069</v>
      </c>
      <c r="Y1311" s="46">
        <v>196795.8</v>
      </c>
      <c r="Z1311" s="46">
        <v>44554.257739203509</v>
      </c>
      <c r="AA1311" s="47">
        <f>_xlfn.XLOOKUP($E1311,Main_OG!$D$1:$D$766,Main_OG!AJ$1:AJ$766,"")</f>
        <v>78427514</v>
      </c>
      <c r="AB1311" s="47">
        <f>_xlfn.XLOOKUP($E1311,Main_OG!$D$1:$D$766,Main_OG!AK$1:AK$766,"")</f>
        <v>4504358</v>
      </c>
      <c r="AC1311" s="47">
        <f>_xlfn.XLOOKUP($E1311,Main_OG!$D$1:$D$766,Main_OG!AL$1:AL$766,"")</f>
        <v>57223628</v>
      </c>
      <c r="AD1311" s="47">
        <f>_xlfn.XLOOKUP($E1311,Main_OG!$D$1:$D$766,Main_OG!AM$1:AM$766,"")</f>
        <v>0</v>
      </c>
    </row>
    <row r="1312" spans="1:30" x14ac:dyDescent="0.35">
      <c r="A1312" s="36" t="s">
        <v>2387</v>
      </c>
      <c r="B1312" s="45" t="s">
        <v>490</v>
      </c>
      <c r="C1312" s="45" t="s">
        <v>4443</v>
      </c>
      <c r="D1312" s="36" t="s">
        <v>2387</v>
      </c>
      <c r="E1312" s="36" t="str">
        <f t="shared" si="60"/>
        <v>2015_KY</v>
      </c>
      <c r="F1312" s="45">
        <v>2015</v>
      </c>
      <c r="G1312" s="45">
        <f>_xlfn.XLOOKUP(I1312,Main_OG!$B$1:$B$766,Main_OG!$O$1:$O$766,"")</f>
        <v>0</v>
      </c>
      <c r="H1312" s="45">
        <f>_xlfn.XLOOKUP(E1312,Main_OG!$D$1:$D$766,Main_OG!$J$1:$J$766,"")</f>
        <v>0</v>
      </c>
      <c r="I1312" s="45" t="s">
        <v>490</v>
      </c>
      <c r="J1312" s="45" t="str">
        <f t="shared" si="61"/>
        <v>Kentucky Power Co_KY</v>
      </c>
      <c r="K1312" s="45" t="str">
        <f t="shared" si="62"/>
        <v>Kentucky Power Co_KY</v>
      </c>
      <c r="L1312" s="45" t="s">
        <v>2397</v>
      </c>
      <c r="M1312" s="45">
        <v>0</v>
      </c>
      <c r="N1312" s="45">
        <v>30818</v>
      </c>
      <c r="O1312" s="45">
        <v>1258</v>
      </c>
      <c r="P1312" s="45">
        <v>137944</v>
      </c>
      <c r="Q1312" s="45">
        <v>0</v>
      </c>
      <c r="R1312" s="45">
        <v>1333214</v>
      </c>
      <c r="S1312" s="45">
        <v>2693461</v>
      </c>
      <c r="T1312" s="45">
        <v>2192126</v>
      </c>
      <c r="U1312" s="45">
        <v>0</v>
      </c>
      <c r="V1312" s="45">
        <v>10.740368999999999</v>
      </c>
      <c r="W1312" s="45">
        <v>6.1603044999999996</v>
      </c>
      <c r="X1312" s="45">
        <v>10.398047</v>
      </c>
      <c r="Y1312" s="46">
        <v>199487.1</v>
      </c>
      <c r="Z1312" s="46">
        <v>45039.834044007781</v>
      </c>
      <c r="AA1312" s="47">
        <f>_xlfn.XLOOKUP($E1312,Main_OG!$D$1:$D$766,Main_OG!AJ$1:AJ$766,"")</f>
        <v>68761688</v>
      </c>
      <c r="AB1312" s="47">
        <f>_xlfn.XLOOKUP($E1312,Main_OG!$D$1:$D$766,Main_OG!AK$1:AK$766,"")</f>
        <v>4173780</v>
      </c>
      <c r="AC1312" s="47">
        <f>_xlfn.XLOOKUP($E1312,Main_OG!$D$1:$D$766,Main_OG!AL$1:AL$766,"")</f>
        <v>107006392</v>
      </c>
      <c r="AD1312" s="47">
        <f>_xlfn.XLOOKUP($E1312,Main_OG!$D$1:$D$766,Main_OG!AM$1:AM$766,"")</f>
        <v>0</v>
      </c>
    </row>
    <row r="1313" spans="1:30" x14ac:dyDescent="0.35">
      <c r="A1313" s="36" t="s">
        <v>2387</v>
      </c>
      <c r="B1313" s="45" t="s">
        <v>490</v>
      </c>
      <c r="C1313" s="45" t="s">
        <v>4443</v>
      </c>
      <c r="D1313" s="36" t="s">
        <v>2387</v>
      </c>
      <c r="E1313" s="36" t="str">
        <f t="shared" si="60"/>
        <v>2016_KY</v>
      </c>
      <c r="F1313" s="45">
        <v>2016</v>
      </c>
      <c r="G1313" s="45">
        <f>_xlfn.XLOOKUP(I1313,Main_OG!$B$1:$B$766,Main_OG!$O$1:$O$766,"")</f>
        <v>0</v>
      </c>
      <c r="H1313" s="45">
        <f>_xlfn.XLOOKUP(E1313,Main_OG!$D$1:$D$766,Main_OG!$J$1:$J$766,"")</f>
        <v>0</v>
      </c>
      <c r="I1313" s="45" t="s">
        <v>490</v>
      </c>
      <c r="J1313" s="45" t="str">
        <f t="shared" si="61"/>
        <v>Kentucky Power Co_KY</v>
      </c>
      <c r="K1313" s="45" t="str">
        <f t="shared" si="62"/>
        <v>Kentucky Power Co_KY</v>
      </c>
      <c r="L1313" s="45" t="s">
        <v>2398</v>
      </c>
      <c r="M1313" s="45">
        <v>0</v>
      </c>
      <c r="N1313" s="45">
        <v>30644</v>
      </c>
      <c r="O1313" s="45">
        <v>1191</v>
      </c>
      <c r="P1313" s="45">
        <v>137013</v>
      </c>
      <c r="Q1313" s="45">
        <v>0</v>
      </c>
      <c r="R1313" s="45">
        <v>1325973</v>
      </c>
      <c r="S1313" s="45">
        <v>2408194</v>
      </c>
      <c r="T1313" s="45">
        <v>2128530</v>
      </c>
      <c r="U1313" s="45">
        <v>0</v>
      </c>
      <c r="V1313" s="45">
        <v>11.954761</v>
      </c>
      <c r="W1313" s="45">
        <v>6.6536998000000001</v>
      </c>
      <c r="X1313" s="45">
        <v>11.935931999999999</v>
      </c>
      <c r="Y1313" s="46">
        <v>201007.2</v>
      </c>
      <c r="Z1313" s="46">
        <v>45268.772017063689</v>
      </c>
      <c r="AA1313" s="47">
        <f>_xlfn.XLOOKUP($E1313,Main_OG!$D$1:$D$766,Main_OG!AJ$1:AJ$766,"")</f>
        <v>63717656</v>
      </c>
      <c r="AB1313" s="47">
        <f>_xlfn.XLOOKUP($E1313,Main_OG!$D$1:$D$766,Main_OG!AK$1:AK$766,"")</f>
        <v>4808670</v>
      </c>
      <c r="AC1313" s="47">
        <f>_xlfn.XLOOKUP($E1313,Main_OG!$D$1:$D$766,Main_OG!AL$1:AL$766,"")</f>
        <v>134772060</v>
      </c>
      <c r="AD1313" s="47">
        <f>_xlfn.XLOOKUP($E1313,Main_OG!$D$1:$D$766,Main_OG!AM$1:AM$766,"")</f>
        <v>0</v>
      </c>
    </row>
    <row r="1314" spans="1:30" x14ac:dyDescent="0.35">
      <c r="A1314" s="36" t="s">
        <v>2387</v>
      </c>
      <c r="B1314" s="45" t="s">
        <v>490</v>
      </c>
      <c r="C1314" s="45" t="s">
        <v>4443</v>
      </c>
      <c r="D1314" s="36" t="s">
        <v>2387</v>
      </c>
      <c r="E1314" s="36" t="str">
        <f t="shared" si="60"/>
        <v>2017_KY</v>
      </c>
      <c r="F1314" s="45">
        <v>2017</v>
      </c>
      <c r="G1314" s="45">
        <f>_xlfn.XLOOKUP(I1314,Main_OG!$B$1:$B$766,Main_OG!$O$1:$O$766,"")</f>
        <v>0</v>
      </c>
      <c r="H1314" s="45">
        <f>_xlfn.XLOOKUP(E1314,Main_OG!$D$1:$D$766,Main_OG!$J$1:$J$766,"")</f>
        <v>0</v>
      </c>
      <c r="I1314" s="45" t="s">
        <v>490</v>
      </c>
      <c r="J1314" s="45" t="str">
        <f t="shared" si="61"/>
        <v>Kentucky Power Co_KY</v>
      </c>
      <c r="K1314" s="45" t="str">
        <f t="shared" si="62"/>
        <v>Kentucky Power Co_KY</v>
      </c>
      <c r="L1314" s="45" t="s">
        <v>2399</v>
      </c>
      <c r="M1314" s="45">
        <v>0</v>
      </c>
      <c r="N1314" s="45">
        <v>30555</v>
      </c>
      <c r="O1314" s="45">
        <v>1154</v>
      </c>
      <c r="P1314" s="45">
        <v>135890</v>
      </c>
      <c r="Q1314" s="45">
        <v>0</v>
      </c>
      <c r="R1314" s="45">
        <v>1254331</v>
      </c>
      <c r="S1314" s="45">
        <v>2403071</v>
      </c>
      <c r="T1314" s="45">
        <v>1932804</v>
      </c>
      <c r="U1314" s="45">
        <v>0</v>
      </c>
      <c r="V1314" s="45">
        <v>12.151577</v>
      </c>
      <c r="W1314" s="45">
        <v>6.5572261000000003</v>
      </c>
      <c r="X1314" s="45">
        <v>12.011202000000001</v>
      </c>
      <c r="Y1314" s="46">
        <v>203564</v>
      </c>
      <c r="Z1314" s="46">
        <v>45687.327604200567</v>
      </c>
      <c r="AA1314" s="47">
        <f>_xlfn.XLOOKUP($E1314,Main_OG!$D$1:$D$766,Main_OG!AJ$1:AJ$766,"")</f>
        <v>54968734</v>
      </c>
      <c r="AB1314" s="47">
        <f>_xlfn.XLOOKUP($E1314,Main_OG!$D$1:$D$766,Main_OG!AK$1:AK$766,"")</f>
        <v>2039610</v>
      </c>
      <c r="AC1314" s="47">
        <f>_xlfn.XLOOKUP($E1314,Main_OG!$D$1:$D$766,Main_OG!AL$1:AL$766,"")</f>
        <v>164339300</v>
      </c>
      <c r="AD1314" s="47">
        <f>_xlfn.XLOOKUP($E1314,Main_OG!$D$1:$D$766,Main_OG!AM$1:AM$766,"")</f>
        <v>0</v>
      </c>
    </row>
    <row r="1315" spans="1:30" x14ac:dyDescent="0.35">
      <c r="A1315" s="36" t="s">
        <v>2387</v>
      </c>
      <c r="B1315" s="45" t="s">
        <v>490</v>
      </c>
      <c r="C1315" s="45" t="s">
        <v>4443</v>
      </c>
      <c r="D1315" s="36" t="s">
        <v>2387</v>
      </c>
      <c r="E1315" s="36" t="str">
        <f t="shared" si="60"/>
        <v>2018_KY</v>
      </c>
      <c r="F1315" s="45">
        <v>2018</v>
      </c>
      <c r="G1315" s="45">
        <f>_xlfn.XLOOKUP(I1315,Main_OG!$B$1:$B$766,Main_OG!$O$1:$O$766,"")</f>
        <v>0</v>
      </c>
      <c r="H1315" s="45">
        <f>_xlfn.XLOOKUP(E1315,Main_OG!$D$1:$D$766,Main_OG!$J$1:$J$766,"")</f>
        <v>0</v>
      </c>
      <c r="I1315" s="45" t="s">
        <v>490</v>
      </c>
      <c r="J1315" s="45" t="str">
        <f t="shared" si="61"/>
        <v>Kentucky Power Co_KY</v>
      </c>
      <c r="K1315" s="45" t="str">
        <f t="shared" si="62"/>
        <v>Kentucky Power Co_KY</v>
      </c>
      <c r="L1315" s="45" t="s">
        <v>2400</v>
      </c>
      <c r="M1315" s="45">
        <v>0</v>
      </c>
      <c r="N1315" s="45">
        <v>30495</v>
      </c>
      <c r="O1315" s="45">
        <v>1149</v>
      </c>
      <c r="P1315" s="45">
        <v>134959</v>
      </c>
      <c r="Q1315" s="45">
        <v>0</v>
      </c>
      <c r="R1315" s="45">
        <v>1290545</v>
      </c>
      <c r="S1315" s="45">
        <v>2398544</v>
      </c>
      <c r="T1315" s="45">
        <v>2158539</v>
      </c>
      <c r="U1315" s="45">
        <v>0</v>
      </c>
      <c r="V1315" s="45">
        <v>12.366946</v>
      </c>
      <c r="W1315" s="45">
        <v>6.6658397999999996</v>
      </c>
      <c r="X1315" s="45">
        <v>12.099568</v>
      </c>
      <c r="Y1315" s="46">
        <v>205940.1</v>
      </c>
      <c r="Z1315" s="46">
        <v>46130.713780272847</v>
      </c>
      <c r="AA1315" s="47">
        <f>_xlfn.XLOOKUP($E1315,Main_OG!$D$1:$D$766,Main_OG!AJ$1:AJ$766,"")</f>
        <v>56735866</v>
      </c>
      <c r="AB1315" s="47">
        <f>_xlfn.XLOOKUP($E1315,Main_OG!$D$1:$D$766,Main_OG!AK$1:AK$766,"")</f>
        <v>358068</v>
      </c>
      <c r="AC1315" s="47">
        <f>_xlfn.XLOOKUP($E1315,Main_OG!$D$1:$D$766,Main_OG!AL$1:AL$766,"")</f>
        <v>226973142</v>
      </c>
      <c r="AD1315" s="47">
        <f>_xlfn.XLOOKUP($E1315,Main_OG!$D$1:$D$766,Main_OG!AM$1:AM$766,"")</f>
        <v>0</v>
      </c>
    </row>
    <row r="1316" spans="1:30" x14ac:dyDescent="0.35">
      <c r="A1316" s="36" t="s">
        <v>2387</v>
      </c>
      <c r="B1316" s="45" t="s">
        <v>490</v>
      </c>
      <c r="C1316" s="45" t="s">
        <v>4443</v>
      </c>
      <c r="D1316" s="36" t="s">
        <v>2387</v>
      </c>
      <c r="E1316" s="36" t="str">
        <f t="shared" si="60"/>
        <v>2019_KY</v>
      </c>
      <c r="F1316" s="45">
        <v>2019</v>
      </c>
      <c r="G1316" s="45">
        <f>_xlfn.XLOOKUP(I1316,Main_OG!$B$1:$B$766,Main_OG!$O$1:$O$766,"")</f>
        <v>0</v>
      </c>
      <c r="H1316" s="45">
        <f>_xlfn.XLOOKUP(E1316,Main_OG!$D$1:$D$766,Main_OG!$J$1:$J$766,"")</f>
        <v>0</v>
      </c>
      <c r="I1316" s="45" t="s">
        <v>490</v>
      </c>
      <c r="J1316" s="45" t="str">
        <f t="shared" si="61"/>
        <v>Kentucky Power Co_KY</v>
      </c>
      <c r="K1316" s="45" t="str">
        <f t="shared" si="62"/>
        <v>Kentucky Power Co_KY</v>
      </c>
      <c r="L1316" s="45" t="s">
        <v>2401</v>
      </c>
      <c r="M1316" s="45">
        <v>0</v>
      </c>
      <c r="N1316" s="45">
        <v>30296</v>
      </c>
      <c r="O1316" s="45">
        <v>1187</v>
      </c>
      <c r="P1316" s="45">
        <v>133978</v>
      </c>
      <c r="Q1316" s="45">
        <v>0</v>
      </c>
      <c r="R1316" s="45">
        <v>1261107</v>
      </c>
      <c r="S1316" s="45">
        <v>2319294</v>
      </c>
      <c r="T1316" s="45">
        <v>2051369</v>
      </c>
      <c r="U1316" s="45">
        <v>0</v>
      </c>
      <c r="V1316" s="45">
        <v>12.137193999999999</v>
      </c>
      <c r="W1316" s="45">
        <v>6.5221571999999997</v>
      </c>
      <c r="X1316" s="45">
        <v>12.012563</v>
      </c>
      <c r="Y1316" s="46">
        <v>211739.7</v>
      </c>
      <c r="Z1316" s="46">
        <v>47344.223220704131</v>
      </c>
      <c r="AA1316" s="47">
        <f>_xlfn.XLOOKUP($E1316,Main_OG!$D$1:$D$766,Main_OG!AJ$1:AJ$766,"")</f>
        <v>49947718</v>
      </c>
      <c r="AB1316" s="47">
        <f>_xlfn.XLOOKUP($E1316,Main_OG!$D$1:$D$766,Main_OG!AK$1:AK$766,"")</f>
        <v>333804</v>
      </c>
      <c r="AC1316" s="47">
        <f>_xlfn.XLOOKUP($E1316,Main_OG!$D$1:$D$766,Main_OG!AL$1:AL$766,"")</f>
        <v>226668540</v>
      </c>
      <c r="AD1316" s="47">
        <f>_xlfn.XLOOKUP($E1316,Main_OG!$D$1:$D$766,Main_OG!AM$1:AM$766,"")</f>
        <v>0</v>
      </c>
    </row>
    <row r="1317" spans="1:30" x14ac:dyDescent="0.35">
      <c r="A1317" s="36" t="s">
        <v>2387</v>
      </c>
      <c r="B1317" s="45" t="s">
        <v>490</v>
      </c>
      <c r="C1317" s="45" t="s">
        <v>4443</v>
      </c>
      <c r="D1317" s="36" t="s">
        <v>2387</v>
      </c>
      <c r="E1317" s="36" t="str">
        <f t="shared" si="60"/>
        <v>2020_KY</v>
      </c>
      <c r="F1317" s="45">
        <v>2020</v>
      </c>
      <c r="G1317" s="45">
        <f>_xlfn.XLOOKUP(I1317,Main_OG!$B$1:$B$766,Main_OG!$O$1:$O$766,"")</f>
        <v>0</v>
      </c>
      <c r="H1317" s="45">
        <f>_xlfn.XLOOKUP(E1317,Main_OG!$D$1:$D$766,Main_OG!$J$1:$J$766,"")</f>
        <v>0</v>
      </c>
      <c r="I1317" s="45" t="s">
        <v>490</v>
      </c>
      <c r="J1317" s="45" t="str">
        <f t="shared" si="61"/>
        <v>Kentucky Power Co_KY</v>
      </c>
      <c r="K1317" s="45" t="str">
        <f t="shared" si="62"/>
        <v>Kentucky Power Co_KY</v>
      </c>
      <c r="L1317" s="45" t="s">
        <v>2402</v>
      </c>
      <c r="M1317" s="45">
        <v>0</v>
      </c>
      <c r="N1317" s="45">
        <v>30359</v>
      </c>
      <c r="O1317" s="45">
        <v>1120</v>
      </c>
      <c r="P1317" s="45">
        <v>0</v>
      </c>
      <c r="Q1317" s="45">
        <v>0</v>
      </c>
      <c r="R1317" s="45">
        <v>1162502</v>
      </c>
      <c r="S1317" s="45">
        <v>1963685</v>
      </c>
      <c r="T1317" s="45">
        <v>0</v>
      </c>
      <c r="U1317" s="45">
        <v>0</v>
      </c>
      <c r="V1317" s="45">
        <v>12.151548999999999</v>
      </c>
      <c r="W1317" s="45">
        <v>6.2664837000000002</v>
      </c>
      <c r="X1317" s="45">
        <v>0</v>
      </c>
      <c r="Y1317" s="46">
        <v>206288.8</v>
      </c>
      <c r="Z1317" s="46">
        <v>46068.211900268405</v>
      </c>
      <c r="AA1317" s="47">
        <f>_xlfn.XLOOKUP($E1317,Main_OG!$D$1:$D$766,Main_OG!AJ$1:AJ$766,"")</f>
        <v>41274898</v>
      </c>
      <c r="AB1317" s="47">
        <f>_xlfn.XLOOKUP($E1317,Main_OG!$D$1:$D$766,Main_OG!AK$1:AK$766,"")</f>
        <v>331084</v>
      </c>
      <c r="AC1317" s="47">
        <f>_xlfn.XLOOKUP($E1317,Main_OG!$D$1:$D$766,Main_OG!AL$1:AL$766,"")</f>
        <v>207544582</v>
      </c>
      <c r="AD1317" s="47">
        <f>_xlfn.XLOOKUP($E1317,Main_OG!$D$1:$D$766,Main_OG!AM$1:AM$766,"")</f>
        <v>0</v>
      </c>
    </row>
    <row r="1318" spans="1:30" x14ac:dyDescent="0.35">
      <c r="A1318" s="36" t="s">
        <v>2403</v>
      </c>
      <c r="B1318" s="45" t="s">
        <v>490</v>
      </c>
      <c r="C1318" s="45" t="s">
        <v>4440</v>
      </c>
      <c r="D1318" s="36" t="s">
        <v>2403</v>
      </c>
      <c r="E1318" s="36" t="str">
        <f t="shared" si="60"/>
        <v>2006_KY</v>
      </c>
      <c r="F1318" s="45">
        <v>2006</v>
      </c>
      <c r="G1318" s="45">
        <f>_xlfn.XLOOKUP(I1318,Main_OG!$B$1:$B$766,Main_OG!$O$1:$O$766,"")</f>
        <v>0</v>
      </c>
      <c r="H1318" s="45">
        <f>_xlfn.XLOOKUP(E1318,Main_OG!$D$1:$D$766,Main_OG!$J$1:$J$766,"")</f>
        <v>0</v>
      </c>
      <c r="I1318" s="45" t="s">
        <v>490</v>
      </c>
      <c r="J1318" s="45" t="str">
        <f t="shared" si="61"/>
        <v>Kentucky Utilities Co_KY</v>
      </c>
      <c r="K1318" s="45" t="str">
        <f t="shared" si="62"/>
        <v>Kentucky Utilities Co_KY</v>
      </c>
      <c r="L1318" s="45" t="s">
        <v>2404</v>
      </c>
      <c r="M1318" s="45">
        <v>0</v>
      </c>
      <c r="N1318" s="45">
        <v>86448</v>
      </c>
      <c r="O1318" s="45">
        <v>1883</v>
      </c>
      <c r="P1318" s="45">
        <v>409608</v>
      </c>
      <c r="Q1318" s="45">
        <v>0</v>
      </c>
      <c r="R1318" s="45">
        <v>334125</v>
      </c>
      <c r="S1318" s="45">
        <v>273648</v>
      </c>
      <c r="T1318" s="45">
        <v>355896</v>
      </c>
      <c r="U1318" s="45">
        <v>0</v>
      </c>
      <c r="V1318" s="45">
        <v>5.7651653396793154</v>
      </c>
      <c r="W1318" s="45">
        <v>4.498600105639377</v>
      </c>
      <c r="X1318" s="45">
        <v>6.0241500207944689</v>
      </c>
      <c r="Y1318" s="46">
        <v>186332.6</v>
      </c>
      <c r="Z1318" s="46">
        <v>44162.608470390041</v>
      </c>
      <c r="AA1318" s="47">
        <f>_xlfn.XLOOKUP($E1318,Main_OG!$D$1:$D$766,Main_OG!AJ$1:AJ$766,"")</f>
        <v>83875666.019999996</v>
      </c>
      <c r="AB1318" s="47">
        <f>_xlfn.XLOOKUP($E1318,Main_OG!$D$1:$D$766,Main_OG!AK$1:AK$766,"")</f>
        <v>13510184.02</v>
      </c>
      <c r="AC1318" s="47">
        <f>_xlfn.XLOOKUP($E1318,Main_OG!$D$1:$D$766,Main_OG!AL$1:AL$766,"")</f>
        <v>26931887.539999995</v>
      </c>
      <c r="AD1318" s="47">
        <f>_xlfn.XLOOKUP($E1318,Main_OG!$D$1:$D$766,Main_OG!AM$1:AM$766,"")</f>
        <v>0</v>
      </c>
    </row>
    <row r="1319" spans="1:30" x14ac:dyDescent="0.35">
      <c r="A1319" s="36" t="s">
        <v>2403</v>
      </c>
      <c r="B1319" s="45" t="s">
        <v>314</v>
      </c>
      <c r="C1319" s="45" t="s">
        <v>4440</v>
      </c>
      <c r="D1319" s="36" t="s">
        <v>2403</v>
      </c>
      <c r="E1319" s="36" t="str">
        <f t="shared" si="60"/>
        <v>2006_TN</v>
      </c>
      <c r="F1319" s="45">
        <v>2006</v>
      </c>
      <c r="G1319" s="45">
        <f>_xlfn.XLOOKUP(I1319,Main_OG!$B$1:$B$766,Main_OG!$O$1:$O$766,"")</f>
        <v>0</v>
      </c>
      <c r="H1319" s="45">
        <f>_xlfn.XLOOKUP(E1319,Main_OG!$D$1:$D$766,Main_OG!$J$1:$J$766,"")</f>
        <v>0</v>
      </c>
      <c r="I1319" s="45" t="s">
        <v>314</v>
      </c>
      <c r="J1319" s="45" t="str">
        <f t="shared" si="61"/>
        <v>Kentucky Utilities Co_TN</v>
      </c>
      <c r="K1319" s="45" t="str">
        <f t="shared" si="62"/>
        <v>Kentucky Utilities Co_TN</v>
      </c>
      <c r="L1319" s="45" t="s">
        <v>2405</v>
      </c>
      <c r="M1319" s="45">
        <v>0</v>
      </c>
      <c r="N1319" s="45">
        <v>0</v>
      </c>
      <c r="O1319" s="45">
        <v>0</v>
      </c>
      <c r="P1319" s="45">
        <v>5</v>
      </c>
      <c r="Q1319" s="45">
        <v>0</v>
      </c>
      <c r="R1319" s="45">
        <v>0</v>
      </c>
      <c r="S1319" s="45">
        <v>0</v>
      </c>
      <c r="T1319" s="45">
        <v>3</v>
      </c>
      <c r="U1319" s="45">
        <v>0</v>
      </c>
      <c r="V1319" s="45">
        <v>0</v>
      </c>
      <c r="W1319" s="45">
        <v>0</v>
      </c>
      <c r="X1319" s="45">
        <v>1.8867924528301889</v>
      </c>
      <c r="Y1319" s="46">
        <v>295668.2</v>
      </c>
      <c r="Z1319" s="46">
        <v>48559.626039167873</v>
      </c>
      <c r="AA1319" s="47">
        <f>_xlfn.XLOOKUP($E1319,Main_OG!$D$1:$D$766,Main_OG!AJ$1:AJ$766,"")</f>
        <v>54971329.020000003</v>
      </c>
      <c r="AB1319" s="47">
        <f>_xlfn.XLOOKUP($E1319,Main_OG!$D$1:$D$766,Main_OG!AK$1:AK$766,"")</f>
        <v>561451.26</v>
      </c>
      <c r="AC1319" s="47">
        <f>_xlfn.XLOOKUP($E1319,Main_OG!$D$1:$D$766,Main_OG!AL$1:AL$766,"")</f>
        <v>15163686.52</v>
      </c>
      <c r="AD1319" s="47">
        <f>_xlfn.XLOOKUP($E1319,Main_OG!$D$1:$D$766,Main_OG!AM$1:AM$766,"")</f>
        <v>24678777</v>
      </c>
    </row>
    <row r="1320" spans="1:30" x14ac:dyDescent="0.35">
      <c r="A1320" s="36" t="s">
        <v>2403</v>
      </c>
      <c r="B1320" s="45" t="s">
        <v>219</v>
      </c>
      <c r="C1320" s="45" t="s">
        <v>4440</v>
      </c>
      <c r="D1320" s="36" t="s">
        <v>2403</v>
      </c>
      <c r="E1320" s="36" t="str">
        <f t="shared" si="60"/>
        <v>2006_VA</v>
      </c>
      <c r="F1320" s="45">
        <v>2006</v>
      </c>
      <c r="G1320" s="45">
        <f>_xlfn.XLOOKUP(I1320,Main_OG!$B$1:$B$766,Main_OG!$O$1:$O$766,"")</f>
        <v>1</v>
      </c>
      <c r="H1320" s="45">
        <f>_xlfn.XLOOKUP(E1320,Main_OG!$D$1:$D$766,Main_OG!$J$1:$J$766,"")</f>
        <v>0</v>
      </c>
      <c r="I1320" s="45" t="s">
        <v>219</v>
      </c>
      <c r="J1320" s="45" t="str">
        <f t="shared" si="61"/>
        <v>Kentucky Utilities Co_VA</v>
      </c>
      <c r="K1320" s="45" t="str">
        <f t="shared" si="62"/>
        <v>Kentucky Utilities Co_VA</v>
      </c>
      <c r="L1320" s="45" t="s">
        <v>2406</v>
      </c>
      <c r="M1320" s="45">
        <v>0</v>
      </c>
      <c r="N1320" s="45">
        <v>4486</v>
      </c>
      <c r="O1320" s="45">
        <v>96</v>
      </c>
      <c r="P1320" s="45">
        <v>25381</v>
      </c>
      <c r="Q1320" s="45">
        <v>0</v>
      </c>
      <c r="R1320" s="45">
        <v>16641</v>
      </c>
      <c r="S1320" s="45">
        <v>11914</v>
      </c>
      <c r="T1320" s="45">
        <v>24688</v>
      </c>
      <c r="U1320" s="45">
        <v>0</v>
      </c>
      <c r="V1320" s="45">
        <v>6.1727982907124268</v>
      </c>
      <c r="W1320" s="45">
        <v>5.0549665024672326</v>
      </c>
      <c r="X1320" s="45">
        <v>6.0991909085294296</v>
      </c>
      <c r="Y1320" s="46">
        <v>451263.1</v>
      </c>
      <c r="Z1320" s="46">
        <v>58806.264232820438</v>
      </c>
      <c r="AA1320" s="47">
        <f>_xlfn.XLOOKUP($E1320,Main_OG!$D$1:$D$766,Main_OG!AJ$1:AJ$766,"")</f>
        <v>27470903.899999999</v>
      </c>
      <c r="AB1320" s="47">
        <f>_xlfn.XLOOKUP($E1320,Main_OG!$D$1:$D$766,Main_OG!AK$1:AK$766,"")</f>
        <v>2761875.6</v>
      </c>
      <c r="AC1320" s="47">
        <f>_xlfn.XLOOKUP($E1320,Main_OG!$D$1:$D$766,Main_OG!AL$1:AL$766,"")</f>
        <v>122017743.90000001</v>
      </c>
      <c r="AD1320" s="47">
        <f>_xlfn.XLOOKUP($E1320,Main_OG!$D$1:$D$766,Main_OG!AM$1:AM$766,"")</f>
        <v>27593516</v>
      </c>
    </row>
    <row r="1321" spans="1:30" x14ac:dyDescent="0.35">
      <c r="A1321" s="36" t="s">
        <v>2403</v>
      </c>
      <c r="B1321" s="45" t="s">
        <v>490</v>
      </c>
      <c r="C1321" s="45" t="s">
        <v>4440</v>
      </c>
      <c r="D1321" s="36" t="s">
        <v>2403</v>
      </c>
      <c r="E1321" s="36" t="str">
        <f t="shared" si="60"/>
        <v>2007_KY</v>
      </c>
      <c r="F1321" s="45">
        <v>2007</v>
      </c>
      <c r="G1321" s="45">
        <f>_xlfn.XLOOKUP(I1321,Main_OG!$B$1:$B$766,Main_OG!$O$1:$O$766,"")</f>
        <v>0</v>
      </c>
      <c r="H1321" s="45">
        <f>_xlfn.XLOOKUP(E1321,Main_OG!$D$1:$D$766,Main_OG!$J$1:$J$766,"")</f>
        <v>0</v>
      </c>
      <c r="I1321" s="45" t="s">
        <v>490</v>
      </c>
      <c r="J1321" s="45" t="str">
        <f t="shared" si="61"/>
        <v>Kentucky Utilities Co_KY</v>
      </c>
      <c r="K1321" s="45" t="str">
        <f t="shared" si="62"/>
        <v>Kentucky Utilities Co_KY</v>
      </c>
      <c r="L1321" s="45" t="s">
        <v>2407</v>
      </c>
      <c r="M1321" s="45">
        <v>0</v>
      </c>
      <c r="N1321" s="45">
        <v>87954</v>
      </c>
      <c r="O1321" s="45">
        <v>1855</v>
      </c>
      <c r="P1321" s="45">
        <v>413742</v>
      </c>
      <c r="Q1321" s="45">
        <v>0</v>
      </c>
      <c r="R1321" s="45">
        <v>373614</v>
      </c>
      <c r="S1321" s="45">
        <v>291366</v>
      </c>
      <c r="T1321" s="45">
        <v>404096</v>
      </c>
      <c r="U1321" s="45">
        <v>0</v>
      </c>
      <c r="V1321" s="45">
        <v>6.04</v>
      </c>
      <c r="W1321" s="45">
        <v>4.82</v>
      </c>
      <c r="X1321" s="45">
        <v>6.28</v>
      </c>
      <c r="Y1321" s="46">
        <v>185790</v>
      </c>
      <c r="Z1321" s="46">
        <v>43646.77381766789</v>
      </c>
      <c r="AA1321" s="47">
        <f>_xlfn.XLOOKUP($E1321,Main_OG!$D$1:$D$766,Main_OG!AJ$1:AJ$766,"")</f>
        <v>82128322</v>
      </c>
      <c r="AB1321" s="47">
        <f>_xlfn.XLOOKUP($E1321,Main_OG!$D$1:$D$766,Main_OG!AK$1:AK$766,"")</f>
        <v>11131158</v>
      </c>
      <c r="AC1321" s="47">
        <f>_xlfn.XLOOKUP($E1321,Main_OG!$D$1:$D$766,Main_OG!AL$1:AL$766,"")</f>
        <v>41774508</v>
      </c>
      <c r="AD1321" s="47">
        <f>_xlfn.XLOOKUP($E1321,Main_OG!$D$1:$D$766,Main_OG!AM$1:AM$766,"")</f>
        <v>0</v>
      </c>
    </row>
    <row r="1322" spans="1:30" x14ac:dyDescent="0.35">
      <c r="A1322" s="36" t="s">
        <v>2403</v>
      </c>
      <c r="B1322" s="45" t="s">
        <v>314</v>
      </c>
      <c r="C1322" s="45" t="s">
        <v>4440</v>
      </c>
      <c r="D1322" s="36" t="s">
        <v>2403</v>
      </c>
      <c r="E1322" s="36" t="str">
        <f t="shared" si="60"/>
        <v>2007_TN</v>
      </c>
      <c r="F1322" s="45">
        <v>2007</v>
      </c>
      <c r="G1322" s="45">
        <f>_xlfn.XLOOKUP(I1322,Main_OG!$B$1:$B$766,Main_OG!$O$1:$O$766,"")</f>
        <v>0</v>
      </c>
      <c r="H1322" s="45">
        <f>_xlfn.XLOOKUP(E1322,Main_OG!$D$1:$D$766,Main_OG!$J$1:$J$766,"")</f>
        <v>0</v>
      </c>
      <c r="I1322" s="45" t="s">
        <v>314</v>
      </c>
      <c r="J1322" s="45" t="str">
        <f t="shared" si="61"/>
        <v>Kentucky Utilities Co_TN</v>
      </c>
      <c r="K1322" s="45" t="str">
        <f t="shared" si="62"/>
        <v>Kentucky Utilities Co_TN</v>
      </c>
      <c r="L1322" s="45" t="s">
        <v>2408</v>
      </c>
      <c r="M1322" s="45">
        <v>0</v>
      </c>
      <c r="N1322" s="45">
        <v>0</v>
      </c>
      <c r="O1322" s="45">
        <v>0</v>
      </c>
      <c r="P1322" s="45">
        <v>5</v>
      </c>
      <c r="Q1322" s="45">
        <v>0</v>
      </c>
      <c r="R1322" s="45">
        <v>0</v>
      </c>
      <c r="S1322" s="45">
        <v>0</v>
      </c>
      <c r="T1322" s="45">
        <v>2</v>
      </c>
      <c r="U1322" s="45">
        <v>0</v>
      </c>
      <c r="V1322" s="45">
        <v>0</v>
      </c>
      <c r="W1322" s="45">
        <v>0</v>
      </c>
      <c r="X1322" s="45">
        <v>1.37</v>
      </c>
      <c r="Y1322" s="46">
        <v>294819.8</v>
      </c>
      <c r="Z1322" s="46">
        <v>47738.476781761885</v>
      </c>
      <c r="AA1322" s="47">
        <f>_xlfn.XLOOKUP($E1322,Main_OG!$D$1:$D$766,Main_OG!AJ$1:AJ$766,"")</f>
        <v>55242462</v>
      </c>
      <c r="AB1322" s="47">
        <f>_xlfn.XLOOKUP($E1322,Main_OG!$D$1:$D$766,Main_OG!AK$1:AK$766,"")</f>
        <v>690030</v>
      </c>
      <c r="AC1322" s="47">
        <f>_xlfn.XLOOKUP($E1322,Main_OG!$D$1:$D$766,Main_OG!AL$1:AL$766,"")</f>
        <v>16456270</v>
      </c>
      <c r="AD1322" s="47">
        <f>_xlfn.XLOOKUP($E1322,Main_OG!$D$1:$D$766,Main_OG!AM$1:AM$766,"")</f>
        <v>28700371</v>
      </c>
    </row>
    <row r="1323" spans="1:30" x14ac:dyDescent="0.35">
      <c r="A1323" s="36" t="s">
        <v>2403</v>
      </c>
      <c r="B1323" s="45" t="s">
        <v>219</v>
      </c>
      <c r="C1323" s="45" t="s">
        <v>4440</v>
      </c>
      <c r="D1323" s="36" t="s">
        <v>2403</v>
      </c>
      <c r="E1323" s="36" t="str">
        <f t="shared" si="60"/>
        <v>2007_VA</v>
      </c>
      <c r="F1323" s="45">
        <v>2007</v>
      </c>
      <c r="G1323" s="45">
        <f>_xlfn.XLOOKUP(I1323,Main_OG!$B$1:$B$766,Main_OG!$O$1:$O$766,"")</f>
        <v>1</v>
      </c>
      <c r="H1323" s="45">
        <f>_xlfn.XLOOKUP(E1323,Main_OG!$D$1:$D$766,Main_OG!$J$1:$J$766,"")</f>
        <v>0</v>
      </c>
      <c r="I1323" s="45" t="s">
        <v>219</v>
      </c>
      <c r="J1323" s="45" t="str">
        <f t="shared" si="61"/>
        <v>Kentucky Utilities Co_VA</v>
      </c>
      <c r="K1323" s="45" t="str">
        <f t="shared" si="62"/>
        <v>Kentucky Utilities Co_VA</v>
      </c>
      <c r="L1323" s="45" t="s">
        <v>2409</v>
      </c>
      <c r="M1323" s="45">
        <v>0</v>
      </c>
      <c r="N1323" s="45">
        <v>4545</v>
      </c>
      <c r="O1323" s="45">
        <v>90</v>
      </c>
      <c r="P1323" s="45">
        <v>25321</v>
      </c>
      <c r="Q1323" s="45">
        <v>0</v>
      </c>
      <c r="R1323" s="45">
        <v>17546</v>
      </c>
      <c r="S1323" s="45">
        <v>11858</v>
      </c>
      <c r="T1323" s="45">
        <v>25974</v>
      </c>
      <c r="U1323" s="45">
        <v>0</v>
      </c>
      <c r="V1323" s="45">
        <v>6.24</v>
      </c>
      <c r="W1323" s="45">
        <v>5.3</v>
      </c>
      <c r="X1323" s="45">
        <v>6.26</v>
      </c>
      <c r="Y1323" s="46">
        <v>457568.9</v>
      </c>
      <c r="Z1323" s="46">
        <v>59033.53115727003</v>
      </c>
      <c r="AA1323" s="47">
        <f>_xlfn.XLOOKUP($E1323,Main_OG!$D$1:$D$766,Main_OG!AJ$1:AJ$766,"")</f>
        <v>28860222</v>
      </c>
      <c r="AB1323" s="47">
        <f>_xlfn.XLOOKUP($E1323,Main_OG!$D$1:$D$766,Main_OG!AK$1:AK$766,"")</f>
        <v>6816708</v>
      </c>
      <c r="AC1323" s="47">
        <f>_xlfn.XLOOKUP($E1323,Main_OG!$D$1:$D$766,Main_OG!AL$1:AL$766,"")</f>
        <v>181316228</v>
      </c>
      <c r="AD1323" s="47">
        <f>_xlfn.XLOOKUP($E1323,Main_OG!$D$1:$D$766,Main_OG!AM$1:AM$766,"")</f>
        <v>27268475</v>
      </c>
    </row>
    <row r="1324" spans="1:30" x14ac:dyDescent="0.35">
      <c r="A1324" s="36" t="s">
        <v>2403</v>
      </c>
      <c r="B1324" s="45" t="s">
        <v>490</v>
      </c>
      <c r="C1324" s="45" t="s">
        <v>4440</v>
      </c>
      <c r="D1324" s="36" t="s">
        <v>2403</v>
      </c>
      <c r="E1324" s="36" t="str">
        <f t="shared" si="60"/>
        <v>2008_KY</v>
      </c>
      <c r="F1324" s="45">
        <v>2008</v>
      </c>
      <c r="G1324" s="45">
        <f>_xlfn.XLOOKUP(I1324,Main_OG!$B$1:$B$766,Main_OG!$O$1:$O$766,"")</f>
        <v>0</v>
      </c>
      <c r="H1324" s="45">
        <f>_xlfn.XLOOKUP(E1324,Main_OG!$D$1:$D$766,Main_OG!$J$1:$J$766,"")</f>
        <v>0</v>
      </c>
      <c r="I1324" s="45" t="s">
        <v>490</v>
      </c>
      <c r="J1324" s="45" t="str">
        <f t="shared" si="61"/>
        <v>Kentucky Utilities Co_KY</v>
      </c>
      <c r="K1324" s="45" t="str">
        <f t="shared" si="62"/>
        <v>Kentucky Utilities Co_KY</v>
      </c>
      <c r="L1324" s="45" t="s">
        <v>2410</v>
      </c>
      <c r="M1324" s="45">
        <v>0</v>
      </c>
      <c r="N1324" s="45">
        <v>88873</v>
      </c>
      <c r="O1324" s="45">
        <v>1834</v>
      </c>
      <c r="P1324" s="45">
        <v>415712</v>
      </c>
      <c r="Q1324" s="45">
        <v>0</v>
      </c>
      <c r="R1324" s="45">
        <v>6140546</v>
      </c>
      <c r="S1324" s="45">
        <v>5777662</v>
      </c>
      <c r="T1324" s="45">
        <v>6384028</v>
      </c>
      <c r="U1324" s="45">
        <v>0</v>
      </c>
      <c r="V1324" s="45">
        <v>6.62</v>
      </c>
      <c r="W1324" s="45">
        <v>5.32</v>
      </c>
      <c r="X1324" s="45">
        <v>6.82</v>
      </c>
      <c r="Y1324" s="46">
        <v>186515.9</v>
      </c>
      <c r="Z1324" s="46">
        <v>43478.136208069322</v>
      </c>
      <c r="AA1324" s="47">
        <f>_xlfn.XLOOKUP($E1324,Main_OG!$D$1:$D$766,Main_OG!AJ$1:AJ$766,"")</f>
        <v>84381552</v>
      </c>
      <c r="AB1324" s="47">
        <f>_xlfn.XLOOKUP($E1324,Main_OG!$D$1:$D$766,Main_OG!AK$1:AK$766,"")</f>
        <v>11460722</v>
      </c>
      <c r="AC1324" s="47">
        <f>_xlfn.XLOOKUP($E1324,Main_OG!$D$1:$D$766,Main_OG!AL$1:AL$766,"")</f>
        <v>21907368</v>
      </c>
      <c r="AD1324" s="47">
        <f>_xlfn.XLOOKUP($E1324,Main_OG!$D$1:$D$766,Main_OG!AM$1:AM$766,"")</f>
        <v>0</v>
      </c>
    </row>
    <row r="1325" spans="1:30" x14ac:dyDescent="0.35">
      <c r="A1325" s="36" t="s">
        <v>2403</v>
      </c>
      <c r="B1325" s="45" t="s">
        <v>314</v>
      </c>
      <c r="C1325" s="45" t="s">
        <v>4440</v>
      </c>
      <c r="D1325" s="36" t="s">
        <v>2403</v>
      </c>
      <c r="E1325" s="36" t="str">
        <f t="shared" si="60"/>
        <v>2008_TN</v>
      </c>
      <c r="F1325" s="45">
        <v>2008</v>
      </c>
      <c r="G1325" s="45">
        <f>_xlfn.XLOOKUP(I1325,Main_OG!$B$1:$B$766,Main_OG!$O$1:$O$766,"")</f>
        <v>0</v>
      </c>
      <c r="H1325" s="45">
        <f>_xlfn.XLOOKUP(E1325,Main_OG!$D$1:$D$766,Main_OG!$J$1:$J$766,"")</f>
        <v>0</v>
      </c>
      <c r="I1325" s="45" t="s">
        <v>314</v>
      </c>
      <c r="J1325" s="45" t="str">
        <f t="shared" si="61"/>
        <v>Kentucky Utilities Co_TN</v>
      </c>
      <c r="K1325" s="45" t="str">
        <f t="shared" si="62"/>
        <v>Kentucky Utilities Co_TN</v>
      </c>
      <c r="L1325" s="45" t="s">
        <v>2411</v>
      </c>
      <c r="M1325" s="45">
        <v>0</v>
      </c>
      <c r="N1325" s="45">
        <v>0</v>
      </c>
      <c r="O1325" s="45">
        <v>0</v>
      </c>
      <c r="P1325" s="45">
        <v>5</v>
      </c>
      <c r="Q1325" s="45">
        <v>0</v>
      </c>
      <c r="R1325" s="45">
        <v>0</v>
      </c>
      <c r="S1325" s="45">
        <v>0</v>
      </c>
      <c r="T1325" s="45">
        <v>158</v>
      </c>
      <c r="U1325" s="45">
        <v>0</v>
      </c>
      <c r="V1325" s="45">
        <v>0</v>
      </c>
      <c r="W1325" s="45">
        <v>0</v>
      </c>
      <c r="X1325" s="45">
        <v>1.65</v>
      </c>
      <c r="Y1325" s="46">
        <v>298526.90000000002</v>
      </c>
      <c r="Z1325" s="46">
        <v>47784.098084790647</v>
      </c>
      <c r="AA1325" s="47">
        <f>_xlfn.XLOOKUP($E1325,Main_OG!$D$1:$D$766,Main_OG!AJ$1:AJ$766,"")</f>
        <v>53787582</v>
      </c>
      <c r="AB1325" s="47">
        <f>_xlfn.XLOOKUP($E1325,Main_OG!$D$1:$D$766,Main_OG!AK$1:AK$766,"")</f>
        <v>794544</v>
      </c>
      <c r="AC1325" s="47">
        <f>_xlfn.XLOOKUP($E1325,Main_OG!$D$1:$D$766,Main_OG!AL$1:AL$766,"")</f>
        <v>10387366</v>
      </c>
      <c r="AD1325" s="47">
        <f>_xlfn.XLOOKUP($E1325,Main_OG!$D$1:$D$766,Main_OG!AM$1:AM$766,"")</f>
        <v>27029617</v>
      </c>
    </row>
    <row r="1326" spans="1:30" x14ac:dyDescent="0.35">
      <c r="A1326" s="36" t="s">
        <v>2403</v>
      </c>
      <c r="B1326" s="45" t="s">
        <v>219</v>
      </c>
      <c r="C1326" s="45" t="s">
        <v>4440</v>
      </c>
      <c r="D1326" s="36" t="s">
        <v>2403</v>
      </c>
      <c r="E1326" s="36" t="str">
        <f t="shared" si="60"/>
        <v>2008_VA</v>
      </c>
      <c r="F1326" s="45">
        <v>2008</v>
      </c>
      <c r="G1326" s="45">
        <f>_xlfn.XLOOKUP(I1326,Main_OG!$B$1:$B$766,Main_OG!$O$1:$O$766,"")</f>
        <v>1</v>
      </c>
      <c r="H1326" s="45">
        <f>_xlfn.XLOOKUP(E1326,Main_OG!$D$1:$D$766,Main_OG!$J$1:$J$766,"")</f>
        <v>0</v>
      </c>
      <c r="I1326" s="45" t="s">
        <v>219</v>
      </c>
      <c r="J1326" s="45" t="str">
        <f t="shared" si="61"/>
        <v>Kentucky Utilities Co_VA</v>
      </c>
      <c r="K1326" s="45" t="str">
        <f t="shared" si="62"/>
        <v>Kentucky Utilities Co_VA</v>
      </c>
      <c r="L1326" s="45" t="s">
        <v>2412</v>
      </c>
      <c r="M1326" s="45">
        <v>0</v>
      </c>
      <c r="N1326" s="45">
        <v>4591</v>
      </c>
      <c r="O1326" s="45">
        <v>84</v>
      </c>
      <c r="P1326" s="45">
        <v>25342</v>
      </c>
      <c r="Q1326" s="45">
        <v>0</v>
      </c>
      <c r="R1326" s="45">
        <v>279846</v>
      </c>
      <c r="S1326" s="45">
        <v>217717</v>
      </c>
      <c r="T1326" s="45">
        <v>418644</v>
      </c>
      <c r="U1326" s="45">
        <v>0</v>
      </c>
      <c r="V1326" s="45">
        <v>6.48</v>
      </c>
      <c r="W1326" s="45">
        <v>5.5</v>
      </c>
      <c r="X1326" s="45">
        <v>6.39</v>
      </c>
      <c r="Y1326" s="46">
        <v>462034.7</v>
      </c>
      <c r="Z1326" s="46">
        <v>58981.928375274591</v>
      </c>
      <c r="AA1326" s="47">
        <f>_xlfn.XLOOKUP($E1326,Main_OG!$D$1:$D$766,Main_OG!AJ$1:AJ$766,"")</f>
        <v>25820932</v>
      </c>
      <c r="AB1326" s="47">
        <f>_xlfn.XLOOKUP($E1326,Main_OG!$D$1:$D$766,Main_OG!AK$1:AK$766,"")</f>
        <v>4082928</v>
      </c>
      <c r="AC1326" s="47">
        <f>_xlfn.XLOOKUP($E1326,Main_OG!$D$1:$D$766,Main_OG!AL$1:AL$766,"")</f>
        <v>154676926</v>
      </c>
      <c r="AD1326" s="47">
        <f>_xlfn.XLOOKUP($E1326,Main_OG!$D$1:$D$766,Main_OG!AM$1:AM$766,"")</f>
        <v>27930764</v>
      </c>
    </row>
    <row r="1327" spans="1:30" x14ac:dyDescent="0.35">
      <c r="A1327" s="36" t="s">
        <v>2403</v>
      </c>
      <c r="B1327" s="45" t="s">
        <v>490</v>
      </c>
      <c r="C1327" s="45" t="s">
        <v>4440</v>
      </c>
      <c r="D1327" s="36" t="s">
        <v>2403</v>
      </c>
      <c r="E1327" s="36" t="str">
        <f t="shared" si="60"/>
        <v>2009_KY</v>
      </c>
      <c r="F1327" s="45">
        <v>2009</v>
      </c>
      <c r="G1327" s="45">
        <f>_xlfn.XLOOKUP(I1327,Main_OG!$B$1:$B$766,Main_OG!$O$1:$O$766,"")</f>
        <v>0</v>
      </c>
      <c r="H1327" s="45">
        <f>_xlfn.XLOOKUP(E1327,Main_OG!$D$1:$D$766,Main_OG!$J$1:$J$766,"")</f>
        <v>0</v>
      </c>
      <c r="I1327" s="45" t="s">
        <v>490</v>
      </c>
      <c r="J1327" s="45" t="str">
        <f t="shared" si="61"/>
        <v>Kentucky Utilities Co_KY</v>
      </c>
      <c r="K1327" s="45" t="str">
        <f t="shared" si="62"/>
        <v>Kentucky Utilities Co_KY</v>
      </c>
      <c r="L1327" s="45" t="s">
        <v>2413</v>
      </c>
      <c r="M1327" s="45">
        <v>0</v>
      </c>
      <c r="N1327" s="45">
        <v>88895</v>
      </c>
      <c r="O1327" s="45">
        <v>1957</v>
      </c>
      <c r="P1327" s="45">
        <v>420023</v>
      </c>
      <c r="Q1327" s="45">
        <v>0</v>
      </c>
      <c r="R1327" s="45">
        <v>5881912</v>
      </c>
      <c r="S1327" s="45">
        <v>5454811</v>
      </c>
      <c r="T1327" s="45">
        <v>6164921</v>
      </c>
      <c r="U1327" s="45">
        <v>0</v>
      </c>
      <c r="V1327" s="45">
        <v>7.02</v>
      </c>
      <c r="W1327" s="45">
        <v>5.59</v>
      </c>
      <c r="X1327" s="45">
        <v>7.31</v>
      </c>
      <c r="Y1327" s="46">
        <v>178112.8</v>
      </c>
      <c r="Z1327" s="46">
        <v>41257.759306419117</v>
      </c>
      <c r="AA1327" s="47">
        <f>_xlfn.XLOOKUP($E1327,Main_OG!$D$1:$D$766,Main_OG!AJ$1:AJ$766,"")</f>
        <v>78542346</v>
      </c>
      <c r="AB1327" s="47">
        <f>_xlfn.XLOOKUP($E1327,Main_OG!$D$1:$D$766,Main_OG!AK$1:AK$766,"")</f>
        <v>8069320</v>
      </c>
      <c r="AC1327" s="47">
        <f>_xlfn.XLOOKUP($E1327,Main_OG!$D$1:$D$766,Main_OG!AL$1:AL$766,"")</f>
        <v>20045136</v>
      </c>
      <c r="AD1327" s="47">
        <f>_xlfn.XLOOKUP($E1327,Main_OG!$D$1:$D$766,Main_OG!AM$1:AM$766,"")</f>
        <v>0</v>
      </c>
    </row>
    <row r="1328" spans="1:30" x14ac:dyDescent="0.35">
      <c r="A1328" s="36" t="s">
        <v>2403</v>
      </c>
      <c r="B1328" s="45" t="s">
        <v>314</v>
      </c>
      <c r="C1328" s="45" t="s">
        <v>4440</v>
      </c>
      <c r="D1328" s="36" t="s">
        <v>2403</v>
      </c>
      <c r="E1328" s="36" t="str">
        <f t="shared" si="60"/>
        <v>2009_TN</v>
      </c>
      <c r="F1328" s="45">
        <v>2009</v>
      </c>
      <c r="G1328" s="45">
        <f>_xlfn.XLOOKUP(I1328,Main_OG!$B$1:$B$766,Main_OG!$O$1:$O$766,"")</f>
        <v>0</v>
      </c>
      <c r="H1328" s="45">
        <f>_xlfn.XLOOKUP(E1328,Main_OG!$D$1:$D$766,Main_OG!$J$1:$J$766,"")</f>
        <v>0</v>
      </c>
      <c r="I1328" s="45" t="s">
        <v>314</v>
      </c>
      <c r="J1328" s="45" t="str">
        <f t="shared" si="61"/>
        <v>Kentucky Utilities Co_TN</v>
      </c>
      <c r="K1328" s="45" t="str">
        <f t="shared" si="62"/>
        <v>Kentucky Utilities Co_TN</v>
      </c>
      <c r="L1328" s="45" t="s">
        <v>2414</v>
      </c>
      <c r="M1328" s="45">
        <v>0</v>
      </c>
      <c r="N1328" s="45">
        <v>0</v>
      </c>
      <c r="O1328" s="45">
        <v>0</v>
      </c>
      <c r="P1328" s="45">
        <v>5</v>
      </c>
      <c r="Q1328" s="45">
        <v>0</v>
      </c>
      <c r="R1328" s="45">
        <v>0</v>
      </c>
      <c r="S1328" s="45">
        <v>0</v>
      </c>
      <c r="T1328" s="45">
        <v>128</v>
      </c>
      <c r="U1328" s="45">
        <v>0</v>
      </c>
      <c r="V1328" s="45">
        <v>0</v>
      </c>
      <c r="W1328" s="45">
        <v>0</v>
      </c>
      <c r="X1328" s="45">
        <v>2.34</v>
      </c>
      <c r="Y1328" s="46">
        <v>287308.79999999999</v>
      </c>
      <c r="Z1328" s="46">
        <v>45561.042553154373</v>
      </c>
      <c r="AA1328" s="47">
        <f>_xlfn.XLOOKUP($E1328,Main_OG!$D$1:$D$766,Main_OG!AJ$1:AJ$766,"")</f>
        <v>39393192</v>
      </c>
      <c r="AB1328" s="47">
        <f>_xlfn.XLOOKUP($E1328,Main_OG!$D$1:$D$766,Main_OG!AK$1:AK$766,"")</f>
        <v>704448</v>
      </c>
      <c r="AC1328" s="47">
        <f>_xlfn.XLOOKUP($E1328,Main_OG!$D$1:$D$766,Main_OG!AL$1:AL$766,"")</f>
        <v>8995702</v>
      </c>
      <c r="AD1328" s="47">
        <f>_xlfn.XLOOKUP($E1328,Main_OG!$D$1:$D$766,Main_OG!AM$1:AM$766,"")</f>
        <v>26962001</v>
      </c>
    </row>
    <row r="1329" spans="1:30" x14ac:dyDescent="0.35">
      <c r="A1329" s="36" t="s">
        <v>2403</v>
      </c>
      <c r="B1329" s="45" t="s">
        <v>219</v>
      </c>
      <c r="C1329" s="45" t="s">
        <v>4440</v>
      </c>
      <c r="D1329" s="36" t="s">
        <v>2403</v>
      </c>
      <c r="E1329" s="36" t="str">
        <f t="shared" si="60"/>
        <v>2009_VA</v>
      </c>
      <c r="F1329" s="45">
        <v>2009</v>
      </c>
      <c r="G1329" s="45">
        <f>_xlfn.XLOOKUP(I1329,Main_OG!$B$1:$B$766,Main_OG!$O$1:$O$766,"")</f>
        <v>1</v>
      </c>
      <c r="H1329" s="45">
        <f>_xlfn.XLOOKUP(E1329,Main_OG!$D$1:$D$766,Main_OG!$J$1:$J$766,"")</f>
        <v>0</v>
      </c>
      <c r="I1329" s="45" t="s">
        <v>219</v>
      </c>
      <c r="J1329" s="45" t="str">
        <f t="shared" si="61"/>
        <v>Kentucky Utilities Co_VA</v>
      </c>
      <c r="K1329" s="45" t="str">
        <f t="shared" si="62"/>
        <v>Kentucky Utilities Co_VA</v>
      </c>
      <c r="L1329" s="45" t="s">
        <v>2415</v>
      </c>
      <c r="M1329" s="45">
        <v>0</v>
      </c>
      <c r="N1329" s="45">
        <v>4482</v>
      </c>
      <c r="O1329" s="45">
        <v>82</v>
      </c>
      <c r="P1329" s="45">
        <v>25175</v>
      </c>
      <c r="Q1329" s="45">
        <v>0</v>
      </c>
      <c r="R1329" s="45">
        <v>283819</v>
      </c>
      <c r="S1329" s="45">
        <v>197805</v>
      </c>
      <c r="T1329" s="45">
        <v>429111</v>
      </c>
      <c r="U1329" s="45">
        <v>0</v>
      </c>
      <c r="V1329" s="45">
        <v>6.48</v>
      </c>
      <c r="W1329" s="45">
        <v>5.68</v>
      </c>
      <c r="X1329" s="45">
        <v>6.84</v>
      </c>
      <c r="Y1329" s="46">
        <v>460075.3</v>
      </c>
      <c r="Z1329" s="46">
        <v>58046.802542084297</v>
      </c>
      <c r="AA1329" s="47">
        <f>_xlfn.XLOOKUP($E1329,Main_OG!$D$1:$D$766,Main_OG!AJ$1:AJ$766,"")</f>
        <v>20943458</v>
      </c>
      <c r="AB1329" s="47">
        <f>_xlfn.XLOOKUP($E1329,Main_OG!$D$1:$D$766,Main_OG!AK$1:AK$766,"")</f>
        <v>3603072</v>
      </c>
      <c r="AC1329" s="47">
        <f>_xlfn.XLOOKUP($E1329,Main_OG!$D$1:$D$766,Main_OG!AL$1:AL$766,"")</f>
        <v>189751210</v>
      </c>
      <c r="AD1329" s="47">
        <f>_xlfn.XLOOKUP($E1329,Main_OG!$D$1:$D$766,Main_OG!AM$1:AM$766,"")</f>
        <v>28212252</v>
      </c>
    </row>
    <row r="1330" spans="1:30" x14ac:dyDescent="0.35">
      <c r="A1330" s="36" t="s">
        <v>2403</v>
      </c>
      <c r="B1330" s="45" t="s">
        <v>490</v>
      </c>
      <c r="C1330" s="45" t="s">
        <v>4440</v>
      </c>
      <c r="D1330" s="36" t="s">
        <v>2403</v>
      </c>
      <c r="E1330" s="36" t="str">
        <f t="shared" si="60"/>
        <v>2010_KY</v>
      </c>
      <c r="F1330" s="45">
        <v>2010</v>
      </c>
      <c r="G1330" s="45">
        <f>_xlfn.XLOOKUP(I1330,Main_OG!$B$1:$B$766,Main_OG!$O$1:$O$766,"")</f>
        <v>0</v>
      </c>
      <c r="H1330" s="45">
        <f>_xlfn.XLOOKUP(E1330,Main_OG!$D$1:$D$766,Main_OG!$J$1:$J$766,"")</f>
        <v>0</v>
      </c>
      <c r="I1330" s="45" t="s">
        <v>490</v>
      </c>
      <c r="J1330" s="45" t="str">
        <f t="shared" si="61"/>
        <v>Kentucky Utilities Co_KY</v>
      </c>
      <c r="K1330" s="45" t="str">
        <f t="shared" si="62"/>
        <v>Kentucky Utilities Co_KY</v>
      </c>
      <c r="L1330" s="45" t="s">
        <v>2416</v>
      </c>
      <c r="M1330" s="45">
        <v>0</v>
      </c>
      <c r="N1330" s="45">
        <v>89797</v>
      </c>
      <c r="O1330" s="45">
        <v>2173</v>
      </c>
      <c r="P1330" s="45">
        <v>422854</v>
      </c>
      <c r="Q1330" s="45">
        <v>0</v>
      </c>
      <c r="R1330" s="45">
        <v>6000541</v>
      </c>
      <c r="S1330" s="45">
        <v>6244996</v>
      </c>
      <c r="T1330" s="45">
        <v>6728669</v>
      </c>
      <c r="U1330" s="45">
        <v>0</v>
      </c>
      <c r="V1330" s="45">
        <v>7.31</v>
      </c>
      <c r="W1330" s="45">
        <v>5.57</v>
      </c>
      <c r="X1330" s="45">
        <v>7.54</v>
      </c>
      <c r="Y1330" s="46">
        <v>186720.6</v>
      </c>
      <c r="Z1330" s="46">
        <v>42939.437925667546</v>
      </c>
      <c r="AA1330" s="47">
        <f>_xlfn.XLOOKUP($E1330,Main_OG!$D$1:$D$766,Main_OG!AJ$1:AJ$766,"")</f>
        <v>83781254</v>
      </c>
      <c r="AB1330" s="47">
        <f>_xlfn.XLOOKUP($E1330,Main_OG!$D$1:$D$766,Main_OG!AK$1:AK$766,"")</f>
        <v>8756708</v>
      </c>
      <c r="AC1330" s="47">
        <f>_xlfn.XLOOKUP($E1330,Main_OG!$D$1:$D$766,Main_OG!AL$1:AL$766,"")</f>
        <v>41859754</v>
      </c>
      <c r="AD1330" s="47">
        <f>_xlfn.XLOOKUP($E1330,Main_OG!$D$1:$D$766,Main_OG!AM$1:AM$766,"")</f>
        <v>0</v>
      </c>
    </row>
    <row r="1331" spans="1:30" x14ac:dyDescent="0.35">
      <c r="A1331" s="36" t="s">
        <v>2403</v>
      </c>
      <c r="B1331" s="45" t="s">
        <v>314</v>
      </c>
      <c r="C1331" s="45" t="s">
        <v>4440</v>
      </c>
      <c r="D1331" s="36" t="s">
        <v>2403</v>
      </c>
      <c r="E1331" s="36" t="str">
        <f t="shared" si="60"/>
        <v>2010_TN</v>
      </c>
      <c r="F1331" s="45">
        <v>2010</v>
      </c>
      <c r="G1331" s="45">
        <f>_xlfn.XLOOKUP(I1331,Main_OG!$B$1:$B$766,Main_OG!$O$1:$O$766,"")</f>
        <v>0</v>
      </c>
      <c r="H1331" s="45">
        <f>_xlfn.XLOOKUP(E1331,Main_OG!$D$1:$D$766,Main_OG!$J$1:$J$766,"")</f>
        <v>0</v>
      </c>
      <c r="I1331" s="45" t="s">
        <v>314</v>
      </c>
      <c r="J1331" s="45" t="str">
        <f t="shared" si="61"/>
        <v>Kentucky Utilities Co_TN</v>
      </c>
      <c r="K1331" s="45" t="str">
        <f t="shared" si="62"/>
        <v>Kentucky Utilities Co_TN</v>
      </c>
      <c r="L1331" s="45" t="s">
        <v>2417</v>
      </c>
      <c r="M1331" s="45">
        <v>0</v>
      </c>
      <c r="N1331" s="45">
        <v>0</v>
      </c>
      <c r="O1331" s="45">
        <v>0</v>
      </c>
      <c r="P1331" s="45">
        <v>4</v>
      </c>
      <c r="Q1331" s="45">
        <v>0</v>
      </c>
      <c r="R1331" s="45">
        <v>0</v>
      </c>
      <c r="S1331" s="45">
        <v>0</v>
      </c>
      <c r="T1331" s="45">
        <v>119</v>
      </c>
      <c r="U1331" s="45">
        <v>0</v>
      </c>
      <c r="V1331" s="45">
        <v>0</v>
      </c>
      <c r="W1331" s="45">
        <v>0</v>
      </c>
      <c r="X1331" s="45">
        <v>3.36</v>
      </c>
      <c r="Y1331" s="46">
        <v>292687</v>
      </c>
      <c r="Z1331" s="46">
        <v>46052.422477601351</v>
      </c>
      <c r="AA1331" s="47">
        <f>_xlfn.XLOOKUP($E1331,Main_OG!$D$1:$D$766,Main_OG!AJ$1:AJ$766,"")</f>
        <v>41793982</v>
      </c>
      <c r="AB1331" s="47">
        <f>_xlfn.XLOOKUP($E1331,Main_OG!$D$1:$D$766,Main_OG!AK$1:AK$766,"")</f>
        <v>804124</v>
      </c>
      <c r="AC1331" s="47">
        <f>_xlfn.XLOOKUP($E1331,Main_OG!$D$1:$D$766,Main_OG!AL$1:AL$766,"")</f>
        <v>45808758</v>
      </c>
      <c r="AD1331" s="47">
        <f>_xlfn.XLOOKUP($E1331,Main_OG!$D$1:$D$766,Main_OG!AM$1:AM$766,"")</f>
        <v>27739221</v>
      </c>
    </row>
    <row r="1332" spans="1:30" x14ac:dyDescent="0.35">
      <c r="A1332" s="36" t="s">
        <v>2403</v>
      </c>
      <c r="B1332" s="45" t="s">
        <v>219</v>
      </c>
      <c r="C1332" s="45" t="s">
        <v>4440</v>
      </c>
      <c r="D1332" s="36" t="s">
        <v>2403</v>
      </c>
      <c r="E1332" s="36" t="str">
        <f t="shared" si="60"/>
        <v>2010_VA</v>
      </c>
      <c r="F1332" s="45">
        <v>2010</v>
      </c>
      <c r="G1332" s="45">
        <f>_xlfn.XLOOKUP(I1332,Main_OG!$B$1:$B$766,Main_OG!$O$1:$O$766,"")</f>
        <v>1</v>
      </c>
      <c r="H1332" s="45">
        <f>_xlfn.XLOOKUP(E1332,Main_OG!$D$1:$D$766,Main_OG!$J$1:$J$766,"")</f>
        <v>1</v>
      </c>
      <c r="I1332" s="45" t="s">
        <v>219</v>
      </c>
      <c r="J1332" s="45" t="str">
        <f t="shared" si="61"/>
        <v>Kentucky Utilities Co_VA</v>
      </c>
      <c r="K1332" s="45" t="str">
        <f t="shared" si="62"/>
        <v>Kentucky Utilities Co_VA</v>
      </c>
      <c r="L1332" s="45" t="s">
        <v>2418</v>
      </c>
      <c r="M1332" s="45">
        <v>0</v>
      </c>
      <c r="N1332" s="45">
        <v>4435</v>
      </c>
      <c r="O1332" s="45">
        <v>71</v>
      </c>
      <c r="P1332" s="45">
        <v>24951</v>
      </c>
      <c r="Q1332" s="45">
        <v>0</v>
      </c>
      <c r="R1332" s="45">
        <v>295392</v>
      </c>
      <c r="S1332" s="45">
        <v>213355</v>
      </c>
      <c r="T1332" s="45">
        <v>452837</v>
      </c>
      <c r="U1332" s="45">
        <v>0</v>
      </c>
      <c r="V1332" s="45">
        <v>8.31</v>
      </c>
      <c r="W1332" s="45">
        <v>6.9</v>
      </c>
      <c r="X1332" s="45">
        <v>8.52</v>
      </c>
      <c r="Y1332" s="46">
        <v>475699.3</v>
      </c>
      <c r="Z1332" s="46">
        <v>59284.529269925588</v>
      </c>
      <c r="AA1332" s="47">
        <f>_xlfn.XLOOKUP($E1332,Main_OG!$D$1:$D$766,Main_OG!AJ$1:AJ$766,"")</f>
        <v>21186800</v>
      </c>
      <c r="AB1332" s="47">
        <f>_xlfn.XLOOKUP($E1332,Main_OG!$D$1:$D$766,Main_OG!AK$1:AK$766,"")</f>
        <v>4463444</v>
      </c>
      <c r="AC1332" s="47">
        <f>_xlfn.XLOOKUP($E1332,Main_OG!$D$1:$D$766,Main_OG!AL$1:AL$766,"")</f>
        <v>277796324</v>
      </c>
      <c r="AD1332" s="47">
        <f>_xlfn.XLOOKUP($E1332,Main_OG!$D$1:$D$766,Main_OG!AM$1:AM$766,"")</f>
        <v>26571899</v>
      </c>
    </row>
    <row r="1333" spans="1:30" x14ac:dyDescent="0.35">
      <c r="A1333" s="36" t="s">
        <v>2403</v>
      </c>
      <c r="B1333" s="45" t="s">
        <v>490</v>
      </c>
      <c r="C1333" s="45" t="s">
        <v>4440</v>
      </c>
      <c r="D1333" s="36" t="s">
        <v>2403</v>
      </c>
      <c r="E1333" s="36" t="str">
        <f t="shared" si="60"/>
        <v>2011_KY</v>
      </c>
      <c r="F1333" s="45">
        <v>2011</v>
      </c>
      <c r="G1333" s="45">
        <f>_xlfn.XLOOKUP(I1333,Main_OG!$B$1:$B$766,Main_OG!$O$1:$O$766,"")</f>
        <v>0</v>
      </c>
      <c r="H1333" s="45">
        <f>_xlfn.XLOOKUP(E1333,Main_OG!$D$1:$D$766,Main_OG!$J$1:$J$766,"")</f>
        <v>0</v>
      </c>
      <c r="I1333" s="45" t="s">
        <v>490</v>
      </c>
      <c r="J1333" s="45" t="str">
        <f t="shared" si="61"/>
        <v>Kentucky Utilities Co_KY</v>
      </c>
      <c r="K1333" s="45" t="str">
        <f t="shared" si="62"/>
        <v>Kentucky Utilities Co_KY</v>
      </c>
      <c r="L1333" s="45" t="s">
        <v>2419</v>
      </c>
      <c r="M1333" s="45">
        <v>0</v>
      </c>
      <c r="N1333" s="45">
        <v>88055</v>
      </c>
      <c r="O1333" s="45">
        <v>2281</v>
      </c>
      <c r="P1333" s="45">
        <v>421249</v>
      </c>
      <c r="Q1333" s="45">
        <v>0</v>
      </c>
      <c r="R1333" s="45">
        <v>5724105</v>
      </c>
      <c r="S1333" s="45">
        <v>6450370</v>
      </c>
      <c r="T1333" s="45">
        <v>6145625</v>
      </c>
      <c r="U1333" s="45">
        <v>0</v>
      </c>
      <c r="V1333" s="45">
        <v>7.88</v>
      </c>
      <c r="W1333" s="45">
        <v>5.66</v>
      </c>
      <c r="X1333" s="45">
        <v>8.02</v>
      </c>
      <c r="Y1333" s="46">
        <v>188389.8</v>
      </c>
      <c r="Z1333" s="46">
        <v>43101.735899718522</v>
      </c>
      <c r="AA1333" s="47">
        <f>_xlfn.XLOOKUP($E1333,Main_OG!$D$1:$D$766,Main_OG!AJ$1:AJ$766,"")</f>
        <v>85085312</v>
      </c>
      <c r="AB1333" s="47">
        <f>_xlfn.XLOOKUP($E1333,Main_OG!$D$1:$D$766,Main_OG!AK$1:AK$766,"")</f>
        <v>6592725.4000000004</v>
      </c>
      <c r="AC1333" s="47">
        <f>_xlfn.XLOOKUP($E1333,Main_OG!$D$1:$D$766,Main_OG!AL$1:AL$766,"")</f>
        <v>34686724</v>
      </c>
      <c r="AD1333" s="47">
        <f>_xlfn.XLOOKUP($E1333,Main_OG!$D$1:$D$766,Main_OG!AM$1:AM$766,"")</f>
        <v>0</v>
      </c>
    </row>
    <row r="1334" spans="1:30" x14ac:dyDescent="0.35">
      <c r="A1334" s="36" t="s">
        <v>2403</v>
      </c>
      <c r="B1334" s="45" t="s">
        <v>314</v>
      </c>
      <c r="C1334" s="45" t="s">
        <v>4440</v>
      </c>
      <c r="D1334" s="36" t="s">
        <v>2403</v>
      </c>
      <c r="E1334" s="36" t="str">
        <f t="shared" si="60"/>
        <v>2011_TN</v>
      </c>
      <c r="F1334" s="45">
        <v>2011</v>
      </c>
      <c r="G1334" s="45">
        <f>_xlfn.XLOOKUP(I1334,Main_OG!$B$1:$B$766,Main_OG!$O$1:$O$766,"")</f>
        <v>0</v>
      </c>
      <c r="H1334" s="45">
        <f>_xlfn.XLOOKUP(E1334,Main_OG!$D$1:$D$766,Main_OG!$J$1:$J$766,"")</f>
        <v>0</v>
      </c>
      <c r="I1334" s="45" t="s">
        <v>314</v>
      </c>
      <c r="J1334" s="45" t="str">
        <f t="shared" si="61"/>
        <v>Kentucky Utilities Co_TN</v>
      </c>
      <c r="K1334" s="45" t="str">
        <f t="shared" si="62"/>
        <v>Kentucky Utilities Co_TN</v>
      </c>
      <c r="L1334" s="45" t="s">
        <v>2420</v>
      </c>
      <c r="M1334" s="45">
        <v>0</v>
      </c>
      <c r="N1334" s="45">
        <v>0</v>
      </c>
      <c r="O1334" s="45">
        <v>0</v>
      </c>
      <c r="P1334" s="45">
        <v>4</v>
      </c>
      <c r="Q1334" s="45">
        <v>0</v>
      </c>
      <c r="R1334" s="45">
        <v>0</v>
      </c>
      <c r="S1334" s="45">
        <v>0</v>
      </c>
      <c r="T1334" s="45">
        <v>109</v>
      </c>
      <c r="U1334" s="45">
        <v>0</v>
      </c>
      <c r="V1334" s="45">
        <v>0</v>
      </c>
      <c r="W1334" s="45">
        <v>0</v>
      </c>
      <c r="X1334" s="45">
        <v>5.14</v>
      </c>
      <c r="Y1334" s="46">
        <v>301508.90000000002</v>
      </c>
      <c r="Z1334" s="46">
        <v>47108.572132110101</v>
      </c>
      <c r="AA1334" s="47">
        <f>_xlfn.XLOOKUP($E1334,Main_OG!$D$1:$D$766,Main_OG!AJ$1:AJ$766,"")</f>
        <v>40463270</v>
      </c>
      <c r="AB1334" s="47">
        <f>_xlfn.XLOOKUP($E1334,Main_OG!$D$1:$D$766,Main_OG!AK$1:AK$766,"")</f>
        <v>748972</v>
      </c>
      <c r="AC1334" s="47">
        <f>_xlfn.XLOOKUP($E1334,Main_OG!$D$1:$D$766,Main_OG!AL$1:AL$766,"")</f>
        <v>55019376</v>
      </c>
      <c r="AD1334" s="47">
        <f>_xlfn.XLOOKUP($E1334,Main_OG!$D$1:$D$766,Main_OG!AM$1:AM$766,"")</f>
        <v>26919177</v>
      </c>
    </row>
    <row r="1335" spans="1:30" x14ac:dyDescent="0.35">
      <c r="A1335" s="36" t="s">
        <v>2403</v>
      </c>
      <c r="B1335" s="45" t="s">
        <v>219</v>
      </c>
      <c r="C1335" s="45" t="s">
        <v>4440</v>
      </c>
      <c r="D1335" s="36" t="s">
        <v>2403</v>
      </c>
      <c r="E1335" s="36" t="str">
        <f t="shared" si="60"/>
        <v>2011_VA</v>
      </c>
      <c r="F1335" s="45">
        <v>2011</v>
      </c>
      <c r="G1335" s="45">
        <f>_xlfn.XLOOKUP(I1335,Main_OG!$B$1:$B$766,Main_OG!$O$1:$O$766,"")</f>
        <v>1</v>
      </c>
      <c r="H1335" s="45">
        <f>_xlfn.XLOOKUP(E1335,Main_OG!$D$1:$D$766,Main_OG!$J$1:$J$766,"")</f>
        <v>1</v>
      </c>
      <c r="I1335" s="45" t="s">
        <v>219</v>
      </c>
      <c r="J1335" s="45" t="str">
        <f t="shared" si="61"/>
        <v>Kentucky Utilities Co_VA</v>
      </c>
      <c r="K1335" s="45" t="str">
        <f t="shared" si="62"/>
        <v>Kentucky Utilities Co_VA</v>
      </c>
      <c r="L1335" s="45" t="s">
        <v>2421</v>
      </c>
      <c r="M1335" s="45">
        <v>0</v>
      </c>
      <c r="N1335" s="45">
        <v>4388</v>
      </c>
      <c r="O1335" s="45">
        <v>72</v>
      </c>
      <c r="P1335" s="45">
        <v>24790</v>
      </c>
      <c r="Q1335" s="45">
        <v>0</v>
      </c>
      <c r="R1335" s="45">
        <v>284776</v>
      </c>
      <c r="S1335" s="45">
        <v>247765</v>
      </c>
      <c r="T1335" s="45">
        <v>403688</v>
      </c>
      <c r="U1335" s="45">
        <v>0</v>
      </c>
      <c r="V1335" s="45">
        <v>8.0500000000000007</v>
      </c>
      <c r="W1335" s="45">
        <v>6.67</v>
      </c>
      <c r="X1335" s="45">
        <v>8.0399999999999991</v>
      </c>
      <c r="Y1335" s="46">
        <v>479571.4</v>
      </c>
      <c r="Z1335" s="46">
        <v>59188.537967033866</v>
      </c>
      <c r="AA1335" s="47">
        <f>_xlfn.XLOOKUP($E1335,Main_OG!$D$1:$D$766,Main_OG!AJ$1:AJ$766,"")</f>
        <v>16827720</v>
      </c>
      <c r="AB1335" s="47">
        <f>_xlfn.XLOOKUP($E1335,Main_OG!$D$1:$D$766,Main_OG!AK$1:AK$766,"")</f>
        <v>1734330</v>
      </c>
      <c r="AC1335" s="47">
        <f>_xlfn.XLOOKUP($E1335,Main_OG!$D$1:$D$766,Main_OG!AL$1:AL$766,"")</f>
        <v>283892778</v>
      </c>
      <c r="AD1335" s="47">
        <f>_xlfn.XLOOKUP($E1335,Main_OG!$D$1:$D$766,Main_OG!AM$1:AM$766,"")</f>
        <v>25547997</v>
      </c>
    </row>
    <row r="1336" spans="1:30" x14ac:dyDescent="0.35">
      <c r="A1336" s="36" t="s">
        <v>2403</v>
      </c>
      <c r="B1336" s="45" t="s">
        <v>490</v>
      </c>
      <c r="C1336" s="45" t="s">
        <v>4440</v>
      </c>
      <c r="D1336" s="36" t="s">
        <v>2403</v>
      </c>
      <c r="E1336" s="36" t="str">
        <f t="shared" si="60"/>
        <v>2012_KY</v>
      </c>
      <c r="F1336" s="45">
        <v>2012</v>
      </c>
      <c r="G1336" s="45">
        <f>_xlfn.XLOOKUP(I1336,Main_OG!$B$1:$B$766,Main_OG!$O$1:$O$766,"")</f>
        <v>0</v>
      </c>
      <c r="H1336" s="45">
        <f>_xlfn.XLOOKUP(E1336,Main_OG!$D$1:$D$766,Main_OG!$J$1:$J$766,"")</f>
        <v>0</v>
      </c>
      <c r="I1336" s="45" t="s">
        <v>490</v>
      </c>
      <c r="J1336" s="45" t="str">
        <f t="shared" si="61"/>
        <v>Kentucky Utilities Co_KY</v>
      </c>
      <c r="K1336" s="45" t="str">
        <f t="shared" si="62"/>
        <v>Kentucky Utilities Co_KY</v>
      </c>
      <c r="L1336" s="45" t="s">
        <v>2422</v>
      </c>
      <c r="M1336" s="45">
        <v>0</v>
      </c>
      <c r="N1336" s="45">
        <v>89244</v>
      </c>
      <c r="O1336" s="45">
        <v>2547</v>
      </c>
      <c r="P1336" s="45">
        <v>417744</v>
      </c>
      <c r="Q1336" s="45">
        <v>0</v>
      </c>
      <c r="R1336" s="45">
        <v>5568599</v>
      </c>
      <c r="S1336" s="45">
        <v>6710229</v>
      </c>
      <c r="T1336" s="45">
        <v>5930152</v>
      </c>
      <c r="U1336" s="45">
        <v>0</v>
      </c>
      <c r="V1336" s="45">
        <v>8.0914786999999997</v>
      </c>
      <c r="W1336" s="45">
        <v>5.4336596000000004</v>
      </c>
      <c r="X1336" s="45">
        <v>8.2352527000000002</v>
      </c>
      <c r="Y1336" s="46">
        <v>192060.1</v>
      </c>
      <c r="Z1336" s="46">
        <v>43770.740439826659</v>
      </c>
      <c r="AA1336" s="47">
        <f>_xlfn.XLOOKUP($E1336,Main_OG!$D$1:$D$766,Main_OG!AJ$1:AJ$766,"")</f>
        <v>77956228</v>
      </c>
      <c r="AB1336" s="47">
        <f>_xlfn.XLOOKUP($E1336,Main_OG!$D$1:$D$766,Main_OG!AK$1:AK$766,"")</f>
        <v>5884778</v>
      </c>
      <c r="AC1336" s="47">
        <f>_xlfn.XLOOKUP($E1336,Main_OG!$D$1:$D$766,Main_OG!AL$1:AL$766,"")</f>
        <v>66136766</v>
      </c>
      <c r="AD1336" s="47">
        <f>_xlfn.XLOOKUP($E1336,Main_OG!$D$1:$D$766,Main_OG!AM$1:AM$766,"")</f>
        <v>0</v>
      </c>
    </row>
    <row r="1337" spans="1:30" x14ac:dyDescent="0.35">
      <c r="A1337" s="36" t="s">
        <v>2403</v>
      </c>
      <c r="B1337" s="45" t="s">
        <v>314</v>
      </c>
      <c r="C1337" s="45" t="s">
        <v>4440</v>
      </c>
      <c r="D1337" s="36" t="s">
        <v>2403</v>
      </c>
      <c r="E1337" s="36" t="str">
        <f t="shared" si="60"/>
        <v>2012_TN</v>
      </c>
      <c r="F1337" s="45">
        <v>2012</v>
      </c>
      <c r="G1337" s="45">
        <f>_xlfn.XLOOKUP(I1337,Main_OG!$B$1:$B$766,Main_OG!$O$1:$O$766,"")</f>
        <v>0</v>
      </c>
      <c r="H1337" s="45">
        <f>_xlfn.XLOOKUP(E1337,Main_OG!$D$1:$D$766,Main_OG!$J$1:$J$766,"")</f>
        <v>0</v>
      </c>
      <c r="I1337" s="45" t="s">
        <v>314</v>
      </c>
      <c r="J1337" s="45" t="str">
        <f t="shared" si="61"/>
        <v>Kentucky Utilities Co_TN</v>
      </c>
      <c r="K1337" s="45" t="str">
        <f t="shared" si="62"/>
        <v>Kentucky Utilities Co_TN</v>
      </c>
      <c r="L1337" s="45" t="s">
        <v>2423</v>
      </c>
      <c r="M1337" s="45">
        <v>0</v>
      </c>
      <c r="N1337" s="45">
        <v>0</v>
      </c>
      <c r="O1337" s="45">
        <v>0</v>
      </c>
      <c r="P1337" s="45">
        <v>4</v>
      </c>
      <c r="Q1337" s="45">
        <v>0</v>
      </c>
      <c r="R1337" s="45">
        <v>0</v>
      </c>
      <c r="S1337" s="45">
        <v>0</v>
      </c>
      <c r="T1337" s="45">
        <v>105</v>
      </c>
      <c r="U1337" s="45">
        <v>0</v>
      </c>
      <c r="V1337" s="45">
        <v>0</v>
      </c>
      <c r="W1337" s="45">
        <v>0</v>
      </c>
      <c r="X1337" s="45">
        <v>6.6666667000000004</v>
      </c>
      <c r="Y1337" s="46">
        <v>311754.2</v>
      </c>
      <c r="Z1337" s="46">
        <v>48290.919477699885</v>
      </c>
      <c r="AA1337" s="47">
        <f>_xlfn.XLOOKUP($E1337,Main_OG!$D$1:$D$766,Main_OG!AJ$1:AJ$766,"")</f>
        <v>35409052</v>
      </c>
      <c r="AB1337" s="47">
        <f>_xlfn.XLOOKUP($E1337,Main_OG!$D$1:$D$766,Main_OG!AK$1:AK$766,"")</f>
        <v>593966</v>
      </c>
      <c r="AC1337" s="47">
        <f>_xlfn.XLOOKUP($E1337,Main_OG!$D$1:$D$766,Main_OG!AL$1:AL$766,"")</f>
        <v>129095096</v>
      </c>
      <c r="AD1337" s="47">
        <f>_xlfn.XLOOKUP($E1337,Main_OG!$D$1:$D$766,Main_OG!AM$1:AM$766,"")</f>
        <v>25102101</v>
      </c>
    </row>
    <row r="1338" spans="1:30" x14ac:dyDescent="0.35">
      <c r="A1338" s="36" t="s">
        <v>2403</v>
      </c>
      <c r="B1338" s="45" t="s">
        <v>219</v>
      </c>
      <c r="C1338" s="45" t="s">
        <v>4440</v>
      </c>
      <c r="D1338" s="36" t="s">
        <v>2403</v>
      </c>
      <c r="E1338" s="36" t="str">
        <f t="shared" si="60"/>
        <v>2012_VA</v>
      </c>
      <c r="F1338" s="45">
        <v>2012</v>
      </c>
      <c r="G1338" s="45">
        <f>_xlfn.XLOOKUP(I1338,Main_OG!$B$1:$B$766,Main_OG!$O$1:$O$766,"")</f>
        <v>1</v>
      </c>
      <c r="H1338" s="45">
        <f>_xlfn.XLOOKUP(E1338,Main_OG!$D$1:$D$766,Main_OG!$J$1:$J$766,"")</f>
        <v>1</v>
      </c>
      <c r="I1338" s="45" t="s">
        <v>219</v>
      </c>
      <c r="J1338" s="45" t="str">
        <f t="shared" si="61"/>
        <v>Kentucky Utilities Co_VA</v>
      </c>
      <c r="K1338" s="45" t="str">
        <f t="shared" si="62"/>
        <v>Kentucky Utilities Co_VA</v>
      </c>
      <c r="L1338" s="45" t="s">
        <v>2424</v>
      </c>
      <c r="M1338" s="45">
        <v>0</v>
      </c>
      <c r="N1338" s="45">
        <v>4456</v>
      </c>
      <c r="O1338" s="45">
        <v>79</v>
      </c>
      <c r="P1338" s="45">
        <v>24387</v>
      </c>
      <c r="Q1338" s="45">
        <v>0</v>
      </c>
      <c r="R1338" s="45">
        <v>264859</v>
      </c>
      <c r="S1338" s="45">
        <v>217893</v>
      </c>
      <c r="T1338" s="45">
        <v>377639</v>
      </c>
      <c r="U1338" s="45">
        <v>0</v>
      </c>
      <c r="V1338" s="45">
        <v>9.1799788000000007</v>
      </c>
      <c r="W1338" s="45">
        <v>7.7363660000000003</v>
      </c>
      <c r="X1338" s="45">
        <v>9.1942304999999998</v>
      </c>
      <c r="Y1338" s="46">
        <v>483041.4</v>
      </c>
      <c r="Z1338" s="46">
        <v>58997.739957320075</v>
      </c>
      <c r="AA1338" s="47">
        <f>_xlfn.XLOOKUP($E1338,Main_OG!$D$1:$D$766,Main_OG!AJ$1:AJ$766,"")</f>
        <v>12425550</v>
      </c>
      <c r="AB1338" s="47">
        <f>_xlfn.XLOOKUP($E1338,Main_OG!$D$1:$D$766,Main_OG!AK$1:AK$766,"")</f>
        <v>1248432</v>
      </c>
      <c r="AC1338" s="47">
        <f>_xlfn.XLOOKUP($E1338,Main_OG!$D$1:$D$766,Main_OG!AL$1:AL$766,"")</f>
        <v>379520564</v>
      </c>
      <c r="AD1338" s="47">
        <f>_xlfn.XLOOKUP($E1338,Main_OG!$D$1:$D$766,Main_OG!AM$1:AM$766,"")</f>
        <v>28723390</v>
      </c>
    </row>
    <row r="1339" spans="1:30" x14ac:dyDescent="0.35">
      <c r="A1339" s="36" t="s">
        <v>2403</v>
      </c>
      <c r="B1339" s="45" t="s">
        <v>490</v>
      </c>
      <c r="C1339" s="45" t="s">
        <v>4440</v>
      </c>
      <c r="D1339" s="36" t="s">
        <v>2403</v>
      </c>
      <c r="E1339" s="36" t="str">
        <f t="shared" si="60"/>
        <v>2013_KY</v>
      </c>
      <c r="F1339" s="45">
        <v>2013</v>
      </c>
      <c r="G1339" s="45">
        <f>_xlfn.XLOOKUP(I1339,Main_OG!$B$1:$B$766,Main_OG!$O$1:$O$766,"")</f>
        <v>0</v>
      </c>
      <c r="H1339" s="45">
        <f>_xlfn.XLOOKUP(E1339,Main_OG!$D$1:$D$766,Main_OG!$J$1:$J$766,"")</f>
        <v>0</v>
      </c>
      <c r="I1339" s="45" t="s">
        <v>490</v>
      </c>
      <c r="J1339" s="45" t="str">
        <f t="shared" si="61"/>
        <v>Kentucky Utilities Co_KY</v>
      </c>
      <c r="K1339" s="45" t="str">
        <f t="shared" si="62"/>
        <v>Kentucky Utilities Co_KY</v>
      </c>
      <c r="L1339" s="45" t="s">
        <v>2425</v>
      </c>
      <c r="M1339" s="45">
        <v>0</v>
      </c>
      <c r="N1339" s="45">
        <v>89184</v>
      </c>
      <c r="O1339" s="45">
        <v>2734</v>
      </c>
      <c r="P1339" s="45">
        <v>420219</v>
      </c>
      <c r="Q1339" s="45">
        <v>0</v>
      </c>
      <c r="R1339" s="45">
        <v>5489716</v>
      </c>
      <c r="S1339" s="45">
        <v>6842765</v>
      </c>
      <c r="T1339" s="45">
        <v>6194856</v>
      </c>
      <c r="U1339" s="45">
        <v>0</v>
      </c>
      <c r="V1339" s="45">
        <v>8.6034322999999997</v>
      </c>
      <c r="W1339" s="45">
        <v>5.6520865000000002</v>
      </c>
      <c r="X1339" s="45">
        <v>8.9857133000000005</v>
      </c>
      <c r="Y1339" s="46">
        <v>196698</v>
      </c>
      <c r="Z1339" s="46">
        <v>44634.035761143983</v>
      </c>
      <c r="AA1339" s="47">
        <f>_xlfn.XLOOKUP($E1339,Main_OG!$D$1:$D$766,Main_OG!AJ$1:AJ$766,"")</f>
        <v>78949302</v>
      </c>
      <c r="AB1339" s="47">
        <f>_xlfn.XLOOKUP($E1339,Main_OG!$D$1:$D$766,Main_OG!AK$1:AK$766,"")</f>
        <v>5447912.5999999996</v>
      </c>
      <c r="AC1339" s="47">
        <f>_xlfn.XLOOKUP($E1339,Main_OG!$D$1:$D$766,Main_OG!AL$1:AL$766,"")</f>
        <v>32153988</v>
      </c>
      <c r="AD1339" s="47">
        <f>_xlfn.XLOOKUP($E1339,Main_OG!$D$1:$D$766,Main_OG!AM$1:AM$766,"")</f>
        <v>0</v>
      </c>
    </row>
    <row r="1340" spans="1:30" x14ac:dyDescent="0.35">
      <c r="A1340" s="36" t="s">
        <v>2403</v>
      </c>
      <c r="B1340" s="45" t="s">
        <v>314</v>
      </c>
      <c r="C1340" s="45" t="s">
        <v>4440</v>
      </c>
      <c r="D1340" s="36" t="s">
        <v>2403</v>
      </c>
      <c r="E1340" s="36" t="str">
        <f t="shared" si="60"/>
        <v>2013_TN</v>
      </c>
      <c r="F1340" s="45">
        <v>2013</v>
      </c>
      <c r="G1340" s="45">
        <f>_xlfn.XLOOKUP(I1340,Main_OG!$B$1:$B$766,Main_OG!$O$1:$O$766,"")</f>
        <v>0</v>
      </c>
      <c r="H1340" s="45">
        <f>_xlfn.XLOOKUP(E1340,Main_OG!$D$1:$D$766,Main_OG!$J$1:$J$766,"")</f>
        <v>0</v>
      </c>
      <c r="I1340" s="45" t="s">
        <v>314</v>
      </c>
      <c r="J1340" s="45" t="str">
        <f t="shared" si="61"/>
        <v>Kentucky Utilities Co_TN</v>
      </c>
      <c r="K1340" s="45" t="str">
        <f t="shared" si="62"/>
        <v>Kentucky Utilities Co_TN</v>
      </c>
      <c r="L1340" s="45" t="s">
        <v>2426</v>
      </c>
      <c r="M1340" s="45">
        <v>0</v>
      </c>
      <c r="N1340" s="45">
        <v>0</v>
      </c>
      <c r="O1340" s="45">
        <v>0</v>
      </c>
      <c r="P1340" s="45">
        <v>4</v>
      </c>
      <c r="Q1340" s="45">
        <v>0</v>
      </c>
      <c r="R1340" s="45">
        <v>0</v>
      </c>
      <c r="S1340" s="45">
        <v>0</v>
      </c>
      <c r="T1340" s="45">
        <v>104</v>
      </c>
      <c r="U1340" s="45">
        <v>0</v>
      </c>
      <c r="V1340" s="45">
        <v>0</v>
      </c>
      <c r="W1340" s="45">
        <v>0</v>
      </c>
      <c r="X1340" s="45">
        <v>7.6923076999999997</v>
      </c>
      <c r="Y1340" s="46">
        <v>318347.90000000002</v>
      </c>
      <c r="Z1340" s="46">
        <v>48999.644909921481</v>
      </c>
      <c r="AA1340" s="47">
        <f>_xlfn.XLOOKUP($E1340,Main_OG!$D$1:$D$766,Main_OG!AJ$1:AJ$766,"")</f>
        <v>33869638</v>
      </c>
      <c r="AB1340" s="47">
        <f>_xlfn.XLOOKUP($E1340,Main_OG!$D$1:$D$766,Main_OG!AK$1:AK$766,"")</f>
        <v>509834</v>
      </c>
      <c r="AC1340" s="47">
        <f>_xlfn.XLOOKUP($E1340,Main_OG!$D$1:$D$766,Main_OG!AL$1:AL$766,"")</f>
        <v>76949922</v>
      </c>
      <c r="AD1340" s="47">
        <f>_xlfn.XLOOKUP($E1340,Main_OG!$D$1:$D$766,Main_OG!AM$1:AM$766,"")</f>
        <v>28493814</v>
      </c>
    </row>
    <row r="1341" spans="1:30" x14ac:dyDescent="0.35">
      <c r="A1341" s="36" t="s">
        <v>2403</v>
      </c>
      <c r="B1341" s="45" t="s">
        <v>219</v>
      </c>
      <c r="C1341" s="45" t="s">
        <v>4440</v>
      </c>
      <c r="D1341" s="36" t="s">
        <v>2403</v>
      </c>
      <c r="E1341" s="36" t="str">
        <f t="shared" si="60"/>
        <v>2013_VA</v>
      </c>
      <c r="F1341" s="45">
        <v>2013</v>
      </c>
      <c r="G1341" s="45">
        <f>_xlfn.XLOOKUP(I1341,Main_OG!$B$1:$B$766,Main_OG!$O$1:$O$766,"")</f>
        <v>1</v>
      </c>
      <c r="H1341" s="45">
        <f>_xlfn.XLOOKUP(E1341,Main_OG!$D$1:$D$766,Main_OG!$J$1:$J$766,"")</f>
        <v>1</v>
      </c>
      <c r="I1341" s="45" t="s">
        <v>219</v>
      </c>
      <c r="J1341" s="45" t="str">
        <f t="shared" si="61"/>
        <v>Kentucky Utilities Co_VA</v>
      </c>
      <c r="K1341" s="45" t="str">
        <f t="shared" si="62"/>
        <v>Kentucky Utilities Co_VA</v>
      </c>
      <c r="L1341" s="45" t="s">
        <v>2427</v>
      </c>
      <c r="M1341" s="45">
        <v>0</v>
      </c>
      <c r="N1341" s="45">
        <v>4512</v>
      </c>
      <c r="O1341" s="45">
        <v>85</v>
      </c>
      <c r="P1341" s="45">
        <v>24144</v>
      </c>
      <c r="Q1341" s="45">
        <v>0</v>
      </c>
      <c r="R1341" s="45">
        <v>269010</v>
      </c>
      <c r="S1341" s="45">
        <v>190880</v>
      </c>
      <c r="T1341" s="45">
        <v>402485</v>
      </c>
      <c r="U1341" s="45">
        <v>0</v>
      </c>
      <c r="V1341" s="45">
        <v>8.6368536000000002</v>
      </c>
      <c r="W1341" s="45">
        <v>7.3936504999999997</v>
      </c>
      <c r="X1341" s="45">
        <v>8.6097619000000005</v>
      </c>
      <c r="Y1341" s="46">
        <v>488741.3</v>
      </c>
      <c r="Z1341" s="46">
        <v>59199.31306983003</v>
      </c>
      <c r="AA1341" s="47">
        <f>_xlfn.XLOOKUP($E1341,Main_OG!$D$1:$D$766,Main_OG!AJ$1:AJ$766,"")</f>
        <v>19109332</v>
      </c>
      <c r="AB1341" s="47">
        <f>_xlfn.XLOOKUP($E1341,Main_OG!$D$1:$D$766,Main_OG!AK$1:AK$766,"")</f>
        <v>1084784</v>
      </c>
      <c r="AC1341" s="47">
        <f>_xlfn.XLOOKUP($E1341,Main_OG!$D$1:$D$766,Main_OG!AL$1:AL$766,"")</f>
        <v>344003840</v>
      </c>
      <c r="AD1341" s="47">
        <f>_xlfn.XLOOKUP($E1341,Main_OG!$D$1:$D$766,Main_OG!AM$1:AM$766,"")</f>
        <v>29326231</v>
      </c>
    </row>
    <row r="1342" spans="1:30" x14ac:dyDescent="0.35">
      <c r="A1342" s="36" t="s">
        <v>2403</v>
      </c>
      <c r="B1342" s="45" t="s">
        <v>490</v>
      </c>
      <c r="C1342" s="45" t="s">
        <v>4440</v>
      </c>
      <c r="D1342" s="36" t="s">
        <v>2403</v>
      </c>
      <c r="E1342" s="36" t="str">
        <f t="shared" si="60"/>
        <v>2014_KY</v>
      </c>
      <c r="F1342" s="45">
        <v>2014</v>
      </c>
      <c r="G1342" s="45">
        <f>_xlfn.XLOOKUP(I1342,Main_OG!$B$1:$B$766,Main_OG!$O$1:$O$766,"")</f>
        <v>0</v>
      </c>
      <c r="H1342" s="45">
        <f>_xlfn.XLOOKUP(E1342,Main_OG!$D$1:$D$766,Main_OG!$J$1:$J$766,"")</f>
        <v>0</v>
      </c>
      <c r="I1342" s="45" t="s">
        <v>490</v>
      </c>
      <c r="J1342" s="45" t="str">
        <f t="shared" si="61"/>
        <v>Kentucky Utilities Co_KY</v>
      </c>
      <c r="K1342" s="45" t="str">
        <f t="shared" si="62"/>
        <v>Kentucky Utilities Co_KY</v>
      </c>
      <c r="L1342" s="45" t="s">
        <v>2428</v>
      </c>
      <c r="M1342" s="45">
        <v>0</v>
      </c>
      <c r="N1342" s="45">
        <v>88797</v>
      </c>
      <c r="O1342" s="45">
        <v>2926</v>
      </c>
      <c r="P1342" s="45">
        <v>421974</v>
      </c>
      <c r="Q1342" s="45">
        <v>0</v>
      </c>
      <c r="R1342" s="45">
        <v>5483135</v>
      </c>
      <c r="S1342" s="45">
        <v>7070638</v>
      </c>
      <c r="T1342" s="45">
        <v>6334638</v>
      </c>
      <c r="U1342" s="45">
        <v>0</v>
      </c>
      <c r="V1342" s="45">
        <v>9.0254024000000008</v>
      </c>
      <c r="W1342" s="45">
        <v>5.9342452999999997</v>
      </c>
      <c r="X1342" s="45">
        <v>9.3333668000000003</v>
      </c>
      <c r="Y1342" s="46">
        <v>196795.8</v>
      </c>
      <c r="Z1342" s="46">
        <v>44554.257739203509</v>
      </c>
      <c r="AA1342" s="47">
        <f>_xlfn.XLOOKUP($E1342,Main_OG!$D$1:$D$766,Main_OG!AJ$1:AJ$766,"")</f>
        <v>78427514</v>
      </c>
      <c r="AB1342" s="47">
        <f>_xlfn.XLOOKUP($E1342,Main_OG!$D$1:$D$766,Main_OG!AK$1:AK$766,"")</f>
        <v>4504358</v>
      </c>
      <c r="AC1342" s="47">
        <f>_xlfn.XLOOKUP($E1342,Main_OG!$D$1:$D$766,Main_OG!AL$1:AL$766,"")</f>
        <v>57223628</v>
      </c>
      <c r="AD1342" s="47">
        <f>_xlfn.XLOOKUP($E1342,Main_OG!$D$1:$D$766,Main_OG!AM$1:AM$766,"")</f>
        <v>0</v>
      </c>
    </row>
    <row r="1343" spans="1:30" x14ac:dyDescent="0.35">
      <c r="A1343" s="36" t="s">
        <v>2403</v>
      </c>
      <c r="B1343" s="45" t="s">
        <v>314</v>
      </c>
      <c r="C1343" s="45" t="s">
        <v>4440</v>
      </c>
      <c r="D1343" s="36" t="s">
        <v>2403</v>
      </c>
      <c r="E1343" s="36" t="str">
        <f t="shared" si="60"/>
        <v>2014_TN</v>
      </c>
      <c r="F1343" s="45">
        <v>2014</v>
      </c>
      <c r="G1343" s="45">
        <f>_xlfn.XLOOKUP(I1343,Main_OG!$B$1:$B$766,Main_OG!$O$1:$O$766,"")</f>
        <v>0</v>
      </c>
      <c r="H1343" s="45">
        <f>_xlfn.XLOOKUP(E1343,Main_OG!$D$1:$D$766,Main_OG!$J$1:$J$766,"")</f>
        <v>0</v>
      </c>
      <c r="I1343" s="45" t="s">
        <v>314</v>
      </c>
      <c r="J1343" s="45" t="str">
        <f t="shared" si="61"/>
        <v>Kentucky Utilities Co_TN</v>
      </c>
      <c r="K1343" s="45" t="str">
        <f t="shared" si="62"/>
        <v>Kentucky Utilities Co_TN</v>
      </c>
      <c r="L1343" s="45" t="s">
        <v>2429</v>
      </c>
      <c r="M1343" s="45">
        <v>0</v>
      </c>
      <c r="N1343" s="45">
        <v>0</v>
      </c>
      <c r="O1343" s="45">
        <v>0</v>
      </c>
      <c r="P1343" s="45">
        <v>4</v>
      </c>
      <c r="Q1343" s="45">
        <v>0</v>
      </c>
      <c r="R1343" s="45">
        <v>0</v>
      </c>
      <c r="S1343" s="45">
        <v>0</v>
      </c>
      <c r="T1343" s="45">
        <v>104</v>
      </c>
      <c r="U1343" s="45">
        <v>0</v>
      </c>
      <c r="V1343" s="45">
        <v>0</v>
      </c>
      <c r="W1343" s="45">
        <v>0</v>
      </c>
      <c r="X1343" s="45">
        <v>7.6923076999999997</v>
      </c>
      <c r="Y1343" s="46">
        <v>323879.59999999998</v>
      </c>
      <c r="Z1343" s="46">
        <v>49487.937949615691</v>
      </c>
      <c r="AA1343" s="47">
        <f>_xlfn.XLOOKUP($E1343,Main_OG!$D$1:$D$766,Main_OG!AJ$1:AJ$766,"")</f>
        <v>35493536</v>
      </c>
      <c r="AB1343" s="47">
        <f>_xlfn.XLOOKUP($E1343,Main_OG!$D$1:$D$766,Main_OG!AK$1:AK$766,"")</f>
        <v>698642</v>
      </c>
      <c r="AC1343" s="47">
        <f>_xlfn.XLOOKUP($E1343,Main_OG!$D$1:$D$766,Main_OG!AL$1:AL$766,"")</f>
        <v>93554700</v>
      </c>
      <c r="AD1343" s="47">
        <f>_xlfn.XLOOKUP($E1343,Main_OG!$D$1:$D$766,Main_OG!AM$1:AM$766,"")</f>
        <v>27670006</v>
      </c>
    </row>
    <row r="1344" spans="1:30" x14ac:dyDescent="0.35">
      <c r="A1344" s="36" t="s">
        <v>2403</v>
      </c>
      <c r="B1344" s="45" t="s">
        <v>219</v>
      </c>
      <c r="C1344" s="45" t="s">
        <v>4440</v>
      </c>
      <c r="D1344" s="36" t="s">
        <v>2403</v>
      </c>
      <c r="E1344" s="36" t="str">
        <f t="shared" si="60"/>
        <v>2014_VA</v>
      </c>
      <c r="F1344" s="45">
        <v>2014</v>
      </c>
      <c r="G1344" s="45">
        <f>_xlfn.XLOOKUP(I1344,Main_OG!$B$1:$B$766,Main_OG!$O$1:$O$766,"")</f>
        <v>1</v>
      </c>
      <c r="H1344" s="45">
        <f>_xlfn.XLOOKUP(E1344,Main_OG!$D$1:$D$766,Main_OG!$J$1:$J$766,"")</f>
        <v>1</v>
      </c>
      <c r="I1344" s="45" t="s">
        <v>219</v>
      </c>
      <c r="J1344" s="45" t="str">
        <f t="shared" si="61"/>
        <v>Kentucky Utilities Co_VA</v>
      </c>
      <c r="K1344" s="45" t="str">
        <f t="shared" si="62"/>
        <v>Kentucky Utilities Co_VA</v>
      </c>
      <c r="L1344" s="45" t="s">
        <v>2430</v>
      </c>
      <c r="M1344" s="45">
        <v>0</v>
      </c>
      <c r="N1344" s="45">
        <v>4542</v>
      </c>
      <c r="O1344" s="45">
        <v>85</v>
      </c>
      <c r="P1344" s="45">
        <v>23899</v>
      </c>
      <c r="Q1344" s="45">
        <v>0</v>
      </c>
      <c r="R1344" s="45">
        <v>265015</v>
      </c>
      <c r="S1344" s="45">
        <v>165047</v>
      </c>
      <c r="T1344" s="45">
        <v>406071</v>
      </c>
      <c r="U1344" s="45">
        <v>0</v>
      </c>
      <c r="V1344" s="45">
        <v>9.7205819000000009</v>
      </c>
      <c r="W1344" s="45">
        <v>8.3242954999999998</v>
      </c>
      <c r="X1344" s="45">
        <v>9.8059206000000003</v>
      </c>
      <c r="Y1344" s="46">
        <v>488918.6</v>
      </c>
      <c r="Z1344" s="46">
        <v>58796.550509113782</v>
      </c>
      <c r="AA1344" s="47">
        <f>_xlfn.XLOOKUP($E1344,Main_OG!$D$1:$D$766,Main_OG!AJ$1:AJ$766,"")</f>
        <v>18562700</v>
      </c>
      <c r="AB1344" s="47">
        <f>_xlfn.XLOOKUP($E1344,Main_OG!$D$1:$D$766,Main_OG!AK$1:AK$766,"")</f>
        <v>4217418</v>
      </c>
      <c r="AC1344" s="47">
        <f>_xlfn.XLOOKUP($E1344,Main_OG!$D$1:$D$766,Main_OG!AL$1:AL$766,"")</f>
        <v>319620480</v>
      </c>
      <c r="AD1344" s="47">
        <f>_xlfn.XLOOKUP($E1344,Main_OG!$D$1:$D$766,Main_OG!AM$1:AM$766,"")</f>
        <v>30220977</v>
      </c>
    </row>
    <row r="1345" spans="1:30" x14ac:dyDescent="0.35">
      <c r="A1345" s="36" t="s">
        <v>2403</v>
      </c>
      <c r="B1345" s="45" t="s">
        <v>490</v>
      </c>
      <c r="C1345" s="45" t="s">
        <v>4440</v>
      </c>
      <c r="D1345" s="36" t="s">
        <v>2403</v>
      </c>
      <c r="E1345" s="36" t="str">
        <f t="shared" si="60"/>
        <v>2015_KY</v>
      </c>
      <c r="F1345" s="45">
        <v>2015</v>
      </c>
      <c r="G1345" s="45">
        <f>_xlfn.XLOOKUP(I1345,Main_OG!$B$1:$B$766,Main_OG!$O$1:$O$766,"")</f>
        <v>0</v>
      </c>
      <c r="H1345" s="45">
        <f>_xlfn.XLOOKUP(E1345,Main_OG!$D$1:$D$766,Main_OG!$J$1:$J$766,"")</f>
        <v>0</v>
      </c>
      <c r="I1345" s="45" t="s">
        <v>490</v>
      </c>
      <c r="J1345" s="45" t="str">
        <f t="shared" si="61"/>
        <v>Kentucky Utilities Co_KY</v>
      </c>
      <c r="K1345" s="45" t="str">
        <f t="shared" si="62"/>
        <v>Kentucky Utilities Co_KY</v>
      </c>
      <c r="L1345" s="45" t="s">
        <v>2431</v>
      </c>
      <c r="M1345" s="45">
        <v>0</v>
      </c>
      <c r="N1345" s="45">
        <v>89031</v>
      </c>
      <c r="O1345" s="45">
        <v>2969</v>
      </c>
      <c r="P1345" s="45">
        <v>423952</v>
      </c>
      <c r="Q1345" s="45">
        <v>0</v>
      </c>
      <c r="R1345" s="45">
        <v>5400365</v>
      </c>
      <c r="S1345" s="45">
        <v>6883841</v>
      </c>
      <c r="T1345" s="45">
        <v>5995219</v>
      </c>
      <c r="U1345" s="45">
        <v>0</v>
      </c>
      <c r="V1345" s="45">
        <v>9.1673804000000008</v>
      </c>
      <c r="W1345" s="45">
        <v>6.0830719000000002</v>
      </c>
      <c r="X1345" s="45">
        <v>9.6111585000000002</v>
      </c>
      <c r="Y1345" s="46">
        <v>199487.1</v>
      </c>
      <c r="Z1345" s="46">
        <v>45039.834044007781</v>
      </c>
      <c r="AA1345" s="47">
        <f>_xlfn.XLOOKUP($E1345,Main_OG!$D$1:$D$766,Main_OG!AJ$1:AJ$766,"")</f>
        <v>68761688</v>
      </c>
      <c r="AB1345" s="47">
        <f>_xlfn.XLOOKUP($E1345,Main_OG!$D$1:$D$766,Main_OG!AK$1:AK$766,"")</f>
        <v>4173780</v>
      </c>
      <c r="AC1345" s="47">
        <f>_xlfn.XLOOKUP($E1345,Main_OG!$D$1:$D$766,Main_OG!AL$1:AL$766,"")</f>
        <v>107006392</v>
      </c>
      <c r="AD1345" s="47">
        <f>_xlfn.XLOOKUP($E1345,Main_OG!$D$1:$D$766,Main_OG!AM$1:AM$766,"")</f>
        <v>0</v>
      </c>
    </row>
    <row r="1346" spans="1:30" x14ac:dyDescent="0.35">
      <c r="A1346" s="36" t="s">
        <v>2403</v>
      </c>
      <c r="B1346" s="45" t="s">
        <v>314</v>
      </c>
      <c r="C1346" s="45" t="s">
        <v>4440</v>
      </c>
      <c r="D1346" s="36" t="s">
        <v>2403</v>
      </c>
      <c r="E1346" s="36" t="str">
        <f t="shared" ref="E1346:E1409" si="63">_xlfn.CONCAT(F1346,"_",I1346)</f>
        <v>2015_TN</v>
      </c>
      <c r="F1346" s="45">
        <v>2015</v>
      </c>
      <c r="G1346" s="45">
        <f>_xlfn.XLOOKUP(I1346,Main_OG!$B$1:$B$766,Main_OG!$O$1:$O$766,"")</f>
        <v>0</v>
      </c>
      <c r="H1346" s="45">
        <f>_xlfn.XLOOKUP(E1346,Main_OG!$D$1:$D$766,Main_OG!$J$1:$J$766,"")</f>
        <v>0</v>
      </c>
      <c r="I1346" s="45" t="s">
        <v>314</v>
      </c>
      <c r="J1346" s="45" t="str">
        <f t="shared" ref="J1346:J1409" si="64">_xlfn.CONCAT(A1346,"_",B1346)</f>
        <v>Kentucky Utilities Co_TN</v>
      </c>
      <c r="K1346" s="45" t="str">
        <f t="shared" ref="K1346:K1409" si="65">_xlfn.CONCAT(D1346,"_",B1346)</f>
        <v>Kentucky Utilities Co_TN</v>
      </c>
      <c r="L1346" s="45" t="s">
        <v>2432</v>
      </c>
      <c r="M1346" s="45">
        <v>0</v>
      </c>
      <c r="N1346" s="45">
        <v>0</v>
      </c>
      <c r="O1346" s="45">
        <v>0</v>
      </c>
      <c r="P1346" s="45">
        <v>4</v>
      </c>
      <c r="Q1346" s="45">
        <v>0</v>
      </c>
      <c r="R1346" s="45">
        <v>0</v>
      </c>
      <c r="S1346" s="45">
        <v>0</v>
      </c>
      <c r="T1346" s="45">
        <v>96</v>
      </c>
      <c r="U1346" s="45">
        <v>0</v>
      </c>
      <c r="V1346" s="45">
        <v>0</v>
      </c>
      <c r="W1346" s="45">
        <v>0</v>
      </c>
      <c r="X1346" s="45">
        <v>7.2916667000000004</v>
      </c>
      <c r="Y1346" s="46">
        <v>335461.09999999998</v>
      </c>
      <c r="Z1346" s="46">
        <v>50863.244035119271</v>
      </c>
      <c r="AA1346" s="47">
        <f>_xlfn.XLOOKUP($E1346,Main_OG!$D$1:$D$766,Main_OG!AJ$1:AJ$766,"")</f>
        <v>29723412</v>
      </c>
      <c r="AB1346" s="47">
        <f>_xlfn.XLOOKUP($E1346,Main_OG!$D$1:$D$766,Main_OG!AK$1:AK$766,"")</f>
        <v>527122</v>
      </c>
      <c r="AC1346" s="47">
        <f>_xlfn.XLOOKUP($E1346,Main_OG!$D$1:$D$766,Main_OG!AL$1:AL$766,"")</f>
        <v>143840350</v>
      </c>
      <c r="AD1346" s="47">
        <f>_xlfn.XLOOKUP($E1346,Main_OG!$D$1:$D$766,Main_OG!AM$1:AM$766,"")</f>
        <v>24960472</v>
      </c>
    </row>
    <row r="1347" spans="1:30" x14ac:dyDescent="0.35">
      <c r="A1347" s="36" t="s">
        <v>2403</v>
      </c>
      <c r="B1347" s="45" t="s">
        <v>219</v>
      </c>
      <c r="C1347" s="45" t="s">
        <v>4440</v>
      </c>
      <c r="D1347" s="36" t="s">
        <v>2403</v>
      </c>
      <c r="E1347" s="36" t="str">
        <f t="shared" si="63"/>
        <v>2015_VA</v>
      </c>
      <c r="F1347" s="45">
        <v>2015</v>
      </c>
      <c r="G1347" s="45">
        <f>_xlfn.XLOOKUP(I1347,Main_OG!$B$1:$B$766,Main_OG!$O$1:$O$766,"")</f>
        <v>1</v>
      </c>
      <c r="H1347" s="45">
        <f>_xlfn.XLOOKUP(E1347,Main_OG!$D$1:$D$766,Main_OG!$J$1:$J$766,"")</f>
        <v>1</v>
      </c>
      <c r="I1347" s="45" t="s">
        <v>219</v>
      </c>
      <c r="J1347" s="45" t="str">
        <f t="shared" si="64"/>
        <v>Kentucky Utilities Co_VA</v>
      </c>
      <c r="K1347" s="45" t="str">
        <f t="shared" si="65"/>
        <v>Kentucky Utilities Co_VA</v>
      </c>
      <c r="L1347" s="45" t="s">
        <v>2433</v>
      </c>
      <c r="M1347" s="45">
        <v>0</v>
      </c>
      <c r="N1347" s="45">
        <v>4551</v>
      </c>
      <c r="O1347" s="45">
        <v>85</v>
      </c>
      <c r="P1347" s="45">
        <v>23715</v>
      </c>
      <c r="Q1347" s="45">
        <v>0</v>
      </c>
      <c r="R1347" s="45">
        <v>267613</v>
      </c>
      <c r="S1347" s="45">
        <v>125925</v>
      </c>
      <c r="T1347" s="45">
        <v>373336</v>
      </c>
      <c r="U1347" s="45">
        <v>0</v>
      </c>
      <c r="V1347" s="45">
        <v>9.3347482999999993</v>
      </c>
      <c r="W1347" s="45">
        <v>8.5137979000000001</v>
      </c>
      <c r="X1347" s="45">
        <v>9.5586816999999993</v>
      </c>
      <c r="Y1347" s="46">
        <v>498943.6</v>
      </c>
      <c r="Z1347" s="46">
        <v>59630.158009098035</v>
      </c>
      <c r="AA1347" s="47">
        <f>_xlfn.XLOOKUP($E1347,Main_OG!$D$1:$D$766,Main_OG!AJ$1:AJ$766,"")</f>
        <v>15173416</v>
      </c>
      <c r="AB1347" s="47">
        <f>_xlfn.XLOOKUP($E1347,Main_OG!$D$1:$D$766,Main_OG!AK$1:AK$766,"")</f>
        <v>3813432</v>
      </c>
      <c r="AC1347" s="47">
        <f>_xlfn.XLOOKUP($E1347,Main_OG!$D$1:$D$766,Main_OG!AL$1:AL$766,"")</f>
        <v>489519032</v>
      </c>
      <c r="AD1347" s="47">
        <f>_xlfn.XLOOKUP($E1347,Main_OG!$D$1:$D$766,Main_OG!AM$1:AM$766,"")</f>
        <v>28060358</v>
      </c>
    </row>
    <row r="1348" spans="1:30" x14ac:dyDescent="0.35">
      <c r="A1348" s="36" t="s">
        <v>2403</v>
      </c>
      <c r="B1348" s="45" t="s">
        <v>490</v>
      </c>
      <c r="C1348" s="45" t="s">
        <v>4440</v>
      </c>
      <c r="D1348" s="36" t="s">
        <v>2403</v>
      </c>
      <c r="E1348" s="36" t="str">
        <f t="shared" si="63"/>
        <v>2016_KY</v>
      </c>
      <c r="F1348" s="45">
        <v>2016</v>
      </c>
      <c r="G1348" s="45">
        <f>_xlfn.XLOOKUP(I1348,Main_OG!$B$1:$B$766,Main_OG!$O$1:$O$766,"")</f>
        <v>0</v>
      </c>
      <c r="H1348" s="45">
        <f>_xlfn.XLOOKUP(E1348,Main_OG!$D$1:$D$766,Main_OG!$J$1:$J$766,"")</f>
        <v>0</v>
      </c>
      <c r="I1348" s="45" t="s">
        <v>490</v>
      </c>
      <c r="J1348" s="45" t="str">
        <f t="shared" si="64"/>
        <v>Kentucky Utilities Co_KY</v>
      </c>
      <c r="K1348" s="45" t="str">
        <f t="shared" si="65"/>
        <v>Kentucky Utilities Co_KY</v>
      </c>
      <c r="L1348" s="45" t="s">
        <v>2434</v>
      </c>
      <c r="M1348" s="45">
        <v>0</v>
      </c>
      <c r="N1348" s="45">
        <v>89776</v>
      </c>
      <c r="O1348" s="45">
        <v>2842</v>
      </c>
      <c r="P1348" s="45">
        <v>426225</v>
      </c>
      <c r="Q1348" s="45">
        <v>0</v>
      </c>
      <c r="R1348" s="45">
        <v>5463110</v>
      </c>
      <c r="S1348" s="45">
        <v>6635068</v>
      </c>
      <c r="T1348" s="45">
        <v>6047873</v>
      </c>
      <c r="U1348" s="45">
        <v>0</v>
      </c>
      <c r="V1348" s="45">
        <v>9.3518161000000006</v>
      </c>
      <c r="W1348" s="45">
        <v>6.1261377000000001</v>
      </c>
      <c r="X1348" s="45">
        <v>9.8671036999999995</v>
      </c>
      <c r="Y1348" s="46">
        <v>201007.2</v>
      </c>
      <c r="Z1348" s="46">
        <v>45268.772017063689</v>
      </c>
      <c r="AA1348" s="47">
        <f>_xlfn.XLOOKUP($E1348,Main_OG!$D$1:$D$766,Main_OG!AJ$1:AJ$766,"")</f>
        <v>63717656</v>
      </c>
      <c r="AB1348" s="47">
        <f>_xlfn.XLOOKUP($E1348,Main_OG!$D$1:$D$766,Main_OG!AK$1:AK$766,"")</f>
        <v>4808670</v>
      </c>
      <c r="AC1348" s="47">
        <f>_xlfn.XLOOKUP($E1348,Main_OG!$D$1:$D$766,Main_OG!AL$1:AL$766,"")</f>
        <v>134772060</v>
      </c>
      <c r="AD1348" s="47">
        <f>_xlfn.XLOOKUP($E1348,Main_OG!$D$1:$D$766,Main_OG!AM$1:AM$766,"")</f>
        <v>0</v>
      </c>
    </row>
    <row r="1349" spans="1:30" x14ac:dyDescent="0.35">
      <c r="A1349" s="36" t="s">
        <v>2403</v>
      </c>
      <c r="B1349" s="45" t="s">
        <v>314</v>
      </c>
      <c r="C1349" s="45" t="s">
        <v>4440</v>
      </c>
      <c r="D1349" s="36" t="s">
        <v>2403</v>
      </c>
      <c r="E1349" s="36" t="str">
        <f t="shared" si="63"/>
        <v>2016_TN</v>
      </c>
      <c r="F1349" s="45">
        <v>2016</v>
      </c>
      <c r="G1349" s="45">
        <f>_xlfn.XLOOKUP(I1349,Main_OG!$B$1:$B$766,Main_OG!$O$1:$O$766,"")</f>
        <v>0</v>
      </c>
      <c r="H1349" s="45">
        <f>_xlfn.XLOOKUP(E1349,Main_OG!$D$1:$D$766,Main_OG!$J$1:$J$766,"")</f>
        <v>0</v>
      </c>
      <c r="I1349" s="45" t="s">
        <v>314</v>
      </c>
      <c r="J1349" s="45" t="str">
        <f t="shared" si="64"/>
        <v>Kentucky Utilities Co_TN</v>
      </c>
      <c r="K1349" s="45" t="str">
        <f t="shared" si="65"/>
        <v>Kentucky Utilities Co_TN</v>
      </c>
      <c r="L1349" s="45" t="s">
        <v>2435</v>
      </c>
      <c r="M1349" s="45">
        <v>0</v>
      </c>
      <c r="N1349" s="45">
        <v>0</v>
      </c>
      <c r="O1349" s="45">
        <v>0</v>
      </c>
      <c r="P1349" s="45">
        <v>4</v>
      </c>
      <c r="Q1349" s="45">
        <v>0</v>
      </c>
      <c r="R1349" s="45">
        <v>0</v>
      </c>
      <c r="S1349" s="45">
        <v>0</v>
      </c>
      <c r="T1349" s="45">
        <v>85</v>
      </c>
      <c r="U1349" s="45">
        <v>0</v>
      </c>
      <c r="V1349" s="45">
        <v>0</v>
      </c>
      <c r="W1349" s="45">
        <v>0</v>
      </c>
      <c r="X1349" s="45">
        <v>7.4117647</v>
      </c>
      <c r="Y1349" s="46">
        <v>343544.9</v>
      </c>
      <c r="Z1349" s="46">
        <v>51650.968678646219</v>
      </c>
      <c r="AA1349" s="47">
        <f>_xlfn.XLOOKUP($E1349,Main_OG!$D$1:$D$766,Main_OG!AJ$1:AJ$766,"")</f>
        <v>31241686</v>
      </c>
      <c r="AB1349" s="47">
        <f>_xlfn.XLOOKUP($E1349,Main_OG!$D$1:$D$766,Main_OG!AK$1:AK$766,"")</f>
        <v>473438</v>
      </c>
      <c r="AC1349" s="47">
        <f>_xlfn.XLOOKUP($E1349,Main_OG!$D$1:$D$766,Main_OG!AL$1:AL$766,"")</f>
        <v>180396428</v>
      </c>
      <c r="AD1349" s="47">
        <f>_xlfn.XLOOKUP($E1349,Main_OG!$D$1:$D$766,Main_OG!AM$1:AM$766,"")</f>
        <v>29578086</v>
      </c>
    </row>
    <row r="1350" spans="1:30" x14ac:dyDescent="0.35">
      <c r="A1350" s="36" t="s">
        <v>2403</v>
      </c>
      <c r="B1350" s="45" t="s">
        <v>219</v>
      </c>
      <c r="C1350" s="45" t="s">
        <v>4440</v>
      </c>
      <c r="D1350" s="36" t="s">
        <v>2403</v>
      </c>
      <c r="E1350" s="36" t="str">
        <f t="shared" si="63"/>
        <v>2016_VA</v>
      </c>
      <c r="F1350" s="45">
        <v>2016</v>
      </c>
      <c r="G1350" s="45">
        <f>_xlfn.XLOOKUP(I1350,Main_OG!$B$1:$B$766,Main_OG!$O$1:$O$766,"")</f>
        <v>1</v>
      </c>
      <c r="H1350" s="45">
        <f>_xlfn.XLOOKUP(E1350,Main_OG!$D$1:$D$766,Main_OG!$J$1:$J$766,"")</f>
        <v>1</v>
      </c>
      <c r="I1350" s="45" t="s">
        <v>219</v>
      </c>
      <c r="J1350" s="45" t="str">
        <f t="shared" si="64"/>
        <v>Kentucky Utilities Co_VA</v>
      </c>
      <c r="K1350" s="45" t="str">
        <f t="shared" si="65"/>
        <v>Kentucky Utilities Co_VA</v>
      </c>
      <c r="L1350" s="45" t="s">
        <v>2436</v>
      </c>
      <c r="M1350" s="45">
        <v>0</v>
      </c>
      <c r="N1350" s="45">
        <v>4527</v>
      </c>
      <c r="O1350" s="45">
        <v>79</v>
      </c>
      <c r="P1350" s="45">
        <v>23616</v>
      </c>
      <c r="Q1350" s="45">
        <v>0</v>
      </c>
      <c r="R1350" s="45">
        <v>267680</v>
      </c>
      <c r="S1350" s="45">
        <v>98854</v>
      </c>
      <c r="T1350" s="45">
        <v>368694</v>
      </c>
      <c r="U1350" s="45">
        <v>0</v>
      </c>
      <c r="V1350" s="45">
        <v>9.4089211000000006</v>
      </c>
      <c r="W1350" s="45">
        <v>9.3292128000000005</v>
      </c>
      <c r="X1350" s="45">
        <v>10.050421</v>
      </c>
      <c r="Y1350" s="46">
        <v>505107.7</v>
      </c>
      <c r="Z1350" s="46">
        <v>60005.778334121955</v>
      </c>
      <c r="AA1350" s="47">
        <f>_xlfn.XLOOKUP($E1350,Main_OG!$D$1:$D$766,Main_OG!AJ$1:AJ$766,"")</f>
        <v>15040948</v>
      </c>
      <c r="AB1350" s="47">
        <f>_xlfn.XLOOKUP($E1350,Main_OG!$D$1:$D$766,Main_OG!AK$1:AK$766,"")</f>
        <v>1973510</v>
      </c>
      <c r="AC1350" s="47">
        <f>_xlfn.XLOOKUP($E1350,Main_OG!$D$1:$D$766,Main_OG!AL$1:AL$766,"")</f>
        <v>596204680</v>
      </c>
      <c r="AD1350" s="47">
        <f>_xlfn.XLOOKUP($E1350,Main_OG!$D$1:$D$766,Main_OG!AM$1:AM$766,"")</f>
        <v>29731895</v>
      </c>
    </row>
    <row r="1351" spans="1:30" x14ac:dyDescent="0.35">
      <c r="A1351" s="36" t="s">
        <v>2403</v>
      </c>
      <c r="B1351" s="45" t="s">
        <v>490</v>
      </c>
      <c r="C1351" s="45" t="s">
        <v>4440</v>
      </c>
      <c r="D1351" s="36" t="s">
        <v>2403</v>
      </c>
      <c r="E1351" s="36" t="str">
        <f t="shared" si="63"/>
        <v>2017_KY</v>
      </c>
      <c r="F1351" s="45">
        <v>2017</v>
      </c>
      <c r="G1351" s="45">
        <f>_xlfn.XLOOKUP(I1351,Main_OG!$B$1:$B$766,Main_OG!$O$1:$O$766,"")</f>
        <v>0</v>
      </c>
      <c r="H1351" s="45">
        <f>_xlfn.XLOOKUP(E1351,Main_OG!$D$1:$D$766,Main_OG!$J$1:$J$766,"")</f>
        <v>0</v>
      </c>
      <c r="I1351" s="45" t="s">
        <v>490</v>
      </c>
      <c r="J1351" s="45" t="str">
        <f t="shared" si="64"/>
        <v>Kentucky Utilities Co_KY</v>
      </c>
      <c r="K1351" s="45" t="str">
        <f t="shared" si="65"/>
        <v>Kentucky Utilities Co_KY</v>
      </c>
      <c r="L1351" s="45" t="s">
        <v>2437</v>
      </c>
      <c r="M1351" s="45">
        <v>0</v>
      </c>
      <c r="N1351" s="45">
        <v>90442</v>
      </c>
      <c r="O1351" s="45">
        <v>2662</v>
      </c>
      <c r="P1351" s="45">
        <v>429407</v>
      </c>
      <c r="Q1351" s="45">
        <v>0</v>
      </c>
      <c r="R1351" s="45">
        <v>5329279</v>
      </c>
      <c r="S1351" s="45">
        <v>6499019</v>
      </c>
      <c r="T1351" s="45">
        <v>5698116</v>
      </c>
      <c r="U1351" s="45">
        <v>0</v>
      </c>
      <c r="V1351" s="45">
        <v>9.7561996999999998</v>
      </c>
      <c r="W1351" s="45">
        <v>6.2663734</v>
      </c>
      <c r="X1351" s="45">
        <v>10.294333999999999</v>
      </c>
      <c r="Y1351" s="46">
        <v>203564</v>
      </c>
      <c r="Z1351" s="46">
        <v>45687.327604200567</v>
      </c>
      <c r="AA1351" s="47">
        <f>_xlfn.XLOOKUP($E1351,Main_OG!$D$1:$D$766,Main_OG!AJ$1:AJ$766,"")</f>
        <v>54968734</v>
      </c>
      <c r="AB1351" s="47">
        <f>_xlfn.XLOOKUP($E1351,Main_OG!$D$1:$D$766,Main_OG!AK$1:AK$766,"")</f>
        <v>2039610</v>
      </c>
      <c r="AC1351" s="47">
        <f>_xlfn.XLOOKUP($E1351,Main_OG!$D$1:$D$766,Main_OG!AL$1:AL$766,"")</f>
        <v>164339300</v>
      </c>
      <c r="AD1351" s="47">
        <f>_xlfn.XLOOKUP($E1351,Main_OG!$D$1:$D$766,Main_OG!AM$1:AM$766,"")</f>
        <v>0</v>
      </c>
    </row>
    <row r="1352" spans="1:30" x14ac:dyDescent="0.35">
      <c r="A1352" s="36" t="s">
        <v>2403</v>
      </c>
      <c r="B1352" s="45" t="s">
        <v>314</v>
      </c>
      <c r="C1352" s="45" t="s">
        <v>4440</v>
      </c>
      <c r="D1352" s="36" t="s">
        <v>2403</v>
      </c>
      <c r="E1352" s="36" t="str">
        <f t="shared" si="63"/>
        <v>2017_TN</v>
      </c>
      <c r="F1352" s="45">
        <v>2017</v>
      </c>
      <c r="G1352" s="45">
        <f>_xlfn.XLOOKUP(I1352,Main_OG!$B$1:$B$766,Main_OG!$O$1:$O$766,"")</f>
        <v>0</v>
      </c>
      <c r="H1352" s="45">
        <f>_xlfn.XLOOKUP(E1352,Main_OG!$D$1:$D$766,Main_OG!$J$1:$J$766,"")</f>
        <v>0</v>
      </c>
      <c r="I1352" s="45" t="s">
        <v>314</v>
      </c>
      <c r="J1352" s="45" t="str">
        <f t="shared" si="64"/>
        <v>Kentucky Utilities Co_TN</v>
      </c>
      <c r="K1352" s="45" t="str">
        <f t="shared" si="65"/>
        <v>Kentucky Utilities Co_TN</v>
      </c>
      <c r="L1352" s="45" t="s">
        <v>2438</v>
      </c>
      <c r="M1352" s="45">
        <v>0</v>
      </c>
      <c r="N1352" s="45">
        <v>0</v>
      </c>
      <c r="O1352" s="45">
        <v>0</v>
      </c>
      <c r="P1352" s="45">
        <v>4</v>
      </c>
      <c r="Q1352" s="45">
        <v>0</v>
      </c>
      <c r="R1352" s="45">
        <v>0</v>
      </c>
      <c r="S1352" s="45">
        <v>0</v>
      </c>
      <c r="T1352" s="45">
        <v>78</v>
      </c>
      <c r="U1352" s="45">
        <v>0</v>
      </c>
      <c r="V1352" s="45">
        <v>0</v>
      </c>
      <c r="W1352" s="45">
        <v>0</v>
      </c>
      <c r="X1352" s="45">
        <v>7.3076923000000003</v>
      </c>
      <c r="Y1352" s="46">
        <v>355417.5</v>
      </c>
      <c r="Z1352" s="46">
        <v>52930.876929409715</v>
      </c>
      <c r="AA1352" s="47">
        <f>_xlfn.XLOOKUP($E1352,Main_OG!$D$1:$D$766,Main_OG!AJ$1:AJ$766,"")</f>
        <v>28548720</v>
      </c>
      <c r="AB1352" s="47">
        <f>_xlfn.XLOOKUP($E1352,Main_OG!$D$1:$D$766,Main_OG!AK$1:AK$766,"")</f>
        <v>485560</v>
      </c>
      <c r="AC1352" s="47">
        <f>_xlfn.XLOOKUP($E1352,Main_OG!$D$1:$D$766,Main_OG!AL$1:AL$766,"")</f>
        <v>156967704</v>
      </c>
      <c r="AD1352" s="47">
        <f>_xlfn.XLOOKUP($E1352,Main_OG!$D$1:$D$766,Main_OG!AM$1:AM$766,"")</f>
        <v>31817502</v>
      </c>
    </row>
    <row r="1353" spans="1:30" x14ac:dyDescent="0.35">
      <c r="A1353" s="36" t="s">
        <v>2403</v>
      </c>
      <c r="B1353" s="45" t="s">
        <v>219</v>
      </c>
      <c r="C1353" s="45" t="s">
        <v>4440</v>
      </c>
      <c r="D1353" s="36" t="s">
        <v>2403</v>
      </c>
      <c r="E1353" s="36" t="str">
        <f t="shared" si="63"/>
        <v>2017_VA</v>
      </c>
      <c r="F1353" s="45">
        <v>2017</v>
      </c>
      <c r="G1353" s="45">
        <f>_xlfn.XLOOKUP(I1353,Main_OG!$B$1:$B$766,Main_OG!$O$1:$O$766,"")</f>
        <v>1</v>
      </c>
      <c r="H1353" s="45">
        <f>_xlfn.XLOOKUP(E1353,Main_OG!$D$1:$D$766,Main_OG!$J$1:$J$766,"")</f>
        <v>1</v>
      </c>
      <c r="I1353" s="45" t="s">
        <v>219</v>
      </c>
      <c r="J1353" s="45" t="str">
        <f t="shared" si="64"/>
        <v>Kentucky Utilities Co_VA</v>
      </c>
      <c r="K1353" s="45" t="str">
        <f t="shared" si="65"/>
        <v>Kentucky Utilities Co_VA</v>
      </c>
      <c r="L1353" s="45" t="s">
        <v>2439</v>
      </c>
      <c r="M1353" s="45">
        <v>0</v>
      </c>
      <c r="N1353" s="45">
        <v>4538</v>
      </c>
      <c r="O1353" s="45">
        <v>74</v>
      </c>
      <c r="P1353" s="45">
        <v>23509</v>
      </c>
      <c r="Q1353" s="45">
        <v>0</v>
      </c>
      <c r="R1353" s="45">
        <v>258285</v>
      </c>
      <c r="S1353" s="45">
        <v>102677</v>
      </c>
      <c r="T1353" s="45">
        <v>341284</v>
      </c>
      <c r="U1353" s="45">
        <v>0</v>
      </c>
      <c r="V1353" s="45">
        <v>9.7289040999999994</v>
      </c>
      <c r="W1353" s="45">
        <v>8.9510795999999999</v>
      </c>
      <c r="X1353" s="45">
        <v>10.432865</v>
      </c>
      <c r="Y1353" s="46">
        <v>515167.2</v>
      </c>
      <c r="Z1353" s="46">
        <v>60815.314724535245</v>
      </c>
      <c r="AA1353" s="47">
        <f>_xlfn.XLOOKUP($E1353,Main_OG!$D$1:$D$766,Main_OG!AJ$1:AJ$766,"")</f>
        <v>10235172</v>
      </c>
      <c r="AB1353" s="47">
        <f>_xlfn.XLOOKUP($E1353,Main_OG!$D$1:$D$766,Main_OG!AK$1:AK$766,"")</f>
        <v>1832112</v>
      </c>
      <c r="AC1353" s="47">
        <f>_xlfn.XLOOKUP($E1353,Main_OG!$D$1:$D$766,Main_OG!AL$1:AL$766,"")</f>
        <v>633816796</v>
      </c>
      <c r="AD1353" s="47">
        <f>_xlfn.XLOOKUP($E1353,Main_OG!$D$1:$D$766,Main_OG!AM$1:AM$766,"")</f>
        <v>30553734</v>
      </c>
    </row>
    <row r="1354" spans="1:30" x14ac:dyDescent="0.35">
      <c r="A1354" s="36" t="s">
        <v>2403</v>
      </c>
      <c r="B1354" s="45" t="s">
        <v>490</v>
      </c>
      <c r="C1354" s="45" t="s">
        <v>4440</v>
      </c>
      <c r="D1354" s="36" t="s">
        <v>2403</v>
      </c>
      <c r="E1354" s="36" t="str">
        <f t="shared" si="63"/>
        <v>2018_KY</v>
      </c>
      <c r="F1354" s="45">
        <v>2018</v>
      </c>
      <c r="G1354" s="45">
        <f>_xlfn.XLOOKUP(I1354,Main_OG!$B$1:$B$766,Main_OG!$O$1:$O$766,"")</f>
        <v>0</v>
      </c>
      <c r="H1354" s="45">
        <f>_xlfn.XLOOKUP(E1354,Main_OG!$D$1:$D$766,Main_OG!$J$1:$J$766,"")</f>
        <v>0</v>
      </c>
      <c r="I1354" s="45" t="s">
        <v>490</v>
      </c>
      <c r="J1354" s="45" t="str">
        <f t="shared" si="64"/>
        <v>Kentucky Utilities Co_KY</v>
      </c>
      <c r="K1354" s="45" t="str">
        <f t="shared" si="65"/>
        <v>Kentucky Utilities Co_KY</v>
      </c>
      <c r="L1354" s="45" t="s">
        <v>2440</v>
      </c>
      <c r="M1354" s="45">
        <v>0</v>
      </c>
      <c r="N1354" s="45">
        <v>90952</v>
      </c>
      <c r="O1354" s="45">
        <v>2421</v>
      </c>
      <c r="P1354" s="45">
        <v>431614</v>
      </c>
      <c r="Q1354" s="45">
        <v>0</v>
      </c>
      <c r="R1354" s="45">
        <v>5618553</v>
      </c>
      <c r="S1354" s="45">
        <v>6429420</v>
      </c>
      <c r="T1354" s="45">
        <v>6319953</v>
      </c>
      <c r="U1354" s="45">
        <v>0</v>
      </c>
      <c r="V1354" s="45">
        <v>9.3229021999999997</v>
      </c>
      <c r="W1354" s="45">
        <v>5.8763294000000004</v>
      </c>
      <c r="X1354" s="45">
        <v>9.6982160999999998</v>
      </c>
      <c r="Y1354" s="46">
        <v>205940.1</v>
      </c>
      <c r="Z1354" s="46">
        <v>46130.713780272847</v>
      </c>
      <c r="AA1354" s="47">
        <f>_xlfn.XLOOKUP($E1354,Main_OG!$D$1:$D$766,Main_OG!AJ$1:AJ$766,"")</f>
        <v>56735866</v>
      </c>
      <c r="AB1354" s="47">
        <f>_xlfn.XLOOKUP($E1354,Main_OG!$D$1:$D$766,Main_OG!AK$1:AK$766,"")</f>
        <v>358068</v>
      </c>
      <c r="AC1354" s="47">
        <f>_xlfn.XLOOKUP($E1354,Main_OG!$D$1:$D$766,Main_OG!AL$1:AL$766,"")</f>
        <v>226973142</v>
      </c>
      <c r="AD1354" s="47">
        <f>_xlfn.XLOOKUP($E1354,Main_OG!$D$1:$D$766,Main_OG!AM$1:AM$766,"")</f>
        <v>0</v>
      </c>
    </row>
    <row r="1355" spans="1:30" x14ac:dyDescent="0.35">
      <c r="A1355" s="36" t="s">
        <v>2403</v>
      </c>
      <c r="B1355" s="45" t="s">
        <v>314</v>
      </c>
      <c r="C1355" s="45" t="s">
        <v>4440</v>
      </c>
      <c r="D1355" s="36" t="s">
        <v>2403</v>
      </c>
      <c r="E1355" s="36" t="str">
        <f t="shared" si="63"/>
        <v>2018_TN</v>
      </c>
      <c r="F1355" s="45">
        <v>2018</v>
      </c>
      <c r="G1355" s="45">
        <f>_xlfn.XLOOKUP(I1355,Main_OG!$B$1:$B$766,Main_OG!$O$1:$O$766,"")</f>
        <v>0</v>
      </c>
      <c r="H1355" s="45">
        <f>_xlfn.XLOOKUP(E1355,Main_OG!$D$1:$D$766,Main_OG!$J$1:$J$766,"")</f>
        <v>0</v>
      </c>
      <c r="I1355" s="45" t="s">
        <v>314</v>
      </c>
      <c r="J1355" s="45" t="str">
        <f t="shared" si="64"/>
        <v>Kentucky Utilities Co_TN</v>
      </c>
      <c r="K1355" s="45" t="str">
        <f t="shared" si="65"/>
        <v>Kentucky Utilities Co_TN</v>
      </c>
      <c r="L1355" s="45" t="s">
        <v>2441</v>
      </c>
      <c r="M1355" s="45">
        <v>0</v>
      </c>
      <c r="N1355" s="45">
        <v>0</v>
      </c>
      <c r="O1355" s="45">
        <v>0</v>
      </c>
      <c r="P1355" s="45">
        <v>3</v>
      </c>
      <c r="Q1355" s="45">
        <v>0</v>
      </c>
      <c r="R1355" s="45">
        <v>0</v>
      </c>
      <c r="S1355" s="45">
        <v>0</v>
      </c>
      <c r="T1355" s="45">
        <v>94</v>
      </c>
      <c r="U1355" s="45">
        <v>0</v>
      </c>
      <c r="V1355" s="45">
        <v>0</v>
      </c>
      <c r="W1355" s="45">
        <v>0</v>
      </c>
      <c r="X1355" s="45">
        <v>7.2340426000000004</v>
      </c>
      <c r="Y1355" s="46">
        <v>362363.7</v>
      </c>
      <c r="Z1355" s="46">
        <v>53460.324157812276</v>
      </c>
      <c r="AA1355" s="47">
        <f>_xlfn.XLOOKUP($E1355,Main_OG!$D$1:$D$766,Main_OG!AJ$1:AJ$766,"")</f>
        <v>20992314</v>
      </c>
      <c r="AB1355" s="47">
        <f>_xlfn.XLOOKUP($E1355,Main_OG!$D$1:$D$766,Main_OG!AK$1:AK$766,"")</f>
        <v>455202</v>
      </c>
      <c r="AC1355" s="47">
        <f>_xlfn.XLOOKUP($E1355,Main_OG!$D$1:$D$766,Main_OG!AL$1:AL$766,"")</f>
        <v>214546084</v>
      </c>
      <c r="AD1355" s="47">
        <f>_xlfn.XLOOKUP($E1355,Main_OG!$D$1:$D$766,Main_OG!AM$1:AM$766,"")</f>
        <v>36176382</v>
      </c>
    </row>
    <row r="1356" spans="1:30" x14ac:dyDescent="0.35">
      <c r="A1356" s="36" t="s">
        <v>2403</v>
      </c>
      <c r="B1356" s="45" t="s">
        <v>219</v>
      </c>
      <c r="C1356" s="45" t="s">
        <v>4440</v>
      </c>
      <c r="D1356" s="36" t="s">
        <v>2403</v>
      </c>
      <c r="E1356" s="36" t="str">
        <f t="shared" si="63"/>
        <v>2018_VA</v>
      </c>
      <c r="F1356" s="45">
        <v>2018</v>
      </c>
      <c r="G1356" s="45">
        <f>_xlfn.XLOOKUP(I1356,Main_OG!$B$1:$B$766,Main_OG!$O$1:$O$766,"")</f>
        <v>1</v>
      </c>
      <c r="H1356" s="45">
        <f>_xlfn.XLOOKUP(E1356,Main_OG!$D$1:$D$766,Main_OG!$J$1:$J$766,"")</f>
        <v>1</v>
      </c>
      <c r="I1356" s="45" t="s">
        <v>219</v>
      </c>
      <c r="J1356" s="45" t="str">
        <f t="shared" si="64"/>
        <v>Kentucky Utilities Co_VA</v>
      </c>
      <c r="K1356" s="45" t="str">
        <f t="shared" si="65"/>
        <v>Kentucky Utilities Co_VA</v>
      </c>
      <c r="L1356" s="45" t="s">
        <v>2442</v>
      </c>
      <c r="M1356" s="45">
        <v>0</v>
      </c>
      <c r="N1356" s="45">
        <v>4534</v>
      </c>
      <c r="O1356" s="45">
        <v>72</v>
      </c>
      <c r="P1356" s="45">
        <v>23327</v>
      </c>
      <c r="Q1356" s="45">
        <v>0</v>
      </c>
      <c r="R1356" s="45">
        <v>267083</v>
      </c>
      <c r="S1356" s="45">
        <v>113747</v>
      </c>
      <c r="T1356" s="45">
        <v>375845</v>
      </c>
      <c r="U1356" s="45">
        <v>0</v>
      </c>
      <c r="V1356" s="45">
        <v>9.6043178000000005</v>
      </c>
      <c r="W1356" s="45">
        <v>8.5809736000000001</v>
      </c>
      <c r="X1356" s="45">
        <v>10.272719</v>
      </c>
      <c r="Y1356" s="46">
        <v>527767.5</v>
      </c>
      <c r="Z1356" s="46">
        <v>62010.628698190092</v>
      </c>
      <c r="AA1356" s="47">
        <f>_xlfn.XLOOKUP($E1356,Main_OG!$D$1:$D$766,Main_OG!AJ$1:AJ$766,"")</f>
        <v>9129064</v>
      </c>
      <c r="AB1356" s="47">
        <f>_xlfn.XLOOKUP($E1356,Main_OG!$D$1:$D$766,Main_OG!AK$1:AK$766,"")</f>
        <v>3487244</v>
      </c>
      <c r="AC1356" s="47">
        <f>_xlfn.XLOOKUP($E1356,Main_OG!$D$1:$D$766,Main_OG!AL$1:AL$766,"")</f>
        <v>728109162</v>
      </c>
      <c r="AD1356" s="47">
        <f>_xlfn.XLOOKUP($E1356,Main_OG!$D$1:$D$766,Main_OG!AM$1:AM$766,"")</f>
        <v>29251668</v>
      </c>
    </row>
    <row r="1357" spans="1:30" x14ac:dyDescent="0.35">
      <c r="A1357" s="36" t="s">
        <v>2403</v>
      </c>
      <c r="B1357" s="45" t="s">
        <v>490</v>
      </c>
      <c r="C1357" s="45" t="s">
        <v>4440</v>
      </c>
      <c r="D1357" s="36" t="s">
        <v>2403</v>
      </c>
      <c r="E1357" s="36" t="str">
        <f t="shared" si="63"/>
        <v>2019_KY</v>
      </c>
      <c r="F1357" s="45">
        <v>2019</v>
      </c>
      <c r="G1357" s="45">
        <f>_xlfn.XLOOKUP(I1357,Main_OG!$B$1:$B$766,Main_OG!$O$1:$O$766,"")</f>
        <v>0</v>
      </c>
      <c r="H1357" s="45">
        <f>_xlfn.XLOOKUP(E1357,Main_OG!$D$1:$D$766,Main_OG!$J$1:$J$766,"")</f>
        <v>0</v>
      </c>
      <c r="I1357" s="45" t="s">
        <v>490</v>
      </c>
      <c r="J1357" s="45" t="str">
        <f t="shared" si="64"/>
        <v>Kentucky Utilities Co_KY</v>
      </c>
      <c r="K1357" s="45" t="str">
        <f t="shared" si="65"/>
        <v>Kentucky Utilities Co_KY</v>
      </c>
      <c r="L1357" s="45" t="s">
        <v>2443</v>
      </c>
      <c r="M1357" s="45">
        <v>0</v>
      </c>
      <c r="N1357" s="45">
        <v>92171</v>
      </c>
      <c r="O1357" s="45">
        <v>1794</v>
      </c>
      <c r="P1357" s="45">
        <v>434371</v>
      </c>
      <c r="Q1357" s="45">
        <v>0</v>
      </c>
      <c r="R1357" s="45">
        <v>5674406</v>
      </c>
      <c r="S1357" s="45">
        <v>6101185</v>
      </c>
      <c r="T1357" s="45">
        <v>6080120</v>
      </c>
      <c r="U1357" s="45">
        <v>0</v>
      </c>
      <c r="V1357" s="45">
        <v>10.025259</v>
      </c>
      <c r="W1357" s="45">
        <v>6.1445521999999997</v>
      </c>
      <c r="X1357" s="45">
        <v>10.210139</v>
      </c>
      <c r="Y1357" s="46">
        <v>211739.7</v>
      </c>
      <c r="Z1357" s="46">
        <v>47344.223220704131</v>
      </c>
      <c r="AA1357" s="47">
        <f>_xlfn.XLOOKUP($E1357,Main_OG!$D$1:$D$766,Main_OG!AJ$1:AJ$766,"")</f>
        <v>49947718</v>
      </c>
      <c r="AB1357" s="47">
        <f>_xlfn.XLOOKUP($E1357,Main_OG!$D$1:$D$766,Main_OG!AK$1:AK$766,"")</f>
        <v>333804</v>
      </c>
      <c r="AC1357" s="47">
        <f>_xlfn.XLOOKUP($E1357,Main_OG!$D$1:$D$766,Main_OG!AL$1:AL$766,"")</f>
        <v>226668540</v>
      </c>
      <c r="AD1357" s="47">
        <f>_xlfn.XLOOKUP($E1357,Main_OG!$D$1:$D$766,Main_OG!AM$1:AM$766,"")</f>
        <v>0</v>
      </c>
    </row>
    <row r="1358" spans="1:30" x14ac:dyDescent="0.35">
      <c r="A1358" s="36" t="s">
        <v>2403</v>
      </c>
      <c r="B1358" s="45" t="s">
        <v>314</v>
      </c>
      <c r="C1358" s="45" t="s">
        <v>4440</v>
      </c>
      <c r="D1358" s="36" t="s">
        <v>2403</v>
      </c>
      <c r="E1358" s="36" t="str">
        <f t="shared" si="63"/>
        <v>2019_TN</v>
      </c>
      <c r="F1358" s="45">
        <v>2019</v>
      </c>
      <c r="G1358" s="45">
        <f>_xlfn.XLOOKUP(I1358,Main_OG!$B$1:$B$766,Main_OG!$O$1:$O$766,"")</f>
        <v>0</v>
      </c>
      <c r="H1358" s="45">
        <f>_xlfn.XLOOKUP(E1358,Main_OG!$D$1:$D$766,Main_OG!$J$1:$J$766,"")</f>
        <v>0</v>
      </c>
      <c r="I1358" s="45" t="s">
        <v>314</v>
      </c>
      <c r="J1358" s="45" t="str">
        <f t="shared" si="64"/>
        <v>Kentucky Utilities Co_TN</v>
      </c>
      <c r="K1358" s="45" t="str">
        <f t="shared" si="65"/>
        <v>Kentucky Utilities Co_TN</v>
      </c>
      <c r="L1358" s="45" t="s">
        <v>2444</v>
      </c>
      <c r="M1358" s="45">
        <v>0</v>
      </c>
      <c r="N1358" s="45">
        <v>0</v>
      </c>
      <c r="O1358" s="45">
        <v>0</v>
      </c>
      <c r="P1358" s="45">
        <v>3</v>
      </c>
      <c r="Q1358" s="45">
        <v>0</v>
      </c>
      <c r="R1358" s="45">
        <v>0</v>
      </c>
      <c r="S1358" s="45">
        <v>0</v>
      </c>
      <c r="T1358" s="45">
        <v>16</v>
      </c>
      <c r="U1358" s="45">
        <v>0</v>
      </c>
      <c r="V1358" s="45">
        <v>0</v>
      </c>
      <c r="W1358" s="45">
        <v>0</v>
      </c>
      <c r="X1358" s="45">
        <v>7.5</v>
      </c>
      <c r="Y1358" s="46">
        <v>370088.3</v>
      </c>
      <c r="Z1358" s="46">
        <v>54183.117201597292</v>
      </c>
      <c r="AA1358" s="47">
        <f>_xlfn.XLOOKUP($E1358,Main_OG!$D$1:$D$766,Main_OG!AJ$1:AJ$766,"")</f>
        <v>18931160</v>
      </c>
      <c r="AB1358" s="47">
        <f>_xlfn.XLOOKUP($E1358,Main_OG!$D$1:$D$766,Main_OG!AK$1:AK$766,"")</f>
        <v>544100</v>
      </c>
      <c r="AC1358" s="47">
        <f>_xlfn.XLOOKUP($E1358,Main_OG!$D$1:$D$766,Main_OG!AL$1:AL$766,"")</f>
        <v>256098686</v>
      </c>
      <c r="AD1358" s="47">
        <f>_xlfn.XLOOKUP($E1358,Main_OG!$D$1:$D$766,Main_OG!AM$1:AM$766,"")</f>
        <v>35720405</v>
      </c>
    </row>
    <row r="1359" spans="1:30" x14ac:dyDescent="0.35">
      <c r="A1359" s="36" t="s">
        <v>2403</v>
      </c>
      <c r="B1359" s="45" t="s">
        <v>219</v>
      </c>
      <c r="C1359" s="45" t="s">
        <v>4440</v>
      </c>
      <c r="D1359" s="36" t="s">
        <v>2403</v>
      </c>
      <c r="E1359" s="36" t="str">
        <f t="shared" si="63"/>
        <v>2019_VA</v>
      </c>
      <c r="F1359" s="45">
        <v>2019</v>
      </c>
      <c r="G1359" s="45">
        <f>_xlfn.XLOOKUP(I1359,Main_OG!$B$1:$B$766,Main_OG!$O$1:$O$766,"")</f>
        <v>1</v>
      </c>
      <c r="H1359" s="45">
        <f>_xlfn.XLOOKUP(E1359,Main_OG!$D$1:$D$766,Main_OG!$J$1:$J$766,"")</f>
        <v>1</v>
      </c>
      <c r="I1359" s="45" t="s">
        <v>219</v>
      </c>
      <c r="J1359" s="45" t="str">
        <f t="shared" si="64"/>
        <v>Kentucky Utilities Co_VA</v>
      </c>
      <c r="K1359" s="45" t="str">
        <f t="shared" si="65"/>
        <v>Kentucky Utilities Co_VA</v>
      </c>
      <c r="L1359" s="45" t="s">
        <v>2445</v>
      </c>
      <c r="M1359" s="45">
        <v>0</v>
      </c>
      <c r="N1359" s="45">
        <v>4580</v>
      </c>
      <c r="O1359" s="45">
        <v>68</v>
      </c>
      <c r="P1359" s="45">
        <v>23142</v>
      </c>
      <c r="Q1359" s="45">
        <v>0</v>
      </c>
      <c r="R1359" s="45">
        <v>256304</v>
      </c>
      <c r="S1359" s="45">
        <v>103355</v>
      </c>
      <c r="T1359" s="45">
        <v>343346</v>
      </c>
      <c r="U1359" s="45">
        <v>0</v>
      </c>
      <c r="V1359" s="45">
        <v>9.8341422999999999</v>
      </c>
      <c r="W1359" s="45">
        <v>9.0688403999999991</v>
      </c>
      <c r="X1359" s="45">
        <v>10.599831999999999</v>
      </c>
      <c r="Y1359" s="46">
        <v>541070.19999999995</v>
      </c>
      <c r="Z1359" s="46">
        <v>63233.941539215964</v>
      </c>
      <c r="AA1359" s="47">
        <f>_xlfn.XLOOKUP($E1359,Main_OG!$D$1:$D$766,Main_OG!AJ$1:AJ$766,"")</f>
        <v>3561106</v>
      </c>
      <c r="AB1359" s="47">
        <f>_xlfn.XLOOKUP($E1359,Main_OG!$D$1:$D$766,Main_OG!AK$1:AK$766,"")</f>
        <v>1086428</v>
      </c>
      <c r="AC1359" s="47">
        <f>_xlfn.XLOOKUP($E1359,Main_OG!$D$1:$D$766,Main_OG!AL$1:AL$766,"")</f>
        <v>829870422</v>
      </c>
      <c r="AD1359" s="47">
        <f>_xlfn.XLOOKUP($E1359,Main_OG!$D$1:$D$766,Main_OG!AM$1:AM$766,"")</f>
        <v>29497516</v>
      </c>
    </row>
    <row r="1360" spans="1:30" x14ac:dyDescent="0.35">
      <c r="A1360" s="36" t="s">
        <v>2403</v>
      </c>
      <c r="B1360" s="45" t="s">
        <v>490</v>
      </c>
      <c r="C1360" s="45" t="s">
        <v>4440</v>
      </c>
      <c r="D1360" s="36" t="s">
        <v>2403</v>
      </c>
      <c r="E1360" s="36" t="str">
        <f t="shared" si="63"/>
        <v>2020_KY</v>
      </c>
      <c r="F1360" s="45">
        <v>2020</v>
      </c>
      <c r="G1360" s="45">
        <f>_xlfn.XLOOKUP(I1360,Main_OG!$B$1:$B$766,Main_OG!$O$1:$O$766,"")</f>
        <v>0</v>
      </c>
      <c r="H1360" s="45">
        <f>_xlfn.XLOOKUP(E1360,Main_OG!$D$1:$D$766,Main_OG!$J$1:$J$766,"")</f>
        <v>0</v>
      </c>
      <c r="I1360" s="45" t="s">
        <v>490</v>
      </c>
      <c r="J1360" s="45" t="str">
        <f t="shared" si="64"/>
        <v>Kentucky Utilities Co_KY</v>
      </c>
      <c r="K1360" s="45" t="str">
        <f t="shared" si="65"/>
        <v>Kentucky Utilities Co_KY</v>
      </c>
      <c r="L1360" s="45" t="s">
        <v>2446</v>
      </c>
      <c r="M1360" s="45">
        <v>0</v>
      </c>
      <c r="N1360" s="45">
        <v>92843</v>
      </c>
      <c r="O1360" s="45">
        <v>1737</v>
      </c>
      <c r="P1360" s="45">
        <v>0</v>
      </c>
      <c r="Q1360" s="45">
        <v>0</v>
      </c>
      <c r="R1360" s="45">
        <v>5176314</v>
      </c>
      <c r="S1360" s="45">
        <v>5662888</v>
      </c>
      <c r="T1360" s="45">
        <v>0</v>
      </c>
      <c r="U1360" s="45">
        <v>0</v>
      </c>
      <c r="V1360" s="45">
        <v>10.536724</v>
      </c>
      <c r="W1360" s="45">
        <v>6.3208577999999997</v>
      </c>
      <c r="X1360" s="45">
        <v>0</v>
      </c>
      <c r="Y1360" s="46">
        <v>206288.8</v>
      </c>
      <c r="Z1360" s="46">
        <v>46068.211900268405</v>
      </c>
      <c r="AA1360" s="47">
        <f>_xlfn.XLOOKUP($E1360,Main_OG!$D$1:$D$766,Main_OG!AJ$1:AJ$766,"")</f>
        <v>41274898</v>
      </c>
      <c r="AB1360" s="47">
        <f>_xlfn.XLOOKUP($E1360,Main_OG!$D$1:$D$766,Main_OG!AK$1:AK$766,"")</f>
        <v>331084</v>
      </c>
      <c r="AC1360" s="47">
        <f>_xlfn.XLOOKUP($E1360,Main_OG!$D$1:$D$766,Main_OG!AL$1:AL$766,"")</f>
        <v>207544582</v>
      </c>
      <c r="AD1360" s="47">
        <f>_xlfn.XLOOKUP($E1360,Main_OG!$D$1:$D$766,Main_OG!AM$1:AM$766,"")</f>
        <v>0</v>
      </c>
    </row>
    <row r="1361" spans="1:30" x14ac:dyDescent="0.35">
      <c r="A1361" s="36" t="s">
        <v>2403</v>
      </c>
      <c r="B1361" s="45" t="s">
        <v>219</v>
      </c>
      <c r="C1361" s="45" t="s">
        <v>4440</v>
      </c>
      <c r="D1361" s="36" t="s">
        <v>2403</v>
      </c>
      <c r="E1361" s="36" t="str">
        <f t="shared" si="63"/>
        <v>2020_VA</v>
      </c>
      <c r="F1361" s="45">
        <v>2020</v>
      </c>
      <c r="G1361" s="45">
        <f>_xlfn.XLOOKUP(I1361,Main_OG!$B$1:$B$766,Main_OG!$O$1:$O$766,"")</f>
        <v>1</v>
      </c>
      <c r="H1361" s="45">
        <f>_xlfn.XLOOKUP(E1361,Main_OG!$D$1:$D$766,Main_OG!$J$1:$J$766,"")</f>
        <v>1</v>
      </c>
      <c r="I1361" s="45" t="s">
        <v>219</v>
      </c>
      <c r="J1361" s="45" t="str">
        <f t="shared" si="64"/>
        <v>Kentucky Utilities Co_VA</v>
      </c>
      <c r="K1361" s="45" t="str">
        <f t="shared" si="65"/>
        <v>Kentucky Utilities Co_VA</v>
      </c>
      <c r="L1361" s="45" t="s">
        <v>2447</v>
      </c>
      <c r="M1361" s="45">
        <v>0</v>
      </c>
      <c r="N1361" s="45">
        <v>4571</v>
      </c>
      <c r="O1361" s="45">
        <v>64</v>
      </c>
      <c r="P1361" s="45">
        <v>0</v>
      </c>
      <c r="Q1361" s="45">
        <v>0</v>
      </c>
      <c r="R1361" s="45">
        <v>237803</v>
      </c>
      <c r="S1361" s="45">
        <v>81480</v>
      </c>
      <c r="T1361" s="45">
        <v>0</v>
      </c>
      <c r="U1361" s="45">
        <v>0</v>
      </c>
      <c r="V1361" s="45">
        <v>10.415386</v>
      </c>
      <c r="W1361" s="45">
        <v>10.353952</v>
      </c>
      <c r="X1361" s="45">
        <v>0</v>
      </c>
      <c r="Y1361" s="46">
        <v>533828.30000000005</v>
      </c>
      <c r="Z1361" s="46">
        <v>62165.460591015697</v>
      </c>
      <c r="AA1361" s="47">
        <f>_xlfn.XLOOKUP($E1361,Main_OG!$D$1:$D$766,Main_OG!AJ$1:AJ$766,"")</f>
        <v>3744538</v>
      </c>
      <c r="AB1361" s="47">
        <f>_xlfn.XLOOKUP($E1361,Main_OG!$D$1:$D$766,Main_OG!AK$1:AK$766,"")</f>
        <v>1051044</v>
      </c>
      <c r="AC1361" s="47">
        <f>_xlfn.XLOOKUP($E1361,Main_OG!$D$1:$D$766,Main_OG!AL$1:AL$766,"")</f>
        <v>905206566</v>
      </c>
      <c r="AD1361" s="47">
        <f>_xlfn.XLOOKUP($E1361,Main_OG!$D$1:$D$766,Main_OG!AM$1:AM$766,"")</f>
        <v>0</v>
      </c>
    </row>
    <row r="1362" spans="1:30" x14ac:dyDescent="0.35">
      <c r="A1362" s="36" t="s">
        <v>2448</v>
      </c>
      <c r="B1362" s="45" t="s">
        <v>730</v>
      </c>
      <c r="C1362" s="45" t="s">
        <v>4444</v>
      </c>
      <c r="D1362" s="36" t="s">
        <v>4510</v>
      </c>
      <c r="E1362" s="36" t="str">
        <f t="shared" si="63"/>
        <v>2006_WV</v>
      </c>
      <c r="F1362" s="45">
        <v>2006</v>
      </c>
      <c r="G1362" s="45">
        <f>_xlfn.XLOOKUP(I1362,Main_OG!$B$1:$B$766,Main_OG!$O$1:$O$766,"")</f>
        <v>1</v>
      </c>
      <c r="H1362" s="45">
        <f>_xlfn.XLOOKUP(E1362,Main_OG!$D$1:$D$766,Main_OG!$J$1:$J$766,"")</f>
        <v>0</v>
      </c>
      <c r="I1362" s="45" t="s">
        <v>730</v>
      </c>
      <c r="J1362" s="45" t="str">
        <f t="shared" si="64"/>
        <v>Kimball Light and Water Co_WV</v>
      </c>
      <c r="K1362" s="45" t="str">
        <f t="shared" si="65"/>
        <v>Kimball Light Water Co_WV</v>
      </c>
      <c r="L1362" s="45" t="s">
        <v>2449</v>
      </c>
      <c r="M1362" s="45">
        <v>0</v>
      </c>
      <c r="N1362" s="45">
        <v>86</v>
      </c>
      <c r="O1362" s="45">
        <v>0</v>
      </c>
      <c r="P1362" s="45">
        <v>214</v>
      </c>
      <c r="Q1362" s="45">
        <v>0</v>
      </c>
      <c r="R1362" s="45">
        <v>63</v>
      </c>
      <c r="S1362" s="45">
        <v>0</v>
      </c>
      <c r="T1362" s="45">
        <v>249</v>
      </c>
      <c r="U1362" s="45">
        <v>0</v>
      </c>
      <c r="V1362" s="45">
        <v>8.0562659846547309</v>
      </c>
      <c r="W1362" s="45">
        <v>0</v>
      </c>
      <c r="X1362" s="45">
        <v>7.6780758556891771</v>
      </c>
      <c r="Y1362" s="46">
        <v>68900</v>
      </c>
      <c r="Z1362" s="46">
        <v>37693.280639330558</v>
      </c>
      <c r="AA1362" s="47">
        <f>_xlfn.XLOOKUP($E1362,Main_OG!$D$1:$D$766,Main_OG!AJ$1:AJ$766,"")</f>
        <v>75712129.799999997</v>
      </c>
      <c r="AB1362" s="47">
        <f>_xlfn.XLOOKUP($E1362,Main_OG!$D$1:$D$766,Main_OG!AK$1:AK$766,"")</f>
        <v>621554.07999999996</v>
      </c>
      <c r="AC1362" s="47">
        <f>_xlfn.XLOOKUP($E1362,Main_OG!$D$1:$D$766,Main_OG!AL$1:AL$766,"")</f>
        <v>7929370.96</v>
      </c>
      <c r="AD1362" s="47">
        <f>_xlfn.XLOOKUP($E1362,Main_OG!$D$1:$D$766,Main_OG!AM$1:AM$766,"")</f>
        <v>0</v>
      </c>
    </row>
    <row r="1363" spans="1:30" x14ac:dyDescent="0.35">
      <c r="A1363" s="36" t="s">
        <v>2450</v>
      </c>
      <c r="B1363" s="45" t="s">
        <v>730</v>
      </c>
      <c r="C1363" s="45" t="s">
        <v>4444</v>
      </c>
      <c r="D1363" s="36" t="s">
        <v>4510</v>
      </c>
      <c r="E1363" s="36" t="str">
        <f t="shared" si="63"/>
        <v>2007_WV</v>
      </c>
      <c r="F1363" s="45">
        <v>2007</v>
      </c>
      <c r="G1363" s="45">
        <f>_xlfn.XLOOKUP(I1363,Main_OG!$B$1:$B$766,Main_OG!$O$1:$O$766,"")</f>
        <v>1</v>
      </c>
      <c r="H1363" s="45">
        <f>_xlfn.XLOOKUP(E1363,Main_OG!$D$1:$D$766,Main_OG!$J$1:$J$766,"")</f>
        <v>0</v>
      </c>
      <c r="I1363" s="45" t="s">
        <v>730</v>
      </c>
      <c r="J1363" s="45" t="str">
        <f t="shared" si="64"/>
        <v>Kimball Light &amp; Water Co_WV</v>
      </c>
      <c r="K1363" s="45" t="str">
        <f t="shared" si="65"/>
        <v>Kimball Light Water Co_WV</v>
      </c>
      <c r="L1363" s="45" t="s">
        <v>2451</v>
      </c>
      <c r="M1363" s="45">
        <v>0</v>
      </c>
      <c r="N1363" s="45">
        <v>30</v>
      </c>
      <c r="O1363" s="45">
        <v>0</v>
      </c>
      <c r="P1363" s="45">
        <v>207</v>
      </c>
      <c r="Q1363" s="45">
        <v>0</v>
      </c>
      <c r="R1363" s="45">
        <v>29</v>
      </c>
      <c r="S1363" s="45">
        <v>0</v>
      </c>
      <c r="T1363" s="45">
        <v>132</v>
      </c>
      <c r="U1363" s="45">
        <v>0</v>
      </c>
      <c r="V1363" s="45">
        <v>7.86</v>
      </c>
      <c r="W1363" s="45">
        <v>0</v>
      </c>
      <c r="X1363" s="45">
        <v>7.42</v>
      </c>
      <c r="Y1363" s="46">
        <v>69374.100000000006</v>
      </c>
      <c r="Z1363" s="46">
        <v>37825.590550322457</v>
      </c>
      <c r="AA1363" s="47">
        <f>_xlfn.XLOOKUP($E1363,Main_OG!$D$1:$D$766,Main_OG!AJ$1:AJ$766,"")</f>
        <v>76135694</v>
      </c>
      <c r="AB1363" s="47">
        <f>_xlfn.XLOOKUP($E1363,Main_OG!$D$1:$D$766,Main_OG!AK$1:AK$766,"")</f>
        <v>713472</v>
      </c>
      <c r="AC1363" s="47">
        <f>_xlfn.XLOOKUP($E1363,Main_OG!$D$1:$D$766,Main_OG!AL$1:AL$766,"")</f>
        <v>8097050</v>
      </c>
      <c r="AD1363" s="47">
        <f>_xlfn.XLOOKUP($E1363,Main_OG!$D$1:$D$766,Main_OG!AM$1:AM$766,"")</f>
        <v>0</v>
      </c>
    </row>
    <row r="1364" spans="1:30" x14ac:dyDescent="0.35">
      <c r="A1364" s="36" t="s">
        <v>2452</v>
      </c>
      <c r="B1364" s="45" t="s">
        <v>314</v>
      </c>
      <c r="C1364" s="45" t="s">
        <v>4445</v>
      </c>
      <c r="D1364" s="36" t="s">
        <v>2452</v>
      </c>
      <c r="E1364" s="36" t="str">
        <f t="shared" si="63"/>
        <v>2006_TN</v>
      </c>
      <c r="F1364" s="45">
        <v>2006</v>
      </c>
      <c r="G1364" s="45">
        <f>_xlfn.XLOOKUP(I1364,Main_OG!$B$1:$B$766,Main_OG!$O$1:$O$766,"")</f>
        <v>0</v>
      </c>
      <c r="H1364" s="45">
        <f>_xlfn.XLOOKUP(E1364,Main_OG!$D$1:$D$766,Main_OG!$J$1:$J$766,"")</f>
        <v>0</v>
      </c>
      <c r="I1364" s="45" t="s">
        <v>314</v>
      </c>
      <c r="J1364" s="45" t="str">
        <f t="shared" si="64"/>
        <v>Kingsport Power Co_TN</v>
      </c>
      <c r="K1364" s="45" t="str">
        <f t="shared" si="65"/>
        <v>Kingsport Power Co_TN</v>
      </c>
      <c r="L1364" s="45" t="s">
        <v>2453</v>
      </c>
      <c r="M1364" s="45">
        <v>0</v>
      </c>
      <c r="N1364" s="45">
        <v>5639</v>
      </c>
      <c r="O1364" s="45">
        <v>187</v>
      </c>
      <c r="P1364" s="45">
        <v>40382</v>
      </c>
      <c r="Q1364" s="45">
        <v>0</v>
      </c>
      <c r="R1364" s="45">
        <v>23328</v>
      </c>
      <c r="S1364" s="45">
        <v>33306</v>
      </c>
      <c r="T1364" s="45">
        <v>36798</v>
      </c>
      <c r="U1364" s="45">
        <v>0</v>
      </c>
      <c r="V1364" s="45">
        <v>5.6593337279599423</v>
      </c>
      <c r="W1364" s="45">
        <v>3.727342010991999</v>
      </c>
      <c r="X1364" s="45">
        <v>5.3127549142044508</v>
      </c>
      <c r="Y1364" s="46">
        <v>295668.2</v>
      </c>
      <c r="Z1364" s="46">
        <v>48559.626039167873</v>
      </c>
      <c r="AA1364" s="47">
        <f>_xlfn.XLOOKUP($E1364,Main_OG!$D$1:$D$766,Main_OG!AJ$1:AJ$766,"")</f>
        <v>54971329.020000003</v>
      </c>
      <c r="AB1364" s="47">
        <f>_xlfn.XLOOKUP($E1364,Main_OG!$D$1:$D$766,Main_OG!AK$1:AK$766,"")</f>
        <v>561451.26</v>
      </c>
      <c r="AC1364" s="47">
        <f>_xlfn.XLOOKUP($E1364,Main_OG!$D$1:$D$766,Main_OG!AL$1:AL$766,"")</f>
        <v>15163686.52</v>
      </c>
      <c r="AD1364" s="47">
        <f>_xlfn.XLOOKUP($E1364,Main_OG!$D$1:$D$766,Main_OG!AM$1:AM$766,"")</f>
        <v>24678777</v>
      </c>
    </row>
    <row r="1365" spans="1:30" x14ac:dyDescent="0.35">
      <c r="A1365" s="36" t="s">
        <v>2452</v>
      </c>
      <c r="B1365" s="45" t="s">
        <v>314</v>
      </c>
      <c r="C1365" s="45" t="s">
        <v>4445</v>
      </c>
      <c r="D1365" s="36" t="s">
        <v>2452</v>
      </c>
      <c r="E1365" s="36" t="str">
        <f t="shared" si="63"/>
        <v>2007_TN</v>
      </c>
      <c r="F1365" s="45">
        <v>2007</v>
      </c>
      <c r="G1365" s="45">
        <f>_xlfn.XLOOKUP(I1365,Main_OG!$B$1:$B$766,Main_OG!$O$1:$O$766,"")</f>
        <v>0</v>
      </c>
      <c r="H1365" s="45">
        <f>_xlfn.XLOOKUP(E1365,Main_OG!$D$1:$D$766,Main_OG!$J$1:$J$766,"")</f>
        <v>0</v>
      </c>
      <c r="I1365" s="45" t="s">
        <v>314</v>
      </c>
      <c r="J1365" s="45" t="str">
        <f t="shared" si="64"/>
        <v>Kingsport Power Co_TN</v>
      </c>
      <c r="K1365" s="45" t="str">
        <f t="shared" si="65"/>
        <v>Kingsport Power Co_TN</v>
      </c>
      <c r="L1365" s="45" t="s">
        <v>2454</v>
      </c>
      <c r="M1365" s="45">
        <v>0</v>
      </c>
      <c r="N1365" s="45">
        <v>5802</v>
      </c>
      <c r="O1365" s="45">
        <v>188</v>
      </c>
      <c r="P1365" s="45">
        <v>41634</v>
      </c>
      <c r="Q1365" s="45">
        <v>0</v>
      </c>
      <c r="R1365" s="45">
        <v>23882</v>
      </c>
      <c r="S1365" s="45">
        <v>36417</v>
      </c>
      <c r="T1365" s="45">
        <v>38279</v>
      </c>
      <c r="U1365" s="45">
        <v>0</v>
      </c>
      <c r="V1365" s="45">
        <v>5.61</v>
      </c>
      <c r="W1365" s="45">
        <v>3.53</v>
      </c>
      <c r="X1365" s="45">
        <v>5.26</v>
      </c>
      <c r="Y1365" s="46">
        <v>294819.8</v>
      </c>
      <c r="Z1365" s="46">
        <v>47738.476781761885</v>
      </c>
      <c r="AA1365" s="47">
        <f>_xlfn.XLOOKUP($E1365,Main_OG!$D$1:$D$766,Main_OG!AJ$1:AJ$766,"")</f>
        <v>55242462</v>
      </c>
      <c r="AB1365" s="47">
        <f>_xlfn.XLOOKUP($E1365,Main_OG!$D$1:$D$766,Main_OG!AK$1:AK$766,"")</f>
        <v>690030</v>
      </c>
      <c r="AC1365" s="47">
        <f>_xlfn.XLOOKUP($E1365,Main_OG!$D$1:$D$766,Main_OG!AL$1:AL$766,"")</f>
        <v>16456270</v>
      </c>
      <c r="AD1365" s="47">
        <f>_xlfn.XLOOKUP($E1365,Main_OG!$D$1:$D$766,Main_OG!AM$1:AM$766,"")</f>
        <v>28700371</v>
      </c>
    </row>
    <row r="1366" spans="1:30" x14ac:dyDescent="0.35">
      <c r="A1366" s="36" t="s">
        <v>2452</v>
      </c>
      <c r="B1366" s="45" t="s">
        <v>314</v>
      </c>
      <c r="C1366" s="45" t="s">
        <v>4445</v>
      </c>
      <c r="D1366" s="36" t="s">
        <v>2452</v>
      </c>
      <c r="E1366" s="36" t="str">
        <f t="shared" si="63"/>
        <v>2008_TN</v>
      </c>
      <c r="F1366" s="45">
        <v>2008</v>
      </c>
      <c r="G1366" s="45">
        <f>_xlfn.XLOOKUP(I1366,Main_OG!$B$1:$B$766,Main_OG!$O$1:$O$766,"")</f>
        <v>0</v>
      </c>
      <c r="H1366" s="45">
        <f>_xlfn.XLOOKUP(E1366,Main_OG!$D$1:$D$766,Main_OG!$J$1:$J$766,"")</f>
        <v>0</v>
      </c>
      <c r="I1366" s="45" t="s">
        <v>314</v>
      </c>
      <c r="J1366" s="45" t="str">
        <f t="shared" si="64"/>
        <v>Kingsport Power Co_TN</v>
      </c>
      <c r="K1366" s="45" t="str">
        <f t="shared" si="65"/>
        <v>Kingsport Power Co_TN</v>
      </c>
      <c r="L1366" s="45" t="s">
        <v>2455</v>
      </c>
      <c r="M1366" s="45">
        <v>0</v>
      </c>
      <c r="N1366" s="45">
        <v>5795</v>
      </c>
      <c r="O1366" s="45">
        <v>180</v>
      </c>
      <c r="P1366" s="45">
        <v>40986</v>
      </c>
      <c r="Q1366" s="45">
        <v>0</v>
      </c>
      <c r="R1366" s="45">
        <v>448564</v>
      </c>
      <c r="S1366" s="45">
        <v>1053683</v>
      </c>
      <c r="T1366" s="45">
        <v>754071</v>
      </c>
      <c r="U1366" s="45">
        <v>0</v>
      </c>
      <c r="V1366" s="45">
        <v>6.13</v>
      </c>
      <c r="W1366" s="45">
        <v>4.01</v>
      </c>
      <c r="X1366" s="45">
        <v>5.74</v>
      </c>
      <c r="Y1366" s="46">
        <v>298526.90000000002</v>
      </c>
      <c r="Z1366" s="46">
        <v>47784.098084790647</v>
      </c>
      <c r="AA1366" s="47">
        <f>_xlfn.XLOOKUP($E1366,Main_OG!$D$1:$D$766,Main_OG!AJ$1:AJ$766,"")</f>
        <v>53787582</v>
      </c>
      <c r="AB1366" s="47">
        <f>_xlfn.XLOOKUP($E1366,Main_OG!$D$1:$D$766,Main_OG!AK$1:AK$766,"")</f>
        <v>794544</v>
      </c>
      <c r="AC1366" s="47">
        <f>_xlfn.XLOOKUP($E1366,Main_OG!$D$1:$D$766,Main_OG!AL$1:AL$766,"")</f>
        <v>10387366</v>
      </c>
      <c r="AD1366" s="47">
        <f>_xlfn.XLOOKUP($E1366,Main_OG!$D$1:$D$766,Main_OG!AM$1:AM$766,"")</f>
        <v>27029617</v>
      </c>
    </row>
    <row r="1367" spans="1:30" x14ac:dyDescent="0.35">
      <c r="A1367" s="36" t="s">
        <v>2452</v>
      </c>
      <c r="B1367" s="45" t="s">
        <v>314</v>
      </c>
      <c r="C1367" s="45" t="s">
        <v>4445</v>
      </c>
      <c r="D1367" s="36" t="s">
        <v>2452</v>
      </c>
      <c r="E1367" s="36" t="str">
        <f t="shared" si="63"/>
        <v>2009_TN</v>
      </c>
      <c r="F1367" s="45">
        <v>2009</v>
      </c>
      <c r="G1367" s="45">
        <f>_xlfn.XLOOKUP(I1367,Main_OG!$B$1:$B$766,Main_OG!$O$1:$O$766,"")</f>
        <v>0</v>
      </c>
      <c r="H1367" s="45">
        <f>_xlfn.XLOOKUP(E1367,Main_OG!$D$1:$D$766,Main_OG!$J$1:$J$766,"")</f>
        <v>0</v>
      </c>
      <c r="I1367" s="45" t="s">
        <v>314</v>
      </c>
      <c r="J1367" s="45" t="str">
        <f t="shared" si="64"/>
        <v>Kingsport Power Co_TN</v>
      </c>
      <c r="K1367" s="45" t="str">
        <f t="shared" si="65"/>
        <v>Kingsport Power Co_TN</v>
      </c>
      <c r="L1367" s="45" t="s">
        <v>2456</v>
      </c>
      <c r="M1367" s="45">
        <v>0</v>
      </c>
      <c r="N1367" s="45">
        <v>5778</v>
      </c>
      <c r="O1367" s="45">
        <v>175</v>
      </c>
      <c r="P1367" s="45">
        <v>41075</v>
      </c>
      <c r="Q1367" s="45">
        <v>0</v>
      </c>
      <c r="R1367" s="45">
        <v>431634</v>
      </c>
      <c r="S1367" s="45">
        <v>1026736</v>
      </c>
      <c r="T1367" s="45">
        <v>707065</v>
      </c>
      <c r="U1367" s="45">
        <v>0</v>
      </c>
      <c r="V1367" s="45">
        <v>7.85</v>
      </c>
      <c r="W1367" s="45">
        <v>5.4</v>
      </c>
      <c r="X1367" s="45">
        <v>7.68</v>
      </c>
      <c r="Y1367" s="46">
        <v>287308.79999999999</v>
      </c>
      <c r="Z1367" s="46">
        <v>45561.042553154373</v>
      </c>
      <c r="AA1367" s="47">
        <f>_xlfn.XLOOKUP($E1367,Main_OG!$D$1:$D$766,Main_OG!AJ$1:AJ$766,"")</f>
        <v>39393192</v>
      </c>
      <c r="AB1367" s="47">
        <f>_xlfn.XLOOKUP($E1367,Main_OG!$D$1:$D$766,Main_OG!AK$1:AK$766,"")</f>
        <v>704448</v>
      </c>
      <c r="AC1367" s="47">
        <f>_xlfn.XLOOKUP($E1367,Main_OG!$D$1:$D$766,Main_OG!AL$1:AL$766,"")</f>
        <v>8995702</v>
      </c>
      <c r="AD1367" s="47">
        <f>_xlfn.XLOOKUP($E1367,Main_OG!$D$1:$D$766,Main_OG!AM$1:AM$766,"")</f>
        <v>26962001</v>
      </c>
    </row>
    <row r="1368" spans="1:30" x14ac:dyDescent="0.35">
      <c r="A1368" s="36" t="s">
        <v>2452</v>
      </c>
      <c r="B1368" s="45" t="s">
        <v>314</v>
      </c>
      <c r="C1368" s="45" t="s">
        <v>4445</v>
      </c>
      <c r="D1368" s="36" t="s">
        <v>2452</v>
      </c>
      <c r="E1368" s="36" t="str">
        <f t="shared" si="63"/>
        <v>2010_TN</v>
      </c>
      <c r="F1368" s="45">
        <v>2010</v>
      </c>
      <c r="G1368" s="45">
        <f>_xlfn.XLOOKUP(I1368,Main_OG!$B$1:$B$766,Main_OG!$O$1:$O$766,"")</f>
        <v>0</v>
      </c>
      <c r="H1368" s="45">
        <f>_xlfn.XLOOKUP(E1368,Main_OG!$D$1:$D$766,Main_OG!$J$1:$J$766,"")</f>
        <v>0</v>
      </c>
      <c r="I1368" s="45" t="s">
        <v>314</v>
      </c>
      <c r="J1368" s="45" t="str">
        <f t="shared" si="64"/>
        <v>Kingsport Power Co_TN</v>
      </c>
      <c r="K1368" s="45" t="str">
        <f t="shared" si="65"/>
        <v>Kingsport Power Co_TN</v>
      </c>
      <c r="L1368" s="45" t="s">
        <v>2457</v>
      </c>
      <c r="M1368" s="45">
        <v>0</v>
      </c>
      <c r="N1368" s="45">
        <v>5782</v>
      </c>
      <c r="O1368" s="45">
        <v>174</v>
      </c>
      <c r="P1368" s="45">
        <v>41225</v>
      </c>
      <c r="Q1368" s="45">
        <v>0</v>
      </c>
      <c r="R1368" s="45">
        <v>449235</v>
      </c>
      <c r="S1368" s="45">
        <v>1008474</v>
      </c>
      <c r="T1368" s="45">
        <v>782350</v>
      </c>
      <c r="U1368" s="45">
        <v>0</v>
      </c>
      <c r="V1368" s="45">
        <v>7.97</v>
      </c>
      <c r="W1368" s="45">
        <v>5.45</v>
      </c>
      <c r="X1368" s="45">
        <v>7.82</v>
      </c>
      <c r="Y1368" s="46">
        <v>292687</v>
      </c>
      <c r="Z1368" s="46">
        <v>46052.422477601351</v>
      </c>
      <c r="AA1368" s="47">
        <f>_xlfn.XLOOKUP($E1368,Main_OG!$D$1:$D$766,Main_OG!AJ$1:AJ$766,"")</f>
        <v>41793982</v>
      </c>
      <c r="AB1368" s="47">
        <f>_xlfn.XLOOKUP($E1368,Main_OG!$D$1:$D$766,Main_OG!AK$1:AK$766,"")</f>
        <v>804124</v>
      </c>
      <c r="AC1368" s="47">
        <f>_xlfn.XLOOKUP($E1368,Main_OG!$D$1:$D$766,Main_OG!AL$1:AL$766,"")</f>
        <v>45808758</v>
      </c>
      <c r="AD1368" s="47">
        <f>_xlfn.XLOOKUP($E1368,Main_OG!$D$1:$D$766,Main_OG!AM$1:AM$766,"")</f>
        <v>27739221</v>
      </c>
    </row>
    <row r="1369" spans="1:30" x14ac:dyDescent="0.35">
      <c r="A1369" s="36" t="s">
        <v>2452</v>
      </c>
      <c r="B1369" s="45" t="s">
        <v>314</v>
      </c>
      <c r="C1369" s="45" t="s">
        <v>4445</v>
      </c>
      <c r="D1369" s="36" t="s">
        <v>2452</v>
      </c>
      <c r="E1369" s="36" t="str">
        <f t="shared" si="63"/>
        <v>2011_TN</v>
      </c>
      <c r="F1369" s="45">
        <v>2011</v>
      </c>
      <c r="G1369" s="45">
        <f>_xlfn.XLOOKUP(I1369,Main_OG!$B$1:$B$766,Main_OG!$O$1:$O$766,"")</f>
        <v>0</v>
      </c>
      <c r="H1369" s="45">
        <f>_xlfn.XLOOKUP(E1369,Main_OG!$D$1:$D$766,Main_OG!$J$1:$J$766,"")</f>
        <v>0</v>
      </c>
      <c r="I1369" s="45" t="s">
        <v>314</v>
      </c>
      <c r="J1369" s="45" t="str">
        <f t="shared" si="64"/>
        <v>Kingsport Power Co_TN</v>
      </c>
      <c r="K1369" s="45" t="str">
        <f t="shared" si="65"/>
        <v>Kingsport Power Co_TN</v>
      </c>
      <c r="L1369" s="45" t="s">
        <v>2458</v>
      </c>
      <c r="M1369" s="45">
        <v>0</v>
      </c>
      <c r="N1369" s="45">
        <v>5925</v>
      </c>
      <c r="O1369" s="45">
        <v>178</v>
      </c>
      <c r="P1369" s="45">
        <v>41333</v>
      </c>
      <c r="Q1369" s="45">
        <v>0</v>
      </c>
      <c r="R1369" s="45">
        <v>434162</v>
      </c>
      <c r="S1369" s="45">
        <v>1005285</v>
      </c>
      <c r="T1369" s="45">
        <v>697532</v>
      </c>
      <c r="U1369" s="45">
        <v>0</v>
      </c>
      <c r="V1369" s="45">
        <v>8.19</v>
      </c>
      <c r="W1369" s="45">
        <v>5.54</v>
      </c>
      <c r="X1369" s="45">
        <v>8.1</v>
      </c>
      <c r="Y1369" s="46">
        <v>301508.90000000002</v>
      </c>
      <c r="Z1369" s="46">
        <v>47108.572132110101</v>
      </c>
      <c r="AA1369" s="47">
        <f>_xlfn.XLOOKUP($E1369,Main_OG!$D$1:$D$766,Main_OG!AJ$1:AJ$766,"")</f>
        <v>40463270</v>
      </c>
      <c r="AB1369" s="47">
        <f>_xlfn.XLOOKUP($E1369,Main_OG!$D$1:$D$766,Main_OG!AK$1:AK$766,"")</f>
        <v>748972</v>
      </c>
      <c r="AC1369" s="47">
        <f>_xlfn.XLOOKUP($E1369,Main_OG!$D$1:$D$766,Main_OG!AL$1:AL$766,"")</f>
        <v>55019376</v>
      </c>
      <c r="AD1369" s="47">
        <f>_xlfn.XLOOKUP($E1369,Main_OG!$D$1:$D$766,Main_OG!AM$1:AM$766,"")</f>
        <v>26919177</v>
      </c>
    </row>
    <row r="1370" spans="1:30" x14ac:dyDescent="0.35">
      <c r="A1370" s="36" t="s">
        <v>2452</v>
      </c>
      <c r="B1370" s="45" t="s">
        <v>314</v>
      </c>
      <c r="C1370" s="45" t="s">
        <v>4445</v>
      </c>
      <c r="D1370" s="36" t="s">
        <v>2452</v>
      </c>
      <c r="E1370" s="36" t="str">
        <f t="shared" si="63"/>
        <v>2012_TN</v>
      </c>
      <c r="F1370" s="45">
        <v>2012</v>
      </c>
      <c r="G1370" s="45">
        <f>_xlfn.XLOOKUP(I1370,Main_OG!$B$1:$B$766,Main_OG!$O$1:$O$766,"")</f>
        <v>0</v>
      </c>
      <c r="H1370" s="45">
        <f>_xlfn.XLOOKUP(E1370,Main_OG!$D$1:$D$766,Main_OG!$J$1:$J$766,"")</f>
        <v>0</v>
      </c>
      <c r="I1370" s="45" t="s">
        <v>314</v>
      </c>
      <c r="J1370" s="45" t="str">
        <f t="shared" si="64"/>
        <v>Kingsport Power Co_TN</v>
      </c>
      <c r="K1370" s="45" t="str">
        <f t="shared" si="65"/>
        <v>Kingsport Power Co_TN</v>
      </c>
      <c r="L1370" s="45" t="s">
        <v>2459</v>
      </c>
      <c r="M1370" s="45">
        <v>0</v>
      </c>
      <c r="N1370" s="45">
        <v>5839</v>
      </c>
      <c r="O1370" s="45">
        <v>165</v>
      </c>
      <c r="P1370" s="45">
        <v>41179</v>
      </c>
      <c r="Q1370" s="45">
        <v>0</v>
      </c>
      <c r="R1370" s="45">
        <v>431477</v>
      </c>
      <c r="S1370" s="45">
        <v>971272</v>
      </c>
      <c r="T1370" s="45">
        <v>662471</v>
      </c>
      <c r="U1370" s="45">
        <v>0</v>
      </c>
      <c r="V1370" s="45">
        <v>8.3714774999999992</v>
      </c>
      <c r="W1370" s="45">
        <v>5.7144857</v>
      </c>
      <c r="X1370" s="45">
        <v>8.3669624999999996</v>
      </c>
      <c r="Y1370" s="46">
        <v>311754.2</v>
      </c>
      <c r="Z1370" s="46">
        <v>48290.919477699885</v>
      </c>
      <c r="AA1370" s="47">
        <f>_xlfn.XLOOKUP($E1370,Main_OG!$D$1:$D$766,Main_OG!AJ$1:AJ$766,"")</f>
        <v>35409052</v>
      </c>
      <c r="AB1370" s="47">
        <f>_xlfn.XLOOKUP($E1370,Main_OG!$D$1:$D$766,Main_OG!AK$1:AK$766,"")</f>
        <v>593966</v>
      </c>
      <c r="AC1370" s="47">
        <f>_xlfn.XLOOKUP($E1370,Main_OG!$D$1:$D$766,Main_OG!AL$1:AL$766,"")</f>
        <v>129095096</v>
      </c>
      <c r="AD1370" s="47">
        <f>_xlfn.XLOOKUP($E1370,Main_OG!$D$1:$D$766,Main_OG!AM$1:AM$766,"")</f>
        <v>25102101</v>
      </c>
    </row>
    <row r="1371" spans="1:30" x14ac:dyDescent="0.35">
      <c r="A1371" s="36" t="s">
        <v>2452</v>
      </c>
      <c r="B1371" s="45" t="s">
        <v>314</v>
      </c>
      <c r="C1371" s="45" t="s">
        <v>4445</v>
      </c>
      <c r="D1371" s="36" t="s">
        <v>2452</v>
      </c>
      <c r="E1371" s="36" t="str">
        <f t="shared" si="63"/>
        <v>2013_TN</v>
      </c>
      <c r="F1371" s="45">
        <v>2013</v>
      </c>
      <c r="G1371" s="45">
        <f>_xlfn.XLOOKUP(I1371,Main_OG!$B$1:$B$766,Main_OG!$O$1:$O$766,"")</f>
        <v>0</v>
      </c>
      <c r="H1371" s="45">
        <f>_xlfn.XLOOKUP(E1371,Main_OG!$D$1:$D$766,Main_OG!$J$1:$J$766,"")</f>
        <v>0</v>
      </c>
      <c r="I1371" s="45" t="s">
        <v>314</v>
      </c>
      <c r="J1371" s="45" t="str">
        <f t="shared" si="64"/>
        <v>Kingsport Power Co_TN</v>
      </c>
      <c r="K1371" s="45" t="str">
        <f t="shared" si="65"/>
        <v>Kingsport Power Co_TN</v>
      </c>
      <c r="L1371" s="45" t="s">
        <v>2460</v>
      </c>
      <c r="M1371" s="45">
        <v>0</v>
      </c>
      <c r="N1371" s="45">
        <v>5858</v>
      </c>
      <c r="O1371" s="45">
        <v>160</v>
      </c>
      <c r="P1371" s="45">
        <v>41247</v>
      </c>
      <c r="Q1371" s="45">
        <v>0</v>
      </c>
      <c r="R1371" s="45">
        <v>427781</v>
      </c>
      <c r="S1371" s="45">
        <v>925505</v>
      </c>
      <c r="T1371" s="45">
        <v>692452</v>
      </c>
      <c r="U1371" s="45">
        <v>0</v>
      </c>
      <c r="V1371" s="45">
        <v>8.5921535000000002</v>
      </c>
      <c r="W1371" s="45">
        <v>5.9735063999999998</v>
      </c>
      <c r="X1371" s="45">
        <v>8.5597413000000007</v>
      </c>
      <c r="Y1371" s="46">
        <v>318347.90000000002</v>
      </c>
      <c r="Z1371" s="46">
        <v>48999.644909921481</v>
      </c>
      <c r="AA1371" s="47">
        <f>_xlfn.XLOOKUP($E1371,Main_OG!$D$1:$D$766,Main_OG!AJ$1:AJ$766,"")</f>
        <v>33869638</v>
      </c>
      <c r="AB1371" s="47">
        <f>_xlfn.XLOOKUP($E1371,Main_OG!$D$1:$D$766,Main_OG!AK$1:AK$766,"")</f>
        <v>509834</v>
      </c>
      <c r="AC1371" s="47">
        <f>_xlfn.XLOOKUP($E1371,Main_OG!$D$1:$D$766,Main_OG!AL$1:AL$766,"")</f>
        <v>76949922</v>
      </c>
      <c r="AD1371" s="47">
        <f>_xlfn.XLOOKUP($E1371,Main_OG!$D$1:$D$766,Main_OG!AM$1:AM$766,"")</f>
        <v>28493814</v>
      </c>
    </row>
    <row r="1372" spans="1:30" x14ac:dyDescent="0.35">
      <c r="A1372" s="36" t="s">
        <v>2452</v>
      </c>
      <c r="B1372" s="45" t="s">
        <v>314</v>
      </c>
      <c r="C1372" s="45" t="s">
        <v>4445</v>
      </c>
      <c r="D1372" s="36" t="s">
        <v>2452</v>
      </c>
      <c r="E1372" s="36" t="str">
        <f t="shared" si="63"/>
        <v>2014_TN</v>
      </c>
      <c r="F1372" s="45">
        <v>2014</v>
      </c>
      <c r="G1372" s="45">
        <f>_xlfn.XLOOKUP(I1372,Main_OG!$B$1:$B$766,Main_OG!$O$1:$O$766,"")</f>
        <v>0</v>
      </c>
      <c r="H1372" s="45">
        <f>_xlfn.XLOOKUP(E1372,Main_OG!$D$1:$D$766,Main_OG!$J$1:$J$766,"")</f>
        <v>0</v>
      </c>
      <c r="I1372" s="45" t="s">
        <v>314</v>
      </c>
      <c r="J1372" s="45" t="str">
        <f t="shared" si="64"/>
        <v>Kingsport Power Co_TN</v>
      </c>
      <c r="K1372" s="45" t="str">
        <f t="shared" si="65"/>
        <v>Kingsport Power Co_TN</v>
      </c>
      <c r="L1372" s="45" t="s">
        <v>2461</v>
      </c>
      <c r="M1372" s="45">
        <v>0</v>
      </c>
      <c r="N1372" s="45">
        <v>5870</v>
      </c>
      <c r="O1372" s="45">
        <v>159</v>
      </c>
      <c r="P1372" s="45">
        <v>41224</v>
      </c>
      <c r="Q1372" s="45">
        <v>0</v>
      </c>
      <c r="R1372" s="45">
        <v>432063</v>
      </c>
      <c r="S1372" s="45">
        <v>981393</v>
      </c>
      <c r="T1372" s="45">
        <v>707260</v>
      </c>
      <c r="U1372" s="45">
        <v>0</v>
      </c>
      <c r="V1372" s="45">
        <v>8.7473123000000008</v>
      </c>
      <c r="W1372" s="45">
        <v>6.1014191000000002</v>
      </c>
      <c r="X1372" s="45">
        <v>8.6069478999999998</v>
      </c>
      <c r="Y1372" s="46">
        <v>323879.59999999998</v>
      </c>
      <c r="Z1372" s="46">
        <v>49487.937949615691</v>
      </c>
      <c r="AA1372" s="47">
        <f>_xlfn.XLOOKUP($E1372,Main_OG!$D$1:$D$766,Main_OG!AJ$1:AJ$766,"")</f>
        <v>35493536</v>
      </c>
      <c r="AB1372" s="47">
        <f>_xlfn.XLOOKUP($E1372,Main_OG!$D$1:$D$766,Main_OG!AK$1:AK$766,"")</f>
        <v>698642</v>
      </c>
      <c r="AC1372" s="47">
        <f>_xlfn.XLOOKUP($E1372,Main_OG!$D$1:$D$766,Main_OG!AL$1:AL$766,"")</f>
        <v>93554700</v>
      </c>
      <c r="AD1372" s="47">
        <f>_xlfn.XLOOKUP($E1372,Main_OG!$D$1:$D$766,Main_OG!AM$1:AM$766,"")</f>
        <v>27670006</v>
      </c>
    </row>
    <row r="1373" spans="1:30" x14ac:dyDescent="0.35">
      <c r="A1373" s="36" t="s">
        <v>2452</v>
      </c>
      <c r="B1373" s="45" t="s">
        <v>314</v>
      </c>
      <c r="C1373" s="45" t="s">
        <v>4445</v>
      </c>
      <c r="D1373" s="36" t="s">
        <v>2452</v>
      </c>
      <c r="E1373" s="36" t="str">
        <f t="shared" si="63"/>
        <v>2015_TN</v>
      </c>
      <c r="F1373" s="45">
        <v>2015</v>
      </c>
      <c r="G1373" s="45">
        <f>_xlfn.XLOOKUP(I1373,Main_OG!$B$1:$B$766,Main_OG!$O$1:$O$766,"")</f>
        <v>0</v>
      </c>
      <c r="H1373" s="45">
        <f>_xlfn.XLOOKUP(E1373,Main_OG!$D$1:$D$766,Main_OG!$J$1:$J$766,"")</f>
        <v>0</v>
      </c>
      <c r="I1373" s="45" t="s">
        <v>314</v>
      </c>
      <c r="J1373" s="45" t="str">
        <f t="shared" si="64"/>
        <v>Kingsport Power Co_TN</v>
      </c>
      <c r="K1373" s="45" t="str">
        <f t="shared" si="65"/>
        <v>Kingsport Power Co_TN</v>
      </c>
      <c r="L1373" s="45" t="s">
        <v>2462</v>
      </c>
      <c r="M1373" s="45">
        <v>0</v>
      </c>
      <c r="N1373" s="45">
        <v>5904</v>
      </c>
      <c r="O1373" s="45">
        <v>164</v>
      </c>
      <c r="P1373" s="45">
        <v>41241</v>
      </c>
      <c r="Q1373" s="45">
        <v>0</v>
      </c>
      <c r="R1373" s="45">
        <v>431670</v>
      </c>
      <c r="S1373" s="45">
        <v>980953</v>
      </c>
      <c r="T1373" s="45">
        <v>674371</v>
      </c>
      <c r="U1373" s="45">
        <v>0</v>
      </c>
      <c r="V1373" s="45">
        <v>8.3501054000000003</v>
      </c>
      <c r="W1373" s="45">
        <v>5.6591497999999998</v>
      </c>
      <c r="X1373" s="45">
        <v>8.3182551</v>
      </c>
      <c r="Y1373" s="46">
        <v>335461.09999999998</v>
      </c>
      <c r="Z1373" s="46">
        <v>50863.244035119271</v>
      </c>
      <c r="AA1373" s="47">
        <f>_xlfn.XLOOKUP($E1373,Main_OG!$D$1:$D$766,Main_OG!AJ$1:AJ$766,"")</f>
        <v>29723412</v>
      </c>
      <c r="AB1373" s="47">
        <f>_xlfn.XLOOKUP($E1373,Main_OG!$D$1:$D$766,Main_OG!AK$1:AK$766,"")</f>
        <v>527122</v>
      </c>
      <c r="AC1373" s="47">
        <f>_xlfn.XLOOKUP($E1373,Main_OG!$D$1:$D$766,Main_OG!AL$1:AL$766,"")</f>
        <v>143840350</v>
      </c>
      <c r="AD1373" s="47">
        <f>_xlfn.XLOOKUP($E1373,Main_OG!$D$1:$D$766,Main_OG!AM$1:AM$766,"")</f>
        <v>24960472</v>
      </c>
    </row>
    <row r="1374" spans="1:30" x14ac:dyDescent="0.35">
      <c r="A1374" s="36" t="s">
        <v>2452</v>
      </c>
      <c r="B1374" s="45" t="s">
        <v>314</v>
      </c>
      <c r="C1374" s="45" t="s">
        <v>4445</v>
      </c>
      <c r="D1374" s="36" t="s">
        <v>2452</v>
      </c>
      <c r="E1374" s="36" t="str">
        <f t="shared" si="63"/>
        <v>2016_TN</v>
      </c>
      <c r="F1374" s="45">
        <v>2016</v>
      </c>
      <c r="G1374" s="45">
        <f>_xlfn.XLOOKUP(I1374,Main_OG!$B$1:$B$766,Main_OG!$O$1:$O$766,"")</f>
        <v>0</v>
      </c>
      <c r="H1374" s="45">
        <f>_xlfn.XLOOKUP(E1374,Main_OG!$D$1:$D$766,Main_OG!$J$1:$J$766,"")</f>
        <v>0</v>
      </c>
      <c r="I1374" s="45" t="s">
        <v>314</v>
      </c>
      <c r="J1374" s="45" t="str">
        <f t="shared" si="64"/>
        <v>Kingsport Power Co_TN</v>
      </c>
      <c r="K1374" s="45" t="str">
        <f t="shared" si="65"/>
        <v>Kingsport Power Co_TN</v>
      </c>
      <c r="L1374" s="45" t="s">
        <v>2463</v>
      </c>
      <c r="M1374" s="45">
        <v>0</v>
      </c>
      <c r="N1374" s="45">
        <v>5944</v>
      </c>
      <c r="O1374" s="45">
        <v>163</v>
      </c>
      <c r="P1374" s="45">
        <v>41382</v>
      </c>
      <c r="Q1374" s="45">
        <v>0</v>
      </c>
      <c r="R1374" s="45">
        <v>436980</v>
      </c>
      <c r="S1374" s="45">
        <v>917959</v>
      </c>
      <c r="T1374" s="45">
        <v>683613</v>
      </c>
      <c r="U1374" s="45">
        <v>0</v>
      </c>
      <c r="V1374" s="45">
        <v>8.7209482999999999</v>
      </c>
      <c r="W1374" s="45">
        <v>5.7306153999999996</v>
      </c>
      <c r="X1374" s="45">
        <v>8.4906079999999999</v>
      </c>
      <c r="Y1374" s="46">
        <v>343544.9</v>
      </c>
      <c r="Z1374" s="46">
        <v>51650.968678646219</v>
      </c>
      <c r="AA1374" s="47">
        <f>_xlfn.XLOOKUP($E1374,Main_OG!$D$1:$D$766,Main_OG!AJ$1:AJ$766,"")</f>
        <v>31241686</v>
      </c>
      <c r="AB1374" s="47">
        <f>_xlfn.XLOOKUP($E1374,Main_OG!$D$1:$D$766,Main_OG!AK$1:AK$766,"")</f>
        <v>473438</v>
      </c>
      <c r="AC1374" s="47">
        <f>_xlfn.XLOOKUP($E1374,Main_OG!$D$1:$D$766,Main_OG!AL$1:AL$766,"")</f>
        <v>180396428</v>
      </c>
      <c r="AD1374" s="47">
        <f>_xlfn.XLOOKUP($E1374,Main_OG!$D$1:$D$766,Main_OG!AM$1:AM$766,"")</f>
        <v>29578086</v>
      </c>
    </row>
    <row r="1375" spans="1:30" x14ac:dyDescent="0.35">
      <c r="A1375" s="36" t="s">
        <v>2452</v>
      </c>
      <c r="B1375" s="45" t="s">
        <v>314</v>
      </c>
      <c r="C1375" s="45" t="s">
        <v>4445</v>
      </c>
      <c r="D1375" s="36" t="s">
        <v>2452</v>
      </c>
      <c r="E1375" s="36" t="str">
        <f t="shared" si="63"/>
        <v>2017_TN</v>
      </c>
      <c r="F1375" s="45">
        <v>2017</v>
      </c>
      <c r="G1375" s="45">
        <f>_xlfn.XLOOKUP(I1375,Main_OG!$B$1:$B$766,Main_OG!$O$1:$O$766,"")</f>
        <v>0</v>
      </c>
      <c r="H1375" s="45">
        <f>_xlfn.XLOOKUP(E1375,Main_OG!$D$1:$D$766,Main_OG!$J$1:$J$766,"")</f>
        <v>0</v>
      </c>
      <c r="I1375" s="45" t="s">
        <v>314</v>
      </c>
      <c r="J1375" s="45" t="str">
        <f t="shared" si="64"/>
        <v>Kingsport Power Co_TN</v>
      </c>
      <c r="K1375" s="45" t="str">
        <f t="shared" si="65"/>
        <v>Kingsport Power Co_TN</v>
      </c>
      <c r="L1375" s="45" t="s">
        <v>2464</v>
      </c>
      <c r="M1375" s="45">
        <v>0</v>
      </c>
      <c r="N1375" s="45">
        <v>5967</v>
      </c>
      <c r="O1375" s="45">
        <v>163</v>
      </c>
      <c r="P1375" s="45">
        <v>41710</v>
      </c>
      <c r="Q1375" s="45">
        <v>0</v>
      </c>
      <c r="R1375" s="45">
        <v>420021</v>
      </c>
      <c r="S1375" s="45">
        <v>913610</v>
      </c>
      <c r="T1375" s="45">
        <v>637449</v>
      </c>
      <c r="U1375" s="45">
        <v>0</v>
      </c>
      <c r="V1375" s="45">
        <v>9.8194613999999998</v>
      </c>
      <c r="W1375" s="45">
        <v>6.1687152999999997</v>
      </c>
      <c r="X1375" s="45">
        <v>9.1777695000000001</v>
      </c>
      <c r="Y1375" s="46">
        <v>355417.5</v>
      </c>
      <c r="Z1375" s="46">
        <v>52930.876929409715</v>
      </c>
      <c r="AA1375" s="47">
        <f>_xlfn.XLOOKUP($E1375,Main_OG!$D$1:$D$766,Main_OG!AJ$1:AJ$766,"")</f>
        <v>28548720</v>
      </c>
      <c r="AB1375" s="47">
        <f>_xlfn.XLOOKUP($E1375,Main_OG!$D$1:$D$766,Main_OG!AK$1:AK$766,"")</f>
        <v>485560</v>
      </c>
      <c r="AC1375" s="47">
        <f>_xlfn.XLOOKUP($E1375,Main_OG!$D$1:$D$766,Main_OG!AL$1:AL$766,"")</f>
        <v>156967704</v>
      </c>
      <c r="AD1375" s="47">
        <f>_xlfn.XLOOKUP($E1375,Main_OG!$D$1:$D$766,Main_OG!AM$1:AM$766,"")</f>
        <v>31817502</v>
      </c>
    </row>
    <row r="1376" spans="1:30" x14ac:dyDescent="0.35">
      <c r="A1376" s="36" t="s">
        <v>2452</v>
      </c>
      <c r="B1376" s="45" t="s">
        <v>314</v>
      </c>
      <c r="C1376" s="45" t="s">
        <v>4445</v>
      </c>
      <c r="D1376" s="36" t="s">
        <v>2452</v>
      </c>
      <c r="E1376" s="36" t="str">
        <f t="shared" si="63"/>
        <v>2018_TN</v>
      </c>
      <c r="F1376" s="45">
        <v>2018</v>
      </c>
      <c r="G1376" s="45">
        <f>_xlfn.XLOOKUP(I1376,Main_OG!$B$1:$B$766,Main_OG!$O$1:$O$766,"")</f>
        <v>0</v>
      </c>
      <c r="H1376" s="45">
        <f>_xlfn.XLOOKUP(E1376,Main_OG!$D$1:$D$766,Main_OG!$J$1:$J$766,"")</f>
        <v>0</v>
      </c>
      <c r="I1376" s="45" t="s">
        <v>314</v>
      </c>
      <c r="J1376" s="45" t="str">
        <f t="shared" si="64"/>
        <v>Kingsport Power Co_TN</v>
      </c>
      <c r="K1376" s="45" t="str">
        <f t="shared" si="65"/>
        <v>Kingsport Power Co_TN</v>
      </c>
      <c r="L1376" s="45" t="s">
        <v>2465</v>
      </c>
      <c r="M1376" s="45">
        <v>0</v>
      </c>
      <c r="N1376" s="45">
        <v>5973</v>
      </c>
      <c r="O1376" s="45">
        <v>164</v>
      </c>
      <c r="P1376" s="45">
        <v>41895</v>
      </c>
      <c r="Q1376" s="45">
        <v>0</v>
      </c>
      <c r="R1376" s="45">
        <v>424354</v>
      </c>
      <c r="S1376" s="45">
        <v>932311</v>
      </c>
      <c r="T1376" s="45">
        <v>696433</v>
      </c>
      <c r="U1376" s="45">
        <v>0</v>
      </c>
      <c r="V1376" s="45">
        <v>9.7947939999999996</v>
      </c>
      <c r="W1376" s="45">
        <v>6.1361176999999998</v>
      </c>
      <c r="X1376" s="45">
        <v>9.0708941000000003</v>
      </c>
      <c r="Y1376" s="46">
        <v>362363.7</v>
      </c>
      <c r="Z1376" s="46">
        <v>53460.324157812276</v>
      </c>
      <c r="AA1376" s="47">
        <f>_xlfn.XLOOKUP($E1376,Main_OG!$D$1:$D$766,Main_OG!AJ$1:AJ$766,"")</f>
        <v>20992314</v>
      </c>
      <c r="AB1376" s="47">
        <f>_xlfn.XLOOKUP($E1376,Main_OG!$D$1:$D$766,Main_OG!AK$1:AK$766,"")</f>
        <v>455202</v>
      </c>
      <c r="AC1376" s="47">
        <f>_xlfn.XLOOKUP($E1376,Main_OG!$D$1:$D$766,Main_OG!AL$1:AL$766,"")</f>
        <v>214546084</v>
      </c>
      <c r="AD1376" s="47">
        <f>_xlfn.XLOOKUP($E1376,Main_OG!$D$1:$D$766,Main_OG!AM$1:AM$766,"")</f>
        <v>36176382</v>
      </c>
    </row>
    <row r="1377" spans="1:30" x14ac:dyDescent="0.35">
      <c r="A1377" s="36" t="s">
        <v>2452</v>
      </c>
      <c r="B1377" s="45" t="s">
        <v>314</v>
      </c>
      <c r="C1377" s="45" t="s">
        <v>4445</v>
      </c>
      <c r="D1377" s="36" t="s">
        <v>2452</v>
      </c>
      <c r="E1377" s="36" t="str">
        <f t="shared" si="63"/>
        <v>2019_TN</v>
      </c>
      <c r="F1377" s="45">
        <v>2019</v>
      </c>
      <c r="G1377" s="45">
        <f>_xlfn.XLOOKUP(I1377,Main_OG!$B$1:$B$766,Main_OG!$O$1:$O$766,"")</f>
        <v>0</v>
      </c>
      <c r="H1377" s="45">
        <f>_xlfn.XLOOKUP(E1377,Main_OG!$D$1:$D$766,Main_OG!$J$1:$J$766,"")</f>
        <v>0</v>
      </c>
      <c r="I1377" s="45" t="s">
        <v>314</v>
      </c>
      <c r="J1377" s="45" t="str">
        <f t="shared" si="64"/>
        <v>Kingsport Power Co_TN</v>
      </c>
      <c r="K1377" s="45" t="str">
        <f t="shared" si="65"/>
        <v>Kingsport Power Co_TN</v>
      </c>
      <c r="L1377" s="45" t="s">
        <v>2466</v>
      </c>
      <c r="M1377" s="45">
        <v>0</v>
      </c>
      <c r="N1377" s="45">
        <v>6005</v>
      </c>
      <c r="O1377" s="45">
        <v>180</v>
      </c>
      <c r="P1377" s="45">
        <v>42105</v>
      </c>
      <c r="Q1377" s="45">
        <v>0</v>
      </c>
      <c r="R1377" s="45">
        <v>418330</v>
      </c>
      <c r="S1377" s="45">
        <v>862779</v>
      </c>
      <c r="T1377" s="45">
        <v>662971</v>
      </c>
      <c r="U1377" s="45">
        <v>0</v>
      </c>
      <c r="V1377" s="45">
        <v>9.6589773999999995</v>
      </c>
      <c r="W1377" s="45">
        <v>6.1862424000000003</v>
      </c>
      <c r="X1377" s="45">
        <v>9.0412703000000008</v>
      </c>
      <c r="Y1377" s="46">
        <v>370088.3</v>
      </c>
      <c r="Z1377" s="46">
        <v>54183.117201597292</v>
      </c>
      <c r="AA1377" s="47">
        <f>_xlfn.XLOOKUP($E1377,Main_OG!$D$1:$D$766,Main_OG!AJ$1:AJ$766,"")</f>
        <v>18931160</v>
      </c>
      <c r="AB1377" s="47">
        <f>_xlfn.XLOOKUP($E1377,Main_OG!$D$1:$D$766,Main_OG!AK$1:AK$766,"")</f>
        <v>544100</v>
      </c>
      <c r="AC1377" s="47">
        <f>_xlfn.XLOOKUP($E1377,Main_OG!$D$1:$D$766,Main_OG!AL$1:AL$766,"")</f>
        <v>256098686</v>
      </c>
      <c r="AD1377" s="47">
        <f>_xlfn.XLOOKUP($E1377,Main_OG!$D$1:$D$766,Main_OG!AM$1:AM$766,"")</f>
        <v>35720405</v>
      </c>
    </row>
    <row r="1378" spans="1:30" x14ac:dyDescent="0.35">
      <c r="A1378" s="36" t="s">
        <v>2452</v>
      </c>
      <c r="B1378" s="45" t="s">
        <v>314</v>
      </c>
      <c r="C1378" s="45" t="s">
        <v>4445</v>
      </c>
      <c r="D1378" s="36" t="s">
        <v>2452</v>
      </c>
      <c r="E1378" s="36" t="str">
        <f t="shared" si="63"/>
        <v>2020_TN</v>
      </c>
      <c r="F1378" s="45">
        <v>2020</v>
      </c>
      <c r="G1378" s="45">
        <f>_xlfn.XLOOKUP(I1378,Main_OG!$B$1:$B$766,Main_OG!$O$1:$O$766,"")</f>
        <v>0</v>
      </c>
      <c r="H1378" s="45">
        <f>_xlfn.XLOOKUP(E1378,Main_OG!$D$1:$D$766,Main_OG!$J$1:$J$766,"")</f>
        <v>0</v>
      </c>
      <c r="I1378" s="45" t="s">
        <v>314</v>
      </c>
      <c r="J1378" s="45" t="str">
        <f t="shared" si="64"/>
        <v>Kingsport Power Co_TN</v>
      </c>
      <c r="K1378" s="45" t="str">
        <f t="shared" si="65"/>
        <v>Kingsport Power Co_TN</v>
      </c>
      <c r="L1378" s="45" t="s">
        <v>2467</v>
      </c>
      <c r="M1378" s="45">
        <v>0</v>
      </c>
      <c r="N1378" s="45">
        <v>5996</v>
      </c>
      <c r="O1378" s="45">
        <v>192</v>
      </c>
      <c r="P1378" s="45">
        <v>0</v>
      </c>
      <c r="Q1378" s="45">
        <v>0</v>
      </c>
      <c r="R1378" s="45">
        <v>387074</v>
      </c>
      <c r="S1378" s="45">
        <v>623959</v>
      </c>
      <c r="T1378" s="45">
        <v>0</v>
      </c>
      <c r="U1378" s="45">
        <v>0</v>
      </c>
      <c r="V1378" s="45">
        <v>10.592031</v>
      </c>
      <c r="W1378" s="45">
        <v>7.2913445000000001</v>
      </c>
      <c r="X1378" s="45">
        <v>0</v>
      </c>
      <c r="Y1378" s="46">
        <v>366555.2</v>
      </c>
      <c r="Z1378" s="46">
        <v>53309.838845283528</v>
      </c>
      <c r="AA1378" s="47">
        <f>_xlfn.XLOOKUP($E1378,Main_OG!$D$1:$D$766,Main_OG!AJ$1:AJ$766,"")</f>
        <v>13909826</v>
      </c>
      <c r="AB1378" s="47">
        <f>_xlfn.XLOOKUP($E1378,Main_OG!$D$1:$D$766,Main_OG!AK$1:AK$766,"")</f>
        <v>422822</v>
      </c>
      <c r="AC1378" s="47">
        <f>_xlfn.XLOOKUP($E1378,Main_OG!$D$1:$D$766,Main_OG!AL$1:AL$766,"")</f>
        <v>228127922</v>
      </c>
      <c r="AD1378" s="47">
        <f>_xlfn.XLOOKUP($E1378,Main_OG!$D$1:$D$766,Main_OG!AM$1:AM$766,"")</f>
        <v>0</v>
      </c>
    </row>
    <row r="1379" spans="1:30" x14ac:dyDescent="0.35">
      <c r="A1379" s="36" t="s">
        <v>2468</v>
      </c>
      <c r="B1379" s="45" t="s">
        <v>824</v>
      </c>
      <c r="C1379" s="45" t="s">
        <v>4446</v>
      </c>
      <c r="D1379" s="36" t="s">
        <v>2468</v>
      </c>
      <c r="E1379" s="36" t="str">
        <f t="shared" si="63"/>
        <v>2006_AK</v>
      </c>
      <c r="F1379" s="45">
        <v>2006</v>
      </c>
      <c r="G1379" s="45">
        <f>_xlfn.XLOOKUP(I1379,Main_OG!$B$1:$B$766,Main_OG!$O$1:$O$766,"")</f>
        <v>0</v>
      </c>
      <c r="H1379" s="45">
        <f>_xlfn.XLOOKUP(E1379,Main_OG!$D$1:$D$766,Main_OG!$J$1:$J$766,"")</f>
        <v>0</v>
      </c>
      <c r="I1379" s="45" t="s">
        <v>824</v>
      </c>
      <c r="J1379" s="45" t="str">
        <f t="shared" si="64"/>
        <v>Kuiggluum Kallugvia_AK</v>
      </c>
      <c r="K1379" s="45" t="str">
        <f t="shared" si="65"/>
        <v>Kuiggluum Kallugvia_AK</v>
      </c>
      <c r="L1379" s="45" t="s">
        <v>2469</v>
      </c>
      <c r="M1379" s="45">
        <v>0</v>
      </c>
      <c r="N1379" s="45">
        <v>39</v>
      </c>
      <c r="O1379" s="45">
        <v>0</v>
      </c>
      <c r="P1379" s="45">
        <v>169</v>
      </c>
      <c r="Q1379" s="45">
        <v>0</v>
      </c>
      <c r="R1379" s="45">
        <v>163</v>
      </c>
      <c r="S1379" s="45">
        <v>0</v>
      </c>
      <c r="T1379" s="45">
        <v>289</v>
      </c>
      <c r="U1379" s="45">
        <v>0</v>
      </c>
      <c r="V1379" s="45">
        <v>47.941176470588232</v>
      </c>
      <c r="W1379" s="45">
        <v>0</v>
      </c>
      <c r="X1379" s="45">
        <v>45.15625</v>
      </c>
      <c r="Y1379" s="46">
        <v>47546.2</v>
      </c>
      <c r="Z1379" s="46">
        <v>70407.314060968274</v>
      </c>
      <c r="AA1379" s="47">
        <f>_xlfn.XLOOKUP($E1379,Main_OG!$D$1:$D$766,Main_OG!AJ$1:AJ$766,"")</f>
        <v>968457.74</v>
      </c>
      <c r="AB1379" s="47">
        <f>_xlfn.XLOOKUP($E1379,Main_OG!$D$1:$D$766,Main_OG!AK$1:AK$766,"")</f>
        <v>2895506.1599999997</v>
      </c>
      <c r="AC1379" s="47">
        <f>_xlfn.XLOOKUP($E1379,Main_OG!$D$1:$D$766,Main_OG!AL$1:AL$766,"")</f>
        <v>88962825.159999996</v>
      </c>
      <c r="AD1379" s="47">
        <f>_xlfn.XLOOKUP($E1379,Main_OG!$D$1:$D$766,Main_OG!AM$1:AM$766,"")</f>
        <v>0</v>
      </c>
    </row>
    <row r="1380" spans="1:30" x14ac:dyDescent="0.35">
      <c r="A1380" s="36" t="s">
        <v>2468</v>
      </c>
      <c r="B1380" s="45" t="s">
        <v>824</v>
      </c>
      <c r="C1380" s="45" t="s">
        <v>4446</v>
      </c>
      <c r="D1380" s="36" t="s">
        <v>2468</v>
      </c>
      <c r="E1380" s="36" t="str">
        <f t="shared" si="63"/>
        <v>2007_AK</v>
      </c>
      <c r="F1380" s="45">
        <v>2007</v>
      </c>
      <c r="G1380" s="45">
        <f>_xlfn.XLOOKUP(I1380,Main_OG!$B$1:$B$766,Main_OG!$O$1:$O$766,"")</f>
        <v>0</v>
      </c>
      <c r="H1380" s="45">
        <f>_xlfn.XLOOKUP(E1380,Main_OG!$D$1:$D$766,Main_OG!$J$1:$J$766,"")</f>
        <v>0</v>
      </c>
      <c r="I1380" s="45" t="s">
        <v>824</v>
      </c>
      <c r="J1380" s="45" t="str">
        <f t="shared" si="64"/>
        <v>Kuiggluum Kallugvia_AK</v>
      </c>
      <c r="K1380" s="45" t="str">
        <f t="shared" si="65"/>
        <v>Kuiggluum Kallugvia_AK</v>
      </c>
      <c r="L1380" s="45" t="s">
        <v>2470</v>
      </c>
      <c r="M1380" s="45">
        <v>0</v>
      </c>
      <c r="N1380" s="45">
        <v>38</v>
      </c>
      <c r="O1380" s="45">
        <v>0</v>
      </c>
      <c r="P1380" s="45">
        <v>172</v>
      </c>
      <c r="Q1380" s="45">
        <v>0</v>
      </c>
      <c r="R1380" s="45">
        <v>331</v>
      </c>
      <c r="S1380" s="45">
        <v>0</v>
      </c>
      <c r="T1380" s="45">
        <v>290</v>
      </c>
      <c r="U1380" s="45">
        <v>0</v>
      </c>
      <c r="V1380" s="45">
        <v>81.33</v>
      </c>
      <c r="W1380" s="45">
        <v>0</v>
      </c>
      <c r="X1380" s="45">
        <v>45.1</v>
      </c>
      <c r="Y1380" s="46">
        <v>50126.7</v>
      </c>
      <c r="Z1380" s="46">
        <v>73683.227987652499</v>
      </c>
      <c r="AA1380" s="47">
        <f>_xlfn.XLOOKUP($E1380,Main_OG!$D$1:$D$766,Main_OG!AJ$1:AJ$766,"")</f>
        <v>996372</v>
      </c>
      <c r="AB1380" s="47">
        <f>_xlfn.XLOOKUP($E1380,Main_OG!$D$1:$D$766,Main_OG!AK$1:AK$766,"")</f>
        <v>3695916</v>
      </c>
      <c r="AC1380" s="47">
        <f>_xlfn.XLOOKUP($E1380,Main_OG!$D$1:$D$766,Main_OG!AL$1:AL$766,"")</f>
        <v>83891130</v>
      </c>
      <c r="AD1380" s="47">
        <f>_xlfn.XLOOKUP($E1380,Main_OG!$D$1:$D$766,Main_OG!AM$1:AM$766,"")</f>
        <v>0</v>
      </c>
    </row>
    <row r="1381" spans="1:30" x14ac:dyDescent="0.35">
      <c r="A1381" s="36" t="s">
        <v>2468</v>
      </c>
      <c r="B1381" s="45" t="s">
        <v>824</v>
      </c>
      <c r="C1381" s="45" t="s">
        <v>4446</v>
      </c>
      <c r="D1381" s="36" t="s">
        <v>2468</v>
      </c>
      <c r="E1381" s="36" t="str">
        <f t="shared" si="63"/>
        <v>2008_AK</v>
      </c>
      <c r="F1381" s="45">
        <v>2008</v>
      </c>
      <c r="G1381" s="45">
        <f>_xlfn.XLOOKUP(I1381,Main_OG!$B$1:$B$766,Main_OG!$O$1:$O$766,"")</f>
        <v>0</v>
      </c>
      <c r="H1381" s="45">
        <f>_xlfn.XLOOKUP(E1381,Main_OG!$D$1:$D$766,Main_OG!$J$1:$J$766,"")</f>
        <v>0</v>
      </c>
      <c r="I1381" s="45" t="s">
        <v>824</v>
      </c>
      <c r="J1381" s="45" t="str">
        <f t="shared" si="64"/>
        <v>Kuiggluum Kallugvia_AK</v>
      </c>
      <c r="K1381" s="45" t="str">
        <f t="shared" si="65"/>
        <v>Kuiggluum Kallugvia_AK</v>
      </c>
      <c r="L1381" s="45" t="s">
        <v>2471</v>
      </c>
      <c r="M1381" s="45">
        <v>0</v>
      </c>
      <c r="N1381" s="45">
        <v>38</v>
      </c>
      <c r="O1381" s="45">
        <v>0</v>
      </c>
      <c r="P1381" s="45">
        <v>172</v>
      </c>
      <c r="Q1381" s="45">
        <v>0</v>
      </c>
      <c r="R1381" s="45">
        <v>351</v>
      </c>
      <c r="S1381" s="45">
        <v>0</v>
      </c>
      <c r="T1381" s="45">
        <v>650</v>
      </c>
      <c r="U1381" s="45">
        <v>0</v>
      </c>
      <c r="V1381" s="45">
        <v>50.94</v>
      </c>
      <c r="W1381" s="45">
        <v>0</v>
      </c>
      <c r="X1381" s="45">
        <v>47.2</v>
      </c>
      <c r="Y1381" s="46">
        <v>49926.6</v>
      </c>
      <c r="Z1381" s="46">
        <v>72625.262744470543</v>
      </c>
      <c r="AA1381" s="47">
        <f>_xlfn.XLOOKUP($E1381,Main_OG!$D$1:$D$766,Main_OG!AJ$1:AJ$766,"")</f>
        <v>994228</v>
      </c>
      <c r="AB1381" s="47">
        <f>_xlfn.XLOOKUP($E1381,Main_OG!$D$1:$D$766,Main_OG!AK$1:AK$766,"")</f>
        <v>3309288</v>
      </c>
      <c r="AC1381" s="47">
        <f>_xlfn.XLOOKUP($E1381,Main_OG!$D$1:$D$766,Main_OG!AL$1:AL$766,"")</f>
        <v>88306788</v>
      </c>
      <c r="AD1381" s="47">
        <f>_xlfn.XLOOKUP($E1381,Main_OG!$D$1:$D$766,Main_OG!AM$1:AM$766,"")</f>
        <v>0</v>
      </c>
    </row>
    <row r="1382" spans="1:30" x14ac:dyDescent="0.35">
      <c r="A1382" s="36" t="s">
        <v>2468</v>
      </c>
      <c r="B1382" s="45" t="s">
        <v>824</v>
      </c>
      <c r="C1382" s="45" t="s">
        <v>4446</v>
      </c>
      <c r="D1382" s="36" t="s">
        <v>2468</v>
      </c>
      <c r="E1382" s="36" t="str">
        <f t="shared" si="63"/>
        <v>2009_AK</v>
      </c>
      <c r="F1382" s="45">
        <v>2009</v>
      </c>
      <c r="G1382" s="45">
        <f>_xlfn.XLOOKUP(I1382,Main_OG!$B$1:$B$766,Main_OG!$O$1:$O$766,"")</f>
        <v>0</v>
      </c>
      <c r="H1382" s="45">
        <f>_xlfn.XLOOKUP(E1382,Main_OG!$D$1:$D$766,Main_OG!$J$1:$J$766,"")</f>
        <v>0</v>
      </c>
      <c r="I1382" s="45" t="s">
        <v>824</v>
      </c>
      <c r="J1382" s="45" t="str">
        <f t="shared" si="64"/>
        <v>Kuiggluum Kallugvia_AK</v>
      </c>
      <c r="K1382" s="45" t="str">
        <f t="shared" si="65"/>
        <v>Kuiggluum Kallugvia_AK</v>
      </c>
      <c r="L1382" s="45" t="s">
        <v>2472</v>
      </c>
      <c r="M1382" s="45">
        <v>0</v>
      </c>
      <c r="N1382" s="45">
        <v>38</v>
      </c>
      <c r="O1382" s="45">
        <v>0</v>
      </c>
      <c r="P1382" s="45">
        <v>172</v>
      </c>
      <c r="Q1382" s="45">
        <v>0</v>
      </c>
      <c r="R1382" s="45">
        <v>373</v>
      </c>
      <c r="S1382" s="45">
        <v>0</v>
      </c>
      <c r="T1382" s="45">
        <v>603</v>
      </c>
      <c r="U1382" s="45">
        <v>0</v>
      </c>
      <c r="V1382" s="45">
        <v>51.37</v>
      </c>
      <c r="W1382" s="45">
        <v>0</v>
      </c>
      <c r="X1382" s="45">
        <v>52.67</v>
      </c>
      <c r="Y1382" s="46">
        <v>54951.9</v>
      </c>
      <c r="Z1382" s="46">
        <v>78626.832356791798</v>
      </c>
      <c r="AA1382" s="47">
        <f>_xlfn.XLOOKUP($E1382,Main_OG!$D$1:$D$766,Main_OG!AJ$1:AJ$766,"")</f>
        <v>1025918</v>
      </c>
      <c r="AB1382" s="47">
        <f>_xlfn.XLOOKUP($E1382,Main_OG!$D$1:$D$766,Main_OG!AK$1:AK$766,"")</f>
        <v>3992640</v>
      </c>
      <c r="AC1382" s="47">
        <f>_xlfn.XLOOKUP($E1382,Main_OG!$D$1:$D$766,Main_OG!AL$1:AL$766,"")</f>
        <v>77900336</v>
      </c>
      <c r="AD1382" s="47">
        <f>_xlfn.XLOOKUP($E1382,Main_OG!$D$1:$D$766,Main_OG!AM$1:AM$766,"")</f>
        <v>0</v>
      </c>
    </row>
    <row r="1383" spans="1:30" x14ac:dyDescent="0.35">
      <c r="A1383" s="36" t="s">
        <v>2468</v>
      </c>
      <c r="B1383" s="45" t="s">
        <v>824</v>
      </c>
      <c r="C1383" s="45" t="s">
        <v>4446</v>
      </c>
      <c r="D1383" s="36" t="s">
        <v>2468</v>
      </c>
      <c r="E1383" s="36" t="str">
        <f t="shared" si="63"/>
        <v>2010_AK</v>
      </c>
      <c r="F1383" s="45">
        <v>2010</v>
      </c>
      <c r="G1383" s="45">
        <f>_xlfn.XLOOKUP(I1383,Main_OG!$B$1:$B$766,Main_OG!$O$1:$O$766,"")</f>
        <v>0</v>
      </c>
      <c r="H1383" s="45">
        <f>_xlfn.XLOOKUP(E1383,Main_OG!$D$1:$D$766,Main_OG!$J$1:$J$766,"")</f>
        <v>0</v>
      </c>
      <c r="I1383" s="45" t="s">
        <v>824</v>
      </c>
      <c r="J1383" s="45" t="str">
        <f t="shared" si="64"/>
        <v>Kuiggluum Kallugvia_AK</v>
      </c>
      <c r="K1383" s="45" t="str">
        <f t="shared" si="65"/>
        <v>Kuiggluum Kallugvia_AK</v>
      </c>
      <c r="L1383" s="45" t="s">
        <v>2473</v>
      </c>
      <c r="M1383" s="45">
        <v>0</v>
      </c>
      <c r="N1383" s="45">
        <v>42</v>
      </c>
      <c r="O1383" s="45">
        <v>0</v>
      </c>
      <c r="P1383" s="45">
        <v>174</v>
      </c>
      <c r="Q1383" s="45">
        <v>0</v>
      </c>
      <c r="R1383" s="45">
        <v>337</v>
      </c>
      <c r="S1383" s="45">
        <v>0</v>
      </c>
      <c r="T1383" s="45">
        <v>620</v>
      </c>
      <c r="U1383" s="45">
        <v>0</v>
      </c>
      <c r="V1383" s="45">
        <v>56.35</v>
      </c>
      <c r="W1383" s="45">
        <v>0</v>
      </c>
      <c r="X1383" s="45">
        <v>52.56</v>
      </c>
      <c r="Y1383" s="46">
        <v>53652</v>
      </c>
      <c r="Z1383" s="46">
        <v>75144.751548358356</v>
      </c>
      <c r="AA1383" s="47">
        <f>_xlfn.XLOOKUP($E1383,Main_OG!$D$1:$D$766,Main_OG!AJ$1:AJ$766,"")</f>
        <v>993000</v>
      </c>
      <c r="AB1383" s="47">
        <f>_xlfn.XLOOKUP($E1383,Main_OG!$D$1:$D$766,Main_OG!AK$1:AK$766,"")</f>
        <v>3244592</v>
      </c>
      <c r="AC1383" s="47">
        <f>_xlfn.XLOOKUP($E1383,Main_OG!$D$1:$D$766,Main_OG!AL$1:AL$766,"")</f>
        <v>81353948</v>
      </c>
      <c r="AD1383" s="47">
        <f>_xlfn.XLOOKUP($E1383,Main_OG!$D$1:$D$766,Main_OG!AM$1:AM$766,"")</f>
        <v>0</v>
      </c>
    </row>
    <row r="1384" spans="1:30" x14ac:dyDescent="0.35">
      <c r="A1384" s="36" t="s">
        <v>2468</v>
      </c>
      <c r="B1384" s="45" t="s">
        <v>824</v>
      </c>
      <c r="C1384" s="45" t="s">
        <v>4446</v>
      </c>
      <c r="D1384" s="36" t="s">
        <v>2468</v>
      </c>
      <c r="E1384" s="36" t="str">
        <f t="shared" si="63"/>
        <v>2011_AK</v>
      </c>
      <c r="F1384" s="45">
        <v>2011</v>
      </c>
      <c r="G1384" s="45">
        <f>_xlfn.XLOOKUP(I1384,Main_OG!$B$1:$B$766,Main_OG!$O$1:$O$766,"")</f>
        <v>0</v>
      </c>
      <c r="H1384" s="45">
        <f>_xlfn.XLOOKUP(E1384,Main_OG!$D$1:$D$766,Main_OG!$J$1:$J$766,"")</f>
        <v>0</v>
      </c>
      <c r="I1384" s="45" t="s">
        <v>824</v>
      </c>
      <c r="J1384" s="45" t="str">
        <f t="shared" si="64"/>
        <v>Kuiggluum Kallugvia_AK</v>
      </c>
      <c r="K1384" s="45" t="str">
        <f t="shared" si="65"/>
        <v>Kuiggluum Kallugvia_AK</v>
      </c>
      <c r="L1384" s="45" t="s">
        <v>2474</v>
      </c>
      <c r="M1384" s="45">
        <v>0</v>
      </c>
      <c r="N1384" s="45">
        <v>40</v>
      </c>
      <c r="O1384" s="45">
        <v>0</v>
      </c>
      <c r="P1384" s="45">
        <v>181</v>
      </c>
      <c r="Q1384" s="45">
        <v>0</v>
      </c>
      <c r="R1384" s="45">
        <v>391</v>
      </c>
      <c r="S1384" s="45">
        <v>0</v>
      </c>
      <c r="T1384" s="45">
        <v>624</v>
      </c>
      <c r="U1384" s="45">
        <v>0</v>
      </c>
      <c r="V1384" s="45">
        <v>52.15</v>
      </c>
      <c r="W1384" s="45">
        <v>0</v>
      </c>
      <c r="X1384" s="45">
        <v>52.08</v>
      </c>
      <c r="Y1384" s="46">
        <v>54045.5</v>
      </c>
      <c r="Z1384" s="46">
        <v>74819.097140025115</v>
      </c>
      <c r="AA1384" s="47">
        <f>_xlfn.XLOOKUP($E1384,Main_OG!$D$1:$D$766,Main_OG!AJ$1:AJ$766,"")</f>
        <v>1023324</v>
      </c>
      <c r="AB1384" s="47">
        <f>_xlfn.XLOOKUP($E1384,Main_OG!$D$1:$D$766,Main_OG!AK$1:AK$766,"")</f>
        <v>3226522</v>
      </c>
      <c r="AC1384" s="47">
        <f>_xlfn.XLOOKUP($E1384,Main_OG!$D$1:$D$766,Main_OG!AL$1:AL$766,"")</f>
        <v>85181020</v>
      </c>
      <c r="AD1384" s="47">
        <f>_xlfn.XLOOKUP($E1384,Main_OG!$D$1:$D$766,Main_OG!AM$1:AM$766,"")</f>
        <v>0</v>
      </c>
    </row>
    <row r="1385" spans="1:30" x14ac:dyDescent="0.35">
      <c r="A1385" s="36" t="s">
        <v>2468</v>
      </c>
      <c r="B1385" s="45" t="s">
        <v>824</v>
      </c>
      <c r="C1385" s="45" t="s">
        <v>4446</v>
      </c>
      <c r="D1385" s="36" t="s">
        <v>2468</v>
      </c>
      <c r="E1385" s="36" t="str">
        <f t="shared" si="63"/>
        <v>2019_AK</v>
      </c>
      <c r="F1385" s="45">
        <v>2019</v>
      </c>
      <c r="G1385" s="45">
        <f>_xlfn.XLOOKUP(I1385,Main_OG!$B$1:$B$766,Main_OG!$O$1:$O$766,"")</f>
        <v>0</v>
      </c>
      <c r="H1385" s="45">
        <f>_xlfn.XLOOKUP(E1385,Main_OG!$D$1:$D$766,Main_OG!$J$1:$J$766,"")</f>
        <v>0</v>
      </c>
      <c r="I1385" s="45" t="s">
        <v>824</v>
      </c>
      <c r="J1385" s="45" t="str">
        <f t="shared" si="64"/>
        <v>Kuiggluum Kallugvia_AK</v>
      </c>
      <c r="K1385" s="45" t="str">
        <f t="shared" si="65"/>
        <v>Kuiggluum Kallugvia_AK</v>
      </c>
      <c r="L1385" s="45" t="s">
        <v>2475</v>
      </c>
      <c r="M1385" s="45">
        <v>0</v>
      </c>
      <c r="N1385" s="45">
        <v>37</v>
      </c>
      <c r="O1385" s="45">
        <v>0</v>
      </c>
      <c r="P1385" s="45">
        <v>185</v>
      </c>
      <c r="Q1385" s="45">
        <v>0</v>
      </c>
      <c r="R1385" s="45">
        <v>793</v>
      </c>
      <c r="S1385" s="45">
        <v>0</v>
      </c>
      <c r="T1385" s="45">
        <v>763</v>
      </c>
      <c r="U1385" s="45">
        <v>0</v>
      </c>
      <c r="V1385" s="45">
        <v>58.070618000000003</v>
      </c>
      <c r="W1385" s="45">
        <v>0</v>
      </c>
      <c r="X1385" s="45">
        <v>53.971165999999997</v>
      </c>
      <c r="Y1385" s="46">
        <v>52325.3</v>
      </c>
      <c r="Z1385" s="46">
        <v>71326.453136096767</v>
      </c>
      <c r="AA1385" s="47">
        <f>_xlfn.XLOOKUP($E1385,Main_OG!$D$1:$D$766,Main_OG!AJ$1:AJ$766,"")</f>
        <v>1111904</v>
      </c>
      <c r="AB1385" s="47">
        <f>_xlfn.XLOOKUP($E1385,Main_OG!$D$1:$D$766,Main_OG!AK$1:AK$766,"")</f>
        <v>3216424</v>
      </c>
      <c r="AC1385" s="47">
        <f>_xlfn.XLOOKUP($E1385,Main_OG!$D$1:$D$766,Main_OG!AL$1:AL$766,"")</f>
        <v>49373842</v>
      </c>
      <c r="AD1385" s="47">
        <f>_xlfn.XLOOKUP($E1385,Main_OG!$D$1:$D$766,Main_OG!AM$1:AM$766,"")</f>
        <v>0</v>
      </c>
    </row>
    <row r="1386" spans="1:30" x14ac:dyDescent="0.35">
      <c r="A1386" s="36" t="s">
        <v>2476</v>
      </c>
      <c r="B1386" s="45" t="s">
        <v>59</v>
      </c>
      <c r="C1386" s="45" t="s">
        <v>4447</v>
      </c>
      <c r="D1386" s="36" t="s">
        <v>2476</v>
      </c>
      <c r="E1386" s="36" t="str">
        <f t="shared" si="63"/>
        <v>2011_CA</v>
      </c>
      <c r="F1386" s="45">
        <v>2011</v>
      </c>
      <c r="G1386" s="45">
        <f>_xlfn.XLOOKUP(I1386,Main_OG!$B$1:$B$766,Main_OG!$O$1:$O$766,"")</f>
        <v>1</v>
      </c>
      <c r="H1386" s="45">
        <f>_xlfn.XLOOKUP(E1386,Main_OG!$D$1:$D$766,Main_OG!$J$1:$J$766,"")</f>
        <v>1</v>
      </c>
      <c r="I1386" s="45" t="s">
        <v>59</v>
      </c>
      <c r="J1386" s="45" t="str">
        <f t="shared" si="64"/>
        <v>Liberty Utilities_CA</v>
      </c>
      <c r="K1386" s="45" t="str">
        <f t="shared" si="65"/>
        <v>Liberty Utilities_CA</v>
      </c>
      <c r="L1386" s="45" t="s">
        <v>2477</v>
      </c>
      <c r="M1386" s="45">
        <v>0</v>
      </c>
      <c r="N1386" s="45">
        <v>5380</v>
      </c>
      <c r="O1386" s="45">
        <v>53</v>
      </c>
      <c r="P1386" s="45">
        <v>40916</v>
      </c>
      <c r="Q1386" s="45">
        <v>0</v>
      </c>
      <c r="R1386" s="45">
        <v>154704</v>
      </c>
      <c r="S1386" s="45">
        <v>118003</v>
      </c>
      <c r="T1386" s="45">
        <v>267783</v>
      </c>
      <c r="U1386" s="45">
        <v>0</v>
      </c>
      <c r="V1386" s="45">
        <v>13.07</v>
      </c>
      <c r="W1386" s="45">
        <v>10.56</v>
      </c>
      <c r="X1386" s="45">
        <v>13.84</v>
      </c>
      <c r="Y1386" s="46">
        <v>2192887.2000000002</v>
      </c>
      <c r="Z1386" s="46">
        <v>58265.200327417857</v>
      </c>
      <c r="AA1386" s="47">
        <f>_xlfn.XLOOKUP($E1386,Main_OG!$D$1:$D$766,Main_OG!AJ$1:AJ$766,"")</f>
        <v>1558104</v>
      </c>
      <c r="AB1386" s="47">
        <f>_xlfn.XLOOKUP($E1386,Main_OG!$D$1:$D$766,Main_OG!AK$1:AK$766,"")</f>
        <v>3730746.96</v>
      </c>
      <c r="AC1386" s="47">
        <f>_xlfn.XLOOKUP($E1386,Main_OG!$D$1:$D$766,Main_OG!AL$1:AL$766,"")</f>
        <v>1301741298</v>
      </c>
      <c r="AD1386" s="47">
        <f>_xlfn.XLOOKUP($E1386,Main_OG!$D$1:$D$766,Main_OG!AM$1:AM$766,"")</f>
        <v>36663247</v>
      </c>
    </row>
    <row r="1387" spans="1:30" x14ac:dyDescent="0.35">
      <c r="A1387" s="36" t="s">
        <v>2476</v>
      </c>
      <c r="B1387" s="45" t="s">
        <v>59</v>
      </c>
      <c r="C1387" s="45" t="s">
        <v>4447</v>
      </c>
      <c r="D1387" s="36" t="s">
        <v>2476</v>
      </c>
      <c r="E1387" s="36" t="str">
        <f t="shared" si="63"/>
        <v>2012_CA</v>
      </c>
      <c r="F1387" s="45">
        <v>2012</v>
      </c>
      <c r="G1387" s="45">
        <f>_xlfn.XLOOKUP(I1387,Main_OG!$B$1:$B$766,Main_OG!$O$1:$O$766,"")</f>
        <v>1</v>
      </c>
      <c r="H1387" s="45">
        <f>_xlfn.XLOOKUP(E1387,Main_OG!$D$1:$D$766,Main_OG!$J$1:$J$766,"")</f>
        <v>1</v>
      </c>
      <c r="I1387" s="45" t="s">
        <v>59</v>
      </c>
      <c r="J1387" s="45" t="str">
        <f t="shared" si="64"/>
        <v>Liberty Utilities_CA</v>
      </c>
      <c r="K1387" s="45" t="str">
        <f t="shared" si="65"/>
        <v>Liberty Utilities_CA</v>
      </c>
      <c r="L1387" s="45" t="s">
        <v>2478</v>
      </c>
      <c r="M1387" s="45">
        <v>0</v>
      </c>
      <c r="N1387" s="45">
        <v>7708</v>
      </c>
      <c r="O1387" s="45">
        <v>0</v>
      </c>
      <c r="P1387" s="45">
        <v>41063</v>
      </c>
      <c r="Q1387" s="45">
        <v>0</v>
      </c>
      <c r="R1387" s="45">
        <v>271772</v>
      </c>
      <c r="S1387" s="45">
        <v>0</v>
      </c>
      <c r="T1387" s="45">
        <v>273628</v>
      </c>
      <c r="U1387" s="45">
        <v>0</v>
      </c>
      <c r="V1387" s="45">
        <v>11.524734</v>
      </c>
      <c r="W1387" s="45">
        <v>0</v>
      </c>
      <c r="X1387" s="45">
        <v>13.751882</v>
      </c>
      <c r="Y1387" s="46">
        <v>2255437.2999999998</v>
      </c>
      <c r="Z1387" s="46">
        <v>59440.34757454371</v>
      </c>
      <c r="AA1387" s="47">
        <f>_xlfn.XLOOKUP($E1387,Main_OG!$D$1:$D$766,Main_OG!AJ$1:AJ$766,"")</f>
        <v>1003476</v>
      </c>
      <c r="AB1387" s="47">
        <f>_xlfn.XLOOKUP($E1387,Main_OG!$D$1:$D$766,Main_OG!AK$1:AK$766,"")</f>
        <v>771902</v>
      </c>
      <c r="AC1387" s="47">
        <f>_xlfn.XLOOKUP($E1387,Main_OG!$D$1:$D$766,Main_OG!AL$1:AL$766,"")</f>
        <v>1779673820</v>
      </c>
      <c r="AD1387" s="47">
        <f>_xlfn.XLOOKUP($E1387,Main_OG!$D$1:$D$766,Main_OG!AM$1:AM$766,"")</f>
        <v>18507408</v>
      </c>
    </row>
    <row r="1388" spans="1:30" x14ac:dyDescent="0.35">
      <c r="A1388" s="36" t="s">
        <v>2476</v>
      </c>
      <c r="B1388" s="45" t="s">
        <v>59</v>
      </c>
      <c r="C1388" s="45" t="s">
        <v>4447</v>
      </c>
      <c r="D1388" s="36" t="s">
        <v>2476</v>
      </c>
      <c r="E1388" s="36" t="str">
        <f t="shared" si="63"/>
        <v>2013_CA</v>
      </c>
      <c r="F1388" s="45">
        <v>2013</v>
      </c>
      <c r="G1388" s="45">
        <f>_xlfn.XLOOKUP(I1388,Main_OG!$B$1:$B$766,Main_OG!$O$1:$O$766,"")</f>
        <v>1</v>
      </c>
      <c r="H1388" s="45">
        <f>_xlfn.XLOOKUP(E1388,Main_OG!$D$1:$D$766,Main_OG!$J$1:$J$766,"")</f>
        <v>1</v>
      </c>
      <c r="I1388" s="45" t="s">
        <v>59</v>
      </c>
      <c r="J1388" s="45" t="str">
        <f t="shared" si="64"/>
        <v>Liberty Utilities_CA</v>
      </c>
      <c r="K1388" s="45" t="str">
        <f t="shared" si="65"/>
        <v>Liberty Utilities_CA</v>
      </c>
      <c r="L1388" s="45" t="s">
        <v>2479</v>
      </c>
      <c r="M1388" s="45">
        <v>0</v>
      </c>
      <c r="N1388" s="45">
        <v>5833</v>
      </c>
      <c r="O1388" s="45">
        <v>0</v>
      </c>
      <c r="P1388" s="45">
        <v>41701</v>
      </c>
      <c r="Q1388" s="45">
        <v>0</v>
      </c>
      <c r="R1388" s="45">
        <v>278548</v>
      </c>
      <c r="S1388" s="45">
        <v>0</v>
      </c>
      <c r="T1388" s="45">
        <v>281343</v>
      </c>
      <c r="U1388" s="45">
        <v>0</v>
      </c>
      <c r="V1388" s="45">
        <v>12.198257</v>
      </c>
      <c r="W1388" s="45">
        <v>0</v>
      </c>
      <c r="X1388" s="45">
        <v>13.710666</v>
      </c>
      <c r="Y1388" s="46">
        <v>2340335.2999999998</v>
      </c>
      <c r="Z1388" s="46">
        <v>61179.209849340856</v>
      </c>
      <c r="AA1388" s="47">
        <f>_xlfn.XLOOKUP($E1388,Main_OG!$D$1:$D$766,Main_OG!AJ$1:AJ$766,"")</f>
        <v>586564</v>
      </c>
      <c r="AB1388" s="47">
        <f>_xlfn.XLOOKUP($E1388,Main_OG!$D$1:$D$766,Main_OG!AK$1:AK$766,"")</f>
        <v>281579.90000000002</v>
      </c>
      <c r="AC1388" s="47">
        <f>_xlfn.XLOOKUP($E1388,Main_OG!$D$1:$D$766,Main_OG!AL$1:AL$766,"")</f>
        <v>1735221748</v>
      </c>
      <c r="AD1388" s="47">
        <f>_xlfn.XLOOKUP($E1388,Main_OG!$D$1:$D$766,Main_OG!AM$1:AM$766,"")</f>
        <v>17911943</v>
      </c>
    </row>
    <row r="1389" spans="1:30" x14ac:dyDescent="0.35">
      <c r="A1389" s="36" t="s">
        <v>2476</v>
      </c>
      <c r="B1389" s="45" t="s">
        <v>59</v>
      </c>
      <c r="C1389" s="45" t="s">
        <v>4447</v>
      </c>
      <c r="D1389" s="36" t="s">
        <v>2476</v>
      </c>
      <c r="E1389" s="36" t="str">
        <f t="shared" si="63"/>
        <v>2014_CA</v>
      </c>
      <c r="F1389" s="45">
        <v>2014</v>
      </c>
      <c r="G1389" s="45">
        <f>_xlfn.XLOOKUP(I1389,Main_OG!$B$1:$B$766,Main_OG!$O$1:$O$766,"")</f>
        <v>1</v>
      </c>
      <c r="H1389" s="45">
        <f>_xlfn.XLOOKUP(E1389,Main_OG!$D$1:$D$766,Main_OG!$J$1:$J$766,"")</f>
        <v>1</v>
      </c>
      <c r="I1389" s="45" t="s">
        <v>59</v>
      </c>
      <c r="J1389" s="45" t="str">
        <f t="shared" si="64"/>
        <v>Liberty Utilities_CA</v>
      </c>
      <c r="K1389" s="45" t="str">
        <f t="shared" si="65"/>
        <v>Liberty Utilities_CA</v>
      </c>
      <c r="L1389" s="45" t="s">
        <v>2480</v>
      </c>
      <c r="M1389" s="45">
        <v>0</v>
      </c>
      <c r="N1389" s="45">
        <v>5836</v>
      </c>
      <c r="O1389" s="45">
        <v>0</v>
      </c>
      <c r="P1389" s="45">
        <v>41941</v>
      </c>
      <c r="Q1389" s="45">
        <v>0</v>
      </c>
      <c r="R1389" s="45">
        <v>270292</v>
      </c>
      <c r="S1389" s="45">
        <v>0</v>
      </c>
      <c r="T1389" s="45">
        <v>262902</v>
      </c>
      <c r="U1389" s="45">
        <v>0</v>
      </c>
      <c r="V1389" s="45">
        <v>12.356267000000001</v>
      </c>
      <c r="W1389" s="45">
        <v>0</v>
      </c>
      <c r="X1389" s="45">
        <v>14.15014</v>
      </c>
      <c r="Y1389" s="46">
        <v>2428675.7000000002</v>
      </c>
      <c r="Z1389" s="46">
        <v>62940.736636083937</v>
      </c>
      <c r="AA1389" s="47">
        <f>_xlfn.XLOOKUP($E1389,Main_OG!$D$1:$D$766,Main_OG!AJ$1:AJ$766,"")</f>
        <v>580888</v>
      </c>
      <c r="AB1389" s="47">
        <f>_xlfn.XLOOKUP($E1389,Main_OG!$D$1:$D$766,Main_OG!AK$1:AK$766,"")</f>
        <v>281121</v>
      </c>
      <c r="AC1389" s="47">
        <f>_xlfn.XLOOKUP($E1389,Main_OG!$D$1:$D$766,Main_OG!AL$1:AL$766,"")</f>
        <v>1753557596</v>
      </c>
      <c r="AD1389" s="47">
        <f>_xlfn.XLOOKUP($E1389,Main_OG!$D$1:$D$766,Main_OG!AM$1:AM$766,"")</f>
        <v>16985978</v>
      </c>
    </row>
    <row r="1390" spans="1:30" x14ac:dyDescent="0.35">
      <c r="A1390" s="36" t="s">
        <v>2476</v>
      </c>
      <c r="B1390" s="45" t="s">
        <v>59</v>
      </c>
      <c r="C1390" s="45" t="s">
        <v>4447</v>
      </c>
      <c r="D1390" s="36" t="s">
        <v>2476</v>
      </c>
      <c r="E1390" s="36" t="str">
        <f t="shared" si="63"/>
        <v>2015_CA</v>
      </c>
      <c r="F1390" s="45">
        <v>2015</v>
      </c>
      <c r="G1390" s="45">
        <f>_xlfn.XLOOKUP(I1390,Main_OG!$B$1:$B$766,Main_OG!$O$1:$O$766,"")</f>
        <v>1</v>
      </c>
      <c r="H1390" s="45">
        <f>_xlfn.XLOOKUP(E1390,Main_OG!$D$1:$D$766,Main_OG!$J$1:$J$766,"")</f>
        <v>1</v>
      </c>
      <c r="I1390" s="45" t="s">
        <v>59</v>
      </c>
      <c r="J1390" s="45" t="str">
        <f t="shared" si="64"/>
        <v>Liberty Utilities_CA</v>
      </c>
      <c r="K1390" s="45" t="str">
        <f t="shared" si="65"/>
        <v>Liberty Utilities_CA</v>
      </c>
      <c r="L1390" s="45" t="s">
        <v>2481</v>
      </c>
      <c r="M1390" s="45">
        <v>0</v>
      </c>
      <c r="N1390" s="45">
        <v>5887</v>
      </c>
      <c r="O1390" s="45">
        <v>0</v>
      </c>
      <c r="P1390" s="45">
        <v>41980</v>
      </c>
      <c r="Q1390" s="45">
        <v>0</v>
      </c>
      <c r="R1390" s="45">
        <v>269590</v>
      </c>
      <c r="S1390" s="45">
        <v>0</v>
      </c>
      <c r="T1390" s="45">
        <v>258221</v>
      </c>
      <c r="U1390" s="45">
        <v>0</v>
      </c>
      <c r="V1390" s="45">
        <v>12.245632000000001</v>
      </c>
      <c r="W1390" s="45">
        <v>0</v>
      </c>
      <c r="X1390" s="45">
        <v>13.901657999999999</v>
      </c>
      <c r="Y1390" s="46">
        <v>2545979.5</v>
      </c>
      <c r="Z1390" s="46">
        <v>65442.117240728374</v>
      </c>
      <c r="AA1390" s="47">
        <f>_xlfn.XLOOKUP($E1390,Main_OG!$D$1:$D$766,Main_OG!AJ$1:AJ$766,"")</f>
        <v>134800</v>
      </c>
      <c r="AB1390" s="47">
        <f>_xlfn.XLOOKUP($E1390,Main_OG!$D$1:$D$766,Main_OG!AK$1:AK$766,"")</f>
        <v>328846</v>
      </c>
      <c r="AC1390" s="47">
        <f>_xlfn.XLOOKUP($E1390,Main_OG!$D$1:$D$766,Main_OG!AL$1:AL$766,"")</f>
        <v>1700854110</v>
      </c>
      <c r="AD1390" s="47">
        <f>_xlfn.XLOOKUP($E1390,Main_OG!$D$1:$D$766,Main_OG!AM$1:AM$766,"")</f>
        <v>18505385</v>
      </c>
    </row>
    <row r="1391" spans="1:30" x14ac:dyDescent="0.35">
      <c r="A1391" s="36" t="s">
        <v>2476</v>
      </c>
      <c r="B1391" s="45" t="s">
        <v>59</v>
      </c>
      <c r="C1391" s="45" t="s">
        <v>4447</v>
      </c>
      <c r="D1391" s="36" t="s">
        <v>2476</v>
      </c>
      <c r="E1391" s="36" t="str">
        <f t="shared" si="63"/>
        <v>2016_CA</v>
      </c>
      <c r="F1391" s="45">
        <v>2016</v>
      </c>
      <c r="G1391" s="45">
        <f>_xlfn.XLOOKUP(I1391,Main_OG!$B$1:$B$766,Main_OG!$O$1:$O$766,"")</f>
        <v>1</v>
      </c>
      <c r="H1391" s="45">
        <f>_xlfn.XLOOKUP(E1391,Main_OG!$D$1:$D$766,Main_OG!$J$1:$J$766,"")</f>
        <v>1</v>
      </c>
      <c r="I1391" s="45" t="s">
        <v>59</v>
      </c>
      <c r="J1391" s="45" t="str">
        <f t="shared" si="64"/>
        <v>Liberty Utilities_CA</v>
      </c>
      <c r="K1391" s="45" t="str">
        <f t="shared" si="65"/>
        <v>Liberty Utilities_CA</v>
      </c>
      <c r="L1391" s="45" t="s">
        <v>2482</v>
      </c>
      <c r="M1391" s="45">
        <v>0</v>
      </c>
      <c r="N1391" s="45">
        <v>5904</v>
      </c>
      <c r="O1391" s="45">
        <v>0</v>
      </c>
      <c r="P1391" s="45">
        <v>42279</v>
      </c>
      <c r="Q1391" s="45">
        <v>0</v>
      </c>
      <c r="R1391" s="45">
        <v>278856</v>
      </c>
      <c r="S1391" s="45">
        <v>0</v>
      </c>
      <c r="T1391" s="45">
        <v>278571</v>
      </c>
      <c r="U1391" s="45">
        <v>0</v>
      </c>
      <c r="V1391" s="45">
        <v>12.332279</v>
      </c>
      <c r="W1391" s="45">
        <v>0</v>
      </c>
      <c r="X1391" s="45">
        <v>13.611682</v>
      </c>
      <c r="Y1391" s="46">
        <v>2623711.7000000002</v>
      </c>
      <c r="Z1391" s="46">
        <v>67018.29509303208</v>
      </c>
      <c r="AA1391" s="47">
        <f>_xlfn.XLOOKUP($E1391,Main_OG!$D$1:$D$766,Main_OG!AJ$1:AJ$766,"")</f>
        <v>125416</v>
      </c>
      <c r="AB1391" s="47">
        <f>_xlfn.XLOOKUP($E1391,Main_OG!$D$1:$D$766,Main_OG!AK$1:AK$766,"")</f>
        <v>455785</v>
      </c>
      <c r="AC1391" s="47">
        <f>_xlfn.XLOOKUP($E1391,Main_OG!$D$1:$D$766,Main_OG!AL$1:AL$766,"")</f>
        <v>1403209832</v>
      </c>
      <c r="AD1391" s="47">
        <f>_xlfn.XLOOKUP($E1391,Main_OG!$D$1:$D$766,Main_OG!AM$1:AM$766,"")</f>
        <v>18907578</v>
      </c>
    </row>
    <row r="1392" spans="1:30" x14ac:dyDescent="0.35">
      <c r="A1392" s="36" t="s">
        <v>2476</v>
      </c>
      <c r="B1392" s="45" t="s">
        <v>59</v>
      </c>
      <c r="C1392" s="45" t="s">
        <v>4447</v>
      </c>
      <c r="D1392" s="36" t="s">
        <v>2476</v>
      </c>
      <c r="E1392" s="36" t="str">
        <f t="shared" si="63"/>
        <v>2017_CA</v>
      </c>
      <c r="F1392" s="45">
        <v>2017</v>
      </c>
      <c r="G1392" s="45">
        <f>_xlfn.XLOOKUP(I1392,Main_OG!$B$1:$B$766,Main_OG!$O$1:$O$766,"")</f>
        <v>1</v>
      </c>
      <c r="H1392" s="45">
        <f>_xlfn.XLOOKUP(E1392,Main_OG!$D$1:$D$766,Main_OG!$J$1:$J$766,"")</f>
        <v>1</v>
      </c>
      <c r="I1392" s="45" t="s">
        <v>59</v>
      </c>
      <c r="J1392" s="45" t="str">
        <f t="shared" si="64"/>
        <v>Liberty Utilities_CA</v>
      </c>
      <c r="K1392" s="45" t="str">
        <f t="shared" si="65"/>
        <v>Liberty Utilities_CA</v>
      </c>
      <c r="L1392" s="45" t="s">
        <v>2483</v>
      </c>
      <c r="M1392" s="45">
        <v>0</v>
      </c>
      <c r="N1392" s="45">
        <v>5872</v>
      </c>
      <c r="O1392" s="45">
        <v>0</v>
      </c>
      <c r="P1392" s="45">
        <v>42323</v>
      </c>
      <c r="Q1392" s="45">
        <v>0</v>
      </c>
      <c r="R1392" s="45">
        <v>278336</v>
      </c>
      <c r="S1392" s="45">
        <v>0</v>
      </c>
      <c r="T1392" s="45">
        <v>289336</v>
      </c>
      <c r="U1392" s="45">
        <v>0</v>
      </c>
      <c r="V1392" s="45">
        <v>13.744647000000001</v>
      </c>
      <c r="W1392" s="45">
        <v>0</v>
      </c>
      <c r="X1392" s="45">
        <v>13.788675</v>
      </c>
      <c r="Y1392" s="46">
        <v>2740550.3</v>
      </c>
      <c r="Z1392" s="46">
        <v>69667.122843851015</v>
      </c>
      <c r="AA1392" s="47">
        <f>_xlfn.XLOOKUP($E1392,Main_OG!$D$1:$D$766,Main_OG!AJ$1:AJ$766,"")</f>
        <v>117272</v>
      </c>
      <c r="AB1392" s="47">
        <f>_xlfn.XLOOKUP($E1392,Main_OG!$D$1:$D$766,Main_OG!AK$1:AK$766,"")</f>
        <v>187367</v>
      </c>
      <c r="AC1392" s="47">
        <f>_xlfn.XLOOKUP($E1392,Main_OG!$D$1:$D$766,Main_OG!AL$1:AL$766,"")</f>
        <v>1282999508</v>
      </c>
      <c r="AD1392" s="47">
        <f>_xlfn.XLOOKUP($E1392,Main_OG!$D$1:$D$766,Main_OG!AM$1:AM$766,"")</f>
        <v>17901079</v>
      </c>
    </row>
    <row r="1393" spans="1:30" x14ac:dyDescent="0.35">
      <c r="A1393" s="36" t="s">
        <v>2476</v>
      </c>
      <c r="B1393" s="45" t="s">
        <v>59</v>
      </c>
      <c r="C1393" s="45" t="s">
        <v>4447</v>
      </c>
      <c r="D1393" s="36" t="s">
        <v>2476</v>
      </c>
      <c r="E1393" s="36" t="str">
        <f t="shared" si="63"/>
        <v>2018_CA</v>
      </c>
      <c r="F1393" s="45">
        <v>2018</v>
      </c>
      <c r="G1393" s="45">
        <f>_xlfn.XLOOKUP(I1393,Main_OG!$B$1:$B$766,Main_OG!$O$1:$O$766,"")</f>
        <v>1</v>
      </c>
      <c r="H1393" s="45">
        <f>_xlfn.XLOOKUP(E1393,Main_OG!$D$1:$D$766,Main_OG!$J$1:$J$766,"")</f>
        <v>1</v>
      </c>
      <c r="I1393" s="45" t="s">
        <v>59</v>
      </c>
      <c r="J1393" s="45" t="str">
        <f t="shared" si="64"/>
        <v>Liberty Utilities_CA</v>
      </c>
      <c r="K1393" s="45" t="str">
        <f t="shared" si="65"/>
        <v>Liberty Utilities_CA</v>
      </c>
      <c r="L1393" s="45" t="s">
        <v>2484</v>
      </c>
      <c r="M1393" s="45">
        <v>0</v>
      </c>
      <c r="N1393" s="45">
        <v>5695</v>
      </c>
      <c r="O1393" s="45">
        <v>0</v>
      </c>
      <c r="P1393" s="45">
        <v>42882</v>
      </c>
      <c r="Q1393" s="45">
        <v>0</v>
      </c>
      <c r="R1393" s="45">
        <v>317693</v>
      </c>
      <c r="S1393" s="45">
        <v>0</v>
      </c>
      <c r="T1393" s="45">
        <v>277131</v>
      </c>
      <c r="U1393" s="45">
        <v>0</v>
      </c>
      <c r="V1393" s="45">
        <v>12.293189</v>
      </c>
      <c r="W1393" s="45">
        <v>0</v>
      </c>
      <c r="X1393" s="45">
        <v>14.110186000000001</v>
      </c>
      <c r="Y1393" s="46">
        <v>2850970.3</v>
      </c>
      <c r="Z1393" s="46">
        <v>72290.915366437242</v>
      </c>
      <c r="AA1393" s="47">
        <f>_xlfn.XLOOKUP($E1393,Main_OG!$D$1:$D$766,Main_OG!AJ$1:AJ$766,"")</f>
        <v>113814</v>
      </c>
      <c r="AB1393" s="47">
        <f>_xlfn.XLOOKUP($E1393,Main_OG!$D$1:$D$766,Main_OG!AK$1:AK$766,"")</f>
        <v>239764</v>
      </c>
      <c r="AC1393" s="47">
        <f>_xlfn.XLOOKUP($E1393,Main_OG!$D$1:$D$766,Main_OG!AL$1:AL$766,"")</f>
        <v>1292762132</v>
      </c>
      <c r="AD1393" s="47">
        <f>_xlfn.XLOOKUP($E1393,Main_OG!$D$1:$D$766,Main_OG!AM$1:AM$766,"")</f>
        <v>18213519</v>
      </c>
    </row>
    <row r="1394" spans="1:30" x14ac:dyDescent="0.35">
      <c r="A1394" s="36" t="s">
        <v>2476</v>
      </c>
      <c r="B1394" s="45" t="s">
        <v>59</v>
      </c>
      <c r="C1394" s="45" t="s">
        <v>4447</v>
      </c>
      <c r="D1394" s="36" t="s">
        <v>2476</v>
      </c>
      <c r="E1394" s="36" t="str">
        <f t="shared" si="63"/>
        <v>2019_CA</v>
      </c>
      <c r="F1394" s="45">
        <v>2019</v>
      </c>
      <c r="G1394" s="45">
        <f>_xlfn.XLOOKUP(I1394,Main_OG!$B$1:$B$766,Main_OG!$O$1:$O$766,"")</f>
        <v>1</v>
      </c>
      <c r="H1394" s="45">
        <f>_xlfn.XLOOKUP(E1394,Main_OG!$D$1:$D$766,Main_OG!$J$1:$J$766,"")</f>
        <v>1</v>
      </c>
      <c r="I1394" s="45" t="s">
        <v>59</v>
      </c>
      <c r="J1394" s="45" t="str">
        <f t="shared" si="64"/>
        <v>Liberty Utilities_CA</v>
      </c>
      <c r="K1394" s="45" t="str">
        <f t="shared" si="65"/>
        <v>Liberty Utilities_CA</v>
      </c>
      <c r="L1394" s="45" t="s">
        <v>2485</v>
      </c>
      <c r="M1394" s="45">
        <v>0</v>
      </c>
      <c r="N1394" s="45">
        <v>5738</v>
      </c>
      <c r="O1394" s="45">
        <v>0</v>
      </c>
      <c r="P1394" s="45">
        <v>43032</v>
      </c>
      <c r="Q1394" s="45">
        <v>0</v>
      </c>
      <c r="R1394" s="45">
        <v>277829</v>
      </c>
      <c r="S1394" s="45">
        <v>0</v>
      </c>
      <c r="T1394" s="45">
        <v>286633</v>
      </c>
      <c r="U1394" s="45">
        <v>0</v>
      </c>
      <c r="V1394" s="45">
        <v>13.861476</v>
      </c>
      <c r="W1394" s="45">
        <v>0</v>
      </c>
      <c r="X1394" s="45">
        <v>13.423610999999999</v>
      </c>
      <c r="Y1394" s="46">
        <v>2962792.1</v>
      </c>
      <c r="Z1394" s="46">
        <v>75126.056066784979</v>
      </c>
      <c r="AA1394" s="47">
        <f>_xlfn.XLOOKUP($E1394,Main_OG!$D$1:$D$766,Main_OG!AJ$1:AJ$766,"")</f>
        <v>97698</v>
      </c>
      <c r="AB1394" s="47">
        <f>_xlfn.XLOOKUP($E1394,Main_OG!$D$1:$D$766,Main_OG!AK$1:AK$766,"")</f>
        <v>201972</v>
      </c>
      <c r="AC1394" s="47">
        <f>_xlfn.XLOOKUP($E1394,Main_OG!$D$1:$D$766,Main_OG!AL$1:AL$766,"")</f>
        <v>1230687868</v>
      </c>
      <c r="AD1394" s="47">
        <f>_xlfn.XLOOKUP($E1394,Main_OG!$D$1:$D$766,Main_OG!AM$1:AM$766,"")</f>
        <v>16165384</v>
      </c>
    </row>
    <row r="1395" spans="1:30" x14ac:dyDescent="0.35">
      <c r="A1395" s="36" t="s">
        <v>2476</v>
      </c>
      <c r="B1395" s="45" t="s">
        <v>59</v>
      </c>
      <c r="C1395" s="45" t="s">
        <v>4447</v>
      </c>
      <c r="D1395" s="36" t="s">
        <v>2476</v>
      </c>
      <c r="E1395" s="36" t="str">
        <f t="shared" si="63"/>
        <v>2020_CA</v>
      </c>
      <c r="F1395" s="45">
        <v>2020</v>
      </c>
      <c r="G1395" s="45">
        <f>_xlfn.XLOOKUP(I1395,Main_OG!$B$1:$B$766,Main_OG!$O$1:$O$766,"")</f>
        <v>1</v>
      </c>
      <c r="H1395" s="45">
        <f>_xlfn.XLOOKUP(E1395,Main_OG!$D$1:$D$766,Main_OG!$J$1:$J$766,"")</f>
        <v>1</v>
      </c>
      <c r="I1395" s="45" t="s">
        <v>59</v>
      </c>
      <c r="J1395" s="45" t="str">
        <f t="shared" si="64"/>
        <v>Liberty Utilities_CA</v>
      </c>
      <c r="K1395" s="45" t="str">
        <f t="shared" si="65"/>
        <v>Liberty Utilities_CA</v>
      </c>
      <c r="L1395" s="45" t="s">
        <v>2486</v>
      </c>
      <c r="M1395" s="45">
        <v>0</v>
      </c>
      <c r="N1395" s="45">
        <v>6197</v>
      </c>
      <c r="O1395" s="45">
        <v>0</v>
      </c>
      <c r="P1395" s="45">
        <v>0</v>
      </c>
      <c r="Q1395" s="45">
        <v>0</v>
      </c>
      <c r="R1395" s="45">
        <v>258456</v>
      </c>
      <c r="S1395" s="45">
        <v>0</v>
      </c>
      <c r="T1395" s="45">
        <v>0</v>
      </c>
      <c r="U1395" s="45">
        <v>0</v>
      </c>
      <c r="V1395" s="45">
        <v>14.622412000000001</v>
      </c>
      <c r="W1395" s="45">
        <v>0</v>
      </c>
      <c r="X1395" s="45">
        <v>0</v>
      </c>
      <c r="Y1395" s="46">
        <v>2925146.9</v>
      </c>
      <c r="Z1395" s="46">
        <v>74206.721781691798</v>
      </c>
      <c r="AA1395" s="47">
        <f>_xlfn.XLOOKUP($E1395,Main_OG!$D$1:$D$766,Main_OG!AJ$1:AJ$766,"")</f>
        <v>115372</v>
      </c>
      <c r="AB1395" s="47">
        <f>_xlfn.XLOOKUP($E1395,Main_OG!$D$1:$D$766,Main_OG!AK$1:AK$766,"")</f>
        <v>177700</v>
      </c>
      <c r="AC1395" s="47">
        <f>_xlfn.XLOOKUP($E1395,Main_OG!$D$1:$D$766,Main_OG!AL$1:AL$766,"")</f>
        <v>1335508716</v>
      </c>
      <c r="AD1395" s="47">
        <f>_xlfn.XLOOKUP($E1395,Main_OG!$D$1:$D$766,Main_OG!AM$1:AM$766,"")</f>
        <v>0</v>
      </c>
    </row>
    <row r="1396" spans="1:30" x14ac:dyDescent="0.35">
      <c r="A1396" s="36" t="s">
        <v>2487</v>
      </c>
      <c r="B1396" s="45" t="s">
        <v>712</v>
      </c>
      <c r="C1396" s="45" t="s">
        <v>4448</v>
      </c>
      <c r="D1396" s="36" t="s">
        <v>4511</v>
      </c>
      <c r="E1396" s="36" t="str">
        <f t="shared" si="63"/>
        <v>2013_NH</v>
      </c>
      <c r="F1396" s="45">
        <v>2013</v>
      </c>
      <c r="G1396" s="45">
        <f>_xlfn.XLOOKUP(I1396,Main_OG!$B$1:$B$766,Main_OG!$O$1:$O$766,"")</f>
        <v>1</v>
      </c>
      <c r="H1396" s="45">
        <f>_xlfn.XLOOKUP(E1396,Main_OG!$D$1:$D$766,Main_OG!$J$1:$J$766,"")</f>
        <v>0</v>
      </c>
      <c r="I1396" s="45" t="s">
        <v>712</v>
      </c>
      <c r="J1396" s="45" t="str">
        <f t="shared" si="64"/>
        <v>Liberty Utilities (Granite State Electric) Corp_NH</v>
      </c>
      <c r="K1396" s="45" t="str">
        <f t="shared" si="65"/>
        <v>Liberty Utilities (Granite State Electric)_NH</v>
      </c>
      <c r="L1396" s="45" t="s">
        <v>2488</v>
      </c>
      <c r="M1396" s="45">
        <v>0</v>
      </c>
      <c r="N1396" s="45">
        <v>5381</v>
      </c>
      <c r="O1396" s="45">
        <v>164</v>
      </c>
      <c r="P1396" s="45">
        <v>35582</v>
      </c>
      <c r="Q1396" s="45">
        <v>0</v>
      </c>
      <c r="R1396" s="45">
        <v>232710</v>
      </c>
      <c r="S1396" s="45">
        <v>21656</v>
      </c>
      <c r="T1396" s="45">
        <v>297907</v>
      </c>
      <c r="U1396" s="45">
        <v>0</v>
      </c>
      <c r="V1396" s="45">
        <v>12.050621</v>
      </c>
      <c r="W1396" s="45">
        <v>12.190155000000001</v>
      </c>
      <c r="X1396" s="45">
        <v>13.911085999999999</v>
      </c>
      <c r="Y1396" s="46">
        <v>75503.399999999994</v>
      </c>
      <c r="Z1396" s="46">
        <v>56886.154458166828</v>
      </c>
      <c r="AA1396" s="47">
        <f>_xlfn.XLOOKUP($E1396,Main_OG!$D$1:$D$766,Main_OG!AJ$1:AJ$766,"")</f>
        <v>1232070</v>
      </c>
      <c r="AB1396" s="47">
        <f>_xlfn.XLOOKUP($E1396,Main_OG!$D$1:$D$766,Main_OG!AK$1:AK$766,"")</f>
        <v>373532</v>
      </c>
      <c r="AC1396" s="47">
        <f>_xlfn.XLOOKUP($E1396,Main_OG!$D$1:$D$766,Main_OG!AL$1:AL$766,"")</f>
        <v>59932146</v>
      </c>
      <c r="AD1396" s="47">
        <f>_xlfn.XLOOKUP($E1396,Main_OG!$D$1:$D$766,Main_OG!AM$1:AM$766,"")</f>
        <v>10926725</v>
      </c>
    </row>
    <row r="1397" spans="1:30" x14ac:dyDescent="0.35">
      <c r="A1397" s="36" t="s">
        <v>2487</v>
      </c>
      <c r="B1397" s="45" t="s">
        <v>712</v>
      </c>
      <c r="C1397" s="45" t="s">
        <v>4448</v>
      </c>
      <c r="D1397" s="36" t="s">
        <v>4511</v>
      </c>
      <c r="E1397" s="36" t="str">
        <f t="shared" si="63"/>
        <v>2014_NH</v>
      </c>
      <c r="F1397" s="45">
        <v>2014</v>
      </c>
      <c r="G1397" s="45">
        <f>_xlfn.XLOOKUP(I1397,Main_OG!$B$1:$B$766,Main_OG!$O$1:$O$766,"")</f>
        <v>1</v>
      </c>
      <c r="H1397" s="45">
        <f>_xlfn.XLOOKUP(E1397,Main_OG!$D$1:$D$766,Main_OG!$J$1:$J$766,"")</f>
        <v>0</v>
      </c>
      <c r="I1397" s="45" t="s">
        <v>712</v>
      </c>
      <c r="J1397" s="45" t="str">
        <f t="shared" si="64"/>
        <v>Liberty Utilities (Granite State Electric) Corp_NH</v>
      </c>
      <c r="K1397" s="45" t="str">
        <f t="shared" si="65"/>
        <v>Liberty Utilities (Granite State Electric)_NH</v>
      </c>
      <c r="L1397" s="45" t="s">
        <v>2489</v>
      </c>
      <c r="M1397" s="45">
        <v>0</v>
      </c>
      <c r="N1397" s="45">
        <v>5600</v>
      </c>
      <c r="O1397" s="45">
        <v>159</v>
      </c>
      <c r="P1397" s="45">
        <v>33394</v>
      </c>
      <c r="Q1397" s="45">
        <v>0</v>
      </c>
      <c r="R1397" s="45">
        <v>239327</v>
      </c>
      <c r="S1397" s="45">
        <v>28654</v>
      </c>
      <c r="T1397" s="45">
        <v>272948</v>
      </c>
      <c r="U1397" s="45">
        <v>0</v>
      </c>
      <c r="V1397" s="45">
        <v>14.583352</v>
      </c>
      <c r="W1397" s="45">
        <v>14.073079</v>
      </c>
      <c r="X1397" s="45">
        <v>17.008075000000002</v>
      </c>
      <c r="Y1397" s="46">
        <v>76836.2</v>
      </c>
      <c r="Z1397" s="46">
        <v>57587.256428109424</v>
      </c>
      <c r="AA1397" s="47">
        <f>_xlfn.XLOOKUP($E1397,Main_OG!$D$1:$D$766,Main_OG!AJ$1:AJ$766,"")</f>
        <v>1087708</v>
      </c>
      <c r="AB1397" s="47">
        <f>_xlfn.XLOOKUP($E1397,Main_OG!$D$1:$D$766,Main_OG!AK$1:AK$766,"")</f>
        <v>907716</v>
      </c>
      <c r="AC1397" s="47">
        <f>_xlfn.XLOOKUP($E1397,Main_OG!$D$1:$D$766,Main_OG!AL$1:AL$766,"")</f>
        <v>63113542</v>
      </c>
      <c r="AD1397" s="47">
        <f>_xlfn.XLOOKUP($E1397,Main_OG!$D$1:$D$766,Main_OG!AM$1:AM$766,"")</f>
        <v>10168265</v>
      </c>
    </row>
    <row r="1398" spans="1:30" x14ac:dyDescent="0.35">
      <c r="A1398" s="36" t="s">
        <v>2487</v>
      </c>
      <c r="B1398" s="45" t="s">
        <v>712</v>
      </c>
      <c r="C1398" s="45" t="s">
        <v>4448</v>
      </c>
      <c r="D1398" s="36" t="s">
        <v>4511</v>
      </c>
      <c r="E1398" s="36" t="str">
        <f t="shared" si="63"/>
        <v>2015_NH</v>
      </c>
      <c r="F1398" s="45">
        <v>2015</v>
      </c>
      <c r="G1398" s="45">
        <f>_xlfn.XLOOKUP(I1398,Main_OG!$B$1:$B$766,Main_OG!$O$1:$O$766,"")</f>
        <v>1</v>
      </c>
      <c r="H1398" s="45">
        <f>_xlfn.XLOOKUP(E1398,Main_OG!$D$1:$D$766,Main_OG!$J$1:$J$766,"")</f>
        <v>0</v>
      </c>
      <c r="I1398" s="45" t="s">
        <v>712</v>
      </c>
      <c r="J1398" s="45" t="str">
        <f t="shared" si="64"/>
        <v>Liberty Utilities (Granite State Electric) Corp_NH</v>
      </c>
      <c r="K1398" s="45" t="str">
        <f t="shared" si="65"/>
        <v>Liberty Utilities (Granite State Electric)_NH</v>
      </c>
      <c r="L1398" s="45" t="s">
        <v>2490</v>
      </c>
      <c r="M1398" s="45">
        <v>0</v>
      </c>
      <c r="N1398" s="45">
        <v>5281</v>
      </c>
      <c r="O1398" s="45">
        <v>134</v>
      </c>
      <c r="P1398" s="45">
        <v>31232</v>
      </c>
      <c r="Q1398" s="45">
        <v>0</v>
      </c>
      <c r="R1398" s="45">
        <v>206319</v>
      </c>
      <c r="S1398" s="45">
        <v>27800</v>
      </c>
      <c r="T1398" s="45">
        <v>259136</v>
      </c>
      <c r="U1398" s="45">
        <v>0</v>
      </c>
      <c r="V1398" s="45">
        <v>17.13308</v>
      </c>
      <c r="W1398" s="45">
        <v>16.146763</v>
      </c>
      <c r="X1398" s="45">
        <v>19.549579999999999</v>
      </c>
      <c r="Y1398" s="46">
        <v>79319.3</v>
      </c>
      <c r="Z1398" s="46">
        <v>59305.036336991958</v>
      </c>
      <c r="AA1398" s="47">
        <f>_xlfn.XLOOKUP($E1398,Main_OG!$D$1:$D$766,Main_OG!AJ$1:AJ$766,"")</f>
        <v>811134</v>
      </c>
      <c r="AB1398" s="47">
        <f>_xlfn.XLOOKUP($E1398,Main_OG!$D$1:$D$766,Main_OG!AK$1:AK$766,"")</f>
        <v>582688</v>
      </c>
      <c r="AC1398" s="47">
        <f>_xlfn.XLOOKUP($E1398,Main_OG!$D$1:$D$766,Main_OG!AL$1:AL$766,"")</f>
        <v>86132506</v>
      </c>
      <c r="AD1398" s="47">
        <f>_xlfn.XLOOKUP($E1398,Main_OG!$D$1:$D$766,Main_OG!AM$1:AM$766,"")</f>
        <v>9484204</v>
      </c>
    </row>
    <row r="1399" spans="1:30" x14ac:dyDescent="0.35">
      <c r="A1399" s="36" t="s">
        <v>2487</v>
      </c>
      <c r="B1399" s="45" t="s">
        <v>712</v>
      </c>
      <c r="C1399" s="45" t="s">
        <v>4448</v>
      </c>
      <c r="D1399" s="36" t="s">
        <v>4511</v>
      </c>
      <c r="E1399" s="36" t="str">
        <f t="shared" si="63"/>
        <v>2016_NH</v>
      </c>
      <c r="F1399" s="45">
        <v>2016</v>
      </c>
      <c r="G1399" s="45">
        <f>_xlfn.XLOOKUP(I1399,Main_OG!$B$1:$B$766,Main_OG!$O$1:$O$766,"")</f>
        <v>1</v>
      </c>
      <c r="H1399" s="45">
        <f>_xlfn.XLOOKUP(E1399,Main_OG!$D$1:$D$766,Main_OG!$J$1:$J$766,"")</f>
        <v>0</v>
      </c>
      <c r="I1399" s="45" t="s">
        <v>712</v>
      </c>
      <c r="J1399" s="45" t="str">
        <f t="shared" si="64"/>
        <v>Liberty Utilities (Granite State Electric) Corp_NH</v>
      </c>
      <c r="K1399" s="45" t="str">
        <f t="shared" si="65"/>
        <v>Liberty Utilities (Granite State Electric)_NH</v>
      </c>
      <c r="L1399" s="45" t="s">
        <v>2491</v>
      </c>
      <c r="M1399" s="45">
        <v>0</v>
      </c>
      <c r="N1399" s="45">
        <v>5392</v>
      </c>
      <c r="O1399" s="45">
        <v>127</v>
      </c>
      <c r="P1399" s="45">
        <v>31827</v>
      </c>
      <c r="Q1399" s="45">
        <v>0</v>
      </c>
      <c r="R1399" s="45">
        <v>177284</v>
      </c>
      <c r="S1399" s="45">
        <v>11569</v>
      </c>
      <c r="T1399" s="45">
        <v>249260</v>
      </c>
      <c r="U1399" s="45">
        <v>0</v>
      </c>
      <c r="V1399" s="45">
        <v>13.397092000000001</v>
      </c>
      <c r="W1399" s="45">
        <v>14.504279</v>
      </c>
      <c r="X1399" s="45">
        <v>16.592673999999999</v>
      </c>
      <c r="Y1399" s="46">
        <v>80736.100000000006</v>
      </c>
      <c r="Z1399" s="46">
        <v>60085.183084839256</v>
      </c>
      <c r="AA1399" s="47">
        <f>_xlfn.XLOOKUP($E1399,Main_OG!$D$1:$D$766,Main_OG!AJ$1:AJ$766,"")</f>
        <v>387872</v>
      </c>
      <c r="AB1399" s="47">
        <f>_xlfn.XLOOKUP($E1399,Main_OG!$D$1:$D$766,Main_OG!AK$1:AK$766,"")</f>
        <v>134282</v>
      </c>
      <c r="AC1399" s="47">
        <f>_xlfn.XLOOKUP($E1399,Main_OG!$D$1:$D$766,Main_OG!AL$1:AL$766,"")</f>
        <v>68280100</v>
      </c>
      <c r="AD1399" s="47">
        <f>_xlfn.XLOOKUP($E1399,Main_OG!$D$1:$D$766,Main_OG!AM$1:AM$766,"")</f>
        <v>10761163</v>
      </c>
    </row>
    <row r="1400" spans="1:30" x14ac:dyDescent="0.35">
      <c r="A1400" s="36" t="s">
        <v>2492</v>
      </c>
      <c r="B1400" s="45" t="s">
        <v>712</v>
      </c>
      <c r="C1400" s="45" t="s">
        <v>4448</v>
      </c>
      <c r="D1400" s="36" t="s">
        <v>4511</v>
      </c>
      <c r="E1400" s="36" t="str">
        <f t="shared" si="63"/>
        <v>2018_NH</v>
      </c>
      <c r="F1400" s="45">
        <v>2018</v>
      </c>
      <c r="G1400" s="45">
        <f>_xlfn.XLOOKUP(I1400,Main_OG!$B$1:$B$766,Main_OG!$O$1:$O$766,"")</f>
        <v>1</v>
      </c>
      <c r="H1400" s="45">
        <f>_xlfn.XLOOKUP(E1400,Main_OG!$D$1:$D$766,Main_OG!$J$1:$J$766,"")</f>
        <v>0</v>
      </c>
      <c r="I1400" s="45" t="s">
        <v>712</v>
      </c>
      <c r="J1400" s="45" t="str">
        <f t="shared" si="64"/>
        <v>Liberty Utilities (Granite State Electri_NH</v>
      </c>
      <c r="K1400" s="45" t="str">
        <f t="shared" si="65"/>
        <v>Liberty Utilities (Granite State Electric)_NH</v>
      </c>
      <c r="L1400" s="45" t="s">
        <v>2493</v>
      </c>
      <c r="M1400" s="45">
        <v>0</v>
      </c>
      <c r="N1400" s="45">
        <v>5030</v>
      </c>
      <c r="O1400" s="45">
        <v>130</v>
      </c>
      <c r="P1400" s="45">
        <v>32649</v>
      </c>
      <c r="Q1400" s="45">
        <v>0</v>
      </c>
      <c r="R1400" s="45">
        <v>166438</v>
      </c>
      <c r="S1400" s="45">
        <v>15988</v>
      </c>
      <c r="T1400" s="45">
        <v>265871</v>
      </c>
      <c r="U1400" s="45">
        <v>0</v>
      </c>
      <c r="V1400" s="45">
        <v>15.165407</v>
      </c>
      <c r="W1400" s="45">
        <v>15.044408000000001</v>
      </c>
      <c r="X1400" s="45">
        <v>18.259419000000001</v>
      </c>
      <c r="Y1400" s="46">
        <v>82269.5</v>
      </c>
      <c r="Z1400" s="46">
        <v>60712.63054733946</v>
      </c>
      <c r="AA1400" s="47">
        <f>_xlfn.XLOOKUP($E1400,Main_OG!$D$1:$D$766,Main_OG!AJ$1:AJ$766,"")</f>
        <v>587508</v>
      </c>
      <c r="AB1400" s="47">
        <f>_xlfn.XLOOKUP($E1400,Main_OG!$D$1:$D$766,Main_OG!AK$1:AK$766,"")</f>
        <v>595928</v>
      </c>
      <c r="AC1400" s="47">
        <f>_xlfn.XLOOKUP($E1400,Main_OG!$D$1:$D$766,Main_OG!AL$1:AL$766,"")</f>
        <v>43580726</v>
      </c>
      <c r="AD1400" s="47">
        <f>_xlfn.XLOOKUP($E1400,Main_OG!$D$1:$D$766,Main_OG!AM$1:AM$766,"")</f>
        <v>10061696</v>
      </c>
    </row>
    <row r="1401" spans="1:30" x14ac:dyDescent="0.35">
      <c r="A1401" s="36" t="s">
        <v>2492</v>
      </c>
      <c r="B1401" s="45" t="s">
        <v>712</v>
      </c>
      <c r="C1401" s="45" t="s">
        <v>4448</v>
      </c>
      <c r="D1401" s="36" t="s">
        <v>4511</v>
      </c>
      <c r="E1401" s="36" t="str">
        <f t="shared" si="63"/>
        <v>2019_NH</v>
      </c>
      <c r="F1401" s="45">
        <v>2019</v>
      </c>
      <c r="G1401" s="45">
        <f>_xlfn.XLOOKUP(I1401,Main_OG!$B$1:$B$766,Main_OG!$O$1:$O$766,"")</f>
        <v>1</v>
      </c>
      <c r="H1401" s="45">
        <f>_xlfn.XLOOKUP(E1401,Main_OG!$D$1:$D$766,Main_OG!$J$1:$J$766,"")</f>
        <v>0</v>
      </c>
      <c r="I1401" s="45" t="s">
        <v>712</v>
      </c>
      <c r="J1401" s="45" t="str">
        <f t="shared" si="64"/>
        <v>Liberty Utilities (Granite State Electri_NH</v>
      </c>
      <c r="K1401" s="45" t="str">
        <f t="shared" si="65"/>
        <v>Liberty Utilities (Granite State Electric)_NH</v>
      </c>
      <c r="L1401" s="45" t="s">
        <v>2494</v>
      </c>
      <c r="M1401" s="45">
        <v>0</v>
      </c>
      <c r="N1401" s="45">
        <v>5247</v>
      </c>
      <c r="O1401" s="45">
        <v>134</v>
      </c>
      <c r="P1401" s="45">
        <v>33532</v>
      </c>
      <c r="Q1401" s="45">
        <v>0</v>
      </c>
      <c r="R1401" s="45">
        <v>161054</v>
      </c>
      <c r="S1401" s="45">
        <v>12468</v>
      </c>
      <c r="T1401" s="45">
        <v>261065</v>
      </c>
      <c r="U1401" s="45">
        <v>0</v>
      </c>
      <c r="V1401" s="45">
        <v>15.050231999999999</v>
      </c>
      <c r="W1401" s="45">
        <v>15.802854999999999</v>
      </c>
      <c r="X1401" s="45">
        <v>17.993258000000001</v>
      </c>
      <c r="Y1401" s="46">
        <v>84031.2</v>
      </c>
      <c r="Z1401" s="46">
        <v>61752.094198707659</v>
      </c>
      <c r="AA1401" s="47">
        <f>_xlfn.XLOOKUP($E1401,Main_OG!$D$1:$D$766,Main_OG!AJ$1:AJ$766,"")</f>
        <v>318924</v>
      </c>
      <c r="AB1401" s="47">
        <f>_xlfn.XLOOKUP($E1401,Main_OG!$D$1:$D$766,Main_OG!AK$1:AK$766,"")</f>
        <v>97282</v>
      </c>
      <c r="AC1401" s="47">
        <f>_xlfn.XLOOKUP($E1401,Main_OG!$D$1:$D$766,Main_OG!AL$1:AL$766,"")</f>
        <v>51385660</v>
      </c>
      <c r="AD1401" s="47">
        <f>_xlfn.XLOOKUP($E1401,Main_OG!$D$1:$D$766,Main_OG!AM$1:AM$766,"")</f>
        <v>10906923</v>
      </c>
    </row>
    <row r="1402" spans="1:30" x14ac:dyDescent="0.35">
      <c r="A1402" s="36" t="s">
        <v>2492</v>
      </c>
      <c r="B1402" s="45" t="s">
        <v>712</v>
      </c>
      <c r="C1402" s="45" t="s">
        <v>4448</v>
      </c>
      <c r="D1402" s="36" t="s">
        <v>4511</v>
      </c>
      <c r="E1402" s="36" t="str">
        <f t="shared" si="63"/>
        <v>2020_NH</v>
      </c>
      <c r="F1402" s="45">
        <v>2020</v>
      </c>
      <c r="G1402" s="45">
        <f>_xlfn.XLOOKUP(I1402,Main_OG!$B$1:$B$766,Main_OG!$O$1:$O$766,"")</f>
        <v>1</v>
      </c>
      <c r="H1402" s="45">
        <f>_xlfn.XLOOKUP(E1402,Main_OG!$D$1:$D$766,Main_OG!$J$1:$J$766,"")</f>
        <v>0</v>
      </c>
      <c r="I1402" s="45" t="s">
        <v>712</v>
      </c>
      <c r="J1402" s="45" t="str">
        <f t="shared" si="64"/>
        <v>Liberty Utilities (Granite State Electri_NH</v>
      </c>
      <c r="K1402" s="45" t="str">
        <f t="shared" si="65"/>
        <v>Liberty Utilities (Granite State Electric)_NH</v>
      </c>
      <c r="L1402" s="45" t="s">
        <v>2495</v>
      </c>
      <c r="M1402" s="45">
        <v>0</v>
      </c>
      <c r="N1402" s="45">
        <v>5358</v>
      </c>
      <c r="O1402" s="45">
        <v>135</v>
      </c>
      <c r="P1402" s="45">
        <v>0</v>
      </c>
      <c r="Q1402" s="45">
        <v>0</v>
      </c>
      <c r="R1402" s="45">
        <v>149817</v>
      </c>
      <c r="S1402" s="45">
        <v>14530</v>
      </c>
      <c r="T1402" s="45">
        <v>0</v>
      </c>
      <c r="U1402" s="45">
        <v>0</v>
      </c>
      <c r="V1402" s="45">
        <v>14.501825999999999</v>
      </c>
      <c r="W1402" s="45">
        <v>14.883689</v>
      </c>
      <c r="X1402" s="45">
        <v>0</v>
      </c>
      <c r="Y1402" s="46">
        <v>83182.100000000006</v>
      </c>
      <c r="Z1402" s="46">
        <v>60915.481354167197</v>
      </c>
      <c r="AA1402" s="47">
        <f>_xlfn.XLOOKUP($E1402,Main_OG!$D$1:$D$766,Main_OG!AJ$1:AJ$766,"")</f>
        <v>115090</v>
      </c>
      <c r="AB1402" s="47">
        <f>_xlfn.XLOOKUP($E1402,Main_OG!$D$1:$D$766,Main_OG!AK$1:AK$766,"")</f>
        <v>122530</v>
      </c>
      <c r="AC1402" s="47">
        <f>_xlfn.XLOOKUP($E1402,Main_OG!$D$1:$D$766,Main_OG!AL$1:AL$766,"")</f>
        <v>52554768</v>
      </c>
      <c r="AD1402" s="47">
        <f>_xlfn.XLOOKUP($E1402,Main_OG!$D$1:$D$766,Main_OG!AM$1:AM$766,"")</f>
        <v>0</v>
      </c>
    </row>
    <row r="1403" spans="1:30" x14ac:dyDescent="0.35">
      <c r="A1403" s="36" t="s">
        <v>2496</v>
      </c>
      <c r="B1403" s="45" t="s">
        <v>467</v>
      </c>
      <c r="C1403" s="45" t="s">
        <v>4449</v>
      </c>
      <c r="D1403" s="36" t="s">
        <v>2496</v>
      </c>
      <c r="E1403" s="36" t="str">
        <f t="shared" si="63"/>
        <v>2006_SC</v>
      </c>
      <c r="F1403" s="45">
        <v>2006</v>
      </c>
      <c r="G1403" s="45">
        <f>_xlfn.XLOOKUP(I1403,Main_OG!$B$1:$B$766,Main_OG!$O$1:$O$766,"")</f>
        <v>0</v>
      </c>
      <c r="H1403" s="45">
        <f>_xlfn.XLOOKUP(E1403,Main_OG!$D$1:$D$766,Main_OG!$J$1:$J$766,"")</f>
        <v>0</v>
      </c>
      <c r="I1403" s="45" t="s">
        <v>467</v>
      </c>
      <c r="J1403" s="45" t="str">
        <f t="shared" si="64"/>
        <v>Lockhart Power Co_SC</v>
      </c>
      <c r="K1403" s="45" t="str">
        <f t="shared" si="65"/>
        <v>Lockhart Power Co_SC</v>
      </c>
      <c r="L1403" s="45" t="s">
        <v>2497</v>
      </c>
      <c r="M1403" s="45">
        <v>0</v>
      </c>
      <c r="N1403" s="45">
        <v>1200</v>
      </c>
      <c r="O1403" s="45">
        <v>10</v>
      </c>
      <c r="P1403" s="45">
        <v>5136</v>
      </c>
      <c r="Q1403" s="45">
        <v>0</v>
      </c>
      <c r="R1403" s="45">
        <v>1877</v>
      </c>
      <c r="S1403" s="45">
        <v>6247</v>
      </c>
      <c r="T1403" s="45">
        <v>6116</v>
      </c>
      <c r="U1403" s="45">
        <v>0</v>
      </c>
      <c r="V1403" s="45">
        <v>9.4879441945104386</v>
      </c>
      <c r="W1403" s="45">
        <v>5.0498354983954021</v>
      </c>
      <c r="X1403" s="45">
        <v>8.6757926094049225</v>
      </c>
      <c r="Y1403" s="46">
        <v>187386.1</v>
      </c>
      <c r="Z1403" s="46">
        <v>42999.696868660147</v>
      </c>
      <c r="AA1403" s="47">
        <f>_xlfn.XLOOKUP($E1403,Main_OG!$D$1:$D$766,Main_OG!AJ$1:AJ$766,"")</f>
        <v>31697033.439999998</v>
      </c>
      <c r="AB1403" s="47">
        <f>_xlfn.XLOOKUP($E1403,Main_OG!$D$1:$D$766,Main_OG!AK$1:AK$766,"")</f>
        <v>785920.36</v>
      </c>
      <c r="AC1403" s="47">
        <f>_xlfn.XLOOKUP($E1403,Main_OG!$D$1:$D$766,Main_OG!AL$1:AL$766,"")</f>
        <v>97908964.299999997</v>
      </c>
      <c r="AD1403" s="47">
        <f>_xlfn.XLOOKUP($E1403,Main_OG!$D$1:$D$766,Main_OG!AM$1:AM$766,"")</f>
        <v>50797372</v>
      </c>
    </row>
    <row r="1404" spans="1:30" x14ac:dyDescent="0.35">
      <c r="A1404" s="36" t="s">
        <v>2496</v>
      </c>
      <c r="B1404" s="45" t="s">
        <v>467</v>
      </c>
      <c r="C1404" s="45" t="s">
        <v>4449</v>
      </c>
      <c r="D1404" s="36" t="s">
        <v>2496</v>
      </c>
      <c r="E1404" s="36" t="str">
        <f t="shared" si="63"/>
        <v>2007_SC</v>
      </c>
      <c r="F1404" s="45">
        <v>2007</v>
      </c>
      <c r="G1404" s="45">
        <f>_xlfn.XLOOKUP(I1404,Main_OG!$B$1:$B$766,Main_OG!$O$1:$O$766,"")</f>
        <v>0</v>
      </c>
      <c r="H1404" s="45">
        <f>_xlfn.XLOOKUP(E1404,Main_OG!$D$1:$D$766,Main_OG!$J$1:$J$766,"")</f>
        <v>0</v>
      </c>
      <c r="I1404" s="45" t="s">
        <v>467</v>
      </c>
      <c r="J1404" s="45" t="str">
        <f t="shared" si="64"/>
        <v>Lockhart Power Co_SC</v>
      </c>
      <c r="K1404" s="45" t="str">
        <f t="shared" si="65"/>
        <v>Lockhart Power Co_SC</v>
      </c>
      <c r="L1404" s="45" t="s">
        <v>2498</v>
      </c>
      <c r="M1404" s="45">
        <v>0</v>
      </c>
      <c r="N1404" s="45">
        <v>1218</v>
      </c>
      <c r="O1404" s="45">
        <v>10</v>
      </c>
      <c r="P1404" s="45">
        <v>5134</v>
      </c>
      <c r="Q1404" s="45">
        <v>0</v>
      </c>
      <c r="R1404" s="45">
        <v>2030</v>
      </c>
      <c r="S1404" s="45">
        <v>6877</v>
      </c>
      <c r="T1404" s="45">
        <v>6690</v>
      </c>
      <c r="U1404" s="45">
        <v>0</v>
      </c>
      <c r="V1404" s="45">
        <v>9.92</v>
      </c>
      <c r="W1404" s="45">
        <v>5.49</v>
      </c>
      <c r="X1404" s="45">
        <v>9.36</v>
      </c>
      <c r="Y1404" s="46">
        <v>193386.6</v>
      </c>
      <c r="Z1404" s="46">
        <v>43515.259523279128</v>
      </c>
      <c r="AA1404" s="47">
        <f>_xlfn.XLOOKUP($E1404,Main_OG!$D$1:$D$766,Main_OG!AJ$1:AJ$766,"")</f>
        <v>33224472</v>
      </c>
      <c r="AB1404" s="47">
        <f>_xlfn.XLOOKUP($E1404,Main_OG!$D$1:$D$766,Main_OG!AK$1:AK$766,"")</f>
        <v>828130</v>
      </c>
      <c r="AC1404" s="47">
        <f>_xlfn.XLOOKUP($E1404,Main_OG!$D$1:$D$766,Main_OG!AL$1:AL$766,"")</f>
        <v>99723884</v>
      </c>
      <c r="AD1404" s="47">
        <f>_xlfn.XLOOKUP($E1404,Main_OG!$D$1:$D$766,Main_OG!AM$1:AM$766,"")</f>
        <v>53199914</v>
      </c>
    </row>
    <row r="1405" spans="1:30" x14ac:dyDescent="0.35">
      <c r="A1405" s="36" t="s">
        <v>2496</v>
      </c>
      <c r="B1405" s="45" t="s">
        <v>467</v>
      </c>
      <c r="C1405" s="45" t="s">
        <v>4449</v>
      </c>
      <c r="D1405" s="36" t="s">
        <v>2496</v>
      </c>
      <c r="E1405" s="36" t="str">
        <f t="shared" si="63"/>
        <v>2008_SC</v>
      </c>
      <c r="F1405" s="45">
        <v>2008</v>
      </c>
      <c r="G1405" s="45">
        <f>_xlfn.XLOOKUP(I1405,Main_OG!$B$1:$B$766,Main_OG!$O$1:$O$766,"")</f>
        <v>0</v>
      </c>
      <c r="H1405" s="45">
        <f>_xlfn.XLOOKUP(E1405,Main_OG!$D$1:$D$766,Main_OG!$J$1:$J$766,"")</f>
        <v>0</v>
      </c>
      <c r="I1405" s="45" t="s">
        <v>467</v>
      </c>
      <c r="J1405" s="45" t="str">
        <f t="shared" si="64"/>
        <v>Lockhart Power Co_SC</v>
      </c>
      <c r="K1405" s="45" t="str">
        <f t="shared" si="65"/>
        <v>Lockhart Power Co_SC</v>
      </c>
      <c r="L1405" s="45" t="s">
        <v>2499</v>
      </c>
      <c r="M1405" s="45">
        <v>0</v>
      </c>
      <c r="N1405" s="45">
        <v>1234</v>
      </c>
      <c r="O1405" s="45">
        <v>9</v>
      </c>
      <c r="P1405" s="45">
        <v>5123</v>
      </c>
      <c r="Q1405" s="45">
        <v>0</v>
      </c>
      <c r="R1405" s="45">
        <v>21217</v>
      </c>
      <c r="S1405" s="45">
        <v>108148</v>
      </c>
      <c r="T1405" s="45">
        <v>70997</v>
      </c>
      <c r="U1405" s="45">
        <v>0</v>
      </c>
      <c r="V1405" s="45">
        <v>10.3</v>
      </c>
      <c r="W1405" s="45">
        <v>6.14</v>
      </c>
      <c r="X1405" s="45">
        <v>10.15</v>
      </c>
      <c r="Y1405" s="46">
        <v>192497.1</v>
      </c>
      <c r="Z1405" s="46">
        <v>42503.261208444434</v>
      </c>
      <c r="AA1405" s="47">
        <f>_xlfn.XLOOKUP($E1405,Main_OG!$D$1:$D$766,Main_OG!AJ$1:AJ$766,"")</f>
        <v>33910172</v>
      </c>
      <c r="AB1405" s="47">
        <f>_xlfn.XLOOKUP($E1405,Main_OG!$D$1:$D$766,Main_OG!AK$1:AK$766,"")</f>
        <v>682556</v>
      </c>
      <c r="AC1405" s="47">
        <f>_xlfn.XLOOKUP($E1405,Main_OG!$D$1:$D$766,Main_OG!AL$1:AL$766,"")</f>
        <v>91510762</v>
      </c>
      <c r="AD1405" s="47">
        <f>_xlfn.XLOOKUP($E1405,Main_OG!$D$1:$D$766,Main_OG!AM$1:AM$766,"")</f>
        <v>51762950</v>
      </c>
    </row>
    <row r="1406" spans="1:30" x14ac:dyDescent="0.35">
      <c r="A1406" s="36" t="s">
        <v>2496</v>
      </c>
      <c r="B1406" s="45" t="s">
        <v>467</v>
      </c>
      <c r="C1406" s="45" t="s">
        <v>4449</v>
      </c>
      <c r="D1406" s="36" t="s">
        <v>2496</v>
      </c>
      <c r="E1406" s="36" t="str">
        <f t="shared" si="63"/>
        <v>2009_SC</v>
      </c>
      <c r="F1406" s="45">
        <v>2009</v>
      </c>
      <c r="G1406" s="45">
        <f>_xlfn.XLOOKUP(I1406,Main_OG!$B$1:$B$766,Main_OG!$O$1:$O$766,"")</f>
        <v>0</v>
      </c>
      <c r="H1406" s="45">
        <f>_xlfn.XLOOKUP(E1406,Main_OG!$D$1:$D$766,Main_OG!$J$1:$J$766,"")</f>
        <v>0</v>
      </c>
      <c r="I1406" s="45" t="s">
        <v>467</v>
      </c>
      <c r="J1406" s="45" t="str">
        <f t="shared" si="64"/>
        <v>Lockhart Power Co_SC</v>
      </c>
      <c r="K1406" s="45" t="str">
        <f t="shared" si="65"/>
        <v>Lockhart Power Co_SC</v>
      </c>
      <c r="L1406" s="45" t="s">
        <v>2500</v>
      </c>
      <c r="M1406" s="45">
        <v>0</v>
      </c>
      <c r="N1406" s="45">
        <v>1237</v>
      </c>
      <c r="O1406" s="45">
        <v>9</v>
      </c>
      <c r="P1406" s="45">
        <v>5105</v>
      </c>
      <c r="Q1406" s="45">
        <v>0</v>
      </c>
      <c r="R1406" s="45">
        <v>19398</v>
      </c>
      <c r="S1406" s="45">
        <v>67850</v>
      </c>
      <c r="T1406" s="45">
        <v>69751</v>
      </c>
      <c r="U1406" s="45">
        <v>0</v>
      </c>
      <c r="V1406" s="45">
        <v>11.1</v>
      </c>
      <c r="W1406" s="45">
        <v>7.17</v>
      </c>
      <c r="X1406" s="45">
        <v>10.72</v>
      </c>
      <c r="Y1406" s="46">
        <v>184081.3</v>
      </c>
      <c r="Z1406" s="46">
        <v>40105.976811553788</v>
      </c>
      <c r="AA1406" s="47">
        <f>_xlfn.XLOOKUP($E1406,Main_OG!$D$1:$D$766,Main_OG!AJ$1:AJ$766,"")</f>
        <v>28120802</v>
      </c>
      <c r="AB1406" s="47">
        <f>_xlfn.XLOOKUP($E1406,Main_OG!$D$1:$D$766,Main_OG!AK$1:AK$766,"")</f>
        <v>1839334</v>
      </c>
      <c r="AC1406" s="47">
        <f>_xlfn.XLOOKUP($E1406,Main_OG!$D$1:$D$766,Main_OG!AL$1:AL$766,"")</f>
        <v>148570182</v>
      </c>
      <c r="AD1406" s="47">
        <f>_xlfn.XLOOKUP($E1406,Main_OG!$D$1:$D$766,Main_OG!AM$1:AM$766,"")</f>
        <v>52149734</v>
      </c>
    </row>
    <row r="1407" spans="1:30" x14ac:dyDescent="0.35">
      <c r="A1407" s="36" t="s">
        <v>2496</v>
      </c>
      <c r="B1407" s="45" t="s">
        <v>467</v>
      </c>
      <c r="C1407" s="45" t="s">
        <v>4449</v>
      </c>
      <c r="D1407" s="36" t="s">
        <v>2496</v>
      </c>
      <c r="E1407" s="36" t="str">
        <f t="shared" si="63"/>
        <v>2010_SC</v>
      </c>
      <c r="F1407" s="45">
        <v>2010</v>
      </c>
      <c r="G1407" s="45">
        <f>_xlfn.XLOOKUP(I1407,Main_OG!$B$1:$B$766,Main_OG!$O$1:$O$766,"")</f>
        <v>0</v>
      </c>
      <c r="H1407" s="45">
        <f>_xlfn.XLOOKUP(E1407,Main_OG!$D$1:$D$766,Main_OG!$J$1:$J$766,"")</f>
        <v>0</v>
      </c>
      <c r="I1407" s="45" t="s">
        <v>467</v>
      </c>
      <c r="J1407" s="45" t="str">
        <f t="shared" si="64"/>
        <v>Lockhart Power Co_SC</v>
      </c>
      <c r="K1407" s="45" t="str">
        <f t="shared" si="65"/>
        <v>Lockhart Power Co_SC</v>
      </c>
      <c r="L1407" s="45" t="s">
        <v>2501</v>
      </c>
      <c r="M1407" s="45">
        <v>0</v>
      </c>
      <c r="N1407" s="45">
        <v>1295</v>
      </c>
      <c r="O1407" s="45">
        <v>8</v>
      </c>
      <c r="P1407" s="45">
        <v>5034</v>
      </c>
      <c r="Q1407" s="45">
        <v>0</v>
      </c>
      <c r="R1407" s="45">
        <v>21404</v>
      </c>
      <c r="S1407" s="45">
        <v>80731</v>
      </c>
      <c r="T1407" s="45">
        <v>77258</v>
      </c>
      <c r="U1407" s="45">
        <v>0</v>
      </c>
      <c r="V1407" s="45">
        <v>10</v>
      </c>
      <c r="W1407" s="45">
        <v>5.75</v>
      </c>
      <c r="X1407" s="45">
        <v>9.76</v>
      </c>
      <c r="Y1407" s="46">
        <v>188777.2</v>
      </c>
      <c r="Z1407" s="46">
        <v>40721.197382311664</v>
      </c>
      <c r="AA1407" s="47">
        <f>_xlfn.XLOOKUP($E1407,Main_OG!$D$1:$D$766,Main_OG!AJ$1:AJ$766,"")</f>
        <v>30786880</v>
      </c>
      <c r="AB1407" s="47">
        <f>_xlfn.XLOOKUP($E1407,Main_OG!$D$1:$D$766,Main_OG!AK$1:AK$766,"")</f>
        <v>718634</v>
      </c>
      <c r="AC1407" s="47">
        <f>_xlfn.XLOOKUP($E1407,Main_OG!$D$1:$D$766,Main_OG!AL$1:AL$766,"")</f>
        <v>173282828</v>
      </c>
      <c r="AD1407" s="47">
        <f>_xlfn.XLOOKUP($E1407,Main_OG!$D$1:$D$766,Main_OG!AM$1:AM$766,"")</f>
        <v>51988079</v>
      </c>
    </row>
    <row r="1408" spans="1:30" x14ac:dyDescent="0.35">
      <c r="A1408" s="36" t="s">
        <v>2496</v>
      </c>
      <c r="B1408" s="45" t="s">
        <v>467</v>
      </c>
      <c r="C1408" s="45" t="s">
        <v>4449</v>
      </c>
      <c r="D1408" s="36" t="s">
        <v>2496</v>
      </c>
      <c r="E1408" s="36" t="str">
        <f t="shared" si="63"/>
        <v>2011_SC</v>
      </c>
      <c r="F1408" s="45">
        <v>2011</v>
      </c>
      <c r="G1408" s="45">
        <f>_xlfn.XLOOKUP(I1408,Main_OG!$B$1:$B$766,Main_OG!$O$1:$O$766,"")</f>
        <v>0</v>
      </c>
      <c r="H1408" s="45">
        <f>_xlfn.XLOOKUP(E1408,Main_OG!$D$1:$D$766,Main_OG!$J$1:$J$766,"")</f>
        <v>0</v>
      </c>
      <c r="I1408" s="45" t="s">
        <v>467</v>
      </c>
      <c r="J1408" s="45" t="str">
        <f t="shared" si="64"/>
        <v>Lockhart Power Co_SC</v>
      </c>
      <c r="K1408" s="45" t="str">
        <f t="shared" si="65"/>
        <v>Lockhart Power Co_SC</v>
      </c>
      <c r="L1408" s="45" t="s">
        <v>2502</v>
      </c>
      <c r="M1408" s="45">
        <v>0</v>
      </c>
      <c r="N1408" s="45">
        <v>1242</v>
      </c>
      <c r="O1408" s="45">
        <v>9</v>
      </c>
      <c r="P1408" s="45">
        <v>4987</v>
      </c>
      <c r="Q1408" s="45">
        <v>0</v>
      </c>
      <c r="R1408" s="45">
        <v>21839</v>
      </c>
      <c r="S1408" s="45">
        <v>89192</v>
      </c>
      <c r="T1408" s="45">
        <v>72661</v>
      </c>
      <c r="U1408" s="45">
        <v>0</v>
      </c>
      <c r="V1408" s="45">
        <v>11.24</v>
      </c>
      <c r="W1408" s="45">
        <v>6.96</v>
      </c>
      <c r="X1408" s="45">
        <v>11.24</v>
      </c>
      <c r="Y1408" s="46">
        <v>193221</v>
      </c>
      <c r="Z1408" s="46">
        <v>41351.437244992405</v>
      </c>
      <c r="AA1408" s="47">
        <f>_xlfn.XLOOKUP($E1408,Main_OG!$D$1:$D$766,Main_OG!AJ$1:AJ$766,"")</f>
        <v>27988132</v>
      </c>
      <c r="AB1408" s="47">
        <f>_xlfn.XLOOKUP($E1408,Main_OG!$D$1:$D$766,Main_OG!AK$1:AK$766,"")</f>
        <v>425476</v>
      </c>
      <c r="AC1408" s="47">
        <f>_xlfn.XLOOKUP($E1408,Main_OG!$D$1:$D$766,Main_OG!AL$1:AL$766,"")</f>
        <v>200026144</v>
      </c>
      <c r="AD1408" s="47">
        <f>_xlfn.XLOOKUP($E1408,Main_OG!$D$1:$D$766,Main_OG!AM$1:AM$766,"")</f>
        <v>52902576</v>
      </c>
    </row>
    <row r="1409" spans="1:30" x14ac:dyDescent="0.35">
      <c r="A1409" s="36" t="s">
        <v>2496</v>
      </c>
      <c r="B1409" s="45" t="s">
        <v>467</v>
      </c>
      <c r="C1409" s="45" t="s">
        <v>4449</v>
      </c>
      <c r="D1409" s="36" t="s">
        <v>2496</v>
      </c>
      <c r="E1409" s="36" t="str">
        <f t="shared" si="63"/>
        <v>2012_SC</v>
      </c>
      <c r="F1409" s="45">
        <v>2012</v>
      </c>
      <c r="G1409" s="45">
        <f>_xlfn.XLOOKUP(I1409,Main_OG!$B$1:$B$766,Main_OG!$O$1:$O$766,"")</f>
        <v>0</v>
      </c>
      <c r="H1409" s="45">
        <f>_xlfn.XLOOKUP(E1409,Main_OG!$D$1:$D$766,Main_OG!$J$1:$J$766,"")</f>
        <v>1</v>
      </c>
      <c r="I1409" s="45" t="s">
        <v>467</v>
      </c>
      <c r="J1409" s="45" t="str">
        <f t="shared" si="64"/>
        <v>Lockhart Power Co_SC</v>
      </c>
      <c r="K1409" s="45" t="str">
        <f t="shared" si="65"/>
        <v>Lockhart Power Co_SC</v>
      </c>
      <c r="L1409" s="45" t="s">
        <v>2503</v>
      </c>
      <c r="M1409" s="45">
        <v>0</v>
      </c>
      <c r="N1409" s="45">
        <v>1265</v>
      </c>
      <c r="O1409" s="45">
        <v>9</v>
      </c>
      <c r="P1409" s="45">
        <v>4985</v>
      </c>
      <c r="Q1409" s="45">
        <v>0</v>
      </c>
      <c r="R1409" s="45">
        <v>20296</v>
      </c>
      <c r="S1409" s="45">
        <v>98321</v>
      </c>
      <c r="T1409" s="45">
        <v>64605</v>
      </c>
      <c r="U1409" s="45">
        <v>0</v>
      </c>
      <c r="V1409" s="45">
        <v>12.251675000000001</v>
      </c>
      <c r="W1409" s="45">
        <v>7.0906520000000004</v>
      </c>
      <c r="X1409" s="45">
        <v>12.253076</v>
      </c>
      <c r="Y1409" s="46">
        <v>195406.1</v>
      </c>
      <c r="Z1409" s="46">
        <v>41408.133498706404</v>
      </c>
      <c r="AA1409" s="47">
        <f>_xlfn.XLOOKUP($E1409,Main_OG!$D$1:$D$766,Main_OG!AJ$1:AJ$766,"")</f>
        <v>23411616</v>
      </c>
      <c r="AB1409" s="47">
        <f>_xlfn.XLOOKUP($E1409,Main_OG!$D$1:$D$766,Main_OG!AK$1:AK$766,"")</f>
        <v>432408</v>
      </c>
      <c r="AC1409" s="47">
        <f>_xlfn.XLOOKUP($E1409,Main_OG!$D$1:$D$766,Main_OG!AL$1:AL$766,"")</f>
        <v>233422096</v>
      </c>
      <c r="AD1409" s="47">
        <f>_xlfn.XLOOKUP($E1409,Main_OG!$D$1:$D$766,Main_OG!AM$1:AM$766,"")</f>
        <v>51145302</v>
      </c>
    </row>
    <row r="1410" spans="1:30" x14ac:dyDescent="0.35">
      <c r="A1410" s="36" t="s">
        <v>2496</v>
      </c>
      <c r="B1410" s="45" t="s">
        <v>467</v>
      </c>
      <c r="C1410" s="45" t="s">
        <v>4449</v>
      </c>
      <c r="D1410" s="36" t="s">
        <v>2496</v>
      </c>
      <c r="E1410" s="36" t="str">
        <f t="shared" ref="E1410:E1473" si="66">_xlfn.CONCAT(F1410,"_",I1410)</f>
        <v>2013_SC</v>
      </c>
      <c r="F1410" s="45">
        <v>2013</v>
      </c>
      <c r="G1410" s="45">
        <f>_xlfn.XLOOKUP(I1410,Main_OG!$B$1:$B$766,Main_OG!$O$1:$O$766,"")</f>
        <v>0</v>
      </c>
      <c r="H1410" s="45">
        <f>_xlfn.XLOOKUP(E1410,Main_OG!$D$1:$D$766,Main_OG!$J$1:$J$766,"")</f>
        <v>1</v>
      </c>
      <c r="I1410" s="45" t="s">
        <v>467</v>
      </c>
      <c r="J1410" s="45" t="str">
        <f t="shared" ref="J1410:J1473" si="67">_xlfn.CONCAT(A1410,"_",B1410)</f>
        <v>Lockhart Power Co_SC</v>
      </c>
      <c r="K1410" s="45" t="str">
        <f t="shared" ref="K1410:K1473" si="68">_xlfn.CONCAT(D1410,"_",B1410)</f>
        <v>Lockhart Power Co_SC</v>
      </c>
      <c r="L1410" s="45" t="s">
        <v>2504</v>
      </c>
      <c r="M1410" s="45">
        <v>0</v>
      </c>
      <c r="N1410" s="45">
        <v>1249</v>
      </c>
      <c r="O1410" s="45">
        <v>9</v>
      </c>
      <c r="P1410" s="45">
        <v>4969</v>
      </c>
      <c r="Q1410" s="45">
        <v>0</v>
      </c>
      <c r="R1410" s="45">
        <v>19974</v>
      </c>
      <c r="S1410" s="45">
        <v>102766</v>
      </c>
      <c r="T1410" s="45">
        <v>66374</v>
      </c>
      <c r="U1410" s="45">
        <v>0</v>
      </c>
      <c r="V1410" s="45">
        <v>12.130269</v>
      </c>
      <c r="W1410" s="45">
        <v>6.7757819000000001</v>
      </c>
      <c r="X1410" s="45">
        <v>12.010576</v>
      </c>
      <c r="Y1410" s="46">
        <v>200147.3</v>
      </c>
      <c r="Z1410" s="46">
        <v>41990.685348000792</v>
      </c>
      <c r="AA1410" s="47">
        <f>_xlfn.XLOOKUP($E1410,Main_OG!$D$1:$D$766,Main_OG!AJ$1:AJ$766,"")</f>
        <v>20070110</v>
      </c>
      <c r="AB1410" s="47">
        <f>_xlfn.XLOOKUP($E1410,Main_OG!$D$1:$D$766,Main_OG!AK$1:AK$766,"")</f>
        <v>416396</v>
      </c>
      <c r="AC1410" s="47">
        <f>_xlfn.XLOOKUP($E1410,Main_OG!$D$1:$D$766,Main_OG!AL$1:AL$766,"")</f>
        <v>181305188</v>
      </c>
      <c r="AD1410" s="47">
        <f>_xlfn.XLOOKUP($E1410,Main_OG!$D$1:$D$766,Main_OG!AM$1:AM$766,"")</f>
        <v>54251968</v>
      </c>
    </row>
    <row r="1411" spans="1:30" x14ac:dyDescent="0.35">
      <c r="A1411" s="36" t="s">
        <v>2496</v>
      </c>
      <c r="B1411" s="45" t="s">
        <v>467</v>
      </c>
      <c r="C1411" s="45" t="s">
        <v>4449</v>
      </c>
      <c r="D1411" s="36" t="s">
        <v>2496</v>
      </c>
      <c r="E1411" s="36" t="str">
        <f t="shared" si="66"/>
        <v>2014_SC</v>
      </c>
      <c r="F1411" s="45">
        <v>2014</v>
      </c>
      <c r="G1411" s="45">
        <f>_xlfn.XLOOKUP(I1411,Main_OG!$B$1:$B$766,Main_OG!$O$1:$O$766,"")</f>
        <v>0</v>
      </c>
      <c r="H1411" s="45">
        <f>_xlfn.XLOOKUP(E1411,Main_OG!$D$1:$D$766,Main_OG!$J$1:$J$766,"")</f>
        <v>1</v>
      </c>
      <c r="I1411" s="45" t="s">
        <v>467</v>
      </c>
      <c r="J1411" s="45" t="str">
        <f t="shared" si="67"/>
        <v>Lockhart Power Co_SC</v>
      </c>
      <c r="K1411" s="45" t="str">
        <f t="shared" si="68"/>
        <v>Lockhart Power Co_SC</v>
      </c>
      <c r="L1411" s="45" t="s">
        <v>2505</v>
      </c>
      <c r="M1411" s="45">
        <v>0</v>
      </c>
      <c r="N1411" s="45">
        <v>1263</v>
      </c>
      <c r="O1411" s="45">
        <v>9</v>
      </c>
      <c r="P1411" s="45">
        <v>4954</v>
      </c>
      <c r="Q1411" s="45">
        <v>0</v>
      </c>
      <c r="R1411" s="45">
        <v>20969</v>
      </c>
      <c r="S1411" s="45">
        <v>107452</v>
      </c>
      <c r="T1411" s="45">
        <v>69543</v>
      </c>
      <c r="U1411" s="45">
        <v>0</v>
      </c>
      <c r="V1411" s="45">
        <v>12.506080000000001</v>
      </c>
      <c r="W1411" s="45">
        <v>6.9339798000000004</v>
      </c>
      <c r="X1411" s="45">
        <v>12.417209</v>
      </c>
      <c r="Y1411" s="46">
        <v>206077.9</v>
      </c>
      <c r="Z1411" s="46">
        <v>42694.00508571</v>
      </c>
      <c r="AA1411" s="47">
        <f>_xlfn.XLOOKUP($E1411,Main_OG!$D$1:$D$766,Main_OG!AJ$1:AJ$766,"")</f>
        <v>23503038</v>
      </c>
      <c r="AB1411" s="47">
        <f>_xlfn.XLOOKUP($E1411,Main_OG!$D$1:$D$766,Main_OG!AK$1:AK$766,"")</f>
        <v>999570</v>
      </c>
      <c r="AC1411" s="47">
        <f>_xlfn.XLOOKUP($E1411,Main_OG!$D$1:$D$766,Main_OG!AL$1:AL$766,"")</f>
        <v>172666708</v>
      </c>
      <c r="AD1411" s="47">
        <f>_xlfn.XLOOKUP($E1411,Main_OG!$D$1:$D$766,Main_OG!AM$1:AM$766,"")</f>
        <v>52418553</v>
      </c>
    </row>
    <row r="1412" spans="1:30" x14ac:dyDescent="0.35">
      <c r="A1412" s="36" t="s">
        <v>2496</v>
      </c>
      <c r="B1412" s="45" t="s">
        <v>467</v>
      </c>
      <c r="C1412" s="45" t="s">
        <v>4449</v>
      </c>
      <c r="D1412" s="36" t="s">
        <v>2496</v>
      </c>
      <c r="E1412" s="36" t="str">
        <f t="shared" si="66"/>
        <v>2015_SC</v>
      </c>
      <c r="F1412" s="45">
        <v>2015</v>
      </c>
      <c r="G1412" s="45">
        <f>_xlfn.XLOOKUP(I1412,Main_OG!$B$1:$B$766,Main_OG!$O$1:$O$766,"")</f>
        <v>0</v>
      </c>
      <c r="H1412" s="45">
        <f>_xlfn.XLOOKUP(E1412,Main_OG!$D$1:$D$766,Main_OG!$J$1:$J$766,"")</f>
        <v>1</v>
      </c>
      <c r="I1412" s="45" t="s">
        <v>467</v>
      </c>
      <c r="J1412" s="45" t="str">
        <f t="shared" si="67"/>
        <v>Lockhart Power Co_SC</v>
      </c>
      <c r="K1412" s="45" t="str">
        <f t="shared" si="68"/>
        <v>Lockhart Power Co_SC</v>
      </c>
      <c r="L1412" s="45" t="s">
        <v>2506</v>
      </c>
      <c r="M1412" s="45">
        <v>0</v>
      </c>
      <c r="N1412" s="45">
        <v>1251</v>
      </c>
      <c r="O1412" s="45">
        <v>9</v>
      </c>
      <c r="P1412" s="45">
        <v>4953</v>
      </c>
      <c r="Q1412" s="45">
        <v>0</v>
      </c>
      <c r="R1412" s="45">
        <v>20201</v>
      </c>
      <c r="S1412" s="45">
        <v>113114</v>
      </c>
      <c r="T1412" s="45">
        <v>67557</v>
      </c>
      <c r="U1412" s="45">
        <v>0</v>
      </c>
      <c r="V1412" s="45">
        <v>13.475075</v>
      </c>
      <c r="W1412" s="45">
        <v>7.2244814999999996</v>
      </c>
      <c r="X1412" s="45">
        <v>13.631156000000001</v>
      </c>
      <c r="Y1412" s="46">
        <v>213212.4</v>
      </c>
      <c r="Z1412" s="46">
        <v>43548.230945795411</v>
      </c>
      <c r="AA1412" s="47">
        <f>_xlfn.XLOOKUP($E1412,Main_OG!$D$1:$D$766,Main_OG!AJ$1:AJ$766,"")</f>
        <v>18476286</v>
      </c>
      <c r="AB1412" s="47">
        <f>_xlfn.XLOOKUP($E1412,Main_OG!$D$1:$D$766,Main_OG!AK$1:AK$766,"")</f>
        <v>770474</v>
      </c>
      <c r="AC1412" s="47">
        <f>_xlfn.XLOOKUP($E1412,Main_OG!$D$1:$D$766,Main_OG!AL$1:AL$766,"")</f>
        <v>271009104</v>
      </c>
      <c r="AD1412" s="47">
        <f>_xlfn.XLOOKUP($E1412,Main_OG!$D$1:$D$766,Main_OG!AM$1:AM$766,"")</f>
        <v>53156320</v>
      </c>
    </row>
    <row r="1413" spans="1:30" x14ac:dyDescent="0.35">
      <c r="A1413" s="36" t="s">
        <v>2496</v>
      </c>
      <c r="B1413" s="45" t="s">
        <v>467</v>
      </c>
      <c r="C1413" s="45" t="s">
        <v>4449</v>
      </c>
      <c r="D1413" s="36" t="s">
        <v>2496</v>
      </c>
      <c r="E1413" s="36" t="str">
        <f t="shared" si="66"/>
        <v>2016_SC</v>
      </c>
      <c r="F1413" s="45">
        <v>2016</v>
      </c>
      <c r="G1413" s="45">
        <f>_xlfn.XLOOKUP(I1413,Main_OG!$B$1:$B$766,Main_OG!$O$1:$O$766,"")</f>
        <v>0</v>
      </c>
      <c r="H1413" s="45">
        <f>_xlfn.XLOOKUP(E1413,Main_OG!$D$1:$D$766,Main_OG!$J$1:$J$766,"")</f>
        <v>1</v>
      </c>
      <c r="I1413" s="45" t="s">
        <v>467</v>
      </c>
      <c r="J1413" s="45" t="str">
        <f t="shared" si="67"/>
        <v>Lockhart Power Co_SC</v>
      </c>
      <c r="K1413" s="45" t="str">
        <f t="shared" si="68"/>
        <v>Lockhart Power Co_SC</v>
      </c>
      <c r="L1413" s="45" t="s">
        <v>2507</v>
      </c>
      <c r="M1413" s="45">
        <v>0</v>
      </c>
      <c r="N1413" s="45">
        <v>1254</v>
      </c>
      <c r="O1413" s="45">
        <v>9</v>
      </c>
      <c r="P1413" s="45">
        <v>4945</v>
      </c>
      <c r="Q1413" s="45">
        <v>0</v>
      </c>
      <c r="R1413" s="45">
        <v>20639</v>
      </c>
      <c r="S1413" s="45">
        <v>108648</v>
      </c>
      <c r="T1413" s="45">
        <v>66273</v>
      </c>
      <c r="U1413" s="45">
        <v>0</v>
      </c>
      <c r="V1413" s="45">
        <v>12.988032</v>
      </c>
      <c r="W1413" s="45">
        <v>6.5231757999999997</v>
      </c>
      <c r="X1413" s="45">
        <v>13.142758000000001</v>
      </c>
      <c r="Y1413" s="46">
        <v>220559.3</v>
      </c>
      <c r="Z1413" s="46">
        <v>44440.443753021085</v>
      </c>
      <c r="AA1413" s="47">
        <f>_xlfn.XLOOKUP($E1413,Main_OG!$D$1:$D$766,Main_OG!AJ$1:AJ$766,"")</f>
        <v>17137976</v>
      </c>
      <c r="AB1413" s="47">
        <f>_xlfn.XLOOKUP($E1413,Main_OG!$D$1:$D$766,Main_OG!AK$1:AK$766,"")</f>
        <v>427222</v>
      </c>
      <c r="AC1413" s="47">
        <f>_xlfn.XLOOKUP($E1413,Main_OG!$D$1:$D$766,Main_OG!AL$1:AL$766,"")</f>
        <v>263195994</v>
      </c>
      <c r="AD1413" s="47">
        <f>_xlfn.XLOOKUP($E1413,Main_OG!$D$1:$D$766,Main_OG!AM$1:AM$766,"")</f>
        <v>55825916</v>
      </c>
    </row>
    <row r="1414" spans="1:30" x14ac:dyDescent="0.35">
      <c r="A1414" s="36" t="s">
        <v>2496</v>
      </c>
      <c r="B1414" s="45" t="s">
        <v>467</v>
      </c>
      <c r="C1414" s="45" t="s">
        <v>4449</v>
      </c>
      <c r="D1414" s="36" t="s">
        <v>2496</v>
      </c>
      <c r="E1414" s="36" t="str">
        <f t="shared" si="66"/>
        <v>2017_SC</v>
      </c>
      <c r="F1414" s="45">
        <v>2017</v>
      </c>
      <c r="G1414" s="45">
        <f>_xlfn.XLOOKUP(I1414,Main_OG!$B$1:$B$766,Main_OG!$O$1:$O$766,"")</f>
        <v>0</v>
      </c>
      <c r="H1414" s="45">
        <f>_xlfn.XLOOKUP(E1414,Main_OG!$D$1:$D$766,Main_OG!$J$1:$J$766,"")</f>
        <v>1</v>
      </c>
      <c r="I1414" s="45" t="s">
        <v>467</v>
      </c>
      <c r="J1414" s="45" t="str">
        <f t="shared" si="67"/>
        <v>Lockhart Power Co_SC</v>
      </c>
      <c r="K1414" s="45" t="str">
        <f t="shared" si="68"/>
        <v>Lockhart Power Co_SC</v>
      </c>
      <c r="L1414" s="45" t="s">
        <v>2508</v>
      </c>
      <c r="M1414" s="45">
        <v>0</v>
      </c>
      <c r="N1414" s="45">
        <v>1248</v>
      </c>
      <c r="O1414" s="45">
        <v>10</v>
      </c>
      <c r="P1414" s="45">
        <v>4925</v>
      </c>
      <c r="Q1414" s="45">
        <v>0</v>
      </c>
      <c r="R1414" s="45">
        <v>17355</v>
      </c>
      <c r="S1414" s="45">
        <v>114220</v>
      </c>
      <c r="T1414" s="45">
        <v>61916</v>
      </c>
      <c r="U1414" s="45">
        <v>0</v>
      </c>
      <c r="V1414" s="45">
        <v>13.933737000000001</v>
      </c>
      <c r="W1414" s="45">
        <v>6.6222203000000004</v>
      </c>
      <c r="X1414" s="45">
        <v>13.190289999999999</v>
      </c>
      <c r="Y1414" s="46">
        <v>224937.60000000001</v>
      </c>
      <c r="Z1414" s="46">
        <v>44744.984287169827</v>
      </c>
      <c r="AA1414" s="47">
        <f>_xlfn.XLOOKUP($E1414,Main_OG!$D$1:$D$766,Main_OG!AJ$1:AJ$766,"")</f>
        <v>15012962</v>
      </c>
      <c r="AB1414" s="47">
        <f>_xlfn.XLOOKUP($E1414,Main_OG!$D$1:$D$766,Main_OG!AK$1:AK$766,"")</f>
        <v>404304</v>
      </c>
      <c r="AC1414" s="47">
        <f>_xlfn.XLOOKUP($E1414,Main_OG!$D$1:$D$766,Main_OG!AL$1:AL$766,"")</f>
        <v>266541122</v>
      </c>
      <c r="AD1414" s="47">
        <f>_xlfn.XLOOKUP($E1414,Main_OG!$D$1:$D$766,Main_OG!AM$1:AM$766,"")</f>
        <v>54344554</v>
      </c>
    </row>
    <row r="1415" spans="1:30" x14ac:dyDescent="0.35">
      <c r="A1415" s="36" t="s">
        <v>2496</v>
      </c>
      <c r="B1415" s="45" t="s">
        <v>467</v>
      </c>
      <c r="C1415" s="45" t="s">
        <v>4449</v>
      </c>
      <c r="D1415" s="36" t="s">
        <v>2496</v>
      </c>
      <c r="E1415" s="36" t="str">
        <f t="shared" si="66"/>
        <v>2018_SC</v>
      </c>
      <c r="F1415" s="45">
        <v>2018</v>
      </c>
      <c r="G1415" s="45">
        <f>_xlfn.XLOOKUP(I1415,Main_OG!$B$1:$B$766,Main_OG!$O$1:$O$766,"")</f>
        <v>0</v>
      </c>
      <c r="H1415" s="45">
        <f>_xlfn.XLOOKUP(E1415,Main_OG!$D$1:$D$766,Main_OG!$J$1:$J$766,"")</f>
        <v>1</v>
      </c>
      <c r="I1415" s="45" t="s">
        <v>467</v>
      </c>
      <c r="J1415" s="45" t="str">
        <f t="shared" si="67"/>
        <v>Lockhart Power Co_SC</v>
      </c>
      <c r="K1415" s="45" t="str">
        <f t="shared" si="68"/>
        <v>Lockhart Power Co_SC</v>
      </c>
      <c r="L1415" s="45" t="s">
        <v>2509</v>
      </c>
      <c r="M1415" s="45">
        <v>0</v>
      </c>
      <c r="N1415" s="45">
        <v>1258</v>
      </c>
      <c r="O1415" s="45">
        <v>10</v>
      </c>
      <c r="P1415" s="45">
        <v>4901</v>
      </c>
      <c r="Q1415" s="45">
        <v>0</v>
      </c>
      <c r="R1415" s="45">
        <v>18135</v>
      </c>
      <c r="S1415" s="45">
        <v>115938</v>
      </c>
      <c r="T1415" s="45">
        <v>68257</v>
      </c>
      <c r="U1415" s="45">
        <v>0</v>
      </c>
      <c r="V1415" s="45">
        <v>14.106975</v>
      </c>
      <c r="W1415" s="45">
        <v>6.7922510000000003</v>
      </c>
      <c r="X1415" s="45">
        <v>13.448584</v>
      </c>
      <c r="Y1415" s="46">
        <v>231663.3</v>
      </c>
      <c r="Z1415" s="46">
        <v>45498.204726042488</v>
      </c>
      <c r="AA1415" s="47">
        <f>_xlfn.XLOOKUP($E1415,Main_OG!$D$1:$D$766,Main_OG!AJ$1:AJ$766,"")</f>
        <v>16288978</v>
      </c>
      <c r="AB1415" s="47">
        <f>_xlfn.XLOOKUP($E1415,Main_OG!$D$1:$D$766,Main_OG!AK$1:AK$766,"")</f>
        <v>1217344</v>
      </c>
      <c r="AC1415" s="47">
        <f>_xlfn.XLOOKUP($E1415,Main_OG!$D$1:$D$766,Main_OG!AL$1:AL$766,"")</f>
        <v>339284398</v>
      </c>
      <c r="AD1415" s="47">
        <f>_xlfn.XLOOKUP($E1415,Main_OG!$D$1:$D$766,Main_OG!AM$1:AM$766,"")</f>
        <v>52716469</v>
      </c>
    </row>
    <row r="1416" spans="1:30" x14ac:dyDescent="0.35">
      <c r="A1416" s="36" t="s">
        <v>2496</v>
      </c>
      <c r="B1416" s="45" t="s">
        <v>467</v>
      </c>
      <c r="C1416" s="45" t="s">
        <v>4449</v>
      </c>
      <c r="D1416" s="36" t="s">
        <v>2496</v>
      </c>
      <c r="E1416" s="36" t="str">
        <f t="shared" si="66"/>
        <v>2019_SC</v>
      </c>
      <c r="F1416" s="45">
        <v>2019</v>
      </c>
      <c r="G1416" s="45">
        <f>_xlfn.XLOOKUP(I1416,Main_OG!$B$1:$B$766,Main_OG!$O$1:$O$766,"")</f>
        <v>0</v>
      </c>
      <c r="H1416" s="45">
        <f>_xlfn.XLOOKUP(E1416,Main_OG!$D$1:$D$766,Main_OG!$J$1:$J$766,"")</f>
        <v>1</v>
      </c>
      <c r="I1416" s="45" t="s">
        <v>467</v>
      </c>
      <c r="J1416" s="45" t="str">
        <f t="shared" si="67"/>
        <v>Lockhart Power Co_SC</v>
      </c>
      <c r="K1416" s="45" t="str">
        <f t="shared" si="68"/>
        <v>Lockhart Power Co_SC</v>
      </c>
      <c r="L1416" s="45" t="s">
        <v>2510</v>
      </c>
      <c r="M1416" s="45">
        <v>0</v>
      </c>
      <c r="N1416" s="45">
        <v>1281</v>
      </c>
      <c r="O1416" s="45">
        <v>8</v>
      </c>
      <c r="P1416" s="45">
        <v>4888</v>
      </c>
      <c r="Q1416" s="45">
        <v>0</v>
      </c>
      <c r="R1416" s="45">
        <v>20875</v>
      </c>
      <c r="S1416" s="45">
        <v>115158</v>
      </c>
      <c r="T1416" s="45">
        <v>64999</v>
      </c>
      <c r="U1416" s="45">
        <v>0</v>
      </c>
      <c r="V1416" s="45">
        <v>13.418443</v>
      </c>
      <c r="W1416" s="45">
        <v>6.4803139999999999</v>
      </c>
      <c r="X1416" s="45">
        <v>13.337436</v>
      </c>
      <c r="Y1416" s="46">
        <v>237511.4</v>
      </c>
      <c r="Z1416" s="46">
        <v>46049.849332125043</v>
      </c>
      <c r="AA1416" s="47">
        <f>_xlfn.XLOOKUP($E1416,Main_OG!$D$1:$D$766,Main_OG!AJ$1:AJ$766,"")</f>
        <v>12631646</v>
      </c>
      <c r="AB1416" s="47">
        <f>_xlfn.XLOOKUP($E1416,Main_OG!$D$1:$D$766,Main_OG!AK$1:AK$766,"")</f>
        <v>308518</v>
      </c>
      <c r="AC1416" s="47">
        <f>_xlfn.XLOOKUP($E1416,Main_OG!$D$1:$D$766,Main_OG!AL$1:AL$766,"")</f>
        <v>357499632</v>
      </c>
      <c r="AD1416" s="47">
        <f>_xlfn.XLOOKUP($E1416,Main_OG!$D$1:$D$766,Main_OG!AM$1:AM$766,"")</f>
        <v>56103043</v>
      </c>
    </row>
    <row r="1417" spans="1:30" x14ac:dyDescent="0.35">
      <c r="A1417" s="36" t="s">
        <v>2496</v>
      </c>
      <c r="B1417" s="45" t="s">
        <v>467</v>
      </c>
      <c r="C1417" s="45" t="s">
        <v>4449</v>
      </c>
      <c r="D1417" s="36" t="s">
        <v>2496</v>
      </c>
      <c r="E1417" s="36" t="str">
        <f t="shared" si="66"/>
        <v>2020_SC</v>
      </c>
      <c r="F1417" s="45">
        <v>2020</v>
      </c>
      <c r="G1417" s="45">
        <f>_xlfn.XLOOKUP(I1417,Main_OG!$B$1:$B$766,Main_OG!$O$1:$O$766,"")</f>
        <v>0</v>
      </c>
      <c r="H1417" s="45">
        <f>_xlfn.XLOOKUP(E1417,Main_OG!$D$1:$D$766,Main_OG!$J$1:$J$766,"")</f>
        <v>1</v>
      </c>
      <c r="I1417" s="45" t="s">
        <v>467</v>
      </c>
      <c r="J1417" s="45" t="str">
        <f t="shared" si="67"/>
        <v>Lockhart Power Co_SC</v>
      </c>
      <c r="K1417" s="45" t="str">
        <f t="shared" si="68"/>
        <v>Lockhart Power Co_SC</v>
      </c>
      <c r="L1417" s="45" t="s">
        <v>2511</v>
      </c>
      <c r="M1417" s="45">
        <v>0</v>
      </c>
      <c r="N1417" s="45">
        <v>1262</v>
      </c>
      <c r="O1417" s="45">
        <v>8</v>
      </c>
      <c r="P1417" s="45">
        <v>0</v>
      </c>
      <c r="Q1417" s="45">
        <v>0</v>
      </c>
      <c r="R1417" s="45">
        <v>18573</v>
      </c>
      <c r="S1417" s="45">
        <v>119126</v>
      </c>
      <c r="T1417" s="45">
        <v>0</v>
      </c>
      <c r="U1417" s="45">
        <v>0</v>
      </c>
      <c r="V1417" s="45">
        <v>14.070425</v>
      </c>
      <c r="W1417" s="45">
        <v>6.9508755000000004</v>
      </c>
      <c r="X1417" s="45">
        <v>0</v>
      </c>
      <c r="Y1417" s="46">
        <v>233712.3</v>
      </c>
      <c r="Z1417" s="46">
        <v>44894.046406129703</v>
      </c>
      <c r="AA1417" s="47">
        <f>_xlfn.XLOOKUP($E1417,Main_OG!$D$1:$D$766,Main_OG!AJ$1:AJ$766,"")</f>
        <v>10819288</v>
      </c>
      <c r="AB1417" s="47">
        <f>_xlfn.XLOOKUP($E1417,Main_OG!$D$1:$D$766,Main_OG!AK$1:AK$766,"")</f>
        <v>265898</v>
      </c>
      <c r="AC1417" s="47">
        <f>_xlfn.XLOOKUP($E1417,Main_OG!$D$1:$D$766,Main_OG!AL$1:AL$766,"")</f>
        <v>359867658</v>
      </c>
      <c r="AD1417" s="47">
        <f>_xlfn.XLOOKUP($E1417,Main_OG!$D$1:$D$766,Main_OG!AM$1:AM$766,"")</f>
        <v>0</v>
      </c>
    </row>
    <row r="1418" spans="1:30" x14ac:dyDescent="0.35">
      <c r="A1418" s="36" t="s">
        <v>2512</v>
      </c>
      <c r="B1418" s="45" t="s">
        <v>490</v>
      </c>
      <c r="C1418" s="45" t="s">
        <v>4450</v>
      </c>
      <c r="D1418" s="36" t="s">
        <v>4512</v>
      </c>
      <c r="E1418" s="36" t="str">
        <f t="shared" si="66"/>
        <v>2006_KY</v>
      </c>
      <c r="F1418" s="45">
        <v>2006</v>
      </c>
      <c r="G1418" s="45">
        <f>_xlfn.XLOOKUP(I1418,Main_OG!$B$1:$B$766,Main_OG!$O$1:$O$766,"")</f>
        <v>0</v>
      </c>
      <c r="H1418" s="45">
        <f>_xlfn.XLOOKUP(E1418,Main_OG!$D$1:$D$766,Main_OG!$J$1:$J$766,"")</f>
        <v>0</v>
      </c>
      <c r="I1418" s="45" t="s">
        <v>490</v>
      </c>
      <c r="J1418" s="45" t="str">
        <f t="shared" si="67"/>
        <v>Louisville Gas &amp; Electric Co_KY</v>
      </c>
      <c r="K1418" s="45" t="str">
        <f t="shared" si="68"/>
        <v>Louisville Gas Electric Co_KY</v>
      </c>
      <c r="L1418" s="45" t="s">
        <v>2513</v>
      </c>
      <c r="M1418" s="45">
        <v>0</v>
      </c>
      <c r="N1418" s="45">
        <v>47112</v>
      </c>
      <c r="O1418" s="45">
        <v>398</v>
      </c>
      <c r="P1418" s="45">
        <v>349821</v>
      </c>
      <c r="Q1418" s="45">
        <v>0</v>
      </c>
      <c r="R1418" s="45">
        <v>296299</v>
      </c>
      <c r="S1418" s="45">
        <v>133987</v>
      </c>
      <c r="T1418" s="45">
        <v>271520</v>
      </c>
      <c r="U1418" s="45">
        <v>0</v>
      </c>
      <c r="V1418" s="45">
        <v>6.0723677846583151</v>
      </c>
      <c r="W1418" s="45">
        <v>4.3677336597498737</v>
      </c>
      <c r="X1418" s="45">
        <v>6.7583914868959098</v>
      </c>
      <c r="Y1418" s="46">
        <v>186332.6</v>
      </c>
      <c r="Z1418" s="46">
        <v>44162.608470390041</v>
      </c>
      <c r="AA1418" s="47">
        <f>_xlfn.XLOOKUP($E1418,Main_OG!$D$1:$D$766,Main_OG!AJ$1:AJ$766,"")</f>
        <v>83875666.019999996</v>
      </c>
      <c r="AB1418" s="47">
        <f>_xlfn.XLOOKUP($E1418,Main_OG!$D$1:$D$766,Main_OG!AK$1:AK$766,"")</f>
        <v>13510184.02</v>
      </c>
      <c r="AC1418" s="47">
        <f>_xlfn.XLOOKUP($E1418,Main_OG!$D$1:$D$766,Main_OG!AL$1:AL$766,"")</f>
        <v>26931887.539999995</v>
      </c>
      <c r="AD1418" s="47">
        <f>_xlfn.XLOOKUP($E1418,Main_OG!$D$1:$D$766,Main_OG!AM$1:AM$766,"")</f>
        <v>0</v>
      </c>
    </row>
    <row r="1419" spans="1:30" x14ac:dyDescent="0.35">
      <c r="A1419" s="36" t="s">
        <v>2512</v>
      </c>
      <c r="B1419" s="45" t="s">
        <v>490</v>
      </c>
      <c r="C1419" s="45" t="s">
        <v>4450</v>
      </c>
      <c r="D1419" s="36" t="s">
        <v>4512</v>
      </c>
      <c r="E1419" s="36" t="str">
        <f t="shared" si="66"/>
        <v>2007_KY</v>
      </c>
      <c r="F1419" s="45">
        <v>2007</v>
      </c>
      <c r="G1419" s="45">
        <f>_xlfn.XLOOKUP(I1419,Main_OG!$B$1:$B$766,Main_OG!$O$1:$O$766,"")</f>
        <v>0</v>
      </c>
      <c r="H1419" s="45">
        <f>_xlfn.XLOOKUP(E1419,Main_OG!$D$1:$D$766,Main_OG!$J$1:$J$766,"")</f>
        <v>0</v>
      </c>
      <c r="I1419" s="45" t="s">
        <v>490</v>
      </c>
      <c r="J1419" s="45" t="str">
        <f t="shared" si="67"/>
        <v>Louisville Gas &amp; Electric Co_KY</v>
      </c>
      <c r="K1419" s="45" t="str">
        <f t="shared" si="68"/>
        <v>Louisville Gas Electric Co_KY</v>
      </c>
      <c r="L1419" s="45" t="s">
        <v>2514</v>
      </c>
      <c r="M1419" s="45">
        <v>0</v>
      </c>
      <c r="N1419" s="45">
        <v>47611</v>
      </c>
      <c r="O1419" s="45">
        <v>393</v>
      </c>
      <c r="P1419" s="45">
        <v>352699</v>
      </c>
      <c r="Q1419" s="45">
        <v>0</v>
      </c>
      <c r="R1419" s="45">
        <v>320957</v>
      </c>
      <c r="S1419" s="45">
        <v>136107</v>
      </c>
      <c r="T1419" s="45">
        <v>308553</v>
      </c>
      <c r="U1419" s="45">
        <v>0</v>
      </c>
      <c r="V1419" s="45">
        <v>6.2</v>
      </c>
      <c r="W1419" s="45">
        <v>4.55</v>
      </c>
      <c r="X1419" s="45">
        <v>6.88</v>
      </c>
      <c r="Y1419" s="46">
        <v>185790</v>
      </c>
      <c r="Z1419" s="46">
        <v>43646.77381766789</v>
      </c>
      <c r="AA1419" s="47">
        <f>_xlfn.XLOOKUP($E1419,Main_OG!$D$1:$D$766,Main_OG!AJ$1:AJ$766,"")</f>
        <v>82128322</v>
      </c>
      <c r="AB1419" s="47">
        <f>_xlfn.XLOOKUP($E1419,Main_OG!$D$1:$D$766,Main_OG!AK$1:AK$766,"")</f>
        <v>11131158</v>
      </c>
      <c r="AC1419" s="47">
        <f>_xlfn.XLOOKUP($E1419,Main_OG!$D$1:$D$766,Main_OG!AL$1:AL$766,"")</f>
        <v>41774508</v>
      </c>
      <c r="AD1419" s="47">
        <f>_xlfn.XLOOKUP($E1419,Main_OG!$D$1:$D$766,Main_OG!AM$1:AM$766,"")</f>
        <v>0</v>
      </c>
    </row>
    <row r="1420" spans="1:30" x14ac:dyDescent="0.35">
      <c r="A1420" s="36" t="s">
        <v>2512</v>
      </c>
      <c r="B1420" s="45" t="s">
        <v>490</v>
      </c>
      <c r="C1420" s="45" t="s">
        <v>4450</v>
      </c>
      <c r="D1420" s="36" t="s">
        <v>4512</v>
      </c>
      <c r="E1420" s="36" t="str">
        <f t="shared" si="66"/>
        <v>2008_KY</v>
      </c>
      <c r="F1420" s="45">
        <v>2008</v>
      </c>
      <c r="G1420" s="45">
        <f>_xlfn.XLOOKUP(I1420,Main_OG!$B$1:$B$766,Main_OG!$O$1:$O$766,"")</f>
        <v>0</v>
      </c>
      <c r="H1420" s="45">
        <f>_xlfn.XLOOKUP(E1420,Main_OG!$D$1:$D$766,Main_OG!$J$1:$J$766,"")</f>
        <v>0</v>
      </c>
      <c r="I1420" s="45" t="s">
        <v>490</v>
      </c>
      <c r="J1420" s="45" t="str">
        <f t="shared" si="67"/>
        <v>Louisville Gas &amp; Electric Co_KY</v>
      </c>
      <c r="K1420" s="45" t="str">
        <f t="shared" si="68"/>
        <v>Louisville Gas Electric Co_KY</v>
      </c>
      <c r="L1420" s="45" t="s">
        <v>2515</v>
      </c>
      <c r="M1420" s="45">
        <v>0</v>
      </c>
      <c r="N1420" s="45">
        <v>47143</v>
      </c>
      <c r="O1420" s="45">
        <v>383</v>
      </c>
      <c r="P1420" s="45">
        <v>353173</v>
      </c>
      <c r="Q1420" s="45">
        <v>0</v>
      </c>
      <c r="R1420" s="45">
        <v>5025828</v>
      </c>
      <c r="S1420" s="45">
        <v>2850830</v>
      </c>
      <c r="T1420" s="45">
        <v>4206411</v>
      </c>
      <c r="U1420" s="45">
        <v>0</v>
      </c>
      <c r="V1420" s="45">
        <v>6.45</v>
      </c>
      <c r="W1420" s="45">
        <v>4.8499999999999996</v>
      </c>
      <c r="X1420" s="45">
        <v>7.16</v>
      </c>
      <c r="Y1420" s="46">
        <v>186515.9</v>
      </c>
      <c r="Z1420" s="46">
        <v>43478.136208069322</v>
      </c>
      <c r="AA1420" s="47">
        <f>_xlfn.XLOOKUP($E1420,Main_OG!$D$1:$D$766,Main_OG!AJ$1:AJ$766,"")</f>
        <v>84381552</v>
      </c>
      <c r="AB1420" s="47">
        <f>_xlfn.XLOOKUP($E1420,Main_OG!$D$1:$D$766,Main_OG!AK$1:AK$766,"")</f>
        <v>11460722</v>
      </c>
      <c r="AC1420" s="47">
        <f>_xlfn.XLOOKUP($E1420,Main_OG!$D$1:$D$766,Main_OG!AL$1:AL$766,"")</f>
        <v>21907368</v>
      </c>
      <c r="AD1420" s="47">
        <f>_xlfn.XLOOKUP($E1420,Main_OG!$D$1:$D$766,Main_OG!AM$1:AM$766,"")</f>
        <v>0</v>
      </c>
    </row>
    <row r="1421" spans="1:30" x14ac:dyDescent="0.35">
      <c r="A1421" s="36" t="s">
        <v>2512</v>
      </c>
      <c r="B1421" s="45" t="s">
        <v>490</v>
      </c>
      <c r="C1421" s="45" t="s">
        <v>4450</v>
      </c>
      <c r="D1421" s="36" t="s">
        <v>4512</v>
      </c>
      <c r="E1421" s="36" t="str">
        <f t="shared" si="66"/>
        <v>2009_KY</v>
      </c>
      <c r="F1421" s="45">
        <v>2009</v>
      </c>
      <c r="G1421" s="45">
        <f>_xlfn.XLOOKUP(I1421,Main_OG!$B$1:$B$766,Main_OG!$O$1:$O$766,"")</f>
        <v>0</v>
      </c>
      <c r="H1421" s="45">
        <f>_xlfn.XLOOKUP(E1421,Main_OG!$D$1:$D$766,Main_OG!$J$1:$J$766,"")</f>
        <v>0</v>
      </c>
      <c r="I1421" s="45" t="s">
        <v>490</v>
      </c>
      <c r="J1421" s="45" t="str">
        <f t="shared" si="67"/>
        <v>Louisville Gas &amp; Electric Co_KY</v>
      </c>
      <c r="K1421" s="45" t="str">
        <f t="shared" si="68"/>
        <v>Louisville Gas Electric Co_KY</v>
      </c>
      <c r="L1421" s="45" t="s">
        <v>2516</v>
      </c>
      <c r="M1421" s="45">
        <v>0</v>
      </c>
      <c r="N1421" s="45">
        <v>45737</v>
      </c>
      <c r="O1421" s="45">
        <v>411</v>
      </c>
      <c r="P1421" s="45">
        <v>344677</v>
      </c>
      <c r="Q1421" s="45">
        <v>0</v>
      </c>
      <c r="R1421" s="45">
        <v>4896932</v>
      </c>
      <c r="S1421" s="45">
        <v>2412419</v>
      </c>
      <c r="T1421" s="45">
        <v>4095806</v>
      </c>
      <c r="U1421" s="45">
        <v>0</v>
      </c>
      <c r="V1421" s="45">
        <v>6.75</v>
      </c>
      <c r="W1421" s="45">
        <v>5.14</v>
      </c>
      <c r="X1421" s="45">
        <v>7.58</v>
      </c>
      <c r="Y1421" s="46">
        <v>178112.8</v>
      </c>
      <c r="Z1421" s="46">
        <v>41257.759306419117</v>
      </c>
      <c r="AA1421" s="47">
        <f>_xlfn.XLOOKUP($E1421,Main_OG!$D$1:$D$766,Main_OG!AJ$1:AJ$766,"")</f>
        <v>78542346</v>
      </c>
      <c r="AB1421" s="47">
        <f>_xlfn.XLOOKUP($E1421,Main_OG!$D$1:$D$766,Main_OG!AK$1:AK$766,"")</f>
        <v>8069320</v>
      </c>
      <c r="AC1421" s="47">
        <f>_xlfn.XLOOKUP($E1421,Main_OG!$D$1:$D$766,Main_OG!AL$1:AL$766,"")</f>
        <v>20045136</v>
      </c>
      <c r="AD1421" s="47">
        <f>_xlfn.XLOOKUP($E1421,Main_OG!$D$1:$D$766,Main_OG!AM$1:AM$766,"")</f>
        <v>0</v>
      </c>
    </row>
    <row r="1422" spans="1:30" x14ac:dyDescent="0.35">
      <c r="A1422" s="36" t="s">
        <v>2512</v>
      </c>
      <c r="B1422" s="45" t="s">
        <v>490</v>
      </c>
      <c r="C1422" s="45" t="s">
        <v>4450</v>
      </c>
      <c r="D1422" s="36" t="s">
        <v>4512</v>
      </c>
      <c r="E1422" s="36" t="str">
        <f t="shared" si="66"/>
        <v>2010_KY</v>
      </c>
      <c r="F1422" s="45">
        <v>2010</v>
      </c>
      <c r="G1422" s="45">
        <f>_xlfn.XLOOKUP(I1422,Main_OG!$B$1:$B$766,Main_OG!$O$1:$O$766,"")</f>
        <v>0</v>
      </c>
      <c r="H1422" s="45">
        <f>_xlfn.XLOOKUP(E1422,Main_OG!$D$1:$D$766,Main_OG!$J$1:$J$766,"")</f>
        <v>0</v>
      </c>
      <c r="I1422" s="45" t="s">
        <v>490</v>
      </c>
      <c r="J1422" s="45" t="str">
        <f t="shared" si="67"/>
        <v>Louisville Gas &amp; Electric Co_KY</v>
      </c>
      <c r="K1422" s="45" t="str">
        <f t="shared" si="68"/>
        <v>Louisville Gas Electric Co_KY</v>
      </c>
      <c r="L1422" s="45" t="s">
        <v>2517</v>
      </c>
      <c r="M1422" s="45">
        <v>0</v>
      </c>
      <c r="N1422" s="45">
        <v>46386</v>
      </c>
      <c r="O1422" s="45">
        <v>433</v>
      </c>
      <c r="P1422" s="45">
        <v>349049</v>
      </c>
      <c r="Q1422" s="45">
        <v>0</v>
      </c>
      <c r="R1422" s="45">
        <v>5143503</v>
      </c>
      <c r="S1422" s="45">
        <v>2602851</v>
      </c>
      <c r="T1422" s="45">
        <v>4591883</v>
      </c>
      <c r="U1422" s="45">
        <v>0</v>
      </c>
      <c r="V1422" s="45">
        <v>7.16</v>
      </c>
      <c r="W1422" s="45">
        <v>5.38</v>
      </c>
      <c r="X1422" s="45">
        <v>7.98</v>
      </c>
      <c r="Y1422" s="46">
        <v>186720.6</v>
      </c>
      <c r="Z1422" s="46">
        <v>42939.437925667546</v>
      </c>
      <c r="AA1422" s="47">
        <f>_xlfn.XLOOKUP($E1422,Main_OG!$D$1:$D$766,Main_OG!AJ$1:AJ$766,"")</f>
        <v>83781254</v>
      </c>
      <c r="AB1422" s="47">
        <f>_xlfn.XLOOKUP($E1422,Main_OG!$D$1:$D$766,Main_OG!AK$1:AK$766,"")</f>
        <v>8756708</v>
      </c>
      <c r="AC1422" s="47">
        <f>_xlfn.XLOOKUP($E1422,Main_OG!$D$1:$D$766,Main_OG!AL$1:AL$766,"")</f>
        <v>41859754</v>
      </c>
      <c r="AD1422" s="47">
        <f>_xlfn.XLOOKUP($E1422,Main_OG!$D$1:$D$766,Main_OG!AM$1:AM$766,"")</f>
        <v>0</v>
      </c>
    </row>
    <row r="1423" spans="1:30" x14ac:dyDescent="0.35">
      <c r="A1423" s="36" t="s">
        <v>2512</v>
      </c>
      <c r="B1423" s="45" t="s">
        <v>490</v>
      </c>
      <c r="C1423" s="45" t="s">
        <v>4450</v>
      </c>
      <c r="D1423" s="36" t="s">
        <v>4512</v>
      </c>
      <c r="E1423" s="36" t="str">
        <f t="shared" si="66"/>
        <v>2011_KY</v>
      </c>
      <c r="F1423" s="45">
        <v>2011</v>
      </c>
      <c r="G1423" s="45">
        <f>_xlfn.XLOOKUP(I1423,Main_OG!$B$1:$B$766,Main_OG!$O$1:$O$766,"")</f>
        <v>0</v>
      </c>
      <c r="H1423" s="45">
        <f>_xlfn.XLOOKUP(E1423,Main_OG!$D$1:$D$766,Main_OG!$J$1:$J$766,"")</f>
        <v>0</v>
      </c>
      <c r="I1423" s="45" t="s">
        <v>490</v>
      </c>
      <c r="J1423" s="45" t="str">
        <f t="shared" si="67"/>
        <v>Louisville Gas &amp; Electric Co_KY</v>
      </c>
      <c r="K1423" s="45" t="str">
        <f t="shared" si="68"/>
        <v>Louisville Gas Electric Co_KY</v>
      </c>
      <c r="L1423" s="45" t="s">
        <v>2518</v>
      </c>
      <c r="M1423" s="45">
        <v>0</v>
      </c>
      <c r="N1423" s="45">
        <v>45820</v>
      </c>
      <c r="O1423" s="45">
        <v>409</v>
      </c>
      <c r="P1423" s="45">
        <v>347833</v>
      </c>
      <c r="Q1423" s="45">
        <v>0</v>
      </c>
      <c r="R1423" s="45">
        <v>4950738</v>
      </c>
      <c r="S1423" s="45">
        <v>2430194</v>
      </c>
      <c r="T1423" s="45">
        <v>4260122</v>
      </c>
      <c r="U1423" s="45">
        <v>0</v>
      </c>
      <c r="V1423" s="45">
        <v>7.91</v>
      </c>
      <c r="W1423" s="45">
        <v>5.98</v>
      </c>
      <c r="X1423" s="45">
        <v>8.6</v>
      </c>
      <c r="Y1423" s="46">
        <v>188389.8</v>
      </c>
      <c r="Z1423" s="46">
        <v>43101.735899718522</v>
      </c>
      <c r="AA1423" s="47">
        <f>_xlfn.XLOOKUP($E1423,Main_OG!$D$1:$D$766,Main_OG!AJ$1:AJ$766,"")</f>
        <v>85085312</v>
      </c>
      <c r="AB1423" s="47">
        <f>_xlfn.XLOOKUP($E1423,Main_OG!$D$1:$D$766,Main_OG!AK$1:AK$766,"")</f>
        <v>6592725.4000000004</v>
      </c>
      <c r="AC1423" s="47">
        <f>_xlfn.XLOOKUP($E1423,Main_OG!$D$1:$D$766,Main_OG!AL$1:AL$766,"")</f>
        <v>34686724</v>
      </c>
      <c r="AD1423" s="47">
        <f>_xlfn.XLOOKUP($E1423,Main_OG!$D$1:$D$766,Main_OG!AM$1:AM$766,"")</f>
        <v>0</v>
      </c>
    </row>
    <row r="1424" spans="1:30" x14ac:dyDescent="0.35">
      <c r="A1424" s="36" t="s">
        <v>2512</v>
      </c>
      <c r="B1424" s="45" t="s">
        <v>490</v>
      </c>
      <c r="C1424" s="45" t="s">
        <v>4450</v>
      </c>
      <c r="D1424" s="36" t="s">
        <v>4512</v>
      </c>
      <c r="E1424" s="36" t="str">
        <f t="shared" si="66"/>
        <v>2012_KY</v>
      </c>
      <c r="F1424" s="45">
        <v>2012</v>
      </c>
      <c r="G1424" s="45">
        <f>_xlfn.XLOOKUP(I1424,Main_OG!$B$1:$B$766,Main_OG!$O$1:$O$766,"")</f>
        <v>0</v>
      </c>
      <c r="H1424" s="45">
        <f>_xlfn.XLOOKUP(E1424,Main_OG!$D$1:$D$766,Main_OG!$J$1:$J$766,"")</f>
        <v>0</v>
      </c>
      <c r="I1424" s="45" t="s">
        <v>490</v>
      </c>
      <c r="J1424" s="45" t="str">
        <f t="shared" si="67"/>
        <v>Louisville Gas &amp; Electric Co_KY</v>
      </c>
      <c r="K1424" s="45" t="str">
        <f t="shared" si="68"/>
        <v>Louisville Gas Electric Co_KY</v>
      </c>
      <c r="L1424" s="45" t="s">
        <v>2519</v>
      </c>
      <c r="M1424" s="45">
        <v>0</v>
      </c>
      <c r="N1424" s="45">
        <v>46582</v>
      </c>
      <c r="O1424" s="45">
        <v>411</v>
      </c>
      <c r="P1424" s="45">
        <v>346445</v>
      </c>
      <c r="Q1424" s="45">
        <v>0</v>
      </c>
      <c r="R1424" s="45">
        <v>4912298</v>
      </c>
      <c r="S1424" s="45">
        <v>2666220</v>
      </c>
      <c r="T1424" s="45">
        <v>4259211</v>
      </c>
      <c r="U1424" s="45">
        <v>0</v>
      </c>
      <c r="V1424" s="45">
        <v>8.3371978000000002</v>
      </c>
      <c r="W1424" s="45">
        <v>6.1672330000000004</v>
      </c>
      <c r="X1424" s="45">
        <v>8.9960088999999996</v>
      </c>
      <c r="Y1424" s="46">
        <v>192060.1</v>
      </c>
      <c r="Z1424" s="46">
        <v>43770.740439826659</v>
      </c>
      <c r="AA1424" s="47">
        <f>_xlfn.XLOOKUP($E1424,Main_OG!$D$1:$D$766,Main_OG!AJ$1:AJ$766,"")</f>
        <v>77956228</v>
      </c>
      <c r="AB1424" s="47">
        <f>_xlfn.XLOOKUP($E1424,Main_OG!$D$1:$D$766,Main_OG!AK$1:AK$766,"")</f>
        <v>5884778</v>
      </c>
      <c r="AC1424" s="47">
        <f>_xlfn.XLOOKUP($E1424,Main_OG!$D$1:$D$766,Main_OG!AL$1:AL$766,"")</f>
        <v>66136766</v>
      </c>
      <c r="AD1424" s="47">
        <f>_xlfn.XLOOKUP($E1424,Main_OG!$D$1:$D$766,Main_OG!AM$1:AM$766,"")</f>
        <v>0</v>
      </c>
    </row>
    <row r="1425" spans="1:30" x14ac:dyDescent="0.35">
      <c r="A1425" s="36" t="s">
        <v>2512</v>
      </c>
      <c r="B1425" s="45" t="s">
        <v>490</v>
      </c>
      <c r="C1425" s="45" t="s">
        <v>4450</v>
      </c>
      <c r="D1425" s="36" t="s">
        <v>4512</v>
      </c>
      <c r="E1425" s="36" t="str">
        <f t="shared" si="66"/>
        <v>2013_KY</v>
      </c>
      <c r="F1425" s="45">
        <v>2013</v>
      </c>
      <c r="G1425" s="45">
        <f>_xlfn.XLOOKUP(I1425,Main_OG!$B$1:$B$766,Main_OG!$O$1:$O$766,"")</f>
        <v>0</v>
      </c>
      <c r="H1425" s="45">
        <f>_xlfn.XLOOKUP(E1425,Main_OG!$D$1:$D$766,Main_OG!$J$1:$J$766,"")</f>
        <v>0</v>
      </c>
      <c r="I1425" s="45" t="s">
        <v>490</v>
      </c>
      <c r="J1425" s="45" t="str">
        <f t="shared" si="67"/>
        <v>Louisville Gas &amp; Electric Co_KY</v>
      </c>
      <c r="K1425" s="45" t="str">
        <f t="shared" si="68"/>
        <v>Louisville Gas Electric Co_KY</v>
      </c>
      <c r="L1425" s="45" t="s">
        <v>2520</v>
      </c>
      <c r="M1425" s="45">
        <v>0</v>
      </c>
      <c r="N1425" s="45">
        <v>46836</v>
      </c>
      <c r="O1425" s="45">
        <v>429</v>
      </c>
      <c r="P1425" s="45">
        <v>348048</v>
      </c>
      <c r="Q1425" s="45">
        <v>0</v>
      </c>
      <c r="R1425" s="45">
        <v>4834960</v>
      </c>
      <c r="S1425" s="45">
        <v>2699966</v>
      </c>
      <c r="T1425" s="45">
        <v>4164049</v>
      </c>
      <c r="U1425" s="45">
        <v>0</v>
      </c>
      <c r="V1425" s="45">
        <v>8.7178798000000004</v>
      </c>
      <c r="W1425" s="45">
        <v>6.4546739000000004</v>
      </c>
      <c r="X1425" s="45">
        <v>9.7492128000000005</v>
      </c>
      <c r="Y1425" s="46">
        <v>196698</v>
      </c>
      <c r="Z1425" s="46">
        <v>44634.035761143983</v>
      </c>
      <c r="AA1425" s="47">
        <f>_xlfn.XLOOKUP($E1425,Main_OG!$D$1:$D$766,Main_OG!AJ$1:AJ$766,"")</f>
        <v>78949302</v>
      </c>
      <c r="AB1425" s="47">
        <f>_xlfn.XLOOKUP($E1425,Main_OG!$D$1:$D$766,Main_OG!AK$1:AK$766,"")</f>
        <v>5447912.5999999996</v>
      </c>
      <c r="AC1425" s="47">
        <f>_xlfn.XLOOKUP($E1425,Main_OG!$D$1:$D$766,Main_OG!AL$1:AL$766,"")</f>
        <v>32153988</v>
      </c>
      <c r="AD1425" s="47">
        <f>_xlfn.XLOOKUP($E1425,Main_OG!$D$1:$D$766,Main_OG!AM$1:AM$766,"")</f>
        <v>0</v>
      </c>
    </row>
    <row r="1426" spans="1:30" x14ac:dyDescent="0.35">
      <c r="A1426" s="36" t="s">
        <v>2512</v>
      </c>
      <c r="B1426" s="45" t="s">
        <v>490</v>
      </c>
      <c r="C1426" s="45" t="s">
        <v>4450</v>
      </c>
      <c r="D1426" s="36" t="s">
        <v>4512</v>
      </c>
      <c r="E1426" s="36" t="str">
        <f t="shared" si="66"/>
        <v>2014_KY</v>
      </c>
      <c r="F1426" s="45">
        <v>2014</v>
      </c>
      <c r="G1426" s="45">
        <f>_xlfn.XLOOKUP(I1426,Main_OG!$B$1:$B$766,Main_OG!$O$1:$O$766,"")</f>
        <v>0</v>
      </c>
      <c r="H1426" s="45">
        <f>_xlfn.XLOOKUP(E1426,Main_OG!$D$1:$D$766,Main_OG!$J$1:$J$766,"")</f>
        <v>0</v>
      </c>
      <c r="I1426" s="45" t="s">
        <v>490</v>
      </c>
      <c r="J1426" s="45" t="str">
        <f t="shared" si="67"/>
        <v>Louisville Gas &amp; Electric Co_KY</v>
      </c>
      <c r="K1426" s="45" t="str">
        <f t="shared" si="68"/>
        <v>Louisville Gas Electric Co_KY</v>
      </c>
      <c r="L1426" s="45" t="s">
        <v>2521</v>
      </c>
      <c r="M1426" s="45">
        <v>0</v>
      </c>
      <c r="N1426" s="45">
        <v>47014</v>
      </c>
      <c r="O1426" s="45">
        <v>440</v>
      </c>
      <c r="P1426" s="45">
        <v>350587</v>
      </c>
      <c r="Q1426" s="45">
        <v>0</v>
      </c>
      <c r="R1426" s="45">
        <v>4885866</v>
      </c>
      <c r="S1426" s="45">
        <v>2773972</v>
      </c>
      <c r="T1426" s="45">
        <v>4157326</v>
      </c>
      <c r="U1426" s="45">
        <v>0</v>
      </c>
      <c r="V1426" s="45">
        <v>9.0282049999999998</v>
      </c>
      <c r="W1426" s="45">
        <v>6.5694245999999996</v>
      </c>
      <c r="X1426" s="45">
        <v>10.080109</v>
      </c>
      <c r="Y1426" s="46">
        <v>196795.8</v>
      </c>
      <c r="Z1426" s="46">
        <v>44554.257739203509</v>
      </c>
      <c r="AA1426" s="47">
        <f>_xlfn.XLOOKUP($E1426,Main_OG!$D$1:$D$766,Main_OG!AJ$1:AJ$766,"")</f>
        <v>78427514</v>
      </c>
      <c r="AB1426" s="47">
        <f>_xlfn.XLOOKUP($E1426,Main_OG!$D$1:$D$766,Main_OG!AK$1:AK$766,"")</f>
        <v>4504358</v>
      </c>
      <c r="AC1426" s="47">
        <f>_xlfn.XLOOKUP($E1426,Main_OG!$D$1:$D$766,Main_OG!AL$1:AL$766,"")</f>
        <v>57223628</v>
      </c>
      <c r="AD1426" s="47">
        <f>_xlfn.XLOOKUP($E1426,Main_OG!$D$1:$D$766,Main_OG!AM$1:AM$766,"")</f>
        <v>0</v>
      </c>
    </row>
    <row r="1427" spans="1:30" x14ac:dyDescent="0.35">
      <c r="A1427" s="36" t="s">
        <v>2512</v>
      </c>
      <c r="B1427" s="45" t="s">
        <v>490</v>
      </c>
      <c r="C1427" s="45" t="s">
        <v>4450</v>
      </c>
      <c r="D1427" s="36" t="s">
        <v>4512</v>
      </c>
      <c r="E1427" s="36" t="str">
        <f t="shared" si="66"/>
        <v>2015_KY</v>
      </c>
      <c r="F1427" s="45">
        <v>2015</v>
      </c>
      <c r="G1427" s="45">
        <f>_xlfn.XLOOKUP(I1427,Main_OG!$B$1:$B$766,Main_OG!$O$1:$O$766,"")</f>
        <v>0</v>
      </c>
      <c r="H1427" s="45">
        <f>_xlfn.XLOOKUP(E1427,Main_OG!$D$1:$D$766,Main_OG!$J$1:$J$766,"")</f>
        <v>0</v>
      </c>
      <c r="I1427" s="45" t="s">
        <v>490</v>
      </c>
      <c r="J1427" s="45" t="str">
        <f t="shared" si="67"/>
        <v>Louisville Gas &amp; Electric Co_KY</v>
      </c>
      <c r="K1427" s="45" t="str">
        <f t="shared" si="68"/>
        <v>Louisville Gas Electric Co_KY</v>
      </c>
      <c r="L1427" s="45" t="s">
        <v>2522</v>
      </c>
      <c r="M1427" s="45">
        <v>0</v>
      </c>
      <c r="N1427" s="45">
        <v>47476</v>
      </c>
      <c r="O1427" s="45">
        <v>476</v>
      </c>
      <c r="P1427" s="45">
        <v>353419</v>
      </c>
      <c r="Q1427" s="45">
        <v>0</v>
      </c>
      <c r="R1427" s="45">
        <v>4910590</v>
      </c>
      <c r="S1427" s="45">
        <v>2775815</v>
      </c>
      <c r="T1427" s="45">
        <v>4080624</v>
      </c>
      <c r="U1427" s="45">
        <v>0</v>
      </c>
      <c r="V1427" s="45">
        <v>9.3970582</v>
      </c>
      <c r="W1427" s="45">
        <v>6.8220324000000003</v>
      </c>
      <c r="X1427" s="45">
        <v>10.438306000000001</v>
      </c>
      <c r="Y1427" s="46">
        <v>199487.1</v>
      </c>
      <c r="Z1427" s="46">
        <v>45039.834044007781</v>
      </c>
      <c r="AA1427" s="47">
        <f>_xlfn.XLOOKUP($E1427,Main_OG!$D$1:$D$766,Main_OG!AJ$1:AJ$766,"")</f>
        <v>68761688</v>
      </c>
      <c r="AB1427" s="47">
        <f>_xlfn.XLOOKUP($E1427,Main_OG!$D$1:$D$766,Main_OG!AK$1:AK$766,"")</f>
        <v>4173780</v>
      </c>
      <c r="AC1427" s="47">
        <f>_xlfn.XLOOKUP($E1427,Main_OG!$D$1:$D$766,Main_OG!AL$1:AL$766,"")</f>
        <v>107006392</v>
      </c>
      <c r="AD1427" s="47">
        <f>_xlfn.XLOOKUP($E1427,Main_OG!$D$1:$D$766,Main_OG!AM$1:AM$766,"")</f>
        <v>0</v>
      </c>
    </row>
    <row r="1428" spans="1:30" x14ac:dyDescent="0.35">
      <c r="A1428" s="36" t="s">
        <v>2512</v>
      </c>
      <c r="B1428" s="45" t="s">
        <v>490</v>
      </c>
      <c r="C1428" s="45" t="s">
        <v>4450</v>
      </c>
      <c r="D1428" s="36" t="s">
        <v>4512</v>
      </c>
      <c r="E1428" s="36" t="str">
        <f t="shared" si="66"/>
        <v>2016_KY</v>
      </c>
      <c r="F1428" s="45">
        <v>2016</v>
      </c>
      <c r="G1428" s="45">
        <f>_xlfn.XLOOKUP(I1428,Main_OG!$B$1:$B$766,Main_OG!$O$1:$O$766,"")</f>
        <v>0</v>
      </c>
      <c r="H1428" s="45">
        <f>_xlfn.XLOOKUP(E1428,Main_OG!$D$1:$D$766,Main_OG!$J$1:$J$766,"")</f>
        <v>0</v>
      </c>
      <c r="I1428" s="45" t="s">
        <v>490</v>
      </c>
      <c r="J1428" s="45" t="str">
        <f t="shared" si="67"/>
        <v>Louisville Gas &amp; Electric Co_KY</v>
      </c>
      <c r="K1428" s="45" t="str">
        <f t="shared" si="68"/>
        <v>Louisville Gas Electric Co_KY</v>
      </c>
      <c r="L1428" s="45" t="s">
        <v>2523</v>
      </c>
      <c r="M1428" s="45">
        <v>0</v>
      </c>
      <c r="N1428" s="45">
        <v>47740</v>
      </c>
      <c r="O1428" s="45">
        <v>580</v>
      </c>
      <c r="P1428" s="45">
        <v>356424</v>
      </c>
      <c r="Q1428" s="45">
        <v>0</v>
      </c>
      <c r="R1428" s="45">
        <v>5092140</v>
      </c>
      <c r="S1428" s="45">
        <v>2639668</v>
      </c>
      <c r="T1428" s="45">
        <v>4215244</v>
      </c>
      <c r="U1428" s="45">
        <v>0</v>
      </c>
      <c r="V1428" s="45">
        <v>9.2814867999999997</v>
      </c>
      <c r="W1428" s="45">
        <v>6.6915423000000001</v>
      </c>
      <c r="X1428" s="45">
        <v>10.410629</v>
      </c>
      <c r="Y1428" s="46">
        <v>201007.2</v>
      </c>
      <c r="Z1428" s="46">
        <v>45268.772017063689</v>
      </c>
      <c r="AA1428" s="47">
        <f>_xlfn.XLOOKUP($E1428,Main_OG!$D$1:$D$766,Main_OG!AJ$1:AJ$766,"")</f>
        <v>63717656</v>
      </c>
      <c r="AB1428" s="47">
        <f>_xlfn.XLOOKUP($E1428,Main_OG!$D$1:$D$766,Main_OG!AK$1:AK$766,"")</f>
        <v>4808670</v>
      </c>
      <c r="AC1428" s="47">
        <f>_xlfn.XLOOKUP($E1428,Main_OG!$D$1:$D$766,Main_OG!AL$1:AL$766,"")</f>
        <v>134772060</v>
      </c>
      <c r="AD1428" s="47">
        <f>_xlfn.XLOOKUP($E1428,Main_OG!$D$1:$D$766,Main_OG!AM$1:AM$766,"")</f>
        <v>0</v>
      </c>
    </row>
    <row r="1429" spans="1:30" x14ac:dyDescent="0.35">
      <c r="A1429" s="36" t="s">
        <v>2512</v>
      </c>
      <c r="B1429" s="45" t="s">
        <v>490</v>
      </c>
      <c r="C1429" s="45" t="s">
        <v>4450</v>
      </c>
      <c r="D1429" s="36" t="s">
        <v>4512</v>
      </c>
      <c r="E1429" s="36" t="str">
        <f t="shared" si="66"/>
        <v>2017_KY</v>
      </c>
      <c r="F1429" s="45">
        <v>2017</v>
      </c>
      <c r="G1429" s="45">
        <f>_xlfn.XLOOKUP(I1429,Main_OG!$B$1:$B$766,Main_OG!$O$1:$O$766,"")</f>
        <v>0</v>
      </c>
      <c r="H1429" s="45">
        <f>_xlfn.XLOOKUP(E1429,Main_OG!$D$1:$D$766,Main_OG!$J$1:$J$766,"")</f>
        <v>0</v>
      </c>
      <c r="I1429" s="45" t="s">
        <v>490</v>
      </c>
      <c r="J1429" s="45" t="str">
        <f t="shared" si="67"/>
        <v>Louisville Gas &amp; Electric Co_KY</v>
      </c>
      <c r="K1429" s="45" t="str">
        <f t="shared" si="68"/>
        <v>Louisville Gas Electric Co_KY</v>
      </c>
      <c r="L1429" s="45" t="s">
        <v>2524</v>
      </c>
      <c r="M1429" s="45">
        <v>0</v>
      </c>
      <c r="N1429" s="45">
        <v>48507</v>
      </c>
      <c r="O1429" s="45">
        <v>573</v>
      </c>
      <c r="P1429" s="45">
        <v>359658</v>
      </c>
      <c r="Q1429" s="45">
        <v>0</v>
      </c>
      <c r="R1429" s="45">
        <v>4960882</v>
      </c>
      <c r="S1429" s="45">
        <v>2561708</v>
      </c>
      <c r="T1429" s="45">
        <v>4004001</v>
      </c>
      <c r="U1429" s="45">
        <v>0</v>
      </c>
      <c r="V1429" s="45">
        <v>9.5539664000000002</v>
      </c>
      <c r="W1429" s="45">
        <v>6.8294591000000002</v>
      </c>
      <c r="X1429" s="45">
        <v>10.902832</v>
      </c>
      <c r="Y1429" s="46">
        <v>203564</v>
      </c>
      <c r="Z1429" s="46">
        <v>45687.327604200567</v>
      </c>
      <c r="AA1429" s="47">
        <f>_xlfn.XLOOKUP($E1429,Main_OG!$D$1:$D$766,Main_OG!AJ$1:AJ$766,"")</f>
        <v>54968734</v>
      </c>
      <c r="AB1429" s="47">
        <f>_xlfn.XLOOKUP($E1429,Main_OG!$D$1:$D$766,Main_OG!AK$1:AK$766,"")</f>
        <v>2039610</v>
      </c>
      <c r="AC1429" s="47">
        <f>_xlfn.XLOOKUP($E1429,Main_OG!$D$1:$D$766,Main_OG!AL$1:AL$766,"")</f>
        <v>164339300</v>
      </c>
      <c r="AD1429" s="47">
        <f>_xlfn.XLOOKUP($E1429,Main_OG!$D$1:$D$766,Main_OG!AM$1:AM$766,"")</f>
        <v>0</v>
      </c>
    </row>
    <row r="1430" spans="1:30" x14ac:dyDescent="0.35">
      <c r="A1430" s="36" t="s">
        <v>2512</v>
      </c>
      <c r="B1430" s="45" t="s">
        <v>490</v>
      </c>
      <c r="C1430" s="45" t="s">
        <v>4450</v>
      </c>
      <c r="D1430" s="36" t="s">
        <v>4512</v>
      </c>
      <c r="E1430" s="36" t="str">
        <f t="shared" si="66"/>
        <v>2018_KY</v>
      </c>
      <c r="F1430" s="45">
        <v>2018</v>
      </c>
      <c r="G1430" s="45">
        <f>_xlfn.XLOOKUP(I1430,Main_OG!$B$1:$B$766,Main_OG!$O$1:$O$766,"")</f>
        <v>0</v>
      </c>
      <c r="H1430" s="45">
        <f>_xlfn.XLOOKUP(E1430,Main_OG!$D$1:$D$766,Main_OG!$J$1:$J$766,"")</f>
        <v>0</v>
      </c>
      <c r="I1430" s="45" t="s">
        <v>490</v>
      </c>
      <c r="J1430" s="45" t="str">
        <f t="shared" si="67"/>
        <v>Louisville Gas &amp; Electric Co_KY</v>
      </c>
      <c r="K1430" s="45" t="str">
        <f t="shared" si="68"/>
        <v>Louisville Gas Electric Co_KY</v>
      </c>
      <c r="L1430" s="45" t="s">
        <v>2525</v>
      </c>
      <c r="M1430" s="45">
        <v>0</v>
      </c>
      <c r="N1430" s="45">
        <v>49032</v>
      </c>
      <c r="O1430" s="45">
        <v>567</v>
      </c>
      <c r="P1430" s="45">
        <v>362112</v>
      </c>
      <c r="Q1430" s="45">
        <v>0</v>
      </c>
      <c r="R1430" s="45">
        <v>5087052</v>
      </c>
      <c r="S1430" s="45">
        <v>2606445</v>
      </c>
      <c r="T1430" s="45">
        <v>4370391</v>
      </c>
      <c r="U1430" s="45">
        <v>0</v>
      </c>
      <c r="V1430" s="45">
        <v>9.1983411999999998</v>
      </c>
      <c r="W1430" s="45">
        <v>6.4559006999999999</v>
      </c>
      <c r="X1430" s="45">
        <v>10.323378</v>
      </c>
      <c r="Y1430" s="46">
        <v>205940.1</v>
      </c>
      <c r="Z1430" s="46">
        <v>46130.713780272847</v>
      </c>
      <c r="AA1430" s="47">
        <f>_xlfn.XLOOKUP($E1430,Main_OG!$D$1:$D$766,Main_OG!AJ$1:AJ$766,"")</f>
        <v>56735866</v>
      </c>
      <c r="AB1430" s="47">
        <f>_xlfn.XLOOKUP($E1430,Main_OG!$D$1:$D$766,Main_OG!AK$1:AK$766,"")</f>
        <v>358068</v>
      </c>
      <c r="AC1430" s="47">
        <f>_xlfn.XLOOKUP($E1430,Main_OG!$D$1:$D$766,Main_OG!AL$1:AL$766,"")</f>
        <v>226973142</v>
      </c>
      <c r="AD1430" s="47">
        <f>_xlfn.XLOOKUP($E1430,Main_OG!$D$1:$D$766,Main_OG!AM$1:AM$766,"")</f>
        <v>0</v>
      </c>
    </row>
    <row r="1431" spans="1:30" x14ac:dyDescent="0.35">
      <c r="A1431" s="36" t="s">
        <v>2512</v>
      </c>
      <c r="B1431" s="45" t="s">
        <v>490</v>
      </c>
      <c r="C1431" s="45" t="s">
        <v>4450</v>
      </c>
      <c r="D1431" s="36" t="s">
        <v>4512</v>
      </c>
      <c r="E1431" s="36" t="str">
        <f t="shared" si="66"/>
        <v>2019_KY</v>
      </c>
      <c r="F1431" s="45">
        <v>2019</v>
      </c>
      <c r="G1431" s="45">
        <f>_xlfn.XLOOKUP(I1431,Main_OG!$B$1:$B$766,Main_OG!$O$1:$O$766,"")</f>
        <v>0</v>
      </c>
      <c r="H1431" s="45">
        <f>_xlfn.XLOOKUP(E1431,Main_OG!$D$1:$D$766,Main_OG!$J$1:$J$766,"")</f>
        <v>0</v>
      </c>
      <c r="I1431" s="45" t="s">
        <v>490</v>
      </c>
      <c r="J1431" s="45" t="str">
        <f t="shared" si="67"/>
        <v>Louisville Gas &amp; Electric Co_KY</v>
      </c>
      <c r="K1431" s="45" t="str">
        <f t="shared" si="68"/>
        <v>Louisville Gas Electric Co_KY</v>
      </c>
      <c r="L1431" s="45" t="s">
        <v>2526</v>
      </c>
      <c r="M1431" s="45">
        <v>0</v>
      </c>
      <c r="N1431" s="45">
        <v>49385</v>
      </c>
      <c r="O1431" s="45">
        <v>558</v>
      </c>
      <c r="P1431" s="45">
        <v>365910</v>
      </c>
      <c r="Q1431" s="45">
        <v>0</v>
      </c>
      <c r="R1431" s="45">
        <v>4926283</v>
      </c>
      <c r="S1431" s="45">
        <v>2499978</v>
      </c>
      <c r="T1431" s="45">
        <v>4229048</v>
      </c>
      <c r="U1431" s="45">
        <v>0</v>
      </c>
      <c r="V1431" s="45">
        <v>9.8778511000000009</v>
      </c>
      <c r="W1431" s="45">
        <v>6.8976527000000001</v>
      </c>
      <c r="X1431" s="45">
        <v>10.891234000000001</v>
      </c>
      <c r="Y1431" s="46">
        <v>211739.7</v>
      </c>
      <c r="Z1431" s="46">
        <v>47344.223220704131</v>
      </c>
      <c r="AA1431" s="47">
        <f>_xlfn.XLOOKUP($E1431,Main_OG!$D$1:$D$766,Main_OG!AJ$1:AJ$766,"")</f>
        <v>49947718</v>
      </c>
      <c r="AB1431" s="47">
        <f>_xlfn.XLOOKUP($E1431,Main_OG!$D$1:$D$766,Main_OG!AK$1:AK$766,"")</f>
        <v>333804</v>
      </c>
      <c r="AC1431" s="47">
        <f>_xlfn.XLOOKUP($E1431,Main_OG!$D$1:$D$766,Main_OG!AL$1:AL$766,"")</f>
        <v>226668540</v>
      </c>
      <c r="AD1431" s="47">
        <f>_xlfn.XLOOKUP($E1431,Main_OG!$D$1:$D$766,Main_OG!AM$1:AM$766,"")</f>
        <v>0</v>
      </c>
    </row>
    <row r="1432" spans="1:30" x14ac:dyDescent="0.35">
      <c r="A1432" s="36" t="s">
        <v>2512</v>
      </c>
      <c r="B1432" s="45" t="s">
        <v>490</v>
      </c>
      <c r="C1432" s="45" t="s">
        <v>4450</v>
      </c>
      <c r="D1432" s="36" t="s">
        <v>4512</v>
      </c>
      <c r="E1432" s="36" t="str">
        <f t="shared" si="66"/>
        <v>2020_KY</v>
      </c>
      <c r="F1432" s="45">
        <v>2020</v>
      </c>
      <c r="G1432" s="45">
        <f>_xlfn.XLOOKUP(I1432,Main_OG!$B$1:$B$766,Main_OG!$O$1:$O$766,"")</f>
        <v>0</v>
      </c>
      <c r="H1432" s="45">
        <f>_xlfn.XLOOKUP(E1432,Main_OG!$D$1:$D$766,Main_OG!$J$1:$J$766,"")</f>
        <v>0</v>
      </c>
      <c r="I1432" s="45" t="s">
        <v>490</v>
      </c>
      <c r="J1432" s="45" t="str">
        <f t="shared" si="67"/>
        <v>Louisville Gas &amp; Electric Co_KY</v>
      </c>
      <c r="K1432" s="45" t="str">
        <f t="shared" si="68"/>
        <v>Louisville Gas Electric Co_KY</v>
      </c>
      <c r="L1432" s="45" t="s">
        <v>2527</v>
      </c>
      <c r="M1432" s="45">
        <v>0</v>
      </c>
      <c r="N1432" s="45">
        <v>49995</v>
      </c>
      <c r="O1432" s="45">
        <v>547</v>
      </c>
      <c r="P1432" s="45">
        <v>0</v>
      </c>
      <c r="Q1432" s="45">
        <v>0</v>
      </c>
      <c r="R1432" s="45">
        <v>4526191</v>
      </c>
      <c r="S1432" s="45">
        <v>2359385</v>
      </c>
      <c r="T1432" s="45">
        <v>0</v>
      </c>
      <c r="U1432" s="45">
        <v>0</v>
      </c>
      <c r="V1432" s="45">
        <v>10.216939999999999</v>
      </c>
      <c r="W1432" s="45">
        <v>7.0408941</v>
      </c>
      <c r="X1432" s="45">
        <v>0</v>
      </c>
      <c r="Y1432" s="46">
        <v>206288.8</v>
      </c>
      <c r="Z1432" s="46">
        <v>46068.211900268405</v>
      </c>
      <c r="AA1432" s="47">
        <f>_xlfn.XLOOKUP($E1432,Main_OG!$D$1:$D$766,Main_OG!AJ$1:AJ$766,"")</f>
        <v>41274898</v>
      </c>
      <c r="AB1432" s="47">
        <f>_xlfn.XLOOKUP($E1432,Main_OG!$D$1:$D$766,Main_OG!AK$1:AK$766,"")</f>
        <v>331084</v>
      </c>
      <c r="AC1432" s="47">
        <f>_xlfn.XLOOKUP($E1432,Main_OG!$D$1:$D$766,Main_OG!AL$1:AL$766,"")</f>
        <v>207544582</v>
      </c>
      <c r="AD1432" s="47">
        <f>_xlfn.XLOOKUP($E1432,Main_OG!$D$1:$D$766,Main_OG!AM$1:AM$766,"")</f>
        <v>0</v>
      </c>
    </row>
    <row r="1433" spans="1:30" x14ac:dyDescent="0.35">
      <c r="A1433" s="36" t="s">
        <v>2528</v>
      </c>
      <c r="B1433" s="45" t="s">
        <v>351</v>
      </c>
      <c r="C1433" s="45" t="s">
        <v>4451</v>
      </c>
      <c r="D1433" s="36" t="s">
        <v>4513</v>
      </c>
      <c r="E1433" s="36" t="str">
        <f t="shared" si="66"/>
        <v>2006_WI</v>
      </c>
      <c r="F1433" s="45">
        <v>2006</v>
      </c>
      <c r="G1433" s="45">
        <f>_xlfn.XLOOKUP(I1433,Main_OG!$B$1:$B$766,Main_OG!$O$1:$O$766,"")</f>
        <v>0</v>
      </c>
      <c r="H1433" s="45">
        <f>_xlfn.XLOOKUP(E1433,Main_OG!$D$1:$D$766,Main_OG!$J$1:$J$766,"")</f>
        <v>0</v>
      </c>
      <c r="I1433" s="45" t="s">
        <v>351</v>
      </c>
      <c r="J1433" s="45" t="str">
        <f t="shared" si="67"/>
        <v>Madison Gas &amp; Electric Co_WI</v>
      </c>
      <c r="K1433" s="45" t="str">
        <f t="shared" si="68"/>
        <v>Madison Gas Electric Co_WI</v>
      </c>
      <c r="L1433" s="45" t="s">
        <v>2529</v>
      </c>
      <c r="M1433" s="45">
        <v>0</v>
      </c>
      <c r="N1433" s="45">
        <v>18374</v>
      </c>
      <c r="O1433" s="45">
        <v>54</v>
      </c>
      <c r="P1433" s="45">
        <v>118232</v>
      </c>
      <c r="Q1433" s="45">
        <v>0</v>
      </c>
      <c r="R1433" s="45">
        <v>192736</v>
      </c>
      <c r="S1433" s="45">
        <v>17387</v>
      </c>
      <c r="T1433" s="45">
        <v>109178</v>
      </c>
      <c r="U1433" s="45">
        <v>0</v>
      </c>
      <c r="V1433" s="45">
        <v>8.902676401274503</v>
      </c>
      <c r="W1433" s="45">
        <v>6.1217735433192848</v>
      </c>
      <c r="X1433" s="45">
        <v>13.48607455151619</v>
      </c>
      <c r="Y1433" s="46">
        <v>287146.59999999998</v>
      </c>
      <c r="Z1433" s="46">
        <v>51481.599345961702</v>
      </c>
      <c r="AA1433" s="47">
        <f>_xlfn.XLOOKUP($E1433,Main_OG!$D$1:$D$766,Main_OG!AJ$1:AJ$766,"")</f>
        <v>47984959.539999999</v>
      </c>
      <c r="AB1433" s="47">
        <f>_xlfn.XLOOKUP($E1433,Main_OG!$D$1:$D$766,Main_OG!AK$1:AK$766,"")</f>
        <v>3549166.82</v>
      </c>
      <c r="AC1433" s="47">
        <f>_xlfn.XLOOKUP($E1433,Main_OG!$D$1:$D$766,Main_OG!AL$1:AL$766,"")</f>
        <v>88498243.219999984</v>
      </c>
      <c r="AD1433" s="47">
        <f>_xlfn.XLOOKUP($E1433,Main_OG!$D$1:$D$766,Main_OG!AM$1:AM$766,"")</f>
        <v>12233515</v>
      </c>
    </row>
    <row r="1434" spans="1:30" x14ac:dyDescent="0.35">
      <c r="A1434" s="36" t="s">
        <v>2528</v>
      </c>
      <c r="B1434" s="45" t="s">
        <v>351</v>
      </c>
      <c r="C1434" s="45" t="s">
        <v>4451</v>
      </c>
      <c r="D1434" s="36" t="s">
        <v>4513</v>
      </c>
      <c r="E1434" s="36" t="str">
        <f t="shared" si="66"/>
        <v>2007_WI</v>
      </c>
      <c r="F1434" s="45">
        <v>2007</v>
      </c>
      <c r="G1434" s="45">
        <f>_xlfn.XLOOKUP(I1434,Main_OG!$B$1:$B$766,Main_OG!$O$1:$O$766,"")</f>
        <v>0</v>
      </c>
      <c r="H1434" s="45">
        <f>_xlfn.XLOOKUP(E1434,Main_OG!$D$1:$D$766,Main_OG!$J$1:$J$766,"")</f>
        <v>0</v>
      </c>
      <c r="I1434" s="45" t="s">
        <v>351</v>
      </c>
      <c r="J1434" s="45" t="str">
        <f t="shared" si="67"/>
        <v>Madison Gas &amp; Electric Co_WI</v>
      </c>
      <c r="K1434" s="45" t="str">
        <f t="shared" si="68"/>
        <v>Madison Gas Electric Co_WI</v>
      </c>
      <c r="L1434" s="45" t="s">
        <v>2530</v>
      </c>
      <c r="M1434" s="45">
        <v>0</v>
      </c>
      <c r="N1434" s="45">
        <v>18553</v>
      </c>
      <c r="O1434" s="45">
        <v>49</v>
      </c>
      <c r="P1434" s="45">
        <v>118959</v>
      </c>
      <c r="Q1434" s="45">
        <v>0</v>
      </c>
      <c r="R1434" s="45">
        <v>201275</v>
      </c>
      <c r="S1434" s="45">
        <v>17495</v>
      </c>
      <c r="T1434" s="45">
        <v>113161</v>
      </c>
      <c r="U1434" s="45">
        <v>0</v>
      </c>
      <c r="V1434" s="45">
        <v>9</v>
      </c>
      <c r="W1434" s="45">
        <v>6.25</v>
      </c>
      <c r="X1434" s="45">
        <v>13.58</v>
      </c>
      <c r="Y1434" s="46">
        <v>289855.2</v>
      </c>
      <c r="Z1434" s="46">
        <v>51660.456888754226</v>
      </c>
      <c r="AA1434" s="47">
        <f>_xlfn.XLOOKUP($E1434,Main_OG!$D$1:$D$766,Main_OG!AJ$1:AJ$766,"")</f>
        <v>48160880</v>
      </c>
      <c r="AB1434" s="47">
        <f>_xlfn.XLOOKUP($E1434,Main_OG!$D$1:$D$766,Main_OG!AK$1:AK$766,"")</f>
        <v>3854054</v>
      </c>
      <c r="AC1434" s="47">
        <f>_xlfn.XLOOKUP($E1434,Main_OG!$D$1:$D$766,Main_OG!AL$1:AL$766,"")</f>
        <v>108994756</v>
      </c>
      <c r="AD1434" s="47">
        <f>_xlfn.XLOOKUP($E1434,Main_OG!$D$1:$D$766,Main_OG!AM$1:AM$766,"")</f>
        <v>12910319</v>
      </c>
    </row>
    <row r="1435" spans="1:30" x14ac:dyDescent="0.35">
      <c r="A1435" s="36" t="s">
        <v>2528</v>
      </c>
      <c r="B1435" s="45" t="s">
        <v>351</v>
      </c>
      <c r="C1435" s="45" t="s">
        <v>4451</v>
      </c>
      <c r="D1435" s="36" t="s">
        <v>4513</v>
      </c>
      <c r="E1435" s="36" t="str">
        <f t="shared" si="66"/>
        <v>2008_WI</v>
      </c>
      <c r="F1435" s="45">
        <v>2008</v>
      </c>
      <c r="G1435" s="45">
        <f>_xlfn.XLOOKUP(I1435,Main_OG!$B$1:$B$766,Main_OG!$O$1:$O$766,"")</f>
        <v>0</v>
      </c>
      <c r="H1435" s="45">
        <f>_xlfn.XLOOKUP(E1435,Main_OG!$D$1:$D$766,Main_OG!$J$1:$J$766,"")</f>
        <v>0</v>
      </c>
      <c r="I1435" s="45" t="s">
        <v>351</v>
      </c>
      <c r="J1435" s="45" t="str">
        <f t="shared" si="67"/>
        <v>Madison Gas &amp; Electric Co_WI</v>
      </c>
      <c r="K1435" s="45" t="str">
        <f t="shared" si="68"/>
        <v>Madison Gas Electric Co_WI</v>
      </c>
      <c r="L1435" s="45" t="s">
        <v>2531</v>
      </c>
      <c r="M1435" s="45">
        <v>0</v>
      </c>
      <c r="N1435" s="45">
        <v>18936</v>
      </c>
      <c r="O1435" s="45">
        <v>49</v>
      </c>
      <c r="P1435" s="45">
        <v>120464</v>
      </c>
      <c r="Q1435" s="45">
        <v>0</v>
      </c>
      <c r="R1435" s="45">
        <v>2248800</v>
      </c>
      <c r="S1435" s="45">
        <v>273406</v>
      </c>
      <c r="T1435" s="45">
        <v>810415</v>
      </c>
      <c r="U1435" s="45">
        <v>0</v>
      </c>
      <c r="V1435" s="45">
        <v>9.76</v>
      </c>
      <c r="W1435" s="45">
        <v>6.99</v>
      </c>
      <c r="X1435" s="45">
        <v>14.47</v>
      </c>
      <c r="Y1435" s="46">
        <v>286204.7</v>
      </c>
      <c r="Z1435" s="46">
        <v>50736.554324803634</v>
      </c>
      <c r="AA1435" s="47">
        <f>_xlfn.XLOOKUP($E1435,Main_OG!$D$1:$D$766,Main_OG!AJ$1:AJ$766,"")</f>
        <v>49868066</v>
      </c>
      <c r="AB1435" s="47">
        <f>_xlfn.XLOOKUP($E1435,Main_OG!$D$1:$D$766,Main_OG!AK$1:AK$766,"")</f>
        <v>3460118</v>
      </c>
      <c r="AC1435" s="47">
        <f>_xlfn.XLOOKUP($E1435,Main_OG!$D$1:$D$766,Main_OG!AL$1:AL$766,"")</f>
        <v>82624382</v>
      </c>
      <c r="AD1435" s="47">
        <f>_xlfn.XLOOKUP($E1435,Main_OG!$D$1:$D$766,Main_OG!AM$1:AM$766,"")</f>
        <v>12154510</v>
      </c>
    </row>
    <row r="1436" spans="1:30" x14ac:dyDescent="0.35">
      <c r="A1436" s="36" t="s">
        <v>2528</v>
      </c>
      <c r="B1436" s="45" t="s">
        <v>351</v>
      </c>
      <c r="C1436" s="45" t="s">
        <v>4451</v>
      </c>
      <c r="D1436" s="36" t="s">
        <v>4513</v>
      </c>
      <c r="E1436" s="36" t="str">
        <f t="shared" si="66"/>
        <v>2009_WI</v>
      </c>
      <c r="F1436" s="45">
        <v>2009</v>
      </c>
      <c r="G1436" s="45">
        <f>_xlfn.XLOOKUP(I1436,Main_OG!$B$1:$B$766,Main_OG!$O$1:$O$766,"")</f>
        <v>0</v>
      </c>
      <c r="H1436" s="45">
        <f>_xlfn.XLOOKUP(E1436,Main_OG!$D$1:$D$766,Main_OG!$J$1:$J$766,"")</f>
        <v>0</v>
      </c>
      <c r="I1436" s="45" t="s">
        <v>351</v>
      </c>
      <c r="J1436" s="45" t="str">
        <f t="shared" si="67"/>
        <v>Madison Gas &amp; Electric Co_WI</v>
      </c>
      <c r="K1436" s="45" t="str">
        <f t="shared" si="68"/>
        <v>Madison Gas Electric Co_WI</v>
      </c>
      <c r="L1436" s="45" t="s">
        <v>2532</v>
      </c>
      <c r="M1436" s="45">
        <v>0</v>
      </c>
      <c r="N1436" s="45">
        <v>19154</v>
      </c>
      <c r="O1436" s="45">
        <v>49</v>
      </c>
      <c r="P1436" s="45">
        <v>120851</v>
      </c>
      <c r="Q1436" s="45">
        <v>0</v>
      </c>
      <c r="R1436" s="45">
        <v>2173279</v>
      </c>
      <c r="S1436" s="45">
        <v>254354</v>
      </c>
      <c r="T1436" s="45">
        <v>772724</v>
      </c>
      <c r="U1436" s="45">
        <v>0</v>
      </c>
      <c r="V1436" s="45">
        <v>9.5500000000000007</v>
      </c>
      <c r="W1436" s="45">
        <v>6.71</v>
      </c>
      <c r="X1436" s="45">
        <v>14.21</v>
      </c>
      <c r="Y1436" s="46">
        <v>277279.40000000002</v>
      </c>
      <c r="Z1436" s="46">
        <v>48909.24112900722</v>
      </c>
      <c r="AA1436" s="47">
        <f>_xlfn.XLOOKUP($E1436,Main_OG!$D$1:$D$766,Main_OG!AJ$1:AJ$766,"")</f>
        <v>44836820</v>
      </c>
      <c r="AB1436" s="47">
        <f>_xlfn.XLOOKUP($E1436,Main_OG!$D$1:$D$766,Main_OG!AK$1:AK$766,"")</f>
        <v>2630276</v>
      </c>
      <c r="AC1436" s="47">
        <f>_xlfn.XLOOKUP($E1436,Main_OG!$D$1:$D$766,Main_OG!AL$1:AL$766,"")</f>
        <v>82642892</v>
      </c>
      <c r="AD1436" s="47">
        <f>_xlfn.XLOOKUP($E1436,Main_OG!$D$1:$D$766,Main_OG!AM$1:AM$766,"")</f>
        <v>12683151</v>
      </c>
    </row>
    <row r="1437" spans="1:30" x14ac:dyDescent="0.35">
      <c r="A1437" s="36" t="s">
        <v>2528</v>
      </c>
      <c r="B1437" s="45" t="s">
        <v>351</v>
      </c>
      <c r="C1437" s="45" t="s">
        <v>4451</v>
      </c>
      <c r="D1437" s="36" t="s">
        <v>4513</v>
      </c>
      <c r="E1437" s="36" t="str">
        <f t="shared" si="66"/>
        <v>2010_WI</v>
      </c>
      <c r="F1437" s="45">
        <v>2010</v>
      </c>
      <c r="G1437" s="45">
        <f>_xlfn.XLOOKUP(I1437,Main_OG!$B$1:$B$766,Main_OG!$O$1:$O$766,"")</f>
        <v>0</v>
      </c>
      <c r="H1437" s="45">
        <f>_xlfn.XLOOKUP(E1437,Main_OG!$D$1:$D$766,Main_OG!$J$1:$J$766,"")</f>
        <v>0</v>
      </c>
      <c r="I1437" s="45" t="s">
        <v>351</v>
      </c>
      <c r="J1437" s="45" t="str">
        <f t="shared" si="67"/>
        <v>Madison Gas &amp; Electric Co_WI</v>
      </c>
      <c r="K1437" s="45" t="str">
        <f t="shared" si="68"/>
        <v>Madison Gas Electric Co_WI</v>
      </c>
      <c r="L1437" s="45" t="s">
        <v>2533</v>
      </c>
      <c r="M1437" s="45">
        <v>0</v>
      </c>
      <c r="N1437" s="45">
        <v>19320</v>
      </c>
      <c r="O1437" s="45">
        <v>47</v>
      </c>
      <c r="P1437" s="45">
        <v>121333</v>
      </c>
      <c r="Q1437" s="45">
        <v>0</v>
      </c>
      <c r="R1437" s="45">
        <v>2243141</v>
      </c>
      <c r="S1437" s="45">
        <v>262633</v>
      </c>
      <c r="T1437" s="45">
        <v>826021</v>
      </c>
      <c r="U1437" s="45">
        <v>0</v>
      </c>
      <c r="V1437" s="45">
        <v>10.1</v>
      </c>
      <c r="W1437" s="45">
        <v>7.29</v>
      </c>
      <c r="X1437" s="45">
        <v>14.8</v>
      </c>
      <c r="Y1437" s="46">
        <v>287652.90000000002</v>
      </c>
      <c r="Z1437" s="46">
        <v>50549.332945320813</v>
      </c>
      <c r="AA1437" s="47">
        <f>_xlfn.XLOOKUP($E1437,Main_OG!$D$1:$D$766,Main_OG!AJ$1:AJ$766,"")</f>
        <v>48147388</v>
      </c>
      <c r="AB1437" s="47">
        <f>_xlfn.XLOOKUP($E1437,Main_OG!$D$1:$D$766,Main_OG!AK$1:AK$766,"")</f>
        <v>2625246</v>
      </c>
      <c r="AC1437" s="47">
        <f>_xlfn.XLOOKUP($E1437,Main_OG!$D$1:$D$766,Main_OG!AL$1:AL$766,"")</f>
        <v>85543582</v>
      </c>
      <c r="AD1437" s="47">
        <f>_xlfn.XLOOKUP($E1437,Main_OG!$D$1:$D$766,Main_OG!AM$1:AM$766,"")</f>
        <v>13280939</v>
      </c>
    </row>
    <row r="1438" spans="1:30" x14ac:dyDescent="0.35">
      <c r="A1438" s="36" t="s">
        <v>2528</v>
      </c>
      <c r="B1438" s="45" t="s">
        <v>351</v>
      </c>
      <c r="C1438" s="45" t="s">
        <v>4451</v>
      </c>
      <c r="D1438" s="36" t="s">
        <v>4513</v>
      </c>
      <c r="E1438" s="36" t="str">
        <f t="shared" si="66"/>
        <v>2011_WI</v>
      </c>
      <c r="F1438" s="45">
        <v>2011</v>
      </c>
      <c r="G1438" s="45">
        <f>_xlfn.XLOOKUP(I1438,Main_OG!$B$1:$B$766,Main_OG!$O$1:$O$766,"")</f>
        <v>0</v>
      </c>
      <c r="H1438" s="45">
        <f>_xlfn.XLOOKUP(E1438,Main_OG!$D$1:$D$766,Main_OG!$J$1:$J$766,"")</f>
        <v>0</v>
      </c>
      <c r="I1438" s="45" t="s">
        <v>351</v>
      </c>
      <c r="J1438" s="45" t="str">
        <f t="shared" si="67"/>
        <v>Madison Gas &amp; Electric Co_WI</v>
      </c>
      <c r="K1438" s="45" t="str">
        <f t="shared" si="68"/>
        <v>Madison Gas Electric Co_WI</v>
      </c>
      <c r="L1438" s="45" t="s">
        <v>2534</v>
      </c>
      <c r="M1438" s="45">
        <v>0</v>
      </c>
      <c r="N1438" s="45">
        <v>19404</v>
      </c>
      <c r="O1438" s="45">
        <v>46</v>
      </c>
      <c r="P1438" s="45">
        <v>121964</v>
      </c>
      <c r="Q1438" s="45">
        <v>0</v>
      </c>
      <c r="R1438" s="45">
        <v>2272787</v>
      </c>
      <c r="S1438" s="45">
        <v>263224</v>
      </c>
      <c r="T1438" s="45">
        <v>821543</v>
      </c>
      <c r="U1438" s="45">
        <v>0</v>
      </c>
      <c r="V1438" s="45">
        <v>10.34</v>
      </c>
      <c r="W1438" s="45">
        <v>7.38</v>
      </c>
      <c r="X1438" s="45">
        <v>15.16</v>
      </c>
      <c r="Y1438" s="46">
        <v>293664</v>
      </c>
      <c r="Z1438" s="46">
        <v>51467.268623024829</v>
      </c>
      <c r="AA1438" s="47">
        <f>_xlfn.XLOOKUP($E1438,Main_OG!$D$1:$D$766,Main_OG!AJ$1:AJ$766,"")</f>
        <v>46098434</v>
      </c>
      <c r="AB1438" s="47">
        <f>_xlfn.XLOOKUP($E1438,Main_OG!$D$1:$D$766,Main_OG!AK$1:AK$766,"")</f>
        <v>2129235.35</v>
      </c>
      <c r="AC1438" s="47">
        <f>_xlfn.XLOOKUP($E1438,Main_OG!$D$1:$D$766,Main_OG!AL$1:AL$766,"")</f>
        <v>95949646</v>
      </c>
      <c r="AD1438" s="47">
        <f>_xlfn.XLOOKUP($E1438,Main_OG!$D$1:$D$766,Main_OG!AM$1:AM$766,"")</f>
        <v>11559781</v>
      </c>
    </row>
    <row r="1439" spans="1:30" x14ac:dyDescent="0.35">
      <c r="A1439" s="36" t="s">
        <v>2528</v>
      </c>
      <c r="B1439" s="45" t="s">
        <v>351</v>
      </c>
      <c r="C1439" s="45" t="s">
        <v>4451</v>
      </c>
      <c r="D1439" s="36" t="s">
        <v>4513</v>
      </c>
      <c r="E1439" s="36" t="str">
        <f t="shared" si="66"/>
        <v>2012_WI</v>
      </c>
      <c r="F1439" s="45">
        <v>2012</v>
      </c>
      <c r="G1439" s="45">
        <f>_xlfn.XLOOKUP(I1439,Main_OG!$B$1:$B$766,Main_OG!$O$1:$O$766,"")</f>
        <v>0</v>
      </c>
      <c r="H1439" s="45">
        <f>_xlfn.XLOOKUP(E1439,Main_OG!$D$1:$D$766,Main_OG!$J$1:$J$766,"")</f>
        <v>0</v>
      </c>
      <c r="I1439" s="45" t="s">
        <v>351</v>
      </c>
      <c r="J1439" s="45" t="str">
        <f t="shared" si="67"/>
        <v>Madison Gas &amp; Electric Co_WI</v>
      </c>
      <c r="K1439" s="45" t="str">
        <f t="shared" si="68"/>
        <v>Madison Gas Electric Co_WI</v>
      </c>
      <c r="L1439" s="45" t="s">
        <v>2535</v>
      </c>
      <c r="M1439" s="45">
        <v>0</v>
      </c>
      <c r="N1439" s="45">
        <v>19491</v>
      </c>
      <c r="O1439" s="45">
        <v>44</v>
      </c>
      <c r="P1439" s="45">
        <v>122807</v>
      </c>
      <c r="Q1439" s="45">
        <v>0</v>
      </c>
      <c r="R1439" s="45">
        <v>2272398</v>
      </c>
      <c r="S1439" s="45">
        <v>247178</v>
      </c>
      <c r="T1439" s="45">
        <v>826766</v>
      </c>
      <c r="U1439" s="45">
        <v>0</v>
      </c>
      <c r="V1439" s="45">
        <v>10.863678</v>
      </c>
      <c r="W1439" s="45">
        <v>7.8635638999999999</v>
      </c>
      <c r="X1439" s="45">
        <v>15.794312</v>
      </c>
      <c r="Y1439" s="46">
        <v>299007.59999999998</v>
      </c>
      <c r="Z1439" s="46">
        <v>52266.517504031326</v>
      </c>
      <c r="AA1439" s="47">
        <f>_xlfn.XLOOKUP($E1439,Main_OG!$D$1:$D$766,Main_OG!AJ$1:AJ$766,"")</f>
        <v>38987626</v>
      </c>
      <c r="AB1439" s="47">
        <f>_xlfn.XLOOKUP($E1439,Main_OG!$D$1:$D$766,Main_OG!AK$1:AK$766,"")</f>
        <v>960860</v>
      </c>
      <c r="AC1439" s="47">
        <f>_xlfn.XLOOKUP($E1439,Main_OG!$D$1:$D$766,Main_OG!AL$1:AL$766,"")</f>
        <v>173921342</v>
      </c>
      <c r="AD1439" s="47">
        <f>_xlfn.XLOOKUP($E1439,Main_OG!$D$1:$D$766,Main_OG!AM$1:AM$766,"")</f>
        <v>14299595</v>
      </c>
    </row>
    <row r="1440" spans="1:30" x14ac:dyDescent="0.35">
      <c r="A1440" s="36" t="s">
        <v>2528</v>
      </c>
      <c r="B1440" s="45" t="s">
        <v>351</v>
      </c>
      <c r="C1440" s="45" t="s">
        <v>4451</v>
      </c>
      <c r="D1440" s="36" t="s">
        <v>4513</v>
      </c>
      <c r="E1440" s="36" t="str">
        <f t="shared" si="66"/>
        <v>2013_WI</v>
      </c>
      <c r="F1440" s="45">
        <v>2013</v>
      </c>
      <c r="G1440" s="45">
        <f>_xlfn.XLOOKUP(I1440,Main_OG!$B$1:$B$766,Main_OG!$O$1:$O$766,"")</f>
        <v>0</v>
      </c>
      <c r="H1440" s="45">
        <f>_xlfn.XLOOKUP(E1440,Main_OG!$D$1:$D$766,Main_OG!$J$1:$J$766,"")</f>
        <v>0</v>
      </c>
      <c r="I1440" s="45" t="s">
        <v>351</v>
      </c>
      <c r="J1440" s="45" t="str">
        <f t="shared" si="67"/>
        <v>Madison Gas &amp; Electric Co_WI</v>
      </c>
      <c r="K1440" s="45" t="str">
        <f t="shared" si="68"/>
        <v>Madison Gas Electric Co_WI</v>
      </c>
      <c r="L1440" s="45" t="s">
        <v>2536</v>
      </c>
      <c r="M1440" s="45">
        <v>0</v>
      </c>
      <c r="N1440" s="45">
        <v>19638</v>
      </c>
      <c r="O1440" s="45">
        <v>45</v>
      </c>
      <c r="P1440" s="45">
        <v>123677</v>
      </c>
      <c r="Q1440" s="45">
        <v>0</v>
      </c>
      <c r="R1440" s="45">
        <v>2248828</v>
      </c>
      <c r="S1440" s="45">
        <v>250229</v>
      </c>
      <c r="T1440" s="45">
        <v>819012</v>
      </c>
      <c r="U1440" s="45">
        <v>0</v>
      </c>
      <c r="V1440" s="45">
        <v>11.282054</v>
      </c>
      <c r="W1440" s="45">
        <v>7.9419252</v>
      </c>
      <c r="X1440" s="45">
        <v>16.556168</v>
      </c>
      <c r="Y1440" s="46">
        <v>301550.5</v>
      </c>
      <c r="Z1440" s="46">
        <v>52553.131642108798</v>
      </c>
      <c r="AA1440" s="47">
        <f>_xlfn.XLOOKUP($E1440,Main_OG!$D$1:$D$766,Main_OG!AJ$1:AJ$766,"")</f>
        <v>47747638</v>
      </c>
      <c r="AB1440" s="47">
        <f>_xlfn.XLOOKUP($E1440,Main_OG!$D$1:$D$766,Main_OG!AK$1:AK$766,"")</f>
        <v>885782</v>
      </c>
      <c r="AC1440" s="47">
        <f>_xlfn.XLOOKUP($E1440,Main_OG!$D$1:$D$766,Main_OG!AL$1:AL$766,"")</f>
        <v>122721516</v>
      </c>
      <c r="AD1440" s="47">
        <f>_xlfn.XLOOKUP($E1440,Main_OG!$D$1:$D$766,Main_OG!AM$1:AM$766,"")</f>
        <v>11675194</v>
      </c>
    </row>
    <row r="1441" spans="1:30" x14ac:dyDescent="0.35">
      <c r="A1441" s="36" t="s">
        <v>2528</v>
      </c>
      <c r="B1441" s="45" t="s">
        <v>351</v>
      </c>
      <c r="C1441" s="45" t="s">
        <v>4451</v>
      </c>
      <c r="D1441" s="36" t="s">
        <v>4513</v>
      </c>
      <c r="E1441" s="36" t="str">
        <f t="shared" si="66"/>
        <v>2014_WI</v>
      </c>
      <c r="F1441" s="45">
        <v>2014</v>
      </c>
      <c r="G1441" s="45">
        <f>_xlfn.XLOOKUP(I1441,Main_OG!$B$1:$B$766,Main_OG!$O$1:$O$766,"")</f>
        <v>0</v>
      </c>
      <c r="H1441" s="45">
        <f>_xlfn.XLOOKUP(E1441,Main_OG!$D$1:$D$766,Main_OG!$J$1:$J$766,"")</f>
        <v>0</v>
      </c>
      <c r="I1441" s="45" t="s">
        <v>351</v>
      </c>
      <c r="J1441" s="45" t="str">
        <f t="shared" si="67"/>
        <v>Madison Gas &amp; Electric Co_WI</v>
      </c>
      <c r="K1441" s="45" t="str">
        <f t="shared" si="68"/>
        <v>Madison Gas Electric Co_WI</v>
      </c>
      <c r="L1441" s="45" t="s">
        <v>2537</v>
      </c>
      <c r="M1441" s="45">
        <v>0</v>
      </c>
      <c r="N1441" s="45">
        <v>19699</v>
      </c>
      <c r="O1441" s="45">
        <v>44</v>
      </c>
      <c r="P1441" s="45">
        <v>124903</v>
      </c>
      <c r="Q1441" s="45">
        <v>0</v>
      </c>
      <c r="R1441" s="45">
        <v>2247641</v>
      </c>
      <c r="S1441" s="45">
        <v>246267</v>
      </c>
      <c r="T1441" s="45">
        <v>807265</v>
      </c>
      <c r="U1441" s="45">
        <v>0</v>
      </c>
      <c r="V1441" s="45">
        <v>10.986230000000001</v>
      </c>
      <c r="W1441" s="45">
        <v>7.7809856999999996</v>
      </c>
      <c r="X1441" s="45">
        <v>16.395979000000001</v>
      </c>
      <c r="Y1441" s="46">
        <v>309425.8</v>
      </c>
      <c r="Z1441" s="46">
        <v>53783.260408687413</v>
      </c>
      <c r="AA1441" s="47">
        <f>_xlfn.XLOOKUP($E1441,Main_OG!$D$1:$D$766,Main_OG!AJ$1:AJ$766,"")</f>
        <v>42668086</v>
      </c>
      <c r="AB1441" s="47">
        <f>_xlfn.XLOOKUP($E1441,Main_OG!$D$1:$D$766,Main_OG!AK$1:AK$766,"")</f>
        <v>1056130</v>
      </c>
      <c r="AC1441" s="47">
        <f>_xlfn.XLOOKUP($E1441,Main_OG!$D$1:$D$766,Main_OG!AL$1:AL$766,"")</f>
        <v>119709694</v>
      </c>
      <c r="AD1441" s="47">
        <f>_xlfn.XLOOKUP($E1441,Main_OG!$D$1:$D$766,Main_OG!AM$1:AM$766,"")</f>
        <v>9447096</v>
      </c>
    </row>
    <row r="1442" spans="1:30" x14ac:dyDescent="0.35">
      <c r="A1442" s="36" t="s">
        <v>2528</v>
      </c>
      <c r="B1442" s="45" t="s">
        <v>351</v>
      </c>
      <c r="C1442" s="45" t="s">
        <v>4451</v>
      </c>
      <c r="D1442" s="36" t="s">
        <v>4513</v>
      </c>
      <c r="E1442" s="36" t="str">
        <f t="shared" si="66"/>
        <v>2015_WI</v>
      </c>
      <c r="F1442" s="45">
        <v>2015</v>
      </c>
      <c r="G1442" s="45">
        <f>_xlfn.XLOOKUP(I1442,Main_OG!$B$1:$B$766,Main_OG!$O$1:$O$766,"")</f>
        <v>0</v>
      </c>
      <c r="H1442" s="45">
        <f>_xlfn.XLOOKUP(E1442,Main_OG!$D$1:$D$766,Main_OG!$J$1:$J$766,"")</f>
        <v>0</v>
      </c>
      <c r="I1442" s="45" t="s">
        <v>351</v>
      </c>
      <c r="J1442" s="45" t="str">
        <f t="shared" si="67"/>
        <v>Madison Gas &amp; Electric Co_WI</v>
      </c>
      <c r="K1442" s="45" t="str">
        <f t="shared" si="68"/>
        <v>Madison Gas Electric Co_WI</v>
      </c>
      <c r="L1442" s="45" t="s">
        <v>2538</v>
      </c>
      <c r="M1442" s="45">
        <v>0</v>
      </c>
      <c r="N1442" s="45">
        <v>19951</v>
      </c>
      <c r="O1442" s="45">
        <v>41</v>
      </c>
      <c r="P1442" s="45">
        <v>127734</v>
      </c>
      <c r="Q1442" s="45">
        <v>0</v>
      </c>
      <c r="R1442" s="45">
        <v>2256940</v>
      </c>
      <c r="S1442" s="45">
        <v>248442</v>
      </c>
      <c r="T1442" s="45">
        <v>786740</v>
      </c>
      <c r="U1442" s="45">
        <v>0</v>
      </c>
      <c r="V1442" s="45">
        <v>11.523656000000001</v>
      </c>
      <c r="W1442" s="45">
        <v>8.1640785000000005</v>
      </c>
      <c r="X1442" s="45">
        <v>17.184839</v>
      </c>
      <c r="Y1442" s="46">
        <v>315687.8</v>
      </c>
      <c r="Z1442" s="46">
        <v>54779.073203599488</v>
      </c>
      <c r="AA1442" s="47">
        <f>_xlfn.XLOOKUP($E1442,Main_OG!$D$1:$D$766,Main_OG!AJ$1:AJ$766,"")</f>
        <v>43384686</v>
      </c>
      <c r="AB1442" s="47">
        <f>_xlfn.XLOOKUP($E1442,Main_OG!$D$1:$D$766,Main_OG!AK$1:AK$766,"")</f>
        <v>705030</v>
      </c>
      <c r="AC1442" s="47">
        <f>_xlfn.XLOOKUP($E1442,Main_OG!$D$1:$D$766,Main_OG!AL$1:AL$766,"")</f>
        <v>198250178</v>
      </c>
      <c r="AD1442" s="47">
        <f>_xlfn.XLOOKUP($E1442,Main_OG!$D$1:$D$766,Main_OG!AM$1:AM$766,"")</f>
        <v>10008183</v>
      </c>
    </row>
    <row r="1443" spans="1:30" x14ac:dyDescent="0.35">
      <c r="A1443" s="36" t="s">
        <v>2528</v>
      </c>
      <c r="B1443" s="45" t="s">
        <v>351</v>
      </c>
      <c r="C1443" s="45" t="s">
        <v>4451</v>
      </c>
      <c r="D1443" s="36" t="s">
        <v>4513</v>
      </c>
      <c r="E1443" s="36" t="str">
        <f t="shared" si="66"/>
        <v>2016_WI</v>
      </c>
      <c r="F1443" s="45">
        <v>2016</v>
      </c>
      <c r="G1443" s="45">
        <f>_xlfn.XLOOKUP(I1443,Main_OG!$B$1:$B$766,Main_OG!$O$1:$O$766,"")</f>
        <v>0</v>
      </c>
      <c r="H1443" s="45">
        <f>_xlfn.XLOOKUP(E1443,Main_OG!$D$1:$D$766,Main_OG!$J$1:$J$766,"")</f>
        <v>0</v>
      </c>
      <c r="I1443" s="45" t="s">
        <v>351</v>
      </c>
      <c r="J1443" s="45" t="str">
        <f t="shared" si="67"/>
        <v>Madison Gas &amp; Electric Co_WI</v>
      </c>
      <c r="K1443" s="45" t="str">
        <f t="shared" si="68"/>
        <v>Madison Gas Electric Co_WI</v>
      </c>
      <c r="L1443" s="45" t="s">
        <v>2539</v>
      </c>
      <c r="M1443" s="45">
        <v>0</v>
      </c>
      <c r="N1443" s="45">
        <v>20302</v>
      </c>
      <c r="O1443" s="45">
        <v>41</v>
      </c>
      <c r="P1443" s="45">
        <v>130148</v>
      </c>
      <c r="Q1443" s="45">
        <v>0</v>
      </c>
      <c r="R1443" s="45">
        <v>2265306</v>
      </c>
      <c r="S1443" s="45">
        <v>232853</v>
      </c>
      <c r="T1443" s="45">
        <v>828888</v>
      </c>
      <c r="U1443" s="45">
        <v>0</v>
      </c>
      <c r="V1443" s="45">
        <v>10.999838</v>
      </c>
      <c r="W1443" s="45">
        <v>7.5536927</v>
      </c>
      <c r="X1443" s="45">
        <v>16.503074000000002</v>
      </c>
      <c r="Y1443" s="46">
        <v>319272.3</v>
      </c>
      <c r="Z1443" s="46">
        <v>55283.619356659634</v>
      </c>
      <c r="AA1443" s="47">
        <f>_xlfn.XLOOKUP($E1443,Main_OG!$D$1:$D$766,Main_OG!AJ$1:AJ$766,"")</f>
        <v>38268622</v>
      </c>
      <c r="AB1443" s="47">
        <f>_xlfn.XLOOKUP($E1443,Main_OG!$D$1:$D$766,Main_OG!AK$1:AK$766,"")</f>
        <v>585422</v>
      </c>
      <c r="AC1443" s="47">
        <f>_xlfn.XLOOKUP($E1443,Main_OG!$D$1:$D$766,Main_OG!AL$1:AL$766,"")</f>
        <v>229614262</v>
      </c>
      <c r="AD1443" s="47">
        <f>_xlfn.XLOOKUP($E1443,Main_OG!$D$1:$D$766,Main_OG!AM$1:AM$766,"")</f>
        <v>10151394</v>
      </c>
    </row>
    <row r="1444" spans="1:30" x14ac:dyDescent="0.35">
      <c r="A1444" s="36" t="s">
        <v>2528</v>
      </c>
      <c r="B1444" s="45" t="s">
        <v>351</v>
      </c>
      <c r="C1444" s="45" t="s">
        <v>4451</v>
      </c>
      <c r="D1444" s="36" t="s">
        <v>4513</v>
      </c>
      <c r="E1444" s="36" t="str">
        <f t="shared" si="66"/>
        <v>2017_WI</v>
      </c>
      <c r="F1444" s="45">
        <v>2017</v>
      </c>
      <c r="G1444" s="45">
        <f>_xlfn.XLOOKUP(I1444,Main_OG!$B$1:$B$766,Main_OG!$O$1:$O$766,"")</f>
        <v>0</v>
      </c>
      <c r="H1444" s="45">
        <f>_xlfn.XLOOKUP(E1444,Main_OG!$D$1:$D$766,Main_OG!$J$1:$J$766,"")</f>
        <v>0</v>
      </c>
      <c r="I1444" s="45" t="s">
        <v>351</v>
      </c>
      <c r="J1444" s="45" t="str">
        <f t="shared" si="67"/>
        <v>Madison Gas &amp; Electric Co_WI</v>
      </c>
      <c r="K1444" s="45" t="str">
        <f t="shared" si="68"/>
        <v>Madison Gas Electric Co_WI</v>
      </c>
      <c r="L1444" s="45" t="s">
        <v>2540</v>
      </c>
      <c r="M1444" s="45">
        <v>0</v>
      </c>
      <c r="N1444" s="45">
        <v>20470</v>
      </c>
      <c r="O1444" s="45">
        <v>40</v>
      </c>
      <c r="P1444" s="45">
        <v>132091</v>
      </c>
      <c r="Q1444" s="45">
        <v>0</v>
      </c>
      <c r="R1444" s="45">
        <v>2250898</v>
      </c>
      <c r="S1444" s="45">
        <v>196629</v>
      </c>
      <c r="T1444" s="45">
        <v>793336</v>
      </c>
      <c r="U1444" s="45">
        <v>0</v>
      </c>
      <c r="V1444" s="45">
        <v>11.327256999999999</v>
      </c>
      <c r="W1444" s="45">
        <v>8.2271689000000006</v>
      </c>
      <c r="X1444" s="45">
        <v>17.163976000000002</v>
      </c>
      <c r="Y1444" s="46">
        <v>321886.8</v>
      </c>
      <c r="Z1444" s="46">
        <v>55563.37513962618</v>
      </c>
      <c r="AA1444" s="47">
        <f>_xlfn.XLOOKUP($E1444,Main_OG!$D$1:$D$766,Main_OG!AJ$1:AJ$766,"")</f>
        <v>42139592</v>
      </c>
      <c r="AB1444" s="47">
        <f>_xlfn.XLOOKUP($E1444,Main_OG!$D$1:$D$766,Main_OG!AK$1:AK$766,"")</f>
        <v>629948</v>
      </c>
      <c r="AC1444" s="47">
        <f>_xlfn.XLOOKUP($E1444,Main_OG!$D$1:$D$766,Main_OG!AL$1:AL$766,"")</f>
        <v>209785614</v>
      </c>
      <c r="AD1444" s="47">
        <f>_xlfn.XLOOKUP($E1444,Main_OG!$D$1:$D$766,Main_OG!AM$1:AM$766,"")</f>
        <v>9648979</v>
      </c>
    </row>
    <row r="1445" spans="1:30" x14ac:dyDescent="0.35">
      <c r="A1445" s="36" t="s">
        <v>2528</v>
      </c>
      <c r="B1445" s="45" t="s">
        <v>351</v>
      </c>
      <c r="C1445" s="45" t="s">
        <v>4451</v>
      </c>
      <c r="D1445" s="36" t="s">
        <v>4513</v>
      </c>
      <c r="E1445" s="36" t="str">
        <f t="shared" si="66"/>
        <v>2018_WI</v>
      </c>
      <c r="F1445" s="45">
        <v>2018</v>
      </c>
      <c r="G1445" s="45">
        <f>_xlfn.XLOOKUP(I1445,Main_OG!$B$1:$B$766,Main_OG!$O$1:$O$766,"")</f>
        <v>0</v>
      </c>
      <c r="H1445" s="45">
        <f>_xlfn.XLOOKUP(E1445,Main_OG!$D$1:$D$766,Main_OG!$J$1:$J$766,"")</f>
        <v>0</v>
      </c>
      <c r="I1445" s="45" t="s">
        <v>351</v>
      </c>
      <c r="J1445" s="45" t="str">
        <f t="shared" si="67"/>
        <v>Madison Gas &amp; Electric Co_WI</v>
      </c>
      <c r="K1445" s="45" t="str">
        <f t="shared" si="68"/>
        <v>Madison Gas Electric Co_WI</v>
      </c>
      <c r="L1445" s="45" t="s">
        <v>2541</v>
      </c>
      <c r="M1445" s="45">
        <v>0</v>
      </c>
      <c r="N1445" s="45">
        <v>20594</v>
      </c>
      <c r="O1445" s="45">
        <v>37</v>
      </c>
      <c r="P1445" s="45">
        <v>133857</v>
      </c>
      <c r="Q1445" s="45">
        <v>0</v>
      </c>
      <c r="R1445" s="45">
        <v>2252326</v>
      </c>
      <c r="S1445" s="45">
        <v>180151</v>
      </c>
      <c r="T1445" s="45">
        <v>860245</v>
      </c>
      <c r="U1445" s="45">
        <v>0</v>
      </c>
      <c r="V1445" s="45">
        <v>11.30054</v>
      </c>
      <c r="W1445" s="45">
        <v>7.5186926999999999</v>
      </c>
      <c r="X1445" s="45">
        <v>16.713843000000001</v>
      </c>
      <c r="Y1445" s="46">
        <v>328832.40000000002</v>
      </c>
      <c r="Z1445" s="46">
        <v>56604.293894000315</v>
      </c>
      <c r="AA1445" s="47">
        <f>_xlfn.XLOOKUP($E1445,Main_OG!$D$1:$D$766,Main_OG!AJ$1:AJ$766,"")</f>
        <v>39247642</v>
      </c>
      <c r="AB1445" s="47">
        <f>_xlfn.XLOOKUP($E1445,Main_OG!$D$1:$D$766,Main_OG!AK$1:AK$766,"")</f>
        <v>610596</v>
      </c>
      <c r="AC1445" s="47">
        <f>_xlfn.XLOOKUP($E1445,Main_OG!$D$1:$D$766,Main_OG!AL$1:AL$766,"")</f>
        <v>257910908</v>
      </c>
      <c r="AD1445" s="47">
        <f>_xlfn.XLOOKUP($E1445,Main_OG!$D$1:$D$766,Main_OG!AM$1:AM$766,"")</f>
        <v>10129122</v>
      </c>
    </row>
    <row r="1446" spans="1:30" x14ac:dyDescent="0.35">
      <c r="A1446" s="36" t="s">
        <v>2528</v>
      </c>
      <c r="B1446" s="45" t="s">
        <v>351</v>
      </c>
      <c r="C1446" s="45" t="s">
        <v>4451</v>
      </c>
      <c r="D1446" s="36" t="s">
        <v>4513</v>
      </c>
      <c r="E1446" s="36" t="str">
        <f t="shared" si="66"/>
        <v>2019_WI</v>
      </c>
      <c r="F1446" s="45">
        <v>2019</v>
      </c>
      <c r="G1446" s="45">
        <f>_xlfn.XLOOKUP(I1446,Main_OG!$B$1:$B$766,Main_OG!$O$1:$O$766,"")</f>
        <v>0</v>
      </c>
      <c r="H1446" s="45">
        <f>_xlfn.XLOOKUP(E1446,Main_OG!$D$1:$D$766,Main_OG!$J$1:$J$766,"")</f>
        <v>0</v>
      </c>
      <c r="I1446" s="45" t="s">
        <v>351</v>
      </c>
      <c r="J1446" s="45" t="str">
        <f t="shared" si="67"/>
        <v>Madison Gas &amp; Electric Co_WI</v>
      </c>
      <c r="K1446" s="45" t="str">
        <f t="shared" si="68"/>
        <v>Madison Gas Electric Co_WI</v>
      </c>
      <c r="L1446" s="45" t="s">
        <v>2542</v>
      </c>
      <c r="M1446" s="45">
        <v>0</v>
      </c>
      <c r="N1446" s="45">
        <v>20829</v>
      </c>
      <c r="O1446" s="45">
        <v>37</v>
      </c>
      <c r="P1446" s="45">
        <v>135967</v>
      </c>
      <c r="Q1446" s="45">
        <v>0</v>
      </c>
      <c r="R1446" s="45">
        <v>2211489</v>
      </c>
      <c r="S1446" s="45">
        <v>171932</v>
      </c>
      <c r="T1446" s="45">
        <v>833646</v>
      </c>
      <c r="U1446" s="45">
        <v>0</v>
      </c>
      <c r="V1446" s="45">
        <v>11.010998000000001</v>
      </c>
      <c r="W1446" s="45">
        <v>7.1917967999999997</v>
      </c>
      <c r="X1446" s="45">
        <v>16.556308000000001</v>
      </c>
      <c r="Y1446" s="46">
        <v>333698.59999999998</v>
      </c>
      <c r="Z1446" s="46">
        <v>57291.434353818753</v>
      </c>
      <c r="AA1446" s="47">
        <f>_xlfn.XLOOKUP($E1446,Main_OG!$D$1:$D$766,Main_OG!AJ$1:AJ$766,"")</f>
        <v>29618624</v>
      </c>
      <c r="AB1446" s="47">
        <f>_xlfn.XLOOKUP($E1446,Main_OG!$D$1:$D$766,Main_OG!AK$1:AK$766,"")</f>
        <v>620872</v>
      </c>
      <c r="AC1446" s="47">
        <f>_xlfn.XLOOKUP($E1446,Main_OG!$D$1:$D$766,Main_OG!AL$1:AL$766,"")</f>
        <v>296214928</v>
      </c>
      <c r="AD1446" s="47">
        <f>_xlfn.XLOOKUP($E1446,Main_OG!$D$1:$D$766,Main_OG!AM$1:AM$766,"")</f>
        <v>10030305</v>
      </c>
    </row>
    <row r="1447" spans="1:30" x14ac:dyDescent="0.35">
      <c r="A1447" s="36" t="s">
        <v>2528</v>
      </c>
      <c r="B1447" s="45" t="s">
        <v>351</v>
      </c>
      <c r="C1447" s="45" t="s">
        <v>4451</v>
      </c>
      <c r="D1447" s="36" t="s">
        <v>4513</v>
      </c>
      <c r="E1447" s="36" t="str">
        <f t="shared" si="66"/>
        <v>2020_WI</v>
      </c>
      <c r="F1447" s="45">
        <v>2020</v>
      </c>
      <c r="G1447" s="45">
        <f>_xlfn.XLOOKUP(I1447,Main_OG!$B$1:$B$766,Main_OG!$O$1:$O$766,"")</f>
        <v>0</v>
      </c>
      <c r="H1447" s="45">
        <f>_xlfn.XLOOKUP(E1447,Main_OG!$D$1:$D$766,Main_OG!$J$1:$J$766,"")</f>
        <v>0</v>
      </c>
      <c r="I1447" s="45" t="s">
        <v>351</v>
      </c>
      <c r="J1447" s="45" t="str">
        <f t="shared" si="67"/>
        <v>Madison Gas &amp; Electric Co_WI</v>
      </c>
      <c r="K1447" s="45" t="str">
        <f t="shared" si="68"/>
        <v>Madison Gas Electric Co_WI</v>
      </c>
      <c r="L1447" s="45" t="s">
        <v>2543</v>
      </c>
      <c r="M1447" s="45">
        <v>0</v>
      </c>
      <c r="N1447" s="45">
        <v>21037</v>
      </c>
      <c r="O1447" s="45">
        <v>37</v>
      </c>
      <c r="P1447" s="45">
        <v>0</v>
      </c>
      <c r="Q1447" s="45">
        <v>0</v>
      </c>
      <c r="R1447" s="45">
        <v>2059933</v>
      </c>
      <c r="S1447" s="45">
        <v>160840</v>
      </c>
      <c r="T1447" s="45">
        <v>0</v>
      </c>
      <c r="U1447" s="45">
        <v>0</v>
      </c>
      <c r="V1447" s="45">
        <v>11.359835</v>
      </c>
      <c r="W1447" s="45">
        <v>7.2867445999999996</v>
      </c>
      <c r="X1447" s="45">
        <v>0</v>
      </c>
      <c r="Y1447" s="46">
        <v>322972.7</v>
      </c>
      <c r="Z1447" s="46">
        <v>55365.508384040768</v>
      </c>
      <c r="AA1447" s="47">
        <f>_xlfn.XLOOKUP($E1447,Main_OG!$D$1:$D$766,Main_OG!AJ$1:AJ$766,"")</f>
        <v>26673724</v>
      </c>
      <c r="AB1447" s="47">
        <f>_xlfn.XLOOKUP($E1447,Main_OG!$D$1:$D$766,Main_OG!AK$1:AK$766,"")</f>
        <v>482682</v>
      </c>
      <c r="AC1447" s="47">
        <f>_xlfn.XLOOKUP($E1447,Main_OG!$D$1:$D$766,Main_OG!AL$1:AL$766,"")</f>
        <v>320593422</v>
      </c>
      <c r="AD1447" s="47">
        <f>_xlfn.XLOOKUP($E1447,Main_OG!$D$1:$D$766,Main_OG!AM$1:AM$766,"")</f>
        <v>0</v>
      </c>
    </row>
    <row r="1448" spans="1:30" x14ac:dyDescent="0.35">
      <c r="A1448" s="36" t="s">
        <v>2544</v>
      </c>
      <c r="B1448" s="45" t="s">
        <v>824</v>
      </c>
      <c r="C1448" s="45" t="s">
        <v>4452</v>
      </c>
      <c r="D1448" s="36" t="s">
        <v>2544</v>
      </c>
      <c r="E1448" s="36" t="str">
        <f t="shared" si="66"/>
        <v>2006_AK</v>
      </c>
      <c r="F1448" s="45">
        <v>2006</v>
      </c>
      <c r="G1448" s="45">
        <f>_xlfn.XLOOKUP(I1448,Main_OG!$B$1:$B$766,Main_OG!$O$1:$O$766,"")</f>
        <v>0</v>
      </c>
      <c r="H1448" s="45">
        <f>_xlfn.XLOOKUP(E1448,Main_OG!$D$1:$D$766,Main_OG!$J$1:$J$766,"")</f>
        <v>0</v>
      </c>
      <c r="I1448" s="45" t="s">
        <v>824</v>
      </c>
      <c r="J1448" s="45" t="str">
        <f t="shared" si="67"/>
        <v>Manley Utility Co Inc_AK</v>
      </c>
      <c r="K1448" s="45" t="str">
        <f t="shared" si="68"/>
        <v>Manley Utility Co Inc_AK</v>
      </c>
      <c r="L1448" s="45" t="s">
        <v>2545</v>
      </c>
      <c r="M1448" s="45">
        <v>0</v>
      </c>
      <c r="N1448" s="45">
        <v>14</v>
      </c>
      <c r="O1448" s="45">
        <v>0</v>
      </c>
      <c r="P1448" s="45">
        <v>75</v>
      </c>
      <c r="Q1448" s="45">
        <v>0</v>
      </c>
      <c r="R1448" s="45">
        <v>77</v>
      </c>
      <c r="S1448" s="45">
        <v>0</v>
      </c>
      <c r="T1448" s="45">
        <v>88</v>
      </c>
      <c r="U1448" s="45">
        <v>0</v>
      </c>
      <c r="V1448" s="45">
        <v>67.543859649122808</v>
      </c>
      <c r="W1448" s="45">
        <v>0</v>
      </c>
      <c r="X1448" s="45">
        <v>75.862068965517238</v>
      </c>
      <c r="Y1448" s="46">
        <v>47546.2</v>
      </c>
      <c r="Z1448" s="46">
        <v>70407.314060968274</v>
      </c>
      <c r="AA1448" s="47">
        <f>_xlfn.XLOOKUP($E1448,Main_OG!$D$1:$D$766,Main_OG!AJ$1:AJ$766,"")</f>
        <v>968457.74</v>
      </c>
      <c r="AB1448" s="47">
        <f>_xlfn.XLOOKUP($E1448,Main_OG!$D$1:$D$766,Main_OG!AK$1:AK$766,"")</f>
        <v>2895506.1599999997</v>
      </c>
      <c r="AC1448" s="47">
        <f>_xlfn.XLOOKUP($E1448,Main_OG!$D$1:$D$766,Main_OG!AL$1:AL$766,"")</f>
        <v>88962825.159999996</v>
      </c>
      <c r="AD1448" s="47">
        <f>_xlfn.XLOOKUP($E1448,Main_OG!$D$1:$D$766,Main_OG!AM$1:AM$766,"")</f>
        <v>0</v>
      </c>
    </row>
    <row r="1449" spans="1:30" x14ac:dyDescent="0.35">
      <c r="A1449" s="36" t="s">
        <v>2544</v>
      </c>
      <c r="B1449" s="45" t="s">
        <v>824</v>
      </c>
      <c r="C1449" s="45" t="s">
        <v>4452</v>
      </c>
      <c r="D1449" s="36" t="s">
        <v>2544</v>
      </c>
      <c r="E1449" s="36" t="str">
        <f t="shared" si="66"/>
        <v>2007_AK</v>
      </c>
      <c r="F1449" s="45">
        <v>2007</v>
      </c>
      <c r="G1449" s="45">
        <f>_xlfn.XLOOKUP(I1449,Main_OG!$B$1:$B$766,Main_OG!$O$1:$O$766,"")</f>
        <v>0</v>
      </c>
      <c r="H1449" s="45">
        <f>_xlfn.XLOOKUP(E1449,Main_OG!$D$1:$D$766,Main_OG!$J$1:$J$766,"")</f>
        <v>0</v>
      </c>
      <c r="I1449" s="45" t="s">
        <v>824</v>
      </c>
      <c r="J1449" s="45" t="str">
        <f t="shared" si="67"/>
        <v>Manley Utility Co Inc_AK</v>
      </c>
      <c r="K1449" s="45" t="str">
        <f t="shared" si="68"/>
        <v>Manley Utility Co Inc_AK</v>
      </c>
      <c r="L1449" s="45" t="s">
        <v>2546</v>
      </c>
      <c r="M1449" s="45">
        <v>0</v>
      </c>
      <c r="N1449" s="45">
        <v>14</v>
      </c>
      <c r="O1449" s="45">
        <v>0</v>
      </c>
      <c r="P1449" s="45">
        <v>75</v>
      </c>
      <c r="Q1449" s="45">
        <v>0</v>
      </c>
      <c r="R1449" s="45">
        <v>75</v>
      </c>
      <c r="S1449" s="45">
        <v>0</v>
      </c>
      <c r="T1449" s="45">
        <v>86</v>
      </c>
      <c r="U1449" s="45">
        <v>0</v>
      </c>
      <c r="V1449" s="45">
        <v>67.569999999999993</v>
      </c>
      <c r="W1449" s="45">
        <v>0</v>
      </c>
      <c r="X1449" s="45">
        <v>76.790000000000006</v>
      </c>
      <c r="Y1449" s="46">
        <v>50126.7</v>
      </c>
      <c r="Z1449" s="46">
        <v>73683.227987652499</v>
      </c>
      <c r="AA1449" s="47">
        <f>_xlfn.XLOOKUP($E1449,Main_OG!$D$1:$D$766,Main_OG!AJ$1:AJ$766,"")</f>
        <v>996372</v>
      </c>
      <c r="AB1449" s="47">
        <f>_xlfn.XLOOKUP($E1449,Main_OG!$D$1:$D$766,Main_OG!AK$1:AK$766,"")</f>
        <v>3695916</v>
      </c>
      <c r="AC1449" s="47">
        <f>_xlfn.XLOOKUP($E1449,Main_OG!$D$1:$D$766,Main_OG!AL$1:AL$766,"")</f>
        <v>83891130</v>
      </c>
      <c r="AD1449" s="47">
        <f>_xlfn.XLOOKUP($E1449,Main_OG!$D$1:$D$766,Main_OG!AM$1:AM$766,"")</f>
        <v>0</v>
      </c>
    </row>
    <row r="1450" spans="1:30" x14ac:dyDescent="0.35">
      <c r="A1450" s="36" t="s">
        <v>2544</v>
      </c>
      <c r="B1450" s="45" t="s">
        <v>824</v>
      </c>
      <c r="C1450" s="45" t="s">
        <v>4452</v>
      </c>
      <c r="D1450" s="36" t="s">
        <v>2544</v>
      </c>
      <c r="E1450" s="36" t="str">
        <f t="shared" si="66"/>
        <v>2008_AK</v>
      </c>
      <c r="F1450" s="45">
        <v>2008</v>
      </c>
      <c r="G1450" s="45">
        <f>_xlfn.XLOOKUP(I1450,Main_OG!$B$1:$B$766,Main_OG!$O$1:$O$766,"")</f>
        <v>0</v>
      </c>
      <c r="H1450" s="45">
        <f>_xlfn.XLOOKUP(E1450,Main_OG!$D$1:$D$766,Main_OG!$J$1:$J$766,"")</f>
        <v>0</v>
      </c>
      <c r="I1450" s="45" t="s">
        <v>824</v>
      </c>
      <c r="J1450" s="45" t="str">
        <f t="shared" si="67"/>
        <v>Manley Utility Co Inc_AK</v>
      </c>
      <c r="K1450" s="45" t="str">
        <f t="shared" si="68"/>
        <v>Manley Utility Co Inc_AK</v>
      </c>
      <c r="L1450" s="45" t="s">
        <v>2547</v>
      </c>
      <c r="M1450" s="45">
        <v>0</v>
      </c>
      <c r="N1450" s="45">
        <v>13</v>
      </c>
      <c r="O1450" s="45">
        <v>0</v>
      </c>
      <c r="P1450" s="45">
        <v>76</v>
      </c>
      <c r="Q1450" s="45">
        <v>0</v>
      </c>
      <c r="R1450" s="45">
        <v>133</v>
      </c>
      <c r="S1450" s="45">
        <v>0</v>
      </c>
      <c r="T1450" s="45">
        <v>123</v>
      </c>
      <c r="U1450" s="45">
        <v>0</v>
      </c>
      <c r="V1450" s="45">
        <v>66.17</v>
      </c>
      <c r="W1450" s="45">
        <v>0</v>
      </c>
      <c r="X1450" s="45">
        <v>66.67</v>
      </c>
      <c r="Y1450" s="46">
        <v>49926.6</v>
      </c>
      <c r="Z1450" s="46">
        <v>72625.262744470543</v>
      </c>
      <c r="AA1450" s="47">
        <f>_xlfn.XLOOKUP($E1450,Main_OG!$D$1:$D$766,Main_OG!AJ$1:AJ$766,"")</f>
        <v>994228</v>
      </c>
      <c r="AB1450" s="47">
        <f>_xlfn.XLOOKUP($E1450,Main_OG!$D$1:$D$766,Main_OG!AK$1:AK$766,"")</f>
        <v>3309288</v>
      </c>
      <c r="AC1450" s="47">
        <f>_xlfn.XLOOKUP($E1450,Main_OG!$D$1:$D$766,Main_OG!AL$1:AL$766,"")</f>
        <v>88306788</v>
      </c>
      <c r="AD1450" s="47">
        <f>_xlfn.XLOOKUP($E1450,Main_OG!$D$1:$D$766,Main_OG!AM$1:AM$766,"")</f>
        <v>0</v>
      </c>
    </row>
    <row r="1451" spans="1:30" x14ac:dyDescent="0.35">
      <c r="A1451" s="36" t="s">
        <v>2548</v>
      </c>
      <c r="B1451" s="45" t="s">
        <v>202</v>
      </c>
      <c r="C1451" s="45" t="s">
        <v>4453</v>
      </c>
      <c r="D1451" s="36" t="s">
        <v>2548</v>
      </c>
      <c r="E1451" s="36" t="str">
        <f t="shared" si="66"/>
        <v>2006_MA</v>
      </c>
      <c r="F1451" s="45">
        <v>2006</v>
      </c>
      <c r="G1451" s="45">
        <f>_xlfn.XLOOKUP(I1451,Main_OG!$B$1:$B$766,Main_OG!$O$1:$O$766,"")</f>
        <v>1</v>
      </c>
      <c r="H1451" s="45">
        <f>_xlfn.XLOOKUP(E1451,Main_OG!$D$1:$D$766,Main_OG!$J$1:$J$766,"")</f>
        <v>1</v>
      </c>
      <c r="I1451" s="45" t="s">
        <v>202</v>
      </c>
      <c r="J1451" s="45" t="str">
        <f t="shared" si="67"/>
        <v>Massachusetts Electric Co_MA</v>
      </c>
      <c r="K1451" s="45" t="str">
        <f t="shared" si="68"/>
        <v>Massachusetts Electric Co_MA</v>
      </c>
      <c r="L1451" s="45" t="s">
        <v>2549</v>
      </c>
      <c r="M1451" s="45">
        <v>0</v>
      </c>
      <c r="N1451" s="45">
        <v>126715</v>
      </c>
      <c r="O1451" s="45">
        <v>3444</v>
      </c>
      <c r="P1451" s="45">
        <v>1066816</v>
      </c>
      <c r="Q1451" s="45">
        <v>0</v>
      </c>
      <c r="R1451" s="45">
        <v>669019</v>
      </c>
      <c r="S1451" s="45">
        <v>100337</v>
      </c>
      <c r="T1451" s="45">
        <v>1263505</v>
      </c>
      <c r="U1451" s="45">
        <v>0</v>
      </c>
      <c r="V1451" s="45">
        <v>16.02887223434935</v>
      </c>
      <c r="W1451" s="45">
        <v>15.95710505222713</v>
      </c>
      <c r="X1451" s="45">
        <v>15.431747063491221</v>
      </c>
      <c r="Y1451" s="46">
        <v>426926.1</v>
      </c>
      <c r="Z1451" s="46">
        <v>66602.262934463884</v>
      </c>
      <c r="AA1451" s="47">
        <f>_xlfn.XLOOKUP($E1451,Main_OG!$D$1:$D$766,Main_OG!AJ$1:AJ$766,"")</f>
        <v>9517045.9400000013</v>
      </c>
      <c r="AB1451" s="47">
        <f>_xlfn.XLOOKUP($E1451,Main_OG!$D$1:$D$766,Main_OG!AK$1:AK$766,"")</f>
        <v>8430192.4400000013</v>
      </c>
      <c r="AC1451" s="47">
        <f>_xlfn.XLOOKUP($E1451,Main_OG!$D$1:$D$766,Main_OG!AL$1:AL$766,"")</f>
        <v>346009856.08000004</v>
      </c>
      <c r="AD1451" s="47">
        <f>_xlfn.XLOOKUP($E1451,Main_OG!$D$1:$D$766,Main_OG!AM$1:AM$766,"")</f>
        <v>5829658</v>
      </c>
    </row>
    <row r="1452" spans="1:30" x14ac:dyDescent="0.35">
      <c r="A1452" s="36" t="s">
        <v>2548</v>
      </c>
      <c r="B1452" s="45" t="s">
        <v>202</v>
      </c>
      <c r="C1452" s="45" t="s">
        <v>4453</v>
      </c>
      <c r="D1452" s="36" t="s">
        <v>2548</v>
      </c>
      <c r="E1452" s="36" t="str">
        <f t="shared" si="66"/>
        <v>2007_MA</v>
      </c>
      <c r="F1452" s="45">
        <v>2007</v>
      </c>
      <c r="G1452" s="45">
        <f>_xlfn.XLOOKUP(I1452,Main_OG!$B$1:$B$766,Main_OG!$O$1:$O$766,"")</f>
        <v>1</v>
      </c>
      <c r="H1452" s="45">
        <f>_xlfn.XLOOKUP(E1452,Main_OG!$D$1:$D$766,Main_OG!$J$1:$J$766,"")</f>
        <v>1</v>
      </c>
      <c r="I1452" s="45" t="s">
        <v>202</v>
      </c>
      <c r="J1452" s="45" t="str">
        <f t="shared" si="67"/>
        <v>Massachusetts Electric Co_MA</v>
      </c>
      <c r="K1452" s="45" t="str">
        <f t="shared" si="68"/>
        <v>Massachusetts Electric Co_MA</v>
      </c>
      <c r="L1452" s="45" t="s">
        <v>2550</v>
      </c>
      <c r="M1452" s="45">
        <v>0</v>
      </c>
      <c r="N1452" s="45">
        <v>121043</v>
      </c>
      <c r="O1452" s="45">
        <v>3187</v>
      </c>
      <c r="P1452" s="45">
        <v>1050791</v>
      </c>
      <c r="Q1452" s="45">
        <v>0</v>
      </c>
      <c r="R1452" s="45">
        <v>579643</v>
      </c>
      <c r="S1452" s="45">
        <v>77494</v>
      </c>
      <c r="T1452" s="45">
        <v>1293471</v>
      </c>
      <c r="U1452" s="45">
        <v>0</v>
      </c>
      <c r="V1452" s="45">
        <v>15.38</v>
      </c>
      <c r="W1452" s="45">
        <v>14.28</v>
      </c>
      <c r="X1452" s="45">
        <v>15.71</v>
      </c>
      <c r="Y1452" s="46">
        <v>440373.8</v>
      </c>
      <c r="Z1452" s="46">
        <v>68470.770461718537</v>
      </c>
      <c r="AA1452" s="47">
        <f>_xlfn.XLOOKUP($E1452,Main_OG!$D$1:$D$766,Main_OG!AJ$1:AJ$766,"")</f>
        <v>10258204</v>
      </c>
      <c r="AB1452" s="47">
        <f>_xlfn.XLOOKUP($E1452,Main_OG!$D$1:$D$766,Main_OG!AK$1:AK$766,"")</f>
        <v>10416912</v>
      </c>
      <c r="AC1452" s="47">
        <f>_xlfn.XLOOKUP($E1452,Main_OG!$D$1:$D$766,Main_OG!AL$1:AL$766,"")</f>
        <v>374589142</v>
      </c>
      <c r="AD1452" s="47">
        <f>_xlfn.XLOOKUP($E1452,Main_OG!$D$1:$D$766,Main_OG!AM$1:AM$766,"")</f>
        <v>5119789</v>
      </c>
    </row>
    <row r="1453" spans="1:30" x14ac:dyDescent="0.35">
      <c r="A1453" s="36" t="s">
        <v>2548</v>
      </c>
      <c r="B1453" s="45" t="s">
        <v>202</v>
      </c>
      <c r="C1453" s="45" t="s">
        <v>4453</v>
      </c>
      <c r="D1453" s="36" t="s">
        <v>2548</v>
      </c>
      <c r="E1453" s="36" t="str">
        <f t="shared" si="66"/>
        <v>2008_MA</v>
      </c>
      <c r="F1453" s="45">
        <v>2008</v>
      </c>
      <c r="G1453" s="45">
        <f>_xlfn.XLOOKUP(I1453,Main_OG!$B$1:$B$766,Main_OG!$O$1:$O$766,"")</f>
        <v>1</v>
      </c>
      <c r="H1453" s="45">
        <f>_xlfn.XLOOKUP(E1453,Main_OG!$D$1:$D$766,Main_OG!$J$1:$J$766,"")</f>
        <v>1</v>
      </c>
      <c r="I1453" s="45" t="s">
        <v>202</v>
      </c>
      <c r="J1453" s="45" t="str">
        <f t="shared" si="67"/>
        <v>Massachusetts Electric Co_MA</v>
      </c>
      <c r="K1453" s="45" t="str">
        <f t="shared" si="68"/>
        <v>Massachusetts Electric Co_MA</v>
      </c>
      <c r="L1453" s="45" t="s">
        <v>2551</v>
      </c>
      <c r="M1453" s="45">
        <v>0</v>
      </c>
      <c r="N1453" s="45">
        <v>119075</v>
      </c>
      <c r="O1453" s="45">
        <v>2999</v>
      </c>
      <c r="P1453" s="45">
        <v>1051215</v>
      </c>
      <c r="Q1453" s="45">
        <v>0</v>
      </c>
      <c r="R1453" s="45">
        <v>3434406</v>
      </c>
      <c r="S1453" s="45">
        <v>520380</v>
      </c>
      <c r="T1453" s="45">
        <v>7926982</v>
      </c>
      <c r="U1453" s="45">
        <v>0</v>
      </c>
      <c r="V1453" s="45">
        <v>17.07</v>
      </c>
      <c r="W1453" s="45">
        <v>15.81</v>
      </c>
      <c r="X1453" s="45">
        <v>17.03</v>
      </c>
      <c r="Y1453" s="46">
        <v>447526.8</v>
      </c>
      <c r="Z1453" s="46">
        <v>69180.56623259942</v>
      </c>
      <c r="AA1453" s="47">
        <f>_xlfn.XLOOKUP($E1453,Main_OG!$D$1:$D$766,Main_OG!AJ$1:AJ$766,"")</f>
        <v>9179092</v>
      </c>
      <c r="AB1453" s="47">
        <f>_xlfn.XLOOKUP($E1453,Main_OG!$D$1:$D$766,Main_OG!AK$1:AK$766,"")</f>
        <v>7255016</v>
      </c>
      <c r="AC1453" s="47">
        <f>_xlfn.XLOOKUP($E1453,Main_OG!$D$1:$D$766,Main_OG!AL$1:AL$766,"")</f>
        <v>318439756</v>
      </c>
      <c r="AD1453" s="47">
        <f>_xlfn.XLOOKUP($E1453,Main_OG!$D$1:$D$766,Main_OG!AM$1:AM$766,"")</f>
        <v>5868639</v>
      </c>
    </row>
    <row r="1454" spans="1:30" x14ac:dyDescent="0.35">
      <c r="A1454" s="36" t="s">
        <v>2548</v>
      </c>
      <c r="B1454" s="45" t="s">
        <v>202</v>
      </c>
      <c r="C1454" s="45" t="s">
        <v>4453</v>
      </c>
      <c r="D1454" s="36" t="s">
        <v>2548</v>
      </c>
      <c r="E1454" s="36" t="str">
        <f t="shared" si="66"/>
        <v>2009_MA</v>
      </c>
      <c r="F1454" s="45">
        <v>2009</v>
      </c>
      <c r="G1454" s="45">
        <f>_xlfn.XLOOKUP(I1454,Main_OG!$B$1:$B$766,Main_OG!$O$1:$O$766,"")</f>
        <v>1</v>
      </c>
      <c r="H1454" s="45">
        <f>_xlfn.XLOOKUP(E1454,Main_OG!$D$1:$D$766,Main_OG!$J$1:$J$766,"")</f>
        <v>1</v>
      </c>
      <c r="I1454" s="45" t="s">
        <v>202</v>
      </c>
      <c r="J1454" s="45" t="str">
        <f t="shared" si="67"/>
        <v>Massachusetts Electric Co_MA</v>
      </c>
      <c r="K1454" s="45" t="str">
        <f t="shared" si="68"/>
        <v>Massachusetts Electric Co_MA</v>
      </c>
      <c r="L1454" s="45" t="s">
        <v>2552</v>
      </c>
      <c r="M1454" s="45">
        <v>0</v>
      </c>
      <c r="N1454" s="45">
        <v>116616</v>
      </c>
      <c r="O1454" s="45">
        <v>2858</v>
      </c>
      <c r="P1454" s="45">
        <v>1034045</v>
      </c>
      <c r="Q1454" s="45">
        <v>0</v>
      </c>
      <c r="R1454" s="45">
        <v>2868132</v>
      </c>
      <c r="S1454" s="45">
        <v>447430</v>
      </c>
      <c r="T1454" s="45">
        <v>7657443</v>
      </c>
      <c r="U1454" s="45">
        <v>0</v>
      </c>
      <c r="V1454" s="45">
        <v>15.41</v>
      </c>
      <c r="W1454" s="45">
        <v>12.26</v>
      </c>
      <c r="X1454" s="45">
        <v>15.89</v>
      </c>
      <c r="Y1454" s="46">
        <v>441307.6</v>
      </c>
      <c r="Z1454" s="46">
        <v>67710.003647040721</v>
      </c>
      <c r="AA1454" s="47">
        <f>_xlfn.XLOOKUP($E1454,Main_OG!$D$1:$D$766,Main_OG!AJ$1:AJ$766,"")</f>
        <v>7792232</v>
      </c>
      <c r="AB1454" s="47">
        <f>_xlfn.XLOOKUP($E1454,Main_OG!$D$1:$D$766,Main_OG!AK$1:AK$766,"")</f>
        <v>3050810</v>
      </c>
      <c r="AC1454" s="47">
        <f>_xlfn.XLOOKUP($E1454,Main_OG!$D$1:$D$766,Main_OG!AL$1:AL$766,"")</f>
        <v>310407788</v>
      </c>
      <c r="AD1454" s="47">
        <f>_xlfn.XLOOKUP($E1454,Main_OG!$D$1:$D$766,Main_OG!AM$1:AM$766,"")</f>
        <v>5396021</v>
      </c>
    </row>
    <row r="1455" spans="1:30" x14ac:dyDescent="0.35">
      <c r="A1455" s="36" t="s">
        <v>2548</v>
      </c>
      <c r="B1455" s="45" t="s">
        <v>202</v>
      </c>
      <c r="C1455" s="45" t="s">
        <v>4453</v>
      </c>
      <c r="D1455" s="36" t="s">
        <v>2548</v>
      </c>
      <c r="E1455" s="36" t="str">
        <f t="shared" si="66"/>
        <v>2010_MA</v>
      </c>
      <c r="F1455" s="45">
        <v>2010</v>
      </c>
      <c r="G1455" s="45">
        <f>_xlfn.XLOOKUP(I1455,Main_OG!$B$1:$B$766,Main_OG!$O$1:$O$766,"")</f>
        <v>1</v>
      </c>
      <c r="H1455" s="45">
        <f>_xlfn.XLOOKUP(E1455,Main_OG!$D$1:$D$766,Main_OG!$J$1:$J$766,"")</f>
        <v>1</v>
      </c>
      <c r="I1455" s="45" t="s">
        <v>202</v>
      </c>
      <c r="J1455" s="45" t="str">
        <f t="shared" si="67"/>
        <v>Massachusetts Electric Co_MA</v>
      </c>
      <c r="K1455" s="45" t="str">
        <f t="shared" si="68"/>
        <v>Massachusetts Electric Co_MA</v>
      </c>
      <c r="L1455" s="45" t="s">
        <v>2553</v>
      </c>
      <c r="M1455" s="45">
        <v>0</v>
      </c>
      <c r="N1455" s="45">
        <v>116261</v>
      </c>
      <c r="O1455" s="45">
        <v>2820</v>
      </c>
      <c r="P1455" s="45">
        <v>1037206</v>
      </c>
      <c r="Q1455" s="45">
        <v>0</v>
      </c>
      <c r="R1455" s="45">
        <v>3167592</v>
      </c>
      <c r="S1455" s="45">
        <v>470343</v>
      </c>
      <c r="T1455" s="45">
        <v>8884116</v>
      </c>
      <c r="U1455" s="45">
        <v>0</v>
      </c>
      <c r="V1455" s="45">
        <v>12.66</v>
      </c>
      <c r="W1455" s="45">
        <v>11.37</v>
      </c>
      <c r="X1455" s="45">
        <v>12.71</v>
      </c>
      <c r="Y1455" s="46">
        <v>462330.8</v>
      </c>
      <c r="Z1455" s="46">
        <v>70408.135915351391</v>
      </c>
      <c r="AA1455" s="47">
        <f>_xlfn.XLOOKUP($E1455,Main_OG!$D$1:$D$766,Main_OG!AJ$1:AJ$766,"")</f>
        <v>7005734</v>
      </c>
      <c r="AB1455" s="47">
        <f>_xlfn.XLOOKUP($E1455,Main_OG!$D$1:$D$766,Main_OG!AK$1:AK$766,"")</f>
        <v>1096024</v>
      </c>
      <c r="AC1455" s="47">
        <f>_xlfn.XLOOKUP($E1455,Main_OG!$D$1:$D$766,Main_OG!AL$1:AL$766,"")</f>
        <v>380206576</v>
      </c>
      <c r="AD1455" s="47">
        <f>_xlfn.XLOOKUP($E1455,Main_OG!$D$1:$D$766,Main_OG!AM$1:AM$766,"")</f>
        <v>5917813</v>
      </c>
    </row>
    <row r="1456" spans="1:30" x14ac:dyDescent="0.35">
      <c r="A1456" s="36" t="s">
        <v>2548</v>
      </c>
      <c r="B1456" s="45" t="s">
        <v>202</v>
      </c>
      <c r="C1456" s="45" t="s">
        <v>4453</v>
      </c>
      <c r="D1456" s="36" t="s">
        <v>2548</v>
      </c>
      <c r="E1456" s="36" t="str">
        <f t="shared" si="66"/>
        <v>2011_MA</v>
      </c>
      <c r="F1456" s="45">
        <v>2011</v>
      </c>
      <c r="G1456" s="45">
        <f>_xlfn.XLOOKUP(I1456,Main_OG!$B$1:$B$766,Main_OG!$O$1:$O$766,"")</f>
        <v>1</v>
      </c>
      <c r="H1456" s="45">
        <f>_xlfn.XLOOKUP(E1456,Main_OG!$D$1:$D$766,Main_OG!$J$1:$J$766,"")</f>
        <v>1</v>
      </c>
      <c r="I1456" s="45" t="s">
        <v>202</v>
      </c>
      <c r="J1456" s="45" t="str">
        <f t="shared" si="67"/>
        <v>Massachusetts Electric Co_MA</v>
      </c>
      <c r="K1456" s="45" t="str">
        <f t="shared" si="68"/>
        <v>Massachusetts Electric Co_MA</v>
      </c>
      <c r="L1456" s="45" t="s">
        <v>2554</v>
      </c>
      <c r="M1456" s="45">
        <v>0</v>
      </c>
      <c r="N1456" s="45">
        <v>120260</v>
      </c>
      <c r="O1456" s="45">
        <v>2945</v>
      </c>
      <c r="P1456" s="45">
        <v>1052010</v>
      </c>
      <c r="Q1456" s="45">
        <v>0</v>
      </c>
      <c r="R1456" s="45">
        <v>2925740</v>
      </c>
      <c r="S1456" s="45">
        <v>404332</v>
      </c>
      <c r="T1456" s="45">
        <v>8060810</v>
      </c>
      <c r="U1456" s="45">
        <v>0</v>
      </c>
      <c r="V1456" s="45">
        <v>13.41</v>
      </c>
      <c r="W1456" s="45">
        <v>12.33</v>
      </c>
      <c r="X1456" s="45">
        <v>13.49</v>
      </c>
      <c r="Y1456" s="46">
        <v>472664.3</v>
      </c>
      <c r="Z1456" s="46">
        <v>71461.856866526025</v>
      </c>
      <c r="AA1456" s="47">
        <f>_xlfn.XLOOKUP($E1456,Main_OG!$D$1:$D$766,Main_OG!AJ$1:AJ$766,"")</f>
        <v>3537062</v>
      </c>
      <c r="AB1456" s="47">
        <f>_xlfn.XLOOKUP($E1456,Main_OG!$D$1:$D$766,Main_OG!AK$1:AK$766,"")</f>
        <v>722582</v>
      </c>
      <c r="AC1456" s="47">
        <f>_xlfn.XLOOKUP($E1456,Main_OG!$D$1:$D$766,Main_OG!AL$1:AL$766,"")</f>
        <v>380126558</v>
      </c>
      <c r="AD1456" s="47">
        <f>_xlfn.XLOOKUP($E1456,Main_OG!$D$1:$D$766,Main_OG!AM$1:AM$766,"")</f>
        <v>5085220</v>
      </c>
    </row>
    <row r="1457" spans="1:30" x14ac:dyDescent="0.35">
      <c r="A1457" s="36" t="s">
        <v>2548</v>
      </c>
      <c r="B1457" s="45" t="s">
        <v>202</v>
      </c>
      <c r="C1457" s="45" t="s">
        <v>4453</v>
      </c>
      <c r="D1457" s="36" t="s">
        <v>2548</v>
      </c>
      <c r="E1457" s="36" t="str">
        <f t="shared" si="66"/>
        <v>2012_MA</v>
      </c>
      <c r="F1457" s="45">
        <v>2012</v>
      </c>
      <c r="G1457" s="45">
        <f>_xlfn.XLOOKUP(I1457,Main_OG!$B$1:$B$766,Main_OG!$O$1:$O$766,"")</f>
        <v>1</v>
      </c>
      <c r="H1457" s="45">
        <f>_xlfn.XLOOKUP(E1457,Main_OG!$D$1:$D$766,Main_OG!$J$1:$J$766,"")</f>
        <v>1</v>
      </c>
      <c r="I1457" s="45" t="s">
        <v>202</v>
      </c>
      <c r="J1457" s="45" t="str">
        <f t="shared" si="67"/>
        <v>Massachusetts Electric Co_MA</v>
      </c>
      <c r="K1457" s="45" t="str">
        <f t="shared" si="68"/>
        <v>Massachusetts Electric Co_MA</v>
      </c>
      <c r="L1457" s="45" t="s">
        <v>2555</v>
      </c>
      <c r="M1457" s="45">
        <v>0</v>
      </c>
      <c r="N1457" s="45">
        <v>114052</v>
      </c>
      <c r="O1457" s="45">
        <v>2695</v>
      </c>
      <c r="P1457" s="45">
        <v>1012559</v>
      </c>
      <c r="Q1457" s="45">
        <v>0</v>
      </c>
      <c r="R1457" s="45">
        <v>2744559</v>
      </c>
      <c r="S1457" s="45">
        <v>376808</v>
      </c>
      <c r="T1457" s="45">
        <v>7718156</v>
      </c>
      <c r="U1457" s="45">
        <v>0</v>
      </c>
      <c r="V1457" s="45">
        <v>13.183776</v>
      </c>
      <c r="W1457" s="45">
        <v>12.055477</v>
      </c>
      <c r="X1457" s="45">
        <v>14.003441</v>
      </c>
      <c r="Y1457" s="46">
        <v>483286.3</v>
      </c>
      <c r="Z1457" s="46">
        <v>72519.026467869175</v>
      </c>
      <c r="AA1457" s="47">
        <f>_xlfn.XLOOKUP($E1457,Main_OG!$D$1:$D$766,Main_OG!AJ$1:AJ$766,"")</f>
        <v>1918218</v>
      </c>
      <c r="AB1457" s="47">
        <f>_xlfn.XLOOKUP($E1457,Main_OG!$D$1:$D$766,Main_OG!AK$1:AK$766,"")</f>
        <v>607588</v>
      </c>
      <c r="AC1457" s="47">
        <f>_xlfn.XLOOKUP($E1457,Main_OG!$D$1:$D$766,Main_OG!AL$1:AL$766,"")</f>
        <v>368660362</v>
      </c>
      <c r="AD1457" s="47">
        <f>_xlfn.XLOOKUP($E1457,Main_OG!$D$1:$D$766,Main_OG!AM$1:AM$766,"")</f>
        <v>5859540</v>
      </c>
    </row>
    <row r="1458" spans="1:30" x14ac:dyDescent="0.35">
      <c r="A1458" s="36" t="s">
        <v>2548</v>
      </c>
      <c r="B1458" s="45" t="s">
        <v>202</v>
      </c>
      <c r="C1458" s="45" t="s">
        <v>4453</v>
      </c>
      <c r="D1458" s="36" t="s">
        <v>2548</v>
      </c>
      <c r="E1458" s="36" t="str">
        <f t="shared" si="66"/>
        <v>2013_MA</v>
      </c>
      <c r="F1458" s="45">
        <v>2013</v>
      </c>
      <c r="G1458" s="45">
        <f>_xlfn.XLOOKUP(I1458,Main_OG!$B$1:$B$766,Main_OG!$O$1:$O$766,"")</f>
        <v>1</v>
      </c>
      <c r="H1458" s="45">
        <f>_xlfn.XLOOKUP(E1458,Main_OG!$D$1:$D$766,Main_OG!$J$1:$J$766,"")</f>
        <v>1</v>
      </c>
      <c r="I1458" s="45" t="s">
        <v>202</v>
      </c>
      <c r="J1458" s="45" t="str">
        <f t="shared" si="67"/>
        <v>Massachusetts Electric Co_MA</v>
      </c>
      <c r="K1458" s="45" t="str">
        <f t="shared" si="68"/>
        <v>Massachusetts Electric Co_MA</v>
      </c>
      <c r="L1458" s="45" t="s">
        <v>2556</v>
      </c>
      <c r="M1458" s="45">
        <v>0</v>
      </c>
      <c r="N1458" s="45">
        <v>117785</v>
      </c>
      <c r="O1458" s="45">
        <v>2707</v>
      </c>
      <c r="P1458" s="45">
        <v>983898</v>
      </c>
      <c r="Q1458" s="45">
        <v>0</v>
      </c>
      <c r="R1458" s="45">
        <v>2959503</v>
      </c>
      <c r="S1458" s="45">
        <v>420827</v>
      </c>
      <c r="T1458" s="45">
        <v>7694224</v>
      </c>
      <c r="U1458" s="45">
        <v>0</v>
      </c>
      <c r="V1458" s="45">
        <v>13.994647000000001</v>
      </c>
      <c r="W1458" s="45">
        <v>13.36131</v>
      </c>
      <c r="X1458" s="45">
        <v>15.115871</v>
      </c>
      <c r="Y1458" s="46">
        <v>486991.8</v>
      </c>
      <c r="Z1458" s="46">
        <v>72521.272023681347</v>
      </c>
      <c r="AA1458" s="47">
        <f>_xlfn.XLOOKUP($E1458,Main_OG!$D$1:$D$766,Main_OG!AJ$1:AJ$766,"")</f>
        <v>3446590</v>
      </c>
      <c r="AB1458" s="47">
        <f>_xlfn.XLOOKUP($E1458,Main_OG!$D$1:$D$766,Main_OG!AK$1:AK$766,"")</f>
        <v>1425434.2000000002</v>
      </c>
      <c r="AC1458" s="47">
        <f>_xlfn.XLOOKUP($E1458,Main_OG!$D$1:$D$766,Main_OG!AL$1:AL$766,"")</f>
        <v>318872772</v>
      </c>
      <c r="AD1458" s="47">
        <f>_xlfn.XLOOKUP($E1458,Main_OG!$D$1:$D$766,Main_OG!AM$1:AM$766,"")</f>
        <v>4330643</v>
      </c>
    </row>
    <row r="1459" spans="1:30" x14ac:dyDescent="0.35">
      <c r="A1459" s="36" t="s">
        <v>2548</v>
      </c>
      <c r="B1459" s="45" t="s">
        <v>202</v>
      </c>
      <c r="C1459" s="45" t="s">
        <v>4453</v>
      </c>
      <c r="D1459" s="36" t="s">
        <v>2548</v>
      </c>
      <c r="E1459" s="36" t="str">
        <f t="shared" si="66"/>
        <v>2014_MA</v>
      </c>
      <c r="F1459" s="45">
        <v>2014</v>
      </c>
      <c r="G1459" s="45">
        <f>_xlfn.XLOOKUP(I1459,Main_OG!$B$1:$B$766,Main_OG!$O$1:$O$766,"")</f>
        <v>1</v>
      </c>
      <c r="H1459" s="45">
        <f>_xlfn.XLOOKUP(E1459,Main_OG!$D$1:$D$766,Main_OG!$J$1:$J$766,"")</f>
        <v>1</v>
      </c>
      <c r="I1459" s="45" t="s">
        <v>202</v>
      </c>
      <c r="J1459" s="45" t="str">
        <f t="shared" si="67"/>
        <v>Massachusetts Electric Co_MA</v>
      </c>
      <c r="K1459" s="45" t="str">
        <f t="shared" si="68"/>
        <v>Massachusetts Electric Co_MA</v>
      </c>
      <c r="L1459" s="45" t="s">
        <v>2557</v>
      </c>
      <c r="M1459" s="45">
        <v>1</v>
      </c>
      <c r="N1459" s="45">
        <v>116427</v>
      </c>
      <c r="O1459" s="45">
        <v>2624</v>
      </c>
      <c r="P1459" s="45">
        <v>959140</v>
      </c>
      <c r="Q1459" s="45">
        <v>277</v>
      </c>
      <c r="R1459" s="45">
        <v>3013034</v>
      </c>
      <c r="S1459" s="45">
        <v>409068</v>
      </c>
      <c r="T1459" s="45">
        <v>7180002</v>
      </c>
      <c r="U1459" s="45">
        <v>20.108302999999999</v>
      </c>
      <c r="V1459" s="45">
        <v>15.377613</v>
      </c>
      <c r="W1459" s="45">
        <v>15.619040999999999</v>
      </c>
      <c r="X1459" s="45">
        <v>17.209250999999998</v>
      </c>
      <c r="Y1459" s="46">
        <v>496250.9</v>
      </c>
      <c r="Z1459" s="46">
        <v>73357.114052847188</v>
      </c>
      <c r="AA1459" s="47">
        <f>_xlfn.XLOOKUP($E1459,Main_OG!$D$1:$D$766,Main_OG!AJ$1:AJ$766,"")</f>
        <v>2496632</v>
      </c>
      <c r="AB1459" s="47">
        <f>_xlfn.XLOOKUP($E1459,Main_OG!$D$1:$D$766,Main_OG!AK$1:AK$766,"")</f>
        <v>3292696</v>
      </c>
      <c r="AC1459" s="47">
        <f>_xlfn.XLOOKUP($E1459,Main_OG!$D$1:$D$766,Main_OG!AL$1:AL$766,"")</f>
        <v>280334916</v>
      </c>
      <c r="AD1459" s="47">
        <f>_xlfn.XLOOKUP($E1459,Main_OG!$D$1:$D$766,Main_OG!AM$1:AM$766,"")</f>
        <v>5769154</v>
      </c>
    </row>
    <row r="1460" spans="1:30" x14ac:dyDescent="0.35">
      <c r="A1460" s="36" t="s">
        <v>2548</v>
      </c>
      <c r="B1460" s="45" t="s">
        <v>202</v>
      </c>
      <c r="C1460" s="45" t="s">
        <v>4453</v>
      </c>
      <c r="D1460" s="36" t="s">
        <v>2548</v>
      </c>
      <c r="E1460" s="36" t="str">
        <f t="shared" si="66"/>
        <v>2015_MA</v>
      </c>
      <c r="F1460" s="45">
        <v>2015</v>
      </c>
      <c r="G1460" s="45">
        <f>_xlfn.XLOOKUP(I1460,Main_OG!$B$1:$B$766,Main_OG!$O$1:$O$766,"")</f>
        <v>1</v>
      </c>
      <c r="H1460" s="45">
        <f>_xlfn.XLOOKUP(E1460,Main_OG!$D$1:$D$766,Main_OG!$J$1:$J$766,"")</f>
        <v>2</v>
      </c>
      <c r="I1460" s="45" t="s">
        <v>202</v>
      </c>
      <c r="J1460" s="45" t="str">
        <f t="shared" si="67"/>
        <v>Massachusetts Electric Co_MA</v>
      </c>
      <c r="K1460" s="45" t="str">
        <f t="shared" si="68"/>
        <v>Massachusetts Electric Co_MA</v>
      </c>
      <c r="L1460" s="45" t="s">
        <v>2558</v>
      </c>
      <c r="M1460" s="45">
        <v>1</v>
      </c>
      <c r="N1460" s="45">
        <v>100028</v>
      </c>
      <c r="O1460" s="45">
        <v>2175</v>
      </c>
      <c r="P1460" s="45">
        <v>864677</v>
      </c>
      <c r="Q1460" s="45">
        <v>33</v>
      </c>
      <c r="R1460" s="45">
        <v>2151514</v>
      </c>
      <c r="S1460" s="45">
        <v>269120</v>
      </c>
      <c r="T1460" s="45">
        <v>6275494</v>
      </c>
      <c r="U1460" s="45">
        <v>23.636364</v>
      </c>
      <c r="V1460" s="45">
        <v>17.002409</v>
      </c>
      <c r="W1460" s="45">
        <v>18.076174000000002</v>
      </c>
      <c r="X1460" s="45">
        <v>20.498134</v>
      </c>
      <c r="Y1460" s="46">
        <v>514398.7</v>
      </c>
      <c r="Z1460" s="46">
        <v>75674.867347977575</v>
      </c>
      <c r="AA1460" s="47">
        <f>_xlfn.XLOOKUP($E1460,Main_OG!$D$1:$D$766,Main_OG!AJ$1:AJ$766,"")</f>
        <v>2017462</v>
      </c>
      <c r="AB1460" s="47">
        <f>_xlfn.XLOOKUP($E1460,Main_OG!$D$1:$D$766,Main_OG!AK$1:AK$766,"")</f>
        <v>2650180</v>
      </c>
      <c r="AC1460" s="47">
        <f>_xlfn.XLOOKUP($E1460,Main_OG!$D$1:$D$766,Main_OG!AL$1:AL$766,"")</f>
        <v>324102006</v>
      </c>
      <c r="AD1460" s="47">
        <f>_xlfn.XLOOKUP($E1460,Main_OG!$D$1:$D$766,Main_OG!AM$1:AM$766,"")</f>
        <v>4994806</v>
      </c>
    </row>
    <row r="1461" spans="1:30" x14ac:dyDescent="0.35">
      <c r="A1461" s="36" t="s">
        <v>2548</v>
      </c>
      <c r="B1461" s="45" t="s">
        <v>202</v>
      </c>
      <c r="C1461" s="45" t="s">
        <v>4453</v>
      </c>
      <c r="D1461" s="36" t="s">
        <v>2548</v>
      </c>
      <c r="E1461" s="36" t="str">
        <f t="shared" si="66"/>
        <v>2016_MA</v>
      </c>
      <c r="F1461" s="45">
        <v>2016</v>
      </c>
      <c r="G1461" s="45">
        <f>_xlfn.XLOOKUP(I1461,Main_OG!$B$1:$B$766,Main_OG!$O$1:$O$766,"")</f>
        <v>1</v>
      </c>
      <c r="H1461" s="45">
        <f>_xlfn.XLOOKUP(E1461,Main_OG!$D$1:$D$766,Main_OG!$J$1:$J$766,"")</f>
        <v>2</v>
      </c>
      <c r="I1461" s="45" t="s">
        <v>202</v>
      </c>
      <c r="J1461" s="45" t="str">
        <f t="shared" si="67"/>
        <v>Massachusetts Electric Co_MA</v>
      </c>
      <c r="K1461" s="45" t="str">
        <f t="shared" si="68"/>
        <v>Massachusetts Electric Co_MA</v>
      </c>
      <c r="L1461" s="45" t="s">
        <v>2559</v>
      </c>
      <c r="M1461" s="45">
        <v>0</v>
      </c>
      <c r="N1461" s="45">
        <v>77503</v>
      </c>
      <c r="O1461" s="45">
        <v>1598</v>
      </c>
      <c r="P1461" s="45">
        <v>678140</v>
      </c>
      <c r="Q1461" s="45">
        <v>0</v>
      </c>
      <c r="R1461" s="45">
        <v>1560040</v>
      </c>
      <c r="S1461" s="45">
        <v>179973</v>
      </c>
      <c r="T1461" s="45">
        <v>4742974</v>
      </c>
      <c r="U1461" s="45">
        <v>0</v>
      </c>
      <c r="V1461" s="45">
        <v>13.684053</v>
      </c>
      <c r="W1461" s="45">
        <v>14.510232</v>
      </c>
      <c r="X1461" s="45">
        <v>19.18094</v>
      </c>
      <c r="Y1461" s="46">
        <v>521662.8</v>
      </c>
      <c r="Z1461" s="46">
        <v>76408.584384996662</v>
      </c>
      <c r="AA1461" s="47">
        <f>_xlfn.XLOOKUP($E1461,Main_OG!$D$1:$D$766,Main_OG!AJ$1:AJ$766,"")</f>
        <v>1814058</v>
      </c>
      <c r="AB1461" s="47">
        <f>_xlfn.XLOOKUP($E1461,Main_OG!$D$1:$D$766,Main_OG!AK$1:AK$766,"")</f>
        <v>1195938</v>
      </c>
      <c r="AC1461" s="47">
        <f>_xlfn.XLOOKUP($E1461,Main_OG!$D$1:$D$766,Main_OG!AL$1:AL$766,"")</f>
        <v>312263028</v>
      </c>
      <c r="AD1461" s="47">
        <f>_xlfn.XLOOKUP($E1461,Main_OG!$D$1:$D$766,Main_OG!AM$1:AM$766,"")</f>
        <v>5414318</v>
      </c>
    </row>
    <row r="1462" spans="1:30" x14ac:dyDescent="0.35">
      <c r="A1462" s="36" t="s">
        <v>2548</v>
      </c>
      <c r="B1462" s="45" t="s">
        <v>202</v>
      </c>
      <c r="C1462" s="45" t="s">
        <v>4453</v>
      </c>
      <c r="D1462" s="36" t="s">
        <v>2548</v>
      </c>
      <c r="E1462" s="36" t="str">
        <f t="shared" si="66"/>
        <v>2017_MA</v>
      </c>
      <c r="F1462" s="45">
        <v>2017</v>
      </c>
      <c r="G1462" s="45">
        <f>_xlfn.XLOOKUP(I1462,Main_OG!$B$1:$B$766,Main_OG!$O$1:$O$766,"")</f>
        <v>1</v>
      </c>
      <c r="H1462" s="45">
        <f>_xlfn.XLOOKUP(E1462,Main_OG!$D$1:$D$766,Main_OG!$J$1:$J$766,"")</f>
        <v>2</v>
      </c>
      <c r="I1462" s="45" t="s">
        <v>202</v>
      </c>
      <c r="J1462" s="45" t="str">
        <f t="shared" si="67"/>
        <v>Massachusetts Electric Co_MA</v>
      </c>
      <c r="K1462" s="45" t="str">
        <f t="shared" si="68"/>
        <v>Massachusetts Electric Co_MA</v>
      </c>
      <c r="L1462" s="45" t="s">
        <v>2560</v>
      </c>
      <c r="M1462" s="45">
        <v>0</v>
      </c>
      <c r="N1462" s="45">
        <v>77590</v>
      </c>
      <c r="O1462" s="45">
        <v>1563</v>
      </c>
      <c r="P1462" s="45">
        <v>675961</v>
      </c>
      <c r="Q1462" s="45">
        <v>0</v>
      </c>
      <c r="R1462" s="45">
        <v>1556264</v>
      </c>
      <c r="S1462" s="45">
        <v>231696</v>
      </c>
      <c r="T1462" s="45">
        <v>4635858</v>
      </c>
      <c r="U1462" s="45">
        <v>0</v>
      </c>
      <c r="V1462" s="45">
        <v>13.099190999999999</v>
      </c>
      <c r="W1462" s="45">
        <v>15.313169</v>
      </c>
      <c r="X1462" s="45">
        <v>20.879715999999998</v>
      </c>
      <c r="Y1462" s="46">
        <v>530129.4</v>
      </c>
      <c r="Z1462" s="46">
        <v>77238.255366019963</v>
      </c>
      <c r="AA1462" s="47">
        <f>_xlfn.XLOOKUP($E1462,Main_OG!$D$1:$D$766,Main_OG!AJ$1:AJ$766,"")</f>
        <v>1117840</v>
      </c>
      <c r="AB1462" s="47">
        <f>_xlfn.XLOOKUP($E1462,Main_OG!$D$1:$D$766,Main_OG!AK$1:AK$766,"")</f>
        <v>958826</v>
      </c>
      <c r="AC1462" s="47">
        <f>_xlfn.XLOOKUP($E1462,Main_OG!$D$1:$D$766,Main_OG!AL$1:AL$766,"")</f>
        <v>321468298</v>
      </c>
      <c r="AD1462" s="47">
        <f>_xlfn.XLOOKUP($E1462,Main_OG!$D$1:$D$766,Main_OG!AM$1:AM$766,"")</f>
        <v>5047170</v>
      </c>
    </row>
    <row r="1463" spans="1:30" x14ac:dyDescent="0.35">
      <c r="A1463" s="36" t="s">
        <v>2548</v>
      </c>
      <c r="B1463" s="45" t="s">
        <v>202</v>
      </c>
      <c r="C1463" s="45" t="s">
        <v>4453</v>
      </c>
      <c r="D1463" s="36" t="s">
        <v>2548</v>
      </c>
      <c r="E1463" s="36" t="str">
        <f t="shared" si="66"/>
        <v>2018_MA</v>
      </c>
      <c r="F1463" s="45">
        <v>2018</v>
      </c>
      <c r="G1463" s="45">
        <f>_xlfn.XLOOKUP(I1463,Main_OG!$B$1:$B$766,Main_OG!$O$1:$O$766,"")</f>
        <v>1</v>
      </c>
      <c r="H1463" s="45">
        <f>_xlfn.XLOOKUP(E1463,Main_OG!$D$1:$D$766,Main_OG!$J$1:$J$766,"")</f>
        <v>2</v>
      </c>
      <c r="I1463" s="45" t="s">
        <v>202</v>
      </c>
      <c r="J1463" s="45" t="str">
        <f t="shared" si="67"/>
        <v>Massachusetts Electric Co_MA</v>
      </c>
      <c r="K1463" s="45" t="str">
        <f t="shared" si="68"/>
        <v>Massachusetts Electric Co_MA</v>
      </c>
      <c r="L1463" s="45" t="s">
        <v>2561</v>
      </c>
      <c r="M1463" s="45">
        <v>0</v>
      </c>
      <c r="N1463" s="45">
        <v>77230</v>
      </c>
      <c r="O1463" s="45">
        <v>1460</v>
      </c>
      <c r="P1463" s="45">
        <v>668175</v>
      </c>
      <c r="Q1463" s="45">
        <v>0</v>
      </c>
      <c r="R1463" s="45">
        <v>1609109</v>
      </c>
      <c r="S1463" s="45">
        <v>223676</v>
      </c>
      <c r="T1463" s="45">
        <v>4657704</v>
      </c>
      <c r="U1463" s="45">
        <v>0</v>
      </c>
      <c r="V1463" s="45">
        <v>13.948732</v>
      </c>
      <c r="W1463" s="45">
        <v>17.110552999999999</v>
      </c>
      <c r="X1463" s="45">
        <v>23.104013999999999</v>
      </c>
      <c r="Y1463" s="46">
        <v>549262.1</v>
      </c>
      <c r="Z1463" s="46">
        <v>79768.288574034377</v>
      </c>
      <c r="AA1463" s="47">
        <f>_xlfn.XLOOKUP($E1463,Main_OG!$D$1:$D$766,Main_OG!AJ$1:AJ$766,"")</f>
        <v>0</v>
      </c>
      <c r="AB1463" s="47">
        <f>_xlfn.XLOOKUP($E1463,Main_OG!$D$1:$D$766,Main_OG!AK$1:AK$766,"")</f>
        <v>1534846</v>
      </c>
      <c r="AC1463" s="47">
        <f>_xlfn.XLOOKUP($E1463,Main_OG!$D$1:$D$766,Main_OG!AL$1:AL$766,"")</f>
        <v>266525308</v>
      </c>
      <c r="AD1463" s="47">
        <f>_xlfn.XLOOKUP($E1463,Main_OG!$D$1:$D$766,Main_OG!AM$1:AM$766,"")</f>
        <v>4441563</v>
      </c>
    </row>
    <row r="1464" spans="1:30" x14ac:dyDescent="0.35">
      <c r="A1464" s="36" t="s">
        <v>2548</v>
      </c>
      <c r="B1464" s="45" t="s">
        <v>202</v>
      </c>
      <c r="C1464" s="45" t="s">
        <v>4453</v>
      </c>
      <c r="D1464" s="36" t="s">
        <v>2548</v>
      </c>
      <c r="E1464" s="36" t="str">
        <f t="shared" si="66"/>
        <v>2019_MA</v>
      </c>
      <c r="F1464" s="45">
        <v>2019</v>
      </c>
      <c r="G1464" s="45">
        <f>_xlfn.XLOOKUP(I1464,Main_OG!$B$1:$B$766,Main_OG!$O$1:$O$766,"")</f>
        <v>1</v>
      </c>
      <c r="H1464" s="45">
        <f>_xlfn.XLOOKUP(E1464,Main_OG!$D$1:$D$766,Main_OG!$J$1:$J$766,"")</f>
        <v>2</v>
      </c>
      <c r="I1464" s="45" t="s">
        <v>202</v>
      </c>
      <c r="J1464" s="45" t="str">
        <f t="shared" si="67"/>
        <v>Massachusetts Electric Co_MA</v>
      </c>
      <c r="K1464" s="45" t="str">
        <f t="shared" si="68"/>
        <v>Massachusetts Electric Co_MA</v>
      </c>
      <c r="L1464" s="45" t="s">
        <v>2562</v>
      </c>
      <c r="M1464" s="45">
        <v>0</v>
      </c>
      <c r="N1464" s="45">
        <v>78055</v>
      </c>
      <c r="O1464" s="45">
        <v>1465</v>
      </c>
      <c r="P1464" s="45">
        <v>670255</v>
      </c>
      <c r="Q1464" s="45">
        <v>0</v>
      </c>
      <c r="R1464" s="45">
        <v>1571440</v>
      </c>
      <c r="S1464" s="45">
        <v>184862</v>
      </c>
      <c r="T1464" s="45">
        <v>4388013</v>
      </c>
      <c r="U1464" s="45">
        <v>0</v>
      </c>
      <c r="V1464" s="45">
        <v>13.743827</v>
      </c>
      <c r="W1464" s="45">
        <v>18.321342000000001</v>
      </c>
      <c r="X1464" s="45">
        <v>23.832325000000001</v>
      </c>
      <c r="Y1464" s="46">
        <v>566706.19999999995</v>
      </c>
      <c r="Z1464" s="46">
        <v>82192.286656640877</v>
      </c>
      <c r="AA1464" s="47">
        <f>_xlfn.XLOOKUP($E1464,Main_OG!$D$1:$D$766,Main_OG!AJ$1:AJ$766,"")</f>
        <v>0</v>
      </c>
      <c r="AB1464" s="47">
        <f>_xlfn.XLOOKUP($E1464,Main_OG!$D$1:$D$766,Main_OG!AK$1:AK$766,"")</f>
        <v>380668</v>
      </c>
      <c r="AC1464" s="47">
        <f>_xlfn.XLOOKUP($E1464,Main_OG!$D$1:$D$766,Main_OG!AL$1:AL$766,"")</f>
        <v>223207060</v>
      </c>
      <c r="AD1464" s="47">
        <f>_xlfn.XLOOKUP($E1464,Main_OG!$D$1:$D$766,Main_OG!AM$1:AM$766,"")</f>
        <v>2177204</v>
      </c>
    </row>
    <row r="1465" spans="1:30" x14ac:dyDescent="0.35">
      <c r="A1465" s="36" t="s">
        <v>2548</v>
      </c>
      <c r="B1465" s="45" t="s">
        <v>202</v>
      </c>
      <c r="C1465" s="45" t="s">
        <v>4453</v>
      </c>
      <c r="D1465" s="36" t="s">
        <v>2548</v>
      </c>
      <c r="E1465" s="36" t="str">
        <f t="shared" si="66"/>
        <v>2020_MA</v>
      </c>
      <c r="F1465" s="45">
        <v>2020</v>
      </c>
      <c r="G1465" s="45">
        <f>_xlfn.XLOOKUP(I1465,Main_OG!$B$1:$B$766,Main_OG!$O$1:$O$766,"")</f>
        <v>1</v>
      </c>
      <c r="H1465" s="45">
        <f>_xlfn.XLOOKUP(E1465,Main_OG!$D$1:$D$766,Main_OG!$J$1:$J$766,"")</f>
        <v>2</v>
      </c>
      <c r="I1465" s="45" t="s">
        <v>202</v>
      </c>
      <c r="J1465" s="45" t="str">
        <f t="shared" si="67"/>
        <v>Massachusetts Electric Co_MA</v>
      </c>
      <c r="K1465" s="45" t="str">
        <f t="shared" si="68"/>
        <v>Massachusetts Electric Co_MA</v>
      </c>
      <c r="L1465" s="45" t="s">
        <v>2563</v>
      </c>
      <c r="M1465" s="45">
        <v>0</v>
      </c>
      <c r="N1465" s="45">
        <v>68644</v>
      </c>
      <c r="O1465" s="45">
        <v>1280</v>
      </c>
      <c r="P1465" s="45">
        <v>0</v>
      </c>
      <c r="Q1465" s="45">
        <v>0</v>
      </c>
      <c r="R1465" s="45">
        <v>1306087</v>
      </c>
      <c r="S1465" s="45">
        <v>145406</v>
      </c>
      <c r="T1465" s="45">
        <v>0</v>
      </c>
      <c r="U1465" s="45">
        <v>0</v>
      </c>
      <c r="V1465" s="45">
        <v>11.511278000000001</v>
      </c>
      <c r="W1465" s="45">
        <v>16.986369</v>
      </c>
      <c r="X1465" s="45">
        <v>0</v>
      </c>
      <c r="Y1465" s="46">
        <v>556196.4</v>
      </c>
      <c r="Z1465" s="46">
        <v>80630.189460426584</v>
      </c>
      <c r="AA1465" s="47">
        <f>_xlfn.XLOOKUP($E1465,Main_OG!$D$1:$D$766,Main_OG!AJ$1:AJ$766,"")</f>
        <v>0</v>
      </c>
      <c r="AB1465" s="47">
        <f>_xlfn.XLOOKUP($E1465,Main_OG!$D$1:$D$766,Main_OG!AK$1:AK$766,"")</f>
        <v>167902</v>
      </c>
      <c r="AC1465" s="47">
        <f>_xlfn.XLOOKUP($E1465,Main_OG!$D$1:$D$766,Main_OG!AL$1:AL$766,"")</f>
        <v>206970346</v>
      </c>
      <c r="AD1465" s="47">
        <f>_xlfn.XLOOKUP($E1465,Main_OG!$D$1:$D$766,Main_OG!AM$1:AM$766,"")</f>
        <v>0</v>
      </c>
    </row>
    <row r="1466" spans="1:30" x14ac:dyDescent="0.35">
      <c r="A1466" s="36" t="s">
        <v>2564</v>
      </c>
      <c r="B1466" s="45" t="s">
        <v>705</v>
      </c>
      <c r="C1466" s="45" t="s">
        <v>4454</v>
      </c>
      <c r="D1466" s="36" t="s">
        <v>2564</v>
      </c>
      <c r="E1466" s="36" t="str">
        <f t="shared" si="66"/>
        <v>2006_HI</v>
      </c>
      <c r="F1466" s="45">
        <v>2006</v>
      </c>
      <c r="G1466" s="45">
        <f>_xlfn.XLOOKUP(I1466,Main_OG!$B$1:$B$766,Main_OG!$O$1:$O$766,"")</f>
        <v>0</v>
      </c>
      <c r="H1466" s="45">
        <f>_xlfn.XLOOKUP(E1466,Main_OG!$D$1:$D$766,Main_OG!$J$1:$J$766,"")</f>
        <v>0</v>
      </c>
      <c r="I1466" s="45" t="s">
        <v>705</v>
      </c>
      <c r="J1466" s="45" t="str">
        <f t="shared" si="67"/>
        <v>Maui Electric Co Ltd_HI</v>
      </c>
      <c r="K1466" s="45" t="str">
        <f t="shared" si="68"/>
        <v>Maui Electric Co Ltd_HI</v>
      </c>
      <c r="L1466" s="45" t="s">
        <v>2565</v>
      </c>
      <c r="M1466" s="45">
        <v>0</v>
      </c>
      <c r="N1466" s="45">
        <v>9842</v>
      </c>
      <c r="O1466" s="45">
        <v>137</v>
      </c>
      <c r="P1466" s="45">
        <v>54419</v>
      </c>
      <c r="Q1466" s="45">
        <v>0</v>
      </c>
      <c r="R1466" s="45">
        <v>118151</v>
      </c>
      <c r="S1466" s="45">
        <v>100838</v>
      </c>
      <c r="T1466" s="45">
        <v>124927</v>
      </c>
      <c r="U1466" s="45">
        <v>0</v>
      </c>
      <c r="V1466" s="45">
        <v>28.449280527035619</v>
      </c>
      <c r="W1466" s="45">
        <v>24.853535241503561</v>
      </c>
      <c r="X1466" s="45">
        <v>28.0461302909073</v>
      </c>
      <c r="Y1466" s="46">
        <v>74892.899999999994</v>
      </c>
      <c r="Z1466" s="46">
        <v>57181.894602784843</v>
      </c>
      <c r="AA1466" s="47">
        <f>_xlfn.XLOOKUP($E1466,Main_OG!$D$1:$D$766,Main_OG!AJ$1:AJ$766,"")</f>
        <v>1349818.4</v>
      </c>
      <c r="AB1466" s="47">
        <f>_xlfn.XLOOKUP($E1466,Main_OG!$D$1:$D$766,Main_OG!AK$1:AK$766,"")</f>
        <v>28422574.359999999</v>
      </c>
      <c r="AC1466" s="47">
        <f>_xlfn.XLOOKUP($E1466,Main_OG!$D$1:$D$766,Main_OG!AL$1:AL$766,"")</f>
        <v>0</v>
      </c>
      <c r="AD1466" s="47">
        <f>_xlfn.XLOOKUP($E1466,Main_OG!$D$1:$D$766,Main_OG!AM$1:AM$766,"")</f>
        <v>0</v>
      </c>
    </row>
    <row r="1467" spans="1:30" x14ac:dyDescent="0.35">
      <c r="A1467" s="36" t="s">
        <v>2564</v>
      </c>
      <c r="B1467" s="45" t="s">
        <v>705</v>
      </c>
      <c r="C1467" s="45" t="s">
        <v>4454</v>
      </c>
      <c r="D1467" s="36" t="s">
        <v>2564</v>
      </c>
      <c r="E1467" s="36" t="str">
        <f t="shared" si="66"/>
        <v>2007_HI</v>
      </c>
      <c r="F1467" s="45">
        <v>2007</v>
      </c>
      <c r="G1467" s="45">
        <f>_xlfn.XLOOKUP(I1467,Main_OG!$B$1:$B$766,Main_OG!$O$1:$O$766,"")</f>
        <v>0</v>
      </c>
      <c r="H1467" s="45">
        <f>_xlfn.XLOOKUP(E1467,Main_OG!$D$1:$D$766,Main_OG!$J$1:$J$766,"")</f>
        <v>0</v>
      </c>
      <c r="I1467" s="45" t="s">
        <v>705</v>
      </c>
      <c r="J1467" s="45" t="str">
        <f t="shared" si="67"/>
        <v>Maui Electric Co Ltd_HI</v>
      </c>
      <c r="K1467" s="45" t="str">
        <f t="shared" si="68"/>
        <v>Maui Electric Co Ltd_HI</v>
      </c>
      <c r="L1467" s="45" t="s">
        <v>2566</v>
      </c>
      <c r="M1467" s="45">
        <v>0</v>
      </c>
      <c r="N1467" s="45">
        <v>10076</v>
      </c>
      <c r="O1467" s="45">
        <v>140</v>
      </c>
      <c r="P1467" s="45">
        <v>55494</v>
      </c>
      <c r="Q1467" s="45">
        <v>0</v>
      </c>
      <c r="R1467" s="45">
        <v>118692</v>
      </c>
      <c r="S1467" s="45">
        <v>103133</v>
      </c>
      <c r="T1467" s="45">
        <v>127313</v>
      </c>
      <c r="U1467" s="45">
        <v>0</v>
      </c>
      <c r="V1467" s="45">
        <v>28.49</v>
      </c>
      <c r="W1467" s="45">
        <v>24.91</v>
      </c>
      <c r="X1467" s="45">
        <v>28.32</v>
      </c>
      <c r="Y1467" s="46">
        <v>76434.100000000006</v>
      </c>
      <c r="Z1467" s="46">
        <v>58094.970262412833</v>
      </c>
      <c r="AA1467" s="47">
        <f>_xlfn.XLOOKUP($E1467,Main_OG!$D$1:$D$766,Main_OG!AJ$1:AJ$766,"")</f>
        <v>1379254</v>
      </c>
      <c r="AB1467" s="47">
        <f>_xlfn.XLOOKUP($E1467,Main_OG!$D$1:$D$766,Main_OG!AK$1:AK$766,"")</f>
        <v>27886464</v>
      </c>
      <c r="AC1467" s="47">
        <f>_xlfn.XLOOKUP($E1467,Main_OG!$D$1:$D$766,Main_OG!AL$1:AL$766,"")</f>
        <v>0</v>
      </c>
      <c r="AD1467" s="47">
        <f>_xlfn.XLOOKUP($E1467,Main_OG!$D$1:$D$766,Main_OG!AM$1:AM$766,"")</f>
        <v>0</v>
      </c>
    </row>
    <row r="1468" spans="1:30" x14ac:dyDescent="0.35">
      <c r="A1468" s="36" t="s">
        <v>2564</v>
      </c>
      <c r="B1468" s="45" t="s">
        <v>705</v>
      </c>
      <c r="C1468" s="45" t="s">
        <v>4454</v>
      </c>
      <c r="D1468" s="36" t="s">
        <v>2564</v>
      </c>
      <c r="E1468" s="36" t="str">
        <f t="shared" si="66"/>
        <v>2008_HI</v>
      </c>
      <c r="F1468" s="45">
        <v>2008</v>
      </c>
      <c r="G1468" s="45">
        <f>_xlfn.XLOOKUP(I1468,Main_OG!$B$1:$B$766,Main_OG!$O$1:$O$766,"")</f>
        <v>0</v>
      </c>
      <c r="H1468" s="45">
        <f>_xlfn.XLOOKUP(E1468,Main_OG!$D$1:$D$766,Main_OG!$J$1:$J$766,"")</f>
        <v>0</v>
      </c>
      <c r="I1468" s="45" t="s">
        <v>705</v>
      </c>
      <c r="J1468" s="45" t="str">
        <f t="shared" si="67"/>
        <v>Maui Electric Co Ltd_HI</v>
      </c>
      <c r="K1468" s="45" t="str">
        <f t="shared" si="68"/>
        <v>Maui Electric Co Ltd_HI</v>
      </c>
      <c r="L1468" s="45" t="s">
        <v>2567</v>
      </c>
      <c r="M1468" s="45">
        <v>0</v>
      </c>
      <c r="N1468" s="45">
        <v>10078</v>
      </c>
      <c r="O1468" s="45">
        <v>138</v>
      </c>
      <c r="P1468" s="45">
        <v>56578</v>
      </c>
      <c r="Q1468" s="45">
        <v>0</v>
      </c>
      <c r="R1468" s="45">
        <v>405663</v>
      </c>
      <c r="S1468" s="45">
        <v>399003</v>
      </c>
      <c r="T1468" s="45">
        <v>434562</v>
      </c>
      <c r="U1468" s="45">
        <v>0</v>
      </c>
      <c r="V1468" s="45">
        <v>37.71</v>
      </c>
      <c r="W1468" s="45">
        <v>33.93</v>
      </c>
      <c r="X1468" s="45">
        <v>37.44</v>
      </c>
      <c r="Y1468" s="46">
        <v>76830.2</v>
      </c>
      <c r="Z1468" s="46">
        <v>57671.108148621883</v>
      </c>
      <c r="AA1468" s="47">
        <f>_xlfn.XLOOKUP($E1468,Main_OG!$D$1:$D$766,Main_OG!AJ$1:AJ$766,"")</f>
        <v>1493284</v>
      </c>
      <c r="AB1468" s="47">
        <f>_xlfn.XLOOKUP($E1468,Main_OG!$D$1:$D$766,Main_OG!AK$1:AK$766,"")</f>
        <v>26814554</v>
      </c>
      <c r="AC1468" s="47">
        <f>_xlfn.XLOOKUP($E1468,Main_OG!$D$1:$D$766,Main_OG!AL$1:AL$766,"")</f>
        <v>0</v>
      </c>
      <c r="AD1468" s="47">
        <f>_xlfn.XLOOKUP($E1468,Main_OG!$D$1:$D$766,Main_OG!AM$1:AM$766,"")</f>
        <v>0</v>
      </c>
    </row>
    <row r="1469" spans="1:30" x14ac:dyDescent="0.35">
      <c r="A1469" s="36" t="s">
        <v>2564</v>
      </c>
      <c r="B1469" s="45" t="s">
        <v>705</v>
      </c>
      <c r="C1469" s="45" t="s">
        <v>4454</v>
      </c>
      <c r="D1469" s="36" t="s">
        <v>2564</v>
      </c>
      <c r="E1469" s="36" t="str">
        <f t="shared" si="66"/>
        <v>2009_HI</v>
      </c>
      <c r="F1469" s="45">
        <v>2009</v>
      </c>
      <c r="G1469" s="45">
        <f>_xlfn.XLOOKUP(I1469,Main_OG!$B$1:$B$766,Main_OG!$O$1:$O$766,"")</f>
        <v>0</v>
      </c>
      <c r="H1469" s="45">
        <f>_xlfn.XLOOKUP(E1469,Main_OG!$D$1:$D$766,Main_OG!$J$1:$J$766,"")</f>
        <v>0</v>
      </c>
      <c r="I1469" s="45" t="s">
        <v>705</v>
      </c>
      <c r="J1469" s="45" t="str">
        <f t="shared" si="67"/>
        <v>Maui Electric Co Ltd_HI</v>
      </c>
      <c r="K1469" s="45" t="str">
        <f t="shared" si="68"/>
        <v>Maui Electric Co Ltd_HI</v>
      </c>
      <c r="L1469" s="45" t="s">
        <v>2568</v>
      </c>
      <c r="M1469" s="45">
        <v>0</v>
      </c>
      <c r="N1469" s="45">
        <v>9935</v>
      </c>
      <c r="O1469" s="45">
        <v>138</v>
      </c>
      <c r="P1469" s="45">
        <v>57037</v>
      </c>
      <c r="Q1469" s="45">
        <v>0</v>
      </c>
      <c r="R1469" s="45">
        <v>382014</v>
      </c>
      <c r="S1469" s="45">
        <v>382286</v>
      </c>
      <c r="T1469" s="45">
        <v>427943</v>
      </c>
      <c r="U1469" s="45">
        <v>0</v>
      </c>
      <c r="V1469" s="45">
        <v>26.14</v>
      </c>
      <c r="W1469" s="45">
        <v>22.46</v>
      </c>
      <c r="X1469" s="45">
        <v>25.87</v>
      </c>
      <c r="Y1469" s="46">
        <v>74118.5</v>
      </c>
      <c r="Z1469" s="46">
        <v>55036.433044210477</v>
      </c>
      <c r="AA1469" s="47">
        <f>_xlfn.XLOOKUP($E1469,Main_OG!$D$1:$D$766,Main_OG!AJ$1:AJ$766,"")</f>
        <v>1326342</v>
      </c>
      <c r="AB1469" s="47">
        <f>_xlfn.XLOOKUP($E1469,Main_OG!$D$1:$D$766,Main_OG!AK$1:AK$766,"")</f>
        <v>25479554</v>
      </c>
      <c r="AC1469" s="47">
        <f>_xlfn.XLOOKUP($E1469,Main_OG!$D$1:$D$766,Main_OG!AL$1:AL$766,"")</f>
        <v>0</v>
      </c>
      <c r="AD1469" s="47">
        <f>_xlfn.XLOOKUP($E1469,Main_OG!$D$1:$D$766,Main_OG!AM$1:AM$766,"")</f>
        <v>0</v>
      </c>
    </row>
    <row r="1470" spans="1:30" x14ac:dyDescent="0.35">
      <c r="A1470" s="36" t="s">
        <v>2564</v>
      </c>
      <c r="B1470" s="45" t="s">
        <v>705</v>
      </c>
      <c r="C1470" s="45" t="s">
        <v>4454</v>
      </c>
      <c r="D1470" s="36" t="s">
        <v>2564</v>
      </c>
      <c r="E1470" s="36" t="str">
        <f t="shared" si="66"/>
        <v>2010_HI</v>
      </c>
      <c r="F1470" s="45">
        <v>2010</v>
      </c>
      <c r="G1470" s="45">
        <f>_xlfn.XLOOKUP(I1470,Main_OG!$B$1:$B$766,Main_OG!$O$1:$O$766,"")</f>
        <v>0</v>
      </c>
      <c r="H1470" s="45">
        <f>_xlfn.XLOOKUP(E1470,Main_OG!$D$1:$D$766,Main_OG!$J$1:$J$766,"")</f>
        <v>0</v>
      </c>
      <c r="I1470" s="45" t="s">
        <v>705</v>
      </c>
      <c r="J1470" s="45" t="str">
        <f t="shared" si="67"/>
        <v>Maui Electric Co Ltd_HI</v>
      </c>
      <c r="K1470" s="45" t="str">
        <f t="shared" si="68"/>
        <v>Maui Electric Co Ltd_HI</v>
      </c>
      <c r="L1470" s="45" t="s">
        <v>2569</v>
      </c>
      <c r="M1470" s="45">
        <v>0</v>
      </c>
      <c r="N1470" s="45">
        <v>9796</v>
      </c>
      <c r="O1470" s="45">
        <v>142</v>
      </c>
      <c r="P1470" s="45">
        <v>57452</v>
      </c>
      <c r="Q1470" s="45">
        <v>0</v>
      </c>
      <c r="R1470" s="45">
        <v>378061</v>
      </c>
      <c r="S1470" s="45">
        <v>390172</v>
      </c>
      <c r="T1470" s="45">
        <v>423326</v>
      </c>
      <c r="U1470" s="45">
        <v>0</v>
      </c>
      <c r="V1470" s="45">
        <v>30.25</v>
      </c>
      <c r="W1470" s="45">
        <v>26.45</v>
      </c>
      <c r="X1470" s="45">
        <v>29.77</v>
      </c>
      <c r="Y1470" s="46">
        <v>76130.2</v>
      </c>
      <c r="Z1470" s="46">
        <v>55813.765942035359</v>
      </c>
      <c r="AA1470" s="47">
        <f>_xlfn.XLOOKUP($E1470,Main_OG!$D$1:$D$766,Main_OG!AJ$1:AJ$766,"")</f>
        <v>1466960</v>
      </c>
      <c r="AB1470" s="47">
        <f>_xlfn.XLOOKUP($E1470,Main_OG!$D$1:$D$766,Main_OG!AK$1:AK$766,"")</f>
        <v>24669198</v>
      </c>
      <c r="AC1470" s="47">
        <f>_xlfn.XLOOKUP($E1470,Main_OG!$D$1:$D$766,Main_OG!AL$1:AL$766,"")</f>
        <v>0</v>
      </c>
      <c r="AD1470" s="47">
        <f>_xlfn.XLOOKUP($E1470,Main_OG!$D$1:$D$766,Main_OG!AM$1:AM$766,"")</f>
        <v>0</v>
      </c>
    </row>
    <row r="1471" spans="1:30" x14ac:dyDescent="0.35">
      <c r="A1471" s="36" t="s">
        <v>2564</v>
      </c>
      <c r="B1471" s="45" t="s">
        <v>705</v>
      </c>
      <c r="C1471" s="45" t="s">
        <v>4454</v>
      </c>
      <c r="D1471" s="36" t="s">
        <v>2564</v>
      </c>
      <c r="E1471" s="36" t="str">
        <f t="shared" si="66"/>
        <v>2011_HI</v>
      </c>
      <c r="F1471" s="45">
        <v>2011</v>
      </c>
      <c r="G1471" s="45">
        <f>_xlfn.XLOOKUP(I1471,Main_OG!$B$1:$B$766,Main_OG!$O$1:$O$766,"")</f>
        <v>0</v>
      </c>
      <c r="H1471" s="45">
        <f>_xlfn.XLOOKUP(E1471,Main_OG!$D$1:$D$766,Main_OG!$J$1:$J$766,"")</f>
        <v>0</v>
      </c>
      <c r="I1471" s="45" t="s">
        <v>705</v>
      </c>
      <c r="J1471" s="45" t="str">
        <f t="shared" si="67"/>
        <v>Maui Electric Co Ltd_HI</v>
      </c>
      <c r="K1471" s="45" t="str">
        <f t="shared" si="68"/>
        <v>Maui Electric Co Ltd_HI</v>
      </c>
      <c r="L1471" s="45" t="s">
        <v>2570</v>
      </c>
      <c r="M1471" s="45">
        <v>0</v>
      </c>
      <c r="N1471" s="45">
        <v>9773</v>
      </c>
      <c r="O1471" s="45">
        <v>138</v>
      </c>
      <c r="P1471" s="45">
        <v>58082</v>
      </c>
      <c r="Q1471" s="45">
        <v>0</v>
      </c>
      <c r="R1471" s="45">
        <v>379140</v>
      </c>
      <c r="S1471" s="45">
        <v>383959</v>
      </c>
      <c r="T1471" s="45">
        <v>417926</v>
      </c>
      <c r="U1471" s="45">
        <v>0</v>
      </c>
      <c r="V1471" s="45">
        <v>36.770000000000003</v>
      </c>
      <c r="W1471" s="45">
        <v>33.1</v>
      </c>
      <c r="X1471" s="45">
        <v>36.119999999999997</v>
      </c>
      <c r="Y1471" s="46">
        <v>77174.2</v>
      </c>
      <c r="Z1471" s="46">
        <v>55941.088548394342</v>
      </c>
      <c r="AA1471" s="47">
        <f>_xlfn.XLOOKUP($E1471,Main_OG!$D$1:$D$766,Main_OG!AJ$1:AJ$766,"")</f>
        <v>1418880</v>
      </c>
      <c r="AB1471" s="47">
        <f>_xlfn.XLOOKUP($E1471,Main_OG!$D$1:$D$766,Main_OG!AK$1:AK$766,"")</f>
        <v>24179598</v>
      </c>
      <c r="AC1471" s="47">
        <f>_xlfn.XLOOKUP($E1471,Main_OG!$D$1:$D$766,Main_OG!AL$1:AL$766,"")</f>
        <v>0</v>
      </c>
      <c r="AD1471" s="47">
        <f>_xlfn.XLOOKUP($E1471,Main_OG!$D$1:$D$766,Main_OG!AM$1:AM$766,"")</f>
        <v>0</v>
      </c>
    </row>
    <row r="1472" spans="1:30" x14ac:dyDescent="0.35">
      <c r="A1472" s="36" t="s">
        <v>2564</v>
      </c>
      <c r="B1472" s="45" t="s">
        <v>705</v>
      </c>
      <c r="C1472" s="45" t="s">
        <v>4454</v>
      </c>
      <c r="D1472" s="36" t="s">
        <v>2564</v>
      </c>
      <c r="E1472" s="36" t="str">
        <f t="shared" si="66"/>
        <v>2012_HI</v>
      </c>
      <c r="F1472" s="45">
        <v>2012</v>
      </c>
      <c r="G1472" s="45">
        <f>_xlfn.XLOOKUP(I1472,Main_OG!$B$1:$B$766,Main_OG!$O$1:$O$766,"")</f>
        <v>0</v>
      </c>
      <c r="H1472" s="45">
        <f>_xlfn.XLOOKUP(E1472,Main_OG!$D$1:$D$766,Main_OG!$J$1:$J$766,"")</f>
        <v>0</v>
      </c>
      <c r="I1472" s="45" t="s">
        <v>705</v>
      </c>
      <c r="J1472" s="45" t="str">
        <f t="shared" si="67"/>
        <v>Maui Electric Co Ltd_HI</v>
      </c>
      <c r="K1472" s="45" t="str">
        <f t="shared" si="68"/>
        <v>Maui Electric Co Ltd_HI</v>
      </c>
      <c r="L1472" s="45" t="s">
        <v>2571</v>
      </c>
      <c r="M1472" s="45">
        <v>0</v>
      </c>
      <c r="N1472" s="45">
        <v>9817</v>
      </c>
      <c r="O1472" s="45">
        <v>134</v>
      </c>
      <c r="P1472" s="45">
        <v>58610</v>
      </c>
      <c r="Q1472" s="45">
        <v>0</v>
      </c>
      <c r="R1472" s="45">
        <v>374103</v>
      </c>
      <c r="S1472" s="45">
        <v>375384</v>
      </c>
      <c r="T1472" s="45">
        <v>395345</v>
      </c>
      <c r="U1472" s="45">
        <v>0</v>
      </c>
      <c r="V1472" s="45">
        <v>39.594496999999997</v>
      </c>
      <c r="W1472" s="45">
        <v>35.776111999999998</v>
      </c>
      <c r="X1472" s="45">
        <v>39.058062999999997</v>
      </c>
      <c r="Y1472" s="46">
        <v>78694</v>
      </c>
      <c r="Z1472" s="46">
        <v>56403.423454288597</v>
      </c>
      <c r="AA1472" s="47">
        <f>_xlfn.XLOOKUP($E1472,Main_OG!$D$1:$D$766,Main_OG!AJ$1:AJ$766,"")</f>
        <v>1513452</v>
      </c>
      <c r="AB1472" s="47">
        <f>_xlfn.XLOOKUP($E1472,Main_OG!$D$1:$D$766,Main_OG!AK$1:AK$766,"")</f>
        <v>22399890</v>
      </c>
      <c r="AC1472" s="47">
        <f>_xlfn.XLOOKUP($E1472,Main_OG!$D$1:$D$766,Main_OG!AL$1:AL$766,"")</f>
        <v>0</v>
      </c>
      <c r="AD1472" s="47">
        <f>_xlfn.XLOOKUP($E1472,Main_OG!$D$1:$D$766,Main_OG!AM$1:AM$766,"")</f>
        <v>0</v>
      </c>
    </row>
    <row r="1473" spans="1:30" x14ac:dyDescent="0.35">
      <c r="A1473" s="36" t="s">
        <v>2564</v>
      </c>
      <c r="B1473" s="45" t="s">
        <v>705</v>
      </c>
      <c r="C1473" s="45" t="s">
        <v>4454</v>
      </c>
      <c r="D1473" s="36" t="s">
        <v>2564</v>
      </c>
      <c r="E1473" s="36" t="str">
        <f t="shared" si="66"/>
        <v>2013_HI</v>
      </c>
      <c r="F1473" s="45">
        <v>2013</v>
      </c>
      <c r="G1473" s="45">
        <f>_xlfn.XLOOKUP(I1473,Main_OG!$B$1:$B$766,Main_OG!$O$1:$O$766,"")</f>
        <v>0</v>
      </c>
      <c r="H1473" s="45">
        <f>_xlfn.XLOOKUP(E1473,Main_OG!$D$1:$D$766,Main_OG!$J$1:$J$766,"")</f>
        <v>0</v>
      </c>
      <c r="I1473" s="45" t="s">
        <v>705</v>
      </c>
      <c r="J1473" s="45" t="str">
        <f t="shared" si="67"/>
        <v>Maui Electric Co Ltd_HI</v>
      </c>
      <c r="K1473" s="45" t="str">
        <f t="shared" si="68"/>
        <v>Maui Electric Co Ltd_HI</v>
      </c>
      <c r="L1473" s="45" t="s">
        <v>2572</v>
      </c>
      <c r="M1473" s="45">
        <v>0</v>
      </c>
      <c r="N1473" s="45">
        <v>9960</v>
      </c>
      <c r="O1473" s="45">
        <v>133</v>
      </c>
      <c r="P1473" s="45">
        <v>59191</v>
      </c>
      <c r="Q1473" s="45">
        <v>0</v>
      </c>
      <c r="R1473" s="45">
        <v>379461</v>
      </c>
      <c r="S1473" s="45">
        <v>367503</v>
      </c>
      <c r="T1473" s="45">
        <v>387909</v>
      </c>
      <c r="U1473" s="45">
        <v>0</v>
      </c>
      <c r="V1473" s="45">
        <v>39.170006999999998</v>
      </c>
      <c r="W1473" s="45">
        <v>35.407601999999997</v>
      </c>
      <c r="X1473" s="45">
        <v>38.880614000000001</v>
      </c>
      <c r="Y1473" s="46">
        <v>80534.899999999994</v>
      </c>
      <c r="Z1473" s="46">
        <v>57164.709239350319</v>
      </c>
      <c r="AA1473" s="47">
        <f>_xlfn.XLOOKUP($E1473,Main_OG!$D$1:$D$766,Main_OG!AJ$1:AJ$766,"")</f>
        <v>1402026</v>
      </c>
      <c r="AB1473" s="47">
        <f>_xlfn.XLOOKUP($E1473,Main_OG!$D$1:$D$766,Main_OG!AK$1:AK$766,"")</f>
        <v>21530502</v>
      </c>
      <c r="AC1473" s="47">
        <f>_xlfn.XLOOKUP($E1473,Main_OG!$D$1:$D$766,Main_OG!AL$1:AL$766,"")</f>
        <v>0</v>
      </c>
      <c r="AD1473" s="47">
        <f>_xlfn.XLOOKUP($E1473,Main_OG!$D$1:$D$766,Main_OG!AM$1:AM$766,"")</f>
        <v>0</v>
      </c>
    </row>
    <row r="1474" spans="1:30" x14ac:dyDescent="0.35">
      <c r="A1474" s="36" t="s">
        <v>2564</v>
      </c>
      <c r="B1474" s="45" t="s">
        <v>705</v>
      </c>
      <c r="C1474" s="45" t="s">
        <v>4454</v>
      </c>
      <c r="D1474" s="36" t="s">
        <v>2564</v>
      </c>
      <c r="E1474" s="36" t="str">
        <f t="shared" ref="E1474:E1537" si="69">_xlfn.CONCAT(F1474,"_",I1474)</f>
        <v>2014_HI</v>
      </c>
      <c r="F1474" s="45">
        <v>2014</v>
      </c>
      <c r="G1474" s="45">
        <f>_xlfn.XLOOKUP(I1474,Main_OG!$B$1:$B$766,Main_OG!$O$1:$O$766,"")</f>
        <v>0</v>
      </c>
      <c r="H1474" s="45">
        <f>_xlfn.XLOOKUP(E1474,Main_OG!$D$1:$D$766,Main_OG!$J$1:$J$766,"")</f>
        <v>0</v>
      </c>
      <c r="I1474" s="45" t="s">
        <v>705</v>
      </c>
      <c r="J1474" s="45" t="str">
        <f t="shared" ref="J1474:J1537" si="70">_xlfn.CONCAT(A1474,"_",B1474)</f>
        <v>Maui Electric Co Ltd_HI</v>
      </c>
      <c r="K1474" s="45" t="str">
        <f t="shared" ref="K1474:K1537" si="71">_xlfn.CONCAT(D1474,"_",B1474)</f>
        <v>Maui Electric Co Ltd_HI</v>
      </c>
      <c r="L1474" s="45" t="s">
        <v>2573</v>
      </c>
      <c r="M1474" s="45">
        <v>0</v>
      </c>
      <c r="N1474" s="45">
        <v>10059</v>
      </c>
      <c r="O1474" s="45">
        <v>136</v>
      </c>
      <c r="P1474" s="45">
        <v>59609</v>
      </c>
      <c r="Q1474" s="45">
        <v>0</v>
      </c>
      <c r="R1474" s="45">
        <v>373947</v>
      </c>
      <c r="S1474" s="45">
        <v>376130</v>
      </c>
      <c r="T1474" s="45">
        <v>381979</v>
      </c>
      <c r="U1474" s="45">
        <v>0</v>
      </c>
      <c r="V1474" s="45">
        <v>38.535167000000001</v>
      </c>
      <c r="W1474" s="45">
        <v>34.720149999999997</v>
      </c>
      <c r="X1474" s="45">
        <v>38.232546999999997</v>
      </c>
      <c r="Y1474" s="46">
        <v>81304.899999999994</v>
      </c>
      <c r="Z1474" s="46">
        <v>57445.693069132045</v>
      </c>
      <c r="AA1474" s="47">
        <f>_xlfn.XLOOKUP($E1474,Main_OG!$D$1:$D$766,Main_OG!AJ$1:AJ$766,"")</f>
        <v>1487786</v>
      </c>
      <c r="AB1474" s="47">
        <f>_xlfn.XLOOKUP($E1474,Main_OG!$D$1:$D$766,Main_OG!AK$1:AK$766,"")</f>
        <v>20776198</v>
      </c>
      <c r="AC1474" s="47">
        <f>_xlfn.XLOOKUP($E1474,Main_OG!$D$1:$D$766,Main_OG!AL$1:AL$766,"")</f>
        <v>0</v>
      </c>
      <c r="AD1474" s="47">
        <f>_xlfn.XLOOKUP($E1474,Main_OG!$D$1:$D$766,Main_OG!AM$1:AM$766,"")</f>
        <v>0</v>
      </c>
    </row>
    <row r="1475" spans="1:30" x14ac:dyDescent="0.35">
      <c r="A1475" s="36" t="s">
        <v>2564</v>
      </c>
      <c r="B1475" s="45" t="s">
        <v>705</v>
      </c>
      <c r="C1475" s="45" t="s">
        <v>4454</v>
      </c>
      <c r="D1475" s="36" t="s">
        <v>2564</v>
      </c>
      <c r="E1475" s="36" t="str">
        <f t="shared" si="69"/>
        <v>2015_HI</v>
      </c>
      <c r="F1475" s="45">
        <v>2015</v>
      </c>
      <c r="G1475" s="45">
        <f>_xlfn.XLOOKUP(I1475,Main_OG!$B$1:$B$766,Main_OG!$O$1:$O$766,"")</f>
        <v>0</v>
      </c>
      <c r="H1475" s="45">
        <f>_xlfn.XLOOKUP(E1475,Main_OG!$D$1:$D$766,Main_OG!$J$1:$J$766,"")</f>
        <v>0</v>
      </c>
      <c r="I1475" s="45" t="s">
        <v>705</v>
      </c>
      <c r="J1475" s="45" t="str">
        <f t="shared" si="70"/>
        <v>Maui Electric Co Ltd_HI</v>
      </c>
      <c r="K1475" s="45" t="str">
        <f t="shared" si="71"/>
        <v>Maui Electric Co Ltd_HI</v>
      </c>
      <c r="L1475" s="45" t="s">
        <v>2574</v>
      </c>
      <c r="M1475" s="45">
        <v>0</v>
      </c>
      <c r="N1475" s="45">
        <v>10126</v>
      </c>
      <c r="O1475" s="45">
        <v>139</v>
      </c>
      <c r="P1475" s="45">
        <v>60019</v>
      </c>
      <c r="Q1475" s="45">
        <v>0</v>
      </c>
      <c r="R1475" s="45">
        <v>373752</v>
      </c>
      <c r="S1475" s="45">
        <v>382711</v>
      </c>
      <c r="T1475" s="45">
        <v>381167</v>
      </c>
      <c r="U1475" s="45">
        <v>0</v>
      </c>
      <c r="V1475" s="45">
        <v>31.567671000000001</v>
      </c>
      <c r="W1475" s="45">
        <v>27.764188000000001</v>
      </c>
      <c r="X1475" s="45">
        <v>31.346050000000002</v>
      </c>
      <c r="Y1475" s="46">
        <v>83857.600000000006</v>
      </c>
      <c r="Z1475" s="46">
        <v>58930.188988186215</v>
      </c>
      <c r="AA1475" s="47">
        <f>_xlfn.XLOOKUP($E1475,Main_OG!$D$1:$D$766,Main_OG!AJ$1:AJ$766,"")</f>
        <v>1306514</v>
      </c>
      <c r="AB1475" s="47">
        <f>_xlfn.XLOOKUP($E1475,Main_OG!$D$1:$D$766,Main_OG!AK$1:AK$766,"")</f>
        <v>21020024</v>
      </c>
      <c r="AC1475" s="47">
        <f>_xlfn.XLOOKUP($E1475,Main_OG!$D$1:$D$766,Main_OG!AL$1:AL$766,"")</f>
        <v>0</v>
      </c>
      <c r="AD1475" s="47">
        <f>_xlfn.XLOOKUP($E1475,Main_OG!$D$1:$D$766,Main_OG!AM$1:AM$766,"")</f>
        <v>0</v>
      </c>
    </row>
    <row r="1476" spans="1:30" x14ac:dyDescent="0.35">
      <c r="A1476" s="36" t="s">
        <v>2564</v>
      </c>
      <c r="B1476" s="45" t="s">
        <v>705</v>
      </c>
      <c r="C1476" s="45" t="s">
        <v>4454</v>
      </c>
      <c r="D1476" s="36" t="s">
        <v>2564</v>
      </c>
      <c r="E1476" s="36" t="str">
        <f t="shared" si="69"/>
        <v>2016_HI</v>
      </c>
      <c r="F1476" s="45">
        <v>2016</v>
      </c>
      <c r="G1476" s="45">
        <f>_xlfn.XLOOKUP(I1476,Main_OG!$B$1:$B$766,Main_OG!$O$1:$O$766,"")</f>
        <v>0</v>
      </c>
      <c r="H1476" s="45">
        <f>_xlfn.XLOOKUP(E1476,Main_OG!$D$1:$D$766,Main_OG!$J$1:$J$766,"")</f>
        <v>0</v>
      </c>
      <c r="I1476" s="45" t="s">
        <v>705</v>
      </c>
      <c r="J1476" s="45" t="str">
        <f t="shared" si="70"/>
        <v>Maui Electric Co Ltd_HI</v>
      </c>
      <c r="K1476" s="45" t="str">
        <f t="shared" si="71"/>
        <v>Maui Electric Co Ltd_HI</v>
      </c>
      <c r="L1476" s="45" t="s">
        <v>2575</v>
      </c>
      <c r="M1476" s="45">
        <v>0</v>
      </c>
      <c r="N1476" s="45">
        <v>10186</v>
      </c>
      <c r="O1476" s="45">
        <v>149</v>
      </c>
      <c r="P1476" s="45">
        <v>60389</v>
      </c>
      <c r="Q1476" s="45">
        <v>0</v>
      </c>
      <c r="R1476" s="45">
        <v>363851</v>
      </c>
      <c r="S1476" s="45">
        <v>387536</v>
      </c>
      <c r="T1476" s="45">
        <v>366355</v>
      </c>
      <c r="U1476" s="45">
        <v>0</v>
      </c>
      <c r="V1476" s="45">
        <v>28.725356999999999</v>
      </c>
      <c r="W1476" s="45">
        <v>25.052976000000001</v>
      </c>
      <c r="X1476" s="45">
        <v>28.704426000000002</v>
      </c>
      <c r="Y1476" s="46">
        <v>85670.399999999994</v>
      </c>
      <c r="Z1476" s="46">
        <v>59956.119631740832</v>
      </c>
      <c r="AA1476" s="47">
        <f>_xlfn.XLOOKUP($E1476,Main_OG!$D$1:$D$766,Main_OG!AJ$1:AJ$766,"")</f>
        <v>1558372</v>
      </c>
      <c r="AB1476" s="47">
        <f>_xlfn.XLOOKUP($E1476,Main_OG!$D$1:$D$766,Main_OG!AK$1:AK$766,"")</f>
        <v>21593402</v>
      </c>
      <c r="AC1476" s="47">
        <f>_xlfn.XLOOKUP($E1476,Main_OG!$D$1:$D$766,Main_OG!AL$1:AL$766,"")</f>
        <v>0</v>
      </c>
      <c r="AD1476" s="47">
        <f>_xlfn.XLOOKUP($E1476,Main_OG!$D$1:$D$766,Main_OG!AM$1:AM$766,"")</f>
        <v>0</v>
      </c>
    </row>
    <row r="1477" spans="1:30" x14ac:dyDescent="0.35">
      <c r="A1477" s="36" t="s">
        <v>2564</v>
      </c>
      <c r="B1477" s="45" t="s">
        <v>705</v>
      </c>
      <c r="C1477" s="45" t="s">
        <v>4454</v>
      </c>
      <c r="D1477" s="36" t="s">
        <v>2564</v>
      </c>
      <c r="E1477" s="36" t="str">
        <f t="shared" si="69"/>
        <v>2017_HI</v>
      </c>
      <c r="F1477" s="45">
        <v>2017</v>
      </c>
      <c r="G1477" s="45">
        <f>_xlfn.XLOOKUP(I1477,Main_OG!$B$1:$B$766,Main_OG!$O$1:$O$766,"")</f>
        <v>0</v>
      </c>
      <c r="H1477" s="45">
        <f>_xlfn.XLOOKUP(E1477,Main_OG!$D$1:$D$766,Main_OG!$J$1:$J$766,"")</f>
        <v>0</v>
      </c>
      <c r="I1477" s="45" t="s">
        <v>705</v>
      </c>
      <c r="J1477" s="45" t="str">
        <f t="shared" si="70"/>
        <v>Maui Electric Co Ltd_HI</v>
      </c>
      <c r="K1477" s="45" t="str">
        <f t="shared" si="71"/>
        <v>Maui Electric Co Ltd_HI</v>
      </c>
      <c r="L1477" s="45" t="s">
        <v>2576</v>
      </c>
      <c r="M1477" s="45">
        <v>0</v>
      </c>
      <c r="N1477" s="45">
        <v>10271</v>
      </c>
      <c r="O1477" s="45">
        <v>138</v>
      </c>
      <c r="P1477" s="45">
        <v>60618</v>
      </c>
      <c r="Q1477" s="45">
        <v>0</v>
      </c>
      <c r="R1477" s="45">
        <v>362333</v>
      </c>
      <c r="S1477" s="45">
        <v>368761</v>
      </c>
      <c r="T1477" s="45">
        <v>363692</v>
      </c>
      <c r="U1477" s="45">
        <v>0</v>
      </c>
      <c r="V1477" s="45">
        <v>30.790488</v>
      </c>
      <c r="W1477" s="45">
        <v>27.109428999999999</v>
      </c>
      <c r="X1477" s="45">
        <v>30.891110999999999</v>
      </c>
      <c r="Y1477" s="46">
        <v>87436.4</v>
      </c>
      <c r="Z1477" s="46">
        <v>61326.040863734015</v>
      </c>
      <c r="AA1477" s="47">
        <f>_xlfn.XLOOKUP($E1477,Main_OG!$D$1:$D$766,Main_OG!AJ$1:AJ$766,"")</f>
        <v>1518036</v>
      </c>
      <c r="AB1477" s="47">
        <f>_xlfn.XLOOKUP($E1477,Main_OG!$D$1:$D$766,Main_OG!AK$1:AK$766,"")</f>
        <v>21718114</v>
      </c>
      <c r="AC1477" s="47">
        <f>_xlfn.XLOOKUP($E1477,Main_OG!$D$1:$D$766,Main_OG!AL$1:AL$766,"")</f>
        <v>0</v>
      </c>
      <c r="AD1477" s="47">
        <f>_xlfn.XLOOKUP($E1477,Main_OG!$D$1:$D$766,Main_OG!AM$1:AM$766,"")</f>
        <v>0</v>
      </c>
    </row>
    <row r="1478" spans="1:30" x14ac:dyDescent="0.35">
      <c r="A1478" s="36" t="s">
        <v>2564</v>
      </c>
      <c r="B1478" s="45" t="s">
        <v>705</v>
      </c>
      <c r="C1478" s="45" t="s">
        <v>4454</v>
      </c>
      <c r="D1478" s="36" t="s">
        <v>2564</v>
      </c>
      <c r="E1478" s="36" t="str">
        <f t="shared" si="69"/>
        <v>2018_HI</v>
      </c>
      <c r="F1478" s="45">
        <v>2018</v>
      </c>
      <c r="G1478" s="45">
        <f>_xlfn.XLOOKUP(I1478,Main_OG!$B$1:$B$766,Main_OG!$O$1:$O$766,"")</f>
        <v>0</v>
      </c>
      <c r="H1478" s="45">
        <f>_xlfn.XLOOKUP(E1478,Main_OG!$D$1:$D$766,Main_OG!$J$1:$J$766,"")</f>
        <v>0</v>
      </c>
      <c r="I1478" s="45" t="s">
        <v>705</v>
      </c>
      <c r="J1478" s="45" t="str">
        <f t="shared" si="70"/>
        <v>Maui Electric Co Ltd_HI</v>
      </c>
      <c r="K1478" s="45" t="str">
        <f t="shared" si="71"/>
        <v>Maui Electric Co Ltd_HI</v>
      </c>
      <c r="L1478" s="45" t="s">
        <v>2577</v>
      </c>
      <c r="M1478" s="45">
        <v>0</v>
      </c>
      <c r="N1478" s="45">
        <v>10304</v>
      </c>
      <c r="O1478" s="45">
        <v>144</v>
      </c>
      <c r="P1478" s="45">
        <v>61201</v>
      </c>
      <c r="Q1478" s="45">
        <v>0</v>
      </c>
      <c r="R1478" s="45">
        <v>349118</v>
      </c>
      <c r="S1478" s="45">
        <v>366879</v>
      </c>
      <c r="T1478" s="45">
        <v>383022</v>
      </c>
      <c r="U1478" s="45">
        <v>0</v>
      </c>
      <c r="V1478" s="45">
        <v>34.641497000000001</v>
      </c>
      <c r="W1478" s="45">
        <v>30.800809000000001</v>
      </c>
      <c r="X1478" s="45">
        <v>34.208373999999999</v>
      </c>
      <c r="Y1478" s="46">
        <v>88836.4</v>
      </c>
      <c r="Z1478" s="46">
        <v>62424.478357840831</v>
      </c>
      <c r="AA1478" s="47">
        <f>_xlfn.XLOOKUP($E1478,Main_OG!$D$1:$D$766,Main_OG!AJ$1:AJ$766,"")</f>
        <v>1468702</v>
      </c>
      <c r="AB1478" s="47">
        <f>_xlfn.XLOOKUP($E1478,Main_OG!$D$1:$D$766,Main_OG!AK$1:AK$766,"")</f>
        <v>22195406</v>
      </c>
      <c r="AC1478" s="47">
        <f>_xlfn.XLOOKUP($E1478,Main_OG!$D$1:$D$766,Main_OG!AL$1:AL$766,"")</f>
        <v>0</v>
      </c>
      <c r="AD1478" s="47">
        <f>_xlfn.XLOOKUP($E1478,Main_OG!$D$1:$D$766,Main_OG!AM$1:AM$766,"")</f>
        <v>0</v>
      </c>
    </row>
    <row r="1479" spans="1:30" x14ac:dyDescent="0.35">
      <c r="A1479" s="36" t="s">
        <v>2564</v>
      </c>
      <c r="B1479" s="45" t="s">
        <v>705</v>
      </c>
      <c r="C1479" s="45" t="s">
        <v>4454</v>
      </c>
      <c r="D1479" s="36" t="s">
        <v>2564</v>
      </c>
      <c r="E1479" s="36" t="str">
        <f t="shared" si="69"/>
        <v>2019_HI</v>
      </c>
      <c r="F1479" s="45">
        <v>2019</v>
      </c>
      <c r="G1479" s="45">
        <f>_xlfn.XLOOKUP(I1479,Main_OG!$B$1:$B$766,Main_OG!$O$1:$O$766,"")</f>
        <v>0</v>
      </c>
      <c r="H1479" s="45">
        <f>_xlfn.XLOOKUP(E1479,Main_OG!$D$1:$D$766,Main_OG!$J$1:$J$766,"")</f>
        <v>0</v>
      </c>
      <c r="I1479" s="45" t="s">
        <v>705</v>
      </c>
      <c r="J1479" s="45" t="str">
        <f t="shared" si="70"/>
        <v>Maui Electric Co Ltd_HI</v>
      </c>
      <c r="K1479" s="45" t="str">
        <f t="shared" si="71"/>
        <v>Maui Electric Co Ltd_HI</v>
      </c>
      <c r="L1479" s="45" t="s">
        <v>2578</v>
      </c>
      <c r="M1479" s="45">
        <v>0</v>
      </c>
      <c r="N1479" s="45">
        <v>10352</v>
      </c>
      <c r="O1479" s="45">
        <v>152</v>
      </c>
      <c r="P1479" s="45">
        <v>61729</v>
      </c>
      <c r="Q1479" s="45">
        <v>0</v>
      </c>
      <c r="R1479" s="45">
        <v>348667</v>
      </c>
      <c r="S1479" s="45">
        <v>383491</v>
      </c>
      <c r="T1479" s="45">
        <v>395180</v>
      </c>
      <c r="U1479" s="45">
        <v>0</v>
      </c>
      <c r="V1479" s="45">
        <v>34.398667000000003</v>
      </c>
      <c r="W1479" s="45">
        <v>30.693470999999999</v>
      </c>
      <c r="X1479" s="45">
        <v>34.007364000000003</v>
      </c>
      <c r="Y1479" s="46">
        <v>88945.3</v>
      </c>
      <c r="Z1479" s="46">
        <v>62831.560841047882</v>
      </c>
      <c r="AA1479" s="47">
        <f>_xlfn.XLOOKUP($E1479,Main_OG!$D$1:$D$766,Main_OG!AJ$1:AJ$766,"")</f>
        <v>1433684</v>
      </c>
      <c r="AB1479" s="47">
        <f>_xlfn.XLOOKUP($E1479,Main_OG!$D$1:$D$766,Main_OG!AK$1:AK$766,"")</f>
        <v>22902532</v>
      </c>
      <c r="AC1479" s="47">
        <f>_xlfn.XLOOKUP($E1479,Main_OG!$D$1:$D$766,Main_OG!AL$1:AL$766,"")</f>
        <v>0</v>
      </c>
      <c r="AD1479" s="47">
        <f>_xlfn.XLOOKUP($E1479,Main_OG!$D$1:$D$766,Main_OG!AM$1:AM$766,"")</f>
        <v>0</v>
      </c>
    </row>
    <row r="1480" spans="1:30" x14ac:dyDescent="0.35">
      <c r="A1480" s="36" t="s">
        <v>2564</v>
      </c>
      <c r="B1480" s="45" t="s">
        <v>705</v>
      </c>
      <c r="C1480" s="45" t="s">
        <v>4454</v>
      </c>
      <c r="D1480" s="36" t="s">
        <v>2564</v>
      </c>
      <c r="E1480" s="36" t="str">
        <f t="shared" si="69"/>
        <v>2020_HI</v>
      </c>
      <c r="F1480" s="45">
        <v>2020</v>
      </c>
      <c r="G1480" s="45">
        <f>_xlfn.XLOOKUP(I1480,Main_OG!$B$1:$B$766,Main_OG!$O$1:$O$766,"")</f>
        <v>0</v>
      </c>
      <c r="H1480" s="45">
        <f>_xlfn.XLOOKUP(E1480,Main_OG!$D$1:$D$766,Main_OG!$J$1:$J$766,"")</f>
        <v>0</v>
      </c>
      <c r="I1480" s="45" t="s">
        <v>705</v>
      </c>
      <c r="J1480" s="45" t="str">
        <f t="shared" si="70"/>
        <v>Maui Electric Co Ltd_HI</v>
      </c>
      <c r="K1480" s="45" t="str">
        <f t="shared" si="71"/>
        <v>Maui Electric Co Ltd_HI</v>
      </c>
      <c r="L1480" s="45" t="s">
        <v>2579</v>
      </c>
      <c r="M1480" s="45">
        <v>0</v>
      </c>
      <c r="N1480" s="45">
        <v>10409</v>
      </c>
      <c r="O1480" s="45">
        <v>146</v>
      </c>
      <c r="P1480" s="45">
        <v>0</v>
      </c>
      <c r="Q1480" s="45">
        <v>0</v>
      </c>
      <c r="R1480" s="45">
        <v>286711</v>
      </c>
      <c r="S1480" s="45">
        <v>293737</v>
      </c>
      <c r="T1480" s="45">
        <v>0</v>
      </c>
      <c r="U1480" s="45">
        <v>0</v>
      </c>
      <c r="V1480" s="45">
        <v>34.805466000000003</v>
      </c>
      <c r="W1480" s="45">
        <v>31.169243000000002</v>
      </c>
      <c r="X1480" s="45">
        <v>0</v>
      </c>
      <c r="Y1480" s="46">
        <v>79592.5</v>
      </c>
      <c r="Z1480" s="46">
        <v>56425.091114550181</v>
      </c>
      <c r="AA1480" s="47">
        <f>_xlfn.XLOOKUP($E1480,Main_OG!$D$1:$D$766,Main_OG!AJ$1:AJ$766,"")</f>
        <v>1335736</v>
      </c>
      <c r="AB1480" s="47">
        <f>_xlfn.XLOOKUP($E1480,Main_OG!$D$1:$D$766,Main_OG!AK$1:AK$766,"")</f>
        <v>20773174</v>
      </c>
      <c r="AC1480" s="47">
        <f>_xlfn.XLOOKUP($E1480,Main_OG!$D$1:$D$766,Main_OG!AL$1:AL$766,"")</f>
        <v>0</v>
      </c>
      <c r="AD1480" s="47">
        <f>_xlfn.XLOOKUP($E1480,Main_OG!$D$1:$D$766,Main_OG!AM$1:AM$766,"")</f>
        <v>0</v>
      </c>
    </row>
    <row r="1481" spans="1:30" x14ac:dyDescent="0.35">
      <c r="A1481" s="36" t="s">
        <v>2580</v>
      </c>
      <c r="B1481" s="45" t="s">
        <v>824</v>
      </c>
      <c r="C1481" s="45" t="s">
        <v>4455</v>
      </c>
      <c r="D1481" s="36" t="s">
        <v>4514</v>
      </c>
      <c r="E1481" s="36" t="str">
        <f t="shared" si="69"/>
        <v>2006_AK</v>
      </c>
      <c r="F1481" s="45">
        <v>2006</v>
      </c>
      <c r="G1481" s="45">
        <f>_xlfn.XLOOKUP(I1481,Main_OG!$B$1:$B$766,Main_OG!$O$1:$O$766,"")</f>
        <v>0</v>
      </c>
      <c r="H1481" s="45">
        <f>_xlfn.XLOOKUP(E1481,Main_OG!$D$1:$D$766,Main_OG!$J$1:$J$766,"")</f>
        <v>0</v>
      </c>
      <c r="I1481" s="45" t="s">
        <v>824</v>
      </c>
      <c r="J1481" s="45" t="str">
        <f t="shared" si="70"/>
        <v>McGrath Light &amp; Power Co_AK</v>
      </c>
      <c r="K1481" s="45" t="str">
        <f t="shared" si="71"/>
        <v>McGrath Light Power Co_AK</v>
      </c>
      <c r="L1481" s="45" t="s">
        <v>2581</v>
      </c>
      <c r="M1481" s="45">
        <v>0</v>
      </c>
      <c r="N1481" s="45">
        <v>79</v>
      </c>
      <c r="O1481" s="45">
        <v>0</v>
      </c>
      <c r="P1481" s="45">
        <v>160</v>
      </c>
      <c r="Q1481" s="45">
        <v>0</v>
      </c>
      <c r="R1481" s="45">
        <v>634</v>
      </c>
      <c r="S1481" s="45">
        <v>0</v>
      </c>
      <c r="T1481" s="45">
        <v>272</v>
      </c>
      <c r="U1481" s="45">
        <v>0</v>
      </c>
      <c r="V1481" s="45">
        <v>34.66375068343357</v>
      </c>
      <c r="W1481" s="45">
        <v>0</v>
      </c>
      <c r="X1481" s="45">
        <v>38.202247191011232</v>
      </c>
      <c r="Y1481" s="46">
        <v>47546.2</v>
      </c>
      <c r="Z1481" s="46">
        <v>70407.314060968274</v>
      </c>
      <c r="AA1481" s="47">
        <f>_xlfn.XLOOKUP($E1481,Main_OG!$D$1:$D$766,Main_OG!AJ$1:AJ$766,"")</f>
        <v>968457.74</v>
      </c>
      <c r="AB1481" s="47">
        <f>_xlfn.XLOOKUP($E1481,Main_OG!$D$1:$D$766,Main_OG!AK$1:AK$766,"")</f>
        <v>2895506.1599999997</v>
      </c>
      <c r="AC1481" s="47">
        <f>_xlfn.XLOOKUP($E1481,Main_OG!$D$1:$D$766,Main_OG!AL$1:AL$766,"")</f>
        <v>88962825.159999996</v>
      </c>
      <c r="AD1481" s="47">
        <f>_xlfn.XLOOKUP($E1481,Main_OG!$D$1:$D$766,Main_OG!AM$1:AM$766,"")</f>
        <v>0</v>
      </c>
    </row>
    <row r="1482" spans="1:30" x14ac:dyDescent="0.35">
      <c r="A1482" s="36" t="s">
        <v>2580</v>
      </c>
      <c r="B1482" s="45" t="s">
        <v>824</v>
      </c>
      <c r="C1482" s="45" t="s">
        <v>4455</v>
      </c>
      <c r="D1482" s="36" t="s">
        <v>4514</v>
      </c>
      <c r="E1482" s="36" t="str">
        <f t="shared" si="69"/>
        <v>2007_AK</v>
      </c>
      <c r="F1482" s="45">
        <v>2007</v>
      </c>
      <c r="G1482" s="45">
        <f>_xlfn.XLOOKUP(I1482,Main_OG!$B$1:$B$766,Main_OG!$O$1:$O$766,"")</f>
        <v>0</v>
      </c>
      <c r="H1482" s="45">
        <f>_xlfn.XLOOKUP(E1482,Main_OG!$D$1:$D$766,Main_OG!$J$1:$J$766,"")</f>
        <v>0</v>
      </c>
      <c r="I1482" s="45" t="s">
        <v>824</v>
      </c>
      <c r="J1482" s="45" t="str">
        <f t="shared" si="70"/>
        <v>McGrath Light &amp; Power Co_AK</v>
      </c>
      <c r="K1482" s="45" t="str">
        <f t="shared" si="71"/>
        <v>McGrath Light Power Co_AK</v>
      </c>
      <c r="L1482" s="45" t="s">
        <v>2582</v>
      </c>
      <c r="M1482" s="45">
        <v>0</v>
      </c>
      <c r="N1482" s="45">
        <v>92</v>
      </c>
      <c r="O1482" s="45">
        <v>0</v>
      </c>
      <c r="P1482" s="45">
        <v>162</v>
      </c>
      <c r="Q1482" s="45">
        <v>0</v>
      </c>
      <c r="R1482" s="45">
        <v>622</v>
      </c>
      <c r="S1482" s="45">
        <v>0</v>
      </c>
      <c r="T1482" s="45">
        <v>278</v>
      </c>
      <c r="U1482" s="45">
        <v>0</v>
      </c>
      <c r="V1482" s="45">
        <v>34.89</v>
      </c>
      <c r="W1482" s="45">
        <v>0</v>
      </c>
      <c r="X1482" s="45">
        <v>38.19</v>
      </c>
      <c r="Y1482" s="46">
        <v>50126.7</v>
      </c>
      <c r="Z1482" s="46">
        <v>73683.227987652499</v>
      </c>
      <c r="AA1482" s="47">
        <f>_xlfn.XLOOKUP($E1482,Main_OG!$D$1:$D$766,Main_OG!AJ$1:AJ$766,"")</f>
        <v>996372</v>
      </c>
      <c r="AB1482" s="47">
        <f>_xlfn.XLOOKUP($E1482,Main_OG!$D$1:$D$766,Main_OG!AK$1:AK$766,"")</f>
        <v>3695916</v>
      </c>
      <c r="AC1482" s="47">
        <f>_xlfn.XLOOKUP($E1482,Main_OG!$D$1:$D$766,Main_OG!AL$1:AL$766,"")</f>
        <v>83891130</v>
      </c>
      <c r="AD1482" s="47">
        <f>_xlfn.XLOOKUP($E1482,Main_OG!$D$1:$D$766,Main_OG!AM$1:AM$766,"")</f>
        <v>0</v>
      </c>
    </row>
    <row r="1483" spans="1:30" x14ac:dyDescent="0.35">
      <c r="A1483" s="36" t="s">
        <v>2580</v>
      </c>
      <c r="B1483" s="45" t="s">
        <v>824</v>
      </c>
      <c r="C1483" s="45" t="s">
        <v>4455</v>
      </c>
      <c r="D1483" s="36" t="s">
        <v>4514</v>
      </c>
      <c r="E1483" s="36" t="str">
        <f t="shared" si="69"/>
        <v>2008_AK</v>
      </c>
      <c r="F1483" s="45">
        <v>2008</v>
      </c>
      <c r="G1483" s="45">
        <f>_xlfn.XLOOKUP(I1483,Main_OG!$B$1:$B$766,Main_OG!$O$1:$O$766,"")</f>
        <v>0</v>
      </c>
      <c r="H1483" s="45">
        <f>_xlfn.XLOOKUP(E1483,Main_OG!$D$1:$D$766,Main_OG!$J$1:$J$766,"")</f>
        <v>0</v>
      </c>
      <c r="I1483" s="45" t="s">
        <v>824</v>
      </c>
      <c r="J1483" s="45" t="str">
        <f t="shared" si="70"/>
        <v>McGrath Light &amp; Power Co_AK</v>
      </c>
      <c r="K1483" s="45" t="str">
        <f t="shared" si="71"/>
        <v>McGrath Light Power Co_AK</v>
      </c>
      <c r="L1483" s="45" t="s">
        <v>2583</v>
      </c>
      <c r="M1483" s="45">
        <v>0</v>
      </c>
      <c r="N1483" s="45">
        <v>125</v>
      </c>
      <c r="O1483" s="45">
        <v>0</v>
      </c>
      <c r="P1483" s="45">
        <v>139</v>
      </c>
      <c r="Q1483" s="45">
        <v>0</v>
      </c>
      <c r="R1483" s="45">
        <v>1834</v>
      </c>
      <c r="S1483" s="45">
        <v>0</v>
      </c>
      <c r="T1483" s="45">
        <v>688</v>
      </c>
      <c r="U1483" s="45">
        <v>0</v>
      </c>
      <c r="V1483" s="45">
        <v>34.950000000000003</v>
      </c>
      <c r="W1483" s="45">
        <v>0</v>
      </c>
      <c r="X1483" s="45">
        <v>38.229999999999997</v>
      </c>
      <c r="Y1483" s="46">
        <v>49926.6</v>
      </c>
      <c r="Z1483" s="46">
        <v>72625.262744470543</v>
      </c>
      <c r="AA1483" s="47">
        <f>_xlfn.XLOOKUP($E1483,Main_OG!$D$1:$D$766,Main_OG!AJ$1:AJ$766,"")</f>
        <v>994228</v>
      </c>
      <c r="AB1483" s="47">
        <f>_xlfn.XLOOKUP($E1483,Main_OG!$D$1:$D$766,Main_OG!AK$1:AK$766,"")</f>
        <v>3309288</v>
      </c>
      <c r="AC1483" s="47">
        <f>_xlfn.XLOOKUP($E1483,Main_OG!$D$1:$D$766,Main_OG!AL$1:AL$766,"")</f>
        <v>88306788</v>
      </c>
      <c r="AD1483" s="47">
        <f>_xlfn.XLOOKUP($E1483,Main_OG!$D$1:$D$766,Main_OG!AM$1:AM$766,"")</f>
        <v>0</v>
      </c>
    </row>
    <row r="1484" spans="1:30" x14ac:dyDescent="0.35">
      <c r="A1484" s="36" t="s">
        <v>2580</v>
      </c>
      <c r="B1484" s="45" t="s">
        <v>824</v>
      </c>
      <c r="C1484" s="45" t="s">
        <v>4455</v>
      </c>
      <c r="D1484" s="36" t="s">
        <v>4514</v>
      </c>
      <c r="E1484" s="36" t="str">
        <f t="shared" si="69"/>
        <v>2009_AK</v>
      </c>
      <c r="F1484" s="45">
        <v>2009</v>
      </c>
      <c r="G1484" s="45">
        <f>_xlfn.XLOOKUP(I1484,Main_OG!$B$1:$B$766,Main_OG!$O$1:$O$766,"")</f>
        <v>0</v>
      </c>
      <c r="H1484" s="45">
        <f>_xlfn.XLOOKUP(E1484,Main_OG!$D$1:$D$766,Main_OG!$J$1:$J$766,"")</f>
        <v>0</v>
      </c>
      <c r="I1484" s="45" t="s">
        <v>824</v>
      </c>
      <c r="J1484" s="45" t="str">
        <f t="shared" si="70"/>
        <v>McGrath Light &amp; Power Co_AK</v>
      </c>
      <c r="K1484" s="45" t="str">
        <f t="shared" si="71"/>
        <v>McGrath Light Power Co_AK</v>
      </c>
      <c r="L1484" s="45" t="s">
        <v>2584</v>
      </c>
      <c r="M1484" s="45">
        <v>0</v>
      </c>
      <c r="N1484" s="45">
        <v>127</v>
      </c>
      <c r="O1484" s="45">
        <v>0</v>
      </c>
      <c r="P1484" s="45">
        <v>142</v>
      </c>
      <c r="Q1484" s="45">
        <v>0</v>
      </c>
      <c r="R1484" s="45">
        <v>1880</v>
      </c>
      <c r="S1484" s="45">
        <v>0</v>
      </c>
      <c r="T1484" s="45">
        <v>637</v>
      </c>
      <c r="U1484" s="45">
        <v>0</v>
      </c>
      <c r="V1484" s="45">
        <v>35.54</v>
      </c>
      <c r="W1484" s="45">
        <v>0</v>
      </c>
      <c r="X1484" s="45">
        <v>38.340000000000003</v>
      </c>
      <c r="Y1484" s="46">
        <v>54951.9</v>
      </c>
      <c r="Z1484" s="46">
        <v>78626.832356791798</v>
      </c>
      <c r="AA1484" s="47">
        <f>_xlfn.XLOOKUP($E1484,Main_OG!$D$1:$D$766,Main_OG!AJ$1:AJ$766,"")</f>
        <v>1025918</v>
      </c>
      <c r="AB1484" s="47">
        <f>_xlfn.XLOOKUP($E1484,Main_OG!$D$1:$D$766,Main_OG!AK$1:AK$766,"")</f>
        <v>3992640</v>
      </c>
      <c r="AC1484" s="47">
        <f>_xlfn.XLOOKUP($E1484,Main_OG!$D$1:$D$766,Main_OG!AL$1:AL$766,"")</f>
        <v>77900336</v>
      </c>
      <c r="AD1484" s="47">
        <f>_xlfn.XLOOKUP($E1484,Main_OG!$D$1:$D$766,Main_OG!AM$1:AM$766,"")</f>
        <v>0</v>
      </c>
    </row>
    <row r="1485" spans="1:30" x14ac:dyDescent="0.35">
      <c r="A1485" s="36" t="s">
        <v>2580</v>
      </c>
      <c r="B1485" s="45" t="s">
        <v>824</v>
      </c>
      <c r="C1485" s="45" t="s">
        <v>4455</v>
      </c>
      <c r="D1485" s="36" t="s">
        <v>4514</v>
      </c>
      <c r="E1485" s="36" t="str">
        <f t="shared" si="69"/>
        <v>2010_AK</v>
      </c>
      <c r="F1485" s="45">
        <v>2010</v>
      </c>
      <c r="G1485" s="45">
        <f>_xlfn.XLOOKUP(I1485,Main_OG!$B$1:$B$766,Main_OG!$O$1:$O$766,"")</f>
        <v>0</v>
      </c>
      <c r="H1485" s="45">
        <f>_xlfn.XLOOKUP(E1485,Main_OG!$D$1:$D$766,Main_OG!$J$1:$J$766,"")</f>
        <v>0</v>
      </c>
      <c r="I1485" s="45" t="s">
        <v>824</v>
      </c>
      <c r="J1485" s="45" t="str">
        <f t="shared" si="70"/>
        <v>McGrath Light &amp; Power Co_AK</v>
      </c>
      <c r="K1485" s="45" t="str">
        <f t="shared" si="71"/>
        <v>McGrath Light Power Co_AK</v>
      </c>
      <c r="L1485" s="45" t="s">
        <v>2585</v>
      </c>
      <c r="M1485" s="45">
        <v>0</v>
      </c>
      <c r="N1485" s="45">
        <v>120</v>
      </c>
      <c r="O1485" s="45">
        <v>0</v>
      </c>
      <c r="P1485" s="45">
        <v>178</v>
      </c>
      <c r="Q1485" s="45">
        <v>0</v>
      </c>
      <c r="R1485" s="45">
        <v>1901</v>
      </c>
      <c r="S1485" s="45">
        <v>0</v>
      </c>
      <c r="T1485" s="45">
        <v>670</v>
      </c>
      <c r="U1485" s="45">
        <v>0</v>
      </c>
      <c r="V1485" s="45">
        <v>36.72</v>
      </c>
      <c r="W1485" s="45">
        <v>0</v>
      </c>
      <c r="X1485" s="45">
        <v>40.299999999999997</v>
      </c>
      <c r="Y1485" s="46">
        <v>53652</v>
      </c>
      <c r="Z1485" s="46">
        <v>75144.751548358356</v>
      </c>
      <c r="AA1485" s="47">
        <f>_xlfn.XLOOKUP($E1485,Main_OG!$D$1:$D$766,Main_OG!AJ$1:AJ$766,"")</f>
        <v>993000</v>
      </c>
      <c r="AB1485" s="47">
        <f>_xlfn.XLOOKUP($E1485,Main_OG!$D$1:$D$766,Main_OG!AK$1:AK$766,"")</f>
        <v>3244592</v>
      </c>
      <c r="AC1485" s="47">
        <f>_xlfn.XLOOKUP($E1485,Main_OG!$D$1:$D$766,Main_OG!AL$1:AL$766,"")</f>
        <v>81353948</v>
      </c>
      <c r="AD1485" s="47">
        <f>_xlfn.XLOOKUP($E1485,Main_OG!$D$1:$D$766,Main_OG!AM$1:AM$766,"")</f>
        <v>0</v>
      </c>
    </row>
    <row r="1486" spans="1:30" x14ac:dyDescent="0.35">
      <c r="A1486" s="36" t="s">
        <v>2580</v>
      </c>
      <c r="B1486" s="45" t="s">
        <v>824</v>
      </c>
      <c r="C1486" s="45" t="s">
        <v>4455</v>
      </c>
      <c r="D1486" s="36" t="s">
        <v>4514</v>
      </c>
      <c r="E1486" s="36" t="str">
        <f t="shared" si="69"/>
        <v>2011_AK</v>
      </c>
      <c r="F1486" s="45">
        <v>2011</v>
      </c>
      <c r="G1486" s="45">
        <f>_xlfn.XLOOKUP(I1486,Main_OG!$B$1:$B$766,Main_OG!$O$1:$O$766,"")</f>
        <v>0</v>
      </c>
      <c r="H1486" s="45">
        <f>_xlfn.XLOOKUP(E1486,Main_OG!$D$1:$D$766,Main_OG!$J$1:$J$766,"")</f>
        <v>0</v>
      </c>
      <c r="I1486" s="45" t="s">
        <v>824</v>
      </c>
      <c r="J1486" s="45" t="str">
        <f t="shared" si="70"/>
        <v>McGrath Light &amp; Power Co_AK</v>
      </c>
      <c r="K1486" s="45" t="str">
        <f t="shared" si="71"/>
        <v>McGrath Light Power Co_AK</v>
      </c>
      <c r="L1486" s="45" t="s">
        <v>2586</v>
      </c>
      <c r="M1486" s="45">
        <v>0</v>
      </c>
      <c r="N1486" s="45">
        <v>115</v>
      </c>
      <c r="O1486" s="45">
        <v>0</v>
      </c>
      <c r="P1486" s="45">
        <v>188</v>
      </c>
      <c r="Q1486" s="45">
        <v>0</v>
      </c>
      <c r="R1486" s="45">
        <v>1809</v>
      </c>
      <c r="S1486" s="45">
        <v>0</v>
      </c>
      <c r="T1486" s="45">
        <v>710</v>
      </c>
      <c r="U1486" s="45">
        <v>0</v>
      </c>
      <c r="V1486" s="45">
        <v>34.979999999999997</v>
      </c>
      <c r="W1486" s="45">
        <v>0</v>
      </c>
      <c r="X1486" s="45">
        <v>38.49</v>
      </c>
      <c r="Y1486" s="46">
        <v>54045.5</v>
      </c>
      <c r="Z1486" s="46">
        <v>74819.097140025115</v>
      </c>
      <c r="AA1486" s="47">
        <f>_xlfn.XLOOKUP($E1486,Main_OG!$D$1:$D$766,Main_OG!AJ$1:AJ$766,"")</f>
        <v>1023324</v>
      </c>
      <c r="AB1486" s="47">
        <f>_xlfn.XLOOKUP($E1486,Main_OG!$D$1:$D$766,Main_OG!AK$1:AK$766,"")</f>
        <v>3226522</v>
      </c>
      <c r="AC1486" s="47">
        <f>_xlfn.XLOOKUP($E1486,Main_OG!$D$1:$D$766,Main_OG!AL$1:AL$766,"")</f>
        <v>85181020</v>
      </c>
      <c r="AD1486" s="47">
        <f>_xlfn.XLOOKUP($E1486,Main_OG!$D$1:$D$766,Main_OG!AM$1:AM$766,"")</f>
        <v>0</v>
      </c>
    </row>
    <row r="1487" spans="1:30" x14ac:dyDescent="0.35">
      <c r="A1487" s="36" t="s">
        <v>2580</v>
      </c>
      <c r="B1487" s="45" t="s">
        <v>824</v>
      </c>
      <c r="C1487" s="45" t="s">
        <v>4455</v>
      </c>
      <c r="D1487" s="36" t="s">
        <v>4514</v>
      </c>
      <c r="E1487" s="36" t="str">
        <f t="shared" si="69"/>
        <v>2019_AK</v>
      </c>
      <c r="F1487" s="45">
        <v>2019</v>
      </c>
      <c r="G1487" s="45">
        <f>_xlfn.XLOOKUP(I1487,Main_OG!$B$1:$B$766,Main_OG!$O$1:$O$766,"")</f>
        <v>0</v>
      </c>
      <c r="H1487" s="45">
        <f>_xlfn.XLOOKUP(E1487,Main_OG!$D$1:$D$766,Main_OG!$J$1:$J$766,"")</f>
        <v>0</v>
      </c>
      <c r="I1487" s="45" t="s">
        <v>824</v>
      </c>
      <c r="J1487" s="45" t="str">
        <f t="shared" si="70"/>
        <v>McGrath Light &amp; Power Co_AK</v>
      </c>
      <c r="K1487" s="45" t="str">
        <f t="shared" si="71"/>
        <v>McGrath Light Power Co_AK</v>
      </c>
      <c r="L1487" s="45" t="s">
        <v>2587</v>
      </c>
      <c r="M1487" s="45">
        <v>0</v>
      </c>
      <c r="N1487" s="45">
        <v>105</v>
      </c>
      <c r="O1487" s="45">
        <v>0</v>
      </c>
      <c r="P1487" s="45">
        <v>192</v>
      </c>
      <c r="Q1487" s="45">
        <v>0</v>
      </c>
      <c r="R1487" s="45">
        <v>1428</v>
      </c>
      <c r="S1487" s="45">
        <v>0</v>
      </c>
      <c r="T1487" s="45">
        <v>507</v>
      </c>
      <c r="U1487" s="45">
        <v>0</v>
      </c>
      <c r="V1487" s="45">
        <v>63.039216000000003</v>
      </c>
      <c r="W1487" s="45">
        <v>0</v>
      </c>
      <c r="X1487" s="45">
        <v>78.343194999999994</v>
      </c>
      <c r="Y1487" s="46">
        <v>52325.3</v>
      </c>
      <c r="Z1487" s="46">
        <v>71326.453136096767</v>
      </c>
      <c r="AA1487" s="47">
        <f>_xlfn.XLOOKUP($E1487,Main_OG!$D$1:$D$766,Main_OG!AJ$1:AJ$766,"")</f>
        <v>1111904</v>
      </c>
      <c r="AB1487" s="47">
        <f>_xlfn.XLOOKUP($E1487,Main_OG!$D$1:$D$766,Main_OG!AK$1:AK$766,"")</f>
        <v>3216424</v>
      </c>
      <c r="AC1487" s="47">
        <f>_xlfn.XLOOKUP($E1487,Main_OG!$D$1:$D$766,Main_OG!AL$1:AL$766,"")</f>
        <v>49373842</v>
      </c>
      <c r="AD1487" s="47">
        <f>_xlfn.XLOOKUP($E1487,Main_OG!$D$1:$D$766,Main_OG!AM$1:AM$766,"")</f>
        <v>0</v>
      </c>
    </row>
    <row r="1488" spans="1:30" x14ac:dyDescent="0.35">
      <c r="A1488" s="36" t="s">
        <v>2588</v>
      </c>
      <c r="B1488" s="45" t="s">
        <v>858</v>
      </c>
      <c r="C1488" s="45" t="s">
        <v>4456</v>
      </c>
      <c r="D1488" s="36" t="s">
        <v>2588</v>
      </c>
      <c r="E1488" s="36" t="str">
        <f t="shared" si="69"/>
        <v>2006_MT</v>
      </c>
      <c r="F1488" s="45">
        <v>2006</v>
      </c>
      <c r="G1488" s="45">
        <f>_xlfn.XLOOKUP(I1488,Main_OG!$B$1:$B$766,Main_OG!$O$1:$O$766,"")</f>
        <v>0</v>
      </c>
      <c r="H1488" s="45">
        <f>_xlfn.XLOOKUP(E1488,Main_OG!$D$1:$D$766,Main_OG!$J$1:$J$766,"")</f>
        <v>0</v>
      </c>
      <c r="I1488" s="45" t="s">
        <v>858</v>
      </c>
      <c r="J1488" s="45" t="str">
        <f t="shared" si="70"/>
        <v>MDU Resources Group Inc_MT</v>
      </c>
      <c r="K1488" s="45" t="str">
        <f t="shared" si="71"/>
        <v>MDU Resources Group Inc_MT</v>
      </c>
      <c r="L1488" s="45" t="s">
        <v>2589</v>
      </c>
      <c r="M1488" s="45">
        <v>0</v>
      </c>
      <c r="N1488" s="45">
        <v>5067</v>
      </c>
      <c r="O1488" s="45">
        <v>135</v>
      </c>
      <c r="P1488" s="45">
        <v>18504</v>
      </c>
      <c r="Q1488" s="45">
        <v>0</v>
      </c>
      <c r="R1488" s="45">
        <v>12170</v>
      </c>
      <c r="S1488" s="45">
        <v>11611</v>
      </c>
      <c r="T1488" s="45">
        <v>11485</v>
      </c>
      <c r="U1488" s="45">
        <v>0</v>
      </c>
      <c r="V1488" s="45">
        <v>5.5722422666251541</v>
      </c>
      <c r="W1488" s="45">
        <v>4.3287154403650572</v>
      </c>
      <c r="X1488" s="45">
        <v>7.334580776181931</v>
      </c>
      <c r="Y1488" s="46">
        <v>40055</v>
      </c>
      <c r="Z1488" s="46">
        <v>42044.018423582856</v>
      </c>
      <c r="AA1488" s="47">
        <f>_xlfn.XLOOKUP($E1488,Main_OG!$D$1:$D$766,Main_OG!AJ$1:AJ$766,"")</f>
        <v>22604168</v>
      </c>
      <c r="AB1488" s="47">
        <f>_xlfn.XLOOKUP($E1488,Main_OG!$D$1:$D$766,Main_OG!AK$1:AK$766,"")</f>
        <v>1454021.3800000001</v>
      </c>
      <c r="AC1488" s="47">
        <f>_xlfn.XLOOKUP($E1488,Main_OG!$D$1:$D$766,Main_OG!AL$1:AL$766,"")</f>
        <v>1245377.7799999998</v>
      </c>
      <c r="AD1488" s="47">
        <f>_xlfn.XLOOKUP($E1488,Main_OG!$D$1:$D$766,Main_OG!AM$1:AM$766,"")</f>
        <v>0</v>
      </c>
    </row>
    <row r="1489" spans="1:30" x14ac:dyDescent="0.35">
      <c r="A1489" s="36" t="s">
        <v>2588</v>
      </c>
      <c r="B1489" s="45" t="s">
        <v>799</v>
      </c>
      <c r="C1489" s="45" t="s">
        <v>4456</v>
      </c>
      <c r="D1489" s="36" t="s">
        <v>2588</v>
      </c>
      <c r="E1489" s="36" t="str">
        <f t="shared" si="69"/>
        <v>2006_ND</v>
      </c>
      <c r="F1489" s="45">
        <v>2006</v>
      </c>
      <c r="G1489" s="45">
        <f>_xlfn.XLOOKUP(I1489,Main_OG!$B$1:$B$766,Main_OG!$O$1:$O$766,"")</f>
        <v>0</v>
      </c>
      <c r="H1489" s="45">
        <f>_xlfn.XLOOKUP(E1489,Main_OG!$D$1:$D$766,Main_OG!$J$1:$J$766,"")</f>
        <v>0</v>
      </c>
      <c r="I1489" s="45" t="s">
        <v>799</v>
      </c>
      <c r="J1489" s="45" t="str">
        <f t="shared" si="70"/>
        <v>MDU Resources Group Inc_ND</v>
      </c>
      <c r="K1489" s="45" t="str">
        <f t="shared" si="71"/>
        <v>MDU Resources Group Inc_ND</v>
      </c>
      <c r="L1489" s="45" t="s">
        <v>2590</v>
      </c>
      <c r="M1489" s="45">
        <v>0</v>
      </c>
      <c r="N1489" s="45">
        <v>11346</v>
      </c>
      <c r="O1489" s="45">
        <v>158</v>
      </c>
      <c r="P1489" s="45">
        <v>61026</v>
      </c>
      <c r="Q1489" s="45">
        <v>0</v>
      </c>
      <c r="R1489" s="45">
        <v>50845</v>
      </c>
      <c r="S1489" s="45">
        <v>7427</v>
      </c>
      <c r="T1489" s="45">
        <v>40499</v>
      </c>
      <c r="U1489" s="45">
        <v>0</v>
      </c>
      <c r="V1489" s="45">
        <v>6.7124859235163417</v>
      </c>
      <c r="W1489" s="45">
        <v>5.2327137965533277</v>
      </c>
      <c r="X1489" s="45">
        <v>7.3966047832558646</v>
      </c>
      <c r="Y1489" s="46">
        <v>30911.4</v>
      </c>
      <c r="Z1489" s="46">
        <v>47598.325895950555</v>
      </c>
      <c r="AA1489" s="47">
        <f>_xlfn.XLOOKUP($E1489,Main_OG!$D$1:$D$766,Main_OG!AJ$1:AJ$766,"")</f>
        <v>48776056.499999993</v>
      </c>
      <c r="AB1489" s="47">
        <f>_xlfn.XLOOKUP($E1489,Main_OG!$D$1:$D$766,Main_OG!AK$1:AK$766,"")</f>
        <v>161092.06</v>
      </c>
      <c r="AC1489" s="47">
        <f>_xlfn.XLOOKUP($E1489,Main_OG!$D$1:$D$766,Main_OG!AL$1:AL$766,"")</f>
        <v>71631.38</v>
      </c>
      <c r="AD1489" s="47">
        <f>_xlfn.XLOOKUP($E1489,Main_OG!$D$1:$D$766,Main_OG!AM$1:AM$766,"")</f>
        <v>0</v>
      </c>
    </row>
    <row r="1490" spans="1:30" x14ac:dyDescent="0.35">
      <c r="A1490" s="36" t="s">
        <v>2588</v>
      </c>
      <c r="B1490" s="45" t="s">
        <v>847</v>
      </c>
      <c r="C1490" s="45" t="s">
        <v>4456</v>
      </c>
      <c r="D1490" s="36" t="s">
        <v>2588</v>
      </c>
      <c r="E1490" s="36" t="str">
        <f t="shared" si="69"/>
        <v>2006_SD</v>
      </c>
      <c r="F1490" s="45">
        <v>2006</v>
      </c>
      <c r="G1490" s="45">
        <f>_xlfn.XLOOKUP(I1490,Main_OG!$B$1:$B$766,Main_OG!$O$1:$O$766,"")</f>
        <v>0</v>
      </c>
      <c r="H1490" s="45">
        <f>_xlfn.XLOOKUP(E1490,Main_OG!$D$1:$D$766,Main_OG!$J$1:$J$766,"")</f>
        <v>0</v>
      </c>
      <c r="I1490" s="45" t="s">
        <v>847</v>
      </c>
      <c r="J1490" s="45" t="str">
        <f t="shared" si="70"/>
        <v>MDU Resources Group Inc_SD</v>
      </c>
      <c r="K1490" s="45" t="str">
        <f t="shared" si="71"/>
        <v>MDU Resources Group Inc_SD</v>
      </c>
      <c r="L1490" s="45" t="s">
        <v>2591</v>
      </c>
      <c r="M1490" s="45">
        <v>0</v>
      </c>
      <c r="N1490" s="45">
        <v>1931</v>
      </c>
      <c r="O1490" s="45">
        <v>23</v>
      </c>
      <c r="P1490" s="45">
        <v>6619</v>
      </c>
      <c r="Q1490" s="45">
        <v>0</v>
      </c>
      <c r="R1490" s="45">
        <v>4735</v>
      </c>
      <c r="S1490" s="45">
        <v>477</v>
      </c>
      <c r="T1490" s="45">
        <v>5629</v>
      </c>
      <c r="U1490" s="45">
        <v>0</v>
      </c>
      <c r="V1490" s="45">
        <v>7.9019391876105596</v>
      </c>
      <c r="W1490" s="45">
        <v>6.2796208530805684</v>
      </c>
      <c r="X1490" s="45">
        <v>9.1897539712340617</v>
      </c>
      <c r="Y1490" s="46">
        <v>39961.599999999999</v>
      </c>
      <c r="Z1490" s="46">
        <v>51034.375307298673</v>
      </c>
      <c r="AA1490" s="47">
        <f>_xlfn.XLOOKUP($E1490,Main_OG!$D$1:$D$766,Main_OG!AJ$1:AJ$766,"")</f>
        <v>4127086.04</v>
      </c>
      <c r="AB1490" s="47">
        <f>_xlfn.XLOOKUP($E1490,Main_OG!$D$1:$D$766,Main_OG!AK$1:AK$766,"")</f>
        <v>37556.239999999998</v>
      </c>
      <c r="AC1490" s="47">
        <f>_xlfn.XLOOKUP($E1490,Main_OG!$D$1:$D$766,Main_OG!AL$1:AL$766,"")</f>
        <v>6689598.0199999996</v>
      </c>
      <c r="AD1490" s="47">
        <f>_xlfn.XLOOKUP($E1490,Main_OG!$D$1:$D$766,Main_OG!AM$1:AM$766,"")</f>
        <v>0</v>
      </c>
    </row>
    <row r="1491" spans="1:30" x14ac:dyDescent="0.35">
      <c r="A1491" s="36" t="s">
        <v>2588</v>
      </c>
      <c r="B1491" s="45" t="s">
        <v>886</v>
      </c>
      <c r="C1491" s="45" t="s">
        <v>4456</v>
      </c>
      <c r="D1491" s="36" t="s">
        <v>2588</v>
      </c>
      <c r="E1491" s="36" t="str">
        <f t="shared" si="69"/>
        <v>2006_WY</v>
      </c>
      <c r="F1491" s="45">
        <v>2006</v>
      </c>
      <c r="G1491" s="45">
        <f>_xlfn.XLOOKUP(I1491,Main_OG!$B$1:$B$766,Main_OG!$O$1:$O$766,"")</f>
        <v>0</v>
      </c>
      <c r="H1491" s="45">
        <f>_xlfn.XLOOKUP(E1491,Main_OG!$D$1:$D$766,Main_OG!$J$1:$J$766,"")</f>
        <v>0</v>
      </c>
      <c r="I1491" s="45" t="s">
        <v>886</v>
      </c>
      <c r="J1491" s="45" t="str">
        <f t="shared" si="70"/>
        <v>MDU Resources Group Inc_WY</v>
      </c>
      <c r="K1491" s="45" t="str">
        <f t="shared" si="71"/>
        <v>MDU Resources Group Inc_WY</v>
      </c>
      <c r="L1491" s="45" t="s">
        <v>2592</v>
      </c>
      <c r="M1491" s="45">
        <v>0</v>
      </c>
      <c r="N1491" s="45">
        <v>2234</v>
      </c>
      <c r="O1491" s="45">
        <v>21</v>
      </c>
      <c r="P1491" s="45">
        <v>11849</v>
      </c>
      <c r="Q1491" s="45">
        <v>0</v>
      </c>
      <c r="R1491" s="45">
        <v>8380</v>
      </c>
      <c r="S1491" s="45">
        <v>563</v>
      </c>
      <c r="T1491" s="45">
        <v>9655</v>
      </c>
      <c r="U1491" s="45">
        <v>0</v>
      </c>
      <c r="V1491" s="45">
        <v>6.2327075833754799</v>
      </c>
      <c r="W1491" s="45">
        <v>5.9463455851288556</v>
      </c>
      <c r="X1491" s="45">
        <v>8.0193694142662544</v>
      </c>
      <c r="Y1491" s="46">
        <v>36655.599999999999</v>
      </c>
      <c r="Z1491" s="46">
        <v>70131.84302816134</v>
      </c>
      <c r="AA1491" s="47">
        <f>_xlfn.XLOOKUP($E1491,Main_OG!$D$1:$D$766,Main_OG!AJ$1:AJ$766,"")</f>
        <v>52430740.079999998</v>
      </c>
      <c r="AB1491" s="47">
        <f>_xlfn.XLOOKUP($E1491,Main_OG!$D$1:$D$766,Main_OG!AK$1:AK$766,"")</f>
        <v>179227.08</v>
      </c>
      <c r="AC1491" s="47">
        <f>_xlfn.XLOOKUP($E1491,Main_OG!$D$1:$D$766,Main_OG!AL$1:AL$766,"")</f>
        <v>6317836.04</v>
      </c>
      <c r="AD1491" s="47">
        <f>_xlfn.XLOOKUP($E1491,Main_OG!$D$1:$D$766,Main_OG!AM$1:AM$766,"")</f>
        <v>0</v>
      </c>
    </row>
    <row r="1492" spans="1:30" x14ac:dyDescent="0.35">
      <c r="A1492" s="36" t="s">
        <v>2588</v>
      </c>
      <c r="B1492" s="45" t="s">
        <v>858</v>
      </c>
      <c r="C1492" s="45" t="s">
        <v>4456</v>
      </c>
      <c r="D1492" s="36" t="s">
        <v>2588</v>
      </c>
      <c r="E1492" s="36" t="str">
        <f t="shared" si="69"/>
        <v>2007_MT</v>
      </c>
      <c r="F1492" s="45">
        <v>2007</v>
      </c>
      <c r="G1492" s="45">
        <f>_xlfn.XLOOKUP(I1492,Main_OG!$B$1:$B$766,Main_OG!$O$1:$O$766,"")</f>
        <v>0</v>
      </c>
      <c r="H1492" s="45">
        <f>_xlfn.XLOOKUP(E1492,Main_OG!$D$1:$D$766,Main_OG!$J$1:$J$766,"")</f>
        <v>0</v>
      </c>
      <c r="I1492" s="45" t="s">
        <v>858</v>
      </c>
      <c r="J1492" s="45" t="str">
        <f t="shared" si="70"/>
        <v>MDU Resources Group Inc_MT</v>
      </c>
      <c r="K1492" s="45" t="str">
        <f t="shared" si="71"/>
        <v>MDU Resources Group Inc_MT</v>
      </c>
      <c r="L1492" s="45" t="s">
        <v>2593</v>
      </c>
      <c r="M1492" s="45">
        <v>0</v>
      </c>
      <c r="N1492" s="45">
        <v>5111</v>
      </c>
      <c r="O1492" s="45">
        <v>135</v>
      </c>
      <c r="P1492" s="45">
        <v>18531</v>
      </c>
      <c r="Q1492" s="45">
        <v>0</v>
      </c>
      <c r="R1492" s="45">
        <v>12656</v>
      </c>
      <c r="S1492" s="45">
        <v>12299</v>
      </c>
      <c r="T1492" s="45">
        <v>12046</v>
      </c>
      <c r="U1492" s="45">
        <v>0</v>
      </c>
      <c r="V1492" s="45">
        <v>5.58</v>
      </c>
      <c r="W1492" s="45">
        <v>4.3099999999999996</v>
      </c>
      <c r="X1492" s="45">
        <v>7.36</v>
      </c>
      <c r="Y1492" s="46">
        <v>42057.7</v>
      </c>
      <c r="Z1492" s="46">
        <v>43596.391024830365</v>
      </c>
      <c r="AA1492" s="47">
        <f>_xlfn.XLOOKUP($E1492,Main_OG!$D$1:$D$766,Main_OG!AJ$1:AJ$766,"")</f>
        <v>23857850</v>
      </c>
      <c r="AB1492" s="47">
        <f>_xlfn.XLOOKUP($E1492,Main_OG!$D$1:$D$766,Main_OG!AK$1:AK$766,"")</f>
        <v>1648154</v>
      </c>
      <c r="AC1492" s="47">
        <f>_xlfn.XLOOKUP($E1492,Main_OG!$D$1:$D$766,Main_OG!AL$1:AL$766,"")</f>
        <v>2089866</v>
      </c>
      <c r="AD1492" s="47">
        <f>_xlfn.XLOOKUP($E1492,Main_OG!$D$1:$D$766,Main_OG!AM$1:AM$766,"")</f>
        <v>0</v>
      </c>
    </row>
    <row r="1493" spans="1:30" x14ac:dyDescent="0.35">
      <c r="A1493" s="36" t="s">
        <v>2588</v>
      </c>
      <c r="B1493" s="45" t="s">
        <v>799</v>
      </c>
      <c r="C1493" s="45" t="s">
        <v>4456</v>
      </c>
      <c r="D1493" s="36" t="s">
        <v>2588</v>
      </c>
      <c r="E1493" s="36" t="str">
        <f t="shared" si="69"/>
        <v>2007_ND</v>
      </c>
      <c r="F1493" s="45">
        <v>2007</v>
      </c>
      <c r="G1493" s="45">
        <f>_xlfn.XLOOKUP(I1493,Main_OG!$B$1:$B$766,Main_OG!$O$1:$O$766,"")</f>
        <v>0</v>
      </c>
      <c r="H1493" s="45">
        <f>_xlfn.XLOOKUP(E1493,Main_OG!$D$1:$D$766,Main_OG!$J$1:$J$766,"")</f>
        <v>0</v>
      </c>
      <c r="I1493" s="45" t="s">
        <v>799</v>
      </c>
      <c r="J1493" s="45" t="str">
        <f t="shared" si="70"/>
        <v>MDU Resources Group Inc_ND</v>
      </c>
      <c r="K1493" s="45" t="str">
        <f t="shared" si="71"/>
        <v>MDU Resources Group Inc_ND</v>
      </c>
      <c r="L1493" s="45" t="s">
        <v>2594</v>
      </c>
      <c r="M1493" s="45">
        <v>0</v>
      </c>
      <c r="N1493" s="45">
        <v>11553</v>
      </c>
      <c r="O1493" s="45">
        <v>154</v>
      </c>
      <c r="P1493" s="45">
        <v>61451</v>
      </c>
      <c r="Q1493" s="45">
        <v>0</v>
      </c>
      <c r="R1493" s="45">
        <v>56887</v>
      </c>
      <c r="S1493" s="45">
        <v>8571</v>
      </c>
      <c r="T1493" s="45">
        <v>45027</v>
      </c>
      <c r="U1493" s="45">
        <v>0</v>
      </c>
      <c r="V1493" s="45">
        <v>7.19</v>
      </c>
      <c r="W1493" s="45">
        <v>5.66</v>
      </c>
      <c r="X1493" s="45">
        <v>7.83</v>
      </c>
      <c r="Y1493" s="46">
        <v>32529</v>
      </c>
      <c r="Z1493" s="46">
        <v>49828.283973272963</v>
      </c>
      <c r="AA1493" s="47">
        <f>_xlfn.XLOOKUP($E1493,Main_OG!$D$1:$D$766,Main_OG!AJ$1:AJ$766,"")</f>
        <v>49462088</v>
      </c>
      <c r="AB1493" s="47">
        <f>_xlfn.XLOOKUP($E1493,Main_OG!$D$1:$D$766,Main_OG!AK$1:AK$766,"")</f>
        <v>198582</v>
      </c>
      <c r="AC1493" s="47">
        <f>_xlfn.XLOOKUP($E1493,Main_OG!$D$1:$D$766,Main_OG!AL$1:AL$766,"")</f>
        <v>153412</v>
      </c>
      <c r="AD1493" s="47">
        <f>_xlfn.XLOOKUP($E1493,Main_OG!$D$1:$D$766,Main_OG!AM$1:AM$766,"")</f>
        <v>0</v>
      </c>
    </row>
    <row r="1494" spans="1:30" x14ac:dyDescent="0.35">
      <c r="A1494" s="36" t="s">
        <v>2588</v>
      </c>
      <c r="B1494" s="45" t="s">
        <v>847</v>
      </c>
      <c r="C1494" s="45" t="s">
        <v>4456</v>
      </c>
      <c r="D1494" s="36" t="s">
        <v>2588</v>
      </c>
      <c r="E1494" s="36" t="str">
        <f t="shared" si="69"/>
        <v>2007_SD</v>
      </c>
      <c r="F1494" s="45">
        <v>2007</v>
      </c>
      <c r="G1494" s="45">
        <f>_xlfn.XLOOKUP(I1494,Main_OG!$B$1:$B$766,Main_OG!$O$1:$O$766,"")</f>
        <v>0</v>
      </c>
      <c r="H1494" s="45">
        <f>_xlfn.XLOOKUP(E1494,Main_OG!$D$1:$D$766,Main_OG!$J$1:$J$766,"")</f>
        <v>0</v>
      </c>
      <c r="I1494" s="45" t="s">
        <v>847</v>
      </c>
      <c r="J1494" s="45" t="str">
        <f t="shared" si="70"/>
        <v>MDU Resources Group Inc_SD</v>
      </c>
      <c r="K1494" s="45" t="str">
        <f t="shared" si="71"/>
        <v>MDU Resources Group Inc_SD</v>
      </c>
      <c r="L1494" s="45" t="s">
        <v>2595</v>
      </c>
      <c r="M1494" s="45">
        <v>0</v>
      </c>
      <c r="N1494" s="45">
        <v>1942</v>
      </c>
      <c r="O1494" s="45">
        <v>24</v>
      </c>
      <c r="P1494" s="45">
        <v>6593</v>
      </c>
      <c r="Q1494" s="45">
        <v>0</v>
      </c>
      <c r="R1494" s="45">
        <v>5218</v>
      </c>
      <c r="S1494" s="45">
        <v>553</v>
      </c>
      <c r="T1494" s="45">
        <v>6115</v>
      </c>
      <c r="U1494" s="45">
        <v>0</v>
      </c>
      <c r="V1494" s="45">
        <v>8.33</v>
      </c>
      <c r="W1494" s="45">
        <v>6.79</v>
      </c>
      <c r="X1494" s="45">
        <v>9.59</v>
      </c>
      <c r="Y1494" s="46">
        <v>41646.199999999997</v>
      </c>
      <c r="Z1494" s="46">
        <v>52608.628096960296</v>
      </c>
      <c r="AA1494" s="47">
        <f>_xlfn.XLOOKUP($E1494,Main_OG!$D$1:$D$766,Main_OG!AJ$1:AJ$766,"")</f>
        <v>3381304</v>
      </c>
      <c r="AB1494" s="47">
        <f>_xlfn.XLOOKUP($E1494,Main_OG!$D$1:$D$766,Main_OG!AK$1:AK$766,"")</f>
        <v>279426</v>
      </c>
      <c r="AC1494" s="47">
        <f>_xlfn.XLOOKUP($E1494,Main_OG!$D$1:$D$766,Main_OG!AL$1:AL$766,"")</f>
        <v>8470194</v>
      </c>
      <c r="AD1494" s="47">
        <f>_xlfn.XLOOKUP($E1494,Main_OG!$D$1:$D$766,Main_OG!AM$1:AM$766,"")</f>
        <v>0</v>
      </c>
    </row>
    <row r="1495" spans="1:30" x14ac:dyDescent="0.35">
      <c r="A1495" s="36" t="s">
        <v>2588</v>
      </c>
      <c r="B1495" s="45" t="s">
        <v>886</v>
      </c>
      <c r="C1495" s="45" t="s">
        <v>4456</v>
      </c>
      <c r="D1495" s="36" t="s">
        <v>2588</v>
      </c>
      <c r="E1495" s="36" t="str">
        <f t="shared" si="69"/>
        <v>2007_WY</v>
      </c>
      <c r="F1495" s="45">
        <v>2007</v>
      </c>
      <c r="G1495" s="45">
        <f>_xlfn.XLOOKUP(I1495,Main_OG!$B$1:$B$766,Main_OG!$O$1:$O$766,"")</f>
        <v>0</v>
      </c>
      <c r="H1495" s="45">
        <f>_xlfn.XLOOKUP(E1495,Main_OG!$D$1:$D$766,Main_OG!$J$1:$J$766,"")</f>
        <v>1</v>
      </c>
      <c r="I1495" s="45" t="s">
        <v>886</v>
      </c>
      <c r="J1495" s="45" t="str">
        <f t="shared" si="70"/>
        <v>MDU Resources Group Inc_WY</v>
      </c>
      <c r="K1495" s="45" t="str">
        <f t="shared" si="71"/>
        <v>MDU Resources Group Inc_WY</v>
      </c>
      <c r="L1495" s="45" t="s">
        <v>2596</v>
      </c>
      <c r="M1495" s="45">
        <v>0</v>
      </c>
      <c r="N1495" s="45">
        <v>2295</v>
      </c>
      <c r="O1495" s="45">
        <v>21</v>
      </c>
      <c r="P1495" s="45">
        <v>12072</v>
      </c>
      <c r="Q1495" s="45">
        <v>0</v>
      </c>
      <c r="R1495" s="45">
        <v>8186</v>
      </c>
      <c r="S1495" s="45">
        <v>496</v>
      </c>
      <c r="T1495" s="45">
        <v>9831</v>
      </c>
      <c r="U1495" s="45">
        <v>0</v>
      </c>
      <c r="V1495" s="45">
        <v>5.94</v>
      </c>
      <c r="W1495" s="45">
        <v>5.7</v>
      </c>
      <c r="X1495" s="45">
        <v>7.68</v>
      </c>
      <c r="Y1495" s="46">
        <v>39504.800000000003</v>
      </c>
      <c r="Z1495" s="46">
        <v>73857.866122241423</v>
      </c>
      <c r="AA1495" s="47">
        <f>_xlfn.XLOOKUP($E1495,Main_OG!$D$1:$D$766,Main_OG!AJ$1:AJ$766,"")</f>
        <v>53256394</v>
      </c>
      <c r="AB1495" s="47">
        <f>_xlfn.XLOOKUP($E1495,Main_OG!$D$1:$D$766,Main_OG!AK$1:AK$766,"")</f>
        <v>169768</v>
      </c>
      <c r="AC1495" s="47">
        <f>_xlfn.XLOOKUP($E1495,Main_OG!$D$1:$D$766,Main_OG!AL$1:AL$766,"")</f>
        <v>8792132</v>
      </c>
      <c r="AD1495" s="47">
        <f>_xlfn.XLOOKUP($E1495,Main_OG!$D$1:$D$766,Main_OG!AM$1:AM$766,"")</f>
        <v>0</v>
      </c>
    </row>
    <row r="1496" spans="1:30" x14ac:dyDescent="0.35">
      <c r="A1496" s="36" t="s">
        <v>2597</v>
      </c>
      <c r="B1496" s="45" t="s">
        <v>139</v>
      </c>
      <c r="C1496" s="45" t="s">
        <v>4457</v>
      </c>
      <c r="D1496" s="36" t="s">
        <v>2597</v>
      </c>
      <c r="E1496" s="36" t="str">
        <f t="shared" si="69"/>
        <v>2006_PA</v>
      </c>
      <c r="F1496" s="45">
        <v>2006</v>
      </c>
      <c r="G1496" s="45">
        <f>_xlfn.XLOOKUP(I1496,Main_OG!$B$1:$B$766,Main_OG!$O$1:$O$766,"")</f>
        <v>1</v>
      </c>
      <c r="H1496" s="45">
        <f>_xlfn.XLOOKUP(E1496,Main_OG!$D$1:$D$766,Main_OG!$J$1:$J$766,"")</f>
        <v>0</v>
      </c>
      <c r="I1496" s="45" t="s">
        <v>139</v>
      </c>
      <c r="J1496" s="45" t="str">
        <f t="shared" si="70"/>
        <v>Metropolitan Edison Co_PA</v>
      </c>
      <c r="K1496" s="45" t="str">
        <f t="shared" si="71"/>
        <v>Metropolitan Edison Co_PA</v>
      </c>
      <c r="L1496" s="45" t="s">
        <v>2598</v>
      </c>
      <c r="M1496" s="45">
        <v>0</v>
      </c>
      <c r="N1496" s="45">
        <v>62163</v>
      </c>
      <c r="O1496" s="45">
        <v>1827</v>
      </c>
      <c r="P1496" s="45">
        <v>477690</v>
      </c>
      <c r="Q1496" s="45">
        <v>0</v>
      </c>
      <c r="R1496" s="45">
        <v>373337</v>
      </c>
      <c r="S1496" s="45">
        <v>258198</v>
      </c>
      <c r="T1496" s="45">
        <v>494655</v>
      </c>
      <c r="U1496" s="45">
        <v>0</v>
      </c>
      <c r="V1496" s="45">
        <v>8.2186042129325507</v>
      </c>
      <c r="W1496" s="45">
        <v>6.4615763465433806</v>
      </c>
      <c r="X1496" s="45">
        <v>9.3563009458346293</v>
      </c>
      <c r="Y1496" s="46">
        <v>626589.9</v>
      </c>
      <c r="Z1496" s="46">
        <v>50083.88346429076</v>
      </c>
      <c r="AA1496" s="47">
        <f>_xlfn.XLOOKUP($E1496,Main_OG!$D$1:$D$766,Main_OG!AJ$1:AJ$766,"")</f>
        <v>111628459.06</v>
      </c>
      <c r="AB1496" s="47">
        <f>_xlfn.XLOOKUP($E1496,Main_OG!$D$1:$D$766,Main_OG!AK$1:AK$766,"")</f>
        <v>4323966.4000000004</v>
      </c>
      <c r="AC1496" s="47">
        <f>_xlfn.XLOOKUP($E1496,Main_OG!$D$1:$D$766,Main_OG!AL$1:AL$766,"")</f>
        <v>202399107.29999998</v>
      </c>
      <c r="AD1496" s="47">
        <f>_xlfn.XLOOKUP($E1496,Main_OG!$D$1:$D$766,Main_OG!AM$1:AM$766,"")</f>
        <v>75297632</v>
      </c>
    </row>
    <row r="1497" spans="1:30" x14ac:dyDescent="0.35">
      <c r="A1497" s="36" t="s">
        <v>2597</v>
      </c>
      <c r="B1497" s="45" t="s">
        <v>139</v>
      </c>
      <c r="C1497" s="45" t="s">
        <v>4457</v>
      </c>
      <c r="D1497" s="36" t="s">
        <v>2597</v>
      </c>
      <c r="E1497" s="36" t="str">
        <f t="shared" si="69"/>
        <v>2007_PA</v>
      </c>
      <c r="F1497" s="45">
        <v>2007</v>
      </c>
      <c r="G1497" s="45">
        <f>_xlfn.XLOOKUP(I1497,Main_OG!$B$1:$B$766,Main_OG!$O$1:$O$766,"")</f>
        <v>1</v>
      </c>
      <c r="H1497" s="45">
        <f>_xlfn.XLOOKUP(E1497,Main_OG!$D$1:$D$766,Main_OG!$J$1:$J$766,"")</f>
        <v>0</v>
      </c>
      <c r="I1497" s="45" t="s">
        <v>139</v>
      </c>
      <c r="J1497" s="45" t="str">
        <f t="shared" si="70"/>
        <v>Metropolitan Edison Co_PA</v>
      </c>
      <c r="K1497" s="45" t="str">
        <f t="shared" si="71"/>
        <v>Metropolitan Edison Co_PA</v>
      </c>
      <c r="L1497" s="45" t="s">
        <v>2599</v>
      </c>
      <c r="M1497" s="45">
        <v>0</v>
      </c>
      <c r="N1497" s="45">
        <v>62592</v>
      </c>
      <c r="O1497" s="45">
        <v>1805</v>
      </c>
      <c r="P1497" s="45">
        <v>479414</v>
      </c>
      <c r="Q1497" s="45">
        <v>0</v>
      </c>
      <c r="R1497" s="45">
        <v>392594</v>
      </c>
      <c r="S1497" s="45">
        <v>273133</v>
      </c>
      <c r="T1497" s="45">
        <v>561437</v>
      </c>
      <c r="U1497" s="45">
        <v>0</v>
      </c>
      <c r="V1497" s="45">
        <v>8.27</v>
      </c>
      <c r="W1497" s="45">
        <v>6.84</v>
      </c>
      <c r="X1497" s="45">
        <v>10.029999999999999</v>
      </c>
      <c r="Y1497" s="46">
        <v>649638.1</v>
      </c>
      <c r="Z1497" s="46">
        <v>51706.570957813623</v>
      </c>
      <c r="AA1497" s="47">
        <f>_xlfn.XLOOKUP($E1497,Main_OG!$D$1:$D$766,Main_OG!AJ$1:AJ$766,"")</f>
        <v>110980292</v>
      </c>
      <c r="AB1497" s="47">
        <f>_xlfn.XLOOKUP($E1497,Main_OG!$D$1:$D$766,Main_OG!AK$1:AK$766,"")</f>
        <v>5330088</v>
      </c>
      <c r="AC1497" s="47">
        <f>_xlfn.XLOOKUP($E1497,Main_OG!$D$1:$D$766,Main_OG!AL$1:AL$766,"")</f>
        <v>284561200</v>
      </c>
      <c r="AD1497" s="47">
        <f>_xlfn.XLOOKUP($E1497,Main_OG!$D$1:$D$766,Main_OG!AM$1:AM$766,"")</f>
        <v>77376316</v>
      </c>
    </row>
    <row r="1498" spans="1:30" x14ac:dyDescent="0.35">
      <c r="A1498" s="36" t="s">
        <v>2597</v>
      </c>
      <c r="B1498" s="45" t="s">
        <v>139</v>
      </c>
      <c r="C1498" s="45" t="s">
        <v>4457</v>
      </c>
      <c r="D1498" s="36" t="s">
        <v>2597</v>
      </c>
      <c r="E1498" s="36" t="str">
        <f t="shared" si="69"/>
        <v>2008_PA</v>
      </c>
      <c r="F1498" s="45">
        <v>2008</v>
      </c>
      <c r="G1498" s="45">
        <f>_xlfn.XLOOKUP(I1498,Main_OG!$B$1:$B$766,Main_OG!$O$1:$O$766,"")</f>
        <v>1</v>
      </c>
      <c r="H1498" s="45">
        <f>_xlfn.XLOOKUP(E1498,Main_OG!$D$1:$D$766,Main_OG!$J$1:$J$766,"")</f>
        <v>1</v>
      </c>
      <c r="I1498" s="45" t="s">
        <v>139</v>
      </c>
      <c r="J1498" s="45" t="str">
        <f t="shared" si="70"/>
        <v>Metropolitan Edison Co_PA</v>
      </c>
      <c r="K1498" s="45" t="str">
        <f t="shared" si="71"/>
        <v>Metropolitan Edison Co_PA</v>
      </c>
      <c r="L1498" s="45" t="s">
        <v>2600</v>
      </c>
      <c r="M1498" s="45">
        <v>0</v>
      </c>
      <c r="N1498" s="45">
        <v>63185</v>
      </c>
      <c r="O1498" s="45">
        <v>1776</v>
      </c>
      <c r="P1498" s="45">
        <v>482596</v>
      </c>
      <c r="Q1498" s="45">
        <v>0</v>
      </c>
      <c r="R1498" s="45">
        <v>4811080</v>
      </c>
      <c r="S1498" s="45">
        <v>3831118</v>
      </c>
      <c r="T1498" s="45">
        <v>5597600</v>
      </c>
      <c r="U1498" s="45">
        <v>0</v>
      </c>
      <c r="V1498" s="45">
        <v>8.58</v>
      </c>
      <c r="W1498" s="45">
        <v>7.18</v>
      </c>
      <c r="X1498" s="45">
        <v>10.43</v>
      </c>
      <c r="Y1498" s="46">
        <v>665148.30000000005</v>
      </c>
      <c r="Z1498" s="46">
        <v>52738.127944301923</v>
      </c>
      <c r="AA1498" s="47">
        <f>_xlfn.XLOOKUP($E1498,Main_OG!$D$1:$D$766,Main_OG!AJ$1:AJ$766,"")</f>
        <v>107834918</v>
      </c>
      <c r="AB1498" s="47">
        <f>_xlfn.XLOOKUP($E1498,Main_OG!$D$1:$D$766,Main_OG!AK$1:AK$766,"")</f>
        <v>3509936</v>
      </c>
      <c r="AC1498" s="47">
        <f>_xlfn.XLOOKUP($E1498,Main_OG!$D$1:$D$766,Main_OG!AL$1:AL$766,"")</f>
        <v>273884566</v>
      </c>
      <c r="AD1498" s="47">
        <f>_xlfn.XLOOKUP($E1498,Main_OG!$D$1:$D$766,Main_OG!AM$1:AM$766,"")</f>
        <v>78658093</v>
      </c>
    </row>
    <row r="1499" spans="1:30" x14ac:dyDescent="0.35">
      <c r="A1499" s="36" t="s">
        <v>2597</v>
      </c>
      <c r="B1499" s="45" t="s">
        <v>139</v>
      </c>
      <c r="C1499" s="45" t="s">
        <v>4457</v>
      </c>
      <c r="D1499" s="36" t="s">
        <v>2597</v>
      </c>
      <c r="E1499" s="36" t="str">
        <f t="shared" si="69"/>
        <v>2009_PA</v>
      </c>
      <c r="F1499" s="45">
        <v>2009</v>
      </c>
      <c r="G1499" s="45">
        <f>_xlfn.XLOOKUP(I1499,Main_OG!$B$1:$B$766,Main_OG!$O$1:$O$766,"")</f>
        <v>1</v>
      </c>
      <c r="H1499" s="45">
        <f>_xlfn.XLOOKUP(E1499,Main_OG!$D$1:$D$766,Main_OG!$J$1:$J$766,"")</f>
        <v>1</v>
      </c>
      <c r="I1499" s="45" t="s">
        <v>139</v>
      </c>
      <c r="J1499" s="45" t="str">
        <f t="shared" si="70"/>
        <v>Metropolitan Edison Co_PA</v>
      </c>
      <c r="K1499" s="45" t="str">
        <f t="shared" si="71"/>
        <v>Metropolitan Edison Co_PA</v>
      </c>
      <c r="L1499" s="45" t="s">
        <v>2601</v>
      </c>
      <c r="M1499" s="45">
        <v>0</v>
      </c>
      <c r="N1499" s="45">
        <v>63680</v>
      </c>
      <c r="O1499" s="45">
        <v>1756</v>
      </c>
      <c r="P1499" s="45">
        <v>484382</v>
      </c>
      <c r="Q1499" s="45">
        <v>0</v>
      </c>
      <c r="R1499" s="45">
        <v>4601838</v>
      </c>
      <c r="S1499" s="45">
        <v>3431418</v>
      </c>
      <c r="T1499" s="45">
        <v>5448240</v>
      </c>
      <c r="U1499" s="45">
        <v>0</v>
      </c>
      <c r="V1499" s="45">
        <v>9.36</v>
      </c>
      <c r="W1499" s="45">
        <v>7.98</v>
      </c>
      <c r="X1499" s="45">
        <v>11.38</v>
      </c>
      <c r="Y1499" s="46">
        <v>645206.69999999995</v>
      </c>
      <c r="Z1499" s="46">
        <v>50936.601641859408</v>
      </c>
      <c r="AA1499" s="47">
        <f>_xlfn.XLOOKUP($E1499,Main_OG!$D$1:$D$766,Main_OG!AJ$1:AJ$766,"")</f>
        <v>97610596</v>
      </c>
      <c r="AB1499" s="47">
        <f>_xlfn.XLOOKUP($E1499,Main_OG!$D$1:$D$766,Main_OG!AK$1:AK$766,"")</f>
        <v>3400726</v>
      </c>
      <c r="AC1499" s="47">
        <f>_xlfn.XLOOKUP($E1499,Main_OG!$D$1:$D$766,Main_OG!AL$1:AL$766,"")</f>
        <v>418361582</v>
      </c>
      <c r="AD1499" s="47">
        <f>_xlfn.XLOOKUP($E1499,Main_OG!$D$1:$D$766,Main_OG!AM$1:AM$766,"")</f>
        <v>77327686</v>
      </c>
    </row>
    <row r="1500" spans="1:30" x14ac:dyDescent="0.35">
      <c r="A1500" s="36" t="s">
        <v>2597</v>
      </c>
      <c r="B1500" s="45" t="s">
        <v>139</v>
      </c>
      <c r="C1500" s="45" t="s">
        <v>4457</v>
      </c>
      <c r="D1500" s="36" t="s">
        <v>2597</v>
      </c>
      <c r="E1500" s="36" t="str">
        <f t="shared" si="69"/>
        <v>2010_PA</v>
      </c>
      <c r="F1500" s="45">
        <v>2010</v>
      </c>
      <c r="G1500" s="45">
        <f>_xlfn.XLOOKUP(I1500,Main_OG!$B$1:$B$766,Main_OG!$O$1:$O$766,"")</f>
        <v>1</v>
      </c>
      <c r="H1500" s="45">
        <f>_xlfn.XLOOKUP(E1500,Main_OG!$D$1:$D$766,Main_OG!$J$1:$J$766,"")</f>
        <v>2</v>
      </c>
      <c r="I1500" s="45" t="s">
        <v>139</v>
      </c>
      <c r="J1500" s="45" t="str">
        <f t="shared" si="70"/>
        <v>Metropolitan Edison Co_PA</v>
      </c>
      <c r="K1500" s="45" t="str">
        <f t="shared" si="71"/>
        <v>Metropolitan Edison Co_PA</v>
      </c>
      <c r="L1500" s="45" t="s">
        <v>2602</v>
      </c>
      <c r="M1500" s="45">
        <v>0</v>
      </c>
      <c r="N1500" s="45">
        <v>63847</v>
      </c>
      <c r="O1500" s="45">
        <v>1671</v>
      </c>
      <c r="P1500" s="45">
        <v>485728</v>
      </c>
      <c r="Q1500" s="45">
        <v>0</v>
      </c>
      <c r="R1500" s="45">
        <v>4597757</v>
      </c>
      <c r="S1500" s="45">
        <v>3334053</v>
      </c>
      <c r="T1500" s="45">
        <v>5653878</v>
      </c>
      <c r="U1500" s="45">
        <v>0</v>
      </c>
      <c r="V1500" s="45">
        <v>9.9499999999999993</v>
      </c>
      <c r="W1500" s="45">
        <v>8.34</v>
      </c>
      <c r="X1500" s="45">
        <v>12.41</v>
      </c>
      <c r="Y1500" s="46">
        <v>666805.80000000005</v>
      </c>
      <c r="Z1500" s="46">
        <v>52457.28127950598</v>
      </c>
      <c r="AA1500" s="47">
        <f>_xlfn.XLOOKUP($E1500,Main_OG!$D$1:$D$766,Main_OG!AJ$1:AJ$766,"")</f>
        <v>101986756</v>
      </c>
      <c r="AB1500" s="47">
        <f>_xlfn.XLOOKUP($E1500,Main_OG!$D$1:$D$766,Main_OG!AK$1:AK$766,"")</f>
        <v>2348682</v>
      </c>
      <c r="AC1500" s="47">
        <f>_xlfn.XLOOKUP($E1500,Main_OG!$D$1:$D$766,Main_OG!AL$1:AL$766,"")</f>
        <v>492787122</v>
      </c>
      <c r="AD1500" s="47">
        <f>_xlfn.XLOOKUP($E1500,Main_OG!$D$1:$D$766,Main_OG!AM$1:AM$766,"")</f>
        <v>77828348</v>
      </c>
    </row>
    <row r="1501" spans="1:30" x14ac:dyDescent="0.35">
      <c r="A1501" s="36" t="s">
        <v>2597</v>
      </c>
      <c r="B1501" s="45" t="s">
        <v>139</v>
      </c>
      <c r="C1501" s="45" t="s">
        <v>4457</v>
      </c>
      <c r="D1501" s="36" t="s">
        <v>2597</v>
      </c>
      <c r="E1501" s="36" t="str">
        <f t="shared" si="69"/>
        <v>2011_PA</v>
      </c>
      <c r="F1501" s="45">
        <v>2011</v>
      </c>
      <c r="G1501" s="45">
        <f>_xlfn.XLOOKUP(I1501,Main_OG!$B$1:$B$766,Main_OG!$O$1:$O$766,"")</f>
        <v>1</v>
      </c>
      <c r="H1501" s="45">
        <f>_xlfn.XLOOKUP(E1501,Main_OG!$D$1:$D$766,Main_OG!$J$1:$J$766,"")</f>
        <v>2</v>
      </c>
      <c r="I1501" s="45" t="s">
        <v>139</v>
      </c>
      <c r="J1501" s="45" t="str">
        <f t="shared" si="70"/>
        <v>Metropolitan Edison Co_PA</v>
      </c>
      <c r="K1501" s="45" t="str">
        <f t="shared" si="71"/>
        <v>Metropolitan Edison Co_PA</v>
      </c>
      <c r="L1501" s="45" t="s">
        <v>2603</v>
      </c>
      <c r="M1501" s="45">
        <v>0</v>
      </c>
      <c r="N1501" s="45">
        <v>54410</v>
      </c>
      <c r="O1501" s="45">
        <v>160</v>
      </c>
      <c r="P1501" s="45">
        <v>474375</v>
      </c>
      <c r="Q1501" s="45">
        <v>0</v>
      </c>
      <c r="R1501" s="45">
        <v>1519959</v>
      </c>
      <c r="S1501" s="45">
        <v>405766</v>
      </c>
      <c r="T1501" s="45">
        <v>5447292</v>
      </c>
      <c r="U1501" s="45">
        <v>0</v>
      </c>
      <c r="V1501" s="45">
        <v>12.13</v>
      </c>
      <c r="W1501" s="45">
        <v>10.74</v>
      </c>
      <c r="X1501" s="45">
        <v>13.41</v>
      </c>
      <c r="Y1501" s="46">
        <v>676468.3</v>
      </c>
      <c r="Z1501" s="46">
        <v>53068.607549416134</v>
      </c>
      <c r="AA1501" s="47">
        <f>_xlfn.XLOOKUP($E1501,Main_OG!$D$1:$D$766,Main_OG!AJ$1:AJ$766,"")</f>
        <v>94649704</v>
      </c>
      <c r="AB1501" s="47">
        <f>_xlfn.XLOOKUP($E1501,Main_OG!$D$1:$D$766,Main_OG!AK$1:AK$766,"")</f>
        <v>2046228</v>
      </c>
      <c r="AC1501" s="47">
        <f>_xlfn.XLOOKUP($E1501,Main_OG!$D$1:$D$766,Main_OG!AL$1:AL$766,"")</f>
        <v>608839812</v>
      </c>
      <c r="AD1501" s="47">
        <f>_xlfn.XLOOKUP($E1501,Main_OG!$D$1:$D$766,Main_OG!AM$1:AM$766,"")</f>
        <v>76146617</v>
      </c>
    </row>
    <row r="1502" spans="1:30" x14ac:dyDescent="0.35">
      <c r="A1502" s="36" t="s">
        <v>2597</v>
      </c>
      <c r="B1502" s="45" t="s">
        <v>139</v>
      </c>
      <c r="C1502" s="45" t="s">
        <v>4457</v>
      </c>
      <c r="D1502" s="36" t="s">
        <v>2597</v>
      </c>
      <c r="E1502" s="36" t="str">
        <f t="shared" si="69"/>
        <v>2012_PA</v>
      </c>
      <c r="F1502" s="45">
        <v>2012</v>
      </c>
      <c r="G1502" s="45">
        <f>_xlfn.XLOOKUP(I1502,Main_OG!$B$1:$B$766,Main_OG!$O$1:$O$766,"")</f>
        <v>1</v>
      </c>
      <c r="H1502" s="45">
        <f>_xlfn.XLOOKUP(E1502,Main_OG!$D$1:$D$766,Main_OG!$J$1:$J$766,"")</f>
        <v>2</v>
      </c>
      <c r="I1502" s="45" t="s">
        <v>139</v>
      </c>
      <c r="J1502" s="45" t="str">
        <f t="shared" si="70"/>
        <v>Metropolitan Edison Co_PA</v>
      </c>
      <c r="K1502" s="45" t="str">
        <f t="shared" si="71"/>
        <v>Metropolitan Edison Co_PA</v>
      </c>
      <c r="L1502" s="45" t="s">
        <v>2604</v>
      </c>
      <c r="M1502" s="45">
        <v>0</v>
      </c>
      <c r="N1502" s="45">
        <v>44632</v>
      </c>
      <c r="O1502" s="45">
        <v>100</v>
      </c>
      <c r="P1502" s="45">
        <v>380835</v>
      </c>
      <c r="Q1502" s="45">
        <v>0</v>
      </c>
      <c r="R1502" s="45">
        <v>993896</v>
      </c>
      <c r="S1502" s="45">
        <v>133285</v>
      </c>
      <c r="T1502" s="45">
        <v>4124341</v>
      </c>
      <c r="U1502" s="45">
        <v>0</v>
      </c>
      <c r="V1502" s="45">
        <v>11.154878999999999</v>
      </c>
      <c r="W1502" s="45">
        <v>6.7289642000000001</v>
      </c>
      <c r="X1502" s="45">
        <v>12.767986000000001</v>
      </c>
      <c r="Y1502" s="46">
        <v>689007</v>
      </c>
      <c r="Z1502" s="46">
        <v>53958.834917636865</v>
      </c>
      <c r="AA1502" s="47">
        <f>_xlfn.XLOOKUP($E1502,Main_OG!$D$1:$D$766,Main_OG!AJ$1:AJ$766,"")</f>
        <v>82018494</v>
      </c>
      <c r="AB1502" s="47">
        <f>_xlfn.XLOOKUP($E1502,Main_OG!$D$1:$D$766,Main_OG!AK$1:AK$766,"")</f>
        <v>1636160</v>
      </c>
      <c r="AC1502" s="47">
        <f>_xlfn.XLOOKUP($E1502,Main_OG!$D$1:$D$766,Main_OG!AL$1:AL$766,"")</f>
        <v>770830788</v>
      </c>
      <c r="AD1502" s="47">
        <f>_xlfn.XLOOKUP($E1502,Main_OG!$D$1:$D$766,Main_OG!AM$1:AM$766,"")</f>
        <v>75174408</v>
      </c>
    </row>
    <row r="1503" spans="1:30" x14ac:dyDescent="0.35">
      <c r="A1503" s="36" t="s">
        <v>2597</v>
      </c>
      <c r="B1503" s="45" t="s">
        <v>139</v>
      </c>
      <c r="C1503" s="45" t="s">
        <v>4457</v>
      </c>
      <c r="D1503" s="36" t="s">
        <v>2597</v>
      </c>
      <c r="E1503" s="36" t="str">
        <f t="shared" si="69"/>
        <v>2013_PA</v>
      </c>
      <c r="F1503" s="45">
        <v>2013</v>
      </c>
      <c r="G1503" s="45">
        <f>_xlfn.XLOOKUP(I1503,Main_OG!$B$1:$B$766,Main_OG!$O$1:$O$766,"")</f>
        <v>1</v>
      </c>
      <c r="H1503" s="45">
        <f>_xlfn.XLOOKUP(E1503,Main_OG!$D$1:$D$766,Main_OG!$J$1:$J$766,"")</f>
        <v>2</v>
      </c>
      <c r="I1503" s="45" t="s">
        <v>139</v>
      </c>
      <c r="J1503" s="45" t="str">
        <f t="shared" si="70"/>
        <v>Metropolitan Edison Co_PA</v>
      </c>
      <c r="K1503" s="45" t="str">
        <f t="shared" si="71"/>
        <v>Metropolitan Edison Co_PA</v>
      </c>
      <c r="L1503" s="45" t="s">
        <v>2605</v>
      </c>
      <c r="M1503" s="45">
        <v>0</v>
      </c>
      <c r="N1503" s="45">
        <v>38470</v>
      </c>
      <c r="O1503" s="45">
        <v>90</v>
      </c>
      <c r="P1503" s="45">
        <v>334485</v>
      </c>
      <c r="Q1503" s="45">
        <v>0</v>
      </c>
      <c r="R1503" s="45">
        <v>843451</v>
      </c>
      <c r="S1503" s="45">
        <v>129792</v>
      </c>
      <c r="T1503" s="45">
        <v>3701218</v>
      </c>
      <c r="U1503" s="45">
        <v>0</v>
      </c>
      <c r="V1503" s="45">
        <v>11.137529000000001</v>
      </c>
      <c r="W1503" s="45">
        <v>8.0711446000000002</v>
      </c>
      <c r="X1503" s="45">
        <v>13.059196</v>
      </c>
      <c r="Y1503" s="46">
        <v>704195</v>
      </c>
      <c r="Z1503" s="46">
        <v>55103.322201475516</v>
      </c>
      <c r="AA1503" s="47">
        <f>_xlfn.XLOOKUP($E1503,Main_OG!$D$1:$D$766,Main_OG!AJ$1:AJ$766,"")</f>
        <v>82911636</v>
      </c>
      <c r="AB1503" s="47">
        <f>_xlfn.XLOOKUP($E1503,Main_OG!$D$1:$D$766,Main_OG!AK$1:AK$766,"")</f>
        <v>1812018.8</v>
      </c>
      <c r="AC1503" s="47">
        <f>_xlfn.XLOOKUP($E1503,Main_OG!$D$1:$D$766,Main_OG!AL$1:AL$766,"")</f>
        <v>713604346</v>
      </c>
      <c r="AD1503" s="47">
        <f>_xlfn.XLOOKUP($E1503,Main_OG!$D$1:$D$766,Main_OG!AM$1:AM$766,"")</f>
        <v>78714031</v>
      </c>
    </row>
    <row r="1504" spans="1:30" x14ac:dyDescent="0.35">
      <c r="A1504" s="36" t="s">
        <v>2597</v>
      </c>
      <c r="B1504" s="45" t="s">
        <v>139</v>
      </c>
      <c r="C1504" s="45" t="s">
        <v>4457</v>
      </c>
      <c r="D1504" s="36" t="s">
        <v>2597</v>
      </c>
      <c r="E1504" s="36" t="str">
        <f t="shared" si="69"/>
        <v>2014_PA</v>
      </c>
      <c r="F1504" s="45">
        <v>2014</v>
      </c>
      <c r="G1504" s="45">
        <f>_xlfn.XLOOKUP(I1504,Main_OG!$B$1:$B$766,Main_OG!$O$1:$O$766,"")</f>
        <v>1</v>
      </c>
      <c r="H1504" s="45">
        <f>_xlfn.XLOOKUP(E1504,Main_OG!$D$1:$D$766,Main_OG!$J$1:$J$766,"")</f>
        <v>2</v>
      </c>
      <c r="I1504" s="45" t="s">
        <v>139</v>
      </c>
      <c r="J1504" s="45" t="str">
        <f t="shared" si="70"/>
        <v>Metropolitan Edison Co_PA</v>
      </c>
      <c r="K1504" s="45" t="str">
        <f t="shared" si="71"/>
        <v>Metropolitan Edison Co_PA</v>
      </c>
      <c r="L1504" s="45" t="s">
        <v>2606</v>
      </c>
      <c r="M1504" s="45">
        <v>0</v>
      </c>
      <c r="N1504" s="45">
        <v>36879</v>
      </c>
      <c r="O1504" s="45">
        <v>73</v>
      </c>
      <c r="P1504" s="45">
        <v>318101</v>
      </c>
      <c r="Q1504" s="45">
        <v>0</v>
      </c>
      <c r="R1504" s="45">
        <v>818258</v>
      </c>
      <c r="S1504" s="45">
        <v>74274</v>
      </c>
      <c r="T1504" s="45">
        <v>3437743</v>
      </c>
      <c r="U1504" s="45">
        <v>0</v>
      </c>
      <c r="V1504" s="45">
        <v>10.332719000000001</v>
      </c>
      <c r="W1504" s="45">
        <v>11.146565000000001</v>
      </c>
      <c r="X1504" s="45">
        <v>12.599778000000001</v>
      </c>
      <c r="Y1504" s="46">
        <v>718691.6</v>
      </c>
      <c r="Z1504" s="46">
        <v>56181.173935257772</v>
      </c>
      <c r="AA1504" s="47">
        <f>_xlfn.XLOOKUP($E1504,Main_OG!$D$1:$D$766,Main_OG!AJ$1:AJ$766,"")</f>
        <v>76253142</v>
      </c>
      <c r="AB1504" s="47">
        <f>_xlfn.XLOOKUP($E1504,Main_OG!$D$1:$D$766,Main_OG!AK$1:AK$766,"")</f>
        <v>3051964</v>
      </c>
      <c r="AC1504" s="47">
        <f>_xlfn.XLOOKUP($E1504,Main_OG!$D$1:$D$766,Main_OG!AL$1:AL$766,"")</f>
        <v>777465594</v>
      </c>
      <c r="AD1504" s="47">
        <f>_xlfn.XLOOKUP($E1504,Main_OG!$D$1:$D$766,Main_OG!AM$1:AM$766,"")</f>
        <v>78714659</v>
      </c>
    </row>
    <row r="1505" spans="1:30" x14ac:dyDescent="0.35">
      <c r="A1505" s="36" t="s">
        <v>2597</v>
      </c>
      <c r="B1505" s="45" t="s">
        <v>139</v>
      </c>
      <c r="C1505" s="45" t="s">
        <v>4457</v>
      </c>
      <c r="D1505" s="36" t="s">
        <v>2597</v>
      </c>
      <c r="E1505" s="36" t="str">
        <f t="shared" si="69"/>
        <v>2015_PA</v>
      </c>
      <c r="F1505" s="45">
        <v>2015</v>
      </c>
      <c r="G1505" s="45">
        <f>_xlfn.XLOOKUP(I1505,Main_OG!$B$1:$B$766,Main_OG!$O$1:$O$766,"")</f>
        <v>1</v>
      </c>
      <c r="H1505" s="45">
        <f>_xlfn.XLOOKUP(E1505,Main_OG!$D$1:$D$766,Main_OG!$J$1:$J$766,"")</f>
        <v>2</v>
      </c>
      <c r="I1505" s="45" t="s">
        <v>139</v>
      </c>
      <c r="J1505" s="45" t="str">
        <f t="shared" si="70"/>
        <v>Metropolitan Edison Co_PA</v>
      </c>
      <c r="K1505" s="45" t="str">
        <f t="shared" si="71"/>
        <v>Metropolitan Edison Co_PA</v>
      </c>
      <c r="L1505" s="45" t="s">
        <v>2607</v>
      </c>
      <c r="M1505" s="45">
        <v>0</v>
      </c>
      <c r="N1505" s="45">
        <v>37811</v>
      </c>
      <c r="O1505" s="45">
        <v>71</v>
      </c>
      <c r="P1505" s="45">
        <v>336197</v>
      </c>
      <c r="Q1505" s="45">
        <v>0</v>
      </c>
      <c r="R1505" s="45">
        <v>830687</v>
      </c>
      <c r="S1505" s="45">
        <v>97331</v>
      </c>
      <c r="T1505" s="45">
        <v>3686902</v>
      </c>
      <c r="U1505" s="45">
        <v>0</v>
      </c>
      <c r="V1505" s="45">
        <v>11.423256</v>
      </c>
      <c r="W1505" s="45">
        <v>9.3795398999999993</v>
      </c>
      <c r="X1505" s="45">
        <v>12.897468</v>
      </c>
      <c r="Y1505" s="46">
        <v>734145.1</v>
      </c>
      <c r="Z1505" s="46">
        <v>57400.656677590443</v>
      </c>
      <c r="AA1505" s="47">
        <f>_xlfn.XLOOKUP($E1505,Main_OG!$D$1:$D$766,Main_OG!AJ$1:AJ$766,"")</f>
        <v>61796088</v>
      </c>
      <c r="AB1505" s="47">
        <f>_xlfn.XLOOKUP($E1505,Main_OG!$D$1:$D$766,Main_OG!AK$1:AK$766,"")</f>
        <v>2647596</v>
      </c>
      <c r="AC1505" s="47">
        <f>_xlfn.XLOOKUP($E1505,Main_OG!$D$1:$D$766,Main_OG!AL$1:AL$766,"")</f>
        <v>876560302</v>
      </c>
      <c r="AD1505" s="47">
        <f>_xlfn.XLOOKUP($E1505,Main_OG!$D$1:$D$766,Main_OG!AM$1:AM$766,"")</f>
        <v>80516752</v>
      </c>
    </row>
    <row r="1506" spans="1:30" x14ac:dyDescent="0.35">
      <c r="A1506" s="36" t="s">
        <v>2597</v>
      </c>
      <c r="B1506" s="45" t="s">
        <v>139</v>
      </c>
      <c r="C1506" s="45" t="s">
        <v>4457</v>
      </c>
      <c r="D1506" s="36" t="s">
        <v>2597</v>
      </c>
      <c r="E1506" s="36" t="str">
        <f t="shared" si="69"/>
        <v>2016_PA</v>
      </c>
      <c r="F1506" s="45">
        <v>2016</v>
      </c>
      <c r="G1506" s="45">
        <f>_xlfn.XLOOKUP(I1506,Main_OG!$B$1:$B$766,Main_OG!$O$1:$O$766,"")</f>
        <v>1</v>
      </c>
      <c r="H1506" s="45">
        <f>_xlfn.XLOOKUP(E1506,Main_OG!$D$1:$D$766,Main_OG!$J$1:$J$766,"")</f>
        <v>2</v>
      </c>
      <c r="I1506" s="45" t="s">
        <v>139</v>
      </c>
      <c r="J1506" s="45" t="str">
        <f t="shared" si="70"/>
        <v>Metropolitan Edison Co_PA</v>
      </c>
      <c r="K1506" s="45" t="str">
        <f t="shared" si="71"/>
        <v>Metropolitan Edison Co_PA</v>
      </c>
      <c r="L1506" s="45" t="s">
        <v>2608</v>
      </c>
      <c r="M1506" s="45">
        <v>0</v>
      </c>
      <c r="N1506" s="45">
        <v>35728</v>
      </c>
      <c r="O1506" s="45">
        <v>61</v>
      </c>
      <c r="P1506" s="45">
        <v>330553</v>
      </c>
      <c r="Q1506" s="45">
        <v>0</v>
      </c>
      <c r="R1506" s="45">
        <v>776652</v>
      </c>
      <c r="S1506" s="45">
        <v>86162</v>
      </c>
      <c r="T1506" s="45">
        <v>3626579</v>
      </c>
      <c r="U1506" s="45">
        <v>0</v>
      </c>
      <c r="V1506" s="45">
        <v>10.964705</v>
      </c>
      <c r="W1506" s="45">
        <v>8.1617186000000004</v>
      </c>
      <c r="X1506" s="45">
        <v>12.907354</v>
      </c>
      <c r="Y1506" s="46">
        <v>744847.1</v>
      </c>
      <c r="Z1506" s="46">
        <v>58243.653579146463</v>
      </c>
      <c r="AA1506" s="47">
        <f>_xlfn.XLOOKUP($E1506,Main_OG!$D$1:$D$766,Main_OG!AJ$1:AJ$766,"")</f>
        <v>54978156</v>
      </c>
      <c r="AB1506" s="47">
        <f>_xlfn.XLOOKUP($E1506,Main_OG!$D$1:$D$766,Main_OG!AK$1:AK$766,"")</f>
        <v>1403058</v>
      </c>
      <c r="AC1506" s="47">
        <f>_xlfn.XLOOKUP($E1506,Main_OG!$D$1:$D$766,Main_OG!AL$1:AL$766,"")</f>
        <v>1004160024</v>
      </c>
      <c r="AD1506" s="47">
        <f>_xlfn.XLOOKUP($E1506,Main_OG!$D$1:$D$766,Main_OG!AM$1:AM$766,"")</f>
        <v>82924011</v>
      </c>
    </row>
    <row r="1507" spans="1:30" x14ac:dyDescent="0.35">
      <c r="A1507" s="36" t="s">
        <v>2597</v>
      </c>
      <c r="B1507" s="45" t="s">
        <v>139</v>
      </c>
      <c r="C1507" s="45" t="s">
        <v>4457</v>
      </c>
      <c r="D1507" s="36" t="s">
        <v>2597</v>
      </c>
      <c r="E1507" s="36" t="str">
        <f t="shared" si="69"/>
        <v>2017_PA</v>
      </c>
      <c r="F1507" s="45">
        <v>2017</v>
      </c>
      <c r="G1507" s="45">
        <f>_xlfn.XLOOKUP(I1507,Main_OG!$B$1:$B$766,Main_OG!$O$1:$O$766,"")</f>
        <v>1</v>
      </c>
      <c r="H1507" s="45">
        <f>_xlfn.XLOOKUP(E1507,Main_OG!$D$1:$D$766,Main_OG!$J$1:$J$766,"")</f>
        <v>2</v>
      </c>
      <c r="I1507" s="45" t="s">
        <v>139</v>
      </c>
      <c r="J1507" s="45" t="str">
        <f t="shared" si="70"/>
        <v>Metropolitan Edison Co_PA</v>
      </c>
      <c r="K1507" s="45" t="str">
        <f t="shared" si="71"/>
        <v>Metropolitan Edison Co_PA</v>
      </c>
      <c r="L1507" s="45" t="s">
        <v>2609</v>
      </c>
      <c r="M1507" s="45">
        <v>0</v>
      </c>
      <c r="N1507" s="45">
        <v>35524</v>
      </c>
      <c r="O1507" s="45">
        <v>63</v>
      </c>
      <c r="P1507" s="45">
        <v>326395</v>
      </c>
      <c r="Q1507" s="45">
        <v>0</v>
      </c>
      <c r="R1507" s="45">
        <v>714902</v>
      </c>
      <c r="S1507" s="45">
        <v>129642</v>
      </c>
      <c r="T1507" s="45">
        <v>3435821</v>
      </c>
      <c r="U1507" s="45">
        <v>0</v>
      </c>
      <c r="V1507" s="45">
        <v>10.931149</v>
      </c>
      <c r="W1507" s="45">
        <v>8.6325418999999997</v>
      </c>
      <c r="X1507" s="45">
        <v>13.556047</v>
      </c>
      <c r="Y1507" s="46">
        <v>754318</v>
      </c>
      <c r="Z1507" s="46">
        <v>58955.601777895325</v>
      </c>
      <c r="AA1507" s="47">
        <f>_xlfn.XLOOKUP($E1507,Main_OG!$D$1:$D$766,Main_OG!AJ$1:AJ$766,"")</f>
        <v>48580044</v>
      </c>
      <c r="AB1507" s="47">
        <f>_xlfn.XLOOKUP($E1507,Main_OG!$D$1:$D$766,Main_OG!AK$1:AK$766,"")</f>
        <v>1290710</v>
      </c>
      <c r="AC1507" s="47">
        <f>_xlfn.XLOOKUP($E1507,Main_OG!$D$1:$D$766,Main_OG!AL$1:AL$766,"")</f>
        <v>1055457674</v>
      </c>
      <c r="AD1507" s="47">
        <f>_xlfn.XLOOKUP($E1507,Main_OG!$D$1:$D$766,Main_OG!AM$1:AM$766,"")</f>
        <v>83199832</v>
      </c>
    </row>
    <row r="1508" spans="1:30" x14ac:dyDescent="0.35">
      <c r="A1508" s="36" t="s">
        <v>2597</v>
      </c>
      <c r="B1508" s="45" t="s">
        <v>139</v>
      </c>
      <c r="C1508" s="45" t="s">
        <v>4457</v>
      </c>
      <c r="D1508" s="36" t="s">
        <v>2597</v>
      </c>
      <c r="E1508" s="36" t="str">
        <f t="shared" si="69"/>
        <v>2018_PA</v>
      </c>
      <c r="F1508" s="45">
        <v>2018</v>
      </c>
      <c r="G1508" s="45">
        <f>_xlfn.XLOOKUP(I1508,Main_OG!$B$1:$B$766,Main_OG!$O$1:$O$766,"")</f>
        <v>1</v>
      </c>
      <c r="H1508" s="45">
        <f>_xlfn.XLOOKUP(E1508,Main_OG!$D$1:$D$766,Main_OG!$J$1:$J$766,"")</f>
        <v>2</v>
      </c>
      <c r="I1508" s="45" t="s">
        <v>139</v>
      </c>
      <c r="J1508" s="45" t="str">
        <f t="shared" si="70"/>
        <v>Metropolitan Edison Co_PA</v>
      </c>
      <c r="K1508" s="45" t="str">
        <f t="shared" si="71"/>
        <v>Metropolitan Edison Co_PA</v>
      </c>
      <c r="L1508" s="45" t="s">
        <v>2610</v>
      </c>
      <c r="M1508" s="45">
        <v>0</v>
      </c>
      <c r="N1508" s="45">
        <v>37063</v>
      </c>
      <c r="O1508" s="45">
        <v>70</v>
      </c>
      <c r="P1508" s="45">
        <v>347053</v>
      </c>
      <c r="Q1508" s="45">
        <v>0</v>
      </c>
      <c r="R1508" s="45">
        <v>776612</v>
      </c>
      <c r="S1508" s="45">
        <v>158239</v>
      </c>
      <c r="T1508" s="45">
        <v>3900668</v>
      </c>
      <c r="U1508" s="45">
        <v>0</v>
      </c>
      <c r="V1508" s="45">
        <v>10.469681</v>
      </c>
      <c r="W1508" s="45">
        <v>8.4991690000000002</v>
      </c>
      <c r="X1508" s="45">
        <v>12.97719</v>
      </c>
      <c r="Y1508" s="46">
        <v>763855.4</v>
      </c>
      <c r="Z1508" s="46">
        <v>59633.774626131235</v>
      </c>
      <c r="AA1508" s="47">
        <f>_xlfn.XLOOKUP($E1508,Main_OG!$D$1:$D$766,Main_OG!AJ$1:AJ$766,"")</f>
        <v>46668322</v>
      </c>
      <c r="AB1508" s="47">
        <f>_xlfn.XLOOKUP($E1508,Main_OG!$D$1:$D$766,Main_OG!AK$1:AK$766,"")</f>
        <v>2931274</v>
      </c>
      <c r="AC1508" s="47">
        <f>_xlfn.XLOOKUP($E1508,Main_OG!$D$1:$D$766,Main_OG!AL$1:AL$766,"")</f>
        <v>1078551458</v>
      </c>
      <c r="AD1508" s="47">
        <f>_xlfn.XLOOKUP($E1508,Main_OG!$D$1:$D$766,Main_OG!AM$1:AM$766,"")</f>
        <v>83476744</v>
      </c>
    </row>
    <row r="1509" spans="1:30" x14ac:dyDescent="0.35">
      <c r="A1509" s="36" t="s">
        <v>2597</v>
      </c>
      <c r="B1509" s="45" t="s">
        <v>139</v>
      </c>
      <c r="C1509" s="45" t="s">
        <v>4457</v>
      </c>
      <c r="D1509" s="36" t="s">
        <v>2597</v>
      </c>
      <c r="E1509" s="36" t="str">
        <f t="shared" si="69"/>
        <v>2019_PA</v>
      </c>
      <c r="F1509" s="45">
        <v>2019</v>
      </c>
      <c r="G1509" s="45">
        <f>_xlfn.XLOOKUP(I1509,Main_OG!$B$1:$B$766,Main_OG!$O$1:$O$766,"")</f>
        <v>1</v>
      </c>
      <c r="H1509" s="45">
        <f>_xlfn.XLOOKUP(E1509,Main_OG!$D$1:$D$766,Main_OG!$J$1:$J$766,"")</f>
        <v>2</v>
      </c>
      <c r="I1509" s="45" t="s">
        <v>139</v>
      </c>
      <c r="J1509" s="45" t="str">
        <f t="shared" si="70"/>
        <v>Metropolitan Edison Co_PA</v>
      </c>
      <c r="K1509" s="45" t="str">
        <f t="shared" si="71"/>
        <v>Metropolitan Edison Co_PA</v>
      </c>
      <c r="L1509" s="45" t="s">
        <v>2611</v>
      </c>
      <c r="M1509" s="45">
        <v>0</v>
      </c>
      <c r="N1509" s="45">
        <v>37804</v>
      </c>
      <c r="O1509" s="45">
        <v>116</v>
      </c>
      <c r="P1509" s="45">
        <v>362542</v>
      </c>
      <c r="Q1509" s="45">
        <v>0</v>
      </c>
      <c r="R1509" s="45">
        <v>730038</v>
      </c>
      <c r="S1509" s="45">
        <v>167478</v>
      </c>
      <c r="T1509" s="45">
        <v>4006722</v>
      </c>
      <c r="U1509" s="45">
        <v>0</v>
      </c>
      <c r="V1509" s="45">
        <v>10.084146</v>
      </c>
      <c r="W1509" s="45">
        <v>7.1814207999999997</v>
      </c>
      <c r="X1509" s="45">
        <v>12.578362</v>
      </c>
      <c r="Y1509" s="46">
        <v>772529.5</v>
      </c>
      <c r="Z1509" s="46">
        <v>60359.134465093557</v>
      </c>
      <c r="AA1509" s="47">
        <f>_xlfn.XLOOKUP($E1509,Main_OG!$D$1:$D$766,Main_OG!AJ$1:AJ$766,"")</f>
        <v>38844130</v>
      </c>
      <c r="AB1509" s="47">
        <f>_xlfn.XLOOKUP($E1509,Main_OG!$D$1:$D$766,Main_OG!AK$1:AK$766,"")</f>
        <v>898906</v>
      </c>
      <c r="AC1509" s="47">
        <f>_xlfn.XLOOKUP($E1509,Main_OG!$D$1:$D$766,Main_OG!AL$1:AL$766,"")</f>
        <v>1347497180</v>
      </c>
      <c r="AD1509" s="47">
        <f>_xlfn.XLOOKUP($E1509,Main_OG!$D$1:$D$766,Main_OG!AM$1:AM$766,"")</f>
        <v>83229652</v>
      </c>
    </row>
    <row r="1510" spans="1:30" x14ac:dyDescent="0.35">
      <c r="A1510" s="36" t="s">
        <v>2597</v>
      </c>
      <c r="B1510" s="45" t="s">
        <v>139</v>
      </c>
      <c r="C1510" s="45" t="s">
        <v>4457</v>
      </c>
      <c r="D1510" s="36" t="s">
        <v>2597</v>
      </c>
      <c r="E1510" s="36" t="str">
        <f t="shared" si="69"/>
        <v>2020_PA</v>
      </c>
      <c r="F1510" s="45">
        <v>2020</v>
      </c>
      <c r="G1510" s="45">
        <f>_xlfn.XLOOKUP(I1510,Main_OG!$B$1:$B$766,Main_OG!$O$1:$O$766,"")</f>
        <v>1</v>
      </c>
      <c r="H1510" s="45">
        <f>_xlfn.XLOOKUP(E1510,Main_OG!$D$1:$D$766,Main_OG!$J$1:$J$766,"")</f>
        <v>2</v>
      </c>
      <c r="I1510" s="45" t="s">
        <v>139</v>
      </c>
      <c r="J1510" s="45" t="str">
        <f t="shared" si="70"/>
        <v>Metropolitan Edison Co_PA</v>
      </c>
      <c r="K1510" s="45" t="str">
        <f t="shared" si="71"/>
        <v>Metropolitan Edison Co_PA</v>
      </c>
      <c r="L1510" s="45" t="s">
        <v>2612</v>
      </c>
      <c r="M1510" s="45">
        <v>0</v>
      </c>
      <c r="N1510" s="45">
        <v>38207</v>
      </c>
      <c r="O1510" s="45">
        <v>163</v>
      </c>
      <c r="P1510" s="45">
        <v>0</v>
      </c>
      <c r="Q1510" s="45">
        <v>0</v>
      </c>
      <c r="R1510" s="45">
        <v>659556</v>
      </c>
      <c r="S1510" s="45">
        <v>170439</v>
      </c>
      <c r="T1510" s="45">
        <v>0</v>
      </c>
      <c r="U1510" s="45">
        <v>0</v>
      </c>
      <c r="V1510" s="45">
        <v>10.067894000000001</v>
      </c>
      <c r="W1510" s="45">
        <v>6.9147319999999999</v>
      </c>
      <c r="X1510" s="45">
        <v>0</v>
      </c>
      <c r="Y1510" s="46">
        <v>736470.6</v>
      </c>
      <c r="Z1510" s="46">
        <v>57561.930981701065</v>
      </c>
      <c r="AA1510" s="47">
        <f>_xlfn.XLOOKUP($E1510,Main_OG!$D$1:$D$766,Main_OG!AJ$1:AJ$766,"")</f>
        <v>27123248</v>
      </c>
      <c r="AB1510" s="47">
        <f>_xlfn.XLOOKUP($E1510,Main_OG!$D$1:$D$766,Main_OG!AK$1:AK$766,"")</f>
        <v>416792</v>
      </c>
      <c r="AC1510" s="47">
        <f>_xlfn.XLOOKUP($E1510,Main_OG!$D$1:$D$766,Main_OG!AL$1:AL$766,"")</f>
        <v>1660210754</v>
      </c>
      <c r="AD1510" s="47">
        <f>_xlfn.XLOOKUP($E1510,Main_OG!$D$1:$D$766,Main_OG!AM$1:AM$766,"")</f>
        <v>0</v>
      </c>
    </row>
    <row r="1511" spans="1:30" x14ac:dyDescent="0.35">
      <c r="A1511" s="36" t="s">
        <v>2613</v>
      </c>
      <c r="B1511" s="45" t="s">
        <v>533</v>
      </c>
      <c r="C1511" s="45" t="s">
        <v>4458</v>
      </c>
      <c r="D1511" s="36" t="s">
        <v>2613</v>
      </c>
      <c r="E1511" s="36" t="str">
        <f t="shared" si="69"/>
        <v>2006_IA</v>
      </c>
      <c r="F1511" s="45">
        <v>2006</v>
      </c>
      <c r="G1511" s="45">
        <f>_xlfn.XLOOKUP(I1511,Main_OG!$B$1:$B$766,Main_OG!$O$1:$O$766,"")</f>
        <v>0</v>
      </c>
      <c r="H1511" s="45">
        <f>_xlfn.XLOOKUP(E1511,Main_OG!$D$1:$D$766,Main_OG!$J$1:$J$766,"")</f>
        <v>0</v>
      </c>
      <c r="I1511" s="45" t="s">
        <v>533</v>
      </c>
      <c r="J1511" s="45" t="str">
        <f t="shared" si="70"/>
        <v>MidAmerican Energy Co_IA</v>
      </c>
      <c r="K1511" s="45" t="str">
        <f t="shared" si="71"/>
        <v>MidAmerican Energy Co_IA</v>
      </c>
      <c r="L1511" s="45" t="s">
        <v>2614</v>
      </c>
      <c r="M1511" s="45">
        <v>0</v>
      </c>
      <c r="N1511" s="45">
        <v>85397</v>
      </c>
      <c r="O1511" s="45">
        <v>1237</v>
      </c>
      <c r="P1511" s="45">
        <v>535005</v>
      </c>
      <c r="Q1511" s="45">
        <v>0</v>
      </c>
      <c r="R1511" s="45">
        <v>318809</v>
      </c>
      <c r="S1511" s="45">
        <v>317020</v>
      </c>
      <c r="T1511" s="45">
        <v>440372</v>
      </c>
      <c r="U1511" s="45">
        <v>0</v>
      </c>
      <c r="V1511" s="45">
        <v>6.5388388474001564</v>
      </c>
      <c r="W1511" s="45">
        <v>4.0700565317012369</v>
      </c>
      <c r="X1511" s="45">
        <v>8.6578956319082998</v>
      </c>
      <c r="Y1511" s="46">
        <v>155704.5</v>
      </c>
      <c r="Z1511" s="46">
        <v>52203.514733907228</v>
      </c>
      <c r="AA1511" s="47">
        <f>_xlfn.XLOOKUP($E1511,Main_OG!$D$1:$D$766,Main_OG!AJ$1:AJ$766,"")</f>
        <v>43370103.740000002</v>
      </c>
      <c r="AB1511" s="47">
        <f>_xlfn.XLOOKUP($E1511,Main_OG!$D$1:$D$766,Main_OG!AK$1:AK$766,"")</f>
        <v>952477.77999999991</v>
      </c>
      <c r="AC1511" s="47">
        <f>_xlfn.XLOOKUP($E1511,Main_OG!$D$1:$D$766,Main_OG!AL$1:AL$766,"")</f>
        <v>39319136.759999998</v>
      </c>
      <c r="AD1511" s="47">
        <f>_xlfn.XLOOKUP($E1511,Main_OG!$D$1:$D$766,Main_OG!AM$1:AM$766,"")</f>
        <v>5095442</v>
      </c>
    </row>
    <row r="1512" spans="1:30" x14ac:dyDescent="0.35">
      <c r="A1512" s="36" t="s">
        <v>2613</v>
      </c>
      <c r="B1512" s="45" t="s">
        <v>124</v>
      </c>
      <c r="C1512" s="45" t="s">
        <v>4458</v>
      </c>
      <c r="D1512" s="36" t="s">
        <v>2613</v>
      </c>
      <c r="E1512" s="36" t="str">
        <f t="shared" si="69"/>
        <v>2006_IL</v>
      </c>
      <c r="F1512" s="45">
        <v>2006</v>
      </c>
      <c r="G1512" s="45">
        <f>_xlfn.XLOOKUP(I1512,Main_OG!$B$1:$B$766,Main_OG!$O$1:$O$766,"")</f>
        <v>0</v>
      </c>
      <c r="H1512" s="45">
        <f>_xlfn.XLOOKUP(E1512,Main_OG!$D$1:$D$766,Main_OG!$J$1:$J$766,"")</f>
        <v>0</v>
      </c>
      <c r="I1512" s="45" t="s">
        <v>124</v>
      </c>
      <c r="J1512" s="45" t="str">
        <f t="shared" si="70"/>
        <v>MidAmerican Energy Co_IL</v>
      </c>
      <c r="K1512" s="45" t="str">
        <f t="shared" si="71"/>
        <v>MidAmerican Energy Co_IL</v>
      </c>
      <c r="L1512" s="45" t="s">
        <v>2615</v>
      </c>
      <c r="M1512" s="45">
        <v>0</v>
      </c>
      <c r="N1512" s="45">
        <v>9103</v>
      </c>
      <c r="O1512" s="45">
        <v>87</v>
      </c>
      <c r="P1512" s="45">
        <v>75186</v>
      </c>
      <c r="Q1512" s="45">
        <v>0</v>
      </c>
      <c r="R1512" s="45">
        <v>38340</v>
      </c>
      <c r="S1512" s="45">
        <v>25287</v>
      </c>
      <c r="T1512" s="45">
        <v>52298</v>
      </c>
      <c r="U1512" s="45">
        <v>0</v>
      </c>
      <c r="V1512" s="45">
        <v>6.2221169154269216</v>
      </c>
      <c r="W1512" s="45">
        <v>3.9664575755151601</v>
      </c>
      <c r="X1512" s="45">
        <v>8.3469395246691018</v>
      </c>
      <c r="Y1512" s="46">
        <v>759825.7</v>
      </c>
      <c r="Z1512" s="46">
        <v>60093.989578419096</v>
      </c>
      <c r="AA1512" s="47">
        <f>_xlfn.XLOOKUP($E1512,Main_OG!$D$1:$D$766,Main_OG!AJ$1:AJ$766,"")</f>
        <v>109031484.76000001</v>
      </c>
      <c r="AB1512" s="47">
        <f>_xlfn.XLOOKUP($E1512,Main_OG!$D$1:$D$766,Main_OG!AK$1:AK$766,"")</f>
        <v>575427.54000000015</v>
      </c>
      <c r="AC1512" s="47">
        <f>_xlfn.XLOOKUP($E1512,Main_OG!$D$1:$D$766,Main_OG!AL$1:AL$766,"")</f>
        <v>89313219.420000002</v>
      </c>
      <c r="AD1512" s="47">
        <f>_xlfn.XLOOKUP($E1512,Main_OG!$D$1:$D$766,Main_OG!AM$1:AM$766,"")</f>
        <v>94154140</v>
      </c>
    </row>
    <row r="1513" spans="1:30" x14ac:dyDescent="0.35">
      <c r="A1513" s="36" t="s">
        <v>2613</v>
      </c>
      <c r="B1513" s="45" t="s">
        <v>847</v>
      </c>
      <c r="C1513" s="45" t="s">
        <v>4458</v>
      </c>
      <c r="D1513" s="36" t="s">
        <v>2613</v>
      </c>
      <c r="E1513" s="36" t="str">
        <f t="shared" si="69"/>
        <v>2006_SD</v>
      </c>
      <c r="F1513" s="45">
        <v>2006</v>
      </c>
      <c r="G1513" s="45">
        <f>_xlfn.XLOOKUP(I1513,Main_OG!$B$1:$B$766,Main_OG!$O$1:$O$766,"")</f>
        <v>0</v>
      </c>
      <c r="H1513" s="45">
        <f>_xlfn.XLOOKUP(E1513,Main_OG!$D$1:$D$766,Main_OG!$J$1:$J$766,"")</f>
        <v>0</v>
      </c>
      <c r="I1513" s="45" t="s">
        <v>847</v>
      </c>
      <c r="J1513" s="45" t="str">
        <f t="shared" si="70"/>
        <v>MidAmerican Energy Co_SD</v>
      </c>
      <c r="K1513" s="45" t="str">
        <f t="shared" si="71"/>
        <v>MidAmerican Energy Co_SD</v>
      </c>
      <c r="L1513" s="45" t="s">
        <v>2616</v>
      </c>
      <c r="M1513" s="45">
        <v>0</v>
      </c>
      <c r="N1513" s="45">
        <v>705</v>
      </c>
      <c r="O1513" s="45">
        <v>19</v>
      </c>
      <c r="P1513" s="45">
        <v>3122</v>
      </c>
      <c r="Q1513" s="45">
        <v>0</v>
      </c>
      <c r="R1513" s="45">
        <v>2293</v>
      </c>
      <c r="S1513" s="45">
        <v>5138</v>
      </c>
      <c r="T1513" s="45">
        <v>2698</v>
      </c>
      <c r="U1513" s="45">
        <v>0</v>
      </c>
      <c r="V1513" s="45">
        <v>6.6913738765028601</v>
      </c>
      <c r="W1513" s="45">
        <v>4.0068939163527748</v>
      </c>
      <c r="X1513" s="45">
        <v>7.2433419243986252</v>
      </c>
      <c r="Y1513" s="46">
        <v>39961.599999999999</v>
      </c>
      <c r="Z1513" s="46">
        <v>51034.375307298673</v>
      </c>
      <c r="AA1513" s="47">
        <f>_xlfn.XLOOKUP($E1513,Main_OG!$D$1:$D$766,Main_OG!AJ$1:AJ$766,"")</f>
        <v>4127086.04</v>
      </c>
      <c r="AB1513" s="47">
        <f>_xlfn.XLOOKUP($E1513,Main_OG!$D$1:$D$766,Main_OG!AK$1:AK$766,"")</f>
        <v>37556.239999999998</v>
      </c>
      <c r="AC1513" s="47">
        <f>_xlfn.XLOOKUP($E1513,Main_OG!$D$1:$D$766,Main_OG!AL$1:AL$766,"")</f>
        <v>6689598.0199999996</v>
      </c>
      <c r="AD1513" s="47">
        <f>_xlfn.XLOOKUP($E1513,Main_OG!$D$1:$D$766,Main_OG!AM$1:AM$766,"")</f>
        <v>0</v>
      </c>
    </row>
    <row r="1514" spans="1:30" x14ac:dyDescent="0.35">
      <c r="A1514" s="36" t="s">
        <v>2613</v>
      </c>
      <c r="B1514" s="45" t="s">
        <v>533</v>
      </c>
      <c r="C1514" s="45" t="s">
        <v>4458</v>
      </c>
      <c r="D1514" s="36" t="s">
        <v>2613</v>
      </c>
      <c r="E1514" s="36" t="str">
        <f t="shared" si="69"/>
        <v>2007_IA</v>
      </c>
      <c r="F1514" s="45">
        <v>2007</v>
      </c>
      <c r="G1514" s="45">
        <f>_xlfn.XLOOKUP(I1514,Main_OG!$B$1:$B$766,Main_OG!$O$1:$O$766,"")</f>
        <v>0</v>
      </c>
      <c r="H1514" s="45">
        <f>_xlfn.XLOOKUP(E1514,Main_OG!$D$1:$D$766,Main_OG!$J$1:$J$766,"")</f>
        <v>0</v>
      </c>
      <c r="I1514" s="45" t="s">
        <v>533</v>
      </c>
      <c r="J1514" s="45" t="str">
        <f t="shared" si="70"/>
        <v>MidAmerican Energy Co_IA</v>
      </c>
      <c r="K1514" s="45" t="str">
        <f t="shared" si="71"/>
        <v>MidAmerican Energy Co_IA</v>
      </c>
      <c r="L1514" s="45" t="s">
        <v>2617</v>
      </c>
      <c r="M1514" s="45">
        <v>0</v>
      </c>
      <c r="N1514" s="45">
        <v>85670</v>
      </c>
      <c r="O1514" s="45">
        <v>1278</v>
      </c>
      <c r="P1514" s="45">
        <v>540810</v>
      </c>
      <c r="Q1514" s="45">
        <v>0</v>
      </c>
      <c r="R1514" s="45">
        <v>326322</v>
      </c>
      <c r="S1514" s="45">
        <v>331938</v>
      </c>
      <c r="T1514" s="45">
        <v>464724</v>
      </c>
      <c r="U1514" s="45">
        <v>0</v>
      </c>
      <c r="V1514" s="45">
        <v>6.44</v>
      </c>
      <c r="W1514" s="45">
        <v>4.01</v>
      </c>
      <c r="X1514" s="45">
        <v>8.51</v>
      </c>
      <c r="Y1514" s="46">
        <v>162838.1</v>
      </c>
      <c r="Z1514" s="46">
        <v>54293.627792900268</v>
      </c>
      <c r="AA1514" s="47">
        <f>_xlfn.XLOOKUP($E1514,Main_OG!$D$1:$D$766,Main_OG!AJ$1:AJ$766,"")</f>
        <v>46908620</v>
      </c>
      <c r="AB1514" s="47">
        <f>_xlfn.XLOOKUP($E1514,Main_OG!$D$1:$D$766,Main_OG!AK$1:AK$766,"")</f>
        <v>1414008</v>
      </c>
      <c r="AC1514" s="47">
        <f>_xlfn.XLOOKUP($E1514,Main_OG!$D$1:$D$766,Main_OG!AL$1:AL$766,"")</f>
        <v>51937094</v>
      </c>
      <c r="AD1514" s="47">
        <f>_xlfn.XLOOKUP($E1514,Main_OG!$D$1:$D$766,Main_OG!AM$1:AM$766,"")</f>
        <v>4518875</v>
      </c>
    </row>
    <row r="1515" spans="1:30" x14ac:dyDescent="0.35">
      <c r="A1515" s="36" t="s">
        <v>2613</v>
      </c>
      <c r="B1515" s="45" t="s">
        <v>124</v>
      </c>
      <c r="C1515" s="45" t="s">
        <v>4458</v>
      </c>
      <c r="D1515" s="36" t="s">
        <v>2613</v>
      </c>
      <c r="E1515" s="36" t="str">
        <f t="shared" si="69"/>
        <v>2007_IL</v>
      </c>
      <c r="F1515" s="45">
        <v>2007</v>
      </c>
      <c r="G1515" s="45">
        <f>_xlfn.XLOOKUP(I1515,Main_OG!$B$1:$B$766,Main_OG!$O$1:$O$766,"")</f>
        <v>0</v>
      </c>
      <c r="H1515" s="45">
        <f>_xlfn.XLOOKUP(E1515,Main_OG!$D$1:$D$766,Main_OG!$J$1:$J$766,"")</f>
        <v>0</v>
      </c>
      <c r="I1515" s="45" t="s">
        <v>124</v>
      </c>
      <c r="J1515" s="45" t="str">
        <f t="shared" si="70"/>
        <v>MidAmerican Energy Co_IL</v>
      </c>
      <c r="K1515" s="45" t="str">
        <f t="shared" si="71"/>
        <v>MidAmerican Energy Co_IL</v>
      </c>
      <c r="L1515" s="45" t="s">
        <v>2618</v>
      </c>
      <c r="M1515" s="45">
        <v>0</v>
      </c>
      <c r="N1515" s="45">
        <v>9085</v>
      </c>
      <c r="O1515" s="45">
        <v>88</v>
      </c>
      <c r="P1515" s="45">
        <v>75363</v>
      </c>
      <c r="Q1515" s="45">
        <v>0</v>
      </c>
      <c r="R1515" s="45">
        <v>39289</v>
      </c>
      <c r="S1515" s="45">
        <v>26107</v>
      </c>
      <c r="T1515" s="45">
        <v>54102</v>
      </c>
      <c r="U1515" s="45">
        <v>0</v>
      </c>
      <c r="V1515" s="45">
        <v>6.1</v>
      </c>
      <c r="W1515" s="45">
        <v>3.92</v>
      </c>
      <c r="X1515" s="45">
        <v>8.2100000000000009</v>
      </c>
      <c r="Y1515" s="46">
        <v>769571.6</v>
      </c>
      <c r="Z1515" s="46">
        <v>60615.920174330764</v>
      </c>
      <c r="AA1515" s="47">
        <f>_xlfn.XLOOKUP($E1515,Main_OG!$D$1:$D$766,Main_OG!AJ$1:AJ$766,"")</f>
        <v>114124416</v>
      </c>
      <c r="AB1515" s="47">
        <f>_xlfn.XLOOKUP($E1515,Main_OG!$D$1:$D$766,Main_OG!AK$1:AK$766,"")</f>
        <v>546524</v>
      </c>
      <c r="AC1515" s="47">
        <f>_xlfn.XLOOKUP($E1515,Main_OG!$D$1:$D$766,Main_OG!AL$1:AL$766,"")</f>
        <v>132300866</v>
      </c>
      <c r="AD1515" s="47">
        <f>_xlfn.XLOOKUP($E1515,Main_OG!$D$1:$D$766,Main_OG!AM$1:AM$766,"")</f>
        <v>95728845</v>
      </c>
    </row>
    <row r="1516" spans="1:30" x14ac:dyDescent="0.35">
      <c r="A1516" s="36" t="s">
        <v>2613</v>
      </c>
      <c r="B1516" s="45" t="s">
        <v>847</v>
      </c>
      <c r="C1516" s="45" t="s">
        <v>4458</v>
      </c>
      <c r="D1516" s="36" t="s">
        <v>2613</v>
      </c>
      <c r="E1516" s="36" t="str">
        <f t="shared" si="69"/>
        <v>2007_SD</v>
      </c>
      <c r="F1516" s="45">
        <v>2007</v>
      </c>
      <c r="G1516" s="45">
        <f>_xlfn.XLOOKUP(I1516,Main_OG!$B$1:$B$766,Main_OG!$O$1:$O$766,"")</f>
        <v>0</v>
      </c>
      <c r="H1516" s="45">
        <f>_xlfn.XLOOKUP(E1516,Main_OG!$D$1:$D$766,Main_OG!$J$1:$J$766,"")</f>
        <v>0</v>
      </c>
      <c r="I1516" s="45" t="s">
        <v>847</v>
      </c>
      <c r="J1516" s="45" t="str">
        <f t="shared" si="70"/>
        <v>MidAmerican Energy Co_SD</v>
      </c>
      <c r="K1516" s="45" t="str">
        <f t="shared" si="71"/>
        <v>MidAmerican Energy Co_SD</v>
      </c>
      <c r="L1516" s="45" t="s">
        <v>2619</v>
      </c>
      <c r="M1516" s="45">
        <v>0</v>
      </c>
      <c r="N1516" s="45">
        <v>722</v>
      </c>
      <c r="O1516" s="45">
        <v>20</v>
      </c>
      <c r="P1516" s="45">
        <v>3192</v>
      </c>
      <c r="Q1516" s="45">
        <v>0</v>
      </c>
      <c r="R1516" s="45">
        <v>2510</v>
      </c>
      <c r="S1516" s="45">
        <v>5377</v>
      </c>
      <c r="T1516" s="45">
        <v>2944</v>
      </c>
      <c r="U1516" s="45">
        <v>0</v>
      </c>
      <c r="V1516" s="45">
        <v>6.78</v>
      </c>
      <c r="W1516" s="45">
        <v>4.1500000000000004</v>
      </c>
      <c r="X1516" s="45">
        <v>7.3</v>
      </c>
      <c r="Y1516" s="46">
        <v>41646.199999999997</v>
      </c>
      <c r="Z1516" s="46">
        <v>52608.628096960296</v>
      </c>
      <c r="AA1516" s="47">
        <f>_xlfn.XLOOKUP($E1516,Main_OG!$D$1:$D$766,Main_OG!AJ$1:AJ$766,"")</f>
        <v>3381304</v>
      </c>
      <c r="AB1516" s="47">
        <f>_xlfn.XLOOKUP($E1516,Main_OG!$D$1:$D$766,Main_OG!AK$1:AK$766,"")</f>
        <v>279426</v>
      </c>
      <c r="AC1516" s="47">
        <f>_xlfn.XLOOKUP($E1516,Main_OG!$D$1:$D$766,Main_OG!AL$1:AL$766,"")</f>
        <v>8470194</v>
      </c>
      <c r="AD1516" s="47">
        <f>_xlfn.XLOOKUP($E1516,Main_OG!$D$1:$D$766,Main_OG!AM$1:AM$766,"")</f>
        <v>0</v>
      </c>
    </row>
    <row r="1517" spans="1:30" x14ac:dyDescent="0.35">
      <c r="A1517" s="36" t="s">
        <v>2613</v>
      </c>
      <c r="B1517" s="45" t="s">
        <v>533</v>
      </c>
      <c r="C1517" s="45" t="s">
        <v>4458</v>
      </c>
      <c r="D1517" s="36" t="s">
        <v>2613</v>
      </c>
      <c r="E1517" s="36" t="str">
        <f t="shared" si="69"/>
        <v>2008_IA</v>
      </c>
      <c r="F1517" s="45">
        <v>2008</v>
      </c>
      <c r="G1517" s="45">
        <f>_xlfn.XLOOKUP(I1517,Main_OG!$B$1:$B$766,Main_OG!$O$1:$O$766,"")</f>
        <v>0</v>
      </c>
      <c r="H1517" s="45">
        <f>_xlfn.XLOOKUP(E1517,Main_OG!$D$1:$D$766,Main_OG!$J$1:$J$766,"")</f>
        <v>0</v>
      </c>
      <c r="I1517" s="45" t="s">
        <v>533</v>
      </c>
      <c r="J1517" s="45" t="str">
        <f t="shared" si="70"/>
        <v>MidAmerican Energy Co_IA</v>
      </c>
      <c r="K1517" s="45" t="str">
        <f t="shared" si="71"/>
        <v>MidAmerican Energy Co_IA</v>
      </c>
      <c r="L1517" s="45" t="s">
        <v>2620</v>
      </c>
      <c r="M1517" s="45">
        <v>0</v>
      </c>
      <c r="N1517" s="45">
        <v>86633</v>
      </c>
      <c r="O1517" s="45">
        <v>1321</v>
      </c>
      <c r="P1517" s="45">
        <v>543912</v>
      </c>
      <c r="Q1517" s="45">
        <v>0</v>
      </c>
      <c r="R1517" s="45">
        <v>5080024</v>
      </c>
      <c r="S1517" s="45">
        <v>8309716</v>
      </c>
      <c r="T1517" s="45">
        <v>5372499</v>
      </c>
      <c r="U1517" s="45">
        <v>0</v>
      </c>
      <c r="V1517" s="45">
        <v>6.39</v>
      </c>
      <c r="W1517" s="45">
        <v>3.99</v>
      </c>
      <c r="X1517" s="45">
        <v>8.3699999999999992</v>
      </c>
      <c r="Y1517" s="46">
        <v>160469.1</v>
      </c>
      <c r="Z1517" s="46">
        <v>53192.989504543657</v>
      </c>
      <c r="AA1517" s="47">
        <f>_xlfn.XLOOKUP($E1517,Main_OG!$D$1:$D$766,Main_OG!AJ$1:AJ$766,"")</f>
        <v>50287836</v>
      </c>
      <c r="AB1517" s="47">
        <f>_xlfn.XLOOKUP($E1517,Main_OG!$D$1:$D$766,Main_OG!AK$1:AK$766,"")</f>
        <v>678228</v>
      </c>
      <c r="AC1517" s="47">
        <f>_xlfn.XLOOKUP($E1517,Main_OG!$D$1:$D$766,Main_OG!AL$1:AL$766,"")</f>
        <v>35338738</v>
      </c>
      <c r="AD1517" s="47">
        <f>_xlfn.XLOOKUP($E1517,Main_OG!$D$1:$D$766,Main_OG!AM$1:AM$766,"")</f>
        <v>5282202</v>
      </c>
    </row>
    <row r="1518" spans="1:30" x14ac:dyDescent="0.35">
      <c r="A1518" s="36" t="s">
        <v>2613</v>
      </c>
      <c r="B1518" s="45" t="s">
        <v>124</v>
      </c>
      <c r="C1518" s="45" t="s">
        <v>4458</v>
      </c>
      <c r="D1518" s="36" t="s">
        <v>2613</v>
      </c>
      <c r="E1518" s="36" t="str">
        <f t="shared" si="69"/>
        <v>2008_IL</v>
      </c>
      <c r="F1518" s="45">
        <v>2008</v>
      </c>
      <c r="G1518" s="45">
        <f>_xlfn.XLOOKUP(I1518,Main_OG!$B$1:$B$766,Main_OG!$O$1:$O$766,"")</f>
        <v>0</v>
      </c>
      <c r="H1518" s="45">
        <f>_xlfn.XLOOKUP(E1518,Main_OG!$D$1:$D$766,Main_OG!$J$1:$J$766,"")</f>
        <v>0</v>
      </c>
      <c r="I1518" s="45" t="s">
        <v>124</v>
      </c>
      <c r="J1518" s="45" t="str">
        <f t="shared" si="70"/>
        <v>MidAmerican Energy Co_IL</v>
      </c>
      <c r="K1518" s="45" t="str">
        <f t="shared" si="71"/>
        <v>MidAmerican Energy Co_IL</v>
      </c>
      <c r="L1518" s="45" t="s">
        <v>2621</v>
      </c>
      <c r="M1518" s="45">
        <v>0</v>
      </c>
      <c r="N1518" s="45">
        <v>9148</v>
      </c>
      <c r="O1518" s="45">
        <v>90</v>
      </c>
      <c r="P1518" s="45">
        <v>75394</v>
      </c>
      <c r="Q1518" s="45">
        <v>0</v>
      </c>
      <c r="R1518" s="45">
        <v>652437</v>
      </c>
      <c r="S1518" s="45">
        <v>677323</v>
      </c>
      <c r="T1518" s="45">
        <v>635111</v>
      </c>
      <c r="U1518" s="45">
        <v>0</v>
      </c>
      <c r="V1518" s="45">
        <v>6.09</v>
      </c>
      <c r="W1518" s="45">
        <v>4.0199999999999996</v>
      </c>
      <c r="X1518" s="45">
        <v>8.1999999999999993</v>
      </c>
      <c r="Y1518" s="46">
        <v>759095.3</v>
      </c>
      <c r="Z1518" s="46">
        <v>59550.720724296894</v>
      </c>
      <c r="AA1518" s="47">
        <f>_xlfn.XLOOKUP($E1518,Main_OG!$D$1:$D$766,Main_OG!AJ$1:AJ$766,"")</f>
        <v>115977742</v>
      </c>
      <c r="AB1518" s="47">
        <f>_xlfn.XLOOKUP($E1518,Main_OG!$D$1:$D$766,Main_OG!AK$1:AK$766,"")</f>
        <v>544698</v>
      </c>
      <c r="AC1518" s="47">
        <f>_xlfn.XLOOKUP($E1518,Main_OG!$D$1:$D$766,Main_OG!AL$1:AL$766,"")</f>
        <v>71989738</v>
      </c>
      <c r="AD1518" s="47">
        <f>_xlfn.XLOOKUP($E1518,Main_OG!$D$1:$D$766,Main_OG!AM$1:AM$766,"")</f>
        <v>95151694</v>
      </c>
    </row>
    <row r="1519" spans="1:30" x14ac:dyDescent="0.35">
      <c r="A1519" s="36" t="s">
        <v>2613</v>
      </c>
      <c r="B1519" s="45" t="s">
        <v>847</v>
      </c>
      <c r="C1519" s="45" t="s">
        <v>4458</v>
      </c>
      <c r="D1519" s="36" t="s">
        <v>2613</v>
      </c>
      <c r="E1519" s="36" t="str">
        <f t="shared" si="69"/>
        <v>2008_SD</v>
      </c>
      <c r="F1519" s="45">
        <v>2008</v>
      </c>
      <c r="G1519" s="45">
        <f>_xlfn.XLOOKUP(I1519,Main_OG!$B$1:$B$766,Main_OG!$O$1:$O$766,"")</f>
        <v>0</v>
      </c>
      <c r="H1519" s="45">
        <f>_xlfn.XLOOKUP(E1519,Main_OG!$D$1:$D$766,Main_OG!$J$1:$J$766,"")</f>
        <v>0</v>
      </c>
      <c r="I1519" s="45" t="s">
        <v>847</v>
      </c>
      <c r="J1519" s="45" t="str">
        <f t="shared" si="70"/>
        <v>MidAmerican Energy Co_SD</v>
      </c>
      <c r="K1519" s="45" t="str">
        <f t="shared" si="71"/>
        <v>MidAmerican Energy Co_SD</v>
      </c>
      <c r="L1519" s="45" t="s">
        <v>2622</v>
      </c>
      <c r="M1519" s="45">
        <v>0</v>
      </c>
      <c r="N1519" s="45">
        <v>745</v>
      </c>
      <c r="O1519" s="45">
        <v>21</v>
      </c>
      <c r="P1519" s="45">
        <v>3307</v>
      </c>
      <c r="Q1519" s="45">
        <v>0</v>
      </c>
      <c r="R1519" s="45">
        <v>35846</v>
      </c>
      <c r="S1519" s="45">
        <v>124303</v>
      </c>
      <c r="T1519" s="45">
        <v>40644</v>
      </c>
      <c r="U1519" s="45">
        <v>0</v>
      </c>
      <c r="V1519" s="45">
        <v>6.89</v>
      </c>
      <c r="W1519" s="45">
        <v>4.16</v>
      </c>
      <c r="X1519" s="45">
        <v>7.22</v>
      </c>
      <c r="Y1519" s="46">
        <v>43278.5</v>
      </c>
      <c r="Z1519" s="46">
        <v>54157.427382984366</v>
      </c>
      <c r="AA1519" s="47">
        <f>_xlfn.XLOOKUP($E1519,Main_OG!$D$1:$D$766,Main_OG!AJ$1:AJ$766,"")</f>
        <v>4718714</v>
      </c>
      <c r="AB1519" s="47">
        <f>_xlfn.XLOOKUP($E1519,Main_OG!$D$1:$D$766,Main_OG!AK$1:AK$766,"")</f>
        <v>100410</v>
      </c>
      <c r="AC1519" s="47">
        <f>_xlfn.XLOOKUP($E1519,Main_OG!$D$1:$D$766,Main_OG!AL$1:AL$766,"")</f>
        <v>5264224</v>
      </c>
      <c r="AD1519" s="47">
        <f>_xlfn.XLOOKUP($E1519,Main_OG!$D$1:$D$766,Main_OG!AM$1:AM$766,"")</f>
        <v>0</v>
      </c>
    </row>
    <row r="1520" spans="1:30" x14ac:dyDescent="0.35">
      <c r="A1520" s="36" t="s">
        <v>2613</v>
      </c>
      <c r="B1520" s="45" t="s">
        <v>533</v>
      </c>
      <c r="C1520" s="45" t="s">
        <v>4458</v>
      </c>
      <c r="D1520" s="36" t="s">
        <v>2613</v>
      </c>
      <c r="E1520" s="36" t="str">
        <f t="shared" si="69"/>
        <v>2009_IA</v>
      </c>
      <c r="F1520" s="45">
        <v>2009</v>
      </c>
      <c r="G1520" s="45">
        <f>_xlfn.XLOOKUP(I1520,Main_OG!$B$1:$B$766,Main_OG!$O$1:$O$766,"")</f>
        <v>0</v>
      </c>
      <c r="H1520" s="45">
        <f>_xlfn.XLOOKUP(E1520,Main_OG!$D$1:$D$766,Main_OG!$J$1:$J$766,"")</f>
        <v>0</v>
      </c>
      <c r="I1520" s="45" t="s">
        <v>533</v>
      </c>
      <c r="J1520" s="45" t="str">
        <f t="shared" si="70"/>
        <v>MidAmerican Energy Co_IA</v>
      </c>
      <c r="K1520" s="45" t="str">
        <f t="shared" si="71"/>
        <v>MidAmerican Energy Co_IA</v>
      </c>
      <c r="L1520" s="45" t="s">
        <v>2623</v>
      </c>
      <c r="M1520" s="45">
        <v>0</v>
      </c>
      <c r="N1520" s="45">
        <v>87369</v>
      </c>
      <c r="O1520" s="45">
        <v>1351</v>
      </c>
      <c r="P1520" s="45">
        <v>545457</v>
      </c>
      <c r="Q1520" s="45">
        <v>0</v>
      </c>
      <c r="R1520" s="45">
        <v>4973959</v>
      </c>
      <c r="S1520" s="45">
        <v>7861350</v>
      </c>
      <c r="T1520" s="45">
        <v>5238195</v>
      </c>
      <c r="U1520" s="45">
        <v>0</v>
      </c>
      <c r="V1520" s="45">
        <v>6.45</v>
      </c>
      <c r="W1520" s="45">
        <v>4.0999999999999996</v>
      </c>
      <c r="X1520" s="45">
        <v>8.42</v>
      </c>
      <c r="Y1520" s="46">
        <v>156737.20000000001</v>
      </c>
      <c r="Z1520" s="46">
        <v>51679.49829699262</v>
      </c>
      <c r="AA1520" s="47">
        <f>_xlfn.XLOOKUP($E1520,Main_OG!$D$1:$D$766,Main_OG!AJ$1:AJ$766,"")</f>
        <v>46460690</v>
      </c>
      <c r="AB1520" s="47">
        <f>_xlfn.XLOOKUP($E1520,Main_OG!$D$1:$D$766,Main_OG!AK$1:AK$766,"")</f>
        <v>372868</v>
      </c>
      <c r="AC1520" s="47">
        <f>_xlfn.XLOOKUP($E1520,Main_OG!$D$1:$D$766,Main_OG!AL$1:AL$766,"")</f>
        <v>22000550</v>
      </c>
      <c r="AD1520" s="47">
        <f>_xlfn.XLOOKUP($E1520,Main_OG!$D$1:$D$766,Main_OG!AM$1:AM$766,"")</f>
        <v>4678931</v>
      </c>
    </row>
    <row r="1521" spans="1:30" x14ac:dyDescent="0.35">
      <c r="A1521" s="36" t="s">
        <v>2613</v>
      </c>
      <c r="B1521" s="45" t="s">
        <v>124</v>
      </c>
      <c r="C1521" s="45" t="s">
        <v>4458</v>
      </c>
      <c r="D1521" s="36" t="s">
        <v>2613</v>
      </c>
      <c r="E1521" s="36" t="str">
        <f t="shared" si="69"/>
        <v>2009_IL</v>
      </c>
      <c r="F1521" s="45">
        <v>2009</v>
      </c>
      <c r="G1521" s="45">
        <f>_xlfn.XLOOKUP(I1521,Main_OG!$B$1:$B$766,Main_OG!$O$1:$O$766,"")</f>
        <v>0</v>
      </c>
      <c r="H1521" s="45">
        <f>_xlfn.XLOOKUP(E1521,Main_OG!$D$1:$D$766,Main_OG!$J$1:$J$766,"")</f>
        <v>0</v>
      </c>
      <c r="I1521" s="45" t="s">
        <v>124</v>
      </c>
      <c r="J1521" s="45" t="str">
        <f t="shared" si="70"/>
        <v>MidAmerican Energy Co_IL</v>
      </c>
      <c r="K1521" s="45" t="str">
        <f t="shared" si="71"/>
        <v>MidAmerican Energy Co_IL</v>
      </c>
      <c r="L1521" s="45" t="s">
        <v>2624</v>
      </c>
      <c r="M1521" s="45">
        <v>0</v>
      </c>
      <c r="N1521" s="45">
        <v>9156</v>
      </c>
      <c r="O1521" s="45">
        <v>91</v>
      </c>
      <c r="P1521" s="45">
        <v>75497</v>
      </c>
      <c r="Q1521" s="45">
        <v>0</v>
      </c>
      <c r="R1521" s="45">
        <v>640098</v>
      </c>
      <c r="S1521" s="45">
        <v>641488</v>
      </c>
      <c r="T1521" s="45">
        <v>626368</v>
      </c>
      <c r="U1521" s="45">
        <v>0</v>
      </c>
      <c r="V1521" s="45">
        <v>6.1</v>
      </c>
      <c r="W1521" s="45">
        <v>3.98</v>
      </c>
      <c r="X1521" s="45">
        <v>8.1999999999999993</v>
      </c>
      <c r="Y1521" s="46">
        <v>740794.3</v>
      </c>
      <c r="Z1521" s="46">
        <v>57889.126466052629</v>
      </c>
      <c r="AA1521" s="47">
        <f>_xlfn.XLOOKUP($E1521,Main_OG!$D$1:$D$766,Main_OG!AJ$1:AJ$766,"")</f>
        <v>108306004</v>
      </c>
      <c r="AB1521" s="47">
        <f>_xlfn.XLOOKUP($E1521,Main_OG!$D$1:$D$766,Main_OG!AK$1:AK$766,"")</f>
        <v>459446</v>
      </c>
      <c r="AC1521" s="47">
        <f>_xlfn.XLOOKUP($E1521,Main_OG!$D$1:$D$766,Main_OG!AL$1:AL$766,"")</f>
        <v>71942008</v>
      </c>
      <c r="AD1521" s="47">
        <f>_xlfn.XLOOKUP($E1521,Main_OG!$D$1:$D$766,Main_OG!AM$1:AM$766,"")</f>
        <v>95473920</v>
      </c>
    </row>
    <row r="1522" spans="1:30" x14ac:dyDescent="0.35">
      <c r="A1522" s="36" t="s">
        <v>2613</v>
      </c>
      <c r="B1522" s="45" t="s">
        <v>847</v>
      </c>
      <c r="C1522" s="45" t="s">
        <v>4458</v>
      </c>
      <c r="D1522" s="36" t="s">
        <v>2613</v>
      </c>
      <c r="E1522" s="36" t="str">
        <f t="shared" si="69"/>
        <v>2009_SD</v>
      </c>
      <c r="F1522" s="45">
        <v>2009</v>
      </c>
      <c r="G1522" s="45">
        <f>_xlfn.XLOOKUP(I1522,Main_OG!$B$1:$B$766,Main_OG!$O$1:$O$766,"")</f>
        <v>0</v>
      </c>
      <c r="H1522" s="45">
        <f>_xlfn.XLOOKUP(E1522,Main_OG!$D$1:$D$766,Main_OG!$J$1:$J$766,"")</f>
        <v>0</v>
      </c>
      <c r="I1522" s="45" t="s">
        <v>847</v>
      </c>
      <c r="J1522" s="45" t="str">
        <f t="shared" si="70"/>
        <v>MidAmerican Energy Co_SD</v>
      </c>
      <c r="K1522" s="45" t="str">
        <f t="shared" si="71"/>
        <v>MidAmerican Energy Co_SD</v>
      </c>
      <c r="L1522" s="45" t="s">
        <v>2625</v>
      </c>
      <c r="M1522" s="45">
        <v>0</v>
      </c>
      <c r="N1522" s="45">
        <v>780</v>
      </c>
      <c r="O1522" s="45">
        <v>22</v>
      </c>
      <c r="P1522" s="45">
        <v>3455</v>
      </c>
      <c r="Q1522" s="45">
        <v>0</v>
      </c>
      <c r="R1522" s="45">
        <v>37031</v>
      </c>
      <c r="S1522" s="45">
        <v>123629</v>
      </c>
      <c r="T1522" s="45">
        <v>42252</v>
      </c>
      <c r="U1522" s="45">
        <v>0</v>
      </c>
      <c r="V1522" s="45">
        <v>6.73</v>
      </c>
      <c r="W1522" s="45">
        <v>4.07</v>
      </c>
      <c r="X1522" s="45">
        <v>7.04</v>
      </c>
      <c r="Y1522" s="46">
        <v>44255.8</v>
      </c>
      <c r="Z1522" s="46">
        <v>54835.348242463144</v>
      </c>
      <c r="AA1522" s="47">
        <f>_xlfn.XLOOKUP($E1522,Main_OG!$D$1:$D$766,Main_OG!AJ$1:AJ$766,"")</f>
        <v>4213274</v>
      </c>
      <c r="AB1522" s="47">
        <f>_xlfn.XLOOKUP($E1522,Main_OG!$D$1:$D$766,Main_OG!AK$1:AK$766,"")</f>
        <v>47426</v>
      </c>
      <c r="AC1522" s="47">
        <f>_xlfn.XLOOKUP($E1522,Main_OG!$D$1:$D$766,Main_OG!AL$1:AL$766,"")</f>
        <v>1835434</v>
      </c>
      <c r="AD1522" s="47">
        <f>_xlfn.XLOOKUP($E1522,Main_OG!$D$1:$D$766,Main_OG!AM$1:AM$766,"")</f>
        <v>0</v>
      </c>
    </row>
    <row r="1523" spans="1:30" x14ac:dyDescent="0.35">
      <c r="A1523" s="36" t="s">
        <v>2613</v>
      </c>
      <c r="B1523" s="45" t="s">
        <v>77</v>
      </c>
      <c r="C1523" s="45" t="s">
        <v>4458</v>
      </c>
      <c r="D1523" s="36" t="s">
        <v>2613</v>
      </c>
      <c r="E1523" s="36" t="str">
        <f t="shared" si="69"/>
        <v>2009_TX</v>
      </c>
      <c r="F1523" s="45">
        <v>2009</v>
      </c>
      <c r="G1523" s="45">
        <f>_xlfn.XLOOKUP(I1523,Main_OG!$B$1:$B$766,Main_OG!$O$1:$O$766,"")</f>
        <v>1</v>
      </c>
      <c r="H1523" s="45">
        <f>_xlfn.XLOOKUP(E1523,Main_OG!$D$1:$D$766,Main_OG!$J$1:$J$766,"")</f>
        <v>0</v>
      </c>
      <c r="I1523" s="45" t="s">
        <v>77</v>
      </c>
      <c r="J1523" s="45" t="str">
        <f t="shared" si="70"/>
        <v>MidAmerican Energy Co_TX</v>
      </c>
      <c r="K1523" s="45" t="str">
        <f t="shared" si="71"/>
        <v>MidAmerican Energy Co_TX</v>
      </c>
      <c r="L1523" s="45" t="s">
        <v>2626</v>
      </c>
      <c r="M1523" s="45">
        <v>0</v>
      </c>
      <c r="N1523" s="45">
        <v>1883</v>
      </c>
      <c r="O1523" s="45">
        <v>4</v>
      </c>
      <c r="P1523" s="45">
        <v>0</v>
      </c>
      <c r="Q1523" s="45">
        <v>0</v>
      </c>
      <c r="R1523" s="45">
        <v>194673</v>
      </c>
      <c r="S1523" s="45">
        <v>43231</v>
      </c>
      <c r="T1523" s="45">
        <v>0</v>
      </c>
      <c r="U1523" s="45">
        <v>0</v>
      </c>
      <c r="V1523" s="45">
        <v>9.41</v>
      </c>
      <c r="W1523" s="45">
        <v>7.84</v>
      </c>
      <c r="X1523" s="45">
        <v>0</v>
      </c>
      <c r="Y1523" s="46">
        <v>1285560.2</v>
      </c>
      <c r="Z1523" s="46">
        <v>51833.424247576615</v>
      </c>
      <c r="AA1523" s="47">
        <f>_xlfn.XLOOKUP($E1523,Main_OG!$D$1:$D$766,Main_OG!AJ$1:AJ$766,"")</f>
        <v>190813300</v>
      </c>
      <c r="AB1523" s="47">
        <f>_xlfn.XLOOKUP($E1523,Main_OG!$D$1:$D$766,Main_OG!AK$1:AK$766,"")</f>
        <v>5977652</v>
      </c>
      <c r="AC1523" s="47">
        <f>_xlfn.XLOOKUP($E1523,Main_OG!$D$1:$D$766,Main_OG!AL$1:AL$766,"")</f>
        <v>2935102114</v>
      </c>
      <c r="AD1523" s="47">
        <f>_xlfn.XLOOKUP($E1523,Main_OG!$D$1:$D$766,Main_OG!AM$1:AM$766,"")</f>
        <v>41497617</v>
      </c>
    </row>
    <row r="1524" spans="1:30" x14ac:dyDescent="0.35">
      <c r="A1524" s="36" t="s">
        <v>2613</v>
      </c>
      <c r="B1524" s="45" t="s">
        <v>533</v>
      </c>
      <c r="C1524" s="45" t="s">
        <v>4458</v>
      </c>
      <c r="D1524" s="36" t="s">
        <v>2613</v>
      </c>
      <c r="E1524" s="36" t="str">
        <f t="shared" si="69"/>
        <v>2010_IA</v>
      </c>
      <c r="F1524" s="45">
        <v>2010</v>
      </c>
      <c r="G1524" s="45">
        <f>_xlfn.XLOOKUP(I1524,Main_OG!$B$1:$B$766,Main_OG!$O$1:$O$766,"")</f>
        <v>0</v>
      </c>
      <c r="H1524" s="45">
        <f>_xlfn.XLOOKUP(E1524,Main_OG!$D$1:$D$766,Main_OG!$J$1:$J$766,"")</f>
        <v>0</v>
      </c>
      <c r="I1524" s="45" t="s">
        <v>533</v>
      </c>
      <c r="J1524" s="45" t="str">
        <f t="shared" si="70"/>
        <v>MidAmerican Energy Co_IA</v>
      </c>
      <c r="K1524" s="45" t="str">
        <f t="shared" si="71"/>
        <v>MidAmerican Energy Co_IA</v>
      </c>
      <c r="L1524" s="45" t="s">
        <v>2627</v>
      </c>
      <c r="M1524" s="45">
        <v>0</v>
      </c>
      <c r="N1524" s="45">
        <v>88017</v>
      </c>
      <c r="O1524" s="45">
        <v>1367</v>
      </c>
      <c r="P1524" s="45">
        <v>548220</v>
      </c>
      <c r="Q1524" s="45">
        <v>0</v>
      </c>
      <c r="R1524" s="45">
        <v>5143116</v>
      </c>
      <c r="S1524" s="45">
        <v>8489400</v>
      </c>
      <c r="T1524" s="45">
        <v>5801854</v>
      </c>
      <c r="U1524" s="45">
        <v>0</v>
      </c>
      <c r="V1524" s="45">
        <v>6.46</v>
      </c>
      <c r="W1524" s="45">
        <v>4.09</v>
      </c>
      <c r="X1524" s="45">
        <v>8.3699999999999992</v>
      </c>
      <c r="Y1524" s="46">
        <v>161593.1</v>
      </c>
      <c r="Z1524" s="46">
        <v>52967.121287759124</v>
      </c>
      <c r="AA1524" s="47">
        <f>_xlfn.XLOOKUP($E1524,Main_OG!$D$1:$D$766,Main_OG!AJ$1:AJ$766,"")</f>
        <v>51189430</v>
      </c>
      <c r="AB1524" s="47">
        <f>_xlfn.XLOOKUP($E1524,Main_OG!$D$1:$D$766,Main_OG!AK$1:AK$766,"")</f>
        <v>650030</v>
      </c>
      <c r="AC1524" s="47">
        <f>_xlfn.XLOOKUP($E1524,Main_OG!$D$1:$D$766,Main_OG!AL$1:AL$766,"")</f>
        <v>25331776</v>
      </c>
      <c r="AD1524" s="47">
        <f>_xlfn.XLOOKUP($E1524,Main_OG!$D$1:$D$766,Main_OG!AM$1:AM$766,"")</f>
        <v>4450640</v>
      </c>
    </row>
    <row r="1525" spans="1:30" x14ac:dyDescent="0.35">
      <c r="A1525" s="36" t="s">
        <v>2613</v>
      </c>
      <c r="B1525" s="45" t="s">
        <v>124</v>
      </c>
      <c r="C1525" s="45" t="s">
        <v>4458</v>
      </c>
      <c r="D1525" s="36" t="s">
        <v>2613</v>
      </c>
      <c r="E1525" s="36" t="str">
        <f t="shared" si="69"/>
        <v>2010_IL</v>
      </c>
      <c r="F1525" s="45">
        <v>2010</v>
      </c>
      <c r="G1525" s="45">
        <f>_xlfn.XLOOKUP(I1525,Main_OG!$B$1:$B$766,Main_OG!$O$1:$O$766,"")</f>
        <v>0</v>
      </c>
      <c r="H1525" s="45">
        <f>_xlfn.XLOOKUP(E1525,Main_OG!$D$1:$D$766,Main_OG!$J$1:$J$766,"")</f>
        <v>0</v>
      </c>
      <c r="I1525" s="45" t="s">
        <v>124</v>
      </c>
      <c r="J1525" s="45" t="str">
        <f t="shared" si="70"/>
        <v>MidAmerican Energy Co_IL</v>
      </c>
      <c r="K1525" s="45" t="str">
        <f t="shared" si="71"/>
        <v>MidAmerican Energy Co_IL</v>
      </c>
      <c r="L1525" s="45" t="s">
        <v>2628</v>
      </c>
      <c r="M1525" s="45">
        <v>0</v>
      </c>
      <c r="N1525" s="45">
        <v>9139</v>
      </c>
      <c r="O1525" s="45">
        <v>100</v>
      </c>
      <c r="P1525" s="45">
        <v>75436</v>
      </c>
      <c r="Q1525" s="45">
        <v>0</v>
      </c>
      <c r="R1525" s="45">
        <v>668674</v>
      </c>
      <c r="S1525" s="45">
        <v>692855</v>
      </c>
      <c r="T1525" s="45">
        <v>697796</v>
      </c>
      <c r="U1525" s="45">
        <v>0</v>
      </c>
      <c r="V1525" s="45">
        <v>6.11</v>
      </c>
      <c r="W1525" s="45">
        <v>4.1100000000000003</v>
      </c>
      <c r="X1525" s="45">
        <v>8.32</v>
      </c>
      <c r="Y1525" s="46">
        <v>755391.4</v>
      </c>
      <c r="Z1525" s="46">
        <v>58828.608910291579</v>
      </c>
      <c r="AA1525" s="47">
        <f>_xlfn.XLOOKUP($E1525,Main_OG!$D$1:$D$766,Main_OG!AJ$1:AJ$766,"")</f>
        <v>111865114</v>
      </c>
      <c r="AB1525" s="47">
        <f>_xlfn.XLOOKUP($E1525,Main_OG!$D$1:$D$766,Main_OG!AK$1:AK$766,"")</f>
        <v>409552</v>
      </c>
      <c r="AC1525" s="47">
        <f>_xlfn.XLOOKUP($E1525,Main_OG!$D$1:$D$766,Main_OG!AL$1:AL$766,"")</f>
        <v>96630300</v>
      </c>
      <c r="AD1525" s="47">
        <f>_xlfn.XLOOKUP($E1525,Main_OG!$D$1:$D$766,Main_OG!AM$1:AM$766,"")</f>
        <v>96189587</v>
      </c>
    </row>
    <row r="1526" spans="1:30" x14ac:dyDescent="0.35">
      <c r="A1526" s="36" t="s">
        <v>2613</v>
      </c>
      <c r="B1526" s="45" t="s">
        <v>847</v>
      </c>
      <c r="C1526" s="45" t="s">
        <v>4458</v>
      </c>
      <c r="D1526" s="36" t="s">
        <v>2613</v>
      </c>
      <c r="E1526" s="36" t="str">
        <f t="shared" si="69"/>
        <v>2010_SD</v>
      </c>
      <c r="F1526" s="45">
        <v>2010</v>
      </c>
      <c r="G1526" s="45">
        <f>_xlfn.XLOOKUP(I1526,Main_OG!$B$1:$B$766,Main_OG!$O$1:$O$766,"")</f>
        <v>0</v>
      </c>
      <c r="H1526" s="45">
        <f>_xlfn.XLOOKUP(E1526,Main_OG!$D$1:$D$766,Main_OG!$J$1:$J$766,"")</f>
        <v>0</v>
      </c>
      <c r="I1526" s="45" t="s">
        <v>847</v>
      </c>
      <c r="J1526" s="45" t="str">
        <f t="shared" si="70"/>
        <v>MidAmerican Energy Co_SD</v>
      </c>
      <c r="K1526" s="45" t="str">
        <f t="shared" si="71"/>
        <v>MidAmerican Energy Co_SD</v>
      </c>
      <c r="L1526" s="45" t="s">
        <v>2629</v>
      </c>
      <c r="M1526" s="45">
        <v>0</v>
      </c>
      <c r="N1526" s="45">
        <v>792</v>
      </c>
      <c r="O1526" s="45">
        <v>22</v>
      </c>
      <c r="P1526" s="45">
        <v>3530</v>
      </c>
      <c r="Q1526" s="45">
        <v>0</v>
      </c>
      <c r="R1526" s="45">
        <v>39318</v>
      </c>
      <c r="S1526" s="45">
        <v>127914</v>
      </c>
      <c r="T1526" s="45">
        <v>48635</v>
      </c>
      <c r="U1526" s="45">
        <v>0</v>
      </c>
      <c r="V1526" s="45">
        <v>6.7</v>
      </c>
      <c r="W1526" s="45">
        <v>4.03</v>
      </c>
      <c r="X1526" s="45">
        <v>7.01</v>
      </c>
      <c r="Y1526" s="46">
        <v>44810.7</v>
      </c>
      <c r="Z1526" s="46">
        <v>54902.088109062439</v>
      </c>
      <c r="AA1526" s="47">
        <f>_xlfn.XLOOKUP($E1526,Main_OG!$D$1:$D$766,Main_OG!AJ$1:AJ$766,"")</f>
        <v>4327706</v>
      </c>
      <c r="AB1526" s="47">
        <f>_xlfn.XLOOKUP($E1526,Main_OG!$D$1:$D$766,Main_OG!AK$1:AK$766,"")</f>
        <v>36138</v>
      </c>
      <c r="AC1526" s="47">
        <f>_xlfn.XLOOKUP($E1526,Main_OG!$D$1:$D$766,Main_OG!AL$1:AL$766,"")</f>
        <v>3199442</v>
      </c>
      <c r="AD1526" s="47">
        <f>_xlfn.XLOOKUP($E1526,Main_OG!$D$1:$D$766,Main_OG!AM$1:AM$766,"")</f>
        <v>0</v>
      </c>
    </row>
    <row r="1527" spans="1:30" x14ac:dyDescent="0.35">
      <c r="A1527" s="36" t="s">
        <v>2613</v>
      </c>
      <c r="B1527" s="45" t="s">
        <v>77</v>
      </c>
      <c r="C1527" s="45" t="s">
        <v>4458</v>
      </c>
      <c r="D1527" s="36" t="s">
        <v>2613</v>
      </c>
      <c r="E1527" s="36" t="str">
        <f t="shared" si="69"/>
        <v>2010_TX</v>
      </c>
      <c r="F1527" s="45">
        <v>2010</v>
      </c>
      <c r="G1527" s="45">
        <f>_xlfn.XLOOKUP(I1527,Main_OG!$B$1:$B$766,Main_OG!$O$1:$O$766,"")</f>
        <v>1</v>
      </c>
      <c r="H1527" s="45">
        <f>_xlfn.XLOOKUP(E1527,Main_OG!$D$1:$D$766,Main_OG!$J$1:$J$766,"")</f>
        <v>0</v>
      </c>
      <c r="I1527" s="45" t="s">
        <v>77</v>
      </c>
      <c r="J1527" s="45" t="str">
        <f t="shared" si="70"/>
        <v>MidAmerican Energy Co_TX</v>
      </c>
      <c r="K1527" s="45" t="str">
        <f t="shared" si="71"/>
        <v>MidAmerican Energy Co_TX</v>
      </c>
      <c r="L1527" s="45" t="s">
        <v>2630</v>
      </c>
      <c r="M1527" s="45">
        <v>0</v>
      </c>
      <c r="N1527" s="45">
        <v>3885</v>
      </c>
      <c r="O1527" s="45">
        <v>12</v>
      </c>
      <c r="P1527" s="45">
        <v>0</v>
      </c>
      <c r="Q1527" s="45">
        <v>0</v>
      </c>
      <c r="R1527" s="45">
        <v>523416</v>
      </c>
      <c r="S1527" s="45">
        <v>150945</v>
      </c>
      <c r="T1527" s="45">
        <v>0</v>
      </c>
      <c r="U1527" s="45">
        <v>0</v>
      </c>
      <c r="V1527" s="45">
        <v>9.02</v>
      </c>
      <c r="W1527" s="45">
        <v>7.79</v>
      </c>
      <c r="X1527" s="45">
        <v>0</v>
      </c>
      <c r="Y1527" s="46">
        <v>1323059.1000000001</v>
      </c>
      <c r="Z1527" s="46">
        <v>52415.200806817331</v>
      </c>
      <c r="AA1527" s="47">
        <f>_xlfn.XLOOKUP($E1527,Main_OG!$D$1:$D$766,Main_OG!AJ$1:AJ$766,"")</f>
        <v>206237270</v>
      </c>
      <c r="AB1527" s="47">
        <f>_xlfn.XLOOKUP($E1527,Main_OG!$D$1:$D$766,Main_OG!AK$1:AK$766,"")</f>
        <v>2849102</v>
      </c>
      <c r="AC1527" s="47">
        <f>_xlfn.XLOOKUP($E1527,Main_OG!$D$1:$D$766,Main_OG!AL$1:AL$766,"")</f>
        <v>2882061072</v>
      </c>
      <c r="AD1527" s="47">
        <f>_xlfn.XLOOKUP($E1527,Main_OG!$D$1:$D$766,Main_OG!AM$1:AM$766,"")</f>
        <v>41335248</v>
      </c>
    </row>
    <row r="1528" spans="1:30" x14ac:dyDescent="0.35">
      <c r="A1528" s="36" t="s">
        <v>2613</v>
      </c>
      <c r="B1528" s="45" t="s">
        <v>533</v>
      </c>
      <c r="C1528" s="45" t="s">
        <v>4458</v>
      </c>
      <c r="D1528" s="36" t="s">
        <v>2613</v>
      </c>
      <c r="E1528" s="36" t="str">
        <f t="shared" si="69"/>
        <v>2011_IA</v>
      </c>
      <c r="F1528" s="45">
        <v>2011</v>
      </c>
      <c r="G1528" s="45">
        <f>_xlfn.XLOOKUP(I1528,Main_OG!$B$1:$B$766,Main_OG!$O$1:$O$766,"")</f>
        <v>0</v>
      </c>
      <c r="H1528" s="45">
        <f>_xlfn.XLOOKUP(E1528,Main_OG!$D$1:$D$766,Main_OG!$J$1:$J$766,"")</f>
        <v>0</v>
      </c>
      <c r="I1528" s="45" t="s">
        <v>533</v>
      </c>
      <c r="J1528" s="45" t="str">
        <f t="shared" si="70"/>
        <v>MidAmerican Energy Co_IA</v>
      </c>
      <c r="K1528" s="45" t="str">
        <f t="shared" si="71"/>
        <v>MidAmerican Energy Co_IA</v>
      </c>
      <c r="L1528" s="45" t="s">
        <v>2631</v>
      </c>
      <c r="M1528" s="45">
        <v>0</v>
      </c>
      <c r="N1528" s="45">
        <v>88721</v>
      </c>
      <c r="O1528" s="45">
        <v>1398</v>
      </c>
      <c r="P1528" s="45">
        <v>550409</v>
      </c>
      <c r="Q1528" s="45">
        <v>0</v>
      </c>
      <c r="R1528" s="45">
        <v>5112389</v>
      </c>
      <c r="S1528" s="45">
        <v>8740222</v>
      </c>
      <c r="T1528" s="45">
        <v>5744863</v>
      </c>
      <c r="U1528" s="45">
        <v>0</v>
      </c>
      <c r="V1528" s="45">
        <v>6.48</v>
      </c>
      <c r="W1528" s="45">
        <v>4.08</v>
      </c>
      <c r="X1528" s="45">
        <v>8.4</v>
      </c>
      <c r="Y1528" s="46">
        <v>164559.29999999999</v>
      </c>
      <c r="Z1528" s="46">
        <v>53658.7982412778</v>
      </c>
      <c r="AA1528" s="47">
        <f>_xlfn.XLOOKUP($E1528,Main_OG!$D$1:$D$766,Main_OG!AJ$1:AJ$766,"")</f>
        <v>47069714</v>
      </c>
      <c r="AB1528" s="47">
        <f>_xlfn.XLOOKUP($E1528,Main_OG!$D$1:$D$766,Main_OG!AK$1:AK$766,"")</f>
        <v>601156</v>
      </c>
      <c r="AC1528" s="47">
        <f>_xlfn.XLOOKUP($E1528,Main_OG!$D$1:$D$766,Main_OG!AL$1:AL$766,"")</f>
        <v>19926154</v>
      </c>
      <c r="AD1528" s="47">
        <f>_xlfn.XLOOKUP($E1528,Main_OG!$D$1:$D$766,Main_OG!AM$1:AM$766,"")</f>
        <v>5215229</v>
      </c>
    </row>
    <row r="1529" spans="1:30" x14ac:dyDescent="0.35">
      <c r="A1529" s="36" t="s">
        <v>2613</v>
      </c>
      <c r="B1529" s="45" t="s">
        <v>124</v>
      </c>
      <c r="C1529" s="45" t="s">
        <v>4458</v>
      </c>
      <c r="D1529" s="36" t="s">
        <v>2613</v>
      </c>
      <c r="E1529" s="36" t="str">
        <f t="shared" si="69"/>
        <v>2011_IL</v>
      </c>
      <c r="F1529" s="45">
        <v>2011</v>
      </c>
      <c r="G1529" s="45">
        <f>_xlfn.XLOOKUP(I1529,Main_OG!$B$1:$B$766,Main_OG!$O$1:$O$766,"")</f>
        <v>0</v>
      </c>
      <c r="H1529" s="45">
        <f>_xlfn.XLOOKUP(E1529,Main_OG!$D$1:$D$766,Main_OG!$J$1:$J$766,"")</f>
        <v>1</v>
      </c>
      <c r="I1529" s="45" t="s">
        <v>124</v>
      </c>
      <c r="J1529" s="45" t="str">
        <f t="shared" si="70"/>
        <v>MidAmerican Energy Co_IL</v>
      </c>
      <c r="K1529" s="45" t="str">
        <f t="shared" si="71"/>
        <v>MidAmerican Energy Co_IL</v>
      </c>
      <c r="L1529" s="45" t="s">
        <v>2632</v>
      </c>
      <c r="M1529" s="45">
        <v>0</v>
      </c>
      <c r="N1529" s="45">
        <v>9193</v>
      </c>
      <c r="O1529" s="45">
        <v>104</v>
      </c>
      <c r="P1529" s="45">
        <v>75516</v>
      </c>
      <c r="Q1529" s="45">
        <v>0</v>
      </c>
      <c r="R1529" s="45">
        <v>661050</v>
      </c>
      <c r="S1529" s="45">
        <v>718271</v>
      </c>
      <c r="T1529" s="45">
        <v>686835</v>
      </c>
      <c r="U1529" s="45">
        <v>0</v>
      </c>
      <c r="V1529" s="45">
        <v>6.19</v>
      </c>
      <c r="W1529" s="45">
        <v>4.18</v>
      </c>
      <c r="X1529" s="45">
        <v>8.3699999999999992</v>
      </c>
      <c r="Y1529" s="46">
        <v>772225.6</v>
      </c>
      <c r="Z1529" s="46">
        <v>60012.32690977148</v>
      </c>
      <c r="AA1529" s="47">
        <f>_xlfn.XLOOKUP($E1529,Main_OG!$D$1:$D$766,Main_OG!AJ$1:AJ$766,"")</f>
        <v>108761398</v>
      </c>
      <c r="AB1529" s="47">
        <f>_xlfn.XLOOKUP($E1529,Main_OG!$D$1:$D$766,Main_OG!AK$1:AK$766,"")</f>
        <v>322432</v>
      </c>
      <c r="AC1529" s="47">
        <f>_xlfn.XLOOKUP($E1529,Main_OG!$D$1:$D$766,Main_OG!AL$1:AL$766,"")</f>
        <v>99752440</v>
      </c>
      <c r="AD1529" s="47">
        <f>_xlfn.XLOOKUP($E1529,Main_OG!$D$1:$D$766,Main_OG!AM$1:AM$766,"")</f>
        <v>95823196</v>
      </c>
    </row>
    <row r="1530" spans="1:30" x14ac:dyDescent="0.35">
      <c r="A1530" s="36" t="s">
        <v>2613</v>
      </c>
      <c r="B1530" s="45" t="s">
        <v>847</v>
      </c>
      <c r="C1530" s="45" t="s">
        <v>4458</v>
      </c>
      <c r="D1530" s="36" t="s">
        <v>2613</v>
      </c>
      <c r="E1530" s="36" t="str">
        <f t="shared" si="69"/>
        <v>2011_SD</v>
      </c>
      <c r="F1530" s="45">
        <v>2011</v>
      </c>
      <c r="G1530" s="45">
        <f>_xlfn.XLOOKUP(I1530,Main_OG!$B$1:$B$766,Main_OG!$O$1:$O$766,"")</f>
        <v>0</v>
      </c>
      <c r="H1530" s="45">
        <f>_xlfn.XLOOKUP(E1530,Main_OG!$D$1:$D$766,Main_OG!$J$1:$J$766,"")</f>
        <v>0</v>
      </c>
      <c r="I1530" s="45" t="s">
        <v>847</v>
      </c>
      <c r="J1530" s="45" t="str">
        <f t="shared" si="70"/>
        <v>MidAmerican Energy Co_SD</v>
      </c>
      <c r="K1530" s="45" t="str">
        <f t="shared" si="71"/>
        <v>MidAmerican Energy Co_SD</v>
      </c>
      <c r="L1530" s="45" t="s">
        <v>2633</v>
      </c>
      <c r="M1530" s="45">
        <v>0</v>
      </c>
      <c r="N1530" s="45">
        <v>810</v>
      </c>
      <c r="O1530" s="45">
        <v>21</v>
      </c>
      <c r="P1530" s="45">
        <v>3583</v>
      </c>
      <c r="Q1530" s="45">
        <v>0</v>
      </c>
      <c r="R1530" s="45">
        <v>37750</v>
      </c>
      <c r="S1530" s="45">
        <v>127316</v>
      </c>
      <c r="T1530" s="45">
        <v>44494</v>
      </c>
      <c r="U1530" s="45">
        <v>0</v>
      </c>
      <c r="V1530" s="45">
        <v>6.71</v>
      </c>
      <c r="W1530" s="45">
        <v>4.07</v>
      </c>
      <c r="X1530" s="45">
        <v>7.19</v>
      </c>
      <c r="Y1530" s="46">
        <v>47630.3</v>
      </c>
      <c r="Z1530" s="46">
        <v>57822.006943938621</v>
      </c>
      <c r="AA1530" s="47">
        <f>_xlfn.XLOOKUP($E1530,Main_OG!$D$1:$D$766,Main_OG!AJ$1:AJ$766,"")</f>
        <v>3535904</v>
      </c>
      <c r="AB1530" s="47">
        <f>_xlfn.XLOOKUP($E1530,Main_OG!$D$1:$D$766,Main_OG!AK$1:AK$766,"")</f>
        <v>41882</v>
      </c>
      <c r="AC1530" s="47">
        <f>_xlfn.XLOOKUP($E1530,Main_OG!$D$1:$D$766,Main_OG!AL$1:AL$766,"")</f>
        <v>3178016</v>
      </c>
      <c r="AD1530" s="47">
        <f>_xlfn.XLOOKUP($E1530,Main_OG!$D$1:$D$766,Main_OG!AM$1:AM$766,"")</f>
        <v>0</v>
      </c>
    </row>
    <row r="1531" spans="1:30" x14ac:dyDescent="0.35">
      <c r="A1531" s="36" t="s">
        <v>2613</v>
      </c>
      <c r="B1531" s="45" t="s">
        <v>77</v>
      </c>
      <c r="C1531" s="45" t="s">
        <v>4458</v>
      </c>
      <c r="D1531" s="36" t="s">
        <v>2613</v>
      </c>
      <c r="E1531" s="36" t="str">
        <f t="shared" si="69"/>
        <v>2011_TX</v>
      </c>
      <c r="F1531" s="45">
        <v>2011</v>
      </c>
      <c r="G1531" s="45">
        <f>_xlfn.XLOOKUP(I1531,Main_OG!$B$1:$B$766,Main_OG!$O$1:$O$766,"")</f>
        <v>1</v>
      </c>
      <c r="H1531" s="45">
        <f>_xlfn.XLOOKUP(E1531,Main_OG!$D$1:$D$766,Main_OG!$J$1:$J$766,"")</f>
        <v>0</v>
      </c>
      <c r="I1531" s="45" t="s">
        <v>77</v>
      </c>
      <c r="J1531" s="45" t="str">
        <f t="shared" si="70"/>
        <v>MidAmerican Energy Co_TX</v>
      </c>
      <c r="K1531" s="45" t="str">
        <f t="shared" si="71"/>
        <v>MidAmerican Energy Co_TX</v>
      </c>
      <c r="L1531" s="45" t="s">
        <v>2634</v>
      </c>
      <c r="M1531" s="45">
        <v>0</v>
      </c>
      <c r="N1531" s="45">
        <v>5226</v>
      </c>
      <c r="O1531" s="45">
        <v>23</v>
      </c>
      <c r="P1531" s="45">
        <v>1</v>
      </c>
      <c r="Q1531" s="45">
        <v>0</v>
      </c>
      <c r="R1531" s="45">
        <v>869945</v>
      </c>
      <c r="S1531" s="45">
        <v>285646</v>
      </c>
      <c r="T1531" s="45">
        <v>5</v>
      </c>
      <c r="U1531" s="45">
        <v>0</v>
      </c>
      <c r="V1531" s="45">
        <v>8.93</v>
      </c>
      <c r="W1531" s="45">
        <v>7.36</v>
      </c>
      <c r="X1531" s="45">
        <v>20</v>
      </c>
      <c r="Y1531" s="46">
        <v>1370174.9</v>
      </c>
      <c r="Z1531" s="46">
        <v>53427.489668364484</v>
      </c>
      <c r="AA1531" s="47">
        <f>_xlfn.XLOOKUP($E1531,Main_OG!$D$1:$D$766,Main_OG!AJ$1:AJ$766,"")</f>
        <v>220852962</v>
      </c>
      <c r="AB1531" s="47">
        <f>_xlfn.XLOOKUP($E1531,Main_OG!$D$1:$D$766,Main_OG!AK$1:AK$766,"")</f>
        <v>3232160</v>
      </c>
      <c r="AC1531" s="47">
        <f>_xlfn.XLOOKUP($E1531,Main_OG!$D$1:$D$766,Main_OG!AL$1:AL$766,"")</f>
        <v>3110801834</v>
      </c>
      <c r="AD1531" s="47">
        <f>_xlfn.XLOOKUP($E1531,Main_OG!$D$1:$D$766,Main_OG!AM$1:AM$766,"")</f>
        <v>39648457</v>
      </c>
    </row>
    <row r="1532" spans="1:30" x14ac:dyDescent="0.35">
      <c r="A1532" s="36" t="s">
        <v>2613</v>
      </c>
      <c r="B1532" s="45" t="s">
        <v>533</v>
      </c>
      <c r="C1532" s="45" t="s">
        <v>4458</v>
      </c>
      <c r="D1532" s="36" t="s">
        <v>2613</v>
      </c>
      <c r="E1532" s="36" t="str">
        <f t="shared" si="69"/>
        <v>2012_IA</v>
      </c>
      <c r="F1532" s="45">
        <v>2012</v>
      </c>
      <c r="G1532" s="45">
        <f>_xlfn.XLOOKUP(I1532,Main_OG!$B$1:$B$766,Main_OG!$O$1:$O$766,"")</f>
        <v>0</v>
      </c>
      <c r="H1532" s="45">
        <f>_xlfn.XLOOKUP(E1532,Main_OG!$D$1:$D$766,Main_OG!$J$1:$J$766,"")</f>
        <v>0</v>
      </c>
      <c r="I1532" s="45" t="s">
        <v>533</v>
      </c>
      <c r="J1532" s="45" t="str">
        <f t="shared" si="70"/>
        <v>MidAmerican Energy Co_IA</v>
      </c>
      <c r="K1532" s="45" t="str">
        <f t="shared" si="71"/>
        <v>MidAmerican Energy Co_IA</v>
      </c>
      <c r="L1532" s="45" t="s">
        <v>2635</v>
      </c>
      <c r="M1532" s="45">
        <v>0</v>
      </c>
      <c r="N1532" s="45">
        <v>89489</v>
      </c>
      <c r="O1532" s="45">
        <v>1431</v>
      </c>
      <c r="P1532" s="45">
        <v>553607</v>
      </c>
      <c r="Q1532" s="45">
        <v>0</v>
      </c>
      <c r="R1532" s="45">
        <v>5094249</v>
      </c>
      <c r="S1532" s="45">
        <v>8963148</v>
      </c>
      <c r="T1532" s="45">
        <v>5620112</v>
      </c>
      <c r="U1532" s="45">
        <v>0</v>
      </c>
      <c r="V1532" s="45">
        <v>6.7628614000000002</v>
      </c>
      <c r="W1532" s="45">
        <v>4.2929225000000004</v>
      </c>
      <c r="X1532" s="45">
        <v>8.8323506999999992</v>
      </c>
      <c r="Y1532" s="46">
        <v>170923.7</v>
      </c>
      <c r="Z1532" s="46">
        <v>55551.630176895545</v>
      </c>
      <c r="AA1532" s="47">
        <f>_xlfn.XLOOKUP($E1532,Main_OG!$D$1:$D$766,Main_OG!AJ$1:AJ$766,"")</f>
        <v>43276216</v>
      </c>
      <c r="AB1532" s="47">
        <f>_xlfn.XLOOKUP($E1532,Main_OG!$D$1:$D$766,Main_OG!AK$1:AK$766,"")</f>
        <v>469930</v>
      </c>
      <c r="AC1532" s="47">
        <f>_xlfn.XLOOKUP($E1532,Main_OG!$D$1:$D$766,Main_OG!AL$1:AL$766,"")</f>
        <v>34248146</v>
      </c>
      <c r="AD1532" s="47">
        <f>_xlfn.XLOOKUP($E1532,Main_OG!$D$1:$D$766,Main_OG!AM$1:AM$766,"")</f>
        <v>4346995</v>
      </c>
    </row>
    <row r="1533" spans="1:30" x14ac:dyDescent="0.35">
      <c r="A1533" s="36" t="s">
        <v>2613</v>
      </c>
      <c r="B1533" s="45" t="s">
        <v>124</v>
      </c>
      <c r="C1533" s="45" t="s">
        <v>4458</v>
      </c>
      <c r="D1533" s="36" t="s">
        <v>2613</v>
      </c>
      <c r="E1533" s="36" t="str">
        <f t="shared" si="69"/>
        <v>2012_IL</v>
      </c>
      <c r="F1533" s="45">
        <v>2012</v>
      </c>
      <c r="G1533" s="45">
        <f>_xlfn.XLOOKUP(I1533,Main_OG!$B$1:$B$766,Main_OG!$O$1:$O$766,"")</f>
        <v>0</v>
      </c>
      <c r="H1533" s="45">
        <f>_xlfn.XLOOKUP(E1533,Main_OG!$D$1:$D$766,Main_OG!$J$1:$J$766,"")</f>
        <v>1</v>
      </c>
      <c r="I1533" s="45" t="s">
        <v>124</v>
      </c>
      <c r="J1533" s="45" t="str">
        <f t="shared" si="70"/>
        <v>MidAmerican Energy Co_IL</v>
      </c>
      <c r="K1533" s="45" t="str">
        <f t="shared" si="71"/>
        <v>MidAmerican Energy Co_IL</v>
      </c>
      <c r="L1533" s="45" t="s">
        <v>2636</v>
      </c>
      <c r="M1533" s="45">
        <v>0</v>
      </c>
      <c r="N1533" s="45">
        <v>9137</v>
      </c>
      <c r="O1533" s="45">
        <v>107</v>
      </c>
      <c r="P1533" s="45">
        <v>75693</v>
      </c>
      <c r="Q1533" s="45">
        <v>0</v>
      </c>
      <c r="R1533" s="45">
        <v>642346</v>
      </c>
      <c r="S1533" s="45">
        <v>715256</v>
      </c>
      <c r="T1533" s="45">
        <v>680637</v>
      </c>
      <c r="U1533" s="45">
        <v>0</v>
      </c>
      <c r="V1533" s="45">
        <v>6.4354725000000004</v>
      </c>
      <c r="W1533" s="45">
        <v>4.4628775999999997</v>
      </c>
      <c r="X1533" s="45">
        <v>8.7012607000000006</v>
      </c>
      <c r="Y1533" s="46">
        <v>790723.3</v>
      </c>
      <c r="Z1533" s="46">
        <v>61377.126450619646</v>
      </c>
      <c r="AA1533" s="47">
        <f>_xlfn.XLOOKUP($E1533,Main_OG!$D$1:$D$766,Main_OG!AJ$1:AJ$766,"")</f>
        <v>98323852</v>
      </c>
      <c r="AB1533" s="47">
        <f>_xlfn.XLOOKUP($E1533,Main_OG!$D$1:$D$766,Main_OG!AK$1:AK$766,"")</f>
        <v>274280</v>
      </c>
      <c r="AC1533" s="47">
        <f>_xlfn.XLOOKUP($E1533,Main_OG!$D$1:$D$766,Main_OG!AL$1:AL$766,"")</f>
        <v>190135340</v>
      </c>
      <c r="AD1533" s="47">
        <f>_xlfn.XLOOKUP($E1533,Main_OG!$D$1:$D$766,Main_OG!AM$1:AM$766,"")</f>
        <v>96401309</v>
      </c>
    </row>
    <row r="1534" spans="1:30" x14ac:dyDescent="0.35">
      <c r="A1534" s="36" t="s">
        <v>2613</v>
      </c>
      <c r="B1534" s="45" t="s">
        <v>847</v>
      </c>
      <c r="C1534" s="45" t="s">
        <v>4458</v>
      </c>
      <c r="D1534" s="36" t="s">
        <v>2613</v>
      </c>
      <c r="E1534" s="36" t="str">
        <f t="shared" si="69"/>
        <v>2012_SD</v>
      </c>
      <c r="F1534" s="45">
        <v>2012</v>
      </c>
      <c r="G1534" s="45">
        <f>_xlfn.XLOOKUP(I1534,Main_OG!$B$1:$B$766,Main_OG!$O$1:$O$766,"")</f>
        <v>0</v>
      </c>
      <c r="H1534" s="45">
        <f>_xlfn.XLOOKUP(E1534,Main_OG!$D$1:$D$766,Main_OG!$J$1:$J$766,"")</f>
        <v>0</v>
      </c>
      <c r="I1534" s="45" t="s">
        <v>847</v>
      </c>
      <c r="J1534" s="45" t="str">
        <f t="shared" si="70"/>
        <v>MidAmerican Energy Co_SD</v>
      </c>
      <c r="K1534" s="45" t="str">
        <f t="shared" si="71"/>
        <v>MidAmerican Energy Co_SD</v>
      </c>
      <c r="L1534" s="45" t="s">
        <v>2637</v>
      </c>
      <c r="M1534" s="45">
        <v>0</v>
      </c>
      <c r="N1534" s="45">
        <v>824</v>
      </c>
      <c r="O1534" s="45">
        <v>22</v>
      </c>
      <c r="P1534" s="45">
        <v>3594</v>
      </c>
      <c r="Q1534" s="45">
        <v>0</v>
      </c>
      <c r="R1534" s="45">
        <v>37507</v>
      </c>
      <c r="S1534" s="45">
        <v>126650</v>
      </c>
      <c r="T1534" s="45">
        <v>44074</v>
      </c>
      <c r="U1534" s="45">
        <v>0</v>
      </c>
      <c r="V1534" s="45">
        <v>6.8307248999999999</v>
      </c>
      <c r="W1534" s="45">
        <v>4.0142123999999999</v>
      </c>
      <c r="X1534" s="45">
        <v>7.4783318999999997</v>
      </c>
      <c r="Y1534" s="46">
        <v>48653.9</v>
      </c>
      <c r="Z1534" s="46">
        <v>58347.874160979256</v>
      </c>
      <c r="AA1534" s="47">
        <f>_xlfn.XLOOKUP($E1534,Main_OG!$D$1:$D$766,Main_OG!AJ$1:AJ$766,"")</f>
        <v>3900284</v>
      </c>
      <c r="AB1534" s="47">
        <f>_xlfn.XLOOKUP($E1534,Main_OG!$D$1:$D$766,Main_OG!AK$1:AK$766,"")</f>
        <v>35202</v>
      </c>
      <c r="AC1534" s="47">
        <f>_xlfn.XLOOKUP($E1534,Main_OG!$D$1:$D$766,Main_OG!AL$1:AL$766,"")</f>
        <v>4929716</v>
      </c>
      <c r="AD1534" s="47">
        <f>_xlfn.XLOOKUP($E1534,Main_OG!$D$1:$D$766,Main_OG!AM$1:AM$766,"")</f>
        <v>0</v>
      </c>
    </row>
    <row r="1535" spans="1:30" x14ac:dyDescent="0.35">
      <c r="A1535" s="36" t="s">
        <v>2613</v>
      </c>
      <c r="B1535" s="45" t="s">
        <v>77</v>
      </c>
      <c r="C1535" s="45" t="s">
        <v>4458</v>
      </c>
      <c r="D1535" s="36" t="s">
        <v>2613</v>
      </c>
      <c r="E1535" s="36" t="str">
        <f t="shared" si="69"/>
        <v>2012_TX</v>
      </c>
      <c r="F1535" s="45">
        <v>2012</v>
      </c>
      <c r="G1535" s="45">
        <f>_xlfn.XLOOKUP(I1535,Main_OG!$B$1:$B$766,Main_OG!$O$1:$O$766,"")</f>
        <v>1</v>
      </c>
      <c r="H1535" s="45">
        <f>_xlfn.XLOOKUP(E1535,Main_OG!$D$1:$D$766,Main_OG!$J$1:$J$766,"")</f>
        <v>0</v>
      </c>
      <c r="I1535" s="45" t="s">
        <v>77</v>
      </c>
      <c r="J1535" s="45" t="str">
        <f t="shared" si="70"/>
        <v>MidAmerican Energy Co_TX</v>
      </c>
      <c r="K1535" s="45" t="str">
        <f t="shared" si="71"/>
        <v>MidAmerican Energy Co_TX</v>
      </c>
      <c r="L1535" s="45" t="s">
        <v>2638</v>
      </c>
      <c r="M1535" s="45">
        <v>0</v>
      </c>
      <c r="N1535" s="45">
        <v>5874</v>
      </c>
      <c r="O1535" s="45">
        <v>61</v>
      </c>
      <c r="P1535" s="45">
        <v>75</v>
      </c>
      <c r="Q1535" s="45">
        <v>0</v>
      </c>
      <c r="R1535" s="45">
        <v>943280</v>
      </c>
      <c r="S1535" s="45">
        <v>358575</v>
      </c>
      <c r="T1535" s="45">
        <v>1239</v>
      </c>
      <c r="U1535" s="45">
        <v>0</v>
      </c>
      <c r="V1535" s="45">
        <v>8.8526205999999998</v>
      </c>
      <c r="W1535" s="45">
        <v>7.8917938999999997</v>
      </c>
      <c r="X1535" s="45">
        <v>9.2816787999999999</v>
      </c>
      <c r="Y1535" s="46">
        <v>1438354.4</v>
      </c>
      <c r="Z1535" s="46">
        <v>55142.914539574267</v>
      </c>
      <c r="AA1535" s="47">
        <f>_xlfn.XLOOKUP($E1535,Main_OG!$D$1:$D$766,Main_OG!AJ$1:AJ$766,"")</f>
        <v>194610414</v>
      </c>
      <c r="AB1535" s="47">
        <f>_xlfn.XLOOKUP($E1535,Main_OG!$D$1:$D$766,Main_OG!AK$1:AK$766,"")</f>
        <v>6389742</v>
      </c>
      <c r="AC1535" s="47">
        <f>_xlfn.XLOOKUP($E1535,Main_OG!$D$1:$D$766,Main_OG!AL$1:AL$766,"")</f>
        <v>3262388996</v>
      </c>
      <c r="AD1535" s="47">
        <f>_xlfn.XLOOKUP($E1535,Main_OG!$D$1:$D$766,Main_OG!AM$1:AM$766,"")</f>
        <v>38441017</v>
      </c>
    </row>
    <row r="1536" spans="1:30" x14ac:dyDescent="0.35">
      <c r="A1536" s="36" t="s">
        <v>2613</v>
      </c>
      <c r="B1536" s="45" t="s">
        <v>533</v>
      </c>
      <c r="C1536" s="45" t="s">
        <v>4458</v>
      </c>
      <c r="D1536" s="36" t="s">
        <v>2613</v>
      </c>
      <c r="E1536" s="36" t="str">
        <f t="shared" si="69"/>
        <v>2013_IA</v>
      </c>
      <c r="F1536" s="45">
        <v>2013</v>
      </c>
      <c r="G1536" s="45">
        <f>_xlfn.XLOOKUP(I1536,Main_OG!$B$1:$B$766,Main_OG!$O$1:$O$766,"")</f>
        <v>0</v>
      </c>
      <c r="H1536" s="45">
        <f>_xlfn.XLOOKUP(E1536,Main_OG!$D$1:$D$766,Main_OG!$J$1:$J$766,"")</f>
        <v>0</v>
      </c>
      <c r="I1536" s="45" t="s">
        <v>533</v>
      </c>
      <c r="J1536" s="45" t="str">
        <f t="shared" si="70"/>
        <v>MidAmerican Energy Co_IA</v>
      </c>
      <c r="K1536" s="45" t="str">
        <f t="shared" si="71"/>
        <v>MidAmerican Energy Co_IA</v>
      </c>
      <c r="L1536" s="45" t="s">
        <v>2639</v>
      </c>
      <c r="M1536" s="45">
        <v>0</v>
      </c>
      <c r="N1536" s="45">
        <v>90107</v>
      </c>
      <c r="O1536" s="45">
        <v>1466</v>
      </c>
      <c r="P1536" s="45">
        <v>558202</v>
      </c>
      <c r="Q1536" s="45">
        <v>0</v>
      </c>
      <c r="R1536" s="45">
        <v>5195709</v>
      </c>
      <c r="S1536" s="45">
        <v>9192398</v>
      </c>
      <c r="T1536" s="45">
        <v>5829442</v>
      </c>
      <c r="U1536" s="45">
        <v>0</v>
      </c>
      <c r="V1536" s="45">
        <v>6.9936365</v>
      </c>
      <c r="W1536" s="45">
        <v>4.4555946999999998</v>
      </c>
      <c r="X1536" s="45">
        <v>8.9173714999999998</v>
      </c>
      <c r="Y1536" s="46">
        <v>171069.1</v>
      </c>
      <c r="Z1536" s="46">
        <v>55291.756290936944</v>
      </c>
      <c r="AA1536" s="47">
        <f>_xlfn.XLOOKUP($E1536,Main_OG!$D$1:$D$766,Main_OG!AJ$1:AJ$766,"")</f>
        <v>40841406</v>
      </c>
      <c r="AB1536" s="47">
        <f>_xlfn.XLOOKUP($E1536,Main_OG!$D$1:$D$766,Main_OG!AK$1:AK$766,"")</f>
        <v>664044</v>
      </c>
      <c r="AC1536" s="47">
        <f>_xlfn.XLOOKUP($E1536,Main_OG!$D$1:$D$766,Main_OG!AL$1:AL$766,"")</f>
        <v>26478688</v>
      </c>
      <c r="AD1536" s="47">
        <f>_xlfn.XLOOKUP($E1536,Main_OG!$D$1:$D$766,Main_OG!AM$1:AM$766,"")</f>
        <v>5320785</v>
      </c>
    </row>
    <row r="1537" spans="1:30" x14ac:dyDescent="0.35">
      <c r="A1537" s="36" t="s">
        <v>2613</v>
      </c>
      <c r="B1537" s="45" t="s">
        <v>124</v>
      </c>
      <c r="C1537" s="45" t="s">
        <v>4458</v>
      </c>
      <c r="D1537" s="36" t="s">
        <v>2613</v>
      </c>
      <c r="E1537" s="36" t="str">
        <f t="shared" si="69"/>
        <v>2013_IL</v>
      </c>
      <c r="F1537" s="45">
        <v>2013</v>
      </c>
      <c r="G1537" s="45">
        <f>_xlfn.XLOOKUP(I1537,Main_OG!$B$1:$B$766,Main_OG!$O$1:$O$766,"")</f>
        <v>0</v>
      </c>
      <c r="H1537" s="45">
        <f>_xlfn.XLOOKUP(E1537,Main_OG!$D$1:$D$766,Main_OG!$J$1:$J$766,"")</f>
        <v>1</v>
      </c>
      <c r="I1537" s="45" t="s">
        <v>124</v>
      </c>
      <c r="J1537" s="45" t="str">
        <f t="shared" si="70"/>
        <v>MidAmerican Energy Co_IL</v>
      </c>
      <c r="K1537" s="45" t="str">
        <f t="shared" si="71"/>
        <v>MidAmerican Energy Co_IL</v>
      </c>
      <c r="L1537" s="45" t="s">
        <v>2640</v>
      </c>
      <c r="M1537" s="45">
        <v>0</v>
      </c>
      <c r="N1537" s="45">
        <v>9146</v>
      </c>
      <c r="O1537" s="45">
        <v>105</v>
      </c>
      <c r="P1537" s="45">
        <v>75765</v>
      </c>
      <c r="Q1537" s="45">
        <v>0</v>
      </c>
      <c r="R1537" s="45">
        <v>641736</v>
      </c>
      <c r="S1537" s="45">
        <v>683208</v>
      </c>
      <c r="T1537" s="45">
        <v>689719</v>
      </c>
      <c r="U1537" s="45">
        <v>0</v>
      </c>
      <c r="V1537" s="45">
        <v>6.7989017</v>
      </c>
      <c r="W1537" s="45">
        <v>4.9146086999999996</v>
      </c>
      <c r="X1537" s="45">
        <v>8.7644389</v>
      </c>
      <c r="Y1537" s="46">
        <v>795435.2</v>
      </c>
      <c r="Z1537" s="46">
        <v>61681.831061297737</v>
      </c>
      <c r="AA1537" s="47">
        <f>_xlfn.XLOOKUP($E1537,Main_OG!$D$1:$D$766,Main_OG!AJ$1:AJ$766,"")</f>
        <v>105219056</v>
      </c>
      <c r="AB1537" s="47">
        <f>_xlfn.XLOOKUP($E1537,Main_OG!$D$1:$D$766,Main_OG!AK$1:AK$766,"")</f>
        <v>272424</v>
      </c>
      <c r="AC1537" s="47">
        <f>_xlfn.XLOOKUP($E1537,Main_OG!$D$1:$D$766,Main_OG!AL$1:AL$766,"")</f>
        <v>110459552</v>
      </c>
      <c r="AD1537" s="47">
        <f>_xlfn.XLOOKUP($E1537,Main_OG!$D$1:$D$766,Main_OG!AM$1:AM$766,"")</f>
        <v>97131436</v>
      </c>
    </row>
    <row r="1538" spans="1:30" x14ac:dyDescent="0.35">
      <c r="A1538" s="36" t="s">
        <v>2613</v>
      </c>
      <c r="B1538" s="45" t="s">
        <v>847</v>
      </c>
      <c r="C1538" s="45" t="s">
        <v>4458</v>
      </c>
      <c r="D1538" s="36" t="s">
        <v>2613</v>
      </c>
      <c r="E1538" s="36" t="str">
        <f t="shared" ref="E1538:E1601" si="72">_xlfn.CONCAT(F1538,"_",I1538)</f>
        <v>2013_SD</v>
      </c>
      <c r="F1538" s="45">
        <v>2013</v>
      </c>
      <c r="G1538" s="45">
        <f>_xlfn.XLOOKUP(I1538,Main_OG!$B$1:$B$766,Main_OG!$O$1:$O$766,"")</f>
        <v>0</v>
      </c>
      <c r="H1538" s="45">
        <f>_xlfn.XLOOKUP(E1538,Main_OG!$D$1:$D$766,Main_OG!$J$1:$J$766,"")</f>
        <v>0</v>
      </c>
      <c r="I1538" s="45" t="s">
        <v>847</v>
      </c>
      <c r="J1538" s="45" t="str">
        <f t="shared" ref="J1538:J1601" si="73">_xlfn.CONCAT(A1538,"_",B1538)</f>
        <v>MidAmerican Energy Co_SD</v>
      </c>
      <c r="K1538" s="45" t="str">
        <f t="shared" ref="K1538:K1601" si="74">_xlfn.CONCAT(D1538,"_",B1538)</f>
        <v>MidAmerican Energy Co_SD</v>
      </c>
      <c r="L1538" s="45" t="s">
        <v>2641</v>
      </c>
      <c r="M1538" s="45">
        <v>0</v>
      </c>
      <c r="N1538" s="45">
        <v>844</v>
      </c>
      <c r="O1538" s="45">
        <v>23</v>
      </c>
      <c r="P1538" s="45">
        <v>3640</v>
      </c>
      <c r="Q1538" s="45">
        <v>0</v>
      </c>
      <c r="R1538" s="45">
        <v>41427</v>
      </c>
      <c r="S1538" s="45">
        <v>125450</v>
      </c>
      <c r="T1538" s="45">
        <v>53488</v>
      </c>
      <c r="U1538" s="45">
        <v>0</v>
      </c>
      <c r="V1538" s="45">
        <v>6.7661186999999998</v>
      </c>
      <c r="W1538" s="45">
        <v>4.0645676000000002</v>
      </c>
      <c r="X1538" s="45">
        <v>6.8893958</v>
      </c>
      <c r="Y1538" s="46">
        <v>48610.1</v>
      </c>
      <c r="Z1538" s="46">
        <v>57680.263802712783</v>
      </c>
      <c r="AA1538" s="47">
        <f>_xlfn.XLOOKUP($E1538,Main_OG!$D$1:$D$766,Main_OG!AJ$1:AJ$766,"")</f>
        <v>3694146</v>
      </c>
      <c r="AB1538" s="47">
        <f>_xlfn.XLOOKUP($E1538,Main_OG!$D$1:$D$766,Main_OG!AK$1:AK$766,"")</f>
        <v>42112</v>
      </c>
      <c r="AC1538" s="47">
        <f>_xlfn.XLOOKUP($E1538,Main_OG!$D$1:$D$766,Main_OG!AL$1:AL$766,"")</f>
        <v>8142652</v>
      </c>
      <c r="AD1538" s="47">
        <f>_xlfn.XLOOKUP($E1538,Main_OG!$D$1:$D$766,Main_OG!AM$1:AM$766,"")</f>
        <v>0</v>
      </c>
    </row>
    <row r="1539" spans="1:30" x14ac:dyDescent="0.35">
      <c r="A1539" s="36" t="s">
        <v>2613</v>
      </c>
      <c r="B1539" s="45" t="s">
        <v>77</v>
      </c>
      <c r="C1539" s="45" t="s">
        <v>4458</v>
      </c>
      <c r="D1539" s="36" t="s">
        <v>2613</v>
      </c>
      <c r="E1539" s="36" t="str">
        <f t="shared" si="72"/>
        <v>2013_TX</v>
      </c>
      <c r="F1539" s="45">
        <v>2013</v>
      </c>
      <c r="G1539" s="45">
        <f>_xlfn.XLOOKUP(I1539,Main_OG!$B$1:$B$766,Main_OG!$O$1:$O$766,"")</f>
        <v>1</v>
      </c>
      <c r="H1539" s="45">
        <f>_xlfn.XLOOKUP(E1539,Main_OG!$D$1:$D$766,Main_OG!$J$1:$J$766,"")</f>
        <v>0</v>
      </c>
      <c r="I1539" s="45" t="s">
        <v>77</v>
      </c>
      <c r="J1539" s="45" t="str">
        <f t="shared" si="73"/>
        <v>MidAmerican Energy Co_TX</v>
      </c>
      <c r="K1539" s="45" t="str">
        <f t="shared" si="74"/>
        <v>MidAmerican Energy Co_TX</v>
      </c>
      <c r="L1539" s="45" t="s">
        <v>2642</v>
      </c>
      <c r="M1539" s="45">
        <v>0</v>
      </c>
      <c r="N1539" s="45">
        <v>6355</v>
      </c>
      <c r="O1539" s="45">
        <v>71</v>
      </c>
      <c r="P1539" s="45">
        <v>298</v>
      </c>
      <c r="Q1539" s="45">
        <v>0</v>
      </c>
      <c r="R1539" s="45">
        <v>1148984</v>
      </c>
      <c r="S1539" s="45">
        <v>364645</v>
      </c>
      <c r="T1539" s="45">
        <v>5884</v>
      </c>
      <c r="U1539" s="45">
        <v>0</v>
      </c>
      <c r="V1539" s="45">
        <v>8.6688761999999997</v>
      </c>
      <c r="W1539" s="45">
        <v>7.9389542999999998</v>
      </c>
      <c r="X1539" s="45">
        <v>9.6872875999999994</v>
      </c>
      <c r="Y1539" s="46">
        <v>1511806.5</v>
      </c>
      <c r="Z1539" s="46">
        <v>57093.153737780332</v>
      </c>
      <c r="AA1539" s="47">
        <f>_xlfn.XLOOKUP($E1539,Main_OG!$D$1:$D$766,Main_OG!AJ$1:AJ$766,"")</f>
        <v>204973390</v>
      </c>
      <c r="AB1539" s="47">
        <f>_xlfn.XLOOKUP($E1539,Main_OG!$D$1:$D$766,Main_OG!AK$1:AK$766,"")</f>
        <v>4517374</v>
      </c>
      <c r="AC1539" s="47">
        <f>_xlfn.XLOOKUP($E1539,Main_OG!$D$1:$D$766,Main_OG!AL$1:AL$766,"")</f>
        <v>3076364045</v>
      </c>
      <c r="AD1539" s="47">
        <f>_xlfn.XLOOKUP($E1539,Main_OG!$D$1:$D$766,Main_OG!AM$1:AM$766,"")</f>
        <v>38314996</v>
      </c>
    </row>
    <row r="1540" spans="1:30" x14ac:dyDescent="0.35">
      <c r="A1540" s="36" t="s">
        <v>2613</v>
      </c>
      <c r="B1540" s="45" t="s">
        <v>533</v>
      </c>
      <c r="C1540" s="45" t="s">
        <v>4458</v>
      </c>
      <c r="D1540" s="36" t="s">
        <v>2613</v>
      </c>
      <c r="E1540" s="36" t="str">
        <f t="shared" si="72"/>
        <v>2014_IA</v>
      </c>
      <c r="F1540" s="45">
        <v>2014</v>
      </c>
      <c r="G1540" s="45">
        <f>_xlfn.XLOOKUP(I1540,Main_OG!$B$1:$B$766,Main_OG!$O$1:$O$766,"")</f>
        <v>0</v>
      </c>
      <c r="H1540" s="45">
        <f>_xlfn.XLOOKUP(E1540,Main_OG!$D$1:$D$766,Main_OG!$J$1:$J$766,"")</f>
        <v>0</v>
      </c>
      <c r="I1540" s="45" t="s">
        <v>533</v>
      </c>
      <c r="J1540" s="45" t="str">
        <f t="shared" si="73"/>
        <v>MidAmerican Energy Co_IA</v>
      </c>
      <c r="K1540" s="45" t="str">
        <f t="shared" si="74"/>
        <v>MidAmerican Energy Co_IA</v>
      </c>
      <c r="L1540" s="45" t="s">
        <v>2643</v>
      </c>
      <c r="M1540" s="45">
        <v>0</v>
      </c>
      <c r="N1540" s="45">
        <v>91103</v>
      </c>
      <c r="O1540" s="45">
        <v>1548</v>
      </c>
      <c r="P1540" s="45">
        <v>563119</v>
      </c>
      <c r="Q1540" s="45">
        <v>0</v>
      </c>
      <c r="R1540" s="45">
        <v>5040992</v>
      </c>
      <c r="S1540" s="45">
        <v>9839176</v>
      </c>
      <c r="T1540" s="45">
        <v>5705293</v>
      </c>
      <c r="U1540" s="45">
        <v>0</v>
      </c>
      <c r="V1540" s="45">
        <v>7.2397238000000002</v>
      </c>
      <c r="W1540" s="45">
        <v>4.6849147000000002</v>
      </c>
      <c r="X1540" s="45">
        <v>9.2052064999999992</v>
      </c>
      <c r="Y1540" s="46">
        <v>180309.9</v>
      </c>
      <c r="Z1540" s="46">
        <v>57965.475305266467</v>
      </c>
      <c r="AA1540" s="47">
        <f>_xlfn.XLOOKUP($E1540,Main_OG!$D$1:$D$766,Main_OG!AJ$1:AJ$766,"")</f>
        <v>41097960</v>
      </c>
      <c r="AB1540" s="47">
        <f>_xlfn.XLOOKUP($E1540,Main_OG!$D$1:$D$766,Main_OG!AK$1:AK$766,"")</f>
        <v>598630</v>
      </c>
      <c r="AC1540" s="47">
        <f>_xlfn.XLOOKUP($E1540,Main_OG!$D$1:$D$766,Main_OG!AL$1:AL$766,"")</f>
        <v>23045034</v>
      </c>
      <c r="AD1540" s="47">
        <f>_xlfn.XLOOKUP($E1540,Main_OG!$D$1:$D$766,Main_OG!AM$1:AM$766,"")</f>
        <v>4152468</v>
      </c>
    </row>
    <row r="1541" spans="1:30" x14ac:dyDescent="0.35">
      <c r="A1541" s="36" t="s">
        <v>2613</v>
      </c>
      <c r="B1541" s="45" t="s">
        <v>124</v>
      </c>
      <c r="C1541" s="45" t="s">
        <v>4458</v>
      </c>
      <c r="D1541" s="36" t="s">
        <v>2613</v>
      </c>
      <c r="E1541" s="36" t="str">
        <f t="shared" si="72"/>
        <v>2014_IL</v>
      </c>
      <c r="F1541" s="45">
        <v>2014</v>
      </c>
      <c r="G1541" s="45">
        <f>_xlfn.XLOOKUP(I1541,Main_OG!$B$1:$B$766,Main_OG!$O$1:$O$766,"")</f>
        <v>0</v>
      </c>
      <c r="H1541" s="45">
        <f>_xlfn.XLOOKUP(E1541,Main_OG!$D$1:$D$766,Main_OG!$J$1:$J$766,"")</f>
        <v>1</v>
      </c>
      <c r="I1541" s="45" t="s">
        <v>124</v>
      </c>
      <c r="J1541" s="45" t="str">
        <f t="shared" si="73"/>
        <v>MidAmerican Energy Co_IL</v>
      </c>
      <c r="K1541" s="45" t="str">
        <f t="shared" si="74"/>
        <v>MidAmerican Energy Co_IL</v>
      </c>
      <c r="L1541" s="45" t="s">
        <v>2644</v>
      </c>
      <c r="M1541" s="45">
        <v>0</v>
      </c>
      <c r="N1541" s="45">
        <v>9213</v>
      </c>
      <c r="O1541" s="45">
        <v>99</v>
      </c>
      <c r="P1541" s="45">
        <v>75812</v>
      </c>
      <c r="Q1541" s="45">
        <v>0</v>
      </c>
      <c r="R1541" s="45">
        <v>622937</v>
      </c>
      <c r="S1541" s="45">
        <v>678890</v>
      </c>
      <c r="T1541" s="45">
        <v>673070</v>
      </c>
      <c r="U1541" s="45">
        <v>0</v>
      </c>
      <c r="V1541" s="45">
        <v>7.1707251000000003</v>
      </c>
      <c r="W1541" s="45">
        <v>5.1821650000000004</v>
      </c>
      <c r="X1541" s="45">
        <v>9.0660852999999992</v>
      </c>
      <c r="Y1541" s="46">
        <v>811490.1</v>
      </c>
      <c r="Z1541" s="46">
        <v>62978.991535334011</v>
      </c>
      <c r="AA1541" s="47">
        <f>_xlfn.XLOOKUP($E1541,Main_OG!$D$1:$D$766,Main_OG!AJ$1:AJ$766,"")</f>
        <v>104395540</v>
      </c>
      <c r="AB1541" s="47">
        <f>_xlfn.XLOOKUP($E1541,Main_OG!$D$1:$D$766,Main_OG!AK$1:AK$766,"")</f>
        <v>336766</v>
      </c>
      <c r="AC1541" s="47">
        <f>_xlfn.XLOOKUP($E1541,Main_OG!$D$1:$D$766,Main_OG!AL$1:AL$766,"")</f>
        <v>99765160</v>
      </c>
      <c r="AD1541" s="47">
        <f>_xlfn.XLOOKUP($E1541,Main_OG!$D$1:$D$766,Main_OG!AM$1:AM$766,"")</f>
        <v>97857900</v>
      </c>
    </row>
    <row r="1542" spans="1:30" x14ac:dyDescent="0.35">
      <c r="A1542" s="36" t="s">
        <v>2613</v>
      </c>
      <c r="B1542" s="45" t="s">
        <v>847</v>
      </c>
      <c r="C1542" s="45" t="s">
        <v>4458</v>
      </c>
      <c r="D1542" s="36" t="s">
        <v>2613</v>
      </c>
      <c r="E1542" s="36" t="str">
        <f t="shared" si="72"/>
        <v>2014_SD</v>
      </c>
      <c r="F1542" s="45">
        <v>2014</v>
      </c>
      <c r="G1542" s="45">
        <f>_xlfn.XLOOKUP(I1542,Main_OG!$B$1:$B$766,Main_OG!$O$1:$O$766,"")</f>
        <v>0</v>
      </c>
      <c r="H1542" s="45">
        <f>_xlfn.XLOOKUP(E1542,Main_OG!$D$1:$D$766,Main_OG!$J$1:$J$766,"")</f>
        <v>0</v>
      </c>
      <c r="I1542" s="45" t="s">
        <v>847</v>
      </c>
      <c r="J1542" s="45" t="str">
        <f t="shared" si="73"/>
        <v>MidAmerican Energy Co_SD</v>
      </c>
      <c r="K1542" s="45" t="str">
        <f t="shared" si="74"/>
        <v>MidAmerican Energy Co_SD</v>
      </c>
      <c r="L1542" s="45" t="s">
        <v>2645</v>
      </c>
      <c r="M1542" s="45">
        <v>0</v>
      </c>
      <c r="N1542" s="45">
        <v>866</v>
      </c>
      <c r="O1542" s="45">
        <v>21</v>
      </c>
      <c r="P1542" s="45">
        <v>3737</v>
      </c>
      <c r="Q1542" s="45">
        <v>0</v>
      </c>
      <c r="R1542" s="45">
        <v>42382</v>
      </c>
      <c r="S1542" s="45">
        <v>123715</v>
      </c>
      <c r="T1542" s="45">
        <v>50550</v>
      </c>
      <c r="U1542" s="45">
        <v>0</v>
      </c>
      <c r="V1542" s="45">
        <v>6.8387523000000003</v>
      </c>
      <c r="W1542" s="45">
        <v>4.2272965999999998</v>
      </c>
      <c r="X1542" s="45">
        <v>7.0553907000000002</v>
      </c>
      <c r="Y1542" s="46">
        <v>49640.9</v>
      </c>
      <c r="Z1542" s="46">
        <v>58423.740981792929</v>
      </c>
      <c r="AA1542" s="47">
        <f>_xlfn.XLOOKUP($E1542,Main_OG!$D$1:$D$766,Main_OG!AJ$1:AJ$766,"")</f>
        <v>3560742</v>
      </c>
      <c r="AB1542" s="47">
        <f>_xlfn.XLOOKUP($E1542,Main_OG!$D$1:$D$766,Main_OG!AK$1:AK$766,"")</f>
        <v>46472</v>
      </c>
      <c r="AC1542" s="47">
        <f>_xlfn.XLOOKUP($E1542,Main_OG!$D$1:$D$766,Main_OG!AL$1:AL$766,"")</f>
        <v>7730794</v>
      </c>
      <c r="AD1542" s="47">
        <f>_xlfn.XLOOKUP($E1542,Main_OG!$D$1:$D$766,Main_OG!AM$1:AM$766,"")</f>
        <v>0</v>
      </c>
    </row>
    <row r="1543" spans="1:30" x14ac:dyDescent="0.35">
      <c r="A1543" s="36" t="s">
        <v>2613</v>
      </c>
      <c r="B1543" s="45" t="s">
        <v>77</v>
      </c>
      <c r="C1543" s="45" t="s">
        <v>4458</v>
      </c>
      <c r="D1543" s="36" t="s">
        <v>2613</v>
      </c>
      <c r="E1543" s="36" t="str">
        <f t="shared" si="72"/>
        <v>2014_TX</v>
      </c>
      <c r="F1543" s="45">
        <v>2014</v>
      </c>
      <c r="G1543" s="45">
        <f>_xlfn.XLOOKUP(I1543,Main_OG!$B$1:$B$766,Main_OG!$O$1:$O$766,"")</f>
        <v>1</v>
      </c>
      <c r="H1543" s="45">
        <f>_xlfn.XLOOKUP(E1543,Main_OG!$D$1:$D$766,Main_OG!$J$1:$J$766,"")</f>
        <v>0</v>
      </c>
      <c r="I1543" s="45" t="s">
        <v>77</v>
      </c>
      <c r="J1543" s="45" t="str">
        <f t="shared" si="73"/>
        <v>MidAmerican Energy Co_TX</v>
      </c>
      <c r="K1543" s="45" t="str">
        <f t="shared" si="74"/>
        <v>MidAmerican Energy Co_TX</v>
      </c>
      <c r="L1543" s="45" t="s">
        <v>2646</v>
      </c>
      <c r="M1543" s="45">
        <v>0</v>
      </c>
      <c r="N1543" s="45">
        <v>6682</v>
      </c>
      <c r="O1543" s="45">
        <v>65</v>
      </c>
      <c r="P1543" s="45">
        <v>489</v>
      </c>
      <c r="Q1543" s="45">
        <v>0</v>
      </c>
      <c r="R1543" s="45">
        <v>1337587</v>
      </c>
      <c r="S1543" s="45">
        <v>337447</v>
      </c>
      <c r="T1543" s="45">
        <v>8994</v>
      </c>
      <c r="U1543" s="45">
        <v>0</v>
      </c>
      <c r="V1543" s="45">
        <v>8.5539184000000006</v>
      </c>
      <c r="W1543" s="45">
        <v>8.0404923000000004</v>
      </c>
      <c r="X1543" s="45">
        <v>10.358015999999999</v>
      </c>
      <c r="Y1543" s="46">
        <v>1559636.1</v>
      </c>
      <c r="Z1543" s="46">
        <v>57843.36974409315</v>
      </c>
      <c r="AA1543" s="47">
        <f>_xlfn.XLOOKUP($E1543,Main_OG!$D$1:$D$766,Main_OG!AJ$1:AJ$766,"")</f>
        <v>203315006</v>
      </c>
      <c r="AB1543" s="47">
        <f>_xlfn.XLOOKUP($E1543,Main_OG!$D$1:$D$766,Main_OG!AK$1:AK$766,"")</f>
        <v>1634030</v>
      </c>
      <c r="AC1543" s="47">
        <f>_xlfn.XLOOKUP($E1543,Main_OG!$D$1:$D$766,Main_OG!AL$1:AL$766,"")</f>
        <v>3070820282</v>
      </c>
      <c r="AD1543" s="47">
        <f>_xlfn.XLOOKUP($E1543,Main_OG!$D$1:$D$766,Main_OG!AM$1:AM$766,"")</f>
        <v>39287443</v>
      </c>
    </row>
    <row r="1544" spans="1:30" x14ac:dyDescent="0.35">
      <c r="A1544" s="36" t="s">
        <v>2613</v>
      </c>
      <c r="B1544" s="45" t="s">
        <v>533</v>
      </c>
      <c r="C1544" s="45" t="s">
        <v>4458</v>
      </c>
      <c r="D1544" s="36" t="s">
        <v>2613</v>
      </c>
      <c r="E1544" s="36" t="str">
        <f t="shared" si="72"/>
        <v>2015_IA</v>
      </c>
      <c r="F1544" s="45">
        <v>2015</v>
      </c>
      <c r="G1544" s="45">
        <f>_xlfn.XLOOKUP(I1544,Main_OG!$B$1:$B$766,Main_OG!$O$1:$O$766,"")</f>
        <v>0</v>
      </c>
      <c r="H1544" s="45">
        <f>_xlfn.XLOOKUP(E1544,Main_OG!$D$1:$D$766,Main_OG!$J$1:$J$766,"")</f>
        <v>0</v>
      </c>
      <c r="I1544" s="45" t="s">
        <v>533</v>
      </c>
      <c r="J1544" s="45" t="str">
        <f t="shared" si="73"/>
        <v>MidAmerican Energy Co_IA</v>
      </c>
      <c r="K1544" s="45" t="str">
        <f t="shared" si="74"/>
        <v>MidAmerican Energy Co_IA</v>
      </c>
      <c r="L1544" s="45" t="s">
        <v>2647</v>
      </c>
      <c r="M1544" s="45">
        <v>0</v>
      </c>
      <c r="N1544" s="45">
        <v>92985</v>
      </c>
      <c r="O1544" s="45">
        <v>1671</v>
      </c>
      <c r="P1544" s="45">
        <v>568142</v>
      </c>
      <c r="Q1544" s="45">
        <v>0</v>
      </c>
      <c r="R1544" s="45">
        <v>4707081</v>
      </c>
      <c r="S1544" s="45">
        <v>10725056</v>
      </c>
      <c r="T1544" s="45">
        <v>5490294</v>
      </c>
      <c r="U1544" s="45">
        <v>0</v>
      </c>
      <c r="V1544" s="45">
        <v>7.5235608000000003</v>
      </c>
      <c r="W1544" s="45">
        <v>4.9872290000000001</v>
      </c>
      <c r="X1544" s="45">
        <v>9.7538984000000006</v>
      </c>
      <c r="Y1544" s="46">
        <v>185989.2</v>
      </c>
      <c r="Z1544" s="46">
        <v>59563.413258624947</v>
      </c>
      <c r="AA1544" s="47">
        <f>_xlfn.XLOOKUP($E1544,Main_OG!$D$1:$D$766,Main_OG!AJ$1:AJ$766,"")</f>
        <v>35318466</v>
      </c>
      <c r="AB1544" s="47">
        <f>_xlfn.XLOOKUP($E1544,Main_OG!$D$1:$D$766,Main_OG!AK$1:AK$766,"")</f>
        <v>369404</v>
      </c>
      <c r="AC1544" s="47">
        <f>_xlfn.XLOOKUP($E1544,Main_OG!$D$1:$D$766,Main_OG!AL$1:AL$766,"")</f>
        <v>37551498</v>
      </c>
      <c r="AD1544" s="47">
        <f>_xlfn.XLOOKUP($E1544,Main_OG!$D$1:$D$766,Main_OG!AM$1:AM$766,"")</f>
        <v>5243446</v>
      </c>
    </row>
    <row r="1545" spans="1:30" x14ac:dyDescent="0.35">
      <c r="A1545" s="36" t="s">
        <v>2613</v>
      </c>
      <c r="B1545" s="45" t="s">
        <v>124</v>
      </c>
      <c r="C1545" s="45" t="s">
        <v>4458</v>
      </c>
      <c r="D1545" s="36" t="s">
        <v>2613</v>
      </c>
      <c r="E1545" s="36" t="str">
        <f t="shared" si="72"/>
        <v>2015_IL</v>
      </c>
      <c r="F1545" s="45">
        <v>2015</v>
      </c>
      <c r="G1545" s="45">
        <f>_xlfn.XLOOKUP(I1545,Main_OG!$B$1:$B$766,Main_OG!$O$1:$O$766,"")</f>
        <v>0</v>
      </c>
      <c r="H1545" s="45">
        <f>_xlfn.XLOOKUP(E1545,Main_OG!$D$1:$D$766,Main_OG!$J$1:$J$766,"")</f>
        <v>1</v>
      </c>
      <c r="I1545" s="45" t="s">
        <v>124</v>
      </c>
      <c r="J1545" s="45" t="str">
        <f t="shared" si="73"/>
        <v>MidAmerican Energy Co_IL</v>
      </c>
      <c r="K1545" s="45" t="str">
        <f t="shared" si="74"/>
        <v>MidAmerican Energy Co_IL</v>
      </c>
      <c r="L1545" s="45" t="s">
        <v>2648</v>
      </c>
      <c r="M1545" s="45">
        <v>0</v>
      </c>
      <c r="N1545" s="45">
        <v>10354</v>
      </c>
      <c r="O1545" s="45">
        <v>56</v>
      </c>
      <c r="P1545" s="45">
        <v>74455</v>
      </c>
      <c r="Q1545" s="45">
        <v>0</v>
      </c>
      <c r="R1545" s="45">
        <v>639297</v>
      </c>
      <c r="S1545" s="45">
        <v>637359</v>
      </c>
      <c r="T1545" s="45">
        <v>626358</v>
      </c>
      <c r="U1545" s="45">
        <v>0</v>
      </c>
      <c r="V1545" s="45">
        <v>7.5139880000000003</v>
      </c>
      <c r="W1545" s="45">
        <v>5.5036642999999996</v>
      </c>
      <c r="X1545" s="45">
        <v>10.51552</v>
      </c>
      <c r="Y1545" s="46">
        <v>825424.9</v>
      </c>
      <c r="Z1545" s="46">
        <v>64187.522381165487</v>
      </c>
      <c r="AA1545" s="47">
        <f>_xlfn.XLOOKUP($E1545,Main_OG!$D$1:$D$766,Main_OG!AJ$1:AJ$766,"")</f>
        <v>88060556</v>
      </c>
      <c r="AB1545" s="47">
        <f>_xlfn.XLOOKUP($E1545,Main_OG!$D$1:$D$766,Main_OG!AK$1:AK$766,"")</f>
        <v>214316</v>
      </c>
      <c r="AC1545" s="47">
        <f>_xlfn.XLOOKUP($E1545,Main_OG!$D$1:$D$766,Main_OG!AL$1:AL$766,"")</f>
        <v>174742740</v>
      </c>
      <c r="AD1545" s="47">
        <f>_xlfn.XLOOKUP($E1545,Main_OG!$D$1:$D$766,Main_OG!AM$1:AM$766,"")</f>
        <v>97282139</v>
      </c>
    </row>
    <row r="1546" spans="1:30" x14ac:dyDescent="0.35">
      <c r="A1546" s="36" t="s">
        <v>2613</v>
      </c>
      <c r="B1546" s="45" t="s">
        <v>847</v>
      </c>
      <c r="C1546" s="45" t="s">
        <v>4458</v>
      </c>
      <c r="D1546" s="36" t="s">
        <v>2613</v>
      </c>
      <c r="E1546" s="36" t="str">
        <f t="shared" si="72"/>
        <v>2015_SD</v>
      </c>
      <c r="F1546" s="45">
        <v>2015</v>
      </c>
      <c r="G1546" s="45">
        <f>_xlfn.XLOOKUP(I1546,Main_OG!$B$1:$B$766,Main_OG!$O$1:$O$766,"")</f>
        <v>0</v>
      </c>
      <c r="H1546" s="45">
        <f>_xlfn.XLOOKUP(E1546,Main_OG!$D$1:$D$766,Main_OG!$J$1:$J$766,"")</f>
        <v>0</v>
      </c>
      <c r="I1546" s="45" t="s">
        <v>847</v>
      </c>
      <c r="J1546" s="45" t="str">
        <f t="shared" si="73"/>
        <v>MidAmerican Energy Co_SD</v>
      </c>
      <c r="K1546" s="45" t="str">
        <f t="shared" si="74"/>
        <v>MidAmerican Energy Co_SD</v>
      </c>
      <c r="L1546" s="45" t="s">
        <v>2649</v>
      </c>
      <c r="M1546" s="45">
        <v>0</v>
      </c>
      <c r="N1546" s="45">
        <v>886</v>
      </c>
      <c r="O1546" s="45">
        <v>22</v>
      </c>
      <c r="P1546" s="45">
        <v>3834</v>
      </c>
      <c r="Q1546" s="45">
        <v>0</v>
      </c>
      <c r="R1546" s="45">
        <v>42007</v>
      </c>
      <c r="S1546" s="45">
        <v>124789</v>
      </c>
      <c r="T1546" s="45">
        <v>49839</v>
      </c>
      <c r="U1546" s="45">
        <v>0</v>
      </c>
      <c r="V1546" s="45">
        <v>7.4920847000000004</v>
      </c>
      <c r="W1546" s="45">
        <v>4.6669979000000001</v>
      </c>
      <c r="X1546" s="45">
        <v>8.0414936000000008</v>
      </c>
      <c r="Y1546" s="46">
        <v>50860.800000000003</v>
      </c>
      <c r="Z1546" s="46">
        <v>59509.771687788052</v>
      </c>
      <c r="AA1546" s="47">
        <f>_xlfn.XLOOKUP($E1546,Main_OG!$D$1:$D$766,Main_OG!AJ$1:AJ$766,"")</f>
        <v>1979956</v>
      </c>
      <c r="AB1546" s="47">
        <f>_xlfn.XLOOKUP($E1546,Main_OG!$D$1:$D$766,Main_OG!AK$1:AK$766,"")</f>
        <v>76952</v>
      </c>
      <c r="AC1546" s="47">
        <f>_xlfn.XLOOKUP($E1546,Main_OG!$D$1:$D$766,Main_OG!AL$1:AL$766,"")</f>
        <v>12255344</v>
      </c>
      <c r="AD1546" s="47">
        <f>_xlfn.XLOOKUP($E1546,Main_OG!$D$1:$D$766,Main_OG!AM$1:AM$766,"")</f>
        <v>0</v>
      </c>
    </row>
    <row r="1547" spans="1:30" x14ac:dyDescent="0.35">
      <c r="A1547" s="36" t="s">
        <v>2613</v>
      </c>
      <c r="B1547" s="45" t="s">
        <v>77</v>
      </c>
      <c r="C1547" s="45" t="s">
        <v>4458</v>
      </c>
      <c r="D1547" s="36" t="s">
        <v>2613</v>
      </c>
      <c r="E1547" s="36" t="str">
        <f t="shared" si="72"/>
        <v>2015_TX</v>
      </c>
      <c r="F1547" s="45">
        <v>2015</v>
      </c>
      <c r="G1547" s="45">
        <f>_xlfn.XLOOKUP(I1547,Main_OG!$B$1:$B$766,Main_OG!$O$1:$O$766,"")</f>
        <v>1</v>
      </c>
      <c r="H1547" s="45">
        <f>_xlfn.XLOOKUP(E1547,Main_OG!$D$1:$D$766,Main_OG!$J$1:$J$766,"")</f>
        <v>0</v>
      </c>
      <c r="I1547" s="45" t="s">
        <v>77</v>
      </c>
      <c r="J1547" s="45" t="str">
        <f t="shared" si="73"/>
        <v>MidAmerican Energy Co_TX</v>
      </c>
      <c r="K1547" s="45" t="str">
        <f t="shared" si="74"/>
        <v>MidAmerican Energy Co_TX</v>
      </c>
      <c r="L1547" s="45" t="s">
        <v>2650</v>
      </c>
      <c r="M1547" s="45">
        <v>0</v>
      </c>
      <c r="N1547" s="45">
        <v>6190</v>
      </c>
      <c r="O1547" s="45">
        <v>64</v>
      </c>
      <c r="P1547" s="45">
        <v>803</v>
      </c>
      <c r="Q1547" s="45">
        <v>0</v>
      </c>
      <c r="R1547" s="45">
        <v>1185526</v>
      </c>
      <c r="S1547" s="45">
        <v>381074</v>
      </c>
      <c r="T1547" s="45">
        <v>14168</v>
      </c>
      <c r="U1547" s="45">
        <v>0</v>
      </c>
      <c r="V1547" s="45">
        <v>8.3553882000000002</v>
      </c>
      <c r="W1547" s="45">
        <v>7.1286942</v>
      </c>
      <c r="X1547" s="45">
        <v>10.385375</v>
      </c>
      <c r="Y1547" s="46">
        <v>1634127.1</v>
      </c>
      <c r="Z1547" s="46">
        <v>59490.880673596999</v>
      </c>
      <c r="AA1547" s="47">
        <f>_xlfn.XLOOKUP($E1547,Main_OG!$D$1:$D$766,Main_OG!AJ$1:AJ$766,"")</f>
        <v>173558394</v>
      </c>
      <c r="AB1547" s="47">
        <f>_xlfn.XLOOKUP($E1547,Main_OG!$D$1:$D$766,Main_OG!AK$1:AK$766,"")</f>
        <v>1097098</v>
      </c>
      <c r="AC1547" s="47">
        <f>_xlfn.XLOOKUP($E1547,Main_OG!$D$1:$D$766,Main_OG!AL$1:AL$766,"")</f>
        <v>3487770466</v>
      </c>
      <c r="AD1547" s="47">
        <f>_xlfn.XLOOKUP($E1547,Main_OG!$D$1:$D$766,Main_OG!AM$1:AM$766,"")</f>
        <v>39354677</v>
      </c>
    </row>
    <row r="1548" spans="1:30" x14ac:dyDescent="0.35">
      <c r="A1548" s="36" t="s">
        <v>2613</v>
      </c>
      <c r="B1548" s="45" t="s">
        <v>533</v>
      </c>
      <c r="C1548" s="45" t="s">
        <v>4458</v>
      </c>
      <c r="D1548" s="36" t="s">
        <v>2613</v>
      </c>
      <c r="E1548" s="36" t="str">
        <f t="shared" si="72"/>
        <v>2016_IA</v>
      </c>
      <c r="F1548" s="45">
        <v>2016</v>
      </c>
      <c r="G1548" s="45">
        <f>_xlfn.XLOOKUP(I1548,Main_OG!$B$1:$B$766,Main_OG!$O$1:$O$766,"")</f>
        <v>0</v>
      </c>
      <c r="H1548" s="45">
        <f>_xlfn.XLOOKUP(E1548,Main_OG!$D$1:$D$766,Main_OG!$J$1:$J$766,"")</f>
        <v>1</v>
      </c>
      <c r="I1548" s="45" t="s">
        <v>533</v>
      </c>
      <c r="J1548" s="45" t="str">
        <f t="shared" si="73"/>
        <v>MidAmerican Energy Co_IA</v>
      </c>
      <c r="K1548" s="45" t="str">
        <f t="shared" si="74"/>
        <v>MidAmerican Energy Co_IA</v>
      </c>
      <c r="L1548" s="45" t="s">
        <v>2651</v>
      </c>
      <c r="M1548" s="45">
        <v>0</v>
      </c>
      <c r="N1548" s="45">
        <v>93714</v>
      </c>
      <c r="O1548" s="45">
        <v>1728</v>
      </c>
      <c r="P1548" s="45">
        <v>574953</v>
      </c>
      <c r="Q1548" s="45">
        <v>0</v>
      </c>
      <c r="R1548" s="45">
        <v>4707691</v>
      </c>
      <c r="S1548" s="45">
        <v>11349087</v>
      </c>
      <c r="T1548" s="45">
        <v>5708931</v>
      </c>
      <c r="U1548" s="45">
        <v>0</v>
      </c>
      <c r="V1548" s="45">
        <v>7.7412812000000004</v>
      </c>
      <c r="W1548" s="45">
        <v>5.1363232999999999</v>
      </c>
      <c r="X1548" s="45">
        <v>10.228560999999999</v>
      </c>
      <c r="Y1548" s="46">
        <v>186729.9</v>
      </c>
      <c r="Z1548" s="46">
        <v>59596.99477532626</v>
      </c>
      <c r="AA1548" s="47">
        <f>_xlfn.XLOOKUP($E1548,Main_OG!$D$1:$D$766,Main_OG!AJ$1:AJ$766,"")</f>
        <v>28038854</v>
      </c>
      <c r="AB1548" s="47">
        <f>_xlfn.XLOOKUP($E1548,Main_OG!$D$1:$D$766,Main_OG!AK$1:AK$766,"")</f>
        <v>388312</v>
      </c>
      <c r="AC1548" s="47">
        <f>_xlfn.XLOOKUP($E1548,Main_OG!$D$1:$D$766,Main_OG!AL$1:AL$766,"")</f>
        <v>44023386</v>
      </c>
      <c r="AD1548" s="47">
        <f>_xlfn.XLOOKUP($E1548,Main_OG!$D$1:$D$766,Main_OG!AM$1:AM$766,"")</f>
        <v>4702665</v>
      </c>
    </row>
    <row r="1549" spans="1:30" x14ac:dyDescent="0.35">
      <c r="A1549" s="36" t="s">
        <v>2613</v>
      </c>
      <c r="B1549" s="45" t="s">
        <v>124</v>
      </c>
      <c r="C1549" s="45" t="s">
        <v>4458</v>
      </c>
      <c r="D1549" s="36" t="s">
        <v>2613</v>
      </c>
      <c r="E1549" s="36" t="str">
        <f t="shared" si="72"/>
        <v>2016_IL</v>
      </c>
      <c r="F1549" s="45">
        <v>2016</v>
      </c>
      <c r="G1549" s="45">
        <f>_xlfn.XLOOKUP(I1549,Main_OG!$B$1:$B$766,Main_OG!$O$1:$O$766,"")</f>
        <v>0</v>
      </c>
      <c r="H1549" s="45">
        <f>_xlfn.XLOOKUP(E1549,Main_OG!$D$1:$D$766,Main_OG!$J$1:$J$766,"")</f>
        <v>2</v>
      </c>
      <c r="I1549" s="45" t="s">
        <v>124</v>
      </c>
      <c r="J1549" s="45" t="str">
        <f t="shared" si="73"/>
        <v>MidAmerican Energy Co_IL</v>
      </c>
      <c r="K1549" s="45" t="str">
        <f t="shared" si="74"/>
        <v>MidAmerican Energy Co_IL</v>
      </c>
      <c r="L1549" s="45" t="s">
        <v>2652</v>
      </c>
      <c r="M1549" s="45">
        <v>0</v>
      </c>
      <c r="N1549" s="45">
        <v>10554</v>
      </c>
      <c r="O1549" s="45">
        <v>49</v>
      </c>
      <c r="P1549" s="45">
        <v>74298</v>
      </c>
      <c r="Q1549" s="45">
        <v>0</v>
      </c>
      <c r="R1549" s="45">
        <v>649453</v>
      </c>
      <c r="S1549" s="45">
        <v>640745</v>
      </c>
      <c r="T1549" s="45">
        <v>649622</v>
      </c>
      <c r="U1549" s="45">
        <v>0</v>
      </c>
      <c r="V1549" s="45">
        <v>7.6160091999999997</v>
      </c>
      <c r="W1549" s="45">
        <v>5.5151737000000001</v>
      </c>
      <c r="X1549" s="45">
        <v>10.657736</v>
      </c>
      <c r="Y1549" s="46">
        <v>826404.7</v>
      </c>
      <c r="Z1549" s="46">
        <v>64453.55295460223</v>
      </c>
      <c r="AA1549" s="47">
        <f>_xlfn.XLOOKUP($E1549,Main_OG!$D$1:$D$766,Main_OG!AJ$1:AJ$766,"")</f>
        <v>71798282</v>
      </c>
      <c r="AB1549" s="47">
        <f>_xlfn.XLOOKUP($E1549,Main_OG!$D$1:$D$766,Main_OG!AK$1:AK$766,"")</f>
        <v>270864</v>
      </c>
      <c r="AC1549" s="47">
        <f>_xlfn.XLOOKUP($E1549,Main_OG!$D$1:$D$766,Main_OG!AL$1:AL$766,"")</f>
        <v>298962434</v>
      </c>
      <c r="AD1549" s="47">
        <f>_xlfn.XLOOKUP($E1549,Main_OG!$D$1:$D$766,Main_OG!AM$1:AM$766,"")</f>
        <v>98240311</v>
      </c>
    </row>
    <row r="1550" spans="1:30" x14ac:dyDescent="0.35">
      <c r="A1550" s="36" t="s">
        <v>2613</v>
      </c>
      <c r="B1550" s="45" t="s">
        <v>847</v>
      </c>
      <c r="C1550" s="45" t="s">
        <v>4458</v>
      </c>
      <c r="D1550" s="36" t="s">
        <v>2613</v>
      </c>
      <c r="E1550" s="36" t="str">
        <f t="shared" si="72"/>
        <v>2016_SD</v>
      </c>
      <c r="F1550" s="45">
        <v>2016</v>
      </c>
      <c r="G1550" s="45">
        <f>_xlfn.XLOOKUP(I1550,Main_OG!$B$1:$B$766,Main_OG!$O$1:$O$766,"")</f>
        <v>0</v>
      </c>
      <c r="H1550" s="45">
        <f>_xlfn.XLOOKUP(E1550,Main_OG!$D$1:$D$766,Main_OG!$J$1:$J$766,"")</f>
        <v>0</v>
      </c>
      <c r="I1550" s="45" t="s">
        <v>847</v>
      </c>
      <c r="J1550" s="45" t="str">
        <f t="shared" si="73"/>
        <v>MidAmerican Energy Co_SD</v>
      </c>
      <c r="K1550" s="45" t="str">
        <f t="shared" si="74"/>
        <v>MidAmerican Energy Co_SD</v>
      </c>
      <c r="L1550" s="45" t="s">
        <v>2653</v>
      </c>
      <c r="M1550" s="45">
        <v>0</v>
      </c>
      <c r="N1550" s="45">
        <v>900</v>
      </c>
      <c r="O1550" s="45">
        <v>21</v>
      </c>
      <c r="P1550" s="45">
        <v>3942</v>
      </c>
      <c r="Q1550" s="45">
        <v>0</v>
      </c>
      <c r="R1550" s="45">
        <v>43541</v>
      </c>
      <c r="S1550" s="45">
        <v>125525</v>
      </c>
      <c r="T1550" s="45">
        <v>49112</v>
      </c>
      <c r="U1550" s="45">
        <v>0</v>
      </c>
      <c r="V1550" s="45">
        <v>7.0168347000000004</v>
      </c>
      <c r="W1550" s="45">
        <v>4.6241785000000002</v>
      </c>
      <c r="X1550" s="45">
        <v>7.8868707999999996</v>
      </c>
      <c r="Y1550" s="46">
        <v>51264.3</v>
      </c>
      <c r="Z1550" s="46">
        <v>59354.770734508675</v>
      </c>
      <c r="AA1550" s="47">
        <f>_xlfn.XLOOKUP($E1550,Main_OG!$D$1:$D$766,Main_OG!AJ$1:AJ$766,"")</f>
        <v>2597808</v>
      </c>
      <c r="AB1550" s="47">
        <f>_xlfn.XLOOKUP($E1550,Main_OG!$D$1:$D$766,Main_OG!AK$1:AK$766,"")</f>
        <v>22226</v>
      </c>
      <c r="AC1550" s="47">
        <f>_xlfn.XLOOKUP($E1550,Main_OG!$D$1:$D$766,Main_OG!AL$1:AL$766,"")</f>
        <v>14820854</v>
      </c>
      <c r="AD1550" s="47">
        <f>_xlfn.XLOOKUP($E1550,Main_OG!$D$1:$D$766,Main_OG!AM$1:AM$766,"")</f>
        <v>0</v>
      </c>
    </row>
    <row r="1551" spans="1:30" x14ac:dyDescent="0.35">
      <c r="A1551" s="36" t="s">
        <v>2613</v>
      </c>
      <c r="B1551" s="45" t="s">
        <v>533</v>
      </c>
      <c r="C1551" s="45" t="s">
        <v>4458</v>
      </c>
      <c r="D1551" s="36" t="s">
        <v>2613</v>
      </c>
      <c r="E1551" s="36" t="str">
        <f t="shared" si="72"/>
        <v>2017_IA</v>
      </c>
      <c r="F1551" s="45">
        <v>2017</v>
      </c>
      <c r="G1551" s="45">
        <f>_xlfn.XLOOKUP(I1551,Main_OG!$B$1:$B$766,Main_OG!$O$1:$O$766,"")</f>
        <v>0</v>
      </c>
      <c r="H1551" s="45">
        <f>_xlfn.XLOOKUP(E1551,Main_OG!$D$1:$D$766,Main_OG!$J$1:$J$766,"")</f>
        <v>1</v>
      </c>
      <c r="I1551" s="45" t="s">
        <v>533</v>
      </c>
      <c r="J1551" s="45" t="str">
        <f t="shared" si="73"/>
        <v>MidAmerican Energy Co_IA</v>
      </c>
      <c r="K1551" s="45" t="str">
        <f t="shared" si="74"/>
        <v>MidAmerican Energy Co_IA</v>
      </c>
      <c r="L1551" s="45" t="s">
        <v>2654</v>
      </c>
      <c r="M1551" s="45">
        <v>0</v>
      </c>
      <c r="N1551" s="45">
        <v>94785</v>
      </c>
      <c r="O1551" s="45">
        <v>1755</v>
      </c>
      <c r="P1551" s="45">
        <v>583485</v>
      </c>
      <c r="Q1551" s="45">
        <v>0</v>
      </c>
      <c r="R1551" s="45">
        <v>4638549</v>
      </c>
      <c r="S1551" s="45">
        <v>12181642</v>
      </c>
      <c r="T1551" s="45">
        <v>5544907</v>
      </c>
      <c r="U1551" s="45">
        <v>0</v>
      </c>
      <c r="V1551" s="45">
        <v>7.9443096999999998</v>
      </c>
      <c r="W1551" s="45">
        <v>5.4191767000000004</v>
      </c>
      <c r="X1551" s="45">
        <v>10.549158</v>
      </c>
      <c r="Y1551" s="46">
        <v>187125</v>
      </c>
      <c r="Z1551" s="46">
        <v>59523.165764024561</v>
      </c>
      <c r="AA1551" s="47">
        <f>_xlfn.XLOOKUP($E1551,Main_OG!$D$1:$D$766,Main_OG!AJ$1:AJ$766,"")</f>
        <v>28518242</v>
      </c>
      <c r="AB1551" s="47">
        <f>_xlfn.XLOOKUP($E1551,Main_OG!$D$1:$D$766,Main_OG!AK$1:AK$766,"")</f>
        <v>311068</v>
      </c>
      <c r="AC1551" s="47">
        <f>_xlfn.XLOOKUP($E1551,Main_OG!$D$1:$D$766,Main_OG!AL$1:AL$766,"")</f>
        <v>63145934</v>
      </c>
      <c r="AD1551" s="47">
        <f>_xlfn.XLOOKUP($E1551,Main_OG!$D$1:$D$766,Main_OG!AM$1:AM$766,"")</f>
        <v>5213509</v>
      </c>
    </row>
    <row r="1552" spans="1:30" x14ac:dyDescent="0.35">
      <c r="A1552" s="36" t="s">
        <v>2613</v>
      </c>
      <c r="B1552" s="45" t="s">
        <v>124</v>
      </c>
      <c r="C1552" s="45" t="s">
        <v>4458</v>
      </c>
      <c r="D1552" s="36" t="s">
        <v>2613</v>
      </c>
      <c r="E1552" s="36" t="str">
        <f t="shared" si="72"/>
        <v>2017_IL</v>
      </c>
      <c r="F1552" s="45">
        <v>2017</v>
      </c>
      <c r="G1552" s="45">
        <f>_xlfn.XLOOKUP(I1552,Main_OG!$B$1:$B$766,Main_OG!$O$1:$O$766,"")</f>
        <v>0</v>
      </c>
      <c r="H1552" s="45">
        <f>_xlfn.XLOOKUP(E1552,Main_OG!$D$1:$D$766,Main_OG!$J$1:$J$766,"")</f>
        <v>2</v>
      </c>
      <c r="I1552" s="45" t="s">
        <v>124</v>
      </c>
      <c r="J1552" s="45" t="str">
        <f t="shared" si="73"/>
        <v>MidAmerican Energy Co_IL</v>
      </c>
      <c r="K1552" s="45" t="str">
        <f t="shared" si="74"/>
        <v>MidAmerican Energy Co_IL</v>
      </c>
      <c r="L1552" s="45" t="s">
        <v>2655</v>
      </c>
      <c r="M1552" s="45">
        <v>0</v>
      </c>
      <c r="N1552" s="45">
        <v>10830</v>
      </c>
      <c r="O1552" s="45">
        <v>39</v>
      </c>
      <c r="P1552" s="45">
        <v>74159</v>
      </c>
      <c r="Q1552" s="45">
        <v>0</v>
      </c>
      <c r="R1552" s="45">
        <v>642108</v>
      </c>
      <c r="S1552" s="45">
        <v>642462</v>
      </c>
      <c r="T1552" s="45">
        <v>606472</v>
      </c>
      <c r="U1552" s="45">
        <v>0</v>
      </c>
      <c r="V1552" s="45">
        <v>8.2089149999999993</v>
      </c>
      <c r="W1552" s="45">
        <v>5.8154724</v>
      </c>
      <c r="X1552" s="45">
        <v>11.170623000000001</v>
      </c>
      <c r="Y1552" s="46">
        <v>832826.8</v>
      </c>
      <c r="Z1552" s="46">
        <v>65166.961883014199</v>
      </c>
      <c r="AA1552" s="47">
        <f>_xlfn.XLOOKUP($E1552,Main_OG!$D$1:$D$766,Main_OG!AJ$1:AJ$766,"")</f>
        <v>69540948</v>
      </c>
      <c r="AB1552" s="47">
        <f>_xlfn.XLOOKUP($E1552,Main_OG!$D$1:$D$766,Main_OG!AK$1:AK$766,"")</f>
        <v>208364</v>
      </c>
      <c r="AC1552" s="47">
        <f>_xlfn.XLOOKUP($E1552,Main_OG!$D$1:$D$766,Main_OG!AL$1:AL$766,"")</f>
        <v>292542118</v>
      </c>
      <c r="AD1552" s="47">
        <f>_xlfn.XLOOKUP($E1552,Main_OG!$D$1:$D$766,Main_OG!AM$1:AM$766,"")</f>
        <v>97191142</v>
      </c>
    </row>
    <row r="1553" spans="1:30" x14ac:dyDescent="0.35">
      <c r="A1553" s="36" t="s">
        <v>2613</v>
      </c>
      <c r="B1553" s="45" t="s">
        <v>847</v>
      </c>
      <c r="C1553" s="45" t="s">
        <v>4458</v>
      </c>
      <c r="D1553" s="36" t="s">
        <v>2613</v>
      </c>
      <c r="E1553" s="36" t="str">
        <f t="shared" si="72"/>
        <v>2017_SD</v>
      </c>
      <c r="F1553" s="45">
        <v>2017</v>
      </c>
      <c r="G1553" s="45">
        <f>_xlfn.XLOOKUP(I1553,Main_OG!$B$1:$B$766,Main_OG!$O$1:$O$766,"")</f>
        <v>0</v>
      </c>
      <c r="H1553" s="45">
        <f>_xlfn.XLOOKUP(E1553,Main_OG!$D$1:$D$766,Main_OG!$J$1:$J$766,"")</f>
        <v>0</v>
      </c>
      <c r="I1553" s="45" t="s">
        <v>847</v>
      </c>
      <c r="J1553" s="45" t="str">
        <f t="shared" si="73"/>
        <v>MidAmerican Energy Co_SD</v>
      </c>
      <c r="K1553" s="45" t="str">
        <f t="shared" si="74"/>
        <v>MidAmerican Energy Co_SD</v>
      </c>
      <c r="L1553" s="45" t="s">
        <v>2656</v>
      </c>
      <c r="M1553" s="45">
        <v>0</v>
      </c>
      <c r="N1553" s="45">
        <v>897</v>
      </c>
      <c r="O1553" s="45">
        <v>22</v>
      </c>
      <c r="P1553" s="45">
        <v>4044</v>
      </c>
      <c r="Q1553" s="45">
        <v>0</v>
      </c>
      <c r="R1553" s="45">
        <v>48022</v>
      </c>
      <c r="S1553" s="45">
        <v>132349</v>
      </c>
      <c r="T1553" s="45">
        <v>55419</v>
      </c>
      <c r="U1553" s="45">
        <v>0</v>
      </c>
      <c r="V1553" s="45">
        <v>7.1683811999999998</v>
      </c>
      <c r="W1553" s="45">
        <v>4.7762355999999997</v>
      </c>
      <c r="X1553" s="45">
        <v>8.0293761999999997</v>
      </c>
      <c r="Y1553" s="46">
        <v>51615.1</v>
      </c>
      <c r="Z1553" s="46">
        <v>59074.292803743025</v>
      </c>
      <c r="AA1553" s="47">
        <f>_xlfn.XLOOKUP($E1553,Main_OG!$D$1:$D$766,Main_OG!AJ$1:AJ$766,"")</f>
        <v>2577678</v>
      </c>
      <c r="AB1553" s="47">
        <f>_xlfn.XLOOKUP($E1553,Main_OG!$D$1:$D$766,Main_OG!AK$1:AK$766,"")</f>
        <v>29406</v>
      </c>
      <c r="AC1553" s="47">
        <f>_xlfn.XLOOKUP($E1553,Main_OG!$D$1:$D$766,Main_OG!AL$1:AL$766,"")</f>
        <v>11426586</v>
      </c>
      <c r="AD1553" s="47">
        <f>_xlfn.XLOOKUP($E1553,Main_OG!$D$1:$D$766,Main_OG!AM$1:AM$766,"")</f>
        <v>0</v>
      </c>
    </row>
    <row r="1554" spans="1:30" x14ac:dyDescent="0.35">
      <c r="A1554" s="36" t="s">
        <v>2613</v>
      </c>
      <c r="B1554" s="45" t="s">
        <v>533</v>
      </c>
      <c r="C1554" s="45" t="s">
        <v>4458</v>
      </c>
      <c r="D1554" s="36" t="s">
        <v>2613</v>
      </c>
      <c r="E1554" s="36" t="str">
        <f t="shared" si="72"/>
        <v>2018_IA</v>
      </c>
      <c r="F1554" s="45">
        <v>2018</v>
      </c>
      <c r="G1554" s="45">
        <f>_xlfn.XLOOKUP(I1554,Main_OG!$B$1:$B$766,Main_OG!$O$1:$O$766,"")</f>
        <v>0</v>
      </c>
      <c r="H1554" s="45">
        <f>_xlfn.XLOOKUP(E1554,Main_OG!$D$1:$D$766,Main_OG!$J$1:$J$766,"")</f>
        <v>1</v>
      </c>
      <c r="I1554" s="45" t="s">
        <v>533</v>
      </c>
      <c r="J1554" s="45" t="str">
        <f t="shared" si="73"/>
        <v>MidAmerican Energy Co_IA</v>
      </c>
      <c r="K1554" s="45" t="str">
        <f t="shared" si="74"/>
        <v>MidAmerican Energy Co_IA</v>
      </c>
      <c r="L1554" s="45" t="s">
        <v>2657</v>
      </c>
      <c r="M1554" s="45">
        <v>0</v>
      </c>
      <c r="N1554" s="45">
        <v>96143</v>
      </c>
      <c r="O1554" s="45">
        <v>1752</v>
      </c>
      <c r="P1554" s="45">
        <v>591461</v>
      </c>
      <c r="Q1554" s="45">
        <v>0</v>
      </c>
      <c r="R1554" s="45">
        <v>4793605</v>
      </c>
      <c r="S1554" s="45">
        <v>12834117</v>
      </c>
      <c r="T1554" s="45">
        <v>6042171</v>
      </c>
      <c r="U1554" s="45">
        <v>0</v>
      </c>
      <c r="V1554" s="45">
        <v>7.9400158999999997</v>
      </c>
      <c r="W1554" s="45">
        <v>5.5902241000000004</v>
      </c>
      <c r="X1554" s="45">
        <v>10.302180999999999</v>
      </c>
      <c r="Y1554" s="46">
        <v>189245.1</v>
      </c>
      <c r="Z1554" s="46">
        <v>60079.716816406872</v>
      </c>
      <c r="AA1554" s="47">
        <f>_xlfn.XLOOKUP($E1554,Main_OG!$D$1:$D$766,Main_OG!AJ$1:AJ$766,"")</f>
        <v>32374554</v>
      </c>
      <c r="AB1554" s="47">
        <f>_xlfn.XLOOKUP($E1554,Main_OG!$D$1:$D$766,Main_OG!AK$1:AK$766,"")</f>
        <v>331240</v>
      </c>
      <c r="AC1554" s="47">
        <f>_xlfn.XLOOKUP($E1554,Main_OG!$D$1:$D$766,Main_OG!AL$1:AL$766,"")</f>
        <v>98453724</v>
      </c>
      <c r="AD1554" s="47">
        <f>_xlfn.XLOOKUP($E1554,Main_OG!$D$1:$D$766,Main_OG!AM$1:AM$766,"")</f>
        <v>4895399</v>
      </c>
    </row>
    <row r="1555" spans="1:30" x14ac:dyDescent="0.35">
      <c r="A1555" s="36" t="s">
        <v>2613</v>
      </c>
      <c r="B1555" s="45" t="s">
        <v>124</v>
      </c>
      <c r="C1555" s="45" t="s">
        <v>4458</v>
      </c>
      <c r="D1555" s="36" t="s">
        <v>2613</v>
      </c>
      <c r="E1555" s="36" t="str">
        <f t="shared" si="72"/>
        <v>2018_IL</v>
      </c>
      <c r="F1555" s="45">
        <v>2018</v>
      </c>
      <c r="G1555" s="45">
        <f>_xlfn.XLOOKUP(I1555,Main_OG!$B$1:$B$766,Main_OG!$O$1:$O$766,"")</f>
        <v>0</v>
      </c>
      <c r="H1555" s="45">
        <f>_xlfn.XLOOKUP(E1555,Main_OG!$D$1:$D$766,Main_OG!$J$1:$J$766,"")</f>
        <v>2</v>
      </c>
      <c r="I1555" s="45" t="s">
        <v>124</v>
      </c>
      <c r="J1555" s="45" t="str">
        <f t="shared" si="73"/>
        <v>MidAmerican Energy Co_IL</v>
      </c>
      <c r="K1555" s="45" t="str">
        <f t="shared" si="74"/>
        <v>MidAmerican Energy Co_IL</v>
      </c>
      <c r="L1555" s="45" t="s">
        <v>2658</v>
      </c>
      <c r="M1555" s="45">
        <v>0</v>
      </c>
      <c r="N1555" s="45">
        <v>11123</v>
      </c>
      <c r="O1555" s="45">
        <v>38</v>
      </c>
      <c r="P1555" s="45">
        <v>73933</v>
      </c>
      <c r="Q1555" s="45">
        <v>0</v>
      </c>
      <c r="R1555" s="45">
        <v>655652</v>
      </c>
      <c r="S1555" s="45">
        <v>625169</v>
      </c>
      <c r="T1555" s="45">
        <v>662990</v>
      </c>
      <c r="U1555" s="45">
        <v>0</v>
      </c>
      <c r="V1555" s="45">
        <v>7.8403025</v>
      </c>
      <c r="W1555" s="45">
        <v>5.5604325000000001</v>
      </c>
      <c r="X1555" s="45">
        <v>10.405843000000001</v>
      </c>
      <c r="Y1555" s="46">
        <v>851517.2</v>
      </c>
      <c r="Z1555" s="46">
        <v>66918.52882802207</v>
      </c>
      <c r="AA1555" s="47">
        <f>_xlfn.XLOOKUP($E1555,Main_OG!$D$1:$D$766,Main_OG!AJ$1:AJ$766,"")</f>
        <v>72026184</v>
      </c>
      <c r="AB1555" s="47">
        <f>_xlfn.XLOOKUP($E1555,Main_OG!$D$1:$D$766,Main_OG!AK$1:AK$766,"")</f>
        <v>212984</v>
      </c>
      <c r="AC1555" s="47">
        <f>_xlfn.XLOOKUP($E1555,Main_OG!$D$1:$D$766,Main_OG!AL$1:AL$766,"")</f>
        <v>283679110</v>
      </c>
      <c r="AD1555" s="47">
        <f>_xlfn.XLOOKUP($E1555,Main_OG!$D$1:$D$766,Main_OG!AM$1:AM$766,"")</f>
        <v>98101527</v>
      </c>
    </row>
    <row r="1556" spans="1:30" x14ac:dyDescent="0.35">
      <c r="A1556" s="36" t="s">
        <v>2613</v>
      </c>
      <c r="B1556" s="45" t="s">
        <v>847</v>
      </c>
      <c r="C1556" s="45" t="s">
        <v>4458</v>
      </c>
      <c r="D1556" s="36" t="s">
        <v>2613</v>
      </c>
      <c r="E1556" s="36" t="str">
        <f t="shared" si="72"/>
        <v>2018_SD</v>
      </c>
      <c r="F1556" s="45">
        <v>2018</v>
      </c>
      <c r="G1556" s="45">
        <f>_xlfn.XLOOKUP(I1556,Main_OG!$B$1:$B$766,Main_OG!$O$1:$O$766,"")</f>
        <v>0</v>
      </c>
      <c r="H1556" s="45">
        <f>_xlfn.XLOOKUP(E1556,Main_OG!$D$1:$D$766,Main_OG!$J$1:$J$766,"")</f>
        <v>0</v>
      </c>
      <c r="I1556" s="45" t="s">
        <v>847</v>
      </c>
      <c r="J1556" s="45" t="str">
        <f t="shared" si="73"/>
        <v>MidAmerican Energy Co_SD</v>
      </c>
      <c r="K1556" s="45" t="str">
        <f t="shared" si="74"/>
        <v>MidAmerican Energy Co_SD</v>
      </c>
      <c r="L1556" s="45" t="s">
        <v>2659</v>
      </c>
      <c r="M1556" s="45">
        <v>0</v>
      </c>
      <c r="N1556" s="45">
        <v>933</v>
      </c>
      <c r="O1556" s="45">
        <v>22</v>
      </c>
      <c r="P1556" s="45">
        <v>4104</v>
      </c>
      <c r="Q1556" s="45">
        <v>0</v>
      </c>
      <c r="R1556" s="45">
        <v>51749</v>
      </c>
      <c r="S1556" s="45">
        <v>127698</v>
      </c>
      <c r="T1556" s="45">
        <v>57421</v>
      </c>
      <c r="U1556" s="45">
        <v>0</v>
      </c>
      <c r="V1556" s="45">
        <v>7.0888325999999999</v>
      </c>
      <c r="W1556" s="45">
        <v>4.7022662999999998</v>
      </c>
      <c r="X1556" s="45">
        <v>7.7198238000000003</v>
      </c>
      <c r="Y1556" s="46">
        <v>51937.8</v>
      </c>
      <c r="Z1556" s="46">
        <v>59061.436047423995</v>
      </c>
      <c r="AA1556" s="47">
        <f>_xlfn.XLOOKUP($E1556,Main_OG!$D$1:$D$766,Main_OG!AJ$1:AJ$766,"")</f>
        <v>2905016</v>
      </c>
      <c r="AB1556" s="47">
        <f>_xlfn.XLOOKUP($E1556,Main_OG!$D$1:$D$766,Main_OG!AK$1:AK$766,"")</f>
        <v>39412</v>
      </c>
      <c r="AC1556" s="47">
        <f>_xlfn.XLOOKUP($E1556,Main_OG!$D$1:$D$766,Main_OG!AL$1:AL$766,"")</f>
        <v>18198168</v>
      </c>
      <c r="AD1556" s="47">
        <f>_xlfn.XLOOKUP($E1556,Main_OG!$D$1:$D$766,Main_OG!AM$1:AM$766,"")</f>
        <v>0</v>
      </c>
    </row>
    <row r="1557" spans="1:30" x14ac:dyDescent="0.35">
      <c r="A1557" s="36" t="s">
        <v>2613</v>
      </c>
      <c r="B1557" s="45" t="s">
        <v>533</v>
      </c>
      <c r="C1557" s="45" t="s">
        <v>4458</v>
      </c>
      <c r="D1557" s="36" t="s">
        <v>2613</v>
      </c>
      <c r="E1557" s="36" t="str">
        <f t="shared" si="72"/>
        <v>2019_IA</v>
      </c>
      <c r="F1557" s="45">
        <v>2019</v>
      </c>
      <c r="G1557" s="45">
        <f>_xlfn.XLOOKUP(I1557,Main_OG!$B$1:$B$766,Main_OG!$O$1:$O$766,"")</f>
        <v>0</v>
      </c>
      <c r="H1557" s="45">
        <f>_xlfn.XLOOKUP(E1557,Main_OG!$D$1:$D$766,Main_OG!$J$1:$J$766,"")</f>
        <v>1</v>
      </c>
      <c r="I1557" s="45" t="s">
        <v>533</v>
      </c>
      <c r="J1557" s="45" t="str">
        <f t="shared" si="73"/>
        <v>MidAmerican Energy Co_IA</v>
      </c>
      <c r="K1557" s="45" t="str">
        <f t="shared" si="74"/>
        <v>MidAmerican Energy Co_IA</v>
      </c>
      <c r="L1557" s="45" t="s">
        <v>2660</v>
      </c>
      <c r="M1557" s="45">
        <v>0</v>
      </c>
      <c r="N1557" s="45">
        <v>97721</v>
      </c>
      <c r="O1557" s="45">
        <v>1710</v>
      </c>
      <c r="P1557" s="45">
        <v>596559</v>
      </c>
      <c r="Q1557" s="45">
        <v>0</v>
      </c>
      <c r="R1557" s="45">
        <v>4809746</v>
      </c>
      <c r="S1557" s="45">
        <v>13381339</v>
      </c>
      <c r="T1557" s="45">
        <v>5882127</v>
      </c>
      <c r="U1557" s="45">
        <v>0</v>
      </c>
      <c r="V1557" s="45">
        <v>8.1469582999999997</v>
      </c>
      <c r="W1557" s="45">
        <v>5.6777344999999997</v>
      </c>
      <c r="X1557" s="45">
        <v>10.280991999999999</v>
      </c>
      <c r="Y1557" s="46">
        <v>188318.4</v>
      </c>
      <c r="Z1557" s="46">
        <v>59602.050388720585</v>
      </c>
      <c r="AA1557" s="47">
        <f>_xlfn.XLOOKUP($E1557,Main_OG!$D$1:$D$766,Main_OG!AJ$1:AJ$766,"")</f>
        <v>25419258</v>
      </c>
      <c r="AB1557" s="47">
        <f>_xlfn.XLOOKUP($E1557,Main_OG!$D$1:$D$766,Main_OG!AK$1:AK$766,"")</f>
        <v>387348</v>
      </c>
      <c r="AC1557" s="47">
        <f>_xlfn.XLOOKUP($E1557,Main_OG!$D$1:$D$766,Main_OG!AL$1:AL$766,"")</f>
        <v>99896296</v>
      </c>
      <c r="AD1557" s="47">
        <f>_xlfn.XLOOKUP($E1557,Main_OG!$D$1:$D$766,Main_OG!AM$1:AM$766,"")</f>
        <v>5235716</v>
      </c>
    </row>
    <row r="1558" spans="1:30" x14ac:dyDescent="0.35">
      <c r="A1558" s="36" t="s">
        <v>2613</v>
      </c>
      <c r="B1558" s="45" t="s">
        <v>124</v>
      </c>
      <c r="C1558" s="45" t="s">
        <v>4458</v>
      </c>
      <c r="D1558" s="36" t="s">
        <v>2613</v>
      </c>
      <c r="E1558" s="36" t="str">
        <f t="shared" si="72"/>
        <v>2019_IL</v>
      </c>
      <c r="F1558" s="45">
        <v>2019</v>
      </c>
      <c r="G1558" s="45">
        <f>_xlfn.XLOOKUP(I1558,Main_OG!$B$1:$B$766,Main_OG!$O$1:$O$766,"")</f>
        <v>0</v>
      </c>
      <c r="H1558" s="45">
        <f>_xlfn.XLOOKUP(E1558,Main_OG!$D$1:$D$766,Main_OG!$J$1:$J$766,"")</f>
        <v>2</v>
      </c>
      <c r="I1558" s="45" t="s">
        <v>124</v>
      </c>
      <c r="J1558" s="45" t="str">
        <f t="shared" si="73"/>
        <v>MidAmerican Energy Co_IL</v>
      </c>
      <c r="K1558" s="45" t="str">
        <f t="shared" si="74"/>
        <v>MidAmerican Energy Co_IL</v>
      </c>
      <c r="L1558" s="45" t="s">
        <v>2661</v>
      </c>
      <c r="M1558" s="45">
        <v>0</v>
      </c>
      <c r="N1558" s="45">
        <v>11284</v>
      </c>
      <c r="O1558" s="45">
        <v>40</v>
      </c>
      <c r="P1558" s="45">
        <v>73873</v>
      </c>
      <c r="Q1558" s="45">
        <v>0</v>
      </c>
      <c r="R1558" s="45">
        <v>636722</v>
      </c>
      <c r="S1558" s="45">
        <v>615878</v>
      </c>
      <c r="T1558" s="45">
        <v>641071</v>
      </c>
      <c r="U1558" s="45">
        <v>0</v>
      </c>
      <c r="V1558" s="45">
        <v>7.5054105</v>
      </c>
      <c r="W1558" s="45">
        <v>5.3219630999999996</v>
      </c>
      <c r="X1558" s="45">
        <v>9.8968445000000003</v>
      </c>
      <c r="Y1558" s="46">
        <v>857985</v>
      </c>
      <c r="Z1558" s="46">
        <v>67733.784520854431</v>
      </c>
      <c r="AA1558" s="47">
        <f>_xlfn.XLOOKUP($E1558,Main_OG!$D$1:$D$766,Main_OG!AJ$1:AJ$766,"")</f>
        <v>59233742</v>
      </c>
      <c r="AB1558" s="47">
        <f>_xlfn.XLOOKUP($E1558,Main_OG!$D$1:$D$766,Main_OG!AK$1:AK$766,"")</f>
        <v>193972</v>
      </c>
      <c r="AC1558" s="47">
        <f>_xlfn.XLOOKUP($E1558,Main_OG!$D$1:$D$766,Main_OG!AL$1:AL$766,"")</f>
        <v>345004912</v>
      </c>
      <c r="AD1558" s="47">
        <f>_xlfn.XLOOKUP($E1558,Main_OG!$D$1:$D$766,Main_OG!AM$1:AM$766,"")</f>
        <v>98735488</v>
      </c>
    </row>
    <row r="1559" spans="1:30" x14ac:dyDescent="0.35">
      <c r="A1559" s="36" t="s">
        <v>2613</v>
      </c>
      <c r="B1559" s="45" t="s">
        <v>847</v>
      </c>
      <c r="C1559" s="45" t="s">
        <v>4458</v>
      </c>
      <c r="D1559" s="36" t="s">
        <v>2613</v>
      </c>
      <c r="E1559" s="36" t="str">
        <f t="shared" si="72"/>
        <v>2019_SD</v>
      </c>
      <c r="F1559" s="45">
        <v>2019</v>
      </c>
      <c r="G1559" s="45">
        <f>_xlfn.XLOOKUP(I1559,Main_OG!$B$1:$B$766,Main_OG!$O$1:$O$766,"")</f>
        <v>0</v>
      </c>
      <c r="H1559" s="45">
        <f>_xlfn.XLOOKUP(E1559,Main_OG!$D$1:$D$766,Main_OG!$J$1:$J$766,"")</f>
        <v>0</v>
      </c>
      <c r="I1559" s="45" t="s">
        <v>847</v>
      </c>
      <c r="J1559" s="45" t="str">
        <f t="shared" si="73"/>
        <v>MidAmerican Energy Co_SD</v>
      </c>
      <c r="K1559" s="45" t="str">
        <f t="shared" si="74"/>
        <v>MidAmerican Energy Co_SD</v>
      </c>
      <c r="L1559" s="45" t="s">
        <v>2662</v>
      </c>
      <c r="M1559" s="45">
        <v>0</v>
      </c>
      <c r="N1559" s="45">
        <v>954</v>
      </c>
      <c r="O1559" s="45">
        <v>22</v>
      </c>
      <c r="P1559" s="45">
        <v>4147</v>
      </c>
      <c r="Q1559" s="45">
        <v>0</v>
      </c>
      <c r="R1559" s="45">
        <v>52427</v>
      </c>
      <c r="S1559" s="45">
        <v>129498</v>
      </c>
      <c r="T1559" s="45">
        <v>52012</v>
      </c>
      <c r="U1559" s="45">
        <v>0</v>
      </c>
      <c r="V1559" s="45">
        <v>7.0906212000000002</v>
      </c>
      <c r="W1559" s="45">
        <v>5.0523559999999996</v>
      </c>
      <c r="X1559" s="45">
        <v>8.0027685999999996</v>
      </c>
      <c r="Y1559" s="46">
        <v>52360.1</v>
      </c>
      <c r="Z1559" s="46">
        <v>59022.101683299006</v>
      </c>
      <c r="AA1559" s="47">
        <f>_xlfn.XLOOKUP($E1559,Main_OG!$D$1:$D$766,Main_OG!AJ$1:AJ$766,"")</f>
        <v>3261762</v>
      </c>
      <c r="AB1559" s="47">
        <f>_xlfn.XLOOKUP($E1559,Main_OG!$D$1:$D$766,Main_OG!AK$1:AK$766,"")</f>
        <v>66906</v>
      </c>
      <c r="AC1559" s="47">
        <f>_xlfn.XLOOKUP($E1559,Main_OG!$D$1:$D$766,Main_OG!AL$1:AL$766,"")</f>
        <v>18470514</v>
      </c>
      <c r="AD1559" s="47">
        <f>_xlfn.XLOOKUP($E1559,Main_OG!$D$1:$D$766,Main_OG!AM$1:AM$766,"")</f>
        <v>0</v>
      </c>
    </row>
    <row r="1560" spans="1:30" x14ac:dyDescent="0.35">
      <c r="A1560" s="36" t="s">
        <v>2613</v>
      </c>
      <c r="B1560" s="45" t="s">
        <v>533</v>
      </c>
      <c r="C1560" s="45" t="s">
        <v>4458</v>
      </c>
      <c r="D1560" s="36" t="s">
        <v>2613</v>
      </c>
      <c r="E1560" s="36" t="str">
        <f t="shared" si="72"/>
        <v>2020_IA</v>
      </c>
      <c r="F1560" s="45">
        <v>2020</v>
      </c>
      <c r="G1560" s="45">
        <f>_xlfn.XLOOKUP(I1560,Main_OG!$B$1:$B$766,Main_OG!$O$1:$O$766,"")</f>
        <v>0</v>
      </c>
      <c r="H1560" s="45">
        <f>_xlfn.XLOOKUP(E1560,Main_OG!$D$1:$D$766,Main_OG!$J$1:$J$766,"")</f>
        <v>1</v>
      </c>
      <c r="I1560" s="45" t="s">
        <v>533</v>
      </c>
      <c r="J1560" s="45" t="str">
        <f t="shared" si="73"/>
        <v>MidAmerican Energy Co_IA</v>
      </c>
      <c r="K1560" s="45" t="str">
        <f t="shared" si="74"/>
        <v>MidAmerican Energy Co_IA</v>
      </c>
      <c r="L1560" s="45" t="s">
        <v>2663</v>
      </c>
      <c r="M1560" s="45">
        <v>0</v>
      </c>
      <c r="N1560" s="45">
        <v>98781</v>
      </c>
      <c r="O1560" s="45">
        <v>1653</v>
      </c>
      <c r="P1560" s="45">
        <v>0</v>
      </c>
      <c r="Q1560" s="45">
        <v>0</v>
      </c>
      <c r="R1560" s="45">
        <v>4565657</v>
      </c>
      <c r="S1560" s="45">
        <v>13872083</v>
      </c>
      <c r="T1560" s="45">
        <v>0</v>
      </c>
      <c r="U1560" s="45">
        <v>0</v>
      </c>
      <c r="V1560" s="45">
        <v>8.1339092999999991</v>
      </c>
      <c r="W1560" s="45">
        <v>5.5301391999999998</v>
      </c>
      <c r="X1560" s="45">
        <v>0</v>
      </c>
      <c r="Y1560" s="46">
        <v>187136.7</v>
      </c>
      <c r="Z1560" s="46">
        <v>59143.457175229094</v>
      </c>
      <c r="AA1560" s="47">
        <f>_xlfn.XLOOKUP($E1560,Main_OG!$D$1:$D$766,Main_OG!AJ$1:AJ$766,"")</f>
        <v>16322200</v>
      </c>
      <c r="AB1560" s="47">
        <f>_xlfn.XLOOKUP($E1560,Main_OG!$D$1:$D$766,Main_OG!AK$1:AK$766,"")</f>
        <v>366168</v>
      </c>
      <c r="AC1560" s="47">
        <f>_xlfn.XLOOKUP($E1560,Main_OG!$D$1:$D$766,Main_OG!AL$1:AL$766,"")</f>
        <v>93463570</v>
      </c>
      <c r="AD1560" s="47">
        <f>_xlfn.XLOOKUP($E1560,Main_OG!$D$1:$D$766,Main_OG!AM$1:AM$766,"")</f>
        <v>0</v>
      </c>
    </row>
    <row r="1561" spans="1:30" x14ac:dyDescent="0.35">
      <c r="A1561" s="36" t="s">
        <v>2613</v>
      </c>
      <c r="B1561" s="45" t="s">
        <v>124</v>
      </c>
      <c r="C1561" s="45" t="s">
        <v>4458</v>
      </c>
      <c r="D1561" s="36" t="s">
        <v>2613</v>
      </c>
      <c r="E1561" s="36" t="str">
        <f t="shared" si="72"/>
        <v>2020_IL</v>
      </c>
      <c r="F1561" s="45">
        <v>2020</v>
      </c>
      <c r="G1561" s="45">
        <f>_xlfn.XLOOKUP(I1561,Main_OG!$B$1:$B$766,Main_OG!$O$1:$O$766,"")</f>
        <v>0</v>
      </c>
      <c r="H1561" s="45">
        <f>_xlfn.XLOOKUP(E1561,Main_OG!$D$1:$D$766,Main_OG!$J$1:$J$766,"")</f>
        <v>2</v>
      </c>
      <c r="I1561" s="45" t="s">
        <v>124</v>
      </c>
      <c r="J1561" s="45" t="str">
        <f t="shared" si="73"/>
        <v>MidAmerican Energy Co_IL</v>
      </c>
      <c r="K1561" s="45" t="str">
        <f t="shared" si="74"/>
        <v>MidAmerican Energy Co_IL</v>
      </c>
      <c r="L1561" s="45" t="s">
        <v>2664</v>
      </c>
      <c r="M1561" s="45">
        <v>0</v>
      </c>
      <c r="N1561" s="45">
        <v>11376</v>
      </c>
      <c r="O1561" s="45">
        <v>42</v>
      </c>
      <c r="P1561" s="45">
        <v>0</v>
      </c>
      <c r="Q1561" s="45">
        <v>0</v>
      </c>
      <c r="R1561" s="45">
        <v>568653</v>
      </c>
      <c r="S1561" s="45">
        <v>639592</v>
      </c>
      <c r="T1561" s="45">
        <v>0</v>
      </c>
      <c r="U1561" s="45">
        <v>0</v>
      </c>
      <c r="V1561" s="45">
        <v>7.2615461000000003</v>
      </c>
      <c r="W1561" s="45">
        <v>4.7039675000000001</v>
      </c>
      <c r="X1561" s="45">
        <v>0</v>
      </c>
      <c r="Y1561" s="46">
        <v>810210.1</v>
      </c>
      <c r="Z1561" s="46">
        <v>64225.104679591117</v>
      </c>
      <c r="AA1561" s="47">
        <f>_xlfn.XLOOKUP($E1561,Main_OG!$D$1:$D$766,Main_OG!AJ$1:AJ$766,"")</f>
        <v>36579544</v>
      </c>
      <c r="AB1561" s="47">
        <f>_xlfn.XLOOKUP($E1561,Main_OG!$D$1:$D$766,Main_OG!AK$1:AK$766,"")</f>
        <v>152054</v>
      </c>
      <c r="AC1561" s="47">
        <f>_xlfn.XLOOKUP($E1561,Main_OG!$D$1:$D$766,Main_OG!AL$1:AL$766,"")</f>
        <v>471910496</v>
      </c>
      <c r="AD1561" s="47">
        <f>_xlfn.XLOOKUP($E1561,Main_OG!$D$1:$D$766,Main_OG!AM$1:AM$766,"")</f>
        <v>0</v>
      </c>
    </row>
    <row r="1562" spans="1:30" x14ac:dyDescent="0.35">
      <c r="A1562" s="36" t="s">
        <v>2613</v>
      </c>
      <c r="B1562" s="45" t="s">
        <v>847</v>
      </c>
      <c r="C1562" s="45" t="s">
        <v>4458</v>
      </c>
      <c r="D1562" s="36" t="s">
        <v>2613</v>
      </c>
      <c r="E1562" s="36" t="str">
        <f t="shared" si="72"/>
        <v>2020_SD</v>
      </c>
      <c r="F1562" s="45">
        <v>2020</v>
      </c>
      <c r="G1562" s="45">
        <f>_xlfn.XLOOKUP(I1562,Main_OG!$B$1:$B$766,Main_OG!$O$1:$O$766,"")</f>
        <v>0</v>
      </c>
      <c r="H1562" s="45">
        <f>_xlfn.XLOOKUP(E1562,Main_OG!$D$1:$D$766,Main_OG!$J$1:$J$766,"")</f>
        <v>0</v>
      </c>
      <c r="I1562" s="45" t="s">
        <v>847</v>
      </c>
      <c r="J1562" s="45" t="str">
        <f t="shared" si="73"/>
        <v>MidAmerican Energy Co_SD</v>
      </c>
      <c r="K1562" s="45" t="str">
        <f t="shared" si="74"/>
        <v>MidAmerican Energy Co_SD</v>
      </c>
      <c r="L1562" s="45" t="s">
        <v>2665</v>
      </c>
      <c r="M1562" s="45">
        <v>0</v>
      </c>
      <c r="N1562" s="45">
        <v>969</v>
      </c>
      <c r="O1562" s="45">
        <v>22</v>
      </c>
      <c r="P1562" s="45">
        <v>0</v>
      </c>
      <c r="Q1562" s="45">
        <v>0</v>
      </c>
      <c r="R1562" s="45">
        <v>57072</v>
      </c>
      <c r="S1562" s="45">
        <v>133746</v>
      </c>
      <c r="T1562" s="45">
        <v>0</v>
      </c>
      <c r="U1562" s="45">
        <v>0</v>
      </c>
      <c r="V1562" s="45">
        <v>7.1977501999999998</v>
      </c>
      <c r="W1562" s="45">
        <v>5.0420946999999998</v>
      </c>
      <c r="X1562" s="45">
        <v>0</v>
      </c>
      <c r="Y1562" s="46">
        <v>52692.1</v>
      </c>
      <c r="Z1562" s="46">
        <v>59092.530122643795</v>
      </c>
      <c r="AA1562" s="47">
        <f>_xlfn.XLOOKUP($E1562,Main_OG!$D$1:$D$766,Main_OG!AJ$1:AJ$766,"")</f>
        <v>2083800</v>
      </c>
      <c r="AB1562" s="47">
        <f>_xlfn.XLOOKUP($E1562,Main_OG!$D$1:$D$766,Main_OG!AK$1:AK$766,"")</f>
        <v>37298</v>
      </c>
      <c r="AC1562" s="47">
        <f>_xlfn.XLOOKUP($E1562,Main_OG!$D$1:$D$766,Main_OG!AL$1:AL$766,"")</f>
        <v>17808588</v>
      </c>
      <c r="AD1562" s="47">
        <f>_xlfn.XLOOKUP($E1562,Main_OG!$D$1:$D$766,Main_OG!AM$1:AM$766,"")</f>
        <v>0</v>
      </c>
    </row>
    <row r="1563" spans="1:30" x14ac:dyDescent="0.35">
      <c r="A1563" s="36" t="s">
        <v>2666</v>
      </c>
      <c r="B1563" s="45" t="s">
        <v>318</v>
      </c>
      <c r="C1563" s="45" t="s">
        <v>4460</v>
      </c>
      <c r="D1563" s="36" t="s">
        <v>2666</v>
      </c>
      <c r="E1563" s="36" t="str">
        <f t="shared" si="72"/>
        <v>2006_MN</v>
      </c>
      <c r="F1563" s="45">
        <v>2006</v>
      </c>
      <c r="G1563" s="45">
        <f>_xlfn.XLOOKUP(I1563,Main_OG!$B$1:$B$766,Main_OG!$O$1:$O$766,"")</f>
        <v>0</v>
      </c>
      <c r="H1563" s="45">
        <f>_xlfn.XLOOKUP(E1563,Main_OG!$D$1:$D$766,Main_OG!$J$1:$J$766,"")</f>
        <v>0</v>
      </c>
      <c r="I1563" s="45" t="s">
        <v>318</v>
      </c>
      <c r="J1563" s="45" t="str">
        <f t="shared" si="73"/>
        <v>Minnesota Power Inc_MN</v>
      </c>
      <c r="K1563" s="45" t="str">
        <f t="shared" si="74"/>
        <v>Minnesota Power Inc_MN</v>
      </c>
      <c r="L1563" s="45" t="s">
        <v>2667</v>
      </c>
      <c r="M1563" s="45">
        <v>0</v>
      </c>
      <c r="N1563" s="45">
        <v>21165</v>
      </c>
      <c r="O1563" s="45">
        <v>451</v>
      </c>
      <c r="P1563" s="45">
        <v>117595</v>
      </c>
      <c r="Q1563" s="45">
        <v>0</v>
      </c>
      <c r="R1563" s="45">
        <v>80098</v>
      </c>
      <c r="S1563" s="45">
        <v>281175</v>
      </c>
      <c r="T1563" s="45">
        <v>71520</v>
      </c>
      <c r="U1563" s="45">
        <v>0</v>
      </c>
      <c r="V1563" s="45">
        <v>6.2414674438175988</v>
      </c>
      <c r="W1563" s="45">
        <v>4.1453049731128297</v>
      </c>
      <c r="X1563" s="45">
        <v>7.0692963025563929</v>
      </c>
      <c r="Y1563" s="46">
        <v>302272.7</v>
      </c>
      <c r="Z1563" s="46">
        <v>58539.649524407119</v>
      </c>
      <c r="AA1563" s="47">
        <f>_xlfn.XLOOKUP($E1563,Main_OG!$D$1:$D$766,Main_OG!AJ$1:AJ$766,"")</f>
        <v>40108393.059999995</v>
      </c>
      <c r="AB1563" s="47">
        <f>_xlfn.XLOOKUP($E1563,Main_OG!$D$1:$D$766,Main_OG!AK$1:AK$766,"")</f>
        <v>1873358.9</v>
      </c>
      <c r="AC1563" s="47">
        <f>_xlfn.XLOOKUP($E1563,Main_OG!$D$1:$D$766,Main_OG!AL$1:AL$766,"")</f>
        <v>49856441.140000008</v>
      </c>
      <c r="AD1563" s="47">
        <f>_xlfn.XLOOKUP($E1563,Main_OG!$D$1:$D$766,Main_OG!AM$1:AM$766,"")</f>
        <v>13183418</v>
      </c>
    </row>
    <row r="1564" spans="1:30" x14ac:dyDescent="0.35">
      <c r="A1564" s="36" t="s">
        <v>2666</v>
      </c>
      <c r="B1564" s="45" t="s">
        <v>318</v>
      </c>
      <c r="C1564" s="45" t="s">
        <v>4460</v>
      </c>
      <c r="D1564" s="36" t="s">
        <v>2666</v>
      </c>
      <c r="E1564" s="36" t="str">
        <f t="shared" si="72"/>
        <v>2007_MN</v>
      </c>
      <c r="F1564" s="45">
        <v>2007</v>
      </c>
      <c r="G1564" s="45">
        <f>_xlfn.XLOOKUP(I1564,Main_OG!$B$1:$B$766,Main_OG!$O$1:$O$766,"")</f>
        <v>0</v>
      </c>
      <c r="H1564" s="45">
        <f>_xlfn.XLOOKUP(E1564,Main_OG!$D$1:$D$766,Main_OG!$J$1:$J$766,"")</f>
        <v>0</v>
      </c>
      <c r="I1564" s="45" t="s">
        <v>318</v>
      </c>
      <c r="J1564" s="45" t="str">
        <f t="shared" si="73"/>
        <v>Minnesota Power Inc_MN</v>
      </c>
      <c r="K1564" s="45" t="str">
        <f t="shared" si="74"/>
        <v>Minnesota Power Inc_MN</v>
      </c>
      <c r="L1564" s="45" t="s">
        <v>2668</v>
      </c>
      <c r="M1564" s="45">
        <v>0</v>
      </c>
      <c r="N1564" s="45">
        <v>21419</v>
      </c>
      <c r="O1564" s="45">
        <v>435</v>
      </c>
      <c r="P1564" s="45">
        <v>118870</v>
      </c>
      <c r="Q1564" s="45">
        <v>0</v>
      </c>
      <c r="R1564" s="45">
        <v>91566</v>
      </c>
      <c r="S1564" s="45">
        <v>318808</v>
      </c>
      <c r="T1564" s="45">
        <v>80979</v>
      </c>
      <c r="U1564" s="45">
        <v>0</v>
      </c>
      <c r="V1564" s="45">
        <v>6.9</v>
      </c>
      <c r="W1564" s="45">
        <v>4.8099999999999996</v>
      </c>
      <c r="X1564" s="45">
        <v>7.7</v>
      </c>
      <c r="Y1564" s="46">
        <v>304208</v>
      </c>
      <c r="Z1564" s="46">
        <v>58420.61467547933</v>
      </c>
      <c r="AA1564" s="47">
        <f>_xlfn.XLOOKUP($E1564,Main_OG!$D$1:$D$766,Main_OG!AJ$1:AJ$766,"")</f>
        <v>39330384</v>
      </c>
      <c r="AB1564" s="47">
        <f>_xlfn.XLOOKUP($E1564,Main_OG!$D$1:$D$766,Main_OG!AK$1:AK$766,"")</f>
        <v>1622180</v>
      </c>
      <c r="AC1564" s="47">
        <f>_xlfn.XLOOKUP($E1564,Main_OG!$D$1:$D$766,Main_OG!AL$1:AL$766,"")</f>
        <v>68362874</v>
      </c>
      <c r="AD1564" s="47">
        <f>_xlfn.XLOOKUP($E1564,Main_OG!$D$1:$D$766,Main_OG!AM$1:AM$766,"")</f>
        <v>13103000</v>
      </c>
    </row>
    <row r="1565" spans="1:30" x14ac:dyDescent="0.35">
      <c r="A1565" s="36" t="s">
        <v>2666</v>
      </c>
      <c r="B1565" s="45" t="s">
        <v>318</v>
      </c>
      <c r="C1565" s="45" t="s">
        <v>4460</v>
      </c>
      <c r="D1565" s="36" t="s">
        <v>2666</v>
      </c>
      <c r="E1565" s="36" t="str">
        <f t="shared" si="72"/>
        <v>2008_MN</v>
      </c>
      <c r="F1565" s="45">
        <v>2008</v>
      </c>
      <c r="G1565" s="45">
        <f>_xlfn.XLOOKUP(I1565,Main_OG!$B$1:$B$766,Main_OG!$O$1:$O$766,"")</f>
        <v>0</v>
      </c>
      <c r="H1565" s="45">
        <f>_xlfn.XLOOKUP(E1565,Main_OG!$D$1:$D$766,Main_OG!$J$1:$J$766,"")</f>
        <v>0</v>
      </c>
      <c r="I1565" s="45" t="s">
        <v>318</v>
      </c>
      <c r="J1565" s="45" t="str">
        <f t="shared" si="73"/>
        <v>Minnesota Power Inc_MN</v>
      </c>
      <c r="K1565" s="45" t="str">
        <f t="shared" si="74"/>
        <v>Minnesota Power Inc_MN</v>
      </c>
      <c r="L1565" s="45" t="s">
        <v>2669</v>
      </c>
      <c r="M1565" s="45">
        <v>0</v>
      </c>
      <c r="N1565" s="45">
        <v>21799</v>
      </c>
      <c r="O1565" s="45">
        <v>431</v>
      </c>
      <c r="P1565" s="45">
        <v>119300</v>
      </c>
      <c r="Q1565" s="45">
        <v>0</v>
      </c>
      <c r="R1565" s="45">
        <v>1321219</v>
      </c>
      <c r="S1565" s="45">
        <v>6737333</v>
      </c>
      <c r="T1565" s="45">
        <v>1079837</v>
      </c>
      <c r="U1565" s="45">
        <v>0</v>
      </c>
      <c r="V1565" s="45">
        <v>6.86</v>
      </c>
      <c r="W1565" s="45">
        <v>4.7300000000000004</v>
      </c>
      <c r="X1565" s="45">
        <v>7.72</v>
      </c>
      <c r="Y1565" s="46">
        <v>309290.40000000002</v>
      </c>
      <c r="Z1565" s="46">
        <v>58945.938435888726</v>
      </c>
      <c r="AA1565" s="47">
        <f>_xlfn.XLOOKUP($E1565,Main_OG!$D$1:$D$766,Main_OG!AJ$1:AJ$766,"")</f>
        <v>38498824</v>
      </c>
      <c r="AB1565" s="47">
        <f>_xlfn.XLOOKUP($E1565,Main_OG!$D$1:$D$766,Main_OG!AK$1:AK$766,"")</f>
        <v>936312</v>
      </c>
      <c r="AC1565" s="47">
        <f>_xlfn.XLOOKUP($E1565,Main_OG!$D$1:$D$766,Main_OG!AL$1:AL$766,"")</f>
        <v>49682300</v>
      </c>
      <c r="AD1565" s="47">
        <f>_xlfn.XLOOKUP($E1565,Main_OG!$D$1:$D$766,Main_OG!AM$1:AM$766,"")</f>
        <v>12996838</v>
      </c>
    </row>
    <row r="1566" spans="1:30" x14ac:dyDescent="0.35">
      <c r="A1566" s="36" t="s">
        <v>2666</v>
      </c>
      <c r="B1566" s="45" t="s">
        <v>318</v>
      </c>
      <c r="C1566" s="45" t="s">
        <v>4460</v>
      </c>
      <c r="D1566" s="36" t="s">
        <v>2666</v>
      </c>
      <c r="E1566" s="36" t="str">
        <f t="shared" si="72"/>
        <v>2009_MN</v>
      </c>
      <c r="F1566" s="45">
        <v>2009</v>
      </c>
      <c r="G1566" s="45">
        <f>_xlfn.XLOOKUP(I1566,Main_OG!$B$1:$B$766,Main_OG!$O$1:$O$766,"")</f>
        <v>0</v>
      </c>
      <c r="H1566" s="45">
        <f>_xlfn.XLOOKUP(E1566,Main_OG!$D$1:$D$766,Main_OG!$J$1:$J$766,"")</f>
        <v>0</v>
      </c>
      <c r="I1566" s="45" t="s">
        <v>318</v>
      </c>
      <c r="J1566" s="45" t="str">
        <f t="shared" si="73"/>
        <v>Minnesota Power Inc_MN</v>
      </c>
      <c r="K1566" s="45" t="str">
        <f t="shared" si="74"/>
        <v>Minnesota Power Inc_MN</v>
      </c>
      <c r="L1566" s="45" t="s">
        <v>2670</v>
      </c>
      <c r="M1566" s="45">
        <v>0</v>
      </c>
      <c r="N1566" s="45">
        <v>22167</v>
      </c>
      <c r="O1566" s="45">
        <v>429</v>
      </c>
      <c r="P1566" s="45">
        <v>121217</v>
      </c>
      <c r="Q1566" s="45">
        <v>0</v>
      </c>
      <c r="R1566" s="45">
        <v>1290863</v>
      </c>
      <c r="S1566" s="45">
        <v>4051352</v>
      </c>
      <c r="T1566" s="45">
        <v>1075116</v>
      </c>
      <c r="U1566" s="45">
        <v>0</v>
      </c>
      <c r="V1566" s="45">
        <v>7.28</v>
      </c>
      <c r="W1566" s="45">
        <v>5.3</v>
      </c>
      <c r="X1566" s="45">
        <v>8.17</v>
      </c>
      <c r="Y1566" s="46">
        <v>296875.2</v>
      </c>
      <c r="Z1566" s="46">
        <v>56213.555888686722</v>
      </c>
      <c r="AA1566" s="47">
        <f>_xlfn.XLOOKUP($E1566,Main_OG!$D$1:$D$766,Main_OG!AJ$1:AJ$766,"")</f>
        <v>35428086</v>
      </c>
      <c r="AB1566" s="47">
        <f>_xlfn.XLOOKUP($E1566,Main_OG!$D$1:$D$766,Main_OG!AK$1:AK$766,"")</f>
        <v>267390</v>
      </c>
      <c r="AC1566" s="47">
        <f>_xlfn.XLOOKUP($E1566,Main_OG!$D$1:$D$766,Main_OG!AL$1:AL$766,"")</f>
        <v>47953964</v>
      </c>
      <c r="AD1566" s="47">
        <f>_xlfn.XLOOKUP($E1566,Main_OG!$D$1:$D$766,Main_OG!AM$1:AM$766,"")</f>
        <v>12393425</v>
      </c>
    </row>
    <row r="1567" spans="1:30" x14ac:dyDescent="0.35">
      <c r="A1567" s="36" t="s">
        <v>2666</v>
      </c>
      <c r="B1567" s="45" t="s">
        <v>318</v>
      </c>
      <c r="C1567" s="45" t="s">
        <v>4460</v>
      </c>
      <c r="D1567" s="36" t="s">
        <v>2666</v>
      </c>
      <c r="E1567" s="36" t="str">
        <f t="shared" si="72"/>
        <v>2010_MN</v>
      </c>
      <c r="F1567" s="45">
        <v>2010</v>
      </c>
      <c r="G1567" s="45">
        <f>_xlfn.XLOOKUP(I1567,Main_OG!$B$1:$B$766,Main_OG!$O$1:$O$766,"")</f>
        <v>0</v>
      </c>
      <c r="H1567" s="45">
        <f>_xlfn.XLOOKUP(E1567,Main_OG!$D$1:$D$766,Main_OG!$J$1:$J$766,"")</f>
        <v>0</v>
      </c>
      <c r="I1567" s="45" t="s">
        <v>318</v>
      </c>
      <c r="J1567" s="45" t="str">
        <f t="shared" si="73"/>
        <v>Minnesota Power Inc_MN</v>
      </c>
      <c r="K1567" s="45" t="str">
        <f t="shared" si="74"/>
        <v>Minnesota Power Inc_MN</v>
      </c>
      <c r="L1567" s="45" t="s">
        <v>2671</v>
      </c>
      <c r="M1567" s="45">
        <v>0</v>
      </c>
      <c r="N1567" s="45">
        <v>23973</v>
      </c>
      <c r="O1567" s="45">
        <v>424</v>
      </c>
      <c r="P1567" s="45">
        <v>121235</v>
      </c>
      <c r="Q1567" s="45">
        <v>0</v>
      </c>
      <c r="R1567" s="45">
        <v>1299355</v>
      </c>
      <c r="S1567" s="45">
        <v>6364080</v>
      </c>
      <c r="T1567" s="45">
        <v>1057476</v>
      </c>
      <c r="U1567" s="45">
        <v>0</v>
      </c>
      <c r="V1567" s="45">
        <v>8.34</v>
      </c>
      <c r="W1567" s="45">
        <v>5.22</v>
      </c>
      <c r="X1567" s="45">
        <v>9.66</v>
      </c>
      <c r="Y1567" s="46">
        <v>308091.90000000002</v>
      </c>
      <c r="Z1567" s="46">
        <v>58010.869651176232</v>
      </c>
      <c r="AA1567" s="47">
        <f>_xlfn.XLOOKUP($E1567,Main_OG!$D$1:$D$766,Main_OG!AJ$1:AJ$766,"")</f>
        <v>34170398</v>
      </c>
      <c r="AB1567" s="47">
        <f>_xlfn.XLOOKUP($E1567,Main_OG!$D$1:$D$766,Main_OG!AK$1:AK$766,"")</f>
        <v>136658</v>
      </c>
      <c r="AC1567" s="47">
        <f>_xlfn.XLOOKUP($E1567,Main_OG!$D$1:$D$766,Main_OG!AL$1:AL$766,"")</f>
        <v>72931362</v>
      </c>
      <c r="AD1567" s="47">
        <f>_xlfn.XLOOKUP($E1567,Main_OG!$D$1:$D$766,Main_OG!AM$1:AM$766,"")</f>
        <v>13478046</v>
      </c>
    </row>
    <row r="1568" spans="1:30" x14ac:dyDescent="0.35">
      <c r="A1568" s="36" t="s">
        <v>2666</v>
      </c>
      <c r="B1568" s="45" t="s">
        <v>318</v>
      </c>
      <c r="C1568" s="45" t="s">
        <v>4460</v>
      </c>
      <c r="D1568" s="36" t="s">
        <v>2666</v>
      </c>
      <c r="E1568" s="36" t="str">
        <f t="shared" si="72"/>
        <v>2011_MN</v>
      </c>
      <c r="F1568" s="45">
        <v>2011</v>
      </c>
      <c r="G1568" s="45">
        <f>_xlfn.XLOOKUP(I1568,Main_OG!$B$1:$B$766,Main_OG!$O$1:$O$766,"")</f>
        <v>0</v>
      </c>
      <c r="H1568" s="45">
        <f>_xlfn.XLOOKUP(E1568,Main_OG!$D$1:$D$766,Main_OG!$J$1:$J$766,"")</f>
        <v>0</v>
      </c>
      <c r="I1568" s="45" t="s">
        <v>318</v>
      </c>
      <c r="J1568" s="45" t="str">
        <f t="shared" si="73"/>
        <v>Minnesota Power Inc_MN</v>
      </c>
      <c r="K1568" s="45" t="str">
        <f t="shared" si="74"/>
        <v>Minnesota Power Inc_MN</v>
      </c>
      <c r="L1568" s="45" t="s">
        <v>2672</v>
      </c>
      <c r="M1568" s="45">
        <v>0</v>
      </c>
      <c r="N1568" s="45">
        <v>22016</v>
      </c>
      <c r="O1568" s="45">
        <v>421</v>
      </c>
      <c r="P1568" s="45">
        <v>121251</v>
      </c>
      <c r="Q1568" s="45">
        <v>0</v>
      </c>
      <c r="R1568" s="45">
        <v>1305052</v>
      </c>
      <c r="S1568" s="45">
        <v>6913648</v>
      </c>
      <c r="T1568" s="45">
        <v>1069856</v>
      </c>
      <c r="U1568" s="45">
        <v>0</v>
      </c>
      <c r="V1568" s="45">
        <v>8.2100000000000009</v>
      </c>
      <c r="W1568" s="45">
        <v>5.22</v>
      </c>
      <c r="X1568" s="45">
        <v>9.3800000000000008</v>
      </c>
      <c r="Y1568" s="46">
        <v>315213.3</v>
      </c>
      <c r="Z1568" s="46">
        <v>58955.620560279203</v>
      </c>
      <c r="AA1568" s="47">
        <f>_xlfn.XLOOKUP($E1568,Main_OG!$D$1:$D$766,Main_OG!AJ$1:AJ$766,"")</f>
        <v>34006784</v>
      </c>
      <c r="AB1568" s="47">
        <f>_xlfn.XLOOKUP($E1568,Main_OG!$D$1:$D$766,Main_OG!AK$1:AK$766,"")</f>
        <v>111124</v>
      </c>
      <c r="AC1568" s="47">
        <f>_xlfn.XLOOKUP($E1568,Main_OG!$D$1:$D$766,Main_OG!AL$1:AL$766,"")</f>
        <v>58968618</v>
      </c>
      <c r="AD1568" s="47">
        <f>_xlfn.XLOOKUP($E1568,Main_OG!$D$1:$D$766,Main_OG!AM$1:AM$766,"")</f>
        <v>11958525</v>
      </c>
    </row>
    <row r="1569" spans="1:30" x14ac:dyDescent="0.35">
      <c r="A1569" s="36" t="s">
        <v>2666</v>
      </c>
      <c r="B1569" s="45" t="s">
        <v>318</v>
      </c>
      <c r="C1569" s="45" t="s">
        <v>4460</v>
      </c>
      <c r="D1569" s="36" t="s">
        <v>2666</v>
      </c>
      <c r="E1569" s="36" t="str">
        <f t="shared" si="72"/>
        <v>2012_MN</v>
      </c>
      <c r="F1569" s="45">
        <v>2012</v>
      </c>
      <c r="G1569" s="45">
        <f>_xlfn.XLOOKUP(I1569,Main_OG!$B$1:$B$766,Main_OG!$O$1:$O$766,"")</f>
        <v>0</v>
      </c>
      <c r="H1569" s="45">
        <f>_xlfn.XLOOKUP(E1569,Main_OG!$D$1:$D$766,Main_OG!$J$1:$J$766,"")</f>
        <v>0</v>
      </c>
      <c r="I1569" s="45" t="s">
        <v>318</v>
      </c>
      <c r="J1569" s="45" t="str">
        <f t="shared" si="73"/>
        <v>Minnesota Power Inc_MN</v>
      </c>
      <c r="K1569" s="45" t="str">
        <f t="shared" si="74"/>
        <v>Minnesota Power Inc_MN</v>
      </c>
      <c r="L1569" s="45" t="s">
        <v>2673</v>
      </c>
      <c r="M1569" s="45">
        <v>0</v>
      </c>
      <c r="N1569" s="45">
        <v>22022</v>
      </c>
      <c r="O1569" s="45">
        <v>411</v>
      </c>
      <c r="P1569" s="45">
        <v>120697</v>
      </c>
      <c r="Q1569" s="45">
        <v>0</v>
      </c>
      <c r="R1569" s="45">
        <v>1307414</v>
      </c>
      <c r="S1569" s="45">
        <v>7037843</v>
      </c>
      <c r="T1569" s="45">
        <v>1043281</v>
      </c>
      <c r="U1569" s="45">
        <v>0</v>
      </c>
      <c r="V1569" s="45">
        <v>8.1383785</v>
      </c>
      <c r="W1569" s="45">
        <v>5.1954541000000001</v>
      </c>
      <c r="X1569" s="45">
        <v>9.1819749000000002</v>
      </c>
      <c r="Y1569" s="46">
        <v>321053.90000000002</v>
      </c>
      <c r="Z1569" s="46">
        <v>59703.189214318918</v>
      </c>
      <c r="AA1569" s="47">
        <f>_xlfn.XLOOKUP($E1569,Main_OG!$D$1:$D$766,Main_OG!AJ$1:AJ$766,"")</f>
        <v>27408136</v>
      </c>
      <c r="AB1569" s="47">
        <f>_xlfn.XLOOKUP($E1569,Main_OG!$D$1:$D$766,Main_OG!AK$1:AK$766,"")</f>
        <v>124436</v>
      </c>
      <c r="AC1569" s="47">
        <f>_xlfn.XLOOKUP($E1569,Main_OG!$D$1:$D$766,Main_OG!AL$1:AL$766,"")</f>
        <v>117450670</v>
      </c>
      <c r="AD1569" s="47">
        <f>_xlfn.XLOOKUP($E1569,Main_OG!$D$1:$D$766,Main_OG!AM$1:AM$766,"")</f>
        <v>11943790</v>
      </c>
    </row>
    <row r="1570" spans="1:30" x14ac:dyDescent="0.35">
      <c r="A1570" s="36" t="s">
        <v>2666</v>
      </c>
      <c r="B1570" s="45" t="s">
        <v>318</v>
      </c>
      <c r="C1570" s="45" t="s">
        <v>4460</v>
      </c>
      <c r="D1570" s="36" t="s">
        <v>2666</v>
      </c>
      <c r="E1570" s="36" t="str">
        <f t="shared" si="72"/>
        <v>2013_MN</v>
      </c>
      <c r="F1570" s="45">
        <v>2013</v>
      </c>
      <c r="G1570" s="45">
        <f>_xlfn.XLOOKUP(I1570,Main_OG!$B$1:$B$766,Main_OG!$O$1:$O$766,"")</f>
        <v>0</v>
      </c>
      <c r="H1570" s="45">
        <f>_xlfn.XLOOKUP(E1570,Main_OG!$D$1:$D$766,Main_OG!$J$1:$J$766,"")</f>
        <v>0</v>
      </c>
      <c r="I1570" s="45" t="s">
        <v>318</v>
      </c>
      <c r="J1570" s="45" t="str">
        <f t="shared" si="73"/>
        <v>Minnesota Power Inc_MN</v>
      </c>
      <c r="K1570" s="45" t="str">
        <f t="shared" si="74"/>
        <v>Minnesota Power Inc_MN</v>
      </c>
      <c r="L1570" s="45" t="s">
        <v>2674</v>
      </c>
      <c r="M1570" s="45">
        <v>0</v>
      </c>
      <c r="N1570" s="45">
        <v>22459</v>
      </c>
      <c r="O1570" s="45">
        <v>402</v>
      </c>
      <c r="P1570" s="45">
        <v>121314</v>
      </c>
      <c r="Q1570" s="45">
        <v>0</v>
      </c>
      <c r="R1570" s="45">
        <v>1324342</v>
      </c>
      <c r="S1570" s="45">
        <v>6873993</v>
      </c>
      <c r="T1570" s="45">
        <v>1086481</v>
      </c>
      <c r="U1570" s="45">
        <v>0</v>
      </c>
      <c r="V1570" s="45">
        <v>8.2951534000000002</v>
      </c>
      <c r="W1570" s="45">
        <v>5.3829644999999999</v>
      </c>
      <c r="X1570" s="45">
        <v>9.2503504000000003</v>
      </c>
      <c r="Y1570" s="46">
        <v>329774.5</v>
      </c>
      <c r="Z1570" s="46">
        <v>60903.311379605453</v>
      </c>
      <c r="AA1570" s="47">
        <f>_xlfn.XLOOKUP($E1570,Main_OG!$D$1:$D$766,Main_OG!AJ$1:AJ$766,"")</f>
        <v>28386072</v>
      </c>
      <c r="AB1570" s="47">
        <f>_xlfn.XLOOKUP($E1570,Main_OG!$D$1:$D$766,Main_OG!AK$1:AK$766,"")</f>
        <v>150923.92000000001</v>
      </c>
      <c r="AC1570" s="47">
        <f>_xlfn.XLOOKUP($E1570,Main_OG!$D$1:$D$766,Main_OG!AL$1:AL$766,"")</f>
        <v>103146488</v>
      </c>
      <c r="AD1570" s="47">
        <f>_xlfn.XLOOKUP($E1570,Main_OG!$D$1:$D$766,Main_OG!AM$1:AM$766,"")</f>
        <v>10707717</v>
      </c>
    </row>
    <row r="1571" spans="1:30" x14ac:dyDescent="0.35">
      <c r="A1571" s="36" t="s">
        <v>2675</v>
      </c>
      <c r="B1571" s="45" t="s">
        <v>663</v>
      </c>
      <c r="C1571" s="45" t="s">
        <v>4461</v>
      </c>
      <c r="D1571" s="36" t="s">
        <v>2675</v>
      </c>
      <c r="E1571" s="36" t="str">
        <f t="shared" si="72"/>
        <v>2006_MS</v>
      </c>
      <c r="F1571" s="45">
        <v>2006</v>
      </c>
      <c r="G1571" s="45">
        <f>_xlfn.XLOOKUP(I1571,Main_OG!$B$1:$B$766,Main_OG!$O$1:$O$766,"")</f>
        <v>0</v>
      </c>
      <c r="H1571" s="45">
        <f>_xlfn.XLOOKUP(E1571,Main_OG!$D$1:$D$766,Main_OG!$J$1:$J$766,"")</f>
        <v>0</v>
      </c>
      <c r="I1571" s="45" t="s">
        <v>663</v>
      </c>
      <c r="J1571" s="45" t="str">
        <f t="shared" si="73"/>
        <v>Mississippi Power Co_MS</v>
      </c>
      <c r="K1571" s="45" t="str">
        <f t="shared" si="74"/>
        <v>Mississippi Power Co_MS</v>
      </c>
      <c r="L1571" s="45" t="s">
        <v>2676</v>
      </c>
      <c r="M1571" s="45">
        <v>0</v>
      </c>
      <c r="N1571" s="45">
        <v>33058</v>
      </c>
      <c r="O1571" s="45">
        <v>507</v>
      </c>
      <c r="P1571" s="45">
        <v>147643</v>
      </c>
      <c r="Q1571" s="45">
        <v>0</v>
      </c>
      <c r="R1571" s="45">
        <v>221263</v>
      </c>
      <c r="S1571" s="45">
        <v>211451</v>
      </c>
      <c r="T1571" s="45">
        <v>214472</v>
      </c>
      <c r="U1571" s="45">
        <v>0</v>
      </c>
      <c r="V1571" s="45">
        <v>8.1559465428927815</v>
      </c>
      <c r="W1571" s="45">
        <v>5.1038789537978646</v>
      </c>
      <c r="X1571" s="45">
        <v>10.12564999107693</v>
      </c>
      <c r="Y1571" s="46">
        <v>105879.9</v>
      </c>
      <c r="Z1571" s="46">
        <v>36447.745903755553</v>
      </c>
      <c r="AA1571" s="47">
        <f>_xlfn.XLOOKUP($E1571,Main_OG!$D$1:$D$766,Main_OG!AJ$1:AJ$766,"")</f>
        <v>20759559.460000001</v>
      </c>
      <c r="AB1571" s="47">
        <f>_xlfn.XLOOKUP($E1571,Main_OG!$D$1:$D$766,Main_OG!AK$1:AK$766,"")</f>
        <v>1362642.78</v>
      </c>
      <c r="AC1571" s="47">
        <f>_xlfn.XLOOKUP($E1571,Main_OG!$D$1:$D$766,Main_OG!AL$1:AL$766,"")</f>
        <v>283068201.04000002</v>
      </c>
      <c r="AD1571" s="47">
        <f>_xlfn.XLOOKUP($E1571,Main_OG!$D$1:$D$766,Main_OG!AM$1:AM$766,"")</f>
        <v>10418586</v>
      </c>
    </row>
    <row r="1572" spans="1:30" x14ac:dyDescent="0.35">
      <c r="A1572" s="36" t="s">
        <v>2675</v>
      </c>
      <c r="B1572" s="45" t="s">
        <v>663</v>
      </c>
      <c r="C1572" s="45" t="s">
        <v>4461</v>
      </c>
      <c r="D1572" s="36" t="s">
        <v>2675</v>
      </c>
      <c r="E1572" s="36" t="str">
        <f t="shared" si="72"/>
        <v>2007_MS</v>
      </c>
      <c r="F1572" s="45">
        <v>2007</v>
      </c>
      <c r="G1572" s="45">
        <f>_xlfn.XLOOKUP(I1572,Main_OG!$B$1:$B$766,Main_OG!$O$1:$O$766,"")</f>
        <v>0</v>
      </c>
      <c r="H1572" s="45">
        <f>_xlfn.XLOOKUP(E1572,Main_OG!$D$1:$D$766,Main_OG!$J$1:$J$766,"")</f>
        <v>0</v>
      </c>
      <c r="I1572" s="45" t="s">
        <v>663</v>
      </c>
      <c r="J1572" s="45" t="str">
        <f t="shared" si="73"/>
        <v>Mississippi Power Co_MS</v>
      </c>
      <c r="K1572" s="45" t="str">
        <f t="shared" si="74"/>
        <v>Mississippi Power Co_MS</v>
      </c>
      <c r="L1572" s="45" t="s">
        <v>2677</v>
      </c>
      <c r="M1572" s="45">
        <v>0</v>
      </c>
      <c r="N1572" s="45">
        <v>33611</v>
      </c>
      <c r="O1572" s="45">
        <v>514</v>
      </c>
      <c r="P1572" s="45">
        <v>150601</v>
      </c>
      <c r="Q1572" s="45">
        <v>0</v>
      </c>
      <c r="R1572" s="45">
        <v>253959</v>
      </c>
      <c r="S1572" s="45">
        <v>242436</v>
      </c>
      <c r="T1572" s="45">
        <v>230819</v>
      </c>
      <c r="U1572" s="45">
        <v>0</v>
      </c>
      <c r="V1572" s="45">
        <v>8.7100000000000009</v>
      </c>
      <c r="W1572" s="45">
        <v>5.61</v>
      </c>
      <c r="X1572" s="45">
        <v>10.81</v>
      </c>
      <c r="Y1572" s="46">
        <v>107713.9</v>
      </c>
      <c r="Z1572" s="46">
        <v>36783.137261597825</v>
      </c>
      <c r="AA1572" s="47">
        <f>_xlfn.XLOOKUP($E1572,Main_OG!$D$1:$D$766,Main_OG!AJ$1:AJ$766,"")</f>
        <v>19790982</v>
      </c>
      <c r="AB1572" s="47">
        <f>_xlfn.XLOOKUP($E1572,Main_OG!$D$1:$D$766,Main_OG!AK$1:AK$766,"")</f>
        <v>1441510</v>
      </c>
      <c r="AC1572" s="47">
        <f>_xlfn.XLOOKUP($E1572,Main_OG!$D$1:$D$766,Main_OG!AL$1:AL$766,"")</f>
        <v>369917202</v>
      </c>
      <c r="AD1572" s="47">
        <f>_xlfn.XLOOKUP($E1572,Main_OG!$D$1:$D$766,Main_OG!AM$1:AM$766,"")</f>
        <v>9358784</v>
      </c>
    </row>
    <row r="1573" spans="1:30" x14ac:dyDescent="0.35">
      <c r="A1573" s="36" t="s">
        <v>2675</v>
      </c>
      <c r="B1573" s="45" t="s">
        <v>663</v>
      </c>
      <c r="C1573" s="45" t="s">
        <v>4461</v>
      </c>
      <c r="D1573" s="36" t="s">
        <v>2675</v>
      </c>
      <c r="E1573" s="36" t="str">
        <f t="shared" si="72"/>
        <v>2008_MS</v>
      </c>
      <c r="F1573" s="45">
        <v>2008</v>
      </c>
      <c r="G1573" s="45">
        <f>_xlfn.XLOOKUP(I1573,Main_OG!$B$1:$B$766,Main_OG!$O$1:$O$766,"")</f>
        <v>0</v>
      </c>
      <c r="H1573" s="45">
        <f>_xlfn.XLOOKUP(E1573,Main_OG!$D$1:$D$766,Main_OG!$J$1:$J$766,"")</f>
        <v>0</v>
      </c>
      <c r="I1573" s="45" t="s">
        <v>663</v>
      </c>
      <c r="J1573" s="45" t="str">
        <f t="shared" si="73"/>
        <v>Mississippi Power Co_MS</v>
      </c>
      <c r="K1573" s="45" t="str">
        <f t="shared" si="74"/>
        <v>Mississippi Power Co_MS</v>
      </c>
      <c r="L1573" s="45" t="s">
        <v>2678</v>
      </c>
      <c r="M1573" s="45">
        <v>0</v>
      </c>
      <c r="N1573" s="45">
        <v>33694</v>
      </c>
      <c r="O1573" s="45">
        <v>518</v>
      </c>
      <c r="P1573" s="45">
        <v>152280</v>
      </c>
      <c r="Q1573" s="45">
        <v>0</v>
      </c>
      <c r="R1573" s="45">
        <v>2895630</v>
      </c>
      <c r="S1573" s="45">
        <v>4187101</v>
      </c>
      <c r="T1573" s="45">
        <v>2121389</v>
      </c>
      <c r="U1573" s="45">
        <v>0</v>
      </c>
      <c r="V1573" s="45">
        <v>9.61</v>
      </c>
      <c r="W1573" s="45">
        <v>6.17</v>
      </c>
      <c r="X1573" s="45">
        <v>11.72</v>
      </c>
      <c r="Y1573" s="46">
        <v>109434</v>
      </c>
      <c r="Z1573" s="46">
        <v>37123.881286624695</v>
      </c>
      <c r="AA1573" s="47">
        <f>_xlfn.XLOOKUP($E1573,Main_OG!$D$1:$D$766,Main_OG!AJ$1:AJ$766,"")</f>
        <v>18997262</v>
      </c>
      <c r="AB1573" s="47">
        <f>_xlfn.XLOOKUP($E1573,Main_OG!$D$1:$D$766,Main_OG!AK$1:AK$766,"")</f>
        <v>307446</v>
      </c>
      <c r="AC1573" s="47">
        <f>_xlfn.XLOOKUP($E1573,Main_OG!$D$1:$D$766,Main_OG!AL$1:AL$766,"")</f>
        <v>338121784</v>
      </c>
      <c r="AD1573" s="47">
        <f>_xlfn.XLOOKUP($E1573,Main_OG!$D$1:$D$766,Main_OG!AM$1:AM$766,"")</f>
        <v>9396790</v>
      </c>
    </row>
    <row r="1574" spans="1:30" x14ac:dyDescent="0.35">
      <c r="A1574" s="36" t="s">
        <v>2675</v>
      </c>
      <c r="B1574" s="45" t="s">
        <v>663</v>
      </c>
      <c r="C1574" s="45" t="s">
        <v>4461</v>
      </c>
      <c r="D1574" s="36" t="s">
        <v>2675</v>
      </c>
      <c r="E1574" s="36" t="str">
        <f t="shared" si="72"/>
        <v>2009_MS</v>
      </c>
      <c r="F1574" s="45">
        <v>2009</v>
      </c>
      <c r="G1574" s="45">
        <f>_xlfn.XLOOKUP(I1574,Main_OG!$B$1:$B$766,Main_OG!$O$1:$O$766,"")</f>
        <v>0</v>
      </c>
      <c r="H1574" s="45">
        <f>_xlfn.XLOOKUP(E1574,Main_OG!$D$1:$D$766,Main_OG!$J$1:$J$766,"")</f>
        <v>0</v>
      </c>
      <c r="I1574" s="45" t="s">
        <v>663</v>
      </c>
      <c r="J1574" s="45" t="str">
        <f t="shared" si="73"/>
        <v>Mississippi Power Co_MS</v>
      </c>
      <c r="K1574" s="45" t="str">
        <f t="shared" si="74"/>
        <v>Mississippi Power Co_MS</v>
      </c>
      <c r="L1574" s="45" t="s">
        <v>2679</v>
      </c>
      <c r="M1574" s="45">
        <v>0</v>
      </c>
      <c r="N1574" s="45">
        <v>33248</v>
      </c>
      <c r="O1574" s="45">
        <v>513</v>
      </c>
      <c r="P1574" s="45">
        <v>151375</v>
      </c>
      <c r="Q1574" s="45">
        <v>0</v>
      </c>
      <c r="R1574" s="45">
        <v>2890103</v>
      </c>
      <c r="S1574" s="45">
        <v>4329924</v>
      </c>
      <c r="T1574" s="45">
        <v>2091825</v>
      </c>
      <c r="U1574" s="45">
        <v>0</v>
      </c>
      <c r="V1574" s="45">
        <v>9.57</v>
      </c>
      <c r="W1574" s="45">
        <v>6.22</v>
      </c>
      <c r="X1574" s="45">
        <v>11.73</v>
      </c>
      <c r="Y1574" s="46">
        <v>105360</v>
      </c>
      <c r="Z1574" s="46">
        <v>35609.343599747735</v>
      </c>
      <c r="AA1574" s="47">
        <f>_xlfn.XLOOKUP($E1574,Main_OG!$D$1:$D$766,Main_OG!AJ$1:AJ$766,"")</f>
        <v>16848328</v>
      </c>
      <c r="AB1574" s="47">
        <f>_xlfn.XLOOKUP($E1574,Main_OG!$D$1:$D$766,Main_OG!AK$1:AK$766,"")</f>
        <v>76290</v>
      </c>
      <c r="AC1574" s="47">
        <f>_xlfn.XLOOKUP($E1574,Main_OG!$D$1:$D$766,Main_OG!AL$1:AL$766,"")</f>
        <v>370532692</v>
      </c>
      <c r="AD1574" s="47">
        <f>_xlfn.XLOOKUP($E1574,Main_OG!$D$1:$D$766,Main_OG!AM$1:AM$766,"")</f>
        <v>10998515</v>
      </c>
    </row>
    <row r="1575" spans="1:30" x14ac:dyDescent="0.35">
      <c r="A1575" s="36" t="s">
        <v>2675</v>
      </c>
      <c r="B1575" s="45" t="s">
        <v>663</v>
      </c>
      <c r="C1575" s="45" t="s">
        <v>4461</v>
      </c>
      <c r="D1575" s="36" t="s">
        <v>2675</v>
      </c>
      <c r="E1575" s="36" t="str">
        <f t="shared" si="72"/>
        <v>2010_MS</v>
      </c>
      <c r="F1575" s="45">
        <v>2010</v>
      </c>
      <c r="G1575" s="45">
        <f>_xlfn.XLOOKUP(I1575,Main_OG!$B$1:$B$766,Main_OG!$O$1:$O$766,"")</f>
        <v>0</v>
      </c>
      <c r="H1575" s="45">
        <f>_xlfn.XLOOKUP(E1575,Main_OG!$D$1:$D$766,Main_OG!$J$1:$J$766,"")</f>
        <v>0</v>
      </c>
      <c r="I1575" s="45" t="s">
        <v>663</v>
      </c>
      <c r="J1575" s="45" t="str">
        <f t="shared" si="73"/>
        <v>Mississippi Power Co_MS</v>
      </c>
      <c r="K1575" s="45" t="str">
        <f t="shared" si="74"/>
        <v>Mississippi Power Co_MS</v>
      </c>
      <c r="L1575" s="45" t="s">
        <v>2680</v>
      </c>
      <c r="M1575" s="45">
        <v>0</v>
      </c>
      <c r="N1575" s="45">
        <v>33163</v>
      </c>
      <c r="O1575" s="45">
        <v>509</v>
      </c>
      <c r="P1575" s="45">
        <v>151761</v>
      </c>
      <c r="Q1575" s="45">
        <v>0</v>
      </c>
      <c r="R1575" s="45">
        <v>2960512</v>
      </c>
      <c r="S1575" s="45">
        <v>4466560</v>
      </c>
      <c r="T1575" s="45">
        <v>2296158</v>
      </c>
      <c r="U1575" s="45">
        <v>0</v>
      </c>
      <c r="V1575" s="45">
        <v>9.23</v>
      </c>
      <c r="W1575" s="45">
        <v>5.99</v>
      </c>
      <c r="X1575" s="45">
        <v>11.19</v>
      </c>
      <c r="Y1575" s="46">
        <v>106711.8</v>
      </c>
      <c r="Z1575" s="46">
        <v>35922.460500603411</v>
      </c>
      <c r="AA1575" s="47">
        <f>_xlfn.XLOOKUP($E1575,Main_OG!$D$1:$D$766,Main_OG!AJ$1:AJ$766,"")</f>
        <v>17178070</v>
      </c>
      <c r="AB1575" s="47">
        <f>_xlfn.XLOOKUP($E1575,Main_OG!$D$1:$D$766,Main_OG!AK$1:AK$766,"")</f>
        <v>282052</v>
      </c>
      <c r="AC1575" s="47">
        <f>_xlfn.XLOOKUP($E1575,Main_OG!$D$1:$D$766,Main_OG!AL$1:AL$766,"")</f>
        <v>474390444</v>
      </c>
      <c r="AD1575" s="47">
        <f>_xlfn.XLOOKUP($E1575,Main_OG!$D$1:$D$766,Main_OG!AM$1:AM$766,"")</f>
        <v>9643241</v>
      </c>
    </row>
    <row r="1576" spans="1:30" x14ac:dyDescent="0.35">
      <c r="A1576" s="36" t="s">
        <v>2675</v>
      </c>
      <c r="B1576" s="45" t="s">
        <v>663</v>
      </c>
      <c r="C1576" s="45" t="s">
        <v>4461</v>
      </c>
      <c r="D1576" s="36" t="s">
        <v>2675</v>
      </c>
      <c r="E1576" s="36" t="str">
        <f t="shared" si="72"/>
        <v>2011_MS</v>
      </c>
      <c r="F1576" s="45">
        <v>2011</v>
      </c>
      <c r="G1576" s="45">
        <f>_xlfn.XLOOKUP(I1576,Main_OG!$B$1:$B$766,Main_OG!$O$1:$O$766,"")</f>
        <v>0</v>
      </c>
      <c r="H1576" s="45">
        <f>_xlfn.XLOOKUP(E1576,Main_OG!$D$1:$D$766,Main_OG!$J$1:$J$766,"")</f>
        <v>0</v>
      </c>
      <c r="I1576" s="45" t="s">
        <v>663</v>
      </c>
      <c r="J1576" s="45" t="str">
        <f t="shared" si="73"/>
        <v>Mississippi Power Co_MS</v>
      </c>
      <c r="K1576" s="45" t="str">
        <f t="shared" si="74"/>
        <v>Mississippi Power Co_MS</v>
      </c>
      <c r="L1576" s="45" t="s">
        <v>2681</v>
      </c>
      <c r="M1576" s="45">
        <v>0</v>
      </c>
      <c r="N1576" s="45">
        <v>33296</v>
      </c>
      <c r="O1576" s="45">
        <v>498</v>
      </c>
      <c r="P1576" s="45">
        <v>151974</v>
      </c>
      <c r="Q1576" s="45">
        <v>0</v>
      </c>
      <c r="R1576" s="45">
        <v>2909397</v>
      </c>
      <c r="S1576" s="45">
        <v>4586356</v>
      </c>
      <c r="T1576" s="45">
        <v>2162419</v>
      </c>
      <c r="U1576" s="45">
        <v>0</v>
      </c>
      <c r="V1576" s="45">
        <v>9.2899999999999991</v>
      </c>
      <c r="W1576" s="45">
        <v>6.01</v>
      </c>
      <c r="X1576" s="45">
        <v>11.4</v>
      </c>
      <c r="Y1576" s="46">
        <v>106491.1</v>
      </c>
      <c r="Z1576" s="46">
        <v>35745.500305960064</v>
      </c>
      <c r="AA1576" s="47">
        <f>_xlfn.XLOOKUP($E1576,Main_OG!$D$1:$D$766,Main_OG!AJ$1:AJ$766,"")</f>
        <v>12405724</v>
      </c>
      <c r="AB1576" s="47">
        <f>_xlfn.XLOOKUP($E1576,Main_OG!$D$1:$D$766,Main_OG!AK$1:AK$766,"")</f>
        <v>136753.32</v>
      </c>
      <c r="AC1576" s="47">
        <f>_xlfn.XLOOKUP($E1576,Main_OG!$D$1:$D$766,Main_OG!AL$1:AL$766,"")</f>
        <v>491906066</v>
      </c>
      <c r="AD1576" s="47">
        <f>_xlfn.XLOOKUP($E1576,Main_OG!$D$1:$D$766,Main_OG!AM$1:AM$766,"")</f>
        <v>10336789</v>
      </c>
    </row>
    <row r="1577" spans="1:30" x14ac:dyDescent="0.35">
      <c r="A1577" s="36" t="s">
        <v>2675</v>
      </c>
      <c r="B1577" s="45" t="s">
        <v>663</v>
      </c>
      <c r="C1577" s="45" t="s">
        <v>4461</v>
      </c>
      <c r="D1577" s="36" t="s">
        <v>2675</v>
      </c>
      <c r="E1577" s="36" t="str">
        <f t="shared" si="72"/>
        <v>2012_MS</v>
      </c>
      <c r="F1577" s="45">
        <v>2012</v>
      </c>
      <c r="G1577" s="45">
        <f>_xlfn.XLOOKUP(I1577,Main_OG!$B$1:$B$766,Main_OG!$O$1:$O$766,"")</f>
        <v>0</v>
      </c>
      <c r="H1577" s="45">
        <f>_xlfn.XLOOKUP(E1577,Main_OG!$D$1:$D$766,Main_OG!$J$1:$J$766,"")</f>
        <v>0</v>
      </c>
      <c r="I1577" s="45" t="s">
        <v>663</v>
      </c>
      <c r="J1577" s="45" t="str">
        <f t="shared" si="73"/>
        <v>Mississippi Power Co_MS</v>
      </c>
      <c r="K1577" s="45" t="str">
        <f t="shared" si="74"/>
        <v>Mississippi Power Co_MS</v>
      </c>
      <c r="L1577" s="45" t="s">
        <v>2682</v>
      </c>
      <c r="M1577" s="45">
        <v>0</v>
      </c>
      <c r="N1577" s="45">
        <v>33280</v>
      </c>
      <c r="O1577" s="45">
        <v>479</v>
      </c>
      <c r="P1577" s="45">
        <v>152387</v>
      </c>
      <c r="Q1577" s="45">
        <v>0</v>
      </c>
      <c r="R1577" s="45">
        <v>2954522</v>
      </c>
      <c r="S1577" s="45">
        <v>4701681</v>
      </c>
      <c r="T1577" s="45">
        <v>2045999</v>
      </c>
      <c r="U1577" s="45">
        <v>0</v>
      </c>
      <c r="V1577" s="45">
        <v>8.7197861000000003</v>
      </c>
      <c r="W1577" s="45">
        <v>5.5932760999999998</v>
      </c>
      <c r="X1577" s="45">
        <v>11.087346999999999</v>
      </c>
      <c r="Y1577" s="46">
        <v>108646.5</v>
      </c>
      <c r="Z1577" s="46">
        <v>36402.377672846502</v>
      </c>
      <c r="AA1577" s="47">
        <f>_xlfn.XLOOKUP($E1577,Main_OG!$D$1:$D$766,Main_OG!AJ$1:AJ$766,"")</f>
        <v>10480884</v>
      </c>
      <c r="AB1577" s="47">
        <f>_xlfn.XLOOKUP($E1577,Main_OG!$D$1:$D$766,Main_OG!AK$1:AK$766,"")</f>
        <v>58270</v>
      </c>
      <c r="AC1577" s="47">
        <f>_xlfn.XLOOKUP($E1577,Main_OG!$D$1:$D$766,Main_OG!AL$1:AL$766,"")</f>
        <v>612949564</v>
      </c>
      <c r="AD1577" s="47">
        <f>_xlfn.XLOOKUP($E1577,Main_OG!$D$1:$D$766,Main_OG!AM$1:AM$766,"")</f>
        <v>7296134</v>
      </c>
    </row>
    <row r="1578" spans="1:30" x14ac:dyDescent="0.35">
      <c r="A1578" s="36" t="s">
        <v>2675</v>
      </c>
      <c r="B1578" s="45" t="s">
        <v>663</v>
      </c>
      <c r="C1578" s="45" t="s">
        <v>4461</v>
      </c>
      <c r="D1578" s="36" t="s">
        <v>2675</v>
      </c>
      <c r="E1578" s="36" t="str">
        <f t="shared" si="72"/>
        <v>2013_MS</v>
      </c>
      <c r="F1578" s="45">
        <v>2013</v>
      </c>
      <c r="G1578" s="45">
        <f>_xlfn.XLOOKUP(I1578,Main_OG!$B$1:$B$766,Main_OG!$O$1:$O$766,"")</f>
        <v>0</v>
      </c>
      <c r="H1578" s="45">
        <f>_xlfn.XLOOKUP(E1578,Main_OG!$D$1:$D$766,Main_OG!$J$1:$J$766,"")</f>
        <v>0</v>
      </c>
      <c r="I1578" s="45" t="s">
        <v>663</v>
      </c>
      <c r="J1578" s="45" t="str">
        <f t="shared" si="73"/>
        <v>Mississippi Power Co_MS</v>
      </c>
      <c r="K1578" s="45" t="str">
        <f t="shared" si="74"/>
        <v>Mississippi Power Co_MS</v>
      </c>
      <c r="L1578" s="45" t="s">
        <v>2683</v>
      </c>
      <c r="M1578" s="45">
        <v>0</v>
      </c>
      <c r="N1578" s="45">
        <v>33317</v>
      </c>
      <c r="O1578" s="45">
        <v>481</v>
      </c>
      <c r="P1578" s="45">
        <v>152608</v>
      </c>
      <c r="Q1578" s="45">
        <v>0</v>
      </c>
      <c r="R1578" s="45">
        <v>2905087</v>
      </c>
      <c r="S1578" s="45">
        <v>4738714</v>
      </c>
      <c r="T1578" s="45">
        <v>2087704</v>
      </c>
      <c r="U1578" s="45">
        <v>0</v>
      </c>
      <c r="V1578" s="45">
        <v>10.43745</v>
      </c>
      <c r="W1578" s="45">
        <v>6.6936726000000002</v>
      </c>
      <c r="X1578" s="45">
        <v>12.995184999999999</v>
      </c>
      <c r="Y1578" s="46">
        <v>109032.7</v>
      </c>
      <c r="Z1578" s="46">
        <v>36467.74960123271</v>
      </c>
      <c r="AA1578" s="47">
        <f>_xlfn.XLOOKUP($E1578,Main_OG!$D$1:$D$766,Main_OG!AJ$1:AJ$766,"")</f>
        <v>11733756</v>
      </c>
      <c r="AB1578" s="47">
        <f>_xlfn.XLOOKUP($E1578,Main_OG!$D$1:$D$766,Main_OG!AK$1:AK$766,"")</f>
        <v>50588</v>
      </c>
      <c r="AC1578" s="47">
        <f>_xlfn.XLOOKUP($E1578,Main_OG!$D$1:$D$766,Main_OG!AL$1:AL$766,"")</f>
        <v>498301164</v>
      </c>
      <c r="AD1578" s="47">
        <f>_xlfn.XLOOKUP($E1578,Main_OG!$D$1:$D$766,Main_OG!AM$1:AM$766,"")</f>
        <v>10864509</v>
      </c>
    </row>
    <row r="1579" spans="1:30" x14ac:dyDescent="0.35">
      <c r="A1579" s="36" t="s">
        <v>2675</v>
      </c>
      <c r="B1579" s="45" t="s">
        <v>663</v>
      </c>
      <c r="C1579" s="45" t="s">
        <v>4461</v>
      </c>
      <c r="D1579" s="36" t="s">
        <v>2675</v>
      </c>
      <c r="E1579" s="36" t="str">
        <f t="shared" si="72"/>
        <v>2014_MS</v>
      </c>
      <c r="F1579" s="45">
        <v>2014</v>
      </c>
      <c r="G1579" s="45">
        <f>_xlfn.XLOOKUP(I1579,Main_OG!$B$1:$B$766,Main_OG!$O$1:$O$766,"")</f>
        <v>0</v>
      </c>
      <c r="H1579" s="45">
        <f>_xlfn.XLOOKUP(E1579,Main_OG!$D$1:$D$766,Main_OG!$J$1:$J$766,"")</f>
        <v>0</v>
      </c>
      <c r="I1579" s="45" t="s">
        <v>663</v>
      </c>
      <c r="J1579" s="45" t="str">
        <f t="shared" si="73"/>
        <v>Mississippi Power Co_MS</v>
      </c>
      <c r="K1579" s="45" t="str">
        <f t="shared" si="74"/>
        <v>Mississippi Power Co_MS</v>
      </c>
      <c r="L1579" s="45" t="s">
        <v>2684</v>
      </c>
      <c r="M1579" s="45">
        <v>0</v>
      </c>
      <c r="N1579" s="45">
        <v>33475</v>
      </c>
      <c r="O1579" s="45">
        <v>481</v>
      </c>
      <c r="P1579" s="45">
        <v>152589</v>
      </c>
      <c r="Q1579" s="45">
        <v>0</v>
      </c>
      <c r="R1579" s="45">
        <v>2905744</v>
      </c>
      <c r="S1579" s="45">
        <v>4917931</v>
      </c>
      <c r="T1579" s="45">
        <v>2136509</v>
      </c>
      <c r="U1579" s="45">
        <v>0</v>
      </c>
      <c r="V1579" s="45">
        <v>10.967415000000001</v>
      </c>
      <c r="W1579" s="45">
        <v>6.9885893000000001</v>
      </c>
      <c r="X1579" s="45">
        <v>13.500527999999999</v>
      </c>
      <c r="Y1579" s="46">
        <v>109299.6</v>
      </c>
      <c r="Z1579" s="46">
        <v>36531.933639315859</v>
      </c>
      <c r="AA1579" s="47">
        <f>_xlfn.XLOOKUP($E1579,Main_OG!$D$1:$D$766,Main_OG!AJ$1:AJ$766,"")</f>
        <v>13100946</v>
      </c>
      <c r="AB1579" s="47">
        <f>_xlfn.XLOOKUP($E1579,Main_OG!$D$1:$D$766,Main_OG!AK$1:AK$766,"")</f>
        <v>61886</v>
      </c>
      <c r="AC1579" s="47">
        <f>_xlfn.XLOOKUP($E1579,Main_OG!$D$1:$D$766,Main_OG!AL$1:AL$766,"")</f>
        <v>476385416</v>
      </c>
      <c r="AD1579" s="47">
        <f>_xlfn.XLOOKUP($E1579,Main_OG!$D$1:$D$766,Main_OG!AM$1:AM$766,"")</f>
        <v>10252183</v>
      </c>
    </row>
    <row r="1580" spans="1:30" x14ac:dyDescent="0.35">
      <c r="A1580" s="36" t="s">
        <v>2675</v>
      </c>
      <c r="B1580" s="45" t="s">
        <v>663</v>
      </c>
      <c r="C1580" s="45" t="s">
        <v>4461</v>
      </c>
      <c r="D1580" s="36" t="s">
        <v>2675</v>
      </c>
      <c r="E1580" s="36" t="str">
        <f t="shared" si="72"/>
        <v>2015_MS</v>
      </c>
      <c r="F1580" s="45">
        <v>2015</v>
      </c>
      <c r="G1580" s="45">
        <f>_xlfn.XLOOKUP(I1580,Main_OG!$B$1:$B$766,Main_OG!$O$1:$O$766,"")</f>
        <v>0</v>
      </c>
      <c r="H1580" s="45">
        <f>_xlfn.XLOOKUP(E1580,Main_OG!$D$1:$D$766,Main_OG!$J$1:$J$766,"")</f>
        <v>0</v>
      </c>
      <c r="I1580" s="45" t="s">
        <v>663</v>
      </c>
      <c r="J1580" s="45" t="str">
        <f t="shared" si="73"/>
        <v>Mississippi Power Co_MS</v>
      </c>
      <c r="K1580" s="45" t="str">
        <f t="shared" si="74"/>
        <v>Mississippi Power Co_MS</v>
      </c>
      <c r="L1580" s="45" t="s">
        <v>2685</v>
      </c>
      <c r="M1580" s="45">
        <v>0</v>
      </c>
      <c r="N1580" s="45">
        <v>33584</v>
      </c>
      <c r="O1580" s="45">
        <v>474</v>
      </c>
      <c r="P1580" s="45">
        <v>152896</v>
      </c>
      <c r="Q1580" s="45">
        <v>0</v>
      </c>
      <c r="R1580" s="45">
        <v>2846228</v>
      </c>
      <c r="S1580" s="45">
        <v>4957787</v>
      </c>
      <c r="T1580" s="45">
        <v>2024584</v>
      </c>
      <c r="U1580" s="45">
        <v>0</v>
      </c>
      <c r="V1580" s="45">
        <v>11.100726999999999</v>
      </c>
      <c r="W1580" s="45">
        <v>7.022246</v>
      </c>
      <c r="X1580" s="45">
        <v>13.922613</v>
      </c>
      <c r="Y1580" s="46">
        <v>109401.7</v>
      </c>
      <c r="Z1580" s="46">
        <v>36586.370751958631</v>
      </c>
      <c r="AA1580" s="47">
        <f>_xlfn.XLOOKUP($E1580,Main_OG!$D$1:$D$766,Main_OG!AJ$1:AJ$766,"")</f>
        <v>9660030</v>
      </c>
      <c r="AB1580" s="47">
        <f>_xlfn.XLOOKUP($E1580,Main_OG!$D$1:$D$766,Main_OG!AK$1:AK$766,"")</f>
        <v>61160</v>
      </c>
      <c r="AC1580" s="47">
        <f>_xlfn.XLOOKUP($E1580,Main_OG!$D$1:$D$766,Main_OG!AL$1:AL$766,"")</f>
        <v>665845392</v>
      </c>
      <c r="AD1580" s="47">
        <f>_xlfn.XLOOKUP($E1580,Main_OG!$D$1:$D$766,Main_OG!AM$1:AM$766,"")</f>
        <v>11714588</v>
      </c>
    </row>
    <row r="1581" spans="1:30" x14ac:dyDescent="0.35">
      <c r="A1581" s="36" t="s">
        <v>2675</v>
      </c>
      <c r="B1581" s="45" t="s">
        <v>663</v>
      </c>
      <c r="C1581" s="45" t="s">
        <v>4461</v>
      </c>
      <c r="D1581" s="36" t="s">
        <v>2675</v>
      </c>
      <c r="E1581" s="36" t="str">
        <f t="shared" si="72"/>
        <v>2016_MS</v>
      </c>
      <c r="F1581" s="45">
        <v>2016</v>
      </c>
      <c r="G1581" s="45">
        <f>_xlfn.XLOOKUP(I1581,Main_OG!$B$1:$B$766,Main_OG!$O$1:$O$766,"")</f>
        <v>0</v>
      </c>
      <c r="H1581" s="45">
        <f>_xlfn.XLOOKUP(E1581,Main_OG!$D$1:$D$766,Main_OG!$J$1:$J$766,"")</f>
        <v>0</v>
      </c>
      <c r="I1581" s="45" t="s">
        <v>663</v>
      </c>
      <c r="J1581" s="45" t="str">
        <f t="shared" si="73"/>
        <v>Mississippi Power Co_MS</v>
      </c>
      <c r="K1581" s="45" t="str">
        <f t="shared" si="74"/>
        <v>Mississippi Power Co_MS</v>
      </c>
      <c r="L1581" s="45" t="s">
        <v>2686</v>
      </c>
      <c r="M1581" s="45">
        <v>0</v>
      </c>
      <c r="N1581" s="45">
        <v>33819</v>
      </c>
      <c r="O1581" s="45">
        <v>461</v>
      </c>
      <c r="P1581" s="45">
        <v>153273</v>
      </c>
      <c r="Q1581" s="45">
        <v>0</v>
      </c>
      <c r="R1581" s="45">
        <v>2881388</v>
      </c>
      <c r="S1581" s="45">
        <v>4905960</v>
      </c>
      <c r="T1581" s="45">
        <v>2051275</v>
      </c>
      <c r="U1581" s="45">
        <v>0</v>
      </c>
      <c r="V1581" s="45">
        <v>9.9237936999999992</v>
      </c>
      <c r="W1581" s="45">
        <v>6.3748582999999996</v>
      </c>
      <c r="X1581" s="45">
        <v>12.683282</v>
      </c>
      <c r="Y1581" s="46">
        <v>109911</v>
      </c>
      <c r="Z1581" s="46">
        <v>36752.218204069759</v>
      </c>
      <c r="AA1581" s="47">
        <f>_xlfn.XLOOKUP($E1581,Main_OG!$D$1:$D$766,Main_OG!AJ$1:AJ$766,"")</f>
        <v>9043146</v>
      </c>
      <c r="AB1581" s="47">
        <f>_xlfn.XLOOKUP($E1581,Main_OG!$D$1:$D$766,Main_OG!AK$1:AK$766,"")</f>
        <v>67990</v>
      </c>
      <c r="AC1581" s="47">
        <f>_xlfn.XLOOKUP($E1581,Main_OG!$D$1:$D$766,Main_OG!AL$1:AL$766,"")</f>
        <v>737279450</v>
      </c>
      <c r="AD1581" s="47">
        <f>_xlfn.XLOOKUP($E1581,Main_OG!$D$1:$D$766,Main_OG!AM$1:AM$766,"")</f>
        <v>5897272</v>
      </c>
    </row>
    <row r="1582" spans="1:30" x14ac:dyDescent="0.35">
      <c r="A1582" s="36" t="s">
        <v>2675</v>
      </c>
      <c r="B1582" s="45" t="s">
        <v>663</v>
      </c>
      <c r="C1582" s="45" t="s">
        <v>4461</v>
      </c>
      <c r="D1582" s="36" t="s">
        <v>2675</v>
      </c>
      <c r="E1582" s="36" t="str">
        <f t="shared" si="72"/>
        <v>2017_MS</v>
      </c>
      <c r="F1582" s="45">
        <v>2017</v>
      </c>
      <c r="G1582" s="45">
        <f>_xlfn.XLOOKUP(I1582,Main_OG!$B$1:$B$766,Main_OG!$O$1:$O$766,"")</f>
        <v>0</v>
      </c>
      <c r="H1582" s="45">
        <f>_xlfn.XLOOKUP(E1582,Main_OG!$D$1:$D$766,Main_OG!$J$1:$J$766,"")</f>
        <v>0</v>
      </c>
      <c r="I1582" s="45" t="s">
        <v>663</v>
      </c>
      <c r="J1582" s="45" t="str">
        <f t="shared" si="73"/>
        <v>Mississippi Power Co_MS</v>
      </c>
      <c r="K1582" s="45" t="str">
        <f t="shared" si="74"/>
        <v>Mississippi Power Co_MS</v>
      </c>
      <c r="L1582" s="45" t="s">
        <v>2687</v>
      </c>
      <c r="M1582" s="45">
        <v>0</v>
      </c>
      <c r="N1582" s="45">
        <v>33990</v>
      </c>
      <c r="O1582" s="45">
        <v>450</v>
      </c>
      <c r="P1582" s="45">
        <v>153154</v>
      </c>
      <c r="Q1582" s="45">
        <v>0</v>
      </c>
      <c r="R1582" s="45">
        <v>2803021</v>
      </c>
      <c r="S1582" s="45">
        <v>4840952</v>
      </c>
      <c r="T1582" s="45">
        <v>1943853</v>
      </c>
      <c r="U1582" s="45">
        <v>0</v>
      </c>
      <c r="V1582" s="45">
        <v>10.448727</v>
      </c>
      <c r="W1582" s="45">
        <v>6.6279525000000001</v>
      </c>
      <c r="X1582" s="45">
        <v>13.238038</v>
      </c>
      <c r="Y1582" s="46">
        <v>110281.4</v>
      </c>
      <c r="Z1582" s="46">
        <v>36875.09905793811</v>
      </c>
      <c r="AA1582" s="47">
        <f>_xlfn.XLOOKUP($E1582,Main_OG!$D$1:$D$766,Main_OG!AJ$1:AJ$766,"")</f>
        <v>7729920</v>
      </c>
      <c r="AB1582" s="47">
        <f>_xlfn.XLOOKUP($E1582,Main_OG!$D$1:$D$766,Main_OG!AK$1:AK$766,"")</f>
        <v>50570</v>
      </c>
      <c r="AC1582" s="47">
        <f>_xlfn.XLOOKUP($E1582,Main_OG!$D$1:$D$766,Main_OG!AL$1:AL$766,"")</f>
        <v>681855470</v>
      </c>
      <c r="AD1582" s="47">
        <f>_xlfn.XLOOKUP($E1582,Main_OG!$D$1:$D$766,Main_OG!AM$1:AM$766,"")</f>
        <v>7364648</v>
      </c>
    </row>
    <row r="1583" spans="1:30" x14ac:dyDescent="0.35">
      <c r="A1583" s="36" t="s">
        <v>2675</v>
      </c>
      <c r="B1583" s="45" t="s">
        <v>663</v>
      </c>
      <c r="C1583" s="45" t="s">
        <v>4461</v>
      </c>
      <c r="D1583" s="36" t="s">
        <v>2675</v>
      </c>
      <c r="E1583" s="36" t="str">
        <f t="shared" si="72"/>
        <v>2018_MS</v>
      </c>
      <c r="F1583" s="45">
        <v>2018</v>
      </c>
      <c r="G1583" s="45">
        <f>_xlfn.XLOOKUP(I1583,Main_OG!$B$1:$B$766,Main_OG!$O$1:$O$766,"")</f>
        <v>0</v>
      </c>
      <c r="H1583" s="45">
        <f>_xlfn.XLOOKUP(E1583,Main_OG!$D$1:$D$766,Main_OG!$J$1:$J$766,"")</f>
        <v>0</v>
      </c>
      <c r="I1583" s="45" t="s">
        <v>663</v>
      </c>
      <c r="J1583" s="45" t="str">
        <f t="shared" si="73"/>
        <v>Mississippi Power Co_MS</v>
      </c>
      <c r="K1583" s="45" t="str">
        <f t="shared" si="74"/>
        <v>Mississippi Power Co_MS</v>
      </c>
      <c r="L1583" s="45" t="s">
        <v>2688</v>
      </c>
      <c r="M1583" s="45">
        <v>0</v>
      </c>
      <c r="N1583" s="45">
        <v>34072</v>
      </c>
      <c r="O1583" s="45">
        <v>451</v>
      </c>
      <c r="P1583" s="45">
        <v>153477</v>
      </c>
      <c r="Q1583" s="45">
        <v>0</v>
      </c>
      <c r="R1583" s="45">
        <v>2833892</v>
      </c>
      <c r="S1583" s="45">
        <v>4923652</v>
      </c>
      <c r="T1583" s="45">
        <v>2113076</v>
      </c>
      <c r="U1583" s="45">
        <v>0</v>
      </c>
      <c r="V1583" s="45">
        <v>10.355511</v>
      </c>
      <c r="W1583" s="45">
        <v>6.5160372999999998</v>
      </c>
      <c r="X1583" s="45">
        <v>12.922299000000001</v>
      </c>
      <c r="Y1583" s="46">
        <v>110174.8</v>
      </c>
      <c r="Z1583" s="46">
        <v>36935.72551886952</v>
      </c>
      <c r="AA1583" s="47">
        <f>_xlfn.XLOOKUP($E1583,Main_OG!$D$1:$D$766,Main_OG!AJ$1:AJ$766,"")</f>
        <v>9011780</v>
      </c>
      <c r="AB1583" s="47">
        <f>_xlfn.XLOOKUP($E1583,Main_OG!$D$1:$D$766,Main_OG!AK$1:AK$766,"")</f>
        <v>99850</v>
      </c>
      <c r="AC1583" s="47">
        <f>_xlfn.XLOOKUP($E1583,Main_OG!$D$1:$D$766,Main_OG!AL$1:AL$766,"")</f>
        <v>736428120</v>
      </c>
      <c r="AD1583" s="47">
        <f>_xlfn.XLOOKUP($E1583,Main_OG!$D$1:$D$766,Main_OG!AM$1:AM$766,"")</f>
        <v>6919470</v>
      </c>
    </row>
    <row r="1584" spans="1:30" x14ac:dyDescent="0.35">
      <c r="A1584" s="36" t="s">
        <v>2675</v>
      </c>
      <c r="B1584" s="45" t="s">
        <v>663</v>
      </c>
      <c r="C1584" s="45" t="s">
        <v>4461</v>
      </c>
      <c r="D1584" s="36" t="s">
        <v>2675</v>
      </c>
      <c r="E1584" s="36" t="str">
        <f t="shared" si="72"/>
        <v>2019_MS</v>
      </c>
      <c r="F1584" s="45">
        <v>2019</v>
      </c>
      <c r="G1584" s="45">
        <f>_xlfn.XLOOKUP(I1584,Main_OG!$B$1:$B$766,Main_OG!$O$1:$O$766,"")</f>
        <v>0</v>
      </c>
      <c r="H1584" s="45">
        <f>_xlfn.XLOOKUP(E1584,Main_OG!$D$1:$D$766,Main_OG!$J$1:$J$766,"")</f>
        <v>0</v>
      </c>
      <c r="I1584" s="45" t="s">
        <v>663</v>
      </c>
      <c r="J1584" s="45" t="str">
        <f t="shared" si="73"/>
        <v>Mississippi Power Co_MS</v>
      </c>
      <c r="K1584" s="45" t="str">
        <f t="shared" si="74"/>
        <v>Mississippi Power Co_MS</v>
      </c>
      <c r="L1584" s="45" t="s">
        <v>2689</v>
      </c>
      <c r="M1584" s="45">
        <v>0</v>
      </c>
      <c r="N1584" s="45">
        <v>33881</v>
      </c>
      <c r="O1584" s="45">
        <v>447</v>
      </c>
      <c r="P1584" s="45">
        <v>154014</v>
      </c>
      <c r="Q1584" s="45">
        <v>0</v>
      </c>
      <c r="R1584" s="45">
        <v>2750875</v>
      </c>
      <c r="S1584" s="45">
        <v>4795021</v>
      </c>
      <c r="T1584" s="45">
        <v>2062382</v>
      </c>
      <c r="U1584" s="45">
        <v>0</v>
      </c>
      <c r="V1584" s="45">
        <v>10.724333</v>
      </c>
      <c r="W1584" s="45">
        <v>6.2939870000000004</v>
      </c>
      <c r="X1584" s="45">
        <v>13.400961000000001</v>
      </c>
      <c r="Y1584" s="46">
        <v>110537.9</v>
      </c>
      <c r="Z1584" s="46">
        <v>37115.337413837158</v>
      </c>
      <c r="AA1584" s="47">
        <f>_xlfn.XLOOKUP($E1584,Main_OG!$D$1:$D$766,Main_OG!AJ$1:AJ$766,"")</f>
        <v>7666434</v>
      </c>
      <c r="AB1584" s="47">
        <f>_xlfn.XLOOKUP($E1584,Main_OG!$D$1:$D$766,Main_OG!AK$1:AK$766,"")</f>
        <v>50650</v>
      </c>
      <c r="AC1584" s="47">
        <f>_xlfn.XLOOKUP($E1584,Main_OG!$D$1:$D$766,Main_OG!AL$1:AL$766,"")</f>
        <v>723175296</v>
      </c>
      <c r="AD1584" s="47">
        <f>_xlfn.XLOOKUP($E1584,Main_OG!$D$1:$D$766,Main_OG!AM$1:AM$766,"")</f>
        <v>11032514</v>
      </c>
    </row>
    <row r="1585" spans="1:30" x14ac:dyDescent="0.35">
      <c r="A1585" s="36" t="s">
        <v>2675</v>
      </c>
      <c r="B1585" s="45" t="s">
        <v>663</v>
      </c>
      <c r="C1585" s="45" t="s">
        <v>4461</v>
      </c>
      <c r="D1585" s="36" t="s">
        <v>2675</v>
      </c>
      <c r="E1585" s="36" t="str">
        <f t="shared" si="72"/>
        <v>2020_MS</v>
      </c>
      <c r="F1585" s="45">
        <v>2020</v>
      </c>
      <c r="G1585" s="45">
        <f>_xlfn.XLOOKUP(I1585,Main_OG!$B$1:$B$766,Main_OG!$O$1:$O$766,"")</f>
        <v>0</v>
      </c>
      <c r="H1585" s="45">
        <f>_xlfn.XLOOKUP(E1585,Main_OG!$D$1:$D$766,Main_OG!$J$1:$J$766,"")</f>
        <v>0</v>
      </c>
      <c r="I1585" s="45" t="s">
        <v>663</v>
      </c>
      <c r="J1585" s="45" t="str">
        <f t="shared" si="73"/>
        <v>Mississippi Power Co_MS</v>
      </c>
      <c r="K1585" s="45" t="str">
        <f t="shared" si="74"/>
        <v>Mississippi Power Co_MS</v>
      </c>
      <c r="L1585" s="45" t="s">
        <v>2690</v>
      </c>
      <c r="M1585" s="45">
        <v>0</v>
      </c>
      <c r="N1585" s="45">
        <v>33700</v>
      </c>
      <c r="O1585" s="45">
        <v>442</v>
      </c>
      <c r="P1585" s="45">
        <v>0</v>
      </c>
      <c r="Q1585" s="45">
        <v>0</v>
      </c>
      <c r="R1585" s="45">
        <v>2547752</v>
      </c>
      <c r="S1585" s="45">
        <v>4557750</v>
      </c>
      <c r="T1585" s="45">
        <v>0</v>
      </c>
      <c r="U1585" s="45">
        <v>0</v>
      </c>
      <c r="V1585" s="45">
        <v>10.472566</v>
      </c>
      <c r="W1585" s="45">
        <v>6.3743074999999996</v>
      </c>
      <c r="X1585" s="45">
        <v>0</v>
      </c>
      <c r="Y1585" s="46">
        <v>109894.1</v>
      </c>
      <c r="Z1585" s="46">
        <v>36985.776707671816</v>
      </c>
      <c r="AA1585" s="47">
        <f>_xlfn.XLOOKUP($E1585,Main_OG!$D$1:$D$766,Main_OG!AJ$1:AJ$766,"")</f>
        <v>7977178</v>
      </c>
      <c r="AB1585" s="47">
        <f>_xlfn.XLOOKUP($E1585,Main_OG!$D$1:$D$766,Main_OG!AK$1:AK$766,"")</f>
        <v>28012</v>
      </c>
      <c r="AC1585" s="47">
        <f>_xlfn.XLOOKUP($E1585,Main_OG!$D$1:$D$766,Main_OG!AL$1:AL$766,"")</f>
        <v>785138644</v>
      </c>
      <c r="AD1585" s="47">
        <f>_xlfn.XLOOKUP($E1585,Main_OG!$D$1:$D$766,Main_OG!AM$1:AM$766,"")</f>
        <v>0</v>
      </c>
    </row>
    <row r="1586" spans="1:30" x14ac:dyDescent="0.35">
      <c r="A1586" s="36" t="s">
        <v>2691</v>
      </c>
      <c r="B1586" s="45" t="s">
        <v>730</v>
      </c>
      <c r="C1586" s="45" t="s">
        <v>4462</v>
      </c>
      <c r="D1586" s="36" t="s">
        <v>2691</v>
      </c>
      <c r="E1586" s="36" t="str">
        <f t="shared" si="72"/>
        <v>2006_WV</v>
      </c>
      <c r="F1586" s="45">
        <v>2006</v>
      </c>
      <c r="G1586" s="45">
        <f>_xlfn.XLOOKUP(I1586,Main_OG!$B$1:$B$766,Main_OG!$O$1:$O$766,"")</f>
        <v>1</v>
      </c>
      <c r="H1586" s="45">
        <f>_xlfn.XLOOKUP(E1586,Main_OG!$D$1:$D$766,Main_OG!$J$1:$J$766,"")</f>
        <v>0</v>
      </c>
      <c r="I1586" s="45" t="s">
        <v>730</v>
      </c>
      <c r="J1586" s="45" t="str">
        <f t="shared" si="73"/>
        <v>Monongahela Power Co_WV</v>
      </c>
      <c r="K1586" s="45" t="str">
        <f t="shared" si="74"/>
        <v>Monongahela Power Co_WV</v>
      </c>
      <c r="L1586" s="45" t="s">
        <v>2692</v>
      </c>
      <c r="M1586" s="45">
        <v>1</v>
      </c>
      <c r="N1586" s="45">
        <v>44338</v>
      </c>
      <c r="O1586" s="45">
        <v>7252</v>
      </c>
      <c r="P1586" s="45">
        <v>323426</v>
      </c>
      <c r="Q1586" s="45">
        <v>255</v>
      </c>
      <c r="R1586" s="45">
        <v>151526</v>
      </c>
      <c r="S1586" s="45">
        <v>185537</v>
      </c>
      <c r="T1586" s="45">
        <v>237858</v>
      </c>
      <c r="U1586" s="45">
        <v>5.862068965517242</v>
      </c>
      <c r="V1586" s="45">
        <v>5.9393521768596296</v>
      </c>
      <c r="W1586" s="45">
        <v>4.1094576641938056</v>
      </c>
      <c r="X1586" s="45">
        <v>7.2499491743382682</v>
      </c>
      <c r="Y1586" s="46">
        <v>68900</v>
      </c>
      <c r="Z1586" s="46">
        <v>37693.280639330558</v>
      </c>
      <c r="AA1586" s="47">
        <f>_xlfn.XLOOKUP($E1586,Main_OG!$D$1:$D$766,Main_OG!AJ$1:AJ$766,"")</f>
        <v>75712129.799999997</v>
      </c>
      <c r="AB1586" s="47">
        <f>_xlfn.XLOOKUP($E1586,Main_OG!$D$1:$D$766,Main_OG!AK$1:AK$766,"")</f>
        <v>621554.07999999996</v>
      </c>
      <c r="AC1586" s="47">
        <f>_xlfn.XLOOKUP($E1586,Main_OG!$D$1:$D$766,Main_OG!AL$1:AL$766,"")</f>
        <v>7929370.96</v>
      </c>
      <c r="AD1586" s="47">
        <f>_xlfn.XLOOKUP($E1586,Main_OG!$D$1:$D$766,Main_OG!AM$1:AM$766,"")</f>
        <v>0</v>
      </c>
    </row>
    <row r="1587" spans="1:30" x14ac:dyDescent="0.35">
      <c r="A1587" s="36" t="s">
        <v>2691</v>
      </c>
      <c r="B1587" s="45" t="s">
        <v>730</v>
      </c>
      <c r="C1587" s="45" t="s">
        <v>4462</v>
      </c>
      <c r="D1587" s="36" t="s">
        <v>2691</v>
      </c>
      <c r="E1587" s="36" t="str">
        <f t="shared" si="72"/>
        <v>2007_WV</v>
      </c>
      <c r="F1587" s="45">
        <v>2007</v>
      </c>
      <c r="G1587" s="45">
        <f>_xlfn.XLOOKUP(I1587,Main_OG!$B$1:$B$766,Main_OG!$O$1:$O$766,"")</f>
        <v>1</v>
      </c>
      <c r="H1587" s="45">
        <f>_xlfn.XLOOKUP(E1587,Main_OG!$D$1:$D$766,Main_OG!$J$1:$J$766,"")</f>
        <v>0</v>
      </c>
      <c r="I1587" s="45" t="s">
        <v>730</v>
      </c>
      <c r="J1587" s="45" t="str">
        <f t="shared" si="73"/>
        <v>Monongahela Power Co_WV</v>
      </c>
      <c r="K1587" s="45" t="str">
        <f t="shared" si="74"/>
        <v>Monongahela Power Co_WV</v>
      </c>
      <c r="L1587" s="45" t="s">
        <v>2693</v>
      </c>
      <c r="M1587" s="45">
        <v>1</v>
      </c>
      <c r="N1587" s="45">
        <v>45017</v>
      </c>
      <c r="O1587" s="45">
        <v>7297</v>
      </c>
      <c r="P1587" s="45">
        <v>326243</v>
      </c>
      <c r="Q1587" s="45">
        <v>286</v>
      </c>
      <c r="R1587" s="45">
        <v>163889</v>
      </c>
      <c r="S1587" s="45">
        <v>196827</v>
      </c>
      <c r="T1587" s="45">
        <v>261712</v>
      </c>
      <c r="U1587" s="45">
        <v>6.42</v>
      </c>
      <c r="V1587" s="45">
        <v>6.09</v>
      </c>
      <c r="W1587" s="45">
        <v>4.26</v>
      </c>
      <c r="X1587" s="45">
        <v>7.4</v>
      </c>
      <c r="Y1587" s="46">
        <v>69374.100000000006</v>
      </c>
      <c r="Z1587" s="46">
        <v>37825.590550322457</v>
      </c>
      <c r="AA1587" s="47">
        <f>_xlfn.XLOOKUP($E1587,Main_OG!$D$1:$D$766,Main_OG!AJ$1:AJ$766,"")</f>
        <v>76135694</v>
      </c>
      <c r="AB1587" s="47">
        <f>_xlfn.XLOOKUP($E1587,Main_OG!$D$1:$D$766,Main_OG!AK$1:AK$766,"")</f>
        <v>713472</v>
      </c>
      <c r="AC1587" s="47">
        <f>_xlfn.XLOOKUP($E1587,Main_OG!$D$1:$D$766,Main_OG!AL$1:AL$766,"")</f>
        <v>8097050</v>
      </c>
      <c r="AD1587" s="47">
        <f>_xlfn.XLOOKUP($E1587,Main_OG!$D$1:$D$766,Main_OG!AM$1:AM$766,"")</f>
        <v>0</v>
      </c>
    </row>
    <row r="1588" spans="1:30" x14ac:dyDescent="0.35">
      <c r="A1588" s="36" t="s">
        <v>2691</v>
      </c>
      <c r="B1588" s="45" t="s">
        <v>730</v>
      </c>
      <c r="C1588" s="45" t="s">
        <v>4462</v>
      </c>
      <c r="D1588" s="36" t="s">
        <v>2691</v>
      </c>
      <c r="E1588" s="36" t="str">
        <f t="shared" si="72"/>
        <v>2008_WV</v>
      </c>
      <c r="F1588" s="45">
        <v>2008</v>
      </c>
      <c r="G1588" s="45">
        <f>_xlfn.XLOOKUP(I1588,Main_OG!$B$1:$B$766,Main_OG!$O$1:$O$766,"")</f>
        <v>1</v>
      </c>
      <c r="H1588" s="45">
        <f>_xlfn.XLOOKUP(E1588,Main_OG!$D$1:$D$766,Main_OG!$J$1:$J$766,"")</f>
        <v>0</v>
      </c>
      <c r="I1588" s="45" t="s">
        <v>730</v>
      </c>
      <c r="J1588" s="45" t="str">
        <f t="shared" si="73"/>
        <v>Monongahela Power Co_WV</v>
      </c>
      <c r="K1588" s="45" t="str">
        <f t="shared" si="74"/>
        <v>Monongahela Power Co_WV</v>
      </c>
      <c r="L1588" s="45" t="s">
        <v>2694</v>
      </c>
      <c r="M1588" s="45">
        <v>1</v>
      </c>
      <c r="N1588" s="45">
        <v>45662</v>
      </c>
      <c r="O1588" s="45">
        <v>7383</v>
      </c>
      <c r="P1588" s="45">
        <v>328147</v>
      </c>
      <c r="Q1588" s="45">
        <v>4431</v>
      </c>
      <c r="R1588" s="45">
        <v>2671042</v>
      </c>
      <c r="S1588" s="45">
        <v>4433556</v>
      </c>
      <c r="T1588" s="45">
        <v>3526770</v>
      </c>
      <c r="U1588" s="45">
        <v>6.32</v>
      </c>
      <c r="V1588" s="45">
        <v>5.97</v>
      </c>
      <c r="W1588" s="45">
        <v>4.26</v>
      </c>
      <c r="X1588" s="45">
        <v>7.37</v>
      </c>
      <c r="Y1588" s="46">
        <v>70966.8</v>
      </c>
      <c r="Z1588" s="46">
        <v>38562.416114676329</v>
      </c>
      <c r="AA1588" s="47">
        <f>_xlfn.XLOOKUP($E1588,Main_OG!$D$1:$D$766,Main_OG!AJ$1:AJ$766,"")</f>
        <v>75271406</v>
      </c>
      <c r="AB1588" s="47">
        <f>_xlfn.XLOOKUP($E1588,Main_OG!$D$1:$D$766,Main_OG!AK$1:AK$766,"")</f>
        <v>484478</v>
      </c>
      <c r="AC1588" s="47">
        <f>_xlfn.XLOOKUP($E1588,Main_OG!$D$1:$D$766,Main_OG!AL$1:AL$766,"")</f>
        <v>3876304</v>
      </c>
      <c r="AD1588" s="47">
        <f>_xlfn.XLOOKUP($E1588,Main_OG!$D$1:$D$766,Main_OG!AM$1:AM$766,"")</f>
        <v>0</v>
      </c>
    </row>
    <row r="1589" spans="1:30" x14ac:dyDescent="0.35">
      <c r="A1589" s="36" t="s">
        <v>2691</v>
      </c>
      <c r="B1589" s="45" t="s">
        <v>730</v>
      </c>
      <c r="C1589" s="45" t="s">
        <v>4462</v>
      </c>
      <c r="D1589" s="36" t="s">
        <v>2691</v>
      </c>
      <c r="E1589" s="36" t="str">
        <f t="shared" si="72"/>
        <v>2009_WV</v>
      </c>
      <c r="F1589" s="45">
        <v>2009</v>
      </c>
      <c r="G1589" s="45">
        <f>_xlfn.XLOOKUP(I1589,Main_OG!$B$1:$B$766,Main_OG!$O$1:$O$766,"")</f>
        <v>1</v>
      </c>
      <c r="H1589" s="45">
        <f>_xlfn.XLOOKUP(E1589,Main_OG!$D$1:$D$766,Main_OG!$J$1:$J$766,"")</f>
        <v>0</v>
      </c>
      <c r="I1589" s="45" t="s">
        <v>730</v>
      </c>
      <c r="J1589" s="45" t="str">
        <f t="shared" si="73"/>
        <v>Monongahela Power Co_WV</v>
      </c>
      <c r="K1589" s="45" t="str">
        <f t="shared" si="74"/>
        <v>Monongahela Power Co_WV</v>
      </c>
      <c r="L1589" s="45" t="s">
        <v>2695</v>
      </c>
      <c r="M1589" s="45">
        <v>1</v>
      </c>
      <c r="N1589" s="45">
        <v>46236</v>
      </c>
      <c r="O1589" s="45">
        <v>7514</v>
      </c>
      <c r="P1589" s="45">
        <v>329870</v>
      </c>
      <c r="Q1589" s="45">
        <v>4072</v>
      </c>
      <c r="R1589" s="45">
        <v>2663299</v>
      </c>
      <c r="S1589" s="45">
        <v>3821958</v>
      </c>
      <c r="T1589" s="45">
        <v>3532786</v>
      </c>
      <c r="U1589" s="45">
        <v>7.56</v>
      </c>
      <c r="V1589" s="45">
        <v>6.96</v>
      </c>
      <c r="W1589" s="45">
        <v>5.38</v>
      </c>
      <c r="X1589" s="45">
        <v>8.49</v>
      </c>
      <c r="Y1589" s="46">
        <v>70886.5</v>
      </c>
      <c r="Z1589" s="46">
        <v>38363.166511074131</v>
      </c>
      <c r="AA1589" s="47">
        <f>_xlfn.XLOOKUP($E1589,Main_OG!$D$1:$D$766,Main_OG!AJ$1:AJ$766,"")</f>
        <v>58333016</v>
      </c>
      <c r="AB1589" s="47">
        <f>_xlfn.XLOOKUP($E1589,Main_OG!$D$1:$D$766,Main_OG!AK$1:AK$766,"")</f>
        <v>616790</v>
      </c>
      <c r="AC1589" s="47">
        <f>_xlfn.XLOOKUP($E1589,Main_OG!$D$1:$D$766,Main_OG!AL$1:AL$766,"")</f>
        <v>2278674</v>
      </c>
      <c r="AD1589" s="47">
        <f>_xlfn.XLOOKUP($E1589,Main_OG!$D$1:$D$766,Main_OG!AM$1:AM$766,"")</f>
        <v>0</v>
      </c>
    </row>
    <row r="1590" spans="1:30" x14ac:dyDescent="0.35">
      <c r="A1590" s="36" t="s">
        <v>2691</v>
      </c>
      <c r="B1590" s="45" t="s">
        <v>730</v>
      </c>
      <c r="C1590" s="45" t="s">
        <v>4462</v>
      </c>
      <c r="D1590" s="36" t="s">
        <v>2691</v>
      </c>
      <c r="E1590" s="36" t="str">
        <f t="shared" si="72"/>
        <v>2010_WV</v>
      </c>
      <c r="F1590" s="45">
        <v>2010</v>
      </c>
      <c r="G1590" s="45">
        <f>_xlfn.XLOOKUP(I1590,Main_OG!$B$1:$B$766,Main_OG!$O$1:$O$766,"")</f>
        <v>1</v>
      </c>
      <c r="H1590" s="45">
        <f>_xlfn.XLOOKUP(E1590,Main_OG!$D$1:$D$766,Main_OG!$J$1:$J$766,"")</f>
        <v>1</v>
      </c>
      <c r="I1590" s="45" t="s">
        <v>730</v>
      </c>
      <c r="J1590" s="45" t="str">
        <f t="shared" si="73"/>
        <v>Monongahela Power Co_WV</v>
      </c>
      <c r="K1590" s="45" t="str">
        <f t="shared" si="74"/>
        <v>Monongahela Power Co_WV</v>
      </c>
      <c r="L1590" s="45" t="s">
        <v>2696</v>
      </c>
      <c r="M1590" s="45">
        <v>1</v>
      </c>
      <c r="N1590" s="45">
        <v>46658</v>
      </c>
      <c r="O1590" s="45">
        <v>7645</v>
      </c>
      <c r="P1590" s="45">
        <v>331200</v>
      </c>
      <c r="Q1590" s="45">
        <v>4380</v>
      </c>
      <c r="R1590" s="45">
        <v>2760789</v>
      </c>
      <c r="S1590" s="45">
        <v>4130286</v>
      </c>
      <c r="T1590" s="45">
        <v>3780837</v>
      </c>
      <c r="U1590" s="45">
        <v>8.33</v>
      </c>
      <c r="V1590" s="45">
        <v>8.01</v>
      </c>
      <c r="W1590" s="45">
        <v>6.38</v>
      </c>
      <c r="X1590" s="45">
        <v>9.56</v>
      </c>
      <c r="Y1590" s="46">
        <v>71823.8</v>
      </c>
      <c r="Z1590" s="46">
        <v>38734.377233027641</v>
      </c>
      <c r="AA1590" s="47">
        <f>_xlfn.XLOOKUP($E1590,Main_OG!$D$1:$D$766,Main_OG!AJ$1:AJ$766,"")</f>
        <v>65385526</v>
      </c>
      <c r="AB1590" s="47">
        <f>_xlfn.XLOOKUP($E1590,Main_OG!$D$1:$D$766,Main_OG!AK$1:AK$766,"")</f>
        <v>543402</v>
      </c>
      <c r="AC1590" s="47">
        <f>_xlfn.XLOOKUP($E1590,Main_OG!$D$1:$D$766,Main_OG!AL$1:AL$766,"")</f>
        <v>3029800</v>
      </c>
      <c r="AD1590" s="47">
        <f>_xlfn.XLOOKUP($E1590,Main_OG!$D$1:$D$766,Main_OG!AM$1:AM$766,"")</f>
        <v>0</v>
      </c>
    </row>
    <row r="1591" spans="1:30" x14ac:dyDescent="0.35">
      <c r="A1591" s="36" t="s">
        <v>2691</v>
      </c>
      <c r="B1591" s="45" t="s">
        <v>730</v>
      </c>
      <c r="C1591" s="45" t="s">
        <v>4462</v>
      </c>
      <c r="D1591" s="36" t="s">
        <v>2691</v>
      </c>
      <c r="E1591" s="36" t="str">
        <f t="shared" si="72"/>
        <v>2011_WV</v>
      </c>
      <c r="F1591" s="45">
        <v>2011</v>
      </c>
      <c r="G1591" s="45">
        <f>_xlfn.XLOOKUP(I1591,Main_OG!$B$1:$B$766,Main_OG!$O$1:$O$766,"")</f>
        <v>1</v>
      </c>
      <c r="H1591" s="45">
        <f>_xlfn.XLOOKUP(E1591,Main_OG!$D$1:$D$766,Main_OG!$J$1:$J$766,"")</f>
        <v>1</v>
      </c>
      <c r="I1591" s="45" t="s">
        <v>730</v>
      </c>
      <c r="J1591" s="45" t="str">
        <f t="shared" si="73"/>
        <v>Monongahela Power Co_WV</v>
      </c>
      <c r="K1591" s="45" t="str">
        <f t="shared" si="74"/>
        <v>Monongahela Power Co_WV</v>
      </c>
      <c r="L1591" s="45" t="s">
        <v>2697</v>
      </c>
      <c r="M1591" s="45">
        <v>1</v>
      </c>
      <c r="N1591" s="45">
        <v>47064</v>
      </c>
      <c r="O1591" s="45">
        <v>7734</v>
      </c>
      <c r="P1591" s="45">
        <v>332020</v>
      </c>
      <c r="Q1591" s="45">
        <v>4239</v>
      </c>
      <c r="R1591" s="45">
        <v>2724356</v>
      </c>
      <c r="S1591" s="45">
        <v>4150292</v>
      </c>
      <c r="T1591" s="45">
        <v>3692936</v>
      </c>
      <c r="U1591" s="45">
        <v>8.6</v>
      </c>
      <c r="V1591" s="45">
        <v>8.19</v>
      </c>
      <c r="W1591" s="45">
        <v>6.42</v>
      </c>
      <c r="X1591" s="45">
        <v>9.84</v>
      </c>
      <c r="Y1591" s="46">
        <v>73175.199999999997</v>
      </c>
      <c r="Z1591" s="46">
        <v>39413.424280649742</v>
      </c>
      <c r="AA1591" s="47">
        <f>_xlfn.XLOOKUP($E1591,Main_OG!$D$1:$D$766,Main_OG!AJ$1:AJ$766,"")</f>
        <v>63985540</v>
      </c>
      <c r="AB1591" s="47">
        <f>_xlfn.XLOOKUP($E1591,Main_OG!$D$1:$D$766,Main_OG!AK$1:AK$766,"")</f>
        <v>654538</v>
      </c>
      <c r="AC1591" s="47">
        <f>_xlfn.XLOOKUP($E1591,Main_OG!$D$1:$D$766,Main_OG!AL$1:AL$766,"")</f>
        <v>5205712</v>
      </c>
      <c r="AD1591" s="47">
        <f>_xlfn.XLOOKUP($E1591,Main_OG!$D$1:$D$766,Main_OG!AM$1:AM$766,"")</f>
        <v>0</v>
      </c>
    </row>
    <row r="1592" spans="1:30" x14ac:dyDescent="0.35">
      <c r="A1592" s="36" t="s">
        <v>2691</v>
      </c>
      <c r="B1592" s="45" t="s">
        <v>730</v>
      </c>
      <c r="C1592" s="45" t="s">
        <v>4462</v>
      </c>
      <c r="D1592" s="36" t="s">
        <v>2691</v>
      </c>
      <c r="E1592" s="36" t="str">
        <f t="shared" si="72"/>
        <v>2012_WV</v>
      </c>
      <c r="F1592" s="45">
        <v>2012</v>
      </c>
      <c r="G1592" s="45">
        <f>_xlfn.XLOOKUP(I1592,Main_OG!$B$1:$B$766,Main_OG!$O$1:$O$766,"")</f>
        <v>1</v>
      </c>
      <c r="H1592" s="45">
        <f>_xlfn.XLOOKUP(E1592,Main_OG!$D$1:$D$766,Main_OG!$J$1:$J$766,"")</f>
        <v>1</v>
      </c>
      <c r="I1592" s="45" t="s">
        <v>730</v>
      </c>
      <c r="J1592" s="45" t="str">
        <f t="shared" si="73"/>
        <v>Monongahela Power Co_WV</v>
      </c>
      <c r="K1592" s="45" t="str">
        <f t="shared" si="74"/>
        <v>Monongahela Power Co_WV</v>
      </c>
      <c r="L1592" s="45" t="s">
        <v>2698</v>
      </c>
      <c r="M1592" s="45">
        <v>1</v>
      </c>
      <c r="N1592" s="45">
        <v>47566</v>
      </c>
      <c r="O1592" s="45">
        <v>7758</v>
      </c>
      <c r="P1592" s="45">
        <v>331583</v>
      </c>
      <c r="Q1592" s="45">
        <v>4172</v>
      </c>
      <c r="R1592" s="45">
        <v>2766404</v>
      </c>
      <c r="S1592" s="45">
        <v>4155899</v>
      </c>
      <c r="T1592" s="45">
        <v>3573796</v>
      </c>
      <c r="U1592" s="45">
        <v>8.6601151000000005</v>
      </c>
      <c r="V1592" s="45">
        <v>8.2936295999999992</v>
      </c>
      <c r="W1592" s="45">
        <v>6.3909927</v>
      </c>
      <c r="X1592" s="45">
        <v>10.196178</v>
      </c>
      <c r="Y1592" s="46">
        <v>73124.5</v>
      </c>
      <c r="Z1592" s="46">
        <v>39368.304650579346</v>
      </c>
      <c r="AA1592" s="47">
        <f>_xlfn.XLOOKUP($E1592,Main_OG!$D$1:$D$766,Main_OG!AJ$1:AJ$766,"")</f>
        <v>59041922</v>
      </c>
      <c r="AB1592" s="47">
        <f>_xlfn.XLOOKUP($E1592,Main_OG!$D$1:$D$766,Main_OG!AK$1:AK$766,"")</f>
        <v>500642</v>
      </c>
      <c r="AC1592" s="47">
        <f>_xlfn.XLOOKUP($E1592,Main_OG!$D$1:$D$766,Main_OG!AL$1:AL$766,"")</f>
        <v>4842878</v>
      </c>
      <c r="AD1592" s="47">
        <f>_xlfn.XLOOKUP($E1592,Main_OG!$D$1:$D$766,Main_OG!AM$1:AM$766,"")</f>
        <v>0</v>
      </c>
    </row>
    <row r="1593" spans="1:30" x14ac:dyDescent="0.35">
      <c r="A1593" s="36" t="s">
        <v>2691</v>
      </c>
      <c r="B1593" s="45" t="s">
        <v>730</v>
      </c>
      <c r="C1593" s="45" t="s">
        <v>4462</v>
      </c>
      <c r="D1593" s="36" t="s">
        <v>2691</v>
      </c>
      <c r="E1593" s="36" t="str">
        <f t="shared" si="72"/>
        <v>2013_WV</v>
      </c>
      <c r="F1593" s="45">
        <v>2013</v>
      </c>
      <c r="G1593" s="45">
        <f>_xlfn.XLOOKUP(I1593,Main_OG!$B$1:$B$766,Main_OG!$O$1:$O$766,"")</f>
        <v>1</v>
      </c>
      <c r="H1593" s="45">
        <f>_xlfn.XLOOKUP(E1593,Main_OG!$D$1:$D$766,Main_OG!$J$1:$J$766,"")</f>
        <v>1</v>
      </c>
      <c r="I1593" s="45" t="s">
        <v>730</v>
      </c>
      <c r="J1593" s="45" t="str">
        <f t="shared" si="73"/>
        <v>Monongahela Power Co_WV</v>
      </c>
      <c r="K1593" s="45" t="str">
        <f t="shared" si="74"/>
        <v>Monongahela Power Co_WV</v>
      </c>
      <c r="L1593" s="45" t="s">
        <v>2699</v>
      </c>
      <c r="M1593" s="45">
        <v>1</v>
      </c>
      <c r="N1593" s="45">
        <v>48210</v>
      </c>
      <c r="O1593" s="45">
        <v>7650</v>
      </c>
      <c r="P1593" s="45">
        <v>331037</v>
      </c>
      <c r="Q1593" s="45">
        <v>3982</v>
      </c>
      <c r="R1593" s="45">
        <v>2752010</v>
      </c>
      <c r="S1593" s="45">
        <v>4452343</v>
      </c>
      <c r="T1593" s="45">
        <v>3604310</v>
      </c>
      <c r="U1593" s="45">
        <v>8.6790558000000004</v>
      </c>
      <c r="V1593" s="45">
        <v>7.8882744000000002</v>
      </c>
      <c r="W1593" s="45">
        <v>5.9723363999999997</v>
      </c>
      <c r="X1593" s="45">
        <v>9.6886311000000003</v>
      </c>
      <c r="Y1593" s="46">
        <v>73949</v>
      </c>
      <c r="Z1593" s="46">
        <v>39869.676423142948</v>
      </c>
      <c r="AA1593" s="47">
        <f>_xlfn.XLOOKUP($E1593,Main_OG!$D$1:$D$766,Main_OG!AJ$1:AJ$766,"")</f>
        <v>60088330</v>
      </c>
      <c r="AB1593" s="47">
        <f>_xlfn.XLOOKUP($E1593,Main_OG!$D$1:$D$766,Main_OG!AK$1:AK$766,"")</f>
        <v>539786</v>
      </c>
      <c r="AC1593" s="47">
        <f>_xlfn.XLOOKUP($E1593,Main_OG!$D$1:$D$766,Main_OG!AL$1:AL$766,"")</f>
        <v>5675694</v>
      </c>
      <c r="AD1593" s="47">
        <f>_xlfn.XLOOKUP($E1593,Main_OG!$D$1:$D$766,Main_OG!AM$1:AM$766,"")</f>
        <v>0</v>
      </c>
    </row>
    <row r="1594" spans="1:30" x14ac:dyDescent="0.35">
      <c r="A1594" s="36" t="s">
        <v>2691</v>
      </c>
      <c r="B1594" s="45" t="s">
        <v>730</v>
      </c>
      <c r="C1594" s="45" t="s">
        <v>4462</v>
      </c>
      <c r="D1594" s="36" t="s">
        <v>2691</v>
      </c>
      <c r="E1594" s="36" t="str">
        <f t="shared" si="72"/>
        <v>2014_WV</v>
      </c>
      <c r="F1594" s="45">
        <v>2014</v>
      </c>
      <c r="G1594" s="45">
        <f>_xlfn.XLOOKUP(I1594,Main_OG!$B$1:$B$766,Main_OG!$O$1:$O$766,"")</f>
        <v>1</v>
      </c>
      <c r="H1594" s="45">
        <f>_xlfn.XLOOKUP(E1594,Main_OG!$D$1:$D$766,Main_OG!$J$1:$J$766,"")</f>
        <v>1</v>
      </c>
      <c r="I1594" s="45" t="s">
        <v>730</v>
      </c>
      <c r="J1594" s="45" t="str">
        <f t="shared" si="73"/>
        <v>Monongahela Power Co_WV</v>
      </c>
      <c r="K1594" s="45" t="str">
        <f t="shared" si="74"/>
        <v>Monongahela Power Co_WV</v>
      </c>
      <c r="L1594" s="45" t="s">
        <v>2700</v>
      </c>
      <c r="M1594" s="45">
        <v>0</v>
      </c>
      <c r="N1594" s="45">
        <v>49107</v>
      </c>
      <c r="O1594" s="45">
        <v>7511</v>
      </c>
      <c r="P1594" s="45">
        <v>331924</v>
      </c>
      <c r="Q1594" s="45">
        <v>0</v>
      </c>
      <c r="R1594" s="45">
        <v>2840690</v>
      </c>
      <c r="S1594" s="45">
        <v>4770611</v>
      </c>
      <c r="T1594" s="45">
        <v>3814821</v>
      </c>
      <c r="U1594" s="45">
        <v>0</v>
      </c>
      <c r="V1594" s="45">
        <v>7.7675318000000004</v>
      </c>
      <c r="W1594" s="45">
        <v>5.6681942999999997</v>
      </c>
      <c r="X1594" s="45">
        <v>9.5803604</v>
      </c>
      <c r="Y1594" s="46">
        <v>74111.3</v>
      </c>
      <c r="Z1594" s="46">
        <v>40047.844743967937</v>
      </c>
      <c r="AA1594" s="47">
        <f>_xlfn.XLOOKUP($E1594,Main_OG!$D$1:$D$766,Main_OG!AJ$1:AJ$766,"")</f>
        <v>63836968</v>
      </c>
      <c r="AB1594" s="47">
        <f>_xlfn.XLOOKUP($E1594,Main_OG!$D$1:$D$766,Main_OG!AK$1:AK$766,"")</f>
        <v>567860</v>
      </c>
      <c r="AC1594" s="47">
        <f>_xlfn.XLOOKUP($E1594,Main_OG!$D$1:$D$766,Main_OG!AL$1:AL$766,"")</f>
        <v>13418984</v>
      </c>
      <c r="AD1594" s="47">
        <f>_xlfn.XLOOKUP($E1594,Main_OG!$D$1:$D$766,Main_OG!AM$1:AM$766,"")</f>
        <v>0</v>
      </c>
    </row>
    <row r="1595" spans="1:30" x14ac:dyDescent="0.35">
      <c r="A1595" s="36" t="s">
        <v>2691</v>
      </c>
      <c r="B1595" s="45" t="s">
        <v>730</v>
      </c>
      <c r="C1595" s="45" t="s">
        <v>4462</v>
      </c>
      <c r="D1595" s="36" t="s">
        <v>2691</v>
      </c>
      <c r="E1595" s="36" t="str">
        <f t="shared" si="72"/>
        <v>2015_WV</v>
      </c>
      <c r="F1595" s="45">
        <v>2015</v>
      </c>
      <c r="G1595" s="45">
        <f>_xlfn.XLOOKUP(I1595,Main_OG!$B$1:$B$766,Main_OG!$O$1:$O$766,"")</f>
        <v>1</v>
      </c>
      <c r="H1595" s="45">
        <f>_xlfn.XLOOKUP(E1595,Main_OG!$D$1:$D$766,Main_OG!$J$1:$J$766,"")</f>
        <v>1</v>
      </c>
      <c r="I1595" s="45" t="s">
        <v>730</v>
      </c>
      <c r="J1595" s="45" t="str">
        <f t="shared" si="73"/>
        <v>Monongahela Power Co_WV</v>
      </c>
      <c r="K1595" s="45" t="str">
        <f t="shared" si="74"/>
        <v>Monongahela Power Co_WV</v>
      </c>
      <c r="L1595" s="45" t="s">
        <v>2701</v>
      </c>
      <c r="M1595" s="45">
        <v>0</v>
      </c>
      <c r="N1595" s="45">
        <v>49844</v>
      </c>
      <c r="O1595" s="45">
        <v>7384</v>
      </c>
      <c r="P1595" s="45">
        <v>332142</v>
      </c>
      <c r="Q1595" s="45">
        <v>0</v>
      </c>
      <c r="R1595" s="45">
        <v>2837944</v>
      </c>
      <c r="S1595" s="45">
        <v>4971812</v>
      </c>
      <c r="T1595" s="45">
        <v>3660555</v>
      </c>
      <c r="U1595" s="45">
        <v>0</v>
      </c>
      <c r="V1595" s="45">
        <v>8.6970531999999992</v>
      </c>
      <c r="W1595" s="45">
        <v>6.0423584000000004</v>
      </c>
      <c r="X1595" s="45">
        <v>10.346314</v>
      </c>
      <c r="Y1595" s="46">
        <v>74261.399999999994</v>
      </c>
      <c r="Z1595" s="46">
        <v>40286.502919712781</v>
      </c>
      <c r="AA1595" s="47">
        <f>_xlfn.XLOOKUP($E1595,Main_OG!$D$1:$D$766,Main_OG!AJ$1:AJ$766,"")</f>
        <v>56362046</v>
      </c>
      <c r="AB1595" s="47">
        <f>_xlfn.XLOOKUP($E1595,Main_OG!$D$1:$D$766,Main_OG!AK$1:AK$766,"")</f>
        <v>494304</v>
      </c>
      <c r="AC1595" s="47">
        <f>_xlfn.XLOOKUP($E1595,Main_OG!$D$1:$D$766,Main_OG!AL$1:AL$766,"")</f>
        <v>26437996</v>
      </c>
      <c r="AD1595" s="47">
        <f>_xlfn.XLOOKUP($E1595,Main_OG!$D$1:$D$766,Main_OG!AM$1:AM$766,"")</f>
        <v>0</v>
      </c>
    </row>
    <row r="1596" spans="1:30" x14ac:dyDescent="0.35">
      <c r="A1596" s="36" t="s">
        <v>2691</v>
      </c>
      <c r="B1596" s="45" t="s">
        <v>730</v>
      </c>
      <c r="C1596" s="45" t="s">
        <v>4462</v>
      </c>
      <c r="D1596" s="36" t="s">
        <v>2691</v>
      </c>
      <c r="E1596" s="36" t="str">
        <f t="shared" si="72"/>
        <v>2016_WV</v>
      </c>
      <c r="F1596" s="45">
        <v>2016</v>
      </c>
      <c r="G1596" s="45">
        <f>_xlfn.XLOOKUP(I1596,Main_OG!$B$1:$B$766,Main_OG!$O$1:$O$766,"")</f>
        <v>1</v>
      </c>
      <c r="H1596" s="45">
        <f>_xlfn.XLOOKUP(E1596,Main_OG!$D$1:$D$766,Main_OG!$J$1:$J$766,"")</f>
        <v>1</v>
      </c>
      <c r="I1596" s="45" t="s">
        <v>730</v>
      </c>
      <c r="J1596" s="45" t="str">
        <f t="shared" si="73"/>
        <v>Monongahela Power Co_WV</v>
      </c>
      <c r="K1596" s="45" t="str">
        <f t="shared" si="74"/>
        <v>Monongahela Power Co_WV</v>
      </c>
      <c r="L1596" s="45" t="s">
        <v>2702</v>
      </c>
      <c r="M1596" s="45">
        <v>0</v>
      </c>
      <c r="N1596" s="45">
        <v>50553</v>
      </c>
      <c r="O1596" s="45">
        <v>7218</v>
      </c>
      <c r="P1596" s="45">
        <v>331988</v>
      </c>
      <c r="Q1596" s="45">
        <v>0</v>
      </c>
      <c r="R1596" s="45">
        <v>2877802</v>
      </c>
      <c r="S1596" s="45">
        <v>4979621</v>
      </c>
      <c r="T1596" s="45">
        <v>3716539</v>
      </c>
      <c r="U1596" s="45">
        <v>0</v>
      </c>
      <c r="V1596" s="45">
        <v>9.6713429000000009</v>
      </c>
      <c r="W1596" s="45">
        <v>6.7978626999999996</v>
      </c>
      <c r="X1596" s="45">
        <v>11.436998000000001</v>
      </c>
      <c r="Y1596" s="46">
        <v>73513.3</v>
      </c>
      <c r="Z1596" s="46">
        <v>40117.821368834368</v>
      </c>
      <c r="AA1596" s="47">
        <f>_xlfn.XLOOKUP($E1596,Main_OG!$D$1:$D$766,Main_OG!AJ$1:AJ$766,"")</f>
        <v>58872982</v>
      </c>
      <c r="AB1596" s="47">
        <f>_xlfn.XLOOKUP($E1596,Main_OG!$D$1:$D$766,Main_OG!AK$1:AK$766,"")</f>
        <v>431672</v>
      </c>
      <c r="AC1596" s="47">
        <f>_xlfn.XLOOKUP($E1596,Main_OG!$D$1:$D$766,Main_OG!AL$1:AL$766,"")</f>
        <v>22243778</v>
      </c>
      <c r="AD1596" s="47">
        <f>_xlfn.XLOOKUP($E1596,Main_OG!$D$1:$D$766,Main_OG!AM$1:AM$766,"")</f>
        <v>0</v>
      </c>
    </row>
    <row r="1597" spans="1:30" x14ac:dyDescent="0.35">
      <c r="A1597" s="36" t="s">
        <v>2691</v>
      </c>
      <c r="B1597" s="45" t="s">
        <v>730</v>
      </c>
      <c r="C1597" s="45" t="s">
        <v>4462</v>
      </c>
      <c r="D1597" s="36" t="s">
        <v>2691</v>
      </c>
      <c r="E1597" s="36" t="str">
        <f t="shared" si="72"/>
        <v>2017_WV</v>
      </c>
      <c r="F1597" s="45">
        <v>2017</v>
      </c>
      <c r="G1597" s="45">
        <f>_xlfn.XLOOKUP(I1597,Main_OG!$B$1:$B$766,Main_OG!$O$1:$O$766,"")</f>
        <v>1</v>
      </c>
      <c r="H1597" s="45">
        <f>_xlfn.XLOOKUP(E1597,Main_OG!$D$1:$D$766,Main_OG!$J$1:$J$766,"")</f>
        <v>1</v>
      </c>
      <c r="I1597" s="45" t="s">
        <v>730</v>
      </c>
      <c r="J1597" s="45" t="str">
        <f t="shared" si="73"/>
        <v>Monongahela Power Co_WV</v>
      </c>
      <c r="K1597" s="45" t="str">
        <f t="shared" si="74"/>
        <v>Monongahela Power Co_WV</v>
      </c>
      <c r="L1597" s="45" t="s">
        <v>2703</v>
      </c>
      <c r="M1597" s="45">
        <v>0</v>
      </c>
      <c r="N1597" s="45">
        <v>51346</v>
      </c>
      <c r="O1597" s="45">
        <v>7115</v>
      </c>
      <c r="P1597" s="45">
        <v>332345</v>
      </c>
      <c r="Q1597" s="45">
        <v>0</v>
      </c>
      <c r="R1597" s="45">
        <v>2821062</v>
      </c>
      <c r="S1597" s="45">
        <v>5341867</v>
      </c>
      <c r="T1597" s="45">
        <v>3469690</v>
      </c>
      <c r="U1597" s="45">
        <v>0</v>
      </c>
      <c r="V1597" s="45">
        <v>9.8180011999999994</v>
      </c>
      <c r="W1597" s="45">
        <v>6.9250432000000002</v>
      </c>
      <c r="X1597" s="45">
        <v>11.621586000000001</v>
      </c>
      <c r="Y1597" s="46">
        <v>75172.399999999994</v>
      </c>
      <c r="Z1597" s="46">
        <v>41333.426441001538</v>
      </c>
      <c r="AA1597" s="47">
        <f>_xlfn.XLOOKUP($E1597,Main_OG!$D$1:$D$766,Main_OG!AJ$1:AJ$766,"")</f>
        <v>55711522</v>
      </c>
      <c r="AB1597" s="47">
        <f>_xlfn.XLOOKUP($E1597,Main_OG!$D$1:$D$766,Main_OG!AK$1:AK$766,"")</f>
        <v>415920</v>
      </c>
      <c r="AC1597" s="47">
        <f>_xlfn.XLOOKUP($E1597,Main_OG!$D$1:$D$766,Main_OG!AL$1:AL$766,"")</f>
        <v>24834918</v>
      </c>
      <c r="AD1597" s="47">
        <f>_xlfn.XLOOKUP($E1597,Main_OG!$D$1:$D$766,Main_OG!AM$1:AM$766,"")</f>
        <v>0</v>
      </c>
    </row>
    <row r="1598" spans="1:30" x14ac:dyDescent="0.35">
      <c r="A1598" s="36" t="s">
        <v>2691</v>
      </c>
      <c r="B1598" s="45" t="s">
        <v>730</v>
      </c>
      <c r="C1598" s="45" t="s">
        <v>4462</v>
      </c>
      <c r="D1598" s="36" t="s">
        <v>2691</v>
      </c>
      <c r="E1598" s="36" t="str">
        <f t="shared" si="72"/>
        <v>2018_WV</v>
      </c>
      <c r="F1598" s="45">
        <v>2018</v>
      </c>
      <c r="G1598" s="45">
        <f>_xlfn.XLOOKUP(I1598,Main_OG!$B$1:$B$766,Main_OG!$O$1:$O$766,"")</f>
        <v>1</v>
      </c>
      <c r="H1598" s="45">
        <f>_xlfn.XLOOKUP(E1598,Main_OG!$D$1:$D$766,Main_OG!$J$1:$J$766,"")</f>
        <v>1</v>
      </c>
      <c r="I1598" s="45" t="s">
        <v>730</v>
      </c>
      <c r="J1598" s="45" t="str">
        <f t="shared" si="73"/>
        <v>Monongahela Power Co_WV</v>
      </c>
      <c r="K1598" s="45" t="str">
        <f t="shared" si="74"/>
        <v>Monongahela Power Co_WV</v>
      </c>
      <c r="L1598" s="45" t="s">
        <v>2704</v>
      </c>
      <c r="M1598" s="45">
        <v>0</v>
      </c>
      <c r="N1598" s="45">
        <v>51552</v>
      </c>
      <c r="O1598" s="45">
        <v>7025</v>
      </c>
      <c r="P1598" s="45">
        <v>333324</v>
      </c>
      <c r="Q1598" s="45">
        <v>0</v>
      </c>
      <c r="R1598" s="45">
        <v>2927552</v>
      </c>
      <c r="S1598" s="45">
        <v>5581844</v>
      </c>
      <c r="T1598" s="45">
        <v>3783332</v>
      </c>
      <c r="U1598" s="45">
        <v>0</v>
      </c>
      <c r="V1598" s="45">
        <v>9.6334412</v>
      </c>
      <c r="W1598" s="45">
        <v>6.7273699999999996</v>
      </c>
      <c r="X1598" s="45">
        <v>11.377734999999999</v>
      </c>
      <c r="Y1598" s="46">
        <v>77406.5</v>
      </c>
      <c r="Z1598" s="46">
        <v>42861.85742375355</v>
      </c>
      <c r="AA1598" s="47">
        <f>_xlfn.XLOOKUP($E1598,Main_OG!$D$1:$D$766,Main_OG!AJ$1:AJ$766,"")</f>
        <v>51342914</v>
      </c>
      <c r="AB1598" s="47">
        <f>_xlfn.XLOOKUP($E1598,Main_OG!$D$1:$D$766,Main_OG!AK$1:AK$766,"")</f>
        <v>579372</v>
      </c>
      <c r="AC1598" s="47">
        <f>_xlfn.XLOOKUP($E1598,Main_OG!$D$1:$D$766,Main_OG!AL$1:AL$766,"")</f>
        <v>24224924</v>
      </c>
      <c r="AD1598" s="47">
        <f>_xlfn.XLOOKUP($E1598,Main_OG!$D$1:$D$766,Main_OG!AM$1:AM$766,"")</f>
        <v>0</v>
      </c>
    </row>
    <row r="1599" spans="1:30" x14ac:dyDescent="0.35">
      <c r="A1599" s="36" t="s">
        <v>2691</v>
      </c>
      <c r="B1599" s="45" t="s">
        <v>730</v>
      </c>
      <c r="C1599" s="45" t="s">
        <v>4462</v>
      </c>
      <c r="D1599" s="36" t="s">
        <v>2691</v>
      </c>
      <c r="E1599" s="36" t="str">
        <f t="shared" si="72"/>
        <v>2019_WV</v>
      </c>
      <c r="F1599" s="45">
        <v>2019</v>
      </c>
      <c r="G1599" s="45">
        <f>_xlfn.XLOOKUP(I1599,Main_OG!$B$1:$B$766,Main_OG!$O$1:$O$766,"")</f>
        <v>1</v>
      </c>
      <c r="H1599" s="45">
        <f>_xlfn.XLOOKUP(E1599,Main_OG!$D$1:$D$766,Main_OG!$J$1:$J$766,"")</f>
        <v>1</v>
      </c>
      <c r="I1599" s="45" t="s">
        <v>730</v>
      </c>
      <c r="J1599" s="45" t="str">
        <f t="shared" si="73"/>
        <v>Monongahela Power Co_WV</v>
      </c>
      <c r="K1599" s="45" t="str">
        <f t="shared" si="74"/>
        <v>Monongahela Power Co_WV</v>
      </c>
      <c r="L1599" s="45" t="s">
        <v>2705</v>
      </c>
      <c r="M1599" s="45">
        <v>0</v>
      </c>
      <c r="N1599" s="45">
        <v>52286</v>
      </c>
      <c r="O1599" s="45">
        <v>6925</v>
      </c>
      <c r="P1599" s="45">
        <v>332786</v>
      </c>
      <c r="Q1599" s="45">
        <v>0</v>
      </c>
      <c r="R1599" s="45">
        <v>2891878</v>
      </c>
      <c r="S1599" s="45">
        <v>5777679</v>
      </c>
      <c r="T1599" s="45">
        <v>3655636</v>
      </c>
      <c r="U1599" s="45">
        <v>0</v>
      </c>
      <c r="V1599" s="45">
        <v>9.0318159999999992</v>
      </c>
      <c r="W1599" s="45">
        <v>6.0167378999999999</v>
      </c>
      <c r="X1599" s="45">
        <v>10.988452000000001</v>
      </c>
      <c r="Y1599" s="46">
        <v>76786.600000000006</v>
      </c>
      <c r="Z1599" s="46">
        <v>42771.783298603048</v>
      </c>
      <c r="AA1599" s="47">
        <f>_xlfn.XLOOKUP($E1599,Main_OG!$D$1:$D$766,Main_OG!AJ$1:AJ$766,"")</f>
        <v>47520532</v>
      </c>
      <c r="AB1599" s="47">
        <f>_xlfn.XLOOKUP($E1599,Main_OG!$D$1:$D$766,Main_OG!AK$1:AK$766,"")</f>
        <v>460900</v>
      </c>
      <c r="AC1599" s="47">
        <f>_xlfn.XLOOKUP($E1599,Main_OG!$D$1:$D$766,Main_OG!AL$1:AL$766,"")</f>
        <v>37910422</v>
      </c>
      <c r="AD1599" s="47">
        <f>_xlfn.XLOOKUP($E1599,Main_OG!$D$1:$D$766,Main_OG!AM$1:AM$766,"")</f>
        <v>0</v>
      </c>
    </row>
    <row r="1600" spans="1:30" x14ac:dyDescent="0.35">
      <c r="A1600" s="36" t="s">
        <v>2691</v>
      </c>
      <c r="B1600" s="45" t="s">
        <v>730</v>
      </c>
      <c r="C1600" s="45" t="s">
        <v>4462</v>
      </c>
      <c r="D1600" s="36" t="s">
        <v>2691</v>
      </c>
      <c r="E1600" s="36" t="str">
        <f t="shared" si="72"/>
        <v>2020_WV</v>
      </c>
      <c r="F1600" s="45">
        <v>2020</v>
      </c>
      <c r="G1600" s="45">
        <f>_xlfn.XLOOKUP(I1600,Main_OG!$B$1:$B$766,Main_OG!$O$1:$O$766,"")</f>
        <v>1</v>
      </c>
      <c r="H1600" s="45">
        <f>_xlfn.XLOOKUP(E1600,Main_OG!$D$1:$D$766,Main_OG!$J$1:$J$766,"")</f>
        <v>1</v>
      </c>
      <c r="I1600" s="45" t="s">
        <v>730</v>
      </c>
      <c r="J1600" s="45" t="str">
        <f t="shared" si="73"/>
        <v>Monongahela Power Co_WV</v>
      </c>
      <c r="K1600" s="45" t="str">
        <f t="shared" si="74"/>
        <v>Monongahela Power Co_WV</v>
      </c>
      <c r="L1600" s="45" t="s">
        <v>2706</v>
      </c>
      <c r="M1600" s="45">
        <v>0</v>
      </c>
      <c r="N1600" s="45">
        <v>53107</v>
      </c>
      <c r="O1600" s="45">
        <v>6836</v>
      </c>
      <c r="P1600" s="45">
        <v>0</v>
      </c>
      <c r="Q1600" s="45">
        <v>0</v>
      </c>
      <c r="R1600" s="45">
        <v>2648838</v>
      </c>
      <c r="S1600" s="45">
        <v>5816469</v>
      </c>
      <c r="T1600" s="45">
        <v>0</v>
      </c>
      <c r="U1600" s="45">
        <v>0</v>
      </c>
      <c r="V1600" s="45">
        <v>9.2772944000000006</v>
      </c>
      <c r="W1600" s="45">
        <v>6.0129659000000002</v>
      </c>
      <c r="X1600" s="45">
        <v>0</v>
      </c>
      <c r="Y1600" s="46">
        <v>73952.899999999994</v>
      </c>
      <c r="Z1600" s="46">
        <v>41357.212761792915</v>
      </c>
      <c r="AA1600" s="47">
        <f>_xlfn.XLOOKUP($E1600,Main_OG!$D$1:$D$766,Main_OG!AJ$1:AJ$766,"")</f>
        <v>41146208</v>
      </c>
      <c r="AB1600" s="47">
        <f>_xlfn.XLOOKUP($E1600,Main_OG!$D$1:$D$766,Main_OG!AK$1:AK$766,"")</f>
        <v>514550</v>
      </c>
      <c r="AC1600" s="47">
        <f>_xlfn.XLOOKUP($E1600,Main_OG!$D$1:$D$766,Main_OG!AL$1:AL$766,"")</f>
        <v>47838984</v>
      </c>
      <c r="AD1600" s="47">
        <f>_xlfn.XLOOKUP($E1600,Main_OG!$D$1:$D$766,Main_OG!AM$1:AM$766,"")</f>
        <v>0</v>
      </c>
    </row>
    <row r="1601" spans="1:30" x14ac:dyDescent="0.35">
      <c r="A1601" s="36" t="s">
        <v>2707</v>
      </c>
      <c r="B1601" s="45" t="s">
        <v>858</v>
      </c>
      <c r="C1601" s="45" t="s">
        <v>4459</v>
      </c>
      <c r="D1601" s="36" t="s">
        <v>2707</v>
      </c>
      <c r="E1601" s="36" t="str">
        <f t="shared" si="72"/>
        <v>2008_MT</v>
      </c>
      <c r="F1601" s="45">
        <v>2008</v>
      </c>
      <c r="G1601" s="45">
        <f>_xlfn.XLOOKUP(I1601,Main_OG!$B$1:$B$766,Main_OG!$O$1:$O$766,"")</f>
        <v>0</v>
      </c>
      <c r="H1601" s="45">
        <f>_xlfn.XLOOKUP(E1601,Main_OG!$D$1:$D$766,Main_OG!$J$1:$J$766,"")</f>
        <v>0</v>
      </c>
      <c r="I1601" s="45" t="s">
        <v>858</v>
      </c>
      <c r="J1601" s="45" t="str">
        <f t="shared" si="73"/>
        <v>Montana-Dakota Utilities Co_MT</v>
      </c>
      <c r="K1601" s="45" t="str">
        <f t="shared" si="74"/>
        <v>Montana-Dakota Utilities Co_MT</v>
      </c>
      <c r="L1601" s="45" t="s">
        <v>2708</v>
      </c>
      <c r="M1601" s="45">
        <v>0</v>
      </c>
      <c r="N1601" s="45">
        <v>5141</v>
      </c>
      <c r="O1601" s="45">
        <v>133</v>
      </c>
      <c r="P1601" s="45">
        <v>18581</v>
      </c>
      <c r="Q1601" s="45">
        <v>0</v>
      </c>
      <c r="R1601" s="45">
        <v>224435</v>
      </c>
      <c r="S1601" s="45">
        <v>305278</v>
      </c>
      <c r="T1601" s="45">
        <v>161394</v>
      </c>
      <c r="U1601" s="45">
        <v>0</v>
      </c>
      <c r="V1601" s="45">
        <v>6.67</v>
      </c>
      <c r="W1601" s="45">
        <v>4.8499999999999996</v>
      </c>
      <c r="X1601" s="45">
        <v>8.34</v>
      </c>
      <c r="Y1601" s="46">
        <v>42049.3</v>
      </c>
      <c r="Z1601" s="46">
        <v>43064.987735747607</v>
      </c>
      <c r="AA1601" s="47">
        <f>_xlfn.XLOOKUP($E1601,Main_OG!$D$1:$D$766,Main_OG!AJ$1:AJ$766,"")</f>
        <v>24023134</v>
      </c>
      <c r="AB1601" s="47">
        <f>_xlfn.XLOOKUP($E1601,Main_OG!$D$1:$D$766,Main_OG!AK$1:AK$766,"")</f>
        <v>1618344</v>
      </c>
      <c r="AC1601" s="47">
        <f>_xlfn.XLOOKUP($E1601,Main_OG!$D$1:$D$766,Main_OG!AL$1:AL$766,"")</f>
        <v>1146150</v>
      </c>
      <c r="AD1601" s="47">
        <f>_xlfn.XLOOKUP($E1601,Main_OG!$D$1:$D$766,Main_OG!AM$1:AM$766,"")</f>
        <v>0</v>
      </c>
    </row>
    <row r="1602" spans="1:30" x14ac:dyDescent="0.35">
      <c r="A1602" s="36" t="s">
        <v>2707</v>
      </c>
      <c r="B1602" s="45" t="s">
        <v>799</v>
      </c>
      <c r="C1602" s="45" t="s">
        <v>4459</v>
      </c>
      <c r="D1602" s="36" t="s">
        <v>2707</v>
      </c>
      <c r="E1602" s="36" t="str">
        <f t="shared" ref="E1602:E1665" si="75">_xlfn.CONCAT(F1602,"_",I1602)</f>
        <v>2008_ND</v>
      </c>
      <c r="F1602" s="45">
        <v>2008</v>
      </c>
      <c r="G1602" s="45">
        <f>_xlfn.XLOOKUP(I1602,Main_OG!$B$1:$B$766,Main_OG!$O$1:$O$766,"")</f>
        <v>0</v>
      </c>
      <c r="H1602" s="45">
        <f>_xlfn.XLOOKUP(E1602,Main_OG!$D$1:$D$766,Main_OG!$J$1:$J$766,"")</f>
        <v>0</v>
      </c>
      <c r="I1602" s="45" t="s">
        <v>799</v>
      </c>
      <c r="J1602" s="45" t="str">
        <f t="shared" ref="J1602:J1665" si="76">_xlfn.CONCAT(A1602,"_",B1602)</f>
        <v>Montana-Dakota Utilities Co_ND</v>
      </c>
      <c r="K1602" s="45" t="str">
        <f t="shared" ref="K1602:K1665" si="77">_xlfn.CONCAT(D1602,"_",B1602)</f>
        <v>Montana-Dakota Utilities Co_ND</v>
      </c>
      <c r="L1602" s="45" t="s">
        <v>2709</v>
      </c>
      <c r="M1602" s="45">
        <v>0</v>
      </c>
      <c r="N1602" s="45">
        <v>11746</v>
      </c>
      <c r="O1602" s="45">
        <v>152</v>
      </c>
      <c r="P1602" s="45">
        <v>62070</v>
      </c>
      <c r="Q1602" s="45">
        <v>0</v>
      </c>
      <c r="R1602" s="45">
        <v>805790</v>
      </c>
      <c r="S1602" s="45">
        <v>162152</v>
      </c>
      <c r="T1602" s="45">
        <v>584225</v>
      </c>
      <c r="U1602" s="45">
        <v>0</v>
      </c>
      <c r="V1602" s="45">
        <v>7.29</v>
      </c>
      <c r="W1602" s="45">
        <v>5.79</v>
      </c>
      <c r="X1602" s="45">
        <v>7.86</v>
      </c>
      <c r="Y1602" s="46">
        <v>35030.400000000001</v>
      </c>
      <c r="Z1602" s="46">
        <v>53272.584321949485</v>
      </c>
      <c r="AA1602" s="47">
        <f>_xlfn.XLOOKUP($E1602,Main_OG!$D$1:$D$766,Main_OG!AJ$1:AJ$766,"")</f>
        <v>49965020</v>
      </c>
      <c r="AB1602" s="47">
        <f>_xlfn.XLOOKUP($E1602,Main_OG!$D$1:$D$766,Main_OG!AK$1:AK$766,"")</f>
        <v>178602</v>
      </c>
      <c r="AC1602" s="47">
        <f>_xlfn.XLOOKUP($E1602,Main_OG!$D$1:$D$766,Main_OG!AL$1:AL$766,"")</f>
        <v>1212</v>
      </c>
      <c r="AD1602" s="47">
        <f>_xlfn.XLOOKUP($E1602,Main_OG!$D$1:$D$766,Main_OG!AM$1:AM$766,"")</f>
        <v>0</v>
      </c>
    </row>
    <row r="1603" spans="1:30" x14ac:dyDescent="0.35">
      <c r="A1603" s="36" t="s">
        <v>2707</v>
      </c>
      <c r="B1603" s="45" t="s">
        <v>847</v>
      </c>
      <c r="C1603" s="45" t="s">
        <v>4459</v>
      </c>
      <c r="D1603" s="36" t="s">
        <v>2707</v>
      </c>
      <c r="E1603" s="36" t="str">
        <f t="shared" si="75"/>
        <v>2008_SD</v>
      </c>
      <c r="F1603" s="45">
        <v>2008</v>
      </c>
      <c r="G1603" s="45">
        <f>_xlfn.XLOOKUP(I1603,Main_OG!$B$1:$B$766,Main_OG!$O$1:$O$766,"")</f>
        <v>0</v>
      </c>
      <c r="H1603" s="45">
        <f>_xlfn.XLOOKUP(E1603,Main_OG!$D$1:$D$766,Main_OG!$J$1:$J$766,"")</f>
        <v>0</v>
      </c>
      <c r="I1603" s="45" t="s">
        <v>847</v>
      </c>
      <c r="J1603" s="45" t="str">
        <f t="shared" si="76"/>
        <v>Montana-Dakota Utilities Co_SD</v>
      </c>
      <c r="K1603" s="45" t="str">
        <f t="shared" si="77"/>
        <v>Montana-Dakota Utilities Co_SD</v>
      </c>
      <c r="L1603" s="45" t="s">
        <v>2710</v>
      </c>
      <c r="M1603" s="45">
        <v>0</v>
      </c>
      <c r="N1603" s="45">
        <v>1959</v>
      </c>
      <c r="O1603" s="45">
        <v>25</v>
      </c>
      <c r="P1603" s="45">
        <v>6612</v>
      </c>
      <c r="Q1603" s="45">
        <v>0</v>
      </c>
      <c r="R1603" s="45">
        <v>64576</v>
      </c>
      <c r="S1603" s="45">
        <v>8986</v>
      </c>
      <c r="T1603" s="45">
        <v>67467</v>
      </c>
      <c r="U1603" s="45">
        <v>0</v>
      </c>
      <c r="V1603" s="45">
        <v>8.3699999999999992</v>
      </c>
      <c r="W1603" s="45">
        <v>6.77</v>
      </c>
      <c r="X1603" s="45">
        <v>9.58</v>
      </c>
      <c r="Y1603" s="46">
        <v>43278.5</v>
      </c>
      <c r="Z1603" s="46">
        <v>54157.427382984366</v>
      </c>
      <c r="AA1603" s="47">
        <f>_xlfn.XLOOKUP($E1603,Main_OG!$D$1:$D$766,Main_OG!AJ$1:AJ$766,"")</f>
        <v>4718714</v>
      </c>
      <c r="AB1603" s="47">
        <f>_xlfn.XLOOKUP($E1603,Main_OG!$D$1:$D$766,Main_OG!AK$1:AK$766,"")</f>
        <v>100410</v>
      </c>
      <c r="AC1603" s="47">
        <f>_xlfn.XLOOKUP($E1603,Main_OG!$D$1:$D$766,Main_OG!AL$1:AL$766,"")</f>
        <v>5264224</v>
      </c>
      <c r="AD1603" s="47">
        <f>_xlfn.XLOOKUP($E1603,Main_OG!$D$1:$D$766,Main_OG!AM$1:AM$766,"")</f>
        <v>0</v>
      </c>
    </row>
    <row r="1604" spans="1:30" x14ac:dyDescent="0.35">
      <c r="A1604" s="36" t="s">
        <v>2707</v>
      </c>
      <c r="B1604" s="45" t="s">
        <v>886</v>
      </c>
      <c r="C1604" s="45" t="s">
        <v>4459</v>
      </c>
      <c r="D1604" s="36" t="s">
        <v>2707</v>
      </c>
      <c r="E1604" s="36" t="str">
        <f t="shared" si="75"/>
        <v>2008_WY</v>
      </c>
      <c r="F1604" s="45">
        <v>2008</v>
      </c>
      <c r="G1604" s="45">
        <f>_xlfn.XLOOKUP(I1604,Main_OG!$B$1:$B$766,Main_OG!$O$1:$O$766,"")</f>
        <v>0</v>
      </c>
      <c r="H1604" s="45">
        <f>_xlfn.XLOOKUP(E1604,Main_OG!$D$1:$D$766,Main_OG!$J$1:$J$766,"")</f>
        <v>0</v>
      </c>
      <c r="I1604" s="45" t="s">
        <v>886</v>
      </c>
      <c r="J1604" s="45" t="str">
        <f t="shared" si="76"/>
        <v>Montana-Dakota Utilities Co_WY</v>
      </c>
      <c r="K1604" s="45" t="str">
        <f t="shared" si="77"/>
        <v>Montana-Dakota Utilities Co_WY</v>
      </c>
      <c r="L1604" s="45" t="s">
        <v>2711</v>
      </c>
      <c r="M1604" s="45">
        <v>0</v>
      </c>
      <c r="N1604" s="45">
        <v>2353</v>
      </c>
      <c r="O1604" s="45">
        <v>19</v>
      </c>
      <c r="P1604" s="45">
        <v>12333</v>
      </c>
      <c r="Q1604" s="45">
        <v>0</v>
      </c>
      <c r="R1604" s="45">
        <v>140737</v>
      </c>
      <c r="S1604" s="45">
        <v>5996</v>
      </c>
      <c r="T1604" s="45">
        <v>132416</v>
      </c>
      <c r="U1604" s="45">
        <v>0</v>
      </c>
      <c r="V1604" s="45">
        <v>5.78</v>
      </c>
      <c r="W1604" s="45">
        <v>6.09</v>
      </c>
      <c r="X1604" s="45">
        <v>7.48</v>
      </c>
      <c r="Y1604" s="46">
        <v>41641.199999999997</v>
      </c>
      <c r="Z1604" s="46">
        <v>76259.928247409087</v>
      </c>
      <c r="AA1604" s="47">
        <f>_xlfn.XLOOKUP($E1604,Main_OG!$D$1:$D$766,Main_OG!AJ$1:AJ$766,"")</f>
        <v>53856414</v>
      </c>
      <c r="AB1604" s="47">
        <f>_xlfn.XLOOKUP($E1604,Main_OG!$D$1:$D$766,Main_OG!AK$1:AK$766,"")</f>
        <v>159170</v>
      </c>
      <c r="AC1604" s="47">
        <f>_xlfn.XLOOKUP($E1604,Main_OG!$D$1:$D$766,Main_OG!AL$1:AL$766,"")</f>
        <v>6636358</v>
      </c>
      <c r="AD1604" s="47">
        <f>_xlfn.XLOOKUP($E1604,Main_OG!$D$1:$D$766,Main_OG!AM$1:AM$766,"")</f>
        <v>0</v>
      </c>
    </row>
    <row r="1605" spans="1:30" x14ac:dyDescent="0.35">
      <c r="A1605" s="36" t="s">
        <v>2707</v>
      </c>
      <c r="B1605" s="45" t="s">
        <v>858</v>
      </c>
      <c r="C1605" s="45" t="s">
        <v>4459</v>
      </c>
      <c r="D1605" s="36" t="s">
        <v>2707</v>
      </c>
      <c r="E1605" s="36" t="str">
        <f t="shared" si="75"/>
        <v>2009_MT</v>
      </c>
      <c r="F1605" s="45">
        <v>2009</v>
      </c>
      <c r="G1605" s="45">
        <f>_xlfn.XLOOKUP(I1605,Main_OG!$B$1:$B$766,Main_OG!$O$1:$O$766,"")</f>
        <v>0</v>
      </c>
      <c r="H1605" s="45">
        <f>_xlfn.XLOOKUP(E1605,Main_OG!$D$1:$D$766,Main_OG!$J$1:$J$766,"")</f>
        <v>0</v>
      </c>
      <c r="I1605" s="45" t="s">
        <v>858</v>
      </c>
      <c r="J1605" s="45" t="str">
        <f t="shared" si="76"/>
        <v>Montana-Dakota Utilities Co_MT</v>
      </c>
      <c r="K1605" s="45" t="str">
        <f t="shared" si="77"/>
        <v>Montana-Dakota Utilities Co_MT</v>
      </c>
      <c r="L1605" s="45" t="s">
        <v>2712</v>
      </c>
      <c r="M1605" s="45">
        <v>0</v>
      </c>
      <c r="N1605" s="45">
        <v>5157</v>
      </c>
      <c r="O1605" s="45">
        <v>131</v>
      </c>
      <c r="P1605" s="45">
        <v>18636</v>
      </c>
      <c r="Q1605" s="45">
        <v>0</v>
      </c>
      <c r="R1605" s="45">
        <v>228636</v>
      </c>
      <c r="S1605" s="45">
        <v>302398</v>
      </c>
      <c r="T1605" s="45">
        <v>165916</v>
      </c>
      <c r="U1605" s="45">
        <v>0</v>
      </c>
      <c r="V1605" s="45">
        <v>6.39</v>
      </c>
      <c r="W1605" s="45">
        <v>5.0999999999999996</v>
      </c>
      <c r="X1605" s="45">
        <v>7.84</v>
      </c>
      <c r="Y1605" s="46">
        <v>40938.400000000001</v>
      </c>
      <c r="Z1605" s="46">
        <v>41604.826104542561</v>
      </c>
      <c r="AA1605" s="47">
        <f>_xlfn.XLOOKUP($E1605,Main_OG!$D$1:$D$766,Main_OG!AJ$1:AJ$766,"")</f>
        <v>20302444</v>
      </c>
      <c r="AB1605" s="47">
        <f>_xlfn.XLOOKUP($E1605,Main_OG!$D$1:$D$766,Main_OG!AK$1:AK$766,"")</f>
        <v>1855238</v>
      </c>
      <c r="AC1605" s="47">
        <f>_xlfn.XLOOKUP($E1605,Main_OG!$D$1:$D$766,Main_OG!AL$1:AL$766,"")</f>
        <v>1543170</v>
      </c>
      <c r="AD1605" s="47">
        <f>_xlfn.XLOOKUP($E1605,Main_OG!$D$1:$D$766,Main_OG!AM$1:AM$766,"")</f>
        <v>0</v>
      </c>
    </row>
    <row r="1606" spans="1:30" x14ac:dyDescent="0.35">
      <c r="A1606" s="36" t="s">
        <v>2707</v>
      </c>
      <c r="B1606" s="45" t="s">
        <v>799</v>
      </c>
      <c r="C1606" s="45" t="s">
        <v>4459</v>
      </c>
      <c r="D1606" s="36" t="s">
        <v>2707</v>
      </c>
      <c r="E1606" s="36" t="str">
        <f t="shared" si="75"/>
        <v>2009_ND</v>
      </c>
      <c r="F1606" s="45">
        <v>2009</v>
      </c>
      <c r="G1606" s="45">
        <f>_xlfn.XLOOKUP(I1606,Main_OG!$B$1:$B$766,Main_OG!$O$1:$O$766,"")</f>
        <v>0</v>
      </c>
      <c r="H1606" s="45">
        <f>_xlfn.XLOOKUP(E1606,Main_OG!$D$1:$D$766,Main_OG!$J$1:$J$766,"")</f>
        <v>0</v>
      </c>
      <c r="I1606" s="45" t="s">
        <v>799</v>
      </c>
      <c r="J1606" s="45" t="str">
        <f t="shared" si="76"/>
        <v>Montana-Dakota Utilities Co_ND</v>
      </c>
      <c r="K1606" s="45" t="str">
        <f t="shared" si="77"/>
        <v>Montana-Dakota Utilities Co_ND</v>
      </c>
      <c r="L1606" s="45" t="s">
        <v>2713</v>
      </c>
      <c r="M1606" s="45">
        <v>0</v>
      </c>
      <c r="N1606" s="45">
        <v>11923</v>
      </c>
      <c r="O1606" s="45">
        <v>150</v>
      </c>
      <c r="P1606" s="45">
        <v>62630</v>
      </c>
      <c r="Q1606" s="45">
        <v>0</v>
      </c>
      <c r="R1606" s="45">
        <v>812342</v>
      </c>
      <c r="S1606" s="45">
        <v>129202</v>
      </c>
      <c r="T1606" s="45">
        <v>602552</v>
      </c>
      <c r="U1606" s="45">
        <v>0</v>
      </c>
      <c r="V1606" s="45">
        <v>6.73</v>
      </c>
      <c r="W1606" s="45">
        <v>5.59</v>
      </c>
      <c r="X1606" s="45">
        <v>7.23</v>
      </c>
      <c r="Y1606" s="46">
        <v>35971.300000000003</v>
      </c>
      <c r="Z1606" s="46">
        <v>54094.783508379347</v>
      </c>
      <c r="AA1606" s="47">
        <f>_xlfn.XLOOKUP($E1606,Main_OG!$D$1:$D$766,Main_OG!AJ$1:AJ$766,"")</f>
        <v>49382118</v>
      </c>
      <c r="AB1606" s="47">
        <f>_xlfn.XLOOKUP($E1606,Main_OG!$D$1:$D$766,Main_OG!AK$1:AK$766,"")</f>
        <v>166404</v>
      </c>
      <c r="AC1606" s="47">
        <f>_xlfn.XLOOKUP($E1606,Main_OG!$D$1:$D$766,Main_OG!AL$1:AL$766,"")</f>
        <v>149378</v>
      </c>
      <c r="AD1606" s="47">
        <f>_xlfn.XLOOKUP($E1606,Main_OG!$D$1:$D$766,Main_OG!AM$1:AM$766,"")</f>
        <v>0</v>
      </c>
    </row>
    <row r="1607" spans="1:30" x14ac:dyDescent="0.35">
      <c r="A1607" s="36" t="s">
        <v>2707</v>
      </c>
      <c r="B1607" s="45" t="s">
        <v>847</v>
      </c>
      <c r="C1607" s="45" t="s">
        <v>4459</v>
      </c>
      <c r="D1607" s="36" t="s">
        <v>2707</v>
      </c>
      <c r="E1607" s="36" t="str">
        <f t="shared" si="75"/>
        <v>2009_SD</v>
      </c>
      <c r="F1607" s="45">
        <v>2009</v>
      </c>
      <c r="G1607" s="45">
        <f>_xlfn.XLOOKUP(I1607,Main_OG!$B$1:$B$766,Main_OG!$O$1:$O$766,"")</f>
        <v>0</v>
      </c>
      <c r="H1607" s="45">
        <f>_xlfn.XLOOKUP(E1607,Main_OG!$D$1:$D$766,Main_OG!$J$1:$J$766,"")</f>
        <v>0</v>
      </c>
      <c r="I1607" s="45" t="s">
        <v>847</v>
      </c>
      <c r="J1607" s="45" t="str">
        <f t="shared" si="76"/>
        <v>Montana-Dakota Utilities Co_SD</v>
      </c>
      <c r="K1607" s="45" t="str">
        <f t="shared" si="77"/>
        <v>Montana-Dakota Utilities Co_SD</v>
      </c>
      <c r="L1607" s="45" t="s">
        <v>2714</v>
      </c>
      <c r="M1607" s="45">
        <v>0</v>
      </c>
      <c r="N1607" s="45">
        <v>1975</v>
      </c>
      <c r="O1607" s="45">
        <v>24</v>
      </c>
      <c r="P1607" s="45">
        <v>6619</v>
      </c>
      <c r="Q1607" s="45">
        <v>0</v>
      </c>
      <c r="R1607" s="45">
        <v>67141</v>
      </c>
      <c r="S1607" s="45">
        <v>8612</v>
      </c>
      <c r="T1607" s="45">
        <v>68537</v>
      </c>
      <c r="U1607" s="45">
        <v>0</v>
      </c>
      <c r="V1607" s="45">
        <v>8.02</v>
      </c>
      <c r="W1607" s="45">
        <v>6.48</v>
      </c>
      <c r="X1607" s="45">
        <v>9.18</v>
      </c>
      <c r="Y1607" s="46">
        <v>44255.8</v>
      </c>
      <c r="Z1607" s="46">
        <v>54835.348242463144</v>
      </c>
      <c r="AA1607" s="47">
        <f>_xlfn.XLOOKUP($E1607,Main_OG!$D$1:$D$766,Main_OG!AJ$1:AJ$766,"")</f>
        <v>4213274</v>
      </c>
      <c r="AB1607" s="47">
        <f>_xlfn.XLOOKUP($E1607,Main_OG!$D$1:$D$766,Main_OG!AK$1:AK$766,"")</f>
        <v>47426</v>
      </c>
      <c r="AC1607" s="47">
        <f>_xlfn.XLOOKUP($E1607,Main_OG!$D$1:$D$766,Main_OG!AL$1:AL$766,"")</f>
        <v>1835434</v>
      </c>
      <c r="AD1607" s="47">
        <f>_xlfn.XLOOKUP($E1607,Main_OG!$D$1:$D$766,Main_OG!AM$1:AM$766,"")</f>
        <v>0</v>
      </c>
    </row>
    <row r="1608" spans="1:30" x14ac:dyDescent="0.35">
      <c r="A1608" s="36" t="s">
        <v>2707</v>
      </c>
      <c r="B1608" s="45" t="s">
        <v>886</v>
      </c>
      <c r="C1608" s="45" t="s">
        <v>4459</v>
      </c>
      <c r="D1608" s="36" t="s">
        <v>2707</v>
      </c>
      <c r="E1608" s="36" t="str">
        <f t="shared" si="75"/>
        <v>2009_WY</v>
      </c>
      <c r="F1608" s="45">
        <v>2009</v>
      </c>
      <c r="G1608" s="45">
        <f>_xlfn.XLOOKUP(I1608,Main_OG!$B$1:$B$766,Main_OG!$O$1:$O$766,"")</f>
        <v>0</v>
      </c>
      <c r="H1608" s="45">
        <f>_xlfn.XLOOKUP(E1608,Main_OG!$D$1:$D$766,Main_OG!$J$1:$J$766,"")</f>
        <v>0</v>
      </c>
      <c r="I1608" s="45" t="s">
        <v>886</v>
      </c>
      <c r="J1608" s="45" t="str">
        <f t="shared" si="76"/>
        <v>Montana-Dakota Utilities Co_WY</v>
      </c>
      <c r="K1608" s="45" t="str">
        <f t="shared" si="77"/>
        <v>Montana-Dakota Utilities Co_WY</v>
      </c>
      <c r="L1608" s="45" t="s">
        <v>2715</v>
      </c>
      <c r="M1608" s="45">
        <v>0</v>
      </c>
      <c r="N1608" s="45">
        <v>2422</v>
      </c>
      <c r="O1608" s="45">
        <v>20</v>
      </c>
      <c r="P1608" s="45">
        <v>12447</v>
      </c>
      <c r="Q1608" s="45">
        <v>0</v>
      </c>
      <c r="R1608" s="45">
        <v>139705</v>
      </c>
      <c r="S1608" s="45">
        <v>2910</v>
      </c>
      <c r="T1608" s="45">
        <v>135609</v>
      </c>
      <c r="U1608" s="45">
        <v>0</v>
      </c>
      <c r="V1608" s="45">
        <v>6.31</v>
      </c>
      <c r="W1608" s="45">
        <v>6.56</v>
      </c>
      <c r="X1608" s="45">
        <v>8.58</v>
      </c>
      <c r="Y1608" s="46">
        <v>40599.599999999999</v>
      </c>
      <c r="Z1608" s="46">
        <v>72518.580836686902</v>
      </c>
      <c r="AA1608" s="47">
        <f>_xlfn.XLOOKUP($E1608,Main_OG!$D$1:$D$766,Main_OG!AJ$1:AJ$766,"")</f>
        <v>51084784</v>
      </c>
      <c r="AB1608" s="47">
        <f>_xlfn.XLOOKUP($E1608,Main_OG!$D$1:$D$766,Main_OG!AK$1:AK$766,"")</f>
        <v>182864</v>
      </c>
      <c r="AC1608" s="47">
        <f>_xlfn.XLOOKUP($E1608,Main_OG!$D$1:$D$766,Main_OG!AL$1:AL$766,"")</f>
        <v>6517656</v>
      </c>
      <c r="AD1608" s="47">
        <f>_xlfn.XLOOKUP($E1608,Main_OG!$D$1:$D$766,Main_OG!AM$1:AM$766,"")</f>
        <v>0</v>
      </c>
    </row>
    <row r="1609" spans="1:30" x14ac:dyDescent="0.35">
      <c r="A1609" s="36" t="s">
        <v>2707</v>
      </c>
      <c r="B1609" s="45" t="s">
        <v>858</v>
      </c>
      <c r="C1609" s="45" t="s">
        <v>4459</v>
      </c>
      <c r="D1609" s="36" t="s">
        <v>2707</v>
      </c>
      <c r="E1609" s="36" t="str">
        <f t="shared" si="75"/>
        <v>2010_MT</v>
      </c>
      <c r="F1609" s="45">
        <v>2010</v>
      </c>
      <c r="G1609" s="45">
        <f>_xlfn.XLOOKUP(I1609,Main_OG!$B$1:$B$766,Main_OG!$O$1:$O$766,"")</f>
        <v>0</v>
      </c>
      <c r="H1609" s="45">
        <f>_xlfn.XLOOKUP(E1609,Main_OG!$D$1:$D$766,Main_OG!$J$1:$J$766,"")</f>
        <v>0</v>
      </c>
      <c r="I1609" s="45" t="s">
        <v>858</v>
      </c>
      <c r="J1609" s="45" t="str">
        <f t="shared" si="76"/>
        <v>Montana-Dakota Utilities Co_MT</v>
      </c>
      <c r="K1609" s="45" t="str">
        <f t="shared" si="77"/>
        <v>Montana-Dakota Utilities Co_MT</v>
      </c>
      <c r="L1609" s="45" t="s">
        <v>2716</v>
      </c>
      <c r="M1609" s="45">
        <v>0</v>
      </c>
      <c r="N1609" s="45">
        <v>5228</v>
      </c>
      <c r="O1609" s="45">
        <v>133</v>
      </c>
      <c r="P1609" s="45">
        <v>18716</v>
      </c>
      <c r="Q1609" s="45">
        <v>0</v>
      </c>
      <c r="R1609" s="45">
        <v>234677</v>
      </c>
      <c r="S1609" s="45">
        <v>308941</v>
      </c>
      <c r="T1609" s="45">
        <v>175380</v>
      </c>
      <c r="U1609" s="45">
        <v>0</v>
      </c>
      <c r="V1609" s="45">
        <v>6.54</v>
      </c>
      <c r="W1609" s="45">
        <v>4.62</v>
      </c>
      <c r="X1609" s="45">
        <v>7.97</v>
      </c>
      <c r="Y1609" s="46">
        <v>42469.8</v>
      </c>
      <c r="Z1609" s="46">
        <v>42867.178746984544</v>
      </c>
      <c r="AA1609" s="47">
        <f>_xlfn.XLOOKUP($E1609,Main_OG!$D$1:$D$766,Main_OG!AJ$1:AJ$766,"")</f>
        <v>24010412</v>
      </c>
      <c r="AB1609" s="47">
        <f>_xlfn.XLOOKUP($E1609,Main_OG!$D$1:$D$766,Main_OG!AK$1:AK$766,"")</f>
        <v>1555752</v>
      </c>
      <c r="AC1609" s="47">
        <f>_xlfn.XLOOKUP($E1609,Main_OG!$D$1:$D$766,Main_OG!AL$1:AL$766,"")</f>
        <v>1453602</v>
      </c>
      <c r="AD1609" s="47">
        <f>_xlfn.XLOOKUP($E1609,Main_OG!$D$1:$D$766,Main_OG!AM$1:AM$766,"")</f>
        <v>0</v>
      </c>
    </row>
    <row r="1610" spans="1:30" x14ac:dyDescent="0.35">
      <c r="A1610" s="36" t="s">
        <v>2707</v>
      </c>
      <c r="B1610" s="45" t="s">
        <v>799</v>
      </c>
      <c r="C1610" s="45" t="s">
        <v>4459</v>
      </c>
      <c r="D1610" s="36" t="s">
        <v>2707</v>
      </c>
      <c r="E1610" s="36" t="str">
        <f t="shared" si="75"/>
        <v>2010_ND</v>
      </c>
      <c r="F1610" s="45">
        <v>2010</v>
      </c>
      <c r="G1610" s="45">
        <f>_xlfn.XLOOKUP(I1610,Main_OG!$B$1:$B$766,Main_OG!$O$1:$O$766,"")</f>
        <v>0</v>
      </c>
      <c r="H1610" s="45">
        <f>_xlfn.XLOOKUP(E1610,Main_OG!$D$1:$D$766,Main_OG!$J$1:$J$766,"")</f>
        <v>0</v>
      </c>
      <c r="I1610" s="45" t="s">
        <v>799</v>
      </c>
      <c r="J1610" s="45" t="str">
        <f t="shared" si="76"/>
        <v>Montana-Dakota Utilities Co_ND</v>
      </c>
      <c r="K1610" s="45" t="str">
        <f t="shared" si="77"/>
        <v>Montana-Dakota Utilities Co_ND</v>
      </c>
      <c r="L1610" s="45" t="s">
        <v>2717</v>
      </c>
      <c r="M1610" s="45">
        <v>0</v>
      </c>
      <c r="N1610" s="45">
        <v>12099</v>
      </c>
      <c r="O1610" s="45">
        <v>149</v>
      </c>
      <c r="P1610" s="45">
        <v>63621</v>
      </c>
      <c r="Q1610" s="45">
        <v>0</v>
      </c>
      <c r="R1610" s="45">
        <v>870490</v>
      </c>
      <c r="S1610" s="45">
        <v>124038</v>
      </c>
      <c r="T1610" s="45">
        <v>646566</v>
      </c>
      <c r="U1610" s="45">
        <v>0</v>
      </c>
      <c r="V1610" s="45">
        <v>7.2</v>
      </c>
      <c r="W1610" s="45">
        <v>5.94</v>
      </c>
      <c r="X1610" s="45">
        <v>7.71</v>
      </c>
      <c r="Y1610" s="46">
        <v>38697.4</v>
      </c>
      <c r="Z1610" s="46">
        <v>57350.552499288628</v>
      </c>
      <c r="AA1610" s="47">
        <f>_xlfn.XLOOKUP($E1610,Main_OG!$D$1:$D$766,Main_OG!AJ$1:AJ$766,"")</f>
        <v>46404648</v>
      </c>
      <c r="AB1610" s="47">
        <f>_xlfn.XLOOKUP($E1610,Main_OG!$D$1:$D$766,Main_OG!AK$1:AK$766,"")</f>
        <v>141892</v>
      </c>
      <c r="AC1610" s="47">
        <f>_xlfn.XLOOKUP($E1610,Main_OG!$D$1:$D$766,Main_OG!AL$1:AL$766,"")</f>
        <v>149684</v>
      </c>
      <c r="AD1610" s="47">
        <f>_xlfn.XLOOKUP($E1610,Main_OG!$D$1:$D$766,Main_OG!AM$1:AM$766,"")</f>
        <v>0</v>
      </c>
    </row>
    <row r="1611" spans="1:30" x14ac:dyDescent="0.35">
      <c r="A1611" s="36" t="s">
        <v>2707</v>
      </c>
      <c r="B1611" s="45" t="s">
        <v>847</v>
      </c>
      <c r="C1611" s="45" t="s">
        <v>4459</v>
      </c>
      <c r="D1611" s="36" t="s">
        <v>2707</v>
      </c>
      <c r="E1611" s="36" t="str">
        <f t="shared" si="75"/>
        <v>2010_SD</v>
      </c>
      <c r="F1611" s="45">
        <v>2010</v>
      </c>
      <c r="G1611" s="45">
        <f>_xlfn.XLOOKUP(I1611,Main_OG!$B$1:$B$766,Main_OG!$O$1:$O$766,"")</f>
        <v>0</v>
      </c>
      <c r="H1611" s="45">
        <f>_xlfn.XLOOKUP(E1611,Main_OG!$D$1:$D$766,Main_OG!$J$1:$J$766,"")</f>
        <v>0</v>
      </c>
      <c r="I1611" s="45" t="s">
        <v>847</v>
      </c>
      <c r="J1611" s="45" t="str">
        <f t="shared" si="76"/>
        <v>Montana-Dakota Utilities Co_SD</v>
      </c>
      <c r="K1611" s="45" t="str">
        <f t="shared" si="77"/>
        <v>Montana-Dakota Utilities Co_SD</v>
      </c>
      <c r="L1611" s="45" t="s">
        <v>2718</v>
      </c>
      <c r="M1611" s="45">
        <v>0</v>
      </c>
      <c r="N1611" s="45">
        <v>1988</v>
      </c>
      <c r="O1611" s="45">
        <v>26</v>
      </c>
      <c r="P1611" s="45">
        <v>6608</v>
      </c>
      <c r="Q1611" s="45">
        <v>0</v>
      </c>
      <c r="R1611" s="45">
        <v>69123</v>
      </c>
      <c r="S1611" s="45">
        <v>7694</v>
      </c>
      <c r="T1611" s="45">
        <v>72205</v>
      </c>
      <c r="U1611" s="45">
        <v>0</v>
      </c>
      <c r="V1611" s="45">
        <v>8.16</v>
      </c>
      <c r="W1611" s="45">
        <v>6.76</v>
      </c>
      <c r="X1611" s="45">
        <v>9.23</v>
      </c>
      <c r="Y1611" s="46">
        <v>44810.7</v>
      </c>
      <c r="Z1611" s="46">
        <v>54902.088109062439</v>
      </c>
      <c r="AA1611" s="47">
        <f>_xlfn.XLOOKUP($E1611,Main_OG!$D$1:$D$766,Main_OG!AJ$1:AJ$766,"")</f>
        <v>4327706</v>
      </c>
      <c r="AB1611" s="47">
        <f>_xlfn.XLOOKUP($E1611,Main_OG!$D$1:$D$766,Main_OG!AK$1:AK$766,"")</f>
        <v>36138</v>
      </c>
      <c r="AC1611" s="47">
        <f>_xlfn.XLOOKUP($E1611,Main_OG!$D$1:$D$766,Main_OG!AL$1:AL$766,"")</f>
        <v>3199442</v>
      </c>
      <c r="AD1611" s="47">
        <f>_xlfn.XLOOKUP($E1611,Main_OG!$D$1:$D$766,Main_OG!AM$1:AM$766,"")</f>
        <v>0</v>
      </c>
    </row>
    <row r="1612" spans="1:30" x14ac:dyDescent="0.35">
      <c r="A1612" s="36" t="s">
        <v>2707</v>
      </c>
      <c r="B1612" s="45" t="s">
        <v>886</v>
      </c>
      <c r="C1612" s="45" t="s">
        <v>4459</v>
      </c>
      <c r="D1612" s="36" t="s">
        <v>2707</v>
      </c>
      <c r="E1612" s="36" t="str">
        <f t="shared" si="75"/>
        <v>2010_WY</v>
      </c>
      <c r="F1612" s="45">
        <v>2010</v>
      </c>
      <c r="G1612" s="45">
        <f>_xlfn.XLOOKUP(I1612,Main_OG!$B$1:$B$766,Main_OG!$O$1:$O$766,"")</f>
        <v>0</v>
      </c>
      <c r="H1612" s="45">
        <f>_xlfn.XLOOKUP(E1612,Main_OG!$D$1:$D$766,Main_OG!$J$1:$J$766,"")</f>
        <v>0</v>
      </c>
      <c r="I1612" s="45" t="s">
        <v>886</v>
      </c>
      <c r="J1612" s="45" t="str">
        <f t="shared" si="76"/>
        <v>Montana-Dakota Utilities Co_WY</v>
      </c>
      <c r="K1612" s="45" t="str">
        <f t="shared" si="77"/>
        <v>Montana-Dakota Utilities Co_WY</v>
      </c>
      <c r="L1612" s="45" t="s">
        <v>2719</v>
      </c>
      <c r="M1612" s="45">
        <v>0</v>
      </c>
      <c r="N1612" s="45">
        <v>2459</v>
      </c>
      <c r="O1612" s="45">
        <v>21</v>
      </c>
      <c r="P1612" s="45">
        <v>12521</v>
      </c>
      <c r="Q1612" s="45">
        <v>0</v>
      </c>
      <c r="R1612" s="45">
        <v>139703</v>
      </c>
      <c r="S1612" s="45">
        <v>3402</v>
      </c>
      <c r="T1612" s="45">
        <v>133491</v>
      </c>
      <c r="U1612" s="45">
        <v>0</v>
      </c>
      <c r="V1612" s="45">
        <v>6.3</v>
      </c>
      <c r="W1612" s="45">
        <v>7.11</v>
      </c>
      <c r="X1612" s="45">
        <v>8.9</v>
      </c>
      <c r="Y1612" s="46">
        <v>39135.800000000003</v>
      </c>
      <c r="Z1612" s="46">
        <v>69324.448081681956</v>
      </c>
      <c r="AA1612" s="47">
        <f>_xlfn.XLOOKUP($E1612,Main_OG!$D$1:$D$766,Main_OG!AJ$1:AJ$766,"")</f>
        <v>52290970</v>
      </c>
      <c r="AB1612" s="47">
        <f>_xlfn.XLOOKUP($E1612,Main_OG!$D$1:$D$766,Main_OG!AK$1:AK$766,"")</f>
        <v>208282</v>
      </c>
      <c r="AC1612" s="47">
        <f>_xlfn.XLOOKUP($E1612,Main_OG!$D$1:$D$766,Main_OG!AL$1:AL$766,"")</f>
        <v>5669332</v>
      </c>
      <c r="AD1612" s="47">
        <f>_xlfn.XLOOKUP($E1612,Main_OG!$D$1:$D$766,Main_OG!AM$1:AM$766,"")</f>
        <v>0</v>
      </c>
    </row>
    <row r="1613" spans="1:30" x14ac:dyDescent="0.35">
      <c r="A1613" s="36" t="s">
        <v>2707</v>
      </c>
      <c r="B1613" s="45" t="s">
        <v>858</v>
      </c>
      <c r="C1613" s="45" t="s">
        <v>4459</v>
      </c>
      <c r="D1613" s="36" t="s">
        <v>2707</v>
      </c>
      <c r="E1613" s="36" t="str">
        <f t="shared" si="75"/>
        <v>2011_MT</v>
      </c>
      <c r="F1613" s="45">
        <v>2011</v>
      </c>
      <c r="G1613" s="45">
        <f>_xlfn.XLOOKUP(I1613,Main_OG!$B$1:$B$766,Main_OG!$O$1:$O$766,"")</f>
        <v>0</v>
      </c>
      <c r="H1613" s="45">
        <f>_xlfn.XLOOKUP(E1613,Main_OG!$D$1:$D$766,Main_OG!$J$1:$J$766,"")</f>
        <v>0</v>
      </c>
      <c r="I1613" s="45" t="s">
        <v>858</v>
      </c>
      <c r="J1613" s="45" t="str">
        <f t="shared" si="76"/>
        <v>Montana-Dakota Utilities Co_MT</v>
      </c>
      <c r="K1613" s="45" t="str">
        <f t="shared" si="77"/>
        <v>Montana-Dakota Utilities Co_MT</v>
      </c>
      <c r="L1613" s="45" t="s">
        <v>2720</v>
      </c>
      <c r="M1613" s="45">
        <v>0</v>
      </c>
      <c r="N1613" s="45">
        <v>5315</v>
      </c>
      <c r="O1613" s="45">
        <v>147</v>
      </c>
      <c r="P1613" s="45">
        <v>18879</v>
      </c>
      <c r="Q1613" s="45">
        <v>0</v>
      </c>
      <c r="R1613" s="45">
        <v>242111</v>
      </c>
      <c r="S1613" s="45">
        <v>318468</v>
      </c>
      <c r="T1613" s="45">
        <v>183414</v>
      </c>
      <c r="U1613" s="45">
        <v>0</v>
      </c>
      <c r="V1613" s="45">
        <v>6.91</v>
      </c>
      <c r="W1613" s="45">
        <v>5.17</v>
      </c>
      <c r="X1613" s="45">
        <v>8.31</v>
      </c>
      <c r="Y1613" s="46">
        <v>43532.2</v>
      </c>
      <c r="Z1613" s="46">
        <v>43640.515760116607</v>
      </c>
      <c r="AA1613" s="47">
        <f>_xlfn.XLOOKUP($E1613,Main_OG!$D$1:$D$766,Main_OG!AJ$1:AJ$766,"")</f>
        <v>19544322</v>
      </c>
      <c r="AB1613" s="47">
        <f>_xlfn.XLOOKUP($E1613,Main_OG!$D$1:$D$766,Main_OG!AK$1:AK$766,"")</f>
        <v>1756066</v>
      </c>
      <c r="AC1613" s="47">
        <f>_xlfn.XLOOKUP($E1613,Main_OG!$D$1:$D$766,Main_OG!AL$1:AL$766,"")</f>
        <v>9361544</v>
      </c>
      <c r="AD1613" s="47">
        <f>_xlfn.XLOOKUP($E1613,Main_OG!$D$1:$D$766,Main_OG!AM$1:AM$766,"")</f>
        <v>0</v>
      </c>
    </row>
    <row r="1614" spans="1:30" x14ac:dyDescent="0.35">
      <c r="A1614" s="36" t="s">
        <v>2707</v>
      </c>
      <c r="B1614" s="45" t="s">
        <v>799</v>
      </c>
      <c r="C1614" s="45" t="s">
        <v>4459</v>
      </c>
      <c r="D1614" s="36" t="s">
        <v>2707</v>
      </c>
      <c r="E1614" s="36" t="str">
        <f t="shared" si="75"/>
        <v>2011_ND</v>
      </c>
      <c r="F1614" s="45">
        <v>2011</v>
      </c>
      <c r="G1614" s="45">
        <f>_xlfn.XLOOKUP(I1614,Main_OG!$B$1:$B$766,Main_OG!$O$1:$O$766,"")</f>
        <v>0</v>
      </c>
      <c r="H1614" s="45">
        <f>_xlfn.XLOOKUP(E1614,Main_OG!$D$1:$D$766,Main_OG!$J$1:$J$766,"")</f>
        <v>0</v>
      </c>
      <c r="I1614" s="45" t="s">
        <v>799</v>
      </c>
      <c r="J1614" s="45" t="str">
        <f t="shared" si="76"/>
        <v>Montana-Dakota Utilities Co_ND</v>
      </c>
      <c r="K1614" s="45" t="str">
        <f t="shared" si="77"/>
        <v>Montana-Dakota Utilities Co_ND</v>
      </c>
      <c r="L1614" s="45" t="s">
        <v>2721</v>
      </c>
      <c r="M1614" s="45">
        <v>0</v>
      </c>
      <c r="N1614" s="45">
        <v>12404</v>
      </c>
      <c r="O1614" s="45">
        <v>134</v>
      </c>
      <c r="P1614" s="45">
        <v>65176</v>
      </c>
      <c r="Q1614" s="45">
        <v>0</v>
      </c>
      <c r="R1614" s="45">
        <v>893559</v>
      </c>
      <c r="S1614" s="45">
        <v>129925</v>
      </c>
      <c r="T1614" s="45">
        <v>680671</v>
      </c>
      <c r="U1614" s="45">
        <v>0</v>
      </c>
      <c r="V1614" s="45">
        <v>7.46</v>
      </c>
      <c r="W1614" s="45">
        <v>6.04</v>
      </c>
      <c r="X1614" s="45">
        <v>7.98</v>
      </c>
      <c r="Y1614" s="46">
        <v>43300.4</v>
      </c>
      <c r="Z1614" s="46">
        <v>63163.76038253837</v>
      </c>
      <c r="AA1614" s="47">
        <f>_xlfn.XLOOKUP($E1614,Main_OG!$D$1:$D$766,Main_OG!AJ$1:AJ$766,"")</f>
        <v>44259536</v>
      </c>
      <c r="AB1614" s="47">
        <f>_xlfn.XLOOKUP($E1614,Main_OG!$D$1:$D$766,Main_OG!AK$1:AK$766,"")</f>
        <v>165052</v>
      </c>
      <c r="AC1614" s="47">
        <f>_xlfn.XLOOKUP($E1614,Main_OG!$D$1:$D$766,Main_OG!AL$1:AL$766,"")</f>
        <v>177092</v>
      </c>
      <c r="AD1614" s="47">
        <f>_xlfn.XLOOKUP($E1614,Main_OG!$D$1:$D$766,Main_OG!AM$1:AM$766,"")</f>
        <v>0</v>
      </c>
    </row>
    <row r="1615" spans="1:30" x14ac:dyDescent="0.35">
      <c r="A1615" s="36" t="s">
        <v>2707</v>
      </c>
      <c r="B1615" s="45" t="s">
        <v>847</v>
      </c>
      <c r="C1615" s="45" t="s">
        <v>4459</v>
      </c>
      <c r="D1615" s="36" t="s">
        <v>2707</v>
      </c>
      <c r="E1615" s="36" t="str">
        <f t="shared" si="75"/>
        <v>2011_SD</v>
      </c>
      <c r="F1615" s="45">
        <v>2011</v>
      </c>
      <c r="G1615" s="45">
        <f>_xlfn.XLOOKUP(I1615,Main_OG!$B$1:$B$766,Main_OG!$O$1:$O$766,"")</f>
        <v>0</v>
      </c>
      <c r="H1615" s="45">
        <f>_xlfn.XLOOKUP(E1615,Main_OG!$D$1:$D$766,Main_OG!$J$1:$J$766,"")</f>
        <v>0</v>
      </c>
      <c r="I1615" s="45" t="s">
        <v>847</v>
      </c>
      <c r="J1615" s="45" t="str">
        <f t="shared" si="76"/>
        <v>Montana-Dakota Utilities Co_SD</v>
      </c>
      <c r="K1615" s="45" t="str">
        <f t="shared" si="77"/>
        <v>Montana-Dakota Utilities Co_SD</v>
      </c>
      <c r="L1615" s="45" t="s">
        <v>2722</v>
      </c>
      <c r="M1615" s="45">
        <v>0</v>
      </c>
      <c r="N1615" s="45">
        <v>1998</v>
      </c>
      <c r="O1615" s="45">
        <v>7</v>
      </c>
      <c r="P1615" s="45">
        <v>6598</v>
      </c>
      <c r="Q1615" s="45">
        <v>0</v>
      </c>
      <c r="R1615" s="45">
        <v>67762</v>
      </c>
      <c r="S1615" s="45">
        <v>7618</v>
      </c>
      <c r="T1615" s="45">
        <v>73185</v>
      </c>
      <c r="U1615" s="45">
        <v>0</v>
      </c>
      <c r="V1615" s="45">
        <v>8.08</v>
      </c>
      <c r="W1615" s="45">
        <v>6.54</v>
      </c>
      <c r="X1615" s="45">
        <v>9.08</v>
      </c>
      <c r="Y1615" s="46">
        <v>47630.3</v>
      </c>
      <c r="Z1615" s="46">
        <v>57822.006943938621</v>
      </c>
      <c r="AA1615" s="47">
        <f>_xlfn.XLOOKUP($E1615,Main_OG!$D$1:$D$766,Main_OG!AJ$1:AJ$766,"")</f>
        <v>3535904</v>
      </c>
      <c r="AB1615" s="47">
        <f>_xlfn.XLOOKUP($E1615,Main_OG!$D$1:$D$766,Main_OG!AK$1:AK$766,"")</f>
        <v>41882</v>
      </c>
      <c r="AC1615" s="47">
        <f>_xlfn.XLOOKUP($E1615,Main_OG!$D$1:$D$766,Main_OG!AL$1:AL$766,"")</f>
        <v>3178016</v>
      </c>
      <c r="AD1615" s="47">
        <f>_xlfn.XLOOKUP($E1615,Main_OG!$D$1:$D$766,Main_OG!AM$1:AM$766,"")</f>
        <v>0</v>
      </c>
    </row>
    <row r="1616" spans="1:30" x14ac:dyDescent="0.35">
      <c r="A1616" s="36" t="s">
        <v>2707</v>
      </c>
      <c r="B1616" s="45" t="s">
        <v>886</v>
      </c>
      <c r="C1616" s="45" t="s">
        <v>4459</v>
      </c>
      <c r="D1616" s="36" t="s">
        <v>2707</v>
      </c>
      <c r="E1616" s="36" t="str">
        <f t="shared" si="75"/>
        <v>2011_WY</v>
      </c>
      <c r="F1616" s="45">
        <v>2011</v>
      </c>
      <c r="G1616" s="45">
        <f>_xlfn.XLOOKUP(I1616,Main_OG!$B$1:$B$766,Main_OG!$O$1:$O$766,"")</f>
        <v>0</v>
      </c>
      <c r="H1616" s="45">
        <f>_xlfn.XLOOKUP(E1616,Main_OG!$D$1:$D$766,Main_OG!$J$1:$J$766,"")</f>
        <v>0</v>
      </c>
      <c r="I1616" s="45" t="s">
        <v>886</v>
      </c>
      <c r="J1616" s="45" t="str">
        <f t="shared" si="76"/>
        <v>Montana-Dakota Utilities Co_WY</v>
      </c>
      <c r="K1616" s="45" t="str">
        <f t="shared" si="77"/>
        <v>Montana-Dakota Utilities Co_WY</v>
      </c>
      <c r="L1616" s="45" t="s">
        <v>2723</v>
      </c>
      <c r="M1616" s="45">
        <v>0</v>
      </c>
      <c r="N1616" s="45">
        <v>2482</v>
      </c>
      <c r="O1616" s="45">
        <v>24</v>
      </c>
      <c r="P1616" s="45">
        <v>12615</v>
      </c>
      <c r="Q1616" s="45">
        <v>0</v>
      </c>
      <c r="R1616" s="45">
        <v>140902</v>
      </c>
      <c r="S1616" s="45">
        <v>3423</v>
      </c>
      <c r="T1616" s="45">
        <v>137814</v>
      </c>
      <c r="U1616" s="45">
        <v>0</v>
      </c>
      <c r="V1616" s="45">
        <v>6.72</v>
      </c>
      <c r="W1616" s="45">
        <v>7.22</v>
      </c>
      <c r="X1616" s="45">
        <v>9.2899999999999991</v>
      </c>
      <c r="Y1616" s="46">
        <v>38929.800000000003</v>
      </c>
      <c r="Z1616" s="46">
        <v>68599.854447030884</v>
      </c>
      <c r="AA1616" s="47">
        <f>_xlfn.XLOOKUP($E1616,Main_OG!$D$1:$D$766,Main_OG!AJ$1:AJ$766,"")</f>
        <v>50626282</v>
      </c>
      <c r="AB1616" s="47">
        <f>_xlfn.XLOOKUP($E1616,Main_OG!$D$1:$D$766,Main_OG!AK$1:AK$766,"")</f>
        <v>214548</v>
      </c>
      <c r="AC1616" s="47">
        <f>_xlfn.XLOOKUP($E1616,Main_OG!$D$1:$D$766,Main_OG!AL$1:AL$766,"")</f>
        <v>5857650</v>
      </c>
      <c r="AD1616" s="47">
        <f>_xlfn.XLOOKUP($E1616,Main_OG!$D$1:$D$766,Main_OG!AM$1:AM$766,"")</f>
        <v>0</v>
      </c>
    </row>
    <row r="1617" spans="1:30" x14ac:dyDescent="0.35">
      <c r="A1617" s="36" t="s">
        <v>2707</v>
      </c>
      <c r="B1617" s="45" t="s">
        <v>858</v>
      </c>
      <c r="C1617" s="45" t="s">
        <v>4459</v>
      </c>
      <c r="D1617" s="36" t="s">
        <v>2707</v>
      </c>
      <c r="E1617" s="36" t="str">
        <f t="shared" si="75"/>
        <v>2012_MT</v>
      </c>
      <c r="F1617" s="45">
        <v>2012</v>
      </c>
      <c r="G1617" s="45">
        <f>_xlfn.XLOOKUP(I1617,Main_OG!$B$1:$B$766,Main_OG!$O$1:$O$766,"")</f>
        <v>0</v>
      </c>
      <c r="H1617" s="45">
        <f>_xlfn.XLOOKUP(E1617,Main_OG!$D$1:$D$766,Main_OG!$J$1:$J$766,"")</f>
        <v>0</v>
      </c>
      <c r="I1617" s="45" t="s">
        <v>858</v>
      </c>
      <c r="J1617" s="45" t="str">
        <f t="shared" si="76"/>
        <v>Montana-Dakota Utilities Co_MT</v>
      </c>
      <c r="K1617" s="45" t="str">
        <f t="shared" si="77"/>
        <v>Montana-Dakota Utilities Co_MT</v>
      </c>
      <c r="L1617" s="45" t="s">
        <v>2724</v>
      </c>
      <c r="M1617" s="45">
        <v>0</v>
      </c>
      <c r="N1617" s="45">
        <v>5478</v>
      </c>
      <c r="O1617" s="45">
        <v>143</v>
      </c>
      <c r="P1617" s="45">
        <v>19390</v>
      </c>
      <c r="Q1617" s="45">
        <v>0</v>
      </c>
      <c r="R1617" s="45">
        <v>251430</v>
      </c>
      <c r="S1617" s="45">
        <v>320527</v>
      </c>
      <c r="T1617" s="45">
        <v>190509</v>
      </c>
      <c r="U1617" s="45">
        <v>0</v>
      </c>
      <c r="V1617" s="45">
        <v>7.0373463999999997</v>
      </c>
      <c r="W1617" s="45">
        <v>5.3231085</v>
      </c>
      <c r="X1617" s="45">
        <v>8.4205995999999992</v>
      </c>
      <c r="Y1617" s="46">
        <v>44329.1</v>
      </c>
      <c r="Z1617" s="46">
        <v>44145.103209821464</v>
      </c>
      <c r="AA1617" s="47">
        <f>_xlfn.XLOOKUP($E1617,Main_OG!$D$1:$D$766,Main_OG!AJ$1:AJ$766,"")</f>
        <v>18128922</v>
      </c>
      <c r="AB1617" s="47">
        <f>_xlfn.XLOOKUP($E1617,Main_OG!$D$1:$D$766,Main_OG!AK$1:AK$766,"")</f>
        <v>1779144</v>
      </c>
      <c r="AC1617" s="47">
        <f>_xlfn.XLOOKUP($E1617,Main_OG!$D$1:$D$766,Main_OG!AL$1:AL$766,"")</f>
        <v>10739166</v>
      </c>
      <c r="AD1617" s="47">
        <f>_xlfn.XLOOKUP($E1617,Main_OG!$D$1:$D$766,Main_OG!AM$1:AM$766,"")</f>
        <v>0</v>
      </c>
    </row>
    <row r="1618" spans="1:30" x14ac:dyDescent="0.35">
      <c r="A1618" s="36" t="s">
        <v>2707</v>
      </c>
      <c r="B1618" s="45" t="s">
        <v>799</v>
      </c>
      <c r="C1618" s="45" t="s">
        <v>4459</v>
      </c>
      <c r="D1618" s="36" t="s">
        <v>2707</v>
      </c>
      <c r="E1618" s="36" t="str">
        <f t="shared" si="75"/>
        <v>2012_ND</v>
      </c>
      <c r="F1618" s="45">
        <v>2012</v>
      </c>
      <c r="G1618" s="45">
        <f>_xlfn.XLOOKUP(I1618,Main_OG!$B$1:$B$766,Main_OG!$O$1:$O$766,"")</f>
        <v>0</v>
      </c>
      <c r="H1618" s="45">
        <f>_xlfn.XLOOKUP(E1618,Main_OG!$D$1:$D$766,Main_OG!$J$1:$J$766,"")</f>
        <v>0</v>
      </c>
      <c r="I1618" s="45" t="s">
        <v>799</v>
      </c>
      <c r="J1618" s="45" t="str">
        <f t="shared" si="76"/>
        <v>Montana-Dakota Utilities Co_ND</v>
      </c>
      <c r="K1618" s="45" t="str">
        <f t="shared" si="77"/>
        <v>Montana-Dakota Utilities Co_ND</v>
      </c>
      <c r="L1618" s="45" t="s">
        <v>2725</v>
      </c>
      <c r="M1618" s="45">
        <v>0</v>
      </c>
      <c r="N1618" s="45">
        <v>13050</v>
      </c>
      <c r="O1618" s="45">
        <v>105</v>
      </c>
      <c r="P1618" s="45">
        <v>69594</v>
      </c>
      <c r="Q1618" s="45">
        <v>0</v>
      </c>
      <c r="R1618" s="45">
        <v>945910</v>
      </c>
      <c r="S1618" s="45">
        <v>145233</v>
      </c>
      <c r="T1618" s="45">
        <v>714138</v>
      </c>
      <c r="U1618" s="45">
        <v>0</v>
      </c>
      <c r="V1618" s="45">
        <v>7.7302280000000003</v>
      </c>
      <c r="W1618" s="45">
        <v>6.3105492999999999</v>
      </c>
      <c r="X1618" s="45">
        <v>8.2769717000000007</v>
      </c>
      <c r="Y1618" s="46">
        <v>53326.8</v>
      </c>
      <c r="Z1618" s="46">
        <v>75939.546613844243</v>
      </c>
      <c r="AA1618" s="47">
        <f>_xlfn.XLOOKUP($E1618,Main_OG!$D$1:$D$766,Main_OG!AJ$1:AJ$766,"")</f>
        <v>45724882</v>
      </c>
      <c r="AB1618" s="47">
        <f>_xlfn.XLOOKUP($E1618,Main_OG!$D$1:$D$766,Main_OG!AK$1:AK$766,"")</f>
        <v>131256</v>
      </c>
      <c r="AC1618" s="47">
        <f>_xlfn.XLOOKUP($E1618,Main_OG!$D$1:$D$766,Main_OG!AL$1:AL$766,"")</f>
        <v>194204</v>
      </c>
      <c r="AD1618" s="47">
        <f>_xlfn.XLOOKUP($E1618,Main_OG!$D$1:$D$766,Main_OG!AM$1:AM$766,"")</f>
        <v>0</v>
      </c>
    </row>
    <row r="1619" spans="1:30" x14ac:dyDescent="0.35">
      <c r="A1619" s="36" t="s">
        <v>2707</v>
      </c>
      <c r="B1619" s="45" t="s">
        <v>847</v>
      </c>
      <c r="C1619" s="45" t="s">
        <v>4459</v>
      </c>
      <c r="D1619" s="36" t="s">
        <v>2707</v>
      </c>
      <c r="E1619" s="36" t="str">
        <f t="shared" si="75"/>
        <v>2012_SD</v>
      </c>
      <c r="F1619" s="45">
        <v>2012</v>
      </c>
      <c r="G1619" s="45">
        <f>_xlfn.XLOOKUP(I1619,Main_OG!$B$1:$B$766,Main_OG!$O$1:$O$766,"")</f>
        <v>0</v>
      </c>
      <c r="H1619" s="45">
        <f>_xlfn.XLOOKUP(E1619,Main_OG!$D$1:$D$766,Main_OG!$J$1:$J$766,"")</f>
        <v>0</v>
      </c>
      <c r="I1619" s="45" t="s">
        <v>847</v>
      </c>
      <c r="J1619" s="45" t="str">
        <f t="shared" si="76"/>
        <v>Montana-Dakota Utilities Co_SD</v>
      </c>
      <c r="K1619" s="45" t="str">
        <f t="shared" si="77"/>
        <v>Montana-Dakota Utilities Co_SD</v>
      </c>
      <c r="L1619" s="45" t="s">
        <v>2726</v>
      </c>
      <c r="M1619" s="45">
        <v>0</v>
      </c>
      <c r="N1619" s="45">
        <v>2022</v>
      </c>
      <c r="O1619" s="45">
        <v>8</v>
      </c>
      <c r="P1619" s="45">
        <v>6593</v>
      </c>
      <c r="Q1619" s="45">
        <v>0</v>
      </c>
      <c r="R1619" s="45">
        <v>67875</v>
      </c>
      <c r="S1619" s="45">
        <v>7527</v>
      </c>
      <c r="T1619" s="45">
        <v>70158</v>
      </c>
      <c r="U1619" s="45">
        <v>0</v>
      </c>
      <c r="V1619" s="45">
        <v>8.2799262999999996</v>
      </c>
      <c r="W1619" s="45">
        <v>6.4700411999999998</v>
      </c>
      <c r="X1619" s="45">
        <v>9.3218165000000006</v>
      </c>
      <c r="Y1619" s="46">
        <v>48653.9</v>
      </c>
      <c r="Z1619" s="46">
        <v>58347.874160979256</v>
      </c>
      <c r="AA1619" s="47">
        <f>_xlfn.XLOOKUP($E1619,Main_OG!$D$1:$D$766,Main_OG!AJ$1:AJ$766,"")</f>
        <v>3900284</v>
      </c>
      <c r="AB1619" s="47">
        <f>_xlfn.XLOOKUP($E1619,Main_OG!$D$1:$D$766,Main_OG!AK$1:AK$766,"")</f>
        <v>35202</v>
      </c>
      <c r="AC1619" s="47">
        <f>_xlfn.XLOOKUP($E1619,Main_OG!$D$1:$D$766,Main_OG!AL$1:AL$766,"")</f>
        <v>4929716</v>
      </c>
      <c r="AD1619" s="47">
        <f>_xlfn.XLOOKUP($E1619,Main_OG!$D$1:$D$766,Main_OG!AM$1:AM$766,"")</f>
        <v>0</v>
      </c>
    </row>
    <row r="1620" spans="1:30" x14ac:dyDescent="0.35">
      <c r="A1620" s="36" t="s">
        <v>2707</v>
      </c>
      <c r="B1620" s="45" t="s">
        <v>886</v>
      </c>
      <c r="C1620" s="45" t="s">
        <v>4459</v>
      </c>
      <c r="D1620" s="36" t="s">
        <v>2707</v>
      </c>
      <c r="E1620" s="36" t="str">
        <f t="shared" si="75"/>
        <v>2012_WY</v>
      </c>
      <c r="F1620" s="45">
        <v>2012</v>
      </c>
      <c r="G1620" s="45">
        <f>_xlfn.XLOOKUP(I1620,Main_OG!$B$1:$B$766,Main_OG!$O$1:$O$766,"")</f>
        <v>0</v>
      </c>
      <c r="H1620" s="45">
        <f>_xlfn.XLOOKUP(E1620,Main_OG!$D$1:$D$766,Main_OG!$J$1:$J$766,"")</f>
        <v>0</v>
      </c>
      <c r="I1620" s="45" t="s">
        <v>886</v>
      </c>
      <c r="J1620" s="45" t="str">
        <f t="shared" si="76"/>
        <v>Montana-Dakota Utilities Co_WY</v>
      </c>
      <c r="K1620" s="45" t="str">
        <f t="shared" si="77"/>
        <v>Montana-Dakota Utilities Co_WY</v>
      </c>
      <c r="L1620" s="45" t="s">
        <v>2727</v>
      </c>
      <c r="M1620" s="45">
        <v>0</v>
      </c>
      <c r="N1620" s="45">
        <v>2534</v>
      </c>
      <c r="O1620" s="45">
        <v>21</v>
      </c>
      <c r="P1620" s="45">
        <v>12837</v>
      </c>
      <c r="Q1620" s="45">
        <v>0</v>
      </c>
      <c r="R1620" s="45">
        <v>143283</v>
      </c>
      <c r="S1620" s="45">
        <v>3172</v>
      </c>
      <c r="T1620" s="45">
        <v>136766</v>
      </c>
      <c r="U1620" s="45">
        <v>0</v>
      </c>
      <c r="V1620" s="45">
        <v>7.3770091000000004</v>
      </c>
      <c r="W1620" s="45">
        <v>7.2509458000000002</v>
      </c>
      <c r="X1620" s="45">
        <v>9.8957343000000009</v>
      </c>
      <c r="Y1620" s="46">
        <v>38085</v>
      </c>
      <c r="Z1620" s="46">
        <v>66044.574234899148</v>
      </c>
      <c r="AA1620" s="47">
        <f>_xlfn.XLOOKUP($E1620,Main_OG!$D$1:$D$766,Main_OG!AJ$1:AJ$766,"")</f>
        <v>52898770</v>
      </c>
      <c r="AB1620" s="47">
        <f>_xlfn.XLOOKUP($E1620,Main_OG!$D$1:$D$766,Main_OG!AK$1:AK$766,"")</f>
        <v>189480</v>
      </c>
      <c r="AC1620" s="47">
        <f>_xlfn.XLOOKUP($E1620,Main_OG!$D$1:$D$766,Main_OG!AL$1:AL$766,"")</f>
        <v>6670518</v>
      </c>
      <c r="AD1620" s="47">
        <f>_xlfn.XLOOKUP($E1620,Main_OG!$D$1:$D$766,Main_OG!AM$1:AM$766,"")</f>
        <v>0</v>
      </c>
    </row>
    <row r="1621" spans="1:30" x14ac:dyDescent="0.35">
      <c r="A1621" s="36" t="s">
        <v>2707</v>
      </c>
      <c r="B1621" s="45" t="s">
        <v>858</v>
      </c>
      <c r="C1621" s="45" t="s">
        <v>4459</v>
      </c>
      <c r="D1621" s="36" t="s">
        <v>2707</v>
      </c>
      <c r="E1621" s="36" t="str">
        <f t="shared" si="75"/>
        <v>2013_MT</v>
      </c>
      <c r="F1621" s="45">
        <v>2013</v>
      </c>
      <c r="G1621" s="45">
        <f>_xlfn.XLOOKUP(I1621,Main_OG!$B$1:$B$766,Main_OG!$O$1:$O$766,"")</f>
        <v>0</v>
      </c>
      <c r="H1621" s="45">
        <f>_xlfn.XLOOKUP(E1621,Main_OG!$D$1:$D$766,Main_OG!$J$1:$J$766,"")</f>
        <v>0</v>
      </c>
      <c r="I1621" s="45" t="s">
        <v>858</v>
      </c>
      <c r="J1621" s="45" t="str">
        <f t="shared" si="76"/>
        <v>Montana-Dakota Utilities Co_MT</v>
      </c>
      <c r="K1621" s="45" t="str">
        <f t="shared" si="77"/>
        <v>Montana-Dakota Utilities Co_MT</v>
      </c>
      <c r="L1621" s="45" t="s">
        <v>2728</v>
      </c>
      <c r="M1621" s="45">
        <v>0</v>
      </c>
      <c r="N1621" s="45">
        <v>5438</v>
      </c>
      <c r="O1621" s="45">
        <v>125</v>
      </c>
      <c r="P1621" s="45">
        <v>19758</v>
      </c>
      <c r="Q1621" s="45">
        <v>0</v>
      </c>
      <c r="R1621" s="45">
        <v>261126</v>
      </c>
      <c r="S1621" s="45">
        <v>324504</v>
      </c>
      <c r="T1621" s="45">
        <v>196839</v>
      </c>
      <c r="U1621" s="45">
        <v>0</v>
      </c>
      <c r="V1621" s="45">
        <v>7.2371192000000004</v>
      </c>
      <c r="W1621" s="45">
        <v>5.2319848000000002</v>
      </c>
      <c r="X1621" s="45">
        <v>8.5714720999999994</v>
      </c>
      <c r="Y1621" s="46">
        <v>45114.7</v>
      </c>
      <c r="Z1621" s="46">
        <v>44484.883026116244</v>
      </c>
      <c r="AA1621" s="47">
        <f>_xlfn.XLOOKUP($E1621,Main_OG!$D$1:$D$766,Main_OG!AJ$1:AJ$766,"")</f>
        <v>19140756</v>
      </c>
      <c r="AB1621" s="47">
        <f>_xlfn.XLOOKUP($E1621,Main_OG!$D$1:$D$766,Main_OG!AK$1:AK$766,"")</f>
        <v>1783602</v>
      </c>
      <c r="AC1621" s="47">
        <f>_xlfn.XLOOKUP($E1621,Main_OG!$D$1:$D$766,Main_OG!AL$1:AL$766,"")</f>
        <v>14545834</v>
      </c>
      <c r="AD1621" s="47">
        <f>_xlfn.XLOOKUP($E1621,Main_OG!$D$1:$D$766,Main_OG!AM$1:AM$766,"")</f>
        <v>0</v>
      </c>
    </row>
    <row r="1622" spans="1:30" x14ac:dyDescent="0.35">
      <c r="A1622" s="36" t="s">
        <v>2707</v>
      </c>
      <c r="B1622" s="45" t="s">
        <v>799</v>
      </c>
      <c r="C1622" s="45" t="s">
        <v>4459</v>
      </c>
      <c r="D1622" s="36" t="s">
        <v>2707</v>
      </c>
      <c r="E1622" s="36" t="str">
        <f t="shared" si="75"/>
        <v>2013_ND</v>
      </c>
      <c r="F1622" s="45">
        <v>2013</v>
      </c>
      <c r="G1622" s="45">
        <f>_xlfn.XLOOKUP(I1622,Main_OG!$B$1:$B$766,Main_OG!$O$1:$O$766,"")</f>
        <v>0</v>
      </c>
      <c r="H1622" s="45">
        <f>_xlfn.XLOOKUP(E1622,Main_OG!$D$1:$D$766,Main_OG!$J$1:$J$766,"")</f>
        <v>0</v>
      </c>
      <c r="I1622" s="45" t="s">
        <v>799</v>
      </c>
      <c r="J1622" s="45" t="str">
        <f t="shared" si="76"/>
        <v>Montana-Dakota Utilities Co_ND</v>
      </c>
      <c r="K1622" s="45" t="str">
        <f t="shared" si="77"/>
        <v>Montana-Dakota Utilities Co_ND</v>
      </c>
      <c r="L1622" s="45" t="s">
        <v>2729</v>
      </c>
      <c r="M1622" s="45">
        <v>0</v>
      </c>
      <c r="N1622" s="45">
        <v>13043</v>
      </c>
      <c r="O1622" s="45">
        <v>98</v>
      </c>
      <c r="P1622" s="45">
        <v>72385</v>
      </c>
      <c r="Q1622" s="45">
        <v>0</v>
      </c>
      <c r="R1622" s="45">
        <v>994607</v>
      </c>
      <c r="S1622" s="45">
        <v>168581</v>
      </c>
      <c r="T1622" s="45">
        <v>786334</v>
      </c>
      <c r="U1622" s="45">
        <v>0</v>
      </c>
      <c r="V1622" s="45">
        <v>7.7862914999999999</v>
      </c>
      <c r="W1622" s="45">
        <v>6.2527806000000004</v>
      </c>
      <c r="X1622" s="45">
        <v>8.2140667999999994</v>
      </c>
      <c r="Y1622" s="46">
        <v>54690.9</v>
      </c>
      <c r="Z1622" s="46">
        <v>75628.812319452831</v>
      </c>
      <c r="AA1622" s="47">
        <f>_xlfn.XLOOKUP($E1622,Main_OG!$D$1:$D$766,Main_OG!AJ$1:AJ$766,"")</f>
        <v>44731122</v>
      </c>
      <c r="AB1622" s="47">
        <f>_xlfn.XLOOKUP($E1622,Main_OG!$D$1:$D$766,Main_OG!AK$1:AK$766,"")</f>
        <v>129186</v>
      </c>
      <c r="AC1622" s="47">
        <f>_xlfn.XLOOKUP($E1622,Main_OG!$D$1:$D$766,Main_OG!AL$1:AL$766,"")</f>
        <v>828682</v>
      </c>
      <c r="AD1622" s="47">
        <f>_xlfn.XLOOKUP($E1622,Main_OG!$D$1:$D$766,Main_OG!AM$1:AM$766,"")</f>
        <v>0</v>
      </c>
    </row>
    <row r="1623" spans="1:30" x14ac:dyDescent="0.35">
      <c r="A1623" s="36" t="s">
        <v>2707</v>
      </c>
      <c r="B1623" s="45" t="s">
        <v>847</v>
      </c>
      <c r="C1623" s="45" t="s">
        <v>4459</v>
      </c>
      <c r="D1623" s="36" t="s">
        <v>2707</v>
      </c>
      <c r="E1623" s="36" t="str">
        <f t="shared" si="75"/>
        <v>2013_SD</v>
      </c>
      <c r="F1623" s="45">
        <v>2013</v>
      </c>
      <c r="G1623" s="45">
        <f>_xlfn.XLOOKUP(I1623,Main_OG!$B$1:$B$766,Main_OG!$O$1:$O$766,"")</f>
        <v>0</v>
      </c>
      <c r="H1623" s="45">
        <f>_xlfn.XLOOKUP(E1623,Main_OG!$D$1:$D$766,Main_OG!$J$1:$J$766,"")</f>
        <v>0</v>
      </c>
      <c r="I1623" s="45" t="s">
        <v>847</v>
      </c>
      <c r="J1623" s="45" t="str">
        <f t="shared" si="76"/>
        <v>Montana-Dakota Utilities Co_SD</v>
      </c>
      <c r="K1623" s="45" t="str">
        <f t="shared" si="77"/>
        <v>Montana-Dakota Utilities Co_SD</v>
      </c>
      <c r="L1623" s="45" t="s">
        <v>2730</v>
      </c>
      <c r="M1623" s="45">
        <v>0</v>
      </c>
      <c r="N1623" s="45">
        <v>1960</v>
      </c>
      <c r="O1623" s="45">
        <v>5</v>
      </c>
      <c r="P1623" s="45">
        <v>6579</v>
      </c>
      <c r="Q1623" s="45">
        <v>0</v>
      </c>
      <c r="R1623" s="45">
        <v>71808</v>
      </c>
      <c r="S1623" s="45">
        <v>7791</v>
      </c>
      <c r="T1623" s="45">
        <v>75039</v>
      </c>
      <c r="U1623" s="45">
        <v>0</v>
      </c>
      <c r="V1623" s="45">
        <v>8.2497772000000005</v>
      </c>
      <c r="W1623" s="45">
        <v>6.5973559000000002</v>
      </c>
      <c r="X1623" s="45">
        <v>9.2978318000000009</v>
      </c>
      <c r="Y1623" s="46">
        <v>48610.1</v>
      </c>
      <c r="Z1623" s="46">
        <v>57680.263802712783</v>
      </c>
      <c r="AA1623" s="47">
        <f>_xlfn.XLOOKUP($E1623,Main_OG!$D$1:$D$766,Main_OG!AJ$1:AJ$766,"")</f>
        <v>3694146</v>
      </c>
      <c r="AB1623" s="47">
        <f>_xlfn.XLOOKUP($E1623,Main_OG!$D$1:$D$766,Main_OG!AK$1:AK$766,"")</f>
        <v>42112</v>
      </c>
      <c r="AC1623" s="47">
        <f>_xlfn.XLOOKUP($E1623,Main_OG!$D$1:$D$766,Main_OG!AL$1:AL$766,"")</f>
        <v>8142652</v>
      </c>
      <c r="AD1623" s="47">
        <f>_xlfn.XLOOKUP($E1623,Main_OG!$D$1:$D$766,Main_OG!AM$1:AM$766,"")</f>
        <v>0</v>
      </c>
    </row>
    <row r="1624" spans="1:30" x14ac:dyDescent="0.35">
      <c r="A1624" s="36" t="s">
        <v>2707</v>
      </c>
      <c r="B1624" s="45" t="s">
        <v>886</v>
      </c>
      <c r="C1624" s="45" t="s">
        <v>4459</v>
      </c>
      <c r="D1624" s="36" t="s">
        <v>2707</v>
      </c>
      <c r="E1624" s="36" t="str">
        <f t="shared" si="75"/>
        <v>2013_WY</v>
      </c>
      <c r="F1624" s="45">
        <v>2013</v>
      </c>
      <c r="G1624" s="45">
        <f>_xlfn.XLOOKUP(I1624,Main_OG!$B$1:$B$766,Main_OG!$O$1:$O$766,"")</f>
        <v>0</v>
      </c>
      <c r="H1624" s="45">
        <f>_xlfn.XLOOKUP(E1624,Main_OG!$D$1:$D$766,Main_OG!$J$1:$J$766,"")</f>
        <v>0</v>
      </c>
      <c r="I1624" s="45" t="s">
        <v>886</v>
      </c>
      <c r="J1624" s="45" t="str">
        <f t="shared" si="76"/>
        <v>Montana-Dakota Utilities Co_WY</v>
      </c>
      <c r="K1624" s="45" t="str">
        <f t="shared" si="77"/>
        <v>Montana-Dakota Utilities Co_WY</v>
      </c>
      <c r="L1624" s="45" t="s">
        <v>2731</v>
      </c>
      <c r="M1624" s="45">
        <v>0</v>
      </c>
      <c r="N1624" s="45">
        <v>2331</v>
      </c>
      <c r="O1624" s="45">
        <v>16</v>
      </c>
      <c r="P1624" s="45">
        <v>12896</v>
      </c>
      <c r="Q1624" s="45">
        <v>0</v>
      </c>
      <c r="R1624" s="45">
        <v>142611</v>
      </c>
      <c r="S1624" s="45">
        <v>2629</v>
      </c>
      <c r="T1624" s="45">
        <v>141217</v>
      </c>
      <c r="U1624" s="45">
        <v>0</v>
      </c>
      <c r="V1624" s="45">
        <v>7.6165232999999999</v>
      </c>
      <c r="W1624" s="45">
        <v>8.3301636000000006</v>
      </c>
      <c r="X1624" s="45">
        <v>10.177953</v>
      </c>
      <c r="Y1624" s="46">
        <v>38408.699999999997</v>
      </c>
      <c r="Z1624" s="46">
        <v>65924.101472657989</v>
      </c>
      <c r="AA1624" s="47">
        <f>_xlfn.XLOOKUP($E1624,Main_OG!$D$1:$D$766,Main_OG!AJ$1:AJ$766,"")</f>
        <v>56223316</v>
      </c>
      <c r="AB1624" s="47">
        <f>_xlfn.XLOOKUP($E1624,Main_OG!$D$1:$D$766,Main_OG!AK$1:AK$766,"")</f>
        <v>145218</v>
      </c>
      <c r="AC1624" s="47">
        <f>_xlfn.XLOOKUP($E1624,Main_OG!$D$1:$D$766,Main_OG!AL$1:AL$766,"")</f>
        <v>6648008</v>
      </c>
      <c r="AD1624" s="47">
        <f>_xlfn.XLOOKUP($E1624,Main_OG!$D$1:$D$766,Main_OG!AM$1:AM$766,"")</f>
        <v>0</v>
      </c>
    </row>
    <row r="1625" spans="1:30" x14ac:dyDescent="0.35">
      <c r="A1625" s="36" t="s">
        <v>2707</v>
      </c>
      <c r="B1625" s="45" t="s">
        <v>858</v>
      </c>
      <c r="C1625" s="45" t="s">
        <v>4459</v>
      </c>
      <c r="D1625" s="36" t="s">
        <v>2707</v>
      </c>
      <c r="E1625" s="36" t="str">
        <f t="shared" si="75"/>
        <v>2014_MT</v>
      </c>
      <c r="F1625" s="45">
        <v>2014</v>
      </c>
      <c r="G1625" s="45">
        <f>_xlfn.XLOOKUP(I1625,Main_OG!$B$1:$B$766,Main_OG!$O$1:$O$766,"")</f>
        <v>0</v>
      </c>
      <c r="H1625" s="45">
        <f>_xlfn.XLOOKUP(E1625,Main_OG!$D$1:$D$766,Main_OG!$J$1:$J$766,"")</f>
        <v>0</v>
      </c>
      <c r="I1625" s="45" t="s">
        <v>858</v>
      </c>
      <c r="J1625" s="45" t="str">
        <f t="shared" si="76"/>
        <v>Montana-Dakota Utilities Co_MT</v>
      </c>
      <c r="K1625" s="45" t="str">
        <f t="shared" si="77"/>
        <v>Montana-Dakota Utilities Co_MT</v>
      </c>
      <c r="L1625" s="45" t="s">
        <v>2732</v>
      </c>
      <c r="M1625" s="45">
        <v>0</v>
      </c>
      <c r="N1625" s="45">
        <v>5497</v>
      </c>
      <c r="O1625" s="45">
        <v>120</v>
      </c>
      <c r="P1625" s="45">
        <v>20114</v>
      </c>
      <c r="Q1625" s="45">
        <v>0</v>
      </c>
      <c r="R1625" s="45">
        <v>268520</v>
      </c>
      <c r="S1625" s="45">
        <v>335255</v>
      </c>
      <c r="T1625" s="45">
        <v>199954</v>
      </c>
      <c r="U1625" s="45">
        <v>0</v>
      </c>
      <c r="V1625" s="45">
        <v>7.3581111000000003</v>
      </c>
      <c r="W1625" s="45">
        <v>5.4689714</v>
      </c>
      <c r="X1625" s="45">
        <v>8.6824969999999997</v>
      </c>
      <c r="Y1625" s="46">
        <v>46166.7</v>
      </c>
      <c r="Z1625" s="46">
        <v>45143.875219159505</v>
      </c>
      <c r="AA1625" s="47">
        <f>_xlfn.XLOOKUP($E1625,Main_OG!$D$1:$D$766,Main_OG!AJ$1:AJ$766,"")</f>
        <v>20373700</v>
      </c>
      <c r="AB1625" s="47">
        <f>_xlfn.XLOOKUP($E1625,Main_OG!$D$1:$D$766,Main_OG!AK$1:AK$766,"")</f>
        <v>1641220</v>
      </c>
      <c r="AC1625" s="47">
        <f>_xlfn.XLOOKUP($E1625,Main_OG!$D$1:$D$766,Main_OG!AL$1:AL$766,"")</f>
        <v>11872928</v>
      </c>
      <c r="AD1625" s="47">
        <f>_xlfn.XLOOKUP($E1625,Main_OG!$D$1:$D$766,Main_OG!AM$1:AM$766,"")</f>
        <v>0</v>
      </c>
    </row>
    <row r="1626" spans="1:30" x14ac:dyDescent="0.35">
      <c r="A1626" s="36" t="s">
        <v>2707</v>
      </c>
      <c r="B1626" s="45" t="s">
        <v>799</v>
      </c>
      <c r="C1626" s="45" t="s">
        <v>4459</v>
      </c>
      <c r="D1626" s="36" t="s">
        <v>2707</v>
      </c>
      <c r="E1626" s="36" t="str">
        <f t="shared" si="75"/>
        <v>2014_ND</v>
      </c>
      <c r="F1626" s="45">
        <v>2014</v>
      </c>
      <c r="G1626" s="45">
        <f>_xlfn.XLOOKUP(I1626,Main_OG!$B$1:$B$766,Main_OG!$O$1:$O$766,"")</f>
        <v>0</v>
      </c>
      <c r="H1626" s="45">
        <f>_xlfn.XLOOKUP(E1626,Main_OG!$D$1:$D$766,Main_OG!$J$1:$J$766,"")</f>
        <v>0</v>
      </c>
      <c r="I1626" s="45" t="s">
        <v>799</v>
      </c>
      <c r="J1626" s="45" t="str">
        <f t="shared" si="76"/>
        <v>Montana-Dakota Utilities Co_ND</v>
      </c>
      <c r="K1626" s="45" t="str">
        <f t="shared" si="77"/>
        <v>Montana-Dakota Utilities Co_ND</v>
      </c>
      <c r="L1626" s="45" t="s">
        <v>2733</v>
      </c>
      <c r="M1626" s="45">
        <v>0</v>
      </c>
      <c r="N1626" s="45">
        <v>13535</v>
      </c>
      <c r="O1626" s="45">
        <v>100</v>
      </c>
      <c r="P1626" s="45">
        <v>75508</v>
      </c>
      <c r="Q1626" s="45">
        <v>0</v>
      </c>
      <c r="R1626" s="45">
        <v>1081889</v>
      </c>
      <c r="S1626" s="45">
        <v>175027</v>
      </c>
      <c r="T1626" s="45">
        <v>811250</v>
      </c>
      <c r="U1626" s="45">
        <v>0</v>
      </c>
      <c r="V1626" s="45">
        <v>8.0548003999999995</v>
      </c>
      <c r="W1626" s="45">
        <v>6.4207236999999999</v>
      </c>
      <c r="X1626" s="45">
        <v>8.5925423999999992</v>
      </c>
      <c r="Y1626" s="46">
        <v>60193</v>
      </c>
      <c r="Z1626" s="46">
        <v>81481.070368846253</v>
      </c>
      <c r="AA1626" s="47">
        <f>_xlfn.XLOOKUP($E1626,Main_OG!$D$1:$D$766,Main_OG!AJ$1:AJ$766,"")</f>
        <v>44684490</v>
      </c>
      <c r="AB1626" s="47">
        <f>_xlfn.XLOOKUP($E1626,Main_OG!$D$1:$D$766,Main_OG!AK$1:AK$766,"")</f>
        <v>108014</v>
      </c>
      <c r="AC1626" s="47">
        <f>_xlfn.XLOOKUP($E1626,Main_OG!$D$1:$D$766,Main_OG!AL$1:AL$766,"")</f>
        <v>3967928</v>
      </c>
      <c r="AD1626" s="47">
        <f>_xlfn.XLOOKUP($E1626,Main_OG!$D$1:$D$766,Main_OG!AM$1:AM$766,"")</f>
        <v>0</v>
      </c>
    </row>
    <row r="1627" spans="1:30" x14ac:dyDescent="0.35">
      <c r="A1627" s="36" t="s">
        <v>2707</v>
      </c>
      <c r="B1627" s="45" t="s">
        <v>847</v>
      </c>
      <c r="C1627" s="45" t="s">
        <v>4459</v>
      </c>
      <c r="D1627" s="36" t="s">
        <v>2707</v>
      </c>
      <c r="E1627" s="36" t="str">
        <f t="shared" si="75"/>
        <v>2014_SD</v>
      </c>
      <c r="F1627" s="45">
        <v>2014</v>
      </c>
      <c r="G1627" s="45">
        <f>_xlfn.XLOOKUP(I1627,Main_OG!$B$1:$B$766,Main_OG!$O$1:$O$766,"")</f>
        <v>0</v>
      </c>
      <c r="H1627" s="45">
        <f>_xlfn.XLOOKUP(E1627,Main_OG!$D$1:$D$766,Main_OG!$J$1:$J$766,"")</f>
        <v>0</v>
      </c>
      <c r="I1627" s="45" t="s">
        <v>847</v>
      </c>
      <c r="J1627" s="45" t="str">
        <f t="shared" si="76"/>
        <v>Montana-Dakota Utilities Co_SD</v>
      </c>
      <c r="K1627" s="45" t="str">
        <f t="shared" si="77"/>
        <v>Montana-Dakota Utilities Co_SD</v>
      </c>
      <c r="L1627" s="45" t="s">
        <v>2734</v>
      </c>
      <c r="M1627" s="45">
        <v>0</v>
      </c>
      <c r="N1627" s="45">
        <v>1983</v>
      </c>
      <c r="O1627" s="45">
        <v>7</v>
      </c>
      <c r="P1627" s="45">
        <v>6556</v>
      </c>
      <c r="Q1627" s="45">
        <v>0</v>
      </c>
      <c r="R1627" s="45">
        <v>71719</v>
      </c>
      <c r="S1627" s="45">
        <v>7307</v>
      </c>
      <c r="T1627" s="45">
        <v>75338</v>
      </c>
      <c r="U1627" s="45">
        <v>0</v>
      </c>
      <c r="V1627" s="45">
        <v>8.3394916000000006</v>
      </c>
      <c r="W1627" s="45">
        <v>6.7058985</v>
      </c>
      <c r="X1627" s="45">
        <v>9.3326077000000005</v>
      </c>
      <c r="Y1627" s="46">
        <v>49640.9</v>
      </c>
      <c r="Z1627" s="46">
        <v>58423.740981792929</v>
      </c>
      <c r="AA1627" s="47">
        <f>_xlfn.XLOOKUP($E1627,Main_OG!$D$1:$D$766,Main_OG!AJ$1:AJ$766,"")</f>
        <v>3560742</v>
      </c>
      <c r="AB1627" s="47">
        <f>_xlfn.XLOOKUP($E1627,Main_OG!$D$1:$D$766,Main_OG!AK$1:AK$766,"")</f>
        <v>46472</v>
      </c>
      <c r="AC1627" s="47">
        <f>_xlfn.XLOOKUP($E1627,Main_OG!$D$1:$D$766,Main_OG!AL$1:AL$766,"")</f>
        <v>7730794</v>
      </c>
      <c r="AD1627" s="47">
        <f>_xlfn.XLOOKUP($E1627,Main_OG!$D$1:$D$766,Main_OG!AM$1:AM$766,"")</f>
        <v>0</v>
      </c>
    </row>
    <row r="1628" spans="1:30" x14ac:dyDescent="0.35">
      <c r="A1628" s="36" t="s">
        <v>2707</v>
      </c>
      <c r="B1628" s="45" t="s">
        <v>886</v>
      </c>
      <c r="C1628" s="45" t="s">
        <v>4459</v>
      </c>
      <c r="D1628" s="36" t="s">
        <v>2707</v>
      </c>
      <c r="E1628" s="36" t="str">
        <f t="shared" si="75"/>
        <v>2014_WY</v>
      </c>
      <c r="F1628" s="45">
        <v>2014</v>
      </c>
      <c r="G1628" s="45">
        <f>_xlfn.XLOOKUP(I1628,Main_OG!$B$1:$B$766,Main_OG!$O$1:$O$766,"")</f>
        <v>0</v>
      </c>
      <c r="H1628" s="45">
        <f>_xlfn.XLOOKUP(E1628,Main_OG!$D$1:$D$766,Main_OG!$J$1:$J$766,"")</f>
        <v>0</v>
      </c>
      <c r="I1628" s="45" t="s">
        <v>886</v>
      </c>
      <c r="J1628" s="45" t="str">
        <f t="shared" si="76"/>
        <v>Montana-Dakota Utilities Co_WY</v>
      </c>
      <c r="K1628" s="45" t="str">
        <f t="shared" si="77"/>
        <v>Montana-Dakota Utilities Co_WY</v>
      </c>
      <c r="L1628" s="45" t="s">
        <v>2735</v>
      </c>
      <c r="M1628" s="45">
        <v>0</v>
      </c>
      <c r="N1628" s="45">
        <v>2372</v>
      </c>
      <c r="O1628" s="45">
        <v>18</v>
      </c>
      <c r="P1628" s="45">
        <v>12986</v>
      </c>
      <c r="Q1628" s="45">
        <v>0</v>
      </c>
      <c r="R1628" s="45">
        <v>140559</v>
      </c>
      <c r="S1628" s="45">
        <v>2835</v>
      </c>
      <c r="T1628" s="45">
        <v>138705</v>
      </c>
      <c r="U1628" s="45">
        <v>0</v>
      </c>
      <c r="V1628" s="45">
        <v>7.6259791000000003</v>
      </c>
      <c r="W1628" s="45">
        <v>8.7830688000000006</v>
      </c>
      <c r="X1628" s="45">
        <v>10.210879</v>
      </c>
      <c r="Y1628" s="46">
        <v>39287.199999999997</v>
      </c>
      <c r="Z1628" s="46">
        <v>67369.619606316628</v>
      </c>
      <c r="AA1628" s="47">
        <f>_xlfn.XLOOKUP($E1628,Main_OG!$D$1:$D$766,Main_OG!AJ$1:AJ$766,"")</f>
        <v>52985314</v>
      </c>
      <c r="AB1628" s="47">
        <f>_xlfn.XLOOKUP($E1628,Main_OG!$D$1:$D$766,Main_OG!AK$1:AK$766,"")</f>
        <v>153536</v>
      </c>
      <c r="AC1628" s="47">
        <f>_xlfn.XLOOKUP($E1628,Main_OG!$D$1:$D$766,Main_OG!AL$1:AL$766,"")</f>
        <v>7424414</v>
      </c>
      <c r="AD1628" s="47">
        <f>_xlfn.XLOOKUP($E1628,Main_OG!$D$1:$D$766,Main_OG!AM$1:AM$766,"")</f>
        <v>0</v>
      </c>
    </row>
    <row r="1629" spans="1:30" x14ac:dyDescent="0.35">
      <c r="A1629" s="36" t="s">
        <v>2707</v>
      </c>
      <c r="B1629" s="45" t="s">
        <v>858</v>
      </c>
      <c r="C1629" s="45" t="s">
        <v>4459</v>
      </c>
      <c r="D1629" s="36" t="s">
        <v>2707</v>
      </c>
      <c r="E1629" s="36" t="str">
        <f t="shared" si="75"/>
        <v>2015_MT</v>
      </c>
      <c r="F1629" s="45">
        <v>2015</v>
      </c>
      <c r="G1629" s="45">
        <f>_xlfn.XLOOKUP(I1629,Main_OG!$B$1:$B$766,Main_OG!$O$1:$O$766,"")</f>
        <v>0</v>
      </c>
      <c r="H1629" s="45">
        <f>_xlfn.XLOOKUP(E1629,Main_OG!$D$1:$D$766,Main_OG!$J$1:$J$766,"")</f>
        <v>0</v>
      </c>
      <c r="I1629" s="45" t="s">
        <v>858</v>
      </c>
      <c r="J1629" s="45" t="str">
        <f t="shared" si="76"/>
        <v>Montana-Dakota Utilities Co_MT</v>
      </c>
      <c r="K1629" s="45" t="str">
        <f t="shared" si="77"/>
        <v>Montana-Dakota Utilities Co_MT</v>
      </c>
      <c r="L1629" s="45" t="s">
        <v>2736</v>
      </c>
      <c r="M1629" s="45">
        <v>0</v>
      </c>
      <c r="N1629" s="45">
        <v>5572</v>
      </c>
      <c r="O1629" s="45">
        <v>119</v>
      </c>
      <c r="P1629" s="45">
        <v>20257</v>
      </c>
      <c r="Q1629" s="45">
        <v>0</v>
      </c>
      <c r="R1629" s="45">
        <v>286195</v>
      </c>
      <c r="S1629" s="45">
        <v>340231</v>
      </c>
      <c r="T1629" s="45">
        <v>191005</v>
      </c>
      <c r="U1629" s="45">
        <v>0</v>
      </c>
      <c r="V1629" s="45">
        <v>7.2254930999999996</v>
      </c>
      <c r="W1629" s="45">
        <v>5.6693834000000001</v>
      </c>
      <c r="X1629" s="45">
        <v>8.7091960999999998</v>
      </c>
      <c r="Y1629" s="46">
        <v>47765.599999999999</v>
      </c>
      <c r="Z1629" s="46">
        <v>46307.156118061648</v>
      </c>
      <c r="AA1629" s="47">
        <f>_xlfn.XLOOKUP($E1629,Main_OG!$D$1:$D$766,Main_OG!AJ$1:AJ$766,"")</f>
        <v>20565408</v>
      </c>
      <c r="AB1629" s="47">
        <f>_xlfn.XLOOKUP($E1629,Main_OG!$D$1:$D$766,Main_OG!AK$1:AK$766,"")</f>
        <v>1888060</v>
      </c>
      <c r="AC1629" s="47">
        <f>_xlfn.XLOOKUP($E1629,Main_OG!$D$1:$D$766,Main_OG!AL$1:AL$766,"")</f>
        <v>13116040</v>
      </c>
      <c r="AD1629" s="47">
        <f>_xlfn.XLOOKUP($E1629,Main_OG!$D$1:$D$766,Main_OG!AM$1:AM$766,"")</f>
        <v>0</v>
      </c>
    </row>
    <row r="1630" spans="1:30" x14ac:dyDescent="0.35">
      <c r="A1630" s="36" t="s">
        <v>2707</v>
      </c>
      <c r="B1630" s="45" t="s">
        <v>799</v>
      </c>
      <c r="C1630" s="45" t="s">
        <v>4459</v>
      </c>
      <c r="D1630" s="36" t="s">
        <v>2707</v>
      </c>
      <c r="E1630" s="36" t="str">
        <f t="shared" si="75"/>
        <v>2015_ND</v>
      </c>
      <c r="F1630" s="45">
        <v>2015</v>
      </c>
      <c r="G1630" s="45">
        <f>_xlfn.XLOOKUP(I1630,Main_OG!$B$1:$B$766,Main_OG!$O$1:$O$766,"")</f>
        <v>0</v>
      </c>
      <c r="H1630" s="45">
        <f>_xlfn.XLOOKUP(E1630,Main_OG!$D$1:$D$766,Main_OG!$J$1:$J$766,"")</f>
        <v>0</v>
      </c>
      <c r="I1630" s="45" t="s">
        <v>799</v>
      </c>
      <c r="J1630" s="45" t="str">
        <f t="shared" si="76"/>
        <v>Montana-Dakota Utilities Co_ND</v>
      </c>
      <c r="K1630" s="45" t="str">
        <f t="shared" si="77"/>
        <v>Montana-Dakota Utilities Co_ND</v>
      </c>
      <c r="L1630" s="45" t="s">
        <v>2737</v>
      </c>
      <c r="M1630" s="45">
        <v>0</v>
      </c>
      <c r="N1630" s="45">
        <v>13967</v>
      </c>
      <c r="O1630" s="45">
        <v>98</v>
      </c>
      <c r="P1630" s="45">
        <v>78486</v>
      </c>
      <c r="Q1630" s="45">
        <v>0</v>
      </c>
      <c r="R1630" s="45">
        <v>1094674</v>
      </c>
      <c r="S1630" s="45">
        <v>199805</v>
      </c>
      <c r="T1630" s="45">
        <v>781128</v>
      </c>
      <c r="U1630" s="45">
        <v>0</v>
      </c>
      <c r="V1630" s="45">
        <v>8.3349928999999996</v>
      </c>
      <c r="W1630" s="45">
        <v>6.3752158000000003</v>
      </c>
      <c r="X1630" s="45">
        <v>9.1019653999999992</v>
      </c>
      <c r="Y1630" s="46">
        <v>58694.5</v>
      </c>
      <c r="Z1630" s="46">
        <v>77685.80493079756</v>
      </c>
      <c r="AA1630" s="47">
        <f>_xlfn.XLOOKUP($E1630,Main_OG!$D$1:$D$766,Main_OG!AJ$1:AJ$766,"")</f>
        <v>45477872</v>
      </c>
      <c r="AB1630" s="47">
        <f>_xlfn.XLOOKUP($E1630,Main_OG!$D$1:$D$766,Main_OG!AK$1:AK$766,"")</f>
        <v>106110</v>
      </c>
      <c r="AC1630" s="47">
        <f>_xlfn.XLOOKUP($E1630,Main_OG!$D$1:$D$766,Main_OG!AL$1:AL$766,"")</f>
        <v>12874046</v>
      </c>
      <c r="AD1630" s="47">
        <f>_xlfn.XLOOKUP($E1630,Main_OG!$D$1:$D$766,Main_OG!AM$1:AM$766,"")</f>
        <v>0</v>
      </c>
    </row>
    <row r="1631" spans="1:30" x14ac:dyDescent="0.35">
      <c r="A1631" s="36" t="s">
        <v>2707</v>
      </c>
      <c r="B1631" s="45" t="s">
        <v>847</v>
      </c>
      <c r="C1631" s="45" t="s">
        <v>4459</v>
      </c>
      <c r="D1631" s="36" t="s">
        <v>2707</v>
      </c>
      <c r="E1631" s="36" t="str">
        <f t="shared" si="75"/>
        <v>2015_SD</v>
      </c>
      <c r="F1631" s="45">
        <v>2015</v>
      </c>
      <c r="G1631" s="45">
        <f>_xlfn.XLOOKUP(I1631,Main_OG!$B$1:$B$766,Main_OG!$O$1:$O$766,"")</f>
        <v>0</v>
      </c>
      <c r="H1631" s="45">
        <f>_xlfn.XLOOKUP(E1631,Main_OG!$D$1:$D$766,Main_OG!$J$1:$J$766,"")</f>
        <v>0</v>
      </c>
      <c r="I1631" s="45" t="s">
        <v>847</v>
      </c>
      <c r="J1631" s="45" t="str">
        <f t="shared" si="76"/>
        <v>Montana-Dakota Utilities Co_SD</v>
      </c>
      <c r="K1631" s="45" t="str">
        <f t="shared" si="77"/>
        <v>Montana-Dakota Utilities Co_SD</v>
      </c>
      <c r="L1631" s="45" t="s">
        <v>2738</v>
      </c>
      <c r="M1631" s="45">
        <v>0</v>
      </c>
      <c r="N1631" s="45">
        <v>1994</v>
      </c>
      <c r="O1631" s="45">
        <v>8</v>
      </c>
      <c r="P1631" s="45">
        <v>6558</v>
      </c>
      <c r="Q1631" s="45">
        <v>0</v>
      </c>
      <c r="R1631" s="45">
        <v>69611</v>
      </c>
      <c r="S1631" s="45">
        <v>7978</v>
      </c>
      <c r="T1631" s="45">
        <v>69177</v>
      </c>
      <c r="U1631" s="45">
        <v>0</v>
      </c>
      <c r="V1631" s="45">
        <v>8.3291433999999995</v>
      </c>
      <c r="W1631" s="45">
        <v>6.5931310999999999</v>
      </c>
      <c r="X1631" s="45">
        <v>9.4250979000000008</v>
      </c>
      <c r="Y1631" s="46">
        <v>50860.800000000003</v>
      </c>
      <c r="Z1631" s="46">
        <v>59509.771687788052</v>
      </c>
      <c r="AA1631" s="47">
        <f>_xlfn.XLOOKUP($E1631,Main_OG!$D$1:$D$766,Main_OG!AJ$1:AJ$766,"")</f>
        <v>1979956</v>
      </c>
      <c r="AB1631" s="47">
        <f>_xlfn.XLOOKUP($E1631,Main_OG!$D$1:$D$766,Main_OG!AK$1:AK$766,"")</f>
        <v>76952</v>
      </c>
      <c r="AC1631" s="47">
        <f>_xlfn.XLOOKUP($E1631,Main_OG!$D$1:$D$766,Main_OG!AL$1:AL$766,"")</f>
        <v>12255344</v>
      </c>
      <c r="AD1631" s="47">
        <f>_xlfn.XLOOKUP($E1631,Main_OG!$D$1:$D$766,Main_OG!AM$1:AM$766,"")</f>
        <v>0</v>
      </c>
    </row>
    <row r="1632" spans="1:30" x14ac:dyDescent="0.35">
      <c r="A1632" s="36" t="s">
        <v>2707</v>
      </c>
      <c r="B1632" s="45" t="s">
        <v>886</v>
      </c>
      <c r="C1632" s="45" t="s">
        <v>4459</v>
      </c>
      <c r="D1632" s="36" t="s">
        <v>2707</v>
      </c>
      <c r="E1632" s="36" t="str">
        <f t="shared" si="75"/>
        <v>2015_WY</v>
      </c>
      <c r="F1632" s="45">
        <v>2015</v>
      </c>
      <c r="G1632" s="45">
        <f>_xlfn.XLOOKUP(I1632,Main_OG!$B$1:$B$766,Main_OG!$O$1:$O$766,"")</f>
        <v>0</v>
      </c>
      <c r="H1632" s="45">
        <f>_xlfn.XLOOKUP(E1632,Main_OG!$D$1:$D$766,Main_OG!$J$1:$J$766,"")</f>
        <v>0</v>
      </c>
      <c r="I1632" s="45" t="s">
        <v>886</v>
      </c>
      <c r="J1632" s="45" t="str">
        <f t="shared" si="76"/>
        <v>Montana-Dakota Utilities Co_WY</v>
      </c>
      <c r="K1632" s="45" t="str">
        <f t="shared" si="77"/>
        <v>Montana-Dakota Utilities Co_WY</v>
      </c>
      <c r="L1632" s="45" t="s">
        <v>2739</v>
      </c>
      <c r="M1632" s="45">
        <v>0</v>
      </c>
      <c r="N1632" s="45">
        <v>2401</v>
      </c>
      <c r="O1632" s="45">
        <v>15</v>
      </c>
      <c r="P1632" s="45">
        <v>13112</v>
      </c>
      <c r="Q1632" s="45">
        <v>0</v>
      </c>
      <c r="R1632" s="45">
        <v>141329</v>
      </c>
      <c r="S1632" s="45">
        <v>2334</v>
      </c>
      <c r="T1632" s="45">
        <v>132550</v>
      </c>
      <c r="U1632" s="45">
        <v>0</v>
      </c>
      <c r="V1632" s="45">
        <v>7.4549456000000003</v>
      </c>
      <c r="W1632" s="45">
        <v>9.9828620000000008</v>
      </c>
      <c r="X1632" s="45">
        <v>10.195398000000001</v>
      </c>
      <c r="Y1632" s="46">
        <v>40063.9</v>
      </c>
      <c r="Z1632" s="46">
        <v>68323.075637503425</v>
      </c>
      <c r="AA1632" s="47">
        <f>_xlfn.XLOOKUP($E1632,Main_OG!$D$1:$D$766,Main_OG!AJ$1:AJ$766,"")</f>
        <v>52971916</v>
      </c>
      <c r="AB1632" s="47">
        <f>_xlfn.XLOOKUP($E1632,Main_OG!$D$1:$D$766,Main_OG!AK$1:AK$766,"")</f>
        <v>170050</v>
      </c>
      <c r="AC1632" s="47">
        <f>_xlfn.XLOOKUP($E1632,Main_OG!$D$1:$D$766,Main_OG!AL$1:AL$766,"")</f>
        <v>9717472</v>
      </c>
      <c r="AD1632" s="47">
        <f>_xlfn.XLOOKUP($E1632,Main_OG!$D$1:$D$766,Main_OG!AM$1:AM$766,"")</f>
        <v>0</v>
      </c>
    </row>
    <row r="1633" spans="1:30" x14ac:dyDescent="0.35">
      <c r="A1633" s="36" t="s">
        <v>2707</v>
      </c>
      <c r="B1633" s="45" t="s">
        <v>858</v>
      </c>
      <c r="C1633" s="45" t="s">
        <v>4459</v>
      </c>
      <c r="D1633" s="36" t="s">
        <v>2707</v>
      </c>
      <c r="E1633" s="36" t="str">
        <f t="shared" si="75"/>
        <v>2016_MT</v>
      </c>
      <c r="F1633" s="45">
        <v>2016</v>
      </c>
      <c r="G1633" s="45">
        <f>_xlfn.XLOOKUP(I1633,Main_OG!$B$1:$B$766,Main_OG!$O$1:$O$766,"")</f>
        <v>0</v>
      </c>
      <c r="H1633" s="45">
        <f>_xlfn.XLOOKUP(E1633,Main_OG!$D$1:$D$766,Main_OG!$J$1:$J$766,"")</f>
        <v>0</v>
      </c>
      <c r="I1633" s="45" t="s">
        <v>858</v>
      </c>
      <c r="J1633" s="45" t="str">
        <f t="shared" si="76"/>
        <v>Montana-Dakota Utilities Co_MT</v>
      </c>
      <c r="K1633" s="45" t="str">
        <f t="shared" si="77"/>
        <v>Montana-Dakota Utilities Co_MT</v>
      </c>
      <c r="L1633" s="45" t="s">
        <v>2740</v>
      </c>
      <c r="M1633" s="45">
        <v>0</v>
      </c>
      <c r="N1633" s="45">
        <v>5602</v>
      </c>
      <c r="O1633" s="45">
        <v>120</v>
      </c>
      <c r="P1633" s="45">
        <v>20069</v>
      </c>
      <c r="Q1633" s="45">
        <v>0</v>
      </c>
      <c r="R1633" s="45">
        <v>284488</v>
      </c>
      <c r="S1633" s="45">
        <v>335599</v>
      </c>
      <c r="T1633" s="45">
        <v>183859</v>
      </c>
      <c r="U1633" s="45">
        <v>0</v>
      </c>
      <c r="V1633" s="45">
        <v>7.4185905999999999</v>
      </c>
      <c r="W1633" s="45">
        <v>5.1948903</v>
      </c>
      <c r="X1633" s="45">
        <v>8.7393056999999992</v>
      </c>
      <c r="Y1633" s="46">
        <v>47189.599999999999</v>
      </c>
      <c r="Z1633" s="46">
        <v>45281.570465303506</v>
      </c>
      <c r="AA1633" s="47">
        <f>_xlfn.XLOOKUP($E1633,Main_OG!$D$1:$D$766,Main_OG!AJ$1:AJ$766,"")</f>
        <v>18661668</v>
      </c>
      <c r="AB1633" s="47">
        <f>_xlfn.XLOOKUP($E1633,Main_OG!$D$1:$D$766,Main_OG!AK$1:AK$766,"")</f>
        <v>1678030</v>
      </c>
      <c r="AC1633" s="47">
        <f>_xlfn.XLOOKUP($E1633,Main_OG!$D$1:$D$766,Main_OG!AL$1:AL$766,"")</f>
        <v>10764496</v>
      </c>
      <c r="AD1633" s="47">
        <f>_xlfn.XLOOKUP($E1633,Main_OG!$D$1:$D$766,Main_OG!AM$1:AM$766,"")</f>
        <v>0</v>
      </c>
    </row>
    <row r="1634" spans="1:30" x14ac:dyDescent="0.35">
      <c r="A1634" s="36" t="s">
        <v>2707</v>
      </c>
      <c r="B1634" s="45" t="s">
        <v>799</v>
      </c>
      <c r="C1634" s="45" t="s">
        <v>4459</v>
      </c>
      <c r="D1634" s="36" t="s">
        <v>2707</v>
      </c>
      <c r="E1634" s="36" t="str">
        <f t="shared" si="75"/>
        <v>2016_ND</v>
      </c>
      <c r="F1634" s="45">
        <v>2016</v>
      </c>
      <c r="G1634" s="45">
        <f>_xlfn.XLOOKUP(I1634,Main_OG!$B$1:$B$766,Main_OG!$O$1:$O$766,"")</f>
        <v>0</v>
      </c>
      <c r="H1634" s="45">
        <f>_xlfn.XLOOKUP(E1634,Main_OG!$D$1:$D$766,Main_OG!$J$1:$J$766,"")</f>
        <v>0</v>
      </c>
      <c r="I1634" s="45" t="s">
        <v>799</v>
      </c>
      <c r="J1634" s="45" t="str">
        <f t="shared" si="76"/>
        <v>Montana-Dakota Utilities Co_ND</v>
      </c>
      <c r="K1634" s="45" t="str">
        <f t="shared" si="77"/>
        <v>Montana-Dakota Utilities Co_ND</v>
      </c>
      <c r="L1634" s="45" t="s">
        <v>2741</v>
      </c>
      <c r="M1634" s="45">
        <v>0</v>
      </c>
      <c r="N1634" s="45">
        <v>14157</v>
      </c>
      <c r="O1634" s="45">
        <v>101</v>
      </c>
      <c r="P1634" s="45">
        <v>78678</v>
      </c>
      <c r="Q1634" s="45">
        <v>0</v>
      </c>
      <c r="R1634" s="45">
        <v>1088733</v>
      </c>
      <c r="S1634" s="45">
        <v>198947</v>
      </c>
      <c r="T1634" s="45">
        <v>746431</v>
      </c>
      <c r="U1634" s="45">
        <v>0</v>
      </c>
      <c r="V1634" s="45">
        <v>9.5983128999999998</v>
      </c>
      <c r="W1634" s="45">
        <v>6.8822349999999997</v>
      </c>
      <c r="X1634" s="45">
        <v>10.662471999999999</v>
      </c>
      <c r="Y1634" s="46">
        <v>54756</v>
      </c>
      <c r="Z1634" s="46">
        <v>72417.651306549014</v>
      </c>
      <c r="AA1634" s="47">
        <f>_xlfn.XLOOKUP($E1634,Main_OG!$D$1:$D$766,Main_OG!AJ$1:AJ$766,"")</f>
        <v>42594060</v>
      </c>
      <c r="AB1634" s="47">
        <f>_xlfn.XLOOKUP($E1634,Main_OG!$D$1:$D$766,Main_OG!AK$1:AK$766,"")</f>
        <v>120126</v>
      </c>
      <c r="AC1634" s="47">
        <f>_xlfn.XLOOKUP($E1634,Main_OG!$D$1:$D$766,Main_OG!AL$1:AL$766,"")</f>
        <v>20745990</v>
      </c>
      <c r="AD1634" s="47">
        <f>_xlfn.XLOOKUP($E1634,Main_OG!$D$1:$D$766,Main_OG!AM$1:AM$766,"")</f>
        <v>0</v>
      </c>
    </row>
    <row r="1635" spans="1:30" x14ac:dyDescent="0.35">
      <c r="A1635" s="36" t="s">
        <v>2707</v>
      </c>
      <c r="B1635" s="45" t="s">
        <v>847</v>
      </c>
      <c r="C1635" s="45" t="s">
        <v>4459</v>
      </c>
      <c r="D1635" s="36" t="s">
        <v>2707</v>
      </c>
      <c r="E1635" s="36" t="str">
        <f t="shared" si="75"/>
        <v>2016_SD</v>
      </c>
      <c r="F1635" s="45">
        <v>2016</v>
      </c>
      <c r="G1635" s="45">
        <f>_xlfn.XLOOKUP(I1635,Main_OG!$B$1:$B$766,Main_OG!$O$1:$O$766,"")</f>
        <v>0</v>
      </c>
      <c r="H1635" s="45">
        <f>_xlfn.XLOOKUP(E1635,Main_OG!$D$1:$D$766,Main_OG!$J$1:$J$766,"")</f>
        <v>0</v>
      </c>
      <c r="I1635" s="45" t="s">
        <v>847</v>
      </c>
      <c r="J1635" s="45" t="str">
        <f t="shared" si="76"/>
        <v>Montana-Dakota Utilities Co_SD</v>
      </c>
      <c r="K1635" s="45" t="str">
        <f t="shared" si="77"/>
        <v>Montana-Dakota Utilities Co_SD</v>
      </c>
      <c r="L1635" s="45" t="s">
        <v>2742</v>
      </c>
      <c r="M1635" s="45">
        <v>0</v>
      </c>
      <c r="N1635" s="45">
        <v>2023</v>
      </c>
      <c r="O1635" s="45">
        <v>8</v>
      </c>
      <c r="P1635" s="45">
        <v>6534</v>
      </c>
      <c r="Q1635" s="45">
        <v>0</v>
      </c>
      <c r="R1635" s="45">
        <v>67866</v>
      </c>
      <c r="S1635" s="45">
        <v>7883</v>
      </c>
      <c r="T1635" s="45">
        <v>67196</v>
      </c>
      <c r="U1635" s="45">
        <v>0</v>
      </c>
      <c r="V1635" s="45">
        <v>9.8812365999999994</v>
      </c>
      <c r="W1635" s="45">
        <v>7.6747430999999997</v>
      </c>
      <c r="X1635" s="45">
        <v>11.206023999999999</v>
      </c>
      <c r="Y1635" s="46">
        <v>51264.3</v>
      </c>
      <c r="Z1635" s="46">
        <v>59354.770734508675</v>
      </c>
      <c r="AA1635" s="47">
        <f>_xlfn.XLOOKUP($E1635,Main_OG!$D$1:$D$766,Main_OG!AJ$1:AJ$766,"")</f>
        <v>2597808</v>
      </c>
      <c r="AB1635" s="47">
        <f>_xlfn.XLOOKUP($E1635,Main_OG!$D$1:$D$766,Main_OG!AK$1:AK$766,"")</f>
        <v>22226</v>
      </c>
      <c r="AC1635" s="47">
        <f>_xlfn.XLOOKUP($E1635,Main_OG!$D$1:$D$766,Main_OG!AL$1:AL$766,"")</f>
        <v>14820854</v>
      </c>
      <c r="AD1635" s="47">
        <f>_xlfn.XLOOKUP($E1635,Main_OG!$D$1:$D$766,Main_OG!AM$1:AM$766,"")</f>
        <v>0</v>
      </c>
    </row>
    <row r="1636" spans="1:30" x14ac:dyDescent="0.35">
      <c r="A1636" s="36" t="s">
        <v>2707</v>
      </c>
      <c r="B1636" s="45" t="s">
        <v>886</v>
      </c>
      <c r="C1636" s="45" t="s">
        <v>4459</v>
      </c>
      <c r="D1636" s="36" t="s">
        <v>2707</v>
      </c>
      <c r="E1636" s="36" t="str">
        <f t="shared" si="75"/>
        <v>2016_WY</v>
      </c>
      <c r="F1636" s="45">
        <v>2016</v>
      </c>
      <c r="G1636" s="45">
        <f>_xlfn.XLOOKUP(I1636,Main_OG!$B$1:$B$766,Main_OG!$O$1:$O$766,"")</f>
        <v>0</v>
      </c>
      <c r="H1636" s="45">
        <f>_xlfn.XLOOKUP(E1636,Main_OG!$D$1:$D$766,Main_OG!$J$1:$J$766,"")</f>
        <v>0</v>
      </c>
      <c r="I1636" s="45" t="s">
        <v>886</v>
      </c>
      <c r="J1636" s="45" t="str">
        <f t="shared" si="76"/>
        <v>Montana-Dakota Utilities Co_WY</v>
      </c>
      <c r="K1636" s="45" t="str">
        <f t="shared" si="77"/>
        <v>Montana-Dakota Utilities Co_WY</v>
      </c>
      <c r="L1636" s="45" t="s">
        <v>2743</v>
      </c>
      <c r="M1636" s="45">
        <v>0</v>
      </c>
      <c r="N1636" s="45">
        <v>2439</v>
      </c>
      <c r="O1636" s="45">
        <v>15</v>
      </c>
      <c r="P1636" s="45">
        <v>13202</v>
      </c>
      <c r="Q1636" s="45">
        <v>0</v>
      </c>
      <c r="R1636" s="45">
        <v>140672</v>
      </c>
      <c r="S1636" s="45">
        <v>1778</v>
      </c>
      <c r="T1636" s="45">
        <v>135085</v>
      </c>
      <c r="U1636" s="45">
        <v>0</v>
      </c>
      <c r="V1636" s="45">
        <v>7.5772009000000002</v>
      </c>
      <c r="W1636" s="45">
        <v>10.236219999999999</v>
      </c>
      <c r="X1636" s="45">
        <v>10.236518</v>
      </c>
      <c r="Y1636" s="46">
        <v>37853.5</v>
      </c>
      <c r="Z1636" s="46">
        <v>64679.97054215087</v>
      </c>
      <c r="AA1636" s="47">
        <f>_xlfn.XLOOKUP($E1636,Main_OG!$D$1:$D$766,Main_OG!AJ$1:AJ$766,"")</f>
        <v>49047436</v>
      </c>
      <c r="AB1636" s="47">
        <f>_xlfn.XLOOKUP($E1636,Main_OG!$D$1:$D$766,Main_OG!AK$1:AK$766,"")</f>
        <v>188230</v>
      </c>
      <c r="AC1636" s="47">
        <f>_xlfn.XLOOKUP($E1636,Main_OG!$D$1:$D$766,Main_OG!AL$1:AL$766,"")</f>
        <v>10966450</v>
      </c>
      <c r="AD1636" s="47">
        <f>_xlfn.XLOOKUP($E1636,Main_OG!$D$1:$D$766,Main_OG!AM$1:AM$766,"")</f>
        <v>0</v>
      </c>
    </row>
    <row r="1637" spans="1:30" x14ac:dyDescent="0.35">
      <c r="A1637" s="36" t="s">
        <v>2707</v>
      </c>
      <c r="B1637" s="45" t="s">
        <v>858</v>
      </c>
      <c r="C1637" s="45" t="s">
        <v>4459</v>
      </c>
      <c r="D1637" s="36" t="s">
        <v>2707</v>
      </c>
      <c r="E1637" s="36" t="str">
        <f t="shared" si="75"/>
        <v>2017_MT</v>
      </c>
      <c r="F1637" s="45">
        <v>2017</v>
      </c>
      <c r="G1637" s="45">
        <f>_xlfn.XLOOKUP(I1637,Main_OG!$B$1:$B$766,Main_OG!$O$1:$O$766,"")</f>
        <v>0</v>
      </c>
      <c r="H1637" s="45">
        <f>_xlfn.XLOOKUP(E1637,Main_OG!$D$1:$D$766,Main_OG!$J$1:$J$766,"")</f>
        <v>0</v>
      </c>
      <c r="I1637" s="45" t="s">
        <v>858</v>
      </c>
      <c r="J1637" s="45" t="str">
        <f t="shared" si="76"/>
        <v>Montana-Dakota Utilities Co_MT</v>
      </c>
      <c r="K1637" s="45" t="str">
        <f t="shared" si="77"/>
        <v>Montana-Dakota Utilities Co_MT</v>
      </c>
      <c r="L1637" s="45" t="s">
        <v>2744</v>
      </c>
      <c r="M1637" s="45">
        <v>0</v>
      </c>
      <c r="N1637" s="45">
        <v>5623</v>
      </c>
      <c r="O1637" s="45">
        <v>122</v>
      </c>
      <c r="P1637" s="45">
        <v>19962</v>
      </c>
      <c r="Q1637" s="45">
        <v>0</v>
      </c>
      <c r="R1637" s="45">
        <v>290244</v>
      </c>
      <c r="S1637" s="45">
        <v>329452</v>
      </c>
      <c r="T1637" s="45">
        <v>189664</v>
      </c>
      <c r="U1637" s="45">
        <v>0</v>
      </c>
      <c r="V1637" s="45">
        <v>8.3391905000000008</v>
      </c>
      <c r="W1637" s="45">
        <v>5.9207410999999999</v>
      </c>
      <c r="X1637" s="45">
        <v>9.4198161000000002</v>
      </c>
      <c r="Y1637" s="46">
        <v>48470.5</v>
      </c>
      <c r="Z1637" s="46">
        <v>45993.213532701622</v>
      </c>
      <c r="AA1637" s="47">
        <f>_xlfn.XLOOKUP($E1637,Main_OG!$D$1:$D$766,Main_OG!AJ$1:AJ$766,"")</f>
        <v>17892638</v>
      </c>
      <c r="AB1637" s="47">
        <f>_xlfn.XLOOKUP($E1637,Main_OG!$D$1:$D$766,Main_OG!AK$1:AK$766,"")</f>
        <v>1679784</v>
      </c>
      <c r="AC1637" s="47">
        <f>_xlfn.XLOOKUP($E1637,Main_OG!$D$1:$D$766,Main_OG!AL$1:AL$766,"")</f>
        <v>9412532</v>
      </c>
      <c r="AD1637" s="47">
        <f>_xlfn.XLOOKUP($E1637,Main_OG!$D$1:$D$766,Main_OG!AM$1:AM$766,"")</f>
        <v>0</v>
      </c>
    </row>
    <row r="1638" spans="1:30" x14ac:dyDescent="0.35">
      <c r="A1638" s="36" t="s">
        <v>2707</v>
      </c>
      <c r="B1638" s="45" t="s">
        <v>799</v>
      </c>
      <c r="C1638" s="45" t="s">
        <v>4459</v>
      </c>
      <c r="D1638" s="36" t="s">
        <v>2707</v>
      </c>
      <c r="E1638" s="36" t="str">
        <f t="shared" si="75"/>
        <v>2017_ND</v>
      </c>
      <c r="F1638" s="45">
        <v>2017</v>
      </c>
      <c r="G1638" s="45">
        <f>_xlfn.XLOOKUP(I1638,Main_OG!$B$1:$B$766,Main_OG!$O$1:$O$766,"")</f>
        <v>0</v>
      </c>
      <c r="H1638" s="45">
        <f>_xlfn.XLOOKUP(E1638,Main_OG!$D$1:$D$766,Main_OG!$J$1:$J$766,"")</f>
        <v>0</v>
      </c>
      <c r="I1638" s="45" t="s">
        <v>799</v>
      </c>
      <c r="J1638" s="45" t="str">
        <f t="shared" si="76"/>
        <v>Montana-Dakota Utilities Co_ND</v>
      </c>
      <c r="K1638" s="45" t="str">
        <f t="shared" si="77"/>
        <v>Montana-Dakota Utilities Co_ND</v>
      </c>
      <c r="L1638" s="45" t="s">
        <v>2745</v>
      </c>
      <c r="M1638" s="45">
        <v>0</v>
      </c>
      <c r="N1638" s="45">
        <v>14137</v>
      </c>
      <c r="O1638" s="45">
        <v>97</v>
      </c>
      <c r="P1638" s="45">
        <v>78554</v>
      </c>
      <c r="Q1638" s="45">
        <v>0</v>
      </c>
      <c r="R1638" s="45">
        <v>1113461</v>
      </c>
      <c r="S1638" s="45">
        <v>200745</v>
      </c>
      <c r="T1638" s="45">
        <v>758940</v>
      </c>
      <c r="U1638" s="45">
        <v>0</v>
      </c>
      <c r="V1638" s="45">
        <v>9.5586643999999996</v>
      </c>
      <c r="W1638" s="45">
        <v>7.0228399000000001</v>
      </c>
      <c r="X1638" s="45">
        <v>10.631539</v>
      </c>
      <c r="Y1638" s="46">
        <v>56530.2</v>
      </c>
      <c r="Z1638" s="46">
        <v>74700.794841130875</v>
      </c>
      <c r="AA1638" s="47">
        <f>_xlfn.XLOOKUP($E1638,Main_OG!$D$1:$D$766,Main_OG!AJ$1:AJ$766,"")</f>
        <v>43308266</v>
      </c>
      <c r="AB1638" s="47">
        <f>_xlfn.XLOOKUP($E1638,Main_OG!$D$1:$D$766,Main_OG!AK$1:AK$766,"")</f>
        <v>140388</v>
      </c>
      <c r="AC1638" s="47">
        <f>_xlfn.XLOOKUP($E1638,Main_OG!$D$1:$D$766,Main_OG!AL$1:AL$766,"")</f>
        <v>13108384</v>
      </c>
      <c r="AD1638" s="47">
        <f>_xlfn.XLOOKUP($E1638,Main_OG!$D$1:$D$766,Main_OG!AM$1:AM$766,"")</f>
        <v>0</v>
      </c>
    </row>
    <row r="1639" spans="1:30" x14ac:dyDescent="0.35">
      <c r="A1639" s="36" t="s">
        <v>2707</v>
      </c>
      <c r="B1639" s="45" t="s">
        <v>847</v>
      </c>
      <c r="C1639" s="45" t="s">
        <v>4459</v>
      </c>
      <c r="D1639" s="36" t="s">
        <v>2707</v>
      </c>
      <c r="E1639" s="36" t="str">
        <f t="shared" si="75"/>
        <v>2017_SD</v>
      </c>
      <c r="F1639" s="45">
        <v>2017</v>
      </c>
      <c r="G1639" s="45">
        <f>_xlfn.XLOOKUP(I1639,Main_OG!$B$1:$B$766,Main_OG!$O$1:$O$766,"")</f>
        <v>0</v>
      </c>
      <c r="H1639" s="45">
        <f>_xlfn.XLOOKUP(E1639,Main_OG!$D$1:$D$766,Main_OG!$J$1:$J$766,"")</f>
        <v>0</v>
      </c>
      <c r="I1639" s="45" t="s">
        <v>847</v>
      </c>
      <c r="J1639" s="45" t="str">
        <f t="shared" si="76"/>
        <v>Montana-Dakota Utilities Co_SD</v>
      </c>
      <c r="K1639" s="45" t="str">
        <f t="shared" si="77"/>
        <v>Montana-Dakota Utilities Co_SD</v>
      </c>
      <c r="L1639" s="45" t="s">
        <v>2746</v>
      </c>
      <c r="M1639" s="45">
        <v>0</v>
      </c>
      <c r="N1639" s="45">
        <v>2027</v>
      </c>
      <c r="O1639" s="45">
        <v>8</v>
      </c>
      <c r="P1639" s="45">
        <v>6512</v>
      </c>
      <c r="Q1639" s="45">
        <v>0</v>
      </c>
      <c r="R1639" s="45">
        <v>70143</v>
      </c>
      <c r="S1639" s="45">
        <v>7815</v>
      </c>
      <c r="T1639" s="45">
        <v>67633</v>
      </c>
      <c r="U1639" s="45">
        <v>0</v>
      </c>
      <c r="V1639" s="45">
        <v>9.6417318999999999</v>
      </c>
      <c r="W1639" s="45">
        <v>7.8182980999999998</v>
      </c>
      <c r="X1639" s="45">
        <v>10.82164</v>
      </c>
      <c r="Y1639" s="46">
        <v>51615.1</v>
      </c>
      <c r="Z1639" s="46">
        <v>59074.292803743025</v>
      </c>
      <c r="AA1639" s="47">
        <f>_xlfn.XLOOKUP($E1639,Main_OG!$D$1:$D$766,Main_OG!AJ$1:AJ$766,"")</f>
        <v>2577678</v>
      </c>
      <c r="AB1639" s="47">
        <f>_xlfn.XLOOKUP($E1639,Main_OG!$D$1:$D$766,Main_OG!AK$1:AK$766,"")</f>
        <v>29406</v>
      </c>
      <c r="AC1639" s="47">
        <f>_xlfn.XLOOKUP($E1639,Main_OG!$D$1:$D$766,Main_OG!AL$1:AL$766,"")</f>
        <v>11426586</v>
      </c>
      <c r="AD1639" s="47">
        <f>_xlfn.XLOOKUP($E1639,Main_OG!$D$1:$D$766,Main_OG!AM$1:AM$766,"")</f>
        <v>0</v>
      </c>
    </row>
    <row r="1640" spans="1:30" x14ac:dyDescent="0.35">
      <c r="A1640" s="36" t="s">
        <v>2707</v>
      </c>
      <c r="B1640" s="45" t="s">
        <v>886</v>
      </c>
      <c r="C1640" s="45" t="s">
        <v>4459</v>
      </c>
      <c r="D1640" s="36" t="s">
        <v>2707</v>
      </c>
      <c r="E1640" s="36" t="str">
        <f t="shared" si="75"/>
        <v>2017_WY</v>
      </c>
      <c r="F1640" s="45">
        <v>2017</v>
      </c>
      <c r="G1640" s="45">
        <f>_xlfn.XLOOKUP(I1640,Main_OG!$B$1:$B$766,Main_OG!$O$1:$O$766,"")</f>
        <v>0</v>
      </c>
      <c r="H1640" s="45">
        <f>_xlfn.XLOOKUP(E1640,Main_OG!$D$1:$D$766,Main_OG!$J$1:$J$766,"")</f>
        <v>0</v>
      </c>
      <c r="I1640" s="45" t="s">
        <v>886</v>
      </c>
      <c r="J1640" s="45" t="str">
        <f t="shared" si="76"/>
        <v>Montana-Dakota Utilities Co_WY</v>
      </c>
      <c r="K1640" s="45" t="str">
        <f t="shared" si="77"/>
        <v>Montana-Dakota Utilities Co_WY</v>
      </c>
      <c r="L1640" s="45" t="s">
        <v>2747</v>
      </c>
      <c r="M1640" s="45">
        <v>0</v>
      </c>
      <c r="N1640" s="45">
        <v>2493</v>
      </c>
      <c r="O1640" s="45">
        <v>15</v>
      </c>
      <c r="P1640" s="45">
        <v>13351</v>
      </c>
      <c r="Q1640" s="45">
        <v>0</v>
      </c>
      <c r="R1640" s="45">
        <v>139261</v>
      </c>
      <c r="S1640" s="45">
        <v>1865</v>
      </c>
      <c r="T1640" s="45">
        <v>137247</v>
      </c>
      <c r="U1640" s="45">
        <v>0</v>
      </c>
      <c r="V1640" s="45">
        <v>8.4244692000000008</v>
      </c>
      <c r="W1640" s="45">
        <v>10.831099</v>
      </c>
      <c r="X1640" s="45">
        <v>11.147785000000001</v>
      </c>
      <c r="Y1640" s="46">
        <v>37620.300000000003</v>
      </c>
      <c r="Z1640" s="46">
        <v>64863.257206109032</v>
      </c>
      <c r="AA1640" s="47">
        <f>_xlfn.XLOOKUP($E1640,Main_OG!$D$1:$D$766,Main_OG!AJ$1:AJ$766,"")</f>
        <v>49539056</v>
      </c>
      <c r="AB1640" s="47">
        <f>_xlfn.XLOOKUP($E1640,Main_OG!$D$1:$D$766,Main_OG!AK$1:AK$766,"")</f>
        <v>165314</v>
      </c>
      <c r="AC1640" s="47">
        <f>_xlfn.XLOOKUP($E1640,Main_OG!$D$1:$D$766,Main_OG!AL$1:AL$766,"")</f>
        <v>11137298</v>
      </c>
      <c r="AD1640" s="47">
        <f>_xlfn.XLOOKUP($E1640,Main_OG!$D$1:$D$766,Main_OG!AM$1:AM$766,"")</f>
        <v>0</v>
      </c>
    </row>
    <row r="1641" spans="1:30" x14ac:dyDescent="0.35">
      <c r="A1641" s="36" t="s">
        <v>2707</v>
      </c>
      <c r="B1641" s="45" t="s">
        <v>858</v>
      </c>
      <c r="C1641" s="45" t="s">
        <v>4459</v>
      </c>
      <c r="D1641" s="36" t="s">
        <v>2707</v>
      </c>
      <c r="E1641" s="36" t="str">
        <f t="shared" si="75"/>
        <v>2018_MT</v>
      </c>
      <c r="F1641" s="45">
        <v>2018</v>
      </c>
      <c r="G1641" s="45">
        <f>_xlfn.XLOOKUP(I1641,Main_OG!$B$1:$B$766,Main_OG!$O$1:$O$766,"")</f>
        <v>0</v>
      </c>
      <c r="H1641" s="45">
        <f>_xlfn.XLOOKUP(E1641,Main_OG!$D$1:$D$766,Main_OG!$J$1:$J$766,"")</f>
        <v>0</v>
      </c>
      <c r="I1641" s="45" t="s">
        <v>858</v>
      </c>
      <c r="J1641" s="45" t="str">
        <f t="shared" si="76"/>
        <v>Montana-Dakota Utilities Co_MT</v>
      </c>
      <c r="K1641" s="45" t="str">
        <f t="shared" si="77"/>
        <v>Montana-Dakota Utilities Co_MT</v>
      </c>
      <c r="L1641" s="45" t="s">
        <v>2748</v>
      </c>
      <c r="M1641" s="45">
        <v>0</v>
      </c>
      <c r="N1641" s="45">
        <v>5633</v>
      </c>
      <c r="O1641" s="45">
        <v>122</v>
      </c>
      <c r="P1641" s="45">
        <v>19918</v>
      </c>
      <c r="Q1641" s="45">
        <v>0</v>
      </c>
      <c r="R1641" s="45">
        <v>285124</v>
      </c>
      <c r="S1641" s="45">
        <v>331321</v>
      </c>
      <c r="T1641" s="45">
        <v>190505</v>
      </c>
      <c r="U1641" s="45">
        <v>0</v>
      </c>
      <c r="V1641" s="45">
        <v>8.5317264999999995</v>
      </c>
      <c r="W1641" s="45">
        <v>6.2051606000000001</v>
      </c>
      <c r="X1641" s="45">
        <v>9.6133959999999998</v>
      </c>
      <c r="Y1641" s="46">
        <v>49455</v>
      </c>
      <c r="Z1641" s="46">
        <v>46575.778523249748</v>
      </c>
      <c r="AA1641" s="47">
        <f>_xlfn.XLOOKUP($E1641,Main_OG!$D$1:$D$766,Main_OG!AJ$1:AJ$766,"")</f>
        <v>17476978</v>
      </c>
      <c r="AB1641" s="47">
        <f>_xlfn.XLOOKUP($E1641,Main_OG!$D$1:$D$766,Main_OG!AK$1:AK$766,"")</f>
        <v>1613418</v>
      </c>
      <c r="AC1641" s="47">
        <f>_xlfn.XLOOKUP($E1641,Main_OG!$D$1:$D$766,Main_OG!AL$1:AL$766,"")</f>
        <v>10305088</v>
      </c>
      <c r="AD1641" s="47">
        <f>_xlfn.XLOOKUP($E1641,Main_OG!$D$1:$D$766,Main_OG!AM$1:AM$766,"")</f>
        <v>0</v>
      </c>
    </row>
    <row r="1642" spans="1:30" x14ac:dyDescent="0.35">
      <c r="A1642" s="36" t="s">
        <v>2707</v>
      </c>
      <c r="B1642" s="45" t="s">
        <v>799</v>
      </c>
      <c r="C1642" s="45" t="s">
        <v>4459</v>
      </c>
      <c r="D1642" s="36" t="s">
        <v>2707</v>
      </c>
      <c r="E1642" s="36" t="str">
        <f t="shared" si="75"/>
        <v>2018_ND</v>
      </c>
      <c r="F1642" s="45">
        <v>2018</v>
      </c>
      <c r="G1642" s="45">
        <f>_xlfn.XLOOKUP(I1642,Main_OG!$B$1:$B$766,Main_OG!$O$1:$O$766,"")</f>
        <v>0</v>
      </c>
      <c r="H1642" s="45">
        <f>_xlfn.XLOOKUP(E1642,Main_OG!$D$1:$D$766,Main_OG!$J$1:$J$766,"")</f>
        <v>0</v>
      </c>
      <c r="I1642" s="45" t="s">
        <v>799</v>
      </c>
      <c r="J1642" s="45" t="str">
        <f t="shared" si="76"/>
        <v>Montana-Dakota Utilities Co_ND</v>
      </c>
      <c r="K1642" s="45" t="str">
        <f t="shared" si="77"/>
        <v>Montana-Dakota Utilities Co_ND</v>
      </c>
      <c r="L1642" s="45" t="s">
        <v>2749</v>
      </c>
      <c r="M1642" s="45">
        <v>0</v>
      </c>
      <c r="N1642" s="45">
        <v>14193</v>
      </c>
      <c r="O1642" s="45">
        <v>92</v>
      </c>
      <c r="P1642" s="45">
        <v>78576</v>
      </c>
      <c r="Q1642" s="45">
        <v>0</v>
      </c>
      <c r="R1642" s="45">
        <v>1111109</v>
      </c>
      <c r="S1642" s="45">
        <v>210174</v>
      </c>
      <c r="T1642" s="45">
        <v>794264</v>
      </c>
      <c r="U1642" s="45">
        <v>0</v>
      </c>
      <c r="V1642" s="45">
        <v>9.6058082999999996</v>
      </c>
      <c r="W1642" s="45">
        <v>6.9975354000000003</v>
      </c>
      <c r="X1642" s="45">
        <v>10.612717999999999</v>
      </c>
      <c r="Y1642" s="46">
        <v>58516.4</v>
      </c>
      <c r="Z1642" s="46">
        <v>76988.98247774523</v>
      </c>
      <c r="AA1642" s="47">
        <f>_xlfn.XLOOKUP($E1642,Main_OG!$D$1:$D$766,Main_OG!AJ$1:AJ$766,"")</f>
        <v>44914310</v>
      </c>
      <c r="AB1642" s="47">
        <f>_xlfn.XLOOKUP($E1642,Main_OG!$D$1:$D$766,Main_OG!AK$1:AK$766,"")</f>
        <v>148588</v>
      </c>
      <c r="AC1642" s="47">
        <f>_xlfn.XLOOKUP($E1642,Main_OG!$D$1:$D$766,Main_OG!AL$1:AL$766,"")</f>
        <v>19230244</v>
      </c>
      <c r="AD1642" s="47">
        <f>_xlfn.XLOOKUP($E1642,Main_OG!$D$1:$D$766,Main_OG!AM$1:AM$766,"")</f>
        <v>0</v>
      </c>
    </row>
    <row r="1643" spans="1:30" x14ac:dyDescent="0.35">
      <c r="A1643" s="36" t="s">
        <v>2707</v>
      </c>
      <c r="B1643" s="45" t="s">
        <v>847</v>
      </c>
      <c r="C1643" s="45" t="s">
        <v>4459</v>
      </c>
      <c r="D1643" s="36" t="s">
        <v>2707</v>
      </c>
      <c r="E1643" s="36" t="str">
        <f t="shared" si="75"/>
        <v>2018_SD</v>
      </c>
      <c r="F1643" s="45">
        <v>2018</v>
      </c>
      <c r="G1643" s="45">
        <f>_xlfn.XLOOKUP(I1643,Main_OG!$B$1:$B$766,Main_OG!$O$1:$O$766,"")</f>
        <v>0</v>
      </c>
      <c r="H1643" s="45">
        <f>_xlfn.XLOOKUP(E1643,Main_OG!$D$1:$D$766,Main_OG!$J$1:$J$766,"")</f>
        <v>0</v>
      </c>
      <c r="I1643" s="45" t="s">
        <v>847</v>
      </c>
      <c r="J1643" s="45" t="str">
        <f t="shared" si="76"/>
        <v>Montana-Dakota Utilities Co_SD</v>
      </c>
      <c r="K1643" s="45" t="str">
        <f t="shared" si="77"/>
        <v>Montana-Dakota Utilities Co_SD</v>
      </c>
      <c r="L1643" s="45" t="s">
        <v>2750</v>
      </c>
      <c r="M1643" s="45">
        <v>0</v>
      </c>
      <c r="N1643" s="45">
        <v>2033</v>
      </c>
      <c r="O1643" s="45">
        <v>8</v>
      </c>
      <c r="P1643" s="45">
        <v>6458</v>
      </c>
      <c r="Q1643" s="45">
        <v>0</v>
      </c>
      <c r="R1643" s="45">
        <v>70877</v>
      </c>
      <c r="S1643" s="45">
        <v>7776</v>
      </c>
      <c r="T1643" s="45">
        <v>71675</v>
      </c>
      <c r="U1643" s="45">
        <v>0</v>
      </c>
      <c r="V1643" s="45">
        <v>9.7633928999999995</v>
      </c>
      <c r="W1643" s="45">
        <v>7.9861110999999996</v>
      </c>
      <c r="X1643" s="45">
        <v>10.819672000000001</v>
      </c>
      <c r="Y1643" s="46">
        <v>51937.8</v>
      </c>
      <c r="Z1643" s="46">
        <v>59061.436047423995</v>
      </c>
      <c r="AA1643" s="47">
        <f>_xlfn.XLOOKUP($E1643,Main_OG!$D$1:$D$766,Main_OG!AJ$1:AJ$766,"")</f>
        <v>2905016</v>
      </c>
      <c r="AB1643" s="47">
        <f>_xlfn.XLOOKUP($E1643,Main_OG!$D$1:$D$766,Main_OG!AK$1:AK$766,"")</f>
        <v>39412</v>
      </c>
      <c r="AC1643" s="47">
        <f>_xlfn.XLOOKUP($E1643,Main_OG!$D$1:$D$766,Main_OG!AL$1:AL$766,"")</f>
        <v>18198168</v>
      </c>
      <c r="AD1643" s="47">
        <f>_xlfn.XLOOKUP($E1643,Main_OG!$D$1:$D$766,Main_OG!AM$1:AM$766,"")</f>
        <v>0</v>
      </c>
    </row>
    <row r="1644" spans="1:30" x14ac:dyDescent="0.35">
      <c r="A1644" s="36" t="s">
        <v>2707</v>
      </c>
      <c r="B1644" s="45" t="s">
        <v>886</v>
      </c>
      <c r="C1644" s="45" t="s">
        <v>4459</v>
      </c>
      <c r="D1644" s="36" t="s">
        <v>2707</v>
      </c>
      <c r="E1644" s="36" t="str">
        <f t="shared" si="75"/>
        <v>2018_WY</v>
      </c>
      <c r="F1644" s="45">
        <v>2018</v>
      </c>
      <c r="G1644" s="45">
        <f>_xlfn.XLOOKUP(I1644,Main_OG!$B$1:$B$766,Main_OG!$O$1:$O$766,"")</f>
        <v>0</v>
      </c>
      <c r="H1644" s="45">
        <f>_xlfn.XLOOKUP(E1644,Main_OG!$D$1:$D$766,Main_OG!$J$1:$J$766,"")</f>
        <v>0</v>
      </c>
      <c r="I1644" s="45" t="s">
        <v>886</v>
      </c>
      <c r="J1644" s="45" t="str">
        <f t="shared" si="76"/>
        <v>Montana-Dakota Utilities Co_WY</v>
      </c>
      <c r="K1644" s="45" t="str">
        <f t="shared" si="77"/>
        <v>Montana-Dakota Utilities Co_WY</v>
      </c>
      <c r="L1644" s="45" t="s">
        <v>2751</v>
      </c>
      <c r="M1644" s="45">
        <v>0</v>
      </c>
      <c r="N1644" s="45">
        <v>2501</v>
      </c>
      <c r="O1644" s="45">
        <v>14</v>
      </c>
      <c r="P1644" s="45">
        <v>13474</v>
      </c>
      <c r="Q1644" s="45">
        <v>0</v>
      </c>
      <c r="R1644" s="45">
        <v>139672</v>
      </c>
      <c r="S1644" s="45">
        <v>1729</v>
      </c>
      <c r="T1644" s="45">
        <v>140175</v>
      </c>
      <c r="U1644" s="45">
        <v>0</v>
      </c>
      <c r="V1644" s="45">
        <v>8.4956183000000003</v>
      </c>
      <c r="W1644" s="45">
        <v>11.220359</v>
      </c>
      <c r="X1644" s="45">
        <v>11.279472</v>
      </c>
      <c r="Y1644" s="46">
        <v>37977.199999999997</v>
      </c>
      <c r="Z1644" s="46">
        <v>65584.902271636151</v>
      </c>
      <c r="AA1644" s="47">
        <f>_xlfn.XLOOKUP($E1644,Main_OG!$D$1:$D$766,Main_OG!AJ$1:AJ$766,"")</f>
        <v>48936996</v>
      </c>
      <c r="AB1644" s="47">
        <f>_xlfn.XLOOKUP($E1644,Main_OG!$D$1:$D$766,Main_OG!AK$1:AK$766,"")</f>
        <v>155422</v>
      </c>
      <c r="AC1644" s="47">
        <f>_xlfn.XLOOKUP($E1644,Main_OG!$D$1:$D$766,Main_OG!AL$1:AL$766,"")</f>
        <v>12699216</v>
      </c>
      <c r="AD1644" s="47">
        <f>_xlfn.XLOOKUP($E1644,Main_OG!$D$1:$D$766,Main_OG!AM$1:AM$766,"")</f>
        <v>0</v>
      </c>
    </row>
    <row r="1645" spans="1:30" x14ac:dyDescent="0.35">
      <c r="A1645" s="36" t="s">
        <v>2707</v>
      </c>
      <c r="B1645" s="45" t="s">
        <v>858</v>
      </c>
      <c r="C1645" s="45" t="s">
        <v>4459</v>
      </c>
      <c r="D1645" s="36" t="s">
        <v>2707</v>
      </c>
      <c r="E1645" s="36" t="str">
        <f t="shared" si="75"/>
        <v>2019_MT</v>
      </c>
      <c r="F1645" s="45">
        <v>2019</v>
      </c>
      <c r="G1645" s="45">
        <f>_xlfn.XLOOKUP(I1645,Main_OG!$B$1:$B$766,Main_OG!$O$1:$O$766,"")</f>
        <v>0</v>
      </c>
      <c r="H1645" s="45">
        <f>_xlfn.XLOOKUP(E1645,Main_OG!$D$1:$D$766,Main_OG!$J$1:$J$766,"")</f>
        <v>0</v>
      </c>
      <c r="I1645" s="45" t="s">
        <v>858</v>
      </c>
      <c r="J1645" s="45" t="str">
        <f t="shared" si="76"/>
        <v>Montana-Dakota Utilities Co_MT</v>
      </c>
      <c r="K1645" s="45" t="str">
        <f t="shared" si="77"/>
        <v>Montana-Dakota Utilities Co_MT</v>
      </c>
      <c r="L1645" s="45" t="s">
        <v>2752</v>
      </c>
      <c r="M1645" s="45">
        <v>0</v>
      </c>
      <c r="N1645" s="45">
        <v>5670</v>
      </c>
      <c r="O1645" s="45">
        <v>120</v>
      </c>
      <c r="P1645" s="45">
        <v>19839</v>
      </c>
      <c r="Q1645" s="45">
        <v>0</v>
      </c>
      <c r="R1645" s="45">
        <v>275599</v>
      </c>
      <c r="S1645" s="45">
        <v>321641</v>
      </c>
      <c r="T1645" s="45">
        <v>184427</v>
      </c>
      <c r="U1645" s="45">
        <v>0</v>
      </c>
      <c r="V1645" s="45">
        <v>9.6012684999999998</v>
      </c>
      <c r="W1645" s="45">
        <v>6.6549351999999997</v>
      </c>
      <c r="X1645" s="45">
        <v>10.760897</v>
      </c>
      <c r="Y1645" s="46">
        <v>50318.9</v>
      </c>
      <c r="Z1645" s="46">
        <v>47021.604058598874</v>
      </c>
      <c r="AA1645" s="47">
        <f>_xlfn.XLOOKUP($E1645,Main_OG!$D$1:$D$766,Main_OG!AJ$1:AJ$766,"")</f>
        <v>18559080</v>
      </c>
      <c r="AB1645" s="47">
        <f>_xlfn.XLOOKUP($E1645,Main_OG!$D$1:$D$766,Main_OG!AK$1:AK$766,"")</f>
        <v>1694612</v>
      </c>
      <c r="AC1645" s="47">
        <f>_xlfn.XLOOKUP($E1645,Main_OG!$D$1:$D$766,Main_OG!AL$1:AL$766,"")</f>
        <v>11019084</v>
      </c>
      <c r="AD1645" s="47">
        <f>_xlfn.XLOOKUP($E1645,Main_OG!$D$1:$D$766,Main_OG!AM$1:AM$766,"")</f>
        <v>0</v>
      </c>
    </row>
    <row r="1646" spans="1:30" x14ac:dyDescent="0.35">
      <c r="A1646" s="36" t="s">
        <v>2707</v>
      </c>
      <c r="B1646" s="45" t="s">
        <v>799</v>
      </c>
      <c r="C1646" s="45" t="s">
        <v>4459</v>
      </c>
      <c r="D1646" s="36" t="s">
        <v>2707</v>
      </c>
      <c r="E1646" s="36" t="str">
        <f t="shared" si="75"/>
        <v>2019_ND</v>
      </c>
      <c r="F1646" s="45">
        <v>2019</v>
      </c>
      <c r="G1646" s="45">
        <f>_xlfn.XLOOKUP(I1646,Main_OG!$B$1:$B$766,Main_OG!$O$1:$O$766,"")</f>
        <v>0</v>
      </c>
      <c r="H1646" s="45">
        <f>_xlfn.XLOOKUP(E1646,Main_OG!$D$1:$D$766,Main_OG!$J$1:$J$766,"")</f>
        <v>0</v>
      </c>
      <c r="I1646" s="45" t="s">
        <v>799</v>
      </c>
      <c r="J1646" s="45" t="str">
        <f t="shared" si="76"/>
        <v>Montana-Dakota Utilities Co_ND</v>
      </c>
      <c r="K1646" s="45" t="str">
        <f t="shared" si="77"/>
        <v>Montana-Dakota Utilities Co_ND</v>
      </c>
      <c r="L1646" s="45" t="s">
        <v>2753</v>
      </c>
      <c r="M1646" s="45">
        <v>0</v>
      </c>
      <c r="N1646" s="45">
        <v>14288</v>
      </c>
      <c r="O1646" s="45">
        <v>92</v>
      </c>
      <c r="P1646" s="45">
        <v>78685</v>
      </c>
      <c r="Q1646" s="45">
        <v>0</v>
      </c>
      <c r="R1646" s="45">
        <v>1101469</v>
      </c>
      <c r="S1646" s="45">
        <v>218512</v>
      </c>
      <c r="T1646" s="45">
        <v>782110</v>
      </c>
      <c r="U1646" s="45">
        <v>0</v>
      </c>
      <c r="V1646" s="45">
        <v>9.5106625999999999</v>
      </c>
      <c r="W1646" s="45">
        <v>7.1305008000000001</v>
      </c>
      <c r="X1646" s="45">
        <v>10.593267000000001</v>
      </c>
      <c r="Y1646" s="46">
        <v>59142.3</v>
      </c>
      <c r="Z1646" s="46">
        <v>77439.362911208766</v>
      </c>
      <c r="AA1646" s="47">
        <f>_xlfn.XLOOKUP($E1646,Main_OG!$D$1:$D$766,Main_OG!AJ$1:AJ$766,"")</f>
        <v>41363962</v>
      </c>
      <c r="AB1646" s="47">
        <f>_xlfn.XLOOKUP($E1646,Main_OG!$D$1:$D$766,Main_OG!AK$1:AK$766,"")</f>
        <v>134270</v>
      </c>
      <c r="AC1646" s="47">
        <f>_xlfn.XLOOKUP($E1646,Main_OG!$D$1:$D$766,Main_OG!AL$1:AL$766,"")</f>
        <v>27634620</v>
      </c>
      <c r="AD1646" s="47">
        <f>_xlfn.XLOOKUP($E1646,Main_OG!$D$1:$D$766,Main_OG!AM$1:AM$766,"")</f>
        <v>0</v>
      </c>
    </row>
    <row r="1647" spans="1:30" x14ac:dyDescent="0.35">
      <c r="A1647" s="36" t="s">
        <v>2707</v>
      </c>
      <c r="B1647" s="45" t="s">
        <v>847</v>
      </c>
      <c r="C1647" s="45" t="s">
        <v>4459</v>
      </c>
      <c r="D1647" s="36" t="s">
        <v>2707</v>
      </c>
      <c r="E1647" s="36" t="str">
        <f t="shared" si="75"/>
        <v>2019_SD</v>
      </c>
      <c r="F1647" s="45">
        <v>2019</v>
      </c>
      <c r="G1647" s="45">
        <f>_xlfn.XLOOKUP(I1647,Main_OG!$B$1:$B$766,Main_OG!$O$1:$O$766,"")</f>
        <v>0</v>
      </c>
      <c r="H1647" s="45">
        <f>_xlfn.XLOOKUP(E1647,Main_OG!$D$1:$D$766,Main_OG!$J$1:$J$766,"")</f>
        <v>0</v>
      </c>
      <c r="I1647" s="45" t="s">
        <v>847</v>
      </c>
      <c r="J1647" s="45" t="str">
        <f t="shared" si="76"/>
        <v>Montana-Dakota Utilities Co_SD</v>
      </c>
      <c r="K1647" s="45" t="str">
        <f t="shared" si="77"/>
        <v>Montana-Dakota Utilities Co_SD</v>
      </c>
      <c r="L1647" s="45" t="s">
        <v>2754</v>
      </c>
      <c r="M1647" s="45">
        <v>0</v>
      </c>
      <c r="N1647" s="45">
        <v>2039</v>
      </c>
      <c r="O1647" s="45">
        <v>8</v>
      </c>
      <c r="P1647" s="45">
        <v>6427</v>
      </c>
      <c r="Q1647" s="45">
        <v>0</v>
      </c>
      <c r="R1647" s="45">
        <v>71486</v>
      </c>
      <c r="S1647" s="45">
        <v>7611</v>
      </c>
      <c r="T1647" s="45">
        <v>70482</v>
      </c>
      <c r="U1647" s="45">
        <v>0</v>
      </c>
      <c r="V1647" s="45">
        <v>10.097082</v>
      </c>
      <c r="W1647" s="45">
        <v>8.4482984999999999</v>
      </c>
      <c r="X1647" s="45">
        <v>11.242587</v>
      </c>
      <c r="Y1647" s="46">
        <v>52360.1</v>
      </c>
      <c r="Z1647" s="46">
        <v>59022.101683299006</v>
      </c>
      <c r="AA1647" s="47">
        <f>_xlfn.XLOOKUP($E1647,Main_OG!$D$1:$D$766,Main_OG!AJ$1:AJ$766,"")</f>
        <v>3261762</v>
      </c>
      <c r="AB1647" s="47">
        <f>_xlfn.XLOOKUP($E1647,Main_OG!$D$1:$D$766,Main_OG!AK$1:AK$766,"")</f>
        <v>66906</v>
      </c>
      <c r="AC1647" s="47">
        <f>_xlfn.XLOOKUP($E1647,Main_OG!$D$1:$D$766,Main_OG!AL$1:AL$766,"")</f>
        <v>18470514</v>
      </c>
      <c r="AD1647" s="47">
        <f>_xlfn.XLOOKUP($E1647,Main_OG!$D$1:$D$766,Main_OG!AM$1:AM$766,"")</f>
        <v>0</v>
      </c>
    </row>
    <row r="1648" spans="1:30" x14ac:dyDescent="0.35">
      <c r="A1648" s="36" t="s">
        <v>2707</v>
      </c>
      <c r="B1648" s="45" t="s">
        <v>886</v>
      </c>
      <c r="C1648" s="45" t="s">
        <v>4459</v>
      </c>
      <c r="D1648" s="36" t="s">
        <v>2707</v>
      </c>
      <c r="E1648" s="36" t="str">
        <f t="shared" si="75"/>
        <v>2019_WY</v>
      </c>
      <c r="F1648" s="45">
        <v>2019</v>
      </c>
      <c r="G1648" s="45">
        <f>_xlfn.XLOOKUP(I1648,Main_OG!$B$1:$B$766,Main_OG!$O$1:$O$766,"")</f>
        <v>0</v>
      </c>
      <c r="H1648" s="45">
        <f>_xlfn.XLOOKUP(E1648,Main_OG!$D$1:$D$766,Main_OG!$J$1:$J$766,"")</f>
        <v>0</v>
      </c>
      <c r="I1648" s="45" t="s">
        <v>886</v>
      </c>
      <c r="J1648" s="45" t="str">
        <f t="shared" si="76"/>
        <v>Montana-Dakota Utilities Co_WY</v>
      </c>
      <c r="K1648" s="45" t="str">
        <f t="shared" si="77"/>
        <v>Montana-Dakota Utilities Co_WY</v>
      </c>
      <c r="L1648" s="45" t="s">
        <v>2755</v>
      </c>
      <c r="M1648" s="45">
        <v>0</v>
      </c>
      <c r="N1648" s="45">
        <v>2552</v>
      </c>
      <c r="O1648" s="45">
        <v>14</v>
      </c>
      <c r="P1648" s="45">
        <v>13612</v>
      </c>
      <c r="Q1648" s="45">
        <v>0</v>
      </c>
      <c r="R1648" s="45">
        <v>138460</v>
      </c>
      <c r="S1648" s="45">
        <v>1639</v>
      </c>
      <c r="T1648" s="45">
        <v>140869</v>
      </c>
      <c r="U1648" s="45">
        <v>0</v>
      </c>
      <c r="V1648" s="45">
        <v>8.0015888999999998</v>
      </c>
      <c r="W1648" s="45">
        <v>9.8840757000000004</v>
      </c>
      <c r="X1648" s="45">
        <v>10.643222</v>
      </c>
      <c r="Y1648" s="46">
        <v>38558.199999999997</v>
      </c>
      <c r="Z1648" s="46">
        <v>66466.361900033793</v>
      </c>
      <c r="AA1648" s="47">
        <f>_xlfn.XLOOKUP($E1648,Main_OG!$D$1:$D$766,Main_OG!AJ$1:AJ$766,"")</f>
        <v>43801864</v>
      </c>
      <c r="AB1648" s="47">
        <f>_xlfn.XLOOKUP($E1648,Main_OG!$D$1:$D$766,Main_OG!AK$1:AK$766,"")</f>
        <v>167214</v>
      </c>
      <c r="AC1648" s="47">
        <f>_xlfn.XLOOKUP($E1648,Main_OG!$D$1:$D$766,Main_OG!AL$1:AL$766,"")</f>
        <v>14350872</v>
      </c>
      <c r="AD1648" s="47">
        <f>_xlfn.XLOOKUP($E1648,Main_OG!$D$1:$D$766,Main_OG!AM$1:AM$766,"")</f>
        <v>0</v>
      </c>
    </row>
    <row r="1649" spans="1:30" x14ac:dyDescent="0.35">
      <c r="A1649" s="36" t="s">
        <v>2707</v>
      </c>
      <c r="B1649" s="45" t="s">
        <v>858</v>
      </c>
      <c r="C1649" s="45" t="s">
        <v>4459</v>
      </c>
      <c r="D1649" s="36" t="s">
        <v>2707</v>
      </c>
      <c r="E1649" s="36" t="str">
        <f t="shared" si="75"/>
        <v>2020_MT</v>
      </c>
      <c r="F1649" s="45">
        <v>2020</v>
      </c>
      <c r="G1649" s="45">
        <f>_xlfn.XLOOKUP(I1649,Main_OG!$B$1:$B$766,Main_OG!$O$1:$O$766,"")</f>
        <v>0</v>
      </c>
      <c r="H1649" s="45">
        <f>_xlfn.XLOOKUP(E1649,Main_OG!$D$1:$D$766,Main_OG!$J$1:$J$766,"")</f>
        <v>0</v>
      </c>
      <c r="I1649" s="45" t="s">
        <v>858</v>
      </c>
      <c r="J1649" s="45" t="str">
        <f t="shared" si="76"/>
        <v>Montana-Dakota Utilities Co_MT</v>
      </c>
      <c r="K1649" s="45" t="str">
        <f t="shared" si="77"/>
        <v>Montana-Dakota Utilities Co_MT</v>
      </c>
      <c r="L1649" s="45" t="s">
        <v>2756</v>
      </c>
      <c r="M1649" s="45">
        <v>0</v>
      </c>
      <c r="N1649" s="45">
        <v>5698</v>
      </c>
      <c r="O1649" s="45">
        <v>120</v>
      </c>
      <c r="P1649" s="45">
        <v>0</v>
      </c>
      <c r="Q1649" s="45">
        <v>0</v>
      </c>
      <c r="R1649" s="45">
        <v>262799</v>
      </c>
      <c r="S1649" s="45">
        <v>290986</v>
      </c>
      <c r="T1649" s="45">
        <v>0</v>
      </c>
      <c r="U1649" s="45">
        <v>0</v>
      </c>
      <c r="V1649" s="45">
        <v>9.6651813999999998</v>
      </c>
      <c r="W1649" s="45">
        <v>6.9570356999999996</v>
      </c>
      <c r="X1649" s="45">
        <v>0</v>
      </c>
      <c r="Y1649" s="46">
        <v>50159.6</v>
      </c>
      <c r="Z1649" s="46">
        <v>46512.76653947265</v>
      </c>
      <c r="AA1649" s="47">
        <f>_xlfn.XLOOKUP($E1649,Main_OG!$D$1:$D$766,Main_OG!AJ$1:AJ$766,"")</f>
        <v>11259356</v>
      </c>
      <c r="AB1649" s="47">
        <f>_xlfn.XLOOKUP($E1649,Main_OG!$D$1:$D$766,Main_OG!AK$1:AK$766,"")</f>
        <v>1694792</v>
      </c>
      <c r="AC1649" s="47">
        <f>_xlfn.XLOOKUP($E1649,Main_OG!$D$1:$D$766,Main_OG!AL$1:AL$766,"")</f>
        <v>6890488</v>
      </c>
      <c r="AD1649" s="47">
        <f>_xlfn.XLOOKUP($E1649,Main_OG!$D$1:$D$766,Main_OG!AM$1:AM$766,"")</f>
        <v>0</v>
      </c>
    </row>
    <row r="1650" spans="1:30" x14ac:dyDescent="0.35">
      <c r="A1650" s="36" t="s">
        <v>2707</v>
      </c>
      <c r="B1650" s="45" t="s">
        <v>799</v>
      </c>
      <c r="C1650" s="45" t="s">
        <v>4459</v>
      </c>
      <c r="D1650" s="36" t="s">
        <v>2707</v>
      </c>
      <c r="E1650" s="36" t="str">
        <f t="shared" si="75"/>
        <v>2020_ND</v>
      </c>
      <c r="F1650" s="45">
        <v>2020</v>
      </c>
      <c r="G1650" s="45">
        <f>_xlfn.XLOOKUP(I1650,Main_OG!$B$1:$B$766,Main_OG!$O$1:$O$766,"")</f>
        <v>0</v>
      </c>
      <c r="H1650" s="45">
        <f>_xlfn.XLOOKUP(E1650,Main_OG!$D$1:$D$766,Main_OG!$J$1:$J$766,"")</f>
        <v>0</v>
      </c>
      <c r="I1650" s="45" t="s">
        <v>799</v>
      </c>
      <c r="J1650" s="45" t="str">
        <f t="shared" si="76"/>
        <v>Montana-Dakota Utilities Co_ND</v>
      </c>
      <c r="K1650" s="45" t="str">
        <f t="shared" si="77"/>
        <v>Montana-Dakota Utilities Co_ND</v>
      </c>
      <c r="L1650" s="45" t="s">
        <v>2757</v>
      </c>
      <c r="M1650" s="45">
        <v>0</v>
      </c>
      <c r="N1650" s="45">
        <v>14348</v>
      </c>
      <c r="O1650" s="45">
        <v>89</v>
      </c>
      <c r="P1650" s="45">
        <v>0</v>
      </c>
      <c r="Q1650" s="45">
        <v>0</v>
      </c>
      <c r="R1650" s="45">
        <v>1033823</v>
      </c>
      <c r="S1650" s="45">
        <v>232032</v>
      </c>
      <c r="T1650" s="45">
        <v>0</v>
      </c>
      <c r="U1650" s="45">
        <v>0</v>
      </c>
      <c r="V1650" s="45">
        <v>9.1606590000000008</v>
      </c>
      <c r="W1650" s="45">
        <v>6.7796683</v>
      </c>
      <c r="X1650" s="45">
        <v>0</v>
      </c>
      <c r="Y1650" s="46">
        <v>55699.1</v>
      </c>
      <c r="Z1650" s="46">
        <v>72787.967967549368</v>
      </c>
      <c r="AA1650" s="47">
        <f>_xlfn.XLOOKUP($E1650,Main_OG!$D$1:$D$766,Main_OG!AJ$1:AJ$766,"")</f>
        <v>40148888</v>
      </c>
      <c r="AB1650" s="47">
        <f>_xlfn.XLOOKUP($E1650,Main_OG!$D$1:$D$766,Main_OG!AK$1:AK$766,"")</f>
        <v>122910</v>
      </c>
      <c r="AC1650" s="47">
        <f>_xlfn.XLOOKUP($E1650,Main_OG!$D$1:$D$766,Main_OG!AL$1:AL$766,"")</f>
        <v>27585728</v>
      </c>
      <c r="AD1650" s="47">
        <f>_xlfn.XLOOKUP($E1650,Main_OG!$D$1:$D$766,Main_OG!AM$1:AM$766,"")</f>
        <v>0</v>
      </c>
    </row>
    <row r="1651" spans="1:30" x14ac:dyDescent="0.35">
      <c r="A1651" s="36" t="s">
        <v>2707</v>
      </c>
      <c r="B1651" s="45" t="s">
        <v>847</v>
      </c>
      <c r="C1651" s="45" t="s">
        <v>4459</v>
      </c>
      <c r="D1651" s="36" t="s">
        <v>2707</v>
      </c>
      <c r="E1651" s="36" t="str">
        <f t="shared" si="75"/>
        <v>2020_SD</v>
      </c>
      <c r="F1651" s="45">
        <v>2020</v>
      </c>
      <c r="G1651" s="45">
        <f>_xlfn.XLOOKUP(I1651,Main_OG!$B$1:$B$766,Main_OG!$O$1:$O$766,"")</f>
        <v>0</v>
      </c>
      <c r="H1651" s="45">
        <f>_xlfn.XLOOKUP(E1651,Main_OG!$D$1:$D$766,Main_OG!$J$1:$J$766,"")</f>
        <v>0</v>
      </c>
      <c r="I1651" s="45" t="s">
        <v>847</v>
      </c>
      <c r="J1651" s="45" t="str">
        <f t="shared" si="76"/>
        <v>Montana-Dakota Utilities Co_SD</v>
      </c>
      <c r="K1651" s="45" t="str">
        <f t="shared" si="77"/>
        <v>Montana-Dakota Utilities Co_SD</v>
      </c>
      <c r="L1651" s="45" t="s">
        <v>2758</v>
      </c>
      <c r="M1651" s="45">
        <v>0</v>
      </c>
      <c r="N1651" s="45">
        <v>2052</v>
      </c>
      <c r="O1651" s="45">
        <v>8</v>
      </c>
      <c r="P1651" s="45">
        <v>0</v>
      </c>
      <c r="Q1651" s="45">
        <v>0</v>
      </c>
      <c r="R1651" s="45">
        <v>66771</v>
      </c>
      <c r="S1651" s="45">
        <v>7517</v>
      </c>
      <c r="T1651" s="45">
        <v>0</v>
      </c>
      <c r="U1651" s="45">
        <v>0</v>
      </c>
      <c r="V1651" s="45">
        <v>9.8201315000000005</v>
      </c>
      <c r="W1651" s="45">
        <v>8.1016362999999991</v>
      </c>
      <c r="X1651" s="45">
        <v>0</v>
      </c>
      <c r="Y1651" s="46">
        <v>52692.1</v>
      </c>
      <c r="Z1651" s="46">
        <v>59092.530122643795</v>
      </c>
      <c r="AA1651" s="47">
        <f>_xlfn.XLOOKUP($E1651,Main_OG!$D$1:$D$766,Main_OG!AJ$1:AJ$766,"")</f>
        <v>2083800</v>
      </c>
      <c r="AB1651" s="47">
        <f>_xlfn.XLOOKUP($E1651,Main_OG!$D$1:$D$766,Main_OG!AK$1:AK$766,"")</f>
        <v>37298</v>
      </c>
      <c r="AC1651" s="47">
        <f>_xlfn.XLOOKUP($E1651,Main_OG!$D$1:$D$766,Main_OG!AL$1:AL$766,"")</f>
        <v>17808588</v>
      </c>
      <c r="AD1651" s="47">
        <f>_xlfn.XLOOKUP($E1651,Main_OG!$D$1:$D$766,Main_OG!AM$1:AM$766,"")</f>
        <v>0</v>
      </c>
    </row>
    <row r="1652" spans="1:30" x14ac:dyDescent="0.35">
      <c r="A1652" s="36" t="s">
        <v>2707</v>
      </c>
      <c r="B1652" s="45" t="s">
        <v>886</v>
      </c>
      <c r="C1652" s="45" t="s">
        <v>4459</v>
      </c>
      <c r="D1652" s="36" t="s">
        <v>2707</v>
      </c>
      <c r="E1652" s="36" t="str">
        <f t="shared" si="75"/>
        <v>2020_WY</v>
      </c>
      <c r="F1652" s="45">
        <v>2020</v>
      </c>
      <c r="G1652" s="45">
        <f>_xlfn.XLOOKUP(I1652,Main_OG!$B$1:$B$766,Main_OG!$O$1:$O$766,"")</f>
        <v>0</v>
      </c>
      <c r="H1652" s="45">
        <f>_xlfn.XLOOKUP(E1652,Main_OG!$D$1:$D$766,Main_OG!$J$1:$J$766,"")</f>
        <v>0</v>
      </c>
      <c r="I1652" s="45" t="s">
        <v>886</v>
      </c>
      <c r="J1652" s="45" t="str">
        <f t="shared" si="76"/>
        <v>Montana-Dakota Utilities Co_WY</v>
      </c>
      <c r="K1652" s="45" t="str">
        <f t="shared" si="77"/>
        <v>Montana-Dakota Utilities Co_WY</v>
      </c>
      <c r="L1652" s="45" t="s">
        <v>2759</v>
      </c>
      <c r="M1652" s="45">
        <v>0</v>
      </c>
      <c r="N1652" s="45">
        <v>2620</v>
      </c>
      <c r="O1652" s="45">
        <v>14</v>
      </c>
      <c r="P1652" s="45">
        <v>0</v>
      </c>
      <c r="Q1652" s="45">
        <v>0</v>
      </c>
      <c r="R1652" s="45">
        <v>138171</v>
      </c>
      <c r="S1652" s="45">
        <v>1540</v>
      </c>
      <c r="T1652" s="45">
        <v>0</v>
      </c>
      <c r="U1652" s="45">
        <v>0</v>
      </c>
      <c r="V1652" s="45">
        <v>8.0675395000000005</v>
      </c>
      <c r="W1652" s="45">
        <v>9.8701299000000002</v>
      </c>
      <c r="X1652" s="45">
        <v>0</v>
      </c>
      <c r="Y1652" s="46">
        <v>36181.300000000003</v>
      </c>
      <c r="Z1652" s="46">
        <v>62163.977801831519</v>
      </c>
      <c r="AA1652" s="47">
        <f>_xlfn.XLOOKUP($E1652,Main_OG!$D$1:$D$766,Main_OG!AJ$1:AJ$766,"")</f>
        <v>41871398</v>
      </c>
      <c r="AB1652" s="47">
        <f>_xlfn.XLOOKUP($E1652,Main_OG!$D$1:$D$766,Main_OG!AK$1:AK$766,"")</f>
        <v>168138</v>
      </c>
      <c r="AC1652" s="47">
        <f>_xlfn.XLOOKUP($E1652,Main_OG!$D$1:$D$766,Main_OG!AL$1:AL$766,"")</f>
        <v>20826406</v>
      </c>
      <c r="AD1652" s="47">
        <f>_xlfn.XLOOKUP($E1652,Main_OG!$D$1:$D$766,Main_OG!AM$1:AM$766,"")</f>
        <v>0</v>
      </c>
    </row>
    <row r="1653" spans="1:30" x14ac:dyDescent="0.35">
      <c r="A1653" s="36" t="s">
        <v>2760</v>
      </c>
      <c r="B1653" s="45" t="s">
        <v>325</v>
      </c>
      <c r="C1653" s="45" t="s">
        <v>4463</v>
      </c>
      <c r="D1653" s="36" t="s">
        <v>4515</v>
      </c>
      <c r="E1653" s="36" t="str">
        <f t="shared" si="75"/>
        <v>2006_AZ</v>
      </c>
      <c r="F1653" s="45">
        <v>2006</v>
      </c>
      <c r="G1653" s="45">
        <f>_xlfn.XLOOKUP(I1653,Main_OG!$B$1:$B$766,Main_OG!$O$1:$O$766,"")</f>
        <v>0</v>
      </c>
      <c r="H1653" s="45">
        <f>_xlfn.XLOOKUP(E1653,Main_OG!$D$1:$D$766,Main_OG!$J$1:$J$766,"")</f>
        <v>0</v>
      </c>
      <c r="I1653" s="45" t="s">
        <v>325</v>
      </c>
      <c r="J1653" s="45" t="str">
        <f t="shared" si="76"/>
        <v>Morenci Water &amp; Electric Co_AZ</v>
      </c>
      <c r="K1653" s="45" t="str">
        <f t="shared" si="77"/>
        <v>Morenci Water Electric Co_AZ</v>
      </c>
      <c r="L1653" s="45" t="s">
        <v>2761</v>
      </c>
      <c r="M1653" s="45">
        <v>0</v>
      </c>
      <c r="N1653" s="45">
        <v>262</v>
      </c>
      <c r="O1653" s="45">
        <v>1</v>
      </c>
      <c r="P1653" s="45">
        <v>1785</v>
      </c>
      <c r="Q1653" s="45">
        <v>0</v>
      </c>
      <c r="R1653" s="45">
        <v>1653</v>
      </c>
      <c r="S1653" s="45">
        <v>77127</v>
      </c>
      <c r="T1653" s="45">
        <v>1306</v>
      </c>
      <c r="U1653" s="45">
        <v>0</v>
      </c>
      <c r="V1653" s="45">
        <v>10.29073024964203</v>
      </c>
      <c r="W1653" s="45">
        <v>4.6741653384401882</v>
      </c>
      <c r="X1653" s="45">
        <v>11.099779024307329</v>
      </c>
      <c r="Y1653" s="46">
        <v>296424.40000000002</v>
      </c>
      <c r="Z1653" s="46">
        <v>49165.279100289743</v>
      </c>
      <c r="AA1653" s="47">
        <f>_xlfn.XLOOKUP($E1653,Main_OG!$D$1:$D$766,Main_OG!AJ$1:AJ$766,"")</f>
        <v>41237037.620000005</v>
      </c>
      <c r="AB1653" s="47">
        <f>_xlfn.XLOOKUP($E1653,Main_OG!$D$1:$D$766,Main_OG!AK$1:AK$766,"")</f>
        <v>268538.62</v>
      </c>
      <c r="AC1653" s="47">
        <f>_xlfn.XLOOKUP($E1653,Main_OG!$D$1:$D$766,Main_OG!AL$1:AL$766,"")</f>
        <v>495704036.98000002</v>
      </c>
      <c r="AD1653" s="47">
        <f>_xlfn.XLOOKUP($E1653,Main_OG!$D$1:$D$766,Main_OG!AM$1:AM$766,"")</f>
        <v>24012231</v>
      </c>
    </row>
    <row r="1654" spans="1:30" x14ac:dyDescent="0.35">
      <c r="A1654" s="36" t="s">
        <v>2760</v>
      </c>
      <c r="B1654" s="45" t="s">
        <v>325</v>
      </c>
      <c r="C1654" s="45" t="s">
        <v>4463</v>
      </c>
      <c r="D1654" s="36" t="s">
        <v>4515</v>
      </c>
      <c r="E1654" s="36" t="str">
        <f t="shared" si="75"/>
        <v>2007_AZ</v>
      </c>
      <c r="F1654" s="45">
        <v>2007</v>
      </c>
      <c r="G1654" s="45">
        <f>_xlfn.XLOOKUP(I1654,Main_OG!$B$1:$B$766,Main_OG!$O$1:$O$766,"")</f>
        <v>0</v>
      </c>
      <c r="H1654" s="45">
        <f>_xlfn.XLOOKUP(E1654,Main_OG!$D$1:$D$766,Main_OG!$J$1:$J$766,"")</f>
        <v>0</v>
      </c>
      <c r="I1654" s="45" t="s">
        <v>325</v>
      </c>
      <c r="J1654" s="45" t="str">
        <f t="shared" si="76"/>
        <v>Morenci Water &amp; Electric Co_AZ</v>
      </c>
      <c r="K1654" s="45" t="str">
        <f t="shared" si="77"/>
        <v>Morenci Water Electric Co_AZ</v>
      </c>
      <c r="L1654" s="45" t="s">
        <v>2762</v>
      </c>
      <c r="M1654" s="45">
        <v>0</v>
      </c>
      <c r="N1654" s="45">
        <v>261</v>
      </c>
      <c r="O1654" s="45">
        <v>1</v>
      </c>
      <c r="P1654" s="45">
        <v>1862</v>
      </c>
      <c r="Q1654" s="45">
        <v>0</v>
      </c>
      <c r="R1654" s="45">
        <v>1722</v>
      </c>
      <c r="S1654" s="45">
        <v>92975</v>
      </c>
      <c r="T1654" s="45">
        <v>1482</v>
      </c>
      <c r="U1654" s="45">
        <v>0</v>
      </c>
      <c r="V1654" s="45">
        <v>10.23</v>
      </c>
      <c r="W1654" s="45">
        <v>5.1100000000000003</v>
      </c>
      <c r="X1654" s="45">
        <v>11.14</v>
      </c>
      <c r="Y1654" s="46">
        <v>306611.59999999998</v>
      </c>
      <c r="Z1654" s="46">
        <v>49712.6229453177</v>
      </c>
      <c r="AA1654" s="47">
        <f>_xlfn.XLOOKUP($E1654,Main_OG!$D$1:$D$766,Main_OG!AJ$1:AJ$766,"")</f>
        <v>42593664</v>
      </c>
      <c r="AB1654" s="47">
        <f>_xlfn.XLOOKUP($E1654,Main_OG!$D$1:$D$766,Main_OG!AK$1:AK$766,"")</f>
        <v>178620</v>
      </c>
      <c r="AC1654" s="47">
        <f>_xlfn.XLOOKUP($E1654,Main_OG!$D$1:$D$766,Main_OG!AL$1:AL$766,"")</f>
        <v>559275588</v>
      </c>
      <c r="AD1654" s="47">
        <f>_xlfn.XLOOKUP($E1654,Main_OG!$D$1:$D$766,Main_OG!AM$1:AM$766,"")</f>
        <v>26782391</v>
      </c>
    </row>
    <row r="1655" spans="1:30" x14ac:dyDescent="0.35">
      <c r="A1655" s="36" t="s">
        <v>2763</v>
      </c>
      <c r="B1655" s="45" t="s">
        <v>325</v>
      </c>
      <c r="C1655" s="45" t="s">
        <v>4463</v>
      </c>
      <c r="D1655" s="36" t="s">
        <v>4515</v>
      </c>
      <c r="E1655" s="36" t="str">
        <f t="shared" si="75"/>
        <v>2008_AZ</v>
      </c>
      <c r="F1655" s="45">
        <v>2008</v>
      </c>
      <c r="G1655" s="45">
        <f>_xlfn.XLOOKUP(I1655,Main_OG!$B$1:$B$766,Main_OG!$O$1:$O$766,"")</f>
        <v>0</v>
      </c>
      <c r="H1655" s="45">
        <f>_xlfn.XLOOKUP(E1655,Main_OG!$D$1:$D$766,Main_OG!$J$1:$J$766,"")</f>
        <v>0</v>
      </c>
      <c r="I1655" s="45" t="s">
        <v>325</v>
      </c>
      <c r="J1655" s="45" t="str">
        <f t="shared" si="76"/>
        <v>Morenci Water and Electric Co_AZ</v>
      </c>
      <c r="K1655" s="45" t="str">
        <f t="shared" si="77"/>
        <v>Morenci Water Electric Co_AZ</v>
      </c>
      <c r="L1655" s="45" t="s">
        <v>2764</v>
      </c>
      <c r="M1655" s="45">
        <v>0</v>
      </c>
      <c r="N1655" s="45">
        <v>253</v>
      </c>
      <c r="O1655" s="45">
        <v>1</v>
      </c>
      <c r="P1655" s="45">
        <v>2036</v>
      </c>
      <c r="Q1655" s="45">
        <v>0</v>
      </c>
      <c r="R1655" s="45">
        <v>15303</v>
      </c>
      <c r="S1655" s="45">
        <v>1984209</v>
      </c>
      <c r="T1655" s="45">
        <v>13722</v>
      </c>
      <c r="U1655" s="45">
        <v>0</v>
      </c>
      <c r="V1655" s="45">
        <v>10.23</v>
      </c>
      <c r="W1655" s="45">
        <v>6.83</v>
      </c>
      <c r="X1655" s="45">
        <v>11.12</v>
      </c>
      <c r="Y1655" s="46">
        <v>302277.90000000002</v>
      </c>
      <c r="Z1655" s="46">
        <v>48130.649156847969</v>
      </c>
      <c r="AA1655" s="47">
        <f>_xlfn.XLOOKUP($E1655,Main_OG!$D$1:$D$766,Main_OG!AJ$1:AJ$766,"")</f>
        <v>45521026</v>
      </c>
      <c r="AB1655" s="47">
        <f>_xlfn.XLOOKUP($E1655,Main_OG!$D$1:$D$766,Main_OG!AK$1:AK$766,"")</f>
        <v>184798</v>
      </c>
      <c r="AC1655" s="47">
        <f>_xlfn.XLOOKUP($E1655,Main_OG!$D$1:$D$766,Main_OG!AL$1:AL$766,"")</f>
        <v>567842176</v>
      </c>
      <c r="AD1655" s="47">
        <f>_xlfn.XLOOKUP($E1655,Main_OG!$D$1:$D$766,Main_OG!AM$1:AM$766,"")</f>
        <v>29250496</v>
      </c>
    </row>
    <row r="1656" spans="1:30" x14ac:dyDescent="0.35">
      <c r="A1656" s="36" t="s">
        <v>2763</v>
      </c>
      <c r="B1656" s="45" t="s">
        <v>325</v>
      </c>
      <c r="C1656" s="45" t="s">
        <v>4463</v>
      </c>
      <c r="D1656" s="36" t="s">
        <v>4515</v>
      </c>
      <c r="E1656" s="36" t="str">
        <f t="shared" si="75"/>
        <v>2009_AZ</v>
      </c>
      <c r="F1656" s="45">
        <v>2009</v>
      </c>
      <c r="G1656" s="45">
        <f>_xlfn.XLOOKUP(I1656,Main_OG!$B$1:$B$766,Main_OG!$O$1:$O$766,"")</f>
        <v>0</v>
      </c>
      <c r="H1656" s="45">
        <f>_xlfn.XLOOKUP(E1656,Main_OG!$D$1:$D$766,Main_OG!$J$1:$J$766,"")</f>
        <v>0</v>
      </c>
      <c r="I1656" s="45" t="s">
        <v>325</v>
      </c>
      <c r="J1656" s="45" t="str">
        <f t="shared" si="76"/>
        <v>Morenci Water and Electric Co_AZ</v>
      </c>
      <c r="K1656" s="45" t="str">
        <f t="shared" si="77"/>
        <v>Morenci Water Electric Co_AZ</v>
      </c>
      <c r="L1656" s="45" t="s">
        <v>2765</v>
      </c>
      <c r="M1656" s="45">
        <v>0</v>
      </c>
      <c r="N1656" s="45">
        <v>266</v>
      </c>
      <c r="O1656" s="45">
        <v>1</v>
      </c>
      <c r="P1656" s="45">
        <v>2104</v>
      </c>
      <c r="Q1656" s="45">
        <v>0</v>
      </c>
      <c r="R1656" s="45">
        <v>15074</v>
      </c>
      <c r="S1656" s="45">
        <v>1162543</v>
      </c>
      <c r="T1656" s="45">
        <v>13714</v>
      </c>
      <c r="U1656" s="45">
        <v>0</v>
      </c>
      <c r="V1656" s="45">
        <v>10.33</v>
      </c>
      <c r="W1656" s="45">
        <v>4.1500000000000004</v>
      </c>
      <c r="X1656" s="45">
        <v>11.08</v>
      </c>
      <c r="Y1656" s="46">
        <v>277412.40000000002</v>
      </c>
      <c r="Z1656" s="46">
        <v>43734.142352526833</v>
      </c>
      <c r="AA1656" s="47">
        <f>_xlfn.XLOOKUP($E1656,Main_OG!$D$1:$D$766,Main_OG!AJ$1:AJ$766,"")</f>
        <v>41675088</v>
      </c>
      <c r="AB1656" s="47">
        <f>_xlfn.XLOOKUP($E1656,Main_OG!$D$1:$D$766,Main_OG!AK$1:AK$766,"")</f>
        <v>234084</v>
      </c>
      <c r="AC1656" s="47">
        <f>_xlfn.XLOOKUP($E1656,Main_OG!$D$1:$D$766,Main_OG!AL$1:AL$766,"")</f>
        <v>524129184</v>
      </c>
      <c r="AD1656" s="47">
        <f>_xlfn.XLOOKUP($E1656,Main_OG!$D$1:$D$766,Main_OG!AM$1:AM$766,"")</f>
        <v>30661851</v>
      </c>
    </row>
    <row r="1657" spans="1:30" x14ac:dyDescent="0.35">
      <c r="A1657" s="36" t="s">
        <v>2763</v>
      </c>
      <c r="B1657" s="45" t="s">
        <v>325</v>
      </c>
      <c r="C1657" s="45" t="s">
        <v>4463</v>
      </c>
      <c r="D1657" s="36" t="s">
        <v>4515</v>
      </c>
      <c r="E1657" s="36" t="str">
        <f t="shared" si="75"/>
        <v>2010_AZ</v>
      </c>
      <c r="F1657" s="45">
        <v>2010</v>
      </c>
      <c r="G1657" s="45">
        <f>_xlfn.XLOOKUP(I1657,Main_OG!$B$1:$B$766,Main_OG!$O$1:$O$766,"")</f>
        <v>0</v>
      </c>
      <c r="H1657" s="45">
        <f>_xlfn.XLOOKUP(E1657,Main_OG!$D$1:$D$766,Main_OG!$J$1:$J$766,"")</f>
        <v>0</v>
      </c>
      <c r="I1657" s="45" t="s">
        <v>325</v>
      </c>
      <c r="J1657" s="45" t="str">
        <f t="shared" si="76"/>
        <v>Morenci Water and Electric Co_AZ</v>
      </c>
      <c r="K1657" s="45" t="str">
        <f t="shared" si="77"/>
        <v>Morenci Water Electric Co_AZ</v>
      </c>
      <c r="L1657" s="45" t="s">
        <v>2766</v>
      </c>
      <c r="M1657" s="45">
        <v>0</v>
      </c>
      <c r="N1657" s="45">
        <v>266</v>
      </c>
      <c r="O1657" s="45">
        <v>2</v>
      </c>
      <c r="P1657" s="45">
        <v>2068</v>
      </c>
      <c r="Q1657" s="45">
        <v>0</v>
      </c>
      <c r="R1657" s="45">
        <v>16192</v>
      </c>
      <c r="S1657" s="45">
        <v>1207559</v>
      </c>
      <c r="T1657" s="45">
        <v>14670</v>
      </c>
      <c r="U1657" s="45">
        <v>0</v>
      </c>
      <c r="V1657" s="45">
        <v>10.29</v>
      </c>
      <c r="W1657" s="45">
        <v>4.79</v>
      </c>
      <c r="X1657" s="45">
        <v>11.08</v>
      </c>
      <c r="Y1657" s="46">
        <v>282252.5</v>
      </c>
      <c r="Z1657" s="46">
        <v>44051.417889040415</v>
      </c>
      <c r="AA1657" s="47">
        <f>_xlfn.XLOOKUP($E1657,Main_OG!$D$1:$D$766,Main_OG!AJ$1:AJ$766,"")</f>
        <v>46352248</v>
      </c>
      <c r="AB1657" s="47">
        <f>_xlfn.XLOOKUP($E1657,Main_OG!$D$1:$D$766,Main_OG!AK$1:AK$766,"")</f>
        <v>241420</v>
      </c>
      <c r="AC1657" s="47">
        <f>_xlfn.XLOOKUP($E1657,Main_OG!$D$1:$D$766,Main_OG!AL$1:AL$766,"")</f>
        <v>449511506</v>
      </c>
      <c r="AD1657" s="47">
        <f>_xlfn.XLOOKUP($E1657,Main_OG!$D$1:$D$766,Main_OG!AM$1:AM$766,"")</f>
        <v>31199935</v>
      </c>
    </row>
    <row r="1658" spans="1:30" x14ac:dyDescent="0.35">
      <c r="A1658" s="36" t="s">
        <v>2767</v>
      </c>
      <c r="B1658" s="45" t="s">
        <v>325</v>
      </c>
      <c r="C1658" s="45" t="s">
        <v>4463</v>
      </c>
      <c r="D1658" s="36" t="s">
        <v>4515</v>
      </c>
      <c r="E1658" s="36" t="str">
        <f t="shared" si="75"/>
        <v>2011_AZ</v>
      </c>
      <c r="F1658" s="45">
        <v>2011</v>
      </c>
      <c r="G1658" s="45">
        <f>_xlfn.XLOOKUP(I1658,Main_OG!$B$1:$B$766,Main_OG!$O$1:$O$766,"")</f>
        <v>0</v>
      </c>
      <c r="H1658" s="45">
        <f>_xlfn.XLOOKUP(E1658,Main_OG!$D$1:$D$766,Main_OG!$J$1:$J$766,"")</f>
        <v>0</v>
      </c>
      <c r="I1658" s="45" t="s">
        <v>325</v>
      </c>
      <c r="J1658" s="45" t="str">
        <f t="shared" si="76"/>
        <v>Morenci Water and Electric_AZ</v>
      </c>
      <c r="K1658" s="45" t="str">
        <f t="shared" si="77"/>
        <v>Morenci Water Electric Co_AZ</v>
      </c>
      <c r="L1658" s="45" t="s">
        <v>2768</v>
      </c>
      <c r="M1658" s="45">
        <v>0</v>
      </c>
      <c r="N1658" s="45">
        <v>265</v>
      </c>
      <c r="O1658" s="45">
        <v>3</v>
      </c>
      <c r="P1658" s="45">
        <v>2059</v>
      </c>
      <c r="Q1658" s="45">
        <v>0</v>
      </c>
      <c r="R1658" s="45">
        <v>16517</v>
      </c>
      <c r="S1658" s="45">
        <v>1692490</v>
      </c>
      <c r="T1658" s="45">
        <v>16041</v>
      </c>
      <c r="U1658" s="45">
        <v>0</v>
      </c>
      <c r="V1658" s="45">
        <v>10.26</v>
      </c>
      <c r="W1658" s="45">
        <v>4.3</v>
      </c>
      <c r="X1658" s="45">
        <v>11</v>
      </c>
      <c r="Y1658" s="46">
        <v>290411.3</v>
      </c>
      <c r="Z1658" s="46">
        <v>44862.14079243478</v>
      </c>
      <c r="AA1658" s="47">
        <f>_xlfn.XLOOKUP($E1658,Main_OG!$D$1:$D$766,Main_OG!AJ$1:AJ$766,"")</f>
        <v>46614246</v>
      </c>
      <c r="AB1658" s="47">
        <f>_xlfn.XLOOKUP($E1658,Main_OG!$D$1:$D$766,Main_OG!AK$1:AK$766,"")</f>
        <v>196670</v>
      </c>
      <c r="AC1658" s="47">
        <f>_xlfn.XLOOKUP($E1658,Main_OG!$D$1:$D$766,Main_OG!AL$1:AL$766,"")</f>
        <v>362618860</v>
      </c>
      <c r="AD1658" s="47">
        <f>_xlfn.XLOOKUP($E1658,Main_OG!$D$1:$D$766,Main_OG!AM$1:AM$766,"")</f>
        <v>31277863</v>
      </c>
    </row>
    <row r="1659" spans="1:30" x14ac:dyDescent="0.35">
      <c r="A1659" s="36" t="s">
        <v>2767</v>
      </c>
      <c r="B1659" s="45" t="s">
        <v>325</v>
      </c>
      <c r="C1659" s="45" t="s">
        <v>4463</v>
      </c>
      <c r="D1659" s="36" t="s">
        <v>4515</v>
      </c>
      <c r="E1659" s="36" t="str">
        <f t="shared" si="75"/>
        <v>2012_AZ</v>
      </c>
      <c r="F1659" s="45">
        <v>2012</v>
      </c>
      <c r="G1659" s="45">
        <f>_xlfn.XLOOKUP(I1659,Main_OG!$B$1:$B$766,Main_OG!$O$1:$O$766,"")</f>
        <v>0</v>
      </c>
      <c r="H1659" s="45">
        <f>_xlfn.XLOOKUP(E1659,Main_OG!$D$1:$D$766,Main_OG!$J$1:$J$766,"")</f>
        <v>0</v>
      </c>
      <c r="I1659" s="45" t="s">
        <v>325</v>
      </c>
      <c r="J1659" s="45" t="str">
        <f t="shared" si="76"/>
        <v>Morenci Water and Electric_AZ</v>
      </c>
      <c r="K1659" s="45" t="str">
        <f t="shared" si="77"/>
        <v>Morenci Water Electric Co_AZ</v>
      </c>
      <c r="L1659" s="45" t="s">
        <v>2769</v>
      </c>
      <c r="M1659" s="45">
        <v>0</v>
      </c>
      <c r="N1659" s="45">
        <v>247</v>
      </c>
      <c r="O1659" s="45">
        <v>2</v>
      </c>
      <c r="P1659" s="45">
        <v>2092</v>
      </c>
      <c r="Q1659" s="45">
        <v>0</v>
      </c>
      <c r="R1659" s="45">
        <v>17288</v>
      </c>
      <c r="S1659" s="45">
        <v>1668141</v>
      </c>
      <c r="T1659" s="45">
        <v>17504</v>
      </c>
      <c r="U1659" s="45">
        <v>0</v>
      </c>
      <c r="V1659" s="45">
        <v>10.098913</v>
      </c>
      <c r="W1659" s="45">
        <v>3.7188642999999999</v>
      </c>
      <c r="X1659" s="45">
        <v>10.941499</v>
      </c>
      <c r="Y1659" s="46">
        <v>297077.3</v>
      </c>
      <c r="Z1659" s="46">
        <v>45311.426612148476</v>
      </c>
      <c r="AA1659" s="47">
        <f>_xlfn.XLOOKUP($E1659,Main_OG!$D$1:$D$766,Main_OG!AJ$1:AJ$766,"")</f>
        <v>43037228</v>
      </c>
      <c r="AB1659" s="47">
        <f>_xlfn.XLOOKUP($E1659,Main_OG!$D$1:$D$766,Main_OG!AK$1:AK$766,"")</f>
        <v>153840</v>
      </c>
      <c r="AC1659" s="47">
        <f>_xlfn.XLOOKUP($E1659,Main_OG!$D$1:$D$766,Main_OG!AL$1:AL$766,"")</f>
        <v>459649942</v>
      </c>
      <c r="AD1659" s="47">
        <f>_xlfn.XLOOKUP($E1659,Main_OG!$D$1:$D$766,Main_OG!AM$1:AM$766,"")</f>
        <v>31933916</v>
      </c>
    </row>
    <row r="1660" spans="1:30" x14ac:dyDescent="0.35">
      <c r="A1660" s="36" t="s">
        <v>2767</v>
      </c>
      <c r="B1660" s="45" t="s">
        <v>325</v>
      </c>
      <c r="C1660" s="45" t="s">
        <v>4463</v>
      </c>
      <c r="D1660" s="36" t="s">
        <v>4515</v>
      </c>
      <c r="E1660" s="36" t="str">
        <f t="shared" si="75"/>
        <v>2013_AZ</v>
      </c>
      <c r="F1660" s="45">
        <v>2013</v>
      </c>
      <c r="G1660" s="45">
        <f>_xlfn.XLOOKUP(I1660,Main_OG!$B$1:$B$766,Main_OG!$O$1:$O$766,"")</f>
        <v>0</v>
      </c>
      <c r="H1660" s="45">
        <f>_xlfn.XLOOKUP(E1660,Main_OG!$D$1:$D$766,Main_OG!$J$1:$J$766,"")</f>
        <v>0</v>
      </c>
      <c r="I1660" s="45" t="s">
        <v>325</v>
      </c>
      <c r="J1660" s="45" t="str">
        <f t="shared" si="76"/>
        <v>Morenci Water and Electric_AZ</v>
      </c>
      <c r="K1660" s="45" t="str">
        <f t="shared" si="77"/>
        <v>Morenci Water Electric Co_AZ</v>
      </c>
      <c r="L1660" s="45" t="s">
        <v>2770</v>
      </c>
      <c r="M1660" s="45">
        <v>0</v>
      </c>
      <c r="N1660" s="45">
        <v>293</v>
      </c>
      <c r="O1660" s="45">
        <v>2</v>
      </c>
      <c r="P1660" s="45">
        <v>2203</v>
      </c>
      <c r="Q1660" s="45">
        <v>0</v>
      </c>
      <c r="R1660" s="45">
        <v>16965</v>
      </c>
      <c r="S1660" s="45">
        <v>1769950</v>
      </c>
      <c r="T1660" s="45">
        <v>16553</v>
      </c>
      <c r="U1660" s="45">
        <v>0</v>
      </c>
      <c r="V1660" s="45">
        <v>8.1343943000000003</v>
      </c>
      <c r="W1660" s="45">
        <v>4.3726884999999998</v>
      </c>
      <c r="X1660" s="45">
        <v>8.9373526999999999</v>
      </c>
      <c r="Y1660" s="46">
        <v>298859.90000000002</v>
      </c>
      <c r="Z1660" s="46">
        <v>45045.043551394265</v>
      </c>
      <c r="AA1660" s="47">
        <f>_xlfn.XLOOKUP($E1660,Main_OG!$D$1:$D$766,Main_OG!AJ$1:AJ$766,"")</f>
        <v>46595690</v>
      </c>
      <c r="AB1660" s="47">
        <f>_xlfn.XLOOKUP($E1660,Main_OG!$D$1:$D$766,Main_OG!AK$1:AK$766,"")</f>
        <v>161662</v>
      </c>
      <c r="AC1660" s="47">
        <f>_xlfn.XLOOKUP($E1660,Main_OG!$D$1:$D$766,Main_OG!AL$1:AL$766,"")</f>
        <v>448302310</v>
      </c>
      <c r="AD1660" s="47">
        <f>_xlfn.XLOOKUP($E1660,Main_OG!$D$1:$D$766,Main_OG!AM$1:AM$766,"")</f>
        <v>31431080</v>
      </c>
    </row>
    <row r="1661" spans="1:30" x14ac:dyDescent="0.35">
      <c r="A1661" s="36" t="s">
        <v>2767</v>
      </c>
      <c r="B1661" s="45" t="s">
        <v>325</v>
      </c>
      <c r="C1661" s="45" t="s">
        <v>4463</v>
      </c>
      <c r="D1661" s="36" t="s">
        <v>4515</v>
      </c>
      <c r="E1661" s="36" t="str">
        <f t="shared" si="75"/>
        <v>2014_AZ</v>
      </c>
      <c r="F1661" s="45">
        <v>2014</v>
      </c>
      <c r="G1661" s="45">
        <f>_xlfn.XLOOKUP(I1661,Main_OG!$B$1:$B$766,Main_OG!$O$1:$O$766,"")</f>
        <v>0</v>
      </c>
      <c r="H1661" s="45">
        <f>_xlfn.XLOOKUP(E1661,Main_OG!$D$1:$D$766,Main_OG!$J$1:$J$766,"")</f>
        <v>0</v>
      </c>
      <c r="I1661" s="45" t="s">
        <v>325</v>
      </c>
      <c r="J1661" s="45" t="str">
        <f t="shared" si="76"/>
        <v>Morenci Water and Electric_AZ</v>
      </c>
      <c r="K1661" s="45" t="str">
        <f t="shared" si="77"/>
        <v>Morenci Water Electric Co_AZ</v>
      </c>
      <c r="L1661" s="45" t="s">
        <v>2771</v>
      </c>
      <c r="M1661" s="45">
        <v>0</v>
      </c>
      <c r="N1661" s="45">
        <v>372</v>
      </c>
      <c r="O1661" s="45">
        <v>2</v>
      </c>
      <c r="P1661" s="45">
        <v>2401</v>
      </c>
      <c r="Q1661" s="45">
        <v>0</v>
      </c>
      <c r="R1661" s="45">
        <v>18078</v>
      </c>
      <c r="S1661" s="45">
        <v>2179258</v>
      </c>
      <c r="T1661" s="45">
        <v>17712</v>
      </c>
      <c r="U1661" s="45">
        <v>0</v>
      </c>
      <c r="V1661" s="45">
        <v>7.6219714999999999</v>
      </c>
      <c r="W1661" s="45">
        <v>4.6445762999999998</v>
      </c>
      <c r="X1661" s="45">
        <v>8.4908537000000006</v>
      </c>
      <c r="Y1661" s="46">
        <v>301721.2</v>
      </c>
      <c r="Z1661" s="46">
        <v>44813.142918335157</v>
      </c>
      <c r="AA1661" s="47">
        <f>_xlfn.XLOOKUP($E1661,Main_OG!$D$1:$D$766,Main_OG!AJ$1:AJ$766,"")</f>
        <v>45822012</v>
      </c>
      <c r="AB1661" s="47">
        <f>_xlfn.XLOOKUP($E1661,Main_OG!$D$1:$D$766,Main_OG!AK$1:AK$766,"")</f>
        <v>216630</v>
      </c>
      <c r="AC1661" s="47">
        <f>_xlfn.XLOOKUP($E1661,Main_OG!$D$1:$D$766,Main_OG!AL$1:AL$766,"")</f>
        <v>414014908</v>
      </c>
      <c r="AD1661" s="47">
        <f>_xlfn.XLOOKUP($E1661,Main_OG!$D$1:$D$766,Main_OG!AM$1:AM$766,"")</f>
        <v>32320917</v>
      </c>
    </row>
    <row r="1662" spans="1:30" x14ac:dyDescent="0.35">
      <c r="A1662" s="36" t="s">
        <v>2767</v>
      </c>
      <c r="B1662" s="45" t="s">
        <v>325</v>
      </c>
      <c r="C1662" s="45" t="s">
        <v>4463</v>
      </c>
      <c r="D1662" s="36" t="s">
        <v>4515</v>
      </c>
      <c r="E1662" s="36" t="str">
        <f t="shared" si="75"/>
        <v>2015_AZ</v>
      </c>
      <c r="F1662" s="45">
        <v>2015</v>
      </c>
      <c r="G1662" s="45">
        <f>_xlfn.XLOOKUP(I1662,Main_OG!$B$1:$B$766,Main_OG!$O$1:$O$766,"")</f>
        <v>0</v>
      </c>
      <c r="H1662" s="45">
        <f>_xlfn.XLOOKUP(E1662,Main_OG!$D$1:$D$766,Main_OG!$J$1:$J$766,"")</f>
        <v>0</v>
      </c>
      <c r="I1662" s="45" t="s">
        <v>325</v>
      </c>
      <c r="J1662" s="45" t="str">
        <f t="shared" si="76"/>
        <v>Morenci Water and Electric_AZ</v>
      </c>
      <c r="K1662" s="45" t="str">
        <f t="shared" si="77"/>
        <v>Morenci Water Electric Co_AZ</v>
      </c>
      <c r="L1662" s="45" t="s">
        <v>2772</v>
      </c>
      <c r="M1662" s="45">
        <v>0</v>
      </c>
      <c r="N1662" s="45">
        <v>312</v>
      </c>
      <c r="O1662" s="45">
        <v>2</v>
      </c>
      <c r="P1662" s="45">
        <v>2409</v>
      </c>
      <c r="Q1662" s="45">
        <v>0</v>
      </c>
      <c r="R1662" s="45">
        <v>16638</v>
      </c>
      <c r="S1662" s="45">
        <v>3005525</v>
      </c>
      <c r="T1662" s="45">
        <v>17965</v>
      </c>
      <c r="U1662" s="45">
        <v>0</v>
      </c>
      <c r="V1662" s="45">
        <v>7.8507031999999999</v>
      </c>
      <c r="W1662" s="45">
        <v>3.3607307</v>
      </c>
      <c r="X1662" s="45">
        <v>8.4703590000000002</v>
      </c>
      <c r="Y1662" s="46">
        <v>308582.8</v>
      </c>
      <c r="Z1662" s="46">
        <v>45161.917278542795</v>
      </c>
      <c r="AA1662" s="47">
        <f>_xlfn.XLOOKUP($E1662,Main_OG!$D$1:$D$766,Main_OG!AJ$1:AJ$766,"")</f>
        <v>39624734</v>
      </c>
      <c r="AB1662" s="47">
        <f>_xlfn.XLOOKUP($E1662,Main_OG!$D$1:$D$766,Main_OG!AK$1:AK$766,"")</f>
        <v>184710</v>
      </c>
      <c r="AC1662" s="47">
        <f>_xlfn.XLOOKUP($E1662,Main_OG!$D$1:$D$766,Main_OG!AL$1:AL$766,"")</f>
        <v>499595516</v>
      </c>
      <c r="AD1662" s="47">
        <f>_xlfn.XLOOKUP($E1662,Main_OG!$D$1:$D$766,Main_OG!AM$1:AM$766,"")</f>
        <v>32525595</v>
      </c>
    </row>
    <row r="1663" spans="1:30" x14ac:dyDescent="0.35">
      <c r="A1663" s="36" t="s">
        <v>2767</v>
      </c>
      <c r="B1663" s="45" t="s">
        <v>325</v>
      </c>
      <c r="C1663" s="45" t="s">
        <v>4463</v>
      </c>
      <c r="D1663" s="36" t="s">
        <v>4515</v>
      </c>
      <c r="E1663" s="36" t="str">
        <f t="shared" si="75"/>
        <v>2016_AZ</v>
      </c>
      <c r="F1663" s="45">
        <v>2016</v>
      </c>
      <c r="G1663" s="45">
        <f>_xlfn.XLOOKUP(I1663,Main_OG!$B$1:$B$766,Main_OG!$O$1:$O$766,"")</f>
        <v>0</v>
      </c>
      <c r="H1663" s="45">
        <f>_xlfn.XLOOKUP(E1663,Main_OG!$D$1:$D$766,Main_OG!$J$1:$J$766,"")</f>
        <v>0</v>
      </c>
      <c r="I1663" s="45" t="s">
        <v>325</v>
      </c>
      <c r="J1663" s="45" t="str">
        <f t="shared" si="76"/>
        <v>Morenci Water and Electric_AZ</v>
      </c>
      <c r="K1663" s="45" t="str">
        <f t="shared" si="77"/>
        <v>Morenci Water Electric Co_AZ</v>
      </c>
      <c r="L1663" s="45" t="s">
        <v>2773</v>
      </c>
      <c r="M1663" s="45">
        <v>0</v>
      </c>
      <c r="N1663" s="45">
        <v>327</v>
      </c>
      <c r="O1663" s="45">
        <v>2</v>
      </c>
      <c r="P1663" s="45">
        <v>2331</v>
      </c>
      <c r="Q1663" s="45">
        <v>0</v>
      </c>
      <c r="R1663" s="45">
        <v>18072</v>
      </c>
      <c r="S1663" s="45">
        <v>3288886</v>
      </c>
      <c r="T1663" s="45">
        <v>18563</v>
      </c>
      <c r="U1663" s="45">
        <v>0</v>
      </c>
      <c r="V1663" s="45">
        <v>7.8176183999999997</v>
      </c>
      <c r="W1663" s="45">
        <v>3.1427814999999999</v>
      </c>
      <c r="X1663" s="45">
        <v>8.4162043000000004</v>
      </c>
      <c r="Y1663" s="46">
        <v>319008.40000000002</v>
      </c>
      <c r="Z1663" s="46">
        <v>45935.076007589596</v>
      </c>
      <c r="AA1663" s="47">
        <f>_xlfn.XLOOKUP($E1663,Main_OG!$D$1:$D$766,Main_OG!AJ$1:AJ$766,"")</f>
        <v>33278638</v>
      </c>
      <c r="AB1663" s="47">
        <f>_xlfn.XLOOKUP($E1663,Main_OG!$D$1:$D$766,Main_OG!AK$1:AK$766,"")</f>
        <v>195408</v>
      </c>
      <c r="AC1663" s="47">
        <f>_xlfn.XLOOKUP($E1663,Main_OG!$D$1:$D$766,Main_OG!AL$1:AL$766,"")</f>
        <v>512191910</v>
      </c>
      <c r="AD1663" s="47">
        <f>_xlfn.XLOOKUP($E1663,Main_OG!$D$1:$D$766,Main_OG!AM$1:AM$766,"")</f>
        <v>32377477</v>
      </c>
    </row>
    <row r="1664" spans="1:30" x14ac:dyDescent="0.35">
      <c r="A1664" s="36" t="s">
        <v>2763</v>
      </c>
      <c r="B1664" s="45" t="s">
        <v>325</v>
      </c>
      <c r="C1664" s="45" t="s">
        <v>4463</v>
      </c>
      <c r="D1664" s="36" t="s">
        <v>4515</v>
      </c>
      <c r="E1664" s="36" t="str">
        <f t="shared" si="75"/>
        <v>2017_AZ</v>
      </c>
      <c r="F1664" s="45">
        <v>2017</v>
      </c>
      <c r="G1664" s="45">
        <f>_xlfn.XLOOKUP(I1664,Main_OG!$B$1:$B$766,Main_OG!$O$1:$O$766,"")</f>
        <v>0</v>
      </c>
      <c r="H1664" s="45">
        <f>_xlfn.XLOOKUP(E1664,Main_OG!$D$1:$D$766,Main_OG!$J$1:$J$766,"")</f>
        <v>0</v>
      </c>
      <c r="I1664" s="45" t="s">
        <v>325</v>
      </c>
      <c r="J1664" s="45" t="str">
        <f t="shared" si="76"/>
        <v>Morenci Water and Electric Co_AZ</v>
      </c>
      <c r="K1664" s="45" t="str">
        <f t="shared" si="77"/>
        <v>Morenci Water Electric Co_AZ</v>
      </c>
      <c r="L1664" s="45" t="s">
        <v>2774</v>
      </c>
      <c r="M1664" s="45">
        <v>0</v>
      </c>
      <c r="N1664" s="45">
        <v>389</v>
      </c>
      <c r="O1664" s="45">
        <v>2</v>
      </c>
      <c r="P1664" s="45">
        <v>2305</v>
      </c>
      <c r="Q1664" s="45">
        <v>0</v>
      </c>
      <c r="R1664" s="45">
        <v>18031</v>
      </c>
      <c r="S1664" s="45">
        <v>2640151</v>
      </c>
      <c r="T1664" s="45">
        <v>17722</v>
      </c>
      <c r="U1664" s="45">
        <v>0</v>
      </c>
      <c r="V1664" s="45">
        <v>7.7627419</v>
      </c>
      <c r="W1664" s="45">
        <v>3.9904801000000001</v>
      </c>
      <c r="X1664" s="45">
        <v>8.4775984999999991</v>
      </c>
      <c r="Y1664" s="46">
        <v>333099</v>
      </c>
      <c r="Z1664" s="46">
        <v>47260.90253129643</v>
      </c>
      <c r="AA1664" s="47">
        <f>_xlfn.XLOOKUP($E1664,Main_OG!$D$1:$D$766,Main_OG!AJ$1:AJ$766,"")</f>
        <v>33858072</v>
      </c>
      <c r="AB1664" s="47">
        <f>_xlfn.XLOOKUP($E1664,Main_OG!$D$1:$D$766,Main_OG!AK$1:AK$766,"")</f>
        <v>213654</v>
      </c>
      <c r="AC1664" s="47">
        <f>_xlfn.XLOOKUP($E1664,Main_OG!$D$1:$D$766,Main_OG!AL$1:AL$766,"")</f>
        <v>449095734</v>
      </c>
      <c r="AD1664" s="47">
        <f>_xlfn.XLOOKUP($E1664,Main_OG!$D$1:$D$766,Main_OG!AM$1:AM$766,"")</f>
        <v>32340138</v>
      </c>
    </row>
    <row r="1665" spans="1:30" x14ac:dyDescent="0.35">
      <c r="A1665" s="36" t="s">
        <v>2767</v>
      </c>
      <c r="B1665" s="45" t="s">
        <v>325</v>
      </c>
      <c r="C1665" s="45" t="s">
        <v>4463</v>
      </c>
      <c r="D1665" s="36" t="s">
        <v>4515</v>
      </c>
      <c r="E1665" s="36" t="str">
        <f t="shared" si="75"/>
        <v>2018_AZ</v>
      </c>
      <c r="F1665" s="45">
        <v>2018</v>
      </c>
      <c r="G1665" s="45">
        <f>_xlfn.XLOOKUP(I1665,Main_OG!$B$1:$B$766,Main_OG!$O$1:$O$766,"")</f>
        <v>0</v>
      </c>
      <c r="H1665" s="45">
        <f>_xlfn.XLOOKUP(E1665,Main_OG!$D$1:$D$766,Main_OG!$J$1:$J$766,"")</f>
        <v>0</v>
      </c>
      <c r="I1665" s="45" t="s">
        <v>325</v>
      </c>
      <c r="J1665" s="45" t="str">
        <f t="shared" si="76"/>
        <v>Morenci Water and Electric_AZ</v>
      </c>
      <c r="K1665" s="45" t="str">
        <f t="shared" si="77"/>
        <v>Morenci Water Electric Co_AZ</v>
      </c>
      <c r="L1665" s="45" t="s">
        <v>2775</v>
      </c>
      <c r="M1665" s="45">
        <v>0</v>
      </c>
      <c r="N1665" s="45">
        <v>389</v>
      </c>
      <c r="O1665" s="45">
        <v>2</v>
      </c>
      <c r="P1665" s="45">
        <v>2305</v>
      </c>
      <c r="Q1665" s="45">
        <v>0</v>
      </c>
      <c r="R1665" s="45">
        <v>18724</v>
      </c>
      <c r="S1665" s="45">
        <v>2606282</v>
      </c>
      <c r="T1665" s="45">
        <v>18764</v>
      </c>
      <c r="U1665" s="45">
        <v>0</v>
      </c>
      <c r="V1665" s="45">
        <v>7.8295235999999999</v>
      </c>
      <c r="W1665" s="45">
        <v>4.1377334000000001</v>
      </c>
      <c r="X1665" s="45">
        <v>8.4257088000000007</v>
      </c>
      <c r="Y1665" s="46">
        <v>346398.3</v>
      </c>
      <c r="Z1665" s="46">
        <v>48351.099378746738</v>
      </c>
      <c r="AA1665" s="47">
        <f>_xlfn.XLOOKUP($E1665,Main_OG!$D$1:$D$766,Main_OG!AJ$1:AJ$766,"")</f>
        <v>33627104</v>
      </c>
      <c r="AB1665" s="47">
        <f>_xlfn.XLOOKUP($E1665,Main_OG!$D$1:$D$766,Main_OG!AK$1:AK$766,"")</f>
        <v>189668</v>
      </c>
      <c r="AC1665" s="47">
        <f>_xlfn.XLOOKUP($E1665,Main_OG!$D$1:$D$766,Main_OG!AL$1:AL$766,"")</f>
        <v>570400278</v>
      </c>
      <c r="AD1665" s="47">
        <f>_xlfn.XLOOKUP($E1665,Main_OG!$D$1:$D$766,Main_OG!AM$1:AM$766,"")</f>
        <v>31097259</v>
      </c>
    </row>
    <row r="1666" spans="1:30" x14ac:dyDescent="0.35">
      <c r="A1666" s="36" t="s">
        <v>2767</v>
      </c>
      <c r="B1666" s="45" t="s">
        <v>325</v>
      </c>
      <c r="C1666" s="45" t="s">
        <v>4463</v>
      </c>
      <c r="D1666" s="36" t="s">
        <v>4515</v>
      </c>
      <c r="E1666" s="36" t="str">
        <f t="shared" ref="E1666:E1729" si="78">_xlfn.CONCAT(F1666,"_",I1666)</f>
        <v>2019_AZ</v>
      </c>
      <c r="F1666" s="45">
        <v>2019</v>
      </c>
      <c r="G1666" s="45">
        <f>_xlfn.XLOOKUP(I1666,Main_OG!$B$1:$B$766,Main_OG!$O$1:$O$766,"")</f>
        <v>0</v>
      </c>
      <c r="H1666" s="45">
        <f>_xlfn.XLOOKUP(E1666,Main_OG!$D$1:$D$766,Main_OG!$J$1:$J$766,"")</f>
        <v>0</v>
      </c>
      <c r="I1666" s="45" t="s">
        <v>325</v>
      </c>
      <c r="J1666" s="45" t="str">
        <f t="shared" ref="J1666:J1729" si="79">_xlfn.CONCAT(A1666,"_",B1666)</f>
        <v>Morenci Water and Electric_AZ</v>
      </c>
      <c r="K1666" s="45" t="str">
        <f t="shared" ref="K1666:K1729" si="80">_xlfn.CONCAT(D1666,"_",B1666)</f>
        <v>Morenci Water Electric Co_AZ</v>
      </c>
      <c r="L1666" s="45" t="s">
        <v>2776</v>
      </c>
      <c r="M1666" s="45">
        <v>0</v>
      </c>
      <c r="N1666" s="45">
        <v>389</v>
      </c>
      <c r="O1666" s="45">
        <v>2</v>
      </c>
      <c r="P1666" s="45">
        <v>2305</v>
      </c>
      <c r="Q1666" s="45">
        <v>0</v>
      </c>
      <c r="R1666" s="45">
        <v>18721</v>
      </c>
      <c r="S1666" s="45">
        <v>2606640</v>
      </c>
      <c r="T1666" s="45">
        <v>18572</v>
      </c>
      <c r="U1666" s="45">
        <v>0</v>
      </c>
      <c r="V1666" s="45">
        <v>7.8414615000000003</v>
      </c>
      <c r="W1666" s="45">
        <v>3.8885692000000001</v>
      </c>
      <c r="X1666" s="45">
        <v>8.4105103999999997</v>
      </c>
      <c r="Y1666" s="46">
        <v>359645.7</v>
      </c>
      <c r="Z1666" s="46">
        <v>49321.646118820718</v>
      </c>
      <c r="AA1666" s="47">
        <f>_xlfn.XLOOKUP($E1666,Main_OG!$D$1:$D$766,Main_OG!AJ$1:AJ$766,"")</f>
        <v>25749582</v>
      </c>
      <c r="AB1666" s="47">
        <f>_xlfn.XLOOKUP($E1666,Main_OG!$D$1:$D$766,Main_OG!AK$1:AK$766,"")</f>
        <v>248922</v>
      </c>
      <c r="AC1666" s="47">
        <f>_xlfn.XLOOKUP($E1666,Main_OG!$D$1:$D$766,Main_OG!AL$1:AL$766,"")</f>
        <v>713593236</v>
      </c>
      <c r="AD1666" s="47">
        <f>_xlfn.XLOOKUP($E1666,Main_OG!$D$1:$D$766,Main_OG!AM$1:AM$766,"")</f>
        <v>31920368</v>
      </c>
    </row>
    <row r="1667" spans="1:30" x14ac:dyDescent="0.35">
      <c r="A1667" s="36" t="s">
        <v>2767</v>
      </c>
      <c r="B1667" s="45" t="s">
        <v>325</v>
      </c>
      <c r="C1667" s="45" t="s">
        <v>4463</v>
      </c>
      <c r="D1667" s="36" t="s">
        <v>4515</v>
      </c>
      <c r="E1667" s="36" t="str">
        <f t="shared" si="78"/>
        <v>2020_AZ</v>
      </c>
      <c r="F1667" s="45">
        <v>2020</v>
      </c>
      <c r="G1667" s="45">
        <f>_xlfn.XLOOKUP(I1667,Main_OG!$B$1:$B$766,Main_OG!$O$1:$O$766,"")</f>
        <v>0</v>
      </c>
      <c r="H1667" s="45">
        <f>_xlfn.XLOOKUP(E1667,Main_OG!$D$1:$D$766,Main_OG!$J$1:$J$766,"")</f>
        <v>0</v>
      </c>
      <c r="I1667" s="45" t="s">
        <v>325</v>
      </c>
      <c r="J1667" s="45" t="str">
        <f t="shared" si="79"/>
        <v>Morenci Water and Electric_AZ</v>
      </c>
      <c r="K1667" s="45" t="str">
        <f t="shared" si="80"/>
        <v>Morenci Water Electric Co_AZ</v>
      </c>
      <c r="L1667" s="45" t="s">
        <v>2777</v>
      </c>
      <c r="M1667" s="45">
        <v>0</v>
      </c>
      <c r="N1667" s="45">
        <v>389</v>
      </c>
      <c r="O1667" s="45">
        <v>2</v>
      </c>
      <c r="P1667" s="45">
        <v>0</v>
      </c>
      <c r="Q1667" s="45">
        <v>0</v>
      </c>
      <c r="R1667" s="45">
        <v>17616</v>
      </c>
      <c r="S1667" s="45">
        <v>2630416</v>
      </c>
      <c r="T1667" s="45">
        <v>0</v>
      </c>
      <c r="U1667" s="45">
        <v>0</v>
      </c>
      <c r="V1667" s="45">
        <v>7.5533606000000004</v>
      </c>
      <c r="W1667" s="45">
        <v>3.9160004000000002</v>
      </c>
      <c r="X1667" s="45">
        <v>0</v>
      </c>
      <c r="Y1667" s="46">
        <v>362603.5</v>
      </c>
      <c r="Z1667" s="46">
        <v>49040.898578558001</v>
      </c>
      <c r="AA1667" s="47">
        <f>_xlfn.XLOOKUP($E1667,Main_OG!$D$1:$D$766,Main_OG!AJ$1:AJ$766,"")</f>
        <v>16548722</v>
      </c>
      <c r="AB1667" s="47">
        <f>_xlfn.XLOOKUP($E1667,Main_OG!$D$1:$D$766,Main_OG!AK$1:AK$766,"")</f>
        <v>157900</v>
      </c>
      <c r="AC1667" s="47">
        <f>_xlfn.XLOOKUP($E1667,Main_OG!$D$1:$D$766,Main_OG!AL$1:AL$766,"")</f>
        <v>778022478</v>
      </c>
      <c r="AD1667" s="47">
        <f>_xlfn.XLOOKUP($E1667,Main_OG!$D$1:$D$766,Main_OG!AM$1:AM$766,"")</f>
        <v>0</v>
      </c>
    </row>
    <row r="1668" spans="1:30" x14ac:dyDescent="0.35">
      <c r="A1668" s="36" t="s">
        <v>2778</v>
      </c>
      <c r="B1668" s="45" t="s">
        <v>124</v>
      </c>
      <c r="C1668" s="45" t="s">
        <v>4464</v>
      </c>
      <c r="D1668" s="36" t="s">
        <v>2778</v>
      </c>
      <c r="E1668" s="36" t="str">
        <f t="shared" si="78"/>
        <v>2006_IL</v>
      </c>
      <c r="F1668" s="45">
        <v>2006</v>
      </c>
      <c r="G1668" s="45">
        <f>_xlfn.XLOOKUP(I1668,Main_OG!$B$1:$B$766,Main_OG!$O$1:$O$766,"")</f>
        <v>0</v>
      </c>
      <c r="H1668" s="45">
        <f>_xlfn.XLOOKUP(E1668,Main_OG!$D$1:$D$766,Main_OG!$J$1:$J$766,"")</f>
        <v>0</v>
      </c>
      <c r="I1668" s="45" t="s">
        <v>124</v>
      </c>
      <c r="J1668" s="45" t="str">
        <f t="shared" si="79"/>
        <v>Mt Carmel Public Utility Co_IL</v>
      </c>
      <c r="K1668" s="45" t="str">
        <f t="shared" si="80"/>
        <v>Mt Carmel Public Utility Co_IL</v>
      </c>
      <c r="L1668" s="45" t="s">
        <v>2779</v>
      </c>
      <c r="M1668" s="45">
        <v>0</v>
      </c>
      <c r="N1668" s="45">
        <v>853</v>
      </c>
      <c r="O1668" s="45">
        <v>105</v>
      </c>
      <c r="P1668" s="45">
        <v>4603</v>
      </c>
      <c r="Q1668" s="45">
        <v>0</v>
      </c>
      <c r="R1668" s="45">
        <v>1589</v>
      </c>
      <c r="S1668" s="45">
        <v>4333</v>
      </c>
      <c r="T1668" s="45">
        <v>5120</v>
      </c>
      <c r="U1668" s="45">
        <v>0</v>
      </c>
      <c r="V1668" s="45">
        <v>10.17480950246526</v>
      </c>
      <c r="W1668" s="45">
        <v>5.821890199661409</v>
      </c>
      <c r="X1668" s="45">
        <v>9.7607473072157074</v>
      </c>
      <c r="Y1668" s="46">
        <v>759825.7</v>
      </c>
      <c r="Z1668" s="46">
        <v>60093.989578419096</v>
      </c>
      <c r="AA1668" s="47">
        <f>_xlfn.XLOOKUP($E1668,Main_OG!$D$1:$D$766,Main_OG!AJ$1:AJ$766,"")</f>
        <v>109031484.76000001</v>
      </c>
      <c r="AB1668" s="47">
        <f>_xlfn.XLOOKUP($E1668,Main_OG!$D$1:$D$766,Main_OG!AK$1:AK$766,"")</f>
        <v>575427.54000000015</v>
      </c>
      <c r="AC1668" s="47">
        <f>_xlfn.XLOOKUP($E1668,Main_OG!$D$1:$D$766,Main_OG!AL$1:AL$766,"")</f>
        <v>89313219.420000002</v>
      </c>
      <c r="AD1668" s="47">
        <f>_xlfn.XLOOKUP($E1668,Main_OG!$D$1:$D$766,Main_OG!AM$1:AM$766,"")</f>
        <v>94154140</v>
      </c>
    </row>
    <row r="1669" spans="1:30" x14ac:dyDescent="0.35">
      <c r="A1669" s="36" t="s">
        <v>2778</v>
      </c>
      <c r="B1669" s="45" t="s">
        <v>124</v>
      </c>
      <c r="C1669" s="45" t="s">
        <v>4464</v>
      </c>
      <c r="D1669" s="36" t="s">
        <v>2778</v>
      </c>
      <c r="E1669" s="36" t="str">
        <f t="shared" si="78"/>
        <v>2007_IL</v>
      </c>
      <c r="F1669" s="45">
        <v>2007</v>
      </c>
      <c r="G1669" s="45">
        <f>_xlfn.XLOOKUP(I1669,Main_OG!$B$1:$B$766,Main_OG!$O$1:$O$766,"")</f>
        <v>0</v>
      </c>
      <c r="H1669" s="45">
        <f>_xlfn.XLOOKUP(E1669,Main_OG!$D$1:$D$766,Main_OG!$J$1:$J$766,"")</f>
        <v>0</v>
      </c>
      <c r="I1669" s="45" t="s">
        <v>124</v>
      </c>
      <c r="J1669" s="45" t="str">
        <f t="shared" si="79"/>
        <v>Mt Carmel Public Utility Co_IL</v>
      </c>
      <c r="K1669" s="45" t="str">
        <f t="shared" si="80"/>
        <v>Mt Carmel Public Utility Co_IL</v>
      </c>
      <c r="L1669" s="45" t="s">
        <v>2780</v>
      </c>
      <c r="M1669" s="45">
        <v>0</v>
      </c>
      <c r="N1669" s="45">
        <v>859</v>
      </c>
      <c r="O1669" s="45">
        <v>107</v>
      </c>
      <c r="P1669" s="45">
        <v>4601</v>
      </c>
      <c r="Q1669" s="45">
        <v>0</v>
      </c>
      <c r="R1669" s="45">
        <v>1762</v>
      </c>
      <c r="S1669" s="45">
        <v>4397</v>
      </c>
      <c r="T1669" s="45">
        <v>5749</v>
      </c>
      <c r="U1669" s="45">
        <v>0</v>
      </c>
      <c r="V1669" s="45">
        <v>10.97</v>
      </c>
      <c r="W1669" s="45">
        <v>7.62</v>
      </c>
      <c r="X1669" s="45">
        <v>10.56</v>
      </c>
      <c r="Y1669" s="46">
        <v>769571.6</v>
      </c>
      <c r="Z1669" s="46">
        <v>60615.920174330764</v>
      </c>
      <c r="AA1669" s="47">
        <f>_xlfn.XLOOKUP($E1669,Main_OG!$D$1:$D$766,Main_OG!AJ$1:AJ$766,"")</f>
        <v>114124416</v>
      </c>
      <c r="AB1669" s="47">
        <f>_xlfn.XLOOKUP($E1669,Main_OG!$D$1:$D$766,Main_OG!AK$1:AK$766,"")</f>
        <v>546524</v>
      </c>
      <c r="AC1669" s="47">
        <f>_xlfn.XLOOKUP($E1669,Main_OG!$D$1:$D$766,Main_OG!AL$1:AL$766,"")</f>
        <v>132300866</v>
      </c>
      <c r="AD1669" s="47">
        <f>_xlfn.XLOOKUP($E1669,Main_OG!$D$1:$D$766,Main_OG!AM$1:AM$766,"")</f>
        <v>95728845</v>
      </c>
    </row>
    <row r="1670" spans="1:30" x14ac:dyDescent="0.35">
      <c r="A1670" s="36" t="s">
        <v>2778</v>
      </c>
      <c r="B1670" s="45" t="s">
        <v>124</v>
      </c>
      <c r="C1670" s="45" t="s">
        <v>4464</v>
      </c>
      <c r="D1670" s="36" t="s">
        <v>2778</v>
      </c>
      <c r="E1670" s="36" t="str">
        <f t="shared" si="78"/>
        <v>2008_IL</v>
      </c>
      <c r="F1670" s="45">
        <v>2008</v>
      </c>
      <c r="G1670" s="45">
        <f>_xlfn.XLOOKUP(I1670,Main_OG!$B$1:$B$766,Main_OG!$O$1:$O$766,"")</f>
        <v>0</v>
      </c>
      <c r="H1670" s="45">
        <f>_xlfn.XLOOKUP(E1670,Main_OG!$D$1:$D$766,Main_OG!$J$1:$J$766,"")</f>
        <v>0</v>
      </c>
      <c r="I1670" s="45" t="s">
        <v>124</v>
      </c>
      <c r="J1670" s="45" t="str">
        <f t="shared" si="79"/>
        <v>Mt Carmel Public Utility Co_IL</v>
      </c>
      <c r="K1670" s="45" t="str">
        <f t="shared" si="80"/>
        <v>Mt Carmel Public Utility Co_IL</v>
      </c>
      <c r="L1670" s="45" t="s">
        <v>2781</v>
      </c>
      <c r="M1670" s="45">
        <v>0</v>
      </c>
      <c r="N1670" s="45">
        <v>849</v>
      </c>
      <c r="O1670" s="45">
        <v>104</v>
      </c>
      <c r="P1670" s="45">
        <v>4590</v>
      </c>
      <c r="Q1670" s="45">
        <v>0</v>
      </c>
      <c r="R1670" s="45">
        <v>15744</v>
      </c>
      <c r="S1670" s="45">
        <v>33268</v>
      </c>
      <c r="T1670" s="45">
        <v>51552</v>
      </c>
      <c r="U1670" s="45">
        <v>0</v>
      </c>
      <c r="V1670" s="45">
        <v>13.29</v>
      </c>
      <c r="W1670" s="45">
        <v>11.15</v>
      </c>
      <c r="X1670" s="45">
        <v>12.85</v>
      </c>
      <c r="Y1670" s="46">
        <v>759095.3</v>
      </c>
      <c r="Z1670" s="46">
        <v>59550.720724296894</v>
      </c>
      <c r="AA1670" s="47">
        <f>_xlfn.XLOOKUP($E1670,Main_OG!$D$1:$D$766,Main_OG!AJ$1:AJ$766,"")</f>
        <v>115977742</v>
      </c>
      <c r="AB1670" s="47">
        <f>_xlfn.XLOOKUP($E1670,Main_OG!$D$1:$D$766,Main_OG!AK$1:AK$766,"")</f>
        <v>544698</v>
      </c>
      <c r="AC1670" s="47">
        <f>_xlfn.XLOOKUP($E1670,Main_OG!$D$1:$D$766,Main_OG!AL$1:AL$766,"")</f>
        <v>71989738</v>
      </c>
      <c r="AD1670" s="47">
        <f>_xlfn.XLOOKUP($E1670,Main_OG!$D$1:$D$766,Main_OG!AM$1:AM$766,"")</f>
        <v>95151694</v>
      </c>
    </row>
    <row r="1671" spans="1:30" x14ac:dyDescent="0.35">
      <c r="A1671" s="36" t="s">
        <v>2778</v>
      </c>
      <c r="B1671" s="45" t="s">
        <v>124</v>
      </c>
      <c r="C1671" s="45" t="s">
        <v>4464</v>
      </c>
      <c r="D1671" s="36" t="s">
        <v>2778</v>
      </c>
      <c r="E1671" s="36" t="str">
        <f t="shared" si="78"/>
        <v>2009_IL</v>
      </c>
      <c r="F1671" s="45">
        <v>2009</v>
      </c>
      <c r="G1671" s="45">
        <f>_xlfn.XLOOKUP(I1671,Main_OG!$B$1:$B$766,Main_OG!$O$1:$O$766,"")</f>
        <v>0</v>
      </c>
      <c r="H1671" s="45">
        <f>_xlfn.XLOOKUP(E1671,Main_OG!$D$1:$D$766,Main_OG!$J$1:$J$766,"")</f>
        <v>0</v>
      </c>
      <c r="I1671" s="45" t="s">
        <v>124</v>
      </c>
      <c r="J1671" s="45" t="str">
        <f t="shared" si="79"/>
        <v>Mt Carmel Public Utility Co_IL</v>
      </c>
      <c r="K1671" s="45" t="str">
        <f t="shared" si="80"/>
        <v>Mt Carmel Public Utility Co_IL</v>
      </c>
      <c r="L1671" s="45" t="s">
        <v>2782</v>
      </c>
      <c r="M1671" s="45">
        <v>0</v>
      </c>
      <c r="N1671" s="45">
        <v>840</v>
      </c>
      <c r="O1671" s="45">
        <v>102</v>
      </c>
      <c r="P1671" s="45">
        <v>4576</v>
      </c>
      <c r="Q1671" s="45">
        <v>0</v>
      </c>
      <c r="R1671" s="45">
        <v>15111</v>
      </c>
      <c r="S1671" s="45">
        <v>30271</v>
      </c>
      <c r="T1671" s="45">
        <v>50122</v>
      </c>
      <c r="U1671" s="45">
        <v>0</v>
      </c>
      <c r="V1671" s="45">
        <v>13.67</v>
      </c>
      <c r="W1671" s="45">
        <v>11.69</v>
      </c>
      <c r="X1671" s="45">
        <v>13.25</v>
      </c>
      <c r="Y1671" s="46">
        <v>740794.3</v>
      </c>
      <c r="Z1671" s="46">
        <v>57889.126466052629</v>
      </c>
      <c r="AA1671" s="47">
        <f>_xlfn.XLOOKUP($E1671,Main_OG!$D$1:$D$766,Main_OG!AJ$1:AJ$766,"")</f>
        <v>108306004</v>
      </c>
      <c r="AB1671" s="47">
        <f>_xlfn.XLOOKUP($E1671,Main_OG!$D$1:$D$766,Main_OG!AK$1:AK$766,"")</f>
        <v>459446</v>
      </c>
      <c r="AC1671" s="47">
        <f>_xlfn.XLOOKUP($E1671,Main_OG!$D$1:$D$766,Main_OG!AL$1:AL$766,"")</f>
        <v>71942008</v>
      </c>
      <c r="AD1671" s="47">
        <f>_xlfn.XLOOKUP($E1671,Main_OG!$D$1:$D$766,Main_OG!AM$1:AM$766,"")</f>
        <v>95473920</v>
      </c>
    </row>
    <row r="1672" spans="1:30" x14ac:dyDescent="0.35">
      <c r="A1672" s="36" t="s">
        <v>2778</v>
      </c>
      <c r="B1672" s="45" t="s">
        <v>124</v>
      </c>
      <c r="C1672" s="45" t="s">
        <v>4464</v>
      </c>
      <c r="D1672" s="36" t="s">
        <v>2778</v>
      </c>
      <c r="E1672" s="36" t="str">
        <f t="shared" si="78"/>
        <v>2010_IL</v>
      </c>
      <c r="F1672" s="45">
        <v>2010</v>
      </c>
      <c r="G1672" s="45">
        <f>_xlfn.XLOOKUP(I1672,Main_OG!$B$1:$B$766,Main_OG!$O$1:$O$766,"")</f>
        <v>0</v>
      </c>
      <c r="H1672" s="45">
        <f>_xlfn.XLOOKUP(E1672,Main_OG!$D$1:$D$766,Main_OG!$J$1:$J$766,"")</f>
        <v>0</v>
      </c>
      <c r="I1672" s="45" t="s">
        <v>124</v>
      </c>
      <c r="J1672" s="45" t="str">
        <f t="shared" si="79"/>
        <v>Mt Carmel Public Utility Co_IL</v>
      </c>
      <c r="K1672" s="45" t="str">
        <f t="shared" si="80"/>
        <v>Mt Carmel Public Utility Co_IL</v>
      </c>
      <c r="L1672" s="45" t="s">
        <v>2783</v>
      </c>
      <c r="M1672" s="45">
        <v>0</v>
      </c>
      <c r="N1672" s="45">
        <v>832</v>
      </c>
      <c r="O1672" s="45">
        <v>100</v>
      </c>
      <c r="P1672" s="45">
        <v>4557</v>
      </c>
      <c r="Q1672" s="45">
        <v>0</v>
      </c>
      <c r="R1672" s="45">
        <v>15319</v>
      </c>
      <c r="S1672" s="45">
        <v>31269</v>
      </c>
      <c r="T1672" s="45">
        <v>54432</v>
      </c>
      <c r="U1672" s="45">
        <v>0</v>
      </c>
      <c r="V1672" s="45">
        <v>13.32</v>
      </c>
      <c r="W1672" s="45">
        <v>11.08</v>
      </c>
      <c r="X1672" s="45">
        <v>12.99</v>
      </c>
      <c r="Y1672" s="46">
        <v>755391.4</v>
      </c>
      <c r="Z1672" s="46">
        <v>58828.608910291579</v>
      </c>
      <c r="AA1672" s="47">
        <f>_xlfn.XLOOKUP($E1672,Main_OG!$D$1:$D$766,Main_OG!AJ$1:AJ$766,"")</f>
        <v>111865114</v>
      </c>
      <c r="AB1672" s="47">
        <f>_xlfn.XLOOKUP($E1672,Main_OG!$D$1:$D$766,Main_OG!AK$1:AK$766,"")</f>
        <v>409552</v>
      </c>
      <c r="AC1672" s="47">
        <f>_xlfn.XLOOKUP($E1672,Main_OG!$D$1:$D$766,Main_OG!AL$1:AL$766,"")</f>
        <v>96630300</v>
      </c>
      <c r="AD1672" s="47">
        <f>_xlfn.XLOOKUP($E1672,Main_OG!$D$1:$D$766,Main_OG!AM$1:AM$766,"")</f>
        <v>96189587</v>
      </c>
    </row>
    <row r="1673" spans="1:30" x14ac:dyDescent="0.35">
      <c r="A1673" s="36" t="s">
        <v>2778</v>
      </c>
      <c r="B1673" s="45" t="s">
        <v>124</v>
      </c>
      <c r="C1673" s="45" t="s">
        <v>4464</v>
      </c>
      <c r="D1673" s="36" t="s">
        <v>2778</v>
      </c>
      <c r="E1673" s="36" t="str">
        <f t="shared" si="78"/>
        <v>2011_IL</v>
      </c>
      <c r="F1673" s="45">
        <v>2011</v>
      </c>
      <c r="G1673" s="45">
        <f>_xlfn.XLOOKUP(I1673,Main_OG!$B$1:$B$766,Main_OG!$O$1:$O$766,"")</f>
        <v>0</v>
      </c>
      <c r="H1673" s="45">
        <f>_xlfn.XLOOKUP(E1673,Main_OG!$D$1:$D$766,Main_OG!$J$1:$J$766,"")</f>
        <v>1</v>
      </c>
      <c r="I1673" s="45" t="s">
        <v>124</v>
      </c>
      <c r="J1673" s="45" t="str">
        <f t="shared" si="79"/>
        <v>Mt Carmel Public Utility Co_IL</v>
      </c>
      <c r="K1673" s="45" t="str">
        <f t="shared" si="80"/>
        <v>Mt Carmel Public Utility Co_IL</v>
      </c>
      <c r="L1673" s="45" t="s">
        <v>2784</v>
      </c>
      <c r="M1673" s="45">
        <v>0</v>
      </c>
      <c r="N1673" s="45">
        <v>838</v>
      </c>
      <c r="O1673" s="45">
        <v>99</v>
      </c>
      <c r="P1673" s="45">
        <v>4515</v>
      </c>
      <c r="Q1673" s="45">
        <v>0</v>
      </c>
      <c r="R1673" s="45">
        <v>15685</v>
      </c>
      <c r="S1673" s="45">
        <v>30807</v>
      </c>
      <c r="T1673" s="45">
        <v>52199</v>
      </c>
      <c r="U1673" s="45">
        <v>0</v>
      </c>
      <c r="V1673" s="45">
        <v>13.38</v>
      </c>
      <c r="W1673" s="45">
        <v>11.25</v>
      </c>
      <c r="X1673" s="45">
        <v>13.03</v>
      </c>
      <c r="Y1673" s="46">
        <v>772225.6</v>
      </c>
      <c r="Z1673" s="46">
        <v>60012.32690977148</v>
      </c>
      <c r="AA1673" s="47">
        <f>_xlfn.XLOOKUP($E1673,Main_OG!$D$1:$D$766,Main_OG!AJ$1:AJ$766,"")</f>
        <v>108761398</v>
      </c>
      <c r="AB1673" s="47">
        <f>_xlfn.XLOOKUP($E1673,Main_OG!$D$1:$D$766,Main_OG!AK$1:AK$766,"")</f>
        <v>322432</v>
      </c>
      <c r="AC1673" s="47">
        <f>_xlfn.XLOOKUP($E1673,Main_OG!$D$1:$D$766,Main_OG!AL$1:AL$766,"")</f>
        <v>99752440</v>
      </c>
      <c r="AD1673" s="47">
        <f>_xlfn.XLOOKUP($E1673,Main_OG!$D$1:$D$766,Main_OG!AM$1:AM$766,"")</f>
        <v>95823196</v>
      </c>
    </row>
    <row r="1674" spans="1:30" x14ac:dyDescent="0.35">
      <c r="A1674" s="36" t="s">
        <v>2778</v>
      </c>
      <c r="B1674" s="45" t="s">
        <v>124</v>
      </c>
      <c r="C1674" s="45" t="s">
        <v>4464</v>
      </c>
      <c r="D1674" s="36" t="s">
        <v>2778</v>
      </c>
      <c r="E1674" s="36" t="str">
        <f t="shared" si="78"/>
        <v>2012_IL</v>
      </c>
      <c r="F1674" s="45">
        <v>2012</v>
      </c>
      <c r="G1674" s="45">
        <f>_xlfn.XLOOKUP(I1674,Main_OG!$B$1:$B$766,Main_OG!$O$1:$O$766,"")</f>
        <v>0</v>
      </c>
      <c r="H1674" s="45">
        <f>_xlfn.XLOOKUP(E1674,Main_OG!$D$1:$D$766,Main_OG!$J$1:$J$766,"")</f>
        <v>1</v>
      </c>
      <c r="I1674" s="45" t="s">
        <v>124</v>
      </c>
      <c r="J1674" s="45" t="str">
        <f t="shared" si="79"/>
        <v>Mt Carmel Public Utility Co_IL</v>
      </c>
      <c r="K1674" s="45" t="str">
        <f t="shared" si="80"/>
        <v>Mt Carmel Public Utility Co_IL</v>
      </c>
      <c r="L1674" s="45" t="s">
        <v>2785</v>
      </c>
      <c r="M1674" s="45">
        <v>0</v>
      </c>
      <c r="N1674" s="45">
        <v>834</v>
      </c>
      <c r="O1674" s="45">
        <v>98</v>
      </c>
      <c r="P1674" s="45">
        <v>4468</v>
      </c>
      <c r="Q1674" s="45">
        <v>0</v>
      </c>
      <c r="R1674" s="45">
        <v>15604</v>
      </c>
      <c r="S1674" s="45">
        <v>31352</v>
      </c>
      <c r="T1674" s="45">
        <v>50493</v>
      </c>
      <c r="U1674" s="45">
        <v>0</v>
      </c>
      <c r="V1674" s="45">
        <v>13.945142000000001</v>
      </c>
      <c r="W1674" s="45">
        <v>11.651569</v>
      </c>
      <c r="X1674" s="45">
        <v>13.677142999999999</v>
      </c>
      <c r="Y1674" s="46">
        <v>790723.3</v>
      </c>
      <c r="Z1674" s="46">
        <v>61377.126450619646</v>
      </c>
      <c r="AA1674" s="47">
        <f>_xlfn.XLOOKUP($E1674,Main_OG!$D$1:$D$766,Main_OG!AJ$1:AJ$766,"")</f>
        <v>98323852</v>
      </c>
      <c r="AB1674" s="47">
        <f>_xlfn.XLOOKUP($E1674,Main_OG!$D$1:$D$766,Main_OG!AK$1:AK$766,"")</f>
        <v>274280</v>
      </c>
      <c r="AC1674" s="47">
        <f>_xlfn.XLOOKUP($E1674,Main_OG!$D$1:$D$766,Main_OG!AL$1:AL$766,"")</f>
        <v>190135340</v>
      </c>
      <c r="AD1674" s="47">
        <f>_xlfn.XLOOKUP($E1674,Main_OG!$D$1:$D$766,Main_OG!AM$1:AM$766,"")</f>
        <v>96401309</v>
      </c>
    </row>
    <row r="1675" spans="1:30" x14ac:dyDescent="0.35">
      <c r="A1675" s="36" t="s">
        <v>2778</v>
      </c>
      <c r="B1675" s="45" t="s">
        <v>124</v>
      </c>
      <c r="C1675" s="45" t="s">
        <v>4464</v>
      </c>
      <c r="D1675" s="36" t="s">
        <v>2778</v>
      </c>
      <c r="E1675" s="36" t="str">
        <f t="shared" si="78"/>
        <v>2013_IL</v>
      </c>
      <c r="F1675" s="45">
        <v>2013</v>
      </c>
      <c r="G1675" s="45">
        <f>_xlfn.XLOOKUP(I1675,Main_OG!$B$1:$B$766,Main_OG!$O$1:$O$766,"")</f>
        <v>0</v>
      </c>
      <c r="H1675" s="45">
        <f>_xlfn.XLOOKUP(E1675,Main_OG!$D$1:$D$766,Main_OG!$J$1:$J$766,"")</f>
        <v>1</v>
      </c>
      <c r="I1675" s="45" t="s">
        <v>124</v>
      </c>
      <c r="J1675" s="45" t="str">
        <f t="shared" si="79"/>
        <v>Mt Carmel Public Utility Co_IL</v>
      </c>
      <c r="K1675" s="45" t="str">
        <f t="shared" si="80"/>
        <v>Mt Carmel Public Utility Co_IL</v>
      </c>
      <c r="L1675" s="45" t="s">
        <v>2786</v>
      </c>
      <c r="M1675" s="45">
        <v>0</v>
      </c>
      <c r="N1675" s="45">
        <v>820</v>
      </c>
      <c r="O1675" s="45">
        <v>100</v>
      </c>
      <c r="P1675" s="45">
        <v>4440</v>
      </c>
      <c r="Q1675" s="45">
        <v>0</v>
      </c>
      <c r="R1675" s="45">
        <v>15829</v>
      </c>
      <c r="S1675" s="45">
        <v>30513</v>
      </c>
      <c r="T1675" s="45">
        <v>49509</v>
      </c>
      <c r="U1675" s="45">
        <v>0</v>
      </c>
      <c r="V1675" s="45">
        <v>13.180871</v>
      </c>
      <c r="W1675" s="45">
        <v>11.060532</v>
      </c>
      <c r="X1675" s="45">
        <v>12.900684999999999</v>
      </c>
      <c r="Y1675" s="46">
        <v>795435.2</v>
      </c>
      <c r="Z1675" s="46">
        <v>61681.831061297737</v>
      </c>
      <c r="AA1675" s="47">
        <f>_xlfn.XLOOKUP($E1675,Main_OG!$D$1:$D$766,Main_OG!AJ$1:AJ$766,"")</f>
        <v>105219056</v>
      </c>
      <c r="AB1675" s="47">
        <f>_xlfn.XLOOKUP($E1675,Main_OG!$D$1:$D$766,Main_OG!AK$1:AK$766,"")</f>
        <v>272424</v>
      </c>
      <c r="AC1675" s="47">
        <f>_xlfn.XLOOKUP($E1675,Main_OG!$D$1:$D$766,Main_OG!AL$1:AL$766,"")</f>
        <v>110459552</v>
      </c>
      <c r="AD1675" s="47">
        <f>_xlfn.XLOOKUP($E1675,Main_OG!$D$1:$D$766,Main_OG!AM$1:AM$766,"")</f>
        <v>97131436</v>
      </c>
    </row>
    <row r="1676" spans="1:30" x14ac:dyDescent="0.35">
      <c r="A1676" s="36" t="s">
        <v>2778</v>
      </c>
      <c r="B1676" s="45" t="s">
        <v>124</v>
      </c>
      <c r="C1676" s="45" t="s">
        <v>4464</v>
      </c>
      <c r="D1676" s="36" t="s">
        <v>2778</v>
      </c>
      <c r="E1676" s="36" t="str">
        <f t="shared" si="78"/>
        <v>2014_IL</v>
      </c>
      <c r="F1676" s="45">
        <v>2014</v>
      </c>
      <c r="G1676" s="45">
        <f>_xlfn.XLOOKUP(I1676,Main_OG!$B$1:$B$766,Main_OG!$O$1:$O$766,"")</f>
        <v>0</v>
      </c>
      <c r="H1676" s="45">
        <f>_xlfn.XLOOKUP(E1676,Main_OG!$D$1:$D$766,Main_OG!$J$1:$J$766,"")</f>
        <v>1</v>
      </c>
      <c r="I1676" s="45" t="s">
        <v>124</v>
      </c>
      <c r="J1676" s="45" t="str">
        <f t="shared" si="79"/>
        <v>Mt Carmel Public Utility Co_IL</v>
      </c>
      <c r="K1676" s="45" t="str">
        <f t="shared" si="80"/>
        <v>Mt Carmel Public Utility Co_IL</v>
      </c>
      <c r="L1676" s="45" t="s">
        <v>2787</v>
      </c>
      <c r="M1676" s="45">
        <v>0</v>
      </c>
      <c r="N1676" s="45">
        <v>827</v>
      </c>
      <c r="O1676" s="45">
        <v>99</v>
      </c>
      <c r="P1676" s="45">
        <v>4419</v>
      </c>
      <c r="Q1676" s="45">
        <v>0</v>
      </c>
      <c r="R1676" s="45">
        <v>16460</v>
      </c>
      <c r="S1676" s="45">
        <v>29093</v>
      </c>
      <c r="T1676" s="45">
        <v>50697</v>
      </c>
      <c r="U1676" s="45">
        <v>0</v>
      </c>
      <c r="V1676" s="45">
        <v>12.532199</v>
      </c>
      <c r="W1676" s="45">
        <v>10.434125</v>
      </c>
      <c r="X1676" s="45">
        <v>12.147463999999999</v>
      </c>
      <c r="Y1676" s="46">
        <v>811490.1</v>
      </c>
      <c r="Z1676" s="46">
        <v>62978.991535334011</v>
      </c>
      <c r="AA1676" s="47">
        <f>_xlfn.XLOOKUP($E1676,Main_OG!$D$1:$D$766,Main_OG!AJ$1:AJ$766,"")</f>
        <v>104395540</v>
      </c>
      <c r="AB1676" s="47">
        <f>_xlfn.XLOOKUP($E1676,Main_OG!$D$1:$D$766,Main_OG!AK$1:AK$766,"")</f>
        <v>336766</v>
      </c>
      <c r="AC1676" s="47">
        <f>_xlfn.XLOOKUP($E1676,Main_OG!$D$1:$D$766,Main_OG!AL$1:AL$766,"")</f>
        <v>99765160</v>
      </c>
      <c r="AD1676" s="47">
        <f>_xlfn.XLOOKUP($E1676,Main_OG!$D$1:$D$766,Main_OG!AM$1:AM$766,"")</f>
        <v>97857900</v>
      </c>
    </row>
    <row r="1677" spans="1:30" x14ac:dyDescent="0.35">
      <c r="A1677" s="36" t="s">
        <v>2778</v>
      </c>
      <c r="B1677" s="45" t="s">
        <v>124</v>
      </c>
      <c r="C1677" s="45" t="s">
        <v>4464</v>
      </c>
      <c r="D1677" s="36" t="s">
        <v>2778</v>
      </c>
      <c r="E1677" s="36" t="str">
        <f t="shared" si="78"/>
        <v>2015_IL</v>
      </c>
      <c r="F1677" s="45">
        <v>2015</v>
      </c>
      <c r="G1677" s="45">
        <f>_xlfn.XLOOKUP(I1677,Main_OG!$B$1:$B$766,Main_OG!$O$1:$O$766,"")</f>
        <v>0</v>
      </c>
      <c r="H1677" s="45">
        <f>_xlfn.XLOOKUP(E1677,Main_OG!$D$1:$D$766,Main_OG!$J$1:$J$766,"")</f>
        <v>1</v>
      </c>
      <c r="I1677" s="45" t="s">
        <v>124</v>
      </c>
      <c r="J1677" s="45" t="str">
        <f t="shared" si="79"/>
        <v>Mt Carmel Public Utility Co_IL</v>
      </c>
      <c r="K1677" s="45" t="str">
        <f t="shared" si="80"/>
        <v>Mt Carmel Public Utility Co_IL</v>
      </c>
      <c r="L1677" s="45" t="s">
        <v>2788</v>
      </c>
      <c r="M1677" s="45">
        <v>0</v>
      </c>
      <c r="N1677" s="45">
        <v>846</v>
      </c>
      <c r="O1677" s="45">
        <v>98</v>
      </c>
      <c r="P1677" s="45">
        <v>4428</v>
      </c>
      <c r="Q1677" s="45">
        <v>0</v>
      </c>
      <c r="R1677" s="45">
        <v>16339</v>
      </c>
      <c r="S1677" s="45">
        <v>30219</v>
      </c>
      <c r="T1677" s="45">
        <v>49772</v>
      </c>
      <c r="U1677" s="45">
        <v>0</v>
      </c>
      <c r="V1677" s="45">
        <v>12.66479</v>
      </c>
      <c r="W1677" s="45">
        <v>10.433833</v>
      </c>
      <c r="X1677" s="45">
        <v>12.316162</v>
      </c>
      <c r="Y1677" s="46">
        <v>825424.9</v>
      </c>
      <c r="Z1677" s="46">
        <v>64187.522381165487</v>
      </c>
      <c r="AA1677" s="47">
        <f>_xlfn.XLOOKUP($E1677,Main_OG!$D$1:$D$766,Main_OG!AJ$1:AJ$766,"")</f>
        <v>88060556</v>
      </c>
      <c r="AB1677" s="47">
        <f>_xlfn.XLOOKUP($E1677,Main_OG!$D$1:$D$766,Main_OG!AK$1:AK$766,"")</f>
        <v>214316</v>
      </c>
      <c r="AC1677" s="47">
        <f>_xlfn.XLOOKUP($E1677,Main_OG!$D$1:$D$766,Main_OG!AL$1:AL$766,"")</f>
        <v>174742740</v>
      </c>
      <c r="AD1677" s="47">
        <f>_xlfn.XLOOKUP($E1677,Main_OG!$D$1:$D$766,Main_OG!AM$1:AM$766,"")</f>
        <v>97282139</v>
      </c>
    </row>
    <row r="1678" spans="1:30" x14ac:dyDescent="0.35">
      <c r="A1678" s="36" t="s">
        <v>2778</v>
      </c>
      <c r="B1678" s="45" t="s">
        <v>124</v>
      </c>
      <c r="C1678" s="45" t="s">
        <v>4464</v>
      </c>
      <c r="D1678" s="36" t="s">
        <v>2778</v>
      </c>
      <c r="E1678" s="36" t="str">
        <f t="shared" si="78"/>
        <v>2016_IL</v>
      </c>
      <c r="F1678" s="45">
        <v>2016</v>
      </c>
      <c r="G1678" s="45">
        <f>_xlfn.XLOOKUP(I1678,Main_OG!$B$1:$B$766,Main_OG!$O$1:$O$766,"")</f>
        <v>0</v>
      </c>
      <c r="H1678" s="45">
        <f>_xlfn.XLOOKUP(E1678,Main_OG!$D$1:$D$766,Main_OG!$J$1:$J$766,"")</f>
        <v>2</v>
      </c>
      <c r="I1678" s="45" t="s">
        <v>124</v>
      </c>
      <c r="J1678" s="45" t="str">
        <f t="shared" si="79"/>
        <v>Mt Carmel Public Utility Co_IL</v>
      </c>
      <c r="K1678" s="45" t="str">
        <f t="shared" si="80"/>
        <v>Mt Carmel Public Utility Co_IL</v>
      </c>
      <c r="L1678" s="45" t="s">
        <v>2789</v>
      </c>
      <c r="M1678" s="45">
        <v>0</v>
      </c>
      <c r="N1678" s="45">
        <v>849</v>
      </c>
      <c r="O1678" s="45">
        <v>98</v>
      </c>
      <c r="P1678" s="45">
        <v>4430</v>
      </c>
      <c r="Q1678" s="45">
        <v>0</v>
      </c>
      <c r="R1678" s="45">
        <v>16125</v>
      </c>
      <c r="S1678" s="45">
        <v>26380</v>
      </c>
      <c r="T1678" s="45">
        <v>49634</v>
      </c>
      <c r="U1678" s="45">
        <v>0</v>
      </c>
      <c r="V1678" s="45">
        <v>13.427597</v>
      </c>
      <c r="W1678" s="45">
        <v>11.197119000000001</v>
      </c>
      <c r="X1678" s="45">
        <v>13.065439</v>
      </c>
      <c r="Y1678" s="46">
        <v>826404.7</v>
      </c>
      <c r="Z1678" s="46">
        <v>64453.55295460223</v>
      </c>
      <c r="AA1678" s="47">
        <f>_xlfn.XLOOKUP($E1678,Main_OG!$D$1:$D$766,Main_OG!AJ$1:AJ$766,"")</f>
        <v>71798282</v>
      </c>
      <c r="AB1678" s="47">
        <f>_xlfn.XLOOKUP($E1678,Main_OG!$D$1:$D$766,Main_OG!AK$1:AK$766,"")</f>
        <v>270864</v>
      </c>
      <c r="AC1678" s="47">
        <f>_xlfn.XLOOKUP($E1678,Main_OG!$D$1:$D$766,Main_OG!AL$1:AL$766,"")</f>
        <v>298962434</v>
      </c>
      <c r="AD1678" s="47">
        <f>_xlfn.XLOOKUP($E1678,Main_OG!$D$1:$D$766,Main_OG!AM$1:AM$766,"")</f>
        <v>98240311</v>
      </c>
    </row>
    <row r="1679" spans="1:30" x14ac:dyDescent="0.35">
      <c r="A1679" s="36" t="s">
        <v>2778</v>
      </c>
      <c r="B1679" s="45" t="s">
        <v>124</v>
      </c>
      <c r="C1679" s="45" t="s">
        <v>4464</v>
      </c>
      <c r="D1679" s="36" t="s">
        <v>2778</v>
      </c>
      <c r="E1679" s="36" t="str">
        <f t="shared" si="78"/>
        <v>2017_IL</v>
      </c>
      <c r="F1679" s="45">
        <v>2017</v>
      </c>
      <c r="G1679" s="45">
        <f>_xlfn.XLOOKUP(I1679,Main_OG!$B$1:$B$766,Main_OG!$O$1:$O$766,"")</f>
        <v>0</v>
      </c>
      <c r="H1679" s="45">
        <f>_xlfn.XLOOKUP(E1679,Main_OG!$D$1:$D$766,Main_OG!$J$1:$J$766,"")</f>
        <v>2</v>
      </c>
      <c r="I1679" s="45" t="s">
        <v>124</v>
      </c>
      <c r="J1679" s="45" t="str">
        <f t="shared" si="79"/>
        <v>Mt Carmel Public Utility Co_IL</v>
      </c>
      <c r="K1679" s="45" t="str">
        <f t="shared" si="80"/>
        <v>Mt Carmel Public Utility Co_IL</v>
      </c>
      <c r="L1679" s="45" t="s">
        <v>2790</v>
      </c>
      <c r="M1679" s="45">
        <v>0</v>
      </c>
      <c r="N1679" s="45">
        <v>845</v>
      </c>
      <c r="O1679" s="45">
        <v>98</v>
      </c>
      <c r="P1679" s="45">
        <v>4438</v>
      </c>
      <c r="Q1679" s="45">
        <v>0</v>
      </c>
      <c r="R1679" s="45">
        <v>15665</v>
      </c>
      <c r="S1679" s="45">
        <v>28224</v>
      </c>
      <c r="T1679" s="45">
        <v>47824</v>
      </c>
      <c r="U1679" s="45">
        <v>0</v>
      </c>
      <c r="V1679" s="45">
        <v>14.713055000000001</v>
      </c>
      <c r="W1679" s="45">
        <v>12.519841</v>
      </c>
      <c r="X1679" s="45">
        <v>14.429575</v>
      </c>
      <c r="Y1679" s="46">
        <v>832826.8</v>
      </c>
      <c r="Z1679" s="46">
        <v>65166.961883014199</v>
      </c>
      <c r="AA1679" s="47">
        <f>_xlfn.XLOOKUP($E1679,Main_OG!$D$1:$D$766,Main_OG!AJ$1:AJ$766,"")</f>
        <v>69540948</v>
      </c>
      <c r="AB1679" s="47">
        <f>_xlfn.XLOOKUP($E1679,Main_OG!$D$1:$D$766,Main_OG!AK$1:AK$766,"")</f>
        <v>208364</v>
      </c>
      <c r="AC1679" s="47">
        <f>_xlfn.XLOOKUP($E1679,Main_OG!$D$1:$D$766,Main_OG!AL$1:AL$766,"")</f>
        <v>292542118</v>
      </c>
      <c r="AD1679" s="47">
        <f>_xlfn.XLOOKUP($E1679,Main_OG!$D$1:$D$766,Main_OG!AM$1:AM$766,"")</f>
        <v>97191142</v>
      </c>
    </row>
    <row r="1680" spans="1:30" x14ac:dyDescent="0.35">
      <c r="A1680" s="36" t="s">
        <v>2778</v>
      </c>
      <c r="B1680" s="45" t="s">
        <v>124</v>
      </c>
      <c r="C1680" s="45" t="s">
        <v>4464</v>
      </c>
      <c r="D1680" s="36" t="s">
        <v>2778</v>
      </c>
      <c r="E1680" s="36" t="str">
        <f t="shared" si="78"/>
        <v>2018_IL</v>
      </c>
      <c r="F1680" s="45">
        <v>2018</v>
      </c>
      <c r="G1680" s="45">
        <f>_xlfn.XLOOKUP(I1680,Main_OG!$B$1:$B$766,Main_OG!$O$1:$O$766,"")</f>
        <v>0</v>
      </c>
      <c r="H1680" s="45">
        <f>_xlfn.XLOOKUP(E1680,Main_OG!$D$1:$D$766,Main_OG!$J$1:$J$766,"")</f>
        <v>2</v>
      </c>
      <c r="I1680" s="45" t="s">
        <v>124</v>
      </c>
      <c r="J1680" s="45" t="str">
        <f t="shared" si="79"/>
        <v>Mt Carmel Public Utility Co_IL</v>
      </c>
      <c r="K1680" s="45" t="str">
        <f t="shared" si="80"/>
        <v>Mt Carmel Public Utility Co_IL</v>
      </c>
      <c r="L1680" s="45" t="s">
        <v>2791</v>
      </c>
      <c r="M1680" s="45">
        <v>0</v>
      </c>
      <c r="N1680" s="45">
        <v>833</v>
      </c>
      <c r="O1680" s="45">
        <v>96</v>
      </c>
      <c r="P1680" s="45">
        <v>4389</v>
      </c>
      <c r="Q1680" s="45">
        <v>0</v>
      </c>
      <c r="R1680" s="45">
        <v>16427</v>
      </c>
      <c r="S1680" s="45">
        <v>29946</v>
      </c>
      <c r="T1680" s="45">
        <v>52408</v>
      </c>
      <c r="U1680" s="45">
        <v>0</v>
      </c>
      <c r="V1680" s="45">
        <v>15.425822999999999</v>
      </c>
      <c r="W1680" s="45">
        <v>13.183731</v>
      </c>
      <c r="X1680" s="45">
        <v>15.257213</v>
      </c>
      <c r="Y1680" s="46">
        <v>851517.2</v>
      </c>
      <c r="Z1680" s="46">
        <v>66918.52882802207</v>
      </c>
      <c r="AA1680" s="47">
        <f>_xlfn.XLOOKUP($E1680,Main_OG!$D$1:$D$766,Main_OG!AJ$1:AJ$766,"")</f>
        <v>72026184</v>
      </c>
      <c r="AB1680" s="47">
        <f>_xlfn.XLOOKUP($E1680,Main_OG!$D$1:$D$766,Main_OG!AK$1:AK$766,"")</f>
        <v>212984</v>
      </c>
      <c r="AC1680" s="47">
        <f>_xlfn.XLOOKUP($E1680,Main_OG!$D$1:$D$766,Main_OG!AL$1:AL$766,"")</f>
        <v>283679110</v>
      </c>
      <c r="AD1680" s="47">
        <f>_xlfn.XLOOKUP($E1680,Main_OG!$D$1:$D$766,Main_OG!AM$1:AM$766,"")</f>
        <v>98101527</v>
      </c>
    </row>
    <row r="1681" spans="1:30" x14ac:dyDescent="0.35">
      <c r="A1681" s="36" t="s">
        <v>2778</v>
      </c>
      <c r="B1681" s="45" t="s">
        <v>124</v>
      </c>
      <c r="C1681" s="45" t="s">
        <v>4464</v>
      </c>
      <c r="D1681" s="36" t="s">
        <v>2778</v>
      </c>
      <c r="E1681" s="36" t="str">
        <f t="shared" si="78"/>
        <v>2019_IL</v>
      </c>
      <c r="F1681" s="45">
        <v>2019</v>
      </c>
      <c r="G1681" s="45">
        <f>_xlfn.XLOOKUP(I1681,Main_OG!$B$1:$B$766,Main_OG!$O$1:$O$766,"")</f>
        <v>0</v>
      </c>
      <c r="H1681" s="45">
        <f>_xlfn.XLOOKUP(E1681,Main_OG!$D$1:$D$766,Main_OG!$J$1:$J$766,"")</f>
        <v>2</v>
      </c>
      <c r="I1681" s="45" t="s">
        <v>124</v>
      </c>
      <c r="J1681" s="45" t="str">
        <f t="shared" si="79"/>
        <v>Mt Carmel Public Utility Co_IL</v>
      </c>
      <c r="K1681" s="45" t="str">
        <f t="shared" si="80"/>
        <v>Mt Carmel Public Utility Co_IL</v>
      </c>
      <c r="L1681" s="45" t="s">
        <v>2792</v>
      </c>
      <c r="M1681" s="45">
        <v>0</v>
      </c>
      <c r="N1681" s="45">
        <v>821</v>
      </c>
      <c r="O1681" s="45">
        <v>96</v>
      </c>
      <c r="P1681" s="45">
        <v>4366</v>
      </c>
      <c r="Q1681" s="45">
        <v>0</v>
      </c>
      <c r="R1681" s="45">
        <v>16154</v>
      </c>
      <c r="S1681" s="45">
        <v>29362</v>
      </c>
      <c r="T1681" s="45">
        <v>48860</v>
      </c>
      <c r="U1681" s="45">
        <v>0</v>
      </c>
      <c r="V1681" s="45">
        <v>15.191284</v>
      </c>
      <c r="W1681" s="45">
        <v>12.97255</v>
      </c>
      <c r="X1681" s="45">
        <v>15.094147</v>
      </c>
      <c r="Y1681" s="46">
        <v>857985</v>
      </c>
      <c r="Z1681" s="46">
        <v>67733.784520854431</v>
      </c>
      <c r="AA1681" s="47">
        <f>_xlfn.XLOOKUP($E1681,Main_OG!$D$1:$D$766,Main_OG!AJ$1:AJ$766,"")</f>
        <v>59233742</v>
      </c>
      <c r="AB1681" s="47">
        <f>_xlfn.XLOOKUP($E1681,Main_OG!$D$1:$D$766,Main_OG!AK$1:AK$766,"")</f>
        <v>193972</v>
      </c>
      <c r="AC1681" s="47">
        <f>_xlfn.XLOOKUP($E1681,Main_OG!$D$1:$D$766,Main_OG!AL$1:AL$766,"")</f>
        <v>345004912</v>
      </c>
      <c r="AD1681" s="47">
        <f>_xlfn.XLOOKUP($E1681,Main_OG!$D$1:$D$766,Main_OG!AM$1:AM$766,"")</f>
        <v>98735488</v>
      </c>
    </row>
    <row r="1682" spans="1:30" x14ac:dyDescent="0.35">
      <c r="A1682" s="36" t="s">
        <v>2778</v>
      </c>
      <c r="B1682" s="45" t="s">
        <v>124</v>
      </c>
      <c r="C1682" s="45" t="s">
        <v>4464</v>
      </c>
      <c r="D1682" s="36" t="s">
        <v>2778</v>
      </c>
      <c r="E1682" s="36" t="str">
        <f t="shared" si="78"/>
        <v>2020_IL</v>
      </c>
      <c r="F1682" s="45">
        <v>2020</v>
      </c>
      <c r="G1682" s="45">
        <f>_xlfn.XLOOKUP(I1682,Main_OG!$B$1:$B$766,Main_OG!$O$1:$O$766,"")</f>
        <v>0</v>
      </c>
      <c r="H1682" s="45">
        <f>_xlfn.XLOOKUP(E1682,Main_OG!$D$1:$D$766,Main_OG!$J$1:$J$766,"")</f>
        <v>2</v>
      </c>
      <c r="I1682" s="45" t="s">
        <v>124</v>
      </c>
      <c r="J1682" s="45" t="str">
        <f t="shared" si="79"/>
        <v>Mt Carmel Public Utility Co_IL</v>
      </c>
      <c r="K1682" s="45" t="str">
        <f t="shared" si="80"/>
        <v>Mt Carmel Public Utility Co_IL</v>
      </c>
      <c r="L1682" s="45" t="s">
        <v>2793</v>
      </c>
      <c r="M1682" s="45">
        <v>0</v>
      </c>
      <c r="N1682" s="45">
        <v>815</v>
      </c>
      <c r="O1682" s="45">
        <v>92</v>
      </c>
      <c r="P1682" s="45">
        <v>0</v>
      </c>
      <c r="Q1682" s="45">
        <v>0</v>
      </c>
      <c r="R1682" s="45">
        <v>14386</v>
      </c>
      <c r="S1682" s="45">
        <v>24504</v>
      </c>
      <c r="T1682" s="45">
        <v>0</v>
      </c>
      <c r="U1682" s="45">
        <v>0</v>
      </c>
      <c r="V1682" s="45">
        <v>15.111914000000001</v>
      </c>
      <c r="W1682" s="45">
        <v>12.801992</v>
      </c>
      <c r="X1682" s="45">
        <v>0</v>
      </c>
      <c r="Y1682" s="46">
        <v>810210.1</v>
      </c>
      <c r="Z1682" s="46">
        <v>64225.104679591117</v>
      </c>
      <c r="AA1682" s="47">
        <f>_xlfn.XLOOKUP($E1682,Main_OG!$D$1:$D$766,Main_OG!AJ$1:AJ$766,"")</f>
        <v>36579544</v>
      </c>
      <c r="AB1682" s="47">
        <f>_xlfn.XLOOKUP($E1682,Main_OG!$D$1:$D$766,Main_OG!AK$1:AK$766,"")</f>
        <v>152054</v>
      </c>
      <c r="AC1682" s="47">
        <f>_xlfn.XLOOKUP($E1682,Main_OG!$D$1:$D$766,Main_OG!AL$1:AL$766,"")</f>
        <v>471910496</v>
      </c>
      <c r="AD1682" s="47">
        <f>_xlfn.XLOOKUP($E1682,Main_OG!$D$1:$D$766,Main_OG!AM$1:AM$766,"")</f>
        <v>0</v>
      </c>
    </row>
    <row r="1683" spans="1:30" x14ac:dyDescent="0.35">
      <c r="A1683" s="36" t="s">
        <v>2794</v>
      </c>
      <c r="B1683" s="45" t="s">
        <v>202</v>
      </c>
      <c r="C1683" s="45" t="s">
        <v>4465</v>
      </c>
      <c r="D1683" s="36" t="s">
        <v>2794</v>
      </c>
      <c r="E1683" s="36" t="str">
        <f t="shared" si="78"/>
        <v>2006_MA</v>
      </c>
      <c r="F1683" s="45">
        <v>2006</v>
      </c>
      <c r="G1683" s="45">
        <f>_xlfn.XLOOKUP(I1683,Main_OG!$B$1:$B$766,Main_OG!$O$1:$O$766,"")</f>
        <v>1</v>
      </c>
      <c r="H1683" s="45">
        <f>_xlfn.XLOOKUP(E1683,Main_OG!$D$1:$D$766,Main_OG!$J$1:$J$766,"")</f>
        <v>1</v>
      </c>
      <c r="I1683" s="45" t="s">
        <v>202</v>
      </c>
      <c r="J1683" s="45" t="str">
        <f t="shared" si="79"/>
        <v>Nantucket Electric Co_MA</v>
      </c>
      <c r="K1683" s="45" t="str">
        <f t="shared" si="80"/>
        <v>Nantucket Electric Co_MA</v>
      </c>
      <c r="L1683" s="45" t="s">
        <v>2795</v>
      </c>
      <c r="M1683" s="45">
        <v>0</v>
      </c>
      <c r="N1683" s="45">
        <v>1209</v>
      </c>
      <c r="O1683" s="45">
        <v>3</v>
      </c>
      <c r="P1683" s="45">
        <v>10763</v>
      </c>
      <c r="Q1683" s="45">
        <v>0</v>
      </c>
      <c r="R1683" s="45">
        <v>6460</v>
      </c>
      <c r="S1683" s="45">
        <v>139</v>
      </c>
      <c r="T1683" s="45">
        <v>15917</v>
      </c>
      <c r="U1683" s="45">
        <v>0</v>
      </c>
      <c r="V1683" s="45">
        <v>18.628525289809101</v>
      </c>
      <c r="W1683" s="45">
        <v>18.122555410691</v>
      </c>
      <c r="X1683" s="45">
        <v>17.849373135667349</v>
      </c>
      <c r="Y1683" s="46">
        <v>426926.1</v>
      </c>
      <c r="Z1683" s="46">
        <v>66602.262934463884</v>
      </c>
      <c r="AA1683" s="47">
        <f>_xlfn.XLOOKUP($E1683,Main_OG!$D$1:$D$766,Main_OG!AJ$1:AJ$766,"")</f>
        <v>9517045.9400000013</v>
      </c>
      <c r="AB1683" s="47">
        <f>_xlfn.XLOOKUP($E1683,Main_OG!$D$1:$D$766,Main_OG!AK$1:AK$766,"")</f>
        <v>8430192.4400000013</v>
      </c>
      <c r="AC1683" s="47">
        <f>_xlfn.XLOOKUP($E1683,Main_OG!$D$1:$D$766,Main_OG!AL$1:AL$766,"")</f>
        <v>346009856.08000004</v>
      </c>
      <c r="AD1683" s="47">
        <f>_xlfn.XLOOKUP($E1683,Main_OG!$D$1:$D$766,Main_OG!AM$1:AM$766,"")</f>
        <v>5829658</v>
      </c>
    </row>
    <row r="1684" spans="1:30" x14ac:dyDescent="0.35">
      <c r="A1684" s="36" t="s">
        <v>2794</v>
      </c>
      <c r="B1684" s="45" t="s">
        <v>202</v>
      </c>
      <c r="C1684" s="45" t="s">
        <v>4465</v>
      </c>
      <c r="D1684" s="36" t="s">
        <v>2794</v>
      </c>
      <c r="E1684" s="36" t="str">
        <f t="shared" si="78"/>
        <v>2007_MA</v>
      </c>
      <c r="F1684" s="45">
        <v>2007</v>
      </c>
      <c r="G1684" s="45">
        <f>_xlfn.XLOOKUP(I1684,Main_OG!$B$1:$B$766,Main_OG!$O$1:$O$766,"")</f>
        <v>1</v>
      </c>
      <c r="H1684" s="45">
        <f>_xlfn.XLOOKUP(E1684,Main_OG!$D$1:$D$766,Main_OG!$J$1:$J$766,"")</f>
        <v>1</v>
      </c>
      <c r="I1684" s="45" t="s">
        <v>202</v>
      </c>
      <c r="J1684" s="45" t="str">
        <f t="shared" si="79"/>
        <v>Nantucket Electric Co_MA</v>
      </c>
      <c r="K1684" s="45" t="str">
        <f t="shared" si="80"/>
        <v>Nantucket Electric Co_MA</v>
      </c>
      <c r="L1684" s="45" t="s">
        <v>2796</v>
      </c>
      <c r="M1684" s="45">
        <v>0</v>
      </c>
      <c r="N1684" s="45">
        <v>1166</v>
      </c>
      <c r="O1684" s="45">
        <v>3</v>
      </c>
      <c r="P1684" s="45">
        <v>10928</v>
      </c>
      <c r="Q1684" s="45">
        <v>0</v>
      </c>
      <c r="R1684" s="45">
        <v>5985</v>
      </c>
      <c r="S1684" s="45">
        <v>53</v>
      </c>
      <c r="T1684" s="45">
        <v>17787</v>
      </c>
      <c r="U1684" s="45">
        <v>0</v>
      </c>
      <c r="V1684" s="45">
        <v>19.87</v>
      </c>
      <c r="W1684" s="45">
        <v>17.850000000000001</v>
      </c>
      <c r="X1684" s="45">
        <v>18.649999999999999</v>
      </c>
      <c r="Y1684" s="46">
        <v>440373.8</v>
      </c>
      <c r="Z1684" s="46">
        <v>68470.770461718537</v>
      </c>
      <c r="AA1684" s="47">
        <f>_xlfn.XLOOKUP($E1684,Main_OG!$D$1:$D$766,Main_OG!AJ$1:AJ$766,"")</f>
        <v>10258204</v>
      </c>
      <c r="AB1684" s="47">
        <f>_xlfn.XLOOKUP($E1684,Main_OG!$D$1:$D$766,Main_OG!AK$1:AK$766,"")</f>
        <v>10416912</v>
      </c>
      <c r="AC1684" s="47">
        <f>_xlfn.XLOOKUP($E1684,Main_OG!$D$1:$D$766,Main_OG!AL$1:AL$766,"")</f>
        <v>374589142</v>
      </c>
      <c r="AD1684" s="47">
        <f>_xlfn.XLOOKUP($E1684,Main_OG!$D$1:$D$766,Main_OG!AM$1:AM$766,"")</f>
        <v>5119789</v>
      </c>
    </row>
    <row r="1685" spans="1:30" x14ac:dyDescent="0.35">
      <c r="A1685" s="36" t="s">
        <v>2794</v>
      </c>
      <c r="B1685" s="45" t="s">
        <v>202</v>
      </c>
      <c r="C1685" s="45" t="s">
        <v>4465</v>
      </c>
      <c r="D1685" s="36" t="s">
        <v>2794</v>
      </c>
      <c r="E1685" s="36" t="str">
        <f t="shared" si="78"/>
        <v>2008_MA</v>
      </c>
      <c r="F1685" s="45">
        <v>2008</v>
      </c>
      <c r="G1685" s="45">
        <f>_xlfn.XLOOKUP(I1685,Main_OG!$B$1:$B$766,Main_OG!$O$1:$O$766,"")</f>
        <v>1</v>
      </c>
      <c r="H1685" s="45">
        <f>_xlfn.XLOOKUP(E1685,Main_OG!$D$1:$D$766,Main_OG!$J$1:$J$766,"")</f>
        <v>1</v>
      </c>
      <c r="I1685" s="45" t="s">
        <v>202</v>
      </c>
      <c r="J1685" s="45" t="str">
        <f t="shared" si="79"/>
        <v>Nantucket Electric Co_MA</v>
      </c>
      <c r="K1685" s="45" t="str">
        <f t="shared" si="80"/>
        <v>Nantucket Electric Co_MA</v>
      </c>
      <c r="L1685" s="45" t="s">
        <v>2797</v>
      </c>
      <c r="M1685" s="45">
        <v>0</v>
      </c>
      <c r="N1685" s="45">
        <v>1199</v>
      </c>
      <c r="O1685" s="45">
        <v>3</v>
      </c>
      <c r="P1685" s="45">
        <v>11062</v>
      </c>
      <c r="Q1685" s="45">
        <v>0</v>
      </c>
      <c r="R1685" s="45">
        <v>30218</v>
      </c>
      <c r="S1685" s="45">
        <v>16</v>
      </c>
      <c r="T1685" s="45">
        <v>93742</v>
      </c>
      <c r="U1685" s="45">
        <v>0</v>
      </c>
      <c r="V1685" s="45">
        <v>21.06</v>
      </c>
      <c r="W1685" s="45">
        <v>25</v>
      </c>
      <c r="X1685" s="45">
        <v>19.510000000000002</v>
      </c>
      <c r="Y1685" s="46">
        <v>447526.8</v>
      </c>
      <c r="Z1685" s="46">
        <v>69180.56623259942</v>
      </c>
      <c r="AA1685" s="47">
        <f>_xlfn.XLOOKUP($E1685,Main_OG!$D$1:$D$766,Main_OG!AJ$1:AJ$766,"")</f>
        <v>9179092</v>
      </c>
      <c r="AB1685" s="47">
        <f>_xlfn.XLOOKUP($E1685,Main_OG!$D$1:$D$766,Main_OG!AK$1:AK$766,"")</f>
        <v>7255016</v>
      </c>
      <c r="AC1685" s="47">
        <f>_xlfn.XLOOKUP($E1685,Main_OG!$D$1:$D$766,Main_OG!AL$1:AL$766,"")</f>
        <v>318439756</v>
      </c>
      <c r="AD1685" s="47">
        <f>_xlfn.XLOOKUP($E1685,Main_OG!$D$1:$D$766,Main_OG!AM$1:AM$766,"")</f>
        <v>5868639</v>
      </c>
    </row>
    <row r="1686" spans="1:30" x14ac:dyDescent="0.35">
      <c r="A1686" s="36" t="s">
        <v>2794</v>
      </c>
      <c r="B1686" s="45" t="s">
        <v>202</v>
      </c>
      <c r="C1686" s="45" t="s">
        <v>4465</v>
      </c>
      <c r="D1686" s="36" t="s">
        <v>2794</v>
      </c>
      <c r="E1686" s="36" t="str">
        <f t="shared" si="78"/>
        <v>2009_MA</v>
      </c>
      <c r="F1686" s="45">
        <v>2009</v>
      </c>
      <c r="G1686" s="45">
        <f>_xlfn.XLOOKUP(I1686,Main_OG!$B$1:$B$766,Main_OG!$O$1:$O$766,"")</f>
        <v>1</v>
      </c>
      <c r="H1686" s="45">
        <f>_xlfn.XLOOKUP(E1686,Main_OG!$D$1:$D$766,Main_OG!$J$1:$J$766,"")</f>
        <v>1</v>
      </c>
      <c r="I1686" s="45" t="s">
        <v>202</v>
      </c>
      <c r="J1686" s="45" t="str">
        <f t="shared" si="79"/>
        <v>Nantucket Electric Co_MA</v>
      </c>
      <c r="K1686" s="45" t="str">
        <f t="shared" si="80"/>
        <v>Nantucket Electric Co_MA</v>
      </c>
      <c r="L1686" s="45" t="s">
        <v>2798</v>
      </c>
      <c r="M1686" s="45">
        <v>0</v>
      </c>
      <c r="N1686" s="45">
        <v>1253</v>
      </c>
      <c r="O1686" s="45">
        <v>3</v>
      </c>
      <c r="P1686" s="45">
        <v>11145</v>
      </c>
      <c r="Q1686" s="45">
        <v>0</v>
      </c>
      <c r="R1686" s="45">
        <v>32389</v>
      </c>
      <c r="S1686" s="45">
        <v>5</v>
      </c>
      <c r="T1686" s="45">
        <v>90226</v>
      </c>
      <c r="U1686" s="45">
        <v>0</v>
      </c>
      <c r="V1686" s="45">
        <v>17.7</v>
      </c>
      <c r="W1686" s="45">
        <v>26</v>
      </c>
      <c r="X1686" s="45">
        <v>17.510000000000002</v>
      </c>
      <c r="Y1686" s="46">
        <v>441307.6</v>
      </c>
      <c r="Z1686" s="46">
        <v>67710.003647040721</v>
      </c>
      <c r="AA1686" s="47">
        <f>_xlfn.XLOOKUP($E1686,Main_OG!$D$1:$D$766,Main_OG!AJ$1:AJ$766,"")</f>
        <v>7792232</v>
      </c>
      <c r="AB1686" s="47">
        <f>_xlfn.XLOOKUP($E1686,Main_OG!$D$1:$D$766,Main_OG!AK$1:AK$766,"")</f>
        <v>3050810</v>
      </c>
      <c r="AC1686" s="47">
        <f>_xlfn.XLOOKUP($E1686,Main_OG!$D$1:$D$766,Main_OG!AL$1:AL$766,"")</f>
        <v>310407788</v>
      </c>
      <c r="AD1686" s="47">
        <f>_xlfn.XLOOKUP($E1686,Main_OG!$D$1:$D$766,Main_OG!AM$1:AM$766,"")</f>
        <v>5396021</v>
      </c>
    </row>
    <row r="1687" spans="1:30" x14ac:dyDescent="0.35">
      <c r="A1687" s="36" t="s">
        <v>2794</v>
      </c>
      <c r="B1687" s="45" t="s">
        <v>202</v>
      </c>
      <c r="C1687" s="45" t="s">
        <v>4465</v>
      </c>
      <c r="D1687" s="36" t="s">
        <v>2794</v>
      </c>
      <c r="E1687" s="36" t="str">
        <f t="shared" si="78"/>
        <v>2010_MA</v>
      </c>
      <c r="F1687" s="45">
        <v>2010</v>
      </c>
      <c r="G1687" s="45">
        <f>_xlfn.XLOOKUP(I1687,Main_OG!$B$1:$B$766,Main_OG!$O$1:$O$766,"")</f>
        <v>1</v>
      </c>
      <c r="H1687" s="45">
        <f>_xlfn.XLOOKUP(E1687,Main_OG!$D$1:$D$766,Main_OG!$J$1:$J$766,"")</f>
        <v>1</v>
      </c>
      <c r="I1687" s="45" t="s">
        <v>202</v>
      </c>
      <c r="J1687" s="45" t="str">
        <f t="shared" si="79"/>
        <v>Nantucket Electric Co_MA</v>
      </c>
      <c r="K1687" s="45" t="str">
        <f t="shared" si="80"/>
        <v>Nantucket Electric Co_MA</v>
      </c>
      <c r="L1687" s="45" t="s">
        <v>2799</v>
      </c>
      <c r="M1687" s="45">
        <v>0</v>
      </c>
      <c r="N1687" s="45">
        <v>1282</v>
      </c>
      <c r="O1687" s="45">
        <v>2</v>
      </c>
      <c r="P1687" s="45">
        <v>11188</v>
      </c>
      <c r="Q1687" s="45">
        <v>0</v>
      </c>
      <c r="R1687" s="45">
        <v>30902</v>
      </c>
      <c r="S1687" s="45">
        <v>2</v>
      </c>
      <c r="T1687" s="45">
        <v>93070</v>
      </c>
      <c r="U1687" s="45">
        <v>0</v>
      </c>
      <c r="V1687" s="45">
        <v>15.84</v>
      </c>
      <c r="W1687" s="45">
        <v>25</v>
      </c>
      <c r="X1687" s="45">
        <v>15.41</v>
      </c>
      <c r="Y1687" s="46">
        <v>462330.8</v>
      </c>
      <c r="Z1687" s="46">
        <v>70408.135915351391</v>
      </c>
      <c r="AA1687" s="47">
        <f>_xlfn.XLOOKUP($E1687,Main_OG!$D$1:$D$766,Main_OG!AJ$1:AJ$766,"")</f>
        <v>7005734</v>
      </c>
      <c r="AB1687" s="47">
        <f>_xlfn.XLOOKUP($E1687,Main_OG!$D$1:$D$766,Main_OG!AK$1:AK$766,"")</f>
        <v>1096024</v>
      </c>
      <c r="AC1687" s="47">
        <f>_xlfn.XLOOKUP($E1687,Main_OG!$D$1:$D$766,Main_OG!AL$1:AL$766,"")</f>
        <v>380206576</v>
      </c>
      <c r="AD1687" s="47">
        <f>_xlfn.XLOOKUP($E1687,Main_OG!$D$1:$D$766,Main_OG!AM$1:AM$766,"")</f>
        <v>5917813</v>
      </c>
    </row>
    <row r="1688" spans="1:30" x14ac:dyDescent="0.35">
      <c r="A1688" s="36" t="s">
        <v>2794</v>
      </c>
      <c r="B1688" s="45" t="s">
        <v>202</v>
      </c>
      <c r="C1688" s="45" t="s">
        <v>4465</v>
      </c>
      <c r="D1688" s="36" t="s">
        <v>2794</v>
      </c>
      <c r="E1688" s="36" t="str">
        <f t="shared" si="78"/>
        <v>2011_MA</v>
      </c>
      <c r="F1688" s="45">
        <v>2011</v>
      </c>
      <c r="G1688" s="45">
        <f>_xlfn.XLOOKUP(I1688,Main_OG!$B$1:$B$766,Main_OG!$O$1:$O$766,"")</f>
        <v>1</v>
      </c>
      <c r="H1688" s="45">
        <f>_xlfn.XLOOKUP(E1688,Main_OG!$D$1:$D$766,Main_OG!$J$1:$J$766,"")</f>
        <v>1</v>
      </c>
      <c r="I1688" s="45" t="s">
        <v>202</v>
      </c>
      <c r="J1688" s="45" t="str">
        <f t="shared" si="79"/>
        <v>Nantucket Electric Co_MA</v>
      </c>
      <c r="K1688" s="45" t="str">
        <f t="shared" si="80"/>
        <v>Nantucket Electric Co_MA</v>
      </c>
      <c r="L1688" s="45" t="s">
        <v>2800</v>
      </c>
      <c r="M1688" s="45">
        <v>0</v>
      </c>
      <c r="N1688" s="45">
        <v>1290</v>
      </c>
      <c r="O1688" s="45">
        <v>3</v>
      </c>
      <c r="P1688" s="45">
        <v>11212</v>
      </c>
      <c r="Q1688" s="45">
        <v>0</v>
      </c>
      <c r="R1688" s="45">
        <v>27895</v>
      </c>
      <c r="S1688" s="45">
        <v>8</v>
      </c>
      <c r="T1688" s="45">
        <v>92979</v>
      </c>
      <c r="U1688" s="45">
        <v>0</v>
      </c>
      <c r="V1688" s="45">
        <v>13.74</v>
      </c>
      <c r="W1688" s="45">
        <v>12.5</v>
      </c>
      <c r="X1688" s="45">
        <v>13.89</v>
      </c>
      <c r="Y1688" s="46">
        <v>472664.3</v>
      </c>
      <c r="Z1688" s="46">
        <v>71461.856866526025</v>
      </c>
      <c r="AA1688" s="47">
        <f>_xlfn.XLOOKUP($E1688,Main_OG!$D$1:$D$766,Main_OG!AJ$1:AJ$766,"")</f>
        <v>3537062</v>
      </c>
      <c r="AB1688" s="47">
        <f>_xlfn.XLOOKUP($E1688,Main_OG!$D$1:$D$766,Main_OG!AK$1:AK$766,"")</f>
        <v>722582</v>
      </c>
      <c r="AC1688" s="47">
        <f>_xlfn.XLOOKUP($E1688,Main_OG!$D$1:$D$766,Main_OG!AL$1:AL$766,"")</f>
        <v>380126558</v>
      </c>
      <c r="AD1688" s="47">
        <f>_xlfn.XLOOKUP($E1688,Main_OG!$D$1:$D$766,Main_OG!AM$1:AM$766,"")</f>
        <v>5085220</v>
      </c>
    </row>
    <row r="1689" spans="1:30" x14ac:dyDescent="0.35">
      <c r="A1689" s="36" t="s">
        <v>2794</v>
      </c>
      <c r="B1689" s="45" t="s">
        <v>202</v>
      </c>
      <c r="C1689" s="45" t="s">
        <v>4465</v>
      </c>
      <c r="D1689" s="36" t="s">
        <v>2794</v>
      </c>
      <c r="E1689" s="36" t="str">
        <f t="shared" si="78"/>
        <v>2012_MA</v>
      </c>
      <c r="F1689" s="45">
        <v>2012</v>
      </c>
      <c r="G1689" s="45">
        <f>_xlfn.XLOOKUP(I1689,Main_OG!$B$1:$B$766,Main_OG!$O$1:$O$766,"")</f>
        <v>1</v>
      </c>
      <c r="H1689" s="45">
        <f>_xlfn.XLOOKUP(E1689,Main_OG!$D$1:$D$766,Main_OG!$J$1:$J$766,"")</f>
        <v>1</v>
      </c>
      <c r="I1689" s="45" t="s">
        <v>202</v>
      </c>
      <c r="J1689" s="45" t="str">
        <f t="shared" si="79"/>
        <v>Nantucket Electric Co_MA</v>
      </c>
      <c r="K1689" s="45" t="str">
        <f t="shared" si="80"/>
        <v>Nantucket Electric Co_MA</v>
      </c>
      <c r="L1689" s="45" t="s">
        <v>2801</v>
      </c>
      <c r="M1689" s="45">
        <v>0</v>
      </c>
      <c r="N1689" s="45">
        <v>1299</v>
      </c>
      <c r="O1689" s="45">
        <v>3</v>
      </c>
      <c r="P1689" s="45">
        <v>11253</v>
      </c>
      <c r="Q1689" s="45">
        <v>0</v>
      </c>
      <c r="R1689" s="45">
        <v>28479</v>
      </c>
      <c r="S1689" s="45">
        <v>13</v>
      </c>
      <c r="T1689" s="45">
        <v>93807</v>
      </c>
      <c r="U1689" s="45">
        <v>0</v>
      </c>
      <c r="V1689" s="45">
        <v>13.761017000000001</v>
      </c>
      <c r="W1689" s="45">
        <v>16.923076999999999</v>
      </c>
      <c r="X1689" s="45">
        <v>13.873592</v>
      </c>
      <c r="Y1689" s="46">
        <v>483286.3</v>
      </c>
      <c r="Z1689" s="46">
        <v>72519.026467869175</v>
      </c>
      <c r="AA1689" s="47">
        <f>_xlfn.XLOOKUP($E1689,Main_OG!$D$1:$D$766,Main_OG!AJ$1:AJ$766,"")</f>
        <v>1918218</v>
      </c>
      <c r="AB1689" s="47">
        <f>_xlfn.XLOOKUP($E1689,Main_OG!$D$1:$D$766,Main_OG!AK$1:AK$766,"")</f>
        <v>607588</v>
      </c>
      <c r="AC1689" s="47">
        <f>_xlfn.XLOOKUP($E1689,Main_OG!$D$1:$D$766,Main_OG!AL$1:AL$766,"")</f>
        <v>368660362</v>
      </c>
      <c r="AD1689" s="47">
        <f>_xlfn.XLOOKUP($E1689,Main_OG!$D$1:$D$766,Main_OG!AM$1:AM$766,"")</f>
        <v>5859540</v>
      </c>
    </row>
    <row r="1690" spans="1:30" x14ac:dyDescent="0.35">
      <c r="A1690" s="36" t="s">
        <v>2794</v>
      </c>
      <c r="B1690" s="45" t="s">
        <v>202</v>
      </c>
      <c r="C1690" s="45" t="s">
        <v>4465</v>
      </c>
      <c r="D1690" s="36" t="s">
        <v>2794</v>
      </c>
      <c r="E1690" s="36" t="str">
        <f t="shared" si="78"/>
        <v>2013_MA</v>
      </c>
      <c r="F1690" s="45">
        <v>2013</v>
      </c>
      <c r="G1690" s="45">
        <f>_xlfn.XLOOKUP(I1690,Main_OG!$B$1:$B$766,Main_OG!$O$1:$O$766,"")</f>
        <v>1</v>
      </c>
      <c r="H1690" s="45">
        <f>_xlfn.XLOOKUP(E1690,Main_OG!$D$1:$D$766,Main_OG!$J$1:$J$766,"")</f>
        <v>1</v>
      </c>
      <c r="I1690" s="45" t="s">
        <v>202</v>
      </c>
      <c r="J1690" s="45" t="str">
        <f t="shared" si="79"/>
        <v>Nantucket Electric Co_MA</v>
      </c>
      <c r="K1690" s="45" t="str">
        <f t="shared" si="80"/>
        <v>Nantucket Electric Co_MA</v>
      </c>
      <c r="L1690" s="45" t="s">
        <v>2802</v>
      </c>
      <c r="M1690" s="45">
        <v>0</v>
      </c>
      <c r="N1690" s="45">
        <v>1314</v>
      </c>
      <c r="O1690" s="45">
        <v>3</v>
      </c>
      <c r="P1690" s="45">
        <v>11239</v>
      </c>
      <c r="Q1690" s="45">
        <v>0</v>
      </c>
      <c r="R1690" s="45">
        <v>27940</v>
      </c>
      <c r="S1690" s="45">
        <v>489</v>
      </c>
      <c r="T1690" s="45">
        <v>99801</v>
      </c>
      <c r="U1690" s="45">
        <v>0</v>
      </c>
      <c r="V1690" s="45">
        <v>14.771654</v>
      </c>
      <c r="W1690" s="45">
        <v>12.392638</v>
      </c>
      <c r="X1690" s="45">
        <v>15.013978</v>
      </c>
      <c r="Y1690" s="46">
        <v>486991.8</v>
      </c>
      <c r="Z1690" s="46">
        <v>72521.272023681347</v>
      </c>
      <c r="AA1690" s="47">
        <f>_xlfn.XLOOKUP($E1690,Main_OG!$D$1:$D$766,Main_OG!AJ$1:AJ$766,"")</f>
        <v>3446590</v>
      </c>
      <c r="AB1690" s="47">
        <f>_xlfn.XLOOKUP($E1690,Main_OG!$D$1:$D$766,Main_OG!AK$1:AK$766,"")</f>
        <v>1425434.2000000002</v>
      </c>
      <c r="AC1690" s="47">
        <f>_xlfn.XLOOKUP($E1690,Main_OG!$D$1:$D$766,Main_OG!AL$1:AL$766,"")</f>
        <v>318872772</v>
      </c>
      <c r="AD1690" s="47">
        <f>_xlfn.XLOOKUP($E1690,Main_OG!$D$1:$D$766,Main_OG!AM$1:AM$766,"")</f>
        <v>4330643</v>
      </c>
    </row>
    <row r="1691" spans="1:30" x14ac:dyDescent="0.35">
      <c r="A1691" s="36" t="s">
        <v>2794</v>
      </c>
      <c r="B1691" s="45" t="s">
        <v>202</v>
      </c>
      <c r="C1691" s="45" t="s">
        <v>4465</v>
      </c>
      <c r="D1691" s="36" t="s">
        <v>2794</v>
      </c>
      <c r="E1691" s="36" t="str">
        <f t="shared" si="78"/>
        <v>2014_MA</v>
      </c>
      <c r="F1691" s="45">
        <v>2014</v>
      </c>
      <c r="G1691" s="45">
        <f>_xlfn.XLOOKUP(I1691,Main_OG!$B$1:$B$766,Main_OG!$O$1:$O$766,"")</f>
        <v>1</v>
      </c>
      <c r="H1691" s="45">
        <f>_xlfn.XLOOKUP(E1691,Main_OG!$D$1:$D$766,Main_OG!$J$1:$J$766,"")</f>
        <v>1</v>
      </c>
      <c r="I1691" s="45" t="s">
        <v>202</v>
      </c>
      <c r="J1691" s="45" t="str">
        <f t="shared" si="79"/>
        <v>Nantucket Electric Co_MA</v>
      </c>
      <c r="K1691" s="45" t="str">
        <f t="shared" si="80"/>
        <v>Nantucket Electric Co_MA</v>
      </c>
      <c r="L1691" s="45" t="s">
        <v>2803</v>
      </c>
      <c r="M1691" s="45">
        <v>0</v>
      </c>
      <c r="N1691" s="45">
        <v>1355</v>
      </c>
      <c r="O1691" s="45">
        <v>3</v>
      </c>
      <c r="P1691" s="45">
        <v>11287</v>
      </c>
      <c r="Q1691" s="45">
        <v>0</v>
      </c>
      <c r="R1691" s="45">
        <v>29628</v>
      </c>
      <c r="S1691" s="45">
        <v>527</v>
      </c>
      <c r="T1691" s="45">
        <v>100527</v>
      </c>
      <c r="U1691" s="45">
        <v>0</v>
      </c>
      <c r="V1691" s="45">
        <v>18.662075999999999</v>
      </c>
      <c r="W1691" s="45">
        <v>15.882353</v>
      </c>
      <c r="X1691" s="45">
        <v>19.108298999999999</v>
      </c>
      <c r="Y1691" s="46">
        <v>496250.9</v>
      </c>
      <c r="Z1691" s="46">
        <v>73357.114052847188</v>
      </c>
      <c r="AA1691" s="47">
        <f>_xlfn.XLOOKUP($E1691,Main_OG!$D$1:$D$766,Main_OG!AJ$1:AJ$766,"")</f>
        <v>2496632</v>
      </c>
      <c r="AB1691" s="47">
        <f>_xlfn.XLOOKUP($E1691,Main_OG!$D$1:$D$766,Main_OG!AK$1:AK$766,"")</f>
        <v>3292696</v>
      </c>
      <c r="AC1691" s="47">
        <f>_xlfn.XLOOKUP($E1691,Main_OG!$D$1:$D$766,Main_OG!AL$1:AL$766,"")</f>
        <v>280334916</v>
      </c>
      <c r="AD1691" s="47">
        <f>_xlfn.XLOOKUP($E1691,Main_OG!$D$1:$D$766,Main_OG!AM$1:AM$766,"")</f>
        <v>5769154</v>
      </c>
    </row>
    <row r="1692" spans="1:30" x14ac:dyDescent="0.35">
      <c r="A1692" s="36" t="s">
        <v>2794</v>
      </c>
      <c r="B1692" s="45" t="s">
        <v>202</v>
      </c>
      <c r="C1692" s="45" t="s">
        <v>4465</v>
      </c>
      <c r="D1692" s="36" t="s">
        <v>2794</v>
      </c>
      <c r="E1692" s="36" t="str">
        <f t="shared" si="78"/>
        <v>2015_MA</v>
      </c>
      <c r="F1692" s="45">
        <v>2015</v>
      </c>
      <c r="G1692" s="45">
        <f>_xlfn.XLOOKUP(I1692,Main_OG!$B$1:$B$766,Main_OG!$O$1:$O$766,"")</f>
        <v>1</v>
      </c>
      <c r="H1692" s="45">
        <f>_xlfn.XLOOKUP(E1692,Main_OG!$D$1:$D$766,Main_OG!$J$1:$J$766,"")</f>
        <v>2</v>
      </c>
      <c r="I1692" s="45" t="s">
        <v>202</v>
      </c>
      <c r="J1692" s="45" t="str">
        <f t="shared" si="79"/>
        <v>Nantucket Electric Co_MA</v>
      </c>
      <c r="K1692" s="45" t="str">
        <f t="shared" si="80"/>
        <v>Nantucket Electric Co_MA</v>
      </c>
      <c r="L1692" s="45" t="s">
        <v>2804</v>
      </c>
      <c r="M1692" s="45">
        <v>0</v>
      </c>
      <c r="N1692" s="45">
        <v>1318</v>
      </c>
      <c r="O1692" s="45">
        <v>3</v>
      </c>
      <c r="P1692" s="45">
        <v>10972</v>
      </c>
      <c r="Q1692" s="45">
        <v>0</v>
      </c>
      <c r="R1692" s="45">
        <v>27398</v>
      </c>
      <c r="S1692" s="45">
        <v>17</v>
      </c>
      <c r="T1692" s="45">
        <v>100676</v>
      </c>
      <c r="U1692" s="45">
        <v>0</v>
      </c>
      <c r="V1692" s="45">
        <v>21.432950999999999</v>
      </c>
      <c r="W1692" s="45">
        <v>23.529412000000001</v>
      </c>
      <c r="X1692" s="45">
        <v>22.233302999999999</v>
      </c>
      <c r="Y1692" s="46">
        <v>514398.7</v>
      </c>
      <c r="Z1692" s="46">
        <v>75674.867347977575</v>
      </c>
      <c r="AA1692" s="47">
        <f>_xlfn.XLOOKUP($E1692,Main_OG!$D$1:$D$766,Main_OG!AJ$1:AJ$766,"")</f>
        <v>2017462</v>
      </c>
      <c r="AB1692" s="47">
        <f>_xlfn.XLOOKUP($E1692,Main_OG!$D$1:$D$766,Main_OG!AK$1:AK$766,"")</f>
        <v>2650180</v>
      </c>
      <c r="AC1692" s="47">
        <f>_xlfn.XLOOKUP($E1692,Main_OG!$D$1:$D$766,Main_OG!AL$1:AL$766,"")</f>
        <v>324102006</v>
      </c>
      <c r="AD1692" s="47">
        <f>_xlfn.XLOOKUP($E1692,Main_OG!$D$1:$D$766,Main_OG!AM$1:AM$766,"")</f>
        <v>4994806</v>
      </c>
    </row>
    <row r="1693" spans="1:30" x14ac:dyDescent="0.35">
      <c r="A1693" s="36" t="s">
        <v>2794</v>
      </c>
      <c r="B1693" s="45" t="s">
        <v>202</v>
      </c>
      <c r="C1693" s="45" t="s">
        <v>4465</v>
      </c>
      <c r="D1693" s="36" t="s">
        <v>2794</v>
      </c>
      <c r="E1693" s="36" t="str">
        <f t="shared" si="78"/>
        <v>2016_MA</v>
      </c>
      <c r="F1693" s="45">
        <v>2016</v>
      </c>
      <c r="G1693" s="45">
        <f>_xlfn.XLOOKUP(I1693,Main_OG!$B$1:$B$766,Main_OG!$O$1:$O$766,"")</f>
        <v>1</v>
      </c>
      <c r="H1693" s="45">
        <f>_xlfn.XLOOKUP(E1693,Main_OG!$D$1:$D$766,Main_OG!$J$1:$J$766,"")</f>
        <v>2</v>
      </c>
      <c r="I1693" s="45" t="s">
        <v>202</v>
      </c>
      <c r="J1693" s="45" t="str">
        <f t="shared" si="79"/>
        <v>Nantucket Electric Co_MA</v>
      </c>
      <c r="K1693" s="45" t="str">
        <f t="shared" si="80"/>
        <v>Nantucket Electric Co_MA</v>
      </c>
      <c r="L1693" s="45" t="s">
        <v>2805</v>
      </c>
      <c r="M1693" s="45">
        <v>0</v>
      </c>
      <c r="N1693" s="45">
        <v>1267</v>
      </c>
      <c r="O1693" s="45">
        <v>3</v>
      </c>
      <c r="P1693" s="45">
        <v>10849</v>
      </c>
      <c r="Q1693" s="45">
        <v>0</v>
      </c>
      <c r="R1693" s="45">
        <v>25109</v>
      </c>
      <c r="S1693" s="45">
        <v>16</v>
      </c>
      <c r="T1693" s="45">
        <v>97982</v>
      </c>
      <c r="U1693" s="45">
        <v>0</v>
      </c>
      <c r="V1693" s="45">
        <v>17.923454</v>
      </c>
      <c r="W1693" s="45">
        <v>20</v>
      </c>
      <c r="X1693" s="45">
        <v>19.941928000000001</v>
      </c>
      <c r="Y1693" s="46">
        <v>521662.8</v>
      </c>
      <c r="Z1693" s="46">
        <v>76408.584384996662</v>
      </c>
      <c r="AA1693" s="47">
        <f>_xlfn.XLOOKUP($E1693,Main_OG!$D$1:$D$766,Main_OG!AJ$1:AJ$766,"")</f>
        <v>1814058</v>
      </c>
      <c r="AB1693" s="47">
        <f>_xlfn.XLOOKUP($E1693,Main_OG!$D$1:$D$766,Main_OG!AK$1:AK$766,"")</f>
        <v>1195938</v>
      </c>
      <c r="AC1693" s="47">
        <f>_xlfn.XLOOKUP($E1693,Main_OG!$D$1:$D$766,Main_OG!AL$1:AL$766,"")</f>
        <v>312263028</v>
      </c>
      <c r="AD1693" s="47">
        <f>_xlfn.XLOOKUP($E1693,Main_OG!$D$1:$D$766,Main_OG!AM$1:AM$766,"")</f>
        <v>5414318</v>
      </c>
    </row>
    <row r="1694" spans="1:30" x14ac:dyDescent="0.35">
      <c r="A1694" s="36" t="s">
        <v>2794</v>
      </c>
      <c r="B1694" s="45" t="s">
        <v>202</v>
      </c>
      <c r="C1694" s="45" t="s">
        <v>4465</v>
      </c>
      <c r="D1694" s="36" t="s">
        <v>2794</v>
      </c>
      <c r="E1694" s="36" t="str">
        <f t="shared" si="78"/>
        <v>2017_MA</v>
      </c>
      <c r="F1694" s="45">
        <v>2017</v>
      </c>
      <c r="G1694" s="45">
        <f>_xlfn.XLOOKUP(I1694,Main_OG!$B$1:$B$766,Main_OG!$O$1:$O$766,"")</f>
        <v>1</v>
      </c>
      <c r="H1694" s="45">
        <f>_xlfn.XLOOKUP(E1694,Main_OG!$D$1:$D$766,Main_OG!$J$1:$J$766,"")</f>
        <v>2</v>
      </c>
      <c r="I1694" s="45" t="s">
        <v>202</v>
      </c>
      <c r="J1694" s="45" t="str">
        <f t="shared" si="79"/>
        <v>Nantucket Electric Co_MA</v>
      </c>
      <c r="K1694" s="45" t="str">
        <f t="shared" si="80"/>
        <v>Nantucket Electric Co_MA</v>
      </c>
      <c r="L1694" s="45" t="s">
        <v>2806</v>
      </c>
      <c r="M1694" s="45">
        <v>0</v>
      </c>
      <c r="N1694" s="45">
        <v>452</v>
      </c>
      <c r="O1694" s="45">
        <v>2</v>
      </c>
      <c r="P1694" s="45">
        <v>3362</v>
      </c>
      <c r="Q1694" s="45">
        <v>0</v>
      </c>
      <c r="R1694" s="45">
        <v>9065</v>
      </c>
      <c r="S1694" s="45">
        <v>15</v>
      </c>
      <c r="T1694" s="45">
        <v>21271</v>
      </c>
      <c r="U1694" s="45">
        <v>0</v>
      </c>
      <c r="V1694" s="45">
        <v>19.492553999999998</v>
      </c>
      <c r="W1694" s="45">
        <v>20</v>
      </c>
      <c r="X1694" s="45">
        <v>24.267782</v>
      </c>
      <c r="Y1694" s="46">
        <v>530129.4</v>
      </c>
      <c r="Z1694" s="46">
        <v>77238.255366019963</v>
      </c>
      <c r="AA1694" s="47">
        <f>_xlfn.XLOOKUP($E1694,Main_OG!$D$1:$D$766,Main_OG!AJ$1:AJ$766,"")</f>
        <v>1117840</v>
      </c>
      <c r="AB1694" s="47">
        <f>_xlfn.XLOOKUP($E1694,Main_OG!$D$1:$D$766,Main_OG!AK$1:AK$766,"")</f>
        <v>958826</v>
      </c>
      <c r="AC1694" s="47">
        <f>_xlfn.XLOOKUP($E1694,Main_OG!$D$1:$D$766,Main_OG!AL$1:AL$766,"")</f>
        <v>321468298</v>
      </c>
      <c r="AD1694" s="47">
        <f>_xlfn.XLOOKUP($E1694,Main_OG!$D$1:$D$766,Main_OG!AM$1:AM$766,"")</f>
        <v>5047170</v>
      </c>
    </row>
    <row r="1695" spans="1:30" x14ac:dyDescent="0.35">
      <c r="A1695" s="36" t="s">
        <v>2794</v>
      </c>
      <c r="B1695" s="45" t="s">
        <v>202</v>
      </c>
      <c r="C1695" s="45" t="s">
        <v>4465</v>
      </c>
      <c r="D1695" s="36" t="s">
        <v>2794</v>
      </c>
      <c r="E1695" s="36" t="str">
        <f t="shared" si="78"/>
        <v>2018_MA</v>
      </c>
      <c r="F1695" s="45">
        <v>2018</v>
      </c>
      <c r="G1695" s="45">
        <f>_xlfn.XLOOKUP(I1695,Main_OG!$B$1:$B$766,Main_OG!$O$1:$O$766,"")</f>
        <v>1</v>
      </c>
      <c r="H1695" s="45">
        <f>_xlfn.XLOOKUP(E1695,Main_OG!$D$1:$D$766,Main_OG!$J$1:$J$766,"")</f>
        <v>2</v>
      </c>
      <c r="I1695" s="45" t="s">
        <v>202</v>
      </c>
      <c r="J1695" s="45" t="str">
        <f t="shared" si="79"/>
        <v>Nantucket Electric Co_MA</v>
      </c>
      <c r="K1695" s="45" t="str">
        <f t="shared" si="80"/>
        <v>Nantucket Electric Co_MA</v>
      </c>
      <c r="L1695" s="45" t="s">
        <v>2807</v>
      </c>
      <c r="M1695" s="45">
        <v>0</v>
      </c>
      <c r="N1695" s="45">
        <v>180</v>
      </c>
      <c r="O1695" s="45">
        <v>1</v>
      </c>
      <c r="P1695" s="45">
        <v>1073</v>
      </c>
      <c r="Q1695" s="45">
        <v>0</v>
      </c>
      <c r="R1695" s="45">
        <v>2474</v>
      </c>
      <c r="S1695" s="45">
        <v>30</v>
      </c>
      <c r="T1695" s="45">
        <v>9272</v>
      </c>
      <c r="U1695" s="45">
        <v>0</v>
      </c>
      <c r="V1695" s="45">
        <v>21.960387999999998</v>
      </c>
      <c r="W1695" s="45">
        <v>22.666667</v>
      </c>
      <c r="X1695" s="45">
        <v>24.039041999999998</v>
      </c>
      <c r="Y1695" s="46">
        <v>549262.1</v>
      </c>
      <c r="Z1695" s="46">
        <v>79768.288574034377</v>
      </c>
      <c r="AA1695" s="47">
        <f>_xlfn.XLOOKUP($E1695,Main_OG!$D$1:$D$766,Main_OG!AJ$1:AJ$766,"")</f>
        <v>0</v>
      </c>
      <c r="AB1695" s="47">
        <f>_xlfn.XLOOKUP($E1695,Main_OG!$D$1:$D$766,Main_OG!AK$1:AK$766,"")</f>
        <v>1534846</v>
      </c>
      <c r="AC1695" s="47">
        <f>_xlfn.XLOOKUP($E1695,Main_OG!$D$1:$D$766,Main_OG!AL$1:AL$766,"")</f>
        <v>266525308</v>
      </c>
      <c r="AD1695" s="47">
        <f>_xlfn.XLOOKUP($E1695,Main_OG!$D$1:$D$766,Main_OG!AM$1:AM$766,"")</f>
        <v>4441563</v>
      </c>
    </row>
    <row r="1696" spans="1:30" x14ac:dyDescent="0.35">
      <c r="A1696" s="36" t="s">
        <v>2794</v>
      </c>
      <c r="B1696" s="45" t="s">
        <v>202</v>
      </c>
      <c r="C1696" s="45" t="s">
        <v>4465</v>
      </c>
      <c r="D1696" s="36" t="s">
        <v>2794</v>
      </c>
      <c r="E1696" s="36" t="str">
        <f t="shared" si="78"/>
        <v>2019_MA</v>
      </c>
      <c r="F1696" s="45">
        <v>2019</v>
      </c>
      <c r="G1696" s="45">
        <f>_xlfn.XLOOKUP(I1696,Main_OG!$B$1:$B$766,Main_OG!$O$1:$O$766,"")</f>
        <v>1</v>
      </c>
      <c r="H1696" s="45">
        <f>_xlfn.XLOOKUP(E1696,Main_OG!$D$1:$D$766,Main_OG!$J$1:$J$766,"")</f>
        <v>2</v>
      </c>
      <c r="I1696" s="45" t="s">
        <v>202</v>
      </c>
      <c r="J1696" s="45" t="str">
        <f t="shared" si="79"/>
        <v>Nantucket Electric Co_MA</v>
      </c>
      <c r="K1696" s="45" t="str">
        <f t="shared" si="80"/>
        <v>Nantucket Electric Co_MA</v>
      </c>
      <c r="L1696" s="45" t="s">
        <v>2808</v>
      </c>
      <c r="M1696" s="45">
        <v>0</v>
      </c>
      <c r="N1696" s="45">
        <v>192</v>
      </c>
      <c r="O1696" s="45">
        <v>1</v>
      </c>
      <c r="P1696" s="45">
        <v>1218</v>
      </c>
      <c r="Q1696" s="45">
        <v>0</v>
      </c>
      <c r="R1696" s="45">
        <v>2235</v>
      </c>
      <c r="S1696" s="45">
        <v>28</v>
      </c>
      <c r="T1696" s="45">
        <v>10875</v>
      </c>
      <c r="U1696" s="45">
        <v>0</v>
      </c>
      <c r="V1696" s="45">
        <v>21.105145</v>
      </c>
      <c r="W1696" s="45">
        <v>24.285713999999999</v>
      </c>
      <c r="X1696" s="45">
        <v>24.776091999999998</v>
      </c>
      <c r="Y1696" s="46">
        <v>566706.19999999995</v>
      </c>
      <c r="Z1696" s="46">
        <v>82192.286656640877</v>
      </c>
      <c r="AA1696" s="47">
        <f>_xlfn.XLOOKUP($E1696,Main_OG!$D$1:$D$766,Main_OG!AJ$1:AJ$766,"")</f>
        <v>0</v>
      </c>
      <c r="AB1696" s="47">
        <f>_xlfn.XLOOKUP($E1696,Main_OG!$D$1:$D$766,Main_OG!AK$1:AK$766,"")</f>
        <v>380668</v>
      </c>
      <c r="AC1696" s="47">
        <f>_xlfn.XLOOKUP($E1696,Main_OG!$D$1:$D$766,Main_OG!AL$1:AL$766,"")</f>
        <v>223207060</v>
      </c>
      <c r="AD1696" s="47">
        <f>_xlfn.XLOOKUP($E1696,Main_OG!$D$1:$D$766,Main_OG!AM$1:AM$766,"")</f>
        <v>2177204</v>
      </c>
    </row>
    <row r="1697" spans="1:30" x14ac:dyDescent="0.35">
      <c r="A1697" s="36" t="s">
        <v>2794</v>
      </c>
      <c r="B1697" s="45" t="s">
        <v>202</v>
      </c>
      <c r="C1697" s="45" t="s">
        <v>4465</v>
      </c>
      <c r="D1697" s="36" t="s">
        <v>2794</v>
      </c>
      <c r="E1697" s="36" t="str">
        <f t="shared" si="78"/>
        <v>2020_MA</v>
      </c>
      <c r="F1697" s="45">
        <v>2020</v>
      </c>
      <c r="G1697" s="45">
        <f>_xlfn.XLOOKUP(I1697,Main_OG!$B$1:$B$766,Main_OG!$O$1:$O$766,"")</f>
        <v>1</v>
      </c>
      <c r="H1697" s="45">
        <f>_xlfn.XLOOKUP(E1697,Main_OG!$D$1:$D$766,Main_OG!$J$1:$J$766,"")</f>
        <v>2</v>
      </c>
      <c r="I1697" s="45" t="s">
        <v>202</v>
      </c>
      <c r="J1697" s="45" t="str">
        <f t="shared" si="79"/>
        <v>Nantucket Electric Co_MA</v>
      </c>
      <c r="K1697" s="45" t="str">
        <f t="shared" si="80"/>
        <v>Nantucket Electric Co_MA</v>
      </c>
      <c r="L1697" s="45" t="s">
        <v>2809</v>
      </c>
      <c r="M1697" s="45">
        <v>0</v>
      </c>
      <c r="N1697" s="45">
        <v>284</v>
      </c>
      <c r="O1697" s="45">
        <v>1</v>
      </c>
      <c r="P1697" s="45">
        <v>0</v>
      </c>
      <c r="Q1697" s="45">
        <v>0</v>
      </c>
      <c r="R1697" s="45">
        <v>3528</v>
      </c>
      <c r="S1697" s="45">
        <v>29</v>
      </c>
      <c r="T1697" s="45">
        <v>0</v>
      </c>
      <c r="U1697" s="45">
        <v>0</v>
      </c>
      <c r="V1697" s="45">
        <v>19.795918</v>
      </c>
      <c r="W1697" s="45">
        <v>22.413792999999998</v>
      </c>
      <c r="X1697" s="45">
        <v>0</v>
      </c>
      <c r="Y1697" s="46">
        <v>556196.4</v>
      </c>
      <c r="Z1697" s="46">
        <v>80630.189460426584</v>
      </c>
      <c r="AA1697" s="47">
        <f>_xlfn.XLOOKUP($E1697,Main_OG!$D$1:$D$766,Main_OG!AJ$1:AJ$766,"")</f>
        <v>0</v>
      </c>
      <c r="AB1697" s="47">
        <f>_xlfn.XLOOKUP($E1697,Main_OG!$D$1:$D$766,Main_OG!AK$1:AK$766,"")</f>
        <v>167902</v>
      </c>
      <c r="AC1697" s="47">
        <f>_xlfn.XLOOKUP($E1697,Main_OG!$D$1:$D$766,Main_OG!AL$1:AL$766,"")</f>
        <v>206970346</v>
      </c>
      <c r="AD1697" s="47">
        <f>_xlfn.XLOOKUP($E1697,Main_OG!$D$1:$D$766,Main_OG!AM$1:AM$766,"")</f>
        <v>0</v>
      </c>
    </row>
    <row r="1698" spans="1:30" x14ac:dyDescent="0.35">
      <c r="A1698" s="36" t="s">
        <v>2810</v>
      </c>
      <c r="B1698" s="45" t="s">
        <v>824</v>
      </c>
      <c r="C1698" s="45" t="s">
        <v>4466</v>
      </c>
      <c r="D1698" s="36" t="s">
        <v>2810</v>
      </c>
      <c r="E1698" s="36" t="str">
        <f t="shared" si="78"/>
        <v>2006_AK</v>
      </c>
      <c r="F1698" s="45">
        <v>2006</v>
      </c>
      <c r="G1698" s="45">
        <f>_xlfn.XLOOKUP(I1698,Main_OG!$B$1:$B$766,Main_OG!$O$1:$O$766,"")</f>
        <v>0</v>
      </c>
      <c r="H1698" s="45">
        <f>_xlfn.XLOOKUP(E1698,Main_OG!$D$1:$D$766,Main_OG!$J$1:$J$766,"")</f>
        <v>0</v>
      </c>
      <c r="I1698" s="45" t="s">
        <v>824</v>
      </c>
      <c r="J1698" s="45" t="str">
        <f t="shared" si="79"/>
        <v>Napakiak Ircinraq Power Co_AK</v>
      </c>
      <c r="K1698" s="45" t="str">
        <f t="shared" si="80"/>
        <v>Napakiak Ircinraq Power Co_AK</v>
      </c>
      <c r="L1698" s="45" t="s">
        <v>2811</v>
      </c>
      <c r="M1698" s="45">
        <v>0</v>
      </c>
      <c r="N1698" s="45">
        <v>22</v>
      </c>
      <c r="O1698" s="45">
        <v>0</v>
      </c>
      <c r="P1698" s="45">
        <v>90</v>
      </c>
      <c r="Q1698" s="45">
        <v>0</v>
      </c>
      <c r="R1698" s="45">
        <v>94</v>
      </c>
      <c r="S1698" s="45">
        <v>0</v>
      </c>
      <c r="T1698" s="45">
        <v>230</v>
      </c>
      <c r="U1698" s="45">
        <v>0</v>
      </c>
      <c r="V1698" s="45">
        <v>65.277777777777771</v>
      </c>
      <c r="W1698" s="45">
        <v>0</v>
      </c>
      <c r="X1698" s="45">
        <v>62.841530054644807</v>
      </c>
      <c r="Y1698" s="46">
        <v>47546.2</v>
      </c>
      <c r="Z1698" s="46">
        <v>70407.314060968274</v>
      </c>
      <c r="AA1698" s="47">
        <f>_xlfn.XLOOKUP($E1698,Main_OG!$D$1:$D$766,Main_OG!AJ$1:AJ$766,"")</f>
        <v>968457.74</v>
      </c>
      <c r="AB1698" s="47">
        <f>_xlfn.XLOOKUP($E1698,Main_OG!$D$1:$D$766,Main_OG!AK$1:AK$766,"")</f>
        <v>2895506.1599999997</v>
      </c>
      <c r="AC1698" s="47">
        <f>_xlfn.XLOOKUP($E1698,Main_OG!$D$1:$D$766,Main_OG!AL$1:AL$766,"")</f>
        <v>88962825.159999996</v>
      </c>
      <c r="AD1698" s="47">
        <f>_xlfn.XLOOKUP($E1698,Main_OG!$D$1:$D$766,Main_OG!AM$1:AM$766,"")</f>
        <v>0</v>
      </c>
    </row>
    <row r="1699" spans="1:30" x14ac:dyDescent="0.35">
      <c r="A1699" s="36" t="s">
        <v>2810</v>
      </c>
      <c r="B1699" s="45" t="s">
        <v>824</v>
      </c>
      <c r="C1699" s="45" t="s">
        <v>4466</v>
      </c>
      <c r="D1699" s="36" t="s">
        <v>2810</v>
      </c>
      <c r="E1699" s="36" t="str">
        <f t="shared" si="78"/>
        <v>2007_AK</v>
      </c>
      <c r="F1699" s="45">
        <v>2007</v>
      </c>
      <c r="G1699" s="45">
        <f>_xlfn.XLOOKUP(I1699,Main_OG!$B$1:$B$766,Main_OG!$O$1:$O$766,"")</f>
        <v>0</v>
      </c>
      <c r="H1699" s="45">
        <f>_xlfn.XLOOKUP(E1699,Main_OG!$D$1:$D$766,Main_OG!$J$1:$J$766,"")</f>
        <v>0</v>
      </c>
      <c r="I1699" s="45" t="s">
        <v>824</v>
      </c>
      <c r="J1699" s="45" t="str">
        <f t="shared" si="79"/>
        <v>Napakiak Ircinraq Power Co_AK</v>
      </c>
      <c r="K1699" s="45" t="str">
        <f t="shared" si="80"/>
        <v>Napakiak Ircinraq Power Co_AK</v>
      </c>
      <c r="L1699" s="45" t="s">
        <v>2812</v>
      </c>
      <c r="M1699" s="45">
        <v>0</v>
      </c>
      <c r="N1699" s="45">
        <v>15</v>
      </c>
      <c r="O1699" s="45">
        <v>0</v>
      </c>
      <c r="P1699" s="45">
        <v>97</v>
      </c>
      <c r="Q1699" s="45">
        <v>0</v>
      </c>
      <c r="R1699" s="45">
        <v>81</v>
      </c>
      <c r="S1699" s="45">
        <v>0</v>
      </c>
      <c r="T1699" s="45">
        <v>268</v>
      </c>
      <c r="U1699" s="45">
        <v>0</v>
      </c>
      <c r="V1699" s="45">
        <v>77.14</v>
      </c>
      <c r="W1699" s="45">
        <v>0</v>
      </c>
      <c r="X1699" s="45">
        <v>75.069999999999993</v>
      </c>
      <c r="Y1699" s="46">
        <v>50126.7</v>
      </c>
      <c r="Z1699" s="46">
        <v>73683.227987652499</v>
      </c>
      <c r="AA1699" s="47">
        <f>_xlfn.XLOOKUP($E1699,Main_OG!$D$1:$D$766,Main_OG!AJ$1:AJ$766,"")</f>
        <v>996372</v>
      </c>
      <c r="AB1699" s="47">
        <f>_xlfn.XLOOKUP($E1699,Main_OG!$D$1:$D$766,Main_OG!AK$1:AK$766,"")</f>
        <v>3695916</v>
      </c>
      <c r="AC1699" s="47">
        <f>_xlfn.XLOOKUP($E1699,Main_OG!$D$1:$D$766,Main_OG!AL$1:AL$766,"")</f>
        <v>83891130</v>
      </c>
      <c r="AD1699" s="47">
        <f>_xlfn.XLOOKUP($E1699,Main_OG!$D$1:$D$766,Main_OG!AM$1:AM$766,"")</f>
        <v>0</v>
      </c>
    </row>
    <row r="1700" spans="1:30" x14ac:dyDescent="0.35">
      <c r="A1700" s="36" t="s">
        <v>2810</v>
      </c>
      <c r="B1700" s="45" t="s">
        <v>824</v>
      </c>
      <c r="C1700" s="45" t="s">
        <v>4466</v>
      </c>
      <c r="D1700" s="36" t="s">
        <v>2810</v>
      </c>
      <c r="E1700" s="36" t="str">
        <f t="shared" si="78"/>
        <v>2008_AK</v>
      </c>
      <c r="F1700" s="45">
        <v>2008</v>
      </c>
      <c r="G1700" s="45">
        <f>_xlfn.XLOOKUP(I1700,Main_OG!$B$1:$B$766,Main_OG!$O$1:$O$766,"")</f>
        <v>0</v>
      </c>
      <c r="H1700" s="45">
        <f>_xlfn.XLOOKUP(E1700,Main_OG!$D$1:$D$766,Main_OG!$J$1:$J$766,"")</f>
        <v>0</v>
      </c>
      <c r="I1700" s="45" t="s">
        <v>824</v>
      </c>
      <c r="J1700" s="45" t="str">
        <f t="shared" si="79"/>
        <v>Napakiak Ircinraq Power Co_AK</v>
      </c>
      <c r="K1700" s="45" t="str">
        <f t="shared" si="80"/>
        <v>Napakiak Ircinraq Power Co_AK</v>
      </c>
      <c r="L1700" s="45" t="s">
        <v>2813</v>
      </c>
      <c r="M1700" s="45">
        <v>0</v>
      </c>
      <c r="N1700" s="45">
        <v>19</v>
      </c>
      <c r="O1700" s="45">
        <v>0</v>
      </c>
      <c r="P1700" s="45">
        <v>104</v>
      </c>
      <c r="Q1700" s="45">
        <v>0</v>
      </c>
      <c r="R1700" s="45">
        <v>153</v>
      </c>
      <c r="S1700" s="45">
        <v>0</v>
      </c>
      <c r="T1700" s="45">
        <v>377</v>
      </c>
      <c r="U1700" s="45">
        <v>0</v>
      </c>
      <c r="V1700" s="45">
        <v>66.010000000000005</v>
      </c>
      <c r="W1700" s="45">
        <v>0</v>
      </c>
      <c r="X1700" s="45">
        <v>66.05</v>
      </c>
      <c r="Y1700" s="46">
        <v>49926.6</v>
      </c>
      <c r="Z1700" s="46">
        <v>72625.262744470543</v>
      </c>
      <c r="AA1700" s="47">
        <f>_xlfn.XLOOKUP($E1700,Main_OG!$D$1:$D$766,Main_OG!AJ$1:AJ$766,"")</f>
        <v>994228</v>
      </c>
      <c r="AB1700" s="47">
        <f>_xlfn.XLOOKUP($E1700,Main_OG!$D$1:$D$766,Main_OG!AK$1:AK$766,"")</f>
        <v>3309288</v>
      </c>
      <c r="AC1700" s="47">
        <f>_xlfn.XLOOKUP($E1700,Main_OG!$D$1:$D$766,Main_OG!AL$1:AL$766,"")</f>
        <v>88306788</v>
      </c>
      <c r="AD1700" s="47">
        <f>_xlfn.XLOOKUP($E1700,Main_OG!$D$1:$D$766,Main_OG!AM$1:AM$766,"")</f>
        <v>0</v>
      </c>
    </row>
    <row r="1701" spans="1:30" x14ac:dyDescent="0.35">
      <c r="A1701" s="36" t="s">
        <v>2810</v>
      </c>
      <c r="B1701" s="45" t="s">
        <v>824</v>
      </c>
      <c r="C1701" s="45" t="s">
        <v>4466</v>
      </c>
      <c r="D1701" s="36" t="s">
        <v>2810</v>
      </c>
      <c r="E1701" s="36" t="str">
        <f t="shared" si="78"/>
        <v>2009_AK</v>
      </c>
      <c r="F1701" s="45">
        <v>2009</v>
      </c>
      <c r="G1701" s="45">
        <f>_xlfn.XLOOKUP(I1701,Main_OG!$B$1:$B$766,Main_OG!$O$1:$O$766,"")</f>
        <v>0</v>
      </c>
      <c r="H1701" s="45">
        <f>_xlfn.XLOOKUP(E1701,Main_OG!$D$1:$D$766,Main_OG!$J$1:$J$766,"")</f>
        <v>0</v>
      </c>
      <c r="I1701" s="45" t="s">
        <v>824</v>
      </c>
      <c r="J1701" s="45" t="str">
        <f t="shared" si="79"/>
        <v>Napakiak Ircinraq Power Co_AK</v>
      </c>
      <c r="K1701" s="45" t="str">
        <f t="shared" si="80"/>
        <v>Napakiak Ircinraq Power Co_AK</v>
      </c>
      <c r="L1701" s="45" t="s">
        <v>2814</v>
      </c>
      <c r="M1701" s="45">
        <v>0</v>
      </c>
      <c r="N1701" s="45">
        <v>23</v>
      </c>
      <c r="O1701" s="45">
        <v>0</v>
      </c>
      <c r="P1701" s="45">
        <v>99</v>
      </c>
      <c r="Q1701" s="45">
        <v>0</v>
      </c>
      <c r="R1701" s="45">
        <v>127</v>
      </c>
      <c r="S1701" s="45">
        <v>0</v>
      </c>
      <c r="T1701" s="45">
        <v>398</v>
      </c>
      <c r="U1701" s="45">
        <v>0</v>
      </c>
      <c r="V1701" s="45">
        <v>92.13</v>
      </c>
      <c r="W1701" s="45">
        <v>0</v>
      </c>
      <c r="X1701" s="45">
        <v>93.47</v>
      </c>
      <c r="Y1701" s="46">
        <v>54951.9</v>
      </c>
      <c r="Z1701" s="46">
        <v>78626.832356791798</v>
      </c>
      <c r="AA1701" s="47">
        <f>_xlfn.XLOOKUP($E1701,Main_OG!$D$1:$D$766,Main_OG!AJ$1:AJ$766,"")</f>
        <v>1025918</v>
      </c>
      <c r="AB1701" s="47">
        <f>_xlfn.XLOOKUP($E1701,Main_OG!$D$1:$D$766,Main_OG!AK$1:AK$766,"")</f>
        <v>3992640</v>
      </c>
      <c r="AC1701" s="47">
        <f>_xlfn.XLOOKUP($E1701,Main_OG!$D$1:$D$766,Main_OG!AL$1:AL$766,"")</f>
        <v>77900336</v>
      </c>
      <c r="AD1701" s="47">
        <f>_xlfn.XLOOKUP($E1701,Main_OG!$D$1:$D$766,Main_OG!AM$1:AM$766,"")</f>
        <v>0</v>
      </c>
    </row>
    <row r="1702" spans="1:30" x14ac:dyDescent="0.35">
      <c r="A1702" s="36" t="s">
        <v>2810</v>
      </c>
      <c r="B1702" s="45" t="s">
        <v>824</v>
      </c>
      <c r="C1702" s="45" t="s">
        <v>4466</v>
      </c>
      <c r="D1702" s="36" t="s">
        <v>2810</v>
      </c>
      <c r="E1702" s="36" t="str">
        <f t="shared" si="78"/>
        <v>2010_AK</v>
      </c>
      <c r="F1702" s="45">
        <v>2010</v>
      </c>
      <c r="G1702" s="45">
        <f>_xlfn.XLOOKUP(I1702,Main_OG!$B$1:$B$766,Main_OG!$O$1:$O$766,"")</f>
        <v>0</v>
      </c>
      <c r="H1702" s="45">
        <f>_xlfn.XLOOKUP(E1702,Main_OG!$D$1:$D$766,Main_OG!$J$1:$J$766,"")</f>
        <v>0</v>
      </c>
      <c r="I1702" s="45" t="s">
        <v>824</v>
      </c>
      <c r="J1702" s="45" t="str">
        <f t="shared" si="79"/>
        <v>Napakiak Ircinraq Power Co_AK</v>
      </c>
      <c r="K1702" s="45" t="str">
        <f t="shared" si="80"/>
        <v>Napakiak Ircinraq Power Co_AK</v>
      </c>
      <c r="L1702" s="45" t="s">
        <v>2815</v>
      </c>
      <c r="M1702" s="45">
        <v>0</v>
      </c>
      <c r="N1702" s="45">
        <v>33</v>
      </c>
      <c r="O1702" s="45">
        <v>0</v>
      </c>
      <c r="P1702" s="45">
        <v>104</v>
      </c>
      <c r="Q1702" s="45">
        <v>0</v>
      </c>
      <c r="R1702" s="45">
        <v>215</v>
      </c>
      <c r="S1702" s="45">
        <v>0</v>
      </c>
      <c r="T1702" s="45">
        <v>371</v>
      </c>
      <c r="U1702" s="45">
        <v>0</v>
      </c>
      <c r="V1702" s="45">
        <v>61.21</v>
      </c>
      <c r="W1702" s="45">
        <v>0</v>
      </c>
      <c r="X1702" s="45">
        <v>63.29</v>
      </c>
      <c r="Y1702" s="46">
        <v>53652</v>
      </c>
      <c r="Z1702" s="46">
        <v>75144.751548358356</v>
      </c>
      <c r="AA1702" s="47">
        <f>_xlfn.XLOOKUP($E1702,Main_OG!$D$1:$D$766,Main_OG!AJ$1:AJ$766,"")</f>
        <v>993000</v>
      </c>
      <c r="AB1702" s="47">
        <f>_xlfn.XLOOKUP($E1702,Main_OG!$D$1:$D$766,Main_OG!AK$1:AK$766,"")</f>
        <v>3244592</v>
      </c>
      <c r="AC1702" s="47">
        <f>_xlfn.XLOOKUP($E1702,Main_OG!$D$1:$D$766,Main_OG!AL$1:AL$766,"")</f>
        <v>81353948</v>
      </c>
      <c r="AD1702" s="47">
        <f>_xlfn.XLOOKUP($E1702,Main_OG!$D$1:$D$766,Main_OG!AM$1:AM$766,"")</f>
        <v>0</v>
      </c>
    </row>
    <row r="1703" spans="1:30" x14ac:dyDescent="0.35">
      <c r="A1703" s="36" t="s">
        <v>2810</v>
      </c>
      <c r="B1703" s="45" t="s">
        <v>824</v>
      </c>
      <c r="C1703" s="45" t="s">
        <v>4466</v>
      </c>
      <c r="D1703" s="36" t="s">
        <v>2810</v>
      </c>
      <c r="E1703" s="36" t="str">
        <f t="shared" si="78"/>
        <v>2011_AK</v>
      </c>
      <c r="F1703" s="45">
        <v>2011</v>
      </c>
      <c r="G1703" s="45">
        <f>_xlfn.XLOOKUP(I1703,Main_OG!$B$1:$B$766,Main_OG!$O$1:$O$766,"")</f>
        <v>0</v>
      </c>
      <c r="H1703" s="45">
        <f>_xlfn.XLOOKUP(E1703,Main_OG!$D$1:$D$766,Main_OG!$J$1:$J$766,"")</f>
        <v>0</v>
      </c>
      <c r="I1703" s="45" t="s">
        <v>824</v>
      </c>
      <c r="J1703" s="45" t="str">
        <f t="shared" si="79"/>
        <v>Napakiak Ircinraq Power Co_AK</v>
      </c>
      <c r="K1703" s="45" t="str">
        <f t="shared" si="80"/>
        <v>Napakiak Ircinraq Power Co_AK</v>
      </c>
      <c r="L1703" s="45" t="s">
        <v>2816</v>
      </c>
      <c r="M1703" s="45">
        <v>0</v>
      </c>
      <c r="N1703" s="45">
        <v>21</v>
      </c>
      <c r="O1703" s="45">
        <v>0</v>
      </c>
      <c r="P1703" s="45">
        <v>112</v>
      </c>
      <c r="Q1703" s="45">
        <v>0</v>
      </c>
      <c r="R1703" s="45">
        <v>181</v>
      </c>
      <c r="S1703" s="45">
        <v>0</v>
      </c>
      <c r="T1703" s="45">
        <v>393</v>
      </c>
      <c r="U1703" s="45">
        <v>0</v>
      </c>
      <c r="V1703" s="45">
        <v>83.98</v>
      </c>
      <c r="W1703" s="45">
        <v>0</v>
      </c>
      <c r="X1703" s="45">
        <v>84.99</v>
      </c>
      <c r="Y1703" s="46">
        <v>54045.5</v>
      </c>
      <c r="Z1703" s="46">
        <v>74819.097140025115</v>
      </c>
      <c r="AA1703" s="47">
        <f>_xlfn.XLOOKUP($E1703,Main_OG!$D$1:$D$766,Main_OG!AJ$1:AJ$766,"")</f>
        <v>1023324</v>
      </c>
      <c r="AB1703" s="47">
        <f>_xlfn.XLOOKUP($E1703,Main_OG!$D$1:$D$766,Main_OG!AK$1:AK$766,"")</f>
        <v>3226522</v>
      </c>
      <c r="AC1703" s="47">
        <f>_xlfn.XLOOKUP($E1703,Main_OG!$D$1:$D$766,Main_OG!AL$1:AL$766,"")</f>
        <v>85181020</v>
      </c>
      <c r="AD1703" s="47">
        <f>_xlfn.XLOOKUP($E1703,Main_OG!$D$1:$D$766,Main_OG!AM$1:AM$766,"")</f>
        <v>0</v>
      </c>
    </row>
    <row r="1704" spans="1:30" x14ac:dyDescent="0.35">
      <c r="A1704" s="36" t="s">
        <v>2810</v>
      </c>
      <c r="B1704" s="45" t="s">
        <v>824</v>
      </c>
      <c r="C1704" s="45" t="s">
        <v>4466</v>
      </c>
      <c r="D1704" s="36" t="s">
        <v>2810</v>
      </c>
      <c r="E1704" s="36" t="str">
        <f t="shared" si="78"/>
        <v>2019_AK</v>
      </c>
      <c r="F1704" s="45">
        <v>2019</v>
      </c>
      <c r="G1704" s="45">
        <f>_xlfn.XLOOKUP(I1704,Main_OG!$B$1:$B$766,Main_OG!$O$1:$O$766,"")</f>
        <v>0</v>
      </c>
      <c r="H1704" s="45">
        <f>_xlfn.XLOOKUP(E1704,Main_OG!$D$1:$D$766,Main_OG!$J$1:$J$766,"")</f>
        <v>0</v>
      </c>
      <c r="I1704" s="45" t="s">
        <v>824</v>
      </c>
      <c r="J1704" s="45" t="str">
        <f t="shared" si="79"/>
        <v>Napakiak Ircinraq Power Co_AK</v>
      </c>
      <c r="K1704" s="45" t="str">
        <f t="shared" si="80"/>
        <v>Napakiak Ircinraq Power Co_AK</v>
      </c>
      <c r="L1704" s="45" t="s">
        <v>2817</v>
      </c>
      <c r="M1704" s="45">
        <v>0</v>
      </c>
      <c r="N1704" s="45">
        <v>0</v>
      </c>
      <c r="O1704" s="45">
        <v>0</v>
      </c>
      <c r="P1704" s="45">
        <v>131</v>
      </c>
      <c r="Q1704" s="45">
        <v>0</v>
      </c>
      <c r="R1704" s="45">
        <v>0</v>
      </c>
      <c r="S1704" s="45">
        <v>0</v>
      </c>
      <c r="T1704" s="45">
        <v>600</v>
      </c>
      <c r="U1704" s="45">
        <v>0</v>
      </c>
      <c r="V1704" s="45">
        <v>0</v>
      </c>
      <c r="W1704" s="45">
        <v>0</v>
      </c>
      <c r="X1704" s="45">
        <v>52.5</v>
      </c>
      <c r="Y1704" s="46">
        <v>52325.3</v>
      </c>
      <c r="Z1704" s="46">
        <v>71326.453136096767</v>
      </c>
      <c r="AA1704" s="47">
        <f>_xlfn.XLOOKUP($E1704,Main_OG!$D$1:$D$766,Main_OG!AJ$1:AJ$766,"")</f>
        <v>1111904</v>
      </c>
      <c r="AB1704" s="47">
        <f>_xlfn.XLOOKUP($E1704,Main_OG!$D$1:$D$766,Main_OG!AK$1:AK$766,"")</f>
        <v>3216424</v>
      </c>
      <c r="AC1704" s="47">
        <f>_xlfn.XLOOKUP($E1704,Main_OG!$D$1:$D$766,Main_OG!AL$1:AL$766,"")</f>
        <v>49373842</v>
      </c>
      <c r="AD1704" s="47">
        <f>_xlfn.XLOOKUP($E1704,Main_OG!$D$1:$D$766,Main_OG!AM$1:AM$766,"")</f>
        <v>0</v>
      </c>
    </row>
    <row r="1705" spans="1:30" x14ac:dyDescent="0.35">
      <c r="A1705" s="36" t="s">
        <v>2818</v>
      </c>
      <c r="B1705" s="45" t="s">
        <v>804</v>
      </c>
      <c r="C1705" s="45" t="s">
        <v>4467</v>
      </c>
      <c r="D1705" s="36" t="s">
        <v>2818</v>
      </c>
      <c r="E1705" s="36" t="str">
        <f t="shared" si="78"/>
        <v>2006_RI</v>
      </c>
      <c r="F1705" s="45">
        <v>2006</v>
      </c>
      <c r="G1705" s="45">
        <f>_xlfn.XLOOKUP(I1705,Main_OG!$B$1:$B$766,Main_OG!$O$1:$O$766,"")</f>
        <v>1</v>
      </c>
      <c r="H1705" s="45">
        <f>_xlfn.XLOOKUP(E1705,Main_OG!$D$1:$D$766,Main_OG!$J$1:$J$766,"")</f>
        <v>0</v>
      </c>
      <c r="I1705" s="45" t="s">
        <v>804</v>
      </c>
      <c r="J1705" s="45" t="str">
        <f t="shared" si="79"/>
        <v>Narragansett Electric Co_RI</v>
      </c>
      <c r="K1705" s="45" t="str">
        <f t="shared" si="80"/>
        <v>Narragansett Electric Co_RI</v>
      </c>
      <c r="L1705" s="45" t="s">
        <v>2819</v>
      </c>
      <c r="M1705" s="45">
        <v>0</v>
      </c>
      <c r="N1705" s="45">
        <v>50889</v>
      </c>
      <c r="O1705" s="45">
        <v>2049</v>
      </c>
      <c r="P1705" s="45">
        <v>422242</v>
      </c>
      <c r="Q1705" s="45">
        <v>0</v>
      </c>
      <c r="R1705" s="45">
        <v>398317</v>
      </c>
      <c r="S1705" s="45">
        <v>105510</v>
      </c>
      <c r="T1705" s="45">
        <v>448774</v>
      </c>
      <c r="U1705" s="45">
        <v>0</v>
      </c>
      <c r="V1705" s="45">
        <v>13.693092554204521</v>
      </c>
      <c r="W1705" s="45">
        <v>12.763424822085041</v>
      </c>
      <c r="X1705" s="45">
        <v>15.09813176709177</v>
      </c>
      <c r="Y1705" s="46">
        <v>57415.8</v>
      </c>
      <c r="Z1705" s="46">
        <v>54008.104630249763</v>
      </c>
      <c r="AA1705" s="47">
        <f>_xlfn.XLOOKUP($E1705,Main_OG!$D$1:$D$766,Main_OG!AJ$1:AJ$766,"")</f>
        <v>0</v>
      </c>
      <c r="AB1705" s="47">
        <f>_xlfn.XLOOKUP($E1705,Main_OG!$D$1:$D$766,Main_OG!AK$1:AK$766,"")</f>
        <v>136217.84</v>
      </c>
      <c r="AC1705" s="47">
        <f>_xlfn.XLOOKUP($E1705,Main_OG!$D$1:$D$766,Main_OG!AL$1:AL$766,"")</f>
        <v>86890448.879999995</v>
      </c>
      <c r="AD1705" s="47">
        <f>_xlfn.XLOOKUP($E1705,Main_OG!$D$1:$D$766,Main_OG!AM$1:AM$766,"")</f>
        <v>0</v>
      </c>
    </row>
    <row r="1706" spans="1:30" x14ac:dyDescent="0.35">
      <c r="A1706" s="36" t="s">
        <v>2818</v>
      </c>
      <c r="B1706" s="45" t="s">
        <v>804</v>
      </c>
      <c r="C1706" s="45" t="s">
        <v>4467</v>
      </c>
      <c r="D1706" s="36" t="s">
        <v>2818</v>
      </c>
      <c r="E1706" s="36" t="str">
        <f t="shared" si="78"/>
        <v>2007_RI</v>
      </c>
      <c r="F1706" s="45">
        <v>2007</v>
      </c>
      <c r="G1706" s="45">
        <f>_xlfn.XLOOKUP(I1706,Main_OG!$B$1:$B$766,Main_OG!$O$1:$O$766,"")</f>
        <v>1</v>
      </c>
      <c r="H1706" s="45">
        <f>_xlfn.XLOOKUP(E1706,Main_OG!$D$1:$D$766,Main_OG!$J$1:$J$766,"")</f>
        <v>0</v>
      </c>
      <c r="I1706" s="45" t="s">
        <v>804</v>
      </c>
      <c r="J1706" s="45" t="str">
        <f t="shared" si="79"/>
        <v>Narragansett Electric Co_RI</v>
      </c>
      <c r="K1706" s="45" t="str">
        <f t="shared" si="80"/>
        <v>Narragansett Electric Co_RI</v>
      </c>
      <c r="L1706" s="45" t="s">
        <v>2820</v>
      </c>
      <c r="M1706" s="45">
        <v>0</v>
      </c>
      <c r="N1706" s="45">
        <v>51488</v>
      </c>
      <c r="O1706" s="45">
        <v>1984</v>
      </c>
      <c r="P1706" s="45">
        <v>424138</v>
      </c>
      <c r="Q1706" s="45">
        <v>0</v>
      </c>
      <c r="R1706" s="45">
        <v>373283</v>
      </c>
      <c r="S1706" s="45">
        <v>89561</v>
      </c>
      <c r="T1706" s="45">
        <v>433472</v>
      </c>
      <c r="U1706" s="45">
        <v>0</v>
      </c>
      <c r="V1706" s="45">
        <v>12.66</v>
      </c>
      <c r="W1706" s="45">
        <v>11.71</v>
      </c>
      <c r="X1706" s="45">
        <v>14.01</v>
      </c>
      <c r="Y1706" s="46">
        <v>56230.5</v>
      </c>
      <c r="Z1706" s="46">
        <v>53182.353414072437</v>
      </c>
      <c r="AA1706" s="47">
        <f>_xlfn.XLOOKUP($E1706,Main_OG!$D$1:$D$766,Main_OG!AJ$1:AJ$766,"")</f>
        <v>0</v>
      </c>
      <c r="AB1706" s="47">
        <f>_xlfn.XLOOKUP($E1706,Main_OG!$D$1:$D$766,Main_OG!AK$1:AK$766,"")</f>
        <v>154632</v>
      </c>
      <c r="AC1706" s="47">
        <f>_xlfn.XLOOKUP($E1706,Main_OG!$D$1:$D$766,Main_OG!AL$1:AL$766,"")</f>
        <v>103630522</v>
      </c>
      <c r="AD1706" s="47">
        <f>_xlfn.XLOOKUP($E1706,Main_OG!$D$1:$D$766,Main_OG!AM$1:AM$766,"")</f>
        <v>0</v>
      </c>
    </row>
    <row r="1707" spans="1:30" x14ac:dyDescent="0.35">
      <c r="A1707" s="36" t="s">
        <v>2821</v>
      </c>
      <c r="B1707" s="45" t="s">
        <v>804</v>
      </c>
      <c r="C1707" s="45" t="s">
        <v>4467</v>
      </c>
      <c r="D1707" s="36" t="s">
        <v>2818</v>
      </c>
      <c r="E1707" s="36" t="str">
        <f t="shared" si="78"/>
        <v>2008_RI</v>
      </c>
      <c r="F1707" s="45">
        <v>2008</v>
      </c>
      <c r="G1707" s="45">
        <f>_xlfn.XLOOKUP(I1707,Main_OG!$B$1:$B$766,Main_OG!$O$1:$O$766,"")</f>
        <v>1</v>
      </c>
      <c r="H1707" s="45">
        <f>_xlfn.XLOOKUP(E1707,Main_OG!$D$1:$D$766,Main_OG!$J$1:$J$766,"")</f>
        <v>0</v>
      </c>
      <c r="I1707" s="45" t="s">
        <v>804</v>
      </c>
      <c r="J1707" s="45" t="str">
        <f t="shared" si="79"/>
        <v>The Narragansett Electric Co_RI</v>
      </c>
      <c r="K1707" s="45" t="str">
        <f t="shared" si="80"/>
        <v>Narragansett Electric Co_RI</v>
      </c>
      <c r="L1707" s="45" t="s">
        <v>2822</v>
      </c>
      <c r="M1707" s="45">
        <v>0</v>
      </c>
      <c r="N1707" s="45">
        <v>52000</v>
      </c>
      <c r="O1707" s="45">
        <v>1905</v>
      </c>
      <c r="P1707" s="45">
        <v>424739</v>
      </c>
      <c r="Q1707" s="45">
        <v>0</v>
      </c>
      <c r="R1707" s="45">
        <v>2962823</v>
      </c>
      <c r="S1707" s="45">
        <v>695669</v>
      </c>
      <c r="T1707" s="45">
        <v>3002944</v>
      </c>
      <c r="U1707" s="45">
        <v>0</v>
      </c>
      <c r="V1707" s="45">
        <v>15.95</v>
      </c>
      <c r="W1707" s="45">
        <v>14.91</v>
      </c>
      <c r="X1707" s="45">
        <v>17.440000000000001</v>
      </c>
      <c r="Y1707" s="46">
        <v>54977.1</v>
      </c>
      <c r="Z1707" s="46">
        <v>52110.847078159968</v>
      </c>
      <c r="AA1707" s="47">
        <f>_xlfn.XLOOKUP($E1707,Main_OG!$D$1:$D$766,Main_OG!AJ$1:AJ$766,"")</f>
        <v>0</v>
      </c>
      <c r="AB1707" s="47">
        <f>_xlfn.XLOOKUP($E1707,Main_OG!$D$1:$D$766,Main_OG!AK$1:AK$766,"")</f>
        <v>88970</v>
      </c>
      <c r="AC1707" s="47">
        <f>_xlfn.XLOOKUP($E1707,Main_OG!$D$1:$D$766,Main_OG!AL$1:AL$766,"")</f>
        <v>107082104</v>
      </c>
      <c r="AD1707" s="47">
        <f>_xlfn.XLOOKUP($E1707,Main_OG!$D$1:$D$766,Main_OG!AM$1:AM$766,"")</f>
        <v>0</v>
      </c>
    </row>
    <row r="1708" spans="1:30" x14ac:dyDescent="0.35">
      <c r="A1708" s="36" t="s">
        <v>2821</v>
      </c>
      <c r="B1708" s="45" t="s">
        <v>804</v>
      </c>
      <c r="C1708" s="45" t="s">
        <v>4467</v>
      </c>
      <c r="D1708" s="36" t="s">
        <v>2818</v>
      </c>
      <c r="E1708" s="36" t="str">
        <f t="shared" si="78"/>
        <v>2009_RI</v>
      </c>
      <c r="F1708" s="45">
        <v>2009</v>
      </c>
      <c r="G1708" s="45">
        <f>_xlfn.XLOOKUP(I1708,Main_OG!$B$1:$B$766,Main_OG!$O$1:$O$766,"")</f>
        <v>1</v>
      </c>
      <c r="H1708" s="45">
        <f>_xlfn.XLOOKUP(E1708,Main_OG!$D$1:$D$766,Main_OG!$J$1:$J$766,"")</f>
        <v>0</v>
      </c>
      <c r="I1708" s="45" t="s">
        <v>804</v>
      </c>
      <c r="J1708" s="45" t="str">
        <f t="shared" si="79"/>
        <v>The Narragansett Electric Co_RI</v>
      </c>
      <c r="K1708" s="45" t="str">
        <f t="shared" si="80"/>
        <v>Narragansett Electric Co_RI</v>
      </c>
      <c r="L1708" s="45" t="s">
        <v>2823</v>
      </c>
      <c r="M1708" s="45">
        <v>0</v>
      </c>
      <c r="N1708" s="45">
        <v>49723</v>
      </c>
      <c r="O1708" s="45">
        <v>1737</v>
      </c>
      <c r="P1708" s="45">
        <v>426299</v>
      </c>
      <c r="Q1708" s="45">
        <v>0</v>
      </c>
      <c r="R1708" s="45">
        <v>2299100</v>
      </c>
      <c r="S1708" s="45">
        <v>420289</v>
      </c>
      <c r="T1708" s="45">
        <v>2896544</v>
      </c>
      <c r="U1708" s="45">
        <v>0</v>
      </c>
      <c r="V1708" s="45">
        <v>14.02</v>
      </c>
      <c r="W1708" s="45">
        <v>12.78</v>
      </c>
      <c r="X1708" s="45">
        <v>15.57</v>
      </c>
      <c r="Y1708" s="46">
        <v>54481.5</v>
      </c>
      <c r="Z1708" s="46">
        <v>51707.594391285122</v>
      </c>
      <c r="AA1708" s="47">
        <f>_xlfn.XLOOKUP($E1708,Main_OG!$D$1:$D$766,Main_OG!AJ$1:AJ$766,"")</f>
        <v>0</v>
      </c>
      <c r="AB1708" s="47">
        <f>_xlfn.XLOOKUP($E1708,Main_OG!$D$1:$D$766,Main_OG!AK$1:AK$766,"")</f>
        <v>74526</v>
      </c>
      <c r="AC1708" s="47">
        <f>_xlfn.XLOOKUP($E1708,Main_OG!$D$1:$D$766,Main_OG!AL$1:AL$766,"")</f>
        <v>111772910</v>
      </c>
      <c r="AD1708" s="47">
        <f>_xlfn.XLOOKUP($E1708,Main_OG!$D$1:$D$766,Main_OG!AM$1:AM$766,"")</f>
        <v>0</v>
      </c>
    </row>
    <row r="1709" spans="1:30" x14ac:dyDescent="0.35">
      <c r="A1709" s="36" t="s">
        <v>2821</v>
      </c>
      <c r="B1709" s="45" t="s">
        <v>804</v>
      </c>
      <c r="C1709" s="45" t="s">
        <v>4467</v>
      </c>
      <c r="D1709" s="36" t="s">
        <v>2818</v>
      </c>
      <c r="E1709" s="36" t="str">
        <f t="shared" si="78"/>
        <v>2010_RI</v>
      </c>
      <c r="F1709" s="45">
        <v>2010</v>
      </c>
      <c r="G1709" s="45">
        <f>_xlfn.XLOOKUP(I1709,Main_OG!$B$1:$B$766,Main_OG!$O$1:$O$766,"")</f>
        <v>1</v>
      </c>
      <c r="H1709" s="45">
        <f>_xlfn.XLOOKUP(E1709,Main_OG!$D$1:$D$766,Main_OG!$J$1:$J$766,"")</f>
        <v>0</v>
      </c>
      <c r="I1709" s="45" t="s">
        <v>804</v>
      </c>
      <c r="J1709" s="45" t="str">
        <f t="shared" si="79"/>
        <v>The Narragansett Electric Co_RI</v>
      </c>
      <c r="K1709" s="45" t="str">
        <f t="shared" si="80"/>
        <v>Narragansett Electric Co_RI</v>
      </c>
      <c r="L1709" s="45" t="s">
        <v>2824</v>
      </c>
      <c r="M1709" s="45">
        <v>0</v>
      </c>
      <c r="N1709" s="45">
        <v>47728</v>
      </c>
      <c r="O1709" s="45">
        <v>1589</v>
      </c>
      <c r="P1709" s="45">
        <v>424245</v>
      </c>
      <c r="Q1709" s="45">
        <v>0</v>
      </c>
      <c r="R1709" s="45">
        <v>1938910</v>
      </c>
      <c r="S1709" s="45">
        <v>279799</v>
      </c>
      <c r="T1709" s="45">
        <v>3068731</v>
      </c>
      <c r="U1709" s="45">
        <v>0</v>
      </c>
      <c r="V1709" s="45">
        <v>13.26</v>
      </c>
      <c r="W1709" s="45">
        <v>12.26</v>
      </c>
      <c r="X1709" s="45">
        <v>15.9</v>
      </c>
      <c r="Y1709" s="46">
        <v>56050.6</v>
      </c>
      <c r="Z1709" s="46">
        <v>53179.240109526239</v>
      </c>
      <c r="AA1709" s="47">
        <f>_xlfn.XLOOKUP($E1709,Main_OG!$D$1:$D$766,Main_OG!AJ$1:AJ$766,"")</f>
        <v>0</v>
      </c>
      <c r="AB1709" s="47">
        <f>_xlfn.XLOOKUP($E1709,Main_OG!$D$1:$D$766,Main_OG!AK$1:AK$766,"")</f>
        <v>49406</v>
      </c>
      <c r="AC1709" s="47">
        <f>_xlfn.XLOOKUP($E1709,Main_OG!$D$1:$D$766,Main_OG!AL$1:AL$766,"")</f>
        <v>115306368</v>
      </c>
      <c r="AD1709" s="47">
        <f>_xlfn.XLOOKUP($E1709,Main_OG!$D$1:$D$766,Main_OG!AM$1:AM$766,"")</f>
        <v>0</v>
      </c>
    </row>
    <row r="1710" spans="1:30" x14ac:dyDescent="0.35">
      <c r="A1710" s="36" t="s">
        <v>2821</v>
      </c>
      <c r="B1710" s="45" t="s">
        <v>804</v>
      </c>
      <c r="C1710" s="45" t="s">
        <v>4467</v>
      </c>
      <c r="D1710" s="36" t="s">
        <v>2818</v>
      </c>
      <c r="E1710" s="36" t="str">
        <f t="shared" si="78"/>
        <v>2011_RI</v>
      </c>
      <c r="F1710" s="45">
        <v>2011</v>
      </c>
      <c r="G1710" s="45">
        <f>_xlfn.XLOOKUP(I1710,Main_OG!$B$1:$B$766,Main_OG!$O$1:$O$766,"")</f>
        <v>1</v>
      </c>
      <c r="H1710" s="45">
        <f>_xlfn.XLOOKUP(E1710,Main_OG!$D$1:$D$766,Main_OG!$J$1:$J$766,"")</f>
        <v>0</v>
      </c>
      <c r="I1710" s="45" t="s">
        <v>804</v>
      </c>
      <c r="J1710" s="45" t="str">
        <f t="shared" si="79"/>
        <v>The Narragansett Electric Co_RI</v>
      </c>
      <c r="K1710" s="45" t="str">
        <f t="shared" si="80"/>
        <v>Narragansett Electric Co_RI</v>
      </c>
      <c r="L1710" s="45" t="s">
        <v>2825</v>
      </c>
      <c r="M1710" s="45">
        <v>0</v>
      </c>
      <c r="N1710" s="45">
        <v>47703</v>
      </c>
      <c r="O1710" s="45">
        <v>1567</v>
      </c>
      <c r="P1710" s="45">
        <v>424116</v>
      </c>
      <c r="Q1710" s="45">
        <v>0</v>
      </c>
      <c r="R1710" s="45">
        <v>1874368</v>
      </c>
      <c r="S1710" s="45">
        <v>262175</v>
      </c>
      <c r="T1710" s="45">
        <v>3064447</v>
      </c>
      <c r="U1710" s="45">
        <v>0</v>
      </c>
      <c r="V1710" s="45">
        <v>12.49</v>
      </c>
      <c r="W1710" s="45">
        <v>11.71</v>
      </c>
      <c r="X1710" s="45">
        <v>14.27</v>
      </c>
      <c r="Y1710" s="46">
        <v>56026.6</v>
      </c>
      <c r="Z1710" s="46">
        <v>53164.792390416282</v>
      </c>
      <c r="AA1710" s="47">
        <f>_xlfn.XLOOKUP($E1710,Main_OG!$D$1:$D$766,Main_OG!AJ$1:AJ$766,"")</f>
        <v>0</v>
      </c>
      <c r="AB1710" s="47">
        <f>_xlfn.XLOOKUP($E1710,Main_OG!$D$1:$D$766,Main_OG!AK$1:AK$766,"")</f>
        <v>56500</v>
      </c>
      <c r="AC1710" s="47">
        <f>_xlfn.XLOOKUP($E1710,Main_OG!$D$1:$D$766,Main_OG!AL$1:AL$766,"")</f>
        <v>129303446</v>
      </c>
      <c r="AD1710" s="47">
        <f>_xlfn.XLOOKUP($E1710,Main_OG!$D$1:$D$766,Main_OG!AM$1:AM$766,"")</f>
        <v>0</v>
      </c>
    </row>
    <row r="1711" spans="1:30" x14ac:dyDescent="0.35">
      <c r="A1711" s="36" t="s">
        <v>2821</v>
      </c>
      <c r="B1711" s="45" t="s">
        <v>804</v>
      </c>
      <c r="C1711" s="45" t="s">
        <v>4467</v>
      </c>
      <c r="D1711" s="36" t="s">
        <v>2818</v>
      </c>
      <c r="E1711" s="36" t="str">
        <f t="shared" si="78"/>
        <v>2012_RI</v>
      </c>
      <c r="F1711" s="45">
        <v>2012</v>
      </c>
      <c r="G1711" s="45">
        <f>_xlfn.XLOOKUP(I1711,Main_OG!$B$1:$B$766,Main_OG!$O$1:$O$766,"")</f>
        <v>1</v>
      </c>
      <c r="H1711" s="45">
        <f>_xlfn.XLOOKUP(E1711,Main_OG!$D$1:$D$766,Main_OG!$J$1:$J$766,"")</f>
        <v>0</v>
      </c>
      <c r="I1711" s="45" t="s">
        <v>804</v>
      </c>
      <c r="J1711" s="45" t="str">
        <f t="shared" si="79"/>
        <v>The Narragansett Electric Co_RI</v>
      </c>
      <c r="K1711" s="45" t="str">
        <f t="shared" si="80"/>
        <v>Narragansett Electric Co_RI</v>
      </c>
      <c r="L1711" s="45" t="s">
        <v>2826</v>
      </c>
      <c r="M1711" s="45">
        <v>0</v>
      </c>
      <c r="N1711" s="45">
        <v>46361</v>
      </c>
      <c r="O1711" s="45">
        <v>1474</v>
      </c>
      <c r="P1711" s="45">
        <v>425083</v>
      </c>
      <c r="Q1711" s="45">
        <v>0</v>
      </c>
      <c r="R1711" s="45">
        <v>1704682</v>
      </c>
      <c r="S1711" s="45">
        <v>205878</v>
      </c>
      <c r="T1711" s="45">
        <v>3039610</v>
      </c>
      <c r="U1711" s="45">
        <v>0</v>
      </c>
      <c r="V1711" s="45">
        <v>12.208652000000001</v>
      </c>
      <c r="W1711" s="45">
        <v>11.642818</v>
      </c>
      <c r="X1711" s="45">
        <v>14.366603</v>
      </c>
      <c r="Y1711" s="46">
        <v>56487.4</v>
      </c>
      <c r="Z1711" s="46">
        <v>53547.990175306877</v>
      </c>
      <c r="AA1711" s="47">
        <f>_xlfn.XLOOKUP($E1711,Main_OG!$D$1:$D$766,Main_OG!AJ$1:AJ$766,"")</f>
        <v>0</v>
      </c>
      <c r="AB1711" s="47">
        <f>_xlfn.XLOOKUP($E1711,Main_OG!$D$1:$D$766,Main_OG!AK$1:AK$766,"")</f>
        <v>61030</v>
      </c>
      <c r="AC1711" s="47">
        <f>_xlfn.XLOOKUP($E1711,Main_OG!$D$1:$D$766,Main_OG!AL$1:AL$766,"")</f>
        <v>122073762</v>
      </c>
      <c r="AD1711" s="47">
        <f>_xlfn.XLOOKUP($E1711,Main_OG!$D$1:$D$766,Main_OG!AM$1:AM$766,"")</f>
        <v>0</v>
      </c>
    </row>
    <row r="1712" spans="1:30" x14ac:dyDescent="0.35">
      <c r="A1712" s="36" t="s">
        <v>2821</v>
      </c>
      <c r="B1712" s="45" t="s">
        <v>804</v>
      </c>
      <c r="C1712" s="45" t="s">
        <v>4467</v>
      </c>
      <c r="D1712" s="36" t="s">
        <v>2818</v>
      </c>
      <c r="E1712" s="36" t="str">
        <f t="shared" si="78"/>
        <v>2013_RI</v>
      </c>
      <c r="F1712" s="45">
        <v>2013</v>
      </c>
      <c r="G1712" s="45">
        <f>_xlfn.XLOOKUP(I1712,Main_OG!$B$1:$B$766,Main_OG!$O$1:$O$766,"")</f>
        <v>1</v>
      </c>
      <c r="H1712" s="45">
        <f>_xlfn.XLOOKUP(E1712,Main_OG!$D$1:$D$766,Main_OG!$J$1:$J$766,"")</f>
        <v>0</v>
      </c>
      <c r="I1712" s="45" t="s">
        <v>804</v>
      </c>
      <c r="J1712" s="45" t="str">
        <f t="shared" si="79"/>
        <v>The Narragansett Electric Co_RI</v>
      </c>
      <c r="K1712" s="45" t="str">
        <f t="shared" si="80"/>
        <v>Narragansett Electric Co_RI</v>
      </c>
      <c r="L1712" s="45" t="s">
        <v>2827</v>
      </c>
      <c r="M1712" s="45">
        <v>0</v>
      </c>
      <c r="N1712" s="45">
        <v>47353</v>
      </c>
      <c r="O1712" s="45">
        <v>1477</v>
      </c>
      <c r="P1712" s="45">
        <v>423574</v>
      </c>
      <c r="Q1712" s="45">
        <v>0</v>
      </c>
      <c r="R1712" s="45">
        <v>1796626</v>
      </c>
      <c r="S1712" s="45">
        <v>228638</v>
      </c>
      <c r="T1712" s="45">
        <v>3048123</v>
      </c>
      <c r="U1712" s="45">
        <v>0</v>
      </c>
      <c r="V1712" s="45">
        <v>13.182543000000001</v>
      </c>
      <c r="W1712" s="45">
        <v>12.609802</v>
      </c>
      <c r="X1712" s="45">
        <v>15.146715</v>
      </c>
      <c r="Y1712" s="46">
        <v>57037.2</v>
      </c>
      <c r="Z1712" s="46">
        <v>54035.014589412254</v>
      </c>
      <c r="AA1712" s="47">
        <f>_xlfn.XLOOKUP($E1712,Main_OG!$D$1:$D$766,Main_OG!AJ$1:AJ$766,"")</f>
        <v>0</v>
      </c>
      <c r="AB1712" s="47">
        <f>_xlfn.XLOOKUP($E1712,Main_OG!$D$1:$D$766,Main_OG!AK$1:AK$766,"")</f>
        <v>150168</v>
      </c>
      <c r="AC1712" s="47">
        <f>_xlfn.XLOOKUP($E1712,Main_OG!$D$1:$D$766,Main_OG!AL$1:AL$766,"")</f>
        <v>93486368</v>
      </c>
      <c r="AD1712" s="47">
        <f>_xlfn.XLOOKUP($E1712,Main_OG!$D$1:$D$766,Main_OG!AM$1:AM$766,"")</f>
        <v>0</v>
      </c>
    </row>
    <row r="1713" spans="1:30" x14ac:dyDescent="0.35">
      <c r="A1713" s="36" t="s">
        <v>2821</v>
      </c>
      <c r="B1713" s="45" t="s">
        <v>804</v>
      </c>
      <c r="C1713" s="45" t="s">
        <v>4467</v>
      </c>
      <c r="D1713" s="36" t="s">
        <v>2818</v>
      </c>
      <c r="E1713" s="36" t="str">
        <f t="shared" si="78"/>
        <v>2014_RI</v>
      </c>
      <c r="F1713" s="45">
        <v>2014</v>
      </c>
      <c r="G1713" s="45">
        <f>_xlfn.XLOOKUP(I1713,Main_OG!$B$1:$B$766,Main_OG!$O$1:$O$766,"")</f>
        <v>1</v>
      </c>
      <c r="H1713" s="45">
        <f>_xlfn.XLOOKUP(E1713,Main_OG!$D$1:$D$766,Main_OG!$J$1:$J$766,"")</f>
        <v>0</v>
      </c>
      <c r="I1713" s="45" t="s">
        <v>804</v>
      </c>
      <c r="J1713" s="45" t="str">
        <f t="shared" si="79"/>
        <v>The Narragansett Electric Co_RI</v>
      </c>
      <c r="K1713" s="45" t="str">
        <f t="shared" si="80"/>
        <v>Narragansett Electric Co_RI</v>
      </c>
      <c r="L1713" s="45" t="s">
        <v>2828</v>
      </c>
      <c r="M1713" s="45">
        <v>0</v>
      </c>
      <c r="N1713" s="45">
        <v>48072</v>
      </c>
      <c r="O1713" s="45">
        <v>1459</v>
      </c>
      <c r="P1713" s="45">
        <v>410974</v>
      </c>
      <c r="Q1713" s="45">
        <v>0</v>
      </c>
      <c r="R1713" s="45">
        <v>1901360</v>
      </c>
      <c r="S1713" s="45">
        <v>253505</v>
      </c>
      <c r="T1713" s="45">
        <v>2852069</v>
      </c>
      <c r="U1713" s="45">
        <v>0</v>
      </c>
      <c r="V1713" s="45">
        <v>15.380280000000001</v>
      </c>
      <c r="W1713" s="45">
        <v>14.885662999999999</v>
      </c>
      <c r="X1713" s="45">
        <v>17.063303999999999</v>
      </c>
      <c r="Y1713" s="46">
        <v>57602.7</v>
      </c>
      <c r="Z1713" s="46">
        <v>54521.628265110347</v>
      </c>
      <c r="AA1713" s="47">
        <f>_xlfn.XLOOKUP($E1713,Main_OG!$D$1:$D$766,Main_OG!AJ$1:AJ$766,"")</f>
        <v>0</v>
      </c>
      <c r="AB1713" s="47">
        <f>_xlfn.XLOOKUP($E1713,Main_OG!$D$1:$D$766,Main_OG!AK$1:AK$766,"")</f>
        <v>225030</v>
      </c>
      <c r="AC1713" s="47">
        <f>_xlfn.XLOOKUP($E1713,Main_OG!$D$1:$D$766,Main_OG!AL$1:AL$766,"")</f>
        <v>90585544</v>
      </c>
      <c r="AD1713" s="47">
        <f>_xlfn.XLOOKUP($E1713,Main_OG!$D$1:$D$766,Main_OG!AM$1:AM$766,"")</f>
        <v>0</v>
      </c>
    </row>
    <row r="1714" spans="1:30" x14ac:dyDescent="0.35">
      <c r="A1714" s="36" t="s">
        <v>2821</v>
      </c>
      <c r="B1714" s="45" t="s">
        <v>804</v>
      </c>
      <c r="C1714" s="45" t="s">
        <v>4467</v>
      </c>
      <c r="D1714" s="36" t="s">
        <v>2818</v>
      </c>
      <c r="E1714" s="36" t="str">
        <f t="shared" si="78"/>
        <v>2015_RI</v>
      </c>
      <c r="F1714" s="45">
        <v>2015</v>
      </c>
      <c r="G1714" s="45">
        <f>_xlfn.XLOOKUP(I1714,Main_OG!$B$1:$B$766,Main_OG!$O$1:$O$766,"")</f>
        <v>1</v>
      </c>
      <c r="H1714" s="45">
        <f>_xlfn.XLOOKUP(E1714,Main_OG!$D$1:$D$766,Main_OG!$J$1:$J$766,"")</f>
        <v>0</v>
      </c>
      <c r="I1714" s="45" t="s">
        <v>804</v>
      </c>
      <c r="J1714" s="45" t="str">
        <f t="shared" si="79"/>
        <v>The Narragansett Electric Co_RI</v>
      </c>
      <c r="K1714" s="45" t="str">
        <f t="shared" si="80"/>
        <v>Narragansett Electric Co_RI</v>
      </c>
      <c r="L1714" s="45" t="s">
        <v>2829</v>
      </c>
      <c r="M1714" s="45">
        <v>0</v>
      </c>
      <c r="N1714" s="45">
        <v>45199</v>
      </c>
      <c r="O1714" s="45">
        <v>1333</v>
      </c>
      <c r="P1714" s="45">
        <v>402488</v>
      </c>
      <c r="Q1714" s="45">
        <v>0</v>
      </c>
      <c r="R1714" s="45">
        <v>1483563</v>
      </c>
      <c r="S1714" s="45">
        <v>168772</v>
      </c>
      <c r="T1714" s="45">
        <v>2839932</v>
      </c>
      <c r="U1714" s="45">
        <v>0</v>
      </c>
      <c r="V1714" s="45">
        <v>17.661035999999999</v>
      </c>
      <c r="W1714" s="45">
        <v>17.333088</v>
      </c>
      <c r="X1714" s="45">
        <v>19.198798</v>
      </c>
      <c r="Y1714" s="46">
        <v>58387.9</v>
      </c>
      <c r="Z1714" s="46">
        <v>55245.220392738665</v>
      </c>
      <c r="AA1714" s="47">
        <f>_xlfn.XLOOKUP($E1714,Main_OG!$D$1:$D$766,Main_OG!AJ$1:AJ$766,"")</f>
        <v>0</v>
      </c>
      <c r="AB1714" s="47">
        <f>_xlfn.XLOOKUP($E1714,Main_OG!$D$1:$D$766,Main_OG!AK$1:AK$766,"")</f>
        <v>302984</v>
      </c>
      <c r="AC1714" s="47">
        <f>_xlfn.XLOOKUP($E1714,Main_OG!$D$1:$D$766,Main_OG!AL$1:AL$766,"")</f>
        <v>101089072</v>
      </c>
      <c r="AD1714" s="47">
        <f>_xlfn.XLOOKUP($E1714,Main_OG!$D$1:$D$766,Main_OG!AM$1:AM$766,"")</f>
        <v>0</v>
      </c>
    </row>
    <row r="1715" spans="1:30" x14ac:dyDescent="0.35">
      <c r="A1715" s="36" t="s">
        <v>2821</v>
      </c>
      <c r="B1715" s="45" t="s">
        <v>804</v>
      </c>
      <c r="C1715" s="45" t="s">
        <v>4467</v>
      </c>
      <c r="D1715" s="36" t="s">
        <v>2818</v>
      </c>
      <c r="E1715" s="36" t="str">
        <f t="shared" si="78"/>
        <v>2016_RI</v>
      </c>
      <c r="F1715" s="45">
        <v>2016</v>
      </c>
      <c r="G1715" s="45">
        <f>_xlfn.XLOOKUP(I1715,Main_OG!$B$1:$B$766,Main_OG!$O$1:$O$766,"")</f>
        <v>1</v>
      </c>
      <c r="H1715" s="45">
        <f>_xlfn.XLOOKUP(E1715,Main_OG!$D$1:$D$766,Main_OG!$J$1:$J$766,"")</f>
        <v>0</v>
      </c>
      <c r="I1715" s="45" t="s">
        <v>804</v>
      </c>
      <c r="J1715" s="45" t="str">
        <f t="shared" si="79"/>
        <v>The Narragansett Electric Co_RI</v>
      </c>
      <c r="K1715" s="45" t="str">
        <f t="shared" si="80"/>
        <v>Narragansett Electric Co_RI</v>
      </c>
      <c r="L1715" s="45" t="s">
        <v>2830</v>
      </c>
      <c r="M1715" s="45">
        <v>0</v>
      </c>
      <c r="N1715" s="45">
        <v>43470</v>
      </c>
      <c r="O1715" s="45">
        <v>1236</v>
      </c>
      <c r="P1715" s="45">
        <v>386171</v>
      </c>
      <c r="Q1715" s="45">
        <v>0</v>
      </c>
      <c r="R1715" s="45">
        <v>1133231</v>
      </c>
      <c r="S1715" s="45">
        <v>123246</v>
      </c>
      <c r="T1715" s="45">
        <v>2698286</v>
      </c>
      <c r="U1715" s="45">
        <v>0</v>
      </c>
      <c r="V1715" s="45">
        <v>16.263224000000001</v>
      </c>
      <c r="W1715" s="45">
        <v>15.187268</v>
      </c>
      <c r="X1715" s="45">
        <v>18.434757999999999</v>
      </c>
      <c r="Y1715" s="46">
        <v>58630</v>
      </c>
      <c r="Z1715" s="46">
        <v>55425.518237576289</v>
      </c>
      <c r="AA1715" s="47">
        <f>_xlfn.XLOOKUP($E1715,Main_OG!$D$1:$D$766,Main_OG!AJ$1:AJ$766,"")</f>
        <v>0</v>
      </c>
      <c r="AB1715" s="47">
        <f>_xlfn.XLOOKUP($E1715,Main_OG!$D$1:$D$766,Main_OG!AK$1:AK$766,"")</f>
        <v>88724</v>
      </c>
      <c r="AC1715" s="47">
        <f>_xlfn.XLOOKUP($E1715,Main_OG!$D$1:$D$766,Main_OG!AL$1:AL$766,"")</f>
        <v>94287188</v>
      </c>
      <c r="AD1715" s="47">
        <f>_xlfn.XLOOKUP($E1715,Main_OG!$D$1:$D$766,Main_OG!AM$1:AM$766,"")</f>
        <v>0</v>
      </c>
    </row>
    <row r="1716" spans="1:30" x14ac:dyDescent="0.35">
      <c r="A1716" s="36" t="s">
        <v>2821</v>
      </c>
      <c r="B1716" s="45" t="s">
        <v>804</v>
      </c>
      <c r="C1716" s="45" t="s">
        <v>4467</v>
      </c>
      <c r="D1716" s="36" t="s">
        <v>2818</v>
      </c>
      <c r="E1716" s="36" t="str">
        <f t="shared" si="78"/>
        <v>2017_RI</v>
      </c>
      <c r="F1716" s="45">
        <v>2017</v>
      </c>
      <c r="G1716" s="45">
        <f>_xlfn.XLOOKUP(I1716,Main_OG!$B$1:$B$766,Main_OG!$O$1:$O$766,"")</f>
        <v>1</v>
      </c>
      <c r="H1716" s="45">
        <f>_xlfn.XLOOKUP(E1716,Main_OG!$D$1:$D$766,Main_OG!$J$1:$J$766,"")</f>
        <v>0</v>
      </c>
      <c r="I1716" s="45" t="s">
        <v>804</v>
      </c>
      <c r="J1716" s="45" t="str">
        <f t="shared" si="79"/>
        <v>The Narragansett Electric Co_RI</v>
      </c>
      <c r="K1716" s="45" t="str">
        <f t="shared" si="80"/>
        <v>Narragansett Electric Co_RI</v>
      </c>
      <c r="L1716" s="45" t="s">
        <v>2831</v>
      </c>
      <c r="M1716" s="45">
        <v>0</v>
      </c>
      <c r="N1716" s="45">
        <v>43377</v>
      </c>
      <c r="O1716" s="45">
        <v>1214</v>
      </c>
      <c r="P1716" s="45">
        <v>377572</v>
      </c>
      <c r="Q1716" s="45">
        <v>0</v>
      </c>
      <c r="R1716" s="45">
        <v>1111449</v>
      </c>
      <c r="S1716" s="45">
        <v>125094</v>
      </c>
      <c r="T1716" s="45">
        <v>2631619</v>
      </c>
      <c r="U1716" s="45">
        <v>0</v>
      </c>
      <c r="V1716" s="45">
        <v>15.975083</v>
      </c>
      <c r="W1716" s="45">
        <v>15.584040999999999</v>
      </c>
      <c r="X1716" s="45">
        <v>17.992722000000001</v>
      </c>
      <c r="Y1716" s="46">
        <v>58771.6</v>
      </c>
      <c r="Z1716" s="46">
        <v>55625.741798336858</v>
      </c>
      <c r="AA1716" s="47">
        <f>_xlfn.XLOOKUP($E1716,Main_OG!$D$1:$D$766,Main_OG!AJ$1:AJ$766,"")</f>
        <v>0</v>
      </c>
      <c r="AB1716" s="47">
        <f>_xlfn.XLOOKUP($E1716,Main_OG!$D$1:$D$766,Main_OG!AK$1:AK$766,"")</f>
        <v>161672</v>
      </c>
      <c r="AC1716" s="47">
        <f>_xlfn.XLOOKUP($E1716,Main_OG!$D$1:$D$766,Main_OG!AL$1:AL$766,"")</f>
        <v>104939608</v>
      </c>
      <c r="AD1716" s="47">
        <f>_xlfn.XLOOKUP($E1716,Main_OG!$D$1:$D$766,Main_OG!AM$1:AM$766,"")</f>
        <v>0</v>
      </c>
    </row>
    <row r="1717" spans="1:30" x14ac:dyDescent="0.35">
      <c r="A1717" s="36" t="s">
        <v>2821</v>
      </c>
      <c r="B1717" s="45" t="s">
        <v>804</v>
      </c>
      <c r="C1717" s="45" t="s">
        <v>4467</v>
      </c>
      <c r="D1717" s="36" t="s">
        <v>2818</v>
      </c>
      <c r="E1717" s="36" t="str">
        <f t="shared" si="78"/>
        <v>2018_RI</v>
      </c>
      <c r="F1717" s="45">
        <v>2018</v>
      </c>
      <c r="G1717" s="45">
        <f>_xlfn.XLOOKUP(I1717,Main_OG!$B$1:$B$766,Main_OG!$O$1:$O$766,"")</f>
        <v>1</v>
      </c>
      <c r="H1717" s="45">
        <f>_xlfn.XLOOKUP(E1717,Main_OG!$D$1:$D$766,Main_OG!$J$1:$J$766,"")</f>
        <v>0</v>
      </c>
      <c r="I1717" s="45" t="s">
        <v>804</v>
      </c>
      <c r="J1717" s="45" t="str">
        <f t="shared" si="79"/>
        <v>The Narragansett Electric Co_RI</v>
      </c>
      <c r="K1717" s="45" t="str">
        <f t="shared" si="80"/>
        <v>Narragansett Electric Co_RI</v>
      </c>
      <c r="L1717" s="45" t="s">
        <v>2832</v>
      </c>
      <c r="M1717" s="45">
        <v>0</v>
      </c>
      <c r="N1717" s="45">
        <v>44475</v>
      </c>
      <c r="O1717" s="45">
        <v>1238</v>
      </c>
      <c r="P1717" s="45">
        <v>386200</v>
      </c>
      <c r="Q1717" s="45">
        <v>0</v>
      </c>
      <c r="R1717" s="45">
        <v>1166411</v>
      </c>
      <c r="S1717" s="45">
        <v>134366</v>
      </c>
      <c r="T1717" s="45">
        <v>2734095</v>
      </c>
      <c r="U1717" s="45">
        <v>0</v>
      </c>
      <c r="V1717" s="45">
        <v>17.760712000000002</v>
      </c>
      <c r="W1717" s="45">
        <v>17.479272999999999</v>
      </c>
      <c r="X1717" s="45">
        <v>20.374715999999999</v>
      </c>
      <c r="Y1717" s="46">
        <v>58740.1</v>
      </c>
      <c r="Z1717" s="46">
        <v>55449.818660333149</v>
      </c>
      <c r="AA1717" s="47">
        <f>_xlfn.XLOOKUP($E1717,Main_OG!$D$1:$D$766,Main_OG!AJ$1:AJ$766,"")</f>
        <v>0</v>
      </c>
      <c r="AB1717" s="47">
        <f>_xlfn.XLOOKUP($E1717,Main_OG!$D$1:$D$766,Main_OG!AK$1:AK$766,"")</f>
        <v>229848</v>
      </c>
      <c r="AC1717" s="47">
        <f>_xlfn.XLOOKUP($E1717,Main_OG!$D$1:$D$766,Main_OG!AL$1:AL$766,"")</f>
        <v>117868564</v>
      </c>
      <c r="AD1717" s="47">
        <f>_xlfn.XLOOKUP($E1717,Main_OG!$D$1:$D$766,Main_OG!AM$1:AM$766,"")</f>
        <v>0</v>
      </c>
    </row>
    <row r="1718" spans="1:30" x14ac:dyDescent="0.35">
      <c r="A1718" s="36" t="s">
        <v>2821</v>
      </c>
      <c r="B1718" s="45" t="s">
        <v>804</v>
      </c>
      <c r="C1718" s="45" t="s">
        <v>4467</v>
      </c>
      <c r="D1718" s="36" t="s">
        <v>2818</v>
      </c>
      <c r="E1718" s="36" t="str">
        <f t="shared" si="78"/>
        <v>2019_RI</v>
      </c>
      <c r="F1718" s="45">
        <v>2019</v>
      </c>
      <c r="G1718" s="45">
        <f>_xlfn.XLOOKUP(I1718,Main_OG!$B$1:$B$766,Main_OG!$O$1:$O$766,"")</f>
        <v>1</v>
      </c>
      <c r="H1718" s="45">
        <f>_xlfn.XLOOKUP(E1718,Main_OG!$D$1:$D$766,Main_OG!$J$1:$J$766,"")</f>
        <v>0</v>
      </c>
      <c r="I1718" s="45" t="s">
        <v>804</v>
      </c>
      <c r="J1718" s="45" t="str">
        <f t="shared" si="79"/>
        <v>The Narragansett Electric Co_RI</v>
      </c>
      <c r="K1718" s="45" t="str">
        <f t="shared" si="80"/>
        <v>Narragansett Electric Co_RI</v>
      </c>
      <c r="L1718" s="45" t="s">
        <v>2833</v>
      </c>
      <c r="M1718" s="45">
        <v>0</v>
      </c>
      <c r="N1718" s="45">
        <v>44746</v>
      </c>
      <c r="O1718" s="45">
        <v>1222</v>
      </c>
      <c r="P1718" s="45">
        <v>389921</v>
      </c>
      <c r="Q1718" s="45">
        <v>0</v>
      </c>
      <c r="R1718" s="45">
        <v>1186226</v>
      </c>
      <c r="S1718" s="45">
        <v>124817</v>
      </c>
      <c r="T1718" s="45">
        <v>2633297</v>
      </c>
      <c r="U1718" s="45">
        <v>0</v>
      </c>
      <c r="V1718" s="45">
        <v>17.104043000000001</v>
      </c>
      <c r="W1718" s="45">
        <v>19.310911000000001</v>
      </c>
      <c r="X1718" s="45">
        <v>21.519622999999999</v>
      </c>
      <c r="Y1718" s="46">
        <v>59866.6</v>
      </c>
      <c r="Z1718" s="46">
        <v>56576.239087168455</v>
      </c>
      <c r="AA1718" s="47">
        <f>_xlfn.XLOOKUP($E1718,Main_OG!$D$1:$D$766,Main_OG!AJ$1:AJ$766,"")</f>
        <v>0</v>
      </c>
      <c r="AB1718" s="47">
        <f>_xlfn.XLOOKUP($E1718,Main_OG!$D$1:$D$766,Main_OG!AK$1:AK$766,"")</f>
        <v>31462</v>
      </c>
      <c r="AC1718" s="47">
        <f>_xlfn.XLOOKUP($E1718,Main_OG!$D$1:$D$766,Main_OG!AL$1:AL$766,"")</f>
        <v>106449572</v>
      </c>
      <c r="AD1718" s="47">
        <f>_xlfn.XLOOKUP($E1718,Main_OG!$D$1:$D$766,Main_OG!AM$1:AM$766,"")</f>
        <v>0</v>
      </c>
    </row>
    <row r="1719" spans="1:30" x14ac:dyDescent="0.35">
      <c r="A1719" s="36" t="s">
        <v>2821</v>
      </c>
      <c r="B1719" s="45" t="s">
        <v>804</v>
      </c>
      <c r="C1719" s="45" t="s">
        <v>4467</v>
      </c>
      <c r="D1719" s="36" t="s">
        <v>2818</v>
      </c>
      <c r="E1719" s="36" t="str">
        <f t="shared" si="78"/>
        <v>2020_RI</v>
      </c>
      <c r="F1719" s="45">
        <v>2020</v>
      </c>
      <c r="G1719" s="45">
        <f>_xlfn.XLOOKUP(I1719,Main_OG!$B$1:$B$766,Main_OG!$O$1:$O$766,"")</f>
        <v>1</v>
      </c>
      <c r="H1719" s="45">
        <f>_xlfn.XLOOKUP(E1719,Main_OG!$D$1:$D$766,Main_OG!$J$1:$J$766,"")</f>
        <v>0</v>
      </c>
      <c r="I1719" s="45" t="s">
        <v>804</v>
      </c>
      <c r="J1719" s="45" t="str">
        <f t="shared" si="79"/>
        <v>The Narragansett Electric Co_RI</v>
      </c>
      <c r="K1719" s="45" t="str">
        <f t="shared" si="80"/>
        <v>Narragansett Electric Co_RI</v>
      </c>
      <c r="L1719" s="45" t="s">
        <v>2834</v>
      </c>
      <c r="M1719" s="45">
        <v>0</v>
      </c>
      <c r="N1719" s="45">
        <v>43986</v>
      </c>
      <c r="O1719" s="45">
        <v>1141</v>
      </c>
      <c r="P1719" s="45">
        <v>0</v>
      </c>
      <c r="Q1719" s="45">
        <v>0</v>
      </c>
      <c r="R1719" s="45">
        <v>1075785</v>
      </c>
      <c r="S1719" s="45">
        <v>102316</v>
      </c>
      <c r="T1719" s="45">
        <v>0</v>
      </c>
      <c r="U1719" s="45">
        <v>0</v>
      </c>
      <c r="V1719" s="45">
        <v>15.517310999999999</v>
      </c>
      <c r="W1719" s="45">
        <v>19.436159</v>
      </c>
      <c r="X1719" s="45">
        <v>0</v>
      </c>
      <c r="Y1719" s="46">
        <v>58155.199999999997</v>
      </c>
      <c r="Z1719" s="46">
        <v>54966.8999361061</v>
      </c>
      <c r="AA1719" s="47">
        <f>_xlfn.XLOOKUP($E1719,Main_OG!$D$1:$D$766,Main_OG!AJ$1:AJ$766,"")</f>
        <v>0</v>
      </c>
      <c r="AB1719" s="47">
        <f>_xlfn.XLOOKUP($E1719,Main_OG!$D$1:$D$766,Main_OG!AK$1:AK$766,"")</f>
        <v>11410</v>
      </c>
      <c r="AC1719" s="47">
        <f>_xlfn.XLOOKUP($E1719,Main_OG!$D$1:$D$766,Main_OG!AL$1:AL$766,"")</f>
        <v>120142714</v>
      </c>
      <c r="AD1719" s="47">
        <f>_xlfn.XLOOKUP($E1719,Main_OG!$D$1:$D$766,Main_OG!AM$1:AM$766,"")</f>
        <v>0</v>
      </c>
    </row>
    <row r="1720" spans="1:30" x14ac:dyDescent="0.35">
      <c r="A1720" s="36" t="s">
        <v>2835</v>
      </c>
      <c r="B1720" s="45" t="s">
        <v>560</v>
      </c>
      <c r="C1720" s="45" t="s">
        <v>4469</v>
      </c>
      <c r="D1720" s="36" t="s">
        <v>2838</v>
      </c>
      <c r="E1720" s="36" t="str">
        <f t="shared" si="78"/>
        <v>2006_NV</v>
      </c>
      <c r="F1720" s="45">
        <v>2006</v>
      </c>
      <c r="G1720" s="45">
        <f>_xlfn.XLOOKUP(I1720,Main_OG!$B$1:$B$766,Main_OG!$O$1:$O$766,"")</f>
        <v>0</v>
      </c>
      <c r="H1720" s="45">
        <f>_xlfn.XLOOKUP(E1720,Main_OG!$D$1:$D$766,Main_OG!$J$1:$J$766,"")</f>
        <v>0</v>
      </c>
      <c r="I1720" s="45" t="s">
        <v>560</v>
      </c>
      <c r="J1720" s="45" t="str">
        <f t="shared" si="79"/>
        <v>Nevada Power Company_NV</v>
      </c>
      <c r="K1720" s="45" t="str">
        <f t="shared" si="80"/>
        <v>Nevada Power Co_NV</v>
      </c>
      <c r="L1720" s="45" t="s">
        <v>2836</v>
      </c>
      <c r="M1720" s="45">
        <v>17</v>
      </c>
      <c r="N1720" s="45">
        <v>92358</v>
      </c>
      <c r="O1720" s="45">
        <v>1534</v>
      </c>
      <c r="P1720" s="45">
        <v>700425</v>
      </c>
      <c r="Q1720" s="45">
        <v>810</v>
      </c>
      <c r="R1720" s="45">
        <v>454580</v>
      </c>
      <c r="S1720" s="45">
        <v>640179</v>
      </c>
      <c r="T1720" s="45">
        <v>975568</v>
      </c>
      <c r="U1720" s="45">
        <v>9.8949425849010506</v>
      </c>
      <c r="V1720" s="45">
        <v>9.8431671534694356</v>
      </c>
      <c r="W1720" s="45">
        <v>8.6030370442639565</v>
      </c>
      <c r="X1720" s="45">
        <v>10.79987450656704</v>
      </c>
      <c r="Y1720" s="46">
        <v>156297.9</v>
      </c>
      <c r="Z1720" s="46">
        <v>61957.625647233988</v>
      </c>
      <c r="AA1720" s="47">
        <f>_xlfn.XLOOKUP($E1720,Main_OG!$D$1:$D$766,Main_OG!AJ$1:AJ$766,"")</f>
        <v>6975850</v>
      </c>
      <c r="AB1720" s="47">
        <f>_xlfn.XLOOKUP($E1720,Main_OG!$D$1:$D$766,Main_OG!AK$1:AK$766,"")</f>
        <v>73536.039999999994</v>
      </c>
      <c r="AC1720" s="47">
        <f>_xlfn.XLOOKUP($E1720,Main_OG!$D$1:$D$766,Main_OG!AL$1:AL$766,"")</f>
        <v>332724428.78000003</v>
      </c>
      <c r="AD1720" s="47">
        <f>_xlfn.XLOOKUP($E1720,Main_OG!$D$1:$D$766,Main_OG!AM$1:AM$766,"")</f>
        <v>0</v>
      </c>
    </row>
    <row r="1721" spans="1:30" x14ac:dyDescent="0.35">
      <c r="A1721" s="36" t="s">
        <v>2835</v>
      </c>
      <c r="B1721" s="45" t="s">
        <v>560</v>
      </c>
      <c r="C1721" s="45" t="s">
        <v>4469</v>
      </c>
      <c r="D1721" s="36" t="s">
        <v>2838</v>
      </c>
      <c r="E1721" s="36" t="str">
        <f t="shared" si="78"/>
        <v>2007_NV</v>
      </c>
      <c r="F1721" s="45">
        <v>2007</v>
      </c>
      <c r="G1721" s="45">
        <f>_xlfn.XLOOKUP(I1721,Main_OG!$B$1:$B$766,Main_OG!$O$1:$O$766,"")</f>
        <v>0</v>
      </c>
      <c r="H1721" s="45">
        <f>_xlfn.XLOOKUP(E1721,Main_OG!$D$1:$D$766,Main_OG!$J$1:$J$766,"")</f>
        <v>0</v>
      </c>
      <c r="I1721" s="45" t="s">
        <v>560</v>
      </c>
      <c r="J1721" s="45" t="str">
        <f t="shared" si="79"/>
        <v>Nevada Power Company_NV</v>
      </c>
      <c r="K1721" s="45" t="str">
        <f t="shared" si="80"/>
        <v>Nevada Power Co_NV</v>
      </c>
      <c r="L1721" s="45" t="s">
        <v>2837</v>
      </c>
      <c r="M1721" s="45">
        <v>17</v>
      </c>
      <c r="N1721" s="45">
        <v>96570</v>
      </c>
      <c r="O1721" s="45">
        <v>1602</v>
      </c>
      <c r="P1721" s="45">
        <v>719381</v>
      </c>
      <c r="Q1721" s="45">
        <v>848</v>
      </c>
      <c r="R1721" s="45">
        <v>492418</v>
      </c>
      <c r="S1721" s="45">
        <v>690445</v>
      </c>
      <c r="T1721" s="45">
        <v>1102418</v>
      </c>
      <c r="U1721" s="45">
        <v>9.98</v>
      </c>
      <c r="V1721" s="45">
        <v>10.199999999999999</v>
      </c>
      <c r="W1721" s="45">
        <v>9.01</v>
      </c>
      <c r="X1721" s="45">
        <v>11.76</v>
      </c>
      <c r="Y1721" s="46">
        <v>157734.29999999999</v>
      </c>
      <c r="Z1721" s="46">
        <v>60642.035283913712</v>
      </c>
      <c r="AA1721" s="47">
        <f>_xlfn.XLOOKUP($E1721,Main_OG!$D$1:$D$766,Main_OG!AJ$1:AJ$766,"")</f>
        <v>6893540</v>
      </c>
      <c r="AB1721" s="47">
        <f>_xlfn.XLOOKUP($E1721,Main_OG!$D$1:$D$766,Main_OG!AK$1:AK$766,"")</f>
        <v>49910</v>
      </c>
      <c r="AC1721" s="47">
        <f>_xlfn.XLOOKUP($E1721,Main_OG!$D$1:$D$766,Main_OG!AL$1:AL$766,"")</f>
        <v>343317886</v>
      </c>
      <c r="AD1721" s="47">
        <f>_xlfn.XLOOKUP($E1721,Main_OG!$D$1:$D$766,Main_OG!AM$1:AM$766,"")</f>
        <v>0</v>
      </c>
    </row>
    <row r="1722" spans="1:30" x14ac:dyDescent="0.35">
      <c r="A1722" s="36" t="s">
        <v>2838</v>
      </c>
      <c r="B1722" s="45" t="s">
        <v>560</v>
      </c>
      <c r="C1722" s="45" t="s">
        <v>4469</v>
      </c>
      <c r="D1722" s="36" t="s">
        <v>2838</v>
      </c>
      <c r="E1722" s="36" t="str">
        <f t="shared" si="78"/>
        <v>2008_NV</v>
      </c>
      <c r="F1722" s="45">
        <v>2008</v>
      </c>
      <c r="G1722" s="45">
        <f>_xlfn.XLOOKUP(I1722,Main_OG!$B$1:$B$766,Main_OG!$O$1:$O$766,"")</f>
        <v>0</v>
      </c>
      <c r="H1722" s="45">
        <f>_xlfn.XLOOKUP(E1722,Main_OG!$D$1:$D$766,Main_OG!$J$1:$J$766,"")</f>
        <v>0</v>
      </c>
      <c r="I1722" s="45" t="s">
        <v>560</v>
      </c>
      <c r="J1722" s="45" t="str">
        <f t="shared" si="79"/>
        <v>Nevada Power Co_NV</v>
      </c>
      <c r="K1722" s="45" t="str">
        <f t="shared" si="80"/>
        <v>Nevada Power Co_NV</v>
      </c>
      <c r="L1722" s="45" t="s">
        <v>2839</v>
      </c>
      <c r="M1722" s="45">
        <v>17</v>
      </c>
      <c r="N1722" s="45">
        <v>99081</v>
      </c>
      <c r="O1722" s="45">
        <v>1653</v>
      </c>
      <c r="P1722" s="45">
        <v>724942</v>
      </c>
      <c r="Q1722" s="45">
        <v>8271</v>
      </c>
      <c r="R1722" s="45">
        <v>4811449</v>
      </c>
      <c r="S1722" s="45">
        <v>7751397</v>
      </c>
      <c r="T1722" s="45">
        <v>9041403</v>
      </c>
      <c r="U1722" s="45">
        <v>9.4700000000000006</v>
      </c>
      <c r="V1722" s="45">
        <v>10.02</v>
      </c>
      <c r="W1722" s="45">
        <v>8.8000000000000007</v>
      </c>
      <c r="X1722" s="45">
        <v>11.77</v>
      </c>
      <c r="Y1722" s="46">
        <v>152745.60000000001</v>
      </c>
      <c r="Z1722" s="46">
        <v>57561.001345326964</v>
      </c>
      <c r="AA1722" s="47">
        <f>_xlfn.XLOOKUP($E1722,Main_OG!$D$1:$D$766,Main_OG!AJ$1:AJ$766,"")</f>
        <v>7755150</v>
      </c>
      <c r="AB1722" s="47">
        <f>_xlfn.XLOOKUP($E1722,Main_OG!$D$1:$D$766,Main_OG!AK$1:AK$766,"")</f>
        <v>56004</v>
      </c>
      <c r="AC1722" s="47">
        <f>_xlfn.XLOOKUP($E1722,Main_OG!$D$1:$D$766,Main_OG!AL$1:AL$766,"")</f>
        <v>359649520</v>
      </c>
      <c r="AD1722" s="47">
        <f>_xlfn.XLOOKUP($E1722,Main_OG!$D$1:$D$766,Main_OG!AM$1:AM$766,"")</f>
        <v>0</v>
      </c>
    </row>
    <row r="1723" spans="1:30" x14ac:dyDescent="0.35">
      <c r="A1723" s="36" t="s">
        <v>2838</v>
      </c>
      <c r="B1723" s="45" t="s">
        <v>560</v>
      </c>
      <c r="C1723" s="45" t="s">
        <v>4469</v>
      </c>
      <c r="D1723" s="36" t="s">
        <v>2838</v>
      </c>
      <c r="E1723" s="36" t="str">
        <f t="shared" si="78"/>
        <v>2009_NV</v>
      </c>
      <c r="F1723" s="45">
        <v>2009</v>
      </c>
      <c r="G1723" s="45">
        <f>_xlfn.XLOOKUP(I1723,Main_OG!$B$1:$B$766,Main_OG!$O$1:$O$766,"")</f>
        <v>0</v>
      </c>
      <c r="H1723" s="45">
        <f>_xlfn.XLOOKUP(E1723,Main_OG!$D$1:$D$766,Main_OG!$J$1:$J$766,"")</f>
        <v>0</v>
      </c>
      <c r="I1723" s="45" t="s">
        <v>560</v>
      </c>
      <c r="J1723" s="45" t="str">
        <f t="shared" si="79"/>
        <v>Nevada Power Co_NV</v>
      </c>
      <c r="K1723" s="45" t="str">
        <f t="shared" si="80"/>
        <v>Nevada Power Co_NV</v>
      </c>
      <c r="L1723" s="45" t="s">
        <v>2840</v>
      </c>
      <c r="M1723" s="45">
        <v>17</v>
      </c>
      <c r="N1723" s="45">
        <v>99512</v>
      </c>
      <c r="O1723" s="45">
        <v>1678</v>
      </c>
      <c r="P1723" s="45">
        <v>725447</v>
      </c>
      <c r="Q1723" s="45">
        <v>8339</v>
      </c>
      <c r="R1723" s="45">
        <v>4646142</v>
      </c>
      <c r="S1723" s="45">
        <v>7649410</v>
      </c>
      <c r="T1723" s="45">
        <v>8893542</v>
      </c>
      <c r="U1723" s="45">
        <v>9.9499999999999993</v>
      </c>
      <c r="V1723" s="45">
        <v>10.54</v>
      </c>
      <c r="W1723" s="45">
        <v>9.4700000000000006</v>
      </c>
      <c r="X1723" s="45">
        <v>12.86</v>
      </c>
      <c r="Y1723" s="46">
        <v>140304.29999999999</v>
      </c>
      <c r="Z1723" s="46">
        <v>52261.380842674967</v>
      </c>
      <c r="AA1723" s="47">
        <f>_xlfn.XLOOKUP($E1723,Main_OG!$D$1:$D$766,Main_OG!AJ$1:AJ$766,"")</f>
        <v>7643128</v>
      </c>
      <c r="AB1723" s="47">
        <f>_xlfn.XLOOKUP($E1723,Main_OG!$D$1:$D$766,Main_OG!AK$1:AK$766,"")</f>
        <v>64246</v>
      </c>
      <c r="AC1723" s="47">
        <f>_xlfn.XLOOKUP($E1723,Main_OG!$D$1:$D$766,Main_OG!AL$1:AL$766,"")</f>
        <v>380462548</v>
      </c>
      <c r="AD1723" s="47">
        <f>_xlfn.XLOOKUP($E1723,Main_OG!$D$1:$D$766,Main_OG!AM$1:AM$766,"")</f>
        <v>0</v>
      </c>
    </row>
    <row r="1724" spans="1:30" x14ac:dyDescent="0.35">
      <c r="A1724" s="36" t="s">
        <v>2838</v>
      </c>
      <c r="B1724" s="45" t="s">
        <v>560</v>
      </c>
      <c r="C1724" s="45" t="s">
        <v>4469</v>
      </c>
      <c r="D1724" s="36" t="s">
        <v>2838</v>
      </c>
      <c r="E1724" s="36" t="str">
        <f t="shared" si="78"/>
        <v>2010_NV</v>
      </c>
      <c r="F1724" s="45">
        <v>2010</v>
      </c>
      <c r="G1724" s="45">
        <f>_xlfn.XLOOKUP(I1724,Main_OG!$B$1:$B$766,Main_OG!$O$1:$O$766,"")</f>
        <v>0</v>
      </c>
      <c r="H1724" s="45">
        <f>_xlfn.XLOOKUP(E1724,Main_OG!$D$1:$D$766,Main_OG!$J$1:$J$766,"")</f>
        <v>0</v>
      </c>
      <c r="I1724" s="45" t="s">
        <v>560</v>
      </c>
      <c r="J1724" s="45" t="str">
        <f t="shared" si="79"/>
        <v>Nevada Power Co_NV</v>
      </c>
      <c r="K1724" s="45" t="str">
        <f t="shared" si="80"/>
        <v>Nevada Power Co_NV</v>
      </c>
      <c r="L1724" s="45" t="s">
        <v>2841</v>
      </c>
      <c r="M1724" s="45">
        <v>18</v>
      </c>
      <c r="N1724" s="45">
        <v>100260</v>
      </c>
      <c r="O1724" s="45">
        <v>1672</v>
      </c>
      <c r="P1724" s="45">
        <v>728069</v>
      </c>
      <c r="Q1724" s="45">
        <v>8491</v>
      </c>
      <c r="R1724" s="45">
        <v>4510827</v>
      </c>
      <c r="S1724" s="45">
        <v>7669629</v>
      </c>
      <c r="T1724" s="45">
        <v>8684388</v>
      </c>
      <c r="U1724" s="45">
        <v>9.4</v>
      </c>
      <c r="V1724" s="45">
        <v>9.9499999999999993</v>
      </c>
      <c r="W1724" s="45">
        <v>8.74</v>
      </c>
      <c r="X1724" s="45">
        <v>12.54</v>
      </c>
      <c r="Y1724" s="46">
        <v>142614.20000000001</v>
      </c>
      <c r="Z1724" s="46">
        <v>52771.543798795406</v>
      </c>
      <c r="AA1724" s="47">
        <f>_xlfn.XLOOKUP($E1724,Main_OG!$D$1:$D$766,Main_OG!AJ$1:AJ$766,"")</f>
        <v>7176378</v>
      </c>
      <c r="AB1724" s="47">
        <f>_xlfn.XLOOKUP($E1724,Main_OG!$D$1:$D$766,Main_OG!AK$1:AK$766,"")</f>
        <v>50328</v>
      </c>
      <c r="AC1724" s="47">
        <f>_xlfn.XLOOKUP($E1724,Main_OG!$D$1:$D$766,Main_OG!AL$1:AL$766,"")</f>
        <v>349899054</v>
      </c>
      <c r="AD1724" s="47">
        <f>_xlfn.XLOOKUP($E1724,Main_OG!$D$1:$D$766,Main_OG!AM$1:AM$766,"")</f>
        <v>0</v>
      </c>
    </row>
    <row r="1725" spans="1:30" x14ac:dyDescent="0.35">
      <c r="A1725" s="36" t="s">
        <v>2838</v>
      </c>
      <c r="B1725" s="45" t="s">
        <v>560</v>
      </c>
      <c r="C1725" s="45" t="s">
        <v>4469</v>
      </c>
      <c r="D1725" s="36" t="s">
        <v>2838</v>
      </c>
      <c r="E1725" s="36" t="str">
        <f t="shared" si="78"/>
        <v>2011_NV</v>
      </c>
      <c r="F1725" s="45">
        <v>2011</v>
      </c>
      <c r="G1725" s="45">
        <f>_xlfn.XLOOKUP(I1725,Main_OG!$B$1:$B$766,Main_OG!$O$1:$O$766,"")</f>
        <v>0</v>
      </c>
      <c r="H1725" s="45">
        <f>_xlfn.XLOOKUP(E1725,Main_OG!$D$1:$D$766,Main_OG!$J$1:$J$766,"")</f>
        <v>0</v>
      </c>
      <c r="I1725" s="45" t="s">
        <v>560</v>
      </c>
      <c r="J1725" s="45" t="str">
        <f t="shared" si="79"/>
        <v>Nevada Power Co_NV</v>
      </c>
      <c r="K1725" s="45" t="str">
        <f t="shared" si="80"/>
        <v>Nevada Power Co_NV</v>
      </c>
      <c r="L1725" s="45" t="s">
        <v>2842</v>
      </c>
      <c r="M1725" s="45">
        <v>1</v>
      </c>
      <c r="N1725" s="45">
        <v>100706</v>
      </c>
      <c r="O1725" s="45">
        <v>1637</v>
      </c>
      <c r="P1725" s="45">
        <v>736077</v>
      </c>
      <c r="Q1725" s="45">
        <v>8077</v>
      </c>
      <c r="R1725" s="45">
        <v>4519414</v>
      </c>
      <c r="S1725" s="45">
        <v>7704187</v>
      </c>
      <c r="T1725" s="45">
        <v>8523319</v>
      </c>
      <c r="U1725" s="45">
        <v>8.58</v>
      </c>
      <c r="V1725" s="45">
        <v>9.1300000000000008</v>
      </c>
      <c r="W1725" s="45">
        <v>7.82</v>
      </c>
      <c r="X1725" s="45">
        <v>11.86</v>
      </c>
      <c r="Y1725" s="46">
        <v>144341.20000000001</v>
      </c>
      <c r="Z1725" s="46">
        <v>53201.303004591769</v>
      </c>
      <c r="AA1725" s="47">
        <f>_xlfn.XLOOKUP($E1725,Main_OG!$D$1:$D$766,Main_OG!AJ$1:AJ$766,"")</f>
        <v>5725628</v>
      </c>
      <c r="AB1725" s="47">
        <f>_xlfn.XLOOKUP($E1725,Main_OG!$D$1:$D$766,Main_OG!AK$1:AK$766,"")</f>
        <v>56038</v>
      </c>
      <c r="AC1725" s="47">
        <f>_xlfn.XLOOKUP($E1725,Main_OG!$D$1:$D$766,Main_OG!AL$1:AL$766,"")</f>
        <v>323397684</v>
      </c>
      <c r="AD1725" s="47">
        <f>_xlfn.XLOOKUP($E1725,Main_OG!$D$1:$D$766,Main_OG!AM$1:AM$766,"")</f>
        <v>0</v>
      </c>
    </row>
    <row r="1726" spans="1:30" x14ac:dyDescent="0.35">
      <c r="A1726" s="36" t="s">
        <v>2838</v>
      </c>
      <c r="B1726" s="45" t="s">
        <v>560</v>
      </c>
      <c r="C1726" s="45" t="s">
        <v>4469</v>
      </c>
      <c r="D1726" s="36" t="s">
        <v>2838</v>
      </c>
      <c r="E1726" s="36" t="str">
        <f t="shared" si="78"/>
        <v>2012_NV</v>
      </c>
      <c r="F1726" s="45">
        <v>2012</v>
      </c>
      <c r="G1726" s="45">
        <f>_xlfn.XLOOKUP(I1726,Main_OG!$B$1:$B$766,Main_OG!$O$1:$O$766,"")</f>
        <v>0</v>
      </c>
      <c r="H1726" s="45">
        <f>_xlfn.XLOOKUP(E1726,Main_OG!$D$1:$D$766,Main_OG!$J$1:$J$766,"")</f>
        <v>0</v>
      </c>
      <c r="I1726" s="45" t="s">
        <v>560</v>
      </c>
      <c r="J1726" s="45" t="str">
        <f t="shared" si="79"/>
        <v>Nevada Power Co_NV</v>
      </c>
      <c r="K1726" s="45" t="str">
        <f t="shared" si="80"/>
        <v>Nevada Power Co_NV</v>
      </c>
      <c r="L1726" s="45" t="s">
        <v>2843</v>
      </c>
      <c r="M1726" s="45">
        <v>1</v>
      </c>
      <c r="N1726" s="45">
        <v>101399</v>
      </c>
      <c r="O1726" s="45">
        <v>1608</v>
      </c>
      <c r="P1726" s="45">
        <v>746361</v>
      </c>
      <c r="Q1726" s="45">
        <v>8128</v>
      </c>
      <c r="R1726" s="45">
        <v>4659559</v>
      </c>
      <c r="S1726" s="45">
        <v>7715384</v>
      </c>
      <c r="T1726" s="45">
        <v>9097588</v>
      </c>
      <c r="U1726" s="45">
        <v>8.4030512000000002</v>
      </c>
      <c r="V1726" s="45">
        <v>9.0617374000000002</v>
      </c>
      <c r="W1726" s="45">
        <v>7.5572388999999998</v>
      </c>
      <c r="X1726" s="45">
        <v>12.148021999999999</v>
      </c>
      <c r="Y1726" s="46">
        <v>142986.1</v>
      </c>
      <c r="Z1726" s="46">
        <v>52095.916813314536</v>
      </c>
      <c r="AA1726" s="47">
        <f>_xlfn.XLOOKUP($E1726,Main_OG!$D$1:$D$766,Main_OG!AJ$1:AJ$766,"")</f>
        <v>4515660</v>
      </c>
      <c r="AB1726" s="47">
        <f>_xlfn.XLOOKUP($E1726,Main_OG!$D$1:$D$766,Main_OG!AK$1:AK$766,"")</f>
        <v>81522</v>
      </c>
      <c r="AC1726" s="47">
        <f>_xlfn.XLOOKUP($E1726,Main_OG!$D$1:$D$766,Main_OG!AL$1:AL$766,"")</f>
        <v>377538422</v>
      </c>
      <c r="AD1726" s="47">
        <f>_xlfn.XLOOKUP($E1726,Main_OG!$D$1:$D$766,Main_OG!AM$1:AM$766,"")</f>
        <v>0</v>
      </c>
    </row>
    <row r="1727" spans="1:30" x14ac:dyDescent="0.35">
      <c r="A1727" s="36" t="s">
        <v>2838</v>
      </c>
      <c r="B1727" s="45" t="s">
        <v>560</v>
      </c>
      <c r="C1727" s="45" t="s">
        <v>4469</v>
      </c>
      <c r="D1727" s="36" t="s">
        <v>2838</v>
      </c>
      <c r="E1727" s="36" t="str">
        <f t="shared" si="78"/>
        <v>2013_NV</v>
      </c>
      <c r="F1727" s="45">
        <v>2013</v>
      </c>
      <c r="G1727" s="45">
        <f>_xlfn.XLOOKUP(I1727,Main_OG!$B$1:$B$766,Main_OG!$O$1:$O$766,"")</f>
        <v>0</v>
      </c>
      <c r="H1727" s="45">
        <f>_xlfn.XLOOKUP(E1727,Main_OG!$D$1:$D$766,Main_OG!$J$1:$J$766,"")</f>
        <v>0</v>
      </c>
      <c r="I1727" s="45" t="s">
        <v>560</v>
      </c>
      <c r="J1727" s="45" t="str">
        <f t="shared" si="79"/>
        <v>Nevada Power Co_NV</v>
      </c>
      <c r="K1727" s="45" t="str">
        <f t="shared" si="80"/>
        <v>Nevada Power Co_NV</v>
      </c>
      <c r="L1727" s="45" t="s">
        <v>2844</v>
      </c>
      <c r="M1727" s="45">
        <v>1</v>
      </c>
      <c r="N1727" s="45">
        <v>102970</v>
      </c>
      <c r="O1727" s="45">
        <v>1608</v>
      </c>
      <c r="P1727" s="45">
        <v>757698</v>
      </c>
      <c r="Q1727" s="45">
        <v>8276</v>
      </c>
      <c r="R1727" s="45">
        <v>4576328</v>
      </c>
      <c r="S1727" s="45">
        <v>7587394</v>
      </c>
      <c r="T1727" s="45">
        <v>9012407</v>
      </c>
      <c r="U1727" s="45">
        <v>8.4702754999999996</v>
      </c>
      <c r="V1727" s="45">
        <v>9.2224596000000005</v>
      </c>
      <c r="W1727" s="45">
        <v>7.7107634000000003</v>
      </c>
      <c r="X1727" s="45">
        <v>12.202223</v>
      </c>
      <c r="Y1727" s="46">
        <v>144549.29999999999</v>
      </c>
      <c r="Z1727" s="46">
        <v>52053.147403127739</v>
      </c>
      <c r="AA1727" s="47">
        <f>_xlfn.XLOOKUP($E1727,Main_OG!$D$1:$D$766,Main_OG!AJ$1:AJ$766,"")</f>
        <v>5866136</v>
      </c>
      <c r="AB1727" s="47">
        <f>_xlfn.XLOOKUP($E1727,Main_OG!$D$1:$D$766,Main_OG!AK$1:AK$766,"")</f>
        <v>69076</v>
      </c>
      <c r="AC1727" s="47">
        <f>_xlfn.XLOOKUP($E1727,Main_OG!$D$1:$D$766,Main_OG!AL$1:AL$766,"")</f>
        <v>361337318</v>
      </c>
      <c r="AD1727" s="47">
        <f>_xlfn.XLOOKUP($E1727,Main_OG!$D$1:$D$766,Main_OG!AM$1:AM$766,"")</f>
        <v>0</v>
      </c>
    </row>
    <row r="1728" spans="1:30" x14ac:dyDescent="0.35">
      <c r="A1728" s="36" t="s">
        <v>2838</v>
      </c>
      <c r="B1728" s="45" t="s">
        <v>560</v>
      </c>
      <c r="C1728" s="45" t="s">
        <v>4469</v>
      </c>
      <c r="D1728" s="36" t="s">
        <v>2838</v>
      </c>
      <c r="E1728" s="36" t="str">
        <f t="shared" si="78"/>
        <v>2014_NV</v>
      </c>
      <c r="F1728" s="45">
        <v>2014</v>
      </c>
      <c r="G1728" s="45">
        <f>_xlfn.XLOOKUP(I1728,Main_OG!$B$1:$B$766,Main_OG!$O$1:$O$766,"")</f>
        <v>0</v>
      </c>
      <c r="H1728" s="45">
        <f>_xlfn.XLOOKUP(E1728,Main_OG!$D$1:$D$766,Main_OG!$J$1:$J$766,"")</f>
        <v>0</v>
      </c>
      <c r="I1728" s="45" t="s">
        <v>560</v>
      </c>
      <c r="J1728" s="45" t="str">
        <f t="shared" si="79"/>
        <v>Nevada Power Co_NV</v>
      </c>
      <c r="K1728" s="45" t="str">
        <f t="shared" si="80"/>
        <v>Nevada Power Co_NV</v>
      </c>
      <c r="L1728" s="45" t="s">
        <v>2845</v>
      </c>
      <c r="M1728" s="45">
        <v>1</v>
      </c>
      <c r="N1728" s="45">
        <v>102139</v>
      </c>
      <c r="O1728" s="45">
        <v>1591</v>
      </c>
      <c r="P1728" s="45">
        <v>770167</v>
      </c>
      <c r="Q1728" s="45">
        <v>8299</v>
      </c>
      <c r="R1728" s="45">
        <v>4638229</v>
      </c>
      <c r="S1728" s="45">
        <v>7539740</v>
      </c>
      <c r="T1728" s="45">
        <v>8922759</v>
      </c>
      <c r="U1728" s="45">
        <v>9.2541270000000004</v>
      </c>
      <c r="V1728" s="45">
        <v>10.159912</v>
      </c>
      <c r="W1728" s="45">
        <v>8.6512797999999993</v>
      </c>
      <c r="X1728" s="45">
        <v>13.353111999999999</v>
      </c>
      <c r="Y1728" s="46">
        <v>145303.6</v>
      </c>
      <c r="Z1728" s="46">
        <v>51545.565967289062</v>
      </c>
      <c r="AA1728" s="47">
        <f>_xlfn.XLOOKUP($E1728,Main_OG!$D$1:$D$766,Main_OG!AJ$1:AJ$766,"")</f>
        <v>6891724</v>
      </c>
      <c r="AB1728" s="47">
        <f>_xlfn.XLOOKUP($E1728,Main_OG!$D$1:$D$766,Main_OG!AK$1:AK$766,"")</f>
        <v>57902</v>
      </c>
      <c r="AC1728" s="47">
        <f>_xlfn.XLOOKUP($E1728,Main_OG!$D$1:$D$766,Main_OG!AL$1:AL$766,"")</f>
        <v>335588360</v>
      </c>
      <c r="AD1728" s="47">
        <f>_xlfn.XLOOKUP($E1728,Main_OG!$D$1:$D$766,Main_OG!AM$1:AM$766,"")</f>
        <v>0</v>
      </c>
    </row>
    <row r="1729" spans="1:30" x14ac:dyDescent="0.35">
      <c r="A1729" s="36" t="s">
        <v>2838</v>
      </c>
      <c r="B1729" s="45" t="s">
        <v>560</v>
      </c>
      <c r="C1729" s="45" t="s">
        <v>4469</v>
      </c>
      <c r="D1729" s="36" t="s">
        <v>2838</v>
      </c>
      <c r="E1729" s="36" t="str">
        <f t="shared" si="78"/>
        <v>2015_NV</v>
      </c>
      <c r="F1729" s="45">
        <v>2015</v>
      </c>
      <c r="G1729" s="45">
        <f>_xlfn.XLOOKUP(I1729,Main_OG!$B$1:$B$766,Main_OG!$O$1:$O$766,"")</f>
        <v>0</v>
      </c>
      <c r="H1729" s="45">
        <f>_xlfn.XLOOKUP(E1729,Main_OG!$D$1:$D$766,Main_OG!$J$1:$J$766,"")</f>
        <v>0</v>
      </c>
      <c r="I1729" s="45" t="s">
        <v>560</v>
      </c>
      <c r="J1729" s="45" t="str">
        <f t="shared" si="79"/>
        <v>Nevada Power Co_NV</v>
      </c>
      <c r="K1729" s="45" t="str">
        <f t="shared" si="80"/>
        <v>Nevada Power Co_NV</v>
      </c>
      <c r="L1729" s="45" t="s">
        <v>2846</v>
      </c>
      <c r="M1729" s="45">
        <v>1</v>
      </c>
      <c r="N1729" s="45">
        <v>104501</v>
      </c>
      <c r="O1729" s="45">
        <v>1585</v>
      </c>
      <c r="P1729" s="45">
        <v>781871</v>
      </c>
      <c r="Q1729" s="45">
        <v>8344</v>
      </c>
      <c r="R1729" s="45">
        <v>4786572</v>
      </c>
      <c r="S1729" s="45">
        <v>7625222</v>
      </c>
      <c r="T1729" s="45">
        <v>9245833</v>
      </c>
      <c r="U1729" s="45">
        <v>9.1083412999999993</v>
      </c>
      <c r="V1729" s="45">
        <v>9.9030161999999997</v>
      </c>
      <c r="W1729" s="45">
        <v>8.3962407999999993</v>
      </c>
      <c r="X1729" s="45">
        <v>13.176985</v>
      </c>
      <c r="Y1729" s="46">
        <v>151055.9</v>
      </c>
      <c r="Z1729" s="46">
        <v>52659.671448556772</v>
      </c>
      <c r="AA1729" s="47">
        <f>_xlfn.XLOOKUP($E1729,Main_OG!$D$1:$D$766,Main_OG!AJ$1:AJ$766,"")</f>
        <v>3014496</v>
      </c>
      <c r="AB1729" s="47">
        <f>_xlfn.XLOOKUP($E1729,Main_OG!$D$1:$D$766,Main_OG!AK$1:AK$766,"")</f>
        <v>62054</v>
      </c>
      <c r="AC1729" s="47">
        <f>_xlfn.XLOOKUP($E1729,Main_OG!$D$1:$D$766,Main_OG!AL$1:AL$766,"")</f>
        <v>419307924</v>
      </c>
      <c r="AD1729" s="47">
        <f>_xlfn.XLOOKUP($E1729,Main_OG!$D$1:$D$766,Main_OG!AM$1:AM$766,"")</f>
        <v>0</v>
      </c>
    </row>
    <row r="1730" spans="1:30" x14ac:dyDescent="0.35">
      <c r="A1730" s="36" t="s">
        <v>2838</v>
      </c>
      <c r="B1730" s="45" t="s">
        <v>560</v>
      </c>
      <c r="C1730" s="45" t="s">
        <v>4469</v>
      </c>
      <c r="D1730" s="36" t="s">
        <v>2838</v>
      </c>
      <c r="E1730" s="36" t="str">
        <f t="shared" ref="E1730:E1793" si="81">_xlfn.CONCAT(F1730,"_",I1730)</f>
        <v>2016_NV</v>
      </c>
      <c r="F1730" s="45">
        <v>2016</v>
      </c>
      <c r="G1730" s="45">
        <f>_xlfn.XLOOKUP(I1730,Main_OG!$B$1:$B$766,Main_OG!$O$1:$O$766,"")</f>
        <v>0</v>
      </c>
      <c r="H1730" s="45">
        <f>_xlfn.XLOOKUP(E1730,Main_OG!$D$1:$D$766,Main_OG!$J$1:$J$766,"")</f>
        <v>0</v>
      </c>
      <c r="I1730" s="45" t="s">
        <v>560</v>
      </c>
      <c r="J1730" s="45" t="str">
        <f t="shared" ref="J1730:J1793" si="82">_xlfn.CONCAT(A1730,"_",B1730)</f>
        <v>Nevada Power Co_NV</v>
      </c>
      <c r="K1730" s="45" t="str">
        <f t="shared" ref="K1730:K1793" si="83">_xlfn.CONCAT(D1730,"_",B1730)</f>
        <v>Nevada Power Co_NV</v>
      </c>
      <c r="L1730" s="45" t="s">
        <v>2847</v>
      </c>
      <c r="M1730" s="45">
        <v>1</v>
      </c>
      <c r="N1730" s="45">
        <v>105309</v>
      </c>
      <c r="O1730" s="45">
        <v>1619</v>
      </c>
      <c r="P1730" s="45">
        <v>796196</v>
      </c>
      <c r="Q1730" s="45">
        <v>8378</v>
      </c>
      <c r="R1730" s="45">
        <v>4813244</v>
      </c>
      <c r="S1730" s="45">
        <v>7366626</v>
      </c>
      <c r="T1730" s="45">
        <v>9393285</v>
      </c>
      <c r="U1730" s="45">
        <v>7.830031</v>
      </c>
      <c r="V1730" s="45">
        <v>8.5491407000000006</v>
      </c>
      <c r="W1730" s="45">
        <v>7.0782471999999999</v>
      </c>
      <c r="X1730" s="45">
        <v>11.756909</v>
      </c>
      <c r="Y1730" s="46">
        <v>156007.4</v>
      </c>
      <c r="Z1730" s="46">
        <v>53435.335179505098</v>
      </c>
      <c r="AA1730" s="47">
        <f>_xlfn.XLOOKUP($E1730,Main_OG!$D$1:$D$766,Main_OG!AJ$1:AJ$766,"")</f>
        <v>2384778</v>
      </c>
      <c r="AB1730" s="47">
        <f>_xlfn.XLOOKUP($E1730,Main_OG!$D$1:$D$766,Main_OG!AK$1:AK$766,"")</f>
        <v>43188</v>
      </c>
      <c r="AC1730" s="47">
        <f>_xlfn.XLOOKUP($E1730,Main_OG!$D$1:$D$766,Main_OG!AL$1:AL$766,"")</f>
        <v>416787338</v>
      </c>
      <c r="AD1730" s="47">
        <f>_xlfn.XLOOKUP($E1730,Main_OG!$D$1:$D$766,Main_OG!AM$1:AM$766,"")</f>
        <v>0</v>
      </c>
    </row>
    <row r="1731" spans="1:30" x14ac:dyDescent="0.35">
      <c r="A1731" s="36" t="s">
        <v>2838</v>
      </c>
      <c r="B1731" s="45" t="s">
        <v>560</v>
      </c>
      <c r="C1731" s="45" t="s">
        <v>4469</v>
      </c>
      <c r="D1731" s="36" t="s">
        <v>2838</v>
      </c>
      <c r="E1731" s="36" t="str">
        <f t="shared" si="81"/>
        <v>2017_NV</v>
      </c>
      <c r="F1731" s="45">
        <v>2017</v>
      </c>
      <c r="G1731" s="45">
        <f>_xlfn.XLOOKUP(I1731,Main_OG!$B$1:$B$766,Main_OG!$O$1:$O$766,"")</f>
        <v>0</v>
      </c>
      <c r="H1731" s="45">
        <f>_xlfn.XLOOKUP(E1731,Main_OG!$D$1:$D$766,Main_OG!$J$1:$J$766,"")</f>
        <v>0</v>
      </c>
      <c r="I1731" s="45" t="s">
        <v>560</v>
      </c>
      <c r="J1731" s="45" t="str">
        <f t="shared" si="82"/>
        <v>Nevada Power Co_NV</v>
      </c>
      <c r="K1731" s="45" t="str">
        <f t="shared" si="83"/>
        <v>Nevada Power Co_NV</v>
      </c>
      <c r="L1731" s="45" t="s">
        <v>2848</v>
      </c>
      <c r="M1731" s="45">
        <v>1</v>
      </c>
      <c r="N1731" s="45">
        <v>106433</v>
      </c>
      <c r="O1731" s="45">
        <v>1593</v>
      </c>
      <c r="P1731" s="45">
        <v>910294</v>
      </c>
      <c r="Q1731" s="45">
        <v>8691</v>
      </c>
      <c r="R1731" s="45">
        <v>4805134</v>
      </c>
      <c r="S1731" s="45">
        <v>6255119</v>
      </c>
      <c r="T1731" s="45">
        <v>9501525</v>
      </c>
      <c r="U1731" s="45">
        <v>8.6066044999999995</v>
      </c>
      <c r="V1731" s="45">
        <v>9.2621141999999992</v>
      </c>
      <c r="W1731" s="45">
        <v>7.7948956999999996</v>
      </c>
      <c r="X1731" s="45">
        <v>12.462526</v>
      </c>
      <c r="Y1731" s="46">
        <v>163199.1</v>
      </c>
      <c r="Z1731" s="46">
        <v>54910.421833473134</v>
      </c>
      <c r="AA1731" s="47">
        <f>_xlfn.XLOOKUP($E1731,Main_OG!$D$1:$D$766,Main_OG!AJ$1:AJ$766,"")</f>
        <v>2194352</v>
      </c>
      <c r="AB1731" s="47">
        <f>_xlfn.XLOOKUP($E1731,Main_OG!$D$1:$D$766,Main_OG!AK$1:AK$766,"")</f>
        <v>37416</v>
      </c>
      <c r="AC1731" s="47">
        <f>_xlfn.XLOOKUP($E1731,Main_OG!$D$1:$D$766,Main_OG!AL$1:AL$766,"")</f>
        <v>390682586</v>
      </c>
      <c r="AD1731" s="47">
        <f>_xlfn.XLOOKUP($E1731,Main_OG!$D$1:$D$766,Main_OG!AM$1:AM$766,"")</f>
        <v>0</v>
      </c>
    </row>
    <row r="1732" spans="1:30" x14ac:dyDescent="0.35">
      <c r="A1732" s="36" t="s">
        <v>2838</v>
      </c>
      <c r="B1732" s="45" t="s">
        <v>560</v>
      </c>
      <c r="C1732" s="45" t="s">
        <v>4469</v>
      </c>
      <c r="D1732" s="36" t="s">
        <v>2838</v>
      </c>
      <c r="E1732" s="36" t="str">
        <f t="shared" si="81"/>
        <v>2018_NV</v>
      </c>
      <c r="F1732" s="45">
        <v>2018</v>
      </c>
      <c r="G1732" s="45">
        <f>_xlfn.XLOOKUP(I1732,Main_OG!$B$1:$B$766,Main_OG!$O$1:$O$766,"")</f>
        <v>0</v>
      </c>
      <c r="H1732" s="45">
        <f>_xlfn.XLOOKUP(E1732,Main_OG!$D$1:$D$766,Main_OG!$J$1:$J$766,"")</f>
        <v>0</v>
      </c>
      <c r="I1732" s="45" t="s">
        <v>560</v>
      </c>
      <c r="J1732" s="45" t="str">
        <f t="shared" si="82"/>
        <v>Nevada Power Co_NV</v>
      </c>
      <c r="K1732" s="45" t="str">
        <f t="shared" si="83"/>
        <v>Nevada Power Co_NV</v>
      </c>
      <c r="L1732" s="45" t="s">
        <v>2849</v>
      </c>
      <c r="M1732" s="45">
        <v>1</v>
      </c>
      <c r="N1732" s="45">
        <v>107548</v>
      </c>
      <c r="O1732" s="45">
        <v>1584</v>
      </c>
      <c r="P1732" s="45">
        <v>825227</v>
      </c>
      <c r="Q1732" s="45">
        <v>8351</v>
      </c>
      <c r="R1732" s="45">
        <v>4927304</v>
      </c>
      <c r="S1732" s="45">
        <v>5590268</v>
      </c>
      <c r="T1732" s="45">
        <v>9969991</v>
      </c>
      <c r="U1732" s="45">
        <v>8.3103820000000006</v>
      </c>
      <c r="V1732" s="45">
        <v>9.0531860999999996</v>
      </c>
      <c r="W1732" s="45">
        <v>7.7679638999999998</v>
      </c>
      <c r="X1732" s="45">
        <v>12.0931</v>
      </c>
      <c r="Y1732" s="46">
        <v>168638.5</v>
      </c>
      <c r="Z1732" s="46">
        <v>55642.956718276982</v>
      </c>
      <c r="AA1732" s="47">
        <f>_xlfn.XLOOKUP($E1732,Main_OG!$D$1:$D$766,Main_OG!AJ$1:AJ$766,"")</f>
        <v>2823330</v>
      </c>
      <c r="AB1732" s="47">
        <f>_xlfn.XLOOKUP($E1732,Main_OG!$D$1:$D$766,Main_OG!AK$1:AK$766,"")</f>
        <v>42702</v>
      </c>
      <c r="AC1732" s="47">
        <f>_xlfn.XLOOKUP($E1732,Main_OG!$D$1:$D$766,Main_OG!AL$1:AL$766,"")</f>
        <v>397253782</v>
      </c>
      <c r="AD1732" s="47">
        <f>_xlfn.XLOOKUP($E1732,Main_OG!$D$1:$D$766,Main_OG!AM$1:AM$766,"")</f>
        <v>0</v>
      </c>
    </row>
    <row r="1733" spans="1:30" x14ac:dyDescent="0.35">
      <c r="A1733" s="36" t="s">
        <v>2838</v>
      </c>
      <c r="B1733" s="45" t="s">
        <v>560</v>
      </c>
      <c r="C1733" s="45" t="s">
        <v>4469</v>
      </c>
      <c r="D1733" s="36" t="s">
        <v>2838</v>
      </c>
      <c r="E1733" s="36" t="str">
        <f t="shared" si="81"/>
        <v>2019_NV</v>
      </c>
      <c r="F1733" s="45">
        <v>2019</v>
      </c>
      <c r="G1733" s="45">
        <f>_xlfn.XLOOKUP(I1733,Main_OG!$B$1:$B$766,Main_OG!$O$1:$O$766,"")</f>
        <v>0</v>
      </c>
      <c r="H1733" s="45">
        <f>_xlfn.XLOOKUP(E1733,Main_OG!$D$1:$D$766,Main_OG!$J$1:$J$766,"")</f>
        <v>0</v>
      </c>
      <c r="I1733" s="45" t="s">
        <v>560</v>
      </c>
      <c r="J1733" s="45" t="str">
        <f t="shared" si="82"/>
        <v>Nevada Power Co_NV</v>
      </c>
      <c r="K1733" s="45" t="str">
        <f t="shared" si="83"/>
        <v>Nevada Power Co_NV</v>
      </c>
      <c r="L1733" s="45" t="s">
        <v>2850</v>
      </c>
      <c r="M1733" s="45">
        <v>1</v>
      </c>
      <c r="N1733" s="45">
        <v>109141</v>
      </c>
      <c r="O1733" s="45">
        <v>1581</v>
      </c>
      <c r="P1733" s="45">
        <v>840312</v>
      </c>
      <c r="Q1733" s="45">
        <v>8027</v>
      </c>
      <c r="R1733" s="45">
        <v>4802218</v>
      </c>
      <c r="S1733" s="45">
        <v>5383320</v>
      </c>
      <c r="T1733" s="45">
        <v>9311544</v>
      </c>
      <c r="U1733" s="45">
        <v>8.5087828999999999</v>
      </c>
      <c r="V1733" s="45">
        <v>9.4242910000000002</v>
      </c>
      <c r="W1733" s="45">
        <v>8.1441192000000004</v>
      </c>
      <c r="X1733" s="45">
        <v>12.331113</v>
      </c>
      <c r="Y1733" s="46">
        <v>175771.3</v>
      </c>
      <c r="Z1733" s="46">
        <v>56869.726032760111</v>
      </c>
      <c r="AA1733" s="47">
        <f>_xlfn.XLOOKUP($E1733,Main_OG!$D$1:$D$766,Main_OG!AJ$1:AJ$766,"")</f>
        <v>3102242</v>
      </c>
      <c r="AB1733" s="47">
        <f>_xlfn.XLOOKUP($E1733,Main_OG!$D$1:$D$766,Main_OG!AK$1:AK$766,"")</f>
        <v>49390</v>
      </c>
      <c r="AC1733" s="47">
        <f>_xlfn.XLOOKUP($E1733,Main_OG!$D$1:$D$766,Main_OG!AL$1:AL$766,"")</f>
        <v>383105418</v>
      </c>
      <c r="AD1733" s="47">
        <f>_xlfn.XLOOKUP($E1733,Main_OG!$D$1:$D$766,Main_OG!AM$1:AM$766,"")</f>
        <v>0</v>
      </c>
    </row>
    <row r="1734" spans="1:30" x14ac:dyDescent="0.35">
      <c r="A1734" s="36" t="s">
        <v>2838</v>
      </c>
      <c r="B1734" s="45" t="s">
        <v>560</v>
      </c>
      <c r="C1734" s="45" t="s">
        <v>4469</v>
      </c>
      <c r="D1734" s="36" t="s">
        <v>2838</v>
      </c>
      <c r="E1734" s="36" t="str">
        <f t="shared" si="81"/>
        <v>2020_NV</v>
      </c>
      <c r="F1734" s="45">
        <v>2020</v>
      </c>
      <c r="G1734" s="45">
        <f>_xlfn.XLOOKUP(I1734,Main_OG!$B$1:$B$766,Main_OG!$O$1:$O$766,"")</f>
        <v>0</v>
      </c>
      <c r="H1734" s="45">
        <f>_xlfn.XLOOKUP(E1734,Main_OG!$D$1:$D$766,Main_OG!$J$1:$J$766,"")</f>
        <v>0</v>
      </c>
      <c r="I1734" s="45" t="s">
        <v>560</v>
      </c>
      <c r="J1734" s="45" t="str">
        <f t="shared" si="82"/>
        <v>Nevada Power Co_NV</v>
      </c>
      <c r="K1734" s="45" t="str">
        <f t="shared" si="83"/>
        <v>Nevada Power Co_NV</v>
      </c>
      <c r="L1734" s="45" t="s">
        <v>2851</v>
      </c>
      <c r="M1734" s="45">
        <v>1</v>
      </c>
      <c r="N1734" s="45">
        <v>110308</v>
      </c>
      <c r="O1734" s="45">
        <v>1549</v>
      </c>
      <c r="P1734" s="45">
        <v>0</v>
      </c>
      <c r="Q1734" s="45">
        <v>3960</v>
      </c>
      <c r="R1734" s="45">
        <v>4734638</v>
      </c>
      <c r="S1734" s="45">
        <v>4928833</v>
      </c>
      <c r="T1734" s="45">
        <v>0</v>
      </c>
      <c r="U1734" s="45">
        <v>8.8383838000000008</v>
      </c>
      <c r="V1734" s="45">
        <v>8.7428015000000006</v>
      </c>
      <c r="W1734" s="45">
        <v>7.4721542000000003</v>
      </c>
      <c r="X1734" s="45">
        <v>0</v>
      </c>
      <c r="Y1734" s="46">
        <v>165793.9</v>
      </c>
      <c r="Z1734" s="46">
        <v>52994.693942784084</v>
      </c>
      <c r="AA1734" s="47">
        <f>_xlfn.XLOOKUP($E1734,Main_OG!$D$1:$D$766,Main_OG!AJ$1:AJ$766,"")</f>
        <v>2210986</v>
      </c>
      <c r="AB1734" s="47">
        <f>_xlfn.XLOOKUP($E1734,Main_OG!$D$1:$D$766,Main_OG!AK$1:AK$766,"")</f>
        <v>26174</v>
      </c>
      <c r="AC1734" s="47">
        <f>_xlfn.XLOOKUP($E1734,Main_OG!$D$1:$D$766,Main_OG!AL$1:AL$766,"")</f>
        <v>403423304</v>
      </c>
      <c r="AD1734" s="47">
        <f>_xlfn.XLOOKUP($E1734,Main_OG!$D$1:$D$766,Main_OG!AM$1:AM$766,"")</f>
        <v>0</v>
      </c>
    </row>
    <row r="1735" spans="1:30" x14ac:dyDescent="0.35">
      <c r="A1735" s="36" t="s">
        <v>2852</v>
      </c>
      <c r="B1735" s="45" t="s">
        <v>82</v>
      </c>
      <c r="C1735" s="45" t="s">
        <v>4470</v>
      </c>
      <c r="D1735" s="36" t="s">
        <v>4516</v>
      </c>
      <c r="E1735" s="36" t="str">
        <f t="shared" si="81"/>
        <v>2006_NY</v>
      </c>
      <c r="F1735" s="45">
        <v>2006</v>
      </c>
      <c r="G1735" s="45">
        <f>_xlfn.XLOOKUP(I1735,Main_OG!$B$1:$B$766,Main_OG!$O$1:$O$766,"")</f>
        <v>1</v>
      </c>
      <c r="H1735" s="45">
        <f>_xlfn.XLOOKUP(E1735,Main_OG!$D$1:$D$766,Main_OG!$J$1:$J$766,"")</f>
        <v>1</v>
      </c>
      <c r="I1735" s="45" t="s">
        <v>82</v>
      </c>
      <c r="J1735" s="45" t="str">
        <f t="shared" si="82"/>
        <v>New York State Elec &amp; Gas Corp_NY</v>
      </c>
      <c r="K1735" s="45" t="str">
        <f t="shared" si="83"/>
        <v>New York State Electric Gas Corp_NY</v>
      </c>
      <c r="L1735" s="45" t="s">
        <v>2853</v>
      </c>
      <c r="M1735" s="45">
        <v>4</v>
      </c>
      <c r="N1735" s="45">
        <v>86541</v>
      </c>
      <c r="O1735" s="45">
        <v>1644</v>
      </c>
      <c r="P1735" s="45">
        <v>701371</v>
      </c>
      <c r="Q1735" s="45">
        <v>2478</v>
      </c>
      <c r="R1735" s="45">
        <v>310209</v>
      </c>
      <c r="S1735" s="45">
        <v>126503</v>
      </c>
      <c r="T1735" s="45">
        <v>778322</v>
      </c>
      <c r="U1735" s="45">
        <v>8.8141139645728117</v>
      </c>
      <c r="V1735" s="45">
        <v>12.2511870708309</v>
      </c>
      <c r="W1735" s="45">
        <v>7.2494472785704547</v>
      </c>
      <c r="X1735" s="45">
        <v>13.77899561874669</v>
      </c>
      <c r="Y1735" s="46">
        <v>1339568.5</v>
      </c>
      <c r="Z1735" s="46">
        <v>70117.47570523608</v>
      </c>
      <c r="AA1735" s="47">
        <f>_xlfn.XLOOKUP($E1735,Main_OG!$D$1:$D$766,Main_OG!AJ$1:AJ$766,"")</f>
        <v>18704793.98</v>
      </c>
      <c r="AB1735" s="47">
        <f>_xlfn.XLOOKUP($E1735,Main_OG!$D$1:$D$766,Main_OG!AK$1:AK$766,"")</f>
        <v>23272447.98</v>
      </c>
      <c r="AC1735" s="47">
        <f>_xlfn.XLOOKUP($E1735,Main_OG!$D$1:$D$766,Main_OG!AL$1:AL$766,"")</f>
        <v>747212377.91999996</v>
      </c>
      <c r="AD1735" s="47">
        <f>_xlfn.XLOOKUP($E1735,Main_OG!$D$1:$D$766,Main_OG!AM$1:AM$766,"")</f>
        <v>42223899</v>
      </c>
    </row>
    <row r="1736" spans="1:30" x14ac:dyDescent="0.35">
      <c r="A1736" s="36" t="s">
        <v>2852</v>
      </c>
      <c r="B1736" s="45" t="s">
        <v>82</v>
      </c>
      <c r="C1736" s="45" t="s">
        <v>4470</v>
      </c>
      <c r="D1736" s="36" t="s">
        <v>4516</v>
      </c>
      <c r="E1736" s="36" t="str">
        <f t="shared" si="81"/>
        <v>2007_NY</v>
      </c>
      <c r="F1736" s="45">
        <v>2007</v>
      </c>
      <c r="G1736" s="45">
        <f>_xlfn.XLOOKUP(I1736,Main_OG!$B$1:$B$766,Main_OG!$O$1:$O$766,"")</f>
        <v>1</v>
      </c>
      <c r="H1736" s="45">
        <f>_xlfn.XLOOKUP(E1736,Main_OG!$D$1:$D$766,Main_OG!$J$1:$J$766,"")</f>
        <v>1</v>
      </c>
      <c r="I1736" s="45" t="s">
        <v>82</v>
      </c>
      <c r="J1736" s="45" t="str">
        <f t="shared" si="82"/>
        <v>New York State Elec &amp; Gas Corp_NY</v>
      </c>
      <c r="K1736" s="45" t="str">
        <f t="shared" si="83"/>
        <v>New York State Electric Gas Corp_NY</v>
      </c>
      <c r="L1736" s="45" t="s">
        <v>2854</v>
      </c>
      <c r="M1736" s="45">
        <v>4</v>
      </c>
      <c r="N1736" s="45">
        <v>81786</v>
      </c>
      <c r="O1736" s="45">
        <v>1415</v>
      </c>
      <c r="P1736" s="45">
        <v>679298</v>
      </c>
      <c r="Q1736" s="45">
        <v>2447</v>
      </c>
      <c r="R1736" s="45">
        <v>294814</v>
      </c>
      <c r="S1736" s="45">
        <v>109644</v>
      </c>
      <c r="T1736" s="45">
        <v>758120</v>
      </c>
      <c r="U1736" s="45">
        <v>8.7799999999999994</v>
      </c>
      <c r="V1736" s="45">
        <v>12.05</v>
      </c>
      <c r="W1736" s="45">
        <v>6.81</v>
      </c>
      <c r="X1736" s="45">
        <v>13.4</v>
      </c>
      <c r="Y1736" s="46">
        <v>1353798.9</v>
      </c>
      <c r="Z1736" s="46">
        <v>70759.732149787262</v>
      </c>
      <c r="AA1736" s="47">
        <f>_xlfn.XLOOKUP($E1736,Main_OG!$D$1:$D$766,Main_OG!AJ$1:AJ$766,"")</f>
        <v>19087928</v>
      </c>
      <c r="AB1736" s="47">
        <f>_xlfn.XLOOKUP($E1736,Main_OG!$D$1:$D$766,Main_OG!AK$1:AK$766,"")</f>
        <v>27710300</v>
      </c>
      <c r="AC1736" s="47">
        <f>_xlfn.XLOOKUP($E1736,Main_OG!$D$1:$D$766,Main_OG!AL$1:AL$766,"")</f>
        <v>796205180</v>
      </c>
      <c r="AD1736" s="47">
        <f>_xlfn.XLOOKUP($E1736,Main_OG!$D$1:$D$766,Main_OG!AM$1:AM$766,"")</f>
        <v>42452854</v>
      </c>
    </row>
    <row r="1737" spans="1:30" x14ac:dyDescent="0.35">
      <c r="A1737" s="36" t="s">
        <v>2852</v>
      </c>
      <c r="B1737" s="45" t="s">
        <v>82</v>
      </c>
      <c r="C1737" s="45" t="s">
        <v>4470</v>
      </c>
      <c r="D1737" s="36" t="s">
        <v>4516</v>
      </c>
      <c r="E1737" s="36" t="str">
        <f t="shared" si="81"/>
        <v>2008_NY</v>
      </c>
      <c r="F1737" s="45">
        <v>2008</v>
      </c>
      <c r="G1737" s="45">
        <f>_xlfn.XLOOKUP(I1737,Main_OG!$B$1:$B$766,Main_OG!$O$1:$O$766,"")</f>
        <v>1</v>
      </c>
      <c r="H1737" s="45">
        <f>_xlfn.XLOOKUP(E1737,Main_OG!$D$1:$D$766,Main_OG!$J$1:$J$766,"")</f>
        <v>1</v>
      </c>
      <c r="I1737" s="45" t="s">
        <v>82</v>
      </c>
      <c r="J1737" s="45" t="str">
        <f t="shared" si="82"/>
        <v>New York State Elec &amp; Gas Corp_NY</v>
      </c>
      <c r="K1737" s="45" t="str">
        <f t="shared" si="83"/>
        <v>New York State Electric Gas Corp_NY</v>
      </c>
      <c r="L1737" s="45" t="s">
        <v>2855</v>
      </c>
      <c r="M1737" s="45">
        <v>4</v>
      </c>
      <c r="N1737" s="45">
        <v>76284</v>
      </c>
      <c r="O1737" s="45">
        <v>1215</v>
      </c>
      <c r="P1737" s="45">
        <v>653965</v>
      </c>
      <c r="Q1737" s="45">
        <v>27582</v>
      </c>
      <c r="R1737" s="45">
        <v>2279549</v>
      </c>
      <c r="S1737" s="45">
        <v>1236259</v>
      </c>
      <c r="T1737" s="45">
        <v>5297114</v>
      </c>
      <c r="U1737" s="45">
        <v>8.82</v>
      </c>
      <c r="V1737" s="45">
        <v>12.46</v>
      </c>
      <c r="W1737" s="45">
        <v>7.19</v>
      </c>
      <c r="X1737" s="45">
        <v>13.19</v>
      </c>
      <c r="Y1737" s="46">
        <v>1328095.7</v>
      </c>
      <c r="Z1737" s="46">
        <v>69126.876987384632</v>
      </c>
      <c r="AA1737" s="47">
        <f>_xlfn.XLOOKUP($E1737,Main_OG!$D$1:$D$766,Main_OG!AJ$1:AJ$766,"")</f>
        <v>17593612</v>
      </c>
      <c r="AB1737" s="47">
        <f>_xlfn.XLOOKUP($E1737,Main_OG!$D$1:$D$766,Main_OG!AK$1:AK$766,"")</f>
        <v>12948804</v>
      </c>
      <c r="AC1737" s="47">
        <f>_xlfn.XLOOKUP($E1737,Main_OG!$D$1:$D$766,Main_OG!AL$1:AL$766,"")</f>
        <v>769401464</v>
      </c>
      <c r="AD1737" s="47">
        <f>_xlfn.XLOOKUP($E1737,Main_OG!$D$1:$D$766,Main_OG!AM$1:AM$766,"")</f>
        <v>43209171</v>
      </c>
    </row>
    <row r="1738" spans="1:30" x14ac:dyDescent="0.35">
      <c r="A1738" s="36" t="s">
        <v>2852</v>
      </c>
      <c r="B1738" s="45" t="s">
        <v>82</v>
      </c>
      <c r="C1738" s="45" t="s">
        <v>4470</v>
      </c>
      <c r="D1738" s="36" t="s">
        <v>4516</v>
      </c>
      <c r="E1738" s="36" t="str">
        <f t="shared" si="81"/>
        <v>2009_NY</v>
      </c>
      <c r="F1738" s="45">
        <v>2009</v>
      </c>
      <c r="G1738" s="45">
        <f>_xlfn.XLOOKUP(I1738,Main_OG!$B$1:$B$766,Main_OG!$O$1:$O$766,"")</f>
        <v>1</v>
      </c>
      <c r="H1738" s="45">
        <f>_xlfn.XLOOKUP(E1738,Main_OG!$D$1:$D$766,Main_OG!$J$1:$J$766,"")</f>
        <v>1</v>
      </c>
      <c r="I1738" s="45" t="s">
        <v>82</v>
      </c>
      <c r="J1738" s="45" t="str">
        <f t="shared" si="82"/>
        <v>New York State Elec &amp; Gas Corp_NY</v>
      </c>
      <c r="K1738" s="45" t="str">
        <f t="shared" si="83"/>
        <v>New York State Electric Gas Corp_NY</v>
      </c>
      <c r="L1738" s="45" t="s">
        <v>2856</v>
      </c>
      <c r="M1738" s="45">
        <v>4</v>
      </c>
      <c r="N1738" s="45">
        <v>75082</v>
      </c>
      <c r="O1738" s="45">
        <v>1056</v>
      </c>
      <c r="P1738" s="45">
        <v>636962</v>
      </c>
      <c r="Q1738" s="45">
        <v>27966</v>
      </c>
      <c r="R1738" s="45">
        <v>2002202</v>
      </c>
      <c r="S1738" s="45">
        <v>843134</v>
      </c>
      <c r="T1738" s="45">
        <v>5107334</v>
      </c>
      <c r="U1738" s="45">
        <v>8.8000000000000007</v>
      </c>
      <c r="V1738" s="45">
        <v>9.23</v>
      </c>
      <c r="W1738" s="45">
        <v>5.53</v>
      </c>
      <c r="X1738" s="45">
        <v>11.9</v>
      </c>
      <c r="Y1738" s="46">
        <v>1379504.6</v>
      </c>
      <c r="Z1738" s="46">
        <v>71450.76315583114</v>
      </c>
      <c r="AA1738" s="47">
        <f>_xlfn.XLOOKUP($E1738,Main_OG!$D$1:$D$766,Main_OG!AJ$1:AJ$766,"")</f>
        <v>12090844</v>
      </c>
      <c r="AB1738" s="47">
        <f>_xlfn.XLOOKUP($E1738,Main_OG!$D$1:$D$766,Main_OG!AK$1:AK$766,"")</f>
        <v>9086696</v>
      </c>
      <c r="AC1738" s="47">
        <f>_xlfn.XLOOKUP($E1738,Main_OG!$D$1:$D$766,Main_OG!AL$1:AL$766,"")</f>
        <v>716060256</v>
      </c>
      <c r="AD1738" s="47">
        <f>_xlfn.XLOOKUP($E1738,Main_OG!$D$1:$D$766,Main_OG!AM$1:AM$766,"")</f>
        <v>43484614</v>
      </c>
    </row>
    <row r="1739" spans="1:30" x14ac:dyDescent="0.35">
      <c r="A1739" s="36" t="s">
        <v>2852</v>
      </c>
      <c r="B1739" s="45" t="s">
        <v>82</v>
      </c>
      <c r="C1739" s="45" t="s">
        <v>4470</v>
      </c>
      <c r="D1739" s="36" t="s">
        <v>4516</v>
      </c>
      <c r="E1739" s="36" t="str">
        <f t="shared" si="81"/>
        <v>2010_NY</v>
      </c>
      <c r="F1739" s="45">
        <v>2010</v>
      </c>
      <c r="G1739" s="45">
        <f>_xlfn.XLOOKUP(I1739,Main_OG!$B$1:$B$766,Main_OG!$O$1:$O$766,"")</f>
        <v>1</v>
      </c>
      <c r="H1739" s="45">
        <f>_xlfn.XLOOKUP(E1739,Main_OG!$D$1:$D$766,Main_OG!$J$1:$J$766,"")</f>
        <v>1</v>
      </c>
      <c r="I1739" s="45" t="s">
        <v>82</v>
      </c>
      <c r="J1739" s="45" t="str">
        <f t="shared" si="82"/>
        <v>New York State Elec &amp; Gas Corp_NY</v>
      </c>
      <c r="K1739" s="45" t="str">
        <f t="shared" si="83"/>
        <v>New York State Electric Gas Corp_NY</v>
      </c>
      <c r="L1739" s="45" t="s">
        <v>2857</v>
      </c>
      <c r="M1739" s="45">
        <v>4</v>
      </c>
      <c r="N1739" s="45">
        <v>71547</v>
      </c>
      <c r="O1739" s="45">
        <v>939</v>
      </c>
      <c r="P1739" s="45">
        <v>611712</v>
      </c>
      <c r="Q1739" s="45">
        <v>27961</v>
      </c>
      <c r="R1739" s="45">
        <v>1774115</v>
      </c>
      <c r="S1739" s="45">
        <v>585294</v>
      </c>
      <c r="T1739" s="45">
        <v>5120503</v>
      </c>
      <c r="U1739" s="45">
        <v>8.9</v>
      </c>
      <c r="V1739" s="45">
        <v>10.210000000000001</v>
      </c>
      <c r="W1739" s="45">
        <v>6.04</v>
      </c>
      <c r="X1739" s="45">
        <v>11.14</v>
      </c>
      <c r="Y1739" s="46">
        <v>1431624</v>
      </c>
      <c r="Z1739" s="46">
        <v>73795.218916991362</v>
      </c>
      <c r="AA1739" s="47">
        <f>_xlfn.XLOOKUP($E1739,Main_OG!$D$1:$D$766,Main_OG!AJ$1:AJ$766,"")</f>
        <v>12615258</v>
      </c>
      <c r="AB1739" s="47">
        <f>_xlfn.XLOOKUP($E1739,Main_OG!$D$1:$D$766,Main_OG!AK$1:AK$766,"")</f>
        <v>7201560</v>
      </c>
      <c r="AC1739" s="47">
        <f>_xlfn.XLOOKUP($E1739,Main_OG!$D$1:$D$766,Main_OG!AL$1:AL$766,"")</f>
        <v>834473128</v>
      </c>
      <c r="AD1739" s="47">
        <f>_xlfn.XLOOKUP($E1739,Main_OG!$D$1:$D$766,Main_OG!AM$1:AM$766,"")</f>
        <v>41869535</v>
      </c>
    </row>
    <row r="1740" spans="1:30" x14ac:dyDescent="0.35">
      <c r="A1740" s="36" t="s">
        <v>2852</v>
      </c>
      <c r="B1740" s="45" t="s">
        <v>82</v>
      </c>
      <c r="C1740" s="45" t="s">
        <v>4470</v>
      </c>
      <c r="D1740" s="36" t="s">
        <v>4516</v>
      </c>
      <c r="E1740" s="36" t="str">
        <f t="shared" si="81"/>
        <v>2011_NY</v>
      </c>
      <c r="F1740" s="45">
        <v>2011</v>
      </c>
      <c r="G1740" s="45">
        <f>_xlfn.XLOOKUP(I1740,Main_OG!$B$1:$B$766,Main_OG!$O$1:$O$766,"")</f>
        <v>1</v>
      </c>
      <c r="H1740" s="45">
        <f>_xlfn.XLOOKUP(E1740,Main_OG!$D$1:$D$766,Main_OG!$J$1:$J$766,"")</f>
        <v>1</v>
      </c>
      <c r="I1740" s="45" t="s">
        <v>82</v>
      </c>
      <c r="J1740" s="45" t="str">
        <f t="shared" si="82"/>
        <v>New York State Elec &amp; Gas Corp_NY</v>
      </c>
      <c r="K1740" s="45" t="str">
        <f t="shared" si="83"/>
        <v>New York State Electric Gas Corp_NY</v>
      </c>
      <c r="L1740" s="45" t="s">
        <v>2858</v>
      </c>
      <c r="M1740" s="45">
        <v>1</v>
      </c>
      <c r="N1740" s="45">
        <v>68473</v>
      </c>
      <c r="O1740" s="45">
        <v>853</v>
      </c>
      <c r="P1740" s="45">
        <v>587353</v>
      </c>
      <c r="Q1740" s="45">
        <v>37270</v>
      </c>
      <c r="R1740" s="45">
        <v>1581403</v>
      </c>
      <c r="S1740" s="45">
        <v>480602</v>
      </c>
      <c r="T1740" s="45">
        <v>4983887</v>
      </c>
      <c r="U1740" s="45">
        <v>7.42</v>
      </c>
      <c r="V1740" s="45">
        <v>9.6199999999999992</v>
      </c>
      <c r="W1740" s="45">
        <v>5.84</v>
      </c>
      <c r="X1740" s="45">
        <v>10.83</v>
      </c>
      <c r="Y1740" s="46">
        <v>1440346.8</v>
      </c>
      <c r="Z1740" s="46">
        <v>73864.237706398912</v>
      </c>
      <c r="AA1740" s="47">
        <f>_xlfn.XLOOKUP($E1740,Main_OG!$D$1:$D$766,Main_OG!AJ$1:AJ$766,"")</f>
        <v>9055542</v>
      </c>
      <c r="AB1740" s="47">
        <f>_xlfn.XLOOKUP($E1740,Main_OG!$D$1:$D$766,Main_OG!AK$1:AK$766,"")</f>
        <v>4282440</v>
      </c>
      <c r="AC1740" s="47">
        <f>_xlfn.XLOOKUP($E1740,Main_OG!$D$1:$D$766,Main_OG!AL$1:AL$766,"")</f>
        <v>853219270</v>
      </c>
      <c r="AD1740" s="47">
        <f>_xlfn.XLOOKUP($E1740,Main_OG!$D$1:$D$766,Main_OG!AM$1:AM$766,"")</f>
        <v>42695009</v>
      </c>
    </row>
    <row r="1741" spans="1:30" x14ac:dyDescent="0.35">
      <c r="A1741" s="36" t="s">
        <v>2852</v>
      </c>
      <c r="B1741" s="45" t="s">
        <v>82</v>
      </c>
      <c r="C1741" s="45" t="s">
        <v>4470</v>
      </c>
      <c r="D1741" s="36" t="s">
        <v>4516</v>
      </c>
      <c r="E1741" s="36" t="str">
        <f t="shared" si="81"/>
        <v>2012_NY</v>
      </c>
      <c r="F1741" s="45">
        <v>2012</v>
      </c>
      <c r="G1741" s="45">
        <f>_xlfn.XLOOKUP(I1741,Main_OG!$B$1:$B$766,Main_OG!$O$1:$O$766,"")</f>
        <v>1</v>
      </c>
      <c r="H1741" s="45">
        <f>_xlfn.XLOOKUP(E1741,Main_OG!$D$1:$D$766,Main_OG!$J$1:$J$766,"")</f>
        <v>1</v>
      </c>
      <c r="I1741" s="45" t="s">
        <v>82</v>
      </c>
      <c r="J1741" s="45" t="str">
        <f t="shared" si="82"/>
        <v>New York State Elec &amp; Gas Corp_NY</v>
      </c>
      <c r="K1741" s="45" t="str">
        <f t="shared" si="83"/>
        <v>New York State Electric Gas Corp_NY</v>
      </c>
      <c r="L1741" s="45" t="s">
        <v>2859</v>
      </c>
      <c r="M1741" s="45">
        <v>1</v>
      </c>
      <c r="N1741" s="45">
        <v>67874</v>
      </c>
      <c r="O1741" s="45">
        <v>796</v>
      </c>
      <c r="P1741" s="45">
        <v>576672</v>
      </c>
      <c r="Q1741" s="45">
        <v>37734</v>
      </c>
      <c r="R1741" s="45">
        <v>1522028</v>
      </c>
      <c r="S1741" s="45">
        <v>372349</v>
      </c>
      <c r="T1741" s="45">
        <v>4847889</v>
      </c>
      <c r="U1741" s="45">
        <v>6.3571315000000004</v>
      </c>
      <c r="V1741" s="45">
        <v>9.4029676000000002</v>
      </c>
      <c r="W1741" s="45">
        <v>5.4747830999999998</v>
      </c>
      <c r="X1741" s="45">
        <v>10.697601000000001</v>
      </c>
      <c r="Y1741" s="46">
        <v>1496280.1</v>
      </c>
      <c r="Z1741" s="46">
        <v>76440.810689002275</v>
      </c>
      <c r="AA1741" s="47">
        <f>_xlfn.XLOOKUP($E1741,Main_OG!$D$1:$D$766,Main_OG!AJ$1:AJ$766,"")</f>
        <v>4316244</v>
      </c>
      <c r="AB1741" s="47">
        <f>_xlfn.XLOOKUP($E1741,Main_OG!$D$1:$D$766,Main_OG!AK$1:AK$766,"")</f>
        <v>2105232</v>
      </c>
      <c r="AC1741" s="47">
        <f>_xlfn.XLOOKUP($E1741,Main_OG!$D$1:$D$766,Main_OG!AL$1:AL$766,"")</f>
        <v>982859374</v>
      </c>
      <c r="AD1741" s="47">
        <f>_xlfn.XLOOKUP($E1741,Main_OG!$D$1:$D$766,Main_OG!AM$1:AM$766,"")</f>
        <v>40774560</v>
      </c>
    </row>
    <row r="1742" spans="1:30" x14ac:dyDescent="0.35">
      <c r="A1742" s="36" t="s">
        <v>2852</v>
      </c>
      <c r="B1742" s="45" t="s">
        <v>82</v>
      </c>
      <c r="C1742" s="45" t="s">
        <v>4470</v>
      </c>
      <c r="D1742" s="36" t="s">
        <v>4516</v>
      </c>
      <c r="E1742" s="36" t="str">
        <f t="shared" si="81"/>
        <v>2013_NY</v>
      </c>
      <c r="F1742" s="45">
        <v>2013</v>
      </c>
      <c r="G1742" s="45">
        <f>_xlfn.XLOOKUP(I1742,Main_OG!$B$1:$B$766,Main_OG!$O$1:$O$766,"")</f>
        <v>1</v>
      </c>
      <c r="H1742" s="45">
        <f>_xlfn.XLOOKUP(E1742,Main_OG!$D$1:$D$766,Main_OG!$J$1:$J$766,"")</f>
        <v>1</v>
      </c>
      <c r="I1742" s="45" t="s">
        <v>82</v>
      </c>
      <c r="J1742" s="45" t="str">
        <f t="shared" si="82"/>
        <v>New York State Elec &amp; Gas Corp_NY</v>
      </c>
      <c r="K1742" s="45" t="str">
        <f t="shared" si="83"/>
        <v>New York State Electric Gas Corp_NY</v>
      </c>
      <c r="L1742" s="45" t="s">
        <v>2860</v>
      </c>
      <c r="M1742" s="45">
        <v>1</v>
      </c>
      <c r="N1742" s="45">
        <v>69136</v>
      </c>
      <c r="O1742" s="45">
        <v>758</v>
      </c>
      <c r="P1742" s="45">
        <v>574429</v>
      </c>
      <c r="Q1742" s="45">
        <v>39492</v>
      </c>
      <c r="R1742" s="45">
        <v>1438211</v>
      </c>
      <c r="S1742" s="45">
        <v>323235</v>
      </c>
      <c r="T1742" s="45">
        <v>4949765</v>
      </c>
      <c r="U1742" s="45">
        <v>8.3915729999999993</v>
      </c>
      <c r="V1742" s="45">
        <v>11.515487</v>
      </c>
      <c r="W1742" s="45">
        <v>5.9777870999999996</v>
      </c>
      <c r="X1742" s="45">
        <v>11.675316</v>
      </c>
      <c r="Y1742" s="46">
        <v>1501818</v>
      </c>
      <c r="Z1742" s="46">
        <v>76519.956091991597</v>
      </c>
      <c r="AA1742" s="47">
        <f>_xlfn.XLOOKUP($E1742,Main_OG!$D$1:$D$766,Main_OG!AJ$1:AJ$766,"")</f>
        <v>4587084</v>
      </c>
      <c r="AB1742" s="47">
        <f>_xlfn.XLOOKUP($E1742,Main_OG!$D$1:$D$766,Main_OG!AK$1:AK$766,"")</f>
        <v>3410880.96</v>
      </c>
      <c r="AC1742" s="47">
        <f>_xlfn.XLOOKUP($E1742,Main_OG!$D$1:$D$766,Main_OG!AL$1:AL$766,"")</f>
        <v>896253604</v>
      </c>
      <c r="AD1742" s="47">
        <f>_xlfn.XLOOKUP($E1742,Main_OG!$D$1:$D$766,Main_OG!AM$1:AM$766,"")</f>
        <v>44755606</v>
      </c>
    </row>
    <row r="1743" spans="1:30" x14ac:dyDescent="0.35">
      <c r="A1743" s="36" t="s">
        <v>2852</v>
      </c>
      <c r="B1743" s="45" t="s">
        <v>82</v>
      </c>
      <c r="C1743" s="45" t="s">
        <v>4470</v>
      </c>
      <c r="D1743" s="36" t="s">
        <v>4516</v>
      </c>
      <c r="E1743" s="36" t="str">
        <f t="shared" si="81"/>
        <v>2014_NY</v>
      </c>
      <c r="F1743" s="45">
        <v>2014</v>
      </c>
      <c r="G1743" s="45">
        <f>_xlfn.XLOOKUP(I1743,Main_OG!$B$1:$B$766,Main_OG!$O$1:$O$766,"")</f>
        <v>1</v>
      </c>
      <c r="H1743" s="45">
        <f>_xlfn.XLOOKUP(E1743,Main_OG!$D$1:$D$766,Main_OG!$J$1:$J$766,"")</f>
        <v>1</v>
      </c>
      <c r="I1743" s="45" t="s">
        <v>82</v>
      </c>
      <c r="J1743" s="45" t="str">
        <f t="shared" si="82"/>
        <v>New York State Elec &amp; Gas Corp_NY</v>
      </c>
      <c r="K1743" s="45" t="str">
        <f t="shared" si="83"/>
        <v>New York State Electric Gas Corp_NY</v>
      </c>
      <c r="L1743" s="45" t="s">
        <v>2861</v>
      </c>
      <c r="M1743" s="45">
        <v>1</v>
      </c>
      <c r="N1743" s="45">
        <v>69443</v>
      </c>
      <c r="O1743" s="45">
        <v>725</v>
      </c>
      <c r="P1743" s="45">
        <v>583185</v>
      </c>
      <c r="Q1743" s="45">
        <v>41320</v>
      </c>
      <c r="R1743" s="45">
        <v>1413210</v>
      </c>
      <c r="S1743" s="45">
        <v>192298</v>
      </c>
      <c r="T1743" s="45">
        <v>5015098</v>
      </c>
      <c r="U1743" s="45">
        <v>8.6718296000000006</v>
      </c>
      <c r="V1743" s="45">
        <v>13.048859999999999</v>
      </c>
      <c r="W1743" s="45">
        <v>8.8112721000000001</v>
      </c>
      <c r="X1743" s="45">
        <v>13.009418999999999</v>
      </c>
      <c r="Y1743" s="46">
        <v>1535375.9</v>
      </c>
      <c r="Z1743" s="46">
        <v>78122.537484676344</v>
      </c>
      <c r="AA1743" s="47">
        <f>_xlfn.XLOOKUP($E1743,Main_OG!$D$1:$D$766,Main_OG!AJ$1:AJ$766,"")</f>
        <v>4441898</v>
      </c>
      <c r="AB1743" s="47">
        <f>_xlfn.XLOOKUP($E1743,Main_OG!$D$1:$D$766,Main_OG!AK$1:AK$766,"")</f>
        <v>6845568</v>
      </c>
      <c r="AC1743" s="47">
        <f>_xlfn.XLOOKUP($E1743,Main_OG!$D$1:$D$766,Main_OG!AL$1:AL$766,"")</f>
        <v>890837476</v>
      </c>
      <c r="AD1743" s="47">
        <f>_xlfn.XLOOKUP($E1743,Main_OG!$D$1:$D$766,Main_OG!AM$1:AM$766,"")</f>
        <v>43038624</v>
      </c>
    </row>
    <row r="1744" spans="1:30" x14ac:dyDescent="0.35">
      <c r="A1744" s="36" t="s">
        <v>2852</v>
      </c>
      <c r="B1744" s="45" t="s">
        <v>82</v>
      </c>
      <c r="C1744" s="45" t="s">
        <v>4470</v>
      </c>
      <c r="D1744" s="36" t="s">
        <v>4516</v>
      </c>
      <c r="E1744" s="36" t="str">
        <f t="shared" si="81"/>
        <v>2015_NY</v>
      </c>
      <c r="F1744" s="45">
        <v>2015</v>
      </c>
      <c r="G1744" s="45">
        <f>_xlfn.XLOOKUP(I1744,Main_OG!$B$1:$B$766,Main_OG!$O$1:$O$766,"")</f>
        <v>1</v>
      </c>
      <c r="H1744" s="45">
        <f>_xlfn.XLOOKUP(E1744,Main_OG!$D$1:$D$766,Main_OG!$J$1:$J$766,"")</f>
        <v>1</v>
      </c>
      <c r="I1744" s="45" t="s">
        <v>82</v>
      </c>
      <c r="J1744" s="45" t="str">
        <f t="shared" si="82"/>
        <v>New York State Elec &amp; Gas Corp_NY</v>
      </c>
      <c r="K1744" s="45" t="str">
        <f t="shared" si="83"/>
        <v>New York State Electric Gas Corp_NY</v>
      </c>
      <c r="L1744" s="45" t="s">
        <v>2862</v>
      </c>
      <c r="M1744" s="45">
        <v>1</v>
      </c>
      <c r="N1744" s="45">
        <v>70993</v>
      </c>
      <c r="O1744" s="45">
        <v>682</v>
      </c>
      <c r="P1744" s="45">
        <v>597341</v>
      </c>
      <c r="Q1744" s="45">
        <v>43448</v>
      </c>
      <c r="R1744" s="45">
        <v>1364889</v>
      </c>
      <c r="S1744" s="45">
        <v>172847</v>
      </c>
      <c r="T1744" s="45">
        <v>5167329</v>
      </c>
      <c r="U1744" s="45">
        <v>3.3338703999999999</v>
      </c>
      <c r="V1744" s="45">
        <v>11.414517999999999</v>
      </c>
      <c r="W1744" s="45">
        <v>7.2063733000000001</v>
      </c>
      <c r="X1744" s="45">
        <v>11.995675</v>
      </c>
      <c r="Y1744" s="46">
        <v>1565835.2</v>
      </c>
      <c r="Z1744" s="46">
        <v>79656.592065622783</v>
      </c>
      <c r="AA1744" s="47">
        <f>_xlfn.XLOOKUP($E1744,Main_OG!$D$1:$D$766,Main_OG!AJ$1:AJ$766,"")</f>
        <v>2208138</v>
      </c>
      <c r="AB1744" s="47">
        <f>_xlfn.XLOOKUP($E1744,Main_OG!$D$1:$D$766,Main_OG!AK$1:AK$766,"")</f>
        <v>6201540</v>
      </c>
      <c r="AC1744" s="47">
        <f>_xlfn.XLOOKUP($E1744,Main_OG!$D$1:$D$766,Main_OG!AL$1:AL$766,"")</f>
        <v>934244542</v>
      </c>
      <c r="AD1744" s="47">
        <f>_xlfn.XLOOKUP($E1744,Main_OG!$D$1:$D$766,Main_OG!AM$1:AM$766,"")</f>
        <v>44602871</v>
      </c>
    </row>
    <row r="1745" spans="1:30" x14ac:dyDescent="0.35">
      <c r="A1745" s="36" t="s">
        <v>2852</v>
      </c>
      <c r="B1745" s="45" t="s">
        <v>82</v>
      </c>
      <c r="C1745" s="45" t="s">
        <v>4470</v>
      </c>
      <c r="D1745" s="36" t="s">
        <v>4516</v>
      </c>
      <c r="E1745" s="36" t="str">
        <f t="shared" si="81"/>
        <v>2016_NY</v>
      </c>
      <c r="F1745" s="45">
        <v>2016</v>
      </c>
      <c r="G1745" s="45">
        <f>_xlfn.XLOOKUP(I1745,Main_OG!$B$1:$B$766,Main_OG!$O$1:$O$766,"")</f>
        <v>1</v>
      </c>
      <c r="H1745" s="45">
        <f>_xlfn.XLOOKUP(E1745,Main_OG!$D$1:$D$766,Main_OG!$J$1:$J$766,"")</f>
        <v>1</v>
      </c>
      <c r="I1745" s="45" t="s">
        <v>82</v>
      </c>
      <c r="J1745" s="45" t="str">
        <f t="shared" si="82"/>
        <v>New York State Elec &amp; Gas Corp_NY</v>
      </c>
      <c r="K1745" s="45" t="str">
        <f t="shared" si="83"/>
        <v>New York State Electric Gas Corp_NY</v>
      </c>
      <c r="L1745" s="45" t="s">
        <v>2863</v>
      </c>
      <c r="M1745" s="45">
        <v>1</v>
      </c>
      <c r="N1745" s="45">
        <v>73348</v>
      </c>
      <c r="O1745" s="45">
        <v>700</v>
      </c>
      <c r="P1745" s="45">
        <v>608584</v>
      </c>
      <c r="Q1745" s="45">
        <v>25178</v>
      </c>
      <c r="R1745" s="45">
        <v>1416262</v>
      </c>
      <c r="S1745" s="45">
        <v>164122</v>
      </c>
      <c r="T1745" s="45">
        <v>5123827</v>
      </c>
      <c r="U1745" s="45">
        <v>6.0572721999999999</v>
      </c>
      <c r="V1745" s="45">
        <v>10.358174999999999</v>
      </c>
      <c r="W1745" s="45">
        <v>6.5599980999999996</v>
      </c>
      <c r="X1745" s="45">
        <v>11.497309</v>
      </c>
      <c r="Y1745" s="46">
        <v>1590567.8</v>
      </c>
      <c r="Z1745" s="46">
        <v>81001.025086534486</v>
      </c>
      <c r="AA1745" s="47">
        <f>_xlfn.XLOOKUP($E1745,Main_OG!$D$1:$D$766,Main_OG!AJ$1:AJ$766,"")</f>
        <v>1519322</v>
      </c>
      <c r="AB1745" s="47">
        <f>_xlfn.XLOOKUP($E1745,Main_OG!$D$1:$D$766,Main_OG!AK$1:AK$766,"")</f>
        <v>2283602</v>
      </c>
      <c r="AC1745" s="47">
        <f>_xlfn.XLOOKUP($E1745,Main_OG!$D$1:$D$766,Main_OG!AL$1:AL$766,"")</f>
        <v>905391122</v>
      </c>
      <c r="AD1745" s="47">
        <f>_xlfn.XLOOKUP($E1745,Main_OG!$D$1:$D$766,Main_OG!AM$1:AM$766,"")</f>
        <v>41570990</v>
      </c>
    </row>
    <row r="1746" spans="1:30" x14ac:dyDescent="0.35">
      <c r="A1746" s="36" t="s">
        <v>2852</v>
      </c>
      <c r="B1746" s="45" t="s">
        <v>82</v>
      </c>
      <c r="C1746" s="45" t="s">
        <v>4470</v>
      </c>
      <c r="D1746" s="36" t="s">
        <v>4516</v>
      </c>
      <c r="E1746" s="36" t="str">
        <f t="shared" si="81"/>
        <v>2017_NY</v>
      </c>
      <c r="F1746" s="45">
        <v>2017</v>
      </c>
      <c r="G1746" s="45">
        <f>_xlfn.XLOOKUP(I1746,Main_OG!$B$1:$B$766,Main_OG!$O$1:$O$766,"")</f>
        <v>1</v>
      </c>
      <c r="H1746" s="45">
        <f>_xlfn.XLOOKUP(E1746,Main_OG!$D$1:$D$766,Main_OG!$J$1:$J$766,"")</f>
        <v>1</v>
      </c>
      <c r="I1746" s="45" t="s">
        <v>82</v>
      </c>
      <c r="J1746" s="45" t="str">
        <f t="shared" si="82"/>
        <v>New York State Elec &amp; Gas Corp_NY</v>
      </c>
      <c r="K1746" s="45" t="str">
        <f t="shared" si="83"/>
        <v>New York State Electric Gas Corp_NY</v>
      </c>
      <c r="L1746" s="45" t="s">
        <v>2864</v>
      </c>
      <c r="M1746" s="45">
        <v>1</v>
      </c>
      <c r="N1746" s="45">
        <v>74565</v>
      </c>
      <c r="O1746" s="45">
        <v>687</v>
      </c>
      <c r="P1746" s="45">
        <v>622558</v>
      </c>
      <c r="Q1746" s="45">
        <v>8868</v>
      </c>
      <c r="R1746" s="45">
        <v>1490487</v>
      </c>
      <c r="S1746" s="45">
        <v>148908</v>
      </c>
      <c r="T1746" s="45">
        <v>5160517</v>
      </c>
      <c r="U1746" s="45">
        <v>7.8642308999999999</v>
      </c>
      <c r="V1746" s="45">
        <v>10.269409</v>
      </c>
      <c r="W1746" s="45">
        <v>6.5562629000000001</v>
      </c>
      <c r="X1746" s="45">
        <v>11.930873999999999</v>
      </c>
      <c r="Y1746" s="46">
        <v>1624800.7</v>
      </c>
      <c r="Z1746" s="46">
        <v>82924.018655038119</v>
      </c>
      <c r="AA1746" s="47">
        <f>_xlfn.XLOOKUP($E1746,Main_OG!$D$1:$D$766,Main_OG!AJ$1:AJ$766,"")</f>
        <v>622594</v>
      </c>
      <c r="AB1746" s="47">
        <f>_xlfn.XLOOKUP($E1746,Main_OG!$D$1:$D$766,Main_OG!AK$1:AK$766,"")</f>
        <v>2036626</v>
      </c>
      <c r="AC1746" s="47">
        <f>_xlfn.XLOOKUP($E1746,Main_OG!$D$1:$D$766,Main_OG!AL$1:AL$766,"")</f>
        <v>740421322</v>
      </c>
      <c r="AD1746" s="47">
        <f>_xlfn.XLOOKUP($E1746,Main_OG!$D$1:$D$766,Main_OG!AM$1:AM$766,"")</f>
        <v>42167409</v>
      </c>
    </row>
    <row r="1747" spans="1:30" x14ac:dyDescent="0.35">
      <c r="A1747" s="36" t="s">
        <v>2852</v>
      </c>
      <c r="B1747" s="45" t="s">
        <v>82</v>
      </c>
      <c r="C1747" s="45" t="s">
        <v>4470</v>
      </c>
      <c r="D1747" s="36" t="s">
        <v>4516</v>
      </c>
      <c r="E1747" s="36" t="str">
        <f t="shared" si="81"/>
        <v>2018_NY</v>
      </c>
      <c r="F1747" s="45">
        <v>2018</v>
      </c>
      <c r="G1747" s="45">
        <f>_xlfn.XLOOKUP(I1747,Main_OG!$B$1:$B$766,Main_OG!$O$1:$O$766,"")</f>
        <v>1</v>
      </c>
      <c r="H1747" s="45">
        <f>_xlfn.XLOOKUP(E1747,Main_OG!$D$1:$D$766,Main_OG!$J$1:$J$766,"")</f>
        <v>1</v>
      </c>
      <c r="I1747" s="45" t="s">
        <v>82</v>
      </c>
      <c r="J1747" s="45" t="str">
        <f t="shared" si="82"/>
        <v>New York State Elec &amp; Gas Corp_NY</v>
      </c>
      <c r="K1747" s="45" t="str">
        <f t="shared" si="83"/>
        <v>New York State Electric Gas Corp_NY</v>
      </c>
      <c r="L1747" s="45" t="s">
        <v>2865</v>
      </c>
      <c r="M1747" s="45">
        <v>1</v>
      </c>
      <c r="N1747" s="45">
        <v>75867</v>
      </c>
      <c r="O1747" s="45">
        <v>653</v>
      </c>
      <c r="P1747" s="45">
        <v>642348</v>
      </c>
      <c r="Q1747" s="45">
        <v>7927</v>
      </c>
      <c r="R1747" s="45">
        <v>1539719</v>
      </c>
      <c r="S1747" s="45">
        <v>101759</v>
      </c>
      <c r="T1747" s="45">
        <v>5636726</v>
      </c>
      <c r="U1747" s="45">
        <v>8.5088936999999998</v>
      </c>
      <c r="V1747" s="45">
        <v>11.132992</v>
      </c>
      <c r="W1747" s="45">
        <v>9.3363732000000006</v>
      </c>
      <c r="X1747" s="45">
        <v>12.525169999999999</v>
      </c>
      <c r="Y1747" s="46">
        <v>1665186.8</v>
      </c>
      <c r="Z1747" s="46">
        <v>85201.517102503276</v>
      </c>
      <c r="AA1747" s="47">
        <f>_xlfn.XLOOKUP($E1747,Main_OG!$D$1:$D$766,Main_OG!AJ$1:AJ$766,"")</f>
        <v>551004</v>
      </c>
      <c r="AB1747" s="47">
        <f>_xlfn.XLOOKUP($E1747,Main_OG!$D$1:$D$766,Main_OG!AK$1:AK$766,"")</f>
        <v>5192542</v>
      </c>
      <c r="AC1747" s="47">
        <f>_xlfn.XLOOKUP($E1747,Main_OG!$D$1:$D$766,Main_OG!AL$1:AL$766,"")</f>
        <v>802445040</v>
      </c>
      <c r="AD1747" s="47">
        <f>_xlfn.XLOOKUP($E1747,Main_OG!$D$1:$D$766,Main_OG!AM$1:AM$766,"")</f>
        <v>42919011</v>
      </c>
    </row>
    <row r="1748" spans="1:30" x14ac:dyDescent="0.35">
      <c r="A1748" s="36" t="s">
        <v>2852</v>
      </c>
      <c r="B1748" s="45" t="s">
        <v>82</v>
      </c>
      <c r="C1748" s="45" t="s">
        <v>4470</v>
      </c>
      <c r="D1748" s="36" t="s">
        <v>4516</v>
      </c>
      <c r="E1748" s="36" t="str">
        <f t="shared" si="81"/>
        <v>2019_NY</v>
      </c>
      <c r="F1748" s="45">
        <v>2019</v>
      </c>
      <c r="G1748" s="45">
        <f>_xlfn.XLOOKUP(I1748,Main_OG!$B$1:$B$766,Main_OG!$O$1:$O$766,"")</f>
        <v>1</v>
      </c>
      <c r="H1748" s="45">
        <f>_xlfn.XLOOKUP(E1748,Main_OG!$D$1:$D$766,Main_OG!$J$1:$J$766,"")</f>
        <v>1</v>
      </c>
      <c r="I1748" s="45" t="s">
        <v>82</v>
      </c>
      <c r="J1748" s="45" t="str">
        <f t="shared" si="82"/>
        <v>New York State Elec &amp; Gas Corp_NY</v>
      </c>
      <c r="K1748" s="45" t="str">
        <f t="shared" si="83"/>
        <v>New York State Electric Gas Corp_NY</v>
      </c>
      <c r="L1748" s="45" t="s">
        <v>2866</v>
      </c>
      <c r="M1748" s="45">
        <v>1</v>
      </c>
      <c r="N1748" s="45">
        <v>78268</v>
      </c>
      <c r="O1748" s="45">
        <v>608</v>
      </c>
      <c r="P1748" s="45">
        <v>649945</v>
      </c>
      <c r="Q1748" s="45">
        <v>7093</v>
      </c>
      <c r="R1748" s="45">
        <v>1601694</v>
      </c>
      <c r="S1748" s="45">
        <v>102273</v>
      </c>
      <c r="T1748" s="45">
        <v>5588259</v>
      </c>
      <c r="U1748" s="45">
        <v>7.6695333000000003</v>
      </c>
      <c r="V1748" s="45">
        <v>9.6231177999999993</v>
      </c>
      <c r="W1748" s="45">
        <v>7.4168158000000002</v>
      </c>
      <c r="X1748" s="45">
        <v>11.386246999999999</v>
      </c>
      <c r="Y1748" s="46">
        <v>1709750.7</v>
      </c>
      <c r="Z1748" s="46">
        <v>87845.614356703445</v>
      </c>
      <c r="AA1748" s="47">
        <f>_xlfn.XLOOKUP($E1748,Main_OG!$D$1:$D$766,Main_OG!AJ$1:AJ$766,"")</f>
        <v>373500</v>
      </c>
      <c r="AB1748" s="47">
        <f>_xlfn.XLOOKUP($E1748,Main_OG!$D$1:$D$766,Main_OG!AK$1:AK$766,"")</f>
        <v>1791762</v>
      </c>
      <c r="AC1748" s="47">
        <f>_xlfn.XLOOKUP($E1748,Main_OG!$D$1:$D$766,Main_OG!AL$1:AL$766,"")</f>
        <v>731087044</v>
      </c>
      <c r="AD1748" s="47">
        <f>_xlfn.XLOOKUP($E1748,Main_OG!$D$1:$D$766,Main_OG!AM$1:AM$766,"")</f>
        <v>44865018</v>
      </c>
    </row>
    <row r="1749" spans="1:30" x14ac:dyDescent="0.35">
      <c r="A1749" s="36" t="s">
        <v>2852</v>
      </c>
      <c r="B1749" s="45" t="s">
        <v>82</v>
      </c>
      <c r="C1749" s="45" t="s">
        <v>4470</v>
      </c>
      <c r="D1749" s="36" t="s">
        <v>4516</v>
      </c>
      <c r="E1749" s="36" t="str">
        <f t="shared" si="81"/>
        <v>2020_NY</v>
      </c>
      <c r="F1749" s="45">
        <v>2020</v>
      </c>
      <c r="G1749" s="45">
        <f>_xlfn.XLOOKUP(I1749,Main_OG!$B$1:$B$766,Main_OG!$O$1:$O$766,"")</f>
        <v>1</v>
      </c>
      <c r="H1749" s="45">
        <f>_xlfn.XLOOKUP(E1749,Main_OG!$D$1:$D$766,Main_OG!$J$1:$J$766,"")</f>
        <v>1</v>
      </c>
      <c r="I1749" s="45" t="s">
        <v>82</v>
      </c>
      <c r="J1749" s="45" t="str">
        <f t="shared" si="82"/>
        <v>New York State Elec &amp; Gas Corp_NY</v>
      </c>
      <c r="K1749" s="45" t="str">
        <f t="shared" si="83"/>
        <v>New York State Electric Gas Corp_NY</v>
      </c>
      <c r="L1749" s="45" t="s">
        <v>2867</v>
      </c>
      <c r="M1749" s="45">
        <v>1</v>
      </c>
      <c r="N1749" s="45">
        <v>78979</v>
      </c>
      <c r="O1749" s="45">
        <v>590</v>
      </c>
      <c r="P1749" s="45">
        <v>0</v>
      </c>
      <c r="Q1749" s="45">
        <v>7800</v>
      </c>
      <c r="R1749" s="45">
        <v>1504888</v>
      </c>
      <c r="S1749" s="45">
        <v>105418</v>
      </c>
      <c r="T1749" s="45">
        <v>0</v>
      </c>
      <c r="U1749" s="45">
        <v>7.1076923000000001</v>
      </c>
      <c r="V1749" s="45">
        <v>9.6621608999999999</v>
      </c>
      <c r="W1749" s="45">
        <v>7.4740557000000001</v>
      </c>
      <c r="X1749" s="45">
        <v>0</v>
      </c>
      <c r="Y1749" s="46">
        <v>1650567.2</v>
      </c>
      <c r="Z1749" s="46">
        <v>85158.158910676211</v>
      </c>
      <c r="AA1749" s="47">
        <f>_xlfn.XLOOKUP($E1749,Main_OG!$D$1:$D$766,Main_OG!AJ$1:AJ$766,"")</f>
        <v>127422</v>
      </c>
      <c r="AB1749" s="47">
        <f>_xlfn.XLOOKUP($E1749,Main_OG!$D$1:$D$766,Main_OG!AK$1:AK$766,"")</f>
        <v>1502064</v>
      </c>
      <c r="AC1749" s="47">
        <f>_xlfn.XLOOKUP($E1749,Main_OG!$D$1:$D$766,Main_OG!AL$1:AL$766,"")</f>
        <v>818703500</v>
      </c>
      <c r="AD1749" s="47">
        <f>_xlfn.XLOOKUP($E1749,Main_OG!$D$1:$D$766,Main_OG!AM$1:AM$766,"")</f>
        <v>0</v>
      </c>
    </row>
    <row r="1750" spans="1:30" x14ac:dyDescent="0.35">
      <c r="A1750" s="36" t="s">
        <v>2868</v>
      </c>
      <c r="B1750" s="45" t="s">
        <v>82</v>
      </c>
      <c r="C1750" s="45" t="s">
        <v>4471</v>
      </c>
      <c r="D1750" s="36" t="s">
        <v>2868</v>
      </c>
      <c r="E1750" s="36" t="str">
        <f t="shared" si="81"/>
        <v>2006_NY</v>
      </c>
      <c r="F1750" s="45">
        <v>2006</v>
      </c>
      <c r="G1750" s="45">
        <f>_xlfn.XLOOKUP(I1750,Main_OG!$B$1:$B$766,Main_OG!$O$1:$O$766,"")</f>
        <v>1</v>
      </c>
      <c r="H1750" s="45">
        <f>_xlfn.XLOOKUP(E1750,Main_OG!$D$1:$D$766,Main_OG!$J$1:$J$766,"")</f>
        <v>1</v>
      </c>
      <c r="I1750" s="45" t="s">
        <v>82</v>
      </c>
      <c r="J1750" s="45" t="str">
        <f t="shared" si="82"/>
        <v>Niagara Mohawk Power Corp_NY</v>
      </c>
      <c r="K1750" s="45" t="str">
        <f t="shared" si="83"/>
        <v>Niagara Mohawk Power Corp_NY</v>
      </c>
      <c r="L1750" s="45" t="s">
        <v>2869</v>
      </c>
      <c r="M1750" s="45">
        <v>2</v>
      </c>
      <c r="N1750" s="45">
        <v>123449</v>
      </c>
      <c r="O1750" s="45">
        <v>874</v>
      </c>
      <c r="P1750" s="45">
        <v>1343802</v>
      </c>
      <c r="Q1750" s="45">
        <v>74</v>
      </c>
      <c r="R1750" s="45">
        <v>728228</v>
      </c>
      <c r="S1750" s="45">
        <v>290935</v>
      </c>
      <c r="T1750" s="45">
        <v>1534860</v>
      </c>
      <c r="U1750" s="45">
        <v>13.627992633517501</v>
      </c>
      <c r="V1750" s="45">
        <v>14.348192132283589</v>
      </c>
      <c r="W1750" s="45">
        <v>18.305282033535718</v>
      </c>
      <c r="X1750" s="45">
        <v>14.97784735332422</v>
      </c>
      <c r="Y1750" s="46">
        <v>1339568.5</v>
      </c>
      <c r="Z1750" s="46">
        <v>70117.47570523608</v>
      </c>
      <c r="AA1750" s="47">
        <f>_xlfn.XLOOKUP($E1750,Main_OG!$D$1:$D$766,Main_OG!AJ$1:AJ$766,"")</f>
        <v>18704793.98</v>
      </c>
      <c r="AB1750" s="47">
        <f>_xlfn.XLOOKUP($E1750,Main_OG!$D$1:$D$766,Main_OG!AK$1:AK$766,"")</f>
        <v>23272447.98</v>
      </c>
      <c r="AC1750" s="47">
        <f>_xlfn.XLOOKUP($E1750,Main_OG!$D$1:$D$766,Main_OG!AL$1:AL$766,"")</f>
        <v>747212377.91999996</v>
      </c>
      <c r="AD1750" s="47">
        <f>_xlfn.XLOOKUP($E1750,Main_OG!$D$1:$D$766,Main_OG!AM$1:AM$766,"")</f>
        <v>42223899</v>
      </c>
    </row>
    <row r="1751" spans="1:30" x14ac:dyDescent="0.35">
      <c r="A1751" s="36" t="s">
        <v>2868</v>
      </c>
      <c r="B1751" s="45" t="s">
        <v>82</v>
      </c>
      <c r="C1751" s="45" t="s">
        <v>4471</v>
      </c>
      <c r="D1751" s="36" t="s">
        <v>2868</v>
      </c>
      <c r="E1751" s="36" t="str">
        <f t="shared" si="81"/>
        <v>2007_NY</v>
      </c>
      <c r="F1751" s="45">
        <v>2007</v>
      </c>
      <c r="G1751" s="45">
        <f>_xlfn.XLOOKUP(I1751,Main_OG!$B$1:$B$766,Main_OG!$O$1:$O$766,"")</f>
        <v>1</v>
      </c>
      <c r="H1751" s="45">
        <f>_xlfn.XLOOKUP(E1751,Main_OG!$D$1:$D$766,Main_OG!$J$1:$J$766,"")</f>
        <v>1</v>
      </c>
      <c r="I1751" s="45" t="s">
        <v>82</v>
      </c>
      <c r="J1751" s="45" t="str">
        <f t="shared" si="82"/>
        <v>Niagara Mohawk Power Corp_NY</v>
      </c>
      <c r="K1751" s="45" t="str">
        <f t="shared" si="83"/>
        <v>Niagara Mohawk Power Corp_NY</v>
      </c>
      <c r="L1751" s="45" t="s">
        <v>2870</v>
      </c>
      <c r="M1751" s="45">
        <v>2</v>
      </c>
      <c r="N1751" s="45">
        <v>117655</v>
      </c>
      <c r="O1751" s="45">
        <v>817</v>
      </c>
      <c r="P1751" s="45">
        <v>1308819</v>
      </c>
      <c r="Q1751" s="45">
        <v>193</v>
      </c>
      <c r="R1751" s="45">
        <v>721522</v>
      </c>
      <c r="S1751" s="45">
        <v>278741</v>
      </c>
      <c r="T1751" s="45">
        <v>1577337</v>
      </c>
      <c r="U1751" s="45">
        <v>33.33</v>
      </c>
      <c r="V1751" s="45">
        <v>15.38</v>
      </c>
      <c r="W1751" s="45">
        <v>17.05</v>
      </c>
      <c r="X1751" s="45">
        <v>15.56</v>
      </c>
      <c r="Y1751" s="46">
        <v>1353798.9</v>
      </c>
      <c r="Z1751" s="46">
        <v>70759.732149787262</v>
      </c>
      <c r="AA1751" s="47">
        <f>_xlfn.XLOOKUP($E1751,Main_OG!$D$1:$D$766,Main_OG!AJ$1:AJ$766,"")</f>
        <v>19087928</v>
      </c>
      <c r="AB1751" s="47">
        <f>_xlfn.XLOOKUP($E1751,Main_OG!$D$1:$D$766,Main_OG!AK$1:AK$766,"")</f>
        <v>27710300</v>
      </c>
      <c r="AC1751" s="47">
        <f>_xlfn.XLOOKUP($E1751,Main_OG!$D$1:$D$766,Main_OG!AL$1:AL$766,"")</f>
        <v>796205180</v>
      </c>
      <c r="AD1751" s="47">
        <f>_xlfn.XLOOKUP($E1751,Main_OG!$D$1:$D$766,Main_OG!AM$1:AM$766,"")</f>
        <v>42452854</v>
      </c>
    </row>
    <row r="1752" spans="1:30" x14ac:dyDescent="0.35">
      <c r="A1752" s="36" t="s">
        <v>2871</v>
      </c>
      <c r="B1752" s="45" t="s">
        <v>82</v>
      </c>
      <c r="C1752" s="45" t="s">
        <v>4471</v>
      </c>
      <c r="D1752" s="36" t="s">
        <v>2868</v>
      </c>
      <c r="E1752" s="36" t="str">
        <f t="shared" si="81"/>
        <v>2008_NY</v>
      </c>
      <c r="F1752" s="45">
        <v>2008</v>
      </c>
      <c r="G1752" s="45">
        <f>_xlfn.XLOOKUP(I1752,Main_OG!$B$1:$B$766,Main_OG!$O$1:$O$766,"")</f>
        <v>1</v>
      </c>
      <c r="H1752" s="45">
        <f>_xlfn.XLOOKUP(E1752,Main_OG!$D$1:$D$766,Main_OG!$J$1:$J$766,"")</f>
        <v>1</v>
      </c>
      <c r="I1752" s="45" t="s">
        <v>82</v>
      </c>
      <c r="J1752" s="45" t="str">
        <f t="shared" si="82"/>
        <v>Niagara Mohawk Power Corp._NY</v>
      </c>
      <c r="K1752" s="45" t="str">
        <f t="shared" si="83"/>
        <v>Niagara Mohawk Power Corp_NY</v>
      </c>
      <c r="L1752" s="45" t="s">
        <v>2872</v>
      </c>
      <c r="M1752" s="45">
        <v>2</v>
      </c>
      <c r="N1752" s="45">
        <v>109098</v>
      </c>
      <c r="O1752" s="45">
        <v>768</v>
      </c>
      <c r="P1752" s="45">
        <v>1271407</v>
      </c>
      <c r="Q1752" s="45">
        <v>777</v>
      </c>
      <c r="R1752" s="45">
        <v>4135314</v>
      </c>
      <c r="S1752" s="45">
        <v>1345912</v>
      </c>
      <c r="T1752" s="45">
        <v>9636989</v>
      </c>
      <c r="U1752" s="45">
        <v>30.12</v>
      </c>
      <c r="V1752" s="45">
        <v>16.84</v>
      </c>
      <c r="W1752" s="45">
        <v>20.440000000000001</v>
      </c>
      <c r="X1752" s="45">
        <v>15.45</v>
      </c>
      <c r="Y1752" s="46">
        <v>1328095.7</v>
      </c>
      <c r="Z1752" s="46">
        <v>69126.876987384632</v>
      </c>
      <c r="AA1752" s="47">
        <f>_xlfn.XLOOKUP($E1752,Main_OG!$D$1:$D$766,Main_OG!AJ$1:AJ$766,"")</f>
        <v>17593612</v>
      </c>
      <c r="AB1752" s="47">
        <f>_xlfn.XLOOKUP($E1752,Main_OG!$D$1:$D$766,Main_OG!AK$1:AK$766,"")</f>
        <v>12948804</v>
      </c>
      <c r="AC1752" s="47">
        <f>_xlfn.XLOOKUP($E1752,Main_OG!$D$1:$D$766,Main_OG!AL$1:AL$766,"")</f>
        <v>769401464</v>
      </c>
      <c r="AD1752" s="47">
        <f>_xlfn.XLOOKUP($E1752,Main_OG!$D$1:$D$766,Main_OG!AM$1:AM$766,"")</f>
        <v>43209171</v>
      </c>
    </row>
    <row r="1753" spans="1:30" x14ac:dyDescent="0.35">
      <c r="A1753" s="36" t="s">
        <v>2871</v>
      </c>
      <c r="B1753" s="45" t="s">
        <v>82</v>
      </c>
      <c r="C1753" s="45" t="s">
        <v>4471</v>
      </c>
      <c r="D1753" s="36" t="s">
        <v>2868</v>
      </c>
      <c r="E1753" s="36" t="str">
        <f t="shared" si="81"/>
        <v>2009_NY</v>
      </c>
      <c r="F1753" s="45">
        <v>2009</v>
      </c>
      <c r="G1753" s="45">
        <f>_xlfn.XLOOKUP(I1753,Main_OG!$B$1:$B$766,Main_OG!$O$1:$O$766,"")</f>
        <v>1</v>
      </c>
      <c r="H1753" s="45">
        <f>_xlfn.XLOOKUP(E1753,Main_OG!$D$1:$D$766,Main_OG!$J$1:$J$766,"")</f>
        <v>1</v>
      </c>
      <c r="I1753" s="45" t="s">
        <v>82</v>
      </c>
      <c r="J1753" s="45" t="str">
        <f t="shared" si="82"/>
        <v>Niagara Mohawk Power Corp._NY</v>
      </c>
      <c r="K1753" s="45" t="str">
        <f t="shared" si="83"/>
        <v>Niagara Mohawk Power Corp_NY</v>
      </c>
      <c r="L1753" s="45" t="s">
        <v>2873</v>
      </c>
      <c r="M1753" s="45">
        <v>2</v>
      </c>
      <c r="N1753" s="45">
        <v>104171</v>
      </c>
      <c r="O1753" s="45">
        <v>755</v>
      </c>
      <c r="P1753" s="45">
        <v>1245334</v>
      </c>
      <c r="Q1753" s="45">
        <v>975</v>
      </c>
      <c r="R1753" s="45">
        <v>4016265</v>
      </c>
      <c r="S1753" s="45">
        <v>1155161</v>
      </c>
      <c r="T1753" s="45">
        <v>9360771</v>
      </c>
      <c r="U1753" s="45">
        <v>22.84</v>
      </c>
      <c r="V1753" s="45">
        <v>12.66</v>
      </c>
      <c r="W1753" s="45">
        <v>15.36</v>
      </c>
      <c r="X1753" s="45">
        <v>14.95</v>
      </c>
      <c r="Y1753" s="46">
        <v>1379504.6</v>
      </c>
      <c r="Z1753" s="46">
        <v>71450.76315583114</v>
      </c>
      <c r="AA1753" s="47">
        <f>_xlfn.XLOOKUP($E1753,Main_OG!$D$1:$D$766,Main_OG!AJ$1:AJ$766,"")</f>
        <v>12090844</v>
      </c>
      <c r="AB1753" s="47">
        <f>_xlfn.XLOOKUP($E1753,Main_OG!$D$1:$D$766,Main_OG!AK$1:AK$766,"")</f>
        <v>9086696</v>
      </c>
      <c r="AC1753" s="47">
        <f>_xlfn.XLOOKUP($E1753,Main_OG!$D$1:$D$766,Main_OG!AL$1:AL$766,"")</f>
        <v>716060256</v>
      </c>
      <c r="AD1753" s="47">
        <f>_xlfn.XLOOKUP($E1753,Main_OG!$D$1:$D$766,Main_OG!AM$1:AM$766,"")</f>
        <v>43484614</v>
      </c>
    </row>
    <row r="1754" spans="1:30" x14ac:dyDescent="0.35">
      <c r="A1754" s="36" t="s">
        <v>2871</v>
      </c>
      <c r="B1754" s="45" t="s">
        <v>82</v>
      </c>
      <c r="C1754" s="45" t="s">
        <v>4471</v>
      </c>
      <c r="D1754" s="36" t="s">
        <v>2868</v>
      </c>
      <c r="E1754" s="36" t="str">
        <f t="shared" si="81"/>
        <v>2010_NY</v>
      </c>
      <c r="F1754" s="45">
        <v>2010</v>
      </c>
      <c r="G1754" s="45">
        <f>_xlfn.XLOOKUP(I1754,Main_OG!$B$1:$B$766,Main_OG!$O$1:$O$766,"")</f>
        <v>1</v>
      </c>
      <c r="H1754" s="45">
        <f>_xlfn.XLOOKUP(E1754,Main_OG!$D$1:$D$766,Main_OG!$J$1:$J$766,"")</f>
        <v>1</v>
      </c>
      <c r="I1754" s="45" t="s">
        <v>82</v>
      </c>
      <c r="J1754" s="45" t="str">
        <f t="shared" si="82"/>
        <v>Niagara Mohawk Power Corp._NY</v>
      </c>
      <c r="K1754" s="45" t="str">
        <f t="shared" si="83"/>
        <v>Niagara Mohawk Power Corp_NY</v>
      </c>
      <c r="L1754" s="45" t="s">
        <v>2874</v>
      </c>
      <c r="M1754" s="45">
        <v>2</v>
      </c>
      <c r="N1754" s="45">
        <v>101607</v>
      </c>
      <c r="O1754" s="45">
        <v>748</v>
      </c>
      <c r="P1754" s="45">
        <v>1224605</v>
      </c>
      <c r="Q1754" s="45">
        <v>709</v>
      </c>
      <c r="R1754" s="45">
        <v>3873456</v>
      </c>
      <c r="S1754" s="45">
        <v>1490309</v>
      </c>
      <c r="T1754" s="45">
        <v>9542752</v>
      </c>
      <c r="U1754" s="45">
        <v>27.76</v>
      </c>
      <c r="V1754" s="45">
        <v>13.69</v>
      </c>
      <c r="W1754" s="45">
        <v>15</v>
      </c>
      <c r="X1754" s="45">
        <v>15.57</v>
      </c>
      <c r="Y1754" s="46">
        <v>1431624</v>
      </c>
      <c r="Z1754" s="46">
        <v>73795.218916991362</v>
      </c>
      <c r="AA1754" s="47">
        <f>_xlfn.XLOOKUP($E1754,Main_OG!$D$1:$D$766,Main_OG!AJ$1:AJ$766,"")</f>
        <v>12615258</v>
      </c>
      <c r="AB1754" s="47">
        <f>_xlfn.XLOOKUP($E1754,Main_OG!$D$1:$D$766,Main_OG!AK$1:AK$766,"")</f>
        <v>7201560</v>
      </c>
      <c r="AC1754" s="47">
        <f>_xlfn.XLOOKUP($E1754,Main_OG!$D$1:$D$766,Main_OG!AL$1:AL$766,"")</f>
        <v>834473128</v>
      </c>
      <c r="AD1754" s="47">
        <f>_xlfn.XLOOKUP($E1754,Main_OG!$D$1:$D$766,Main_OG!AM$1:AM$766,"")</f>
        <v>41869535</v>
      </c>
    </row>
    <row r="1755" spans="1:30" x14ac:dyDescent="0.35">
      <c r="A1755" s="36" t="s">
        <v>2871</v>
      </c>
      <c r="B1755" s="45" t="s">
        <v>82</v>
      </c>
      <c r="C1755" s="45" t="s">
        <v>4471</v>
      </c>
      <c r="D1755" s="36" t="s">
        <v>2868</v>
      </c>
      <c r="E1755" s="36" t="str">
        <f t="shared" si="81"/>
        <v>2011_NY</v>
      </c>
      <c r="F1755" s="45">
        <v>2011</v>
      </c>
      <c r="G1755" s="45">
        <f>_xlfn.XLOOKUP(I1755,Main_OG!$B$1:$B$766,Main_OG!$O$1:$O$766,"")</f>
        <v>1</v>
      </c>
      <c r="H1755" s="45">
        <f>_xlfn.XLOOKUP(E1755,Main_OG!$D$1:$D$766,Main_OG!$J$1:$J$766,"")</f>
        <v>1</v>
      </c>
      <c r="I1755" s="45" t="s">
        <v>82</v>
      </c>
      <c r="J1755" s="45" t="str">
        <f t="shared" si="82"/>
        <v>Niagara Mohawk Power Corp._NY</v>
      </c>
      <c r="K1755" s="45" t="str">
        <f t="shared" si="83"/>
        <v>Niagara Mohawk Power Corp_NY</v>
      </c>
      <c r="L1755" s="45" t="s">
        <v>2875</v>
      </c>
      <c r="M1755" s="45">
        <v>2</v>
      </c>
      <c r="N1755" s="45">
        <v>98730</v>
      </c>
      <c r="O1755" s="45">
        <v>702</v>
      </c>
      <c r="P1755" s="45">
        <v>1199358</v>
      </c>
      <c r="Q1755" s="45">
        <v>948</v>
      </c>
      <c r="R1755" s="45">
        <v>3452903</v>
      </c>
      <c r="S1755" s="45">
        <v>1254034</v>
      </c>
      <c r="T1755" s="45">
        <v>9366973</v>
      </c>
      <c r="U1755" s="45">
        <v>24.16</v>
      </c>
      <c r="V1755" s="45">
        <v>13.13</v>
      </c>
      <c r="W1755" s="45">
        <v>15.47</v>
      </c>
      <c r="X1755" s="45">
        <v>15.16</v>
      </c>
      <c r="Y1755" s="46">
        <v>1440346.8</v>
      </c>
      <c r="Z1755" s="46">
        <v>73864.237706398912</v>
      </c>
      <c r="AA1755" s="47">
        <f>_xlfn.XLOOKUP($E1755,Main_OG!$D$1:$D$766,Main_OG!AJ$1:AJ$766,"")</f>
        <v>9055542</v>
      </c>
      <c r="AB1755" s="47">
        <f>_xlfn.XLOOKUP($E1755,Main_OG!$D$1:$D$766,Main_OG!AK$1:AK$766,"")</f>
        <v>4282440</v>
      </c>
      <c r="AC1755" s="47">
        <f>_xlfn.XLOOKUP($E1755,Main_OG!$D$1:$D$766,Main_OG!AL$1:AL$766,"")</f>
        <v>853219270</v>
      </c>
      <c r="AD1755" s="47">
        <f>_xlfn.XLOOKUP($E1755,Main_OG!$D$1:$D$766,Main_OG!AM$1:AM$766,"")</f>
        <v>42695009</v>
      </c>
    </row>
    <row r="1756" spans="1:30" x14ac:dyDescent="0.35">
      <c r="A1756" s="36" t="s">
        <v>2871</v>
      </c>
      <c r="B1756" s="45" t="s">
        <v>82</v>
      </c>
      <c r="C1756" s="45" t="s">
        <v>4471</v>
      </c>
      <c r="D1756" s="36" t="s">
        <v>2868</v>
      </c>
      <c r="E1756" s="36" t="str">
        <f t="shared" si="81"/>
        <v>2012_NY</v>
      </c>
      <c r="F1756" s="45">
        <v>2012</v>
      </c>
      <c r="G1756" s="45">
        <f>_xlfn.XLOOKUP(I1756,Main_OG!$B$1:$B$766,Main_OG!$O$1:$O$766,"")</f>
        <v>1</v>
      </c>
      <c r="H1756" s="45">
        <f>_xlfn.XLOOKUP(E1756,Main_OG!$D$1:$D$766,Main_OG!$J$1:$J$766,"")</f>
        <v>1</v>
      </c>
      <c r="I1756" s="45" t="s">
        <v>82</v>
      </c>
      <c r="J1756" s="45" t="str">
        <f t="shared" si="82"/>
        <v>Niagara Mohawk Power Corp._NY</v>
      </c>
      <c r="K1756" s="45" t="str">
        <f t="shared" si="83"/>
        <v>Niagara Mohawk Power Corp_NY</v>
      </c>
      <c r="L1756" s="45" t="s">
        <v>2876</v>
      </c>
      <c r="M1756" s="45">
        <v>0</v>
      </c>
      <c r="N1756" s="45">
        <v>98886</v>
      </c>
      <c r="O1756" s="45">
        <v>655</v>
      </c>
      <c r="P1756" s="45">
        <v>1174731</v>
      </c>
      <c r="Q1756" s="45">
        <v>0</v>
      </c>
      <c r="R1756" s="45">
        <v>3232094</v>
      </c>
      <c r="S1756" s="45">
        <v>1514576</v>
      </c>
      <c r="T1756" s="45">
        <v>9036230</v>
      </c>
      <c r="U1756" s="45">
        <v>0</v>
      </c>
      <c r="V1756" s="45">
        <v>10.689633000000001</v>
      </c>
      <c r="W1756" s="45">
        <v>10.578538</v>
      </c>
      <c r="X1756" s="45">
        <v>12.906647</v>
      </c>
      <c r="Y1756" s="46">
        <v>1496280.1</v>
      </c>
      <c r="Z1756" s="46">
        <v>76440.810689002275</v>
      </c>
      <c r="AA1756" s="47">
        <f>_xlfn.XLOOKUP($E1756,Main_OG!$D$1:$D$766,Main_OG!AJ$1:AJ$766,"")</f>
        <v>4316244</v>
      </c>
      <c r="AB1756" s="47">
        <f>_xlfn.XLOOKUP($E1756,Main_OG!$D$1:$D$766,Main_OG!AK$1:AK$766,"")</f>
        <v>2105232</v>
      </c>
      <c r="AC1756" s="47">
        <f>_xlfn.XLOOKUP($E1756,Main_OG!$D$1:$D$766,Main_OG!AL$1:AL$766,"")</f>
        <v>982859374</v>
      </c>
      <c r="AD1756" s="47">
        <f>_xlfn.XLOOKUP($E1756,Main_OG!$D$1:$D$766,Main_OG!AM$1:AM$766,"")</f>
        <v>40774560</v>
      </c>
    </row>
    <row r="1757" spans="1:30" x14ac:dyDescent="0.35">
      <c r="A1757" s="36" t="s">
        <v>2871</v>
      </c>
      <c r="B1757" s="45" t="s">
        <v>82</v>
      </c>
      <c r="C1757" s="45" t="s">
        <v>4471</v>
      </c>
      <c r="D1757" s="36" t="s">
        <v>2868</v>
      </c>
      <c r="E1757" s="36" t="str">
        <f t="shared" si="81"/>
        <v>2013_NY</v>
      </c>
      <c r="F1757" s="45">
        <v>2013</v>
      </c>
      <c r="G1757" s="45">
        <f>_xlfn.XLOOKUP(I1757,Main_OG!$B$1:$B$766,Main_OG!$O$1:$O$766,"")</f>
        <v>1</v>
      </c>
      <c r="H1757" s="45">
        <f>_xlfn.XLOOKUP(E1757,Main_OG!$D$1:$D$766,Main_OG!$J$1:$J$766,"")</f>
        <v>1</v>
      </c>
      <c r="I1757" s="45" t="s">
        <v>82</v>
      </c>
      <c r="J1757" s="45" t="str">
        <f t="shared" si="82"/>
        <v>Niagara Mohawk Power Corp._NY</v>
      </c>
      <c r="K1757" s="45" t="str">
        <f t="shared" si="83"/>
        <v>Niagara Mohawk Power Corp_NY</v>
      </c>
      <c r="L1757" s="45" t="s">
        <v>2877</v>
      </c>
      <c r="M1757" s="45">
        <v>0</v>
      </c>
      <c r="N1757" s="45">
        <v>97955</v>
      </c>
      <c r="O1757" s="45">
        <v>630</v>
      </c>
      <c r="P1757" s="45">
        <v>1165012</v>
      </c>
      <c r="Q1757" s="45">
        <v>0</v>
      </c>
      <c r="R1757" s="45">
        <v>3289630</v>
      </c>
      <c r="S1757" s="45">
        <v>1084851</v>
      </c>
      <c r="T1757" s="45">
        <v>9012097</v>
      </c>
      <c r="U1757" s="45">
        <v>0</v>
      </c>
      <c r="V1757" s="45">
        <v>12.058666000000001</v>
      </c>
      <c r="W1757" s="45">
        <v>8.1045230999999998</v>
      </c>
      <c r="X1757" s="45">
        <v>14.182387</v>
      </c>
      <c r="Y1757" s="46">
        <v>1501818</v>
      </c>
      <c r="Z1757" s="46">
        <v>76519.956091991597</v>
      </c>
      <c r="AA1757" s="47">
        <f>_xlfn.XLOOKUP($E1757,Main_OG!$D$1:$D$766,Main_OG!AJ$1:AJ$766,"")</f>
        <v>4587084</v>
      </c>
      <c r="AB1757" s="47">
        <f>_xlfn.XLOOKUP($E1757,Main_OG!$D$1:$D$766,Main_OG!AK$1:AK$766,"")</f>
        <v>3410880.96</v>
      </c>
      <c r="AC1757" s="47">
        <f>_xlfn.XLOOKUP($E1757,Main_OG!$D$1:$D$766,Main_OG!AL$1:AL$766,"")</f>
        <v>896253604</v>
      </c>
      <c r="AD1757" s="47">
        <f>_xlfn.XLOOKUP($E1757,Main_OG!$D$1:$D$766,Main_OG!AM$1:AM$766,"")</f>
        <v>44755606</v>
      </c>
    </row>
    <row r="1758" spans="1:30" x14ac:dyDescent="0.35">
      <c r="A1758" s="36" t="s">
        <v>2871</v>
      </c>
      <c r="B1758" s="45" t="s">
        <v>82</v>
      </c>
      <c r="C1758" s="45" t="s">
        <v>4471</v>
      </c>
      <c r="D1758" s="36" t="s">
        <v>2868</v>
      </c>
      <c r="E1758" s="36" t="str">
        <f t="shared" si="81"/>
        <v>2014_NY</v>
      </c>
      <c r="F1758" s="45">
        <v>2014</v>
      </c>
      <c r="G1758" s="45">
        <f>_xlfn.XLOOKUP(I1758,Main_OG!$B$1:$B$766,Main_OG!$O$1:$O$766,"")</f>
        <v>1</v>
      </c>
      <c r="H1758" s="45">
        <f>_xlfn.XLOOKUP(E1758,Main_OG!$D$1:$D$766,Main_OG!$J$1:$J$766,"")</f>
        <v>1</v>
      </c>
      <c r="I1758" s="45" t="s">
        <v>82</v>
      </c>
      <c r="J1758" s="45" t="str">
        <f t="shared" si="82"/>
        <v>Niagara Mohawk Power Corp._NY</v>
      </c>
      <c r="K1758" s="45" t="str">
        <f t="shared" si="83"/>
        <v>Niagara Mohawk Power Corp_NY</v>
      </c>
      <c r="L1758" s="45" t="s">
        <v>2878</v>
      </c>
      <c r="M1758" s="45">
        <v>0</v>
      </c>
      <c r="N1758" s="45">
        <v>94509</v>
      </c>
      <c r="O1758" s="45">
        <v>588</v>
      </c>
      <c r="P1758" s="45">
        <v>1164691</v>
      </c>
      <c r="Q1758" s="45">
        <v>0</v>
      </c>
      <c r="R1758" s="45">
        <v>3220135</v>
      </c>
      <c r="S1758" s="45">
        <v>1017505</v>
      </c>
      <c r="T1758" s="45">
        <v>8914956</v>
      </c>
      <c r="U1758" s="45">
        <v>0</v>
      </c>
      <c r="V1758" s="45">
        <v>13.327764</v>
      </c>
      <c r="W1758" s="45">
        <v>8.6545029000000007</v>
      </c>
      <c r="X1758" s="45">
        <v>15.848715</v>
      </c>
      <c r="Y1758" s="46">
        <v>1535375.9</v>
      </c>
      <c r="Z1758" s="46">
        <v>78122.537484676344</v>
      </c>
      <c r="AA1758" s="47">
        <f>_xlfn.XLOOKUP($E1758,Main_OG!$D$1:$D$766,Main_OG!AJ$1:AJ$766,"")</f>
        <v>4441898</v>
      </c>
      <c r="AB1758" s="47">
        <f>_xlfn.XLOOKUP($E1758,Main_OG!$D$1:$D$766,Main_OG!AK$1:AK$766,"")</f>
        <v>6845568</v>
      </c>
      <c r="AC1758" s="47">
        <f>_xlfn.XLOOKUP($E1758,Main_OG!$D$1:$D$766,Main_OG!AL$1:AL$766,"")</f>
        <v>890837476</v>
      </c>
      <c r="AD1758" s="47">
        <f>_xlfn.XLOOKUP($E1758,Main_OG!$D$1:$D$766,Main_OG!AM$1:AM$766,"")</f>
        <v>43038624</v>
      </c>
    </row>
    <row r="1759" spans="1:30" x14ac:dyDescent="0.35">
      <c r="A1759" s="36" t="s">
        <v>2871</v>
      </c>
      <c r="B1759" s="45" t="s">
        <v>82</v>
      </c>
      <c r="C1759" s="45" t="s">
        <v>4471</v>
      </c>
      <c r="D1759" s="36" t="s">
        <v>2868</v>
      </c>
      <c r="E1759" s="36" t="str">
        <f t="shared" si="81"/>
        <v>2015_NY</v>
      </c>
      <c r="F1759" s="45">
        <v>2015</v>
      </c>
      <c r="G1759" s="45">
        <f>_xlfn.XLOOKUP(I1759,Main_OG!$B$1:$B$766,Main_OG!$O$1:$O$766,"")</f>
        <v>1</v>
      </c>
      <c r="H1759" s="45">
        <f>_xlfn.XLOOKUP(E1759,Main_OG!$D$1:$D$766,Main_OG!$J$1:$J$766,"")</f>
        <v>1</v>
      </c>
      <c r="I1759" s="45" t="s">
        <v>82</v>
      </c>
      <c r="J1759" s="45" t="str">
        <f t="shared" si="82"/>
        <v>Niagara Mohawk Power Corp._NY</v>
      </c>
      <c r="K1759" s="45" t="str">
        <f t="shared" si="83"/>
        <v>Niagara Mohawk Power Corp_NY</v>
      </c>
      <c r="L1759" s="45" t="s">
        <v>2879</v>
      </c>
      <c r="M1759" s="45">
        <v>1</v>
      </c>
      <c r="N1759" s="45">
        <v>98408</v>
      </c>
      <c r="O1759" s="45">
        <v>569</v>
      </c>
      <c r="P1759" s="45">
        <v>1189904</v>
      </c>
      <c r="Q1759" s="45">
        <v>5712</v>
      </c>
      <c r="R1759" s="45">
        <v>2945264</v>
      </c>
      <c r="S1759" s="45">
        <v>933232</v>
      </c>
      <c r="T1759" s="45">
        <v>9157873</v>
      </c>
      <c r="U1759" s="45">
        <v>0.92261899999999997</v>
      </c>
      <c r="V1759" s="45">
        <v>10.892874000000001</v>
      </c>
      <c r="W1759" s="45">
        <v>6.3485607000000002</v>
      </c>
      <c r="X1759" s="45">
        <v>13.307529000000001</v>
      </c>
      <c r="Y1759" s="46">
        <v>1565835.2</v>
      </c>
      <c r="Z1759" s="46">
        <v>79656.592065622783</v>
      </c>
      <c r="AA1759" s="47">
        <f>_xlfn.XLOOKUP($E1759,Main_OG!$D$1:$D$766,Main_OG!AJ$1:AJ$766,"")</f>
        <v>2208138</v>
      </c>
      <c r="AB1759" s="47">
        <f>_xlfn.XLOOKUP($E1759,Main_OG!$D$1:$D$766,Main_OG!AK$1:AK$766,"")</f>
        <v>6201540</v>
      </c>
      <c r="AC1759" s="47">
        <f>_xlfn.XLOOKUP($E1759,Main_OG!$D$1:$D$766,Main_OG!AL$1:AL$766,"")</f>
        <v>934244542</v>
      </c>
      <c r="AD1759" s="47">
        <f>_xlfn.XLOOKUP($E1759,Main_OG!$D$1:$D$766,Main_OG!AM$1:AM$766,"")</f>
        <v>44602871</v>
      </c>
    </row>
    <row r="1760" spans="1:30" x14ac:dyDescent="0.35">
      <c r="A1760" s="36" t="s">
        <v>2871</v>
      </c>
      <c r="B1760" s="45" t="s">
        <v>82</v>
      </c>
      <c r="C1760" s="45" t="s">
        <v>4471</v>
      </c>
      <c r="D1760" s="36" t="s">
        <v>2868</v>
      </c>
      <c r="E1760" s="36" t="str">
        <f t="shared" si="81"/>
        <v>2016_NY</v>
      </c>
      <c r="F1760" s="45">
        <v>2016</v>
      </c>
      <c r="G1760" s="45">
        <f>_xlfn.XLOOKUP(I1760,Main_OG!$B$1:$B$766,Main_OG!$O$1:$O$766,"")</f>
        <v>1</v>
      </c>
      <c r="H1760" s="45">
        <f>_xlfn.XLOOKUP(E1760,Main_OG!$D$1:$D$766,Main_OG!$J$1:$J$766,"")</f>
        <v>1</v>
      </c>
      <c r="I1760" s="45" t="s">
        <v>82</v>
      </c>
      <c r="J1760" s="45" t="str">
        <f t="shared" si="82"/>
        <v>Niagara Mohawk Power Corp._NY</v>
      </c>
      <c r="K1760" s="45" t="str">
        <f t="shared" si="83"/>
        <v>Niagara Mohawk Power Corp_NY</v>
      </c>
      <c r="L1760" s="45" t="s">
        <v>2880</v>
      </c>
      <c r="M1760" s="45">
        <v>1</v>
      </c>
      <c r="N1760" s="45">
        <v>102502</v>
      </c>
      <c r="O1760" s="45">
        <v>560</v>
      </c>
      <c r="P1760" s="45">
        <v>1220352</v>
      </c>
      <c r="Q1760" s="45">
        <v>5464</v>
      </c>
      <c r="R1760" s="45">
        <v>3113035</v>
      </c>
      <c r="S1760" s="45">
        <v>905678</v>
      </c>
      <c r="T1760" s="45">
        <v>9291884</v>
      </c>
      <c r="U1760" s="45">
        <v>0.99926789999999999</v>
      </c>
      <c r="V1760" s="45">
        <v>9.4945287</v>
      </c>
      <c r="W1760" s="45">
        <v>5.3443607999999996</v>
      </c>
      <c r="X1760" s="45">
        <v>12.075027</v>
      </c>
      <c r="Y1760" s="46">
        <v>1590567.8</v>
      </c>
      <c r="Z1760" s="46">
        <v>81001.025086534486</v>
      </c>
      <c r="AA1760" s="47">
        <f>_xlfn.XLOOKUP($E1760,Main_OG!$D$1:$D$766,Main_OG!AJ$1:AJ$766,"")</f>
        <v>1519322</v>
      </c>
      <c r="AB1760" s="47">
        <f>_xlfn.XLOOKUP($E1760,Main_OG!$D$1:$D$766,Main_OG!AK$1:AK$766,"")</f>
        <v>2283602</v>
      </c>
      <c r="AC1760" s="47">
        <f>_xlfn.XLOOKUP($E1760,Main_OG!$D$1:$D$766,Main_OG!AL$1:AL$766,"")</f>
        <v>905391122</v>
      </c>
      <c r="AD1760" s="47">
        <f>_xlfn.XLOOKUP($E1760,Main_OG!$D$1:$D$766,Main_OG!AM$1:AM$766,"")</f>
        <v>41570990</v>
      </c>
    </row>
    <row r="1761" spans="1:30" x14ac:dyDescent="0.35">
      <c r="A1761" s="36" t="s">
        <v>2871</v>
      </c>
      <c r="B1761" s="45" t="s">
        <v>82</v>
      </c>
      <c r="C1761" s="45" t="s">
        <v>4471</v>
      </c>
      <c r="D1761" s="36" t="s">
        <v>2868</v>
      </c>
      <c r="E1761" s="36" t="str">
        <f t="shared" si="81"/>
        <v>2017_NY</v>
      </c>
      <c r="F1761" s="45">
        <v>2017</v>
      </c>
      <c r="G1761" s="45">
        <f>_xlfn.XLOOKUP(I1761,Main_OG!$B$1:$B$766,Main_OG!$O$1:$O$766,"")</f>
        <v>1</v>
      </c>
      <c r="H1761" s="45">
        <f>_xlfn.XLOOKUP(E1761,Main_OG!$D$1:$D$766,Main_OG!$J$1:$J$766,"")</f>
        <v>1</v>
      </c>
      <c r="I1761" s="45" t="s">
        <v>82</v>
      </c>
      <c r="J1761" s="45" t="str">
        <f t="shared" si="82"/>
        <v>Niagara Mohawk Power Corp._NY</v>
      </c>
      <c r="K1761" s="45" t="str">
        <f t="shared" si="83"/>
        <v>Niagara Mohawk Power Corp_NY</v>
      </c>
      <c r="L1761" s="45" t="s">
        <v>2881</v>
      </c>
      <c r="M1761" s="45">
        <v>1</v>
      </c>
      <c r="N1761" s="45">
        <v>105040</v>
      </c>
      <c r="O1761" s="45">
        <v>556</v>
      </c>
      <c r="P1761" s="45">
        <v>1243100</v>
      </c>
      <c r="Q1761" s="45">
        <v>5427</v>
      </c>
      <c r="R1761" s="45">
        <v>3141777</v>
      </c>
      <c r="S1761" s="45">
        <v>903342</v>
      </c>
      <c r="T1761" s="45">
        <v>9134205</v>
      </c>
      <c r="U1761" s="45">
        <v>0.98581169999999996</v>
      </c>
      <c r="V1761" s="45">
        <v>9.7338608000000004</v>
      </c>
      <c r="W1761" s="45">
        <v>5.7792618999999998</v>
      </c>
      <c r="X1761" s="45">
        <v>12.606771999999999</v>
      </c>
      <c r="Y1761" s="46">
        <v>1624800.7</v>
      </c>
      <c r="Z1761" s="46">
        <v>82924.018655038119</v>
      </c>
      <c r="AA1761" s="47">
        <f>_xlfn.XLOOKUP($E1761,Main_OG!$D$1:$D$766,Main_OG!AJ$1:AJ$766,"")</f>
        <v>622594</v>
      </c>
      <c r="AB1761" s="47">
        <f>_xlfn.XLOOKUP($E1761,Main_OG!$D$1:$D$766,Main_OG!AK$1:AK$766,"")</f>
        <v>2036626</v>
      </c>
      <c r="AC1761" s="47">
        <f>_xlfn.XLOOKUP($E1761,Main_OG!$D$1:$D$766,Main_OG!AL$1:AL$766,"")</f>
        <v>740421322</v>
      </c>
      <c r="AD1761" s="47">
        <f>_xlfn.XLOOKUP($E1761,Main_OG!$D$1:$D$766,Main_OG!AM$1:AM$766,"")</f>
        <v>42167409</v>
      </c>
    </row>
    <row r="1762" spans="1:30" x14ac:dyDescent="0.35">
      <c r="A1762" s="36" t="s">
        <v>2871</v>
      </c>
      <c r="B1762" s="45" t="s">
        <v>82</v>
      </c>
      <c r="C1762" s="45" t="s">
        <v>4471</v>
      </c>
      <c r="D1762" s="36" t="s">
        <v>2868</v>
      </c>
      <c r="E1762" s="36" t="str">
        <f t="shared" si="81"/>
        <v>2018_NY</v>
      </c>
      <c r="F1762" s="45">
        <v>2018</v>
      </c>
      <c r="G1762" s="45">
        <f>_xlfn.XLOOKUP(I1762,Main_OG!$B$1:$B$766,Main_OG!$O$1:$O$766,"")</f>
        <v>1</v>
      </c>
      <c r="H1762" s="45">
        <f>_xlfn.XLOOKUP(E1762,Main_OG!$D$1:$D$766,Main_OG!$J$1:$J$766,"")</f>
        <v>1</v>
      </c>
      <c r="I1762" s="45" t="s">
        <v>82</v>
      </c>
      <c r="J1762" s="45" t="str">
        <f t="shared" si="82"/>
        <v>Niagara Mohawk Power Corp._NY</v>
      </c>
      <c r="K1762" s="45" t="str">
        <f t="shared" si="83"/>
        <v>Niagara Mohawk Power Corp_NY</v>
      </c>
      <c r="L1762" s="45" t="s">
        <v>2882</v>
      </c>
      <c r="M1762" s="45">
        <v>0</v>
      </c>
      <c r="N1762" s="45">
        <v>107628</v>
      </c>
      <c r="O1762" s="45">
        <v>560</v>
      </c>
      <c r="P1762" s="45">
        <v>1269781</v>
      </c>
      <c r="Q1762" s="45">
        <v>0</v>
      </c>
      <c r="R1762" s="45">
        <v>3393251</v>
      </c>
      <c r="S1762" s="45">
        <v>916783</v>
      </c>
      <c r="T1762" s="45">
        <v>9952519</v>
      </c>
      <c r="U1762" s="45">
        <v>0</v>
      </c>
      <c r="V1762" s="45">
        <v>9.9869447000000005</v>
      </c>
      <c r="W1762" s="45">
        <v>6.4363868000000002</v>
      </c>
      <c r="X1762" s="45">
        <v>12.591437000000001</v>
      </c>
      <c r="Y1762" s="46">
        <v>1665186.8</v>
      </c>
      <c r="Z1762" s="46">
        <v>85201.517102503276</v>
      </c>
      <c r="AA1762" s="47">
        <f>_xlfn.XLOOKUP($E1762,Main_OG!$D$1:$D$766,Main_OG!AJ$1:AJ$766,"")</f>
        <v>551004</v>
      </c>
      <c r="AB1762" s="47">
        <f>_xlfn.XLOOKUP($E1762,Main_OG!$D$1:$D$766,Main_OG!AK$1:AK$766,"")</f>
        <v>5192542</v>
      </c>
      <c r="AC1762" s="47">
        <f>_xlfn.XLOOKUP($E1762,Main_OG!$D$1:$D$766,Main_OG!AL$1:AL$766,"")</f>
        <v>802445040</v>
      </c>
      <c r="AD1762" s="47">
        <f>_xlfn.XLOOKUP($E1762,Main_OG!$D$1:$D$766,Main_OG!AM$1:AM$766,"")</f>
        <v>42919011</v>
      </c>
    </row>
    <row r="1763" spans="1:30" x14ac:dyDescent="0.35">
      <c r="A1763" s="36" t="s">
        <v>2871</v>
      </c>
      <c r="B1763" s="45" t="s">
        <v>82</v>
      </c>
      <c r="C1763" s="45" t="s">
        <v>4471</v>
      </c>
      <c r="D1763" s="36" t="s">
        <v>2868</v>
      </c>
      <c r="E1763" s="36" t="str">
        <f t="shared" si="81"/>
        <v>2019_NY</v>
      </c>
      <c r="F1763" s="45">
        <v>2019</v>
      </c>
      <c r="G1763" s="45">
        <f>_xlfn.XLOOKUP(I1763,Main_OG!$B$1:$B$766,Main_OG!$O$1:$O$766,"")</f>
        <v>1</v>
      </c>
      <c r="H1763" s="45">
        <f>_xlfn.XLOOKUP(E1763,Main_OG!$D$1:$D$766,Main_OG!$J$1:$J$766,"")</f>
        <v>1</v>
      </c>
      <c r="I1763" s="45" t="s">
        <v>82</v>
      </c>
      <c r="J1763" s="45" t="str">
        <f t="shared" si="82"/>
        <v>Niagara Mohawk Power Corp._NY</v>
      </c>
      <c r="K1763" s="45" t="str">
        <f t="shared" si="83"/>
        <v>Niagara Mohawk Power Corp_NY</v>
      </c>
      <c r="L1763" s="45" t="s">
        <v>2883</v>
      </c>
      <c r="M1763" s="45">
        <v>0</v>
      </c>
      <c r="N1763" s="45">
        <v>110404</v>
      </c>
      <c r="O1763" s="45">
        <v>560</v>
      </c>
      <c r="P1763" s="45">
        <v>1285489</v>
      </c>
      <c r="Q1763" s="45">
        <v>0</v>
      </c>
      <c r="R1763" s="45">
        <v>3439286</v>
      </c>
      <c r="S1763" s="45">
        <v>1046711</v>
      </c>
      <c r="T1763" s="45">
        <v>9632256</v>
      </c>
      <c r="U1763" s="45">
        <v>0</v>
      </c>
      <c r="V1763" s="45">
        <v>8.7868847999999993</v>
      </c>
      <c r="W1763" s="45">
        <v>5.0022881000000003</v>
      </c>
      <c r="X1763" s="45">
        <v>12.542832000000001</v>
      </c>
      <c r="Y1763" s="46">
        <v>1709750.7</v>
      </c>
      <c r="Z1763" s="46">
        <v>87845.614356703445</v>
      </c>
      <c r="AA1763" s="47">
        <f>_xlfn.XLOOKUP($E1763,Main_OG!$D$1:$D$766,Main_OG!AJ$1:AJ$766,"")</f>
        <v>373500</v>
      </c>
      <c r="AB1763" s="47">
        <f>_xlfn.XLOOKUP($E1763,Main_OG!$D$1:$D$766,Main_OG!AK$1:AK$766,"")</f>
        <v>1791762</v>
      </c>
      <c r="AC1763" s="47">
        <f>_xlfn.XLOOKUP($E1763,Main_OG!$D$1:$D$766,Main_OG!AL$1:AL$766,"")</f>
        <v>731087044</v>
      </c>
      <c r="AD1763" s="47">
        <f>_xlfn.XLOOKUP($E1763,Main_OG!$D$1:$D$766,Main_OG!AM$1:AM$766,"")</f>
        <v>44865018</v>
      </c>
    </row>
    <row r="1764" spans="1:30" x14ac:dyDescent="0.35">
      <c r="A1764" s="36" t="s">
        <v>2871</v>
      </c>
      <c r="B1764" s="45" t="s">
        <v>82</v>
      </c>
      <c r="C1764" s="45" t="s">
        <v>4471</v>
      </c>
      <c r="D1764" s="36" t="s">
        <v>2868</v>
      </c>
      <c r="E1764" s="36" t="str">
        <f t="shared" si="81"/>
        <v>2020_NY</v>
      </c>
      <c r="F1764" s="45">
        <v>2020</v>
      </c>
      <c r="G1764" s="45">
        <f>_xlfn.XLOOKUP(I1764,Main_OG!$B$1:$B$766,Main_OG!$O$1:$O$766,"")</f>
        <v>1</v>
      </c>
      <c r="H1764" s="45">
        <f>_xlfn.XLOOKUP(E1764,Main_OG!$D$1:$D$766,Main_OG!$J$1:$J$766,"")</f>
        <v>1</v>
      </c>
      <c r="I1764" s="45" t="s">
        <v>82</v>
      </c>
      <c r="J1764" s="45" t="str">
        <f t="shared" si="82"/>
        <v>Niagara Mohawk Power Corp._NY</v>
      </c>
      <c r="K1764" s="45" t="str">
        <f t="shared" si="83"/>
        <v>Niagara Mohawk Power Corp_NY</v>
      </c>
      <c r="L1764" s="45" t="s">
        <v>2884</v>
      </c>
      <c r="M1764" s="45">
        <v>0</v>
      </c>
      <c r="N1764" s="45">
        <v>112928</v>
      </c>
      <c r="O1764" s="45">
        <v>568</v>
      </c>
      <c r="P1764" s="45">
        <v>0</v>
      </c>
      <c r="Q1764" s="45">
        <v>0</v>
      </c>
      <c r="R1764" s="45">
        <v>3339925</v>
      </c>
      <c r="S1764" s="45">
        <v>941761</v>
      </c>
      <c r="T1764" s="45">
        <v>0</v>
      </c>
      <c r="U1764" s="45">
        <v>0</v>
      </c>
      <c r="V1764" s="45">
        <v>8.6002589999999994</v>
      </c>
      <c r="W1764" s="45">
        <v>4.9481662999999996</v>
      </c>
      <c r="X1764" s="45">
        <v>0</v>
      </c>
      <c r="Y1764" s="46">
        <v>1650567.2</v>
      </c>
      <c r="Z1764" s="46">
        <v>85158.158910676211</v>
      </c>
      <c r="AA1764" s="47">
        <f>_xlfn.XLOOKUP($E1764,Main_OG!$D$1:$D$766,Main_OG!AJ$1:AJ$766,"")</f>
        <v>127422</v>
      </c>
      <c r="AB1764" s="47">
        <f>_xlfn.XLOOKUP($E1764,Main_OG!$D$1:$D$766,Main_OG!AK$1:AK$766,"")</f>
        <v>1502064</v>
      </c>
      <c r="AC1764" s="47">
        <f>_xlfn.XLOOKUP($E1764,Main_OG!$D$1:$D$766,Main_OG!AL$1:AL$766,"")</f>
        <v>818703500</v>
      </c>
      <c r="AD1764" s="47">
        <f>_xlfn.XLOOKUP($E1764,Main_OG!$D$1:$D$766,Main_OG!AM$1:AM$766,"")</f>
        <v>0</v>
      </c>
    </row>
    <row r="1765" spans="1:30" x14ac:dyDescent="0.35">
      <c r="A1765" s="36" t="s">
        <v>2885</v>
      </c>
      <c r="B1765" s="45" t="s">
        <v>351</v>
      </c>
      <c r="C1765" s="45" t="s">
        <v>4472</v>
      </c>
      <c r="D1765" s="36" t="s">
        <v>2885</v>
      </c>
      <c r="E1765" s="36" t="str">
        <f t="shared" si="81"/>
        <v>2006_WI</v>
      </c>
      <c r="F1765" s="45">
        <v>2006</v>
      </c>
      <c r="G1765" s="45">
        <f>_xlfn.XLOOKUP(I1765,Main_OG!$B$1:$B$766,Main_OG!$O$1:$O$766,"")</f>
        <v>0</v>
      </c>
      <c r="H1765" s="45">
        <f>_xlfn.XLOOKUP(E1765,Main_OG!$D$1:$D$766,Main_OG!$J$1:$J$766,"")</f>
        <v>0</v>
      </c>
      <c r="I1765" s="45" t="s">
        <v>351</v>
      </c>
      <c r="J1765" s="45" t="str">
        <f t="shared" si="82"/>
        <v>North Central Power Co Inc_WI</v>
      </c>
      <c r="K1765" s="45" t="str">
        <f t="shared" si="83"/>
        <v>North Central Power Co Inc_WI</v>
      </c>
      <c r="L1765" s="45" t="s">
        <v>2886</v>
      </c>
      <c r="M1765" s="45">
        <v>0</v>
      </c>
      <c r="N1765" s="45">
        <v>424</v>
      </c>
      <c r="O1765" s="45">
        <v>3</v>
      </c>
      <c r="P1765" s="45">
        <v>4300</v>
      </c>
      <c r="Q1765" s="45">
        <v>0</v>
      </c>
      <c r="R1765" s="45">
        <v>911</v>
      </c>
      <c r="S1765" s="45">
        <v>124</v>
      </c>
      <c r="T1765" s="45">
        <v>2828</v>
      </c>
      <c r="U1765" s="45">
        <v>0</v>
      </c>
      <c r="V1765" s="45">
        <v>11.993154291732489</v>
      </c>
      <c r="W1765" s="45">
        <v>9.7026604068857587</v>
      </c>
      <c r="X1765" s="45">
        <v>12.78885723330168</v>
      </c>
      <c r="Y1765" s="46">
        <v>287146.59999999998</v>
      </c>
      <c r="Z1765" s="46">
        <v>51481.599345961702</v>
      </c>
      <c r="AA1765" s="47">
        <f>_xlfn.XLOOKUP($E1765,Main_OG!$D$1:$D$766,Main_OG!AJ$1:AJ$766,"")</f>
        <v>47984959.539999999</v>
      </c>
      <c r="AB1765" s="47">
        <f>_xlfn.XLOOKUP($E1765,Main_OG!$D$1:$D$766,Main_OG!AK$1:AK$766,"")</f>
        <v>3549166.82</v>
      </c>
      <c r="AC1765" s="47">
        <f>_xlfn.XLOOKUP($E1765,Main_OG!$D$1:$D$766,Main_OG!AL$1:AL$766,"")</f>
        <v>88498243.219999984</v>
      </c>
      <c r="AD1765" s="47">
        <f>_xlfn.XLOOKUP($E1765,Main_OG!$D$1:$D$766,Main_OG!AM$1:AM$766,"")</f>
        <v>12233515</v>
      </c>
    </row>
    <row r="1766" spans="1:30" x14ac:dyDescent="0.35">
      <c r="A1766" s="36" t="s">
        <v>2887</v>
      </c>
      <c r="B1766" s="45" t="s">
        <v>351</v>
      </c>
      <c r="C1766" s="45" t="s">
        <v>4472</v>
      </c>
      <c r="D1766" s="36" t="s">
        <v>2885</v>
      </c>
      <c r="E1766" s="36" t="str">
        <f t="shared" si="81"/>
        <v>2007_WI</v>
      </c>
      <c r="F1766" s="45">
        <v>2007</v>
      </c>
      <c r="G1766" s="45">
        <f>_xlfn.XLOOKUP(I1766,Main_OG!$B$1:$B$766,Main_OG!$O$1:$O$766,"")</f>
        <v>0</v>
      </c>
      <c r="H1766" s="45">
        <f>_xlfn.XLOOKUP(E1766,Main_OG!$D$1:$D$766,Main_OG!$J$1:$J$766,"")</f>
        <v>0</v>
      </c>
      <c r="I1766" s="45" t="s">
        <v>351</v>
      </c>
      <c r="J1766" s="45" t="str">
        <f t="shared" si="82"/>
        <v>North Central Power Co, Inc_WI</v>
      </c>
      <c r="K1766" s="45" t="str">
        <f t="shared" si="83"/>
        <v>North Central Power Co Inc_WI</v>
      </c>
      <c r="L1766" s="45" t="s">
        <v>2888</v>
      </c>
      <c r="M1766" s="45">
        <v>0</v>
      </c>
      <c r="N1766" s="45">
        <v>427</v>
      </c>
      <c r="O1766" s="45">
        <v>3</v>
      </c>
      <c r="P1766" s="45">
        <v>4369</v>
      </c>
      <c r="Q1766" s="45">
        <v>0</v>
      </c>
      <c r="R1766" s="45">
        <v>1041</v>
      </c>
      <c r="S1766" s="45">
        <v>161</v>
      </c>
      <c r="T1766" s="45">
        <v>3200</v>
      </c>
      <c r="U1766" s="45">
        <v>0</v>
      </c>
      <c r="V1766" s="45">
        <v>13.87</v>
      </c>
      <c r="W1766" s="45">
        <v>11.28</v>
      </c>
      <c r="X1766" s="45">
        <v>14.55</v>
      </c>
      <c r="Y1766" s="46">
        <v>289855.2</v>
      </c>
      <c r="Z1766" s="46">
        <v>51660.456888754226</v>
      </c>
      <c r="AA1766" s="47">
        <f>_xlfn.XLOOKUP($E1766,Main_OG!$D$1:$D$766,Main_OG!AJ$1:AJ$766,"")</f>
        <v>48160880</v>
      </c>
      <c r="AB1766" s="47">
        <f>_xlfn.XLOOKUP($E1766,Main_OG!$D$1:$D$766,Main_OG!AK$1:AK$766,"")</f>
        <v>3854054</v>
      </c>
      <c r="AC1766" s="47">
        <f>_xlfn.XLOOKUP($E1766,Main_OG!$D$1:$D$766,Main_OG!AL$1:AL$766,"")</f>
        <v>108994756</v>
      </c>
      <c r="AD1766" s="47">
        <f>_xlfn.XLOOKUP($E1766,Main_OG!$D$1:$D$766,Main_OG!AM$1:AM$766,"")</f>
        <v>12910319</v>
      </c>
    </row>
    <row r="1767" spans="1:30" x14ac:dyDescent="0.35">
      <c r="A1767" s="36" t="s">
        <v>2885</v>
      </c>
      <c r="B1767" s="45" t="s">
        <v>351</v>
      </c>
      <c r="C1767" s="45" t="s">
        <v>4472</v>
      </c>
      <c r="D1767" s="36" t="s">
        <v>2885</v>
      </c>
      <c r="E1767" s="36" t="str">
        <f t="shared" si="81"/>
        <v>2008_WI</v>
      </c>
      <c r="F1767" s="45">
        <v>2008</v>
      </c>
      <c r="G1767" s="45">
        <f>_xlfn.XLOOKUP(I1767,Main_OG!$B$1:$B$766,Main_OG!$O$1:$O$766,"")</f>
        <v>0</v>
      </c>
      <c r="H1767" s="45">
        <f>_xlfn.XLOOKUP(E1767,Main_OG!$D$1:$D$766,Main_OG!$J$1:$J$766,"")</f>
        <v>0</v>
      </c>
      <c r="I1767" s="45" t="s">
        <v>351</v>
      </c>
      <c r="J1767" s="45" t="str">
        <f t="shared" si="82"/>
        <v>North Central Power Co Inc_WI</v>
      </c>
      <c r="K1767" s="45" t="str">
        <f t="shared" si="83"/>
        <v>North Central Power Co Inc_WI</v>
      </c>
      <c r="L1767" s="45" t="s">
        <v>2889</v>
      </c>
      <c r="M1767" s="45">
        <v>0</v>
      </c>
      <c r="N1767" s="45">
        <v>433</v>
      </c>
      <c r="O1767" s="45">
        <v>3</v>
      </c>
      <c r="P1767" s="45">
        <v>4413</v>
      </c>
      <c r="Q1767" s="45">
        <v>0</v>
      </c>
      <c r="R1767" s="45">
        <v>7625</v>
      </c>
      <c r="S1767" s="45">
        <v>1424</v>
      </c>
      <c r="T1767" s="45">
        <v>22118</v>
      </c>
      <c r="U1767" s="45">
        <v>0</v>
      </c>
      <c r="V1767" s="45">
        <v>14.3</v>
      </c>
      <c r="W1767" s="45">
        <v>11.38</v>
      </c>
      <c r="X1767" s="45">
        <v>15</v>
      </c>
      <c r="Y1767" s="46">
        <v>286204.7</v>
      </c>
      <c r="Z1767" s="46">
        <v>50736.554324803634</v>
      </c>
      <c r="AA1767" s="47">
        <f>_xlfn.XLOOKUP($E1767,Main_OG!$D$1:$D$766,Main_OG!AJ$1:AJ$766,"")</f>
        <v>49868066</v>
      </c>
      <c r="AB1767" s="47">
        <f>_xlfn.XLOOKUP($E1767,Main_OG!$D$1:$D$766,Main_OG!AK$1:AK$766,"")</f>
        <v>3460118</v>
      </c>
      <c r="AC1767" s="47">
        <f>_xlfn.XLOOKUP($E1767,Main_OG!$D$1:$D$766,Main_OG!AL$1:AL$766,"")</f>
        <v>82624382</v>
      </c>
      <c r="AD1767" s="47">
        <f>_xlfn.XLOOKUP($E1767,Main_OG!$D$1:$D$766,Main_OG!AM$1:AM$766,"")</f>
        <v>12154510</v>
      </c>
    </row>
    <row r="1768" spans="1:30" x14ac:dyDescent="0.35">
      <c r="A1768" s="36" t="s">
        <v>2885</v>
      </c>
      <c r="B1768" s="45" t="s">
        <v>351</v>
      </c>
      <c r="C1768" s="45" t="s">
        <v>4472</v>
      </c>
      <c r="D1768" s="36" t="s">
        <v>2885</v>
      </c>
      <c r="E1768" s="36" t="str">
        <f t="shared" si="81"/>
        <v>2009_WI</v>
      </c>
      <c r="F1768" s="45">
        <v>2009</v>
      </c>
      <c r="G1768" s="45">
        <f>_xlfn.XLOOKUP(I1768,Main_OG!$B$1:$B$766,Main_OG!$O$1:$O$766,"")</f>
        <v>0</v>
      </c>
      <c r="H1768" s="45">
        <f>_xlfn.XLOOKUP(E1768,Main_OG!$D$1:$D$766,Main_OG!$J$1:$J$766,"")</f>
        <v>0</v>
      </c>
      <c r="I1768" s="45" t="s">
        <v>351</v>
      </c>
      <c r="J1768" s="45" t="str">
        <f t="shared" si="82"/>
        <v>North Central Power Co Inc_WI</v>
      </c>
      <c r="K1768" s="45" t="str">
        <f t="shared" si="83"/>
        <v>North Central Power Co Inc_WI</v>
      </c>
      <c r="L1768" s="45" t="s">
        <v>2890</v>
      </c>
      <c r="M1768" s="45">
        <v>0</v>
      </c>
      <c r="N1768" s="45">
        <v>439</v>
      </c>
      <c r="O1768" s="45">
        <v>3</v>
      </c>
      <c r="P1768" s="45">
        <v>4443</v>
      </c>
      <c r="Q1768" s="45">
        <v>0</v>
      </c>
      <c r="R1768" s="45">
        <v>8399</v>
      </c>
      <c r="S1768" s="45">
        <v>1258</v>
      </c>
      <c r="T1768" s="45">
        <v>22419</v>
      </c>
      <c r="U1768" s="45">
        <v>0</v>
      </c>
      <c r="V1768" s="45">
        <v>13.54</v>
      </c>
      <c r="W1768" s="45">
        <v>11.34</v>
      </c>
      <c r="X1768" s="45">
        <v>14.53</v>
      </c>
      <c r="Y1768" s="46">
        <v>277279.40000000002</v>
      </c>
      <c r="Z1768" s="46">
        <v>48909.24112900722</v>
      </c>
      <c r="AA1768" s="47">
        <f>_xlfn.XLOOKUP($E1768,Main_OG!$D$1:$D$766,Main_OG!AJ$1:AJ$766,"")</f>
        <v>44836820</v>
      </c>
      <c r="AB1768" s="47">
        <f>_xlfn.XLOOKUP($E1768,Main_OG!$D$1:$D$766,Main_OG!AK$1:AK$766,"")</f>
        <v>2630276</v>
      </c>
      <c r="AC1768" s="47">
        <f>_xlfn.XLOOKUP($E1768,Main_OG!$D$1:$D$766,Main_OG!AL$1:AL$766,"")</f>
        <v>82642892</v>
      </c>
      <c r="AD1768" s="47">
        <f>_xlfn.XLOOKUP($E1768,Main_OG!$D$1:$D$766,Main_OG!AM$1:AM$766,"")</f>
        <v>12683151</v>
      </c>
    </row>
    <row r="1769" spans="1:30" x14ac:dyDescent="0.35">
      <c r="A1769" s="36" t="s">
        <v>2885</v>
      </c>
      <c r="B1769" s="45" t="s">
        <v>351</v>
      </c>
      <c r="C1769" s="45" t="s">
        <v>4472</v>
      </c>
      <c r="D1769" s="36" t="s">
        <v>2885</v>
      </c>
      <c r="E1769" s="36" t="str">
        <f t="shared" si="81"/>
        <v>2010_WI</v>
      </c>
      <c r="F1769" s="45">
        <v>2010</v>
      </c>
      <c r="G1769" s="45">
        <f>_xlfn.XLOOKUP(I1769,Main_OG!$B$1:$B$766,Main_OG!$O$1:$O$766,"")</f>
        <v>0</v>
      </c>
      <c r="H1769" s="45">
        <f>_xlfn.XLOOKUP(E1769,Main_OG!$D$1:$D$766,Main_OG!$J$1:$J$766,"")</f>
        <v>0</v>
      </c>
      <c r="I1769" s="45" t="s">
        <v>351</v>
      </c>
      <c r="J1769" s="45" t="str">
        <f t="shared" si="82"/>
        <v>North Central Power Co Inc_WI</v>
      </c>
      <c r="K1769" s="45" t="str">
        <f t="shared" si="83"/>
        <v>North Central Power Co Inc_WI</v>
      </c>
      <c r="L1769" s="45" t="s">
        <v>2891</v>
      </c>
      <c r="M1769" s="45">
        <v>0</v>
      </c>
      <c r="N1769" s="45">
        <v>438</v>
      </c>
      <c r="O1769" s="45">
        <v>3</v>
      </c>
      <c r="P1769" s="45">
        <v>4474</v>
      </c>
      <c r="Q1769" s="45">
        <v>0</v>
      </c>
      <c r="R1769" s="45">
        <v>8488</v>
      </c>
      <c r="S1769" s="45">
        <v>1314</v>
      </c>
      <c r="T1769" s="45">
        <v>22507</v>
      </c>
      <c r="U1769" s="45">
        <v>0</v>
      </c>
      <c r="V1769" s="45">
        <v>13.56</v>
      </c>
      <c r="W1769" s="45">
        <v>11.39</v>
      </c>
      <c r="X1769" s="45">
        <v>14.72</v>
      </c>
      <c r="Y1769" s="46">
        <v>287652.90000000002</v>
      </c>
      <c r="Z1769" s="46">
        <v>50549.332945320813</v>
      </c>
      <c r="AA1769" s="47">
        <f>_xlfn.XLOOKUP($E1769,Main_OG!$D$1:$D$766,Main_OG!AJ$1:AJ$766,"")</f>
        <v>48147388</v>
      </c>
      <c r="AB1769" s="47">
        <f>_xlfn.XLOOKUP($E1769,Main_OG!$D$1:$D$766,Main_OG!AK$1:AK$766,"")</f>
        <v>2625246</v>
      </c>
      <c r="AC1769" s="47">
        <f>_xlfn.XLOOKUP($E1769,Main_OG!$D$1:$D$766,Main_OG!AL$1:AL$766,"")</f>
        <v>85543582</v>
      </c>
      <c r="AD1769" s="47">
        <f>_xlfn.XLOOKUP($E1769,Main_OG!$D$1:$D$766,Main_OG!AM$1:AM$766,"")</f>
        <v>13280939</v>
      </c>
    </row>
    <row r="1770" spans="1:30" x14ac:dyDescent="0.35">
      <c r="A1770" s="36" t="s">
        <v>2885</v>
      </c>
      <c r="B1770" s="45" t="s">
        <v>351</v>
      </c>
      <c r="C1770" s="45" t="s">
        <v>4472</v>
      </c>
      <c r="D1770" s="36" t="s">
        <v>2885</v>
      </c>
      <c r="E1770" s="36" t="str">
        <f t="shared" si="81"/>
        <v>2011_WI</v>
      </c>
      <c r="F1770" s="45">
        <v>2011</v>
      </c>
      <c r="G1770" s="45">
        <f>_xlfn.XLOOKUP(I1770,Main_OG!$B$1:$B$766,Main_OG!$O$1:$O$766,"")</f>
        <v>0</v>
      </c>
      <c r="H1770" s="45">
        <f>_xlfn.XLOOKUP(E1770,Main_OG!$D$1:$D$766,Main_OG!$J$1:$J$766,"")</f>
        <v>0</v>
      </c>
      <c r="I1770" s="45" t="s">
        <v>351</v>
      </c>
      <c r="J1770" s="45" t="str">
        <f t="shared" si="82"/>
        <v>North Central Power Co Inc_WI</v>
      </c>
      <c r="K1770" s="45" t="str">
        <f t="shared" si="83"/>
        <v>North Central Power Co Inc_WI</v>
      </c>
      <c r="L1770" s="45" t="s">
        <v>2892</v>
      </c>
      <c r="M1770" s="45">
        <v>0</v>
      </c>
      <c r="N1770" s="45">
        <v>436</v>
      </c>
      <c r="O1770" s="45">
        <v>3</v>
      </c>
      <c r="P1770" s="45">
        <v>4481</v>
      </c>
      <c r="Q1770" s="45">
        <v>0</v>
      </c>
      <c r="R1770" s="45">
        <v>8666</v>
      </c>
      <c r="S1770" s="45">
        <v>1294</v>
      </c>
      <c r="T1770" s="45">
        <v>22716</v>
      </c>
      <c r="U1770" s="45">
        <v>0</v>
      </c>
      <c r="V1770" s="45">
        <v>12.47</v>
      </c>
      <c r="W1770" s="45">
        <v>10.29</v>
      </c>
      <c r="X1770" s="45">
        <v>13.67</v>
      </c>
      <c r="Y1770" s="46">
        <v>293664</v>
      </c>
      <c r="Z1770" s="46">
        <v>51467.268623024829</v>
      </c>
      <c r="AA1770" s="47">
        <f>_xlfn.XLOOKUP($E1770,Main_OG!$D$1:$D$766,Main_OG!AJ$1:AJ$766,"")</f>
        <v>46098434</v>
      </c>
      <c r="AB1770" s="47">
        <f>_xlfn.XLOOKUP($E1770,Main_OG!$D$1:$D$766,Main_OG!AK$1:AK$766,"")</f>
        <v>2129235.35</v>
      </c>
      <c r="AC1770" s="47">
        <f>_xlfn.XLOOKUP($E1770,Main_OG!$D$1:$D$766,Main_OG!AL$1:AL$766,"")</f>
        <v>95949646</v>
      </c>
      <c r="AD1770" s="47">
        <f>_xlfn.XLOOKUP($E1770,Main_OG!$D$1:$D$766,Main_OG!AM$1:AM$766,"")</f>
        <v>11559781</v>
      </c>
    </row>
    <row r="1771" spans="1:30" x14ac:dyDescent="0.35">
      <c r="A1771" s="36" t="s">
        <v>2885</v>
      </c>
      <c r="B1771" s="45" t="s">
        <v>351</v>
      </c>
      <c r="C1771" s="45" t="s">
        <v>4472</v>
      </c>
      <c r="D1771" s="36" t="s">
        <v>2885</v>
      </c>
      <c r="E1771" s="36" t="str">
        <f t="shared" si="81"/>
        <v>2012_WI</v>
      </c>
      <c r="F1771" s="45">
        <v>2012</v>
      </c>
      <c r="G1771" s="45">
        <f>_xlfn.XLOOKUP(I1771,Main_OG!$B$1:$B$766,Main_OG!$O$1:$O$766,"")</f>
        <v>0</v>
      </c>
      <c r="H1771" s="45">
        <f>_xlfn.XLOOKUP(E1771,Main_OG!$D$1:$D$766,Main_OG!$J$1:$J$766,"")</f>
        <v>0</v>
      </c>
      <c r="I1771" s="45" t="s">
        <v>351</v>
      </c>
      <c r="J1771" s="45" t="str">
        <f t="shared" si="82"/>
        <v>North Central Power Co Inc_WI</v>
      </c>
      <c r="K1771" s="45" t="str">
        <f t="shared" si="83"/>
        <v>North Central Power Co Inc_WI</v>
      </c>
      <c r="L1771" s="45" t="s">
        <v>2893</v>
      </c>
      <c r="M1771" s="45">
        <v>0</v>
      </c>
      <c r="N1771" s="45">
        <v>430</v>
      </c>
      <c r="O1771" s="45">
        <v>4</v>
      </c>
      <c r="P1771" s="45">
        <v>4510</v>
      </c>
      <c r="Q1771" s="45">
        <v>0</v>
      </c>
      <c r="R1771" s="45">
        <v>7677</v>
      </c>
      <c r="S1771" s="45">
        <v>2195</v>
      </c>
      <c r="T1771" s="45">
        <v>22346</v>
      </c>
      <c r="U1771" s="45">
        <v>0</v>
      </c>
      <c r="V1771" s="45">
        <v>12.822717000000001</v>
      </c>
      <c r="W1771" s="45">
        <v>9.2756264000000002</v>
      </c>
      <c r="X1771" s="45">
        <v>14.208359</v>
      </c>
      <c r="Y1771" s="46">
        <v>299007.59999999998</v>
      </c>
      <c r="Z1771" s="46">
        <v>52266.517504031326</v>
      </c>
      <c r="AA1771" s="47">
        <f>_xlfn.XLOOKUP($E1771,Main_OG!$D$1:$D$766,Main_OG!AJ$1:AJ$766,"")</f>
        <v>38987626</v>
      </c>
      <c r="AB1771" s="47">
        <f>_xlfn.XLOOKUP($E1771,Main_OG!$D$1:$D$766,Main_OG!AK$1:AK$766,"")</f>
        <v>960860</v>
      </c>
      <c r="AC1771" s="47">
        <f>_xlfn.XLOOKUP($E1771,Main_OG!$D$1:$D$766,Main_OG!AL$1:AL$766,"")</f>
        <v>173921342</v>
      </c>
      <c r="AD1771" s="47">
        <f>_xlfn.XLOOKUP($E1771,Main_OG!$D$1:$D$766,Main_OG!AM$1:AM$766,"")</f>
        <v>14299595</v>
      </c>
    </row>
    <row r="1772" spans="1:30" x14ac:dyDescent="0.35">
      <c r="A1772" s="36" t="s">
        <v>2885</v>
      </c>
      <c r="B1772" s="45" t="s">
        <v>351</v>
      </c>
      <c r="C1772" s="45" t="s">
        <v>4472</v>
      </c>
      <c r="D1772" s="36" t="s">
        <v>2885</v>
      </c>
      <c r="E1772" s="36" t="str">
        <f t="shared" si="81"/>
        <v>2013_WI</v>
      </c>
      <c r="F1772" s="45">
        <v>2013</v>
      </c>
      <c r="G1772" s="45">
        <f>_xlfn.XLOOKUP(I1772,Main_OG!$B$1:$B$766,Main_OG!$O$1:$O$766,"")</f>
        <v>0</v>
      </c>
      <c r="H1772" s="45">
        <f>_xlfn.XLOOKUP(E1772,Main_OG!$D$1:$D$766,Main_OG!$J$1:$J$766,"")</f>
        <v>0</v>
      </c>
      <c r="I1772" s="45" t="s">
        <v>351</v>
      </c>
      <c r="J1772" s="45" t="str">
        <f t="shared" si="82"/>
        <v>North Central Power Co Inc_WI</v>
      </c>
      <c r="K1772" s="45" t="str">
        <f t="shared" si="83"/>
        <v>North Central Power Co Inc_WI</v>
      </c>
      <c r="L1772" s="45" t="s">
        <v>2894</v>
      </c>
      <c r="M1772" s="45">
        <v>0</v>
      </c>
      <c r="N1772" s="45">
        <v>432</v>
      </c>
      <c r="O1772" s="45">
        <v>4</v>
      </c>
      <c r="P1772" s="45">
        <v>4525</v>
      </c>
      <c r="Q1772" s="45">
        <v>0</v>
      </c>
      <c r="R1772" s="45">
        <v>7757</v>
      </c>
      <c r="S1772" s="45">
        <v>2232</v>
      </c>
      <c r="T1772" s="45">
        <v>23138</v>
      </c>
      <c r="U1772" s="45">
        <v>0</v>
      </c>
      <c r="V1772" s="45">
        <v>13.842981</v>
      </c>
      <c r="W1772" s="45">
        <v>9.4220430000000004</v>
      </c>
      <c r="X1772" s="45">
        <v>15.4283</v>
      </c>
      <c r="Y1772" s="46">
        <v>301550.5</v>
      </c>
      <c r="Z1772" s="46">
        <v>52553.131642108798</v>
      </c>
      <c r="AA1772" s="47">
        <f>_xlfn.XLOOKUP($E1772,Main_OG!$D$1:$D$766,Main_OG!AJ$1:AJ$766,"")</f>
        <v>47747638</v>
      </c>
      <c r="AB1772" s="47">
        <f>_xlfn.XLOOKUP($E1772,Main_OG!$D$1:$D$766,Main_OG!AK$1:AK$766,"")</f>
        <v>885782</v>
      </c>
      <c r="AC1772" s="47">
        <f>_xlfn.XLOOKUP($E1772,Main_OG!$D$1:$D$766,Main_OG!AL$1:AL$766,"")</f>
        <v>122721516</v>
      </c>
      <c r="AD1772" s="47">
        <f>_xlfn.XLOOKUP($E1772,Main_OG!$D$1:$D$766,Main_OG!AM$1:AM$766,"")</f>
        <v>11675194</v>
      </c>
    </row>
    <row r="1773" spans="1:30" x14ac:dyDescent="0.35">
      <c r="A1773" s="36" t="s">
        <v>2885</v>
      </c>
      <c r="B1773" s="45" t="s">
        <v>351</v>
      </c>
      <c r="C1773" s="45" t="s">
        <v>4472</v>
      </c>
      <c r="D1773" s="36" t="s">
        <v>2885</v>
      </c>
      <c r="E1773" s="36" t="str">
        <f t="shared" si="81"/>
        <v>2014_WI</v>
      </c>
      <c r="F1773" s="45">
        <v>2014</v>
      </c>
      <c r="G1773" s="45">
        <f>_xlfn.XLOOKUP(I1773,Main_OG!$B$1:$B$766,Main_OG!$O$1:$O$766,"")</f>
        <v>0</v>
      </c>
      <c r="H1773" s="45">
        <f>_xlfn.XLOOKUP(E1773,Main_OG!$D$1:$D$766,Main_OG!$J$1:$J$766,"")</f>
        <v>0</v>
      </c>
      <c r="I1773" s="45" t="s">
        <v>351</v>
      </c>
      <c r="J1773" s="45" t="str">
        <f t="shared" si="82"/>
        <v>North Central Power Co Inc_WI</v>
      </c>
      <c r="K1773" s="45" t="str">
        <f t="shared" si="83"/>
        <v>North Central Power Co Inc_WI</v>
      </c>
      <c r="L1773" s="45" t="s">
        <v>2895</v>
      </c>
      <c r="M1773" s="45">
        <v>0</v>
      </c>
      <c r="N1773" s="45">
        <v>432</v>
      </c>
      <c r="O1773" s="45">
        <v>5</v>
      </c>
      <c r="P1773" s="45">
        <v>4536</v>
      </c>
      <c r="Q1773" s="45">
        <v>0</v>
      </c>
      <c r="R1773" s="45">
        <v>7718</v>
      </c>
      <c r="S1773" s="45">
        <v>3007</v>
      </c>
      <c r="T1773" s="45">
        <v>24178</v>
      </c>
      <c r="U1773" s="45">
        <v>0</v>
      </c>
      <c r="V1773" s="45">
        <v>15.226743000000001</v>
      </c>
      <c r="W1773" s="45">
        <v>9.0821416999999993</v>
      </c>
      <c r="X1773" s="45">
        <v>15.488873999999999</v>
      </c>
      <c r="Y1773" s="46">
        <v>309425.8</v>
      </c>
      <c r="Z1773" s="46">
        <v>53783.260408687413</v>
      </c>
      <c r="AA1773" s="47">
        <f>_xlfn.XLOOKUP($E1773,Main_OG!$D$1:$D$766,Main_OG!AJ$1:AJ$766,"")</f>
        <v>42668086</v>
      </c>
      <c r="AB1773" s="47">
        <f>_xlfn.XLOOKUP($E1773,Main_OG!$D$1:$D$766,Main_OG!AK$1:AK$766,"")</f>
        <v>1056130</v>
      </c>
      <c r="AC1773" s="47">
        <f>_xlfn.XLOOKUP($E1773,Main_OG!$D$1:$D$766,Main_OG!AL$1:AL$766,"")</f>
        <v>119709694</v>
      </c>
      <c r="AD1773" s="47">
        <f>_xlfn.XLOOKUP($E1773,Main_OG!$D$1:$D$766,Main_OG!AM$1:AM$766,"")</f>
        <v>9447096</v>
      </c>
    </row>
    <row r="1774" spans="1:30" x14ac:dyDescent="0.35">
      <c r="A1774" s="36" t="s">
        <v>2885</v>
      </c>
      <c r="B1774" s="45" t="s">
        <v>351</v>
      </c>
      <c r="C1774" s="45" t="s">
        <v>4472</v>
      </c>
      <c r="D1774" s="36" t="s">
        <v>2885</v>
      </c>
      <c r="E1774" s="36" t="str">
        <f t="shared" si="81"/>
        <v>2015_WI</v>
      </c>
      <c r="F1774" s="45">
        <v>2015</v>
      </c>
      <c r="G1774" s="45">
        <f>_xlfn.XLOOKUP(I1774,Main_OG!$B$1:$B$766,Main_OG!$O$1:$O$766,"")</f>
        <v>0</v>
      </c>
      <c r="H1774" s="45">
        <f>_xlfn.XLOOKUP(E1774,Main_OG!$D$1:$D$766,Main_OG!$J$1:$J$766,"")</f>
        <v>0</v>
      </c>
      <c r="I1774" s="45" t="s">
        <v>351</v>
      </c>
      <c r="J1774" s="45" t="str">
        <f t="shared" si="82"/>
        <v>North Central Power Co Inc_WI</v>
      </c>
      <c r="K1774" s="45" t="str">
        <f t="shared" si="83"/>
        <v>North Central Power Co Inc_WI</v>
      </c>
      <c r="L1774" s="45" t="s">
        <v>2896</v>
      </c>
      <c r="M1774" s="45">
        <v>0</v>
      </c>
      <c r="N1774" s="45">
        <v>432</v>
      </c>
      <c r="O1774" s="45">
        <v>5</v>
      </c>
      <c r="P1774" s="45">
        <v>4537</v>
      </c>
      <c r="Q1774" s="45">
        <v>0</v>
      </c>
      <c r="R1774" s="45">
        <v>7433</v>
      </c>
      <c r="S1774" s="45">
        <v>3280</v>
      </c>
      <c r="T1774" s="45">
        <v>22786</v>
      </c>
      <c r="U1774" s="45">
        <v>0</v>
      </c>
      <c r="V1774" s="45">
        <v>13.215391</v>
      </c>
      <c r="W1774" s="45">
        <v>9.1036584999999999</v>
      </c>
      <c r="X1774" s="45">
        <v>14.451855999999999</v>
      </c>
      <c r="Y1774" s="46">
        <v>315687.8</v>
      </c>
      <c r="Z1774" s="46">
        <v>54779.073203599488</v>
      </c>
      <c r="AA1774" s="47">
        <f>_xlfn.XLOOKUP($E1774,Main_OG!$D$1:$D$766,Main_OG!AJ$1:AJ$766,"")</f>
        <v>43384686</v>
      </c>
      <c r="AB1774" s="47">
        <f>_xlfn.XLOOKUP($E1774,Main_OG!$D$1:$D$766,Main_OG!AK$1:AK$766,"")</f>
        <v>705030</v>
      </c>
      <c r="AC1774" s="47">
        <f>_xlfn.XLOOKUP($E1774,Main_OG!$D$1:$D$766,Main_OG!AL$1:AL$766,"")</f>
        <v>198250178</v>
      </c>
      <c r="AD1774" s="47">
        <f>_xlfn.XLOOKUP($E1774,Main_OG!$D$1:$D$766,Main_OG!AM$1:AM$766,"")</f>
        <v>10008183</v>
      </c>
    </row>
    <row r="1775" spans="1:30" x14ac:dyDescent="0.35">
      <c r="A1775" s="36" t="s">
        <v>2885</v>
      </c>
      <c r="B1775" s="45" t="s">
        <v>351</v>
      </c>
      <c r="C1775" s="45" t="s">
        <v>4472</v>
      </c>
      <c r="D1775" s="36" t="s">
        <v>2885</v>
      </c>
      <c r="E1775" s="36" t="str">
        <f t="shared" si="81"/>
        <v>2016_WI</v>
      </c>
      <c r="F1775" s="45">
        <v>2016</v>
      </c>
      <c r="G1775" s="45">
        <f>_xlfn.XLOOKUP(I1775,Main_OG!$B$1:$B$766,Main_OG!$O$1:$O$766,"")</f>
        <v>0</v>
      </c>
      <c r="H1775" s="45">
        <f>_xlfn.XLOOKUP(E1775,Main_OG!$D$1:$D$766,Main_OG!$J$1:$J$766,"")</f>
        <v>0</v>
      </c>
      <c r="I1775" s="45" t="s">
        <v>351</v>
      </c>
      <c r="J1775" s="45" t="str">
        <f t="shared" si="82"/>
        <v>North Central Power Co Inc_WI</v>
      </c>
      <c r="K1775" s="45" t="str">
        <f t="shared" si="83"/>
        <v>North Central Power Co Inc_WI</v>
      </c>
      <c r="L1775" s="45" t="s">
        <v>2897</v>
      </c>
      <c r="M1775" s="45">
        <v>0</v>
      </c>
      <c r="N1775" s="45">
        <v>443</v>
      </c>
      <c r="O1775" s="45">
        <v>5</v>
      </c>
      <c r="P1775" s="45">
        <v>4589</v>
      </c>
      <c r="Q1775" s="45">
        <v>0</v>
      </c>
      <c r="R1775" s="45">
        <v>7481</v>
      </c>
      <c r="S1775" s="45">
        <v>3464</v>
      </c>
      <c r="T1775" s="45">
        <v>22793</v>
      </c>
      <c r="U1775" s="45">
        <v>0</v>
      </c>
      <c r="V1775" s="45">
        <v>13.249566</v>
      </c>
      <c r="W1775" s="45">
        <v>8.5508082999999999</v>
      </c>
      <c r="X1775" s="45">
        <v>15.206422999999999</v>
      </c>
      <c r="Y1775" s="46">
        <v>319272.3</v>
      </c>
      <c r="Z1775" s="46">
        <v>55283.619356659634</v>
      </c>
      <c r="AA1775" s="47">
        <f>_xlfn.XLOOKUP($E1775,Main_OG!$D$1:$D$766,Main_OG!AJ$1:AJ$766,"")</f>
        <v>38268622</v>
      </c>
      <c r="AB1775" s="47">
        <f>_xlfn.XLOOKUP($E1775,Main_OG!$D$1:$D$766,Main_OG!AK$1:AK$766,"")</f>
        <v>585422</v>
      </c>
      <c r="AC1775" s="47">
        <f>_xlfn.XLOOKUP($E1775,Main_OG!$D$1:$D$766,Main_OG!AL$1:AL$766,"")</f>
        <v>229614262</v>
      </c>
      <c r="AD1775" s="47">
        <f>_xlfn.XLOOKUP($E1775,Main_OG!$D$1:$D$766,Main_OG!AM$1:AM$766,"")</f>
        <v>10151394</v>
      </c>
    </row>
    <row r="1776" spans="1:30" x14ac:dyDescent="0.35">
      <c r="A1776" s="36" t="s">
        <v>2885</v>
      </c>
      <c r="B1776" s="45" t="s">
        <v>351</v>
      </c>
      <c r="C1776" s="45" t="s">
        <v>4472</v>
      </c>
      <c r="D1776" s="36" t="s">
        <v>2885</v>
      </c>
      <c r="E1776" s="36" t="str">
        <f t="shared" si="81"/>
        <v>2017_WI</v>
      </c>
      <c r="F1776" s="45">
        <v>2017</v>
      </c>
      <c r="G1776" s="45">
        <f>_xlfn.XLOOKUP(I1776,Main_OG!$B$1:$B$766,Main_OG!$O$1:$O$766,"")</f>
        <v>0</v>
      </c>
      <c r="H1776" s="45">
        <f>_xlfn.XLOOKUP(E1776,Main_OG!$D$1:$D$766,Main_OG!$J$1:$J$766,"")</f>
        <v>0</v>
      </c>
      <c r="I1776" s="45" t="s">
        <v>351</v>
      </c>
      <c r="J1776" s="45" t="str">
        <f t="shared" si="82"/>
        <v>North Central Power Co Inc_WI</v>
      </c>
      <c r="K1776" s="45" t="str">
        <f t="shared" si="83"/>
        <v>North Central Power Co Inc_WI</v>
      </c>
      <c r="L1776" s="45" t="s">
        <v>2898</v>
      </c>
      <c r="M1776" s="45">
        <v>0</v>
      </c>
      <c r="N1776" s="45">
        <v>445</v>
      </c>
      <c r="O1776" s="45">
        <v>5</v>
      </c>
      <c r="P1776" s="45">
        <v>4629</v>
      </c>
      <c r="Q1776" s="45">
        <v>0</v>
      </c>
      <c r="R1776" s="45">
        <v>7191</v>
      </c>
      <c r="S1776" s="45">
        <v>3425</v>
      </c>
      <c r="T1776" s="45">
        <v>23084</v>
      </c>
      <c r="U1776" s="45">
        <v>0</v>
      </c>
      <c r="V1776" s="45">
        <v>12.558754</v>
      </c>
      <c r="W1776" s="45">
        <v>8.9459853999999996</v>
      </c>
      <c r="X1776" s="45">
        <v>14.300381</v>
      </c>
      <c r="Y1776" s="46">
        <v>321886.8</v>
      </c>
      <c r="Z1776" s="46">
        <v>55563.37513962618</v>
      </c>
      <c r="AA1776" s="47">
        <f>_xlfn.XLOOKUP($E1776,Main_OG!$D$1:$D$766,Main_OG!AJ$1:AJ$766,"")</f>
        <v>42139592</v>
      </c>
      <c r="AB1776" s="47">
        <f>_xlfn.XLOOKUP($E1776,Main_OG!$D$1:$D$766,Main_OG!AK$1:AK$766,"")</f>
        <v>629948</v>
      </c>
      <c r="AC1776" s="47">
        <f>_xlfn.XLOOKUP($E1776,Main_OG!$D$1:$D$766,Main_OG!AL$1:AL$766,"")</f>
        <v>209785614</v>
      </c>
      <c r="AD1776" s="47">
        <f>_xlfn.XLOOKUP($E1776,Main_OG!$D$1:$D$766,Main_OG!AM$1:AM$766,"")</f>
        <v>9648979</v>
      </c>
    </row>
    <row r="1777" spans="1:30" x14ac:dyDescent="0.35">
      <c r="A1777" s="36" t="s">
        <v>2885</v>
      </c>
      <c r="B1777" s="45" t="s">
        <v>351</v>
      </c>
      <c r="C1777" s="45" t="s">
        <v>4472</v>
      </c>
      <c r="D1777" s="36" t="s">
        <v>2885</v>
      </c>
      <c r="E1777" s="36" t="str">
        <f t="shared" si="81"/>
        <v>2018_WI</v>
      </c>
      <c r="F1777" s="45">
        <v>2018</v>
      </c>
      <c r="G1777" s="45">
        <f>_xlfn.XLOOKUP(I1777,Main_OG!$B$1:$B$766,Main_OG!$O$1:$O$766,"")</f>
        <v>0</v>
      </c>
      <c r="H1777" s="45">
        <f>_xlfn.XLOOKUP(E1777,Main_OG!$D$1:$D$766,Main_OG!$J$1:$J$766,"")</f>
        <v>0</v>
      </c>
      <c r="I1777" s="45" t="s">
        <v>351</v>
      </c>
      <c r="J1777" s="45" t="str">
        <f t="shared" si="82"/>
        <v>North Central Power Co Inc_WI</v>
      </c>
      <c r="K1777" s="45" t="str">
        <f t="shared" si="83"/>
        <v>North Central Power Co Inc_WI</v>
      </c>
      <c r="L1777" s="45" t="s">
        <v>2899</v>
      </c>
      <c r="M1777" s="45">
        <v>0</v>
      </c>
      <c r="N1777" s="45">
        <v>456</v>
      </c>
      <c r="O1777" s="45">
        <v>5</v>
      </c>
      <c r="P1777" s="45">
        <v>4654</v>
      </c>
      <c r="Q1777" s="45">
        <v>0</v>
      </c>
      <c r="R1777" s="45">
        <v>7132</v>
      </c>
      <c r="S1777" s="45">
        <v>3128</v>
      </c>
      <c r="T1777" s="45">
        <v>24985</v>
      </c>
      <c r="U1777" s="45">
        <v>0</v>
      </c>
      <c r="V1777" s="45">
        <v>13.502523999999999</v>
      </c>
      <c r="W1777" s="45">
        <v>9.5460358000000003</v>
      </c>
      <c r="X1777" s="45">
        <v>14.469481999999999</v>
      </c>
      <c r="Y1777" s="46">
        <v>328832.40000000002</v>
      </c>
      <c r="Z1777" s="46">
        <v>56604.293894000315</v>
      </c>
      <c r="AA1777" s="47">
        <f>_xlfn.XLOOKUP($E1777,Main_OG!$D$1:$D$766,Main_OG!AJ$1:AJ$766,"")</f>
        <v>39247642</v>
      </c>
      <c r="AB1777" s="47">
        <f>_xlfn.XLOOKUP($E1777,Main_OG!$D$1:$D$766,Main_OG!AK$1:AK$766,"")</f>
        <v>610596</v>
      </c>
      <c r="AC1777" s="47">
        <f>_xlfn.XLOOKUP($E1777,Main_OG!$D$1:$D$766,Main_OG!AL$1:AL$766,"")</f>
        <v>257910908</v>
      </c>
      <c r="AD1777" s="47">
        <f>_xlfn.XLOOKUP($E1777,Main_OG!$D$1:$D$766,Main_OG!AM$1:AM$766,"")</f>
        <v>10129122</v>
      </c>
    </row>
    <row r="1778" spans="1:30" x14ac:dyDescent="0.35">
      <c r="A1778" s="36" t="s">
        <v>2885</v>
      </c>
      <c r="B1778" s="45" t="s">
        <v>351</v>
      </c>
      <c r="C1778" s="45" t="s">
        <v>4472</v>
      </c>
      <c r="D1778" s="36" t="s">
        <v>2885</v>
      </c>
      <c r="E1778" s="36" t="str">
        <f t="shared" si="81"/>
        <v>2019_WI</v>
      </c>
      <c r="F1778" s="45">
        <v>2019</v>
      </c>
      <c r="G1778" s="45">
        <f>_xlfn.XLOOKUP(I1778,Main_OG!$B$1:$B$766,Main_OG!$O$1:$O$766,"")</f>
        <v>0</v>
      </c>
      <c r="H1778" s="45">
        <f>_xlfn.XLOOKUP(E1778,Main_OG!$D$1:$D$766,Main_OG!$J$1:$J$766,"")</f>
        <v>0</v>
      </c>
      <c r="I1778" s="45" t="s">
        <v>351</v>
      </c>
      <c r="J1778" s="45" t="str">
        <f t="shared" si="82"/>
        <v>North Central Power Co Inc_WI</v>
      </c>
      <c r="K1778" s="45" t="str">
        <f t="shared" si="83"/>
        <v>North Central Power Co Inc_WI</v>
      </c>
      <c r="L1778" s="45" t="s">
        <v>2900</v>
      </c>
      <c r="M1778" s="45">
        <v>0</v>
      </c>
      <c r="N1778" s="45">
        <v>470</v>
      </c>
      <c r="O1778" s="45">
        <v>5</v>
      </c>
      <c r="P1778" s="45">
        <v>4680</v>
      </c>
      <c r="Q1778" s="45">
        <v>0</v>
      </c>
      <c r="R1778" s="45">
        <v>7057</v>
      </c>
      <c r="S1778" s="45">
        <v>3060</v>
      </c>
      <c r="T1778" s="45">
        <v>24741</v>
      </c>
      <c r="U1778" s="45">
        <v>0</v>
      </c>
      <c r="V1778" s="45">
        <v>14.052714</v>
      </c>
      <c r="W1778" s="45">
        <v>9.8235294</v>
      </c>
      <c r="X1778" s="45">
        <v>15.391050999999999</v>
      </c>
      <c r="Y1778" s="46">
        <v>333698.59999999998</v>
      </c>
      <c r="Z1778" s="46">
        <v>57291.434353818753</v>
      </c>
      <c r="AA1778" s="47">
        <f>_xlfn.XLOOKUP($E1778,Main_OG!$D$1:$D$766,Main_OG!AJ$1:AJ$766,"")</f>
        <v>29618624</v>
      </c>
      <c r="AB1778" s="47">
        <f>_xlfn.XLOOKUP($E1778,Main_OG!$D$1:$D$766,Main_OG!AK$1:AK$766,"")</f>
        <v>620872</v>
      </c>
      <c r="AC1778" s="47">
        <f>_xlfn.XLOOKUP($E1778,Main_OG!$D$1:$D$766,Main_OG!AL$1:AL$766,"")</f>
        <v>296214928</v>
      </c>
      <c r="AD1778" s="47">
        <f>_xlfn.XLOOKUP($E1778,Main_OG!$D$1:$D$766,Main_OG!AM$1:AM$766,"")</f>
        <v>10030305</v>
      </c>
    </row>
    <row r="1779" spans="1:30" x14ac:dyDescent="0.35">
      <c r="A1779" s="36" t="s">
        <v>2885</v>
      </c>
      <c r="B1779" s="45" t="s">
        <v>351</v>
      </c>
      <c r="C1779" s="45" t="s">
        <v>4472</v>
      </c>
      <c r="D1779" s="36" t="s">
        <v>2885</v>
      </c>
      <c r="E1779" s="36" t="str">
        <f t="shared" si="81"/>
        <v>2020_WI</v>
      </c>
      <c r="F1779" s="45">
        <v>2020</v>
      </c>
      <c r="G1779" s="45">
        <f>_xlfn.XLOOKUP(I1779,Main_OG!$B$1:$B$766,Main_OG!$O$1:$O$766,"")</f>
        <v>0</v>
      </c>
      <c r="H1779" s="45">
        <f>_xlfn.XLOOKUP(E1779,Main_OG!$D$1:$D$766,Main_OG!$J$1:$J$766,"")</f>
        <v>0</v>
      </c>
      <c r="I1779" s="45" t="s">
        <v>351</v>
      </c>
      <c r="J1779" s="45" t="str">
        <f t="shared" si="82"/>
        <v>North Central Power Co Inc_WI</v>
      </c>
      <c r="K1779" s="45" t="str">
        <f t="shared" si="83"/>
        <v>North Central Power Co Inc_WI</v>
      </c>
      <c r="L1779" s="45" t="s">
        <v>2901</v>
      </c>
      <c r="M1779" s="45">
        <v>0</v>
      </c>
      <c r="N1779" s="45">
        <v>479</v>
      </c>
      <c r="O1779" s="45">
        <v>5</v>
      </c>
      <c r="P1779" s="45">
        <v>0</v>
      </c>
      <c r="Q1779" s="45">
        <v>0</v>
      </c>
      <c r="R1779" s="45">
        <v>6981</v>
      </c>
      <c r="S1779" s="45">
        <v>3154</v>
      </c>
      <c r="T1779" s="45">
        <v>0</v>
      </c>
      <c r="U1779" s="45">
        <v>0</v>
      </c>
      <c r="V1779" s="45">
        <v>14.138375999999999</v>
      </c>
      <c r="W1779" s="45">
        <v>9.8763474999999996</v>
      </c>
      <c r="X1779" s="45">
        <v>0</v>
      </c>
      <c r="Y1779" s="46">
        <v>322972.7</v>
      </c>
      <c r="Z1779" s="46">
        <v>55365.508384040768</v>
      </c>
      <c r="AA1779" s="47">
        <f>_xlfn.XLOOKUP($E1779,Main_OG!$D$1:$D$766,Main_OG!AJ$1:AJ$766,"")</f>
        <v>26673724</v>
      </c>
      <c r="AB1779" s="47">
        <f>_xlfn.XLOOKUP($E1779,Main_OG!$D$1:$D$766,Main_OG!AK$1:AK$766,"")</f>
        <v>482682</v>
      </c>
      <c r="AC1779" s="47">
        <f>_xlfn.XLOOKUP($E1779,Main_OG!$D$1:$D$766,Main_OG!AL$1:AL$766,"")</f>
        <v>320593422</v>
      </c>
      <c r="AD1779" s="47">
        <f>_xlfn.XLOOKUP($E1779,Main_OG!$D$1:$D$766,Main_OG!AM$1:AM$766,"")</f>
        <v>0</v>
      </c>
    </row>
    <row r="1780" spans="1:30" x14ac:dyDescent="0.35">
      <c r="A1780" s="36" t="s">
        <v>2902</v>
      </c>
      <c r="B1780" s="45" t="s">
        <v>310</v>
      </c>
      <c r="C1780" s="45" t="s">
        <v>4473</v>
      </c>
      <c r="D1780" s="36" t="s">
        <v>4517</v>
      </c>
      <c r="E1780" s="36" t="str">
        <f t="shared" si="81"/>
        <v>2006_IN</v>
      </c>
      <c r="F1780" s="45">
        <v>2006</v>
      </c>
      <c r="G1780" s="45">
        <f>_xlfn.XLOOKUP(I1780,Main_OG!$B$1:$B$766,Main_OG!$O$1:$O$766,"")</f>
        <v>0</v>
      </c>
      <c r="H1780" s="45">
        <f>_xlfn.XLOOKUP(E1780,Main_OG!$D$1:$D$766,Main_OG!$J$1:$J$766,"")</f>
        <v>0</v>
      </c>
      <c r="I1780" s="45" t="s">
        <v>310</v>
      </c>
      <c r="J1780" s="45" t="str">
        <f t="shared" si="82"/>
        <v>Northern Indiana Pub Serv Co_IN</v>
      </c>
      <c r="K1780" s="45" t="str">
        <f t="shared" si="83"/>
        <v>Northern Indiana Public Service Co_IN</v>
      </c>
      <c r="L1780" s="45" t="s">
        <v>2903</v>
      </c>
      <c r="M1780" s="45">
        <v>1</v>
      </c>
      <c r="N1780" s="45">
        <v>52356</v>
      </c>
      <c r="O1780" s="45">
        <v>2514</v>
      </c>
      <c r="P1780" s="45">
        <v>395948</v>
      </c>
      <c r="Q1780" s="45">
        <v>1753</v>
      </c>
      <c r="R1780" s="45">
        <v>378760</v>
      </c>
      <c r="S1780" s="45">
        <v>513316</v>
      </c>
      <c r="T1780" s="45">
        <v>358214</v>
      </c>
      <c r="U1780" s="45">
        <v>9.6605312465557134</v>
      </c>
      <c r="V1780" s="45">
        <v>9.584953980782517</v>
      </c>
      <c r="W1780" s="45">
        <v>5.4015324384375507</v>
      </c>
      <c r="X1780" s="45">
        <v>10.87504569040787</v>
      </c>
      <c r="Y1780" s="46">
        <v>312525.5</v>
      </c>
      <c r="Z1780" s="46">
        <v>49351.308271441318</v>
      </c>
      <c r="AA1780" s="47">
        <f>_xlfn.XLOOKUP($E1780,Main_OG!$D$1:$D$766,Main_OG!AJ$1:AJ$766,"")</f>
        <v>120992370.72</v>
      </c>
      <c r="AB1780" s="47">
        <f>_xlfn.XLOOKUP($E1780,Main_OG!$D$1:$D$766,Main_OG!AK$1:AK$766,"")</f>
        <v>567114.05999999994</v>
      </c>
      <c r="AC1780" s="47">
        <f>_xlfn.XLOOKUP($E1780,Main_OG!$D$1:$D$766,Main_OG!AL$1:AL$766,"")</f>
        <v>52692619.420000009</v>
      </c>
      <c r="AD1780" s="47">
        <f>_xlfn.XLOOKUP($E1780,Main_OG!$D$1:$D$766,Main_OG!AM$1:AM$766,"")</f>
        <v>0</v>
      </c>
    </row>
    <row r="1781" spans="1:30" x14ac:dyDescent="0.35">
      <c r="A1781" s="36" t="s">
        <v>2902</v>
      </c>
      <c r="B1781" s="45" t="s">
        <v>310</v>
      </c>
      <c r="C1781" s="45" t="s">
        <v>4473</v>
      </c>
      <c r="D1781" s="36" t="s">
        <v>4517</v>
      </c>
      <c r="E1781" s="36" t="str">
        <f t="shared" si="81"/>
        <v>2007_IN</v>
      </c>
      <c r="F1781" s="45">
        <v>2007</v>
      </c>
      <c r="G1781" s="45">
        <f>_xlfn.XLOOKUP(I1781,Main_OG!$B$1:$B$766,Main_OG!$O$1:$O$766,"")</f>
        <v>0</v>
      </c>
      <c r="H1781" s="45">
        <f>_xlfn.XLOOKUP(E1781,Main_OG!$D$1:$D$766,Main_OG!$J$1:$J$766,"")</f>
        <v>0</v>
      </c>
      <c r="I1781" s="45" t="s">
        <v>310</v>
      </c>
      <c r="J1781" s="45" t="str">
        <f t="shared" si="82"/>
        <v>Northern Indiana Pub Serv Co_IN</v>
      </c>
      <c r="K1781" s="45" t="str">
        <f t="shared" si="83"/>
        <v>Northern Indiana Public Service Co_IN</v>
      </c>
      <c r="L1781" s="45" t="s">
        <v>2904</v>
      </c>
      <c r="M1781" s="45">
        <v>1</v>
      </c>
      <c r="N1781" s="45">
        <v>53118</v>
      </c>
      <c r="O1781" s="45">
        <v>2511</v>
      </c>
      <c r="P1781" s="45">
        <v>398841</v>
      </c>
      <c r="Q1781" s="45">
        <v>1908</v>
      </c>
      <c r="R1781" s="45">
        <v>385419</v>
      </c>
      <c r="S1781" s="45">
        <v>511444</v>
      </c>
      <c r="T1781" s="45">
        <v>388987</v>
      </c>
      <c r="U1781" s="45">
        <v>10.09</v>
      </c>
      <c r="V1781" s="45">
        <v>9.89</v>
      </c>
      <c r="W1781" s="45">
        <v>5.42</v>
      </c>
      <c r="X1781" s="45">
        <v>10.98</v>
      </c>
      <c r="Y1781" s="46">
        <v>322661.7</v>
      </c>
      <c r="Z1781" s="46">
        <v>50577.113075602399</v>
      </c>
      <c r="AA1781" s="47">
        <f>_xlfn.XLOOKUP($E1781,Main_OG!$D$1:$D$766,Main_OG!AJ$1:AJ$766,"")</f>
        <v>121249862</v>
      </c>
      <c r="AB1781" s="47">
        <f>_xlfn.XLOOKUP($E1781,Main_OG!$D$1:$D$766,Main_OG!AK$1:AK$766,"")</f>
        <v>587798</v>
      </c>
      <c r="AC1781" s="47">
        <f>_xlfn.XLOOKUP($E1781,Main_OG!$D$1:$D$766,Main_OG!AL$1:AL$766,"")</f>
        <v>71285348</v>
      </c>
      <c r="AD1781" s="47">
        <f>_xlfn.XLOOKUP($E1781,Main_OG!$D$1:$D$766,Main_OG!AM$1:AM$766,"")</f>
        <v>0</v>
      </c>
    </row>
    <row r="1782" spans="1:30" x14ac:dyDescent="0.35">
      <c r="A1782" s="36" t="s">
        <v>2902</v>
      </c>
      <c r="B1782" s="45" t="s">
        <v>310</v>
      </c>
      <c r="C1782" s="45" t="s">
        <v>4473</v>
      </c>
      <c r="D1782" s="36" t="s">
        <v>4517</v>
      </c>
      <c r="E1782" s="36" t="str">
        <f t="shared" si="81"/>
        <v>2008_IN</v>
      </c>
      <c r="F1782" s="45">
        <v>2008</v>
      </c>
      <c r="G1782" s="45">
        <f>_xlfn.XLOOKUP(I1782,Main_OG!$B$1:$B$766,Main_OG!$O$1:$O$766,"")</f>
        <v>0</v>
      </c>
      <c r="H1782" s="45">
        <f>_xlfn.XLOOKUP(E1782,Main_OG!$D$1:$D$766,Main_OG!$J$1:$J$766,"")</f>
        <v>0</v>
      </c>
      <c r="I1782" s="45" t="s">
        <v>310</v>
      </c>
      <c r="J1782" s="45" t="str">
        <f t="shared" si="82"/>
        <v>Northern Indiana Pub Serv Co_IN</v>
      </c>
      <c r="K1782" s="45" t="str">
        <f t="shared" si="83"/>
        <v>Northern Indiana Public Service Co_IN</v>
      </c>
      <c r="L1782" s="45" t="s">
        <v>2905</v>
      </c>
      <c r="M1782" s="45">
        <v>1</v>
      </c>
      <c r="N1782" s="45">
        <v>53868</v>
      </c>
      <c r="O1782" s="45">
        <v>2496</v>
      </c>
      <c r="P1782" s="45">
        <v>399937</v>
      </c>
      <c r="Q1782" s="45">
        <v>19527</v>
      </c>
      <c r="R1782" s="45">
        <v>4034462</v>
      </c>
      <c r="S1782" s="45">
        <v>9305389</v>
      </c>
      <c r="T1782" s="45">
        <v>3345850</v>
      </c>
      <c r="U1782" s="45">
        <v>9.6</v>
      </c>
      <c r="V1782" s="45">
        <v>9.3800000000000008</v>
      </c>
      <c r="W1782" s="45">
        <v>5.65</v>
      </c>
      <c r="X1782" s="45">
        <v>10.99</v>
      </c>
      <c r="Y1782" s="46">
        <v>322384.3</v>
      </c>
      <c r="Z1782" s="46">
        <v>50178.059851145699</v>
      </c>
      <c r="AA1782" s="47">
        <f>_xlfn.XLOOKUP($E1782,Main_OG!$D$1:$D$766,Main_OG!AJ$1:AJ$766,"")</f>
        <v>122090074</v>
      </c>
      <c r="AB1782" s="47">
        <f>_xlfn.XLOOKUP($E1782,Main_OG!$D$1:$D$766,Main_OG!AK$1:AK$766,"")</f>
        <v>643074</v>
      </c>
      <c r="AC1782" s="47">
        <f>_xlfn.XLOOKUP($E1782,Main_OG!$D$1:$D$766,Main_OG!AL$1:AL$766,"")</f>
        <v>63278382</v>
      </c>
      <c r="AD1782" s="47">
        <f>_xlfn.XLOOKUP($E1782,Main_OG!$D$1:$D$766,Main_OG!AM$1:AM$766,"")</f>
        <v>0</v>
      </c>
    </row>
    <row r="1783" spans="1:30" x14ac:dyDescent="0.35">
      <c r="A1783" s="36" t="s">
        <v>2902</v>
      </c>
      <c r="B1783" s="45" t="s">
        <v>310</v>
      </c>
      <c r="C1783" s="45" t="s">
        <v>4473</v>
      </c>
      <c r="D1783" s="36" t="s">
        <v>4517</v>
      </c>
      <c r="E1783" s="36" t="str">
        <f t="shared" si="81"/>
        <v>2009_IN</v>
      </c>
      <c r="F1783" s="45">
        <v>2009</v>
      </c>
      <c r="G1783" s="45">
        <f>_xlfn.XLOOKUP(I1783,Main_OG!$B$1:$B$766,Main_OG!$O$1:$O$766,"")</f>
        <v>0</v>
      </c>
      <c r="H1783" s="45">
        <f>_xlfn.XLOOKUP(E1783,Main_OG!$D$1:$D$766,Main_OG!$J$1:$J$766,"")</f>
        <v>0</v>
      </c>
      <c r="I1783" s="45" t="s">
        <v>310</v>
      </c>
      <c r="J1783" s="45" t="str">
        <f t="shared" si="82"/>
        <v>Northern Indiana Pub Serv Co_IN</v>
      </c>
      <c r="K1783" s="45" t="str">
        <f t="shared" si="83"/>
        <v>Northern Indiana Public Service Co_IN</v>
      </c>
      <c r="L1783" s="45" t="s">
        <v>2906</v>
      </c>
      <c r="M1783" s="45">
        <v>1</v>
      </c>
      <c r="N1783" s="45">
        <v>54171</v>
      </c>
      <c r="O1783" s="45">
        <v>2457</v>
      </c>
      <c r="P1783" s="45">
        <v>399016</v>
      </c>
      <c r="Q1783" s="45">
        <v>19933</v>
      </c>
      <c r="R1783" s="45">
        <v>3972884</v>
      </c>
      <c r="S1783" s="45">
        <v>7690862</v>
      </c>
      <c r="T1783" s="45">
        <v>3241418</v>
      </c>
      <c r="U1783" s="45">
        <v>9.65</v>
      </c>
      <c r="V1783" s="45">
        <v>9.67</v>
      </c>
      <c r="W1783" s="45">
        <v>5.89</v>
      </c>
      <c r="X1783" s="45">
        <v>11.11</v>
      </c>
      <c r="Y1783" s="46">
        <v>299789</v>
      </c>
      <c r="Z1783" s="46">
        <v>46411.815476075288</v>
      </c>
      <c r="AA1783" s="47">
        <f>_xlfn.XLOOKUP($E1783,Main_OG!$D$1:$D$766,Main_OG!AJ$1:AJ$766,"")</f>
        <v>108667422</v>
      </c>
      <c r="AB1783" s="47">
        <f>_xlfn.XLOOKUP($E1783,Main_OG!$D$1:$D$766,Main_OG!AK$1:AK$766,"")</f>
        <v>568080</v>
      </c>
      <c r="AC1783" s="47">
        <f>_xlfn.XLOOKUP($E1783,Main_OG!$D$1:$D$766,Main_OG!AL$1:AL$766,"")</f>
        <v>67058244</v>
      </c>
      <c r="AD1783" s="47">
        <f>_xlfn.XLOOKUP($E1783,Main_OG!$D$1:$D$766,Main_OG!AM$1:AM$766,"")</f>
        <v>0</v>
      </c>
    </row>
    <row r="1784" spans="1:30" x14ac:dyDescent="0.35">
      <c r="A1784" s="36" t="s">
        <v>2902</v>
      </c>
      <c r="B1784" s="45" t="s">
        <v>310</v>
      </c>
      <c r="C1784" s="45" t="s">
        <v>4473</v>
      </c>
      <c r="D1784" s="36" t="s">
        <v>4517</v>
      </c>
      <c r="E1784" s="36" t="str">
        <f t="shared" si="81"/>
        <v>2010_IN</v>
      </c>
      <c r="F1784" s="45">
        <v>2010</v>
      </c>
      <c r="G1784" s="45">
        <f>_xlfn.XLOOKUP(I1784,Main_OG!$B$1:$B$766,Main_OG!$O$1:$O$766,"")</f>
        <v>0</v>
      </c>
      <c r="H1784" s="45">
        <f>_xlfn.XLOOKUP(E1784,Main_OG!$D$1:$D$766,Main_OG!$J$1:$J$766,"")</f>
        <v>0</v>
      </c>
      <c r="I1784" s="45" t="s">
        <v>310</v>
      </c>
      <c r="J1784" s="45" t="str">
        <f t="shared" si="82"/>
        <v>Northern Indiana Pub Serv Co_IN</v>
      </c>
      <c r="K1784" s="45" t="str">
        <f t="shared" si="83"/>
        <v>Northern Indiana Public Service Co_IN</v>
      </c>
      <c r="L1784" s="45" t="s">
        <v>2907</v>
      </c>
      <c r="M1784" s="45">
        <v>1</v>
      </c>
      <c r="N1784" s="45">
        <v>54427</v>
      </c>
      <c r="O1784" s="45">
        <v>2435</v>
      </c>
      <c r="P1784" s="45">
        <v>399963</v>
      </c>
      <c r="Q1784" s="45">
        <v>19717</v>
      </c>
      <c r="R1784" s="45">
        <v>4086569</v>
      </c>
      <c r="S1784" s="45">
        <v>8459042</v>
      </c>
      <c r="T1784" s="45">
        <v>3625579</v>
      </c>
      <c r="U1784" s="45">
        <v>9.2100000000000009</v>
      </c>
      <c r="V1784" s="45">
        <v>9.52</v>
      </c>
      <c r="W1784" s="45">
        <v>6.02</v>
      </c>
      <c r="X1784" s="45">
        <v>10.84</v>
      </c>
      <c r="Y1784" s="46">
        <v>320731.8</v>
      </c>
      <c r="Z1784" s="46">
        <v>49415.15787170743</v>
      </c>
      <c r="AA1784" s="47">
        <f>_xlfn.XLOOKUP($E1784,Main_OG!$D$1:$D$766,Main_OG!AJ$1:AJ$766,"")</f>
        <v>112440262</v>
      </c>
      <c r="AB1784" s="47">
        <f>_xlfn.XLOOKUP($E1784,Main_OG!$D$1:$D$766,Main_OG!AK$1:AK$766,"")</f>
        <v>552818</v>
      </c>
      <c r="AC1784" s="47">
        <f>_xlfn.XLOOKUP($E1784,Main_OG!$D$1:$D$766,Main_OG!AL$1:AL$766,"")</f>
        <v>111625950</v>
      </c>
      <c r="AD1784" s="47">
        <f>_xlfn.XLOOKUP($E1784,Main_OG!$D$1:$D$766,Main_OG!AM$1:AM$766,"")</f>
        <v>0</v>
      </c>
    </row>
    <row r="1785" spans="1:30" x14ac:dyDescent="0.35">
      <c r="A1785" s="36" t="s">
        <v>2902</v>
      </c>
      <c r="B1785" s="45" t="s">
        <v>310</v>
      </c>
      <c r="C1785" s="45" t="s">
        <v>4473</v>
      </c>
      <c r="D1785" s="36" t="s">
        <v>4517</v>
      </c>
      <c r="E1785" s="36" t="str">
        <f t="shared" si="81"/>
        <v>2011_IN</v>
      </c>
      <c r="F1785" s="45">
        <v>2011</v>
      </c>
      <c r="G1785" s="45">
        <f>_xlfn.XLOOKUP(I1785,Main_OG!$B$1:$B$766,Main_OG!$O$1:$O$766,"")</f>
        <v>0</v>
      </c>
      <c r="H1785" s="45">
        <f>_xlfn.XLOOKUP(E1785,Main_OG!$D$1:$D$766,Main_OG!$J$1:$J$766,"")</f>
        <v>0</v>
      </c>
      <c r="I1785" s="45" t="s">
        <v>310</v>
      </c>
      <c r="J1785" s="45" t="str">
        <f t="shared" si="82"/>
        <v>Northern Indiana Pub Serv Co_IN</v>
      </c>
      <c r="K1785" s="45" t="str">
        <f t="shared" si="83"/>
        <v>Northern Indiana Public Service Co_IN</v>
      </c>
      <c r="L1785" s="45" t="s">
        <v>2908</v>
      </c>
      <c r="M1785" s="45">
        <v>1</v>
      </c>
      <c r="N1785" s="45">
        <v>54625</v>
      </c>
      <c r="O1785" s="45">
        <v>2420</v>
      </c>
      <c r="P1785" s="45">
        <v>399907</v>
      </c>
      <c r="Q1785" s="45">
        <v>20708</v>
      </c>
      <c r="R1785" s="45">
        <v>4031311</v>
      </c>
      <c r="S1785" s="45">
        <v>9257585</v>
      </c>
      <c r="T1785" s="45">
        <v>3526534</v>
      </c>
      <c r="U1785" s="45">
        <v>9.74</v>
      </c>
      <c r="V1785" s="45">
        <v>9.86</v>
      </c>
      <c r="W1785" s="45">
        <v>6.29</v>
      </c>
      <c r="X1785" s="45">
        <v>11.17</v>
      </c>
      <c r="Y1785" s="46">
        <v>321532.79999999999</v>
      </c>
      <c r="Z1785" s="46">
        <v>49335.655376117225</v>
      </c>
      <c r="AA1785" s="47">
        <f>_xlfn.XLOOKUP($E1785,Main_OG!$D$1:$D$766,Main_OG!AJ$1:AJ$766,"")</f>
        <v>105179496</v>
      </c>
      <c r="AB1785" s="47">
        <f>_xlfn.XLOOKUP($E1785,Main_OG!$D$1:$D$766,Main_OG!AK$1:AK$766,"")</f>
        <v>3482912.4</v>
      </c>
      <c r="AC1785" s="47">
        <f>_xlfn.XLOOKUP($E1785,Main_OG!$D$1:$D$766,Main_OG!AL$1:AL$766,"")</f>
        <v>161515530</v>
      </c>
      <c r="AD1785" s="47">
        <f>_xlfn.XLOOKUP($E1785,Main_OG!$D$1:$D$766,Main_OG!AM$1:AM$766,"")</f>
        <v>0</v>
      </c>
    </row>
    <row r="1786" spans="1:30" x14ac:dyDescent="0.35">
      <c r="A1786" s="36" t="s">
        <v>2902</v>
      </c>
      <c r="B1786" s="45" t="s">
        <v>310</v>
      </c>
      <c r="C1786" s="45" t="s">
        <v>4473</v>
      </c>
      <c r="D1786" s="36" t="s">
        <v>4517</v>
      </c>
      <c r="E1786" s="36" t="str">
        <f t="shared" si="81"/>
        <v>2012_IN</v>
      </c>
      <c r="F1786" s="45">
        <v>2012</v>
      </c>
      <c r="G1786" s="45">
        <f>_xlfn.XLOOKUP(I1786,Main_OG!$B$1:$B$766,Main_OG!$O$1:$O$766,"")</f>
        <v>0</v>
      </c>
      <c r="H1786" s="45">
        <f>_xlfn.XLOOKUP(E1786,Main_OG!$D$1:$D$766,Main_OG!$J$1:$J$766,"")</f>
        <v>0</v>
      </c>
      <c r="I1786" s="45" t="s">
        <v>310</v>
      </c>
      <c r="J1786" s="45" t="str">
        <f t="shared" si="82"/>
        <v>Northern Indiana Pub Serv Co_IN</v>
      </c>
      <c r="K1786" s="45" t="str">
        <f t="shared" si="83"/>
        <v>Northern Indiana Public Service Co_IN</v>
      </c>
      <c r="L1786" s="45" t="s">
        <v>2909</v>
      </c>
      <c r="M1786" s="45">
        <v>1</v>
      </c>
      <c r="N1786" s="45">
        <v>54649</v>
      </c>
      <c r="O1786" s="45">
        <v>2448</v>
      </c>
      <c r="P1786" s="45">
        <v>400398</v>
      </c>
      <c r="Q1786" s="45">
        <v>20290</v>
      </c>
      <c r="R1786" s="45">
        <v>3961872</v>
      </c>
      <c r="S1786" s="45">
        <v>9250977</v>
      </c>
      <c r="T1786" s="45">
        <v>3524316</v>
      </c>
      <c r="U1786" s="45">
        <v>9.5603745999999994</v>
      </c>
      <c r="V1786" s="45">
        <v>10.750503999999999</v>
      </c>
      <c r="W1786" s="45">
        <v>6.3706189999999996</v>
      </c>
      <c r="X1786" s="45">
        <v>11.643749</v>
      </c>
      <c r="Y1786" s="46">
        <v>323876.2</v>
      </c>
      <c r="Z1786" s="46">
        <v>49530.011443665069</v>
      </c>
      <c r="AA1786" s="47">
        <f>_xlfn.XLOOKUP($E1786,Main_OG!$D$1:$D$766,Main_OG!AJ$1:AJ$766,"")</f>
        <v>93173864</v>
      </c>
      <c r="AB1786" s="47">
        <f>_xlfn.XLOOKUP($E1786,Main_OG!$D$1:$D$766,Main_OG!AK$1:AK$766,"")</f>
        <v>2478722</v>
      </c>
      <c r="AC1786" s="47">
        <f>_xlfn.XLOOKUP($E1786,Main_OG!$D$1:$D$766,Main_OG!AL$1:AL$766,"")</f>
        <v>226471182</v>
      </c>
      <c r="AD1786" s="47">
        <f>_xlfn.XLOOKUP($E1786,Main_OG!$D$1:$D$766,Main_OG!AM$1:AM$766,"")</f>
        <v>0</v>
      </c>
    </row>
    <row r="1787" spans="1:30" x14ac:dyDescent="0.35">
      <c r="A1787" s="36" t="s">
        <v>2902</v>
      </c>
      <c r="B1787" s="45" t="s">
        <v>310</v>
      </c>
      <c r="C1787" s="45" t="s">
        <v>4473</v>
      </c>
      <c r="D1787" s="36" t="s">
        <v>4517</v>
      </c>
      <c r="E1787" s="36" t="str">
        <f t="shared" si="81"/>
        <v>2013_IN</v>
      </c>
      <c r="F1787" s="45">
        <v>2013</v>
      </c>
      <c r="G1787" s="45">
        <f>_xlfn.XLOOKUP(I1787,Main_OG!$B$1:$B$766,Main_OG!$O$1:$O$766,"")</f>
        <v>0</v>
      </c>
      <c r="H1787" s="45">
        <f>_xlfn.XLOOKUP(E1787,Main_OG!$D$1:$D$766,Main_OG!$J$1:$J$766,"")</f>
        <v>0</v>
      </c>
      <c r="I1787" s="45" t="s">
        <v>310</v>
      </c>
      <c r="J1787" s="45" t="str">
        <f t="shared" si="82"/>
        <v>Northern Indiana Pub Serv Co_IN</v>
      </c>
      <c r="K1787" s="45" t="str">
        <f t="shared" si="83"/>
        <v>Northern Indiana Public Service Co_IN</v>
      </c>
      <c r="L1787" s="45" t="s">
        <v>2910</v>
      </c>
      <c r="M1787" s="45">
        <v>1</v>
      </c>
      <c r="N1787" s="45">
        <v>54913</v>
      </c>
      <c r="O1787" s="45">
        <v>2384</v>
      </c>
      <c r="P1787" s="45">
        <v>401455</v>
      </c>
      <c r="Q1787" s="45">
        <v>21222</v>
      </c>
      <c r="R1787" s="45">
        <v>3992698</v>
      </c>
      <c r="S1787" s="45">
        <v>9339677</v>
      </c>
      <c r="T1787" s="45">
        <v>3444738</v>
      </c>
      <c r="U1787" s="45">
        <v>9.8741871999999997</v>
      </c>
      <c r="V1787" s="45">
        <v>11.151189</v>
      </c>
      <c r="W1787" s="45">
        <v>6.7740469000000001</v>
      </c>
      <c r="X1787" s="45">
        <v>12.385305000000001</v>
      </c>
      <c r="Y1787" s="46">
        <v>333207.40000000002</v>
      </c>
      <c r="Z1787" s="46">
        <v>50712.060968788879</v>
      </c>
      <c r="AA1787" s="47">
        <f>_xlfn.XLOOKUP($E1787,Main_OG!$D$1:$D$766,Main_OG!AJ$1:AJ$766,"")</f>
        <v>93043302</v>
      </c>
      <c r="AB1787" s="47">
        <f>_xlfn.XLOOKUP($E1787,Main_OG!$D$1:$D$766,Main_OG!AK$1:AK$766,"")</f>
        <v>3942861.4</v>
      </c>
      <c r="AC1787" s="47">
        <f>_xlfn.XLOOKUP($E1787,Main_OG!$D$1:$D$766,Main_OG!AL$1:AL$766,"")</f>
        <v>153252544</v>
      </c>
      <c r="AD1787" s="47">
        <f>_xlfn.XLOOKUP($E1787,Main_OG!$D$1:$D$766,Main_OG!AM$1:AM$766,"")</f>
        <v>0</v>
      </c>
    </row>
    <row r="1788" spans="1:30" x14ac:dyDescent="0.35">
      <c r="A1788" s="36" t="s">
        <v>2902</v>
      </c>
      <c r="B1788" s="45" t="s">
        <v>310</v>
      </c>
      <c r="C1788" s="45" t="s">
        <v>4473</v>
      </c>
      <c r="D1788" s="36" t="s">
        <v>4517</v>
      </c>
      <c r="E1788" s="36" t="str">
        <f t="shared" si="81"/>
        <v>2014_IN</v>
      </c>
      <c r="F1788" s="45">
        <v>2014</v>
      </c>
      <c r="G1788" s="45">
        <f>_xlfn.XLOOKUP(I1788,Main_OG!$B$1:$B$766,Main_OG!$O$1:$O$766,"")</f>
        <v>0</v>
      </c>
      <c r="H1788" s="45">
        <f>_xlfn.XLOOKUP(E1788,Main_OG!$D$1:$D$766,Main_OG!$J$1:$J$766,"")</f>
        <v>0</v>
      </c>
      <c r="I1788" s="45" t="s">
        <v>310</v>
      </c>
      <c r="J1788" s="45" t="str">
        <f t="shared" si="82"/>
        <v>Northern Indiana Pub Serv Co_IN</v>
      </c>
      <c r="K1788" s="45" t="str">
        <f t="shared" si="83"/>
        <v>Northern Indiana Public Service Co_IN</v>
      </c>
      <c r="L1788" s="45" t="s">
        <v>2911</v>
      </c>
      <c r="M1788" s="45">
        <v>1</v>
      </c>
      <c r="N1788" s="45">
        <v>55385</v>
      </c>
      <c r="O1788" s="45">
        <v>2352</v>
      </c>
      <c r="P1788" s="45">
        <v>403272</v>
      </c>
      <c r="Q1788" s="45">
        <v>20506</v>
      </c>
      <c r="R1788" s="45">
        <v>3991852</v>
      </c>
      <c r="S1788" s="45">
        <v>10114222</v>
      </c>
      <c r="T1788" s="45">
        <v>3384222</v>
      </c>
      <c r="U1788" s="45">
        <v>10.197016</v>
      </c>
      <c r="V1788" s="45">
        <v>11.642761</v>
      </c>
      <c r="W1788" s="45">
        <v>7.1539866999999999</v>
      </c>
      <c r="X1788" s="45">
        <v>12.948990999999999</v>
      </c>
      <c r="Y1788" s="46">
        <v>343827.8</v>
      </c>
      <c r="Z1788" s="46">
        <v>52126.563007171448</v>
      </c>
      <c r="AA1788" s="47">
        <f>_xlfn.XLOOKUP($E1788,Main_OG!$D$1:$D$766,Main_OG!AJ$1:AJ$766,"")</f>
        <v>97120070</v>
      </c>
      <c r="AB1788" s="47">
        <f>_xlfn.XLOOKUP($E1788,Main_OG!$D$1:$D$766,Main_OG!AK$1:AK$766,"")</f>
        <v>4299352</v>
      </c>
      <c r="AC1788" s="47">
        <f>_xlfn.XLOOKUP($E1788,Main_OG!$D$1:$D$766,Main_OG!AL$1:AL$766,"")</f>
        <v>151931500</v>
      </c>
      <c r="AD1788" s="47">
        <f>_xlfn.XLOOKUP($E1788,Main_OG!$D$1:$D$766,Main_OG!AM$1:AM$766,"")</f>
        <v>0</v>
      </c>
    </row>
    <row r="1789" spans="1:30" x14ac:dyDescent="0.35">
      <c r="A1789" s="36" t="s">
        <v>2902</v>
      </c>
      <c r="B1789" s="45" t="s">
        <v>310</v>
      </c>
      <c r="C1789" s="45" t="s">
        <v>4473</v>
      </c>
      <c r="D1789" s="36" t="s">
        <v>4517</v>
      </c>
      <c r="E1789" s="36" t="str">
        <f t="shared" si="81"/>
        <v>2015_IN</v>
      </c>
      <c r="F1789" s="45">
        <v>2015</v>
      </c>
      <c r="G1789" s="45">
        <f>_xlfn.XLOOKUP(I1789,Main_OG!$B$1:$B$766,Main_OG!$O$1:$O$766,"")</f>
        <v>0</v>
      </c>
      <c r="H1789" s="45">
        <f>_xlfn.XLOOKUP(E1789,Main_OG!$D$1:$D$766,Main_OG!$J$1:$J$766,"")</f>
        <v>0</v>
      </c>
      <c r="I1789" s="45" t="s">
        <v>310</v>
      </c>
      <c r="J1789" s="45" t="str">
        <f t="shared" si="82"/>
        <v>Northern Indiana Pub Serv Co_IN</v>
      </c>
      <c r="K1789" s="45" t="str">
        <f t="shared" si="83"/>
        <v>Northern Indiana Public Service Co_IN</v>
      </c>
      <c r="L1789" s="45" t="s">
        <v>2912</v>
      </c>
      <c r="M1789" s="45">
        <v>1</v>
      </c>
      <c r="N1789" s="45">
        <v>55795</v>
      </c>
      <c r="O1789" s="45">
        <v>2343</v>
      </c>
      <c r="P1789" s="45">
        <v>404889</v>
      </c>
      <c r="Q1789" s="45">
        <v>21016</v>
      </c>
      <c r="R1789" s="45">
        <v>3983512</v>
      </c>
      <c r="S1789" s="45">
        <v>9249137</v>
      </c>
      <c r="T1789" s="45">
        <v>3309929</v>
      </c>
      <c r="U1789" s="45">
        <v>9.9195851000000008</v>
      </c>
      <c r="V1789" s="45">
        <v>11.538057</v>
      </c>
      <c r="W1789" s="45">
        <v>7.0037020999999999</v>
      </c>
      <c r="X1789" s="45">
        <v>12.903506</v>
      </c>
      <c r="Y1789" s="46">
        <v>341205.2</v>
      </c>
      <c r="Z1789" s="46">
        <v>51608.28757175817</v>
      </c>
      <c r="AA1789" s="47">
        <f>_xlfn.XLOOKUP($E1789,Main_OG!$D$1:$D$766,Main_OG!AJ$1:AJ$766,"")</f>
        <v>78232886</v>
      </c>
      <c r="AB1789" s="47">
        <f>_xlfn.XLOOKUP($E1789,Main_OG!$D$1:$D$766,Main_OG!AK$1:AK$766,"")</f>
        <v>4439134</v>
      </c>
      <c r="AC1789" s="47">
        <f>_xlfn.XLOOKUP($E1789,Main_OG!$D$1:$D$766,Main_OG!AL$1:AL$766,"")</f>
        <v>250128744</v>
      </c>
      <c r="AD1789" s="47">
        <f>_xlfn.XLOOKUP($E1789,Main_OG!$D$1:$D$766,Main_OG!AM$1:AM$766,"")</f>
        <v>0</v>
      </c>
    </row>
    <row r="1790" spans="1:30" x14ac:dyDescent="0.35">
      <c r="A1790" s="36" t="s">
        <v>2902</v>
      </c>
      <c r="B1790" s="45" t="s">
        <v>310</v>
      </c>
      <c r="C1790" s="45" t="s">
        <v>4473</v>
      </c>
      <c r="D1790" s="36" t="s">
        <v>4517</v>
      </c>
      <c r="E1790" s="36" t="str">
        <f t="shared" si="81"/>
        <v>2016_IN</v>
      </c>
      <c r="F1790" s="45">
        <v>2016</v>
      </c>
      <c r="G1790" s="45">
        <f>_xlfn.XLOOKUP(I1790,Main_OG!$B$1:$B$766,Main_OG!$O$1:$O$766,"")</f>
        <v>0</v>
      </c>
      <c r="H1790" s="45">
        <f>_xlfn.XLOOKUP(E1790,Main_OG!$D$1:$D$766,Main_OG!$J$1:$J$766,"")</f>
        <v>0</v>
      </c>
      <c r="I1790" s="45" t="s">
        <v>310</v>
      </c>
      <c r="J1790" s="45" t="str">
        <f t="shared" si="82"/>
        <v>Northern Indiana Pub Serv Co_IN</v>
      </c>
      <c r="K1790" s="45" t="str">
        <f t="shared" si="83"/>
        <v>Northern Indiana Public Service Co_IN</v>
      </c>
      <c r="L1790" s="45" t="s">
        <v>2913</v>
      </c>
      <c r="M1790" s="45">
        <v>1</v>
      </c>
      <c r="N1790" s="45">
        <v>56348</v>
      </c>
      <c r="O1790" s="45">
        <v>2313</v>
      </c>
      <c r="P1790" s="45">
        <v>407268</v>
      </c>
      <c r="Q1790" s="45">
        <v>20913</v>
      </c>
      <c r="R1790" s="45">
        <v>3994697</v>
      </c>
      <c r="S1790" s="45">
        <v>9281765</v>
      </c>
      <c r="T1790" s="45">
        <v>3514821</v>
      </c>
      <c r="U1790" s="45">
        <v>9.8197293999999999</v>
      </c>
      <c r="V1790" s="45">
        <v>11.79725</v>
      </c>
      <c r="W1790" s="45">
        <v>6.8112304000000004</v>
      </c>
      <c r="X1790" s="45">
        <v>13.013007</v>
      </c>
      <c r="Y1790" s="46">
        <v>348439.2</v>
      </c>
      <c r="Z1790" s="46">
        <v>52492.400455686424</v>
      </c>
      <c r="AA1790" s="47">
        <f>_xlfn.XLOOKUP($E1790,Main_OG!$D$1:$D$766,Main_OG!AJ$1:AJ$766,"")</f>
        <v>72028054</v>
      </c>
      <c r="AB1790" s="47">
        <f>_xlfn.XLOOKUP($E1790,Main_OG!$D$1:$D$766,Main_OG!AK$1:AK$766,"")</f>
        <v>1994116</v>
      </c>
      <c r="AC1790" s="47">
        <f>_xlfn.XLOOKUP($E1790,Main_OG!$D$1:$D$766,Main_OG!AL$1:AL$766,"")</f>
        <v>304810926</v>
      </c>
      <c r="AD1790" s="47">
        <f>_xlfn.XLOOKUP($E1790,Main_OG!$D$1:$D$766,Main_OG!AM$1:AM$766,"")</f>
        <v>0</v>
      </c>
    </row>
    <row r="1791" spans="1:30" x14ac:dyDescent="0.35">
      <c r="A1791" s="36" t="s">
        <v>2902</v>
      </c>
      <c r="B1791" s="45" t="s">
        <v>310</v>
      </c>
      <c r="C1791" s="45" t="s">
        <v>4473</v>
      </c>
      <c r="D1791" s="36" t="s">
        <v>4517</v>
      </c>
      <c r="E1791" s="36" t="str">
        <f t="shared" si="81"/>
        <v>2017_IN</v>
      </c>
      <c r="F1791" s="45">
        <v>2017</v>
      </c>
      <c r="G1791" s="45">
        <f>_xlfn.XLOOKUP(I1791,Main_OG!$B$1:$B$766,Main_OG!$O$1:$O$766,"")</f>
        <v>0</v>
      </c>
      <c r="H1791" s="45">
        <f>_xlfn.XLOOKUP(E1791,Main_OG!$D$1:$D$766,Main_OG!$J$1:$J$766,"")</f>
        <v>0</v>
      </c>
      <c r="I1791" s="45" t="s">
        <v>310</v>
      </c>
      <c r="J1791" s="45" t="str">
        <f t="shared" si="82"/>
        <v>Northern Indiana Pub Serv Co_IN</v>
      </c>
      <c r="K1791" s="45" t="str">
        <f t="shared" si="83"/>
        <v>Northern Indiana Public Service Co_IN</v>
      </c>
      <c r="L1791" s="45" t="s">
        <v>2914</v>
      </c>
      <c r="M1791" s="45">
        <v>1</v>
      </c>
      <c r="N1791" s="45">
        <v>56875</v>
      </c>
      <c r="O1791" s="45">
        <v>2313</v>
      </c>
      <c r="P1791" s="45">
        <v>409401</v>
      </c>
      <c r="Q1791" s="45">
        <v>20036</v>
      </c>
      <c r="R1791" s="45">
        <v>3901604</v>
      </c>
      <c r="S1791" s="45">
        <v>9469711</v>
      </c>
      <c r="T1791" s="45">
        <v>3301699</v>
      </c>
      <c r="U1791" s="45">
        <v>11.226293</v>
      </c>
      <c r="V1791" s="45">
        <v>13.260377</v>
      </c>
      <c r="W1791" s="45">
        <v>7.3874271</v>
      </c>
      <c r="X1791" s="45">
        <v>14.443203</v>
      </c>
      <c r="Y1791" s="46">
        <v>357535.8</v>
      </c>
      <c r="Z1791" s="46">
        <v>53667.389765460211</v>
      </c>
      <c r="AA1791" s="47">
        <f>_xlfn.XLOOKUP($E1791,Main_OG!$D$1:$D$766,Main_OG!AJ$1:AJ$766,"")</f>
        <v>70900324</v>
      </c>
      <c r="AB1791" s="47">
        <f>_xlfn.XLOOKUP($E1791,Main_OG!$D$1:$D$766,Main_OG!AK$1:AK$766,"")</f>
        <v>431220</v>
      </c>
      <c r="AC1791" s="47">
        <f>_xlfn.XLOOKUP($E1791,Main_OG!$D$1:$D$766,Main_OG!AL$1:AL$766,"")</f>
        <v>272616566</v>
      </c>
      <c r="AD1791" s="47">
        <f>_xlfn.XLOOKUP($E1791,Main_OG!$D$1:$D$766,Main_OG!AM$1:AM$766,"")</f>
        <v>0</v>
      </c>
    </row>
    <row r="1792" spans="1:30" x14ac:dyDescent="0.35">
      <c r="A1792" s="36" t="s">
        <v>2902</v>
      </c>
      <c r="B1792" s="45" t="s">
        <v>310</v>
      </c>
      <c r="C1792" s="45" t="s">
        <v>4473</v>
      </c>
      <c r="D1792" s="36" t="s">
        <v>4517</v>
      </c>
      <c r="E1792" s="36" t="str">
        <f t="shared" si="81"/>
        <v>2018_IN</v>
      </c>
      <c r="F1792" s="45">
        <v>2018</v>
      </c>
      <c r="G1792" s="45">
        <f>_xlfn.XLOOKUP(I1792,Main_OG!$B$1:$B$766,Main_OG!$O$1:$O$766,"")</f>
        <v>0</v>
      </c>
      <c r="H1792" s="45">
        <f>_xlfn.XLOOKUP(E1792,Main_OG!$D$1:$D$766,Main_OG!$J$1:$J$766,"")</f>
        <v>0</v>
      </c>
      <c r="I1792" s="45" t="s">
        <v>310</v>
      </c>
      <c r="J1792" s="45" t="str">
        <f t="shared" si="82"/>
        <v>Northern Indiana Pub Serv Co_IN</v>
      </c>
      <c r="K1792" s="45" t="str">
        <f t="shared" si="83"/>
        <v>Northern Indiana Public Service Co_IN</v>
      </c>
      <c r="L1792" s="45" t="s">
        <v>2915</v>
      </c>
      <c r="M1792" s="45">
        <v>1</v>
      </c>
      <c r="N1792" s="45">
        <v>57339</v>
      </c>
      <c r="O1792" s="45">
        <v>2284</v>
      </c>
      <c r="P1792" s="45">
        <v>412267</v>
      </c>
      <c r="Q1792" s="45">
        <v>21191</v>
      </c>
      <c r="R1792" s="45">
        <v>3947777</v>
      </c>
      <c r="S1792" s="45">
        <v>8829536</v>
      </c>
      <c r="T1792" s="45">
        <v>3535168</v>
      </c>
      <c r="U1792" s="45">
        <v>10.442169</v>
      </c>
      <c r="V1792" s="45">
        <v>12.861155</v>
      </c>
      <c r="W1792" s="45">
        <v>6.9671702</v>
      </c>
      <c r="X1792" s="45">
        <v>13.993168000000001</v>
      </c>
      <c r="Y1792" s="46">
        <v>368762.9</v>
      </c>
      <c r="Z1792" s="46">
        <v>55051.719934713554</v>
      </c>
      <c r="AA1792" s="47">
        <f>_xlfn.XLOOKUP($E1792,Main_OG!$D$1:$D$766,Main_OG!AJ$1:AJ$766,"")</f>
        <v>78159404</v>
      </c>
      <c r="AB1792" s="47">
        <f>_xlfn.XLOOKUP($E1792,Main_OG!$D$1:$D$766,Main_OG!AK$1:AK$766,"")</f>
        <v>466420</v>
      </c>
      <c r="AC1792" s="47">
        <f>_xlfn.XLOOKUP($E1792,Main_OG!$D$1:$D$766,Main_OG!AL$1:AL$766,"")</f>
        <v>401723314</v>
      </c>
      <c r="AD1792" s="47">
        <f>_xlfn.XLOOKUP($E1792,Main_OG!$D$1:$D$766,Main_OG!AM$1:AM$766,"")</f>
        <v>0</v>
      </c>
    </row>
    <row r="1793" spans="1:30" x14ac:dyDescent="0.35">
      <c r="A1793" s="36" t="s">
        <v>2902</v>
      </c>
      <c r="B1793" s="45" t="s">
        <v>310</v>
      </c>
      <c r="C1793" s="45" t="s">
        <v>4473</v>
      </c>
      <c r="D1793" s="36" t="s">
        <v>4517</v>
      </c>
      <c r="E1793" s="36" t="str">
        <f t="shared" si="81"/>
        <v>2019_IN</v>
      </c>
      <c r="F1793" s="45">
        <v>2019</v>
      </c>
      <c r="G1793" s="45">
        <f>_xlfn.XLOOKUP(I1793,Main_OG!$B$1:$B$766,Main_OG!$O$1:$O$766,"")</f>
        <v>0</v>
      </c>
      <c r="H1793" s="45">
        <f>_xlfn.XLOOKUP(E1793,Main_OG!$D$1:$D$766,Main_OG!$J$1:$J$766,"")</f>
        <v>0</v>
      </c>
      <c r="I1793" s="45" t="s">
        <v>310</v>
      </c>
      <c r="J1793" s="45" t="str">
        <f t="shared" si="82"/>
        <v>Northern Indiana Pub Serv Co_IN</v>
      </c>
      <c r="K1793" s="45" t="str">
        <f t="shared" si="83"/>
        <v>Northern Indiana Public Service Co_IN</v>
      </c>
      <c r="L1793" s="45" t="s">
        <v>2916</v>
      </c>
      <c r="M1793" s="45">
        <v>1</v>
      </c>
      <c r="N1793" s="45">
        <v>57785</v>
      </c>
      <c r="O1793" s="45">
        <v>2256</v>
      </c>
      <c r="P1793" s="45">
        <v>415534</v>
      </c>
      <c r="Q1793" s="45">
        <v>20606</v>
      </c>
      <c r="R1793" s="45">
        <v>3856969</v>
      </c>
      <c r="S1793" s="45">
        <v>8466135</v>
      </c>
      <c r="T1793" s="45">
        <v>3369470</v>
      </c>
      <c r="U1793" s="45">
        <v>10.762399</v>
      </c>
      <c r="V1793" s="45">
        <v>12.994726999999999</v>
      </c>
      <c r="W1793" s="45">
        <v>7.1898097999999999</v>
      </c>
      <c r="X1793" s="45">
        <v>14.293479</v>
      </c>
      <c r="Y1793" s="46">
        <v>371044.5</v>
      </c>
      <c r="Z1793" s="46">
        <v>55124.639541465542</v>
      </c>
      <c r="AA1793" s="47">
        <f>_xlfn.XLOOKUP($E1793,Main_OG!$D$1:$D$766,Main_OG!AJ$1:AJ$766,"")</f>
        <v>61811568</v>
      </c>
      <c r="AB1793" s="47">
        <f>_xlfn.XLOOKUP($E1793,Main_OG!$D$1:$D$766,Main_OG!AK$1:AK$766,"")</f>
        <v>482386</v>
      </c>
      <c r="AC1793" s="47">
        <f>_xlfn.XLOOKUP($E1793,Main_OG!$D$1:$D$766,Main_OG!AL$1:AL$766,"")</f>
        <v>460073338</v>
      </c>
      <c r="AD1793" s="47">
        <f>_xlfn.XLOOKUP($E1793,Main_OG!$D$1:$D$766,Main_OG!AM$1:AM$766,"")</f>
        <v>0</v>
      </c>
    </row>
    <row r="1794" spans="1:30" x14ac:dyDescent="0.35">
      <c r="A1794" s="36" t="s">
        <v>2902</v>
      </c>
      <c r="B1794" s="45" t="s">
        <v>310</v>
      </c>
      <c r="C1794" s="45" t="s">
        <v>4473</v>
      </c>
      <c r="D1794" s="36" t="s">
        <v>4517</v>
      </c>
      <c r="E1794" s="36" t="str">
        <f t="shared" ref="E1794:E1857" si="84">_xlfn.CONCAT(F1794,"_",I1794)</f>
        <v>2020_IN</v>
      </c>
      <c r="F1794" s="45">
        <v>2020</v>
      </c>
      <c r="G1794" s="45">
        <f>_xlfn.XLOOKUP(I1794,Main_OG!$B$1:$B$766,Main_OG!$O$1:$O$766,"")</f>
        <v>0</v>
      </c>
      <c r="H1794" s="45">
        <f>_xlfn.XLOOKUP(E1794,Main_OG!$D$1:$D$766,Main_OG!$J$1:$J$766,"")</f>
        <v>0</v>
      </c>
      <c r="I1794" s="45" t="s">
        <v>310</v>
      </c>
      <c r="J1794" s="45" t="str">
        <f t="shared" ref="J1794:J1857" si="85">_xlfn.CONCAT(A1794,"_",B1794)</f>
        <v>Northern Indiana Pub Serv Co_IN</v>
      </c>
      <c r="K1794" s="45" t="str">
        <f t="shared" ref="K1794:K1857" si="86">_xlfn.CONCAT(D1794,"_",B1794)</f>
        <v>Northern Indiana Public Service Co_IN</v>
      </c>
      <c r="L1794" s="45" t="s">
        <v>2917</v>
      </c>
      <c r="M1794" s="45">
        <v>1</v>
      </c>
      <c r="N1794" s="45">
        <v>58158</v>
      </c>
      <c r="O1794" s="45">
        <v>2154</v>
      </c>
      <c r="P1794" s="45">
        <v>0</v>
      </c>
      <c r="Q1794" s="45">
        <v>18001</v>
      </c>
      <c r="R1794" s="45">
        <v>3638022</v>
      </c>
      <c r="S1794" s="45">
        <v>7480320</v>
      </c>
      <c r="T1794" s="45">
        <v>0</v>
      </c>
      <c r="U1794" s="45">
        <v>10.214433</v>
      </c>
      <c r="V1794" s="45">
        <v>13.580729</v>
      </c>
      <c r="W1794" s="45">
        <v>5.5528412999999999</v>
      </c>
      <c r="X1794" s="45">
        <v>0</v>
      </c>
      <c r="Y1794" s="46">
        <v>359184.7</v>
      </c>
      <c r="Z1794" s="46">
        <v>53195.344379736154</v>
      </c>
      <c r="AA1794" s="47">
        <f>_xlfn.XLOOKUP($E1794,Main_OG!$D$1:$D$766,Main_OG!AJ$1:AJ$766,"")</f>
        <v>47841526</v>
      </c>
      <c r="AB1794" s="47">
        <f>_xlfn.XLOOKUP($E1794,Main_OG!$D$1:$D$766,Main_OG!AK$1:AK$766,"")</f>
        <v>459240</v>
      </c>
      <c r="AC1794" s="47">
        <f>_xlfn.XLOOKUP($E1794,Main_OG!$D$1:$D$766,Main_OG!AL$1:AL$766,"")</f>
        <v>472355552</v>
      </c>
      <c r="AD1794" s="47">
        <f>_xlfn.XLOOKUP($E1794,Main_OG!$D$1:$D$766,Main_OG!AM$1:AM$766,"")</f>
        <v>0</v>
      </c>
    </row>
    <row r="1795" spans="1:30" x14ac:dyDescent="0.35">
      <c r="A1795" s="36" t="s">
        <v>2918</v>
      </c>
      <c r="B1795" s="45" t="s">
        <v>230</v>
      </c>
      <c r="C1795" s="45" t="s">
        <v>4468</v>
      </c>
      <c r="D1795" s="36" t="s">
        <v>2918</v>
      </c>
      <c r="E1795" s="36" t="str">
        <f t="shared" si="84"/>
        <v>2006_MI</v>
      </c>
      <c r="F1795" s="45">
        <v>2006</v>
      </c>
      <c r="G1795" s="45">
        <f>_xlfn.XLOOKUP(I1795,Main_OG!$B$1:$B$766,Main_OG!$O$1:$O$766,"")</f>
        <v>0</v>
      </c>
      <c r="H1795" s="45">
        <f>_xlfn.XLOOKUP(E1795,Main_OG!$D$1:$D$766,Main_OG!$J$1:$J$766,"")</f>
        <v>0</v>
      </c>
      <c r="I1795" s="45" t="s">
        <v>230</v>
      </c>
      <c r="J1795" s="45" t="str">
        <f t="shared" si="85"/>
        <v>Northern States Power Co_MI</v>
      </c>
      <c r="K1795" s="45" t="str">
        <f t="shared" si="86"/>
        <v>Northern States Power Co_MI</v>
      </c>
      <c r="L1795" s="45" t="s">
        <v>2919</v>
      </c>
      <c r="M1795" s="45">
        <v>0</v>
      </c>
      <c r="N1795" s="45">
        <v>1414</v>
      </c>
      <c r="O1795" s="45">
        <v>5</v>
      </c>
      <c r="P1795" s="45">
        <v>8098</v>
      </c>
      <c r="Q1795" s="45">
        <v>0</v>
      </c>
      <c r="R1795" s="45">
        <v>4815</v>
      </c>
      <c r="S1795" s="45">
        <v>1648</v>
      </c>
      <c r="T1795" s="45">
        <v>5033</v>
      </c>
      <c r="U1795" s="45">
        <v>0</v>
      </c>
      <c r="V1795" s="45">
        <v>8.5810521813515823</v>
      </c>
      <c r="W1795" s="45">
        <v>6.4405189932780997</v>
      </c>
      <c r="X1795" s="45">
        <v>9.4293315347721833</v>
      </c>
      <c r="Y1795" s="46">
        <v>483763.6</v>
      </c>
      <c r="Z1795" s="46">
        <v>48202.440773445334</v>
      </c>
      <c r="AA1795" s="47">
        <f>_xlfn.XLOOKUP($E1795,Main_OG!$D$1:$D$766,Main_OG!AJ$1:AJ$766,"")</f>
        <v>70255935.120000005</v>
      </c>
      <c r="AB1795" s="47">
        <f>_xlfn.XLOOKUP($E1795,Main_OG!$D$1:$D$766,Main_OG!AK$1:AK$766,"")</f>
        <v>1664301.64</v>
      </c>
      <c r="AC1795" s="47">
        <f>_xlfn.XLOOKUP($E1795,Main_OG!$D$1:$D$766,Main_OG!AL$1:AL$766,"")</f>
        <v>181071401.84</v>
      </c>
      <c r="AD1795" s="47">
        <f>_xlfn.XLOOKUP($E1795,Main_OG!$D$1:$D$766,Main_OG!AM$1:AM$766,"")</f>
        <v>29066165</v>
      </c>
    </row>
    <row r="1796" spans="1:30" x14ac:dyDescent="0.35">
      <c r="A1796" s="36" t="s">
        <v>2918</v>
      </c>
      <c r="B1796" s="45" t="s">
        <v>318</v>
      </c>
      <c r="C1796" s="45" t="s">
        <v>4468</v>
      </c>
      <c r="D1796" s="36" t="s">
        <v>2918</v>
      </c>
      <c r="E1796" s="36" t="str">
        <f t="shared" si="84"/>
        <v>2006_MN</v>
      </c>
      <c r="F1796" s="45">
        <v>2006</v>
      </c>
      <c r="G1796" s="45">
        <f>_xlfn.XLOOKUP(I1796,Main_OG!$B$1:$B$766,Main_OG!$O$1:$O$766,"")</f>
        <v>0</v>
      </c>
      <c r="H1796" s="45">
        <f>_xlfn.XLOOKUP(E1796,Main_OG!$D$1:$D$766,Main_OG!$J$1:$J$766,"")</f>
        <v>0</v>
      </c>
      <c r="I1796" s="45" t="s">
        <v>318</v>
      </c>
      <c r="J1796" s="45" t="str">
        <f t="shared" si="85"/>
        <v>Northern States Power Co_MN</v>
      </c>
      <c r="K1796" s="45" t="str">
        <f t="shared" si="86"/>
        <v>Northern States Power Co_MN</v>
      </c>
      <c r="L1796" s="45" t="s">
        <v>2920</v>
      </c>
      <c r="M1796" s="45">
        <v>1</v>
      </c>
      <c r="N1796" s="45">
        <v>126303</v>
      </c>
      <c r="O1796" s="45">
        <v>470</v>
      </c>
      <c r="P1796" s="45">
        <v>1056669</v>
      </c>
      <c r="Q1796" s="45">
        <v>1676</v>
      </c>
      <c r="R1796" s="45">
        <v>977999</v>
      </c>
      <c r="S1796" s="45">
        <v>529027</v>
      </c>
      <c r="T1796" s="45">
        <v>812792</v>
      </c>
      <c r="U1796" s="45">
        <v>7.9487787526677733</v>
      </c>
      <c r="V1796" s="45">
        <v>7.0363887431766567</v>
      </c>
      <c r="W1796" s="45">
        <v>5.7945436367109533</v>
      </c>
      <c r="X1796" s="45">
        <v>9.1566267231931704</v>
      </c>
      <c r="Y1796" s="46">
        <v>302272.7</v>
      </c>
      <c r="Z1796" s="46">
        <v>58539.649524407119</v>
      </c>
      <c r="AA1796" s="47">
        <f>_xlfn.XLOOKUP($E1796,Main_OG!$D$1:$D$766,Main_OG!AJ$1:AJ$766,"")</f>
        <v>40108393.059999995</v>
      </c>
      <c r="AB1796" s="47">
        <f>_xlfn.XLOOKUP($E1796,Main_OG!$D$1:$D$766,Main_OG!AK$1:AK$766,"")</f>
        <v>1873358.9</v>
      </c>
      <c r="AC1796" s="47">
        <f>_xlfn.XLOOKUP($E1796,Main_OG!$D$1:$D$766,Main_OG!AL$1:AL$766,"")</f>
        <v>49856441.140000008</v>
      </c>
      <c r="AD1796" s="47">
        <f>_xlfn.XLOOKUP($E1796,Main_OG!$D$1:$D$766,Main_OG!AM$1:AM$766,"")</f>
        <v>13183418</v>
      </c>
    </row>
    <row r="1797" spans="1:30" x14ac:dyDescent="0.35">
      <c r="A1797" s="36" t="s">
        <v>2918</v>
      </c>
      <c r="B1797" s="45" t="s">
        <v>799</v>
      </c>
      <c r="C1797" s="45" t="s">
        <v>4468</v>
      </c>
      <c r="D1797" s="36" t="s">
        <v>2918</v>
      </c>
      <c r="E1797" s="36" t="str">
        <f t="shared" si="84"/>
        <v>2006_ND</v>
      </c>
      <c r="F1797" s="45">
        <v>2006</v>
      </c>
      <c r="G1797" s="45">
        <f>_xlfn.XLOOKUP(I1797,Main_OG!$B$1:$B$766,Main_OG!$O$1:$O$766,"")</f>
        <v>0</v>
      </c>
      <c r="H1797" s="45">
        <f>_xlfn.XLOOKUP(E1797,Main_OG!$D$1:$D$766,Main_OG!$J$1:$J$766,"")</f>
        <v>0</v>
      </c>
      <c r="I1797" s="45" t="s">
        <v>799</v>
      </c>
      <c r="J1797" s="45" t="str">
        <f t="shared" si="85"/>
        <v>Northern States Power Co_ND</v>
      </c>
      <c r="K1797" s="45" t="str">
        <f t="shared" si="86"/>
        <v>Northern States Power Co_ND</v>
      </c>
      <c r="L1797" s="45" t="s">
        <v>2921</v>
      </c>
      <c r="M1797" s="45">
        <v>0</v>
      </c>
      <c r="N1797" s="45">
        <v>11864</v>
      </c>
      <c r="O1797" s="45">
        <v>22</v>
      </c>
      <c r="P1797" s="45">
        <v>72350</v>
      </c>
      <c r="Q1797" s="45">
        <v>0</v>
      </c>
      <c r="R1797" s="45">
        <v>68078</v>
      </c>
      <c r="S1797" s="45">
        <v>17036</v>
      </c>
      <c r="T1797" s="45">
        <v>53651</v>
      </c>
      <c r="U1797" s="45">
        <v>0</v>
      </c>
      <c r="V1797" s="45">
        <v>6.444705303216768</v>
      </c>
      <c r="W1797" s="45">
        <v>4.7305139810623942</v>
      </c>
      <c r="X1797" s="45">
        <v>7.3193125295018051</v>
      </c>
      <c r="Y1797" s="46">
        <v>30911.4</v>
      </c>
      <c r="Z1797" s="46">
        <v>47598.325895950555</v>
      </c>
      <c r="AA1797" s="47">
        <f>_xlfn.XLOOKUP($E1797,Main_OG!$D$1:$D$766,Main_OG!AJ$1:AJ$766,"")</f>
        <v>48776056.499999993</v>
      </c>
      <c r="AB1797" s="47">
        <f>_xlfn.XLOOKUP($E1797,Main_OG!$D$1:$D$766,Main_OG!AK$1:AK$766,"")</f>
        <v>161092.06</v>
      </c>
      <c r="AC1797" s="47">
        <f>_xlfn.XLOOKUP($E1797,Main_OG!$D$1:$D$766,Main_OG!AL$1:AL$766,"")</f>
        <v>71631.38</v>
      </c>
      <c r="AD1797" s="47">
        <f>_xlfn.XLOOKUP($E1797,Main_OG!$D$1:$D$766,Main_OG!AM$1:AM$766,"")</f>
        <v>0</v>
      </c>
    </row>
    <row r="1798" spans="1:30" x14ac:dyDescent="0.35">
      <c r="A1798" s="36" t="s">
        <v>2918</v>
      </c>
      <c r="B1798" s="45" t="s">
        <v>847</v>
      </c>
      <c r="C1798" s="45" t="s">
        <v>4468</v>
      </c>
      <c r="D1798" s="36" t="s">
        <v>2918</v>
      </c>
      <c r="E1798" s="36" t="str">
        <f t="shared" si="84"/>
        <v>2006_SD</v>
      </c>
      <c r="F1798" s="45">
        <v>2006</v>
      </c>
      <c r="G1798" s="45">
        <f>_xlfn.XLOOKUP(I1798,Main_OG!$B$1:$B$766,Main_OG!$O$1:$O$766,"")</f>
        <v>0</v>
      </c>
      <c r="H1798" s="45">
        <f>_xlfn.XLOOKUP(E1798,Main_OG!$D$1:$D$766,Main_OG!$J$1:$J$766,"")</f>
        <v>0</v>
      </c>
      <c r="I1798" s="45" t="s">
        <v>847</v>
      </c>
      <c r="J1798" s="45" t="str">
        <f t="shared" si="85"/>
        <v>Northern States Power Co_SD</v>
      </c>
      <c r="K1798" s="45" t="str">
        <f t="shared" si="86"/>
        <v>Northern States Power Co_SD</v>
      </c>
      <c r="L1798" s="45" t="s">
        <v>2922</v>
      </c>
      <c r="M1798" s="45">
        <v>0</v>
      </c>
      <c r="N1798" s="45">
        <v>9980</v>
      </c>
      <c r="O1798" s="45">
        <v>18</v>
      </c>
      <c r="P1798" s="45">
        <v>66583</v>
      </c>
      <c r="Q1798" s="45">
        <v>0</v>
      </c>
      <c r="R1798" s="45">
        <v>60172</v>
      </c>
      <c r="S1798" s="45">
        <v>18245</v>
      </c>
      <c r="T1798" s="45">
        <v>53109</v>
      </c>
      <c r="U1798" s="45">
        <v>0</v>
      </c>
      <c r="V1798" s="45">
        <v>6.7213786801871693</v>
      </c>
      <c r="W1798" s="45">
        <v>5.3923611418978634</v>
      </c>
      <c r="X1798" s="45">
        <v>8.6578385806811298</v>
      </c>
      <c r="Y1798" s="46">
        <v>39961.599999999999</v>
      </c>
      <c r="Z1798" s="46">
        <v>51034.375307298673</v>
      </c>
      <c r="AA1798" s="47">
        <f>_xlfn.XLOOKUP($E1798,Main_OG!$D$1:$D$766,Main_OG!AJ$1:AJ$766,"")</f>
        <v>4127086.04</v>
      </c>
      <c r="AB1798" s="47">
        <f>_xlfn.XLOOKUP($E1798,Main_OG!$D$1:$D$766,Main_OG!AK$1:AK$766,"")</f>
        <v>37556.239999999998</v>
      </c>
      <c r="AC1798" s="47">
        <f>_xlfn.XLOOKUP($E1798,Main_OG!$D$1:$D$766,Main_OG!AL$1:AL$766,"")</f>
        <v>6689598.0199999996</v>
      </c>
      <c r="AD1798" s="47">
        <f>_xlfn.XLOOKUP($E1798,Main_OG!$D$1:$D$766,Main_OG!AM$1:AM$766,"")</f>
        <v>0</v>
      </c>
    </row>
    <row r="1799" spans="1:30" x14ac:dyDescent="0.35">
      <c r="A1799" s="36" t="s">
        <v>2918</v>
      </c>
      <c r="B1799" s="45" t="s">
        <v>351</v>
      </c>
      <c r="C1799" s="45" t="s">
        <v>4468</v>
      </c>
      <c r="D1799" s="36" t="s">
        <v>2918</v>
      </c>
      <c r="E1799" s="36" t="str">
        <f t="shared" si="84"/>
        <v>2006_WI</v>
      </c>
      <c r="F1799" s="45">
        <v>2006</v>
      </c>
      <c r="G1799" s="45">
        <f>_xlfn.XLOOKUP(I1799,Main_OG!$B$1:$B$766,Main_OG!$O$1:$O$766,"")</f>
        <v>0</v>
      </c>
      <c r="H1799" s="45">
        <f>_xlfn.XLOOKUP(E1799,Main_OG!$D$1:$D$766,Main_OG!$J$1:$J$766,"")</f>
        <v>0</v>
      </c>
      <c r="I1799" s="45" t="s">
        <v>351</v>
      </c>
      <c r="J1799" s="45" t="str">
        <f t="shared" si="85"/>
        <v>Northern States Power Co_WI</v>
      </c>
      <c r="K1799" s="45" t="str">
        <f t="shared" si="86"/>
        <v>Northern States Power Co_WI</v>
      </c>
      <c r="L1799" s="45" t="s">
        <v>2923</v>
      </c>
      <c r="M1799" s="45">
        <v>0</v>
      </c>
      <c r="N1799" s="45">
        <v>39473</v>
      </c>
      <c r="O1799" s="45">
        <v>88</v>
      </c>
      <c r="P1799" s="45">
        <v>206047</v>
      </c>
      <c r="Q1799" s="45">
        <v>0</v>
      </c>
      <c r="R1799" s="45">
        <v>191537</v>
      </c>
      <c r="S1799" s="45">
        <v>80403</v>
      </c>
      <c r="T1799" s="45">
        <v>173291</v>
      </c>
      <c r="U1799" s="45">
        <v>0</v>
      </c>
      <c r="V1799" s="45">
        <v>7.181965986180292</v>
      </c>
      <c r="W1799" s="45">
        <v>5.3590102997134634</v>
      </c>
      <c r="X1799" s="45">
        <v>9.2628465195438583</v>
      </c>
      <c r="Y1799" s="46">
        <v>287146.59999999998</v>
      </c>
      <c r="Z1799" s="46">
        <v>51481.599345961702</v>
      </c>
      <c r="AA1799" s="47">
        <f>_xlfn.XLOOKUP($E1799,Main_OG!$D$1:$D$766,Main_OG!AJ$1:AJ$766,"")</f>
        <v>47984959.539999999</v>
      </c>
      <c r="AB1799" s="47">
        <f>_xlfn.XLOOKUP($E1799,Main_OG!$D$1:$D$766,Main_OG!AK$1:AK$766,"")</f>
        <v>3549166.82</v>
      </c>
      <c r="AC1799" s="47">
        <f>_xlfn.XLOOKUP($E1799,Main_OG!$D$1:$D$766,Main_OG!AL$1:AL$766,"")</f>
        <v>88498243.219999984</v>
      </c>
      <c r="AD1799" s="47">
        <f>_xlfn.XLOOKUP($E1799,Main_OG!$D$1:$D$766,Main_OG!AM$1:AM$766,"")</f>
        <v>12233515</v>
      </c>
    </row>
    <row r="1800" spans="1:30" x14ac:dyDescent="0.35">
      <c r="A1800" s="36" t="s">
        <v>2918</v>
      </c>
      <c r="B1800" s="45" t="s">
        <v>230</v>
      </c>
      <c r="C1800" s="45" t="s">
        <v>4468</v>
      </c>
      <c r="D1800" s="36" t="s">
        <v>2918</v>
      </c>
      <c r="E1800" s="36" t="str">
        <f t="shared" si="84"/>
        <v>2007_MI</v>
      </c>
      <c r="F1800" s="45">
        <v>2007</v>
      </c>
      <c r="G1800" s="45">
        <f>_xlfn.XLOOKUP(I1800,Main_OG!$B$1:$B$766,Main_OG!$O$1:$O$766,"")</f>
        <v>0</v>
      </c>
      <c r="H1800" s="45">
        <f>_xlfn.XLOOKUP(E1800,Main_OG!$D$1:$D$766,Main_OG!$J$1:$J$766,"")</f>
        <v>0</v>
      </c>
      <c r="I1800" s="45" t="s">
        <v>230</v>
      </c>
      <c r="J1800" s="45" t="str">
        <f t="shared" si="85"/>
        <v>Northern States Power Co_MI</v>
      </c>
      <c r="K1800" s="45" t="str">
        <f t="shared" si="86"/>
        <v>Northern States Power Co_MI</v>
      </c>
      <c r="L1800" s="45" t="s">
        <v>2924</v>
      </c>
      <c r="M1800" s="45">
        <v>0</v>
      </c>
      <c r="N1800" s="45">
        <v>1437</v>
      </c>
      <c r="O1800" s="45">
        <v>3</v>
      </c>
      <c r="P1800" s="45">
        <v>8040</v>
      </c>
      <c r="Q1800" s="45">
        <v>0</v>
      </c>
      <c r="R1800" s="45">
        <v>4826</v>
      </c>
      <c r="S1800" s="45">
        <v>1852</v>
      </c>
      <c r="T1800" s="45">
        <v>5189</v>
      </c>
      <c r="U1800" s="45">
        <v>0</v>
      </c>
      <c r="V1800" s="45">
        <v>8.56</v>
      </c>
      <c r="W1800" s="45">
        <v>6.53</v>
      </c>
      <c r="X1800" s="45">
        <v>9.49</v>
      </c>
      <c r="Y1800" s="46">
        <v>482935.1</v>
      </c>
      <c r="Z1800" s="46">
        <v>48287.309909407631</v>
      </c>
      <c r="AA1800" s="47">
        <f>_xlfn.XLOOKUP($E1800,Main_OG!$D$1:$D$766,Main_OG!AJ$1:AJ$766,"")</f>
        <v>73603394</v>
      </c>
      <c r="AB1800" s="47">
        <f>_xlfn.XLOOKUP($E1800,Main_OG!$D$1:$D$766,Main_OG!AK$1:AK$766,"")</f>
        <v>2521414</v>
      </c>
      <c r="AC1800" s="47">
        <f>_xlfn.XLOOKUP($E1800,Main_OG!$D$1:$D$766,Main_OG!AL$1:AL$766,"")</f>
        <v>204694010</v>
      </c>
      <c r="AD1800" s="47">
        <f>_xlfn.XLOOKUP($E1800,Main_OG!$D$1:$D$766,Main_OG!AM$1:AM$766,"")</f>
        <v>31516953</v>
      </c>
    </row>
    <row r="1801" spans="1:30" x14ac:dyDescent="0.35">
      <c r="A1801" s="36" t="s">
        <v>2918</v>
      </c>
      <c r="B1801" s="45" t="s">
        <v>318</v>
      </c>
      <c r="C1801" s="45" t="s">
        <v>4468</v>
      </c>
      <c r="D1801" s="36" t="s">
        <v>2918</v>
      </c>
      <c r="E1801" s="36" t="str">
        <f t="shared" si="84"/>
        <v>2007_MN</v>
      </c>
      <c r="F1801" s="45">
        <v>2007</v>
      </c>
      <c r="G1801" s="45">
        <f>_xlfn.XLOOKUP(I1801,Main_OG!$B$1:$B$766,Main_OG!$O$1:$O$766,"")</f>
        <v>0</v>
      </c>
      <c r="H1801" s="45">
        <f>_xlfn.XLOOKUP(E1801,Main_OG!$D$1:$D$766,Main_OG!$J$1:$J$766,"")</f>
        <v>0</v>
      </c>
      <c r="I1801" s="45" t="s">
        <v>318</v>
      </c>
      <c r="J1801" s="45" t="str">
        <f t="shared" si="85"/>
        <v>Northern States Power Co_MN</v>
      </c>
      <c r="K1801" s="45" t="str">
        <f t="shared" si="86"/>
        <v>Northern States Power Co_MN</v>
      </c>
      <c r="L1801" s="45" t="s">
        <v>2925</v>
      </c>
      <c r="M1801" s="45">
        <v>1</v>
      </c>
      <c r="N1801" s="45">
        <v>128823</v>
      </c>
      <c r="O1801" s="45">
        <v>481</v>
      </c>
      <c r="P1801" s="45">
        <v>1071319</v>
      </c>
      <c r="Q1801" s="45">
        <v>1740</v>
      </c>
      <c r="R1801" s="45">
        <v>1053090</v>
      </c>
      <c r="S1801" s="45">
        <v>568588</v>
      </c>
      <c r="T1801" s="45">
        <v>898261</v>
      </c>
      <c r="U1801" s="45">
        <v>8.27</v>
      </c>
      <c r="V1801" s="45">
        <v>7.55</v>
      </c>
      <c r="W1801" s="45">
        <v>6.05</v>
      </c>
      <c r="X1801" s="45">
        <v>9.84</v>
      </c>
      <c r="Y1801" s="46">
        <v>304208</v>
      </c>
      <c r="Z1801" s="46">
        <v>58420.61467547933</v>
      </c>
      <c r="AA1801" s="47">
        <f>_xlfn.XLOOKUP($E1801,Main_OG!$D$1:$D$766,Main_OG!AJ$1:AJ$766,"")</f>
        <v>39330384</v>
      </c>
      <c r="AB1801" s="47">
        <f>_xlfn.XLOOKUP($E1801,Main_OG!$D$1:$D$766,Main_OG!AK$1:AK$766,"")</f>
        <v>1622180</v>
      </c>
      <c r="AC1801" s="47">
        <f>_xlfn.XLOOKUP($E1801,Main_OG!$D$1:$D$766,Main_OG!AL$1:AL$766,"")</f>
        <v>68362874</v>
      </c>
      <c r="AD1801" s="47">
        <f>_xlfn.XLOOKUP($E1801,Main_OG!$D$1:$D$766,Main_OG!AM$1:AM$766,"")</f>
        <v>13103000</v>
      </c>
    </row>
    <row r="1802" spans="1:30" x14ac:dyDescent="0.35">
      <c r="A1802" s="36" t="s">
        <v>2918</v>
      </c>
      <c r="B1802" s="45" t="s">
        <v>799</v>
      </c>
      <c r="C1802" s="45" t="s">
        <v>4468</v>
      </c>
      <c r="D1802" s="36" t="s">
        <v>2918</v>
      </c>
      <c r="E1802" s="36" t="str">
        <f t="shared" si="84"/>
        <v>2007_ND</v>
      </c>
      <c r="F1802" s="45">
        <v>2007</v>
      </c>
      <c r="G1802" s="45">
        <f>_xlfn.XLOOKUP(I1802,Main_OG!$B$1:$B$766,Main_OG!$O$1:$O$766,"")</f>
        <v>0</v>
      </c>
      <c r="H1802" s="45">
        <f>_xlfn.XLOOKUP(E1802,Main_OG!$D$1:$D$766,Main_OG!$J$1:$J$766,"")</f>
        <v>0</v>
      </c>
      <c r="I1802" s="45" t="s">
        <v>799</v>
      </c>
      <c r="J1802" s="45" t="str">
        <f t="shared" si="85"/>
        <v>Northern States Power Co_ND</v>
      </c>
      <c r="K1802" s="45" t="str">
        <f t="shared" si="86"/>
        <v>Northern States Power Co_ND</v>
      </c>
      <c r="L1802" s="45" t="s">
        <v>2926</v>
      </c>
      <c r="M1802" s="45">
        <v>0</v>
      </c>
      <c r="N1802" s="45">
        <v>12040</v>
      </c>
      <c r="O1802" s="45">
        <v>23</v>
      </c>
      <c r="P1802" s="45">
        <v>73806</v>
      </c>
      <c r="Q1802" s="45">
        <v>0</v>
      </c>
      <c r="R1802" s="45">
        <v>71609</v>
      </c>
      <c r="S1802" s="45">
        <v>18609</v>
      </c>
      <c r="T1802" s="45">
        <v>55179</v>
      </c>
      <c r="U1802" s="45">
        <v>0</v>
      </c>
      <c r="V1802" s="45">
        <v>6.55</v>
      </c>
      <c r="W1802" s="45">
        <v>5.17</v>
      </c>
      <c r="X1802" s="45">
        <v>7.31</v>
      </c>
      <c r="Y1802" s="46">
        <v>32529</v>
      </c>
      <c r="Z1802" s="46">
        <v>49828.283973272963</v>
      </c>
      <c r="AA1802" s="47">
        <f>_xlfn.XLOOKUP($E1802,Main_OG!$D$1:$D$766,Main_OG!AJ$1:AJ$766,"")</f>
        <v>49462088</v>
      </c>
      <c r="AB1802" s="47">
        <f>_xlfn.XLOOKUP($E1802,Main_OG!$D$1:$D$766,Main_OG!AK$1:AK$766,"")</f>
        <v>198582</v>
      </c>
      <c r="AC1802" s="47">
        <f>_xlfn.XLOOKUP($E1802,Main_OG!$D$1:$D$766,Main_OG!AL$1:AL$766,"")</f>
        <v>153412</v>
      </c>
      <c r="AD1802" s="47">
        <f>_xlfn.XLOOKUP($E1802,Main_OG!$D$1:$D$766,Main_OG!AM$1:AM$766,"")</f>
        <v>0</v>
      </c>
    </row>
    <row r="1803" spans="1:30" x14ac:dyDescent="0.35">
      <c r="A1803" s="36" t="s">
        <v>2918</v>
      </c>
      <c r="B1803" s="45" t="s">
        <v>847</v>
      </c>
      <c r="C1803" s="45" t="s">
        <v>4468</v>
      </c>
      <c r="D1803" s="36" t="s">
        <v>2918</v>
      </c>
      <c r="E1803" s="36" t="str">
        <f t="shared" si="84"/>
        <v>2007_SD</v>
      </c>
      <c r="F1803" s="45">
        <v>2007</v>
      </c>
      <c r="G1803" s="45">
        <f>_xlfn.XLOOKUP(I1803,Main_OG!$B$1:$B$766,Main_OG!$O$1:$O$766,"")</f>
        <v>0</v>
      </c>
      <c r="H1803" s="45">
        <f>_xlfn.XLOOKUP(E1803,Main_OG!$D$1:$D$766,Main_OG!$J$1:$J$766,"")</f>
        <v>0</v>
      </c>
      <c r="I1803" s="45" t="s">
        <v>847</v>
      </c>
      <c r="J1803" s="45" t="str">
        <f t="shared" si="85"/>
        <v>Northern States Power Co_SD</v>
      </c>
      <c r="K1803" s="45" t="str">
        <f t="shared" si="86"/>
        <v>Northern States Power Co_SD</v>
      </c>
      <c r="L1803" s="45" t="s">
        <v>2927</v>
      </c>
      <c r="M1803" s="45">
        <v>0</v>
      </c>
      <c r="N1803" s="45">
        <v>10267</v>
      </c>
      <c r="O1803" s="45">
        <v>19</v>
      </c>
      <c r="P1803" s="45">
        <v>68680</v>
      </c>
      <c r="Q1803" s="45">
        <v>0</v>
      </c>
      <c r="R1803" s="45">
        <v>62223</v>
      </c>
      <c r="S1803" s="45">
        <v>21030</v>
      </c>
      <c r="T1803" s="45">
        <v>58131</v>
      </c>
      <c r="U1803" s="45">
        <v>0</v>
      </c>
      <c r="V1803" s="45">
        <v>6.68</v>
      </c>
      <c r="W1803" s="45">
        <v>5.71</v>
      </c>
      <c r="X1803" s="45">
        <v>9.0399999999999991</v>
      </c>
      <c r="Y1803" s="46">
        <v>41646.199999999997</v>
      </c>
      <c r="Z1803" s="46">
        <v>52608.628096960296</v>
      </c>
      <c r="AA1803" s="47">
        <f>_xlfn.XLOOKUP($E1803,Main_OG!$D$1:$D$766,Main_OG!AJ$1:AJ$766,"")</f>
        <v>3381304</v>
      </c>
      <c r="AB1803" s="47">
        <f>_xlfn.XLOOKUP($E1803,Main_OG!$D$1:$D$766,Main_OG!AK$1:AK$766,"")</f>
        <v>279426</v>
      </c>
      <c r="AC1803" s="47">
        <f>_xlfn.XLOOKUP($E1803,Main_OG!$D$1:$D$766,Main_OG!AL$1:AL$766,"")</f>
        <v>8470194</v>
      </c>
      <c r="AD1803" s="47">
        <f>_xlfn.XLOOKUP($E1803,Main_OG!$D$1:$D$766,Main_OG!AM$1:AM$766,"")</f>
        <v>0</v>
      </c>
    </row>
    <row r="1804" spans="1:30" x14ac:dyDescent="0.35">
      <c r="A1804" s="36" t="s">
        <v>2918</v>
      </c>
      <c r="B1804" s="45" t="s">
        <v>351</v>
      </c>
      <c r="C1804" s="45" t="s">
        <v>4468</v>
      </c>
      <c r="D1804" s="36" t="s">
        <v>2918</v>
      </c>
      <c r="E1804" s="36" t="str">
        <f t="shared" si="84"/>
        <v>2007_WI</v>
      </c>
      <c r="F1804" s="45">
        <v>2007</v>
      </c>
      <c r="G1804" s="45">
        <f>_xlfn.XLOOKUP(I1804,Main_OG!$B$1:$B$766,Main_OG!$O$1:$O$766,"")</f>
        <v>0</v>
      </c>
      <c r="H1804" s="45">
        <f>_xlfn.XLOOKUP(E1804,Main_OG!$D$1:$D$766,Main_OG!$J$1:$J$766,"")</f>
        <v>0</v>
      </c>
      <c r="I1804" s="45" t="s">
        <v>351</v>
      </c>
      <c r="J1804" s="45" t="str">
        <f t="shared" si="85"/>
        <v>Northern States Power Co_WI</v>
      </c>
      <c r="K1804" s="45" t="str">
        <f t="shared" si="86"/>
        <v>Northern States Power Co_WI</v>
      </c>
      <c r="L1804" s="45" t="s">
        <v>2928</v>
      </c>
      <c r="M1804" s="45">
        <v>0</v>
      </c>
      <c r="N1804" s="45">
        <v>39918</v>
      </c>
      <c r="O1804" s="45">
        <v>92</v>
      </c>
      <c r="P1804" s="45">
        <v>206386</v>
      </c>
      <c r="Q1804" s="45">
        <v>0</v>
      </c>
      <c r="R1804" s="45">
        <v>203005</v>
      </c>
      <c r="S1804" s="45">
        <v>83312</v>
      </c>
      <c r="T1804" s="45">
        <v>178075</v>
      </c>
      <c r="U1804" s="45">
        <v>0</v>
      </c>
      <c r="V1804" s="45">
        <v>7.34</v>
      </c>
      <c r="W1804" s="45">
        <v>5.33</v>
      </c>
      <c r="X1804" s="45">
        <v>9.36</v>
      </c>
      <c r="Y1804" s="46">
        <v>289855.2</v>
      </c>
      <c r="Z1804" s="46">
        <v>51660.456888754226</v>
      </c>
      <c r="AA1804" s="47">
        <f>_xlfn.XLOOKUP($E1804,Main_OG!$D$1:$D$766,Main_OG!AJ$1:AJ$766,"")</f>
        <v>48160880</v>
      </c>
      <c r="AB1804" s="47">
        <f>_xlfn.XLOOKUP($E1804,Main_OG!$D$1:$D$766,Main_OG!AK$1:AK$766,"")</f>
        <v>3854054</v>
      </c>
      <c r="AC1804" s="47">
        <f>_xlfn.XLOOKUP($E1804,Main_OG!$D$1:$D$766,Main_OG!AL$1:AL$766,"")</f>
        <v>108994756</v>
      </c>
      <c r="AD1804" s="47">
        <f>_xlfn.XLOOKUP($E1804,Main_OG!$D$1:$D$766,Main_OG!AM$1:AM$766,"")</f>
        <v>12910319</v>
      </c>
    </row>
    <row r="1805" spans="1:30" x14ac:dyDescent="0.35">
      <c r="A1805" s="36" t="s">
        <v>2918</v>
      </c>
      <c r="B1805" s="45" t="s">
        <v>230</v>
      </c>
      <c r="C1805" s="45" t="s">
        <v>4468</v>
      </c>
      <c r="D1805" s="36" t="s">
        <v>2918</v>
      </c>
      <c r="E1805" s="36" t="str">
        <f t="shared" si="84"/>
        <v>2008_MI</v>
      </c>
      <c r="F1805" s="45">
        <v>2008</v>
      </c>
      <c r="G1805" s="45">
        <f>_xlfn.XLOOKUP(I1805,Main_OG!$B$1:$B$766,Main_OG!$O$1:$O$766,"")</f>
        <v>0</v>
      </c>
      <c r="H1805" s="45">
        <f>_xlfn.XLOOKUP(E1805,Main_OG!$D$1:$D$766,Main_OG!$J$1:$J$766,"")</f>
        <v>0</v>
      </c>
      <c r="I1805" s="45" t="s">
        <v>230</v>
      </c>
      <c r="J1805" s="45" t="str">
        <f t="shared" si="85"/>
        <v>Northern States Power Co_MI</v>
      </c>
      <c r="K1805" s="45" t="str">
        <f t="shared" si="86"/>
        <v>Northern States Power Co_MI</v>
      </c>
      <c r="L1805" s="45" t="s">
        <v>2929</v>
      </c>
      <c r="M1805" s="45">
        <v>0</v>
      </c>
      <c r="N1805" s="45">
        <v>1440</v>
      </c>
      <c r="O1805" s="45">
        <v>2</v>
      </c>
      <c r="P1805" s="45">
        <v>7763</v>
      </c>
      <c r="Q1805" s="45">
        <v>0</v>
      </c>
      <c r="R1805" s="45">
        <v>56388</v>
      </c>
      <c r="S1805" s="45">
        <v>26974</v>
      </c>
      <c r="T1805" s="45">
        <v>54758</v>
      </c>
      <c r="U1805" s="45">
        <v>0</v>
      </c>
      <c r="V1805" s="45">
        <v>8.49</v>
      </c>
      <c r="W1805" s="45">
        <v>6.3</v>
      </c>
      <c r="X1805" s="45">
        <v>9.31</v>
      </c>
      <c r="Y1805" s="46">
        <v>455256.7</v>
      </c>
      <c r="Z1805" s="46">
        <v>45768.752420983081</v>
      </c>
      <c r="AA1805" s="47">
        <f>_xlfn.XLOOKUP($E1805,Main_OG!$D$1:$D$766,Main_OG!AJ$1:AJ$766,"")</f>
        <v>73448608</v>
      </c>
      <c r="AB1805" s="47">
        <f>_xlfn.XLOOKUP($E1805,Main_OG!$D$1:$D$766,Main_OG!AK$1:AK$766,"")</f>
        <v>1696064</v>
      </c>
      <c r="AC1805" s="47">
        <f>_xlfn.XLOOKUP($E1805,Main_OG!$D$1:$D$766,Main_OG!AL$1:AL$766,"")</f>
        <v>150596912</v>
      </c>
      <c r="AD1805" s="47">
        <f>_xlfn.XLOOKUP($E1805,Main_OG!$D$1:$D$766,Main_OG!AM$1:AM$766,"")</f>
        <v>31484428</v>
      </c>
    </row>
    <row r="1806" spans="1:30" x14ac:dyDescent="0.35">
      <c r="A1806" s="36" t="s">
        <v>2918</v>
      </c>
      <c r="B1806" s="45" t="s">
        <v>318</v>
      </c>
      <c r="C1806" s="45" t="s">
        <v>4468</v>
      </c>
      <c r="D1806" s="36" t="s">
        <v>2918</v>
      </c>
      <c r="E1806" s="36" t="str">
        <f t="shared" si="84"/>
        <v>2008_MN</v>
      </c>
      <c r="F1806" s="45">
        <v>2008</v>
      </c>
      <c r="G1806" s="45">
        <f>_xlfn.XLOOKUP(I1806,Main_OG!$B$1:$B$766,Main_OG!$O$1:$O$766,"")</f>
        <v>0</v>
      </c>
      <c r="H1806" s="45">
        <f>_xlfn.XLOOKUP(E1806,Main_OG!$D$1:$D$766,Main_OG!$J$1:$J$766,"")</f>
        <v>0</v>
      </c>
      <c r="I1806" s="45" t="s">
        <v>318</v>
      </c>
      <c r="J1806" s="45" t="str">
        <f t="shared" si="85"/>
        <v>Northern States Power Co_MN</v>
      </c>
      <c r="K1806" s="45" t="str">
        <f t="shared" si="86"/>
        <v>Northern States Power Co_MN</v>
      </c>
      <c r="L1806" s="45" t="s">
        <v>2930</v>
      </c>
      <c r="M1806" s="45">
        <v>1</v>
      </c>
      <c r="N1806" s="45">
        <v>130090</v>
      </c>
      <c r="O1806" s="45">
        <v>493</v>
      </c>
      <c r="P1806" s="45">
        <v>1078189</v>
      </c>
      <c r="Q1806" s="45">
        <v>21869</v>
      </c>
      <c r="R1806" s="45">
        <v>13885434</v>
      </c>
      <c r="S1806" s="45">
        <v>9449345</v>
      </c>
      <c r="T1806" s="45">
        <v>8696643</v>
      </c>
      <c r="U1806" s="45">
        <v>8.0399999999999991</v>
      </c>
      <c r="V1806" s="45">
        <v>7.91</v>
      </c>
      <c r="W1806" s="45">
        <v>6.34</v>
      </c>
      <c r="X1806" s="45">
        <v>10.34</v>
      </c>
      <c r="Y1806" s="46">
        <v>309290.40000000002</v>
      </c>
      <c r="Z1806" s="46">
        <v>58945.938435888726</v>
      </c>
      <c r="AA1806" s="47">
        <f>_xlfn.XLOOKUP($E1806,Main_OG!$D$1:$D$766,Main_OG!AJ$1:AJ$766,"")</f>
        <v>38498824</v>
      </c>
      <c r="AB1806" s="47">
        <f>_xlfn.XLOOKUP($E1806,Main_OG!$D$1:$D$766,Main_OG!AK$1:AK$766,"")</f>
        <v>936312</v>
      </c>
      <c r="AC1806" s="47">
        <f>_xlfn.XLOOKUP($E1806,Main_OG!$D$1:$D$766,Main_OG!AL$1:AL$766,"")</f>
        <v>49682300</v>
      </c>
      <c r="AD1806" s="47">
        <f>_xlfn.XLOOKUP($E1806,Main_OG!$D$1:$D$766,Main_OG!AM$1:AM$766,"")</f>
        <v>12996838</v>
      </c>
    </row>
    <row r="1807" spans="1:30" x14ac:dyDescent="0.35">
      <c r="A1807" s="36" t="s">
        <v>2918</v>
      </c>
      <c r="B1807" s="45" t="s">
        <v>799</v>
      </c>
      <c r="C1807" s="45" t="s">
        <v>4468</v>
      </c>
      <c r="D1807" s="36" t="s">
        <v>2918</v>
      </c>
      <c r="E1807" s="36" t="str">
        <f t="shared" si="84"/>
        <v>2008_ND</v>
      </c>
      <c r="F1807" s="45">
        <v>2008</v>
      </c>
      <c r="G1807" s="45">
        <f>_xlfn.XLOOKUP(I1807,Main_OG!$B$1:$B$766,Main_OG!$O$1:$O$766,"")</f>
        <v>0</v>
      </c>
      <c r="H1807" s="45">
        <f>_xlfn.XLOOKUP(E1807,Main_OG!$D$1:$D$766,Main_OG!$J$1:$J$766,"")</f>
        <v>0</v>
      </c>
      <c r="I1807" s="45" t="s">
        <v>799</v>
      </c>
      <c r="J1807" s="45" t="str">
        <f t="shared" si="85"/>
        <v>Northern States Power Co_ND</v>
      </c>
      <c r="K1807" s="45" t="str">
        <f t="shared" si="86"/>
        <v>Northern States Power Co_ND</v>
      </c>
      <c r="L1807" s="45" t="s">
        <v>2931</v>
      </c>
      <c r="M1807" s="45">
        <v>0</v>
      </c>
      <c r="N1807" s="45">
        <v>12147</v>
      </c>
      <c r="O1807" s="45">
        <v>22</v>
      </c>
      <c r="P1807" s="45">
        <v>74620</v>
      </c>
      <c r="Q1807" s="45">
        <v>0</v>
      </c>
      <c r="R1807" s="45">
        <v>1120009</v>
      </c>
      <c r="S1807" s="45">
        <v>328203</v>
      </c>
      <c r="T1807" s="45">
        <v>761934</v>
      </c>
      <c r="U1807" s="45">
        <v>0</v>
      </c>
      <c r="V1807" s="45">
        <v>7.05</v>
      </c>
      <c r="W1807" s="45">
        <v>6.29</v>
      </c>
      <c r="X1807" s="45">
        <v>8.18</v>
      </c>
      <c r="Y1807" s="46">
        <v>35030.400000000001</v>
      </c>
      <c r="Z1807" s="46">
        <v>53272.584321949485</v>
      </c>
      <c r="AA1807" s="47">
        <f>_xlfn.XLOOKUP($E1807,Main_OG!$D$1:$D$766,Main_OG!AJ$1:AJ$766,"")</f>
        <v>49965020</v>
      </c>
      <c r="AB1807" s="47">
        <f>_xlfn.XLOOKUP($E1807,Main_OG!$D$1:$D$766,Main_OG!AK$1:AK$766,"")</f>
        <v>178602</v>
      </c>
      <c r="AC1807" s="47">
        <f>_xlfn.XLOOKUP($E1807,Main_OG!$D$1:$D$766,Main_OG!AL$1:AL$766,"")</f>
        <v>1212</v>
      </c>
      <c r="AD1807" s="47">
        <f>_xlfn.XLOOKUP($E1807,Main_OG!$D$1:$D$766,Main_OG!AM$1:AM$766,"")</f>
        <v>0</v>
      </c>
    </row>
    <row r="1808" spans="1:30" x14ac:dyDescent="0.35">
      <c r="A1808" s="36" t="s">
        <v>2918</v>
      </c>
      <c r="B1808" s="45" t="s">
        <v>847</v>
      </c>
      <c r="C1808" s="45" t="s">
        <v>4468</v>
      </c>
      <c r="D1808" s="36" t="s">
        <v>2918</v>
      </c>
      <c r="E1808" s="36" t="str">
        <f t="shared" si="84"/>
        <v>2008_SD</v>
      </c>
      <c r="F1808" s="45">
        <v>2008</v>
      </c>
      <c r="G1808" s="45">
        <f>_xlfn.XLOOKUP(I1808,Main_OG!$B$1:$B$766,Main_OG!$O$1:$O$766,"")</f>
        <v>0</v>
      </c>
      <c r="H1808" s="45">
        <f>_xlfn.XLOOKUP(E1808,Main_OG!$D$1:$D$766,Main_OG!$J$1:$J$766,"")</f>
        <v>0</v>
      </c>
      <c r="I1808" s="45" t="s">
        <v>847</v>
      </c>
      <c r="J1808" s="45" t="str">
        <f t="shared" si="85"/>
        <v>Northern States Power Co_SD</v>
      </c>
      <c r="K1808" s="45" t="str">
        <f t="shared" si="86"/>
        <v>Northern States Power Co_SD</v>
      </c>
      <c r="L1808" s="45" t="s">
        <v>2932</v>
      </c>
      <c r="M1808" s="45">
        <v>0</v>
      </c>
      <c r="N1808" s="45">
        <v>10531</v>
      </c>
      <c r="O1808" s="45">
        <v>20</v>
      </c>
      <c r="P1808" s="45">
        <v>70034</v>
      </c>
      <c r="Q1808" s="45">
        <v>0</v>
      </c>
      <c r="R1808" s="45">
        <v>936237</v>
      </c>
      <c r="S1808" s="45">
        <v>366029</v>
      </c>
      <c r="T1808" s="45">
        <v>640276</v>
      </c>
      <c r="U1808" s="45">
        <v>0</v>
      </c>
      <c r="V1808" s="45">
        <v>7.14</v>
      </c>
      <c r="W1808" s="45">
        <v>5.88</v>
      </c>
      <c r="X1808" s="45">
        <v>9.16</v>
      </c>
      <c r="Y1808" s="46">
        <v>43278.5</v>
      </c>
      <c r="Z1808" s="46">
        <v>54157.427382984366</v>
      </c>
      <c r="AA1808" s="47">
        <f>_xlfn.XLOOKUP($E1808,Main_OG!$D$1:$D$766,Main_OG!AJ$1:AJ$766,"")</f>
        <v>4718714</v>
      </c>
      <c r="AB1808" s="47">
        <f>_xlfn.XLOOKUP($E1808,Main_OG!$D$1:$D$766,Main_OG!AK$1:AK$766,"")</f>
        <v>100410</v>
      </c>
      <c r="AC1808" s="47">
        <f>_xlfn.XLOOKUP($E1808,Main_OG!$D$1:$D$766,Main_OG!AL$1:AL$766,"")</f>
        <v>5264224</v>
      </c>
      <c r="AD1808" s="47">
        <f>_xlfn.XLOOKUP($E1808,Main_OG!$D$1:$D$766,Main_OG!AM$1:AM$766,"")</f>
        <v>0</v>
      </c>
    </row>
    <row r="1809" spans="1:30" x14ac:dyDescent="0.35">
      <c r="A1809" s="36" t="s">
        <v>2918</v>
      </c>
      <c r="B1809" s="45" t="s">
        <v>351</v>
      </c>
      <c r="C1809" s="45" t="s">
        <v>4468</v>
      </c>
      <c r="D1809" s="36" t="s">
        <v>2918</v>
      </c>
      <c r="E1809" s="36" t="str">
        <f t="shared" si="84"/>
        <v>2008_WI</v>
      </c>
      <c r="F1809" s="45">
        <v>2008</v>
      </c>
      <c r="G1809" s="45">
        <f>_xlfn.XLOOKUP(I1809,Main_OG!$B$1:$B$766,Main_OG!$O$1:$O$766,"")</f>
        <v>0</v>
      </c>
      <c r="H1809" s="45">
        <f>_xlfn.XLOOKUP(E1809,Main_OG!$D$1:$D$766,Main_OG!$J$1:$J$766,"")</f>
        <v>0</v>
      </c>
      <c r="I1809" s="45" t="s">
        <v>351</v>
      </c>
      <c r="J1809" s="45" t="str">
        <f t="shared" si="85"/>
        <v>Northern States Power Co_WI</v>
      </c>
      <c r="K1809" s="45" t="str">
        <f t="shared" si="86"/>
        <v>Northern States Power Co_WI</v>
      </c>
      <c r="L1809" s="45" t="s">
        <v>2933</v>
      </c>
      <c r="M1809" s="45">
        <v>0</v>
      </c>
      <c r="N1809" s="45">
        <v>36609</v>
      </c>
      <c r="O1809" s="45">
        <v>93</v>
      </c>
      <c r="P1809" s="45">
        <v>201250</v>
      </c>
      <c r="Q1809" s="45">
        <v>0</v>
      </c>
      <c r="R1809" s="45">
        <v>2742860</v>
      </c>
      <c r="S1809" s="45">
        <v>1602211</v>
      </c>
      <c r="T1809" s="45">
        <v>1883501</v>
      </c>
      <c r="U1809" s="45">
        <v>0</v>
      </c>
      <c r="V1809" s="45">
        <v>8.07</v>
      </c>
      <c r="W1809" s="45">
        <v>6.15</v>
      </c>
      <c r="X1809" s="45">
        <v>10.4</v>
      </c>
      <c r="Y1809" s="46">
        <v>286204.7</v>
      </c>
      <c r="Z1809" s="46">
        <v>50736.554324803634</v>
      </c>
      <c r="AA1809" s="47">
        <f>_xlfn.XLOOKUP($E1809,Main_OG!$D$1:$D$766,Main_OG!AJ$1:AJ$766,"")</f>
        <v>49868066</v>
      </c>
      <c r="AB1809" s="47">
        <f>_xlfn.XLOOKUP($E1809,Main_OG!$D$1:$D$766,Main_OG!AK$1:AK$766,"")</f>
        <v>3460118</v>
      </c>
      <c r="AC1809" s="47">
        <f>_xlfn.XLOOKUP($E1809,Main_OG!$D$1:$D$766,Main_OG!AL$1:AL$766,"")</f>
        <v>82624382</v>
      </c>
      <c r="AD1809" s="47">
        <f>_xlfn.XLOOKUP($E1809,Main_OG!$D$1:$D$766,Main_OG!AM$1:AM$766,"")</f>
        <v>12154510</v>
      </c>
    </row>
    <row r="1810" spans="1:30" x14ac:dyDescent="0.35">
      <c r="A1810" s="36" t="s">
        <v>2934</v>
      </c>
      <c r="B1810" s="45" t="s">
        <v>318</v>
      </c>
      <c r="C1810" s="45" t="s">
        <v>4468</v>
      </c>
      <c r="D1810" s="36" t="s">
        <v>2918</v>
      </c>
      <c r="E1810" s="36" t="str">
        <f t="shared" si="84"/>
        <v>2009_MN</v>
      </c>
      <c r="F1810" s="45">
        <v>2009</v>
      </c>
      <c r="G1810" s="45">
        <f>_xlfn.XLOOKUP(I1810,Main_OG!$B$1:$B$766,Main_OG!$O$1:$O$766,"")</f>
        <v>0</v>
      </c>
      <c r="H1810" s="45">
        <f>_xlfn.XLOOKUP(E1810,Main_OG!$D$1:$D$766,Main_OG!$J$1:$J$766,"")</f>
        <v>0</v>
      </c>
      <c r="I1810" s="45" t="s">
        <v>318</v>
      </c>
      <c r="J1810" s="45" t="str">
        <f t="shared" si="85"/>
        <v>Northern States Power Co - Minnesota_MN</v>
      </c>
      <c r="K1810" s="45" t="str">
        <f t="shared" si="86"/>
        <v>Northern States Power Co_MN</v>
      </c>
      <c r="L1810" s="45" t="s">
        <v>2935</v>
      </c>
      <c r="M1810" s="45">
        <v>1</v>
      </c>
      <c r="N1810" s="45">
        <v>131220</v>
      </c>
      <c r="O1810" s="45">
        <v>460</v>
      </c>
      <c r="P1810" s="45">
        <v>1082849</v>
      </c>
      <c r="Q1810" s="45">
        <v>21890</v>
      </c>
      <c r="R1810" s="45">
        <v>13570942</v>
      </c>
      <c r="S1810" s="45">
        <v>8528881</v>
      </c>
      <c r="T1810" s="45">
        <v>8454910</v>
      </c>
      <c r="U1810" s="45">
        <v>7.73</v>
      </c>
      <c r="V1810" s="45">
        <v>7.76</v>
      </c>
      <c r="W1810" s="45">
        <v>6.36</v>
      </c>
      <c r="X1810" s="45">
        <v>10.33</v>
      </c>
      <c r="Y1810" s="46">
        <v>296875.2</v>
      </c>
      <c r="Z1810" s="46">
        <v>56213.555888686722</v>
      </c>
      <c r="AA1810" s="47">
        <f>_xlfn.XLOOKUP($E1810,Main_OG!$D$1:$D$766,Main_OG!AJ$1:AJ$766,"")</f>
        <v>35428086</v>
      </c>
      <c r="AB1810" s="47">
        <f>_xlfn.XLOOKUP($E1810,Main_OG!$D$1:$D$766,Main_OG!AK$1:AK$766,"")</f>
        <v>267390</v>
      </c>
      <c r="AC1810" s="47">
        <f>_xlfn.XLOOKUP($E1810,Main_OG!$D$1:$D$766,Main_OG!AL$1:AL$766,"")</f>
        <v>47953964</v>
      </c>
      <c r="AD1810" s="47">
        <f>_xlfn.XLOOKUP($E1810,Main_OG!$D$1:$D$766,Main_OG!AM$1:AM$766,"")</f>
        <v>12393425</v>
      </c>
    </row>
    <row r="1811" spans="1:30" x14ac:dyDescent="0.35">
      <c r="A1811" s="36" t="s">
        <v>2934</v>
      </c>
      <c r="B1811" s="45" t="s">
        <v>799</v>
      </c>
      <c r="C1811" s="45" t="s">
        <v>4468</v>
      </c>
      <c r="D1811" s="36" t="s">
        <v>2918</v>
      </c>
      <c r="E1811" s="36" t="str">
        <f t="shared" si="84"/>
        <v>2009_ND</v>
      </c>
      <c r="F1811" s="45">
        <v>2009</v>
      </c>
      <c r="G1811" s="45">
        <f>_xlfn.XLOOKUP(I1811,Main_OG!$B$1:$B$766,Main_OG!$O$1:$O$766,"")</f>
        <v>0</v>
      </c>
      <c r="H1811" s="45">
        <f>_xlfn.XLOOKUP(E1811,Main_OG!$D$1:$D$766,Main_OG!$J$1:$J$766,"")</f>
        <v>0</v>
      </c>
      <c r="I1811" s="45" t="s">
        <v>799</v>
      </c>
      <c r="J1811" s="45" t="str">
        <f t="shared" si="85"/>
        <v>Northern States Power Co - Minnesota_ND</v>
      </c>
      <c r="K1811" s="45" t="str">
        <f t="shared" si="86"/>
        <v>Northern States Power Co_ND</v>
      </c>
      <c r="L1811" s="45" t="s">
        <v>2936</v>
      </c>
      <c r="M1811" s="45">
        <v>0</v>
      </c>
      <c r="N1811" s="45">
        <v>12226</v>
      </c>
      <c r="O1811" s="45">
        <v>19</v>
      </c>
      <c r="P1811" s="45">
        <v>75279</v>
      </c>
      <c r="Q1811" s="45">
        <v>0</v>
      </c>
      <c r="R1811" s="45">
        <v>1110061</v>
      </c>
      <c r="S1811" s="45">
        <v>308325</v>
      </c>
      <c r="T1811" s="45">
        <v>761316</v>
      </c>
      <c r="U1811" s="45">
        <v>0</v>
      </c>
      <c r="V1811" s="45">
        <v>6.9</v>
      </c>
      <c r="W1811" s="45">
        <v>5.62</v>
      </c>
      <c r="X1811" s="45">
        <v>8.09</v>
      </c>
      <c r="Y1811" s="46">
        <v>35971.300000000003</v>
      </c>
      <c r="Z1811" s="46">
        <v>54094.783508379347</v>
      </c>
      <c r="AA1811" s="47">
        <f>_xlfn.XLOOKUP($E1811,Main_OG!$D$1:$D$766,Main_OG!AJ$1:AJ$766,"")</f>
        <v>49382118</v>
      </c>
      <c r="AB1811" s="47">
        <f>_xlfn.XLOOKUP($E1811,Main_OG!$D$1:$D$766,Main_OG!AK$1:AK$766,"")</f>
        <v>166404</v>
      </c>
      <c r="AC1811" s="47">
        <f>_xlfn.XLOOKUP($E1811,Main_OG!$D$1:$D$766,Main_OG!AL$1:AL$766,"")</f>
        <v>149378</v>
      </c>
      <c r="AD1811" s="47">
        <f>_xlfn.XLOOKUP($E1811,Main_OG!$D$1:$D$766,Main_OG!AM$1:AM$766,"")</f>
        <v>0</v>
      </c>
    </row>
    <row r="1812" spans="1:30" x14ac:dyDescent="0.35">
      <c r="A1812" s="36" t="s">
        <v>2934</v>
      </c>
      <c r="B1812" s="45" t="s">
        <v>847</v>
      </c>
      <c r="C1812" s="45" t="s">
        <v>4468</v>
      </c>
      <c r="D1812" s="36" t="s">
        <v>2918</v>
      </c>
      <c r="E1812" s="36" t="str">
        <f t="shared" si="84"/>
        <v>2009_SD</v>
      </c>
      <c r="F1812" s="45">
        <v>2009</v>
      </c>
      <c r="G1812" s="45">
        <f>_xlfn.XLOOKUP(I1812,Main_OG!$B$1:$B$766,Main_OG!$O$1:$O$766,"")</f>
        <v>0</v>
      </c>
      <c r="H1812" s="45">
        <f>_xlfn.XLOOKUP(E1812,Main_OG!$D$1:$D$766,Main_OG!$J$1:$J$766,"")</f>
        <v>0</v>
      </c>
      <c r="I1812" s="45" t="s">
        <v>847</v>
      </c>
      <c r="J1812" s="45" t="str">
        <f t="shared" si="85"/>
        <v>Northern States Power Co - Minnesota_SD</v>
      </c>
      <c r="K1812" s="45" t="str">
        <f t="shared" si="86"/>
        <v>Northern States Power Co_SD</v>
      </c>
      <c r="L1812" s="45" t="s">
        <v>2937</v>
      </c>
      <c r="M1812" s="45">
        <v>0</v>
      </c>
      <c r="N1812" s="45">
        <v>10664</v>
      </c>
      <c r="O1812" s="45">
        <v>19</v>
      </c>
      <c r="P1812" s="45">
        <v>71354</v>
      </c>
      <c r="Q1812" s="45">
        <v>0</v>
      </c>
      <c r="R1812" s="45">
        <v>929644</v>
      </c>
      <c r="S1812" s="45">
        <v>334571</v>
      </c>
      <c r="T1812" s="45">
        <v>643053</v>
      </c>
      <c r="U1812" s="45">
        <v>0</v>
      </c>
      <c r="V1812" s="45">
        <v>6.92</v>
      </c>
      <c r="W1812" s="45">
        <v>5.66</v>
      </c>
      <c r="X1812" s="45">
        <v>8.9</v>
      </c>
      <c r="Y1812" s="46">
        <v>44255.8</v>
      </c>
      <c r="Z1812" s="46">
        <v>54835.348242463144</v>
      </c>
      <c r="AA1812" s="47">
        <f>_xlfn.XLOOKUP($E1812,Main_OG!$D$1:$D$766,Main_OG!AJ$1:AJ$766,"")</f>
        <v>4213274</v>
      </c>
      <c r="AB1812" s="47">
        <f>_xlfn.XLOOKUP($E1812,Main_OG!$D$1:$D$766,Main_OG!AK$1:AK$766,"")</f>
        <v>47426</v>
      </c>
      <c r="AC1812" s="47">
        <f>_xlfn.XLOOKUP($E1812,Main_OG!$D$1:$D$766,Main_OG!AL$1:AL$766,"")</f>
        <v>1835434</v>
      </c>
      <c r="AD1812" s="47">
        <f>_xlfn.XLOOKUP($E1812,Main_OG!$D$1:$D$766,Main_OG!AM$1:AM$766,"")</f>
        <v>0</v>
      </c>
    </row>
    <row r="1813" spans="1:30" x14ac:dyDescent="0.35">
      <c r="A1813" s="36" t="s">
        <v>2938</v>
      </c>
      <c r="B1813" s="45" t="s">
        <v>230</v>
      </c>
      <c r="C1813" s="45" t="s">
        <v>4468</v>
      </c>
      <c r="D1813" s="36" t="s">
        <v>2918</v>
      </c>
      <c r="E1813" s="36" t="str">
        <f t="shared" si="84"/>
        <v>2009_MI</v>
      </c>
      <c r="F1813" s="45">
        <v>2009</v>
      </c>
      <c r="G1813" s="45">
        <f>_xlfn.XLOOKUP(I1813,Main_OG!$B$1:$B$766,Main_OG!$O$1:$O$766,"")</f>
        <v>0</v>
      </c>
      <c r="H1813" s="45">
        <f>_xlfn.XLOOKUP(E1813,Main_OG!$D$1:$D$766,Main_OG!$J$1:$J$766,"")</f>
        <v>0</v>
      </c>
      <c r="I1813" s="45" t="s">
        <v>230</v>
      </c>
      <c r="J1813" s="45" t="str">
        <f t="shared" si="85"/>
        <v>Northern States Power Co - Wisconsin_MI</v>
      </c>
      <c r="K1813" s="45" t="str">
        <f t="shared" si="86"/>
        <v>Northern States Power Co_MI</v>
      </c>
      <c r="L1813" s="45" t="s">
        <v>2939</v>
      </c>
      <c r="M1813" s="45">
        <v>0</v>
      </c>
      <c r="N1813" s="45">
        <v>1461</v>
      </c>
      <c r="O1813" s="45">
        <v>2</v>
      </c>
      <c r="P1813" s="45">
        <v>7773</v>
      </c>
      <c r="Q1813" s="45">
        <v>0</v>
      </c>
      <c r="R1813" s="45">
        <v>53924</v>
      </c>
      <c r="S1813" s="45">
        <v>29056</v>
      </c>
      <c r="T1813" s="45">
        <v>53849</v>
      </c>
      <c r="U1813" s="45">
        <v>0</v>
      </c>
      <c r="V1813" s="45">
        <v>8.4700000000000006</v>
      </c>
      <c r="W1813" s="45">
        <v>6.72</v>
      </c>
      <c r="X1813" s="45">
        <v>9.59</v>
      </c>
      <c r="Y1813" s="46">
        <v>416297.1</v>
      </c>
      <c r="Z1813" s="46">
        <v>42043.455440645848</v>
      </c>
      <c r="AA1813" s="47">
        <f>_xlfn.XLOOKUP($E1813,Main_OG!$D$1:$D$766,Main_OG!AJ$1:AJ$766,"")</f>
        <v>70951888</v>
      </c>
      <c r="AB1813" s="47">
        <f>_xlfn.XLOOKUP($E1813,Main_OG!$D$1:$D$766,Main_OG!AK$1:AK$766,"")</f>
        <v>1451520</v>
      </c>
      <c r="AC1813" s="47">
        <f>_xlfn.XLOOKUP($E1813,Main_OG!$D$1:$D$766,Main_OG!AL$1:AL$766,"")</f>
        <v>132491692</v>
      </c>
      <c r="AD1813" s="47">
        <f>_xlfn.XLOOKUP($E1813,Main_OG!$D$1:$D$766,Main_OG!AM$1:AM$766,"")</f>
        <v>21851009</v>
      </c>
    </row>
    <row r="1814" spans="1:30" x14ac:dyDescent="0.35">
      <c r="A1814" s="36" t="s">
        <v>2938</v>
      </c>
      <c r="B1814" s="45" t="s">
        <v>351</v>
      </c>
      <c r="C1814" s="45" t="s">
        <v>4468</v>
      </c>
      <c r="D1814" s="36" t="s">
        <v>2918</v>
      </c>
      <c r="E1814" s="36" t="str">
        <f t="shared" si="84"/>
        <v>2009_WI</v>
      </c>
      <c r="F1814" s="45">
        <v>2009</v>
      </c>
      <c r="G1814" s="45">
        <f>_xlfn.XLOOKUP(I1814,Main_OG!$B$1:$B$766,Main_OG!$O$1:$O$766,"")</f>
        <v>0</v>
      </c>
      <c r="H1814" s="45">
        <f>_xlfn.XLOOKUP(E1814,Main_OG!$D$1:$D$766,Main_OG!$J$1:$J$766,"")</f>
        <v>0</v>
      </c>
      <c r="I1814" s="45" t="s">
        <v>351</v>
      </c>
      <c r="J1814" s="45" t="str">
        <f t="shared" si="85"/>
        <v>Northern States Power Co - Wisconsin_WI</v>
      </c>
      <c r="K1814" s="45" t="str">
        <f t="shared" si="86"/>
        <v>Northern States Power Co_WI</v>
      </c>
      <c r="L1814" s="45" t="s">
        <v>2940</v>
      </c>
      <c r="M1814" s="45">
        <v>0</v>
      </c>
      <c r="N1814" s="45">
        <v>37006</v>
      </c>
      <c r="O1814" s="45">
        <v>94</v>
      </c>
      <c r="P1814" s="45">
        <v>202097</v>
      </c>
      <c r="Q1814" s="45">
        <v>0</v>
      </c>
      <c r="R1814" s="45">
        <v>2622318</v>
      </c>
      <c r="S1814" s="45">
        <v>1543400</v>
      </c>
      <c r="T1814" s="45">
        <v>1837816</v>
      </c>
      <c r="U1814" s="45">
        <v>0</v>
      </c>
      <c r="V1814" s="45">
        <v>8.19</v>
      </c>
      <c r="W1814" s="45">
        <v>6.18</v>
      </c>
      <c r="X1814" s="45">
        <v>10.4</v>
      </c>
      <c r="Y1814" s="46">
        <v>277279.40000000002</v>
      </c>
      <c r="Z1814" s="46">
        <v>48909.24112900722</v>
      </c>
      <c r="AA1814" s="47">
        <f>_xlfn.XLOOKUP($E1814,Main_OG!$D$1:$D$766,Main_OG!AJ$1:AJ$766,"")</f>
        <v>44836820</v>
      </c>
      <c r="AB1814" s="47">
        <f>_xlfn.XLOOKUP($E1814,Main_OG!$D$1:$D$766,Main_OG!AK$1:AK$766,"")</f>
        <v>2630276</v>
      </c>
      <c r="AC1814" s="47">
        <f>_xlfn.XLOOKUP($E1814,Main_OG!$D$1:$D$766,Main_OG!AL$1:AL$766,"")</f>
        <v>82642892</v>
      </c>
      <c r="AD1814" s="47">
        <f>_xlfn.XLOOKUP($E1814,Main_OG!$D$1:$D$766,Main_OG!AM$1:AM$766,"")</f>
        <v>12683151</v>
      </c>
    </row>
    <row r="1815" spans="1:30" x14ac:dyDescent="0.35">
      <c r="A1815" s="36" t="s">
        <v>2934</v>
      </c>
      <c r="B1815" s="45" t="s">
        <v>318</v>
      </c>
      <c r="C1815" s="45" t="s">
        <v>4468</v>
      </c>
      <c r="D1815" s="36" t="s">
        <v>2918</v>
      </c>
      <c r="E1815" s="36" t="str">
        <f t="shared" si="84"/>
        <v>2010_MN</v>
      </c>
      <c r="F1815" s="45">
        <v>2010</v>
      </c>
      <c r="G1815" s="45">
        <f>_xlfn.XLOOKUP(I1815,Main_OG!$B$1:$B$766,Main_OG!$O$1:$O$766,"")</f>
        <v>0</v>
      </c>
      <c r="H1815" s="45">
        <f>_xlfn.XLOOKUP(E1815,Main_OG!$D$1:$D$766,Main_OG!$J$1:$J$766,"")</f>
        <v>0</v>
      </c>
      <c r="I1815" s="45" t="s">
        <v>318</v>
      </c>
      <c r="J1815" s="45" t="str">
        <f t="shared" si="85"/>
        <v>Northern States Power Co - Minnesota_MN</v>
      </c>
      <c r="K1815" s="45" t="str">
        <f t="shared" si="86"/>
        <v>Northern States Power Co_MN</v>
      </c>
      <c r="L1815" s="45" t="s">
        <v>2941</v>
      </c>
      <c r="M1815" s="45">
        <v>1</v>
      </c>
      <c r="N1815" s="45">
        <v>132538</v>
      </c>
      <c r="O1815" s="45">
        <v>457</v>
      </c>
      <c r="P1815" s="45">
        <v>1087978</v>
      </c>
      <c r="Q1815" s="45">
        <v>21795</v>
      </c>
      <c r="R1815" s="45">
        <v>13638768</v>
      </c>
      <c r="S1815" s="45">
        <v>9053960</v>
      </c>
      <c r="T1815" s="45">
        <v>8947776</v>
      </c>
      <c r="U1815" s="45">
        <v>7.77</v>
      </c>
      <c r="V1815" s="45">
        <v>8.24</v>
      </c>
      <c r="W1815" s="45">
        <v>6.49</v>
      </c>
      <c r="X1815" s="45">
        <v>10.79</v>
      </c>
      <c r="Y1815" s="46">
        <v>308091.90000000002</v>
      </c>
      <c r="Z1815" s="46">
        <v>58010.869651176232</v>
      </c>
      <c r="AA1815" s="47">
        <f>_xlfn.XLOOKUP($E1815,Main_OG!$D$1:$D$766,Main_OG!AJ$1:AJ$766,"")</f>
        <v>34170398</v>
      </c>
      <c r="AB1815" s="47">
        <f>_xlfn.XLOOKUP($E1815,Main_OG!$D$1:$D$766,Main_OG!AK$1:AK$766,"")</f>
        <v>136658</v>
      </c>
      <c r="AC1815" s="47">
        <f>_xlfn.XLOOKUP($E1815,Main_OG!$D$1:$D$766,Main_OG!AL$1:AL$766,"")</f>
        <v>72931362</v>
      </c>
      <c r="AD1815" s="47">
        <f>_xlfn.XLOOKUP($E1815,Main_OG!$D$1:$D$766,Main_OG!AM$1:AM$766,"")</f>
        <v>13478046</v>
      </c>
    </row>
    <row r="1816" spans="1:30" x14ac:dyDescent="0.35">
      <c r="A1816" s="36" t="s">
        <v>2934</v>
      </c>
      <c r="B1816" s="45" t="s">
        <v>799</v>
      </c>
      <c r="C1816" s="45" t="s">
        <v>4468</v>
      </c>
      <c r="D1816" s="36" t="s">
        <v>2918</v>
      </c>
      <c r="E1816" s="36" t="str">
        <f t="shared" si="84"/>
        <v>2010_ND</v>
      </c>
      <c r="F1816" s="45">
        <v>2010</v>
      </c>
      <c r="G1816" s="45">
        <f>_xlfn.XLOOKUP(I1816,Main_OG!$B$1:$B$766,Main_OG!$O$1:$O$766,"")</f>
        <v>0</v>
      </c>
      <c r="H1816" s="45">
        <f>_xlfn.XLOOKUP(E1816,Main_OG!$D$1:$D$766,Main_OG!$J$1:$J$766,"")</f>
        <v>0</v>
      </c>
      <c r="I1816" s="45" t="s">
        <v>799</v>
      </c>
      <c r="J1816" s="45" t="str">
        <f t="shared" si="85"/>
        <v>Northern States Power Co - Minnesota_ND</v>
      </c>
      <c r="K1816" s="45" t="str">
        <f t="shared" si="86"/>
        <v>Northern States Power Co_ND</v>
      </c>
      <c r="L1816" s="45" t="s">
        <v>2942</v>
      </c>
      <c r="M1816" s="45">
        <v>0</v>
      </c>
      <c r="N1816" s="45">
        <v>12317</v>
      </c>
      <c r="O1816" s="45">
        <v>20</v>
      </c>
      <c r="P1816" s="45">
        <v>76000</v>
      </c>
      <c r="Q1816" s="45">
        <v>0</v>
      </c>
      <c r="R1816" s="45">
        <v>1087274</v>
      </c>
      <c r="S1816" s="45">
        <v>349582</v>
      </c>
      <c r="T1816" s="45">
        <v>769024</v>
      </c>
      <c r="U1816" s="45">
        <v>0</v>
      </c>
      <c r="V1816" s="45">
        <v>7.13</v>
      </c>
      <c r="W1816" s="45">
        <v>5.64</v>
      </c>
      <c r="X1816" s="45">
        <v>8.14</v>
      </c>
      <c r="Y1816" s="46">
        <v>38697.4</v>
      </c>
      <c r="Z1816" s="46">
        <v>57350.552499288628</v>
      </c>
      <c r="AA1816" s="47">
        <f>_xlfn.XLOOKUP($E1816,Main_OG!$D$1:$D$766,Main_OG!AJ$1:AJ$766,"")</f>
        <v>46404648</v>
      </c>
      <c r="AB1816" s="47">
        <f>_xlfn.XLOOKUP($E1816,Main_OG!$D$1:$D$766,Main_OG!AK$1:AK$766,"")</f>
        <v>141892</v>
      </c>
      <c r="AC1816" s="47">
        <f>_xlfn.XLOOKUP($E1816,Main_OG!$D$1:$D$766,Main_OG!AL$1:AL$766,"")</f>
        <v>149684</v>
      </c>
      <c r="AD1816" s="47">
        <f>_xlfn.XLOOKUP($E1816,Main_OG!$D$1:$D$766,Main_OG!AM$1:AM$766,"")</f>
        <v>0</v>
      </c>
    </row>
    <row r="1817" spans="1:30" x14ac:dyDescent="0.35">
      <c r="A1817" s="36" t="s">
        <v>2934</v>
      </c>
      <c r="B1817" s="45" t="s">
        <v>847</v>
      </c>
      <c r="C1817" s="45" t="s">
        <v>4468</v>
      </c>
      <c r="D1817" s="36" t="s">
        <v>2918</v>
      </c>
      <c r="E1817" s="36" t="str">
        <f t="shared" si="84"/>
        <v>2010_SD</v>
      </c>
      <c r="F1817" s="45">
        <v>2010</v>
      </c>
      <c r="G1817" s="45">
        <f>_xlfn.XLOOKUP(I1817,Main_OG!$B$1:$B$766,Main_OG!$O$1:$O$766,"")</f>
        <v>0</v>
      </c>
      <c r="H1817" s="45">
        <f>_xlfn.XLOOKUP(E1817,Main_OG!$D$1:$D$766,Main_OG!$J$1:$J$766,"")</f>
        <v>0</v>
      </c>
      <c r="I1817" s="45" t="s">
        <v>847</v>
      </c>
      <c r="J1817" s="45" t="str">
        <f t="shared" si="85"/>
        <v>Northern States Power Co - Minnesota_SD</v>
      </c>
      <c r="K1817" s="45" t="str">
        <f t="shared" si="86"/>
        <v>Northern States Power Co_SD</v>
      </c>
      <c r="L1817" s="45" t="s">
        <v>2943</v>
      </c>
      <c r="M1817" s="45">
        <v>0</v>
      </c>
      <c r="N1817" s="45">
        <v>10804</v>
      </c>
      <c r="O1817" s="45">
        <v>18</v>
      </c>
      <c r="P1817" s="45">
        <v>72360</v>
      </c>
      <c r="Q1817" s="45">
        <v>0</v>
      </c>
      <c r="R1817" s="45">
        <v>968452</v>
      </c>
      <c r="S1817" s="45">
        <v>335016</v>
      </c>
      <c r="T1817" s="45">
        <v>696823</v>
      </c>
      <c r="U1817" s="45">
        <v>0</v>
      </c>
      <c r="V1817" s="45">
        <v>7.44</v>
      </c>
      <c r="W1817" s="45">
        <v>5.99</v>
      </c>
      <c r="X1817" s="45">
        <v>9.68</v>
      </c>
      <c r="Y1817" s="46">
        <v>44810.7</v>
      </c>
      <c r="Z1817" s="46">
        <v>54902.088109062439</v>
      </c>
      <c r="AA1817" s="47">
        <f>_xlfn.XLOOKUP($E1817,Main_OG!$D$1:$D$766,Main_OG!AJ$1:AJ$766,"")</f>
        <v>4327706</v>
      </c>
      <c r="AB1817" s="47">
        <f>_xlfn.XLOOKUP($E1817,Main_OG!$D$1:$D$766,Main_OG!AK$1:AK$766,"")</f>
        <v>36138</v>
      </c>
      <c r="AC1817" s="47">
        <f>_xlfn.XLOOKUP($E1817,Main_OG!$D$1:$D$766,Main_OG!AL$1:AL$766,"")</f>
        <v>3199442</v>
      </c>
      <c r="AD1817" s="47">
        <f>_xlfn.XLOOKUP($E1817,Main_OG!$D$1:$D$766,Main_OG!AM$1:AM$766,"")</f>
        <v>0</v>
      </c>
    </row>
    <row r="1818" spans="1:30" x14ac:dyDescent="0.35">
      <c r="A1818" s="36" t="s">
        <v>2938</v>
      </c>
      <c r="B1818" s="45" t="s">
        <v>230</v>
      </c>
      <c r="C1818" s="45" t="s">
        <v>4468</v>
      </c>
      <c r="D1818" s="36" t="s">
        <v>2918</v>
      </c>
      <c r="E1818" s="36" t="str">
        <f t="shared" si="84"/>
        <v>2010_MI</v>
      </c>
      <c r="F1818" s="45">
        <v>2010</v>
      </c>
      <c r="G1818" s="45">
        <f>_xlfn.XLOOKUP(I1818,Main_OG!$B$1:$B$766,Main_OG!$O$1:$O$766,"")</f>
        <v>0</v>
      </c>
      <c r="H1818" s="45">
        <f>_xlfn.XLOOKUP(E1818,Main_OG!$D$1:$D$766,Main_OG!$J$1:$J$766,"")</f>
        <v>0</v>
      </c>
      <c r="I1818" s="45" t="s">
        <v>230</v>
      </c>
      <c r="J1818" s="45" t="str">
        <f t="shared" si="85"/>
        <v>Northern States Power Co - Wisconsin_MI</v>
      </c>
      <c r="K1818" s="45" t="str">
        <f t="shared" si="86"/>
        <v>Northern States Power Co_MI</v>
      </c>
      <c r="L1818" s="45" t="s">
        <v>2944</v>
      </c>
      <c r="M1818" s="45">
        <v>0</v>
      </c>
      <c r="N1818" s="45">
        <v>1452</v>
      </c>
      <c r="O1818" s="45">
        <v>2</v>
      </c>
      <c r="P1818" s="45">
        <v>7736</v>
      </c>
      <c r="Q1818" s="45">
        <v>0</v>
      </c>
      <c r="R1818" s="45">
        <v>56042</v>
      </c>
      <c r="S1818" s="45">
        <v>30010</v>
      </c>
      <c r="T1818" s="45">
        <v>54211</v>
      </c>
      <c r="U1818" s="45">
        <v>0</v>
      </c>
      <c r="V1818" s="45">
        <v>8.64</v>
      </c>
      <c r="W1818" s="45">
        <v>6.58</v>
      </c>
      <c r="X1818" s="45">
        <v>9.6</v>
      </c>
      <c r="Y1818" s="46">
        <v>441271.5</v>
      </c>
      <c r="Z1818" s="46">
        <v>44673.97282962648</v>
      </c>
      <c r="AA1818" s="47">
        <f>_xlfn.XLOOKUP($E1818,Main_OG!$D$1:$D$766,Main_OG!AJ$1:AJ$766,"")</f>
        <v>70202968</v>
      </c>
      <c r="AB1818" s="47">
        <f>_xlfn.XLOOKUP($E1818,Main_OG!$D$1:$D$766,Main_OG!AK$1:AK$766,"")</f>
        <v>1394134</v>
      </c>
      <c r="AC1818" s="47">
        <f>_xlfn.XLOOKUP($E1818,Main_OG!$D$1:$D$766,Main_OG!AL$1:AL$766,"")</f>
        <v>193405206</v>
      </c>
      <c r="AD1818" s="47">
        <f>_xlfn.XLOOKUP($E1818,Main_OG!$D$1:$D$766,Main_OG!AM$1:AM$766,"")</f>
        <v>29624580</v>
      </c>
    </row>
    <row r="1819" spans="1:30" x14ac:dyDescent="0.35">
      <c r="A1819" s="36" t="s">
        <v>2938</v>
      </c>
      <c r="B1819" s="45" t="s">
        <v>351</v>
      </c>
      <c r="C1819" s="45" t="s">
        <v>4468</v>
      </c>
      <c r="D1819" s="36" t="s">
        <v>2918</v>
      </c>
      <c r="E1819" s="36" t="str">
        <f t="shared" si="84"/>
        <v>2010_WI</v>
      </c>
      <c r="F1819" s="45">
        <v>2010</v>
      </c>
      <c r="G1819" s="45">
        <f>_xlfn.XLOOKUP(I1819,Main_OG!$B$1:$B$766,Main_OG!$O$1:$O$766,"")</f>
        <v>0</v>
      </c>
      <c r="H1819" s="45">
        <f>_xlfn.XLOOKUP(E1819,Main_OG!$D$1:$D$766,Main_OG!$J$1:$J$766,"")</f>
        <v>0</v>
      </c>
      <c r="I1819" s="45" t="s">
        <v>351</v>
      </c>
      <c r="J1819" s="45" t="str">
        <f t="shared" si="85"/>
        <v>Northern States Power Co - Wisconsin_WI</v>
      </c>
      <c r="K1819" s="45" t="str">
        <f t="shared" si="86"/>
        <v>Northern States Power Co_WI</v>
      </c>
      <c r="L1819" s="45" t="s">
        <v>2945</v>
      </c>
      <c r="M1819" s="45">
        <v>0</v>
      </c>
      <c r="N1819" s="45">
        <v>37375</v>
      </c>
      <c r="O1819" s="45">
        <v>94</v>
      </c>
      <c r="P1819" s="45">
        <v>202594</v>
      </c>
      <c r="Q1819" s="45">
        <v>0</v>
      </c>
      <c r="R1819" s="45">
        <v>2699730</v>
      </c>
      <c r="S1819" s="45">
        <v>1570435</v>
      </c>
      <c r="T1819" s="45">
        <v>1907315</v>
      </c>
      <c r="U1819" s="45">
        <v>0</v>
      </c>
      <c r="V1819" s="45">
        <v>8.6999999999999993</v>
      </c>
      <c r="W1819" s="45">
        <v>6.32</v>
      </c>
      <c r="X1819" s="45">
        <v>10.9</v>
      </c>
      <c r="Y1819" s="46">
        <v>287652.90000000002</v>
      </c>
      <c r="Z1819" s="46">
        <v>50549.332945320813</v>
      </c>
      <c r="AA1819" s="47">
        <f>_xlfn.XLOOKUP($E1819,Main_OG!$D$1:$D$766,Main_OG!AJ$1:AJ$766,"")</f>
        <v>48147388</v>
      </c>
      <c r="AB1819" s="47">
        <f>_xlfn.XLOOKUP($E1819,Main_OG!$D$1:$D$766,Main_OG!AK$1:AK$766,"")</f>
        <v>2625246</v>
      </c>
      <c r="AC1819" s="47">
        <f>_xlfn.XLOOKUP($E1819,Main_OG!$D$1:$D$766,Main_OG!AL$1:AL$766,"")</f>
        <v>85543582</v>
      </c>
      <c r="AD1819" s="47">
        <f>_xlfn.XLOOKUP($E1819,Main_OG!$D$1:$D$766,Main_OG!AM$1:AM$766,"")</f>
        <v>13280939</v>
      </c>
    </row>
    <row r="1820" spans="1:30" x14ac:dyDescent="0.35">
      <c r="A1820" s="36" t="s">
        <v>2918</v>
      </c>
      <c r="B1820" s="45" t="s">
        <v>230</v>
      </c>
      <c r="C1820" s="45" t="s">
        <v>4468</v>
      </c>
      <c r="D1820" s="36" t="s">
        <v>2918</v>
      </c>
      <c r="E1820" s="36" t="str">
        <f t="shared" si="84"/>
        <v>2011_MI</v>
      </c>
      <c r="F1820" s="45">
        <v>2011</v>
      </c>
      <c r="G1820" s="45">
        <f>_xlfn.XLOOKUP(I1820,Main_OG!$B$1:$B$766,Main_OG!$O$1:$O$766,"")</f>
        <v>0</v>
      </c>
      <c r="H1820" s="45">
        <f>_xlfn.XLOOKUP(E1820,Main_OG!$D$1:$D$766,Main_OG!$J$1:$J$766,"")</f>
        <v>0</v>
      </c>
      <c r="I1820" s="45" t="s">
        <v>230</v>
      </c>
      <c r="J1820" s="45" t="str">
        <f t="shared" si="85"/>
        <v>Northern States Power Co_MI</v>
      </c>
      <c r="K1820" s="45" t="str">
        <f t="shared" si="86"/>
        <v>Northern States Power Co_MI</v>
      </c>
      <c r="L1820" s="45" t="s">
        <v>2946</v>
      </c>
      <c r="M1820" s="45">
        <v>0</v>
      </c>
      <c r="N1820" s="45">
        <v>1309</v>
      </c>
      <c r="O1820" s="45">
        <v>2</v>
      </c>
      <c r="P1820" s="45">
        <v>7738</v>
      </c>
      <c r="Q1820" s="45">
        <v>0</v>
      </c>
      <c r="R1820" s="45">
        <v>55500</v>
      </c>
      <c r="S1820" s="45">
        <v>31389</v>
      </c>
      <c r="T1820" s="45">
        <v>55359</v>
      </c>
      <c r="U1820" s="45">
        <v>0</v>
      </c>
      <c r="V1820" s="45">
        <v>9.0299999999999994</v>
      </c>
      <c r="W1820" s="45">
        <v>6.89</v>
      </c>
      <c r="X1820" s="45">
        <v>10.14</v>
      </c>
      <c r="Y1820" s="46">
        <v>453989.1</v>
      </c>
      <c r="Z1820" s="46">
        <v>45936.119132417887</v>
      </c>
      <c r="AA1820" s="47">
        <f>_xlfn.XLOOKUP($E1820,Main_OG!$D$1:$D$766,Main_OG!AJ$1:AJ$766,"")</f>
        <v>64902824</v>
      </c>
      <c r="AB1820" s="47">
        <f>_xlfn.XLOOKUP($E1820,Main_OG!$D$1:$D$766,Main_OG!AK$1:AK$766,"")</f>
        <v>1219786</v>
      </c>
      <c r="AC1820" s="47">
        <f>_xlfn.XLOOKUP($E1820,Main_OG!$D$1:$D$766,Main_OG!AL$1:AL$766,"")</f>
        <v>199495150</v>
      </c>
      <c r="AD1820" s="47">
        <f>_xlfn.XLOOKUP($E1820,Main_OG!$D$1:$D$766,Main_OG!AM$1:AM$766,"")</f>
        <v>32889467</v>
      </c>
    </row>
    <row r="1821" spans="1:30" x14ac:dyDescent="0.35">
      <c r="A1821" s="36" t="s">
        <v>2918</v>
      </c>
      <c r="B1821" s="45" t="s">
        <v>351</v>
      </c>
      <c r="C1821" s="45" t="s">
        <v>4468</v>
      </c>
      <c r="D1821" s="36" t="s">
        <v>2918</v>
      </c>
      <c r="E1821" s="36" t="str">
        <f t="shared" si="84"/>
        <v>2011_WI</v>
      </c>
      <c r="F1821" s="45">
        <v>2011</v>
      </c>
      <c r="G1821" s="45">
        <f>_xlfn.XLOOKUP(I1821,Main_OG!$B$1:$B$766,Main_OG!$O$1:$O$766,"")</f>
        <v>0</v>
      </c>
      <c r="H1821" s="45">
        <f>_xlfn.XLOOKUP(E1821,Main_OG!$D$1:$D$766,Main_OG!$J$1:$J$766,"")</f>
        <v>0</v>
      </c>
      <c r="I1821" s="45" t="s">
        <v>351</v>
      </c>
      <c r="J1821" s="45" t="str">
        <f t="shared" si="85"/>
        <v>Northern States Power Co_WI</v>
      </c>
      <c r="K1821" s="45" t="str">
        <f t="shared" si="86"/>
        <v>Northern States Power Co_WI</v>
      </c>
      <c r="L1821" s="45" t="s">
        <v>2947</v>
      </c>
      <c r="M1821" s="45">
        <v>0</v>
      </c>
      <c r="N1821" s="45">
        <v>37627</v>
      </c>
      <c r="O1821" s="45">
        <v>100</v>
      </c>
      <c r="P1821" s="45">
        <v>203297</v>
      </c>
      <c r="Q1821" s="45">
        <v>0</v>
      </c>
      <c r="R1821" s="45">
        <v>2699539</v>
      </c>
      <c r="S1821" s="45">
        <v>1646989</v>
      </c>
      <c r="T1821" s="45">
        <v>1926621</v>
      </c>
      <c r="U1821" s="45">
        <v>0</v>
      </c>
      <c r="V1821" s="45">
        <v>8.93</v>
      </c>
      <c r="W1821" s="45">
        <v>6.96</v>
      </c>
      <c r="X1821" s="45">
        <v>11.45</v>
      </c>
      <c r="Y1821" s="46">
        <v>293664</v>
      </c>
      <c r="Z1821" s="46">
        <v>51467.268623024829</v>
      </c>
      <c r="AA1821" s="47">
        <f>_xlfn.XLOOKUP($E1821,Main_OG!$D$1:$D$766,Main_OG!AJ$1:AJ$766,"")</f>
        <v>46098434</v>
      </c>
      <c r="AB1821" s="47">
        <f>_xlfn.XLOOKUP($E1821,Main_OG!$D$1:$D$766,Main_OG!AK$1:AK$766,"")</f>
        <v>2129235.35</v>
      </c>
      <c r="AC1821" s="47">
        <f>_xlfn.XLOOKUP($E1821,Main_OG!$D$1:$D$766,Main_OG!AL$1:AL$766,"")</f>
        <v>95949646</v>
      </c>
      <c r="AD1821" s="47">
        <f>_xlfn.XLOOKUP($E1821,Main_OG!$D$1:$D$766,Main_OG!AM$1:AM$766,"")</f>
        <v>11559781</v>
      </c>
    </row>
    <row r="1822" spans="1:30" x14ac:dyDescent="0.35">
      <c r="A1822" s="36" t="s">
        <v>2934</v>
      </c>
      <c r="B1822" s="45" t="s">
        <v>318</v>
      </c>
      <c r="C1822" s="45" t="s">
        <v>4468</v>
      </c>
      <c r="D1822" s="36" t="s">
        <v>2918</v>
      </c>
      <c r="E1822" s="36" t="str">
        <f t="shared" si="84"/>
        <v>2011_MN</v>
      </c>
      <c r="F1822" s="45">
        <v>2011</v>
      </c>
      <c r="G1822" s="45">
        <f>_xlfn.XLOOKUP(I1822,Main_OG!$B$1:$B$766,Main_OG!$O$1:$O$766,"")</f>
        <v>0</v>
      </c>
      <c r="H1822" s="45">
        <f>_xlfn.XLOOKUP(E1822,Main_OG!$D$1:$D$766,Main_OG!$J$1:$J$766,"")</f>
        <v>0</v>
      </c>
      <c r="I1822" s="45" t="s">
        <v>318</v>
      </c>
      <c r="J1822" s="45" t="str">
        <f t="shared" si="85"/>
        <v>Northern States Power Co - Minnesota_MN</v>
      </c>
      <c r="K1822" s="45" t="str">
        <f t="shared" si="86"/>
        <v>Northern States Power Co_MN</v>
      </c>
      <c r="L1822" s="45" t="s">
        <v>2948</v>
      </c>
      <c r="M1822" s="45">
        <v>1</v>
      </c>
      <c r="N1822" s="45">
        <v>133677</v>
      </c>
      <c r="O1822" s="45">
        <v>465</v>
      </c>
      <c r="P1822" s="45">
        <v>1093606</v>
      </c>
      <c r="Q1822" s="45">
        <v>19148</v>
      </c>
      <c r="R1822" s="45">
        <v>13600506</v>
      </c>
      <c r="S1822" s="45">
        <v>9064448</v>
      </c>
      <c r="T1822" s="45">
        <v>8969032</v>
      </c>
      <c r="U1822" s="45">
        <v>8.23</v>
      </c>
      <c r="V1822" s="45">
        <v>8.42</v>
      </c>
      <c r="W1822" s="45">
        <v>6.82</v>
      </c>
      <c r="X1822" s="45">
        <v>11.19</v>
      </c>
      <c r="Y1822" s="46">
        <v>315213.3</v>
      </c>
      <c r="Z1822" s="46">
        <v>58955.620560279203</v>
      </c>
      <c r="AA1822" s="47">
        <f>_xlfn.XLOOKUP($E1822,Main_OG!$D$1:$D$766,Main_OG!AJ$1:AJ$766,"")</f>
        <v>34006784</v>
      </c>
      <c r="AB1822" s="47">
        <f>_xlfn.XLOOKUP($E1822,Main_OG!$D$1:$D$766,Main_OG!AK$1:AK$766,"")</f>
        <v>111124</v>
      </c>
      <c r="AC1822" s="47">
        <f>_xlfn.XLOOKUP($E1822,Main_OG!$D$1:$D$766,Main_OG!AL$1:AL$766,"")</f>
        <v>58968618</v>
      </c>
      <c r="AD1822" s="47">
        <f>_xlfn.XLOOKUP($E1822,Main_OG!$D$1:$D$766,Main_OG!AM$1:AM$766,"")</f>
        <v>11958525</v>
      </c>
    </row>
    <row r="1823" spans="1:30" x14ac:dyDescent="0.35">
      <c r="A1823" s="36" t="s">
        <v>2934</v>
      </c>
      <c r="B1823" s="45" t="s">
        <v>799</v>
      </c>
      <c r="C1823" s="45" t="s">
        <v>4468</v>
      </c>
      <c r="D1823" s="36" t="s">
        <v>2918</v>
      </c>
      <c r="E1823" s="36" t="str">
        <f t="shared" si="84"/>
        <v>2011_ND</v>
      </c>
      <c r="F1823" s="45">
        <v>2011</v>
      </c>
      <c r="G1823" s="45">
        <f>_xlfn.XLOOKUP(I1823,Main_OG!$B$1:$B$766,Main_OG!$O$1:$O$766,"")</f>
        <v>0</v>
      </c>
      <c r="H1823" s="45">
        <f>_xlfn.XLOOKUP(E1823,Main_OG!$D$1:$D$766,Main_OG!$J$1:$J$766,"")</f>
        <v>0</v>
      </c>
      <c r="I1823" s="45" t="s">
        <v>799</v>
      </c>
      <c r="J1823" s="45" t="str">
        <f t="shared" si="85"/>
        <v>Northern States Power Co - Minnesota_ND</v>
      </c>
      <c r="K1823" s="45" t="str">
        <f t="shared" si="86"/>
        <v>Northern States Power Co_ND</v>
      </c>
      <c r="L1823" s="45" t="s">
        <v>2949</v>
      </c>
      <c r="M1823" s="45">
        <v>0</v>
      </c>
      <c r="N1823" s="45">
        <v>12271</v>
      </c>
      <c r="O1823" s="45">
        <v>20</v>
      </c>
      <c r="P1823" s="45">
        <v>75626</v>
      </c>
      <c r="Q1823" s="45">
        <v>0</v>
      </c>
      <c r="R1823" s="45">
        <v>1115612</v>
      </c>
      <c r="S1823" s="45">
        <v>350763</v>
      </c>
      <c r="T1823" s="45">
        <v>776125</v>
      </c>
      <c r="U1823" s="45">
        <v>0</v>
      </c>
      <c r="V1823" s="45">
        <v>7.7</v>
      </c>
      <c r="W1823" s="45">
        <v>6.12</v>
      </c>
      <c r="X1823" s="45">
        <v>8.85</v>
      </c>
      <c r="Y1823" s="46">
        <v>43300.4</v>
      </c>
      <c r="Z1823" s="46">
        <v>63163.76038253837</v>
      </c>
      <c r="AA1823" s="47">
        <f>_xlfn.XLOOKUP($E1823,Main_OG!$D$1:$D$766,Main_OG!AJ$1:AJ$766,"")</f>
        <v>44259536</v>
      </c>
      <c r="AB1823" s="47">
        <f>_xlfn.XLOOKUP($E1823,Main_OG!$D$1:$D$766,Main_OG!AK$1:AK$766,"")</f>
        <v>165052</v>
      </c>
      <c r="AC1823" s="47">
        <f>_xlfn.XLOOKUP($E1823,Main_OG!$D$1:$D$766,Main_OG!AL$1:AL$766,"")</f>
        <v>177092</v>
      </c>
      <c r="AD1823" s="47">
        <f>_xlfn.XLOOKUP($E1823,Main_OG!$D$1:$D$766,Main_OG!AM$1:AM$766,"")</f>
        <v>0</v>
      </c>
    </row>
    <row r="1824" spans="1:30" x14ac:dyDescent="0.35">
      <c r="A1824" s="36" t="s">
        <v>2934</v>
      </c>
      <c r="B1824" s="45" t="s">
        <v>847</v>
      </c>
      <c r="C1824" s="45" t="s">
        <v>4468</v>
      </c>
      <c r="D1824" s="36" t="s">
        <v>2918</v>
      </c>
      <c r="E1824" s="36" t="str">
        <f t="shared" si="84"/>
        <v>2011_SD</v>
      </c>
      <c r="F1824" s="45">
        <v>2011</v>
      </c>
      <c r="G1824" s="45">
        <f>_xlfn.XLOOKUP(I1824,Main_OG!$B$1:$B$766,Main_OG!$O$1:$O$766,"")</f>
        <v>0</v>
      </c>
      <c r="H1824" s="45">
        <f>_xlfn.XLOOKUP(E1824,Main_OG!$D$1:$D$766,Main_OG!$J$1:$J$766,"")</f>
        <v>0</v>
      </c>
      <c r="I1824" s="45" t="s">
        <v>847</v>
      </c>
      <c r="J1824" s="45" t="str">
        <f t="shared" si="85"/>
        <v>Northern States Power Co - Minnesota_SD</v>
      </c>
      <c r="K1824" s="45" t="str">
        <f t="shared" si="86"/>
        <v>Northern States Power Co_SD</v>
      </c>
      <c r="L1824" s="45" t="s">
        <v>2950</v>
      </c>
      <c r="M1824" s="45">
        <v>0</v>
      </c>
      <c r="N1824" s="45">
        <v>10981</v>
      </c>
      <c r="O1824" s="45">
        <v>19</v>
      </c>
      <c r="P1824" s="45">
        <v>73162</v>
      </c>
      <c r="Q1824" s="45">
        <v>0</v>
      </c>
      <c r="R1824" s="45">
        <v>972344</v>
      </c>
      <c r="S1824" s="45">
        <v>334697</v>
      </c>
      <c r="T1824" s="45">
        <v>702402</v>
      </c>
      <c r="U1824" s="45">
        <v>0</v>
      </c>
      <c r="V1824" s="45">
        <v>7.51</v>
      </c>
      <c r="W1824" s="45">
        <v>6.11</v>
      </c>
      <c r="X1824" s="45">
        <v>9.76</v>
      </c>
      <c r="Y1824" s="46">
        <v>47630.3</v>
      </c>
      <c r="Z1824" s="46">
        <v>57822.006943938621</v>
      </c>
      <c r="AA1824" s="47">
        <f>_xlfn.XLOOKUP($E1824,Main_OG!$D$1:$D$766,Main_OG!AJ$1:AJ$766,"")</f>
        <v>3535904</v>
      </c>
      <c r="AB1824" s="47">
        <f>_xlfn.XLOOKUP($E1824,Main_OG!$D$1:$D$766,Main_OG!AK$1:AK$766,"")</f>
        <v>41882</v>
      </c>
      <c r="AC1824" s="47">
        <f>_xlfn.XLOOKUP($E1824,Main_OG!$D$1:$D$766,Main_OG!AL$1:AL$766,"")</f>
        <v>3178016</v>
      </c>
      <c r="AD1824" s="47">
        <f>_xlfn.XLOOKUP($E1824,Main_OG!$D$1:$D$766,Main_OG!AM$1:AM$766,"")</f>
        <v>0</v>
      </c>
    </row>
    <row r="1825" spans="1:30" x14ac:dyDescent="0.35">
      <c r="A1825" s="36" t="s">
        <v>2918</v>
      </c>
      <c r="B1825" s="45" t="s">
        <v>230</v>
      </c>
      <c r="C1825" s="45" t="s">
        <v>4468</v>
      </c>
      <c r="D1825" s="36" t="s">
        <v>2918</v>
      </c>
      <c r="E1825" s="36" t="str">
        <f t="shared" si="84"/>
        <v>2012_MI</v>
      </c>
      <c r="F1825" s="45">
        <v>2012</v>
      </c>
      <c r="G1825" s="45">
        <f>_xlfn.XLOOKUP(I1825,Main_OG!$B$1:$B$766,Main_OG!$O$1:$O$766,"")</f>
        <v>0</v>
      </c>
      <c r="H1825" s="45">
        <f>_xlfn.XLOOKUP(E1825,Main_OG!$D$1:$D$766,Main_OG!$J$1:$J$766,"")</f>
        <v>0</v>
      </c>
      <c r="I1825" s="45" t="s">
        <v>230</v>
      </c>
      <c r="J1825" s="45" t="str">
        <f t="shared" si="85"/>
        <v>Northern States Power Co_MI</v>
      </c>
      <c r="K1825" s="45" t="str">
        <f t="shared" si="86"/>
        <v>Northern States Power Co_MI</v>
      </c>
      <c r="L1825" s="45" t="s">
        <v>2951</v>
      </c>
      <c r="M1825" s="45">
        <v>0</v>
      </c>
      <c r="N1825" s="45">
        <v>1317</v>
      </c>
      <c r="O1825" s="45">
        <v>2</v>
      </c>
      <c r="P1825" s="45">
        <v>7740</v>
      </c>
      <c r="Q1825" s="45">
        <v>0</v>
      </c>
      <c r="R1825" s="45">
        <v>55284</v>
      </c>
      <c r="S1825" s="45">
        <v>30418</v>
      </c>
      <c r="T1825" s="45">
        <v>54273</v>
      </c>
      <c r="U1825" s="45">
        <v>0</v>
      </c>
      <c r="V1825" s="45">
        <v>9.5615368000000007</v>
      </c>
      <c r="W1825" s="45">
        <v>6.8610690999999999</v>
      </c>
      <c r="X1825" s="45">
        <v>10.850699000000001</v>
      </c>
      <c r="Y1825" s="46">
        <v>463302.6</v>
      </c>
      <c r="Z1825" s="46">
        <v>46806.331882207116</v>
      </c>
      <c r="AA1825" s="47">
        <f>_xlfn.XLOOKUP($E1825,Main_OG!$D$1:$D$766,Main_OG!AJ$1:AJ$766,"")</f>
        <v>59591210</v>
      </c>
      <c r="AB1825" s="47">
        <f>_xlfn.XLOOKUP($E1825,Main_OG!$D$1:$D$766,Main_OG!AK$1:AK$766,"")</f>
        <v>1089792</v>
      </c>
      <c r="AC1825" s="47">
        <f>_xlfn.XLOOKUP($E1825,Main_OG!$D$1:$D$766,Main_OG!AL$1:AL$766,"")</f>
        <v>339611196</v>
      </c>
      <c r="AD1825" s="47">
        <f>_xlfn.XLOOKUP($E1825,Main_OG!$D$1:$D$766,Main_OG!AM$1:AM$766,"")</f>
        <v>28019714</v>
      </c>
    </row>
    <row r="1826" spans="1:30" x14ac:dyDescent="0.35">
      <c r="A1826" s="36" t="s">
        <v>2918</v>
      </c>
      <c r="B1826" s="45" t="s">
        <v>351</v>
      </c>
      <c r="C1826" s="45" t="s">
        <v>4468</v>
      </c>
      <c r="D1826" s="36" t="s">
        <v>2918</v>
      </c>
      <c r="E1826" s="36" t="str">
        <f t="shared" si="84"/>
        <v>2012_WI</v>
      </c>
      <c r="F1826" s="45">
        <v>2012</v>
      </c>
      <c r="G1826" s="45">
        <f>_xlfn.XLOOKUP(I1826,Main_OG!$B$1:$B$766,Main_OG!$O$1:$O$766,"")</f>
        <v>0</v>
      </c>
      <c r="H1826" s="45">
        <f>_xlfn.XLOOKUP(E1826,Main_OG!$D$1:$D$766,Main_OG!$J$1:$J$766,"")</f>
        <v>0</v>
      </c>
      <c r="I1826" s="45" t="s">
        <v>351</v>
      </c>
      <c r="J1826" s="45" t="str">
        <f t="shared" si="85"/>
        <v>Northern States Power Co_WI</v>
      </c>
      <c r="K1826" s="45" t="str">
        <f t="shared" si="86"/>
        <v>Northern States Power Co_WI</v>
      </c>
      <c r="L1826" s="45" t="s">
        <v>2952</v>
      </c>
      <c r="M1826" s="45">
        <v>0</v>
      </c>
      <c r="N1826" s="45">
        <v>37905</v>
      </c>
      <c r="O1826" s="45">
        <v>105</v>
      </c>
      <c r="P1826" s="45">
        <v>203725</v>
      </c>
      <c r="Q1826" s="45">
        <v>0</v>
      </c>
      <c r="R1826" s="45">
        <v>2742678</v>
      </c>
      <c r="S1826" s="45">
        <v>1708698</v>
      </c>
      <c r="T1826" s="45">
        <v>1867030</v>
      </c>
      <c r="U1826" s="45">
        <v>0</v>
      </c>
      <c r="V1826" s="45">
        <v>9.0290949000000005</v>
      </c>
      <c r="W1826" s="45">
        <v>6.9413670999999999</v>
      </c>
      <c r="X1826" s="45">
        <v>11.638913000000001</v>
      </c>
      <c r="Y1826" s="46">
        <v>299007.59999999998</v>
      </c>
      <c r="Z1826" s="46">
        <v>52266.517504031326</v>
      </c>
      <c r="AA1826" s="47">
        <f>_xlfn.XLOOKUP($E1826,Main_OG!$D$1:$D$766,Main_OG!AJ$1:AJ$766,"")</f>
        <v>38987626</v>
      </c>
      <c r="AB1826" s="47">
        <f>_xlfn.XLOOKUP($E1826,Main_OG!$D$1:$D$766,Main_OG!AK$1:AK$766,"")</f>
        <v>960860</v>
      </c>
      <c r="AC1826" s="47">
        <f>_xlfn.XLOOKUP($E1826,Main_OG!$D$1:$D$766,Main_OG!AL$1:AL$766,"")</f>
        <v>173921342</v>
      </c>
      <c r="AD1826" s="47">
        <f>_xlfn.XLOOKUP($E1826,Main_OG!$D$1:$D$766,Main_OG!AM$1:AM$766,"")</f>
        <v>14299595</v>
      </c>
    </row>
    <row r="1827" spans="1:30" x14ac:dyDescent="0.35">
      <c r="A1827" s="36" t="s">
        <v>2934</v>
      </c>
      <c r="B1827" s="45" t="s">
        <v>318</v>
      </c>
      <c r="C1827" s="45" t="s">
        <v>4468</v>
      </c>
      <c r="D1827" s="36" t="s">
        <v>2918</v>
      </c>
      <c r="E1827" s="36" t="str">
        <f t="shared" si="84"/>
        <v>2012_MN</v>
      </c>
      <c r="F1827" s="45">
        <v>2012</v>
      </c>
      <c r="G1827" s="45">
        <f>_xlfn.XLOOKUP(I1827,Main_OG!$B$1:$B$766,Main_OG!$O$1:$O$766,"")</f>
        <v>0</v>
      </c>
      <c r="H1827" s="45">
        <f>_xlfn.XLOOKUP(E1827,Main_OG!$D$1:$D$766,Main_OG!$J$1:$J$766,"")</f>
        <v>0</v>
      </c>
      <c r="I1827" s="45" t="s">
        <v>318</v>
      </c>
      <c r="J1827" s="45" t="str">
        <f t="shared" si="85"/>
        <v>Northern States Power Co - Minnesota_MN</v>
      </c>
      <c r="K1827" s="45" t="str">
        <f t="shared" si="86"/>
        <v>Northern States Power Co_MN</v>
      </c>
      <c r="L1827" s="45" t="s">
        <v>2953</v>
      </c>
      <c r="M1827" s="45">
        <v>1</v>
      </c>
      <c r="N1827" s="45">
        <v>134487</v>
      </c>
      <c r="O1827" s="45">
        <v>461</v>
      </c>
      <c r="P1827" s="45">
        <v>1098341</v>
      </c>
      <c r="Q1827" s="45">
        <v>17309</v>
      </c>
      <c r="R1827" s="45">
        <v>13644632</v>
      </c>
      <c r="S1827" s="45">
        <v>8614826</v>
      </c>
      <c r="T1827" s="45">
        <v>8906808</v>
      </c>
      <c r="U1827" s="45">
        <v>8.6660119000000009</v>
      </c>
      <c r="V1827" s="45">
        <v>8.7331853000000006</v>
      </c>
      <c r="W1827" s="45">
        <v>6.8287275999999997</v>
      </c>
      <c r="X1827" s="45">
        <v>11.480812999999999</v>
      </c>
      <c r="Y1827" s="46">
        <v>321053.90000000002</v>
      </c>
      <c r="Z1827" s="46">
        <v>59703.189214318918</v>
      </c>
      <c r="AA1827" s="47">
        <f>_xlfn.XLOOKUP($E1827,Main_OG!$D$1:$D$766,Main_OG!AJ$1:AJ$766,"")</f>
        <v>27408136</v>
      </c>
      <c r="AB1827" s="47">
        <f>_xlfn.XLOOKUP($E1827,Main_OG!$D$1:$D$766,Main_OG!AK$1:AK$766,"")</f>
        <v>124436</v>
      </c>
      <c r="AC1827" s="47">
        <f>_xlfn.XLOOKUP($E1827,Main_OG!$D$1:$D$766,Main_OG!AL$1:AL$766,"")</f>
        <v>117450670</v>
      </c>
      <c r="AD1827" s="47">
        <f>_xlfn.XLOOKUP($E1827,Main_OG!$D$1:$D$766,Main_OG!AM$1:AM$766,"")</f>
        <v>11943790</v>
      </c>
    </row>
    <row r="1828" spans="1:30" x14ac:dyDescent="0.35">
      <c r="A1828" s="36" t="s">
        <v>2934</v>
      </c>
      <c r="B1828" s="45" t="s">
        <v>799</v>
      </c>
      <c r="C1828" s="45" t="s">
        <v>4468</v>
      </c>
      <c r="D1828" s="36" t="s">
        <v>2918</v>
      </c>
      <c r="E1828" s="36" t="str">
        <f t="shared" si="84"/>
        <v>2012_ND</v>
      </c>
      <c r="F1828" s="45">
        <v>2012</v>
      </c>
      <c r="G1828" s="45">
        <f>_xlfn.XLOOKUP(I1828,Main_OG!$B$1:$B$766,Main_OG!$O$1:$O$766,"")</f>
        <v>0</v>
      </c>
      <c r="H1828" s="45">
        <f>_xlfn.XLOOKUP(E1828,Main_OG!$D$1:$D$766,Main_OG!$J$1:$J$766,"")</f>
        <v>0</v>
      </c>
      <c r="I1828" s="45" t="s">
        <v>799</v>
      </c>
      <c r="J1828" s="45" t="str">
        <f t="shared" si="85"/>
        <v>Northern States Power Co - Minnesota_ND</v>
      </c>
      <c r="K1828" s="45" t="str">
        <f t="shared" si="86"/>
        <v>Northern States Power Co_ND</v>
      </c>
      <c r="L1828" s="45" t="s">
        <v>2954</v>
      </c>
      <c r="M1828" s="45">
        <v>0</v>
      </c>
      <c r="N1828" s="45">
        <v>12384</v>
      </c>
      <c r="O1828" s="45">
        <v>21</v>
      </c>
      <c r="P1828" s="45">
        <v>76719</v>
      </c>
      <c r="Q1828" s="45">
        <v>0</v>
      </c>
      <c r="R1828" s="45">
        <v>1098996</v>
      </c>
      <c r="S1828" s="45">
        <v>349595</v>
      </c>
      <c r="T1828" s="45">
        <v>758810</v>
      </c>
      <c r="U1828" s="45">
        <v>0</v>
      </c>
      <c r="V1828" s="45">
        <v>7.9672719000000001</v>
      </c>
      <c r="W1828" s="45">
        <v>6.3364751000000004</v>
      </c>
      <c r="X1828" s="45">
        <v>9.0939761000000008</v>
      </c>
      <c r="Y1828" s="46">
        <v>53326.8</v>
      </c>
      <c r="Z1828" s="46">
        <v>75939.546613844243</v>
      </c>
      <c r="AA1828" s="47">
        <f>_xlfn.XLOOKUP($E1828,Main_OG!$D$1:$D$766,Main_OG!AJ$1:AJ$766,"")</f>
        <v>45724882</v>
      </c>
      <c r="AB1828" s="47">
        <f>_xlfn.XLOOKUP($E1828,Main_OG!$D$1:$D$766,Main_OG!AK$1:AK$766,"")</f>
        <v>131256</v>
      </c>
      <c r="AC1828" s="47">
        <f>_xlfn.XLOOKUP($E1828,Main_OG!$D$1:$D$766,Main_OG!AL$1:AL$766,"")</f>
        <v>194204</v>
      </c>
      <c r="AD1828" s="47">
        <f>_xlfn.XLOOKUP($E1828,Main_OG!$D$1:$D$766,Main_OG!AM$1:AM$766,"")</f>
        <v>0</v>
      </c>
    </row>
    <row r="1829" spans="1:30" x14ac:dyDescent="0.35">
      <c r="A1829" s="36" t="s">
        <v>2934</v>
      </c>
      <c r="B1829" s="45" t="s">
        <v>847</v>
      </c>
      <c r="C1829" s="45" t="s">
        <v>4468</v>
      </c>
      <c r="D1829" s="36" t="s">
        <v>2918</v>
      </c>
      <c r="E1829" s="36" t="str">
        <f t="shared" si="84"/>
        <v>2012_SD</v>
      </c>
      <c r="F1829" s="45">
        <v>2012</v>
      </c>
      <c r="G1829" s="45">
        <f>_xlfn.XLOOKUP(I1829,Main_OG!$B$1:$B$766,Main_OG!$O$1:$O$766,"")</f>
        <v>0</v>
      </c>
      <c r="H1829" s="45">
        <f>_xlfn.XLOOKUP(E1829,Main_OG!$D$1:$D$766,Main_OG!$J$1:$J$766,"")</f>
        <v>0</v>
      </c>
      <c r="I1829" s="45" t="s">
        <v>847</v>
      </c>
      <c r="J1829" s="45" t="str">
        <f t="shared" si="85"/>
        <v>Northern States Power Co - Minnesota_SD</v>
      </c>
      <c r="K1829" s="45" t="str">
        <f t="shared" si="86"/>
        <v>Northern States Power Co_SD</v>
      </c>
      <c r="L1829" s="45" t="s">
        <v>2955</v>
      </c>
      <c r="M1829" s="45">
        <v>0</v>
      </c>
      <c r="N1829" s="45">
        <v>11130</v>
      </c>
      <c r="O1829" s="45">
        <v>18</v>
      </c>
      <c r="P1829" s="45">
        <v>73934</v>
      </c>
      <c r="Q1829" s="45">
        <v>0</v>
      </c>
      <c r="R1829" s="45">
        <v>981125</v>
      </c>
      <c r="S1829" s="45">
        <v>337457</v>
      </c>
      <c r="T1829" s="45">
        <v>711445</v>
      </c>
      <c r="U1829" s="45">
        <v>0</v>
      </c>
      <c r="V1829" s="45">
        <v>8.0821506000000003</v>
      </c>
      <c r="W1829" s="45">
        <v>6.6366974000000001</v>
      </c>
      <c r="X1829" s="45">
        <v>10.377893</v>
      </c>
      <c r="Y1829" s="46">
        <v>48653.9</v>
      </c>
      <c r="Z1829" s="46">
        <v>58347.874160979256</v>
      </c>
      <c r="AA1829" s="47">
        <f>_xlfn.XLOOKUP($E1829,Main_OG!$D$1:$D$766,Main_OG!AJ$1:AJ$766,"")</f>
        <v>3900284</v>
      </c>
      <c r="AB1829" s="47">
        <f>_xlfn.XLOOKUP($E1829,Main_OG!$D$1:$D$766,Main_OG!AK$1:AK$766,"")</f>
        <v>35202</v>
      </c>
      <c r="AC1829" s="47">
        <f>_xlfn.XLOOKUP($E1829,Main_OG!$D$1:$D$766,Main_OG!AL$1:AL$766,"")</f>
        <v>4929716</v>
      </c>
      <c r="AD1829" s="47">
        <f>_xlfn.XLOOKUP($E1829,Main_OG!$D$1:$D$766,Main_OG!AM$1:AM$766,"")</f>
        <v>0</v>
      </c>
    </row>
    <row r="1830" spans="1:30" x14ac:dyDescent="0.35">
      <c r="A1830" s="36" t="s">
        <v>2918</v>
      </c>
      <c r="B1830" s="45" t="s">
        <v>230</v>
      </c>
      <c r="C1830" s="45" t="s">
        <v>4468</v>
      </c>
      <c r="D1830" s="36" t="s">
        <v>2918</v>
      </c>
      <c r="E1830" s="36" t="str">
        <f t="shared" si="84"/>
        <v>2013_MI</v>
      </c>
      <c r="F1830" s="45">
        <v>2013</v>
      </c>
      <c r="G1830" s="45">
        <f>_xlfn.XLOOKUP(I1830,Main_OG!$B$1:$B$766,Main_OG!$O$1:$O$766,"")</f>
        <v>0</v>
      </c>
      <c r="H1830" s="45">
        <f>_xlfn.XLOOKUP(E1830,Main_OG!$D$1:$D$766,Main_OG!$J$1:$J$766,"")</f>
        <v>0</v>
      </c>
      <c r="I1830" s="45" t="s">
        <v>230</v>
      </c>
      <c r="J1830" s="45" t="str">
        <f t="shared" si="85"/>
        <v>Northern States Power Co_MI</v>
      </c>
      <c r="K1830" s="45" t="str">
        <f t="shared" si="86"/>
        <v>Northern States Power Co_MI</v>
      </c>
      <c r="L1830" s="45" t="s">
        <v>2956</v>
      </c>
      <c r="M1830" s="45">
        <v>0</v>
      </c>
      <c r="N1830" s="45">
        <v>1318</v>
      </c>
      <c r="O1830" s="45">
        <v>2</v>
      </c>
      <c r="P1830" s="45">
        <v>7723</v>
      </c>
      <c r="Q1830" s="45">
        <v>0</v>
      </c>
      <c r="R1830" s="45">
        <v>54909</v>
      </c>
      <c r="S1830" s="45">
        <v>28183</v>
      </c>
      <c r="T1830" s="45">
        <v>56893</v>
      </c>
      <c r="U1830" s="45">
        <v>0</v>
      </c>
      <c r="V1830" s="45">
        <v>9.8095029999999994</v>
      </c>
      <c r="W1830" s="45">
        <v>6.9928679999999996</v>
      </c>
      <c r="X1830" s="45">
        <v>10.984831</v>
      </c>
      <c r="Y1830" s="46">
        <v>472779.9</v>
      </c>
      <c r="Z1830" s="46">
        <v>47684.250275497179</v>
      </c>
      <c r="AA1830" s="47">
        <f>_xlfn.XLOOKUP($E1830,Main_OG!$D$1:$D$766,Main_OG!AJ$1:AJ$766,"")</f>
        <v>63709402</v>
      </c>
      <c r="AB1830" s="47">
        <f>_xlfn.XLOOKUP($E1830,Main_OG!$D$1:$D$766,Main_OG!AK$1:AK$766,"")</f>
        <v>1962940</v>
      </c>
      <c r="AC1830" s="47">
        <f>_xlfn.XLOOKUP($E1830,Main_OG!$D$1:$D$766,Main_OG!AL$1:AL$766,"")</f>
        <v>213979064</v>
      </c>
      <c r="AD1830" s="47">
        <f>_xlfn.XLOOKUP($E1830,Main_OG!$D$1:$D$766,Main_OG!AM$1:AM$766,"")</f>
        <v>28920823</v>
      </c>
    </row>
    <row r="1831" spans="1:30" x14ac:dyDescent="0.35">
      <c r="A1831" s="36" t="s">
        <v>2918</v>
      </c>
      <c r="B1831" s="45" t="s">
        <v>351</v>
      </c>
      <c r="C1831" s="45" t="s">
        <v>4468</v>
      </c>
      <c r="D1831" s="36" t="s">
        <v>2918</v>
      </c>
      <c r="E1831" s="36" t="str">
        <f t="shared" si="84"/>
        <v>2013_WI</v>
      </c>
      <c r="F1831" s="45">
        <v>2013</v>
      </c>
      <c r="G1831" s="45">
        <f>_xlfn.XLOOKUP(I1831,Main_OG!$B$1:$B$766,Main_OG!$O$1:$O$766,"")</f>
        <v>0</v>
      </c>
      <c r="H1831" s="45">
        <f>_xlfn.XLOOKUP(E1831,Main_OG!$D$1:$D$766,Main_OG!$J$1:$J$766,"")</f>
        <v>0</v>
      </c>
      <c r="I1831" s="45" t="s">
        <v>351</v>
      </c>
      <c r="J1831" s="45" t="str">
        <f t="shared" si="85"/>
        <v>Northern States Power Co_WI</v>
      </c>
      <c r="K1831" s="45" t="str">
        <f t="shared" si="86"/>
        <v>Northern States Power Co_WI</v>
      </c>
      <c r="L1831" s="45" t="s">
        <v>2957</v>
      </c>
      <c r="M1831" s="45">
        <v>0</v>
      </c>
      <c r="N1831" s="45">
        <v>38303</v>
      </c>
      <c r="O1831" s="45">
        <v>106</v>
      </c>
      <c r="P1831" s="45">
        <v>203690</v>
      </c>
      <c r="Q1831" s="45">
        <v>0</v>
      </c>
      <c r="R1831" s="45">
        <v>2828908</v>
      </c>
      <c r="S1831" s="45">
        <v>1669744</v>
      </c>
      <c r="T1831" s="45">
        <v>1932694</v>
      </c>
      <c r="U1831" s="45">
        <v>0</v>
      </c>
      <c r="V1831" s="45">
        <v>9.5004361999999993</v>
      </c>
      <c r="W1831" s="45">
        <v>7.3768075</v>
      </c>
      <c r="X1831" s="45">
        <v>12.460922</v>
      </c>
      <c r="Y1831" s="46">
        <v>301550.5</v>
      </c>
      <c r="Z1831" s="46">
        <v>52553.131642108798</v>
      </c>
      <c r="AA1831" s="47">
        <f>_xlfn.XLOOKUP($E1831,Main_OG!$D$1:$D$766,Main_OG!AJ$1:AJ$766,"")</f>
        <v>47747638</v>
      </c>
      <c r="AB1831" s="47">
        <f>_xlfn.XLOOKUP($E1831,Main_OG!$D$1:$D$766,Main_OG!AK$1:AK$766,"")</f>
        <v>885782</v>
      </c>
      <c r="AC1831" s="47">
        <f>_xlfn.XLOOKUP($E1831,Main_OG!$D$1:$D$766,Main_OG!AL$1:AL$766,"")</f>
        <v>122721516</v>
      </c>
      <c r="AD1831" s="47">
        <f>_xlfn.XLOOKUP($E1831,Main_OG!$D$1:$D$766,Main_OG!AM$1:AM$766,"")</f>
        <v>11675194</v>
      </c>
    </row>
    <row r="1832" spans="1:30" x14ac:dyDescent="0.35">
      <c r="A1832" s="36" t="s">
        <v>2934</v>
      </c>
      <c r="B1832" s="45" t="s">
        <v>318</v>
      </c>
      <c r="C1832" s="45" t="s">
        <v>4468</v>
      </c>
      <c r="D1832" s="36" t="s">
        <v>2918</v>
      </c>
      <c r="E1832" s="36" t="str">
        <f t="shared" si="84"/>
        <v>2013_MN</v>
      </c>
      <c r="F1832" s="45">
        <v>2013</v>
      </c>
      <c r="G1832" s="45">
        <f>_xlfn.XLOOKUP(I1832,Main_OG!$B$1:$B$766,Main_OG!$O$1:$O$766,"")</f>
        <v>0</v>
      </c>
      <c r="H1832" s="45">
        <f>_xlfn.XLOOKUP(E1832,Main_OG!$D$1:$D$766,Main_OG!$J$1:$J$766,"")</f>
        <v>0</v>
      </c>
      <c r="I1832" s="45" t="s">
        <v>318</v>
      </c>
      <c r="J1832" s="45" t="str">
        <f t="shared" si="85"/>
        <v>Northern States Power Co - Minnesota_MN</v>
      </c>
      <c r="K1832" s="45" t="str">
        <f t="shared" si="86"/>
        <v>Northern States Power Co_MN</v>
      </c>
      <c r="L1832" s="45" t="s">
        <v>2958</v>
      </c>
      <c r="M1832" s="45">
        <v>1</v>
      </c>
      <c r="N1832" s="45">
        <v>135278</v>
      </c>
      <c r="O1832" s="45">
        <v>456</v>
      </c>
      <c r="P1832" s="45">
        <v>1105153</v>
      </c>
      <c r="Q1832" s="45">
        <v>19102</v>
      </c>
      <c r="R1832" s="45">
        <v>13704440</v>
      </c>
      <c r="S1832" s="45">
        <v>8293190</v>
      </c>
      <c r="T1832" s="45">
        <v>8933573</v>
      </c>
      <c r="U1832" s="45">
        <v>9.7895508000000007</v>
      </c>
      <c r="V1832" s="45">
        <v>9.7452942</v>
      </c>
      <c r="W1832" s="45">
        <v>7.6925043000000004</v>
      </c>
      <c r="X1832" s="45">
        <v>12.663847000000001</v>
      </c>
      <c r="Y1832" s="46">
        <v>329774.5</v>
      </c>
      <c r="Z1832" s="46">
        <v>60903.311379605453</v>
      </c>
      <c r="AA1832" s="47">
        <f>_xlfn.XLOOKUP($E1832,Main_OG!$D$1:$D$766,Main_OG!AJ$1:AJ$766,"")</f>
        <v>28386072</v>
      </c>
      <c r="AB1832" s="47">
        <f>_xlfn.XLOOKUP($E1832,Main_OG!$D$1:$D$766,Main_OG!AK$1:AK$766,"")</f>
        <v>150923.92000000001</v>
      </c>
      <c r="AC1832" s="47">
        <f>_xlfn.XLOOKUP($E1832,Main_OG!$D$1:$D$766,Main_OG!AL$1:AL$766,"")</f>
        <v>103146488</v>
      </c>
      <c r="AD1832" s="47">
        <f>_xlfn.XLOOKUP($E1832,Main_OG!$D$1:$D$766,Main_OG!AM$1:AM$766,"")</f>
        <v>10707717</v>
      </c>
    </row>
    <row r="1833" spans="1:30" x14ac:dyDescent="0.35">
      <c r="A1833" s="36" t="s">
        <v>2934</v>
      </c>
      <c r="B1833" s="45" t="s">
        <v>799</v>
      </c>
      <c r="C1833" s="45" t="s">
        <v>4468</v>
      </c>
      <c r="D1833" s="36" t="s">
        <v>2918</v>
      </c>
      <c r="E1833" s="36" t="str">
        <f t="shared" si="84"/>
        <v>2013_ND</v>
      </c>
      <c r="F1833" s="45">
        <v>2013</v>
      </c>
      <c r="G1833" s="45">
        <f>_xlfn.XLOOKUP(I1833,Main_OG!$B$1:$B$766,Main_OG!$O$1:$O$766,"")</f>
        <v>0</v>
      </c>
      <c r="H1833" s="45">
        <f>_xlfn.XLOOKUP(E1833,Main_OG!$D$1:$D$766,Main_OG!$J$1:$J$766,"")</f>
        <v>0</v>
      </c>
      <c r="I1833" s="45" t="s">
        <v>799</v>
      </c>
      <c r="J1833" s="45" t="str">
        <f t="shared" si="85"/>
        <v>Northern States Power Co - Minnesota_ND</v>
      </c>
      <c r="K1833" s="45" t="str">
        <f t="shared" si="86"/>
        <v>Northern States Power Co_ND</v>
      </c>
      <c r="L1833" s="45" t="s">
        <v>2959</v>
      </c>
      <c r="M1833" s="45">
        <v>0</v>
      </c>
      <c r="N1833" s="45">
        <v>12584</v>
      </c>
      <c r="O1833" s="45">
        <v>21</v>
      </c>
      <c r="P1833" s="45">
        <v>77621</v>
      </c>
      <c r="Q1833" s="45">
        <v>0</v>
      </c>
      <c r="R1833" s="45">
        <v>1138952</v>
      </c>
      <c r="S1833" s="45">
        <v>335530</v>
      </c>
      <c r="T1833" s="45">
        <v>827062</v>
      </c>
      <c r="U1833" s="45">
        <v>0</v>
      </c>
      <c r="V1833" s="45">
        <v>8.7291650999999995</v>
      </c>
      <c r="W1833" s="45">
        <v>7.0226208999999997</v>
      </c>
      <c r="X1833" s="45">
        <v>9.7820961000000004</v>
      </c>
      <c r="Y1833" s="46">
        <v>54690.9</v>
      </c>
      <c r="Z1833" s="46">
        <v>75628.812319452831</v>
      </c>
      <c r="AA1833" s="47">
        <f>_xlfn.XLOOKUP($E1833,Main_OG!$D$1:$D$766,Main_OG!AJ$1:AJ$766,"")</f>
        <v>44731122</v>
      </c>
      <c r="AB1833" s="47">
        <f>_xlfn.XLOOKUP($E1833,Main_OG!$D$1:$D$766,Main_OG!AK$1:AK$766,"")</f>
        <v>129186</v>
      </c>
      <c r="AC1833" s="47">
        <f>_xlfn.XLOOKUP($E1833,Main_OG!$D$1:$D$766,Main_OG!AL$1:AL$766,"")</f>
        <v>828682</v>
      </c>
      <c r="AD1833" s="47">
        <f>_xlfn.XLOOKUP($E1833,Main_OG!$D$1:$D$766,Main_OG!AM$1:AM$766,"")</f>
        <v>0</v>
      </c>
    </row>
    <row r="1834" spans="1:30" x14ac:dyDescent="0.35">
      <c r="A1834" s="36" t="s">
        <v>2934</v>
      </c>
      <c r="B1834" s="45" t="s">
        <v>847</v>
      </c>
      <c r="C1834" s="45" t="s">
        <v>4468</v>
      </c>
      <c r="D1834" s="36" t="s">
        <v>2918</v>
      </c>
      <c r="E1834" s="36" t="str">
        <f t="shared" si="84"/>
        <v>2013_SD</v>
      </c>
      <c r="F1834" s="45">
        <v>2013</v>
      </c>
      <c r="G1834" s="45">
        <f>_xlfn.XLOOKUP(I1834,Main_OG!$B$1:$B$766,Main_OG!$O$1:$O$766,"")</f>
        <v>0</v>
      </c>
      <c r="H1834" s="45">
        <f>_xlfn.XLOOKUP(E1834,Main_OG!$D$1:$D$766,Main_OG!$J$1:$J$766,"")</f>
        <v>0</v>
      </c>
      <c r="I1834" s="45" t="s">
        <v>847</v>
      </c>
      <c r="J1834" s="45" t="str">
        <f t="shared" si="85"/>
        <v>Northern States Power Co - Minnesota_SD</v>
      </c>
      <c r="K1834" s="45" t="str">
        <f t="shared" si="86"/>
        <v>Northern States Power Co_SD</v>
      </c>
      <c r="L1834" s="45" t="s">
        <v>2960</v>
      </c>
      <c r="M1834" s="45">
        <v>0</v>
      </c>
      <c r="N1834" s="45">
        <v>11251</v>
      </c>
      <c r="O1834" s="45">
        <v>19</v>
      </c>
      <c r="P1834" s="45">
        <v>75108</v>
      </c>
      <c r="Q1834" s="45">
        <v>0</v>
      </c>
      <c r="R1834" s="45">
        <v>980503</v>
      </c>
      <c r="S1834" s="45">
        <v>334718</v>
      </c>
      <c r="T1834" s="45">
        <v>725505</v>
      </c>
      <c r="U1834" s="45">
        <v>0</v>
      </c>
      <c r="V1834" s="45">
        <v>9.1772284000000006</v>
      </c>
      <c r="W1834" s="45">
        <v>7.6046104000000003</v>
      </c>
      <c r="X1834" s="45">
        <v>11.597576999999999</v>
      </c>
      <c r="Y1834" s="46">
        <v>48610.1</v>
      </c>
      <c r="Z1834" s="46">
        <v>57680.263802712783</v>
      </c>
      <c r="AA1834" s="47">
        <f>_xlfn.XLOOKUP($E1834,Main_OG!$D$1:$D$766,Main_OG!AJ$1:AJ$766,"")</f>
        <v>3694146</v>
      </c>
      <c r="AB1834" s="47">
        <f>_xlfn.XLOOKUP($E1834,Main_OG!$D$1:$D$766,Main_OG!AK$1:AK$766,"")</f>
        <v>42112</v>
      </c>
      <c r="AC1834" s="47">
        <f>_xlfn.XLOOKUP($E1834,Main_OG!$D$1:$D$766,Main_OG!AL$1:AL$766,"")</f>
        <v>8142652</v>
      </c>
      <c r="AD1834" s="47">
        <f>_xlfn.XLOOKUP($E1834,Main_OG!$D$1:$D$766,Main_OG!AM$1:AM$766,"")</f>
        <v>0</v>
      </c>
    </row>
    <row r="1835" spans="1:30" x14ac:dyDescent="0.35">
      <c r="A1835" s="36" t="s">
        <v>2918</v>
      </c>
      <c r="B1835" s="45" t="s">
        <v>230</v>
      </c>
      <c r="C1835" s="45" t="s">
        <v>4468</v>
      </c>
      <c r="D1835" s="36" t="s">
        <v>2918</v>
      </c>
      <c r="E1835" s="36" t="str">
        <f t="shared" si="84"/>
        <v>2014_MI</v>
      </c>
      <c r="F1835" s="45">
        <v>2014</v>
      </c>
      <c r="G1835" s="45">
        <f>_xlfn.XLOOKUP(I1835,Main_OG!$B$1:$B$766,Main_OG!$O$1:$O$766,"")</f>
        <v>0</v>
      </c>
      <c r="H1835" s="45">
        <f>_xlfn.XLOOKUP(E1835,Main_OG!$D$1:$D$766,Main_OG!$J$1:$J$766,"")</f>
        <v>0</v>
      </c>
      <c r="I1835" s="45" t="s">
        <v>230</v>
      </c>
      <c r="J1835" s="45" t="str">
        <f t="shared" si="85"/>
        <v>Northern States Power Co_MI</v>
      </c>
      <c r="K1835" s="45" t="str">
        <f t="shared" si="86"/>
        <v>Northern States Power Co_MI</v>
      </c>
      <c r="L1835" s="45" t="s">
        <v>2961</v>
      </c>
      <c r="M1835" s="45">
        <v>0</v>
      </c>
      <c r="N1835" s="45">
        <v>1315</v>
      </c>
      <c r="O1835" s="45">
        <v>2</v>
      </c>
      <c r="P1835" s="45">
        <v>7710</v>
      </c>
      <c r="Q1835" s="45">
        <v>0</v>
      </c>
      <c r="R1835" s="45">
        <v>54075</v>
      </c>
      <c r="S1835" s="45">
        <v>31724</v>
      </c>
      <c r="T1835" s="45">
        <v>57811</v>
      </c>
      <c r="U1835" s="45">
        <v>0</v>
      </c>
      <c r="V1835" s="45">
        <v>11.038373</v>
      </c>
      <c r="W1835" s="45">
        <v>7.6377506000000004</v>
      </c>
      <c r="X1835" s="45">
        <v>12.140423</v>
      </c>
      <c r="Y1835" s="46">
        <v>479534.9</v>
      </c>
      <c r="Z1835" s="46">
        <v>48281.645862433201</v>
      </c>
      <c r="AA1835" s="47">
        <f>_xlfn.XLOOKUP($E1835,Main_OG!$D$1:$D$766,Main_OG!AJ$1:AJ$766,"")</f>
        <v>59059954</v>
      </c>
      <c r="AB1835" s="47">
        <f>_xlfn.XLOOKUP($E1835,Main_OG!$D$1:$D$766,Main_OG!AK$1:AK$766,"")</f>
        <v>4593606</v>
      </c>
      <c r="AC1835" s="47">
        <f>_xlfn.XLOOKUP($E1835,Main_OG!$D$1:$D$766,Main_OG!AL$1:AL$766,"")</f>
        <v>220598076</v>
      </c>
      <c r="AD1835" s="47">
        <f>_xlfn.XLOOKUP($E1835,Main_OG!$D$1:$D$766,Main_OG!AM$1:AM$766,"")</f>
        <v>31245848</v>
      </c>
    </row>
    <row r="1836" spans="1:30" x14ac:dyDescent="0.35">
      <c r="A1836" s="36" t="s">
        <v>2918</v>
      </c>
      <c r="B1836" s="45" t="s">
        <v>351</v>
      </c>
      <c r="C1836" s="45" t="s">
        <v>4468</v>
      </c>
      <c r="D1836" s="36" t="s">
        <v>2918</v>
      </c>
      <c r="E1836" s="36" t="str">
        <f t="shared" si="84"/>
        <v>2014_WI</v>
      </c>
      <c r="F1836" s="45">
        <v>2014</v>
      </c>
      <c r="G1836" s="45">
        <f>_xlfn.XLOOKUP(I1836,Main_OG!$B$1:$B$766,Main_OG!$O$1:$O$766,"")</f>
        <v>0</v>
      </c>
      <c r="H1836" s="45">
        <f>_xlfn.XLOOKUP(E1836,Main_OG!$D$1:$D$766,Main_OG!$J$1:$J$766,"")</f>
        <v>0</v>
      </c>
      <c r="I1836" s="45" t="s">
        <v>351</v>
      </c>
      <c r="J1836" s="45" t="str">
        <f t="shared" si="85"/>
        <v>Northern States Power Co_WI</v>
      </c>
      <c r="K1836" s="45" t="str">
        <f t="shared" si="86"/>
        <v>Northern States Power Co_WI</v>
      </c>
      <c r="L1836" s="45" t="s">
        <v>2962</v>
      </c>
      <c r="M1836" s="45">
        <v>0</v>
      </c>
      <c r="N1836" s="45">
        <v>38625</v>
      </c>
      <c r="O1836" s="45">
        <v>108</v>
      </c>
      <c r="P1836" s="45">
        <v>206309</v>
      </c>
      <c r="Q1836" s="45">
        <v>0</v>
      </c>
      <c r="R1836" s="45">
        <v>2889729</v>
      </c>
      <c r="S1836" s="45">
        <v>1791751</v>
      </c>
      <c r="T1836" s="45">
        <v>1925799</v>
      </c>
      <c r="U1836" s="45">
        <v>0</v>
      </c>
      <c r="V1836" s="45">
        <v>9.7930671</v>
      </c>
      <c r="W1836" s="45">
        <v>7.4796610000000001</v>
      </c>
      <c r="X1836" s="45">
        <v>12.839248</v>
      </c>
      <c r="Y1836" s="46">
        <v>309425.8</v>
      </c>
      <c r="Z1836" s="46">
        <v>53783.260408687413</v>
      </c>
      <c r="AA1836" s="47">
        <f>_xlfn.XLOOKUP($E1836,Main_OG!$D$1:$D$766,Main_OG!AJ$1:AJ$766,"")</f>
        <v>42668086</v>
      </c>
      <c r="AB1836" s="47">
        <f>_xlfn.XLOOKUP($E1836,Main_OG!$D$1:$D$766,Main_OG!AK$1:AK$766,"")</f>
        <v>1056130</v>
      </c>
      <c r="AC1836" s="47">
        <f>_xlfn.XLOOKUP($E1836,Main_OG!$D$1:$D$766,Main_OG!AL$1:AL$766,"")</f>
        <v>119709694</v>
      </c>
      <c r="AD1836" s="47">
        <f>_xlfn.XLOOKUP($E1836,Main_OG!$D$1:$D$766,Main_OG!AM$1:AM$766,"")</f>
        <v>9447096</v>
      </c>
    </row>
    <row r="1837" spans="1:30" x14ac:dyDescent="0.35">
      <c r="A1837" s="36" t="s">
        <v>2934</v>
      </c>
      <c r="B1837" s="45" t="s">
        <v>318</v>
      </c>
      <c r="C1837" s="45" t="s">
        <v>4468</v>
      </c>
      <c r="D1837" s="36" t="s">
        <v>2918</v>
      </c>
      <c r="E1837" s="36" t="str">
        <f t="shared" si="84"/>
        <v>2014_MN</v>
      </c>
      <c r="F1837" s="45">
        <v>2014</v>
      </c>
      <c r="G1837" s="45">
        <f>_xlfn.XLOOKUP(I1837,Main_OG!$B$1:$B$766,Main_OG!$O$1:$O$766,"")</f>
        <v>0</v>
      </c>
      <c r="H1837" s="45">
        <f>_xlfn.XLOOKUP(E1837,Main_OG!$D$1:$D$766,Main_OG!$J$1:$J$766,"")</f>
        <v>0</v>
      </c>
      <c r="I1837" s="45" t="s">
        <v>318</v>
      </c>
      <c r="J1837" s="45" t="str">
        <f t="shared" si="85"/>
        <v>Northern States Power Co - Minnesota_MN</v>
      </c>
      <c r="K1837" s="45" t="str">
        <f t="shared" si="86"/>
        <v>Northern States Power Co_MN</v>
      </c>
      <c r="L1837" s="45" t="s">
        <v>2963</v>
      </c>
      <c r="M1837" s="45">
        <v>1</v>
      </c>
      <c r="N1837" s="45">
        <v>136109</v>
      </c>
      <c r="O1837" s="45">
        <v>438</v>
      </c>
      <c r="P1837" s="45">
        <v>1113587</v>
      </c>
      <c r="Q1837" s="45">
        <v>23713</v>
      </c>
      <c r="R1837" s="45">
        <v>13764808</v>
      </c>
      <c r="S1837" s="45">
        <v>8179554</v>
      </c>
      <c r="T1837" s="45">
        <v>8784578</v>
      </c>
      <c r="U1837" s="45">
        <v>9.7878801000000006</v>
      </c>
      <c r="V1837" s="45">
        <v>9.704269</v>
      </c>
      <c r="W1837" s="45">
        <v>7.615672</v>
      </c>
      <c r="X1837" s="45">
        <v>12.749332000000001</v>
      </c>
      <c r="Y1837" s="46">
        <v>338623.9</v>
      </c>
      <c r="Z1837" s="46">
        <v>62102.458155782537</v>
      </c>
      <c r="AA1837" s="47">
        <f>_xlfn.XLOOKUP($E1837,Main_OG!$D$1:$D$766,Main_OG!AJ$1:AJ$766,"")</f>
        <v>33599610</v>
      </c>
      <c r="AB1837" s="47">
        <f>_xlfn.XLOOKUP($E1837,Main_OG!$D$1:$D$766,Main_OG!AK$1:AK$766,"")</f>
        <v>285884</v>
      </c>
      <c r="AC1837" s="47">
        <f>_xlfn.XLOOKUP($E1837,Main_OG!$D$1:$D$766,Main_OG!AL$1:AL$766,"")</f>
        <v>62471460</v>
      </c>
      <c r="AD1837" s="47">
        <f>_xlfn.XLOOKUP($E1837,Main_OG!$D$1:$D$766,Main_OG!AM$1:AM$766,"")</f>
        <v>12707166</v>
      </c>
    </row>
    <row r="1838" spans="1:30" x14ac:dyDescent="0.35">
      <c r="A1838" s="36" t="s">
        <v>2934</v>
      </c>
      <c r="B1838" s="45" t="s">
        <v>799</v>
      </c>
      <c r="C1838" s="45" t="s">
        <v>4468</v>
      </c>
      <c r="D1838" s="36" t="s">
        <v>2918</v>
      </c>
      <c r="E1838" s="36" t="str">
        <f t="shared" si="84"/>
        <v>2014_ND</v>
      </c>
      <c r="F1838" s="45">
        <v>2014</v>
      </c>
      <c r="G1838" s="45">
        <f>_xlfn.XLOOKUP(I1838,Main_OG!$B$1:$B$766,Main_OG!$O$1:$O$766,"")</f>
        <v>0</v>
      </c>
      <c r="H1838" s="45">
        <f>_xlfn.XLOOKUP(E1838,Main_OG!$D$1:$D$766,Main_OG!$J$1:$J$766,"")</f>
        <v>0</v>
      </c>
      <c r="I1838" s="45" t="s">
        <v>799</v>
      </c>
      <c r="J1838" s="45" t="str">
        <f t="shared" si="85"/>
        <v>Northern States Power Co - Minnesota_ND</v>
      </c>
      <c r="K1838" s="45" t="str">
        <f t="shared" si="86"/>
        <v>Northern States Power Co_ND</v>
      </c>
      <c r="L1838" s="45" t="s">
        <v>2964</v>
      </c>
      <c r="M1838" s="45">
        <v>0</v>
      </c>
      <c r="N1838" s="45">
        <v>12733</v>
      </c>
      <c r="O1838" s="45">
        <v>20</v>
      </c>
      <c r="P1838" s="45">
        <v>78596</v>
      </c>
      <c r="Q1838" s="45">
        <v>0</v>
      </c>
      <c r="R1838" s="45">
        <v>1147525</v>
      </c>
      <c r="S1838" s="45">
        <v>335058</v>
      </c>
      <c r="T1838" s="45">
        <v>818018</v>
      </c>
      <c r="U1838" s="45">
        <v>0</v>
      </c>
      <c r="V1838" s="45">
        <v>8.8805037000000002</v>
      </c>
      <c r="W1838" s="45">
        <v>7.1784587000000002</v>
      </c>
      <c r="X1838" s="45">
        <v>9.9439132000000008</v>
      </c>
      <c r="Y1838" s="46">
        <v>60193</v>
      </c>
      <c r="Z1838" s="46">
        <v>81481.070368846253</v>
      </c>
      <c r="AA1838" s="47">
        <f>_xlfn.XLOOKUP($E1838,Main_OG!$D$1:$D$766,Main_OG!AJ$1:AJ$766,"")</f>
        <v>44684490</v>
      </c>
      <c r="AB1838" s="47">
        <f>_xlfn.XLOOKUP($E1838,Main_OG!$D$1:$D$766,Main_OG!AK$1:AK$766,"")</f>
        <v>108014</v>
      </c>
      <c r="AC1838" s="47">
        <f>_xlfn.XLOOKUP($E1838,Main_OG!$D$1:$D$766,Main_OG!AL$1:AL$766,"")</f>
        <v>3967928</v>
      </c>
      <c r="AD1838" s="47">
        <f>_xlfn.XLOOKUP($E1838,Main_OG!$D$1:$D$766,Main_OG!AM$1:AM$766,"")</f>
        <v>0</v>
      </c>
    </row>
    <row r="1839" spans="1:30" x14ac:dyDescent="0.35">
      <c r="A1839" s="36" t="s">
        <v>2934</v>
      </c>
      <c r="B1839" s="45" t="s">
        <v>847</v>
      </c>
      <c r="C1839" s="45" t="s">
        <v>4468</v>
      </c>
      <c r="D1839" s="36" t="s">
        <v>2918</v>
      </c>
      <c r="E1839" s="36" t="str">
        <f t="shared" si="84"/>
        <v>2014_SD</v>
      </c>
      <c r="F1839" s="45">
        <v>2014</v>
      </c>
      <c r="G1839" s="45">
        <f>_xlfn.XLOOKUP(I1839,Main_OG!$B$1:$B$766,Main_OG!$O$1:$O$766,"")</f>
        <v>0</v>
      </c>
      <c r="H1839" s="45">
        <f>_xlfn.XLOOKUP(E1839,Main_OG!$D$1:$D$766,Main_OG!$J$1:$J$766,"")</f>
        <v>0</v>
      </c>
      <c r="I1839" s="45" t="s">
        <v>847</v>
      </c>
      <c r="J1839" s="45" t="str">
        <f t="shared" si="85"/>
        <v>Northern States Power Co - Minnesota_SD</v>
      </c>
      <c r="K1839" s="45" t="str">
        <f t="shared" si="86"/>
        <v>Northern States Power Co_SD</v>
      </c>
      <c r="L1839" s="45" t="s">
        <v>2965</v>
      </c>
      <c r="M1839" s="45">
        <v>0</v>
      </c>
      <c r="N1839" s="45">
        <v>11424</v>
      </c>
      <c r="O1839" s="45">
        <v>20</v>
      </c>
      <c r="P1839" s="45">
        <v>76454</v>
      </c>
      <c r="Q1839" s="45">
        <v>0</v>
      </c>
      <c r="R1839" s="45">
        <v>997932</v>
      </c>
      <c r="S1839" s="45">
        <v>344615</v>
      </c>
      <c r="T1839" s="45">
        <v>714040</v>
      </c>
      <c r="U1839" s="45">
        <v>0</v>
      </c>
      <c r="V1839" s="45">
        <v>9.2353988000000005</v>
      </c>
      <c r="W1839" s="45">
        <v>7.6610129999999996</v>
      </c>
      <c r="X1839" s="45">
        <v>11.653129</v>
      </c>
      <c r="Y1839" s="46">
        <v>49640.9</v>
      </c>
      <c r="Z1839" s="46">
        <v>58423.740981792929</v>
      </c>
      <c r="AA1839" s="47">
        <f>_xlfn.XLOOKUP($E1839,Main_OG!$D$1:$D$766,Main_OG!AJ$1:AJ$766,"")</f>
        <v>3560742</v>
      </c>
      <c r="AB1839" s="47">
        <f>_xlfn.XLOOKUP($E1839,Main_OG!$D$1:$D$766,Main_OG!AK$1:AK$766,"")</f>
        <v>46472</v>
      </c>
      <c r="AC1839" s="47">
        <f>_xlfn.XLOOKUP($E1839,Main_OG!$D$1:$D$766,Main_OG!AL$1:AL$766,"")</f>
        <v>7730794</v>
      </c>
      <c r="AD1839" s="47">
        <f>_xlfn.XLOOKUP($E1839,Main_OG!$D$1:$D$766,Main_OG!AM$1:AM$766,"")</f>
        <v>0</v>
      </c>
    </row>
    <row r="1840" spans="1:30" x14ac:dyDescent="0.35">
      <c r="A1840" s="36" t="s">
        <v>2918</v>
      </c>
      <c r="B1840" s="45" t="s">
        <v>230</v>
      </c>
      <c r="C1840" s="45" t="s">
        <v>4468</v>
      </c>
      <c r="D1840" s="36" t="s">
        <v>2918</v>
      </c>
      <c r="E1840" s="36" t="str">
        <f t="shared" si="84"/>
        <v>2015_MI</v>
      </c>
      <c r="F1840" s="45">
        <v>2015</v>
      </c>
      <c r="G1840" s="45">
        <f>_xlfn.XLOOKUP(I1840,Main_OG!$B$1:$B$766,Main_OG!$O$1:$O$766,"")</f>
        <v>0</v>
      </c>
      <c r="H1840" s="45">
        <f>_xlfn.XLOOKUP(E1840,Main_OG!$D$1:$D$766,Main_OG!$J$1:$J$766,"")</f>
        <v>0</v>
      </c>
      <c r="I1840" s="45" t="s">
        <v>230</v>
      </c>
      <c r="J1840" s="45" t="str">
        <f t="shared" si="85"/>
        <v>Northern States Power Co_MI</v>
      </c>
      <c r="K1840" s="45" t="str">
        <f t="shared" si="86"/>
        <v>Northern States Power Co_MI</v>
      </c>
      <c r="L1840" s="45" t="s">
        <v>2966</v>
      </c>
      <c r="M1840" s="45">
        <v>0</v>
      </c>
      <c r="N1840" s="45">
        <v>1310</v>
      </c>
      <c r="O1840" s="45">
        <v>2</v>
      </c>
      <c r="P1840" s="45">
        <v>7669</v>
      </c>
      <c r="Q1840" s="45">
        <v>0</v>
      </c>
      <c r="R1840" s="45">
        <v>53860</v>
      </c>
      <c r="S1840" s="45">
        <v>28104</v>
      </c>
      <c r="T1840" s="45">
        <v>54273</v>
      </c>
      <c r="U1840" s="45">
        <v>0</v>
      </c>
      <c r="V1840" s="45">
        <v>11.351652</v>
      </c>
      <c r="W1840" s="45">
        <v>7.2918446000000001</v>
      </c>
      <c r="X1840" s="45">
        <v>12.330809</v>
      </c>
      <c r="Y1840" s="46">
        <v>490618.7</v>
      </c>
      <c r="Z1840" s="46">
        <v>49385.428511981954</v>
      </c>
      <c r="AA1840" s="47">
        <f>_xlfn.XLOOKUP($E1840,Main_OG!$D$1:$D$766,Main_OG!AJ$1:AJ$766,"")</f>
        <v>59135316</v>
      </c>
      <c r="AB1840" s="47">
        <f>_xlfn.XLOOKUP($E1840,Main_OG!$D$1:$D$766,Main_OG!AK$1:AK$766,"")</f>
        <v>3659006</v>
      </c>
      <c r="AC1840" s="47">
        <f>_xlfn.XLOOKUP($E1840,Main_OG!$D$1:$D$766,Main_OG!AL$1:AL$766,"")</f>
        <v>328228632</v>
      </c>
      <c r="AD1840" s="47">
        <f>_xlfn.XLOOKUP($E1840,Main_OG!$D$1:$D$766,Main_OG!AM$1:AM$766,"")</f>
        <v>29333786</v>
      </c>
    </row>
    <row r="1841" spans="1:30" x14ac:dyDescent="0.35">
      <c r="A1841" s="36" t="s">
        <v>2918</v>
      </c>
      <c r="B1841" s="45" t="s">
        <v>351</v>
      </c>
      <c r="C1841" s="45" t="s">
        <v>4468</v>
      </c>
      <c r="D1841" s="36" t="s">
        <v>2918</v>
      </c>
      <c r="E1841" s="36" t="str">
        <f t="shared" si="84"/>
        <v>2015_WI</v>
      </c>
      <c r="F1841" s="45">
        <v>2015</v>
      </c>
      <c r="G1841" s="45">
        <f>_xlfn.XLOOKUP(I1841,Main_OG!$B$1:$B$766,Main_OG!$O$1:$O$766,"")</f>
        <v>0</v>
      </c>
      <c r="H1841" s="45">
        <f>_xlfn.XLOOKUP(E1841,Main_OG!$D$1:$D$766,Main_OG!$J$1:$J$766,"")</f>
        <v>0</v>
      </c>
      <c r="I1841" s="45" t="s">
        <v>351</v>
      </c>
      <c r="J1841" s="45" t="str">
        <f t="shared" si="85"/>
        <v>Northern States Power Co_WI</v>
      </c>
      <c r="K1841" s="45" t="str">
        <f t="shared" si="86"/>
        <v>Northern States Power Co_WI</v>
      </c>
      <c r="L1841" s="45" t="s">
        <v>2967</v>
      </c>
      <c r="M1841" s="45">
        <v>0</v>
      </c>
      <c r="N1841" s="45">
        <v>38897</v>
      </c>
      <c r="O1841" s="45">
        <v>118</v>
      </c>
      <c r="P1841" s="45">
        <v>206991</v>
      </c>
      <c r="Q1841" s="45">
        <v>0</v>
      </c>
      <c r="R1841" s="45">
        <v>2862479</v>
      </c>
      <c r="S1841" s="45">
        <v>1839576</v>
      </c>
      <c r="T1841" s="45">
        <v>1809008</v>
      </c>
      <c r="U1841" s="45">
        <v>0</v>
      </c>
      <c r="V1841" s="45">
        <v>9.9606320000000004</v>
      </c>
      <c r="W1841" s="45">
        <v>7.5628622999999999</v>
      </c>
      <c r="X1841" s="45">
        <v>13.141175</v>
      </c>
      <c r="Y1841" s="46">
        <v>315687.8</v>
      </c>
      <c r="Z1841" s="46">
        <v>54779.073203599488</v>
      </c>
      <c r="AA1841" s="47">
        <f>_xlfn.XLOOKUP($E1841,Main_OG!$D$1:$D$766,Main_OG!AJ$1:AJ$766,"")</f>
        <v>43384686</v>
      </c>
      <c r="AB1841" s="47">
        <f>_xlfn.XLOOKUP($E1841,Main_OG!$D$1:$D$766,Main_OG!AK$1:AK$766,"")</f>
        <v>705030</v>
      </c>
      <c r="AC1841" s="47">
        <f>_xlfn.XLOOKUP($E1841,Main_OG!$D$1:$D$766,Main_OG!AL$1:AL$766,"")</f>
        <v>198250178</v>
      </c>
      <c r="AD1841" s="47">
        <f>_xlfn.XLOOKUP($E1841,Main_OG!$D$1:$D$766,Main_OG!AM$1:AM$766,"")</f>
        <v>10008183</v>
      </c>
    </row>
    <row r="1842" spans="1:30" x14ac:dyDescent="0.35">
      <c r="A1842" s="36" t="s">
        <v>2934</v>
      </c>
      <c r="B1842" s="45" t="s">
        <v>318</v>
      </c>
      <c r="C1842" s="45" t="s">
        <v>4468</v>
      </c>
      <c r="D1842" s="36" t="s">
        <v>2918</v>
      </c>
      <c r="E1842" s="36" t="str">
        <f t="shared" si="84"/>
        <v>2015_MN</v>
      </c>
      <c r="F1842" s="45">
        <v>2015</v>
      </c>
      <c r="G1842" s="45">
        <f>_xlfn.XLOOKUP(I1842,Main_OG!$B$1:$B$766,Main_OG!$O$1:$O$766,"")</f>
        <v>0</v>
      </c>
      <c r="H1842" s="45">
        <f>_xlfn.XLOOKUP(E1842,Main_OG!$D$1:$D$766,Main_OG!$J$1:$J$766,"")</f>
        <v>0</v>
      </c>
      <c r="I1842" s="45" t="s">
        <v>318</v>
      </c>
      <c r="J1842" s="45" t="str">
        <f t="shared" si="85"/>
        <v>Northern States Power Co - Minnesota_MN</v>
      </c>
      <c r="K1842" s="45" t="str">
        <f t="shared" si="86"/>
        <v>Northern States Power Co_MN</v>
      </c>
      <c r="L1842" s="45" t="s">
        <v>2968</v>
      </c>
      <c r="M1842" s="45">
        <v>1</v>
      </c>
      <c r="N1842" s="45">
        <v>136937</v>
      </c>
      <c r="O1842" s="45">
        <v>499</v>
      </c>
      <c r="P1842" s="45">
        <v>1122172</v>
      </c>
      <c r="Q1842" s="45">
        <v>24209</v>
      </c>
      <c r="R1842" s="45">
        <v>13571752</v>
      </c>
      <c r="S1842" s="45">
        <v>8209595</v>
      </c>
      <c r="T1842" s="45">
        <v>8505355</v>
      </c>
      <c r="U1842" s="45">
        <v>9.4993596999999994</v>
      </c>
      <c r="V1842" s="45">
        <v>9.4642842999999992</v>
      </c>
      <c r="W1842" s="45">
        <v>7.4618235999999998</v>
      </c>
      <c r="X1842" s="45">
        <v>12.600061</v>
      </c>
      <c r="Y1842" s="46">
        <v>345456.2</v>
      </c>
      <c r="Z1842" s="46">
        <v>62993.448944766977</v>
      </c>
      <c r="AA1842" s="47">
        <f>_xlfn.XLOOKUP($E1842,Main_OG!$D$1:$D$766,Main_OG!AJ$1:AJ$766,"")</f>
        <v>29298748</v>
      </c>
      <c r="AB1842" s="47">
        <f>_xlfn.XLOOKUP($E1842,Main_OG!$D$1:$D$766,Main_OG!AK$1:AK$766,"")</f>
        <v>137354</v>
      </c>
      <c r="AC1842" s="47">
        <f>_xlfn.XLOOKUP($E1842,Main_OG!$D$1:$D$766,Main_OG!AL$1:AL$766,"")</f>
        <v>108727924</v>
      </c>
      <c r="AD1842" s="47">
        <f>_xlfn.XLOOKUP($E1842,Main_OG!$D$1:$D$766,Main_OG!AM$1:AM$766,"")</f>
        <v>12038606</v>
      </c>
    </row>
    <row r="1843" spans="1:30" x14ac:dyDescent="0.35">
      <c r="A1843" s="36" t="s">
        <v>2934</v>
      </c>
      <c r="B1843" s="45" t="s">
        <v>799</v>
      </c>
      <c r="C1843" s="45" t="s">
        <v>4468</v>
      </c>
      <c r="D1843" s="36" t="s">
        <v>2918</v>
      </c>
      <c r="E1843" s="36" t="str">
        <f t="shared" si="84"/>
        <v>2015_ND</v>
      </c>
      <c r="F1843" s="45">
        <v>2015</v>
      </c>
      <c r="G1843" s="45">
        <f>_xlfn.XLOOKUP(I1843,Main_OG!$B$1:$B$766,Main_OG!$O$1:$O$766,"")</f>
        <v>0</v>
      </c>
      <c r="H1843" s="45">
        <f>_xlfn.XLOOKUP(E1843,Main_OG!$D$1:$D$766,Main_OG!$J$1:$J$766,"")</f>
        <v>0</v>
      </c>
      <c r="I1843" s="45" t="s">
        <v>799</v>
      </c>
      <c r="J1843" s="45" t="str">
        <f t="shared" si="85"/>
        <v>Northern States Power Co - Minnesota_ND</v>
      </c>
      <c r="K1843" s="45" t="str">
        <f t="shared" si="86"/>
        <v>Northern States Power Co_ND</v>
      </c>
      <c r="L1843" s="45" t="s">
        <v>2969</v>
      </c>
      <c r="M1843" s="45">
        <v>0</v>
      </c>
      <c r="N1843" s="45">
        <v>12923</v>
      </c>
      <c r="O1843" s="45">
        <v>23</v>
      </c>
      <c r="P1843" s="45">
        <v>79674</v>
      </c>
      <c r="Q1843" s="45">
        <v>0</v>
      </c>
      <c r="R1843" s="45">
        <v>1127823</v>
      </c>
      <c r="S1843" s="45">
        <v>349570</v>
      </c>
      <c r="T1843" s="45">
        <v>770530</v>
      </c>
      <c r="U1843" s="45">
        <v>0</v>
      </c>
      <c r="V1843" s="45">
        <v>9.2596711000000003</v>
      </c>
      <c r="W1843" s="45">
        <v>8.0111851999999999</v>
      </c>
      <c r="X1843" s="45">
        <v>10.658547</v>
      </c>
      <c r="Y1843" s="46">
        <v>58694.5</v>
      </c>
      <c r="Z1843" s="46">
        <v>77685.80493079756</v>
      </c>
      <c r="AA1843" s="47">
        <f>_xlfn.XLOOKUP($E1843,Main_OG!$D$1:$D$766,Main_OG!AJ$1:AJ$766,"")</f>
        <v>45477872</v>
      </c>
      <c r="AB1843" s="47">
        <f>_xlfn.XLOOKUP($E1843,Main_OG!$D$1:$D$766,Main_OG!AK$1:AK$766,"")</f>
        <v>106110</v>
      </c>
      <c r="AC1843" s="47">
        <f>_xlfn.XLOOKUP($E1843,Main_OG!$D$1:$D$766,Main_OG!AL$1:AL$766,"")</f>
        <v>12874046</v>
      </c>
      <c r="AD1843" s="47">
        <f>_xlfn.XLOOKUP($E1843,Main_OG!$D$1:$D$766,Main_OG!AM$1:AM$766,"")</f>
        <v>0</v>
      </c>
    </row>
    <row r="1844" spans="1:30" x14ac:dyDescent="0.35">
      <c r="A1844" s="36" t="s">
        <v>2934</v>
      </c>
      <c r="B1844" s="45" t="s">
        <v>847</v>
      </c>
      <c r="C1844" s="45" t="s">
        <v>4468</v>
      </c>
      <c r="D1844" s="36" t="s">
        <v>2918</v>
      </c>
      <c r="E1844" s="36" t="str">
        <f t="shared" si="84"/>
        <v>2015_SD</v>
      </c>
      <c r="F1844" s="45">
        <v>2015</v>
      </c>
      <c r="G1844" s="45">
        <f>_xlfn.XLOOKUP(I1844,Main_OG!$B$1:$B$766,Main_OG!$O$1:$O$766,"")</f>
        <v>0</v>
      </c>
      <c r="H1844" s="45">
        <f>_xlfn.XLOOKUP(E1844,Main_OG!$D$1:$D$766,Main_OG!$J$1:$J$766,"")</f>
        <v>0</v>
      </c>
      <c r="I1844" s="45" t="s">
        <v>847</v>
      </c>
      <c r="J1844" s="45" t="str">
        <f t="shared" si="85"/>
        <v>Northern States Power Co - Minnesota_SD</v>
      </c>
      <c r="K1844" s="45" t="str">
        <f t="shared" si="86"/>
        <v>Northern States Power Co_SD</v>
      </c>
      <c r="L1844" s="45" t="s">
        <v>2970</v>
      </c>
      <c r="M1844" s="45">
        <v>0</v>
      </c>
      <c r="N1844" s="45">
        <v>11613</v>
      </c>
      <c r="O1844" s="45">
        <v>23</v>
      </c>
      <c r="P1844" s="45">
        <v>77935</v>
      </c>
      <c r="Q1844" s="45">
        <v>0</v>
      </c>
      <c r="R1844" s="45">
        <v>986773</v>
      </c>
      <c r="S1844" s="45">
        <v>362360</v>
      </c>
      <c r="T1844" s="45">
        <v>711731</v>
      </c>
      <c r="U1844" s="45">
        <v>0</v>
      </c>
      <c r="V1844" s="45">
        <v>9.2042850999999999</v>
      </c>
      <c r="W1844" s="45">
        <v>8.0509989999999991</v>
      </c>
      <c r="X1844" s="45">
        <v>11.942349</v>
      </c>
      <c r="Y1844" s="46">
        <v>50860.800000000003</v>
      </c>
      <c r="Z1844" s="46">
        <v>59509.771687788052</v>
      </c>
      <c r="AA1844" s="47">
        <f>_xlfn.XLOOKUP($E1844,Main_OG!$D$1:$D$766,Main_OG!AJ$1:AJ$766,"")</f>
        <v>1979956</v>
      </c>
      <c r="AB1844" s="47">
        <f>_xlfn.XLOOKUP($E1844,Main_OG!$D$1:$D$766,Main_OG!AK$1:AK$766,"")</f>
        <v>76952</v>
      </c>
      <c r="AC1844" s="47">
        <f>_xlfn.XLOOKUP($E1844,Main_OG!$D$1:$D$766,Main_OG!AL$1:AL$766,"")</f>
        <v>12255344</v>
      </c>
      <c r="AD1844" s="47">
        <f>_xlfn.XLOOKUP($E1844,Main_OG!$D$1:$D$766,Main_OG!AM$1:AM$766,"")</f>
        <v>0</v>
      </c>
    </row>
    <row r="1845" spans="1:30" x14ac:dyDescent="0.35">
      <c r="A1845" s="36" t="s">
        <v>2918</v>
      </c>
      <c r="B1845" s="45" t="s">
        <v>230</v>
      </c>
      <c r="C1845" s="45" t="s">
        <v>4468</v>
      </c>
      <c r="D1845" s="36" t="s">
        <v>2918</v>
      </c>
      <c r="E1845" s="36" t="str">
        <f t="shared" si="84"/>
        <v>2016_MI</v>
      </c>
      <c r="F1845" s="45">
        <v>2016</v>
      </c>
      <c r="G1845" s="45">
        <f>_xlfn.XLOOKUP(I1845,Main_OG!$B$1:$B$766,Main_OG!$O$1:$O$766,"")</f>
        <v>0</v>
      </c>
      <c r="H1845" s="45">
        <f>_xlfn.XLOOKUP(E1845,Main_OG!$D$1:$D$766,Main_OG!$J$1:$J$766,"")</f>
        <v>1</v>
      </c>
      <c r="I1845" s="45" t="s">
        <v>230</v>
      </c>
      <c r="J1845" s="45" t="str">
        <f t="shared" si="85"/>
        <v>Northern States Power Co_MI</v>
      </c>
      <c r="K1845" s="45" t="str">
        <f t="shared" si="86"/>
        <v>Northern States Power Co_MI</v>
      </c>
      <c r="L1845" s="45" t="s">
        <v>2971</v>
      </c>
      <c r="M1845" s="45">
        <v>0</v>
      </c>
      <c r="N1845" s="45">
        <v>1319</v>
      </c>
      <c r="O1845" s="45">
        <v>2</v>
      </c>
      <c r="P1845" s="45">
        <v>7637</v>
      </c>
      <c r="Q1845" s="45">
        <v>0</v>
      </c>
      <c r="R1845" s="45">
        <v>53807</v>
      </c>
      <c r="S1845" s="45">
        <v>28870</v>
      </c>
      <c r="T1845" s="45">
        <v>54223</v>
      </c>
      <c r="U1845" s="45">
        <v>0</v>
      </c>
      <c r="V1845" s="45">
        <v>11.228092999999999</v>
      </c>
      <c r="W1845" s="45">
        <v>6.9241427</v>
      </c>
      <c r="X1845" s="45">
        <v>12.274312</v>
      </c>
      <c r="Y1845" s="46">
        <v>500159.5</v>
      </c>
      <c r="Z1845" s="46">
        <v>50246.49599758572</v>
      </c>
      <c r="AA1845" s="47">
        <f>_xlfn.XLOOKUP($E1845,Main_OG!$D$1:$D$766,Main_OG!AJ$1:AJ$766,"")</f>
        <v>46245940</v>
      </c>
      <c r="AB1845" s="47">
        <f>_xlfn.XLOOKUP($E1845,Main_OG!$D$1:$D$766,Main_OG!AK$1:AK$766,"")</f>
        <v>3979136</v>
      </c>
      <c r="AC1845" s="47">
        <f>_xlfn.XLOOKUP($E1845,Main_OG!$D$1:$D$766,Main_OG!AL$1:AL$766,"")</f>
        <v>450646378</v>
      </c>
      <c r="AD1845" s="47">
        <f>_xlfn.XLOOKUP($E1845,Main_OG!$D$1:$D$766,Main_OG!AM$1:AM$766,"")</f>
        <v>31551710</v>
      </c>
    </row>
    <row r="1846" spans="1:30" x14ac:dyDescent="0.35">
      <c r="A1846" s="36" t="s">
        <v>2918</v>
      </c>
      <c r="B1846" s="45" t="s">
        <v>351</v>
      </c>
      <c r="C1846" s="45" t="s">
        <v>4468</v>
      </c>
      <c r="D1846" s="36" t="s">
        <v>2918</v>
      </c>
      <c r="E1846" s="36" t="str">
        <f t="shared" si="84"/>
        <v>2016_WI</v>
      </c>
      <c r="F1846" s="45">
        <v>2016</v>
      </c>
      <c r="G1846" s="45">
        <f>_xlfn.XLOOKUP(I1846,Main_OG!$B$1:$B$766,Main_OG!$O$1:$O$766,"")</f>
        <v>0</v>
      </c>
      <c r="H1846" s="45">
        <f>_xlfn.XLOOKUP(E1846,Main_OG!$D$1:$D$766,Main_OG!$J$1:$J$766,"")</f>
        <v>0</v>
      </c>
      <c r="I1846" s="45" t="s">
        <v>351</v>
      </c>
      <c r="J1846" s="45" t="str">
        <f t="shared" si="85"/>
        <v>Northern States Power Co_WI</v>
      </c>
      <c r="K1846" s="45" t="str">
        <f t="shared" si="86"/>
        <v>Northern States Power Co_WI</v>
      </c>
      <c r="L1846" s="45" t="s">
        <v>2972</v>
      </c>
      <c r="M1846" s="45">
        <v>0</v>
      </c>
      <c r="N1846" s="45">
        <v>39199</v>
      </c>
      <c r="O1846" s="45">
        <v>118</v>
      </c>
      <c r="P1846" s="45">
        <v>208215</v>
      </c>
      <c r="Q1846" s="45">
        <v>0</v>
      </c>
      <c r="R1846" s="45">
        <v>2834419</v>
      </c>
      <c r="S1846" s="45">
        <v>1855885</v>
      </c>
      <c r="T1846" s="45">
        <v>1814338</v>
      </c>
      <c r="U1846" s="45">
        <v>0</v>
      </c>
      <c r="V1846" s="45">
        <v>10.137672</v>
      </c>
      <c r="W1846" s="45">
        <v>7.5943714</v>
      </c>
      <c r="X1846" s="45">
        <v>13.328298999999999</v>
      </c>
      <c r="Y1846" s="46">
        <v>319272.3</v>
      </c>
      <c r="Z1846" s="46">
        <v>55283.619356659634</v>
      </c>
      <c r="AA1846" s="47">
        <f>_xlfn.XLOOKUP($E1846,Main_OG!$D$1:$D$766,Main_OG!AJ$1:AJ$766,"")</f>
        <v>38268622</v>
      </c>
      <c r="AB1846" s="47">
        <f>_xlfn.XLOOKUP($E1846,Main_OG!$D$1:$D$766,Main_OG!AK$1:AK$766,"")</f>
        <v>585422</v>
      </c>
      <c r="AC1846" s="47">
        <f>_xlfn.XLOOKUP($E1846,Main_OG!$D$1:$D$766,Main_OG!AL$1:AL$766,"")</f>
        <v>229614262</v>
      </c>
      <c r="AD1846" s="47">
        <f>_xlfn.XLOOKUP($E1846,Main_OG!$D$1:$D$766,Main_OG!AM$1:AM$766,"")</f>
        <v>10151394</v>
      </c>
    </row>
    <row r="1847" spans="1:30" x14ac:dyDescent="0.35">
      <c r="A1847" s="36" t="s">
        <v>2934</v>
      </c>
      <c r="B1847" s="45" t="s">
        <v>318</v>
      </c>
      <c r="C1847" s="45" t="s">
        <v>4468</v>
      </c>
      <c r="D1847" s="36" t="s">
        <v>2918</v>
      </c>
      <c r="E1847" s="36" t="str">
        <f t="shared" si="84"/>
        <v>2016_MN</v>
      </c>
      <c r="F1847" s="45">
        <v>2016</v>
      </c>
      <c r="G1847" s="45">
        <f>_xlfn.XLOOKUP(I1847,Main_OG!$B$1:$B$766,Main_OG!$O$1:$O$766,"")</f>
        <v>0</v>
      </c>
      <c r="H1847" s="45">
        <f>_xlfn.XLOOKUP(E1847,Main_OG!$D$1:$D$766,Main_OG!$J$1:$J$766,"")</f>
        <v>1</v>
      </c>
      <c r="I1847" s="45" t="s">
        <v>318</v>
      </c>
      <c r="J1847" s="45" t="str">
        <f t="shared" si="85"/>
        <v>Northern States Power Co - Minnesota_MN</v>
      </c>
      <c r="K1847" s="45" t="str">
        <f t="shared" si="86"/>
        <v>Northern States Power Co_MN</v>
      </c>
      <c r="L1847" s="45" t="s">
        <v>2973</v>
      </c>
      <c r="M1847" s="45">
        <v>1</v>
      </c>
      <c r="N1847" s="45">
        <v>137797</v>
      </c>
      <c r="O1847" s="45">
        <v>503</v>
      </c>
      <c r="P1847" s="45">
        <v>1131107</v>
      </c>
      <c r="Q1847" s="45">
        <v>24164</v>
      </c>
      <c r="R1847" s="45">
        <v>13491895</v>
      </c>
      <c r="S1847" s="45">
        <v>8159584</v>
      </c>
      <c r="T1847" s="45">
        <v>8621046</v>
      </c>
      <c r="U1847" s="45">
        <v>10.062903</v>
      </c>
      <c r="V1847" s="45">
        <v>9.9229336999999997</v>
      </c>
      <c r="W1847" s="45">
        <v>7.7438371999999998</v>
      </c>
      <c r="X1847" s="45">
        <v>13.182979</v>
      </c>
      <c r="Y1847" s="46">
        <v>350603.6</v>
      </c>
      <c r="Z1847" s="46">
        <v>63453.530629678426</v>
      </c>
      <c r="AA1847" s="47">
        <f>_xlfn.XLOOKUP($E1847,Main_OG!$D$1:$D$766,Main_OG!AJ$1:AJ$766,"")</f>
        <v>26892306</v>
      </c>
      <c r="AB1847" s="47">
        <f>_xlfn.XLOOKUP($E1847,Main_OG!$D$1:$D$766,Main_OG!AK$1:AK$766,"")</f>
        <v>133712</v>
      </c>
      <c r="AC1847" s="47">
        <f>_xlfn.XLOOKUP($E1847,Main_OG!$D$1:$D$766,Main_OG!AL$1:AL$766,"")</f>
        <v>131247042</v>
      </c>
      <c r="AD1847" s="47">
        <f>_xlfn.XLOOKUP($E1847,Main_OG!$D$1:$D$766,Main_OG!AM$1:AM$766,"")</f>
        <v>13860816</v>
      </c>
    </row>
    <row r="1848" spans="1:30" x14ac:dyDescent="0.35">
      <c r="A1848" s="36" t="s">
        <v>2934</v>
      </c>
      <c r="B1848" s="45" t="s">
        <v>799</v>
      </c>
      <c r="C1848" s="45" t="s">
        <v>4468</v>
      </c>
      <c r="D1848" s="36" t="s">
        <v>2918</v>
      </c>
      <c r="E1848" s="36" t="str">
        <f t="shared" si="84"/>
        <v>2016_ND</v>
      </c>
      <c r="F1848" s="45">
        <v>2016</v>
      </c>
      <c r="G1848" s="45">
        <f>_xlfn.XLOOKUP(I1848,Main_OG!$B$1:$B$766,Main_OG!$O$1:$O$766,"")</f>
        <v>0</v>
      </c>
      <c r="H1848" s="45">
        <f>_xlfn.XLOOKUP(E1848,Main_OG!$D$1:$D$766,Main_OG!$J$1:$J$766,"")</f>
        <v>0</v>
      </c>
      <c r="I1848" s="45" t="s">
        <v>799</v>
      </c>
      <c r="J1848" s="45" t="str">
        <f t="shared" si="85"/>
        <v>Northern States Power Co - Minnesota_ND</v>
      </c>
      <c r="K1848" s="45" t="str">
        <f t="shared" si="86"/>
        <v>Northern States Power Co_ND</v>
      </c>
      <c r="L1848" s="45" t="s">
        <v>2974</v>
      </c>
      <c r="M1848" s="45">
        <v>0</v>
      </c>
      <c r="N1848" s="45">
        <v>13073</v>
      </c>
      <c r="O1848" s="45">
        <v>23</v>
      </c>
      <c r="P1848" s="45">
        <v>80410</v>
      </c>
      <c r="Q1848" s="45">
        <v>0</v>
      </c>
      <c r="R1848" s="45">
        <v>1105515</v>
      </c>
      <c r="S1848" s="45">
        <v>362964</v>
      </c>
      <c r="T1848" s="45">
        <v>744260</v>
      </c>
      <c r="U1848" s="45">
        <v>0</v>
      </c>
      <c r="V1848" s="45">
        <v>9.1659634000000008</v>
      </c>
      <c r="W1848" s="45">
        <v>7.1772131999999997</v>
      </c>
      <c r="X1848" s="45">
        <v>10.463481</v>
      </c>
      <c r="Y1848" s="46">
        <v>54756</v>
      </c>
      <c r="Z1848" s="46">
        <v>72417.651306549014</v>
      </c>
      <c r="AA1848" s="47">
        <f>_xlfn.XLOOKUP($E1848,Main_OG!$D$1:$D$766,Main_OG!AJ$1:AJ$766,"")</f>
        <v>42594060</v>
      </c>
      <c r="AB1848" s="47">
        <f>_xlfn.XLOOKUP($E1848,Main_OG!$D$1:$D$766,Main_OG!AK$1:AK$766,"")</f>
        <v>120126</v>
      </c>
      <c r="AC1848" s="47">
        <f>_xlfn.XLOOKUP($E1848,Main_OG!$D$1:$D$766,Main_OG!AL$1:AL$766,"")</f>
        <v>20745990</v>
      </c>
      <c r="AD1848" s="47">
        <f>_xlfn.XLOOKUP($E1848,Main_OG!$D$1:$D$766,Main_OG!AM$1:AM$766,"")</f>
        <v>0</v>
      </c>
    </row>
    <row r="1849" spans="1:30" x14ac:dyDescent="0.35">
      <c r="A1849" s="36" t="s">
        <v>2934</v>
      </c>
      <c r="B1849" s="45" t="s">
        <v>847</v>
      </c>
      <c r="C1849" s="45" t="s">
        <v>4468</v>
      </c>
      <c r="D1849" s="36" t="s">
        <v>2918</v>
      </c>
      <c r="E1849" s="36" t="str">
        <f t="shared" si="84"/>
        <v>2016_SD</v>
      </c>
      <c r="F1849" s="45">
        <v>2016</v>
      </c>
      <c r="G1849" s="45">
        <f>_xlfn.XLOOKUP(I1849,Main_OG!$B$1:$B$766,Main_OG!$O$1:$O$766,"")</f>
        <v>0</v>
      </c>
      <c r="H1849" s="45">
        <f>_xlfn.XLOOKUP(E1849,Main_OG!$D$1:$D$766,Main_OG!$J$1:$J$766,"")</f>
        <v>0</v>
      </c>
      <c r="I1849" s="45" t="s">
        <v>847</v>
      </c>
      <c r="J1849" s="45" t="str">
        <f t="shared" si="85"/>
        <v>Northern States Power Co - Minnesota_SD</v>
      </c>
      <c r="K1849" s="45" t="str">
        <f t="shared" si="86"/>
        <v>Northern States Power Co_SD</v>
      </c>
      <c r="L1849" s="45" t="s">
        <v>2975</v>
      </c>
      <c r="M1849" s="45">
        <v>0</v>
      </c>
      <c r="N1849" s="45">
        <v>11753</v>
      </c>
      <c r="O1849" s="45">
        <v>23</v>
      </c>
      <c r="P1849" s="45">
        <v>79597</v>
      </c>
      <c r="Q1849" s="45">
        <v>0</v>
      </c>
      <c r="R1849" s="45">
        <v>1003348</v>
      </c>
      <c r="S1849" s="45">
        <v>367118</v>
      </c>
      <c r="T1849" s="45">
        <v>742025</v>
      </c>
      <c r="U1849" s="45">
        <v>0</v>
      </c>
      <c r="V1849" s="45">
        <v>9.6556628</v>
      </c>
      <c r="W1849" s="45">
        <v>7.7130514000000003</v>
      </c>
      <c r="X1849" s="45">
        <v>12.073313000000001</v>
      </c>
      <c r="Y1849" s="46">
        <v>51264.3</v>
      </c>
      <c r="Z1849" s="46">
        <v>59354.770734508675</v>
      </c>
      <c r="AA1849" s="47">
        <f>_xlfn.XLOOKUP($E1849,Main_OG!$D$1:$D$766,Main_OG!AJ$1:AJ$766,"")</f>
        <v>2597808</v>
      </c>
      <c r="AB1849" s="47">
        <f>_xlfn.XLOOKUP($E1849,Main_OG!$D$1:$D$766,Main_OG!AK$1:AK$766,"")</f>
        <v>22226</v>
      </c>
      <c r="AC1849" s="47">
        <f>_xlfn.XLOOKUP($E1849,Main_OG!$D$1:$D$766,Main_OG!AL$1:AL$766,"")</f>
        <v>14820854</v>
      </c>
      <c r="AD1849" s="47">
        <f>_xlfn.XLOOKUP($E1849,Main_OG!$D$1:$D$766,Main_OG!AM$1:AM$766,"")</f>
        <v>0</v>
      </c>
    </row>
    <row r="1850" spans="1:30" x14ac:dyDescent="0.35">
      <c r="A1850" s="36" t="s">
        <v>2934</v>
      </c>
      <c r="B1850" s="45" t="s">
        <v>318</v>
      </c>
      <c r="C1850" s="45" t="s">
        <v>4468</v>
      </c>
      <c r="D1850" s="36" t="s">
        <v>2918</v>
      </c>
      <c r="E1850" s="36" t="str">
        <f t="shared" si="84"/>
        <v>2017_MN</v>
      </c>
      <c r="F1850" s="45">
        <v>2017</v>
      </c>
      <c r="G1850" s="45">
        <f>_xlfn.XLOOKUP(I1850,Main_OG!$B$1:$B$766,Main_OG!$O$1:$O$766,"")</f>
        <v>0</v>
      </c>
      <c r="H1850" s="45">
        <f>_xlfn.XLOOKUP(E1850,Main_OG!$D$1:$D$766,Main_OG!$J$1:$J$766,"")</f>
        <v>1</v>
      </c>
      <c r="I1850" s="45" t="s">
        <v>318</v>
      </c>
      <c r="J1850" s="45" t="str">
        <f t="shared" si="85"/>
        <v>Northern States Power Co - Minnesota_MN</v>
      </c>
      <c r="K1850" s="45" t="str">
        <f t="shared" si="86"/>
        <v>Northern States Power Co_MN</v>
      </c>
      <c r="L1850" s="45" t="s">
        <v>2976</v>
      </c>
      <c r="M1850" s="45">
        <v>1</v>
      </c>
      <c r="N1850" s="45">
        <v>138466</v>
      </c>
      <c r="O1850" s="45">
        <v>504</v>
      </c>
      <c r="P1850" s="45">
        <v>1140536</v>
      </c>
      <c r="Q1850" s="45">
        <v>23966</v>
      </c>
      <c r="R1850" s="45">
        <v>13219280</v>
      </c>
      <c r="S1850" s="45">
        <v>8090294</v>
      </c>
      <c r="T1850" s="45">
        <v>8413242</v>
      </c>
      <c r="U1850" s="45">
        <v>9.5606276000000001</v>
      </c>
      <c r="V1850" s="45">
        <v>10.804527999999999</v>
      </c>
      <c r="W1850" s="45">
        <v>7.8390031000000002</v>
      </c>
      <c r="X1850" s="45">
        <v>13.786403999999999</v>
      </c>
      <c r="Y1850" s="46">
        <v>354721.9</v>
      </c>
      <c r="Z1850" s="46">
        <v>63692.561502082048</v>
      </c>
      <c r="AA1850" s="47">
        <f>_xlfn.XLOOKUP($E1850,Main_OG!$D$1:$D$766,Main_OG!AJ$1:AJ$766,"")</f>
        <v>26461414</v>
      </c>
      <c r="AB1850" s="47">
        <f>_xlfn.XLOOKUP($E1850,Main_OG!$D$1:$D$766,Main_OG!AK$1:AK$766,"")</f>
        <v>153000</v>
      </c>
      <c r="AC1850" s="47">
        <f>_xlfn.XLOOKUP($E1850,Main_OG!$D$1:$D$766,Main_OG!AL$1:AL$766,"")</f>
        <v>97724766</v>
      </c>
      <c r="AD1850" s="47">
        <f>_xlfn.XLOOKUP($E1850,Main_OG!$D$1:$D$766,Main_OG!AM$1:AM$766,"")</f>
        <v>13904351</v>
      </c>
    </row>
    <row r="1851" spans="1:30" x14ac:dyDescent="0.35">
      <c r="A1851" s="36" t="s">
        <v>2934</v>
      </c>
      <c r="B1851" s="45" t="s">
        <v>799</v>
      </c>
      <c r="C1851" s="45" t="s">
        <v>4468</v>
      </c>
      <c r="D1851" s="36" t="s">
        <v>2918</v>
      </c>
      <c r="E1851" s="36" t="str">
        <f t="shared" si="84"/>
        <v>2017_ND</v>
      </c>
      <c r="F1851" s="45">
        <v>2017</v>
      </c>
      <c r="G1851" s="45">
        <f>_xlfn.XLOOKUP(I1851,Main_OG!$B$1:$B$766,Main_OG!$O$1:$O$766,"")</f>
        <v>0</v>
      </c>
      <c r="H1851" s="45">
        <f>_xlfn.XLOOKUP(E1851,Main_OG!$D$1:$D$766,Main_OG!$J$1:$J$766,"")</f>
        <v>0</v>
      </c>
      <c r="I1851" s="45" t="s">
        <v>799</v>
      </c>
      <c r="J1851" s="45" t="str">
        <f t="shared" si="85"/>
        <v>Northern States Power Co - Minnesota_ND</v>
      </c>
      <c r="K1851" s="45" t="str">
        <f t="shared" si="86"/>
        <v>Northern States Power Co_ND</v>
      </c>
      <c r="L1851" s="45" t="s">
        <v>2977</v>
      </c>
      <c r="M1851" s="45">
        <v>0</v>
      </c>
      <c r="N1851" s="45">
        <v>13133</v>
      </c>
      <c r="O1851" s="45">
        <v>24</v>
      </c>
      <c r="P1851" s="45">
        <v>80799</v>
      </c>
      <c r="Q1851" s="45">
        <v>0</v>
      </c>
      <c r="R1851" s="45">
        <v>1088804</v>
      </c>
      <c r="S1851" s="45">
        <v>365347</v>
      </c>
      <c r="T1851" s="45">
        <v>753332</v>
      </c>
      <c r="U1851" s="45">
        <v>0</v>
      </c>
      <c r="V1851" s="45">
        <v>9.3453183000000006</v>
      </c>
      <c r="W1851" s="45">
        <v>7.3433476000000004</v>
      </c>
      <c r="X1851" s="45">
        <v>10.575894999999999</v>
      </c>
      <c r="Y1851" s="46">
        <v>56530.2</v>
      </c>
      <c r="Z1851" s="46">
        <v>74700.794841130875</v>
      </c>
      <c r="AA1851" s="47">
        <f>_xlfn.XLOOKUP($E1851,Main_OG!$D$1:$D$766,Main_OG!AJ$1:AJ$766,"")</f>
        <v>43308266</v>
      </c>
      <c r="AB1851" s="47">
        <f>_xlfn.XLOOKUP($E1851,Main_OG!$D$1:$D$766,Main_OG!AK$1:AK$766,"")</f>
        <v>140388</v>
      </c>
      <c r="AC1851" s="47">
        <f>_xlfn.XLOOKUP($E1851,Main_OG!$D$1:$D$766,Main_OG!AL$1:AL$766,"")</f>
        <v>13108384</v>
      </c>
      <c r="AD1851" s="47">
        <f>_xlfn.XLOOKUP($E1851,Main_OG!$D$1:$D$766,Main_OG!AM$1:AM$766,"")</f>
        <v>0</v>
      </c>
    </row>
    <row r="1852" spans="1:30" x14ac:dyDescent="0.35">
      <c r="A1852" s="36" t="s">
        <v>2934</v>
      </c>
      <c r="B1852" s="45" t="s">
        <v>847</v>
      </c>
      <c r="C1852" s="45" t="s">
        <v>4468</v>
      </c>
      <c r="D1852" s="36" t="s">
        <v>2918</v>
      </c>
      <c r="E1852" s="36" t="str">
        <f t="shared" si="84"/>
        <v>2017_SD</v>
      </c>
      <c r="F1852" s="45">
        <v>2017</v>
      </c>
      <c r="G1852" s="45">
        <f>_xlfn.XLOOKUP(I1852,Main_OG!$B$1:$B$766,Main_OG!$O$1:$O$766,"")</f>
        <v>0</v>
      </c>
      <c r="H1852" s="45">
        <f>_xlfn.XLOOKUP(E1852,Main_OG!$D$1:$D$766,Main_OG!$J$1:$J$766,"")</f>
        <v>0</v>
      </c>
      <c r="I1852" s="45" t="s">
        <v>847</v>
      </c>
      <c r="J1852" s="45" t="str">
        <f t="shared" si="85"/>
        <v>Northern States Power Co - Minnesota_SD</v>
      </c>
      <c r="K1852" s="45" t="str">
        <f t="shared" si="86"/>
        <v>Northern States Power Co_SD</v>
      </c>
      <c r="L1852" s="45" t="s">
        <v>2978</v>
      </c>
      <c r="M1852" s="45">
        <v>0</v>
      </c>
      <c r="N1852" s="45">
        <v>11917</v>
      </c>
      <c r="O1852" s="45">
        <v>23</v>
      </c>
      <c r="P1852" s="45">
        <v>80991</v>
      </c>
      <c r="Q1852" s="45">
        <v>0</v>
      </c>
      <c r="R1852" s="45">
        <v>1004569</v>
      </c>
      <c r="S1852" s="45">
        <v>373430</v>
      </c>
      <c r="T1852" s="45">
        <v>733403</v>
      </c>
      <c r="U1852" s="45">
        <v>0</v>
      </c>
      <c r="V1852" s="45">
        <v>9.7461298999999997</v>
      </c>
      <c r="W1852" s="45">
        <v>7.8021851</v>
      </c>
      <c r="X1852" s="45">
        <v>12.210817</v>
      </c>
      <c r="Y1852" s="46">
        <v>51615.1</v>
      </c>
      <c r="Z1852" s="46">
        <v>59074.292803743025</v>
      </c>
      <c r="AA1852" s="47">
        <f>_xlfn.XLOOKUP($E1852,Main_OG!$D$1:$D$766,Main_OG!AJ$1:AJ$766,"")</f>
        <v>2577678</v>
      </c>
      <c r="AB1852" s="47">
        <f>_xlfn.XLOOKUP($E1852,Main_OG!$D$1:$D$766,Main_OG!AK$1:AK$766,"")</f>
        <v>29406</v>
      </c>
      <c r="AC1852" s="47">
        <f>_xlfn.XLOOKUP($E1852,Main_OG!$D$1:$D$766,Main_OG!AL$1:AL$766,"")</f>
        <v>11426586</v>
      </c>
      <c r="AD1852" s="47">
        <f>_xlfn.XLOOKUP($E1852,Main_OG!$D$1:$D$766,Main_OG!AM$1:AM$766,"")</f>
        <v>0</v>
      </c>
    </row>
    <row r="1853" spans="1:30" x14ac:dyDescent="0.35">
      <c r="A1853" s="36" t="s">
        <v>2938</v>
      </c>
      <c r="B1853" s="45" t="s">
        <v>230</v>
      </c>
      <c r="C1853" s="45" t="s">
        <v>4468</v>
      </c>
      <c r="D1853" s="36" t="s">
        <v>2918</v>
      </c>
      <c r="E1853" s="36" t="str">
        <f t="shared" si="84"/>
        <v>2017_MI</v>
      </c>
      <c r="F1853" s="45">
        <v>2017</v>
      </c>
      <c r="G1853" s="45">
        <f>_xlfn.XLOOKUP(I1853,Main_OG!$B$1:$B$766,Main_OG!$O$1:$O$766,"")</f>
        <v>0</v>
      </c>
      <c r="H1853" s="45">
        <f>_xlfn.XLOOKUP(E1853,Main_OG!$D$1:$D$766,Main_OG!$J$1:$J$766,"")</f>
        <v>1</v>
      </c>
      <c r="I1853" s="45" t="s">
        <v>230</v>
      </c>
      <c r="J1853" s="45" t="str">
        <f t="shared" si="85"/>
        <v>Northern States Power Co - Wisconsin_MI</v>
      </c>
      <c r="K1853" s="45" t="str">
        <f t="shared" si="86"/>
        <v>Northern States Power Co_MI</v>
      </c>
      <c r="L1853" s="45" t="s">
        <v>2979</v>
      </c>
      <c r="M1853" s="45">
        <v>0</v>
      </c>
      <c r="N1853" s="45">
        <v>1328</v>
      </c>
      <c r="O1853" s="45">
        <v>2</v>
      </c>
      <c r="P1853" s="45">
        <v>7628</v>
      </c>
      <c r="Q1853" s="45">
        <v>0</v>
      </c>
      <c r="R1853" s="45">
        <v>52865</v>
      </c>
      <c r="S1853" s="45">
        <v>28760</v>
      </c>
      <c r="T1853" s="45">
        <v>55601</v>
      </c>
      <c r="U1853" s="45">
        <v>0</v>
      </c>
      <c r="V1853" s="45">
        <v>11.670481000000001</v>
      </c>
      <c r="W1853" s="45">
        <v>7.3988177999999998</v>
      </c>
      <c r="X1853" s="45">
        <v>12.613441999999999</v>
      </c>
      <c r="Y1853" s="46">
        <v>505101.5</v>
      </c>
      <c r="Z1853" s="46">
        <v>50627.84962480775</v>
      </c>
      <c r="AA1853" s="47">
        <f>_xlfn.XLOOKUP($E1853,Main_OG!$D$1:$D$766,Main_OG!AJ$1:AJ$766,"")</f>
        <v>48055102</v>
      </c>
      <c r="AB1853" s="47">
        <f>_xlfn.XLOOKUP($E1853,Main_OG!$D$1:$D$766,Main_OG!AK$1:AK$766,"")</f>
        <v>5725674</v>
      </c>
      <c r="AC1853" s="47">
        <f>_xlfn.XLOOKUP($E1853,Main_OG!$D$1:$D$766,Main_OG!AL$1:AL$766,"")</f>
        <v>391930296</v>
      </c>
      <c r="AD1853" s="47">
        <f>_xlfn.XLOOKUP($E1853,Main_OG!$D$1:$D$766,Main_OG!AM$1:AM$766,"")</f>
        <v>32381192</v>
      </c>
    </row>
    <row r="1854" spans="1:30" x14ac:dyDescent="0.35">
      <c r="A1854" s="36" t="s">
        <v>2938</v>
      </c>
      <c r="B1854" s="45" t="s">
        <v>351</v>
      </c>
      <c r="C1854" s="45" t="s">
        <v>4468</v>
      </c>
      <c r="D1854" s="36" t="s">
        <v>2918</v>
      </c>
      <c r="E1854" s="36" t="str">
        <f t="shared" si="84"/>
        <v>2017_WI</v>
      </c>
      <c r="F1854" s="45">
        <v>2017</v>
      </c>
      <c r="G1854" s="45">
        <f>_xlfn.XLOOKUP(I1854,Main_OG!$B$1:$B$766,Main_OG!$O$1:$O$766,"")</f>
        <v>0</v>
      </c>
      <c r="H1854" s="45">
        <f>_xlfn.XLOOKUP(E1854,Main_OG!$D$1:$D$766,Main_OG!$J$1:$J$766,"")</f>
        <v>0</v>
      </c>
      <c r="I1854" s="45" t="s">
        <v>351</v>
      </c>
      <c r="J1854" s="45" t="str">
        <f t="shared" si="85"/>
        <v>Northern States Power Co - Wisconsin_WI</v>
      </c>
      <c r="K1854" s="45" t="str">
        <f t="shared" si="86"/>
        <v>Northern States Power Co_WI</v>
      </c>
      <c r="L1854" s="45" t="s">
        <v>2980</v>
      </c>
      <c r="M1854" s="45">
        <v>0</v>
      </c>
      <c r="N1854" s="45">
        <v>39395</v>
      </c>
      <c r="O1854" s="45">
        <v>120</v>
      </c>
      <c r="P1854" s="45">
        <v>209168</v>
      </c>
      <c r="Q1854" s="45">
        <v>0</v>
      </c>
      <c r="R1854" s="45">
        <v>2870115</v>
      </c>
      <c r="S1854" s="45">
        <v>1923029</v>
      </c>
      <c r="T1854" s="45">
        <v>1797370</v>
      </c>
      <c r="U1854" s="45">
        <v>0</v>
      </c>
      <c r="V1854" s="45">
        <v>10.440626999999999</v>
      </c>
      <c r="W1854" s="45">
        <v>7.7434557999999996</v>
      </c>
      <c r="X1854" s="45">
        <v>13.749579000000001</v>
      </c>
      <c r="Y1854" s="46">
        <v>321886.8</v>
      </c>
      <c r="Z1854" s="46">
        <v>55563.37513962618</v>
      </c>
      <c r="AA1854" s="47">
        <f>_xlfn.XLOOKUP($E1854,Main_OG!$D$1:$D$766,Main_OG!AJ$1:AJ$766,"")</f>
        <v>42139592</v>
      </c>
      <c r="AB1854" s="47">
        <f>_xlfn.XLOOKUP($E1854,Main_OG!$D$1:$D$766,Main_OG!AK$1:AK$766,"")</f>
        <v>629948</v>
      </c>
      <c r="AC1854" s="47">
        <f>_xlfn.XLOOKUP($E1854,Main_OG!$D$1:$D$766,Main_OG!AL$1:AL$766,"")</f>
        <v>209785614</v>
      </c>
      <c r="AD1854" s="47">
        <f>_xlfn.XLOOKUP($E1854,Main_OG!$D$1:$D$766,Main_OG!AM$1:AM$766,"")</f>
        <v>9648979</v>
      </c>
    </row>
    <row r="1855" spans="1:30" x14ac:dyDescent="0.35">
      <c r="A1855" s="36" t="s">
        <v>2918</v>
      </c>
      <c r="B1855" s="45" t="s">
        <v>230</v>
      </c>
      <c r="C1855" s="45" t="s">
        <v>4468</v>
      </c>
      <c r="D1855" s="36" t="s">
        <v>2918</v>
      </c>
      <c r="E1855" s="36" t="str">
        <f t="shared" si="84"/>
        <v>2018_MI</v>
      </c>
      <c r="F1855" s="45">
        <v>2018</v>
      </c>
      <c r="G1855" s="45">
        <f>_xlfn.XLOOKUP(I1855,Main_OG!$B$1:$B$766,Main_OG!$O$1:$O$766,"")</f>
        <v>0</v>
      </c>
      <c r="H1855" s="45">
        <f>_xlfn.XLOOKUP(E1855,Main_OG!$D$1:$D$766,Main_OG!$J$1:$J$766,"")</f>
        <v>1</v>
      </c>
      <c r="I1855" s="45" t="s">
        <v>230</v>
      </c>
      <c r="J1855" s="45" t="str">
        <f t="shared" si="85"/>
        <v>Northern States Power Co_MI</v>
      </c>
      <c r="K1855" s="45" t="str">
        <f t="shared" si="86"/>
        <v>Northern States Power Co_MI</v>
      </c>
      <c r="L1855" s="45" t="s">
        <v>2981</v>
      </c>
      <c r="M1855" s="45">
        <v>0</v>
      </c>
      <c r="N1855" s="45">
        <v>1344</v>
      </c>
      <c r="O1855" s="45">
        <v>2</v>
      </c>
      <c r="P1855" s="45">
        <v>7599</v>
      </c>
      <c r="Q1855" s="45">
        <v>0</v>
      </c>
      <c r="R1855" s="45">
        <v>52017</v>
      </c>
      <c r="S1855" s="45">
        <v>30246</v>
      </c>
      <c r="T1855" s="45">
        <v>58262</v>
      </c>
      <c r="U1855" s="45">
        <v>0</v>
      </c>
      <c r="V1855" s="45">
        <v>10.832420000000001</v>
      </c>
      <c r="W1855" s="45">
        <v>6.3043047000000003</v>
      </c>
      <c r="X1855" s="45">
        <v>11.945694</v>
      </c>
      <c r="Y1855" s="46">
        <v>516843</v>
      </c>
      <c r="Z1855" s="46">
        <v>51750.095070873111</v>
      </c>
      <c r="AA1855" s="47">
        <f>_xlfn.XLOOKUP($E1855,Main_OG!$D$1:$D$766,Main_OG!AJ$1:AJ$766,"")</f>
        <v>48470944</v>
      </c>
      <c r="AB1855" s="47">
        <f>_xlfn.XLOOKUP($E1855,Main_OG!$D$1:$D$766,Main_OG!AK$1:AK$766,"")</f>
        <v>6148722</v>
      </c>
      <c r="AC1855" s="47">
        <f>_xlfn.XLOOKUP($E1855,Main_OG!$D$1:$D$766,Main_OG!AL$1:AL$766,"")</f>
        <v>468790626</v>
      </c>
      <c r="AD1855" s="47">
        <f>_xlfn.XLOOKUP($E1855,Main_OG!$D$1:$D$766,Main_OG!AM$1:AM$766,"")</f>
        <v>30478694</v>
      </c>
    </row>
    <row r="1856" spans="1:30" x14ac:dyDescent="0.35">
      <c r="A1856" s="36" t="s">
        <v>2918</v>
      </c>
      <c r="B1856" s="45" t="s">
        <v>351</v>
      </c>
      <c r="C1856" s="45" t="s">
        <v>4468</v>
      </c>
      <c r="D1856" s="36" t="s">
        <v>2918</v>
      </c>
      <c r="E1856" s="36" t="str">
        <f t="shared" si="84"/>
        <v>2018_WI</v>
      </c>
      <c r="F1856" s="45">
        <v>2018</v>
      </c>
      <c r="G1856" s="45">
        <f>_xlfn.XLOOKUP(I1856,Main_OG!$B$1:$B$766,Main_OG!$O$1:$O$766,"")</f>
        <v>0</v>
      </c>
      <c r="H1856" s="45">
        <f>_xlfn.XLOOKUP(E1856,Main_OG!$D$1:$D$766,Main_OG!$J$1:$J$766,"")</f>
        <v>0</v>
      </c>
      <c r="I1856" s="45" t="s">
        <v>351</v>
      </c>
      <c r="J1856" s="45" t="str">
        <f t="shared" si="85"/>
        <v>Northern States Power Co_WI</v>
      </c>
      <c r="K1856" s="45" t="str">
        <f t="shared" si="86"/>
        <v>Northern States Power Co_WI</v>
      </c>
      <c r="L1856" s="45" t="s">
        <v>2982</v>
      </c>
      <c r="M1856" s="45">
        <v>0</v>
      </c>
      <c r="N1856" s="45">
        <v>39734</v>
      </c>
      <c r="O1856" s="45">
        <v>123</v>
      </c>
      <c r="P1856" s="45">
        <v>210551</v>
      </c>
      <c r="Q1856" s="45">
        <v>0</v>
      </c>
      <c r="R1856" s="45">
        <v>2948445</v>
      </c>
      <c r="S1856" s="45">
        <v>1998602</v>
      </c>
      <c r="T1856" s="45">
        <v>1900390</v>
      </c>
      <c r="U1856" s="45">
        <v>0</v>
      </c>
      <c r="V1856" s="45">
        <v>10.230551999999999</v>
      </c>
      <c r="W1856" s="45">
        <v>7.7097091000000004</v>
      </c>
      <c r="X1856" s="45">
        <v>13.731876</v>
      </c>
      <c r="Y1856" s="46">
        <v>328832.40000000002</v>
      </c>
      <c r="Z1856" s="46">
        <v>56604.293894000315</v>
      </c>
      <c r="AA1856" s="47">
        <f>_xlfn.XLOOKUP($E1856,Main_OG!$D$1:$D$766,Main_OG!AJ$1:AJ$766,"")</f>
        <v>39247642</v>
      </c>
      <c r="AB1856" s="47">
        <f>_xlfn.XLOOKUP($E1856,Main_OG!$D$1:$D$766,Main_OG!AK$1:AK$766,"")</f>
        <v>610596</v>
      </c>
      <c r="AC1856" s="47">
        <f>_xlfn.XLOOKUP($E1856,Main_OG!$D$1:$D$766,Main_OG!AL$1:AL$766,"")</f>
        <v>257910908</v>
      </c>
      <c r="AD1856" s="47">
        <f>_xlfn.XLOOKUP($E1856,Main_OG!$D$1:$D$766,Main_OG!AM$1:AM$766,"")</f>
        <v>10129122</v>
      </c>
    </row>
    <row r="1857" spans="1:30" x14ac:dyDescent="0.35">
      <c r="A1857" s="36" t="s">
        <v>2934</v>
      </c>
      <c r="B1857" s="45" t="s">
        <v>318</v>
      </c>
      <c r="C1857" s="45" t="s">
        <v>4468</v>
      </c>
      <c r="D1857" s="36" t="s">
        <v>2918</v>
      </c>
      <c r="E1857" s="36" t="str">
        <f t="shared" si="84"/>
        <v>2018_MN</v>
      </c>
      <c r="F1857" s="45">
        <v>2018</v>
      </c>
      <c r="G1857" s="45">
        <f>_xlfn.XLOOKUP(I1857,Main_OG!$B$1:$B$766,Main_OG!$O$1:$O$766,"")</f>
        <v>0</v>
      </c>
      <c r="H1857" s="45">
        <f>_xlfn.XLOOKUP(E1857,Main_OG!$D$1:$D$766,Main_OG!$J$1:$J$766,"")</f>
        <v>1</v>
      </c>
      <c r="I1857" s="45" t="s">
        <v>318</v>
      </c>
      <c r="J1857" s="45" t="str">
        <f t="shared" si="85"/>
        <v>Northern States Power Co - Minnesota_MN</v>
      </c>
      <c r="K1857" s="45" t="str">
        <f t="shared" si="86"/>
        <v>Northern States Power Co_MN</v>
      </c>
      <c r="L1857" s="45" t="s">
        <v>2983</v>
      </c>
      <c r="M1857" s="45">
        <v>1</v>
      </c>
      <c r="N1857" s="45">
        <v>139539</v>
      </c>
      <c r="O1857" s="45">
        <v>506</v>
      </c>
      <c r="P1857" s="45">
        <v>1149958</v>
      </c>
      <c r="Q1857" s="45">
        <v>25832</v>
      </c>
      <c r="R1857" s="45">
        <v>13390272</v>
      </c>
      <c r="S1857" s="45">
        <v>8127676</v>
      </c>
      <c r="T1857" s="45">
        <v>8905592</v>
      </c>
      <c r="U1857" s="45">
        <v>9.5803653999999998</v>
      </c>
      <c r="V1857" s="45">
        <v>10.549294</v>
      </c>
      <c r="W1857" s="45">
        <v>8.1378255999999993</v>
      </c>
      <c r="X1857" s="45">
        <v>14.146834999999999</v>
      </c>
      <c r="Y1857" s="46">
        <v>364799.7</v>
      </c>
      <c r="Z1857" s="46">
        <v>65041.037576563242</v>
      </c>
      <c r="AA1857" s="47">
        <f>_xlfn.XLOOKUP($E1857,Main_OG!$D$1:$D$766,Main_OG!AJ$1:AJ$766,"")</f>
        <v>27349572</v>
      </c>
      <c r="AB1857" s="47">
        <f>_xlfn.XLOOKUP($E1857,Main_OG!$D$1:$D$766,Main_OG!AK$1:AK$766,"")</f>
        <v>196732</v>
      </c>
      <c r="AC1857" s="47">
        <f>_xlfn.XLOOKUP($E1857,Main_OG!$D$1:$D$766,Main_OG!AL$1:AL$766,"")</f>
        <v>122348248</v>
      </c>
      <c r="AD1857" s="47">
        <f>_xlfn.XLOOKUP($E1857,Main_OG!$D$1:$D$766,Main_OG!AM$1:AM$766,"")</f>
        <v>14601329</v>
      </c>
    </row>
    <row r="1858" spans="1:30" x14ac:dyDescent="0.35">
      <c r="A1858" s="36" t="s">
        <v>2934</v>
      </c>
      <c r="B1858" s="45" t="s">
        <v>799</v>
      </c>
      <c r="C1858" s="45" t="s">
        <v>4468</v>
      </c>
      <c r="D1858" s="36" t="s">
        <v>2918</v>
      </c>
      <c r="E1858" s="36" t="str">
        <f t="shared" ref="E1858:E1921" si="87">_xlfn.CONCAT(F1858,"_",I1858)</f>
        <v>2018_ND</v>
      </c>
      <c r="F1858" s="45">
        <v>2018</v>
      </c>
      <c r="G1858" s="45">
        <f>_xlfn.XLOOKUP(I1858,Main_OG!$B$1:$B$766,Main_OG!$O$1:$O$766,"")</f>
        <v>0</v>
      </c>
      <c r="H1858" s="45">
        <f>_xlfn.XLOOKUP(E1858,Main_OG!$D$1:$D$766,Main_OG!$J$1:$J$766,"")</f>
        <v>0</v>
      </c>
      <c r="I1858" s="45" t="s">
        <v>799</v>
      </c>
      <c r="J1858" s="45" t="str">
        <f t="shared" ref="J1858:J1921" si="88">_xlfn.CONCAT(A1858,"_",B1858)</f>
        <v>Northern States Power Co - Minnesota_ND</v>
      </c>
      <c r="K1858" s="45" t="str">
        <f t="shared" ref="K1858:K1921" si="89">_xlfn.CONCAT(D1858,"_",B1858)</f>
        <v>Northern States Power Co_ND</v>
      </c>
      <c r="L1858" s="45" t="s">
        <v>2984</v>
      </c>
      <c r="M1858" s="45">
        <v>0</v>
      </c>
      <c r="N1858" s="45">
        <v>13191</v>
      </c>
      <c r="O1858" s="45">
        <v>23</v>
      </c>
      <c r="P1858" s="45">
        <v>80998</v>
      </c>
      <c r="Q1858" s="45">
        <v>0</v>
      </c>
      <c r="R1858" s="45">
        <v>1098791</v>
      </c>
      <c r="S1858" s="45">
        <v>371963</v>
      </c>
      <c r="T1858" s="45">
        <v>794324</v>
      </c>
      <c r="U1858" s="45">
        <v>0</v>
      </c>
      <c r="V1858" s="45">
        <v>9.2035155</v>
      </c>
      <c r="W1858" s="45">
        <v>7.2103408</v>
      </c>
      <c r="X1858" s="45">
        <v>10.399333</v>
      </c>
      <c r="Y1858" s="46">
        <v>58516.4</v>
      </c>
      <c r="Z1858" s="46">
        <v>76988.98247774523</v>
      </c>
      <c r="AA1858" s="47">
        <f>_xlfn.XLOOKUP($E1858,Main_OG!$D$1:$D$766,Main_OG!AJ$1:AJ$766,"")</f>
        <v>44914310</v>
      </c>
      <c r="AB1858" s="47">
        <f>_xlfn.XLOOKUP($E1858,Main_OG!$D$1:$D$766,Main_OG!AK$1:AK$766,"")</f>
        <v>148588</v>
      </c>
      <c r="AC1858" s="47">
        <f>_xlfn.XLOOKUP($E1858,Main_OG!$D$1:$D$766,Main_OG!AL$1:AL$766,"")</f>
        <v>19230244</v>
      </c>
      <c r="AD1858" s="47">
        <f>_xlfn.XLOOKUP($E1858,Main_OG!$D$1:$D$766,Main_OG!AM$1:AM$766,"")</f>
        <v>0</v>
      </c>
    </row>
    <row r="1859" spans="1:30" x14ac:dyDescent="0.35">
      <c r="A1859" s="36" t="s">
        <v>2934</v>
      </c>
      <c r="B1859" s="45" t="s">
        <v>847</v>
      </c>
      <c r="C1859" s="45" t="s">
        <v>4468</v>
      </c>
      <c r="D1859" s="36" t="s">
        <v>2918</v>
      </c>
      <c r="E1859" s="36" t="str">
        <f t="shared" si="87"/>
        <v>2018_SD</v>
      </c>
      <c r="F1859" s="45">
        <v>2018</v>
      </c>
      <c r="G1859" s="45">
        <f>_xlfn.XLOOKUP(I1859,Main_OG!$B$1:$B$766,Main_OG!$O$1:$O$766,"")</f>
        <v>0</v>
      </c>
      <c r="H1859" s="45">
        <f>_xlfn.XLOOKUP(E1859,Main_OG!$D$1:$D$766,Main_OG!$J$1:$J$766,"")</f>
        <v>0</v>
      </c>
      <c r="I1859" s="45" t="s">
        <v>847</v>
      </c>
      <c r="J1859" s="45" t="str">
        <f t="shared" si="88"/>
        <v>Northern States Power Co - Minnesota_SD</v>
      </c>
      <c r="K1859" s="45" t="str">
        <f t="shared" si="89"/>
        <v>Northern States Power Co_SD</v>
      </c>
      <c r="L1859" s="45" t="s">
        <v>2985</v>
      </c>
      <c r="M1859" s="45">
        <v>0</v>
      </c>
      <c r="N1859" s="45">
        <v>12160</v>
      </c>
      <c r="O1859" s="45">
        <v>24</v>
      </c>
      <c r="P1859" s="45">
        <v>82144</v>
      </c>
      <c r="Q1859" s="45">
        <v>0</v>
      </c>
      <c r="R1859" s="45">
        <v>1039733</v>
      </c>
      <c r="S1859" s="45">
        <v>377468</v>
      </c>
      <c r="T1859" s="45">
        <v>776420</v>
      </c>
      <c r="U1859" s="45">
        <v>0</v>
      </c>
      <c r="V1859" s="45">
        <v>9.8166548999999996</v>
      </c>
      <c r="W1859" s="45">
        <v>7.8693558000000001</v>
      </c>
      <c r="X1859" s="45">
        <v>12.269532</v>
      </c>
      <c r="Y1859" s="46">
        <v>51937.8</v>
      </c>
      <c r="Z1859" s="46">
        <v>59061.436047423995</v>
      </c>
      <c r="AA1859" s="47">
        <f>_xlfn.XLOOKUP($E1859,Main_OG!$D$1:$D$766,Main_OG!AJ$1:AJ$766,"")</f>
        <v>2905016</v>
      </c>
      <c r="AB1859" s="47">
        <f>_xlfn.XLOOKUP($E1859,Main_OG!$D$1:$D$766,Main_OG!AK$1:AK$766,"")</f>
        <v>39412</v>
      </c>
      <c r="AC1859" s="47">
        <f>_xlfn.XLOOKUP($E1859,Main_OG!$D$1:$D$766,Main_OG!AL$1:AL$766,"")</f>
        <v>18198168</v>
      </c>
      <c r="AD1859" s="47">
        <f>_xlfn.XLOOKUP($E1859,Main_OG!$D$1:$D$766,Main_OG!AM$1:AM$766,"")</f>
        <v>0</v>
      </c>
    </row>
    <row r="1860" spans="1:30" x14ac:dyDescent="0.35">
      <c r="A1860" s="36" t="s">
        <v>2918</v>
      </c>
      <c r="B1860" s="45" t="s">
        <v>230</v>
      </c>
      <c r="C1860" s="45" t="s">
        <v>4468</v>
      </c>
      <c r="D1860" s="36" t="s">
        <v>2918</v>
      </c>
      <c r="E1860" s="36" t="str">
        <f t="shared" si="87"/>
        <v>2019_MI</v>
      </c>
      <c r="F1860" s="45">
        <v>2019</v>
      </c>
      <c r="G1860" s="45">
        <f>_xlfn.XLOOKUP(I1860,Main_OG!$B$1:$B$766,Main_OG!$O$1:$O$766,"")</f>
        <v>0</v>
      </c>
      <c r="H1860" s="45">
        <f>_xlfn.XLOOKUP(E1860,Main_OG!$D$1:$D$766,Main_OG!$J$1:$J$766,"")</f>
        <v>1</v>
      </c>
      <c r="I1860" s="45" t="s">
        <v>230</v>
      </c>
      <c r="J1860" s="45" t="str">
        <f t="shared" si="88"/>
        <v>Northern States Power Co_MI</v>
      </c>
      <c r="K1860" s="45" t="str">
        <f t="shared" si="89"/>
        <v>Northern States Power Co_MI</v>
      </c>
      <c r="L1860" s="45" t="s">
        <v>2986</v>
      </c>
      <c r="M1860" s="45">
        <v>0</v>
      </c>
      <c r="N1860" s="45">
        <v>1358</v>
      </c>
      <c r="O1860" s="45">
        <v>2</v>
      </c>
      <c r="P1860" s="45">
        <v>7582</v>
      </c>
      <c r="Q1860" s="45">
        <v>0</v>
      </c>
      <c r="R1860" s="45">
        <v>49849</v>
      </c>
      <c r="S1860" s="45">
        <v>31626</v>
      </c>
      <c r="T1860" s="45">
        <v>57768</v>
      </c>
      <c r="U1860" s="45">
        <v>0</v>
      </c>
      <c r="V1860" s="45">
        <v>10.994604000000001</v>
      </c>
      <c r="W1860" s="45">
        <v>6.3090495000000004</v>
      </c>
      <c r="X1860" s="45">
        <v>12.291233999999999</v>
      </c>
      <c r="Y1860" s="46">
        <v>517845.2</v>
      </c>
      <c r="Z1860" s="46">
        <v>51863.37826665445</v>
      </c>
      <c r="AA1860" s="47">
        <f>_xlfn.XLOOKUP($E1860,Main_OG!$D$1:$D$766,Main_OG!AJ$1:AJ$766,"")</f>
        <v>42514514</v>
      </c>
      <c r="AB1860" s="47">
        <f>_xlfn.XLOOKUP($E1860,Main_OG!$D$1:$D$766,Main_OG!AK$1:AK$766,"")</f>
        <v>4549214</v>
      </c>
      <c r="AC1860" s="47">
        <f>_xlfn.XLOOKUP($E1860,Main_OG!$D$1:$D$766,Main_OG!AL$1:AL$766,"")</f>
        <v>507737264</v>
      </c>
      <c r="AD1860" s="47">
        <f>_xlfn.XLOOKUP($E1860,Main_OG!$D$1:$D$766,Main_OG!AM$1:AM$766,"")</f>
        <v>32909275</v>
      </c>
    </row>
    <row r="1861" spans="1:30" x14ac:dyDescent="0.35">
      <c r="A1861" s="36" t="s">
        <v>2918</v>
      </c>
      <c r="B1861" s="45" t="s">
        <v>351</v>
      </c>
      <c r="C1861" s="45" t="s">
        <v>4468</v>
      </c>
      <c r="D1861" s="36" t="s">
        <v>2918</v>
      </c>
      <c r="E1861" s="36" t="str">
        <f t="shared" si="87"/>
        <v>2019_WI</v>
      </c>
      <c r="F1861" s="45">
        <v>2019</v>
      </c>
      <c r="G1861" s="45">
        <f>_xlfn.XLOOKUP(I1861,Main_OG!$B$1:$B$766,Main_OG!$O$1:$O$766,"")</f>
        <v>0</v>
      </c>
      <c r="H1861" s="45">
        <f>_xlfn.XLOOKUP(E1861,Main_OG!$D$1:$D$766,Main_OG!$J$1:$J$766,"")</f>
        <v>0</v>
      </c>
      <c r="I1861" s="45" t="s">
        <v>351</v>
      </c>
      <c r="J1861" s="45" t="str">
        <f t="shared" si="88"/>
        <v>Northern States Power Co_WI</v>
      </c>
      <c r="K1861" s="45" t="str">
        <f t="shared" si="89"/>
        <v>Northern States Power Co_WI</v>
      </c>
      <c r="L1861" s="45" t="s">
        <v>2987</v>
      </c>
      <c r="M1861" s="45">
        <v>0</v>
      </c>
      <c r="N1861" s="45">
        <v>40163</v>
      </c>
      <c r="O1861" s="45">
        <v>124</v>
      </c>
      <c r="P1861" s="45">
        <v>211843</v>
      </c>
      <c r="Q1861" s="45">
        <v>0</v>
      </c>
      <c r="R1861" s="45">
        <v>2820513</v>
      </c>
      <c r="S1861" s="45">
        <v>1964248</v>
      </c>
      <c r="T1861" s="45">
        <v>1865823</v>
      </c>
      <c r="U1861" s="45">
        <v>0</v>
      </c>
      <c r="V1861" s="45">
        <v>10.08981</v>
      </c>
      <c r="W1861" s="45">
        <v>7.4649789999999996</v>
      </c>
      <c r="X1861" s="45">
        <v>13.372318999999999</v>
      </c>
      <c r="Y1861" s="46">
        <v>333698.59999999998</v>
      </c>
      <c r="Z1861" s="46">
        <v>57291.434353818753</v>
      </c>
      <c r="AA1861" s="47">
        <f>_xlfn.XLOOKUP($E1861,Main_OG!$D$1:$D$766,Main_OG!AJ$1:AJ$766,"")</f>
        <v>29618624</v>
      </c>
      <c r="AB1861" s="47">
        <f>_xlfn.XLOOKUP($E1861,Main_OG!$D$1:$D$766,Main_OG!AK$1:AK$766,"")</f>
        <v>620872</v>
      </c>
      <c r="AC1861" s="47">
        <f>_xlfn.XLOOKUP($E1861,Main_OG!$D$1:$D$766,Main_OG!AL$1:AL$766,"")</f>
        <v>296214928</v>
      </c>
      <c r="AD1861" s="47">
        <f>_xlfn.XLOOKUP($E1861,Main_OG!$D$1:$D$766,Main_OG!AM$1:AM$766,"")</f>
        <v>10030305</v>
      </c>
    </row>
    <row r="1862" spans="1:30" x14ac:dyDescent="0.35">
      <c r="A1862" s="36" t="s">
        <v>2934</v>
      </c>
      <c r="B1862" s="45" t="s">
        <v>318</v>
      </c>
      <c r="C1862" s="45" t="s">
        <v>4468</v>
      </c>
      <c r="D1862" s="36" t="s">
        <v>2918</v>
      </c>
      <c r="E1862" s="36" t="str">
        <f t="shared" si="87"/>
        <v>2019_MN</v>
      </c>
      <c r="F1862" s="45">
        <v>2019</v>
      </c>
      <c r="G1862" s="45">
        <f>_xlfn.XLOOKUP(I1862,Main_OG!$B$1:$B$766,Main_OG!$O$1:$O$766,"")</f>
        <v>0</v>
      </c>
      <c r="H1862" s="45">
        <f>_xlfn.XLOOKUP(E1862,Main_OG!$D$1:$D$766,Main_OG!$J$1:$J$766,"")</f>
        <v>1</v>
      </c>
      <c r="I1862" s="45" t="s">
        <v>318</v>
      </c>
      <c r="J1862" s="45" t="str">
        <f t="shared" si="88"/>
        <v>Northern States Power Co - Minnesota_MN</v>
      </c>
      <c r="K1862" s="45" t="str">
        <f t="shared" si="89"/>
        <v>Northern States Power Co_MN</v>
      </c>
      <c r="L1862" s="45" t="s">
        <v>2988</v>
      </c>
      <c r="M1862" s="45">
        <v>1</v>
      </c>
      <c r="N1862" s="45">
        <v>140750</v>
      </c>
      <c r="O1862" s="45">
        <v>506</v>
      </c>
      <c r="P1862" s="45">
        <v>1159579</v>
      </c>
      <c r="Q1862" s="45">
        <v>25109</v>
      </c>
      <c r="R1862" s="45">
        <v>12967627</v>
      </c>
      <c r="S1862" s="45">
        <v>7621916</v>
      </c>
      <c r="T1862" s="45">
        <v>8552013</v>
      </c>
      <c r="U1862" s="45">
        <v>9.4914173999999996</v>
      </c>
      <c r="V1862" s="45">
        <v>10.400072</v>
      </c>
      <c r="W1862" s="45">
        <v>8.0232884000000002</v>
      </c>
      <c r="X1862" s="45">
        <v>13.624895</v>
      </c>
      <c r="Y1862" s="46">
        <v>368688.7</v>
      </c>
      <c r="Z1862" s="46">
        <v>65369.722589486308</v>
      </c>
      <c r="AA1862" s="47">
        <f>_xlfn.XLOOKUP($E1862,Main_OG!$D$1:$D$766,Main_OG!AJ$1:AJ$766,"")</f>
        <v>20990140</v>
      </c>
      <c r="AB1862" s="47">
        <f>_xlfn.XLOOKUP($E1862,Main_OG!$D$1:$D$766,Main_OG!AK$1:AK$766,"")</f>
        <v>202892</v>
      </c>
      <c r="AC1862" s="47">
        <f>_xlfn.XLOOKUP($E1862,Main_OG!$D$1:$D$766,Main_OG!AL$1:AL$766,"")</f>
        <v>172021314</v>
      </c>
      <c r="AD1862" s="47">
        <f>_xlfn.XLOOKUP($E1862,Main_OG!$D$1:$D$766,Main_OG!AM$1:AM$766,"")</f>
        <v>14104547</v>
      </c>
    </row>
    <row r="1863" spans="1:30" x14ac:dyDescent="0.35">
      <c r="A1863" s="36" t="s">
        <v>2934</v>
      </c>
      <c r="B1863" s="45" t="s">
        <v>799</v>
      </c>
      <c r="C1863" s="45" t="s">
        <v>4468</v>
      </c>
      <c r="D1863" s="36" t="s">
        <v>2918</v>
      </c>
      <c r="E1863" s="36" t="str">
        <f t="shared" si="87"/>
        <v>2019_ND</v>
      </c>
      <c r="F1863" s="45">
        <v>2019</v>
      </c>
      <c r="G1863" s="45">
        <f>_xlfn.XLOOKUP(I1863,Main_OG!$B$1:$B$766,Main_OG!$O$1:$O$766,"")</f>
        <v>0</v>
      </c>
      <c r="H1863" s="45">
        <f>_xlfn.XLOOKUP(E1863,Main_OG!$D$1:$D$766,Main_OG!$J$1:$J$766,"")</f>
        <v>0</v>
      </c>
      <c r="I1863" s="45" t="s">
        <v>799</v>
      </c>
      <c r="J1863" s="45" t="str">
        <f t="shared" si="88"/>
        <v>Northern States Power Co - Minnesota_ND</v>
      </c>
      <c r="K1863" s="45" t="str">
        <f t="shared" si="89"/>
        <v>Northern States Power Co_ND</v>
      </c>
      <c r="L1863" s="45" t="s">
        <v>2989</v>
      </c>
      <c r="M1863" s="45">
        <v>0</v>
      </c>
      <c r="N1863" s="45">
        <v>13232</v>
      </c>
      <c r="O1863" s="45">
        <v>24</v>
      </c>
      <c r="P1863" s="45">
        <v>81223</v>
      </c>
      <c r="Q1863" s="45">
        <v>0</v>
      </c>
      <c r="R1863" s="45">
        <v>1060561</v>
      </c>
      <c r="S1863" s="45">
        <v>370487</v>
      </c>
      <c r="T1863" s="45">
        <v>782124</v>
      </c>
      <c r="U1863" s="45">
        <v>0</v>
      </c>
      <c r="V1863" s="45">
        <v>9.1388142999999999</v>
      </c>
      <c r="W1863" s="45">
        <v>7.0193016000000004</v>
      </c>
      <c r="X1863" s="45">
        <v>10.048738999999999</v>
      </c>
      <c r="Y1863" s="46">
        <v>59142.3</v>
      </c>
      <c r="Z1863" s="46">
        <v>77439.362911208766</v>
      </c>
      <c r="AA1863" s="47">
        <f>_xlfn.XLOOKUP($E1863,Main_OG!$D$1:$D$766,Main_OG!AJ$1:AJ$766,"")</f>
        <v>41363962</v>
      </c>
      <c r="AB1863" s="47">
        <f>_xlfn.XLOOKUP($E1863,Main_OG!$D$1:$D$766,Main_OG!AK$1:AK$766,"")</f>
        <v>134270</v>
      </c>
      <c r="AC1863" s="47">
        <f>_xlfn.XLOOKUP($E1863,Main_OG!$D$1:$D$766,Main_OG!AL$1:AL$766,"")</f>
        <v>27634620</v>
      </c>
      <c r="AD1863" s="47">
        <f>_xlfn.XLOOKUP($E1863,Main_OG!$D$1:$D$766,Main_OG!AM$1:AM$766,"")</f>
        <v>0</v>
      </c>
    </row>
    <row r="1864" spans="1:30" x14ac:dyDescent="0.35">
      <c r="A1864" s="36" t="s">
        <v>2934</v>
      </c>
      <c r="B1864" s="45" t="s">
        <v>847</v>
      </c>
      <c r="C1864" s="45" t="s">
        <v>4468</v>
      </c>
      <c r="D1864" s="36" t="s">
        <v>2918</v>
      </c>
      <c r="E1864" s="36" t="str">
        <f t="shared" si="87"/>
        <v>2019_SD</v>
      </c>
      <c r="F1864" s="45">
        <v>2019</v>
      </c>
      <c r="G1864" s="45">
        <f>_xlfn.XLOOKUP(I1864,Main_OG!$B$1:$B$766,Main_OG!$O$1:$O$766,"")</f>
        <v>0</v>
      </c>
      <c r="H1864" s="45">
        <f>_xlfn.XLOOKUP(E1864,Main_OG!$D$1:$D$766,Main_OG!$J$1:$J$766,"")</f>
        <v>0</v>
      </c>
      <c r="I1864" s="45" t="s">
        <v>847</v>
      </c>
      <c r="J1864" s="45" t="str">
        <f t="shared" si="88"/>
        <v>Northern States Power Co - Minnesota_SD</v>
      </c>
      <c r="K1864" s="45" t="str">
        <f t="shared" si="89"/>
        <v>Northern States Power Co_SD</v>
      </c>
      <c r="L1864" s="45" t="s">
        <v>2990</v>
      </c>
      <c r="M1864" s="45">
        <v>0</v>
      </c>
      <c r="N1864" s="45">
        <v>12394</v>
      </c>
      <c r="O1864" s="45">
        <v>26</v>
      </c>
      <c r="P1864" s="45">
        <v>83312</v>
      </c>
      <c r="Q1864" s="45">
        <v>0</v>
      </c>
      <c r="R1864" s="45">
        <v>998140</v>
      </c>
      <c r="S1864" s="45">
        <v>397097</v>
      </c>
      <c r="T1864" s="45">
        <v>771948</v>
      </c>
      <c r="U1864" s="45">
        <v>0</v>
      </c>
      <c r="V1864" s="45">
        <v>9.7638207000000001</v>
      </c>
      <c r="W1864" s="45">
        <v>7.5951215999999997</v>
      </c>
      <c r="X1864" s="45">
        <v>11.948900999999999</v>
      </c>
      <c r="Y1864" s="46">
        <v>52360.1</v>
      </c>
      <c r="Z1864" s="46">
        <v>59022.101683299006</v>
      </c>
      <c r="AA1864" s="47">
        <f>_xlfn.XLOOKUP($E1864,Main_OG!$D$1:$D$766,Main_OG!AJ$1:AJ$766,"")</f>
        <v>3261762</v>
      </c>
      <c r="AB1864" s="47">
        <f>_xlfn.XLOOKUP($E1864,Main_OG!$D$1:$D$766,Main_OG!AK$1:AK$766,"")</f>
        <v>66906</v>
      </c>
      <c r="AC1864" s="47">
        <f>_xlfn.XLOOKUP($E1864,Main_OG!$D$1:$D$766,Main_OG!AL$1:AL$766,"")</f>
        <v>18470514</v>
      </c>
      <c r="AD1864" s="47">
        <f>_xlfn.XLOOKUP($E1864,Main_OG!$D$1:$D$766,Main_OG!AM$1:AM$766,"")</f>
        <v>0</v>
      </c>
    </row>
    <row r="1865" spans="1:30" x14ac:dyDescent="0.35">
      <c r="A1865" s="36" t="s">
        <v>2918</v>
      </c>
      <c r="B1865" s="45" t="s">
        <v>230</v>
      </c>
      <c r="C1865" s="45" t="s">
        <v>4468</v>
      </c>
      <c r="D1865" s="36" t="s">
        <v>2918</v>
      </c>
      <c r="E1865" s="36" t="str">
        <f t="shared" si="87"/>
        <v>2020_MI</v>
      </c>
      <c r="F1865" s="45">
        <v>2020</v>
      </c>
      <c r="G1865" s="45">
        <f>_xlfn.XLOOKUP(I1865,Main_OG!$B$1:$B$766,Main_OG!$O$1:$O$766,"")</f>
        <v>0</v>
      </c>
      <c r="H1865" s="45">
        <f>_xlfn.XLOOKUP(E1865,Main_OG!$D$1:$D$766,Main_OG!$J$1:$J$766,"")</f>
        <v>1</v>
      </c>
      <c r="I1865" s="45" t="s">
        <v>230</v>
      </c>
      <c r="J1865" s="45" t="str">
        <f t="shared" si="88"/>
        <v>Northern States Power Co_MI</v>
      </c>
      <c r="K1865" s="45" t="str">
        <f t="shared" si="89"/>
        <v>Northern States Power Co_MI</v>
      </c>
      <c r="L1865" s="45" t="s">
        <v>2991</v>
      </c>
      <c r="M1865" s="45">
        <v>0</v>
      </c>
      <c r="N1865" s="45">
        <v>1314</v>
      </c>
      <c r="O1865" s="45">
        <v>2</v>
      </c>
      <c r="P1865" s="45">
        <v>0</v>
      </c>
      <c r="Q1865" s="45">
        <v>0</v>
      </c>
      <c r="R1865" s="45">
        <v>46752</v>
      </c>
      <c r="S1865" s="45">
        <v>25645</v>
      </c>
      <c r="T1865" s="45">
        <v>0</v>
      </c>
      <c r="U1865" s="45">
        <v>0</v>
      </c>
      <c r="V1865" s="45">
        <v>11.161662</v>
      </c>
      <c r="W1865" s="45">
        <v>6.5973873999999997</v>
      </c>
      <c r="X1865" s="45">
        <v>0</v>
      </c>
      <c r="Y1865" s="46">
        <v>502483.7</v>
      </c>
      <c r="Z1865" s="46">
        <v>50367.590085732932</v>
      </c>
      <c r="AA1865" s="47">
        <f>_xlfn.XLOOKUP($E1865,Main_OG!$D$1:$D$766,Main_OG!AJ$1:AJ$766,"")</f>
        <v>31781102</v>
      </c>
      <c r="AB1865" s="47">
        <f>_xlfn.XLOOKUP($E1865,Main_OG!$D$1:$D$766,Main_OG!AK$1:AK$766,"")</f>
        <v>4699362</v>
      </c>
      <c r="AC1865" s="47">
        <f>_xlfn.XLOOKUP($E1865,Main_OG!$D$1:$D$766,Main_OG!AL$1:AL$766,"")</f>
        <v>556237194</v>
      </c>
      <c r="AD1865" s="47">
        <f>_xlfn.XLOOKUP($E1865,Main_OG!$D$1:$D$766,Main_OG!AM$1:AM$766,"")</f>
        <v>0</v>
      </c>
    </row>
    <row r="1866" spans="1:30" x14ac:dyDescent="0.35">
      <c r="A1866" s="36" t="s">
        <v>2918</v>
      </c>
      <c r="B1866" s="45" t="s">
        <v>351</v>
      </c>
      <c r="C1866" s="45" t="s">
        <v>4468</v>
      </c>
      <c r="D1866" s="36" t="s">
        <v>2918</v>
      </c>
      <c r="E1866" s="36" t="str">
        <f t="shared" si="87"/>
        <v>2020_WI</v>
      </c>
      <c r="F1866" s="45">
        <v>2020</v>
      </c>
      <c r="G1866" s="45">
        <f>_xlfn.XLOOKUP(I1866,Main_OG!$B$1:$B$766,Main_OG!$O$1:$O$766,"")</f>
        <v>0</v>
      </c>
      <c r="H1866" s="45">
        <f>_xlfn.XLOOKUP(E1866,Main_OG!$D$1:$D$766,Main_OG!$J$1:$J$766,"")</f>
        <v>0</v>
      </c>
      <c r="I1866" s="45" t="s">
        <v>351</v>
      </c>
      <c r="J1866" s="45" t="str">
        <f t="shared" si="88"/>
        <v>Northern States Power Co_WI</v>
      </c>
      <c r="K1866" s="45" t="str">
        <f t="shared" si="89"/>
        <v>Northern States Power Co_WI</v>
      </c>
      <c r="L1866" s="45" t="s">
        <v>2992</v>
      </c>
      <c r="M1866" s="45">
        <v>0</v>
      </c>
      <c r="N1866" s="45">
        <v>40496</v>
      </c>
      <c r="O1866" s="45">
        <v>124</v>
      </c>
      <c r="P1866" s="45">
        <v>0</v>
      </c>
      <c r="Q1866" s="45">
        <v>0</v>
      </c>
      <c r="R1866" s="45">
        <v>2681928</v>
      </c>
      <c r="S1866" s="45">
        <v>1886790</v>
      </c>
      <c r="T1866" s="45">
        <v>0</v>
      </c>
      <c r="U1866" s="45">
        <v>0</v>
      </c>
      <c r="V1866" s="45">
        <v>10.102296000000001</v>
      </c>
      <c r="W1866" s="45">
        <v>7.5412844000000003</v>
      </c>
      <c r="X1866" s="45">
        <v>0</v>
      </c>
      <c r="Y1866" s="46">
        <v>322972.7</v>
      </c>
      <c r="Z1866" s="46">
        <v>55365.508384040768</v>
      </c>
      <c r="AA1866" s="47">
        <f>_xlfn.XLOOKUP($E1866,Main_OG!$D$1:$D$766,Main_OG!AJ$1:AJ$766,"")</f>
        <v>26673724</v>
      </c>
      <c r="AB1866" s="47">
        <f>_xlfn.XLOOKUP($E1866,Main_OG!$D$1:$D$766,Main_OG!AK$1:AK$766,"")</f>
        <v>482682</v>
      </c>
      <c r="AC1866" s="47">
        <f>_xlfn.XLOOKUP($E1866,Main_OG!$D$1:$D$766,Main_OG!AL$1:AL$766,"")</f>
        <v>320593422</v>
      </c>
      <c r="AD1866" s="47">
        <f>_xlfn.XLOOKUP($E1866,Main_OG!$D$1:$D$766,Main_OG!AM$1:AM$766,"")</f>
        <v>0</v>
      </c>
    </row>
    <row r="1867" spans="1:30" x14ac:dyDescent="0.35">
      <c r="A1867" s="36" t="s">
        <v>2934</v>
      </c>
      <c r="B1867" s="45" t="s">
        <v>318</v>
      </c>
      <c r="C1867" s="45" t="s">
        <v>4468</v>
      </c>
      <c r="D1867" s="36" t="s">
        <v>2918</v>
      </c>
      <c r="E1867" s="36" t="str">
        <f t="shared" si="87"/>
        <v>2020_MN</v>
      </c>
      <c r="F1867" s="45">
        <v>2020</v>
      </c>
      <c r="G1867" s="45">
        <f>_xlfn.XLOOKUP(I1867,Main_OG!$B$1:$B$766,Main_OG!$O$1:$O$766,"")</f>
        <v>0</v>
      </c>
      <c r="H1867" s="45">
        <f>_xlfn.XLOOKUP(E1867,Main_OG!$D$1:$D$766,Main_OG!$J$1:$J$766,"")</f>
        <v>1</v>
      </c>
      <c r="I1867" s="45" t="s">
        <v>318</v>
      </c>
      <c r="J1867" s="45" t="str">
        <f t="shared" si="88"/>
        <v>Northern States Power Co - Minnesota_MN</v>
      </c>
      <c r="K1867" s="45" t="str">
        <f t="shared" si="89"/>
        <v>Northern States Power Co_MN</v>
      </c>
      <c r="L1867" s="45" t="s">
        <v>2993</v>
      </c>
      <c r="M1867" s="45">
        <v>1</v>
      </c>
      <c r="N1867" s="45">
        <v>141360</v>
      </c>
      <c r="O1867" s="45">
        <v>502</v>
      </c>
      <c r="P1867" s="45">
        <v>0</v>
      </c>
      <c r="Q1867" s="45">
        <v>20410</v>
      </c>
      <c r="R1867" s="45">
        <v>12082902</v>
      </c>
      <c r="S1867" s="45">
        <v>7004313</v>
      </c>
      <c r="T1867" s="45">
        <v>0</v>
      </c>
      <c r="U1867" s="45">
        <v>9.4042136000000003</v>
      </c>
      <c r="V1867" s="45">
        <v>10.494408</v>
      </c>
      <c r="W1867" s="45">
        <v>7.9752746999999999</v>
      </c>
      <c r="X1867" s="45">
        <v>0</v>
      </c>
      <c r="Y1867" s="46">
        <v>358127.2</v>
      </c>
      <c r="Z1867" s="46">
        <v>63319.727963322963</v>
      </c>
      <c r="AA1867" s="47">
        <f>_xlfn.XLOOKUP($E1867,Main_OG!$D$1:$D$766,Main_OG!AJ$1:AJ$766,"")</f>
        <v>16562016</v>
      </c>
      <c r="AB1867" s="47">
        <f>_xlfn.XLOOKUP($E1867,Main_OG!$D$1:$D$766,Main_OG!AK$1:AK$766,"")</f>
        <v>109242</v>
      </c>
      <c r="AC1867" s="47">
        <f>_xlfn.XLOOKUP($E1867,Main_OG!$D$1:$D$766,Main_OG!AL$1:AL$766,"")</f>
        <v>161233214</v>
      </c>
      <c r="AD1867" s="47">
        <f>_xlfn.XLOOKUP($E1867,Main_OG!$D$1:$D$766,Main_OG!AM$1:AM$766,"")</f>
        <v>0</v>
      </c>
    </row>
    <row r="1868" spans="1:30" x14ac:dyDescent="0.35">
      <c r="A1868" s="36" t="s">
        <v>2934</v>
      </c>
      <c r="B1868" s="45" t="s">
        <v>799</v>
      </c>
      <c r="C1868" s="45" t="s">
        <v>4468</v>
      </c>
      <c r="D1868" s="36" t="s">
        <v>2918</v>
      </c>
      <c r="E1868" s="36" t="str">
        <f t="shared" si="87"/>
        <v>2020_ND</v>
      </c>
      <c r="F1868" s="45">
        <v>2020</v>
      </c>
      <c r="G1868" s="45">
        <f>_xlfn.XLOOKUP(I1868,Main_OG!$B$1:$B$766,Main_OG!$O$1:$O$766,"")</f>
        <v>0</v>
      </c>
      <c r="H1868" s="45">
        <f>_xlfn.XLOOKUP(E1868,Main_OG!$D$1:$D$766,Main_OG!$J$1:$J$766,"")</f>
        <v>0</v>
      </c>
      <c r="I1868" s="45" t="s">
        <v>799</v>
      </c>
      <c r="J1868" s="45" t="str">
        <f t="shared" si="88"/>
        <v>Northern States Power Co - Minnesota_ND</v>
      </c>
      <c r="K1868" s="45" t="str">
        <f t="shared" si="89"/>
        <v>Northern States Power Co_ND</v>
      </c>
      <c r="L1868" s="45" t="s">
        <v>2994</v>
      </c>
      <c r="M1868" s="45">
        <v>0</v>
      </c>
      <c r="N1868" s="45">
        <v>13200</v>
      </c>
      <c r="O1868" s="45">
        <v>24</v>
      </c>
      <c r="P1868" s="45">
        <v>0</v>
      </c>
      <c r="Q1868" s="45">
        <v>0</v>
      </c>
      <c r="R1868" s="45">
        <v>1006315</v>
      </c>
      <c r="S1868" s="45">
        <v>342142</v>
      </c>
      <c r="T1868" s="45">
        <v>0</v>
      </c>
      <c r="U1868" s="45">
        <v>0</v>
      </c>
      <c r="V1868" s="45">
        <v>9.3136641999999998</v>
      </c>
      <c r="W1868" s="45">
        <v>7.3564777000000001</v>
      </c>
      <c r="X1868" s="45">
        <v>0</v>
      </c>
      <c r="Y1868" s="46">
        <v>55699.1</v>
      </c>
      <c r="Z1868" s="46">
        <v>72787.967967549368</v>
      </c>
      <c r="AA1868" s="47">
        <f>_xlfn.XLOOKUP($E1868,Main_OG!$D$1:$D$766,Main_OG!AJ$1:AJ$766,"")</f>
        <v>40148888</v>
      </c>
      <c r="AB1868" s="47">
        <f>_xlfn.XLOOKUP($E1868,Main_OG!$D$1:$D$766,Main_OG!AK$1:AK$766,"")</f>
        <v>122910</v>
      </c>
      <c r="AC1868" s="47">
        <f>_xlfn.XLOOKUP($E1868,Main_OG!$D$1:$D$766,Main_OG!AL$1:AL$766,"")</f>
        <v>27585728</v>
      </c>
      <c r="AD1868" s="47">
        <f>_xlfn.XLOOKUP($E1868,Main_OG!$D$1:$D$766,Main_OG!AM$1:AM$766,"")</f>
        <v>0</v>
      </c>
    </row>
    <row r="1869" spans="1:30" x14ac:dyDescent="0.35">
      <c r="A1869" s="36" t="s">
        <v>2934</v>
      </c>
      <c r="B1869" s="45" t="s">
        <v>847</v>
      </c>
      <c r="C1869" s="45" t="s">
        <v>4468</v>
      </c>
      <c r="D1869" s="36" t="s">
        <v>2918</v>
      </c>
      <c r="E1869" s="36" t="str">
        <f t="shared" si="87"/>
        <v>2020_SD</v>
      </c>
      <c r="F1869" s="45">
        <v>2020</v>
      </c>
      <c r="G1869" s="45">
        <f>_xlfn.XLOOKUP(I1869,Main_OG!$B$1:$B$766,Main_OG!$O$1:$O$766,"")</f>
        <v>0</v>
      </c>
      <c r="H1869" s="45">
        <f>_xlfn.XLOOKUP(E1869,Main_OG!$D$1:$D$766,Main_OG!$J$1:$J$766,"")</f>
        <v>0</v>
      </c>
      <c r="I1869" s="45" t="s">
        <v>847</v>
      </c>
      <c r="J1869" s="45" t="str">
        <f t="shared" si="88"/>
        <v>Northern States Power Co - Minnesota_SD</v>
      </c>
      <c r="K1869" s="45" t="str">
        <f t="shared" si="89"/>
        <v>Northern States Power Co_SD</v>
      </c>
      <c r="L1869" s="45" t="s">
        <v>2995</v>
      </c>
      <c r="M1869" s="45">
        <v>0</v>
      </c>
      <c r="N1869" s="45">
        <v>12528</v>
      </c>
      <c r="O1869" s="45">
        <v>26</v>
      </c>
      <c r="P1869" s="45">
        <v>0</v>
      </c>
      <c r="Q1869" s="45">
        <v>0</v>
      </c>
      <c r="R1869" s="45">
        <v>972326</v>
      </c>
      <c r="S1869" s="45">
        <v>379186</v>
      </c>
      <c r="T1869" s="45">
        <v>0</v>
      </c>
      <c r="U1869" s="45">
        <v>0</v>
      </c>
      <c r="V1869" s="45">
        <v>9.5601681000000003</v>
      </c>
      <c r="W1869" s="45">
        <v>7.6421070000000002</v>
      </c>
      <c r="X1869" s="45">
        <v>0</v>
      </c>
      <c r="Y1869" s="46">
        <v>52692.1</v>
      </c>
      <c r="Z1869" s="46">
        <v>59092.530122643795</v>
      </c>
      <c r="AA1869" s="47">
        <f>_xlfn.XLOOKUP($E1869,Main_OG!$D$1:$D$766,Main_OG!AJ$1:AJ$766,"")</f>
        <v>2083800</v>
      </c>
      <c r="AB1869" s="47">
        <f>_xlfn.XLOOKUP($E1869,Main_OG!$D$1:$D$766,Main_OG!AK$1:AK$766,"")</f>
        <v>37298</v>
      </c>
      <c r="AC1869" s="47">
        <f>_xlfn.XLOOKUP($E1869,Main_OG!$D$1:$D$766,Main_OG!AL$1:AL$766,"")</f>
        <v>17808588</v>
      </c>
      <c r="AD1869" s="47">
        <f>_xlfn.XLOOKUP($E1869,Main_OG!$D$1:$D$766,Main_OG!AM$1:AM$766,"")</f>
        <v>0</v>
      </c>
    </row>
    <row r="1870" spans="1:30" x14ac:dyDescent="0.35">
      <c r="A1870" s="36" t="s">
        <v>2996</v>
      </c>
      <c r="B1870" s="45" t="s">
        <v>858</v>
      </c>
      <c r="C1870" s="45" t="s">
        <v>4476</v>
      </c>
      <c r="D1870" s="36" t="s">
        <v>2996</v>
      </c>
      <c r="E1870" s="36" t="str">
        <f t="shared" si="87"/>
        <v>2008_MT</v>
      </c>
      <c r="F1870" s="45">
        <v>2008</v>
      </c>
      <c r="G1870" s="45">
        <f>_xlfn.XLOOKUP(I1870,Main_OG!$B$1:$B$766,Main_OG!$O$1:$O$766,"")</f>
        <v>0</v>
      </c>
      <c r="H1870" s="45">
        <f>_xlfn.XLOOKUP(E1870,Main_OG!$D$1:$D$766,Main_OG!$J$1:$J$766,"")</f>
        <v>0</v>
      </c>
      <c r="I1870" s="45" t="s">
        <v>858</v>
      </c>
      <c r="J1870" s="45" t="str">
        <f t="shared" si="88"/>
        <v>NorthWestern Corporation_MT</v>
      </c>
      <c r="K1870" s="45" t="str">
        <f t="shared" si="89"/>
        <v>NorthWestern Corporation_MT</v>
      </c>
      <c r="L1870" s="45" t="s">
        <v>2997</v>
      </c>
      <c r="M1870" s="45">
        <v>0</v>
      </c>
      <c r="N1870" s="45">
        <v>62895</v>
      </c>
      <c r="O1870" s="45">
        <v>1352</v>
      </c>
      <c r="P1870" s="45">
        <v>265912</v>
      </c>
      <c r="Q1870" s="45">
        <v>0</v>
      </c>
      <c r="R1870" s="45">
        <v>3071000</v>
      </c>
      <c r="S1870" s="45">
        <v>545673</v>
      </c>
      <c r="T1870" s="45">
        <v>2282897</v>
      </c>
      <c r="U1870" s="45">
        <v>0</v>
      </c>
      <c r="V1870" s="45">
        <v>9.6999999999999993</v>
      </c>
      <c r="W1870" s="45">
        <v>7.5</v>
      </c>
      <c r="X1870" s="45">
        <v>10.37</v>
      </c>
      <c r="Y1870" s="46">
        <v>42049.3</v>
      </c>
      <c r="Z1870" s="46">
        <v>43064.987735747607</v>
      </c>
      <c r="AA1870" s="47">
        <f>_xlfn.XLOOKUP($E1870,Main_OG!$D$1:$D$766,Main_OG!AJ$1:AJ$766,"")</f>
        <v>24023134</v>
      </c>
      <c r="AB1870" s="47">
        <f>_xlfn.XLOOKUP($E1870,Main_OG!$D$1:$D$766,Main_OG!AK$1:AK$766,"")</f>
        <v>1618344</v>
      </c>
      <c r="AC1870" s="47">
        <f>_xlfn.XLOOKUP($E1870,Main_OG!$D$1:$D$766,Main_OG!AL$1:AL$766,"")</f>
        <v>1146150</v>
      </c>
      <c r="AD1870" s="47">
        <f>_xlfn.XLOOKUP($E1870,Main_OG!$D$1:$D$766,Main_OG!AM$1:AM$766,"")</f>
        <v>0</v>
      </c>
    </row>
    <row r="1871" spans="1:30" x14ac:dyDescent="0.35">
      <c r="A1871" s="36" t="s">
        <v>2996</v>
      </c>
      <c r="B1871" s="45" t="s">
        <v>886</v>
      </c>
      <c r="C1871" s="45" t="s">
        <v>4476</v>
      </c>
      <c r="D1871" s="36" t="s">
        <v>2996</v>
      </c>
      <c r="E1871" s="36" t="str">
        <f t="shared" si="87"/>
        <v>2008_WY</v>
      </c>
      <c r="F1871" s="45">
        <v>2008</v>
      </c>
      <c r="G1871" s="45">
        <f>_xlfn.XLOOKUP(I1871,Main_OG!$B$1:$B$766,Main_OG!$O$1:$O$766,"")</f>
        <v>0</v>
      </c>
      <c r="H1871" s="45">
        <f>_xlfn.XLOOKUP(E1871,Main_OG!$D$1:$D$766,Main_OG!$J$1:$J$766,"")</f>
        <v>0</v>
      </c>
      <c r="I1871" s="45" t="s">
        <v>886</v>
      </c>
      <c r="J1871" s="45" t="str">
        <f t="shared" si="88"/>
        <v>NorthWestern Corporation_WY</v>
      </c>
      <c r="K1871" s="45" t="str">
        <f t="shared" si="89"/>
        <v>NorthWestern Corporation_WY</v>
      </c>
      <c r="L1871" s="45" t="s">
        <v>2998</v>
      </c>
      <c r="M1871" s="45">
        <v>0</v>
      </c>
      <c r="N1871" s="45">
        <v>305</v>
      </c>
      <c r="O1871" s="45">
        <v>0</v>
      </c>
      <c r="P1871" s="45">
        <v>172</v>
      </c>
      <c r="Q1871" s="45">
        <v>0</v>
      </c>
      <c r="R1871" s="45">
        <v>24016</v>
      </c>
      <c r="S1871" s="45">
        <v>0</v>
      </c>
      <c r="T1871" s="45">
        <v>1499</v>
      </c>
      <c r="U1871" s="45">
        <v>0</v>
      </c>
      <c r="V1871" s="45">
        <v>13.38</v>
      </c>
      <c r="W1871" s="45">
        <v>0</v>
      </c>
      <c r="X1871" s="45">
        <v>10.41</v>
      </c>
      <c r="Y1871" s="46">
        <v>41641.199999999997</v>
      </c>
      <c r="Z1871" s="46">
        <v>76259.928247409087</v>
      </c>
      <c r="AA1871" s="47">
        <f>_xlfn.XLOOKUP($E1871,Main_OG!$D$1:$D$766,Main_OG!AJ$1:AJ$766,"")</f>
        <v>53856414</v>
      </c>
      <c r="AB1871" s="47">
        <f>_xlfn.XLOOKUP($E1871,Main_OG!$D$1:$D$766,Main_OG!AK$1:AK$766,"")</f>
        <v>159170</v>
      </c>
      <c r="AC1871" s="47">
        <f>_xlfn.XLOOKUP($E1871,Main_OG!$D$1:$D$766,Main_OG!AL$1:AL$766,"")</f>
        <v>6636358</v>
      </c>
      <c r="AD1871" s="47">
        <f>_xlfn.XLOOKUP($E1871,Main_OG!$D$1:$D$766,Main_OG!AM$1:AM$766,"")</f>
        <v>0</v>
      </c>
    </row>
    <row r="1872" spans="1:30" x14ac:dyDescent="0.35">
      <c r="A1872" s="36" t="s">
        <v>2996</v>
      </c>
      <c r="B1872" s="45" t="s">
        <v>858</v>
      </c>
      <c r="C1872" s="45" t="s">
        <v>4476</v>
      </c>
      <c r="D1872" s="36" t="s">
        <v>2996</v>
      </c>
      <c r="E1872" s="36" t="str">
        <f t="shared" si="87"/>
        <v>2009_MT</v>
      </c>
      <c r="F1872" s="45">
        <v>2009</v>
      </c>
      <c r="G1872" s="45">
        <f>_xlfn.XLOOKUP(I1872,Main_OG!$B$1:$B$766,Main_OG!$O$1:$O$766,"")</f>
        <v>0</v>
      </c>
      <c r="H1872" s="45">
        <f>_xlfn.XLOOKUP(E1872,Main_OG!$D$1:$D$766,Main_OG!$J$1:$J$766,"")</f>
        <v>0</v>
      </c>
      <c r="I1872" s="45" t="s">
        <v>858</v>
      </c>
      <c r="J1872" s="45" t="str">
        <f t="shared" si="88"/>
        <v>NorthWestern Corporation_MT</v>
      </c>
      <c r="K1872" s="45" t="str">
        <f t="shared" si="89"/>
        <v>NorthWestern Corporation_MT</v>
      </c>
      <c r="L1872" s="45" t="s">
        <v>2999</v>
      </c>
      <c r="M1872" s="45">
        <v>0</v>
      </c>
      <c r="N1872" s="45">
        <v>63736</v>
      </c>
      <c r="O1872" s="45">
        <v>1489</v>
      </c>
      <c r="P1872" s="45">
        <v>268306</v>
      </c>
      <c r="Q1872" s="45">
        <v>0</v>
      </c>
      <c r="R1872" s="45">
        <v>3041402</v>
      </c>
      <c r="S1872" s="45">
        <v>438179</v>
      </c>
      <c r="T1872" s="45">
        <v>2315297</v>
      </c>
      <c r="U1872" s="45">
        <v>0</v>
      </c>
      <c r="V1872" s="45">
        <v>9.16</v>
      </c>
      <c r="W1872" s="45">
        <v>6.97</v>
      </c>
      <c r="X1872" s="45">
        <v>9.61</v>
      </c>
      <c r="Y1872" s="46">
        <v>40938.400000000001</v>
      </c>
      <c r="Z1872" s="46">
        <v>41604.826104542561</v>
      </c>
      <c r="AA1872" s="47">
        <f>_xlfn.XLOOKUP($E1872,Main_OG!$D$1:$D$766,Main_OG!AJ$1:AJ$766,"")</f>
        <v>20302444</v>
      </c>
      <c r="AB1872" s="47">
        <f>_xlfn.XLOOKUP($E1872,Main_OG!$D$1:$D$766,Main_OG!AK$1:AK$766,"")</f>
        <v>1855238</v>
      </c>
      <c r="AC1872" s="47">
        <f>_xlfn.XLOOKUP($E1872,Main_OG!$D$1:$D$766,Main_OG!AL$1:AL$766,"")</f>
        <v>1543170</v>
      </c>
      <c r="AD1872" s="47">
        <f>_xlfn.XLOOKUP($E1872,Main_OG!$D$1:$D$766,Main_OG!AM$1:AM$766,"")</f>
        <v>0</v>
      </c>
    </row>
    <row r="1873" spans="1:30" x14ac:dyDescent="0.35">
      <c r="A1873" s="36" t="s">
        <v>2996</v>
      </c>
      <c r="B1873" s="45" t="s">
        <v>886</v>
      </c>
      <c r="C1873" s="45" t="s">
        <v>4476</v>
      </c>
      <c r="D1873" s="36" t="s">
        <v>2996</v>
      </c>
      <c r="E1873" s="36" t="str">
        <f t="shared" si="87"/>
        <v>2009_WY</v>
      </c>
      <c r="F1873" s="45">
        <v>2009</v>
      </c>
      <c r="G1873" s="45">
        <f>_xlfn.XLOOKUP(I1873,Main_OG!$B$1:$B$766,Main_OG!$O$1:$O$766,"")</f>
        <v>0</v>
      </c>
      <c r="H1873" s="45">
        <f>_xlfn.XLOOKUP(E1873,Main_OG!$D$1:$D$766,Main_OG!$J$1:$J$766,"")</f>
        <v>0</v>
      </c>
      <c r="I1873" s="45" t="s">
        <v>886</v>
      </c>
      <c r="J1873" s="45" t="str">
        <f t="shared" si="88"/>
        <v>NorthWestern Corporation_WY</v>
      </c>
      <c r="K1873" s="45" t="str">
        <f t="shared" si="89"/>
        <v>NorthWestern Corporation_WY</v>
      </c>
      <c r="L1873" s="45" t="s">
        <v>3000</v>
      </c>
      <c r="M1873" s="45">
        <v>0</v>
      </c>
      <c r="N1873" s="45">
        <v>308</v>
      </c>
      <c r="O1873" s="45">
        <v>0</v>
      </c>
      <c r="P1873" s="45">
        <v>171</v>
      </c>
      <c r="Q1873" s="45">
        <v>0</v>
      </c>
      <c r="R1873" s="45">
        <v>23721</v>
      </c>
      <c r="S1873" s="45">
        <v>0</v>
      </c>
      <c r="T1873" s="45">
        <v>1536</v>
      </c>
      <c r="U1873" s="45">
        <v>0</v>
      </c>
      <c r="V1873" s="45">
        <v>13.32</v>
      </c>
      <c r="W1873" s="45">
        <v>0</v>
      </c>
      <c r="X1873" s="45">
        <v>9.7200000000000006</v>
      </c>
      <c r="Y1873" s="46">
        <v>40599.599999999999</v>
      </c>
      <c r="Z1873" s="46">
        <v>72518.580836686902</v>
      </c>
      <c r="AA1873" s="47">
        <f>_xlfn.XLOOKUP($E1873,Main_OG!$D$1:$D$766,Main_OG!AJ$1:AJ$766,"")</f>
        <v>51084784</v>
      </c>
      <c r="AB1873" s="47">
        <f>_xlfn.XLOOKUP($E1873,Main_OG!$D$1:$D$766,Main_OG!AK$1:AK$766,"")</f>
        <v>182864</v>
      </c>
      <c r="AC1873" s="47">
        <f>_xlfn.XLOOKUP($E1873,Main_OG!$D$1:$D$766,Main_OG!AL$1:AL$766,"")</f>
        <v>6517656</v>
      </c>
      <c r="AD1873" s="47">
        <f>_xlfn.XLOOKUP($E1873,Main_OG!$D$1:$D$766,Main_OG!AM$1:AM$766,"")</f>
        <v>0</v>
      </c>
    </row>
    <row r="1874" spans="1:30" x14ac:dyDescent="0.35">
      <c r="A1874" s="36" t="s">
        <v>2996</v>
      </c>
      <c r="B1874" s="45" t="s">
        <v>858</v>
      </c>
      <c r="C1874" s="45" t="s">
        <v>4476</v>
      </c>
      <c r="D1874" s="36" t="s">
        <v>2996</v>
      </c>
      <c r="E1874" s="36" t="str">
        <f t="shared" si="87"/>
        <v>2010_MT</v>
      </c>
      <c r="F1874" s="45">
        <v>2010</v>
      </c>
      <c r="G1874" s="45">
        <f>_xlfn.XLOOKUP(I1874,Main_OG!$B$1:$B$766,Main_OG!$O$1:$O$766,"")</f>
        <v>0</v>
      </c>
      <c r="H1874" s="45">
        <f>_xlfn.XLOOKUP(E1874,Main_OG!$D$1:$D$766,Main_OG!$J$1:$J$766,"")</f>
        <v>0</v>
      </c>
      <c r="I1874" s="45" t="s">
        <v>858</v>
      </c>
      <c r="J1874" s="45" t="str">
        <f t="shared" si="88"/>
        <v>NorthWestern Corporation_MT</v>
      </c>
      <c r="K1874" s="45" t="str">
        <f t="shared" si="89"/>
        <v>NorthWestern Corporation_MT</v>
      </c>
      <c r="L1874" s="45" t="s">
        <v>3001</v>
      </c>
      <c r="M1874" s="45">
        <v>0</v>
      </c>
      <c r="N1874" s="45">
        <v>64268</v>
      </c>
      <c r="O1874" s="45">
        <v>1436</v>
      </c>
      <c r="P1874" s="45">
        <v>270351</v>
      </c>
      <c r="Q1874" s="45">
        <v>0</v>
      </c>
      <c r="R1874" s="45">
        <v>3033983</v>
      </c>
      <c r="S1874" s="45">
        <v>370004</v>
      </c>
      <c r="T1874" s="45">
        <v>2321623</v>
      </c>
      <c r="U1874" s="45">
        <v>0</v>
      </c>
      <c r="V1874" s="45">
        <v>9.34</v>
      </c>
      <c r="W1874" s="45">
        <v>7.48</v>
      </c>
      <c r="X1874" s="45">
        <v>9.68</v>
      </c>
      <c r="Y1874" s="46">
        <v>42469.8</v>
      </c>
      <c r="Z1874" s="46">
        <v>42867.178746984544</v>
      </c>
      <c r="AA1874" s="47">
        <f>_xlfn.XLOOKUP($E1874,Main_OG!$D$1:$D$766,Main_OG!AJ$1:AJ$766,"")</f>
        <v>24010412</v>
      </c>
      <c r="AB1874" s="47">
        <f>_xlfn.XLOOKUP($E1874,Main_OG!$D$1:$D$766,Main_OG!AK$1:AK$766,"")</f>
        <v>1555752</v>
      </c>
      <c r="AC1874" s="47">
        <f>_xlfn.XLOOKUP($E1874,Main_OG!$D$1:$D$766,Main_OG!AL$1:AL$766,"")</f>
        <v>1453602</v>
      </c>
      <c r="AD1874" s="47">
        <f>_xlfn.XLOOKUP($E1874,Main_OG!$D$1:$D$766,Main_OG!AM$1:AM$766,"")</f>
        <v>0</v>
      </c>
    </row>
    <row r="1875" spans="1:30" x14ac:dyDescent="0.35">
      <c r="A1875" s="36" t="s">
        <v>2996</v>
      </c>
      <c r="B1875" s="45" t="s">
        <v>886</v>
      </c>
      <c r="C1875" s="45" t="s">
        <v>4476</v>
      </c>
      <c r="D1875" s="36" t="s">
        <v>2996</v>
      </c>
      <c r="E1875" s="36" t="str">
        <f t="shared" si="87"/>
        <v>2010_WY</v>
      </c>
      <c r="F1875" s="45">
        <v>2010</v>
      </c>
      <c r="G1875" s="45">
        <f>_xlfn.XLOOKUP(I1875,Main_OG!$B$1:$B$766,Main_OG!$O$1:$O$766,"")</f>
        <v>0</v>
      </c>
      <c r="H1875" s="45">
        <f>_xlfn.XLOOKUP(E1875,Main_OG!$D$1:$D$766,Main_OG!$J$1:$J$766,"")</f>
        <v>0</v>
      </c>
      <c r="I1875" s="45" t="s">
        <v>886</v>
      </c>
      <c r="J1875" s="45" t="str">
        <f t="shared" si="88"/>
        <v>NorthWestern Corporation_WY</v>
      </c>
      <c r="K1875" s="45" t="str">
        <f t="shared" si="89"/>
        <v>NorthWestern Corporation_WY</v>
      </c>
      <c r="L1875" s="45" t="s">
        <v>3002</v>
      </c>
      <c r="M1875" s="45">
        <v>0</v>
      </c>
      <c r="N1875" s="45">
        <v>328</v>
      </c>
      <c r="O1875" s="45">
        <v>0</v>
      </c>
      <c r="P1875" s="45">
        <v>169</v>
      </c>
      <c r="Q1875" s="45">
        <v>0</v>
      </c>
      <c r="R1875" s="45">
        <v>24849</v>
      </c>
      <c r="S1875" s="45">
        <v>0</v>
      </c>
      <c r="T1875" s="45">
        <v>1549</v>
      </c>
      <c r="U1875" s="45">
        <v>0</v>
      </c>
      <c r="V1875" s="45">
        <v>13.79</v>
      </c>
      <c r="W1875" s="45">
        <v>0</v>
      </c>
      <c r="X1875" s="45">
        <v>9.75</v>
      </c>
      <c r="Y1875" s="46">
        <v>39135.800000000003</v>
      </c>
      <c r="Z1875" s="46">
        <v>69324.448081681956</v>
      </c>
      <c r="AA1875" s="47">
        <f>_xlfn.XLOOKUP($E1875,Main_OG!$D$1:$D$766,Main_OG!AJ$1:AJ$766,"")</f>
        <v>52290970</v>
      </c>
      <c r="AB1875" s="47">
        <f>_xlfn.XLOOKUP($E1875,Main_OG!$D$1:$D$766,Main_OG!AK$1:AK$766,"")</f>
        <v>208282</v>
      </c>
      <c r="AC1875" s="47">
        <f>_xlfn.XLOOKUP($E1875,Main_OG!$D$1:$D$766,Main_OG!AL$1:AL$766,"")</f>
        <v>5669332</v>
      </c>
      <c r="AD1875" s="47">
        <f>_xlfn.XLOOKUP($E1875,Main_OG!$D$1:$D$766,Main_OG!AM$1:AM$766,"")</f>
        <v>0</v>
      </c>
    </row>
    <row r="1876" spans="1:30" x14ac:dyDescent="0.35">
      <c r="A1876" s="36" t="s">
        <v>3003</v>
      </c>
      <c r="B1876" s="45" t="s">
        <v>847</v>
      </c>
      <c r="C1876" s="45" t="s">
        <v>4474</v>
      </c>
      <c r="D1876" s="36" t="s">
        <v>3003</v>
      </c>
      <c r="E1876" s="36" t="str">
        <f t="shared" si="87"/>
        <v>2006_SD</v>
      </c>
      <c r="F1876" s="45">
        <v>2006</v>
      </c>
      <c r="G1876" s="45">
        <f>_xlfn.XLOOKUP(I1876,Main_OG!$B$1:$B$766,Main_OG!$O$1:$O$766,"")</f>
        <v>0</v>
      </c>
      <c r="H1876" s="45">
        <f>_xlfn.XLOOKUP(E1876,Main_OG!$D$1:$D$766,Main_OG!$J$1:$J$766,"")</f>
        <v>0</v>
      </c>
      <c r="I1876" s="45" t="s">
        <v>847</v>
      </c>
      <c r="J1876" s="45" t="str">
        <f t="shared" si="88"/>
        <v>NorthWestern Energy_SD</v>
      </c>
      <c r="K1876" s="45" t="str">
        <f t="shared" si="89"/>
        <v>NorthWestern Energy_SD</v>
      </c>
      <c r="L1876" s="45" t="s">
        <v>3004</v>
      </c>
      <c r="M1876" s="45">
        <v>0</v>
      </c>
      <c r="N1876" s="45">
        <v>11536</v>
      </c>
      <c r="O1876" s="45">
        <v>61</v>
      </c>
      <c r="P1876" s="45">
        <v>47371</v>
      </c>
      <c r="Q1876" s="45">
        <v>0</v>
      </c>
      <c r="R1876" s="45">
        <v>46989</v>
      </c>
      <c r="S1876" s="45">
        <v>11426</v>
      </c>
      <c r="T1876" s="45">
        <v>40649</v>
      </c>
      <c r="U1876" s="45">
        <v>0</v>
      </c>
      <c r="V1876" s="45">
        <v>7.9597717212885648</v>
      </c>
      <c r="W1876" s="45">
        <v>5.5656765419349812</v>
      </c>
      <c r="X1876" s="45">
        <v>8.5808434553890702</v>
      </c>
      <c r="Y1876" s="46">
        <v>39961.599999999999</v>
      </c>
      <c r="Z1876" s="46">
        <v>51034.375307298673</v>
      </c>
      <c r="AA1876" s="47">
        <f>_xlfn.XLOOKUP($E1876,Main_OG!$D$1:$D$766,Main_OG!AJ$1:AJ$766,"")</f>
        <v>4127086.04</v>
      </c>
      <c r="AB1876" s="47">
        <f>_xlfn.XLOOKUP($E1876,Main_OG!$D$1:$D$766,Main_OG!AK$1:AK$766,"")</f>
        <v>37556.239999999998</v>
      </c>
      <c r="AC1876" s="47">
        <f>_xlfn.XLOOKUP($E1876,Main_OG!$D$1:$D$766,Main_OG!AL$1:AL$766,"")</f>
        <v>6689598.0199999996</v>
      </c>
      <c r="AD1876" s="47">
        <f>_xlfn.XLOOKUP($E1876,Main_OG!$D$1:$D$766,Main_OG!AM$1:AM$766,"")</f>
        <v>0</v>
      </c>
    </row>
    <row r="1877" spans="1:30" x14ac:dyDescent="0.35">
      <c r="A1877" s="36" t="s">
        <v>3003</v>
      </c>
      <c r="B1877" s="45" t="s">
        <v>847</v>
      </c>
      <c r="C1877" s="45" t="s">
        <v>4474</v>
      </c>
      <c r="D1877" s="36" t="s">
        <v>3003</v>
      </c>
      <c r="E1877" s="36" t="str">
        <f t="shared" si="87"/>
        <v>2007_SD</v>
      </c>
      <c r="F1877" s="45">
        <v>2007</v>
      </c>
      <c r="G1877" s="45">
        <f>_xlfn.XLOOKUP(I1877,Main_OG!$B$1:$B$766,Main_OG!$O$1:$O$766,"")</f>
        <v>0</v>
      </c>
      <c r="H1877" s="45">
        <f>_xlfn.XLOOKUP(E1877,Main_OG!$D$1:$D$766,Main_OG!$J$1:$J$766,"")</f>
        <v>0</v>
      </c>
      <c r="I1877" s="45" t="s">
        <v>847</v>
      </c>
      <c r="J1877" s="45" t="str">
        <f t="shared" si="88"/>
        <v>NorthWestern Energy_SD</v>
      </c>
      <c r="K1877" s="45" t="str">
        <f t="shared" si="89"/>
        <v>NorthWestern Energy_SD</v>
      </c>
      <c r="L1877" s="45" t="s">
        <v>3005</v>
      </c>
      <c r="M1877" s="45">
        <v>0</v>
      </c>
      <c r="N1877" s="45">
        <v>11700</v>
      </c>
      <c r="O1877" s="45">
        <v>61</v>
      </c>
      <c r="P1877" s="45">
        <v>47713</v>
      </c>
      <c r="Q1877" s="45">
        <v>0</v>
      </c>
      <c r="R1877" s="45">
        <v>48833</v>
      </c>
      <c r="S1877" s="45">
        <v>11377</v>
      </c>
      <c r="T1877" s="45">
        <v>42062</v>
      </c>
      <c r="U1877" s="45">
        <v>0</v>
      </c>
      <c r="V1877" s="45">
        <v>7.67</v>
      </c>
      <c r="W1877" s="45">
        <v>5.4</v>
      </c>
      <c r="X1877" s="45">
        <v>8.33</v>
      </c>
      <c r="Y1877" s="46">
        <v>41646.199999999997</v>
      </c>
      <c r="Z1877" s="46">
        <v>52608.628096960296</v>
      </c>
      <c r="AA1877" s="47">
        <f>_xlfn.XLOOKUP($E1877,Main_OG!$D$1:$D$766,Main_OG!AJ$1:AJ$766,"")</f>
        <v>3381304</v>
      </c>
      <c r="AB1877" s="47">
        <f>_xlfn.XLOOKUP($E1877,Main_OG!$D$1:$D$766,Main_OG!AK$1:AK$766,"")</f>
        <v>279426</v>
      </c>
      <c r="AC1877" s="47">
        <f>_xlfn.XLOOKUP($E1877,Main_OG!$D$1:$D$766,Main_OG!AL$1:AL$766,"")</f>
        <v>8470194</v>
      </c>
      <c r="AD1877" s="47">
        <f>_xlfn.XLOOKUP($E1877,Main_OG!$D$1:$D$766,Main_OG!AM$1:AM$766,"")</f>
        <v>0</v>
      </c>
    </row>
    <row r="1878" spans="1:30" x14ac:dyDescent="0.35">
      <c r="A1878" s="36" t="s">
        <v>3003</v>
      </c>
      <c r="B1878" s="45" t="s">
        <v>847</v>
      </c>
      <c r="C1878" s="45" t="s">
        <v>4474</v>
      </c>
      <c r="D1878" s="36" t="s">
        <v>3003</v>
      </c>
      <c r="E1878" s="36" t="str">
        <f t="shared" si="87"/>
        <v>2008_SD</v>
      </c>
      <c r="F1878" s="45">
        <v>2008</v>
      </c>
      <c r="G1878" s="45">
        <f>_xlfn.XLOOKUP(I1878,Main_OG!$B$1:$B$766,Main_OG!$O$1:$O$766,"")</f>
        <v>0</v>
      </c>
      <c r="H1878" s="45">
        <f>_xlfn.XLOOKUP(E1878,Main_OG!$D$1:$D$766,Main_OG!$J$1:$J$766,"")</f>
        <v>0</v>
      </c>
      <c r="I1878" s="45" t="s">
        <v>847</v>
      </c>
      <c r="J1878" s="45" t="str">
        <f t="shared" si="88"/>
        <v>NorthWestern Energy_SD</v>
      </c>
      <c r="K1878" s="45" t="str">
        <f t="shared" si="89"/>
        <v>NorthWestern Energy_SD</v>
      </c>
      <c r="L1878" s="45" t="s">
        <v>3006</v>
      </c>
      <c r="M1878" s="45">
        <v>0</v>
      </c>
      <c r="N1878" s="45">
        <v>11862</v>
      </c>
      <c r="O1878" s="45">
        <v>57</v>
      </c>
      <c r="P1878" s="45">
        <v>47967</v>
      </c>
      <c r="Q1878" s="45">
        <v>0</v>
      </c>
      <c r="R1878" s="45">
        <v>640583</v>
      </c>
      <c r="S1878" s="45">
        <v>250816</v>
      </c>
      <c r="T1878" s="45">
        <v>513148</v>
      </c>
      <c r="U1878" s="45">
        <v>0</v>
      </c>
      <c r="V1878" s="45">
        <v>8.27</v>
      </c>
      <c r="W1878" s="45">
        <v>5.84</v>
      </c>
      <c r="X1878" s="45">
        <v>8.81</v>
      </c>
      <c r="Y1878" s="46">
        <v>43278.5</v>
      </c>
      <c r="Z1878" s="46">
        <v>54157.427382984366</v>
      </c>
      <c r="AA1878" s="47">
        <f>_xlfn.XLOOKUP($E1878,Main_OG!$D$1:$D$766,Main_OG!AJ$1:AJ$766,"")</f>
        <v>4718714</v>
      </c>
      <c r="AB1878" s="47">
        <f>_xlfn.XLOOKUP($E1878,Main_OG!$D$1:$D$766,Main_OG!AK$1:AK$766,"")</f>
        <v>100410</v>
      </c>
      <c r="AC1878" s="47">
        <f>_xlfn.XLOOKUP($E1878,Main_OG!$D$1:$D$766,Main_OG!AL$1:AL$766,"")</f>
        <v>5264224</v>
      </c>
      <c r="AD1878" s="47">
        <f>_xlfn.XLOOKUP($E1878,Main_OG!$D$1:$D$766,Main_OG!AM$1:AM$766,"")</f>
        <v>0</v>
      </c>
    </row>
    <row r="1879" spans="1:30" x14ac:dyDescent="0.35">
      <c r="A1879" s="36" t="s">
        <v>3003</v>
      </c>
      <c r="B1879" s="45" t="s">
        <v>847</v>
      </c>
      <c r="C1879" s="45" t="s">
        <v>4474</v>
      </c>
      <c r="D1879" s="36" t="s">
        <v>3003</v>
      </c>
      <c r="E1879" s="36" t="str">
        <f t="shared" si="87"/>
        <v>2009_SD</v>
      </c>
      <c r="F1879" s="45">
        <v>2009</v>
      </c>
      <c r="G1879" s="45">
        <f>_xlfn.XLOOKUP(I1879,Main_OG!$B$1:$B$766,Main_OG!$O$1:$O$766,"")</f>
        <v>0</v>
      </c>
      <c r="H1879" s="45">
        <f>_xlfn.XLOOKUP(E1879,Main_OG!$D$1:$D$766,Main_OG!$J$1:$J$766,"")</f>
        <v>0</v>
      </c>
      <c r="I1879" s="45" t="s">
        <v>847</v>
      </c>
      <c r="J1879" s="45" t="str">
        <f t="shared" si="88"/>
        <v>NorthWestern Energy_SD</v>
      </c>
      <c r="K1879" s="45" t="str">
        <f t="shared" si="89"/>
        <v>NorthWestern Energy_SD</v>
      </c>
      <c r="L1879" s="45" t="s">
        <v>3007</v>
      </c>
      <c r="M1879" s="45">
        <v>0</v>
      </c>
      <c r="N1879" s="45">
        <v>12026</v>
      </c>
      <c r="O1879" s="45">
        <v>58</v>
      </c>
      <c r="P1879" s="45">
        <v>48258</v>
      </c>
      <c r="Q1879" s="45">
        <v>0</v>
      </c>
      <c r="R1879" s="45">
        <v>647919</v>
      </c>
      <c r="S1879" s="45">
        <v>249018</v>
      </c>
      <c r="T1879" s="45">
        <v>523345</v>
      </c>
      <c r="U1879" s="45">
        <v>0</v>
      </c>
      <c r="V1879" s="45">
        <v>7.88</v>
      </c>
      <c r="W1879" s="45">
        <v>5.57</v>
      </c>
      <c r="X1879" s="45">
        <v>8.4</v>
      </c>
      <c r="Y1879" s="46">
        <v>44255.8</v>
      </c>
      <c r="Z1879" s="46">
        <v>54835.348242463144</v>
      </c>
      <c r="AA1879" s="47">
        <f>_xlfn.XLOOKUP($E1879,Main_OG!$D$1:$D$766,Main_OG!AJ$1:AJ$766,"")</f>
        <v>4213274</v>
      </c>
      <c r="AB1879" s="47">
        <f>_xlfn.XLOOKUP($E1879,Main_OG!$D$1:$D$766,Main_OG!AK$1:AK$766,"")</f>
        <v>47426</v>
      </c>
      <c r="AC1879" s="47">
        <f>_xlfn.XLOOKUP($E1879,Main_OG!$D$1:$D$766,Main_OG!AL$1:AL$766,"")</f>
        <v>1835434</v>
      </c>
      <c r="AD1879" s="47">
        <f>_xlfn.XLOOKUP($E1879,Main_OG!$D$1:$D$766,Main_OG!AM$1:AM$766,"")</f>
        <v>0</v>
      </c>
    </row>
    <row r="1880" spans="1:30" x14ac:dyDescent="0.35">
      <c r="A1880" s="36" t="s">
        <v>3003</v>
      </c>
      <c r="B1880" s="45" t="s">
        <v>847</v>
      </c>
      <c r="C1880" s="45" t="s">
        <v>4474</v>
      </c>
      <c r="D1880" s="36" t="s">
        <v>3003</v>
      </c>
      <c r="E1880" s="36" t="str">
        <f t="shared" si="87"/>
        <v>2010_SD</v>
      </c>
      <c r="F1880" s="45">
        <v>2010</v>
      </c>
      <c r="G1880" s="45">
        <f>_xlfn.XLOOKUP(I1880,Main_OG!$B$1:$B$766,Main_OG!$O$1:$O$766,"")</f>
        <v>0</v>
      </c>
      <c r="H1880" s="45">
        <f>_xlfn.XLOOKUP(E1880,Main_OG!$D$1:$D$766,Main_OG!$J$1:$J$766,"")</f>
        <v>0</v>
      </c>
      <c r="I1880" s="45" t="s">
        <v>847</v>
      </c>
      <c r="J1880" s="45" t="str">
        <f t="shared" si="88"/>
        <v>NorthWestern Energy_SD</v>
      </c>
      <c r="K1880" s="45" t="str">
        <f t="shared" si="89"/>
        <v>NorthWestern Energy_SD</v>
      </c>
      <c r="L1880" s="45" t="s">
        <v>3008</v>
      </c>
      <c r="M1880" s="45">
        <v>0</v>
      </c>
      <c r="N1880" s="45">
        <v>12158</v>
      </c>
      <c r="O1880" s="45">
        <v>59</v>
      </c>
      <c r="P1880" s="45">
        <v>48479</v>
      </c>
      <c r="Q1880" s="45">
        <v>0</v>
      </c>
      <c r="R1880" s="45">
        <v>671699</v>
      </c>
      <c r="S1880" s="45">
        <v>267621</v>
      </c>
      <c r="T1880" s="45">
        <v>555401</v>
      </c>
      <c r="U1880" s="45">
        <v>0</v>
      </c>
      <c r="V1880" s="45">
        <v>7.63</v>
      </c>
      <c r="W1880" s="45">
        <v>5.29</v>
      </c>
      <c r="X1880" s="45">
        <v>8.08</v>
      </c>
      <c r="Y1880" s="46">
        <v>44810.7</v>
      </c>
      <c r="Z1880" s="46">
        <v>54902.088109062439</v>
      </c>
      <c r="AA1880" s="47">
        <f>_xlfn.XLOOKUP($E1880,Main_OG!$D$1:$D$766,Main_OG!AJ$1:AJ$766,"")</f>
        <v>4327706</v>
      </c>
      <c r="AB1880" s="47">
        <f>_xlfn.XLOOKUP($E1880,Main_OG!$D$1:$D$766,Main_OG!AK$1:AK$766,"")</f>
        <v>36138</v>
      </c>
      <c r="AC1880" s="47">
        <f>_xlfn.XLOOKUP($E1880,Main_OG!$D$1:$D$766,Main_OG!AL$1:AL$766,"")</f>
        <v>3199442</v>
      </c>
      <c r="AD1880" s="47">
        <f>_xlfn.XLOOKUP($E1880,Main_OG!$D$1:$D$766,Main_OG!AM$1:AM$766,"")</f>
        <v>0</v>
      </c>
    </row>
    <row r="1881" spans="1:30" x14ac:dyDescent="0.35">
      <c r="A1881" s="36" t="s">
        <v>3009</v>
      </c>
      <c r="B1881" s="45" t="s">
        <v>847</v>
      </c>
      <c r="C1881" s="45" t="s">
        <v>4474</v>
      </c>
      <c r="D1881" s="36" t="s">
        <v>3003</v>
      </c>
      <c r="E1881" s="36" t="str">
        <f t="shared" si="87"/>
        <v>2011_SD</v>
      </c>
      <c r="F1881" s="45">
        <v>2011</v>
      </c>
      <c r="G1881" s="45">
        <f>_xlfn.XLOOKUP(I1881,Main_OG!$B$1:$B$766,Main_OG!$O$1:$O$766,"")</f>
        <v>0</v>
      </c>
      <c r="H1881" s="45">
        <f>_xlfn.XLOOKUP(E1881,Main_OG!$D$1:$D$766,Main_OG!$J$1:$J$766,"")</f>
        <v>0</v>
      </c>
      <c r="I1881" s="45" t="s">
        <v>847</v>
      </c>
      <c r="J1881" s="45" t="str">
        <f t="shared" si="88"/>
        <v>NorthWestern Energy - (SD)_SD</v>
      </c>
      <c r="K1881" s="45" t="str">
        <f t="shared" si="89"/>
        <v>NorthWestern Energy_SD</v>
      </c>
      <c r="L1881" s="45" t="s">
        <v>3010</v>
      </c>
      <c r="M1881" s="45">
        <v>0</v>
      </c>
      <c r="N1881" s="45">
        <v>12310</v>
      </c>
      <c r="O1881" s="45">
        <v>60</v>
      </c>
      <c r="P1881" s="45">
        <v>48685</v>
      </c>
      <c r="Q1881" s="45">
        <v>0</v>
      </c>
      <c r="R1881" s="45">
        <v>667086</v>
      </c>
      <c r="S1881" s="45">
        <v>271901</v>
      </c>
      <c r="T1881" s="45">
        <v>564650</v>
      </c>
      <c r="U1881" s="45">
        <v>0</v>
      </c>
      <c r="V1881" s="45">
        <v>7.89</v>
      </c>
      <c r="W1881" s="45">
        <v>5.49</v>
      </c>
      <c r="X1881" s="45">
        <v>8.3000000000000007</v>
      </c>
      <c r="Y1881" s="46">
        <v>47630.3</v>
      </c>
      <c r="Z1881" s="46">
        <v>57822.006943938621</v>
      </c>
      <c r="AA1881" s="47">
        <f>_xlfn.XLOOKUP($E1881,Main_OG!$D$1:$D$766,Main_OG!AJ$1:AJ$766,"")</f>
        <v>3535904</v>
      </c>
      <c r="AB1881" s="47">
        <f>_xlfn.XLOOKUP($E1881,Main_OG!$D$1:$D$766,Main_OG!AK$1:AK$766,"")</f>
        <v>41882</v>
      </c>
      <c r="AC1881" s="47">
        <f>_xlfn.XLOOKUP($E1881,Main_OG!$D$1:$D$766,Main_OG!AL$1:AL$766,"")</f>
        <v>3178016</v>
      </c>
      <c r="AD1881" s="47">
        <f>_xlfn.XLOOKUP($E1881,Main_OG!$D$1:$D$766,Main_OG!AM$1:AM$766,"")</f>
        <v>0</v>
      </c>
    </row>
    <row r="1882" spans="1:30" x14ac:dyDescent="0.35">
      <c r="A1882" s="36" t="s">
        <v>3009</v>
      </c>
      <c r="B1882" s="45" t="s">
        <v>847</v>
      </c>
      <c r="C1882" s="45" t="s">
        <v>4474</v>
      </c>
      <c r="D1882" s="36" t="s">
        <v>3003</v>
      </c>
      <c r="E1882" s="36" t="str">
        <f t="shared" si="87"/>
        <v>2012_SD</v>
      </c>
      <c r="F1882" s="45">
        <v>2012</v>
      </c>
      <c r="G1882" s="45">
        <f>_xlfn.XLOOKUP(I1882,Main_OG!$B$1:$B$766,Main_OG!$O$1:$O$766,"")</f>
        <v>0</v>
      </c>
      <c r="H1882" s="45">
        <f>_xlfn.XLOOKUP(E1882,Main_OG!$D$1:$D$766,Main_OG!$J$1:$J$766,"")</f>
        <v>0</v>
      </c>
      <c r="I1882" s="45" t="s">
        <v>847</v>
      </c>
      <c r="J1882" s="45" t="str">
        <f t="shared" si="88"/>
        <v>NorthWestern Energy - (SD)_SD</v>
      </c>
      <c r="K1882" s="45" t="str">
        <f t="shared" si="89"/>
        <v>NorthWestern Energy_SD</v>
      </c>
      <c r="L1882" s="45" t="s">
        <v>3011</v>
      </c>
      <c r="M1882" s="45">
        <v>0</v>
      </c>
      <c r="N1882" s="45">
        <v>12475</v>
      </c>
      <c r="O1882" s="45">
        <v>60</v>
      </c>
      <c r="P1882" s="45">
        <v>48929</v>
      </c>
      <c r="Q1882" s="45">
        <v>0</v>
      </c>
      <c r="R1882" s="45">
        <v>675225</v>
      </c>
      <c r="S1882" s="45">
        <v>282089</v>
      </c>
      <c r="T1882" s="45">
        <v>544140</v>
      </c>
      <c r="U1882" s="45">
        <v>0</v>
      </c>
      <c r="V1882" s="45">
        <v>8.2089674000000006</v>
      </c>
      <c r="W1882" s="45">
        <v>5.7442864</v>
      </c>
      <c r="X1882" s="45">
        <v>8.7653912999999992</v>
      </c>
      <c r="Y1882" s="46">
        <v>48653.9</v>
      </c>
      <c r="Z1882" s="46">
        <v>58347.874160979256</v>
      </c>
      <c r="AA1882" s="47">
        <f>_xlfn.XLOOKUP($E1882,Main_OG!$D$1:$D$766,Main_OG!AJ$1:AJ$766,"")</f>
        <v>3900284</v>
      </c>
      <c r="AB1882" s="47">
        <f>_xlfn.XLOOKUP($E1882,Main_OG!$D$1:$D$766,Main_OG!AK$1:AK$766,"")</f>
        <v>35202</v>
      </c>
      <c r="AC1882" s="47">
        <f>_xlfn.XLOOKUP($E1882,Main_OG!$D$1:$D$766,Main_OG!AL$1:AL$766,"")</f>
        <v>4929716</v>
      </c>
      <c r="AD1882" s="47">
        <f>_xlfn.XLOOKUP($E1882,Main_OG!$D$1:$D$766,Main_OG!AM$1:AM$766,"")</f>
        <v>0</v>
      </c>
    </row>
    <row r="1883" spans="1:30" x14ac:dyDescent="0.35">
      <c r="A1883" s="36" t="s">
        <v>3009</v>
      </c>
      <c r="B1883" s="45" t="s">
        <v>847</v>
      </c>
      <c r="C1883" s="45" t="s">
        <v>4474</v>
      </c>
      <c r="D1883" s="36" t="s">
        <v>3003</v>
      </c>
      <c r="E1883" s="36" t="str">
        <f t="shared" si="87"/>
        <v>2013_SD</v>
      </c>
      <c r="F1883" s="45">
        <v>2013</v>
      </c>
      <c r="G1883" s="45">
        <f>_xlfn.XLOOKUP(I1883,Main_OG!$B$1:$B$766,Main_OG!$O$1:$O$766,"")</f>
        <v>0</v>
      </c>
      <c r="H1883" s="45">
        <f>_xlfn.XLOOKUP(E1883,Main_OG!$D$1:$D$766,Main_OG!$J$1:$J$766,"")</f>
        <v>0</v>
      </c>
      <c r="I1883" s="45" t="s">
        <v>847</v>
      </c>
      <c r="J1883" s="45" t="str">
        <f t="shared" si="88"/>
        <v>NorthWestern Energy - (SD)_SD</v>
      </c>
      <c r="K1883" s="45" t="str">
        <f t="shared" si="89"/>
        <v>NorthWestern Energy_SD</v>
      </c>
      <c r="L1883" s="45" t="s">
        <v>3012</v>
      </c>
      <c r="M1883" s="45">
        <v>0</v>
      </c>
      <c r="N1883" s="45">
        <v>12428</v>
      </c>
      <c r="O1883" s="45">
        <v>61</v>
      </c>
      <c r="P1883" s="45">
        <v>49297</v>
      </c>
      <c r="Q1883" s="45">
        <v>0</v>
      </c>
      <c r="R1883" s="45">
        <v>690191</v>
      </c>
      <c r="S1883" s="45">
        <v>294335</v>
      </c>
      <c r="T1883" s="45">
        <v>579570</v>
      </c>
      <c r="U1883" s="45">
        <v>0</v>
      </c>
      <c r="V1883" s="45">
        <v>7.9595358000000003</v>
      </c>
      <c r="W1883" s="45">
        <v>5.7152564000000003</v>
      </c>
      <c r="X1883" s="45">
        <v>8.3810410999999991</v>
      </c>
      <c r="Y1883" s="46">
        <v>48610.1</v>
      </c>
      <c r="Z1883" s="46">
        <v>57680.263802712783</v>
      </c>
      <c r="AA1883" s="47">
        <f>_xlfn.XLOOKUP($E1883,Main_OG!$D$1:$D$766,Main_OG!AJ$1:AJ$766,"")</f>
        <v>3694146</v>
      </c>
      <c r="AB1883" s="47">
        <f>_xlfn.XLOOKUP($E1883,Main_OG!$D$1:$D$766,Main_OG!AK$1:AK$766,"")</f>
        <v>42112</v>
      </c>
      <c r="AC1883" s="47">
        <f>_xlfn.XLOOKUP($E1883,Main_OG!$D$1:$D$766,Main_OG!AL$1:AL$766,"")</f>
        <v>8142652</v>
      </c>
      <c r="AD1883" s="47">
        <f>_xlfn.XLOOKUP($E1883,Main_OG!$D$1:$D$766,Main_OG!AM$1:AM$766,"")</f>
        <v>0</v>
      </c>
    </row>
    <row r="1884" spans="1:30" x14ac:dyDescent="0.35">
      <c r="A1884" s="36" t="s">
        <v>3009</v>
      </c>
      <c r="B1884" s="45" t="s">
        <v>847</v>
      </c>
      <c r="C1884" s="45" t="s">
        <v>4474</v>
      </c>
      <c r="D1884" s="36" t="s">
        <v>3003</v>
      </c>
      <c r="E1884" s="36" t="str">
        <f t="shared" si="87"/>
        <v>2014_SD</v>
      </c>
      <c r="F1884" s="45">
        <v>2014</v>
      </c>
      <c r="G1884" s="45">
        <f>_xlfn.XLOOKUP(I1884,Main_OG!$B$1:$B$766,Main_OG!$O$1:$O$766,"")</f>
        <v>0</v>
      </c>
      <c r="H1884" s="45">
        <f>_xlfn.XLOOKUP(E1884,Main_OG!$D$1:$D$766,Main_OG!$J$1:$J$766,"")</f>
        <v>0</v>
      </c>
      <c r="I1884" s="45" t="s">
        <v>847</v>
      </c>
      <c r="J1884" s="45" t="str">
        <f t="shared" si="88"/>
        <v>NorthWestern Energy - (SD)_SD</v>
      </c>
      <c r="K1884" s="45" t="str">
        <f t="shared" si="89"/>
        <v>NorthWestern Energy_SD</v>
      </c>
      <c r="L1884" s="45" t="s">
        <v>3013</v>
      </c>
      <c r="M1884" s="45">
        <v>0</v>
      </c>
      <c r="N1884" s="45">
        <v>12681</v>
      </c>
      <c r="O1884" s="45">
        <v>59</v>
      </c>
      <c r="P1884" s="45">
        <v>49590</v>
      </c>
      <c r="Q1884" s="45">
        <v>0</v>
      </c>
      <c r="R1884" s="45">
        <v>711070</v>
      </c>
      <c r="S1884" s="45">
        <v>286792</v>
      </c>
      <c r="T1884" s="45">
        <v>582064</v>
      </c>
      <c r="U1884" s="45">
        <v>0</v>
      </c>
      <c r="V1884" s="45">
        <v>8.3597958000000006</v>
      </c>
      <c r="W1884" s="45">
        <v>6.1602136999999999</v>
      </c>
      <c r="X1884" s="45">
        <v>8.7081488999999994</v>
      </c>
      <c r="Y1884" s="46">
        <v>49640.9</v>
      </c>
      <c r="Z1884" s="46">
        <v>58423.740981792929</v>
      </c>
      <c r="AA1884" s="47">
        <f>_xlfn.XLOOKUP($E1884,Main_OG!$D$1:$D$766,Main_OG!AJ$1:AJ$766,"")</f>
        <v>3560742</v>
      </c>
      <c r="AB1884" s="47">
        <f>_xlfn.XLOOKUP($E1884,Main_OG!$D$1:$D$766,Main_OG!AK$1:AK$766,"")</f>
        <v>46472</v>
      </c>
      <c r="AC1884" s="47">
        <f>_xlfn.XLOOKUP($E1884,Main_OG!$D$1:$D$766,Main_OG!AL$1:AL$766,"")</f>
        <v>7730794</v>
      </c>
      <c r="AD1884" s="47">
        <f>_xlfn.XLOOKUP($E1884,Main_OG!$D$1:$D$766,Main_OG!AM$1:AM$766,"")</f>
        <v>0</v>
      </c>
    </row>
    <row r="1885" spans="1:30" x14ac:dyDescent="0.35">
      <c r="A1885" s="36" t="s">
        <v>3009</v>
      </c>
      <c r="B1885" s="45" t="s">
        <v>847</v>
      </c>
      <c r="C1885" s="45" t="s">
        <v>4474</v>
      </c>
      <c r="D1885" s="36" t="s">
        <v>3003</v>
      </c>
      <c r="E1885" s="36" t="str">
        <f t="shared" si="87"/>
        <v>2015_SD</v>
      </c>
      <c r="F1885" s="45">
        <v>2015</v>
      </c>
      <c r="G1885" s="45">
        <f>_xlfn.XLOOKUP(I1885,Main_OG!$B$1:$B$766,Main_OG!$O$1:$O$766,"")</f>
        <v>0</v>
      </c>
      <c r="H1885" s="45">
        <f>_xlfn.XLOOKUP(E1885,Main_OG!$D$1:$D$766,Main_OG!$J$1:$J$766,"")</f>
        <v>0</v>
      </c>
      <c r="I1885" s="45" t="s">
        <v>847</v>
      </c>
      <c r="J1885" s="45" t="str">
        <f t="shared" si="88"/>
        <v>NorthWestern Energy - (SD)_SD</v>
      </c>
      <c r="K1885" s="45" t="str">
        <f t="shared" si="89"/>
        <v>NorthWestern Energy_SD</v>
      </c>
      <c r="L1885" s="45" t="s">
        <v>3014</v>
      </c>
      <c r="M1885" s="45">
        <v>0</v>
      </c>
      <c r="N1885" s="45">
        <v>12829</v>
      </c>
      <c r="O1885" s="45">
        <v>60</v>
      </c>
      <c r="P1885" s="45">
        <v>49807</v>
      </c>
      <c r="Q1885" s="45">
        <v>0</v>
      </c>
      <c r="R1885" s="45">
        <v>697178</v>
      </c>
      <c r="S1885" s="45">
        <v>296551</v>
      </c>
      <c r="T1885" s="45">
        <v>551117</v>
      </c>
      <c r="U1885" s="45">
        <v>0</v>
      </c>
      <c r="V1885" s="45">
        <v>8.3806431000000003</v>
      </c>
      <c r="W1885" s="45">
        <v>6.4383528999999999</v>
      </c>
      <c r="X1885" s="45">
        <v>8.9759525</v>
      </c>
      <c r="Y1885" s="46">
        <v>50860.800000000003</v>
      </c>
      <c r="Z1885" s="46">
        <v>59509.771687788052</v>
      </c>
      <c r="AA1885" s="47">
        <f>_xlfn.XLOOKUP($E1885,Main_OG!$D$1:$D$766,Main_OG!AJ$1:AJ$766,"")</f>
        <v>1979956</v>
      </c>
      <c r="AB1885" s="47">
        <f>_xlfn.XLOOKUP($E1885,Main_OG!$D$1:$D$766,Main_OG!AK$1:AK$766,"")</f>
        <v>76952</v>
      </c>
      <c r="AC1885" s="47">
        <f>_xlfn.XLOOKUP($E1885,Main_OG!$D$1:$D$766,Main_OG!AL$1:AL$766,"")</f>
        <v>12255344</v>
      </c>
      <c r="AD1885" s="47">
        <f>_xlfn.XLOOKUP($E1885,Main_OG!$D$1:$D$766,Main_OG!AM$1:AM$766,"")</f>
        <v>0</v>
      </c>
    </row>
    <row r="1886" spans="1:30" x14ac:dyDescent="0.35">
      <c r="A1886" s="36" t="s">
        <v>3009</v>
      </c>
      <c r="B1886" s="45" t="s">
        <v>847</v>
      </c>
      <c r="C1886" s="45" t="s">
        <v>4474</v>
      </c>
      <c r="D1886" s="36" t="s">
        <v>3003</v>
      </c>
      <c r="E1886" s="36" t="str">
        <f t="shared" si="87"/>
        <v>2016_SD</v>
      </c>
      <c r="F1886" s="45">
        <v>2016</v>
      </c>
      <c r="G1886" s="45">
        <f>_xlfn.XLOOKUP(I1886,Main_OG!$B$1:$B$766,Main_OG!$O$1:$O$766,"")</f>
        <v>0</v>
      </c>
      <c r="H1886" s="45">
        <f>_xlfn.XLOOKUP(E1886,Main_OG!$D$1:$D$766,Main_OG!$J$1:$J$766,"")</f>
        <v>0</v>
      </c>
      <c r="I1886" s="45" t="s">
        <v>847</v>
      </c>
      <c r="J1886" s="45" t="str">
        <f t="shared" si="88"/>
        <v>NorthWestern Energy - (SD)_SD</v>
      </c>
      <c r="K1886" s="45" t="str">
        <f t="shared" si="89"/>
        <v>NorthWestern Energy_SD</v>
      </c>
      <c r="L1886" s="45" t="s">
        <v>3015</v>
      </c>
      <c r="M1886" s="45">
        <v>0</v>
      </c>
      <c r="N1886" s="45">
        <v>12948</v>
      </c>
      <c r="O1886" s="45">
        <v>60</v>
      </c>
      <c r="P1886" s="45">
        <v>50016</v>
      </c>
      <c r="Q1886" s="45">
        <v>0</v>
      </c>
      <c r="R1886" s="45">
        <v>691265</v>
      </c>
      <c r="S1886" s="45">
        <v>313564</v>
      </c>
      <c r="T1886" s="45">
        <v>548243</v>
      </c>
      <c r="U1886" s="45">
        <v>0</v>
      </c>
      <c r="V1886" s="45">
        <v>9.9330937000000006</v>
      </c>
      <c r="W1886" s="45">
        <v>6.6987920000000001</v>
      </c>
      <c r="X1886" s="45">
        <v>10.464155</v>
      </c>
      <c r="Y1886" s="46">
        <v>51264.3</v>
      </c>
      <c r="Z1886" s="46">
        <v>59354.770734508675</v>
      </c>
      <c r="AA1886" s="47">
        <f>_xlfn.XLOOKUP($E1886,Main_OG!$D$1:$D$766,Main_OG!AJ$1:AJ$766,"")</f>
        <v>2597808</v>
      </c>
      <c r="AB1886" s="47">
        <f>_xlfn.XLOOKUP($E1886,Main_OG!$D$1:$D$766,Main_OG!AK$1:AK$766,"")</f>
        <v>22226</v>
      </c>
      <c r="AC1886" s="47">
        <f>_xlfn.XLOOKUP($E1886,Main_OG!$D$1:$D$766,Main_OG!AL$1:AL$766,"")</f>
        <v>14820854</v>
      </c>
      <c r="AD1886" s="47">
        <f>_xlfn.XLOOKUP($E1886,Main_OG!$D$1:$D$766,Main_OG!AM$1:AM$766,"")</f>
        <v>0</v>
      </c>
    </row>
    <row r="1887" spans="1:30" x14ac:dyDescent="0.35">
      <c r="A1887" s="36" t="s">
        <v>3009</v>
      </c>
      <c r="B1887" s="45" t="s">
        <v>847</v>
      </c>
      <c r="C1887" s="45" t="s">
        <v>4474</v>
      </c>
      <c r="D1887" s="36" t="s">
        <v>3003</v>
      </c>
      <c r="E1887" s="36" t="str">
        <f t="shared" si="87"/>
        <v>2017_SD</v>
      </c>
      <c r="F1887" s="45">
        <v>2017</v>
      </c>
      <c r="G1887" s="45">
        <f>_xlfn.XLOOKUP(I1887,Main_OG!$B$1:$B$766,Main_OG!$O$1:$O$766,"")</f>
        <v>0</v>
      </c>
      <c r="H1887" s="45">
        <f>_xlfn.XLOOKUP(E1887,Main_OG!$D$1:$D$766,Main_OG!$J$1:$J$766,"")</f>
        <v>0</v>
      </c>
      <c r="I1887" s="45" t="s">
        <v>847</v>
      </c>
      <c r="J1887" s="45" t="str">
        <f t="shared" si="88"/>
        <v>NorthWestern Energy - (SD)_SD</v>
      </c>
      <c r="K1887" s="45" t="str">
        <f t="shared" si="89"/>
        <v>NorthWestern Energy_SD</v>
      </c>
      <c r="L1887" s="45" t="s">
        <v>3016</v>
      </c>
      <c r="M1887" s="45">
        <v>0</v>
      </c>
      <c r="N1887" s="45">
        <v>13029</v>
      </c>
      <c r="O1887" s="45">
        <v>60</v>
      </c>
      <c r="P1887" s="45">
        <v>50248</v>
      </c>
      <c r="Q1887" s="45">
        <v>0</v>
      </c>
      <c r="R1887" s="45">
        <v>694044</v>
      </c>
      <c r="S1887" s="45">
        <v>317635</v>
      </c>
      <c r="T1887" s="45">
        <v>545647</v>
      </c>
      <c r="U1887" s="45">
        <v>0</v>
      </c>
      <c r="V1887" s="45">
        <v>10.40813</v>
      </c>
      <c r="W1887" s="45">
        <v>7.0143404</v>
      </c>
      <c r="X1887" s="45">
        <v>11.041204</v>
      </c>
      <c r="Y1887" s="46">
        <v>51615.1</v>
      </c>
      <c r="Z1887" s="46">
        <v>59074.292803743025</v>
      </c>
      <c r="AA1887" s="47">
        <f>_xlfn.XLOOKUP($E1887,Main_OG!$D$1:$D$766,Main_OG!AJ$1:AJ$766,"")</f>
        <v>2577678</v>
      </c>
      <c r="AB1887" s="47">
        <f>_xlfn.XLOOKUP($E1887,Main_OG!$D$1:$D$766,Main_OG!AK$1:AK$766,"")</f>
        <v>29406</v>
      </c>
      <c r="AC1887" s="47">
        <f>_xlfn.XLOOKUP($E1887,Main_OG!$D$1:$D$766,Main_OG!AL$1:AL$766,"")</f>
        <v>11426586</v>
      </c>
      <c r="AD1887" s="47">
        <f>_xlfn.XLOOKUP($E1887,Main_OG!$D$1:$D$766,Main_OG!AM$1:AM$766,"")</f>
        <v>0</v>
      </c>
    </row>
    <row r="1888" spans="1:30" x14ac:dyDescent="0.35">
      <c r="A1888" s="36" t="s">
        <v>3009</v>
      </c>
      <c r="B1888" s="45" t="s">
        <v>847</v>
      </c>
      <c r="C1888" s="45" t="s">
        <v>4474</v>
      </c>
      <c r="D1888" s="36" t="s">
        <v>3003</v>
      </c>
      <c r="E1888" s="36" t="str">
        <f t="shared" si="87"/>
        <v>2018_SD</v>
      </c>
      <c r="F1888" s="45">
        <v>2018</v>
      </c>
      <c r="G1888" s="45">
        <f>_xlfn.XLOOKUP(I1888,Main_OG!$B$1:$B$766,Main_OG!$O$1:$O$766,"")</f>
        <v>0</v>
      </c>
      <c r="H1888" s="45">
        <f>_xlfn.XLOOKUP(E1888,Main_OG!$D$1:$D$766,Main_OG!$J$1:$J$766,"")</f>
        <v>0</v>
      </c>
      <c r="I1888" s="45" t="s">
        <v>847</v>
      </c>
      <c r="J1888" s="45" t="str">
        <f t="shared" si="88"/>
        <v>NorthWestern Energy - (SD)_SD</v>
      </c>
      <c r="K1888" s="45" t="str">
        <f t="shared" si="89"/>
        <v>NorthWestern Energy_SD</v>
      </c>
      <c r="L1888" s="45" t="s">
        <v>3017</v>
      </c>
      <c r="M1888" s="45">
        <v>0</v>
      </c>
      <c r="N1888" s="45">
        <v>13103</v>
      </c>
      <c r="O1888" s="45">
        <v>60</v>
      </c>
      <c r="P1888" s="45">
        <v>50547</v>
      </c>
      <c r="Q1888" s="45">
        <v>0</v>
      </c>
      <c r="R1888" s="45">
        <v>767438</v>
      </c>
      <c r="S1888" s="45">
        <v>323614</v>
      </c>
      <c r="T1888" s="45">
        <v>598184</v>
      </c>
      <c r="U1888" s="45">
        <v>0</v>
      </c>
      <c r="V1888" s="45">
        <v>9.7752522000000006</v>
      </c>
      <c r="W1888" s="45">
        <v>6.6511338000000002</v>
      </c>
      <c r="X1888" s="45">
        <v>10.727636</v>
      </c>
      <c r="Y1888" s="46">
        <v>51937.8</v>
      </c>
      <c r="Z1888" s="46">
        <v>59061.436047423995</v>
      </c>
      <c r="AA1888" s="47">
        <f>_xlfn.XLOOKUP($E1888,Main_OG!$D$1:$D$766,Main_OG!AJ$1:AJ$766,"")</f>
        <v>2905016</v>
      </c>
      <c r="AB1888" s="47">
        <f>_xlfn.XLOOKUP($E1888,Main_OG!$D$1:$D$766,Main_OG!AK$1:AK$766,"")</f>
        <v>39412</v>
      </c>
      <c r="AC1888" s="47">
        <f>_xlfn.XLOOKUP($E1888,Main_OG!$D$1:$D$766,Main_OG!AL$1:AL$766,"")</f>
        <v>18198168</v>
      </c>
      <c r="AD1888" s="47">
        <f>_xlfn.XLOOKUP($E1888,Main_OG!$D$1:$D$766,Main_OG!AM$1:AM$766,"")</f>
        <v>0</v>
      </c>
    </row>
    <row r="1889" spans="1:30" x14ac:dyDescent="0.35">
      <c r="A1889" s="36" t="s">
        <v>3009</v>
      </c>
      <c r="B1889" s="45" t="s">
        <v>847</v>
      </c>
      <c r="C1889" s="45" t="s">
        <v>4474</v>
      </c>
      <c r="D1889" s="36" t="s">
        <v>3003</v>
      </c>
      <c r="E1889" s="36" t="str">
        <f t="shared" si="87"/>
        <v>2019_SD</v>
      </c>
      <c r="F1889" s="45">
        <v>2019</v>
      </c>
      <c r="G1889" s="45">
        <f>_xlfn.XLOOKUP(I1889,Main_OG!$B$1:$B$766,Main_OG!$O$1:$O$766,"")</f>
        <v>0</v>
      </c>
      <c r="H1889" s="45">
        <f>_xlfn.XLOOKUP(E1889,Main_OG!$D$1:$D$766,Main_OG!$J$1:$J$766,"")</f>
        <v>0</v>
      </c>
      <c r="I1889" s="45" t="s">
        <v>847</v>
      </c>
      <c r="J1889" s="45" t="str">
        <f t="shared" si="88"/>
        <v>NorthWestern Energy - (SD)_SD</v>
      </c>
      <c r="K1889" s="45" t="str">
        <f t="shared" si="89"/>
        <v>NorthWestern Energy_SD</v>
      </c>
      <c r="L1889" s="45" t="s">
        <v>3018</v>
      </c>
      <c r="M1889" s="45">
        <v>0</v>
      </c>
      <c r="N1889" s="45">
        <v>13176</v>
      </c>
      <c r="O1889" s="45">
        <v>62</v>
      </c>
      <c r="P1889" s="45">
        <v>50615</v>
      </c>
      <c r="Q1889" s="45">
        <v>0</v>
      </c>
      <c r="R1889" s="45">
        <v>746302</v>
      </c>
      <c r="S1889" s="45">
        <v>383845</v>
      </c>
      <c r="T1889" s="45">
        <v>588684</v>
      </c>
      <c r="U1889" s="45">
        <v>0</v>
      </c>
      <c r="V1889" s="45">
        <v>9.8272548999999998</v>
      </c>
      <c r="W1889" s="45">
        <v>6.8558924000000001</v>
      </c>
      <c r="X1889" s="45">
        <v>10.609597000000001</v>
      </c>
      <c r="Y1889" s="46">
        <v>52360.1</v>
      </c>
      <c r="Z1889" s="46">
        <v>59022.101683299006</v>
      </c>
      <c r="AA1889" s="47">
        <f>_xlfn.XLOOKUP($E1889,Main_OG!$D$1:$D$766,Main_OG!AJ$1:AJ$766,"")</f>
        <v>3261762</v>
      </c>
      <c r="AB1889" s="47">
        <f>_xlfn.XLOOKUP($E1889,Main_OG!$D$1:$D$766,Main_OG!AK$1:AK$766,"")</f>
        <v>66906</v>
      </c>
      <c r="AC1889" s="47">
        <f>_xlfn.XLOOKUP($E1889,Main_OG!$D$1:$D$766,Main_OG!AL$1:AL$766,"")</f>
        <v>18470514</v>
      </c>
      <c r="AD1889" s="47">
        <f>_xlfn.XLOOKUP($E1889,Main_OG!$D$1:$D$766,Main_OG!AM$1:AM$766,"")</f>
        <v>0</v>
      </c>
    </row>
    <row r="1890" spans="1:30" x14ac:dyDescent="0.35">
      <c r="A1890" s="36" t="s">
        <v>3009</v>
      </c>
      <c r="B1890" s="45" t="s">
        <v>847</v>
      </c>
      <c r="C1890" s="45" t="s">
        <v>4474</v>
      </c>
      <c r="D1890" s="36" t="s">
        <v>3003</v>
      </c>
      <c r="E1890" s="36" t="str">
        <f t="shared" si="87"/>
        <v>2020_SD</v>
      </c>
      <c r="F1890" s="45">
        <v>2020</v>
      </c>
      <c r="G1890" s="45">
        <f>_xlfn.XLOOKUP(I1890,Main_OG!$B$1:$B$766,Main_OG!$O$1:$O$766,"")</f>
        <v>0</v>
      </c>
      <c r="H1890" s="45">
        <f>_xlfn.XLOOKUP(E1890,Main_OG!$D$1:$D$766,Main_OG!$J$1:$J$766,"")</f>
        <v>0</v>
      </c>
      <c r="I1890" s="45" t="s">
        <v>847</v>
      </c>
      <c r="J1890" s="45" t="str">
        <f t="shared" si="88"/>
        <v>NorthWestern Energy - (SD)_SD</v>
      </c>
      <c r="K1890" s="45" t="str">
        <f t="shared" si="89"/>
        <v>NorthWestern Energy_SD</v>
      </c>
      <c r="L1890" s="45" t="s">
        <v>3019</v>
      </c>
      <c r="M1890" s="45">
        <v>0</v>
      </c>
      <c r="N1890" s="45">
        <v>13160</v>
      </c>
      <c r="O1890" s="45">
        <v>63</v>
      </c>
      <c r="P1890" s="45">
        <v>0</v>
      </c>
      <c r="Q1890" s="45">
        <v>0</v>
      </c>
      <c r="R1890" s="45">
        <v>676793</v>
      </c>
      <c r="S1890" s="45">
        <v>415340</v>
      </c>
      <c r="T1890" s="45">
        <v>0</v>
      </c>
      <c r="U1890" s="45">
        <v>0</v>
      </c>
      <c r="V1890" s="45">
        <v>10.840538</v>
      </c>
      <c r="W1890" s="45">
        <v>7.3371214</v>
      </c>
      <c r="X1890" s="45">
        <v>0</v>
      </c>
      <c r="Y1890" s="46">
        <v>52692.1</v>
      </c>
      <c r="Z1890" s="46">
        <v>59092.530122643795</v>
      </c>
      <c r="AA1890" s="47">
        <f>_xlfn.XLOOKUP($E1890,Main_OG!$D$1:$D$766,Main_OG!AJ$1:AJ$766,"")</f>
        <v>2083800</v>
      </c>
      <c r="AB1890" s="47">
        <f>_xlfn.XLOOKUP($E1890,Main_OG!$D$1:$D$766,Main_OG!AK$1:AK$766,"")</f>
        <v>37298</v>
      </c>
      <c r="AC1890" s="47">
        <f>_xlfn.XLOOKUP($E1890,Main_OG!$D$1:$D$766,Main_OG!AL$1:AL$766,"")</f>
        <v>17808588</v>
      </c>
      <c r="AD1890" s="47">
        <f>_xlfn.XLOOKUP($E1890,Main_OG!$D$1:$D$766,Main_OG!AM$1:AM$766,"")</f>
        <v>0</v>
      </c>
    </row>
    <row r="1891" spans="1:30" x14ac:dyDescent="0.35">
      <c r="A1891" s="36" t="s">
        <v>3020</v>
      </c>
      <c r="B1891" s="45" t="s">
        <v>858</v>
      </c>
      <c r="C1891" s="45" t="s">
        <v>4475</v>
      </c>
      <c r="D1891" s="36" t="s">
        <v>3020</v>
      </c>
      <c r="E1891" s="36" t="str">
        <f t="shared" si="87"/>
        <v>2006_MT</v>
      </c>
      <c r="F1891" s="45">
        <v>2006</v>
      </c>
      <c r="G1891" s="45">
        <f>_xlfn.XLOOKUP(I1891,Main_OG!$B$1:$B$766,Main_OG!$O$1:$O$766,"")</f>
        <v>0</v>
      </c>
      <c r="H1891" s="45">
        <f>_xlfn.XLOOKUP(E1891,Main_OG!$D$1:$D$766,Main_OG!$J$1:$J$766,"")</f>
        <v>0</v>
      </c>
      <c r="I1891" s="45" t="s">
        <v>858</v>
      </c>
      <c r="J1891" s="45" t="str">
        <f t="shared" si="88"/>
        <v>NorthWestern Energy LLC_MT</v>
      </c>
      <c r="K1891" s="45" t="str">
        <f t="shared" si="89"/>
        <v>NorthWestern Energy LLC_MT</v>
      </c>
      <c r="L1891" s="45" t="s">
        <v>3021</v>
      </c>
      <c r="M1891" s="45">
        <v>0</v>
      </c>
      <c r="N1891" s="45">
        <v>60222</v>
      </c>
      <c r="O1891" s="45">
        <v>1341</v>
      </c>
      <c r="P1891" s="45">
        <v>257949</v>
      </c>
      <c r="Q1891" s="45">
        <v>0</v>
      </c>
      <c r="R1891" s="45">
        <v>252564</v>
      </c>
      <c r="S1891" s="45">
        <v>32852</v>
      </c>
      <c r="T1891" s="45">
        <v>195178</v>
      </c>
      <c r="U1891" s="45">
        <v>0</v>
      </c>
      <c r="V1891" s="45">
        <v>8.3649021471650986</v>
      </c>
      <c r="W1891" s="45">
        <v>6.2866459484698636</v>
      </c>
      <c r="X1891" s="45">
        <v>8.941954128835464</v>
      </c>
      <c r="Y1891" s="46">
        <v>40055</v>
      </c>
      <c r="Z1891" s="46">
        <v>42044.018423582856</v>
      </c>
      <c r="AA1891" s="47">
        <f>_xlfn.XLOOKUP($E1891,Main_OG!$D$1:$D$766,Main_OG!AJ$1:AJ$766,"")</f>
        <v>22604168</v>
      </c>
      <c r="AB1891" s="47">
        <f>_xlfn.XLOOKUP($E1891,Main_OG!$D$1:$D$766,Main_OG!AK$1:AK$766,"")</f>
        <v>1454021.3800000001</v>
      </c>
      <c r="AC1891" s="47">
        <f>_xlfn.XLOOKUP($E1891,Main_OG!$D$1:$D$766,Main_OG!AL$1:AL$766,"")</f>
        <v>1245377.7799999998</v>
      </c>
      <c r="AD1891" s="47">
        <f>_xlfn.XLOOKUP($E1891,Main_OG!$D$1:$D$766,Main_OG!AM$1:AM$766,"")</f>
        <v>0</v>
      </c>
    </row>
    <row r="1892" spans="1:30" x14ac:dyDescent="0.35">
      <c r="A1892" s="36" t="s">
        <v>3020</v>
      </c>
      <c r="B1892" s="45" t="s">
        <v>886</v>
      </c>
      <c r="C1892" s="45" t="s">
        <v>4475</v>
      </c>
      <c r="D1892" s="36" t="s">
        <v>3020</v>
      </c>
      <c r="E1892" s="36" t="str">
        <f t="shared" si="87"/>
        <v>2006_WY</v>
      </c>
      <c r="F1892" s="45">
        <v>2006</v>
      </c>
      <c r="G1892" s="45">
        <f>_xlfn.XLOOKUP(I1892,Main_OG!$B$1:$B$766,Main_OG!$O$1:$O$766,"")</f>
        <v>0</v>
      </c>
      <c r="H1892" s="45">
        <f>_xlfn.XLOOKUP(E1892,Main_OG!$D$1:$D$766,Main_OG!$J$1:$J$766,"")</f>
        <v>0</v>
      </c>
      <c r="I1892" s="45" t="s">
        <v>886</v>
      </c>
      <c r="J1892" s="45" t="str">
        <f t="shared" si="88"/>
        <v>NorthWestern Energy LLC_WY</v>
      </c>
      <c r="K1892" s="45" t="str">
        <f t="shared" si="89"/>
        <v>NorthWestern Energy LLC_WY</v>
      </c>
      <c r="L1892" s="45" t="s">
        <v>3022</v>
      </c>
      <c r="M1892" s="45">
        <v>0</v>
      </c>
      <c r="N1892" s="45">
        <v>291</v>
      </c>
      <c r="O1892" s="45">
        <v>0</v>
      </c>
      <c r="P1892" s="45">
        <v>173</v>
      </c>
      <c r="Q1892" s="45">
        <v>0</v>
      </c>
      <c r="R1892" s="45">
        <v>2964</v>
      </c>
      <c r="S1892" s="45">
        <v>0</v>
      </c>
      <c r="T1892" s="45">
        <v>133</v>
      </c>
      <c r="U1892" s="45">
        <v>0</v>
      </c>
      <c r="V1892" s="45">
        <v>12.558789881784669</v>
      </c>
      <c r="W1892" s="45">
        <v>0</v>
      </c>
      <c r="X1892" s="45">
        <v>9.0661213360599859</v>
      </c>
      <c r="Y1892" s="46">
        <v>36655.599999999999</v>
      </c>
      <c r="Z1892" s="46">
        <v>70131.84302816134</v>
      </c>
      <c r="AA1892" s="47">
        <f>_xlfn.XLOOKUP($E1892,Main_OG!$D$1:$D$766,Main_OG!AJ$1:AJ$766,"")</f>
        <v>52430740.079999998</v>
      </c>
      <c r="AB1892" s="47">
        <f>_xlfn.XLOOKUP($E1892,Main_OG!$D$1:$D$766,Main_OG!AK$1:AK$766,"")</f>
        <v>179227.08</v>
      </c>
      <c r="AC1892" s="47">
        <f>_xlfn.XLOOKUP($E1892,Main_OG!$D$1:$D$766,Main_OG!AL$1:AL$766,"")</f>
        <v>6317836.04</v>
      </c>
      <c r="AD1892" s="47">
        <f>_xlfn.XLOOKUP($E1892,Main_OG!$D$1:$D$766,Main_OG!AM$1:AM$766,"")</f>
        <v>0</v>
      </c>
    </row>
    <row r="1893" spans="1:30" x14ac:dyDescent="0.35">
      <c r="A1893" s="36" t="s">
        <v>3020</v>
      </c>
      <c r="B1893" s="45" t="s">
        <v>858</v>
      </c>
      <c r="C1893" s="45" t="s">
        <v>4475</v>
      </c>
      <c r="D1893" s="36" t="s">
        <v>3020</v>
      </c>
      <c r="E1893" s="36" t="str">
        <f t="shared" si="87"/>
        <v>2007_MT</v>
      </c>
      <c r="F1893" s="45">
        <v>2007</v>
      </c>
      <c r="G1893" s="45">
        <f>_xlfn.XLOOKUP(I1893,Main_OG!$B$1:$B$766,Main_OG!$O$1:$O$766,"")</f>
        <v>0</v>
      </c>
      <c r="H1893" s="45">
        <f>_xlfn.XLOOKUP(E1893,Main_OG!$D$1:$D$766,Main_OG!$J$1:$J$766,"")</f>
        <v>0</v>
      </c>
      <c r="I1893" s="45" t="s">
        <v>858</v>
      </c>
      <c r="J1893" s="45" t="str">
        <f t="shared" si="88"/>
        <v>NorthWestern Energy LLC_MT</v>
      </c>
      <c r="K1893" s="45" t="str">
        <f t="shared" si="89"/>
        <v>NorthWestern Energy LLC_MT</v>
      </c>
      <c r="L1893" s="45" t="s">
        <v>3023</v>
      </c>
      <c r="M1893" s="45">
        <v>0</v>
      </c>
      <c r="N1893" s="45">
        <v>61673</v>
      </c>
      <c r="O1893" s="45">
        <v>1360</v>
      </c>
      <c r="P1893" s="45">
        <v>262303</v>
      </c>
      <c r="Q1893" s="45">
        <v>0</v>
      </c>
      <c r="R1893" s="45">
        <v>286415</v>
      </c>
      <c r="S1893" s="45">
        <v>39060</v>
      </c>
      <c r="T1893" s="45">
        <v>220910</v>
      </c>
      <c r="U1893" s="45">
        <v>0</v>
      </c>
      <c r="V1893" s="45">
        <v>9.23</v>
      </c>
      <c r="W1893" s="45">
        <v>7.22</v>
      </c>
      <c r="X1893" s="45">
        <v>9.89</v>
      </c>
      <c r="Y1893" s="46">
        <v>42057.7</v>
      </c>
      <c r="Z1893" s="46">
        <v>43596.391024830365</v>
      </c>
      <c r="AA1893" s="47">
        <f>_xlfn.XLOOKUP($E1893,Main_OG!$D$1:$D$766,Main_OG!AJ$1:AJ$766,"")</f>
        <v>23857850</v>
      </c>
      <c r="AB1893" s="47">
        <f>_xlfn.XLOOKUP($E1893,Main_OG!$D$1:$D$766,Main_OG!AK$1:AK$766,"")</f>
        <v>1648154</v>
      </c>
      <c r="AC1893" s="47">
        <f>_xlfn.XLOOKUP($E1893,Main_OG!$D$1:$D$766,Main_OG!AL$1:AL$766,"")</f>
        <v>2089866</v>
      </c>
      <c r="AD1893" s="47">
        <f>_xlfn.XLOOKUP($E1893,Main_OG!$D$1:$D$766,Main_OG!AM$1:AM$766,"")</f>
        <v>0</v>
      </c>
    </row>
    <row r="1894" spans="1:30" x14ac:dyDescent="0.35">
      <c r="A1894" s="36" t="s">
        <v>3020</v>
      </c>
      <c r="B1894" s="45" t="s">
        <v>886</v>
      </c>
      <c r="C1894" s="45" t="s">
        <v>4475</v>
      </c>
      <c r="D1894" s="36" t="s">
        <v>3020</v>
      </c>
      <c r="E1894" s="36" t="str">
        <f t="shared" si="87"/>
        <v>2007_WY</v>
      </c>
      <c r="F1894" s="45">
        <v>2007</v>
      </c>
      <c r="G1894" s="45">
        <f>_xlfn.XLOOKUP(I1894,Main_OG!$B$1:$B$766,Main_OG!$O$1:$O$766,"")</f>
        <v>0</v>
      </c>
      <c r="H1894" s="45">
        <f>_xlfn.XLOOKUP(E1894,Main_OG!$D$1:$D$766,Main_OG!$J$1:$J$766,"")</f>
        <v>1</v>
      </c>
      <c r="I1894" s="45" t="s">
        <v>886</v>
      </c>
      <c r="J1894" s="45" t="str">
        <f t="shared" si="88"/>
        <v>NorthWestern Energy LLC_WY</v>
      </c>
      <c r="K1894" s="45" t="str">
        <f t="shared" si="89"/>
        <v>NorthWestern Energy LLC_WY</v>
      </c>
      <c r="L1894" s="45" t="s">
        <v>3024</v>
      </c>
      <c r="M1894" s="45">
        <v>0</v>
      </c>
      <c r="N1894" s="45">
        <v>287</v>
      </c>
      <c r="O1894" s="45">
        <v>0</v>
      </c>
      <c r="P1894" s="45">
        <v>174</v>
      </c>
      <c r="Q1894" s="45">
        <v>0</v>
      </c>
      <c r="R1894" s="45">
        <v>3059</v>
      </c>
      <c r="S1894" s="45">
        <v>0</v>
      </c>
      <c r="T1894" s="45">
        <v>136</v>
      </c>
      <c r="U1894" s="45">
        <v>0</v>
      </c>
      <c r="V1894" s="45">
        <v>13.12</v>
      </c>
      <c r="W1894" s="45">
        <v>0</v>
      </c>
      <c r="X1894" s="45">
        <v>9.9700000000000006</v>
      </c>
      <c r="Y1894" s="46">
        <v>39504.800000000003</v>
      </c>
      <c r="Z1894" s="46">
        <v>73857.866122241423</v>
      </c>
      <c r="AA1894" s="47">
        <f>_xlfn.XLOOKUP($E1894,Main_OG!$D$1:$D$766,Main_OG!AJ$1:AJ$766,"")</f>
        <v>53256394</v>
      </c>
      <c r="AB1894" s="47">
        <f>_xlfn.XLOOKUP($E1894,Main_OG!$D$1:$D$766,Main_OG!AK$1:AK$766,"")</f>
        <v>169768</v>
      </c>
      <c r="AC1894" s="47">
        <f>_xlfn.XLOOKUP($E1894,Main_OG!$D$1:$D$766,Main_OG!AL$1:AL$766,"")</f>
        <v>8792132</v>
      </c>
      <c r="AD1894" s="47">
        <f>_xlfn.XLOOKUP($E1894,Main_OG!$D$1:$D$766,Main_OG!AM$1:AM$766,"")</f>
        <v>0</v>
      </c>
    </row>
    <row r="1895" spans="1:30" x14ac:dyDescent="0.35">
      <c r="A1895" s="36" t="s">
        <v>3025</v>
      </c>
      <c r="B1895" s="45" t="s">
        <v>858</v>
      </c>
      <c r="C1895" s="45" t="s">
        <v>4475</v>
      </c>
      <c r="D1895" s="36" t="s">
        <v>3020</v>
      </c>
      <c r="E1895" s="36" t="str">
        <f t="shared" si="87"/>
        <v>2011_MT</v>
      </c>
      <c r="F1895" s="45">
        <v>2011</v>
      </c>
      <c r="G1895" s="45">
        <f>_xlfn.XLOOKUP(I1895,Main_OG!$B$1:$B$766,Main_OG!$O$1:$O$766,"")</f>
        <v>0</v>
      </c>
      <c r="H1895" s="45">
        <f>_xlfn.XLOOKUP(E1895,Main_OG!$D$1:$D$766,Main_OG!$J$1:$J$766,"")</f>
        <v>0</v>
      </c>
      <c r="I1895" s="45" t="s">
        <v>858</v>
      </c>
      <c r="J1895" s="45" t="str">
        <f t="shared" si="88"/>
        <v>NorthWestern Energy LLC - (MT)_MT</v>
      </c>
      <c r="K1895" s="45" t="str">
        <f t="shared" si="89"/>
        <v>NorthWestern Energy LLC_MT</v>
      </c>
      <c r="L1895" s="45" t="s">
        <v>3026</v>
      </c>
      <c r="M1895" s="45">
        <v>0</v>
      </c>
      <c r="N1895" s="45">
        <v>64844</v>
      </c>
      <c r="O1895" s="45">
        <v>1436</v>
      </c>
      <c r="P1895" s="45">
        <v>271938</v>
      </c>
      <c r="Q1895" s="45">
        <v>0</v>
      </c>
      <c r="R1895" s="45">
        <v>3084381</v>
      </c>
      <c r="S1895" s="45">
        <v>420981</v>
      </c>
      <c r="T1895" s="45">
        <v>2392186</v>
      </c>
      <c r="U1895" s="45">
        <v>0</v>
      </c>
      <c r="V1895" s="45">
        <v>10.220000000000001</v>
      </c>
      <c r="W1895" s="45">
        <v>8.0299999999999994</v>
      </c>
      <c r="X1895" s="45">
        <v>10.58</v>
      </c>
      <c r="Y1895" s="46">
        <v>43532.2</v>
      </c>
      <c r="Z1895" s="46">
        <v>43640.515760116607</v>
      </c>
      <c r="AA1895" s="47">
        <f>_xlfn.XLOOKUP($E1895,Main_OG!$D$1:$D$766,Main_OG!AJ$1:AJ$766,"")</f>
        <v>19544322</v>
      </c>
      <c r="AB1895" s="47">
        <f>_xlfn.XLOOKUP($E1895,Main_OG!$D$1:$D$766,Main_OG!AK$1:AK$766,"")</f>
        <v>1756066</v>
      </c>
      <c r="AC1895" s="47">
        <f>_xlfn.XLOOKUP($E1895,Main_OG!$D$1:$D$766,Main_OG!AL$1:AL$766,"")</f>
        <v>9361544</v>
      </c>
      <c r="AD1895" s="47">
        <f>_xlfn.XLOOKUP($E1895,Main_OG!$D$1:$D$766,Main_OG!AM$1:AM$766,"")</f>
        <v>0</v>
      </c>
    </row>
    <row r="1896" spans="1:30" x14ac:dyDescent="0.35">
      <c r="A1896" s="36" t="s">
        <v>3025</v>
      </c>
      <c r="B1896" s="45" t="s">
        <v>886</v>
      </c>
      <c r="C1896" s="45" t="s">
        <v>4475</v>
      </c>
      <c r="D1896" s="36" t="s">
        <v>3020</v>
      </c>
      <c r="E1896" s="36" t="str">
        <f t="shared" si="87"/>
        <v>2011_WY</v>
      </c>
      <c r="F1896" s="45">
        <v>2011</v>
      </c>
      <c r="G1896" s="45">
        <f>_xlfn.XLOOKUP(I1896,Main_OG!$B$1:$B$766,Main_OG!$O$1:$O$766,"")</f>
        <v>0</v>
      </c>
      <c r="H1896" s="45">
        <f>_xlfn.XLOOKUP(E1896,Main_OG!$D$1:$D$766,Main_OG!$J$1:$J$766,"")</f>
        <v>0</v>
      </c>
      <c r="I1896" s="45" t="s">
        <v>886</v>
      </c>
      <c r="J1896" s="45" t="str">
        <f t="shared" si="88"/>
        <v>NorthWestern Energy LLC - (MT)_WY</v>
      </c>
      <c r="K1896" s="45" t="str">
        <f t="shared" si="89"/>
        <v>NorthWestern Energy LLC_WY</v>
      </c>
      <c r="L1896" s="45" t="s">
        <v>3027</v>
      </c>
      <c r="M1896" s="45">
        <v>0</v>
      </c>
      <c r="N1896" s="45">
        <v>323</v>
      </c>
      <c r="O1896" s="45">
        <v>0</v>
      </c>
      <c r="P1896" s="45">
        <v>178</v>
      </c>
      <c r="Q1896" s="45">
        <v>0</v>
      </c>
      <c r="R1896" s="45">
        <v>23511</v>
      </c>
      <c r="S1896" s="45">
        <v>0</v>
      </c>
      <c r="T1896" s="45">
        <v>1572</v>
      </c>
      <c r="U1896" s="45">
        <v>0</v>
      </c>
      <c r="V1896" s="45">
        <v>14.01</v>
      </c>
      <c r="W1896" s="45">
        <v>0</v>
      </c>
      <c r="X1896" s="45">
        <v>10.66</v>
      </c>
      <c r="Y1896" s="46">
        <v>38929.800000000003</v>
      </c>
      <c r="Z1896" s="46">
        <v>68599.854447030884</v>
      </c>
      <c r="AA1896" s="47">
        <f>_xlfn.XLOOKUP($E1896,Main_OG!$D$1:$D$766,Main_OG!AJ$1:AJ$766,"")</f>
        <v>50626282</v>
      </c>
      <c r="AB1896" s="47">
        <f>_xlfn.XLOOKUP($E1896,Main_OG!$D$1:$D$766,Main_OG!AK$1:AK$766,"")</f>
        <v>214548</v>
      </c>
      <c r="AC1896" s="47">
        <f>_xlfn.XLOOKUP($E1896,Main_OG!$D$1:$D$766,Main_OG!AL$1:AL$766,"")</f>
        <v>5857650</v>
      </c>
      <c r="AD1896" s="47">
        <f>_xlfn.XLOOKUP($E1896,Main_OG!$D$1:$D$766,Main_OG!AM$1:AM$766,"")</f>
        <v>0</v>
      </c>
    </row>
    <row r="1897" spans="1:30" x14ac:dyDescent="0.35">
      <c r="A1897" s="36" t="s">
        <v>3025</v>
      </c>
      <c r="B1897" s="45" t="s">
        <v>858</v>
      </c>
      <c r="C1897" s="45" t="s">
        <v>4475</v>
      </c>
      <c r="D1897" s="36" t="s">
        <v>3020</v>
      </c>
      <c r="E1897" s="36" t="str">
        <f t="shared" si="87"/>
        <v>2012_MT</v>
      </c>
      <c r="F1897" s="45">
        <v>2012</v>
      </c>
      <c r="G1897" s="45">
        <f>_xlfn.XLOOKUP(I1897,Main_OG!$B$1:$B$766,Main_OG!$O$1:$O$766,"")</f>
        <v>0</v>
      </c>
      <c r="H1897" s="45">
        <f>_xlfn.XLOOKUP(E1897,Main_OG!$D$1:$D$766,Main_OG!$J$1:$J$766,"")</f>
        <v>0</v>
      </c>
      <c r="I1897" s="45" t="s">
        <v>858</v>
      </c>
      <c r="J1897" s="45" t="str">
        <f t="shared" si="88"/>
        <v>NorthWestern Energy LLC - (MT)_MT</v>
      </c>
      <c r="K1897" s="45" t="str">
        <f t="shared" si="89"/>
        <v>NorthWestern Energy LLC_MT</v>
      </c>
      <c r="L1897" s="45" t="s">
        <v>3028</v>
      </c>
      <c r="M1897" s="45">
        <v>0</v>
      </c>
      <c r="N1897" s="45">
        <v>65388</v>
      </c>
      <c r="O1897" s="45">
        <v>1553</v>
      </c>
      <c r="P1897" s="45">
        <v>273792</v>
      </c>
      <c r="Q1897" s="45">
        <v>0</v>
      </c>
      <c r="R1897" s="45">
        <v>3095359</v>
      </c>
      <c r="S1897" s="45">
        <v>447998</v>
      </c>
      <c r="T1897" s="45">
        <v>2354589</v>
      </c>
      <c r="U1897" s="45">
        <v>0</v>
      </c>
      <c r="V1897" s="45">
        <v>10.153956000000001</v>
      </c>
      <c r="W1897" s="45">
        <v>8.1215764000000004</v>
      </c>
      <c r="X1897" s="45">
        <v>10.748530000000001</v>
      </c>
      <c r="Y1897" s="46">
        <v>44329.1</v>
      </c>
      <c r="Z1897" s="46">
        <v>44145.103209821464</v>
      </c>
      <c r="AA1897" s="47">
        <f>_xlfn.XLOOKUP($E1897,Main_OG!$D$1:$D$766,Main_OG!AJ$1:AJ$766,"")</f>
        <v>18128922</v>
      </c>
      <c r="AB1897" s="47">
        <f>_xlfn.XLOOKUP($E1897,Main_OG!$D$1:$D$766,Main_OG!AK$1:AK$766,"")</f>
        <v>1779144</v>
      </c>
      <c r="AC1897" s="47">
        <f>_xlfn.XLOOKUP($E1897,Main_OG!$D$1:$D$766,Main_OG!AL$1:AL$766,"")</f>
        <v>10739166</v>
      </c>
      <c r="AD1897" s="47">
        <f>_xlfn.XLOOKUP($E1897,Main_OG!$D$1:$D$766,Main_OG!AM$1:AM$766,"")</f>
        <v>0</v>
      </c>
    </row>
    <row r="1898" spans="1:30" x14ac:dyDescent="0.35">
      <c r="A1898" s="36" t="s">
        <v>3025</v>
      </c>
      <c r="B1898" s="45" t="s">
        <v>886</v>
      </c>
      <c r="C1898" s="45" t="s">
        <v>4475</v>
      </c>
      <c r="D1898" s="36" t="s">
        <v>3020</v>
      </c>
      <c r="E1898" s="36" t="str">
        <f t="shared" si="87"/>
        <v>2012_WY</v>
      </c>
      <c r="F1898" s="45">
        <v>2012</v>
      </c>
      <c r="G1898" s="45">
        <f>_xlfn.XLOOKUP(I1898,Main_OG!$B$1:$B$766,Main_OG!$O$1:$O$766,"")</f>
        <v>0</v>
      </c>
      <c r="H1898" s="45">
        <f>_xlfn.XLOOKUP(E1898,Main_OG!$D$1:$D$766,Main_OG!$J$1:$J$766,"")</f>
        <v>0</v>
      </c>
      <c r="I1898" s="45" t="s">
        <v>886</v>
      </c>
      <c r="J1898" s="45" t="str">
        <f t="shared" si="88"/>
        <v>NorthWestern Energy LLC - (MT)_WY</v>
      </c>
      <c r="K1898" s="45" t="str">
        <f t="shared" si="89"/>
        <v>NorthWestern Energy LLC_WY</v>
      </c>
      <c r="L1898" s="45" t="s">
        <v>3029</v>
      </c>
      <c r="M1898" s="45">
        <v>0</v>
      </c>
      <c r="N1898" s="45">
        <v>322</v>
      </c>
      <c r="O1898" s="45">
        <v>0</v>
      </c>
      <c r="P1898" s="45">
        <v>178</v>
      </c>
      <c r="Q1898" s="45">
        <v>0</v>
      </c>
      <c r="R1898" s="45">
        <v>24174</v>
      </c>
      <c r="S1898" s="45">
        <v>0</v>
      </c>
      <c r="T1898" s="45">
        <v>1535</v>
      </c>
      <c r="U1898" s="45">
        <v>0</v>
      </c>
      <c r="V1898" s="45">
        <v>14.580541</v>
      </c>
      <c r="W1898" s="45">
        <v>0</v>
      </c>
      <c r="X1898" s="45">
        <v>10.85342</v>
      </c>
      <c r="Y1898" s="46">
        <v>38085</v>
      </c>
      <c r="Z1898" s="46">
        <v>66044.574234899148</v>
      </c>
      <c r="AA1898" s="47">
        <f>_xlfn.XLOOKUP($E1898,Main_OG!$D$1:$D$766,Main_OG!AJ$1:AJ$766,"")</f>
        <v>52898770</v>
      </c>
      <c r="AB1898" s="47">
        <f>_xlfn.XLOOKUP($E1898,Main_OG!$D$1:$D$766,Main_OG!AK$1:AK$766,"")</f>
        <v>189480</v>
      </c>
      <c r="AC1898" s="47">
        <f>_xlfn.XLOOKUP($E1898,Main_OG!$D$1:$D$766,Main_OG!AL$1:AL$766,"")</f>
        <v>6670518</v>
      </c>
      <c r="AD1898" s="47">
        <f>_xlfn.XLOOKUP($E1898,Main_OG!$D$1:$D$766,Main_OG!AM$1:AM$766,"")</f>
        <v>0</v>
      </c>
    </row>
    <row r="1899" spans="1:30" x14ac:dyDescent="0.35">
      <c r="A1899" s="36" t="s">
        <v>3025</v>
      </c>
      <c r="B1899" s="45" t="s">
        <v>858</v>
      </c>
      <c r="C1899" s="45" t="s">
        <v>4475</v>
      </c>
      <c r="D1899" s="36" t="s">
        <v>3020</v>
      </c>
      <c r="E1899" s="36" t="str">
        <f t="shared" si="87"/>
        <v>2013_MT</v>
      </c>
      <c r="F1899" s="45">
        <v>2013</v>
      </c>
      <c r="G1899" s="45">
        <f>_xlfn.XLOOKUP(I1899,Main_OG!$B$1:$B$766,Main_OG!$O$1:$O$766,"")</f>
        <v>0</v>
      </c>
      <c r="H1899" s="45">
        <f>_xlfn.XLOOKUP(E1899,Main_OG!$D$1:$D$766,Main_OG!$J$1:$J$766,"")</f>
        <v>0</v>
      </c>
      <c r="I1899" s="45" t="s">
        <v>858</v>
      </c>
      <c r="J1899" s="45" t="str">
        <f t="shared" si="88"/>
        <v>NorthWestern Energy LLC - (MT)_MT</v>
      </c>
      <c r="K1899" s="45" t="str">
        <f t="shared" si="89"/>
        <v>NorthWestern Energy LLC_MT</v>
      </c>
      <c r="L1899" s="45" t="s">
        <v>3030</v>
      </c>
      <c r="M1899" s="45">
        <v>0</v>
      </c>
      <c r="N1899" s="45">
        <v>66070</v>
      </c>
      <c r="O1899" s="45">
        <v>1555</v>
      </c>
      <c r="P1899" s="45">
        <v>276171</v>
      </c>
      <c r="Q1899" s="45">
        <v>0</v>
      </c>
      <c r="R1899" s="45">
        <v>3095129</v>
      </c>
      <c r="S1899" s="45">
        <v>459652</v>
      </c>
      <c r="T1899" s="45">
        <v>2409714</v>
      </c>
      <c r="U1899" s="45">
        <v>0</v>
      </c>
      <c r="V1899" s="45">
        <v>10.655590999999999</v>
      </c>
      <c r="W1899" s="45">
        <v>8.5611070999999992</v>
      </c>
      <c r="X1899" s="45">
        <v>11.197022</v>
      </c>
      <c r="Y1899" s="46">
        <v>45114.7</v>
      </c>
      <c r="Z1899" s="46">
        <v>44484.883026116244</v>
      </c>
      <c r="AA1899" s="47">
        <f>_xlfn.XLOOKUP($E1899,Main_OG!$D$1:$D$766,Main_OG!AJ$1:AJ$766,"")</f>
        <v>19140756</v>
      </c>
      <c r="AB1899" s="47">
        <f>_xlfn.XLOOKUP($E1899,Main_OG!$D$1:$D$766,Main_OG!AK$1:AK$766,"")</f>
        <v>1783602</v>
      </c>
      <c r="AC1899" s="47">
        <f>_xlfn.XLOOKUP($E1899,Main_OG!$D$1:$D$766,Main_OG!AL$1:AL$766,"")</f>
        <v>14545834</v>
      </c>
      <c r="AD1899" s="47">
        <f>_xlfn.XLOOKUP($E1899,Main_OG!$D$1:$D$766,Main_OG!AM$1:AM$766,"")</f>
        <v>0</v>
      </c>
    </row>
    <row r="1900" spans="1:30" x14ac:dyDescent="0.35">
      <c r="A1900" s="36" t="s">
        <v>3025</v>
      </c>
      <c r="B1900" s="45" t="s">
        <v>886</v>
      </c>
      <c r="C1900" s="45" t="s">
        <v>4475</v>
      </c>
      <c r="D1900" s="36" t="s">
        <v>3020</v>
      </c>
      <c r="E1900" s="36" t="str">
        <f t="shared" si="87"/>
        <v>2013_WY</v>
      </c>
      <c r="F1900" s="45">
        <v>2013</v>
      </c>
      <c r="G1900" s="45">
        <f>_xlfn.XLOOKUP(I1900,Main_OG!$B$1:$B$766,Main_OG!$O$1:$O$766,"")</f>
        <v>0</v>
      </c>
      <c r="H1900" s="45">
        <f>_xlfn.XLOOKUP(E1900,Main_OG!$D$1:$D$766,Main_OG!$J$1:$J$766,"")</f>
        <v>0</v>
      </c>
      <c r="I1900" s="45" t="s">
        <v>886</v>
      </c>
      <c r="J1900" s="45" t="str">
        <f t="shared" si="88"/>
        <v>NorthWestern Energy LLC - (MT)_WY</v>
      </c>
      <c r="K1900" s="45" t="str">
        <f t="shared" si="89"/>
        <v>NorthWestern Energy LLC_WY</v>
      </c>
      <c r="L1900" s="45" t="s">
        <v>3031</v>
      </c>
      <c r="M1900" s="45">
        <v>0</v>
      </c>
      <c r="N1900" s="45">
        <v>325</v>
      </c>
      <c r="O1900" s="45">
        <v>0</v>
      </c>
      <c r="P1900" s="45">
        <v>178</v>
      </c>
      <c r="Q1900" s="45">
        <v>0</v>
      </c>
      <c r="R1900" s="45">
        <v>23896</v>
      </c>
      <c r="S1900" s="45">
        <v>0</v>
      </c>
      <c r="T1900" s="45">
        <v>1582</v>
      </c>
      <c r="U1900" s="45">
        <v>0</v>
      </c>
      <c r="V1900" s="45">
        <v>14.866923</v>
      </c>
      <c r="W1900" s="45">
        <v>0</v>
      </c>
      <c r="X1900" s="45">
        <v>11.264222999999999</v>
      </c>
      <c r="Y1900" s="46">
        <v>38408.699999999997</v>
      </c>
      <c r="Z1900" s="46">
        <v>65924.101472657989</v>
      </c>
      <c r="AA1900" s="47">
        <f>_xlfn.XLOOKUP($E1900,Main_OG!$D$1:$D$766,Main_OG!AJ$1:AJ$766,"")</f>
        <v>56223316</v>
      </c>
      <c r="AB1900" s="47">
        <f>_xlfn.XLOOKUP($E1900,Main_OG!$D$1:$D$766,Main_OG!AK$1:AK$766,"")</f>
        <v>145218</v>
      </c>
      <c r="AC1900" s="47">
        <f>_xlfn.XLOOKUP($E1900,Main_OG!$D$1:$D$766,Main_OG!AL$1:AL$766,"")</f>
        <v>6648008</v>
      </c>
      <c r="AD1900" s="47">
        <f>_xlfn.XLOOKUP($E1900,Main_OG!$D$1:$D$766,Main_OG!AM$1:AM$766,"")</f>
        <v>0</v>
      </c>
    </row>
    <row r="1901" spans="1:30" x14ac:dyDescent="0.35">
      <c r="A1901" s="36" t="s">
        <v>3025</v>
      </c>
      <c r="B1901" s="45" t="s">
        <v>858</v>
      </c>
      <c r="C1901" s="45" t="s">
        <v>4475</v>
      </c>
      <c r="D1901" s="36" t="s">
        <v>3020</v>
      </c>
      <c r="E1901" s="36" t="str">
        <f t="shared" si="87"/>
        <v>2014_MT</v>
      </c>
      <c r="F1901" s="45">
        <v>2014</v>
      </c>
      <c r="G1901" s="45">
        <f>_xlfn.XLOOKUP(I1901,Main_OG!$B$1:$B$766,Main_OG!$O$1:$O$766,"")</f>
        <v>0</v>
      </c>
      <c r="H1901" s="45">
        <f>_xlfn.XLOOKUP(E1901,Main_OG!$D$1:$D$766,Main_OG!$J$1:$J$766,"")</f>
        <v>0</v>
      </c>
      <c r="I1901" s="45" t="s">
        <v>858</v>
      </c>
      <c r="J1901" s="45" t="str">
        <f t="shared" si="88"/>
        <v>NorthWestern Energy LLC - (MT)_MT</v>
      </c>
      <c r="K1901" s="45" t="str">
        <f t="shared" si="89"/>
        <v>NorthWestern Energy LLC_MT</v>
      </c>
      <c r="L1901" s="45" t="s">
        <v>3032</v>
      </c>
      <c r="M1901" s="45">
        <v>0</v>
      </c>
      <c r="N1901" s="45">
        <v>67151</v>
      </c>
      <c r="O1901" s="45">
        <v>1654</v>
      </c>
      <c r="P1901" s="45">
        <v>283165</v>
      </c>
      <c r="Q1901" s="45">
        <v>0</v>
      </c>
      <c r="R1901" s="45">
        <v>3120726</v>
      </c>
      <c r="S1901" s="45">
        <v>455279</v>
      </c>
      <c r="T1901" s="45">
        <v>2398528</v>
      </c>
      <c r="U1901" s="45">
        <v>0</v>
      </c>
      <c r="V1901" s="45">
        <v>10.627578</v>
      </c>
      <c r="W1901" s="45">
        <v>8.3895370000000007</v>
      </c>
      <c r="X1901" s="45">
        <v>10.726804</v>
      </c>
      <c r="Y1901" s="46">
        <v>46166.7</v>
      </c>
      <c r="Z1901" s="46">
        <v>45143.875219159505</v>
      </c>
      <c r="AA1901" s="47">
        <f>_xlfn.XLOOKUP($E1901,Main_OG!$D$1:$D$766,Main_OG!AJ$1:AJ$766,"")</f>
        <v>20373700</v>
      </c>
      <c r="AB1901" s="47">
        <f>_xlfn.XLOOKUP($E1901,Main_OG!$D$1:$D$766,Main_OG!AK$1:AK$766,"")</f>
        <v>1641220</v>
      </c>
      <c r="AC1901" s="47">
        <f>_xlfn.XLOOKUP($E1901,Main_OG!$D$1:$D$766,Main_OG!AL$1:AL$766,"")</f>
        <v>11872928</v>
      </c>
      <c r="AD1901" s="47">
        <f>_xlfn.XLOOKUP($E1901,Main_OG!$D$1:$D$766,Main_OG!AM$1:AM$766,"")</f>
        <v>0</v>
      </c>
    </row>
    <row r="1902" spans="1:30" x14ac:dyDescent="0.35">
      <c r="A1902" s="36" t="s">
        <v>3025</v>
      </c>
      <c r="B1902" s="45" t="s">
        <v>886</v>
      </c>
      <c r="C1902" s="45" t="s">
        <v>4475</v>
      </c>
      <c r="D1902" s="36" t="s">
        <v>3020</v>
      </c>
      <c r="E1902" s="36" t="str">
        <f t="shared" si="87"/>
        <v>2014_WY</v>
      </c>
      <c r="F1902" s="45">
        <v>2014</v>
      </c>
      <c r="G1902" s="45">
        <f>_xlfn.XLOOKUP(I1902,Main_OG!$B$1:$B$766,Main_OG!$O$1:$O$766,"")</f>
        <v>0</v>
      </c>
      <c r="H1902" s="45">
        <f>_xlfn.XLOOKUP(E1902,Main_OG!$D$1:$D$766,Main_OG!$J$1:$J$766,"")</f>
        <v>0</v>
      </c>
      <c r="I1902" s="45" t="s">
        <v>886</v>
      </c>
      <c r="J1902" s="45" t="str">
        <f t="shared" si="88"/>
        <v>NorthWestern Energy LLC - (MT)_WY</v>
      </c>
      <c r="K1902" s="45" t="str">
        <f t="shared" si="89"/>
        <v>NorthWestern Energy LLC_WY</v>
      </c>
      <c r="L1902" s="45" t="s">
        <v>3033</v>
      </c>
      <c r="M1902" s="45">
        <v>0</v>
      </c>
      <c r="N1902" s="45">
        <v>334</v>
      </c>
      <c r="O1902" s="45">
        <v>0</v>
      </c>
      <c r="P1902" s="45">
        <v>181</v>
      </c>
      <c r="Q1902" s="45">
        <v>0</v>
      </c>
      <c r="R1902" s="45">
        <v>25837</v>
      </c>
      <c r="S1902" s="45">
        <v>0</v>
      </c>
      <c r="T1902" s="45">
        <v>1534</v>
      </c>
      <c r="U1902" s="45">
        <v>0</v>
      </c>
      <c r="V1902" s="45">
        <v>15.574951</v>
      </c>
      <c r="W1902" s="45">
        <v>0</v>
      </c>
      <c r="X1902" s="45">
        <v>10.964798</v>
      </c>
      <c r="Y1902" s="46">
        <v>39287.199999999997</v>
      </c>
      <c r="Z1902" s="46">
        <v>67369.619606316628</v>
      </c>
      <c r="AA1902" s="47">
        <f>_xlfn.XLOOKUP($E1902,Main_OG!$D$1:$D$766,Main_OG!AJ$1:AJ$766,"")</f>
        <v>52985314</v>
      </c>
      <c r="AB1902" s="47">
        <f>_xlfn.XLOOKUP($E1902,Main_OG!$D$1:$D$766,Main_OG!AK$1:AK$766,"")</f>
        <v>153536</v>
      </c>
      <c r="AC1902" s="47">
        <f>_xlfn.XLOOKUP($E1902,Main_OG!$D$1:$D$766,Main_OG!AL$1:AL$766,"")</f>
        <v>7424414</v>
      </c>
      <c r="AD1902" s="47">
        <f>_xlfn.XLOOKUP($E1902,Main_OG!$D$1:$D$766,Main_OG!AM$1:AM$766,"")</f>
        <v>0</v>
      </c>
    </row>
    <row r="1903" spans="1:30" x14ac:dyDescent="0.35">
      <c r="A1903" s="36" t="s">
        <v>3025</v>
      </c>
      <c r="B1903" s="45" t="s">
        <v>858</v>
      </c>
      <c r="C1903" s="45" t="s">
        <v>4475</v>
      </c>
      <c r="D1903" s="36" t="s">
        <v>3020</v>
      </c>
      <c r="E1903" s="36" t="str">
        <f t="shared" si="87"/>
        <v>2015_MT</v>
      </c>
      <c r="F1903" s="45">
        <v>2015</v>
      </c>
      <c r="G1903" s="45">
        <f>_xlfn.XLOOKUP(I1903,Main_OG!$B$1:$B$766,Main_OG!$O$1:$O$766,"")</f>
        <v>0</v>
      </c>
      <c r="H1903" s="45">
        <f>_xlfn.XLOOKUP(E1903,Main_OG!$D$1:$D$766,Main_OG!$J$1:$J$766,"")</f>
        <v>0</v>
      </c>
      <c r="I1903" s="45" t="s">
        <v>858</v>
      </c>
      <c r="J1903" s="45" t="str">
        <f t="shared" si="88"/>
        <v>NorthWestern Energy LLC - (MT)_MT</v>
      </c>
      <c r="K1903" s="45" t="str">
        <f t="shared" si="89"/>
        <v>NorthWestern Energy LLC_MT</v>
      </c>
      <c r="L1903" s="45" t="s">
        <v>3034</v>
      </c>
      <c r="M1903" s="45">
        <v>0</v>
      </c>
      <c r="N1903" s="45">
        <v>68041</v>
      </c>
      <c r="O1903" s="45">
        <v>1694</v>
      </c>
      <c r="P1903" s="45">
        <v>287202</v>
      </c>
      <c r="Q1903" s="45">
        <v>0</v>
      </c>
      <c r="R1903" s="45">
        <v>3112442</v>
      </c>
      <c r="S1903" s="45">
        <v>465173</v>
      </c>
      <c r="T1903" s="45">
        <v>2356636</v>
      </c>
      <c r="U1903" s="45">
        <v>0</v>
      </c>
      <c r="V1903" s="45">
        <v>11.510225999999999</v>
      </c>
      <c r="W1903" s="45">
        <v>9.1662672000000001</v>
      </c>
      <c r="X1903" s="45">
        <v>11.815168</v>
      </c>
      <c r="Y1903" s="46">
        <v>47765.599999999999</v>
      </c>
      <c r="Z1903" s="46">
        <v>46307.156118061648</v>
      </c>
      <c r="AA1903" s="47">
        <f>_xlfn.XLOOKUP($E1903,Main_OG!$D$1:$D$766,Main_OG!AJ$1:AJ$766,"")</f>
        <v>20565408</v>
      </c>
      <c r="AB1903" s="47">
        <f>_xlfn.XLOOKUP($E1903,Main_OG!$D$1:$D$766,Main_OG!AK$1:AK$766,"")</f>
        <v>1888060</v>
      </c>
      <c r="AC1903" s="47">
        <f>_xlfn.XLOOKUP($E1903,Main_OG!$D$1:$D$766,Main_OG!AL$1:AL$766,"")</f>
        <v>13116040</v>
      </c>
      <c r="AD1903" s="47">
        <f>_xlfn.XLOOKUP($E1903,Main_OG!$D$1:$D$766,Main_OG!AM$1:AM$766,"")</f>
        <v>0</v>
      </c>
    </row>
    <row r="1904" spans="1:30" x14ac:dyDescent="0.35">
      <c r="A1904" s="36" t="s">
        <v>3025</v>
      </c>
      <c r="B1904" s="45" t="s">
        <v>886</v>
      </c>
      <c r="C1904" s="45" t="s">
        <v>4475</v>
      </c>
      <c r="D1904" s="36" t="s">
        <v>3020</v>
      </c>
      <c r="E1904" s="36" t="str">
        <f t="shared" si="87"/>
        <v>2015_WY</v>
      </c>
      <c r="F1904" s="45">
        <v>2015</v>
      </c>
      <c r="G1904" s="45">
        <f>_xlfn.XLOOKUP(I1904,Main_OG!$B$1:$B$766,Main_OG!$O$1:$O$766,"")</f>
        <v>0</v>
      </c>
      <c r="H1904" s="45">
        <f>_xlfn.XLOOKUP(E1904,Main_OG!$D$1:$D$766,Main_OG!$J$1:$J$766,"")</f>
        <v>0</v>
      </c>
      <c r="I1904" s="45" t="s">
        <v>886</v>
      </c>
      <c r="J1904" s="45" t="str">
        <f t="shared" si="88"/>
        <v>NorthWestern Energy LLC - (MT)_WY</v>
      </c>
      <c r="K1904" s="45" t="str">
        <f t="shared" si="89"/>
        <v>NorthWestern Energy LLC_WY</v>
      </c>
      <c r="L1904" s="45" t="s">
        <v>3035</v>
      </c>
      <c r="M1904" s="45">
        <v>0</v>
      </c>
      <c r="N1904" s="45">
        <v>243</v>
      </c>
      <c r="O1904" s="45">
        <v>0</v>
      </c>
      <c r="P1904" s="45">
        <v>183</v>
      </c>
      <c r="Q1904" s="45">
        <v>0</v>
      </c>
      <c r="R1904" s="45">
        <v>24771</v>
      </c>
      <c r="S1904" s="45">
        <v>0</v>
      </c>
      <c r="T1904" s="45">
        <v>1444</v>
      </c>
      <c r="U1904" s="45">
        <v>0</v>
      </c>
      <c r="V1904" s="45">
        <v>16.277501999999998</v>
      </c>
      <c r="W1904" s="45">
        <v>0</v>
      </c>
      <c r="X1904" s="45">
        <v>11.814404</v>
      </c>
      <c r="Y1904" s="46">
        <v>40063.9</v>
      </c>
      <c r="Z1904" s="46">
        <v>68323.075637503425</v>
      </c>
      <c r="AA1904" s="47">
        <f>_xlfn.XLOOKUP($E1904,Main_OG!$D$1:$D$766,Main_OG!AJ$1:AJ$766,"")</f>
        <v>52971916</v>
      </c>
      <c r="AB1904" s="47">
        <f>_xlfn.XLOOKUP($E1904,Main_OG!$D$1:$D$766,Main_OG!AK$1:AK$766,"")</f>
        <v>170050</v>
      </c>
      <c r="AC1904" s="47">
        <f>_xlfn.XLOOKUP($E1904,Main_OG!$D$1:$D$766,Main_OG!AL$1:AL$766,"")</f>
        <v>9717472</v>
      </c>
      <c r="AD1904" s="47">
        <f>_xlfn.XLOOKUP($E1904,Main_OG!$D$1:$D$766,Main_OG!AM$1:AM$766,"")</f>
        <v>0</v>
      </c>
    </row>
    <row r="1905" spans="1:30" x14ac:dyDescent="0.35">
      <c r="A1905" s="36" t="s">
        <v>3025</v>
      </c>
      <c r="B1905" s="45" t="s">
        <v>858</v>
      </c>
      <c r="C1905" s="45" t="s">
        <v>4475</v>
      </c>
      <c r="D1905" s="36" t="s">
        <v>3020</v>
      </c>
      <c r="E1905" s="36" t="str">
        <f t="shared" si="87"/>
        <v>2016_MT</v>
      </c>
      <c r="F1905" s="45">
        <v>2016</v>
      </c>
      <c r="G1905" s="45">
        <f>_xlfn.XLOOKUP(I1905,Main_OG!$B$1:$B$766,Main_OG!$O$1:$O$766,"")</f>
        <v>0</v>
      </c>
      <c r="H1905" s="45">
        <f>_xlfn.XLOOKUP(E1905,Main_OG!$D$1:$D$766,Main_OG!$J$1:$J$766,"")</f>
        <v>0</v>
      </c>
      <c r="I1905" s="45" t="s">
        <v>858</v>
      </c>
      <c r="J1905" s="45" t="str">
        <f t="shared" si="88"/>
        <v>NorthWestern Energy LLC - (MT)_MT</v>
      </c>
      <c r="K1905" s="45" t="str">
        <f t="shared" si="89"/>
        <v>NorthWestern Energy LLC_MT</v>
      </c>
      <c r="L1905" s="45" t="s">
        <v>3036</v>
      </c>
      <c r="M1905" s="45">
        <v>0</v>
      </c>
      <c r="N1905" s="45">
        <v>68956</v>
      </c>
      <c r="O1905" s="45">
        <v>1731</v>
      </c>
      <c r="P1905" s="45">
        <v>291165</v>
      </c>
      <c r="Q1905" s="45">
        <v>0</v>
      </c>
      <c r="R1905" s="45">
        <v>3078475</v>
      </c>
      <c r="S1905" s="45">
        <v>412720</v>
      </c>
      <c r="T1905" s="45">
        <v>2370456</v>
      </c>
      <c r="U1905" s="45">
        <v>0</v>
      </c>
      <c r="V1905" s="45">
        <v>11.415581</v>
      </c>
      <c r="W1905" s="45">
        <v>9.4501115000000002</v>
      </c>
      <c r="X1905" s="45">
        <v>11.767002</v>
      </c>
      <c r="Y1905" s="46">
        <v>47189.599999999999</v>
      </c>
      <c r="Z1905" s="46">
        <v>45281.570465303506</v>
      </c>
      <c r="AA1905" s="47">
        <f>_xlfn.XLOOKUP($E1905,Main_OG!$D$1:$D$766,Main_OG!AJ$1:AJ$766,"")</f>
        <v>18661668</v>
      </c>
      <c r="AB1905" s="47">
        <f>_xlfn.XLOOKUP($E1905,Main_OG!$D$1:$D$766,Main_OG!AK$1:AK$766,"")</f>
        <v>1678030</v>
      </c>
      <c r="AC1905" s="47">
        <f>_xlfn.XLOOKUP($E1905,Main_OG!$D$1:$D$766,Main_OG!AL$1:AL$766,"")</f>
        <v>10764496</v>
      </c>
      <c r="AD1905" s="47">
        <f>_xlfn.XLOOKUP($E1905,Main_OG!$D$1:$D$766,Main_OG!AM$1:AM$766,"")</f>
        <v>0</v>
      </c>
    </row>
    <row r="1906" spans="1:30" x14ac:dyDescent="0.35">
      <c r="A1906" s="36" t="s">
        <v>3025</v>
      </c>
      <c r="B1906" s="45" t="s">
        <v>886</v>
      </c>
      <c r="C1906" s="45" t="s">
        <v>4475</v>
      </c>
      <c r="D1906" s="36" t="s">
        <v>3020</v>
      </c>
      <c r="E1906" s="36" t="str">
        <f t="shared" si="87"/>
        <v>2016_WY</v>
      </c>
      <c r="F1906" s="45">
        <v>2016</v>
      </c>
      <c r="G1906" s="45">
        <f>_xlfn.XLOOKUP(I1906,Main_OG!$B$1:$B$766,Main_OG!$O$1:$O$766,"")</f>
        <v>0</v>
      </c>
      <c r="H1906" s="45">
        <f>_xlfn.XLOOKUP(E1906,Main_OG!$D$1:$D$766,Main_OG!$J$1:$J$766,"")</f>
        <v>0</v>
      </c>
      <c r="I1906" s="45" t="s">
        <v>886</v>
      </c>
      <c r="J1906" s="45" t="str">
        <f t="shared" si="88"/>
        <v>NorthWestern Energy LLC - (MT)_WY</v>
      </c>
      <c r="K1906" s="45" t="str">
        <f t="shared" si="89"/>
        <v>NorthWestern Energy LLC_WY</v>
      </c>
      <c r="L1906" s="45" t="s">
        <v>3037</v>
      </c>
      <c r="M1906" s="45">
        <v>0</v>
      </c>
      <c r="N1906" s="45">
        <v>367</v>
      </c>
      <c r="O1906" s="45">
        <v>0</v>
      </c>
      <c r="P1906" s="45">
        <v>180</v>
      </c>
      <c r="Q1906" s="45">
        <v>0</v>
      </c>
      <c r="R1906" s="45">
        <v>26126</v>
      </c>
      <c r="S1906" s="45">
        <v>0</v>
      </c>
      <c r="T1906" s="45">
        <v>1429</v>
      </c>
      <c r="U1906" s="45">
        <v>0</v>
      </c>
      <c r="V1906" s="45">
        <v>16.962029999999999</v>
      </c>
      <c r="W1906" s="45">
        <v>0</v>
      </c>
      <c r="X1906" s="45">
        <v>9.9230231</v>
      </c>
      <c r="Y1906" s="46">
        <v>37853.5</v>
      </c>
      <c r="Z1906" s="46">
        <v>64679.97054215087</v>
      </c>
      <c r="AA1906" s="47">
        <f>_xlfn.XLOOKUP($E1906,Main_OG!$D$1:$D$766,Main_OG!AJ$1:AJ$766,"")</f>
        <v>49047436</v>
      </c>
      <c r="AB1906" s="47">
        <f>_xlfn.XLOOKUP($E1906,Main_OG!$D$1:$D$766,Main_OG!AK$1:AK$766,"")</f>
        <v>188230</v>
      </c>
      <c r="AC1906" s="47">
        <f>_xlfn.XLOOKUP($E1906,Main_OG!$D$1:$D$766,Main_OG!AL$1:AL$766,"")</f>
        <v>10966450</v>
      </c>
      <c r="AD1906" s="47">
        <f>_xlfn.XLOOKUP($E1906,Main_OG!$D$1:$D$766,Main_OG!AM$1:AM$766,"")</f>
        <v>0</v>
      </c>
    </row>
    <row r="1907" spans="1:30" x14ac:dyDescent="0.35">
      <c r="A1907" s="36" t="s">
        <v>3025</v>
      </c>
      <c r="B1907" s="45" t="s">
        <v>858</v>
      </c>
      <c r="C1907" s="45" t="s">
        <v>4475</v>
      </c>
      <c r="D1907" s="36" t="s">
        <v>3020</v>
      </c>
      <c r="E1907" s="36" t="str">
        <f t="shared" si="87"/>
        <v>2017_MT</v>
      </c>
      <c r="F1907" s="45">
        <v>2017</v>
      </c>
      <c r="G1907" s="45">
        <f>_xlfn.XLOOKUP(I1907,Main_OG!$B$1:$B$766,Main_OG!$O$1:$O$766,"")</f>
        <v>0</v>
      </c>
      <c r="H1907" s="45">
        <f>_xlfn.XLOOKUP(E1907,Main_OG!$D$1:$D$766,Main_OG!$J$1:$J$766,"")</f>
        <v>0</v>
      </c>
      <c r="I1907" s="45" t="s">
        <v>858</v>
      </c>
      <c r="J1907" s="45" t="str">
        <f t="shared" si="88"/>
        <v>NorthWestern Energy LLC - (MT)_MT</v>
      </c>
      <c r="K1907" s="45" t="str">
        <f t="shared" si="89"/>
        <v>NorthWestern Energy LLC_MT</v>
      </c>
      <c r="L1907" s="45" t="s">
        <v>3038</v>
      </c>
      <c r="M1907" s="45">
        <v>0</v>
      </c>
      <c r="N1907" s="45">
        <v>69747</v>
      </c>
      <c r="O1907" s="45">
        <v>1777</v>
      </c>
      <c r="P1907" s="45">
        <v>295243</v>
      </c>
      <c r="Q1907" s="45">
        <v>0</v>
      </c>
      <c r="R1907" s="45">
        <v>3133820</v>
      </c>
      <c r="S1907" s="45">
        <v>448232</v>
      </c>
      <c r="T1907" s="45">
        <v>2537635</v>
      </c>
      <c r="U1907" s="45">
        <v>0</v>
      </c>
      <c r="V1907" s="45">
        <v>11.374418</v>
      </c>
      <c r="W1907" s="45">
        <v>9.0641453999999992</v>
      </c>
      <c r="X1907" s="45">
        <v>11.760482</v>
      </c>
      <c r="Y1907" s="46">
        <v>48470.5</v>
      </c>
      <c r="Z1907" s="46">
        <v>45993.213532701622</v>
      </c>
      <c r="AA1907" s="47">
        <f>_xlfn.XLOOKUP($E1907,Main_OG!$D$1:$D$766,Main_OG!AJ$1:AJ$766,"")</f>
        <v>17892638</v>
      </c>
      <c r="AB1907" s="47">
        <f>_xlfn.XLOOKUP($E1907,Main_OG!$D$1:$D$766,Main_OG!AK$1:AK$766,"")</f>
        <v>1679784</v>
      </c>
      <c r="AC1907" s="47">
        <f>_xlfn.XLOOKUP($E1907,Main_OG!$D$1:$D$766,Main_OG!AL$1:AL$766,"")</f>
        <v>9412532</v>
      </c>
      <c r="AD1907" s="47">
        <f>_xlfn.XLOOKUP($E1907,Main_OG!$D$1:$D$766,Main_OG!AM$1:AM$766,"")</f>
        <v>0</v>
      </c>
    </row>
    <row r="1908" spans="1:30" x14ac:dyDescent="0.35">
      <c r="A1908" s="36" t="s">
        <v>3025</v>
      </c>
      <c r="B1908" s="45" t="s">
        <v>886</v>
      </c>
      <c r="C1908" s="45" t="s">
        <v>4475</v>
      </c>
      <c r="D1908" s="36" t="s">
        <v>3020</v>
      </c>
      <c r="E1908" s="36" t="str">
        <f t="shared" si="87"/>
        <v>2017_WY</v>
      </c>
      <c r="F1908" s="45">
        <v>2017</v>
      </c>
      <c r="G1908" s="45">
        <f>_xlfn.XLOOKUP(I1908,Main_OG!$B$1:$B$766,Main_OG!$O$1:$O$766,"")</f>
        <v>0</v>
      </c>
      <c r="H1908" s="45">
        <f>_xlfn.XLOOKUP(E1908,Main_OG!$D$1:$D$766,Main_OG!$J$1:$J$766,"")</f>
        <v>0</v>
      </c>
      <c r="I1908" s="45" t="s">
        <v>886</v>
      </c>
      <c r="J1908" s="45" t="str">
        <f t="shared" si="88"/>
        <v>NorthWestern Energy LLC - (MT)_WY</v>
      </c>
      <c r="K1908" s="45" t="str">
        <f t="shared" si="89"/>
        <v>NorthWestern Energy LLC_WY</v>
      </c>
      <c r="L1908" s="45" t="s">
        <v>3039</v>
      </c>
      <c r="M1908" s="45">
        <v>0</v>
      </c>
      <c r="N1908" s="45">
        <v>371</v>
      </c>
      <c r="O1908" s="45">
        <v>0</v>
      </c>
      <c r="P1908" s="45">
        <v>181</v>
      </c>
      <c r="Q1908" s="45">
        <v>0</v>
      </c>
      <c r="R1908" s="45">
        <v>27068</v>
      </c>
      <c r="S1908" s="45">
        <v>0</v>
      </c>
      <c r="T1908" s="45">
        <v>1497</v>
      </c>
      <c r="U1908" s="45">
        <v>0</v>
      </c>
      <c r="V1908" s="45">
        <v>16.948796000000002</v>
      </c>
      <c r="W1908" s="45">
        <v>0</v>
      </c>
      <c r="X1908" s="45">
        <v>11.870407</v>
      </c>
      <c r="Y1908" s="46">
        <v>37620.300000000003</v>
      </c>
      <c r="Z1908" s="46">
        <v>64863.257206109032</v>
      </c>
      <c r="AA1908" s="47">
        <f>_xlfn.XLOOKUP($E1908,Main_OG!$D$1:$D$766,Main_OG!AJ$1:AJ$766,"")</f>
        <v>49539056</v>
      </c>
      <c r="AB1908" s="47">
        <f>_xlfn.XLOOKUP($E1908,Main_OG!$D$1:$D$766,Main_OG!AK$1:AK$766,"")</f>
        <v>165314</v>
      </c>
      <c r="AC1908" s="47">
        <f>_xlfn.XLOOKUP($E1908,Main_OG!$D$1:$D$766,Main_OG!AL$1:AL$766,"")</f>
        <v>11137298</v>
      </c>
      <c r="AD1908" s="47">
        <f>_xlfn.XLOOKUP($E1908,Main_OG!$D$1:$D$766,Main_OG!AM$1:AM$766,"")</f>
        <v>0</v>
      </c>
    </row>
    <row r="1909" spans="1:30" x14ac:dyDescent="0.35">
      <c r="A1909" s="36" t="s">
        <v>3025</v>
      </c>
      <c r="B1909" s="45" t="s">
        <v>858</v>
      </c>
      <c r="C1909" s="45" t="s">
        <v>4475</v>
      </c>
      <c r="D1909" s="36" t="s">
        <v>3020</v>
      </c>
      <c r="E1909" s="36" t="str">
        <f t="shared" si="87"/>
        <v>2018_MT</v>
      </c>
      <c r="F1909" s="45">
        <v>2018</v>
      </c>
      <c r="G1909" s="45">
        <f>_xlfn.XLOOKUP(I1909,Main_OG!$B$1:$B$766,Main_OG!$O$1:$O$766,"")</f>
        <v>0</v>
      </c>
      <c r="H1909" s="45">
        <f>_xlfn.XLOOKUP(E1909,Main_OG!$D$1:$D$766,Main_OG!$J$1:$J$766,"")</f>
        <v>0</v>
      </c>
      <c r="I1909" s="45" t="s">
        <v>858</v>
      </c>
      <c r="J1909" s="45" t="str">
        <f t="shared" si="88"/>
        <v>NorthWestern Energy LLC - (MT)_MT</v>
      </c>
      <c r="K1909" s="45" t="str">
        <f t="shared" si="89"/>
        <v>NorthWestern Energy LLC_MT</v>
      </c>
      <c r="L1909" s="45" t="s">
        <v>3040</v>
      </c>
      <c r="M1909" s="45">
        <v>0</v>
      </c>
      <c r="N1909" s="45">
        <v>70808</v>
      </c>
      <c r="O1909" s="45">
        <v>1761</v>
      </c>
      <c r="P1909" s="45">
        <v>299255</v>
      </c>
      <c r="Q1909" s="45">
        <v>0</v>
      </c>
      <c r="R1909" s="45">
        <v>3066495</v>
      </c>
      <c r="S1909" s="45">
        <v>435989</v>
      </c>
      <c r="T1909" s="45">
        <v>2516446</v>
      </c>
      <c r="U1909" s="45">
        <v>0</v>
      </c>
      <c r="V1909" s="45">
        <v>11.313378999999999</v>
      </c>
      <c r="W1909" s="45">
        <v>8.7860244000000005</v>
      </c>
      <c r="X1909" s="45">
        <v>11.73329</v>
      </c>
      <c r="Y1909" s="46">
        <v>49455</v>
      </c>
      <c r="Z1909" s="46">
        <v>46575.778523249748</v>
      </c>
      <c r="AA1909" s="47">
        <f>_xlfn.XLOOKUP($E1909,Main_OG!$D$1:$D$766,Main_OG!AJ$1:AJ$766,"")</f>
        <v>17476978</v>
      </c>
      <c r="AB1909" s="47">
        <f>_xlfn.XLOOKUP($E1909,Main_OG!$D$1:$D$766,Main_OG!AK$1:AK$766,"")</f>
        <v>1613418</v>
      </c>
      <c r="AC1909" s="47">
        <f>_xlfn.XLOOKUP($E1909,Main_OG!$D$1:$D$766,Main_OG!AL$1:AL$766,"")</f>
        <v>10305088</v>
      </c>
      <c r="AD1909" s="47">
        <f>_xlfn.XLOOKUP($E1909,Main_OG!$D$1:$D$766,Main_OG!AM$1:AM$766,"")</f>
        <v>0</v>
      </c>
    </row>
    <row r="1910" spans="1:30" x14ac:dyDescent="0.35">
      <c r="A1910" s="36" t="s">
        <v>3025</v>
      </c>
      <c r="B1910" s="45" t="s">
        <v>886</v>
      </c>
      <c r="C1910" s="45" t="s">
        <v>4475</v>
      </c>
      <c r="D1910" s="36" t="s">
        <v>3020</v>
      </c>
      <c r="E1910" s="36" t="str">
        <f t="shared" si="87"/>
        <v>2018_WY</v>
      </c>
      <c r="F1910" s="45">
        <v>2018</v>
      </c>
      <c r="G1910" s="45">
        <f>_xlfn.XLOOKUP(I1910,Main_OG!$B$1:$B$766,Main_OG!$O$1:$O$766,"")</f>
        <v>0</v>
      </c>
      <c r="H1910" s="45">
        <f>_xlfn.XLOOKUP(E1910,Main_OG!$D$1:$D$766,Main_OG!$J$1:$J$766,"")</f>
        <v>0</v>
      </c>
      <c r="I1910" s="45" t="s">
        <v>886</v>
      </c>
      <c r="J1910" s="45" t="str">
        <f t="shared" si="88"/>
        <v>NorthWestern Energy LLC - (MT)_WY</v>
      </c>
      <c r="K1910" s="45" t="str">
        <f t="shared" si="89"/>
        <v>NorthWestern Energy LLC_WY</v>
      </c>
      <c r="L1910" s="45" t="s">
        <v>3041</v>
      </c>
      <c r="M1910" s="45">
        <v>0</v>
      </c>
      <c r="N1910" s="45">
        <v>371</v>
      </c>
      <c r="O1910" s="45">
        <v>0</v>
      </c>
      <c r="P1910" s="45">
        <v>181</v>
      </c>
      <c r="Q1910" s="45">
        <v>0</v>
      </c>
      <c r="R1910" s="45">
        <v>27926</v>
      </c>
      <c r="S1910" s="45">
        <v>0</v>
      </c>
      <c r="T1910" s="45">
        <v>1499</v>
      </c>
      <c r="U1910" s="45">
        <v>0</v>
      </c>
      <c r="V1910" s="45">
        <v>16.739598000000001</v>
      </c>
      <c r="W1910" s="45">
        <v>0</v>
      </c>
      <c r="X1910" s="45">
        <v>11.821213999999999</v>
      </c>
      <c r="Y1910" s="46">
        <v>37977.199999999997</v>
      </c>
      <c r="Z1910" s="46">
        <v>65584.902271636151</v>
      </c>
      <c r="AA1910" s="47">
        <f>_xlfn.XLOOKUP($E1910,Main_OG!$D$1:$D$766,Main_OG!AJ$1:AJ$766,"")</f>
        <v>48936996</v>
      </c>
      <c r="AB1910" s="47">
        <f>_xlfn.XLOOKUP($E1910,Main_OG!$D$1:$D$766,Main_OG!AK$1:AK$766,"")</f>
        <v>155422</v>
      </c>
      <c r="AC1910" s="47">
        <f>_xlfn.XLOOKUP($E1910,Main_OG!$D$1:$D$766,Main_OG!AL$1:AL$766,"")</f>
        <v>12699216</v>
      </c>
      <c r="AD1910" s="47">
        <f>_xlfn.XLOOKUP($E1910,Main_OG!$D$1:$D$766,Main_OG!AM$1:AM$766,"")</f>
        <v>0</v>
      </c>
    </row>
    <row r="1911" spans="1:30" x14ac:dyDescent="0.35">
      <c r="A1911" s="36" t="s">
        <v>3025</v>
      </c>
      <c r="B1911" s="45" t="s">
        <v>858</v>
      </c>
      <c r="C1911" s="45" t="s">
        <v>4475</v>
      </c>
      <c r="D1911" s="36" t="s">
        <v>3020</v>
      </c>
      <c r="E1911" s="36" t="str">
        <f t="shared" si="87"/>
        <v>2019_MT</v>
      </c>
      <c r="F1911" s="45">
        <v>2019</v>
      </c>
      <c r="G1911" s="45">
        <f>_xlfn.XLOOKUP(I1911,Main_OG!$B$1:$B$766,Main_OG!$O$1:$O$766,"")</f>
        <v>0</v>
      </c>
      <c r="H1911" s="45">
        <f>_xlfn.XLOOKUP(E1911,Main_OG!$D$1:$D$766,Main_OG!$J$1:$J$766,"")</f>
        <v>0</v>
      </c>
      <c r="I1911" s="45" t="s">
        <v>858</v>
      </c>
      <c r="J1911" s="45" t="str">
        <f t="shared" si="88"/>
        <v>NorthWestern Energy LLC - (MT)_MT</v>
      </c>
      <c r="K1911" s="45" t="str">
        <f t="shared" si="89"/>
        <v>NorthWestern Energy LLC_MT</v>
      </c>
      <c r="L1911" s="45" t="s">
        <v>3042</v>
      </c>
      <c r="M1911" s="45">
        <v>0</v>
      </c>
      <c r="N1911" s="45">
        <v>72162</v>
      </c>
      <c r="O1911" s="45">
        <v>1783</v>
      </c>
      <c r="P1911" s="45">
        <v>303039</v>
      </c>
      <c r="Q1911" s="45">
        <v>0</v>
      </c>
      <c r="R1911" s="45">
        <v>3081919</v>
      </c>
      <c r="S1911" s="45">
        <v>409197</v>
      </c>
      <c r="T1911" s="45">
        <v>2579209</v>
      </c>
      <c r="U1911" s="45">
        <v>0</v>
      </c>
      <c r="V1911" s="45">
        <v>11.653582999999999</v>
      </c>
      <c r="W1911" s="45">
        <v>9.2596963999999993</v>
      </c>
      <c r="X1911" s="45">
        <v>12.013811</v>
      </c>
      <c r="Y1911" s="46">
        <v>50318.9</v>
      </c>
      <c r="Z1911" s="46">
        <v>47021.604058598874</v>
      </c>
      <c r="AA1911" s="47">
        <f>_xlfn.XLOOKUP($E1911,Main_OG!$D$1:$D$766,Main_OG!AJ$1:AJ$766,"")</f>
        <v>18559080</v>
      </c>
      <c r="AB1911" s="47">
        <f>_xlfn.XLOOKUP($E1911,Main_OG!$D$1:$D$766,Main_OG!AK$1:AK$766,"")</f>
        <v>1694612</v>
      </c>
      <c r="AC1911" s="47">
        <f>_xlfn.XLOOKUP($E1911,Main_OG!$D$1:$D$766,Main_OG!AL$1:AL$766,"")</f>
        <v>11019084</v>
      </c>
      <c r="AD1911" s="47">
        <f>_xlfn.XLOOKUP($E1911,Main_OG!$D$1:$D$766,Main_OG!AM$1:AM$766,"")</f>
        <v>0</v>
      </c>
    </row>
    <row r="1912" spans="1:30" x14ac:dyDescent="0.35">
      <c r="A1912" s="36" t="s">
        <v>3025</v>
      </c>
      <c r="B1912" s="45" t="s">
        <v>886</v>
      </c>
      <c r="C1912" s="45" t="s">
        <v>4475</v>
      </c>
      <c r="D1912" s="36" t="s">
        <v>3020</v>
      </c>
      <c r="E1912" s="36" t="str">
        <f t="shared" si="87"/>
        <v>2019_WY</v>
      </c>
      <c r="F1912" s="45">
        <v>2019</v>
      </c>
      <c r="G1912" s="45">
        <f>_xlfn.XLOOKUP(I1912,Main_OG!$B$1:$B$766,Main_OG!$O$1:$O$766,"")</f>
        <v>0</v>
      </c>
      <c r="H1912" s="45">
        <f>_xlfn.XLOOKUP(E1912,Main_OG!$D$1:$D$766,Main_OG!$J$1:$J$766,"")</f>
        <v>0</v>
      </c>
      <c r="I1912" s="45" t="s">
        <v>886</v>
      </c>
      <c r="J1912" s="45" t="str">
        <f t="shared" si="88"/>
        <v>NorthWestern Energy LLC - (MT)_WY</v>
      </c>
      <c r="K1912" s="45" t="str">
        <f t="shared" si="89"/>
        <v>NorthWestern Energy LLC_WY</v>
      </c>
      <c r="L1912" s="45" t="s">
        <v>3043</v>
      </c>
      <c r="M1912" s="45">
        <v>0</v>
      </c>
      <c r="N1912" s="45">
        <v>381</v>
      </c>
      <c r="O1912" s="45">
        <v>0</v>
      </c>
      <c r="P1912" s="45">
        <v>182</v>
      </c>
      <c r="Q1912" s="45">
        <v>0</v>
      </c>
      <c r="R1912" s="45">
        <v>29388</v>
      </c>
      <c r="S1912" s="45">
        <v>0</v>
      </c>
      <c r="T1912" s="45">
        <v>1564</v>
      </c>
      <c r="U1912" s="45">
        <v>0</v>
      </c>
      <c r="V1912" s="45">
        <v>17.149177000000002</v>
      </c>
      <c r="W1912" s="45">
        <v>0</v>
      </c>
      <c r="X1912" s="45">
        <v>12.090793</v>
      </c>
      <c r="Y1912" s="46">
        <v>38558.199999999997</v>
      </c>
      <c r="Z1912" s="46">
        <v>66466.361900033793</v>
      </c>
      <c r="AA1912" s="47">
        <f>_xlfn.XLOOKUP($E1912,Main_OG!$D$1:$D$766,Main_OG!AJ$1:AJ$766,"")</f>
        <v>43801864</v>
      </c>
      <c r="AB1912" s="47">
        <f>_xlfn.XLOOKUP($E1912,Main_OG!$D$1:$D$766,Main_OG!AK$1:AK$766,"")</f>
        <v>167214</v>
      </c>
      <c r="AC1912" s="47">
        <f>_xlfn.XLOOKUP($E1912,Main_OG!$D$1:$D$766,Main_OG!AL$1:AL$766,"")</f>
        <v>14350872</v>
      </c>
      <c r="AD1912" s="47">
        <f>_xlfn.XLOOKUP($E1912,Main_OG!$D$1:$D$766,Main_OG!AM$1:AM$766,"")</f>
        <v>0</v>
      </c>
    </row>
    <row r="1913" spans="1:30" x14ac:dyDescent="0.35">
      <c r="A1913" s="36" t="s">
        <v>3025</v>
      </c>
      <c r="B1913" s="45" t="s">
        <v>858</v>
      </c>
      <c r="C1913" s="45" t="s">
        <v>4475</v>
      </c>
      <c r="D1913" s="36" t="s">
        <v>3020</v>
      </c>
      <c r="E1913" s="36" t="str">
        <f t="shared" si="87"/>
        <v>2020_MT</v>
      </c>
      <c r="F1913" s="45">
        <v>2020</v>
      </c>
      <c r="G1913" s="45">
        <f>_xlfn.XLOOKUP(I1913,Main_OG!$B$1:$B$766,Main_OG!$O$1:$O$766,"")</f>
        <v>0</v>
      </c>
      <c r="H1913" s="45">
        <f>_xlfn.XLOOKUP(E1913,Main_OG!$D$1:$D$766,Main_OG!$J$1:$J$766,"")</f>
        <v>0</v>
      </c>
      <c r="I1913" s="45" t="s">
        <v>858</v>
      </c>
      <c r="J1913" s="45" t="str">
        <f t="shared" si="88"/>
        <v>NorthWestern Energy LLC - (MT)_MT</v>
      </c>
      <c r="K1913" s="45" t="str">
        <f t="shared" si="89"/>
        <v>NorthWestern Energy LLC_MT</v>
      </c>
      <c r="L1913" s="45" t="s">
        <v>3044</v>
      </c>
      <c r="M1913" s="45">
        <v>0</v>
      </c>
      <c r="N1913" s="45">
        <v>73420</v>
      </c>
      <c r="O1913" s="45">
        <v>1898</v>
      </c>
      <c r="P1913" s="45">
        <v>0</v>
      </c>
      <c r="Q1913" s="45">
        <v>0</v>
      </c>
      <c r="R1913" s="45">
        <v>2929491</v>
      </c>
      <c r="S1913" s="45">
        <v>383192</v>
      </c>
      <c r="T1913" s="45">
        <v>0</v>
      </c>
      <c r="U1913" s="45">
        <v>0</v>
      </c>
      <c r="V1913" s="45">
        <v>11.815104</v>
      </c>
      <c r="W1913" s="45">
        <v>9.3839903000000007</v>
      </c>
      <c r="X1913" s="45">
        <v>0</v>
      </c>
      <c r="Y1913" s="46">
        <v>50159.6</v>
      </c>
      <c r="Z1913" s="46">
        <v>46512.76653947265</v>
      </c>
      <c r="AA1913" s="47">
        <f>_xlfn.XLOOKUP($E1913,Main_OG!$D$1:$D$766,Main_OG!AJ$1:AJ$766,"")</f>
        <v>11259356</v>
      </c>
      <c r="AB1913" s="47">
        <f>_xlfn.XLOOKUP($E1913,Main_OG!$D$1:$D$766,Main_OG!AK$1:AK$766,"")</f>
        <v>1694792</v>
      </c>
      <c r="AC1913" s="47">
        <f>_xlfn.XLOOKUP($E1913,Main_OG!$D$1:$D$766,Main_OG!AL$1:AL$766,"")</f>
        <v>6890488</v>
      </c>
      <c r="AD1913" s="47">
        <f>_xlfn.XLOOKUP($E1913,Main_OG!$D$1:$D$766,Main_OG!AM$1:AM$766,"")</f>
        <v>0</v>
      </c>
    </row>
    <row r="1914" spans="1:30" x14ac:dyDescent="0.35">
      <c r="A1914" s="36" t="s">
        <v>3025</v>
      </c>
      <c r="B1914" s="45" t="s">
        <v>886</v>
      </c>
      <c r="C1914" s="45" t="s">
        <v>4475</v>
      </c>
      <c r="D1914" s="36" t="s">
        <v>3020</v>
      </c>
      <c r="E1914" s="36" t="str">
        <f t="shared" si="87"/>
        <v>2020_WY</v>
      </c>
      <c r="F1914" s="45">
        <v>2020</v>
      </c>
      <c r="G1914" s="45">
        <f>_xlfn.XLOOKUP(I1914,Main_OG!$B$1:$B$766,Main_OG!$O$1:$O$766,"")</f>
        <v>0</v>
      </c>
      <c r="H1914" s="45">
        <f>_xlfn.XLOOKUP(E1914,Main_OG!$D$1:$D$766,Main_OG!$J$1:$J$766,"")</f>
        <v>0</v>
      </c>
      <c r="I1914" s="45" t="s">
        <v>886</v>
      </c>
      <c r="J1914" s="45" t="str">
        <f t="shared" si="88"/>
        <v>NorthWestern Energy LLC - (MT)_WY</v>
      </c>
      <c r="K1914" s="45" t="str">
        <f t="shared" si="89"/>
        <v>NorthWestern Energy LLC_WY</v>
      </c>
      <c r="L1914" s="45" t="s">
        <v>3045</v>
      </c>
      <c r="M1914" s="45">
        <v>0</v>
      </c>
      <c r="N1914" s="45">
        <v>378</v>
      </c>
      <c r="O1914" s="45">
        <v>0</v>
      </c>
      <c r="P1914" s="45">
        <v>0</v>
      </c>
      <c r="Q1914" s="45">
        <v>0</v>
      </c>
      <c r="R1914" s="45">
        <v>24612</v>
      </c>
      <c r="S1914" s="45">
        <v>0</v>
      </c>
      <c r="T1914" s="45">
        <v>0</v>
      </c>
      <c r="U1914" s="45">
        <v>0</v>
      </c>
      <c r="V1914" s="45">
        <v>15.431091</v>
      </c>
      <c r="W1914" s="45">
        <v>0</v>
      </c>
      <c r="X1914" s="45">
        <v>0</v>
      </c>
      <c r="Y1914" s="46">
        <v>36181.300000000003</v>
      </c>
      <c r="Z1914" s="46">
        <v>62163.977801831519</v>
      </c>
      <c r="AA1914" s="47">
        <f>_xlfn.XLOOKUP($E1914,Main_OG!$D$1:$D$766,Main_OG!AJ$1:AJ$766,"")</f>
        <v>41871398</v>
      </c>
      <c r="AB1914" s="47">
        <f>_xlfn.XLOOKUP($E1914,Main_OG!$D$1:$D$766,Main_OG!AK$1:AK$766,"")</f>
        <v>168138</v>
      </c>
      <c r="AC1914" s="47">
        <f>_xlfn.XLOOKUP($E1914,Main_OG!$D$1:$D$766,Main_OG!AL$1:AL$766,"")</f>
        <v>20826406</v>
      </c>
      <c r="AD1914" s="47">
        <f>_xlfn.XLOOKUP($E1914,Main_OG!$D$1:$D$766,Main_OG!AM$1:AM$766,"")</f>
        <v>0</v>
      </c>
    </row>
    <row r="1915" spans="1:30" x14ac:dyDescent="0.35">
      <c r="A1915" s="36" t="s">
        <v>3046</v>
      </c>
      <c r="B1915" s="45" t="s">
        <v>318</v>
      </c>
      <c r="C1915" s="45" t="s">
        <v>4477</v>
      </c>
      <c r="D1915" s="36" t="s">
        <v>4518</v>
      </c>
      <c r="E1915" s="36" t="str">
        <f t="shared" si="87"/>
        <v>2006_MN</v>
      </c>
      <c r="F1915" s="45">
        <v>2006</v>
      </c>
      <c r="G1915" s="45">
        <f>_xlfn.XLOOKUP(I1915,Main_OG!$B$1:$B$766,Main_OG!$O$1:$O$766,"")</f>
        <v>0</v>
      </c>
      <c r="H1915" s="45">
        <f>_xlfn.XLOOKUP(E1915,Main_OG!$D$1:$D$766,Main_OG!$J$1:$J$766,"")</f>
        <v>0</v>
      </c>
      <c r="I1915" s="45" t="s">
        <v>318</v>
      </c>
      <c r="J1915" s="45" t="str">
        <f t="shared" si="88"/>
        <v>Northwestern Wisconsin Elec Co_MN</v>
      </c>
      <c r="K1915" s="45" t="str">
        <f t="shared" si="89"/>
        <v>Northwestern Wisconsin Electric Co_MN</v>
      </c>
      <c r="L1915" s="45" t="s">
        <v>3047</v>
      </c>
      <c r="M1915" s="45">
        <v>0</v>
      </c>
      <c r="N1915" s="45">
        <v>21</v>
      </c>
      <c r="O1915" s="45">
        <v>0</v>
      </c>
      <c r="P1915" s="45">
        <v>74</v>
      </c>
      <c r="Q1915" s="45">
        <v>0</v>
      </c>
      <c r="R1915" s="45">
        <v>22</v>
      </c>
      <c r="S1915" s="45">
        <v>0</v>
      </c>
      <c r="T1915" s="45">
        <v>38</v>
      </c>
      <c r="U1915" s="45">
        <v>0</v>
      </c>
      <c r="V1915" s="45">
        <v>11.51832460732984</v>
      </c>
      <c r="W1915" s="45">
        <v>0</v>
      </c>
      <c r="X1915" s="45">
        <v>10.674157303370791</v>
      </c>
      <c r="Y1915" s="46">
        <v>302272.7</v>
      </c>
      <c r="Z1915" s="46">
        <v>58539.649524407119</v>
      </c>
      <c r="AA1915" s="47">
        <f>_xlfn.XLOOKUP($E1915,Main_OG!$D$1:$D$766,Main_OG!AJ$1:AJ$766,"")</f>
        <v>40108393.059999995</v>
      </c>
      <c r="AB1915" s="47">
        <f>_xlfn.XLOOKUP($E1915,Main_OG!$D$1:$D$766,Main_OG!AK$1:AK$766,"")</f>
        <v>1873358.9</v>
      </c>
      <c r="AC1915" s="47">
        <f>_xlfn.XLOOKUP($E1915,Main_OG!$D$1:$D$766,Main_OG!AL$1:AL$766,"")</f>
        <v>49856441.140000008</v>
      </c>
      <c r="AD1915" s="47">
        <f>_xlfn.XLOOKUP($E1915,Main_OG!$D$1:$D$766,Main_OG!AM$1:AM$766,"")</f>
        <v>13183418</v>
      </c>
    </row>
    <row r="1916" spans="1:30" x14ac:dyDescent="0.35">
      <c r="A1916" s="36" t="s">
        <v>3046</v>
      </c>
      <c r="B1916" s="45" t="s">
        <v>351</v>
      </c>
      <c r="C1916" s="45" t="s">
        <v>4477</v>
      </c>
      <c r="D1916" s="36" t="s">
        <v>4518</v>
      </c>
      <c r="E1916" s="36" t="str">
        <f t="shared" si="87"/>
        <v>2006_WI</v>
      </c>
      <c r="F1916" s="45">
        <v>2006</v>
      </c>
      <c r="G1916" s="45">
        <f>_xlfn.XLOOKUP(I1916,Main_OG!$B$1:$B$766,Main_OG!$O$1:$O$766,"")</f>
        <v>0</v>
      </c>
      <c r="H1916" s="45">
        <f>_xlfn.XLOOKUP(E1916,Main_OG!$D$1:$D$766,Main_OG!$J$1:$J$766,"")</f>
        <v>0</v>
      </c>
      <c r="I1916" s="45" t="s">
        <v>351</v>
      </c>
      <c r="J1916" s="45" t="str">
        <f t="shared" si="88"/>
        <v>Northwestern Wisconsin Elec Co_WI</v>
      </c>
      <c r="K1916" s="45" t="str">
        <f t="shared" si="89"/>
        <v>Northwestern Wisconsin Electric Co_WI</v>
      </c>
      <c r="L1916" s="45" t="s">
        <v>3048</v>
      </c>
      <c r="M1916" s="45">
        <v>0</v>
      </c>
      <c r="N1916" s="45">
        <v>1460</v>
      </c>
      <c r="O1916" s="45">
        <v>29</v>
      </c>
      <c r="P1916" s="45">
        <v>11389</v>
      </c>
      <c r="Q1916" s="45">
        <v>0</v>
      </c>
      <c r="R1916" s="45">
        <v>5047</v>
      </c>
      <c r="S1916" s="45">
        <v>3619</v>
      </c>
      <c r="T1916" s="45">
        <v>8849</v>
      </c>
      <c r="U1916" s="45">
        <v>0</v>
      </c>
      <c r="V1916" s="45">
        <v>10.50910983862572</v>
      </c>
      <c r="W1916" s="45">
        <v>8.2865843885238011</v>
      </c>
      <c r="X1916" s="45">
        <v>11.484899219976899</v>
      </c>
      <c r="Y1916" s="46">
        <v>287146.59999999998</v>
      </c>
      <c r="Z1916" s="46">
        <v>51481.599345961702</v>
      </c>
      <c r="AA1916" s="47">
        <f>_xlfn.XLOOKUP($E1916,Main_OG!$D$1:$D$766,Main_OG!AJ$1:AJ$766,"")</f>
        <v>47984959.539999999</v>
      </c>
      <c r="AB1916" s="47">
        <f>_xlfn.XLOOKUP($E1916,Main_OG!$D$1:$D$766,Main_OG!AK$1:AK$766,"")</f>
        <v>3549166.82</v>
      </c>
      <c r="AC1916" s="47">
        <f>_xlfn.XLOOKUP($E1916,Main_OG!$D$1:$D$766,Main_OG!AL$1:AL$766,"")</f>
        <v>88498243.219999984</v>
      </c>
      <c r="AD1916" s="47">
        <f>_xlfn.XLOOKUP($E1916,Main_OG!$D$1:$D$766,Main_OG!AM$1:AM$766,"")</f>
        <v>12233515</v>
      </c>
    </row>
    <row r="1917" spans="1:30" x14ac:dyDescent="0.35">
      <c r="A1917" s="36" t="s">
        <v>3046</v>
      </c>
      <c r="B1917" s="45" t="s">
        <v>318</v>
      </c>
      <c r="C1917" s="45" t="s">
        <v>4477</v>
      </c>
      <c r="D1917" s="36" t="s">
        <v>4518</v>
      </c>
      <c r="E1917" s="36" t="str">
        <f t="shared" si="87"/>
        <v>2007_MN</v>
      </c>
      <c r="F1917" s="45">
        <v>2007</v>
      </c>
      <c r="G1917" s="45">
        <f>_xlfn.XLOOKUP(I1917,Main_OG!$B$1:$B$766,Main_OG!$O$1:$O$766,"")</f>
        <v>0</v>
      </c>
      <c r="H1917" s="45">
        <f>_xlfn.XLOOKUP(E1917,Main_OG!$D$1:$D$766,Main_OG!$J$1:$J$766,"")</f>
        <v>0</v>
      </c>
      <c r="I1917" s="45" t="s">
        <v>318</v>
      </c>
      <c r="J1917" s="45" t="str">
        <f t="shared" si="88"/>
        <v>Northwestern Wisconsin Elec Co_MN</v>
      </c>
      <c r="K1917" s="45" t="str">
        <f t="shared" si="89"/>
        <v>Northwestern Wisconsin Electric Co_MN</v>
      </c>
      <c r="L1917" s="45" t="s">
        <v>3049</v>
      </c>
      <c r="M1917" s="45">
        <v>0</v>
      </c>
      <c r="N1917" s="45">
        <v>22</v>
      </c>
      <c r="O1917" s="45">
        <v>0</v>
      </c>
      <c r="P1917" s="45">
        <v>72</v>
      </c>
      <c r="Q1917" s="45">
        <v>0</v>
      </c>
      <c r="R1917" s="45">
        <v>25</v>
      </c>
      <c r="S1917" s="45">
        <v>0</v>
      </c>
      <c r="T1917" s="45">
        <v>47</v>
      </c>
      <c r="U1917" s="45">
        <v>0</v>
      </c>
      <c r="V1917" s="45">
        <v>13.59</v>
      </c>
      <c r="W1917" s="45">
        <v>0</v>
      </c>
      <c r="X1917" s="45">
        <v>12.81</v>
      </c>
      <c r="Y1917" s="46">
        <v>304208</v>
      </c>
      <c r="Z1917" s="46">
        <v>58420.61467547933</v>
      </c>
      <c r="AA1917" s="47">
        <f>_xlfn.XLOOKUP($E1917,Main_OG!$D$1:$D$766,Main_OG!AJ$1:AJ$766,"")</f>
        <v>39330384</v>
      </c>
      <c r="AB1917" s="47">
        <f>_xlfn.XLOOKUP($E1917,Main_OG!$D$1:$D$766,Main_OG!AK$1:AK$766,"")</f>
        <v>1622180</v>
      </c>
      <c r="AC1917" s="47">
        <f>_xlfn.XLOOKUP($E1917,Main_OG!$D$1:$D$766,Main_OG!AL$1:AL$766,"")</f>
        <v>68362874</v>
      </c>
      <c r="AD1917" s="47">
        <f>_xlfn.XLOOKUP($E1917,Main_OG!$D$1:$D$766,Main_OG!AM$1:AM$766,"")</f>
        <v>13103000</v>
      </c>
    </row>
    <row r="1918" spans="1:30" x14ac:dyDescent="0.35">
      <c r="A1918" s="36" t="s">
        <v>3046</v>
      </c>
      <c r="B1918" s="45" t="s">
        <v>351</v>
      </c>
      <c r="C1918" s="45" t="s">
        <v>4477</v>
      </c>
      <c r="D1918" s="36" t="s">
        <v>4518</v>
      </c>
      <c r="E1918" s="36" t="str">
        <f t="shared" si="87"/>
        <v>2007_WI</v>
      </c>
      <c r="F1918" s="45">
        <v>2007</v>
      </c>
      <c r="G1918" s="45">
        <f>_xlfn.XLOOKUP(I1918,Main_OG!$B$1:$B$766,Main_OG!$O$1:$O$766,"")</f>
        <v>0</v>
      </c>
      <c r="H1918" s="45">
        <f>_xlfn.XLOOKUP(E1918,Main_OG!$D$1:$D$766,Main_OG!$J$1:$J$766,"")</f>
        <v>0</v>
      </c>
      <c r="I1918" s="45" t="s">
        <v>351</v>
      </c>
      <c r="J1918" s="45" t="str">
        <f t="shared" si="88"/>
        <v>Northwestern Wisconsin Elec Co_WI</v>
      </c>
      <c r="K1918" s="45" t="str">
        <f t="shared" si="89"/>
        <v>Northwestern Wisconsin Electric Co_WI</v>
      </c>
      <c r="L1918" s="45" t="s">
        <v>3050</v>
      </c>
      <c r="M1918" s="45">
        <v>0</v>
      </c>
      <c r="N1918" s="45">
        <v>1470</v>
      </c>
      <c r="O1918" s="45">
        <v>28</v>
      </c>
      <c r="P1918" s="45">
        <v>11557</v>
      </c>
      <c r="Q1918" s="45">
        <v>0</v>
      </c>
      <c r="R1918" s="45">
        <v>5555</v>
      </c>
      <c r="S1918" s="45">
        <v>3766</v>
      </c>
      <c r="T1918" s="45">
        <v>9969</v>
      </c>
      <c r="U1918" s="45">
        <v>0</v>
      </c>
      <c r="V1918" s="45">
        <v>11.32</v>
      </c>
      <c r="W1918" s="45">
        <v>8.67</v>
      </c>
      <c r="X1918" s="45">
        <v>12.55</v>
      </c>
      <c r="Y1918" s="46">
        <v>289855.2</v>
      </c>
      <c r="Z1918" s="46">
        <v>51660.456888754226</v>
      </c>
      <c r="AA1918" s="47">
        <f>_xlfn.XLOOKUP($E1918,Main_OG!$D$1:$D$766,Main_OG!AJ$1:AJ$766,"")</f>
        <v>48160880</v>
      </c>
      <c r="AB1918" s="47">
        <f>_xlfn.XLOOKUP($E1918,Main_OG!$D$1:$D$766,Main_OG!AK$1:AK$766,"")</f>
        <v>3854054</v>
      </c>
      <c r="AC1918" s="47">
        <f>_xlfn.XLOOKUP($E1918,Main_OG!$D$1:$D$766,Main_OG!AL$1:AL$766,"")</f>
        <v>108994756</v>
      </c>
      <c r="AD1918" s="47">
        <f>_xlfn.XLOOKUP($E1918,Main_OG!$D$1:$D$766,Main_OG!AM$1:AM$766,"")</f>
        <v>12910319</v>
      </c>
    </row>
    <row r="1919" spans="1:30" x14ac:dyDescent="0.35">
      <c r="A1919" s="36" t="s">
        <v>3046</v>
      </c>
      <c r="B1919" s="45" t="s">
        <v>318</v>
      </c>
      <c r="C1919" s="45" t="s">
        <v>4477</v>
      </c>
      <c r="D1919" s="36" t="s">
        <v>4518</v>
      </c>
      <c r="E1919" s="36" t="str">
        <f t="shared" si="87"/>
        <v>2008_MN</v>
      </c>
      <c r="F1919" s="45">
        <v>2008</v>
      </c>
      <c r="G1919" s="45">
        <f>_xlfn.XLOOKUP(I1919,Main_OG!$B$1:$B$766,Main_OG!$O$1:$O$766,"")</f>
        <v>0</v>
      </c>
      <c r="H1919" s="45">
        <f>_xlfn.XLOOKUP(E1919,Main_OG!$D$1:$D$766,Main_OG!$J$1:$J$766,"")</f>
        <v>0</v>
      </c>
      <c r="I1919" s="45" t="s">
        <v>318</v>
      </c>
      <c r="J1919" s="45" t="str">
        <f t="shared" si="88"/>
        <v>Northwestern Wisconsin Elec Co_MN</v>
      </c>
      <c r="K1919" s="45" t="str">
        <f t="shared" si="89"/>
        <v>Northwestern Wisconsin Electric Co_MN</v>
      </c>
      <c r="L1919" s="45" t="s">
        <v>3051</v>
      </c>
      <c r="M1919" s="45">
        <v>0</v>
      </c>
      <c r="N1919" s="45">
        <v>22</v>
      </c>
      <c r="O1919" s="45">
        <v>0</v>
      </c>
      <c r="P1919" s="45">
        <v>72</v>
      </c>
      <c r="Q1919" s="45">
        <v>0</v>
      </c>
      <c r="R1919" s="45">
        <v>181</v>
      </c>
      <c r="S1919" s="45">
        <v>0</v>
      </c>
      <c r="T1919" s="45">
        <v>351</v>
      </c>
      <c r="U1919" s="45">
        <v>0</v>
      </c>
      <c r="V1919" s="45">
        <v>14.36</v>
      </c>
      <c r="W1919" s="45">
        <v>0</v>
      </c>
      <c r="X1919" s="45">
        <v>13.68</v>
      </c>
      <c r="Y1919" s="46">
        <v>309290.40000000002</v>
      </c>
      <c r="Z1919" s="46">
        <v>58945.938435888726</v>
      </c>
      <c r="AA1919" s="47">
        <f>_xlfn.XLOOKUP($E1919,Main_OG!$D$1:$D$766,Main_OG!AJ$1:AJ$766,"")</f>
        <v>38498824</v>
      </c>
      <c r="AB1919" s="47">
        <f>_xlfn.XLOOKUP($E1919,Main_OG!$D$1:$D$766,Main_OG!AK$1:AK$766,"")</f>
        <v>936312</v>
      </c>
      <c r="AC1919" s="47">
        <f>_xlfn.XLOOKUP($E1919,Main_OG!$D$1:$D$766,Main_OG!AL$1:AL$766,"")</f>
        <v>49682300</v>
      </c>
      <c r="AD1919" s="47">
        <f>_xlfn.XLOOKUP($E1919,Main_OG!$D$1:$D$766,Main_OG!AM$1:AM$766,"")</f>
        <v>12996838</v>
      </c>
    </row>
    <row r="1920" spans="1:30" x14ac:dyDescent="0.35">
      <c r="A1920" s="36" t="s">
        <v>3046</v>
      </c>
      <c r="B1920" s="45" t="s">
        <v>351</v>
      </c>
      <c r="C1920" s="45" t="s">
        <v>4477</v>
      </c>
      <c r="D1920" s="36" t="s">
        <v>4518</v>
      </c>
      <c r="E1920" s="36" t="str">
        <f t="shared" si="87"/>
        <v>2008_WI</v>
      </c>
      <c r="F1920" s="45">
        <v>2008</v>
      </c>
      <c r="G1920" s="45">
        <f>_xlfn.XLOOKUP(I1920,Main_OG!$B$1:$B$766,Main_OG!$O$1:$O$766,"")</f>
        <v>0</v>
      </c>
      <c r="H1920" s="45">
        <f>_xlfn.XLOOKUP(E1920,Main_OG!$D$1:$D$766,Main_OG!$J$1:$J$766,"")</f>
        <v>0</v>
      </c>
      <c r="I1920" s="45" t="s">
        <v>351</v>
      </c>
      <c r="J1920" s="45" t="str">
        <f t="shared" si="88"/>
        <v>Northwestern Wisconsin Elec Co_WI</v>
      </c>
      <c r="K1920" s="45" t="str">
        <f t="shared" si="89"/>
        <v>Northwestern Wisconsin Electric Co_WI</v>
      </c>
      <c r="L1920" s="45" t="s">
        <v>3052</v>
      </c>
      <c r="M1920" s="45">
        <v>0</v>
      </c>
      <c r="N1920" s="45">
        <v>1487</v>
      </c>
      <c r="O1920" s="45">
        <v>26</v>
      </c>
      <c r="P1920" s="45">
        <v>11607</v>
      </c>
      <c r="Q1920" s="45">
        <v>0</v>
      </c>
      <c r="R1920" s="45">
        <v>48241</v>
      </c>
      <c r="S1920" s="45">
        <v>42604</v>
      </c>
      <c r="T1920" s="45">
        <v>77274</v>
      </c>
      <c r="U1920" s="45">
        <v>0</v>
      </c>
      <c r="V1920" s="45">
        <v>12.03</v>
      </c>
      <c r="W1920" s="45">
        <v>9.01</v>
      </c>
      <c r="X1920" s="45">
        <v>13.47</v>
      </c>
      <c r="Y1920" s="46">
        <v>286204.7</v>
      </c>
      <c r="Z1920" s="46">
        <v>50736.554324803634</v>
      </c>
      <c r="AA1920" s="47">
        <f>_xlfn.XLOOKUP($E1920,Main_OG!$D$1:$D$766,Main_OG!AJ$1:AJ$766,"")</f>
        <v>49868066</v>
      </c>
      <c r="AB1920" s="47">
        <f>_xlfn.XLOOKUP($E1920,Main_OG!$D$1:$D$766,Main_OG!AK$1:AK$766,"")</f>
        <v>3460118</v>
      </c>
      <c r="AC1920" s="47">
        <f>_xlfn.XLOOKUP($E1920,Main_OG!$D$1:$D$766,Main_OG!AL$1:AL$766,"")</f>
        <v>82624382</v>
      </c>
      <c r="AD1920" s="47">
        <f>_xlfn.XLOOKUP($E1920,Main_OG!$D$1:$D$766,Main_OG!AM$1:AM$766,"")</f>
        <v>12154510</v>
      </c>
    </row>
    <row r="1921" spans="1:30" x14ac:dyDescent="0.35">
      <c r="A1921" s="36" t="s">
        <v>3046</v>
      </c>
      <c r="B1921" s="45" t="s">
        <v>318</v>
      </c>
      <c r="C1921" s="45" t="s">
        <v>4477</v>
      </c>
      <c r="D1921" s="36" t="s">
        <v>4518</v>
      </c>
      <c r="E1921" s="36" t="str">
        <f t="shared" si="87"/>
        <v>2009_MN</v>
      </c>
      <c r="F1921" s="45">
        <v>2009</v>
      </c>
      <c r="G1921" s="45">
        <f>_xlfn.XLOOKUP(I1921,Main_OG!$B$1:$B$766,Main_OG!$O$1:$O$766,"")</f>
        <v>0</v>
      </c>
      <c r="H1921" s="45">
        <f>_xlfn.XLOOKUP(E1921,Main_OG!$D$1:$D$766,Main_OG!$J$1:$J$766,"")</f>
        <v>0</v>
      </c>
      <c r="I1921" s="45" t="s">
        <v>318</v>
      </c>
      <c r="J1921" s="45" t="str">
        <f t="shared" si="88"/>
        <v>Northwestern Wisconsin Elec Co_MN</v>
      </c>
      <c r="K1921" s="45" t="str">
        <f t="shared" si="89"/>
        <v>Northwestern Wisconsin Electric Co_MN</v>
      </c>
      <c r="L1921" s="45" t="s">
        <v>3053</v>
      </c>
      <c r="M1921" s="45">
        <v>0</v>
      </c>
      <c r="N1921" s="45">
        <v>23</v>
      </c>
      <c r="O1921" s="45">
        <v>0</v>
      </c>
      <c r="P1921" s="45">
        <v>73</v>
      </c>
      <c r="Q1921" s="45">
        <v>0</v>
      </c>
      <c r="R1921" s="45">
        <v>192</v>
      </c>
      <c r="S1921" s="45">
        <v>0</v>
      </c>
      <c r="T1921" s="45">
        <v>355</v>
      </c>
      <c r="U1921" s="45">
        <v>0</v>
      </c>
      <c r="V1921" s="45">
        <v>14.06</v>
      </c>
      <c r="W1921" s="45">
        <v>0</v>
      </c>
      <c r="X1921" s="45">
        <v>13.8</v>
      </c>
      <c r="Y1921" s="46">
        <v>296875.2</v>
      </c>
      <c r="Z1921" s="46">
        <v>56213.555888686722</v>
      </c>
      <c r="AA1921" s="47">
        <f>_xlfn.XLOOKUP($E1921,Main_OG!$D$1:$D$766,Main_OG!AJ$1:AJ$766,"")</f>
        <v>35428086</v>
      </c>
      <c r="AB1921" s="47">
        <f>_xlfn.XLOOKUP($E1921,Main_OG!$D$1:$D$766,Main_OG!AK$1:AK$766,"")</f>
        <v>267390</v>
      </c>
      <c r="AC1921" s="47">
        <f>_xlfn.XLOOKUP($E1921,Main_OG!$D$1:$D$766,Main_OG!AL$1:AL$766,"")</f>
        <v>47953964</v>
      </c>
      <c r="AD1921" s="47">
        <f>_xlfn.XLOOKUP($E1921,Main_OG!$D$1:$D$766,Main_OG!AM$1:AM$766,"")</f>
        <v>12393425</v>
      </c>
    </row>
    <row r="1922" spans="1:30" x14ac:dyDescent="0.35">
      <c r="A1922" s="36" t="s">
        <v>3046</v>
      </c>
      <c r="B1922" s="45" t="s">
        <v>351</v>
      </c>
      <c r="C1922" s="45" t="s">
        <v>4477</v>
      </c>
      <c r="D1922" s="36" t="s">
        <v>4518</v>
      </c>
      <c r="E1922" s="36" t="str">
        <f t="shared" ref="E1922:E1985" si="90">_xlfn.CONCAT(F1922,"_",I1922)</f>
        <v>2009_WI</v>
      </c>
      <c r="F1922" s="45">
        <v>2009</v>
      </c>
      <c r="G1922" s="45">
        <f>_xlfn.XLOOKUP(I1922,Main_OG!$B$1:$B$766,Main_OG!$O$1:$O$766,"")</f>
        <v>0</v>
      </c>
      <c r="H1922" s="45">
        <f>_xlfn.XLOOKUP(E1922,Main_OG!$D$1:$D$766,Main_OG!$J$1:$J$766,"")</f>
        <v>0</v>
      </c>
      <c r="I1922" s="45" t="s">
        <v>351</v>
      </c>
      <c r="J1922" s="45" t="str">
        <f t="shared" ref="J1922:J1985" si="91">_xlfn.CONCAT(A1922,"_",B1922)</f>
        <v>Northwestern Wisconsin Elec Co_WI</v>
      </c>
      <c r="K1922" s="45" t="str">
        <f t="shared" ref="K1922:K1985" si="92">_xlfn.CONCAT(D1922,"_",B1922)</f>
        <v>Northwestern Wisconsin Electric Co_WI</v>
      </c>
      <c r="L1922" s="45" t="s">
        <v>3054</v>
      </c>
      <c r="M1922" s="45">
        <v>0</v>
      </c>
      <c r="N1922" s="45">
        <v>1498</v>
      </c>
      <c r="O1922" s="45">
        <v>26</v>
      </c>
      <c r="P1922" s="45">
        <v>11623</v>
      </c>
      <c r="Q1922" s="45">
        <v>0</v>
      </c>
      <c r="R1922" s="45">
        <v>47457</v>
      </c>
      <c r="S1922" s="45">
        <v>39683</v>
      </c>
      <c r="T1922" s="45">
        <v>76976</v>
      </c>
      <c r="U1922" s="45">
        <v>0</v>
      </c>
      <c r="V1922" s="45">
        <v>11.93</v>
      </c>
      <c r="W1922" s="45">
        <v>9.16</v>
      </c>
      <c r="X1922" s="45">
        <v>13.2</v>
      </c>
      <c r="Y1922" s="46">
        <v>277279.40000000002</v>
      </c>
      <c r="Z1922" s="46">
        <v>48909.24112900722</v>
      </c>
      <c r="AA1922" s="47">
        <f>_xlfn.XLOOKUP($E1922,Main_OG!$D$1:$D$766,Main_OG!AJ$1:AJ$766,"")</f>
        <v>44836820</v>
      </c>
      <c r="AB1922" s="47">
        <f>_xlfn.XLOOKUP($E1922,Main_OG!$D$1:$D$766,Main_OG!AK$1:AK$766,"")</f>
        <v>2630276</v>
      </c>
      <c r="AC1922" s="47">
        <f>_xlfn.XLOOKUP($E1922,Main_OG!$D$1:$D$766,Main_OG!AL$1:AL$766,"")</f>
        <v>82642892</v>
      </c>
      <c r="AD1922" s="47">
        <f>_xlfn.XLOOKUP($E1922,Main_OG!$D$1:$D$766,Main_OG!AM$1:AM$766,"")</f>
        <v>12683151</v>
      </c>
    </row>
    <row r="1923" spans="1:30" x14ac:dyDescent="0.35">
      <c r="A1923" s="36" t="s">
        <v>3046</v>
      </c>
      <c r="B1923" s="45" t="s">
        <v>318</v>
      </c>
      <c r="C1923" s="45" t="s">
        <v>4477</v>
      </c>
      <c r="D1923" s="36" t="s">
        <v>4518</v>
      </c>
      <c r="E1923" s="36" t="str">
        <f t="shared" si="90"/>
        <v>2010_MN</v>
      </c>
      <c r="F1923" s="45">
        <v>2010</v>
      </c>
      <c r="G1923" s="45">
        <f>_xlfn.XLOOKUP(I1923,Main_OG!$B$1:$B$766,Main_OG!$O$1:$O$766,"")</f>
        <v>0</v>
      </c>
      <c r="H1923" s="45">
        <f>_xlfn.XLOOKUP(E1923,Main_OG!$D$1:$D$766,Main_OG!$J$1:$J$766,"")</f>
        <v>0</v>
      </c>
      <c r="I1923" s="45" t="s">
        <v>318</v>
      </c>
      <c r="J1923" s="45" t="str">
        <f t="shared" si="91"/>
        <v>Northwestern Wisconsin Elec Co_MN</v>
      </c>
      <c r="K1923" s="45" t="str">
        <f t="shared" si="92"/>
        <v>Northwestern Wisconsin Electric Co_MN</v>
      </c>
      <c r="L1923" s="45" t="s">
        <v>3055</v>
      </c>
      <c r="M1923" s="45">
        <v>0</v>
      </c>
      <c r="N1923" s="45">
        <v>21</v>
      </c>
      <c r="O1923" s="45">
        <v>0</v>
      </c>
      <c r="P1923" s="45">
        <v>71</v>
      </c>
      <c r="Q1923" s="45">
        <v>0</v>
      </c>
      <c r="R1923" s="45">
        <v>194</v>
      </c>
      <c r="S1923" s="45">
        <v>0</v>
      </c>
      <c r="T1923" s="45">
        <v>358</v>
      </c>
      <c r="U1923" s="45">
        <v>0</v>
      </c>
      <c r="V1923" s="45">
        <v>14.43</v>
      </c>
      <c r="W1923" s="45">
        <v>0</v>
      </c>
      <c r="X1923" s="45">
        <v>13.69</v>
      </c>
      <c r="Y1923" s="46">
        <v>308091.90000000002</v>
      </c>
      <c r="Z1923" s="46">
        <v>58010.869651176232</v>
      </c>
      <c r="AA1923" s="47">
        <f>_xlfn.XLOOKUP($E1923,Main_OG!$D$1:$D$766,Main_OG!AJ$1:AJ$766,"")</f>
        <v>34170398</v>
      </c>
      <c r="AB1923" s="47">
        <f>_xlfn.XLOOKUP($E1923,Main_OG!$D$1:$D$766,Main_OG!AK$1:AK$766,"")</f>
        <v>136658</v>
      </c>
      <c r="AC1923" s="47">
        <f>_xlfn.XLOOKUP($E1923,Main_OG!$D$1:$D$766,Main_OG!AL$1:AL$766,"")</f>
        <v>72931362</v>
      </c>
      <c r="AD1923" s="47">
        <f>_xlfn.XLOOKUP($E1923,Main_OG!$D$1:$D$766,Main_OG!AM$1:AM$766,"")</f>
        <v>13478046</v>
      </c>
    </row>
    <row r="1924" spans="1:30" x14ac:dyDescent="0.35">
      <c r="A1924" s="36" t="s">
        <v>3046</v>
      </c>
      <c r="B1924" s="45" t="s">
        <v>351</v>
      </c>
      <c r="C1924" s="45" t="s">
        <v>4477</v>
      </c>
      <c r="D1924" s="36" t="s">
        <v>4518</v>
      </c>
      <c r="E1924" s="36" t="str">
        <f t="shared" si="90"/>
        <v>2010_WI</v>
      </c>
      <c r="F1924" s="45">
        <v>2010</v>
      </c>
      <c r="G1924" s="45">
        <f>_xlfn.XLOOKUP(I1924,Main_OG!$B$1:$B$766,Main_OG!$O$1:$O$766,"")</f>
        <v>0</v>
      </c>
      <c r="H1924" s="45">
        <f>_xlfn.XLOOKUP(E1924,Main_OG!$D$1:$D$766,Main_OG!$J$1:$J$766,"")</f>
        <v>0</v>
      </c>
      <c r="I1924" s="45" t="s">
        <v>351</v>
      </c>
      <c r="J1924" s="45" t="str">
        <f t="shared" si="91"/>
        <v>Northwestern Wisconsin Elec Co_WI</v>
      </c>
      <c r="K1924" s="45" t="str">
        <f t="shared" si="92"/>
        <v>Northwestern Wisconsin Electric Co_WI</v>
      </c>
      <c r="L1924" s="45" t="s">
        <v>3056</v>
      </c>
      <c r="M1924" s="45">
        <v>0</v>
      </c>
      <c r="N1924" s="45">
        <v>1507</v>
      </c>
      <c r="O1924" s="45">
        <v>27</v>
      </c>
      <c r="P1924" s="45">
        <v>11665</v>
      </c>
      <c r="Q1924" s="45">
        <v>0</v>
      </c>
      <c r="R1924" s="45">
        <v>48483</v>
      </c>
      <c r="S1924" s="45">
        <v>40925</v>
      </c>
      <c r="T1924" s="45">
        <v>76284</v>
      </c>
      <c r="U1924" s="45">
        <v>0</v>
      </c>
      <c r="V1924" s="45">
        <v>11.79</v>
      </c>
      <c r="W1924" s="45">
        <v>9.14</v>
      </c>
      <c r="X1924" s="45">
        <v>13.25</v>
      </c>
      <c r="Y1924" s="46">
        <v>287652.90000000002</v>
      </c>
      <c r="Z1924" s="46">
        <v>50549.332945320813</v>
      </c>
      <c r="AA1924" s="47">
        <f>_xlfn.XLOOKUP($E1924,Main_OG!$D$1:$D$766,Main_OG!AJ$1:AJ$766,"")</f>
        <v>48147388</v>
      </c>
      <c r="AB1924" s="47">
        <f>_xlfn.XLOOKUP($E1924,Main_OG!$D$1:$D$766,Main_OG!AK$1:AK$766,"")</f>
        <v>2625246</v>
      </c>
      <c r="AC1924" s="47">
        <f>_xlfn.XLOOKUP($E1924,Main_OG!$D$1:$D$766,Main_OG!AL$1:AL$766,"")</f>
        <v>85543582</v>
      </c>
      <c r="AD1924" s="47">
        <f>_xlfn.XLOOKUP($E1924,Main_OG!$D$1:$D$766,Main_OG!AM$1:AM$766,"")</f>
        <v>13280939</v>
      </c>
    </row>
    <row r="1925" spans="1:30" x14ac:dyDescent="0.35">
      <c r="A1925" s="36" t="s">
        <v>3046</v>
      </c>
      <c r="B1925" s="45" t="s">
        <v>318</v>
      </c>
      <c r="C1925" s="45" t="s">
        <v>4477</v>
      </c>
      <c r="D1925" s="36" t="s">
        <v>4518</v>
      </c>
      <c r="E1925" s="36" t="str">
        <f t="shared" si="90"/>
        <v>2011_MN</v>
      </c>
      <c r="F1925" s="45">
        <v>2011</v>
      </c>
      <c r="G1925" s="45">
        <f>_xlfn.XLOOKUP(I1925,Main_OG!$B$1:$B$766,Main_OG!$O$1:$O$766,"")</f>
        <v>0</v>
      </c>
      <c r="H1925" s="45">
        <f>_xlfn.XLOOKUP(E1925,Main_OG!$D$1:$D$766,Main_OG!$J$1:$J$766,"")</f>
        <v>0</v>
      </c>
      <c r="I1925" s="45" t="s">
        <v>318</v>
      </c>
      <c r="J1925" s="45" t="str">
        <f t="shared" si="91"/>
        <v>Northwestern Wisconsin Elec Co_MN</v>
      </c>
      <c r="K1925" s="45" t="str">
        <f t="shared" si="92"/>
        <v>Northwestern Wisconsin Electric Co_MN</v>
      </c>
      <c r="L1925" s="45" t="s">
        <v>3057</v>
      </c>
      <c r="M1925" s="45">
        <v>0</v>
      </c>
      <c r="N1925" s="45">
        <v>23</v>
      </c>
      <c r="O1925" s="45">
        <v>0</v>
      </c>
      <c r="P1925" s="45">
        <v>76</v>
      </c>
      <c r="Q1925" s="45">
        <v>0</v>
      </c>
      <c r="R1925" s="45">
        <v>133</v>
      </c>
      <c r="S1925" s="45">
        <v>0</v>
      </c>
      <c r="T1925" s="45">
        <v>317</v>
      </c>
      <c r="U1925" s="45">
        <v>0</v>
      </c>
      <c r="V1925" s="45">
        <v>15.04</v>
      </c>
      <c r="W1925" s="45">
        <v>0</v>
      </c>
      <c r="X1925" s="45">
        <v>13.56</v>
      </c>
      <c r="Y1925" s="46">
        <v>315213.3</v>
      </c>
      <c r="Z1925" s="46">
        <v>58955.620560279203</v>
      </c>
      <c r="AA1925" s="47">
        <f>_xlfn.XLOOKUP($E1925,Main_OG!$D$1:$D$766,Main_OG!AJ$1:AJ$766,"")</f>
        <v>34006784</v>
      </c>
      <c r="AB1925" s="47">
        <f>_xlfn.XLOOKUP($E1925,Main_OG!$D$1:$D$766,Main_OG!AK$1:AK$766,"")</f>
        <v>111124</v>
      </c>
      <c r="AC1925" s="47">
        <f>_xlfn.XLOOKUP($E1925,Main_OG!$D$1:$D$766,Main_OG!AL$1:AL$766,"")</f>
        <v>58968618</v>
      </c>
      <c r="AD1925" s="47">
        <f>_xlfn.XLOOKUP($E1925,Main_OG!$D$1:$D$766,Main_OG!AM$1:AM$766,"")</f>
        <v>11958525</v>
      </c>
    </row>
    <row r="1926" spans="1:30" x14ac:dyDescent="0.35">
      <c r="A1926" s="36" t="s">
        <v>3046</v>
      </c>
      <c r="B1926" s="45" t="s">
        <v>351</v>
      </c>
      <c r="C1926" s="45" t="s">
        <v>4477</v>
      </c>
      <c r="D1926" s="36" t="s">
        <v>4518</v>
      </c>
      <c r="E1926" s="36" t="str">
        <f t="shared" si="90"/>
        <v>2011_WI</v>
      </c>
      <c r="F1926" s="45">
        <v>2011</v>
      </c>
      <c r="G1926" s="45">
        <f>_xlfn.XLOOKUP(I1926,Main_OG!$B$1:$B$766,Main_OG!$O$1:$O$766,"")</f>
        <v>0</v>
      </c>
      <c r="H1926" s="45">
        <f>_xlfn.XLOOKUP(E1926,Main_OG!$D$1:$D$766,Main_OG!$J$1:$J$766,"")</f>
        <v>0</v>
      </c>
      <c r="I1926" s="45" t="s">
        <v>351</v>
      </c>
      <c r="J1926" s="45" t="str">
        <f t="shared" si="91"/>
        <v>Northwestern Wisconsin Elec Co_WI</v>
      </c>
      <c r="K1926" s="45" t="str">
        <f t="shared" si="92"/>
        <v>Northwestern Wisconsin Electric Co_WI</v>
      </c>
      <c r="L1926" s="45" t="s">
        <v>3058</v>
      </c>
      <c r="M1926" s="45">
        <v>0</v>
      </c>
      <c r="N1926" s="45">
        <v>1502</v>
      </c>
      <c r="O1926" s="45">
        <v>28</v>
      </c>
      <c r="P1926" s="45">
        <v>9748</v>
      </c>
      <c r="Q1926" s="45">
        <v>0</v>
      </c>
      <c r="R1926" s="45">
        <v>46417</v>
      </c>
      <c r="S1926" s="45">
        <v>43961</v>
      </c>
      <c r="T1926" s="45">
        <v>76176</v>
      </c>
      <c r="U1926" s="45">
        <v>0</v>
      </c>
      <c r="V1926" s="45">
        <v>11.5</v>
      </c>
      <c r="W1926" s="45">
        <v>8.6</v>
      </c>
      <c r="X1926" s="45">
        <v>12.82</v>
      </c>
      <c r="Y1926" s="46">
        <v>293664</v>
      </c>
      <c r="Z1926" s="46">
        <v>51467.268623024829</v>
      </c>
      <c r="AA1926" s="47">
        <f>_xlfn.XLOOKUP($E1926,Main_OG!$D$1:$D$766,Main_OG!AJ$1:AJ$766,"")</f>
        <v>46098434</v>
      </c>
      <c r="AB1926" s="47">
        <f>_xlfn.XLOOKUP($E1926,Main_OG!$D$1:$D$766,Main_OG!AK$1:AK$766,"")</f>
        <v>2129235.35</v>
      </c>
      <c r="AC1926" s="47">
        <f>_xlfn.XLOOKUP($E1926,Main_OG!$D$1:$D$766,Main_OG!AL$1:AL$766,"")</f>
        <v>95949646</v>
      </c>
      <c r="AD1926" s="47">
        <f>_xlfn.XLOOKUP($E1926,Main_OG!$D$1:$D$766,Main_OG!AM$1:AM$766,"")</f>
        <v>11559781</v>
      </c>
    </row>
    <row r="1927" spans="1:30" x14ac:dyDescent="0.35">
      <c r="A1927" s="36" t="s">
        <v>3046</v>
      </c>
      <c r="B1927" s="45" t="s">
        <v>318</v>
      </c>
      <c r="C1927" s="45" t="s">
        <v>4477</v>
      </c>
      <c r="D1927" s="36" t="s">
        <v>4518</v>
      </c>
      <c r="E1927" s="36" t="str">
        <f t="shared" si="90"/>
        <v>2012_MN</v>
      </c>
      <c r="F1927" s="45">
        <v>2012</v>
      </c>
      <c r="G1927" s="45">
        <f>_xlfn.XLOOKUP(I1927,Main_OG!$B$1:$B$766,Main_OG!$O$1:$O$766,"")</f>
        <v>0</v>
      </c>
      <c r="H1927" s="45">
        <f>_xlfn.XLOOKUP(E1927,Main_OG!$D$1:$D$766,Main_OG!$J$1:$J$766,"")</f>
        <v>0</v>
      </c>
      <c r="I1927" s="45" t="s">
        <v>318</v>
      </c>
      <c r="J1927" s="45" t="str">
        <f t="shared" si="91"/>
        <v>Northwestern Wisconsin Elec Co_MN</v>
      </c>
      <c r="K1927" s="45" t="str">
        <f t="shared" si="92"/>
        <v>Northwestern Wisconsin Electric Co_MN</v>
      </c>
      <c r="L1927" s="45" t="s">
        <v>3059</v>
      </c>
      <c r="M1927" s="45">
        <v>0</v>
      </c>
      <c r="N1927" s="45">
        <v>23</v>
      </c>
      <c r="O1927" s="45">
        <v>0</v>
      </c>
      <c r="P1927" s="45">
        <v>61</v>
      </c>
      <c r="Q1927" s="45">
        <v>0</v>
      </c>
      <c r="R1927" s="45">
        <v>199</v>
      </c>
      <c r="S1927" s="45">
        <v>0</v>
      </c>
      <c r="T1927" s="45">
        <v>366</v>
      </c>
      <c r="U1927" s="45">
        <v>0</v>
      </c>
      <c r="V1927" s="45">
        <v>14.572863999999999</v>
      </c>
      <c r="W1927" s="45">
        <v>0</v>
      </c>
      <c r="X1927" s="45">
        <v>13.934426</v>
      </c>
      <c r="Y1927" s="46">
        <v>321053.90000000002</v>
      </c>
      <c r="Z1927" s="46">
        <v>59703.189214318918</v>
      </c>
      <c r="AA1927" s="47">
        <f>_xlfn.XLOOKUP($E1927,Main_OG!$D$1:$D$766,Main_OG!AJ$1:AJ$766,"")</f>
        <v>27408136</v>
      </c>
      <c r="AB1927" s="47">
        <f>_xlfn.XLOOKUP($E1927,Main_OG!$D$1:$D$766,Main_OG!AK$1:AK$766,"")</f>
        <v>124436</v>
      </c>
      <c r="AC1927" s="47">
        <f>_xlfn.XLOOKUP($E1927,Main_OG!$D$1:$D$766,Main_OG!AL$1:AL$766,"")</f>
        <v>117450670</v>
      </c>
      <c r="AD1927" s="47">
        <f>_xlfn.XLOOKUP($E1927,Main_OG!$D$1:$D$766,Main_OG!AM$1:AM$766,"")</f>
        <v>11943790</v>
      </c>
    </row>
    <row r="1928" spans="1:30" x14ac:dyDescent="0.35">
      <c r="A1928" s="36" t="s">
        <v>3046</v>
      </c>
      <c r="B1928" s="45" t="s">
        <v>351</v>
      </c>
      <c r="C1928" s="45" t="s">
        <v>4477</v>
      </c>
      <c r="D1928" s="36" t="s">
        <v>4518</v>
      </c>
      <c r="E1928" s="36" t="str">
        <f t="shared" si="90"/>
        <v>2012_WI</v>
      </c>
      <c r="F1928" s="45">
        <v>2012</v>
      </c>
      <c r="G1928" s="45">
        <f>_xlfn.XLOOKUP(I1928,Main_OG!$B$1:$B$766,Main_OG!$O$1:$O$766,"")</f>
        <v>0</v>
      </c>
      <c r="H1928" s="45">
        <f>_xlfn.XLOOKUP(E1928,Main_OG!$D$1:$D$766,Main_OG!$J$1:$J$766,"")</f>
        <v>0</v>
      </c>
      <c r="I1928" s="45" t="s">
        <v>351</v>
      </c>
      <c r="J1928" s="45" t="str">
        <f t="shared" si="91"/>
        <v>Northwestern Wisconsin Elec Co_WI</v>
      </c>
      <c r="K1928" s="45" t="str">
        <f t="shared" si="92"/>
        <v>Northwestern Wisconsin Electric Co_WI</v>
      </c>
      <c r="L1928" s="45" t="s">
        <v>3060</v>
      </c>
      <c r="M1928" s="45">
        <v>0</v>
      </c>
      <c r="N1928" s="45">
        <v>1453</v>
      </c>
      <c r="O1928" s="45">
        <v>28</v>
      </c>
      <c r="P1928" s="45">
        <v>9751</v>
      </c>
      <c r="Q1928" s="45">
        <v>0</v>
      </c>
      <c r="R1928" s="45">
        <v>47324</v>
      </c>
      <c r="S1928" s="45">
        <v>45084</v>
      </c>
      <c r="T1928" s="45">
        <v>76398</v>
      </c>
      <c r="U1928" s="45">
        <v>0</v>
      </c>
      <c r="V1928" s="45">
        <v>11.698081</v>
      </c>
      <c r="W1928" s="45">
        <v>8.8834175999999996</v>
      </c>
      <c r="X1928" s="45">
        <v>13.891724999999999</v>
      </c>
      <c r="Y1928" s="46">
        <v>299007.59999999998</v>
      </c>
      <c r="Z1928" s="46">
        <v>52266.517504031326</v>
      </c>
      <c r="AA1928" s="47">
        <f>_xlfn.XLOOKUP($E1928,Main_OG!$D$1:$D$766,Main_OG!AJ$1:AJ$766,"")</f>
        <v>38987626</v>
      </c>
      <c r="AB1928" s="47">
        <f>_xlfn.XLOOKUP($E1928,Main_OG!$D$1:$D$766,Main_OG!AK$1:AK$766,"")</f>
        <v>960860</v>
      </c>
      <c r="AC1928" s="47">
        <f>_xlfn.XLOOKUP($E1928,Main_OG!$D$1:$D$766,Main_OG!AL$1:AL$766,"")</f>
        <v>173921342</v>
      </c>
      <c r="AD1928" s="47">
        <f>_xlfn.XLOOKUP($E1928,Main_OG!$D$1:$D$766,Main_OG!AM$1:AM$766,"")</f>
        <v>14299595</v>
      </c>
    </row>
    <row r="1929" spans="1:30" x14ac:dyDescent="0.35">
      <c r="A1929" s="36" t="s">
        <v>3046</v>
      </c>
      <c r="B1929" s="45" t="s">
        <v>318</v>
      </c>
      <c r="C1929" s="45" t="s">
        <v>4477</v>
      </c>
      <c r="D1929" s="36" t="s">
        <v>4518</v>
      </c>
      <c r="E1929" s="36" t="str">
        <f t="shared" si="90"/>
        <v>2013_MN</v>
      </c>
      <c r="F1929" s="45">
        <v>2013</v>
      </c>
      <c r="G1929" s="45">
        <f>_xlfn.XLOOKUP(I1929,Main_OG!$B$1:$B$766,Main_OG!$O$1:$O$766,"")</f>
        <v>0</v>
      </c>
      <c r="H1929" s="45">
        <f>_xlfn.XLOOKUP(E1929,Main_OG!$D$1:$D$766,Main_OG!$J$1:$J$766,"")</f>
        <v>0</v>
      </c>
      <c r="I1929" s="45" t="s">
        <v>318</v>
      </c>
      <c r="J1929" s="45" t="str">
        <f t="shared" si="91"/>
        <v>Northwestern Wisconsin Elec Co_MN</v>
      </c>
      <c r="K1929" s="45" t="str">
        <f t="shared" si="92"/>
        <v>Northwestern Wisconsin Electric Co_MN</v>
      </c>
      <c r="L1929" s="45" t="s">
        <v>3061</v>
      </c>
      <c r="M1929" s="45">
        <v>0</v>
      </c>
      <c r="N1929" s="45">
        <v>24</v>
      </c>
      <c r="O1929" s="45">
        <v>0</v>
      </c>
      <c r="P1929" s="45">
        <v>61</v>
      </c>
      <c r="Q1929" s="45">
        <v>0</v>
      </c>
      <c r="R1929" s="45">
        <v>190</v>
      </c>
      <c r="S1929" s="45">
        <v>0</v>
      </c>
      <c r="T1929" s="45">
        <v>366</v>
      </c>
      <c r="U1929" s="45">
        <v>0</v>
      </c>
      <c r="V1929" s="45">
        <v>14.210526</v>
      </c>
      <c r="W1929" s="45">
        <v>0</v>
      </c>
      <c r="X1929" s="45">
        <v>14.480874</v>
      </c>
      <c r="Y1929" s="46">
        <v>329774.5</v>
      </c>
      <c r="Z1929" s="46">
        <v>60903.311379605453</v>
      </c>
      <c r="AA1929" s="47">
        <f>_xlfn.XLOOKUP($E1929,Main_OG!$D$1:$D$766,Main_OG!AJ$1:AJ$766,"")</f>
        <v>28386072</v>
      </c>
      <c r="AB1929" s="47">
        <f>_xlfn.XLOOKUP($E1929,Main_OG!$D$1:$D$766,Main_OG!AK$1:AK$766,"")</f>
        <v>150923.92000000001</v>
      </c>
      <c r="AC1929" s="47">
        <f>_xlfn.XLOOKUP($E1929,Main_OG!$D$1:$D$766,Main_OG!AL$1:AL$766,"")</f>
        <v>103146488</v>
      </c>
      <c r="AD1929" s="47">
        <f>_xlfn.XLOOKUP($E1929,Main_OG!$D$1:$D$766,Main_OG!AM$1:AM$766,"")</f>
        <v>10707717</v>
      </c>
    </row>
    <row r="1930" spans="1:30" x14ac:dyDescent="0.35">
      <c r="A1930" s="36" t="s">
        <v>3046</v>
      </c>
      <c r="B1930" s="45" t="s">
        <v>351</v>
      </c>
      <c r="C1930" s="45" t="s">
        <v>4477</v>
      </c>
      <c r="D1930" s="36" t="s">
        <v>4518</v>
      </c>
      <c r="E1930" s="36" t="str">
        <f t="shared" si="90"/>
        <v>2013_WI</v>
      </c>
      <c r="F1930" s="45">
        <v>2013</v>
      </c>
      <c r="G1930" s="45">
        <f>_xlfn.XLOOKUP(I1930,Main_OG!$B$1:$B$766,Main_OG!$O$1:$O$766,"")</f>
        <v>0</v>
      </c>
      <c r="H1930" s="45">
        <f>_xlfn.XLOOKUP(E1930,Main_OG!$D$1:$D$766,Main_OG!$J$1:$J$766,"")</f>
        <v>0</v>
      </c>
      <c r="I1930" s="45" t="s">
        <v>351</v>
      </c>
      <c r="J1930" s="45" t="str">
        <f t="shared" si="91"/>
        <v>Northwestern Wisconsin Elec Co_WI</v>
      </c>
      <c r="K1930" s="45" t="str">
        <f t="shared" si="92"/>
        <v>Northwestern Wisconsin Electric Co_WI</v>
      </c>
      <c r="L1930" s="45" t="s">
        <v>3062</v>
      </c>
      <c r="M1930" s="45">
        <v>0</v>
      </c>
      <c r="N1930" s="45">
        <v>1462</v>
      </c>
      <c r="O1930" s="45">
        <v>28</v>
      </c>
      <c r="P1930" s="45">
        <v>9786</v>
      </c>
      <c r="Q1930" s="45">
        <v>0</v>
      </c>
      <c r="R1930" s="45">
        <v>48316</v>
      </c>
      <c r="S1930" s="45">
        <v>45092</v>
      </c>
      <c r="T1930" s="45">
        <v>79719</v>
      </c>
      <c r="U1930" s="45">
        <v>0</v>
      </c>
      <c r="V1930" s="45">
        <v>11.758010000000001</v>
      </c>
      <c r="W1930" s="45">
        <v>8.6512019999999996</v>
      </c>
      <c r="X1930" s="45">
        <v>13.826064000000001</v>
      </c>
      <c r="Y1930" s="46">
        <v>301550.5</v>
      </c>
      <c r="Z1930" s="46">
        <v>52553.131642108798</v>
      </c>
      <c r="AA1930" s="47">
        <f>_xlfn.XLOOKUP($E1930,Main_OG!$D$1:$D$766,Main_OG!AJ$1:AJ$766,"")</f>
        <v>47747638</v>
      </c>
      <c r="AB1930" s="47">
        <f>_xlfn.XLOOKUP($E1930,Main_OG!$D$1:$D$766,Main_OG!AK$1:AK$766,"")</f>
        <v>885782</v>
      </c>
      <c r="AC1930" s="47">
        <f>_xlfn.XLOOKUP($E1930,Main_OG!$D$1:$D$766,Main_OG!AL$1:AL$766,"")</f>
        <v>122721516</v>
      </c>
      <c r="AD1930" s="47">
        <f>_xlfn.XLOOKUP($E1930,Main_OG!$D$1:$D$766,Main_OG!AM$1:AM$766,"")</f>
        <v>11675194</v>
      </c>
    </row>
    <row r="1931" spans="1:30" x14ac:dyDescent="0.35">
      <c r="A1931" s="36" t="s">
        <v>3046</v>
      </c>
      <c r="B1931" s="45" t="s">
        <v>318</v>
      </c>
      <c r="C1931" s="45" t="s">
        <v>4477</v>
      </c>
      <c r="D1931" s="36" t="s">
        <v>4518</v>
      </c>
      <c r="E1931" s="36" t="str">
        <f t="shared" si="90"/>
        <v>2014_MN</v>
      </c>
      <c r="F1931" s="45">
        <v>2014</v>
      </c>
      <c r="G1931" s="45">
        <f>_xlfn.XLOOKUP(I1931,Main_OG!$B$1:$B$766,Main_OG!$O$1:$O$766,"")</f>
        <v>0</v>
      </c>
      <c r="H1931" s="45">
        <f>_xlfn.XLOOKUP(E1931,Main_OG!$D$1:$D$766,Main_OG!$J$1:$J$766,"")</f>
        <v>0</v>
      </c>
      <c r="I1931" s="45" t="s">
        <v>318</v>
      </c>
      <c r="J1931" s="45" t="str">
        <f t="shared" si="91"/>
        <v>Northwestern Wisconsin Elec Co_MN</v>
      </c>
      <c r="K1931" s="45" t="str">
        <f t="shared" si="92"/>
        <v>Northwestern Wisconsin Electric Co_MN</v>
      </c>
      <c r="L1931" s="45" t="s">
        <v>3063</v>
      </c>
      <c r="M1931" s="45">
        <v>0</v>
      </c>
      <c r="N1931" s="45">
        <v>24</v>
      </c>
      <c r="O1931" s="45">
        <v>0</v>
      </c>
      <c r="P1931" s="45">
        <v>63</v>
      </c>
      <c r="Q1931" s="45">
        <v>0</v>
      </c>
      <c r="R1931" s="45">
        <v>192</v>
      </c>
      <c r="S1931" s="45">
        <v>0</v>
      </c>
      <c r="T1931" s="45">
        <v>370</v>
      </c>
      <c r="U1931" s="45">
        <v>0</v>
      </c>
      <c r="V1931" s="45">
        <v>14.0625</v>
      </c>
      <c r="W1931" s="45">
        <v>0</v>
      </c>
      <c r="X1931" s="45">
        <v>15.405405</v>
      </c>
      <c r="Y1931" s="46">
        <v>338623.9</v>
      </c>
      <c r="Z1931" s="46">
        <v>62102.458155782537</v>
      </c>
      <c r="AA1931" s="47">
        <f>_xlfn.XLOOKUP($E1931,Main_OG!$D$1:$D$766,Main_OG!AJ$1:AJ$766,"")</f>
        <v>33599610</v>
      </c>
      <c r="AB1931" s="47">
        <f>_xlfn.XLOOKUP($E1931,Main_OG!$D$1:$D$766,Main_OG!AK$1:AK$766,"")</f>
        <v>285884</v>
      </c>
      <c r="AC1931" s="47">
        <f>_xlfn.XLOOKUP($E1931,Main_OG!$D$1:$D$766,Main_OG!AL$1:AL$766,"")</f>
        <v>62471460</v>
      </c>
      <c r="AD1931" s="47">
        <f>_xlfn.XLOOKUP($E1931,Main_OG!$D$1:$D$766,Main_OG!AM$1:AM$766,"")</f>
        <v>12707166</v>
      </c>
    </row>
    <row r="1932" spans="1:30" x14ac:dyDescent="0.35">
      <c r="A1932" s="36" t="s">
        <v>3046</v>
      </c>
      <c r="B1932" s="45" t="s">
        <v>351</v>
      </c>
      <c r="C1932" s="45" t="s">
        <v>4477</v>
      </c>
      <c r="D1932" s="36" t="s">
        <v>4518</v>
      </c>
      <c r="E1932" s="36" t="str">
        <f t="shared" si="90"/>
        <v>2014_WI</v>
      </c>
      <c r="F1932" s="45">
        <v>2014</v>
      </c>
      <c r="G1932" s="45">
        <f>_xlfn.XLOOKUP(I1932,Main_OG!$B$1:$B$766,Main_OG!$O$1:$O$766,"")</f>
        <v>0</v>
      </c>
      <c r="H1932" s="45">
        <f>_xlfn.XLOOKUP(E1932,Main_OG!$D$1:$D$766,Main_OG!$J$1:$J$766,"")</f>
        <v>0</v>
      </c>
      <c r="I1932" s="45" t="s">
        <v>351</v>
      </c>
      <c r="J1932" s="45" t="str">
        <f t="shared" si="91"/>
        <v>Northwestern Wisconsin Elec Co_WI</v>
      </c>
      <c r="K1932" s="45" t="str">
        <f t="shared" si="92"/>
        <v>Northwestern Wisconsin Electric Co_WI</v>
      </c>
      <c r="L1932" s="45" t="s">
        <v>3064</v>
      </c>
      <c r="M1932" s="45">
        <v>0</v>
      </c>
      <c r="N1932" s="45">
        <v>1541</v>
      </c>
      <c r="O1932" s="45">
        <v>28</v>
      </c>
      <c r="P1932" s="45">
        <v>9282</v>
      </c>
      <c r="Q1932" s="45">
        <v>0</v>
      </c>
      <c r="R1932" s="45">
        <v>48627</v>
      </c>
      <c r="S1932" s="45">
        <v>43726</v>
      </c>
      <c r="T1932" s="45">
        <v>79828</v>
      </c>
      <c r="U1932" s="45">
        <v>0</v>
      </c>
      <c r="V1932" s="45">
        <v>12.209266</v>
      </c>
      <c r="W1932" s="45">
        <v>9.4291725999999993</v>
      </c>
      <c r="X1932" s="45">
        <v>14.552538</v>
      </c>
      <c r="Y1932" s="46">
        <v>309425.8</v>
      </c>
      <c r="Z1932" s="46">
        <v>53783.260408687413</v>
      </c>
      <c r="AA1932" s="47">
        <f>_xlfn.XLOOKUP($E1932,Main_OG!$D$1:$D$766,Main_OG!AJ$1:AJ$766,"")</f>
        <v>42668086</v>
      </c>
      <c r="AB1932" s="47">
        <f>_xlfn.XLOOKUP($E1932,Main_OG!$D$1:$D$766,Main_OG!AK$1:AK$766,"")</f>
        <v>1056130</v>
      </c>
      <c r="AC1932" s="47">
        <f>_xlfn.XLOOKUP($E1932,Main_OG!$D$1:$D$766,Main_OG!AL$1:AL$766,"")</f>
        <v>119709694</v>
      </c>
      <c r="AD1932" s="47">
        <f>_xlfn.XLOOKUP($E1932,Main_OG!$D$1:$D$766,Main_OG!AM$1:AM$766,"")</f>
        <v>9447096</v>
      </c>
    </row>
    <row r="1933" spans="1:30" x14ac:dyDescent="0.35">
      <c r="A1933" s="36" t="s">
        <v>3046</v>
      </c>
      <c r="B1933" s="45" t="s">
        <v>318</v>
      </c>
      <c r="C1933" s="45" t="s">
        <v>4477</v>
      </c>
      <c r="D1933" s="36" t="s">
        <v>4518</v>
      </c>
      <c r="E1933" s="36" t="str">
        <f t="shared" si="90"/>
        <v>2015_MN</v>
      </c>
      <c r="F1933" s="45">
        <v>2015</v>
      </c>
      <c r="G1933" s="45">
        <f>_xlfn.XLOOKUP(I1933,Main_OG!$B$1:$B$766,Main_OG!$O$1:$O$766,"")</f>
        <v>0</v>
      </c>
      <c r="H1933" s="45">
        <f>_xlfn.XLOOKUP(E1933,Main_OG!$D$1:$D$766,Main_OG!$J$1:$J$766,"")</f>
        <v>0</v>
      </c>
      <c r="I1933" s="45" t="s">
        <v>318</v>
      </c>
      <c r="J1933" s="45" t="str">
        <f t="shared" si="91"/>
        <v>Northwestern Wisconsin Elec Co_MN</v>
      </c>
      <c r="K1933" s="45" t="str">
        <f t="shared" si="92"/>
        <v>Northwestern Wisconsin Electric Co_MN</v>
      </c>
      <c r="L1933" s="45" t="s">
        <v>3065</v>
      </c>
      <c r="M1933" s="45">
        <v>0</v>
      </c>
      <c r="N1933" s="45">
        <v>23</v>
      </c>
      <c r="O1933" s="45">
        <v>0</v>
      </c>
      <c r="P1933" s="45">
        <v>60</v>
      </c>
      <c r="Q1933" s="45">
        <v>0</v>
      </c>
      <c r="R1933" s="45">
        <v>194</v>
      </c>
      <c r="S1933" s="45">
        <v>0</v>
      </c>
      <c r="T1933" s="45">
        <v>323</v>
      </c>
      <c r="U1933" s="45">
        <v>0</v>
      </c>
      <c r="V1933" s="45">
        <v>14.43299</v>
      </c>
      <c r="W1933" s="45">
        <v>0</v>
      </c>
      <c r="X1933" s="45">
        <v>14.551083999999999</v>
      </c>
      <c r="Y1933" s="46">
        <v>345456.2</v>
      </c>
      <c r="Z1933" s="46">
        <v>62993.448944766977</v>
      </c>
      <c r="AA1933" s="47">
        <f>_xlfn.XLOOKUP($E1933,Main_OG!$D$1:$D$766,Main_OG!AJ$1:AJ$766,"")</f>
        <v>29298748</v>
      </c>
      <c r="AB1933" s="47">
        <f>_xlfn.XLOOKUP($E1933,Main_OG!$D$1:$D$766,Main_OG!AK$1:AK$766,"")</f>
        <v>137354</v>
      </c>
      <c r="AC1933" s="47">
        <f>_xlfn.XLOOKUP($E1933,Main_OG!$D$1:$D$766,Main_OG!AL$1:AL$766,"")</f>
        <v>108727924</v>
      </c>
      <c r="AD1933" s="47">
        <f>_xlfn.XLOOKUP($E1933,Main_OG!$D$1:$D$766,Main_OG!AM$1:AM$766,"")</f>
        <v>12038606</v>
      </c>
    </row>
    <row r="1934" spans="1:30" x14ac:dyDescent="0.35">
      <c r="A1934" s="36" t="s">
        <v>3046</v>
      </c>
      <c r="B1934" s="45" t="s">
        <v>351</v>
      </c>
      <c r="C1934" s="45" t="s">
        <v>4477</v>
      </c>
      <c r="D1934" s="36" t="s">
        <v>4518</v>
      </c>
      <c r="E1934" s="36" t="str">
        <f t="shared" si="90"/>
        <v>2015_WI</v>
      </c>
      <c r="F1934" s="45">
        <v>2015</v>
      </c>
      <c r="G1934" s="45">
        <f>_xlfn.XLOOKUP(I1934,Main_OG!$B$1:$B$766,Main_OG!$O$1:$O$766,"")</f>
        <v>0</v>
      </c>
      <c r="H1934" s="45">
        <f>_xlfn.XLOOKUP(E1934,Main_OG!$D$1:$D$766,Main_OG!$J$1:$J$766,"")</f>
        <v>0</v>
      </c>
      <c r="I1934" s="45" t="s">
        <v>351</v>
      </c>
      <c r="J1934" s="45" t="str">
        <f t="shared" si="91"/>
        <v>Northwestern Wisconsin Elec Co_WI</v>
      </c>
      <c r="K1934" s="45" t="str">
        <f t="shared" si="92"/>
        <v>Northwestern Wisconsin Electric Co_WI</v>
      </c>
      <c r="L1934" s="45" t="s">
        <v>3066</v>
      </c>
      <c r="M1934" s="45">
        <v>0</v>
      </c>
      <c r="N1934" s="45">
        <v>1526</v>
      </c>
      <c r="O1934" s="45">
        <v>28</v>
      </c>
      <c r="P1934" s="45">
        <v>9905</v>
      </c>
      <c r="Q1934" s="45">
        <v>0</v>
      </c>
      <c r="R1934" s="45">
        <v>47586</v>
      </c>
      <c r="S1934" s="45">
        <v>43595</v>
      </c>
      <c r="T1934" s="45">
        <v>74692</v>
      </c>
      <c r="U1934" s="45">
        <v>0</v>
      </c>
      <c r="V1934" s="45">
        <v>11.520194999999999</v>
      </c>
      <c r="W1934" s="45">
        <v>8.6317237999999996</v>
      </c>
      <c r="X1934" s="45">
        <v>13.855567000000001</v>
      </c>
      <c r="Y1934" s="46">
        <v>315687.8</v>
      </c>
      <c r="Z1934" s="46">
        <v>54779.073203599488</v>
      </c>
      <c r="AA1934" s="47">
        <f>_xlfn.XLOOKUP($E1934,Main_OG!$D$1:$D$766,Main_OG!AJ$1:AJ$766,"")</f>
        <v>43384686</v>
      </c>
      <c r="AB1934" s="47">
        <f>_xlfn.XLOOKUP($E1934,Main_OG!$D$1:$D$766,Main_OG!AK$1:AK$766,"")</f>
        <v>705030</v>
      </c>
      <c r="AC1934" s="47">
        <f>_xlfn.XLOOKUP($E1934,Main_OG!$D$1:$D$766,Main_OG!AL$1:AL$766,"")</f>
        <v>198250178</v>
      </c>
      <c r="AD1934" s="47">
        <f>_xlfn.XLOOKUP($E1934,Main_OG!$D$1:$D$766,Main_OG!AM$1:AM$766,"")</f>
        <v>10008183</v>
      </c>
    </row>
    <row r="1935" spans="1:30" x14ac:dyDescent="0.35">
      <c r="A1935" s="36" t="s">
        <v>3046</v>
      </c>
      <c r="B1935" s="45" t="s">
        <v>318</v>
      </c>
      <c r="C1935" s="45" t="s">
        <v>4477</v>
      </c>
      <c r="D1935" s="36" t="s">
        <v>4518</v>
      </c>
      <c r="E1935" s="36" t="str">
        <f t="shared" si="90"/>
        <v>2016_MN</v>
      </c>
      <c r="F1935" s="45">
        <v>2016</v>
      </c>
      <c r="G1935" s="45">
        <f>_xlfn.XLOOKUP(I1935,Main_OG!$B$1:$B$766,Main_OG!$O$1:$O$766,"")</f>
        <v>0</v>
      </c>
      <c r="H1935" s="45">
        <f>_xlfn.XLOOKUP(E1935,Main_OG!$D$1:$D$766,Main_OG!$J$1:$J$766,"")</f>
        <v>1</v>
      </c>
      <c r="I1935" s="45" t="s">
        <v>318</v>
      </c>
      <c r="J1935" s="45" t="str">
        <f t="shared" si="91"/>
        <v>Northwestern Wisconsin Elec Co_MN</v>
      </c>
      <c r="K1935" s="45" t="str">
        <f t="shared" si="92"/>
        <v>Northwestern Wisconsin Electric Co_MN</v>
      </c>
      <c r="L1935" s="45" t="s">
        <v>3067</v>
      </c>
      <c r="M1935" s="45">
        <v>0</v>
      </c>
      <c r="N1935" s="45">
        <v>24</v>
      </c>
      <c r="O1935" s="45">
        <v>0</v>
      </c>
      <c r="P1935" s="45">
        <v>60</v>
      </c>
      <c r="Q1935" s="45">
        <v>0</v>
      </c>
      <c r="R1935" s="45">
        <v>202</v>
      </c>
      <c r="S1935" s="45">
        <v>0</v>
      </c>
      <c r="T1935" s="45">
        <v>335</v>
      </c>
      <c r="U1935" s="45">
        <v>0</v>
      </c>
      <c r="V1935" s="45">
        <v>13.861386</v>
      </c>
      <c r="W1935" s="45">
        <v>0</v>
      </c>
      <c r="X1935" s="45">
        <v>14.328358</v>
      </c>
      <c r="Y1935" s="46">
        <v>350603.6</v>
      </c>
      <c r="Z1935" s="46">
        <v>63453.530629678426</v>
      </c>
      <c r="AA1935" s="47">
        <f>_xlfn.XLOOKUP($E1935,Main_OG!$D$1:$D$766,Main_OG!AJ$1:AJ$766,"")</f>
        <v>26892306</v>
      </c>
      <c r="AB1935" s="47">
        <f>_xlfn.XLOOKUP($E1935,Main_OG!$D$1:$D$766,Main_OG!AK$1:AK$766,"")</f>
        <v>133712</v>
      </c>
      <c r="AC1935" s="47">
        <f>_xlfn.XLOOKUP($E1935,Main_OG!$D$1:$D$766,Main_OG!AL$1:AL$766,"")</f>
        <v>131247042</v>
      </c>
      <c r="AD1935" s="47">
        <f>_xlfn.XLOOKUP($E1935,Main_OG!$D$1:$D$766,Main_OG!AM$1:AM$766,"")</f>
        <v>13860816</v>
      </c>
    </row>
    <row r="1936" spans="1:30" x14ac:dyDescent="0.35">
      <c r="A1936" s="36" t="s">
        <v>3046</v>
      </c>
      <c r="B1936" s="45" t="s">
        <v>351</v>
      </c>
      <c r="C1936" s="45" t="s">
        <v>4477</v>
      </c>
      <c r="D1936" s="36" t="s">
        <v>4518</v>
      </c>
      <c r="E1936" s="36" t="str">
        <f t="shared" si="90"/>
        <v>2016_WI</v>
      </c>
      <c r="F1936" s="45">
        <v>2016</v>
      </c>
      <c r="G1936" s="45">
        <f>_xlfn.XLOOKUP(I1936,Main_OG!$B$1:$B$766,Main_OG!$O$1:$O$766,"")</f>
        <v>0</v>
      </c>
      <c r="H1936" s="45">
        <f>_xlfn.XLOOKUP(E1936,Main_OG!$D$1:$D$766,Main_OG!$J$1:$J$766,"")</f>
        <v>0</v>
      </c>
      <c r="I1936" s="45" t="s">
        <v>351</v>
      </c>
      <c r="J1936" s="45" t="str">
        <f t="shared" si="91"/>
        <v>Northwestern Wisconsin Elec Co_WI</v>
      </c>
      <c r="K1936" s="45" t="str">
        <f t="shared" si="92"/>
        <v>Northwestern Wisconsin Electric Co_WI</v>
      </c>
      <c r="L1936" s="45" t="s">
        <v>3068</v>
      </c>
      <c r="M1936" s="45">
        <v>0</v>
      </c>
      <c r="N1936" s="45">
        <v>1488</v>
      </c>
      <c r="O1936" s="45">
        <v>26</v>
      </c>
      <c r="P1936" s="45">
        <v>9965</v>
      </c>
      <c r="Q1936" s="45">
        <v>0</v>
      </c>
      <c r="R1936" s="45">
        <v>48536</v>
      </c>
      <c r="S1936" s="45">
        <v>42749</v>
      </c>
      <c r="T1936" s="45">
        <v>75814</v>
      </c>
      <c r="U1936" s="45">
        <v>0</v>
      </c>
      <c r="V1936" s="45">
        <v>11.383303</v>
      </c>
      <c r="W1936" s="45">
        <v>8.5148191000000004</v>
      </c>
      <c r="X1936" s="45">
        <v>13.699317000000001</v>
      </c>
      <c r="Y1936" s="46">
        <v>319272.3</v>
      </c>
      <c r="Z1936" s="46">
        <v>55283.619356659634</v>
      </c>
      <c r="AA1936" s="47">
        <f>_xlfn.XLOOKUP($E1936,Main_OG!$D$1:$D$766,Main_OG!AJ$1:AJ$766,"")</f>
        <v>38268622</v>
      </c>
      <c r="AB1936" s="47">
        <f>_xlfn.XLOOKUP($E1936,Main_OG!$D$1:$D$766,Main_OG!AK$1:AK$766,"")</f>
        <v>585422</v>
      </c>
      <c r="AC1936" s="47">
        <f>_xlfn.XLOOKUP($E1936,Main_OG!$D$1:$D$766,Main_OG!AL$1:AL$766,"")</f>
        <v>229614262</v>
      </c>
      <c r="AD1936" s="47">
        <f>_xlfn.XLOOKUP($E1936,Main_OG!$D$1:$D$766,Main_OG!AM$1:AM$766,"")</f>
        <v>10151394</v>
      </c>
    </row>
    <row r="1937" spans="1:30" x14ac:dyDescent="0.35">
      <c r="A1937" s="36" t="s">
        <v>3046</v>
      </c>
      <c r="B1937" s="45" t="s">
        <v>318</v>
      </c>
      <c r="C1937" s="45" t="s">
        <v>4477</v>
      </c>
      <c r="D1937" s="36" t="s">
        <v>4518</v>
      </c>
      <c r="E1937" s="36" t="str">
        <f t="shared" si="90"/>
        <v>2017_MN</v>
      </c>
      <c r="F1937" s="45">
        <v>2017</v>
      </c>
      <c r="G1937" s="45">
        <f>_xlfn.XLOOKUP(I1937,Main_OG!$B$1:$B$766,Main_OG!$O$1:$O$766,"")</f>
        <v>0</v>
      </c>
      <c r="H1937" s="45">
        <f>_xlfn.XLOOKUP(E1937,Main_OG!$D$1:$D$766,Main_OG!$J$1:$J$766,"")</f>
        <v>1</v>
      </c>
      <c r="I1937" s="45" t="s">
        <v>318</v>
      </c>
      <c r="J1937" s="45" t="str">
        <f t="shared" si="91"/>
        <v>Northwestern Wisconsin Elec Co_MN</v>
      </c>
      <c r="K1937" s="45" t="str">
        <f t="shared" si="92"/>
        <v>Northwestern Wisconsin Electric Co_MN</v>
      </c>
      <c r="L1937" s="45" t="s">
        <v>3069</v>
      </c>
      <c r="M1937" s="45">
        <v>0</v>
      </c>
      <c r="N1937" s="45">
        <v>23</v>
      </c>
      <c r="O1937" s="45">
        <v>0</v>
      </c>
      <c r="P1937" s="45">
        <v>63</v>
      </c>
      <c r="Q1937" s="45">
        <v>0</v>
      </c>
      <c r="R1937" s="45">
        <v>185</v>
      </c>
      <c r="S1937" s="45">
        <v>0</v>
      </c>
      <c r="T1937" s="45">
        <v>377</v>
      </c>
      <c r="U1937" s="45">
        <v>0</v>
      </c>
      <c r="V1937" s="45">
        <v>14.054054000000001</v>
      </c>
      <c r="W1937" s="45">
        <v>0</v>
      </c>
      <c r="X1937" s="45">
        <v>14.323607000000001</v>
      </c>
      <c r="Y1937" s="46">
        <v>354721.9</v>
      </c>
      <c r="Z1937" s="46">
        <v>63692.561502082048</v>
      </c>
      <c r="AA1937" s="47">
        <f>_xlfn.XLOOKUP($E1937,Main_OG!$D$1:$D$766,Main_OG!AJ$1:AJ$766,"")</f>
        <v>26461414</v>
      </c>
      <c r="AB1937" s="47">
        <f>_xlfn.XLOOKUP($E1937,Main_OG!$D$1:$D$766,Main_OG!AK$1:AK$766,"")</f>
        <v>153000</v>
      </c>
      <c r="AC1937" s="47">
        <f>_xlfn.XLOOKUP($E1937,Main_OG!$D$1:$D$766,Main_OG!AL$1:AL$766,"")</f>
        <v>97724766</v>
      </c>
      <c r="AD1937" s="47">
        <f>_xlfn.XLOOKUP($E1937,Main_OG!$D$1:$D$766,Main_OG!AM$1:AM$766,"")</f>
        <v>13904351</v>
      </c>
    </row>
    <row r="1938" spans="1:30" x14ac:dyDescent="0.35">
      <c r="A1938" s="36" t="s">
        <v>3046</v>
      </c>
      <c r="B1938" s="45" t="s">
        <v>351</v>
      </c>
      <c r="C1938" s="45" t="s">
        <v>4477</v>
      </c>
      <c r="D1938" s="36" t="s">
        <v>4518</v>
      </c>
      <c r="E1938" s="36" t="str">
        <f t="shared" si="90"/>
        <v>2017_WI</v>
      </c>
      <c r="F1938" s="45">
        <v>2017</v>
      </c>
      <c r="G1938" s="45">
        <f>_xlfn.XLOOKUP(I1938,Main_OG!$B$1:$B$766,Main_OG!$O$1:$O$766,"")</f>
        <v>0</v>
      </c>
      <c r="H1938" s="45">
        <f>_xlfn.XLOOKUP(E1938,Main_OG!$D$1:$D$766,Main_OG!$J$1:$J$766,"")</f>
        <v>0</v>
      </c>
      <c r="I1938" s="45" t="s">
        <v>351</v>
      </c>
      <c r="J1938" s="45" t="str">
        <f t="shared" si="91"/>
        <v>Northwestern Wisconsin Elec Co_WI</v>
      </c>
      <c r="K1938" s="45" t="str">
        <f t="shared" si="92"/>
        <v>Northwestern Wisconsin Electric Co_WI</v>
      </c>
      <c r="L1938" s="45" t="s">
        <v>3070</v>
      </c>
      <c r="M1938" s="45">
        <v>0</v>
      </c>
      <c r="N1938" s="45">
        <v>1525</v>
      </c>
      <c r="O1938" s="45">
        <v>25</v>
      </c>
      <c r="P1938" s="45">
        <v>10152</v>
      </c>
      <c r="Q1938" s="45">
        <v>0</v>
      </c>
      <c r="R1938" s="45">
        <v>48550</v>
      </c>
      <c r="S1938" s="45">
        <v>38362</v>
      </c>
      <c r="T1938" s="45">
        <v>76684</v>
      </c>
      <c r="U1938" s="45">
        <v>0</v>
      </c>
      <c r="V1938" s="45">
        <v>11.596292</v>
      </c>
      <c r="W1938" s="45">
        <v>9.3634325999999994</v>
      </c>
      <c r="X1938" s="45">
        <v>13.914244999999999</v>
      </c>
      <c r="Y1938" s="46">
        <v>321886.8</v>
      </c>
      <c r="Z1938" s="46">
        <v>55563.37513962618</v>
      </c>
      <c r="AA1938" s="47">
        <f>_xlfn.XLOOKUP($E1938,Main_OG!$D$1:$D$766,Main_OG!AJ$1:AJ$766,"")</f>
        <v>42139592</v>
      </c>
      <c r="AB1938" s="47">
        <f>_xlfn.XLOOKUP($E1938,Main_OG!$D$1:$D$766,Main_OG!AK$1:AK$766,"")</f>
        <v>629948</v>
      </c>
      <c r="AC1938" s="47">
        <f>_xlfn.XLOOKUP($E1938,Main_OG!$D$1:$D$766,Main_OG!AL$1:AL$766,"")</f>
        <v>209785614</v>
      </c>
      <c r="AD1938" s="47">
        <f>_xlfn.XLOOKUP($E1938,Main_OG!$D$1:$D$766,Main_OG!AM$1:AM$766,"")</f>
        <v>9648979</v>
      </c>
    </row>
    <row r="1939" spans="1:30" x14ac:dyDescent="0.35">
      <c r="A1939" s="36" t="s">
        <v>3046</v>
      </c>
      <c r="B1939" s="45" t="s">
        <v>318</v>
      </c>
      <c r="C1939" s="45" t="s">
        <v>4477</v>
      </c>
      <c r="D1939" s="36" t="s">
        <v>4518</v>
      </c>
      <c r="E1939" s="36" t="str">
        <f t="shared" si="90"/>
        <v>2018_MN</v>
      </c>
      <c r="F1939" s="45">
        <v>2018</v>
      </c>
      <c r="G1939" s="45">
        <f>_xlfn.XLOOKUP(I1939,Main_OG!$B$1:$B$766,Main_OG!$O$1:$O$766,"")</f>
        <v>0</v>
      </c>
      <c r="H1939" s="45">
        <f>_xlfn.XLOOKUP(E1939,Main_OG!$D$1:$D$766,Main_OG!$J$1:$J$766,"")</f>
        <v>1</v>
      </c>
      <c r="I1939" s="45" t="s">
        <v>318</v>
      </c>
      <c r="J1939" s="45" t="str">
        <f t="shared" si="91"/>
        <v>Northwestern Wisconsin Elec Co_MN</v>
      </c>
      <c r="K1939" s="45" t="str">
        <f t="shared" si="92"/>
        <v>Northwestern Wisconsin Electric Co_MN</v>
      </c>
      <c r="L1939" s="45" t="s">
        <v>3071</v>
      </c>
      <c r="M1939" s="45">
        <v>0</v>
      </c>
      <c r="N1939" s="45">
        <v>25</v>
      </c>
      <c r="O1939" s="45">
        <v>0</v>
      </c>
      <c r="P1939" s="45">
        <v>66</v>
      </c>
      <c r="Q1939" s="45">
        <v>0</v>
      </c>
      <c r="R1939" s="45">
        <v>198</v>
      </c>
      <c r="S1939" s="45">
        <v>0</v>
      </c>
      <c r="T1939" s="45">
        <v>420</v>
      </c>
      <c r="U1939" s="45">
        <v>0</v>
      </c>
      <c r="V1939" s="45">
        <v>13.131313</v>
      </c>
      <c r="W1939" s="45">
        <v>0</v>
      </c>
      <c r="X1939" s="45">
        <v>14.047618999999999</v>
      </c>
      <c r="Y1939" s="46">
        <v>364799.7</v>
      </c>
      <c r="Z1939" s="46">
        <v>65041.037576563242</v>
      </c>
      <c r="AA1939" s="47">
        <f>_xlfn.XLOOKUP($E1939,Main_OG!$D$1:$D$766,Main_OG!AJ$1:AJ$766,"")</f>
        <v>27349572</v>
      </c>
      <c r="AB1939" s="47">
        <f>_xlfn.XLOOKUP($E1939,Main_OG!$D$1:$D$766,Main_OG!AK$1:AK$766,"")</f>
        <v>196732</v>
      </c>
      <c r="AC1939" s="47">
        <f>_xlfn.XLOOKUP($E1939,Main_OG!$D$1:$D$766,Main_OG!AL$1:AL$766,"")</f>
        <v>122348248</v>
      </c>
      <c r="AD1939" s="47">
        <f>_xlfn.XLOOKUP($E1939,Main_OG!$D$1:$D$766,Main_OG!AM$1:AM$766,"")</f>
        <v>14601329</v>
      </c>
    </row>
    <row r="1940" spans="1:30" x14ac:dyDescent="0.35">
      <c r="A1940" s="36" t="s">
        <v>3046</v>
      </c>
      <c r="B1940" s="45" t="s">
        <v>351</v>
      </c>
      <c r="C1940" s="45" t="s">
        <v>4477</v>
      </c>
      <c r="D1940" s="36" t="s">
        <v>4518</v>
      </c>
      <c r="E1940" s="36" t="str">
        <f t="shared" si="90"/>
        <v>2018_WI</v>
      </c>
      <c r="F1940" s="45">
        <v>2018</v>
      </c>
      <c r="G1940" s="45">
        <f>_xlfn.XLOOKUP(I1940,Main_OG!$B$1:$B$766,Main_OG!$O$1:$O$766,"")</f>
        <v>0</v>
      </c>
      <c r="H1940" s="45">
        <f>_xlfn.XLOOKUP(E1940,Main_OG!$D$1:$D$766,Main_OG!$J$1:$J$766,"")</f>
        <v>0</v>
      </c>
      <c r="I1940" s="45" t="s">
        <v>351</v>
      </c>
      <c r="J1940" s="45" t="str">
        <f t="shared" si="91"/>
        <v>Northwestern Wisconsin Elec Co_WI</v>
      </c>
      <c r="K1940" s="45" t="str">
        <f t="shared" si="92"/>
        <v>Northwestern Wisconsin Electric Co_WI</v>
      </c>
      <c r="L1940" s="45" t="s">
        <v>3072</v>
      </c>
      <c r="M1940" s="45">
        <v>0</v>
      </c>
      <c r="N1940" s="45">
        <v>1680</v>
      </c>
      <c r="O1940" s="45">
        <v>25</v>
      </c>
      <c r="P1940" s="45">
        <v>10655</v>
      </c>
      <c r="Q1940" s="45">
        <v>0</v>
      </c>
      <c r="R1940" s="45">
        <v>52021</v>
      </c>
      <c r="S1940" s="45">
        <v>41806</v>
      </c>
      <c r="T1940" s="45">
        <v>86209</v>
      </c>
      <c r="U1940" s="45">
        <v>0</v>
      </c>
      <c r="V1940" s="45">
        <v>11.328117000000001</v>
      </c>
      <c r="W1940" s="45">
        <v>8.6279480999999993</v>
      </c>
      <c r="X1940" s="45">
        <v>13.417393000000001</v>
      </c>
      <c r="Y1940" s="46">
        <v>328832.40000000002</v>
      </c>
      <c r="Z1940" s="46">
        <v>56604.293894000315</v>
      </c>
      <c r="AA1940" s="47">
        <f>_xlfn.XLOOKUP($E1940,Main_OG!$D$1:$D$766,Main_OG!AJ$1:AJ$766,"")</f>
        <v>39247642</v>
      </c>
      <c r="AB1940" s="47">
        <f>_xlfn.XLOOKUP($E1940,Main_OG!$D$1:$D$766,Main_OG!AK$1:AK$766,"")</f>
        <v>610596</v>
      </c>
      <c r="AC1940" s="47">
        <f>_xlfn.XLOOKUP($E1940,Main_OG!$D$1:$D$766,Main_OG!AL$1:AL$766,"")</f>
        <v>257910908</v>
      </c>
      <c r="AD1940" s="47">
        <f>_xlfn.XLOOKUP($E1940,Main_OG!$D$1:$D$766,Main_OG!AM$1:AM$766,"")</f>
        <v>10129122</v>
      </c>
    </row>
    <row r="1941" spans="1:30" x14ac:dyDescent="0.35">
      <c r="A1941" s="36" t="s">
        <v>3046</v>
      </c>
      <c r="B1941" s="45" t="s">
        <v>318</v>
      </c>
      <c r="C1941" s="45" t="s">
        <v>4477</v>
      </c>
      <c r="D1941" s="36" t="s">
        <v>4518</v>
      </c>
      <c r="E1941" s="36" t="str">
        <f t="shared" si="90"/>
        <v>2019_MN</v>
      </c>
      <c r="F1941" s="45">
        <v>2019</v>
      </c>
      <c r="G1941" s="45">
        <f>_xlfn.XLOOKUP(I1941,Main_OG!$B$1:$B$766,Main_OG!$O$1:$O$766,"")</f>
        <v>0</v>
      </c>
      <c r="H1941" s="45">
        <f>_xlfn.XLOOKUP(E1941,Main_OG!$D$1:$D$766,Main_OG!$J$1:$J$766,"")</f>
        <v>1</v>
      </c>
      <c r="I1941" s="45" t="s">
        <v>318</v>
      </c>
      <c r="J1941" s="45" t="str">
        <f t="shared" si="91"/>
        <v>Northwestern Wisconsin Elec Co_MN</v>
      </c>
      <c r="K1941" s="45" t="str">
        <f t="shared" si="92"/>
        <v>Northwestern Wisconsin Electric Co_MN</v>
      </c>
      <c r="L1941" s="45" t="s">
        <v>3073</v>
      </c>
      <c r="M1941" s="45">
        <v>0</v>
      </c>
      <c r="N1941" s="45">
        <v>27</v>
      </c>
      <c r="O1941" s="45">
        <v>0</v>
      </c>
      <c r="P1941" s="45">
        <v>71</v>
      </c>
      <c r="Q1941" s="45">
        <v>0</v>
      </c>
      <c r="R1941" s="45">
        <v>211</v>
      </c>
      <c r="S1941" s="45">
        <v>0</v>
      </c>
      <c r="T1941" s="45">
        <v>419</v>
      </c>
      <c r="U1941" s="45">
        <v>0</v>
      </c>
      <c r="V1941" s="45">
        <v>12.322274999999999</v>
      </c>
      <c r="W1941" s="45">
        <v>0</v>
      </c>
      <c r="X1941" s="45">
        <v>14.033412999999999</v>
      </c>
      <c r="Y1941" s="46">
        <v>368688.7</v>
      </c>
      <c r="Z1941" s="46">
        <v>65369.722589486308</v>
      </c>
      <c r="AA1941" s="47">
        <f>_xlfn.XLOOKUP($E1941,Main_OG!$D$1:$D$766,Main_OG!AJ$1:AJ$766,"")</f>
        <v>20990140</v>
      </c>
      <c r="AB1941" s="47">
        <f>_xlfn.XLOOKUP($E1941,Main_OG!$D$1:$D$766,Main_OG!AK$1:AK$766,"")</f>
        <v>202892</v>
      </c>
      <c r="AC1941" s="47">
        <f>_xlfn.XLOOKUP($E1941,Main_OG!$D$1:$D$766,Main_OG!AL$1:AL$766,"")</f>
        <v>172021314</v>
      </c>
      <c r="AD1941" s="47">
        <f>_xlfn.XLOOKUP($E1941,Main_OG!$D$1:$D$766,Main_OG!AM$1:AM$766,"")</f>
        <v>14104547</v>
      </c>
    </row>
    <row r="1942" spans="1:30" x14ac:dyDescent="0.35">
      <c r="A1942" s="36" t="s">
        <v>3046</v>
      </c>
      <c r="B1942" s="45" t="s">
        <v>351</v>
      </c>
      <c r="C1942" s="45" t="s">
        <v>4477</v>
      </c>
      <c r="D1942" s="36" t="s">
        <v>4518</v>
      </c>
      <c r="E1942" s="36" t="str">
        <f t="shared" si="90"/>
        <v>2019_WI</v>
      </c>
      <c r="F1942" s="45">
        <v>2019</v>
      </c>
      <c r="G1942" s="45">
        <f>_xlfn.XLOOKUP(I1942,Main_OG!$B$1:$B$766,Main_OG!$O$1:$O$766,"")</f>
        <v>0</v>
      </c>
      <c r="H1942" s="45">
        <f>_xlfn.XLOOKUP(E1942,Main_OG!$D$1:$D$766,Main_OG!$J$1:$J$766,"")</f>
        <v>0</v>
      </c>
      <c r="I1942" s="45" t="s">
        <v>351</v>
      </c>
      <c r="J1942" s="45" t="str">
        <f t="shared" si="91"/>
        <v>Northwestern Wisconsin Elec Co_WI</v>
      </c>
      <c r="K1942" s="45" t="str">
        <f t="shared" si="92"/>
        <v>Northwestern Wisconsin Electric Co_WI</v>
      </c>
      <c r="L1942" s="45" t="s">
        <v>3074</v>
      </c>
      <c r="M1942" s="45">
        <v>0</v>
      </c>
      <c r="N1942" s="45">
        <v>1692</v>
      </c>
      <c r="O1942" s="45">
        <v>25</v>
      </c>
      <c r="P1942" s="45">
        <v>11532</v>
      </c>
      <c r="Q1942" s="45">
        <v>0</v>
      </c>
      <c r="R1942" s="45">
        <v>50335</v>
      </c>
      <c r="S1942" s="45">
        <v>38368</v>
      </c>
      <c r="T1942" s="45">
        <v>85087</v>
      </c>
      <c r="U1942" s="45">
        <v>0</v>
      </c>
      <c r="V1942" s="45">
        <v>11.451276</v>
      </c>
      <c r="W1942" s="45">
        <v>9.4067972999999991</v>
      </c>
      <c r="X1942" s="45">
        <v>13.532266999999999</v>
      </c>
      <c r="Y1942" s="46">
        <v>333698.59999999998</v>
      </c>
      <c r="Z1942" s="46">
        <v>57291.434353818753</v>
      </c>
      <c r="AA1942" s="47">
        <f>_xlfn.XLOOKUP($E1942,Main_OG!$D$1:$D$766,Main_OG!AJ$1:AJ$766,"")</f>
        <v>29618624</v>
      </c>
      <c r="AB1942" s="47">
        <f>_xlfn.XLOOKUP($E1942,Main_OG!$D$1:$D$766,Main_OG!AK$1:AK$766,"")</f>
        <v>620872</v>
      </c>
      <c r="AC1942" s="47">
        <f>_xlfn.XLOOKUP($E1942,Main_OG!$D$1:$D$766,Main_OG!AL$1:AL$766,"")</f>
        <v>296214928</v>
      </c>
      <c r="AD1942" s="47">
        <f>_xlfn.XLOOKUP($E1942,Main_OG!$D$1:$D$766,Main_OG!AM$1:AM$766,"")</f>
        <v>10030305</v>
      </c>
    </row>
    <row r="1943" spans="1:30" x14ac:dyDescent="0.35">
      <c r="A1943" s="36" t="s">
        <v>3046</v>
      </c>
      <c r="B1943" s="45" t="s">
        <v>318</v>
      </c>
      <c r="C1943" s="45" t="s">
        <v>4477</v>
      </c>
      <c r="D1943" s="36" t="s">
        <v>4518</v>
      </c>
      <c r="E1943" s="36" t="str">
        <f t="shared" si="90"/>
        <v>2020_MN</v>
      </c>
      <c r="F1943" s="45">
        <v>2020</v>
      </c>
      <c r="G1943" s="45">
        <f>_xlfn.XLOOKUP(I1943,Main_OG!$B$1:$B$766,Main_OG!$O$1:$O$766,"")</f>
        <v>0</v>
      </c>
      <c r="H1943" s="45">
        <f>_xlfn.XLOOKUP(E1943,Main_OG!$D$1:$D$766,Main_OG!$J$1:$J$766,"")</f>
        <v>1</v>
      </c>
      <c r="I1943" s="45" t="s">
        <v>318</v>
      </c>
      <c r="J1943" s="45" t="str">
        <f t="shared" si="91"/>
        <v>Northwestern Wisconsin Elec Co_MN</v>
      </c>
      <c r="K1943" s="45" t="str">
        <f t="shared" si="92"/>
        <v>Northwestern Wisconsin Electric Co_MN</v>
      </c>
      <c r="L1943" s="45" t="s">
        <v>3075</v>
      </c>
      <c r="M1943" s="45">
        <v>0</v>
      </c>
      <c r="N1943" s="45">
        <v>29</v>
      </c>
      <c r="O1943" s="45">
        <v>0</v>
      </c>
      <c r="P1943" s="45">
        <v>0</v>
      </c>
      <c r="Q1943" s="45">
        <v>0</v>
      </c>
      <c r="R1943" s="45">
        <v>152</v>
      </c>
      <c r="S1943" s="45">
        <v>0</v>
      </c>
      <c r="T1943" s="45">
        <v>0</v>
      </c>
      <c r="U1943" s="45">
        <v>0</v>
      </c>
      <c r="V1943" s="45">
        <v>14.671053000000001</v>
      </c>
      <c r="W1943" s="45">
        <v>0</v>
      </c>
      <c r="X1943" s="45">
        <v>0</v>
      </c>
      <c r="Y1943" s="46">
        <v>358127.2</v>
      </c>
      <c r="Z1943" s="46">
        <v>63319.727963322963</v>
      </c>
      <c r="AA1943" s="47">
        <f>_xlfn.XLOOKUP($E1943,Main_OG!$D$1:$D$766,Main_OG!AJ$1:AJ$766,"")</f>
        <v>16562016</v>
      </c>
      <c r="AB1943" s="47">
        <f>_xlfn.XLOOKUP($E1943,Main_OG!$D$1:$D$766,Main_OG!AK$1:AK$766,"")</f>
        <v>109242</v>
      </c>
      <c r="AC1943" s="47">
        <f>_xlfn.XLOOKUP($E1943,Main_OG!$D$1:$D$766,Main_OG!AL$1:AL$766,"")</f>
        <v>161233214</v>
      </c>
      <c r="AD1943" s="47">
        <f>_xlfn.XLOOKUP($E1943,Main_OG!$D$1:$D$766,Main_OG!AM$1:AM$766,"")</f>
        <v>0</v>
      </c>
    </row>
    <row r="1944" spans="1:30" x14ac:dyDescent="0.35">
      <c r="A1944" s="36" t="s">
        <v>3046</v>
      </c>
      <c r="B1944" s="45" t="s">
        <v>351</v>
      </c>
      <c r="C1944" s="45" t="s">
        <v>4477</v>
      </c>
      <c r="D1944" s="36" t="s">
        <v>4518</v>
      </c>
      <c r="E1944" s="36" t="str">
        <f t="shared" si="90"/>
        <v>2020_WI</v>
      </c>
      <c r="F1944" s="45">
        <v>2020</v>
      </c>
      <c r="G1944" s="45">
        <f>_xlfn.XLOOKUP(I1944,Main_OG!$B$1:$B$766,Main_OG!$O$1:$O$766,"")</f>
        <v>0</v>
      </c>
      <c r="H1944" s="45">
        <f>_xlfn.XLOOKUP(E1944,Main_OG!$D$1:$D$766,Main_OG!$J$1:$J$766,"")</f>
        <v>0</v>
      </c>
      <c r="I1944" s="45" t="s">
        <v>351</v>
      </c>
      <c r="J1944" s="45" t="str">
        <f t="shared" si="91"/>
        <v>Northwestern Wisconsin Elec Co_WI</v>
      </c>
      <c r="K1944" s="45" t="str">
        <f t="shared" si="92"/>
        <v>Northwestern Wisconsin Electric Co_WI</v>
      </c>
      <c r="L1944" s="45" t="s">
        <v>3076</v>
      </c>
      <c r="M1944" s="45">
        <v>0</v>
      </c>
      <c r="N1944" s="45">
        <v>1716</v>
      </c>
      <c r="O1944" s="45">
        <v>23</v>
      </c>
      <c r="P1944" s="45">
        <v>0</v>
      </c>
      <c r="Q1944" s="45">
        <v>0</v>
      </c>
      <c r="R1944" s="45">
        <v>48860</v>
      </c>
      <c r="S1944" s="45">
        <v>37375</v>
      </c>
      <c r="T1944" s="45">
        <v>0</v>
      </c>
      <c r="U1944" s="45">
        <v>0</v>
      </c>
      <c r="V1944" s="45">
        <v>11.595988999999999</v>
      </c>
      <c r="W1944" s="45">
        <v>8.8133779000000008</v>
      </c>
      <c r="X1944" s="45">
        <v>0</v>
      </c>
      <c r="Y1944" s="46">
        <v>322972.7</v>
      </c>
      <c r="Z1944" s="46">
        <v>55365.508384040768</v>
      </c>
      <c r="AA1944" s="47">
        <f>_xlfn.XLOOKUP($E1944,Main_OG!$D$1:$D$766,Main_OG!AJ$1:AJ$766,"")</f>
        <v>26673724</v>
      </c>
      <c r="AB1944" s="47">
        <f>_xlfn.XLOOKUP($E1944,Main_OG!$D$1:$D$766,Main_OG!AK$1:AK$766,"")</f>
        <v>482682</v>
      </c>
      <c r="AC1944" s="47">
        <f>_xlfn.XLOOKUP($E1944,Main_OG!$D$1:$D$766,Main_OG!AL$1:AL$766,"")</f>
        <v>320593422</v>
      </c>
      <c r="AD1944" s="47">
        <f>_xlfn.XLOOKUP($E1944,Main_OG!$D$1:$D$766,Main_OG!AM$1:AM$766,"")</f>
        <v>0</v>
      </c>
    </row>
    <row r="1945" spans="1:30" x14ac:dyDescent="0.35">
      <c r="A1945" s="36" t="s">
        <v>3077</v>
      </c>
      <c r="B1945" s="45" t="s">
        <v>202</v>
      </c>
      <c r="C1945" s="45" t="s">
        <v>4478</v>
      </c>
      <c r="D1945" s="36" t="s">
        <v>3077</v>
      </c>
      <c r="E1945" s="36" t="str">
        <f t="shared" si="90"/>
        <v>2007_MA</v>
      </c>
      <c r="F1945" s="45">
        <v>2007</v>
      </c>
      <c r="G1945" s="45">
        <f>_xlfn.XLOOKUP(I1945,Main_OG!$B$1:$B$766,Main_OG!$O$1:$O$766,"")</f>
        <v>1</v>
      </c>
      <c r="H1945" s="45">
        <f>_xlfn.XLOOKUP(E1945,Main_OG!$D$1:$D$766,Main_OG!$J$1:$J$766,"")</f>
        <v>1</v>
      </c>
      <c r="I1945" s="45" t="s">
        <v>202</v>
      </c>
      <c r="J1945" s="45" t="str">
        <f t="shared" si="91"/>
        <v>NSTAR Electric Company_MA</v>
      </c>
      <c r="K1945" s="45" t="str">
        <f t="shared" si="92"/>
        <v>NSTAR Electric Company_MA</v>
      </c>
      <c r="L1945" s="45" t="s">
        <v>3078</v>
      </c>
      <c r="M1945" s="45">
        <v>0</v>
      </c>
      <c r="N1945" s="45">
        <v>115973</v>
      </c>
      <c r="O1945" s="45">
        <v>1067</v>
      </c>
      <c r="P1945" s="45">
        <v>786471</v>
      </c>
      <c r="Q1945" s="45">
        <v>0</v>
      </c>
      <c r="R1945" s="45">
        <v>731234</v>
      </c>
      <c r="S1945" s="45">
        <v>46009</v>
      </c>
      <c r="T1945" s="45">
        <v>998933</v>
      </c>
      <c r="U1945" s="45">
        <v>0</v>
      </c>
      <c r="V1945" s="45">
        <v>17.16</v>
      </c>
      <c r="W1945" s="45">
        <v>15.58</v>
      </c>
      <c r="X1945" s="45">
        <v>18.64</v>
      </c>
      <c r="Y1945" s="46">
        <v>440373.8</v>
      </c>
      <c r="Z1945" s="46">
        <v>68470.770461718537</v>
      </c>
      <c r="AA1945" s="47">
        <f>_xlfn.XLOOKUP($E1945,Main_OG!$D$1:$D$766,Main_OG!AJ$1:AJ$766,"")</f>
        <v>10258204</v>
      </c>
      <c r="AB1945" s="47">
        <f>_xlfn.XLOOKUP($E1945,Main_OG!$D$1:$D$766,Main_OG!AK$1:AK$766,"")</f>
        <v>10416912</v>
      </c>
      <c r="AC1945" s="47">
        <f>_xlfn.XLOOKUP($E1945,Main_OG!$D$1:$D$766,Main_OG!AL$1:AL$766,"")</f>
        <v>374589142</v>
      </c>
      <c r="AD1945" s="47">
        <f>_xlfn.XLOOKUP($E1945,Main_OG!$D$1:$D$766,Main_OG!AM$1:AM$766,"")</f>
        <v>5119789</v>
      </c>
    </row>
    <row r="1946" spans="1:30" x14ac:dyDescent="0.35">
      <c r="A1946" s="36" t="s">
        <v>3077</v>
      </c>
      <c r="B1946" s="45" t="s">
        <v>202</v>
      </c>
      <c r="C1946" s="45" t="s">
        <v>4478</v>
      </c>
      <c r="D1946" s="36" t="s">
        <v>3077</v>
      </c>
      <c r="E1946" s="36" t="str">
        <f t="shared" si="90"/>
        <v>2008_MA</v>
      </c>
      <c r="F1946" s="45">
        <v>2008</v>
      </c>
      <c r="G1946" s="45">
        <f>_xlfn.XLOOKUP(I1946,Main_OG!$B$1:$B$766,Main_OG!$O$1:$O$766,"")</f>
        <v>1</v>
      </c>
      <c r="H1946" s="45">
        <f>_xlfn.XLOOKUP(E1946,Main_OG!$D$1:$D$766,Main_OG!$J$1:$J$766,"")</f>
        <v>1</v>
      </c>
      <c r="I1946" s="45" t="s">
        <v>202</v>
      </c>
      <c r="J1946" s="45" t="str">
        <f t="shared" si="91"/>
        <v>NSTAR Electric Company_MA</v>
      </c>
      <c r="K1946" s="45" t="str">
        <f t="shared" si="92"/>
        <v>NSTAR Electric Company_MA</v>
      </c>
      <c r="L1946" s="45" t="s">
        <v>3079</v>
      </c>
      <c r="M1946" s="45">
        <v>0</v>
      </c>
      <c r="N1946" s="45">
        <v>112050</v>
      </c>
      <c r="O1946" s="45">
        <v>936</v>
      </c>
      <c r="P1946" s="45">
        <v>785251</v>
      </c>
      <c r="Q1946" s="45">
        <v>0</v>
      </c>
      <c r="R1946" s="45">
        <v>4116110</v>
      </c>
      <c r="S1946" s="45">
        <v>277777</v>
      </c>
      <c r="T1946" s="45">
        <v>5243413</v>
      </c>
      <c r="U1946" s="45">
        <v>0</v>
      </c>
      <c r="V1946" s="45">
        <v>17.97</v>
      </c>
      <c r="W1946" s="45">
        <v>17.78</v>
      </c>
      <c r="X1946" s="45">
        <v>19.690000000000001</v>
      </c>
      <c r="Y1946" s="46">
        <v>447526.8</v>
      </c>
      <c r="Z1946" s="46">
        <v>69180.56623259942</v>
      </c>
      <c r="AA1946" s="47">
        <f>_xlfn.XLOOKUP($E1946,Main_OG!$D$1:$D$766,Main_OG!AJ$1:AJ$766,"")</f>
        <v>9179092</v>
      </c>
      <c r="AB1946" s="47">
        <f>_xlfn.XLOOKUP($E1946,Main_OG!$D$1:$D$766,Main_OG!AK$1:AK$766,"")</f>
        <v>7255016</v>
      </c>
      <c r="AC1946" s="47">
        <f>_xlfn.XLOOKUP($E1946,Main_OG!$D$1:$D$766,Main_OG!AL$1:AL$766,"")</f>
        <v>318439756</v>
      </c>
      <c r="AD1946" s="47">
        <f>_xlfn.XLOOKUP($E1946,Main_OG!$D$1:$D$766,Main_OG!AM$1:AM$766,"")</f>
        <v>5868639</v>
      </c>
    </row>
    <row r="1947" spans="1:30" x14ac:dyDescent="0.35">
      <c r="A1947" s="36" t="s">
        <v>3077</v>
      </c>
      <c r="B1947" s="45" t="s">
        <v>202</v>
      </c>
      <c r="C1947" s="45" t="s">
        <v>4478</v>
      </c>
      <c r="D1947" s="36" t="s">
        <v>3077</v>
      </c>
      <c r="E1947" s="36" t="str">
        <f t="shared" si="90"/>
        <v>2009_MA</v>
      </c>
      <c r="F1947" s="45">
        <v>2009</v>
      </c>
      <c r="G1947" s="45">
        <f>_xlfn.XLOOKUP(I1947,Main_OG!$B$1:$B$766,Main_OG!$O$1:$O$766,"")</f>
        <v>1</v>
      </c>
      <c r="H1947" s="45">
        <f>_xlfn.XLOOKUP(E1947,Main_OG!$D$1:$D$766,Main_OG!$J$1:$J$766,"")</f>
        <v>1</v>
      </c>
      <c r="I1947" s="45" t="s">
        <v>202</v>
      </c>
      <c r="J1947" s="45" t="str">
        <f t="shared" si="91"/>
        <v>NSTAR Electric Company_MA</v>
      </c>
      <c r="K1947" s="45" t="str">
        <f t="shared" si="92"/>
        <v>NSTAR Electric Company_MA</v>
      </c>
      <c r="L1947" s="45" t="s">
        <v>3080</v>
      </c>
      <c r="M1947" s="45">
        <v>0</v>
      </c>
      <c r="N1947" s="45">
        <v>110143</v>
      </c>
      <c r="O1947" s="45">
        <v>1548</v>
      </c>
      <c r="P1947" s="45">
        <v>786893</v>
      </c>
      <c r="Q1947" s="45">
        <v>0</v>
      </c>
      <c r="R1947" s="45">
        <v>2509682</v>
      </c>
      <c r="S1947" s="45">
        <v>1106101</v>
      </c>
      <c r="T1947" s="45">
        <v>5136866</v>
      </c>
      <c r="U1947" s="45">
        <v>0</v>
      </c>
      <c r="V1947" s="45">
        <v>19.09</v>
      </c>
      <c r="W1947" s="45">
        <v>16.54</v>
      </c>
      <c r="X1947" s="45">
        <v>19.36</v>
      </c>
      <c r="Y1947" s="46">
        <v>441307.6</v>
      </c>
      <c r="Z1947" s="46">
        <v>67710.003647040721</v>
      </c>
      <c r="AA1947" s="47">
        <f>_xlfn.XLOOKUP($E1947,Main_OG!$D$1:$D$766,Main_OG!AJ$1:AJ$766,"")</f>
        <v>7792232</v>
      </c>
      <c r="AB1947" s="47">
        <f>_xlfn.XLOOKUP($E1947,Main_OG!$D$1:$D$766,Main_OG!AK$1:AK$766,"")</f>
        <v>3050810</v>
      </c>
      <c r="AC1947" s="47">
        <f>_xlfn.XLOOKUP($E1947,Main_OG!$D$1:$D$766,Main_OG!AL$1:AL$766,"")</f>
        <v>310407788</v>
      </c>
      <c r="AD1947" s="47">
        <f>_xlfn.XLOOKUP($E1947,Main_OG!$D$1:$D$766,Main_OG!AM$1:AM$766,"")</f>
        <v>5396021</v>
      </c>
    </row>
    <row r="1948" spans="1:30" x14ac:dyDescent="0.35">
      <c r="A1948" s="36" t="s">
        <v>3077</v>
      </c>
      <c r="B1948" s="45" t="s">
        <v>202</v>
      </c>
      <c r="C1948" s="45" t="s">
        <v>4478</v>
      </c>
      <c r="D1948" s="36" t="s">
        <v>3077</v>
      </c>
      <c r="E1948" s="36" t="str">
        <f t="shared" si="90"/>
        <v>2010_MA</v>
      </c>
      <c r="F1948" s="45">
        <v>2010</v>
      </c>
      <c r="G1948" s="45">
        <f>_xlfn.XLOOKUP(I1948,Main_OG!$B$1:$B$766,Main_OG!$O$1:$O$766,"")</f>
        <v>1</v>
      </c>
      <c r="H1948" s="45">
        <f>_xlfn.XLOOKUP(E1948,Main_OG!$D$1:$D$766,Main_OG!$J$1:$J$766,"")</f>
        <v>1</v>
      </c>
      <c r="I1948" s="45" t="s">
        <v>202</v>
      </c>
      <c r="J1948" s="45" t="str">
        <f t="shared" si="91"/>
        <v>NSTAR Electric Company_MA</v>
      </c>
      <c r="K1948" s="45" t="str">
        <f t="shared" si="92"/>
        <v>NSTAR Electric Company_MA</v>
      </c>
      <c r="L1948" s="45" t="s">
        <v>3081</v>
      </c>
      <c r="M1948" s="45">
        <v>0</v>
      </c>
      <c r="N1948" s="45">
        <v>109096</v>
      </c>
      <c r="O1948" s="45">
        <v>1603</v>
      </c>
      <c r="P1948" s="45">
        <v>794590</v>
      </c>
      <c r="Q1948" s="45">
        <v>0</v>
      </c>
      <c r="R1948" s="45">
        <v>2382635</v>
      </c>
      <c r="S1948" s="45">
        <v>1078606</v>
      </c>
      <c r="T1948" s="45">
        <v>5484797</v>
      </c>
      <c r="U1948" s="45">
        <v>0</v>
      </c>
      <c r="V1948" s="45">
        <v>16.39</v>
      </c>
      <c r="W1948" s="45">
        <v>12.51</v>
      </c>
      <c r="X1948" s="45">
        <v>17.010000000000002</v>
      </c>
      <c r="Y1948" s="46">
        <v>462330.8</v>
      </c>
      <c r="Z1948" s="46">
        <v>70408.135915351391</v>
      </c>
      <c r="AA1948" s="47">
        <f>_xlfn.XLOOKUP($E1948,Main_OG!$D$1:$D$766,Main_OG!AJ$1:AJ$766,"")</f>
        <v>7005734</v>
      </c>
      <c r="AB1948" s="47">
        <f>_xlfn.XLOOKUP($E1948,Main_OG!$D$1:$D$766,Main_OG!AK$1:AK$766,"")</f>
        <v>1096024</v>
      </c>
      <c r="AC1948" s="47">
        <f>_xlfn.XLOOKUP($E1948,Main_OG!$D$1:$D$766,Main_OG!AL$1:AL$766,"")</f>
        <v>380206576</v>
      </c>
      <c r="AD1948" s="47">
        <f>_xlfn.XLOOKUP($E1948,Main_OG!$D$1:$D$766,Main_OG!AM$1:AM$766,"")</f>
        <v>5917813</v>
      </c>
    </row>
    <row r="1949" spans="1:30" x14ac:dyDescent="0.35">
      <c r="A1949" s="36" t="s">
        <v>3077</v>
      </c>
      <c r="B1949" s="45" t="s">
        <v>202</v>
      </c>
      <c r="C1949" s="45" t="s">
        <v>4478</v>
      </c>
      <c r="D1949" s="36" t="s">
        <v>3077</v>
      </c>
      <c r="E1949" s="36" t="str">
        <f t="shared" si="90"/>
        <v>2011_MA</v>
      </c>
      <c r="F1949" s="45">
        <v>2011</v>
      </c>
      <c r="G1949" s="45">
        <f>_xlfn.XLOOKUP(I1949,Main_OG!$B$1:$B$766,Main_OG!$O$1:$O$766,"")</f>
        <v>1</v>
      </c>
      <c r="H1949" s="45">
        <f>_xlfn.XLOOKUP(E1949,Main_OG!$D$1:$D$766,Main_OG!$J$1:$J$766,"")</f>
        <v>1</v>
      </c>
      <c r="I1949" s="45" t="s">
        <v>202</v>
      </c>
      <c r="J1949" s="45" t="str">
        <f t="shared" si="91"/>
        <v>NSTAR Electric Company_MA</v>
      </c>
      <c r="K1949" s="45" t="str">
        <f t="shared" si="92"/>
        <v>NSTAR Electric Company_MA</v>
      </c>
      <c r="L1949" s="45" t="s">
        <v>3082</v>
      </c>
      <c r="M1949" s="45">
        <v>0</v>
      </c>
      <c r="N1949" s="45">
        <v>108424</v>
      </c>
      <c r="O1949" s="45">
        <v>1656</v>
      </c>
      <c r="P1949" s="45">
        <v>796998</v>
      </c>
      <c r="Q1949" s="45">
        <v>0</v>
      </c>
      <c r="R1949" s="45">
        <v>2245937</v>
      </c>
      <c r="S1949" s="45">
        <v>1169343</v>
      </c>
      <c r="T1949" s="45">
        <v>5472221</v>
      </c>
      <c r="U1949" s="45">
        <v>0</v>
      </c>
      <c r="V1949" s="45">
        <v>16.52</v>
      </c>
      <c r="W1949" s="45">
        <v>13.77</v>
      </c>
      <c r="X1949" s="45">
        <v>16.23</v>
      </c>
      <c r="Y1949" s="46">
        <v>472664.3</v>
      </c>
      <c r="Z1949" s="46">
        <v>71461.856866526025</v>
      </c>
      <c r="AA1949" s="47">
        <f>_xlfn.XLOOKUP($E1949,Main_OG!$D$1:$D$766,Main_OG!AJ$1:AJ$766,"")</f>
        <v>3537062</v>
      </c>
      <c r="AB1949" s="47">
        <f>_xlfn.XLOOKUP($E1949,Main_OG!$D$1:$D$766,Main_OG!AK$1:AK$766,"")</f>
        <v>722582</v>
      </c>
      <c r="AC1949" s="47">
        <f>_xlfn.XLOOKUP($E1949,Main_OG!$D$1:$D$766,Main_OG!AL$1:AL$766,"")</f>
        <v>380126558</v>
      </c>
      <c r="AD1949" s="47">
        <f>_xlfn.XLOOKUP($E1949,Main_OG!$D$1:$D$766,Main_OG!AM$1:AM$766,"")</f>
        <v>5085220</v>
      </c>
    </row>
    <row r="1950" spans="1:30" x14ac:dyDescent="0.35">
      <c r="A1950" s="36" t="s">
        <v>3077</v>
      </c>
      <c r="B1950" s="45" t="s">
        <v>202</v>
      </c>
      <c r="C1950" s="45" t="s">
        <v>4478</v>
      </c>
      <c r="D1950" s="36" t="s">
        <v>3077</v>
      </c>
      <c r="E1950" s="36" t="str">
        <f t="shared" si="90"/>
        <v>2012_MA</v>
      </c>
      <c r="F1950" s="45">
        <v>2012</v>
      </c>
      <c r="G1950" s="45">
        <f>_xlfn.XLOOKUP(I1950,Main_OG!$B$1:$B$766,Main_OG!$O$1:$O$766,"")</f>
        <v>1</v>
      </c>
      <c r="H1950" s="45">
        <f>_xlfn.XLOOKUP(E1950,Main_OG!$D$1:$D$766,Main_OG!$J$1:$J$766,"")</f>
        <v>1</v>
      </c>
      <c r="I1950" s="45" t="s">
        <v>202</v>
      </c>
      <c r="J1950" s="45" t="str">
        <f t="shared" si="91"/>
        <v>NSTAR Electric Company_MA</v>
      </c>
      <c r="K1950" s="45" t="str">
        <f t="shared" si="92"/>
        <v>NSTAR Electric Company_MA</v>
      </c>
      <c r="L1950" s="45" t="s">
        <v>3083</v>
      </c>
      <c r="M1950" s="45">
        <v>0</v>
      </c>
      <c r="N1950" s="45">
        <v>106387</v>
      </c>
      <c r="O1950" s="45">
        <v>1793</v>
      </c>
      <c r="P1950" s="45">
        <v>781310</v>
      </c>
      <c r="Q1950" s="45">
        <v>0</v>
      </c>
      <c r="R1950" s="45">
        <v>2155051</v>
      </c>
      <c r="S1950" s="45">
        <v>1457745</v>
      </c>
      <c r="T1950" s="45">
        <v>5288255</v>
      </c>
      <c r="U1950" s="45">
        <v>0</v>
      </c>
      <c r="V1950" s="45">
        <v>15.79828</v>
      </c>
      <c r="W1950" s="45">
        <v>9.6551179999999999</v>
      </c>
      <c r="X1950" s="45">
        <v>16.575448999999999</v>
      </c>
      <c r="Y1950" s="46">
        <v>483286.3</v>
      </c>
      <c r="Z1950" s="46">
        <v>72519.026467869175</v>
      </c>
      <c r="AA1950" s="47">
        <f>_xlfn.XLOOKUP($E1950,Main_OG!$D$1:$D$766,Main_OG!AJ$1:AJ$766,"")</f>
        <v>1918218</v>
      </c>
      <c r="AB1950" s="47">
        <f>_xlfn.XLOOKUP($E1950,Main_OG!$D$1:$D$766,Main_OG!AK$1:AK$766,"")</f>
        <v>607588</v>
      </c>
      <c r="AC1950" s="47">
        <f>_xlfn.XLOOKUP($E1950,Main_OG!$D$1:$D$766,Main_OG!AL$1:AL$766,"")</f>
        <v>368660362</v>
      </c>
      <c r="AD1950" s="47">
        <f>_xlfn.XLOOKUP($E1950,Main_OG!$D$1:$D$766,Main_OG!AM$1:AM$766,"")</f>
        <v>5859540</v>
      </c>
    </row>
    <row r="1951" spans="1:30" x14ac:dyDescent="0.35">
      <c r="A1951" s="36" t="s">
        <v>3077</v>
      </c>
      <c r="B1951" s="45" t="s">
        <v>202</v>
      </c>
      <c r="C1951" s="45" t="s">
        <v>4478</v>
      </c>
      <c r="D1951" s="36" t="s">
        <v>3077</v>
      </c>
      <c r="E1951" s="36" t="str">
        <f t="shared" si="90"/>
        <v>2013_MA</v>
      </c>
      <c r="F1951" s="45">
        <v>2013</v>
      </c>
      <c r="G1951" s="45">
        <f>_xlfn.XLOOKUP(I1951,Main_OG!$B$1:$B$766,Main_OG!$O$1:$O$766,"")</f>
        <v>1</v>
      </c>
      <c r="H1951" s="45">
        <f>_xlfn.XLOOKUP(E1951,Main_OG!$D$1:$D$766,Main_OG!$J$1:$J$766,"")</f>
        <v>1</v>
      </c>
      <c r="I1951" s="45" t="s">
        <v>202</v>
      </c>
      <c r="J1951" s="45" t="str">
        <f t="shared" si="91"/>
        <v>NSTAR Electric Company_MA</v>
      </c>
      <c r="K1951" s="45" t="str">
        <f t="shared" si="92"/>
        <v>NSTAR Electric Company_MA</v>
      </c>
      <c r="L1951" s="45" t="s">
        <v>3084</v>
      </c>
      <c r="M1951" s="45">
        <v>0</v>
      </c>
      <c r="N1951" s="45">
        <v>107808</v>
      </c>
      <c r="O1951" s="45">
        <v>1834</v>
      </c>
      <c r="P1951" s="45">
        <v>764238</v>
      </c>
      <c r="Q1951" s="45">
        <v>0</v>
      </c>
      <c r="R1951" s="45">
        <v>2168878</v>
      </c>
      <c r="S1951" s="45">
        <v>1122590</v>
      </c>
      <c r="T1951" s="45">
        <v>5230213</v>
      </c>
      <c r="U1951" s="45">
        <v>0</v>
      </c>
      <c r="V1951" s="45">
        <v>16.634499000000002</v>
      </c>
      <c r="W1951" s="45">
        <v>14.915686000000001</v>
      </c>
      <c r="X1951" s="45">
        <v>17.582343000000002</v>
      </c>
      <c r="Y1951" s="46">
        <v>486991.8</v>
      </c>
      <c r="Z1951" s="46">
        <v>72521.272023681347</v>
      </c>
      <c r="AA1951" s="47">
        <f>_xlfn.XLOOKUP($E1951,Main_OG!$D$1:$D$766,Main_OG!AJ$1:AJ$766,"")</f>
        <v>3446590</v>
      </c>
      <c r="AB1951" s="47">
        <f>_xlfn.XLOOKUP($E1951,Main_OG!$D$1:$D$766,Main_OG!AK$1:AK$766,"")</f>
        <v>1425434.2000000002</v>
      </c>
      <c r="AC1951" s="47">
        <f>_xlfn.XLOOKUP($E1951,Main_OG!$D$1:$D$766,Main_OG!AL$1:AL$766,"")</f>
        <v>318872772</v>
      </c>
      <c r="AD1951" s="47">
        <f>_xlfn.XLOOKUP($E1951,Main_OG!$D$1:$D$766,Main_OG!AM$1:AM$766,"")</f>
        <v>4330643</v>
      </c>
    </row>
    <row r="1952" spans="1:30" x14ac:dyDescent="0.35">
      <c r="A1952" s="36" t="s">
        <v>3077</v>
      </c>
      <c r="B1952" s="45" t="s">
        <v>202</v>
      </c>
      <c r="C1952" s="45" t="s">
        <v>4478</v>
      </c>
      <c r="D1952" s="36" t="s">
        <v>3077</v>
      </c>
      <c r="E1952" s="36" t="str">
        <f t="shared" si="90"/>
        <v>2014_MA</v>
      </c>
      <c r="F1952" s="45">
        <v>2014</v>
      </c>
      <c r="G1952" s="45">
        <f>_xlfn.XLOOKUP(I1952,Main_OG!$B$1:$B$766,Main_OG!$O$1:$O$766,"")</f>
        <v>1</v>
      </c>
      <c r="H1952" s="45">
        <f>_xlfn.XLOOKUP(E1952,Main_OG!$D$1:$D$766,Main_OG!$J$1:$J$766,"")</f>
        <v>1</v>
      </c>
      <c r="I1952" s="45" t="s">
        <v>202</v>
      </c>
      <c r="J1952" s="45" t="str">
        <f t="shared" si="91"/>
        <v>NSTAR Electric Company_MA</v>
      </c>
      <c r="K1952" s="45" t="str">
        <f t="shared" si="92"/>
        <v>NSTAR Electric Company_MA</v>
      </c>
      <c r="L1952" s="45" t="s">
        <v>3085</v>
      </c>
      <c r="M1952" s="45">
        <v>0</v>
      </c>
      <c r="N1952" s="45">
        <v>112265</v>
      </c>
      <c r="O1952" s="45">
        <v>1753</v>
      </c>
      <c r="P1952" s="45">
        <v>765480</v>
      </c>
      <c r="Q1952" s="45">
        <v>0</v>
      </c>
      <c r="R1952" s="45">
        <v>3531796</v>
      </c>
      <c r="S1952" s="45">
        <v>209195</v>
      </c>
      <c r="T1952" s="45">
        <v>5064032</v>
      </c>
      <c r="U1952" s="45">
        <v>0</v>
      </c>
      <c r="V1952" s="45">
        <v>15.951827</v>
      </c>
      <c r="W1952" s="45">
        <v>14.653791999999999</v>
      </c>
      <c r="X1952" s="45">
        <v>18.888031999999999</v>
      </c>
      <c r="Y1952" s="46">
        <v>496250.9</v>
      </c>
      <c r="Z1952" s="46">
        <v>73357.114052847188</v>
      </c>
      <c r="AA1952" s="47">
        <f>_xlfn.XLOOKUP($E1952,Main_OG!$D$1:$D$766,Main_OG!AJ$1:AJ$766,"")</f>
        <v>2496632</v>
      </c>
      <c r="AB1952" s="47">
        <f>_xlfn.XLOOKUP($E1952,Main_OG!$D$1:$D$766,Main_OG!AK$1:AK$766,"")</f>
        <v>3292696</v>
      </c>
      <c r="AC1952" s="47">
        <f>_xlfn.XLOOKUP($E1952,Main_OG!$D$1:$D$766,Main_OG!AL$1:AL$766,"")</f>
        <v>280334916</v>
      </c>
      <c r="AD1952" s="47">
        <f>_xlfn.XLOOKUP($E1952,Main_OG!$D$1:$D$766,Main_OG!AM$1:AM$766,"")</f>
        <v>5769154</v>
      </c>
    </row>
    <row r="1953" spans="1:30" x14ac:dyDescent="0.35">
      <c r="A1953" s="36" t="s">
        <v>3077</v>
      </c>
      <c r="B1953" s="45" t="s">
        <v>202</v>
      </c>
      <c r="C1953" s="45" t="s">
        <v>4478</v>
      </c>
      <c r="D1953" s="36" t="s">
        <v>3077</v>
      </c>
      <c r="E1953" s="36" t="str">
        <f t="shared" si="90"/>
        <v>2015_MA</v>
      </c>
      <c r="F1953" s="45">
        <v>2015</v>
      </c>
      <c r="G1953" s="45">
        <f>_xlfn.XLOOKUP(I1953,Main_OG!$B$1:$B$766,Main_OG!$O$1:$O$766,"")</f>
        <v>1</v>
      </c>
      <c r="H1953" s="45">
        <f>_xlfn.XLOOKUP(E1953,Main_OG!$D$1:$D$766,Main_OG!$J$1:$J$766,"")</f>
        <v>2</v>
      </c>
      <c r="I1953" s="45" t="s">
        <v>202</v>
      </c>
      <c r="J1953" s="45" t="str">
        <f t="shared" si="91"/>
        <v>NSTAR Electric Company_MA</v>
      </c>
      <c r="K1953" s="45" t="str">
        <f t="shared" si="92"/>
        <v>NSTAR Electric Company_MA</v>
      </c>
      <c r="L1953" s="45" t="s">
        <v>3086</v>
      </c>
      <c r="M1953" s="45">
        <v>0</v>
      </c>
      <c r="N1953" s="45">
        <v>109348</v>
      </c>
      <c r="O1953" s="45">
        <v>797</v>
      </c>
      <c r="P1953" s="45">
        <v>767403</v>
      </c>
      <c r="Q1953" s="45">
        <v>0</v>
      </c>
      <c r="R1953" s="45">
        <v>2848529</v>
      </c>
      <c r="S1953" s="45">
        <v>154259</v>
      </c>
      <c r="T1953" s="45">
        <v>4756208</v>
      </c>
      <c r="U1953" s="45">
        <v>0</v>
      </c>
      <c r="V1953" s="45">
        <v>17.864933000000001</v>
      </c>
      <c r="W1953" s="45">
        <v>16.903973000000001</v>
      </c>
      <c r="X1953" s="45">
        <v>21.131141</v>
      </c>
      <c r="Y1953" s="46">
        <v>514398.7</v>
      </c>
      <c r="Z1953" s="46">
        <v>75674.867347977575</v>
      </c>
      <c r="AA1953" s="47">
        <f>_xlfn.XLOOKUP($E1953,Main_OG!$D$1:$D$766,Main_OG!AJ$1:AJ$766,"")</f>
        <v>2017462</v>
      </c>
      <c r="AB1953" s="47">
        <f>_xlfn.XLOOKUP($E1953,Main_OG!$D$1:$D$766,Main_OG!AK$1:AK$766,"")</f>
        <v>2650180</v>
      </c>
      <c r="AC1953" s="47">
        <f>_xlfn.XLOOKUP($E1953,Main_OG!$D$1:$D$766,Main_OG!AL$1:AL$766,"")</f>
        <v>324102006</v>
      </c>
      <c r="AD1953" s="47">
        <f>_xlfn.XLOOKUP($E1953,Main_OG!$D$1:$D$766,Main_OG!AM$1:AM$766,"")</f>
        <v>4994806</v>
      </c>
    </row>
    <row r="1954" spans="1:30" x14ac:dyDescent="0.35">
      <c r="A1954" s="36" t="s">
        <v>3077</v>
      </c>
      <c r="B1954" s="45" t="s">
        <v>202</v>
      </c>
      <c r="C1954" s="45" t="s">
        <v>4478</v>
      </c>
      <c r="D1954" s="36" t="s">
        <v>3077</v>
      </c>
      <c r="E1954" s="36" t="str">
        <f t="shared" si="90"/>
        <v>2016_MA</v>
      </c>
      <c r="F1954" s="45">
        <v>2016</v>
      </c>
      <c r="G1954" s="45">
        <f>_xlfn.XLOOKUP(I1954,Main_OG!$B$1:$B$766,Main_OG!$O$1:$O$766,"")</f>
        <v>1</v>
      </c>
      <c r="H1954" s="45">
        <f>_xlfn.XLOOKUP(E1954,Main_OG!$D$1:$D$766,Main_OG!$J$1:$J$766,"")</f>
        <v>2</v>
      </c>
      <c r="I1954" s="45" t="s">
        <v>202</v>
      </c>
      <c r="J1954" s="45" t="str">
        <f t="shared" si="91"/>
        <v>NSTAR Electric Company_MA</v>
      </c>
      <c r="K1954" s="45" t="str">
        <f t="shared" si="92"/>
        <v>NSTAR Electric Company_MA</v>
      </c>
      <c r="L1954" s="45" t="s">
        <v>3087</v>
      </c>
      <c r="M1954" s="45">
        <v>0</v>
      </c>
      <c r="N1954" s="45">
        <v>89243</v>
      </c>
      <c r="O1954" s="45">
        <v>599</v>
      </c>
      <c r="P1954" s="45">
        <v>629868</v>
      </c>
      <c r="Q1954" s="45">
        <v>0</v>
      </c>
      <c r="R1954" s="45">
        <v>2381892</v>
      </c>
      <c r="S1954" s="45">
        <v>115298</v>
      </c>
      <c r="T1954" s="45">
        <v>3966354</v>
      </c>
      <c r="U1954" s="45">
        <v>0</v>
      </c>
      <c r="V1954" s="45">
        <v>17.721681</v>
      </c>
      <c r="W1954" s="45">
        <v>14.529306999999999</v>
      </c>
      <c r="X1954" s="45">
        <v>20.183297</v>
      </c>
      <c r="Y1954" s="46">
        <v>521662.8</v>
      </c>
      <c r="Z1954" s="46">
        <v>76408.584384996662</v>
      </c>
      <c r="AA1954" s="47">
        <f>_xlfn.XLOOKUP($E1954,Main_OG!$D$1:$D$766,Main_OG!AJ$1:AJ$766,"")</f>
        <v>1814058</v>
      </c>
      <c r="AB1954" s="47">
        <f>_xlfn.XLOOKUP($E1954,Main_OG!$D$1:$D$766,Main_OG!AK$1:AK$766,"")</f>
        <v>1195938</v>
      </c>
      <c r="AC1954" s="47">
        <f>_xlfn.XLOOKUP($E1954,Main_OG!$D$1:$D$766,Main_OG!AL$1:AL$766,"")</f>
        <v>312263028</v>
      </c>
      <c r="AD1954" s="47">
        <f>_xlfn.XLOOKUP($E1954,Main_OG!$D$1:$D$766,Main_OG!AM$1:AM$766,"")</f>
        <v>5414318</v>
      </c>
    </row>
    <row r="1955" spans="1:30" x14ac:dyDescent="0.35">
      <c r="A1955" s="36" t="s">
        <v>3077</v>
      </c>
      <c r="B1955" s="45" t="s">
        <v>202</v>
      </c>
      <c r="C1955" s="45" t="s">
        <v>4478</v>
      </c>
      <c r="D1955" s="36" t="s">
        <v>3077</v>
      </c>
      <c r="E1955" s="36" t="str">
        <f t="shared" si="90"/>
        <v>2017_MA</v>
      </c>
      <c r="F1955" s="45">
        <v>2017</v>
      </c>
      <c r="G1955" s="45">
        <f>_xlfn.XLOOKUP(I1955,Main_OG!$B$1:$B$766,Main_OG!$O$1:$O$766,"")</f>
        <v>1</v>
      </c>
      <c r="H1955" s="45">
        <f>_xlfn.XLOOKUP(E1955,Main_OG!$D$1:$D$766,Main_OG!$J$1:$J$766,"")</f>
        <v>2</v>
      </c>
      <c r="I1955" s="45" t="s">
        <v>202</v>
      </c>
      <c r="J1955" s="45" t="str">
        <f t="shared" si="91"/>
        <v>NSTAR Electric Company_MA</v>
      </c>
      <c r="K1955" s="45" t="str">
        <f t="shared" si="92"/>
        <v>NSTAR Electric Company_MA</v>
      </c>
      <c r="L1955" s="45" t="s">
        <v>3088</v>
      </c>
      <c r="M1955" s="45">
        <v>0</v>
      </c>
      <c r="N1955" s="45">
        <v>82538</v>
      </c>
      <c r="O1955" s="45">
        <v>493</v>
      </c>
      <c r="P1955" s="45">
        <v>618193</v>
      </c>
      <c r="Q1955" s="45">
        <v>0</v>
      </c>
      <c r="R1955" s="45">
        <v>2183497</v>
      </c>
      <c r="S1955" s="45">
        <v>119679</v>
      </c>
      <c r="T1955" s="45">
        <v>3515566</v>
      </c>
      <c r="U1955" s="45">
        <v>0</v>
      </c>
      <c r="V1955" s="45">
        <v>16.987749000000001</v>
      </c>
      <c r="W1955" s="45">
        <v>15.88165</v>
      </c>
      <c r="X1955" s="45">
        <v>21.032488000000001</v>
      </c>
      <c r="Y1955" s="46">
        <v>530129.4</v>
      </c>
      <c r="Z1955" s="46">
        <v>77238.255366019963</v>
      </c>
      <c r="AA1955" s="47">
        <f>_xlfn.XLOOKUP($E1955,Main_OG!$D$1:$D$766,Main_OG!AJ$1:AJ$766,"")</f>
        <v>1117840</v>
      </c>
      <c r="AB1955" s="47">
        <f>_xlfn.XLOOKUP($E1955,Main_OG!$D$1:$D$766,Main_OG!AK$1:AK$766,"")</f>
        <v>958826</v>
      </c>
      <c r="AC1955" s="47">
        <f>_xlfn.XLOOKUP($E1955,Main_OG!$D$1:$D$766,Main_OG!AL$1:AL$766,"")</f>
        <v>321468298</v>
      </c>
      <c r="AD1955" s="47">
        <f>_xlfn.XLOOKUP($E1955,Main_OG!$D$1:$D$766,Main_OG!AM$1:AM$766,"")</f>
        <v>5047170</v>
      </c>
    </row>
    <row r="1956" spans="1:30" x14ac:dyDescent="0.35">
      <c r="A1956" s="36" t="s">
        <v>3077</v>
      </c>
      <c r="B1956" s="45" t="s">
        <v>202</v>
      </c>
      <c r="C1956" s="45" t="s">
        <v>4478</v>
      </c>
      <c r="D1956" s="36" t="s">
        <v>3077</v>
      </c>
      <c r="E1956" s="36" t="str">
        <f t="shared" si="90"/>
        <v>2018_MA</v>
      </c>
      <c r="F1956" s="45">
        <v>2018</v>
      </c>
      <c r="G1956" s="45">
        <f>_xlfn.XLOOKUP(I1956,Main_OG!$B$1:$B$766,Main_OG!$O$1:$O$766,"")</f>
        <v>1</v>
      </c>
      <c r="H1956" s="45">
        <f>_xlfn.XLOOKUP(E1956,Main_OG!$D$1:$D$766,Main_OG!$J$1:$J$766,"")</f>
        <v>2</v>
      </c>
      <c r="I1956" s="45" t="s">
        <v>202</v>
      </c>
      <c r="J1956" s="45" t="str">
        <f t="shared" si="91"/>
        <v>NSTAR Electric Company_MA</v>
      </c>
      <c r="K1956" s="45" t="str">
        <f t="shared" si="92"/>
        <v>NSTAR Electric Company_MA</v>
      </c>
      <c r="L1956" s="45" t="s">
        <v>3089</v>
      </c>
      <c r="M1956" s="45">
        <v>0</v>
      </c>
      <c r="N1956" s="45">
        <v>76173</v>
      </c>
      <c r="O1956" s="45">
        <v>827</v>
      </c>
      <c r="P1956" s="45">
        <v>620731</v>
      </c>
      <c r="Q1956" s="45">
        <v>0</v>
      </c>
      <c r="R1956" s="45">
        <v>2269434</v>
      </c>
      <c r="S1956" s="45">
        <v>139113</v>
      </c>
      <c r="T1956" s="45">
        <v>4040145</v>
      </c>
      <c r="U1956" s="45">
        <v>0</v>
      </c>
      <c r="V1956" s="45">
        <v>23.592313999999998</v>
      </c>
      <c r="W1956" s="45">
        <v>19.044229999999999</v>
      </c>
      <c r="X1956" s="45">
        <v>23.061623000000001</v>
      </c>
      <c r="Y1956" s="46">
        <v>549262.1</v>
      </c>
      <c r="Z1956" s="46">
        <v>79768.288574034377</v>
      </c>
      <c r="AA1956" s="47">
        <f>_xlfn.XLOOKUP($E1956,Main_OG!$D$1:$D$766,Main_OG!AJ$1:AJ$766,"")</f>
        <v>0</v>
      </c>
      <c r="AB1956" s="47">
        <f>_xlfn.XLOOKUP($E1956,Main_OG!$D$1:$D$766,Main_OG!AK$1:AK$766,"")</f>
        <v>1534846</v>
      </c>
      <c r="AC1956" s="47">
        <f>_xlfn.XLOOKUP($E1956,Main_OG!$D$1:$D$766,Main_OG!AL$1:AL$766,"")</f>
        <v>266525308</v>
      </c>
      <c r="AD1956" s="47">
        <f>_xlfn.XLOOKUP($E1956,Main_OG!$D$1:$D$766,Main_OG!AM$1:AM$766,"")</f>
        <v>4441563</v>
      </c>
    </row>
    <row r="1957" spans="1:30" x14ac:dyDescent="0.35">
      <c r="A1957" s="36" t="s">
        <v>3077</v>
      </c>
      <c r="B1957" s="45" t="s">
        <v>202</v>
      </c>
      <c r="C1957" s="45" t="s">
        <v>4478</v>
      </c>
      <c r="D1957" s="36" t="s">
        <v>3077</v>
      </c>
      <c r="E1957" s="36" t="str">
        <f t="shared" si="90"/>
        <v>2019_MA</v>
      </c>
      <c r="F1957" s="45">
        <v>2019</v>
      </c>
      <c r="G1957" s="45">
        <f>_xlfn.XLOOKUP(I1957,Main_OG!$B$1:$B$766,Main_OG!$O$1:$O$766,"")</f>
        <v>1</v>
      </c>
      <c r="H1957" s="45">
        <f>_xlfn.XLOOKUP(E1957,Main_OG!$D$1:$D$766,Main_OG!$J$1:$J$766,"")</f>
        <v>2</v>
      </c>
      <c r="I1957" s="45" t="s">
        <v>202</v>
      </c>
      <c r="J1957" s="45" t="str">
        <f t="shared" si="91"/>
        <v>NSTAR Electric Company_MA</v>
      </c>
      <c r="K1957" s="45" t="str">
        <f t="shared" si="92"/>
        <v>NSTAR Electric Company_MA</v>
      </c>
      <c r="L1957" s="45" t="s">
        <v>3090</v>
      </c>
      <c r="M1957" s="45">
        <v>0</v>
      </c>
      <c r="N1957" s="45">
        <v>74812</v>
      </c>
      <c r="O1957" s="45">
        <v>770</v>
      </c>
      <c r="P1957" s="45">
        <v>620676</v>
      </c>
      <c r="Q1957" s="45">
        <v>0</v>
      </c>
      <c r="R1957" s="45">
        <v>2487852</v>
      </c>
      <c r="S1957" s="45">
        <v>135319</v>
      </c>
      <c r="T1957" s="45">
        <v>3872821</v>
      </c>
      <c r="U1957" s="45">
        <v>0</v>
      </c>
      <c r="V1957" s="45">
        <v>21.965294</v>
      </c>
      <c r="W1957" s="45">
        <v>19.981673000000001</v>
      </c>
      <c r="X1957" s="45">
        <v>22.528048999999999</v>
      </c>
      <c r="Y1957" s="46">
        <v>566706.19999999995</v>
      </c>
      <c r="Z1957" s="46">
        <v>82192.286656640877</v>
      </c>
      <c r="AA1957" s="47">
        <f>_xlfn.XLOOKUP($E1957,Main_OG!$D$1:$D$766,Main_OG!AJ$1:AJ$766,"")</f>
        <v>0</v>
      </c>
      <c r="AB1957" s="47">
        <f>_xlfn.XLOOKUP($E1957,Main_OG!$D$1:$D$766,Main_OG!AK$1:AK$766,"")</f>
        <v>380668</v>
      </c>
      <c r="AC1957" s="47">
        <f>_xlfn.XLOOKUP($E1957,Main_OG!$D$1:$D$766,Main_OG!AL$1:AL$766,"")</f>
        <v>223207060</v>
      </c>
      <c r="AD1957" s="47">
        <f>_xlfn.XLOOKUP($E1957,Main_OG!$D$1:$D$766,Main_OG!AM$1:AM$766,"")</f>
        <v>2177204</v>
      </c>
    </row>
    <row r="1958" spans="1:30" x14ac:dyDescent="0.35">
      <c r="A1958" s="36" t="s">
        <v>3077</v>
      </c>
      <c r="B1958" s="45" t="s">
        <v>202</v>
      </c>
      <c r="C1958" s="45" t="s">
        <v>4478</v>
      </c>
      <c r="D1958" s="36" t="s">
        <v>3077</v>
      </c>
      <c r="E1958" s="36" t="str">
        <f t="shared" si="90"/>
        <v>2020_MA</v>
      </c>
      <c r="F1958" s="45">
        <v>2020</v>
      </c>
      <c r="G1958" s="45">
        <f>_xlfn.XLOOKUP(I1958,Main_OG!$B$1:$B$766,Main_OG!$O$1:$O$766,"")</f>
        <v>1</v>
      </c>
      <c r="H1958" s="45">
        <f>_xlfn.XLOOKUP(E1958,Main_OG!$D$1:$D$766,Main_OG!$J$1:$J$766,"")</f>
        <v>2</v>
      </c>
      <c r="I1958" s="45" t="s">
        <v>202</v>
      </c>
      <c r="J1958" s="45" t="str">
        <f t="shared" si="91"/>
        <v>NSTAR Electric Company_MA</v>
      </c>
      <c r="K1958" s="45" t="str">
        <f t="shared" si="92"/>
        <v>NSTAR Electric Company_MA</v>
      </c>
      <c r="L1958" s="45" t="s">
        <v>3091</v>
      </c>
      <c r="M1958" s="45">
        <v>0</v>
      </c>
      <c r="N1958" s="45">
        <v>69149</v>
      </c>
      <c r="O1958" s="45">
        <v>771</v>
      </c>
      <c r="P1958" s="45">
        <v>0</v>
      </c>
      <c r="Q1958" s="45">
        <v>0</v>
      </c>
      <c r="R1958" s="45">
        <v>1832727</v>
      </c>
      <c r="S1958" s="45">
        <v>91086</v>
      </c>
      <c r="T1958" s="45">
        <v>0</v>
      </c>
      <c r="U1958" s="45">
        <v>0</v>
      </c>
      <c r="V1958" s="45">
        <v>18.33661</v>
      </c>
      <c r="W1958" s="45">
        <v>22.572075000000002</v>
      </c>
      <c r="X1958" s="45">
        <v>0</v>
      </c>
      <c r="Y1958" s="46">
        <v>556196.4</v>
      </c>
      <c r="Z1958" s="46">
        <v>80630.189460426584</v>
      </c>
      <c r="AA1958" s="47">
        <f>_xlfn.XLOOKUP($E1958,Main_OG!$D$1:$D$766,Main_OG!AJ$1:AJ$766,"")</f>
        <v>0</v>
      </c>
      <c r="AB1958" s="47">
        <f>_xlfn.XLOOKUP($E1958,Main_OG!$D$1:$D$766,Main_OG!AK$1:AK$766,"")</f>
        <v>167902</v>
      </c>
      <c r="AC1958" s="47">
        <f>_xlfn.XLOOKUP($E1958,Main_OG!$D$1:$D$766,Main_OG!AL$1:AL$766,"")</f>
        <v>206970346</v>
      </c>
      <c r="AD1958" s="47">
        <f>_xlfn.XLOOKUP($E1958,Main_OG!$D$1:$D$766,Main_OG!AM$1:AM$766,"")</f>
        <v>0</v>
      </c>
    </row>
    <row r="1959" spans="1:30" x14ac:dyDescent="0.35">
      <c r="A1959" s="36" t="s">
        <v>3092</v>
      </c>
      <c r="B1959" s="45" t="s">
        <v>158</v>
      </c>
      <c r="C1959" s="45" t="s">
        <v>4479</v>
      </c>
      <c r="D1959" s="36" t="s">
        <v>3092</v>
      </c>
      <c r="E1959" s="36" t="str">
        <f t="shared" si="90"/>
        <v>2006_OH</v>
      </c>
      <c r="F1959" s="45">
        <v>2006</v>
      </c>
      <c r="G1959" s="45">
        <f>_xlfn.XLOOKUP(I1959,Main_OG!$B$1:$B$766,Main_OG!$O$1:$O$766,"")</f>
        <v>1</v>
      </c>
      <c r="H1959" s="45">
        <f>_xlfn.XLOOKUP(E1959,Main_OG!$D$1:$D$766,Main_OG!$J$1:$J$766,"")</f>
        <v>0</v>
      </c>
      <c r="I1959" s="45" t="s">
        <v>158</v>
      </c>
      <c r="J1959" s="45" t="str">
        <f t="shared" si="91"/>
        <v>Ohio Edison Co_OH</v>
      </c>
      <c r="K1959" s="45" t="str">
        <f t="shared" si="92"/>
        <v>Ohio Edison Co_OH</v>
      </c>
      <c r="L1959" s="45" t="s">
        <v>3093</v>
      </c>
      <c r="M1959" s="45">
        <v>0</v>
      </c>
      <c r="N1959" s="45">
        <v>89843</v>
      </c>
      <c r="O1959" s="45">
        <v>782</v>
      </c>
      <c r="P1959" s="45">
        <v>761415</v>
      </c>
      <c r="Q1959" s="45">
        <v>0</v>
      </c>
      <c r="R1959" s="45">
        <v>536458</v>
      </c>
      <c r="S1959" s="45">
        <v>452006</v>
      </c>
      <c r="T1959" s="45">
        <v>770042</v>
      </c>
      <c r="U1959" s="45">
        <v>0</v>
      </c>
      <c r="V1959" s="45">
        <v>10.06274089630495</v>
      </c>
      <c r="W1959" s="45">
        <v>5.9528981866422166</v>
      </c>
      <c r="X1959" s="45">
        <v>10.478183231113119</v>
      </c>
      <c r="Y1959" s="46">
        <v>582637.6</v>
      </c>
      <c r="Z1959" s="46">
        <v>50747.042146156506</v>
      </c>
      <c r="AA1959" s="47">
        <f>_xlfn.XLOOKUP($E1959,Main_OG!$D$1:$D$766,Main_OG!AJ$1:AJ$766,"")</f>
        <v>117482419.64</v>
      </c>
      <c r="AB1959" s="47">
        <f>_xlfn.XLOOKUP($E1959,Main_OG!$D$1:$D$766,Main_OG!AK$1:AK$766,"")</f>
        <v>4871324.0599999996</v>
      </c>
      <c r="AC1959" s="47">
        <f>_xlfn.XLOOKUP($E1959,Main_OG!$D$1:$D$766,Main_OG!AL$1:AL$766,"")</f>
        <v>41503427.560000002</v>
      </c>
      <c r="AD1959" s="47">
        <f>_xlfn.XLOOKUP($E1959,Main_OG!$D$1:$D$766,Main_OG!AM$1:AM$766,"")</f>
        <v>16846939</v>
      </c>
    </row>
    <row r="1960" spans="1:30" x14ac:dyDescent="0.35">
      <c r="A1960" s="36" t="s">
        <v>3092</v>
      </c>
      <c r="B1960" s="45" t="s">
        <v>158</v>
      </c>
      <c r="C1960" s="45" t="s">
        <v>4479</v>
      </c>
      <c r="D1960" s="36" t="s">
        <v>3092</v>
      </c>
      <c r="E1960" s="36" t="str">
        <f t="shared" si="90"/>
        <v>2007_OH</v>
      </c>
      <c r="F1960" s="45">
        <v>2007</v>
      </c>
      <c r="G1960" s="45">
        <f>_xlfn.XLOOKUP(I1960,Main_OG!$B$1:$B$766,Main_OG!$O$1:$O$766,"")</f>
        <v>1</v>
      </c>
      <c r="H1960" s="45">
        <f>_xlfn.XLOOKUP(E1960,Main_OG!$D$1:$D$766,Main_OG!$J$1:$J$766,"")</f>
        <v>0</v>
      </c>
      <c r="I1960" s="45" t="s">
        <v>158</v>
      </c>
      <c r="J1960" s="45" t="str">
        <f t="shared" si="91"/>
        <v>Ohio Edison Co_OH</v>
      </c>
      <c r="K1960" s="45" t="str">
        <f t="shared" si="92"/>
        <v>Ohio Edison Co_OH</v>
      </c>
      <c r="L1960" s="45" t="s">
        <v>3094</v>
      </c>
      <c r="M1960" s="45">
        <v>0</v>
      </c>
      <c r="N1960" s="45">
        <v>91745</v>
      </c>
      <c r="O1960" s="45">
        <v>780</v>
      </c>
      <c r="P1960" s="45">
        <v>763181</v>
      </c>
      <c r="Q1960" s="45">
        <v>0</v>
      </c>
      <c r="R1960" s="45">
        <v>586467</v>
      </c>
      <c r="S1960" s="45">
        <v>473225</v>
      </c>
      <c r="T1960" s="45">
        <v>832545</v>
      </c>
      <c r="U1960" s="45">
        <v>0</v>
      </c>
      <c r="V1960" s="45">
        <v>10.18</v>
      </c>
      <c r="W1960" s="45">
        <v>6.17</v>
      </c>
      <c r="X1960" s="45">
        <v>10.51</v>
      </c>
      <c r="Y1960" s="46">
        <v>585403</v>
      </c>
      <c r="Z1960" s="46">
        <v>50902.537183704175</v>
      </c>
      <c r="AA1960" s="47">
        <f>_xlfn.XLOOKUP($E1960,Main_OG!$D$1:$D$766,Main_OG!AJ$1:AJ$766,"")</f>
        <v>119092072</v>
      </c>
      <c r="AB1960" s="47">
        <f>_xlfn.XLOOKUP($E1960,Main_OG!$D$1:$D$766,Main_OG!AK$1:AK$766,"")</f>
        <v>4197256</v>
      </c>
      <c r="AC1960" s="47">
        <f>_xlfn.XLOOKUP($E1960,Main_OG!$D$1:$D$766,Main_OG!AL$1:AL$766,"")</f>
        <v>69748288</v>
      </c>
      <c r="AD1960" s="47">
        <f>_xlfn.XLOOKUP($E1960,Main_OG!$D$1:$D$766,Main_OG!AM$1:AM$766,"")</f>
        <v>15764049</v>
      </c>
    </row>
    <row r="1961" spans="1:30" x14ac:dyDescent="0.35">
      <c r="A1961" s="36" t="s">
        <v>3092</v>
      </c>
      <c r="B1961" s="45" t="s">
        <v>158</v>
      </c>
      <c r="C1961" s="45" t="s">
        <v>4479</v>
      </c>
      <c r="D1961" s="36" t="s">
        <v>3092</v>
      </c>
      <c r="E1961" s="36" t="str">
        <f t="shared" si="90"/>
        <v>2008_OH</v>
      </c>
      <c r="F1961" s="45">
        <v>2008</v>
      </c>
      <c r="G1961" s="45">
        <f>_xlfn.XLOOKUP(I1961,Main_OG!$B$1:$B$766,Main_OG!$O$1:$O$766,"")</f>
        <v>1</v>
      </c>
      <c r="H1961" s="45">
        <f>_xlfn.XLOOKUP(E1961,Main_OG!$D$1:$D$766,Main_OG!$J$1:$J$766,"")</f>
        <v>0</v>
      </c>
      <c r="I1961" s="45" t="s">
        <v>158</v>
      </c>
      <c r="J1961" s="45" t="str">
        <f t="shared" si="91"/>
        <v>Ohio Edison Co_OH</v>
      </c>
      <c r="K1961" s="45" t="str">
        <f t="shared" si="92"/>
        <v>Ohio Edison Co_OH</v>
      </c>
      <c r="L1961" s="45" t="s">
        <v>3095</v>
      </c>
      <c r="M1961" s="45">
        <v>0</v>
      </c>
      <c r="N1961" s="45">
        <v>94978</v>
      </c>
      <c r="O1961" s="45">
        <v>783</v>
      </c>
      <c r="P1961" s="45">
        <v>776457</v>
      </c>
      <c r="Q1961" s="45">
        <v>0</v>
      </c>
      <c r="R1961" s="45">
        <v>5794817</v>
      </c>
      <c r="S1961" s="45">
        <v>7333732</v>
      </c>
      <c r="T1961" s="45">
        <v>7911640</v>
      </c>
      <c r="U1961" s="45">
        <v>0</v>
      </c>
      <c r="V1961" s="45">
        <v>10.86</v>
      </c>
      <c r="W1961" s="45">
        <v>6.85</v>
      </c>
      <c r="X1961" s="45">
        <v>11.12</v>
      </c>
      <c r="Y1961" s="46">
        <v>580389</v>
      </c>
      <c r="Z1961" s="46">
        <v>50401.154420201623</v>
      </c>
      <c r="AA1961" s="47">
        <f>_xlfn.XLOOKUP($E1961,Main_OG!$D$1:$D$766,Main_OG!AJ$1:AJ$766,"")</f>
        <v>118100658</v>
      </c>
      <c r="AB1961" s="47">
        <f>_xlfn.XLOOKUP($E1961,Main_OG!$D$1:$D$766,Main_OG!AK$1:AK$766,"")</f>
        <v>4989790</v>
      </c>
      <c r="AC1961" s="47">
        <f>_xlfn.XLOOKUP($E1961,Main_OG!$D$1:$D$766,Main_OG!AL$1:AL$766,"")</f>
        <v>42520684</v>
      </c>
      <c r="AD1961" s="47">
        <f>_xlfn.XLOOKUP($E1961,Main_OG!$D$1:$D$766,Main_OG!AM$1:AM$766,"")</f>
        <v>17513878</v>
      </c>
    </row>
    <row r="1962" spans="1:30" x14ac:dyDescent="0.35">
      <c r="A1962" s="36" t="s">
        <v>3092</v>
      </c>
      <c r="B1962" s="45" t="s">
        <v>158</v>
      </c>
      <c r="C1962" s="45" t="s">
        <v>4479</v>
      </c>
      <c r="D1962" s="36" t="s">
        <v>3092</v>
      </c>
      <c r="E1962" s="36" t="str">
        <f t="shared" si="90"/>
        <v>2009_OH</v>
      </c>
      <c r="F1962" s="45">
        <v>2009</v>
      </c>
      <c r="G1962" s="45">
        <f>_xlfn.XLOOKUP(I1962,Main_OG!$B$1:$B$766,Main_OG!$O$1:$O$766,"")</f>
        <v>1</v>
      </c>
      <c r="H1962" s="45">
        <f>_xlfn.XLOOKUP(E1962,Main_OG!$D$1:$D$766,Main_OG!$J$1:$J$766,"")</f>
        <v>0</v>
      </c>
      <c r="I1962" s="45" t="s">
        <v>158</v>
      </c>
      <c r="J1962" s="45" t="str">
        <f t="shared" si="91"/>
        <v>Ohio Edison Co_OH</v>
      </c>
      <c r="K1962" s="45" t="str">
        <f t="shared" si="92"/>
        <v>Ohio Edison Co_OH</v>
      </c>
      <c r="L1962" s="45" t="s">
        <v>3096</v>
      </c>
      <c r="M1962" s="45">
        <v>0</v>
      </c>
      <c r="N1962" s="45">
        <v>96212</v>
      </c>
      <c r="O1962" s="45">
        <v>750</v>
      </c>
      <c r="P1962" s="45">
        <v>787637</v>
      </c>
      <c r="Q1962" s="45">
        <v>0</v>
      </c>
      <c r="R1962" s="45">
        <v>5778365</v>
      </c>
      <c r="S1962" s="45">
        <v>5276399</v>
      </c>
      <c r="T1962" s="45">
        <v>7988988</v>
      </c>
      <c r="U1962" s="45">
        <v>0</v>
      </c>
      <c r="V1962" s="45">
        <v>10.79</v>
      </c>
      <c r="W1962" s="45">
        <v>7.38</v>
      </c>
      <c r="X1962" s="45">
        <v>11.36</v>
      </c>
      <c r="Y1962" s="46">
        <v>550982.40000000002</v>
      </c>
      <c r="Z1962" s="46">
        <v>47791.427730807874</v>
      </c>
      <c r="AA1962" s="47">
        <f>_xlfn.XLOOKUP($E1962,Main_OG!$D$1:$D$766,Main_OG!AJ$1:AJ$766,"")</f>
        <v>101159832</v>
      </c>
      <c r="AB1962" s="47">
        <f>_xlfn.XLOOKUP($E1962,Main_OG!$D$1:$D$766,Main_OG!AK$1:AK$766,"")</f>
        <v>4635994</v>
      </c>
      <c r="AC1962" s="47">
        <f>_xlfn.XLOOKUP($E1962,Main_OG!$D$1:$D$766,Main_OG!AL$1:AL$766,"")</f>
        <v>71642934</v>
      </c>
      <c r="AD1962" s="47">
        <f>_xlfn.XLOOKUP($E1962,Main_OG!$D$1:$D$766,Main_OG!AM$1:AM$766,"")</f>
        <v>15206084</v>
      </c>
    </row>
    <row r="1963" spans="1:30" x14ac:dyDescent="0.35">
      <c r="A1963" s="36" t="s">
        <v>3092</v>
      </c>
      <c r="B1963" s="45" t="s">
        <v>158</v>
      </c>
      <c r="C1963" s="45" t="s">
        <v>4479</v>
      </c>
      <c r="D1963" s="36" t="s">
        <v>3092</v>
      </c>
      <c r="E1963" s="36" t="str">
        <f t="shared" si="90"/>
        <v>2010_OH</v>
      </c>
      <c r="F1963" s="45">
        <v>2010</v>
      </c>
      <c r="G1963" s="45">
        <f>_xlfn.XLOOKUP(I1963,Main_OG!$B$1:$B$766,Main_OG!$O$1:$O$766,"")</f>
        <v>1</v>
      </c>
      <c r="H1963" s="45">
        <f>_xlfn.XLOOKUP(E1963,Main_OG!$D$1:$D$766,Main_OG!$J$1:$J$766,"")</f>
        <v>1</v>
      </c>
      <c r="I1963" s="45" t="s">
        <v>158</v>
      </c>
      <c r="J1963" s="45" t="str">
        <f t="shared" si="91"/>
        <v>Ohio Edison Co_OH</v>
      </c>
      <c r="K1963" s="45" t="str">
        <f t="shared" si="92"/>
        <v>Ohio Edison Co_OH</v>
      </c>
      <c r="L1963" s="45" t="s">
        <v>3097</v>
      </c>
      <c r="M1963" s="45">
        <v>0</v>
      </c>
      <c r="N1963" s="45">
        <v>54689</v>
      </c>
      <c r="O1963" s="45">
        <v>319</v>
      </c>
      <c r="P1963" s="45">
        <v>492221</v>
      </c>
      <c r="Q1963" s="45">
        <v>0</v>
      </c>
      <c r="R1963" s="45">
        <v>2230891</v>
      </c>
      <c r="S1963" s="45">
        <v>2178648</v>
      </c>
      <c r="T1963" s="45">
        <v>5519305</v>
      </c>
      <c r="U1963" s="45">
        <v>0</v>
      </c>
      <c r="V1963" s="45">
        <v>10.58</v>
      </c>
      <c r="W1963" s="45">
        <v>6.5</v>
      </c>
      <c r="X1963" s="45">
        <v>10.87</v>
      </c>
      <c r="Y1963" s="46">
        <v>563816.30000000005</v>
      </c>
      <c r="Z1963" s="46">
        <v>48859.897903270772</v>
      </c>
      <c r="AA1963" s="47">
        <f>_xlfn.XLOOKUP($E1963,Main_OG!$D$1:$D$766,Main_OG!AJ$1:AJ$766,"")</f>
        <v>106305244</v>
      </c>
      <c r="AB1963" s="47">
        <f>_xlfn.XLOOKUP($E1963,Main_OG!$D$1:$D$766,Main_OG!AK$1:AK$766,"")</f>
        <v>5086316</v>
      </c>
      <c r="AC1963" s="47">
        <f>_xlfn.XLOOKUP($E1963,Main_OG!$D$1:$D$766,Main_OG!AL$1:AL$766,"")</f>
        <v>112936876</v>
      </c>
      <c r="AD1963" s="47">
        <f>_xlfn.XLOOKUP($E1963,Main_OG!$D$1:$D$766,Main_OG!AM$1:AM$766,"")</f>
        <v>15804803</v>
      </c>
    </row>
    <row r="1964" spans="1:30" x14ac:dyDescent="0.35">
      <c r="A1964" s="36" t="s">
        <v>3092</v>
      </c>
      <c r="B1964" s="45" t="s">
        <v>158</v>
      </c>
      <c r="C1964" s="45" t="s">
        <v>4479</v>
      </c>
      <c r="D1964" s="36" t="s">
        <v>3092</v>
      </c>
      <c r="E1964" s="36" t="str">
        <f t="shared" si="90"/>
        <v>2011_OH</v>
      </c>
      <c r="F1964" s="45">
        <v>2011</v>
      </c>
      <c r="G1964" s="45">
        <f>_xlfn.XLOOKUP(I1964,Main_OG!$B$1:$B$766,Main_OG!$O$1:$O$766,"")</f>
        <v>1</v>
      </c>
      <c r="H1964" s="45">
        <f>_xlfn.XLOOKUP(E1964,Main_OG!$D$1:$D$766,Main_OG!$J$1:$J$766,"")</f>
        <v>1</v>
      </c>
      <c r="I1964" s="45" t="s">
        <v>158</v>
      </c>
      <c r="J1964" s="45" t="str">
        <f t="shared" si="91"/>
        <v>Ohio Edison Co_OH</v>
      </c>
      <c r="K1964" s="45" t="str">
        <f t="shared" si="92"/>
        <v>Ohio Edison Co_OH</v>
      </c>
      <c r="L1964" s="45" t="s">
        <v>3098</v>
      </c>
      <c r="M1964" s="45">
        <v>0</v>
      </c>
      <c r="N1964" s="45">
        <v>35521</v>
      </c>
      <c r="O1964" s="45">
        <v>450</v>
      </c>
      <c r="P1964" s="45">
        <v>333001</v>
      </c>
      <c r="Q1964" s="45">
        <v>0</v>
      </c>
      <c r="R1964" s="45">
        <v>1331258</v>
      </c>
      <c r="S1964" s="45">
        <v>1760075</v>
      </c>
      <c r="T1964" s="45">
        <v>3565855</v>
      </c>
      <c r="U1964" s="45">
        <v>0</v>
      </c>
      <c r="V1964" s="45">
        <v>10.63</v>
      </c>
      <c r="W1964" s="45">
        <v>6.3</v>
      </c>
      <c r="X1964" s="45">
        <v>10.93</v>
      </c>
      <c r="Y1964" s="46">
        <v>580251.4</v>
      </c>
      <c r="Z1964" s="46">
        <v>50256.774471265795</v>
      </c>
      <c r="AA1964" s="47">
        <f>_xlfn.XLOOKUP($E1964,Main_OG!$D$1:$D$766,Main_OG!AJ$1:AJ$766,"")</f>
        <v>95221668</v>
      </c>
      <c r="AB1964" s="47">
        <f>_xlfn.XLOOKUP($E1964,Main_OG!$D$1:$D$766,Main_OG!AK$1:AK$766,"")</f>
        <v>5210872.5599999996</v>
      </c>
      <c r="AC1964" s="47">
        <f>_xlfn.XLOOKUP($E1964,Main_OG!$D$1:$D$766,Main_OG!AL$1:AL$766,"")</f>
        <v>186439678</v>
      </c>
      <c r="AD1964" s="47">
        <f>_xlfn.XLOOKUP($E1964,Main_OG!$D$1:$D$766,Main_OG!AM$1:AM$766,"")</f>
        <v>14889746</v>
      </c>
    </row>
    <row r="1965" spans="1:30" x14ac:dyDescent="0.35">
      <c r="A1965" s="36" t="s">
        <v>3092</v>
      </c>
      <c r="B1965" s="45" t="s">
        <v>158</v>
      </c>
      <c r="C1965" s="45" t="s">
        <v>4479</v>
      </c>
      <c r="D1965" s="36" t="s">
        <v>3092</v>
      </c>
      <c r="E1965" s="36" t="str">
        <f t="shared" si="90"/>
        <v>2012_OH</v>
      </c>
      <c r="F1965" s="45">
        <v>2012</v>
      </c>
      <c r="G1965" s="45">
        <f>_xlfn.XLOOKUP(I1965,Main_OG!$B$1:$B$766,Main_OG!$O$1:$O$766,"")</f>
        <v>1</v>
      </c>
      <c r="H1965" s="45">
        <f>_xlfn.XLOOKUP(E1965,Main_OG!$D$1:$D$766,Main_OG!$J$1:$J$766,"")</f>
        <v>1</v>
      </c>
      <c r="I1965" s="45" t="s">
        <v>158</v>
      </c>
      <c r="J1965" s="45" t="str">
        <f t="shared" si="91"/>
        <v>Ohio Edison Co_OH</v>
      </c>
      <c r="K1965" s="45" t="str">
        <f t="shared" si="92"/>
        <v>Ohio Edison Co_OH</v>
      </c>
      <c r="L1965" s="45" t="s">
        <v>3099</v>
      </c>
      <c r="M1965" s="45">
        <v>0</v>
      </c>
      <c r="N1965" s="45">
        <v>28724</v>
      </c>
      <c r="O1965" s="45">
        <v>380</v>
      </c>
      <c r="P1965" s="45">
        <v>302712</v>
      </c>
      <c r="Q1965" s="45">
        <v>0</v>
      </c>
      <c r="R1965" s="45">
        <v>1006774</v>
      </c>
      <c r="S1965" s="45">
        <v>1684350</v>
      </c>
      <c r="T1965" s="45">
        <v>3198136</v>
      </c>
      <c r="U1965" s="45">
        <v>0</v>
      </c>
      <c r="V1965" s="45">
        <v>10.563076000000001</v>
      </c>
      <c r="W1965" s="45">
        <v>5.8214503999999998</v>
      </c>
      <c r="X1965" s="45">
        <v>11.350529999999999</v>
      </c>
      <c r="Y1965" s="46">
        <v>586540.9</v>
      </c>
      <c r="Z1965" s="46">
        <v>50778.492994225337</v>
      </c>
      <c r="AA1965" s="47">
        <f>_xlfn.XLOOKUP($E1965,Main_OG!$D$1:$D$766,Main_OG!AJ$1:AJ$766,"")</f>
        <v>74484086</v>
      </c>
      <c r="AB1965" s="47">
        <f>_xlfn.XLOOKUP($E1965,Main_OG!$D$1:$D$766,Main_OG!AK$1:AK$766,"")</f>
        <v>5732542</v>
      </c>
      <c r="AC1965" s="47">
        <f>_xlfn.XLOOKUP($E1965,Main_OG!$D$1:$D$766,Main_OG!AL$1:AL$766,"")</f>
        <v>347507372</v>
      </c>
      <c r="AD1965" s="47">
        <f>_xlfn.XLOOKUP($E1965,Main_OG!$D$1:$D$766,Main_OG!AM$1:AM$766,"")</f>
        <v>17086998</v>
      </c>
    </row>
    <row r="1966" spans="1:30" x14ac:dyDescent="0.35">
      <c r="A1966" s="36" t="s">
        <v>3092</v>
      </c>
      <c r="B1966" s="45" t="s">
        <v>158</v>
      </c>
      <c r="C1966" s="45" t="s">
        <v>4479</v>
      </c>
      <c r="D1966" s="36" t="s">
        <v>3092</v>
      </c>
      <c r="E1966" s="36" t="str">
        <f t="shared" si="90"/>
        <v>2013_OH</v>
      </c>
      <c r="F1966" s="45">
        <v>2013</v>
      </c>
      <c r="G1966" s="45">
        <f>_xlfn.XLOOKUP(I1966,Main_OG!$B$1:$B$766,Main_OG!$O$1:$O$766,"")</f>
        <v>1</v>
      </c>
      <c r="H1966" s="45">
        <f>_xlfn.XLOOKUP(E1966,Main_OG!$D$1:$D$766,Main_OG!$J$1:$J$766,"")</f>
        <v>1</v>
      </c>
      <c r="I1966" s="45" t="s">
        <v>158</v>
      </c>
      <c r="J1966" s="45" t="str">
        <f t="shared" si="91"/>
        <v>Ohio Edison Co_OH</v>
      </c>
      <c r="K1966" s="45" t="str">
        <f t="shared" si="92"/>
        <v>Ohio Edison Co_OH</v>
      </c>
      <c r="L1966" s="45" t="s">
        <v>3100</v>
      </c>
      <c r="M1966" s="45">
        <v>0</v>
      </c>
      <c r="N1966" s="45">
        <v>24933</v>
      </c>
      <c r="O1966" s="45">
        <v>319</v>
      </c>
      <c r="P1966" s="45">
        <v>272327</v>
      </c>
      <c r="Q1966" s="45">
        <v>0</v>
      </c>
      <c r="R1966" s="45">
        <v>756866</v>
      </c>
      <c r="S1966" s="45">
        <v>1593820</v>
      </c>
      <c r="T1966" s="45">
        <v>2838900</v>
      </c>
      <c r="U1966" s="45">
        <v>0</v>
      </c>
      <c r="V1966" s="45">
        <v>11.223321</v>
      </c>
      <c r="W1966" s="45">
        <v>5.9099960999999999</v>
      </c>
      <c r="X1966" s="45">
        <v>11.346715</v>
      </c>
      <c r="Y1966" s="46">
        <v>603057.4</v>
      </c>
      <c r="Z1966" s="46">
        <v>52078.880854516683</v>
      </c>
      <c r="AA1966" s="47">
        <f>_xlfn.XLOOKUP($E1966,Main_OG!$D$1:$D$766,Main_OG!AJ$1:AJ$766,"")</f>
        <v>81376244</v>
      </c>
      <c r="AB1966" s="47">
        <f>_xlfn.XLOOKUP($E1966,Main_OG!$D$1:$D$766,Main_OG!AK$1:AK$766,"")</f>
        <v>6165892.5700000003</v>
      </c>
      <c r="AC1966" s="47">
        <f>_xlfn.XLOOKUP($E1966,Main_OG!$D$1:$D$766,Main_OG!AL$1:AL$766,"")</f>
        <v>323726478</v>
      </c>
      <c r="AD1966" s="47">
        <f>_xlfn.XLOOKUP($E1966,Main_OG!$D$1:$D$766,Main_OG!AM$1:AM$766,"")</f>
        <v>16121250</v>
      </c>
    </row>
    <row r="1967" spans="1:30" x14ac:dyDescent="0.35">
      <c r="A1967" s="36" t="s">
        <v>3092</v>
      </c>
      <c r="B1967" s="45" t="s">
        <v>158</v>
      </c>
      <c r="C1967" s="45" t="s">
        <v>4479</v>
      </c>
      <c r="D1967" s="36" t="s">
        <v>3092</v>
      </c>
      <c r="E1967" s="36" t="str">
        <f t="shared" si="90"/>
        <v>2014_OH</v>
      </c>
      <c r="F1967" s="45">
        <v>2014</v>
      </c>
      <c r="G1967" s="45">
        <f>_xlfn.XLOOKUP(I1967,Main_OG!$B$1:$B$766,Main_OG!$O$1:$O$766,"")</f>
        <v>1</v>
      </c>
      <c r="H1967" s="45">
        <f>_xlfn.XLOOKUP(E1967,Main_OG!$D$1:$D$766,Main_OG!$J$1:$J$766,"")</f>
        <v>1</v>
      </c>
      <c r="I1967" s="45" t="s">
        <v>158</v>
      </c>
      <c r="J1967" s="45" t="str">
        <f t="shared" si="91"/>
        <v>Ohio Edison Co_OH</v>
      </c>
      <c r="K1967" s="45" t="str">
        <f t="shared" si="92"/>
        <v>Ohio Edison Co_OH</v>
      </c>
      <c r="L1967" s="45" t="s">
        <v>3101</v>
      </c>
      <c r="M1967" s="45">
        <v>0</v>
      </c>
      <c r="N1967" s="45">
        <v>25422</v>
      </c>
      <c r="O1967" s="45">
        <v>317</v>
      </c>
      <c r="P1967" s="45">
        <v>251214</v>
      </c>
      <c r="Q1967" s="45">
        <v>0</v>
      </c>
      <c r="R1967" s="45">
        <v>939334</v>
      </c>
      <c r="S1967" s="45">
        <v>1458839</v>
      </c>
      <c r="T1967" s="45">
        <v>2639838</v>
      </c>
      <c r="U1967" s="45">
        <v>0</v>
      </c>
      <c r="V1967" s="45">
        <v>11.321649000000001</v>
      </c>
      <c r="W1967" s="45">
        <v>6.4109473000000001</v>
      </c>
      <c r="X1967" s="45">
        <v>11.559424999999999</v>
      </c>
      <c r="Y1967" s="46">
        <v>624973.4</v>
      </c>
      <c r="Z1967" s="46">
        <v>53846.505768757066</v>
      </c>
      <c r="AA1967" s="47">
        <f>_xlfn.XLOOKUP($E1967,Main_OG!$D$1:$D$766,Main_OG!AJ$1:AJ$766,"")</f>
        <v>76971294</v>
      </c>
      <c r="AB1967" s="47">
        <f>_xlfn.XLOOKUP($E1967,Main_OG!$D$1:$D$766,Main_OG!AK$1:AK$766,"")</f>
        <v>5355770</v>
      </c>
      <c r="AC1967" s="47">
        <f>_xlfn.XLOOKUP($E1967,Main_OG!$D$1:$D$766,Main_OG!AL$1:AL$766,"")</f>
        <v>349317598</v>
      </c>
      <c r="AD1967" s="47">
        <f>_xlfn.XLOOKUP($E1967,Main_OG!$D$1:$D$766,Main_OG!AM$1:AM$766,"")</f>
        <v>16284440</v>
      </c>
    </row>
    <row r="1968" spans="1:30" x14ac:dyDescent="0.35">
      <c r="A1968" s="36" t="s">
        <v>3092</v>
      </c>
      <c r="B1968" s="45" t="s">
        <v>158</v>
      </c>
      <c r="C1968" s="45" t="s">
        <v>4479</v>
      </c>
      <c r="D1968" s="36" t="s">
        <v>3092</v>
      </c>
      <c r="E1968" s="36" t="str">
        <f t="shared" si="90"/>
        <v>2015_OH</v>
      </c>
      <c r="F1968" s="45">
        <v>2015</v>
      </c>
      <c r="G1968" s="45">
        <f>_xlfn.XLOOKUP(I1968,Main_OG!$B$1:$B$766,Main_OG!$O$1:$O$766,"")</f>
        <v>1</v>
      </c>
      <c r="H1968" s="45">
        <f>_xlfn.XLOOKUP(E1968,Main_OG!$D$1:$D$766,Main_OG!$J$1:$J$766,"")</f>
        <v>1</v>
      </c>
      <c r="I1968" s="45" t="s">
        <v>158</v>
      </c>
      <c r="J1968" s="45" t="str">
        <f t="shared" si="91"/>
        <v>Ohio Edison Co_OH</v>
      </c>
      <c r="K1968" s="45" t="str">
        <f t="shared" si="92"/>
        <v>Ohio Edison Co_OH</v>
      </c>
      <c r="L1968" s="45" t="s">
        <v>3102</v>
      </c>
      <c r="M1968" s="45">
        <v>0</v>
      </c>
      <c r="N1968" s="45">
        <v>30041</v>
      </c>
      <c r="O1968" s="45">
        <v>316</v>
      </c>
      <c r="P1968" s="45">
        <v>289523</v>
      </c>
      <c r="Q1968" s="45">
        <v>0</v>
      </c>
      <c r="R1968" s="45">
        <v>1088996</v>
      </c>
      <c r="S1968" s="45">
        <v>988833</v>
      </c>
      <c r="T1968" s="45">
        <v>3009024</v>
      </c>
      <c r="U1968" s="45">
        <v>0</v>
      </c>
      <c r="V1968" s="45">
        <v>11.677187</v>
      </c>
      <c r="W1968" s="45">
        <v>6.6865386000000004</v>
      </c>
      <c r="X1968" s="45">
        <v>12.543362999999999</v>
      </c>
      <c r="Y1968" s="46">
        <v>633274.80000000005</v>
      </c>
      <c r="Z1968" s="46">
        <v>54487.836545473081</v>
      </c>
      <c r="AA1968" s="47">
        <f>_xlfn.XLOOKUP($E1968,Main_OG!$D$1:$D$766,Main_OG!AJ$1:AJ$766,"")</f>
        <v>61152824</v>
      </c>
      <c r="AB1968" s="47">
        <f>_xlfn.XLOOKUP($E1968,Main_OG!$D$1:$D$766,Main_OG!AK$1:AK$766,"")</f>
        <v>5575978</v>
      </c>
      <c r="AC1968" s="47">
        <f>_xlfn.XLOOKUP($E1968,Main_OG!$D$1:$D$766,Main_OG!AL$1:AL$766,"")</f>
        <v>416796124</v>
      </c>
      <c r="AD1968" s="47">
        <f>_xlfn.XLOOKUP($E1968,Main_OG!$D$1:$D$766,Main_OG!AM$1:AM$766,"")</f>
        <v>17376736</v>
      </c>
    </row>
    <row r="1969" spans="1:30" x14ac:dyDescent="0.35">
      <c r="A1969" s="36" t="s">
        <v>3092</v>
      </c>
      <c r="B1969" s="45" t="s">
        <v>158</v>
      </c>
      <c r="C1969" s="45" t="s">
        <v>4479</v>
      </c>
      <c r="D1969" s="36" t="s">
        <v>3092</v>
      </c>
      <c r="E1969" s="36" t="str">
        <f t="shared" si="90"/>
        <v>2016_OH</v>
      </c>
      <c r="F1969" s="45">
        <v>2016</v>
      </c>
      <c r="G1969" s="45">
        <f>_xlfn.XLOOKUP(I1969,Main_OG!$B$1:$B$766,Main_OG!$O$1:$O$766,"")</f>
        <v>1</v>
      </c>
      <c r="H1969" s="45">
        <f>_xlfn.XLOOKUP(E1969,Main_OG!$D$1:$D$766,Main_OG!$J$1:$J$766,"")</f>
        <v>1</v>
      </c>
      <c r="I1969" s="45" t="s">
        <v>158</v>
      </c>
      <c r="J1969" s="45" t="str">
        <f t="shared" si="91"/>
        <v>Ohio Edison Co_OH</v>
      </c>
      <c r="K1969" s="45" t="str">
        <f t="shared" si="92"/>
        <v>Ohio Edison Co_OH</v>
      </c>
      <c r="L1969" s="45" t="s">
        <v>3103</v>
      </c>
      <c r="M1969" s="45">
        <v>0</v>
      </c>
      <c r="N1969" s="45">
        <v>30493</v>
      </c>
      <c r="O1969" s="45">
        <v>268</v>
      </c>
      <c r="P1969" s="45">
        <v>318097</v>
      </c>
      <c r="Q1969" s="45">
        <v>0</v>
      </c>
      <c r="R1969" s="45">
        <v>1008673</v>
      </c>
      <c r="S1969" s="45">
        <v>482951</v>
      </c>
      <c r="T1969" s="45">
        <v>3283751</v>
      </c>
      <c r="U1969" s="45">
        <v>0</v>
      </c>
      <c r="V1969" s="45">
        <v>11.094101</v>
      </c>
      <c r="W1969" s="45">
        <v>7.2005648999999998</v>
      </c>
      <c r="X1969" s="45">
        <v>11.758355</v>
      </c>
      <c r="Y1969" s="46">
        <v>638157.5</v>
      </c>
      <c r="Z1969" s="46">
        <v>54824.244892208459</v>
      </c>
      <c r="AA1969" s="47">
        <f>_xlfn.XLOOKUP($E1969,Main_OG!$D$1:$D$766,Main_OG!AJ$1:AJ$766,"")</f>
        <v>58159174</v>
      </c>
      <c r="AB1969" s="47">
        <f>_xlfn.XLOOKUP($E1969,Main_OG!$D$1:$D$766,Main_OG!AK$1:AK$766,"")</f>
        <v>5162976</v>
      </c>
      <c r="AC1969" s="47">
        <f>_xlfn.XLOOKUP($E1969,Main_OG!$D$1:$D$766,Main_OG!AL$1:AL$766,"")</f>
        <v>421036766</v>
      </c>
      <c r="AD1969" s="47">
        <f>_xlfn.XLOOKUP($E1969,Main_OG!$D$1:$D$766,Main_OG!AM$1:AM$766,"")</f>
        <v>16817386</v>
      </c>
    </row>
    <row r="1970" spans="1:30" x14ac:dyDescent="0.35">
      <c r="A1970" s="36" t="s">
        <v>3092</v>
      </c>
      <c r="B1970" s="45" t="s">
        <v>158</v>
      </c>
      <c r="C1970" s="45" t="s">
        <v>4479</v>
      </c>
      <c r="D1970" s="36" t="s">
        <v>3092</v>
      </c>
      <c r="E1970" s="36" t="str">
        <f t="shared" si="90"/>
        <v>2017_OH</v>
      </c>
      <c r="F1970" s="45">
        <v>2017</v>
      </c>
      <c r="G1970" s="45">
        <f>_xlfn.XLOOKUP(I1970,Main_OG!$B$1:$B$766,Main_OG!$O$1:$O$766,"")</f>
        <v>1</v>
      </c>
      <c r="H1970" s="45">
        <f>_xlfn.XLOOKUP(E1970,Main_OG!$D$1:$D$766,Main_OG!$J$1:$J$766,"")</f>
        <v>1</v>
      </c>
      <c r="I1970" s="45" t="s">
        <v>158</v>
      </c>
      <c r="J1970" s="45" t="str">
        <f t="shared" si="91"/>
        <v>Ohio Edison Co_OH</v>
      </c>
      <c r="K1970" s="45" t="str">
        <f t="shared" si="92"/>
        <v>Ohio Edison Co_OH</v>
      </c>
      <c r="L1970" s="45" t="s">
        <v>3104</v>
      </c>
      <c r="M1970" s="45">
        <v>0</v>
      </c>
      <c r="N1970" s="45">
        <v>31809</v>
      </c>
      <c r="O1970" s="45">
        <v>224</v>
      </c>
      <c r="P1970" s="45">
        <v>315673</v>
      </c>
      <c r="Q1970" s="45">
        <v>0</v>
      </c>
      <c r="R1970" s="45">
        <v>939297</v>
      </c>
      <c r="S1970" s="45">
        <v>177494</v>
      </c>
      <c r="T1970" s="45">
        <v>3077223</v>
      </c>
      <c r="U1970" s="45">
        <v>0</v>
      </c>
      <c r="V1970" s="45">
        <v>11.684056999999999</v>
      </c>
      <c r="W1970" s="45">
        <v>9.1491542999999993</v>
      </c>
      <c r="X1970" s="45">
        <v>12.270225</v>
      </c>
      <c r="Y1970" s="46">
        <v>652187.5</v>
      </c>
      <c r="Z1970" s="46">
        <v>55906.389206105487</v>
      </c>
      <c r="AA1970" s="47">
        <f>_xlfn.XLOOKUP($E1970,Main_OG!$D$1:$D$766,Main_OG!AJ$1:AJ$766,"")</f>
        <v>57048530</v>
      </c>
      <c r="AB1970" s="47">
        <f>_xlfn.XLOOKUP($E1970,Main_OG!$D$1:$D$766,Main_OG!AK$1:AK$766,"")</f>
        <v>4555870</v>
      </c>
      <c r="AC1970" s="47">
        <f>_xlfn.XLOOKUP($E1970,Main_OG!$D$1:$D$766,Main_OG!AL$1:AL$766,"")</f>
        <v>413711976</v>
      </c>
      <c r="AD1970" s="47">
        <f>_xlfn.XLOOKUP($E1970,Main_OG!$D$1:$D$766,Main_OG!AM$1:AM$766,"")</f>
        <v>17687789</v>
      </c>
    </row>
    <row r="1971" spans="1:30" x14ac:dyDescent="0.35">
      <c r="A1971" s="36" t="s">
        <v>3092</v>
      </c>
      <c r="B1971" s="45" t="s">
        <v>158</v>
      </c>
      <c r="C1971" s="45" t="s">
        <v>4479</v>
      </c>
      <c r="D1971" s="36" t="s">
        <v>3092</v>
      </c>
      <c r="E1971" s="36" t="str">
        <f t="shared" si="90"/>
        <v>2018_OH</v>
      </c>
      <c r="F1971" s="45">
        <v>2018</v>
      </c>
      <c r="G1971" s="45">
        <f>_xlfn.XLOOKUP(I1971,Main_OG!$B$1:$B$766,Main_OG!$O$1:$O$766,"")</f>
        <v>1</v>
      </c>
      <c r="H1971" s="45">
        <f>_xlfn.XLOOKUP(E1971,Main_OG!$D$1:$D$766,Main_OG!$J$1:$J$766,"")</f>
        <v>1</v>
      </c>
      <c r="I1971" s="45" t="s">
        <v>158</v>
      </c>
      <c r="J1971" s="45" t="str">
        <f t="shared" si="91"/>
        <v>Ohio Edison Co_OH</v>
      </c>
      <c r="K1971" s="45" t="str">
        <f t="shared" si="92"/>
        <v>Ohio Edison Co_OH</v>
      </c>
      <c r="L1971" s="45" t="s">
        <v>3105</v>
      </c>
      <c r="M1971" s="45">
        <v>0</v>
      </c>
      <c r="N1971" s="45">
        <v>25308</v>
      </c>
      <c r="O1971" s="45">
        <v>226</v>
      </c>
      <c r="P1971" s="45">
        <v>288397</v>
      </c>
      <c r="Q1971" s="45">
        <v>0</v>
      </c>
      <c r="R1971" s="45">
        <v>759218</v>
      </c>
      <c r="S1971" s="45">
        <v>186097</v>
      </c>
      <c r="T1971" s="45">
        <v>2986700</v>
      </c>
      <c r="U1971" s="45">
        <v>0</v>
      </c>
      <c r="V1971" s="45">
        <v>11.662843000000001</v>
      </c>
      <c r="W1971" s="45">
        <v>8.9231960000000008</v>
      </c>
      <c r="X1971" s="45">
        <v>12.394876999999999</v>
      </c>
      <c r="Y1971" s="46">
        <v>656212</v>
      </c>
      <c r="Z1971" s="46">
        <v>56178.243921782683</v>
      </c>
      <c r="AA1971" s="47">
        <f>_xlfn.XLOOKUP($E1971,Main_OG!$D$1:$D$766,Main_OG!AJ$1:AJ$766,"")</f>
        <v>50244114</v>
      </c>
      <c r="AB1971" s="47">
        <f>_xlfn.XLOOKUP($E1971,Main_OG!$D$1:$D$766,Main_OG!AK$1:AK$766,"")</f>
        <v>6409656</v>
      </c>
      <c r="AC1971" s="47">
        <f>_xlfn.XLOOKUP($E1971,Main_OG!$D$1:$D$766,Main_OG!AL$1:AL$766,"")</f>
        <v>645047556</v>
      </c>
      <c r="AD1971" s="47">
        <f>_xlfn.XLOOKUP($E1971,Main_OG!$D$1:$D$766,Main_OG!AM$1:AM$766,"")</f>
        <v>18315007</v>
      </c>
    </row>
    <row r="1972" spans="1:30" x14ac:dyDescent="0.35">
      <c r="A1972" s="36" t="s">
        <v>3092</v>
      </c>
      <c r="B1972" s="45" t="s">
        <v>158</v>
      </c>
      <c r="C1972" s="45" t="s">
        <v>4479</v>
      </c>
      <c r="D1972" s="36" t="s">
        <v>3092</v>
      </c>
      <c r="E1972" s="36" t="str">
        <f t="shared" si="90"/>
        <v>2019_OH</v>
      </c>
      <c r="F1972" s="45">
        <v>2019</v>
      </c>
      <c r="G1972" s="45">
        <f>_xlfn.XLOOKUP(I1972,Main_OG!$B$1:$B$766,Main_OG!$O$1:$O$766,"")</f>
        <v>1</v>
      </c>
      <c r="H1972" s="45">
        <f>_xlfn.XLOOKUP(E1972,Main_OG!$D$1:$D$766,Main_OG!$J$1:$J$766,"")</f>
        <v>1</v>
      </c>
      <c r="I1972" s="45" t="s">
        <v>158</v>
      </c>
      <c r="J1972" s="45" t="str">
        <f t="shared" si="91"/>
        <v>Ohio Edison Co_OH</v>
      </c>
      <c r="K1972" s="45" t="str">
        <f t="shared" si="92"/>
        <v>Ohio Edison Co_OH</v>
      </c>
      <c r="L1972" s="45" t="s">
        <v>3106</v>
      </c>
      <c r="M1972" s="45">
        <v>0</v>
      </c>
      <c r="N1972" s="45">
        <v>26124</v>
      </c>
      <c r="O1972" s="45">
        <v>219</v>
      </c>
      <c r="P1972" s="45">
        <v>301314</v>
      </c>
      <c r="Q1972" s="45">
        <v>0</v>
      </c>
      <c r="R1972" s="45">
        <v>778202</v>
      </c>
      <c r="S1972" s="45">
        <v>206019</v>
      </c>
      <c r="T1972" s="45">
        <v>2986776</v>
      </c>
      <c r="U1972" s="45">
        <v>0</v>
      </c>
      <c r="V1972" s="45">
        <v>11.78712</v>
      </c>
      <c r="W1972" s="45">
        <v>8.2548212000000003</v>
      </c>
      <c r="X1972" s="45">
        <v>12.068548</v>
      </c>
      <c r="Y1972" s="46">
        <v>674123.4</v>
      </c>
      <c r="Z1972" s="46">
        <v>57634.591250191188</v>
      </c>
      <c r="AA1972" s="47">
        <f>_xlfn.XLOOKUP($E1972,Main_OG!$D$1:$D$766,Main_OG!AJ$1:AJ$766,"")</f>
        <v>39191694</v>
      </c>
      <c r="AB1972" s="47">
        <f>_xlfn.XLOOKUP($E1972,Main_OG!$D$1:$D$766,Main_OG!AK$1:AK$766,"")</f>
        <v>3791288</v>
      </c>
      <c r="AC1972" s="47">
        <f>_xlfn.XLOOKUP($E1972,Main_OG!$D$1:$D$766,Main_OG!AL$1:AL$766,"")</f>
        <v>727691424</v>
      </c>
      <c r="AD1972" s="47">
        <f>_xlfn.XLOOKUP($E1972,Main_OG!$D$1:$D$766,Main_OG!AM$1:AM$766,"")</f>
        <v>17010561</v>
      </c>
    </row>
    <row r="1973" spans="1:30" x14ac:dyDescent="0.35">
      <c r="A1973" s="36" t="s">
        <v>3092</v>
      </c>
      <c r="B1973" s="45" t="s">
        <v>158</v>
      </c>
      <c r="C1973" s="45" t="s">
        <v>4479</v>
      </c>
      <c r="D1973" s="36" t="s">
        <v>3092</v>
      </c>
      <c r="E1973" s="36" t="str">
        <f t="shared" si="90"/>
        <v>2020_OH</v>
      </c>
      <c r="F1973" s="45">
        <v>2020</v>
      </c>
      <c r="G1973" s="45">
        <f>_xlfn.XLOOKUP(I1973,Main_OG!$B$1:$B$766,Main_OG!$O$1:$O$766,"")</f>
        <v>1</v>
      </c>
      <c r="H1973" s="45">
        <f>_xlfn.XLOOKUP(E1973,Main_OG!$D$1:$D$766,Main_OG!$J$1:$J$766,"")</f>
        <v>1</v>
      </c>
      <c r="I1973" s="45" t="s">
        <v>158</v>
      </c>
      <c r="J1973" s="45" t="str">
        <f t="shared" si="91"/>
        <v>Ohio Edison Co_OH</v>
      </c>
      <c r="K1973" s="45" t="str">
        <f t="shared" si="92"/>
        <v>Ohio Edison Co_OH</v>
      </c>
      <c r="L1973" s="45" t="s">
        <v>3107</v>
      </c>
      <c r="M1973" s="45">
        <v>0</v>
      </c>
      <c r="N1973" s="45">
        <v>24872</v>
      </c>
      <c r="O1973" s="45">
        <v>211</v>
      </c>
      <c r="P1973" s="45">
        <v>0</v>
      </c>
      <c r="Q1973" s="45">
        <v>0</v>
      </c>
      <c r="R1973" s="45">
        <v>753506</v>
      </c>
      <c r="S1973" s="45">
        <v>180359</v>
      </c>
      <c r="T1973" s="45">
        <v>0</v>
      </c>
      <c r="U1973" s="45">
        <v>0</v>
      </c>
      <c r="V1973" s="45">
        <v>12.299305</v>
      </c>
      <c r="W1973" s="45">
        <v>8.4610693000000001</v>
      </c>
      <c r="X1973" s="45">
        <v>0</v>
      </c>
      <c r="Y1973" s="46">
        <v>654586.30000000005</v>
      </c>
      <c r="Z1973" s="46">
        <v>55948.240384175704</v>
      </c>
      <c r="AA1973" s="47">
        <f>_xlfn.XLOOKUP($E1973,Main_OG!$D$1:$D$766,Main_OG!AJ$1:AJ$766,"")</f>
        <v>37522366</v>
      </c>
      <c r="AB1973" s="47">
        <f>_xlfn.XLOOKUP($E1973,Main_OG!$D$1:$D$766,Main_OG!AK$1:AK$766,"")</f>
        <v>5376516</v>
      </c>
      <c r="AC1973" s="47">
        <f>_xlfn.XLOOKUP($E1973,Main_OG!$D$1:$D$766,Main_OG!AL$1:AL$766,"")</f>
        <v>746560566</v>
      </c>
      <c r="AD1973" s="47">
        <f>_xlfn.XLOOKUP($E1973,Main_OG!$D$1:$D$766,Main_OG!AM$1:AM$766,"")</f>
        <v>0</v>
      </c>
    </row>
    <row r="1974" spans="1:30" x14ac:dyDescent="0.35">
      <c r="A1974" s="36" t="s">
        <v>3108</v>
      </c>
      <c r="B1974" s="45" t="s">
        <v>158</v>
      </c>
      <c r="C1974" s="45" t="s">
        <v>4480</v>
      </c>
      <c r="D1974" s="36" t="s">
        <v>3108</v>
      </c>
      <c r="E1974" s="36" t="str">
        <f t="shared" si="90"/>
        <v>2006_OH</v>
      </c>
      <c r="F1974" s="45">
        <v>2006</v>
      </c>
      <c r="G1974" s="45">
        <f>_xlfn.XLOOKUP(I1974,Main_OG!$B$1:$B$766,Main_OG!$O$1:$O$766,"")</f>
        <v>1</v>
      </c>
      <c r="H1974" s="45">
        <f>_xlfn.XLOOKUP(E1974,Main_OG!$D$1:$D$766,Main_OG!$J$1:$J$766,"")</f>
        <v>0</v>
      </c>
      <c r="I1974" s="45" t="s">
        <v>158</v>
      </c>
      <c r="J1974" s="45" t="str">
        <f t="shared" si="91"/>
        <v>Ohio Power Co_OH</v>
      </c>
      <c r="K1974" s="45" t="str">
        <f t="shared" si="92"/>
        <v>Ohio Power Co_OH</v>
      </c>
      <c r="L1974" s="45" t="s">
        <v>3109</v>
      </c>
      <c r="M1974" s="45">
        <v>0</v>
      </c>
      <c r="N1974" s="45">
        <v>93336</v>
      </c>
      <c r="O1974" s="45">
        <v>7400</v>
      </c>
      <c r="P1974" s="45">
        <v>609476</v>
      </c>
      <c r="Q1974" s="45">
        <v>0</v>
      </c>
      <c r="R1974" s="45">
        <v>365772</v>
      </c>
      <c r="S1974" s="45">
        <v>536976</v>
      </c>
      <c r="T1974" s="45">
        <v>542405</v>
      </c>
      <c r="U1974" s="45">
        <v>0</v>
      </c>
      <c r="V1974" s="45">
        <v>6.3798736381337049</v>
      </c>
      <c r="W1974" s="45">
        <v>4.3581953927189563</v>
      </c>
      <c r="X1974" s="45">
        <v>7.5252462469845183</v>
      </c>
      <c r="Y1974" s="46">
        <v>582637.6</v>
      </c>
      <c r="Z1974" s="46">
        <v>50747.042146156506</v>
      </c>
      <c r="AA1974" s="47">
        <f>_xlfn.XLOOKUP($E1974,Main_OG!$D$1:$D$766,Main_OG!AJ$1:AJ$766,"")</f>
        <v>117482419.64</v>
      </c>
      <c r="AB1974" s="47">
        <f>_xlfn.XLOOKUP($E1974,Main_OG!$D$1:$D$766,Main_OG!AK$1:AK$766,"")</f>
        <v>4871324.0599999996</v>
      </c>
      <c r="AC1974" s="47">
        <f>_xlfn.XLOOKUP($E1974,Main_OG!$D$1:$D$766,Main_OG!AL$1:AL$766,"")</f>
        <v>41503427.560000002</v>
      </c>
      <c r="AD1974" s="47">
        <f>_xlfn.XLOOKUP($E1974,Main_OG!$D$1:$D$766,Main_OG!AM$1:AM$766,"")</f>
        <v>16846939</v>
      </c>
    </row>
    <row r="1975" spans="1:30" x14ac:dyDescent="0.35">
      <c r="A1975" s="36" t="s">
        <v>3108</v>
      </c>
      <c r="B1975" s="45" t="s">
        <v>158</v>
      </c>
      <c r="C1975" s="45" t="s">
        <v>4480</v>
      </c>
      <c r="D1975" s="36" t="s">
        <v>3108</v>
      </c>
      <c r="E1975" s="36" t="str">
        <f t="shared" si="90"/>
        <v>2007_OH</v>
      </c>
      <c r="F1975" s="45">
        <v>2007</v>
      </c>
      <c r="G1975" s="45">
        <f>_xlfn.XLOOKUP(I1975,Main_OG!$B$1:$B$766,Main_OG!$O$1:$O$766,"")</f>
        <v>1</v>
      </c>
      <c r="H1975" s="45">
        <f>_xlfn.XLOOKUP(E1975,Main_OG!$D$1:$D$766,Main_OG!$J$1:$J$766,"")</f>
        <v>0</v>
      </c>
      <c r="I1975" s="45" t="s">
        <v>158</v>
      </c>
      <c r="J1975" s="45" t="str">
        <f t="shared" si="91"/>
        <v>Ohio Power Co_OH</v>
      </c>
      <c r="K1975" s="45" t="str">
        <f t="shared" si="92"/>
        <v>Ohio Power Co_OH</v>
      </c>
      <c r="L1975" s="45" t="s">
        <v>3110</v>
      </c>
      <c r="M1975" s="45">
        <v>0</v>
      </c>
      <c r="N1975" s="45">
        <v>94111</v>
      </c>
      <c r="O1975" s="45">
        <v>7321</v>
      </c>
      <c r="P1975" s="45">
        <v>609974</v>
      </c>
      <c r="Q1975" s="45">
        <v>0</v>
      </c>
      <c r="R1975" s="45">
        <v>395041</v>
      </c>
      <c r="S1975" s="45">
        <v>630430</v>
      </c>
      <c r="T1975" s="45">
        <v>592348</v>
      </c>
      <c r="U1975" s="45">
        <v>0</v>
      </c>
      <c r="V1975" s="45">
        <v>6.47</v>
      </c>
      <c r="W1975" s="45">
        <v>4.5199999999999996</v>
      </c>
      <c r="X1975" s="45">
        <v>7.72</v>
      </c>
      <c r="Y1975" s="46">
        <v>585403</v>
      </c>
      <c r="Z1975" s="46">
        <v>50902.537183704175</v>
      </c>
      <c r="AA1975" s="47">
        <f>_xlfn.XLOOKUP($E1975,Main_OG!$D$1:$D$766,Main_OG!AJ$1:AJ$766,"")</f>
        <v>119092072</v>
      </c>
      <c r="AB1975" s="47">
        <f>_xlfn.XLOOKUP($E1975,Main_OG!$D$1:$D$766,Main_OG!AK$1:AK$766,"")</f>
        <v>4197256</v>
      </c>
      <c r="AC1975" s="47">
        <f>_xlfn.XLOOKUP($E1975,Main_OG!$D$1:$D$766,Main_OG!AL$1:AL$766,"")</f>
        <v>69748288</v>
      </c>
      <c r="AD1975" s="47">
        <f>_xlfn.XLOOKUP($E1975,Main_OG!$D$1:$D$766,Main_OG!AM$1:AM$766,"")</f>
        <v>15764049</v>
      </c>
    </row>
    <row r="1976" spans="1:30" x14ac:dyDescent="0.35">
      <c r="A1976" s="36" t="s">
        <v>3108</v>
      </c>
      <c r="B1976" s="45" t="s">
        <v>158</v>
      </c>
      <c r="C1976" s="45" t="s">
        <v>4480</v>
      </c>
      <c r="D1976" s="36" t="s">
        <v>3108</v>
      </c>
      <c r="E1976" s="36" t="str">
        <f t="shared" si="90"/>
        <v>2008_OH</v>
      </c>
      <c r="F1976" s="45">
        <v>2008</v>
      </c>
      <c r="G1976" s="45">
        <f>_xlfn.XLOOKUP(I1976,Main_OG!$B$1:$B$766,Main_OG!$O$1:$O$766,"")</f>
        <v>1</v>
      </c>
      <c r="H1976" s="45">
        <f>_xlfn.XLOOKUP(E1976,Main_OG!$D$1:$D$766,Main_OG!$J$1:$J$766,"")</f>
        <v>0</v>
      </c>
      <c r="I1976" s="45" t="s">
        <v>158</v>
      </c>
      <c r="J1976" s="45" t="str">
        <f t="shared" si="91"/>
        <v>Ohio Power Co_OH</v>
      </c>
      <c r="K1976" s="45" t="str">
        <f t="shared" si="92"/>
        <v>Ohio Power Co_OH</v>
      </c>
      <c r="L1976" s="45" t="s">
        <v>3111</v>
      </c>
      <c r="M1976" s="45">
        <v>0</v>
      </c>
      <c r="N1976" s="45">
        <v>94772</v>
      </c>
      <c r="O1976" s="45">
        <v>7310</v>
      </c>
      <c r="P1976" s="45">
        <v>609365</v>
      </c>
      <c r="Q1976" s="45">
        <v>0</v>
      </c>
      <c r="R1976" s="45">
        <v>5902389</v>
      </c>
      <c r="S1976" s="45">
        <v>14441162</v>
      </c>
      <c r="T1976" s="45">
        <v>7527989</v>
      </c>
      <c r="U1976" s="45">
        <v>0</v>
      </c>
      <c r="V1976" s="45">
        <v>6.97</v>
      </c>
      <c r="W1976" s="45">
        <v>4.82</v>
      </c>
      <c r="X1976" s="45">
        <v>8.01</v>
      </c>
      <c r="Y1976" s="46">
        <v>580389</v>
      </c>
      <c r="Z1976" s="46">
        <v>50401.154420201623</v>
      </c>
      <c r="AA1976" s="47">
        <f>_xlfn.XLOOKUP($E1976,Main_OG!$D$1:$D$766,Main_OG!AJ$1:AJ$766,"")</f>
        <v>118100658</v>
      </c>
      <c r="AB1976" s="47">
        <f>_xlfn.XLOOKUP($E1976,Main_OG!$D$1:$D$766,Main_OG!AK$1:AK$766,"")</f>
        <v>4989790</v>
      </c>
      <c r="AC1976" s="47">
        <f>_xlfn.XLOOKUP($E1976,Main_OG!$D$1:$D$766,Main_OG!AL$1:AL$766,"")</f>
        <v>42520684</v>
      </c>
      <c r="AD1976" s="47">
        <f>_xlfn.XLOOKUP($E1976,Main_OG!$D$1:$D$766,Main_OG!AM$1:AM$766,"")</f>
        <v>17513878</v>
      </c>
    </row>
    <row r="1977" spans="1:30" x14ac:dyDescent="0.35">
      <c r="A1977" s="36" t="s">
        <v>3108</v>
      </c>
      <c r="B1977" s="45" t="s">
        <v>158</v>
      </c>
      <c r="C1977" s="45" t="s">
        <v>4480</v>
      </c>
      <c r="D1977" s="36" t="s">
        <v>3108</v>
      </c>
      <c r="E1977" s="36" t="str">
        <f t="shared" si="90"/>
        <v>2009_OH</v>
      </c>
      <c r="F1977" s="45">
        <v>2009</v>
      </c>
      <c r="G1977" s="45">
        <f>_xlfn.XLOOKUP(I1977,Main_OG!$B$1:$B$766,Main_OG!$O$1:$O$766,"")</f>
        <v>1</v>
      </c>
      <c r="H1977" s="45">
        <f>_xlfn.XLOOKUP(E1977,Main_OG!$D$1:$D$766,Main_OG!$J$1:$J$766,"")</f>
        <v>0</v>
      </c>
      <c r="I1977" s="45" t="s">
        <v>158</v>
      </c>
      <c r="J1977" s="45" t="str">
        <f t="shared" si="91"/>
        <v>Ohio Power Co_OH</v>
      </c>
      <c r="K1977" s="45" t="str">
        <f t="shared" si="92"/>
        <v>Ohio Power Co_OH</v>
      </c>
      <c r="L1977" s="45" t="s">
        <v>3112</v>
      </c>
      <c r="M1977" s="45">
        <v>0</v>
      </c>
      <c r="N1977" s="45">
        <v>95110</v>
      </c>
      <c r="O1977" s="45">
        <v>7244</v>
      </c>
      <c r="P1977" s="45">
        <v>607807</v>
      </c>
      <c r="Q1977" s="45">
        <v>0</v>
      </c>
      <c r="R1977" s="45">
        <v>5763156</v>
      </c>
      <c r="S1977" s="45">
        <v>11834235</v>
      </c>
      <c r="T1977" s="45">
        <v>7338988</v>
      </c>
      <c r="U1977" s="45">
        <v>0</v>
      </c>
      <c r="V1977" s="45">
        <v>7.55</v>
      </c>
      <c r="W1977" s="45">
        <v>5.15</v>
      </c>
      <c r="X1977" s="45">
        <v>8.69</v>
      </c>
      <c r="Y1977" s="46">
        <v>550982.40000000002</v>
      </c>
      <c r="Z1977" s="46">
        <v>47791.427730807874</v>
      </c>
      <c r="AA1977" s="47">
        <f>_xlfn.XLOOKUP($E1977,Main_OG!$D$1:$D$766,Main_OG!AJ$1:AJ$766,"")</f>
        <v>101159832</v>
      </c>
      <c r="AB1977" s="47">
        <f>_xlfn.XLOOKUP($E1977,Main_OG!$D$1:$D$766,Main_OG!AK$1:AK$766,"")</f>
        <v>4635994</v>
      </c>
      <c r="AC1977" s="47">
        <f>_xlfn.XLOOKUP($E1977,Main_OG!$D$1:$D$766,Main_OG!AL$1:AL$766,"")</f>
        <v>71642934</v>
      </c>
      <c r="AD1977" s="47">
        <f>_xlfn.XLOOKUP($E1977,Main_OG!$D$1:$D$766,Main_OG!AM$1:AM$766,"")</f>
        <v>15206084</v>
      </c>
    </row>
    <row r="1978" spans="1:30" x14ac:dyDescent="0.35">
      <c r="A1978" s="36" t="s">
        <v>3108</v>
      </c>
      <c r="B1978" s="45" t="s">
        <v>158</v>
      </c>
      <c r="C1978" s="45" t="s">
        <v>4480</v>
      </c>
      <c r="D1978" s="36" t="s">
        <v>3108</v>
      </c>
      <c r="E1978" s="36" t="str">
        <f t="shared" si="90"/>
        <v>2010_OH</v>
      </c>
      <c r="F1978" s="45">
        <v>2010</v>
      </c>
      <c r="G1978" s="45">
        <f>_xlfn.XLOOKUP(I1978,Main_OG!$B$1:$B$766,Main_OG!$O$1:$O$766,"")</f>
        <v>1</v>
      </c>
      <c r="H1978" s="45">
        <f>_xlfn.XLOOKUP(E1978,Main_OG!$D$1:$D$766,Main_OG!$J$1:$J$766,"")</f>
        <v>1</v>
      </c>
      <c r="I1978" s="45" t="s">
        <v>158</v>
      </c>
      <c r="J1978" s="45" t="str">
        <f t="shared" si="91"/>
        <v>Ohio Power Co_OH</v>
      </c>
      <c r="K1978" s="45" t="str">
        <f t="shared" si="92"/>
        <v>Ohio Power Co_OH</v>
      </c>
      <c r="L1978" s="45" t="s">
        <v>3113</v>
      </c>
      <c r="M1978" s="45">
        <v>0</v>
      </c>
      <c r="N1978" s="45">
        <v>95766</v>
      </c>
      <c r="O1978" s="45">
        <v>7167</v>
      </c>
      <c r="P1978" s="45">
        <v>606316</v>
      </c>
      <c r="Q1978" s="45">
        <v>0</v>
      </c>
      <c r="R1978" s="45">
        <v>5816681</v>
      </c>
      <c r="S1978" s="45">
        <v>12799826</v>
      </c>
      <c r="T1978" s="45">
        <v>7581485</v>
      </c>
      <c r="U1978" s="45">
        <v>0</v>
      </c>
      <c r="V1978" s="45">
        <v>8.18</v>
      </c>
      <c r="W1978" s="45">
        <v>5.17</v>
      </c>
      <c r="X1978" s="45">
        <v>9.6999999999999993</v>
      </c>
      <c r="Y1978" s="46">
        <v>563816.30000000005</v>
      </c>
      <c r="Z1978" s="46">
        <v>48859.897903270772</v>
      </c>
      <c r="AA1978" s="47">
        <f>_xlfn.XLOOKUP($E1978,Main_OG!$D$1:$D$766,Main_OG!AJ$1:AJ$766,"")</f>
        <v>106305244</v>
      </c>
      <c r="AB1978" s="47">
        <f>_xlfn.XLOOKUP($E1978,Main_OG!$D$1:$D$766,Main_OG!AK$1:AK$766,"")</f>
        <v>5086316</v>
      </c>
      <c r="AC1978" s="47">
        <f>_xlfn.XLOOKUP($E1978,Main_OG!$D$1:$D$766,Main_OG!AL$1:AL$766,"")</f>
        <v>112936876</v>
      </c>
      <c r="AD1978" s="47">
        <f>_xlfn.XLOOKUP($E1978,Main_OG!$D$1:$D$766,Main_OG!AM$1:AM$766,"")</f>
        <v>15804803</v>
      </c>
    </row>
    <row r="1979" spans="1:30" x14ac:dyDescent="0.35">
      <c r="A1979" s="36" t="s">
        <v>3108</v>
      </c>
      <c r="B1979" s="45" t="s">
        <v>158</v>
      </c>
      <c r="C1979" s="45" t="s">
        <v>4480</v>
      </c>
      <c r="D1979" s="36" t="s">
        <v>3108</v>
      </c>
      <c r="E1979" s="36" t="str">
        <f t="shared" si="90"/>
        <v>2011_OH</v>
      </c>
      <c r="F1979" s="45">
        <v>2011</v>
      </c>
      <c r="G1979" s="45">
        <f>_xlfn.XLOOKUP(I1979,Main_OG!$B$1:$B$766,Main_OG!$O$1:$O$766,"")</f>
        <v>1</v>
      </c>
      <c r="H1979" s="45">
        <f>_xlfn.XLOOKUP(E1979,Main_OG!$D$1:$D$766,Main_OG!$J$1:$J$766,"")</f>
        <v>1</v>
      </c>
      <c r="I1979" s="45" t="s">
        <v>158</v>
      </c>
      <c r="J1979" s="45" t="str">
        <f t="shared" si="91"/>
        <v>Ohio Power Co_OH</v>
      </c>
      <c r="K1979" s="45" t="str">
        <f t="shared" si="92"/>
        <v>Ohio Power Co_OH</v>
      </c>
      <c r="L1979" s="45" t="s">
        <v>3114</v>
      </c>
      <c r="M1979" s="45">
        <v>0</v>
      </c>
      <c r="N1979" s="45">
        <v>161869</v>
      </c>
      <c r="O1979" s="45">
        <v>9556</v>
      </c>
      <c r="P1979" s="45">
        <v>1264189</v>
      </c>
      <c r="Q1979" s="45">
        <v>0</v>
      </c>
      <c r="R1979" s="45">
        <v>10843232</v>
      </c>
      <c r="S1979" s="45">
        <v>17698421</v>
      </c>
      <c r="T1979" s="45">
        <v>14950412</v>
      </c>
      <c r="U1979" s="45">
        <v>0</v>
      </c>
      <c r="V1979" s="45">
        <v>9.41</v>
      </c>
      <c r="W1979" s="45">
        <v>5.44</v>
      </c>
      <c r="X1979" s="45">
        <v>11.2</v>
      </c>
      <c r="Y1979" s="46">
        <v>580251.4</v>
      </c>
      <c r="Z1979" s="46">
        <v>50256.774471265795</v>
      </c>
      <c r="AA1979" s="47">
        <f>_xlfn.XLOOKUP($E1979,Main_OG!$D$1:$D$766,Main_OG!AJ$1:AJ$766,"")</f>
        <v>95221668</v>
      </c>
      <c r="AB1979" s="47">
        <f>_xlfn.XLOOKUP($E1979,Main_OG!$D$1:$D$766,Main_OG!AK$1:AK$766,"")</f>
        <v>5210872.5599999996</v>
      </c>
      <c r="AC1979" s="47">
        <f>_xlfn.XLOOKUP($E1979,Main_OG!$D$1:$D$766,Main_OG!AL$1:AL$766,"")</f>
        <v>186439678</v>
      </c>
      <c r="AD1979" s="47">
        <f>_xlfn.XLOOKUP($E1979,Main_OG!$D$1:$D$766,Main_OG!AM$1:AM$766,"")</f>
        <v>14889746</v>
      </c>
    </row>
    <row r="1980" spans="1:30" x14ac:dyDescent="0.35">
      <c r="A1980" s="36" t="s">
        <v>3108</v>
      </c>
      <c r="B1980" s="45" t="s">
        <v>158</v>
      </c>
      <c r="C1980" s="45" t="s">
        <v>4480</v>
      </c>
      <c r="D1980" s="36" t="s">
        <v>3108</v>
      </c>
      <c r="E1980" s="36" t="str">
        <f t="shared" si="90"/>
        <v>2012_OH</v>
      </c>
      <c r="F1980" s="45">
        <v>2012</v>
      </c>
      <c r="G1980" s="45">
        <f>_xlfn.XLOOKUP(I1980,Main_OG!$B$1:$B$766,Main_OG!$O$1:$O$766,"")</f>
        <v>1</v>
      </c>
      <c r="H1980" s="45">
        <f>_xlfn.XLOOKUP(E1980,Main_OG!$D$1:$D$766,Main_OG!$J$1:$J$766,"")</f>
        <v>1</v>
      </c>
      <c r="I1980" s="45" t="s">
        <v>158</v>
      </c>
      <c r="J1980" s="45" t="str">
        <f t="shared" si="91"/>
        <v>Ohio Power Co_OH</v>
      </c>
      <c r="K1980" s="45" t="str">
        <f t="shared" si="92"/>
        <v>Ohio Power Co_OH</v>
      </c>
      <c r="L1980" s="45" t="s">
        <v>3115</v>
      </c>
      <c r="M1980" s="45">
        <v>0</v>
      </c>
      <c r="N1980" s="45">
        <v>139169</v>
      </c>
      <c r="O1980" s="45">
        <v>7908</v>
      </c>
      <c r="P1980" s="45">
        <v>1103135</v>
      </c>
      <c r="Q1980" s="45">
        <v>0</v>
      </c>
      <c r="R1980" s="45">
        <v>7131077</v>
      </c>
      <c r="S1980" s="45">
        <v>11352291</v>
      </c>
      <c r="T1980" s="45">
        <v>12413637</v>
      </c>
      <c r="U1980" s="45">
        <v>0</v>
      </c>
      <c r="V1980" s="45">
        <v>10.78242</v>
      </c>
      <c r="W1980" s="45">
        <v>5.7202013000000003</v>
      </c>
      <c r="X1980" s="45">
        <v>12.34202</v>
      </c>
      <c r="Y1980" s="46">
        <v>586540.9</v>
      </c>
      <c r="Z1980" s="46">
        <v>50778.492994225337</v>
      </c>
      <c r="AA1980" s="47">
        <f>_xlfn.XLOOKUP($E1980,Main_OG!$D$1:$D$766,Main_OG!AJ$1:AJ$766,"")</f>
        <v>74484086</v>
      </c>
      <c r="AB1980" s="47">
        <f>_xlfn.XLOOKUP($E1980,Main_OG!$D$1:$D$766,Main_OG!AK$1:AK$766,"")</f>
        <v>5732542</v>
      </c>
      <c r="AC1980" s="47">
        <f>_xlfn.XLOOKUP($E1980,Main_OG!$D$1:$D$766,Main_OG!AL$1:AL$766,"")</f>
        <v>347507372</v>
      </c>
      <c r="AD1980" s="47">
        <f>_xlfn.XLOOKUP($E1980,Main_OG!$D$1:$D$766,Main_OG!AM$1:AM$766,"")</f>
        <v>17086998</v>
      </c>
    </row>
    <row r="1981" spans="1:30" x14ac:dyDescent="0.35">
      <c r="A1981" s="36" t="s">
        <v>3108</v>
      </c>
      <c r="B1981" s="45" t="s">
        <v>158</v>
      </c>
      <c r="C1981" s="45" t="s">
        <v>4480</v>
      </c>
      <c r="D1981" s="36" t="s">
        <v>3108</v>
      </c>
      <c r="E1981" s="36" t="str">
        <f t="shared" si="90"/>
        <v>2013_OH</v>
      </c>
      <c r="F1981" s="45">
        <v>2013</v>
      </c>
      <c r="G1981" s="45">
        <f>_xlfn.XLOOKUP(I1981,Main_OG!$B$1:$B$766,Main_OG!$O$1:$O$766,"")</f>
        <v>1</v>
      </c>
      <c r="H1981" s="45">
        <f>_xlfn.XLOOKUP(E1981,Main_OG!$D$1:$D$766,Main_OG!$J$1:$J$766,"")</f>
        <v>1</v>
      </c>
      <c r="I1981" s="45" t="s">
        <v>158</v>
      </c>
      <c r="J1981" s="45" t="str">
        <f t="shared" si="91"/>
        <v>Ohio Power Co_OH</v>
      </c>
      <c r="K1981" s="45" t="str">
        <f t="shared" si="92"/>
        <v>Ohio Power Co_OH</v>
      </c>
      <c r="L1981" s="45" t="s">
        <v>3116</v>
      </c>
      <c r="M1981" s="45">
        <v>0</v>
      </c>
      <c r="N1981" s="45">
        <v>104961</v>
      </c>
      <c r="O1981" s="45">
        <v>5614</v>
      </c>
      <c r="P1981" s="45">
        <v>962784</v>
      </c>
      <c r="Q1981" s="45">
        <v>0</v>
      </c>
      <c r="R1981" s="45">
        <v>3492174</v>
      </c>
      <c r="S1981" s="45">
        <v>4815442</v>
      </c>
      <c r="T1981" s="45">
        <v>10834999</v>
      </c>
      <c r="U1981" s="45">
        <v>0</v>
      </c>
      <c r="V1981" s="45">
        <v>12.481351</v>
      </c>
      <c r="W1981" s="45">
        <v>5.5418339999999997</v>
      </c>
      <c r="X1981" s="45">
        <v>13.362201000000001</v>
      </c>
      <c r="Y1981" s="46">
        <v>603057.4</v>
      </c>
      <c r="Z1981" s="46">
        <v>52078.880854516683</v>
      </c>
      <c r="AA1981" s="47">
        <f>_xlfn.XLOOKUP($E1981,Main_OG!$D$1:$D$766,Main_OG!AJ$1:AJ$766,"")</f>
        <v>81376244</v>
      </c>
      <c r="AB1981" s="47">
        <f>_xlfn.XLOOKUP($E1981,Main_OG!$D$1:$D$766,Main_OG!AK$1:AK$766,"")</f>
        <v>6165892.5700000003</v>
      </c>
      <c r="AC1981" s="47">
        <f>_xlfn.XLOOKUP($E1981,Main_OG!$D$1:$D$766,Main_OG!AL$1:AL$766,"")</f>
        <v>323726478</v>
      </c>
      <c r="AD1981" s="47">
        <f>_xlfn.XLOOKUP($E1981,Main_OG!$D$1:$D$766,Main_OG!AM$1:AM$766,"")</f>
        <v>16121250</v>
      </c>
    </row>
    <row r="1982" spans="1:30" x14ac:dyDescent="0.35">
      <c r="A1982" s="36" t="s">
        <v>3108</v>
      </c>
      <c r="B1982" s="45" t="s">
        <v>158</v>
      </c>
      <c r="C1982" s="45" t="s">
        <v>4480</v>
      </c>
      <c r="D1982" s="36" t="s">
        <v>3108</v>
      </c>
      <c r="E1982" s="36" t="str">
        <f t="shared" si="90"/>
        <v>2014_OH</v>
      </c>
      <c r="F1982" s="45">
        <v>2014</v>
      </c>
      <c r="G1982" s="45">
        <f>_xlfn.XLOOKUP(I1982,Main_OG!$B$1:$B$766,Main_OG!$O$1:$O$766,"")</f>
        <v>1</v>
      </c>
      <c r="H1982" s="45">
        <f>_xlfn.XLOOKUP(E1982,Main_OG!$D$1:$D$766,Main_OG!$J$1:$J$766,"")</f>
        <v>1</v>
      </c>
      <c r="I1982" s="45" t="s">
        <v>158</v>
      </c>
      <c r="J1982" s="45" t="str">
        <f t="shared" si="91"/>
        <v>Ohio Power Co_OH</v>
      </c>
      <c r="K1982" s="45" t="str">
        <f t="shared" si="92"/>
        <v>Ohio Power Co_OH</v>
      </c>
      <c r="L1982" s="45" t="s">
        <v>3117</v>
      </c>
      <c r="M1982" s="45">
        <v>0</v>
      </c>
      <c r="N1982" s="45">
        <v>92224</v>
      </c>
      <c r="O1982" s="45">
        <v>5030</v>
      </c>
      <c r="P1982" s="45">
        <v>896991</v>
      </c>
      <c r="Q1982" s="45">
        <v>0</v>
      </c>
      <c r="R1982" s="45">
        <v>2508302</v>
      </c>
      <c r="S1982" s="45">
        <v>2878961</v>
      </c>
      <c r="T1982" s="45">
        <v>10206657</v>
      </c>
      <c r="U1982" s="45">
        <v>0</v>
      </c>
      <c r="V1982" s="45">
        <v>13.235436</v>
      </c>
      <c r="W1982" s="45">
        <v>6.2610920999999999</v>
      </c>
      <c r="X1982" s="45">
        <v>14.263500000000001</v>
      </c>
      <c r="Y1982" s="46">
        <v>624973.4</v>
      </c>
      <c r="Z1982" s="46">
        <v>53846.505768757066</v>
      </c>
      <c r="AA1982" s="47">
        <f>_xlfn.XLOOKUP($E1982,Main_OG!$D$1:$D$766,Main_OG!AJ$1:AJ$766,"")</f>
        <v>76971294</v>
      </c>
      <c r="AB1982" s="47">
        <f>_xlfn.XLOOKUP($E1982,Main_OG!$D$1:$D$766,Main_OG!AK$1:AK$766,"")</f>
        <v>5355770</v>
      </c>
      <c r="AC1982" s="47">
        <f>_xlfn.XLOOKUP($E1982,Main_OG!$D$1:$D$766,Main_OG!AL$1:AL$766,"")</f>
        <v>349317598</v>
      </c>
      <c r="AD1982" s="47">
        <f>_xlfn.XLOOKUP($E1982,Main_OG!$D$1:$D$766,Main_OG!AM$1:AM$766,"")</f>
        <v>16284440</v>
      </c>
    </row>
    <row r="1983" spans="1:30" x14ac:dyDescent="0.35">
      <c r="A1983" s="36" t="s">
        <v>3108</v>
      </c>
      <c r="B1983" s="45" t="s">
        <v>158</v>
      </c>
      <c r="C1983" s="45" t="s">
        <v>4480</v>
      </c>
      <c r="D1983" s="36" t="s">
        <v>3108</v>
      </c>
      <c r="E1983" s="36" t="str">
        <f t="shared" si="90"/>
        <v>2015_OH</v>
      </c>
      <c r="F1983" s="45">
        <v>2015</v>
      </c>
      <c r="G1983" s="45">
        <f>_xlfn.XLOOKUP(I1983,Main_OG!$B$1:$B$766,Main_OG!$O$1:$O$766,"")</f>
        <v>1</v>
      </c>
      <c r="H1983" s="45">
        <f>_xlfn.XLOOKUP(E1983,Main_OG!$D$1:$D$766,Main_OG!$J$1:$J$766,"")</f>
        <v>1</v>
      </c>
      <c r="I1983" s="45" t="s">
        <v>158</v>
      </c>
      <c r="J1983" s="45" t="str">
        <f t="shared" si="91"/>
        <v>Ohio Power Co_OH</v>
      </c>
      <c r="K1983" s="45" t="str">
        <f t="shared" si="92"/>
        <v>Ohio Power Co_OH</v>
      </c>
      <c r="L1983" s="45" t="s">
        <v>3118</v>
      </c>
      <c r="M1983" s="45">
        <v>0</v>
      </c>
      <c r="N1983" s="45">
        <v>86781</v>
      </c>
      <c r="O1983" s="45">
        <v>4810</v>
      </c>
      <c r="P1983" s="45">
        <v>864986</v>
      </c>
      <c r="Q1983" s="45">
        <v>0</v>
      </c>
      <c r="R1983" s="45">
        <v>2184155</v>
      </c>
      <c r="S1983" s="45">
        <v>1828416</v>
      </c>
      <c r="T1983" s="45">
        <v>9551582</v>
      </c>
      <c r="U1983" s="45">
        <v>0</v>
      </c>
      <c r="V1983" s="45">
        <v>11.522223</v>
      </c>
      <c r="W1983" s="45">
        <v>7.0447917999999996</v>
      </c>
      <c r="X1983" s="45">
        <v>13.685064000000001</v>
      </c>
      <c r="Y1983" s="46">
        <v>633274.80000000005</v>
      </c>
      <c r="Z1983" s="46">
        <v>54487.836545473081</v>
      </c>
      <c r="AA1983" s="47">
        <f>_xlfn.XLOOKUP($E1983,Main_OG!$D$1:$D$766,Main_OG!AJ$1:AJ$766,"")</f>
        <v>61152824</v>
      </c>
      <c r="AB1983" s="47">
        <f>_xlfn.XLOOKUP($E1983,Main_OG!$D$1:$D$766,Main_OG!AK$1:AK$766,"")</f>
        <v>5575978</v>
      </c>
      <c r="AC1983" s="47">
        <f>_xlfn.XLOOKUP($E1983,Main_OG!$D$1:$D$766,Main_OG!AL$1:AL$766,"")</f>
        <v>416796124</v>
      </c>
      <c r="AD1983" s="47">
        <f>_xlfn.XLOOKUP($E1983,Main_OG!$D$1:$D$766,Main_OG!AM$1:AM$766,"")</f>
        <v>17376736</v>
      </c>
    </row>
    <row r="1984" spans="1:30" x14ac:dyDescent="0.35">
      <c r="A1984" s="36" t="s">
        <v>3108</v>
      </c>
      <c r="B1984" s="45" t="s">
        <v>158</v>
      </c>
      <c r="C1984" s="45" t="s">
        <v>4480</v>
      </c>
      <c r="D1984" s="36" t="s">
        <v>3108</v>
      </c>
      <c r="E1984" s="36" t="str">
        <f t="shared" si="90"/>
        <v>2016_OH</v>
      </c>
      <c r="F1984" s="45">
        <v>2016</v>
      </c>
      <c r="G1984" s="45">
        <f>_xlfn.XLOOKUP(I1984,Main_OG!$B$1:$B$766,Main_OG!$O$1:$O$766,"")</f>
        <v>1</v>
      </c>
      <c r="H1984" s="45">
        <f>_xlfn.XLOOKUP(E1984,Main_OG!$D$1:$D$766,Main_OG!$J$1:$J$766,"")</f>
        <v>1</v>
      </c>
      <c r="I1984" s="45" t="s">
        <v>158</v>
      </c>
      <c r="J1984" s="45" t="str">
        <f t="shared" si="91"/>
        <v>Ohio Power Co_OH</v>
      </c>
      <c r="K1984" s="45" t="str">
        <f t="shared" si="92"/>
        <v>Ohio Power Co_OH</v>
      </c>
      <c r="L1984" s="45" t="s">
        <v>3119</v>
      </c>
      <c r="M1984" s="45">
        <v>0</v>
      </c>
      <c r="N1984" s="45">
        <v>85403</v>
      </c>
      <c r="O1984" s="45">
        <v>4486</v>
      </c>
      <c r="P1984" s="45">
        <v>865496</v>
      </c>
      <c r="Q1984" s="45">
        <v>0</v>
      </c>
      <c r="R1984" s="45">
        <v>2135080</v>
      </c>
      <c r="S1984" s="45">
        <v>603505</v>
      </c>
      <c r="T1984" s="45">
        <v>9582081</v>
      </c>
      <c r="U1984" s="45">
        <v>0</v>
      </c>
      <c r="V1984" s="45">
        <v>11.181736000000001</v>
      </c>
      <c r="W1984" s="45">
        <v>8.6453302000000001</v>
      </c>
      <c r="X1984" s="45">
        <v>13.263215000000001</v>
      </c>
      <c r="Y1984" s="46">
        <v>638157.5</v>
      </c>
      <c r="Z1984" s="46">
        <v>54824.244892208459</v>
      </c>
      <c r="AA1984" s="47">
        <f>_xlfn.XLOOKUP($E1984,Main_OG!$D$1:$D$766,Main_OG!AJ$1:AJ$766,"")</f>
        <v>58159174</v>
      </c>
      <c r="AB1984" s="47">
        <f>_xlfn.XLOOKUP($E1984,Main_OG!$D$1:$D$766,Main_OG!AK$1:AK$766,"")</f>
        <v>5162976</v>
      </c>
      <c r="AC1984" s="47">
        <f>_xlfn.XLOOKUP($E1984,Main_OG!$D$1:$D$766,Main_OG!AL$1:AL$766,"")</f>
        <v>421036766</v>
      </c>
      <c r="AD1984" s="47">
        <f>_xlfn.XLOOKUP($E1984,Main_OG!$D$1:$D$766,Main_OG!AM$1:AM$766,"")</f>
        <v>16817386</v>
      </c>
    </row>
    <row r="1985" spans="1:30" x14ac:dyDescent="0.35">
      <c r="A1985" s="36" t="s">
        <v>3108</v>
      </c>
      <c r="B1985" s="45" t="s">
        <v>158</v>
      </c>
      <c r="C1985" s="45" t="s">
        <v>4480</v>
      </c>
      <c r="D1985" s="36" t="s">
        <v>3108</v>
      </c>
      <c r="E1985" s="36" t="str">
        <f t="shared" si="90"/>
        <v>2017_OH</v>
      </c>
      <c r="F1985" s="45">
        <v>2017</v>
      </c>
      <c r="G1985" s="45">
        <f>_xlfn.XLOOKUP(I1985,Main_OG!$B$1:$B$766,Main_OG!$O$1:$O$766,"")</f>
        <v>1</v>
      </c>
      <c r="H1985" s="45">
        <f>_xlfn.XLOOKUP(E1985,Main_OG!$D$1:$D$766,Main_OG!$J$1:$J$766,"")</f>
        <v>1</v>
      </c>
      <c r="I1985" s="45" t="s">
        <v>158</v>
      </c>
      <c r="J1985" s="45" t="str">
        <f t="shared" si="91"/>
        <v>Ohio Power Co_OH</v>
      </c>
      <c r="K1985" s="45" t="str">
        <f t="shared" si="92"/>
        <v>Ohio Power Co_OH</v>
      </c>
      <c r="L1985" s="45" t="s">
        <v>3120</v>
      </c>
      <c r="M1985" s="45">
        <v>0</v>
      </c>
      <c r="N1985" s="45">
        <v>84643</v>
      </c>
      <c r="O1985" s="45">
        <v>4080</v>
      </c>
      <c r="P1985" s="45">
        <v>860103</v>
      </c>
      <c r="Q1985" s="45">
        <v>0</v>
      </c>
      <c r="R1985" s="45">
        <v>2105543</v>
      </c>
      <c r="S1985" s="45">
        <v>330667</v>
      </c>
      <c r="T1985" s="45">
        <v>8979705</v>
      </c>
      <c r="U1985" s="45">
        <v>0</v>
      </c>
      <c r="V1985" s="45">
        <v>11.533367</v>
      </c>
      <c r="W1985" s="45">
        <v>12.284867</v>
      </c>
      <c r="X1985" s="45">
        <v>12.800219999999999</v>
      </c>
      <c r="Y1985" s="46">
        <v>652187.5</v>
      </c>
      <c r="Z1985" s="46">
        <v>55906.389206105487</v>
      </c>
      <c r="AA1985" s="47">
        <f>_xlfn.XLOOKUP($E1985,Main_OG!$D$1:$D$766,Main_OG!AJ$1:AJ$766,"")</f>
        <v>57048530</v>
      </c>
      <c r="AB1985" s="47">
        <f>_xlfn.XLOOKUP($E1985,Main_OG!$D$1:$D$766,Main_OG!AK$1:AK$766,"")</f>
        <v>4555870</v>
      </c>
      <c r="AC1985" s="47">
        <f>_xlfn.XLOOKUP($E1985,Main_OG!$D$1:$D$766,Main_OG!AL$1:AL$766,"")</f>
        <v>413711976</v>
      </c>
      <c r="AD1985" s="47">
        <f>_xlfn.XLOOKUP($E1985,Main_OG!$D$1:$D$766,Main_OG!AM$1:AM$766,"")</f>
        <v>17687789</v>
      </c>
    </row>
    <row r="1986" spans="1:30" x14ac:dyDescent="0.35">
      <c r="A1986" s="36" t="s">
        <v>3108</v>
      </c>
      <c r="B1986" s="45" t="s">
        <v>158</v>
      </c>
      <c r="C1986" s="45" t="s">
        <v>4480</v>
      </c>
      <c r="D1986" s="36" t="s">
        <v>3108</v>
      </c>
      <c r="E1986" s="36" t="str">
        <f t="shared" ref="E1986:E2049" si="93">_xlfn.CONCAT(F1986,"_",I1986)</f>
        <v>2018_OH</v>
      </c>
      <c r="F1986" s="45">
        <v>2018</v>
      </c>
      <c r="G1986" s="45">
        <f>_xlfn.XLOOKUP(I1986,Main_OG!$B$1:$B$766,Main_OG!$O$1:$O$766,"")</f>
        <v>1</v>
      </c>
      <c r="H1986" s="45">
        <f>_xlfn.XLOOKUP(E1986,Main_OG!$D$1:$D$766,Main_OG!$J$1:$J$766,"")</f>
        <v>1</v>
      </c>
      <c r="I1986" s="45" t="s">
        <v>158</v>
      </c>
      <c r="J1986" s="45" t="str">
        <f t="shared" ref="J1986:J2049" si="94">_xlfn.CONCAT(A1986,"_",B1986)</f>
        <v>Ohio Power Co_OH</v>
      </c>
      <c r="K1986" s="45" t="str">
        <f t="shared" ref="K1986:K2049" si="95">_xlfn.CONCAT(D1986,"_",B1986)</f>
        <v>Ohio Power Co_OH</v>
      </c>
      <c r="L1986" s="45" t="s">
        <v>3121</v>
      </c>
      <c r="M1986" s="45">
        <v>0</v>
      </c>
      <c r="N1986" s="45">
        <v>82489</v>
      </c>
      <c r="O1986" s="45">
        <v>3926</v>
      </c>
      <c r="P1986" s="45">
        <v>845857</v>
      </c>
      <c r="Q1986" s="45">
        <v>0</v>
      </c>
      <c r="R1986" s="45">
        <v>2025276</v>
      </c>
      <c r="S1986" s="45">
        <v>462445</v>
      </c>
      <c r="T1986" s="45">
        <v>9702474</v>
      </c>
      <c r="U1986" s="45">
        <v>0</v>
      </c>
      <c r="V1986" s="45">
        <v>11.775283999999999</v>
      </c>
      <c r="W1986" s="45">
        <v>7.4090973</v>
      </c>
      <c r="X1986" s="45">
        <v>12.457864000000001</v>
      </c>
      <c r="Y1986" s="46">
        <v>656212</v>
      </c>
      <c r="Z1986" s="46">
        <v>56178.243921782683</v>
      </c>
      <c r="AA1986" s="47">
        <f>_xlfn.XLOOKUP($E1986,Main_OG!$D$1:$D$766,Main_OG!AJ$1:AJ$766,"")</f>
        <v>50244114</v>
      </c>
      <c r="AB1986" s="47">
        <f>_xlfn.XLOOKUP($E1986,Main_OG!$D$1:$D$766,Main_OG!AK$1:AK$766,"")</f>
        <v>6409656</v>
      </c>
      <c r="AC1986" s="47">
        <f>_xlfn.XLOOKUP($E1986,Main_OG!$D$1:$D$766,Main_OG!AL$1:AL$766,"")</f>
        <v>645047556</v>
      </c>
      <c r="AD1986" s="47">
        <f>_xlfn.XLOOKUP($E1986,Main_OG!$D$1:$D$766,Main_OG!AM$1:AM$766,"")</f>
        <v>18315007</v>
      </c>
    </row>
    <row r="1987" spans="1:30" x14ac:dyDescent="0.35">
      <c r="A1987" s="36" t="s">
        <v>3108</v>
      </c>
      <c r="B1987" s="45" t="s">
        <v>158</v>
      </c>
      <c r="C1987" s="45" t="s">
        <v>4480</v>
      </c>
      <c r="D1987" s="36" t="s">
        <v>3108</v>
      </c>
      <c r="E1987" s="36" t="str">
        <f t="shared" si="93"/>
        <v>2019_OH</v>
      </c>
      <c r="F1987" s="45">
        <v>2019</v>
      </c>
      <c r="G1987" s="45">
        <f>_xlfn.XLOOKUP(I1987,Main_OG!$B$1:$B$766,Main_OG!$O$1:$O$766,"")</f>
        <v>1</v>
      </c>
      <c r="H1987" s="45">
        <f>_xlfn.XLOOKUP(E1987,Main_OG!$D$1:$D$766,Main_OG!$J$1:$J$766,"")</f>
        <v>1</v>
      </c>
      <c r="I1987" s="45" t="s">
        <v>158</v>
      </c>
      <c r="J1987" s="45" t="str">
        <f t="shared" si="94"/>
        <v>Ohio Power Co_OH</v>
      </c>
      <c r="K1987" s="45" t="str">
        <f t="shared" si="95"/>
        <v>Ohio Power Co_OH</v>
      </c>
      <c r="L1987" s="45" t="s">
        <v>3122</v>
      </c>
      <c r="M1987" s="45">
        <v>0</v>
      </c>
      <c r="N1987" s="45">
        <v>80926</v>
      </c>
      <c r="O1987" s="45">
        <v>3752</v>
      </c>
      <c r="P1987" s="45">
        <v>836057</v>
      </c>
      <c r="Q1987" s="45">
        <v>0</v>
      </c>
      <c r="R1987" s="45">
        <v>2001080</v>
      </c>
      <c r="S1987" s="45">
        <v>349012</v>
      </c>
      <c r="T1987" s="45">
        <v>9223431</v>
      </c>
      <c r="U1987" s="45">
        <v>0</v>
      </c>
      <c r="V1987" s="45">
        <v>11.228387</v>
      </c>
      <c r="W1987" s="45">
        <v>10.113692</v>
      </c>
      <c r="X1987" s="45">
        <v>12.194627000000001</v>
      </c>
      <c r="Y1987" s="46">
        <v>674123.4</v>
      </c>
      <c r="Z1987" s="46">
        <v>57634.591250191188</v>
      </c>
      <c r="AA1987" s="47">
        <f>_xlfn.XLOOKUP($E1987,Main_OG!$D$1:$D$766,Main_OG!AJ$1:AJ$766,"")</f>
        <v>39191694</v>
      </c>
      <c r="AB1987" s="47">
        <f>_xlfn.XLOOKUP($E1987,Main_OG!$D$1:$D$766,Main_OG!AK$1:AK$766,"")</f>
        <v>3791288</v>
      </c>
      <c r="AC1987" s="47">
        <f>_xlfn.XLOOKUP($E1987,Main_OG!$D$1:$D$766,Main_OG!AL$1:AL$766,"")</f>
        <v>727691424</v>
      </c>
      <c r="AD1987" s="47">
        <f>_xlfn.XLOOKUP($E1987,Main_OG!$D$1:$D$766,Main_OG!AM$1:AM$766,"")</f>
        <v>17010561</v>
      </c>
    </row>
    <row r="1988" spans="1:30" x14ac:dyDescent="0.35">
      <c r="A1988" s="36" t="s">
        <v>3108</v>
      </c>
      <c r="B1988" s="45" t="s">
        <v>158</v>
      </c>
      <c r="C1988" s="45" t="s">
        <v>4480</v>
      </c>
      <c r="D1988" s="36" t="s">
        <v>3108</v>
      </c>
      <c r="E1988" s="36" t="str">
        <f t="shared" si="93"/>
        <v>2020_OH</v>
      </c>
      <c r="F1988" s="45">
        <v>2020</v>
      </c>
      <c r="G1988" s="45">
        <f>_xlfn.XLOOKUP(I1988,Main_OG!$B$1:$B$766,Main_OG!$O$1:$O$766,"")</f>
        <v>1</v>
      </c>
      <c r="H1988" s="45">
        <f>_xlfn.XLOOKUP(E1988,Main_OG!$D$1:$D$766,Main_OG!$J$1:$J$766,"")</f>
        <v>1</v>
      </c>
      <c r="I1988" s="45" t="s">
        <v>158</v>
      </c>
      <c r="J1988" s="45" t="str">
        <f t="shared" si="94"/>
        <v>Ohio Power Co_OH</v>
      </c>
      <c r="K1988" s="45" t="str">
        <f t="shared" si="95"/>
        <v>Ohio Power Co_OH</v>
      </c>
      <c r="L1988" s="45" t="s">
        <v>3123</v>
      </c>
      <c r="M1988" s="45">
        <v>0</v>
      </c>
      <c r="N1988" s="45">
        <v>80558</v>
      </c>
      <c r="O1988" s="45">
        <v>3598</v>
      </c>
      <c r="P1988" s="45">
        <v>0</v>
      </c>
      <c r="Q1988" s="45">
        <v>0</v>
      </c>
      <c r="R1988" s="45">
        <v>1845661</v>
      </c>
      <c r="S1988" s="45">
        <v>310092</v>
      </c>
      <c r="T1988" s="45">
        <v>0</v>
      </c>
      <c r="U1988" s="45">
        <v>0</v>
      </c>
      <c r="V1988" s="45">
        <v>11.354577000000001</v>
      </c>
      <c r="W1988" s="45">
        <v>9.7490421999999999</v>
      </c>
      <c r="X1988" s="45">
        <v>0</v>
      </c>
      <c r="Y1988" s="46">
        <v>654586.30000000005</v>
      </c>
      <c r="Z1988" s="46">
        <v>55948.240384175704</v>
      </c>
      <c r="AA1988" s="47">
        <f>_xlfn.XLOOKUP($E1988,Main_OG!$D$1:$D$766,Main_OG!AJ$1:AJ$766,"")</f>
        <v>37522366</v>
      </c>
      <c r="AB1988" s="47">
        <f>_xlfn.XLOOKUP($E1988,Main_OG!$D$1:$D$766,Main_OG!AK$1:AK$766,"")</f>
        <v>5376516</v>
      </c>
      <c r="AC1988" s="47">
        <f>_xlfn.XLOOKUP($E1988,Main_OG!$D$1:$D$766,Main_OG!AL$1:AL$766,"")</f>
        <v>746560566</v>
      </c>
      <c r="AD1988" s="47">
        <f>_xlfn.XLOOKUP($E1988,Main_OG!$D$1:$D$766,Main_OG!AM$1:AM$766,"")</f>
        <v>0</v>
      </c>
    </row>
    <row r="1989" spans="1:30" x14ac:dyDescent="0.35">
      <c r="A1989" s="36" t="s">
        <v>3124</v>
      </c>
      <c r="B1989" s="45" t="s">
        <v>158</v>
      </c>
      <c r="C1989" s="45" t="s">
        <v>4481</v>
      </c>
      <c r="D1989" s="36" t="s">
        <v>3124</v>
      </c>
      <c r="E1989" s="36" t="str">
        <f t="shared" si="93"/>
        <v>2006_OH</v>
      </c>
      <c r="F1989" s="45">
        <v>2006</v>
      </c>
      <c r="G1989" s="45">
        <f>_xlfn.XLOOKUP(I1989,Main_OG!$B$1:$B$766,Main_OG!$O$1:$O$766,"")</f>
        <v>1</v>
      </c>
      <c r="H1989" s="45">
        <f>_xlfn.XLOOKUP(E1989,Main_OG!$D$1:$D$766,Main_OG!$J$1:$J$766,"")</f>
        <v>0</v>
      </c>
      <c r="I1989" s="45" t="s">
        <v>158</v>
      </c>
      <c r="J1989" s="45" t="str">
        <f t="shared" si="94"/>
        <v>Ohio Valley Electric Corp_OH</v>
      </c>
      <c r="K1989" s="45" t="str">
        <f t="shared" si="95"/>
        <v>Ohio Valley Electric Corp_OH</v>
      </c>
      <c r="L1989" s="45" t="s">
        <v>3125</v>
      </c>
      <c r="M1989" s="45">
        <v>0</v>
      </c>
      <c r="N1989" s="45">
        <v>0</v>
      </c>
      <c r="O1989" s="45">
        <v>1</v>
      </c>
      <c r="P1989" s="45">
        <v>0</v>
      </c>
      <c r="Q1989" s="45">
        <v>0</v>
      </c>
      <c r="R1989" s="45">
        <v>0</v>
      </c>
      <c r="S1989" s="45">
        <v>15445</v>
      </c>
      <c r="T1989" s="45">
        <v>0</v>
      </c>
      <c r="U1989" s="45">
        <v>0</v>
      </c>
      <c r="V1989" s="45">
        <v>0</v>
      </c>
      <c r="W1989" s="45">
        <v>6.2690008158427739</v>
      </c>
      <c r="X1989" s="45">
        <v>0</v>
      </c>
      <c r="Y1989" s="46">
        <v>582637.6</v>
      </c>
      <c r="Z1989" s="46">
        <v>50747.042146156506</v>
      </c>
      <c r="AA1989" s="47">
        <f>_xlfn.XLOOKUP($E1989,Main_OG!$D$1:$D$766,Main_OG!AJ$1:AJ$766,"")</f>
        <v>117482419.64</v>
      </c>
      <c r="AB1989" s="47">
        <f>_xlfn.XLOOKUP($E1989,Main_OG!$D$1:$D$766,Main_OG!AK$1:AK$766,"")</f>
        <v>4871324.0599999996</v>
      </c>
      <c r="AC1989" s="47">
        <f>_xlfn.XLOOKUP($E1989,Main_OG!$D$1:$D$766,Main_OG!AL$1:AL$766,"")</f>
        <v>41503427.560000002</v>
      </c>
      <c r="AD1989" s="47">
        <f>_xlfn.XLOOKUP($E1989,Main_OG!$D$1:$D$766,Main_OG!AM$1:AM$766,"")</f>
        <v>16846939</v>
      </c>
    </row>
    <row r="1990" spans="1:30" x14ac:dyDescent="0.35">
      <c r="A1990" s="36" t="s">
        <v>3124</v>
      </c>
      <c r="B1990" s="45" t="s">
        <v>158</v>
      </c>
      <c r="C1990" s="45" t="s">
        <v>4481</v>
      </c>
      <c r="D1990" s="36" t="s">
        <v>3124</v>
      </c>
      <c r="E1990" s="36" t="str">
        <f t="shared" si="93"/>
        <v>2007_OH</v>
      </c>
      <c r="F1990" s="45">
        <v>2007</v>
      </c>
      <c r="G1990" s="45">
        <f>_xlfn.XLOOKUP(I1990,Main_OG!$B$1:$B$766,Main_OG!$O$1:$O$766,"")</f>
        <v>1</v>
      </c>
      <c r="H1990" s="45">
        <f>_xlfn.XLOOKUP(E1990,Main_OG!$D$1:$D$766,Main_OG!$J$1:$J$766,"")</f>
        <v>0</v>
      </c>
      <c r="I1990" s="45" t="s">
        <v>158</v>
      </c>
      <c r="J1990" s="45" t="str">
        <f t="shared" si="94"/>
        <v>Ohio Valley Electric Corp_OH</v>
      </c>
      <c r="K1990" s="45" t="str">
        <f t="shared" si="95"/>
        <v>Ohio Valley Electric Corp_OH</v>
      </c>
      <c r="L1990" s="45" t="s">
        <v>3126</v>
      </c>
      <c r="M1990" s="45">
        <v>0</v>
      </c>
      <c r="N1990" s="45">
        <v>0</v>
      </c>
      <c r="O1990" s="45">
        <v>1</v>
      </c>
      <c r="P1990" s="45">
        <v>0</v>
      </c>
      <c r="Q1990" s="45">
        <v>0</v>
      </c>
      <c r="R1990" s="45">
        <v>0</v>
      </c>
      <c r="S1990" s="45">
        <v>14605</v>
      </c>
      <c r="T1990" s="45">
        <v>0</v>
      </c>
      <c r="U1990" s="45">
        <v>0</v>
      </c>
      <c r="V1990" s="45">
        <v>0</v>
      </c>
      <c r="W1990" s="45">
        <v>5.69</v>
      </c>
      <c r="X1990" s="45">
        <v>0</v>
      </c>
      <c r="Y1990" s="46">
        <v>585403</v>
      </c>
      <c r="Z1990" s="46">
        <v>50902.537183704175</v>
      </c>
      <c r="AA1990" s="47">
        <f>_xlfn.XLOOKUP($E1990,Main_OG!$D$1:$D$766,Main_OG!AJ$1:AJ$766,"")</f>
        <v>119092072</v>
      </c>
      <c r="AB1990" s="47">
        <f>_xlfn.XLOOKUP($E1990,Main_OG!$D$1:$D$766,Main_OG!AK$1:AK$766,"")</f>
        <v>4197256</v>
      </c>
      <c r="AC1990" s="47">
        <f>_xlfn.XLOOKUP($E1990,Main_OG!$D$1:$D$766,Main_OG!AL$1:AL$766,"")</f>
        <v>69748288</v>
      </c>
      <c r="AD1990" s="47">
        <f>_xlfn.XLOOKUP($E1990,Main_OG!$D$1:$D$766,Main_OG!AM$1:AM$766,"")</f>
        <v>15764049</v>
      </c>
    </row>
    <row r="1991" spans="1:30" x14ac:dyDescent="0.35">
      <c r="A1991" s="36" t="s">
        <v>3124</v>
      </c>
      <c r="B1991" s="45" t="s">
        <v>158</v>
      </c>
      <c r="C1991" s="45" t="s">
        <v>4481</v>
      </c>
      <c r="D1991" s="36" t="s">
        <v>3124</v>
      </c>
      <c r="E1991" s="36" t="str">
        <f t="shared" si="93"/>
        <v>2008_OH</v>
      </c>
      <c r="F1991" s="45">
        <v>2008</v>
      </c>
      <c r="G1991" s="45">
        <f>_xlfn.XLOOKUP(I1991,Main_OG!$B$1:$B$766,Main_OG!$O$1:$O$766,"")</f>
        <v>1</v>
      </c>
      <c r="H1991" s="45">
        <f>_xlfn.XLOOKUP(E1991,Main_OG!$D$1:$D$766,Main_OG!$J$1:$J$766,"")</f>
        <v>0</v>
      </c>
      <c r="I1991" s="45" t="s">
        <v>158</v>
      </c>
      <c r="J1991" s="45" t="str">
        <f t="shared" si="94"/>
        <v>Ohio Valley Electric Corp_OH</v>
      </c>
      <c r="K1991" s="45" t="str">
        <f t="shared" si="95"/>
        <v>Ohio Valley Electric Corp_OH</v>
      </c>
      <c r="L1991" s="45" t="s">
        <v>3127</v>
      </c>
      <c r="M1991" s="45">
        <v>0</v>
      </c>
      <c r="N1991" s="45">
        <v>0</v>
      </c>
      <c r="O1991" s="45">
        <v>1</v>
      </c>
      <c r="P1991" s="45">
        <v>0</v>
      </c>
      <c r="Q1991" s="45">
        <v>0</v>
      </c>
      <c r="R1991" s="45">
        <v>0</v>
      </c>
      <c r="S1991" s="45">
        <v>270368</v>
      </c>
      <c r="T1991" s="45">
        <v>0</v>
      </c>
      <c r="U1991" s="45">
        <v>0</v>
      </c>
      <c r="V1991" s="45">
        <v>0</v>
      </c>
      <c r="W1991" s="45">
        <v>6.86</v>
      </c>
      <c r="X1991" s="45">
        <v>0</v>
      </c>
      <c r="Y1991" s="46">
        <v>580389</v>
      </c>
      <c r="Z1991" s="46">
        <v>50401.154420201623</v>
      </c>
      <c r="AA1991" s="47">
        <f>_xlfn.XLOOKUP($E1991,Main_OG!$D$1:$D$766,Main_OG!AJ$1:AJ$766,"")</f>
        <v>118100658</v>
      </c>
      <c r="AB1991" s="47">
        <f>_xlfn.XLOOKUP($E1991,Main_OG!$D$1:$D$766,Main_OG!AK$1:AK$766,"")</f>
        <v>4989790</v>
      </c>
      <c r="AC1991" s="47">
        <f>_xlfn.XLOOKUP($E1991,Main_OG!$D$1:$D$766,Main_OG!AL$1:AL$766,"")</f>
        <v>42520684</v>
      </c>
      <c r="AD1991" s="47">
        <f>_xlfn.XLOOKUP($E1991,Main_OG!$D$1:$D$766,Main_OG!AM$1:AM$766,"")</f>
        <v>17513878</v>
      </c>
    </row>
    <row r="1992" spans="1:30" x14ac:dyDescent="0.35">
      <c r="A1992" s="36" t="s">
        <v>3124</v>
      </c>
      <c r="B1992" s="45" t="s">
        <v>158</v>
      </c>
      <c r="C1992" s="45" t="s">
        <v>4481</v>
      </c>
      <c r="D1992" s="36" t="s">
        <v>3124</v>
      </c>
      <c r="E1992" s="36" t="str">
        <f t="shared" si="93"/>
        <v>2009_OH</v>
      </c>
      <c r="F1992" s="45">
        <v>2009</v>
      </c>
      <c r="G1992" s="45">
        <f>_xlfn.XLOOKUP(I1992,Main_OG!$B$1:$B$766,Main_OG!$O$1:$O$766,"")</f>
        <v>1</v>
      </c>
      <c r="H1992" s="45">
        <f>_xlfn.XLOOKUP(E1992,Main_OG!$D$1:$D$766,Main_OG!$J$1:$J$766,"")</f>
        <v>0</v>
      </c>
      <c r="I1992" s="45" t="s">
        <v>158</v>
      </c>
      <c r="J1992" s="45" t="str">
        <f t="shared" si="94"/>
        <v>Ohio Valley Electric Corp_OH</v>
      </c>
      <c r="K1992" s="45" t="str">
        <f t="shared" si="95"/>
        <v>Ohio Valley Electric Corp_OH</v>
      </c>
      <c r="L1992" s="45" t="s">
        <v>3128</v>
      </c>
      <c r="M1992" s="45">
        <v>0</v>
      </c>
      <c r="N1992" s="45">
        <v>0</v>
      </c>
      <c r="O1992" s="45">
        <v>1</v>
      </c>
      <c r="P1992" s="45">
        <v>0</v>
      </c>
      <c r="Q1992" s="45">
        <v>0</v>
      </c>
      <c r="R1992" s="45">
        <v>0</v>
      </c>
      <c r="S1992" s="45">
        <v>264664</v>
      </c>
      <c r="T1992" s="45">
        <v>0</v>
      </c>
      <c r="U1992" s="45">
        <v>0</v>
      </c>
      <c r="V1992" s="45">
        <v>0</v>
      </c>
      <c r="W1992" s="45">
        <v>4.33</v>
      </c>
      <c r="X1992" s="45">
        <v>0</v>
      </c>
      <c r="Y1992" s="46">
        <v>550982.40000000002</v>
      </c>
      <c r="Z1992" s="46">
        <v>47791.427730807874</v>
      </c>
      <c r="AA1992" s="47">
        <f>_xlfn.XLOOKUP($E1992,Main_OG!$D$1:$D$766,Main_OG!AJ$1:AJ$766,"")</f>
        <v>101159832</v>
      </c>
      <c r="AB1992" s="47">
        <f>_xlfn.XLOOKUP($E1992,Main_OG!$D$1:$D$766,Main_OG!AK$1:AK$766,"")</f>
        <v>4635994</v>
      </c>
      <c r="AC1992" s="47">
        <f>_xlfn.XLOOKUP($E1992,Main_OG!$D$1:$D$766,Main_OG!AL$1:AL$766,"")</f>
        <v>71642934</v>
      </c>
      <c r="AD1992" s="47">
        <f>_xlfn.XLOOKUP($E1992,Main_OG!$D$1:$D$766,Main_OG!AM$1:AM$766,"")</f>
        <v>15206084</v>
      </c>
    </row>
    <row r="1993" spans="1:30" x14ac:dyDescent="0.35">
      <c r="A1993" s="36" t="s">
        <v>3124</v>
      </c>
      <c r="B1993" s="45" t="s">
        <v>158</v>
      </c>
      <c r="C1993" s="45" t="s">
        <v>4481</v>
      </c>
      <c r="D1993" s="36" t="s">
        <v>3124</v>
      </c>
      <c r="E1993" s="36" t="str">
        <f t="shared" si="93"/>
        <v>2010_OH</v>
      </c>
      <c r="F1993" s="45">
        <v>2010</v>
      </c>
      <c r="G1993" s="45">
        <f>_xlfn.XLOOKUP(I1993,Main_OG!$B$1:$B$766,Main_OG!$O$1:$O$766,"")</f>
        <v>1</v>
      </c>
      <c r="H1993" s="45">
        <f>_xlfn.XLOOKUP(E1993,Main_OG!$D$1:$D$766,Main_OG!$J$1:$J$766,"")</f>
        <v>1</v>
      </c>
      <c r="I1993" s="45" t="s">
        <v>158</v>
      </c>
      <c r="J1993" s="45" t="str">
        <f t="shared" si="94"/>
        <v>Ohio Valley Electric Corp_OH</v>
      </c>
      <c r="K1993" s="45" t="str">
        <f t="shared" si="95"/>
        <v>Ohio Valley Electric Corp_OH</v>
      </c>
      <c r="L1993" s="45" t="s">
        <v>3129</v>
      </c>
      <c r="M1993" s="45">
        <v>0</v>
      </c>
      <c r="N1993" s="45">
        <v>0</v>
      </c>
      <c r="O1993" s="45">
        <v>1</v>
      </c>
      <c r="P1993" s="45">
        <v>0</v>
      </c>
      <c r="Q1993" s="45">
        <v>0</v>
      </c>
      <c r="R1993" s="45">
        <v>0</v>
      </c>
      <c r="S1993" s="45">
        <v>249139</v>
      </c>
      <c r="T1993" s="45">
        <v>0</v>
      </c>
      <c r="U1993" s="45">
        <v>0</v>
      </c>
      <c r="V1993" s="45">
        <v>0</v>
      </c>
      <c r="W1993" s="45">
        <v>4.5</v>
      </c>
      <c r="X1993" s="45">
        <v>0</v>
      </c>
      <c r="Y1993" s="46">
        <v>563816.30000000005</v>
      </c>
      <c r="Z1993" s="46">
        <v>48859.897903270772</v>
      </c>
      <c r="AA1993" s="47">
        <f>_xlfn.XLOOKUP($E1993,Main_OG!$D$1:$D$766,Main_OG!AJ$1:AJ$766,"")</f>
        <v>106305244</v>
      </c>
      <c r="AB1993" s="47">
        <f>_xlfn.XLOOKUP($E1993,Main_OG!$D$1:$D$766,Main_OG!AK$1:AK$766,"")</f>
        <v>5086316</v>
      </c>
      <c r="AC1993" s="47">
        <f>_xlfn.XLOOKUP($E1993,Main_OG!$D$1:$D$766,Main_OG!AL$1:AL$766,"")</f>
        <v>112936876</v>
      </c>
      <c r="AD1993" s="47">
        <f>_xlfn.XLOOKUP($E1993,Main_OG!$D$1:$D$766,Main_OG!AM$1:AM$766,"")</f>
        <v>15804803</v>
      </c>
    </row>
    <row r="1994" spans="1:30" x14ac:dyDescent="0.35">
      <c r="A1994" s="36" t="s">
        <v>3124</v>
      </c>
      <c r="B1994" s="45" t="s">
        <v>158</v>
      </c>
      <c r="C1994" s="45" t="s">
        <v>4481</v>
      </c>
      <c r="D1994" s="36" t="s">
        <v>3124</v>
      </c>
      <c r="E1994" s="36" t="str">
        <f t="shared" si="93"/>
        <v>2011_OH</v>
      </c>
      <c r="F1994" s="45">
        <v>2011</v>
      </c>
      <c r="G1994" s="45">
        <f>_xlfn.XLOOKUP(I1994,Main_OG!$B$1:$B$766,Main_OG!$O$1:$O$766,"")</f>
        <v>1</v>
      </c>
      <c r="H1994" s="45">
        <f>_xlfn.XLOOKUP(E1994,Main_OG!$D$1:$D$766,Main_OG!$J$1:$J$766,"")</f>
        <v>1</v>
      </c>
      <c r="I1994" s="45" t="s">
        <v>158</v>
      </c>
      <c r="J1994" s="45" t="str">
        <f t="shared" si="94"/>
        <v>Ohio Valley Electric Corp_OH</v>
      </c>
      <c r="K1994" s="45" t="str">
        <f t="shared" si="95"/>
        <v>Ohio Valley Electric Corp_OH</v>
      </c>
      <c r="L1994" s="45" t="s">
        <v>3130</v>
      </c>
      <c r="M1994" s="45">
        <v>0</v>
      </c>
      <c r="N1994" s="45">
        <v>0</v>
      </c>
      <c r="O1994" s="45">
        <v>1</v>
      </c>
      <c r="P1994" s="45">
        <v>0</v>
      </c>
      <c r="Q1994" s="45">
        <v>0</v>
      </c>
      <c r="R1994" s="45">
        <v>0</v>
      </c>
      <c r="S1994" s="45">
        <v>248586</v>
      </c>
      <c r="T1994" s="45">
        <v>0</v>
      </c>
      <c r="U1994" s="45">
        <v>0</v>
      </c>
      <c r="V1994" s="45">
        <v>0</v>
      </c>
      <c r="W1994" s="45">
        <v>4.68</v>
      </c>
      <c r="X1994" s="45">
        <v>0</v>
      </c>
      <c r="Y1994" s="46">
        <v>580251.4</v>
      </c>
      <c r="Z1994" s="46">
        <v>50256.774471265795</v>
      </c>
      <c r="AA1994" s="47">
        <f>_xlfn.XLOOKUP($E1994,Main_OG!$D$1:$D$766,Main_OG!AJ$1:AJ$766,"")</f>
        <v>95221668</v>
      </c>
      <c r="AB1994" s="47">
        <f>_xlfn.XLOOKUP($E1994,Main_OG!$D$1:$D$766,Main_OG!AK$1:AK$766,"")</f>
        <v>5210872.5599999996</v>
      </c>
      <c r="AC1994" s="47">
        <f>_xlfn.XLOOKUP($E1994,Main_OG!$D$1:$D$766,Main_OG!AL$1:AL$766,"")</f>
        <v>186439678</v>
      </c>
      <c r="AD1994" s="47">
        <f>_xlfn.XLOOKUP($E1994,Main_OG!$D$1:$D$766,Main_OG!AM$1:AM$766,"")</f>
        <v>14889746</v>
      </c>
    </row>
    <row r="1995" spans="1:30" x14ac:dyDescent="0.35">
      <c r="A1995" s="36" t="s">
        <v>3124</v>
      </c>
      <c r="B1995" s="45" t="s">
        <v>158</v>
      </c>
      <c r="C1995" s="45" t="s">
        <v>4481</v>
      </c>
      <c r="D1995" s="36" t="s">
        <v>3124</v>
      </c>
      <c r="E1995" s="36" t="str">
        <f t="shared" si="93"/>
        <v>2012_OH</v>
      </c>
      <c r="F1995" s="45">
        <v>2012</v>
      </c>
      <c r="G1995" s="45">
        <f>_xlfn.XLOOKUP(I1995,Main_OG!$B$1:$B$766,Main_OG!$O$1:$O$766,"")</f>
        <v>1</v>
      </c>
      <c r="H1995" s="45">
        <f>_xlfn.XLOOKUP(E1995,Main_OG!$D$1:$D$766,Main_OG!$J$1:$J$766,"")</f>
        <v>1</v>
      </c>
      <c r="I1995" s="45" t="s">
        <v>158</v>
      </c>
      <c r="J1995" s="45" t="str">
        <f t="shared" si="94"/>
        <v>Ohio Valley Electric Corp_OH</v>
      </c>
      <c r="K1995" s="45" t="str">
        <f t="shared" si="95"/>
        <v>Ohio Valley Electric Corp_OH</v>
      </c>
      <c r="L1995" s="45" t="s">
        <v>3131</v>
      </c>
      <c r="M1995" s="45">
        <v>0</v>
      </c>
      <c r="N1995" s="45">
        <v>0</v>
      </c>
      <c r="O1995" s="45">
        <v>1</v>
      </c>
      <c r="P1995" s="45">
        <v>0</v>
      </c>
      <c r="Q1995" s="45">
        <v>0</v>
      </c>
      <c r="R1995" s="45">
        <v>0</v>
      </c>
      <c r="S1995" s="45">
        <v>207692</v>
      </c>
      <c r="T1995" s="45">
        <v>0</v>
      </c>
      <c r="U1995" s="45">
        <v>0</v>
      </c>
      <c r="V1995" s="45">
        <v>0</v>
      </c>
      <c r="W1995" s="45">
        <v>4.3800435000000002</v>
      </c>
      <c r="X1995" s="45">
        <v>0</v>
      </c>
      <c r="Y1995" s="46">
        <v>586540.9</v>
      </c>
      <c r="Z1995" s="46">
        <v>50778.492994225337</v>
      </c>
      <c r="AA1995" s="47">
        <f>_xlfn.XLOOKUP($E1995,Main_OG!$D$1:$D$766,Main_OG!AJ$1:AJ$766,"")</f>
        <v>74484086</v>
      </c>
      <c r="AB1995" s="47">
        <f>_xlfn.XLOOKUP($E1995,Main_OG!$D$1:$D$766,Main_OG!AK$1:AK$766,"")</f>
        <v>5732542</v>
      </c>
      <c r="AC1995" s="47">
        <f>_xlfn.XLOOKUP($E1995,Main_OG!$D$1:$D$766,Main_OG!AL$1:AL$766,"")</f>
        <v>347507372</v>
      </c>
      <c r="AD1995" s="47">
        <f>_xlfn.XLOOKUP($E1995,Main_OG!$D$1:$D$766,Main_OG!AM$1:AM$766,"")</f>
        <v>17086998</v>
      </c>
    </row>
    <row r="1996" spans="1:30" x14ac:dyDescent="0.35">
      <c r="A1996" s="36" t="s">
        <v>3124</v>
      </c>
      <c r="B1996" s="45" t="s">
        <v>158</v>
      </c>
      <c r="C1996" s="45" t="s">
        <v>4481</v>
      </c>
      <c r="D1996" s="36" t="s">
        <v>3124</v>
      </c>
      <c r="E1996" s="36" t="str">
        <f t="shared" si="93"/>
        <v>2013_OH</v>
      </c>
      <c r="F1996" s="45">
        <v>2013</v>
      </c>
      <c r="G1996" s="45">
        <f>_xlfn.XLOOKUP(I1996,Main_OG!$B$1:$B$766,Main_OG!$O$1:$O$766,"")</f>
        <v>1</v>
      </c>
      <c r="H1996" s="45">
        <f>_xlfn.XLOOKUP(E1996,Main_OG!$D$1:$D$766,Main_OG!$J$1:$J$766,"")</f>
        <v>1</v>
      </c>
      <c r="I1996" s="45" t="s">
        <v>158</v>
      </c>
      <c r="J1996" s="45" t="str">
        <f t="shared" si="94"/>
        <v>Ohio Valley Electric Corp_OH</v>
      </c>
      <c r="K1996" s="45" t="str">
        <f t="shared" si="95"/>
        <v>Ohio Valley Electric Corp_OH</v>
      </c>
      <c r="L1996" s="45" t="s">
        <v>3132</v>
      </c>
      <c r="M1996" s="45">
        <v>0</v>
      </c>
      <c r="N1996" s="45">
        <v>0</v>
      </c>
      <c r="O1996" s="45">
        <v>1</v>
      </c>
      <c r="P1996" s="45">
        <v>0</v>
      </c>
      <c r="Q1996" s="45">
        <v>0</v>
      </c>
      <c r="R1996" s="45">
        <v>0</v>
      </c>
      <c r="S1996" s="45">
        <v>195470</v>
      </c>
      <c r="T1996" s="45">
        <v>0</v>
      </c>
      <c r="U1996" s="45">
        <v>0</v>
      </c>
      <c r="V1996" s="45">
        <v>0</v>
      </c>
      <c r="W1996" s="45">
        <v>4.7485548</v>
      </c>
      <c r="X1996" s="45">
        <v>0</v>
      </c>
      <c r="Y1996" s="46">
        <v>603057.4</v>
      </c>
      <c r="Z1996" s="46">
        <v>52078.880854516683</v>
      </c>
      <c r="AA1996" s="47">
        <f>_xlfn.XLOOKUP($E1996,Main_OG!$D$1:$D$766,Main_OG!AJ$1:AJ$766,"")</f>
        <v>81376244</v>
      </c>
      <c r="AB1996" s="47">
        <f>_xlfn.XLOOKUP($E1996,Main_OG!$D$1:$D$766,Main_OG!AK$1:AK$766,"")</f>
        <v>6165892.5700000003</v>
      </c>
      <c r="AC1996" s="47">
        <f>_xlfn.XLOOKUP($E1996,Main_OG!$D$1:$D$766,Main_OG!AL$1:AL$766,"")</f>
        <v>323726478</v>
      </c>
      <c r="AD1996" s="47">
        <f>_xlfn.XLOOKUP($E1996,Main_OG!$D$1:$D$766,Main_OG!AM$1:AM$766,"")</f>
        <v>16121250</v>
      </c>
    </row>
    <row r="1997" spans="1:30" x14ac:dyDescent="0.35">
      <c r="A1997" s="36" t="s">
        <v>3124</v>
      </c>
      <c r="B1997" s="45" t="s">
        <v>158</v>
      </c>
      <c r="C1997" s="45" t="s">
        <v>4481</v>
      </c>
      <c r="D1997" s="36" t="s">
        <v>3124</v>
      </c>
      <c r="E1997" s="36" t="str">
        <f t="shared" si="93"/>
        <v>2014_OH</v>
      </c>
      <c r="F1997" s="45">
        <v>2014</v>
      </c>
      <c r="G1997" s="45">
        <f>_xlfn.XLOOKUP(I1997,Main_OG!$B$1:$B$766,Main_OG!$O$1:$O$766,"")</f>
        <v>1</v>
      </c>
      <c r="H1997" s="45">
        <f>_xlfn.XLOOKUP(E1997,Main_OG!$D$1:$D$766,Main_OG!$J$1:$J$766,"")</f>
        <v>1</v>
      </c>
      <c r="I1997" s="45" t="s">
        <v>158</v>
      </c>
      <c r="J1997" s="45" t="str">
        <f t="shared" si="94"/>
        <v>Ohio Valley Electric Corp_OH</v>
      </c>
      <c r="K1997" s="45" t="str">
        <f t="shared" si="95"/>
        <v>Ohio Valley Electric Corp_OH</v>
      </c>
      <c r="L1997" s="45" t="s">
        <v>3133</v>
      </c>
      <c r="M1997" s="45">
        <v>0</v>
      </c>
      <c r="N1997" s="45">
        <v>0</v>
      </c>
      <c r="O1997" s="45">
        <v>1</v>
      </c>
      <c r="P1997" s="45">
        <v>0</v>
      </c>
      <c r="Q1997" s="45">
        <v>0</v>
      </c>
      <c r="R1997" s="45">
        <v>0</v>
      </c>
      <c r="S1997" s="45">
        <v>206821</v>
      </c>
      <c r="T1997" s="45">
        <v>0</v>
      </c>
      <c r="U1997" s="45">
        <v>0</v>
      </c>
      <c r="V1997" s="45">
        <v>0</v>
      </c>
      <c r="W1997" s="45">
        <v>5.6851092999999997</v>
      </c>
      <c r="X1997" s="45">
        <v>0</v>
      </c>
      <c r="Y1997" s="46">
        <v>624973.4</v>
      </c>
      <c r="Z1997" s="46">
        <v>53846.505768757066</v>
      </c>
      <c r="AA1997" s="47">
        <f>_xlfn.XLOOKUP($E1997,Main_OG!$D$1:$D$766,Main_OG!AJ$1:AJ$766,"")</f>
        <v>76971294</v>
      </c>
      <c r="AB1997" s="47">
        <f>_xlfn.XLOOKUP($E1997,Main_OG!$D$1:$D$766,Main_OG!AK$1:AK$766,"")</f>
        <v>5355770</v>
      </c>
      <c r="AC1997" s="47">
        <f>_xlfn.XLOOKUP($E1997,Main_OG!$D$1:$D$766,Main_OG!AL$1:AL$766,"")</f>
        <v>349317598</v>
      </c>
      <c r="AD1997" s="47">
        <f>_xlfn.XLOOKUP($E1997,Main_OG!$D$1:$D$766,Main_OG!AM$1:AM$766,"")</f>
        <v>16284440</v>
      </c>
    </row>
    <row r="1998" spans="1:30" x14ac:dyDescent="0.35">
      <c r="A1998" s="36" t="s">
        <v>3124</v>
      </c>
      <c r="B1998" s="45" t="s">
        <v>158</v>
      </c>
      <c r="C1998" s="45" t="s">
        <v>4481</v>
      </c>
      <c r="D1998" s="36" t="s">
        <v>3124</v>
      </c>
      <c r="E1998" s="36" t="str">
        <f t="shared" si="93"/>
        <v>2015_OH</v>
      </c>
      <c r="F1998" s="45">
        <v>2015</v>
      </c>
      <c r="G1998" s="45">
        <f>_xlfn.XLOOKUP(I1998,Main_OG!$B$1:$B$766,Main_OG!$O$1:$O$766,"")</f>
        <v>1</v>
      </c>
      <c r="H1998" s="45">
        <f>_xlfn.XLOOKUP(E1998,Main_OG!$D$1:$D$766,Main_OG!$J$1:$J$766,"")</f>
        <v>1</v>
      </c>
      <c r="I1998" s="45" t="s">
        <v>158</v>
      </c>
      <c r="J1998" s="45" t="str">
        <f t="shared" si="94"/>
        <v>Ohio Valley Electric Corp_OH</v>
      </c>
      <c r="K1998" s="45" t="str">
        <f t="shared" si="95"/>
        <v>Ohio Valley Electric Corp_OH</v>
      </c>
      <c r="L1998" s="45" t="s">
        <v>3134</v>
      </c>
      <c r="M1998" s="45">
        <v>0</v>
      </c>
      <c r="N1998" s="45">
        <v>0</v>
      </c>
      <c r="O1998" s="45">
        <v>1</v>
      </c>
      <c r="P1998" s="45">
        <v>0</v>
      </c>
      <c r="Q1998" s="45">
        <v>0</v>
      </c>
      <c r="R1998" s="45">
        <v>0</v>
      </c>
      <c r="S1998" s="45">
        <v>191725</v>
      </c>
      <c r="T1998" s="45">
        <v>0</v>
      </c>
      <c r="U1998" s="45">
        <v>0</v>
      </c>
      <c r="V1998" s="45">
        <v>0</v>
      </c>
      <c r="W1998" s="45">
        <v>5.3456773999999996</v>
      </c>
      <c r="X1998" s="45">
        <v>0</v>
      </c>
      <c r="Y1998" s="46">
        <v>633274.80000000005</v>
      </c>
      <c r="Z1998" s="46">
        <v>54487.836545473081</v>
      </c>
      <c r="AA1998" s="47">
        <f>_xlfn.XLOOKUP($E1998,Main_OG!$D$1:$D$766,Main_OG!AJ$1:AJ$766,"")</f>
        <v>61152824</v>
      </c>
      <c r="AB1998" s="47">
        <f>_xlfn.XLOOKUP($E1998,Main_OG!$D$1:$D$766,Main_OG!AK$1:AK$766,"")</f>
        <v>5575978</v>
      </c>
      <c r="AC1998" s="47">
        <f>_xlfn.XLOOKUP($E1998,Main_OG!$D$1:$D$766,Main_OG!AL$1:AL$766,"")</f>
        <v>416796124</v>
      </c>
      <c r="AD1998" s="47">
        <f>_xlfn.XLOOKUP($E1998,Main_OG!$D$1:$D$766,Main_OG!AM$1:AM$766,"")</f>
        <v>17376736</v>
      </c>
    </row>
    <row r="1999" spans="1:30" x14ac:dyDescent="0.35">
      <c r="A1999" s="36" t="s">
        <v>3124</v>
      </c>
      <c r="B1999" s="45" t="s">
        <v>158</v>
      </c>
      <c r="C1999" s="45" t="s">
        <v>4481</v>
      </c>
      <c r="D1999" s="36" t="s">
        <v>3124</v>
      </c>
      <c r="E1999" s="36" t="str">
        <f t="shared" si="93"/>
        <v>2016_OH</v>
      </c>
      <c r="F1999" s="45">
        <v>2016</v>
      </c>
      <c r="G1999" s="45">
        <f>_xlfn.XLOOKUP(I1999,Main_OG!$B$1:$B$766,Main_OG!$O$1:$O$766,"")</f>
        <v>1</v>
      </c>
      <c r="H1999" s="45">
        <f>_xlfn.XLOOKUP(E1999,Main_OG!$D$1:$D$766,Main_OG!$J$1:$J$766,"")</f>
        <v>1</v>
      </c>
      <c r="I1999" s="45" t="s">
        <v>158</v>
      </c>
      <c r="J1999" s="45" t="str">
        <f t="shared" si="94"/>
        <v>Ohio Valley Electric Corp_OH</v>
      </c>
      <c r="K1999" s="45" t="str">
        <f t="shared" si="95"/>
        <v>Ohio Valley Electric Corp_OH</v>
      </c>
      <c r="L1999" s="45" t="s">
        <v>3135</v>
      </c>
      <c r="M1999" s="45">
        <v>0</v>
      </c>
      <c r="N1999" s="45">
        <v>0</v>
      </c>
      <c r="O1999" s="45">
        <v>1</v>
      </c>
      <c r="P1999" s="45">
        <v>0</v>
      </c>
      <c r="Q1999" s="45">
        <v>0</v>
      </c>
      <c r="R1999" s="45">
        <v>0</v>
      </c>
      <c r="S1999" s="45">
        <v>173873</v>
      </c>
      <c r="T1999" s="45">
        <v>0</v>
      </c>
      <c r="U1999" s="45">
        <v>0</v>
      </c>
      <c r="V1999" s="45">
        <v>0</v>
      </c>
      <c r="W1999" s="45">
        <v>4.8995531000000003</v>
      </c>
      <c r="X1999" s="45">
        <v>0</v>
      </c>
      <c r="Y1999" s="46">
        <v>638157.5</v>
      </c>
      <c r="Z1999" s="46">
        <v>54824.244892208459</v>
      </c>
      <c r="AA1999" s="47">
        <f>_xlfn.XLOOKUP($E1999,Main_OG!$D$1:$D$766,Main_OG!AJ$1:AJ$766,"")</f>
        <v>58159174</v>
      </c>
      <c r="AB1999" s="47">
        <f>_xlfn.XLOOKUP($E1999,Main_OG!$D$1:$D$766,Main_OG!AK$1:AK$766,"")</f>
        <v>5162976</v>
      </c>
      <c r="AC1999" s="47">
        <f>_xlfn.XLOOKUP($E1999,Main_OG!$D$1:$D$766,Main_OG!AL$1:AL$766,"")</f>
        <v>421036766</v>
      </c>
      <c r="AD1999" s="47">
        <f>_xlfn.XLOOKUP($E1999,Main_OG!$D$1:$D$766,Main_OG!AM$1:AM$766,"")</f>
        <v>16817386</v>
      </c>
    </row>
    <row r="2000" spans="1:30" x14ac:dyDescent="0.35">
      <c r="A2000" s="36" t="s">
        <v>3124</v>
      </c>
      <c r="B2000" s="45" t="s">
        <v>158</v>
      </c>
      <c r="C2000" s="45" t="s">
        <v>4481</v>
      </c>
      <c r="D2000" s="36" t="s">
        <v>3124</v>
      </c>
      <c r="E2000" s="36" t="str">
        <f t="shared" si="93"/>
        <v>2017_OH</v>
      </c>
      <c r="F2000" s="45">
        <v>2017</v>
      </c>
      <c r="G2000" s="45">
        <f>_xlfn.XLOOKUP(I2000,Main_OG!$B$1:$B$766,Main_OG!$O$1:$O$766,"")</f>
        <v>1</v>
      </c>
      <c r="H2000" s="45">
        <f>_xlfn.XLOOKUP(E2000,Main_OG!$D$1:$D$766,Main_OG!$J$1:$J$766,"")</f>
        <v>1</v>
      </c>
      <c r="I2000" s="45" t="s">
        <v>158</v>
      </c>
      <c r="J2000" s="45" t="str">
        <f t="shared" si="94"/>
        <v>Ohio Valley Electric Corp_OH</v>
      </c>
      <c r="K2000" s="45" t="str">
        <f t="shared" si="95"/>
        <v>Ohio Valley Electric Corp_OH</v>
      </c>
      <c r="L2000" s="45" t="s">
        <v>3136</v>
      </c>
      <c r="M2000" s="45">
        <v>0</v>
      </c>
      <c r="N2000" s="45">
        <v>0</v>
      </c>
      <c r="O2000" s="45">
        <v>1</v>
      </c>
      <c r="P2000" s="45">
        <v>0</v>
      </c>
      <c r="Q2000" s="45">
        <v>0</v>
      </c>
      <c r="R2000" s="45">
        <v>0</v>
      </c>
      <c r="S2000" s="45">
        <v>156768</v>
      </c>
      <c r="T2000" s="45">
        <v>0</v>
      </c>
      <c r="U2000" s="45">
        <v>0</v>
      </c>
      <c r="V2000" s="45">
        <v>0</v>
      </c>
      <c r="W2000" s="45">
        <v>5.2230046999999997</v>
      </c>
      <c r="X2000" s="45">
        <v>0</v>
      </c>
      <c r="Y2000" s="46">
        <v>652187.5</v>
      </c>
      <c r="Z2000" s="46">
        <v>55906.389206105487</v>
      </c>
      <c r="AA2000" s="47">
        <f>_xlfn.XLOOKUP($E2000,Main_OG!$D$1:$D$766,Main_OG!AJ$1:AJ$766,"")</f>
        <v>57048530</v>
      </c>
      <c r="AB2000" s="47">
        <f>_xlfn.XLOOKUP($E2000,Main_OG!$D$1:$D$766,Main_OG!AK$1:AK$766,"")</f>
        <v>4555870</v>
      </c>
      <c r="AC2000" s="47">
        <f>_xlfn.XLOOKUP($E2000,Main_OG!$D$1:$D$766,Main_OG!AL$1:AL$766,"")</f>
        <v>413711976</v>
      </c>
      <c r="AD2000" s="47">
        <f>_xlfn.XLOOKUP($E2000,Main_OG!$D$1:$D$766,Main_OG!AM$1:AM$766,"")</f>
        <v>17687789</v>
      </c>
    </row>
    <row r="2001" spans="1:30" x14ac:dyDescent="0.35">
      <c r="A2001" s="36" t="s">
        <v>3124</v>
      </c>
      <c r="B2001" s="45" t="s">
        <v>158</v>
      </c>
      <c r="C2001" s="45" t="s">
        <v>4481</v>
      </c>
      <c r="D2001" s="36" t="s">
        <v>3124</v>
      </c>
      <c r="E2001" s="36" t="str">
        <f t="shared" si="93"/>
        <v>2018_OH</v>
      </c>
      <c r="F2001" s="45">
        <v>2018</v>
      </c>
      <c r="G2001" s="45">
        <f>_xlfn.XLOOKUP(I2001,Main_OG!$B$1:$B$766,Main_OG!$O$1:$O$766,"")</f>
        <v>1</v>
      </c>
      <c r="H2001" s="45">
        <f>_xlfn.XLOOKUP(E2001,Main_OG!$D$1:$D$766,Main_OG!$J$1:$J$766,"")</f>
        <v>1</v>
      </c>
      <c r="I2001" s="45" t="s">
        <v>158</v>
      </c>
      <c r="J2001" s="45" t="str">
        <f t="shared" si="94"/>
        <v>Ohio Valley Electric Corp_OH</v>
      </c>
      <c r="K2001" s="45" t="str">
        <f t="shared" si="95"/>
        <v>Ohio Valley Electric Corp_OH</v>
      </c>
      <c r="L2001" s="45" t="s">
        <v>3137</v>
      </c>
      <c r="M2001" s="45">
        <v>0</v>
      </c>
      <c r="N2001" s="45">
        <v>0</v>
      </c>
      <c r="O2001" s="45">
        <v>1</v>
      </c>
      <c r="P2001" s="45">
        <v>0</v>
      </c>
      <c r="Q2001" s="45">
        <v>0</v>
      </c>
      <c r="R2001" s="45">
        <v>0</v>
      </c>
      <c r="S2001" s="45">
        <v>148613</v>
      </c>
      <c r="T2001" s="45">
        <v>0</v>
      </c>
      <c r="U2001" s="45">
        <v>0</v>
      </c>
      <c r="V2001" s="45">
        <v>0</v>
      </c>
      <c r="W2001" s="45">
        <v>5.117991</v>
      </c>
      <c r="X2001" s="45">
        <v>0</v>
      </c>
      <c r="Y2001" s="46">
        <v>656212</v>
      </c>
      <c r="Z2001" s="46">
        <v>56178.243921782683</v>
      </c>
      <c r="AA2001" s="47">
        <f>_xlfn.XLOOKUP($E2001,Main_OG!$D$1:$D$766,Main_OG!AJ$1:AJ$766,"")</f>
        <v>50244114</v>
      </c>
      <c r="AB2001" s="47">
        <f>_xlfn.XLOOKUP($E2001,Main_OG!$D$1:$D$766,Main_OG!AK$1:AK$766,"")</f>
        <v>6409656</v>
      </c>
      <c r="AC2001" s="47">
        <f>_xlfn.XLOOKUP($E2001,Main_OG!$D$1:$D$766,Main_OG!AL$1:AL$766,"")</f>
        <v>645047556</v>
      </c>
      <c r="AD2001" s="47">
        <f>_xlfn.XLOOKUP($E2001,Main_OG!$D$1:$D$766,Main_OG!AM$1:AM$766,"")</f>
        <v>18315007</v>
      </c>
    </row>
    <row r="2002" spans="1:30" x14ac:dyDescent="0.35">
      <c r="A2002" s="36" t="s">
        <v>3124</v>
      </c>
      <c r="B2002" s="45" t="s">
        <v>158</v>
      </c>
      <c r="C2002" s="45" t="s">
        <v>4481</v>
      </c>
      <c r="D2002" s="36" t="s">
        <v>3124</v>
      </c>
      <c r="E2002" s="36" t="str">
        <f t="shared" si="93"/>
        <v>2019_OH</v>
      </c>
      <c r="F2002" s="45">
        <v>2019</v>
      </c>
      <c r="G2002" s="45">
        <f>_xlfn.XLOOKUP(I2002,Main_OG!$B$1:$B$766,Main_OG!$O$1:$O$766,"")</f>
        <v>1</v>
      </c>
      <c r="H2002" s="45">
        <f>_xlfn.XLOOKUP(E2002,Main_OG!$D$1:$D$766,Main_OG!$J$1:$J$766,"")</f>
        <v>1</v>
      </c>
      <c r="I2002" s="45" t="s">
        <v>158</v>
      </c>
      <c r="J2002" s="45" t="str">
        <f t="shared" si="94"/>
        <v>Ohio Valley Electric Corp_OH</v>
      </c>
      <c r="K2002" s="45" t="str">
        <f t="shared" si="95"/>
        <v>Ohio Valley Electric Corp_OH</v>
      </c>
      <c r="L2002" s="45" t="s">
        <v>3138</v>
      </c>
      <c r="M2002" s="45">
        <v>0</v>
      </c>
      <c r="N2002" s="45">
        <v>0</v>
      </c>
      <c r="O2002" s="45">
        <v>1</v>
      </c>
      <c r="P2002" s="45">
        <v>0</v>
      </c>
      <c r="Q2002" s="45">
        <v>0</v>
      </c>
      <c r="R2002" s="45">
        <v>0</v>
      </c>
      <c r="S2002" s="45">
        <v>125881</v>
      </c>
      <c r="T2002" s="45">
        <v>0</v>
      </c>
      <c r="U2002" s="45">
        <v>0</v>
      </c>
      <c r="V2002" s="45">
        <v>0</v>
      </c>
      <c r="W2002" s="45">
        <v>3.6868153000000001</v>
      </c>
      <c r="X2002" s="45">
        <v>0</v>
      </c>
      <c r="Y2002" s="46">
        <v>674123.4</v>
      </c>
      <c r="Z2002" s="46">
        <v>57634.591250191188</v>
      </c>
      <c r="AA2002" s="47">
        <f>_xlfn.XLOOKUP($E2002,Main_OG!$D$1:$D$766,Main_OG!AJ$1:AJ$766,"")</f>
        <v>39191694</v>
      </c>
      <c r="AB2002" s="47">
        <f>_xlfn.XLOOKUP($E2002,Main_OG!$D$1:$D$766,Main_OG!AK$1:AK$766,"")</f>
        <v>3791288</v>
      </c>
      <c r="AC2002" s="47">
        <f>_xlfn.XLOOKUP($E2002,Main_OG!$D$1:$D$766,Main_OG!AL$1:AL$766,"")</f>
        <v>727691424</v>
      </c>
      <c r="AD2002" s="47">
        <f>_xlfn.XLOOKUP($E2002,Main_OG!$D$1:$D$766,Main_OG!AM$1:AM$766,"")</f>
        <v>17010561</v>
      </c>
    </row>
    <row r="2003" spans="1:30" x14ac:dyDescent="0.35">
      <c r="A2003" s="36" t="s">
        <v>3124</v>
      </c>
      <c r="B2003" s="45" t="s">
        <v>158</v>
      </c>
      <c r="C2003" s="45" t="s">
        <v>4481</v>
      </c>
      <c r="D2003" s="36" t="s">
        <v>3124</v>
      </c>
      <c r="E2003" s="36" t="str">
        <f t="shared" si="93"/>
        <v>2020_OH</v>
      </c>
      <c r="F2003" s="45">
        <v>2020</v>
      </c>
      <c r="G2003" s="45">
        <f>_xlfn.XLOOKUP(I2003,Main_OG!$B$1:$B$766,Main_OG!$O$1:$O$766,"")</f>
        <v>1</v>
      </c>
      <c r="H2003" s="45">
        <f>_xlfn.XLOOKUP(E2003,Main_OG!$D$1:$D$766,Main_OG!$J$1:$J$766,"")</f>
        <v>1</v>
      </c>
      <c r="I2003" s="45" t="s">
        <v>158</v>
      </c>
      <c r="J2003" s="45" t="str">
        <f t="shared" si="94"/>
        <v>Ohio Valley Electric Corp_OH</v>
      </c>
      <c r="K2003" s="45" t="str">
        <f t="shared" si="95"/>
        <v>Ohio Valley Electric Corp_OH</v>
      </c>
      <c r="L2003" s="45" t="s">
        <v>3139</v>
      </c>
      <c r="M2003" s="45">
        <v>0</v>
      </c>
      <c r="N2003" s="45">
        <v>0</v>
      </c>
      <c r="O2003" s="45">
        <v>1</v>
      </c>
      <c r="P2003" s="45">
        <v>0</v>
      </c>
      <c r="Q2003" s="45">
        <v>0</v>
      </c>
      <c r="R2003" s="45">
        <v>0</v>
      </c>
      <c r="S2003" s="45">
        <v>109944</v>
      </c>
      <c r="T2003" s="45">
        <v>0</v>
      </c>
      <c r="U2003" s="45">
        <v>0</v>
      </c>
      <c r="V2003" s="45">
        <v>0</v>
      </c>
      <c r="W2003" s="45">
        <v>2.9706032000000002</v>
      </c>
      <c r="X2003" s="45">
        <v>0</v>
      </c>
      <c r="Y2003" s="46">
        <v>654586.30000000005</v>
      </c>
      <c r="Z2003" s="46">
        <v>55948.240384175704</v>
      </c>
      <c r="AA2003" s="47">
        <f>_xlfn.XLOOKUP($E2003,Main_OG!$D$1:$D$766,Main_OG!AJ$1:AJ$766,"")</f>
        <v>37522366</v>
      </c>
      <c r="AB2003" s="47">
        <f>_xlfn.XLOOKUP($E2003,Main_OG!$D$1:$D$766,Main_OG!AK$1:AK$766,"")</f>
        <v>5376516</v>
      </c>
      <c r="AC2003" s="47">
        <f>_xlfn.XLOOKUP($E2003,Main_OG!$D$1:$D$766,Main_OG!AL$1:AL$766,"")</f>
        <v>746560566</v>
      </c>
      <c r="AD2003" s="47">
        <f>_xlfn.XLOOKUP($E2003,Main_OG!$D$1:$D$766,Main_OG!AM$1:AM$766,"")</f>
        <v>0</v>
      </c>
    </row>
    <row r="2004" spans="1:30" x14ac:dyDescent="0.35">
      <c r="A2004" s="36" t="s">
        <v>3140</v>
      </c>
      <c r="B2004" s="45" t="s">
        <v>628</v>
      </c>
      <c r="C2004" s="45" t="s">
        <v>4482</v>
      </c>
      <c r="D2004" s="36" t="s">
        <v>4519</v>
      </c>
      <c r="E2004" s="36" t="str">
        <f t="shared" si="93"/>
        <v>2006_AR</v>
      </c>
      <c r="F2004" s="45">
        <v>2006</v>
      </c>
      <c r="G2004" s="45">
        <f>_xlfn.XLOOKUP(I2004,Main_OG!$B$1:$B$766,Main_OG!$O$1:$O$766,"")</f>
        <v>1</v>
      </c>
      <c r="H2004" s="45">
        <f>_xlfn.XLOOKUP(E2004,Main_OG!$D$1:$D$766,Main_OG!$J$1:$J$766,"")</f>
        <v>0</v>
      </c>
      <c r="I2004" s="45" t="s">
        <v>628</v>
      </c>
      <c r="J2004" s="45" t="str">
        <f t="shared" si="94"/>
        <v>Oklahoma Gas &amp; Electric Co_AR</v>
      </c>
      <c r="K2004" s="45" t="str">
        <f t="shared" si="95"/>
        <v>Oklahoma Gas Electric Co_AR</v>
      </c>
      <c r="L2004" s="45" t="s">
        <v>3141</v>
      </c>
      <c r="M2004" s="45">
        <v>0</v>
      </c>
      <c r="N2004" s="45">
        <v>9755</v>
      </c>
      <c r="O2004" s="45">
        <v>446</v>
      </c>
      <c r="P2004" s="45">
        <v>52819</v>
      </c>
      <c r="Q2004" s="45">
        <v>0</v>
      </c>
      <c r="R2004" s="45">
        <v>48054</v>
      </c>
      <c r="S2004" s="45">
        <v>53770</v>
      </c>
      <c r="T2004" s="45">
        <v>51736</v>
      </c>
      <c r="U2004" s="45">
        <v>0</v>
      </c>
      <c r="V2004" s="45">
        <v>5.5756931616712002</v>
      </c>
      <c r="W2004" s="45">
        <v>4.4430158633101264</v>
      </c>
      <c r="X2004" s="45">
        <v>7.3186948120107171</v>
      </c>
      <c r="Y2004" s="46">
        <v>114890.4</v>
      </c>
      <c r="Z2004" s="46">
        <v>40715.850846333196</v>
      </c>
      <c r="AA2004" s="47">
        <f>_xlfn.XLOOKUP($E2004,Main_OG!$D$1:$D$766,Main_OG!AJ$1:AJ$766,"")</f>
        <v>29274692.98</v>
      </c>
      <c r="AB2004" s="47">
        <f>_xlfn.XLOOKUP($E2004,Main_OG!$D$1:$D$766,Main_OG!AK$1:AK$766,"")</f>
        <v>586041.16000000015</v>
      </c>
      <c r="AC2004" s="47">
        <f>_xlfn.XLOOKUP($E2004,Main_OG!$D$1:$D$766,Main_OG!AL$1:AL$766,"")</f>
        <v>133117173.41999999</v>
      </c>
      <c r="AD2004" s="47">
        <f>_xlfn.XLOOKUP($E2004,Main_OG!$D$1:$D$766,Main_OG!AM$1:AM$766,"")</f>
        <v>15232577</v>
      </c>
    </row>
    <row r="2005" spans="1:30" x14ac:dyDescent="0.35">
      <c r="A2005" s="36" t="s">
        <v>3140</v>
      </c>
      <c r="B2005" s="45" t="s">
        <v>510</v>
      </c>
      <c r="C2005" s="45" t="s">
        <v>4482</v>
      </c>
      <c r="D2005" s="36" t="s">
        <v>4519</v>
      </c>
      <c r="E2005" s="36" t="str">
        <f t="shared" si="93"/>
        <v>2006_OK</v>
      </c>
      <c r="F2005" s="45">
        <v>2006</v>
      </c>
      <c r="G2005" s="45">
        <f>_xlfn.XLOOKUP(I2005,Main_OG!$B$1:$B$766,Main_OG!$O$1:$O$766,"")</f>
        <v>1</v>
      </c>
      <c r="H2005" s="45">
        <f>_xlfn.XLOOKUP(E2005,Main_OG!$D$1:$D$766,Main_OG!$J$1:$J$766,"")</f>
        <v>0</v>
      </c>
      <c r="I2005" s="45" t="s">
        <v>510</v>
      </c>
      <c r="J2005" s="45" t="str">
        <f t="shared" si="94"/>
        <v>Oklahoma Gas &amp; Electric Co_OK</v>
      </c>
      <c r="K2005" s="45" t="str">
        <f t="shared" si="95"/>
        <v>Oklahoma Gas Electric Co_OK</v>
      </c>
      <c r="L2005" s="45" t="s">
        <v>3142</v>
      </c>
      <c r="M2005" s="45">
        <v>0</v>
      </c>
      <c r="N2005" s="45">
        <v>87326</v>
      </c>
      <c r="O2005" s="45">
        <v>9048</v>
      </c>
      <c r="P2005" s="45">
        <v>591647</v>
      </c>
      <c r="Q2005" s="45">
        <v>0</v>
      </c>
      <c r="R2005" s="45">
        <v>551280</v>
      </c>
      <c r="S2005" s="45">
        <v>291239</v>
      </c>
      <c r="T2005" s="45">
        <v>647066</v>
      </c>
      <c r="U2005" s="45">
        <v>0</v>
      </c>
      <c r="V2005" s="45">
        <v>6.7227931932572567</v>
      </c>
      <c r="W2005" s="45">
        <v>4.9431335711445206</v>
      </c>
      <c r="X2005" s="45">
        <v>8.077910553818489</v>
      </c>
      <c r="Y2005" s="46">
        <v>149367.1</v>
      </c>
      <c r="Z2005" s="46">
        <v>41559.087279394786</v>
      </c>
      <c r="AA2005" s="47">
        <f>_xlfn.XLOOKUP($E2005,Main_OG!$D$1:$D$766,Main_OG!AJ$1:AJ$766,"")</f>
        <v>42322662.939999998</v>
      </c>
      <c r="AB2005" s="47">
        <f>_xlfn.XLOOKUP($E2005,Main_OG!$D$1:$D$766,Main_OG!AK$1:AK$766,"")</f>
        <v>159414.24</v>
      </c>
      <c r="AC2005" s="47">
        <f>_xlfn.XLOOKUP($E2005,Main_OG!$D$1:$D$766,Main_OG!AL$1:AL$766,"")</f>
        <v>564302954.74000001</v>
      </c>
      <c r="AD2005" s="47">
        <f>_xlfn.XLOOKUP($E2005,Main_OG!$D$1:$D$766,Main_OG!AM$1:AM$766,"")</f>
        <v>0</v>
      </c>
    </row>
    <row r="2006" spans="1:30" x14ac:dyDescent="0.35">
      <c r="A2006" s="36" t="s">
        <v>3140</v>
      </c>
      <c r="B2006" s="45" t="s">
        <v>628</v>
      </c>
      <c r="C2006" s="45" t="s">
        <v>4482</v>
      </c>
      <c r="D2006" s="36" t="s">
        <v>4519</v>
      </c>
      <c r="E2006" s="36" t="str">
        <f t="shared" si="93"/>
        <v>2007_AR</v>
      </c>
      <c r="F2006" s="45">
        <v>2007</v>
      </c>
      <c r="G2006" s="45">
        <f>_xlfn.XLOOKUP(I2006,Main_OG!$B$1:$B$766,Main_OG!$O$1:$O$766,"")</f>
        <v>1</v>
      </c>
      <c r="H2006" s="45">
        <f>_xlfn.XLOOKUP(E2006,Main_OG!$D$1:$D$766,Main_OG!$J$1:$J$766,"")</f>
        <v>0</v>
      </c>
      <c r="I2006" s="45" t="s">
        <v>628</v>
      </c>
      <c r="J2006" s="45" t="str">
        <f t="shared" si="94"/>
        <v>Oklahoma Gas &amp; Electric Co_AR</v>
      </c>
      <c r="K2006" s="45" t="str">
        <f t="shared" si="95"/>
        <v>Oklahoma Gas Electric Co_AR</v>
      </c>
      <c r="L2006" s="45" t="s">
        <v>3143</v>
      </c>
      <c r="M2006" s="45">
        <v>0</v>
      </c>
      <c r="N2006" s="45">
        <v>9912</v>
      </c>
      <c r="O2006" s="45">
        <v>442</v>
      </c>
      <c r="P2006" s="45">
        <v>53261</v>
      </c>
      <c r="Q2006" s="45">
        <v>0</v>
      </c>
      <c r="R2006" s="45">
        <v>54357</v>
      </c>
      <c r="S2006" s="45">
        <v>58602</v>
      </c>
      <c r="T2006" s="45">
        <v>52633</v>
      </c>
      <c r="U2006" s="45">
        <v>0</v>
      </c>
      <c r="V2006" s="45">
        <v>6.13</v>
      </c>
      <c r="W2006" s="45">
        <v>4.87</v>
      </c>
      <c r="X2006" s="45">
        <v>7.26</v>
      </c>
      <c r="Y2006" s="46">
        <v>114026.7</v>
      </c>
      <c r="Z2006" s="46">
        <v>40028.329208572482</v>
      </c>
      <c r="AA2006" s="47">
        <f>_xlfn.XLOOKUP($E2006,Main_OG!$D$1:$D$766,Main_OG!AJ$1:AJ$766,"")</f>
        <v>31305006</v>
      </c>
      <c r="AB2006" s="47">
        <f>_xlfn.XLOOKUP($E2006,Main_OG!$D$1:$D$766,Main_OG!AK$1:AK$766,"")</f>
        <v>299632</v>
      </c>
      <c r="AC2006" s="47">
        <f>_xlfn.XLOOKUP($E2006,Main_OG!$D$1:$D$766,Main_OG!AL$1:AL$766,"")</f>
        <v>120895658</v>
      </c>
      <c r="AD2006" s="47">
        <f>_xlfn.XLOOKUP($E2006,Main_OG!$D$1:$D$766,Main_OG!AM$1:AM$766,"")</f>
        <v>15486102</v>
      </c>
    </row>
    <row r="2007" spans="1:30" x14ac:dyDescent="0.35">
      <c r="A2007" s="36" t="s">
        <v>3140</v>
      </c>
      <c r="B2007" s="45" t="s">
        <v>510</v>
      </c>
      <c r="C2007" s="45" t="s">
        <v>4482</v>
      </c>
      <c r="D2007" s="36" t="s">
        <v>4519</v>
      </c>
      <c r="E2007" s="36" t="str">
        <f t="shared" si="93"/>
        <v>2007_OK</v>
      </c>
      <c r="F2007" s="45">
        <v>2007</v>
      </c>
      <c r="G2007" s="45">
        <f>_xlfn.XLOOKUP(I2007,Main_OG!$B$1:$B$766,Main_OG!$O$1:$O$766,"")</f>
        <v>1</v>
      </c>
      <c r="H2007" s="45">
        <f>_xlfn.XLOOKUP(E2007,Main_OG!$D$1:$D$766,Main_OG!$J$1:$J$766,"")</f>
        <v>0</v>
      </c>
      <c r="I2007" s="45" t="s">
        <v>510</v>
      </c>
      <c r="J2007" s="45" t="str">
        <f t="shared" si="94"/>
        <v>Oklahoma Gas &amp; Electric Co_OK</v>
      </c>
      <c r="K2007" s="45" t="str">
        <f t="shared" si="95"/>
        <v>Oklahoma Gas Electric Co_OK</v>
      </c>
      <c r="L2007" s="45" t="s">
        <v>3144</v>
      </c>
      <c r="M2007" s="45">
        <v>0</v>
      </c>
      <c r="N2007" s="45">
        <v>88687</v>
      </c>
      <c r="O2007" s="45">
        <v>9053</v>
      </c>
      <c r="P2007" s="45">
        <v>598221</v>
      </c>
      <c r="Q2007" s="45">
        <v>0</v>
      </c>
      <c r="R2007" s="45">
        <v>577124</v>
      </c>
      <c r="S2007" s="45">
        <v>303731</v>
      </c>
      <c r="T2007" s="45">
        <v>653785</v>
      </c>
      <c r="U2007" s="45">
        <v>0</v>
      </c>
      <c r="V2007" s="45">
        <v>6.89</v>
      </c>
      <c r="W2007" s="45">
        <v>5.21</v>
      </c>
      <c r="X2007" s="45">
        <v>8.23</v>
      </c>
      <c r="Y2007" s="46">
        <v>152879.6</v>
      </c>
      <c r="Z2007" s="46">
        <v>42065.195169753926</v>
      </c>
      <c r="AA2007" s="47">
        <f>_xlfn.XLOOKUP($E2007,Main_OG!$D$1:$D$766,Main_OG!AJ$1:AJ$766,"")</f>
        <v>41171688</v>
      </c>
      <c r="AB2007" s="47">
        <f>_xlfn.XLOOKUP($E2007,Main_OG!$D$1:$D$766,Main_OG!AK$1:AK$766,"")</f>
        <v>533744</v>
      </c>
      <c r="AC2007" s="47">
        <f>_xlfn.XLOOKUP($E2007,Main_OG!$D$1:$D$766,Main_OG!AL$1:AL$766,"")</f>
        <v>574185086</v>
      </c>
      <c r="AD2007" s="47">
        <f>_xlfn.XLOOKUP($E2007,Main_OG!$D$1:$D$766,Main_OG!AM$1:AM$766,"")</f>
        <v>0</v>
      </c>
    </row>
    <row r="2008" spans="1:30" x14ac:dyDescent="0.35">
      <c r="A2008" s="36" t="s">
        <v>3140</v>
      </c>
      <c r="B2008" s="45" t="s">
        <v>628</v>
      </c>
      <c r="C2008" s="45" t="s">
        <v>4482</v>
      </c>
      <c r="D2008" s="36" t="s">
        <v>4519</v>
      </c>
      <c r="E2008" s="36" t="str">
        <f t="shared" si="93"/>
        <v>2008_AR</v>
      </c>
      <c r="F2008" s="45">
        <v>2008</v>
      </c>
      <c r="G2008" s="45">
        <f>_xlfn.XLOOKUP(I2008,Main_OG!$B$1:$B$766,Main_OG!$O$1:$O$766,"")</f>
        <v>1</v>
      </c>
      <c r="H2008" s="45">
        <f>_xlfn.XLOOKUP(E2008,Main_OG!$D$1:$D$766,Main_OG!$J$1:$J$766,"")</f>
        <v>0</v>
      </c>
      <c r="I2008" s="45" t="s">
        <v>628</v>
      </c>
      <c r="J2008" s="45" t="str">
        <f t="shared" si="94"/>
        <v>Oklahoma Gas &amp; Electric Co_AR</v>
      </c>
      <c r="K2008" s="45" t="str">
        <f t="shared" si="95"/>
        <v>Oklahoma Gas Electric Co_AR</v>
      </c>
      <c r="L2008" s="45" t="s">
        <v>3145</v>
      </c>
      <c r="M2008" s="45">
        <v>0</v>
      </c>
      <c r="N2008" s="45">
        <v>10089</v>
      </c>
      <c r="O2008" s="45">
        <v>440</v>
      </c>
      <c r="P2008" s="45">
        <v>53755</v>
      </c>
      <c r="Q2008" s="45">
        <v>0</v>
      </c>
      <c r="R2008" s="45">
        <v>876174</v>
      </c>
      <c r="S2008" s="45">
        <v>1134303</v>
      </c>
      <c r="T2008" s="45">
        <v>728934</v>
      </c>
      <c r="U2008" s="45">
        <v>0</v>
      </c>
      <c r="V2008" s="45">
        <v>6.34</v>
      </c>
      <c r="W2008" s="45">
        <v>5.0199999999999996</v>
      </c>
      <c r="X2008" s="45">
        <v>7.33</v>
      </c>
      <c r="Y2008" s="46">
        <v>113628</v>
      </c>
      <c r="Z2008" s="46">
        <v>39528.914746426752</v>
      </c>
      <c r="AA2008" s="47">
        <f>_xlfn.XLOOKUP($E2008,Main_OG!$D$1:$D$766,Main_OG!AJ$1:AJ$766,"")</f>
        <v>31418072</v>
      </c>
      <c r="AB2008" s="47">
        <f>_xlfn.XLOOKUP($E2008,Main_OG!$D$1:$D$766,Main_OG!AK$1:AK$766,"")</f>
        <v>210414</v>
      </c>
      <c r="AC2008" s="47">
        <f>_xlfn.XLOOKUP($E2008,Main_OG!$D$1:$D$766,Main_OG!AL$1:AL$766,"")</f>
        <v>120999794</v>
      </c>
      <c r="AD2008" s="47">
        <f>_xlfn.XLOOKUP($E2008,Main_OG!$D$1:$D$766,Main_OG!AM$1:AM$766,"")</f>
        <v>14168091</v>
      </c>
    </row>
    <row r="2009" spans="1:30" x14ac:dyDescent="0.35">
      <c r="A2009" s="36" t="s">
        <v>3140</v>
      </c>
      <c r="B2009" s="45" t="s">
        <v>510</v>
      </c>
      <c r="C2009" s="45" t="s">
        <v>4482</v>
      </c>
      <c r="D2009" s="36" t="s">
        <v>4519</v>
      </c>
      <c r="E2009" s="36" t="str">
        <f t="shared" si="93"/>
        <v>2008_OK</v>
      </c>
      <c r="F2009" s="45">
        <v>2008</v>
      </c>
      <c r="G2009" s="45">
        <f>_xlfn.XLOOKUP(I2009,Main_OG!$B$1:$B$766,Main_OG!$O$1:$O$766,"")</f>
        <v>1</v>
      </c>
      <c r="H2009" s="45">
        <f>_xlfn.XLOOKUP(E2009,Main_OG!$D$1:$D$766,Main_OG!$J$1:$J$766,"")</f>
        <v>0</v>
      </c>
      <c r="I2009" s="45" t="s">
        <v>510</v>
      </c>
      <c r="J2009" s="45" t="str">
        <f t="shared" si="94"/>
        <v>Oklahoma Gas &amp; Electric Co_OK</v>
      </c>
      <c r="K2009" s="45" t="str">
        <f t="shared" si="95"/>
        <v>Oklahoma Gas Electric Co_OK</v>
      </c>
      <c r="L2009" s="45" t="s">
        <v>3146</v>
      </c>
      <c r="M2009" s="45">
        <v>0</v>
      </c>
      <c r="N2009" s="45">
        <v>89926</v>
      </c>
      <c r="O2009" s="45">
        <v>9040</v>
      </c>
      <c r="P2009" s="45">
        <v>603637</v>
      </c>
      <c r="Q2009" s="45">
        <v>0</v>
      </c>
      <c r="R2009" s="45">
        <v>8601175</v>
      </c>
      <c r="S2009" s="45">
        <v>5832371</v>
      </c>
      <c r="T2009" s="45">
        <v>8233221</v>
      </c>
      <c r="U2009" s="45">
        <v>0</v>
      </c>
      <c r="V2009" s="45">
        <v>7.14</v>
      </c>
      <c r="W2009" s="45">
        <v>5.4</v>
      </c>
      <c r="X2009" s="45">
        <v>8.4700000000000006</v>
      </c>
      <c r="Y2009" s="46">
        <v>158987.79999999999</v>
      </c>
      <c r="Z2009" s="46">
        <v>43333.017168823128</v>
      </c>
      <c r="AA2009" s="47">
        <f>_xlfn.XLOOKUP($E2009,Main_OG!$D$1:$D$766,Main_OG!AJ$1:AJ$766,"")</f>
        <v>44314382</v>
      </c>
      <c r="AB2009" s="47">
        <f>_xlfn.XLOOKUP($E2009,Main_OG!$D$1:$D$766,Main_OG!AK$1:AK$766,"")</f>
        <v>62666</v>
      </c>
      <c r="AC2009" s="47">
        <f>_xlfn.XLOOKUP($E2009,Main_OG!$D$1:$D$766,Main_OG!AL$1:AL$766,"")</f>
        <v>568529604</v>
      </c>
      <c r="AD2009" s="47">
        <f>_xlfn.XLOOKUP($E2009,Main_OG!$D$1:$D$766,Main_OG!AM$1:AM$766,"")</f>
        <v>0</v>
      </c>
    </row>
    <row r="2010" spans="1:30" x14ac:dyDescent="0.35">
      <c r="A2010" s="36" t="s">
        <v>3140</v>
      </c>
      <c r="B2010" s="45" t="s">
        <v>628</v>
      </c>
      <c r="C2010" s="45" t="s">
        <v>4482</v>
      </c>
      <c r="D2010" s="36" t="s">
        <v>4519</v>
      </c>
      <c r="E2010" s="36" t="str">
        <f t="shared" si="93"/>
        <v>2009_AR</v>
      </c>
      <c r="F2010" s="45">
        <v>2009</v>
      </c>
      <c r="G2010" s="45">
        <f>_xlfn.XLOOKUP(I2010,Main_OG!$B$1:$B$766,Main_OG!$O$1:$O$766,"")</f>
        <v>1</v>
      </c>
      <c r="H2010" s="45">
        <f>_xlfn.XLOOKUP(E2010,Main_OG!$D$1:$D$766,Main_OG!$J$1:$J$766,"")</f>
        <v>0</v>
      </c>
      <c r="I2010" s="45" t="s">
        <v>628</v>
      </c>
      <c r="J2010" s="45" t="str">
        <f t="shared" si="94"/>
        <v>Oklahoma Gas &amp; Electric Co_AR</v>
      </c>
      <c r="K2010" s="45" t="str">
        <f t="shared" si="95"/>
        <v>Oklahoma Gas Electric Co_AR</v>
      </c>
      <c r="L2010" s="45" t="s">
        <v>3147</v>
      </c>
      <c r="M2010" s="45">
        <v>0</v>
      </c>
      <c r="N2010" s="45">
        <v>10193</v>
      </c>
      <c r="O2010" s="45">
        <v>437</v>
      </c>
      <c r="P2010" s="45">
        <v>53965</v>
      </c>
      <c r="Q2010" s="45">
        <v>0</v>
      </c>
      <c r="R2010" s="45">
        <v>854857</v>
      </c>
      <c r="S2010" s="45">
        <v>992100</v>
      </c>
      <c r="T2010" s="45">
        <v>711958</v>
      </c>
      <c r="U2010" s="45">
        <v>0</v>
      </c>
      <c r="V2010" s="45">
        <v>5.69</v>
      </c>
      <c r="W2010" s="45">
        <v>4.43</v>
      </c>
      <c r="X2010" s="45">
        <v>6.7</v>
      </c>
      <c r="Y2010" s="46">
        <v>109833.1</v>
      </c>
      <c r="Z2010" s="46">
        <v>37914.757548130845</v>
      </c>
      <c r="AA2010" s="47">
        <f>_xlfn.XLOOKUP($E2010,Main_OG!$D$1:$D$766,Main_OG!AJ$1:AJ$766,"")</f>
        <v>30032796</v>
      </c>
      <c r="AB2010" s="47">
        <f>_xlfn.XLOOKUP($E2010,Main_OG!$D$1:$D$766,Main_OG!AK$1:AK$766,"")</f>
        <v>298484</v>
      </c>
      <c r="AC2010" s="47">
        <f>_xlfn.XLOOKUP($E2010,Main_OG!$D$1:$D$766,Main_OG!AL$1:AL$766,"")</f>
        <v>157397824</v>
      </c>
      <c r="AD2010" s="47">
        <f>_xlfn.XLOOKUP($E2010,Main_OG!$D$1:$D$766,Main_OG!AM$1:AM$766,"")</f>
        <v>15169966</v>
      </c>
    </row>
    <row r="2011" spans="1:30" x14ac:dyDescent="0.35">
      <c r="A2011" s="36" t="s">
        <v>3140</v>
      </c>
      <c r="B2011" s="45" t="s">
        <v>510</v>
      </c>
      <c r="C2011" s="45" t="s">
        <v>4482</v>
      </c>
      <c r="D2011" s="36" t="s">
        <v>4519</v>
      </c>
      <c r="E2011" s="36" t="str">
        <f t="shared" si="93"/>
        <v>2009_OK</v>
      </c>
      <c r="F2011" s="45">
        <v>2009</v>
      </c>
      <c r="G2011" s="45">
        <f>_xlfn.XLOOKUP(I2011,Main_OG!$B$1:$B$766,Main_OG!$O$1:$O$766,"")</f>
        <v>1</v>
      </c>
      <c r="H2011" s="45">
        <f>_xlfn.XLOOKUP(E2011,Main_OG!$D$1:$D$766,Main_OG!$J$1:$J$766,"")</f>
        <v>0</v>
      </c>
      <c r="I2011" s="45" t="s">
        <v>510</v>
      </c>
      <c r="J2011" s="45" t="str">
        <f t="shared" si="94"/>
        <v>Oklahoma Gas &amp; Electric Co_OK</v>
      </c>
      <c r="K2011" s="45" t="str">
        <f t="shared" si="95"/>
        <v>Oklahoma Gas Electric Co_OK</v>
      </c>
      <c r="L2011" s="45" t="s">
        <v>3148</v>
      </c>
      <c r="M2011" s="45">
        <v>0</v>
      </c>
      <c r="N2011" s="45">
        <v>91183</v>
      </c>
      <c r="O2011" s="45">
        <v>9052</v>
      </c>
      <c r="P2011" s="45">
        <v>609067</v>
      </c>
      <c r="Q2011" s="45">
        <v>0</v>
      </c>
      <c r="R2011" s="45">
        <v>8508543</v>
      </c>
      <c r="S2011" s="45">
        <v>5487530</v>
      </c>
      <c r="T2011" s="45">
        <v>8032436</v>
      </c>
      <c r="U2011" s="45">
        <v>0</v>
      </c>
      <c r="V2011" s="45">
        <v>6.57</v>
      </c>
      <c r="W2011" s="45">
        <v>4.75</v>
      </c>
      <c r="X2011" s="45">
        <v>8.34</v>
      </c>
      <c r="Y2011" s="46">
        <v>156856.79999999999</v>
      </c>
      <c r="Z2011" s="46">
        <v>42193.345549191785</v>
      </c>
      <c r="AA2011" s="47">
        <f>_xlfn.XLOOKUP($E2011,Main_OG!$D$1:$D$766,Main_OG!AJ$1:AJ$766,"")</f>
        <v>42290178</v>
      </c>
      <c r="AB2011" s="47">
        <f>_xlfn.XLOOKUP($E2011,Main_OG!$D$1:$D$766,Main_OG!AK$1:AK$766,"")</f>
        <v>52160</v>
      </c>
      <c r="AC2011" s="47">
        <f>_xlfn.XLOOKUP($E2011,Main_OG!$D$1:$D$766,Main_OG!AL$1:AL$766,"")</f>
        <v>571356752</v>
      </c>
      <c r="AD2011" s="47">
        <f>_xlfn.XLOOKUP($E2011,Main_OG!$D$1:$D$766,Main_OG!AM$1:AM$766,"")</f>
        <v>0</v>
      </c>
    </row>
    <row r="2012" spans="1:30" x14ac:dyDescent="0.35">
      <c r="A2012" s="36" t="s">
        <v>3140</v>
      </c>
      <c r="B2012" s="45" t="s">
        <v>628</v>
      </c>
      <c r="C2012" s="45" t="s">
        <v>4482</v>
      </c>
      <c r="D2012" s="36" t="s">
        <v>4519</v>
      </c>
      <c r="E2012" s="36" t="str">
        <f t="shared" si="93"/>
        <v>2010_AR</v>
      </c>
      <c r="F2012" s="45">
        <v>2010</v>
      </c>
      <c r="G2012" s="45">
        <f>_xlfn.XLOOKUP(I2012,Main_OG!$B$1:$B$766,Main_OG!$O$1:$O$766,"")</f>
        <v>1</v>
      </c>
      <c r="H2012" s="45">
        <f>_xlfn.XLOOKUP(E2012,Main_OG!$D$1:$D$766,Main_OG!$J$1:$J$766,"")</f>
        <v>0</v>
      </c>
      <c r="I2012" s="45" t="s">
        <v>628</v>
      </c>
      <c r="J2012" s="45" t="str">
        <f t="shared" si="94"/>
        <v>Oklahoma Gas &amp; Electric Co_AR</v>
      </c>
      <c r="K2012" s="45" t="str">
        <f t="shared" si="95"/>
        <v>Oklahoma Gas Electric Co_AR</v>
      </c>
      <c r="L2012" s="45" t="s">
        <v>3149</v>
      </c>
      <c r="M2012" s="45">
        <v>0</v>
      </c>
      <c r="N2012" s="45">
        <v>10280</v>
      </c>
      <c r="O2012" s="45">
        <v>431</v>
      </c>
      <c r="P2012" s="45">
        <v>54342</v>
      </c>
      <c r="Q2012" s="45">
        <v>0</v>
      </c>
      <c r="R2012" s="45">
        <v>894775</v>
      </c>
      <c r="S2012" s="45">
        <v>1149424</v>
      </c>
      <c r="T2012" s="45">
        <v>793721</v>
      </c>
      <c r="U2012" s="45">
        <v>0</v>
      </c>
      <c r="V2012" s="45">
        <v>6.54</v>
      </c>
      <c r="W2012" s="45">
        <v>5.09</v>
      </c>
      <c r="X2012" s="45">
        <v>7.52</v>
      </c>
      <c r="Y2012" s="46">
        <v>113000.9</v>
      </c>
      <c r="Z2012" s="46">
        <v>38672.476846322279</v>
      </c>
      <c r="AA2012" s="47">
        <f>_xlfn.XLOOKUP($E2012,Main_OG!$D$1:$D$766,Main_OG!AJ$1:AJ$766,"")</f>
        <v>33131108</v>
      </c>
      <c r="AB2012" s="47">
        <f>_xlfn.XLOOKUP($E2012,Main_OG!$D$1:$D$766,Main_OG!AK$1:AK$766,"")</f>
        <v>156038</v>
      </c>
      <c r="AC2012" s="47">
        <f>_xlfn.XLOOKUP($E2012,Main_OG!$D$1:$D$766,Main_OG!AL$1:AL$766,"")</f>
        <v>185267596</v>
      </c>
      <c r="AD2012" s="47">
        <f>_xlfn.XLOOKUP($E2012,Main_OG!$D$1:$D$766,Main_OG!AM$1:AM$766,"")</f>
        <v>15022678</v>
      </c>
    </row>
    <row r="2013" spans="1:30" x14ac:dyDescent="0.35">
      <c r="A2013" s="36" t="s">
        <v>3140</v>
      </c>
      <c r="B2013" s="45" t="s">
        <v>510</v>
      </c>
      <c r="C2013" s="45" t="s">
        <v>4482</v>
      </c>
      <c r="D2013" s="36" t="s">
        <v>4519</v>
      </c>
      <c r="E2013" s="36" t="str">
        <f t="shared" si="93"/>
        <v>2010_OK</v>
      </c>
      <c r="F2013" s="45">
        <v>2010</v>
      </c>
      <c r="G2013" s="45">
        <f>_xlfn.XLOOKUP(I2013,Main_OG!$B$1:$B$766,Main_OG!$O$1:$O$766,"")</f>
        <v>1</v>
      </c>
      <c r="H2013" s="45">
        <f>_xlfn.XLOOKUP(E2013,Main_OG!$D$1:$D$766,Main_OG!$J$1:$J$766,"")</f>
        <v>0</v>
      </c>
      <c r="I2013" s="45" t="s">
        <v>510</v>
      </c>
      <c r="J2013" s="45" t="str">
        <f t="shared" si="94"/>
        <v>Oklahoma Gas &amp; Electric Co_OK</v>
      </c>
      <c r="K2013" s="45" t="str">
        <f t="shared" si="95"/>
        <v>Oklahoma Gas Electric Co_OK</v>
      </c>
      <c r="L2013" s="45" t="s">
        <v>3150</v>
      </c>
      <c r="M2013" s="45">
        <v>0</v>
      </c>
      <c r="N2013" s="45">
        <v>91912</v>
      </c>
      <c r="O2013" s="45">
        <v>9034</v>
      </c>
      <c r="P2013" s="45">
        <v>614181</v>
      </c>
      <c r="Q2013" s="45">
        <v>0</v>
      </c>
      <c r="R2013" s="45">
        <v>8856116</v>
      </c>
      <c r="S2013" s="45">
        <v>5713762</v>
      </c>
      <c r="T2013" s="45">
        <v>8759063</v>
      </c>
      <c r="U2013" s="45">
        <v>0</v>
      </c>
      <c r="V2013" s="45">
        <v>7.49</v>
      </c>
      <c r="W2013" s="45">
        <v>5.54</v>
      </c>
      <c r="X2013" s="45">
        <v>9.5299999999999994</v>
      </c>
      <c r="Y2013" s="46">
        <v>158086.39999999999</v>
      </c>
      <c r="Z2013" s="46">
        <v>42044.098771972655</v>
      </c>
      <c r="AA2013" s="47">
        <f>_xlfn.XLOOKUP($E2013,Main_OG!$D$1:$D$766,Main_OG!AJ$1:AJ$766,"")</f>
        <v>39118024</v>
      </c>
      <c r="AB2013" s="47">
        <f>_xlfn.XLOOKUP($E2013,Main_OG!$D$1:$D$766,Main_OG!AK$1:AK$766,"")</f>
        <v>56910</v>
      </c>
      <c r="AC2013" s="47">
        <f>_xlfn.XLOOKUP($E2013,Main_OG!$D$1:$D$766,Main_OG!AL$1:AL$766,"")</f>
        <v>578948656</v>
      </c>
      <c r="AD2013" s="47">
        <f>_xlfn.XLOOKUP($E2013,Main_OG!$D$1:$D$766,Main_OG!AM$1:AM$766,"")</f>
        <v>0</v>
      </c>
    </row>
    <row r="2014" spans="1:30" x14ac:dyDescent="0.35">
      <c r="A2014" s="36" t="s">
        <v>3140</v>
      </c>
      <c r="B2014" s="45" t="s">
        <v>628</v>
      </c>
      <c r="C2014" s="45" t="s">
        <v>4482</v>
      </c>
      <c r="D2014" s="36" t="s">
        <v>4519</v>
      </c>
      <c r="E2014" s="36" t="str">
        <f t="shared" si="93"/>
        <v>2011_AR</v>
      </c>
      <c r="F2014" s="45">
        <v>2011</v>
      </c>
      <c r="G2014" s="45">
        <f>_xlfn.XLOOKUP(I2014,Main_OG!$B$1:$B$766,Main_OG!$O$1:$O$766,"")</f>
        <v>1</v>
      </c>
      <c r="H2014" s="45">
        <f>_xlfn.XLOOKUP(E2014,Main_OG!$D$1:$D$766,Main_OG!$J$1:$J$766,"")</f>
        <v>0</v>
      </c>
      <c r="I2014" s="45" t="s">
        <v>628</v>
      </c>
      <c r="J2014" s="45" t="str">
        <f t="shared" si="94"/>
        <v>Oklahoma Gas &amp; Electric Co_AR</v>
      </c>
      <c r="K2014" s="45" t="str">
        <f t="shared" si="95"/>
        <v>Oklahoma Gas Electric Co_AR</v>
      </c>
      <c r="L2014" s="45" t="s">
        <v>3151</v>
      </c>
      <c r="M2014" s="45">
        <v>0</v>
      </c>
      <c r="N2014" s="45">
        <v>10330</v>
      </c>
      <c r="O2014" s="45">
        <v>419</v>
      </c>
      <c r="P2014" s="45">
        <v>54504</v>
      </c>
      <c r="Q2014" s="45">
        <v>0</v>
      </c>
      <c r="R2014" s="45">
        <v>911810</v>
      </c>
      <c r="S2014" s="45">
        <v>1116001</v>
      </c>
      <c r="T2014" s="45">
        <v>792648</v>
      </c>
      <c r="U2014" s="45">
        <v>0</v>
      </c>
      <c r="V2014" s="45">
        <v>6.62</v>
      </c>
      <c r="W2014" s="45">
        <v>5.29</v>
      </c>
      <c r="X2014" s="45">
        <v>7.69</v>
      </c>
      <c r="Y2014" s="46">
        <v>115241.8</v>
      </c>
      <c r="Z2014" s="46">
        <v>39184.056785393455</v>
      </c>
      <c r="AA2014" s="47">
        <f>_xlfn.XLOOKUP($E2014,Main_OG!$D$1:$D$766,Main_OG!AJ$1:AJ$766,"")</f>
        <v>34981510</v>
      </c>
      <c r="AB2014" s="47">
        <f>_xlfn.XLOOKUP($E2014,Main_OG!$D$1:$D$766,Main_OG!AK$1:AK$766,"")</f>
        <v>192764</v>
      </c>
      <c r="AC2014" s="47">
        <f>_xlfn.XLOOKUP($E2014,Main_OG!$D$1:$D$766,Main_OG!AL$1:AL$766,"")</f>
        <v>203919280</v>
      </c>
      <c r="AD2014" s="47">
        <f>_xlfn.XLOOKUP($E2014,Main_OG!$D$1:$D$766,Main_OG!AM$1:AM$766,"")</f>
        <v>14194445</v>
      </c>
    </row>
    <row r="2015" spans="1:30" x14ac:dyDescent="0.35">
      <c r="A2015" s="36" t="s">
        <v>3140</v>
      </c>
      <c r="B2015" s="45" t="s">
        <v>510</v>
      </c>
      <c r="C2015" s="45" t="s">
        <v>4482</v>
      </c>
      <c r="D2015" s="36" t="s">
        <v>4519</v>
      </c>
      <c r="E2015" s="36" t="str">
        <f t="shared" si="93"/>
        <v>2011_OK</v>
      </c>
      <c r="F2015" s="45">
        <v>2011</v>
      </c>
      <c r="G2015" s="45">
        <f>_xlfn.XLOOKUP(I2015,Main_OG!$B$1:$B$766,Main_OG!$O$1:$O$766,"")</f>
        <v>1</v>
      </c>
      <c r="H2015" s="45">
        <f>_xlfn.XLOOKUP(E2015,Main_OG!$D$1:$D$766,Main_OG!$J$1:$J$766,"")</f>
        <v>0</v>
      </c>
      <c r="I2015" s="45" t="s">
        <v>510</v>
      </c>
      <c r="J2015" s="45" t="str">
        <f t="shared" si="94"/>
        <v>Oklahoma Gas &amp; Electric Co_OK</v>
      </c>
      <c r="K2015" s="45" t="str">
        <f t="shared" si="95"/>
        <v>Oklahoma Gas Electric Co_OK</v>
      </c>
      <c r="L2015" s="45" t="s">
        <v>3152</v>
      </c>
      <c r="M2015" s="45">
        <v>0</v>
      </c>
      <c r="N2015" s="45">
        <v>93104</v>
      </c>
      <c r="O2015" s="45">
        <v>9014</v>
      </c>
      <c r="P2015" s="45">
        <v>619151</v>
      </c>
      <c r="Q2015" s="45">
        <v>0</v>
      </c>
      <c r="R2015" s="45">
        <v>9173491</v>
      </c>
      <c r="S2015" s="45">
        <v>5934527</v>
      </c>
      <c r="T2015" s="45">
        <v>9126768</v>
      </c>
      <c r="U2015" s="45">
        <v>0</v>
      </c>
      <c r="V2015" s="45">
        <v>7.39</v>
      </c>
      <c r="W2015" s="45">
        <v>5.43</v>
      </c>
      <c r="X2015" s="45">
        <v>9.67</v>
      </c>
      <c r="Y2015" s="46">
        <v>163859.29999999999</v>
      </c>
      <c r="Z2015" s="46">
        <v>43248.063251288528</v>
      </c>
      <c r="AA2015" s="47">
        <f>_xlfn.XLOOKUP($E2015,Main_OG!$D$1:$D$766,Main_OG!AJ$1:AJ$766,"")</f>
        <v>42994136</v>
      </c>
      <c r="AB2015" s="47">
        <f>_xlfn.XLOOKUP($E2015,Main_OG!$D$1:$D$766,Main_OG!AK$1:AK$766,"")</f>
        <v>61360</v>
      </c>
      <c r="AC2015" s="47">
        <f>_xlfn.XLOOKUP($E2015,Main_OG!$D$1:$D$766,Main_OG!AL$1:AL$766,"")</f>
        <v>529284978</v>
      </c>
      <c r="AD2015" s="47">
        <f>_xlfn.XLOOKUP($E2015,Main_OG!$D$1:$D$766,Main_OG!AM$1:AM$766,"")</f>
        <v>0</v>
      </c>
    </row>
    <row r="2016" spans="1:30" x14ac:dyDescent="0.35">
      <c r="A2016" s="36" t="s">
        <v>3140</v>
      </c>
      <c r="B2016" s="45" t="s">
        <v>628</v>
      </c>
      <c r="C2016" s="45" t="s">
        <v>4482</v>
      </c>
      <c r="D2016" s="36" t="s">
        <v>4519</v>
      </c>
      <c r="E2016" s="36" t="str">
        <f t="shared" si="93"/>
        <v>2012_AR</v>
      </c>
      <c r="F2016" s="45">
        <v>2012</v>
      </c>
      <c r="G2016" s="45">
        <f>_xlfn.XLOOKUP(I2016,Main_OG!$B$1:$B$766,Main_OG!$O$1:$O$766,"")</f>
        <v>1</v>
      </c>
      <c r="H2016" s="45">
        <f>_xlfn.XLOOKUP(E2016,Main_OG!$D$1:$D$766,Main_OG!$J$1:$J$766,"")</f>
        <v>0</v>
      </c>
      <c r="I2016" s="45" t="s">
        <v>628</v>
      </c>
      <c r="J2016" s="45" t="str">
        <f t="shared" si="94"/>
        <v>Oklahoma Gas &amp; Electric Co_AR</v>
      </c>
      <c r="K2016" s="45" t="str">
        <f t="shared" si="95"/>
        <v>Oklahoma Gas Electric Co_AR</v>
      </c>
      <c r="L2016" s="45" t="s">
        <v>3153</v>
      </c>
      <c r="M2016" s="45">
        <v>0</v>
      </c>
      <c r="N2016" s="45">
        <v>10374</v>
      </c>
      <c r="O2016" s="45">
        <v>409</v>
      </c>
      <c r="P2016" s="45">
        <v>54551</v>
      </c>
      <c r="Q2016" s="45">
        <v>0</v>
      </c>
      <c r="R2016" s="45">
        <v>906853</v>
      </c>
      <c r="S2016" s="45">
        <v>1097300</v>
      </c>
      <c r="T2016" s="45">
        <v>735213</v>
      </c>
      <c r="U2016" s="45">
        <v>0</v>
      </c>
      <c r="V2016" s="45">
        <v>6.4567245</v>
      </c>
      <c r="W2016" s="45">
        <v>4.8180078000000002</v>
      </c>
      <c r="X2016" s="45">
        <v>7.6258172999999996</v>
      </c>
      <c r="Y2016" s="46">
        <v>116616.2</v>
      </c>
      <c r="Z2016" s="46">
        <v>39492.413497891546</v>
      </c>
      <c r="AA2016" s="47">
        <f>_xlfn.XLOOKUP($E2016,Main_OG!$D$1:$D$766,Main_OG!AJ$1:AJ$766,"")</f>
        <v>34095158</v>
      </c>
      <c r="AB2016" s="47">
        <f>_xlfn.XLOOKUP($E2016,Main_OG!$D$1:$D$766,Main_OG!AK$1:AK$766,"")</f>
        <v>112840</v>
      </c>
      <c r="AC2016" s="47">
        <f>_xlfn.XLOOKUP($E2016,Main_OG!$D$1:$D$766,Main_OG!AL$1:AL$766,"")</f>
        <v>247756828</v>
      </c>
      <c r="AD2016" s="47">
        <f>_xlfn.XLOOKUP($E2016,Main_OG!$D$1:$D$766,Main_OG!AM$1:AM$766,"")</f>
        <v>15493131</v>
      </c>
    </row>
    <row r="2017" spans="1:30" x14ac:dyDescent="0.35">
      <c r="A2017" s="36" t="s">
        <v>3140</v>
      </c>
      <c r="B2017" s="45" t="s">
        <v>510</v>
      </c>
      <c r="C2017" s="45" t="s">
        <v>4482</v>
      </c>
      <c r="D2017" s="36" t="s">
        <v>4519</v>
      </c>
      <c r="E2017" s="36" t="str">
        <f t="shared" si="93"/>
        <v>2012_OK</v>
      </c>
      <c r="F2017" s="45">
        <v>2012</v>
      </c>
      <c r="G2017" s="45">
        <f>_xlfn.XLOOKUP(I2017,Main_OG!$B$1:$B$766,Main_OG!$O$1:$O$766,"")</f>
        <v>1</v>
      </c>
      <c r="H2017" s="45">
        <f>_xlfn.XLOOKUP(E2017,Main_OG!$D$1:$D$766,Main_OG!$J$1:$J$766,"")</f>
        <v>0</v>
      </c>
      <c r="I2017" s="45" t="s">
        <v>510</v>
      </c>
      <c r="J2017" s="45" t="str">
        <f t="shared" si="94"/>
        <v>Oklahoma Gas &amp; Electric Co_OK</v>
      </c>
      <c r="K2017" s="45" t="str">
        <f t="shared" si="95"/>
        <v>Oklahoma Gas Electric Co_OK</v>
      </c>
      <c r="L2017" s="45" t="s">
        <v>3154</v>
      </c>
      <c r="M2017" s="45">
        <v>0</v>
      </c>
      <c r="N2017" s="45">
        <v>94329</v>
      </c>
      <c r="O2017" s="45">
        <v>8995</v>
      </c>
      <c r="P2017" s="45">
        <v>625663</v>
      </c>
      <c r="Q2017" s="45">
        <v>0</v>
      </c>
      <c r="R2017" s="45">
        <v>9359143</v>
      </c>
      <c r="S2017" s="45">
        <v>6264634</v>
      </c>
      <c r="T2017" s="45">
        <v>8422475</v>
      </c>
      <c r="U2017" s="45">
        <v>0</v>
      </c>
      <c r="V2017" s="45">
        <v>7.1294455000000001</v>
      </c>
      <c r="W2017" s="45">
        <v>5.0642383999999998</v>
      </c>
      <c r="X2017" s="45">
        <v>9.7605395000000001</v>
      </c>
      <c r="Y2017" s="46">
        <v>172016</v>
      </c>
      <c r="Z2017" s="46">
        <v>45038.38379606841</v>
      </c>
      <c r="AA2017" s="47">
        <f>_xlfn.XLOOKUP($E2017,Main_OG!$D$1:$D$766,Main_OG!AJ$1:AJ$766,"")</f>
        <v>36997678</v>
      </c>
      <c r="AB2017" s="47">
        <f>_xlfn.XLOOKUP($E2017,Main_OG!$D$1:$D$766,Main_OG!AK$1:AK$766,"")</f>
        <v>43166</v>
      </c>
      <c r="AC2017" s="47">
        <f>_xlfn.XLOOKUP($E2017,Main_OG!$D$1:$D$766,Main_OG!AL$1:AL$766,"")</f>
        <v>636847558</v>
      </c>
      <c r="AD2017" s="47">
        <f>_xlfn.XLOOKUP($E2017,Main_OG!$D$1:$D$766,Main_OG!AM$1:AM$766,"")</f>
        <v>0</v>
      </c>
    </row>
    <row r="2018" spans="1:30" x14ac:dyDescent="0.35">
      <c r="A2018" s="36" t="s">
        <v>3140</v>
      </c>
      <c r="B2018" s="45" t="s">
        <v>628</v>
      </c>
      <c r="C2018" s="45" t="s">
        <v>4482</v>
      </c>
      <c r="D2018" s="36" t="s">
        <v>4519</v>
      </c>
      <c r="E2018" s="36" t="str">
        <f t="shared" si="93"/>
        <v>2013_AR</v>
      </c>
      <c r="F2018" s="45">
        <v>2013</v>
      </c>
      <c r="G2018" s="45">
        <f>_xlfn.XLOOKUP(I2018,Main_OG!$B$1:$B$766,Main_OG!$O$1:$O$766,"")</f>
        <v>1</v>
      </c>
      <c r="H2018" s="45">
        <f>_xlfn.XLOOKUP(E2018,Main_OG!$D$1:$D$766,Main_OG!$J$1:$J$766,"")</f>
        <v>0</v>
      </c>
      <c r="I2018" s="45" t="s">
        <v>628</v>
      </c>
      <c r="J2018" s="45" t="str">
        <f t="shared" si="94"/>
        <v>Oklahoma Gas &amp; Electric Co_AR</v>
      </c>
      <c r="K2018" s="45" t="str">
        <f t="shared" si="95"/>
        <v>Oklahoma Gas Electric Co_AR</v>
      </c>
      <c r="L2018" s="45" t="s">
        <v>3155</v>
      </c>
      <c r="M2018" s="45">
        <v>0</v>
      </c>
      <c r="N2018" s="45">
        <v>10444</v>
      </c>
      <c r="O2018" s="45">
        <v>401</v>
      </c>
      <c r="P2018" s="45">
        <v>54717</v>
      </c>
      <c r="Q2018" s="45">
        <v>0</v>
      </c>
      <c r="R2018" s="45">
        <v>879602</v>
      </c>
      <c r="S2018" s="45">
        <v>1077925</v>
      </c>
      <c r="T2018" s="45">
        <v>753400</v>
      </c>
      <c r="U2018" s="45">
        <v>0</v>
      </c>
      <c r="V2018" s="45">
        <v>7.0173782999999998</v>
      </c>
      <c r="W2018" s="45">
        <v>5.2717026000000002</v>
      </c>
      <c r="X2018" s="45">
        <v>7.7764800000000003</v>
      </c>
      <c r="Y2018" s="46">
        <v>119842.8</v>
      </c>
      <c r="Z2018" s="46">
        <v>40481.155118175935</v>
      </c>
      <c r="AA2018" s="47">
        <f>_xlfn.XLOOKUP($E2018,Main_OG!$D$1:$D$766,Main_OG!AJ$1:AJ$766,"")</f>
        <v>37574936</v>
      </c>
      <c r="AB2018" s="47">
        <f>_xlfn.XLOOKUP($E2018,Main_OG!$D$1:$D$766,Main_OG!AK$1:AK$766,"")</f>
        <v>146494</v>
      </c>
      <c r="AC2018" s="47">
        <f>_xlfn.XLOOKUP($E2018,Main_OG!$D$1:$D$766,Main_OG!AL$1:AL$766,"")</f>
        <v>177238292</v>
      </c>
      <c r="AD2018" s="47">
        <f>_xlfn.XLOOKUP($E2018,Main_OG!$D$1:$D$766,Main_OG!AM$1:AM$766,"")</f>
        <v>11945257</v>
      </c>
    </row>
    <row r="2019" spans="1:30" x14ac:dyDescent="0.35">
      <c r="A2019" s="36" t="s">
        <v>3140</v>
      </c>
      <c r="B2019" s="45" t="s">
        <v>510</v>
      </c>
      <c r="C2019" s="45" t="s">
        <v>4482</v>
      </c>
      <c r="D2019" s="36" t="s">
        <v>4519</v>
      </c>
      <c r="E2019" s="36" t="str">
        <f t="shared" si="93"/>
        <v>2013_OK</v>
      </c>
      <c r="F2019" s="45">
        <v>2013</v>
      </c>
      <c r="G2019" s="45">
        <f>_xlfn.XLOOKUP(I2019,Main_OG!$B$1:$B$766,Main_OG!$O$1:$O$766,"")</f>
        <v>1</v>
      </c>
      <c r="H2019" s="45">
        <f>_xlfn.XLOOKUP(E2019,Main_OG!$D$1:$D$766,Main_OG!$J$1:$J$766,"")</f>
        <v>0</v>
      </c>
      <c r="I2019" s="45" t="s">
        <v>510</v>
      </c>
      <c r="J2019" s="45" t="str">
        <f t="shared" si="94"/>
        <v>Oklahoma Gas &amp; Electric Co_OK</v>
      </c>
      <c r="K2019" s="45" t="str">
        <f t="shared" si="95"/>
        <v>Oklahoma Gas Electric Co_OK</v>
      </c>
      <c r="L2019" s="45" t="s">
        <v>3156</v>
      </c>
      <c r="M2019" s="45">
        <v>0</v>
      </c>
      <c r="N2019" s="45">
        <v>95946</v>
      </c>
      <c r="O2019" s="45">
        <v>8964</v>
      </c>
      <c r="P2019" s="45">
        <v>632362</v>
      </c>
      <c r="Q2019" s="45">
        <v>0</v>
      </c>
      <c r="R2019" s="45">
        <v>9357636</v>
      </c>
      <c r="S2019" s="45">
        <v>6176943</v>
      </c>
      <c r="T2019" s="45">
        <v>8668433</v>
      </c>
      <c r="U2019" s="45">
        <v>0</v>
      </c>
      <c r="V2019" s="45">
        <v>7.5469809000000003</v>
      </c>
      <c r="W2019" s="45">
        <v>5.4969910000000004</v>
      </c>
      <c r="X2019" s="45">
        <v>9.7175349000000004</v>
      </c>
      <c r="Y2019" s="46">
        <v>176086.8</v>
      </c>
      <c r="Z2019" s="46">
        <v>45690.653939096876</v>
      </c>
      <c r="AA2019" s="47">
        <f>_xlfn.XLOOKUP($E2019,Main_OG!$D$1:$D$766,Main_OG!AJ$1:AJ$766,"")</f>
        <v>37960980</v>
      </c>
      <c r="AB2019" s="47">
        <f>_xlfn.XLOOKUP($E2019,Main_OG!$D$1:$D$766,Main_OG!AK$1:AK$766,"")</f>
        <v>38564</v>
      </c>
      <c r="AC2019" s="47">
        <f>_xlfn.XLOOKUP($E2019,Main_OG!$D$1:$D$766,Main_OG!AL$1:AL$766,"")</f>
        <v>495996318</v>
      </c>
      <c r="AD2019" s="47">
        <f>_xlfn.XLOOKUP($E2019,Main_OG!$D$1:$D$766,Main_OG!AM$1:AM$766,"")</f>
        <v>0</v>
      </c>
    </row>
    <row r="2020" spans="1:30" x14ac:dyDescent="0.35">
      <c r="A2020" s="36" t="s">
        <v>3140</v>
      </c>
      <c r="B2020" s="45" t="s">
        <v>628</v>
      </c>
      <c r="C2020" s="45" t="s">
        <v>4482</v>
      </c>
      <c r="D2020" s="36" t="s">
        <v>4519</v>
      </c>
      <c r="E2020" s="36" t="str">
        <f t="shared" si="93"/>
        <v>2014_AR</v>
      </c>
      <c r="F2020" s="45">
        <v>2014</v>
      </c>
      <c r="G2020" s="45">
        <f>_xlfn.XLOOKUP(I2020,Main_OG!$B$1:$B$766,Main_OG!$O$1:$O$766,"")</f>
        <v>1</v>
      </c>
      <c r="H2020" s="45">
        <f>_xlfn.XLOOKUP(E2020,Main_OG!$D$1:$D$766,Main_OG!$J$1:$J$766,"")</f>
        <v>0</v>
      </c>
      <c r="I2020" s="45" t="s">
        <v>628</v>
      </c>
      <c r="J2020" s="45" t="str">
        <f t="shared" si="94"/>
        <v>Oklahoma Gas &amp; Electric Co_AR</v>
      </c>
      <c r="K2020" s="45" t="str">
        <f t="shared" si="95"/>
        <v>Oklahoma Gas Electric Co_AR</v>
      </c>
      <c r="L2020" s="45" t="s">
        <v>3157</v>
      </c>
      <c r="M2020" s="45">
        <v>0</v>
      </c>
      <c r="N2020" s="45">
        <v>10499</v>
      </c>
      <c r="O2020" s="45">
        <v>392</v>
      </c>
      <c r="P2020" s="45">
        <v>54841</v>
      </c>
      <c r="Q2020" s="45">
        <v>0</v>
      </c>
      <c r="R2020" s="45">
        <v>882348</v>
      </c>
      <c r="S2020" s="45">
        <v>1072366</v>
      </c>
      <c r="T2020" s="45">
        <v>738882</v>
      </c>
      <c r="U2020" s="45">
        <v>0</v>
      </c>
      <c r="V2020" s="45">
        <v>7.3586612000000002</v>
      </c>
      <c r="W2020" s="45">
        <v>5.6144078000000004</v>
      </c>
      <c r="X2020" s="45">
        <v>8.0861354999999993</v>
      </c>
      <c r="Y2020" s="46">
        <v>121409.4</v>
      </c>
      <c r="Z2020" s="46">
        <v>40895.673916272761</v>
      </c>
      <c r="AA2020" s="47">
        <f>_xlfn.XLOOKUP($E2020,Main_OG!$D$1:$D$766,Main_OG!AJ$1:AJ$766,"")</f>
        <v>38590830</v>
      </c>
      <c r="AB2020" s="47">
        <f>_xlfn.XLOOKUP($E2020,Main_OG!$D$1:$D$766,Main_OG!AK$1:AK$766,"")</f>
        <v>97830</v>
      </c>
      <c r="AC2020" s="47">
        <f>_xlfn.XLOOKUP($E2020,Main_OG!$D$1:$D$766,Main_OG!AL$1:AL$766,"")</f>
        <v>136257808</v>
      </c>
      <c r="AD2020" s="47">
        <f>_xlfn.XLOOKUP($E2020,Main_OG!$D$1:$D$766,Main_OG!AM$1:AM$766,"")</f>
        <v>14478259</v>
      </c>
    </row>
    <row r="2021" spans="1:30" x14ac:dyDescent="0.35">
      <c r="A2021" s="36" t="s">
        <v>3140</v>
      </c>
      <c r="B2021" s="45" t="s">
        <v>510</v>
      </c>
      <c r="C2021" s="45" t="s">
        <v>4482</v>
      </c>
      <c r="D2021" s="36" t="s">
        <v>4519</v>
      </c>
      <c r="E2021" s="36" t="str">
        <f t="shared" si="93"/>
        <v>2014_OK</v>
      </c>
      <c r="F2021" s="45">
        <v>2014</v>
      </c>
      <c r="G2021" s="45">
        <f>_xlfn.XLOOKUP(I2021,Main_OG!$B$1:$B$766,Main_OG!$O$1:$O$766,"")</f>
        <v>1</v>
      </c>
      <c r="H2021" s="45">
        <f>_xlfn.XLOOKUP(E2021,Main_OG!$D$1:$D$766,Main_OG!$J$1:$J$766,"")</f>
        <v>0</v>
      </c>
      <c r="I2021" s="45" t="s">
        <v>510</v>
      </c>
      <c r="J2021" s="45" t="str">
        <f t="shared" si="94"/>
        <v>Oklahoma Gas &amp; Electric Co_OK</v>
      </c>
      <c r="K2021" s="45" t="str">
        <f t="shared" si="95"/>
        <v>Oklahoma Gas Electric Co_OK</v>
      </c>
      <c r="L2021" s="45" t="s">
        <v>3158</v>
      </c>
      <c r="M2021" s="45">
        <v>0</v>
      </c>
      <c r="N2021" s="45">
        <v>97326</v>
      </c>
      <c r="O2021" s="45">
        <v>8967</v>
      </c>
      <c r="P2021" s="45">
        <v>639163</v>
      </c>
      <c r="Q2021" s="45">
        <v>0</v>
      </c>
      <c r="R2021" s="45">
        <v>9472917</v>
      </c>
      <c r="S2021" s="45">
        <v>6181637</v>
      </c>
      <c r="T2021" s="45">
        <v>8652606</v>
      </c>
      <c r="U2021" s="45">
        <v>0</v>
      </c>
      <c r="V2021" s="45">
        <v>7.7979010999999998</v>
      </c>
      <c r="W2021" s="45">
        <v>5.7045326000000003</v>
      </c>
      <c r="X2021" s="45">
        <v>10.005171000000001</v>
      </c>
      <c r="Y2021" s="46">
        <v>186574.4</v>
      </c>
      <c r="Z2021" s="46">
        <v>48096.263469639387</v>
      </c>
      <c r="AA2021" s="47">
        <f>_xlfn.XLOOKUP($E2021,Main_OG!$D$1:$D$766,Main_OG!AJ$1:AJ$766,"")</f>
        <v>37867902</v>
      </c>
      <c r="AB2021" s="47">
        <f>_xlfn.XLOOKUP($E2021,Main_OG!$D$1:$D$766,Main_OG!AK$1:AK$766,"")</f>
        <v>44874</v>
      </c>
      <c r="AC2021" s="47">
        <f>_xlfn.XLOOKUP($E2021,Main_OG!$D$1:$D$766,Main_OG!AL$1:AL$766,"")</f>
        <v>416662056</v>
      </c>
      <c r="AD2021" s="47">
        <f>_xlfn.XLOOKUP($E2021,Main_OG!$D$1:$D$766,Main_OG!AM$1:AM$766,"")</f>
        <v>0</v>
      </c>
    </row>
    <row r="2022" spans="1:30" x14ac:dyDescent="0.35">
      <c r="A2022" s="36" t="s">
        <v>3140</v>
      </c>
      <c r="B2022" s="45" t="s">
        <v>628</v>
      </c>
      <c r="C2022" s="45" t="s">
        <v>4482</v>
      </c>
      <c r="D2022" s="36" t="s">
        <v>4519</v>
      </c>
      <c r="E2022" s="36" t="str">
        <f t="shared" si="93"/>
        <v>2015_AR</v>
      </c>
      <c r="F2022" s="45">
        <v>2015</v>
      </c>
      <c r="G2022" s="45">
        <f>_xlfn.XLOOKUP(I2022,Main_OG!$B$1:$B$766,Main_OG!$O$1:$O$766,"")</f>
        <v>1</v>
      </c>
      <c r="H2022" s="45">
        <f>_xlfn.XLOOKUP(E2022,Main_OG!$D$1:$D$766,Main_OG!$J$1:$J$766,"")</f>
        <v>0</v>
      </c>
      <c r="I2022" s="45" t="s">
        <v>628</v>
      </c>
      <c r="J2022" s="45" t="str">
        <f t="shared" si="94"/>
        <v>Oklahoma Gas &amp; Electric Co_AR</v>
      </c>
      <c r="K2022" s="45" t="str">
        <f t="shared" si="95"/>
        <v>Oklahoma Gas Electric Co_AR</v>
      </c>
      <c r="L2022" s="45" t="s">
        <v>3159</v>
      </c>
      <c r="M2022" s="45">
        <v>0</v>
      </c>
      <c r="N2022" s="45">
        <v>10595</v>
      </c>
      <c r="O2022" s="45">
        <v>384</v>
      </c>
      <c r="P2022" s="45">
        <v>55022</v>
      </c>
      <c r="Q2022" s="45">
        <v>0</v>
      </c>
      <c r="R2022" s="45">
        <v>904640</v>
      </c>
      <c r="S2022" s="45">
        <v>973829</v>
      </c>
      <c r="T2022" s="45">
        <v>726456</v>
      </c>
      <c r="U2022" s="45">
        <v>0</v>
      </c>
      <c r="V2022" s="45">
        <v>6.8785372999999996</v>
      </c>
      <c r="W2022" s="45">
        <v>5.1550117999999996</v>
      </c>
      <c r="X2022" s="45">
        <v>7.7246248</v>
      </c>
      <c r="Y2022" s="46">
        <v>121532.5</v>
      </c>
      <c r="Z2022" s="46">
        <v>40786.386158218258</v>
      </c>
      <c r="AA2022" s="47">
        <f>_xlfn.XLOOKUP($E2022,Main_OG!$D$1:$D$766,Main_OG!AJ$1:AJ$766,"")</f>
        <v>25659822</v>
      </c>
      <c r="AB2022" s="47">
        <f>_xlfn.XLOOKUP($E2022,Main_OG!$D$1:$D$766,Main_OG!AK$1:AK$766,"")</f>
        <v>215844</v>
      </c>
      <c r="AC2022" s="47">
        <f>_xlfn.XLOOKUP($E2022,Main_OG!$D$1:$D$766,Main_OG!AL$1:AL$766,"")</f>
        <v>210203424</v>
      </c>
      <c r="AD2022" s="47">
        <f>_xlfn.XLOOKUP($E2022,Main_OG!$D$1:$D$766,Main_OG!AM$1:AM$766,"")</f>
        <v>13837794</v>
      </c>
    </row>
    <row r="2023" spans="1:30" x14ac:dyDescent="0.35">
      <c r="A2023" s="36" t="s">
        <v>3140</v>
      </c>
      <c r="B2023" s="45" t="s">
        <v>510</v>
      </c>
      <c r="C2023" s="45" t="s">
        <v>4482</v>
      </c>
      <c r="D2023" s="36" t="s">
        <v>4519</v>
      </c>
      <c r="E2023" s="36" t="str">
        <f t="shared" si="93"/>
        <v>2015_OK</v>
      </c>
      <c r="F2023" s="45">
        <v>2015</v>
      </c>
      <c r="G2023" s="45">
        <f>_xlfn.XLOOKUP(I2023,Main_OG!$B$1:$B$766,Main_OG!$O$1:$O$766,"")</f>
        <v>1</v>
      </c>
      <c r="H2023" s="45">
        <f>_xlfn.XLOOKUP(E2023,Main_OG!$D$1:$D$766,Main_OG!$J$1:$J$766,"")</f>
        <v>0</v>
      </c>
      <c r="I2023" s="45" t="s">
        <v>510</v>
      </c>
      <c r="J2023" s="45" t="str">
        <f t="shared" si="94"/>
        <v>Oklahoma Gas &amp; Electric Co_OK</v>
      </c>
      <c r="K2023" s="45" t="str">
        <f t="shared" si="95"/>
        <v>Oklahoma Gas Electric Co_OK</v>
      </c>
      <c r="L2023" s="45" t="s">
        <v>3160</v>
      </c>
      <c r="M2023" s="45">
        <v>0</v>
      </c>
      <c r="N2023" s="45">
        <v>98905</v>
      </c>
      <c r="O2023" s="45">
        <v>8892</v>
      </c>
      <c r="P2023" s="45">
        <v>646260</v>
      </c>
      <c r="Q2023" s="45">
        <v>0</v>
      </c>
      <c r="R2023" s="45">
        <v>9578009</v>
      </c>
      <c r="S2023" s="45">
        <v>6055492</v>
      </c>
      <c r="T2023" s="45">
        <v>8431968</v>
      </c>
      <c r="U2023" s="45">
        <v>0</v>
      </c>
      <c r="V2023" s="45">
        <v>6.9636225999999999</v>
      </c>
      <c r="W2023" s="45">
        <v>5.0079910999999999</v>
      </c>
      <c r="X2023" s="45">
        <v>9.9661313000000007</v>
      </c>
      <c r="Y2023" s="46">
        <v>193792.6</v>
      </c>
      <c r="Z2023" s="46">
        <v>49556.759488129195</v>
      </c>
      <c r="AA2023" s="47">
        <f>_xlfn.XLOOKUP($E2023,Main_OG!$D$1:$D$766,Main_OG!AJ$1:AJ$766,"")</f>
        <v>31650480</v>
      </c>
      <c r="AB2023" s="47">
        <f>_xlfn.XLOOKUP($E2023,Main_OG!$D$1:$D$766,Main_OG!AK$1:AK$766,"")</f>
        <v>39690</v>
      </c>
      <c r="AC2023" s="47">
        <f>_xlfn.XLOOKUP($E2023,Main_OG!$D$1:$D$766,Main_OG!AL$1:AL$766,"")</f>
        <v>510835944</v>
      </c>
      <c r="AD2023" s="47">
        <f>_xlfn.XLOOKUP($E2023,Main_OG!$D$1:$D$766,Main_OG!AM$1:AM$766,"")</f>
        <v>0</v>
      </c>
    </row>
    <row r="2024" spans="1:30" x14ac:dyDescent="0.35">
      <c r="A2024" s="36" t="s">
        <v>3140</v>
      </c>
      <c r="B2024" s="45" t="s">
        <v>628</v>
      </c>
      <c r="C2024" s="45" t="s">
        <v>4482</v>
      </c>
      <c r="D2024" s="36" t="s">
        <v>4519</v>
      </c>
      <c r="E2024" s="36" t="str">
        <f t="shared" si="93"/>
        <v>2016_AR</v>
      </c>
      <c r="F2024" s="45">
        <v>2016</v>
      </c>
      <c r="G2024" s="45">
        <f>_xlfn.XLOOKUP(I2024,Main_OG!$B$1:$B$766,Main_OG!$O$1:$O$766,"")</f>
        <v>1</v>
      </c>
      <c r="H2024" s="45">
        <f>_xlfn.XLOOKUP(E2024,Main_OG!$D$1:$D$766,Main_OG!$J$1:$J$766,"")</f>
        <v>0</v>
      </c>
      <c r="I2024" s="45" t="s">
        <v>628</v>
      </c>
      <c r="J2024" s="45" t="str">
        <f t="shared" si="94"/>
        <v>Oklahoma Gas &amp; Electric Co_AR</v>
      </c>
      <c r="K2024" s="45" t="str">
        <f t="shared" si="95"/>
        <v>Oklahoma Gas Electric Co_AR</v>
      </c>
      <c r="L2024" s="45" t="s">
        <v>3161</v>
      </c>
      <c r="M2024" s="45">
        <v>0</v>
      </c>
      <c r="N2024" s="45">
        <v>10726</v>
      </c>
      <c r="O2024" s="45">
        <v>383</v>
      </c>
      <c r="P2024" s="45">
        <v>55190</v>
      </c>
      <c r="Q2024" s="45">
        <v>0</v>
      </c>
      <c r="R2024" s="45">
        <v>929911</v>
      </c>
      <c r="S2024" s="45">
        <v>957195</v>
      </c>
      <c r="T2024" s="45">
        <v>721273</v>
      </c>
      <c r="U2024" s="45">
        <v>0</v>
      </c>
      <c r="V2024" s="45">
        <v>7.1364894000000003</v>
      </c>
      <c r="W2024" s="45">
        <v>5.5117295999999998</v>
      </c>
      <c r="X2024" s="45">
        <v>8.1155124000000001</v>
      </c>
      <c r="Y2024" s="46">
        <v>123034.9</v>
      </c>
      <c r="Z2024" s="46">
        <v>41123.832857312365</v>
      </c>
      <c r="AA2024" s="47">
        <f>_xlfn.XLOOKUP($E2024,Main_OG!$D$1:$D$766,Main_OG!AJ$1:AJ$766,"")</f>
        <v>28150950</v>
      </c>
      <c r="AB2024" s="47">
        <f>_xlfn.XLOOKUP($E2024,Main_OG!$D$1:$D$766,Main_OG!AK$1:AK$766,"")</f>
        <v>151030</v>
      </c>
      <c r="AC2024" s="47">
        <f>_xlfn.XLOOKUP($E2024,Main_OG!$D$1:$D$766,Main_OG!AL$1:AL$766,"")</f>
        <v>263258686</v>
      </c>
      <c r="AD2024" s="47">
        <f>_xlfn.XLOOKUP($E2024,Main_OG!$D$1:$D$766,Main_OG!AM$1:AM$766,"")</f>
        <v>13421022</v>
      </c>
    </row>
    <row r="2025" spans="1:30" x14ac:dyDescent="0.35">
      <c r="A2025" s="36" t="s">
        <v>3140</v>
      </c>
      <c r="B2025" s="45" t="s">
        <v>510</v>
      </c>
      <c r="C2025" s="45" t="s">
        <v>4482</v>
      </c>
      <c r="D2025" s="36" t="s">
        <v>4519</v>
      </c>
      <c r="E2025" s="36" t="str">
        <f t="shared" si="93"/>
        <v>2016_OK</v>
      </c>
      <c r="F2025" s="45">
        <v>2016</v>
      </c>
      <c r="G2025" s="45">
        <f>_xlfn.XLOOKUP(I2025,Main_OG!$B$1:$B$766,Main_OG!$O$1:$O$766,"")</f>
        <v>1</v>
      </c>
      <c r="H2025" s="45">
        <f>_xlfn.XLOOKUP(E2025,Main_OG!$D$1:$D$766,Main_OG!$J$1:$J$766,"")</f>
        <v>1</v>
      </c>
      <c r="I2025" s="45" t="s">
        <v>510</v>
      </c>
      <c r="J2025" s="45" t="str">
        <f t="shared" si="94"/>
        <v>Oklahoma Gas &amp; Electric Co_OK</v>
      </c>
      <c r="K2025" s="45" t="str">
        <f t="shared" si="95"/>
        <v>Oklahoma Gas Electric Co_OK</v>
      </c>
      <c r="L2025" s="45" t="s">
        <v>3162</v>
      </c>
      <c r="M2025" s="45">
        <v>0</v>
      </c>
      <c r="N2025" s="45">
        <v>100411</v>
      </c>
      <c r="O2025" s="45">
        <v>8890</v>
      </c>
      <c r="P2025" s="45">
        <v>654457</v>
      </c>
      <c r="Q2025" s="45">
        <v>0</v>
      </c>
      <c r="R2025" s="45">
        <v>9770954</v>
      </c>
      <c r="S2025" s="45">
        <v>5854541</v>
      </c>
      <c r="T2025" s="45">
        <v>8568873</v>
      </c>
      <c r="U2025" s="45">
        <v>0</v>
      </c>
      <c r="V2025" s="45">
        <v>7.2832898000000004</v>
      </c>
      <c r="W2025" s="45">
        <v>5.1027570000000004</v>
      </c>
      <c r="X2025" s="45">
        <v>10.426214</v>
      </c>
      <c r="Y2025" s="46">
        <v>190093.5</v>
      </c>
      <c r="Z2025" s="46">
        <v>48392.713809044122</v>
      </c>
      <c r="AA2025" s="47">
        <f>_xlfn.XLOOKUP($E2025,Main_OG!$D$1:$D$766,Main_OG!AJ$1:AJ$766,"")</f>
        <v>24749666</v>
      </c>
      <c r="AB2025" s="47">
        <f>_xlfn.XLOOKUP($E2025,Main_OG!$D$1:$D$766,Main_OG!AK$1:AK$766,"")</f>
        <v>64026</v>
      </c>
      <c r="AC2025" s="47">
        <f>_xlfn.XLOOKUP($E2025,Main_OG!$D$1:$D$766,Main_OG!AL$1:AL$766,"")</f>
        <v>556565130</v>
      </c>
      <c r="AD2025" s="47">
        <f>_xlfn.XLOOKUP($E2025,Main_OG!$D$1:$D$766,Main_OG!AM$1:AM$766,"")</f>
        <v>0</v>
      </c>
    </row>
    <row r="2026" spans="1:30" x14ac:dyDescent="0.35">
      <c r="A2026" s="36" t="s">
        <v>3140</v>
      </c>
      <c r="B2026" s="45" t="s">
        <v>628</v>
      </c>
      <c r="C2026" s="45" t="s">
        <v>4482</v>
      </c>
      <c r="D2026" s="36" t="s">
        <v>4519</v>
      </c>
      <c r="E2026" s="36" t="str">
        <f t="shared" si="93"/>
        <v>2017_AR</v>
      </c>
      <c r="F2026" s="45">
        <v>2017</v>
      </c>
      <c r="G2026" s="45">
        <f>_xlfn.XLOOKUP(I2026,Main_OG!$B$1:$B$766,Main_OG!$O$1:$O$766,"")</f>
        <v>1</v>
      </c>
      <c r="H2026" s="45">
        <f>_xlfn.XLOOKUP(E2026,Main_OG!$D$1:$D$766,Main_OG!$J$1:$J$766,"")</f>
        <v>0</v>
      </c>
      <c r="I2026" s="45" t="s">
        <v>628</v>
      </c>
      <c r="J2026" s="45" t="str">
        <f t="shared" si="94"/>
        <v>Oklahoma Gas &amp; Electric Co_AR</v>
      </c>
      <c r="K2026" s="45" t="str">
        <f t="shared" si="95"/>
        <v>Oklahoma Gas Electric Co_AR</v>
      </c>
      <c r="L2026" s="45" t="s">
        <v>3163</v>
      </c>
      <c r="M2026" s="45">
        <v>0</v>
      </c>
      <c r="N2026" s="45">
        <v>10824</v>
      </c>
      <c r="O2026" s="45">
        <v>379</v>
      </c>
      <c r="P2026" s="45">
        <v>55622</v>
      </c>
      <c r="Q2026" s="45">
        <v>0</v>
      </c>
      <c r="R2026" s="45">
        <v>912161</v>
      </c>
      <c r="S2026" s="45">
        <v>957218</v>
      </c>
      <c r="T2026" s="45">
        <v>678471</v>
      </c>
      <c r="U2026" s="45">
        <v>0</v>
      </c>
      <c r="V2026" s="45">
        <v>7.4216175</v>
      </c>
      <c r="W2026" s="45">
        <v>5.5241334999999996</v>
      </c>
      <c r="X2026" s="45">
        <v>8.8587427000000005</v>
      </c>
      <c r="Y2026" s="46">
        <v>123882.6</v>
      </c>
      <c r="Z2026" s="46">
        <v>41241.205051508812</v>
      </c>
      <c r="AA2026" s="47">
        <f>_xlfn.XLOOKUP($E2026,Main_OG!$D$1:$D$766,Main_OG!AJ$1:AJ$766,"")</f>
        <v>30403568</v>
      </c>
      <c r="AB2026" s="47">
        <f>_xlfn.XLOOKUP($E2026,Main_OG!$D$1:$D$766,Main_OG!AK$1:AK$766,"")</f>
        <v>169572</v>
      </c>
      <c r="AC2026" s="47">
        <f>_xlfn.XLOOKUP($E2026,Main_OG!$D$1:$D$766,Main_OG!AL$1:AL$766,"")</f>
        <v>246845988</v>
      </c>
      <c r="AD2026" s="47">
        <f>_xlfn.XLOOKUP($E2026,Main_OG!$D$1:$D$766,Main_OG!AM$1:AM$766,"")</f>
        <v>12691079</v>
      </c>
    </row>
    <row r="2027" spans="1:30" x14ac:dyDescent="0.35">
      <c r="A2027" s="36" t="s">
        <v>3140</v>
      </c>
      <c r="B2027" s="45" t="s">
        <v>510</v>
      </c>
      <c r="C2027" s="45" t="s">
        <v>4482</v>
      </c>
      <c r="D2027" s="36" t="s">
        <v>4519</v>
      </c>
      <c r="E2027" s="36" t="str">
        <f t="shared" si="93"/>
        <v>2017_OK</v>
      </c>
      <c r="F2027" s="45">
        <v>2017</v>
      </c>
      <c r="G2027" s="45">
        <f>_xlfn.XLOOKUP(I2027,Main_OG!$B$1:$B$766,Main_OG!$O$1:$O$766,"")</f>
        <v>1</v>
      </c>
      <c r="H2027" s="45">
        <f>_xlfn.XLOOKUP(E2027,Main_OG!$D$1:$D$766,Main_OG!$J$1:$J$766,"")</f>
        <v>2</v>
      </c>
      <c r="I2027" s="45" t="s">
        <v>510</v>
      </c>
      <c r="J2027" s="45" t="str">
        <f t="shared" si="94"/>
        <v>Oklahoma Gas &amp; Electric Co_OK</v>
      </c>
      <c r="K2027" s="45" t="str">
        <f t="shared" si="95"/>
        <v>Oklahoma Gas Electric Co_OK</v>
      </c>
      <c r="L2027" s="45" t="s">
        <v>3164</v>
      </c>
      <c r="M2027" s="45">
        <v>0</v>
      </c>
      <c r="N2027" s="45">
        <v>101773</v>
      </c>
      <c r="O2027" s="45">
        <v>8851</v>
      </c>
      <c r="P2027" s="45">
        <v>660803</v>
      </c>
      <c r="Q2027" s="45">
        <v>0</v>
      </c>
      <c r="R2027" s="45">
        <v>9764717</v>
      </c>
      <c r="S2027" s="45">
        <v>5820301</v>
      </c>
      <c r="T2027" s="45">
        <v>8145023</v>
      </c>
      <c r="U2027" s="45">
        <v>0</v>
      </c>
      <c r="V2027" s="45">
        <v>7.4621824999999999</v>
      </c>
      <c r="W2027" s="45">
        <v>5.2774418000000001</v>
      </c>
      <c r="X2027" s="45">
        <v>10.117122999999999</v>
      </c>
      <c r="Y2027" s="46">
        <v>192538.6</v>
      </c>
      <c r="Z2027" s="46">
        <v>48947.148186318802</v>
      </c>
      <c r="AA2027" s="47">
        <f>_xlfn.XLOOKUP($E2027,Main_OG!$D$1:$D$766,Main_OG!AJ$1:AJ$766,"")</f>
        <v>22202342</v>
      </c>
      <c r="AB2027" s="47">
        <f>_xlfn.XLOOKUP($E2027,Main_OG!$D$1:$D$766,Main_OG!AK$1:AK$766,"")</f>
        <v>57726</v>
      </c>
      <c r="AC2027" s="47">
        <f>_xlfn.XLOOKUP($E2027,Main_OG!$D$1:$D$766,Main_OG!AL$1:AL$766,"")</f>
        <v>461296170</v>
      </c>
      <c r="AD2027" s="47">
        <f>_xlfn.XLOOKUP($E2027,Main_OG!$D$1:$D$766,Main_OG!AM$1:AM$766,"")</f>
        <v>0</v>
      </c>
    </row>
    <row r="2028" spans="1:30" x14ac:dyDescent="0.35">
      <c r="A2028" s="36" t="s">
        <v>3140</v>
      </c>
      <c r="B2028" s="45" t="s">
        <v>628</v>
      </c>
      <c r="C2028" s="45" t="s">
        <v>4482</v>
      </c>
      <c r="D2028" s="36" t="s">
        <v>4519</v>
      </c>
      <c r="E2028" s="36" t="str">
        <f t="shared" si="93"/>
        <v>2018_AR</v>
      </c>
      <c r="F2028" s="45">
        <v>2018</v>
      </c>
      <c r="G2028" s="45">
        <f>_xlfn.XLOOKUP(I2028,Main_OG!$B$1:$B$766,Main_OG!$O$1:$O$766,"")</f>
        <v>1</v>
      </c>
      <c r="H2028" s="45">
        <f>_xlfn.XLOOKUP(E2028,Main_OG!$D$1:$D$766,Main_OG!$J$1:$J$766,"")</f>
        <v>0</v>
      </c>
      <c r="I2028" s="45" t="s">
        <v>628</v>
      </c>
      <c r="J2028" s="45" t="str">
        <f t="shared" si="94"/>
        <v>Oklahoma Gas &amp; Electric Co_AR</v>
      </c>
      <c r="K2028" s="45" t="str">
        <f t="shared" si="95"/>
        <v>Oklahoma Gas Electric Co_AR</v>
      </c>
      <c r="L2028" s="45" t="s">
        <v>3165</v>
      </c>
      <c r="M2028" s="45">
        <v>0</v>
      </c>
      <c r="N2028" s="45">
        <v>10890</v>
      </c>
      <c r="O2028" s="45">
        <v>373</v>
      </c>
      <c r="P2028" s="45">
        <v>55912</v>
      </c>
      <c r="Q2028" s="45">
        <v>0</v>
      </c>
      <c r="R2028" s="45">
        <v>946362</v>
      </c>
      <c r="S2028" s="45">
        <v>965358</v>
      </c>
      <c r="T2028" s="45">
        <v>758867</v>
      </c>
      <c r="U2028" s="45">
        <v>0</v>
      </c>
      <c r="V2028" s="45">
        <v>6.8875335</v>
      </c>
      <c r="W2028" s="45">
        <v>5.0749048999999999</v>
      </c>
      <c r="X2028" s="45">
        <v>8.2503258000000006</v>
      </c>
      <c r="Y2028" s="46">
        <v>126371.2</v>
      </c>
      <c r="Z2028" s="46">
        <v>41953.667151257854</v>
      </c>
      <c r="AA2028" s="47">
        <f>_xlfn.XLOOKUP($E2028,Main_OG!$D$1:$D$766,Main_OG!AJ$1:AJ$766,"")</f>
        <v>34921530</v>
      </c>
      <c r="AB2028" s="47">
        <f>_xlfn.XLOOKUP($E2028,Main_OG!$D$1:$D$766,Main_OG!AK$1:AK$766,"")</f>
        <v>117224</v>
      </c>
      <c r="AC2028" s="47">
        <f>_xlfn.XLOOKUP($E2028,Main_OG!$D$1:$D$766,Main_OG!AL$1:AL$766,"")</f>
        <v>296794772</v>
      </c>
      <c r="AD2028" s="47">
        <f>_xlfn.XLOOKUP($E2028,Main_OG!$D$1:$D$766,Main_OG!AM$1:AM$766,"")</f>
        <v>12720818</v>
      </c>
    </row>
    <row r="2029" spans="1:30" x14ac:dyDescent="0.35">
      <c r="A2029" s="36" t="s">
        <v>3140</v>
      </c>
      <c r="B2029" s="45" t="s">
        <v>510</v>
      </c>
      <c r="C2029" s="45" t="s">
        <v>4482</v>
      </c>
      <c r="D2029" s="36" t="s">
        <v>4519</v>
      </c>
      <c r="E2029" s="36" t="str">
        <f t="shared" si="93"/>
        <v>2018_OK</v>
      </c>
      <c r="F2029" s="45">
        <v>2018</v>
      </c>
      <c r="G2029" s="45">
        <f>_xlfn.XLOOKUP(I2029,Main_OG!$B$1:$B$766,Main_OG!$O$1:$O$766,"")</f>
        <v>1</v>
      </c>
      <c r="H2029" s="45">
        <f>_xlfn.XLOOKUP(E2029,Main_OG!$D$1:$D$766,Main_OG!$J$1:$J$766,"")</f>
        <v>2</v>
      </c>
      <c r="I2029" s="45" t="s">
        <v>510</v>
      </c>
      <c r="J2029" s="45" t="str">
        <f t="shared" si="94"/>
        <v>Oklahoma Gas &amp; Electric Co_OK</v>
      </c>
      <c r="K2029" s="45" t="str">
        <f t="shared" si="95"/>
        <v>Oklahoma Gas Electric Co_OK</v>
      </c>
      <c r="L2029" s="45" t="s">
        <v>3166</v>
      </c>
      <c r="M2029" s="45">
        <v>0</v>
      </c>
      <c r="N2029" s="45">
        <v>103074</v>
      </c>
      <c r="O2029" s="45">
        <v>8801</v>
      </c>
      <c r="P2029" s="45">
        <v>666448</v>
      </c>
      <c r="Q2029" s="45">
        <v>0</v>
      </c>
      <c r="R2029" s="45">
        <v>10255967</v>
      </c>
      <c r="S2029" s="45">
        <v>6172762</v>
      </c>
      <c r="T2029" s="45">
        <v>8969308</v>
      </c>
      <c r="U2029" s="45">
        <v>0</v>
      </c>
      <c r="V2029" s="45">
        <v>7.1837692000000004</v>
      </c>
      <c r="W2029" s="45">
        <v>4.8739932000000001</v>
      </c>
      <c r="X2029" s="45">
        <v>9.3478236999999993</v>
      </c>
      <c r="Y2029" s="46">
        <v>196030.5</v>
      </c>
      <c r="Z2029" s="46">
        <v>49709.926846487171</v>
      </c>
      <c r="AA2029" s="47">
        <f>_xlfn.XLOOKUP($E2029,Main_OG!$D$1:$D$766,Main_OG!AJ$1:AJ$766,"")</f>
        <v>19311052</v>
      </c>
      <c r="AB2029" s="47">
        <f>_xlfn.XLOOKUP($E2029,Main_OG!$D$1:$D$766,Main_OG!AK$1:AK$766,"")</f>
        <v>65414</v>
      </c>
      <c r="AC2029" s="47">
        <f>_xlfn.XLOOKUP($E2029,Main_OG!$D$1:$D$766,Main_OG!AL$1:AL$766,"")</f>
        <v>658757044</v>
      </c>
      <c r="AD2029" s="47">
        <f>_xlfn.XLOOKUP($E2029,Main_OG!$D$1:$D$766,Main_OG!AM$1:AM$766,"")</f>
        <v>0</v>
      </c>
    </row>
    <row r="2030" spans="1:30" x14ac:dyDescent="0.35">
      <c r="A2030" s="36" t="s">
        <v>3140</v>
      </c>
      <c r="B2030" s="45" t="s">
        <v>628</v>
      </c>
      <c r="C2030" s="45" t="s">
        <v>4482</v>
      </c>
      <c r="D2030" s="36" t="s">
        <v>4519</v>
      </c>
      <c r="E2030" s="36" t="str">
        <f t="shared" si="93"/>
        <v>2019_AR</v>
      </c>
      <c r="F2030" s="45">
        <v>2019</v>
      </c>
      <c r="G2030" s="45">
        <f>_xlfn.XLOOKUP(I2030,Main_OG!$B$1:$B$766,Main_OG!$O$1:$O$766,"")</f>
        <v>1</v>
      </c>
      <c r="H2030" s="45">
        <f>_xlfn.XLOOKUP(E2030,Main_OG!$D$1:$D$766,Main_OG!$J$1:$J$766,"")</f>
        <v>0</v>
      </c>
      <c r="I2030" s="45" t="s">
        <v>628</v>
      </c>
      <c r="J2030" s="45" t="str">
        <f t="shared" si="94"/>
        <v>Oklahoma Gas &amp; Electric Co_AR</v>
      </c>
      <c r="K2030" s="45" t="str">
        <f t="shared" si="95"/>
        <v>Oklahoma Gas Electric Co_AR</v>
      </c>
      <c r="L2030" s="45" t="s">
        <v>3167</v>
      </c>
      <c r="M2030" s="45">
        <v>0</v>
      </c>
      <c r="N2030" s="45">
        <v>10930</v>
      </c>
      <c r="O2030" s="45">
        <v>406</v>
      </c>
      <c r="P2030" s="45">
        <v>56263</v>
      </c>
      <c r="Q2030" s="45">
        <v>0</v>
      </c>
      <c r="R2030" s="45">
        <v>819049</v>
      </c>
      <c r="S2030" s="45">
        <v>1009078</v>
      </c>
      <c r="T2030" s="45">
        <v>738753</v>
      </c>
      <c r="U2030" s="45">
        <v>0</v>
      </c>
      <c r="V2030" s="45">
        <v>7.1267408999999997</v>
      </c>
      <c r="W2030" s="45">
        <v>5.0505114999999998</v>
      </c>
      <c r="X2030" s="45">
        <v>8.2987547999999993</v>
      </c>
      <c r="Y2030" s="46">
        <v>127216</v>
      </c>
      <c r="Z2030" s="46">
        <v>42110.768507622517</v>
      </c>
      <c r="AA2030" s="47">
        <f>_xlfn.XLOOKUP($E2030,Main_OG!$D$1:$D$766,Main_OG!AJ$1:AJ$766,"")</f>
        <v>27541968</v>
      </c>
      <c r="AB2030" s="47">
        <f>_xlfn.XLOOKUP($E2030,Main_OG!$D$1:$D$766,Main_OG!AK$1:AK$766,"")</f>
        <v>161464</v>
      </c>
      <c r="AC2030" s="47">
        <f>_xlfn.XLOOKUP($E2030,Main_OG!$D$1:$D$766,Main_OG!AL$1:AL$766,"")</f>
        <v>311807358</v>
      </c>
      <c r="AD2030" s="47">
        <f>_xlfn.XLOOKUP($E2030,Main_OG!$D$1:$D$766,Main_OG!AM$1:AM$766,"")</f>
        <v>13574947</v>
      </c>
    </row>
    <row r="2031" spans="1:30" x14ac:dyDescent="0.35">
      <c r="A2031" s="36" t="s">
        <v>3140</v>
      </c>
      <c r="B2031" s="45" t="s">
        <v>510</v>
      </c>
      <c r="C2031" s="45" t="s">
        <v>4482</v>
      </c>
      <c r="D2031" s="36" t="s">
        <v>4519</v>
      </c>
      <c r="E2031" s="36" t="str">
        <f t="shared" si="93"/>
        <v>2019_OK</v>
      </c>
      <c r="F2031" s="45">
        <v>2019</v>
      </c>
      <c r="G2031" s="45">
        <f>_xlfn.XLOOKUP(I2031,Main_OG!$B$1:$B$766,Main_OG!$O$1:$O$766,"")</f>
        <v>1</v>
      </c>
      <c r="H2031" s="45">
        <f>_xlfn.XLOOKUP(E2031,Main_OG!$D$1:$D$766,Main_OG!$J$1:$J$766,"")</f>
        <v>2</v>
      </c>
      <c r="I2031" s="45" t="s">
        <v>510</v>
      </c>
      <c r="J2031" s="45" t="str">
        <f t="shared" si="94"/>
        <v>Oklahoma Gas &amp; Electric Co_OK</v>
      </c>
      <c r="K2031" s="45" t="str">
        <f t="shared" si="95"/>
        <v>Oklahoma Gas Electric Co_OK</v>
      </c>
      <c r="L2031" s="45" t="s">
        <v>3168</v>
      </c>
      <c r="M2031" s="45">
        <v>0</v>
      </c>
      <c r="N2031" s="45">
        <v>104274</v>
      </c>
      <c r="O2031" s="45">
        <v>9360</v>
      </c>
      <c r="P2031" s="45">
        <v>672895</v>
      </c>
      <c r="Q2031" s="45">
        <v>0</v>
      </c>
      <c r="R2031" s="45">
        <v>9313019</v>
      </c>
      <c r="S2031" s="45">
        <v>7500803</v>
      </c>
      <c r="T2031" s="45">
        <v>8983599</v>
      </c>
      <c r="U2031" s="45">
        <v>0</v>
      </c>
      <c r="V2031" s="45">
        <v>7.1594281000000004</v>
      </c>
      <c r="W2031" s="45">
        <v>4.6625687999999998</v>
      </c>
      <c r="X2031" s="45">
        <v>9.2363873000000005</v>
      </c>
      <c r="Y2031" s="46">
        <v>199462.1</v>
      </c>
      <c r="Z2031" s="46">
        <v>50360.620257753981</v>
      </c>
      <c r="AA2031" s="47">
        <f>_xlfn.XLOOKUP($E2031,Main_OG!$D$1:$D$766,Main_OG!AJ$1:AJ$766,"")</f>
        <v>10542196</v>
      </c>
      <c r="AB2031" s="47">
        <f>_xlfn.XLOOKUP($E2031,Main_OG!$D$1:$D$766,Main_OG!AK$1:AK$766,"")</f>
        <v>69984</v>
      </c>
      <c r="AC2031" s="47">
        <f>_xlfn.XLOOKUP($E2031,Main_OG!$D$1:$D$766,Main_OG!AL$1:AL$766,"")</f>
        <v>704551782</v>
      </c>
      <c r="AD2031" s="47">
        <f>_xlfn.XLOOKUP($E2031,Main_OG!$D$1:$D$766,Main_OG!AM$1:AM$766,"")</f>
        <v>0</v>
      </c>
    </row>
    <row r="2032" spans="1:30" x14ac:dyDescent="0.35">
      <c r="A2032" s="36" t="s">
        <v>3140</v>
      </c>
      <c r="B2032" s="45" t="s">
        <v>628</v>
      </c>
      <c r="C2032" s="45" t="s">
        <v>4482</v>
      </c>
      <c r="D2032" s="36" t="s">
        <v>4519</v>
      </c>
      <c r="E2032" s="36" t="str">
        <f t="shared" si="93"/>
        <v>2020_AR</v>
      </c>
      <c r="F2032" s="45">
        <v>2020</v>
      </c>
      <c r="G2032" s="45">
        <f>_xlfn.XLOOKUP(I2032,Main_OG!$B$1:$B$766,Main_OG!$O$1:$O$766,"")</f>
        <v>1</v>
      </c>
      <c r="H2032" s="45">
        <f>_xlfn.XLOOKUP(E2032,Main_OG!$D$1:$D$766,Main_OG!$J$1:$J$766,"")</f>
        <v>0</v>
      </c>
      <c r="I2032" s="45" t="s">
        <v>628</v>
      </c>
      <c r="J2032" s="45" t="str">
        <f t="shared" si="94"/>
        <v>Oklahoma Gas &amp; Electric Co_AR</v>
      </c>
      <c r="K2032" s="45" t="str">
        <f t="shared" si="95"/>
        <v>Oklahoma Gas Electric Co_AR</v>
      </c>
      <c r="L2032" s="45" t="s">
        <v>3169</v>
      </c>
      <c r="M2032" s="45">
        <v>0</v>
      </c>
      <c r="N2032" s="45">
        <v>10996</v>
      </c>
      <c r="O2032" s="45">
        <v>409</v>
      </c>
      <c r="P2032" s="45">
        <v>0</v>
      </c>
      <c r="Q2032" s="45">
        <v>0</v>
      </c>
      <c r="R2032" s="45">
        <v>740117</v>
      </c>
      <c r="S2032" s="45">
        <v>988763</v>
      </c>
      <c r="T2032" s="45">
        <v>0</v>
      </c>
      <c r="U2032" s="45">
        <v>0</v>
      </c>
      <c r="V2032" s="45">
        <v>7.1588411000000001</v>
      </c>
      <c r="W2032" s="45">
        <v>5.0372738000000004</v>
      </c>
      <c r="X2032" s="45">
        <v>0</v>
      </c>
      <c r="Y2032" s="46">
        <v>128061.2</v>
      </c>
      <c r="Z2032" s="46">
        <v>42268.998096163545</v>
      </c>
      <c r="AA2032" s="47">
        <f>_xlfn.XLOOKUP($E2032,Main_OG!$D$1:$D$766,Main_OG!AJ$1:AJ$766,"")</f>
        <v>18413586</v>
      </c>
      <c r="AB2032" s="47">
        <f>_xlfn.XLOOKUP($E2032,Main_OG!$D$1:$D$766,Main_OG!AK$1:AK$766,"")</f>
        <v>181792</v>
      </c>
      <c r="AC2032" s="47">
        <f>_xlfn.XLOOKUP($E2032,Main_OG!$D$1:$D$766,Main_OG!AL$1:AL$766,"")</f>
        <v>262398534</v>
      </c>
      <c r="AD2032" s="47">
        <f>_xlfn.XLOOKUP($E2032,Main_OG!$D$1:$D$766,Main_OG!AM$1:AM$766,"")</f>
        <v>0</v>
      </c>
    </row>
    <row r="2033" spans="1:30" x14ac:dyDescent="0.35">
      <c r="A2033" s="36" t="s">
        <v>3140</v>
      </c>
      <c r="B2033" s="45" t="s">
        <v>510</v>
      </c>
      <c r="C2033" s="45" t="s">
        <v>4482</v>
      </c>
      <c r="D2033" s="36" t="s">
        <v>4519</v>
      </c>
      <c r="E2033" s="36" t="str">
        <f t="shared" si="93"/>
        <v>2020_OK</v>
      </c>
      <c r="F2033" s="45">
        <v>2020</v>
      </c>
      <c r="G2033" s="45">
        <f>_xlfn.XLOOKUP(I2033,Main_OG!$B$1:$B$766,Main_OG!$O$1:$O$766,"")</f>
        <v>1</v>
      </c>
      <c r="H2033" s="45">
        <f>_xlfn.XLOOKUP(E2033,Main_OG!$D$1:$D$766,Main_OG!$J$1:$J$766,"")</f>
        <v>2</v>
      </c>
      <c r="I2033" s="45" t="s">
        <v>510</v>
      </c>
      <c r="J2033" s="45" t="str">
        <f t="shared" si="94"/>
        <v>Oklahoma Gas &amp; Electric Co_OK</v>
      </c>
      <c r="K2033" s="45" t="str">
        <f t="shared" si="95"/>
        <v>Oklahoma Gas Electric Co_OK</v>
      </c>
      <c r="L2033" s="45" t="s">
        <v>3170</v>
      </c>
      <c r="M2033" s="45">
        <v>0</v>
      </c>
      <c r="N2033" s="45">
        <v>105868</v>
      </c>
      <c r="O2033" s="45">
        <v>9372</v>
      </c>
      <c r="P2033" s="45">
        <v>0</v>
      </c>
      <c r="Q2033" s="45">
        <v>0</v>
      </c>
      <c r="R2033" s="45">
        <v>8405475</v>
      </c>
      <c r="S2033" s="45">
        <v>7442630</v>
      </c>
      <c r="T2033" s="45">
        <v>0</v>
      </c>
      <c r="U2033" s="45">
        <v>0</v>
      </c>
      <c r="V2033" s="45">
        <v>7.1762475999999999</v>
      </c>
      <c r="W2033" s="45">
        <v>4.2962300000000004</v>
      </c>
      <c r="X2033" s="45">
        <v>0</v>
      </c>
      <c r="Y2033" s="46">
        <v>190751.7</v>
      </c>
      <c r="Z2033" s="46">
        <v>47955.492671359854</v>
      </c>
      <c r="AA2033" s="47">
        <f>_xlfn.XLOOKUP($E2033,Main_OG!$D$1:$D$766,Main_OG!AJ$1:AJ$766,"")</f>
        <v>8004016</v>
      </c>
      <c r="AB2033" s="47">
        <f>_xlfn.XLOOKUP($E2033,Main_OG!$D$1:$D$766,Main_OG!AK$1:AK$766,"")</f>
        <v>104712</v>
      </c>
      <c r="AC2033" s="47">
        <f>_xlfn.XLOOKUP($E2033,Main_OG!$D$1:$D$766,Main_OG!AL$1:AL$766,"")</f>
        <v>699528320</v>
      </c>
      <c r="AD2033" s="47">
        <f>_xlfn.XLOOKUP($E2033,Main_OG!$D$1:$D$766,Main_OG!AM$1:AM$766,"")</f>
        <v>0</v>
      </c>
    </row>
    <row r="2034" spans="1:30" x14ac:dyDescent="0.35">
      <c r="A2034" s="36" t="s">
        <v>3171</v>
      </c>
      <c r="B2034" s="45" t="s">
        <v>908</v>
      </c>
      <c r="C2034" s="45" t="s">
        <v>4483</v>
      </c>
      <c r="D2034" s="36" t="s">
        <v>3171</v>
      </c>
      <c r="E2034" s="36" t="str">
        <f t="shared" si="93"/>
        <v>2006_VT</v>
      </c>
      <c r="F2034" s="45">
        <v>2006</v>
      </c>
      <c r="G2034" s="45">
        <f>_xlfn.XLOOKUP(I2034,Main_OG!$B$1:$B$766,Main_OG!$O$1:$O$766,"")</f>
        <v>1</v>
      </c>
      <c r="H2034" s="45">
        <f>_xlfn.XLOOKUP(E2034,Main_OG!$D$1:$D$766,Main_OG!$J$1:$J$766,"")</f>
        <v>0</v>
      </c>
      <c r="I2034" s="45" t="s">
        <v>908</v>
      </c>
      <c r="J2034" s="45" t="str">
        <f t="shared" si="94"/>
        <v>Omya Inc_VT</v>
      </c>
      <c r="K2034" s="45" t="str">
        <f t="shared" si="95"/>
        <v>Omya Inc_VT</v>
      </c>
      <c r="L2034" s="45" t="s">
        <v>3172</v>
      </c>
      <c r="M2034" s="45">
        <v>0</v>
      </c>
      <c r="N2034" s="45">
        <v>69</v>
      </c>
      <c r="O2034" s="45">
        <v>2</v>
      </c>
      <c r="P2034" s="45">
        <v>802</v>
      </c>
      <c r="Q2034" s="45">
        <v>0</v>
      </c>
      <c r="R2034" s="45">
        <v>461</v>
      </c>
      <c r="S2034" s="45">
        <v>15974</v>
      </c>
      <c r="T2034" s="45">
        <v>502</v>
      </c>
      <c r="U2034" s="45">
        <v>0</v>
      </c>
      <c r="V2034" s="45">
        <v>9.2347756410256405</v>
      </c>
      <c r="W2034" s="45">
        <v>7.6818389477986972</v>
      </c>
      <c r="X2034" s="45">
        <v>7.9720501826266474</v>
      </c>
      <c r="Y2034" s="46">
        <v>29420.9</v>
      </c>
      <c r="Z2034" s="46">
        <v>47232.74660775865</v>
      </c>
      <c r="AA2034" s="47">
        <f>_xlfn.XLOOKUP($E2034,Main_OG!$D$1:$D$766,Main_OG!AJ$1:AJ$766,"")</f>
        <v>0</v>
      </c>
      <c r="AB2034" s="47">
        <f>_xlfn.XLOOKUP($E2034,Main_OG!$D$1:$D$766,Main_OG!AK$1:AK$766,"")</f>
        <v>40726.14</v>
      </c>
      <c r="AC2034" s="47">
        <f>_xlfn.XLOOKUP($E2034,Main_OG!$D$1:$D$766,Main_OG!AL$1:AL$766,"")</f>
        <v>61104</v>
      </c>
      <c r="AD2034" s="47">
        <f>_xlfn.XLOOKUP($E2034,Main_OG!$D$1:$D$766,Main_OG!AM$1:AM$766,"")</f>
        <v>5106523</v>
      </c>
    </row>
    <row r="2035" spans="1:30" x14ac:dyDescent="0.35">
      <c r="A2035" s="36" t="s">
        <v>3171</v>
      </c>
      <c r="B2035" s="45" t="s">
        <v>908</v>
      </c>
      <c r="C2035" s="45" t="s">
        <v>4483</v>
      </c>
      <c r="D2035" s="36" t="s">
        <v>3171</v>
      </c>
      <c r="E2035" s="36" t="str">
        <f t="shared" si="93"/>
        <v>2007_VT</v>
      </c>
      <c r="F2035" s="45">
        <v>2007</v>
      </c>
      <c r="G2035" s="45">
        <f>_xlfn.XLOOKUP(I2035,Main_OG!$B$1:$B$766,Main_OG!$O$1:$O$766,"")</f>
        <v>1</v>
      </c>
      <c r="H2035" s="45">
        <f>_xlfn.XLOOKUP(E2035,Main_OG!$D$1:$D$766,Main_OG!$J$1:$J$766,"")</f>
        <v>0</v>
      </c>
      <c r="I2035" s="45" t="s">
        <v>908</v>
      </c>
      <c r="J2035" s="45" t="str">
        <f t="shared" si="94"/>
        <v>Omya Inc_VT</v>
      </c>
      <c r="K2035" s="45" t="str">
        <f t="shared" si="95"/>
        <v>Omya Inc_VT</v>
      </c>
      <c r="L2035" s="45" t="s">
        <v>3173</v>
      </c>
      <c r="M2035" s="45">
        <v>0</v>
      </c>
      <c r="N2035" s="45">
        <v>83</v>
      </c>
      <c r="O2035" s="45">
        <v>2</v>
      </c>
      <c r="P2035" s="45">
        <v>805</v>
      </c>
      <c r="Q2035" s="45">
        <v>0</v>
      </c>
      <c r="R2035" s="45">
        <v>458</v>
      </c>
      <c r="S2035" s="45">
        <v>18754</v>
      </c>
      <c r="T2035" s="45">
        <v>523</v>
      </c>
      <c r="U2035" s="45">
        <v>0</v>
      </c>
      <c r="V2035" s="45">
        <v>9.6300000000000008</v>
      </c>
      <c r="W2035" s="45">
        <v>8.61</v>
      </c>
      <c r="X2035" s="45">
        <v>8.16</v>
      </c>
      <c r="Y2035" s="46">
        <v>29296.6</v>
      </c>
      <c r="Z2035" s="46">
        <v>46988.761485915369</v>
      </c>
      <c r="AA2035" s="47">
        <f>_xlfn.XLOOKUP($E2035,Main_OG!$D$1:$D$766,Main_OG!AJ$1:AJ$766,"")</f>
        <v>0</v>
      </c>
      <c r="AB2035" s="47">
        <f>_xlfn.XLOOKUP($E2035,Main_OG!$D$1:$D$766,Main_OG!AK$1:AK$766,"")</f>
        <v>41076</v>
      </c>
      <c r="AC2035" s="47">
        <f>_xlfn.XLOOKUP($E2035,Main_OG!$D$1:$D$766,Main_OG!AL$1:AL$766,"")</f>
        <v>51894</v>
      </c>
      <c r="AD2035" s="47">
        <f>_xlfn.XLOOKUP($E2035,Main_OG!$D$1:$D$766,Main_OG!AM$1:AM$766,"")</f>
        <v>4703728</v>
      </c>
    </row>
    <row r="2036" spans="1:30" x14ac:dyDescent="0.35">
      <c r="A2036" s="36" t="s">
        <v>3171</v>
      </c>
      <c r="B2036" s="45" t="s">
        <v>908</v>
      </c>
      <c r="C2036" s="45" t="s">
        <v>4483</v>
      </c>
      <c r="D2036" s="36" t="s">
        <v>3171</v>
      </c>
      <c r="E2036" s="36" t="str">
        <f t="shared" si="93"/>
        <v>2008_VT</v>
      </c>
      <c r="F2036" s="45">
        <v>2008</v>
      </c>
      <c r="G2036" s="45">
        <f>_xlfn.XLOOKUP(I2036,Main_OG!$B$1:$B$766,Main_OG!$O$1:$O$766,"")</f>
        <v>1</v>
      </c>
      <c r="H2036" s="45">
        <f>_xlfn.XLOOKUP(E2036,Main_OG!$D$1:$D$766,Main_OG!$J$1:$J$766,"")</f>
        <v>0</v>
      </c>
      <c r="I2036" s="45" t="s">
        <v>908</v>
      </c>
      <c r="J2036" s="45" t="str">
        <f t="shared" si="94"/>
        <v>Omya Inc_VT</v>
      </c>
      <c r="K2036" s="45" t="str">
        <f t="shared" si="95"/>
        <v>Omya Inc_VT</v>
      </c>
      <c r="L2036" s="45" t="s">
        <v>3174</v>
      </c>
      <c r="M2036" s="45">
        <v>0</v>
      </c>
      <c r="N2036" s="45">
        <v>75</v>
      </c>
      <c r="O2036" s="45">
        <v>2</v>
      </c>
      <c r="P2036" s="45">
        <v>805</v>
      </c>
      <c r="Q2036" s="45">
        <v>0</v>
      </c>
      <c r="R2036" s="45">
        <v>4890</v>
      </c>
      <c r="S2036" s="45">
        <v>207478</v>
      </c>
      <c r="T2036" s="45">
        <v>6633</v>
      </c>
      <c r="U2036" s="45">
        <v>0</v>
      </c>
      <c r="V2036" s="45">
        <v>9.3000000000000007</v>
      </c>
      <c r="W2036" s="45">
        <v>9.92</v>
      </c>
      <c r="X2036" s="45">
        <v>8.14</v>
      </c>
      <c r="Y2036" s="46">
        <v>30168.6</v>
      </c>
      <c r="Z2036" s="46">
        <v>48335.418832942669</v>
      </c>
      <c r="AA2036" s="47">
        <f>_xlfn.XLOOKUP($E2036,Main_OG!$D$1:$D$766,Main_OG!AJ$1:AJ$766,"")</f>
        <v>0</v>
      </c>
      <c r="AB2036" s="47">
        <f>_xlfn.XLOOKUP($E2036,Main_OG!$D$1:$D$766,Main_OG!AK$1:AK$766,"")</f>
        <v>23934</v>
      </c>
      <c r="AC2036" s="47">
        <f>_xlfn.XLOOKUP($E2036,Main_OG!$D$1:$D$766,Main_OG!AL$1:AL$766,"")</f>
        <v>75810</v>
      </c>
      <c r="AD2036" s="47">
        <f>_xlfn.XLOOKUP($E2036,Main_OG!$D$1:$D$766,Main_OG!AM$1:AM$766,"")</f>
        <v>4895053</v>
      </c>
    </row>
    <row r="2037" spans="1:30" x14ac:dyDescent="0.35">
      <c r="A2037" s="36" t="s">
        <v>3171</v>
      </c>
      <c r="B2037" s="45" t="s">
        <v>908</v>
      </c>
      <c r="C2037" s="45" t="s">
        <v>4483</v>
      </c>
      <c r="D2037" s="36" t="s">
        <v>3171</v>
      </c>
      <c r="E2037" s="36" t="str">
        <f t="shared" si="93"/>
        <v>2009_VT</v>
      </c>
      <c r="F2037" s="45">
        <v>2009</v>
      </c>
      <c r="G2037" s="45">
        <f>_xlfn.XLOOKUP(I2037,Main_OG!$B$1:$B$766,Main_OG!$O$1:$O$766,"")</f>
        <v>1</v>
      </c>
      <c r="H2037" s="45">
        <f>_xlfn.XLOOKUP(E2037,Main_OG!$D$1:$D$766,Main_OG!$J$1:$J$766,"")</f>
        <v>0</v>
      </c>
      <c r="I2037" s="45" t="s">
        <v>908</v>
      </c>
      <c r="J2037" s="45" t="str">
        <f t="shared" si="94"/>
        <v>Omya Inc_VT</v>
      </c>
      <c r="K2037" s="45" t="str">
        <f t="shared" si="95"/>
        <v>Omya Inc_VT</v>
      </c>
      <c r="L2037" s="45" t="s">
        <v>3175</v>
      </c>
      <c r="M2037" s="45">
        <v>0</v>
      </c>
      <c r="N2037" s="45">
        <v>73</v>
      </c>
      <c r="O2037" s="45">
        <v>2</v>
      </c>
      <c r="P2037" s="45">
        <v>801</v>
      </c>
      <c r="Q2037" s="45">
        <v>0</v>
      </c>
      <c r="R2037" s="45">
        <v>4871</v>
      </c>
      <c r="S2037" s="45">
        <v>166075</v>
      </c>
      <c r="T2037" s="45">
        <v>6545</v>
      </c>
      <c r="U2037" s="45">
        <v>0</v>
      </c>
      <c r="V2037" s="45">
        <v>9.32</v>
      </c>
      <c r="W2037" s="45">
        <v>8.27</v>
      </c>
      <c r="X2037" s="45">
        <v>8.16</v>
      </c>
      <c r="Y2037" s="46">
        <v>29565.7</v>
      </c>
      <c r="Z2037" s="46">
        <v>47318.974995878794</v>
      </c>
      <c r="AA2037" s="47">
        <f>_xlfn.XLOOKUP($E2037,Main_OG!$D$1:$D$766,Main_OG!AJ$1:AJ$766,"")</f>
        <v>0</v>
      </c>
      <c r="AB2037" s="47">
        <f>_xlfn.XLOOKUP($E2037,Main_OG!$D$1:$D$766,Main_OG!AK$1:AK$766,"")</f>
        <v>14910</v>
      </c>
      <c r="AC2037" s="47">
        <f>_xlfn.XLOOKUP($E2037,Main_OG!$D$1:$D$766,Main_OG!AL$1:AL$766,"")</f>
        <v>127600</v>
      </c>
      <c r="AD2037" s="47">
        <f>_xlfn.XLOOKUP($E2037,Main_OG!$D$1:$D$766,Main_OG!AM$1:AM$766,"")</f>
        <v>5360608</v>
      </c>
    </row>
    <row r="2038" spans="1:30" x14ac:dyDescent="0.35">
      <c r="A2038" s="36" t="s">
        <v>3171</v>
      </c>
      <c r="B2038" s="45" t="s">
        <v>908</v>
      </c>
      <c r="C2038" s="45" t="s">
        <v>4483</v>
      </c>
      <c r="D2038" s="36" t="s">
        <v>3171</v>
      </c>
      <c r="E2038" s="36" t="str">
        <f t="shared" si="93"/>
        <v>2010_VT</v>
      </c>
      <c r="F2038" s="45">
        <v>2010</v>
      </c>
      <c r="G2038" s="45">
        <f>_xlfn.XLOOKUP(I2038,Main_OG!$B$1:$B$766,Main_OG!$O$1:$O$766,"")</f>
        <v>1</v>
      </c>
      <c r="H2038" s="45">
        <f>_xlfn.XLOOKUP(E2038,Main_OG!$D$1:$D$766,Main_OG!$J$1:$J$766,"")</f>
        <v>0</v>
      </c>
      <c r="I2038" s="45" t="s">
        <v>908</v>
      </c>
      <c r="J2038" s="45" t="str">
        <f t="shared" si="94"/>
        <v>Omya Inc_VT</v>
      </c>
      <c r="K2038" s="45" t="str">
        <f t="shared" si="95"/>
        <v>Omya Inc_VT</v>
      </c>
      <c r="L2038" s="45" t="s">
        <v>3176</v>
      </c>
      <c r="M2038" s="45">
        <v>0</v>
      </c>
      <c r="N2038" s="45">
        <v>71</v>
      </c>
      <c r="O2038" s="45">
        <v>2</v>
      </c>
      <c r="P2038" s="45">
        <v>797</v>
      </c>
      <c r="Q2038" s="45">
        <v>0</v>
      </c>
      <c r="R2038" s="45">
        <v>4999</v>
      </c>
      <c r="S2038" s="45">
        <v>184651</v>
      </c>
      <c r="T2038" s="45">
        <v>6504</v>
      </c>
      <c r="U2038" s="45">
        <v>0</v>
      </c>
      <c r="V2038" s="45">
        <v>9.6</v>
      </c>
      <c r="W2038" s="45">
        <v>8.3699999999999992</v>
      </c>
      <c r="X2038" s="45">
        <v>8.51</v>
      </c>
      <c r="Y2038" s="46">
        <v>30890.6</v>
      </c>
      <c r="Z2038" s="46">
        <v>49354.994359995268</v>
      </c>
      <c r="AA2038" s="47">
        <f>_xlfn.XLOOKUP($E2038,Main_OG!$D$1:$D$766,Main_OG!AJ$1:AJ$766,"")</f>
        <v>0</v>
      </c>
      <c r="AB2038" s="47">
        <f>_xlfn.XLOOKUP($E2038,Main_OG!$D$1:$D$766,Main_OG!AK$1:AK$766,"")</f>
        <v>23888</v>
      </c>
      <c r="AC2038" s="47">
        <f>_xlfn.XLOOKUP($E2038,Main_OG!$D$1:$D$766,Main_OG!AL$1:AL$766,"")</f>
        <v>110776</v>
      </c>
      <c r="AD2038" s="47">
        <f>_xlfn.XLOOKUP($E2038,Main_OG!$D$1:$D$766,Main_OG!AM$1:AM$766,"")</f>
        <v>4782473</v>
      </c>
    </row>
    <row r="2039" spans="1:30" x14ac:dyDescent="0.35">
      <c r="A2039" s="36" t="s">
        <v>3171</v>
      </c>
      <c r="B2039" s="45" t="s">
        <v>908</v>
      </c>
      <c r="C2039" s="45" t="s">
        <v>4483</v>
      </c>
      <c r="D2039" s="36" t="s">
        <v>3171</v>
      </c>
      <c r="E2039" s="36" t="str">
        <f t="shared" si="93"/>
        <v>2011_VT</v>
      </c>
      <c r="F2039" s="45">
        <v>2011</v>
      </c>
      <c r="G2039" s="45">
        <f>_xlfn.XLOOKUP(I2039,Main_OG!$B$1:$B$766,Main_OG!$O$1:$O$766,"")</f>
        <v>1</v>
      </c>
      <c r="H2039" s="45">
        <f>_xlfn.XLOOKUP(E2039,Main_OG!$D$1:$D$766,Main_OG!$J$1:$J$766,"")</f>
        <v>0</v>
      </c>
      <c r="I2039" s="45" t="s">
        <v>908</v>
      </c>
      <c r="J2039" s="45" t="str">
        <f t="shared" si="94"/>
        <v>Omya Inc_VT</v>
      </c>
      <c r="K2039" s="45" t="str">
        <f t="shared" si="95"/>
        <v>Omya Inc_VT</v>
      </c>
      <c r="L2039" s="45" t="s">
        <v>3177</v>
      </c>
      <c r="M2039" s="45">
        <v>0</v>
      </c>
      <c r="N2039" s="45">
        <v>76</v>
      </c>
      <c r="O2039" s="45">
        <v>2</v>
      </c>
      <c r="P2039" s="45">
        <v>801</v>
      </c>
      <c r="Q2039" s="45">
        <v>0</v>
      </c>
      <c r="R2039" s="45">
        <v>3471</v>
      </c>
      <c r="S2039" s="45">
        <v>124183</v>
      </c>
      <c r="T2039" s="45">
        <v>4342</v>
      </c>
      <c r="U2039" s="45">
        <v>0</v>
      </c>
      <c r="V2039" s="45">
        <v>11.58</v>
      </c>
      <c r="W2039" s="45">
        <v>8.49</v>
      </c>
      <c r="X2039" s="45">
        <v>10.35</v>
      </c>
      <c r="Y2039" s="46">
        <v>31663.599999999999</v>
      </c>
      <c r="Z2039" s="46">
        <v>50484.297597086719</v>
      </c>
      <c r="AA2039" s="47">
        <f>_xlfn.XLOOKUP($E2039,Main_OG!$D$1:$D$766,Main_OG!AJ$1:AJ$766,"")</f>
        <v>0</v>
      </c>
      <c r="AB2039" s="47">
        <f>_xlfn.XLOOKUP($E2039,Main_OG!$D$1:$D$766,Main_OG!AK$1:AK$766,"")</f>
        <v>91592</v>
      </c>
      <c r="AC2039" s="47">
        <f>_xlfn.XLOOKUP($E2039,Main_OG!$D$1:$D$766,Main_OG!AL$1:AL$766,"")</f>
        <v>98810</v>
      </c>
      <c r="AD2039" s="47">
        <f>_xlfn.XLOOKUP($E2039,Main_OG!$D$1:$D$766,Main_OG!AM$1:AM$766,"")</f>
        <v>4907355</v>
      </c>
    </row>
    <row r="2040" spans="1:30" x14ac:dyDescent="0.35">
      <c r="A2040" s="36" t="s">
        <v>3178</v>
      </c>
      <c r="B2040" s="45" t="s">
        <v>82</v>
      </c>
      <c r="C2040" s="45" t="s">
        <v>4484</v>
      </c>
      <c r="D2040" s="36" t="s">
        <v>4520</v>
      </c>
      <c r="E2040" s="36" t="str">
        <f t="shared" si="93"/>
        <v>2006_NY</v>
      </c>
      <c r="F2040" s="45">
        <v>2006</v>
      </c>
      <c r="G2040" s="45">
        <f>_xlfn.XLOOKUP(I2040,Main_OG!$B$1:$B$766,Main_OG!$O$1:$O$766,"")</f>
        <v>1</v>
      </c>
      <c r="H2040" s="45">
        <f>_xlfn.XLOOKUP(E2040,Main_OG!$D$1:$D$766,Main_OG!$J$1:$J$766,"")</f>
        <v>1</v>
      </c>
      <c r="I2040" s="45" t="s">
        <v>82</v>
      </c>
      <c r="J2040" s="45" t="str">
        <f t="shared" si="94"/>
        <v>Orange &amp; Rockland Utils Inc_NY</v>
      </c>
      <c r="K2040" s="45" t="str">
        <f t="shared" si="95"/>
        <v>Orange Rockland Utilities Inc_NY</v>
      </c>
      <c r="L2040" s="45" t="s">
        <v>3179</v>
      </c>
      <c r="M2040" s="45">
        <v>0</v>
      </c>
      <c r="N2040" s="45">
        <v>21335</v>
      </c>
      <c r="O2040" s="45">
        <v>78</v>
      </c>
      <c r="P2040" s="45">
        <v>137776</v>
      </c>
      <c r="Q2040" s="45">
        <v>0</v>
      </c>
      <c r="R2040" s="45">
        <v>136962</v>
      </c>
      <c r="S2040" s="45">
        <v>26044</v>
      </c>
      <c r="T2040" s="45">
        <v>159381</v>
      </c>
      <c r="U2040" s="45">
        <v>0</v>
      </c>
      <c r="V2040" s="45">
        <v>12.091319202281211</v>
      </c>
      <c r="W2040" s="45">
        <v>8.5379806384143553</v>
      </c>
      <c r="X2040" s="45">
        <v>15.397925379752889</v>
      </c>
      <c r="Y2040" s="46">
        <v>1339568.5</v>
      </c>
      <c r="Z2040" s="46">
        <v>70117.47570523608</v>
      </c>
      <c r="AA2040" s="47">
        <f>_xlfn.XLOOKUP($E2040,Main_OG!$D$1:$D$766,Main_OG!AJ$1:AJ$766,"")</f>
        <v>18704793.98</v>
      </c>
      <c r="AB2040" s="47">
        <f>_xlfn.XLOOKUP($E2040,Main_OG!$D$1:$D$766,Main_OG!AK$1:AK$766,"")</f>
        <v>23272447.98</v>
      </c>
      <c r="AC2040" s="47">
        <f>_xlfn.XLOOKUP($E2040,Main_OG!$D$1:$D$766,Main_OG!AL$1:AL$766,"")</f>
        <v>747212377.91999996</v>
      </c>
      <c r="AD2040" s="47">
        <f>_xlfn.XLOOKUP($E2040,Main_OG!$D$1:$D$766,Main_OG!AM$1:AM$766,"")</f>
        <v>42223899</v>
      </c>
    </row>
    <row r="2041" spans="1:30" x14ac:dyDescent="0.35">
      <c r="A2041" s="36" t="s">
        <v>3178</v>
      </c>
      <c r="B2041" s="45" t="s">
        <v>82</v>
      </c>
      <c r="C2041" s="45" t="s">
        <v>4484</v>
      </c>
      <c r="D2041" s="36" t="s">
        <v>4520</v>
      </c>
      <c r="E2041" s="36" t="str">
        <f t="shared" si="93"/>
        <v>2007_NY</v>
      </c>
      <c r="F2041" s="45">
        <v>2007</v>
      </c>
      <c r="G2041" s="45">
        <f>_xlfn.XLOOKUP(I2041,Main_OG!$B$1:$B$766,Main_OG!$O$1:$O$766,"")</f>
        <v>1</v>
      </c>
      <c r="H2041" s="45">
        <f>_xlfn.XLOOKUP(E2041,Main_OG!$D$1:$D$766,Main_OG!$J$1:$J$766,"")</f>
        <v>1</v>
      </c>
      <c r="I2041" s="45" t="s">
        <v>82</v>
      </c>
      <c r="J2041" s="45" t="str">
        <f t="shared" si="94"/>
        <v>Orange &amp; Rockland Utils Inc_NY</v>
      </c>
      <c r="K2041" s="45" t="str">
        <f t="shared" si="95"/>
        <v>Orange Rockland Utilities Inc_NY</v>
      </c>
      <c r="L2041" s="45" t="s">
        <v>3180</v>
      </c>
      <c r="M2041" s="45">
        <v>0</v>
      </c>
      <c r="N2041" s="45">
        <v>21622</v>
      </c>
      <c r="O2041" s="45">
        <v>73</v>
      </c>
      <c r="P2041" s="45">
        <v>138326</v>
      </c>
      <c r="Q2041" s="45">
        <v>0</v>
      </c>
      <c r="R2041" s="45">
        <v>160824</v>
      </c>
      <c r="S2041" s="45">
        <v>33520</v>
      </c>
      <c r="T2041" s="45">
        <v>187717</v>
      </c>
      <c r="U2041" s="45">
        <v>0</v>
      </c>
      <c r="V2041" s="45">
        <v>13.53</v>
      </c>
      <c r="W2041" s="45">
        <v>9.85</v>
      </c>
      <c r="X2041" s="45">
        <v>16.600000000000001</v>
      </c>
      <c r="Y2041" s="46">
        <v>1353798.9</v>
      </c>
      <c r="Z2041" s="46">
        <v>70759.732149787262</v>
      </c>
      <c r="AA2041" s="47">
        <f>_xlfn.XLOOKUP($E2041,Main_OG!$D$1:$D$766,Main_OG!AJ$1:AJ$766,"")</f>
        <v>19087928</v>
      </c>
      <c r="AB2041" s="47">
        <f>_xlfn.XLOOKUP($E2041,Main_OG!$D$1:$D$766,Main_OG!AK$1:AK$766,"")</f>
        <v>27710300</v>
      </c>
      <c r="AC2041" s="47">
        <f>_xlfn.XLOOKUP($E2041,Main_OG!$D$1:$D$766,Main_OG!AL$1:AL$766,"")</f>
        <v>796205180</v>
      </c>
      <c r="AD2041" s="47">
        <f>_xlfn.XLOOKUP($E2041,Main_OG!$D$1:$D$766,Main_OG!AM$1:AM$766,"")</f>
        <v>42452854</v>
      </c>
    </row>
    <row r="2042" spans="1:30" x14ac:dyDescent="0.35">
      <c r="A2042" s="36" t="s">
        <v>3178</v>
      </c>
      <c r="B2042" s="45" t="s">
        <v>82</v>
      </c>
      <c r="C2042" s="45" t="s">
        <v>4484</v>
      </c>
      <c r="D2042" s="36" t="s">
        <v>4520</v>
      </c>
      <c r="E2042" s="36" t="str">
        <f t="shared" si="93"/>
        <v>2008_NY</v>
      </c>
      <c r="F2042" s="45">
        <v>2008</v>
      </c>
      <c r="G2042" s="45">
        <f>_xlfn.XLOOKUP(I2042,Main_OG!$B$1:$B$766,Main_OG!$O$1:$O$766,"")</f>
        <v>1</v>
      </c>
      <c r="H2042" s="45">
        <f>_xlfn.XLOOKUP(E2042,Main_OG!$D$1:$D$766,Main_OG!$J$1:$J$766,"")</f>
        <v>1</v>
      </c>
      <c r="I2042" s="45" t="s">
        <v>82</v>
      </c>
      <c r="J2042" s="45" t="str">
        <f t="shared" si="94"/>
        <v>Orange &amp; Rockland Utils Inc_NY</v>
      </c>
      <c r="K2042" s="45" t="str">
        <f t="shared" si="95"/>
        <v>Orange Rockland Utilities Inc_NY</v>
      </c>
      <c r="L2042" s="45" t="s">
        <v>3181</v>
      </c>
      <c r="M2042" s="45">
        <v>0</v>
      </c>
      <c r="N2042" s="45">
        <v>21563</v>
      </c>
      <c r="O2042" s="45">
        <v>71</v>
      </c>
      <c r="P2042" s="45">
        <v>138899</v>
      </c>
      <c r="Q2042" s="45">
        <v>0</v>
      </c>
      <c r="R2042" s="45">
        <v>1152066</v>
      </c>
      <c r="S2042" s="45">
        <v>281966</v>
      </c>
      <c r="T2042" s="45">
        <v>1130272</v>
      </c>
      <c r="U2042" s="45">
        <v>0</v>
      </c>
      <c r="V2042" s="45">
        <v>14.7</v>
      </c>
      <c r="W2042" s="45">
        <v>11.94</v>
      </c>
      <c r="X2042" s="45">
        <v>18.12</v>
      </c>
      <c r="Y2042" s="46">
        <v>1328095.7</v>
      </c>
      <c r="Z2042" s="46">
        <v>69126.876987384632</v>
      </c>
      <c r="AA2042" s="47">
        <f>_xlfn.XLOOKUP($E2042,Main_OG!$D$1:$D$766,Main_OG!AJ$1:AJ$766,"")</f>
        <v>17593612</v>
      </c>
      <c r="AB2042" s="47">
        <f>_xlfn.XLOOKUP($E2042,Main_OG!$D$1:$D$766,Main_OG!AK$1:AK$766,"")</f>
        <v>12948804</v>
      </c>
      <c r="AC2042" s="47">
        <f>_xlfn.XLOOKUP($E2042,Main_OG!$D$1:$D$766,Main_OG!AL$1:AL$766,"")</f>
        <v>769401464</v>
      </c>
      <c r="AD2042" s="47">
        <f>_xlfn.XLOOKUP($E2042,Main_OG!$D$1:$D$766,Main_OG!AM$1:AM$766,"")</f>
        <v>43209171</v>
      </c>
    </row>
    <row r="2043" spans="1:30" x14ac:dyDescent="0.35">
      <c r="A2043" s="36" t="s">
        <v>3178</v>
      </c>
      <c r="B2043" s="45" t="s">
        <v>82</v>
      </c>
      <c r="C2043" s="45" t="s">
        <v>4484</v>
      </c>
      <c r="D2043" s="36" t="s">
        <v>4520</v>
      </c>
      <c r="E2043" s="36" t="str">
        <f t="shared" si="93"/>
        <v>2009_NY</v>
      </c>
      <c r="F2043" s="45">
        <v>2009</v>
      </c>
      <c r="G2043" s="45">
        <f>_xlfn.XLOOKUP(I2043,Main_OG!$B$1:$B$766,Main_OG!$O$1:$O$766,"")</f>
        <v>1</v>
      </c>
      <c r="H2043" s="45">
        <f>_xlfn.XLOOKUP(E2043,Main_OG!$D$1:$D$766,Main_OG!$J$1:$J$766,"")</f>
        <v>1</v>
      </c>
      <c r="I2043" s="45" t="s">
        <v>82</v>
      </c>
      <c r="J2043" s="45" t="str">
        <f t="shared" si="94"/>
        <v>Orange &amp; Rockland Utils Inc_NY</v>
      </c>
      <c r="K2043" s="45" t="str">
        <f t="shared" si="95"/>
        <v>Orange Rockland Utilities Inc_NY</v>
      </c>
      <c r="L2043" s="45" t="s">
        <v>3182</v>
      </c>
      <c r="M2043" s="45">
        <v>0</v>
      </c>
      <c r="N2043" s="45">
        <v>20769</v>
      </c>
      <c r="O2043" s="45">
        <v>67</v>
      </c>
      <c r="P2043" s="45">
        <v>140244</v>
      </c>
      <c r="Q2043" s="45">
        <v>0</v>
      </c>
      <c r="R2043" s="45">
        <v>981477</v>
      </c>
      <c r="S2043" s="45">
        <v>249428</v>
      </c>
      <c r="T2043" s="45">
        <v>1076295</v>
      </c>
      <c r="U2043" s="45">
        <v>0</v>
      </c>
      <c r="V2043" s="45">
        <v>13.01</v>
      </c>
      <c r="W2043" s="45">
        <v>7.59</v>
      </c>
      <c r="X2043" s="45">
        <v>17.63</v>
      </c>
      <c r="Y2043" s="46">
        <v>1379504.6</v>
      </c>
      <c r="Z2043" s="46">
        <v>71450.76315583114</v>
      </c>
      <c r="AA2043" s="47">
        <f>_xlfn.XLOOKUP($E2043,Main_OG!$D$1:$D$766,Main_OG!AJ$1:AJ$766,"")</f>
        <v>12090844</v>
      </c>
      <c r="AB2043" s="47">
        <f>_xlfn.XLOOKUP($E2043,Main_OG!$D$1:$D$766,Main_OG!AK$1:AK$766,"")</f>
        <v>9086696</v>
      </c>
      <c r="AC2043" s="47">
        <f>_xlfn.XLOOKUP($E2043,Main_OG!$D$1:$D$766,Main_OG!AL$1:AL$766,"")</f>
        <v>716060256</v>
      </c>
      <c r="AD2043" s="47">
        <f>_xlfn.XLOOKUP($E2043,Main_OG!$D$1:$D$766,Main_OG!AM$1:AM$766,"")</f>
        <v>43484614</v>
      </c>
    </row>
    <row r="2044" spans="1:30" x14ac:dyDescent="0.35">
      <c r="A2044" s="36" t="s">
        <v>3178</v>
      </c>
      <c r="B2044" s="45" t="s">
        <v>82</v>
      </c>
      <c r="C2044" s="45" t="s">
        <v>4484</v>
      </c>
      <c r="D2044" s="36" t="s">
        <v>4520</v>
      </c>
      <c r="E2044" s="36" t="str">
        <f t="shared" si="93"/>
        <v>2010_NY</v>
      </c>
      <c r="F2044" s="45">
        <v>2010</v>
      </c>
      <c r="G2044" s="45">
        <f>_xlfn.XLOOKUP(I2044,Main_OG!$B$1:$B$766,Main_OG!$O$1:$O$766,"")</f>
        <v>1</v>
      </c>
      <c r="H2044" s="45">
        <f>_xlfn.XLOOKUP(E2044,Main_OG!$D$1:$D$766,Main_OG!$J$1:$J$766,"")</f>
        <v>1</v>
      </c>
      <c r="I2044" s="45" t="s">
        <v>82</v>
      </c>
      <c r="J2044" s="45" t="str">
        <f t="shared" si="94"/>
        <v>Orange &amp; Rockland Utils Inc_NY</v>
      </c>
      <c r="K2044" s="45" t="str">
        <f t="shared" si="95"/>
        <v>Orange Rockland Utilities Inc_NY</v>
      </c>
      <c r="L2044" s="45" t="s">
        <v>3183</v>
      </c>
      <c r="M2044" s="45">
        <v>0</v>
      </c>
      <c r="N2044" s="45">
        <v>19322</v>
      </c>
      <c r="O2044" s="45">
        <v>57</v>
      </c>
      <c r="P2044" s="45">
        <v>132344</v>
      </c>
      <c r="Q2044" s="45">
        <v>0</v>
      </c>
      <c r="R2044" s="45">
        <v>833035</v>
      </c>
      <c r="S2044" s="45">
        <v>218641</v>
      </c>
      <c r="T2044" s="45">
        <v>1115190</v>
      </c>
      <c r="U2044" s="45">
        <v>0</v>
      </c>
      <c r="V2044" s="45">
        <v>14.31</v>
      </c>
      <c r="W2044" s="45">
        <v>8.08</v>
      </c>
      <c r="X2044" s="45">
        <v>18.88</v>
      </c>
      <c r="Y2044" s="46">
        <v>1431624</v>
      </c>
      <c r="Z2044" s="46">
        <v>73795.218916991362</v>
      </c>
      <c r="AA2044" s="47">
        <f>_xlfn.XLOOKUP($E2044,Main_OG!$D$1:$D$766,Main_OG!AJ$1:AJ$766,"")</f>
        <v>12615258</v>
      </c>
      <c r="AB2044" s="47">
        <f>_xlfn.XLOOKUP($E2044,Main_OG!$D$1:$D$766,Main_OG!AK$1:AK$766,"")</f>
        <v>7201560</v>
      </c>
      <c r="AC2044" s="47">
        <f>_xlfn.XLOOKUP($E2044,Main_OG!$D$1:$D$766,Main_OG!AL$1:AL$766,"")</f>
        <v>834473128</v>
      </c>
      <c r="AD2044" s="47">
        <f>_xlfn.XLOOKUP($E2044,Main_OG!$D$1:$D$766,Main_OG!AM$1:AM$766,"")</f>
        <v>41869535</v>
      </c>
    </row>
    <row r="2045" spans="1:30" x14ac:dyDescent="0.35">
      <c r="A2045" s="36" t="s">
        <v>3178</v>
      </c>
      <c r="B2045" s="45" t="s">
        <v>82</v>
      </c>
      <c r="C2045" s="45" t="s">
        <v>4484</v>
      </c>
      <c r="D2045" s="36" t="s">
        <v>4520</v>
      </c>
      <c r="E2045" s="36" t="str">
        <f t="shared" si="93"/>
        <v>2011_NY</v>
      </c>
      <c r="F2045" s="45">
        <v>2011</v>
      </c>
      <c r="G2045" s="45">
        <f>_xlfn.XLOOKUP(I2045,Main_OG!$B$1:$B$766,Main_OG!$O$1:$O$766,"")</f>
        <v>1</v>
      </c>
      <c r="H2045" s="45">
        <f>_xlfn.XLOOKUP(E2045,Main_OG!$D$1:$D$766,Main_OG!$J$1:$J$766,"")</f>
        <v>1</v>
      </c>
      <c r="I2045" s="45" t="s">
        <v>82</v>
      </c>
      <c r="J2045" s="45" t="str">
        <f t="shared" si="94"/>
        <v>Orange &amp; Rockland Utils Inc_NY</v>
      </c>
      <c r="K2045" s="45" t="str">
        <f t="shared" si="95"/>
        <v>Orange Rockland Utilities Inc_NY</v>
      </c>
      <c r="L2045" s="45" t="s">
        <v>3184</v>
      </c>
      <c r="M2045" s="45">
        <v>0</v>
      </c>
      <c r="N2045" s="45">
        <v>18672</v>
      </c>
      <c r="O2045" s="45">
        <v>52</v>
      </c>
      <c r="P2045" s="45">
        <v>128238</v>
      </c>
      <c r="Q2045" s="45">
        <v>0</v>
      </c>
      <c r="R2045" s="45">
        <v>696076</v>
      </c>
      <c r="S2045" s="45">
        <v>166921</v>
      </c>
      <c r="T2045" s="45">
        <v>1024674</v>
      </c>
      <c r="U2045" s="45">
        <v>0</v>
      </c>
      <c r="V2045" s="45">
        <v>13.64</v>
      </c>
      <c r="W2045" s="45">
        <v>7.04</v>
      </c>
      <c r="X2045" s="45">
        <v>18.600000000000001</v>
      </c>
      <c r="Y2045" s="46">
        <v>1440346.8</v>
      </c>
      <c r="Z2045" s="46">
        <v>73864.237706398912</v>
      </c>
      <c r="AA2045" s="47">
        <f>_xlfn.XLOOKUP($E2045,Main_OG!$D$1:$D$766,Main_OG!AJ$1:AJ$766,"")</f>
        <v>9055542</v>
      </c>
      <c r="AB2045" s="47">
        <f>_xlfn.XLOOKUP($E2045,Main_OG!$D$1:$D$766,Main_OG!AK$1:AK$766,"")</f>
        <v>4282440</v>
      </c>
      <c r="AC2045" s="47">
        <f>_xlfn.XLOOKUP($E2045,Main_OG!$D$1:$D$766,Main_OG!AL$1:AL$766,"")</f>
        <v>853219270</v>
      </c>
      <c r="AD2045" s="47">
        <f>_xlfn.XLOOKUP($E2045,Main_OG!$D$1:$D$766,Main_OG!AM$1:AM$766,"")</f>
        <v>42695009</v>
      </c>
    </row>
    <row r="2046" spans="1:30" x14ac:dyDescent="0.35">
      <c r="A2046" s="36" t="s">
        <v>3178</v>
      </c>
      <c r="B2046" s="45" t="s">
        <v>82</v>
      </c>
      <c r="C2046" s="45" t="s">
        <v>4484</v>
      </c>
      <c r="D2046" s="36" t="s">
        <v>4520</v>
      </c>
      <c r="E2046" s="36" t="str">
        <f t="shared" si="93"/>
        <v>2012_NY</v>
      </c>
      <c r="F2046" s="45">
        <v>2012</v>
      </c>
      <c r="G2046" s="45">
        <f>_xlfn.XLOOKUP(I2046,Main_OG!$B$1:$B$766,Main_OG!$O$1:$O$766,"")</f>
        <v>1</v>
      </c>
      <c r="H2046" s="45">
        <f>_xlfn.XLOOKUP(E2046,Main_OG!$D$1:$D$766,Main_OG!$J$1:$J$766,"")</f>
        <v>1</v>
      </c>
      <c r="I2046" s="45" t="s">
        <v>82</v>
      </c>
      <c r="J2046" s="45" t="str">
        <f t="shared" si="94"/>
        <v>Orange &amp; Rockland Utils Inc_NY</v>
      </c>
      <c r="K2046" s="45" t="str">
        <f t="shared" si="95"/>
        <v>Orange Rockland Utilities Inc_NY</v>
      </c>
      <c r="L2046" s="45" t="s">
        <v>3185</v>
      </c>
      <c r="M2046" s="45">
        <v>0</v>
      </c>
      <c r="N2046" s="45">
        <v>17759</v>
      </c>
      <c r="O2046" s="45">
        <v>48</v>
      </c>
      <c r="P2046" s="45">
        <v>120892</v>
      </c>
      <c r="Q2046" s="45">
        <v>0</v>
      </c>
      <c r="R2046" s="45">
        <v>600631</v>
      </c>
      <c r="S2046" s="45">
        <v>113440</v>
      </c>
      <c r="T2046" s="45">
        <v>954763</v>
      </c>
      <c r="U2046" s="45">
        <v>0</v>
      </c>
      <c r="V2046" s="45">
        <v>12.294221</v>
      </c>
      <c r="W2046" s="45">
        <v>5.8005994000000003</v>
      </c>
      <c r="X2046" s="45">
        <v>16.850936000000001</v>
      </c>
      <c r="Y2046" s="46">
        <v>1496280.1</v>
      </c>
      <c r="Z2046" s="46">
        <v>76440.810689002275</v>
      </c>
      <c r="AA2046" s="47">
        <f>_xlfn.XLOOKUP($E2046,Main_OG!$D$1:$D$766,Main_OG!AJ$1:AJ$766,"")</f>
        <v>4316244</v>
      </c>
      <c r="AB2046" s="47">
        <f>_xlfn.XLOOKUP($E2046,Main_OG!$D$1:$D$766,Main_OG!AK$1:AK$766,"")</f>
        <v>2105232</v>
      </c>
      <c r="AC2046" s="47">
        <f>_xlfn.XLOOKUP($E2046,Main_OG!$D$1:$D$766,Main_OG!AL$1:AL$766,"")</f>
        <v>982859374</v>
      </c>
      <c r="AD2046" s="47">
        <f>_xlfn.XLOOKUP($E2046,Main_OG!$D$1:$D$766,Main_OG!AM$1:AM$766,"")</f>
        <v>40774560</v>
      </c>
    </row>
    <row r="2047" spans="1:30" x14ac:dyDescent="0.35">
      <c r="A2047" s="36" t="s">
        <v>3178</v>
      </c>
      <c r="B2047" s="45" t="s">
        <v>82</v>
      </c>
      <c r="C2047" s="45" t="s">
        <v>4484</v>
      </c>
      <c r="D2047" s="36" t="s">
        <v>4520</v>
      </c>
      <c r="E2047" s="36" t="str">
        <f t="shared" si="93"/>
        <v>2013_NY</v>
      </c>
      <c r="F2047" s="45">
        <v>2013</v>
      </c>
      <c r="G2047" s="45">
        <f>_xlfn.XLOOKUP(I2047,Main_OG!$B$1:$B$766,Main_OG!$O$1:$O$766,"")</f>
        <v>1</v>
      </c>
      <c r="H2047" s="45">
        <f>_xlfn.XLOOKUP(E2047,Main_OG!$D$1:$D$766,Main_OG!$J$1:$J$766,"")</f>
        <v>1</v>
      </c>
      <c r="I2047" s="45" t="s">
        <v>82</v>
      </c>
      <c r="J2047" s="45" t="str">
        <f t="shared" si="94"/>
        <v>Orange &amp; Rockland Utils Inc_NY</v>
      </c>
      <c r="K2047" s="45" t="str">
        <f t="shared" si="95"/>
        <v>Orange Rockland Utilities Inc_NY</v>
      </c>
      <c r="L2047" s="45" t="s">
        <v>3186</v>
      </c>
      <c r="M2047" s="45">
        <v>0</v>
      </c>
      <c r="N2047" s="45">
        <v>16935</v>
      </c>
      <c r="O2047" s="45">
        <v>47</v>
      </c>
      <c r="P2047" s="45">
        <v>117183</v>
      </c>
      <c r="Q2047" s="45">
        <v>0</v>
      </c>
      <c r="R2047" s="45">
        <v>571385</v>
      </c>
      <c r="S2047" s="45">
        <v>90127</v>
      </c>
      <c r="T2047" s="45">
        <v>927165</v>
      </c>
      <c r="U2047" s="45">
        <v>0</v>
      </c>
      <c r="V2047" s="45">
        <v>14.606526000000001</v>
      </c>
      <c r="W2047" s="45">
        <v>8.0287816000000003</v>
      </c>
      <c r="X2047" s="45">
        <v>19.456688</v>
      </c>
      <c r="Y2047" s="46">
        <v>1501818</v>
      </c>
      <c r="Z2047" s="46">
        <v>76519.956091991597</v>
      </c>
      <c r="AA2047" s="47">
        <f>_xlfn.XLOOKUP($E2047,Main_OG!$D$1:$D$766,Main_OG!AJ$1:AJ$766,"")</f>
        <v>4587084</v>
      </c>
      <c r="AB2047" s="47">
        <f>_xlfn.XLOOKUP($E2047,Main_OG!$D$1:$D$766,Main_OG!AK$1:AK$766,"")</f>
        <v>3410880.96</v>
      </c>
      <c r="AC2047" s="47">
        <f>_xlfn.XLOOKUP($E2047,Main_OG!$D$1:$D$766,Main_OG!AL$1:AL$766,"")</f>
        <v>896253604</v>
      </c>
      <c r="AD2047" s="47">
        <f>_xlfn.XLOOKUP($E2047,Main_OG!$D$1:$D$766,Main_OG!AM$1:AM$766,"")</f>
        <v>44755606</v>
      </c>
    </row>
    <row r="2048" spans="1:30" x14ac:dyDescent="0.35">
      <c r="A2048" s="36" t="s">
        <v>3178</v>
      </c>
      <c r="B2048" s="45" t="s">
        <v>82</v>
      </c>
      <c r="C2048" s="45" t="s">
        <v>4484</v>
      </c>
      <c r="D2048" s="36" t="s">
        <v>4520</v>
      </c>
      <c r="E2048" s="36" t="str">
        <f t="shared" si="93"/>
        <v>2014_NY</v>
      </c>
      <c r="F2048" s="45">
        <v>2014</v>
      </c>
      <c r="G2048" s="45">
        <f>_xlfn.XLOOKUP(I2048,Main_OG!$B$1:$B$766,Main_OG!$O$1:$O$766,"")</f>
        <v>1</v>
      </c>
      <c r="H2048" s="45">
        <f>_xlfn.XLOOKUP(E2048,Main_OG!$D$1:$D$766,Main_OG!$J$1:$J$766,"")</f>
        <v>1</v>
      </c>
      <c r="I2048" s="45" t="s">
        <v>82</v>
      </c>
      <c r="J2048" s="45" t="str">
        <f t="shared" si="94"/>
        <v>Orange &amp; Rockland Utils Inc_NY</v>
      </c>
      <c r="K2048" s="45" t="str">
        <f t="shared" si="95"/>
        <v>Orange Rockland Utilities Inc_NY</v>
      </c>
      <c r="L2048" s="45" t="s">
        <v>3187</v>
      </c>
      <c r="M2048" s="45">
        <v>0</v>
      </c>
      <c r="N2048" s="45">
        <v>16848</v>
      </c>
      <c r="O2048" s="45">
        <v>42</v>
      </c>
      <c r="P2048" s="45">
        <v>117671</v>
      </c>
      <c r="Q2048" s="45">
        <v>0</v>
      </c>
      <c r="R2048" s="45">
        <v>524143</v>
      </c>
      <c r="S2048" s="45">
        <v>65879</v>
      </c>
      <c r="T2048" s="45">
        <v>877435</v>
      </c>
      <c r="U2048" s="45">
        <v>0</v>
      </c>
      <c r="V2048" s="45">
        <v>17.356313</v>
      </c>
      <c r="W2048" s="45">
        <v>11.090636</v>
      </c>
      <c r="X2048" s="45">
        <v>23.237162999999999</v>
      </c>
      <c r="Y2048" s="46">
        <v>1535375.9</v>
      </c>
      <c r="Z2048" s="46">
        <v>78122.537484676344</v>
      </c>
      <c r="AA2048" s="47">
        <f>_xlfn.XLOOKUP($E2048,Main_OG!$D$1:$D$766,Main_OG!AJ$1:AJ$766,"")</f>
        <v>4441898</v>
      </c>
      <c r="AB2048" s="47">
        <f>_xlfn.XLOOKUP($E2048,Main_OG!$D$1:$D$766,Main_OG!AK$1:AK$766,"")</f>
        <v>6845568</v>
      </c>
      <c r="AC2048" s="47">
        <f>_xlfn.XLOOKUP($E2048,Main_OG!$D$1:$D$766,Main_OG!AL$1:AL$766,"")</f>
        <v>890837476</v>
      </c>
      <c r="AD2048" s="47">
        <f>_xlfn.XLOOKUP($E2048,Main_OG!$D$1:$D$766,Main_OG!AM$1:AM$766,"")</f>
        <v>43038624</v>
      </c>
    </row>
    <row r="2049" spans="1:30" x14ac:dyDescent="0.35">
      <c r="A2049" s="36" t="s">
        <v>3178</v>
      </c>
      <c r="B2049" s="45" t="s">
        <v>82</v>
      </c>
      <c r="C2049" s="45" t="s">
        <v>4484</v>
      </c>
      <c r="D2049" s="36" t="s">
        <v>4520</v>
      </c>
      <c r="E2049" s="36" t="str">
        <f t="shared" si="93"/>
        <v>2015_NY</v>
      </c>
      <c r="F2049" s="45">
        <v>2015</v>
      </c>
      <c r="G2049" s="45">
        <f>_xlfn.XLOOKUP(I2049,Main_OG!$B$1:$B$766,Main_OG!$O$1:$O$766,"")</f>
        <v>1</v>
      </c>
      <c r="H2049" s="45">
        <f>_xlfn.XLOOKUP(E2049,Main_OG!$D$1:$D$766,Main_OG!$J$1:$J$766,"")</f>
        <v>1</v>
      </c>
      <c r="I2049" s="45" t="s">
        <v>82</v>
      </c>
      <c r="J2049" s="45" t="str">
        <f t="shared" si="94"/>
        <v>Orange &amp; Rockland Utils Inc_NY</v>
      </c>
      <c r="K2049" s="45" t="str">
        <f t="shared" si="95"/>
        <v>Orange Rockland Utilities Inc_NY</v>
      </c>
      <c r="L2049" s="45" t="s">
        <v>3188</v>
      </c>
      <c r="M2049" s="45">
        <v>0</v>
      </c>
      <c r="N2049" s="45">
        <v>16322</v>
      </c>
      <c r="O2049" s="45">
        <v>42</v>
      </c>
      <c r="P2049" s="45">
        <v>121745</v>
      </c>
      <c r="Q2049" s="45">
        <v>0</v>
      </c>
      <c r="R2049" s="45">
        <v>501473</v>
      </c>
      <c r="S2049" s="45">
        <v>49246</v>
      </c>
      <c r="T2049" s="45">
        <v>912853</v>
      </c>
      <c r="U2049" s="45">
        <v>0</v>
      </c>
      <c r="V2049" s="45">
        <v>15.287144</v>
      </c>
      <c r="W2049" s="45">
        <v>8.7284246000000003</v>
      </c>
      <c r="X2049" s="45">
        <v>20.819420000000001</v>
      </c>
      <c r="Y2049" s="46">
        <v>1565835.2</v>
      </c>
      <c r="Z2049" s="46">
        <v>79656.592065622783</v>
      </c>
      <c r="AA2049" s="47">
        <f>_xlfn.XLOOKUP($E2049,Main_OG!$D$1:$D$766,Main_OG!AJ$1:AJ$766,"")</f>
        <v>2208138</v>
      </c>
      <c r="AB2049" s="47">
        <f>_xlfn.XLOOKUP($E2049,Main_OG!$D$1:$D$766,Main_OG!AK$1:AK$766,"")</f>
        <v>6201540</v>
      </c>
      <c r="AC2049" s="47">
        <f>_xlfn.XLOOKUP($E2049,Main_OG!$D$1:$D$766,Main_OG!AL$1:AL$766,"")</f>
        <v>934244542</v>
      </c>
      <c r="AD2049" s="47">
        <f>_xlfn.XLOOKUP($E2049,Main_OG!$D$1:$D$766,Main_OG!AM$1:AM$766,"")</f>
        <v>44602871</v>
      </c>
    </row>
    <row r="2050" spans="1:30" x14ac:dyDescent="0.35">
      <c r="A2050" s="36" t="s">
        <v>3178</v>
      </c>
      <c r="B2050" s="45" t="s">
        <v>82</v>
      </c>
      <c r="C2050" s="45" t="s">
        <v>4484</v>
      </c>
      <c r="D2050" s="36" t="s">
        <v>4520</v>
      </c>
      <c r="E2050" s="36" t="str">
        <f t="shared" ref="E2050:E2113" si="96">_xlfn.CONCAT(F2050,"_",I2050)</f>
        <v>2016_NY</v>
      </c>
      <c r="F2050" s="45">
        <v>2016</v>
      </c>
      <c r="G2050" s="45">
        <f>_xlfn.XLOOKUP(I2050,Main_OG!$B$1:$B$766,Main_OG!$O$1:$O$766,"")</f>
        <v>1</v>
      </c>
      <c r="H2050" s="45">
        <f>_xlfn.XLOOKUP(E2050,Main_OG!$D$1:$D$766,Main_OG!$J$1:$J$766,"")</f>
        <v>1</v>
      </c>
      <c r="I2050" s="45" t="s">
        <v>82</v>
      </c>
      <c r="J2050" s="45" t="str">
        <f t="shared" ref="J2050:J2113" si="97">_xlfn.CONCAT(A2050,"_",B2050)</f>
        <v>Orange &amp; Rockland Utils Inc_NY</v>
      </c>
      <c r="K2050" s="45" t="str">
        <f t="shared" ref="K2050:K2113" si="98">_xlfn.CONCAT(D2050,"_",B2050)</f>
        <v>Orange Rockland Utilities Inc_NY</v>
      </c>
      <c r="L2050" s="45" t="s">
        <v>3189</v>
      </c>
      <c r="M2050" s="45">
        <v>0</v>
      </c>
      <c r="N2050" s="45">
        <v>16542</v>
      </c>
      <c r="O2050" s="45">
        <v>45</v>
      </c>
      <c r="P2050" s="45">
        <v>128099</v>
      </c>
      <c r="Q2050" s="45">
        <v>0</v>
      </c>
      <c r="R2050" s="45">
        <v>517445</v>
      </c>
      <c r="S2050" s="45">
        <v>59245</v>
      </c>
      <c r="T2050" s="45">
        <v>971947</v>
      </c>
      <c r="U2050" s="45">
        <v>0</v>
      </c>
      <c r="V2050" s="45">
        <v>13.401811</v>
      </c>
      <c r="W2050" s="45">
        <v>8.3921005999999991</v>
      </c>
      <c r="X2050" s="45">
        <v>19.398218</v>
      </c>
      <c r="Y2050" s="46">
        <v>1590567.8</v>
      </c>
      <c r="Z2050" s="46">
        <v>81001.025086534486</v>
      </c>
      <c r="AA2050" s="47">
        <f>_xlfn.XLOOKUP($E2050,Main_OG!$D$1:$D$766,Main_OG!AJ$1:AJ$766,"")</f>
        <v>1519322</v>
      </c>
      <c r="AB2050" s="47">
        <f>_xlfn.XLOOKUP($E2050,Main_OG!$D$1:$D$766,Main_OG!AK$1:AK$766,"")</f>
        <v>2283602</v>
      </c>
      <c r="AC2050" s="47">
        <f>_xlfn.XLOOKUP($E2050,Main_OG!$D$1:$D$766,Main_OG!AL$1:AL$766,"")</f>
        <v>905391122</v>
      </c>
      <c r="AD2050" s="47">
        <f>_xlfn.XLOOKUP($E2050,Main_OG!$D$1:$D$766,Main_OG!AM$1:AM$766,"")</f>
        <v>41570990</v>
      </c>
    </row>
    <row r="2051" spans="1:30" x14ac:dyDescent="0.35">
      <c r="A2051" s="36" t="s">
        <v>3178</v>
      </c>
      <c r="B2051" s="45" t="s">
        <v>82</v>
      </c>
      <c r="C2051" s="45" t="s">
        <v>4484</v>
      </c>
      <c r="D2051" s="36" t="s">
        <v>4520</v>
      </c>
      <c r="E2051" s="36" t="str">
        <f t="shared" si="96"/>
        <v>2017_NY</v>
      </c>
      <c r="F2051" s="45">
        <v>2017</v>
      </c>
      <c r="G2051" s="45">
        <f>_xlfn.XLOOKUP(I2051,Main_OG!$B$1:$B$766,Main_OG!$O$1:$O$766,"")</f>
        <v>1</v>
      </c>
      <c r="H2051" s="45">
        <f>_xlfn.XLOOKUP(E2051,Main_OG!$D$1:$D$766,Main_OG!$J$1:$J$766,"")</f>
        <v>1</v>
      </c>
      <c r="I2051" s="45" t="s">
        <v>82</v>
      </c>
      <c r="J2051" s="45" t="str">
        <f t="shared" si="97"/>
        <v>Orange &amp; Rockland Utils Inc_NY</v>
      </c>
      <c r="K2051" s="45" t="str">
        <f t="shared" si="98"/>
        <v>Orange Rockland Utilities Inc_NY</v>
      </c>
      <c r="L2051" s="45" t="s">
        <v>3190</v>
      </c>
      <c r="M2051" s="45">
        <v>0</v>
      </c>
      <c r="N2051" s="45">
        <v>17103</v>
      </c>
      <c r="O2051" s="45">
        <v>50</v>
      </c>
      <c r="P2051" s="45">
        <v>132675</v>
      </c>
      <c r="Q2051" s="45">
        <v>0</v>
      </c>
      <c r="R2051" s="45">
        <v>519926</v>
      </c>
      <c r="S2051" s="45">
        <v>56337</v>
      </c>
      <c r="T2051" s="45">
        <v>932635</v>
      </c>
      <c r="U2051" s="45">
        <v>0</v>
      </c>
      <c r="V2051" s="45">
        <v>14.648854</v>
      </c>
      <c r="W2051" s="45">
        <v>7.1800059999999997</v>
      </c>
      <c r="X2051" s="45">
        <v>22.242850000000001</v>
      </c>
      <c r="Y2051" s="46">
        <v>1624800.7</v>
      </c>
      <c r="Z2051" s="46">
        <v>82924.018655038119</v>
      </c>
      <c r="AA2051" s="47">
        <f>_xlfn.XLOOKUP($E2051,Main_OG!$D$1:$D$766,Main_OG!AJ$1:AJ$766,"")</f>
        <v>622594</v>
      </c>
      <c r="AB2051" s="47">
        <f>_xlfn.XLOOKUP($E2051,Main_OG!$D$1:$D$766,Main_OG!AK$1:AK$766,"")</f>
        <v>2036626</v>
      </c>
      <c r="AC2051" s="47">
        <f>_xlfn.XLOOKUP($E2051,Main_OG!$D$1:$D$766,Main_OG!AL$1:AL$766,"")</f>
        <v>740421322</v>
      </c>
      <c r="AD2051" s="47">
        <f>_xlfn.XLOOKUP($E2051,Main_OG!$D$1:$D$766,Main_OG!AM$1:AM$766,"")</f>
        <v>42167409</v>
      </c>
    </row>
    <row r="2052" spans="1:30" x14ac:dyDescent="0.35">
      <c r="A2052" s="36" t="s">
        <v>3178</v>
      </c>
      <c r="B2052" s="45" t="s">
        <v>82</v>
      </c>
      <c r="C2052" s="45" t="s">
        <v>4484</v>
      </c>
      <c r="D2052" s="36" t="s">
        <v>4520</v>
      </c>
      <c r="E2052" s="36" t="str">
        <f t="shared" si="96"/>
        <v>2018_NY</v>
      </c>
      <c r="F2052" s="45">
        <v>2018</v>
      </c>
      <c r="G2052" s="45">
        <f>_xlfn.XLOOKUP(I2052,Main_OG!$B$1:$B$766,Main_OG!$O$1:$O$766,"")</f>
        <v>1</v>
      </c>
      <c r="H2052" s="45">
        <f>_xlfn.XLOOKUP(E2052,Main_OG!$D$1:$D$766,Main_OG!$J$1:$J$766,"")</f>
        <v>1</v>
      </c>
      <c r="I2052" s="45" t="s">
        <v>82</v>
      </c>
      <c r="J2052" s="45" t="str">
        <f t="shared" si="97"/>
        <v>Orange &amp; Rockland Utils Inc_NY</v>
      </c>
      <c r="K2052" s="45" t="str">
        <f t="shared" si="98"/>
        <v>Orange Rockland Utilities Inc_NY</v>
      </c>
      <c r="L2052" s="45" t="s">
        <v>3191</v>
      </c>
      <c r="M2052" s="45">
        <v>0</v>
      </c>
      <c r="N2052" s="45">
        <v>17760</v>
      </c>
      <c r="O2052" s="45">
        <v>48</v>
      </c>
      <c r="P2052" s="45">
        <v>140570</v>
      </c>
      <c r="Q2052" s="45">
        <v>0</v>
      </c>
      <c r="R2052" s="45">
        <v>561498</v>
      </c>
      <c r="S2052" s="45">
        <v>59979</v>
      </c>
      <c r="T2052" s="45">
        <v>1046687</v>
      </c>
      <c r="U2052" s="45">
        <v>0</v>
      </c>
      <c r="V2052" s="45">
        <v>13.655561000000001</v>
      </c>
      <c r="W2052" s="45">
        <v>7.7805565000000003</v>
      </c>
      <c r="X2052" s="45">
        <v>20.528915999999999</v>
      </c>
      <c r="Y2052" s="46">
        <v>1665186.8</v>
      </c>
      <c r="Z2052" s="46">
        <v>85201.517102503276</v>
      </c>
      <c r="AA2052" s="47">
        <f>_xlfn.XLOOKUP($E2052,Main_OG!$D$1:$D$766,Main_OG!AJ$1:AJ$766,"")</f>
        <v>551004</v>
      </c>
      <c r="AB2052" s="47">
        <f>_xlfn.XLOOKUP($E2052,Main_OG!$D$1:$D$766,Main_OG!AK$1:AK$766,"")</f>
        <v>5192542</v>
      </c>
      <c r="AC2052" s="47">
        <f>_xlfn.XLOOKUP($E2052,Main_OG!$D$1:$D$766,Main_OG!AL$1:AL$766,"")</f>
        <v>802445040</v>
      </c>
      <c r="AD2052" s="47">
        <f>_xlfn.XLOOKUP($E2052,Main_OG!$D$1:$D$766,Main_OG!AM$1:AM$766,"")</f>
        <v>42919011</v>
      </c>
    </row>
    <row r="2053" spans="1:30" x14ac:dyDescent="0.35">
      <c r="A2053" s="36" t="s">
        <v>3178</v>
      </c>
      <c r="B2053" s="45" t="s">
        <v>82</v>
      </c>
      <c r="C2053" s="45" t="s">
        <v>4484</v>
      </c>
      <c r="D2053" s="36" t="s">
        <v>4520</v>
      </c>
      <c r="E2053" s="36" t="str">
        <f t="shared" si="96"/>
        <v>2019_NY</v>
      </c>
      <c r="F2053" s="45">
        <v>2019</v>
      </c>
      <c r="G2053" s="45">
        <f>_xlfn.XLOOKUP(I2053,Main_OG!$B$1:$B$766,Main_OG!$O$1:$O$766,"")</f>
        <v>1</v>
      </c>
      <c r="H2053" s="45">
        <f>_xlfn.XLOOKUP(E2053,Main_OG!$D$1:$D$766,Main_OG!$J$1:$J$766,"")</f>
        <v>1</v>
      </c>
      <c r="I2053" s="45" t="s">
        <v>82</v>
      </c>
      <c r="J2053" s="45" t="str">
        <f t="shared" si="97"/>
        <v>Orange &amp; Rockland Utils Inc_NY</v>
      </c>
      <c r="K2053" s="45" t="str">
        <f t="shared" si="98"/>
        <v>Orange Rockland Utilities Inc_NY</v>
      </c>
      <c r="L2053" s="45" t="s">
        <v>3192</v>
      </c>
      <c r="M2053" s="45">
        <v>0</v>
      </c>
      <c r="N2053" s="45">
        <v>18108</v>
      </c>
      <c r="O2053" s="45">
        <v>53</v>
      </c>
      <c r="P2053" s="45">
        <v>141580</v>
      </c>
      <c r="Q2053" s="45">
        <v>0</v>
      </c>
      <c r="R2053" s="45">
        <v>556856</v>
      </c>
      <c r="S2053" s="45">
        <v>51685</v>
      </c>
      <c r="T2053" s="45">
        <v>1037927</v>
      </c>
      <c r="U2053" s="45">
        <v>0</v>
      </c>
      <c r="V2053" s="45">
        <v>13.297495</v>
      </c>
      <c r="W2053" s="45">
        <v>5.4483892999999997</v>
      </c>
      <c r="X2053" s="45">
        <v>19.405487999999998</v>
      </c>
      <c r="Y2053" s="46">
        <v>1709750.7</v>
      </c>
      <c r="Z2053" s="46">
        <v>87845.614356703445</v>
      </c>
      <c r="AA2053" s="47">
        <f>_xlfn.XLOOKUP($E2053,Main_OG!$D$1:$D$766,Main_OG!AJ$1:AJ$766,"")</f>
        <v>373500</v>
      </c>
      <c r="AB2053" s="47">
        <f>_xlfn.XLOOKUP($E2053,Main_OG!$D$1:$D$766,Main_OG!AK$1:AK$766,"")</f>
        <v>1791762</v>
      </c>
      <c r="AC2053" s="47">
        <f>_xlfn.XLOOKUP($E2053,Main_OG!$D$1:$D$766,Main_OG!AL$1:AL$766,"")</f>
        <v>731087044</v>
      </c>
      <c r="AD2053" s="47">
        <f>_xlfn.XLOOKUP($E2053,Main_OG!$D$1:$D$766,Main_OG!AM$1:AM$766,"")</f>
        <v>44865018</v>
      </c>
    </row>
    <row r="2054" spans="1:30" x14ac:dyDescent="0.35">
      <c r="A2054" s="36" t="s">
        <v>3178</v>
      </c>
      <c r="B2054" s="45" t="s">
        <v>82</v>
      </c>
      <c r="C2054" s="45" t="s">
        <v>4484</v>
      </c>
      <c r="D2054" s="36" t="s">
        <v>4520</v>
      </c>
      <c r="E2054" s="36" t="str">
        <f t="shared" si="96"/>
        <v>2020_NY</v>
      </c>
      <c r="F2054" s="45">
        <v>2020</v>
      </c>
      <c r="G2054" s="45">
        <f>_xlfn.XLOOKUP(I2054,Main_OG!$B$1:$B$766,Main_OG!$O$1:$O$766,"")</f>
        <v>1</v>
      </c>
      <c r="H2054" s="45">
        <f>_xlfn.XLOOKUP(E2054,Main_OG!$D$1:$D$766,Main_OG!$J$1:$J$766,"")</f>
        <v>1</v>
      </c>
      <c r="I2054" s="45" t="s">
        <v>82</v>
      </c>
      <c r="J2054" s="45" t="str">
        <f t="shared" si="97"/>
        <v>Orange &amp; Rockland Utils Inc_NY</v>
      </c>
      <c r="K2054" s="45" t="str">
        <f t="shared" si="98"/>
        <v>Orange Rockland Utilities Inc_NY</v>
      </c>
      <c r="L2054" s="45" t="s">
        <v>3193</v>
      </c>
      <c r="M2054" s="45">
        <v>0</v>
      </c>
      <c r="N2054" s="45">
        <v>18170</v>
      </c>
      <c r="O2054" s="45">
        <v>43</v>
      </c>
      <c r="P2054" s="45">
        <v>0</v>
      </c>
      <c r="Q2054" s="45">
        <v>0</v>
      </c>
      <c r="R2054" s="45">
        <v>590858</v>
      </c>
      <c r="S2054" s="45">
        <v>52674</v>
      </c>
      <c r="T2054" s="45">
        <v>0</v>
      </c>
      <c r="U2054" s="45">
        <v>0</v>
      </c>
      <c r="V2054" s="45">
        <v>13.688314</v>
      </c>
      <c r="W2054" s="45">
        <v>4.3207275000000003</v>
      </c>
      <c r="X2054" s="45">
        <v>0</v>
      </c>
      <c r="Y2054" s="46">
        <v>1650567.2</v>
      </c>
      <c r="Z2054" s="46">
        <v>85158.158910676211</v>
      </c>
      <c r="AA2054" s="47">
        <f>_xlfn.XLOOKUP($E2054,Main_OG!$D$1:$D$766,Main_OG!AJ$1:AJ$766,"")</f>
        <v>127422</v>
      </c>
      <c r="AB2054" s="47">
        <f>_xlfn.XLOOKUP($E2054,Main_OG!$D$1:$D$766,Main_OG!AK$1:AK$766,"")</f>
        <v>1502064</v>
      </c>
      <c r="AC2054" s="47">
        <f>_xlfn.XLOOKUP($E2054,Main_OG!$D$1:$D$766,Main_OG!AL$1:AL$766,"")</f>
        <v>818703500</v>
      </c>
      <c r="AD2054" s="47">
        <f>_xlfn.XLOOKUP($E2054,Main_OG!$D$1:$D$766,Main_OG!AM$1:AM$766,"")</f>
        <v>0</v>
      </c>
    </row>
    <row r="2055" spans="1:30" x14ac:dyDescent="0.35">
      <c r="A2055" s="36" t="s">
        <v>3194</v>
      </c>
      <c r="B2055" s="45" t="s">
        <v>318</v>
      </c>
      <c r="C2055" s="45" t="s">
        <v>4276</v>
      </c>
      <c r="D2055" s="36" t="s">
        <v>3194</v>
      </c>
      <c r="E2055" s="36" t="str">
        <f t="shared" si="96"/>
        <v>2006_MN</v>
      </c>
      <c r="F2055" s="45">
        <v>2006</v>
      </c>
      <c r="G2055" s="45">
        <f>_xlfn.XLOOKUP(I2055,Main_OG!$B$1:$B$766,Main_OG!$O$1:$O$766,"")</f>
        <v>0</v>
      </c>
      <c r="H2055" s="45">
        <f>_xlfn.XLOOKUP(E2055,Main_OG!$D$1:$D$766,Main_OG!$J$1:$J$766,"")</f>
        <v>0</v>
      </c>
      <c r="I2055" s="45" t="s">
        <v>318</v>
      </c>
      <c r="J2055" s="45" t="str">
        <f t="shared" si="97"/>
        <v>Otter Tail Power Co_MN</v>
      </c>
      <c r="K2055" s="45" t="str">
        <f t="shared" si="98"/>
        <v>Otter Tail Power Co_MN</v>
      </c>
      <c r="L2055" s="45" t="s">
        <v>3195</v>
      </c>
      <c r="M2055" s="45">
        <v>0</v>
      </c>
      <c r="N2055" s="45">
        <v>11878</v>
      </c>
      <c r="O2055" s="45">
        <v>10</v>
      </c>
      <c r="P2055" s="45">
        <v>46954</v>
      </c>
      <c r="Q2055" s="45">
        <v>0</v>
      </c>
      <c r="R2055" s="45">
        <v>68639</v>
      </c>
      <c r="S2055" s="45">
        <v>25697</v>
      </c>
      <c r="T2055" s="45">
        <v>40110</v>
      </c>
      <c r="U2055" s="45">
        <v>0</v>
      </c>
      <c r="V2055" s="45">
        <v>6.5469678341181732</v>
      </c>
      <c r="W2055" s="45">
        <v>5.01822982270106</v>
      </c>
      <c r="X2055" s="45">
        <v>7.62714281639522</v>
      </c>
      <c r="Y2055" s="46">
        <v>302272.7</v>
      </c>
      <c r="Z2055" s="46">
        <v>58539.649524407119</v>
      </c>
      <c r="AA2055" s="47">
        <f>_xlfn.XLOOKUP($E2055,Main_OG!$D$1:$D$766,Main_OG!AJ$1:AJ$766,"")</f>
        <v>40108393.059999995</v>
      </c>
      <c r="AB2055" s="47">
        <f>_xlfn.XLOOKUP($E2055,Main_OG!$D$1:$D$766,Main_OG!AK$1:AK$766,"")</f>
        <v>1873358.9</v>
      </c>
      <c r="AC2055" s="47">
        <f>_xlfn.XLOOKUP($E2055,Main_OG!$D$1:$D$766,Main_OG!AL$1:AL$766,"")</f>
        <v>49856441.140000008</v>
      </c>
      <c r="AD2055" s="47">
        <f>_xlfn.XLOOKUP($E2055,Main_OG!$D$1:$D$766,Main_OG!AM$1:AM$766,"")</f>
        <v>13183418</v>
      </c>
    </row>
    <row r="2056" spans="1:30" x14ac:dyDescent="0.35">
      <c r="A2056" s="36" t="s">
        <v>3194</v>
      </c>
      <c r="B2056" s="45" t="s">
        <v>799</v>
      </c>
      <c r="C2056" s="45" t="s">
        <v>4276</v>
      </c>
      <c r="D2056" s="36" t="s">
        <v>3194</v>
      </c>
      <c r="E2056" s="36" t="str">
        <f t="shared" si="96"/>
        <v>2006_ND</v>
      </c>
      <c r="F2056" s="45">
        <v>2006</v>
      </c>
      <c r="G2056" s="45">
        <f>_xlfn.XLOOKUP(I2056,Main_OG!$B$1:$B$766,Main_OG!$O$1:$O$766,"")</f>
        <v>0</v>
      </c>
      <c r="H2056" s="45">
        <f>_xlfn.XLOOKUP(E2056,Main_OG!$D$1:$D$766,Main_OG!$J$1:$J$766,"")</f>
        <v>0</v>
      </c>
      <c r="I2056" s="45" t="s">
        <v>799</v>
      </c>
      <c r="J2056" s="45" t="str">
        <f t="shared" si="97"/>
        <v>Otter Tail Power Co_ND</v>
      </c>
      <c r="K2056" s="45" t="str">
        <f t="shared" si="98"/>
        <v>Otter Tail Power Co_ND</v>
      </c>
      <c r="L2056" s="45" t="s">
        <v>3196</v>
      </c>
      <c r="M2056" s="45">
        <v>0</v>
      </c>
      <c r="N2056" s="45">
        <v>12592</v>
      </c>
      <c r="O2056" s="45">
        <v>2</v>
      </c>
      <c r="P2056" s="45">
        <v>44160</v>
      </c>
      <c r="Q2056" s="45">
        <v>0</v>
      </c>
      <c r="R2056" s="45">
        <v>61264</v>
      </c>
      <c r="S2056" s="45">
        <v>3336</v>
      </c>
      <c r="T2056" s="45">
        <v>38793</v>
      </c>
      <c r="U2056" s="45">
        <v>0</v>
      </c>
      <c r="V2056" s="45">
        <v>6.496829741363312</v>
      </c>
      <c r="W2056" s="45">
        <v>5.5316961546752452</v>
      </c>
      <c r="X2056" s="45">
        <v>7.2351782636915019</v>
      </c>
      <c r="Y2056" s="46">
        <v>30911.4</v>
      </c>
      <c r="Z2056" s="46">
        <v>47598.325895950555</v>
      </c>
      <c r="AA2056" s="47">
        <f>_xlfn.XLOOKUP($E2056,Main_OG!$D$1:$D$766,Main_OG!AJ$1:AJ$766,"")</f>
        <v>48776056.499999993</v>
      </c>
      <c r="AB2056" s="47">
        <f>_xlfn.XLOOKUP($E2056,Main_OG!$D$1:$D$766,Main_OG!AK$1:AK$766,"")</f>
        <v>161092.06</v>
      </c>
      <c r="AC2056" s="47">
        <f>_xlfn.XLOOKUP($E2056,Main_OG!$D$1:$D$766,Main_OG!AL$1:AL$766,"")</f>
        <v>71631.38</v>
      </c>
      <c r="AD2056" s="47">
        <f>_xlfn.XLOOKUP($E2056,Main_OG!$D$1:$D$766,Main_OG!AM$1:AM$766,"")</f>
        <v>0</v>
      </c>
    </row>
    <row r="2057" spans="1:30" x14ac:dyDescent="0.35">
      <c r="A2057" s="36" t="s">
        <v>3194</v>
      </c>
      <c r="B2057" s="45" t="s">
        <v>847</v>
      </c>
      <c r="C2057" s="45" t="s">
        <v>4276</v>
      </c>
      <c r="D2057" s="36" t="s">
        <v>3194</v>
      </c>
      <c r="E2057" s="36" t="str">
        <f t="shared" si="96"/>
        <v>2006_SD</v>
      </c>
      <c r="F2057" s="45">
        <v>2006</v>
      </c>
      <c r="G2057" s="45">
        <f>_xlfn.XLOOKUP(I2057,Main_OG!$B$1:$B$766,Main_OG!$O$1:$O$766,"")</f>
        <v>0</v>
      </c>
      <c r="H2057" s="45">
        <f>_xlfn.XLOOKUP(E2057,Main_OG!$D$1:$D$766,Main_OG!$J$1:$J$766,"")</f>
        <v>0</v>
      </c>
      <c r="I2057" s="45" t="s">
        <v>847</v>
      </c>
      <c r="J2057" s="45" t="str">
        <f t="shared" si="97"/>
        <v>Otter Tail Power Co_SD</v>
      </c>
      <c r="K2057" s="45" t="str">
        <f t="shared" si="98"/>
        <v>Otter Tail Power Co_SD</v>
      </c>
      <c r="L2057" s="45" t="s">
        <v>3197</v>
      </c>
      <c r="M2057" s="45">
        <v>0</v>
      </c>
      <c r="N2057" s="45">
        <v>2721</v>
      </c>
      <c r="O2057" s="45">
        <v>0</v>
      </c>
      <c r="P2057" s="45">
        <v>8736</v>
      </c>
      <c r="Q2057" s="45">
        <v>0</v>
      </c>
      <c r="R2057" s="45">
        <v>15040</v>
      </c>
      <c r="S2057" s="45">
        <v>0</v>
      </c>
      <c r="T2057" s="45">
        <v>8047</v>
      </c>
      <c r="U2057" s="45">
        <v>0</v>
      </c>
      <c r="V2057" s="45">
        <v>5.8694744400778953</v>
      </c>
      <c r="W2057" s="45">
        <v>0</v>
      </c>
      <c r="X2057" s="45">
        <v>7.3972275334608044</v>
      </c>
      <c r="Y2057" s="46">
        <v>39961.599999999999</v>
      </c>
      <c r="Z2057" s="46">
        <v>51034.375307298673</v>
      </c>
      <c r="AA2057" s="47">
        <f>_xlfn.XLOOKUP($E2057,Main_OG!$D$1:$D$766,Main_OG!AJ$1:AJ$766,"")</f>
        <v>4127086.04</v>
      </c>
      <c r="AB2057" s="47">
        <f>_xlfn.XLOOKUP($E2057,Main_OG!$D$1:$D$766,Main_OG!AK$1:AK$766,"")</f>
        <v>37556.239999999998</v>
      </c>
      <c r="AC2057" s="47">
        <f>_xlfn.XLOOKUP($E2057,Main_OG!$D$1:$D$766,Main_OG!AL$1:AL$766,"")</f>
        <v>6689598.0199999996</v>
      </c>
      <c r="AD2057" s="47">
        <f>_xlfn.XLOOKUP($E2057,Main_OG!$D$1:$D$766,Main_OG!AM$1:AM$766,"")</f>
        <v>0</v>
      </c>
    </row>
    <row r="2058" spans="1:30" x14ac:dyDescent="0.35">
      <c r="A2058" s="36" t="s">
        <v>3194</v>
      </c>
      <c r="B2058" s="45" t="s">
        <v>318</v>
      </c>
      <c r="C2058" s="45" t="s">
        <v>4276</v>
      </c>
      <c r="D2058" s="36" t="s">
        <v>3194</v>
      </c>
      <c r="E2058" s="36" t="str">
        <f t="shared" si="96"/>
        <v>2007_MN</v>
      </c>
      <c r="F2058" s="45">
        <v>2007</v>
      </c>
      <c r="G2058" s="45">
        <f>_xlfn.XLOOKUP(I2058,Main_OG!$B$1:$B$766,Main_OG!$O$1:$O$766,"")</f>
        <v>0</v>
      </c>
      <c r="H2058" s="45">
        <f>_xlfn.XLOOKUP(E2058,Main_OG!$D$1:$D$766,Main_OG!$J$1:$J$766,"")</f>
        <v>0</v>
      </c>
      <c r="I2058" s="45" t="s">
        <v>318</v>
      </c>
      <c r="J2058" s="45" t="str">
        <f t="shared" si="97"/>
        <v>Otter Tail Power Co_MN</v>
      </c>
      <c r="K2058" s="45" t="str">
        <f t="shared" si="98"/>
        <v>Otter Tail Power Co_MN</v>
      </c>
      <c r="L2058" s="45" t="s">
        <v>3198</v>
      </c>
      <c r="M2058" s="45">
        <v>0</v>
      </c>
      <c r="N2058" s="45">
        <v>11966</v>
      </c>
      <c r="O2058" s="45">
        <v>10</v>
      </c>
      <c r="P2058" s="45">
        <v>47195</v>
      </c>
      <c r="Q2058" s="45">
        <v>0</v>
      </c>
      <c r="R2058" s="45">
        <v>70953</v>
      </c>
      <c r="S2058" s="45">
        <v>26013</v>
      </c>
      <c r="T2058" s="45">
        <v>40714</v>
      </c>
      <c r="U2058" s="45">
        <v>0</v>
      </c>
      <c r="V2058" s="45">
        <v>6.63</v>
      </c>
      <c r="W2058" s="45">
        <v>5.07</v>
      </c>
      <c r="X2058" s="45">
        <v>7.43</v>
      </c>
      <c r="Y2058" s="46">
        <v>304208</v>
      </c>
      <c r="Z2058" s="46">
        <v>58420.61467547933</v>
      </c>
      <c r="AA2058" s="47">
        <f>_xlfn.XLOOKUP($E2058,Main_OG!$D$1:$D$766,Main_OG!AJ$1:AJ$766,"")</f>
        <v>39330384</v>
      </c>
      <c r="AB2058" s="47">
        <f>_xlfn.XLOOKUP($E2058,Main_OG!$D$1:$D$766,Main_OG!AK$1:AK$766,"")</f>
        <v>1622180</v>
      </c>
      <c r="AC2058" s="47">
        <f>_xlfn.XLOOKUP($E2058,Main_OG!$D$1:$D$766,Main_OG!AL$1:AL$766,"")</f>
        <v>68362874</v>
      </c>
      <c r="AD2058" s="47">
        <f>_xlfn.XLOOKUP($E2058,Main_OG!$D$1:$D$766,Main_OG!AM$1:AM$766,"")</f>
        <v>13103000</v>
      </c>
    </row>
    <row r="2059" spans="1:30" x14ac:dyDescent="0.35">
      <c r="A2059" s="36" t="s">
        <v>3194</v>
      </c>
      <c r="B2059" s="45" t="s">
        <v>799</v>
      </c>
      <c r="C2059" s="45" t="s">
        <v>4276</v>
      </c>
      <c r="D2059" s="36" t="s">
        <v>3194</v>
      </c>
      <c r="E2059" s="36" t="str">
        <f t="shared" si="96"/>
        <v>2007_ND</v>
      </c>
      <c r="F2059" s="45">
        <v>2007</v>
      </c>
      <c r="G2059" s="45">
        <f>_xlfn.XLOOKUP(I2059,Main_OG!$B$1:$B$766,Main_OG!$O$1:$O$766,"")</f>
        <v>0</v>
      </c>
      <c r="H2059" s="45">
        <f>_xlfn.XLOOKUP(E2059,Main_OG!$D$1:$D$766,Main_OG!$J$1:$J$766,"")</f>
        <v>0</v>
      </c>
      <c r="I2059" s="45" t="s">
        <v>799</v>
      </c>
      <c r="J2059" s="45" t="str">
        <f t="shared" si="97"/>
        <v>Otter Tail Power Co_ND</v>
      </c>
      <c r="K2059" s="45" t="str">
        <f t="shared" si="98"/>
        <v>Otter Tail Power Co_ND</v>
      </c>
      <c r="L2059" s="45" t="s">
        <v>3199</v>
      </c>
      <c r="M2059" s="45">
        <v>0</v>
      </c>
      <c r="N2059" s="45">
        <v>12651</v>
      </c>
      <c r="O2059" s="45">
        <v>3</v>
      </c>
      <c r="P2059" s="45">
        <v>44217</v>
      </c>
      <c r="Q2059" s="45">
        <v>0</v>
      </c>
      <c r="R2059" s="45">
        <v>66315</v>
      </c>
      <c r="S2059" s="45">
        <v>4926</v>
      </c>
      <c r="T2059" s="45">
        <v>41470</v>
      </c>
      <c r="U2059" s="45">
        <v>0</v>
      </c>
      <c r="V2059" s="45">
        <v>6.92</v>
      </c>
      <c r="W2059" s="45">
        <v>5.97</v>
      </c>
      <c r="X2059" s="45">
        <v>7.45</v>
      </c>
      <c r="Y2059" s="46">
        <v>32529</v>
      </c>
      <c r="Z2059" s="46">
        <v>49828.283973272963</v>
      </c>
      <c r="AA2059" s="47">
        <f>_xlfn.XLOOKUP($E2059,Main_OG!$D$1:$D$766,Main_OG!AJ$1:AJ$766,"")</f>
        <v>49462088</v>
      </c>
      <c r="AB2059" s="47">
        <f>_xlfn.XLOOKUP($E2059,Main_OG!$D$1:$D$766,Main_OG!AK$1:AK$766,"")</f>
        <v>198582</v>
      </c>
      <c r="AC2059" s="47">
        <f>_xlfn.XLOOKUP($E2059,Main_OG!$D$1:$D$766,Main_OG!AL$1:AL$766,"")</f>
        <v>153412</v>
      </c>
      <c r="AD2059" s="47">
        <f>_xlfn.XLOOKUP($E2059,Main_OG!$D$1:$D$766,Main_OG!AM$1:AM$766,"")</f>
        <v>0</v>
      </c>
    </row>
    <row r="2060" spans="1:30" x14ac:dyDescent="0.35">
      <c r="A2060" s="36" t="s">
        <v>3194</v>
      </c>
      <c r="B2060" s="45" t="s">
        <v>847</v>
      </c>
      <c r="C2060" s="45" t="s">
        <v>4276</v>
      </c>
      <c r="D2060" s="36" t="s">
        <v>3194</v>
      </c>
      <c r="E2060" s="36" t="str">
        <f t="shared" si="96"/>
        <v>2007_SD</v>
      </c>
      <c r="F2060" s="45">
        <v>2007</v>
      </c>
      <c r="G2060" s="45">
        <f>_xlfn.XLOOKUP(I2060,Main_OG!$B$1:$B$766,Main_OG!$O$1:$O$766,"")</f>
        <v>0</v>
      </c>
      <c r="H2060" s="45">
        <f>_xlfn.XLOOKUP(E2060,Main_OG!$D$1:$D$766,Main_OG!$J$1:$J$766,"")</f>
        <v>0</v>
      </c>
      <c r="I2060" s="45" t="s">
        <v>847</v>
      </c>
      <c r="J2060" s="45" t="str">
        <f t="shared" si="97"/>
        <v>Otter Tail Power Co_SD</v>
      </c>
      <c r="K2060" s="45" t="str">
        <f t="shared" si="98"/>
        <v>Otter Tail Power Co_SD</v>
      </c>
      <c r="L2060" s="45" t="s">
        <v>3200</v>
      </c>
      <c r="M2060" s="45">
        <v>0</v>
      </c>
      <c r="N2060" s="45">
        <v>2725</v>
      </c>
      <c r="O2060" s="45">
        <v>1</v>
      </c>
      <c r="P2060" s="45">
        <v>8765</v>
      </c>
      <c r="Q2060" s="45">
        <v>0</v>
      </c>
      <c r="R2060" s="45">
        <v>16439</v>
      </c>
      <c r="S2060" s="45">
        <v>1292</v>
      </c>
      <c r="T2060" s="45">
        <v>8772</v>
      </c>
      <c r="U2060" s="45">
        <v>0</v>
      </c>
      <c r="V2060" s="45">
        <v>6.45</v>
      </c>
      <c r="W2060" s="45">
        <v>4.74</v>
      </c>
      <c r="X2060" s="45">
        <v>7.74</v>
      </c>
      <c r="Y2060" s="46">
        <v>41646.199999999997</v>
      </c>
      <c r="Z2060" s="46">
        <v>52608.628096960296</v>
      </c>
      <c r="AA2060" s="47">
        <f>_xlfn.XLOOKUP($E2060,Main_OG!$D$1:$D$766,Main_OG!AJ$1:AJ$766,"")</f>
        <v>3381304</v>
      </c>
      <c r="AB2060" s="47">
        <f>_xlfn.XLOOKUP($E2060,Main_OG!$D$1:$D$766,Main_OG!AK$1:AK$766,"")</f>
        <v>279426</v>
      </c>
      <c r="AC2060" s="47">
        <f>_xlfn.XLOOKUP($E2060,Main_OG!$D$1:$D$766,Main_OG!AL$1:AL$766,"")</f>
        <v>8470194</v>
      </c>
      <c r="AD2060" s="47">
        <f>_xlfn.XLOOKUP($E2060,Main_OG!$D$1:$D$766,Main_OG!AM$1:AM$766,"")</f>
        <v>0</v>
      </c>
    </row>
    <row r="2061" spans="1:30" x14ac:dyDescent="0.35">
      <c r="A2061" s="36" t="s">
        <v>3194</v>
      </c>
      <c r="B2061" s="45" t="s">
        <v>318</v>
      </c>
      <c r="C2061" s="45" t="s">
        <v>4276</v>
      </c>
      <c r="D2061" s="36" t="s">
        <v>3194</v>
      </c>
      <c r="E2061" s="36" t="str">
        <f t="shared" si="96"/>
        <v>2008_MN</v>
      </c>
      <c r="F2061" s="45">
        <v>2008</v>
      </c>
      <c r="G2061" s="45">
        <f>_xlfn.XLOOKUP(I2061,Main_OG!$B$1:$B$766,Main_OG!$O$1:$O$766,"")</f>
        <v>0</v>
      </c>
      <c r="H2061" s="45">
        <f>_xlfn.XLOOKUP(E2061,Main_OG!$D$1:$D$766,Main_OG!$J$1:$J$766,"")</f>
        <v>0</v>
      </c>
      <c r="I2061" s="45" t="s">
        <v>318</v>
      </c>
      <c r="J2061" s="45" t="str">
        <f t="shared" si="97"/>
        <v>Otter Tail Power Co_MN</v>
      </c>
      <c r="K2061" s="45" t="str">
        <f t="shared" si="98"/>
        <v>Otter Tail Power Co_MN</v>
      </c>
      <c r="L2061" s="45" t="s">
        <v>3201</v>
      </c>
      <c r="M2061" s="45">
        <v>0</v>
      </c>
      <c r="N2061" s="45">
        <v>12031</v>
      </c>
      <c r="O2061" s="45">
        <v>11</v>
      </c>
      <c r="P2061" s="45">
        <v>47321</v>
      </c>
      <c r="Q2061" s="45">
        <v>0</v>
      </c>
      <c r="R2061" s="45">
        <v>1080567</v>
      </c>
      <c r="S2061" s="45">
        <v>545794</v>
      </c>
      <c r="T2061" s="45">
        <v>565624</v>
      </c>
      <c r="U2061" s="45">
        <v>0</v>
      </c>
      <c r="V2061" s="45">
        <v>6.98</v>
      </c>
      <c r="W2061" s="45">
        <v>5.12</v>
      </c>
      <c r="X2061" s="45">
        <v>7.98</v>
      </c>
      <c r="Y2061" s="46">
        <v>309290.40000000002</v>
      </c>
      <c r="Z2061" s="46">
        <v>58945.938435888726</v>
      </c>
      <c r="AA2061" s="47">
        <f>_xlfn.XLOOKUP($E2061,Main_OG!$D$1:$D$766,Main_OG!AJ$1:AJ$766,"")</f>
        <v>38498824</v>
      </c>
      <c r="AB2061" s="47">
        <f>_xlfn.XLOOKUP($E2061,Main_OG!$D$1:$D$766,Main_OG!AK$1:AK$766,"")</f>
        <v>936312</v>
      </c>
      <c r="AC2061" s="47">
        <f>_xlfn.XLOOKUP($E2061,Main_OG!$D$1:$D$766,Main_OG!AL$1:AL$766,"")</f>
        <v>49682300</v>
      </c>
      <c r="AD2061" s="47">
        <f>_xlfn.XLOOKUP($E2061,Main_OG!$D$1:$D$766,Main_OG!AM$1:AM$766,"")</f>
        <v>12996838</v>
      </c>
    </row>
    <row r="2062" spans="1:30" x14ac:dyDescent="0.35">
      <c r="A2062" s="36" t="s">
        <v>3194</v>
      </c>
      <c r="B2062" s="45" t="s">
        <v>799</v>
      </c>
      <c r="C2062" s="45" t="s">
        <v>4276</v>
      </c>
      <c r="D2062" s="36" t="s">
        <v>3194</v>
      </c>
      <c r="E2062" s="36" t="str">
        <f t="shared" si="96"/>
        <v>2008_ND</v>
      </c>
      <c r="F2062" s="45">
        <v>2008</v>
      </c>
      <c r="G2062" s="45">
        <f>_xlfn.XLOOKUP(I2062,Main_OG!$B$1:$B$766,Main_OG!$O$1:$O$766,"")</f>
        <v>0</v>
      </c>
      <c r="H2062" s="45">
        <f>_xlfn.XLOOKUP(E2062,Main_OG!$D$1:$D$766,Main_OG!$J$1:$J$766,"")</f>
        <v>0</v>
      </c>
      <c r="I2062" s="45" t="s">
        <v>799</v>
      </c>
      <c r="J2062" s="45" t="str">
        <f t="shared" si="97"/>
        <v>Otter Tail Power Co_ND</v>
      </c>
      <c r="K2062" s="45" t="str">
        <f t="shared" si="98"/>
        <v>Otter Tail Power Co_ND</v>
      </c>
      <c r="L2062" s="45" t="s">
        <v>3202</v>
      </c>
      <c r="M2062" s="45">
        <v>0</v>
      </c>
      <c r="N2062" s="45">
        <v>12704</v>
      </c>
      <c r="O2062" s="45">
        <v>3</v>
      </c>
      <c r="P2062" s="45">
        <v>44199</v>
      </c>
      <c r="Q2062" s="45">
        <v>0</v>
      </c>
      <c r="R2062" s="45">
        <v>964373</v>
      </c>
      <c r="S2062" s="45">
        <v>82062</v>
      </c>
      <c r="T2062" s="45">
        <v>572647</v>
      </c>
      <c r="U2062" s="45">
        <v>0</v>
      </c>
      <c r="V2062" s="45">
        <v>6.99</v>
      </c>
      <c r="W2062" s="45">
        <v>5.89</v>
      </c>
      <c r="X2062" s="45">
        <v>7.62</v>
      </c>
      <c r="Y2062" s="46">
        <v>35030.400000000001</v>
      </c>
      <c r="Z2062" s="46">
        <v>53272.584321949485</v>
      </c>
      <c r="AA2062" s="47">
        <f>_xlfn.XLOOKUP($E2062,Main_OG!$D$1:$D$766,Main_OG!AJ$1:AJ$766,"")</f>
        <v>49965020</v>
      </c>
      <c r="AB2062" s="47">
        <f>_xlfn.XLOOKUP($E2062,Main_OG!$D$1:$D$766,Main_OG!AK$1:AK$766,"")</f>
        <v>178602</v>
      </c>
      <c r="AC2062" s="47">
        <f>_xlfn.XLOOKUP($E2062,Main_OG!$D$1:$D$766,Main_OG!AL$1:AL$766,"")</f>
        <v>1212</v>
      </c>
      <c r="AD2062" s="47">
        <f>_xlfn.XLOOKUP($E2062,Main_OG!$D$1:$D$766,Main_OG!AM$1:AM$766,"")</f>
        <v>0</v>
      </c>
    </row>
    <row r="2063" spans="1:30" x14ac:dyDescent="0.35">
      <c r="A2063" s="36" t="s">
        <v>3194</v>
      </c>
      <c r="B2063" s="45" t="s">
        <v>847</v>
      </c>
      <c r="C2063" s="45" t="s">
        <v>4276</v>
      </c>
      <c r="D2063" s="36" t="s">
        <v>3194</v>
      </c>
      <c r="E2063" s="36" t="str">
        <f t="shared" si="96"/>
        <v>2008_SD</v>
      </c>
      <c r="F2063" s="45">
        <v>2008</v>
      </c>
      <c r="G2063" s="45">
        <f>_xlfn.XLOOKUP(I2063,Main_OG!$B$1:$B$766,Main_OG!$O$1:$O$766,"")</f>
        <v>0</v>
      </c>
      <c r="H2063" s="45">
        <f>_xlfn.XLOOKUP(E2063,Main_OG!$D$1:$D$766,Main_OG!$J$1:$J$766,"")</f>
        <v>0</v>
      </c>
      <c r="I2063" s="45" t="s">
        <v>847</v>
      </c>
      <c r="J2063" s="45" t="str">
        <f t="shared" si="97"/>
        <v>Otter Tail Power Co_SD</v>
      </c>
      <c r="K2063" s="45" t="str">
        <f t="shared" si="98"/>
        <v>Otter Tail Power Co_SD</v>
      </c>
      <c r="L2063" s="45" t="s">
        <v>3203</v>
      </c>
      <c r="M2063" s="45">
        <v>0</v>
      </c>
      <c r="N2063" s="45">
        <v>2758</v>
      </c>
      <c r="O2063" s="45">
        <v>1</v>
      </c>
      <c r="P2063" s="45">
        <v>8788</v>
      </c>
      <c r="Q2063" s="45">
        <v>0</v>
      </c>
      <c r="R2063" s="45">
        <v>274766</v>
      </c>
      <c r="S2063" s="45">
        <v>36704</v>
      </c>
      <c r="T2063" s="45">
        <v>119370</v>
      </c>
      <c r="U2063" s="45">
        <v>0</v>
      </c>
      <c r="V2063" s="45">
        <v>5.99</v>
      </c>
      <c r="W2063" s="45">
        <v>4.8899999999999997</v>
      </c>
      <c r="X2063" s="45">
        <v>7.37</v>
      </c>
      <c r="Y2063" s="46">
        <v>43278.5</v>
      </c>
      <c r="Z2063" s="46">
        <v>54157.427382984366</v>
      </c>
      <c r="AA2063" s="47">
        <f>_xlfn.XLOOKUP($E2063,Main_OG!$D$1:$D$766,Main_OG!AJ$1:AJ$766,"")</f>
        <v>4718714</v>
      </c>
      <c r="AB2063" s="47">
        <f>_xlfn.XLOOKUP($E2063,Main_OG!$D$1:$D$766,Main_OG!AK$1:AK$766,"")</f>
        <v>100410</v>
      </c>
      <c r="AC2063" s="47">
        <f>_xlfn.XLOOKUP($E2063,Main_OG!$D$1:$D$766,Main_OG!AL$1:AL$766,"")</f>
        <v>5264224</v>
      </c>
      <c r="AD2063" s="47">
        <f>_xlfn.XLOOKUP($E2063,Main_OG!$D$1:$D$766,Main_OG!AM$1:AM$766,"")</f>
        <v>0</v>
      </c>
    </row>
    <row r="2064" spans="1:30" x14ac:dyDescent="0.35">
      <c r="A2064" s="36" t="s">
        <v>3194</v>
      </c>
      <c r="B2064" s="45" t="s">
        <v>318</v>
      </c>
      <c r="C2064" s="45" t="s">
        <v>4276</v>
      </c>
      <c r="D2064" s="36" t="s">
        <v>3194</v>
      </c>
      <c r="E2064" s="36" t="str">
        <f t="shared" si="96"/>
        <v>2009_MN</v>
      </c>
      <c r="F2064" s="45">
        <v>2009</v>
      </c>
      <c r="G2064" s="45">
        <f>_xlfn.XLOOKUP(I2064,Main_OG!$B$1:$B$766,Main_OG!$O$1:$O$766,"")</f>
        <v>0</v>
      </c>
      <c r="H2064" s="45">
        <f>_xlfn.XLOOKUP(E2064,Main_OG!$D$1:$D$766,Main_OG!$J$1:$J$766,"")</f>
        <v>0</v>
      </c>
      <c r="I2064" s="45" t="s">
        <v>318</v>
      </c>
      <c r="J2064" s="45" t="str">
        <f t="shared" si="97"/>
        <v>Otter Tail Power Co_MN</v>
      </c>
      <c r="K2064" s="45" t="str">
        <f t="shared" si="98"/>
        <v>Otter Tail Power Co_MN</v>
      </c>
      <c r="L2064" s="45" t="s">
        <v>3204</v>
      </c>
      <c r="M2064" s="45">
        <v>0</v>
      </c>
      <c r="N2064" s="45">
        <v>12046</v>
      </c>
      <c r="O2064" s="45">
        <v>11</v>
      </c>
      <c r="P2064" s="45">
        <v>47364</v>
      </c>
      <c r="Q2064" s="45">
        <v>0</v>
      </c>
      <c r="R2064" s="45">
        <v>1026829</v>
      </c>
      <c r="S2064" s="45">
        <v>524634</v>
      </c>
      <c r="T2064" s="45">
        <v>575748</v>
      </c>
      <c r="U2064" s="45">
        <v>0</v>
      </c>
      <c r="V2064" s="45">
        <v>6.63</v>
      </c>
      <c r="W2064" s="45">
        <v>4.96</v>
      </c>
      <c r="X2064" s="45">
        <v>7.82</v>
      </c>
      <c r="Y2064" s="46">
        <v>296875.2</v>
      </c>
      <c r="Z2064" s="46">
        <v>56213.555888686722</v>
      </c>
      <c r="AA2064" s="47">
        <f>_xlfn.XLOOKUP($E2064,Main_OG!$D$1:$D$766,Main_OG!AJ$1:AJ$766,"")</f>
        <v>35428086</v>
      </c>
      <c r="AB2064" s="47">
        <f>_xlfn.XLOOKUP($E2064,Main_OG!$D$1:$D$766,Main_OG!AK$1:AK$766,"")</f>
        <v>267390</v>
      </c>
      <c r="AC2064" s="47">
        <f>_xlfn.XLOOKUP($E2064,Main_OG!$D$1:$D$766,Main_OG!AL$1:AL$766,"")</f>
        <v>47953964</v>
      </c>
      <c r="AD2064" s="47">
        <f>_xlfn.XLOOKUP($E2064,Main_OG!$D$1:$D$766,Main_OG!AM$1:AM$766,"")</f>
        <v>12393425</v>
      </c>
    </row>
    <row r="2065" spans="1:30" x14ac:dyDescent="0.35">
      <c r="A2065" s="36" t="s">
        <v>3194</v>
      </c>
      <c r="B2065" s="45" t="s">
        <v>799</v>
      </c>
      <c r="C2065" s="45" t="s">
        <v>4276</v>
      </c>
      <c r="D2065" s="36" t="s">
        <v>3194</v>
      </c>
      <c r="E2065" s="36" t="str">
        <f t="shared" si="96"/>
        <v>2009_ND</v>
      </c>
      <c r="F2065" s="45">
        <v>2009</v>
      </c>
      <c r="G2065" s="45">
        <f>_xlfn.XLOOKUP(I2065,Main_OG!$B$1:$B$766,Main_OG!$O$1:$O$766,"")</f>
        <v>0</v>
      </c>
      <c r="H2065" s="45">
        <f>_xlfn.XLOOKUP(E2065,Main_OG!$D$1:$D$766,Main_OG!$J$1:$J$766,"")</f>
        <v>0</v>
      </c>
      <c r="I2065" s="45" t="s">
        <v>799</v>
      </c>
      <c r="J2065" s="45" t="str">
        <f t="shared" si="97"/>
        <v>Otter Tail Power Co_ND</v>
      </c>
      <c r="K2065" s="45" t="str">
        <f t="shared" si="98"/>
        <v>Otter Tail Power Co_ND</v>
      </c>
      <c r="L2065" s="45" t="s">
        <v>3205</v>
      </c>
      <c r="M2065" s="45">
        <v>0</v>
      </c>
      <c r="N2065" s="45">
        <v>12610</v>
      </c>
      <c r="O2065" s="45">
        <v>2</v>
      </c>
      <c r="P2065" s="45">
        <v>44206</v>
      </c>
      <c r="Q2065" s="45">
        <v>0</v>
      </c>
      <c r="R2065" s="45">
        <v>1037056</v>
      </c>
      <c r="S2065" s="45">
        <v>69161</v>
      </c>
      <c r="T2065" s="45">
        <v>599775</v>
      </c>
      <c r="U2065" s="45">
        <v>0</v>
      </c>
      <c r="V2065" s="45">
        <v>6.73</v>
      </c>
      <c r="W2065" s="45">
        <v>5.64</v>
      </c>
      <c r="X2065" s="45">
        <v>7.34</v>
      </c>
      <c r="Y2065" s="46">
        <v>35971.300000000003</v>
      </c>
      <c r="Z2065" s="46">
        <v>54094.783508379347</v>
      </c>
      <c r="AA2065" s="47">
        <f>_xlfn.XLOOKUP($E2065,Main_OG!$D$1:$D$766,Main_OG!AJ$1:AJ$766,"")</f>
        <v>49382118</v>
      </c>
      <c r="AB2065" s="47">
        <f>_xlfn.XLOOKUP($E2065,Main_OG!$D$1:$D$766,Main_OG!AK$1:AK$766,"")</f>
        <v>166404</v>
      </c>
      <c r="AC2065" s="47">
        <f>_xlfn.XLOOKUP($E2065,Main_OG!$D$1:$D$766,Main_OG!AL$1:AL$766,"")</f>
        <v>149378</v>
      </c>
      <c r="AD2065" s="47">
        <f>_xlfn.XLOOKUP($E2065,Main_OG!$D$1:$D$766,Main_OG!AM$1:AM$766,"")</f>
        <v>0</v>
      </c>
    </row>
    <row r="2066" spans="1:30" x14ac:dyDescent="0.35">
      <c r="A2066" s="36" t="s">
        <v>3194</v>
      </c>
      <c r="B2066" s="45" t="s">
        <v>847</v>
      </c>
      <c r="C2066" s="45" t="s">
        <v>4276</v>
      </c>
      <c r="D2066" s="36" t="s">
        <v>3194</v>
      </c>
      <c r="E2066" s="36" t="str">
        <f t="shared" si="96"/>
        <v>2009_SD</v>
      </c>
      <c r="F2066" s="45">
        <v>2009</v>
      </c>
      <c r="G2066" s="45">
        <f>_xlfn.XLOOKUP(I2066,Main_OG!$B$1:$B$766,Main_OG!$O$1:$O$766,"")</f>
        <v>0</v>
      </c>
      <c r="H2066" s="45">
        <f>_xlfn.XLOOKUP(E2066,Main_OG!$D$1:$D$766,Main_OG!$J$1:$J$766,"")</f>
        <v>0</v>
      </c>
      <c r="I2066" s="45" t="s">
        <v>847</v>
      </c>
      <c r="J2066" s="45" t="str">
        <f t="shared" si="97"/>
        <v>Otter Tail Power Co_SD</v>
      </c>
      <c r="K2066" s="45" t="str">
        <f t="shared" si="98"/>
        <v>Otter Tail Power Co_SD</v>
      </c>
      <c r="L2066" s="45" t="s">
        <v>3206</v>
      </c>
      <c r="M2066" s="45">
        <v>0</v>
      </c>
      <c r="N2066" s="45">
        <v>2764</v>
      </c>
      <c r="O2066" s="45">
        <v>1</v>
      </c>
      <c r="P2066" s="45">
        <v>8788</v>
      </c>
      <c r="Q2066" s="45">
        <v>0</v>
      </c>
      <c r="R2066" s="45">
        <v>262068</v>
      </c>
      <c r="S2066" s="45">
        <v>27850</v>
      </c>
      <c r="T2066" s="45">
        <v>121256</v>
      </c>
      <c r="U2066" s="45">
        <v>0</v>
      </c>
      <c r="V2066" s="45">
        <v>6.12</v>
      </c>
      <c r="W2066" s="45">
        <v>5.28</v>
      </c>
      <c r="X2066" s="45">
        <v>7.49</v>
      </c>
      <c r="Y2066" s="46">
        <v>44255.8</v>
      </c>
      <c r="Z2066" s="46">
        <v>54835.348242463144</v>
      </c>
      <c r="AA2066" s="47">
        <f>_xlfn.XLOOKUP($E2066,Main_OG!$D$1:$D$766,Main_OG!AJ$1:AJ$766,"")</f>
        <v>4213274</v>
      </c>
      <c r="AB2066" s="47">
        <f>_xlfn.XLOOKUP($E2066,Main_OG!$D$1:$D$766,Main_OG!AK$1:AK$766,"")</f>
        <v>47426</v>
      </c>
      <c r="AC2066" s="47">
        <f>_xlfn.XLOOKUP($E2066,Main_OG!$D$1:$D$766,Main_OG!AL$1:AL$766,"")</f>
        <v>1835434</v>
      </c>
      <c r="AD2066" s="47">
        <f>_xlfn.XLOOKUP($E2066,Main_OG!$D$1:$D$766,Main_OG!AM$1:AM$766,"")</f>
        <v>0</v>
      </c>
    </row>
    <row r="2067" spans="1:30" x14ac:dyDescent="0.35">
      <c r="A2067" s="36" t="s">
        <v>3194</v>
      </c>
      <c r="B2067" s="45" t="s">
        <v>318</v>
      </c>
      <c r="C2067" s="45" t="s">
        <v>4276</v>
      </c>
      <c r="D2067" s="36" t="s">
        <v>3194</v>
      </c>
      <c r="E2067" s="36" t="str">
        <f t="shared" si="96"/>
        <v>2010_MN</v>
      </c>
      <c r="F2067" s="45">
        <v>2010</v>
      </c>
      <c r="G2067" s="45">
        <f>_xlfn.XLOOKUP(I2067,Main_OG!$B$1:$B$766,Main_OG!$O$1:$O$766,"")</f>
        <v>0</v>
      </c>
      <c r="H2067" s="45">
        <f>_xlfn.XLOOKUP(E2067,Main_OG!$D$1:$D$766,Main_OG!$J$1:$J$766,"")</f>
        <v>0</v>
      </c>
      <c r="I2067" s="45" t="s">
        <v>318</v>
      </c>
      <c r="J2067" s="45" t="str">
        <f t="shared" si="97"/>
        <v>Otter Tail Power Co_MN</v>
      </c>
      <c r="K2067" s="45" t="str">
        <f t="shared" si="98"/>
        <v>Otter Tail Power Co_MN</v>
      </c>
      <c r="L2067" s="45" t="s">
        <v>3207</v>
      </c>
      <c r="M2067" s="45">
        <v>0</v>
      </c>
      <c r="N2067" s="45">
        <v>11977</v>
      </c>
      <c r="O2067" s="45">
        <v>11</v>
      </c>
      <c r="P2067" s="45">
        <v>47437</v>
      </c>
      <c r="Q2067" s="45">
        <v>0</v>
      </c>
      <c r="R2067" s="45">
        <v>1020138</v>
      </c>
      <c r="S2067" s="45">
        <v>498684</v>
      </c>
      <c r="T2067" s="45">
        <v>566573</v>
      </c>
      <c r="U2067" s="45">
        <v>0</v>
      </c>
      <c r="V2067" s="45">
        <v>7.14</v>
      </c>
      <c r="W2067" s="45">
        <v>5.53</v>
      </c>
      <c r="X2067" s="45">
        <v>8.25</v>
      </c>
      <c r="Y2067" s="46">
        <v>308091.90000000002</v>
      </c>
      <c r="Z2067" s="46">
        <v>58010.869651176232</v>
      </c>
      <c r="AA2067" s="47">
        <f>_xlfn.XLOOKUP($E2067,Main_OG!$D$1:$D$766,Main_OG!AJ$1:AJ$766,"")</f>
        <v>34170398</v>
      </c>
      <c r="AB2067" s="47">
        <f>_xlfn.XLOOKUP($E2067,Main_OG!$D$1:$D$766,Main_OG!AK$1:AK$766,"")</f>
        <v>136658</v>
      </c>
      <c r="AC2067" s="47">
        <f>_xlfn.XLOOKUP($E2067,Main_OG!$D$1:$D$766,Main_OG!AL$1:AL$766,"")</f>
        <v>72931362</v>
      </c>
      <c r="AD2067" s="47">
        <f>_xlfn.XLOOKUP($E2067,Main_OG!$D$1:$D$766,Main_OG!AM$1:AM$766,"")</f>
        <v>13478046</v>
      </c>
    </row>
    <row r="2068" spans="1:30" x14ac:dyDescent="0.35">
      <c r="A2068" s="36" t="s">
        <v>3194</v>
      </c>
      <c r="B2068" s="45" t="s">
        <v>799</v>
      </c>
      <c r="C2068" s="45" t="s">
        <v>4276</v>
      </c>
      <c r="D2068" s="36" t="s">
        <v>3194</v>
      </c>
      <c r="E2068" s="36" t="str">
        <f t="shared" si="96"/>
        <v>2010_ND</v>
      </c>
      <c r="F2068" s="45">
        <v>2010</v>
      </c>
      <c r="G2068" s="45">
        <f>_xlfn.XLOOKUP(I2068,Main_OG!$B$1:$B$766,Main_OG!$O$1:$O$766,"")</f>
        <v>0</v>
      </c>
      <c r="H2068" s="45">
        <f>_xlfn.XLOOKUP(E2068,Main_OG!$D$1:$D$766,Main_OG!$J$1:$J$766,"")</f>
        <v>0</v>
      </c>
      <c r="I2068" s="45" t="s">
        <v>799</v>
      </c>
      <c r="J2068" s="45" t="str">
        <f t="shared" si="97"/>
        <v>Otter Tail Power Co_ND</v>
      </c>
      <c r="K2068" s="45" t="str">
        <f t="shared" si="98"/>
        <v>Otter Tail Power Co_ND</v>
      </c>
      <c r="L2068" s="45" t="s">
        <v>3208</v>
      </c>
      <c r="M2068" s="45">
        <v>0</v>
      </c>
      <c r="N2068" s="45">
        <v>12658</v>
      </c>
      <c r="O2068" s="45">
        <v>2</v>
      </c>
      <c r="P2068" s="45">
        <v>44326</v>
      </c>
      <c r="Q2068" s="45">
        <v>0</v>
      </c>
      <c r="R2068" s="45">
        <v>1087049</v>
      </c>
      <c r="S2068" s="45">
        <v>72545</v>
      </c>
      <c r="T2068" s="45">
        <v>586800</v>
      </c>
      <c r="U2068" s="45">
        <v>0</v>
      </c>
      <c r="V2068" s="45">
        <v>6.88</v>
      </c>
      <c r="W2068" s="45">
        <v>6.04</v>
      </c>
      <c r="X2068" s="45">
        <v>7.72</v>
      </c>
      <c r="Y2068" s="46">
        <v>38697.4</v>
      </c>
      <c r="Z2068" s="46">
        <v>57350.552499288628</v>
      </c>
      <c r="AA2068" s="47">
        <f>_xlfn.XLOOKUP($E2068,Main_OG!$D$1:$D$766,Main_OG!AJ$1:AJ$766,"")</f>
        <v>46404648</v>
      </c>
      <c r="AB2068" s="47">
        <f>_xlfn.XLOOKUP($E2068,Main_OG!$D$1:$D$766,Main_OG!AK$1:AK$766,"")</f>
        <v>141892</v>
      </c>
      <c r="AC2068" s="47">
        <f>_xlfn.XLOOKUP($E2068,Main_OG!$D$1:$D$766,Main_OG!AL$1:AL$766,"")</f>
        <v>149684</v>
      </c>
      <c r="AD2068" s="47">
        <f>_xlfn.XLOOKUP($E2068,Main_OG!$D$1:$D$766,Main_OG!AM$1:AM$766,"")</f>
        <v>0</v>
      </c>
    </row>
    <row r="2069" spans="1:30" x14ac:dyDescent="0.35">
      <c r="A2069" s="36" t="s">
        <v>3194</v>
      </c>
      <c r="B2069" s="45" t="s">
        <v>847</v>
      </c>
      <c r="C2069" s="45" t="s">
        <v>4276</v>
      </c>
      <c r="D2069" s="36" t="s">
        <v>3194</v>
      </c>
      <c r="E2069" s="36" t="str">
        <f t="shared" si="96"/>
        <v>2010_SD</v>
      </c>
      <c r="F2069" s="45">
        <v>2010</v>
      </c>
      <c r="G2069" s="45">
        <f>_xlfn.XLOOKUP(I2069,Main_OG!$B$1:$B$766,Main_OG!$O$1:$O$766,"")</f>
        <v>0</v>
      </c>
      <c r="H2069" s="45">
        <f>_xlfn.XLOOKUP(E2069,Main_OG!$D$1:$D$766,Main_OG!$J$1:$J$766,"")</f>
        <v>0</v>
      </c>
      <c r="I2069" s="45" t="s">
        <v>847</v>
      </c>
      <c r="J2069" s="45" t="str">
        <f t="shared" si="97"/>
        <v>Otter Tail Power Co_SD</v>
      </c>
      <c r="K2069" s="45" t="str">
        <f t="shared" si="98"/>
        <v>Otter Tail Power Co_SD</v>
      </c>
      <c r="L2069" s="45" t="s">
        <v>3209</v>
      </c>
      <c r="M2069" s="45">
        <v>0</v>
      </c>
      <c r="N2069" s="45">
        <v>2763</v>
      </c>
      <c r="O2069" s="45">
        <v>1</v>
      </c>
      <c r="P2069" s="45">
        <v>8783</v>
      </c>
      <c r="Q2069" s="45">
        <v>0</v>
      </c>
      <c r="R2069" s="45">
        <v>280236</v>
      </c>
      <c r="S2069" s="45">
        <v>30974</v>
      </c>
      <c r="T2069" s="45">
        <v>119749</v>
      </c>
      <c r="U2069" s="45">
        <v>0</v>
      </c>
      <c r="V2069" s="45">
        <v>6.56</v>
      </c>
      <c r="W2069" s="45">
        <v>5.69</v>
      </c>
      <c r="X2069" s="45">
        <v>8.1300000000000008</v>
      </c>
      <c r="Y2069" s="46">
        <v>44810.7</v>
      </c>
      <c r="Z2069" s="46">
        <v>54902.088109062439</v>
      </c>
      <c r="AA2069" s="47">
        <f>_xlfn.XLOOKUP($E2069,Main_OG!$D$1:$D$766,Main_OG!AJ$1:AJ$766,"")</f>
        <v>4327706</v>
      </c>
      <c r="AB2069" s="47">
        <f>_xlfn.XLOOKUP($E2069,Main_OG!$D$1:$D$766,Main_OG!AK$1:AK$766,"")</f>
        <v>36138</v>
      </c>
      <c r="AC2069" s="47">
        <f>_xlfn.XLOOKUP($E2069,Main_OG!$D$1:$D$766,Main_OG!AL$1:AL$766,"")</f>
        <v>3199442</v>
      </c>
      <c r="AD2069" s="47">
        <f>_xlfn.XLOOKUP($E2069,Main_OG!$D$1:$D$766,Main_OG!AM$1:AM$766,"")</f>
        <v>0</v>
      </c>
    </row>
    <row r="2070" spans="1:30" x14ac:dyDescent="0.35">
      <c r="A2070" s="36" t="s">
        <v>3194</v>
      </c>
      <c r="B2070" s="45" t="s">
        <v>318</v>
      </c>
      <c r="C2070" s="45" t="s">
        <v>4276</v>
      </c>
      <c r="D2070" s="36" t="s">
        <v>3194</v>
      </c>
      <c r="E2070" s="36" t="str">
        <f t="shared" si="96"/>
        <v>2011_MN</v>
      </c>
      <c r="F2070" s="45">
        <v>2011</v>
      </c>
      <c r="G2070" s="45">
        <f>_xlfn.XLOOKUP(I2070,Main_OG!$B$1:$B$766,Main_OG!$O$1:$O$766,"")</f>
        <v>0</v>
      </c>
      <c r="H2070" s="45">
        <f>_xlfn.XLOOKUP(E2070,Main_OG!$D$1:$D$766,Main_OG!$J$1:$J$766,"")</f>
        <v>0</v>
      </c>
      <c r="I2070" s="45" t="s">
        <v>318</v>
      </c>
      <c r="J2070" s="45" t="str">
        <f t="shared" si="97"/>
        <v>Otter Tail Power Co_MN</v>
      </c>
      <c r="K2070" s="45" t="str">
        <f t="shared" si="98"/>
        <v>Otter Tail Power Co_MN</v>
      </c>
      <c r="L2070" s="45" t="s">
        <v>3210</v>
      </c>
      <c r="M2070" s="45">
        <v>0</v>
      </c>
      <c r="N2070" s="45">
        <v>12020</v>
      </c>
      <c r="O2070" s="45">
        <v>11</v>
      </c>
      <c r="P2070" s="45">
        <v>47455</v>
      </c>
      <c r="Q2070" s="45">
        <v>0</v>
      </c>
      <c r="R2070" s="45">
        <v>1044472</v>
      </c>
      <c r="S2070" s="45">
        <v>457048</v>
      </c>
      <c r="T2070" s="45">
        <v>577572</v>
      </c>
      <c r="U2070" s="45">
        <v>0</v>
      </c>
      <c r="V2070" s="45">
        <v>7.28</v>
      </c>
      <c r="W2070" s="45">
        <v>5.64</v>
      </c>
      <c r="X2070" s="45">
        <v>8.52</v>
      </c>
      <c r="Y2070" s="46">
        <v>315213.3</v>
      </c>
      <c r="Z2070" s="46">
        <v>58955.620560279203</v>
      </c>
      <c r="AA2070" s="47">
        <f>_xlfn.XLOOKUP($E2070,Main_OG!$D$1:$D$766,Main_OG!AJ$1:AJ$766,"")</f>
        <v>34006784</v>
      </c>
      <c r="AB2070" s="47">
        <f>_xlfn.XLOOKUP($E2070,Main_OG!$D$1:$D$766,Main_OG!AK$1:AK$766,"")</f>
        <v>111124</v>
      </c>
      <c r="AC2070" s="47">
        <f>_xlfn.XLOOKUP($E2070,Main_OG!$D$1:$D$766,Main_OG!AL$1:AL$766,"")</f>
        <v>58968618</v>
      </c>
      <c r="AD2070" s="47">
        <f>_xlfn.XLOOKUP($E2070,Main_OG!$D$1:$D$766,Main_OG!AM$1:AM$766,"")</f>
        <v>11958525</v>
      </c>
    </row>
    <row r="2071" spans="1:30" x14ac:dyDescent="0.35">
      <c r="A2071" s="36" t="s">
        <v>3194</v>
      </c>
      <c r="B2071" s="45" t="s">
        <v>799</v>
      </c>
      <c r="C2071" s="45" t="s">
        <v>4276</v>
      </c>
      <c r="D2071" s="36" t="s">
        <v>3194</v>
      </c>
      <c r="E2071" s="36" t="str">
        <f t="shared" si="96"/>
        <v>2011_ND</v>
      </c>
      <c r="F2071" s="45">
        <v>2011</v>
      </c>
      <c r="G2071" s="45">
        <f>_xlfn.XLOOKUP(I2071,Main_OG!$B$1:$B$766,Main_OG!$O$1:$O$766,"")</f>
        <v>0</v>
      </c>
      <c r="H2071" s="45">
        <f>_xlfn.XLOOKUP(E2071,Main_OG!$D$1:$D$766,Main_OG!$J$1:$J$766,"")</f>
        <v>0</v>
      </c>
      <c r="I2071" s="45" t="s">
        <v>799</v>
      </c>
      <c r="J2071" s="45" t="str">
        <f t="shared" si="97"/>
        <v>Otter Tail Power Co_ND</v>
      </c>
      <c r="K2071" s="45" t="str">
        <f t="shared" si="98"/>
        <v>Otter Tail Power Co_ND</v>
      </c>
      <c r="L2071" s="45" t="s">
        <v>3211</v>
      </c>
      <c r="M2071" s="45">
        <v>0</v>
      </c>
      <c r="N2071" s="45">
        <v>12671</v>
      </c>
      <c r="O2071" s="45">
        <v>2</v>
      </c>
      <c r="P2071" s="45">
        <v>44377</v>
      </c>
      <c r="Q2071" s="45">
        <v>0</v>
      </c>
      <c r="R2071" s="45">
        <v>1099220</v>
      </c>
      <c r="S2071" s="45">
        <v>81934</v>
      </c>
      <c r="T2071" s="45">
        <v>614701</v>
      </c>
      <c r="U2071" s="45">
        <v>0</v>
      </c>
      <c r="V2071" s="45">
        <v>6.83</v>
      </c>
      <c r="W2071" s="45">
        <v>5.97</v>
      </c>
      <c r="X2071" s="45">
        <v>7.69</v>
      </c>
      <c r="Y2071" s="46">
        <v>43300.4</v>
      </c>
      <c r="Z2071" s="46">
        <v>63163.76038253837</v>
      </c>
      <c r="AA2071" s="47">
        <f>_xlfn.XLOOKUP($E2071,Main_OG!$D$1:$D$766,Main_OG!AJ$1:AJ$766,"")</f>
        <v>44259536</v>
      </c>
      <c r="AB2071" s="47">
        <f>_xlfn.XLOOKUP($E2071,Main_OG!$D$1:$D$766,Main_OG!AK$1:AK$766,"")</f>
        <v>165052</v>
      </c>
      <c r="AC2071" s="47">
        <f>_xlfn.XLOOKUP($E2071,Main_OG!$D$1:$D$766,Main_OG!AL$1:AL$766,"")</f>
        <v>177092</v>
      </c>
      <c r="AD2071" s="47">
        <f>_xlfn.XLOOKUP($E2071,Main_OG!$D$1:$D$766,Main_OG!AM$1:AM$766,"")</f>
        <v>0</v>
      </c>
    </row>
    <row r="2072" spans="1:30" x14ac:dyDescent="0.35">
      <c r="A2072" s="36" t="s">
        <v>3194</v>
      </c>
      <c r="B2072" s="45" t="s">
        <v>847</v>
      </c>
      <c r="C2072" s="45" t="s">
        <v>4276</v>
      </c>
      <c r="D2072" s="36" t="s">
        <v>3194</v>
      </c>
      <c r="E2072" s="36" t="str">
        <f t="shared" si="96"/>
        <v>2011_SD</v>
      </c>
      <c r="F2072" s="45">
        <v>2011</v>
      </c>
      <c r="G2072" s="45">
        <f>_xlfn.XLOOKUP(I2072,Main_OG!$B$1:$B$766,Main_OG!$O$1:$O$766,"")</f>
        <v>0</v>
      </c>
      <c r="H2072" s="45">
        <f>_xlfn.XLOOKUP(E2072,Main_OG!$D$1:$D$766,Main_OG!$J$1:$J$766,"")</f>
        <v>0</v>
      </c>
      <c r="I2072" s="45" t="s">
        <v>847</v>
      </c>
      <c r="J2072" s="45" t="str">
        <f t="shared" si="97"/>
        <v>Otter Tail Power Co_SD</v>
      </c>
      <c r="K2072" s="45" t="str">
        <f t="shared" si="98"/>
        <v>Otter Tail Power Co_SD</v>
      </c>
      <c r="L2072" s="45" t="s">
        <v>3212</v>
      </c>
      <c r="M2072" s="45">
        <v>0</v>
      </c>
      <c r="N2072" s="45">
        <v>2749</v>
      </c>
      <c r="O2072" s="45">
        <v>1</v>
      </c>
      <c r="P2072" s="45">
        <v>8702</v>
      </c>
      <c r="Q2072" s="45">
        <v>0</v>
      </c>
      <c r="R2072" s="45">
        <v>261050</v>
      </c>
      <c r="S2072" s="45">
        <v>32115</v>
      </c>
      <c r="T2072" s="45">
        <v>123525</v>
      </c>
      <c r="U2072" s="45">
        <v>0</v>
      </c>
      <c r="V2072" s="45">
        <v>6.03</v>
      </c>
      <c r="W2072" s="45">
        <v>5.7</v>
      </c>
      <c r="X2072" s="45">
        <v>7.69</v>
      </c>
      <c r="Y2072" s="46">
        <v>47630.3</v>
      </c>
      <c r="Z2072" s="46">
        <v>57822.006943938621</v>
      </c>
      <c r="AA2072" s="47">
        <f>_xlfn.XLOOKUP($E2072,Main_OG!$D$1:$D$766,Main_OG!AJ$1:AJ$766,"")</f>
        <v>3535904</v>
      </c>
      <c r="AB2072" s="47">
        <f>_xlfn.XLOOKUP($E2072,Main_OG!$D$1:$D$766,Main_OG!AK$1:AK$766,"")</f>
        <v>41882</v>
      </c>
      <c r="AC2072" s="47">
        <f>_xlfn.XLOOKUP($E2072,Main_OG!$D$1:$D$766,Main_OG!AL$1:AL$766,"")</f>
        <v>3178016</v>
      </c>
      <c r="AD2072" s="47">
        <f>_xlfn.XLOOKUP($E2072,Main_OG!$D$1:$D$766,Main_OG!AM$1:AM$766,"")</f>
        <v>0</v>
      </c>
    </row>
    <row r="2073" spans="1:30" x14ac:dyDescent="0.35">
      <c r="A2073" s="36" t="s">
        <v>3194</v>
      </c>
      <c r="B2073" s="45" t="s">
        <v>318</v>
      </c>
      <c r="C2073" s="45" t="s">
        <v>4276</v>
      </c>
      <c r="D2073" s="36" t="s">
        <v>3194</v>
      </c>
      <c r="E2073" s="36" t="str">
        <f t="shared" si="96"/>
        <v>2012_MN</v>
      </c>
      <c r="F2073" s="45">
        <v>2012</v>
      </c>
      <c r="G2073" s="45">
        <f>_xlfn.XLOOKUP(I2073,Main_OG!$B$1:$B$766,Main_OG!$O$1:$O$766,"")</f>
        <v>0</v>
      </c>
      <c r="H2073" s="45">
        <f>_xlfn.XLOOKUP(E2073,Main_OG!$D$1:$D$766,Main_OG!$J$1:$J$766,"")</f>
        <v>0</v>
      </c>
      <c r="I2073" s="45" t="s">
        <v>318</v>
      </c>
      <c r="J2073" s="45" t="str">
        <f t="shared" si="97"/>
        <v>Otter Tail Power Co_MN</v>
      </c>
      <c r="K2073" s="45" t="str">
        <f t="shared" si="98"/>
        <v>Otter Tail Power Co_MN</v>
      </c>
      <c r="L2073" s="45" t="s">
        <v>3213</v>
      </c>
      <c r="M2073" s="45">
        <v>0</v>
      </c>
      <c r="N2073" s="45">
        <v>12066</v>
      </c>
      <c r="O2073" s="45">
        <v>10</v>
      </c>
      <c r="P2073" s="45">
        <v>47540</v>
      </c>
      <c r="Q2073" s="45">
        <v>0</v>
      </c>
      <c r="R2073" s="45">
        <v>1049345</v>
      </c>
      <c r="S2073" s="45">
        <v>486943</v>
      </c>
      <c r="T2073" s="45">
        <v>548227</v>
      </c>
      <c r="U2073" s="45">
        <v>0</v>
      </c>
      <c r="V2073" s="45">
        <v>7.2329404999999998</v>
      </c>
      <c r="W2073" s="45">
        <v>5.2827948999999998</v>
      </c>
      <c r="X2073" s="45">
        <v>8.7179581000000006</v>
      </c>
      <c r="Y2073" s="46">
        <v>321053.90000000002</v>
      </c>
      <c r="Z2073" s="46">
        <v>59703.189214318918</v>
      </c>
      <c r="AA2073" s="47">
        <f>_xlfn.XLOOKUP($E2073,Main_OG!$D$1:$D$766,Main_OG!AJ$1:AJ$766,"")</f>
        <v>27408136</v>
      </c>
      <c r="AB2073" s="47">
        <f>_xlfn.XLOOKUP($E2073,Main_OG!$D$1:$D$766,Main_OG!AK$1:AK$766,"")</f>
        <v>124436</v>
      </c>
      <c r="AC2073" s="47">
        <f>_xlfn.XLOOKUP($E2073,Main_OG!$D$1:$D$766,Main_OG!AL$1:AL$766,"")</f>
        <v>117450670</v>
      </c>
      <c r="AD2073" s="47">
        <f>_xlfn.XLOOKUP($E2073,Main_OG!$D$1:$D$766,Main_OG!AM$1:AM$766,"")</f>
        <v>11943790</v>
      </c>
    </row>
    <row r="2074" spans="1:30" x14ac:dyDescent="0.35">
      <c r="A2074" s="36" t="s">
        <v>3194</v>
      </c>
      <c r="B2074" s="45" t="s">
        <v>799</v>
      </c>
      <c r="C2074" s="45" t="s">
        <v>4276</v>
      </c>
      <c r="D2074" s="36" t="s">
        <v>3194</v>
      </c>
      <c r="E2074" s="36" t="str">
        <f t="shared" si="96"/>
        <v>2012_ND</v>
      </c>
      <c r="F2074" s="45">
        <v>2012</v>
      </c>
      <c r="G2074" s="45">
        <f>_xlfn.XLOOKUP(I2074,Main_OG!$B$1:$B$766,Main_OG!$O$1:$O$766,"")</f>
        <v>0</v>
      </c>
      <c r="H2074" s="45">
        <f>_xlfn.XLOOKUP(E2074,Main_OG!$D$1:$D$766,Main_OG!$J$1:$J$766,"")</f>
        <v>0</v>
      </c>
      <c r="I2074" s="45" t="s">
        <v>799</v>
      </c>
      <c r="J2074" s="45" t="str">
        <f t="shared" si="97"/>
        <v>Otter Tail Power Co_ND</v>
      </c>
      <c r="K2074" s="45" t="str">
        <f t="shared" si="98"/>
        <v>Otter Tail Power Co_ND</v>
      </c>
      <c r="L2074" s="45" t="s">
        <v>3214</v>
      </c>
      <c r="M2074" s="45">
        <v>0</v>
      </c>
      <c r="N2074" s="45">
        <v>12714</v>
      </c>
      <c r="O2074" s="45">
        <v>2</v>
      </c>
      <c r="P2074" s="45">
        <v>44653</v>
      </c>
      <c r="Q2074" s="45">
        <v>0</v>
      </c>
      <c r="R2074" s="45">
        <v>1075948</v>
      </c>
      <c r="S2074" s="45">
        <v>80883</v>
      </c>
      <c r="T2074" s="45">
        <v>590455</v>
      </c>
      <c r="U2074" s="45">
        <v>0</v>
      </c>
      <c r="V2074" s="45">
        <v>7.0888369999999998</v>
      </c>
      <c r="W2074" s="45">
        <v>6.1915358999999999</v>
      </c>
      <c r="X2074" s="45">
        <v>7.9553057000000003</v>
      </c>
      <c r="Y2074" s="46">
        <v>53326.8</v>
      </c>
      <c r="Z2074" s="46">
        <v>75939.546613844243</v>
      </c>
      <c r="AA2074" s="47">
        <f>_xlfn.XLOOKUP($E2074,Main_OG!$D$1:$D$766,Main_OG!AJ$1:AJ$766,"")</f>
        <v>45724882</v>
      </c>
      <c r="AB2074" s="47">
        <f>_xlfn.XLOOKUP($E2074,Main_OG!$D$1:$D$766,Main_OG!AK$1:AK$766,"")</f>
        <v>131256</v>
      </c>
      <c r="AC2074" s="47">
        <f>_xlfn.XLOOKUP($E2074,Main_OG!$D$1:$D$766,Main_OG!AL$1:AL$766,"")</f>
        <v>194204</v>
      </c>
      <c r="AD2074" s="47">
        <f>_xlfn.XLOOKUP($E2074,Main_OG!$D$1:$D$766,Main_OG!AM$1:AM$766,"")</f>
        <v>0</v>
      </c>
    </row>
    <row r="2075" spans="1:30" x14ac:dyDescent="0.35">
      <c r="A2075" s="36" t="s">
        <v>3194</v>
      </c>
      <c r="B2075" s="45" t="s">
        <v>847</v>
      </c>
      <c r="C2075" s="45" t="s">
        <v>4276</v>
      </c>
      <c r="D2075" s="36" t="s">
        <v>3194</v>
      </c>
      <c r="E2075" s="36" t="str">
        <f t="shared" si="96"/>
        <v>2012_SD</v>
      </c>
      <c r="F2075" s="45">
        <v>2012</v>
      </c>
      <c r="G2075" s="45">
        <f>_xlfn.XLOOKUP(I2075,Main_OG!$B$1:$B$766,Main_OG!$O$1:$O$766,"")</f>
        <v>0</v>
      </c>
      <c r="H2075" s="45">
        <f>_xlfn.XLOOKUP(E2075,Main_OG!$D$1:$D$766,Main_OG!$J$1:$J$766,"")</f>
        <v>0</v>
      </c>
      <c r="I2075" s="45" t="s">
        <v>847</v>
      </c>
      <c r="J2075" s="45" t="str">
        <f t="shared" si="97"/>
        <v>Otter Tail Power Co_SD</v>
      </c>
      <c r="K2075" s="45" t="str">
        <f t="shared" si="98"/>
        <v>Otter Tail Power Co_SD</v>
      </c>
      <c r="L2075" s="45" t="s">
        <v>3215</v>
      </c>
      <c r="M2075" s="45">
        <v>0</v>
      </c>
      <c r="N2075" s="45">
        <v>2765</v>
      </c>
      <c r="O2075" s="45">
        <v>1</v>
      </c>
      <c r="P2075" s="45">
        <v>8652</v>
      </c>
      <c r="Q2075" s="45">
        <v>0</v>
      </c>
      <c r="R2075" s="45">
        <v>262826</v>
      </c>
      <c r="S2075" s="45">
        <v>31277</v>
      </c>
      <c r="T2075" s="45">
        <v>114885</v>
      </c>
      <c r="U2075" s="45">
        <v>0</v>
      </c>
      <c r="V2075" s="45">
        <v>6.3109434000000002</v>
      </c>
      <c r="W2075" s="45">
        <v>5.9471816000000004</v>
      </c>
      <c r="X2075" s="45">
        <v>8.1680811000000002</v>
      </c>
      <c r="Y2075" s="46">
        <v>48653.9</v>
      </c>
      <c r="Z2075" s="46">
        <v>58347.874160979256</v>
      </c>
      <c r="AA2075" s="47">
        <f>_xlfn.XLOOKUP($E2075,Main_OG!$D$1:$D$766,Main_OG!AJ$1:AJ$766,"")</f>
        <v>3900284</v>
      </c>
      <c r="AB2075" s="47">
        <f>_xlfn.XLOOKUP($E2075,Main_OG!$D$1:$D$766,Main_OG!AK$1:AK$766,"")</f>
        <v>35202</v>
      </c>
      <c r="AC2075" s="47">
        <f>_xlfn.XLOOKUP($E2075,Main_OG!$D$1:$D$766,Main_OG!AL$1:AL$766,"")</f>
        <v>4929716</v>
      </c>
      <c r="AD2075" s="47">
        <f>_xlfn.XLOOKUP($E2075,Main_OG!$D$1:$D$766,Main_OG!AM$1:AM$766,"")</f>
        <v>0</v>
      </c>
    </row>
    <row r="2076" spans="1:30" x14ac:dyDescent="0.35">
      <c r="A2076" s="36" t="s">
        <v>3194</v>
      </c>
      <c r="B2076" s="45" t="s">
        <v>318</v>
      </c>
      <c r="C2076" s="45" t="s">
        <v>4276</v>
      </c>
      <c r="D2076" s="36" t="s">
        <v>3194</v>
      </c>
      <c r="E2076" s="36" t="str">
        <f t="shared" si="96"/>
        <v>2013_MN</v>
      </c>
      <c r="F2076" s="45">
        <v>2013</v>
      </c>
      <c r="G2076" s="45">
        <f>_xlfn.XLOOKUP(I2076,Main_OG!$B$1:$B$766,Main_OG!$O$1:$O$766,"")</f>
        <v>0</v>
      </c>
      <c r="H2076" s="45">
        <f>_xlfn.XLOOKUP(E2076,Main_OG!$D$1:$D$766,Main_OG!$J$1:$J$766,"")</f>
        <v>0</v>
      </c>
      <c r="I2076" s="45" t="s">
        <v>318</v>
      </c>
      <c r="J2076" s="45" t="str">
        <f t="shared" si="97"/>
        <v>Otter Tail Power Co_MN</v>
      </c>
      <c r="K2076" s="45" t="str">
        <f t="shared" si="98"/>
        <v>Otter Tail Power Co_MN</v>
      </c>
      <c r="L2076" s="45" t="s">
        <v>3216</v>
      </c>
      <c r="M2076" s="45">
        <v>0</v>
      </c>
      <c r="N2076" s="45">
        <v>12139</v>
      </c>
      <c r="O2076" s="45">
        <v>11</v>
      </c>
      <c r="P2076" s="45">
        <v>47699</v>
      </c>
      <c r="Q2076" s="45">
        <v>0</v>
      </c>
      <c r="R2076" s="45">
        <v>1104604</v>
      </c>
      <c r="S2076" s="45">
        <v>484528</v>
      </c>
      <c r="T2076" s="45">
        <v>592819</v>
      </c>
      <c r="U2076" s="45">
        <v>0</v>
      </c>
      <c r="V2076" s="45">
        <v>7.1942072000000001</v>
      </c>
      <c r="W2076" s="45">
        <v>5.3568628</v>
      </c>
      <c r="X2076" s="45">
        <v>8.6050547999999996</v>
      </c>
      <c r="Y2076" s="46">
        <v>329774.5</v>
      </c>
      <c r="Z2076" s="46">
        <v>60903.311379605453</v>
      </c>
      <c r="AA2076" s="47">
        <f>_xlfn.XLOOKUP($E2076,Main_OG!$D$1:$D$766,Main_OG!AJ$1:AJ$766,"")</f>
        <v>28386072</v>
      </c>
      <c r="AB2076" s="47">
        <f>_xlfn.XLOOKUP($E2076,Main_OG!$D$1:$D$766,Main_OG!AK$1:AK$766,"")</f>
        <v>150923.92000000001</v>
      </c>
      <c r="AC2076" s="47">
        <f>_xlfn.XLOOKUP($E2076,Main_OG!$D$1:$D$766,Main_OG!AL$1:AL$766,"")</f>
        <v>103146488</v>
      </c>
      <c r="AD2076" s="47">
        <f>_xlfn.XLOOKUP($E2076,Main_OG!$D$1:$D$766,Main_OG!AM$1:AM$766,"")</f>
        <v>10707717</v>
      </c>
    </row>
    <row r="2077" spans="1:30" x14ac:dyDescent="0.35">
      <c r="A2077" s="36" t="s">
        <v>3194</v>
      </c>
      <c r="B2077" s="45" t="s">
        <v>799</v>
      </c>
      <c r="C2077" s="45" t="s">
        <v>4276</v>
      </c>
      <c r="D2077" s="36" t="s">
        <v>3194</v>
      </c>
      <c r="E2077" s="36" t="str">
        <f t="shared" si="96"/>
        <v>2013_ND</v>
      </c>
      <c r="F2077" s="45">
        <v>2013</v>
      </c>
      <c r="G2077" s="45">
        <f>_xlfn.XLOOKUP(I2077,Main_OG!$B$1:$B$766,Main_OG!$O$1:$O$766,"")</f>
        <v>0</v>
      </c>
      <c r="H2077" s="45">
        <f>_xlfn.XLOOKUP(E2077,Main_OG!$D$1:$D$766,Main_OG!$J$1:$J$766,"")</f>
        <v>0</v>
      </c>
      <c r="I2077" s="45" t="s">
        <v>799</v>
      </c>
      <c r="J2077" s="45" t="str">
        <f t="shared" si="97"/>
        <v>Otter Tail Power Co_ND</v>
      </c>
      <c r="K2077" s="45" t="str">
        <f t="shared" si="98"/>
        <v>Otter Tail Power Co_ND</v>
      </c>
      <c r="L2077" s="45" t="s">
        <v>3217</v>
      </c>
      <c r="M2077" s="45">
        <v>0</v>
      </c>
      <c r="N2077" s="45">
        <v>12789</v>
      </c>
      <c r="O2077" s="45">
        <v>2</v>
      </c>
      <c r="P2077" s="45">
        <v>44910</v>
      </c>
      <c r="Q2077" s="45">
        <v>0</v>
      </c>
      <c r="R2077" s="45">
        <v>1152297</v>
      </c>
      <c r="S2077" s="45">
        <v>74074</v>
      </c>
      <c r="T2077" s="45">
        <v>660100</v>
      </c>
      <c r="U2077" s="45">
        <v>0</v>
      </c>
      <c r="V2077" s="45">
        <v>7.1359380000000003</v>
      </c>
      <c r="W2077" s="45">
        <v>6.3000512999999998</v>
      </c>
      <c r="X2077" s="45">
        <v>7.8931829000000002</v>
      </c>
      <c r="Y2077" s="46">
        <v>54690.9</v>
      </c>
      <c r="Z2077" s="46">
        <v>75628.812319452831</v>
      </c>
      <c r="AA2077" s="47">
        <f>_xlfn.XLOOKUP($E2077,Main_OG!$D$1:$D$766,Main_OG!AJ$1:AJ$766,"")</f>
        <v>44731122</v>
      </c>
      <c r="AB2077" s="47">
        <f>_xlfn.XLOOKUP($E2077,Main_OG!$D$1:$D$766,Main_OG!AK$1:AK$766,"")</f>
        <v>129186</v>
      </c>
      <c r="AC2077" s="47">
        <f>_xlfn.XLOOKUP($E2077,Main_OG!$D$1:$D$766,Main_OG!AL$1:AL$766,"")</f>
        <v>828682</v>
      </c>
      <c r="AD2077" s="47">
        <f>_xlfn.XLOOKUP($E2077,Main_OG!$D$1:$D$766,Main_OG!AM$1:AM$766,"")</f>
        <v>0</v>
      </c>
    </row>
    <row r="2078" spans="1:30" x14ac:dyDescent="0.35">
      <c r="A2078" s="36" t="s">
        <v>3194</v>
      </c>
      <c r="B2078" s="45" t="s">
        <v>847</v>
      </c>
      <c r="C2078" s="45" t="s">
        <v>4276</v>
      </c>
      <c r="D2078" s="36" t="s">
        <v>3194</v>
      </c>
      <c r="E2078" s="36" t="str">
        <f t="shared" si="96"/>
        <v>2013_SD</v>
      </c>
      <c r="F2078" s="45">
        <v>2013</v>
      </c>
      <c r="G2078" s="45">
        <f>_xlfn.XLOOKUP(I2078,Main_OG!$B$1:$B$766,Main_OG!$O$1:$O$766,"")</f>
        <v>0</v>
      </c>
      <c r="H2078" s="45">
        <f>_xlfn.XLOOKUP(E2078,Main_OG!$D$1:$D$766,Main_OG!$J$1:$J$766,"")</f>
        <v>0</v>
      </c>
      <c r="I2078" s="45" t="s">
        <v>847</v>
      </c>
      <c r="J2078" s="45" t="str">
        <f t="shared" si="97"/>
        <v>Otter Tail Power Co_SD</v>
      </c>
      <c r="K2078" s="45" t="str">
        <f t="shared" si="98"/>
        <v>Otter Tail Power Co_SD</v>
      </c>
      <c r="L2078" s="45" t="s">
        <v>3218</v>
      </c>
      <c r="M2078" s="45">
        <v>0</v>
      </c>
      <c r="N2078" s="45">
        <v>2772</v>
      </c>
      <c r="O2078" s="45">
        <v>1</v>
      </c>
      <c r="P2078" s="45">
        <v>8648</v>
      </c>
      <c r="Q2078" s="45">
        <v>0</v>
      </c>
      <c r="R2078" s="45">
        <v>259746</v>
      </c>
      <c r="S2078" s="45">
        <v>33432</v>
      </c>
      <c r="T2078" s="45">
        <v>125941</v>
      </c>
      <c r="U2078" s="45">
        <v>0</v>
      </c>
      <c r="V2078" s="45">
        <v>6.4677416000000001</v>
      </c>
      <c r="W2078" s="45">
        <v>6.1082197000000003</v>
      </c>
      <c r="X2078" s="45">
        <v>8.1935192000000008</v>
      </c>
      <c r="Y2078" s="46">
        <v>48610.1</v>
      </c>
      <c r="Z2078" s="46">
        <v>57680.263802712783</v>
      </c>
      <c r="AA2078" s="47">
        <f>_xlfn.XLOOKUP($E2078,Main_OG!$D$1:$D$766,Main_OG!AJ$1:AJ$766,"")</f>
        <v>3694146</v>
      </c>
      <c r="AB2078" s="47">
        <f>_xlfn.XLOOKUP($E2078,Main_OG!$D$1:$D$766,Main_OG!AK$1:AK$766,"")</f>
        <v>42112</v>
      </c>
      <c r="AC2078" s="47">
        <f>_xlfn.XLOOKUP($E2078,Main_OG!$D$1:$D$766,Main_OG!AL$1:AL$766,"")</f>
        <v>8142652</v>
      </c>
      <c r="AD2078" s="47">
        <f>_xlfn.XLOOKUP($E2078,Main_OG!$D$1:$D$766,Main_OG!AM$1:AM$766,"")</f>
        <v>0</v>
      </c>
    </row>
    <row r="2079" spans="1:30" x14ac:dyDescent="0.35">
      <c r="A2079" s="36" t="s">
        <v>3194</v>
      </c>
      <c r="B2079" s="45" t="s">
        <v>318</v>
      </c>
      <c r="C2079" s="45" t="s">
        <v>4276</v>
      </c>
      <c r="D2079" s="36" t="s">
        <v>3194</v>
      </c>
      <c r="E2079" s="36" t="str">
        <f t="shared" si="96"/>
        <v>2014_MN</v>
      </c>
      <c r="F2079" s="45">
        <v>2014</v>
      </c>
      <c r="G2079" s="45">
        <f>_xlfn.XLOOKUP(I2079,Main_OG!$B$1:$B$766,Main_OG!$O$1:$O$766,"")</f>
        <v>0</v>
      </c>
      <c r="H2079" s="45">
        <f>_xlfn.XLOOKUP(E2079,Main_OG!$D$1:$D$766,Main_OG!$J$1:$J$766,"")</f>
        <v>0</v>
      </c>
      <c r="I2079" s="45" t="s">
        <v>318</v>
      </c>
      <c r="J2079" s="45" t="str">
        <f t="shared" si="97"/>
        <v>Otter Tail Power Co_MN</v>
      </c>
      <c r="K2079" s="45" t="str">
        <f t="shared" si="98"/>
        <v>Otter Tail Power Co_MN</v>
      </c>
      <c r="L2079" s="45" t="s">
        <v>3219</v>
      </c>
      <c r="M2079" s="45">
        <v>0</v>
      </c>
      <c r="N2079" s="45">
        <v>11418</v>
      </c>
      <c r="O2079" s="45">
        <v>778</v>
      </c>
      <c r="P2079" s="45">
        <v>48613</v>
      </c>
      <c r="Q2079" s="45">
        <v>0</v>
      </c>
      <c r="R2079" s="45">
        <v>360966</v>
      </c>
      <c r="S2079" s="45">
        <v>1367987</v>
      </c>
      <c r="T2079" s="45">
        <v>599034</v>
      </c>
      <c r="U2079" s="45">
        <v>0</v>
      </c>
      <c r="V2079" s="45">
        <v>24.408615000000001</v>
      </c>
      <c r="W2079" s="45">
        <v>2.4019965000000001</v>
      </c>
      <c r="X2079" s="45">
        <v>9.8521786999999996</v>
      </c>
      <c r="Y2079" s="46">
        <v>338623.9</v>
      </c>
      <c r="Z2079" s="46">
        <v>62102.458155782537</v>
      </c>
      <c r="AA2079" s="47">
        <f>_xlfn.XLOOKUP($E2079,Main_OG!$D$1:$D$766,Main_OG!AJ$1:AJ$766,"")</f>
        <v>33599610</v>
      </c>
      <c r="AB2079" s="47">
        <f>_xlfn.XLOOKUP($E2079,Main_OG!$D$1:$D$766,Main_OG!AK$1:AK$766,"")</f>
        <v>285884</v>
      </c>
      <c r="AC2079" s="47">
        <f>_xlfn.XLOOKUP($E2079,Main_OG!$D$1:$D$766,Main_OG!AL$1:AL$766,"")</f>
        <v>62471460</v>
      </c>
      <c r="AD2079" s="47">
        <f>_xlfn.XLOOKUP($E2079,Main_OG!$D$1:$D$766,Main_OG!AM$1:AM$766,"")</f>
        <v>12707166</v>
      </c>
    </row>
    <row r="2080" spans="1:30" x14ac:dyDescent="0.35">
      <c r="A2080" s="36" t="s">
        <v>3194</v>
      </c>
      <c r="B2080" s="45" t="s">
        <v>799</v>
      </c>
      <c r="C2080" s="45" t="s">
        <v>4276</v>
      </c>
      <c r="D2080" s="36" t="s">
        <v>3194</v>
      </c>
      <c r="E2080" s="36" t="str">
        <f t="shared" si="96"/>
        <v>2014_ND</v>
      </c>
      <c r="F2080" s="45">
        <v>2014</v>
      </c>
      <c r="G2080" s="45">
        <f>_xlfn.XLOOKUP(I2080,Main_OG!$B$1:$B$766,Main_OG!$O$1:$O$766,"")</f>
        <v>0</v>
      </c>
      <c r="H2080" s="45">
        <f>_xlfn.XLOOKUP(E2080,Main_OG!$D$1:$D$766,Main_OG!$J$1:$J$766,"")</f>
        <v>0</v>
      </c>
      <c r="I2080" s="45" t="s">
        <v>799</v>
      </c>
      <c r="J2080" s="45" t="str">
        <f t="shared" si="97"/>
        <v>Otter Tail Power Co_ND</v>
      </c>
      <c r="K2080" s="45" t="str">
        <f t="shared" si="98"/>
        <v>Otter Tail Power Co_ND</v>
      </c>
      <c r="L2080" s="45" t="s">
        <v>3220</v>
      </c>
      <c r="M2080" s="45">
        <v>0</v>
      </c>
      <c r="N2080" s="45">
        <v>11790</v>
      </c>
      <c r="O2080" s="45">
        <v>947</v>
      </c>
      <c r="P2080" s="45">
        <v>45379</v>
      </c>
      <c r="Q2080" s="45">
        <v>0</v>
      </c>
      <c r="R2080" s="45">
        <v>369236</v>
      </c>
      <c r="S2080" s="45">
        <v>899948</v>
      </c>
      <c r="T2080" s="45">
        <v>669563</v>
      </c>
      <c r="U2080" s="45">
        <v>0</v>
      </c>
      <c r="V2080" s="45">
        <v>8.5629515999999999</v>
      </c>
      <c r="W2080" s="45">
        <v>7.1457794999999997</v>
      </c>
      <c r="X2080" s="45">
        <v>8.3628575999999999</v>
      </c>
      <c r="Y2080" s="46">
        <v>60193</v>
      </c>
      <c r="Z2080" s="46">
        <v>81481.070368846253</v>
      </c>
      <c r="AA2080" s="47">
        <f>_xlfn.XLOOKUP($E2080,Main_OG!$D$1:$D$766,Main_OG!AJ$1:AJ$766,"")</f>
        <v>44684490</v>
      </c>
      <c r="AB2080" s="47">
        <f>_xlfn.XLOOKUP($E2080,Main_OG!$D$1:$D$766,Main_OG!AK$1:AK$766,"")</f>
        <v>108014</v>
      </c>
      <c r="AC2080" s="47">
        <f>_xlfn.XLOOKUP($E2080,Main_OG!$D$1:$D$766,Main_OG!AL$1:AL$766,"")</f>
        <v>3967928</v>
      </c>
      <c r="AD2080" s="47">
        <f>_xlfn.XLOOKUP($E2080,Main_OG!$D$1:$D$766,Main_OG!AM$1:AM$766,"")</f>
        <v>0</v>
      </c>
    </row>
    <row r="2081" spans="1:30" x14ac:dyDescent="0.35">
      <c r="A2081" s="36" t="s">
        <v>3194</v>
      </c>
      <c r="B2081" s="45" t="s">
        <v>847</v>
      </c>
      <c r="C2081" s="45" t="s">
        <v>4276</v>
      </c>
      <c r="D2081" s="36" t="s">
        <v>3194</v>
      </c>
      <c r="E2081" s="36" t="str">
        <f t="shared" si="96"/>
        <v>2014_SD</v>
      </c>
      <c r="F2081" s="45">
        <v>2014</v>
      </c>
      <c r="G2081" s="45">
        <f>_xlfn.XLOOKUP(I2081,Main_OG!$B$1:$B$766,Main_OG!$O$1:$O$766,"")</f>
        <v>0</v>
      </c>
      <c r="H2081" s="45">
        <f>_xlfn.XLOOKUP(E2081,Main_OG!$D$1:$D$766,Main_OG!$J$1:$J$766,"")</f>
        <v>0</v>
      </c>
      <c r="I2081" s="45" t="s">
        <v>847</v>
      </c>
      <c r="J2081" s="45" t="str">
        <f t="shared" si="97"/>
        <v>Otter Tail Power Co_SD</v>
      </c>
      <c r="K2081" s="45" t="str">
        <f t="shared" si="98"/>
        <v>Otter Tail Power Co_SD</v>
      </c>
      <c r="L2081" s="45" t="s">
        <v>3221</v>
      </c>
      <c r="M2081" s="45">
        <v>0</v>
      </c>
      <c r="N2081" s="45">
        <v>2612</v>
      </c>
      <c r="O2081" s="45">
        <v>173</v>
      </c>
      <c r="P2081" s="45">
        <v>8779</v>
      </c>
      <c r="Q2081" s="45">
        <v>0</v>
      </c>
      <c r="R2081" s="45">
        <v>70283</v>
      </c>
      <c r="S2081" s="45">
        <v>232109</v>
      </c>
      <c r="T2081" s="45">
        <v>125936</v>
      </c>
      <c r="U2081" s="45">
        <v>0</v>
      </c>
      <c r="V2081" s="45">
        <v>8.4879701000000001</v>
      </c>
      <c r="W2081" s="45">
        <v>6.3117758999999998</v>
      </c>
      <c r="X2081" s="45">
        <v>8.5722112999999993</v>
      </c>
      <c r="Y2081" s="46">
        <v>49640.9</v>
      </c>
      <c r="Z2081" s="46">
        <v>58423.740981792929</v>
      </c>
      <c r="AA2081" s="47">
        <f>_xlfn.XLOOKUP($E2081,Main_OG!$D$1:$D$766,Main_OG!AJ$1:AJ$766,"")</f>
        <v>3560742</v>
      </c>
      <c r="AB2081" s="47">
        <f>_xlfn.XLOOKUP($E2081,Main_OG!$D$1:$D$766,Main_OG!AK$1:AK$766,"")</f>
        <v>46472</v>
      </c>
      <c r="AC2081" s="47">
        <f>_xlfn.XLOOKUP($E2081,Main_OG!$D$1:$D$766,Main_OG!AL$1:AL$766,"")</f>
        <v>7730794</v>
      </c>
      <c r="AD2081" s="47">
        <f>_xlfn.XLOOKUP($E2081,Main_OG!$D$1:$D$766,Main_OG!AM$1:AM$766,"")</f>
        <v>0</v>
      </c>
    </row>
    <row r="2082" spans="1:30" x14ac:dyDescent="0.35">
      <c r="A2082" s="36" t="s">
        <v>3194</v>
      </c>
      <c r="B2082" s="45" t="s">
        <v>318</v>
      </c>
      <c r="C2082" s="45" t="s">
        <v>4276</v>
      </c>
      <c r="D2082" s="36" t="s">
        <v>3194</v>
      </c>
      <c r="E2082" s="36" t="str">
        <f t="shared" si="96"/>
        <v>2015_MN</v>
      </c>
      <c r="F2082" s="45">
        <v>2015</v>
      </c>
      <c r="G2082" s="45">
        <f>_xlfn.XLOOKUP(I2082,Main_OG!$B$1:$B$766,Main_OG!$O$1:$O$766,"")</f>
        <v>0</v>
      </c>
      <c r="H2082" s="45">
        <f>_xlfn.XLOOKUP(E2082,Main_OG!$D$1:$D$766,Main_OG!$J$1:$J$766,"")</f>
        <v>0</v>
      </c>
      <c r="I2082" s="45" t="s">
        <v>318</v>
      </c>
      <c r="J2082" s="45" t="str">
        <f t="shared" si="97"/>
        <v>Otter Tail Power Co_MN</v>
      </c>
      <c r="K2082" s="45" t="str">
        <f t="shared" si="98"/>
        <v>Otter Tail Power Co_MN</v>
      </c>
      <c r="L2082" s="45" t="s">
        <v>3222</v>
      </c>
      <c r="M2082" s="45">
        <v>0</v>
      </c>
      <c r="N2082" s="45">
        <v>12195</v>
      </c>
      <c r="O2082" s="45">
        <v>11</v>
      </c>
      <c r="P2082" s="45">
        <v>48026</v>
      </c>
      <c r="Q2082" s="45">
        <v>0</v>
      </c>
      <c r="R2082" s="45">
        <v>1073168</v>
      </c>
      <c r="S2082" s="45">
        <v>766863</v>
      </c>
      <c r="T2082" s="45">
        <v>548043</v>
      </c>
      <c r="U2082" s="45">
        <v>0</v>
      </c>
      <c r="V2082" s="45">
        <v>7.998291</v>
      </c>
      <c r="W2082" s="45">
        <v>5.6576076999999998</v>
      </c>
      <c r="X2082" s="45">
        <v>9.4969737999999992</v>
      </c>
      <c r="Y2082" s="46">
        <v>345456.2</v>
      </c>
      <c r="Z2082" s="46">
        <v>62993.448944766977</v>
      </c>
      <c r="AA2082" s="47">
        <f>_xlfn.XLOOKUP($E2082,Main_OG!$D$1:$D$766,Main_OG!AJ$1:AJ$766,"")</f>
        <v>29298748</v>
      </c>
      <c r="AB2082" s="47">
        <f>_xlfn.XLOOKUP($E2082,Main_OG!$D$1:$D$766,Main_OG!AK$1:AK$766,"")</f>
        <v>137354</v>
      </c>
      <c r="AC2082" s="47">
        <f>_xlfn.XLOOKUP($E2082,Main_OG!$D$1:$D$766,Main_OG!AL$1:AL$766,"")</f>
        <v>108727924</v>
      </c>
      <c r="AD2082" s="47">
        <f>_xlfn.XLOOKUP($E2082,Main_OG!$D$1:$D$766,Main_OG!AM$1:AM$766,"")</f>
        <v>12038606</v>
      </c>
    </row>
    <row r="2083" spans="1:30" x14ac:dyDescent="0.35">
      <c r="A2083" s="36" t="s">
        <v>3194</v>
      </c>
      <c r="B2083" s="45" t="s">
        <v>799</v>
      </c>
      <c r="C2083" s="45" t="s">
        <v>4276</v>
      </c>
      <c r="D2083" s="36" t="s">
        <v>3194</v>
      </c>
      <c r="E2083" s="36" t="str">
        <f t="shared" si="96"/>
        <v>2015_ND</v>
      </c>
      <c r="F2083" s="45">
        <v>2015</v>
      </c>
      <c r="G2083" s="45">
        <f>_xlfn.XLOOKUP(I2083,Main_OG!$B$1:$B$766,Main_OG!$O$1:$O$766,"")</f>
        <v>0</v>
      </c>
      <c r="H2083" s="45">
        <f>_xlfn.XLOOKUP(E2083,Main_OG!$D$1:$D$766,Main_OG!$J$1:$J$766,"")</f>
        <v>0</v>
      </c>
      <c r="I2083" s="45" t="s">
        <v>799</v>
      </c>
      <c r="J2083" s="45" t="str">
        <f t="shared" si="97"/>
        <v>Otter Tail Power Co_ND</v>
      </c>
      <c r="K2083" s="45" t="str">
        <f t="shared" si="98"/>
        <v>Otter Tail Power Co_ND</v>
      </c>
      <c r="L2083" s="45" t="s">
        <v>3223</v>
      </c>
      <c r="M2083" s="45">
        <v>0</v>
      </c>
      <c r="N2083" s="45">
        <v>12884</v>
      </c>
      <c r="O2083" s="45">
        <v>2</v>
      </c>
      <c r="P2083" s="45">
        <v>45411</v>
      </c>
      <c r="Q2083" s="45">
        <v>0</v>
      </c>
      <c r="R2083" s="45">
        <v>1095592</v>
      </c>
      <c r="S2083" s="45">
        <v>74255</v>
      </c>
      <c r="T2083" s="45">
        <v>609828</v>
      </c>
      <c r="U2083" s="45">
        <v>0</v>
      </c>
      <c r="V2083" s="45">
        <v>7.9449192999999996</v>
      </c>
      <c r="W2083" s="45">
        <v>6.9538751999999997</v>
      </c>
      <c r="X2083" s="45">
        <v>8.8103531000000004</v>
      </c>
      <c r="Y2083" s="46">
        <v>58694.5</v>
      </c>
      <c r="Z2083" s="46">
        <v>77685.80493079756</v>
      </c>
      <c r="AA2083" s="47">
        <f>_xlfn.XLOOKUP($E2083,Main_OG!$D$1:$D$766,Main_OG!AJ$1:AJ$766,"")</f>
        <v>45477872</v>
      </c>
      <c r="AB2083" s="47">
        <f>_xlfn.XLOOKUP($E2083,Main_OG!$D$1:$D$766,Main_OG!AK$1:AK$766,"")</f>
        <v>106110</v>
      </c>
      <c r="AC2083" s="47">
        <f>_xlfn.XLOOKUP($E2083,Main_OG!$D$1:$D$766,Main_OG!AL$1:AL$766,"")</f>
        <v>12874046</v>
      </c>
      <c r="AD2083" s="47">
        <f>_xlfn.XLOOKUP($E2083,Main_OG!$D$1:$D$766,Main_OG!AM$1:AM$766,"")</f>
        <v>0</v>
      </c>
    </row>
    <row r="2084" spans="1:30" x14ac:dyDescent="0.35">
      <c r="A2084" s="36" t="s">
        <v>3194</v>
      </c>
      <c r="B2084" s="45" t="s">
        <v>847</v>
      </c>
      <c r="C2084" s="45" t="s">
        <v>4276</v>
      </c>
      <c r="D2084" s="36" t="s">
        <v>3194</v>
      </c>
      <c r="E2084" s="36" t="str">
        <f t="shared" si="96"/>
        <v>2015_SD</v>
      </c>
      <c r="F2084" s="45">
        <v>2015</v>
      </c>
      <c r="G2084" s="45">
        <f>_xlfn.XLOOKUP(I2084,Main_OG!$B$1:$B$766,Main_OG!$O$1:$O$766,"")</f>
        <v>0</v>
      </c>
      <c r="H2084" s="45">
        <f>_xlfn.XLOOKUP(E2084,Main_OG!$D$1:$D$766,Main_OG!$J$1:$J$766,"")</f>
        <v>0</v>
      </c>
      <c r="I2084" s="45" t="s">
        <v>847</v>
      </c>
      <c r="J2084" s="45" t="str">
        <f t="shared" si="97"/>
        <v>Otter Tail Power Co_SD</v>
      </c>
      <c r="K2084" s="45" t="str">
        <f t="shared" si="98"/>
        <v>Otter Tail Power Co_SD</v>
      </c>
      <c r="L2084" s="45" t="s">
        <v>3224</v>
      </c>
      <c r="M2084" s="45">
        <v>0</v>
      </c>
      <c r="N2084" s="45">
        <v>2768</v>
      </c>
      <c r="O2084" s="45">
        <v>0</v>
      </c>
      <c r="P2084" s="45">
        <v>8689</v>
      </c>
      <c r="Q2084" s="45">
        <v>0</v>
      </c>
      <c r="R2084" s="45">
        <v>310815</v>
      </c>
      <c r="S2084" s="45">
        <v>0</v>
      </c>
      <c r="T2084" s="45">
        <v>115040</v>
      </c>
      <c r="U2084" s="45">
        <v>0</v>
      </c>
      <c r="V2084" s="45">
        <v>7.1026173000000004</v>
      </c>
      <c r="W2084" s="45">
        <v>0</v>
      </c>
      <c r="X2084" s="45">
        <v>9.1305633000000004</v>
      </c>
      <c r="Y2084" s="46">
        <v>50860.800000000003</v>
      </c>
      <c r="Z2084" s="46">
        <v>59509.771687788052</v>
      </c>
      <c r="AA2084" s="47">
        <f>_xlfn.XLOOKUP($E2084,Main_OG!$D$1:$D$766,Main_OG!AJ$1:AJ$766,"")</f>
        <v>1979956</v>
      </c>
      <c r="AB2084" s="47">
        <f>_xlfn.XLOOKUP($E2084,Main_OG!$D$1:$D$766,Main_OG!AK$1:AK$766,"")</f>
        <v>76952</v>
      </c>
      <c r="AC2084" s="47">
        <f>_xlfn.XLOOKUP($E2084,Main_OG!$D$1:$D$766,Main_OG!AL$1:AL$766,"")</f>
        <v>12255344</v>
      </c>
      <c r="AD2084" s="47">
        <f>_xlfn.XLOOKUP($E2084,Main_OG!$D$1:$D$766,Main_OG!AM$1:AM$766,"")</f>
        <v>0</v>
      </c>
    </row>
    <row r="2085" spans="1:30" x14ac:dyDescent="0.35">
      <c r="A2085" s="36" t="s">
        <v>3194</v>
      </c>
      <c r="B2085" s="45" t="s">
        <v>318</v>
      </c>
      <c r="C2085" s="45" t="s">
        <v>4276</v>
      </c>
      <c r="D2085" s="36" t="s">
        <v>3194</v>
      </c>
      <c r="E2085" s="36" t="str">
        <f t="shared" si="96"/>
        <v>2016_MN</v>
      </c>
      <c r="F2085" s="45">
        <v>2016</v>
      </c>
      <c r="G2085" s="45">
        <f>_xlfn.XLOOKUP(I2085,Main_OG!$B$1:$B$766,Main_OG!$O$1:$O$766,"")</f>
        <v>0</v>
      </c>
      <c r="H2085" s="45">
        <f>_xlfn.XLOOKUP(E2085,Main_OG!$D$1:$D$766,Main_OG!$J$1:$J$766,"")</f>
        <v>1</v>
      </c>
      <c r="I2085" s="45" t="s">
        <v>318</v>
      </c>
      <c r="J2085" s="45" t="str">
        <f t="shared" si="97"/>
        <v>Otter Tail Power Co_MN</v>
      </c>
      <c r="K2085" s="45" t="str">
        <f t="shared" si="98"/>
        <v>Otter Tail Power Co_MN</v>
      </c>
      <c r="L2085" s="45" t="s">
        <v>3225</v>
      </c>
      <c r="M2085" s="45">
        <v>0</v>
      </c>
      <c r="N2085" s="45">
        <v>13286</v>
      </c>
      <c r="O2085" s="45">
        <v>11</v>
      </c>
      <c r="P2085" s="45">
        <v>48186</v>
      </c>
      <c r="Q2085" s="45">
        <v>0</v>
      </c>
      <c r="R2085" s="45">
        <v>1071890</v>
      </c>
      <c r="S2085" s="45">
        <v>963519</v>
      </c>
      <c r="T2085" s="45">
        <v>528189</v>
      </c>
      <c r="U2085" s="45">
        <v>0</v>
      </c>
      <c r="V2085" s="45">
        <v>8.4480869999999992</v>
      </c>
      <c r="W2085" s="45">
        <v>5.6637804000000003</v>
      </c>
      <c r="X2085" s="45">
        <v>10.130976</v>
      </c>
      <c r="Y2085" s="46">
        <v>350603.6</v>
      </c>
      <c r="Z2085" s="46">
        <v>63453.530629678426</v>
      </c>
      <c r="AA2085" s="47">
        <f>_xlfn.XLOOKUP($E2085,Main_OG!$D$1:$D$766,Main_OG!AJ$1:AJ$766,"")</f>
        <v>26892306</v>
      </c>
      <c r="AB2085" s="47">
        <f>_xlfn.XLOOKUP($E2085,Main_OG!$D$1:$D$766,Main_OG!AK$1:AK$766,"")</f>
        <v>133712</v>
      </c>
      <c r="AC2085" s="47">
        <f>_xlfn.XLOOKUP($E2085,Main_OG!$D$1:$D$766,Main_OG!AL$1:AL$766,"")</f>
        <v>131247042</v>
      </c>
      <c r="AD2085" s="47">
        <f>_xlfn.XLOOKUP($E2085,Main_OG!$D$1:$D$766,Main_OG!AM$1:AM$766,"")</f>
        <v>13860816</v>
      </c>
    </row>
    <row r="2086" spans="1:30" x14ac:dyDescent="0.35">
      <c r="A2086" s="36" t="s">
        <v>3194</v>
      </c>
      <c r="B2086" s="45" t="s">
        <v>799</v>
      </c>
      <c r="C2086" s="45" t="s">
        <v>4276</v>
      </c>
      <c r="D2086" s="36" t="s">
        <v>3194</v>
      </c>
      <c r="E2086" s="36" t="str">
        <f t="shared" si="96"/>
        <v>2016_ND</v>
      </c>
      <c r="F2086" s="45">
        <v>2016</v>
      </c>
      <c r="G2086" s="45">
        <f>_xlfn.XLOOKUP(I2086,Main_OG!$B$1:$B$766,Main_OG!$O$1:$O$766,"")</f>
        <v>0</v>
      </c>
      <c r="H2086" s="45">
        <f>_xlfn.XLOOKUP(E2086,Main_OG!$D$1:$D$766,Main_OG!$J$1:$J$766,"")</f>
        <v>0</v>
      </c>
      <c r="I2086" s="45" t="s">
        <v>799</v>
      </c>
      <c r="J2086" s="45" t="str">
        <f t="shared" si="97"/>
        <v>Otter Tail Power Co_ND</v>
      </c>
      <c r="K2086" s="45" t="str">
        <f t="shared" si="98"/>
        <v>Otter Tail Power Co_ND</v>
      </c>
      <c r="L2086" s="45" t="s">
        <v>3226</v>
      </c>
      <c r="M2086" s="45">
        <v>0</v>
      </c>
      <c r="N2086" s="45">
        <v>13976</v>
      </c>
      <c r="O2086" s="45">
        <v>3</v>
      </c>
      <c r="P2086" s="45">
        <v>45790</v>
      </c>
      <c r="Q2086" s="45">
        <v>0</v>
      </c>
      <c r="R2086" s="45">
        <v>1109761</v>
      </c>
      <c r="S2086" s="45">
        <v>73050</v>
      </c>
      <c r="T2086" s="45">
        <v>580724</v>
      </c>
      <c r="U2086" s="45">
        <v>0</v>
      </c>
      <c r="V2086" s="45">
        <v>7.8367955</v>
      </c>
      <c r="W2086" s="45">
        <v>6.8479124000000002</v>
      </c>
      <c r="X2086" s="45">
        <v>8.9383079999999993</v>
      </c>
      <c r="Y2086" s="46">
        <v>54756</v>
      </c>
      <c r="Z2086" s="46">
        <v>72417.651306549014</v>
      </c>
      <c r="AA2086" s="47">
        <f>_xlfn.XLOOKUP($E2086,Main_OG!$D$1:$D$766,Main_OG!AJ$1:AJ$766,"")</f>
        <v>42594060</v>
      </c>
      <c r="AB2086" s="47">
        <f>_xlfn.XLOOKUP($E2086,Main_OG!$D$1:$D$766,Main_OG!AK$1:AK$766,"")</f>
        <v>120126</v>
      </c>
      <c r="AC2086" s="47">
        <f>_xlfn.XLOOKUP($E2086,Main_OG!$D$1:$D$766,Main_OG!AL$1:AL$766,"")</f>
        <v>20745990</v>
      </c>
      <c r="AD2086" s="47">
        <f>_xlfn.XLOOKUP($E2086,Main_OG!$D$1:$D$766,Main_OG!AM$1:AM$766,"")</f>
        <v>0</v>
      </c>
    </row>
    <row r="2087" spans="1:30" x14ac:dyDescent="0.35">
      <c r="A2087" s="36" t="s">
        <v>3194</v>
      </c>
      <c r="B2087" s="45" t="s">
        <v>847</v>
      </c>
      <c r="C2087" s="45" t="s">
        <v>4276</v>
      </c>
      <c r="D2087" s="36" t="s">
        <v>3194</v>
      </c>
      <c r="E2087" s="36" t="str">
        <f t="shared" si="96"/>
        <v>2016_SD</v>
      </c>
      <c r="F2087" s="45">
        <v>2016</v>
      </c>
      <c r="G2087" s="45">
        <f>_xlfn.XLOOKUP(I2087,Main_OG!$B$1:$B$766,Main_OG!$O$1:$O$766,"")</f>
        <v>0</v>
      </c>
      <c r="H2087" s="45">
        <f>_xlfn.XLOOKUP(E2087,Main_OG!$D$1:$D$766,Main_OG!$J$1:$J$766,"")</f>
        <v>0</v>
      </c>
      <c r="I2087" s="45" t="s">
        <v>847</v>
      </c>
      <c r="J2087" s="45" t="str">
        <f t="shared" si="97"/>
        <v>Otter Tail Power Co_SD</v>
      </c>
      <c r="K2087" s="45" t="str">
        <f t="shared" si="98"/>
        <v>Otter Tail Power Co_SD</v>
      </c>
      <c r="L2087" s="45" t="s">
        <v>3227</v>
      </c>
      <c r="M2087" s="45">
        <v>0</v>
      </c>
      <c r="N2087" s="45">
        <v>2978</v>
      </c>
      <c r="O2087" s="45">
        <v>0</v>
      </c>
      <c r="P2087" s="45">
        <v>8710</v>
      </c>
      <c r="Q2087" s="45">
        <v>0</v>
      </c>
      <c r="R2087" s="45">
        <v>311256</v>
      </c>
      <c r="S2087" s="45">
        <v>0</v>
      </c>
      <c r="T2087" s="45">
        <v>112033</v>
      </c>
      <c r="U2087" s="45">
        <v>0</v>
      </c>
      <c r="V2087" s="45">
        <v>7.0885381000000001</v>
      </c>
      <c r="W2087" s="45">
        <v>0</v>
      </c>
      <c r="X2087" s="45">
        <v>9.2517382999999995</v>
      </c>
      <c r="Y2087" s="46">
        <v>51264.3</v>
      </c>
      <c r="Z2087" s="46">
        <v>59354.770734508675</v>
      </c>
      <c r="AA2087" s="47">
        <f>_xlfn.XLOOKUP($E2087,Main_OG!$D$1:$D$766,Main_OG!AJ$1:AJ$766,"")</f>
        <v>2597808</v>
      </c>
      <c r="AB2087" s="47">
        <f>_xlfn.XLOOKUP($E2087,Main_OG!$D$1:$D$766,Main_OG!AK$1:AK$766,"")</f>
        <v>22226</v>
      </c>
      <c r="AC2087" s="47">
        <f>_xlfn.XLOOKUP($E2087,Main_OG!$D$1:$D$766,Main_OG!AL$1:AL$766,"")</f>
        <v>14820854</v>
      </c>
      <c r="AD2087" s="47">
        <f>_xlfn.XLOOKUP($E2087,Main_OG!$D$1:$D$766,Main_OG!AM$1:AM$766,"")</f>
        <v>0</v>
      </c>
    </row>
    <row r="2088" spans="1:30" x14ac:dyDescent="0.35">
      <c r="A2088" s="36" t="s">
        <v>3194</v>
      </c>
      <c r="B2088" s="45" t="s">
        <v>318</v>
      </c>
      <c r="C2088" s="45" t="s">
        <v>4276</v>
      </c>
      <c r="D2088" s="36" t="s">
        <v>3194</v>
      </c>
      <c r="E2088" s="36" t="str">
        <f t="shared" si="96"/>
        <v>2017_MN</v>
      </c>
      <c r="F2088" s="45">
        <v>2017</v>
      </c>
      <c r="G2088" s="45">
        <f>_xlfn.XLOOKUP(I2088,Main_OG!$B$1:$B$766,Main_OG!$O$1:$O$766,"")</f>
        <v>0</v>
      </c>
      <c r="H2088" s="45">
        <f>_xlfn.XLOOKUP(E2088,Main_OG!$D$1:$D$766,Main_OG!$J$1:$J$766,"")</f>
        <v>1</v>
      </c>
      <c r="I2088" s="45" t="s">
        <v>318</v>
      </c>
      <c r="J2088" s="45" t="str">
        <f t="shared" si="97"/>
        <v>Otter Tail Power Co_MN</v>
      </c>
      <c r="K2088" s="45" t="str">
        <f t="shared" si="98"/>
        <v>Otter Tail Power Co_MN</v>
      </c>
      <c r="L2088" s="45" t="s">
        <v>3228</v>
      </c>
      <c r="M2088" s="45">
        <v>0</v>
      </c>
      <c r="N2088" s="45">
        <v>12370</v>
      </c>
      <c r="O2088" s="45">
        <v>11</v>
      </c>
      <c r="P2088" s="45">
        <v>48477</v>
      </c>
      <c r="Q2088" s="45">
        <v>0</v>
      </c>
      <c r="R2088" s="45">
        <v>1079017</v>
      </c>
      <c r="S2088" s="45">
        <v>987733</v>
      </c>
      <c r="T2088" s="45">
        <v>531766</v>
      </c>
      <c r="U2088" s="45">
        <v>0</v>
      </c>
      <c r="V2088" s="45">
        <v>8.4630641000000004</v>
      </c>
      <c r="W2088" s="45">
        <v>5.4397190000000002</v>
      </c>
      <c r="X2088" s="45">
        <v>10.149858999999999</v>
      </c>
      <c r="Y2088" s="46">
        <v>354721.9</v>
      </c>
      <c r="Z2088" s="46">
        <v>63692.561502082048</v>
      </c>
      <c r="AA2088" s="47">
        <f>_xlfn.XLOOKUP($E2088,Main_OG!$D$1:$D$766,Main_OG!AJ$1:AJ$766,"")</f>
        <v>26461414</v>
      </c>
      <c r="AB2088" s="47">
        <f>_xlfn.XLOOKUP($E2088,Main_OG!$D$1:$D$766,Main_OG!AK$1:AK$766,"")</f>
        <v>153000</v>
      </c>
      <c r="AC2088" s="47">
        <f>_xlfn.XLOOKUP($E2088,Main_OG!$D$1:$D$766,Main_OG!AL$1:AL$766,"")</f>
        <v>97724766</v>
      </c>
      <c r="AD2088" s="47">
        <f>_xlfn.XLOOKUP($E2088,Main_OG!$D$1:$D$766,Main_OG!AM$1:AM$766,"")</f>
        <v>13904351</v>
      </c>
    </row>
    <row r="2089" spans="1:30" x14ac:dyDescent="0.35">
      <c r="A2089" s="36" t="s">
        <v>3194</v>
      </c>
      <c r="B2089" s="45" t="s">
        <v>799</v>
      </c>
      <c r="C2089" s="45" t="s">
        <v>4276</v>
      </c>
      <c r="D2089" s="36" t="s">
        <v>3194</v>
      </c>
      <c r="E2089" s="36" t="str">
        <f t="shared" si="96"/>
        <v>2017_ND</v>
      </c>
      <c r="F2089" s="45">
        <v>2017</v>
      </c>
      <c r="G2089" s="45">
        <f>_xlfn.XLOOKUP(I2089,Main_OG!$B$1:$B$766,Main_OG!$O$1:$O$766,"")</f>
        <v>0</v>
      </c>
      <c r="H2089" s="45">
        <f>_xlfn.XLOOKUP(E2089,Main_OG!$D$1:$D$766,Main_OG!$J$1:$J$766,"")</f>
        <v>0</v>
      </c>
      <c r="I2089" s="45" t="s">
        <v>799</v>
      </c>
      <c r="J2089" s="45" t="str">
        <f t="shared" si="97"/>
        <v>Otter Tail Power Co_ND</v>
      </c>
      <c r="K2089" s="45" t="str">
        <f t="shared" si="98"/>
        <v>Otter Tail Power Co_ND</v>
      </c>
      <c r="L2089" s="45" t="s">
        <v>3229</v>
      </c>
      <c r="M2089" s="45">
        <v>0</v>
      </c>
      <c r="N2089" s="45">
        <v>13020</v>
      </c>
      <c r="O2089" s="45">
        <v>2</v>
      </c>
      <c r="P2089" s="45">
        <v>45688</v>
      </c>
      <c r="Q2089" s="45">
        <v>0</v>
      </c>
      <c r="R2089" s="45">
        <v>1139747</v>
      </c>
      <c r="S2089" s="45">
        <v>50813</v>
      </c>
      <c r="T2089" s="45">
        <v>597302</v>
      </c>
      <c r="U2089" s="45">
        <v>0</v>
      </c>
      <c r="V2089" s="45">
        <v>7.8033457999999998</v>
      </c>
      <c r="W2089" s="45">
        <v>6.8332907000000001</v>
      </c>
      <c r="X2089" s="45">
        <v>8.8393140999999993</v>
      </c>
      <c r="Y2089" s="46">
        <v>56530.2</v>
      </c>
      <c r="Z2089" s="46">
        <v>74700.794841130875</v>
      </c>
      <c r="AA2089" s="47">
        <f>_xlfn.XLOOKUP($E2089,Main_OG!$D$1:$D$766,Main_OG!AJ$1:AJ$766,"")</f>
        <v>43308266</v>
      </c>
      <c r="AB2089" s="47">
        <f>_xlfn.XLOOKUP($E2089,Main_OG!$D$1:$D$766,Main_OG!AK$1:AK$766,"")</f>
        <v>140388</v>
      </c>
      <c r="AC2089" s="47">
        <f>_xlfn.XLOOKUP($E2089,Main_OG!$D$1:$D$766,Main_OG!AL$1:AL$766,"")</f>
        <v>13108384</v>
      </c>
      <c r="AD2089" s="47">
        <f>_xlfn.XLOOKUP($E2089,Main_OG!$D$1:$D$766,Main_OG!AM$1:AM$766,"")</f>
        <v>0</v>
      </c>
    </row>
    <row r="2090" spans="1:30" x14ac:dyDescent="0.35">
      <c r="A2090" s="36" t="s">
        <v>3194</v>
      </c>
      <c r="B2090" s="45" t="s">
        <v>847</v>
      </c>
      <c r="C2090" s="45" t="s">
        <v>4276</v>
      </c>
      <c r="D2090" s="36" t="s">
        <v>3194</v>
      </c>
      <c r="E2090" s="36" t="str">
        <f t="shared" si="96"/>
        <v>2017_SD</v>
      </c>
      <c r="F2090" s="45">
        <v>2017</v>
      </c>
      <c r="G2090" s="45">
        <f>_xlfn.XLOOKUP(I2090,Main_OG!$B$1:$B$766,Main_OG!$O$1:$O$766,"")</f>
        <v>0</v>
      </c>
      <c r="H2090" s="45">
        <f>_xlfn.XLOOKUP(E2090,Main_OG!$D$1:$D$766,Main_OG!$J$1:$J$766,"")</f>
        <v>0</v>
      </c>
      <c r="I2090" s="45" t="s">
        <v>847</v>
      </c>
      <c r="J2090" s="45" t="str">
        <f t="shared" si="97"/>
        <v>Otter Tail Power Co_SD</v>
      </c>
      <c r="K2090" s="45" t="str">
        <f t="shared" si="98"/>
        <v>Otter Tail Power Co_SD</v>
      </c>
      <c r="L2090" s="45" t="s">
        <v>3230</v>
      </c>
      <c r="M2090" s="45">
        <v>0</v>
      </c>
      <c r="N2090" s="45">
        <v>2743</v>
      </c>
      <c r="O2090" s="45">
        <v>0</v>
      </c>
      <c r="P2090" s="45">
        <v>8736</v>
      </c>
      <c r="Q2090" s="45">
        <v>0</v>
      </c>
      <c r="R2090" s="45">
        <v>314480</v>
      </c>
      <c r="S2090" s="45">
        <v>0</v>
      </c>
      <c r="T2090" s="45">
        <v>114126</v>
      </c>
      <c r="U2090" s="45">
        <v>0</v>
      </c>
      <c r="V2090" s="45">
        <v>7.0792419000000004</v>
      </c>
      <c r="W2090" s="45">
        <v>0</v>
      </c>
      <c r="X2090" s="45">
        <v>9.3467745999999998</v>
      </c>
      <c r="Y2090" s="46">
        <v>51615.1</v>
      </c>
      <c r="Z2090" s="46">
        <v>59074.292803743025</v>
      </c>
      <c r="AA2090" s="47">
        <f>_xlfn.XLOOKUP($E2090,Main_OG!$D$1:$D$766,Main_OG!AJ$1:AJ$766,"")</f>
        <v>2577678</v>
      </c>
      <c r="AB2090" s="47">
        <f>_xlfn.XLOOKUP($E2090,Main_OG!$D$1:$D$766,Main_OG!AK$1:AK$766,"")</f>
        <v>29406</v>
      </c>
      <c r="AC2090" s="47">
        <f>_xlfn.XLOOKUP($E2090,Main_OG!$D$1:$D$766,Main_OG!AL$1:AL$766,"")</f>
        <v>11426586</v>
      </c>
      <c r="AD2090" s="47">
        <f>_xlfn.XLOOKUP($E2090,Main_OG!$D$1:$D$766,Main_OG!AM$1:AM$766,"")</f>
        <v>0</v>
      </c>
    </row>
    <row r="2091" spans="1:30" x14ac:dyDescent="0.35">
      <c r="A2091" s="36" t="s">
        <v>3194</v>
      </c>
      <c r="B2091" s="45" t="s">
        <v>318</v>
      </c>
      <c r="C2091" s="45" t="s">
        <v>4276</v>
      </c>
      <c r="D2091" s="36" t="s">
        <v>3194</v>
      </c>
      <c r="E2091" s="36" t="str">
        <f t="shared" si="96"/>
        <v>2018_MN</v>
      </c>
      <c r="F2091" s="45">
        <v>2018</v>
      </c>
      <c r="G2091" s="45">
        <f>_xlfn.XLOOKUP(I2091,Main_OG!$B$1:$B$766,Main_OG!$O$1:$O$766,"")</f>
        <v>0</v>
      </c>
      <c r="H2091" s="45">
        <f>_xlfn.XLOOKUP(E2091,Main_OG!$D$1:$D$766,Main_OG!$J$1:$J$766,"")</f>
        <v>1</v>
      </c>
      <c r="I2091" s="45" t="s">
        <v>318</v>
      </c>
      <c r="J2091" s="45" t="str">
        <f t="shared" si="97"/>
        <v>Otter Tail Power Co_MN</v>
      </c>
      <c r="K2091" s="45" t="str">
        <f t="shared" si="98"/>
        <v>Otter Tail Power Co_MN</v>
      </c>
      <c r="L2091" s="45" t="s">
        <v>3231</v>
      </c>
      <c r="M2091" s="45">
        <v>0</v>
      </c>
      <c r="N2091" s="45">
        <v>12317</v>
      </c>
      <c r="O2091" s="45">
        <v>11</v>
      </c>
      <c r="P2091" s="45">
        <v>48497</v>
      </c>
      <c r="Q2091" s="45">
        <v>0</v>
      </c>
      <c r="R2091" s="45">
        <v>1105815</v>
      </c>
      <c r="S2091" s="45">
        <v>1019915</v>
      </c>
      <c r="T2091" s="45">
        <v>565668</v>
      </c>
      <c r="U2091" s="45">
        <v>0</v>
      </c>
      <c r="V2091" s="45">
        <v>8.5377209999999994</v>
      </c>
      <c r="W2091" s="45">
        <v>5.5503155</v>
      </c>
      <c r="X2091" s="45">
        <v>10.334719</v>
      </c>
      <c r="Y2091" s="46">
        <v>364799.7</v>
      </c>
      <c r="Z2091" s="46">
        <v>65041.037576563242</v>
      </c>
      <c r="AA2091" s="47">
        <f>_xlfn.XLOOKUP($E2091,Main_OG!$D$1:$D$766,Main_OG!AJ$1:AJ$766,"")</f>
        <v>27349572</v>
      </c>
      <c r="AB2091" s="47">
        <f>_xlfn.XLOOKUP($E2091,Main_OG!$D$1:$D$766,Main_OG!AK$1:AK$766,"")</f>
        <v>196732</v>
      </c>
      <c r="AC2091" s="47">
        <f>_xlfn.XLOOKUP($E2091,Main_OG!$D$1:$D$766,Main_OG!AL$1:AL$766,"")</f>
        <v>122348248</v>
      </c>
      <c r="AD2091" s="47">
        <f>_xlfn.XLOOKUP($E2091,Main_OG!$D$1:$D$766,Main_OG!AM$1:AM$766,"")</f>
        <v>14601329</v>
      </c>
    </row>
    <row r="2092" spans="1:30" x14ac:dyDescent="0.35">
      <c r="A2092" s="36" t="s">
        <v>3194</v>
      </c>
      <c r="B2092" s="45" t="s">
        <v>799</v>
      </c>
      <c r="C2092" s="45" t="s">
        <v>4276</v>
      </c>
      <c r="D2092" s="36" t="s">
        <v>3194</v>
      </c>
      <c r="E2092" s="36" t="str">
        <f t="shared" si="96"/>
        <v>2018_ND</v>
      </c>
      <c r="F2092" s="45">
        <v>2018</v>
      </c>
      <c r="G2092" s="45">
        <f>_xlfn.XLOOKUP(I2092,Main_OG!$B$1:$B$766,Main_OG!$O$1:$O$766,"")</f>
        <v>0</v>
      </c>
      <c r="H2092" s="45">
        <f>_xlfn.XLOOKUP(E2092,Main_OG!$D$1:$D$766,Main_OG!$J$1:$J$766,"")</f>
        <v>0</v>
      </c>
      <c r="I2092" s="45" t="s">
        <v>799</v>
      </c>
      <c r="J2092" s="45" t="str">
        <f t="shared" si="97"/>
        <v>Otter Tail Power Co_ND</v>
      </c>
      <c r="K2092" s="45" t="str">
        <f t="shared" si="98"/>
        <v>Otter Tail Power Co_ND</v>
      </c>
      <c r="L2092" s="45" t="s">
        <v>3232</v>
      </c>
      <c r="M2092" s="45">
        <v>0</v>
      </c>
      <c r="N2092" s="45">
        <v>13096</v>
      </c>
      <c r="O2092" s="45">
        <v>2</v>
      </c>
      <c r="P2092" s="45">
        <v>45754</v>
      </c>
      <c r="Q2092" s="45">
        <v>0</v>
      </c>
      <c r="R2092" s="45">
        <v>1167099</v>
      </c>
      <c r="S2092" s="45">
        <v>34091</v>
      </c>
      <c r="T2092" s="45">
        <v>632631</v>
      </c>
      <c r="U2092" s="45">
        <v>0</v>
      </c>
      <c r="V2092" s="45">
        <v>8.0144444000000004</v>
      </c>
      <c r="W2092" s="45">
        <v>7.7982459000000004</v>
      </c>
      <c r="X2092" s="45">
        <v>9.0898012000000001</v>
      </c>
      <c r="Y2092" s="46">
        <v>58516.4</v>
      </c>
      <c r="Z2092" s="46">
        <v>76988.98247774523</v>
      </c>
      <c r="AA2092" s="47">
        <f>_xlfn.XLOOKUP($E2092,Main_OG!$D$1:$D$766,Main_OG!AJ$1:AJ$766,"")</f>
        <v>44914310</v>
      </c>
      <c r="AB2092" s="47">
        <f>_xlfn.XLOOKUP($E2092,Main_OG!$D$1:$D$766,Main_OG!AK$1:AK$766,"")</f>
        <v>148588</v>
      </c>
      <c r="AC2092" s="47">
        <f>_xlfn.XLOOKUP($E2092,Main_OG!$D$1:$D$766,Main_OG!AL$1:AL$766,"")</f>
        <v>19230244</v>
      </c>
      <c r="AD2092" s="47">
        <f>_xlfn.XLOOKUP($E2092,Main_OG!$D$1:$D$766,Main_OG!AM$1:AM$766,"")</f>
        <v>0</v>
      </c>
    </row>
    <row r="2093" spans="1:30" x14ac:dyDescent="0.35">
      <c r="A2093" s="36" t="s">
        <v>3194</v>
      </c>
      <c r="B2093" s="45" t="s">
        <v>847</v>
      </c>
      <c r="C2093" s="45" t="s">
        <v>4276</v>
      </c>
      <c r="D2093" s="36" t="s">
        <v>3194</v>
      </c>
      <c r="E2093" s="36" t="str">
        <f t="shared" si="96"/>
        <v>2018_SD</v>
      </c>
      <c r="F2093" s="45">
        <v>2018</v>
      </c>
      <c r="G2093" s="45">
        <f>_xlfn.XLOOKUP(I2093,Main_OG!$B$1:$B$766,Main_OG!$O$1:$O$766,"")</f>
        <v>0</v>
      </c>
      <c r="H2093" s="45">
        <f>_xlfn.XLOOKUP(E2093,Main_OG!$D$1:$D$766,Main_OG!$J$1:$J$766,"")</f>
        <v>0</v>
      </c>
      <c r="I2093" s="45" t="s">
        <v>847</v>
      </c>
      <c r="J2093" s="45" t="str">
        <f t="shared" si="97"/>
        <v>Otter Tail Power Co_SD</v>
      </c>
      <c r="K2093" s="45" t="str">
        <f t="shared" si="98"/>
        <v>Otter Tail Power Co_SD</v>
      </c>
      <c r="L2093" s="45" t="s">
        <v>3233</v>
      </c>
      <c r="M2093" s="45">
        <v>0</v>
      </c>
      <c r="N2093" s="45">
        <v>2752</v>
      </c>
      <c r="O2093" s="45">
        <v>0</v>
      </c>
      <c r="P2093" s="45">
        <v>8741</v>
      </c>
      <c r="Q2093" s="45">
        <v>0</v>
      </c>
      <c r="R2093" s="45">
        <v>328909</v>
      </c>
      <c r="S2093" s="45">
        <v>0</v>
      </c>
      <c r="T2093" s="45">
        <v>122832</v>
      </c>
      <c r="U2093" s="45">
        <v>0</v>
      </c>
      <c r="V2093" s="45">
        <v>7.0878874999999999</v>
      </c>
      <c r="W2093" s="45">
        <v>0</v>
      </c>
      <c r="X2093" s="45">
        <v>9.4224631999999993</v>
      </c>
      <c r="Y2093" s="46">
        <v>51937.8</v>
      </c>
      <c r="Z2093" s="46">
        <v>59061.436047423995</v>
      </c>
      <c r="AA2093" s="47">
        <f>_xlfn.XLOOKUP($E2093,Main_OG!$D$1:$D$766,Main_OG!AJ$1:AJ$766,"")</f>
        <v>2905016</v>
      </c>
      <c r="AB2093" s="47">
        <f>_xlfn.XLOOKUP($E2093,Main_OG!$D$1:$D$766,Main_OG!AK$1:AK$766,"")</f>
        <v>39412</v>
      </c>
      <c r="AC2093" s="47">
        <f>_xlfn.XLOOKUP($E2093,Main_OG!$D$1:$D$766,Main_OG!AL$1:AL$766,"")</f>
        <v>18198168</v>
      </c>
      <c r="AD2093" s="47">
        <f>_xlfn.XLOOKUP($E2093,Main_OG!$D$1:$D$766,Main_OG!AM$1:AM$766,"")</f>
        <v>0</v>
      </c>
    </row>
    <row r="2094" spans="1:30" x14ac:dyDescent="0.35">
      <c r="A2094" s="36" t="s">
        <v>3194</v>
      </c>
      <c r="B2094" s="45" t="s">
        <v>318</v>
      </c>
      <c r="C2094" s="45" t="s">
        <v>4276</v>
      </c>
      <c r="D2094" s="36" t="s">
        <v>3194</v>
      </c>
      <c r="E2094" s="36" t="str">
        <f t="shared" si="96"/>
        <v>2019_MN</v>
      </c>
      <c r="F2094" s="45">
        <v>2019</v>
      </c>
      <c r="G2094" s="45">
        <f>_xlfn.XLOOKUP(I2094,Main_OG!$B$1:$B$766,Main_OG!$O$1:$O$766,"")</f>
        <v>0</v>
      </c>
      <c r="H2094" s="45">
        <f>_xlfn.XLOOKUP(E2094,Main_OG!$D$1:$D$766,Main_OG!$J$1:$J$766,"")</f>
        <v>1</v>
      </c>
      <c r="I2094" s="45" t="s">
        <v>318</v>
      </c>
      <c r="J2094" s="45" t="str">
        <f t="shared" si="97"/>
        <v>Otter Tail Power Co_MN</v>
      </c>
      <c r="K2094" s="45" t="str">
        <f t="shared" si="98"/>
        <v>Otter Tail Power Co_MN</v>
      </c>
      <c r="L2094" s="45" t="s">
        <v>3234</v>
      </c>
      <c r="M2094" s="45">
        <v>0</v>
      </c>
      <c r="N2094" s="45">
        <v>12828</v>
      </c>
      <c r="O2094" s="45">
        <v>11</v>
      </c>
      <c r="P2094" s="45">
        <v>48909</v>
      </c>
      <c r="Q2094" s="45">
        <v>0</v>
      </c>
      <c r="R2094" s="45">
        <v>1073325</v>
      </c>
      <c r="S2094" s="45">
        <v>1031521</v>
      </c>
      <c r="T2094" s="45">
        <v>554967</v>
      </c>
      <c r="U2094" s="45">
        <v>0</v>
      </c>
      <c r="V2094" s="45">
        <v>8.8731744999999993</v>
      </c>
      <c r="W2094" s="45">
        <v>5.6066720999999999</v>
      </c>
      <c r="X2094" s="45">
        <v>10.721899000000001</v>
      </c>
      <c r="Y2094" s="46">
        <v>368688.7</v>
      </c>
      <c r="Z2094" s="46">
        <v>65369.722589486308</v>
      </c>
      <c r="AA2094" s="47">
        <f>_xlfn.XLOOKUP($E2094,Main_OG!$D$1:$D$766,Main_OG!AJ$1:AJ$766,"")</f>
        <v>20990140</v>
      </c>
      <c r="AB2094" s="47">
        <f>_xlfn.XLOOKUP($E2094,Main_OG!$D$1:$D$766,Main_OG!AK$1:AK$766,"")</f>
        <v>202892</v>
      </c>
      <c r="AC2094" s="47">
        <f>_xlfn.XLOOKUP($E2094,Main_OG!$D$1:$D$766,Main_OG!AL$1:AL$766,"")</f>
        <v>172021314</v>
      </c>
      <c r="AD2094" s="47">
        <f>_xlfn.XLOOKUP($E2094,Main_OG!$D$1:$D$766,Main_OG!AM$1:AM$766,"")</f>
        <v>14104547</v>
      </c>
    </row>
    <row r="2095" spans="1:30" x14ac:dyDescent="0.35">
      <c r="A2095" s="36" t="s">
        <v>3194</v>
      </c>
      <c r="B2095" s="45" t="s">
        <v>799</v>
      </c>
      <c r="C2095" s="45" t="s">
        <v>4276</v>
      </c>
      <c r="D2095" s="36" t="s">
        <v>3194</v>
      </c>
      <c r="E2095" s="36" t="str">
        <f t="shared" si="96"/>
        <v>2019_ND</v>
      </c>
      <c r="F2095" s="45">
        <v>2019</v>
      </c>
      <c r="G2095" s="45">
        <f>_xlfn.XLOOKUP(I2095,Main_OG!$B$1:$B$766,Main_OG!$O$1:$O$766,"")</f>
        <v>0</v>
      </c>
      <c r="H2095" s="45">
        <f>_xlfn.XLOOKUP(E2095,Main_OG!$D$1:$D$766,Main_OG!$J$1:$J$766,"")</f>
        <v>0</v>
      </c>
      <c r="I2095" s="45" t="s">
        <v>799</v>
      </c>
      <c r="J2095" s="45" t="str">
        <f t="shared" si="97"/>
        <v>Otter Tail Power Co_ND</v>
      </c>
      <c r="K2095" s="45" t="str">
        <f t="shared" si="98"/>
        <v>Otter Tail Power Co_ND</v>
      </c>
      <c r="L2095" s="45" t="s">
        <v>3235</v>
      </c>
      <c r="M2095" s="45">
        <v>0</v>
      </c>
      <c r="N2095" s="45">
        <v>13558</v>
      </c>
      <c r="O2095" s="45">
        <v>3</v>
      </c>
      <c r="P2095" s="45">
        <v>45620</v>
      </c>
      <c r="Q2095" s="45">
        <v>0</v>
      </c>
      <c r="R2095" s="45">
        <v>1169854</v>
      </c>
      <c r="S2095" s="45">
        <v>25173</v>
      </c>
      <c r="T2095" s="45">
        <v>625295</v>
      </c>
      <c r="U2095" s="45">
        <v>0</v>
      </c>
      <c r="V2095" s="45">
        <v>7.8302079000000004</v>
      </c>
      <c r="W2095" s="45">
        <v>7.2776386999999998</v>
      </c>
      <c r="X2095" s="45">
        <v>9.5343798</v>
      </c>
      <c r="Y2095" s="46">
        <v>59142.3</v>
      </c>
      <c r="Z2095" s="46">
        <v>77439.362911208766</v>
      </c>
      <c r="AA2095" s="47">
        <f>_xlfn.XLOOKUP($E2095,Main_OG!$D$1:$D$766,Main_OG!AJ$1:AJ$766,"")</f>
        <v>41363962</v>
      </c>
      <c r="AB2095" s="47">
        <f>_xlfn.XLOOKUP($E2095,Main_OG!$D$1:$D$766,Main_OG!AK$1:AK$766,"")</f>
        <v>134270</v>
      </c>
      <c r="AC2095" s="47">
        <f>_xlfn.XLOOKUP($E2095,Main_OG!$D$1:$D$766,Main_OG!AL$1:AL$766,"")</f>
        <v>27634620</v>
      </c>
      <c r="AD2095" s="47">
        <f>_xlfn.XLOOKUP($E2095,Main_OG!$D$1:$D$766,Main_OG!AM$1:AM$766,"")</f>
        <v>0</v>
      </c>
    </row>
    <row r="2096" spans="1:30" x14ac:dyDescent="0.35">
      <c r="A2096" s="36" t="s">
        <v>3194</v>
      </c>
      <c r="B2096" s="45" t="s">
        <v>847</v>
      </c>
      <c r="C2096" s="45" t="s">
        <v>4276</v>
      </c>
      <c r="D2096" s="36" t="s">
        <v>3194</v>
      </c>
      <c r="E2096" s="36" t="str">
        <f t="shared" si="96"/>
        <v>2019_SD</v>
      </c>
      <c r="F2096" s="45">
        <v>2019</v>
      </c>
      <c r="G2096" s="45">
        <f>_xlfn.XLOOKUP(I2096,Main_OG!$B$1:$B$766,Main_OG!$O$1:$O$766,"")</f>
        <v>0</v>
      </c>
      <c r="H2096" s="45">
        <f>_xlfn.XLOOKUP(E2096,Main_OG!$D$1:$D$766,Main_OG!$J$1:$J$766,"")</f>
        <v>0</v>
      </c>
      <c r="I2096" s="45" t="s">
        <v>847</v>
      </c>
      <c r="J2096" s="45" t="str">
        <f t="shared" si="97"/>
        <v>Otter Tail Power Co_SD</v>
      </c>
      <c r="K2096" s="45" t="str">
        <f t="shared" si="98"/>
        <v>Otter Tail Power Co_SD</v>
      </c>
      <c r="L2096" s="45" t="s">
        <v>3236</v>
      </c>
      <c r="M2096" s="45">
        <v>0</v>
      </c>
      <c r="N2096" s="45">
        <v>2854</v>
      </c>
      <c r="O2096" s="45">
        <v>0</v>
      </c>
      <c r="P2096" s="45">
        <v>8800</v>
      </c>
      <c r="Q2096" s="45">
        <v>0</v>
      </c>
      <c r="R2096" s="45">
        <v>365899</v>
      </c>
      <c r="S2096" s="45">
        <v>0</v>
      </c>
      <c r="T2096" s="45">
        <v>123055</v>
      </c>
      <c r="U2096" s="45">
        <v>0</v>
      </c>
      <c r="V2096" s="45">
        <v>7.6046395000000002</v>
      </c>
      <c r="W2096" s="45">
        <v>0</v>
      </c>
      <c r="X2096" s="45">
        <v>10.435171</v>
      </c>
      <c r="Y2096" s="46">
        <v>52360.1</v>
      </c>
      <c r="Z2096" s="46">
        <v>59022.101683299006</v>
      </c>
      <c r="AA2096" s="47">
        <f>_xlfn.XLOOKUP($E2096,Main_OG!$D$1:$D$766,Main_OG!AJ$1:AJ$766,"")</f>
        <v>3261762</v>
      </c>
      <c r="AB2096" s="47">
        <f>_xlfn.XLOOKUP($E2096,Main_OG!$D$1:$D$766,Main_OG!AK$1:AK$766,"")</f>
        <v>66906</v>
      </c>
      <c r="AC2096" s="47">
        <f>_xlfn.XLOOKUP($E2096,Main_OG!$D$1:$D$766,Main_OG!AL$1:AL$766,"")</f>
        <v>18470514</v>
      </c>
      <c r="AD2096" s="47">
        <f>_xlfn.XLOOKUP($E2096,Main_OG!$D$1:$D$766,Main_OG!AM$1:AM$766,"")</f>
        <v>0</v>
      </c>
    </row>
    <row r="2097" spans="1:30" x14ac:dyDescent="0.35">
      <c r="A2097" s="36" t="s">
        <v>3194</v>
      </c>
      <c r="B2097" s="45" t="s">
        <v>318</v>
      </c>
      <c r="C2097" s="45" t="s">
        <v>4276</v>
      </c>
      <c r="D2097" s="36" t="s">
        <v>3194</v>
      </c>
      <c r="E2097" s="36" t="str">
        <f t="shared" si="96"/>
        <v>2020_MN</v>
      </c>
      <c r="F2097" s="45">
        <v>2020</v>
      </c>
      <c r="G2097" s="45">
        <f>_xlfn.XLOOKUP(I2097,Main_OG!$B$1:$B$766,Main_OG!$O$1:$O$766,"")</f>
        <v>0</v>
      </c>
      <c r="H2097" s="45">
        <f>_xlfn.XLOOKUP(E2097,Main_OG!$D$1:$D$766,Main_OG!$J$1:$J$766,"")</f>
        <v>1</v>
      </c>
      <c r="I2097" s="45" t="s">
        <v>318</v>
      </c>
      <c r="J2097" s="45" t="str">
        <f t="shared" si="97"/>
        <v>Otter Tail Power Co_MN</v>
      </c>
      <c r="K2097" s="45" t="str">
        <f t="shared" si="98"/>
        <v>Otter Tail Power Co_MN</v>
      </c>
      <c r="L2097" s="45" t="s">
        <v>3237</v>
      </c>
      <c r="M2097" s="45">
        <v>0</v>
      </c>
      <c r="N2097" s="45">
        <v>13051</v>
      </c>
      <c r="O2097" s="45">
        <v>11</v>
      </c>
      <c r="P2097" s="45">
        <v>0</v>
      </c>
      <c r="Q2097" s="45">
        <v>0</v>
      </c>
      <c r="R2097" s="45">
        <v>1032208</v>
      </c>
      <c r="S2097" s="45">
        <v>981838</v>
      </c>
      <c r="T2097" s="45">
        <v>0</v>
      </c>
      <c r="U2097" s="45">
        <v>0</v>
      </c>
      <c r="V2097" s="45">
        <v>8.6095632000000002</v>
      </c>
      <c r="W2097" s="45">
        <v>5.7773175999999999</v>
      </c>
      <c r="X2097" s="45">
        <v>0</v>
      </c>
      <c r="Y2097" s="46">
        <v>358127.2</v>
      </c>
      <c r="Z2097" s="46">
        <v>63319.727963322963</v>
      </c>
      <c r="AA2097" s="47">
        <f>_xlfn.XLOOKUP($E2097,Main_OG!$D$1:$D$766,Main_OG!AJ$1:AJ$766,"")</f>
        <v>16562016</v>
      </c>
      <c r="AB2097" s="47">
        <f>_xlfn.XLOOKUP($E2097,Main_OG!$D$1:$D$766,Main_OG!AK$1:AK$766,"")</f>
        <v>109242</v>
      </c>
      <c r="AC2097" s="47">
        <f>_xlfn.XLOOKUP($E2097,Main_OG!$D$1:$D$766,Main_OG!AL$1:AL$766,"")</f>
        <v>161233214</v>
      </c>
      <c r="AD2097" s="47">
        <f>_xlfn.XLOOKUP($E2097,Main_OG!$D$1:$D$766,Main_OG!AM$1:AM$766,"")</f>
        <v>0</v>
      </c>
    </row>
    <row r="2098" spans="1:30" x14ac:dyDescent="0.35">
      <c r="A2098" s="36" t="s">
        <v>3194</v>
      </c>
      <c r="B2098" s="45" t="s">
        <v>799</v>
      </c>
      <c r="C2098" s="45" t="s">
        <v>4276</v>
      </c>
      <c r="D2098" s="36" t="s">
        <v>3194</v>
      </c>
      <c r="E2098" s="36" t="str">
        <f t="shared" si="96"/>
        <v>2020_ND</v>
      </c>
      <c r="F2098" s="45">
        <v>2020</v>
      </c>
      <c r="G2098" s="45">
        <f>_xlfn.XLOOKUP(I2098,Main_OG!$B$1:$B$766,Main_OG!$O$1:$O$766,"")</f>
        <v>0</v>
      </c>
      <c r="H2098" s="45">
        <f>_xlfn.XLOOKUP(E2098,Main_OG!$D$1:$D$766,Main_OG!$J$1:$J$766,"")</f>
        <v>0</v>
      </c>
      <c r="I2098" s="45" t="s">
        <v>799</v>
      </c>
      <c r="J2098" s="45" t="str">
        <f t="shared" si="97"/>
        <v>Otter Tail Power Co_ND</v>
      </c>
      <c r="K2098" s="45" t="str">
        <f t="shared" si="98"/>
        <v>Otter Tail Power Co_ND</v>
      </c>
      <c r="L2098" s="45" t="s">
        <v>3238</v>
      </c>
      <c r="M2098" s="45">
        <v>0</v>
      </c>
      <c r="N2098" s="45">
        <v>13613</v>
      </c>
      <c r="O2098" s="45">
        <v>3</v>
      </c>
      <c r="P2098" s="45">
        <v>0</v>
      </c>
      <c r="Q2098" s="45">
        <v>0</v>
      </c>
      <c r="R2098" s="45">
        <v>1115223</v>
      </c>
      <c r="S2098" s="45">
        <v>20545</v>
      </c>
      <c r="T2098" s="45">
        <v>0</v>
      </c>
      <c r="U2098" s="45">
        <v>0</v>
      </c>
      <c r="V2098" s="45">
        <v>7.8869696999999999</v>
      </c>
      <c r="W2098" s="45">
        <v>7.0902896000000002</v>
      </c>
      <c r="X2098" s="45">
        <v>0</v>
      </c>
      <c r="Y2098" s="46">
        <v>55699.1</v>
      </c>
      <c r="Z2098" s="46">
        <v>72787.967967549368</v>
      </c>
      <c r="AA2098" s="47">
        <f>_xlfn.XLOOKUP($E2098,Main_OG!$D$1:$D$766,Main_OG!AJ$1:AJ$766,"")</f>
        <v>40148888</v>
      </c>
      <c r="AB2098" s="47">
        <f>_xlfn.XLOOKUP($E2098,Main_OG!$D$1:$D$766,Main_OG!AK$1:AK$766,"")</f>
        <v>122910</v>
      </c>
      <c r="AC2098" s="47">
        <f>_xlfn.XLOOKUP($E2098,Main_OG!$D$1:$D$766,Main_OG!AL$1:AL$766,"")</f>
        <v>27585728</v>
      </c>
      <c r="AD2098" s="47">
        <f>_xlfn.XLOOKUP($E2098,Main_OG!$D$1:$D$766,Main_OG!AM$1:AM$766,"")</f>
        <v>0</v>
      </c>
    </row>
    <row r="2099" spans="1:30" x14ac:dyDescent="0.35">
      <c r="A2099" s="36" t="s">
        <v>3194</v>
      </c>
      <c r="B2099" s="45" t="s">
        <v>847</v>
      </c>
      <c r="C2099" s="45" t="s">
        <v>4276</v>
      </c>
      <c r="D2099" s="36" t="s">
        <v>3194</v>
      </c>
      <c r="E2099" s="36" t="str">
        <f t="shared" si="96"/>
        <v>2020_SD</v>
      </c>
      <c r="F2099" s="45">
        <v>2020</v>
      </c>
      <c r="G2099" s="45">
        <f>_xlfn.XLOOKUP(I2099,Main_OG!$B$1:$B$766,Main_OG!$O$1:$O$766,"")</f>
        <v>0</v>
      </c>
      <c r="H2099" s="45">
        <f>_xlfn.XLOOKUP(E2099,Main_OG!$D$1:$D$766,Main_OG!$J$1:$J$766,"")</f>
        <v>0</v>
      </c>
      <c r="I2099" s="45" t="s">
        <v>847</v>
      </c>
      <c r="J2099" s="45" t="str">
        <f t="shared" si="97"/>
        <v>Otter Tail Power Co_SD</v>
      </c>
      <c r="K2099" s="45" t="str">
        <f t="shared" si="98"/>
        <v>Otter Tail Power Co_SD</v>
      </c>
      <c r="L2099" s="45" t="s">
        <v>3239</v>
      </c>
      <c r="M2099" s="45">
        <v>0</v>
      </c>
      <c r="N2099" s="45">
        <v>2879</v>
      </c>
      <c r="O2099" s="45">
        <v>0</v>
      </c>
      <c r="P2099" s="45">
        <v>0</v>
      </c>
      <c r="Q2099" s="45">
        <v>0</v>
      </c>
      <c r="R2099" s="45">
        <v>360642</v>
      </c>
      <c r="S2099" s="45">
        <v>0</v>
      </c>
      <c r="T2099" s="45">
        <v>0</v>
      </c>
      <c r="U2099" s="45">
        <v>0</v>
      </c>
      <c r="V2099" s="45">
        <v>6.8714404</v>
      </c>
      <c r="W2099" s="45">
        <v>0</v>
      </c>
      <c r="X2099" s="45">
        <v>0</v>
      </c>
      <c r="Y2099" s="46">
        <v>52692.1</v>
      </c>
      <c r="Z2099" s="46">
        <v>59092.530122643795</v>
      </c>
      <c r="AA2099" s="47">
        <f>_xlfn.XLOOKUP($E2099,Main_OG!$D$1:$D$766,Main_OG!AJ$1:AJ$766,"")</f>
        <v>2083800</v>
      </c>
      <c r="AB2099" s="47">
        <f>_xlfn.XLOOKUP($E2099,Main_OG!$D$1:$D$766,Main_OG!AK$1:AK$766,"")</f>
        <v>37298</v>
      </c>
      <c r="AC2099" s="47">
        <f>_xlfn.XLOOKUP($E2099,Main_OG!$D$1:$D$766,Main_OG!AL$1:AL$766,"")</f>
        <v>17808588</v>
      </c>
      <c r="AD2099" s="47">
        <f>_xlfn.XLOOKUP($E2099,Main_OG!$D$1:$D$766,Main_OG!AM$1:AM$766,"")</f>
        <v>0</v>
      </c>
    </row>
    <row r="2100" spans="1:30" x14ac:dyDescent="0.35">
      <c r="A2100" s="36" t="s">
        <v>3240</v>
      </c>
      <c r="B2100" s="45" t="s">
        <v>59</v>
      </c>
      <c r="C2100" s="45" t="s">
        <v>4277</v>
      </c>
      <c r="D2100" s="36" t="s">
        <v>4521</v>
      </c>
      <c r="E2100" s="36" t="str">
        <f t="shared" si="96"/>
        <v>2006_CA</v>
      </c>
      <c r="F2100" s="45">
        <v>2006</v>
      </c>
      <c r="G2100" s="45">
        <f>_xlfn.XLOOKUP(I2100,Main_OG!$B$1:$B$766,Main_OG!$O$1:$O$766,"")</f>
        <v>1</v>
      </c>
      <c r="H2100" s="45">
        <f>_xlfn.XLOOKUP(E2100,Main_OG!$D$1:$D$766,Main_OG!$J$1:$J$766,"")</f>
        <v>0</v>
      </c>
      <c r="I2100" s="45" t="s">
        <v>59</v>
      </c>
      <c r="J2100" s="45" t="str">
        <f t="shared" si="97"/>
        <v>Pacific Gas &amp; Electric Co_CA</v>
      </c>
      <c r="K2100" s="45" t="str">
        <f t="shared" si="98"/>
        <v>Pacific Gas Electric Co_CA</v>
      </c>
      <c r="L2100" s="45" t="s">
        <v>3241</v>
      </c>
      <c r="M2100" s="45">
        <v>0</v>
      </c>
      <c r="N2100" s="45">
        <v>621411</v>
      </c>
      <c r="O2100" s="45">
        <v>1015</v>
      </c>
      <c r="P2100" s="45">
        <v>4486162</v>
      </c>
      <c r="Q2100" s="45">
        <v>0</v>
      </c>
      <c r="R2100" s="45">
        <v>4834599</v>
      </c>
      <c r="S2100" s="45">
        <v>1139414</v>
      </c>
      <c r="T2100" s="45">
        <v>4523914</v>
      </c>
      <c r="U2100" s="45">
        <v>0</v>
      </c>
      <c r="V2100" s="45">
        <v>13.8499809493252</v>
      </c>
      <c r="W2100" s="45">
        <v>10.402653712293009</v>
      </c>
      <c r="X2100" s="45">
        <v>14.61348377281325</v>
      </c>
      <c r="Y2100" s="46">
        <v>2120435.4</v>
      </c>
      <c r="Z2100" s="46">
        <v>58866.314344535196</v>
      </c>
      <c r="AA2100" s="47">
        <f>_xlfn.XLOOKUP($E2100,Main_OG!$D$1:$D$766,Main_OG!AJ$1:AJ$766,"")</f>
        <v>1611265.4400000002</v>
      </c>
      <c r="AB2100" s="47">
        <f>_xlfn.XLOOKUP($E2100,Main_OG!$D$1:$D$766,Main_OG!AK$1:AK$766,"")</f>
        <v>9064497.459999999</v>
      </c>
      <c r="AC2100" s="47">
        <f>_xlfn.XLOOKUP($E2100,Main_OG!$D$1:$D$766,Main_OG!AL$1:AL$766,"")</f>
        <v>1571693357.4199998</v>
      </c>
      <c r="AD2100" s="47">
        <f>_xlfn.XLOOKUP($E2100,Main_OG!$D$1:$D$766,Main_OG!AM$1:AM$766,"")</f>
        <v>31958621</v>
      </c>
    </row>
    <row r="2101" spans="1:30" x14ac:dyDescent="0.35">
      <c r="A2101" s="36" t="s">
        <v>3240</v>
      </c>
      <c r="B2101" s="45" t="s">
        <v>59</v>
      </c>
      <c r="C2101" s="45" t="s">
        <v>4277</v>
      </c>
      <c r="D2101" s="36" t="s">
        <v>4521</v>
      </c>
      <c r="E2101" s="36" t="str">
        <f t="shared" si="96"/>
        <v>2007_CA</v>
      </c>
      <c r="F2101" s="45">
        <v>2007</v>
      </c>
      <c r="G2101" s="45">
        <f>_xlfn.XLOOKUP(I2101,Main_OG!$B$1:$B$766,Main_OG!$O$1:$O$766,"")</f>
        <v>1</v>
      </c>
      <c r="H2101" s="45">
        <f>_xlfn.XLOOKUP(E2101,Main_OG!$D$1:$D$766,Main_OG!$J$1:$J$766,"")</f>
        <v>1</v>
      </c>
      <c r="I2101" s="45" t="s">
        <v>59</v>
      </c>
      <c r="J2101" s="45" t="str">
        <f t="shared" si="97"/>
        <v>Pacific Gas &amp; Electric Co_CA</v>
      </c>
      <c r="K2101" s="45" t="str">
        <f t="shared" si="98"/>
        <v>Pacific Gas Electric Co_CA</v>
      </c>
      <c r="L2101" s="45" t="s">
        <v>3242</v>
      </c>
      <c r="M2101" s="45">
        <v>0</v>
      </c>
      <c r="N2101" s="45">
        <v>633696</v>
      </c>
      <c r="O2101" s="45">
        <v>1062</v>
      </c>
      <c r="P2101" s="45">
        <v>4544498</v>
      </c>
      <c r="Q2101" s="45">
        <v>0</v>
      </c>
      <c r="R2101" s="45">
        <v>5099857</v>
      </c>
      <c r="S2101" s="45">
        <v>1152449</v>
      </c>
      <c r="T2101" s="45">
        <v>4650510</v>
      </c>
      <c r="U2101" s="45">
        <v>0</v>
      </c>
      <c r="V2101" s="45">
        <v>13.72</v>
      </c>
      <c r="W2101" s="45">
        <v>10</v>
      </c>
      <c r="X2101" s="45">
        <v>15.12</v>
      </c>
      <c r="Y2101" s="46">
        <v>2168940.4</v>
      </c>
      <c r="Z2101" s="46">
        <v>59832.32530060225</v>
      </c>
      <c r="AA2101" s="47">
        <f>_xlfn.XLOOKUP($E2101,Main_OG!$D$1:$D$766,Main_OG!AJ$1:AJ$766,"")</f>
        <v>1673304</v>
      </c>
      <c r="AB2101" s="47">
        <f>_xlfn.XLOOKUP($E2101,Main_OG!$D$1:$D$766,Main_OG!AK$1:AK$766,"")</f>
        <v>8973306</v>
      </c>
      <c r="AC2101" s="47">
        <f>_xlfn.XLOOKUP($E2101,Main_OG!$D$1:$D$766,Main_OG!AL$1:AL$766,"")</f>
        <v>1720836176</v>
      </c>
      <c r="AD2101" s="47">
        <f>_xlfn.XLOOKUP($E2101,Main_OG!$D$1:$D$766,Main_OG!AM$1:AM$766,"")</f>
        <v>35792490</v>
      </c>
    </row>
    <row r="2102" spans="1:30" x14ac:dyDescent="0.35">
      <c r="A2102" s="36" t="s">
        <v>3240</v>
      </c>
      <c r="B2102" s="45" t="s">
        <v>59</v>
      </c>
      <c r="C2102" s="45" t="s">
        <v>4277</v>
      </c>
      <c r="D2102" s="36" t="s">
        <v>4521</v>
      </c>
      <c r="E2102" s="36" t="str">
        <f t="shared" si="96"/>
        <v>2008_CA</v>
      </c>
      <c r="F2102" s="45">
        <v>2008</v>
      </c>
      <c r="G2102" s="45">
        <f>_xlfn.XLOOKUP(I2102,Main_OG!$B$1:$B$766,Main_OG!$O$1:$O$766,"")</f>
        <v>1</v>
      </c>
      <c r="H2102" s="45">
        <f>_xlfn.XLOOKUP(E2102,Main_OG!$D$1:$D$766,Main_OG!$J$1:$J$766,"")</f>
        <v>1</v>
      </c>
      <c r="I2102" s="45" t="s">
        <v>59</v>
      </c>
      <c r="J2102" s="45" t="str">
        <f t="shared" si="97"/>
        <v>Pacific Gas &amp; Electric Co_CA</v>
      </c>
      <c r="K2102" s="45" t="str">
        <f t="shared" si="98"/>
        <v>Pacific Gas Electric Co_CA</v>
      </c>
      <c r="L2102" s="45" t="s">
        <v>3243</v>
      </c>
      <c r="M2102" s="45">
        <v>0</v>
      </c>
      <c r="N2102" s="45">
        <v>645395</v>
      </c>
      <c r="O2102" s="45">
        <v>1096</v>
      </c>
      <c r="P2102" s="45">
        <v>4621878</v>
      </c>
      <c r="Q2102" s="45">
        <v>0</v>
      </c>
      <c r="R2102" s="45">
        <v>37700494</v>
      </c>
      <c r="S2102" s="45">
        <v>12962206</v>
      </c>
      <c r="T2102" s="45">
        <v>31415373</v>
      </c>
      <c r="U2102" s="45">
        <v>0</v>
      </c>
      <c r="V2102" s="45">
        <v>12.08</v>
      </c>
      <c r="W2102" s="45">
        <v>8.8800000000000008</v>
      </c>
      <c r="X2102" s="45">
        <v>13.23</v>
      </c>
      <c r="Y2102" s="46">
        <v>2192331.7999999998</v>
      </c>
      <c r="Z2102" s="46">
        <v>59892.678837483101</v>
      </c>
      <c r="AA2102" s="47">
        <f>_xlfn.XLOOKUP($E2102,Main_OG!$D$1:$D$766,Main_OG!AJ$1:AJ$766,"")</f>
        <v>1853724</v>
      </c>
      <c r="AB2102" s="47">
        <f>_xlfn.XLOOKUP($E2102,Main_OG!$D$1:$D$766,Main_OG!AK$1:AK$766,"")</f>
        <v>7324438</v>
      </c>
      <c r="AC2102" s="47">
        <f>_xlfn.XLOOKUP($E2102,Main_OG!$D$1:$D$766,Main_OG!AL$1:AL$766,"")</f>
        <v>1759937044</v>
      </c>
      <c r="AD2102" s="47">
        <f>_xlfn.XLOOKUP($E2102,Main_OG!$D$1:$D$766,Main_OG!AM$1:AM$766,"")</f>
        <v>32482351</v>
      </c>
    </row>
    <row r="2103" spans="1:30" x14ac:dyDescent="0.35">
      <c r="A2103" s="36" t="s">
        <v>3240</v>
      </c>
      <c r="B2103" s="45" t="s">
        <v>59</v>
      </c>
      <c r="C2103" s="45" t="s">
        <v>4277</v>
      </c>
      <c r="D2103" s="36" t="s">
        <v>4521</v>
      </c>
      <c r="E2103" s="36" t="str">
        <f t="shared" si="96"/>
        <v>2009_CA</v>
      </c>
      <c r="F2103" s="45">
        <v>2009</v>
      </c>
      <c r="G2103" s="45">
        <f>_xlfn.XLOOKUP(I2103,Main_OG!$B$1:$B$766,Main_OG!$O$1:$O$766,"")</f>
        <v>1</v>
      </c>
      <c r="H2103" s="45">
        <f>_xlfn.XLOOKUP(E2103,Main_OG!$D$1:$D$766,Main_OG!$J$1:$J$766,"")</f>
        <v>1</v>
      </c>
      <c r="I2103" s="45" t="s">
        <v>59</v>
      </c>
      <c r="J2103" s="45" t="str">
        <f t="shared" si="97"/>
        <v>Pacific Gas &amp; Electric Co_CA</v>
      </c>
      <c r="K2103" s="45" t="str">
        <f t="shared" si="98"/>
        <v>Pacific Gas Electric Co_CA</v>
      </c>
      <c r="L2103" s="45" t="s">
        <v>3244</v>
      </c>
      <c r="M2103" s="45">
        <v>0</v>
      </c>
      <c r="N2103" s="45">
        <v>639851</v>
      </c>
      <c r="O2103" s="45">
        <v>1124</v>
      </c>
      <c r="P2103" s="45">
        <v>4574196</v>
      </c>
      <c r="Q2103" s="45">
        <v>0</v>
      </c>
      <c r="R2103" s="45">
        <v>36861612</v>
      </c>
      <c r="S2103" s="45">
        <v>11921077</v>
      </c>
      <c r="T2103" s="45">
        <v>31202173</v>
      </c>
      <c r="U2103" s="45">
        <v>0</v>
      </c>
      <c r="V2103" s="45">
        <v>13.69</v>
      </c>
      <c r="W2103" s="45">
        <v>10.49</v>
      </c>
      <c r="X2103" s="45">
        <v>14.74</v>
      </c>
      <c r="Y2103" s="46">
        <v>2110679.4</v>
      </c>
      <c r="Z2103" s="46">
        <v>57105.227750949518</v>
      </c>
      <c r="AA2103" s="47">
        <f>_xlfn.XLOOKUP($E2103,Main_OG!$D$1:$D$766,Main_OG!AJ$1:AJ$766,"")</f>
        <v>1616858</v>
      </c>
      <c r="AB2103" s="47">
        <f>_xlfn.XLOOKUP($E2103,Main_OG!$D$1:$D$766,Main_OG!AK$1:AK$766,"")</f>
        <v>6021868</v>
      </c>
      <c r="AC2103" s="47">
        <f>_xlfn.XLOOKUP($E2103,Main_OG!$D$1:$D$766,Main_OG!AL$1:AL$766,"")</f>
        <v>1662440296</v>
      </c>
      <c r="AD2103" s="47">
        <f>_xlfn.XLOOKUP($E2103,Main_OG!$D$1:$D$766,Main_OG!AM$1:AM$766,"")</f>
        <v>31763804</v>
      </c>
    </row>
    <row r="2104" spans="1:30" x14ac:dyDescent="0.35">
      <c r="A2104" s="36" t="s">
        <v>3240</v>
      </c>
      <c r="B2104" s="45" t="s">
        <v>59</v>
      </c>
      <c r="C2104" s="45" t="s">
        <v>4277</v>
      </c>
      <c r="D2104" s="36" t="s">
        <v>4521</v>
      </c>
      <c r="E2104" s="36" t="str">
        <f t="shared" si="96"/>
        <v>2010_CA</v>
      </c>
      <c r="F2104" s="45">
        <v>2010</v>
      </c>
      <c r="G2104" s="45">
        <f>_xlfn.XLOOKUP(I2104,Main_OG!$B$1:$B$766,Main_OG!$O$1:$O$766,"")</f>
        <v>1</v>
      </c>
      <c r="H2104" s="45">
        <f>_xlfn.XLOOKUP(E2104,Main_OG!$D$1:$D$766,Main_OG!$J$1:$J$766,"")</f>
        <v>1</v>
      </c>
      <c r="I2104" s="45" t="s">
        <v>59</v>
      </c>
      <c r="J2104" s="45" t="str">
        <f t="shared" si="97"/>
        <v>Pacific Gas &amp; Electric Co_CA</v>
      </c>
      <c r="K2104" s="45" t="str">
        <f t="shared" si="98"/>
        <v>Pacific Gas Electric Co_CA</v>
      </c>
      <c r="L2104" s="45" t="s">
        <v>3245</v>
      </c>
      <c r="M2104" s="45">
        <v>0</v>
      </c>
      <c r="N2104" s="45">
        <v>645673</v>
      </c>
      <c r="O2104" s="45">
        <v>1293</v>
      </c>
      <c r="P2104" s="45">
        <v>4565636</v>
      </c>
      <c r="Q2104" s="45">
        <v>0</v>
      </c>
      <c r="R2104" s="45">
        <v>38885857</v>
      </c>
      <c r="S2104" s="45">
        <v>14414953</v>
      </c>
      <c r="T2104" s="45">
        <v>30744336</v>
      </c>
      <c r="U2104" s="45">
        <v>0</v>
      </c>
      <c r="V2104" s="45">
        <v>14.2</v>
      </c>
      <c r="W2104" s="45">
        <v>8.8000000000000007</v>
      </c>
      <c r="X2104" s="45">
        <v>15.75</v>
      </c>
      <c r="Y2104" s="46">
        <v>2153852.7999999998</v>
      </c>
      <c r="Z2104" s="46">
        <v>57713.793440703324</v>
      </c>
      <c r="AA2104" s="47">
        <f>_xlfn.XLOOKUP($E2104,Main_OG!$D$1:$D$766,Main_OG!AJ$1:AJ$766,"")</f>
        <v>1663906</v>
      </c>
      <c r="AB2104" s="47">
        <f>_xlfn.XLOOKUP($E2104,Main_OG!$D$1:$D$766,Main_OG!AK$1:AK$766,"")</f>
        <v>4359380</v>
      </c>
      <c r="AC2104" s="47">
        <f>_xlfn.XLOOKUP($E2104,Main_OG!$D$1:$D$766,Main_OG!AL$1:AL$766,"")</f>
        <v>1542451912</v>
      </c>
      <c r="AD2104" s="47">
        <f>_xlfn.XLOOKUP($E2104,Main_OG!$D$1:$D$766,Main_OG!AM$1:AM$766,"")</f>
        <v>32200757</v>
      </c>
    </row>
    <row r="2105" spans="1:30" x14ac:dyDescent="0.35">
      <c r="A2105" s="36" t="s">
        <v>3240</v>
      </c>
      <c r="B2105" s="45" t="s">
        <v>59</v>
      </c>
      <c r="C2105" s="45" t="s">
        <v>4277</v>
      </c>
      <c r="D2105" s="36" t="s">
        <v>4521</v>
      </c>
      <c r="E2105" s="36" t="str">
        <f t="shared" si="96"/>
        <v>2011_CA</v>
      </c>
      <c r="F2105" s="45">
        <v>2011</v>
      </c>
      <c r="G2105" s="45">
        <f>_xlfn.XLOOKUP(I2105,Main_OG!$B$1:$B$766,Main_OG!$O$1:$O$766,"")</f>
        <v>1</v>
      </c>
      <c r="H2105" s="45">
        <f>_xlfn.XLOOKUP(E2105,Main_OG!$D$1:$D$766,Main_OG!$J$1:$J$766,"")</f>
        <v>1</v>
      </c>
      <c r="I2105" s="45" t="s">
        <v>59</v>
      </c>
      <c r="J2105" s="45" t="str">
        <f t="shared" si="97"/>
        <v>Pacific Gas &amp; Electric Co_CA</v>
      </c>
      <c r="K2105" s="45" t="str">
        <f t="shared" si="98"/>
        <v>Pacific Gas Electric Co_CA</v>
      </c>
      <c r="L2105" s="45" t="s">
        <v>3246</v>
      </c>
      <c r="M2105" s="45">
        <v>0</v>
      </c>
      <c r="N2105" s="45">
        <v>638387</v>
      </c>
      <c r="O2105" s="45">
        <v>1047</v>
      </c>
      <c r="P2105" s="45">
        <v>4574094</v>
      </c>
      <c r="Q2105" s="45">
        <v>0</v>
      </c>
      <c r="R2105" s="45">
        <v>38534089</v>
      </c>
      <c r="S2105" s="45">
        <v>14496510</v>
      </c>
      <c r="T2105" s="45">
        <v>30871669</v>
      </c>
      <c r="U2105" s="45">
        <v>0</v>
      </c>
      <c r="V2105" s="45">
        <v>14.24</v>
      </c>
      <c r="W2105" s="45">
        <v>9.43</v>
      </c>
      <c r="X2105" s="45">
        <v>15.32</v>
      </c>
      <c r="Y2105" s="46">
        <v>2192887.2000000002</v>
      </c>
      <c r="Z2105" s="46">
        <v>58265.200327417857</v>
      </c>
      <c r="AA2105" s="47">
        <f>_xlfn.XLOOKUP($E2105,Main_OG!$D$1:$D$766,Main_OG!AJ$1:AJ$766,"")</f>
        <v>1558104</v>
      </c>
      <c r="AB2105" s="47">
        <f>_xlfn.XLOOKUP($E2105,Main_OG!$D$1:$D$766,Main_OG!AK$1:AK$766,"")</f>
        <v>3730746.96</v>
      </c>
      <c r="AC2105" s="47">
        <f>_xlfn.XLOOKUP($E2105,Main_OG!$D$1:$D$766,Main_OG!AL$1:AL$766,"")</f>
        <v>1301741298</v>
      </c>
      <c r="AD2105" s="47">
        <f>_xlfn.XLOOKUP($E2105,Main_OG!$D$1:$D$766,Main_OG!AM$1:AM$766,"")</f>
        <v>36663247</v>
      </c>
    </row>
    <row r="2106" spans="1:30" x14ac:dyDescent="0.35">
      <c r="A2106" s="36" t="s">
        <v>3240</v>
      </c>
      <c r="B2106" s="45" t="s">
        <v>59</v>
      </c>
      <c r="C2106" s="45" t="s">
        <v>4277</v>
      </c>
      <c r="D2106" s="36" t="s">
        <v>4521</v>
      </c>
      <c r="E2106" s="36" t="str">
        <f t="shared" si="96"/>
        <v>2012_CA</v>
      </c>
      <c r="F2106" s="45">
        <v>2012</v>
      </c>
      <c r="G2106" s="45">
        <f>_xlfn.XLOOKUP(I2106,Main_OG!$B$1:$B$766,Main_OG!$O$1:$O$766,"")</f>
        <v>1</v>
      </c>
      <c r="H2106" s="45">
        <f>_xlfn.XLOOKUP(E2106,Main_OG!$D$1:$D$766,Main_OG!$J$1:$J$766,"")</f>
        <v>1</v>
      </c>
      <c r="I2106" s="45" t="s">
        <v>59</v>
      </c>
      <c r="J2106" s="45" t="str">
        <f t="shared" si="97"/>
        <v>Pacific Gas &amp; Electric Co_CA</v>
      </c>
      <c r="K2106" s="45" t="str">
        <f t="shared" si="98"/>
        <v>Pacific Gas Electric Co_CA</v>
      </c>
      <c r="L2106" s="45" t="s">
        <v>3247</v>
      </c>
      <c r="M2106" s="45">
        <v>0</v>
      </c>
      <c r="N2106" s="45">
        <v>641663</v>
      </c>
      <c r="O2106" s="45">
        <v>1037</v>
      </c>
      <c r="P2106" s="45">
        <v>4599078</v>
      </c>
      <c r="Q2106" s="45">
        <v>0</v>
      </c>
      <c r="R2106" s="45">
        <v>35614499</v>
      </c>
      <c r="S2106" s="45">
        <v>10527444</v>
      </c>
      <c r="T2106" s="45">
        <v>30776176</v>
      </c>
      <c r="U2106" s="45">
        <v>0</v>
      </c>
      <c r="V2106" s="45">
        <v>14.950469999999999</v>
      </c>
      <c r="W2106" s="45">
        <v>10.925805</v>
      </c>
      <c r="X2106" s="45">
        <v>15.616125</v>
      </c>
      <c r="Y2106" s="46">
        <v>2255437.2999999998</v>
      </c>
      <c r="Z2106" s="46">
        <v>59440.34757454371</v>
      </c>
      <c r="AA2106" s="47">
        <f>_xlfn.XLOOKUP($E2106,Main_OG!$D$1:$D$766,Main_OG!AJ$1:AJ$766,"")</f>
        <v>1003476</v>
      </c>
      <c r="AB2106" s="47">
        <f>_xlfn.XLOOKUP($E2106,Main_OG!$D$1:$D$766,Main_OG!AK$1:AK$766,"")</f>
        <v>771902</v>
      </c>
      <c r="AC2106" s="47">
        <f>_xlfn.XLOOKUP($E2106,Main_OG!$D$1:$D$766,Main_OG!AL$1:AL$766,"")</f>
        <v>1779673820</v>
      </c>
      <c r="AD2106" s="47">
        <f>_xlfn.XLOOKUP($E2106,Main_OG!$D$1:$D$766,Main_OG!AM$1:AM$766,"")</f>
        <v>18507408</v>
      </c>
    </row>
    <row r="2107" spans="1:30" x14ac:dyDescent="0.35">
      <c r="A2107" s="36" t="s">
        <v>3240</v>
      </c>
      <c r="B2107" s="45" t="s">
        <v>59</v>
      </c>
      <c r="C2107" s="45" t="s">
        <v>4277</v>
      </c>
      <c r="D2107" s="36" t="s">
        <v>4521</v>
      </c>
      <c r="E2107" s="36" t="str">
        <f t="shared" si="96"/>
        <v>2013_CA</v>
      </c>
      <c r="F2107" s="45">
        <v>2013</v>
      </c>
      <c r="G2107" s="45">
        <f>_xlfn.XLOOKUP(I2107,Main_OG!$B$1:$B$766,Main_OG!$O$1:$O$766,"")</f>
        <v>1</v>
      </c>
      <c r="H2107" s="45">
        <f>_xlfn.XLOOKUP(E2107,Main_OG!$D$1:$D$766,Main_OG!$J$1:$J$766,"")</f>
        <v>1</v>
      </c>
      <c r="I2107" s="45" t="s">
        <v>59</v>
      </c>
      <c r="J2107" s="45" t="str">
        <f t="shared" si="97"/>
        <v>Pacific Gas &amp; Electric Co_CA</v>
      </c>
      <c r="K2107" s="45" t="str">
        <f t="shared" si="98"/>
        <v>Pacific Gas Electric Co_CA</v>
      </c>
      <c r="L2107" s="45" t="s">
        <v>3248</v>
      </c>
      <c r="M2107" s="45">
        <v>0</v>
      </c>
      <c r="N2107" s="45">
        <v>657850</v>
      </c>
      <c r="O2107" s="45">
        <v>1042</v>
      </c>
      <c r="P2107" s="45">
        <v>4695373</v>
      </c>
      <c r="Q2107" s="45">
        <v>0</v>
      </c>
      <c r="R2107" s="45">
        <v>36055810</v>
      </c>
      <c r="S2107" s="45">
        <v>9781848</v>
      </c>
      <c r="T2107" s="45">
        <v>30552342</v>
      </c>
      <c r="U2107" s="45">
        <v>0</v>
      </c>
      <c r="V2107" s="45">
        <v>16.333677999999999</v>
      </c>
      <c r="W2107" s="45">
        <v>12.246173000000001</v>
      </c>
      <c r="X2107" s="45">
        <v>16.909655999999998</v>
      </c>
      <c r="Y2107" s="46">
        <v>2340335.2999999998</v>
      </c>
      <c r="Z2107" s="46">
        <v>61179.209849340856</v>
      </c>
      <c r="AA2107" s="47">
        <f>_xlfn.XLOOKUP($E2107,Main_OG!$D$1:$D$766,Main_OG!AJ$1:AJ$766,"")</f>
        <v>586564</v>
      </c>
      <c r="AB2107" s="47">
        <f>_xlfn.XLOOKUP($E2107,Main_OG!$D$1:$D$766,Main_OG!AK$1:AK$766,"")</f>
        <v>281579.90000000002</v>
      </c>
      <c r="AC2107" s="47">
        <f>_xlfn.XLOOKUP($E2107,Main_OG!$D$1:$D$766,Main_OG!AL$1:AL$766,"")</f>
        <v>1735221748</v>
      </c>
      <c r="AD2107" s="47">
        <f>_xlfn.XLOOKUP($E2107,Main_OG!$D$1:$D$766,Main_OG!AM$1:AM$766,"")</f>
        <v>17911943</v>
      </c>
    </row>
    <row r="2108" spans="1:30" x14ac:dyDescent="0.35">
      <c r="A2108" s="36" t="s">
        <v>3240</v>
      </c>
      <c r="B2108" s="45" t="s">
        <v>59</v>
      </c>
      <c r="C2108" s="45" t="s">
        <v>4277</v>
      </c>
      <c r="D2108" s="36" t="s">
        <v>4521</v>
      </c>
      <c r="E2108" s="36" t="str">
        <f t="shared" si="96"/>
        <v>2014_CA</v>
      </c>
      <c r="F2108" s="45">
        <v>2014</v>
      </c>
      <c r="G2108" s="45">
        <f>_xlfn.XLOOKUP(I2108,Main_OG!$B$1:$B$766,Main_OG!$O$1:$O$766,"")</f>
        <v>1</v>
      </c>
      <c r="H2108" s="45">
        <f>_xlfn.XLOOKUP(E2108,Main_OG!$D$1:$D$766,Main_OG!$J$1:$J$766,"")</f>
        <v>1</v>
      </c>
      <c r="I2108" s="45" t="s">
        <v>59</v>
      </c>
      <c r="J2108" s="45" t="str">
        <f t="shared" si="97"/>
        <v>Pacific Gas &amp; Electric Co_CA</v>
      </c>
      <c r="K2108" s="45" t="str">
        <f t="shared" si="98"/>
        <v>Pacific Gas Electric Co_CA</v>
      </c>
      <c r="L2108" s="45" t="s">
        <v>3249</v>
      </c>
      <c r="M2108" s="45">
        <v>0</v>
      </c>
      <c r="N2108" s="45">
        <v>539245</v>
      </c>
      <c r="O2108" s="45">
        <v>88617</v>
      </c>
      <c r="P2108" s="45">
        <v>4560446</v>
      </c>
      <c r="Q2108" s="45">
        <v>0</v>
      </c>
      <c r="R2108" s="45">
        <v>28107971</v>
      </c>
      <c r="S2108" s="45">
        <v>17717470</v>
      </c>
      <c r="T2108" s="45">
        <v>29289082</v>
      </c>
      <c r="U2108" s="45">
        <v>0</v>
      </c>
      <c r="V2108" s="45">
        <v>18.059902000000001</v>
      </c>
      <c r="W2108" s="45">
        <v>14.217402</v>
      </c>
      <c r="X2108" s="45">
        <v>16.730429000000001</v>
      </c>
      <c r="Y2108" s="46">
        <v>2428675.7000000002</v>
      </c>
      <c r="Z2108" s="46">
        <v>62940.736636083937</v>
      </c>
      <c r="AA2108" s="47">
        <f>_xlfn.XLOOKUP($E2108,Main_OG!$D$1:$D$766,Main_OG!AJ$1:AJ$766,"")</f>
        <v>580888</v>
      </c>
      <c r="AB2108" s="47">
        <f>_xlfn.XLOOKUP($E2108,Main_OG!$D$1:$D$766,Main_OG!AK$1:AK$766,"")</f>
        <v>281121</v>
      </c>
      <c r="AC2108" s="47">
        <f>_xlfn.XLOOKUP($E2108,Main_OG!$D$1:$D$766,Main_OG!AL$1:AL$766,"")</f>
        <v>1753557596</v>
      </c>
      <c r="AD2108" s="47">
        <f>_xlfn.XLOOKUP($E2108,Main_OG!$D$1:$D$766,Main_OG!AM$1:AM$766,"")</f>
        <v>16985978</v>
      </c>
    </row>
    <row r="2109" spans="1:30" x14ac:dyDescent="0.35">
      <c r="A2109" s="36" t="s">
        <v>3240</v>
      </c>
      <c r="B2109" s="45" t="s">
        <v>59</v>
      </c>
      <c r="C2109" s="45" t="s">
        <v>4277</v>
      </c>
      <c r="D2109" s="36" t="s">
        <v>4521</v>
      </c>
      <c r="E2109" s="36" t="str">
        <f t="shared" si="96"/>
        <v>2015_CA</v>
      </c>
      <c r="F2109" s="45">
        <v>2015</v>
      </c>
      <c r="G2109" s="45">
        <f>_xlfn.XLOOKUP(I2109,Main_OG!$B$1:$B$766,Main_OG!$O$1:$O$766,"")</f>
        <v>1</v>
      </c>
      <c r="H2109" s="45">
        <f>_xlfn.XLOOKUP(E2109,Main_OG!$D$1:$D$766,Main_OG!$J$1:$J$766,"")</f>
        <v>1</v>
      </c>
      <c r="I2109" s="45" t="s">
        <v>59</v>
      </c>
      <c r="J2109" s="45" t="str">
        <f t="shared" si="97"/>
        <v>Pacific Gas &amp; Electric Co_CA</v>
      </c>
      <c r="K2109" s="45" t="str">
        <f t="shared" si="98"/>
        <v>Pacific Gas Electric Co_CA</v>
      </c>
      <c r="L2109" s="45" t="s">
        <v>3250</v>
      </c>
      <c r="M2109" s="45">
        <v>0</v>
      </c>
      <c r="N2109" s="45">
        <v>526484</v>
      </c>
      <c r="O2109" s="45">
        <v>89671</v>
      </c>
      <c r="P2109" s="45">
        <v>4453034</v>
      </c>
      <c r="Q2109" s="45">
        <v>0</v>
      </c>
      <c r="R2109" s="45">
        <v>27109514</v>
      </c>
      <c r="S2109" s="45">
        <v>17813330</v>
      </c>
      <c r="T2109" s="45">
        <v>27558981</v>
      </c>
      <c r="U2109" s="45">
        <v>0</v>
      </c>
      <c r="V2109" s="45">
        <v>18.657457000000001</v>
      </c>
      <c r="W2109" s="45">
        <v>14.532942</v>
      </c>
      <c r="X2109" s="45">
        <v>18.031265000000001</v>
      </c>
      <c r="Y2109" s="46">
        <v>2545979.5</v>
      </c>
      <c r="Z2109" s="46">
        <v>65442.117240728374</v>
      </c>
      <c r="AA2109" s="47">
        <f>_xlfn.XLOOKUP($E2109,Main_OG!$D$1:$D$766,Main_OG!AJ$1:AJ$766,"")</f>
        <v>134800</v>
      </c>
      <c r="AB2109" s="47">
        <f>_xlfn.XLOOKUP($E2109,Main_OG!$D$1:$D$766,Main_OG!AK$1:AK$766,"")</f>
        <v>328846</v>
      </c>
      <c r="AC2109" s="47">
        <f>_xlfn.XLOOKUP($E2109,Main_OG!$D$1:$D$766,Main_OG!AL$1:AL$766,"")</f>
        <v>1700854110</v>
      </c>
      <c r="AD2109" s="47">
        <f>_xlfn.XLOOKUP($E2109,Main_OG!$D$1:$D$766,Main_OG!AM$1:AM$766,"")</f>
        <v>18505385</v>
      </c>
    </row>
    <row r="2110" spans="1:30" x14ac:dyDescent="0.35">
      <c r="A2110" s="36" t="s">
        <v>3240</v>
      </c>
      <c r="B2110" s="45" t="s">
        <v>59</v>
      </c>
      <c r="C2110" s="45" t="s">
        <v>4277</v>
      </c>
      <c r="D2110" s="36" t="s">
        <v>4521</v>
      </c>
      <c r="E2110" s="36" t="str">
        <f t="shared" si="96"/>
        <v>2016_CA</v>
      </c>
      <c r="F2110" s="45">
        <v>2016</v>
      </c>
      <c r="G2110" s="45">
        <f>_xlfn.XLOOKUP(I2110,Main_OG!$B$1:$B$766,Main_OG!$O$1:$O$766,"")</f>
        <v>1</v>
      </c>
      <c r="H2110" s="45">
        <f>_xlfn.XLOOKUP(E2110,Main_OG!$D$1:$D$766,Main_OG!$J$1:$J$766,"")</f>
        <v>1</v>
      </c>
      <c r="I2110" s="45" t="s">
        <v>59</v>
      </c>
      <c r="J2110" s="45" t="str">
        <f t="shared" si="97"/>
        <v>Pacific Gas &amp; Electric Co_CA</v>
      </c>
      <c r="K2110" s="45" t="str">
        <f t="shared" si="98"/>
        <v>Pacific Gas Electric Co_CA</v>
      </c>
      <c r="L2110" s="45" t="s">
        <v>3251</v>
      </c>
      <c r="M2110" s="45">
        <v>0</v>
      </c>
      <c r="N2110" s="45">
        <v>511143</v>
      </c>
      <c r="O2110" s="45">
        <v>90511</v>
      </c>
      <c r="P2110" s="45">
        <v>4402442</v>
      </c>
      <c r="Q2110" s="45">
        <v>0</v>
      </c>
      <c r="R2110" s="45">
        <v>25844242</v>
      </c>
      <c r="S2110" s="45">
        <v>16352653</v>
      </c>
      <c r="T2110" s="45">
        <v>26623866</v>
      </c>
      <c r="U2110" s="45">
        <v>0</v>
      </c>
      <c r="V2110" s="45">
        <v>19.503620999999999</v>
      </c>
      <c r="W2110" s="45">
        <v>15.654052999999999</v>
      </c>
      <c r="X2110" s="45">
        <v>19.941261999999998</v>
      </c>
      <c r="Y2110" s="46">
        <v>2623711.7000000002</v>
      </c>
      <c r="Z2110" s="46">
        <v>67018.29509303208</v>
      </c>
      <c r="AA2110" s="47">
        <f>_xlfn.XLOOKUP($E2110,Main_OG!$D$1:$D$766,Main_OG!AJ$1:AJ$766,"")</f>
        <v>125416</v>
      </c>
      <c r="AB2110" s="47">
        <f>_xlfn.XLOOKUP($E2110,Main_OG!$D$1:$D$766,Main_OG!AK$1:AK$766,"")</f>
        <v>455785</v>
      </c>
      <c r="AC2110" s="47">
        <f>_xlfn.XLOOKUP($E2110,Main_OG!$D$1:$D$766,Main_OG!AL$1:AL$766,"")</f>
        <v>1403209832</v>
      </c>
      <c r="AD2110" s="47">
        <f>_xlfn.XLOOKUP($E2110,Main_OG!$D$1:$D$766,Main_OG!AM$1:AM$766,"")</f>
        <v>18907578</v>
      </c>
    </row>
    <row r="2111" spans="1:30" x14ac:dyDescent="0.35">
      <c r="A2111" s="36" t="s">
        <v>3252</v>
      </c>
      <c r="B2111" s="45" t="s">
        <v>59</v>
      </c>
      <c r="C2111" s="45" t="s">
        <v>4277</v>
      </c>
      <c r="D2111" s="36" t="s">
        <v>4521</v>
      </c>
      <c r="E2111" s="36" t="str">
        <f t="shared" si="96"/>
        <v>2017_CA</v>
      </c>
      <c r="F2111" s="45">
        <v>2017</v>
      </c>
      <c r="G2111" s="45">
        <f>_xlfn.XLOOKUP(I2111,Main_OG!$B$1:$B$766,Main_OG!$O$1:$O$766,"")</f>
        <v>1</v>
      </c>
      <c r="H2111" s="45">
        <f>_xlfn.XLOOKUP(E2111,Main_OG!$D$1:$D$766,Main_OG!$J$1:$J$766,"")</f>
        <v>1</v>
      </c>
      <c r="I2111" s="45" t="s">
        <v>59</v>
      </c>
      <c r="J2111" s="45" t="str">
        <f t="shared" si="97"/>
        <v>Pacific Gas &amp; Electric Co._CA</v>
      </c>
      <c r="K2111" s="45" t="str">
        <f t="shared" si="98"/>
        <v>Pacific Gas Electric Co_CA</v>
      </c>
      <c r="L2111" s="45" t="s">
        <v>3253</v>
      </c>
      <c r="M2111" s="45">
        <v>0</v>
      </c>
      <c r="N2111" s="45">
        <v>457098</v>
      </c>
      <c r="O2111" s="45">
        <v>90987</v>
      </c>
      <c r="P2111" s="45">
        <v>3998187</v>
      </c>
      <c r="Q2111" s="45">
        <v>0</v>
      </c>
      <c r="R2111" s="45">
        <v>22974574</v>
      </c>
      <c r="S2111" s="45">
        <v>13868490</v>
      </c>
      <c r="T2111" s="45">
        <v>24984921</v>
      </c>
      <c r="U2111" s="45">
        <v>0</v>
      </c>
      <c r="V2111" s="45">
        <v>20.496637</v>
      </c>
      <c r="W2111" s="45">
        <v>17.311055</v>
      </c>
      <c r="X2111" s="45">
        <v>21.181208000000002</v>
      </c>
      <c r="Y2111" s="46">
        <v>2740550.3</v>
      </c>
      <c r="Z2111" s="46">
        <v>69667.122843851015</v>
      </c>
      <c r="AA2111" s="47">
        <f>_xlfn.XLOOKUP($E2111,Main_OG!$D$1:$D$766,Main_OG!AJ$1:AJ$766,"")</f>
        <v>117272</v>
      </c>
      <c r="AB2111" s="47">
        <f>_xlfn.XLOOKUP($E2111,Main_OG!$D$1:$D$766,Main_OG!AK$1:AK$766,"")</f>
        <v>187367</v>
      </c>
      <c r="AC2111" s="47">
        <f>_xlfn.XLOOKUP($E2111,Main_OG!$D$1:$D$766,Main_OG!AL$1:AL$766,"")</f>
        <v>1282999508</v>
      </c>
      <c r="AD2111" s="47">
        <f>_xlfn.XLOOKUP($E2111,Main_OG!$D$1:$D$766,Main_OG!AM$1:AM$766,"")</f>
        <v>17901079</v>
      </c>
    </row>
    <row r="2112" spans="1:30" x14ac:dyDescent="0.35">
      <c r="A2112" s="36" t="s">
        <v>3252</v>
      </c>
      <c r="B2112" s="45" t="s">
        <v>59</v>
      </c>
      <c r="C2112" s="45" t="s">
        <v>4277</v>
      </c>
      <c r="D2112" s="36" t="s">
        <v>4521</v>
      </c>
      <c r="E2112" s="36" t="str">
        <f t="shared" si="96"/>
        <v>2018_CA</v>
      </c>
      <c r="F2112" s="45">
        <v>2018</v>
      </c>
      <c r="G2112" s="45">
        <f>_xlfn.XLOOKUP(I2112,Main_OG!$B$1:$B$766,Main_OG!$O$1:$O$766,"")</f>
        <v>1</v>
      </c>
      <c r="H2112" s="45">
        <f>_xlfn.XLOOKUP(E2112,Main_OG!$D$1:$D$766,Main_OG!$J$1:$J$766,"")</f>
        <v>1</v>
      </c>
      <c r="I2112" s="45" t="s">
        <v>59</v>
      </c>
      <c r="J2112" s="45" t="str">
        <f t="shared" si="97"/>
        <v>Pacific Gas &amp; Electric Co._CA</v>
      </c>
      <c r="K2112" s="45" t="str">
        <f t="shared" si="98"/>
        <v>Pacific Gas Electric Co_CA</v>
      </c>
      <c r="L2112" s="45" t="s">
        <v>3254</v>
      </c>
      <c r="M2112" s="45">
        <v>0</v>
      </c>
      <c r="N2112" s="45">
        <v>346966</v>
      </c>
      <c r="O2112" s="45">
        <v>91117</v>
      </c>
      <c r="P2112" s="45">
        <v>3408988</v>
      </c>
      <c r="Q2112" s="45">
        <v>0</v>
      </c>
      <c r="R2112" s="45">
        <v>16041886</v>
      </c>
      <c r="S2112" s="45">
        <v>13316762</v>
      </c>
      <c r="T2112" s="45">
        <v>19864266</v>
      </c>
      <c r="U2112" s="45">
        <v>0</v>
      </c>
      <c r="V2112" s="45">
        <v>21.186430000000001</v>
      </c>
      <c r="W2112" s="45">
        <v>17.751335000000001</v>
      </c>
      <c r="X2112" s="45">
        <v>22.216149000000001</v>
      </c>
      <c r="Y2112" s="46">
        <v>2850970.3</v>
      </c>
      <c r="Z2112" s="46">
        <v>72290.915366437242</v>
      </c>
      <c r="AA2112" s="47">
        <f>_xlfn.XLOOKUP($E2112,Main_OG!$D$1:$D$766,Main_OG!AJ$1:AJ$766,"")</f>
        <v>113814</v>
      </c>
      <c r="AB2112" s="47">
        <f>_xlfn.XLOOKUP($E2112,Main_OG!$D$1:$D$766,Main_OG!AK$1:AK$766,"")</f>
        <v>239764</v>
      </c>
      <c r="AC2112" s="47">
        <f>_xlfn.XLOOKUP($E2112,Main_OG!$D$1:$D$766,Main_OG!AL$1:AL$766,"")</f>
        <v>1292762132</v>
      </c>
      <c r="AD2112" s="47">
        <f>_xlfn.XLOOKUP($E2112,Main_OG!$D$1:$D$766,Main_OG!AM$1:AM$766,"")</f>
        <v>18213519</v>
      </c>
    </row>
    <row r="2113" spans="1:30" x14ac:dyDescent="0.35">
      <c r="A2113" s="36" t="s">
        <v>3252</v>
      </c>
      <c r="B2113" s="45" t="s">
        <v>59</v>
      </c>
      <c r="C2113" s="45" t="s">
        <v>4277</v>
      </c>
      <c r="D2113" s="36" t="s">
        <v>4521</v>
      </c>
      <c r="E2113" s="36" t="str">
        <f t="shared" si="96"/>
        <v>2019_CA</v>
      </c>
      <c r="F2113" s="45">
        <v>2019</v>
      </c>
      <c r="G2113" s="45">
        <f>_xlfn.XLOOKUP(I2113,Main_OG!$B$1:$B$766,Main_OG!$O$1:$O$766,"")</f>
        <v>1</v>
      </c>
      <c r="H2113" s="45">
        <f>_xlfn.XLOOKUP(E2113,Main_OG!$D$1:$D$766,Main_OG!$J$1:$J$766,"")</f>
        <v>1</v>
      </c>
      <c r="I2113" s="45" t="s">
        <v>59</v>
      </c>
      <c r="J2113" s="45" t="str">
        <f t="shared" si="97"/>
        <v>Pacific Gas &amp; Electric Co._CA</v>
      </c>
      <c r="K2113" s="45" t="str">
        <f t="shared" si="98"/>
        <v>Pacific Gas Electric Co_CA</v>
      </c>
      <c r="L2113" s="45" t="s">
        <v>3255</v>
      </c>
      <c r="M2113" s="45">
        <v>0</v>
      </c>
      <c r="N2113" s="45">
        <v>266132</v>
      </c>
      <c r="O2113" s="45">
        <v>91295</v>
      </c>
      <c r="P2113" s="45">
        <v>2277864</v>
      </c>
      <c r="Q2113" s="45">
        <v>0</v>
      </c>
      <c r="R2113" s="45">
        <v>11116444</v>
      </c>
      <c r="S2113" s="45">
        <v>10916065</v>
      </c>
      <c r="T2113" s="45">
        <v>14429648</v>
      </c>
      <c r="U2113" s="45">
        <v>0</v>
      </c>
      <c r="V2113" s="45">
        <v>22.915422</v>
      </c>
      <c r="W2113" s="45">
        <v>19.361107000000001</v>
      </c>
      <c r="X2113" s="45">
        <v>22.349104000000001</v>
      </c>
      <c r="Y2113" s="46">
        <v>2962792.1</v>
      </c>
      <c r="Z2113" s="46">
        <v>75126.056066784979</v>
      </c>
      <c r="AA2113" s="47">
        <f>_xlfn.XLOOKUP($E2113,Main_OG!$D$1:$D$766,Main_OG!AJ$1:AJ$766,"")</f>
        <v>97698</v>
      </c>
      <c r="AB2113" s="47">
        <f>_xlfn.XLOOKUP($E2113,Main_OG!$D$1:$D$766,Main_OG!AK$1:AK$766,"")</f>
        <v>201972</v>
      </c>
      <c r="AC2113" s="47">
        <f>_xlfn.XLOOKUP($E2113,Main_OG!$D$1:$D$766,Main_OG!AL$1:AL$766,"")</f>
        <v>1230687868</v>
      </c>
      <c r="AD2113" s="47">
        <f>_xlfn.XLOOKUP($E2113,Main_OG!$D$1:$D$766,Main_OG!AM$1:AM$766,"")</f>
        <v>16165384</v>
      </c>
    </row>
    <row r="2114" spans="1:30" x14ac:dyDescent="0.35">
      <c r="A2114" s="36" t="s">
        <v>3252</v>
      </c>
      <c r="B2114" s="45" t="s">
        <v>59</v>
      </c>
      <c r="C2114" s="45" t="s">
        <v>4277</v>
      </c>
      <c r="D2114" s="36" t="s">
        <v>4521</v>
      </c>
      <c r="E2114" s="36" t="str">
        <f t="shared" ref="E2114:E2177" si="99">_xlfn.CONCAT(F2114,"_",I2114)</f>
        <v>2020_CA</v>
      </c>
      <c r="F2114" s="45">
        <v>2020</v>
      </c>
      <c r="G2114" s="45">
        <f>_xlfn.XLOOKUP(I2114,Main_OG!$B$1:$B$766,Main_OG!$O$1:$O$766,"")</f>
        <v>1</v>
      </c>
      <c r="H2114" s="45">
        <f>_xlfn.XLOOKUP(E2114,Main_OG!$D$1:$D$766,Main_OG!$J$1:$J$766,"")</f>
        <v>1</v>
      </c>
      <c r="I2114" s="45" t="s">
        <v>59</v>
      </c>
      <c r="J2114" s="45" t="str">
        <f t="shared" ref="J2114:J2177" si="100">_xlfn.CONCAT(A2114,"_",B2114)</f>
        <v>Pacific Gas &amp; Electric Co._CA</v>
      </c>
      <c r="K2114" s="45" t="str">
        <f t="shared" ref="K2114:K2177" si="101">_xlfn.CONCAT(D2114,"_",B2114)</f>
        <v>Pacific Gas Electric Co_CA</v>
      </c>
      <c r="L2114" s="45" t="s">
        <v>3256</v>
      </c>
      <c r="M2114" s="45">
        <v>0</v>
      </c>
      <c r="N2114" s="45">
        <v>249054</v>
      </c>
      <c r="O2114" s="45">
        <v>91487</v>
      </c>
      <c r="P2114" s="45">
        <v>0</v>
      </c>
      <c r="Q2114" s="45">
        <v>0</v>
      </c>
      <c r="R2114" s="45">
        <v>9286320</v>
      </c>
      <c r="S2114" s="45">
        <v>12052437</v>
      </c>
      <c r="T2114" s="45">
        <v>0</v>
      </c>
      <c r="U2114" s="45">
        <v>0</v>
      </c>
      <c r="V2114" s="45">
        <v>25.289339999999999</v>
      </c>
      <c r="W2114" s="45">
        <v>20.584368000000001</v>
      </c>
      <c r="X2114" s="45">
        <v>0</v>
      </c>
      <c r="Y2114" s="46">
        <v>2925146.9</v>
      </c>
      <c r="Z2114" s="46">
        <v>74206.721781691798</v>
      </c>
      <c r="AA2114" s="47">
        <f>_xlfn.XLOOKUP($E2114,Main_OG!$D$1:$D$766,Main_OG!AJ$1:AJ$766,"")</f>
        <v>115372</v>
      </c>
      <c r="AB2114" s="47">
        <f>_xlfn.XLOOKUP($E2114,Main_OG!$D$1:$D$766,Main_OG!AK$1:AK$766,"")</f>
        <v>177700</v>
      </c>
      <c r="AC2114" s="47">
        <f>_xlfn.XLOOKUP($E2114,Main_OG!$D$1:$D$766,Main_OG!AL$1:AL$766,"")</f>
        <v>1335508716</v>
      </c>
      <c r="AD2114" s="47">
        <f>_xlfn.XLOOKUP($E2114,Main_OG!$D$1:$D$766,Main_OG!AM$1:AM$766,"")</f>
        <v>0</v>
      </c>
    </row>
    <row r="2115" spans="1:30" x14ac:dyDescent="0.35">
      <c r="A2115" s="36" t="s">
        <v>3257</v>
      </c>
      <c r="B2115" s="45" t="s">
        <v>59</v>
      </c>
      <c r="C2115" s="45" t="s">
        <v>3257</v>
      </c>
      <c r="D2115" s="36" t="s">
        <v>3257</v>
      </c>
      <c r="E2115" s="36" t="str">
        <f t="shared" si="99"/>
        <v>2006_CA</v>
      </c>
      <c r="F2115" s="45">
        <v>2006</v>
      </c>
      <c r="G2115" s="45">
        <f>_xlfn.XLOOKUP(I2115,Main_OG!$B$1:$B$766,Main_OG!$O$1:$O$766,"")</f>
        <v>1</v>
      </c>
      <c r="H2115" s="45">
        <f>_xlfn.XLOOKUP(E2115,Main_OG!$D$1:$D$766,Main_OG!$J$1:$J$766,"")</f>
        <v>0</v>
      </c>
      <c r="I2115" s="45" t="s">
        <v>59</v>
      </c>
      <c r="J2115" s="45" t="str">
        <f t="shared" si="100"/>
        <v>PacifiCorp_CA</v>
      </c>
      <c r="K2115" s="45" t="str">
        <f t="shared" si="101"/>
        <v>PacifiCorp_CA</v>
      </c>
      <c r="L2115" s="45" t="s">
        <v>3258</v>
      </c>
      <c r="M2115" s="45">
        <v>0</v>
      </c>
      <c r="N2115" s="45">
        <v>7582</v>
      </c>
      <c r="O2115" s="45">
        <v>1955</v>
      </c>
      <c r="P2115" s="45">
        <v>34811</v>
      </c>
      <c r="Q2115" s="45">
        <v>0</v>
      </c>
      <c r="R2115" s="45">
        <v>24002</v>
      </c>
      <c r="S2115" s="45">
        <v>10226</v>
      </c>
      <c r="T2115" s="45">
        <v>33100</v>
      </c>
      <c r="U2115" s="45">
        <v>0</v>
      </c>
      <c r="V2115" s="45">
        <v>8.1402999450575528</v>
      </c>
      <c r="W2115" s="45">
        <v>6.4459600862318922</v>
      </c>
      <c r="X2115" s="45">
        <v>8.3226680814364276</v>
      </c>
      <c r="Y2115" s="46">
        <v>2120435.4</v>
      </c>
      <c r="Z2115" s="46">
        <v>58866.314344535196</v>
      </c>
      <c r="AA2115" s="47">
        <f>_xlfn.XLOOKUP($E2115,Main_OG!$D$1:$D$766,Main_OG!AJ$1:AJ$766,"")</f>
        <v>1611265.4400000002</v>
      </c>
      <c r="AB2115" s="47">
        <f>_xlfn.XLOOKUP($E2115,Main_OG!$D$1:$D$766,Main_OG!AK$1:AK$766,"")</f>
        <v>9064497.459999999</v>
      </c>
      <c r="AC2115" s="47">
        <f>_xlfn.XLOOKUP($E2115,Main_OG!$D$1:$D$766,Main_OG!AL$1:AL$766,"")</f>
        <v>1571693357.4199998</v>
      </c>
      <c r="AD2115" s="47">
        <f>_xlfn.XLOOKUP($E2115,Main_OG!$D$1:$D$766,Main_OG!AM$1:AM$766,"")</f>
        <v>31958621</v>
      </c>
    </row>
    <row r="2116" spans="1:30" x14ac:dyDescent="0.35">
      <c r="A2116" s="36" t="s">
        <v>3257</v>
      </c>
      <c r="B2116" s="45" t="s">
        <v>717</v>
      </c>
      <c r="C2116" s="45" t="s">
        <v>3257</v>
      </c>
      <c r="D2116" s="36" t="s">
        <v>3257</v>
      </c>
      <c r="E2116" s="36" t="str">
        <f t="shared" si="99"/>
        <v>2006_ID</v>
      </c>
      <c r="F2116" s="45">
        <v>2006</v>
      </c>
      <c r="G2116" s="45">
        <f>_xlfn.XLOOKUP(I2116,Main_OG!$B$1:$B$766,Main_OG!$O$1:$O$766,"")</f>
        <v>0</v>
      </c>
      <c r="H2116" s="45">
        <f>_xlfn.XLOOKUP(E2116,Main_OG!$D$1:$D$766,Main_OG!$J$1:$J$766,"")</f>
        <v>0</v>
      </c>
      <c r="I2116" s="45" t="s">
        <v>717</v>
      </c>
      <c r="J2116" s="45" t="str">
        <f t="shared" si="100"/>
        <v>PacifiCorp_ID</v>
      </c>
      <c r="K2116" s="45" t="str">
        <f t="shared" si="101"/>
        <v>PacifiCorp_ID</v>
      </c>
      <c r="L2116" s="45" t="s">
        <v>3259</v>
      </c>
      <c r="M2116" s="45">
        <v>0</v>
      </c>
      <c r="N2116" s="45">
        <v>7720</v>
      </c>
      <c r="O2116" s="45">
        <v>5441</v>
      </c>
      <c r="P2116" s="45">
        <v>53148</v>
      </c>
      <c r="Q2116" s="45">
        <v>0</v>
      </c>
      <c r="R2116" s="45">
        <v>25954</v>
      </c>
      <c r="S2116" s="45">
        <v>78170</v>
      </c>
      <c r="T2116" s="45">
        <v>38807</v>
      </c>
      <c r="U2116" s="45">
        <v>0</v>
      </c>
      <c r="V2116" s="45">
        <v>6.4398149986105047</v>
      </c>
      <c r="W2116" s="45">
        <v>3.4726556686650252</v>
      </c>
      <c r="X2116" s="45">
        <v>5.7276407704943928</v>
      </c>
      <c r="Y2116" s="46">
        <v>60738.6</v>
      </c>
      <c r="Z2116" s="46">
        <v>41356.221177133855</v>
      </c>
      <c r="AA2116" s="47">
        <f>_xlfn.XLOOKUP($E2116,Main_OG!$D$1:$D$766,Main_OG!AJ$1:AJ$766,"")</f>
        <v>38204.18</v>
      </c>
      <c r="AB2116" s="47">
        <f>_xlfn.XLOOKUP($E2116,Main_OG!$D$1:$D$766,Main_OG!AK$1:AK$766,"")</f>
        <v>594.02</v>
      </c>
      <c r="AC2116" s="47">
        <f>_xlfn.XLOOKUP($E2116,Main_OG!$D$1:$D$766,Main_OG!AL$1:AL$766,"")</f>
        <v>18597413.779999997</v>
      </c>
      <c r="AD2116" s="47">
        <f>_xlfn.XLOOKUP($E2116,Main_OG!$D$1:$D$766,Main_OG!AM$1:AM$766,"")</f>
        <v>0</v>
      </c>
    </row>
    <row r="2117" spans="1:30" x14ac:dyDescent="0.35">
      <c r="A2117" s="36" t="s">
        <v>3257</v>
      </c>
      <c r="B2117" s="45" t="s">
        <v>461</v>
      </c>
      <c r="C2117" s="45" t="s">
        <v>3257</v>
      </c>
      <c r="D2117" s="36" t="s">
        <v>3257</v>
      </c>
      <c r="E2117" s="36" t="str">
        <f t="shared" si="99"/>
        <v>2006_OR</v>
      </c>
      <c r="F2117" s="45">
        <v>2006</v>
      </c>
      <c r="G2117" s="45">
        <f>_xlfn.XLOOKUP(I2117,Main_OG!$B$1:$B$766,Main_OG!$O$1:$O$766,"")</f>
        <v>0</v>
      </c>
      <c r="H2117" s="45">
        <f>_xlfn.XLOOKUP(E2117,Main_OG!$D$1:$D$766,Main_OG!$J$1:$J$766,"")</f>
        <v>0</v>
      </c>
      <c r="I2117" s="45" t="s">
        <v>461</v>
      </c>
      <c r="J2117" s="45" t="str">
        <f t="shared" si="100"/>
        <v>PacifiCorp_OR</v>
      </c>
      <c r="K2117" s="45" t="str">
        <f t="shared" si="101"/>
        <v>PacifiCorp_OR</v>
      </c>
      <c r="L2117" s="45" t="s">
        <v>3260</v>
      </c>
      <c r="M2117" s="45">
        <v>23</v>
      </c>
      <c r="N2117" s="45">
        <v>73919</v>
      </c>
      <c r="O2117" s="45">
        <v>9906</v>
      </c>
      <c r="P2117" s="45">
        <v>456302</v>
      </c>
      <c r="Q2117" s="45">
        <v>768</v>
      </c>
      <c r="R2117" s="45">
        <v>285606</v>
      </c>
      <c r="S2117" s="45">
        <v>146532</v>
      </c>
      <c r="T2117" s="45">
        <v>379367</v>
      </c>
      <c r="U2117" s="45">
        <v>6.0108006574313224</v>
      </c>
      <c r="V2117" s="45">
        <v>5.8636471981655536</v>
      </c>
      <c r="W2117" s="45">
        <v>4.2169326543204191</v>
      </c>
      <c r="X2117" s="45">
        <v>6.8310252759117169</v>
      </c>
      <c r="Y2117" s="46">
        <v>177222.39999999999</v>
      </c>
      <c r="Z2117" s="46">
        <v>48277.866660419306</v>
      </c>
      <c r="AA2117" s="47">
        <f>_xlfn.XLOOKUP($E2117,Main_OG!$D$1:$D$766,Main_OG!AJ$1:AJ$766,"")</f>
        <v>2898122</v>
      </c>
      <c r="AB2117" s="47">
        <f>_xlfn.XLOOKUP($E2117,Main_OG!$D$1:$D$766,Main_OG!AK$1:AK$766,"")</f>
        <v>34038.519999999997</v>
      </c>
      <c r="AC2117" s="47">
        <f>_xlfn.XLOOKUP($E2117,Main_OG!$D$1:$D$766,Main_OG!AL$1:AL$766,"")</f>
        <v>158425673.72</v>
      </c>
      <c r="AD2117" s="47">
        <f>_xlfn.XLOOKUP($E2117,Main_OG!$D$1:$D$766,Main_OG!AM$1:AM$766,"")</f>
        <v>0</v>
      </c>
    </row>
    <row r="2118" spans="1:30" x14ac:dyDescent="0.35">
      <c r="A2118" s="36" t="s">
        <v>3257</v>
      </c>
      <c r="B2118" s="45" t="s">
        <v>518</v>
      </c>
      <c r="C2118" s="45" t="s">
        <v>3257</v>
      </c>
      <c r="D2118" s="36" t="s">
        <v>3257</v>
      </c>
      <c r="E2118" s="36" t="str">
        <f t="shared" si="99"/>
        <v>2006_UT</v>
      </c>
      <c r="F2118" s="45">
        <v>2006</v>
      </c>
      <c r="G2118" s="45">
        <f>_xlfn.XLOOKUP(I2118,Main_OG!$B$1:$B$766,Main_OG!$O$1:$O$766,"")</f>
        <v>0</v>
      </c>
      <c r="H2118" s="45">
        <f>_xlfn.XLOOKUP(E2118,Main_OG!$D$1:$D$766,Main_OG!$J$1:$J$766,"")</f>
        <v>0</v>
      </c>
      <c r="I2118" s="45" t="s">
        <v>518</v>
      </c>
      <c r="J2118" s="45" t="str">
        <f t="shared" si="100"/>
        <v>PacifiCorp_UT</v>
      </c>
      <c r="K2118" s="45" t="str">
        <f t="shared" si="101"/>
        <v>PacifiCorp_UT</v>
      </c>
      <c r="L2118" s="45" t="s">
        <v>3261</v>
      </c>
      <c r="M2118" s="45">
        <v>4</v>
      </c>
      <c r="N2118" s="45">
        <v>74866</v>
      </c>
      <c r="O2118" s="45">
        <v>8271</v>
      </c>
      <c r="P2118" s="45">
        <v>664384</v>
      </c>
      <c r="Q2118" s="45">
        <v>2100</v>
      </c>
      <c r="R2118" s="45">
        <v>443304</v>
      </c>
      <c r="S2118" s="45">
        <v>301458</v>
      </c>
      <c r="T2118" s="45">
        <v>458966</v>
      </c>
      <c r="U2118" s="45">
        <v>7.1905495634309204</v>
      </c>
      <c r="V2118" s="45">
        <v>5.8516580450200033</v>
      </c>
      <c r="W2118" s="45">
        <v>4.0286021155045546</v>
      </c>
      <c r="X2118" s="45">
        <v>7.4758722374890807</v>
      </c>
      <c r="Y2118" s="46">
        <v>127539.4</v>
      </c>
      <c r="Z2118" s="46">
        <v>50500.513362267455</v>
      </c>
      <c r="AA2118" s="47">
        <f>_xlfn.XLOOKUP($E2118,Main_OG!$D$1:$D$766,Main_OG!AJ$1:AJ$766,"")</f>
        <v>34111346.020000003</v>
      </c>
      <c r="AB2118" s="47">
        <f>_xlfn.XLOOKUP($E2118,Main_OG!$D$1:$D$766,Main_OG!AK$1:AK$766,"")</f>
        <v>250349.34000000003</v>
      </c>
      <c r="AC2118" s="47">
        <f>_xlfn.XLOOKUP($E2118,Main_OG!$D$1:$D$766,Main_OG!AL$1:AL$766,"")</f>
        <v>58202710.299999997</v>
      </c>
      <c r="AD2118" s="47">
        <f>_xlfn.XLOOKUP($E2118,Main_OG!$D$1:$D$766,Main_OG!AM$1:AM$766,"")</f>
        <v>0</v>
      </c>
    </row>
    <row r="2119" spans="1:30" x14ac:dyDescent="0.35">
      <c r="A2119" s="36" t="s">
        <v>3257</v>
      </c>
      <c r="B2119" s="45" t="s">
        <v>182</v>
      </c>
      <c r="C2119" s="45" t="s">
        <v>3257</v>
      </c>
      <c r="D2119" s="36" t="s">
        <v>3257</v>
      </c>
      <c r="E2119" s="36" t="str">
        <f t="shared" si="99"/>
        <v>2006_WA</v>
      </c>
      <c r="F2119" s="45">
        <v>2006</v>
      </c>
      <c r="G2119" s="45">
        <f>_xlfn.XLOOKUP(I2119,Main_OG!$B$1:$B$766,Main_OG!$O$1:$O$766,"")</f>
        <v>0</v>
      </c>
      <c r="H2119" s="45">
        <f>_xlfn.XLOOKUP(E2119,Main_OG!$D$1:$D$766,Main_OG!$J$1:$J$766,"")</f>
        <v>0</v>
      </c>
      <c r="I2119" s="45" t="s">
        <v>182</v>
      </c>
      <c r="J2119" s="45" t="str">
        <f t="shared" si="100"/>
        <v>PacifiCorp_WA</v>
      </c>
      <c r="K2119" s="45" t="str">
        <f t="shared" si="101"/>
        <v>PacifiCorp_WA</v>
      </c>
      <c r="L2119" s="45" t="s">
        <v>3262</v>
      </c>
      <c r="M2119" s="45">
        <v>0</v>
      </c>
      <c r="N2119" s="45">
        <v>17244</v>
      </c>
      <c r="O2119" s="45">
        <v>5826</v>
      </c>
      <c r="P2119" s="45">
        <v>100158</v>
      </c>
      <c r="Q2119" s="45">
        <v>0</v>
      </c>
      <c r="R2119" s="45">
        <v>79320</v>
      </c>
      <c r="S2119" s="45">
        <v>52899</v>
      </c>
      <c r="T2119" s="45">
        <v>82521</v>
      </c>
      <c r="U2119" s="45">
        <v>0</v>
      </c>
      <c r="V2119" s="45">
        <v>5.5662337607656314</v>
      </c>
      <c r="W2119" s="45">
        <v>4.6212834656262611</v>
      </c>
      <c r="X2119" s="45">
        <v>5.1693745207799831</v>
      </c>
      <c r="Y2119" s="46">
        <v>372145</v>
      </c>
      <c r="Z2119" s="46">
        <v>58414.601853187531</v>
      </c>
      <c r="AA2119" s="47">
        <f>_xlfn.XLOOKUP($E2119,Main_OG!$D$1:$D$766,Main_OG!AJ$1:AJ$766,"")</f>
        <v>8258818.8599999994</v>
      </c>
      <c r="AB2119" s="47">
        <f>_xlfn.XLOOKUP($E2119,Main_OG!$D$1:$D$766,Main_OG!AK$1:AK$766,"")</f>
        <v>118462.37999999999</v>
      </c>
      <c r="AC2119" s="47">
        <f>_xlfn.XLOOKUP($E2119,Main_OG!$D$1:$D$766,Main_OG!AL$1:AL$766,"")</f>
        <v>107805780.34</v>
      </c>
      <c r="AD2119" s="47">
        <f>_xlfn.XLOOKUP($E2119,Main_OG!$D$1:$D$766,Main_OG!AM$1:AM$766,"")</f>
        <v>9328277</v>
      </c>
    </row>
    <row r="2120" spans="1:30" x14ac:dyDescent="0.35">
      <c r="A2120" s="36" t="s">
        <v>3257</v>
      </c>
      <c r="B2120" s="45" t="s">
        <v>886</v>
      </c>
      <c r="C2120" s="45" t="s">
        <v>3257</v>
      </c>
      <c r="D2120" s="36" t="s">
        <v>3257</v>
      </c>
      <c r="E2120" s="36" t="str">
        <f t="shared" si="99"/>
        <v>2006_WY</v>
      </c>
      <c r="F2120" s="45">
        <v>2006</v>
      </c>
      <c r="G2120" s="45">
        <f>_xlfn.XLOOKUP(I2120,Main_OG!$B$1:$B$766,Main_OG!$O$1:$O$766,"")</f>
        <v>0</v>
      </c>
      <c r="H2120" s="45">
        <f>_xlfn.XLOOKUP(E2120,Main_OG!$D$1:$D$766,Main_OG!$J$1:$J$766,"")</f>
        <v>0</v>
      </c>
      <c r="I2120" s="45" t="s">
        <v>886</v>
      </c>
      <c r="J2120" s="45" t="str">
        <f t="shared" si="100"/>
        <v>PacifiCorp_WY</v>
      </c>
      <c r="K2120" s="45" t="str">
        <f t="shared" si="101"/>
        <v>PacifiCorp_WY</v>
      </c>
      <c r="L2120" s="45" t="s">
        <v>3263</v>
      </c>
      <c r="M2120" s="45">
        <v>0</v>
      </c>
      <c r="N2120" s="45">
        <v>22345</v>
      </c>
      <c r="O2120" s="45">
        <v>2701</v>
      </c>
      <c r="P2120" s="45">
        <v>102799</v>
      </c>
      <c r="Q2120" s="45">
        <v>0</v>
      </c>
      <c r="R2120" s="45">
        <v>89021</v>
      </c>
      <c r="S2120" s="45">
        <v>236945</v>
      </c>
      <c r="T2120" s="45">
        <v>71905</v>
      </c>
      <c r="U2120" s="45">
        <v>0</v>
      </c>
      <c r="V2120" s="45">
        <v>6.4516432952437972</v>
      </c>
      <c r="W2120" s="45">
        <v>3.975978842211473</v>
      </c>
      <c r="X2120" s="45">
        <v>7.411923811958447</v>
      </c>
      <c r="Y2120" s="46">
        <v>36655.599999999999</v>
      </c>
      <c r="Z2120" s="46">
        <v>70131.84302816134</v>
      </c>
      <c r="AA2120" s="47">
        <f>_xlfn.XLOOKUP($E2120,Main_OG!$D$1:$D$766,Main_OG!AJ$1:AJ$766,"")</f>
        <v>52430740.079999998</v>
      </c>
      <c r="AB2120" s="47">
        <f>_xlfn.XLOOKUP($E2120,Main_OG!$D$1:$D$766,Main_OG!AK$1:AK$766,"")</f>
        <v>179227.08</v>
      </c>
      <c r="AC2120" s="47">
        <f>_xlfn.XLOOKUP($E2120,Main_OG!$D$1:$D$766,Main_OG!AL$1:AL$766,"")</f>
        <v>6317836.04</v>
      </c>
      <c r="AD2120" s="47">
        <f>_xlfn.XLOOKUP($E2120,Main_OG!$D$1:$D$766,Main_OG!AM$1:AM$766,"")</f>
        <v>0</v>
      </c>
    </row>
    <row r="2121" spans="1:30" x14ac:dyDescent="0.35">
      <c r="A2121" s="36" t="s">
        <v>3257</v>
      </c>
      <c r="B2121" s="45" t="s">
        <v>59</v>
      </c>
      <c r="C2121" s="45" t="s">
        <v>3257</v>
      </c>
      <c r="D2121" s="36" t="s">
        <v>3257</v>
      </c>
      <c r="E2121" s="36" t="str">
        <f t="shared" si="99"/>
        <v>2007_CA</v>
      </c>
      <c r="F2121" s="45">
        <v>2007</v>
      </c>
      <c r="G2121" s="45">
        <f>_xlfn.XLOOKUP(I2121,Main_OG!$B$1:$B$766,Main_OG!$O$1:$O$766,"")</f>
        <v>1</v>
      </c>
      <c r="H2121" s="45">
        <f>_xlfn.XLOOKUP(E2121,Main_OG!$D$1:$D$766,Main_OG!$J$1:$J$766,"")</f>
        <v>1</v>
      </c>
      <c r="I2121" s="45" t="s">
        <v>59</v>
      </c>
      <c r="J2121" s="45" t="str">
        <f t="shared" si="100"/>
        <v>PacifiCorp_CA</v>
      </c>
      <c r="K2121" s="45" t="str">
        <f t="shared" si="101"/>
        <v>PacifiCorp_CA</v>
      </c>
      <c r="L2121" s="45" t="s">
        <v>3264</v>
      </c>
      <c r="M2121" s="45">
        <v>0</v>
      </c>
      <c r="N2121" s="45">
        <v>7681</v>
      </c>
      <c r="O2121" s="45">
        <v>1970</v>
      </c>
      <c r="P2121" s="45">
        <v>35176</v>
      </c>
      <c r="Q2121" s="45">
        <v>0</v>
      </c>
      <c r="R2121" s="45">
        <v>27222</v>
      </c>
      <c r="S2121" s="45">
        <v>11182</v>
      </c>
      <c r="T2121" s="45">
        <v>39158</v>
      </c>
      <c r="U2121" s="45">
        <v>0</v>
      </c>
      <c r="V2121" s="45">
        <v>8.7100000000000009</v>
      </c>
      <c r="W2121" s="45">
        <v>6.86</v>
      </c>
      <c r="X2121" s="45">
        <v>9.57</v>
      </c>
      <c r="Y2121" s="46">
        <v>2168940.4</v>
      </c>
      <c r="Z2121" s="46">
        <v>59832.32530060225</v>
      </c>
      <c r="AA2121" s="47">
        <f>_xlfn.XLOOKUP($E2121,Main_OG!$D$1:$D$766,Main_OG!AJ$1:AJ$766,"")</f>
        <v>1673304</v>
      </c>
      <c r="AB2121" s="47">
        <f>_xlfn.XLOOKUP($E2121,Main_OG!$D$1:$D$766,Main_OG!AK$1:AK$766,"")</f>
        <v>8973306</v>
      </c>
      <c r="AC2121" s="47">
        <f>_xlfn.XLOOKUP($E2121,Main_OG!$D$1:$D$766,Main_OG!AL$1:AL$766,"")</f>
        <v>1720836176</v>
      </c>
      <c r="AD2121" s="47">
        <f>_xlfn.XLOOKUP($E2121,Main_OG!$D$1:$D$766,Main_OG!AM$1:AM$766,"")</f>
        <v>35792490</v>
      </c>
    </row>
    <row r="2122" spans="1:30" x14ac:dyDescent="0.35">
      <c r="A2122" s="36" t="s">
        <v>3257</v>
      </c>
      <c r="B2122" s="45" t="s">
        <v>717</v>
      </c>
      <c r="C2122" s="45" t="s">
        <v>3257</v>
      </c>
      <c r="D2122" s="36" t="s">
        <v>3257</v>
      </c>
      <c r="E2122" s="36" t="str">
        <f t="shared" si="99"/>
        <v>2007_ID</v>
      </c>
      <c r="F2122" s="45">
        <v>2007</v>
      </c>
      <c r="G2122" s="45">
        <f>_xlfn.XLOOKUP(I2122,Main_OG!$B$1:$B$766,Main_OG!$O$1:$O$766,"")</f>
        <v>0</v>
      </c>
      <c r="H2122" s="45">
        <f>_xlfn.XLOOKUP(E2122,Main_OG!$D$1:$D$766,Main_OG!$J$1:$J$766,"")</f>
        <v>1</v>
      </c>
      <c r="I2122" s="45" t="s">
        <v>717</v>
      </c>
      <c r="J2122" s="45" t="str">
        <f t="shared" si="100"/>
        <v>PacifiCorp_ID</v>
      </c>
      <c r="K2122" s="45" t="str">
        <f t="shared" si="101"/>
        <v>PacifiCorp_ID</v>
      </c>
      <c r="L2122" s="45" t="s">
        <v>3265</v>
      </c>
      <c r="M2122" s="45">
        <v>0</v>
      </c>
      <c r="N2122" s="45">
        <v>7991</v>
      </c>
      <c r="O2122" s="45">
        <v>5487</v>
      </c>
      <c r="P2122" s="45">
        <v>54655</v>
      </c>
      <c r="Q2122" s="45">
        <v>0</v>
      </c>
      <c r="R2122" s="45">
        <v>26251</v>
      </c>
      <c r="S2122" s="45">
        <v>101813</v>
      </c>
      <c r="T2122" s="45">
        <v>47872</v>
      </c>
      <c r="U2122" s="45">
        <v>0</v>
      </c>
      <c r="V2122" s="45">
        <v>6.56</v>
      </c>
      <c r="W2122" s="45">
        <v>4.3099999999999996</v>
      </c>
      <c r="X2122" s="45">
        <v>6.74</v>
      </c>
      <c r="Y2122" s="46">
        <v>61812.1</v>
      </c>
      <c r="Z2122" s="46">
        <v>41068.297560635307</v>
      </c>
      <c r="AA2122" s="47">
        <f>_xlfn.XLOOKUP($E2122,Main_OG!$D$1:$D$766,Main_OG!AJ$1:AJ$766,"")</f>
        <v>38896</v>
      </c>
      <c r="AB2122" s="47">
        <f>_xlfn.XLOOKUP($E2122,Main_OG!$D$1:$D$766,Main_OG!AK$1:AK$766,"")</f>
        <v>480</v>
      </c>
      <c r="AC2122" s="47">
        <f>_xlfn.XLOOKUP($E2122,Main_OG!$D$1:$D$766,Main_OG!AL$1:AL$766,"")</f>
        <v>24652674</v>
      </c>
      <c r="AD2122" s="47">
        <f>_xlfn.XLOOKUP($E2122,Main_OG!$D$1:$D$766,Main_OG!AM$1:AM$766,"")</f>
        <v>0</v>
      </c>
    </row>
    <row r="2123" spans="1:30" x14ac:dyDescent="0.35">
      <c r="A2123" s="36" t="s">
        <v>3257</v>
      </c>
      <c r="B2123" s="45" t="s">
        <v>461</v>
      </c>
      <c r="C2123" s="45" t="s">
        <v>3257</v>
      </c>
      <c r="D2123" s="36" t="s">
        <v>3257</v>
      </c>
      <c r="E2123" s="36" t="str">
        <f t="shared" si="99"/>
        <v>2007_OR</v>
      </c>
      <c r="F2123" s="45">
        <v>2007</v>
      </c>
      <c r="G2123" s="45">
        <f>_xlfn.XLOOKUP(I2123,Main_OG!$B$1:$B$766,Main_OG!$O$1:$O$766,"")</f>
        <v>0</v>
      </c>
      <c r="H2123" s="45">
        <f>_xlfn.XLOOKUP(E2123,Main_OG!$D$1:$D$766,Main_OG!$J$1:$J$766,"")</f>
        <v>1</v>
      </c>
      <c r="I2123" s="45" t="s">
        <v>461</v>
      </c>
      <c r="J2123" s="45" t="str">
        <f t="shared" si="100"/>
        <v>PacifiCorp_OR</v>
      </c>
      <c r="K2123" s="45" t="str">
        <f t="shared" si="101"/>
        <v>PacifiCorp_OR</v>
      </c>
      <c r="L2123" s="45" t="s">
        <v>3266</v>
      </c>
      <c r="M2123" s="45">
        <v>23</v>
      </c>
      <c r="N2123" s="45">
        <v>75163</v>
      </c>
      <c r="O2123" s="45">
        <v>9870</v>
      </c>
      <c r="P2123" s="45">
        <v>463265</v>
      </c>
      <c r="Q2123" s="45">
        <v>831</v>
      </c>
      <c r="R2123" s="45">
        <v>311821</v>
      </c>
      <c r="S2123" s="45">
        <v>158280</v>
      </c>
      <c r="T2123" s="45">
        <v>442363</v>
      </c>
      <c r="U2123" s="45">
        <v>6.35</v>
      </c>
      <c r="V2123" s="45">
        <v>6.28</v>
      </c>
      <c r="W2123" s="45">
        <v>4.58</v>
      </c>
      <c r="X2123" s="45">
        <v>7.84</v>
      </c>
      <c r="Y2123" s="46">
        <v>180724.3</v>
      </c>
      <c r="Z2123" s="46">
        <v>48550.256459714212</v>
      </c>
      <c r="AA2123" s="47">
        <f>_xlfn.XLOOKUP($E2123,Main_OG!$D$1:$D$766,Main_OG!AJ$1:AJ$766,"")</f>
        <v>5154374</v>
      </c>
      <c r="AB2123" s="47">
        <f>_xlfn.XLOOKUP($E2123,Main_OG!$D$1:$D$766,Main_OG!AK$1:AK$766,"")</f>
        <v>31782</v>
      </c>
      <c r="AC2123" s="47">
        <f>_xlfn.XLOOKUP($E2123,Main_OG!$D$1:$D$766,Main_OG!AL$1:AL$766,"")</f>
        <v>209236256</v>
      </c>
      <c r="AD2123" s="47">
        <f>_xlfn.XLOOKUP($E2123,Main_OG!$D$1:$D$766,Main_OG!AM$1:AM$766,"")</f>
        <v>0</v>
      </c>
    </row>
    <row r="2124" spans="1:30" x14ac:dyDescent="0.35">
      <c r="A2124" s="36" t="s">
        <v>3257</v>
      </c>
      <c r="B2124" s="45" t="s">
        <v>518</v>
      </c>
      <c r="C2124" s="45" t="s">
        <v>3257</v>
      </c>
      <c r="D2124" s="36" t="s">
        <v>3257</v>
      </c>
      <c r="E2124" s="36" t="str">
        <f t="shared" si="99"/>
        <v>2007_UT</v>
      </c>
      <c r="F2124" s="45">
        <v>2007</v>
      </c>
      <c r="G2124" s="45">
        <f>_xlfn.XLOOKUP(I2124,Main_OG!$B$1:$B$766,Main_OG!$O$1:$O$766,"")</f>
        <v>0</v>
      </c>
      <c r="H2124" s="45">
        <f>_xlfn.XLOOKUP(E2124,Main_OG!$D$1:$D$766,Main_OG!$J$1:$J$766,"")</f>
        <v>1</v>
      </c>
      <c r="I2124" s="45" t="s">
        <v>518</v>
      </c>
      <c r="J2124" s="45" t="str">
        <f t="shared" si="100"/>
        <v>PacifiCorp_UT</v>
      </c>
      <c r="K2124" s="45" t="str">
        <f t="shared" si="101"/>
        <v>PacifiCorp_UT</v>
      </c>
      <c r="L2124" s="45" t="s">
        <v>3267</v>
      </c>
      <c r="M2124" s="45">
        <v>5</v>
      </c>
      <c r="N2124" s="45">
        <v>77813</v>
      </c>
      <c r="O2124" s="45">
        <v>8284</v>
      </c>
      <c r="P2124" s="45">
        <v>681587</v>
      </c>
      <c r="Q2124" s="45">
        <v>2528</v>
      </c>
      <c r="R2124" s="45">
        <v>503048</v>
      </c>
      <c r="S2124" s="45">
        <v>339326</v>
      </c>
      <c r="T2124" s="45">
        <v>539201</v>
      </c>
      <c r="U2124" s="45">
        <v>7.44</v>
      </c>
      <c r="V2124" s="45">
        <v>6.34</v>
      </c>
      <c r="W2124" s="45">
        <v>4.34</v>
      </c>
      <c r="X2124" s="45">
        <v>8.2200000000000006</v>
      </c>
      <c r="Y2124" s="46">
        <v>133799.79999999999</v>
      </c>
      <c r="Z2124" s="46">
        <v>51506.113376750451</v>
      </c>
      <c r="AA2124" s="47">
        <f>_xlfn.XLOOKUP($E2124,Main_OG!$D$1:$D$766,Main_OG!AJ$1:AJ$766,"")</f>
        <v>34129602</v>
      </c>
      <c r="AB2124" s="47">
        <f>_xlfn.XLOOKUP($E2124,Main_OG!$D$1:$D$766,Main_OG!AK$1:AK$766,"")</f>
        <v>146974</v>
      </c>
      <c r="AC2124" s="47">
        <f>_xlfn.XLOOKUP($E2124,Main_OG!$D$1:$D$766,Main_OG!AL$1:AL$766,"")</f>
        <v>115290748</v>
      </c>
      <c r="AD2124" s="47">
        <f>_xlfn.XLOOKUP($E2124,Main_OG!$D$1:$D$766,Main_OG!AM$1:AM$766,"")</f>
        <v>0</v>
      </c>
    </row>
    <row r="2125" spans="1:30" x14ac:dyDescent="0.35">
      <c r="A2125" s="36" t="s">
        <v>3257</v>
      </c>
      <c r="B2125" s="45" t="s">
        <v>182</v>
      </c>
      <c r="C2125" s="45" t="s">
        <v>3257</v>
      </c>
      <c r="D2125" s="36" t="s">
        <v>3257</v>
      </c>
      <c r="E2125" s="36" t="str">
        <f t="shared" si="99"/>
        <v>2007_WA</v>
      </c>
      <c r="F2125" s="45">
        <v>2007</v>
      </c>
      <c r="G2125" s="45">
        <f>_xlfn.XLOOKUP(I2125,Main_OG!$B$1:$B$766,Main_OG!$O$1:$O$766,"")</f>
        <v>0</v>
      </c>
      <c r="H2125" s="45">
        <f>_xlfn.XLOOKUP(E2125,Main_OG!$D$1:$D$766,Main_OG!$J$1:$J$766,"")</f>
        <v>1</v>
      </c>
      <c r="I2125" s="45" t="s">
        <v>182</v>
      </c>
      <c r="J2125" s="45" t="str">
        <f t="shared" si="100"/>
        <v>PacifiCorp_WA</v>
      </c>
      <c r="K2125" s="45" t="str">
        <f t="shared" si="101"/>
        <v>PacifiCorp_WA</v>
      </c>
      <c r="L2125" s="45" t="s">
        <v>3268</v>
      </c>
      <c r="M2125" s="45">
        <v>0</v>
      </c>
      <c r="N2125" s="45">
        <v>17440</v>
      </c>
      <c r="O2125" s="45">
        <v>5815</v>
      </c>
      <c r="P2125" s="45">
        <v>101245</v>
      </c>
      <c r="Q2125" s="45">
        <v>0</v>
      </c>
      <c r="R2125" s="45">
        <v>81853</v>
      </c>
      <c r="S2125" s="45">
        <v>49493</v>
      </c>
      <c r="T2125" s="45">
        <v>97151</v>
      </c>
      <c r="U2125" s="45">
        <v>0</v>
      </c>
      <c r="V2125" s="45">
        <v>5.73</v>
      </c>
      <c r="W2125" s="45">
        <v>4.84</v>
      </c>
      <c r="X2125" s="45">
        <v>5.97</v>
      </c>
      <c r="Y2125" s="46">
        <v>394221.9</v>
      </c>
      <c r="Z2125" s="46">
        <v>61010.073840992933</v>
      </c>
      <c r="AA2125" s="47">
        <f>_xlfn.XLOOKUP($E2125,Main_OG!$D$1:$D$766,Main_OG!AJ$1:AJ$766,"")</f>
        <v>11378466</v>
      </c>
      <c r="AB2125" s="47">
        <f>_xlfn.XLOOKUP($E2125,Main_OG!$D$1:$D$766,Main_OG!AK$1:AK$766,"")</f>
        <v>97162</v>
      </c>
      <c r="AC2125" s="47">
        <f>_xlfn.XLOOKUP($E2125,Main_OG!$D$1:$D$766,Main_OG!AL$1:AL$766,"")</f>
        <v>104486850</v>
      </c>
      <c r="AD2125" s="47">
        <f>_xlfn.XLOOKUP($E2125,Main_OG!$D$1:$D$766,Main_OG!AM$1:AM$766,"")</f>
        <v>8108560</v>
      </c>
    </row>
    <row r="2126" spans="1:30" x14ac:dyDescent="0.35">
      <c r="A2126" s="36" t="s">
        <v>3257</v>
      </c>
      <c r="B2126" s="45" t="s">
        <v>886</v>
      </c>
      <c r="C2126" s="45" t="s">
        <v>3257</v>
      </c>
      <c r="D2126" s="36" t="s">
        <v>3257</v>
      </c>
      <c r="E2126" s="36" t="str">
        <f t="shared" si="99"/>
        <v>2007_WY</v>
      </c>
      <c r="F2126" s="45">
        <v>2007</v>
      </c>
      <c r="G2126" s="45">
        <f>_xlfn.XLOOKUP(I2126,Main_OG!$B$1:$B$766,Main_OG!$O$1:$O$766,"")</f>
        <v>0</v>
      </c>
      <c r="H2126" s="45">
        <f>_xlfn.XLOOKUP(E2126,Main_OG!$D$1:$D$766,Main_OG!$J$1:$J$766,"")</f>
        <v>1</v>
      </c>
      <c r="I2126" s="45" t="s">
        <v>886</v>
      </c>
      <c r="J2126" s="45" t="str">
        <f t="shared" si="100"/>
        <v>PacifiCorp_WY</v>
      </c>
      <c r="K2126" s="45" t="str">
        <f t="shared" si="101"/>
        <v>PacifiCorp_WY</v>
      </c>
      <c r="L2126" s="45" t="s">
        <v>3269</v>
      </c>
      <c r="M2126" s="45">
        <v>0</v>
      </c>
      <c r="N2126" s="45">
        <v>22654</v>
      </c>
      <c r="O2126" s="45">
        <v>2693</v>
      </c>
      <c r="P2126" s="45">
        <v>104759</v>
      </c>
      <c r="Q2126" s="45">
        <v>0</v>
      </c>
      <c r="R2126" s="45">
        <v>93740</v>
      </c>
      <c r="S2126" s="45">
        <v>245872</v>
      </c>
      <c r="T2126" s="45">
        <v>77814</v>
      </c>
      <c r="U2126" s="45">
        <v>0</v>
      </c>
      <c r="V2126" s="45">
        <v>6.56</v>
      </c>
      <c r="W2126" s="45">
        <v>4.05</v>
      </c>
      <c r="X2126" s="45">
        <v>7.6</v>
      </c>
      <c r="Y2126" s="46">
        <v>39504.800000000003</v>
      </c>
      <c r="Z2126" s="46">
        <v>73857.866122241423</v>
      </c>
      <c r="AA2126" s="47">
        <f>_xlfn.XLOOKUP($E2126,Main_OG!$D$1:$D$766,Main_OG!AJ$1:AJ$766,"")</f>
        <v>53256394</v>
      </c>
      <c r="AB2126" s="47">
        <f>_xlfn.XLOOKUP($E2126,Main_OG!$D$1:$D$766,Main_OG!AK$1:AK$766,"")</f>
        <v>169768</v>
      </c>
      <c r="AC2126" s="47">
        <f>_xlfn.XLOOKUP($E2126,Main_OG!$D$1:$D$766,Main_OG!AL$1:AL$766,"")</f>
        <v>8792132</v>
      </c>
      <c r="AD2126" s="47">
        <f>_xlfn.XLOOKUP($E2126,Main_OG!$D$1:$D$766,Main_OG!AM$1:AM$766,"")</f>
        <v>0</v>
      </c>
    </row>
    <row r="2127" spans="1:30" x14ac:dyDescent="0.35">
      <c r="A2127" s="36" t="s">
        <v>3257</v>
      </c>
      <c r="B2127" s="45" t="s">
        <v>59</v>
      </c>
      <c r="C2127" s="45" t="s">
        <v>3257</v>
      </c>
      <c r="D2127" s="36" t="s">
        <v>3257</v>
      </c>
      <c r="E2127" s="36" t="str">
        <f t="shared" si="99"/>
        <v>2008_CA</v>
      </c>
      <c r="F2127" s="45">
        <v>2008</v>
      </c>
      <c r="G2127" s="45">
        <f>_xlfn.XLOOKUP(I2127,Main_OG!$B$1:$B$766,Main_OG!$O$1:$O$766,"")</f>
        <v>1</v>
      </c>
      <c r="H2127" s="45">
        <f>_xlfn.XLOOKUP(E2127,Main_OG!$D$1:$D$766,Main_OG!$J$1:$J$766,"")</f>
        <v>1</v>
      </c>
      <c r="I2127" s="45" t="s">
        <v>59</v>
      </c>
      <c r="J2127" s="45" t="str">
        <f t="shared" si="100"/>
        <v>PacifiCorp_CA</v>
      </c>
      <c r="K2127" s="45" t="str">
        <f t="shared" si="101"/>
        <v>PacifiCorp_CA</v>
      </c>
      <c r="L2127" s="45" t="s">
        <v>3270</v>
      </c>
      <c r="M2127" s="45">
        <v>0</v>
      </c>
      <c r="N2127" s="45">
        <v>7746</v>
      </c>
      <c r="O2127" s="45">
        <v>1978</v>
      </c>
      <c r="P2127" s="45">
        <v>35347</v>
      </c>
      <c r="Q2127" s="45">
        <v>0</v>
      </c>
      <c r="R2127" s="45">
        <v>306833</v>
      </c>
      <c r="S2127" s="45">
        <v>157686</v>
      </c>
      <c r="T2127" s="45">
        <v>418335</v>
      </c>
      <c r="U2127" s="45">
        <v>0</v>
      </c>
      <c r="V2127" s="45">
        <v>9.7100000000000009</v>
      </c>
      <c r="W2127" s="45">
        <v>8.06</v>
      </c>
      <c r="X2127" s="45">
        <v>10.64</v>
      </c>
      <c r="Y2127" s="46">
        <v>2192331.7999999998</v>
      </c>
      <c r="Z2127" s="46">
        <v>59892.678837483101</v>
      </c>
      <c r="AA2127" s="47">
        <f>_xlfn.XLOOKUP($E2127,Main_OG!$D$1:$D$766,Main_OG!AJ$1:AJ$766,"")</f>
        <v>1853724</v>
      </c>
      <c r="AB2127" s="47">
        <f>_xlfn.XLOOKUP($E2127,Main_OG!$D$1:$D$766,Main_OG!AK$1:AK$766,"")</f>
        <v>7324438</v>
      </c>
      <c r="AC2127" s="47">
        <f>_xlfn.XLOOKUP($E2127,Main_OG!$D$1:$D$766,Main_OG!AL$1:AL$766,"")</f>
        <v>1759937044</v>
      </c>
      <c r="AD2127" s="47">
        <f>_xlfn.XLOOKUP($E2127,Main_OG!$D$1:$D$766,Main_OG!AM$1:AM$766,"")</f>
        <v>32482351</v>
      </c>
    </row>
    <row r="2128" spans="1:30" x14ac:dyDescent="0.35">
      <c r="A2128" s="36" t="s">
        <v>3257</v>
      </c>
      <c r="B2128" s="45" t="s">
        <v>717</v>
      </c>
      <c r="C2128" s="45" t="s">
        <v>3257</v>
      </c>
      <c r="D2128" s="36" t="s">
        <v>3257</v>
      </c>
      <c r="E2128" s="36" t="str">
        <f t="shared" si="99"/>
        <v>2008_ID</v>
      </c>
      <c r="F2128" s="45">
        <v>2008</v>
      </c>
      <c r="G2128" s="45">
        <f>_xlfn.XLOOKUP(I2128,Main_OG!$B$1:$B$766,Main_OG!$O$1:$O$766,"")</f>
        <v>0</v>
      </c>
      <c r="H2128" s="45">
        <f>_xlfn.XLOOKUP(E2128,Main_OG!$D$1:$D$766,Main_OG!$J$1:$J$766,"")</f>
        <v>1</v>
      </c>
      <c r="I2128" s="45" t="s">
        <v>717</v>
      </c>
      <c r="J2128" s="45" t="str">
        <f t="shared" si="100"/>
        <v>PacifiCorp_ID</v>
      </c>
      <c r="K2128" s="45" t="str">
        <f t="shared" si="101"/>
        <v>PacifiCorp_ID</v>
      </c>
      <c r="L2128" s="45" t="s">
        <v>3271</v>
      </c>
      <c r="M2128" s="45">
        <v>0</v>
      </c>
      <c r="N2128" s="45">
        <v>8212</v>
      </c>
      <c r="O2128" s="45">
        <v>5523</v>
      </c>
      <c r="P2128" s="45">
        <v>55818</v>
      </c>
      <c r="Q2128" s="45">
        <v>0</v>
      </c>
      <c r="R2128" s="45">
        <v>400914</v>
      </c>
      <c r="S2128" s="45">
        <v>2262639</v>
      </c>
      <c r="T2128" s="45">
        <v>727371</v>
      </c>
      <c r="U2128" s="45">
        <v>0</v>
      </c>
      <c r="V2128" s="45">
        <v>6.86</v>
      </c>
      <c r="W2128" s="45">
        <v>4.97</v>
      </c>
      <c r="X2128" s="45">
        <v>8.0399999999999991</v>
      </c>
      <c r="Y2128" s="46">
        <v>63878.2</v>
      </c>
      <c r="Z2128" s="46">
        <v>41632.905782366128</v>
      </c>
      <c r="AA2128" s="47">
        <f>_xlfn.XLOOKUP($E2128,Main_OG!$D$1:$D$766,Main_OG!AJ$1:AJ$766,"")</f>
        <v>43692</v>
      </c>
      <c r="AB2128" s="47">
        <f>_xlfn.XLOOKUP($E2128,Main_OG!$D$1:$D$766,Main_OG!AK$1:AK$766,"")</f>
        <v>510</v>
      </c>
      <c r="AC2128" s="47">
        <f>_xlfn.XLOOKUP($E2128,Main_OG!$D$1:$D$766,Main_OG!AL$1:AL$766,"")</f>
        <v>25327204</v>
      </c>
      <c r="AD2128" s="47">
        <f>_xlfn.XLOOKUP($E2128,Main_OG!$D$1:$D$766,Main_OG!AM$1:AM$766,"")</f>
        <v>0</v>
      </c>
    </row>
    <row r="2129" spans="1:30" x14ac:dyDescent="0.35">
      <c r="A2129" s="36" t="s">
        <v>3257</v>
      </c>
      <c r="B2129" s="45" t="s">
        <v>461</v>
      </c>
      <c r="C2129" s="45" t="s">
        <v>3257</v>
      </c>
      <c r="D2129" s="36" t="s">
        <v>3257</v>
      </c>
      <c r="E2129" s="36" t="str">
        <f t="shared" si="99"/>
        <v>2008_OR</v>
      </c>
      <c r="F2129" s="45">
        <v>2008</v>
      </c>
      <c r="G2129" s="45">
        <f>_xlfn.XLOOKUP(I2129,Main_OG!$B$1:$B$766,Main_OG!$O$1:$O$766,"")</f>
        <v>0</v>
      </c>
      <c r="H2129" s="45">
        <f>_xlfn.XLOOKUP(E2129,Main_OG!$D$1:$D$766,Main_OG!$J$1:$J$766,"")</f>
        <v>1</v>
      </c>
      <c r="I2129" s="45" t="s">
        <v>461</v>
      </c>
      <c r="J2129" s="45" t="str">
        <f t="shared" si="100"/>
        <v>PacifiCorp_OR</v>
      </c>
      <c r="K2129" s="45" t="str">
        <f t="shared" si="101"/>
        <v>PacifiCorp_OR</v>
      </c>
      <c r="L2129" s="45" t="s">
        <v>3272</v>
      </c>
      <c r="M2129" s="45">
        <v>22</v>
      </c>
      <c r="N2129" s="45">
        <v>76360</v>
      </c>
      <c r="O2129" s="45">
        <v>9862</v>
      </c>
      <c r="P2129" s="45">
        <v>466709</v>
      </c>
      <c r="Q2129" s="45">
        <v>13597</v>
      </c>
      <c r="R2129" s="45">
        <v>5024464</v>
      </c>
      <c r="S2129" s="45">
        <v>3174080</v>
      </c>
      <c r="T2129" s="45">
        <v>5806624</v>
      </c>
      <c r="U2129" s="45">
        <v>6.27</v>
      </c>
      <c r="V2129" s="45">
        <v>6.4</v>
      </c>
      <c r="W2129" s="45">
        <v>4.71</v>
      </c>
      <c r="X2129" s="45">
        <v>8.3800000000000008</v>
      </c>
      <c r="Y2129" s="46">
        <v>184842.6</v>
      </c>
      <c r="Z2129" s="46">
        <v>49046.155381044315</v>
      </c>
      <c r="AA2129" s="47">
        <f>_xlfn.XLOOKUP($E2129,Main_OG!$D$1:$D$766,Main_OG!AJ$1:AJ$766,"")</f>
        <v>4764040</v>
      </c>
      <c r="AB2129" s="47">
        <f>_xlfn.XLOOKUP($E2129,Main_OG!$D$1:$D$766,Main_OG!AK$1:AK$766,"")</f>
        <v>49642</v>
      </c>
      <c r="AC2129" s="47">
        <f>_xlfn.XLOOKUP($E2129,Main_OG!$D$1:$D$766,Main_OG!AL$1:AL$766,"")</f>
        <v>239739408</v>
      </c>
      <c r="AD2129" s="47">
        <f>_xlfn.XLOOKUP($E2129,Main_OG!$D$1:$D$766,Main_OG!AM$1:AM$766,"")</f>
        <v>0</v>
      </c>
    </row>
    <row r="2130" spans="1:30" x14ac:dyDescent="0.35">
      <c r="A2130" s="36" t="s">
        <v>3257</v>
      </c>
      <c r="B2130" s="45" t="s">
        <v>518</v>
      </c>
      <c r="C2130" s="45" t="s">
        <v>3257</v>
      </c>
      <c r="D2130" s="36" t="s">
        <v>3257</v>
      </c>
      <c r="E2130" s="36" t="str">
        <f t="shared" si="99"/>
        <v>2008_UT</v>
      </c>
      <c r="F2130" s="45">
        <v>2008</v>
      </c>
      <c r="G2130" s="45">
        <f>_xlfn.XLOOKUP(I2130,Main_OG!$B$1:$B$766,Main_OG!$O$1:$O$766,"")</f>
        <v>0</v>
      </c>
      <c r="H2130" s="45">
        <f>_xlfn.XLOOKUP(E2130,Main_OG!$D$1:$D$766,Main_OG!$J$1:$J$766,"")</f>
        <v>1</v>
      </c>
      <c r="I2130" s="45" t="s">
        <v>518</v>
      </c>
      <c r="J2130" s="45" t="str">
        <f t="shared" si="100"/>
        <v>PacifiCorp_UT</v>
      </c>
      <c r="K2130" s="45" t="str">
        <f t="shared" si="101"/>
        <v>PacifiCorp_UT</v>
      </c>
      <c r="L2130" s="45" t="s">
        <v>3273</v>
      </c>
      <c r="M2130" s="45">
        <v>8</v>
      </c>
      <c r="N2130" s="45">
        <v>81223</v>
      </c>
      <c r="O2130" s="45">
        <v>8288</v>
      </c>
      <c r="P2130" s="45">
        <v>690820</v>
      </c>
      <c r="Q2130" s="45">
        <v>32974</v>
      </c>
      <c r="R2130" s="45">
        <v>7933925</v>
      </c>
      <c r="S2130" s="45">
        <v>8126007</v>
      </c>
      <c r="T2130" s="45">
        <v>6560579</v>
      </c>
      <c r="U2130" s="45">
        <v>7.85</v>
      </c>
      <c r="V2130" s="45">
        <v>6.47</v>
      </c>
      <c r="W2130" s="45">
        <v>4.41</v>
      </c>
      <c r="X2130" s="45">
        <v>8.3000000000000007</v>
      </c>
      <c r="Y2130" s="46">
        <v>133662.9</v>
      </c>
      <c r="Z2130" s="46">
        <v>50192.055738033647</v>
      </c>
      <c r="AA2130" s="47">
        <f>_xlfn.XLOOKUP($E2130,Main_OG!$D$1:$D$766,Main_OG!AJ$1:AJ$766,"")</f>
        <v>34815466</v>
      </c>
      <c r="AB2130" s="47">
        <f>_xlfn.XLOOKUP($E2130,Main_OG!$D$1:$D$766,Main_OG!AK$1:AK$766,"")</f>
        <v>155770</v>
      </c>
      <c r="AC2130" s="47">
        <f>_xlfn.XLOOKUP($E2130,Main_OG!$D$1:$D$766,Main_OG!AL$1:AL$766,"")</f>
        <v>112888768</v>
      </c>
      <c r="AD2130" s="47">
        <f>_xlfn.XLOOKUP($E2130,Main_OG!$D$1:$D$766,Main_OG!AM$1:AM$766,"")</f>
        <v>0</v>
      </c>
    </row>
    <row r="2131" spans="1:30" x14ac:dyDescent="0.35">
      <c r="A2131" s="36" t="s">
        <v>3257</v>
      </c>
      <c r="B2131" s="45" t="s">
        <v>182</v>
      </c>
      <c r="C2131" s="45" t="s">
        <v>3257</v>
      </c>
      <c r="D2131" s="36" t="s">
        <v>3257</v>
      </c>
      <c r="E2131" s="36" t="str">
        <f t="shared" si="99"/>
        <v>2008_WA</v>
      </c>
      <c r="F2131" s="45">
        <v>2008</v>
      </c>
      <c r="G2131" s="45">
        <f>_xlfn.XLOOKUP(I2131,Main_OG!$B$1:$B$766,Main_OG!$O$1:$O$766,"")</f>
        <v>0</v>
      </c>
      <c r="H2131" s="45">
        <f>_xlfn.XLOOKUP(E2131,Main_OG!$D$1:$D$766,Main_OG!$J$1:$J$766,"")</f>
        <v>1</v>
      </c>
      <c r="I2131" s="45" t="s">
        <v>182</v>
      </c>
      <c r="J2131" s="45" t="str">
        <f t="shared" si="100"/>
        <v>PacifiCorp_WA</v>
      </c>
      <c r="K2131" s="45" t="str">
        <f t="shared" si="101"/>
        <v>PacifiCorp_WA</v>
      </c>
      <c r="L2131" s="45" t="s">
        <v>3274</v>
      </c>
      <c r="M2131" s="45">
        <v>0</v>
      </c>
      <c r="N2131" s="45">
        <v>17618</v>
      </c>
      <c r="O2131" s="45">
        <v>5828</v>
      </c>
      <c r="P2131" s="45">
        <v>102310</v>
      </c>
      <c r="Q2131" s="45">
        <v>0</v>
      </c>
      <c r="R2131" s="45">
        <v>1414203</v>
      </c>
      <c r="S2131" s="45">
        <v>1040240</v>
      </c>
      <c r="T2131" s="45">
        <v>1625920</v>
      </c>
      <c r="U2131" s="45">
        <v>0</v>
      </c>
      <c r="V2131" s="45">
        <v>6.07</v>
      </c>
      <c r="W2131" s="45">
        <v>5.0599999999999996</v>
      </c>
      <c r="X2131" s="45">
        <v>6.72</v>
      </c>
      <c r="Y2131" s="46">
        <v>401093.2</v>
      </c>
      <c r="Z2131" s="46">
        <v>61121.469207652095</v>
      </c>
      <c r="AA2131" s="47">
        <f>_xlfn.XLOOKUP($E2131,Main_OG!$D$1:$D$766,Main_OG!AJ$1:AJ$766,"")</f>
        <v>11543428</v>
      </c>
      <c r="AB2131" s="47">
        <f>_xlfn.XLOOKUP($E2131,Main_OG!$D$1:$D$766,Main_OG!AK$1:AK$766,"")</f>
        <v>133012</v>
      </c>
      <c r="AC2131" s="47">
        <f>_xlfn.XLOOKUP($E2131,Main_OG!$D$1:$D$766,Main_OG!AL$1:AL$766,"")</f>
        <v>138723276</v>
      </c>
      <c r="AD2131" s="47">
        <f>_xlfn.XLOOKUP($E2131,Main_OG!$D$1:$D$766,Main_OG!AM$1:AM$766,"")</f>
        <v>9269639</v>
      </c>
    </row>
    <row r="2132" spans="1:30" x14ac:dyDescent="0.35">
      <c r="A2132" s="36" t="s">
        <v>3257</v>
      </c>
      <c r="B2132" s="45" t="s">
        <v>886</v>
      </c>
      <c r="C2132" s="45" t="s">
        <v>3257</v>
      </c>
      <c r="D2132" s="36" t="s">
        <v>3257</v>
      </c>
      <c r="E2132" s="36" t="str">
        <f t="shared" si="99"/>
        <v>2008_WY</v>
      </c>
      <c r="F2132" s="45">
        <v>2008</v>
      </c>
      <c r="G2132" s="45">
        <f>_xlfn.XLOOKUP(I2132,Main_OG!$B$1:$B$766,Main_OG!$O$1:$O$766,"")</f>
        <v>0</v>
      </c>
      <c r="H2132" s="45">
        <f>_xlfn.XLOOKUP(E2132,Main_OG!$D$1:$D$766,Main_OG!$J$1:$J$766,"")</f>
        <v>0</v>
      </c>
      <c r="I2132" s="45" t="s">
        <v>886</v>
      </c>
      <c r="J2132" s="45" t="str">
        <f t="shared" si="100"/>
        <v>PacifiCorp_WY</v>
      </c>
      <c r="K2132" s="45" t="str">
        <f t="shared" si="101"/>
        <v>PacifiCorp_WY</v>
      </c>
      <c r="L2132" s="45" t="s">
        <v>3275</v>
      </c>
      <c r="M2132" s="45">
        <v>0</v>
      </c>
      <c r="N2132" s="45">
        <v>23082</v>
      </c>
      <c r="O2132" s="45">
        <v>2693</v>
      </c>
      <c r="P2132" s="45">
        <v>106641</v>
      </c>
      <c r="Q2132" s="45">
        <v>0</v>
      </c>
      <c r="R2132" s="45">
        <v>1518708</v>
      </c>
      <c r="S2132" s="45">
        <v>6734058</v>
      </c>
      <c r="T2132" s="45">
        <v>1082626</v>
      </c>
      <c r="U2132" s="45">
        <v>0</v>
      </c>
      <c r="V2132" s="45">
        <v>6.86</v>
      </c>
      <c r="W2132" s="45">
        <v>4.5</v>
      </c>
      <c r="X2132" s="45">
        <v>8.0500000000000007</v>
      </c>
      <c r="Y2132" s="46">
        <v>41641.199999999997</v>
      </c>
      <c r="Z2132" s="46">
        <v>76259.928247409087</v>
      </c>
      <c r="AA2132" s="47">
        <f>_xlfn.XLOOKUP($E2132,Main_OG!$D$1:$D$766,Main_OG!AJ$1:AJ$766,"")</f>
        <v>53856414</v>
      </c>
      <c r="AB2132" s="47">
        <f>_xlfn.XLOOKUP($E2132,Main_OG!$D$1:$D$766,Main_OG!AK$1:AK$766,"")</f>
        <v>159170</v>
      </c>
      <c r="AC2132" s="47">
        <f>_xlfn.XLOOKUP($E2132,Main_OG!$D$1:$D$766,Main_OG!AL$1:AL$766,"")</f>
        <v>6636358</v>
      </c>
      <c r="AD2132" s="47">
        <f>_xlfn.XLOOKUP($E2132,Main_OG!$D$1:$D$766,Main_OG!AM$1:AM$766,"")</f>
        <v>0</v>
      </c>
    </row>
    <row r="2133" spans="1:30" x14ac:dyDescent="0.35">
      <c r="A2133" s="36" t="s">
        <v>3257</v>
      </c>
      <c r="B2133" s="45" t="s">
        <v>59</v>
      </c>
      <c r="C2133" s="45" t="s">
        <v>3257</v>
      </c>
      <c r="D2133" s="36" t="s">
        <v>3257</v>
      </c>
      <c r="E2133" s="36" t="str">
        <f t="shared" si="99"/>
        <v>2009_CA</v>
      </c>
      <c r="F2133" s="45">
        <v>2009</v>
      </c>
      <c r="G2133" s="45">
        <f>_xlfn.XLOOKUP(I2133,Main_OG!$B$1:$B$766,Main_OG!$O$1:$O$766,"")</f>
        <v>1</v>
      </c>
      <c r="H2133" s="45">
        <f>_xlfn.XLOOKUP(E2133,Main_OG!$D$1:$D$766,Main_OG!$J$1:$J$766,"")</f>
        <v>1</v>
      </c>
      <c r="I2133" s="45" t="s">
        <v>59</v>
      </c>
      <c r="J2133" s="45" t="str">
        <f t="shared" si="100"/>
        <v>PacifiCorp_CA</v>
      </c>
      <c r="K2133" s="45" t="str">
        <f t="shared" si="101"/>
        <v>PacifiCorp_CA</v>
      </c>
      <c r="L2133" s="45" t="s">
        <v>3276</v>
      </c>
      <c r="M2133" s="45">
        <v>0</v>
      </c>
      <c r="N2133" s="45">
        <v>7756</v>
      </c>
      <c r="O2133" s="45">
        <v>1974</v>
      </c>
      <c r="P2133" s="45">
        <v>35418</v>
      </c>
      <c r="Q2133" s="45">
        <v>0</v>
      </c>
      <c r="R2133" s="45">
        <v>302412</v>
      </c>
      <c r="S2133" s="45">
        <v>139214</v>
      </c>
      <c r="T2133" s="45">
        <v>406600</v>
      </c>
      <c r="U2133" s="45">
        <v>0</v>
      </c>
      <c r="V2133" s="45">
        <v>10.51</v>
      </c>
      <c r="W2133" s="45">
        <v>9.4600000000000009</v>
      </c>
      <c r="X2133" s="45">
        <v>11.44</v>
      </c>
      <c r="Y2133" s="46">
        <v>2110679.4</v>
      </c>
      <c r="Z2133" s="46">
        <v>57105.227750949518</v>
      </c>
      <c r="AA2133" s="47">
        <f>_xlfn.XLOOKUP($E2133,Main_OG!$D$1:$D$766,Main_OG!AJ$1:AJ$766,"")</f>
        <v>1616858</v>
      </c>
      <c r="AB2133" s="47">
        <f>_xlfn.XLOOKUP($E2133,Main_OG!$D$1:$D$766,Main_OG!AK$1:AK$766,"")</f>
        <v>6021868</v>
      </c>
      <c r="AC2133" s="47">
        <f>_xlfn.XLOOKUP($E2133,Main_OG!$D$1:$D$766,Main_OG!AL$1:AL$766,"")</f>
        <v>1662440296</v>
      </c>
      <c r="AD2133" s="47">
        <f>_xlfn.XLOOKUP($E2133,Main_OG!$D$1:$D$766,Main_OG!AM$1:AM$766,"")</f>
        <v>31763804</v>
      </c>
    </row>
    <row r="2134" spans="1:30" x14ac:dyDescent="0.35">
      <c r="A2134" s="36" t="s">
        <v>3257</v>
      </c>
      <c r="B2134" s="45" t="s">
        <v>717</v>
      </c>
      <c r="C2134" s="45" t="s">
        <v>3257</v>
      </c>
      <c r="D2134" s="36" t="s">
        <v>3257</v>
      </c>
      <c r="E2134" s="36" t="str">
        <f t="shared" si="99"/>
        <v>2009_ID</v>
      </c>
      <c r="F2134" s="45">
        <v>2009</v>
      </c>
      <c r="G2134" s="45">
        <f>_xlfn.XLOOKUP(I2134,Main_OG!$B$1:$B$766,Main_OG!$O$1:$O$766,"")</f>
        <v>0</v>
      </c>
      <c r="H2134" s="45">
        <f>_xlfn.XLOOKUP(E2134,Main_OG!$D$1:$D$766,Main_OG!$J$1:$J$766,"")</f>
        <v>1</v>
      </c>
      <c r="I2134" s="45" t="s">
        <v>717</v>
      </c>
      <c r="J2134" s="45" t="str">
        <f t="shared" si="100"/>
        <v>PacifiCorp_ID</v>
      </c>
      <c r="K2134" s="45" t="str">
        <f t="shared" si="101"/>
        <v>PacifiCorp_ID</v>
      </c>
      <c r="L2134" s="45" t="s">
        <v>3277</v>
      </c>
      <c r="M2134" s="45">
        <v>0</v>
      </c>
      <c r="N2134" s="45">
        <v>8307</v>
      </c>
      <c r="O2134" s="45">
        <v>5545</v>
      </c>
      <c r="P2134" s="45">
        <v>56430</v>
      </c>
      <c r="Q2134" s="45">
        <v>0</v>
      </c>
      <c r="R2134" s="45">
        <v>437549</v>
      </c>
      <c r="S2134" s="45">
        <v>1801789</v>
      </c>
      <c r="T2134" s="45">
        <v>716349</v>
      </c>
      <c r="U2134" s="45">
        <v>0</v>
      </c>
      <c r="V2134" s="45">
        <v>7.01</v>
      </c>
      <c r="W2134" s="45">
        <v>5.3</v>
      </c>
      <c r="X2134" s="45">
        <v>8.25</v>
      </c>
      <c r="Y2134" s="46">
        <v>61276.1</v>
      </c>
      <c r="Z2134" s="46">
        <v>39420.073737213235</v>
      </c>
      <c r="AA2134" s="47">
        <f>_xlfn.XLOOKUP($E2134,Main_OG!$D$1:$D$766,Main_OG!AJ$1:AJ$766,"")</f>
        <v>38246</v>
      </c>
      <c r="AB2134" s="47">
        <f>_xlfn.XLOOKUP($E2134,Main_OG!$D$1:$D$766,Main_OG!AK$1:AK$766,"")</f>
        <v>164</v>
      </c>
      <c r="AC2134" s="47">
        <f>_xlfn.XLOOKUP($E2134,Main_OG!$D$1:$D$766,Main_OG!AL$1:AL$766,"")</f>
        <v>25050832</v>
      </c>
      <c r="AD2134" s="47">
        <f>_xlfn.XLOOKUP($E2134,Main_OG!$D$1:$D$766,Main_OG!AM$1:AM$766,"")</f>
        <v>0</v>
      </c>
    </row>
    <row r="2135" spans="1:30" x14ac:dyDescent="0.35">
      <c r="A2135" s="36" t="s">
        <v>3257</v>
      </c>
      <c r="B2135" s="45" t="s">
        <v>461</v>
      </c>
      <c r="C2135" s="45" t="s">
        <v>3257</v>
      </c>
      <c r="D2135" s="36" t="s">
        <v>3257</v>
      </c>
      <c r="E2135" s="36" t="str">
        <f t="shared" si="99"/>
        <v>2009_OR</v>
      </c>
      <c r="F2135" s="45">
        <v>2009</v>
      </c>
      <c r="G2135" s="45">
        <f>_xlfn.XLOOKUP(I2135,Main_OG!$B$1:$B$766,Main_OG!$O$1:$O$766,"")</f>
        <v>0</v>
      </c>
      <c r="H2135" s="45">
        <f>_xlfn.XLOOKUP(E2135,Main_OG!$D$1:$D$766,Main_OG!$J$1:$J$766,"")</f>
        <v>1</v>
      </c>
      <c r="I2135" s="45" t="s">
        <v>461</v>
      </c>
      <c r="J2135" s="45" t="str">
        <f t="shared" si="100"/>
        <v>PacifiCorp_OR</v>
      </c>
      <c r="K2135" s="45" t="str">
        <f t="shared" si="101"/>
        <v>PacifiCorp_OR</v>
      </c>
      <c r="L2135" s="45" t="s">
        <v>3278</v>
      </c>
      <c r="M2135" s="45">
        <v>24</v>
      </c>
      <c r="N2135" s="45">
        <v>77012</v>
      </c>
      <c r="O2135" s="45">
        <v>9788</v>
      </c>
      <c r="P2135" s="45">
        <v>468209</v>
      </c>
      <c r="Q2135" s="45">
        <v>15841</v>
      </c>
      <c r="R2135" s="45">
        <v>5031886</v>
      </c>
      <c r="S2135" s="45">
        <v>2722437</v>
      </c>
      <c r="T2135" s="45">
        <v>5651879</v>
      </c>
      <c r="U2135" s="45">
        <v>6.18</v>
      </c>
      <c r="V2135" s="45">
        <v>6.73</v>
      </c>
      <c r="W2135" s="45">
        <v>5.13</v>
      </c>
      <c r="X2135" s="45">
        <v>8.39</v>
      </c>
      <c r="Y2135" s="46">
        <v>176951.6</v>
      </c>
      <c r="Z2135" s="46">
        <v>46461.061807488317</v>
      </c>
      <c r="AA2135" s="47">
        <f>_xlfn.XLOOKUP($E2135,Main_OG!$D$1:$D$766,Main_OG!AJ$1:AJ$766,"")</f>
        <v>3708084</v>
      </c>
      <c r="AB2135" s="47">
        <f>_xlfn.XLOOKUP($E2135,Main_OG!$D$1:$D$766,Main_OG!AK$1:AK$766,"")</f>
        <v>18704</v>
      </c>
      <c r="AC2135" s="47">
        <f>_xlfn.XLOOKUP($E2135,Main_OG!$D$1:$D$766,Main_OG!AL$1:AL$766,"")</f>
        <v>221322390</v>
      </c>
      <c r="AD2135" s="47">
        <f>_xlfn.XLOOKUP($E2135,Main_OG!$D$1:$D$766,Main_OG!AM$1:AM$766,"")</f>
        <v>0</v>
      </c>
    </row>
    <row r="2136" spans="1:30" x14ac:dyDescent="0.35">
      <c r="A2136" s="36" t="s">
        <v>3257</v>
      </c>
      <c r="B2136" s="45" t="s">
        <v>518</v>
      </c>
      <c r="C2136" s="45" t="s">
        <v>3257</v>
      </c>
      <c r="D2136" s="36" t="s">
        <v>3257</v>
      </c>
      <c r="E2136" s="36" t="str">
        <f t="shared" si="99"/>
        <v>2009_UT</v>
      </c>
      <c r="F2136" s="45">
        <v>2009</v>
      </c>
      <c r="G2136" s="45">
        <f>_xlfn.XLOOKUP(I2136,Main_OG!$B$1:$B$766,Main_OG!$O$1:$O$766,"")</f>
        <v>0</v>
      </c>
      <c r="H2136" s="45">
        <f>_xlfn.XLOOKUP(E2136,Main_OG!$D$1:$D$766,Main_OG!$J$1:$J$766,"")</f>
        <v>1</v>
      </c>
      <c r="I2136" s="45" t="s">
        <v>518</v>
      </c>
      <c r="J2136" s="45" t="str">
        <f t="shared" si="100"/>
        <v>PacifiCorp_UT</v>
      </c>
      <c r="K2136" s="45" t="str">
        <f t="shared" si="101"/>
        <v>PacifiCorp_UT</v>
      </c>
      <c r="L2136" s="45" t="s">
        <v>3279</v>
      </c>
      <c r="M2136" s="45">
        <v>9</v>
      </c>
      <c r="N2136" s="45">
        <v>83365</v>
      </c>
      <c r="O2136" s="45">
        <v>8225</v>
      </c>
      <c r="P2136" s="45">
        <v>695952</v>
      </c>
      <c r="Q2136" s="45">
        <v>32342</v>
      </c>
      <c r="R2136" s="45">
        <v>7971632</v>
      </c>
      <c r="S2136" s="45">
        <v>7598164</v>
      </c>
      <c r="T2136" s="45">
        <v>6495687</v>
      </c>
      <c r="U2136" s="45">
        <v>8.31</v>
      </c>
      <c r="V2136" s="45">
        <v>6.81</v>
      </c>
      <c r="W2136" s="45">
        <v>4.62</v>
      </c>
      <c r="X2136" s="45">
        <v>8.56</v>
      </c>
      <c r="Y2136" s="46">
        <v>130958.6</v>
      </c>
      <c r="Z2136" s="46">
        <v>48086.065283332988</v>
      </c>
      <c r="AA2136" s="47">
        <f>_xlfn.XLOOKUP($E2136,Main_OG!$D$1:$D$766,Main_OG!AJ$1:AJ$766,"")</f>
        <v>32765840</v>
      </c>
      <c r="AB2136" s="47">
        <f>_xlfn.XLOOKUP($E2136,Main_OG!$D$1:$D$766,Main_OG!AK$1:AK$766,"")</f>
        <v>126406</v>
      </c>
      <c r="AC2136" s="47">
        <f>_xlfn.XLOOKUP($E2136,Main_OG!$D$1:$D$766,Main_OG!AL$1:AL$766,"")</f>
        <v>102226420</v>
      </c>
      <c r="AD2136" s="47">
        <f>_xlfn.XLOOKUP($E2136,Main_OG!$D$1:$D$766,Main_OG!AM$1:AM$766,"")</f>
        <v>0</v>
      </c>
    </row>
    <row r="2137" spans="1:30" x14ac:dyDescent="0.35">
      <c r="A2137" s="36" t="s">
        <v>3257</v>
      </c>
      <c r="B2137" s="45" t="s">
        <v>182</v>
      </c>
      <c r="C2137" s="45" t="s">
        <v>3257</v>
      </c>
      <c r="D2137" s="36" t="s">
        <v>3257</v>
      </c>
      <c r="E2137" s="36" t="str">
        <f t="shared" si="99"/>
        <v>2009_WA</v>
      </c>
      <c r="F2137" s="45">
        <v>2009</v>
      </c>
      <c r="G2137" s="45">
        <f>_xlfn.XLOOKUP(I2137,Main_OG!$B$1:$B$766,Main_OG!$O$1:$O$766,"")</f>
        <v>0</v>
      </c>
      <c r="H2137" s="45">
        <f>_xlfn.XLOOKUP(E2137,Main_OG!$D$1:$D$766,Main_OG!$J$1:$J$766,"")</f>
        <v>1</v>
      </c>
      <c r="I2137" s="45" t="s">
        <v>182</v>
      </c>
      <c r="J2137" s="45" t="str">
        <f t="shared" si="100"/>
        <v>PacifiCorp_WA</v>
      </c>
      <c r="K2137" s="45" t="str">
        <f t="shared" si="101"/>
        <v>PacifiCorp_WA</v>
      </c>
      <c r="L2137" s="45" t="s">
        <v>3280</v>
      </c>
      <c r="M2137" s="45">
        <v>0</v>
      </c>
      <c r="N2137" s="45">
        <v>17879</v>
      </c>
      <c r="O2137" s="45">
        <v>5847</v>
      </c>
      <c r="P2137" s="45">
        <v>102939</v>
      </c>
      <c r="Q2137" s="45">
        <v>0</v>
      </c>
      <c r="R2137" s="45">
        <v>1491582</v>
      </c>
      <c r="S2137" s="45">
        <v>1017303</v>
      </c>
      <c r="T2137" s="45">
        <v>1674853</v>
      </c>
      <c r="U2137" s="45">
        <v>0</v>
      </c>
      <c r="V2137" s="45">
        <v>6.42</v>
      </c>
      <c r="W2137" s="45">
        <v>5.44</v>
      </c>
      <c r="X2137" s="45">
        <v>6.97</v>
      </c>
      <c r="Y2137" s="46">
        <v>390814</v>
      </c>
      <c r="Z2137" s="46">
        <v>58615.423703240202</v>
      </c>
      <c r="AA2137" s="47">
        <f>_xlfn.XLOOKUP($E2137,Main_OG!$D$1:$D$766,Main_OG!AJ$1:AJ$766,"")</f>
        <v>9968752</v>
      </c>
      <c r="AB2137" s="47">
        <f>_xlfn.XLOOKUP($E2137,Main_OG!$D$1:$D$766,Main_OG!AK$1:AK$766,"")</f>
        <v>168658</v>
      </c>
      <c r="AC2137" s="47">
        <f>_xlfn.XLOOKUP($E2137,Main_OG!$D$1:$D$766,Main_OG!AL$1:AL$766,"")</f>
        <v>171188650</v>
      </c>
      <c r="AD2137" s="47">
        <f>_xlfn.XLOOKUP($E2137,Main_OG!$D$1:$D$766,Main_OG!AM$1:AM$766,"")</f>
        <v>6634014</v>
      </c>
    </row>
    <row r="2138" spans="1:30" x14ac:dyDescent="0.35">
      <c r="A2138" s="36" t="s">
        <v>3257</v>
      </c>
      <c r="B2138" s="45" t="s">
        <v>886</v>
      </c>
      <c r="C2138" s="45" t="s">
        <v>3257</v>
      </c>
      <c r="D2138" s="36" t="s">
        <v>3257</v>
      </c>
      <c r="E2138" s="36" t="str">
        <f t="shared" si="99"/>
        <v>2009_WY</v>
      </c>
      <c r="F2138" s="45">
        <v>2009</v>
      </c>
      <c r="G2138" s="45">
        <f>_xlfn.XLOOKUP(I2138,Main_OG!$B$1:$B$766,Main_OG!$O$1:$O$766,"")</f>
        <v>0</v>
      </c>
      <c r="H2138" s="45">
        <f>_xlfn.XLOOKUP(E2138,Main_OG!$D$1:$D$766,Main_OG!$J$1:$J$766,"")</f>
        <v>0</v>
      </c>
      <c r="I2138" s="45" t="s">
        <v>886</v>
      </c>
      <c r="J2138" s="45" t="str">
        <f t="shared" si="100"/>
        <v>PacifiCorp_WY</v>
      </c>
      <c r="K2138" s="45" t="str">
        <f t="shared" si="101"/>
        <v>PacifiCorp_WY</v>
      </c>
      <c r="L2138" s="45" t="s">
        <v>3281</v>
      </c>
      <c r="M2138" s="45">
        <v>0</v>
      </c>
      <c r="N2138" s="45">
        <v>23303</v>
      </c>
      <c r="O2138" s="45">
        <v>2690</v>
      </c>
      <c r="P2138" s="45">
        <v>107777</v>
      </c>
      <c r="Q2138" s="45">
        <v>0</v>
      </c>
      <c r="R2138" s="45">
        <v>1493372</v>
      </c>
      <c r="S2138" s="45">
        <v>6655363</v>
      </c>
      <c r="T2138" s="45">
        <v>1053271</v>
      </c>
      <c r="U2138" s="45">
        <v>0</v>
      </c>
      <c r="V2138" s="45">
        <v>7.25</v>
      </c>
      <c r="W2138" s="45">
        <v>4.71</v>
      </c>
      <c r="X2138" s="45">
        <v>8.2799999999999994</v>
      </c>
      <c r="Y2138" s="46">
        <v>40599.599999999999</v>
      </c>
      <c r="Z2138" s="46">
        <v>72518.580836686902</v>
      </c>
      <c r="AA2138" s="47">
        <f>_xlfn.XLOOKUP($E2138,Main_OG!$D$1:$D$766,Main_OG!AJ$1:AJ$766,"")</f>
        <v>51084784</v>
      </c>
      <c r="AB2138" s="47">
        <f>_xlfn.XLOOKUP($E2138,Main_OG!$D$1:$D$766,Main_OG!AK$1:AK$766,"")</f>
        <v>182864</v>
      </c>
      <c r="AC2138" s="47">
        <f>_xlfn.XLOOKUP($E2138,Main_OG!$D$1:$D$766,Main_OG!AL$1:AL$766,"")</f>
        <v>6517656</v>
      </c>
      <c r="AD2138" s="47">
        <f>_xlfn.XLOOKUP($E2138,Main_OG!$D$1:$D$766,Main_OG!AM$1:AM$766,"")</f>
        <v>0</v>
      </c>
    </row>
    <row r="2139" spans="1:30" x14ac:dyDescent="0.35">
      <c r="A2139" s="36" t="s">
        <v>3257</v>
      </c>
      <c r="B2139" s="45" t="s">
        <v>59</v>
      </c>
      <c r="C2139" s="45" t="s">
        <v>3257</v>
      </c>
      <c r="D2139" s="36" t="s">
        <v>3257</v>
      </c>
      <c r="E2139" s="36" t="str">
        <f t="shared" si="99"/>
        <v>2010_CA</v>
      </c>
      <c r="F2139" s="45">
        <v>2010</v>
      </c>
      <c r="G2139" s="45">
        <f>_xlfn.XLOOKUP(I2139,Main_OG!$B$1:$B$766,Main_OG!$O$1:$O$766,"")</f>
        <v>1</v>
      </c>
      <c r="H2139" s="45">
        <f>_xlfn.XLOOKUP(E2139,Main_OG!$D$1:$D$766,Main_OG!$J$1:$J$766,"")</f>
        <v>1</v>
      </c>
      <c r="I2139" s="45" t="s">
        <v>59</v>
      </c>
      <c r="J2139" s="45" t="str">
        <f t="shared" si="100"/>
        <v>PacifiCorp_CA</v>
      </c>
      <c r="K2139" s="45" t="str">
        <f t="shared" si="101"/>
        <v>PacifiCorp_CA</v>
      </c>
      <c r="L2139" s="45" t="s">
        <v>3282</v>
      </c>
      <c r="M2139" s="45">
        <v>0</v>
      </c>
      <c r="N2139" s="45">
        <v>7756</v>
      </c>
      <c r="O2139" s="45">
        <v>1966</v>
      </c>
      <c r="P2139" s="45">
        <v>35373</v>
      </c>
      <c r="Q2139" s="45">
        <v>0</v>
      </c>
      <c r="R2139" s="45">
        <v>291446</v>
      </c>
      <c r="S2139" s="45">
        <v>136237</v>
      </c>
      <c r="T2139" s="45">
        <v>402961</v>
      </c>
      <c r="U2139" s="45">
        <v>0</v>
      </c>
      <c r="V2139" s="45">
        <v>10.199999999999999</v>
      </c>
      <c r="W2139" s="45">
        <v>9.56</v>
      </c>
      <c r="X2139" s="45">
        <v>11.1</v>
      </c>
      <c r="Y2139" s="46">
        <v>2153852.7999999998</v>
      </c>
      <c r="Z2139" s="46">
        <v>57713.793440703324</v>
      </c>
      <c r="AA2139" s="47">
        <f>_xlfn.XLOOKUP($E2139,Main_OG!$D$1:$D$766,Main_OG!AJ$1:AJ$766,"")</f>
        <v>1663906</v>
      </c>
      <c r="AB2139" s="47">
        <f>_xlfn.XLOOKUP($E2139,Main_OG!$D$1:$D$766,Main_OG!AK$1:AK$766,"")</f>
        <v>4359380</v>
      </c>
      <c r="AC2139" s="47">
        <f>_xlfn.XLOOKUP($E2139,Main_OG!$D$1:$D$766,Main_OG!AL$1:AL$766,"")</f>
        <v>1542451912</v>
      </c>
      <c r="AD2139" s="47">
        <f>_xlfn.XLOOKUP($E2139,Main_OG!$D$1:$D$766,Main_OG!AM$1:AM$766,"")</f>
        <v>32200757</v>
      </c>
    </row>
    <row r="2140" spans="1:30" x14ac:dyDescent="0.35">
      <c r="A2140" s="36" t="s">
        <v>3257</v>
      </c>
      <c r="B2140" s="45" t="s">
        <v>717</v>
      </c>
      <c r="C2140" s="45" t="s">
        <v>3257</v>
      </c>
      <c r="D2140" s="36" t="s">
        <v>3257</v>
      </c>
      <c r="E2140" s="36" t="str">
        <f t="shared" si="99"/>
        <v>2010_ID</v>
      </c>
      <c r="F2140" s="45">
        <v>2010</v>
      </c>
      <c r="G2140" s="45">
        <f>_xlfn.XLOOKUP(I2140,Main_OG!$B$1:$B$766,Main_OG!$O$1:$O$766,"")</f>
        <v>0</v>
      </c>
      <c r="H2140" s="45">
        <f>_xlfn.XLOOKUP(E2140,Main_OG!$D$1:$D$766,Main_OG!$J$1:$J$766,"")</f>
        <v>1</v>
      </c>
      <c r="I2140" s="45" t="s">
        <v>717</v>
      </c>
      <c r="J2140" s="45" t="str">
        <f t="shared" si="100"/>
        <v>PacifiCorp_ID</v>
      </c>
      <c r="K2140" s="45" t="str">
        <f t="shared" si="101"/>
        <v>PacifiCorp_ID</v>
      </c>
      <c r="L2140" s="45" t="s">
        <v>3283</v>
      </c>
      <c r="M2140" s="45">
        <v>0</v>
      </c>
      <c r="N2140" s="45">
        <v>8603</v>
      </c>
      <c r="O2140" s="45">
        <v>5537</v>
      </c>
      <c r="P2140" s="45">
        <v>56842</v>
      </c>
      <c r="Q2140" s="45">
        <v>0</v>
      </c>
      <c r="R2140" s="45">
        <v>396715</v>
      </c>
      <c r="S2140" s="45">
        <v>2224451</v>
      </c>
      <c r="T2140" s="45">
        <v>705128</v>
      </c>
      <c r="U2140" s="45">
        <v>0</v>
      </c>
      <c r="V2140" s="45">
        <v>7.23</v>
      </c>
      <c r="W2140" s="45">
        <v>5.27</v>
      </c>
      <c r="X2140" s="45">
        <v>8.48</v>
      </c>
      <c r="Y2140" s="46">
        <v>62626.400000000001</v>
      </c>
      <c r="Z2140" s="46">
        <v>39868.629040010339</v>
      </c>
      <c r="AA2140" s="47">
        <f>_xlfn.XLOOKUP($E2140,Main_OG!$D$1:$D$766,Main_OG!AJ$1:AJ$766,"")</f>
        <v>41212</v>
      </c>
      <c r="AB2140" s="47">
        <f>_xlfn.XLOOKUP($E2140,Main_OG!$D$1:$D$766,Main_OG!AK$1:AK$766,"")</f>
        <v>294</v>
      </c>
      <c r="AC2140" s="47">
        <f>_xlfn.XLOOKUP($E2140,Main_OG!$D$1:$D$766,Main_OG!AL$1:AL$766,"")</f>
        <v>24646212</v>
      </c>
      <c r="AD2140" s="47">
        <f>_xlfn.XLOOKUP($E2140,Main_OG!$D$1:$D$766,Main_OG!AM$1:AM$766,"")</f>
        <v>0</v>
      </c>
    </row>
    <row r="2141" spans="1:30" x14ac:dyDescent="0.35">
      <c r="A2141" s="36" t="s">
        <v>3257</v>
      </c>
      <c r="B2141" s="45" t="s">
        <v>461</v>
      </c>
      <c r="C2141" s="45" t="s">
        <v>3257</v>
      </c>
      <c r="D2141" s="36" t="s">
        <v>3257</v>
      </c>
      <c r="E2141" s="36" t="str">
        <f t="shared" si="99"/>
        <v>2010_OR</v>
      </c>
      <c r="F2141" s="45">
        <v>2010</v>
      </c>
      <c r="G2141" s="45">
        <f>_xlfn.XLOOKUP(I2141,Main_OG!$B$1:$B$766,Main_OG!$O$1:$O$766,"")</f>
        <v>0</v>
      </c>
      <c r="H2141" s="45">
        <f>_xlfn.XLOOKUP(E2141,Main_OG!$D$1:$D$766,Main_OG!$J$1:$J$766,"")</f>
        <v>1</v>
      </c>
      <c r="I2141" s="45" t="s">
        <v>461</v>
      </c>
      <c r="J2141" s="45" t="str">
        <f t="shared" si="100"/>
        <v>PacifiCorp_OR</v>
      </c>
      <c r="K2141" s="45" t="str">
        <f t="shared" si="101"/>
        <v>PacifiCorp_OR</v>
      </c>
      <c r="L2141" s="45" t="s">
        <v>3284</v>
      </c>
      <c r="M2141" s="45">
        <v>24</v>
      </c>
      <c r="N2141" s="45">
        <v>78071</v>
      </c>
      <c r="O2141" s="45">
        <v>9713</v>
      </c>
      <c r="P2141" s="45">
        <v>469923</v>
      </c>
      <c r="Q2141" s="45">
        <v>16894</v>
      </c>
      <c r="R2141" s="45">
        <v>4811165</v>
      </c>
      <c r="S2141" s="45">
        <v>2436673</v>
      </c>
      <c r="T2141" s="45">
        <v>5452440</v>
      </c>
      <c r="U2141" s="45">
        <v>6.47</v>
      </c>
      <c r="V2141" s="45">
        <v>7.1</v>
      </c>
      <c r="W2141" s="45">
        <v>5.46</v>
      </c>
      <c r="X2141" s="45">
        <v>8.5500000000000007</v>
      </c>
      <c r="Y2141" s="46">
        <v>180738.2</v>
      </c>
      <c r="Z2141" s="46">
        <v>47096.503191827003</v>
      </c>
      <c r="AA2141" s="47">
        <f>_xlfn.XLOOKUP($E2141,Main_OG!$D$1:$D$766,Main_OG!AJ$1:AJ$766,"")</f>
        <v>4834196</v>
      </c>
      <c r="AB2141" s="47">
        <f>_xlfn.XLOOKUP($E2141,Main_OG!$D$1:$D$766,Main_OG!AK$1:AK$766,"")</f>
        <v>11822</v>
      </c>
      <c r="AC2141" s="47">
        <f>_xlfn.XLOOKUP($E2141,Main_OG!$D$1:$D$766,Main_OG!AL$1:AL$766,"")</f>
        <v>216887440</v>
      </c>
      <c r="AD2141" s="47">
        <f>_xlfn.XLOOKUP($E2141,Main_OG!$D$1:$D$766,Main_OG!AM$1:AM$766,"")</f>
        <v>0</v>
      </c>
    </row>
    <row r="2142" spans="1:30" x14ac:dyDescent="0.35">
      <c r="A2142" s="36" t="s">
        <v>3257</v>
      </c>
      <c r="B2142" s="45" t="s">
        <v>518</v>
      </c>
      <c r="C2142" s="45" t="s">
        <v>3257</v>
      </c>
      <c r="D2142" s="36" t="s">
        <v>3257</v>
      </c>
      <c r="E2142" s="36" t="str">
        <f t="shared" si="99"/>
        <v>2010_UT</v>
      </c>
      <c r="F2142" s="45">
        <v>2010</v>
      </c>
      <c r="G2142" s="45">
        <f>_xlfn.XLOOKUP(I2142,Main_OG!$B$1:$B$766,Main_OG!$O$1:$O$766,"")</f>
        <v>0</v>
      </c>
      <c r="H2142" s="45">
        <f>_xlfn.XLOOKUP(E2142,Main_OG!$D$1:$D$766,Main_OG!$J$1:$J$766,"")</f>
        <v>1</v>
      </c>
      <c r="I2142" s="45" t="s">
        <v>518</v>
      </c>
      <c r="J2142" s="45" t="str">
        <f t="shared" si="100"/>
        <v>PacifiCorp_UT</v>
      </c>
      <c r="K2142" s="45" t="str">
        <f t="shared" si="101"/>
        <v>PacifiCorp_UT</v>
      </c>
      <c r="L2142" s="45" t="s">
        <v>3285</v>
      </c>
      <c r="M2142" s="45">
        <v>10</v>
      </c>
      <c r="N2142" s="45">
        <v>87900</v>
      </c>
      <c r="O2142" s="45">
        <v>8146</v>
      </c>
      <c r="P2142" s="45">
        <v>700852</v>
      </c>
      <c r="Q2142" s="45">
        <v>33713</v>
      </c>
      <c r="R2142" s="45">
        <v>8057443</v>
      </c>
      <c r="S2142" s="45">
        <v>7836400</v>
      </c>
      <c r="T2142" s="45">
        <v>6549149</v>
      </c>
      <c r="U2142" s="45">
        <v>8.69</v>
      </c>
      <c r="V2142" s="45">
        <v>7.01</v>
      </c>
      <c r="W2142" s="45">
        <v>4.75</v>
      </c>
      <c r="X2142" s="45">
        <v>8.8000000000000007</v>
      </c>
      <c r="Y2142" s="46">
        <v>133739.1</v>
      </c>
      <c r="Z2142" s="46">
        <v>48187.098640814896</v>
      </c>
      <c r="AA2142" s="47">
        <f>_xlfn.XLOOKUP($E2142,Main_OG!$D$1:$D$766,Main_OG!AJ$1:AJ$766,"")</f>
        <v>31387022</v>
      </c>
      <c r="AB2142" s="47">
        <f>_xlfn.XLOOKUP($E2142,Main_OG!$D$1:$D$766,Main_OG!AK$1:AK$766,"")</f>
        <v>161566</v>
      </c>
      <c r="AC2142" s="47">
        <f>_xlfn.XLOOKUP($E2142,Main_OG!$D$1:$D$766,Main_OG!AL$1:AL$766,"")</f>
        <v>98828226</v>
      </c>
      <c r="AD2142" s="47">
        <f>_xlfn.XLOOKUP($E2142,Main_OG!$D$1:$D$766,Main_OG!AM$1:AM$766,"")</f>
        <v>0</v>
      </c>
    </row>
    <row r="2143" spans="1:30" x14ac:dyDescent="0.35">
      <c r="A2143" s="36" t="s">
        <v>3257</v>
      </c>
      <c r="B2143" s="45" t="s">
        <v>182</v>
      </c>
      <c r="C2143" s="45" t="s">
        <v>3257</v>
      </c>
      <c r="D2143" s="36" t="s">
        <v>3257</v>
      </c>
      <c r="E2143" s="36" t="str">
        <f t="shared" si="99"/>
        <v>2010_WA</v>
      </c>
      <c r="F2143" s="45">
        <v>2010</v>
      </c>
      <c r="G2143" s="45">
        <f>_xlfn.XLOOKUP(I2143,Main_OG!$B$1:$B$766,Main_OG!$O$1:$O$766,"")</f>
        <v>0</v>
      </c>
      <c r="H2143" s="45">
        <f>_xlfn.XLOOKUP(E2143,Main_OG!$D$1:$D$766,Main_OG!$J$1:$J$766,"")</f>
        <v>1</v>
      </c>
      <c r="I2143" s="45" t="s">
        <v>182</v>
      </c>
      <c r="J2143" s="45" t="str">
        <f t="shared" si="100"/>
        <v>PacifiCorp_WA</v>
      </c>
      <c r="K2143" s="45" t="str">
        <f t="shared" si="101"/>
        <v>PacifiCorp_WA</v>
      </c>
      <c r="L2143" s="45" t="s">
        <v>3286</v>
      </c>
      <c r="M2143" s="45">
        <v>0</v>
      </c>
      <c r="N2143" s="45">
        <v>18117</v>
      </c>
      <c r="O2143" s="45">
        <v>5802</v>
      </c>
      <c r="P2143" s="45">
        <v>103334</v>
      </c>
      <c r="Q2143" s="45">
        <v>0</v>
      </c>
      <c r="R2143" s="45">
        <v>1411549</v>
      </c>
      <c r="S2143" s="45">
        <v>951905</v>
      </c>
      <c r="T2143" s="45">
        <v>1621177</v>
      </c>
      <c r="U2143" s="45">
        <v>0</v>
      </c>
      <c r="V2143" s="45">
        <v>6.88</v>
      </c>
      <c r="W2143" s="45">
        <v>5.71</v>
      </c>
      <c r="X2143" s="45">
        <v>7.23</v>
      </c>
      <c r="Y2143" s="46">
        <v>403471.3</v>
      </c>
      <c r="Z2143" s="46">
        <v>59835.497772581941</v>
      </c>
      <c r="AA2143" s="47">
        <f>_xlfn.XLOOKUP($E2143,Main_OG!$D$1:$D$766,Main_OG!AJ$1:AJ$766,"")</f>
        <v>11474490</v>
      </c>
      <c r="AB2143" s="47">
        <f>_xlfn.XLOOKUP($E2143,Main_OG!$D$1:$D$766,Main_OG!AK$1:AK$766,"")</f>
        <v>101150</v>
      </c>
      <c r="AC2143" s="47">
        <f>_xlfn.XLOOKUP($E2143,Main_OG!$D$1:$D$766,Main_OG!AL$1:AL$766,"")</f>
        <v>148991516</v>
      </c>
      <c r="AD2143" s="47">
        <f>_xlfn.XLOOKUP($E2143,Main_OG!$D$1:$D$766,Main_OG!AM$1:AM$766,"")</f>
        <v>9241133</v>
      </c>
    </row>
    <row r="2144" spans="1:30" x14ac:dyDescent="0.35">
      <c r="A2144" s="36" t="s">
        <v>3257</v>
      </c>
      <c r="B2144" s="45" t="s">
        <v>886</v>
      </c>
      <c r="C2144" s="45" t="s">
        <v>3257</v>
      </c>
      <c r="D2144" s="36" t="s">
        <v>3257</v>
      </c>
      <c r="E2144" s="36" t="str">
        <f t="shared" si="99"/>
        <v>2010_WY</v>
      </c>
      <c r="F2144" s="45">
        <v>2010</v>
      </c>
      <c r="G2144" s="45">
        <f>_xlfn.XLOOKUP(I2144,Main_OG!$B$1:$B$766,Main_OG!$O$1:$O$766,"")</f>
        <v>0</v>
      </c>
      <c r="H2144" s="45">
        <f>_xlfn.XLOOKUP(E2144,Main_OG!$D$1:$D$766,Main_OG!$J$1:$J$766,"")</f>
        <v>0</v>
      </c>
      <c r="I2144" s="45" t="s">
        <v>886</v>
      </c>
      <c r="J2144" s="45" t="str">
        <f t="shared" si="100"/>
        <v>PacifiCorp_WY</v>
      </c>
      <c r="K2144" s="45" t="str">
        <f t="shared" si="101"/>
        <v>PacifiCorp_WY</v>
      </c>
      <c r="L2144" s="45" t="s">
        <v>3287</v>
      </c>
      <c r="M2144" s="45">
        <v>0</v>
      </c>
      <c r="N2144" s="45">
        <v>23524</v>
      </c>
      <c r="O2144" s="45">
        <v>2691</v>
      </c>
      <c r="P2144" s="45">
        <v>108584</v>
      </c>
      <c r="Q2144" s="45">
        <v>0</v>
      </c>
      <c r="R2144" s="45">
        <v>1522713</v>
      </c>
      <c r="S2144" s="45">
        <v>7093786</v>
      </c>
      <c r="T2144" s="45">
        <v>1063589</v>
      </c>
      <c r="U2144" s="45">
        <v>0</v>
      </c>
      <c r="V2144" s="45">
        <v>7.28</v>
      </c>
      <c r="W2144" s="45">
        <v>4.7300000000000004</v>
      </c>
      <c r="X2144" s="45">
        <v>8.3800000000000008</v>
      </c>
      <c r="Y2144" s="46">
        <v>39135.800000000003</v>
      </c>
      <c r="Z2144" s="46">
        <v>69324.448081681956</v>
      </c>
      <c r="AA2144" s="47">
        <f>_xlfn.XLOOKUP($E2144,Main_OG!$D$1:$D$766,Main_OG!AJ$1:AJ$766,"")</f>
        <v>52290970</v>
      </c>
      <c r="AB2144" s="47">
        <f>_xlfn.XLOOKUP($E2144,Main_OG!$D$1:$D$766,Main_OG!AK$1:AK$766,"")</f>
        <v>208282</v>
      </c>
      <c r="AC2144" s="47">
        <f>_xlfn.XLOOKUP($E2144,Main_OG!$D$1:$D$766,Main_OG!AL$1:AL$766,"")</f>
        <v>5669332</v>
      </c>
      <c r="AD2144" s="47">
        <f>_xlfn.XLOOKUP($E2144,Main_OG!$D$1:$D$766,Main_OG!AM$1:AM$766,"")</f>
        <v>0</v>
      </c>
    </row>
    <row r="2145" spans="1:30" x14ac:dyDescent="0.35">
      <c r="A2145" s="36" t="s">
        <v>3257</v>
      </c>
      <c r="B2145" s="45" t="s">
        <v>59</v>
      </c>
      <c r="C2145" s="45" t="s">
        <v>3257</v>
      </c>
      <c r="D2145" s="36" t="s">
        <v>3257</v>
      </c>
      <c r="E2145" s="36" t="str">
        <f t="shared" si="99"/>
        <v>2011_CA</v>
      </c>
      <c r="F2145" s="45">
        <v>2011</v>
      </c>
      <c r="G2145" s="45">
        <f>_xlfn.XLOOKUP(I2145,Main_OG!$B$1:$B$766,Main_OG!$O$1:$O$766,"")</f>
        <v>1</v>
      </c>
      <c r="H2145" s="45">
        <f>_xlfn.XLOOKUP(E2145,Main_OG!$D$1:$D$766,Main_OG!$J$1:$J$766,"")</f>
        <v>1</v>
      </c>
      <c r="I2145" s="45" t="s">
        <v>59</v>
      </c>
      <c r="J2145" s="45" t="str">
        <f t="shared" si="100"/>
        <v>PacifiCorp_CA</v>
      </c>
      <c r="K2145" s="45" t="str">
        <f t="shared" si="101"/>
        <v>PacifiCorp_CA</v>
      </c>
      <c r="L2145" s="45" t="s">
        <v>3288</v>
      </c>
      <c r="M2145" s="45">
        <v>0</v>
      </c>
      <c r="N2145" s="45">
        <v>7742</v>
      </c>
      <c r="O2145" s="45">
        <v>1971</v>
      </c>
      <c r="P2145" s="45">
        <v>35277</v>
      </c>
      <c r="Q2145" s="45">
        <v>0</v>
      </c>
      <c r="R2145" s="45">
        <v>283709</v>
      </c>
      <c r="S2145" s="45">
        <v>124211</v>
      </c>
      <c r="T2145" s="45">
        <v>400728</v>
      </c>
      <c r="U2145" s="45">
        <v>0</v>
      </c>
      <c r="V2145" s="45">
        <v>11.9</v>
      </c>
      <c r="W2145" s="45">
        <v>11.39</v>
      </c>
      <c r="X2145" s="45">
        <v>12.88</v>
      </c>
      <c r="Y2145" s="46">
        <v>2192887.2000000002</v>
      </c>
      <c r="Z2145" s="46">
        <v>58265.200327417857</v>
      </c>
      <c r="AA2145" s="47">
        <f>_xlfn.XLOOKUP($E2145,Main_OG!$D$1:$D$766,Main_OG!AJ$1:AJ$766,"")</f>
        <v>1558104</v>
      </c>
      <c r="AB2145" s="47">
        <f>_xlfn.XLOOKUP($E2145,Main_OG!$D$1:$D$766,Main_OG!AK$1:AK$766,"")</f>
        <v>3730746.96</v>
      </c>
      <c r="AC2145" s="47">
        <f>_xlfn.XLOOKUP($E2145,Main_OG!$D$1:$D$766,Main_OG!AL$1:AL$766,"")</f>
        <v>1301741298</v>
      </c>
      <c r="AD2145" s="47">
        <f>_xlfn.XLOOKUP($E2145,Main_OG!$D$1:$D$766,Main_OG!AM$1:AM$766,"")</f>
        <v>36663247</v>
      </c>
    </row>
    <row r="2146" spans="1:30" x14ac:dyDescent="0.35">
      <c r="A2146" s="36" t="s">
        <v>3257</v>
      </c>
      <c r="B2146" s="45" t="s">
        <v>717</v>
      </c>
      <c r="C2146" s="45" t="s">
        <v>3257</v>
      </c>
      <c r="D2146" s="36" t="s">
        <v>3257</v>
      </c>
      <c r="E2146" s="36" t="str">
        <f t="shared" si="99"/>
        <v>2011_ID</v>
      </c>
      <c r="F2146" s="45">
        <v>2011</v>
      </c>
      <c r="G2146" s="45">
        <f>_xlfn.XLOOKUP(I2146,Main_OG!$B$1:$B$766,Main_OG!$O$1:$O$766,"")</f>
        <v>0</v>
      </c>
      <c r="H2146" s="45">
        <f>_xlfn.XLOOKUP(E2146,Main_OG!$D$1:$D$766,Main_OG!$J$1:$J$766,"")</f>
        <v>1</v>
      </c>
      <c r="I2146" s="45" t="s">
        <v>717</v>
      </c>
      <c r="J2146" s="45" t="str">
        <f t="shared" si="100"/>
        <v>PacifiCorp_ID</v>
      </c>
      <c r="K2146" s="45" t="str">
        <f t="shared" si="101"/>
        <v>PacifiCorp_ID</v>
      </c>
      <c r="L2146" s="45" t="s">
        <v>3289</v>
      </c>
      <c r="M2146" s="45">
        <v>0</v>
      </c>
      <c r="N2146" s="45">
        <v>8834</v>
      </c>
      <c r="O2146" s="45">
        <v>5542</v>
      </c>
      <c r="P2146" s="45">
        <v>57187</v>
      </c>
      <c r="Q2146" s="45">
        <v>0</v>
      </c>
      <c r="R2146" s="45">
        <v>447825</v>
      </c>
      <c r="S2146" s="45">
        <v>2272462</v>
      </c>
      <c r="T2146" s="45">
        <v>719962</v>
      </c>
      <c r="U2146" s="45">
        <v>0</v>
      </c>
      <c r="V2146" s="45">
        <v>7.93</v>
      </c>
      <c r="W2146" s="45">
        <v>5.62</v>
      </c>
      <c r="X2146" s="45">
        <v>9.43</v>
      </c>
      <c r="Y2146" s="46">
        <v>62704</v>
      </c>
      <c r="Z2146" s="46">
        <v>39579.062181241607</v>
      </c>
      <c r="AA2146" s="47">
        <f>_xlfn.XLOOKUP($E2146,Main_OG!$D$1:$D$766,Main_OG!AJ$1:AJ$766,"")</f>
        <v>38562</v>
      </c>
      <c r="AB2146" s="47">
        <f>_xlfn.XLOOKUP($E2146,Main_OG!$D$1:$D$766,Main_OG!AK$1:AK$766,"")</f>
        <v>112</v>
      </c>
      <c r="AC2146" s="47">
        <f>_xlfn.XLOOKUP($E2146,Main_OG!$D$1:$D$766,Main_OG!AL$1:AL$766,"")</f>
        <v>16751566</v>
      </c>
      <c r="AD2146" s="47">
        <f>_xlfn.XLOOKUP($E2146,Main_OG!$D$1:$D$766,Main_OG!AM$1:AM$766,"")</f>
        <v>0</v>
      </c>
    </row>
    <row r="2147" spans="1:30" x14ac:dyDescent="0.35">
      <c r="A2147" s="36" t="s">
        <v>3257</v>
      </c>
      <c r="B2147" s="45" t="s">
        <v>461</v>
      </c>
      <c r="C2147" s="45" t="s">
        <v>3257</v>
      </c>
      <c r="D2147" s="36" t="s">
        <v>3257</v>
      </c>
      <c r="E2147" s="36" t="str">
        <f t="shared" si="99"/>
        <v>2011_OR</v>
      </c>
      <c r="F2147" s="45">
        <v>2011</v>
      </c>
      <c r="G2147" s="45">
        <f>_xlfn.XLOOKUP(I2147,Main_OG!$B$1:$B$766,Main_OG!$O$1:$O$766,"")</f>
        <v>0</v>
      </c>
      <c r="H2147" s="45">
        <f>_xlfn.XLOOKUP(E2147,Main_OG!$D$1:$D$766,Main_OG!$J$1:$J$766,"")</f>
        <v>1</v>
      </c>
      <c r="I2147" s="45" t="s">
        <v>461</v>
      </c>
      <c r="J2147" s="45" t="str">
        <f t="shared" si="100"/>
        <v>PacifiCorp_OR</v>
      </c>
      <c r="K2147" s="45" t="str">
        <f t="shared" si="101"/>
        <v>PacifiCorp_OR</v>
      </c>
      <c r="L2147" s="45" t="s">
        <v>3290</v>
      </c>
      <c r="M2147" s="45">
        <v>1</v>
      </c>
      <c r="N2147" s="45">
        <v>78661</v>
      </c>
      <c r="O2147" s="45">
        <v>9646</v>
      </c>
      <c r="P2147" s="45">
        <v>470374</v>
      </c>
      <c r="Q2147" s="45">
        <v>16519</v>
      </c>
      <c r="R2147" s="45">
        <v>4989779</v>
      </c>
      <c r="S2147" s="45">
        <v>2438711</v>
      </c>
      <c r="T2147" s="45">
        <v>5569564</v>
      </c>
      <c r="U2147" s="45">
        <v>7.59</v>
      </c>
      <c r="V2147" s="45">
        <v>8.15</v>
      </c>
      <c r="W2147" s="45">
        <v>6.39</v>
      </c>
      <c r="X2147" s="45">
        <v>9.73</v>
      </c>
      <c r="Y2147" s="46">
        <v>185959.4</v>
      </c>
      <c r="Z2147" s="46">
        <v>48018.370778625198</v>
      </c>
      <c r="AA2147" s="47">
        <f>_xlfn.XLOOKUP($E2147,Main_OG!$D$1:$D$766,Main_OG!AJ$1:AJ$766,"")</f>
        <v>3970554</v>
      </c>
      <c r="AB2147" s="47">
        <f>_xlfn.XLOOKUP($E2147,Main_OG!$D$1:$D$766,Main_OG!AK$1:AK$766,"")</f>
        <v>25550</v>
      </c>
      <c r="AC2147" s="47">
        <f>_xlfn.XLOOKUP($E2147,Main_OG!$D$1:$D$766,Main_OG!AL$1:AL$766,"")</f>
        <v>120327856</v>
      </c>
      <c r="AD2147" s="47">
        <f>_xlfn.XLOOKUP($E2147,Main_OG!$D$1:$D$766,Main_OG!AM$1:AM$766,"")</f>
        <v>0</v>
      </c>
    </row>
    <row r="2148" spans="1:30" x14ac:dyDescent="0.35">
      <c r="A2148" s="36" t="s">
        <v>3257</v>
      </c>
      <c r="B2148" s="45" t="s">
        <v>518</v>
      </c>
      <c r="C2148" s="45" t="s">
        <v>3257</v>
      </c>
      <c r="D2148" s="36" t="s">
        <v>3257</v>
      </c>
      <c r="E2148" s="36" t="str">
        <f t="shared" si="99"/>
        <v>2011_UT</v>
      </c>
      <c r="F2148" s="45">
        <v>2011</v>
      </c>
      <c r="G2148" s="45">
        <f>_xlfn.XLOOKUP(I2148,Main_OG!$B$1:$B$766,Main_OG!$O$1:$O$766,"")</f>
        <v>0</v>
      </c>
      <c r="H2148" s="45">
        <f>_xlfn.XLOOKUP(E2148,Main_OG!$D$1:$D$766,Main_OG!$J$1:$J$766,"")</f>
        <v>1</v>
      </c>
      <c r="I2148" s="45" t="s">
        <v>518</v>
      </c>
      <c r="J2148" s="45" t="str">
        <f t="shared" si="100"/>
        <v>PacifiCorp_UT</v>
      </c>
      <c r="K2148" s="45" t="str">
        <f t="shared" si="101"/>
        <v>PacifiCorp_UT</v>
      </c>
      <c r="L2148" s="45" t="s">
        <v>3291</v>
      </c>
      <c r="M2148" s="45">
        <v>1</v>
      </c>
      <c r="N2148" s="45">
        <v>88081</v>
      </c>
      <c r="O2148" s="45">
        <v>8085</v>
      </c>
      <c r="P2148" s="45">
        <v>707371</v>
      </c>
      <c r="Q2148" s="45">
        <v>34887</v>
      </c>
      <c r="R2148" s="45">
        <v>8242392</v>
      </c>
      <c r="S2148" s="45">
        <v>8316798</v>
      </c>
      <c r="T2148" s="45">
        <v>6650646</v>
      </c>
      <c r="U2148" s="45">
        <v>9.24</v>
      </c>
      <c r="V2148" s="45">
        <v>7.18</v>
      </c>
      <c r="W2148" s="45">
        <v>4.92</v>
      </c>
      <c r="X2148" s="45">
        <v>9.06</v>
      </c>
      <c r="Y2148" s="46">
        <v>138301.1</v>
      </c>
      <c r="Z2148" s="46">
        <v>49133.596490261996</v>
      </c>
      <c r="AA2148" s="47">
        <f>_xlfn.XLOOKUP($E2148,Main_OG!$D$1:$D$766,Main_OG!AJ$1:AJ$766,"")</f>
        <v>30483146</v>
      </c>
      <c r="AB2148" s="47">
        <f>_xlfn.XLOOKUP($E2148,Main_OG!$D$1:$D$766,Main_OG!AK$1:AK$766,"")</f>
        <v>176426</v>
      </c>
      <c r="AC2148" s="47">
        <f>_xlfn.XLOOKUP($E2148,Main_OG!$D$1:$D$766,Main_OG!AL$1:AL$766,"")</f>
        <v>82777482</v>
      </c>
      <c r="AD2148" s="47">
        <f>_xlfn.XLOOKUP($E2148,Main_OG!$D$1:$D$766,Main_OG!AM$1:AM$766,"")</f>
        <v>0</v>
      </c>
    </row>
    <row r="2149" spans="1:30" x14ac:dyDescent="0.35">
      <c r="A2149" s="36" t="s">
        <v>3257</v>
      </c>
      <c r="B2149" s="45" t="s">
        <v>182</v>
      </c>
      <c r="C2149" s="45" t="s">
        <v>3257</v>
      </c>
      <c r="D2149" s="36" t="s">
        <v>3257</v>
      </c>
      <c r="E2149" s="36" t="str">
        <f t="shared" si="99"/>
        <v>2011_WA</v>
      </c>
      <c r="F2149" s="45">
        <v>2011</v>
      </c>
      <c r="G2149" s="45">
        <f>_xlfn.XLOOKUP(I2149,Main_OG!$B$1:$B$766,Main_OG!$O$1:$O$766,"")</f>
        <v>0</v>
      </c>
      <c r="H2149" s="45">
        <f>_xlfn.XLOOKUP(E2149,Main_OG!$D$1:$D$766,Main_OG!$J$1:$J$766,"")</f>
        <v>1</v>
      </c>
      <c r="I2149" s="45" t="s">
        <v>182</v>
      </c>
      <c r="J2149" s="45" t="str">
        <f t="shared" si="100"/>
        <v>PacifiCorp_WA</v>
      </c>
      <c r="K2149" s="45" t="str">
        <f t="shared" si="101"/>
        <v>PacifiCorp_WA</v>
      </c>
      <c r="L2149" s="45" t="s">
        <v>3292</v>
      </c>
      <c r="M2149" s="45">
        <v>0</v>
      </c>
      <c r="N2149" s="45">
        <v>18321</v>
      </c>
      <c r="O2149" s="45">
        <v>5756</v>
      </c>
      <c r="P2149" s="45">
        <v>103536</v>
      </c>
      <c r="Q2149" s="45">
        <v>0</v>
      </c>
      <c r="R2149" s="45">
        <v>1432096</v>
      </c>
      <c r="S2149" s="45">
        <v>948030</v>
      </c>
      <c r="T2149" s="45">
        <v>1625736</v>
      </c>
      <c r="U2149" s="45">
        <v>0</v>
      </c>
      <c r="V2149" s="45">
        <v>7.5</v>
      </c>
      <c r="W2149" s="45">
        <v>6.25</v>
      </c>
      <c r="X2149" s="45">
        <v>7.86</v>
      </c>
      <c r="Y2149" s="46">
        <v>411575.7</v>
      </c>
      <c r="Z2149" s="46">
        <v>60282.235946826055</v>
      </c>
      <c r="AA2149" s="47">
        <f>_xlfn.XLOOKUP($E2149,Main_OG!$D$1:$D$766,Main_OG!AJ$1:AJ$766,"")</f>
        <v>6863772</v>
      </c>
      <c r="AB2149" s="47">
        <f>_xlfn.XLOOKUP($E2149,Main_OG!$D$1:$D$766,Main_OG!AK$1:AK$766,"")</f>
        <v>124242</v>
      </c>
      <c r="AC2149" s="47">
        <f>_xlfn.XLOOKUP($E2149,Main_OG!$D$1:$D$766,Main_OG!AL$1:AL$766,"")</f>
        <v>69410750</v>
      </c>
      <c r="AD2149" s="47">
        <f>_xlfn.XLOOKUP($E2149,Main_OG!$D$1:$D$766,Main_OG!AM$1:AM$766,"")</f>
        <v>4806278</v>
      </c>
    </row>
    <row r="2150" spans="1:30" x14ac:dyDescent="0.35">
      <c r="A2150" s="36" t="s">
        <v>3257</v>
      </c>
      <c r="B2150" s="45" t="s">
        <v>886</v>
      </c>
      <c r="C2150" s="45" t="s">
        <v>3257</v>
      </c>
      <c r="D2150" s="36" t="s">
        <v>3257</v>
      </c>
      <c r="E2150" s="36" t="str">
        <f t="shared" si="99"/>
        <v>2011_WY</v>
      </c>
      <c r="F2150" s="45">
        <v>2011</v>
      </c>
      <c r="G2150" s="45">
        <f>_xlfn.XLOOKUP(I2150,Main_OG!$B$1:$B$766,Main_OG!$O$1:$O$766,"")</f>
        <v>0</v>
      </c>
      <c r="H2150" s="45">
        <f>_xlfn.XLOOKUP(E2150,Main_OG!$D$1:$D$766,Main_OG!$J$1:$J$766,"")</f>
        <v>0</v>
      </c>
      <c r="I2150" s="45" t="s">
        <v>886</v>
      </c>
      <c r="J2150" s="45" t="str">
        <f t="shared" si="100"/>
        <v>PacifiCorp_WY</v>
      </c>
      <c r="K2150" s="45" t="str">
        <f t="shared" si="101"/>
        <v>PacifiCorp_WY</v>
      </c>
      <c r="L2150" s="45" t="s">
        <v>3293</v>
      </c>
      <c r="M2150" s="45">
        <v>0</v>
      </c>
      <c r="N2150" s="45">
        <v>23714</v>
      </c>
      <c r="O2150" s="45">
        <v>2695</v>
      </c>
      <c r="P2150" s="45">
        <v>109389</v>
      </c>
      <c r="Q2150" s="45">
        <v>0</v>
      </c>
      <c r="R2150" s="45">
        <v>1584811</v>
      </c>
      <c r="S2150" s="45">
        <v>7128525</v>
      </c>
      <c r="T2150" s="45">
        <v>1079475</v>
      </c>
      <c r="U2150" s="45">
        <v>0</v>
      </c>
      <c r="V2150" s="45">
        <v>7.59</v>
      </c>
      <c r="W2150" s="45">
        <v>5.23</v>
      </c>
      <c r="X2150" s="45">
        <v>9.1</v>
      </c>
      <c r="Y2150" s="46">
        <v>38929.800000000003</v>
      </c>
      <c r="Z2150" s="46">
        <v>68599.854447030884</v>
      </c>
      <c r="AA2150" s="47">
        <f>_xlfn.XLOOKUP($E2150,Main_OG!$D$1:$D$766,Main_OG!AJ$1:AJ$766,"")</f>
        <v>50626282</v>
      </c>
      <c r="AB2150" s="47">
        <f>_xlfn.XLOOKUP($E2150,Main_OG!$D$1:$D$766,Main_OG!AK$1:AK$766,"")</f>
        <v>214548</v>
      </c>
      <c r="AC2150" s="47">
        <f>_xlfn.XLOOKUP($E2150,Main_OG!$D$1:$D$766,Main_OG!AL$1:AL$766,"")</f>
        <v>5857650</v>
      </c>
      <c r="AD2150" s="47">
        <f>_xlfn.XLOOKUP($E2150,Main_OG!$D$1:$D$766,Main_OG!AM$1:AM$766,"")</f>
        <v>0</v>
      </c>
    </row>
    <row r="2151" spans="1:30" x14ac:dyDescent="0.35">
      <c r="A2151" s="36" t="s">
        <v>3257</v>
      </c>
      <c r="B2151" s="45" t="s">
        <v>59</v>
      </c>
      <c r="C2151" s="45" t="s">
        <v>3257</v>
      </c>
      <c r="D2151" s="36" t="s">
        <v>3257</v>
      </c>
      <c r="E2151" s="36" t="str">
        <f t="shared" si="99"/>
        <v>2012_CA</v>
      </c>
      <c r="F2151" s="45">
        <v>2012</v>
      </c>
      <c r="G2151" s="45">
        <f>_xlfn.XLOOKUP(I2151,Main_OG!$B$1:$B$766,Main_OG!$O$1:$O$766,"")</f>
        <v>1</v>
      </c>
      <c r="H2151" s="45">
        <f>_xlfn.XLOOKUP(E2151,Main_OG!$D$1:$D$766,Main_OG!$J$1:$J$766,"")</f>
        <v>1</v>
      </c>
      <c r="I2151" s="45" t="s">
        <v>59</v>
      </c>
      <c r="J2151" s="45" t="str">
        <f t="shared" si="100"/>
        <v>PacifiCorp_CA</v>
      </c>
      <c r="K2151" s="45" t="str">
        <f t="shared" si="101"/>
        <v>PacifiCorp_CA</v>
      </c>
      <c r="L2151" s="45" t="s">
        <v>3294</v>
      </c>
      <c r="M2151" s="45">
        <v>0</v>
      </c>
      <c r="N2151" s="45">
        <v>7644</v>
      </c>
      <c r="O2151" s="45">
        <v>1962</v>
      </c>
      <c r="P2151" s="45">
        <v>35349</v>
      </c>
      <c r="Q2151" s="45">
        <v>0</v>
      </c>
      <c r="R2151" s="45">
        <v>276024</v>
      </c>
      <c r="S2151" s="45">
        <v>120316</v>
      </c>
      <c r="T2151" s="45">
        <v>386321</v>
      </c>
      <c r="U2151" s="45">
        <v>0</v>
      </c>
      <c r="V2151" s="45">
        <v>12.065871</v>
      </c>
      <c r="W2151" s="45">
        <v>12.103045</v>
      </c>
      <c r="X2151" s="45">
        <v>13.102731</v>
      </c>
      <c r="Y2151" s="46">
        <v>2255437.2999999998</v>
      </c>
      <c r="Z2151" s="46">
        <v>59440.34757454371</v>
      </c>
      <c r="AA2151" s="47">
        <f>_xlfn.XLOOKUP($E2151,Main_OG!$D$1:$D$766,Main_OG!AJ$1:AJ$766,"")</f>
        <v>1003476</v>
      </c>
      <c r="AB2151" s="47">
        <f>_xlfn.XLOOKUP($E2151,Main_OG!$D$1:$D$766,Main_OG!AK$1:AK$766,"")</f>
        <v>771902</v>
      </c>
      <c r="AC2151" s="47">
        <f>_xlfn.XLOOKUP($E2151,Main_OG!$D$1:$D$766,Main_OG!AL$1:AL$766,"")</f>
        <v>1779673820</v>
      </c>
      <c r="AD2151" s="47">
        <f>_xlfn.XLOOKUP($E2151,Main_OG!$D$1:$D$766,Main_OG!AM$1:AM$766,"")</f>
        <v>18507408</v>
      </c>
    </row>
    <row r="2152" spans="1:30" x14ac:dyDescent="0.35">
      <c r="A2152" s="36" t="s">
        <v>3257</v>
      </c>
      <c r="B2152" s="45" t="s">
        <v>717</v>
      </c>
      <c r="C2152" s="45" t="s">
        <v>3257</v>
      </c>
      <c r="D2152" s="36" t="s">
        <v>3257</v>
      </c>
      <c r="E2152" s="36" t="str">
        <f t="shared" si="99"/>
        <v>2012_ID</v>
      </c>
      <c r="F2152" s="45">
        <v>2012</v>
      </c>
      <c r="G2152" s="45">
        <f>_xlfn.XLOOKUP(I2152,Main_OG!$B$1:$B$766,Main_OG!$O$1:$O$766,"")</f>
        <v>0</v>
      </c>
      <c r="H2152" s="45">
        <f>_xlfn.XLOOKUP(E2152,Main_OG!$D$1:$D$766,Main_OG!$J$1:$J$766,"")</f>
        <v>1</v>
      </c>
      <c r="I2152" s="45" t="s">
        <v>717</v>
      </c>
      <c r="J2152" s="45" t="str">
        <f t="shared" si="100"/>
        <v>PacifiCorp_ID</v>
      </c>
      <c r="K2152" s="45" t="str">
        <f t="shared" si="101"/>
        <v>PacifiCorp_ID</v>
      </c>
      <c r="L2152" s="45" t="s">
        <v>3295</v>
      </c>
      <c r="M2152" s="45">
        <v>0</v>
      </c>
      <c r="N2152" s="45">
        <v>8673</v>
      </c>
      <c r="O2152" s="45">
        <v>5550</v>
      </c>
      <c r="P2152" s="45">
        <v>57890</v>
      </c>
      <c r="Q2152" s="45">
        <v>0</v>
      </c>
      <c r="R2152" s="45">
        <v>439776</v>
      </c>
      <c r="S2152" s="45">
        <v>2402196</v>
      </c>
      <c r="T2152" s="45">
        <v>675655</v>
      </c>
      <c r="U2152" s="45">
        <v>0</v>
      </c>
      <c r="V2152" s="45">
        <v>8.7326957000000007</v>
      </c>
      <c r="W2152" s="45">
        <v>6.4004269000000003</v>
      </c>
      <c r="X2152" s="45">
        <v>10.373741000000001</v>
      </c>
      <c r="Y2152" s="46">
        <v>62007.3</v>
      </c>
      <c r="Z2152" s="46">
        <v>38853.882737748369</v>
      </c>
      <c r="AA2152" s="47">
        <f>_xlfn.XLOOKUP($E2152,Main_OG!$D$1:$D$766,Main_OG!AJ$1:AJ$766,"")</f>
        <v>35396</v>
      </c>
      <c r="AB2152" s="47">
        <f>_xlfn.XLOOKUP($E2152,Main_OG!$D$1:$D$766,Main_OG!AK$1:AK$766,"")</f>
        <v>84</v>
      </c>
      <c r="AC2152" s="47">
        <f>_xlfn.XLOOKUP($E2152,Main_OG!$D$1:$D$766,Main_OG!AL$1:AL$766,"")</f>
        <v>27369852</v>
      </c>
      <c r="AD2152" s="47">
        <f>_xlfn.XLOOKUP($E2152,Main_OG!$D$1:$D$766,Main_OG!AM$1:AM$766,"")</f>
        <v>0</v>
      </c>
    </row>
    <row r="2153" spans="1:30" x14ac:dyDescent="0.35">
      <c r="A2153" s="36" t="s">
        <v>3257</v>
      </c>
      <c r="B2153" s="45" t="s">
        <v>461</v>
      </c>
      <c r="C2153" s="45" t="s">
        <v>3257</v>
      </c>
      <c r="D2153" s="36" t="s">
        <v>3257</v>
      </c>
      <c r="E2153" s="36" t="str">
        <f t="shared" si="99"/>
        <v>2012_OR</v>
      </c>
      <c r="F2153" s="45">
        <v>2012</v>
      </c>
      <c r="G2153" s="45">
        <f>_xlfn.XLOOKUP(I2153,Main_OG!$B$1:$B$766,Main_OG!$O$1:$O$766,"")</f>
        <v>0</v>
      </c>
      <c r="H2153" s="45">
        <f>_xlfn.XLOOKUP(E2153,Main_OG!$D$1:$D$766,Main_OG!$J$1:$J$766,"")</f>
        <v>1</v>
      </c>
      <c r="I2153" s="45" t="s">
        <v>461</v>
      </c>
      <c r="J2153" s="45" t="str">
        <f t="shared" si="100"/>
        <v>PacifiCorp_OR</v>
      </c>
      <c r="K2153" s="45" t="str">
        <f t="shared" si="101"/>
        <v>PacifiCorp_OR</v>
      </c>
      <c r="L2153" s="45" t="s">
        <v>3296</v>
      </c>
      <c r="M2153" s="45">
        <v>1</v>
      </c>
      <c r="N2153" s="45">
        <v>76659</v>
      </c>
      <c r="O2153" s="45">
        <v>9552</v>
      </c>
      <c r="P2153" s="45">
        <v>473821</v>
      </c>
      <c r="Q2153" s="45">
        <v>16638</v>
      </c>
      <c r="R2153" s="45">
        <v>4998437</v>
      </c>
      <c r="S2153" s="45">
        <v>2358130</v>
      </c>
      <c r="T2153" s="45">
        <v>5405577</v>
      </c>
      <c r="U2153" s="45">
        <v>7.9907440999999997</v>
      </c>
      <c r="V2153" s="45">
        <v>8.5615722999999999</v>
      </c>
      <c r="W2153" s="45">
        <v>6.8356409999999999</v>
      </c>
      <c r="X2153" s="45">
        <v>10.380914000000001</v>
      </c>
      <c r="Y2153" s="46">
        <v>187352.4</v>
      </c>
      <c r="Z2153" s="46">
        <v>48037.820549308708</v>
      </c>
      <c r="AA2153" s="47">
        <f>_xlfn.XLOOKUP($E2153,Main_OG!$D$1:$D$766,Main_OG!AJ$1:AJ$766,"")</f>
        <v>3166258</v>
      </c>
      <c r="AB2153" s="47">
        <f>_xlfn.XLOOKUP($E2153,Main_OG!$D$1:$D$766,Main_OG!AK$1:AK$766,"")</f>
        <v>24756</v>
      </c>
      <c r="AC2153" s="47">
        <f>_xlfn.XLOOKUP($E2153,Main_OG!$D$1:$D$766,Main_OG!AL$1:AL$766,"")</f>
        <v>163990680</v>
      </c>
      <c r="AD2153" s="47">
        <f>_xlfn.XLOOKUP($E2153,Main_OG!$D$1:$D$766,Main_OG!AM$1:AM$766,"")</f>
        <v>0</v>
      </c>
    </row>
    <row r="2154" spans="1:30" x14ac:dyDescent="0.35">
      <c r="A2154" s="36" t="s">
        <v>3257</v>
      </c>
      <c r="B2154" s="45" t="s">
        <v>518</v>
      </c>
      <c r="C2154" s="45" t="s">
        <v>3257</v>
      </c>
      <c r="D2154" s="36" t="s">
        <v>3257</v>
      </c>
      <c r="E2154" s="36" t="str">
        <f t="shared" si="99"/>
        <v>2012_UT</v>
      </c>
      <c r="F2154" s="45">
        <v>2012</v>
      </c>
      <c r="G2154" s="45">
        <f>_xlfn.XLOOKUP(I2154,Main_OG!$B$1:$B$766,Main_OG!$O$1:$O$766,"")</f>
        <v>0</v>
      </c>
      <c r="H2154" s="45">
        <f>_xlfn.XLOOKUP(E2154,Main_OG!$D$1:$D$766,Main_OG!$J$1:$J$766,"")</f>
        <v>1</v>
      </c>
      <c r="I2154" s="45" t="s">
        <v>518</v>
      </c>
      <c r="J2154" s="45" t="str">
        <f t="shared" si="100"/>
        <v>PacifiCorp_UT</v>
      </c>
      <c r="K2154" s="45" t="str">
        <f t="shared" si="101"/>
        <v>PacifiCorp_UT</v>
      </c>
      <c r="L2154" s="45" t="s">
        <v>3297</v>
      </c>
      <c r="M2154" s="45">
        <v>1</v>
      </c>
      <c r="N2154" s="45">
        <v>81041</v>
      </c>
      <c r="O2154" s="45">
        <v>8034</v>
      </c>
      <c r="P2154" s="45">
        <v>722473</v>
      </c>
      <c r="Q2154" s="45">
        <v>38174</v>
      </c>
      <c r="R2154" s="45">
        <v>8441235</v>
      </c>
      <c r="S2154" s="45">
        <v>8598954</v>
      </c>
      <c r="T2154" s="45">
        <v>6851903</v>
      </c>
      <c r="U2154" s="45">
        <v>9.7925289000000006</v>
      </c>
      <c r="V2154" s="45">
        <v>8.0314397</v>
      </c>
      <c r="W2154" s="45">
        <v>5.477258</v>
      </c>
      <c r="X2154" s="45">
        <v>10.306283000000001</v>
      </c>
      <c r="Y2154" s="46">
        <v>140622.5</v>
      </c>
      <c r="Z2154" s="46">
        <v>49269.553835017548</v>
      </c>
      <c r="AA2154" s="47">
        <f>_xlfn.XLOOKUP($E2154,Main_OG!$D$1:$D$766,Main_OG!AJ$1:AJ$766,"")</f>
        <v>28607994</v>
      </c>
      <c r="AB2154" s="47">
        <f>_xlfn.XLOOKUP($E2154,Main_OG!$D$1:$D$766,Main_OG!AK$1:AK$766,"")</f>
        <v>141172</v>
      </c>
      <c r="AC2154" s="47">
        <f>_xlfn.XLOOKUP($E2154,Main_OG!$D$1:$D$766,Main_OG!AL$1:AL$766,"")</f>
        <v>111760230</v>
      </c>
      <c r="AD2154" s="47">
        <f>_xlfn.XLOOKUP($E2154,Main_OG!$D$1:$D$766,Main_OG!AM$1:AM$766,"")</f>
        <v>0</v>
      </c>
    </row>
    <row r="2155" spans="1:30" x14ac:dyDescent="0.35">
      <c r="A2155" s="36" t="s">
        <v>3257</v>
      </c>
      <c r="B2155" s="45" t="s">
        <v>182</v>
      </c>
      <c r="C2155" s="45" t="s">
        <v>3257</v>
      </c>
      <c r="D2155" s="36" t="s">
        <v>3257</v>
      </c>
      <c r="E2155" s="36" t="str">
        <f t="shared" si="99"/>
        <v>2012_WA</v>
      </c>
      <c r="F2155" s="45">
        <v>2012</v>
      </c>
      <c r="G2155" s="45">
        <f>_xlfn.XLOOKUP(I2155,Main_OG!$B$1:$B$766,Main_OG!$O$1:$O$766,"")</f>
        <v>0</v>
      </c>
      <c r="H2155" s="45">
        <f>_xlfn.XLOOKUP(E2155,Main_OG!$D$1:$D$766,Main_OG!$J$1:$J$766,"")</f>
        <v>1</v>
      </c>
      <c r="I2155" s="45" t="s">
        <v>182</v>
      </c>
      <c r="J2155" s="45" t="str">
        <f t="shared" si="100"/>
        <v>PacifiCorp_WA</v>
      </c>
      <c r="K2155" s="45" t="str">
        <f t="shared" si="101"/>
        <v>PacifiCorp_WA</v>
      </c>
      <c r="L2155" s="45" t="s">
        <v>3298</v>
      </c>
      <c r="M2155" s="45">
        <v>0</v>
      </c>
      <c r="N2155" s="45">
        <v>17921</v>
      </c>
      <c r="O2155" s="45">
        <v>5749</v>
      </c>
      <c r="P2155" s="45">
        <v>104224</v>
      </c>
      <c r="Q2155" s="45">
        <v>0</v>
      </c>
      <c r="R2155" s="45">
        <v>1457584</v>
      </c>
      <c r="S2155" s="45">
        <v>988038</v>
      </c>
      <c r="T2155" s="45">
        <v>1596276</v>
      </c>
      <c r="U2155" s="45">
        <v>0</v>
      </c>
      <c r="V2155" s="45">
        <v>7.6809912999999996</v>
      </c>
      <c r="W2155" s="45">
        <v>6.4244493</v>
      </c>
      <c r="X2155" s="45">
        <v>8.2299238999999993</v>
      </c>
      <c r="Y2155" s="46">
        <v>426447</v>
      </c>
      <c r="Z2155" s="46">
        <v>61816.46447343874</v>
      </c>
      <c r="AA2155" s="47">
        <f>_xlfn.XLOOKUP($E2155,Main_OG!$D$1:$D$766,Main_OG!AJ$1:AJ$766,"")</f>
        <v>5022470</v>
      </c>
      <c r="AB2155" s="47">
        <f>_xlfn.XLOOKUP($E2155,Main_OG!$D$1:$D$766,Main_OG!AK$1:AK$766,"")</f>
        <v>113632</v>
      </c>
      <c r="AC2155" s="47">
        <f>_xlfn.XLOOKUP($E2155,Main_OG!$D$1:$D$766,Main_OG!AL$1:AL$766,"")</f>
        <v>78448442</v>
      </c>
      <c r="AD2155" s="47">
        <f>_xlfn.XLOOKUP($E2155,Main_OG!$D$1:$D$766,Main_OG!AM$1:AM$766,"")</f>
        <v>9333709</v>
      </c>
    </row>
    <row r="2156" spans="1:30" x14ac:dyDescent="0.35">
      <c r="A2156" s="36" t="s">
        <v>3257</v>
      </c>
      <c r="B2156" s="45" t="s">
        <v>886</v>
      </c>
      <c r="C2156" s="45" t="s">
        <v>3257</v>
      </c>
      <c r="D2156" s="36" t="s">
        <v>3257</v>
      </c>
      <c r="E2156" s="36" t="str">
        <f t="shared" si="99"/>
        <v>2012_WY</v>
      </c>
      <c r="F2156" s="45">
        <v>2012</v>
      </c>
      <c r="G2156" s="45">
        <f>_xlfn.XLOOKUP(I2156,Main_OG!$B$1:$B$766,Main_OG!$O$1:$O$766,"")</f>
        <v>0</v>
      </c>
      <c r="H2156" s="45">
        <f>_xlfn.XLOOKUP(E2156,Main_OG!$D$1:$D$766,Main_OG!$J$1:$J$766,"")</f>
        <v>0</v>
      </c>
      <c r="I2156" s="45" t="s">
        <v>886</v>
      </c>
      <c r="J2156" s="45" t="str">
        <f t="shared" si="100"/>
        <v>PacifiCorp_WY</v>
      </c>
      <c r="K2156" s="45" t="str">
        <f t="shared" si="101"/>
        <v>PacifiCorp_WY</v>
      </c>
      <c r="L2156" s="45" t="s">
        <v>3299</v>
      </c>
      <c r="M2156" s="45">
        <v>0</v>
      </c>
      <c r="N2156" s="45">
        <v>23621</v>
      </c>
      <c r="O2156" s="45">
        <v>2703</v>
      </c>
      <c r="P2156" s="45">
        <v>110757</v>
      </c>
      <c r="Q2156" s="45">
        <v>0</v>
      </c>
      <c r="R2156" s="45">
        <v>1596291</v>
      </c>
      <c r="S2156" s="45">
        <v>6849125</v>
      </c>
      <c r="T2156" s="45">
        <v>1052691</v>
      </c>
      <c r="U2156" s="45">
        <v>0</v>
      </c>
      <c r="V2156" s="45">
        <v>8.0736782999999992</v>
      </c>
      <c r="W2156" s="45">
        <v>5.8431740999999997</v>
      </c>
      <c r="X2156" s="45">
        <v>10.150548000000001</v>
      </c>
      <c r="Y2156" s="46">
        <v>38085</v>
      </c>
      <c r="Z2156" s="46">
        <v>66044.574234899148</v>
      </c>
      <c r="AA2156" s="47">
        <f>_xlfn.XLOOKUP($E2156,Main_OG!$D$1:$D$766,Main_OG!AJ$1:AJ$766,"")</f>
        <v>52898770</v>
      </c>
      <c r="AB2156" s="47">
        <f>_xlfn.XLOOKUP($E2156,Main_OG!$D$1:$D$766,Main_OG!AK$1:AK$766,"")</f>
        <v>189480</v>
      </c>
      <c r="AC2156" s="47">
        <f>_xlfn.XLOOKUP($E2156,Main_OG!$D$1:$D$766,Main_OG!AL$1:AL$766,"")</f>
        <v>6670518</v>
      </c>
      <c r="AD2156" s="47">
        <f>_xlfn.XLOOKUP($E2156,Main_OG!$D$1:$D$766,Main_OG!AM$1:AM$766,"")</f>
        <v>0</v>
      </c>
    </row>
    <row r="2157" spans="1:30" x14ac:dyDescent="0.35">
      <c r="A2157" s="36" t="s">
        <v>3257</v>
      </c>
      <c r="B2157" s="45" t="s">
        <v>59</v>
      </c>
      <c r="C2157" s="45" t="s">
        <v>3257</v>
      </c>
      <c r="D2157" s="36" t="s">
        <v>3257</v>
      </c>
      <c r="E2157" s="36" t="str">
        <f t="shared" si="99"/>
        <v>2013_CA</v>
      </c>
      <c r="F2157" s="45">
        <v>2013</v>
      </c>
      <c r="G2157" s="45">
        <f>_xlfn.XLOOKUP(I2157,Main_OG!$B$1:$B$766,Main_OG!$O$1:$O$766,"")</f>
        <v>1</v>
      </c>
      <c r="H2157" s="45">
        <f>_xlfn.XLOOKUP(E2157,Main_OG!$D$1:$D$766,Main_OG!$J$1:$J$766,"")</f>
        <v>1</v>
      </c>
      <c r="I2157" s="45" t="s">
        <v>59</v>
      </c>
      <c r="J2157" s="45" t="str">
        <f t="shared" si="100"/>
        <v>PacifiCorp_CA</v>
      </c>
      <c r="K2157" s="45" t="str">
        <f t="shared" si="101"/>
        <v>PacifiCorp_CA</v>
      </c>
      <c r="L2157" s="45" t="s">
        <v>3300</v>
      </c>
      <c r="M2157" s="45">
        <v>0</v>
      </c>
      <c r="N2157" s="45">
        <v>7431</v>
      </c>
      <c r="O2157" s="45">
        <v>1947</v>
      </c>
      <c r="P2157" s="45">
        <v>35380</v>
      </c>
      <c r="Q2157" s="45">
        <v>0</v>
      </c>
      <c r="R2157" s="45">
        <v>260176</v>
      </c>
      <c r="S2157" s="45">
        <v>144311</v>
      </c>
      <c r="T2157" s="45">
        <v>390347</v>
      </c>
      <c r="U2157" s="45">
        <v>0</v>
      </c>
      <c r="V2157" s="45">
        <v>12.668117000000001</v>
      </c>
      <c r="W2157" s="45">
        <v>11.758355</v>
      </c>
      <c r="X2157" s="45">
        <v>13.453415</v>
      </c>
      <c r="Y2157" s="46">
        <v>2340335.2999999998</v>
      </c>
      <c r="Z2157" s="46">
        <v>61179.209849340856</v>
      </c>
      <c r="AA2157" s="47">
        <f>_xlfn.XLOOKUP($E2157,Main_OG!$D$1:$D$766,Main_OG!AJ$1:AJ$766,"")</f>
        <v>586564</v>
      </c>
      <c r="AB2157" s="47">
        <f>_xlfn.XLOOKUP($E2157,Main_OG!$D$1:$D$766,Main_OG!AK$1:AK$766,"")</f>
        <v>281579.90000000002</v>
      </c>
      <c r="AC2157" s="47">
        <f>_xlfn.XLOOKUP($E2157,Main_OG!$D$1:$D$766,Main_OG!AL$1:AL$766,"")</f>
        <v>1735221748</v>
      </c>
      <c r="AD2157" s="47">
        <f>_xlfn.XLOOKUP($E2157,Main_OG!$D$1:$D$766,Main_OG!AM$1:AM$766,"")</f>
        <v>17911943</v>
      </c>
    </row>
    <row r="2158" spans="1:30" x14ac:dyDescent="0.35">
      <c r="A2158" s="36" t="s">
        <v>3257</v>
      </c>
      <c r="B2158" s="45" t="s">
        <v>717</v>
      </c>
      <c r="C2158" s="45" t="s">
        <v>3257</v>
      </c>
      <c r="D2158" s="36" t="s">
        <v>3257</v>
      </c>
      <c r="E2158" s="36" t="str">
        <f t="shared" si="99"/>
        <v>2013_ID</v>
      </c>
      <c r="F2158" s="45">
        <v>2013</v>
      </c>
      <c r="G2158" s="45">
        <f>_xlfn.XLOOKUP(I2158,Main_OG!$B$1:$B$766,Main_OG!$O$1:$O$766,"")</f>
        <v>0</v>
      </c>
      <c r="H2158" s="45">
        <f>_xlfn.XLOOKUP(E2158,Main_OG!$D$1:$D$766,Main_OG!$J$1:$J$766,"")</f>
        <v>1</v>
      </c>
      <c r="I2158" s="45" t="s">
        <v>717</v>
      </c>
      <c r="J2158" s="45" t="str">
        <f t="shared" si="100"/>
        <v>PacifiCorp_ID</v>
      </c>
      <c r="K2158" s="45" t="str">
        <f t="shared" si="101"/>
        <v>PacifiCorp_ID</v>
      </c>
      <c r="L2158" s="45" t="s">
        <v>3301</v>
      </c>
      <c r="M2158" s="45">
        <v>0</v>
      </c>
      <c r="N2158" s="45">
        <v>8486</v>
      </c>
      <c r="O2158" s="45">
        <v>5570</v>
      </c>
      <c r="P2158" s="45">
        <v>58730</v>
      </c>
      <c r="Q2158" s="45">
        <v>0</v>
      </c>
      <c r="R2158" s="45">
        <v>440163</v>
      </c>
      <c r="S2158" s="45">
        <v>2463393</v>
      </c>
      <c r="T2158" s="45">
        <v>718090</v>
      </c>
      <c r="U2158" s="45">
        <v>0</v>
      </c>
      <c r="V2158" s="45">
        <v>9.1034003000000006</v>
      </c>
      <c r="W2158" s="45">
        <v>6.9580127999999997</v>
      </c>
      <c r="X2158" s="45">
        <v>10.849197</v>
      </c>
      <c r="Y2158" s="46">
        <v>64769.8</v>
      </c>
      <c r="Z2158" s="46">
        <v>40178.455671122472</v>
      </c>
      <c r="AA2158" s="47">
        <f>_xlfn.XLOOKUP($E2158,Main_OG!$D$1:$D$766,Main_OG!AJ$1:AJ$766,"")</f>
        <v>42834</v>
      </c>
      <c r="AB2158" s="47">
        <f>_xlfn.XLOOKUP($E2158,Main_OG!$D$1:$D$766,Main_OG!AK$1:AK$766,"")</f>
        <v>218</v>
      </c>
      <c r="AC2158" s="47">
        <f>_xlfn.XLOOKUP($E2158,Main_OG!$D$1:$D$766,Main_OG!AL$1:AL$766,"")</f>
        <v>49769980</v>
      </c>
      <c r="AD2158" s="47">
        <f>_xlfn.XLOOKUP($E2158,Main_OG!$D$1:$D$766,Main_OG!AM$1:AM$766,"")</f>
        <v>0</v>
      </c>
    </row>
    <row r="2159" spans="1:30" x14ac:dyDescent="0.35">
      <c r="A2159" s="36" t="s">
        <v>3257</v>
      </c>
      <c r="B2159" s="45" t="s">
        <v>461</v>
      </c>
      <c r="C2159" s="45" t="s">
        <v>3257</v>
      </c>
      <c r="D2159" s="36" t="s">
        <v>3257</v>
      </c>
      <c r="E2159" s="36" t="str">
        <f t="shared" si="99"/>
        <v>2013_OR</v>
      </c>
      <c r="F2159" s="45">
        <v>2013</v>
      </c>
      <c r="G2159" s="45">
        <f>_xlfn.XLOOKUP(I2159,Main_OG!$B$1:$B$766,Main_OG!$O$1:$O$766,"")</f>
        <v>0</v>
      </c>
      <c r="H2159" s="45">
        <f>_xlfn.XLOOKUP(E2159,Main_OG!$D$1:$D$766,Main_OG!$J$1:$J$766,"")</f>
        <v>1</v>
      </c>
      <c r="I2159" s="45" t="s">
        <v>461</v>
      </c>
      <c r="J2159" s="45" t="str">
        <f t="shared" si="100"/>
        <v>PacifiCorp_OR</v>
      </c>
      <c r="K2159" s="45" t="str">
        <f t="shared" si="101"/>
        <v>PacifiCorp_OR</v>
      </c>
      <c r="L2159" s="45" t="s">
        <v>3302</v>
      </c>
      <c r="M2159" s="45">
        <v>1</v>
      </c>
      <c r="N2159" s="45">
        <v>74069</v>
      </c>
      <c r="O2159" s="45">
        <v>9543</v>
      </c>
      <c r="P2159" s="45">
        <v>477056</v>
      </c>
      <c r="Q2159" s="45">
        <v>14655</v>
      </c>
      <c r="R2159" s="45">
        <v>5115094</v>
      </c>
      <c r="S2159" s="45">
        <v>2424852</v>
      </c>
      <c r="T2159" s="45">
        <v>5534975</v>
      </c>
      <c r="U2159" s="45">
        <v>9.1136131000000002</v>
      </c>
      <c r="V2159" s="45">
        <v>8.7766657000000006</v>
      </c>
      <c r="W2159" s="45">
        <v>7.1318250000000001</v>
      </c>
      <c r="X2159" s="45">
        <v>10.814688</v>
      </c>
      <c r="Y2159" s="46">
        <v>189609.7</v>
      </c>
      <c r="Z2159" s="46">
        <v>48319.1602681882</v>
      </c>
      <c r="AA2159" s="47">
        <f>_xlfn.XLOOKUP($E2159,Main_OG!$D$1:$D$766,Main_OG!AJ$1:AJ$766,"")</f>
        <v>4365970</v>
      </c>
      <c r="AB2159" s="47">
        <f>_xlfn.XLOOKUP($E2159,Main_OG!$D$1:$D$766,Main_OG!AK$1:AK$766,"")</f>
        <v>22622</v>
      </c>
      <c r="AC2159" s="47">
        <f>_xlfn.XLOOKUP($E2159,Main_OG!$D$1:$D$766,Main_OG!AL$1:AL$766,"")</f>
        <v>204026336</v>
      </c>
      <c r="AD2159" s="47">
        <f>_xlfn.XLOOKUP($E2159,Main_OG!$D$1:$D$766,Main_OG!AM$1:AM$766,"")</f>
        <v>0</v>
      </c>
    </row>
    <row r="2160" spans="1:30" x14ac:dyDescent="0.35">
      <c r="A2160" s="36" t="s">
        <v>3257</v>
      </c>
      <c r="B2160" s="45" t="s">
        <v>518</v>
      </c>
      <c r="C2160" s="45" t="s">
        <v>3257</v>
      </c>
      <c r="D2160" s="36" t="s">
        <v>3257</v>
      </c>
      <c r="E2160" s="36" t="str">
        <f t="shared" si="99"/>
        <v>2013_UT</v>
      </c>
      <c r="F2160" s="45">
        <v>2013</v>
      </c>
      <c r="G2160" s="45">
        <f>_xlfn.XLOOKUP(I2160,Main_OG!$B$1:$B$766,Main_OG!$O$1:$O$766,"")</f>
        <v>0</v>
      </c>
      <c r="H2160" s="45">
        <f>_xlfn.XLOOKUP(E2160,Main_OG!$D$1:$D$766,Main_OG!$J$1:$J$766,"")</f>
        <v>1</v>
      </c>
      <c r="I2160" s="45" t="s">
        <v>518</v>
      </c>
      <c r="J2160" s="45" t="str">
        <f t="shared" si="100"/>
        <v>PacifiCorp_UT</v>
      </c>
      <c r="K2160" s="45" t="str">
        <f t="shared" si="101"/>
        <v>PacifiCorp_UT</v>
      </c>
      <c r="L2160" s="45" t="s">
        <v>3303</v>
      </c>
      <c r="M2160" s="45">
        <v>1</v>
      </c>
      <c r="N2160" s="45">
        <v>80929</v>
      </c>
      <c r="O2160" s="45">
        <v>8027</v>
      </c>
      <c r="P2160" s="45">
        <v>733917</v>
      </c>
      <c r="Q2160" s="45">
        <v>54111</v>
      </c>
      <c r="R2160" s="45">
        <v>8556034</v>
      </c>
      <c r="S2160" s="45">
        <v>8923492</v>
      </c>
      <c r="T2160" s="45">
        <v>6976758</v>
      </c>
      <c r="U2160" s="45">
        <v>10.680084000000001</v>
      </c>
      <c r="V2160" s="45">
        <v>8.3579238</v>
      </c>
      <c r="W2160" s="45">
        <v>5.7521170000000001</v>
      </c>
      <c r="X2160" s="45">
        <v>10.869759</v>
      </c>
      <c r="Y2160" s="46">
        <v>145026.9</v>
      </c>
      <c r="Z2160" s="46">
        <v>50030.443915408345</v>
      </c>
      <c r="AA2160" s="47">
        <f>_xlfn.XLOOKUP($E2160,Main_OG!$D$1:$D$766,Main_OG!AJ$1:AJ$766,"")</f>
        <v>31592972</v>
      </c>
      <c r="AB2160" s="47">
        <f>_xlfn.XLOOKUP($E2160,Main_OG!$D$1:$D$766,Main_OG!AK$1:AK$766,"")</f>
        <v>91018</v>
      </c>
      <c r="AC2160" s="47">
        <f>_xlfn.XLOOKUP($E2160,Main_OG!$D$1:$D$766,Main_OG!AL$1:AL$766,"")</f>
        <v>115822326</v>
      </c>
      <c r="AD2160" s="47">
        <f>_xlfn.XLOOKUP($E2160,Main_OG!$D$1:$D$766,Main_OG!AM$1:AM$766,"")</f>
        <v>0</v>
      </c>
    </row>
    <row r="2161" spans="1:30" x14ac:dyDescent="0.35">
      <c r="A2161" s="36" t="s">
        <v>3257</v>
      </c>
      <c r="B2161" s="45" t="s">
        <v>182</v>
      </c>
      <c r="C2161" s="45" t="s">
        <v>3257</v>
      </c>
      <c r="D2161" s="36" t="s">
        <v>3257</v>
      </c>
      <c r="E2161" s="36" t="str">
        <f t="shared" si="99"/>
        <v>2013_WA</v>
      </c>
      <c r="F2161" s="45">
        <v>2013</v>
      </c>
      <c r="G2161" s="45">
        <f>_xlfn.XLOOKUP(I2161,Main_OG!$B$1:$B$766,Main_OG!$O$1:$O$766,"")</f>
        <v>0</v>
      </c>
      <c r="H2161" s="45">
        <f>_xlfn.XLOOKUP(E2161,Main_OG!$D$1:$D$766,Main_OG!$J$1:$J$766,"")</f>
        <v>1</v>
      </c>
      <c r="I2161" s="45" t="s">
        <v>182</v>
      </c>
      <c r="J2161" s="45" t="str">
        <f t="shared" si="100"/>
        <v>PacifiCorp_WA</v>
      </c>
      <c r="K2161" s="45" t="str">
        <f t="shared" si="101"/>
        <v>PacifiCorp_WA</v>
      </c>
      <c r="L2161" s="45" t="s">
        <v>3304</v>
      </c>
      <c r="M2161" s="45">
        <v>0</v>
      </c>
      <c r="N2161" s="45">
        <v>17204</v>
      </c>
      <c r="O2161" s="45">
        <v>5732</v>
      </c>
      <c r="P2161" s="45">
        <v>104928</v>
      </c>
      <c r="Q2161" s="45">
        <v>0</v>
      </c>
      <c r="R2161" s="45">
        <v>1512762</v>
      </c>
      <c r="S2161" s="45">
        <v>953665</v>
      </c>
      <c r="T2161" s="45">
        <v>1626261</v>
      </c>
      <c r="U2161" s="45">
        <v>0</v>
      </c>
      <c r="V2161" s="45">
        <v>7.7145380000000001</v>
      </c>
      <c r="W2161" s="45">
        <v>6.4604131999999996</v>
      </c>
      <c r="X2161" s="45">
        <v>8.3339882000000003</v>
      </c>
      <c r="Y2161" s="46">
        <v>439472.2</v>
      </c>
      <c r="Z2161" s="46">
        <v>63085.888939992408</v>
      </c>
      <c r="AA2161" s="47">
        <f>_xlfn.XLOOKUP($E2161,Main_OG!$D$1:$D$766,Main_OG!AJ$1:AJ$766,"")</f>
        <v>8876296</v>
      </c>
      <c r="AB2161" s="47">
        <f>_xlfn.XLOOKUP($E2161,Main_OG!$D$1:$D$766,Main_OG!AK$1:AK$766,"")</f>
        <v>104154</v>
      </c>
      <c r="AC2161" s="47">
        <f>_xlfn.XLOOKUP($E2161,Main_OG!$D$1:$D$766,Main_OG!AL$1:AL$766,"")</f>
        <v>166403012</v>
      </c>
      <c r="AD2161" s="47">
        <f>_xlfn.XLOOKUP($E2161,Main_OG!$D$1:$D$766,Main_OG!AM$1:AM$766,"")</f>
        <v>8460890</v>
      </c>
    </row>
    <row r="2162" spans="1:30" x14ac:dyDescent="0.35">
      <c r="A2162" s="36" t="s">
        <v>3257</v>
      </c>
      <c r="B2162" s="45" t="s">
        <v>886</v>
      </c>
      <c r="C2162" s="45" t="s">
        <v>3257</v>
      </c>
      <c r="D2162" s="36" t="s">
        <v>3257</v>
      </c>
      <c r="E2162" s="36" t="str">
        <f t="shared" si="99"/>
        <v>2013_WY</v>
      </c>
      <c r="F2162" s="45">
        <v>2013</v>
      </c>
      <c r="G2162" s="45">
        <f>_xlfn.XLOOKUP(I2162,Main_OG!$B$1:$B$766,Main_OG!$O$1:$O$766,"")</f>
        <v>0</v>
      </c>
      <c r="H2162" s="45">
        <f>_xlfn.XLOOKUP(E2162,Main_OG!$D$1:$D$766,Main_OG!$J$1:$J$766,"")</f>
        <v>0</v>
      </c>
      <c r="I2162" s="45" t="s">
        <v>886</v>
      </c>
      <c r="J2162" s="45" t="str">
        <f t="shared" si="100"/>
        <v>PacifiCorp_WY</v>
      </c>
      <c r="K2162" s="45" t="str">
        <f t="shared" si="101"/>
        <v>PacifiCorp_WY</v>
      </c>
      <c r="L2162" s="45" t="s">
        <v>3305</v>
      </c>
      <c r="M2162" s="45">
        <v>0</v>
      </c>
      <c r="N2162" s="45">
        <v>23060</v>
      </c>
      <c r="O2162" s="45">
        <v>2735</v>
      </c>
      <c r="P2162" s="45">
        <v>112162</v>
      </c>
      <c r="Q2162" s="45">
        <v>0</v>
      </c>
      <c r="R2162" s="45">
        <v>1538409</v>
      </c>
      <c r="S2162" s="45">
        <v>6922393</v>
      </c>
      <c r="T2162" s="45">
        <v>1092932</v>
      </c>
      <c r="U2162" s="45">
        <v>0</v>
      </c>
      <c r="V2162" s="45">
        <v>8.4630224999999992</v>
      </c>
      <c r="W2162" s="45">
        <v>6.1518784000000002</v>
      </c>
      <c r="X2162" s="45">
        <v>10.584318</v>
      </c>
      <c r="Y2162" s="46">
        <v>38408.699999999997</v>
      </c>
      <c r="Z2162" s="46">
        <v>65924.101472657989</v>
      </c>
      <c r="AA2162" s="47">
        <f>_xlfn.XLOOKUP($E2162,Main_OG!$D$1:$D$766,Main_OG!AJ$1:AJ$766,"")</f>
        <v>56223316</v>
      </c>
      <c r="AB2162" s="47">
        <f>_xlfn.XLOOKUP($E2162,Main_OG!$D$1:$D$766,Main_OG!AK$1:AK$766,"")</f>
        <v>145218</v>
      </c>
      <c r="AC2162" s="47">
        <f>_xlfn.XLOOKUP($E2162,Main_OG!$D$1:$D$766,Main_OG!AL$1:AL$766,"")</f>
        <v>6648008</v>
      </c>
      <c r="AD2162" s="47">
        <f>_xlfn.XLOOKUP($E2162,Main_OG!$D$1:$D$766,Main_OG!AM$1:AM$766,"")</f>
        <v>0</v>
      </c>
    </row>
    <row r="2163" spans="1:30" x14ac:dyDescent="0.35">
      <c r="A2163" s="36" t="s">
        <v>3257</v>
      </c>
      <c r="B2163" s="45" t="s">
        <v>59</v>
      </c>
      <c r="C2163" s="45" t="s">
        <v>3257</v>
      </c>
      <c r="D2163" s="36" t="s">
        <v>3257</v>
      </c>
      <c r="E2163" s="36" t="str">
        <f t="shared" si="99"/>
        <v>2014_CA</v>
      </c>
      <c r="F2163" s="45">
        <v>2014</v>
      </c>
      <c r="G2163" s="45">
        <f>_xlfn.XLOOKUP(I2163,Main_OG!$B$1:$B$766,Main_OG!$O$1:$O$766,"")</f>
        <v>1</v>
      </c>
      <c r="H2163" s="45">
        <f>_xlfn.XLOOKUP(E2163,Main_OG!$D$1:$D$766,Main_OG!$J$1:$J$766,"")</f>
        <v>1</v>
      </c>
      <c r="I2163" s="45" t="s">
        <v>59</v>
      </c>
      <c r="J2163" s="45" t="str">
        <f t="shared" si="100"/>
        <v>PacifiCorp_CA</v>
      </c>
      <c r="K2163" s="45" t="str">
        <f t="shared" si="101"/>
        <v>PacifiCorp_CA</v>
      </c>
      <c r="L2163" s="45" t="s">
        <v>3306</v>
      </c>
      <c r="M2163" s="45">
        <v>0</v>
      </c>
      <c r="N2163" s="45">
        <v>7366</v>
      </c>
      <c r="O2163" s="45">
        <v>1955</v>
      </c>
      <c r="P2163" s="45">
        <v>35411</v>
      </c>
      <c r="Q2163" s="45">
        <v>0</v>
      </c>
      <c r="R2163" s="45">
        <v>239516</v>
      </c>
      <c r="S2163" s="45">
        <v>162812</v>
      </c>
      <c r="T2163" s="45">
        <v>351820</v>
      </c>
      <c r="U2163" s="45">
        <v>0</v>
      </c>
      <c r="V2163" s="45">
        <v>14.037224999999999</v>
      </c>
      <c r="W2163" s="45">
        <v>12.962558</v>
      </c>
      <c r="X2163" s="45">
        <v>11.077056000000001</v>
      </c>
      <c r="Y2163" s="46">
        <v>2428675.7000000002</v>
      </c>
      <c r="Z2163" s="46">
        <v>62940.736636083937</v>
      </c>
      <c r="AA2163" s="47">
        <f>_xlfn.XLOOKUP($E2163,Main_OG!$D$1:$D$766,Main_OG!AJ$1:AJ$766,"")</f>
        <v>580888</v>
      </c>
      <c r="AB2163" s="47">
        <f>_xlfn.XLOOKUP($E2163,Main_OG!$D$1:$D$766,Main_OG!AK$1:AK$766,"")</f>
        <v>281121</v>
      </c>
      <c r="AC2163" s="47">
        <f>_xlfn.XLOOKUP($E2163,Main_OG!$D$1:$D$766,Main_OG!AL$1:AL$766,"")</f>
        <v>1753557596</v>
      </c>
      <c r="AD2163" s="47">
        <f>_xlfn.XLOOKUP($E2163,Main_OG!$D$1:$D$766,Main_OG!AM$1:AM$766,"")</f>
        <v>16985978</v>
      </c>
    </row>
    <row r="2164" spans="1:30" x14ac:dyDescent="0.35">
      <c r="A2164" s="36" t="s">
        <v>3257</v>
      </c>
      <c r="B2164" s="45" t="s">
        <v>717</v>
      </c>
      <c r="C2164" s="45" t="s">
        <v>3257</v>
      </c>
      <c r="D2164" s="36" t="s">
        <v>3257</v>
      </c>
      <c r="E2164" s="36" t="str">
        <f t="shared" si="99"/>
        <v>2014_ID</v>
      </c>
      <c r="F2164" s="45">
        <v>2014</v>
      </c>
      <c r="G2164" s="45">
        <f>_xlfn.XLOOKUP(I2164,Main_OG!$B$1:$B$766,Main_OG!$O$1:$O$766,"")</f>
        <v>0</v>
      </c>
      <c r="H2164" s="45">
        <f>_xlfn.XLOOKUP(E2164,Main_OG!$D$1:$D$766,Main_OG!$J$1:$J$766,"")</f>
        <v>1</v>
      </c>
      <c r="I2164" s="45" t="s">
        <v>717</v>
      </c>
      <c r="J2164" s="45" t="str">
        <f t="shared" si="100"/>
        <v>PacifiCorp_ID</v>
      </c>
      <c r="K2164" s="45" t="str">
        <f t="shared" si="101"/>
        <v>PacifiCorp_ID</v>
      </c>
      <c r="L2164" s="45" t="s">
        <v>3307</v>
      </c>
      <c r="M2164" s="45">
        <v>0</v>
      </c>
      <c r="N2164" s="45">
        <v>8363</v>
      </c>
      <c r="O2164" s="45">
        <v>5535</v>
      </c>
      <c r="P2164" s="45">
        <v>59974</v>
      </c>
      <c r="Q2164" s="45">
        <v>0</v>
      </c>
      <c r="R2164" s="45">
        <v>457510</v>
      </c>
      <c r="S2164" s="45">
        <v>2372320</v>
      </c>
      <c r="T2164" s="45">
        <v>665344</v>
      </c>
      <c r="U2164" s="45">
        <v>0</v>
      </c>
      <c r="V2164" s="45">
        <v>8.8406591999999993</v>
      </c>
      <c r="W2164" s="45">
        <v>7.0130125999999997</v>
      </c>
      <c r="X2164" s="45">
        <v>10.641757999999999</v>
      </c>
      <c r="Y2164" s="46">
        <v>66784.899999999994</v>
      </c>
      <c r="Z2164" s="46">
        <v>40915.902485406623</v>
      </c>
      <c r="AA2164" s="47">
        <f>_xlfn.XLOOKUP($E2164,Main_OG!$D$1:$D$766,Main_OG!AJ$1:AJ$766,"")</f>
        <v>36890</v>
      </c>
      <c r="AB2164" s="47">
        <f>_xlfn.XLOOKUP($E2164,Main_OG!$D$1:$D$766,Main_OG!AK$1:AK$766,"")</f>
        <v>210</v>
      </c>
      <c r="AC2164" s="47">
        <f>_xlfn.XLOOKUP($E2164,Main_OG!$D$1:$D$766,Main_OG!AL$1:AL$766,"")</f>
        <v>36533442</v>
      </c>
      <c r="AD2164" s="47">
        <f>_xlfn.XLOOKUP($E2164,Main_OG!$D$1:$D$766,Main_OG!AM$1:AM$766,"")</f>
        <v>0</v>
      </c>
    </row>
    <row r="2165" spans="1:30" x14ac:dyDescent="0.35">
      <c r="A2165" s="36" t="s">
        <v>3257</v>
      </c>
      <c r="B2165" s="45" t="s">
        <v>461</v>
      </c>
      <c r="C2165" s="45" t="s">
        <v>3257</v>
      </c>
      <c r="D2165" s="36" t="s">
        <v>3257</v>
      </c>
      <c r="E2165" s="36" t="str">
        <f t="shared" si="99"/>
        <v>2014_OR</v>
      </c>
      <c r="F2165" s="45">
        <v>2014</v>
      </c>
      <c r="G2165" s="45">
        <f>_xlfn.XLOOKUP(I2165,Main_OG!$B$1:$B$766,Main_OG!$O$1:$O$766,"")</f>
        <v>0</v>
      </c>
      <c r="H2165" s="45">
        <f>_xlfn.XLOOKUP(E2165,Main_OG!$D$1:$D$766,Main_OG!$J$1:$J$766,"")</f>
        <v>1</v>
      </c>
      <c r="I2165" s="45" t="s">
        <v>461</v>
      </c>
      <c r="J2165" s="45" t="str">
        <f t="shared" si="100"/>
        <v>PacifiCorp_OR</v>
      </c>
      <c r="K2165" s="45" t="str">
        <f t="shared" si="101"/>
        <v>PacifiCorp_OR</v>
      </c>
      <c r="L2165" s="45" t="s">
        <v>3308</v>
      </c>
      <c r="M2165" s="45">
        <v>1</v>
      </c>
      <c r="N2165" s="45">
        <v>67309</v>
      </c>
      <c r="O2165" s="45">
        <v>9432</v>
      </c>
      <c r="P2165" s="45">
        <v>485307</v>
      </c>
      <c r="Q2165" s="45">
        <v>15427</v>
      </c>
      <c r="R2165" s="45">
        <v>5109334</v>
      </c>
      <c r="S2165" s="45">
        <v>2524679</v>
      </c>
      <c r="T2165" s="45">
        <v>5309295</v>
      </c>
      <c r="U2165" s="45">
        <v>9.3783626000000009</v>
      </c>
      <c r="V2165" s="45">
        <v>9.0761125000000007</v>
      </c>
      <c r="W2165" s="45">
        <v>7.3687744000000004</v>
      </c>
      <c r="X2165" s="45">
        <v>11.085967</v>
      </c>
      <c r="Y2165" s="46">
        <v>195808.2</v>
      </c>
      <c r="Z2165" s="46">
        <v>49378.594645193843</v>
      </c>
      <c r="AA2165" s="47">
        <f>_xlfn.XLOOKUP($E2165,Main_OG!$D$1:$D$766,Main_OG!AJ$1:AJ$766,"")</f>
        <v>3706982</v>
      </c>
      <c r="AB2165" s="47">
        <f>_xlfn.XLOOKUP($E2165,Main_OG!$D$1:$D$766,Main_OG!AK$1:AK$766,"")</f>
        <v>35234</v>
      </c>
      <c r="AC2165" s="47">
        <f>_xlfn.XLOOKUP($E2165,Main_OG!$D$1:$D$766,Main_OG!AL$1:AL$766,"")</f>
        <v>179918418</v>
      </c>
      <c r="AD2165" s="47">
        <f>_xlfn.XLOOKUP($E2165,Main_OG!$D$1:$D$766,Main_OG!AM$1:AM$766,"")</f>
        <v>0</v>
      </c>
    </row>
    <row r="2166" spans="1:30" x14ac:dyDescent="0.35">
      <c r="A2166" s="36" t="s">
        <v>3257</v>
      </c>
      <c r="B2166" s="45" t="s">
        <v>518</v>
      </c>
      <c r="C2166" s="45" t="s">
        <v>3257</v>
      </c>
      <c r="D2166" s="36" t="s">
        <v>3257</v>
      </c>
      <c r="E2166" s="36" t="str">
        <f t="shared" si="99"/>
        <v>2014_UT</v>
      </c>
      <c r="F2166" s="45">
        <v>2014</v>
      </c>
      <c r="G2166" s="45">
        <f>_xlfn.XLOOKUP(I2166,Main_OG!$B$1:$B$766,Main_OG!$O$1:$O$766,"")</f>
        <v>0</v>
      </c>
      <c r="H2166" s="45">
        <f>_xlfn.XLOOKUP(E2166,Main_OG!$D$1:$D$766,Main_OG!$J$1:$J$766,"")</f>
        <v>1</v>
      </c>
      <c r="I2166" s="45" t="s">
        <v>518</v>
      </c>
      <c r="J2166" s="45" t="str">
        <f t="shared" si="100"/>
        <v>PacifiCorp_UT</v>
      </c>
      <c r="K2166" s="45" t="str">
        <f t="shared" si="101"/>
        <v>PacifiCorp_UT</v>
      </c>
      <c r="L2166" s="45" t="s">
        <v>3309</v>
      </c>
      <c r="M2166" s="45">
        <v>1</v>
      </c>
      <c r="N2166" s="45">
        <v>81824</v>
      </c>
      <c r="O2166" s="45">
        <v>8045</v>
      </c>
      <c r="P2166" s="45">
        <v>745363</v>
      </c>
      <c r="Q2166" s="45">
        <v>60682</v>
      </c>
      <c r="R2166" s="45">
        <v>8564346</v>
      </c>
      <c r="S2166" s="45">
        <v>8875134</v>
      </c>
      <c r="T2166" s="45">
        <v>6605139</v>
      </c>
      <c r="U2166" s="45">
        <v>10.338815</v>
      </c>
      <c r="V2166" s="45">
        <v>8.5962022000000005</v>
      </c>
      <c r="W2166" s="45">
        <v>5.9655268000000001</v>
      </c>
      <c r="X2166" s="45">
        <v>11.218627</v>
      </c>
      <c r="Y2166" s="46">
        <v>150076.29999999999</v>
      </c>
      <c r="Z2166" s="46">
        <v>51075.424893144977</v>
      </c>
      <c r="AA2166" s="47">
        <f>_xlfn.XLOOKUP($E2166,Main_OG!$D$1:$D$766,Main_OG!AJ$1:AJ$766,"")</f>
        <v>30624700</v>
      </c>
      <c r="AB2166" s="47">
        <f>_xlfn.XLOOKUP($E2166,Main_OG!$D$1:$D$766,Main_OG!AK$1:AK$766,"")</f>
        <v>85000</v>
      </c>
      <c r="AC2166" s="47">
        <f>_xlfn.XLOOKUP($E2166,Main_OG!$D$1:$D$766,Main_OG!AL$1:AL$766,"")</f>
        <v>127777290</v>
      </c>
      <c r="AD2166" s="47">
        <f>_xlfn.XLOOKUP($E2166,Main_OG!$D$1:$D$766,Main_OG!AM$1:AM$766,"")</f>
        <v>0</v>
      </c>
    </row>
    <row r="2167" spans="1:30" x14ac:dyDescent="0.35">
      <c r="A2167" s="36" t="s">
        <v>3257</v>
      </c>
      <c r="B2167" s="45" t="s">
        <v>182</v>
      </c>
      <c r="C2167" s="45" t="s">
        <v>3257</v>
      </c>
      <c r="D2167" s="36" t="s">
        <v>3257</v>
      </c>
      <c r="E2167" s="36" t="str">
        <f t="shared" si="99"/>
        <v>2014_WA</v>
      </c>
      <c r="F2167" s="45">
        <v>2014</v>
      </c>
      <c r="G2167" s="45">
        <f>_xlfn.XLOOKUP(I2167,Main_OG!$B$1:$B$766,Main_OG!$O$1:$O$766,"")</f>
        <v>0</v>
      </c>
      <c r="H2167" s="45">
        <f>_xlfn.XLOOKUP(E2167,Main_OG!$D$1:$D$766,Main_OG!$J$1:$J$766,"")</f>
        <v>1</v>
      </c>
      <c r="I2167" s="45" t="s">
        <v>182</v>
      </c>
      <c r="J2167" s="45" t="str">
        <f t="shared" si="100"/>
        <v>PacifiCorp_WA</v>
      </c>
      <c r="K2167" s="45" t="str">
        <f t="shared" si="101"/>
        <v>PacifiCorp_WA</v>
      </c>
      <c r="L2167" s="45" t="s">
        <v>3310</v>
      </c>
      <c r="M2167" s="45">
        <v>0</v>
      </c>
      <c r="N2167" s="45">
        <v>15997</v>
      </c>
      <c r="O2167" s="45">
        <v>5639</v>
      </c>
      <c r="P2167" s="45">
        <v>106503</v>
      </c>
      <c r="Q2167" s="45">
        <v>0</v>
      </c>
      <c r="R2167" s="45">
        <v>1548056</v>
      </c>
      <c r="S2167" s="45">
        <v>974848</v>
      </c>
      <c r="T2167" s="45">
        <v>1594743</v>
      </c>
      <c r="U2167" s="45">
        <v>0</v>
      </c>
      <c r="V2167" s="45">
        <v>7.8188450999999999</v>
      </c>
      <c r="W2167" s="45">
        <v>6.5518213999999997</v>
      </c>
      <c r="X2167" s="45">
        <v>8.4183030999999993</v>
      </c>
      <c r="Y2167" s="46">
        <v>456186.5</v>
      </c>
      <c r="Z2167" s="46">
        <v>64638.256636775666</v>
      </c>
      <c r="AA2167" s="47">
        <f>_xlfn.XLOOKUP($E2167,Main_OG!$D$1:$D$766,Main_OG!AJ$1:AJ$766,"")</f>
        <v>8972964</v>
      </c>
      <c r="AB2167" s="47">
        <f>_xlfn.XLOOKUP($E2167,Main_OG!$D$1:$D$766,Main_OG!AK$1:AK$766,"")</f>
        <v>87068</v>
      </c>
      <c r="AC2167" s="47">
        <f>_xlfn.XLOOKUP($E2167,Main_OG!$D$1:$D$766,Main_OG!AL$1:AL$766,"")</f>
        <v>158540158</v>
      </c>
      <c r="AD2167" s="47">
        <f>_xlfn.XLOOKUP($E2167,Main_OG!$D$1:$D$766,Main_OG!AM$1:AM$766,"")</f>
        <v>9497321</v>
      </c>
    </row>
    <row r="2168" spans="1:30" x14ac:dyDescent="0.35">
      <c r="A2168" s="36" t="s">
        <v>3257</v>
      </c>
      <c r="B2168" s="45" t="s">
        <v>886</v>
      </c>
      <c r="C2168" s="45" t="s">
        <v>3257</v>
      </c>
      <c r="D2168" s="36" t="s">
        <v>3257</v>
      </c>
      <c r="E2168" s="36" t="str">
        <f t="shared" si="99"/>
        <v>2014_WY</v>
      </c>
      <c r="F2168" s="45">
        <v>2014</v>
      </c>
      <c r="G2168" s="45">
        <f>_xlfn.XLOOKUP(I2168,Main_OG!$B$1:$B$766,Main_OG!$O$1:$O$766,"")</f>
        <v>0</v>
      </c>
      <c r="H2168" s="45">
        <f>_xlfn.XLOOKUP(E2168,Main_OG!$D$1:$D$766,Main_OG!$J$1:$J$766,"")</f>
        <v>0</v>
      </c>
      <c r="I2168" s="45" t="s">
        <v>886</v>
      </c>
      <c r="J2168" s="45" t="str">
        <f t="shared" si="100"/>
        <v>PacifiCorp_WY</v>
      </c>
      <c r="K2168" s="45" t="str">
        <f t="shared" si="101"/>
        <v>PacifiCorp_WY</v>
      </c>
      <c r="L2168" s="45" t="s">
        <v>3311</v>
      </c>
      <c r="M2168" s="45">
        <v>0</v>
      </c>
      <c r="N2168" s="45">
        <v>23129</v>
      </c>
      <c r="O2168" s="45">
        <v>2766</v>
      </c>
      <c r="P2168" s="45">
        <v>112972</v>
      </c>
      <c r="Q2168" s="45">
        <v>0</v>
      </c>
      <c r="R2168" s="45">
        <v>1503050</v>
      </c>
      <c r="S2168" s="45">
        <v>7023810</v>
      </c>
      <c r="T2168" s="45">
        <v>1041412</v>
      </c>
      <c r="U2168" s="45">
        <v>0</v>
      </c>
      <c r="V2168" s="45">
        <v>8.8901965999999994</v>
      </c>
      <c r="W2168" s="45">
        <v>6.4059321000000002</v>
      </c>
      <c r="X2168" s="45">
        <v>10.883464</v>
      </c>
      <c r="Y2168" s="46">
        <v>39287.199999999997</v>
      </c>
      <c r="Z2168" s="46">
        <v>67369.619606316628</v>
      </c>
      <c r="AA2168" s="47">
        <f>_xlfn.XLOOKUP($E2168,Main_OG!$D$1:$D$766,Main_OG!AJ$1:AJ$766,"")</f>
        <v>52985314</v>
      </c>
      <c r="AB2168" s="47">
        <f>_xlfn.XLOOKUP($E2168,Main_OG!$D$1:$D$766,Main_OG!AK$1:AK$766,"")</f>
        <v>153536</v>
      </c>
      <c r="AC2168" s="47">
        <f>_xlfn.XLOOKUP($E2168,Main_OG!$D$1:$D$766,Main_OG!AL$1:AL$766,"")</f>
        <v>7424414</v>
      </c>
      <c r="AD2168" s="47">
        <f>_xlfn.XLOOKUP($E2168,Main_OG!$D$1:$D$766,Main_OG!AM$1:AM$766,"")</f>
        <v>0</v>
      </c>
    </row>
    <row r="2169" spans="1:30" x14ac:dyDescent="0.35">
      <c r="A2169" s="36" t="s">
        <v>3257</v>
      </c>
      <c r="B2169" s="45" t="s">
        <v>59</v>
      </c>
      <c r="C2169" s="45" t="s">
        <v>3257</v>
      </c>
      <c r="D2169" s="36" t="s">
        <v>3257</v>
      </c>
      <c r="E2169" s="36" t="str">
        <f t="shared" si="99"/>
        <v>2015_CA</v>
      </c>
      <c r="F2169" s="45">
        <v>2015</v>
      </c>
      <c r="G2169" s="45">
        <f>_xlfn.XLOOKUP(I2169,Main_OG!$B$1:$B$766,Main_OG!$O$1:$O$766,"")</f>
        <v>1</v>
      </c>
      <c r="H2169" s="45">
        <f>_xlfn.XLOOKUP(E2169,Main_OG!$D$1:$D$766,Main_OG!$J$1:$J$766,"")</f>
        <v>1</v>
      </c>
      <c r="I2169" s="45" t="s">
        <v>59</v>
      </c>
      <c r="J2169" s="45" t="str">
        <f t="shared" si="100"/>
        <v>PacifiCorp_CA</v>
      </c>
      <c r="K2169" s="45" t="str">
        <f t="shared" si="101"/>
        <v>PacifiCorp_CA</v>
      </c>
      <c r="L2169" s="45" t="s">
        <v>3312</v>
      </c>
      <c r="M2169" s="45">
        <v>0</v>
      </c>
      <c r="N2169" s="45">
        <v>7360</v>
      </c>
      <c r="O2169" s="45">
        <v>1956</v>
      </c>
      <c r="P2169" s="45">
        <v>35492</v>
      </c>
      <c r="Q2169" s="45">
        <v>0</v>
      </c>
      <c r="R2169" s="45">
        <v>237539</v>
      </c>
      <c r="S2169" s="45">
        <v>150418</v>
      </c>
      <c r="T2169" s="45">
        <v>350845</v>
      </c>
      <c r="U2169" s="45">
        <v>0</v>
      </c>
      <c r="V2169" s="45">
        <v>15.203481999999999</v>
      </c>
      <c r="W2169" s="45">
        <v>14.002712000000001</v>
      </c>
      <c r="X2169" s="45">
        <v>13.488891000000001</v>
      </c>
      <c r="Y2169" s="46">
        <v>2545979.5</v>
      </c>
      <c r="Z2169" s="46">
        <v>65442.117240728374</v>
      </c>
      <c r="AA2169" s="47">
        <f>_xlfn.XLOOKUP($E2169,Main_OG!$D$1:$D$766,Main_OG!AJ$1:AJ$766,"")</f>
        <v>134800</v>
      </c>
      <c r="AB2169" s="47">
        <f>_xlfn.XLOOKUP($E2169,Main_OG!$D$1:$D$766,Main_OG!AK$1:AK$766,"")</f>
        <v>328846</v>
      </c>
      <c r="AC2169" s="47">
        <f>_xlfn.XLOOKUP($E2169,Main_OG!$D$1:$D$766,Main_OG!AL$1:AL$766,"")</f>
        <v>1700854110</v>
      </c>
      <c r="AD2169" s="47">
        <f>_xlfn.XLOOKUP($E2169,Main_OG!$D$1:$D$766,Main_OG!AM$1:AM$766,"")</f>
        <v>18505385</v>
      </c>
    </row>
    <row r="2170" spans="1:30" x14ac:dyDescent="0.35">
      <c r="A2170" s="36" t="s">
        <v>3257</v>
      </c>
      <c r="B2170" s="45" t="s">
        <v>717</v>
      </c>
      <c r="C2170" s="45" t="s">
        <v>3257</v>
      </c>
      <c r="D2170" s="36" t="s">
        <v>3257</v>
      </c>
      <c r="E2170" s="36" t="str">
        <f t="shared" si="99"/>
        <v>2015_ID</v>
      </c>
      <c r="F2170" s="45">
        <v>2015</v>
      </c>
      <c r="G2170" s="45">
        <f>_xlfn.XLOOKUP(I2170,Main_OG!$B$1:$B$766,Main_OG!$O$1:$O$766,"")</f>
        <v>0</v>
      </c>
      <c r="H2170" s="45">
        <f>_xlfn.XLOOKUP(E2170,Main_OG!$D$1:$D$766,Main_OG!$J$1:$J$766,"")</f>
        <v>1</v>
      </c>
      <c r="I2170" s="45" t="s">
        <v>717</v>
      </c>
      <c r="J2170" s="45" t="str">
        <f t="shared" si="100"/>
        <v>PacifiCorp_ID</v>
      </c>
      <c r="K2170" s="45" t="str">
        <f t="shared" si="101"/>
        <v>PacifiCorp_ID</v>
      </c>
      <c r="L2170" s="45" t="s">
        <v>3313</v>
      </c>
      <c r="M2170" s="45">
        <v>0</v>
      </c>
      <c r="N2170" s="45">
        <v>8541</v>
      </c>
      <c r="O2170" s="45">
        <v>5544</v>
      </c>
      <c r="P2170" s="45">
        <v>60959</v>
      </c>
      <c r="Q2170" s="45">
        <v>0</v>
      </c>
      <c r="R2170" s="45">
        <v>460517</v>
      </c>
      <c r="S2170" s="45">
        <v>2325938</v>
      </c>
      <c r="T2170" s="45">
        <v>656943</v>
      </c>
      <c r="U2170" s="45">
        <v>0</v>
      </c>
      <c r="V2170" s="45">
        <v>8.9686374000000004</v>
      </c>
      <c r="W2170" s="45">
        <v>7.2931781000000004</v>
      </c>
      <c r="X2170" s="45">
        <v>10.720291</v>
      </c>
      <c r="Y2170" s="46">
        <v>67790.5</v>
      </c>
      <c r="Z2170" s="46">
        <v>41023.119585838387</v>
      </c>
      <c r="AA2170" s="47">
        <f>_xlfn.XLOOKUP($E2170,Main_OG!$D$1:$D$766,Main_OG!AJ$1:AJ$766,"")</f>
        <v>32794</v>
      </c>
      <c r="AB2170" s="47">
        <f>_xlfn.XLOOKUP($E2170,Main_OG!$D$1:$D$766,Main_OG!AK$1:AK$766,"")</f>
        <v>66</v>
      </c>
      <c r="AC2170" s="47">
        <f>_xlfn.XLOOKUP($E2170,Main_OG!$D$1:$D$766,Main_OG!AL$1:AL$766,"")</f>
        <v>56026310</v>
      </c>
      <c r="AD2170" s="47">
        <f>_xlfn.XLOOKUP($E2170,Main_OG!$D$1:$D$766,Main_OG!AM$1:AM$766,"")</f>
        <v>0</v>
      </c>
    </row>
    <row r="2171" spans="1:30" x14ac:dyDescent="0.35">
      <c r="A2171" s="36" t="s">
        <v>3257</v>
      </c>
      <c r="B2171" s="45" t="s">
        <v>461</v>
      </c>
      <c r="C2171" s="45" t="s">
        <v>3257</v>
      </c>
      <c r="D2171" s="36" t="s">
        <v>3257</v>
      </c>
      <c r="E2171" s="36" t="str">
        <f t="shared" si="99"/>
        <v>2015_OR</v>
      </c>
      <c r="F2171" s="45">
        <v>2015</v>
      </c>
      <c r="G2171" s="45">
        <f>_xlfn.XLOOKUP(I2171,Main_OG!$B$1:$B$766,Main_OG!$O$1:$O$766,"")</f>
        <v>0</v>
      </c>
      <c r="H2171" s="45">
        <f>_xlfn.XLOOKUP(E2171,Main_OG!$D$1:$D$766,Main_OG!$J$1:$J$766,"")</f>
        <v>1</v>
      </c>
      <c r="I2171" s="45" t="s">
        <v>461</v>
      </c>
      <c r="J2171" s="45" t="str">
        <f t="shared" si="100"/>
        <v>PacifiCorp_OR</v>
      </c>
      <c r="K2171" s="45" t="str">
        <f t="shared" si="101"/>
        <v>PacifiCorp_OR</v>
      </c>
      <c r="L2171" s="45" t="s">
        <v>3314</v>
      </c>
      <c r="M2171" s="45">
        <v>1</v>
      </c>
      <c r="N2171" s="45">
        <v>65756</v>
      </c>
      <c r="O2171" s="45">
        <v>9342</v>
      </c>
      <c r="P2171" s="45">
        <v>492505</v>
      </c>
      <c r="Q2171" s="45">
        <v>15138</v>
      </c>
      <c r="R2171" s="45">
        <v>5070399</v>
      </c>
      <c r="S2171" s="45">
        <v>2476332</v>
      </c>
      <c r="T2171" s="45">
        <v>5300594</v>
      </c>
      <c r="U2171" s="45">
        <v>9.6366759000000002</v>
      </c>
      <c r="V2171" s="45">
        <v>9.1039384000000005</v>
      </c>
      <c r="W2171" s="45">
        <v>7.4457100000000001</v>
      </c>
      <c r="X2171" s="45">
        <v>11.152554</v>
      </c>
      <c r="Y2171" s="46">
        <v>205581.8</v>
      </c>
      <c r="Z2171" s="46">
        <v>51158.305674047951</v>
      </c>
      <c r="AA2171" s="47">
        <f>_xlfn.XLOOKUP($E2171,Main_OG!$D$1:$D$766,Main_OG!AJ$1:AJ$766,"")</f>
        <v>2801314</v>
      </c>
      <c r="AB2171" s="47">
        <f>_xlfn.XLOOKUP($E2171,Main_OG!$D$1:$D$766,Main_OG!AK$1:AK$766,"")</f>
        <v>21272</v>
      </c>
      <c r="AC2171" s="47">
        <f>_xlfn.XLOOKUP($E2171,Main_OG!$D$1:$D$766,Main_OG!AL$1:AL$766,"")</f>
        <v>225824196</v>
      </c>
      <c r="AD2171" s="47">
        <f>_xlfn.XLOOKUP($E2171,Main_OG!$D$1:$D$766,Main_OG!AM$1:AM$766,"")</f>
        <v>0</v>
      </c>
    </row>
    <row r="2172" spans="1:30" x14ac:dyDescent="0.35">
      <c r="A2172" s="36" t="s">
        <v>3257</v>
      </c>
      <c r="B2172" s="45" t="s">
        <v>518</v>
      </c>
      <c r="C2172" s="45" t="s">
        <v>3257</v>
      </c>
      <c r="D2172" s="36" t="s">
        <v>3257</v>
      </c>
      <c r="E2172" s="36" t="str">
        <f t="shared" si="99"/>
        <v>2015_UT</v>
      </c>
      <c r="F2172" s="45">
        <v>2015</v>
      </c>
      <c r="G2172" s="45">
        <f>_xlfn.XLOOKUP(I2172,Main_OG!$B$1:$B$766,Main_OG!$O$1:$O$766,"")</f>
        <v>0</v>
      </c>
      <c r="H2172" s="45">
        <f>_xlfn.XLOOKUP(E2172,Main_OG!$D$1:$D$766,Main_OG!$J$1:$J$766,"")</f>
        <v>1</v>
      </c>
      <c r="I2172" s="45" t="s">
        <v>518</v>
      </c>
      <c r="J2172" s="45" t="str">
        <f t="shared" si="100"/>
        <v>PacifiCorp_UT</v>
      </c>
      <c r="K2172" s="45" t="str">
        <f t="shared" si="101"/>
        <v>PacifiCorp_UT</v>
      </c>
      <c r="L2172" s="45" t="s">
        <v>3315</v>
      </c>
      <c r="M2172" s="45">
        <v>1</v>
      </c>
      <c r="N2172" s="45">
        <v>84592</v>
      </c>
      <c r="O2172" s="45">
        <v>8075</v>
      </c>
      <c r="P2172" s="45">
        <v>764088</v>
      </c>
      <c r="Q2172" s="45">
        <v>55620</v>
      </c>
      <c r="R2172" s="45">
        <v>8819513</v>
      </c>
      <c r="S2172" s="45">
        <v>8567367</v>
      </c>
      <c r="T2172" s="45">
        <v>6715838</v>
      </c>
      <c r="U2172" s="45">
        <v>10.048004000000001</v>
      </c>
      <c r="V2172" s="45">
        <v>8.6582729</v>
      </c>
      <c r="W2172" s="45">
        <v>6.1262508999999996</v>
      </c>
      <c r="X2172" s="45">
        <v>11.487304999999999</v>
      </c>
      <c r="Y2172" s="46">
        <v>155431.5</v>
      </c>
      <c r="Z2172" s="46">
        <v>52094.833601798615</v>
      </c>
      <c r="AA2172" s="47">
        <f>_xlfn.XLOOKUP($E2172,Main_OG!$D$1:$D$766,Main_OG!AJ$1:AJ$766,"")</f>
        <v>29628842</v>
      </c>
      <c r="AB2172" s="47">
        <f>_xlfn.XLOOKUP($E2172,Main_OG!$D$1:$D$766,Main_OG!AK$1:AK$766,"")</f>
        <v>68730</v>
      </c>
      <c r="AC2172" s="47">
        <f>_xlfn.XLOOKUP($E2172,Main_OG!$D$1:$D$766,Main_OG!AL$1:AL$766,"")</f>
        <v>122752828</v>
      </c>
      <c r="AD2172" s="47">
        <f>_xlfn.XLOOKUP($E2172,Main_OG!$D$1:$D$766,Main_OG!AM$1:AM$766,"")</f>
        <v>0</v>
      </c>
    </row>
    <row r="2173" spans="1:30" x14ac:dyDescent="0.35">
      <c r="A2173" s="36" t="s">
        <v>3257</v>
      </c>
      <c r="B2173" s="45" t="s">
        <v>182</v>
      </c>
      <c r="C2173" s="45" t="s">
        <v>3257</v>
      </c>
      <c r="D2173" s="36" t="s">
        <v>3257</v>
      </c>
      <c r="E2173" s="36" t="str">
        <f t="shared" si="99"/>
        <v>2015_WA</v>
      </c>
      <c r="F2173" s="45">
        <v>2015</v>
      </c>
      <c r="G2173" s="45">
        <f>_xlfn.XLOOKUP(I2173,Main_OG!$B$1:$B$766,Main_OG!$O$1:$O$766,"")</f>
        <v>0</v>
      </c>
      <c r="H2173" s="45">
        <f>_xlfn.XLOOKUP(E2173,Main_OG!$D$1:$D$766,Main_OG!$J$1:$J$766,"")</f>
        <v>1</v>
      </c>
      <c r="I2173" s="45" t="s">
        <v>182</v>
      </c>
      <c r="J2173" s="45" t="str">
        <f t="shared" si="100"/>
        <v>PacifiCorp_WA</v>
      </c>
      <c r="K2173" s="45" t="str">
        <f t="shared" si="101"/>
        <v>PacifiCorp_WA</v>
      </c>
      <c r="L2173" s="45" t="s">
        <v>3316</v>
      </c>
      <c r="M2173" s="45">
        <v>0</v>
      </c>
      <c r="N2173" s="45">
        <v>15834</v>
      </c>
      <c r="O2173" s="45">
        <v>5593</v>
      </c>
      <c r="P2173" s="45">
        <v>107556</v>
      </c>
      <c r="Q2173" s="45">
        <v>0</v>
      </c>
      <c r="R2173" s="45">
        <v>1572393</v>
      </c>
      <c r="S2173" s="45">
        <v>993131</v>
      </c>
      <c r="T2173" s="45">
        <v>1542746</v>
      </c>
      <c r="U2173" s="45">
        <v>0</v>
      </c>
      <c r="V2173" s="45">
        <v>8.2289097000000009</v>
      </c>
      <c r="W2173" s="45">
        <v>7.0011308000000003</v>
      </c>
      <c r="X2173" s="45">
        <v>8.8590280000000003</v>
      </c>
      <c r="Y2173" s="46">
        <v>476715.4</v>
      </c>
      <c r="Z2173" s="46">
        <v>66512.670693945984</v>
      </c>
      <c r="AA2173" s="47">
        <f>_xlfn.XLOOKUP($E2173,Main_OG!$D$1:$D$766,Main_OG!AJ$1:AJ$766,"")</f>
        <v>6828000</v>
      </c>
      <c r="AB2173" s="47">
        <f>_xlfn.XLOOKUP($E2173,Main_OG!$D$1:$D$766,Main_OG!AK$1:AK$766,"")</f>
        <v>75146</v>
      </c>
      <c r="AC2173" s="47">
        <f>_xlfn.XLOOKUP($E2173,Main_OG!$D$1:$D$766,Main_OG!AL$1:AL$766,"")</f>
        <v>190122390</v>
      </c>
      <c r="AD2173" s="47">
        <f>_xlfn.XLOOKUP($E2173,Main_OG!$D$1:$D$766,Main_OG!AM$1:AM$766,"")</f>
        <v>8160912</v>
      </c>
    </row>
    <row r="2174" spans="1:30" x14ac:dyDescent="0.35">
      <c r="A2174" s="36" t="s">
        <v>3257</v>
      </c>
      <c r="B2174" s="45" t="s">
        <v>886</v>
      </c>
      <c r="C2174" s="45" t="s">
        <v>3257</v>
      </c>
      <c r="D2174" s="36" t="s">
        <v>3257</v>
      </c>
      <c r="E2174" s="36" t="str">
        <f t="shared" si="99"/>
        <v>2015_WY</v>
      </c>
      <c r="F2174" s="45">
        <v>2015</v>
      </c>
      <c r="G2174" s="45">
        <f>_xlfn.XLOOKUP(I2174,Main_OG!$B$1:$B$766,Main_OG!$O$1:$O$766,"")</f>
        <v>0</v>
      </c>
      <c r="H2174" s="45">
        <f>_xlfn.XLOOKUP(E2174,Main_OG!$D$1:$D$766,Main_OG!$J$1:$J$766,"")</f>
        <v>0</v>
      </c>
      <c r="I2174" s="45" t="s">
        <v>886</v>
      </c>
      <c r="J2174" s="45" t="str">
        <f t="shared" si="100"/>
        <v>PacifiCorp_WY</v>
      </c>
      <c r="K2174" s="45" t="str">
        <f t="shared" si="101"/>
        <v>PacifiCorp_WY</v>
      </c>
      <c r="L2174" s="45" t="s">
        <v>3317</v>
      </c>
      <c r="M2174" s="45">
        <v>0</v>
      </c>
      <c r="N2174" s="45">
        <v>23106</v>
      </c>
      <c r="O2174" s="45">
        <v>2795</v>
      </c>
      <c r="P2174" s="45">
        <v>113881</v>
      </c>
      <c r="Q2174" s="45">
        <v>0</v>
      </c>
      <c r="R2174" s="45">
        <v>1441926</v>
      </c>
      <c r="S2174" s="45">
        <v>6889471</v>
      </c>
      <c r="T2174" s="45">
        <v>998544</v>
      </c>
      <c r="U2174" s="45">
        <v>0</v>
      </c>
      <c r="V2174" s="45">
        <v>8.9780890000000007</v>
      </c>
      <c r="W2174" s="45">
        <v>6.5603353000000002</v>
      </c>
      <c r="X2174" s="45">
        <v>11.248127</v>
      </c>
      <c r="Y2174" s="46">
        <v>40063.9</v>
      </c>
      <c r="Z2174" s="46">
        <v>68323.075637503425</v>
      </c>
      <c r="AA2174" s="47">
        <f>_xlfn.XLOOKUP($E2174,Main_OG!$D$1:$D$766,Main_OG!AJ$1:AJ$766,"")</f>
        <v>52971916</v>
      </c>
      <c r="AB2174" s="47">
        <f>_xlfn.XLOOKUP($E2174,Main_OG!$D$1:$D$766,Main_OG!AK$1:AK$766,"")</f>
        <v>170050</v>
      </c>
      <c r="AC2174" s="47">
        <f>_xlfn.XLOOKUP($E2174,Main_OG!$D$1:$D$766,Main_OG!AL$1:AL$766,"")</f>
        <v>9717472</v>
      </c>
      <c r="AD2174" s="47">
        <f>_xlfn.XLOOKUP($E2174,Main_OG!$D$1:$D$766,Main_OG!AM$1:AM$766,"")</f>
        <v>0</v>
      </c>
    </row>
    <row r="2175" spans="1:30" x14ac:dyDescent="0.35">
      <c r="A2175" s="36" t="s">
        <v>3257</v>
      </c>
      <c r="B2175" s="45" t="s">
        <v>59</v>
      </c>
      <c r="C2175" s="45" t="s">
        <v>3257</v>
      </c>
      <c r="D2175" s="36" t="s">
        <v>3257</v>
      </c>
      <c r="E2175" s="36" t="str">
        <f t="shared" si="99"/>
        <v>2016_CA</v>
      </c>
      <c r="F2175" s="45">
        <v>2016</v>
      </c>
      <c r="G2175" s="45">
        <f>_xlfn.XLOOKUP(I2175,Main_OG!$B$1:$B$766,Main_OG!$O$1:$O$766,"")</f>
        <v>1</v>
      </c>
      <c r="H2175" s="45">
        <f>_xlfn.XLOOKUP(E2175,Main_OG!$D$1:$D$766,Main_OG!$J$1:$J$766,"")</f>
        <v>1</v>
      </c>
      <c r="I2175" s="45" t="s">
        <v>59</v>
      </c>
      <c r="J2175" s="45" t="str">
        <f t="shared" si="100"/>
        <v>PacifiCorp_CA</v>
      </c>
      <c r="K2175" s="45" t="str">
        <f t="shared" si="101"/>
        <v>PacifiCorp_CA</v>
      </c>
      <c r="L2175" s="45" t="s">
        <v>3318</v>
      </c>
      <c r="M2175" s="45">
        <v>0</v>
      </c>
      <c r="N2175" s="45">
        <v>7404</v>
      </c>
      <c r="O2175" s="45">
        <v>1950</v>
      </c>
      <c r="P2175" s="45">
        <v>35621</v>
      </c>
      <c r="Q2175" s="45">
        <v>0</v>
      </c>
      <c r="R2175" s="45">
        <v>239862</v>
      </c>
      <c r="S2175" s="45">
        <v>145365</v>
      </c>
      <c r="T2175" s="45">
        <v>362473</v>
      </c>
      <c r="U2175" s="45">
        <v>0</v>
      </c>
      <c r="V2175" s="45">
        <v>15.204368000000001</v>
      </c>
      <c r="W2175" s="45">
        <v>13.871565</v>
      </c>
      <c r="X2175" s="45">
        <v>13.447981</v>
      </c>
      <c r="Y2175" s="46">
        <v>2623711.7000000002</v>
      </c>
      <c r="Z2175" s="46">
        <v>67018.29509303208</v>
      </c>
      <c r="AA2175" s="47">
        <f>_xlfn.XLOOKUP($E2175,Main_OG!$D$1:$D$766,Main_OG!AJ$1:AJ$766,"")</f>
        <v>125416</v>
      </c>
      <c r="AB2175" s="47">
        <f>_xlfn.XLOOKUP($E2175,Main_OG!$D$1:$D$766,Main_OG!AK$1:AK$766,"")</f>
        <v>455785</v>
      </c>
      <c r="AC2175" s="47">
        <f>_xlfn.XLOOKUP($E2175,Main_OG!$D$1:$D$766,Main_OG!AL$1:AL$766,"")</f>
        <v>1403209832</v>
      </c>
      <c r="AD2175" s="47">
        <f>_xlfn.XLOOKUP($E2175,Main_OG!$D$1:$D$766,Main_OG!AM$1:AM$766,"")</f>
        <v>18907578</v>
      </c>
    </row>
    <row r="2176" spans="1:30" x14ac:dyDescent="0.35">
      <c r="A2176" s="36" t="s">
        <v>3257</v>
      </c>
      <c r="B2176" s="45" t="s">
        <v>717</v>
      </c>
      <c r="C2176" s="45" t="s">
        <v>3257</v>
      </c>
      <c r="D2176" s="36" t="s">
        <v>3257</v>
      </c>
      <c r="E2176" s="36" t="str">
        <f t="shared" si="99"/>
        <v>2016_ID</v>
      </c>
      <c r="F2176" s="45">
        <v>2016</v>
      </c>
      <c r="G2176" s="45">
        <f>_xlfn.XLOOKUP(I2176,Main_OG!$B$1:$B$766,Main_OG!$O$1:$O$766,"")</f>
        <v>0</v>
      </c>
      <c r="H2176" s="45">
        <f>_xlfn.XLOOKUP(E2176,Main_OG!$D$1:$D$766,Main_OG!$J$1:$J$766,"")</f>
        <v>1</v>
      </c>
      <c r="I2176" s="45" t="s">
        <v>717</v>
      </c>
      <c r="J2176" s="45" t="str">
        <f t="shared" si="100"/>
        <v>PacifiCorp_ID</v>
      </c>
      <c r="K2176" s="45" t="str">
        <f t="shared" si="101"/>
        <v>PacifiCorp_ID</v>
      </c>
      <c r="L2176" s="45" t="s">
        <v>3319</v>
      </c>
      <c r="M2176" s="45">
        <v>0</v>
      </c>
      <c r="N2176" s="45">
        <v>8723</v>
      </c>
      <c r="O2176" s="45">
        <v>5583</v>
      </c>
      <c r="P2176" s="45">
        <v>61962</v>
      </c>
      <c r="Q2176" s="45">
        <v>0</v>
      </c>
      <c r="R2176" s="45">
        <v>494043</v>
      </c>
      <c r="S2176" s="45">
        <v>2303788</v>
      </c>
      <c r="T2176" s="45">
        <v>712647</v>
      </c>
      <c r="U2176" s="45">
        <v>0</v>
      </c>
      <c r="V2176" s="45">
        <v>9.2003935000000006</v>
      </c>
      <c r="W2176" s="45">
        <v>7.3642627000000003</v>
      </c>
      <c r="X2176" s="45">
        <v>10.687353</v>
      </c>
      <c r="Y2176" s="46">
        <v>70442.5</v>
      </c>
      <c r="Z2176" s="46">
        <v>41829.568964083905</v>
      </c>
      <c r="AA2176" s="47">
        <f>_xlfn.XLOOKUP($E2176,Main_OG!$D$1:$D$766,Main_OG!AJ$1:AJ$766,"")</f>
        <v>12842</v>
      </c>
      <c r="AB2176" s="47">
        <f>_xlfn.XLOOKUP($E2176,Main_OG!$D$1:$D$766,Main_OG!AK$1:AK$766,"")</f>
        <v>322</v>
      </c>
      <c r="AC2176" s="47">
        <f>_xlfn.XLOOKUP($E2176,Main_OG!$D$1:$D$766,Main_OG!AL$1:AL$766,"")</f>
        <v>48195822</v>
      </c>
      <c r="AD2176" s="47">
        <f>_xlfn.XLOOKUP($E2176,Main_OG!$D$1:$D$766,Main_OG!AM$1:AM$766,"")</f>
        <v>0</v>
      </c>
    </row>
    <row r="2177" spans="1:30" x14ac:dyDescent="0.35">
      <c r="A2177" s="36" t="s">
        <v>3257</v>
      </c>
      <c r="B2177" s="45" t="s">
        <v>461</v>
      </c>
      <c r="C2177" s="45" t="s">
        <v>3257</v>
      </c>
      <c r="D2177" s="36" t="s">
        <v>3257</v>
      </c>
      <c r="E2177" s="36" t="str">
        <f t="shared" si="99"/>
        <v>2016_OR</v>
      </c>
      <c r="F2177" s="45">
        <v>2016</v>
      </c>
      <c r="G2177" s="45">
        <f>_xlfn.XLOOKUP(I2177,Main_OG!$B$1:$B$766,Main_OG!$O$1:$O$766,"")</f>
        <v>0</v>
      </c>
      <c r="H2177" s="45">
        <f>_xlfn.XLOOKUP(E2177,Main_OG!$D$1:$D$766,Main_OG!$J$1:$J$766,"")</f>
        <v>1</v>
      </c>
      <c r="I2177" s="45" t="s">
        <v>461</v>
      </c>
      <c r="J2177" s="45" t="str">
        <f t="shared" si="100"/>
        <v>PacifiCorp_OR</v>
      </c>
      <c r="K2177" s="45" t="str">
        <f t="shared" si="101"/>
        <v>PacifiCorp_OR</v>
      </c>
      <c r="L2177" s="45" t="s">
        <v>3320</v>
      </c>
      <c r="M2177" s="45">
        <v>1</v>
      </c>
      <c r="N2177" s="45">
        <v>66567</v>
      </c>
      <c r="O2177" s="45">
        <v>9337</v>
      </c>
      <c r="P2177" s="45">
        <v>498227</v>
      </c>
      <c r="Q2177" s="45">
        <v>14971</v>
      </c>
      <c r="R2177" s="45">
        <v>5028587</v>
      </c>
      <c r="S2177" s="45">
        <v>2343347</v>
      </c>
      <c r="T2177" s="45">
        <v>5482069</v>
      </c>
      <c r="U2177" s="45">
        <v>9.8056242000000005</v>
      </c>
      <c r="V2177" s="45">
        <v>9.2635664999999996</v>
      </c>
      <c r="W2177" s="45">
        <v>7.6745526999999996</v>
      </c>
      <c r="X2177" s="45">
        <v>11.060060999999999</v>
      </c>
      <c r="Y2177" s="46">
        <v>214769.3</v>
      </c>
      <c r="Z2177" s="46">
        <v>52468.869029194502</v>
      </c>
      <c r="AA2177" s="47">
        <f>_xlfn.XLOOKUP($E2177,Main_OG!$D$1:$D$766,Main_OG!AJ$1:AJ$766,"")</f>
        <v>2249126</v>
      </c>
      <c r="AB2177" s="47">
        <f>_xlfn.XLOOKUP($E2177,Main_OG!$D$1:$D$766,Main_OG!AK$1:AK$766,"")</f>
        <v>16854</v>
      </c>
      <c r="AC2177" s="47">
        <f>_xlfn.XLOOKUP($E2177,Main_OG!$D$1:$D$766,Main_OG!AL$1:AL$766,"")</f>
        <v>213072956</v>
      </c>
      <c r="AD2177" s="47">
        <f>_xlfn.XLOOKUP($E2177,Main_OG!$D$1:$D$766,Main_OG!AM$1:AM$766,"")</f>
        <v>0</v>
      </c>
    </row>
    <row r="2178" spans="1:30" x14ac:dyDescent="0.35">
      <c r="A2178" s="36" t="s">
        <v>3257</v>
      </c>
      <c r="B2178" s="45" t="s">
        <v>518</v>
      </c>
      <c r="C2178" s="45" t="s">
        <v>3257</v>
      </c>
      <c r="D2178" s="36" t="s">
        <v>3257</v>
      </c>
      <c r="E2178" s="36" t="str">
        <f t="shared" ref="E2178:E2241" si="102">_xlfn.CONCAT(F2178,"_",I2178)</f>
        <v>2016_UT</v>
      </c>
      <c r="F2178" s="45">
        <v>2016</v>
      </c>
      <c r="G2178" s="45">
        <f>_xlfn.XLOOKUP(I2178,Main_OG!$B$1:$B$766,Main_OG!$O$1:$O$766,"")</f>
        <v>0</v>
      </c>
      <c r="H2178" s="45">
        <f>_xlfn.XLOOKUP(E2178,Main_OG!$D$1:$D$766,Main_OG!$J$1:$J$766,"")</f>
        <v>1</v>
      </c>
      <c r="I2178" s="45" t="s">
        <v>518</v>
      </c>
      <c r="J2178" s="45" t="str">
        <f t="shared" ref="J2178:J2241" si="103">_xlfn.CONCAT(A2178,"_",B2178)</f>
        <v>PacifiCorp_UT</v>
      </c>
      <c r="K2178" s="45" t="str">
        <f t="shared" ref="K2178:K2241" si="104">_xlfn.CONCAT(D2178,"_",B2178)</f>
        <v>PacifiCorp_UT</v>
      </c>
      <c r="L2178" s="45" t="s">
        <v>3321</v>
      </c>
      <c r="M2178" s="45">
        <v>1</v>
      </c>
      <c r="N2178" s="45">
        <v>86916</v>
      </c>
      <c r="O2178" s="45">
        <v>8055</v>
      </c>
      <c r="P2178" s="45">
        <v>780158</v>
      </c>
      <c r="Q2178" s="45">
        <v>56575</v>
      </c>
      <c r="R2178" s="45">
        <v>8691493</v>
      </c>
      <c r="S2178" s="45">
        <v>8375343</v>
      </c>
      <c r="T2178" s="45">
        <v>6896347</v>
      </c>
      <c r="U2178" s="45">
        <v>9.7636765000000008</v>
      </c>
      <c r="V2178" s="45">
        <v>8.8111765999999996</v>
      </c>
      <c r="W2178" s="45">
        <v>6.2900312999999999</v>
      </c>
      <c r="X2178" s="45">
        <v>11.591683</v>
      </c>
      <c r="Y2178" s="46">
        <v>162528.20000000001</v>
      </c>
      <c r="Z2178" s="46">
        <v>53388.742875481934</v>
      </c>
      <c r="AA2178" s="47">
        <f>_xlfn.XLOOKUP($E2178,Main_OG!$D$1:$D$766,Main_OG!AJ$1:AJ$766,"")</f>
        <v>24183950</v>
      </c>
      <c r="AB2178" s="47">
        <f>_xlfn.XLOOKUP($E2178,Main_OG!$D$1:$D$766,Main_OG!AK$1:AK$766,"")</f>
        <v>109066</v>
      </c>
      <c r="AC2178" s="47">
        <f>_xlfn.XLOOKUP($E2178,Main_OG!$D$1:$D$766,Main_OG!AL$1:AL$766,"")</f>
        <v>130619044</v>
      </c>
      <c r="AD2178" s="47">
        <f>_xlfn.XLOOKUP($E2178,Main_OG!$D$1:$D$766,Main_OG!AM$1:AM$766,"")</f>
        <v>0</v>
      </c>
    </row>
    <row r="2179" spans="1:30" x14ac:dyDescent="0.35">
      <c r="A2179" s="36" t="s">
        <v>3257</v>
      </c>
      <c r="B2179" s="45" t="s">
        <v>182</v>
      </c>
      <c r="C2179" s="45" t="s">
        <v>3257</v>
      </c>
      <c r="D2179" s="36" t="s">
        <v>3257</v>
      </c>
      <c r="E2179" s="36" t="str">
        <f t="shared" si="102"/>
        <v>2016_WA</v>
      </c>
      <c r="F2179" s="45">
        <v>2016</v>
      </c>
      <c r="G2179" s="45">
        <f>_xlfn.XLOOKUP(I2179,Main_OG!$B$1:$B$766,Main_OG!$O$1:$O$766,"")</f>
        <v>0</v>
      </c>
      <c r="H2179" s="45">
        <f>_xlfn.XLOOKUP(E2179,Main_OG!$D$1:$D$766,Main_OG!$J$1:$J$766,"")</f>
        <v>1</v>
      </c>
      <c r="I2179" s="45" t="s">
        <v>182</v>
      </c>
      <c r="J2179" s="45" t="str">
        <f t="shared" si="103"/>
        <v>PacifiCorp_WA</v>
      </c>
      <c r="K2179" s="45" t="str">
        <f t="shared" si="104"/>
        <v>PacifiCorp_WA</v>
      </c>
      <c r="L2179" s="45" t="s">
        <v>3322</v>
      </c>
      <c r="M2179" s="45">
        <v>0</v>
      </c>
      <c r="N2179" s="45">
        <v>16006</v>
      </c>
      <c r="O2179" s="45">
        <v>5550</v>
      </c>
      <c r="P2179" s="45">
        <v>108342</v>
      </c>
      <c r="Q2179" s="45">
        <v>0</v>
      </c>
      <c r="R2179" s="45">
        <v>1458786</v>
      </c>
      <c r="S2179" s="45">
        <v>951084</v>
      </c>
      <c r="T2179" s="45">
        <v>1571785</v>
      </c>
      <c r="U2179" s="45">
        <v>0</v>
      </c>
      <c r="V2179" s="45">
        <v>8.3975510999999994</v>
      </c>
      <c r="W2179" s="45">
        <v>7.1656236</v>
      </c>
      <c r="X2179" s="45">
        <v>8.7952551000000003</v>
      </c>
      <c r="Y2179" s="46">
        <v>495724.9</v>
      </c>
      <c r="Z2179" s="46">
        <v>67907.883343486363</v>
      </c>
      <c r="AA2179" s="47">
        <f>_xlfn.XLOOKUP($E2179,Main_OG!$D$1:$D$766,Main_OG!AJ$1:AJ$766,"")</f>
        <v>6166854</v>
      </c>
      <c r="AB2179" s="47">
        <f>_xlfn.XLOOKUP($E2179,Main_OG!$D$1:$D$766,Main_OG!AK$1:AK$766,"")</f>
        <v>64740</v>
      </c>
      <c r="AC2179" s="47">
        <f>_xlfn.XLOOKUP($E2179,Main_OG!$D$1:$D$766,Main_OG!AL$1:AL$766,"")</f>
        <v>154788408</v>
      </c>
      <c r="AD2179" s="47">
        <f>_xlfn.XLOOKUP($E2179,Main_OG!$D$1:$D$766,Main_OG!AM$1:AM$766,"")</f>
        <v>9625622</v>
      </c>
    </row>
    <row r="2180" spans="1:30" x14ac:dyDescent="0.35">
      <c r="A2180" s="36" t="s">
        <v>3257</v>
      </c>
      <c r="B2180" s="45" t="s">
        <v>886</v>
      </c>
      <c r="C2180" s="45" t="s">
        <v>3257</v>
      </c>
      <c r="D2180" s="36" t="s">
        <v>3257</v>
      </c>
      <c r="E2180" s="36" t="str">
        <f t="shared" si="102"/>
        <v>2016_WY</v>
      </c>
      <c r="F2180" s="45">
        <v>2016</v>
      </c>
      <c r="G2180" s="45">
        <f>_xlfn.XLOOKUP(I2180,Main_OG!$B$1:$B$766,Main_OG!$O$1:$O$766,"")</f>
        <v>0</v>
      </c>
      <c r="H2180" s="45">
        <f>_xlfn.XLOOKUP(E2180,Main_OG!$D$1:$D$766,Main_OG!$J$1:$J$766,"")</f>
        <v>0</v>
      </c>
      <c r="I2180" s="45" t="s">
        <v>886</v>
      </c>
      <c r="J2180" s="45" t="str">
        <f t="shared" si="103"/>
        <v>PacifiCorp_WY</v>
      </c>
      <c r="K2180" s="45" t="str">
        <f t="shared" si="104"/>
        <v>PacifiCorp_WY</v>
      </c>
      <c r="L2180" s="45" t="s">
        <v>3323</v>
      </c>
      <c r="M2180" s="45">
        <v>0</v>
      </c>
      <c r="N2180" s="45">
        <v>23183</v>
      </c>
      <c r="O2180" s="45">
        <v>2782</v>
      </c>
      <c r="P2180" s="45">
        <v>114386</v>
      </c>
      <c r="Q2180" s="45">
        <v>0</v>
      </c>
      <c r="R2180" s="45">
        <v>1351334</v>
      </c>
      <c r="S2180" s="45">
        <v>6805545</v>
      </c>
      <c r="T2180" s="45">
        <v>1032493</v>
      </c>
      <c r="U2180" s="45">
        <v>0</v>
      </c>
      <c r="V2180" s="45">
        <v>9.2463595000000005</v>
      </c>
      <c r="W2180" s="45">
        <v>6.6534627000000004</v>
      </c>
      <c r="X2180" s="45">
        <v>11.440242</v>
      </c>
      <c r="Y2180" s="46">
        <v>37853.5</v>
      </c>
      <c r="Z2180" s="46">
        <v>64679.97054215087</v>
      </c>
      <c r="AA2180" s="47">
        <f>_xlfn.XLOOKUP($E2180,Main_OG!$D$1:$D$766,Main_OG!AJ$1:AJ$766,"")</f>
        <v>49047436</v>
      </c>
      <c r="AB2180" s="47">
        <f>_xlfn.XLOOKUP($E2180,Main_OG!$D$1:$D$766,Main_OG!AK$1:AK$766,"")</f>
        <v>188230</v>
      </c>
      <c r="AC2180" s="47">
        <f>_xlfn.XLOOKUP($E2180,Main_OG!$D$1:$D$766,Main_OG!AL$1:AL$766,"")</f>
        <v>10966450</v>
      </c>
      <c r="AD2180" s="47">
        <f>_xlfn.XLOOKUP($E2180,Main_OG!$D$1:$D$766,Main_OG!AM$1:AM$766,"")</f>
        <v>0</v>
      </c>
    </row>
    <row r="2181" spans="1:30" x14ac:dyDescent="0.35">
      <c r="A2181" s="36" t="s">
        <v>3257</v>
      </c>
      <c r="B2181" s="45" t="s">
        <v>59</v>
      </c>
      <c r="C2181" s="45" t="s">
        <v>3257</v>
      </c>
      <c r="D2181" s="36" t="s">
        <v>3257</v>
      </c>
      <c r="E2181" s="36" t="str">
        <f t="shared" si="102"/>
        <v>2017_CA</v>
      </c>
      <c r="F2181" s="45">
        <v>2017</v>
      </c>
      <c r="G2181" s="45">
        <f>_xlfn.XLOOKUP(I2181,Main_OG!$B$1:$B$766,Main_OG!$O$1:$O$766,"")</f>
        <v>1</v>
      </c>
      <c r="H2181" s="45">
        <f>_xlfn.XLOOKUP(E2181,Main_OG!$D$1:$D$766,Main_OG!$J$1:$J$766,"")</f>
        <v>1</v>
      </c>
      <c r="I2181" s="45" t="s">
        <v>59</v>
      </c>
      <c r="J2181" s="45" t="str">
        <f t="shared" si="103"/>
        <v>PacifiCorp_CA</v>
      </c>
      <c r="K2181" s="45" t="str">
        <f t="shared" si="104"/>
        <v>PacifiCorp_CA</v>
      </c>
      <c r="L2181" s="45" t="s">
        <v>3324</v>
      </c>
      <c r="M2181" s="45">
        <v>0</v>
      </c>
      <c r="N2181" s="45">
        <v>7427</v>
      </c>
      <c r="O2181" s="45">
        <v>1947</v>
      </c>
      <c r="P2181" s="45">
        <v>35704</v>
      </c>
      <c r="Q2181" s="45">
        <v>0</v>
      </c>
      <c r="R2181" s="45">
        <v>239603</v>
      </c>
      <c r="S2181" s="45">
        <v>142619</v>
      </c>
      <c r="T2181" s="45">
        <v>380130</v>
      </c>
      <c r="U2181" s="45">
        <v>0</v>
      </c>
      <c r="V2181" s="45">
        <v>14.966673999999999</v>
      </c>
      <c r="W2181" s="45">
        <v>13.489367</v>
      </c>
      <c r="X2181" s="45">
        <v>13.879568000000001</v>
      </c>
      <c r="Y2181" s="46">
        <v>2740550.3</v>
      </c>
      <c r="Z2181" s="46">
        <v>69667.122843851015</v>
      </c>
      <c r="AA2181" s="47">
        <f>_xlfn.XLOOKUP($E2181,Main_OG!$D$1:$D$766,Main_OG!AJ$1:AJ$766,"")</f>
        <v>117272</v>
      </c>
      <c r="AB2181" s="47">
        <f>_xlfn.XLOOKUP($E2181,Main_OG!$D$1:$D$766,Main_OG!AK$1:AK$766,"")</f>
        <v>187367</v>
      </c>
      <c r="AC2181" s="47">
        <f>_xlfn.XLOOKUP($E2181,Main_OG!$D$1:$D$766,Main_OG!AL$1:AL$766,"")</f>
        <v>1282999508</v>
      </c>
      <c r="AD2181" s="47">
        <f>_xlfn.XLOOKUP($E2181,Main_OG!$D$1:$D$766,Main_OG!AM$1:AM$766,"")</f>
        <v>17901079</v>
      </c>
    </row>
    <row r="2182" spans="1:30" x14ac:dyDescent="0.35">
      <c r="A2182" s="36" t="s">
        <v>3257</v>
      </c>
      <c r="B2182" s="45" t="s">
        <v>717</v>
      </c>
      <c r="C2182" s="45" t="s">
        <v>3257</v>
      </c>
      <c r="D2182" s="36" t="s">
        <v>3257</v>
      </c>
      <c r="E2182" s="36" t="str">
        <f t="shared" si="102"/>
        <v>2017_ID</v>
      </c>
      <c r="F2182" s="45">
        <v>2017</v>
      </c>
      <c r="G2182" s="45">
        <f>_xlfn.XLOOKUP(I2182,Main_OG!$B$1:$B$766,Main_OG!$O$1:$O$766,"")</f>
        <v>0</v>
      </c>
      <c r="H2182" s="45">
        <f>_xlfn.XLOOKUP(E2182,Main_OG!$D$1:$D$766,Main_OG!$J$1:$J$766,"")</f>
        <v>1</v>
      </c>
      <c r="I2182" s="45" t="s">
        <v>717</v>
      </c>
      <c r="J2182" s="45" t="str">
        <f t="shared" si="103"/>
        <v>PacifiCorp_ID</v>
      </c>
      <c r="K2182" s="45" t="str">
        <f t="shared" si="104"/>
        <v>PacifiCorp_ID</v>
      </c>
      <c r="L2182" s="45" t="s">
        <v>3325</v>
      </c>
      <c r="M2182" s="45">
        <v>0</v>
      </c>
      <c r="N2182" s="45">
        <v>8876</v>
      </c>
      <c r="O2182" s="45">
        <v>5608</v>
      </c>
      <c r="P2182" s="45">
        <v>63139</v>
      </c>
      <c r="Q2182" s="45">
        <v>0</v>
      </c>
      <c r="R2182" s="45">
        <v>505055</v>
      </c>
      <c r="S2182" s="45">
        <v>2385173</v>
      </c>
      <c r="T2182" s="45">
        <v>712438</v>
      </c>
      <c r="U2182" s="45">
        <v>0</v>
      </c>
      <c r="V2182" s="45">
        <v>9.0865153000000003</v>
      </c>
      <c r="W2182" s="45">
        <v>7.1907363000000002</v>
      </c>
      <c r="X2182" s="45">
        <v>10.650471</v>
      </c>
      <c r="Y2182" s="46">
        <v>72935.100000000006</v>
      </c>
      <c r="Z2182" s="46">
        <v>42410.415497646456</v>
      </c>
      <c r="AA2182" s="47">
        <f>_xlfn.XLOOKUP($E2182,Main_OG!$D$1:$D$766,Main_OG!AJ$1:AJ$766,"")</f>
        <v>10450</v>
      </c>
      <c r="AB2182" s="47">
        <f>_xlfn.XLOOKUP($E2182,Main_OG!$D$1:$D$766,Main_OG!AK$1:AK$766,"")</f>
        <v>306</v>
      </c>
      <c r="AC2182" s="47">
        <f>_xlfn.XLOOKUP($E2182,Main_OG!$D$1:$D$766,Main_OG!AL$1:AL$766,"")</f>
        <v>43387946</v>
      </c>
      <c r="AD2182" s="47">
        <f>_xlfn.XLOOKUP($E2182,Main_OG!$D$1:$D$766,Main_OG!AM$1:AM$766,"")</f>
        <v>0</v>
      </c>
    </row>
    <row r="2183" spans="1:30" x14ac:dyDescent="0.35">
      <c r="A2183" s="36" t="s">
        <v>3257</v>
      </c>
      <c r="B2183" s="45" t="s">
        <v>461</v>
      </c>
      <c r="C2183" s="45" t="s">
        <v>3257</v>
      </c>
      <c r="D2183" s="36" t="s">
        <v>3257</v>
      </c>
      <c r="E2183" s="36" t="str">
        <f t="shared" si="102"/>
        <v>2017_OR</v>
      </c>
      <c r="F2183" s="45">
        <v>2017</v>
      </c>
      <c r="G2183" s="45">
        <f>_xlfn.XLOOKUP(I2183,Main_OG!$B$1:$B$766,Main_OG!$O$1:$O$766,"")</f>
        <v>0</v>
      </c>
      <c r="H2183" s="45">
        <f>_xlfn.XLOOKUP(E2183,Main_OG!$D$1:$D$766,Main_OG!$J$1:$J$766,"")</f>
        <v>1</v>
      </c>
      <c r="I2183" s="45" t="s">
        <v>461</v>
      </c>
      <c r="J2183" s="45" t="str">
        <f t="shared" si="103"/>
        <v>PacifiCorp_OR</v>
      </c>
      <c r="K2183" s="45" t="str">
        <f t="shared" si="104"/>
        <v>PacifiCorp_OR</v>
      </c>
      <c r="L2183" s="45" t="s">
        <v>3326</v>
      </c>
      <c r="M2183" s="45">
        <v>1</v>
      </c>
      <c r="N2183" s="45">
        <v>67591</v>
      </c>
      <c r="O2183" s="45">
        <v>9268</v>
      </c>
      <c r="P2183" s="45">
        <v>503632</v>
      </c>
      <c r="Q2183" s="45">
        <v>15022</v>
      </c>
      <c r="R2183" s="45">
        <v>5250270</v>
      </c>
      <c r="S2183" s="45">
        <v>2130644</v>
      </c>
      <c r="T2183" s="45">
        <v>5804346</v>
      </c>
      <c r="U2183" s="45">
        <v>9.9028092000000001</v>
      </c>
      <c r="V2183" s="45">
        <v>9.2560705999999993</v>
      </c>
      <c r="W2183" s="45">
        <v>7.8669124999999998</v>
      </c>
      <c r="X2183" s="45">
        <v>11.155491</v>
      </c>
      <c r="Y2183" s="46">
        <v>225534.5</v>
      </c>
      <c r="Z2183" s="46">
        <v>54381.121762768686</v>
      </c>
      <c r="AA2183" s="47">
        <f>_xlfn.XLOOKUP($E2183,Main_OG!$D$1:$D$766,Main_OG!AJ$1:AJ$766,"")</f>
        <v>2062044</v>
      </c>
      <c r="AB2183" s="47">
        <f>_xlfn.XLOOKUP($E2183,Main_OG!$D$1:$D$766,Main_OG!AK$1:AK$766,"")</f>
        <v>36368</v>
      </c>
      <c r="AC2183" s="47">
        <f>_xlfn.XLOOKUP($E2183,Main_OG!$D$1:$D$766,Main_OG!AL$1:AL$766,"")</f>
        <v>207525904</v>
      </c>
      <c r="AD2183" s="47">
        <f>_xlfn.XLOOKUP($E2183,Main_OG!$D$1:$D$766,Main_OG!AM$1:AM$766,"")</f>
        <v>0</v>
      </c>
    </row>
    <row r="2184" spans="1:30" x14ac:dyDescent="0.35">
      <c r="A2184" s="36" t="s">
        <v>3257</v>
      </c>
      <c r="B2184" s="45" t="s">
        <v>518</v>
      </c>
      <c r="C2184" s="45" t="s">
        <v>3257</v>
      </c>
      <c r="D2184" s="36" t="s">
        <v>3257</v>
      </c>
      <c r="E2184" s="36" t="str">
        <f t="shared" si="102"/>
        <v>2017_UT</v>
      </c>
      <c r="F2184" s="45">
        <v>2017</v>
      </c>
      <c r="G2184" s="45">
        <f>_xlfn.XLOOKUP(I2184,Main_OG!$B$1:$B$766,Main_OG!$O$1:$O$766,"")</f>
        <v>0</v>
      </c>
      <c r="H2184" s="45">
        <f>_xlfn.XLOOKUP(E2184,Main_OG!$D$1:$D$766,Main_OG!$J$1:$J$766,"")</f>
        <v>1</v>
      </c>
      <c r="I2184" s="45" t="s">
        <v>518</v>
      </c>
      <c r="J2184" s="45" t="str">
        <f t="shared" si="103"/>
        <v>PacifiCorp_UT</v>
      </c>
      <c r="K2184" s="45" t="str">
        <f t="shared" si="104"/>
        <v>PacifiCorp_UT</v>
      </c>
      <c r="L2184" s="45" t="s">
        <v>3327</v>
      </c>
      <c r="M2184" s="45">
        <v>1</v>
      </c>
      <c r="N2184" s="45">
        <v>88605</v>
      </c>
      <c r="O2184" s="45">
        <v>8049</v>
      </c>
      <c r="P2184" s="45">
        <v>796194</v>
      </c>
      <c r="Q2184" s="45">
        <v>56081</v>
      </c>
      <c r="R2184" s="45">
        <v>8830950</v>
      </c>
      <c r="S2184" s="45">
        <v>8274345</v>
      </c>
      <c r="T2184" s="45">
        <v>6971470</v>
      </c>
      <c r="U2184" s="45">
        <v>10.256057999999999</v>
      </c>
      <c r="V2184" s="45">
        <v>8.6298800999999994</v>
      </c>
      <c r="W2184" s="45">
        <v>6.0838362000000004</v>
      </c>
      <c r="X2184" s="45">
        <v>11.461302999999999</v>
      </c>
      <c r="Y2184" s="46">
        <v>172075</v>
      </c>
      <c r="Z2184" s="46">
        <v>55444.750188494429</v>
      </c>
      <c r="AA2184" s="47">
        <f>_xlfn.XLOOKUP($E2184,Main_OG!$D$1:$D$766,Main_OG!AJ$1:AJ$766,"")</f>
        <v>24964400</v>
      </c>
      <c r="AB2184" s="47">
        <f>_xlfn.XLOOKUP($E2184,Main_OG!$D$1:$D$766,Main_OG!AK$1:AK$766,"")</f>
        <v>131618</v>
      </c>
      <c r="AC2184" s="47">
        <f>_xlfn.XLOOKUP($E2184,Main_OG!$D$1:$D$766,Main_OG!AL$1:AL$766,"")</f>
        <v>93838354</v>
      </c>
      <c r="AD2184" s="47">
        <f>_xlfn.XLOOKUP($E2184,Main_OG!$D$1:$D$766,Main_OG!AM$1:AM$766,"")</f>
        <v>0</v>
      </c>
    </row>
    <row r="2185" spans="1:30" x14ac:dyDescent="0.35">
      <c r="A2185" s="36" t="s">
        <v>3257</v>
      </c>
      <c r="B2185" s="45" t="s">
        <v>182</v>
      </c>
      <c r="C2185" s="45" t="s">
        <v>3257</v>
      </c>
      <c r="D2185" s="36" t="s">
        <v>3257</v>
      </c>
      <c r="E2185" s="36" t="str">
        <f t="shared" si="102"/>
        <v>2017_WA</v>
      </c>
      <c r="F2185" s="45">
        <v>2017</v>
      </c>
      <c r="G2185" s="45">
        <f>_xlfn.XLOOKUP(I2185,Main_OG!$B$1:$B$766,Main_OG!$O$1:$O$766,"")</f>
        <v>0</v>
      </c>
      <c r="H2185" s="45">
        <f>_xlfn.XLOOKUP(E2185,Main_OG!$D$1:$D$766,Main_OG!$J$1:$J$766,"")</f>
        <v>1</v>
      </c>
      <c r="I2185" s="45" t="s">
        <v>182</v>
      </c>
      <c r="J2185" s="45" t="str">
        <f t="shared" si="103"/>
        <v>PacifiCorp_WA</v>
      </c>
      <c r="K2185" s="45" t="str">
        <f t="shared" si="104"/>
        <v>PacifiCorp_WA</v>
      </c>
      <c r="L2185" s="45" t="s">
        <v>3328</v>
      </c>
      <c r="M2185" s="45">
        <v>0</v>
      </c>
      <c r="N2185" s="45">
        <v>16148</v>
      </c>
      <c r="O2185" s="45">
        <v>5542</v>
      </c>
      <c r="P2185" s="45">
        <v>108880</v>
      </c>
      <c r="Q2185" s="45">
        <v>0</v>
      </c>
      <c r="R2185" s="45">
        <v>1556097</v>
      </c>
      <c r="S2185" s="45">
        <v>949479</v>
      </c>
      <c r="T2185" s="45">
        <v>1715722</v>
      </c>
      <c r="U2185" s="45">
        <v>0</v>
      </c>
      <c r="V2185" s="45">
        <v>8.5280287999999995</v>
      </c>
      <c r="W2185" s="45">
        <v>7.1791898999999999</v>
      </c>
      <c r="X2185" s="45">
        <v>9.0725420999999997</v>
      </c>
      <c r="Y2185" s="46">
        <v>527169.4</v>
      </c>
      <c r="Z2185" s="46">
        <v>70971.038985044463</v>
      </c>
      <c r="AA2185" s="47">
        <f>_xlfn.XLOOKUP($E2185,Main_OG!$D$1:$D$766,Main_OG!AJ$1:AJ$766,"")</f>
        <v>7260888</v>
      </c>
      <c r="AB2185" s="47">
        <f>_xlfn.XLOOKUP($E2185,Main_OG!$D$1:$D$766,Main_OG!AK$1:AK$766,"")</f>
        <v>75606</v>
      </c>
      <c r="AC2185" s="47">
        <f>_xlfn.XLOOKUP($E2185,Main_OG!$D$1:$D$766,Main_OG!AL$1:AL$766,"")</f>
        <v>153256680</v>
      </c>
      <c r="AD2185" s="47">
        <f>_xlfn.XLOOKUP($E2185,Main_OG!$D$1:$D$766,Main_OG!AM$1:AM$766,"")</f>
        <v>8128259</v>
      </c>
    </row>
    <row r="2186" spans="1:30" x14ac:dyDescent="0.35">
      <c r="A2186" s="36" t="s">
        <v>3257</v>
      </c>
      <c r="B2186" s="45" t="s">
        <v>886</v>
      </c>
      <c r="C2186" s="45" t="s">
        <v>3257</v>
      </c>
      <c r="D2186" s="36" t="s">
        <v>3257</v>
      </c>
      <c r="E2186" s="36" t="str">
        <f t="shared" si="102"/>
        <v>2017_WY</v>
      </c>
      <c r="F2186" s="45">
        <v>2017</v>
      </c>
      <c r="G2186" s="45">
        <f>_xlfn.XLOOKUP(I2186,Main_OG!$B$1:$B$766,Main_OG!$O$1:$O$766,"")</f>
        <v>0</v>
      </c>
      <c r="H2186" s="45">
        <f>_xlfn.XLOOKUP(E2186,Main_OG!$D$1:$D$766,Main_OG!$J$1:$J$766,"")</f>
        <v>0</v>
      </c>
      <c r="I2186" s="45" t="s">
        <v>886</v>
      </c>
      <c r="J2186" s="45" t="str">
        <f t="shared" si="103"/>
        <v>PacifiCorp_WY</v>
      </c>
      <c r="K2186" s="45" t="str">
        <f t="shared" si="104"/>
        <v>PacifiCorp_WY</v>
      </c>
      <c r="L2186" s="45" t="s">
        <v>3329</v>
      </c>
      <c r="M2186" s="45">
        <v>0</v>
      </c>
      <c r="N2186" s="45">
        <v>23199</v>
      </c>
      <c r="O2186" s="45">
        <v>2786</v>
      </c>
      <c r="P2186" s="45">
        <v>114727</v>
      </c>
      <c r="Q2186" s="45">
        <v>0</v>
      </c>
      <c r="R2186" s="45">
        <v>1414469</v>
      </c>
      <c r="S2186" s="45">
        <v>6874590</v>
      </c>
      <c r="T2186" s="45">
        <v>1041319</v>
      </c>
      <c r="U2186" s="45">
        <v>0</v>
      </c>
      <c r="V2186" s="45">
        <v>9.1404831000000009</v>
      </c>
      <c r="W2186" s="45">
        <v>6.4884553</v>
      </c>
      <c r="X2186" s="45">
        <v>11.344284999999999</v>
      </c>
      <c r="Y2186" s="46">
        <v>37620.300000000003</v>
      </c>
      <c r="Z2186" s="46">
        <v>64863.257206109032</v>
      </c>
      <c r="AA2186" s="47">
        <f>_xlfn.XLOOKUP($E2186,Main_OG!$D$1:$D$766,Main_OG!AJ$1:AJ$766,"")</f>
        <v>49539056</v>
      </c>
      <c r="AB2186" s="47">
        <f>_xlfn.XLOOKUP($E2186,Main_OG!$D$1:$D$766,Main_OG!AK$1:AK$766,"")</f>
        <v>165314</v>
      </c>
      <c r="AC2186" s="47">
        <f>_xlfn.XLOOKUP($E2186,Main_OG!$D$1:$D$766,Main_OG!AL$1:AL$766,"")</f>
        <v>11137298</v>
      </c>
      <c r="AD2186" s="47">
        <f>_xlfn.XLOOKUP($E2186,Main_OG!$D$1:$D$766,Main_OG!AM$1:AM$766,"")</f>
        <v>0</v>
      </c>
    </row>
    <row r="2187" spans="1:30" x14ac:dyDescent="0.35">
      <c r="A2187" s="36" t="s">
        <v>3257</v>
      </c>
      <c r="B2187" s="45" t="s">
        <v>59</v>
      </c>
      <c r="C2187" s="45" t="s">
        <v>3257</v>
      </c>
      <c r="D2187" s="36" t="s">
        <v>3257</v>
      </c>
      <c r="E2187" s="36" t="str">
        <f t="shared" si="102"/>
        <v>2018_CA</v>
      </c>
      <c r="F2187" s="45">
        <v>2018</v>
      </c>
      <c r="G2187" s="45">
        <f>_xlfn.XLOOKUP(I2187,Main_OG!$B$1:$B$766,Main_OG!$O$1:$O$766,"")</f>
        <v>1</v>
      </c>
      <c r="H2187" s="45">
        <f>_xlfn.XLOOKUP(E2187,Main_OG!$D$1:$D$766,Main_OG!$J$1:$J$766,"")</f>
        <v>1</v>
      </c>
      <c r="I2187" s="45" t="s">
        <v>59</v>
      </c>
      <c r="J2187" s="45" t="str">
        <f t="shared" si="103"/>
        <v>PacifiCorp_CA</v>
      </c>
      <c r="K2187" s="45" t="str">
        <f t="shared" si="104"/>
        <v>PacifiCorp_CA</v>
      </c>
      <c r="L2187" s="45" t="s">
        <v>3330</v>
      </c>
      <c r="M2187" s="45">
        <v>0</v>
      </c>
      <c r="N2187" s="45">
        <v>7459</v>
      </c>
      <c r="O2187" s="45">
        <v>1935</v>
      </c>
      <c r="P2187" s="45">
        <v>35776</v>
      </c>
      <c r="Q2187" s="45">
        <v>0</v>
      </c>
      <c r="R2187" s="45">
        <v>233961</v>
      </c>
      <c r="S2187" s="45">
        <v>145404</v>
      </c>
      <c r="T2187" s="45">
        <v>369909</v>
      </c>
      <c r="U2187" s="45">
        <v>0</v>
      </c>
      <c r="V2187" s="45">
        <v>14.925735</v>
      </c>
      <c r="W2187" s="45">
        <v>13.521705000000001</v>
      </c>
      <c r="X2187" s="45">
        <v>13.213628</v>
      </c>
      <c r="Y2187" s="46">
        <v>2850970.3</v>
      </c>
      <c r="Z2187" s="46">
        <v>72290.915366437242</v>
      </c>
      <c r="AA2187" s="47">
        <f>_xlfn.XLOOKUP($E2187,Main_OG!$D$1:$D$766,Main_OG!AJ$1:AJ$766,"")</f>
        <v>113814</v>
      </c>
      <c r="AB2187" s="47">
        <f>_xlfn.XLOOKUP($E2187,Main_OG!$D$1:$D$766,Main_OG!AK$1:AK$766,"")</f>
        <v>239764</v>
      </c>
      <c r="AC2187" s="47">
        <f>_xlfn.XLOOKUP($E2187,Main_OG!$D$1:$D$766,Main_OG!AL$1:AL$766,"")</f>
        <v>1292762132</v>
      </c>
      <c r="AD2187" s="47">
        <f>_xlfn.XLOOKUP($E2187,Main_OG!$D$1:$D$766,Main_OG!AM$1:AM$766,"")</f>
        <v>18213519</v>
      </c>
    </row>
    <row r="2188" spans="1:30" x14ac:dyDescent="0.35">
      <c r="A2188" s="36" t="s">
        <v>3257</v>
      </c>
      <c r="B2188" s="45" t="s">
        <v>717</v>
      </c>
      <c r="C2188" s="45" t="s">
        <v>3257</v>
      </c>
      <c r="D2188" s="36" t="s">
        <v>3257</v>
      </c>
      <c r="E2188" s="36" t="str">
        <f t="shared" si="102"/>
        <v>2018_ID</v>
      </c>
      <c r="F2188" s="45">
        <v>2018</v>
      </c>
      <c r="G2188" s="45">
        <f>_xlfn.XLOOKUP(I2188,Main_OG!$B$1:$B$766,Main_OG!$O$1:$O$766,"")</f>
        <v>0</v>
      </c>
      <c r="H2188" s="45">
        <f>_xlfn.XLOOKUP(E2188,Main_OG!$D$1:$D$766,Main_OG!$J$1:$J$766,"")</f>
        <v>1</v>
      </c>
      <c r="I2188" s="45" t="s">
        <v>717</v>
      </c>
      <c r="J2188" s="45" t="str">
        <f t="shared" si="103"/>
        <v>PacifiCorp_ID</v>
      </c>
      <c r="K2188" s="45" t="str">
        <f t="shared" si="104"/>
        <v>PacifiCorp_ID</v>
      </c>
      <c r="L2188" s="45" t="s">
        <v>3331</v>
      </c>
      <c r="M2188" s="45">
        <v>0</v>
      </c>
      <c r="N2188" s="45">
        <v>9082</v>
      </c>
      <c r="O2188" s="45">
        <v>5629</v>
      </c>
      <c r="P2188" s="45">
        <v>64774</v>
      </c>
      <c r="Q2188" s="45">
        <v>0</v>
      </c>
      <c r="R2188" s="45">
        <v>513764</v>
      </c>
      <c r="S2188" s="45">
        <v>2426431</v>
      </c>
      <c r="T2188" s="45">
        <v>703239</v>
      </c>
      <c r="U2188" s="45">
        <v>0</v>
      </c>
      <c r="V2188" s="45">
        <v>8.8970812000000006</v>
      </c>
      <c r="W2188" s="45">
        <v>6.9637133999999996</v>
      </c>
      <c r="X2188" s="45">
        <v>10.365281</v>
      </c>
      <c r="Y2188" s="46">
        <v>77652.100000000006</v>
      </c>
      <c r="Z2188" s="46">
        <v>44320.102918027434</v>
      </c>
      <c r="AA2188" s="47">
        <f>_xlfn.XLOOKUP($E2188,Main_OG!$D$1:$D$766,Main_OG!AJ$1:AJ$766,"")</f>
        <v>8896</v>
      </c>
      <c r="AB2188" s="47">
        <f>_xlfn.XLOOKUP($E2188,Main_OG!$D$1:$D$766,Main_OG!AK$1:AK$766,"")</f>
        <v>186</v>
      </c>
      <c r="AC2188" s="47">
        <f>_xlfn.XLOOKUP($E2188,Main_OG!$D$1:$D$766,Main_OG!AL$1:AL$766,"")</f>
        <v>48542996</v>
      </c>
      <c r="AD2188" s="47">
        <f>_xlfn.XLOOKUP($E2188,Main_OG!$D$1:$D$766,Main_OG!AM$1:AM$766,"")</f>
        <v>0</v>
      </c>
    </row>
    <row r="2189" spans="1:30" x14ac:dyDescent="0.35">
      <c r="A2189" s="36" t="s">
        <v>3257</v>
      </c>
      <c r="B2189" s="45" t="s">
        <v>461</v>
      </c>
      <c r="C2189" s="45" t="s">
        <v>3257</v>
      </c>
      <c r="D2189" s="36" t="s">
        <v>3257</v>
      </c>
      <c r="E2189" s="36" t="str">
        <f t="shared" si="102"/>
        <v>2018_OR</v>
      </c>
      <c r="F2189" s="45">
        <v>2018</v>
      </c>
      <c r="G2189" s="45">
        <f>_xlfn.XLOOKUP(I2189,Main_OG!$B$1:$B$766,Main_OG!$O$1:$O$766,"")</f>
        <v>0</v>
      </c>
      <c r="H2189" s="45">
        <f>_xlfn.XLOOKUP(E2189,Main_OG!$D$1:$D$766,Main_OG!$J$1:$J$766,"")</f>
        <v>1</v>
      </c>
      <c r="I2189" s="45" t="s">
        <v>461</v>
      </c>
      <c r="J2189" s="45" t="str">
        <f t="shared" si="103"/>
        <v>PacifiCorp_OR</v>
      </c>
      <c r="K2189" s="45" t="str">
        <f t="shared" si="104"/>
        <v>PacifiCorp_OR</v>
      </c>
      <c r="L2189" s="45" t="s">
        <v>3332</v>
      </c>
      <c r="M2189" s="45">
        <v>1</v>
      </c>
      <c r="N2189" s="45">
        <v>68578</v>
      </c>
      <c r="O2189" s="45">
        <v>9233</v>
      </c>
      <c r="P2189" s="45">
        <v>509553</v>
      </c>
      <c r="Q2189" s="45">
        <v>15048</v>
      </c>
      <c r="R2189" s="45">
        <v>5286661</v>
      </c>
      <c r="S2189" s="45">
        <v>2009300</v>
      </c>
      <c r="T2189" s="45">
        <v>5556224</v>
      </c>
      <c r="U2189" s="45">
        <v>9.7780436000000002</v>
      </c>
      <c r="V2189" s="45">
        <v>9.2570396000000006</v>
      </c>
      <c r="W2189" s="45">
        <v>7.8592993</v>
      </c>
      <c r="X2189" s="45">
        <v>11.136253999999999</v>
      </c>
      <c r="Y2189" s="46">
        <v>234308.3</v>
      </c>
      <c r="Z2189" s="46">
        <v>56007.212077433025</v>
      </c>
      <c r="AA2189" s="47">
        <f>_xlfn.XLOOKUP($E2189,Main_OG!$D$1:$D$766,Main_OG!AJ$1:AJ$766,"")</f>
        <v>1795642</v>
      </c>
      <c r="AB2189" s="47">
        <f>_xlfn.XLOOKUP($E2189,Main_OG!$D$1:$D$766,Main_OG!AK$1:AK$766,"")</f>
        <v>17260</v>
      </c>
      <c r="AC2189" s="47">
        <f>_xlfn.XLOOKUP($E2189,Main_OG!$D$1:$D$766,Main_OG!AL$1:AL$766,"")</f>
        <v>246000822</v>
      </c>
      <c r="AD2189" s="47">
        <f>_xlfn.XLOOKUP($E2189,Main_OG!$D$1:$D$766,Main_OG!AM$1:AM$766,"")</f>
        <v>0</v>
      </c>
    </row>
    <row r="2190" spans="1:30" x14ac:dyDescent="0.35">
      <c r="A2190" s="36" t="s">
        <v>3257</v>
      </c>
      <c r="B2190" s="45" t="s">
        <v>518</v>
      </c>
      <c r="C2190" s="45" t="s">
        <v>3257</v>
      </c>
      <c r="D2190" s="36" t="s">
        <v>3257</v>
      </c>
      <c r="E2190" s="36" t="str">
        <f t="shared" si="102"/>
        <v>2018_UT</v>
      </c>
      <c r="F2190" s="45">
        <v>2018</v>
      </c>
      <c r="G2190" s="45">
        <f>_xlfn.XLOOKUP(I2190,Main_OG!$B$1:$B$766,Main_OG!$O$1:$O$766,"")</f>
        <v>0</v>
      </c>
      <c r="H2190" s="45">
        <f>_xlfn.XLOOKUP(E2190,Main_OG!$D$1:$D$766,Main_OG!$J$1:$J$766,"")</f>
        <v>1</v>
      </c>
      <c r="I2190" s="45" t="s">
        <v>518</v>
      </c>
      <c r="J2190" s="45" t="str">
        <f t="shared" si="103"/>
        <v>PacifiCorp_UT</v>
      </c>
      <c r="K2190" s="45" t="str">
        <f t="shared" si="104"/>
        <v>PacifiCorp_UT</v>
      </c>
      <c r="L2190" s="45" t="s">
        <v>3333</v>
      </c>
      <c r="M2190" s="45">
        <v>1</v>
      </c>
      <c r="N2190" s="45">
        <v>90521</v>
      </c>
      <c r="O2190" s="45">
        <v>8079</v>
      </c>
      <c r="P2190" s="45">
        <v>816651</v>
      </c>
      <c r="Q2190" s="45">
        <v>51359</v>
      </c>
      <c r="R2190" s="45">
        <v>9108797</v>
      </c>
      <c r="S2190" s="45">
        <v>8260614</v>
      </c>
      <c r="T2190" s="45">
        <v>7093140</v>
      </c>
      <c r="U2190" s="45">
        <v>10.590938</v>
      </c>
      <c r="V2190" s="45">
        <v>8.0684144999999994</v>
      </c>
      <c r="W2190" s="45">
        <v>5.8499574000000001</v>
      </c>
      <c r="X2190" s="45">
        <v>10.724754000000001</v>
      </c>
      <c r="Y2190" s="46">
        <v>182106</v>
      </c>
      <c r="Z2190" s="46">
        <v>57717.010870788203</v>
      </c>
      <c r="AA2190" s="47">
        <f>_xlfn.XLOOKUP($E2190,Main_OG!$D$1:$D$766,Main_OG!AJ$1:AJ$766,"")</f>
        <v>24663360</v>
      </c>
      <c r="AB2190" s="47">
        <f>_xlfn.XLOOKUP($E2190,Main_OG!$D$1:$D$766,Main_OG!AK$1:AK$766,"")</f>
        <v>127622</v>
      </c>
      <c r="AC2190" s="47">
        <f>_xlfn.XLOOKUP($E2190,Main_OG!$D$1:$D$766,Main_OG!AL$1:AL$766,"")</f>
        <v>133687648</v>
      </c>
      <c r="AD2190" s="47">
        <f>_xlfn.XLOOKUP($E2190,Main_OG!$D$1:$D$766,Main_OG!AM$1:AM$766,"")</f>
        <v>0</v>
      </c>
    </row>
    <row r="2191" spans="1:30" x14ac:dyDescent="0.35">
      <c r="A2191" s="36" t="s">
        <v>3257</v>
      </c>
      <c r="B2191" s="45" t="s">
        <v>182</v>
      </c>
      <c r="C2191" s="45" t="s">
        <v>3257</v>
      </c>
      <c r="D2191" s="36" t="s">
        <v>3257</v>
      </c>
      <c r="E2191" s="36" t="str">
        <f t="shared" si="102"/>
        <v>2018_WA</v>
      </c>
      <c r="F2191" s="45">
        <v>2018</v>
      </c>
      <c r="G2191" s="45">
        <f>_xlfn.XLOOKUP(I2191,Main_OG!$B$1:$B$766,Main_OG!$O$1:$O$766,"")</f>
        <v>0</v>
      </c>
      <c r="H2191" s="45">
        <f>_xlfn.XLOOKUP(E2191,Main_OG!$D$1:$D$766,Main_OG!$J$1:$J$766,"")</f>
        <v>1</v>
      </c>
      <c r="I2191" s="45" t="s">
        <v>182</v>
      </c>
      <c r="J2191" s="45" t="str">
        <f t="shared" si="103"/>
        <v>PacifiCorp_WA</v>
      </c>
      <c r="K2191" s="45" t="str">
        <f t="shared" si="104"/>
        <v>PacifiCorp_WA</v>
      </c>
      <c r="L2191" s="45" t="s">
        <v>3334</v>
      </c>
      <c r="M2191" s="45">
        <v>0</v>
      </c>
      <c r="N2191" s="45">
        <v>16422</v>
      </c>
      <c r="O2191" s="45">
        <v>5532</v>
      </c>
      <c r="P2191" s="45">
        <v>109499</v>
      </c>
      <c r="Q2191" s="45">
        <v>0</v>
      </c>
      <c r="R2191" s="45">
        <v>1576270</v>
      </c>
      <c r="S2191" s="45">
        <v>852499</v>
      </c>
      <c r="T2191" s="45">
        <v>1520347</v>
      </c>
      <c r="U2191" s="45">
        <v>0</v>
      </c>
      <c r="V2191" s="45">
        <v>8.6016863000000008</v>
      </c>
      <c r="W2191" s="45">
        <v>7.4152462000000003</v>
      </c>
      <c r="X2191" s="45">
        <v>8.7372882999999995</v>
      </c>
      <c r="Y2191" s="46">
        <v>561785.69999999995</v>
      </c>
      <c r="Z2191" s="46">
        <v>74638.122770215676</v>
      </c>
      <c r="AA2191" s="47">
        <f>_xlfn.XLOOKUP($E2191,Main_OG!$D$1:$D$766,Main_OG!AJ$1:AJ$766,"")</f>
        <v>7269842</v>
      </c>
      <c r="AB2191" s="47">
        <f>_xlfn.XLOOKUP($E2191,Main_OG!$D$1:$D$766,Main_OG!AK$1:AK$766,"")</f>
        <v>70096</v>
      </c>
      <c r="AC2191" s="47">
        <f>_xlfn.XLOOKUP($E2191,Main_OG!$D$1:$D$766,Main_OG!AL$1:AL$766,"")</f>
        <v>146771172</v>
      </c>
      <c r="AD2191" s="47">
        <f>_xlfn.XLOOKUP($E2191,Main_OG!$D$1:$D$766,Main_OG!AM$1:AM$766,"")</f>
        <v>9708441</v>
      </c>
    </row>
    <row r="2192" spans="1:30" x14ac:dyDescent="0.35">
      <c r="A2192" s="36" t="s">
        <v>3257</v>
      </c>
      <c r="B2192" s="45" t="s">
        <v>886</v>
      </c>
      <c r="C2192" s="45" t="s">
        <v>3257</v>
      </c>
      <c r="D2192" s="36" t="s">
        <v>3257</v>
      </c>
      <c r="E2192" s="36" t="str">
        <f t="shared" si="102"/>
        <v>2018_WY</v>
      </c>
      <c r="F2192" s="45">
        <v>2018</v>
      </c>
      <c r="G2192" s="45">
        <f>_xlfn.XLOOKUP(I2192,Main_OG!$B$1:$B$766,Main_OG!$O$1:$O$766,"")</f>
        <v>0</v>
      </c>
      <c r="H2192" s="45">
        <f>_xlfn.XLOOKUP(E2192,Main_OG!$D$1:$D$766,Main_OG!$J$1:$J$766,"")</f>
        <v>0</v>
      </c>
      <c r="I2192" s="45" t="s">
        <v>886</v>
      </c>
      <c r="J2192" s="45" t="str">
        <f t="shared" si="103"/>
        <v>PacifiCorp_WY</v>
      </c>
      <c r="K2192" s="45" t="str">
        <f t="shared" si="104"/>
        <v>PacifiCorp_WY</v>
      </c>
      <c r="L2192" s="45" t="s">
        <v>3335</v>
      </c>
      <c r="M2192" s="45">
        <v>0</v>
      </c>
      <c r="N2192" s="45">
        <v>23239</v>
      </c>
      <c r="O2192" s="45">
        <v>2779</v>
      </c>
      <c r="P2192" s="45">
        <v>115073</v>
      </c>
      <c r="Q2192" s="45">
        <v>0</v>
      </c>
      <c r="R2192" s="45">
        <v>1422578</v>
      </c>
      <c r="S2192" s="45">
        <v>6985653</v>
      </c>
      <c r="T2192" s="45">
        <v>984258</v>
      </c>
      <c r="U2192" s="45">
        <v>0</v>
      </c>
      <c r="V2192" s="45">
        <v>8.9220275000000004</v>
      </c>
      <c r="W2192" s="45">
        <v>6.3237709999999998</v>
      </c>
      <c r="X2192" s="45">
        <v>11.048272000000001</v>
      </c>
      <c r="Y2192" s="46">
        <v>37977.199999999997</v>
      </c>
      <c r="Z2192" s="46">
        <v>65584.902271636151</v>
      </c>
      <c r="AA2192" s="47">
        <f>_xlfn.XLOOKUP($E2192,Main_OG!$D$1:$D$766,Main_OG!AJ$1:AJ$766,"")</f>
        <v>48936996</v>
      </c>
      <c r="AB2192" s="47">
        <f>_xlfn.XLOOKUP($E2192,Main_OG!$D$1:$D$766,Main_OG!AK$1:AK$766,"")</f>
        <v>155422</v>
      </c>
      <c r="AC2192" s="47">
        <f>_xlfn.XLOOKUP($E2192,Main_OG!$D$1:$D$766,Main_OG!AL$1:AL$766,"")</f>
        <v>12699216</v>
      </c>
      <c r="AD2192" s="47">
        <f>_xlfn.XLOOKUP($E2192,Main_OG!$D$1:$D$766,Main_OG!AM$1:AM$766,"")</f>
        <v>0</v>
      </c>
    </row>
    <row r="2193" spans="1:30" x14ac:dyDescent="0.35">
      <c r="A2193" s="36" t="s">
        <v>3257</v>
      </c>
      <c r="B2193" s="45" t="s">
        <v>59</v>
      </c>
      <c r="C2193" s="45" t="s">
        <v>3257</v>
      </c>
      <c r="D2193" s="36" t="s">
        <v>3257</v>
      </c>
      <c r="E2193" s="36" t="str">
        <f t="shared" si="102"/>
        <v>2019_CA</v>
      </c>
      <c r="F2193" s="45">
        <v>2019</v>
      </c>
      <c r="G2193" s="45">
        <f>_xlfn.XLOOKUP(I2193,Main_OG!$B$1:$B$766,Main_OG!$O$1:$O$766,"")</f>
        <v>1</v>
      </c>
      <c r="H2193" s="45">
        <f>_xlfn.XLOOKUP(E2193,Main_OG!$D$1:$D$766,Main_OG!$J$1:$J$766,"")</f>
        <v>1</v>
      </c>
      <c r="I2193" s="45" t="s">
        <v>59</v>
      </c>
      <c r="J2193" s="45" t="str">
        <f t="shared" si="103"/>
        <v>PacifiCorp_CA</v>
      </c>
      <c r="K2193" s="45" t="str">
        <f t="shared" si="104"/>
        <v>PacifiCorp_CA</v>
      </c>
      <c r="L2193" s="45" t="s">
        <v>3336</v>
      </c>
      <c r="M2193" s="45">
        <v>0</v>
      </c>
      <c r="N2193" s="45">
        <v>7514</v>
      </c>
      <c r="O2193" s="45">
        <v>1942</v>
      </c>
      <c r="P2193" s="45">
        <v>36027</v>
      </c>
      <c r="Q2193" s="45">
        <v>0</v>
      </c>
      <c r="R2193" s="45">
        <v>239518</v>
      </c>
      <c r="S2193" s="45">
        <v>137906</v>
      </c>
      <c r="T2193" s="45">
        <v>363507</v>
      </c>
      <c r="U2193" s="45">
        <v>0</v>
      </c>
      <c r="V2193" s="45">
        <v>14.980335999999999</v>
      </c>
      <c r="W2193" s="45">
        <v>13.602454</v>
      </c>
      <c r="X2193" s="45">
        <v>12.873535</v>
      </c>
      <c r="Y2193" s="46">
        <v>2962792.1</v>
      </c>
      <c r="Z2193" s="46">
        <v>75126.056066784979</v>
      </c>
      <c r="AA2193" s="47">
        <f>_xlfn.XLOOKUP($E2193,Main_OG!$D$1:$D$766,Main_OG!AJ$1:AJ$766,"")</f>
        <v>97698</v>
      </c>
      <c r="AB2193" s="47">
        <f>_xlfn.XLOOKUP($E2193,Main_OG!$D$1:$D$766,Main_OG!AK$1:AK$766,"")</f>
        <v>201972</v>
      </c>
      <c r="AC2193" s="47">
        <f>_xlfn.XLOOKUP($E2193,Main_OG!$D$1:$D$766,Main_OG!AL$1:AL$766,"")</f>
        <v>1230687868</v>
      </c>
      <c r="AD2193" s="47">
        <f>_xlfn.XLOOKUP($E2193,Main_OG!$D$1:$D$766,Main_OG!AM$1:AM$766,"")</f>
        <v>16165384</v>
      </c>
    </row>
    <row r="2194" spans="1:30" x14ac:dyDescent="0.35">
      <c r="A2194" s="36" t="s">
        <v>3257</v>
      </c>
      <c r="B2194" s="45" t="s">
        <v>717</v>
      </c>
      <c r="C2194" s="45" t="s">
        <v>3257</v>
      </c>
      <c r="D2194" s="36" t="s">
        <v>3257</v>
      </c>
      <c r="E2194" s="36" t="str">
        <f t="shared" si="102"/>
        <v>2019_ID</v>
      </c>
      <c r="F2194" s="45">
        <v>2019</v>
      </c>
      <c r="G2194" s="45">
        <f>_xlfn.XLOOKUP(I2194,Main_OG!$B$1:$B$766,Main_OG!$O$1:$O$766,"")</f>
        <v>0</v>
      </c>
      <c r="H2194" s="45">
        <f>_xlfn.XLOOKUP(E2194,Main_OG!$D$1:$D$766,Main_OG!$J$1:$J$766,"")</f>
        <v>1</v>
      </c>
      <c r="I2194" s="45" t="s">
        <v>717</v>
      </c>
      <c r="J2194" s="45" t="str">
        <f t="shared" si="103"/>
        <v>PacifiCorp_ID</v>
      </c>
      <c r="K2194" s="45" t="str">
        <f t="shared" si="104"/>
        <v>PacifiCorp_ID</v>
      </c>
      <c r="L2194" s="45" t="s">
        <v>3337</v>
      </c>
      <c r="M2194" s="45">
        <v>0</v>
      </c>
      <c r="N2194" s="45">
        <v>9290</v>
      </c>
      <c r="O2194" s="45">
        <v>5653</v>
      </c>
      <c r="P2194" s="45">
        <v>66558</v>
      </c>
      <c r="Q2194" s="45">
        <v>0</v>
      </c>
      <c r="R2194" s="45">
        <v>515261</v>
      </c>
      <c r="S2194" s="45">
        <v>2235056</v>
      </c>
      <c r="T2194" s="45">
        <v>735159</v>
      </c>
      <c r="U2194" s="45">
        <v>0</v>
      </c>
      <c r="V2194" s="45">
        <v>8.7780755999999993</v>
      </c>
      <c r="W2194" s="45">
        <v>6.8909370000000001</v>
      </c>
      <c r="X2194" s="45">
        <v>10.204867</v>
      </c>
      <c r="Y2194" s="46">
        <v>81261.3</v>
      </c>
      <c r="Z2194" s="46">
        <v>45421.22678948722</v>
      </c>
      <c r="AA2194" s="47">
        <f>_xlfn.XLOOKUP($E2194,Main_OG!$D$1:$D$766,Main_OG!AJ$1:AJ$766,"")</f>
        <v>8982</v>
      </c>
      <c r="AB2194" s="47">
        <f>_xlfn.XLOOKUP($E2194,Main_OG!$D$1:$D$766,Main_OG!AK$1:AK$766,"")</f>
        <v>432</v>
      </c>
      <c r="AC2194" s="47">
        <f>_xlfn.XLOOKUP($E2194,Main_OG!$D$1:$D$766,Main_OG!AL$1:AL$766,"")</f>
        <v>64386294</v>
      </c>
      <c r="AD2194" s="47">
        <f>_xlfn.XLOOKUP($E2194,Main_OG!$D$1:$D$766,Main_OG!AM$1:AM$766,"")</f>
        <v>0</v>
      </c>
    </row>
    <row r="2195" spans="1:30" x14ac:dyDescent="0.35">
      <c r="A2195" s="36" t="s">
        <v>3257</v>
      </c>
      <c r="B2195" s="45" t="s">
        <v>461</v>
      </c>
      <c r="C2195" s="45" t="s">
        <v>3257</v>
      </c>
      <c r="D2195" s="36" t="s">
        <v>3257</v>
      </c>
      <c r="E2195" s="36" t="str">
        <f t="shared" si="102"/>
        <v>2019_OR</v>
      </c>
      <c r="F2195" s="45">
        <v>2019</v>
      </c>
      <c r="G2195" s="45">
        <f>_xlfn.XLOOKUP(I2195,Main_OG!$B$1:$B$766,Main_OG!$O$1:$O$766,"")</f>
        <v>0</v>
      </c>
      <c r="H2195" s="45">
        <f>_xlfn.XLOOKUP(E2195,Main_OG!$D$1:$D$766,Main_OG!$J$1:$J$766,"")</f>
        <v>1</v>
      </c>
      <c r="I2195" s="45" t="s">
        <v>461</v>
      </c>
      <c r="J2195" s="45" t="str">
        <f t="shared" si="103"/>
        <v>PacifiCorp_OR</v>
      </c>
      <c r="K2195" s="45" t="str">
        <f t="shared" si="104"/>
        <v>PacifiCorp_OR</v>
      </c>
      <c r="L2195" s="45" t="s">
        <v>3338</v>
      </c>
      <c r="M2195" s="45">
        <v>1</v>
      </c>
      <c r="N2195" s="45">
        <v>69371</v>
      </c>
      <c r="O2195" s="45">
        <v>9192</v>
      </c>
      <c r="P2195" s="45">
        <v>517270</v>
      </c>
      <c r="Q2195" s="45">
        <v>16198</v>
      </c>
      <c r="R2195" s="45">
        <v>5441710</v>
      </c>
      <c r="S2195" s="45">
        <v>1908644</v>
      </c>
      <c r="T2195" s="45">
        <v>5722112</v>
      </c>
      <c r="U2195" s="45">
        <v>9.6351400999999992</v>
      </c>
      <c r="V2195" s="45">
        <v>8.9430253000000004</v>
      </c>
      <c r="W2195" s="45">
        <v>7.6611719999999996</v>
      </c>
      <c r="X2195" s="45">
        <v>10.793400999999999</v>
      </c>
      <c r="Y2195" s="46">
        <v>239910.5</v>
      </c>
      <c r="Z2195" s="46">
        <v>56903.201904311929</v>
      </c>
      <c r="AA2195" s="47">
        <f>_xlfn.XLOOKUP($E2195,Main_OG!$D$1:$D$766,Main_OG!AJ$1:AJ$766,"")</f>
        <v>2998680</v>
      </c>
      <c r="AB2195" s="47">
        <f>_xlfn.XLOOKUP($E2195,Main_OG!$D$1:$D$766,Main_OG!AK$1:AK$766,"")</f>
        <v>29326</v>
      </c>
      <c r="AC2195" s="47">
        <f>_xlfn.XLOOKUP($E2195,Main_OG!$D$1:$D$766,Main_OG!AL$1:AL$766,"")</f>
        <v>287470282</v>
      </c>
      <c r="AD2195" s="47">
        <f>_xlfn.XLOOKUP($E2195,Main_OG!$D$1:$D$766,Main_OG!AM$1:AM$766,"")</f>
        <v>0</v>
      </c>
    </row>
    <row r="2196" spans="1:30" x14ac:dyDescent="0.35">
      <c r="A2196" s="36" t="s">
        <v>3257</v>
      </c>
      <c r="B2196" s="45" t="s">
        <v>518</v>
      </c>
      <c r="C2196" s="45" t="s">
        <v>3257</v>
      </c>
      <c r="D2196" s="36" t="s">
        <v>3257</v>
      </c>
      <c r="E2196" s="36" t="str">
        <f t="shared" si="102"/>
        <v>2019_UT</v>
      </c>
      <c r="F2196" s="45">
        <v>2019</v>
      </c>
      <c r="G2196" s="45">
        <f>_xlfn.XLOOKUP(I2196,Main_OG!$B$1:$B$766,Main_OG!$O$1:$O$766,"")</f>
        <v>0</v>
      </c>
      <c r="H2196" s="45">
        <f>_xlfn.XLOOKUP(E2196,Main_OG!$D$1:$D$766,Main_OG!$J$1:$J$766,"")</f>
        <v>1</v>
      </c>
      <c r="I2196" s="45" t="s">
        <v>518</v>
      </c>
      <c r="J2196" s="45" t="str">
        <f t="shared" si="103"/>
        <v>PacifiCorp_UT</v>
      </c>
      <c r="K2196" s="45" t="str">
        <f t="shared" si="104"/>
        <v>PacifiCorp_UT</v>
      </c>
      <c r="L2196" s="45" t="s">
        <v>3339</v>
      </c>
      <c r="M2196" s="45">
        <v>1</v>
      </c>
      <c r="N2196" s="45">
        <v>91665</v>
      </c>
      <c r="O2196" s="45">
        <v>8066</v>
      </c>
      <c r="P2196" s="45">
        <v>836194</v>
      </c>
      <c r="Q2196" s="45">
        <v>51748</v>
      </c>
      <c r="R2196" s="45">
        <v>9064033</v>
      </c>
      <c r="S2196" s="45">
        <v>8220459</v>
      </c>
      <c r="T2196" s="45">
        <v>7154065</v>
      </c>
      <c r="U2196" s="45">
        <v>10.624565</v>
      </c>
      <c r="V2196" s="45">
        <v>8.0958994999999998</v>
      </c>
      <c r="W2196" s="45">
        <v>5.8747973</v>
      </c>
      <c r="X2196" s="45">
        <v>10.663904</v>
      </c>
      <c r="Y2196" s="46">
        <v>192698.7</v>
      </c>
      <c r="Z2196" s="46">
        <v>60154.748901395804</v>
      </c>
      <c r="AA2196" s="47">
        <f>_xlfn.XLOOKUP($E2196,Main_OG!$D$1:$D$766,Main_OG!AJ$1:AJ$766,"")</f>
        <v>23781374</v>
      </c>
      <c r="AB2196" s="47">
        <f>_xlfn.XLOOKUP($E2196,Main_OG!$D$1:$D$766,Main_OG!AK$1:AK$766,"")</f>
        <v>139742</v>
      </c>
      <c r="AC2196" s="47">
        <f>_xlfn.XLOOKUP($E2196,Main_OG!$D$1:$D$766,Main_OG!AL$1:AL$766,"")</f>
        <v>144669636</v>
      </c>
      <c r="AD2196" s="47">
        <f>_xlfn.XLOOKUP($E2196,Main_OG!$D$1:$D$766,Main_OG!AM$1:AM$766,"")</f>
        <v>0</v>
      </c>
    </row>
    <row r="2197" spans="1:30" x14ac:dyDescent="0.35">
      <c r="A2197" s="36" t="s">
        <v>3257</v>
      </c>
      <c r="B2197" s="45" t="s">
        <v>182</v>
      </c>
      <c r="C2197" s="45" t="s">
        <v>3257</v>
      </c>
      <c r="D2197" s="36" t="s">
        <v>3257</v>
      </c>
      <c r="E2197" s="36" t="str">
        <f t="shared" si="102"/>
        <v>2019_WA</v>
      </c>
      <c r="F2197" s="45">
        <v>2019</v>
      </c>
      <c r="G2197" s="45">
        <f>_xlfn.XLOOKUP(I2197,Main_OG!$B$1:$B$766,Main_OG!$O$1:$O$766,"")</f>
        <v>0</v>
      </c>
      <c r="H2197" s="45">
        <f>_xlfn.XLOOKUP(E2197,Main_OG!$D$1:$D$766,Main_OG!$J$1:$J$766,"")</f>
        <v>1</v>
      </c>
      <c r="I2197" s="45" t="s">
        <v>182</v>
      </c>
      <c r="J2197" s="45" t="str">
        <f t="shared" si="103"/>
        <v>PacifiCorp_WA</v>
      </c>
      <c r="K2197" s="45" t="str">
        <f t="shared" si="104"/>
        <v>PacifiCorp_WA</v>
      </c>
      <c r="L2197" s="45" t="s">
        <v>3340</v>
      </c>
      <c r="M2197" s="45">
        <v>0</v>
      </c>
      <c r="N2197" s="45">
        <v>16593</v>
      </c>
      <c r="O2197" s="45">
        <v>5520</v>
      </c>
      <c r="P2197" s="45">
        <v>110178</v>
      </c>
      <c r="Q2197" s="45">
        <v>0</v>
      </c>
      <c r="R2197" s="45">
        <v>1554150</v>
      </c>
      <c r="S2197" s="45">
        <v>935783</v>
      </c>
      <c r="T2197" s="45">
        <v>1654657</v>
      </c>
      <c r="U2197" s="45">
        <v>0</v>
      </c>
      <c r="V2197" s="45">
        <v>7.9778463999999998</v>
      </c>
      <c r="W2197" s="45">
        <v>6.8704175999999997</v>
      </c>
      <c r="X2197" s="45">
        <v>8.7039065999999998</v>
      </c>
      <c r="Y2197" s="46">
        <v>588930.4</v>
      </c>
      <c r="Z2197" s="46">
        <v>77348.11447928191</v>
      </c>
      <c r="AA2197" s="47">
        <f>_xlfn.XLOOKUP($E2197,Main_OG!$D$1:$D$766,Main_OG!AJ$1:AJ$766,"")</f>
        <v>9621532</v>
      </c>
      <c r="AB2197" s="47">
        <f>_xlfn.XLOOKUP($E2197,Main_OG!$D$1:$D$766,Main_OG!AK$1:AK$766,"")</f>
        <v>62974</v>
      </c>
      <c r="AC2197" s="47">
        <f>_xlfn.XLOOKUP($E2197,Main_OG!$D$1:$D$766,Main_OG!AL$1:AL$766,"")</f>
        <v>217789892</v>
      </c>
      <c r="AD2197" s="47">
        <f>_xlfn.XLOOKUP($E2197,Main_OG!$D$1:$D$766,Main_OG!AM$1:AM$766,"")</f>
        <v>8866499</v>
      </c>
    </row>
    <row r="2198" spans="1:30" x14ac:dyDescent="0.35">
      <c r="A2198" s="36" t="s">
        <v>3257</v>
      </c>
      <c r="B2198" s="45" t="s">
        <v>886</v>
      </c>
      <c r="C2198" s="45" t="s">
        <v>3257</v>
      </c>
      <c r="D2198" s="36" t="s">
        <v>3257</v>
      </c>
      <c r="E2198" s="36" t="str">
        <f t="shared" si="102"/>
        <v>2019_WY</v>
      </c>
      <c r="F2198" s="45">
        <v>2019</v>
      </c>
      <c r="G2198" s="45">
        <f>_xlfn.XLOOKUP(I2198,Main_OG!$B$1:$B$766,Main_OG!$O$1:$O$766,"")</f>
        <v>0</v>
      </c>
      <c r="H2198" s="45">
        <f>_xlfn.XLOOKUP(E2198,Main_OG!$D$1:$D$766,Main_OG!$J$1:$J$766,"")</f>
        <v>0</v>
      </c>
      <c r="I2198" s="45" t="s">
        <v>886</v>
      </c>
      <c r="J2198" s="45" t="str">
        <f t="shared" si="103"/>
        <v>PacifiCorp_WY</v>
      </c>
      <c r="K2198" s="45" t="str">
        <f t="shared" si="104"/>
        <v>PacifiCorp_WY</v>
      </c>
      <c r="L2198" s="45" t="s">
        <v>3341</v>
      </c>
      <c r="M2198" s="45">
        <v>0</v>
      </c>
      <c r="N2198" s="45">
        <v>23314</v>
      </c>
      <c r="O2198" s="45">
        <v>2778</v>
      </c>
      <c r="P2198" s="45">
        <v>115407</v>
      </c>
      <c r="Q2198" s="45">
        <v>0</v>
      </c>
      <c r="R2198" s="45">
        <v>1395678</v>
      </c>
      <c r="S2198" s="45">
        <v>6958047</v>
      </c>
      <c r="T2198" s="45">
        <v>1038916</v>
      </c>
      <c r="U2198" s="45">
        <v>0</v>
      </c>
      <c r="V2198" s="45">
        <v>8.8076475999999992</v>
      </c>
      <c r="W2198" s="45">
        <v>6.2532215999999998</v>
      </c>
      <c r="X2198" s="45">
        <v>10.837065000000001</v>
      </c>
      <c r="Y2198" s="46">
        <v>38558.199999999997</v>
      </c>
      <c r="Z2198" s="46">
        <v>66466.361900033793</v>
      </c>
      <c r="AA2198" s="47">
        <f>_xlfn.XLOOKUP($E2198,Main_OG!$D$1:$D$766,Main_OG!AJ$1:AJ$766,"")</f>
        <v>43801864</v>
      </c>
      <c r="AB2198" s="47">
        <f>_xlfn.XLOOKUP($E2198,Main_OG!$D$1:$D$766,Main_OG!AK$1:AK$766,"")</f>
        <v>167214</v>
      </c>
      <c r="AC2198" s="47">
        <f>_xlfn.XLOOKUP($E2198,Main_OG!$D$1:$D$766,Main_OG!AL$1:AL$766,"")</f>
        <v>14350872</v>
      </c>
      <c r="AD2198" s="47">
        <f>_xlfn.XLOOKUP($E2198,Main_OG!$D$1:$D$766,Main_OG!AM$1:AM$766,"")</f>
        <v>0</v>
      </c>
    </row>
    <row r="2199" spans="1:30" x14ac:dyDescent="0.35">
      <c r="A2199" s="36" t="s">
        <v>3257</v>
      </c>
      <c r="B2199" s="45" t="s">
        <v>59</v>
      </c>
      <c r="C2199" s="45" t="s">
        <v>3257</v>
      </c>
      <c r="D2199" s="36" t="s">
        <v>3257</v>
      </c>
      <c r="E2199" s="36" t="str">
        <f t="shared" si="102"/>
        <v>2020_CA</v>
      </c>
      <c r="F2199" s="45">
        <v>2020</v>
      </c>
      <c r="G2199" s="45">
        <f>_xlfn.XLOOKUP(I2199,Main_OG!$B$1:$B$766,Main_OG!$O$1:$O$766,"")</f>
        <v>1</v>
      </c>
      <c r="H2199" s="45">
        <f>_xlfn.XLOOKUP(E2199,Main_OG!$D$1:$D$766,Main_OG!$J$1:$J$766,"")</f>
        <v>1</v>
      </c>
      <c r="I2199" s="45" t="s">
        <v>59</v>
      </c>
      <c r="J2199" s="45" t="str">
        <f t="shared" si="103"/>
        <v>PacifiCorp_CA</v>
      </c>
      <c r="K2199" s="45" t="str">
        <f t="shared" si="104"/>
        <v>PacifiCorp_CA</v>
      </c>
      <c r="L2199" s="45" t="s">
        <v>3342</v>
      </c>
      <c r="M2199" s="45">
        <v>0</v>
      </c>
      <c r="N2199" s="45">
        <v>7509</v>
      </c>
      <c r="O2199" s="45">
        <v>1943</v>
      </c>
      <c r="P2199" s="45">
        <v>0</v>
      </c>
      <c r="Q2199" s="45">
        <v>0</v>
      </c>
      <c r="R2199" s="45">
        <v>230523</v>
      </c>
      <c r="S2199" s="45">
        <v>160524</v>
      </c>
      <c r="T2199" s="45">
        <v>0</v>
      </c>
      <c r="U2199" s="45">
        <v>0</v>
      </c>
      <c r="V2199" s="45">
        <v>13.620637</v>
      </c>
      <c r="W2199" s="45">
        <v>11.988113999999999</v>
      </c>
      <c r="X2199" s="45">
        <v>0</v>
      </c>
      <c r="Y2199" s="46">
        <v>2925146.9</v>
      </c>
      <c r="Z2199" s="46">
        <v>74206.721781691798</v>
      </c>
      <c r="AA2199" s="47">
        <f>_xlfn.XLOOKUP($E2199,Main_OG!$D$1:$D$766,Main_OG!AJ$1:AJ$766,"")</f>
        <v>115372</v>
      </c>
      <c r="AB2199" s="47">
        <f>_xlfn.XLOOKUP($E2199,Main_OG!$D$1:$D$766,Main_OG!AK$1:AK$766,"")</f>
        <v>177700</v>
      </c>
      <c r="AC2199" s="47">
        <f>_xlfn.XLOOKUP($E2199,Main_OG!$D$1:$D$766,Main_OG!AL$1:AL$766,"")</f>
        <v>1335508716</v>
      </c>
      <c r="AD2199" s="47">
        <f>_xlfn.XLOOKUP($E2199,Main_OG!$D$1:$D$766,Main_OG!AM$1:AM$766,"")</f>
        <v>0</v>
      </c>
    </row>
    <row r="2200" spans="1:30" x14ac:dyDescent="0.35">
      <c r="A2200" s="36" t="s">
        <v>3257</v>
      </c>
      <c r="B2200" s="45" t="s">
        <v>717</v>
      </c>
      <c r="C2200" s="45" t="s">
        <v>3257</v>
      </c>
      <c r="D2200" s="36" t="s">
        <v>3257</v>
      </c>
      <c r="E2200" s="36" t="str">
        <f t="shared" si="102"/>
        <v>2020_ID</v>
      </c>
      <c r="F2200" s="45">
        <v>2020</v>
      </c>
      <c r="G2200" s="45">
        <f>_xlfn.XLOOKUP(I2200,Main_OG!$B$1:$B$766,Main_OG!$O$1:$O$766,"")</f>
        <v>0</v>
      </c>
      <c r="H2200" s="45">
        <f>_xlfn.XLOOKUP(E2200,Main_OG!$D$1:$D$766,Main_OG!$J$1:$J$766,"")</f>
        <v>1</v>
      </c>
      <c r="I2200" s="45" t="s">
        <v>717</v>
      </c>
      <c r="J2200" s="45" t="str">
        <f t="shared" si="103"/>
        <v>PacifiCorp_ID</v>
      </c>
      <c r="K2200" s="45" t="str">
        <f t="shared" si="104"/>
        <v>PacifiCorp_ID</v>
      </c>
      <c r="L2200" s="45" t="s">
        <v>3343</v>
      </c>
      <c r="M2200" s="45">
        <v>0</v>
      </c>
      <c r="N2200" s="45">
        <v>9538</v>
      </c>
      <c r="O2200" s="45">
        <v>5688</v>
      </c>
      <c r="P2200" s="45">
        <v>0</v>
      </c>
      <c r="Q2200" s="45">
        <v>0</v>
      </c>
      <c r="R2200" s="45">
        <v>496786</v>
      </c>
      <c r="S2200" s="45">
        <v>2296434</v>
      </c>
      <c r="T2200" s="45">
        <v>0</v>
      </c>
      <c r="U2200" s="45">
        <v>0</v>
      </c>
      <c r="V2200" s="45">
        <v>8.9863643999999994</v>
      </c>
      <c r="W2200" s="45">
        <v>7.2025322999999997</v>
      </c>
      <c r="X2200" s="45">
        <v>0</v>
      </c>
      <c r="Y2200" s="46">
        <v>82818.600000000006</v>
      </c>
      <c r="Z2200" s="46">
        <v>45548.822541383473</v>
      </c>
      <c r="AA2200" s="47">
        <f>_xlfn.XLOOKUP($E2200,Main_OG!$D$1:$D$766,Main_OG!AJ$1:AJ$766,"")</f>
        <v>8472</v>
      </c>
      <c r="AB2200" s="47">
        <f>_xlfn.XLOOKUP($E2200,Main_OG!$D$1:$D$766,Main_OG!AK$1:AK$766,"")</f>
        <v>118</v>
      </c>
      <c r="AC2200" s="47">
        <f>_xlfn.XLOOKUP($E2200,Main_OG!$D$1:$D$766,Main_OG!AL$1:AL$766,"")</f>
        <v>62681506</v>
      </c>
      <c r="AD2200" s="47">
        <f>_xlfn.XLOOKUP($E2200,Main_OG!$D$1:$D$766,Main_OG!AM$1:AM$766,"")</f>
        <v>0</v>
      </c>
    </row>
    <row r="2201" spans="1:30" x14ac:dyDescent="0.35">
      <c r="A2201" s="36" t="s">
        <v>3257</v>
      </c>
      <c r="B2201" s="45" t="s">
        <v>461</v>
      </c>
      <c r="C2201" s="45" t="s">
        <v>3257</v>
      </c>
      <c r="D2201" s="36" t="s">
        <v>3257</v>
      </c>
      <c r="E2201" s="36" t="str">
        <f t="shared" si="102"/>
        <v>2020_OR</v>
      </c>
      <c r="F2201" s="45">
        <v>2020</v>
      </c>
      <c r="G2201" s="45">
        <f>_xlfn.XLOOKUP(I2201,Main_OG!$B$1:$B$766,Main_OG!$O$1:$O$766,"")</f>
        <v>0</v>
      </c>
      <c r="H2201" s="45">
        <f>_xlfn.XLOOKUP(E2201,Main_OG!$D$1:$D$766,Main_OG!$J$1:$J$766,"")</f>
        <v>1</v>
      </c>
      <c r="I2201" s="45" t="s">
        <v>461</v>
      </c>
      <c r="J2201" s="45" t="str">
        <f t="shared" si="103"/>
        <v>PacifiCorp_OR</v>
      </c>
      <c r="K2201" s="45" t="str">
        <f t="shared" si="104"/>
        <v>PacifiCorp_OR</v>
      </c>
      <c r="L2201" s="45" t="s">
        <v>3344</v>
      </c>
      <c r="M2201" s="45">
        <v>1</v>
      </c>
      <c r="N2201" s="45">
        <v>70093</v>
      </c>
      <c r="O2201" s="45">
        <v>9172</v>
      </c>
      <c r="P2201" s="45">
        <v>0</v>
      </c>
      <c r="Q2201" s="45">
        <v>15509</v>
      </c>
      <c r="R2201" s="45">
        <v>5388670</v>
      </c>
      <c r="S2201" s="45">
        <v>1829442</v>
      </c>
      <c r="T2201" s="45">
        <v>0</v>
      </c>
      <c r="U2201" s="45">
        <v>9.7659424000000001</v>
      </c>
      <c r="V2201" s="45">
        <v>8.9713194999999999</v>
      </c>
      <c r="W2201" s="45">
        <v>7.5997598999999996</v>
      </c>
      <c r="X2201" s="45">
        <v>0</v>
      </c>
      <c r="Y2201" s="46">
        <v>237670.39999999999</v>
      </c>
      <c r="Z2201" s="46">
        <v>56088.627764897785</v>
      </c>
      <c r="AA2201" s="47">
        <f>_xlfn.XLOOKUP($E2201,Main_OG!$D$1:$D$766,Main_OG!AJ$1:AJ$766,"")</f>
        <v>1970580</v>
      </c>
      <c r="AB2201" s="47">
        <f>_xlfn.XLOOKUP($E2201,Main_OG!$D$1:$D$766,Main_OG!AK$1:AK$766,"")</f>
        <v>8562</v>
      </c>
      <c r="AC2201" s="47">
        <f>_xlfn.XLOOKUP($E2201,Main_OG!$D$1:$D$766,Main_OG!AL$1:AL$766,"")</f>
        <v>260819210</v>
      </c>
      <c r="AD2201" s="47">
        <f>_xlfn.XLOOKUP($E2201,Main_OG!$D$1:$D$766,Main_OG!AM$1:AM$766,"")</f>
        <v>0</v>
      </c>
    </row>
    <row r="2202" spans="1:30" x14ac:dyDescent="0.35">
      <c r="A2202" s="36" t="s">
        <v>3257</v>
      </c>
      <c r="B2202" s="45" t="s">
        <v>518</v>
      </c>
      <c r="C2202" s="45" t="s">
        <v>3257</v>
      </c>
      <c r="D2202" s="36" t="s">
        <v>3257</v>
      </c>
      <c r="E2202" s="36" t="str">
        <f t="shared" si="102"/>
        <v>2020_UT</v>
      </c>
      <c r="F2202" s="45">
        <v>2020</v>
      </c>
      <c r="G2202" s="45">
        <f>_xlfn.XLOOKUP(I2202,Main_OG!$B$1:$B$766,Main_OG!$O$1:$O$766,"")</f>
        <v>0</v>
      </c>
      <c r="H2202" s="45">
        <f>_xlfn.XLOOKUP(E2202,Main_OG!$D$1:$D$766,Main_OG!$J$1:$J$766,"")</f>
        <v>1</v>
      </c>
      <c r="I2202" s="45" t="s">
        <v>518</v>
      </c>
      <c r="J2202" s="45" t="str">
        <f t="shared" si="103"/>
        <v>PacifiCorp_UT</v>
      </c>
      <c r="K2202" s="45" t="str">
        <f t="shared" si="104"/>
        <v>PacifiCorp_UT</v>
      </c>
      <c r="L2202" s="45" t="s">
        <v>3345</v>
      </c>
      <c r="M2202" s="45">
        <v>1</v>
      </c>
      <c r="N2202" s="45">
        <v>93306</v>
      </c>
      <c r="O2202" s="45">
        <v>8050</v>
      </c>
      <c r="P2202" s="45">
        <v>0</v>
      </c>
      <c r="Q2202" s="45">
        <v>49213</v>
      </c>
      <c r="R2202" s="45">
        <v>8836864</v>
      </c>
      <c r="S2202" s="45">
        <v>8276695</v>
      </c>
      <c r="T2202" s="45">
        <v>0</v>
      </c>
      <c r="U2202" s="45">
        <v>10.693922000000001</v>
      </c>
      <c r="V2202" s="45">
        <v>8.1112541999999994</v>
      </c>
      <c r="W2202" s="45">
        <v>5.7370533000000004</v>
      </c>
      <c r="X2202" s="45">
        <v>0</v>
      </c>
      <c r="Y2202" s="46">
        <v>194753.7</v>
      </c>
      <c r="Z2202" s="46">
        <v>60117.664781009167</v>
      </c>
      <c r="AA2202" s="47">
        <f>_xlfn.XLOOKUP($E2202,Main_OG!$D$1:$D$766,Main_OG!AJ$1:AJ$766,"")</f>
        <v>21732952</v>
      </c>
      <c r="AB2202" s="47">
        <f>_xlfn.XLOOKUP($E2202,Main_OG!$D$1:$D$766,Main_OG!AK$1:AK$766,"")</f>
        <v>141140</v>
      </c>
      <c r="AC2202" s="47">
        <f>_xlfn.XLOOKUP($E2202,Main_OG!$D$1:$D$766,Main_OG!AL$1:AL$766,"")</f>
        <v>143311926</v>
      </c>
      <c r="AD2202" s="47">
        <f>_xlfn.XLOOKUP($E2202,Main_OG!$D$1:$D$766,Main_OG!AM$1:AM$766,"")</f>
        <v>0</v>
      </c>
    </row>
    <row r="2203" spans="1:30" x14ac:dyDescent="0.35">
      <c r="A2203" s="36" t="s">
        <v>3257</v>
      </c>
      <c r="B2203" s="45" t="s">
        <v>182</v>
      </c>
      <c r="C2203" s="45" t="s">
        <v>3257</v>
      </c>
      <c r="D2203" s="36" t="s">
        <v>3257</v>
      </c>
      <c r="E2203" s="36" t="str">
        <f t="shared" si="102"/>
        <v>2020_WA</v>
      </c>
      <c r="F2203" s="45">
        <v>2020</v>
      </c>
      <c r="G2203" s="45">
        <f>_xlfn.XLOOKUP(I2203,Main_OG!$B$1:$B$766,Main_OG!$O$1:$O$766,"")</f>
        <v>0</v>
      </c>
      <c r="H2203" s="45">
        <f>_xlfn.XLOOKUP(E2203,Main_OG!$D$1:$D$766,Main_OG!$J$1:$J$766,"")</f>
        <v>1</v>
      </c>
      <c r="I2203" s="45" t="s">
        <v>182</v>
      </c>
      <c r="J2203" s="45" t="str">
        <f t="shared" si="103"/>
        <v>PacifiCorp_WA</v>
      </c>
      <c r="K2203" s="45" t="str">
        <f t="shared" si="104"/>
        <v>PacifiCorp_WA</v>
      </c>
      <c r="L2203" s="45" t="s">
        <v>3346</v>
      </c>
      <c r="M2203" s="45">
        <v>0</v>
      </c>
      <c r="N2203" s="45">
        <v>16737</v>
      </c>
      <c r="O2203" s="45">
        <v>5512</v>
      </c>
      <c r="P2203" s="45">
        <v>0</v>
      </c>
      <c r="Q2203" s="45">
        <v>0</v>
      </c>
      <c r="R2203" s="45">
        <v>1506681</v>
      </c>
      <c r="S2203" s="45">
        <v>980016</v>
      </c>
      <c r="T2203" s="45">
        <v>0</v>
      </c>
      <c r="U2203" s="45">
        <v>0</v>
      </c>
      <c r="V2203" s="45">
        <v>8.1183607999999996</v>
      </c>
      <c r="W2203" s="45">
        <v>7.0719763999999996</v>
      </c>
      <c r="X2203" s="45">
        <v>0</v>
      </c>
      <c r="Y2203" s="46">
        <v>590401</v>
      </c>
      <c r="Z2203" s="46">
        <v>76891.359491371812</v>
      </c>
      <c r="AA2203" s="47">
        <f>_xlfn.XLOOKUP($E2203,Main_OG!$D$1:$D$766,Main_OG!AJ$1:AJ$766,"")</f>
        <v>6967906</v>
      </c>
      <c r="AB2203" s="47">
        <f>_xlfn.XLOOKUP($E2203,Main_OG!$D$1:$D$766,Main_OG!AK$1:AK$766,"")</f>
        <v>62458</v>
      </c>
      <c r="AC2203" s="47">
        <f>_xlfn.XLOOKUP($E2203,Main_OG!$D$1:$D$766,Main_OG!AL$1:AL$766,"")</f>
        <v>195272558</v>
      </c>
      <c r="AD2203" s="47">
        <f>_xlfn.XLOOKUP($E2203,Main_OG!$D$1:$D$766,Main_OG!AM$1:AM$766,"")</f>
        <v>0</v>
      </c>
    </row>
    <row r="2204" spans="1:30" x14ac:dyDescent="0.35">
      <c r="A2204" s="36" t="s">
        <v>3257</v>
      </c>
      <c r="B2204" s="45" t="s">
        <v>886</v>
      </c>
      <c r="C2204" s="45" t="s">
        <v>3257</v>
      </c>
      <c r="D2204" s="36" t="s">
        <v>3257</v>
      </c>
      <c r="E2204" s="36" t="str">
        <f t="shared" si="102"/>
        <v>2020_WY</v>
      </c>
      <c r="F2204" s="45">
        <v>2020</v>
      </c>
      <c r="G2204" s="45">
        <f>_xlfn.XLOOKUP(I2204,Main_OG!$B$1:$B$766,Main_OG!$O$1:$O$766,"")</f>
        <v>0</v>
      </c>
      <c r="H2204" s="45">
        <f>_xlfn.XLOOKUP(E2204,Main_OG!$D$1:$D$766,Main_OG!$J$1:$J$766,"")</f>
        <v>0</v>
      </c>
      <c r="I2204" s="45" t="s">
        <v>886</v>
      </c>
      <c r="J2204" s="45" t="str">
        <f t="shared" si="103"/>
        <v>PacifiCorp_WY</v>
      </c>
      <c r="K2204" s="45" t="str">
        <f t="shared" si="104"/>
        <v>PacifiCorp_WY</v>
      </c>
      <c r="L2204" s="45" t="s">
        <v>3347</v>
      </c>
      <c r="M2204" s="45">
        <v>0</v>
      </c>
      <c r="N2204" s="45">
        <v>23460</v>
      </c>
      <c r="O2204" s="45">
        <v>2734</v>
      </c>
      <c r="P2204" s="45">
        <v>0</v>
      </c>
      <c r="Q2204" s="45">
        <v>0</v>
      </c>
      <c r="R2204" s="45">
        <v>1321975</v>
      </c>
      <c r="S2204" s="45">
        <v>6020531</v>
      </c>
      <c r="T2204" s="45">
        <v>0</v>
      </c>
      <c r="U2204" s="45">
        <v>0</v>
      </c>
      <c r="V2204" s="45">
        <v>8.8561432999999994</v>
      </c>
      <c r="W2204" s="45">
        <v>6.4577311000000002</v>
      </c>
      <c r="X2204" s="45">
        <v>0</v>
      </c>
      <c r="Y2204" s="46">
        <v>36181.300000000003</v>
      </c>
      <c r="Z2204" s="46">
        <v>62163.977801831519</v>
      </c>
      <c r="AA2204" s="47">
        <f>_xlfn.XLOOKUP($E2204,Main_OG!$D$1:$D$766,Main_OG!AJ$1:AJ$766,"")</f>
        <v>41871398</v>
      </c>
      <c r="AB2204" s="47">
        <f>_xlfn.XLOOKUP($E2204,Main_OG!$D$1:$D$766,Main_OG!AK$1:AK$766,"")</f>
        <v>168138</v>
      </c>
      <c r="AC2204" s="47">
        <f>_xlfn.XLOOKUP($E2204,Main_OG!$D$1:$D$766,Main_OG!AL$1:AL$766,"")</f>
        <v>20826406</v>
      </c>
      <c r="AD2204" s="47">
        <f>_xlfn.XLOOKUP($E2204,Main_OG!$D$1:$D$766,Main_OG!AM$1:AM$766,"")</f>
        <v>0</v>
      </c>
    </row>
    <row r="2205" spans="1:30" x14ac:dyDescent="0.35">
      <c r="A2205" s="36" t="s">
        <v>3348</v>
      </c>
      <c r="B2205" s="45" t="s">
        <v>824</v>
      </c>
      <c r="C2205" s="45" t="s">
        <v>4279</v>
      </c>
      <c r="D2205" s="36" t="s">
        <v>4522</v>
      </c>
      <c r="E2205" s="36" t="str">
        <f t="shared" si="102"/>
        <v>2006_AK</v>
      </c>
      <c r="F2205" s="45">
        <v>2006</v>
      </c>
      <c r="G2205" s="45">
        <f>_xlfn.XLOOKUP(I2205,Main_OG!$B$1:$B$766,Main_OG!$O$1:$O$766,"")</f>
        <v>0</v>
      </c>
      <c r="H2205" s="45">
        <f>_xlfn.XLOOKUP(E2205,Main_OG!$D$1:$D$766,Main_OG!$J$1:$J$766,"")</f>
        <v>0</v>
      </c>
      <c r="I2205" s="45" t="s">
        <v>824</v>
      </c>
      <c r="J2205" s="45" t="str">
        <f t="shared" si="103"/>
        <v>Paxson Inn &amp; Lodge_AK</v>
      </c>
      <c r="K2205" s="45" t="str">
        <f t="shared" si="104"/>
        <v>Paxson Inn Lodge_AK</v>
      </c>
      <c r="L2205" s="45" t="s">
        <v>3349</v>
      </c>
      <c r="M2205" s="45">
        <v>0</v>
      </c>
      <c r="N2205" s="45">
        <v>6</v>
      </c>
      <c r="O2205" s="45">
        <v>0</v>
      </c>
      <c r="P2205" s="45">
        <v>1</v>
      </c>
      <c r="Q2205" s="45">
        <v>0</v>
      </c>
      <c r="R2205" s="45">
        <v>110</v>
      </c>
      <c r="S2205" s="45">
        <v>0</v>
      </c>
      <c r="T2205" s="45">
        <v>2</v>
      </c>
      <c r="U2205" s="45">
        <v>0</v>
      </c>
      <c r="V2205" s="45">
        <v>53.658536585365859</v>
      </c>
      <c r="W2205" s="45">
        <v>0</v>
      </c>
      <c r="X2205" s="45">
        <v>16.666666666666671</v>
      </c>
      <c r="Y2205" s="46">
        <v>47546.2</v>
      </c>
      <c r="Z2205" s="46">
        <v>70407.314060968274</v>
      </c>
      <c r="AA2205" s="47">
        <f>_xlfn.XLOOKUP($E2205,Main_OG!$D$1:$D$766,Main_OG!AJ$1:AJ$766,"")</f>
        <v>968457.74</v>
      </c>
      <c r="AB2205" s="47">
        <f>_xlfn.XLOOKUP($E2205,Main_OG!$D$1:$D$766,Main_OG!AK$1:AK$766,"")</f>
        <v>2895506.1599999997</v>
      </c>
      <c r="AC2205" s="47">
        <f>_xlfn.XLOOKUP($E2205,Main_OG!$D$1:$D$766,Main_OG!AL$1:AL$766,"")</f>
        <v>88962825.159999996</v>
      </c>
      <c r="AD2205" s="47">
        <f>_xlfn.XLOOKUP($E2205,Main_OG!$D$1:$D$766,Main_OG!AM$1:AM$766,"")</f>
        <v>0</v>
      </c>
    </row>
    <row r="2206" spans="1:30" x14ac:dyDescent="0.35">
      <c r="A2206" s="36" t="s">
        <v>3348</v>
      </c>
      <c r="B2206" s="45" t="s">
        <v>824</v>
      </c>
      <c r="C2206" s="45" t="s">
        <v>4279</v>
      </c>
      <c r="D2206" s="36" t="s">
        <v>4522</v>
      </c>
      <c r="E2206" s="36" t="str">
        <f t="shared" si="102"/>
        <v>2007_AK</v>
      </c>
      <c r="F2206" s="45">
        <v>2007</v>
      </c>
      <c r="G2206" s="45">
        <f>_xlfn.XLOOKUP(I2206,Main_OG!$B$1:$B$766,Main_OG!$O$1:$O$766,"")</f>
        <v>0</v>
      </c>
      <c r="H2206" s="45">
        <f>_xlfn.XLOOKUP(E2206,Main_OG!$D$1:$D$766,Main_OG!$J$1:$J$766,"")</f>
        <v>0</v>
      </c>
      <c r="I2206" s="45" t="s">
        <v>824</v>
      </c>
      <c r="J2206" s="45" t="str">
        <f t="shared" si="103"/>
        <v>Paxson Inn &amp; Lodge_AK</v>
      </c>
      <c r="K2206" s="45" t="str">
        <f t="shared" si="104"/>
        <v>Paxson Inn Lodge_AK</v>
      </c>
      <c r="L2206" s="45" t="s">
        <v>3350</v>
      </c>
      <c r="M2206" s="45">
        <v>0</v>
      </c>
      <c r="N2206" s="45">
        <v>6</v>
      </c>
      <c r="O2206" s="45">
        <v>0</v>
      </c>
      <c r="P2206" s="45">
        <v>1</v>
      </c>
      <c r="Q2206" s="45">
        <v>0</v>
      </c>
      <c r="R2206" s="45">
        <v>117</v>
      </c>
      <c r="S2206" s="45">
        <v>0</v>
      </c>
      <c r="T2206" s="45">
        <v>3</v>
      </c>
      <c r="U2206" s="45">
        <v>0</v>
      </c>
      <c r="V2206" s="45">
        <v>57.07</v>
      </c>
      <c r="W2206" s="45">
        <v>0</v>
      </c>
      <c r="X2206" s="45">
        <v>25</v>
      </c>
      <c r="Y2206" s="46">
        <v>50126.7</v>
      </c>
      <c r="Z2206" s="46">
        <v>73683.227987652499</v>
      </c>
      <c r="AA2206" s="47">
        <f>_xlfn.XLOOKUP($E2206,Main_OG!$D$1:$D$766,Main_OG!AJ$1:AJ$766,"")</f>
        <v>996372</v>
      </c>
      <c r="AB2206" s="47">
        <f>_xlfn.XLOOKUP($E2206,Main_OG!$D$1:$D$766,Main_OG!AK$1:AK$766,"")</f>
        <v>3695916</v>
      </c>
      <c r="AC2206" s="47">
        <f>_xlfn.XLOOKUP($E2206,Main_OG!$D$1:$D$766,Main_OG!AL$1:AL$766,"")</f>
        <v>83891130</v>
      </c>
      <c r="AD2206" s="47">
        <f>_xlfn.XLOOKUP($E2206,Main_OG!$D$1:$D$766,Main_OG!AM$1:AM$766,"")</f>
        <v>0</v>
      </c>
    </row>
    <row r="2207" spans="1:30" x14ac:dyDescent="0.35">
      <c r="A2207" s="36" t="s">
        <v>3348</v>
      </c>
      <c r="B2207" s="45" t="s">
        <v>824</v>
      </c>
      <c r="C2207" s="45" t="s">
        <v>4279</v>
      </c>
      <c r="D2207" s="36" t="s">
        <v>4522</v>
      </c>
      <c r="E2207" s="36" t="str">
        <f t="shared" si="102"/>
        <v>2008_AK</v>
      </c>
      <c r="F2207" s="45">
        <v>2008</v>
      </c>
      <c r="G2207" s="45">
        <f>_xlfn.XLOOKUP(I2207,Main_OG!$B$1:$B$766,Main_OG!$O$1:$O$766,"")</f>
        <v>0</v>
      </c>
      <c r="H2207" s="45">
        <f>_xlfn.XLOOKUP(E2207,Main_OG!$D$1:$D$766,Main_OG!$J$1:$J$766,"")</f>
        <v>0</v>
      </c>
      <c r="I2207" s="45" t="s">
        <v>824</v>
      </c>
      <c r="J2207" s="45" t="str">
        <f t="shared" si="103"/>
        <v>Paxson Inn &amp; Lodge_AK</v>
      </c>
      <c r="K2207" s="45" t="str">
        <f t="shared" si="104"/>
        <v>Paxson Inn Lodge_AK</v>
      </c>
      <c r="L2207" s="45" t="s">
        <v>3351</v>
      </c>
      <c r="M2207" s="45">
        <v>0</v>
      </c>
      <c r="N2207" s="45">
        <v>6</v>
      </c>
      <c r="O2207" s="45">
        <v>0</v>
      </c>
      <c r="P2207" s="45">
        <v>0</v>
      </c>
      <c r="Q2207" s="45">
        <v>0</v>
      </c>
      <c r="R2207" s="45">
        <v>180</v>
      </c>
      <c r="S2207" s="45">
        <v>0</v>
      </c>
      <c r="T2207" s="45">
        <v>0</v>
      </c>
      <c r="U2207" s="45">
        <v>0</v>
      </c>
      <c r="V2207" s="45">
        <v>133.33000000000001</v>
      </c>
      <c r="W2207" s="45">
        <v>0</v>
      </c>
      <c r="X2207" s="45">
        <v>0</v>
      </c>
      <c r="Y2207" s="46">
        <v>49926.6</v>
      </c>
      <c r="Z2207" s="46">
        <v>72625.262744470543</v>
      </c>
      <c r="AA2207" s="47">
        <f>_xlfn.XLOOKUP($E2207,Main_OG!$D$1:$D$766,Main_OG!AJ$1:AJ$766,"")</f>
        <v>994228</v>
      </c>
      <c r="AB2207" s="47">
        <f>_xlfn.XLOOKUP($E2207,Main_OG!$D$1:$D$766,Main_OG!AK$1:AK$766,"")</f>
        <v>3309288</v>
      </c>
      <c r="AC2207" s="47">
        <f>_xlfn.XLOOKUP($E2207,Main_OG!$D$1:$D$766,Main_OG!AL$1:AL$766,"")</f>
        <v>88306788</v>
      </c>
      <c r="AD2207" s="47">
        <f>_xlfn.XLOOKUP($E2207,Main_OG!$D$1:$D$766,Main_OG!AM$1:AM$766,"")</f>
        <v>0</v>
      </c>
    </row>
    <row r="2208" spans="1:30" x14ac:dyDescent="0.35">
      <c r="A2208" s="36" t="s">
        <v>3348</v>
      </c>
      <c r="B2208" s="45" t="s">
        <v>824</v>
      </c>
      <c r="C2208" s="45" t="s">
        <v>4279</v>
      </c>
      <c r="D2208" s="36" t="s">
        <v>4522</v>
      </c>
      <c r="E2208" s="36" t="str">
        <f t="shared" si="102"/>
        <v>2009_AK</v>
      </c>
      <c r="F2208" s="45">
        <v>2009</v>
      </c>
      <c r="G2208" s="45">
        <f>_xlfn.XLOOKUP(I2208,Main_OG!$B$1:$B$766,Main_OG!$O$1:$O$766,"")</f>
        <v>0</v>
      </c>
      <c r="H2208" s="45">
        <f>_xlfn.XLOOKUP(E2208,Main_OG!$D$1:$D$766,Main_OG!$J$1:$J$766,"")</f>
        <v>0</v>
      </c>
      <c r="I2208" s="45" t="s">
        <v>824</v>
      </c>
      <c r="J2208" s="45" t="str">
        <f t="shared" si="103"/>
        <v>Paxson Inn &amp; Lodge_AK</v>
      </c>
      <c r="K2208" s="45" t="str">
        <f t="shared" si="104"/>
        <v>Paxson Inn Lodge_AK</v>
      </c>
      <c r="L2208" s="45" t="s">
        <v>3352</v>
      </c>
      <c r="M2208" s="45">
        <v>0</v>
      </c>
      <c r="N2208" s="45">
        <v>6</v>
      </c>
      <c r="O2208" s="45">
        <v>0</v>
      </c>
      <c r="P2208" s="45">
        <v>0</v>
      </c>
      <c r="Q2208" s="45">
        <v>0</v>
      </c>
      <c r="R2208" s="45">
        <v>276</v>
      </c>
      <c r="S2208" s="45">
        <v>0</v>
      </c>
      <c r="T2208" s="45">
        <v>0</v>
      </c>
      <c r="U2208" s="45">
        <v>0</v>
      </c>
      <c r="V2208" s="45">
        <v>123.19</v>
      </c>
      <c r="W2208" s="45">
        <v>0</v>
      </c>
      <c r="X2208" s="45">
        <v>0</v>
      </c>
      <c r="Y2208" s="46">
        <v>54951.9</v>
      </c>
      <c r="Z2208" s="46">
        <v>78626.832356791798</v>
      </c>
      <c r="AA2208" s="47">
        <f>_xlfn.XLOOKUP($E2208,Main_OG!$D$1:$D$766,Main_OG!AJ$1:AJ$766,"")</f>
        <v>1025918</v>
      </c>
      <c r="AB2208" s="47">
        <f>_xlfn.XLOOKUP($E2208,Main_OG!$D$1:$D$766,Main_OG!AK$1:AK$766,"")</f>
        <v>3992640</v>
      </c>
      <c r="AC2208" s="47">
        <f>_xlfn.XLOOKUP($E2208,Main_OG!$D$1:$D$766,Main_OG!AL$1:AL$766,"")</f>
        <v>77900336</v>
      </c>
      <c r="AD2208" s="47">
        <f>_xlfn.XLOOKUP($E2208,Main_OG!$D$1:$D$766,Main_OG!AM$1:AM$766,"")</f>
        <v>0</v>
      </c>
    </row>
    <row r="2209" spans="1:30" x14ac:dyDescent="0.35">
      <c r="A2209" s="36" t="s">
        <v>3348</v>
      </c>
      <c r="B2209" s="45" t="s">
        <v>824</v>
      </c>
      <c r="C2209" s="45" t="s">
        <v>4279</v>
      </c>
      <c r="D2209" s="36" t="s">
        <v>4522</v>
      </c>
      <c r="E2209" s="36" t="str">
        <f t="shared" si="102"/>
        <v>2010_AK</v>
      </c>
      <c r="F2209" s="45">
        <v>2010</v>
      </c>
      <c r="G2209" s="45">
        <f>_xlfn.XLOOKUP(I2209,Main_OG!$B$1:$B$766,Main_OG!$O$1:$O$766,"")</f>
        <v>0</v>
      </c>
      <c r="H2209" s="45">
        <f>_xlfn.XLOOKUP(E2209,Main_OG!$D$1:$D$766,Main_OG!$J$1:$J$766,"")</f>
        <v>0</v>
      </c>
      <c r="I2209" s="45" t="s">
        <v>824</v>
      </c>
      <c r="J2209" s="45" t="str">
        <f t="shared" si="103"/>
        <v>Paxson Inn &amp; Lodge_AK</v>
      </c>
      <c r="K2209" s="45" t="str">
        <f t="shared" si="104"/>
        <v>Paxson Inn Lodge_AK</v>
      </c>
      <c r="L2209" s="45" t="s">
        <v>3353</v>
      </c>
      <c r="M2209" s="45">
        <v>0</v>
      </c>
      <c r="N2209" s="45">
        <v>4</v>
      </c>
      <c r="O2209" s="45">
        <v>0</v>
      </c>
      <c r="P2209" s="45">
        <v>2</v>
      </c>
      <c r="Q2209" s="45">
        <v>0</v>
      </c>
      <c r="R2209" s="45">
        <v>144</v>
      </c>
      <c r="S2209" s="45">
        <v>0</v>
      </c>
      <c r="T2209" s="45">
        <v>1</v>
      </c>
      <c r="U2209" s="45">
        <v>0</v>
      </c>
      <c r="V2209" s="45">
        <v>165.83</v>
      </c>
      <c r="W2209" s="45">
        <v>0</v>
      </c>
      <c r="X2209" s="45">
        <v>120</v>
      </c>
      <c r="Y2209" s="46">
        <v>53652</v>
      </c>
      <c r="Z2209" s="46">
        <v>75144.751548358356</v>
      </c>
      <c r="AA2209" s="47">
        <f>_xlfn.XLOOKUP($E2209,Main_OG!$D$1:$D$766,Main_OG!AJ$1:AJ$766,"")</f>
        <v>993000</v>
      </c>
      <c r="AB2209" s="47">
        <f>_xlfn.XLOOKUP($E2209,Main_OG!$D$1:$D$766,Main_OG!AK$1:AK$766,"")</f>
        <v>3244592</v>
      </c>
      <c r="AC2209" s="47">
        <f>_xlfn.XLOOKUP($E2209,Main_OG!$D$1:$D$766,Main_OG!AL$1:AL$766,"")</f>
        <v>81353948</v>
      </c>
      <c r="AD2209" s="47">
        <f>_xlfn.XLOOKUP($E2209,Main_OG!$D$1:$D$766,Main_OG!AM$1:AM$766,"")</f>
        <v>0</v>
      </c>
    </row>
    <row r="2210" spans="1:30" x14ac:dyDescent="0.35">
      <c r="A2210" s="36" t="s">
        <v>3348</v>
      </c>
      <c r="B2210" s="45" t="s">
        <v>824</v>
      </c>
      <c r="C2210" s="45" t="s">
        <v>4279</v>
      </c>
      <c r="D2210" s="36" t="s">
        <v>4522</v>
      </c>
      <c r="E2210" s="36" t="str">
        <f t="shared" si="102"/>
        <v>2011_AK</v>
      </c>
      <c r="F2210" s="45">
        <v>2011</v>
      </c>
      <c r="G2210" s="45">
        <f>_xlfn.XLOOKUP(I2210,Main_OG!$B$1:$B$766,Main_OG!$O$1:$O$766,"")</f>
        <v>0</v>
      </c>
      <c r="H2210" s="45">
        <f>_xlfn.XLOOKUP(E2210,Main_OG!$D$1:$D$766,Main_OG!$J$1:$J$766,"")</f>
        <v>0</v>
      </c>
      <c r="I2210" s="45" t="s">
        <v>824</v>
      </c>
      <c r="J2210" s="45" t="str">
        <f t="shared" si="103"/>
        <v>Paxson Inn &amp; Lodge_AK</v>
      </c>
      <c r="K2210" s="45" t="str">
        <f t="shared" si="104"/>
        <v>Paxson Inn Lodge_AK</v>
      </c>
      <c r="L2210" s="45" t="s">
        <v>3354</v>
      </c>
      <c r="M2210" s="45">
        <v>0</v>
      </c>
      <c r="N2210" s="45">
        <v>5</v>
      </c>
      <c r="O2210" s="45">
        <v>0</v>
      </c>
      <c r="P2210" s="45">
        <v>0</v>
      </c>
      <c r="Q2210" s="45">
        <v>0</v>
      </c>
      <c r="R2210" s="45">
        <v>400</v>
      </c>
      <c r="S2210" s="45">
        <v>0</v>
      </c>
      <c r="T2210" s="45">
        <v>0</v>
      </c>
      <c r="U2210" s="45">
        <v>0</v>
      </c>
      <c r="V2210" s="45">
        <v>60</v>
      </c>
      <c r="W2210" s="45">
        <v>0</v>
      </c>
      <c r="X2210" s="45">
        <v>0</v>
      </c>
      <c r="Y2210" s="46">
        <v>54045.5</v>
      </c>
      <c r="Z2210" s="46">
        <v>74819.097140025115</v>
      </c>
      <c r="AA2210" s="47">
        <f>_xlfn.XLOOKUP($E2210,Main_OG!$D$1:$D$766,Main_OG!AJ$1:AJ$766,"")</f>
        <v>1023324</v>
      </c>
      <c r="AB2210" s="47">
        <f>_xlfn.XLOOKUP($E2210,Main_OG!$D$1:$D$766,Main_OG!AK$1:AK$766,"")</f>
        <v>3226522</v>
      </c>
      <c r="AC2210" s="47">
        <f>_xlfn.XLOOKUP($E2210,Main_OG!$D$1:$D$766,Main_OG!AL$1:AL$766,"")</f>
        <v>85181020</v>
      </c>
      <c r="AD2210" s="47">
        <f>_xlfn.XLOOKUP($E2210,Main_OG!$D$1:$D$766,Main_OG!AM$1:AM$766,"")</f>
        <v>0</v>
      </c>
    </row>
    <row r="2211" spans="1:30" x14ac:dyDescent="0.35">
      <c r="A2211" s="36" t="s">
        <v>3355</v>
      </c>
      <c r="B2211" s="45" t="s">
        <v>139</v>
      </c>
      <c r="C2211" s="45" t="s">
        <v>4280</v>
      </c>
      <c r="D2211" s="36" t="s">
        <v>3355</v>
      </c>
      <c r="E2211" s="36" t="str">
        <f t="shared" si="102"/>
        <v>2006_PA</v>
      </c>
      <c r="F2211" s="45">
        <v>2006</v>
      </c>
      <c r="G2211" s="45">
        <f>_xlfn.XLOOKUP(I2211,Main_OG!$B$1:$B$766,Main_OG!$O$1:$O$766,"")</f>
        <v>1</v>
      </c>
      <c r="H2211" s="45">
        <f>_xlfn.XLOOKUP(E2211,Main_OG!$D$1:$D$766,Main_OG!$J$1:$J$766,"")</f>
        <v>0</v>
      </c>
      <c r="I2211" s="45" t="s">
        <v>139</v>
      </c>
      <c r="J2211" s="45" t="str">
        <f t="shared" si="103"/>
        <v>PECO Energy Co_PA</v>
      </c>
      <c r="K2211" s="45" t="str">
        <f t="shared" si="104"/>
        <v>PECO Energy Co_PA</v>
      </c>
      <c r="L2211" s="45" t="s">
        <v>3356</v>
      </c>
      <c r="M2211" s="45">
        <v>3</v>
      </c>
      <c r="N2211" s="45">
        <v>124970</v>
      </c>
      <c r="O2211" s="45">
        <v>3266</v>
      </c>
      <c r="P2211" s="45">
        <v>1387261</v>
      </c>
      <c r="Q2211" s="45">
        <v>53634</v>
      </c>
      <c r="R2211" s="45">
        <v>972165</v>
      </c>
      <c r="S2211" s="45">
        <v>1292797</v>
      </c>
      <c r="T2211" s="45">
        <v>1779769</v>
      </c>
      <c r="U2211" s="45">
        <v>7.3863620713874534</v>
      </c>
      <c r="V2211" s="45">
        <v>12.12003077366904</v>
      </c>
      <c r="W2211" s="45">
        <v>8.1883795299917512</v>
      </c>
      <c r="X2211" s="45">
        <v>13.907285440948639</v>
      </c>
      <c r="Y2211" s="46">
        <v>626589.9</v>
      </c>
      <c r="Z2211" s="46">
        <v>50083.88346429076</v>
      </c>
      <c r="AA2211" s="47">
        <f>_xlfn.XLOOKUP($E2211,Main_OG!$D$1:$D$766,Main_OG!AJ$1:AJ$766,"")</f>
        <v>111628459.06</v>
      </c>
      <c r="AB2211" s="47">
        <f>_xlfn.XLOOKUP($E2211,Main_OG!$D$1:$D$766,Main_OG!AK$1:AK$766,"")</f>
        <v>4323966.4000000004</v>
      </c>
      <c r="AC2211" s="47">
        <f>_xlfn.XLOOKUP($E2211,Main_OG!$D$1:$D$766,Main_OG!AL$1:AL$766,"")</f>
        <v>202399107.29999998</v>
      </c>
      <c r="AD2211" s="47">
        <f>_xlfn.XLOOKUP($E2211,Main_OG!$D$1:$D$766,Main_OG!AM$1:AM$766,"")</f>
        <v>75297632</v>
      </c>
    </row>
    <row r="2212" spans="1:30" x14ac:dyDescent="0.35">
      <c r="A2212" s="36" t="s">
        <v>3355</v>
      </c>
      <c r="B2212" s="45" t="s">
        <v>139</v>
      </c>
      <c r="C2212" s="45" t="s">
        <v>4280</v>
      </c>
      <c r="D2212" s="36" t="s">
        <v>3355</v>
      </c>
      <c r="E2212" s="36" t="str">
        <f t="shared" si="102"/>
        <v>2007_PA</v>
      </c>
      <c r="F2212" s="45">
        <v>2007</v>
      </c>
      <c r="G2212" s="45">
        <f>_xlfn.XLOOKUP(I2212,Main_OG!$B$1:$B$766,Main_OG!$O$1:$O$766,"")</f>
        <v>1</v>
      </c>
      <c r="H2212" s="45">
        <f>_xlfn.XLOOKUP(E2212,Main_OG!$D$1:$D$766,Main_OG!$J$1:$J$766,"")</f>
        <v>0</v>
      </c>
      <c r="I2212" s="45" t="s">
        <v>139</v>
      </c>
      <c r="J2212" s="45" t="str">
        <f t="shared" si="103"/>
        <v>PECO Energy Co_PA</v>
      </c>
      <c r="K2212" s="45" t="str">
        <f t="shared" si="104"/>
        <v>PECO Energy Co_PA</v>
      </c>
      <c r="L2212" s="45" t="s">
        <v>3357</v>
      </c>
      <c r="M2212" s="45">
        <v>3</v>
      </c>
      <c r="N2212" s="45">
        <v>128198</v>
      </c>
      <c r="O2212" s="45">
        <v>3098</v>
      </c>
      <c r="P2212" s="45">
        <v>1391693</v>
      </c>
      <c r="Q2212" s="45">
        <v>58317</v>
      </c>
      <c r="R2212" s="45">
        <v>1067376</v>
      </c>
      <c r="S2212" s="45">
        <v>1391445</v>
      </c>
      <c r="T2212" s="45">
        <v>1948488</v>
      </c>
      <c r="U2212" s="45">
        <v>7.76</v>
      </c>
      <c r="V2212" s="45">
        <v>12.61</v>
      </c>
      <c r="W2212" s="45">
        <v>8.3800000000000008</v>
      </c>
      <c r="X2212" s="45">
        <v>14.49</v>
      </c>
      <c r="Y2212" s="46">
        <v>649638.1</v>
      </c>
      <c r="Z2212" s="46">
        <v>51706.570957813623</v>
      </c>
      <c r="AA2212" s="47">
        <f>_xlfn.XLOOKUP($E2212,Main_OG!$D$1:$D$766,Main_OG!AJ$1:AJ$766,"")</f>
        <v>110980292</v>
      </c>
      <c r="AB2212" s="47">
        <f>_xlfn.XLOOKUP($E2212,Main_OG!$D$1:$D$766,Main_OG!AK$1:AK$766,"")</f>
        <v>5330088</v>
      </c>
      <c r="AC2212" s="47">
        <f>_xlfn.XLOOKUP($E2212,Main_OG!$D$1:$D$766,Main_OG!AL$1:AL$766,"")</f>
        <v>284561200</v>
      </c>
      <c r="AD2212" s="47">
        <f>_xlfn.XLOOKUP($E2212,Main_OG!$D$1:$D$766,Main_OG!AM$1:AM$766,"")</f>
        <v>77376316</v>
      </c>
    </row>
    <row r="2213" spans="1:30" x14ac:dyDescent="0.35">
      <c r="A2213" s="36" t="s">
        <v>3355</v>
      </c>
      <c r="B2213" s="45" t="s">
        <v>139</v>
      </c>
      <c r="C2213" s="45" t="s">
        <v>4280</v>
      </c>
      <c r="D2213" s="36" t="s">
        <v>3355</v>
      </c>
      <c r="E2213" s="36" t="str">
        <f t="shared" si="102"/>
        <v>2008_PA</v>
      </c>
      <c r="F2213" s="45">
        <v>2008</v>
      </c>
      <c r="G2213" s="45">
        <f>_xlfn.XLOOKUP(I2213,Main_OG!$B$1:$B$766,Main_OG!$O$1:$O$766,"")</f>
        <v>1</v>
      </c>
      <c r="H2213" s="45">
        <f>_xlfn.XLOOKUP(E2213,Main_OG!$D$1:$D$766,Main_OG!$J$1:$J$766,"")</f>
        <v>1</v>
      </c>
      <c r="I2213" s="45" t="s">
        <v>139</v>
      </c>
      <c r="J2213" s="45" t="str">
        <f t="shared" si="103"/>
        <v>PECO Energy Co_PA</v>
      </c>
      <c r="K2213" s="45" t="str">
        <f t="shared" si="104"/>
        <v>PECO Energy Co_PA</v>
      </c>
      <c r="L2213" s="45" t="s">
        <v>3358</v>
      </c>
      <c r="M2213" s="45">
        <v>3</v>
      </c>
      <c r="N2213" s="45">
        <v>136221</v>
      </c>
      <c r="O2213" s="45">
        <v>3114</v>
      </c>
      <c r="P2213" s="45">
        <v>1404001</v>
      </c>
      <c r="Q2213" s="45">
        <v>738891</v>
      </c>
      <c r="R2213" s="45">
        <v>8401705</v>
      </c>
      <c r="S2213" s="45">
        <v>16530042</v>
      </c>
      <c r="T2213" s="45">
        <v>13286797</v>
      </c>
      <c r="U2213" s="45">
        <v>7.74</v>
      </c>
      <c r="V2213" s="45">
        <v>12.56</v>
      </c>
      <c r="W2213" s="45">
        <v>8.5399999999999991</v>
      </c>
      <c r="X2213" s="45">
        <v>14.42</v>
      </c>
      <c r="Y2213" s="46">
        <v>665148.30000000005</v>
      </c>
      <c r="Z2213" s="46">
        <v>52738.127944301923</v>
      </c>
      <c r="AA2213" s="47">
        <f>_xlfn.XLOOKUP($E2213,Main_OG!$D$1:$D$766,Main_OG!AJ$1:AJ$766,"")</f>
        <v>107834918</v>
      </c>
      <c r="AB2213" s="47">
        <f>_xlfn.XLOOKUP($E2213,Main_OG!$D$1:$D$766,Main_OG!AK$1:AK$766,"")</f>
        <v>3509936</v>
      </c>
      <c r="AC2213" s="47">
        <f>_xlfn.XLOOKUP($E2213,Main_OG!$D$1:$D$766,Main_OG!AL$1:AL$766,"")</f>
        <v>273884566</v>
      </c>
      <c r="AD2213" s="47">
        <f>_xlfn.XLOOKUP($E2213,Main_OG!$D$1:$D$766,Main_OG!AM$1:AM$766,"")</f>
        <v>78658093</v>
      </c>
    </row>
    <row r="2214" spans="1:30" x14ac:dyDescent="0.35">
      <c r="A2214" s="36" t="s">
        <v>3355</v>
      </c>
      <c r="B2214" s="45" t="s">
        <v>139</v>
      </c>
      <c r="C2214" s="45" t="s">
        <v>4280</v>
      </c>
      <c r="D2214" s="36" t="s">
        <v>3355</v>
      </c>
      <c r="E2214" s="36" t="str">
        <f t="shared" si="102"/>
        <v>2009_PA</v>
      </c>
      <c r="F2214" s="45">
        <v>2009</v>
      </c>
      <c r="G2214" s="45">
        <f>_xlfn.XLOOKUP(I2214,Main_OG!$B$1:$B$766,Main_OG!$O$1:$O$766,"")</f>
        <v>1</v>
      </c>
      <c r="H2214" s="45">
        <f>_xlfn.XLOOKUP(E2214,Main_OG!$D$1:$D$766,Main_OG!$J$1:$J$766,"")</f>
        <v>1</v>
      </c>
      <c r="I2214" s="45" t="s">
        <v>139</v>
      </c>
      <c r="J2214" s="45" t="str">
        <f t="shared" si="103"/>
        <v>PECO Energy Co_PA</v>
      </c>
      <c r="K2214" s="45" t="str">
        <f t="shared" si="104"/>
        <v>PECO Energy Co_PA</v>
      </c>
      <c r="L2214" s="45" t="s">
        <v>3359</v>
      </c>
      <c r="M2214" s="45">
        <v>3</v>
      </c>
      <c r="N2214" s="45">
        <v>140160</v>
      </c>
      <c r="O2214" s="45">
        <v>3121</v>
      </c>
      <c r="P2214" s="45">
        <v>1401161</v>
      </c>
      <c r="Q2214" s="45">
        <v>755556</v>
      </c>
      <c r="R2214" s="45">
        <v>8222887</v>
      </c>
      <c r="S2214" s="45">
        <v>15873015</v>
      </c>
      <c r="T2214" s="45">
        <v>12871202</v>
      </c>
      <c r="U2214" s="45">
        <v>7.86</v>
      </c>
      <c r="V2214" s="45">
        <v>12.68</v>
      </c>
      <c r="W2214" s="45">
        <v>8.25</v>
      </c>
      <c r="X2214" s="45">
        <v>14.43</v>
      </c>
      <c r="Y2214" s="46">
        <v>645206.69999999995</v>
      </c>
      <c r="Z2214" s="46">
        <v>50936.601641859408</v>
      </c>
      <c r="AA2214" s="47">
        <f>_xlfn.XLOOKUP($E2214,Main_OG!$D$1:$D$766,Main_OG!AJ$1:AJ$766,"")</f>
        <v>97610596</v>
      </c>
      <c r="AB2214" s="47">
        <f>_xlfn.XLOOKUP($E2214,Main_OG!$D$1:$D$766,Main_OG!AK$1:AK$766,"")</f>
        <v>3400726</v>
      </c>
      <c r="AC2214" s="47">
        <f>_xlfn.XLOOKUP($E2214,Main_OG!$D$1:$D$766,Main_OG!AL$1:AL$766,"")</f>
        <v>418361582</v>
      </c>
      <c r="AD2214" s="47">
        <f>_xlfn.XLOOKUP($E2214,Main_OG!$D$1:$D$766,Main_OG!AM$1:AM$766,"")</f>
        <v>77327686</v>
      </c>
    </row>
    <row r="2215" spans="1:30" x14ac:dyDescent="0.35">
      <c r="A2215" s="36" t="s">
        <v>3355</v>
      </c>
      <c r="B2215" s="45" t="s">
        <v>139</v>
      </c>
      <c r="C2215" s="45" t="s">
        <v>4280</v>
      </c>
      <c r="D2215" s="36" t="s">
        <v>3355</v>
      </c>
      <c r="E2215" s="36" t="str">
        <f t="shared" si="102"/>
        <v>2010_PA</v>
      </c>
      <c r="F2215" s="45">
        <v>2010</v>
      </c>
      <c r="G2215" s="45">
        <f>_xlfn.XLOOKUP(I2215,Main_OG!$B$1:$B$766,Main_OG!$O$1:$O$766,"")</f>
        <v>1</v>
      </c>
      <c r="H2215" s="45">
        <f>_xlfn.XLOOKUP(E2215,Main_OG!$D$1:$D$766,Main_OG!$J$1:$J$766,"")</f>
        <v>2</v>
      </c>
      <c r="I2215" s="45" t="s">
        <v>139</v>
      </c>
      <c r="J2215" s="45" t="str">
        <f t="shared" si="103"/>
        <v>PECO Energy Co_PA</v>
      </c>
      <c r="K2215" s="45" t="str">
        <f t="shared" si="104"/>
        <v>PECO Energy Co_PA</v>
      </c>
      <c r="L2215" s="45" t="s">
        <v>3360</v>
      </c>
      <c r="M2215" s="45">
        <v>4</v>
      </c>
      <c r="N2215" s="45">
        <v>138804</v>
      </c>
      <c r="O2215" s="45">
        <v>3100</v>
      </c>
      <c r="P2215" s="45">
        <v>1402165</v>
      </c>
      <c r="Q2215" s="45">
        <v>755419</v>
      </c>
      <c r="R2215" s="45">
        <v>8338906</v>
      </c>
      <c r="S2215" s="45">
        <v>16332741</v>
      </c>
      <c r="T2215" s="45">
        <v>13882865</v>
      </c>
      <c r="U2215" s="45">
        <v>7.75</v>
      </c>
      <c r="V2215" s="45">
        <v>12.81</v>
      </c>
      <c r="W2215" s="45">
        <v>8.34</v>
      </c>
      <c r="X2215" s="45">
        <v>14.88</v>
      </c>
      <c r="Y2215" s="46">
        <v>666805.80000000005</v>
      </c>
      <c r="Z2215" s="46">
        <v>52457.28127950598</v>
      </c>
      <c r="AA2215" s="47">
        <f>_xlfn.XLOOKUP($E2215,Main_OG!$D$1:$D$766,Main_OG!AJ$1:AJ$766,"")</f>
        <v>101986756</v>
      </c>
      <c r="AB2215" s="47">
        <f>_xlfn.XLOOKUP($E2215,Main_OG!$D$1:$D$766,Main_OG!AK$1:AK$766,"")</f>
        <v>2348682</v>
      </c>
      <c r="AC2215" s="47">
        <f>_xlfn.XLOOKUP($E2215,Main_OG!$D$1:$D$766,Main_OG!AL$1:AL$766,"")</f>
        <v>492787122</v>
      </c>
      <c r="AD2215" s="47">
        <f>_xlfn.XLOOKUP($E2215,Main_OG!$D$1:$D$766,Main_OG!AM$1:AM$766,"")</f>
        <v>77828348</v>
      </c>
    </row>
    <row r="2216" spans="1:30" x14ac:dyDescent="0.35">
      <c r="A2216" s="36" t="s">
        <v>3355</v>
      </c>
      <c r="B2216" s="45" t="s">
        <v>139</v>
      </c>
      <c r="C2216" s="45" t="s">
        <v>4280</v>
      </c>
      <c r="D2216" s="36" t="s">
        <v>3355</v>
      </c>
      <c r="E2216" s="36" t="str">
        <f t="shared" si="102"/>
        <v>2011_PA</v>
      </c>
      <c r="F2216" s="45">
        <v>2011</v>
      </c>
      <c r="G2216" s="45">
        <f>_xlfn.XLOOKUP(I2216,Main_OG!$B$1:$B$766,Main_OG!$O$1:$O$766,"")</f>
        <v>1</v>
      </c>
      <c r="H2216" s="45">
        <f>_xlfn.XLOOKUP(E2216,Main_OG!$D$1:$D$766,Main_OG!$J$1:$J$766,"")</f>
        <v>2</v>
      </c>
      <c r="I2216" s="45" t="s">
        <v>139</v>
      </c>
      <c r="J2216" s="45" t="str">
        <f t="shared" si="103"/>
        <v>PECO Energy Co_PA</v>
      </c>
      <c r="K2216" s="45" t="str">
        <f t="shared" si="104"/>
        <v>PECO Energy Co_PA</v>
      </c>
      <c r="L2216" s="45" t="s">
        <v>3361</v>
      </c>
      <c r="M2216" s="45">
        <v>1</v>
      </c>
      <c r="N2216" s="45">
        <v>102490</v>
      </c>
      <c r="O2216" s="45">
        <v>829</v>
      </c>
      <c r="P2216" s="45">
        <v>1205981</v>
      </c>
      <c r="Q2216" s="45">
        <v>85</v>
      </c>
      <c r="R2216" s="45">
        <v>4116225</v>
      </c>
      <c r="S2216" s="45">
        <v>2984336</v>
      </c>
      <c r="T2216" s="45">
        <v>11652157</v>
      </c>
      <c r="U2216" s="45">
        <v>7.65</v>
      </c>
      <c r="V2216" s="45">
        <v>12.84</v>
      </c>
      <c r="W2216" s="45">
        <v>9.2799999999999994</v>
      </c>
      <c r="X2216" s="45">
        <v>15.53</v>
      </c>
      <c r="Y2216" s="46">
        <v>676468.3</v>
      </c>
      <c r="Z2216" s="46">
        <v>53068.607549416134</v>
      </c>
      <c r="AA2216" s="47">
        <f>_xlfn.XLOOKUP($E2216,Main_OG!$D$1:$D$766,Main_OG!AJ$1:AJ$766,"")</f>
        <v>94649704</v>
      </c>
      <c r="AB2216" s="47">
        <f>_xlfn.XLOOKUP($E2216,Main_OG!$D$1:$D$766,Main_OG!AK$1:AK$766,"")</f>
        <v>2046228</v>
      </c>
      <c r="AC2216" s="47">
        <f>_xlfn.XLOOKUP($E2216,Main_OG!$D$1:$D$766,Main_OG!AL$1:AL$766,"")</f>
        <v>608839812</v>
      </c>
      <c r="AD2216" s="47">
        <f>_xlfn.XLOOKUP($E2216,Main_OG!$D$1:$D$766,Main_OG!AM$1:AM$766,"")</f>
        <v>76146617</v>
      </c>
    </row>
    <row r="2217" spans="1:30" x14ac:dyDescent="0.35">
      <c r="A2217" s="36" t="s">
        <v>3355</v>
      </c>
      <c r="B2217" s="45" t="s">
        <v>139</v>
      </c>
      <c r="C2217" s="45" t="s">
        <v>4280</v>
      </c>
      <c r="D2217" s="36" t="s">
        <v>3355</v>
      </c>
      <c r="E2217" s="36" t="str">
        <f t="shared" si="102"/>
        <v>2012_PA</v>
      </c>
      <c r="F2217" s="45">
        <v>2012</v>
      </c>
      <c r="G2217" s="45">
        <f>_xlfn.XLOOKUP(I2217,Main_OG!$B$1:$B$766,Main_OG!$O$1:$O$766,"")</f>
        <v>1</v>
      </c>
      <c r="H2217" s="45">
        <f>_xlfn.XLOOKUP(E2217,Main_OG!$D$1:$D$766,Main_OG!$J$1:$J$766,"")</f>
        <v>2</v>
      </c>
      <c r="I2217" s="45" t="s">
        <v>139</v>
      </c>
      <c r="J2217" s="45" t="str">
        <f t="shared" si="103"/>
        <v>PECO Energy Co_PA</v>
      </c>
      <c r="K2217" s="45" t="str">
        <f t="shared" si="104"/>
        <v>PECO Energy Co_PA</v>
      </c>
      <c r="L2217" s="45" t="s">
        <v>3362</v>
      </c>
      <c r="M2217" s="45">
        <v>0</v>
      </c>
      <c r="N2217" s="45">
        <v>85511</v>
      </c>
      <c r="O2217" s="45">
        <v>365</v>
      </c>
      <c r="P2217" s="45">
        <v>1051392</v>
      </c>
      <c r="Q2217" s="45">
        <v>0</v>
      </c>
      <c r="R2217" s="45">
        <v>2623577</v>
      </c>
      <c r="S2217" s="45">
        <v>676893</v>
      </c>
      <c r="T2217" s="45">
        <v>9571314</v>
      </c>
      <c r="U2217" s="45">
        <v>0</v>
      </c>
      <c r="V2217" s="45">
        <v>12.901581</v>
      </c>
      <c r="W2217" s="45">
        <v>8.8924099000000005</v>
      </c>
      <c r="X2217" s="45">
        <v>15.292175</v>
      </c>
      <c r="Y2217" s="46">
        <v>689007</v>
      </c>
      <c r="Z2217" s="46">
        <v>53958.834917636865</v>
      </c>
      <c r="AA2217" s="47">
        <f>_xlfn.XLOOKUP($E2217,Main_OG!$D$1:$D$766,Main_OG!AJ$1:AJ$766,"")</f>
        <v>82018494</v>
      </c>
      <c r="AB2217" s="47">
        <f>_xlfn.XLOOKUP($E2217,Main_OG!$D$1:$D$766,Main_OG!AK$1:AK$766,"")</f>
        <v>1636160</v>
      </c>
      <c r="AC2217" s="47">
        <f>_xlfn.XLOOKUP($E2217,Main_OG!$D$1:$D$766,Main_OG!AL$1:AL$766,"")</f>
        <v>770830788</v>
      </c>
      <c r="AD2217" s="47">
        <f>_xlfn.XLOOKUP($E2217,Main_OG!$D$1:$D$766,Main_OG!AM$1:AM$766,"")</f>
        <v>75174408</v>
      </c>
    </row>
    <row r="2218" spans="1:30" x14ac:dyDescent="0.35">
      <c r="A2218" s="36" t="s">
        <v>3355</v>
      </c>
      <c r="B2218" s="45" t="s">
        <v>139</v>
      </c>
      <c r="C2218" s="45" t="s">
        <v>4280</v>
      </c>
      <c r="D2218" s="36" t="s">
        <v>3355</v>
      </c>
      <c r="E2218" s="36" t="str">
        <f t="shared" si="102"/>
        <v>2013_PA</v>
      </c>
      <c r="F2218" s="45">
        <v>2013</v>
      </c>
      <c r="G2218" s="45">
        <f>_xlfn.XLOOKUP(I2218,Main_OG!$B$1:$B$766,Main_OG!$O$1:$O$766,"")</f>
        <v>1</v>
      </c>
      <c r="H2218" s="45">
        <f>_xlfn.XLOOKUP(E2218,Main_OG!$D$1:$D$766,Main_OG!$J$1:$J$766,"")</f>
        <v>2</v>
      </c>
      <c r="I2218" s="45" t="s">
        <v>139</v>
      </c>
      <c r="J2218" s="45" t="str">
        <f t="shared" si="103"/>
        <v>PECO Energy Co_PA</v>
      </c>
      <c r="K2218" s="45" t="str">
        <f t="shared" si="104"/>
        <v>PECO Energy Co_PA</v>
      </c>
      <c r="L2218" s="45" t="s">
        <v>3363</v>
      </c>
      <c r="M2218" s="45">
        <v>0</v>
      </c>
      <c r="N2218" s="45">
        <v>80600</v>
      </c>
      <c r="O2218" s="45">
        <v>346</v>
      </c>
      <c r="P2218" s="45">
        <v>982151</v>
      </c>
      <c r="Q2218" s="45">
        <v>0</v>
      </c>
      <c r="R2218" s="45">
        <v>2395769</v>
      </c>
      <c r="S2218" s="45">
        <v>761711</v>
      </c>
      <c r="T2218" s="45">
        <v>8841290</v>
      </c>
      <c r="U2218" s="45">
        <v>0</v>
      </c>
      <c r="V2218" s="45">
        <v>12.17306</v>
      </c>
      <c r="W2218" s="45">
        <v>8.3814334000000006</v>
      </c>
      <c r="X2218" s="45">
        <v>14.872583000000001</v>
      </c>
      <c r="Y2218" s="46">
        <v>704195</v>
      </c>
      <c r="Z2218" s="46">
        <v>55103.322201475516</v>
      </c>
      <c r="AA2218" s="47">
        <f>_xlfn.XLOOKUP($E2218,Main_OG!$D$1:$D$766,Main_OG!AJ$1:AJ$766,"")</f>
        <v>82911636</v>
      </c>
      <c r="AB2218" s="47">
        <f>_xlfn.XLOOKUP($E2218,Main_OG!$D$1:$D$766,Main_OG!AK$1:AK$766,"")</f>
        <v>1812018.8</v>
      </c>
      <c r="AC2218" s="47">
        <f>_xlfn.XLOOKUP($E2218,Main_OG!$D$1:$D$766,Main_OG!AL$1:AL$766,"")</f>
        <v>713604346</v>
      </c>
      <c r="AD2218" s="47">
        <f>_xlfn.XLOOKUP($E2218,Main_OG!$D$1:$D$766,Main_OG!AM$1:AM$766,"")</f>
        <v>78714031</v>
      </c>
    </row>
    <row r="2219" spans="1:30" x14ac:dyDescent="0.35">
      <c r="A2219" s="36" t="s">
        <v>3355</v>
      </c>
      <c r="B2219" s="45" t="s">
        <v>139</v>
      </c>
      <c r="C2219" s="45" t="s">
        <v>4280</v>
      </c>
      <c r="D2219" s="36" t="s">
        <v>3355</v>
      </c>
      <c r="E2219" s="36" t="str">
        <f t="shared" si="102"/>
        <v>2014_PA</v>
      </c>
      <c r="F2219" s="45">
        <v>2014</v>
      </c>
      <c r="G2219" s="45">
        <f>_xlfn.XLOOKUP(I2219,Main_OG!$B$1:$B$766,Main_OG!$O$1:$O$766,"")</f>
        <v>1</v>
      </c>
      <c r="H2219" s="45">
        <f>_xlfn.XLOOKUP(E2219,Main_OG!$D$1:$D$766,Main_OG!$J$1:$J$766,"")</f>
        <v>2</v>
      </c>
      <c r="I2219" s="45" t="s">
        <v>139</v>
      </c>
      <c r="J2219" s="45" t="str">
        <f t="shared" si="103"/>
        <v>PECO Energy Co_PA</v>
      </c>
      <c r="K2219" s="45" t="str">
        <f t="shared" si="104"/>
        <v>PECO Energy Co_PA</v>
      </c>
      <c r="L2219" s="45" t="s">
        <v>3364</v>
      </c>
      <c r="M2219" s="45">
        <v>0</v>
      </c>
      <c r="N2219" s="45">
        <v>80013</v>
      </c>
      <c r="O2219" s="45">
        <v>305</v>
      </c>
      <c r="P2219" s="45">
        <v>969937</v>
      </c>
      <c r="Q2219" s="45">
        <v>0</v>
      </c>
      <c r="R2219" s="45">
        <v>2270505</v>
      </c>
      <c r="S2219" s="45">
        <v>546961</v>
      </c>
      <c r="T2219" s="45">
        <v>8577010</v>
      </c>
      <c r="U2219" s="45">
        <v>0</v>
      </c>
      <c r="V2219" s="45">
        <v>12.597775</v>
      </c>
      <c r="W2219" s="45">
        <v>10.264443</v>
      </c>
      <c r="X2219" s="45">
        <v>14.536076</v>
      </c>
      <c r="Y2219" s="46">
        <v>718691.6</v>
      </c>
      <c r="Z2219" s="46">
        <v>56181.173935257772</v>
      </c>
      <c r="AA2219" s="47">
        <f>_xlfn.XLOOKUP($E2219,Main_OG!$D$1:$D$766,Main_OG!AJ$1:AJ$766,"")</f>
        <v>76253142</v>
      </c>
      <c r="AB2219" s="47">
        <f>_xlfn.XLOOKUP($E2219,Main_OG!$D$1:$D$766,Main_OG!AK$1:AK$766,"")</f>
        <v>3051964</v>
      </c>
      <c r="AC2219" s="47">
        <f>_xlfn.XLOOKUP($E2219,Main_OG!$D$1:$D$766,Main_OG!AL$1:AL$766,"")</f>
        <v>777465594</v>
      </c>
      <c r="AD2219" s="47">
        <f>_xlfn.XLOOKUP($E2219,Main_OG!$D$1:$D$766,Main_OG!AM$1:AM$766,"")</f>
        <v>78714659</v>
      </c>
    </row>
    <row r="2220" spans="1:30" x14ac:dyDescent="0.35">
      <c r="A2220" s="36" t="s">
        <v>3355</v>
      </c>
      <c r="B2220" s="45" t="s">
        <v>139</v>
      </c>
      <c r="C2220" s="45" t="s">
        <v>4280</v>
      </c>
      <c r="D2220" s="36" t="s">
        <v>3355</v>
      </c>
      <c r="E2220" s="36" t="str">
        <f t="shared" si="102"/>
        <v>2015_PA</v>
      </c>
      <c r="F2220" s="45">
        <v>2015</v>
      </c>
      <c r="G2220" s="45">
        <f>_xlfn.XLOOKUP(I2220,Main_OG!$B$1:$B$766,Main_OG!$O$1:$O$766,"")</f>
        <v>1</v>
      </c>
      <c r="H2220" s="45">
        <f>_xlfn.XLOOKUP(E2220,Main_OG!$D$1:$D$766,Main_OG!$J$1:$J$766,"")</f>
        <v>2</v>
      </c>
      <c r="I2220" s="45" t="s">
        <v>139</v>
      </c>
      <c r="J2220" s="45" t="str">
        <f t="shared" si="103"/>
        <v>PECO Energy Co_PA</v>
      </c>
      <c r="K2220" s="45" t="str">
        <f t="shared" si="104"/>
        <v>PECO Energy Co_PA</v>
      </c>
      <c r="L2220" s="45" t="s">
        <v>3365</v>
      </c>
      <c r="M2220" s="45">
        <v>0</v>
      </c>
      <c r="N2220" s="45">
        <v>80255</v>
      </c>
      <c r="O2220" s="45">
        <v>303</v>
      </c>
      <c r="P2220" s="45">
        <v>966062</v>
      </c>
      <c r="Q2220" s="45">
        <v>0</v>
      </c>
      <c r="R2220" s="45">
        <v>2281462</v>
      </c>
      <c r="S2220" s="45">
        <v>521187</v>
      </c>
      <c r="T2220" s="45">
        <v>8880053</v>
      </c>
      <c r="U2220" s="45">
        <v>0</v>
      </c>
      <c r="V2220" s="45">
        <v>11.713765</v>
      </c>
      <c r="W2220" s="45">
        <v>7.7399475000000004</v>
      </c>
      <c r="X2220" s="45">
        <v>13.595796999999999</v>
      </c>
      <c r="Y2220" s="46">
        <v>734145.1</v>
      </c>
      <c r="Z2220" s="46">
        <v>57400.656677590443</v>
      </c>
      <c r="AA2220" s="47">
        <f>_xlfn.XLOOKUP($E2220,Main_OG!$D$1:$D$766,Main_OG!AJ$1:AJ$766,"")</f>
        <v>61796088</v>
      </c>
      <c r="AB2220" s="47">
        <f>_xlfn.XLOOKUP($E2220,Main_OG!$D$1:$D$766,Main_OG!AK$1:AK$766,"")</f>
        <v>2647596</v>
      </c>
      <c r="AC2220" s="47">
        <f>_xlfn.XLOOKUP($E2220,Main_OG!$D$1:$D$766,Main_OG!AL$1:AL$766,"")</f>
        <v>876560302</v>
      </c>
      <c r="AD2220" s="47">
        <f>_xlfn.XLOOKUP($E2220,Main_OG!$D$1:$D$766,Main_OG!AM$1:AM$766,"")</f>
        <v>80516752</v>
      </c>
    </row>
    <row r="2221" spans="1:30" x14ac:dyDescent="0.35">
      <c r="A2221" s="36" t="s">
        <v>3355</v>
      </c>
      <c r="B2221" s="45" t="s">
        <v>139</v>
      </c>
      <c r="C2221" s="45" t="s">
        <v>4280</v>
      </c>
      <c r="D2221" s="36" t="s">
        <v>3355</v>
      </c>
      <c r="E2221" s="36" t="str">
        <f t="shared" si="102"/>
        <v>2016_PA</v>
      </c>
      <c r="F2221" s="45">
        <v>2016</v>
      </c>
      <c r="G2221" s="45">
        <f>_xlfn.XLOOKUP(I2221,Main_OG!$B$1:$B$766,Main_OG!$O$1:$O$766,"")</f>
        <v>1</v>
      </c>
      <c r="H2221" s="45">
        <f>_xlfn.XLOOKUP(E2221,Main_OG!$D$1:$D$766,Main_OG!$J$1:$J$766,"")</f>
        <v>2</v>
      </c>
      <c r="I2221" s="45" t="s">
        <v>139</v>
      </c>
      <c r="J2221" s="45" t="str">
        <f t="shared" si="103"/>
        <v>PECO Energy Co_PA</v>
      </c>
      <c r="K2221" s="45" t="str">
        <f t="shared" si="104"/>
        <v>PECO Energy Co_PA</v>
      </c>
      <c r="L2221" s="45" t="s">
        <v>3366</v>
      </c>
      <c r="M2221" s="45">
        <v>0</v>
      </c>
      <c r="N2221" s="45">
        <v>79027</v>
      </c>
      <c r="O2221" s="45">
        <v>263</v>
      </c>
      <c r="P2221" s="45">
        <v>948887</v>
      </c>
      <c r="Q2221" s="45">
        <v>0</v>
      </c>
      <c r="R2221" s="45">
        <v>2114663</v>
      </c>
      <c r="S2221" s="45">
        <v>455194</v>
      </c>
      <c r="T2221" s="45">
        <v>8632931</v>
      </c>
      <c r="U2221" s="45">
        <v>0</v>
      </c>
      <c r="V2221" s="45">
        <v>11.328863999999999</v>
      </c>
      <c r="W2221" s="45">
        <v>6.8024402999999998</v>
      </c>
      <c r="X2221" s="45">
        <v>14.024016</v>
      </c>
      <c r="Y2221" s="46">
        <v>744847.1</v>
      </c>
      <c r="Z2221" s="46">
        <v>58243.653579146463</v>
      </c>
      <c r="AA2221" s="47">
        <f>_xlfn.XLOOKUP($E2221,Main_OG!$D$1:$D$766,Main_OG!AJ$1:AJ$766,"")</f>
        <v>54978156</v>
      </c>
      <c r="AB2221" s="47">
        <f>_xlfn.XLOOKUP($E2221,Main_OG!$D$1:$D$766,Main_OG!AK$1:AK$766,"")</f>
        <v>1403058</v>
      </c>
      <c r="AC2221" s="47">
        <f>_xlfn.XLOOKUP($E2221,Main_OG!$D$1:$D$766,Main_OG!AL$1:AL$766,"")</f>
        <v>1004160024</v>
      </c>
      <c r="AD2221" s="47">
        <f>_xlfn.XLOOKUP($E2221,Main_OG!$D$1:$D$766,Main_OG!AM$1:AM$766,"")</f>
        <v>82924011</v>
      </c>
    </row>
    <row r="2222" spans="1:30" x14ac:dyDescent="0.35">
      <c r="A2222" s="36" t="s">
        <v>3355</v>
      </c>
      <c r="B2222" s="45" t="s">
        <v>139</v>
      </c>
      <c r="C2222" s="45" t="s">
        <v>4280</v>
      </c>
      <c r="D2222" s="36" t="s">
        <v>3355</v>
      </c>
      <c r="E2222" s="36" t="str">
        <f t="shared" si="102"/>
        <v>2017_PA</v>
      </c>
      <c r="F2222" s="45">
        <v>2017</v>
      </c>
      <c r="G2222" s="45">
        <f>_xlfn.XLOOKUP(I2222,Main_OG!$B$1:$B$766,Main_OG!$O$1:$O$766,"")</f>
        <v>1</v>
      </c>
      <c r="H2222" s="45">
        <f>_xlfn.XLOOKUP(E2222,Main_OG!$D$1:$D$766,Main_OG!$J$1:$J$766,"")</f>
        <v>2</v>
      </c>
      <c r="I2222" s="45" t="s">
        <v>139</v>
      </c>
      <c r="J2222" s="45" t="str">
        <f t="shared" si="103"/>
        <v>PECO Energy Co_PA</v>
      </c>
      <c r="K2222" s="45" t="str">
        <f t="shared" si="104"/>
        <v>PECO Energy Co_PA</v>
      </c>
      <c r="L2222" s="45" t="s">
        <v>3367</v>
      </c>
      <c r="M2222" s="45">
        <v>0</v>
      </c>
      <c r="N2222" s="45">
        <v>81288</v>
      </c>
      <c r="O2222" s="45">
        <v>279</v>
      </c>
      <c r="P2222" s="45">
        <v>966644</v>
      </c>
      <c r="Q2222" s="45">
        <v>0</v>
      </c>
      <c r="R2222" s="45">
        <v>2109648</v>
      </c>
      <c r="S2222" s="45">
        <v>443051</v>
      </c>
      <c r="T2222" s="45">
        <v>8275184</v>
      </c>
      <c r="U2222" s="45">
        <v>0</v>
      </c>
      <c r="V2222" s="45">
        <v>10.590477999999999</v>
      </c>
      <c r="W2222" s="45">
        <v>6.2442697999999996</v>
      </c>
      <c r="X2222" s="45">
        <v>14.002222</v>
      </c>
      <c r="Y2222" s="46">
        <v>754318</v>
      </c>
      <c r="Z2222" s="46">
        <v>58955.601777895325</v>
      </c>
      <c r="AA2222" s="47">
        <f>_xlfn.XLOOKUP($E2222,Main_OG!$D$1:$D$766,Main_OG!AJ$1:AJ$766,"")</f>
        <v>48580044</v>
      </c>
      <c r="AB2222" s="47">
        <f>_xlfn.XLOOKUP($E2222,Main_OG!$D$1:$D$766,Main_OG!AK$1:AK$766,"")</f>
        <v>1290710</v>
      </c>
      <c r="AC2222" s="47">
        <f>_xlfn.XLOOKUP($E2222,Main_OG!$D$1:$D$766,Main_OG!AL$1:AL$766,"")</f>
        <v>1055457674</v>
      </c>
      <c r="AD2222" s="47">
        <f>_xlfn.XLOOKUP($E2222,Main_OG!$D$1:$D$766,Main_OG!AM$1:AM$766,"")</f>
        <v>83199832</v>
      </c>
    </row>
    <row r="2223" spans="1:30" x14ac:dyDescent="0.35">
      <c r="A2223" s="36" t="s">
        <v>3355</v>
      </c>
      <c r="B2223" s="45" t="s">
        <v>139</v>
      </c>
      <c r="C2223" s="45" t="s">
        <v>4280</v>
      </c>
      <c r="D2223" s="36" t="s">
        <v>3355</v>
      </c>
      <c r="E2223" s="36" t="str">
        <f t="shared" si="102"/>
        <v>2018_PA</v>
      </c>
      <c r="F2223" s="45">
        <v>2018</v>
      </c>
      <c r="G2223" s="45">
        <f>_xlfn.XLOOKUP(I2223,Main_OG!$B$1:$B$766,Main_OG!$O$1:$O$766,"")</f>
        <v>1</v>
      </c>
      <c r="H2223" s="45">
        <f>_xlfn.XLOOKUP(E2223,Main_OG!$D$1:$D$766,Main_OG!$J$1:$J$766,"")</f>
        <v>2</v>
      </c>
      <c r="I2223" s="45" t="s">
        <v>139</v>
      </c>
      <c r="J2223" s="45" t="str">
        <f t="shared" si="103"/>
        <v>PECO Energy Co_PA</v>
      </c>
      <c r="K2223" s="45" t="str">
        <f t="shared" si="104"/>
        <v>PECO Energy Co_PA</v>
      </c>
      <c r="L2223" s="45" t="s">
        <v>3368</v>
      </c>
      <c r="M2223" s="45">
        <v>0</v>
      </c>
      <c r="N2223" s="45">
        <v>85743</v>
      </c>
      <c r="O2223" s="45">
        <v>280</v>
      </c>
      <c r="P2223" s="45">
        <v>1009449</v>
      </c>
      <c r="Q2223" s="45">
        <v>0</v>
      </c>
      <c r="R2223" s="45">
        <v>2298815</v>
      </c>
      <c r="S2223" s="45">
        <v>441349</v>
      </c>
      <c r="T2223" s="45">
        <v>9303274</v>
      </c>
      <c r="U2223" s="45">
        <v>0</v>
      </c>
      <c r="V2223" s="45">
        <v>10.055198000000001</v>
      </c>
      <c r="W2223" s="45">
        <v>7.6778240999999996</v>
      </c>
      <c r="X2223" s="45">
        <v>12.825687</v>
      </c>
      <c r="Y2223" s="46">
        <v>763855.4</v>
      </c>
      <c r="Z2223" s="46">
        <v>59633.774626131235</v>
      </c>
      <c r="AA2223" s="47">
        <f>_xlfn.XLOOKUP($E2223,Main_OG!$D$1:$D$766,Main_OG!AJ$1:AJ$766,"")</f>
        <v>46668322</v>
      </c>
      <c r="AB2223" s="47">
        <f>_xlfn.XLOOKUP($E2223,Main_OG!$D$1:$D$766,Main_OG!AK$1:AK$766,"")</f>
        <v>2931274</v>
      </c>
      <c r="AC2223" s="47">
        <f>_xlfn.XLOOKUP($E2223,Main_OG!$D$1:$D$766,Main_OG!AL$1:AL$766,"")</f>
        <v>1078551458</v>
      </c>
      <c r="AD2223" s="47">
        <f>_xlfn.XLOOKUP($E2223,Main_OG!$D$1:$D$766,Main_OG!AM$1:AM$766,"")</f>
        <v>83476744</v>
      </c>
    </row>
    <row r="2224" spans="1:30" x14ac:dyDescent="0.35">
      <c r="A2224" s="36" t="s">
        <v>3355</v>
      </c>
      <c r="B2224" s="45" t="s">
        <v>139</v>
      </c>
      <c r="C2224" s="45" t="s">
        <v>4280</v>
      </c>
      <c r="D2224" s="36" t="s">
        <v>3355</v>
      </c>
      <c r="E2224" s="36" t="str">
        <f t="shared" si="102"/>
        <v>2019_PA</v>
      </c>
      <c r="F2224" s="45">
        <v>2019</v>
      </c>
      <c r="G2224" s="45">
        <f>_xlfn.XLOOKUP(I2224,Main_OG!$B$1:$B$766,Main_OG!$O$1:$O$766,"")</f>
        <v>1</v>
      </c>
      <c r="H2224" s="45">
        <f>_xlfn.XLOOKUP(E2224,Main_OG!$D$1:$D$766,Main_OG!$J$1:$J$766,"")</f>
        <v>2</v>
      </c>
      <c r="I2224" s="45" t="s">
        <v>139</v>
      </c>
      <c r="J2224" s="45" t="str">
        <f t="shared" si="103"/>
        <v>PECO Energy Co_PA</v>
      </c>
      <c r="K2224" s="45" t="str">
        <f t="shared" si="104"/>
        <v>PECO Energy Co_PA</v>
      </c>
      <c r="L2224" s="45" t="s">
        <v>3369</v>
      </c>
      <c r="M2224" s="45">
        <v>0</v>
      </c>
      <c r="N2224" s="45">
        <v>89904</v>
      </c>
      <c r="O2224" s="45">
        <v>319</v>
      </c>
      <c r="P2224" s="45">
        <v>1052223</v>
      </c>
      <c r="Q2224" s="45">
        <v>0</v>
      </c>
      <c r="R2224" s="45">
        <v>2341648</v>
      </c>
      <c r="S2224" s="45">
        <v>534586</v>
      </c>
      <c r="T2224" s="45">
        <v>9420305</v>
      </c>
      <c r="U2224" s="45">
        <v>0</v>
      </c>
      <c r="V2224" s="45">
        <v>9.7506114999999998</v>
      </c>
      <c r="W2224" s="45">
        <v>6.0529082000000001</v>
      </c>
      <c r="X2224" s="45">
        <v>12.755107000000001</v>
      </c>
      <c r="Y2224" s="46">
        <v>772529.5</v>
      </c>
      <c r="Z2224" s="46">
        <v>60359.134465093557</v>
      </c>
      <c r="AA2224" s="47">
        <f>_xlfn.XLOOKUP($E2224,Main_OG!$D$1:$D$766,Main_OG!AJ$1:AJ$766,"")</f>
        <v>38844130</v>
      </c>
      <c r="AB2224" s="47">
        <f>_xlfn.XLOOKUP($E2224,Main_OG!$D$1:$D$766,Main_OG!AK$1:AK$766,"")</f>
        <v>898906</v>
      </c>
      <c r="AC2224" s="47">
        <f>_xlfn.XLOOKUP($E2224,Main_OG!$D$1:$D$766,Main_OG!AL$1:AL$766,"")</f>
        <v>1347497180</v>
      </c>
      <c r="AD2224" s="47">
        <f>_xlfn.XLOOKUP($E2224,Main_OG!$D$1:$D$766,Main_OG!AM$1:AM$766,"")</f>
        <v>83229652</v>
      </c>
    </row>
    <row r="2225" spans="1:30" x14ac:dyDescent="0.35">
      <c r="A2225" s="36" t="s">
        <v>3355</v>
      </c>
      <c r="B2225" s="45" t="s">
        <v>139</v>
      </c>
      <c r="C2225" s="45" t="s">
        <v>4280</v>
      </c>
      <c r="D2225" s="36" t="s">
        <v>3355</v>
      </c>
      <c r="E2225" s="36" t="str">
        <f t="shared" si="102"/>
        <v>2020_PA</v>
      </c>
      <c r="F2225" s="45">
        <v>2020</v>
      </c>
      <c r="G2225" s="45">
        <f>_xlfn.XLOOKUP(I2225,Main_OG!$B$1:$B$766,Main_OG!$O$1:$O$766,"")</f>
        <v>1</v>
      </c>
      <c r="H2225" s="45">
        <f>_xlfn.XLOOKUP(E2225,Main_OG!$D$1:$D$766,Main_OG!$J$1:$J$766,"")</f>
        <v>2</v>
      </c>
      <c r="I2225" s="45" t="s">
        <v>139</v>
      </c>
      <c r="J2225" s="45" t="str">
        <f t="shared" si="103"/>
        <v>PECO Energy Co_PA</v>
      </c>
      <c r="K2225" s="45" t="str">
        <f t="shared" si="104"/>
        <v>PECO Energy Co_PA</v>
      </c>
      <c r="L2225" s="45" t="s">
        <v>3370</v>
      </c>
      <c r="M2225" s="45">
        <v>0</v>
      </c>
      <c r="N2225" s="45">
        <v>92827</v>
      </c>
      <c r="O2225" s="45">
        <v>348</v>
      </c>
      <c r="P2225" s="45">
        <v>0</v>
      </c>
      <c r="Q2225" s="45">
        <v>0</v>
      </c>
      <c r="R2225" s="45">
        <v>2177907</v>
      </c>
      <c r="S2225" s="45">
        <v>618835</v>
      </c>
      <c r="T2225" s="45">
        <v>0</v>
      </c>
      <c r="U2225" s="45">
        <v>0</v>
      </c>
      <c r="V2225" s="45">
        <v>9.7254381999999993</v>
      </c>
      <c r="W2225" s="45">
        <v>5.5740221999999999</v>
      </c>
      <c r="X2225" s="45">
        <v>0</v>
      </c>
      <c r="Y2225" s="46">
        <v>736470.6</v>
      </c>
      <c r="Z2225" s="46">
        <v>57561.930981701065</v>
      </c>
      <c r="AA2225" s="47">
        <f>_xlfn.XLOOKUP($E2225,Main_OG!$D$1:$D$766,Main_OG!AJ$1:AJ$766,"")</f>
        <v>27123248</v>
      </c>
      <c r="AB2225" s="47">
        <f>_xlfn.XLOOKUP($E2225,Main_OG!$D$1:$D$766,Main_OG!AK$1:AK$766,"")</f>
        <v>416792</v>
      </c>
      <c r="AC2225" s="47">
        <f>_xlfn.XLOOKUP($E2225,Main_OG!$D$1:$D$766,Main_OG!AL$1:AL$766,"")</f>
        <v>1660210754</v>
      </c>
      <c r="AD2225" s="47">
        <f>_xlfn.XLOOKUP($E2225,Main_OG!$D$1:$D$766,Main_OG!AM$1:AM$766,"")</f>
        <v>0</v>
      </c>
    </row>
    <row r="2226" spans="1:30" x14ac:dyDescent="0.35">
      <c r="A2226" s="36" t="s">
        <v>3371</v>
      </c>
      <c r="B2226" s="45" t="s">
        <v>824</v>
      </c>
      <c r="C2226" s="45" t="s">
        <v>4281</v>
      </c>
      <c r="D2226" s="36" t="s">
        <v>3371</v>
      </c>
      <c r="E2226" s="36" t="str">
        <f t="shared" si="102"/>
        <v>2006_AK</v>
      </c>
      <c r="F2226" s="45">
        <v>2006</v>
      </c>
      <c r="G2226" s="45">
        <f>_xlfn.XLOOKUP(I2226,Main_OG!$B$1:$B$766,Main_OG!$O$1:$O$766,"")</f>
        <v>0</v>
      </c>
      <c r="H2226" s="45">
        <f>_xlfn.XLOOKUP(E2226,Main_OG!$D$1:$D$766,Main_OG!$J$1:$J$766,"")</f>
        <v>0</v>
      </c>
      <c r="I2226" s="45" t="s">
        <v>824</v>
      </c>
      <c r="J2226" s="45" t="str">
        <f t="shared" si="103"/>
        <v>Pelican Utility_AK</v>
      </c>
      <c r="K2226" s="45" t="str">
        <f t="shared" si="104"/>
        <v>Pelican Utility_AK</v>
      </c>
      <c r="L2226" s="45" t="s">
        <v>3372</v>
      </c>
      <c r="M2226" s="45">
        <v>0</v>
      </c>
      <c r="N2226" s="45">
        <v>35</v>
      </c>
      <c r="O2226" s="45">
        <v>17</v>
      </c>
      <c r="P2226" s="45">
        <v>75</v>
      </c>
      <c r="Q2226" s="45">
        <v>0</v>
      </c>
      <c r="R2226" s="45">
        <v>63</v>
      </c>
      <c r="S2226" s="45">
        <v>160</v>
      </c>
      <c r="T2226" s="45">
        <v>70</v>
      </c>
      <c r="U2226" s="45">
        <v>0</v>
      </c>
      <c r="V2226" s="45">
        <v>16.535433070866141</v>
      </c>
      <c r="W2226" s="45">
        <v>14.059753954305799</v>
      </c>
      <c r="X2226" s="45">
        <v>16.393442622950818</v>
      </c>
      <c r="Y2226" s="46">
        <v>47546.2</v>
      </c>
      <c r="Z2226" s="46">
        <v>70407.314060968274</v>
      </c>
      <c r="AA2226" s="47">
        <f>_xlfn.XLOOKUP($E2226,Main_OG!$D$1:$D$766,Main_OG!AJ$1:AJ$766,"")</f>
        <v>968457.74</v>
      </c>
      <c r="AB2226" s="47">
        <f>_xlfn.XLOOKUP($E2226,Main_OG!$D$1:$D$766,Main_OG!AK$1:AK$766,"")</f>
        <v>2895506.1599999997</v>
      </c>
      <c r="AC2226" s="47">
        <f>_xlfn.XLOOKUP($E2226,Main_OG!$D$1:$D$766,Main_OG!AL$1:AL$766,"")</f>
        <v>88962825.159999996</v>
      </c>
      <c r="AD2226" s="47">
        <f>_xlfn.XLOOKUP($E2226,Main_OG!$D$1:$D$766,Main_OG!AM$1:AM$766,"")</f>
        <v>0</v>
      </c>
    </row>
    <row r="2227" spans="1:30" x14ac:dyDescent="0.35">
      <c r="A2227" s="36" t="s">
        <v>3371</v>
      </c>
      <c r="B2227" s="45" t="s">
        <v>824</v>
      </c>
      <c r="C2227" s="45" t="s">
        <v>4281</v>
      </c>
      <c r="D2227" s="36" t="s">
        <v>3371</v>
      </c>
      <c r="E2227" s="36" t="str">
        <f t="shared" si="102"/>
        <v>2007_AK</v>
      </c>
      <c r="F2227" s="45">
        <v>2007</v>
      </c>
      <c r="G2227" s="45">
        <f>_xlfn.XLOOKUP(I2227,Main_OG!$B$1:$B$766,Main_OG!$O$1:$O$766,"")</f>
        <v>0</v>
      </c>
      <c r="H2227" s="45">
        <f>_xlfn.XLOOKUP(E2227,Main_OG!$D$1:$D$766,Main_OG!$J$1:$J$766,"")</f>
        <v>0</v>
      </c>
      <c r="I2227" s="45" t="s">
        <v>824</v>
      </c>
      <c r="J2227" s="45" t="str">
        <f t="shared" si="103"/>
        <v>Pelican Utility_AK</v>
      </c>
      <c r="K2227" s="45" t="str">
        <f t="shared" si="104"/>
        <v>Pelican Utility_AK</v>
      </c>
      <c r="L2227" s="45" t="s">
        <v>3373</v>
      </c>
      <c r="M2227" s="45">
        <v>0</v>
      </c>
      <c r="N2227" s="45">
        <v>37</v>
      </c>
      <c r="O2227" s="45">
        <v>17</v>
      </c>
      <c r="P2227" s="45">
        <v>73</v>
      </c>
      <c r="Q2227" s="45">
        <v>0</v>
      </c>
      <c r="R2227" s="45">
        <v>69</v>
      </c>
      <c r="S2227" s="45">
        <v>184</v>
      </c>
      <c r="T2227" s="45">
        <v>80</v>
      </c>
      <c r="U2227" s="45">
        <v>0</v>
      </c>
      <c r="V2227" s="45">
        <v>17.34</v>
      </c>
      <c r="W2227" s="45">
        <v>14.47</v>
      </c>
      <c r="X2227" s="45">
        <v>18.309999999999999</v>
      </c>
      <c r="Y2227" s="46">
        <v>50126.7</v>
      </c>
      <c r="Z2227" s="46">
        <v>73683.227987652499</v>
      </c>
      <c r="AA2227" s="47">
        <f>_xlfn.XLOOKUP($E2227,Main_OG!$D$1:$D$766,Main_OG!AJ$1:AJ$766,"")</f>
        <v>996372</v>
      </c>
      <c r="AB2227" s="47">
        <f>_xlfn.XLOOKUP($E2227,Main_OG!$D$1:$D$766,Main_OG!AK$1:AK$766,"")</f>
        <v>3695916</v>
      </c>
      <c r="AC2227" s="47">
        <f>_xlfn.XLOOKUP($E2227,Main_OG!$D$1:$D$766,Main_OG!AL$1:AL$766,"")</f>
        <v>83891130</v>
      </c>
      <c r="AD2227" s="47">
        <f>_xlfn.XLOOKUP($E2227,Main_OG!$D$1:$D$766,Main_OG!AM$1:AM$766,"")</f>
        <v>0</v>
      </c>
    </row>
    <row r="2228" spans="1:30" x14ac:dyDescent="0.35">
      <c r="A2228" s="36" t="s">
        <v>3371</v>
      </c>
      <c r="B2228" s="45" t="s">
        <v>824</v>
      </c>
      <c r="C2228" s="45" t="s">
        <v>4281</v>
      </c>
      <c r="D2228" s="36" t="s">
        <v>3371</v>
      </c>
      <c r="E2228" s="36" t="str">
        <f t="shared" si="102"/>
        <v>2008_AK</v>
      </c>
      <c r="F2228" s="45">
        <v>2008</v>
      </c>
      <c r="G2228" s="45">
        <f>_xlfn.XLOOKUP(I2228,Main_OG!$B$1:$B$766,Main_OG!$O$1:$O$766,"")</f>
        <v>0</v>
      </c>
      <c r="H2228" s="45">
        <f>_xlfn.XLOOKUP(E2228,Main_OG!$D$1:$D$766,Main_OG!$J$1:$J$766,"")</f>
        <v>0</v>
      </c>
      <c r="I2228" s="45" t="s">
        <v>824</v>
      </c>
      <c r="J2228" s="45" t="str">
        <f t="shared" si="103"/>
        <v>Pelican Utility_AK</v>
      </c>
      <c r="K2228" s="45" t="str">
        <f t="shared" si="104"/>
        <v>Pelican Utility_AK</v>
      </c>
      <c r="L2228" s="45" t="s">
        <v>3374</v>
      </c>
      <c r="M2228" s="45">
        <v>0</v>
      </c>
      <c r="N2228" s="45">
        <v>40</v>
      </c>
      <c r="O2228" s="45">
        <v>13</v>
      </c>
      <c r="P2228" s="45">
        <v>74</v>
      </c>
      <c r="Q2228" s="45">
        <v>0</v>
      </c>
      <c r="R2228" s="45">
        <v>375</v>
      </c>
      <c r="S2228" s="45">
        <v>653</v>
      </c>
      <c r="T2228" s="45">
        <v>467</v>
      </c>
      <c r="U2228" s="45">
        <v>0</v>
      </c>
      <c r="V2228" s="45">
        <v>17.600000000000001</v>
      </c>
      <c r="W2228" s="45">
        <v>14.55</v>
      </c>
      <c r="X2228" s="45">
        <v>16.489999999999998</v>
      </c>
      <c r="Y2228" s="46">
        <v>49926.6</v>
      </c>
      <c r="Z2228" s="46">
        <v>72625.262744470543</v>
      </c>
      <c r="AA2228" s="47">
        <f>_xlfn.XLOOKUP($E2228,Main_OG!$D$1:$D$766,Main_OG!AJ$1:AJ$766,"")</f>
        <v>994228</v>
      </c>
      <c r="AB2228" s="47">
        <f>_xlfn.XLOOKUP($E2228,Main_OG!$D$1:$D$766,Main_OG!AK$1:AK$766,"")</f>
        <v>3309288</v>
      </c>
      <c r="AC2228" s="47">
        <f>_xlfn.XLOOKUP($E2228,Main_OG!$D$1:$D$766,Main_OG!AL$1:AL$766,"")</f>
        <v>88306788</v>
      </c>
      <c r="AD2228" s="47">
        <f>_xlfn.XLOOKUP($E2228,Main_OG!$D$1:$D$766,Main_OG!AM$1:AM$766,"")</f>
        <v>0</v>
      </c>
    </row>
    <row r="2229" spans="1:30" x14ac:dyDescent="0.35">
      <c r="A2229" s="36" t="s">
        <v>3371</v>
      </c>
      <c r="B2229" s="45" t="s">
        <v>824</v>
      </c>
      <c r="C2229" s="45" t="s">
        <v>4281</v>
      </c>
      <c r="D2229" s="36" t="s">
        <v>3371</v>
      </c>
      <c r="E2229" s="36" t="str">
        <f t="shared" si="102"/>
        <v>2009_AK</v>
      </c>
      <c r="F2229" s="45">
        <v>2009</v>
      </c>
      <c r="G2229" s="45">
        <f>_xlfn.XLOOKUP(I2229,Main_OG!$B$1:$B$766,Main_OG!$O$1:$O$766,"")</f>
        <v>0</v>
      </c>
      <c r="H2229" s="45">
        <f>_xlfn.XLOOKUP(E2229,Main_OG!$D$1:$D$766,Main_OG!$J$1:$J$766,"")</f>
        <v>0</v>
      </c>
      <c r="I2229" s="45" t="s">
        <v>824</v>
      </c>
      <c r="J2229" s="45" t="str">
        <f t="shared" si="103"/>
        <v>Pelican Utility_AK</v>
      </c>
      <c r="K2229" s="45" t="str">
        <f t="shared" si="104"/>
        <v>Pelican Utility_AK</v>
      </c>
      <c r="L2229" s="45" t="s">
        <v>3375</v>
      </c>
      <c r="M2229" s="45">
        <v>0</v>
      </c>
      <c r="N2229" s="45">
        <v>36</v>
      </c>
      <c r="O2229" s="45">
        <v>7</v>
      </c>
      <c r="P2229" s="45">
        <v>76</v>
      </c>
      <c r="Q2229" s="45">
        <v>0</v>
      </c>
      <c r="R2229" s="45">
        <v>350</v>
      </c>
      <c r="S2229" s="45">
        <v>399</v>
      </c>
      <c r="T2229" s="45">
        <v>390</v>
      </c>
      <c r="U2229" s="45">
        <v>0</v>
      </c>
      <c r="V2229" s="45">
        <v>27.71</v>
      </c>
      <c r="W2229" s="45">
        <v>22.31</v>
      </c>
      <c r="X2229" s="45">
        <v>27.18</v>
      </c>
      <c r="Y2229" s="46">
        <v>54951.9</v>
      </c>
      <c r="Z2229" s="46">
        <v>78626.832356791798</v>
      </c>
      <c r="AA2229" s="47">
        <f>_xlfn.XLOOKUP($E2229,Main_OG!$D$1:$D$766,Main_OG!AJ$1:AJ$766,"")</f>
        <v>1025918</v>
      </c>
      <c r="AB2229" s="47">
        <f>_xlfn.XLOOKUP($E2229,Main_OG!$D$1:$D$766,Main_OG!AK$1:AK$766,"")</f>
        <v>3992640</v>
      </c>
      <c r="AC2229" s="47">
        <f>_xlfn.XLOOKUP($E2229,Main_OG!$D$1:$D$766,Main_OG!AL$1:AL$766,"")</f>
        <v>77900336</v>
      </c>
      <c r="AD2229" s="47">
        <f>_xlfn.XLOOKUP($E2229,Main_OG!$D$1:$D$766,Main_OG!AM$1:AM$766,"")</f>
        <v>0</v>
      </c>
    </row>
    <row r="2230" spans="1:30" x14ac:dyDescent="0.35">
      <c r="A2230" s="36" t="s">
        <v>3371</v>
      </c>
      <c r="B2230" s="45" t="s">
        <v>824</v>
      </c>
      <c r="C2230" s="45" t="s">
        <v>4281</v>
      </c>
      <c r="D2230" s="36" t="s">
        <v>3371</v>
      </c>
      <c r="E2230" s="36" t="str">
        <f t="shared" si="102"/>
        <v>2010_AK</v>
      </c>
      <c r="F2230" s="45">
        <v>2010</v>
      </c>
      <c r="G2230" s="45">
        <f>_xlfn.XLOOKUP(I2230,Main_OG!$B$1:$B$766,Main_OG!$O$1:$O$766,"")</f>
        <v>0</v>
      </c>
      <c r="H2230" s="45">
        <f>_xlfn.XLOOKUP(E2230,Main_OG!$D$1:$D$766,Main_OG!$J$1:$J$766,"")</f>
        <v>0</v>
      </c>
      <c r="I2230" s="45" t="s">
        <v>824</v>
      </c>
      <c r="J2230" s="45" t="str">
        <f t="shared" si="103"/>
        <v>Pelican Utility_AK</v>
      </c>
      <c r="K2230" s="45" t="str">
        <f t="shared" si="104"/>
        <v>Pelican Utility_AK</v>
      </c>
      <c r="L2230" s="45" t="s">
        <v>3376</v>
      </c>
      <c r="M2230" s="45">
        <v>0</v>
      </c>
      <c r="N2230" s="45">
        <v>35</v>
      </c>
      <c r="O2230" s="45">
        <v>6</v>
      </c>
      <c r="P2230" s="45">
        <v>66</v>
      </c>
      <c r="Q2230" s="45">
        <v>0</v>
      </c>
      <c r="R2230" s="45">
        <v>319</v>
      </c>
      <c r="S2230" s="45">
        <v>36</v>
      </c>
      <c r="T2230" s="45">
        <v>326</v>
      </c>
      <c r="U2230" s="45">
        <v>0</v>
      </c>
      <c r="V2230" s="45">
        <v>44.51</v>
      </c>
      <c r="W2230" s="45">
        <v>38.89</v>
      </c>
      <c r="X2230" s="45">
        <v>44.48</v>
      </c>
      <c r="Y2230" s="46">
        <v>53652</v>
      </c>
      <c r="Z2230" s="46">
        <v>75144.751548358356</v>
      </c>
      <c r="AA2230" s="47">
        <f>_xlfn.XLOOKUP($E2230,Main_OG!$D$1:$D$766,Main_OG!AJ$1:AJ$766,"")</f>
        <v>993000</v>
      </c>
      <c r="AB2230" s="47">
        <f>_xlfn.XLOOKUP($E2230,Main_OG!$D$1:$D$766,Main_OG!AK$1:AK$766,"")</f>
        <v>3244592</v>
      </c>
      <c r="AC2230" s="47">
        <f>_xlfn.XLOOKUP($E2230,Main_OG!$D$1:$D$766,Main_OG!AL$1:AL$766,"")</f>
        <v>81353948</v>
      </c>
      <c r="AD2230" s="47">
        <f>_xlfn.XLOOKUP($E2230,Main_OG!$D$1:$D$766,Main_OG!AM$1:AM$766,"")</f>
        <v>0</v>
      </c>
    </row>
    <row r="2231" spans="1:30" x14ac:dyDescent="0.35">
      <c r="A2231" s="36" t="s">
        <v>3371</v>
      </c>
      <c r="B2231" s="45" t="s">
        <v>824</v>
      </c>
      <c r="C2231" s="45" t="s">
        <v>4281</v>
      </c>
      <c r="D2231" s="36" t="s">
        <v>3371</v>
      </c>
      <c r="E2231" s="36" t="str">
        <f t="shared" si="102"/>
        <v>2011_AK</v>
      </c>
      <c r="F2231" s="45">
        <v>2011</v>
      </c>
      <c r="G2231" s="45">
        <f>_xlfn.XLOOKUP(I2231,Main_OG!$B$1:$B$766,Main_OG!$O$1:$O$766,"")</f>
        <v>0</v>
      </c>
      <c r="H2231" s="45">
        <f>_xlfn.XLOOKUP(E2231,Main_OG!$D$1:$D$766,Main_OG!$J$1:$J$766,"")</f>
        <v>0</v>
      </c>
      <c r="I2231" s="45" t="s">
        <v>824</v>
      </c>
      <c r="J2231" s="45" t="str">
        <f t="shared" si="103"/>
        <v>Pelican Utility_AK</v>
      </c>
      <c r="K2231" s="45" t="str">
        <f t="shared" si="104"/>
        <v>Pelican Utility_AK</v>
      </c>
      <c r="L2231" s="45" t="s">
        <v>3377</v>
      </c>
      <c r="M2231" s="45">
        <v>0</v>
      </c>
      <c r="N2231" s="45">
        <v>37</v>
      </c>
      <c r="O2231" s="45">
        <v>0</v>
      </c>
      <c r="P2231" s="45">
        <v>71</v>
      </c>
      <c r="Q2231" s="45">
        <v>0</v>
      </c>
      <c r="R2231" s="45">
        <v>313</v>
      </c>
      <c r="S2231" s="45">
        <v>0</v>
      </c>
      <c r="T2231" s="45">
        <v>333</v>
      </c>
      <c r="U2231" s="45">
        <v>0</v>
      </c>
      <c r="V2231" s="45">
        <v>69.650000000000006</v>
      </c>
      <c r="W2231" s="45">
        <v>0</v>
      </c>
      <c r="X2231" s="45">
        <v>69.069999999999993</v>
      </c>
      <c r="Y2231" s="46">
        <v>54045.5</v>
      </c>
      <c r="Z2231" s="46">
        <v>74819.097140025115</v>
      </c>
      <c r="AA2231" s="47">
        <f>_xlfn.XLOOKUP($E2231,Main_OG!$D$1:$D$766,Main_OG!AJ$1:AJ$766,"")</f>
        <v>1023324</v>
      </c>
      <c r="AB2231" s="47">
        <f>_xlfn.XLOOKUP($E2231,Main_OG!$D$1:$D$766,Main_OG!AK$1:AK$766,"")</f>
        <v>3226522</v>
      </c>
      <c r="AC2231" s="47">
        <f>_xlfn.XLOOKUP($E2231,Main_OG!$D$1:$D$766,Main_OG!AL$1:AL$766,"")</f>
        <v>85181020</v>
      </c>
      <c r="AD2231" s="47">
        <f>_xlfn.XLOOKUP($E2231,Main_OG!$D$1:$D$766,Main_OG!AM$1:AM$766,"")</f>
        <v>0</v>
      </c>
    </row>
    <row r="2232" spans="1:30" x14ac:dyDescent="0.35">
      <c r="A2232" s="36" t="s">
        <v>3378</v>
      </c>
      <c r="B2232" s="45" t="s">
        <v>82</v>
      </c>
      <c r="C2232" s="45" t="s">
        <v>4282</v>
      </c>
      <c r="D2232" s="36" t="s">
        <v>3378</v>
      </c>
      <c r="E2232" s="36" t="str">
        <f t="shared" si="102"/>
        <v>2006_NY</v>
      </c>
      <c r="F2232" s="45">
        <v>2006</v>
      </c>
      <c r="G2232" s="45">
        <f>_xlfn.XLOOKUP(I2232,Main_OG!$B$1:$B$766,Main_OG!$O$1:$O$766,"")</f>
        <v>1</v>
      </c>
      <c r="H2232" s="45">
        <f>_xlfn.XLOOKUP(E2232,Main_OG!$D$1:$D$766,Main_OG!$J$1:$J$766,"")</f>
        <v>1</v>
      </c>
      <c r="I2232" s="45" t="s">
        <v>82</v>
      </c>
      <c r="J2232" s="45" t="str">
        <f t="shared" si="103"/>
        <v>Pennsylvania Electric Co_NY</v>
      </c>
      <c r="K2232" s="45" t="str">
        <f t="shared" si="104"/>
        <v>Pennsylvania Electric Co_NY</v>
      </c>
      <c r="L2232" s="45" t="s">
        <v>3379</v>
      </c>
      <c r="M2232" s="45">
        <v>0</v>
      </c>
      <c r="N2232" s="45">
        <v>464</v>
      </c>
      <c r="O2232" s="45">
        <v>11</v>
      </c>
      <c r="P2232" s="45">
        <v>3323</v>
      </c>
      <c r="Q2232" s="45">
        <v>0</v>
      </c>
      <c r="R2232" s="45">
        <v>1419</v>
      </c>
      <c r="S2232" s="45">
        <v>868</v>
      </c>
      <c r="T2232" s="45">
        <v>2739</v>
      </c>
      <c r="U2232" s="45">
        <v>0</v>
      </c>
      <c r="V2232" s="45">
        <v>8.6645905843561088</v>
      </c>
      <c r="W2232" s="45">
        <v>6.8298056495396962</v>
      </c>
      <c r="X2232" s="45">
        <v>9.1367002468476883</v>
      </c>
      <c r="Y2232" s="46">
        <v>1339568.5</v>
      </c>
      <c r="Z2232" s="46">
        <v>70117.47570523608</v>
      </c>
      <c r="AA2232" s="47">
        <f>_xlfn.XLOOKUP($E2232,Main_OG!$D$1:$D$766,Main_OG!AJ$1:AJ$766,"")</f>
        <v>18704793.98</v>
      </c>
      <c r="AB2232" s="47">
        <f>_xlfn.XLOOKUP($E2232,Main_OG!$D$1:$D$766,Main_OG!AK$1:AK$766,"")</f>
        <v>23272447.98</v>
      </c>
      <c r="AC2232" s="47">
        <f>_xlfn.XLOOKUP($E2232,Main_OG!$D$1:$D$766,Main_OG!AL$1:AL$766,"")</f>
        <v>747212377.91999996</v>
      </c>
      <c r="AD2232" s="47">
        <f>_xlfn.XLOOKUP($E2232,Main_OG!$D$1:$D$766,Main_OG!AM$1:AM$766,"")</f>
        <v>42223899</v>
      </c>
    </row>
    <row r="2233" spans="1:30" x14ac:dyDescent="0.35">
      <c r="A2233" s="36" t="s">
        <v>3378</v>
      </c>
      <c r="B2233" s="45" t="s">
        <v>139</v>
      </c>
      <c r="C2233" s="45" t="s">
        <v>4282</v>
      </c>
      <c r="D2233" s="36" t="s">
        <v>3378</v>
      </c>
      <c r="E2233" s="36" t="str">
        <f t="shared" si="102"/>
        <v>2006_PA</v>
      </c>
      <c r="F2233" s="45">
        <v>2006</v>
      </c>
      <c r="G2233" s="45">
        <f>_xlfn.XLOOKUP(I2233,Main_OG!$B$1:$B$766,Main_OG!$O$1:$O$766,"")</f>
        <v>1</v>
      </c>
      <c r="H2233" s="45">
        <f>_xlfn.XLOOKUP(E2233,Main_OG!$D$1:$D$766,Main_OG!$J$1:$J$766,"")</f>
        <v>0</v>
      </c>
      <c r="I2233" s="45" t="s">
        <v>139</v>
      </c>
      <c r="J2233" s="45" t="str">
        <f t="shared" si="103"/>
        <v>Pennsylvania Electric Co_PA</v>
      </c>
      <c r="K2233" s="45" t="str">
        <f t="shared" si="104"/>
        <v>Pennsylvania Electric Co_PA</v>
      </c>
      <c r="L2233" s="45" t="s">
        <v>3380</v>
      </c>
      <c r="M2233" s="45">
        <v>0</v>
      </c>
      <c r="N2233" s="45">
        <v>80762</v>
      </c>
      <c r="O2233" s="45">
        <v>2395</v>
      </c>
      <c r="P2233" s="45">
        <v>502201</v>
      </c>
      <c r="Q2233" s="45">
        <v>0</v>
      </c>
      <c r="R2233" s="45">
        <v>393142</v>
      </c>
      <c r="S2233" s="45">
        <v>245743</v>
      </c>
      <c r="T2233" s="45">
        <v>395124</v>
      </c>
      <c r="U2233" s="45">
        <v>0</v>
      </c>
      <c r="V2233" s="45">
        <v>7.8860170039746826</v>
      </c>
      <c r="W2233" s="45">
        <v>5.8754811994786884</v>
      </c>
      <c r="X2233" s="45">
        <v>9.0815566649198782</v>
      </c>
      <c r="Y2233" s="46">
        <v>626589.9</v>
      </c>
      <c r="Z2233" s="46">
        <v>50083.88346429076</v>
      </c>
      <c r="AA2233" s="47">
        <f>_xlfn.XLOOKUP($E2233,Main_OG!$D$1:$D$766,Main_OG!AJ$1:AJ$766,"")</f>
        <v>111628459.06</v>
      </c>
      <c r="AB2233" s="47">
        <f>_xlfn.XLOOKUP($E2233,Main_OG!$D$1:$D$766,Main_OG!AK$1:AK$766,"")</f>
        <v>4323966.4000000004</v>
      </c>
      <c r="AC2233" s="47">
        <f>_xlfn.XLOOKUP($E2233,Main_OG!$D$1:$D$766,Main_OG!AL$1:AL$766,"")</f>
        <v>202399107.29999998</v>
      </c>
      <c r="AD2233" s="47">
        <f>_xlfn.XLOOKUP($E2233,Main_OG!$D$1:$D$766,Main_OG!AM$1:AM$766,"")</f>
        <v>75297632</v>
      </c>
    </row>
    <row r="2234" spans="1:30" x14ac:dyDescent="0.35">
      <c r="A2234" s="36" t="s">
        <v>3378</v>
      </c>
      <c r="B2234" s="45" t="s">
        <v>82</v>
      </c>
      <c r="C2234" s="45" t="s">
        <v>4282</v>
      </c>
      <c r="D2234" s="36" t="s">
        <v>3378</v>
      </c>
      <c r="E2234" s="36" t="str">
        <f t="shared" si="102"/>
        <v>2007_NY</v>
      </c>
      <c r="F2234" s="45">
        <v>2007</v>
      </c>
      <c r="G2234" s="45">
        <f>_xlfn.XLOOKUP(I2234,Main_OG!$B$1:$B$766,Main_OG!$O$1:$O$766,"")</f>
        <v>1</v>
      </c>
      <c r="H2234" s="45">
        <f>_xlfn.XLOOKUP(E2234,Main_OG!$D$1:$D$766,Main_OG!$J$1:$J$766,"")</f>
        <v>1</v>
      </c>
      <c r="I2234" s="45" t="s">
        <v>82</v>
      </c>
      <c r="J2234" s="45" t="str">
        <f t="shared" si="103"/>
        <v>Pennsylvania Electric Co_NY</v>
      </c>
      <c r="K2234" s="45" t="str">
        <f t="shared" si="104"/>
        <v>Pennsylvania Electric Co_NY</v>
      </c>
      <c r="L2234" s="45" t="s">
        <v>3381</v>
      </c>
      <c r="M2234" s="45">
        <v>0</v>
      </c>
      <c r="N2234" s="45">
        <v>464</v>
      </c>
      <c r="O2234" s="45">
        <v>11</v>
      </c>
      <c r="P2234" s="45">
        <v>3312</v>
      </c>
      <c r="Q2234" s="45">
        <v>0</v>
      </c>
      <c r="R2234" s="45">
        <v>1444</v>
      </c>
      <c r="S2234" s="45">
        <v>858</v>
      </c>
      <c r="T2234" s="45">
        <v>2848</v>
      </c>
      <c r="U2234" s="45">
        <v>0</v>
      </c>
      <c r="V2234" s="45">
        <v>8.61</v>
      </c>
      <c r="W2234" s="45">
        <v>6.91</v>
      </c>
      <c r="X2234" s="45">
        <v>9.25</v>
      </c>
      <c r="Y2234" s="46">
        <v>1353798.9</v>
      </c>
      <c r="Z2234" s="46">
        <v>70759.732149787262</v>
      </c>
      <c r="AA2234" s="47">
        <f>_xlfn.XLOOKUP($E2234,Main_OG!$D$1:$D$766,Main_OG!AJ$1:AJ$766,"")</f>
        <v>19087928</v>
      </c>
      <c r="AB2234" s="47">
        <f>_xlfn.XLOOKUP($E2234,Main_OG!$D$1:$D$766,Main_OG!AK$1:AK$766,"")</f>
        <v>27710300</v>
      </c>
      <c r="AC2234" s="47">
        <f>_xlfn.XLOOKUP($E2234,Main_OG!$D$1:$D$766,Main_OG!AL$1:AL$766,"")</f>
        <v>796205180</v>
      </c>
      <c r="AD2234" s="47">
        <f>_xlfn.XLOOKUP($E2234,Main_OG!$D$1:$D$766,Main_OG!AM$1:AM$766,"")</f>
        <v>42452854</v>
      </c>
    </row>
    <row r="2235" spans="1:30" x14ac:dyDescent="0.35">
      <c r="A2235" s="36" t="s">
        <v>3378</v>
      </c>
      <c r="B2235" s="45" t="s">
        <v>139</v>
      </c>
      <c r="C2235" s="45" t="s">
        <v>4282</v>
      </c>
      <c r="D2235" s="36" t="s">
        <v>3378</v>
      </c>
      <c r="E2235" s="36" t="str">
        <f t="shared" si="102"/>
        <v>2007_PA</v>
      </c>
      <c r="F2235" s="45">
        <v>2007</v>
      </c>
      <c r="G2235" s="45">
        <f>_xlfn.XLOOKUP(I2235,Main_OG!$B$1:$B$766,Main_OG!$O$1:$O$766,"")</f>
        <v>1</v>
      </c>
      <c r="H2235" s="45">
        <f>_xlfn.XLOOKUP(E2235,Main_OG!$D$1:$D$766,Main_OG!$J$1:$J$766,"")</f>
        <v>0</v>
      </c>
      <c r="I2235" s="45" t="s">
        <v>139</v>
      </c>
      <c r="J2235" s="45" t="str">
        <f t="shared" si="103"/>
        <v>Pennsylvania Electric Co_PA</v>
      </c>
      <c r="K2235" s="45" t="str">
        <f t="shared" si="104"/>
        <v>Pennsylvania Electric Co_PA</v>
      </c>
      <c r="L2235" s="45" t="s">
        <v>3382</v>
      </c>
      <c r="M2235" s="45">
        <v>0</v>
      </c>
      <c r="N2235" s="45">
        <v>80990</v>
      </c>
      <c r="O2235" s="45">
        <v>2382</v>
      </c>
      <c r="P2235" s="45">
        <v>501709</v>
      </c>
      <c r="Q2235" s="45">
        <v>0</v>
      </c>
      <c r="R2235" s="45">
        <v>399525</v>
      </c>
      <c r="S2235" s="45">
        <v>252274</v>
      </c>
      <c r="T2235" s="45">
        <v>451641</v>
      </c>
      <c r="U2235" s="45">
        <v>0</v>
      </c>
      <c r="V2235" s="45">
        <v>7.74</v>
      </c>
      <c r="W2235" s="45">
        <v>6.02</v>
      </c>
      <c r="X2235" s="45">
        <v>10.11</v>
      </c>
      <c r="Y2235" s="46">
        <v>649638.1</v>
      </c>
      <c r="Z2235" s="46">
        <v>51706.570957813623</v>
      </c>
      <c r="AA2235" s="47">
        <f>_xlfn.XLOOKUP($E2235,Main_OG!$D$1:$D$766,Main_OG!AJ$1:AJ$766,"")</f>
        <v>110980292</v>
      </c>
      <c r="AB2235" s="47">
        <f>_xlfn.XLOOKUP($E2235,Main_OG!$D$1:$D$766,Main_OG!AK$1:AK$766,"")</f>
        <v>5330088</v>
      </c>
      <c r="AC2235" s="47">
        <f>_xlfn.XLOOKUP($E2235,Main_OG!$D$1:$D$766,Main_OG!AL$1:AL$766,"")</f>
        <v>284561200</v>
      </c>
      <c r="AD2235" s="47">
        <f>_xlfn.XLOOKUP($E2235,Main_OG!$D$1:$D$766,Main_OG!AM$1:AM$766,"")</f>
        <v>77376316</v>
      </c>
    </row>
    <row r="2236" spans="1:30" x14ac:dyDescent="0.35">
      <c r="A2236" s="36" t="s">
        <v>3378</v>
      </c>
      <c r="B2236" s="45" t="s">
        <v>82</v>
      </c>
      <c r="C2236" s="45" t="s">
        <v>4282</v>
      </c>
      <c r="D2236" s="36" t="s">
        <v>3378</v>
      </c>
      <c r="E2236" s="36" t="str">
        <f t="shared" si="102"/>
        <v>2008_NY</v>
      </c>
      <c r="F2236" s="45">
        <v>2008</v>
      </c>
      <c r="G2236" s="45">
        <f>_xlfn.XLOOKUP(I2236,Main_OG!$B$1:$B$766,Main_OG!$O$1:$O$766,"")</f>
        <v>1</v>
      </c>
      <c r="H2236" s="45">
        <f>_xlfn.XLOOKUP(E2236,Main_OG!$D$1:$D$766,Main_OG!$J$1:$J$766,"")</f>
        <v>1</v>
      </c>
      <c r="I2236" s="45" t="s">
        <v>82</v>
      </c>
      <c r="J2236" s="45" t="str">
        <f t="shared" si="103"/>
        <v>Pennsylvania Electric Co_NY</v>
      </c>
      <c r="K2236" s="45" t="str">
        <f t="shared" si="104"/>
        <v>Pennsylvania Electric Co_NY</v>
      </c>
      <c r="L2236" s="45" t="s">
        <v>3383</v>
      </c>
      <c r="M2236" s="45">
        <v>0</v>
      </c>
      <c r="N2236" s="45">
        <v>461</v>
      </c>
      <c r="O2236" s="45">
        <v>10</v>
      </c>
      <c r="P2236" s="45">
        <v>3305</v>
      </c>
      <c r="Q2236" s="45">
        <v>0</v>
      </c>
      <c r="R2236" s="45">
        <v>16424</v>
      </c>
      <c r="S2236" s="45">
        <v>9432</v>
      </c>
      <c r="T2236" s="45">
        <v>31432</v>
      </c>
      <c r="U2236" s="45">
        <v>0</v>
      </c>
      <c r="V2236" s="45">
        <v>8.6</v>
      </c>
      <c r="W2236" s="45">
        <v>7.15</v>
      </c>
      <c r="X2236" s="45">
        <v>9.07</v>
      </c>
      <c r="Y2236" s="46">
        <v>1328095.7</v>
      </c>
      <c r="Z2236" s="46">
        <v>69126.876987384632</v>
      </c>
      <c r="AA2236" s="47">
        <f>_xlfn.XLOOKUP($E2236,Main_OG!$D$1:$D$766,Main_OG!AJ$1:AJ$766,"")</f>
        <v>17593612</v>
      </c>
      <c r="AB2236" s="47">
        <f>_xlfn.XLOOKUP($E2236,Main_OG!$D$1:$D$766,Main_OG!AK$1:AK$766,"")</f>
        <v>12948804</v>
      </c>
      <c r="AC2236" s="47">
        <f>_xlfn.XLOOKUP($E2236,Main_OG!$D$1:$D$766,Main_OG!AL$1:AL$766,"")</f>
        <v>769401464</v>
      </c>
      <c r="AD2236" s="47">
        <f>_xlfn.XLOOKUP($E2236,Main_OG!$D$1:$D$766,Main_OG!AM$1:AM$766,"")</f>
        <v>43209171</v>
      </c>
    </row>
    <row r="2237" spans="1:30" x14ac:dyDescent="0.35">
      <c r="A2237" s="36" t="s">
        <v>3378</v>
      </c>
      <c r="B2237" s="45" t="s">
        <v>139</v>
      </c>
      <c r="C2237" s="45" t="s">
        <v>4282</v>
      </c>
      <c r="D2237" s="36" t="s">
        <v>3378</v>
      </c>
      <c r="E2237" s="36" t="str">
        <f t="shared" si="102"/>
        <v>2008_PA</v>
      </c>
      <c r="F2237" s="45">
        <v>2008</v>
      </c>
      <c r="G2237" s="45">
        <f>_xlfn.XLOOKUP(I2237,Main_OG!$B$1:$B$766,Main_OG!$O$1:$O$766,"")</f>
        <v>1</v>
      </c>
      <c r="H2237" s="45">
        <f>_xlfn.XLOOKUP(E2237,Main_OG!$D$1:$D$766,Main_OG!$J$1:$J$766,"")</f>
        <v>1</v>
      </c>
      <c r="I2237" s="45" t="s">
        <v>139</v>
      </c>
      <c r="J2237" s="45" t="str">
        <f t="shared" si="103"/>
        <v>Pennsylvania Electric Co_PA</v>
      </c>
      <c r="K2237" s="45" t="str">
        <f t="shared" si="104"/>
        <v>Pennsylvania Electric Co_PA</v>
      </c>
      <c r="L2237" s="45" t="s">
        <v>3384</v>
      </c>
      <c r="M2237" s="45">
        <v>0</v>
      </c>
      <c r="N2237" s="45">
        <v>81234</v>
      </c>
      <c r="O2237" s="45">
        <v>2341</v>
      </c>
      <c r="P2237" s="45">
        <v>501663</v>
      </c>
      <c r="Q2237" s="45">
        <v>0</v>
      </c>
      <c r="R2237" s="45">
        <v>5210323</v>
      </c>
      <c r="S2237" s="45">
        <v>4114159</v>
      </c>
      <c r="T2237" s="45">
        <v>4526431</v>
      </c>
      <c r="U2237" s="45">
        <v>0</v>
      </c>
      <c r="V2237" s="45">
        <v>7.78</v>
      </c>
      <c r="W2237" s="45">
        <v>6.1</v>
      </c>
      <c r="X2237" s="45">
        <v>10.3</v>
      </c>
      <c r="Y2237" s="46">
        <v>665148.30000000005</v>
      </c>
      <c r="Z2237" s="46">
        <v>52738.127944301923</v>
      </c>
      <c r="AA2237" s="47">
        <f>_xlfn.XLOOKUP($E2237,Main_OG!$D$1:$D$766,Main_OG!AJ$1:AJ$766,"")</f>
        <v>107834918</v>
      </c>
      <c r="AB2237" s="47">
        <f>_xlfn.XLOOKUP($E2237,Main_OG!$D$1:$D$766,Main_OG!AK$1:AK$766,"")</f>
        <v>3509936</v>
      </c>
      <c r="AC2237" s="47">
        <f>_xlfn.XLOOKUP($E2237,Main_OG!$D$1:$D$766,Main_OG!AL$1:AL$766,"")</f>
        <v>273884566</v>
      </c>
      <c r="AD2237" s="47">
        <f>_xlfn.XLOOKUP($E2237,Main_OG!$D$1:$D$766,Main_OG!AM$1:AM$766,"")</f>
        <v>78658093</v>
      </c>
    </row>
    <row r="2238" spans="1:30" x14ac:dyDescent="0.35">
      <c r="A2238" s="36" t="s">
        <v>3378</v>
      </c>
      <c r="B2238" s="45" t="s">
        <v>82</v>
      </c>
      <c r="C2238" s="45" t="s">
        <v>4282</v>
      </c>
      <c r="D2238" s="36" t="s">
        <v>3378</v>
      </c>
      <c r="E2238" s="36" t="str">
        <f t="shared" si="102"/>
        <v>2009_NY</v>
      </c>
      <c r="F2238" s="45">
        <v>2009</v>
      </c>
      <c r="G2238" s="45">
        <f>_xlfn.XLOOKUP(I2238,Main_OG!$B$1:$B$766,Main_OG!$O$1:$O$766,"")</f>
        <v>1</v>
      </c>
      <c r="H2238" s="45">
        <f>_xlfn.XLOOKUP(E2238,Main_OG!$D$1:$D$766,Main_OG!$J$1:$J$766,"")</f>
        <v>1</v>
      </c>
      <c r="I2238" s="45" t="s">
        <v>82</v>
      </c>
      <c r="J2238" s="45" t="str">
        <f t="shared" si="103"/>
        <v>Pennsylvania Electric Co_NY</v>
      </c>
      <c r="K2238" s="45" t="str">
        <f t="shared" si="104"/>
        <v>Pennsylvania Electric Co_NY</v>
      </c>
      <c r="L2238" s="45" t="s">
        <v>3385</v>
      </c>
      <c r="M2238" s="45">
        <v>0</v>
      </c>
      <c r="N2238" s="45">
        <v>456</v>
      </c>
      <c r="O2238" s="45">
        <v>10</v>
      </c>
      <c r="P2238" s="45">
        <v>3309</v>
      </c>
      <c r="Q2238" s="45">
        <v>0</v>
      </c>
      <c r="R2238" s="45">
        <v>15793</v>
      </c>
      <c r="S2238" s="45">
        <v>9173</v>
      </c>
      <c r="T2238" s="45">
        <v>31963</v>
      </c>
      <c r="U2238" s="45">
        <v>0</v>
      </c>
      <c r="V2238" s="45">
        <v>8.24</v>
      </c>
      <c r="W2238" s="45">
        <v>6.9</v>
      </c>
      <c r="X2238" s="45">
        <v>8.59</v>
      </c>
      <c r="Y2238" s="46">
        <v>1379504.6</v>
      </c>
      <c r="Z2238" s="46">
        <v>71450.76315583114</v>
      </c>
      <c r="AA2238" s="47">
        <f>_xlfn.XLOOKUP($E2238,Main_OG!$D$1:$D$766,Main_OG!AJ$1:AJ$766,"")</f>
        <v>12090844</v>
      </c>
      <c r="AB2238" s="47">
        <f>_xlfn.XLOOKUP($E2238,Main_OG!$D$1:$D$766,Main_OG!AK$1:AK$766,"")</f>
        <v>9086696</v>
      </c>
      <c r="AC2238" s="47">
        <f>_xlfn.XLOOKUP($E2238,Main_OG!$D$1:$D$766,Main_OG!AL$1:AL$766,"")</f>
        <v>716060256</v>
      </c>
      <c r="AD2238" s="47">
        <f>_xlfn.XLOOKUP($E2238,Main_OG!$D$1:$D$766,Main_OG!AM$1:AM$766,"")</f>
        <v>43484614</v>
      </c>
    </row>
    <row r="2239" spans="1:30" x14ac:dyDescent="0.35">
      <c r="A2239" s="36" t="s">
        <v>3378</v>
      </c>
      <c r="B2239" s="45" t="s">
        <v>139</v>
      </c>
      <c r="C2239" s="45" t="s">
        <v>4282</v>
      </c>
      <c r="D2239" s="36" t="s">
        <v>3378</v>
      </c>
      <c r="E2239" s="36" t="str">
        <f t="shared" si="102"/>
        <v>2009_PA</v>
      </c>
      <c r="F2239" s="45">
        <v>2009</v>
      </c>
      <c r="G2239" s="45">
        <f>_xlfn.XLOOKUP(I2239,Main_OG!$B$1:$B$766,Main_OG!$O$1:$O$766,"")</f>
        <v>1</v>
      </c>
      <c r="H2239" s="45">
        <f>_xlfn.XLOOKUP(E2239,Main_OG!$D$1:$D$766,Main_OG!$J$1:$J$766,"")</f>
        <v>1</v>
      </c>
      <c r="I2239" s="45" t="s">
        <v>139</v>
      </c>
      <c r="J2239" s="45" t="str">
        <f t="shared" si="103"/>
        <v>Pennsylvania Electric Co_PA</v>
      </c>
      <c r="K2239" s="45" t="str">
        <f t="shared" si="104"/>
        <v>Pennsylvania Electric Co_PA</v>
      </c>
      <c r="L2239" s="45" t="s">
        <v>3386</v>
      </c>
      <c r="M2239" s="45">
        <v>0</v>
      </c>
      <c r="N2239" s="45">
        <v>81519</v>
      </c>
      <c r="O2239" s="45">
        <v>2298</v>
      </c>
      <c r="P2239" s="45">
        <v>501606</v>
      </c>
      <c r="Q2239" s="45">
        <v>0</v>
      </c>
      <c r="R2239" s="45">
        <v>5043695</v>
      </c>
      <c r="S2239" s="45">
        <v>3550265</v>
      </c>
      <c r="T2239" s="45">
        <v>4439169</v>
      </c>
      <c r="U2239" s="45">
        <v>0</v>
      </c>
      <c r="V2239" s="45">
        <v>7.79</v>
      </c>
      <c r="W2239" s="45">
        <v>6.23</v>
      </c>
      <c r="X2239" s="45">
        <v>10.47</v>
      </c>
      <c r="Y2239" s="46">
        <v>645206.69999999995</v>
      </c>
      <c r="Z2239" s="46">
        <v>50936.601641859408</v>
      </c>
      <c r="AA2239" s="47">
        <f>_xlfn.XLOOKUP($E2239,Main_OG!$D$1:$D$766,Main_OG!AJ$1:AJ$766,"")</f>
        <v>97610596</v>
      </c>
      <c r="AB2239" s="47">
        <f>_xlfn.XLOOKUP($E2239,Main_OG!$D$1:$D$766,Main_OG!AK$1:AK$766,"")</f>
        <v>3400726</v>
      </c>
      <c r="AC2239" s="47">
        <f>_xlfn.XLOOKUP($E2239,Main_OG!$D$1:$D$766,Main_OG!AL$1:AL$766,"")</f>
        <v>418361582</v>
      </c>
      <c r="AD2239" s="47">
        <f>_xlfn.XLOOKUP($E2239,Main_OG!$D$1:$D$766,Main_OG!AM$1:AM$766,"")</f>
        <v>77327686</v>
      </c>
    </row>
    <row r="2240" spans="1:30" x14ac:dyDescent="0.35">
      <c r="A2240" s="36" t="s">
        <v>3378</v>
      </c>
      <c r="B2240" s="45" t="s">
        <v>82</v>
      </c>
      <c r="C2240" s="45" t="s">
        <v>4282</v>
      </c>
      <c r="D2240" s="36" t="s">
        <v>3378</v>
      </c>
      <c r="E2240" s="36" t="str">
        <f t="shared" si="102"/>
        <v>2010_NY</v>
      </c>
      <c r="F2240" s="45">
        <v>2010</v>
      </c>
      <c r="G2240" s="45">
        <f>_xlfn.XLOOKUP(I2240,Main_OG!$B$1:$B$766,Main_OG!$O$1:$O$766,"")</f>
        <v>1</v>
      </c>
      <c r="H2240" s="45">
        <f>_xlfn.XLOOKUP(E2240,Main_OG!$D$1:$D$766,Main_OG!$J$1:$J$766,"")</f>
        <v>1</v>
      </c>
      <c r="I2240" s="45" t="s">
        <v>82</v>
      </c>
      <c r="J2240" s="45" t="str">
        <f t="shared" si="103"/>
        <v>Pennsylvania Electric Co_NY</v>
      </c>
      <c r="K2240" s="45" t="str">
        <f t="shared" si="104"/>
        <v>Pennsylvania Electric Co_NY</v>
      </c>
      <c r="L2240" s="45" t="s">
        <v>3387</v>
      </c>
      <c r="M2240" s="45">
        <v>0</v>
      </c>
      <c r="N2240" s="45">
        <v>456</v>
      </c>
      <c r="O2240" s="45">
        <v>10</v>
      </c>
      <c r="P2240" s="45">
        <v>3310</v>
      </c>
      <c r="Q2240" s="45">
        <v>0</v>
      </c>
      <c r="R2240" s="45">
        <v>16084</v>
      </c>
      <c r="S2240" s="45">
        <v>10529</v>
      </c>
      <c r="T2240" s="45">
        <v>31577</v>
      </c>
      <c r="U2240" s="45">
        <v>0</v>
      </c>
      <c r="V2240" s="45">
        <v>8.33</v>
      </c>
      <c r="W2240" s="45">
        <v>6.47</v>
      </c>
      <c r="X2240" s="45">
        <v>8.4600000000000009</v>
      </c>
      <c r="Y2240" s="46">
        <v>1431624</v>
      </c>
      <c r="Z2240" s="46">
        <v>73795.218916991362</v>
      </c>
      <c r="AA2240" s="47">
        <f>_xlfn.XLOOKUP($E2240,Main_OG!$D$1:$D$766,Main_OG!AJ$1:AJ$766,"")</f>
        <v>12615258</v>
      </c>
      <c r="AB2240" s="47">
        <f>_xlfn.XLOOKUP($E2240,Main_OG!$D$1:$D$766,Main_OG!AK$1:AK$766,"")</f>
        <v>7201560</v>
      </c>
      <c r="AC2240" s="47">
        <f>_xlfn.XLOOKUP($E2240,Main_OG!$D$1:$D$766,Main_OG!AL$1:AL$766,"")</f>
        <v>834473128</v>
      </c>
      <c r="AD2240" s="47">
        <f>_xlfn.XLOOKUP($E2240,Main_OG!$D$1:$D$766,Main_OG!AM$1:AM$766,"")</f>
        <v>41869535</v>
      </c>
    </row>
    <row r="2241" spans="1:30" x14ac:dyDescent="0.35">
      <c r="A2241" s="36" t="s">
        <v>3378</v>
      </c>
      <c r="B2241" s="45" t="s">
        <v>139</v>
      </c>
      <c r="C2241" s="45" t="s">
        <v>4282</v>
      </c>
      <c r="D2241" s="36" t="s">
        <v>3378</v>
      </c>
      <c r="E2241" s="36" t="str">
        <f t="shared" si="102"/>
        <v>2010_PA</v>
      </c>
      <c r="F2241" s="45">
        <v>2010</v>
      </c>
      <c r="G2241" s="45">
        <f>_xlfn.XLOOKUP(I2241,Main_OG!$B$1:$B$766,Main_OG!$O$1:$O$766,"")</f>
        <v>1</v>
      </c>
      <c r="H2241" s="45">
        <f>_xlfn.XLOOKUP(E2241,Main_OG!$D$1:$D$766,Main_OG!$J$1:$J$766,"")</f>
        <v>2</v>
      </c>
      <c r="I2241" s="45" t="s">
        <v>139</v>
      </c>
      <c r="J2241" s="45" t="str">
        <f t="shared" si="103"/>
        <v>Pennsylvania Electric Co_PA</v>
      </c>
      <c r="K2241" s="45" t="str">
        <f t="shared" si="104"/>
        <v>Pennsylvania Electric Co_PA</v>
      </c>
      <c r="L2241" s="45" t="s">
        <v>3388</v>
      </c>
      <c r="M2241" s="45">
        <v>0</v>
      </c>
      <c r="N2241" s="45">
        <v>81564</v>
      </c>
      <c r="O2241" s="45">
        <v>2242</v>
      </c>
      <c r="P2241" s="45">
        <v>502015</v>
      </c>
      <c r="Q2241" s="45">
        <v>0</v>
      </c>
      <c r="R2241" s="45">
        <v>5181538</v>
      </c>
      <c r="S2241" s="45">
        <v>3747242</v>
      </c>
      <c r="T2241" s="45">
        <v>4614039</v>
      </c>
      <c r="U2241" s="45">
        <v>0</v>
      </c>
      <c r="V2241" s="45">
        <v>7.86</v>
      </c>
      <c r="W2241" s="45">
        <v>6.29</v>
      </c>
      <c r="X2241" s="45">
        <v>11.14</v>
      </c>
      <c r="Y2241" s="46">
        <v>666805.80000000005</v>
      </c>
      <c r="Z2241" s="46">
        <v>52457.28127950598</v>
      </c>
      <c r="AA2241" s="47">
        <f>_xlfn.XLOOKUP($E2241,Main_OG!$D$1:$D$766,Main_OG!AJ$1:AJ$766,"")</f>
        <v>101986756</v>
      </c>
      <c r="AB2241" s="47">
        <f>_xlfn.XLOOKUP($E2241,Main_OG!$D$1:$D$766,Main_OG!AK$1:AK$766,"")</f>
        <v>2348682</v>
      </c>
      <c r="AC2241" s="47">
        <f>_xlfn.XLOOKUP($E2241,Main_OG!$D$1:$D$766,Main_OG!AL$1:AL$766,"")</f>
        <v>492787122</v>
      </c>
      <c r="AD2241" s="47">
        <f>_xlfn.XLOOKUP($E2241,Main_OG!$D$1:$D$766,Main_OG!AM$1:AM$766,"")</f>
        <v>77828348</v>
      </c>
    </row>
    <row r="2242" spans="1:30" x14ac:dyDescent="0.35">
      <c r="A2242" s="36" t="s">
        <v>3378</v>
      </c>
      <c r="B2242" s="45" t="s">
        <v>82</v>
      </c>
      <c r="C2242" s="45" t="s">
        <v>4282</v>
      </c>
      <c r="D2242" s="36" t="s">
        <v>3378</v>
      </c>
      <c r="E2242" s="36" t="str">
        <f t="shared" ref="E2242:E2305" si="105">_xlfn.CONCAT(F2242,"_",I2242)</f>
        <v>2011_NY</v>
      </c>
      <c r="F2242" s="45">
        <v>2011</v>
      </c>
      <c r="G2242" s="45">
        <f>_xlfn.XLOOKUP(I2242,Main_OG!$B$1:$B$766,Main_OG!$O$1:$O$766,"")</f>
        <v>1</v>
      </c>
      <c r="H2242" s="45">
        <f>_xlfn.XLOOKUP(E2242,Main_OG!$D$1:$D$766,Main_OG!$J$1:$J$766,"")</f>
        <v>1</v>
      </c>
      <c r="I2242" s="45" t="s">
        <v>82</v>
      </c>
      <c r="J2242" s="45" t="str">
        <f t="shared" ref="J2242:J2305" si="106">_xlfn.CONCAT(A2242,"_",B2242)</f>
        <v>Pennsylvania Electric Co_NY</v>
      </c>
      <c r="K2242" s="45" t="str">
        <f t="shared" ref="K2242:K2305" si="107">_xlfn.CONCAT(D2242,"_",B2242)</f>
        <v>Pennsylvania Electric Co_NY</v>
      </c>
      <c r="L2242" s="45" t="s">
        <v>3389</v>
      </c>
      <c r="M2242" s="45">
        <v>0</v>
      </c>
      <c r="N2242" s="45">
        <v>446</v>
      </c>
      <c r="O2242" s="45">
        <v>10</v>
      </c>
      <c r="P2242" s="45">
        <v>3321</v>
      </c>
      <c r="Q2242" s="45">
        <v>0</v>
      </c>
      <c r="R2242" s="45">
        <v>15270</v>
      </c>
      <c r="S2242" s="45">
        <v>11208</v>
      </c>
      <c r="T2242" s="45">
        <v>34439</v>
      </c>
      <c r="U2242" s="45">
        <v>0</v>
      </c>
      <c r="V2242" s="45">
        <v>8.09</v>
      </c>
      <c r="W2242" s="45">
        <v>6.22</v>
      </c>
      <c r="X2242" s="45">
        <v>8.42</v>
      </c>
      <c r="Y2242" s="46">
        <v>1440346.8</v>
      </c>
      <c r="Z2242" s="46">
        <v>73864.237706398912</v>
      </c>
      <c r="AA2242" s="47">
        <f>_xlfn.XLOOKUP($E2242,Main_OG!$D$1:$D$766,Main_OG!AJ$1:AJ$766,"")</f>
        <v>9055542</v>
      </c>
      <c r="AB2242" s="47">
        <f>_xlfn.XLOOKUP($E2242,Main_OG!$D$1:$D$766,Main_OG!AK$1:AK$766,"")</f>
        <v>4282440</v>
      </c>
      <c r="AC2242" s="47">
        <f>_xlfn.XLOOKUP($E2242,Main_OG!$D$1:$D$766,Main_OG!AL$1:AL$766,"")</f>
        <v>853219270</v>
      </c>
      <c r="AD2242" s="47">
        <f>_xlfn.XLOOKUP($E2242,Main_OG!$D$1:$D$766,Main_OG!AM$1:AM$766,"")</f>
        <v>42695009</v>
      </c>
    </row>
    <row r="2243" spans="1:30" x14ac:dyDescent="0.35">
      <c r="A2243" s="36" t="s">
        <v>3378</v>
      </c>
      <c r="B2243" s="45" t="s">
        <v>139</v>
      </c>
      <c r="C2243" s="45" t="s">
        <v>4282</v>
      </c>
      <c r="D2243" s="36" t="s">
        <v>3378</v>
      </c>
      <c r="E2243" s="36" t="str">
        <f t="shared" si="105"/>
        <v>2011_PA</v>
      </c>
      <c r="F2243" s="45">
        <v>2011</v>
      </c>
      <c r="G2243" s="45">
        <f>_xlfn.XLOOKUP(I2243,Main_OG!$B$1:$B$766,Main_OG!$O$1:$O$766,"")</f>
        <v>1</v>
      </c>
      <c r="H2243" s="45">
        <f>_xlfn.XLOOKUP(E2243,Main_OG!$D$1:$D$766,Main_OG!$J$1:$J$766,"")</f>
        <v>2</v>
      </c>
      <c r="I2243" s="45" t="s">
        <v>139</v>
      </c>
      <c r="J2243" s="45" t="str">
        <f t="shared" si="106"/>
        <v>Pennsylvania Electric Co_PA</v>
      </c>
      <c r="K2243" s="45" t="str">
        <f t="shared" si="107"/>
        <v>Pennsylvania Electric Co_PA</v>
      </c>
      <c r="L2243" s="45" t="s">
        <v>3390</v>
      </c>
      <c r="M2243" s="45">
        <v>0</v>
      </c>
      <c r="N2243" s="45">
        <v>65163</v>
      </c>
      <c r="O2243" s="45">
        <v>111</v>
      </c>
      <c r="P2243" s="45">
        <v>467410</v>
      </c>
      <c r="Q2243" s="45">
        <v>0</v>
      </c>
      <c r="R2243" s="45">
        <v>1703880</v>
      </c>
      <c r="S2243" s="45">
        <v>382887</v>
      </c>
      <c r="T2243" s="45">
        <v>4227261</v>
      </c>
      <c r="U2243" s="45">
        <v>0</v>
      </c>
      <c r="V2243" s="45">
        <v>10.37</v>
      </c>
      <c r="W2243" s="45">
        <v>9.4</v>
      </c>
      <c r="X2243" s="45">
        <v>13.71</v>
      </c>
      <c r="Y2243" s="46">
        <v>676468.3</v>
      </c>
      <c r="Z2243" s="46">
        <v>53068.607549416134</v>
      </c>
      <c r="AA2243" s="47">
        <f>_xlfn.XLOOKUP($E2243,Main_OG!$D$1:$D$766,Main_OG!AJ$1:AJ$766,"")</f>
        <v>94649704</v>
      </c>
      <c r="AB2243" s="47">
        <f>_xlfn.XLOOKUP($E2243,Main_OG!$D$1:$D$766,Main_OG!AK$1:AK$766,"")</f>
        <v>2046228</v>
      </c>
      <c r="AC2243" s="47">
        <f>_xlfn.XLOOKUP($E2243,Main_OG!$D$1:$D$766,Main_OG!AL$1:AL$766,"")</f>
        <v>608839812</v>
      </c>
      <c r="AD2243" s="47">
        <f>_xlfn.XLOOKUP($E2243,Main_OG!$D$1:$D$766,Main_OG!AM$1:AM$766,"")</f>
        <v>76146617</v>
      </c>
    </row>
    <row r="2244" spans="1:30" x14ac:dyDescent="0.35">
      <c r="A2244" s="36" t="s">
        <v>3378</v>
      </c>
      <c r="B2244" s="45" t="s">
        <v>82</v>
      </c>
      <c r="C2244" s="45" t="s">
        <v>4282</v>
      </c>
      <c r="D2244" s="36" t="s">
        <v>3378</v>
      </c>
      <c r="E2244" s="36" t="str">
        <f t="shared" si="105"/>
        <v>2012_NY</v>
      </c>
      <c r="F2244" s="45">
        <v>2012</v>
      </c>
      <c r="G2244" s="45">
        <f>_xlfn.XLOOKUP(I2244,Main_OG!$B$1:$B$766,Main_OG!$O$1:$O$766,"")</f>
        <v>1</v>
      </c>
      <c r="H2244" s="45">
        <f>_xlfn.XLOOKUP(E2244,Main_OG!$D$1:$D$766,Main_OG!$J$1:$J$766,"")</f>
        <v>1</v>
      </c>
      <c r="I2244" s="45" t="s">
        <v>82</v>
      </c>
      <c r="J2244" s="45" t="str">
        <f t="shared" si="106"/>
        <v>Pennsylvania Electric Co_NY</v>
      </c>
      <c r="K2244" s="45" t="str">
        <f t="shared" si="107"/>
        <v>Pennsylvania Electric Co_NY</v>
      </c>
      <c r="L2244" s="45" t="s">
        <v>3391</v>
      </c>
      <c r="M2244" s="45">
        <v>0</v>
      </c>
      <c r="N2244" s="45">
        <v>439</v>
      </c>
      <c r="O2244" s="45">
        <v>10</v>
      </c>
      <c r="P2244" s="45">
        <v>3246</v>
      </c>
      <c r="Q2244" s="45">
        <v>0</v>
      </c>
      <c r="R2244" s="45">
        <v>14761</v>
      </c>
      <c r="S2244" s="45">
        <v>11084</v>
      </c>
      <c r="T2244" s="45">
        <v>33474</v>
      </c>
      <c r="U2244" s="45">
        <v>0</v>
      </c>
      <c r="V2244" s="45">
        <v>8.9045457999999993</v>
      </c>
      <c r="W2244" s="45">
        <v>7.1896427000000003</v>
      </c>
      <c r="X2244" s="45">
        <v>9.5034953000000009</v>
      </c>
      <c r="Y2244" s="46">
        <v>1496280.1</v>
      </c>
      <c r="Z2244" s="46">
        <v>76440.810689002275</v>
      </c>
      <c r="AA2244" s="47">
        <f>_xlfn.XLOOKUP($E2244,Main_OG!$D$1:$D$766,Main_OG!AJ$1:AJ$766,"")</f>
        <v>4316244</v>
      </c>
      <c r="AB2244" s="47">
        <f>_xlfn.XLOOKUP($E2244,Main_OG!$D$1:$D$766,Main_OG!AK$1:AK$766,"")</f>
        <v>2105232</v>
      </c>
      <c r="AC2244" s="47">
        <f>_xlfn.XLOOKUP($E2244,Main_OG!$D$1:$D$766,Main_OG!AL$1:AL$766,"")</f>
        <v>982859374</v>
      </c>
      <c r="AD2244" s="47">
        <f>_xlfn.XLOOKUP($E2244,Main_OG!$D$1:$D$766,Main_OG!AM$1:AM$766,"")</f>
        <v>40774560</v>
      </c>
    </row>
    <row r="2245" spans="1:30" x14ac:dyDescent="0.35">
      <c r="A2245" s="36" t="s">
        <v>3378</v>
      </c>
      <c r="B2245" s="45" t="s">
        <v>139</v>
      </c>
      <c r="C2245" s="45" t="s">
        <v>4282</v>
      </c>
      <c r="D2245" s="36" t="s">
        <v>3378</v>
      </c>
      <c r="E2245" s="36" t="str">
        <f t="shared" si="105"/>
        <v>2012_PA</v>
      </c>
      <c r="F2245" s="45">
        <v>2012</v>
      </c>
      <c r="G2245" s="45">
        <f>_xlfn.XLOOKUP(I2245,Main_OG!$B$1:$B$766,Main_OG!$O$1:$O$766,"")</f>
        <v>1</v>
      </c>
      <c r="H2245" s="45">
        <f>_xlfn.XLOOKUP(E2245,Main_OG!$D$1:$D$766,Main_OG!$J$1:$J$766,"")</f>
        <v>2</v>
      </c>
      <c r="I2245" s="45" t="s">
        <v>139</v>
      </c>
      <c r="J2245" s="45" t="str">
        <f t="shared" si="106"/>
        <v>Pennsylvania Electric Co_PA</v>
      </c>
      <c r="K2245" s="45" t="str">
        <f t="shared" si="107"/>
        <v>Pennsylvania Electric Co_PA</v>
      </c>
      <c r="L2245" s="45" t="s">
        <v>3392</v>
      </c>
      <c r="M2245" s="45">
        <v>0</v>
      </c>
      <c r="N2245" s="45">
        <v>55133</v>
      </c>
      <c r="O2245" s="45">
        <v>97</v>
      </c>
      <c r="P2245" s="45">
        <v>376199</v>
      </c>
      <c r="Q2245" s="45">
        <v>0</v>
      </c>
      <c r="R2245" s="45">
        <v>1203284</v>
      </c>
      <c r="S2245" s="45">
        <v>138956</v>
      </c>
      <c r="T2245" s="45">
        <v>3175349</v>
      </c>
      <c r="U2245" s="45">
        <v>0</v>
      </c>
      <c r="V2245" s="45">
        <v>9.7733618999999994</v>
      </c>
      <c r="W2245" s="45">
        <v>7.6422752999999997</v>
      </c>
      <c r="X2245" s="45">
        <v>13.327278</v>
      </c>
      <c r="Y2245" s="46">
        <v>689007</v>
      </c>
      <c r="Z2245" s="46">
        <v>53958.834917636865</v>
      </c>
      <c r="AA2245" s="47">
        <f>_xlfn.XLOOKUP($E2245,Main_OG!$D$1:$D$766,Main_OG!AJ$1:AJ$766,"")</f>
        <v>82018494</v>
      </c>
      <c r="AB2245" s="47">
        <f>_xlfn.XLOOKUP($E2245,Main_OG!$D$1:$D$766,Main_OG!AK$1:AK$766,"")</f>
        <v>1636160</v>
      </c>
      <c r="AC2245" s="47">
        <f>_xlfn.XLOOKUP($E2245,Main_OG!$D$1:$D$766,Main_OG!AL$1:AL$766,"")</f>
        <v>770830788</v>
      </c>
      <c r="AD2245" s="47">
        <f>_xlfn.XLOOKUP($E2245,Main_OG!$D$1:$D$766,Main_OG!AM$1:AM$766,"")</f>
        <v>75174408</v>
      </c>
    </row>
    <row r="2246" spans="1:30" x14ac:dyDescent="0.35">
      <c r="A2246" s="36" t="s">
        <v>3378</v>
      </c>
      <c r="B2246" s="45" t="s">
        <v>82</v>
      </c>
      <c r="C2246" s="45" t="s">
        <v>4282</v>
      </c>
      <c r="D2246" s="36" t="s">
        <v>3378</v>
      </c>
      <c r="E2246" s="36" t="str">
        <f t="shared" si="105"/>
        <v>2013_NY</v>
      </c>
      <c r="F2246" s="45">
        <v>2013</v>
      </c>
      <c r="G2246" s="45">
        <f>_xlfn.XLOOKUP(I2246,Main_OG!$B$1:$B$766,Main_OG!$O$1:$O$766,"")</f>
        <v>1</v>
      </c>
      <c r="H2246" s="45">
        <f>_xlfn.XLOOKUP(E2246,Main_OG!$D$1:$D$766,Main_OG!$J$1:$J$766,"")</f>
        <v>1</v>
      </c>
      <c r="I2246" s="45" t="s">
        <v>82</v>
      </c>
      <c r="J2246" s="45" t="str">
        <f t="shared" si="106"/>
        <v>Pennsylvania Electric Co_NY</v>
      </c>
      <c r="K2246" s="45" t="str">
        <f t="shared" si="107"/>
        <v>Pennsylvania Electric Co_NY</v>
      </c>
      <c r="L2246" s="45" t="s">
        <v>3393</v>
      </c>
      <c r="M2246" s="45">
        <v>0</v>
      </c>
      <c r="N2246" s="45">
        <v>417</v>
      </c>
      <c r="O2246" s="45">
        <v>10</v>
      </c>
      <c r="P2246" s="45">
        <v>2897</v>
      </c>
      <c r="Q2246" s="45">
        <v>0</v>
      </c>
      <c r="R2246" s="45">
        <v>14279</v>
      </c>
      <c r="S2246" s="45">
        <v>9883</v>
      </c>
      <c r="T2246" s="45">
        <v>30474</v>
      </c>
      <c r="U2246" s="45">
        <v>0</v>
      </c>
      <c r="V2246" s="45">
        <v>10.278731000000001</v>
      </c>
      <c r="W2246" s="45">
        <v>8.7109176999999995</v>
      </c>
      <c r="X2246" s="45">
        <v>11.228916</v>
      </c>
      <c r="Y2246" s="46">
        <v>1501818</v>
      </c>
      <c r="Z2246" s="46">
        <v>76519.956091991597</v>
      </c>
      <c r="AA2246" s="47">
        <f>_xlfn.XLOOKUP($E2246,Main_OG!$D$1:$D$766,Main_OG!AJ$1:AJ$766,"")</f>
        <v>4587084</v>
      </c>
      <c r="AB2246" s="47">
        <f>_xlfn.XLOOKUP($E2246,Main_OG!$D$1:$D$766,Main_OG!AK$1:AK$766,"")</f>
        <v>3410880.96</v>
      </c>
      <c r="AC2246" s="47">
        <f>_xlfn.XLOOKUP($E2246,Main_OG!$D$1:$D$766,Main_OG!AL$1:AL$766,"")</f>
        <v>896253604</v>
      </c>
      <c r="AD2246" s="47">
        <f>_xlfn.XLOOKUP($E2246,Main_OG!$D$1:$D$766,Main_OG!AM$1:AM$766,"")</f>
        <v>44755606</v>
      </c>
    </row>
    <row r="2247" spans="1:30" x14ac:dyDescent="0.35">
      <c r="A2247" s="36" t="s">
        <v>3378</v>
      </c>
      <c r="B2247" s="45" t="s">
        <v>139</v>
      </c>
      <c r="C2247" s="45" t="s">
        <v>4282</v>
      </c>
      <c r="D2247" s="36" t="s">
        <v>3378</v>
      </c>
      <c r="E2247" s="36" t="str">
        <f t="shared" si="105"/>
        <v>2013_PA</v>
      </c>
      <c r="F2247" s="45">
        <v>2013</v>
      </c>
      <c r="G2247" s="45">
        <f>_xlfn.XLOOKUP(I2247,Main_OG!$B$1:$B$766,Main_OG!$O$1:$O$766,"")</f>
        <v>1</v>
      </c>
      <c r="H2247" s="45">
        <f>_xlfn.XLOOKUP(E2247,Main_OG!$D$1:$D$766,Main_OG!$J$1:$J$766,"")</f>
        <v>2</v>
      </c>
      <c r="I2247" s="45" t="s">
        <v>139</v>
      </c>
      <c r="J2247" s="45" t="str">
        <f t="shared" si="106"/>
        <v>Pennsylvania Electric Co_PA</v>
      </c>
      <c r="K2247" s="45" t="str">
        <f t="shared" si="107"/>
        <v>Pennsylvania Electric Co_PA</v>
      </c>
      <c r="L2247" s="45" t="s">
        <v>3394</v>
      </c>
      <c r="M2247" s="45">
        <v>0</v>
      </c>
      <c r="N2247" s="45">
        <v>48811</v>
      </c>
      <c r="O2247" s="45">
        <v>104</v>
      </c>
      <c r="P2247" s="45">
        <v>333980</v>
      </c>
      <c r="Q2247" s="45">
        <v>0</v>
      </c>
      <c r="R2247" s="45">
        <v>1052522</v>
      </c>
      <c r="S2247" s="45">
        <v>158232</v>
      </c>
      <c r="T2247" s="45">
        <v>2827152</v>
      </c>
      <c r="U2247" s="45">
        <v>0</v>
      </c>
      <c r="V2247" s="45">
        <v>10.681457999999999</v>
      </c>
      <c r="W2247" s="45">
        <v>8.1275595000000003</v>
      </c>
      <c r="X2247" s="45">
        <v>13.275388</v>
      </c>
      <c r="Y2247" s="46">
        <v>704195</v>
      </c>
      <c r="Z2247" s="46">
        <v>55103.322201475516</v>
      </c>
      <c r="AA2247" s="47">
        <f>_xlfn.XLOOKUP($E2247,Main_OG!$D$1:$D$766,Main_OG!AJ$1:AJ$766,"")</f>
        <v>82911636</v>
      </c>
      <c r="AB2247" s="47">
        <f>_xlfn.XLOOKUP($E2247,Main_OG!$D$1:$D$766,Main_OG!AK$1:AK$766,"")</f>
        <v>1812018.8</v>
      </c>
      <c r="AC2247" s="47">
        <f>_xlfn.XLOOKUP($E2247,Main_OG!$D$1:$D$766,Main_OG!AL$1:AL$766,"")</f>
        <v>713604346</v>
      </c>
      <c r="AD2247" s="47">
        <f>_xlfn.XLOOKUP($E2247,Main_OG!$D$1:$D$766,Main_OG!AM$1:AM$766,"")</f>
        <v>78714031</v>
      </c>
    </row>
    <row r="2248" spans="1:30" x14ac:dyDescent="0.35">
      <c r="A2248" s="36" t="s">
        <v>3378</v>
      </c>
      <c r="B2248" s="45" t="s">
        <v>82</v>
      </c>
      <c r="C2248" s="45" t="s">
        <v>4282</v>
      </c>
      <c r="D2248" s="36" t="s">
        <v>3378</v>
      </c>
      <c r="E2248" s="36" t="str">
        <f t="shared" si="105"/>
        <v>2014_NY</v>
      </c>
      <c r="F2248" s="45">
        <v>2014</v>
      </c>
      <c r="G2248" s="45">
        <f>_xlfn.XLOOKUP(I2248,Main_OG!$B$1:$B$766,Main_OG!$O$1:$O$766,"")</f>
        <v>1</v>
      </c>
      <c r="H2248" s="45">
        <f>_xlfn.XLOOKUP(E2248,Main_OG!$D$1:$D$766,Main_OG!$J$1:$J$766,"")</f>
        <v>1</v>
      </c>
      <c r="I2248" s="45" t="s">
        <v>82</v>
      </c>
      <c r="J2248" s="45" t="str">
        <f t="shared" si="106"/>
        <v>Pennsylvania Electric Co_NY</v>
      </c>
      <c r="K2248" s="45" t="str">
        <f t="shared" si="107"/>
        <v>Pennsylvania Electric Co_NY</v>
      </c>
      <c r="L2248" s="45" t="s">
        <v>3395</v>
      </c>
      <c r="M2248" s="45">
        <v>0</v>
      </c>
      <c r="N2248" s="45">
        <v>412</v>
      </c>
      <c r="O2248" s="45">
        <v>2</v>
      </c>
      <c r="P2248" s="45">
        <v>2968</v>
      </c>
      <c r="Q2248" s="45">
        <v>0</v>
      </c>
      <c r="R2248" s="45">
        <v>18541</v>
      </c>
      <c r="S2248" s="45">
        <v>1776</v>
      </c>
      <c r="T2248" s="45">
        <v>29557</v>
      </c>
      <c r="U2248" s="45">
        <v>0</v>
      </c>
      <c r="V2248" s="45">
        <v>10.928213</v>
      </c>
      <c r="W2248" s="45">
        <v>12.032658</v>
      </c>
      <c r="X2248" s="45">
        <v>12.633894</v>
      </c>
      <c r="Y2248" s="46">
        <v>1535375.9</v>
      </c>
      <c r="Z2248" s="46">
        <v>78122.537484676344</v>
      </c>
      <c r="AA2248" s="47">
        <f>_xlfn.XLOOKUP($E2248,Main_OG!$D$1:$D$766,Main_OG!AJ$1:AJ$766,"")</f>
        <v>4441898</v>
      </c>
      <c r="AB2248" s="47">
        <f>_xlfn.XLOOKUP($E2248,Main_OG!$D$1:$D$766,Main_OG!AK$1:AK$766,"")</f>
        <v>6845568</v>
      </c>
      <c r="AC2248" s="47">
        <f>_xlfn.XLOOKUP($E2248,Main_OG!$D$1:$D$766,Main_OG!AL$1:AL$766,"")</f>
        <v>890837476</v>
      </c>
      <c r="AD2248" s="47">
        <f>_xlfn.XLOOKUP($E2248,Main_OG!$D$1:$D$766,Main_OG!AM$1:AM$766,"")</f>
        <v>43038624</v>
      </c>
    </row>
    <row r="2249" spans="1:30" x14ac:dyDescent="0.35">
      <c r="A2249" s="36" t="s">
        <v>3378</v>
      </c>
      <c r="B2249" s="45" t="s">
        <v>139</v>
      </c>
      <c r="C2249" s="45" t="s">
        <v>4282</v>
      </c>
      <c r="D2249" s="36" t="s">
        <v>3378</v>
      </c>
      <c r="E2249" s="36" t="str">
        <f t="shared" si="105"/>
        <v>2014_PA</v>
      </c>
      <c r="F2249" s="45">
        <v>2014</v>
      </c>
      <c r="G2249" s="45">
        <f>_xlfn.XLOOKUP(I2249,Main_OG!$B$1:$B$766,Main_OG!$O$1:$O$766,"")</f>
        <v>1</v>
      </c>
      <c r="H2249" s="45">
        <f>_xlfn.XLOOKUP(E2249,Main_OG!$D$1:$D$766,Main_OG!$J$1:$J$766,"")</f>
        <v>2</v>
      </c>
      <c r="I2249" s="45" t="s">
        <v>139</v>
      </c>
      <c r="J2249" s="45" t="str">
        <f t="shared" si="106"/>
        <v>Pennsylvania Electric Co_PA</v>
      </c>
      <c r="K2249" s="45" t="str">
        <f t="shared" si="107"/>
        <v>Pennsylvania Electric Co_PA</v>
      </c>
      <c r="L2249" s="45" t="s">
        <v>3396</v>
      </c>
      <c r="M2249" s="45">
        <v>0</v>
      </c>
      <c r="N2249" s="45">
        <v>46641</v>
      </c>
      <c r="O2249" s="45">
        <v>101</v>
      </c>
      <c r="P2249" s="45">
        <v>319991</v>
      </c>
      <c r="Q2249" s="45">
        <v>0</v>
      </c>
      <c r="R2249" s="45">
        <v>1069851</v>
      </c>
      <c r="S2249" s="45">
        <v>205635</v>
      </c>
      <c r="T2249" s="45">
        <v>2689068</v>
      </c>
      <c r="U2249" s="45">
        <v>0</v>
      </c>
      <c r="V2249" s="45">
        <v>10.652856999999999</v>
      </c>
      <c r="W2249" s="45">
        <v>9.7480974000000007</v>
      </c>
      <c r="X2249" s="45">
        <v>13.088400999999999</v>
      </c>
      <c r="Y2249" s="46">
        <v>718691.6</v>
      </c>
      <c r="Z2249" s="46">
        <v>56181.173935257772</v>
      </c>
      <c r="AA2249" s="47">
        <f>_xlfn.XLOOKUP($E2249,Main_OG!$D$1:$D$766,Main_OG!AJ$1:AJ$766,"")</f>
        <v>76253142</v>
      </c>
      <c r="AB2249" s="47">
        <f>_xlfn.XLOOKUP($E2249,Main_OG!$D$1:$D$766,Main_OG!AK$1:AK$766,"")</f>
        <v>3051964</v>
      </c>
      <c r="AC2249" s="47">
        <f>_xlfn.XLOOKUP($E2249,Main_OG!$D$1:$D$766,Main_OG!AL$1:AL$766,"")</f>
        <v>777465594</v>
      </c>
      <c r="AD2249" s="47">
        <f>_xlfn.XLOOKUP($E2249,Main_OG!$D$1:$D$766,Main_OG!AM$1:AM$766,"")</f>
        <v>78714659</v>
      </c>
    </row>
    <row r="2250" spans="1:30" x14ac:dyDescent="0.35">
      <c r="A2250" s="36" t="s">
        <v>3378</v>
      </c>
      <c r="B2250" s="45" t="s">
        <v>82</v>
      </c>
      <c r="C2250" s="45" t="s">
        <v>4282</v>
      </c>
      <c r="D2250" s="36" t="s">
        <v>3378</v>
      </c>
      <c r="E2250" s="36" t="str">
        <f t="shared" si="105"/>
        <v>2015_NY</v>
      </c>
      <c r="F2250" s="45">
        <v>2015</v>
      </c>
      <c r="G2250" s="45">
        <f>_xlfn.XLOOKUP(I2250,Main_OG!$B$1:$B$766,Main_OG!$O$1:$O$766,"")</f>
        <v>1</v>
      </c>
      <c r="H2250" s="45">
        <f>_xlfn.XLOOKUP(E2250,Main_OG!$D$1:$D$766,Main_OG!$J$1:$J$766,"")</f>
        <v>1</v>
      </c>
      <c r="I2250" s="45" t="s">
        <v>82</v>
      </c>
      <c r="J2250" s="45" t="str">
        <f t="shared" si="106"/>
        <v>Pennsylvania Electric Co_NY</v>
      </c>
      <c r="K2250" s="45" t="str">
        <f t="shared" si="107"/>
        <v>Pennsylvania Electric Co_NY</v>
      </c>
      <c r="L2250" s="45" t="s">
        <v>3397</v>
      </c>
      <c r="M2250" s="45">
        <v>0</v>
      </c>
      <c r="N2250" s="45">
        <v>390</v>
      </c>
      <c r="O2250" s="45">
        <v>1</v>
      </c>
      <c r="P2250" s="45">
        <v>3015</v>
      </c>
      <c r="Q2250" s="45">
        <v>0</v>
      </c>
      <c r="R2250" s="45">
        <v>17559</v>
      </c>
      <c r="S2250" s="45">
        <v>448</v>
      </c>
      <c r="T2250" s="45">
        <v>28708</v>
      </c>
      <c r="U2250" s="45">
        <v>0</v>
      </c>
      <c r="V2250" s="45">
        <v>11.221026</v>
      </c>
      <c r="W2250" s="45">
        <v>8.8616071000000005</v>
      </c>
      <c r="X2250" s="45">
        <v>12.671032</v>
      </c>
      <c r="Y2250" s="46">
        <v>1565835.2</v>
      </c>
      <c r="Z2250" s="46">
        <v>79656.592065622783</v>
      </c>
      <c r="AA2250" s="47">
        <f>_xlfn.XLOOKUP($E2250,Main_OG!$D$1:$D$766,Main_OG!AJ$1:AJ$766,"")</f>
        <v>2208138</v>
      </c>
      <c r="AB2250" s="47">
        <f>_xlfn.XLOOKUP($E2250,Main_OG!$D$1:$D$766,Main_OG!AK$1:AK$766,"")</f>
        <v>6201540</v>
      </c>
      <c r="AC2250" s="47">
        <f>_xlfn.XLOOKUP($E2250,Main_OG!$D$1:$D$766,Main_OG!AL$1:AL$766,"")</f>
        <v>934244542</v>
      </c>
      <c r="AD2250" s="47">
        <f>_xlfn.XLOOKUP($E2250,Main_OG!$D$1:$D$766,Main_OG!AM$1:AM$766,"")</f>
        <v>44602871</v>
      </c>
    </row>
    <row r="2251" spans="1:30" x14ac:dyDescent="0.35">
      <c r="A2251" s="36" t="s">
        <v>3378</v>
      </c>
      <c r="B2251" s="45" t="s">
        <v>139</v>
      </c>
      <c r="C2251" s="45" t="s">
        <v>4282</v>
      </c>
      <c r="D2251" s="36" t="s">
        <v>3378</v>
      </c>
      <c r="E2251" s="36" t="str">
        <f t="shared" si="105"/>
        <v>2015_PA</v>
      </c>
      <c r="F2251" s="45">
        <v>2015</v>
      </c>
      <c r="G2251" s="45">
        <f>_xlfn.XLOOKUP(I2251,Main_OG!$B$1:$B$766,Main_OG!$O$1:$O$766,"")</f>
        <v>1</v>
      </c>
      <c r="H2251" s="45">
        <f>_xlfn.XLOOKUP(E2251,Main_OG!$D$1:$D$766,Main_OG!$J$1:$J$766,"")</f>
        <v>2</v>
      </c>
      <c r="I2251" s="45" t="s">
        <v>139</v>
      </c>
      <c r="J2251" s="45" t="str">
        <f t="shared" si="106"/>
        <v>Pennsylvania Electric Co_PA</v>
      </c>
      <c r="K2251" s="45" t="str">
        <f t="shared" si="107"/>
        <v>Pennsylvania Electric Co_PA</v>
      </c>
      <c r="L2251" s="45" t="s">
        <v>3398</v>
      </c>
      <c r="M2251" s="45">
        <v>0</v>
      </c>
      <c r="N2251" s="45">
        <v>48682</v>
      </c>
      <c r="O2251" s="45">
        <v>89</v>
      </c>
      <c r="P2251" s="45">
        <v>343876</v>
      </c>
      <c r="Q2251" s="45">
        <v>0</v>
      </c>
      <c r="R2251" s="45">
        <v>1043153</v>
      </c>
      <c r="S2251" s="45">
        <v>124667</v>
      </c>
      <c r="T2251" s="45">
        <v>2854078</v>
      </c>
      <c r="U2251" s="45">
        <v>0</v>
      </c>
      <c r="V2251" s="45">
        <v>11.546647999999999</v>
      </c>
      <c r="W2251" s="45">
        <v>8.6800837000000008</v>
      </c>
      <c r="X2251" s="45">
        <v>13.806105000000001</v>
      </c>
      <c r="Y2251" s="46">
        <v>734145.1</v>
      </c>
      <c r="Z2251" s="46">
        <v>57400.656677590443</v>
      </c>
      <c r="AA2251" s="47">
        <f>_xlfn.XLOOKUP($E2251,Main_OG!$D$1:$D$766,Main_OG!AJ$1:AJ$766,"")</f>
        <v>61796088</v>
      </c>
      <c r="AB2251" s="47">
        <f>_xlfn.XLOOKUP($E2251,Main_OG!$D$1:$D$766,Main_OG!AK$1:AK$766,"")</f>
        <v>2647596</v>
      </c>
      <c r="AC2251" s="47">
        <f>_xlfn.XLOOKUP($E2251,Main_OG!$D$1:$D$766,Main_OG!AL$1:AL$766,"")</f>
        <v>876560302</v>
      </c>
      <c r="AD2251" s="47">
        <f>_xlfn.XLOOKUP($E2251,Main_OG!$D$1:$D$766,Main_OG!AM$1:AM$766,"")</f>
        <v>80516752</v>
      </c>
    </row>
    <row r="2252" spans="1:30" x14ac:dyDescent="0.35">
      <c r="A2252" s="36" t="s">
        <v>3378</v>
      </c>
      <c r="B2252" s="45" t="s">
        <v>82</v>
      </c>
      <c r="C2252" s="45" t="s">
        <v>4282</v>
      </c>
      <c r="D2252" s="36" t="s">
        <v>3378</v>
      </c>
      <c r="E2252" s="36" t="str">
        <f t="shared" si="105"/>
        <v>2016_NY</v>
      </c>
      <c r="F2252" s="45">
        <v>2016</v>
      </c>
      <c r="G2252" s="45">
        <f>_xlfn.XLOOKUP(I2252,Main_OG!$B$1:$B$766,Main_OG!$O$1:$O$766,"")</f>
        <v>1</v>
      </c>
      <c r="H2252" s="45">
        <f>_xlfn.XLOOKUP(E2252,Main_OG!$D$1:$D$766,Main_OG!$J$1:$J$766,"")</f>
        <v>1</v>
      </c>
      <c r="I2252" s="45" t="s">
        <v>82</v>
      </c>
      <c r="J2252" s="45" t="str">
        <f t="shared" si="106"/>
        <v>Pennsylvania Electric Co_NY</v>
      </c>
      <c r="K2252" s="45" t="str">
        <f t="shared" si="107"/>
        <v>Pennsylvania Electric Co_NY</v>
      </c>
      <c r="L2252" s="45" t="s">
        <v>3399</v>
      </c>
      <c r="M2252" s="45">
        <v>0</v>
      </c>
      <c r="N2252" s="45">
        <v>373</v>
      </c>
      <c r="O2252" s="45">
        <v>1</v>
      </c>
      <c r="P2252" s="45">
        <v>3033</v>
      </c>
      <c r="Q2252" s="45">
        <v>0</v>
      </c>
      <c r="R2252" s="45">
        <v>16138</v>
      </c>
      <c r="S2252" s="45">
        <v>2</v>
      </c>
      <c r="T2252" s="45">
        <v>28004</v>
      </c>
      <c r="U2252" s="45">
        <v>0</v>
      </c>
      <c r="V2252" s="45">
        <v>10.62895</v>
      </c>
      <c r="W2252" s="45">
        <v>20</v>
      </c>
      <c r="X2252" s="45">
        <v>11.817955</v>
      </c>
      <c r="Y2252" s="46">
        <v>1590567.8</v>
      </c>
      <c r="Z2252" s="46">
        <v>81001.025086534486</v>
      </c>
      <c r="AA2252" s="47">
        <f>_xlfn.XLOOKUP($E2252,Main_OG!$D$1:$D$766,Main_OG!AJ$1:AJ$766,"")</f>
        <v>1519322</v>
      </c>
      <c r="AB2252" s="47">
        <f>_xlfn.XLOOKUP($E2252,Main_OG!$D$1:$D$766,Main_OG!AK$1:AK$766,"")</f>
        <v>2283602</v>
      </c>
      <c r="AC2252" s="47">
        <f>_xlfn.XLOOKUP($E2252,Main_OG!$D$1:$D$766,Main_OG!AL$1:AL$766,"")</f>
        <v>905391122</v>
      </c>
      <c r="AD2252" s="47">
        <f>_xlfn.XLOOKUP($E2252,Main_OG!$D$1:$D$766,Main_OG!AM$1:AM$766,"")</f>
        <v>41570990</v>
      </c>
    </row>
    <row r="2253" spans="1:30" x14ac:dyDescent="0.35">
      <c r="A2253" s="36" t="s">
        <v>3378</v>
      </c>
      <c r="B2253" s="45" t="s">
        <v>139</v>
      </c>
      <c r="C2253" s="45" t="s">
        <v>4282</v>
      </c>
      <c r="D2253" s="36" t="s">
        <v>3378</v>
      </c>
      <c r="E2253" s="36" t="str">
        <f t="shared" si="105"/>
        <v>2016_PA</v>
      </c>
      <c r="F2253" s="45">
        <v>2016</v>
      </c>
      <c r="G2253" s="45">
        <f>_xlfn.XLOOKUP(I2253,Main_OG!$B$1:$B$766,Main_OG!$O$1:$O$766,"")</f>
        <v>1</v>
      </c>
      <c r="H2253" s="45">
        <f>_xlfn.XLOOKUP(E2253,Main_OG!$D$1:$D$766,Main_OG!$J$1:$J$766,"")</f>
        <v>2</v>
      </c>
      <c r="I2253" s="45" t="s">
        <v>139</v>
      </c>
      <c r="J2253" s="45" t="str">
        <f t="shared" si="106"/>
        <v>Pennsylvania Electric Co_PA</v>
      </c>
      <c r="K2253" s="45" t="str">
        <f t="shared" si="107"/>
        <v>Pennsylvania Electric Co_PA</v>
      </c>
      <c r="L2253" s="45" t="s">
        <v>3400</v>
      </c>
      <c r="M2253" s="45">
        <v>0</v>
      </c>
      <c r="N2253" s="45">
        <v>48713</v>
      </c>
      <c r="O2253" s="45">
        <v>84</v>
      </c>
      <c r="P2253" s="45">
        <v>349153</v>
      </c>
      <c r="Q2253" s="45">
        <v>0</v>
      </c>
      <c r="R2253" s="45">
        <v>1008904</v>
      </c>
      <c r="S2253" s="45">
        <v>132052</v>
      </c>
      <c r="T2253" s="45">
        <v>2937854</v>
      </c>
      <c r="U2253" s="45">
        <v>0</v>
      </c>
      <c r="V2253" s="45">
        <v>11.084623000000001</v>
      </c>
      <c r="W2253" s="45">
        <v>7.8896949999999997</v>
      </c>
      <c r="X2253" s="45">
        <v>14.511293</v>
      </c>
      <c r="Y2253" s="46">
        <v>744847.1</v>
      </c>
      <c r="Z2253" s="46">
        <v>58243.653579146463</v>
      </c>
      <c r="AA2253" s="47">
        <f>_xlfn.XLOOKUP($E2253,Main_OG!$D$1:$D$766,Main_OG!AJ$1:AJ$766,"")</f>
        <v>54978156</v>
      </c>
      <c r="AB2253" s="47">
        <f>_xlfn.XLOOKUP($E2253,Main_OG!$D$1:$D$766,Main_OG!AK$1:AK$766,"")</f>
        <v>1403058</v>
      </c>
      <c r="AC2253" s="47">
        <f>_xlfn.XLOOKUP($E2253,Main_OG!$D$1:$D$766,Main_OG!AL$1:AL$766,"")</f>
        <v>1004160024</v>
      </c>
      <c r="AD2253" s="47">
        <f>_xlfn.XLOOKUP($E2253,Main_OG!$D$1:$D$766,Main_OG!AM$1:AM$766,"")</f>
        <v>82924011</v>
      </c>
    </row>
    <row r="2254" spans="1:30" x14ac:dyDescent="0.35">
      <c r="A2254" s="36" t="s">
        <v>3378</v>
      </c>
      <c r="B2254" s="45" t="s">
        <v>82</v>
      </c>
      <c r="C2254" s="45" t="s">
        <v>4282</v>
      </c>
      <c r="D2254" s="36" t="s">
        <v>3378</v>
      </c>
      <c r="E2254" s="36" t="str">
        <f t="shared" si="105"/>
        <v>2017_NY</v>
      </c>
      <c r="F2254" s="45">
        <v>2017</v>
      </c>
      <c r="G2254" s="45">
        <f>_xlfn.XLOOKUP(I2254,Main_OG!$B$1:$B$766,Main_OG!$O$1:$O$766,"")</f>
        <v>1</v>
      </c>
      <c r="H2254" s="45">
        <f>_xlfn.XLOOKUP(E2254,Main_OG!$D$1:$D$766,Main_OG!$J$1:$J$766,"")</f>
        <v>1</v>
      </c>
      <c r="I2254" s="45" t="s">
        <v>82</v>
      </c>
      <c r="J2254" s="45" t="str">
        <f t="shared" si="106"/>
        <v>Pennsylvania Electric Co_NY</v>
      </c>
      <c r="K2254" s="45" t="str">
        <f t="shared" si="107"/>
        <v>Pennsylvania Electric Co_NY</v>
      </c>
      <c r="L2254" s="45" t="s">
        <v>3401</v>
      </c>
      <c r="M2254" s="45">
        <v>0</v>
      </c>
      <c r="N2254" s="45">
        <v>363</v>
      </c>
      <c r="O2254" s="45">
        <v>0</v>
      </c>
      <c r="P2254" s="45">
        <v>3066</v>
      </c>
      <c r="Q2254" s="45">
        <v>0</v>
      </c>
      <c r="R2254" s="45">
        <v>15479</v>
      </c>
      <c r="S2254" s="45">
        <v>0</v>
      </c>
      <c r="T2254" s="45">
        <v>27856</v>
      </c>
      <c r="U2254" s="45">
        <v>0</v>
      </c>
      <c r="V2254" s="45">
        <v>9.4683118999999998</v>
      </c>
      <c r="W2254" s="45">
        <v>0</v>
      </c>
      <c r="X2254" s="45">
        <v>10.758544000000001</v>
      </c>
      <c r="Y2254" s="46">
        <v>1624800.7</v>
      </c>
      <c r="Z2254" s="46">
        <v>82924.018655038119</v>
      </c>
      <c r="AA2254" s="47">
        <f>_xlfn.XLOOKUP($E2254,Main_OG!$D$1:$D$766,Main_OG!AJ$1:AJ$766,"")</f>
        <v>622594</v>
      </c>
      <c r="AB2254" s="47">
        <f>_xlfn.XLOOKUP($E2254,Main_OG!$D$1:$D$766,Main_OG!AK$1:AK$766,"")</f>
        <v>2036626</v>
      </c>
      <c r="AC2254" s="47">
        <f>_xlfn.XLOOKUP($E2254,Main_OG!$D$1:$D$766,Main_OG!AL$1:AL$766,"")</f>
        <v>740421322</v>
      </c>
      <c r="AD2254" s="47">
        <f>_xlfn.XLOOKUP($E2254,Main_OG!$D$1:$D$766,Main_OG!AM$1:AM$766,"")</f>
        <v>42167409</v>
      </c>
    </row>
    <row r="2255" spans="1:30" x14ac:dyDescent="0.35">
      <c r="A2255" s="36" t="s">
        <v>3378</v>
      </c>
      <c r="B2255" s="45" t="s">
        <v>139</v>
      </c>
      <c r="C2255" s="45" t="s">
        <v>4282</v>
      </c>
      <c r="D2255" s="36" t="s">
        <v>3378</v>
      </c>
      <c r="E2255" s="36" t="str">
        <f t="shared" si="105"/>
        <v>2017_PA</v>
      </c>
      <c r="F2255" s="45">
        <v>2017</v>
      </c>
      <c r="G2255" s="45">
        <f>_xlfn.XLOOKUP(I2255,Main_OG!$B$1:$B$766,Main_OG!$O$1:$O$766,"")</f>
        <v>1</v>
      </c>
      <c r="H2255" s="45">
        <f>_xlfn.XLOOKUP(E2255,Main_OG!$D$1:$D$766,Main_OG!$J$1:$J$766,"")</f>
        <v>2</v>
      </c>
      <c r="I2255" s="45" t="s">
        <v>139</v>
      </c>
      <c r="J2255" s="45" t="str">
        <f t="shared" si="106"/>
        <v>Pennsylvania Electric Co_PA</v>
      </c>
      <c r="K2255" s="45" t="str">
        <f t="shared" si="107"/>
        <v>Pennsylvania Electric Co_PA</v>
      </c>
      <c r="L2255" s="45" t="s">
        <v>3402</v>
      </c>
      <c r="M2255" s="45">
        <v>0</v>
      </c>
      <c r="N2255" s="45">
        <v>48316</v>
      </c>
      <c r="O2255" s="45">
        <v>82</v>
      </c>
      <c r="P2255" s="45">
        <v>346927</v>
      </c>
      <c r="Q2255" s="45">
        <v>0</v>
      </c>
      <c r="R2255" s="45">
        <v>941514</v>
      </c>
      <c r="S2255" s="45">
        <v>77420</v>
      </c>
      <c r="T2255" s="45">
        <v>2811586</v>
      </c>
      <c r="U2255" s="45">
        <v>0</v>
      </c>
      <c r="V2255" s="45">
        <v>11.281701999999999</v>
      </c>
      <c r="W2255" s="45">
        <v>10.590287</v>
      </c>
      <c r="X2255" s="45">
        <v>15.405778</v>
      </c>
      <c r="Y2255" s="46">
        <v>754318</v>
      </c>
      <c r="Z2255" s="46">
        <v>58955.601777895325</v>
      </c>
      <c r="AA2255" s="47">
        <f>_xlfn.XLOOKUP($E2255,Main_OG!$D$1:$D$766,Main_OG!AJ$1:AJ$766,"")</f>
        <v>48580044</v>
      </c>
      <c r="AB2255" s="47">
        <f>_xlfn.XLOOKUP($E2255,Main_OG!$D$1:$D$766,Main_OG!AK$1:AK$766,"")</f>
        <v>1290710</v>
      </c>
      <c r="AC2255" s="47">
        <f>_xlfn.XLOOKUP($E2255,Main_OG!$D$1:$D$766,Main_OG!AL$1:AL$766,"")</f>
        <v>1055457674</v>
      </c>
      <c r="AD2255" s="47">
        <f>_xlfn.XLOOKUP($E2255,Main_OG!$D$1:$D$766,Main_OG!AM$1:AM$766,"")</f>
        <v>83199832</v>
      </c>
    </row>
    <row r="2256" spans="1:30" x14ac:dyDescent="0.35">
      <c r="A2256" s="36" t="s">
        <v>3378</v>
      </c>
      <c r="B2256" s="45" t="s">
        <v>82</v>
      </c>
      <c r="C2256" s="45" t="s">
        <v>4282</v>
      </c>
      <c r="D2256" s="36" t="s">
        <v>3378</v>
      </c>
      <c r="E2256" s="36" t="str">
        <f t="shared" si="105"/>
        <v>2018_NY</v>
      </c>
      <c r="F2256" s="45">
        <v>2018</v>
      </c>
      <c r="G2256" s="45">
        <f>_xlfn.XLOOKUP(I2256,Main_OG!$B$1:$B$766,Main_OG!$O$1:$O$766,"")</f>
        <v>1</v>
      </c>
      <c r="H2256" s="45">
        <f>_xlfn.XLOOKUP(E2256,Main_OG!$D$1:$D$766,Main_OG!$J$1:$J$766,"")</f>
        <v>1</v>
      </c>
      <c r="I2256" s="45" t="s">
        <v>82</v>
      </c>
      <c r="J2256" s="45" t="str">
        <f t="shared" si="106"/>
        <v>Pennsylvania Electric Co_NY</v>
      </c>
      <c r="K2256" s="45" t="str">
        <f t="shared" si="107"/>
        <v>Pennsylvania Electric Co_NY</v>
      </c>
      <c r="L2256" s="45" t="s">
        <v>3403</v>
      </c>
      <c r="M2256" s="45">
        <v>0</v>
      </c>
      <c r="N2256" s="45">
        <v>380</v>
      </c>
      <c r="O2256" s="45">
        <v>0</v>
      </c>
      <c r="P2256" s="45">
        <v>3144</v>
      </c>
      <c r="Q2256" s="45">
        <v>0</v>
      </c>
      <c r="R2256" s="45">
        <v>17515</v>
      </c>
      <c r="S2256" s="45">
        <v>0</v>
      </c>
      <c r="T2256" s="45">
        <v>30091</v>
      </c>
      <c r="U2256" s="45">
        <v>0</v>
      </c>
      <c r="V2256" s="45">
        <v>9.1036254999999997</v>
      </c>
      <c r="W2256" s="45">
        <v>0</v>
      </c>
      <c r="X2256" s="45">
        <v>10.540361000000001</v>
      </c>
      <c r="Y2256" s="46">
        <v>1665186.8</v>
      </c>
      <c r="Z2256" s="46">
        <v>85201.517102503276</v>
      </c>
      <c r="AA2256" s="47">
        <f>_xlfn.XLOOKUP($E2256,Main_OG!$D$1:$D$766,Main_OG!AJ$1:AJ$766,"")</f>
        <v>551004</v>
      </c>
      <c r="AB2256" s="47">
        <f>_xlfn.XLOOKUP($E2256,Main_OG!$D$1:$D$766,Main_OG!AK$1:AK$766,"")</f>
        <v>5192542</v>
      </c>
      <c r="AC2256" s="47">
        <f>_xlfn.XLOOKUP($E2256,Main_OG!$D$1:$D$766,Main_OG!AL$1:AL$766,"")</f>
        <v>802445040</v>
      </c>
      <c r="AD2256" s="47">
        <f>_xlfn.XLOOKUP($E2256,Main_OG!$D$1:$D$766,Main_OG!AM$1:AM$766,"")</f>
        <v>42919011</v>
      </c>
    </row>
    <row r="2257" spans="1:30" x14ac:dyDescent="0.35">
      <c r="A2257" s="36" t="s">
        <v>3378</v>
      </c>
      <c r="B2257" s="45" t="s">
        <v>139</v>
      </c>
      <c r="C2257" s="45" t="s">
        <v>4282</v>
      </c>
      <c r="D2257" s="36" t="s">
        <v>3378</v>
      </c>
      <c r="E2257" s="36" t="str">
        <f t="shared" si="105"/>
        <v>2018_PA</v>
      </c>
      <c r="F2257" s="45">
        <v>2018</v>
      </c>
      <c r="G2257" s="45">
        <f>_xlfn.XLOOKUP(I2257,Main_OG!$B$1:$B$766,Main_OG!$O$1:$O$766,"")</f>
        <v>1</v>
      </c>
      <c r="H2257" s="45">
        <f>_xlfn.XLOOKUP(E2257,Main_OG!$D$1:$D$766,Main_OG!$J$1:$J$766,"")</f>
        <v>2</v>
      </c>
      <c r="I2257" s="45" t="s">
        <v>139</v>
      </c>
      <c r="J2257" s="45" t="str">
        <f t="shared" si="106"/>
        <v>Pennsylvania Electric Co_PA</v>
      </c>
      <c r="K2257" s="45" t="str">
        <f t="shared" si="107"/>
        <v>Pennsylvania Electric Co_PA</v>
      </c>
      <c r="L2257" s="45" t="s">
        <v>3404</v>
      </c>
      <c r="M2257" s="45">
        <v>0</v>
      </c>
      <c r="N2257" s="45">
        <v>49973</v>
      </c>
      <c r="O2257" s="45">
        <v>81</v>
      </c>
      <c r="P2257" s="45">
        <v>367391</v>
      </c>
      <c r="Q2257" s="45">
        <v>0</v>
      </c>
      <c r="R2257" s="45">
        <v>1000025</v>
      </c>
      <c r="S2257" s="45">
        <v>97491</v>
      </c>
      <c r="T2257" s="45">
        <v>3147308</v>
      </c>
      <c r="U2257" s="45">
        <v>0</v>
      </c>
      <c r="V2257" s="45">
        <v>10.977346000000001</v>
      </c>
      <c r="W2257" s="45">
        <v>13.406879</v>
      </c>
      <c r="X2257" s="45">
        <v>15.055794000000001</v>
      </c>
      <c r="Y2257" s="46">
        <v>763855.4</v>
      </c>
      <c r="Z2257" s="46">
        <v>59633.774626131235</v>
      </c>
      <c r="AA2257" s="47">
        <f>_xlfn.XLOOKUP($E2257,Main_OG!$D$1:$D$766,Main_OG!AJ$1:AJ$766,"")</f>
        <v>46668322</v>
      </c>
      <c r="AB2257" s="47">
        <f>_xlfn.XLOOKUP($E2257,Main_OG!$D$1:$D$766,Main_OG!AK$1:AK$766,"")</f>
        <v>2931274</v>
      </c>
      <c r="AC2257" s="47">
        <f>_xlfn.XLOOKUP($E2257,Main_OG!$D$1:$D$766,Main_OG!AL$1:AL$766,"")</f>
        <v>1078551458</v>
      </c>
      <c r="AD2257" s="47">
        <f>_xlfn.XLOOKUP($E2257,Main_OG!$D$1:$D$766,Main_OG!AM$1:AM$766,"")</f>
        <v>83476744</v>
      </c>
    </row>
    <row r="2258" spans="1:30" x14ac:dyDescent="0.35">
      <c r="A2258" s="36" t="s">
        <v>3378</v>
      </c>
      <c r="B2258" s="45" t="s">
        <v>82</v>
      </c>
      <c r="C2258" s="45" t="s">
        <v>4282</v>
      </c>
      <c r="D2258" s="36" t="s">
        <v>3378</v>
      </c>
      <c r="E2258" s="36" t="str">
        <f t="shared" si="105"/>
        <v>2019_NY</v>
      </c>
      <c r="F2258" s="45">
        <v>2019</v>
      </c>
      <c r="G2258" s="45">
        <f>_xlfn.XLOOKUP(I2258,Main_OG!$B$1:$B$766,Main_OG!$O$1:$O$766,"")</f>
        <v>1</v>
      </c>
      <c r="H2258" s="45">
        <f>_xlfn.XLOOKUP(E2258,Main_OG!$D$1:$D$766,Main_OG!$J$1:$J$766,"")</f>
        <v>1</v>
      </c>
      <c r="I2258" s="45" t="s">
        <v>82</v>
      </c>
      <c r="J2258" s="45" t="str">
        <f t="shared" si="106"/>
        <v>Pennsylvania Electric Co_NY</v>
      </c>
      <c r="K2258" s="45" t="str">
        <f t="shared" si="107"/>
        <v>Pennsylvania Electric Co_NY</v>
      </c>
      <c r="L2258" s="45" t="s">
        <v>3405</v>
      </c>
      <c r="M2258" s="45">
        <v>0</v>
      </c>
      <c r="N2258" s="45">
        <v>416</v>
      </c>
      <c r="O2258" s="45">
        <v>0</v>
      </c>
      <c r="P2258" s="45">
        <v>3208</v>
      </c>
      <c r="Q2258" s="45">
        <v>0</v>
      </c>
      <c r="R2258" s="45">
        <v>18701</v>
      </c>
      <c r="S2258" s="45">
        <v>0</v>
      </c>
      <c r="T2258" s="45">
        <v>29505</v>
      </c>
      <c r="U2258" s="45">
        <v>0</v>
      </c>
      <c r="V2258" s="45">
        <v>8.6530132000000002</v>
      </c>
      <c r="W2258" s="45">
        <v>0</v>
      </c>
      <c r="X2258" s="45">
        <v>10.539908</v>
      </c>
      <c r="Y2258" s="46">
        <v>1709750.7</v>
      </c>
      <c r="Z2258" s="46">
        <v>87845.614356703445</v>
      </c>
      <c r="AA2258" s="47">
        <f>_xlfn.XLOOKUP($E2258,Main_OG!$D$1:$D$766,Main_OG!AJ$1:AJ$766,"")</f>
        <v>373500</v>
      </c>
      <c r="AB2258" s="47">
        <f>_xlfn.XLOOKUP($E2258,Main_OG!$D$1:$D$766,Main_OG!AK$1:AK$766,"")</f>
        <v>1791762</v>
      </c>
      <c r="AC2258" s="47">
        <f>_xlfn.XLOOKUP($E2258,Main_OG!$D$1:$D$766,Main_OG!AL$1:AL$766,"")</f>
        <v>731087044</v>
      </c>
      <c r="AD2258" s="47">
        <f>_xlfn.XLOOKUP($E2258,Main_OG!$D$1:$D$766,Main_OG!AM$1:AM$766,"")</f>
        <v>44865018</v>
      </c>
    </row>
    <row r="2259" spans="1:30" x14ac:dyDescent="0.35">
      <c r="A2259" s="36" t="s">
        <v>3378</v>
      </c>
      <c r="B2259" s="45" t="s">
        <v>139</v>
      </c>
      <c r="C2259" s="45" t="s">
        <v>4282</v>
      </c>
      <c r="D2259" s="36" t="s">
        <v>3378</v>
      </c>
      <c r="E2259" s="36" t="str">
        <f t="shared" si="105"/>
        <v>2019_PA</v>
      </c>
      <c r="F2259" s="45">
        <v>2019</v>
      </c>
      <c r="G2259" s="45">
        <f>_xlfn.XLOOKUP(I2259,Main_OG!$B$1:$B$766,Main_OG!$O$1:$O$766,"")</f>
        <v>1</v>
      </c>
      <c r="H2259" s="45">
        <f>_xlfn.XLOOKUP(E2259,Main_OG!$D$1:$D$766,Main_OG!$J$1:$J$766,"")</f>
        <v>2</v>
      </c>
      <c r="I2259" s="45" t="s">
        <v>139</v>
      </c>
      <c r="J2259" s="45" t="str">
        <f t="shared" si="106"/>
        <v>Pennsylvania Electric Co_PA</v>
      </c>
      <c r="K2259" s="45" t="str">
        <f t="shared" si="107"/>
        <v>Pennsylvania Electric Co_PA</v>
      </c>
      <c r="L2259" s="45" t="s">
        <v>3406</v>
      </c>
      <c r="M2259" s="45">
        <v>0</v>
      </c>
      <c r="N2259" s="45">
        <v>49997</v>
      </c>
      <c r="O2259" s="45">
        <v>134</v>
      </c>
      <c r="P2259" s="45">
        <v>375532</v>
      </c>
      <c r="Q2259" s="45">
        <v>0</v>
      </c>
      <c r="R2259" s="45">
        <v>894381</v>
      </c>
      <c r="S2259" s="45">
        <v>103905</v>
      </c>
      <c r="T2259" s="45">
        <v>3159827</v>
      </c>
      <c r="U2259" s="45">
        <v>0</v>
      </c>
      <c r="V2259" s="45">
        <v>11.176233</v>
      </c>
      <c r="W2259" s="45">
        <v>8.8117029999999996</v>
      </c>
      <c r="X2259" s="45">
        <v>14.694912</v>
      </c>
      <c r="Y2259" s="46">
        <v>772529.5</v>
      </c>
      <c r="Z2259" s="46">
        <v>60359.134465093557</v>
      </c>
      <c r="AA2259" s="47">
        <f>_xlfn.XLOOKUP($E2259,Main_OG!$D$1:$D$766,Main_OG!AJ$1:AJ$766,"")</f>
        <v>38844130</v>
      </c>
      <c r="AB2259" s="47">
        <f>_xlfn.XLOOKUP($E2259,Main_OG!$D$1:$D$766,Main_OG!AK$1:AK$766,"")</f>
        <v>898906</v>
      </c>
      <c r="AC2259" s="47">
        <f>_xlfn.XLOOKUP($E2259,Main_OG!$D$1:$D$766,Main_OG!AL$1:AL$766,"")</f>
        <v>1347497180</v>
      </c>
      <c r="AD2259" s="47">
        <f>_xlfn.XLOOKUP($E2259,Main_OG!$D$1:$D$766,Main_OG!AM$1:AM$766,"")</f>
        <v>83229652</v>
      </c>
    </row>
    <row r="2260" spans="1:30" x14ac:dyDescent="0.35">
      <c r="A2260" s="36" t="s">
        <v>3378</v>
      </c>
      <c r="B2260" s="45" t="s">
        <v>82</v>
      </c>
      <c r="C2260" s="45" t="s">
        <v>4282</v>
      </c>
      <c r="D2260" s="36" t="s">
        <v>3378</v>
      </c>
      <c r="E2260" s="36" t="str">
        <f t="shared" si="105"/>
        <v>2020_NY</v>
      </c>
      <c r="F2260" s="45">
        <v>2020</v>
      </c>
      <c r="G2260" s="45">
        <f>_xlfn.XLOOKUP(I2260,Main_OG!$B$1:$B$766,Main_OG!$O$1:$O$766,"")</f>
        <v>1</v>
      </c>
      <c r="H2260" s="45">
        <f>_xlfn.XLOOKUP(E2260,Main_OG!$D$1:$D$766,Main_OG!$J$1:$J$766,"")</f>
        <v>1</v>
      </c>
      <c r="I2260" s="45" t="s">
        <v>82</v>
      </c>
      <c r="J2260" s="45" t="str">
        <f t="shared" si="106"/>
        <v>Pennsylvania Electric Co_NY</v>
      </c>
      <c r="K2260" s="45" t="str">
        <f t="shared" si="107"/>
        <v>Pennsylvania Electric Co_NY</v>
      </c>
      <c r="L2260" s="45" t="s">
        <v>3407</v>
      </c>
      <c r="M2260" s="45">
        <v>0</v>
      </c>
      <c r="N2260" s="45">
        <v>429</v>
      </c>
      <c r="O2260" s="45">
        <v>1</v>
      </c>
      <c r="P2260" s="45">
        <v>0</v>
      </c>
      <c r="Q2260" s="45">
        <v>0</v>
      </c>
      <c r="R2260" s="45">
        <v>18456</v>
      </c>
      <c r="S2260" s="45">
        <v>301</v>
      </c>
      <c r="T2260" s="45">
        <v>0</v>
      </c>
      <c r="U2260" s="45">
        <v>0</v>
      </c>
      <c r="V2260" s="45">
        <v>8.2195491999999994</v>
      </c>
      <c r="W2260" s="45">
        <v>6.1129568000000001</v>
      </c>
      <c r="X2260" s="45">
        <v>0</v>
      </c>
      <c r="Y2260" s="46">
        <v>1650567.2</v>
      </c>
      <c r="Z2260" s="46">
        <v>85158.158910676211</v>
      </c>
      <c r="AA2260" s="47">
        <f>_xlfn.XLOOKUP($E2260,Main_OG!$D$1:$D$766,Main_OG!AJ$1:AJ$766,"")</f>
        <v>127422</v>
      </c>
      <c r="AB2260" s="47">
        <f>_xlfn.XLOOKUP($E2260,Main_OG!$D$1:$D$766,Main_OG!AK$1:AK$766,"")</f>
        <v>1502064</v>
      </c>
      <c r="AC2260" s="47">
        <f>_xlfn.XLOOKUP($E2260,Main_OG!$D$1:$D$766,Main_OG!AL$1:AL$766,"")</f>
        <v>818703500</v>
      </c>
      <c r="AD2260" s="47">
        <f>_xlfn.XLOOKUP($E2260,Main_OG!$D$1:$D$766,Main_OG!AM$1:AM$766,"")</f>
        <v>0</v>
      </c>
    </row>
    <row r="2261" spans="1:30" x14ac:dyDescent="0.35">
      <c r="A2261" s="36" t="s">
        <v>3378</v>
      </c>
      <c r="B2261" s="45" t="s">
        <v>139</v>
      </c>
      <c r="C2261" s="45" t="s">
        <v>4282</v>
      </c>
      <c r="D2261" s="36" t="s">
        <v>3378</v>
      </c>
      <c r="E2261" s="36" t="str">
        <f t="shared" si="105"/>
        <v>2020_PA</v>
      </c>
      <c r="F2261" s="45">
        <v>2020</v>
      </c>
      <c r="G2261" s="45">
        <f>_xlfn.XLOOKUP(I2261,Main_OG!$B$1:$B$766,Main_OG!$O$1:$O$766,"")</f>
        <v>1</v>
      </c>
      <c r="H2261" s="45">
        <f>_xlfn.XLOOKUP(E2261,Main_OG!$D$1:$D$766,Main_OG!$J$1:$J$766,"")</f>
        <v>2</v>
      </c>
      <c r="I2261" s="45" t="s">
        <v>139</v>
      </c>
      <c r="J2261" s="45" t="str">
        <f t="shared" si="106"/>
        <v>Pennsylvania Electric Co_PA</v>
      </c>
      <c r="K2261" s="45" t="str">
        <f t="shared" si="107"/>
        <v>Pennsylvania Electric Co_PA</v>
      </c>
      <c r="L2261" s="45" t="s">
        <v>3408</v>
      </c>
      <c r="M2261" s="45">
        <v>0</v>
      </c>
      <c r="N2261" s="45">
        <v>50095</v>
      </c>
      <c r="O2261" s="45">
        <v>180</v>
      </c>
      <c r="P2261" s="45">
        <v>0</v>
      </c>
      <c r="Q2261" s="45">
        <v>0</v>
      </c>
      <c r="R2261" s="45">
        <v>798252</v>
      </c>
      <c r="S2261" s="45">
        <v>103662</v>
      </c>
      <c r="T2261" s="45">
        <v>0</v>
      </c>
      <c r="U2261" s="45">
        <v>0</v>
      </c>
      <c r="V2261" s="45">
        <v>10.825278000000001</v>
      </c>
      <c r="W2261" s="45">
        <v>12.638768000000001</v>
      </c>
      <c r="X2261" s="45">
        <v>0</v>
      </c>
      <c r="Y2261" s="46">
        <v>736470.6</v>
      </c>
      <c r="Z2261" s="46">
        <v>57561.930981701065</v>
      </c>
      <c r="AA2261" s="47">
        <f>_xlfn.XLOOKUP($E2261,Main_OG!$D$1:$D$766,Main_OG!AJ$1:AJ$766,"")</f>
        <v>27123248</v>
      </c>
      <c r="AB2261" s="47">
        <f>_xlfn.XLOOKUP($E2261,Main_OG!$D$1:$D$766,Main_OG!AK$1:AK$766,"")</f>
        <v>416792</v>
      </c>
      <c r="AC2261" s="47">
        <f>_xlfn.XLOOKUP($E2261,Main_OG!$D$1:$D$766,Main_OG!AL$1:AL$766,"")</f>
        <v>1660210754</v>
      </c>
      <c r="AD2261" s="47">
        <f>_xlfn.XLOOKUP($E2261,Main_OG!$D$1:$D$766,Main_OG!AM$1:AM$766,"")</f>
        <v>0</v>
      </c>
    </row>
    <row r="2262" spans="1:30" x14ac:dyDescent="0.35">
      <c r="A2262" s="36" t="s">
        <v>3409</v>
      </c>
      <c r="B2262" s="45" t="s">
        <v>139</v>
      </c>
      <c r="C2262" s="45" t="s">
        <v>4278</v>
      </c>
      <c r="D2262" s="36" t="s">
        <v>3409</v>
      </c>
      <c r="E2262" s="36" t="str">
        <f t="shared" si="105"/>
        <v>2006_PA</v>
      </c>
      <c r="F2262" s="45">
        <v>2006</v>
      </c>
      <c r="G2262" s="45">
        <f>_xlfn.XLOOKUP(I2262,Main_OG!$B$1:$B$766,Main_OG!$O$1:$O$766,"")</f>
        <v>1</v>
      </c>
      <c r="H2262" s="45">
        <f>_xlfn.XLOOKUP(E2262,Main_OG!$D$1:$D$766,Main_OG!$J$1:$J$766,"")</f>
        <v>0</v>
      </c>
      <c r="I2262" s="45" t="s">
        <v>139</v>
      </c>
      <c r="J2262" s="45" t="str">
        <f t="shared" si="106"/>
        <v>Pennsylvania Power Co_PA</v>
      </c>
      <c r="K2262" s="45" t="str">
        <f t="shared" si="107"/>
        <v>Pennsylvania Power Co_PA</v>
      </c>
      <c r="L2262" s="45" t="s">
        <v>3410</v>
      </c>
      <c r="M2262" s="45">
        <v>0</v>
      </c>
      <c r="N2262" s="45">
        <v>19054</v>
      </c>
      <c r="O2262" s="45">
        <v>160</v>
      </c>
      <c r="P2262" s="45">
        <v>139429</v>
      </c>
      <c r="Q2262" s="45">
        <v>0</v>
      </c>
      <c r="R2262" s="45">
        <v>100460</v>
      </c>
      <c r="S2262" s="45">
        <v>92370</v>
      </c>
      <c r="T2262" s="45">
        <v>133525</v>
      </c>
      <c r="U2262" s="45">
        <v>0</v>
      </c>
      <c r="V2262" s="45">
        <v>7.3874871586706643</v>
      </c>
      <c r="W2262" s="45">
        <v>5.4632494889847827</v>
      </c>
      <c r="X2262" s="45">
        <v>8.2954310362501484</v>
      </c>
      <c r="Y2262" s="46">
        <v>626589.9</v>
      </c>
      <c r="Z2262" s="46">
        <v>50083.88346429076</v>
      </c>
      <c r="AA2262" s="47">
        <f>_xlfn.XLOOKUP($E2262,Main_OG!$D$1:$D$766,Main_OG!AJ$1:AJ$766,"")</f>
        <v>111628459.06</v>
      </c>
      <c r="AB2262" s="47">
        <f>_xlfn.XLOOKUP($E2262,Main_OG!$D$1:$D$766,Main_OG!AK$1:AK$766,"")</f>
        <v>4323966.4000000004</v>
      </c>
      <c r="AC2262" s="47">
        <f>_xlfn.XLOOKUP($E2262,Main_OG!$D$1:$D$766,Main_OG!AL$1:AL$766,"")</f>
        <v>202399107.29999998</v>
      </c>
      <c r="AD2262" s="47">
        <f>_xlfn.XLOOKUP($E2262,Main_OG!$D$1:$D$766,Main_OG!AM$1:AM$766,"")</f>
        <v>75297632</v>
      </c>
    </row>
    <row r="2263" spans="1:30" x14ac:dyDescent="0.35">
      <c r="A2263" s="36" t="s">
        <v>3409</v>
      </c>
      <c r="B2263" s="45" t="s">
        <v>139</v>
      </c>
      <c r="C2263" s="45" t="s">
        <v>4278</v>
      </c>
      <c r="D2263" s="36" t="s">
        <v>3409</v>
      </c>
      <c r="E2263" s="36" t="str">
        <f t="shared" si="105"/>
        <v>2007_PA</v>
      </c>
      <c r="F2263" s="45">
        <v>2007</v>
      </c>
      <c r="G2263" s="45">
        <f>_xlfn.XLOOKUP(I2263,Main_OG!$B$1:$B$766,Main_OG!$O$1:$O$766,"")</f>
        <v>1</v>
      </c>
      <c r="H2263" s="45">
        <f>_xlfn.XLOOKUP(E2263,Main_OG!$D$1:$D$766,Main_OG!$J$1:$J$766,"")</f>
        <v>0</v>
      </c>
      <c r="I2263" s="45" t="s">
        <v>139</v>
      </c>
      <c r="J2263" s="45" t="str">
        <f t="shared" si="106"/>
        <v>Pennsylvania Power Co_PA</v>
      </c>
      <c r="K2263" s="45" t="str">
        <f t="shared" si="107"/>
        <v>Pennsylvania Power Co_PA</v>
      </c>
      <c r="L2263" s="45" t="s">
        <v>3411</v>
      </c>
      <c r="M2263" s="45">
        <v>0</v>
      </c>
      <c r="N2263" s="45">
        <v>17663</v>
      </c>
      <c r="O2263" s="45">
        <v>76</v>
      </c>
      <c r="P2263" s="45">
        <v>131545</v>
      </c>
      <c r="Q2263" s="45">
        <v>0</v>
      </c>
      <c r="R2263" s="45">
        <v>81376</v>
      </c>
      <c r="S2263" s="45">
        <v>10061</v>
      </c>
      <c r="T2263" s="45">
        <v>182330</v>
      </c>
      <c r="U2263" s="45">
        <v>0</v>
      </c>
      <c r="V2263" s="45">
        <v>10.34</v>
      </c>
      <c r="W2263" s="45">
        <v>7.25</v>
      </c>
      <c r="X2263" s="45">
        <v>11.28</v>
      </c>
      <c r="Y2263" s="46">
        <v>649638.1</v>
      </c>
      <c r="Z2263" s="46">
        <v>51706.570957813623</v>
      </c>
      <c r="AA2263" s="47">
        <f>_xlfn.XLOOKUP($E2263,Main_OG!$D$1:$D$766,Main_OG!AJ$1:AJ$766,"")</f>
        <v>110980292</v>
      </c>
      <c r="AB2263" s="47">
        <f>_xlfn.XLOOKUP($E2263,Main_OG!$D$1:$D$766,Main_OG!AK$1:AK$766,"")</f>
        <v>5330088</v>
      </c>
      <c r="AC2263" s="47">
        <f>_xlfn.XLOOKUP($E2263,Main_OG!$D$1:$D$766,Main_OG!AL$1:AL$766,"")</f>
        <v>284561200</v>
      </c>
      <c r="AD2263" s="47">
        <f>_xlfn.XLOOKUP($E2263,Main_OG!$D$1:$D$766,Main_OG!AM$1:AM$766,"")</f>
        <v>77376316</v>
      </c>
    </row>
    <row r="2264" spans="1:30" x14ac:dyDescent="0.35">
      <c r="A2264" s="36" t="s">
        <v>3409</v>
      </c>
      <c r="B2264" s="45" t="s">
        <v>139</v>
      </c>
      <c r="C2264" s="45" t="s">
        <v>4278</v>
      </c>
      <c r="D2264" s="36" t="s">
        <v>3409</v>
      </c>
      <c r="E2264" s="36" t="str">
        <f t="shared" si="105"/>
        <v>2008_PA</v>
      </c>
      <c r="F2264" s="45">
        <v>2008</v>
      </c>
      <c r="G2264" s="45">
        <f>_xlfn.XLOOKUP(I2264,Main_OG!$B$1:$B$766,Main_OG!$O$1:$O$766,"")</f>
        <v>1</v>
      </c>
      <c r="H2264" s="45">
        <f>_xlfn.XLOOKUP(E2264,Main_OG!$D$1:$D$766,Main_OG!$J$1:$J$766,"")</f>
        <v>1</v>
      </c>
      <c r="I2264" s="45" t="s">
        <v>139</v>
      </c>
      <c r="J2264" s="45" t="str">
        <f t="shared" si="106"/>
        <v>Pennsylvania Power Co_PA</v>
      </c>
      <c r="K2264" s="45" t="str">
        <f t="shared" si="107"/>
        <v>Pennsylvania Power Co_PA</v>
      </c>
      <c r="L2264" s="45" t="s">
        <v>3412</v>
      </c>
      <c r="M2264" s="45">
        <v>0</v>
      </c>
      <c r="N2264" s="45">
        <v>17150</v>
      </c>
      <c r="O2264" s="45">
        <v>70</v>
      </c>
      <c r="P2264" s="45">
        <v>124991</v>
      </c>
      <c r="Q2264" s="45">
        <v>0</v>
      </c>
      <c r="R2264" s="45">
        <v>648990</v>
      </c>
      <c r="S2264" s="45">
        <v>27787</v>
      </c>
      <c r="T2264" s="45">
        <v>1537805</v>
      </c>
      <c r="U2264" s="45">
        <v>0</v>
      </c>
      <c r="V2264" s="45">
        <v>11</v>
      </c>
      <c r="W2264" s="45">
        <v>10.1</v>
      </c>
      <c r="X2264" s="45">
        <v>12</v>
      </c>
      <c r="Y2264" s="46">
        <v>665148.30000000005</v>
      </c>
      <c r="Z2264" s="46">
        <v>52738.127944301923</v>
      </c>
      <c r="AA2264" s="47">
        <f>_xlfn.XLOOKUP($E2264,Main_OG!$D$1:$D$766,Main_OG!AJ$1:AJ$766,"")</f>
        <v>107834918</v>
      </c>
      <c r="AB2264" s="47">
        <f>_xlfn.XLOOKUP($E2264,Main_OG!$D$1:$D$766,Main_OG!AK$1:AK$766,"")</f>
        <v>3509936</v>
      </c>
      <c r="AC2264" s="47">
        <f>_xlfn.XLOOKUP($E2264,Main_OG!$D$1:$D$766,Main_OG!AL$1:AL$766,"")</f>
        <v>273884566</v>
      </c>
      <c r="AD2264" s="47">
        <f>_xlfn.XLOOKUP($E2264,Main_OG!$D$1:$D$766,Main_OG!AM$1:AM$766,"")</f>
        <v>78658093</v>
      </c>
    </row>
    <row r="2265" spans="1:30" x14ac:dyDescent="0.35">
      <c r="A2265" s="36" t="s">
        <v>3409</v>
      </c>
      <c r="B2265" s="45" t="s">
        <v>139</v>
      </c>
      <c r="C2265" s="45" t="s">
        <v>4278</v>
      </c>
      <c r="D2265" s="36" t="s">
        <v>3409</v>
      </c>
      <c r="E2265" s="36" t="str">
        <f t="shared" si="105"/>
        <v>2009_PA</v>
      </c>
      <c r="F2265" s="45">
        <v>2009</v>
      </c>
      <c r="G2265" s="45">
        <f>_xlfn.XLOOKUP(I2265,Main_OG!$B$1:$B$766,Main_OG!$O$1:$O$766,"")</f>
        <v>1</v>
      </c>
      <c r="H2265" s="45">
        <f>_xlfn.XLOOKUP(E2265,Main_OG!$D$1:$D$766,Main_OG!$J$1:$J$766,"")</f>
        <v>1</v>
      </c>
      <c r="I2265" s="45" t="s">
        <v>139</v>
      </c>
      <c r="J2265" s="45" t="str">
        <f t="shared" si="106"/>
        <v>Pennsylvania Power Co_PA</v>
      </c>
      <c r="K2265" s="45" t="str">
        <f t="shared" si="107"/>
        <v>Pennsylvania Power Co_PA</v>
      </c>
      <c r="L2265" s="45" t="s">
        <v>3413</v>
      </c>
      <c r="M2265" s="45">
        <v>0</v>
      </c>
      <c r="N2265" s="45">
        <v>16834</v>
      </c>
      <c r="O2265" s="45">
        <v>64</v>
      </c>
      <c r="P2265" s="45">
        <v>120660</v>
      </c>
      <c r="Q2265" s="45">
        <v>0</v>
      </c>
      <c r="R2265" s="45">
        <v>572694</v>
      </c>
      <c r="S2265" s="45">
        <v>33516</v>
      </c>
      <c r="T2265" s="45">
        <v>1457169</v>
      </c>
      <c r="U2265" s="45">
        <v>0</v>
      </c>
      <c r="V2265" s="45">
        <v>10.17</v>
      </c>
      <c r="W2265" s="45">
        <v>8.11</v>
      </c>
      <c r="X2265" s="45">
        <v>12.66</v>
      </c>
      <c r="Y2265" s="46">
        <v>645206.69999999995</v>
      </c>
      <c r="Z2265" s="46">
        <v>50936.601641859408</v>
      </c>
      <c r="AA2265" s="47">
        <f>_xlfn.XLOOKUP($E2265,Main_OG!$D$1:$D$766,Main_OG!AJ$1:AJ$766,"")</f>
        <v>97610596</v>
      </c>
      <c r="AB2265" s="47">
        <f>_xlfn.XLOOKUP($E2265,Main_OG!$D$1:$D$766,Main_OG!AK$1:AK$766,"")</f>
        <v>3400726</v>
      </c>
      <c r="AC2265" s="47">
        <f>_xlfn.XLOOKUP($E2265,Main_OG!$D$1:$D$766,Main_OG!AL$1:AL$766,"")</f>
        <v>418361582</v>
      </c>
      <c r="AD2265" s="47">
        <f>_xlfn.XLOOKUP($E2265,Main_OG!$D$1:$D$766,Main_OG!AM$1:AM$766,"")</f>
        <v>77327686</v>
      </c>
    </row>
    <row r="2266" spans="1:30" x14ac:dyDescent="0.35">
      <c r="A2266" s="36" t="s">
        <v>3409</v>
      </c>
      <c r="B2266" s="45" t="s">
        <v>139</v>
      </c>
      <c r="C2266" s="45" t="s">
        <v>4278</v>
      </c>
      <c r="D2266" s="36" t="s">
        <v>3409</v>
      </c>
      <c r="E2266" s="36" t="str">
        <f t="shared" si="105"/>
        <v>2010_PA</v>
      </c>
      <c r="F2266" s="45">
        <v>2010</v>
      </c>
      <c r="G2266" s="45">
        <f>_xlfn.XLOOKUP(I2266,Main_OG!$B$1:$B$766,Main_OG!$O$1:$O$766,"")</f>
        <v>1</v>
      </c>
      <c r="H2266" s="45">
        <f>_xlfn.XLOOKUP(E2266,Main_OG!$D$1:$D$766,Main_OG!$J$1:$J$766,"")</f>
        <v>2</v>
      </c>
      <c r="I2266" s="45" t="s">
        <v>139</v>
      </c>
      <c r="J2266" s="45" t="str">
        <f t="shared" si="106"/>
        <v>Pennsylvania Power Co_PA</v>
      </c>
      <c r="K2266" s="45" t="str">
        <f t="shared" si="107"/>
        <v>Pennsylvania Power Co_PA</v>
      </c>
      <c r="L2266" s="45" t="s">
        <v>3414</v>
      </c>
      <c r="M2266" s="45">
        <v>0</v>
      </c>
      <c r="N2266" s="45">
        <v>16493</v>
      </c>
      <c r="O2266" s="45">
        <v>65</v>
      </c>
      <c r="P2266" s="45">
        <v>118274</v>
      </c>
      <c r="Q2266" s="45">
        <v>0</v>
      </c>
      <c r="R2266" s="45">
        <v>526853</v>
      </c>
      <c r="S2266" s="45">
        <v>41784</v>
      </c>
      <c r="T2266" s="45">
        <v>1471733</v>
      </c>
      <c r="U2266" s="45">
        <v>0</v>
      </c>
      <c r="V2266" s="45">
        <v>9.2799999999999994</v>
      </c>
      <c r="W2266" s="45">
        <v>6.36</v>
      </c>
      <c r="X2266" s="45">
        <v>12.24</v>
      </c>
      <c r="Y2266" s="46">
        <v>666805.80000000005</v>
      </c>
      <c r="Z2266" s="46">
        <v>52457.28127950598</v>
      </c>
      <c r="AA2266" s="47">
        <f>_xlfn.XLOOKUP($E2266,Main_OG!$D$1:$D$766,Main_OG!AJ$1:AJ$766,"")</f>
        <v>101986756</v>
      </c>
      <c r="AB2266" s="47">
        <f>_xlfn.XLOOKUP($E2266,Main_OG!$D$1:$D$766,Main_OG!AK$1:AK$766,"")</f>
        <v>2348682</v>
      </c>
      <c r="AC2266" s="47">
        <f>_xlfn.XLOOKUP($E2266,Main_OG!$D$1:$D$766,Main_OG!AL$1:AL$766,"")</f>
        <v>492787122</v>
      </c>
      <c r="AD2266" s="47">
        <f>_xlfn.XLOOKUP($E2266,Main_OG!$D$1:$D$766,Main_OG!AM$1:AM$766,"")</f>
        <v>77828348</v>
      </c>
    </row>
    <row r="2267" spans="1:30" x14ac:dyDescent="0.35">
      <c r="A2267" s="36" t="s">
        <v>3409</v>
      </c>
      <c r="B2267" s="45" t="s">
        <v>139</v>
      </c>
      <c r="C2267" s="45" t="s">
        <v>4278</v>
      </c>
      <c r="D2267" s="36" t="s">
        <v>3409</v>
      </c>
      <c r="E2267" s="36" t="str">
        <f t="shared" si="105"/>
        <v>2011_PA</v>
      </c>
      <c r="F2267" s="45">
        <v>2011</v>
      </c>
      <c r="G2267" s="45">
        <f>_xlfn.XLOOKUP(I2267,Main_OG!$B$1:$B$766,Main_OG!$O$1:$O$766,"")</f>
        <v>1</v>
      </c>
      <c r="H2267" s="45">
        <f>_xlfn.XLOOKUP(E2267,Main_OG!$D$1:$D$766,Main_OG!$J$1:$J$766,"")</f>
        <v>2</v>
      </c>
      <c r="I2267" s="45" t="s">
        <v>139</v>
      </c>
      <c r="J2267" s="45" t="str">
        <f t="shared" si="106"/>
        <v>Pennsylvania Power Co_PA</v>
      </c>
      <c r="K2267" s="45" t="str">
        <f t="shared" si="107"/>
        <v>Pennsylvania Power Co_PA</v>
      </c>
      <c r="L2267" s="45" t="s">
        <v>3415</v>
      </c>
      <c r="M2267" s="45">
        <v>0</v>
      </c>
      <c r="N2267" s="45">
        <v>15192</v>
      </c>
      <c r="O2267" s="45">
        <v>25</v>
      </c>
      <c r="P2267" s="45">
        <v>112884</v>
      </c>
      <c r="Q2267" s="45">
        <v>0</v>
      </c>
      <c r="R2267" s="45">
        <v>458697</v>
      </c>
      <c r="S2267" s="45">
        <v>56620</v>
      </c>
      <c r="T2267" s="45">
        <v>1409424</v>
      </c>
      <c r="U2267" s="45">
        <v>0</v>
      </c>
      <c r="V2267" s="45">
        <v>9.15</v>
      </c>
      <c r="W2267" s="45">
        <v>6.12</v>
      </c>
      <c r="X2267" s="45">
        <v>11.24</v>
      </c>
      <c r="Y2267" s="46">
        <v>676468.3</v>
      </c>
      <c r="Z2267" s="46">
        <v>53068.607549416134</v>
      </c>
      <c r="AA2267" s="47">
        <f>_xlfn.XLOOKUP($E2267,Main_OG!$D$1:$D$766,Main_OG!AJ$1:AJ$766,"")</f>
        <v>94649704</v>
      </c>
      <c r="AB2267" s="47">
        <f>_xlfn.XLOOKUP($E2267,Main_OG!$D$1:$D$766,Main_OG!AK$1:AK$766,"")</f>
        <v>2046228</v>
      </c>
      <c r="AC2267" s="47">
        <f>_xlfn.XLOOKUP($E2267,Main_OG!$D$1:$D$766,Main_OG!AL$1:AL$766,"")</f>
        <v>608839812</v>
      </c>
      <c r="AD2267" s="47">
        <f>_xlfn.XLOOKUP($E2267,Main_OG!$D$1:$D$766,Main_OG!AM$1:AM$766,"")</f>
        <v>76146617</v>
      </c>
    </row>
    <row r="2268" spans="1:30" x14ac:dyDescent="0.35">
      <c r="A2268" s="36" t="s">
        <v>3409</v>
      </c>
      <c r="B2268" s="45" t="s">
        <v>139</v>
      </c>
      <c r="C2268" s="45" t="s">
        <v>4278</v>
      </c>
      <c r="D2268" s="36" t="s">
        <v>3409</v>
      </c>
      <c r="E2268" s="36" t="str">
        <f t="shared" si="105"/>
        <v>2012_PA</v>
      </c>
      <c r="F2268" s="45">
        <v>2012</v>
      </c>
      <c r="G2268" s="45">
        <f>_xlfn.XLOOKUP(I2268,Main_OG!$B$1:$B$766,Main_OG!$O$1:$O$766,"")</f>
        <v>1</v>
      </c>
      <c r="H2268" s="45">
        <f>_xlfn.XLOOKUP(E2268,Main_OG!$D$1:$D$766,Main_OG!$J$1:$J$766,"")</f>
        <v>2</v>
      </c>
      <c r="I2268" s="45" t="s">
        <v>139</v>
      </c>
      <c r="J2268" s="45" t="str">
        <f t="shared" si="106"/>
        <v>Pennsylvania Power Co_PA</v>
      </c>
      <c r="K2268" s="45" t="str">
        <f t="shared" si="107"/>
        <v>Pennsylvania Power Co_PA</v>
      </c>
      <c r="L2268" s="45" t="s">
        <v>3416</v>
      </c>
      <c r="M2268" s="45">
        <v>0</v>
      </c>
      <c r="N2268" s="45">
        <v>13240</v>
      </c>
      <c r="O2268" s="45">
        <v>18</v>
      </c>
      <c r="P2268" s="45">
        <v>104202</v>
      </c>
      <c r="Q2268" s="45">
        <v>0</v>
      </c>
      <c r="R2268" s="45">
        <v>374613</v>
      </c>
      <c r="S2268" s="45">
        <v>26460</v>
      </c>
      <c r="T2268" s="45">
        <v>1218274</v>
      </c>
      <c r="U2268" s="45">
        <v>0</v>
      </c>
      <c r="V2268" s="45">
        <v>7.5572124000000001</v>
      </c>
      <c r="W2268" s="45">
        <v>4.3401360999999996</v>
      </c>
      <c r="X2268" s="45">
        <v>10.426914999999999</v>
      </c>
      <c r="Y2268" s="46">
        <v>689007</v>
      </c>
      <c r="Z2268" s="46">
        <v>53958.834917636865</v>
      </c>
      <c r="AA2268" s="47">
        <f>_xlfn.XLOOKUP($E2268,Main_OG!$D$1:$D$766,Main_OG!AJ$1:AJ$766,"")</f>
        <v>82018494</v>
      </c>
      <c r="AB2268" s="47">
        <f>_xlfn.XLOOKUP($E2268,Main_OG!$D$1:$D$766,Main_OG!AK$1:AK$766,"")</f>
        <v>1636160</v>
      </c>
      <c r="AC2268" s="47">
        <f>_xlfn.XLOOKUP($E2268,Main_OG!$D$1:$D$766,Main_OG!AL$1:AL$766,"")</f>
        <v>770830788</v>
      </c>
      <c r="AD2268" s="47">
        <f>_xlfn.XLOOKUP($E2268,Main_OG!$D$1:$D$766,Main_OG!AM$1:AM$766,"")</f>
        <v>75174408</v>
      </c>
    </row>
    <row r="2269" spans="1:30" x14ac:dyDescent="0.35">
      <c r="A2269" s="36" t="s">
        <v>3409</v>
      </c>
      <c r="B2269" s="45" t="s">
        <v>139</v>
      </c>
      <c r="C2269" s="45" t="s">
        <v>4278</v>
      </c>
      <c r="D2269" s="36" t="s">
        <v>3409</v>
      </c>
      <c r="E2269" s="36" t="str">
        <f t="shared" si="105"/>
        <v>2013_PA</v>
      </c>
      <c r="F2269" s="45">
        <v>2013</v>
      </c>
      <c r="G2269" s="45">
        <f>_xlfn.XLOOKUP(I2269,Main_OG!$B$1:$B$766,Main_OG!$O$1:$O$766,"")</f>
        <v>1</v>
      </c>
      <c r="H2269" s="45">
        <f>_xlfn.XLOOKUP(E2269,Main_OG!$D$1:$D$766,Main_OG!$J$1:$J$766,"")</f>
        <v>2</v>
      </c>
      <c r="I2269" s="45" t="s">
        <v>139</v>
      </c>
      <c r="J2269" s="45" t="str">
        <f t="shared" si="106"/>
        <v>Pennsylvania Power Co_PA</v>
      </c>
      <c r="K2269" s="45" t="str">
        <f t="shared" si="107"/>
        <v>Pennsylvania Power Co_PA</v>
      </c>
      <c r="L2269" s="45" t="s">
        <v>3417</v>
      </c>
      <c r="M2269" s="45">
        <v>0</v>
      </c>
      <c r="N2269" s="45">
        <v>12304</v>
      </c>
      <c r="O2269" s="45">
        <v>21</v>
      </c>
      <c r="P2269" s="45">
        <v>96114</v>
      </c>
      <c r="Q2269" s="45">
        <v>0</v>
      </c>
      <c r="R2269" s="45">
        <v>388569</v>
      </c>
      <c r="S2269" s="45">
        <v>33042</v>
      </c>
      <c r="T2269" s="45">
        <v>1128930</v>
      </c>
      <c r="U2269" s="45">
        <v>0</v>
      </c>
      <c r="V2269" s="45">
        <v>7.5145983999999997</v>
      </c>
      <c r="W2269" s="45">
        <v>5.1476908000000003</v>
      </c>
      <c r="X2269" s="45">
        <v>10.242504</v>
      </c>
      <c r="Y2269" s="46">
        <v>704195</v>
      </c>
      <c r="Z2269" s="46">
        <v>55103.322201475516</v>
      </c>
      <c r="AA2269" s="47">
        <f>_xlfn.XLOOKUP($E2269,Main_OG!$D$1:$D$766,Main_OG!AJ$1:AJ$766,"")</f>
        <v>82911636</v>
      </c>
      <c r="AB2269" s="47">
        <f>_xlfn.XLOOKUP($E2269,Main_OG!$D$1:$D$766,Main_OG!AK$1:AK$766,"")</f>
        <v>1812018.8</v>
      </c>
      <c r="AC2269" s="47">
        <f>_xlfn.XLOOKUP($E2269,Main_OG!$D$1:$D$766,Main_OG!AL$1:AL$766,"")</f>
        <v>713604346</v>
      </c>
      <c r="AD2269" s="47">
        <f>_xlfn.XLOOKUP($E2269,Main_OG!$D$1:$D$766,Main_OG!AM$1:AM$766,"")</f>
        <v>78714031</v>
      </c>
    </row>
    <row r="2270" spans="1:30" x14ac:dyDescent="0.35">
      <c r="A2270" s="36" t="s">
        <v>3409</v>
      </c>
      <c r="B2270" s="45" t="s">
        <v>139</v>
      </c>
      <c r="C2270" s="45" t="s">
        <v>4278</v>
      </c>
      <c r="D2270" s="36" t="s">
        <v>3409</v>
      </c>
      <c r="E2270" s="36" t="str">
        <f t="shared" si="105"/>
        <v>2014_PA</v>
      </c>
      <c r="F2270" s="45">
        <v>2014</v>
      </c>
      <c r="G2270" s="45">
        <f>_xlfn.XLOOKUP(I2270,Main_OG!$B$1:$B$766,Main_OG!$O$1:$O$766,"")</f>
        <v>1</v>
      </c>
      <c r="H2270" s="45">
        <f>_xlfn.XLOOKUP(E2270,Main_OG!$D$1:$D$766,Main_OG!$J$1:$J$766,"")</f>
        <v>2</v>
      </c>
      <c r="I2270" s="45" t="s">
        <v>139</v>
      </c>
      <c r="J2270" s="45" t="str">
        <f t="shared" si="106"/>
        <v>Pennsylvania Power Co_PA</v>
      </c>
      <c r="K2270" s="45" t="str">
        <f t="shared" si="107"/>
        <v>Pennsylvania Power Co_PA</v>
      </c>
      <c r="L2270" s="45" t="s">
        <v>3418</v>
      </c>
      <c r="M2270" s="45">
        <v>0</v>
      </c>
      <c r="N2270" s="45">
        <v>12611</v>
      </c>
      <c r="O2270" s="45">
        <v>21</v>
      </c>
      <c r="P2270" s="45">
        <v>91070</v>
      </c>
      <c r="Q2270" s="45">
        <v>0</v>
      </c>
      <c r="R2270" s="45">
        <v>493839</v>
      </c>
      <c r="S2270" s="45">
        <v>37318</v>
      </c>
      <c r="T2270" s="45">
        <v>1069386</v>
      </c>
      <c r="U2270" s="45">
        <v>0</v>
      </c>
      <c r="V2270" s="45">
        <v>8.8966445000000007</v>
      </c>
      <c r="W2270" s="45">
        <v>8.5982635999999992</v>
      </c>
      <c r="X2270" s="45">
        <v>10.359757999999999</v>
      </c>
      <c r="Y2270" s="46">
        <v>718691.6</v>
      </c>
      <c r="Z2270" s="46">
        <v>56181.173935257772</v>
      </c>
      <c r="AA2270" s="47">
        <f>_xlfn.XLOOKUP($E2270,Main_OG!$D$1:$D$766,Main_OG!AJ$1:AJ$766,"")</f>
        <v>76253142</v>
      </c>
      <c r="AB2270" s="47">
        <f>_xlfn.XLOOKUP($E2270,Main_OG!$D$1:$D$766,Main_OG!AK$1:AK$766,"")</f>
        <v>3051964</v>
      </c>
      <c r="AC2270" s="47">
        <f>_xlfn.XLOOKUP($E2270,Main_OG!$D$1:$D$766,Main_OG!AL$1:AL$766,"")</f>
        <v>777465594</v>
      </c>
      <c r="AD2270" s="47">
        <f>_xlfn.XLOOKUP($E2270,Main_OG!$D$1:$D$766,Main_OG!AM$1:AM$766,"")</f>
        <v>78714659</v>
      </c>
    </row>
    <row r="2271" spans="1:30" x14ac:dyDescent="0.35">
      <c r="A2271" s="36" t="s">
        <v>3409</v>
      </c>
      <c r="B2271" s="45" t="s">
        <v>139</v>
      </c>
      <c r="C2271" s="45" t="s">
        <v>4278</v>
      </c>
      <c r="D2271" s="36" t="s">
        <v>3409</v>
      </c>
      <c r="E2271" s="36" t="str">
        <f t="shared" si="105"/>
        <v>2015_PA</v>
      </c>
      <c r="F2271" s="45">
        <v>2015</v>
      </c>
      <c r="G2271" s="45">
        <f>_xlfn.XLOOKUP(I2271,Main_OG!$B$1:$B$766,Main_OG!$O$1:$O$766,"")</f>
        <v>1</v>
      </c>
      <c r="H2271" s="45">
        <f>_xlfn.XLOOKUP(E2271,Main_OG!$D$1:$D$766,Main_OG!$J$1:$J$766,"")</f>
        <v>2</v>
      </c>
      <c r="I2271" s="45" t="s">
        <v>139</v>
      </c>
      <c r="J2271" s="45" t="str">
        <f t="shared" si="106"/>
        <v>Pennsylvania Power Co_PA</v>
      </c>
      <c r="K2271" s="45" t="str">
        <f t="shared" si="107"/>
        <v>Pennsylvania Power Co_PA</v>
      </c>
      <c r="L2271" s="45" t="s">
        <v>3419</v>
      </c>
      <c r="M2271" s="45">
        <v>0</v>
      </c>
      <c r="N2271" s="45">
        <v>12934</v>
      </c>
      <c r="O2271" s="45">
        <v>24</v>
      </c>
      <c r="P2271" s="45">
        <v>109757</v>
      </c>
      <c r="Q2271" s="45">
        <v>0</v>
      </c>
      <c r="R2271" s="45">
        <v>482370</v>
      </c>
      <c r="S2271" s="45">
        <v>45718</v>
      </c>
      <c r="T2271" s="45">
        <v>1288128</v>
      </c>
      <c r="U2271" s="45">
        <v>0</v>
      </c>
      <c r="V2271" s="45">
        <v>10.307938</v>
      </c>
      <c r="W2271" s="45">
        <v>5.0754625999999998</v>
      </c>
      <c r="X2271" s="45">
        <v>12.178976</v>
      </c>
      <c r="Y2271" s="46">
        <v>734145.1</v>
      </c>
      <c r="Z2271" s="46">
        <v>57400.656677590443</v>
      </c>
      <c r="AA2271" s="47">
        <f>_xlfn.XLOOKUP($E2271,Main_OG!$D$1:$D$766,Main_OG!AJ$1:AJ$766,"")</f>
        <v>61796088</v>
      </c>
      <c r="AB2271" s="47">
        <f>_xlfn.XLOOKUP($E2271,Main_OG!$D$1:$D$766,Main_OG!AK$1:AK$766,"")</f>
        <v>2647596</v>
      </c>
      <c r="AC2271" s="47">
        <f>_xlfn.XLOOKUP($E2271,Main_OG!$D$1:$D$766,Main_OG!AL$1:AL$766,"")</f>
        <v>876560302</v>
      </c>
      <c r="AD2271" s="47">
        <f>_xlfn.XLOOKUP($E2271,Main_OG!$D$1:$D$766,Main_OG!AM$1:AM$766,"")</f>
        <v>80516752</v>
      </c>
    </row>
    <row r="2272" spans="1:30" x14ac:dyDescent="0.35">
      <c r="A2272" s="36" t="s">
        <v>3409</v>
      </c>
      <c r="B2272" s="45" t="s">
        <v>139</v>
      </c>
      <c r="C2272" s="45" t="s">
        <v>4278</v>
      </c>
      <c r="D2272" s="36" t="s">
        <v>3409</v>
      </c>
      <c r="E2272" s="36" t="str">
        <f t="shared" si="105"/>
        <v>2016_PA</v>
      </c>
      <c r="F2272" s="45">
        <v>2016</v>
      </c>
      <c r="G2272" s="45">
        <f>_xlfn.XLOOKUP(I2272,Main_OG!$B$1:$B$766,Main_OG!$O$1:$O$766,"")</f>
        <v>1</v>
      </c>
      <c r="H2272" s="45">
        <f>_xlfn.XLOOKUP(E2272,Main_OG!$D$1:$D$766,Main_OG!$J$1:$J$766,"")</f>
        <v>2</v>
      </c>
      <c r="I2272" s="45" t="s">
        <v>139</v>
      </c>
      <c r="J2272" s="45" t="str">
        <f t="shared" si="106"/>
        <v>Pennsylvania Power Co_PA</v>
      </c>
      <c r="K2272" s="45" t="str">
        <f t="shared" si="107"/>
        <v>Pennsylvania Power Co_PA</v>
      </c>
      <c r="L2272" s="45" t="s">
        <v>3420</v>
      </c>
      <c r="M2272" s="45">
        <v>0</v>
      </c>
      <c r="N2272" s="45">
        <v>11728</v>
      </c>
      <c r="O2272" s="45">
        <v>23</v>
      </c>
      <c r="P2272" s="45">
        <v>106617</v>
      </c>
      <c r="Q2272" s="45">
        <v>0</v>
      </c>
      <c r="R2272" s="45">
        <v>366507</v>
      </c>
      <c r="S2272" s="45">
        <v>100819</v>
      </c>
      <c r="T2272" s="45">
        <v>1235270</v>
      </c>
      <c r="U2272" s="45">
        <v>0</v>
      </c>
      <c r="V2272" s="45">
        <v>10.372489</v>
      </c>
      <c r="W2272" s="45">
        <v>4.7589243999999997</v>
      </c>
      <c r="X2272" s="45">
        <v>12.882332999999999</v>
      </c>
      <c r="Y2272" s="46">
        <v>744847.1</v>
      </c>
      <c r="Z2272" s="46">
        <v>58243.653579146463</v>
      </c>
      <c r="AA2272" s="47">
        <f>_xlfn.XLOOKUP($E2272,Main_OG!$D$1:$D$766,Main_OG!AJ$1:AJ$766,"")</f>
        <v>54978156</v>
      </c>
      <c r="AB2272" s="47">
        <f>_xlfn.XLOOKUP($E2272,Main_OG!$D$1:$D$766,Main_OG!AK$1:AK$766,"")</f>
        <v>1403058</v>
      </c>
      <c r="AC2272" s="47">
        <f>_xlfn.XLOOKUP($E2272,Main_OG!$D$1:$D$766,Main_OG!AL$1:AL$766,"")</f>
        <v>1004160024</v>
      </c>
      <c r="AD2272" s="47">
        <f>_xlfn.XLOOKUP($E2272,Main_OG!$D$1:$D$766,Main_OG!AM$1:AM$766,"")</f>
        <v>82924011</v>
      </c>
    </row>
    <row r="2273" spans="1:30" x14ac:dyDescent="0.35">
      <c r="A2273" s="36" t="s">
        <v>3409</v>
      </c>
      <c r="B2273" s="45" t="s">
        <v>139</v>
      </c>
      <c r="C2273" s="45" t="s">
        <v>4278</v>
      </c>
      <c r="D2273" s="36" t="s">
        <v>3409</v>
      </c>
      <c r="E2273" s="36" t="str">
        <f t="shared" si="105"/>
        <v>2017_PA</v>
      </c>
      <c r="F2273" s="45">
        <v>2017</v>
      </c>
      <c r="G2273" s="45">
        <f>_xlfn.XLOOKUP(I2273,Main_OG!$B$1:$B$766,Main_OG!$O$1:$O$766,"")</f>
        <v>1</v>
      </c>
      <c r="H2273" s="45">
        <f>_xlfn.XLOOKUP(E2273,Main_OG!$D$1:$D$766,Main_OG!$J$1:$J$766,"")</f>
        <v>2</v>
      </c>
      <c r="I2273" s="45" t="s">
        <v>139</v>
      </c>
      <c r="J2273" s="45" t="str">
        <f t="shared" si="106"/>
        <v>Pennsylvania Power Co_PA</v>
      </c>
      <c r="K2273" s="45" t="str">
        <f t="shared" si="107"/>
        <v>Pennsylvania Power Co_PA</v>
      </c>
      <c r="L2273" s="45" t="s">
        <v>3421</v>
      </c>
      <c r="M2273" s="45">
        <v>0</v>
      </c>
      <c r="N2273" s="45">
        <v>11466</v>
      </c>
      <c r="O2273" s="45">
        <v>20</v>
      </c>
      <c r="P2273" s="45">
        <v>104396</v>
      </c>
      <c r="Q2273" s="45">
        <v>0</v>
      </c>
      <c r="R2273" s="45">
        <v>316939</v>
      </c>
      <c r="S2273" s="45">
        <v>36225</v>
      </c>
      <c r="T2273" s="45">
        <v>1143794</v>
      </c>
      <c r="U2273" s="45">
        <v>0</v>
      </c>
      <c r="V2273" s="45">
        <v>10.317000999999999</v>
      </c>
      <c r="W2273" s="45">
        <v>7.9014493000000003</v>
      </c>
      <c r="X2273" s="45">
        <v>13.004046000000001</v>
      </c>
      <c r="Y2273" s="46">
        <v>754318</v>
      </c>
      <c r="Z2273" s="46">
        <v>58955.601777895325</v>
      </c>
      <c r="AA2273" s="47">
        <f>_xlfn.XLOOKUP($E2273,Main_OG!$D$1:$D$766,Main_OG!AJ$1:AJ$766,"")</f>
        <v>48580044</v>
      </c>
      <c r="AB2273" s="47">
        <f>_xlfn.XLOOKUP($E2273,Main_OG!$D$1:$D$766,Main_OG!AK$1:AK$766,"")</f>
        <v>1290710</v>
      </c>
      <c r="AC2273" s="47">
        <f>_xlfn.XLOOKUP($E2273,Main_OG!$D$1:$D$766,Main_OG!AL$1:AL$766,"")</f>
        <v>1055457674</v>
      </c>
      <c r="AD2273" s="47">
        <f>_xlfn.XLOOKUP($E2273,Main_OG!$D$1:$D$766,Main_OG!AM$1:AM$766,"")</f>
        <v>83199832</v>
      </c>
    </row>
    <row r="2274" spans="1:30" x14ac:dyDescent="0.35">
      <c r="A2274" s="36" t="s">
        <v>3409</v>
      </c>
      <c r="B2274" s="45" t="s">
        <v>139</v>
      </c>
      <c r="C2274" s="45" t="s">
        <v>4278</v>
      </c>
      <c r="D2274" s="36" t="s">
        <v>3409</v>
      </c>
      <c r="E2274" s="36" t="str">
        <f t="shared" si="105"/>
        <v>2018_PA</v>
      </c>
      <c r="F2274" s="45">
        <v>2018</v>
      </c>
      <c r="G2274" s="45">
        <f>_xlfn.XLOOKUP(I2274,Main_OG!$B$1:$B$766,Main_OG!$O$1:$O$766,"")</f>
        <v>1</v>
      </c>
      <c r="H2274" s="45">
        <f>_xlfn.XLOOKUP(E2274,Main_OG!$D$1:$D$766,Main_OG!$J$1:$J$766,"")</f>
        <v>2</v>
      </c>
      <c r="I2274" s="45" t="s">
        <v>139</v>
      </c>
      <c r="J2274" s="45" t="str">
        <f t="shared" si="106"/>
        <v>Pennsylvania Power Co_PA</v>
      </c>
      <c r="K2274" s="45" t="str">
        <f t="shared" si="107"/>
        <v>Pennsylvania Power Co_PA</v>
      </c>
      <c r="L2274" s="45" t="s">
        <v>3422</v>
      </c>
      <c r="M2274" s="45">
        <v>0</v>
      </c>
      <c r="N2274" s="45">
        <v>11633</v>
      </c>
      <c r="O2274" s="45">
        <v>22</v>
      </c>
      <c r="P2274" s="45">
        <v>109379</v>
      </c>
      <c r="Q2274" s="45">
        <v>0</v>
      </c>
      <c r="R2274" s="45">
        <v>335166</v>
      </c>
      <c r="S2274" s="45">
        <v>8660</v>
      </c>
      <c r="T2274" s="45">
        <v>1278674</v>
      </c>
      <c r="U2274" s="45">
        <v>0</v>
      </c>
      <c r="V2274" s="45">
        <v>10.387718</v>
      </c>
      <c r="W2274" s="45">
        <v>6.2505774000000001</v>
      </c>
      <c r="X2274" s="45">
        <v>12.966792</v>
      </c>
      <c r="Y2274" s="46">
        <v>763855.4</v>
      </c>
      <c r="Z2274" s="46">
        <v>59633.774626131235</v>
      </c>
      <c r="AA2274" s="47">
        <f>_xlfn.XLOOKUP($E2274,Main_OG!$D$1:$D$766,Main_OG!AJ$1:AJ$766,"")</f>
        <v>46668322</v>
      </c>
      <c r="AB2274" s="47">
        <f>_xlfn.XLOOKUP($E2274,Main_OG!$D$1:$D$766,Main_OG!AK$1:AK$766,"")</f>
        <v>2931274</v>
      </c>
      <c r="AC2274" s="47">
        <f>_xlfn.XLOOKUP($E2274,Main_OG!$D$1:$D$766,Main_OG!AL$1:AL$766,"")</f>
        <v>1078551458</v>
      </c>
      <c r="AD2274" s="47">
        <f>_xlfn.XLOOKUP($E2274,Main_OG!$D$1:$D$766,Main_OG!AM$1:AM$766,"")</f>
        <v>83476744</v>
      </c>
    </row>
    <row r="2275" spans="1:30" x14ac:dyDescent="0.35">
      <c r="A2275" s="36" t="s">
        <v>3409</v>
      </c>
      <c r="B2275" s="45" t="s">
        <v>139</v>
      </c>
      <c r="C2275" s="45" t="s">
        <v>4278</v>
      </c>
      <c r="D2275" s="36" t="s">
        <v>3409</v>
      </c>
      <c r="E2275" s="36" t="str">
        <f t="shared" si="105"/>
        <v>2019_PA</v>
      </c>
      <c r="F2275" s="45">
        <v>2019</v>
      </c>
      <c r="G2275" s="45">
        <f>_xlfn.XLOOKUP(I2275,Main_OG!$B$1:$B$766,Main_OG!$O$1:$O$766,"")</f>
        <v>1</v>
      </c>
      <c r="H2275" s="45">
        <f>_xlfn.XLOOKUP(E2275,Main_OG!$D$1:$D$766,Main_OG!$J$1:$J$766,"")</f>
        <v>2</v>
      </c>
      <c r="I2275" s="45" t="s">
        <v>139</v>
      </c>
      <c r="J2275" s="45" t="str">
        <f t="shared" si="106"/>
        <v>Pennsylvania Power Co_PA</v>
      </c>
      <c r="K2275" s="45" t="str">
        <f t="shared" si="107"/>
        <v>Pennsylvania Power Co_PA</v>
      </c>
      <c r="L2275" s="45" t="s">
        <v>3423</v>
      </c>
      <c r="M2275" s="45">
        <v>0</v>
      </c>
      <c r="N2275" s="45">
        <v>11561</v>
      </c>
      <c r="O2275" s="45">
        <v>53</v>
      </c>
      <c r="P2275" s="45">
        <v>112075</v>
      </c>
      <c r="Q2275" s="45">
        <v>0</v>
      </c>
      <c r="R2275" s="45">
        <v>285834</v>
      </c>
      <c r="S2275" s="45">
        <v>48506</v>
      </c>
      <c r="T2275" s="45">
        <v>1250544</v>
      </c>
      <c r="U2275" s="45">
        <v>0</v>
      </c>
      <c r="V2275" s="45">
        <v>10.326903</v>
      </c>
      <c r="W2275" s="45">
        <v>6.3171565999999997</v>
      </c>
      <c r="X2275" s="45">
        <v>12.694402999999999</v>
      </c>
      <c r="Y2275" s="46">
        <v>772529.5</v>
      </c>
      <c r="Z2275" s="46">
        <v>60359.134465093557</v>
      </c>
      <c r="AA2275" s="47">
        <f>_xlfn.XLOOKUP($E2275,Main_OG!$D$1:$D$766,Main_OG!AJ$1:AJ$766,"")</f>
        <v>38844130</v>
      </c>
      <c r="AB2275" s="47">
        <f>_xlfn.XLOOKUP($E2275,Main_OG!$D$1:$D$766,Main_OG!AK$1:AK$766,"")</f>
        <v>898906</v>
      </c>
      <c r="AC2275" s="47">
        <f>_xlfn.XLOOKUP($E2275,Main_OG!$D$1:$D$766,Main_OG!AL$1:AL$766,"")</f>
        <v>1347497180</v>
      </c>
      <c r="AD2275" s="47">
        <f>_xlfn.XLOOKUP($E2275,Main_OG!$D$1:$D$766,Main_OG!AM$1:AM$766,"")</f>
        <v>83229652</v>
      </c>
    </row>
    <row r="2276" spans="1:30" x14ac:dyDescent="0.35">
      <c r="A2276" s="36" t="s">
        <v>3409</v>
      </c>
      <c r="B2276" s="45" t="s">
        <v>139</v>
      </c>
      <c r="C2276" s="45" t="s">
        <v>4278</v>
      </c>
      <c r="D2276" s="36" t="s">
        <v>3409</v>
      </c>
      <c r="E2276" s="36" t="str">
        <f t="shared" si="105"/>
        <v>2020_PA</v>
      </c>
      <c r="F2276" s="45">
        <v>2020</v>
      </c>
      <c r="G2276" s="45">
        <f>_xlfn.XLOOKUP(I2276,Main_OG!$B$1:$B$766,Main_OG!$O$1:$O$766,"")</f>
        <v>1</v>
      </c>
      <c r="H2276" s="45">
        <f>_xlfn.XLOOKUP(E2276,Main_OG!$D$1:$D$766,Main_OG!$J$1:$J$766,"")</f>
        <v>2</v>
      </c>
      <c r="I2276" s="45" t="s">
        <v>139</v>
      </c>
      <c r="J2276" s="45" t="str">
        <f t="shared" si="106"/>
        <v>Pennsylvania Power Co_PA</v>
      </c>
      <c r="K2276" s="45" t="str">
        <f t="shared" si="107"/>
        <v>Pennsylvania Power Co_PA</v>
      </c>
      <c r="L2276" s="45" t="s">
        <v>3424</v>
      </c>
      <c r="M2276" s="45">
        <v>0</v>
      </c>
      <c r="N2276" s="45">
        <v>11490</v>
      </c>
      <c r="O2276" s="45">
        <v>71</v>
      </c>
      <c r="P2276" s="45">
        <v>0</v>
      </c>
      <c r="Q2276" s="45">
        <v>0</v>
      </c>
      <c r="R2276" s="45">
        <v>237971</v>
      </c>
      <c r="S2276" s="45">
        <v>76911</v>
      </c>
      <c r="T2276" s="45">
        <v>0</v>
      </c>
      <c r="U2276" s="45">
        <v>0</v>
      </c>
      <c r="V2276" s="45">
        <v>10.539982</v>
      </c>
      <c r="W2276" s="45">
        <v>9.5108631999999993</v>
      </c>
      <c r="X2276" s="45">
        <v>0</v>
      </c>
      <c r="Y2276" s="46">
        <v>736470.6</v>
      </c>
      <c r="Z2276" s="46">
        <v>57561.930981701065</v>
      </c>
      <c r="AA2276" s="47">
        <f>_xlfn.XLOOKUP($E2276,Main_OG!$D$1:$D$766,Main_OG!AJ$1:AJ$766,"")</f>
        <v>27123248</v>
      </c>
      <c r="AB2276" s="47">
        <f>_xlfn.XLOOKUP($E2276,Main_OG!$D$1:$D$766,Main_OG!AK$1:AK$766,"")</f>
        <v>416792</v>
      </c>
      <c r="AC2276" s="47">
        <f>_xlfn.XLOOKUP($E2276,Main_OG!$D$1:$D$766,Main_OG!AL$1:AL$766,"")</f>
        <v>1660210754</v>
      </c>
      <c r="AD2276" s="47">
        <f>_xlfn.XLOOKUP($E2276,Main_OG!$D$1:$D$766,Main_OG!AM$1:AM$766,"")</f>
        <v>0</v>
      </c>
    </row>
    <row r="2277" spans="1:30" x14ac:dyDescent="0.35">
      <c r="A2277" s="36" t="s">
        <v>3425</v>
      </c>
      <c r="B2277" s="45" t="s">
        <v>139</v>
      </c>
      <c r="C2277" s="45" t="s">
        <v>4285</v>
      </c>
      <c r="D2277" s="36" t="s">
        <v>4523</v>
      </c>
      <c r="E2277" s="36" t="str">
        <f t="shared" si="105"/>
        <v>2006_PA</v>
      </c>
      <c r="F2277" s="45">
        <v>2006</v>
      </c>
      <c r="G2277" s="45">
        <f>_xlfn.XLOOKUP(I2277,Main_OG!$B$1:$B$766,Main_OG!$O$1:$O$766,"")</f>
        <v>1</v>
      </c>
      <c r="H2277" s="45">
        <f>_xlfn.XLOOKUP(E2277,Main_OG!$D$1:$D$766,Main_OG!$J$1:$J$766,"")</f>
        <v>0</v>
      </c>
      <c r="I2277" s="45" t="s">
        <v>139</v>
      </c>
      <c r="J2277" s="45" t="str">
        <f t="shared" si="106"/>
        <v>Pike County Light &amp; Power Co_PA</v>
      </c>
      <c r="K2277" s="45" t="str">
        <f t="shared" si="107"/>
        <v>Pike County Light Power Co_PA</v>
      </c>
      <c r="L2277" s="45" t="s">
        <v>3426</v>
      </c>
      <c r="M2277" s="45">
        <v>0</v>
      </c>
      <c r="N2277" s="45">
        <v>143</v>
      </c>
      <c r="O2277" s="45">
        <v>0</v>
      </c>
      <c r="P2277" s="45">
        <v>1800</v>
      </c>
      <c r="Q2277" s="45">
        <v>0</v>
      </c>
      <c r="R2277" s="45">
        <v>4220</v>
      </c>
      <c r="S2277" s="45">
        <v>0</v>
      </c>
      <c r="T2277" s="45">
        <v>2298</v>
      </c>
      <c r="U2277" s="45">
        <v>0</v>
      </c>
      <c r="V2277" s="45">
        <v>16.503715291357061</v>
      </c>
      <c r="W2277" s="45">
        <v>0</v>
      </c>
      <c r="X2277" s="45">
        <v>18.475639170284609</v>
      </c>
      <c r="Y2277" s="46">
        <v>626589.9</v>
      </c>
      <c r="Z2277" s="46">
        <v>50083.88346429076</v>
      </c>
      <c r="AA2277" s="47">
        <f>_xlfn.XLOOKUP($E2277,Main_OG!$D$1:$D$766,Main_OG!AJ$1:AJ$766,"")</f>
        <v>111628459.06</v>
      </c>
      <c r="AB2277" s="47">
        <f>_xlfn.XLOOKUP($E2277,Main_OG!$D$1:$D$766,Main_OG!AK$1:AK$766,"")</f>
        <v>4323966.4000000004</v>
      </c>
      <c r="AC2277" s="47">
        <f>_xlfn.XLOOKUP($E2277,Main_OG!$D$1:$D$766,Main_OG!AL$1:AL$766,"")</f>
        <v>202399107.29999998</v>
      </c>
      <c r="AD2277" s="47">
        <f>_xlfn.XLOOKUP($E2277,Main_OG!$D$1:$D$766,Main_OG!AM$1:AM$766,"")</f>
        <v>75297632</v>
      </c>
    </row>
    <row r="2278" spans="1:30" x14ac:dyDescent="0.35">
      <c r="A2278" s="36" t="s">
        <v>3425</v>
      </c>
      <c r="B2278" s="45" t="s">
        <v>139</v>
      </c>
      <c r="C2278" s="45" t="s">
        <v>4285</v>
      </c>
      <c r="D2278" s="36" t="s">
        <v>4523</v>
      </c>
      <c r="E2278" s="36" t="str">
        <f t="shared" si="105"/>
        <v>2007_PA</v>
      </c>
      <c r="F2278" s="45">
        <v>2007</v>
      </c>
      <c r="G2278" s="45">
        <f>_xlfn.XLOOKUP(I2278,Main_OG!$B$1:$B$766,Main_OG!$O$1:$O$766,"")</f>
        <v>1</v>
      </c>
      <c r="H2278" s="45">
        <f>_xlfn.XLOOKUP(E2278,Main_OG!$D$1:$D$766,Main_OG!$J$1:$J$766,"")</f>
        <v>0</v>
      </c>
      <c r="I2278" s="45" t="s">
        <v>139</v>
      </c>
      <c r="J2278" s="45" t="str">
        <f t="shared" si="106"/>
        <v>Pike County Light &amp; Power Co_PA</v>
      </c>
      <c r="K2278" s="45" t="str">
        <f t="shared" si="107"/>
        <v>Pike County Light Power Co_PA</v>
      </c>
      <c r="L2278" s="45" t="s">
        <v>3427</v>
      </c>
      <c r="M2278" s="45">
        <v>0</v>
      </c>
      <c r="N2278" s="45">
        <v>215</v>
      </c>
      <c r="O2278" s="45">
        <v>0</v>
      </c>
      <c r="P2278" s="45">
        <v>629</v>
      </c>
      <c r="Q2278" s="45">
        <v>0</v>
      </c>
      <c r="R2278" s="45">
        <v>2406</v>
      </c>
      <c r="S2278" s="45">
        <v>0</v>
      </c>
      <c r="T2278" s="45">
        <v>699</v>
      </c>
      <c r="U2278" s="45">
        <v>0</v>
      </c>
      <c r="V2278" s="45">
        <v>16.95</v>
      </c>
      <c r="W2278" s="45">
        <v>0</v>
      </c>
      <c r="X2278" s="45">
        <v>18.440000000000001</v>
      </c>
      <c r="Y2278" s="46">
        <v>649638.1</v>
      </c>
      <c r="Z2278" s="46">
        <v>51706.570957813623</v>
      </c>
      <c r="AA2278" s="47">
        <f>_xlfn.XLOOKUP($E2278,Main_OG!$D$1:$D$766,Main_OG!AJ$1:AJ$766,"")</f>
        <v>110980292</v>
      </c>
      <c r="AB2278" s="47">
        <f>_xlfn.XLOOKUP($E2278,Main_OG!$D$1:$D$766,Main_OG!AK$1:AK$766,"")</f>
        <v>5330088</v>
      </c>
      <c r="AC2278" s="47">
        <f>_xlfn.XLOOKUP($E2278,Main_OG!$D$1:$D$766,Main_OG!AL$1:AL$766,"")</f>
        <v>284561200</v>
      </c>
      <c r="AD2278" s="47">
        <f>_xlfn.XLOOKUP($E2278,Main_OG!$D$1:$D$766,Main_OG!AM$1:AM$766,"")</f>
        <v>77376316</v>
      </c>
    </row>
    <row r="2279" spans="1:30" x14ac:dyDescent="0.35">
      <c r="A2279" s="36" t="s">
        <v>3425</v>
      </c>
      <c r="B2279" s="45" t="s">
        <v>139</v>
      </c>
      <c r="C2279" s="45" t="s">
        <v>4285</v>
      </c>
      <c r="D2279" s="36" t="s">
        <v>4523</v>
      </c>
      <c r="E2279" s="36" t="str">
        <f t="shared" si="105"/>
        <v>2008_PA</v>
      </c>
      <c r="F2279" s="45">
        <v>2008</v>
      </c>
      <c r="G2279" s="45">
        <f>_xlfn.XLOOKUP(I2279,Main_OG!$B$1:$B$766,Main_OG!$O$1:$O$766,"")</f>
        <v>1</v>
      </c>
      <c r="H2279" s="45">
        <f>_xlfn.XLOOKUP(E2279,Main_OG!$D$1:$D$766,Main_OG!$J$1:$J$766,"")</f>
        <v>1</v>
      </c>
      <c r="I2279" s="45" t="s">
        <v>139</v>
      </c>
      <c r="J2279" s="45" t="str">
        <f t="shared" si="106"/>
        <v>Pike County Light &amp; Power Co_PA</v>
      </c>
      <c r="K2279" s="45" t="str">
        <f t="shared" si="107"/>
        <v>Pike County Light Power Co_PA</v>
      </c>
      <c r="L2279" s="45" t="s">
        <v>3428</v>
      </c>
      <c r="M2279" s="45">
        <v>0</v>
      </c>
      <c r="N2279" s="45">
        <v>228</v>
      </c>
      <c r="O2279" s="45">
        <v>0</v>
      </c>
      <c r="P2279" s="45">
        <v>654</v>
      </c>
      <c r="Q2279" s="45">
        <v>0</v>
      </c>
      <c r="R2279" s="45">
        <v>16065</v>
      </c>
      <c r="S2279" s="45">
        <v>0</v>
      </c>
      <c r="T2279" s="45">
        <v>5566</v>
      </c>
      <c r="U2279" s="45">
        <v>0</v>
      </c>
      <c r="V2279" s="45">
        <v>15.94</v>
      </c>
      <c r="W2279" s="45">
        <v>0</v>
      </c>
      <c r="X2279" s="45">
        <v>16.37</v>
      </c>
      <c r="Y2279" s="46">
        <v>665148.30000000005</v>
      </c>
      <c r="Z2279" s="46">
        <v>52738.127944301923</v>
      </c>
      <c r="AA2279" s="47">
        <f>_xlfn.XLOOKUP($E2279,Main_OG!$D$1:$D$766,Main_OG!AJ$1:AJ$766,"")</f>
        <v>107834918</v>
      </c>
      <c r="AB2279" s="47">
        <f>_xlfn.XLOOKUP($E2279,Main_OG!$D$1:$D$766,Main_OG!AK$1:AK$766,"")</f>
        <v>3509936</v>
      </c>
      <c r="AC2279" s="47">
        <f>_xlfn.XLOOKUP($E2279,Main_OG!$D$1:$D$766,Main_OG!AL$1:AL$766,"")</f>
        <v>273884566</v>
      </c>
      <c r="AD2279" s="47">
        <f>_xlfn.XLOOKUP($E2279,Main_OG!$D$1:$D$766,Main_OG!AM$1:AM$766,"")</f>
        <v>78658093</v>
      </c>
    </row>
    <row r="2280" spans="1:30" x14ac:dyDescent="0.35">
      <c r="A2280" s="36" t="s">
        <v>3425</v>
      </c>
      <c r="B2280" s="45" t="s">
        <v>139</v>
      </c>
      <c r="C2280" s="45" t="s">
        <v>4285</v>
      </c>
      <c r="D2280" s="36" t="s">
        <v>4523</v>
      </c>
      <c r="E2280" s="36" t="str">
        <f t="shared" si="105"/>
        <v>2009_PA</v>
      </c>
      <c r="F2280" s="45">
        <v>2009</v>
      </c>
      <c r="G2280" s="45">
        <f>_xlfn.XLOOKUP(I2280,Main_OG!$B$1:$B$766,Main_OG!$O$1:$O$766,"")</f>
        <v>1</v>
      </c>
      <c r="H2280" s="45">
        <f>_xlfn.XLOOKUP(E2280,Main_OG!$D$1:$D$766,Main_OG!$J$1:$J$766,"")</f>
        <v>1</v>
      </c>
      <c r="I2280" s="45" t="s">
        <v>139</v>
      </c>
      <c r="J2280" s="45" t="str">
        <f t="shared" si="106"/>
        <v>Pike County Light &amp; Power Co_PA</v>
      </c>
      <c r="K2280" s="45" t="str">
        <f t="shared" si="107"/>
        <v>Pike County Light Power Co_PA</v>
      </c>
      <c r="L2280" s="45" t="s">
        <v>3429</v>
      </c>
      <c r="M2280" s="45">
        <v>0</v>
      </c>
      <c r="N2280" s="45">
        <v>305</v>
      </c>
      <c r="O2280" s="45">
        <v>0</v>
      </c>
      <c r="P2280" s="45">
        <v>802</v>
      </c>
      <c r="Q2280" s="45">
        <v>0</v>
      </c>
      <c r="R2280" s="45">
        <v>12926</v>
      </c>
      <c r="S2280" s="45">
        <v>0</v>
      </c>
      <c r="T2280" s="45">
        <v>5590</v>
      </c>
      <c r="U2280" s="45">
        <v>0</v>
      </c>
      <c r="V2280" s="45">
        <v>11.77</v>
      </c>
      <c r="W2280" s="45">
        <v>0</v>
      </c>
      <c r="X2280" s="45">
        <v>12.79</v>
      </c>
      <c r="Y2280" s="46">
        <v>645206.69999999995</v>
      </c>
      <c r="Z2280" s="46">
        <v>50936.601641859408</v>
      </c>
      <c r="AA2280" s="47">
        <f>_xlfn.XLOOKUP($E2280,Main_OG!$D$1:$D$766,Main_OG!AJ$1:AJ$766,"")</f>
        <v>97610596</v>
      </c>
      <c r="AB2280" s="47">
        <f>_xlfn.XLOOKUP($E2280,Main_OG!$D$1:$D$766,Main_OG!AK$1:AK$766,"")</f>
        <v>3400726</v>
      </c>
      <c r="AC2280" s="47">
        <f>_xlfn.XLOOKUP($E2280,Main_OG!$D$1:$D$766,Main_OG!AL$1:AL$766,"")</f>
        <v>418361582</v>
      </c>
      <c r="AD2280" s="47">
        <f>_xlfn.XLOOKUP($E2280,Main_OG!$D$1:$D$766,Main_OG!AM$1:AM$766,"")</f>
        <v>77327686</v>
      </c>
    </row>
    <row r="2281" spans="1:30" x14ac:dyDescent="0.35">
      <c r="A2281" s="36" t="s">
        <v>3425</v>
      </c>
      <c r="B2281" s="45" t="s">
        <v>139</v>
      </c>
      <c r="C2281" s="45" t="s">
        <v>4285</v>
      </c>
      <c r="D2281" s="36" t="s">
        <v>4523</v>
      </c>
      <c r="E2281" s="36" t="str">
        <f t="shared" si="105"/>
        <v>2010_PA</v>
      </c>
      <c r="F2281" s="45">
        <v>2010</v>
      </c>
      <c r="G2281" s="45">
        <f>_xlfn.XLOOKUP(I2281,Main_OG!$B$1:$B$766,Main_OG!$O$1:$O$766,"")</f>
        <v>1</v>
      </c>
      <c r="H2281" s="45">
        <f>_xlfn.XLOOKUP(E2281,Main_OG!$D$1:$D$766,Main_OG!$J$1:$J$766,"")</f>
        <v>2</v>
      </c>
      <c r="I2281" s="45" t="s">
        <v>139</v>
      </c>
      <c r="J2281" s="45" t="str">
        <f t="shared" si="106"/>
        <v>Pike County Light &amp; Power Co_PA</v>
      </c>
      <c r="K2281" s="45" t="str">
        <f t="shared" si="107"/>
        <v>Pike County Light Power Co_PA</v>
      </c>
      <c r="L2281" s="45" t="s">
        <v>3430</v>
      </c>
      <c r="M2281" s="45">
        <v>0</v>
      </c>
      <c r="N2281" s="45">
        <v>331</v>
      </c>
      <c r="O2281" s="45">
        <v>0</v>
      </c>
      <c r="P2281" s="45">
        <v>883</v>
      </c>
      <c r="Q2281" s="45">
        <v>0</v>
      </c>
      <c r="R2281" s="45">
        <v>22776</v>
      </c>
      <c r="S2281" s="45">
        <v>0</v>
      </c>
      <c r="T2281" s="45">
        <v>6508</v>
      </c>
      <c r="U2281" s="45">
        <v>0</v>
      </c>
      <c r="V2281" s="45">
        <v>11.57</v>
      </c>
      <c r="W2281" s="45">
        <v>0</v>
      </c>
      <c r="X2281" s="45">
        <v>14.18</v>
      </c>
      <c r="Y2281" s="46">
        <v>666805.80000000005</v>
      </c>
      <c r="Z2281" s="46">
        <v>52457.28127950598</v>
      </c>
      <c r="AA2281" s="47">
        <f>_xlfn.XLOOKUP($E2281,Main_OG!$D$1:$D$766,Main_OG!AJ$1:AJ$766,"")</f>
        <v>101986756</v>
      </c>
      <c r="AB2281" s="47">
        <f>_xlfn.XLOOKUP($E2281,Main_OG!$D$1:$D$766,Main_OG!AK$1:AK$766,"")</f>
        <v>2348682</v>
      </c>
      <c r="AC2281" s="47">
        <f>_xlfn.XLOOKUP($E2281,Main_OG!$D$1:$D$766,Main_OG!AL$1:AL$766,"")</f>
        <v>492787122</v>
      </c>
      <c r="AD2281" s="47">
        <f>_xlfn.XLOOKUP($E2281,Main_OG!$D$1:$D$766,Main_OG!AM$1:AM$766,"")</f>
        <v>77828348</v>
      </c>
    </row>
    <row r="2282" spans="1:30" x14ac:dyDescent="0.35">
      <c r="A2282" s="36" t="s">
        <v>3425</v>
      </c>
      <c r="B2282" s="45" t="s">
        <v>139</v>
      </c>
      <c r="C2282" s="45" t="s">
        <v>4285</v>
      </c>
      <c r="D2282" s="36" t="s">
        <v>4523</v>
      </c>
      <c r="E2282" s="36" t="str">
        <f t="shared" si="105"/>
        <v>2011_PA</v>
      </c>
      <c r="F2282" s="45">
        <v>2011</v>
      </c>
      <c r="G2282" s="45">
        <f>_xlfn.XLOOKUP(I2282,Main_OG!$B$1:$B$766,Main_OG!$O$1:$O$766,"")</f>
        <v>1</v>
      </c>
      <c r="H2282" s="45">
        <f>_xlfn.XLOOKUP(E2282,Main_OG!$D$1:$D$766,Main_OG!$J$1:$J$766,"")</f>
        <v>2</v>
      </c>
      <c r="I2282" s="45" t="s">
        <v>139</v>
      </c>
      <c r="J2282" s="45" t="str">
        <f t="shared" si="106"/>
        <v>Pike County Light &amp; Power Co_PA</v>
      </c>
      <c r="K2282" s="45" t="str">
        <f t="shared" si="107"/>
        <v>Pike County Light Power Co_PA</v>
      </c>
      <c r="L2282" s="45" t="s">
        <v>3431</v>
      </c>
      <c r="M2282" s="45">
        <v>0</v>
      </c>
      <c r="N2282" s="45">
        <v>376</v>
      </c>
      <c r="O2282" s="45">
        <v>0</v>
      </c>
      <c r="P2282" s="45">
        <v>1125</v>
      </c>
      <c r="Q2282" s="45">
        <v>0</v>
      </c>
      <c r="R2282" s="45">
        <v>19225</v>
      </c>
      <c r="S2282" s="45">
        <v>0</v>
      </c>
      <c r="T2282" s="45">
        <v>8120</v>
      </c>
      <c r="U2282" s="45">
        <v>0</v>
      </c>
      <c r="V2282" s="45">
        <v>11.67</v>
      </c>
      <c r="W2282" s="45">
        <v>0</v>
      </c>
      <c r="X2282" s="45">
        <v>13.68</v>
      </c>
      <c r="Y2282" s="46">
        <v>676468.3</v>
      </c>
      <c r="Z2282" s="46">
        <v>53068.607549416134</v>
      </c>
      <c r="AA2282" s="47">
        <f>_xlfn.XLOOKUP($E2282,Main_OG!$D$1:$D$766,Main_OG!AJ$1:AJ$766,"")</f>
        <v>94649704</v>
      </c>
      <c r="AB2282" s="47">
        <f>_xlfn.XLOOKUP($E2282,Main_OG!$D$1:$D$766,Main_OG!AK$1:AK$766,"")</f>
        <v>2046228</v>
      </c>
      <c r="AC2282" s="47">
        <f>_xlfn.XLOOKUP($E2282,Main_OG!$D$1:$D$766,Main_OG!AL$1:AL$766,"")</f>
        <v>608839812</v>
      </c>
      <c r="AD2282" s="47">
        <f>_xlfn.XLOOKUP($E2282,Main_OG!$D$1:$D$766,Main_OG!AM$1:AM$766,"")</f>
        <v>76146617</v>
      </c>
    </row>
    <row r="2283" spans="1:30" x14ac:dyDescent="0.35">
      <c r="A2283" s="36" t="s">
        <v>3425</v>
      </c>
      <c r="B2283" s="45" t="s">
        <v>139</v>
      </c>
      <c r="C2283" s="45" t="s">
        <v>4285</v>
      </c>
      <c r="D2283" s="36" t="s">
        <v>4523</v>
      </c>
      <c r="E2283" s="36" t="str">
        <f t="shared" si="105"/>
        <v>2012_PA</v>
      </c>
      <c r="F2283" s="45">
        <v>2012</v>
      </c>
      <c r="G2283" s="45">
        <f>_xlfn.XLOOKUP(I2283,Main_OG!$B$1:$B$766,Main_OG!$O$1:$O$766,"")</f>
        <v>1</v>
      </c>
      <c r="H2283" s="45">
        <f>_xlfn.XLOOKUP(E2283,Main_OG!$D$1:$D$766,Main_OG!$J$1:$J$766,"")</f>
        <v>2</v>
      </c>
      <c r="I2283" s="45" t="s">
        <v>139</v>
      </c>
      <c r="J2283" s="45" t="str">
        <f t="shared" si="106"/>
        <v>Pike County Light &amp; Power Co_PA</v>
      </c>
      <c r="K2283" s="45" t="str">
        <f t="shared" si="107"/>
        <v>Pike County Light Power Co_PA</v>
      </c>
      <c r="L2283" s="45" t="s">
        <v>3432</v>
      </c>
      <c r="M2283" s="45">
        <v>0</v>
      </c>
      <c r="N2283" s="45">
        <v>412</v>
      </c>
      <c r="O2283" s="45">
        <v>0</v>
      </c>
      <c r="P2283" s="45">
        <v>1245</v>
      </c>
      <c r="Q2283" s="45">
        <v>0</v>
      </c>
      <c r="R2283" s="45">
        <v>20409</v>
      </c>
      <c r="S2283" s="45">
        <v>0</v>
      </c>
      <c r="T2283" s="45">
        <v>9893</v>
      </c>
      <c r="U2283" s="45">
        <v>0</v>
      </c>
      <c r="V2283" s="45">
        <v>9.6957225000000005</v>
      </c>
      <c r="W2283" s="45">
        <v>0</v>
      </c>
      <c r="X2283" s="45">
        <v>11.609219</v>
      </c>
      <c r="Y2283" s="46">
        <v>689007</v>
      </c>
      <c r="Z2283" s="46">
        <v>53958.834917636865</v>
      </c>
      <c r="AA2283" s="47">
        <f>_xlfn.XLOOKUP($E2283,Main_OG!$D$1:$D$766,Main_OG!AJ$1:AJ$766,"")</f>
        <v>82018494</v>
      </c>
      <c r="AB2283" s="47">
        <f>_xlfn.XLOOKUP($E2283,Main_OG!$D$1:$D$766,Main_OG!AK$1:AK$766,"")</f>
        <v>1636160</v>
      </c>
      <c r="AC2283" s="47">
        <f>_xlfn.XLOOKUP($E2283,Main_OG!$D$1:$D$766,Main_OG!AL$1:AL$766,"")</f>
        <v>770830788</v>
      </c>
      <c r="AD2283" s="47">
        <f>_xlfn.XLOOKUP($E2283,Main_OG!$D$1:$D$766,Main_OG!AM$1:AM$766,"")</f>
        <v>75174408</v>
      </c>
    </row>
    <row r="2284" spans="1:30" x14ac:dyDescent="0.35">
      <c r="A2284" s="36" t="s">
        <v>3425</v>
      </c>
      <c r="B2284" s="45" t="s">
        <v>139</v>
      </c>
      <c r="C2284" s="45" t="s">
        <v>4285</v>
      </c>
      <c r="D2284" s="36" t="s">
        <v>4523</v>
      </c>
      <c r="E2284" s="36" t="str">
        <f t="shared" si="105"/>
        <v>2013_PA</v>
      </c>
      <c r="F2284" s="45">
        <v>2013</v>
      </c>
      <c r="G2284" s="45">
        <f>_xlfn.XLOOKUP(I2284,Main_OG!$B$1:$B$766,Main_OG!$O$1:$O$766,"")</f>
        <v>1</v>
      </c>
      <c r="H2284" s="45">
        <f>_xlfn.XLOOKUP(E2284,Main_OG!$D$1:$D$766,Main_OG!$J$1:$J$766,"")</f>
        <v>2</v>
      </c>
      <c r="I2284" s="45" t="s">
        <v>139</v>
      </c>
      <c r="J2284" s="45" t="str">
        <f t="shared" si="106"/>
        <v>Pike County Light &amp; Power Co_PA</v>
      </c>
      <c r="K2284" s="45" t="str">
        <f t="shared" si="107"/>
        <v>Pike County Light Power Co_PA</v>
      </c>
      <c r="L2284" s="45" t="s">
        <v>3433</v>
      </c>
      <c r="M2284" s="45">
        <v>0</v>
      </c>
      <c r="N2284" s="45">
        <v>502</v>
      </c>
      <c r="O2284" s="45">
        <v>0</v>
      </c>
      <c r="P2284" s="45">
        <v>1541</v>
      </c>
      <c r="Q2284" s="45">
        <v>0</v>
      </c>
      <c r="R2284" s="45">
        <v>21239</v>
      </c>
      <c r="S2284" s="45">
        <v>0</v>
      </c>
      <c r="T2284" s="45">
        <v>12082</v>
      </c>
      <c r="U2284" s="45">
        <v>0</v>
      </c>
      <c r="V2284" s="45">
        <v>13.265219999999999</v>
      </c>
      <c r="W2284" s="45">
        <v>0</v>
      </c>
      <c r="X2284" s="45">
        <v>15.010759999999999</v>
      </c>
      <c r="Y2284" s="46">
        <v>704195</v>
      </c>
      <c r="Z2284" s="46">
        <v>55103.322201475516</v>
      </c>
      <c r="AA2284" s="47">
        <f>_xlfn.XLOOKUP($E2284,Main_OG!$D$1:$D$766,Main_OG!AJ$1:AJ$766,"")</f>
        <v>82911636</v>
      </c>
      <c r="AB2284" s="47">
        <f>_xlfn.XLOOKUP($E2284,Main_OG!$D$1:$D$766,Main_OG!AK$1:AK$766,"")</f>
        <v>1812018.8</v>
      </c>
      <c r="AC2284" s="47">
        <f>_xlfn.XLOOKUP($E2284,Main_OG!$D$1:$D$766,Main_OG!AL$1:AL$766,"")</f>
        <v>713604346</v>
      </c>
      <c r="AD2284" s="47">
        <f>_xlfn.XLOOKUP($E2284,Main_OG!$D$1:$D$766,Main_OG!AM$1:AM$766,"")</f>
        <v>78714031</v>
      </c>
    </row>
    <row r="2285" spans="1:30" x14ac:dyDescent="0.35">
      <c r="A2285" s="36" t="s">
        <v>3425</v>
      </c>
      <c r="B2285" s="45" t="s">
        <v>139</v>
      </c>
      <c r="C2285" s="45" t="s">
        <v>4285</v>
      </c>
      <c r="D2285" s="36" t="s">
        <v>4523</v>
      </c>
      <c r="E2285" s="36" t="str">
        <f t="shared" si="105"/>
        <v>2014_PA</v>
      </c>
      <c r="F2285" s="45">
        <v>2014</v>
      </c>
      <c r="G2285" s="45">
        <f>_xlfn.XLOOKUP(I2285,Main_OG!$B$1:$B$766,Main_OG!$O$1:$O$766,"")</f>
        <v>1</v>
      </c>
      <c r="H2285" s="45">
        <f>_xlfn.XLOOKUP(E2285,Main_OG!$D$1:$D$766,Main_OG!$J$1:$J$766,"")</f>
        <v>2</v>
      </c>
      <c r="I2285" s="45" t="s">
        <v>139</v>
      </c>
      <c r="J2285" s="45" t="str">
        <f t="shared" si="106"/>
        <v>Pike County Light &amp; Power Co_PA</v>
      </c>
      <c r="K2285" s="45" t="str">
        <f t="shared" si="107"/>
        <v>Pike County Light Power Co_PA</v>
      </c>
      <c r="L2285" s="45" t="s">
        <v>3434</v>
      </c>
      <c r="M2285" s="45">
        <v>0</v>
      </c>
      <c r="N2285" s="45">
        <v>539</v>
      </c>
      <c r="O2285" s="45">
        <v>0</v>
      </c>
      <c r="P2285" s="45">
        <v>1660</v>
      </c>
      <c r="Q2285" s="45">
        <v>0</v>
      </c>
      <c r="R2285" s="45">
        <v>22503</v>
      </c>
      <c r="S2285" s="45">
        <v>0</v>
      </c>
      <c r="T2285" s="45">
        <v>12919</v>
      </c>
      <c r="U2285" s="45">
        <v>0</v>
      </c>
      <c r="V2285" s="45">
        <v>16.835089</v>
      </c>
      <c r="W2285" s="45">
        <v>0</v>
      </c>
      <c r="X2285" s="45">
        <v>19.234461</v>
      </c>
      <c r="Y2285" s="46">
        <v>718691.6</v>
      </c>
      <c r="Z2285" s="46">
        <v>56181.173935257772</v>
      </c>
      <c r="AA2285" s="47">
        <f>_xlfn.XLOOKUP($E2285,Main_OG!$D$1:$D$766,Main_OG!AJ$1:AJ$766,"")</f>
        <v>76253142</v>
      </c>
      <c r="AB2285" s="47">
        <f>_xlfn.XLOOKUP($E2285,Main_OG!$D$1:$D$766,Main_OG!AK$1:AK$766,"")</f>
        <v>3051964</v>
      </c>
      <c r="AC2285" s="47">
        <f>_xlfn.XLOOKUP($E2285,Main_OG!$D$1:$D$766,Main_OG!AL$1:AL$766,"")</f>
        <v>777465594</v>
      </c>
      <c r="AD2285" s="47">
        <f>_xlfn.XLOOKUP($E2285,Main_OG!$D$1:$D$766,Main_OG!AM$1:AM$766,"")</f>
        <v>78714659</v>
      </c>
    </row>
    <row r="2286" spans="1:30" x14ac:dyDescent="0.35">
      <c r="A2286" s="36" t="s">
        <v>3425</v>
      </c>
      <c r="B2286" s="45" t="s">
        <v>139</v>
      </c>
      <c r="C2286" s="45" t="s">
        <v>4285</v>
      </c>
      <c r="D2286" s="36" t="s">
        <v>4523</v>
      </c>
      <c r="E2286" s="36" t="str">
        <f t="shared" si="105"/>
        <v>2015_PA</v>
      </c>
      <c r="F2286" s="45">
        <v>2015</v>
      </c>
      <c r="G2286" s="45">
        <f>_xlfn.XLOOKUP(I2286,Main_OG!$B$1:$B$766,Main_OG!$O$1:$O$766,"")</f>
        <v>1</v>
      </c>
      <c r="H2286" s="45">
        <f>_xlfn.XLOOKUP(E2286,Main_OG!$D$1:$D$766,Main_OG!$J$1:$J$766,"")</f>
        <v>2</v>
      </c>
      <c r="I2286" s="45" t="s">
        <v>139</v>
      </c>
      <c r="J2286" s="45" t="str">
        <f t="shared" si="106"/>
        <v>Pike County Light &amp; Power Co_PA</v>
      </c>
      <c r="K2286" s="45" t="str">
        <f t="shared" si="107"/>
        <v>Pike County Light Power Co_PA</v>
      </c>
      <c r="L2286" s="45" t="s">
        <v>3435</v>
      </c>
      <c r="M2286" s="45">
        <v>0</v>
      </c>
      <c r="N2286" s="45">
        <v>556</v>
      </c>
      <c r="O2286" s="45">
        <v>0</v>
      </c>
      <c r="P2286" s="45">
        <v>1746</v>
      </c>
      <c r="Q2286" s="45">
        <v>0</v>
      </c>
      <c r="R2286" s="45">
        <v>23475</v>
      </c>
      <c r="S2286" s="45">
        <v>0</v>
      </c>
      <c r="T2286" s="45">
        <v>12967</v>
      </c>
      <c r="U2286" s="45">
        <v>0</v>
      </c>
      <c r="V2286" s="45">
        <v>13.775506</v>
      </c>
      <c r="W2286" s="45">
        <v>0</v>
      </c>
      <c r="X2286" s="45">
        <v>18.507750000000001</v>
      </c>
      <c r="Y2286" s="46">
        <v>734145.1</v>
      </c>
      <c r="Z2286" s="46">
        <v>57400.656677590443</v>
      </c>
      <c r="AA2286" s="47">
        <f>_xlfn.XLOOKUP($E2286,Main_OG!$D$1:$D$766,Main_OG!AJ$1:AJ$766,"")</f>
        <v>61796088</v>
      </c>
      <c r="AB2286" s="47">
        <f>_xlfn.XLOOKUP($E2286,Main_OG!$D$1:$D$766,Main_OG!AK$1:AK$766,"")</f>
        <v>2647596</v>
      </c>
      <c r="AC2286" s="47">
        <f>_xlfn.XLOOKUP($E2286,Main_OG!$D$1:$D$766,Main_OG!AL$1:AL$766,"")</f>
        <v>876560302</v>
      </c>
      <c r="AD2286" s="47">
        <f>_xlfn.XLOOKUP($E2286,Main_OG!$D$1:$D$766,Main_OG!AM$1:AM$766,"")</f>
        <v>80516752</v>
      </c>
    </row>
    <row r="2287" spans="1:30" x14ac:dyDescent="0.35">
      <c r="A2287" s="36" t="s">
        <v>3425</v>
      </c>
      <c r="B2287" s="45" t="s">
        <v>139</v>
      </c>
      <c r="C2287" s="45" t="s">
        <v>4285</v>
      </c>
      <c r="D2287" s="36" t="s">
        <v>4523</v>
      </c>
      <c r="E2287" s="36" t="str">
        <f t="shared" si="105"/>
        <v>2016_PA</v>
      </c>
      <c r="F2287" s="45">
        <v>2016</v>
      </c>
      <c r="G2287" s="45">
        <f>_xlfn.XLOOKUP(I2287,Main_OG!$B$1:$B$766,Main_OG!$O$1:$O$766,"")</f>
        <v>1</v>
      </c>
      <c r="H2287" s="45">
        <f>_xlfn.XLOOKUP(E2287,Main_OG!$D$1:$D$766,Main_OG!$J$1:$J$766,"")</f>
        <v>2</v>
      </c>
      <c r="I2287" s="45" t="s">
        <v>139</v>
      </c>
      <c r="J2287" s="45" t="str">
        <f t="shared" si="106"/>
        <v>Pike County Light &amp; Power Co_PA</v>
      </c>
      <c r="K2287" s="45" t="str">
        <f t="shared" si="107"/>
        <v>Pike County Light Power Co_PA</v>
      </c>
      <c r="L2287" s="45" t="s">
        <v>3436</v>
      </c>
      <c r="M2287" s="45">
        <v>0</v>
      </c>
      <c r="N2287" s="45">
        <v>562</v>
      </c>
      <c r="O2287" s="45">
        <v>0</v>
      </c>
      <c r="P2287" s="45">
        <v>1841</v>
      </c>
      <c r="Q2287" s="45">
        <v>0</v>
      </c>
      <c r="R2287" s="45">
        <v>30773</v>
      </c>
      <c r="S2287" s="45">
        <v>0</v>
      </c>
      <c r="T2287" s="45">
        <v>17036</v>
      </c>
      <c r="U2287" s="45">
        <v>0</v>
      </c>
      <c r="V2287" s="45">
        <v>11.966984</v>
      </c>
      <c r="W2287" s="45">
        <v>0</v>
      </c>
      <c r="X2287" s="45">
        <v>14.290913</v>
      </c>
      <c r="Y2287" s="46">
        <v>744847.1</v>
      </c>
      <c r="Z2287" s="46">
        <v>58243.653579146463</v>
      </c>
      <c r="AA2287" s="47">
        <f>_xlfn.XLOOKUP($E2287,Main_OG!$D$1:$D$766,Main_OG!AJ$1:AJ$766,"")</f>
        <v>54978156</v>
      </c>
      <c r="AB2287" s="47">
        <f>_xlfn.XLOOKUP($E2287,Main_OG!$D$1:$D$766,Main_OG!AK$1:AK$766,"")</f>
        <v>1403058</v>
      </c>
      <c r="AC2287" s="47">
        <f>_xlfn.XLOOKUP($E2287,Main_OG!$D$1:$D$766,Main_OG!AL$1:AL$766,"")</f>
        <v>1004160024</v>
      </c>
      <c r="AD2287" s="47">
        <f>_xlfn.XLOOKUP($E2287,Main_OG!$D$1:$D$766,Main_OG!AM$1:AM$766,"")</f>
        <v>82924011</v>
      </c>
    </row>
    <row r="2288" spans="1:30" x14ac:dyDescent="0.35">
      <c r="A2288" s="36" t="s">
        <v>3425</v>
      </c>
      <c r="B2288" s="45" t="s">
        <v>139</v>
      </c>
      <c r="C2288" s="45" t="s">
        <v>4285</v>
      </c>
      <c r="D2288" s="36" t="s">
        <v>4523</v>
      </c>
      <c r="E2288" s="36" t="str">
        <f t="shared" si="105"/>
        <v>2017_PA</v>
      </c>
      <c r="F2288" s="45">
        <v>2017</v>
      </c>
      <c r="G2288" s="45">
        <f>_xlfn.XLOOKUP(I2288,Main_OG!$B$1:$B$766,Main_OG!$O$1:$O$766,"")</f>
        <v>1</v>
      </c>
      <c r="H2288" s="45">
        <f>_xlfn.XLOOKUP(E2288,Main_OG!$D$1:$D$766,Main_OG!$J$1:$J$766,"")</f>
        <v>2</v>
      </c>
      <c r="I2288" s="45" t="s">
        <v>139</v>
      </c>
      <c r="J2288" s="45" t="str">
        <f t="shared" si="106"/>
        <v>Pike County Light &amp; Power Co_PA</v>
      </c>
      <c r="K2288" s="45" t="str">
        <f t="shared" si="107"/>
        <v>Pike County Light Power Co_PA</v>
      </c>
      <c r="L2288" s="45" t="s">
        <v>3437</v>
      </c>
      <c r="M2288" s="45">
        <v>0</v>
      </c>
      <c r="N2288" s="45">
        <v>597</v>
      </c>
      <c r="O2288" s="45">
        <v>0</v>
      </c>
      <c r="P2288" s="45">
        <v>2132</v>
      </c>
      <c r="Q2288" s="45">
        <v>0</v>
      </c>
      <c r="R2288" s="45">
        <v>41395</v>
      </c>
      <c r="S2288" s="45">
        <v>0</v>
      </c>
      <c r="T2288" s="45">
        <v>27621</v>
      </c>
      <c r="U2288" s="45">
        <v>0</v>
      </c>
      <c r="V2288" s="45">
        <v>12.195676000000001</v>
      </c>
      <c r="W2288" s="45">
        <v>0</v>
      </c>
      <c r="X2288" s="45">
        <v>17.335723000000002</v>
      </c>
      <c r="Y2288" s="46">
        <v>754318</v>
      </c>
      <c r="Z2288" s="46">
        <v>58955.601777895325</v>
      </c>
      <c r="AA2288" s="47">
        <f>_xlfn.XLOOKUP($E2288,Main_OG!$D$1:$D$766,Main_OG!AJ$1:AJ$766,"")</f>
        <v>48580044</v>
      </c>
      <c r="AB2288" s="47">
        <f>_xlfn.XLOOKUP($E2288,Main_OG!$D$1:$D$766,Main_OG!AK$1:AK$766,"")</f>
        <v>1290710</v>
      </c>
      <c r="AC2288" s="47">
        <f>_xlfn.XLOOKUP($E2288,Main_OG!$D$1:$D$766,Main_OG!AL$1:AL$766,"")</f>
        <v>1055457674</v>
      </c>
      <c r="AD2288" s="47">
        <f>_xlfn.XLOOKUP($E2288,Main_OG!$D$1:$D$766,Main_OG!AM$1:AM$766,"")</f>
        <v>83199832</v>
      </c>
    </row>
    <row r="2289" spans="1:30" x14ac:dyDescent="0.35">
      <c r="A2289" s="36" t="s">
        <v>3425</v>
      </c>
      <c r="B2289" s="45" t="s">
        <v>139</v>
      </c>
      <c r="C2289" s="45" t="s">
        <v>4285</v>
      </c>
      <c r="D2289" s="36" t="s">
        <v>4523</v>
      </c>
      <c r="E2289" s="36" t="str">
        <f t="shared" si="105"/>
        <v>2018_PA</v>
      </c>
      <c r="F2289" s="45">
        <v>2018</v>
      </c>
      <c r="G2289" s="45">
        <f>_xlfn.XLOOKUP(I2289,Main_OG!$B$1:$B$766,Main_OG!$O$1:$O$766,"")</f>
        <v>1</v>
      </c>
      <c r="H2289" s="45">
        <f>_xlfn.XLOOKUP(E2289,Main_OG!$D$1:$D$766,Main_OG!$J$1:$J$766,"")</f>
        <v>2</v>
      </c>
      <c r="I2289" s="45" t="s">
        <v>139</v>
      </c>
      <c r="J2289" s="45" t="str">
        <f t="shared" si="106"/>
        <v>Pike County Light &amp; Power Co_PA</v>
      </c>
      <c r="K2289" s="45" t="str">
        <f t="shared" si="107"/>
        <v>Pike County Light Power Co_PA</v>
      </c>
      <c r="L2289" s="45" t="s">
        <v>3438</v>
      </c>
      <c r="M2289" s="45">
        <v>0</v>
      </c>
      <c r="N2289" s="45">
        <v>608</v>
      </c>
      <c r="O2289" s="45">
        <v>0</v>
      </c>
      <c r="P2289" s="45">
        <v>2290</v>
      </c>
      <c r="Q2289" s="45">
        <v>0</v>
      </c>
      <c r="R2289" s="45">
        <v>25866</v>
      </c>
      <c r="S2289" s="45">
        <v>0</v>
      </c>
      <c r="T2289" s="45">
        <v>18149</v>
      </c>
      <c r="U2289" s="45">
        <v>0</v>
      </c>
      <c r="V2289" s="45">
        <v>13.813499999999999</v>
      </c>
      <c r="W2289" s="45">
        <v>0</v>
      </c>
      <c r="X2289" s="45">
        <v>17.449997</v>
      </c>
      <c r="Y2289" s="46">
        <v>763855.4</v>
      </c>
      <c r="Z2289" s="46">
        <v>59633.774626131235</v>
      </c>
      <c r="AA2289" s="47">
        <f>_xlfn.XLOOKUP($E2289,Main_OG!$D$1:$D$766,Main_OG!AJ$1:AJ$766,"")</f>
        <v>46668322</v>
      </c>
      <c r="AB2289" s="47">
        <f>_xlfn.XLOOKUP($E2289,Main_OG!$D$1:$D$766,Main_OG!AK$1:AK$766,"")</f>
        <v>2931274</v>
      </c>
      <c r="AC2289" s="47">
        <f>_xlfn.XLOOKUP($E2289,Main_OG!$D$1:$D$766,Main_OG!AL$1:AL$766,"")</f>
        <v>1078551458</v>
      </c>
      <c r="AD2289" s="47">
        <f>_xlfn.XLOOKUP($E2289,Main_OG!$D$1:$D$766,Main_OG!AM$1:AM$766,"")</f>
        <v>83476744</v>
      </c>
    </row>
    <row r="2290" spans="1:30" x14ac:dyDescent="0.35">
      <c r="A2290" s="36" t="s">
        <v>3425</v>
      </c>
      <c r="B2290" s="45" t="s">
        <v>139</v>
      </c>
      <c r="C2290" s="45" t="s">
        <v>4285</v>
      </c>
      <c r="D2290" s="36" t="s">
        <v>4523</v>
      </c>
      <c r="E2290" s="36" t="str">
        <f t="shared" si="105"/>
        <v>2019_PA</v>
      </c>
      <c r="F2290" s="45">
        <v>2019</v>
      </c>
      <c r="G2290" s="45">
        <f>_xlfn.XLOOKUP(I2290,Main_OG!$B$1:$B$766,Main_OG!$O$1:$O$766,"")</f>
        <v>1</v>
      </c>
      <c r="H2290" s="45">
        <f>_xlfn.XLOOKUP(E2290,Main_OG!$D$1:$D$766,Main_OG!$J$1:$J$766,"")</f>
        <v>2</v>
      </c>
      <c r="I2290" s="45" t="s">
        <v>139</v>
      </c>
      <c r="J2290" s="45" t="str">
        <f t="shared" si="106"/>
        <v>Pike County Light &amp; Power Co_PA</v>
      </c>
      <c r="K2290" s="45" t="str">
        <f t="shared" si="107"/>
        <v>Pike County Light Power Co_PA</v>
      </c>
      <c r="L2290" s="45" t="s">
        <v>3439</v>
      </c>
      <c r="M2290" s="45">
        <v>0</v>
      </c>
      <c r="N2290" s="45">
        <v>708</v>
      </c>
      <c r="O2290" s="45">
        <v>0</v>
      </c>
      <c r="P2290" s="45">
        <v>2752</v>
      </c>
      <c r="Q2290" s="45">
        <v>0</v>
      </c>
      <c r="R2290" s="45">
        <v>27908</v>
      </c>
      <c r="S2290" s="45">
        <v>0</v>
      </c>
      <c r="T2290" s="45">
        <v>21406</v>
      </c>
      <c r="U2290" s="45">
        <v>0</v>
      </c>
      <c r="V2290" s="45">
        <v>10.902609</v>
      </c>
      <c r="W2290" s="45">
        <v>0</v>
      </c>
      <c r="X2290" s="45">
        <v>13.527048000000001</v>
      </c>
      <c r="Y2290" s="46">
        <v>772529.5</v>
      </c>
      <c r="Z2290" s="46">
        <v>60359.134465093557</v>
      </c>
      <c r="AA2290" s="47">
        <f>_xlfn.XLOOKUP($E2290,Main_OG!$D$1:$D$766,Main_OG!AJ$1:AJ$766,"")</f>
        <v>38844130</v>
      </c>
      <c r="AB2290" s="47">
        <f>_xlfn.XLOOKUP($E2290,Main_OG!$D$1:$D$766,Main_OG!AK$1:AK$766,"")</f>
        <v>898906</v>
      </c>
      <c r="AC2290" s="47">
        <f>_xlfn.XLOOKUP($E2290,Main_OG!$D$1:$D$766,Main_OG!AL$1:AL$766,"")</f>
        <v>1347497180</v>
      </c>
      <c r="AD2290" s="47">
        <f>_xlfn.XLOOKUP($E2290,Main_OG!$D$1:$D$766,Main_OG!AM$1:AM$766,"")</f>
        <v>83229652</v>
      </c>
    </row>
    <row r="2291" spans="1:30" x14ac:dyDescent="0.35">
      <c r="A2291" s="36" t="s">
        <v>3425</v>
      </c>
      <c r="B2291" s="45" t="s">
        <v>139</v>
      </c>
      <c r="C2291" s="45" t="s">
        <v>4285</v>
      </c>
      <c r="D2291" s="36" t="s">
        <v>4523</v>
      </c>
      <c r="E2291" s="36" t="str">
        <f t="shared" si="105"/>
        <v>2020_PA</v>
      </c>
      <c r="F2291" s="45">
        <v>2020</v>
      </c>
      <c r="G2291" s="45">
        <f>_xlfn.XLOOKUP(I2291,Main_OG!$B$1:$B$766,Main_OG!$O$1:$O$766,"")</f>
        <v>1</v>
      </c>
      <c r="H2291" s="45">
        <f>_xlfn.XLOOKUP(E2291,Main_OG!$D$1:$D$766,Main_OG!$J$1:$J$766,"")</f>
        <v>2</v>
      </c>
      <c r="I2291" s="45" t="s">
        <v>139</v>
      </c>
      <c r="J2291" s="45" t="str">
        <f t="shared" si="106"/>
        <v>Pike County Light &amp; Power Co_PA</v>
      </c>
      <c r="K2291" s="45" t="str">
        <f t="shared" si="107"/>
        <v>Pike County Light Power Co_PA</v>
      </c>
      <c r="L2291" s="45" t="s">
        <v>3440</v>
      </c>
      <c r="M2291" s="45">
        <v>0</v>
      </c>
      <c r="N2291" s="45">
        <v>720</v>
      </c>
      <c r="O2291" s="45">
        <v>0</v>
      </c>
      <c r="P2291" s="45">
        <v>0</v>
      </c>
      <c r="Q2291" s="45">
        <v>0</v>
      </c>
      <c r="R2291" s="45">
        <v>28079</v>
      </c>
      <c r="S2291" s="45">
        <v>0</v>
      </c>
      <c r="T2291" s="45">
        <v>0</v>
      </c>
      <c r="U2291" s="45">
        <v>0</v>
      </c>
      <c r="V2291" s="45">
        <v>10.184123</v>
      </c>
      <c r="W2291" s="45">
        <v>0</v>
      </c>
      <c r="X2291" s="45">
        <v>0</v>
      </c>
      <c r="Y2291" s="46">
        <v>736470.6</v>
      </c>
      <c r="Z2291" s="46">
        <v>57561.930981701065</v>
      </c>
      <c r="AA2291" s="47">
        <f>_xlfn.XLOOKUP($E2291,Main_OG!$D$1:$D$766,Main_OG!AJ$1:AJ$766,"")</f>
        <v>27123248</v>
      </c>
      <c r="AB2291" s="47">
        <f>_xlfn.XLOOKUP($E2291,Main_OG!$D$1:$D$766,Main_OG!AK$1:AK$766,"")</f>
        <v>416792</v>
      </c>
      <c r="AC2291" s="47">
        <f>_xlfn.XLOOKUP($E2291,Main_OG!$D$1:$D$766,Main_OG!AL$1:AL$766,"")</f>
        <v>1660210754</v>
      </c>
      <c r="AD2291" s="47">
        <f>_xlfn.XLOOKUP($E2291,Main_OG!$D$1:$D$766,Main_OG!AM$1:AM$766,"")</f>
        <v>0</v>
      </c>
    </row>
    <row r="2292" spans="1:30" x14ac:dyDescent="0.35">
      <c r="A2292" s="36" t="s">
        <v>3441</v>
      </c>
      <c r="B2292" s="45" t="s">
        <v>351</v>
      </c>
      <c r="C2292" s="45" t="s">
        <v>4286</v>
      </c>
      <c r="D2292" s="36" t="s">
        <v>4524</v>
      </c>
      <c r="E2292" s="36" t="str">
        <f t="shared" si="105"/>
        <v>2006_WI</v>
      </c>
      <c r="F2292" s="45">
        <v>2006</v>
      </c>
      <c r="G2292" s="45">
        <f>_xlfn.XLOOKUP(I2292,Main_OG!$B$1:$B$766,Main_OG!$O$1:$O$766,"")</f>
        <v>0</v>
      </c>
      <c r="H2292" s="45">
        <f>_xlfn.XLOOKUP(E2292,Main_OG!$D$1:$D$766,Main_OG!$J$1:$J$766,"")</f>
        <v>0</v>
      </c>
      <c r="I2292" s="45" t="s">
        <v>351</v>
      </c>
      <c r="J2292" s="45" t="str">
        <f t="shared" si="106"/>
        <v>Pioneer Power &amp; Light Co_WI</v>
      </c>
      <c r="K2292" s="45" t="str">
        <f t="shared" si="107"/>
        <v>Pioneer Power Light Co_WI</v>
      </c>
      <c r="L2292" s="45" t="s">
        <v>3442</v>
      </c>
      <c r="M2292" s="45">
        <v>0</v>
      </c>
      <c r="N2292" s="45">
        <v>133</v>
      </c>
      <c r="O2292" s="45">
        <v>20</v>
      </c>
      <c r="P2292" s="45">
        <v>1963</v>
      </c>
      <c r="Q2292" s="45">
        <v>0</v>
      </c>
      <c r="R2292" s="45">
        <v>208</v>
      </c>
      <c r="S2292" s="45">
        <v>256</v>
      </c>
      <c r="T2292" s="45">
        <v>1299</v>
      </c>
      <c r="U2292" s="45">
        <v>0</v>
      </c>
      <c r="V2292" s="45">
        <v>10.732714138286889</v>
      </c>
      <c r="W2292" s="45">
        <v>9.653092006033182</v>
      </c>
      <c r="X2292" s="45">
        <v>10.598025618014191</v>
      </c>
      <c r="Y2292" s="46">
        <v>287146.59999999998</v>
      </c>
      <c r="Z2292" s="46">
        <v>51481.599345961702</v>
      </c>
      <c r="AA2292" s="47">
        <f>_xlfn.XLOOKUP($E2292,Main_OG!$D$1:$D$766,Main_OG!AJ$1:AJ$766,"")</f>
        <v>47984959.539999999</v>
      </c>
      <c r="AB2292" s="47">
        <f>_xlfn.XLOOKUP($E2292,Main_OG!$D$1:$D$766,Main_OG!AK$1:AK$766,"")</f>
        <v>3549166.82</v>
      </c>
      <c r="AC2292" s="47">
        <f>_xlfn.XLOOKUP($E2292,Main_OG!$D$1:$D$766,Main_OG!AL$1:AL$766,"")</f>
        <v>88498243.219999984</v>
      </c>
      <c r="AD2292" s="47">
        <f>_xlfn.XLOOKUP($E2292,Main_OG!$D$1:$D$766,Main_OG!AM$1:AM$766,"")</f>
        <v>12233515</v>
      </c>
    </row>
    <row r="2293" spans="1:30" x14ac:dyDescent="0.35">
      <c r="A2293" s="36" t="s">
        <v>3441</v>
      </c>
      <c r="B2293" s="45" t="s">
        <v>351</v>
      </c>
      <c r="C2293" s="45" t="s">
        <v>4286</v>
      </c>
      <c r="D2293" s="36" t="s">
        <v>4524</v>
      </c>
      <c r="E2293" s="36" t="str">
        <f t="shared" si="105"/>
        <v>2007_WI</v>
      </c>
      <c r="F2293" s="45">
        <v>2007</v>
      </c>
      <c r="G2293" s="45">
        <f>_xlfn.XLOOKUP(I2293,Main_OG!$B$1:$B$766,Main_OG!$O$1:$O$766,"")</f>
        <v>0</v>
      </c>
      <c r="H2293" s="45">
        <f>_xlfn.XLOOKUP(E2293,Main_OG!$D$1:$D$766,Main_OG!$J$1:$J$766,"")</f>
        <v>0</v>
      </c>
      <c r="I2293" s="45" t="s">
        <v>351</v>
      </c>
      <c r="J2293" s="45" t="str">
        <f t="shared" si="106"/>
        <v>Pioneer Power &amp; Light Co_WI</v>
      </c>
      <c r="K2293" s="45" t="str">
        <f t="shared" si="107"/>
        <v>Pioneer Power Light Co_WI</v>
      </c>
      <c r="L2293" s="45" t="s">
        <v>3443</v>
      </c>
      <c r="M2293" s="45">
        <v>0</v>
      </c>
      <c r="N2293" s="45">
        <v>129</v>
      </c>
      <c r="O2293" s="45">
        <v>20</v>
      </c>
      <c r="P2293" s="45">
        <v>1983</v>
      </c>
      <c r="Q2293" s="45">
        <v>0</v>
      </c>
      <c r="R2293" s="45">
        <v>217</v>
      </c>
      <c r="S2293" s="45">
        <v>259</v>
      </c>
      <c r="T2293" s="45">
        <v>1290</v>
      </c>
      <c r="U2293" s="45">
        <v>0</v>
      </c>
      <c r="V2293" s="45">
        <v>10.29</v>
      </c>
      <c r="W2293" s="45">
        <v>9.5</v>
      </c>
      <c r="X2293" s="45">
        <v>10.28</v>
      </c>
      <c r="Y2293" s="46">
        <v>289855.2</v>
      </c>
      <c r="Z2293" s="46">
        <v>51660.456888754226</v>
      </c>
      <c r="AA2293" s="47">
        <f>_xlfn.XLOOKUP($E2293,Main_OG!$D$1:$D$766,Main_OG!AJ$1:AJ$766,"")</f>
        <v>48160880</v>
      </c>
      <c r="AB2293" s="47">
        <f>_xlfn.XLOOKUP($E2293,Main_OG!$D$1:$D$766,Main_OG!AK$1:AK$766,"")</f>
        <v>3854054</v>
      </c>
      <c r="AC2293" s="47">
        <f>_xlfn.XLOOKUP($E2293,Main_OG!$D$1:$D$766,Main_OG!AL$1:AL$766,"")</f>
        <v>108994756</v>
      </c>
      <c r="AD2293" s="47">
        <f>_xlfn.XLOOKUP($E2293,Main_OG!$D$1:$D$766,Main_OG!AM$1:AM$766,"")</f>
        <v>12910319</v>
      </c>
    </row>
    <row r="2294" spans="1:30" x14ac:dyDescent="0.35">
      <c r="A2294" s="36" t="s">
        <v>3444</v>
      </c>
      <c r="B2294" s="45" t="s">
        <v>351</v>
      </c>
      <c r="C2294" s="45" t="s">
        <v>4286</v>
      </c>
      <c r="D2294" s="36" t="s">
        <v>4524</v>
      </c>
      <c r="E2294" s="36" t="str">
        <f t="shared" si="105"/>
        <v>2008_WI</v>
      </c>
      <c r="F2294" s="45">
        <v>2008</v>
      </c>
      <c r="G2294" s="45">
        <f>_xlfn.XLOOKUP(I2294,Main_OG!$B$1:$B$766,Main_OG!$O$1:$O$766,"")</f>
        <v>0</v>
      </c>
      <c r="H2294" s="45">
        <f>_xlfn.XLOOKUP(E2294,Main_OG!$D$1:$D$766,Main_OG!$J$1:$J$766,"")</f>
        <v>0</v>
      </c>
      <c r="I2294" s="45" t="s">
        <v>351</v>
      </c>
      <c r="J2294" s="45" t="str">
        <f t="shared" si="106"/>
        <v>Pioneer Power and Light Co_WI</v>
      </c>
      <c r="K2294" s="45" t="str">
        <f t="shared" si="107"/>
        <v>Pioneer Power Light Co_WI</v>
      </c>
      <c r="L2294" s="45" t="s">
        <v>3445</v>
      </c>
      <c r="M2294" s="45">
        <v>0</v>
      </c>
      <c r="N2294" s="45">
        <v>131</v>
      </c>
      <c r="O2294" s="45">
        <v>20</v>
      </c>
      <c r="P2294" s="45">
        <v>1984</v>
      </c>
      <c r="Q2294" s="45">
        <v>0</v>
      </c>
      <c r="R2294" s="45">
        <v>2015</v>
      </c>
      <c r="S2294" s="45">
        <v>3003</v>
      </c>
      <c r="T2294" s="45">
        <v>12550</v>
      </c>
      <c r="U2294" s="45">
        <v>0</v>
      </c>
      <c r="V2294" s="45">
        <v>11.81</v>
      </c>
      <c r="W2294" s="45">
        <v>10.220000000000001</v>
      </c>
      <c r="X2294" s="45">
        <v>11.82</v>
      </c>
      <c r="Y2294" s="46">
        <v>286204.7</v>
      </c>
      <c r="Z2294" s="46">
        <v>50736.554324803634</v>
      </c>
      <c r="AA2294" s="47">
        <f>_xlfn.XLOOKUP($E2294,Main_OG!$D$1:$D$766,Main_OG!AJ$1:AJ$766,"")</f>
        <v>49868066</v>
      </c>
      <c r="AB2294" s="47">
        <f>_xlfn.XLOOKUP($E2294,Main_OG!$D$1:$D$766,Main_OG!AK$1:AK$766,"")</f>
        <v>3460118</v>
      </c>
      <c r="AC2294" s="47">
        <f>_xlfn.XLOOKUP($E2294,Main_OG!$D$1:$D$766,Main_OG!AL$1:AL$766,"")</f>
        <v>82624382</v>
      </c>
      <c r="AD2294" s="47">
        <f>_xlfn.XLOOKUP($E2294,Main_OG!$D$1:$D$766,Main_OG!AM$1:AM$766,"")</f>
        <v>12154510</v>
      </c>
    </row>
    <row r="2295" spans="1:30" x14ac:dyDescent="0.35">
      <c r="A2295" s="36" t="s">
        <v>3444</v>
      </c>
      <c r="B2295" s="45" t="s">
        <v>351</v>
      </c>
      <c r="C2295" s="45" t="s">
        <v>4286</v>
      </c>
      <c r="D2295" s="36" t="s">
        <v>4524</v>
      </c>
      <c r="E2295" s="36" t="str">
        <f t="shared" si="105"/>
        <v>2009_WI</v>
      </c>
      <c r="F2295" s="45">
        <v>2009</v>
      </c>
      <c r="G2295" s="45">
        <f>_xlfn.XLOOKUP(I2295,Main_OG!$B$1:$B$766,Main_OG!$O$1:$O$766,"")</f>
        <v>0</v>
      </c>
      <c r="H2295" s="45">
        <f>_xlfn.XLOOKUP(E2295,Main_OG!$D$1:$D$766,Main_OG!$J$1:$J$766,"")</f>
        <v>0</v>
      </c>
      <c r="I2295" s="45" t="s">
        <v>351</v>
      </c>
      <c r="J2295" s="45" t="str">
        <f t="shared" si="106"/>
        <v>Pioneer Power and Light Co_WI</v>
      </c>
      <c r="K2295" s="45" t="str">
        <f t="shared" si="107"/>
        <v>Pioneer Power Light Co_WI</v>
      </c>
      <c r="L2295" s="45" t="s">
        <v>3446</v>
      </c>
      <c r="M2295" s="45">
        <v>0</v>
      </c>
      <c r="N2295" s="45">
        <v>136</v>
      </c>
      <c r="O2295" s="45">
        <v>20</v>
      </c>
      <c r="P2295" s="45">
        <v>1991</v>
      </c>
      <c r="Q2295" s="45">
        <v>0</v>
      </c>
      <c r="R2295" s="45">
        <v>2053</v>
      </c>
      <c r="S2295" s="45">
        <v>2794</v>
      </c>
      <c r="T2295" s="45">
        <v>11980</v>
      </c>
      <c r="U2295" s="45">
        <v>0</v>
      </c>
      <c r="V2295" s="45">
        <v>12.08</v>
      </c>
      <c r="W2295" s="45">
        <v>10.63</v>
      </c>
      <c r="X2295" s="45">
        <v>12.07</v>
      </c>
      <c r="Y2295" s="46">
        <v>277279.40000000002</v>
      </c>
      <c r="Z2295" s="46">
        <v>48909.24112900722</v>
      </c>
      <c r="AA2295" s="47">
        <f>_xlfn.XLOOKUP($E2295,Main_OG!$D$1:$D$766,Main_OG!AJ$1:AJ$766,"")</f>
        <v>44836820</v>
      </c>
      <c r="AB2295" s="47">
        <f>_xlfn.XLOOKUP($E2295,Main_OG!$D$1:$D$766,Main_OG!AK$1:AK$766,"")</f>
        <v>2630276</v>
      </c>
      <c r="AC2295" s="47">
        <f>_xlfn.XLOOKUP($E2295,Main_OG!$D$1:$D$766,Main_OG!AL$1:AL$766,"")</f>
        <v>82642892</v>
      </c>
      <c r="AD2295" s="47">
        <f>_xlfn.XLOOKUP($E2295,Main_OG!$D$1:$D$766,Main_OG!AM$1:AM$766,"")</f>
        <v>12683151</v>
      </c>
    </row>
    <row r="2296" spans="1:30" x14ac:dyDescent="0.35">
      <c r="A2296" s="36" t="s">
        <v>3444</v>
      </c>
      <c r="B2296" s="45" t="s">
        <v>351</v>
      </c>
      <c r="C2296" s="45" t="s">
        <v>4286</v>
      </c>
      <c r="D2296" s="36" t="s">
        <v>4524</v>
      </c>
      <c r="E2296" s="36" t="str">
        <f t="shared" si="105"/>
        <v>2010_WI</v>
      </c>
      <c r="F2296" s="45">
        <v>2010</v>
      </c>
      <c r="G2296" s="45">
        <f>_xlfn.XLOOKUP(I2296,Main_OG!$B$1:$B$766,Main_OG!$O$1:$O$766,"")</f>
        <v>0</v>
      </c>
      <c r="H2296" s="45">
        <f>_xlfn.XLOOKUP(E2296,Main_OG!$D$1:$D$766,Main_OG!$J$1:$J$766,"")</f>
        <v>0</v>
      </c>
      <c r="I2296" s="45" t="s">
        <v>351</v>
      </c>
      <c r="J2296" s="45" t="str">
        <f t="shared" si="106"/>
        <v>Pioneer Power and Light Co_WI</v>
      </c>
      <c r="K2296" s="45" t="str">
        <f t="shared" si="107"/>
        <v>Pioneer Power Light Co_WI</v>
      </c>
      <c r="L2296" s="45" t="s">
        <v>3447</v>
      </c>
      <c r="M2296" s="45">
        <v>0</v>
      </c>
      <c r="N2296" s="45">
        <v>159</v>
      </c>
      <c r="O2296" s="45">
        <v>21</v>
      </c>
      <c r="P2296" s="45">
        <v>1984</v>
      </c>
      <c r="Q2296" s="45">
        <v>0</v>
      </c>
      <c r="R2296" s="45">
        <v>2471</v>
      </c>
      <c r="S2296" s="45">
        <v>2597</v>
      </c>
      <c r="T2296" s="45">
        <v>11996</v>
      </c>
      <c r="U2296" s="45">
        <v>0</v>
      </c>
      <c r="V2296" s="45">
        <v>12.83</v>
      </c>
      <c r="W2296" s="45">
        <v>11.86</v>
      </c>
      <c r="X2296" s="45">
        <v>13.02</v>
      </c>
      <c r="Y2296" s="46">
        <v>287652.90000000002</v>
      </c>
      <c r="Z2296" s="46">
        <v>50549.332945320813</v>
      </c>
      <c r="AA2296" s="47">
        <f>_xlfn.XLOOKUP($E2296,Main_OG!$D$1:$D$766,Main_OG!AJ$1:AJ$766,"")</f>
        <v>48147388</v>
      </c>
      <c r="AB2296" s="47">
        <f>_xlfn.XLOOKUP($E2296,Main_OG!$D$1:$D$766,Main_OG!AK$1:AK$766,"")</f>
        <v>2625246</v>
      </c>
      <c r="AC2296" s="47">
        <f>_xlfn.XLOOKUP($E2296,Main_OG!$D$1:$D$766,Main_OG!AL$1:AL$766,"")</f>
        <v>85543582</v>
      </c>
      <c r="AD2296" s="47">
        <f>_xlfn.XLOOKUP($E2296,Main_OG!$D$1:$D$766,Main_OG!AM$1:AM$766,"")</f>
        <v>13280939</v>
      </c>
    </row>
    <row r="2297" spans="1:30" x14ac:dyDescent="0.35">
      <c r="A2297" s="36" t="s">
        <v>3444</v>
      </c>
      <c r="B2297" s="45" t="s">
        <v>351</v>
      </c>
      <c r="C2297" s="45" t="s">
        <v>4286</v>
      </c>
      <c r="D2297" s="36" t="s">
        <v>4524</v>
      </c>
      <c r="E2297" s="36" t="str">
        <f t="shared" si="105"/>
        <v>2011_WI</v>
      </c>
      <c r="F2297" s="45">
        <v>2011</v>
      </c>
      <c r="G2297" s="45">
        <f>_xlfn.XLOOKUP(I2297,Main_OG!$B$1:$B$766,Main_OG!$O$1:$O$766,"")</f>
        <v>0</v>
      </c>
      <c r="H2297" s="45">
        <f>_xlfn.XLOOKUP(E2297,Main_OG!$D$1:$D$766,Main_OG!$J$1:$J$766,"")</f>
        <v>0</v>
      </c>
      <c r="I2297" s="45" t="s">
        <v>351</v>
      </c>
      <c r="J2297" s="45" t="str">
        <f t="shared" si="106"/>
        <v>Pioneer Power and Light Co_WI</v>
      </c>
      <c r="K2297" s="45" t="str">
        <f t="shared" si="107"/>
        <v>Pioneer Power Light Co_WI</v>
      </c>
      <c r="L2297" s="45" t="s">
        <v>3448</v>
      </c>
      <c r="M2297" s="45">
        <v>0</v>
      </c>
      <c r="N2297" s="45">
        <v>161</v>
      </c>
      <c r="O2297" s="45">
        <v>22</v>
      </c>
      <c r="P2297" s="45">
        <v>1982</v>
      </c>
      <c r="Q2297" s="45">
        <v>0</v>
      </c>
      <c r="R2297" s="45">
        <v>3093</v>
      </c>
      <c r="S2297" s="45">
        <v>2676</v>
      </c>
      <c r="T2297" s="45">
        <v>11110</v>
      </c>
      <c r="U2297" s="45">
        <v>0</v>
      </c>
      <c r="V2297" s="45">
        <v>12.77</v>
      </c>
      <c r="W2297" s="45">
        <v>11.81</v>
      </c>
      <c r="X2297" s="45">
        <v>13.27</v>
      </c>
      <c r="Y2297" s="46">
        <v>293664</v>
      </c>
      <c r="Z2297" s="46">
        <v>51467.268623024829</v>
      </c>
      <c r="AA2297" s="47">
        <f>_xlfn.XLOOKUP($E2297,Main_OG!$D$1:$D$766,Main_OG!AJ$1:AJ$766,"")</f>
        <v>46098434</v>
      </c>
      <c r="AB2297" s="47">
        <f>_xlfn.XLOOKUP($E2297,Main_OG!$D$1:$D$766,Main_OG!AK$1:AK$766,"")</f>
        <v>2129235.35</v>
      </c>
      <c r="AC2297" s="47">
        <f>_xlfn.XLOOKUP($E2297,Main_OG!$D$1:$D$766,Main_OG!AL$1:AL$766,"")</f>
        <v>95949646</v>
      </c>
      <c r="AD2297" s="47">
        <f>_xlfn.XLOOKUP($E2297,Main_OG!$D$1:$D$766,Main_OG!AM$1:AM$766,"")</f>
        <v>11559781</v>
      </c>
    </row>
    <row r="2298" spans="1:30" x14ac:dyDescent="0.35">
      <c r="A2298" s="36" t="s">
        <v>3444</v>
      </c>
      <c r="B2298" s="45" t="s">
        <v>351</v>
      </c>
      <c r="C2298" s="45" t="s">
        <v>4286</v>
      </c>
      <c r="D2298" s="36" t="s">
        <v>4524</v>
      </c>
      <c r="E2298" s="36" t="str">
        <f t="shared" si="105"/>
        <v>2012_WI</v>
      </c>
      <c r="F2298" s="45">
        <v>2012</v>
      </c>
      <c r="G2298" s="45">
        <f>_xlfn.XLOOKUP(I2298,Main_OG!$B$1:$B$766,Main_OG!$O$1:$O$766,"")</f>
        <v>0</v>
      </c>
      <c r="H2298" s="45">
        <f>_xlfn.XLOOKUP(E2298,Main_OG!$D$1:$D$766,Main_OG!$J$1:$J$766,"")</f>
        <v>0</v>
      </c>
      <c r="I2298" s="45" t="s">
        <v>351</v>
      </c>
      <c r="J2298" s="45" t="str">
        <f t="shared" si="106"/>
        <v>Pioneer Power and Light Co_WI</v>
      </c>
      <c r="K2298" s="45" t="str">
        <f t="shared" si="107"/>
        <v>Pioneer Power Light Co_WI</v>
      </c>
      <c r="L2298" s="45" t="s">
        <v>3449</v>
      </c>
      <c r="M2298" s="45">
        <v>0</v>
      </c>
      <c r="N2298" s="45">
        <v>166</v>
      </c>
      <c r="O2298" s="45">
        <v>23</v>
      </c>
      <c r="P2298" s="45">
        <v>1985</v>
      </c>
      <c r="Q2298" s="45">
        <v>0</v>
      </c>
      <c r="R2298" s="45">
        <v>3103</v>
      </c>
      <c r="S2298" s="45">
        <v>2945</v>
      </c>
      <c r="T2298" s="45">
        <v>11316</v>
      </c>
      <c r="U2298" s="45">
        <v>0</v>
      </c>
      <c r="V2298" s="45">
        <v>13.567515</v>
      </c>
      <c r="W2298" s="45">
        <v>11.069610000000001</v>
      </c>
      <c r="X2298" s="45">
        <v>13.096501</v>
      </c>
      <c r="Y2298" s="46">
        <v>299007.59999999998</v>
      </c>
      <c r="Z2298" s="46">
        <v>52266.517504031326</v>
      </c>
      <c r="AA2298" s="47">
        <f>_xlfn.XLOOKUP($E2298,Main_OG!$D$1:$D$766,Main_OG!AJ$1:AJ$766,"")</f>
        <v>38987626</v>
      </c>
      <c r="AB2298" s="47">
        <f>_xlfn.XLOOKUP($E2298,Main_OG!$D$1:$D$766,Main_OG!AK$1:AK$766,"")</f>
        <v>960860</v>
      </c>
      <c r="AC2298" s="47">
        <f>_xlfn.XLOOKUP($E2298,Main_OG!$D$1:$D$766,Main_OG!AL$1:AL$766,"")</f>
        <v>173921342</v>
      </c>
      <c r="AD2298" s="47">
        <f>_xlfn.XLOOKUP($E2298,Main_OG!$D$1:$D$766,Main_OG!AM$1:AM$766,"")</f>
        <v>14299595</v>
      </c>
    </row>
    <row r="2299" spans="1:30" x14ac:dyDescent="0.35">
      <c r="A2299" s="36" t="s">
        <v>3444</v>
      </c>
      <c r="B2299" s="45" t="s">
        <v>351</v>
      </c>
      <c r="C2299" s="45" t="s">
        <v>4286</v>
      </c>
      <c r="D2299" s="36" t="s">
        <v>4524</v>
      </c>
      <c r="E2299" s="36" t="str">
        <f t="shared" si="105"/>
        <v>2013_WI</v>
      </c>
      <c r="F2299" s="45">
        <v>2013</v>
      </c>
      <c r="G2299" s="45">
        <f>_xlfn.XLOOKUP(I2299,Main_OG!$B$1:$B$766,Main_OG!$O$1:$O$766,"")</f>
        <v>0</v>
      </c>
      <c r="H2299" s="45">
        <f>_xlfn.XLOOKUP(E2299,Main_OG!$D$1:$D$766,Main_OG!$J$1:$J$766,"")</f>
        <v>0</v>
      </c>
      <c r="I2299" s="45" t="s">
        <v>351</v>
      </c>
      <c r="J2299" s="45" t="str">
        <f t="shared" si="106"/>
        <v>Pioneer Power and Light Co_WI</v>
      </c>
      <c r="K2299" s="45" t="str">
        <f t="shared" si="107"/>
        <v>Pioneer Power Light Co_WI</v>
      </c>
      <c r="L2299" s="45" t="s">
        <v>3450</v>
      </c>
      <c r="M2299" s="45">
        <v>0</v>
      </c>
      <c r="N2299" s="45">
        <v>166</v>
      </c>
      <c r="O2299" s="45">
        <v>23</v>
      </c>
      <c r="P2299" s="45">
        <v>1985</v>
      </c>
      <c r="Q2299" s="45">
        <v>0</v>
      </c>
      <c r="R2299" s="45">
        <v>2800</v>
      </c>
      <c r="S2299" s="45">
        <v>2110</v>
      </c>
      <c r="T2299" s="45">
        <v>11547</v>
      </c>
      <c r="U2299" s="45">
        <v>0</v>
      </c>
      <c r="V2299" s="45">
        <v>13.857143000000001</v>
      </c>
      <c r="W2299" s="45">
        <v>12.701422000000001</v>
      </c>
      <c r="X2299" s="45">
        <v>12.869144</v>
      </c>
      <c r="Y2299" s="46">
        <v>301550.5</v>
      </c>
      <c r="Z2299" s="46">
        <v>52553.131642108798</v>
      </c>
      <c r="AA2299" s="47">
        <f>_xlfn.XLOOKUP($E2299,Main_OG!$D$1:$D$766,Main_OG!AJ$1:AJ$766,"")</f>
        <v>47747638</v>
      </c>
      <c r="AB2299" s="47">
        <f>_xlfn.XLOOKUP($E2299,Main_OG!$D$1:$D$766,Main_OG!AK$1:AK$766,"")</f>
        <v>885782</v>
      </c>
      <c r="AC2299" s="47">
        <f>_xlfn.XLOOKUP($E2299,Main_OG!$D$1:$D$766,Main_OG!AL$1:AL$766,"")</f>
        <v>122721516</v>
      </c>
      <c r="AD2299" s="47">
        <f>_xlfn.XLOOKUP($E2299,Main_OG!$D$1:$D$766,Main_OG!AM$1:AM$766,"")</f>
        <v>11675194</v>
      </c>
    </row>
    <row r="2300" spans="1:30" x14ac:dyDescent="0.35">
      <c r="A2300" s="36" t="s">
        <v>3444</v>
      </c>
      <c r="B2300" s="45" t="s">
        <v>351</v>
      </c>
      <c r="C2300" s="45" t="s">
        <v>4286</v>
      </c>
      <c r="D2300" s="36" t="s">
        <v>4524</v>
      </c>
      <c r="E2300" s="36" t="str">
        <f t="shared" si="105"/>
        <v>2014_WI</v>
      </c>
      <c r="F2300" s="45">
        <v>2014</v>
      </c>
      <c r="G2300" s="45">
        <f>_xlfn.XLOOKUP(I2300,Main_OG!$B$1:$B$766,Main_OG!$O$1:$O$766,"")</f>
        <v>0</v>
      </c>
      <c r="H2300" s="45">
        <f>_xlfn.XLOOKUP(E2300,Main_OG!$D$1:$D$766,Main_OG!$J$1:$J$766,"")</f>
        <v>0</v>
      </c>
      <c r="I2300" s="45" t="s">
        <v>351</v>
      </c>
      <c r="J2300" s="45" t="str">
        <f t="shared" si="106"/>
        <v>Pioneer Power and Light Co_WI</v>
      </c>
      <c r="K2300" s="45" t="str">
        <f t="shared" si="107"/>
        <v>Pioneer Power Light Co_WI</v>
      </c>
      <c r="L2300" s="45" t="s">
        <v>3451</v>
      </c>
      <c r="M2300" s="45">
        <v>0</v>
      </c>
      <c r="N2300" s="45">
        <v>165</v>
      </c>
      <c r="O2300" s="45">
        <v>23</v>
      </c>
      <c r="P2300" s="45">
        <v>1987</v>
      </c>
      <c r="Q2300" s="45">
        <v>0</v>
      </c>
      <c r="R2300" s="45">
        <v>3000</v>
      </c>
      <c r="S2300" s="45">
        <v>2500</v>
      </c>
      <c r="T2300" s="45">
        <v>11293</v>
      </c>
      <c r="U2300" s="45">
        <v>0</v>
      </c>
      <c r="V2300" s="45">
        <v>14.1</v>
      </c>
      <c r="W2300" s="45">
        <v>13</v>
      </c>
      <c r="X2300" s="45">
        <v>14.212344</v>
      </c>
      <c r="Y2300" s="46">
        <v>309425.8</v>
      </c>
      <c r="Z2300" s="46">
        <v>53783.260408687413</v>
      </c>
      <c r="AA2300" s="47">
        <f>_xlfn.XLOOKUP($E2300,Main_OG!$D$1:$D$766,Main_OG!AJ$1:AJ$766,"")</f>
        <v>42668086</v>
      </c>
      <c r="AB2300" s="47">
        <f>_xlfn.XLOOKUP($E2300,Main_OG!$D$1:$D$766,Main_OG!AK$1:AK$766,"")</f>
        <v>1056130</v>
      </c>
      <c r="AC2300" s="47">
        <f>_xlfn.XLOOKUP($E2300,Main_OG!$D$1:$D$766,Main_OG!AL$1:AL$766,"")</f>
        <v>119709694</v>
      </c>
      <c r="AD2300" s="47">
        <f>_xlfn.XLOOKUP($E2300,Main_OG!$D$1:$D$766,Main_OG!AM$1:AM$766,"")</f>
        <v>9447096</v>
      </c>
    </row>
    <row r="2301" spans="1:30" x14ac:dyDescent="0.35">
      <c r="A2301" s="36" t="s">
        <v>3444</v>
      </c>
      <c r="B2301" s="45" t="s">
        <v>351</v>
      </c>
      <c r="C2301" s="45" t="s">
        <v>4286</v>
      </c>
      <c r="D2301" s="36" t="s">
        <v>4524</v>
      </c>
      <c r="E2301" s="36" t="str">
        <f t="shared" si="105"/>
        <v>2015_WI</v>
      </c>
      <c r="F2301" s="45">
        <v>2015</v>
      </c>
      <c r="G2301" s="45">
        <f>_xlfn.XLOOKUP(I2301,Main_OG!$B$1:$B$766,Main_OG!$O$1:$O$766,"")</f>
        <v>0</v>
      </c>
      <c r="H2301" s="45">
        <f>_xlfn.XLOOKUP(E2301,Main_OG!$D$1:$D$766,Main_OG!$J$1:$J$766,"")</f>
        <v>0</v>
      </c>
      <c r="I2301" s="45" t="s">
        <v>351</v>
      </c>
      <c r="J2301" s="45" t="str">
        <f t="shared" si="106"/>
        <v>Pioneer Power and Light Co_WI</v>
      </c>
      <c r="K2301" s="45" t="str">
        <f t="shared" si="107"/>
        <v>Pioneer Power Light Co_WI</v>
      </c>
      <c r="L2301" s="45" t="s">
        <v>3452</v>
      </c>
      <c r="M2301" s="45">
        <v>0</v>
      </c>
      <c r="N2301" s="45">
        <v>163</v>
      </c>
      <c r="O2301" s="45">
        <v>27</v>
      </c>
      <c r="P2301" s="45">
        <v>1999</v>
      </c>
      <c r="Q2301" s="45">
        <v>0</v>
      </c>
      <c r="R2301" s="45">
        <v>3310</v>
      </c>
      <c r="S2301" s="45">
        <v>2500</v>
      </c>
      <c r="T2301" s="45">
        <v>10817</v>
      </c>
      <c r="U2301" s="45">
        <v>0</v>
      </c>
      <c r="V2301" s="45">
        <v>13.202417000000001</v>
      </c>
      <c r="W2301" s="45">
        <v>12.84</v>
      </c>
      <c r="X2301" s="45">
        <v>13.802348</v>
      </c>
      <c r="Y2301" s="46">
        <v>315687.8</v>
      </c>
      <c r="Z2301" s="46">
        <v>54779.073203599488</v>
      </c>
      <c r="AA2301" s="47">
        <f>_xlfn.XLOOKUP($E2301,Main_OG!$D$1:$D$766,Main_OG!AJ$1:AJ$766,"")</f>
        <v>43384686</v>
      </c>
      <c r="AB2301" s="47">
        <f>_xlfn.XLOOKUP($E2301,Main_OG!$D$1:$D$766,Main_OG!AK$1:AK$766,"")</f>
        <v>705030</v>
      </c>
      <c r="AC2301" s="47">
        <f>_xlfn.XLOOKUP($E2301,Main_OG!$D$1:$D$766,Main_OG!AL$1:AL$766,"")</f>
        <v>198250178</v>
      </c>
      <c r="AD2301" s="47">
        <f>_xlfn.XLOOKUP($E2301,Main_OG!$D$1:$D$766,Main_OG!AM$1:AM$766,"")</f>
        <v>10008183</v>
      </c>
    </row>
    <row r="2302" spans="1:30" x14ac:dyDescent="0.35">
      <c r="A2302" s="36" t="s">
        <v>3444</v>
      </c>
      <c r="B2302" s="45" t="s">
        <v>351</v>
      </c>
      <c r="C2302" s="45" t="s">
        <v>4286</v>
      </c>
      <c r="D2302" s="36" t="s">
        <v>4524</v>
      </c>
      <c r="E2302" s="36" t="str">
        <f t="shared" si="105"/>
        <v>2016_WI</v>
      </c>
      <c r="F2302" s="45">
        <v>2016</v>
      </c>
      <c r="G2302" s="45">
        <f>_xlfn.XLOOKUP(I2302,Main_OG!$B$1:$B$766,Main_OG!$O$1:$O$766,"")</f>
        <v>0</v>
      </c>
      <c r="H2302" s="45">
        <f>_xlfn.XLOOKUP(E2302,Main_OG!$D$1:$D$766,Main_OG!$J$1:$J$766,"")</f>
        <v>0</v>
      </c>
      <c r="I2302" s="45" t="s">
        <v>351</v>
      </c>
      <c r="J2302" s="45" t="str">
        <f t="shared" si="106"/>
        <v>Pioneer Power and Light Co_WI</v>
      </c>
      <c r="K2302" s="45" t="str">
        <f t="shared" si="107"/>
        <v>Pioneer Power Light Co_WI</v>
      </c>
      <c r="L2302" s="45" t="s">
        <v>3453</v>
      </c>
      <c r="M2302" s="45">
        <v>0</v>
      </c>
      <c r="N2302" s="45">
        <v>339</v>
      </c>
      <c r="O2302" s="45">
        <v>27</v>
      </c>
      <c r="P2302" s="45">
        <v>1997</v>
      </c>
      <c r="Q2302" s="45">
        <v>0</v>
      </c>
      <c r="R2302" s="45">
        <v>3361</v>
      </c>
      <c r="S2302" s="45">
        <v>2121</v>
      </c>
      <c r="T2302" s="45">
        <v>10776</v>
      </c>
      <c r="U2302" s="45">
        <v>0</v>
      </c>
      <c r="V2302" s="45">
        <v>14.787266000000001</v>
      </c>
      <c r="W2302" s="45">
        <v>16.407354999999999</v>
      </c>
      <c r="X2302" s="45">
        <v>16.128433999999999</v>
      </c>
      <c r="Y2302" s="46">
        <v>319272.3</v>
      </c>
      <c r="Z2302" s="46">
        <v>55283.619356659634</v>
      </c>
      <c r="AA2302" s="47">
        <f>_xlfn.XLOOKUP($E2302,Main_OG!$D$1:$D$766,Main_OG!AJ$1:AJ$766,"")</f>
        <v>38268622</v>
      </c>
      <c r="AB2302" s="47">
        <f>_xlfn.XLOOKUP($E2302,Main_OG!$D$1:$D$766,Main_OG!AK$1:AK$766,"")</f>
        <v>585422</v>
      </c>
      <c r="AC2302" s="47">
        <f>_xlfn.XLOOKUP($E2302,Main_OG!$D$1:$D$766,Main_OG!AL$1:AL$766,"")</f>
        <v>229614262</v>
      </c>
      <c r="AD2302" s="47">
        <f>_xlfn.XLOOKUP($E2302,Main_OG!$D$1:$D$766,Main_OG!AM$1:AM$766,"")</f>
        <v>10151394</v>
      </c>
    </row>
    <row r="2303" spans="1:30" x14ac:dyDescent="0.35">
      <c r="A2303" s="36" t="s">
        <v>3444</v>
      </c>
      <c r="B2303" s="45" t="s">
        <v>351</v>
      </c>
      <c r="C2303" s="45" t="s">
        <v>4286</v>
      </c>
      <c r="D2303" s="36" t="s">
        <v>4524</v>
      </c>
      <c r="E2303" s="36" t="str">
        <f t="shared" si="105"/>
        <v>2017_WI</v>
      </c>
      <c r="F2303" s="45">
        <v>2017</v>
      </c>
      <c r="G2303" s="45">
        <f>_xlfn.XLOOKUP(I2303,Main_OG!$B$1:$B$766,Main_OG!$O$1:$O$766,"")</f>
        <v>0</v>
      </c>
      <c r="H2303" s="45">
        <f>_xlfn.XLOOKUP(E2303,Main_OG!$D$1:$D$766,Main_OG!$J$1:$J$766,"")</f>
        <v>0</v>
      </c>
      <c r="I2303" s="45" t="s">
        <v>351</v>
      </c>
      <c r="J2303" s="45" t="str">
        <f t="shared" si="106"/>
        <v>Pioneer Power and Light Co_WI</v>
      </c>
      <c r="K2303" s="45" t="str">
        <f t="shared" si="107"/>
        <v>Pioneer Power Light Co_WI</v>
      </c>
      <c r="L2303" s="45" t="s">
        <v>3454</v>
      </c>
      <c r="M2303" s="45">
        <v>0</v>
      </c>
      <c r="N2303" s="45">
        <v>355</v>
      </c>
      <c r="O2303" s="45">
        <v>29</v>
      </c>
      <c r="P2303" s="45">
        <v>1997</v>
      </c>
      <c r="Q2303" s="45">
        <v>0</v>
      </c>
      <c r="R2303" s="45">
        <v>3132</v>
      </c>
      <c r="S2303" s="45">
        <v>2250</v>
      </c>
      <c r="T2303" s="45">
        <v>10632</v>
      </c>
      <c r="U2303" s="45">
        <v>0</v>
      </c>
      <c r="V2303" s="45">
        <v>15.357599</v>
      </c>
      <c r="W2303" s="45">
        <v>16.488889</v>
      </c>
      <c r="X2303" s="45">
        <v>16.685478</v>
      </c>
      <c r="Y2303" s="46">
        <v>321886.8</v>
      </c>
      <c r="Z2303" s="46">
        <v>55563.37513962618</v>
      </c>
      <c r="AA2303" s="47">
        <f>_xlfn.XLOOKUP($E2303,Main_OG!$D$1:$D$766,Main_OG!AJ$1:AJ$766,"")</f>
        <v>42139592</v>
      </c>
      <c r="AB2303" s="47">
        <f>_xlfn.XLOOKUP($E2303,Main_OG!$D$1:$D$766,Main_OG!AK$1:AK$766,"")</f>
        <v>629948</v>
      </c>
      <c r="AC2303" s="47">
        <f>_xlfn.XLOOKUP($E2303,Main_OG!$D$1:$D$766,Main_OG!AL$1:AL$766,"")</f>
        <v>209785614</v>
      </c>
      <c r="AD2303" s="47">
        <f>_xlfn.XLOOKUP($E2303,Main_OG!$D$1:$D$766,Main_OG!AM$1:AM$766,"")</f>
        <v>9648979</v>
      </c>
    </row>
    <row r="2304" spans="1:30" x14ac:dyDescent="0.35">
      <c r="A2304" s="36" t="s">
        <v>3444</v>
      </c>
      <c r="B2304" s="45" t="s">
        <v>351</v>
      </c>
      <c r="C2304" s="45" t="s">
        <v>4286</v>
      </c>
      <c r="D2304" s="36" t="s">
        <v>4524</v>
      </c>
      <c r="E2304" s="36" t="str">
        <f t="shared" si="105"/>
        <v>2018_WI</v>
      </c>
      <c r="F2304" s="45">
        <v>2018</v>
      </c>
      <c r="G2304" s="45">
        <f>_xlfn.XLOOKUP(I2304,Main_OG!$B$1:$B$766,Main_OG!$O$1:$O$766,"")</f>
        <v>0</v>
      </c>
      <c r="H2304" s="45">
        <f>_xlfn.XLOOKUP(E2304,Main_OG!$D$1:$D$766,Main_OG!$J$1:$J$766,"")</f>
        <v>0</v>
      </c>
      <c r="I2304" s="45" t="s">
        <v>351</v>
      </c>
      <c r="J2304" s="45" t="str">
        <f t="shared" si="106"/>
        <v>Pioneer Power and Light Co_WI</v>
      </c>
      <c r="K2304" s="45" t="str">
        <f t="shared" si="107"/>
        <v>Pioneer Power Light Co_WI</v>
      </c>
      <c r="L2304" s="45" t="s">
        <v>3455</v>
      </c>
      <c r="M2304" s="45">
        <v>0</v>
      </c>
      <c r="N2304" s="45">
        <v>355</v>
      </c>
      <c r="O2304" s="45">
        <v>29</v>
      </c>
      <c r="P2304" s="45">
        <v>1997</v>
      </c>
      <c r="Q2304" s="45">
        <v>0</v>
      </c>
      <c r="R2304" s="45">
        <v>2682</v>
      </c>
      <c r="S2304" s="45">
        <v>1964</v>
      </c>
      <c r="T2304" s="45">
        <v>12707</v>
      </c>
      <c r="U2304" s="45">
        <v>0</v>
      </c>
      <c r="V2304" s="45">
        <v>13.907532</v>
      </c>
      <c r="W2304" s="45">
        <v>15.224033</v>
      </c>
      <c r="X2304" s="45">
        <v>12.245219000000001</v>
      </c>
      <c r="Y2304" s="46">
        <v>328832.40000000002</v>
      </c>
      <c r="Z2304" s="46">
        <v>56604.293894000315</v>
      </c>
      <c r="AA2304" s="47">
        <f>_xlfn.XLOOKUP($E2304,Main_OG!$D$1:$D$766,Main_OG!AJ$1:AJ$766,"")</f>
        <v>39247642</v>
      </c>
      <c r="AB2304" s="47">
        <f>_xlfn.XLOOKUP($E2304,Main_OG!$D$1:$D$766,Main_OG!AK$1:AK$766,"")</f>
        <v>610596</v>
      </c>
      <c r="AC2304" s="47">
        <f>_xlfn.XLOOKUP($E2304,Main_OG!$D$1:$D$766,Main_OG!AL$1:AL$766,"")</f>
        <v>257910908</v>
      </c>
      <c r="AD2304" s="47">
        <f>_xlfn.XLOOKUP($E2304,Main_OG!$D$1:$D$766,Main_OG!AM$1:AM$766,"")</f>
        <v>10129122</v>
      </c>
    </row>
    <row r="2305" spans="1:30" x14ac:dyDescent="0.35">
      <c r="A2305" s="36" t="s">
        <v>3444</v>
      </c>
      <c r="B2305" s="45" t="s">
        <v>351</v>
      </c>
      <c r="C2305" s="45" t="s">
        <v>4286</v>
      </c>
      <c r="D2305" s="36" t="s">
        <v>4524</v>
      </c>
      <c r="E2305" s="36" t="str">
        <f t="shared" si="105"/>
        <v>2019_WI</v>
      </c>
      <c r="F2305" s="45">
        <v>2019</v>
      </c>
      <c r="G2305" s="45">
        <f>_xlfn.XLOOKUP(I2305,Main_OG!$B$1:$B$766,Main_OG!$O$1:$O$766,"")</f>
        <v>0</v>
      </c>
      <c r="H2305" s="45">
        <f>_xlfn.XLOOKUP(E2305,Main_OG!$D$1:$D$766,Main_OG!$J$1:$J$766,"")</f>
        <v>0</v>
      </c>
      <c r="I2305" s="45" t="s">
        <v>351</v>
      </c>
      <c r="J2305" s="45" t="str">
        <f t="shared" si="106"/>
        <v>Pioneer Power and Light Co_WI</v>
      </c>
      <c r="K2305" s="45" t="str">
        <f t="shared" si="107"/>
        <v>Pioneer Power Light Co_WI</v>
      </c>
      <c r="L2305" s="45" t="s">
        <v>3456</v>
      </c>
      <c r="M2305" s="45">
        <v>0</v>
      </c>
      <c r="N2305" s="45">
        <v>185</v>
      </c>
      <c r="O2305" s="45">
        <v>26</v>
      </c>
      <c r="P2305" s="45">
        <v>1940</v>
      </c>
      <c r="Q2305" s="45">
        <v>0</v>
      </c>
      <c r="R2305" s="45">
        <v>2474</v>
      </c>
      <c r="S2305" s="45">
        <v>1627</v>
      </c>
      <c r="T2305" s="45">
        <v>12943</v>
      </c>
      <c r="U2305" s="45">
        <v>0</v>
      </c>
      <c r="V2305" s="45">
        <v>17.502020999999999</v>
      </c>
      <c r="W2305" s="45">
        <v>26.367547999999999</v>
      </c>
      <c r="X2305" s="45">
        <v>13.44356</v>
      </c>
      <c r="Y2305" s="46">
        <v>333698.59999999998</v>
      </c>
      <c r="Z2305" s="46">
        <v>57291.434353818753</v>
      </c>
      <c r="AA2305" s="47">
        <f>_xlfn.XLOOKUP($E2305,Main_OG!$D$1:$D$766,Main_OG!AJ$1:AJ$766,"")</f>
        <v>29618624</v>
      </c>
      <c r="AB2305" s="47">
        <f>_xlfn.XLOOKUP($E2305,Main_OG!$D$1:$D$766,Main_OG!AK$1:AK$766,"")</f>
        <v>620872</v>
      </c>
      <c r="AC2305" s="47">
        <f>_xlfn.XLOOKUP($E2305,Main_OG!$D$1:$D$766,Main_OG!AL$1:AL$766,"")</f>
        <v>296214928</v>
      </c>
      <c r="AD2305" s="47">
        <f>_xlfn.XLOOKUP($E2305,Main_OG!$D$1:$D$766,Main_OG!AM$1:AM$766,"")</f>
        <v>10030305</v>
      </c>
    </row>
    <row r="2306" spans="1:30" x14ac:dyDescent="0.35">
      <c r="A2306" s="36" t="s">
        <v>3444</v>
      </c>
      <c r="B2306" s="45" t="s">
        <v>351</v>
      </c>
      <c r="C2306" s="45" t="s">
        <v>4286</v>
      </c>
      <c r="D2306" s="36" t="s">
        <v>4524</v>
      </c>
      <c r="E2306" s="36" t="str">
        <f t="shared" ref="E2306:E2369" si="108">_xlfn.CONCAT(F2306,"_",I2306)</f>
        <v>2020_WI</v>
      </c>
      <c r="F2306" s="45">
        <v>2020</v>
      </c>
      <c r="G2306" s="45">
        <f>_xlfn.XLOOKUP(I2306,Main_OG!$B$1:$B$766,Main_OG!$O$1:$O$766,"")</f>
        <v>0</v>
      </c>
      <c r="H2306" s="45">
        <f>_xlfn.XLOOKUP(E2306,Main_OG!$D$1:$D$766,Main_OG!$J$1:$J$766,"")</f>
        <v>0</v>
      </c>
      <c r="I2306" s="45" t="s">
        <v>351</v>
      </c>
      <c r="J2306" s="45" t="str">
        <f t="shared" ref="J2306:J2369" si="109">_xlfn.CONCAT(A2306,"_",B2306)</f>
        <v>Pioneer Power and Light Co_WI</v>
      </c>
      <c r="K2306" s="45" t="str">
        <f t="shared" ref="K2306:K2369" si="110">_xlfn.CONCAT(D2306,"_",B2306)</f>
        <v>Pioneer Power Light Co_WI</v>
      </c>
      <c r="L2306" s="45" t="s">
        <v>3457</v>
      </c>
      <c r="M2306" s="45">
        <v>0</v>
      </c>
      <c r="N2306" s="45">
        <v>258</v>
      </c>
      <c r="O2306" s="45">
        <v>26</v>
      </c>
      <c r="P2306" s="45">
        <v>0</v>
      </c>
      <c r="Q2306" s="45">
        <v>0</v>
      </c>
      <c r="R2306" s="45">
        <v>2926</v>
      </c>
      <c r="S2306" s="45">
        <v>1953</v>
      </c>
      <c r="T2306" s="45">
        <v>0</v>
      </c>
      <c r="U2306" s="45">
        <v>0</v>
      </c>
      <c r="V2306" s="45">
        <v>15.037594</v>
      </c>
      <c r="W2306" s="45">
        <v>22.017409000000001</v>
      </c>
      <c r="X2306" s="45">
        <v>0</v>
      </c>
      <c r="Y2306" s="46">
        <v>322972.7</v>
      </c>
      <c r="Z2306" s="46">
        <v>55365.508384040768</v>
      </c>
      <c r="AA2306" s="47">
        <f>_xlfn.XLOOKUP($E2306,Main_OG!$D$1:$D$766,Main_OG!AJ$1:AJ$766,"")</f>
        <v>26673724</v>
      </c>
      <c r="AB2306" s="47">
        <f>_xlfn.XLOOKUP($E2306,Main_OG!$D$1:$D$766,Main_OG!AK$1:AK$766,"")</f>
        <v>482682</v>
      </c>
      <c r="AC2306" s="47">
        <f>_xlfn.XLOOKUP($E2306,Main_OG!$D$1:$D$766,Main_OG!AL$1:AL$766,"")</f>
        <v>320593422</v>
      </c>
      <c r="AD2306" s="47">
        <f>_xlfn.XLOOKUP($E2306,Main_OG!$D$1:$D$766,Main_OG!AM$1:AM$766,"")</f>
        <v>0</v>
      </c>
    </row>
    <row r="2307" spans="1:30" x14ac:dyDescent="0.35">
      <c r="A2307" s="36" t="s">
        <v>3458</v>
      </c>
      <c r="B2307" s="45" t="s">
        <v>461</v>
      </c>
      <c r="C2307" s="45" t="s">
        <v>4287</v>
      </c>
      <c r="D2307" s="36" t="s">
        <v>3461</v>
      </c>
      <c r="E2307" s="36" t="str">
        <f t="shared" si="108"/>
        <v>2006_OR</v>
      </c>
      <c r="F2307" s="45">
        <v>2006</v>
      </c>
      <c r="G2307" s="45">
        <f>_xlfn.XLOOKUP(I2307,Main_OG!$B$1:$B$766,Main_OG!$O$1:$O$766,"")</f>
        <v>0</v>
      </c>
      <c r="H2307" s="45">
        <f>_xlfn.XLOOKUP(E2307,Main_OG!$D$1:$D$766,Main_OG!$J$1:$J$766,"")</f>
        <v>0</v>
      </c>
      <c r="I2307" s="45" t="s">
        <v>461</v>
      </c>
      <c r="J2307" s="45" t="str">
        <f t="shared" si="109"/>
        <v>Portland General Electric Company_OR</v>
      </c>
      <c r="K2307" s="45" t="str">
        <f t="shared" si="110"/>
        <v>Portland General Electric Co_OR</v>
      </c>
      <c r="L2307" s="45" t="s">
        <v>3459</v>
      </c>
      <c r="M2307" s="45">
        <v>22</v>
      </c>
      <c r="N2307" s="45">
        <v>93916</v>
      </c>
      <c r="O2307" s="45">
        <v>2962</v>
      </c>
      <c r="P2307" s="45">
        <v>691931</v>
      </c>
      <c r="Q2307" s="45">
        <v>389</v>
      </c>
      <c r="R2307" s="45">
        <v>541986</v>
      </c>
      <c r="S2307" s="45">
        <v>211480</v>
      </c>
      <c r="T2307" s="45">
        <v>627614</v>
      </c>
      <c r="U2307" s="45">
        <v>7.3313230305314736</v>
      </c>
      <c r="V2307" s="45">
        <v>7.5022008869989856</v>
      </c>
      <c r="W2307" s="45">
        <v>5.8257765544173479</v>
      </c>
      <c r="X2307" s="45">
        <v>8.2877534667549124</v>
      </c>
      <c r="Y2307" s="46">
        <v>177222.39999999999</v>
      </c>
      <c r="Z2307" s="46">
        <v>48277.866660419306</v>
      </c>
      <c r="AA2307" s="47">
        <f>_xlfn.XLOOKUP($E2307,Main_OG!$D$1:$D$766,Main_OG!AJ$1:AJ$766,"")</f>
        <v>2898122</v>
      </c>
      <c r="AB2307" s="47">
        <f>_xlfn.XLOOKUP($E2307,Main_OG!$D$1:$D$766,Main_OG!AK$1:AK$766,"")</f>
        <v>34038.519999999997</v>
      </c>
      <c r="AC2307" s="47">
        <f>_xlfn.XLOOKUP($E2307,Main_OG!$D$1:$D$766,Main_OG!AL$1:AL$766,"")</f>
        <v>158425673.72</v>
      </c>
      <c r="AD2307" s="47">
        <f>_xlfn.XLOOKUP($E2307,Main_OG!$D$1:$D$766,Main_OG!AM$1:AM$766,"")</f>
        <v>0</v>
      </c>
    </row>
    <row r="2308" spans="1:30" x14ac:dyDescent="0.35">
      <c r="A2308" s="36" t="s">
        <v>3458</v>
      </c>
      <c r="B2308" s="45" t="s">
        <v>461</v>
      </c>
      <c r="C2308" s="45" t="s">
        <v>4287</v>
      </c>
      <c r="D2308" s="36" t="s">
        <v>3461</v>
      </c>
      <c r="E2308" s="36" t="str">
        <f t="shared" si="108"/>
        <v>2007_OR</v>
      </c>
      <c r="F2308" s="45">
        <v>2007</v>
      </c>
      <c r="G2308" s="45">
        <f>_xlfn.XLOOKUP(I2308,Main_OG!$B$1:$B$766,Main_OG!$O$1:$O$766,"")</f>
        <v>0</v>
      </c>
      <c r="H2308" s="45">
        <f>_xlfn.XLOOKUP(E2308,Main_OG!$D$1:$D$766,Main_OG!$J$1:$J$766,"")</f>
        <v>1</v>
      </c>
      <c r="I2308" s="45" t="s">
        <v>461</v>
      </c>
      <c r="J2308" s="45" t="str">
        <f t="shared" si="109"/>
        <v>Portland General Electric Company_OR</v>
      </c>
      <c r="K2308" s="45" t="str">
        <f t="shared" si="110"/>
        <v>Portland General Electric Co_OR</v>
      </c>
      <c r="L2308" s="45" t="s">
        <v>3460</v>
      </c>
      <c r="M2308" s="45">
        <v>23</v>
      </c>
      <c r="N2308" s="45">
        <v>95347</v>
      </c>
      <c r="O2308" s="45">
        <v>2943</v>
      </c>
      <c r="P2308" s="45">
        <v>701952</v>
      </c>
      <c r="Q2308" s="45">
        <v>409</v>
      </c>
      <c r="R2308" s="45">
        <v>586617</v>
      </c>
      <c r="S2308" s="45">
        <v>165062</v>
      </c>
      <c r="T2308" s="45">
        <v>716040</v>
      </c>
      <c r="U2308" s="45">
        <v>7.58</v>
      </c>
      <c r="V2308" s="45">
        <v>8.15</v>
      </c>
      <c r="W2308" s="45">
        <v>6.43</v>
      </c>
      <c r="X2308" s="45">
        <v>9.31</v>
      </c>
      <c r="Y2308" s="46">
        <v>180724.3</v>
      </c>
      <c r="Z2308" s="46">
        <v>48550.256459714212</v>
      </c>
      <c r="AA2308" s="47">
        <f>_xlfn.XLOOKUP($E2308,Main_OG!$D$1:$D$766,Main_OG!AJ$1:AJ$766,"")</f>
        <v>5154374</v>
      </c>
      <c r="AB2308" s="47">
        <f>_xlfn.XLOOKUP($E2308,Main_OG!$D$1:$D$766,Main_OG!AK$1:AK$766,"")</f>
        <v>31782</v>
      </c>
      <c r="AC2308" s="47">
        <f>_xlfn.XLOOKUP($E2308,Main_OG!$D$1:$D$766,Main_OG!AL$1:AL$766,"")</f>
        <v>209236256</v>
      </c>
      <c r="AD2308" s="47">
        <f>_xlfn.XLOOKUP($E2308,Main_OG!$D$1:$D$766,Main_OG!AM$1:AM$766,"")</f>
        <v>0</v>
      </c>
    </row>
    <row r="2309" spans="1:30" x14ac:dyDescent="0.35">
      <c r="A2309" s="36" t="s">
        <v>3461</v>
      </c>
      <c r="B2309" s="45" t="s">
        <v>461</v>
      </c>
      <c r="C2309" s="45" t="s">
        <v>4287</v>
      </c>
      <c r="D2309" s="36" t="s">
        <v>3461</v>
      </c>
      <c r="E2309" s="36" t="str">
        <f t="shared" si="108"/>
        <v>2008_OR</v>
      </c>
      <c r="F2309" s="45">
        <v>2008</v>
      </c>
      <c r="G2309" s="45">
        <f>_xlfn.XLOOKUP(I2309,Main_OG!$B$1:$B$766,Main_OG!$O$1:$O$766,"")</f>
        <v>0</v>
      </c>
      <c r="H2309" s="45">
        <f>_xlfn.XLOOKUP(E2309,Main_OG!$D$1:$D$766,Main_OG!$J$1:$J$766,"")</f>
        <v>1</v>
      </c>
      <c r="I2309" s="45" t="s">
        <v>461</v>
      </c>
      <c r="J2309" s="45" t="str">
        <f t="shared" si="109"/>
        <v>Portland General Electric Co_OR</v>
      </c>
      <c r="K2309" s="45" t="str">
        <f t="shared" si="110"/>
        <v>Portland General Electric Co_OR</v>
      </c>
      <c r="L2309" s="45" t="s">
        <v>3462</v>
      </c>
      <c r="M2309" s="45">
        <v>23</v>
      </c>
      <c r="N2309" s="45">
        <v>96913</v>
      </c>
      <c r="O2309" s="45">
        <v>2972</v>
      </c>
      <c r="P2309" s="45">
        <v>710991</v>
      </c>
      <c r="Q2309" s="45">
        <v>5443</v>
      </c>
      <c r="R2309" s="45">
        <v>7138096</v>
      </c>
      <c r="S2309" s="45">
        <v>2554671</v>
      </c>
      <c r="T2309" s="45">
        <v>7877596</v>
      </c>
      <c r="U2309" s="45">
        <v>7.96</v>
      </c>
      <c r="V2309" s="45">
        <v>8.2799999999999994</v>
      </c>
      <c r="W2309" s="45">
        <v>6.46</v>
      </c>
      <c r="X2309" s="45">
        <v>9.6199999999999992</v>
      </c>
      <c r="Y2309" s="46">
        <v>184842.6</v>
      </c>
      <c r="Z2309" s="46">
        <v>49046.155381044315</v>
      </c>
      <c r="AA2309" s="47">
        <f>_xlfn.XLOOKUP($E2309,Main_OG!$D$1:$D$766,Main_OG!AJ$1:AJ$766,"")</f>
        <v>4764040</v>
      </c>
      <c r="AB2309" s="47">
        <f>_xlfn.XLOOKUP($E2309,Main_OG!$D$1:$D$766,Main_OG!AK$1:AK$766,"")</f>
        <v>49642</v>
      </c>
      <c r="AC2309" s="47">
        <f>_xlfn.XLOOKUP($E2309,Main_OG!$D$1:$D$766,Main_OG!AL$1:AL$766,"")</f>
        <v>239739408</v>
      </c>
      <c r="AD2309" s="47">
        <f>_xlfn.XLOOKUP($E2309,Main_OG!$D$1:$D$766,Main_OG!AM$1:AM$766,"")</f>
        <v>0</v>
      </c>
    </row>
    <row r="2310" spans="1:30" x14ac:dyDescent="0.35">
      <c r="A2310" s="36" t="s">
        <v>3461</v>
      </c>
      <c r="B2310" s="45" t="s">
        <v>461</v>
      </c>
      <c r="C2310" s="45" t="s">
        <v>4287</v>
      </c>
      <c r="D2310" s="36" t="s">
        <v>3461</v>
      </c>
      <c r="E2310" s="36" t="str">
        <f t="shared" si="108"/>
        <v>2009_OR</v>
      </c>
      <c r="F2310" s="45">
        <v>2009</v>
      </c>
      <c r="G2310" s="45">
        <f>_xlfn.XLOOKUP(I2310,Main_OG!$B$1:$B$766,Main_OG!$O$1:$O$766,"")</f>
        <v>0</v>
      </c>
      <c r="H2310" s="45">
        <f>_xlfn.XLOOKUP(E2310,Main_OG!$D$1:$D$766,Main_OG!$J$1:$J$766,"")</f>
        <v>1</v>
      </c>
      <c r="I2310" s="45" t="s">
        <v>461</v>
      </c>
      <c r="J2310" s="45" t="str">
        <f t="shared" si="109"/>
        <v>Portland General Electric Co_OR</v>
      </c>
      <c r="K2310" s="45" t="str">
        <f t="shared" si="110"/>
        <v>Portland General Electric Co_OR</v>
      </c>
      <c r="L2310" s="45" t="s">
        <v>3463</v>
      </c>
      <c r="M2310" s="45">
        <v>32</v>
      </c>
      <c r="N2310" s="45">
        <v>98174</v>
      </c>
      <c r="O2310" s="45">
        <v>3026</v>
      </c>
      <c r="P2310" s="45">
        <v>714377</v>
      </c>
      <c r="Q2310" s="45">
        <v>7863</v>
      </c>
      <c r="R2310" s="45">
        <v>7066983</v>
      </c>
      <c r="S2310" s="45">
        <v>2443781</v>
      </c>
      <c r="T2310" s="45">
        <v>7900585</v>
      </c>
      <c r="U2310" s="45">
        <v>8.15</v>
      </c>
      <c r="V2310" s="45">
        <v>8.65</v>
      </c>
      <c r="W2310" s="45">
        <v>7.13</v>
      </c>
      <c r="X2310" s="45">
        <v>10.050000000000001</v>
      </c>
      <c r="Y2310" s="46">
        <v>176951.6</v>
      </c>
      <c r="Z2310" s="46">
        <v>46461.061807488317</v>
      </c>
      <c r="AA2310" s="47">
        <f>_xlfn.XLOOKUP($E2310,Main_OG!$D$1:$D$766,Main_OG!AJ$1:AJ$766,"")</f>
        <v>3708084</v>
      </c>
      <c r="AB2310" s="47">
        <f>_xlfn.XLOOKUP($E2310,Main_OG!$D$1:$D$766,Main_OG!AK$1:AK$766,"")</f>
        <v>18704</v>
      </c>
      <c r="AC2310" s="47">
        <f>_xlfn.XLOOKUP($E2310,Main_OG!$D$1:$D$766,Main_OG!AL$1:AL$766,"")</f>
        <v>221322390</v>
      </c>
      <c r="AD2310" s="47">
        <f>_xlfn.XLOOKUP($E2310,Main_OG!$D$1:$D$766,Main_OG!AM$1:AM$766,"")</f>
        <v>0</v>
      </c>
    </row>
    <row r="2311" spans="1:30" x14ac:dyDescent="0.35">
      <c r="A2311" s="36" t="s">
        <v>3461</v>
      </c>
      <c r="B2311" s="45" t="s">
        <v>461</v>
      </c>
      <c r="C2311" s="45" t="s">
        <v>4287</v>
      </c>
      <c r="D2311" s="36" t="s">
        <v>3461</v>
      </c>
      <c r="E2311" s="36" t="str">
        <f t="shared" si="108"/>
        <v>2010_OR</v>
      </c>
      <c r="F2311" s="45">
        <v>2010</v>
      </c>
      <c r="G2311" s="45">
        <f>_xlfn.XLOOKUP(I2311,Main_OG!$B$1:$B$766,Main_OG!$O$1:$O$766,"")</f>
        <v>0</v>
      </c>
      <c r="H2311" s="45">
        <f>_xlfn.XLOOKUP(E2311,Main_OG!$D$1:$D$766,Main_OG!$J$1:$J$766,"")</f>
        <v>1</v>
      </c>
      <c r="I2311" s="45" t="s">
        <v>461</v>
      </c>
      <c r="J2311" s="45" t="str">
        <f t="shared" si="109"/>
        <v>Portland General Electric Co_OR</v>
      </c>
      <c r="K2311" s="45" t="str">
        <f t="shared" si="110"/>
        <v>Portland General Electric Co_OR</v>
      </c>
      <c r="L2311" s="45" t="s">
        <v>3464</v>
      </c>
      <c r="M2311" s="45">
        <v>34</v>
      </c>
      <c r="N2311" s="45">
        <v>99025</v>
      </c>
      <c r="O2311" s="45">
        <v>3267</v>
      </c>
      <c r="P2311" s="45">
        <v>717719</v>
      </c>
      <c r="Q2311" s="45">
        <v>8377</v>
      </c>
      <c r="R2311" s="45">
        <v>6871593</v>
      </c>
      <c r="S2311" s="45">
        <v>3350647</v>
      </c>
      <c r="T2311" s="45">
        <v>7452448</v>
      </c>
      <c r="U2311" s="45">
        <v>8.02</v>
      </c>
      <c r="V2311" s="45">
        <v>8.4700000000000006</v>
      </c>
      <c r="W2311" s="45">
        <v>6.66</v>
      </c>
      <c r="X2311" s="45">
        <v>10.1</v>
      </c>
      <c r="Y2311" s="46">
        <v>180738.2</v>
      </c>
      <c r="Z2311" s="46">
        <v>47096.503191827003</v>
      </c>
      <c r="AA2311" s="47">
        <f>_xlfn.XLOOKUP($E2311,Main_OG!$D$1:$D$766,Main_OG!AJ$1:AJ$766,"")</f>
        <v>4834196</v>
      </c>
      <c r="AB2311" s="47">
        <f>_xlfn.XLOOKUP($E2311,Main_OG!$D$1:$D$766,Main_OG!AK$1:AK$766,"")</f>
        <v>11822</v>
      </c>
      <c r="AC2311" s="47">
        <f>_xlfn.XLOOKUP($E2311,Main_OG!$D$1:$D$766,Main_OG!AL$1:AL$766,"")</f>
        <v>216887440</v>
      </c>
      <c r="AD2311" s="47">
        <f>_xlfn.XLOOKUP($E2311,Main_OG!$D$1:$D$766,Main_OG!AM$1:AM$766,"")</f>
        <v>0</v>
      </c>
    </row>
    <row r="2312" spans="1:30" x14ac:dyDescent="0.35">
      <c r="A2312" s="36" t="s">
        <v>3461</v>
      </c>
      <c r="B2312" s="45" t="s">
        <v>461</v>
      </c>
      <c r="C2312" s="45" t="s">
        <v>4287</v>
      </c>
      <c r="D2312" s="36" t="s">
        <v>3461</v>
      </c>
      <c r="E2312" s="36" t="str">
        <f t="shared" si="108"/>
        <v>2011_OR</v>
      </c>
      <c r="F2312" s="45">
        <v>2011</v>
      </c>
      <c r="G2312" s="45">
        <f>_xlfn.XLOOKUP(I2312,Main_OG!$B$1:$B$766,Main_OG!$O$1:$O$766,"")</f>
        <v>0</v>
      </c>
      <c r="H2312" s="45">
        <f>_xlfn.XLOOKUP(E2312,Main_OG!$D$1:$D$766,Main_OG!$J$1:$J$766,"")</f>
        <v>1</v>
      </c>
      <c r="I2312" s="45" t="s">
        <v>461</v>
      </c>
      <c r="J2312" s="45" t="str">
        <f t="shared" si="109"/>
        <v>Portland General Electric Co_OR</v>
      </c>
      <c r="K2312" s="45" t="str">
        <f t="shared" si="110"/>
        <v>Portland General Electric Co_OR</v>
      </c>
      <c r="L2312" s="45" t="s">
        <v>3465</v>
      </c>
      <c r="M2312" s="45">
        <v>3</v>
      </c>
      <c r="N2312" s="45">
        <v>99588</v>
      </c>
      <c r="O2312" s="45">
        <v>3361</v>
      </c>
      <c r="P2312" s="45">
        <v>719977</v>
      </c>
      <c r="Q2312" s="45">
        <v>8372</v>
      </c>
      <c r="R2312" s="45">
        <v>6995361</v>
      </c>
      <c r="S2312" s="45">
        <v>3620581</v>
      </c>
      <c r="T2312" s="45">
        <v>7732512</v>
      </c>
      <c r="U2312" s="45">
        <v>8.48</v>
      </c>
      <c r="V2312" s="45">
        <v>8.83</v>
      </c>
      <c r="W2312" s="45">
        <v>6.24</v>
      </c>
      <c r="X2312" s="45">
        <v>10.8</v>
      </c>
      <c r="Y2312" s="46">
        <v>185959.4</v>
      </c>
      <c r="Z2312" s="46">
        <v>48018.370778625198</v>
      </c>
      <c r="AA2312" s="47">
        <f>_xlfn.XLOOKUP($E2312,Main_OG!$D$1:$D$766,Main_OG!AJ$1:AJ$766,"")</f>
        <v>3970554</v>
      </c>
      <c r="AB2312" s="47">
        <f>_xlfn.XLOOKUP($E2312,Main_OG!$D$1:$D$766,Main_OG!AK$1:AK$766,"")</f>
        <v>25550</v>
      </c>
      <c r="AC2312" s="47">
        <f>_xlfn.XLOOKUP($E2312,Main_OG!$D$1:$D$766,Main_OG!AL$1:AL$766,"")</f>
        <v>120327856</v>
      </c>
      <c r="AD2312" s="47">
        <f>_xlfn.XLOOKUP($E2312,Main_OG!$D$1:$D$766,Main_OG!AM$1:AM$766,"")</f>
        <v>0</v>
      </c>
    </row>
    <row r="2313" spans="1:30" x14ac:dyDescent="0.35">
      <c r="A2313" s="36" t="s">
        <v>3461</v>
      </c>
      <c r="B2313" s="45" t="s">
        <v>461</v>
      </c>
      <c r="C2313" s="45" t="s">
        <v>4287</v>
      </c>
      <c r="D2313" s="36" t="s">
        <v>3461</v>
      </c>
      <c r="E2313" s="36" t="str">
        <f t="shared" si="108"/>
        <v>2012_OR</v>
      </c>
      <c r="F2313" s="45">
        <v>2012</v>
      </c>
      <c r="G2313" s="45">
        <f>_xlfn.XLOOKUP(I2313,Main_OG!$B$1:$B$766,Main_OG!$O$1:$O$766,"")</f>
        <v>0</v>
      </c>
      <c r="H2313" s="45">
        <f>_xlfn.XLOOKUP(E2313,Main_OG!$D$1:$D$766,Main_OG!$J$1:$J$766,"")</f>
        <v>1</v>
      </c>
      <c r="I2313" s="45" t="s">
        <v>461</v>
      </c>
      <c r="J2313" s="45" t="str">
        <f t="shared" si="109"/>
        <v>Portland General Electric Co_OR</v>
      </c>
      <c r="K2313" s="45" t="str">
        <f t="shared" si="110"/>
        <v>Portland General Electric Co_OR</v>
      </c>
      <c r="L2313" s="45" t="s">
        <v>3466</v>
      </c>
      <c r="M2313" s="45">
        <v>3</v>
      </c>
      <c r="N2313" s="45">
        <v>100187</v>
      </c>
      <c r="O2313" s="45">
        <v>3339</v>
      </c>
      <c r="P2313" s="45">
        <v>723440</v>
      </c>
      <c r="Q2313" s="45">
        <v>8166</v>
      </c>
      <c r="R2313" s="45">
        <v>6883172</v>
      </c>
      <c r="S2313" s="45">
        <v>3547693</v>
      </c>
      <c r="T2313" s="45">
        <v>7505404</v>
      </c>
      <c r="U2313" s="45">
        <v>8.7435708999999999</v>
      </c>
      <c r="V2313" s="45">
        <v>8.7458515000000006</v>
      </c>
      <c r="W2313" s="45">
        <v>6.0931427999999999</v>
      </c>
      <c r="X2313" s="45">
        <v>10.724872</v>
      </c>
      <c r="Y2313" s="46">
        <v>187352.4</v>
      </c>
      <c r="Z2313" s="46">
        <v>48037.820549308708</v>
      </c>
      <c r="AA2313" s="47">
        <f>_xlfn.XLOOKUP($E2313,Main_OG!$D$1:$D$766,Main_OG!AJ$1:AJ$766,"")</f>
        <v>3166258</v>
      </c>
      <c r="AB2313" s="47">
        <f>_xlfn.XLOOKUP($E2313,Main_OG!$D$1:$D$766,Main_OG!AK$1:AK$766,"")</f>
        <v>24756</v>
      </c>
      <c r="AC2313" s="47">
        <f>_xlfn.XLOOKUP($E2313,Main_OG!$D$1:$D$766,Main_OG!AL$1:AL$766,"")</f>
        <v>163990680</v>
      </c>
      <c r="AD2313" s="47">
        <f>_xlfn.XLOOKUP($E2313,Main_OG!$D$1:$D$766,Main_OG!AM$1:AM$766,"")</f>
        <v>0</v>
      </c>
    </row>
    <row r="2314" spans="1:30" x14ac:dyDescent="0.35">
      <c r="A2314" s="36" t="s">
        <v>3461</v>
      </c>
      <c r="B2314" s="45" t="s">
        <v>461</v>
      </c>
      <c r="C2314" s="45" t="s">
        <v>4287</v>
      </c>
      <c r="D2314" s="36" t="s">
        <v>3461</v>
      </c>
      <c r="E2314" s="36" t="str">
        <f t="shared" si="108"/>
        <v>2013_OR</v>
      </c>
      <c r="F2314" s="45">
        <v>2013</v>
      </c>
      <c r="G2314" s="45">
        <f>_xlfn.XLOOKUP(I2314,Main_OG!$B$1:$B$766,Main_OG!$O$1:$O$766,"")</f>
        <v>0</v>
      </c>
      <c r="H2314" s="45">
        <f>_xlfn.XLOOKUP(E2314,Main_OG!$D$1:$D$766,Main_OG!$J$1:$J$766,"")</f>
        <v>1</v>
      </c>
      <c r="I2314" s="45" t="s">
        <v>461</v>
      </c>
      <c r="J2314" s="45" t="str">
        <f t="shared" si="109"/>
        <v>Portland General Electric Co_OR</v>
      </c>
      <c r="K2314" s="45" t="str">
        <f t="shared" si="110"/>
        <v>Portland General Electric Co_OR</v>
      </c>
      <c r="L2314" s="45" t="s">
        <v>3467</v>
      </c>
      <c r="M2314" s="45">
        <v>3</v>
      </c>
      <c r="N2314" s="45">
        <v>100852</v>
      </c>
      <c r="O2314" s="45">
        <v>3290</v>
      </c>
      <c r="P2314" s="45">
        <v>728481</v>
      </c>
      <c r="Q2314" s="45">
        <v>7818</v>
      </c>
      <c r="R2314" s="45">
        <v>6816977</v>
      </c>
      <c r="S2314" s="45">
        <v>3281460</v>
      </c>
      <c r="T2314" s="45">
        <v>7701768</v>
      </c>
      <c r="U2314" s="45">
        <v>8.4420567999999996</v>
      </c>
      <c r="V2314" s="45">
        <v>8.5709105000000001</v>
      </c>
      <c r="W2314" s="45">
        <v>6.1245604</v>
      </c>
      <c r="X2314" s="45">
        <v>10.459858000000001</v>
      </c>
      <c r="Y2314" s="46">
        <v>189609.7</v>
      </c>
      <c r="Z2314" s="46">
        <v>48319.1602681882</v>
      </c>
      <c r="AA2314" s="47">
        <f>_xlfn.XLOOKUP($E2314,Main_OG!$D$1:$D$766,Main_OG!AJ$1:AJ$766,"")</f>
        <v>4365970</v>
      </c>
      <c r="AB2314" s="47">
        <f>_xlfn.XLOOKUP($E2314,Main_OG!$D$1:$D$766,Main_OG!AK$1:AK$766,"")</f>
        <v>22622</v>
      </c>
      <c r="AC2314" s="47">
        <f>_xlfn.XLOOKUP($E2314,Main_OG!$D$1:$D$766,Main_OG!AL$1:AL$766,"")</f>
        <v>204026336</v>
      </c>
      <c r="AD2314" s="47">
        <f>_xlfn.XLOOKUP($E2314,Main_OG!$D$1:$D$766,Main_OG!AM$1:AM$766,"")</f>
        <v>0</v>
      </c>
    </row>
    <row r="2315" spans="1:30" x14ac:dyDescent="0.35">
      <c r="A2315" s="36" t="s">
        <v>3461</v>
      </c>
      <c r="B2315" s="45" t="s">
        <v>461</v>
      </c>
      <c r="C2315" s="45" t="s">
        <v>4287</v>
      </c>
      <c r="D2315" s="36" t="s">
        <v>3461</v>
      </c>
      <c r="E2315" s="36" t="str">
        <f t="shared" si="108"/>
        <v>2014_OR</v>
      </c>
      <c r="F2315" s="45">
        <v>2014</v>
      </c>
      <c r="G2315" s="45">
        <f>_xlfn.XLOOKUP(I2315,Main_OG!$B$1:$B$766,Main_OG!$O$1:$O$766,"")</f>
        <v>0</v>
      </c>
      <c r="H2315" s="45">
        <f>_xlfn.XLOOKUP(E2315,Main_OG!$D$1:$D$766,Main_OG!$J$1:$J$766,"")</f>
        <v>1</v>
      </c>
      <c r="I2315" s="45" t="s">
        <v>461</v>
      </c>
      <c r="J2315" s="45" t="str">
        <f t="shared" si="109"/>
        <v>Portland General Electric Co_OR</v>
      </c>
      <c r="K2315" s="45" t="str">
        <f t="shared" si="110"/>
        <v>Portland General Electric Co_OR</v>
      </c>
      <c r="L2315" s="45" t="s">
        <v>3468</v>
      </c>
      <c r="M2315" s="45">
        <v>3</v>
      </c>
      <c r="N2315" s="45">
        <v>101924</v>
      </c>
      <c r="O2315" s="45">
        <v>3239</v>
      </c>
      <c r="P2315" s="45">
        <v>735502</v>
      </c>
      <c r="Q2315" s="45">
        <v>8020</v>
      </c>
      <c r="R2315" s="45">
        <v>6849512</v>
      </c>
      <c r="S2315" s="45">
        <v>3283792</v>
      </c>
      <c r="T2315" s="45">
        <v>7461863</v>
      </c>
      <c r="U2315" s="45">
        <v>8.8915211999999997</v>
      </c>
      <c r="V2315" s="45">
        <v>9.1401167999999995</v>
      </c>
      <c r="W2315" s="45">
        <v>6.4590297000000003</v>
      </c>
      <c r="X2315" s="45">
        <v>11.372417</v>
      </c>
      <c r="Y2315" s="46">
        <v>195808.2</v>
      </c>
      <c r="Z2315" s="46">
        <v>49378.594645193843</v>
      </c>
      <c r="AA2315" s="47">
        <f>_xlfn.XLOOKUP($E2315,Main_OG!$D$1:$D$766,Main_OG!AJ$1:AJ$766,"")</f>
        <v>3706982</v>
      </c>
      <c r="AB2315" s="47">
        <f>_xlfn.XLOOKUP($E2315,Main_OG!$D$1:$D$766,Main_OG!AK$1:AK$766,"")</f>
        <v>35234</v>
      </c>
      <c r="AC2315" s="47">
        <f>_xlfn.XLOOKUP($E2315,Main_OG!$D$1:$D$766,Main_OG!AL$1:AL$766,"")</f>
        <v>179918418</v>
      </c>
      <c r="AD2315" s="47">
        <f>_xlfn.XLOOKUP($E2315,Main_OG!$D$1:$D$766,Main_OG!AM$1:AM$766,"")</f>
        <v>0</v>
      </c>
    </row>
    <row r="2316" spans="1:30" x14ac:dyDescent="0.35">
      <c r="A2316" s="36" t="s">
        <v>3461</v>
      </c>
      <c r="B2316" s="45" t="s">
        <v>461</v>
      </c>
      <c r="C2316" s="45" t="s">
        <v>4287</v>
      </c>
      <c r="D2316" s="36" t="s">
        <v>3461</v>
      </c>
      <c r="E2316" s="36" t="str">
        <f t="shared" si="108"/>
        <v>2015_OR</v>
      </c>
      <c r="F2316" s="45">
        <v>2015</v>
      </c>
      <c r="G2316" s="45">
        <f>_xlfn.XLOOKUP(I2316,Main_OG!$B$1:$B$766,Main_OG!$O$1:$O$766,"")</f>
        <v>0</v>
      </c>
      <c r="H2316" s="45">
        <f>_xlfn.XLOOKUP(E2316,Main_OG!$D$1:$D$766,Main_OG!$J$1:$J$766,"")</f>
        <v>1</v>
      </c>
      <c r="I2316" s="45" t="s">
        <v>461</v>
      </c>
      <c r="J2316" s="45" t="str">
        <f t="shared" si="109"/>
        <v>Portland General Electric Co_OR</v>
      </c>
      <c r="K2316" s="45" t="str">
        <f t="shared" si="110"/>
        <v>Portland General Electric Co_OR</v>
      </c>
      <c r="L2316" s="45" t="s">
        <v>3469</v>
      </c>
      <c r="M2316" s="45">
        <v>1</v>
      </c>
      <c r="N2316" s="45">
        <v>102401</v>
      </c>
      <c r="O2316" s="45">
        <v>3266</v>
      </c>
      <c r="P2316" s="45">
        <v>742467</v>
      </c>
      <c r="Q2316" s="45">
        <v>8987</v>
      </c>
      <c r="R2316" s="45">
        <v>6909501</v>
      </c>
      <c r="S2316" s="45">
        <v>3452584</v>
      </c>
      <c r="T2316" s="45">
        <v>7325314</v>
      </c>
      <c r="U2316" s="45">
        <v>8.3053299000000003</v>
      </c>
      <c r="V2316" s="45">
        <v>9.2350040999999994</v>
      </c>
      <c r="W2316" s="45">
        <v>6.4612417999999998</v>
      </c>
      <c r="X2316" s="45">
        <v>11.547712000000001</v>
      </c>
      <c r="Y2316" s="46">
        <v>205581.8</v>
      </c>
      <c r="Z2316" s="46">
        <v>51158.305674047951</v>
      </c>
      <c r="AA2316" s="47">
        <f>_xlfn.XLOOKUP($E2316,Main_OG!$D$1:$D$766,Main_OG!AJ$1:AJ$766,"")</f>
        <v>2801314</v>
      </c>
      <c r="AB2316" s="47">
        <f>_xlfn.XLOOKUP($E2316,Main_OG!$D$1:$D$766,Main_OG!AK$1:AK$766,"")</f>
        <v>21272</v>
      </c>
      <c r="AC2316" s="47">
        <f>_xlfn.XLOOKUP($E2316,Main_OG!$D$1:$D$766,Main_OG!AL$1:AL$766,"")</f>
        <v>225824196</v>
      </c>
      <c r="AD2316" s="47">
        <f>_xlfn.XLOOKUP($E2316,Main_OG!$D$1:$D$766,Main_OG!AM$1:AM$766,"")</f>
        <v>0</v>
      </c>
    </row>
    <row r="2317" spans="1:30" x14ac:dyDescent="0.35">
      <c r="A2317" s="36" t="s">
        <v>3461</v>
      </c>
      <c r="B2317" s="45" t="s">
        <v>461</v>
      </c>
      <c r="C2317" s="45" t="s">
        <v>4287</v>
      </c>
      <c r="D2317" s="36" t="s">
        <v>3461</v>
      </c>
      <c r="E2317" s="36" t="str">
        <f t="shared" si="108"/>
        <v>2016_OR</v>
      </c>
      <c r="F2317" s="45">
        <v>2016</v>
      </c>
      <c r="G2317" s="45">
        <f>_xlfn.XLOOKUP(I2317,Main_OG!$B$1:$B$766,Main_OG!$O$1:$O$766,"")</f>
        <v>0</v>
      </c>
      <c r="H2317" s="45">
        <f>_xlfn.XLOOKUP(E2317,Main_OG!$D$1:$D$766,Main_OG!$J$1:$J$766,"")</f>
        <v>1</v>
      </c>
      <c r="I2317" s="45" t="s">
        <v>461</v>
      </c>
      <c r="J2317" s="45" t="str">
        <f t="shared" si="109"/>
        <v>Portland General Electric Co_OR</v>
      </c>
      <c r="K2317" s="45" t="str">
        <f t="shared" si="110"/>
        <v>Portland General Electric Co_OR</v>
      </c>
      <c r="L2317" s="45" t="s">
        <v>3470</v>
      </c>
      <c r="M2317" s="45">
        <v>1</v>
      </c>
      <c r="N2317" s="45">
        <v>103441</v>
      </c>
      <c r="O2317" s="45">
        <v>3214</v>
      </c>
      <c r="P2317" s="45">
        <v>752365</v>
      </c>
      <c r="Q2317" s="45">
        <v>9043</v>
      </c>
      <c r="R2317" s="45">
        <v>6852338</v>
      </c>
      <c r="S2317" s="45">
        <v>3039042</v>
      </c>
      <c r="T2317" s="45">
        <v>7347750</v>
      </c>
      <c r="U2317" s="45">
        <v>8.3556342000000008</v>
      </c>
      <c r="V2317" s="45">
        <v>9.2480697999999997</v>
      </c>
      <c r="W2317" s="45">
        <v>6.6832541000000001</v>
      </c>
      <c r="X2317" s="45">
        <v>11.404014999999999</v>
      </c>
      <c r="Y2317" s="46">
        <v>214769.3</v>
      </c>
      <c r="Z2317" s="46">
        <v>52468.869029194502</v>
      </c>
      <c r="AA2317" s="47">
        <f>_xlfn.XLOOKUP($E2317,Main_OG!$D$1:$D$766,Main_OG!AJ$1:AJ$766,"")</f>
        <v>2249126</v>
      </c>
      <c r="AB2317" s="47">
        <f>_xlfn.XLOOKUP($E2317,Main_OG!$D$1:$D$766,Main_OG!AK$1:AK$766,"")</f>
        <v>16854</v>
      </c>
      <c r="AC2317" s="47">
        <f>_xlfn.XLOOKUP($E2317,Main_OG!$D$1:$D$766,Main_OG!AL$1:AL$766,"")</f>
        <v>213072956</v>
      </c>
      <c r="AD2317" s="47">
        <f>_xlfn.XLOOKUP($E2317,Main_OG!$D$1:$D$766,Main_OG!AM$1:AM$766,"")</f>
        <v>0</v>
      </c>
    </row>
    <row r="2318" spans="1:30" x14ac:dyDescent="0.35">
      <c r="A2318" s="36" t="s">
        <v>3461</v>
      </c>
      <c r="B2318" s="45" t="s">
        <v>461</v>
      </c>
      <c r="C2318" s="45" t="s">
        <v>4287</v>
      </c>
      <c r="D2318" s="36" t="s">
        <v>3461</v>
      </c>
      <c r="E2318" s="36" t="str">
        <f t="shared" si="108"/>
        <v>2017_OR</v>
      </c>
      <c r="F2318" s="45">
        <v>2017</v>
      </c>
      <c r="G2318" s="45">
        <f>_xlfn.XLOOKUP(I2318,Main_OG!$B$1:$B$766,Main_OG!$O$1:$O$766,"")</f>
        <v>0</v>
      </c>
      <c r="H2318" s="45">
        <f>_xlfn.XLOOKUP(E2318,Main_OG!$D$1:$D$766,Main_OG!$J$1:$J$766,"")</f>
        <v>1</v>
      </c>
      <c r="I2318" s="45" t="s">
        <v>461</v>
      </c>
      <c r="J2318" s="45" t="str">
        <f t="shared" si="109"/>
        <v>Portland General Electric Co_OR</v>
      </c>
      <c r="K2318" s="45" t="str">
        <f t="shared" si="110"/>
        <v>Portland General Electric Co_OR</v>
      </c>
      <c r="L2318" s="45" t="s">
        <v>3471</v>
      </c>
      <c r="M2318" s="45">
        <v>1</v>
      </c>
      <c r="N2318" s="45">
        <v>104345</v>
      </c>
      <c r="O2318" s="45">
        <v>3216</v>
      </c>
      <c r="P2318" s="45">
        <v>762211</v>
      </c>
      <c r="Q2318" s="45">
        <v>10299</v>
      </c>
      <c r="R2318" s="45">
        <v>6864144</v>
      </c>
      <c r="S2318" s="45">
        <v>3000252</v>
      </c>
      <c r="T2318" s="45">
        <v>7879585</v>
      </c>
      <c r="U2318" s="45">
        <v>8.5338381999999999</v>
      </c>
      <c r="V2318" s="45">
        <v>9.2606012</v>
      </c>
      <c r="W2318" s="45">
        <v>6.7010404000000001</v>
      </c>
      <c r="X2318" s="45">
        <v>11.423848</v>
      </c>
      <c r="Y2318" s="46">
        <v>225534.5</v>
      </c>
      <c r="Z2318" s="46">
        <v>54381.121762768686</v>
      </c>
      <c r="AA2318" s="47">
        <f>_xlfn.XLOOKUP($E2318,Main_OG!$D$1:$D$766,Main_OG!AJ$1:AJ$766,"")</f>
        <v>2062044</v>
      </c>
      <c r="AB2318" s="47">
        <f>_xlfn.XLOOKUP($E2318,Main_OG!$D$1:$D$766,Main_OG!AK$1:AK$766,"")</f>
        <v>36368</v>
      </c>
      <c r="AC2318" s="47">
        <f>_xlfn.XLOOKUP($E2318,Main_OG!$D$1:$D$766,Main_OG!AL$1:AL$766,"")</f>
        <v>207525904</v>
      </c>
      <c r="AD2318" s="47">
        <f>_xlfn.XLOOKUP($E2318,Main_OG!$D$1:$D$766,Main_OG!AM$1:AM$766,"")</f>
        <v>0</v>
      </c>
    </row>
    <row r="2319" spans="1:30" x14ac:dyDescent="0.35">
      <c r="A2319" s="36" t="s">
        <v>3461</v>
      </c>
      <c r="B2319" s="45" t="s">
        <v>461</v>
      </c>
      <c r="C2319" s="45" t="s">
        <v>4287</v>
      </c>
      <c r="D2319" s="36" t="s">
        <v>3461</v>
      </c>
      <c r="E2319" s="36" t="str">
        <f t="shared" si="108"/>
        <v>2018_OR</v>
      </c>
      <c r="F2319" s="45">
        <v>2018</v>
      </c>
      <c r="G2319" s="45">
        <f>_xlfn.XLOOKUP(I2319,Main_OG!$B$1:$B$766,Main_OG!$O$1:$O$766,"")</f>
        <v>0</v>
      </c>
      <c r="H2319" s="45">
        <f>_xlfn.XLOOKUP(E2319,Main_OG!$D$1:$D$766,Main_OG!$J$1:$J$766,"")</f>
        <v>1</v>
      </c>
      <c r="I2319" s="45" t="s">
        <v>461</v>
      </c>
      <c r="J2319" s="45" t="str">
        <f t="shared" si="109"/>
        <v>Portland General Electric Co_OR</v>
      </c>
      <c r="K2319" s="45" t="str">
        <f t="shared" si="110"/>
        <v>Portland General Electric Co_OR</v>
      </c>
      <c r="L2319" s="45" t="s">
        <v>3472</v>
      </c>
      <c r="M2319" s="45">
        <v>1</v>
      </c>
      <c r="N2319" s="45">
        <v>107281</v>
      </c>
      <c r="O2319" s="45">
        <v>3508</v>
      </c>
      <c r="P2319" s="45">
        <v>776747</v>
      </c>
      <c r="Q2319" s="45">
        <v>10948</v>
      </c>
      <c r="R2319" s="45">
        <v>6728483</v>
      </c>
      <c r="S2319" s="45">
        <v>3030812</v>
      </c>
      <c r="T2319" s="45">
        <v>7415759</v>
      </c>
      <c r="U2319" s="45">
        <v>8.3037998000000002</v>
      </c>
      <c r="V2319" s="45">
        <v>9.3729195999999995</v>
      </c>
      <c r="W2319" s="45">
        <v>6.4524194000000001</v>
      </c>
      <c r="X2319" s="45">
        <v>12.006546999999999</v>
      </c>
      <c r="Y2319" s="46">
        <v>234308.3</v>
      </c>
      <c r="Z2319" s="46">
        <v>56007.212077433025</v>
      </c>
      <c r="AA2319" s="47">
        <f>_xlfn.XLOOKUP($E2319,Main_OG!$D$1:$D$766,Main_OG!AJ$1:AJ$766,"")</f>
        <v>1795642</v>
      </c>
      <c r="AB2319" s="47">
        <f>_xlfn.XLOOKUP($E2319,Main_OG!$D$1:$D$766,Main_OG!AK$1:AK$766,"")</f>
        <v>17260</v>
      </c>
      <c r="AC2319" s="47">
        <f>_xlfn.XLOOKUP($E2319,Main_OG!$D$1:$D$766,Main_OG!AL$1:AL$766,"")</f>
        <v>246000822</v>
      </c>
      <c r="AD2319" s="47">
        <f>_xlfn.XLOOKUP($E2319,Main_OG!$D$1:$D$766,Main_OG!AM$1:AM$766,"")</f>
        <v>0</v>
      </c>
    </row>
    <row r="2320" spans="1:30" x14ac:dyDescent="0.35">
      <c r="A2320" s="36" t="s">
        <v>3461</v>
      </c>
      <c r="B2320" s="45" t="s">
        <v>461</v>
      </c>
      <c r="C2320" s="45" t="s">
        <v>4287</v>
      </c>
      <c r="D2320" s="36" t="s">
        <v>3461</v>
      </c>
      <c r="E2320" s="36" t="str">
        <f t="shared" si="108"/>
        <v>2019_OR</v>
      </c>
      <c r="F2320" s="45">
        <v>2019</v>
      </c>
      <c r="G2320" s="45">
        <f>_xlfn.XLOOKUP(I2320,Main_OG!$B$1:$B$766,Main_OG!$O$1:$O$766,"")</f>
        <v>0</v>
      </c>
      <c r="H2320" s="45">
        <f>_xlfn.XLOOKUP(E2320,Main_OG!$D$1:$D$766,Main_OG!$J$1:$J$766,"")</f>
        <v>1</v>
      </c>
      <c r="I2320" s="45" t="s">
        <v>461</v>
      </c>
      <c r="J2320" s="45" t="str">
        <f t="shared" si="109"/>
        <v>Portland General Electric Co_OR</v>
      </c>
      <c r="K2320" s="45" t="str">
        <f t="shared" si="110"/>
        <v>Portland General Electric Co_OR</v>
      </c>
      <c r="L2320" s="45" t="s">
        <v>3473</v>
      </c>
      <c r="M2320" s="45">
        <v>1</v>
      </c>
      <c r="N2320" s="45">
        <v>105333</v>
      </c>
      <c r="O2320" s="45">
        <v>4381</v>
      </c>
      <c r="P2320" s="45">
        <v>779673</v>
      </c>
      <c r="Q2320" s="45">
        <v>10743</v>
      </c>
      <c r="R2320" s="45">
        <v>6576784</v>
      </c>
      <c r="S2320" s="45">
        <v>3246095</v>
      </c>
      <c r="T2320" s="45">
        <v>7471069</v>
      </c>
      <c r="U2320" s="45">
        <v>8.3840640000000004</v>
      </c>
      <c r="V2320" s="45">
        <v>9.4252296999999992</v>
      </c>
      <c r="W2320" s="45">
        <v>6.3824842000000004</v>
      </c>
      <c r="X2320" s="45">
        <v>12.284618</v>
      </c>
      <c r="Y2320" s="46">
        <v>239910.5</v>
      </c>
      <c r="Z2320" s="46">
        <v>56903.201904311929</v>
      </c>
      <c r="AA2320" s="47">
        <f>_xlfn.XLOOKUP($E2320,Main_OG!$D$1:$D$766,Main_OG!AJ$1:AJ$766,"")</f>
        <v>2998680</v>
      </c>
      <c r="AB2320" s="47">
        <f>_xlfn.XLOOKUP($E2320,Main_OG!$D$1:$D$766,Main_OG!AK$1:AK$766,"")</f>
        <v>29326</v>
      </c>
      <c r="AC2320" s="47">
        <f>_xlfn.XLOOKUP($E2320,Main_OG!$D$1:$D$766,Main_OG!AL$1:AL$766,"")</f>
        <v>287470282</v>
      </c>
      <c r="AD2320" s="47">
        <f>_xlfn.XLOOKUP($E2320,Main_OG!$D$1:$D$766,Main_OG!AM$1:AM$766,"")</f>
        <v>0</v>
      </c>
    </row>
    <row r="2321" spans="1:30" x14ac:dyDescent="0.35">
      <c r="A2321" s="36" t="s">
        <v>3461</v>
      </c>
      <c r="B2321" s="45" t="s">
        <v>461</v>
      </c>
      <c r="C2321" s="45" t="s">
        <v>4287</v>
      </c>
      <c r="D2321" s="36" t="s">
        <v>3461</v>
      </c>
      <c r="E2321" s="36" t="str">
        <f t="shared" si="108"/>
        <v>2020_OR</v>
      </c>
      <c r="F2321" s="45">
        <v>2020</v>
      </c>
      <c r="G2321" s="45">
        <f>_xlfn.XLOOKUP(I2321,Main_OG!$B$1:$B$766,Main_OG!$O$1:$O$766,"")</f>
        <v>0</v>
      </c>
      <c r="H2321" s="45">
        <f>_xlfn.XLOOKUP(E2321,Main_OG!$D$1:$D$766,Main_OG!$J$1:$J$766,"")</f>
        <v>1</v>
      </c>
      <c r="I2321" s="45" t="s">
        <v>461</v>
      </c>
      <c r="J2321" s="45" t="str">
        <f t="shared" si="109"/>
        <v>Portland General Electric Co_OR</v>
      </c>
      <c r="K2321" s="45" t="str">
        <f t="shared" si="110"/>
        <v>Portland General Electric Co_OR</v>
      </c>
      <c r="L2321" s="45" t="s">
        <v>3474</v>
      </c>
      <c r="M2321" s="45">
        <v>1</v>
      </c>
      <c r="N2321" s="45">
        <v>106162</v>
      </c>
      <c r="O2321" s="45">
        <v>4321</v>
      </c>
      <c r="P2321" s="45">
        <v>0</v>
      </c>
      <c r="Q2321" s="45">
        <v>10097</v>
      </c>
      <c r="R2321" s="45">
        <v>6151752</v>
      </c>
      <c r="S2321" s="45">
        <v>3505703</v>
      </c>
      <c r="T2321" s="45">
        <v>0</v>
      </c>
      <c r="U2321" s="45">
        <v>8.9917797000000004</v>
      </c>
      <c r="V2321" s="45">
        <v>9.7643418999999998</v>
      </c>
      <c r="W2321" s="45">
        <v>6.5213140000000003</v>
      </c>
      <c r="X2321" s="45">
        <v>0</v>
      </c>
      <c r="Y2321" s="46">
        <v>237670.39999999999</v>
      </c>
      <c r="Z2321" s="46">
        <v>56088.627764897785</v>
      </c>
      <c r="AA2321" s="47">
        <f>_xlfn.XLOOKUP($E2321,Main_OG!$D$1:$D$766,Main_OG!AJ$1:AJ$766,"")</f>
        <v>1970580</v>
      </c>
      <c r="AB2321" s="47">
        <f>_xlfn.XLOOKUP($E2321,Main_OG!$D$1:$D$766,Main_OG!AK$1:AK$766,"")</f>
        <v>8562</v>
      </c>
      <c r="AC2321" s="47">
        <f>_xlfn.XLOOKUP($E2321,Main_OG!$D$1:$D$766,Main_OG!AL$1:AL$766,"")</f>
        <v>260819210</v>
      </c>
      <c r="AD2321" s="47">
        <f>_xlfn.XLOOKUP($E2321,Main_OG!$D$1:$D$766,Main_OG!AM$1:AM$766,"")</f>
        <v>0</v>
      </c>
    </row>
    <row r="2322" spans="1:30" x14ac:dyDescent="0.35">
      <c r="A2322" s="36" t="s">
        <v>3475</v>
      </c>
      <c r="B2322" s="45" t="s">
        <v>294</v>
      </c>
      <c r="C2322" s="45" t="s">
        <v>4283</v>
      </c>
      <c r="D2322" s="36" t="s">
        <v>3479</v>
      </c>
      <c r="E2322" s="36" t="str">
        <f t="shared" si="108"/>
        <v>2006_MD</v>
      </c>
      <c r="F2322" s="45">
        <v>2006</v>
      </c>
      <c r="G2322" s="45">
        <f>_xlfn.XLOOKUP(I2322,Main_OG!$B$1:$B$766,Main_OG!$O$1:$O$766,"")</f>
        <v>1</v>
      </c>
      <c r="H2322" s="45">
        <f>_xlfn.XLOOKUP(E2322,Main_OG!$D$1:$D$766,Main_OG!$J$1:$J$766,"")</f>
        <v>0</v>
      </c>
      <c r="I2322" s="45" t="s">
        <v>294</v>
      </c>
      <c r="J2322" s="45" t="str">
        <f t="shared" si="109"/>
        <v>The Potomac Edison Co_MD</v>
      </c>
      <c r="K2322" s="45" t="str">
        <f t="shared" si="110"/>
        <v>Potomac Edison Co_MD</v>
      </c>
      <c r="L2322" s="45" t="s">
        <v>3476</v>
      </c>
      <c r="M2322" s="45">
        <v>0</v>
      </c>
      <c r="N2322" s="45">
        <v>25581</v>
      </c>
      <c r="O2322" s="45">
        <v>2570</v>
      </c>
      <c r="P2322" s="45">
        <v>213497</v>
      </c>
      <c r="Q2322" s="45">
        <v>0</v>
      </c>
      <c r="R2322" s="45">
        <v>136497</v>
      </c>
      <c r="S2322" s="45">
        <v>46407</v>
      </c>
      <c r="T2322" s="45">
        <v>219292</v>
      </c>
      <c r="U2322" s="45">
        <v>0</v>
      </c>
      <c r="V2322" s="45">
        <v>10.44119413169045</v>
      </c>
      <c r="W2322" s="45">
        <v>8.7442906887351324</v>
      </c>
      <c r="X2322" s="45">
        <v>7.0098989265480922</v>
      </c>
      <c r="Y2322" s="46">
        <v>329874</v>
      </c>
      <c r="Z2322" s="46">
        <v>58619.599539180577</v>
      </c>
      <c r="AA2322" s="47">
        <f>_xlfn.XLOOKUP($E2322,Main_OG!$D$1:$D$766,Main_OG!AJ$1:AJ$766,"")</f>
        <v>23375205.16</v>
      </c>
      <c r="AB2322" s="47">
        <f>_xlfn.XLOOKUP($E2322,Main_OG!$D$1:$D$766,Main_OG!AK$1:AK$766,"")</f>
        <v>2100444.0600000005</v>
      </c>
      <c r="AC2322" s="47">
        <f>_xlfn.XLOOKUP($E2322,Main_OG!$D$1:$D$766,Main_OG!AL$1:AL$766,"")</f>
        <v>33241593.040000003</v>
      </c>
      <c r="AD2322" s="47">
        <f>_xlfn.XLOOKUP($E2322,Main_OG!$D$1:$D$766,Main_OG!AM$1:AM$766,"")</f>
        <v>13830411</v>
      </c>
    </row>
    <row r="2323" spans="1:30" x14ac:dyDescent="0.35">
      <c r="A2323" s="36" t="s">
        <v>3475</v>
      </c>
      <c r="B2323" s="45" t="s">
        <v>219</v>
      </c>
      <c r="C2323" s="45" t="s">
        <v>4283</v>
      </c>
      <c r="D2323" s="36" t="s">
        <v>3479</v>
      </c>
      <c r="E2323" s="36" t="str">
        <f t="shared" si="108"/>
        <v>2006_VA</v>
      </c>
      <c r="F2323" s="45">
        <v>2006</v>
      </c>
      <c r="G2323" s="45">
        <f>_xlfn.XLOOKUP(I2323,Main_OG!$B$1:$B$766,Main_OG!$O$1:$O$766,"")</f>
        <v>1</v>
      </c>
      <c r="H2323" s="45">
        <f>_xlfn.XLOOKUP(E2323,Main_OG!$D$1:$D$766,Main_OG!$J$1:$J$766,"")</f>
        <v>0</v>
      </c>
      <c r="I2323" s="45" t="s">
        <v>219</v>
      </c>
      <c r="J2323" s="45" t="str">
        <f t="shared" si="109"/>
        <v>The Potomac Edison Co_VA</v>
      </c>
      <c r="K2323" s="45" t="str">
        <f t="shared" si="110"/>
        <v>Potomac Edison Co_VA</v>
      </c>
      <c r="L2323" s="45" t="s">
        <v>3477</v>
      </c>
      <c r="M2323" s="45">
        <v>0</v>
      </c>
      <c r="N2323" s="45">
        <v>13690</v>
      </c>
      <c r="O2323" s="45">
        <v>1501</v>
      </c>
      <c r="P2323" s="45">
        <v>83383</v>
      </c>
      <c r="Q2323" s="45">
        <v>0</v>
      </c>
      <c r="R2323" s="45">
        <v>37910</v>
      </c>
      <c r="S2323" s="45">
        <v>43454</v>
      </c>
      <c r="T2323" s="45">
        <v>81868</v>
      </c>
      <c r="U2323" s="45">
        <v>0</v>
      </c>
      <c r="V2323" s="45">
        <v>5.568015415956161</v>
      </c>
      <c r="W2323" s="45">
        <v>4.0883606759428002</v>
      </c>
      <c r="X2323" s="45">
        <v>6.5790034097219268</v>
      </c>
      <c r="Y2323" s="46">
        <v>451263.1</v>
      </c>
      <c r="Z2323" s="46">
        <v>58806.264232820438</v>
      </c>
      <c r="AA2323" s="47">
        <f>_xlfn.XLOOKUP($E2323,Main_OG!$D$1:$D$766,Main_OG!AJ$1:AJ$766,"")</f>
        <v>27470903.899999999</v>
      </c>
      <c r="AB2323" s="47">
        <f>_xlfn.XLOOKUP($E2323,Main_OG!$D$1:$D$766,Main_OG!AK$1:AK$766,"")</f>
        <v>2761875.6</v>
      </c>
      <c r="AC2323" s="47">
        <f>_xlfn.XLOOKUP($E2323,Main_OG!$D$1:$D$766,Main_OG!AL$1:AL$766,"")</f>
        <v>122017743.90000001</v>
      </c>
      <c r="AD2323" s="47">
        <f>_xlfn.XLOOKUP($E2323,Main_OG!$D$1:$D$766,Main_OG!AM$1:AM$766,"")</f>
        <v>27593516</v>
      </c>
    </row>
    <row r="2324" spans="1:30" x14ac:dyDescent="0.35">
      <c r="A2324" s="36" t="s">
        <v>3475</v>
      </c>
      <c r="B2324" s="45" t="s">
        <v>730</v>
      </c>
      <c r="C2324" s="45" t="s">
        <v>4283</v>
      </c>
      <c r="D2324" s="36" t="s">
        <v>3479</v>
      </c>
      <c r="E2324" s="36" t="str">
        <f t="shared" si="108"/>
        <v>2006_WV</v>
      </c>
      <c r="F2324" s="45">
        <v>2006</v>
      </c>
      <c r="G2324" s="45">
        <f>_xlfn.XLOOKUP(I2324,Main_OG!$B$1:$B$766,Main_OG!$O$1:$O$766,"")</f>
        <v>1</v>
      </c>
      <c r="H2324" s="45">
        <f>_xlfn.XLOOKUP(E2324,Main_OG!$D$1:$D$766,Main_OG!$J$1:$J$766,"")</f>
        <v>0</v>
      </c>
      <c r="I2324" s="45" t="s">
        <v>730</v>
      </c>
      <c r="J2324" s="45" t="str">
        <f t="shared" si="109"/>
        <v>The Potomac Edison Co_WV</v>
      </c>
      <c r="K2324" s="45" t="str">
        <f t="shared" si="110"/>
        <v>Potomac Edison Co_WV</v>
      </c>
      <c r="L2324" s="45" t="s">
        <v>3478</v>
      </c>
      <c r="M2324" s="45">
        <v>0</v>
      </c>
      <c r="N2324" s="45">
        <v>15021</v>
      </c>
      <c r="O2324" s="45">
        <v>1795</v>
      </c>
      <c r="P2324" s="45">
        <v>108218</v>
      </c>
      <c r="Q2324" s="45">
        <v>0</v>
      </c>
      <c r="R2324" s="45">
        <v>43799</v>
      </c>
      <c r="S2324" s="45">
        <v>34970</v>
      </c>
      <c r="T2324" s="45">
        <v>111867</v>
      </c>
      <c r="U2324" s="45">
        <v>0</v>
      </c>
      <c r="V2324" s="45">
        <v>5.962941785111366</v>
      </c>
      <c r="W2324" s="45">
        <v>4.4111043275998636</v>
      </c>
      <c r="X2324" s="45">
        <v>7.0088240748630399</v>
      </c>
      <c r="Y2324" s="46">
        <v>68900</v>
      </c>
      <c r="Z2324" s="46">
        <v>37693.280639330558</v>
      </c>
      <c r="AA2324" s="47">
        <f>_xlfn.XLOOKUP($E2324,Main_OG!$D$1:$D$766,Main_OG!AJ$1:AJ$766,"")</f>
        <v>75712129.799999997</v>
      </c>
      <c r="AB2324" s="47">
        <f>_xlfn.XLOOKUP($E2324,Main_OG!$D$1:$D$766,Main_OG!AK$1:AK$766,"")</f>
        <v>621554.07999999996</v>
      </c>
      <c r="AC2324" s="47">
        <f>_xlfn.XLOOKUP($E2324,Main_OG!$D$1:$D$766,Main_OG!AL$1:AL$766,"")</f>
        <v>7929370.96</v>
      </c>
      <c r="AD2324" s="47">
        <f>_xlfn.XLOOKUP($E2324,Main_OG!$D$1:$D$766,Main_OG!AM$1:AM$766,"")</f>
        <v>0</v>
      </c>
    </row>
    <row r="2325" spans="1:30" x14ac:dyDescent="0.35">
      <c r="A2325" s="36" t="s">
        <v>3479</v>
      </c>
      <c r="B2325" s="45" t="s">
        <v>294</v>
      </c>
      <c r="C2325" s="45" t="s">
        <v>4283</v>
      </c>
      <c r="D2325" s="36" t="s">
        <v>3479</v>
      </c>
      <c r="E2325" s="36" t="str">
        <f t="shared" si="108"/>
        <v>2007_MD</v>
      </c>
      <c r="F2325" s="45">
        <v>2007</v>
      </c>
      <c r="G2325" s="45">
        <f>_xlfn.XLOOKUP(I2325,Main_OG!$B$1:$B$766,Main_OG!$O$1:$O$766,"")</f>
        <v>1</v>
      </c>
      <c r="H2325" s="45">
        <f>_xlfn.XLOOKUP(E2325,Main_OG!$D$1:$D$766,Main_OG!$J$1:$J$766,"")</f>
        <v>0</v>
      </c>
      <c r="I2325" s="45" t="s">
        <v>294</v>
      </c>
      <c r="J2325" s="45" t="str">
        <f t="shared" si="109"/>
        <v>Potomac Edison Co_MD</v>
      </c>
      <c r="K2325" s="45" t="str">
        <f t="shared" si="110"/>
        <v>Potomac Edison Co_MD</v>
      </c>
      <c r="L2325" s="45" t="s">
        <v>3480</v>
      </c>
      <c r="M2325" s="45">
        <v>0</v>
      </c>
      <c r="N2325" s="45">
        <v>22727</v>
      </c>
      <c r="O2325" s="45">
        <v>2054</v>
      </c>
      <c r="P2325" s="45">
        <v>216265</v>
      </c>
      <c r="Q2325" s="45">
        <v>0</v>
      </c>
      <c r="R2325" s="45">
        <v>113293</v>
      </c>
      <c r="S2325" s="45">
        <v>33771</v>
      </c>
      <c r="T2325" s="45">
        <v>247860</v>
      </c>
      <c r="U2325" s="45">
        <v>0</v>
      </c>
      <c r="V2325" s="45">
        <v>11.8</v>
      </c>
      <c r="W2325" s="45">
        <v>9.36</v>
      </c>
      <c r="X2325" s="45">
        <v>7.37</v>
      </c>
      <c r="Y2325" s="46">
        <v>331763.5</v>
      </c>
      <c r="Z2325" s="46">
        <v>58683.80629878473</v>
      </c>
      <c r="AA2325" s="47">
        <f>_xlfn.XLOOKUP($E2325,Main_OG!$D$1:$D$766,Main_OG!AJ$1:AJ$766,"")</f>
        <v>23875036</v>
      </c>
      <c r="AB2325" s="47">
        <f>_xlfn.XLOOKUP($E2325,Main_OG!$D$1:$D$766,Main_OG!AK$1:AK$766,"")</f>
        <v>3581492</v>
      </c>
      <c r="AC2325" s="47">
        <f>_xlfn.XLOOKUP($E2325,Main_OG!$D$1:$D$766,Main_OG!AL$1:AL$766,"")</f>
        <v>42963738</v>
      </c>
      <c r="AD2325" s="47">
        <f>_xlfn.XLOOKUP($E2325,Main_OG!$D$1:$D$766,Main_OG!AM$1:AM$766,"")</f>
        <v>14353192</v>
      </c>
    </row>
    <row r="2326" spans="1:30" x14ac:dyDescent="0.35">
      <c r="A2326" s="36" t="s">
        <v>3479</v>
      </c>
      <c r="B2326" s="45" t="s">
        <v>219</v>
      </c>
      <c r="C2326" s="45" t="s">
        <v>4283</v>
      </c>
      <c r="D2326" s="36" t="s">
        <v>3479</v>
      </c>
      <c r="E2326" s="36" t="str">
        <f t="shared" si="108"/>
        <v>2007_VA</v>
      </c>
      <c r="F2326" s="45">
        <v>2007</v>
      </c>
      <c r="G2326" s="45">
        <f>_xlfn.XLOOKUP(I2326,Main_OG!$B$1:$B$766,Main_OG!$O$1:$O$766,"")</f>
        <v>1</v>
      </c>
      <c r="H2326" s="45">
        <f>_xlfn.XLOOKUP(E2326,Main_OG!$D$1:$D$766,Main_OG!$J$1:$J$766,"")</f>
        <v>0</v>
      </c>
      <c r="I2326" s="45" t="s">
        <v>219</v>
      </c>
      <c r="J2326" s="45" t="str">
        <f t="shared" si="109"/>
        <v>Potomac Edison Co_VA</v>
      </c>
      <c r="K2326" s="45" t="str">
        <f t="shared" si="110"/>
        <v>Potomac Edison Co_VA</v>
      </c>
      <c r="L2326" s="45" t="s">
        <v>3481</v>
      </c>
      <c r="M2326" s="45">
        <v>0</v>
      </c>
      <c r="N2326" s="45">
        <v>14192</v>
      </c>
      <c r="O2326" s="45">
        <v>1502</v>
      </c>
      <c r="P2326" s="45">
        <v>84936</v>
      </c>
      <c r="Q2326" s="45">
        <v>0</v>
      </c>
      <c r="R2326" s="45">
        <v>40715</v>
      </c>
      <c r="S2326" s="45">
        <v>43544</v>
      </c>
      <c r="T2326" s="45">
        <v>87900</v>
      </c>
      <c r="U2326" s="45">
        <v>0</v>
      </c>
      <c r="V2326" s="45">
        <v>5.56</v>
      </c>
      <c r="W2326" s="45">
        <v>4.13</v>
      </c>
      <c r="X2326" s="45">
        <v>6.58</v>
      </c>
      <c r="Y2326" s="46">
        <v>457568.9</v>
      </c>
      <c r="Z2326" s="46">
        <v>59033.53115727003</v>
      </c>
      <c r="AA2326" s="47">
        <f>_xlfn.XLOOKUP($E2326,Main_OG!$D$1:$D$766,Main_OG!AJ$1:AJ$766,"")</f>
        <v>28860222</v>
      </c>
      <c r="AB2326" s="47">
        <f>_xlfn.XLOOKUP($E2326,Main_OG!$D$1:$D$766,Main_OG!AK$1:AK$766,"")</f>
        <v>6816708</v>
      </c>
      <c r="AC2326" s="47">
        <f>_xlfn.XLOOKUP($E2326,Main_OG!$D$1:$D$766,Main_OG!AL$1:AL$766,"")</f>
        <v>181316228</v>
      </c>
      <c r="AD2326" s="47">
        <f>_xlfn.XLOOKUP($E2326,Main_OG!$D$1:$D$766,Main_OG!AM$1:AM$766,"")</f>
        <v>27268475</v>
      </c>
    </row>
    <row r="2327" spans="1:30" x14ac:dyDescent="0.35">
      <c r="A2327" s="36" t="s">
        <v>3479</v>
      </c>
      <c r="B2327" s="45" t="s">
        <v>730</v>
      </c>
      <c r="C2327" s="45" t="s">
        <v>4283</v>
      </c>
      <c r="D2327" s="36" t="s">
        <v>3479</v>
      </c>
      <c r="E2327" s="36" t="str">
        <f t="shared" si="108"/>
        <v>2007_WV</v>
      </c>
      <c r="F2327" s="45">
        <v>2007</v>
      </c>
      <c r="G2327" s="45">
        <f>_xlfn.XLOOKUP(I2327,Main_OG!$B$1:$B$766,Main_OG!$O$1:$O$766,"")</f>
        <v>1</v>
      </c>
      <c r="H2327" s="45">
        <f>_xlfn.XLOOKUP(E2327,Main_OG!$D$1:$D$766,Main_OG!$J$1:$J$766,"")</f>
        <v>0</v>
      </c>
      <c r="I2327" s="45" t="s">
        <v>730</v>
      </c>
      <c r="J2327" s="45" t="str">
        <f t="shared" si="109"/>
        <v>Potomac Edison Co_WV</v>
      </c>
      <c r="K2327" s="45" t="str">
        <f t="shared" si="110"/>
        <v>Potomac Edison Co_WV</v>
      </c>
      <c r="L2327" s="45" t="s">
        <v>3482</v>
      </c>
      <c r="M2327" s="45">
        <v>0</v>
      </c>
      <c r="N2327" s="45">
        <v>15475</v>
      </c>
      <c r="O2327" s="45">
        <v>1832</v>
      </c>
      <c r="P2327" s="45">
        <v>110902</v>
      </c>
      <c r="Q2327" s="45">
        <v>0</v>
      </c>
      <c r="R2327" s="45">
        <v>48819</v>
      </c>
      <c r="S2327" s="45">
        <v>36477</v>
      </c>
      <c r="T2327" s="45">
        <v>126772</v>
      </c>
      <c r="U2327" s="45">
        <v>0</v>
      </c>
      <c r="V2327" s="45">
        <v>6.16</v>
      </c>
      <c r="W2327" s="45">
        <v>4.62</v>
      </c>
      <c r="X2327" s="45">
        <v>7.24</v>
      </c>
      <c r="Y2327" s="46">
        <v>69374.100000000006</v>
      </c>
      <c r="Z2327" s="46">
        <v>37825.590550322457</v>
      </c>
      <c r="AA2327" s="47">
        <f>_xlfn.XLOOKUP($E2327,Main_OG!$D$1:$D$766,Main_OG!AJ$1:AJ$766,"")</f>
        <v>76135694</v>
      </c>
      <c r="AB2327" s="47">
        <f>_xlfn.XLOOKUP($E2327,Main_OG!$D$1:$D$766,Main_OG!AK$1:AK$766,"")</f>
        <v>713472</v>
      </c>
      <c r="AC2327" s="47">
        <f>_xlfn.XLOOKUP($E2327,Main_OG!$D$1:$D$766,Main_OG!AL$1:AL$766,"")</f>
        <v>8097050</v>
      </c>
      <c r="AD2327" s="47">
        <f>_xlfn.XLOOKUP($E2327,Main_OG!$D$1:$D$766,Main_OG!AM$1:AM$766,"")</f>
        <v>0</v>
      </c>
    </row>
    <row r="2328" spans="1:30" x14ac:dyDescent="0.35">
      <c r="A2328" s="36" t="s">
        <v>3475</v>
      </c>
      <c r="B2328" s="45" t="s">
        <v>294</v>
      </c>
      <c r="C2328" s="45" t="s">
        <v>4283</v>
      </c>
      <c r="D2328" s="36" t="s">
        <v>3479</v>
      </c>
      <c r="E2328" s="36" t="str">
        <f t="shared" si="108"/>
        <v>2008_MD</v>
      </c>
      <c r="F2328" s="45">
        <v>2008</v>
      </c>
      <c r="G2328" s="45">
        <f>_xlfn.XLOOKUP(I2328,Main_OG!$B$1:$B$766,Main_OG!$O$1:$O$766,"")</f>
        <v>1</v>
      </c>
      <c r="H2328" s="45">
        <f>_xlfn.XLOOKUP(E2328,Main_OG!$D$1:$D$766,Main_OG!$J$1:$J$766,"")</f>
        <v>0</v>
      </c>
      <c r="I2328" s="45" t="s">
        <v>294</v>
      </c>
      <c r="J2328" s="45" t="str">
        <f t="shared" si="109"/>
        <v>The Potomac Edison Co_MD</v>
      </c>
      <c r="K2328" s="45" t="str">
        <f t="shared" si="110"/>
        <v>Potomac Edison Co_MD</v>
      </c>
      <c r="L2328" s="45" t="s">
        <v>3483</v>
      </c>
      <c r="M2328" s="45">
        <v>0</v>
      </c>
      <c r="N2328" s="45">
        <v>22596</v>
      </c>
      <c r="O2328" s="45">
        <v>2011</v>
      </c>
      <c r="P2328" s="45">
        <v>217831</v>
      </c>
      <c r="Q2328" s="45">
        <v>0</v>
      </c>
      <c r="R2328" s="45">
        <v>925459</v>
      </c>
      <c r="S2328" s="45">
        <v>352638</v>
      </c>
      <c r="T2328" s="45">
        <v>3202917</v>
      </c>
      <c r="U2328" s="45">
        <v>0</v>
      </c>
      <c r="V2328" s="45">
        <v>11.99</v>
      </c>
      <c r="W2328" s="45">
        <v>9.2100000000000009</v>
      </c>
      <c r="X2328" s="45">
        <v>7.24</v>
      </c>
      <c r="Y2328" s="46">
        <v>338165.4</v>
      </c>
      <c r="Z2328" s="46">
        <v>59484.165689674432</v>
      </c>
      <c r="AA2328" s="47">
        <f>_xlfn.XLOOKUP($E2328,Main_OG!$D$1:$D$766,Main_OG!AJ$1:AJ$766,"")</f>
        <v>22196782</v>
      </c>
      <c r="AB2328" s="47">
        <f>_xlfn.XLOOKUP($E2328,Main_OG!$D$1:$D$766,Main_OG!AK$1:AK$766,"")</f>
        <v>1582836</v>
      </c>
      <c r="AC2328" s="47">
        <f>_xlfn.XLOOKUP($E2328,Main_OG!$D$1:$D$766,Main_OG!AL$1:AL$766,"")</f>
        <v>35127232</v>
      </c>
      <c r="AD2328" s="47">
        <f>_xlfn.XLOOKUP($E2328,Main_OG!$D$1:$D$766,Main_OG!AM$1:AM$766,"")</f>
        <v>14678695</v>
      </c>
    </row>
    <row r="2329" spans="1:30" x14ac:dyDescent="0.35">
      <c r="A2329" s="36" t="s">
        <v>3475</v>
      </c>
      <c r="B2329" s="45" t="s">
        <v>219</v>
      </c>
      <c r="C2329" s="45" t="s">
        <v>4283</v>
      </c>
      <c r="D2329" s="36" t="s">
        <v>3479</v>
      </c>
      <c r="E2329" s="36" t="str">
        <f t="shared" si="108"/>
        <v>2008_VA</v>
      </c>
      <c r="F2329" s="45">
        <v>2008</v>
      </c>
      <c r="G2329" s="45">
        <f>_xlfn.XLOOKUP(I2329,Main_OG!$B$1:$B$766,Main_OG!$O$1:$O$766,"")</f>
        <v>1</v>
      </c>
      <c r="H2329" s="45">
        <f>_xlfn.XLOOKUP(E2329,Main_OG!$D$1:$D$766,Main_OG!$J$1:$J$766,"")</f>
        <v>0</v>
      </c>
      <c r="I2329" s="45" t="s">
        <v>219</v>
      </c>
      <c r="J2329" s="45" t="str">
        <f t="shared" si="109"/>
        <v>The Potomac Edison Co_VA</v>
      </c>
      <c r="K2329" s="45" t="str">
        <f t="shared" si="110"/>
        <v>Potomac Edison Co_VA</v>
      </c>
      <c r="L2329" s="45" t="s">
        <v>3484</v>
      </c>
      <c r="M2329" s="45">
        <v>0</v>
      </c>
      <c r="N2329" s="45">
        <v>14619</v>
      </c>
      <c r="O2329" s="45">
        <v>1527</v>
      </c>
      <c r="P2329" s="45">
        <v>85576</v>
      </c>
      <c r="Q2329" s="45">
        <v>0</v>
      </c>
      <c r="R2329" s="45">
        <v>747723</v>
      </c>
      <c r="S2329" s="45">
        <v>995637</v>
      </c>
      <c r="T2329" s="45">
        <v>1330969</v>
      </c>
      <c r="U2329" s="45">
        <v>0</v>
      </c>
      <c r="V2329" s="45">
        <v>5.93</v>
      </c>
      <c r="W2329" s="45">
        <v>4.5199999999999996</v>
      </c>
      <c r="X2329" s="45">
        <v>6.97</v>
      </c>
      <c r="Y2329" s="46">
        <v>462034.7</v>
      </c>
      <c r="Z2329" s="46">
        <v>58981.928375274591</v>
      </c>
      <c r="AA2329" s="47">
        <f>_xlfn.XLOOKUP($E2329,Main_OG!$D$1:$D$766,Main_OG!AJ$1:AJ$766,"")</f>
        <v>25820932</v>
      </c>
      <c r="AB2329" s="47">
        <f>_xlfn.XLOOKUP($E2329,Main_OG!$D$1:$D$766,Main_OG!AK$1:AK$766,"")</f>
        <v>4082928</v>
      </c>
      <c r="AC2329" s="47">
        <f>_xlfn.XLOOKUP($E2329,Main_OG!$D$1:$D$766,Main_OG!AL$1:AL$766,"")</f>
        <v>154676926</v>
      </c>
      <c r="AD2329" s="47">
        <f>_xlfn.XLOOKUP($E2329,Main_OG!$D$1:$D$766,Main_OG!AM$1:AM$766,"")</f>
        <v>27930764</v>
      </c>
    </row>
    <row r="2330" spans="1:30" x14ac:dyDescent="0.35">
      <c r="A2330" s="36" t="s">
        <v>3475</v>
      </c>
      <c r="B2330" s="45" t="s">
        <v>730</v>
      </c>
      <c r="C2330" s="45" t="s">
        <v>4283</v>
      </c>
      <c r="D2330" s="36" t="s">
        <v>3479</v>
      </c>
      <c r="E2330" s="36" t="str">
        <f t="shared" si="108"/>
        <v>2008_WV</v>
      </c>
      <c r="F2330" s="45">
        <v>2008</v>
      </c>
      <c r="G2330" s="45">
        <f>_xlfn.XLOOKUP(I2330,Main_OG!$B$1:$B$766,Main_OG!$O$1:$O$766,"")</f>
        <v>1</v>
      </c>
      <c r="H2330" s="45">
        <f>_xlfn.XLOOKUP(E2330,Main_OG!$D$1:$D$766,Main_OG!$J$1:$J$766,"")</f>
        <v>0</v>
      </c>
      <c r="I2330" s="45" t="s">
        <v>730</v>
      </c>
      <c r="J2330" s="45" t="str">
        <f t="shared" si="109"/>
        <v>The Potomac Edison Co_WV</v>
      </c>
      <c r="K2330" s="45" t="str">
        <f t="shared" si="110"/>
        <v>Potomac Edison Co_WV</v>
      </c>
      <c r="L2330" s="45" t="s">
        <v>3485</v>
      </c>
      <c r="M2330" s="45">
        <v>0</v>
      </c>
      <c r="N2330" s="45">
        <v>15866</v>
      </c>
      <c r="O2330" s="45">
        <v>1897</v>
      </c>
      <c r="P2330" s="45">
        <v>112541</v>
      </c>
      <c r="Q2330" s="45">
        <v>0</v>
      </c>
      <c r="R2330" s="45">
        <v>793364</v>
      </c>
      <c r="S2330" s="45">
        <v>748323</v>
      </c>
      <c r="T2330" s="45">
        <v>1763369</v>
      </c>
      <c r="U2330" s="45">
        <v>0</v>
      </c>
      <c r="V2330" s="45">
        <v>6.12</v>
      </c>
      <c r="W2330" s="45">
        <v>4.6900000000000004</v>
      </c>
      <c r="X2330" s="45">
        <v>7.2</v>
      </c>
      <c r="Y2330" s="46">
        <v>70966.8</v>
      </c>
      <c r="Z2330" s="46">
        <v>38562.416114676329</v>
      </c>
      <c r="AA2330" s="47">
        <f>_xlfn.XLOOKUP($E2330,Main_OG!$D$1:$D$766,Main_OG!AJ$1:AJ$766,"")</f>
        <v>75271406</v>
      </c>
      <c r="AB2330" s="47">
        <f>_xlfn.XLOOKUP($E2330,Main_OG!$D$1:$D$766,Main_OG!AK$1:AK$766,"")</f>
        <v>484478</v>
      </c>
      <c r="AC2330" s="47">
        <f>_xlfn.XLOOKUP($E2330,Main_OG!$D$1:$D$766,Main_OG!AL$1:AL$766,"")</f>
        <v>3876304</v>
      </c>
      <c r="AD2330" s="47">
        <f>_xlfn.XLOOKUP($E2330,Main_OG!$D$1:$D$766,Main_OG!AM$1:AM$766,"")</f>
        <v>0</v>
      </c>
    </row>
    <row r="2331" spans="1:30" x14ac:dyDescent="0.35">
      <c r="A2331" s="36" t="s">
        <v>3475</v>
      </c>
      <c r="B2331" s="45" t="s">
        <v>294</v>
      </c>
      <c r="C2331" s="45" t="s">
        <v>4283</v>
      </c>
      <c r="D2331" s="36" t="s">
        <v>3479</v>
      </c>
      <c r="E2331" s="36" t="str">
        <f t="shared" si="108"/>
        <v>2009_MD</v>
      </c>
      <c r="F2331" s="45">
        <v>2009</v>
      </c>
      <c r="G2331" s="45">
        <f>_xlfn.XLOOKUP(I2331,Main_OG!$B$1:$B$766,Main_OG!$O$1:$O$766,"")</f>
        <v>1</v>
      </c>
      <c r="H2331" s="45">
        <f>_xlfn.XLOOKUP(E2331,Main_OG!$D$1:$D$766,Main_OG!$J$1:$J$766,"")</f>
        <v>0</v>
      </c>
      <c r="I2331" s="45" t="s">
        <v>294</v>
      </c>
      <c r="J2331" s="45" t="str">
        <f t="shared" si="109"/>
        <v>The Potomac Edison Co_MD</v>
      </c>
      <c r="K2331" s="45" t="str">
        <f t="shared" si="110"/>
        <v>Potomac Edison Co_MD</v>
      </c>
      <c r="L2331" s="45" t="s">
        <v>3486</v>
      </c>
      <c r="M2331" s="45">
        <v>0</v>
      </c>
      <c r="N2331" s="45">
        <v>22044</v>
      </c>
      <c r="O2331" s="45">
        <v>1928</v>
      </c>
      <c r="P2331" s="45">
        <v>218383</v>
      </c>
      <c r="Q2331" s="45">
        <v>0</v>
      </c>
      <c r="R2331" s="45">
        <v>797288</v>
      </c>
      <c r="S2331" s="45">
        <v>303967</v>
      </c>
      <c r="T2331" s="45">
        <v>3223770</v>
      </c>
      <c r="U2331" s="45">
        <v>0</v>
      </c>
      <c r="V2331" s="45">
        <v>10.86</v>
      </c>
      <c r="W2331" s="45">
        <v>7.64</v>
      </c>
      <c r="X2331" s="45">
        <v>11.42</v>
      </c>
      <c r="Y2331" s="46">
        <v>336285.8</v>
      </c>
      <c r="Z2331" s="46">
        <v>58684.647531720366</v>
      </c>
      <c r="AA2331" s="47">
        <f>_xlfn.XLOOKUP($E2331,Main_OG!$D$1:$D$766,Main_OG!AJ$1:AJ$766,"")</f>
        <v>19693396</v>
      </c>
      <c r="AB2331" s="47">
        <f>_xlfn.XLOOKUP($E2331,Main_OG!$D$1:$D$766,Main_OG!AK$1:AK$766,"")</f>
        <v>1248100</v>
      </c>
      <c r="AC2331" s="47">
        <f>_xlfn.XLOOKUP($E2331,Main_OG!$D$1:$D$766,Main_OG!AL$1:AL$766,"")</f>
        <v>31485984</v>
      </c>
      <c r="AD2331" s="47">
        <f>_xlfn.XLOOKUP($E2331,Main_OG!$D$1:$D$766,Main_OG!AM$1:AM$766,"")</f>
        <v>14550119</v>
      </c>
    </row>
    <row r="2332" spans="1:30" x14ac:dyDescent="0.35">
      <c r="A2332" s="36" t="s">
        <v>3475</v>
      </c>
      <c r="B2332" s="45" t="s">
        <v>219</v>
      </c>
      <c r="C2332" s="45" t="s">
        <v>4283</v>
      </c>
      <c r="D2332" s="36" t="s">
        <v>3479</v>
      </c>
      <c r="E2332" s="36" t="str">
        <f t="shared" si="108"/>
        <v>2009_VA</v>
      </c>
      <c r="F2332" s="45">
        <v>2009</v>
      </c>
      <c r="G2332" s="45">
        <f>_xlfn.XLOOKUP(I2332,Main_OG!$B$1:$B$766,Main_OG!$O$1:$O$766,"")</f>
        <v>1</v>
      </c>
      <c r="H2332" s="45">
        <f>_xlfn.XLOOKUP(E2332,Main_OG!$D$1:$D$766,Main_OG!$J$1:$J$766,"")</f>
        <v>0</v>
      </c>
      <c r="I2332" s="45" t="s">
        <v>219</v>
      </c>
      <c r="J2332" s="45" t="str">
        <f t="shared" si="109"/>
        <v>The Potomac Edison Co_VA</v>
      </c>
      <c r="K2332" s="45" t="str">
        <f t="shared" si="110"/>
        <v>Potomac Edison Co_VA</v>
      </c>
      <c r="L2332" s="45" t="s">
        <v>3487</v>
      </c>
      <c r="M2332" s="45">
        <v>0</v>
      </c>
      <c r="N2332" s="45">
        <v>14826</v>
      </c>
      <c r="O2332" s="45">
        <v>1560</v>
      </c>
      <c r="P2332" s="45">
        <v>85872</v>
      </c>
      <c r="Q2332" s="45">
        <v>0</v>
      </c>
      <c r="R2332" s="45">
        <v>749801</v>
      </c>
      <c r="S2332" s="45">
        <v>888980</v>
      </c>
      <c r="T2332" s="45">
        <v>1298890</v>
      </c>
      <c r="U2332" s="45">
        <v>0</v>
      </c>
      <c r="V2332" s="45">
        <v>9.07</v>
      </c>
      <c r="W2332" s="45">
        <v>7.91</v>
      </c>
      <c r="X2332" s="45">
        <v>10.050000000000001</v>
      </c>
      <c r="Y2332" s="46">
        <v>460075.3</v>
      </c>
      <c r="Z2332" s="46">
        <v>58046.802542084297</v>
      </c>
      <c r="AA2332" s="47">
        <f>_xlfn.XLOOKUP($E2332,Main_OG!$D$1:$D$766,Main_OG!AJ$1:AJ$766,"")</f>
        <v>20943458</v>
      </c>
      <c r="AB2332" s="47">
        <f>_xlfn.XLOOKUP($E2332,Main_OG!$D$1:$D$766,Main_OG!AK$1:AK$766,"")</f>
        <v>3603072</v>
      </c>
      <c r="AC2332" s="47">
        <f>_xlfn.XLOOKUP($E2332,Main_OG!$D$1:$D$766,Main_OG!AL$1:AL$766,"")</f>
        <v>189751210</v>
      </c>
      <c r="AD2332" s="47">
        <f>_xlfn.XLOOKUP($E2332,Main_OG!$D$1:$D$766,Main_OG!AM$1:AM$766,"")</f>
        <v>28212252</v>
      </c>
    </row>
    <row r="2333" spans="1:30" x14ac:dyDescent="0.35">
      <c r="A2333" s="36" t="s">
        <v>3475</v>
      </c>
      <c r="B2333" s="45" t="s">
        <v>730</v>
      </c>
      <c r="C2333" s="45" t="s">
        <v>4283</v>
      </c>
      <c r="D2333" s="36" t="s">
        <v>3479</v>
      </c>
      <c r="E2333" s="36" t="str">
        <f t="shared" si="108"/>
        <v>2009_WV</v>
      </c>
      <c r="F2333" s="45">
        <v>2009</v>
      </c>
      <c r="G2333" s="45">
        <f>_xlfn.XLOOKUP(I2333,Main_OG!$B$1:$B$766,Main_OG!$O$1:$O$766,"")</f>
        <v>1</v>
      </c>
      <c r="H2333" s="45">
        <f>_xlfn.XLOOKUP(E2333,Main_OG!$D$1:$D$766,Main_OG!$J$1:$J$766,"")</f>
        <v>0</v>
      </c>
      <c r="I2333" s="45" t="s">
        <v>730</v>
      </c>
      <c r="J2333" s="45" t="str">
        <f t="shared" si="109"/>
        <v>The Potomac Edison Co_WV</v>
      </c>
      <c r="K2333" s="45" t="str">
        <f t="shared" si="110"/>
        <v>Potomac Edison Co_WV</v>
      </c>
      <c r="L2333" s="45" t="s">
        <v>3488</v>
      </c>
      <c r="M2333" s="45">
        <v>0</v>
      </c>
      <c r="N2333" s="45">
        <v>16113</v>
      </c>
      <c r="O2333" s="45">
        <v>1958</v>
      </c>
      <c r="P2333" s="45">
        <v>113424</v>
      </c>
      <c r="Q2333" s="45">
        <v>0</v>
      </c>
      <c r="R2333" s="45">
        <v>809600</v>
      </c>
      <c r="S2333" s="45">
        <v>647134</v>
      </c>
      <c r="T2333" s="45">
        <v>1733569</v>
      </c>
      <c r="U2333" s="45">
        <v>0</v>
      </c>
      <c r="V2333" s="45">
        <v>7.15</v>
      </c>
      <c r="W2333" s="45">
        <v>5.81</v>
      </c>
      <c r="X2333" s="45">
        <v>8.35</v>
      </c>
      <c r="Y2333" s="46">
        <v>70886.5</v>
      </c>
      <c r="Z2333" s="46">
        <v>38363.166511074131</v>
      </c>
      <c r="AA2333" s="47">
        <f>_xlfn.XLOOKUP($E2333,Main_OG!$D$1:$D$766,Main_OG!AJ$1:AJ$766,"")</f>
        <v>58333016</v>
      </c>
      <c r="AB2333" s="47">
        <f>_xlfn.XLOOKUP($E2333,Main_OG!$D$1:$D$766,Main_OG!AK$1:AK$766,"")</f>
        <v>616790</v>
      </c>
      <c r="AC2333" s="47">
        <f>_xlfn.XLOOKUP($E2333,Main_OG!$D$1:$D$766,Main_OG!AL$1:AL$766,"")</f>
        <v>2278674</v>
      </c>
      <c r="AD2333" s="47">
        <f>_xlfn.XLOOKUP($E2333,Main_OG!$D$1:$D$766,Main_OG!AM$1:AM$766,"")</f>
        <v>0</v>
      </c>
    </row>
    <row r="2334" spans="1:30" x14ac:dyDescent="0.35">
      <c r="A2334" s="36" t="s">
        <v>3475</v>
      </c>
      <c r="B2334" s="45" t="s">
        <v>294</v>
      </c>
      <c r="C2334" s="45" t="s">
        <v>4283</v>
      </c>
      <c r="D2334" s="36" t="s">
        <v>3479</v>
      </c>
      <c r="E2334" s="36" t="str">
        <f t="shared" si="108"/>
        <v>2010_MD</v>
      </c>
      <c r="F2334" s="45">
        <v>2010</v>
      </c>
      <c r="G2334" s="45">
        <f>_xlfn.XLOOKUP(I2334,Main_OG!$B$1:$B$766,Main_OG!$O$1:$O$766,"")</f>
        <v>1</v>
      </c>
      <c r="H2334" s="45">
        <f>_xlfn.XLOOKUP(E2334,Main_OG!$D$1:$D$766,Main_OG!$J$1:$J$766,"")</f>
        <v>1</v>
      </c>
      <c r="I2334" s="45" t="s">
        <v>294</v>
      </c>
      <c r="J2334" s="45" t="str">
        <f t="shared" si="109"/>
        <v>The Potomac Edison Co_MD</v>
      </c>
      <c r="K2334" s="45" t="str">
        <f t="shared" si="110"/>
        <v>Potomac Edison Co_MD</v>
      </c>
      <c r="L2334" s="45" t="s">
        <v>3489</v>
      </c>
      <c r="M2334" s="45">
        <v>0</v>
      </c>
      <c r="N2334" s="45">
        <v>21826</v>
      </c>
      <c r="O2334" s="45">
        <v>1865</v>
      </c>
      <c r="P2334" s="45">
        <v>215779</v>
      </c>
      <c r="Q2334" s="45">
        <v>0</v>
      </c>
      <c r="R2334" s="45">
        <v>796849</v>
      </c>
      <c r="S2334" s="45">
        <v>283122</v>
      </c>
      <c r="T2334" s="45">
        <v>3303277</v>
      </c>
      <c r="U2334" s="45">
        <v>0</v>
      </c>
      <c r="V2334" s="45">
        <v>10.95</v>
      </c>
      <c r="W2334" s="45">
        <v>8.2100000000000009</v>
      </c>
      <c r="X2334" s="45">
        <v>11.58</v>
      </c>
      <c r="Y2334" s="46">
        <v>352622.9</v>
      </c>
      <c r="Z2334" s="46">
        <v>60914.848437944827</v>
      </c>
      <c r="AA2334" s="47">
        <f>_xlfn.XLOOKUP($E2334,Main_OG!$D$1:$D$766,Main_OG!AJ$1:AJ$766,"")</f>
        <v>19771716</v>
      </c>
      <c r="AB2334" s="47">
        <f>_xlfn.XLOOKUP($E2334,Main_OG!$D$1:$D$766,Main_OG!AK$1:AK$766,"")</f>
        <v>1317534</v>
      </c>
      <c r="AC2334" s="47">
        <f>_xlfn.XLOOKUP($E2334,Main_OG!$D$1:$D$766,Main_OG!AL$1:AL$766,"")</f>
        <v>57259768</v>
      </c>
      <c r="AD2334" s="47">
        <f>_xlfn.XLOOKUP($E2334,Main_OG!$D$1:$D$766,Main_OG!AM$1:AM$766,"")</f>
        <v>13993948</v>
      </c>
    </row>
    <row r="2335" spans="1:30" x14ac:dyDescent="0.35">
      <c r="A2335" s="36" t="s">
        <v>3475</v>
      </c>
      <c r="B2335" s="45" t="s">
        <v>219</v>
      </c>
      <c r="C2335" s="45" t="s">
        <v>4283</v>
      </c>
      <c r="D2335" s="36" t="s">
        <v>3479</v>
      </c>
      <c r="E2335" s="36" t="str">
        <f t="shared" si="108"/>
        <v>2010_VA</v>
      </c>
      <c r="F2335" s="45">
        <v>2010</v>
      </c>
      <c r="G2335" s="45">
        <f>_xlfn.XLOOKUP(I2335,Main_OG!$B$1:$B$766,Main_OG!$O$1:$O$766,"")</f>
        <v>1</v>
      </c>
      <c r="H2335" s="45">
        <f>_xlfn.XLOOKUP(E2335,Main_OG!$D$1:$D$766,Main_OG!$J$1:$J$766,"")</f>
        <v>1</v>
      </c>
      <c r="I2335" s="45" t="s">
        <v>219</v>
      </c>
      <c r="J2335" s="45" t="str">
        <f t="shared" si="109"/>
        <v>The Potomac Edison Co_VA</v>
      </c>
      <c r="K2335" s="45" t="str">
        <f t="shared" si="110"/>
        <v>Potomac Edison Co_VA</v>
      </c>
      <c r="L2335" s="45" t="s">
        <v>3490</v>
      </c>
      <c r="M2335" s="45">
        <v>0</v>
      </c>
      <c r="N2335" s="45">
        <v>14334</v>
      </c>
      <c r="O2335" s="45">
        <v>1507</v>
      </c>
      <c r="P2335" s="45">
        <v>82328</v>
      </c>
      <c r="Q2335" s="45">
        <v>0</v>
      </c>
      <c r="R2335" s="45">
        <v>303110</v>
      </c>
      <c r="S2335" s="45">
        <v>385416</v>
      </c>
      <c r="T2335" s="45">
        <v>591536</v>
      </c>
      <c r="U2335" s="45">
        <v>0</v>
      </c>
      <c r="V2335" s="45">
        <v>8.57</v>
      </c>
      <c r="W2335" s="45">
        <v>7.43</v>
      </c>
      <c r="X2335" s="45">
        <v>9.2799999999999994</v>
      </c>
      <c r="Y2335" s="46">
        <v>475699.3</v>
      </c>
      <c r="Z2335" s="46">
        <v>59284.529269925588</v>
      </c>
      <c r="AA2335" s="47">
        <f>_xlfn.XLOOKUP($E2335,Main_OG!$D$1:$D$766,Main_OG!AJ$1:AJ$766,"")</f>
        <v>21186800</v>
      </c>
      <c r="AB2335" s="47">
        <f>_xlfn.XLOOKUP($E2335,Main_OG!$D$1:$D$766,Main_OG!AK$1:AK$766,"")</f>
        <v>4463444</v>
      </c>
      <c r="AC2335" s="47">
        <f>_xlfn.XLOOKUP($E2335,Main_OG!$D$1:$D$766,Main_OG!AL$1:AL$766,"")</f>
        <v>277796324</v>
      </c>
      <c r="AD2335" s="47">
        <f>_xlfn.XLOOKUP($E2335,Main_OG!$D$1:$D$766,Main_OG!AM$1:AM$766,"")</f>
        <v>26571899</v>
      </c>
    </row>
    <row r="2336" spans="1:30" x14ac:dyDescent="0.35">
      <c r="A2336" s="36" t="s">
        <v>3475</v>
      </c>
      <c r="B2336" s="45" t="s">
        <v>730</v>
      </c>
      <c r="C2336" s="45" t="s">
        <v>4283</v>
      </c>
      <c r="D2336" s="36" t="s">
        <v>3479</v>
      </c>
      <c r="E2336" s="36" t="str">
        <f t="shared" si="108"/>
        <v>2010_WV</v>
      </c>
      <c r="F2336" s="45">
        <v>2010</v>
      </c>
      <c r="G2336" s="45">
        <f>_xlfn.XLOOKUP(I2336,Main_OG!$B$1:$B$766,Main_OG!$O$1:$O$766,"")</f>
        <v>1</v>
      </c>
      <c r="H2336" s="45">
        <f>_xlfn.XLOOKUP(E2336,Main_OG!$D$1:$D$766,Main_OG!$J$1:$J$766,"")</f>
        <v>1</v>
      </c>
      <c r="I2336" s="45" t="s">
        <v>730</v>
      </c>
      <c r="J2336" s="45" t="str">
        <f t="shared" si="109"/>
        <v>The Potomac Edison Co_WV</v>
      </c>
      <c r="K2336" s="45" t="str">
        <f t="shared" si="110"/>
        <v>Potomac Edison Co_WV</v>
      </c>
      <c r="L2336" s="45" t="s">
        <v>3491</v>
      </c>
      <c r="M2336" s="45">
        <v>0</v>
      </c>
      <c r="N2336" s="45">
        <v>16257</v>
      </c>
      <c r="O2336" s="45">
        <v>1989</v>
      </c>
      <c r="P2336" s="45">
        <v>114094</v>
      </c>
      <c r="Q2336" s="45">
        <v>0</v>
      </c>
      <c r="R2336" s="45">
        <v>839504</v>
      </c>
      <c r="S2336" s="45">
        <v>744821</v>
      </c>
      <c r="T2336" s="45">
        <v>1833906</v>
      </c>
      <c r="U2336" s="45">
        <v>0</v>
      </c>
      <c r="V2336" s="45">
        <v>8.07</v>
      </c>
      <c r="W2336" s="45">
        <v>6.59</v>
      </c>
      <c r="X2336" s="45">
        <v>9.23</v>
      </c>
      <c r="Y2336" s="46">
        <v>71823.8</v>
      </c>
      <c r="Z2336" s="46">
        <v>38734.377233027641</v>
      </c>
      <c r="AA2336" s="47">
        <f>_xlfn.XLOOKUP($E2336,Main_OG!$D$1:$D$766,Main_OG!AJ$1:AJ$766,"")</f>
        <v>65385526</v>
      </c>
      <c r="AB2336" s="47">
        <f>_xlfn.XLOOKUP($E2336,Main_OG!$D$1:$D$766,Main_OG!AK$1:AK$766,"")</f>
        <v>543402</v>
      </c>
      <c r="AC2336" s="47">
        <f>_xlfn.XLOOKUP($E2336,Main_OG!$D$1:$D$766,Main_OG!AL$1:AL$766,"")</f>
        <v>3029800</v>
      </c>
      <c r="AD2336" s="47">
        <f>_xlfn.XLOOKUP($E2336,Main_OG!$D$1:$D$766,Main_OG!AM$1:AM$766,"")</f>
        <v>0</v>
      </c>
    </row>
    <row r="2337" spans="1:30" x14ac:dyDescent="0.35">
      <c r="A2337" s="36" t="s">
        <v>3492</v>
      </c>
      <c r="B2337" s="45" t="s">
        <v>294</v>
      </c>
      <c r="C2337" s="45" t="s">
        <v>4283</v>
      </c>
      <c r="D2337" s="36" t="s">
        <v>3479</v>
      </c>
      <c r="E2337" s="36" t="str">
        <f t="shared" si="108"/>
        <v>2011_MD</v>
      </c>
      <c r="F2337" s="45">
        <v>2011</v>
      </c>
      <c r="G2337" s="45">
        <f>_xlfn.XLOOKUP(I2337,Main_OG!$B$1:$B$766,Main_OG!$O$1:$O$766,"")</f>
        <v>1</v>
      </c>
      <c r="H2337" s="45">
        <f>_xlfn.XLOOKUP(E2337,Main_OG!$D$1:$D$766,Main_OG!$J$1:$J$766,"")</f>
        <v>2</v>
      </c>
      <c r="I2337" s="45" t="s">
        <v>294</v>
      </c>
      <c r="J2337" s="45" t="str">
        <f t="shared" si="109"/>
        <v>The Potomac Edison Company_MD</v>
      </c>
      <c r="K2337" s="45" t="str">
        <f t="shared" si="110"/>
        <v>Potomac Edison Co_MD</v>
      </c>
      <c r="L2337" s="45" t="s">
        <v>3493</v>
      </c>
      <c r="M2337" s="45">
        <v>0</v>
      </c>
      <c r="N2337" s="45">
        <v>20080</v>
      </c>
      <c r="O2337" s="45">
        <v>1797</v>
      </c>
      <c r="P2337" s="45">
        <v>206761</v>
      </c>
      <c r="Q2337" s="45">
        <v>0</v>
      </c>
      <c r="R2337" s="45">
        <v>724270</v>
      </c>
      <c r="S2337" s="45">
        <v>260105</v>
      </c>
      <c r="T2337" s="45">
        <v>3087477</v>
      </c>
      <c r="U2337" s="45">
        <v>0</v>
      </c>
      <c r="V2337" s="45">
        <v>10.87</v>
      </c>
      <c r="W2337" s="45">
        <v>8.01</v>
      </c>
      <c r="X2337" s="45">
        <v>10.74</v>
      </c>
      <c r="Y2337" s="46">
        <v>360155.9</v>
      </c>
      <c r="Z2337" s="46">
        <v>61667.98596153823</v>
      </c>
      <c r="AA2337" s="47">
        <f>_xlfn.XLOOKUP($E2337,Main_OG!$D$1:$D$766,Main_OG!AJ$1:AJ$766,"")</f>
        <v>17897450</v>
      </c>
      <c r="AB2337" s="47">
        <f>_xlfn.XLOOKUP($E2337,Main_OG!$D$1:$D$766,Main_OG!AK$1:AK$766,"")</f>
        <v>934968</v>
      </c>
      <c r="AC2337" s="47">
        <f>_xlfn.XLOOKUP($E2337,Main_OG!$D$1:$D$766,Main_OG!AL$1:AL$766,"")</f>
        <v>46167444</v>
      </c>
      <c r="AD2337" s="47">
        <f>_xlfn.XLOOKUP($E2337,Main_OG!$D$1:$D$766,Main_OG!AM$1:AM$766,"")</f>
        <v>14397437</v>
      </c>
    </row>
    <row r="2338" spans="1:30" x14ac:dyDescent="0.35">
      <c r="A2338" s="36" t="s">
        <v>3492</v>
      </c>
      <c r="B2338" s="45" t="s">
        <v>730</v>
      </c>
      <c r="C2338" s="45" t="s">
        <v>4283</v>
      </c>
      <c r="D2338" s="36" t="s">
        <v>3479</v>
      </c>
      <c r="E2338" s="36" t="str">
        <f t="shared" si="108"/>
        <v>2011_WV</v>
      </c>
      <c r="F2338" s="45">
        <v>2011</v>
      </c>
      <c r="G2338" s="45">
        <f>_xlfn.XLOOKUP(I2338,Main_OG!$B$1:$B$766,Main_OG!$O$1:$O$766,"")</f>
        <v>1</v>
      </c>
      <c r="H2338" s="45">
        <f>_xlfn.XLOOKUP(E2338,Main_OG!$D$1:$D$766,Main_OG!$J$1:$J$766,"")</f>
        <v>1</v>
      </c>
      <c r="I2338" s="45" t="s">
        <v>730</v>
      </c>
      <c r="J2338" s="45" t="str">
        <f t="shared" si="109"/>
        <v>The Potomac Edison Company_WV</v>
      </c>
      <c r="K2338" s="45" t="str">
        <f t="shared" si="110"/>
        <v>Potomac Edison Co_WV</v>
      </c>
      <c r="L2338" s="45" t="s">
        <v>3494</v>
      </c>
      <c r="M2338" s="45">
        <v>0</v>
      </c>
      <c r="N2338" s="45">
        <v>16833</v>
      </c>
      <c r="O2338" s="45">
        <v>2006</v>
      </c>
      <c r="P2338" s="45">
        <v>117206</v>
      </c>
      <c r="Q2338" s="45">
        <v>0</v>
      </c>
      <c r="R2338" s="45">
        <v>838899</v>
      </c>
      <c r="S2338" s="45">
        <v>813272</v>
      </c>
      <c r="T2338" s="45">
        <v>1810007</v>
      </c>
      <c r="U2338" s="45">
        <v>0</v>
      </c>
      <c r="V2338" s="45">
        <v>8.11</v>
      </c>
      <c r="W2338" s="45">
        <v>6.5</v>
      </c>
      <c r="X2338" s="45">
        <v>9.2200000000000006</v>
      </c>
      <c r="Y2338" s="46">
        <v>73175.199999999997</v>
      </c>
      <c r="Z2338" s="46">
        <v>39413.424280649742</v>
      </c>
      <c r="AA2338" s="47">
        <f>_xlfn.XLOOKUP($E2338,Main_OG!$D$1:$D$766,Main_OG!AJ$1:AJ$766,"")</f>
        <v>63985540</v>
      </c>
      <c r="AB2338" s="47">
        <f>_xlfn.XLOOKUP($E2338,Main_OG!$D$1:$D$766,Main_OG!AK$1:AK$766,"")</f>
        <v>654538</v>
      </c>
      <c r="AC2338" s="47">
        <f>_xlfn.XLOOKUP($E2338,Main_OG!$D$1:$D$766,Main_OG!AL$1:AL$766,"")</f>
        <v>5205712</v>
      </c>
      <c r="AD2338" s="47">
        <f>_xlfn.XLOOKUP($E2338,Main_OG!$D$1:$D$766,Main_OG!AM$1:AM$766,"")</f>
        <v>0</v>
      </c>
    </row>
    <row r="2339" spans="1:30" x14ac:dyDescent="0.35">
      <c r="A2339" s="36" t="s">
        <v>3492</v>
      </c>
      <c r="B2339" s="45" t="s">
        <v>294</v>
      </c>
      <c r="C2339" s="45" t="s">
        <v>4283</v>
      </c>
      <c r="D2339" s="36" t="s">
        <v>3479</v>
      </c>
      <c r="E2339" s="36" t="str">
        <f t="shared" si="108"/>
        <v>2012_MD</v>
      </c>
      <c r="F2339" s="45">
        <v>2012</v>
      </c>
      <c r="G2339" s="45">
        <f>_xlfn.XLOOKUP(I2339,Main_OG!$B$1:$B$766,Main_OG!$O$1:$O$766,"")</f>
        <v>1</v>
      </c>
      <c r="H2339" s="45">
        <f>_xlfn.XLOOKUP(E2339,Main_OG!$D$1:$D$766,Main_OG!$J$1:$J$766,"")</f>
        <v>2</v>
      </c>
      <c r="I2339" s="45" t="s">
        <v>294</v>
      </c>
      <c r="J2339" s="45" t="str">
        <f t="shared" si="109"/>
        <v>The Potomac Edison Company_MD</v>
      </c>
      <c r="K2339" s="45" t="str">
        <f t="shared" si="110"/>
        <v>Potomac Edison Co_MD</v>
      </c>
      <c r="L2339" s="45" t="s">
        <v>3495</v>
      </c>
      <c r="M2339" s="45">
        <v>0</v>
      </c>
      <c r="N2339" s="45">
        <v>18755</v>
      </c>
      <c r="O2339" s="45">
        <v>1685</v>
      </c>
      <c r="P2339" s="45">
        <v>199736</v>
      </c>
      <c r="Q2339" s="45">
        <v>0</v>
      </c>
      <c r="R2339" s="45">
        <v>666144</v>
      </c>
      <c r="S2339" s="45">
        <v>259499</v>
      </c>
      <c r="T2339" s="45">
        <v>2787798</v>
      </c>
      <c r="U2339" s="45">
        <v>0</v>
      </c>
      <c r="V2339" s="45">
        <v>9.5354907999999998</v>
      </c>
      <c r="W2339" s="45">
        <v>7.0216456000000003</v>
      </c>
      <c r="X2339" s="45">
        <v>10.241225999999999</v>
      </c>
      <c r="Y2339" s="46">
        <v>361561.8</v>
      </c>
      <c r="Z2339" s="46">
        <v>61402.645042138109</v>
      </c>
      <c r="AA2339" s="47">
        <f>_xlfn.XLOOKUP($E2339,Main_OG!$D$1:$D$766,Main_OG!AJ$1:AJ$766,"")</f>
        <v>13962620</v>
      </c>
      <c r="AB2339" s="47">
        <f>_xlfn.XLOOKUP($E2339,Main_OG!$D$1:$D$766,Main_OG!AK$1:AK$766,"")</f>
        <v>817486</v>
      </c>
      <c r="AC2339" s="47">
        <f>_xlfn.XLOOKUP($E2339,Main_OG!$D$1:$D$766,Main_OG!AL$1:AL$766,"")</f>
        <v>102377142</v>
      </c>
      <c r="AD2339" s="47">
        <f>_xlfn.XLOOKUP($E2339,Main_OG!$D$1:$D$766,Main_OG!AM$1:AM$766,"")</f>
        <v>13579266</v>
      </c>
    </row>
    <row r="2340" spans="1:30" x14ac:dyDescent="0.35">
      <c r="A2340" s="36" t="s">
        <v>3492</v>
      </c>
      <c r="B2340" s="45" t="s">
        <v>730</v>
      </c>
      <c r="C2340" s="45" t="s">
        <v>4283</v>
      </c>
      <c r="D2340" s="36" t="s">
        <v>3479</v>
      </c>
      <c r="E2340" s="36" t="str">
        <f t="shared" si="108"/>
        <v>2012_WV</v>
      </c>
      <c r="F2340" s="45">
        <v>2012</v>
      </c>
      <c r="G2340" s="45">
        <f>_xlfn.XLOOKUP(I2340,Main_OG!$B$1:$B$766,Main_OG!$O$1:$O$766,"")</f>
        <v>1</v>
      </c>
      <c r="H2340" s="45">
        <f>_xlfn.XLOOKUP(E2340,Main_OG!$D$1:$D$766,Main_OG!$J$1:$J$766,"")</f>
        <v>1</v>
      </c>
      <c r="I2340" s="45" t="s">
        <v>730</v>
      </c>
      <c r="J2340" s="45" t="str">
        <f t="shared" si="109"/>
        <v>The Potomac Edison Company_WV</v>
      </c>
      <c r="K2340" s="45" t="str">
        <f t="shared" si="110"/>
        <v>Potomac Edison Co_WV</v>
      </c>
      <c r="L2340" s="45" t="s">
        <v>3496</v>
      </c>
      <c r="M2340" s="45">
        <v>0</v>
      </c>
      <c r="N2340" s="45">
        <v>16923</v>
      </c>
      <c r="O2340" s="45">
        <v>2017</v>
      </c>
      <c r="P2340" s="45">
        <v>116936</v>
      </c>
      <c r="Q2340" s="45">
        <v>0</v>
      </c>
      <c r="R2340" s="45">
        <v>845054</v>
      </c>
      <c r="S2340" s="45">
        <v>803263</v>
      </c>
      <c r="T2340" s="45">
        <v>1698010</v>
      </c>
      <c r="U2340" s="45">
        <v>0</v>
      </c>
      <c r="V2340" s="45">
        <v>8.3038124999999994</v>
      </c>
      <c r="W2340" s="45">
        <v>6.4740688999999998</v>
      </c>
      <c r="X2340" s="45">
        <v>9.6754259000000005</v>
      </c>
      <c r="Y2340" s="46">
        <v>73124.5</v>
      </c>
      <c r="Z2340" s="46">
        <v>39368.304650579346</v>
      </c>
      <c r="AA2340" s="47">
        <f>_xlfn.XLOOKUP($E2340,Main_OG!$D$1:$D$766,Main_OG!AJ$1:AJ$766,"")</f>
        <v>59041922</v>
      </c>
      <c r="AB2340" s="47">
        <f>_xlfn.XLOOKUP($E2340,Main_OG!$D$1:$D$766,Main_OG!AK$1:AK$766,"")</f>
        <v>500642</v>
      </c>
      <c r="AC2340" s="47">
        <f>_xlfn.XLOOKUP($E2340,Main_OG!$D$1:$D$766,Main_OG!AL$1:AL$766,"")</f>
        <v>4842878</v>
      </c>
      <c r="AD2340" s="47">
        <f>_xlfn.XLOOKUP($E2340,Main_OG!$D$1:$D$766,Main_OG!AM$1:AM$766,"")</f>
        <v>0</v>
      </c>
    </row>
    <row r="2341" spans="1:30" x14ac:dyDescent="0.35">
      <c r="A2341" s="36" t="s">
        <v>3492</v>
      </c>
      <c r="B2341" s="45" t="s">
        <v>294</v>
      </c>
      <c r="C2341" s="45" t="s">
        <v>4283</v>
      </c>
      <c r="D2341" s="36" t="s">
        <v>3479</v>
      </c>
      <c r="E2341" s="36" t="str">
        <f t="shared" si="108"/>
        <v>2013_MD</v>
      </c>
      <c r="F2341" s="45">
        <v>2013</v>
      </c>
      <c r="G2341" s="45">
        <f>_xlfn.XLOOKUP(I2341,Main_OG!$B$1:$B$766,Main_OG!$O$1:$O$766,"")</f>
        <v>1</v>
      </c>
      <c r="H2341" s="45">
        <f>_xlfn.XLOOKUP(E2341,Main_OG!$D$1:$D$766,Main_OG!$J$1:$J$766,"")</f>
        <v>2</v>
      </c>
      <c r="I2341" s="45" t="s">
        <v>294</v>
      </c>
      <c r="J2341" s="45" t="str">
        <f t="shared" si="109"/>
        <v>The Potomac Edison Company_MD</v>
      </c>
      <c r="K2341" s="45" t="str">
        <f t="shared" si="110"/>
        <v>Potomac Edison Co_MD</v>
      </c>
      <c r="L2341" s="45" t="s">
        <v>3497</v>
      </c>
      <c r="M2341" s="45">
        <v>0</v>
      </c>
      <c r="N2341" s="45">
        <v>18539</v>
      </c>
      <c r="O2341" s="45">
        <v>1625</v>
      </c>
      <c r="P2341" s="45">
        <v>191678</v>
      </c>
      <c r="Q2341" s="45">
        <v>0</v>
      </c>
      <c r="R2341" s="45">
        <v>664586</v>
      </c>
      <c r="S2341" s="45">
        <v>250066</v>
      </c>
      <c r="T2341" s="45">
        <v>2775192</v>
      </c>
      <c r="U2341" s="45">
        <v>0</v>
      </c>
      <c r="V2341" s="45">
        <v>10.261877</v>
      </c>
      <c r="W2341" s="45">
        <v>8.0387977999999993</v>
      </c>
      <c r="X2341" s="45">
        <v>9.8275506999999998</v>
      </c>
      <c r="Y2341" s="46">
        <v>364633.2</v>
      </c>
      <c r="Z2341" s="46">
        <v>61539.422233556113</v>
      </c>
      <c r="AA2341" s="47">
        <f>_xlfn.XLOOKUP($E2341,Main_OG!$D$1:$D$766,Main_OG!AJ$1:AJ$766,"")</f>
        <v>13631938</v>
      </c>
      <c r="AB2341" s="47">
        <f>_xlfn.XLOOKUP($E2341,Main_OG!$D$1:$D$766,Main_OG!AK$1:AK$766,"")</f>
        <v>1088342</v>
      </c>
      <c r="AC2341" s="47">
        <f>_xlfn.XLOOKUP($E2341,Main_OG!$D$1:$D$766,Main_OG!AL$1:AL$766,"")</f>
        <v>55098044</v>
      </c>
      <c r="AD2341" s="47">
        <f>_xlfn.XLOOKUP($E2341,Main_OG!$D$1:$D$766,Main_OG!AM$1:AM$766,"")</f>
        <v>14264305</v>
      </c>
    </row>
    <row r="2342" spans="1:30" x14ac:dyDescent="0.35">
      <c r="A2342" s="36" t="s">
        <v>3492</v>
      </c>
      <c r="B2342" s="45" t="s">
        <v>730</v>
      </c>
      <c r="C2342" s="45" t="s">
        <v>4283</v>
      </c>
      <c r="D2342" s="36" t="s">
        <v>3479</v>
      </c>
      <c r="E2342" s="36" t="str">
        <f t="shared" si="108"/>
        <v>2013_WV</v>
      </c>
      <c r="F2342" s="45">
        <v>2013</v>
      </c>
      <c r="G2342" s="45">
        <f>_xlfn.XLOOKUP(I2342,Main_OG!$B$1:$B$766,Main_OG!$O$1:$O$766,"")</f>
        <v>1</v>
      </c>
      <c r="H2342" s="45">
        <f>_xlfn.XLOOKUP(E2342,Main_OG!$D$1:$D$766,Main_OG!$J$1:$J$766,"")</f>
        <v>1</v>
      </c>
      <c r="I2342" s="45" t="s">
        <v>730</v>
      </c>
      <c r="J2342" s="45" t="str">
        <f t="shared" si="109"/>
        <v>The Potomac Edison Company_WV</v>
      </c>
      <c r="K2342" s="45" t="str">
        <f t="shared" si="110"/>
        <v>Potomac Edison Co_WV</v>
      </c>
      <c r="L2342" s="45" t="s">
        <v>3498</v>
      </c>
      <c r="M2342" s="45">
        <v>0</v>
      </c>
      <c r="N2342" s="45">
        <v>17009</v>
      </c>
      <c r="O2342" s="45">
        <v>1990</v>
      </c>
      <c r="P2342" s="45">
        <v>117500</v>
      </c>
      <c r="Q2342" s="45">
        <v>0</v>
      </c>
      <c r="R2342" s="45">
        <v>857983</v>
      </c>
      <c r="S2342" s="45">
        <v>821305</v>
      </c>
      <c r="T2342" s="45">
        <v>1799494</v>
      </c>
      <c r="U2342" s="45">
        <v>0</v>
      </c>
      <c r="V2342" s="45">
        <v>7.7294422000000003</v>
      </c>
      <c r="W2342" s="45">
        <v>5.8563019000000001</v>
      </c>
      <c r="X2342" s="45">
        <v>9.0947399999999998</v>
      </c>
      <c r="Y2342" s="46">
        <v>73949</v>
      </c>
      <c r="Z2342" s="46">
        <v>39869.676423142948</v>
      </c>
      <c r="AA2342" s="47">
        <f>_xlfn.XLOOKUP($E2342,Main_OG!$D$1:$D$766,Main_OG!AJ$1:AJ$766,"")</f>
        <v>60088330</v>
      </c>
      <c r="AB2342" s="47">
        <f>_xlfn.XLOOKUP($E2342,Main_OG!$D$1:$D$766,Main_OG!AK$1:AK$766,"")</f>
        <v>539786</v>
      </c>
      <c r="AC2342" s="47">
        <f>_xlfn.XLOOKUP($E2342,Main_OG!$D$1:$D$766,Main_OG!AL$1:AL$766,"")</f>
        <v>5675694</v>
      </c>
      <c r="AD2342" s="47">
        <f>_xlfn.XLOOKUP($E2342,Main_OG!$D$1:$D$766,Main_OG!AM$1:AM$766,"")</f>
        <v>0</v>
      </c>
    </row>
    <row r="2343" spans="1:30" x14ac:dyDescent="0.35">
      <c r="A2343" s="36" t="s">
        <v>3492</v>
      </c>
      <c r="B2343" s="45" t="s">
        <v>294</v>
      </c>
      <c r="C2343" s="45" t="s">
        <v>4283</v>
      </c>
      <c r="D2343" s="36" t="s">
        <v>3479</v>
      </c>
      <c r="E2343" s="36" t="str">
        <f t="shared" si="108"/>
        <v>2014_MD</v>
      </c>
      <c r="F2343" s="45">
        <v>2014</v>
      </c>
      <c r="G2343" s="45">
        <f>_xlfn.XLOOKUP(I2343,Main_OG!$B$1:$B$766,Main_OG!$O$1:$O$766,"")</f>
        <v>1</v>
      </c>
      <c r="H2343" s="45">
        <f>_xlfn.XLOOKUP(E2343,Main_OG!$D$1:$D$766,Main_OG!$J$1:$J$766,"")</f>
        <v>2</v>
      </c>
      <c r="I2343" s="45" t="s">
        <v>294</v>
      </c>
      <c r="J2343" s="45" t="str">
        <f t="shared" si="109"/>
        <v>The Potomac Edison Company_MD</v>
      </c>
      <c r="K2343" s="45" t="str">
        <f t="shared" si="110"/>
        <v>Potomac Edison Co_MD</v>
      </c>
      <c r="L2343" s="45" t="s">
        <v>3499</v>
      </c>
      <c r="M2343" s="45">
        <v>0</v>
      </c>
      <c r="N2343" s="45">
        <v>18996</v>
      </c>
      <c r="O2343" s="45">
        <v>1553</v>
      </c>
      <c r="P2343" s="45">
        <v>192527</v>
      </c>
      <c r="Q2343" s="45">
        <v>0</v>
      </c>
      <c r="R2343" s="45">
        <v>669012</v>
      </c>
      <c r="S2343" s="45">
        <v>222011</v>
      </c>
      <c r="T2343" s="45">
        <v>2810166</v>
      </c>
      <c r="U2343" s="45">
        <v>0</v>
      </c>
      <c r="V2343" s="45">
        <v>10.966813999999999</v>
      </c>
      <c r="W2343" s="45">
        <v>9.6125868000000008</v>
      </c>
      <c r="X2343" s="45">
        <v>9.9644256000000002</v>
      </c>
      <c r="Y2343" s="46">
        <v>370343.9</v>
      </c>
      <c r="Z2343" s="46">
        <v>62137.571005948928</v>
      </c>
      <c r="AA2343" s="47">
        <f>_xlfn.XLOOKUP($E2343,Main_OG!$D$1:$D$766,Main_OG!AJ$1:AJ$766,"")</f>
        <v>14901008</v>
      </c>
      <c r="AB2343" s="47">
        <f>_xlfn.XLOOKUP($E2343,Main_OG!$D$1:$D$766,Main_OG!AK$1:AK$766,"")</f>
        <v>2209564</v>
      </c>
      <c r="AC2343" s="47">
        <f>_xlfn.XLOOKUP($E2343,Main_OG!$D$1:$D$766,Main_OG!AL$1:AL$766,"")</f>
        <v>48675536</v>
      </c>
      <c r="AD2343" s="47">
        <f>_xlfn.XLOOKUP($E2343,Main_OG!$D$1:$D$766,Main_OG!AM$1:AM$766,"")</f>
        <v>14343334</v>
      </c>
    </row>
    <row r="2344" spans="1:30" x14ac:dyDescent="0.35">
      <c r="A2344" s="36" t="s">
        <v>3492</v>
      </c>
      <c r="B2344" s="45" t="s">
        <v>730</v>
      </c>
      <c r="C2344" s="45" t="s">
        <v>4283</v>
      </c>
      <c r="D2344" s="36" t="s">
        <v>3479</v>
      </c>
      <c r="E2344" s="36" t="str">
        <f t="shared" si="108"/>
        <v>2014_WV</v>
      </c>
      <c r="F2344" s="45">
        <v>2014</v>
      </c>
      <c r="G2344" s="45">
        <f>_xlfn.XLOOKUP(I2344,Main_OG!$B$1:$B$766,Main_OG!$O$1:$O$766,"")</f>
        <v>1</v>
      </c>
      <c r="H2344" s="45">
        <f>_xlfn.XLOOKUP(E2344,Main_OG!$D$1:$D$766,Main_OG!$J$1:$J$766,"")</f>
        <v>1</v>
      </c>
      <c r="I2344" s="45" t="s">
        <v>730</v>
      </c>
      <c r="J2344" s="45" t="str">
        <f t="shared" si="109"/>
        <v>The Potomac Edison Company_WV</v>
      </c>
      <c r="K2344" s="45" t="str">
        <f t="shared" si="110"/>
        <v>Potomac Edison Co_WV</v>
      </c>
      <c r="L2344" s="45" t="s">
        <v>3500</v>
      </c>
      <c r="M2344" s="45">
        <v>0</v>
      </c>
      <c r="N2344" s="45">
        <v>17227</v>
      </c>
      <c r="O2344" s="45">
        <v>1972</v>
      </c>
      <c r="P2344" s="45">
        <v>118283</v>
      </c>
      <c r="Q2344" s="45">
        <v>0</v>
      </c>
      <c r="R2344" s="45">
        <v>878523</v>
      </c>
      <c r="S2344" s="45">
        <v>819469</v>
      </c>
      <c r="T2344" s="45">
        <v>1899961</v>
      </c>
      <c r="U2344" s="45">
        <v>0</v>
      </c>
      <c r="V2344" s="45">
        <v>7.4106768000000001</v>
      </c>
      <c r="W2344" s="45">
        <v>5.3697089</v>
      </c>
      <c r="X2344" s="45">
        <v>8.7703641999999995</v>
      </c>
      <c r="Y2344" s="46">
        <v>74111.3</v>
      </c>
      <c r="Z2344" s="46">
        <v>40047.844743967937</v>
      </c>
      <c r="AA2344" s="47">
        <f>_xlfn.XLOOKUP($E2344,Main_OG!$D$1:$D$766,Main_OG!AJ$1:AJ$766,"")</f>
        <v>63836968</v>
      </c>
      <c r="AB2344" s="47">
        <f>_xlfn.XLOOKUP($E2344,Main_OG!$D$1:$D$766,Main_OG!AK$1:AK$766,"")</f>
        <v>567860</v>
      </c>
      <c r="AC2344" s="47">
        <f>_xlfn.XLOOKUP($E2344,Main_OG!$D$1:$D$766,Main_OG!AL$1:AL$766,"")</f>
        <v>13418984</v>
      </c>
      <c r="AD2344" s="47">
        <f>_xlfn.XLOOKUP($E2344,Main_OG!$D$1:$D$766,Main_OG!AM$1:AM$766,"")</f>
        <v>0</v>
      </c>
    </row>
    <row r="2345" spans="1:30" x14ac:dyDescent="0.35">
      <c r="A2345" s="36" t="s">
        <v>3492</v>
      </c>
      <c r="B2345" s="45" t="s">
        <v>294</v>
      </c>
      <c r="C2345" s="45" t="s">
        <v>4283</v>
      </c>
      <c r="D2345" s="36" t="s">
        <v>3479</v>
      </c>
      <c r="E2345" s="36" t="str">
        <f t="shared" si="108"/>
        <v>2015_MD</v>
      </c>
      <c r="F2345" s="45">
        <v>2015</v>
      </c>
      <c r="G2345" s="45">
        <f>_xlfn.XLOOKUP(I2345,Main_OG!$B$1:$B$766,Main_OG!$O$1:$O$766,"")</f>
        <v>1</v>
      </c>
      <c r="H2345" s="45">
        <f>_xlfn.XLOOKUP(E2345,Main_OG!$D$1:$D$766,Main_OG!$J$1:$J$766,"")</f>
        <v>2</v>
      </c>
      <c r="I2345" s="45" t="s">
        <v>294</v>
      </c>
      <c r="J2345" s="45" t="str">
        <f t="shared" si="109"/>
        <v>The Potomac Edison Company_MD</v>
      </c>
      <c r="K2345" s="45" t="str">
        <f t="shared" si="110"/>
        <v>Potomac Edison Co_MD</v>
      </c>
      <c r="L2345" s="45" t="s">
        <v>3501</v>
      </c>
      <c r="M2345" s="45">
        <v>0</v>
      </c>
      <c r="N2345" s="45">
        <v>19625</v>
      </c>
      <c r="O2345" s="45">
        <v>1463</v>
      </c>
      <c r="P2345" s="45">
        <v>198868</v>
      </c>
      <c r="Q2345" s="45">
        <v>0</v>
      </c>
      <c r="R2345" s="45">
        <v>636385</v>
      </c>
      <c r="S2345" s="45">
        <v>143170</v>
      </c>
      <c r="T2345" s="45">
        <v>2862244</v>
      </c>
      <c r="U2345" s="45">
        <v>0</v>
      </c>
      <c r="V2345" s="45">
        <v>10.588779000000001</v>
      </c>
      <c r="W2345" s="45">
        <v>9.0230495000000008</v>
      </c>
      <c r="X2345" s="45">
        <v>10.413629999999999</v>
      </c>
      <c r="Y2345" s="46">
        <v>378745.9</v>
      </c>
      <c r="Z2345" s="46">
        <v>63245.241568545724</v>
      </c>
      <c r="AA2345" s="47">
        <f>_xlfn.XLOOKUP($E2345,Main_OG!$D$1:$D$766,Main_OG!AJ$1:AJ$766,"")</f>
        <v>12092448</v>
      </c>
      <c r="AB2345" s="47">
        <f>_xlfn.XLOOKUP($E2345,Main_OG!$D$1:$D$766,Main_OG!AK$1:AK$766,"")</f>
        <v>967002</v>
      </c>
      <c r="AC2345" s="47">
        <f>_xlfn.XLOOKUP($E2345,Main_OG!$D$1:$D$766,Main_OG!AL$1:AL$766,"")</f>
        <v>89284998</v>
      </c>
      <c r="AD2345" s="47">
        <f>_xlfn.XLOOKUP($E2345,Main_OG!$D$1:$D$766,Main_OG!AM$1:AM$766,"")</f>
        <v>14643325</v>
      </c>
    </row>
    <row r="2346" spans="1:30" x14ac:dyDescent="0.35">
      <c r="A2346" s="36" t="s">
        <v>3492</v>
      </c>
      <c r="B2346" s="45" t="s">
        <v>730</v>
      </c>
      <c r="C2346" s="45" t="s">
        <v>4283</v>
      </c>
      <c r="D2346" s="36" t="s">
        <v>3479</v>
      </c>
      <c r="E2346" s="36" t="str">
        <f t="shared" si="108"/>
        <v>2015_WV</v>
      </c>
      <c r="F2346" s="45">
        <v>2015</v>
      </c>
      <c r="G2346" s="45">
        <f>_xlfn.XLOOKUP(I2346,Main_OG!$B$1:$B$766,Main_OG!$O$1:$O$766,"")</f>
        <v>1</v>
      </c>
      <c r="H2346" s="45">
        <f>_xlfn.XLOOKUP(E2346,Main_OG!$D$1:$D$766,Main_OG!$J$1:$J$766,"")</f>
        <v>1</v>
      </c>
      <c r="I2346" s="45" t="s">
        <v>730</v>
      </c>
      <c r="J2346" s="45" t="str">
        <f t="shared" si="109"/>
        <v>The Potomac Edison Company_WV</v>
      </c>
      <c r="K2346" s="45" t="str">
        <f t="shared" si="110"/>
        <v>Potomac Edison Co_WV</v>
      </c>
      <c r="L2346" s="45" t="s">
        <v>3502</v>
      </c>
      <c r="M2346" s="45">
        <v>0</v>
      </c>
      <c r="N2346" s="45">
        <v>17446</v>
      </c>
      <c r="O2346" s="45">
        <v>1950</v>
      </c>
      <c r="P2346" s="45">
        <v>119192</v>
      </c>
      <c r="Q2346" s="45">
        <v>0</v>
      </c>
      <c r="R2346" s="45">
        <v>875969</v>
      </c>
      <c r="S2346" s="45">
        <v>819621</v>
      </c>
      <c r="T2346" s="45">
        <v>1858040</v>
      </c>
      <c r="U2346" s="45">
        <v>0</v>
      </c>
      <c r="V2346" s="45">
        <v>8.3091524999999997</v>
      </c>
      <c r="W2346" s="45">
        <v>6.2659937000000001</v>
      </c>
      <c r="X2346" s="45">
        <v>9.2916729</v>
      </c>
      <c r="Y2346" s="46">
        <v>74261.399999999994</v>
      </c>
      <c r="Z2346" s="46">
        <v>40286.502919712781</v>
      </c>
      <c r="AA2346" s="47">
        <f>_xlfn.XLOOKUP($E2346,Main_OG!$D$1:$D$766,Main_OG!AJ$1:AJ$766,"")</f>
        <v>56362046</v>
      </c>
      <c r="AB2346" s="47">
        <f>_xlfn.XLOOKUP($E2346,Main_OG!$D$1:$D$766,Main_OG!AK$1:AK$766,"")</f>
        <v>494304</v>
      </c>
      <c r="AC2346" s="47">
        <f>_xlfn.XLOOKUP($E2346,Main_OG!$D$1:$D$766,Main_OG!AL$1:AL$766,"")</f>
        <v>26437996</v>
      </c>
      <c r="AD2346" s="47">
        <f>_xlfn.XLOOKUP($E2346,Main_OG!$D$1:$D$766,Main_OG!AM$1:AM$766,"")</f>
        <v>0</v>
      </c>
    </row>
    <row r="2347" spans="1:30" x14ac:dyDescent="0.35">
      <c r="A2347" s="36" t="s">
        <v>3492</v>
      </c>
      <c r="B2347" s="45" t="s">
        <v>294</v>
      </c>
      <c r="C2347" s="45" t="s">
        <v>4283</v>
      </c>
      <c r="D2347" s="36" t="s">
        <v>3479</v>
      </c>
      <c r="E2347" s="36" t="str">
        <f t="shared" si="108"/>
        <v>2016_MD</v>
      </c>
      <c r="F2347" s="45">
        <v>2016</v>
      </c>
      <c r="G2347" s="45">
        <f>_xlfn.XLOOKUP(I2347,Main_OG!$B$1:$B$766,Main_OG!$O$1:$O$766,"")</f>
        <v>1</v>
      </c>
      <c r="H2347" s="45">
        <f>_xlfn.XLOOKUP(E2347,Main_OG!$D$1:$D$766,Main_OG!$J$1:$J$766,"")</f>
        <v>3</v>
      </c>
      <c r="I2347" s="45" t="s">
        <v>294</v>
      </c>
      <c r="J2347" s="45" t="str">
        <f t="shared" si="109"/>
        <v>The Potomac Edison Company_MD</v>
      </c>
      <c r="K2347" s="45" t="str">
        <f t="shared" si="110"/>
        <v>Potomac Edison Co_MD</v>
      </c>
      <c r="L2347" s="45" t="s">
        <v>3503</v>
      </c>
      <c r="M2347" s="45">
        <v>0</v>
      </c>
      <c r="N2347" s="45">
        <v>19896</v>
      </c>
      <c r="O2347" s="45">
        <v>1453</v>
      </c>
      <c r="P2347" s="45">
        <v>203231</v>
      </c>
      <c r="Q2347" s="45">
        <v>0</v>
      </c>
      <c r="R2347" s="45">
        <v>591931</v>
      </c>
      <c r="S2347" s="45">
        <v>116407</v>
      </c>
      <c r="T2347" s="45">
        <v>2865218</v>
      </c>
      <c r="U2347" s="45">
        <v>0</v>
      </c>
      <c r="V2347" s="45">
        <v>10.501714</v>
      </c>
      <c r="W2347" s="45">
        <v>9.1326982000000001</v>
      </c>
      <c r="X2347" s="45">
        <v>10.984047</v>
      </c>
      <c r="Y2347" s="46">
        <v>391950.9</v>
      </c>
      <c r="Z2347" s="46">
        <v>65248.874066216595</v>
      </c>
      <c r="AA2347" s="47">
        <f>_xlfn.XLOOKUP($E2347,Main_OG!$D$1:$D$766,Main_OG!AJ$1:AJ$766,"")</f>
        <v>11764950</v>
      </c>
      <c r="AB2347" s="47">
        <f>_xlfn.XLOOKUP($E2347,Main_OG!$D$1:$D$766,Main_OG!AK$1:AK$766,"")</f>
        <v>706498</v>
      </c>
      <c r="AC2347" s="47">
        <f>_xlfn.XLOOKUP($E2347,Main_OG!$D$1:$D$766,Main_OG!AL$1:AL$766,"")</f>
        <v>106971504</v>
      </c>
      <c r="AD2347" s="47">
        <f>_xlfn.XLOOKUP($E2347,Main_OG!$D$1:$D$766,Main_OG!AM$1:AM$766,"")</f>
        <v>14760177</v>
      </c>
    </row>
    <row r="2348" spans="1:30" x14ac:dyDescent="0.35">
      <c r="A2348" s="36" t="s">
        <v>3492</v>
      </c>
      <c r="B2348" s="45" t="s">
        <v>730</v>
      </c>
      <c r="C2348" s="45" t="s">
        <v>4283</v>
      </c>
      <c r="D2348" s="36" t="s">
        <v>3479</v>
      </c>
      <c r="E2348" s="36" t="str">
        <f t="shared" si="108"/>
        <v>2016_WV</v>
      </c>
      <c r="F2348" s="45">
        <v>2016</v>
      </c>
      <c r="G2348" s="45">
        <f>_xlfn.XLOOKUP(I2348,Main_OG!$B$1:$B$766,Main_OG!$O$1:$O$766,"")</f>
        <v>1</v>
      </c>
      <c r="H2348" s="45">
        <f>_xlfn.XLOOKUP(E2348,Main_OG!$D$1:$D$766,Main_OG!$J$1:$J$766,"")</f>
        <v>1</v>
      </c>
      <c r="I2348" s="45" t="s">
        <v>730</v>
      </c>
      <c r="J2348" s="45" t="str">
        <f t="shared" si="109"/>
        <v>The Potomac Edison Company_WV</v>
      </c>
      <c r="K2348" s="45" t="str">
        <f t="shared" si="110"/>
        <v>Potomac Edison Co_WV</v>
      </c>
      <c r="L2348" s="45" t="s">
        <v>3504</v>
      </c>
      <c r="M2348" s="45">
        <v>0</v>
      </c>
      <c r="N2348" s="45">
        <v>17694</v>
      </c>
      <c r="O2348" s="45">
        <v>1927</v>
      </c>
      <c r="P2348" s="45">
        <v>120267</v>
      </c>
      <c r="Q2348" s="45">
        <v>0</v>
      </c>
      <c r="R2348" s="45">
        <v>869459</v>
      </c>
      <c r="S2348" s="45">
        <v>836612</v>
      </c>
      <c r="T2348" s="45">
        <v>1848895</v>
      </c>
      <c r="U2348" s="45">
        <v>0</v>
      </c>
      <c r="V2348" s="45">
        <v>9.4204211999999998</v>
      </c>
      <c r="W2348" s="45">
        <v>7.0856024</v>
      </c>
      <c r="X2348" s="45">
        <v>10.372871</v>
      </c>
      <c r="Y2348" s="46">
        <v>73513.3</v>
      </c>
      <c r="Z2348" s="46">
        <v>40117.821368834368</v>
      </c>
      <c r="AA2348" s="47">
        <f>_xlfn.XLOOKUP($E2348,Main_OG!$D$1:$D$766,Main_OG!AJ$1:AJ$766,"")</f>
        <v>58872982</v>
      </c>
      <c r="AB2348" s="47">
        <f>_xlfn.XLOOKUP($E2348,Main_OG!$D$1:$D$766,Main_OG!AK$1:AK$766,"")</f>
        <v>431672</v>
      </c>
      <c r="AC2348" s="47">
        <f>_xlfn.XLOOKUP($E2348,Main_OG!$D$1:$D$766,Main_OG!AL$1:AL$766,"")</f>
        <v>22243778</v>
      </c>
      <c r="AD2348" s="47">
        <f>_xlfn.XLOOKUP($E2348,Main_OG!$D$1:$D$766,Main_OG!AM$1:AM$766,"")</f>
        <v>0</v>
      </c>
    </row>
    <row r="2349" spans="1:30" x14ac:dyDescent="0.35">
      <c r="A2349" s="36" t="s">
        <v>3475</v>
      </c>
      <c r="B2349" s="45" t="s">
        <v>294</v>
      </c>
      <c r="C2349" s="45" t="s">
        <v>4283</v>
      </c>
      <c r="D2349" s="36" t="s">
        <v>3479</v>
      </c>
      <c r="E2349" s="36" t="str">
        <f t="shared" si="108"/>
        <v>2017_MD</v>
      </c>
      <c r="F2349" s="45">
        <v>2017</v>
      </c>
      <c r="G2349" s="45">
        <f>_xlfn.XLOOKUP(I2349,Main_OG!$B$1:$B$766,Main_OG!$O$1:$O$766,"")</f>
        <v>1</v>
      </c>
      <c r="H2349" s="45">
        <f>_xlfn.XLOOKUP(E2349,Main_OG!$D$1:$D$766,Main_OG!$J$1:$J$766,"")</f>
        <v>3</v>
      </c>
      <c r="I2349" s="45" t="s">
        <v>294</v>
      </c>
      <c r="J2349" s="45" t="str">
        <f t="shared" si="109"/>
        <v>The Potomac Edison Co_MD</v>
      </c>
      <c r="K2349" s="45" t="str">
        <f t="shared" si="110"/>
        <v>Potomac Edison Co_MD</v>
      </c>
      <c r="L2349" s="45" t="s">
        <v>3505</v>
      </c>
      <c r="M2349" s="45">
        <v>0</v>
      </c>
      <c r="N2349" s="45">
        <v>19681</v>
      </c>
      <c r="O2349" s="45">
        <v>1414</v>
      </c>
      <c r="P2349" s="45">
        <v>207561</v>
      </c>
      <c r="Q2349" s="45">
        <v>0</v>
      </c>
      <c r="R2349" s="45">
        <v>537576</v>
      </c>
      <c r="S2349" s="45">
        <v>111329</v>
      </c>
      <c r="T2349" s="45">
        <v>2744642</v>
      </c>
      <c r="U2349" s="45">
        <v>0</v>
      </c>
      <c r="V2349" s="45">
        <v>11.24667</v>
      </c>
      <c r="W2349" s="45">
        <v>9.4254865999999993</v>
      </c>
      <c r="X2349" s="45">
        <v>11.042555</v>
      </c>
      <c r="Y2349" s="46">
        <v>399714.5</v>
      </c>
      <c r="Z2349" s="46">
        <v>66307.592366924306</v>
      </c>
      <c r="AA2349" s="47">
        <f>_xlfn.XLOOKUP($E2349,Main_OG!$D$1:$D$766,Main_OG!AJ$1:AJ$766,"")</f>
        <v>7349424</v>
      </c>
      <c r="AB2349" s="47">
        <f>_xlfn.XLOOKUP($E2349,Main_OG!$D$1:$D$766,Main_OG!AK$1:AK$766,"")</f>
        <v>485714</v>
      </c>
      <c r="AC2349" s="47">
        <f>_xlfn.XLOOKUP($E2349,Main_OG!$D$1:$D$766,Main_OG!AL$1:AL$766,"")</f>
        <v>111944922</v>
      </c>
      <c r="AD2349" s="47">
        <f>_xlfn.XLOOKUP($E2349,Main_OG!$D$1:$D$766,Main_OG!AM$1:AM$766,"")</f>
        <v>15106988</v>
      </c>
    </row>
    <row r="2350" spans="1:30" x14ac:dyDescent="0.35">
      <c r="A2350" s="36" t="s">
        <v>3475</v>
      </c>
      <c r="B2350" s="45" t="s">
        <v>730</v>
      </c>
      <c r="C2350" s="45" t="s">
        <v>4283</v>
      </c>
      <c r="D2350" s="36" t="s">
        <v>3479</v>
      </c>
      <c r="E2350" s="36" t="str">
        <f t="shared" si="108"/>
        <v>2017_WV</v>
      </c>
      <c r="F2350" s="45">
        <v>2017</v>
      </c>
      <c r="G2350" s="45">
        <f>_xlfn.XLOOKUP(I2350,Main_OG!$B$1:$B$766,Main_OG!$O$1:$O$766,"")</f>
        <v>1</v>
      </c>
      <c r="H2350" s="45">
        <f>_xlfn.XLOOKUP(E2350,Main_OG!$D$1:$D$766,Main_OG!$J$1:$J$766,"")</f>
        <v>1</v>
      </c>
      <c r="I2350" s="45" t="s">
        <v>730</v>
      </c>
      <c r="J2350" s="45" t="str">
        <f t="shared" si="109"/>
        <v>The Potomac Edison Co_WV</v>
      </c>
      <c r="K2350" s="45" t="str">
        <f t="shared" si="110"/>
        <v>Potomac Edison Co_WV</v>
      </c>
      <c r="L2350" s="45" t="s">
        <v>3506</v>
      </c>
      <c r="M2350" s="45">
        <v>0</v>
      </c>
      <c r="N2350" s="45">
        <v>17967</v>
      </c>
      <c r="O2350" s="45">
        <v>1897</v>
      </c>
      <c r="P2350" s="45">
        <v>121512</v>
      </c>
      <c r="Q2350" s="45">
        <v>0</v>
      </c>
      <c r="R2350" s="45">
        <v>828550</v>
      </c>
      <c r="S2350" s="45">
        <v>826479</v>
      </c>
      <c r="T2350" s="45">
        <v>1740862</v>
      </c>
      <c r="U2350" s="45">
        <v>0</v>
      </c>
      <c r="V2350" s="45">
        <v>9.9649870000000007</v>
      </c>
      <c r="W2350" s="45">
        <v>7.1339138999999996</v>
      </c>
      <c r="X2350" s="45">
        <v>10.769843</v>
      </c>
      <c r="Y2350" s="46">
        <v>75172.399999999994</v>
      </c>
      <c r="Z2350" s="46">
        <v>41333.426441001538</v>
      </c>
      <c r="AA2350" s="47">
        <f>_xlfn.XLOOKUP($E2350,Main_OG!$D$1:$D$766,Main_OG!AJ$1:AJ$766,"")</f>
        <v>55711522</v>
      </c>
      <c r="AB2350" s="47">
        <f>_xlfn.XLOOKUP($E2350,Main_OG!$D$1:$D$766,Main_OG!AK$1:AK$766,"")</f>
        <v>415920</v>
      </c>
      <c r="AC2350" s="47">
        <f>_xlfn.XLOOKUP($E2350,Main_OG!$D$1:$D$766,Main_OG!AL$1:AL$766,"")</f>
        <v>24834918</v>
      </c>
      <c r="AD2350" s="47">
        <f>_xlfn.XLOOKUP($E2350,Main_OG!$D$1:$D$766,Main_OG!AM$1:AM$766,"")</f>
        <v>0</v>
      </c>
    </row>
    <row r="2351" spans="1:30" x14ac:dyDescent="0.35">
      <c r="A2351" s="36" t="s">
        <v>3492</v>
      </c>
      <c r="B2351" s="45" t="s">
        <v>294</v>
      </c>
      <c r="C2351" s="45" t="s">
        <v>4283</v>
      </c>
      <c r="D2351" s="36" t="s">
        <v>3479</v>
      </c>
      <c r="E2351" s="36" t="str">
        <f t="shared" si="108"/>
        <v>2018_MD</v>
      </c>
      <c r="F2351" s="45">
        <v>2018</v>
      </c>
      <c r="G2351" s="45">
        <f>_xlfn.XLOOKUP(I2351,Main_OG!$B$1:$B$766,Main_OG!$O$1:$O$766,"")</f>
        <v>1</v>
      </c>
      <c r="H2351" s="45">
        <f>_xlfn.XLOOKUP(E2351,Main_OG!$D$1:$D$766,Main_OG!$J$1:$J$766,"")</f>
        <v>3</v>
      </c>
      <c r="I2351" s="45" t="s">
        <v>294</v>
      </c>
      <c r="J2351" s="45" t="str">
        <f t="shared" si="109"/>
        <v>The Potomac Edison Company_MD</v>
      </c>
      <c r="K2351" s="45" t="str">
        <f t="shared" si="110"/>
        <v>Potomac Edison Co_MD</v>
      </c>
      <c r="L2351" s="45" t="s">
        <v>3507</v>
      </c>
      <c r="M2351" s="45">
        <v>0</v>
      </c>
      <c r="N2351" s="45">
        <v>19810</v>
      </c>
      <c r="O2351" s="45">
        <v>1330</v>
      </c>
      <c r="P2351" s="45">
        <v>210562</v>
      </c>
      <c r="Q2351" s="45">
        <v>0</v>
      </c>
      <c r="R2351" s="45">
        <v>572008</v>
      </c>
      <c r="S2351" s="45">
        <v>114520</v>
      </c>
      <c r="T2351" s="45">
        <v>2998485</v>
      </c>
      <c r="U2351" s="45">
        <v>0</v>
      </c>
      <c r="V2351" s="45">
        <v>10.893554</v>
      </c>
      <c r="W2351" s="45">
        <v>9.6135172999999998</v>
      </c>
      <c r="X2351" s="45">
        <v>10.829279</v>
      </c>
      <c r="Y2351" s="46">
        <v>402480.9</v>
      </c>
      <c r="Z2351" s="46">
        <v>66612.166226177986</v>
      </c>
      <c r="AA2351" s="47">
        <f>_xlfn.XLOOKUP($E2351,Main_OG!$D$1:$D$766,Main_OG!AJ$1:AJ$766,"")</f>
        <v>8764840</v>
      </c>
      <c r="AB2351" s="47">
        <f>_xlfn.XLOOKUP($E2351,Main_OG!$D$1:$D$766,Main_OG!AK$1:AK$766,"")</f>
        <v>1097090</v>
      </c>
      <c r="AC2351" s="47">
        <f>_xlfn.XLOOKUP($E2351,Main_OG!$D$1:$D$766,Main_OG!AL$1:AL$766,"")</f>
        <v>210873506</v>
      </c>
      <c r="AD2351" s="47">
        <f>_xlfn.XLOOKUP($E2351,Main_OG!$D$1:$D$766,Main_OG!AM$1:AM$766,"")</f>
        <v>14987931</v>
      </c>
    </row>
    <row r="2352" spans="1:30" x14ac:dyDescent="0.35">
      <c r="A2352" s="36" t="s">
        <v>3492</v>
      </c>
      <c r="B2352" s="45" t="s">
        <v>730</v>
      </c>
      <c r="C2352" s="45" t="s">
        <v>4283</v>
      </c>
      <c r="D2352" s="36" t="s">
        <v>3479</v>
      </c>
      <c r="E2352" s="36" t="str">
        <f t="shared" si="108"/>
        <v>2018_WV</v>
      </c>
      <c r="F2352" s="45">
        <v>2018</v>
      </c>
      <c r="G2352" s="45">
        <f>_xlfn.XLOOKUP(I2352,Main_OG!$B$1:$B$766,Main_OG!$O$1:$O$766,"")</f>
        <v>1</v>
      </c>
      <c r="H2352" s="45">
        <f>_xlfn.XLOOKUP(E2352,Main_OG!$D$1:$D$766,Main_OG!$J$1:$J$766,"")</f>
        <v>1</v>
      </c>
      <c r="I2352" s="45" t="s">
        <v>730</v>
      </c>
      <c r="J2352" s="45" t="str">
        <f t="shared" si="109"/>
        <v>The Potomac Edison Company_WV</v>
      </c>
      <c r="K2352" s="45" t="str">
        <f t="shared" si="110"/>
        <v>Potomac Edison Co_WV</v>
      </c>
      <c r="L2352" s="45" t="s">
        <v>3508</v>
      </c>
      <c r="M2352" s="45">
        <v>0</v>
      </c>
      <c r="N2352" s="45">
        <v>18062</v>
      </c>
      <c r="O2352" s="45">
        <v>1890</v>
      </c>
      <c r="P2352" s="45">
        <v>122889</v>
      </c>
      <c r="Q2352" s="45">
        <v>0</v>
      </c>
      <c r="R2352" s="45">
        <v>859481</v>
      </c>
      <c r="S2352" s="45">
        <v>876541</v>
      </c>
      <c r="T2352" s="45">
        <v>1931479</v>
      </c>
      <c r="U2352" s="45">
        <v>0</v>
      </c>
      <c r="V2352" s="45">
        <v>9.6045753000000005</v>
      </c>
      <c r="W2352" s="45">
        <v>7.2320861000000001</v>
      </c>
      <c r="X2352" s="45">
        <v>10.387278</v>
      </c>
      <c r="Y2352" s="46">
        <v>77406.5</v>
      </c>
      <c r="Z2352" s="46">
        <v>42861.85742375355</v>
      </c>
      <c r="AA2352" s="47">
        <f>_xlfn.XLOOKUP($E2352,Main_OG!$D$1:$D$766,Main_OG!AJ$1:AJ$766,"")</f>
        <v>51342914</v>
      </c>
      <c r="AB2352" s="47">
        <f>_xlfn.XLOOKUP($E2352,Main_OG!$D$1:$D$766,Main_OG!AK$1:AK$766,"")</f>
        <v>579372</v>
      </c>
      <c r="AC2352" s="47">
        <f>_xlfn.XLOOKUP($E2352,Main_OG!$D$1:$D$766,Main_OG!AL$1:AL$766,"")</f>
        <v>24224924</v>
      </c>
      <c r="AD2352" s="47">
        <f>_xlfn.XLOOKUP($E2352,Main_OG!$D$1:$D$766,Main_OG!AM$1:AM$766,"")</f>
        <v>0</v>
      </c>
    </row>
    <row r="2353" spans="1:30" x14ac:dyDescent="0.35">
      <c r="A2353" s="36" t="s">
        <v>3492</v>
      </c>
      <c r="B2353" s="45" t="s">
        <v>294</v>
      </c>
      <c r="C2353" s="45" t="s">
        <v>4283</v>
      </c>
      <c r="D2353" s="36" t="s">
        <v>3479</v>
      </c>
      <c r="E2353" s="36" t="str">
        <f t="shared" si="108"/>
        <v>2019_MD</v>
      </c>
      <c r="F2353" s="45">
        <v>2019</v>
      </c>
      <c r="G2353" s="45">
        <f>_xlfn.XLOOKUP(I2353,Main_OG!$B$1:$B$766,Main_OG!$O$1:$O$766,"")</f>
        <v>1</v>
      </c>
      <c r="H2353" s="45">
        <f>_xlfn.XLOOKUP(E2353,Main_OG!$D$1:$D$766,Main_OG!$J$1:$J$766,"")</f>
        <v>3</v>
      </c>
      <c r="I2353" s="45" t="s">
        <v>294</v>
      </c>
      <c r="J2353" s="45" t="str">
        <f t="shared" si="109"/>
        <v>The Potomac Edison Company_MD</v>
      </c>
      <c r="K2353" s="45" t="str">
        <f t="shared" si="110"/>
        <v>Potomac Edison Co_MD</v>
      </c>
      <c r="L2353" s="45" t="s">
        <v>3509</v>
      </c>
      <c r="M2353" s="45">
        <v>0</v>
      </c>
      <c r="N2353" s="45">
        <v>19895</v>
      </c>
      <c r="O2353" s="45">
        <v>1208</v>
      </c>
      <c r="P2353" s="45">
        <v>212624</v>
      </c>
      <c r="Q2353" s="45">
        <v>0</v>
      </c>
      <c r="R2353" s="45">
        <v>557286</v>
      </c>
      <c r="S2353" s="45">
        <v>101483</v>
      </c>
      <c r="T2353" s="45">
        <v>2949292</v>
      </c>
      <c r="U2353" s="45">
        <v>0</v>
      </c>
      <c r="V2353" s="45">
        <v>10.639132999999999</v>
      </c>
      <c r="W2353" s="45">
        <v>9.0498901000000007</v>
      </c>
      <c r="X2353" s="45">
        <v>10.280934999999999</v>
      </c>
      <c r="Y2353" s="46">
        <v>402346.2</v>
      </c>
      <c r="Z2353" s="46">
        <v>66449.092759416511</v>
      </c>
      <c r="AA2353" s="47">
        <f>_xlfn.XLOOKUP($E2353,Main_OG!$D$1:$D$766,Main_OG!AJ$1:AJ$766,"")</f>
        <v>5111614</v>
      </c>
      <c r="AB2353" s="47">
        <f>_xlfn.XLOOKUP($E2353,Main_OG!$D$1:$D$766,Main_OG!AK$1:AK$766,"")</f>
        <v>345724</v>
      </c>
      <c r="AC2353" s="47">
        <f>_xlfn.XLOOKUP($E2353,Main_OG!$D$1:$D$766,Main_OG!AL$1:AL$766,"")</f>
        <v>210632878</v>
      </c>
      <c r="AD2353" s="47">
        <f>_xlfn.XLOOKUP($E2353,Main_OG!$D$1:$D$766,Main_OG!AM$1:AM$766,"")</f>
        <v>15012922</v>
      </c>
    </row>
    <row r="2354" spans="1:30" x14ac:dyDescent="0.35">
      <c r="A2354" s="36" t="s">
        <v>3492</v>
      </c>
      <c r="B2354" s="45" t="s">
        <v>730</v>
      </c>
      <c r="C2354" s="45" t="s">
        <v>4283</v>
      </c>
      <c r="D2354" s="36" t="s">
        <v>3479</v>
      </c>
      <c r="E2354" s="36" t="str">
        <f t="shared" si="108"/>
        <v>2019_WV</v>
      </c>
      <c r="F2354" s="45">
        <v>2019</v>
      </c>
      <c r="G2354" s="45">
        <f>_xlfn.XLOOKUP(I2354,Main_OG!$B$1:$B$766,Main_OG!$O$1:$O$766,"")</f>
        <v>1</v>
      </c>
      <c r="H2354" s="45">
        <f>_xlfn.XLOOKUP(E2354,Main_OG!$D$1:$D$766,Main_OG!$J$1:$J$766,"")</f>
        <v>1</v>
      </c>
      <c r="I2354" s="45" t="s">
        <v>730</v>
      </c>
      <c r="J2354" s="45" t="str">
        <f t="shared" si="109"/>
        <v>The Potomac Edison Company_WV</v>
      </c>
      <c r="K2354" s="45" t="str">
        <f t="shared" si="110"/>
        <v>Potomac Edison Co_WV</v>
      </c>
      <c r="L2354" s="45" t="s">
        <v>3510</v>
      </c>
      <c r="M2354" s="45">
        <v>0</v>
      </c>
      <c r="N2354" s="45">
        <v>18292</v>
      </c>
      <c r="O2354" s="45">
        <v>1878</v>
      </c>
      <c r="P2354" s="45">
        <v>124233</v>
      </c>
      <c r="Q2354" s="45">
        <v>0</v>
      </c>
      <c r="R2354" s="45">
        <v>834216</v>
      </c>
      <c r="S2354" s="45">
        <v>956348</v>
      </c>
      <c r="T2354" s="45">
        <v>1907937</v>
      </c>
      <c r="U2354" s="45">
        <v>0</v>
      </c>
      <c r="V2354" s="45">
        <v>9.0777208999999992</v>
      </c>
      <c r="W2354" s="45">
        <v>6.1749489000000004</v>
      </c>
      <c r="X2354" s="45">
        <v>10.054451</v>
      </c>
      <c r="Y2354" s="46">
        <v>76786.600000000006</v>
      </c>
      <c r="Z2354" s="46">
        <v>42771.783298603048</v>
      </c>
      <c r="AA2354" s="47">
        <f>_xlfn.XLOOKUP($E2354,Main_OG!$D$1:$D$766,Main_OG!AJ$1:AJ$766,"")</f>
        <v>47520532</v>
      </c>
      <c r="AB2354" s="47">
        <f>_xlfn.XLOOKUP($E2354,Main_OG!$D$1:$D$766,Main_OG!AK$1:AK$766,"")</f>
        <v>460900</v>
      </c>
      <c r="AC2354" s="47">
        <f>_xlfn.XLOOKUP($E2354,Main_OG!$D$1:$D$766,Main_OG!AL$1:AL$766,"")</f>
        <v>37910422</v>
      </c>
      <c r="AD2354" s="47">
        <f>_xlfn.XLOOKUP($E2354,Main_OG!$D$1:$D$766,Main_OG!AM$1:AM$766,"")</f>
        <v>0</v>
      </c>
    </row>
    <row r="2355" spans="1:30" x14ac:dyDescent="0.35">
      <c r="A2355" s="36" t="s">
        <v>3492</v>
      </c>
      <c r="B2355" s="45" t="s">
        <v>294</v>
      </c>
      <c r="C2355" s="45" t="s">
        <v>4283</v>
      </c>
      <c r="D2355" s="36" t="s">
        <v>3479</v>
      </c>
      <c r="E2355" s="36" t="str">
        <f t="shared" si="108"/>
        <v>2020_MD</v>
      </c>
      <c r="F2355" s="45">
        <v>2020</v>
      </c>
      <c r="G2355" s="45">
        <f>_xlfn.XLOOKUP(I2355,Main_OG!$B$1:$B$766,Main_OG!$O$1:$O$766,"")</f>
        <v>1</v>
      </c>
      <c r="H2355" s="45">
        <f>_xlfn.XLOOKUP(E2355,Main_OG!$D$1:$D$766,Main_OG!$J$1:$J$766,"")</f>
        <v>3</v>
      </c>
      <c r="I2355" s="45" t="s">
        <v>294</v>
      </c>
      <c r="J2355" s="45" t="str">
        <f t="shared" si="109"/>
        <v>The Potomac Edison Company_MD</v>
      </c>
      <c r="K2355" s="45" t="str">
        <f t="shared" si="110"/>
        <v>Potomac Edison Co_MD</v>
      </c>
      <c r="L2355" s="45" t="s">
        <v>3511</v>
      </c>
      <c r="M2355" s="45">
        <v>0</v>
      </c>
      <c r="N2355" s="45">
        <v>19914</v>
      </c>
      <c r="O2355" s="45">
        <v>1097</v>
      </c>
      <c r="P2355" s="45">
        <v>0</v>
      </c>
      <c r="Q2355" s="45">
        <v>0</v>
      </c>
      <c r="R2355" s="45">
        <v>502646</v>
      </c>
      <c r="S2355" s="45">
        <v>79611</v>
      </c>
      <c r="T2355" s="45">
        <v>0</v>
      </c>
      <c r="U2355" s="45">
        <v>0</v>
      </c>
      <c r="V2355" s="45">
        <v>11.189584999999999</v>
      </c>
      <c r="W2355" s="45">
        <v>10.086169</v>
      </c>
      <c r="X2355" s="45">
        <v>0</v>
      </c>
      <c r="Y2355" s="46">
        <v>388532.3</v>
      </c>
      <c r="Z2355" s="46">
        <v>64119.224447972774</v>
      </c>
      <c r="AA2355" s="47">
        <f>_xlfn.XLOOKUP($E2355,Main_OG!$D$1:$D$766,Main_OG!AJ$1:AJ$766,"")</f>
        <v>3056916</v>
      </c>
      <c r="AB2355" s="47">
        <f>_xlfn.XLOOKUP($E2355,Main_OG!$D$1:$D$766,Main_OG!AK$1:AK$766,"")</f>
        <v>354002</v>
      </c>
      <c r="AC2355" s="47">
        <f>_xlfn.XLOOKUP($E2355,Main_OG!$D$1:$D$766,Main_OG!AL$1:AL$766,"")</f>
        <v>206490016</v>
      </c>
      <c r="AD2355" s="47">
        <f>_xlfn.XLOOKUP($E2355,Main_OG!$D$1:$D$766,Main_OG!AM$1:AM$766,"")</f>
        <v>0</v>
      </c>
    </row>
    <row r="2356" spans="1:30" x14ac:dyDescent="0.35">
      <c r="A2356" s="36" t="s">
        <v>3492</v>
      </c>
      <c r="B2356" s="45" t="s">
        <v>730</v>
      </c>
      <c r="C2356" s="45" t="s">
        <v>4283</v>
      </c>
      <c r="D2356" s="36" t="s">
        <v>3479</v>
      </c>
      <c r="E2356" s="36" t="str">
        <f t="shared" si="108"/>
        <v>2020_WV</v>
      </c>
      <c r="F2356" s="45">
        <v>2020</v>
      </c>
      <c r="G2356" s="45">
        <f>_xlfn.XLOOKUP(I2356,Main_OG!$B$1:$B$766,Main_OG!$O$1:$O$766,"")</f>
        <v>1</v>
      </c>
      <c r="H2356" s="45">
        <f>_xlfn.XLOOKUP(E2356,Main_OG!$D$1:$D$766,Main_OG!$J$1:$J$766,"")</f>
        <v>1</v>
      </c>
      <c r="I2356" s="45" t="s">
        <v>730</v>
      </c>
      <c r="J2356" s="45" t="str">
        <f t="shared" si="109"/>
        <v>The Potomac Edison Company_WV</v>
      </c>
      <c r="K2356" s="45" t="str">
        <f t="shared" si="110"/>
        <v>Potomac Edison Co_WV</v>
      </c>
      <c r="L2356" s="45" t="s">
        <v>3512</v>
      </c>
      <c r="M2356" s="45">
        <v>0</v>
      </c>
      <c r="N2356" s="45">
        <v>18644</v>
      </c>
      <c r="O2356" s="45">
        <v>1864</v>
      </c>
      <c r="P2356" s="45">
        <v>0</v>
      </c>
      <c r="Q2356" s="45">
        <v>0</v>
      </c>
      <c r="R2356" s="45">
        <v>761210</v>
      </c>
      <c r="S2356" s="45">
        <v>942043</v>
      </c>
      <c r="T2356" s="45">
        <v>0</v>
      </c>
      <c r="U2356" s="45">
        <v>0</v>
      </c>
      <c r="V2356" s="45">
        <v>9.0841554999999996</v>
      </c>
      <c r="W2356" s="45">
        <v>5.9190079000000004</v>
      </c>
      <c r="X2356" s="45">
        <v>0</v>
      </c>
      <c r="Y2356" s="46">
        <v>73952.899999999994</v>
      </c>
      <c r="Z2356" s="46">
        <v>41357.212761792915</v>
      </c>
      <c r="AA2356" s="47">
        <f>_xlfn.XLOOKUP($E2356,Main_OG!$D$1:$D$766,Main_OG!AJ$1:AJ$766,"")</f>
        <v>41146208</v>
      </c>
      <c r="AB2356" s="47">
        <f>_xlfn.XLOOKUP($E2356,Main_OG!$D$1:$D$766,Main_OG!AK$1:AK$766,"")</f>
        <v>514550</v>
      </c>
      <c r="AC2356" s="47">
        <f>_xlfn.XLOOKUP($E2356,Main_OG!$D$1:$D$766,Main_OG!AL$1:AL$766,"")</f>
        <v>47838984</v>
      </c>
      <c r="AD2356" s="47">
        <f>_xlfn.XLOOKUP($E2356,Main_OG!$D$1:$D$766,Main_OG!AM$1:AM$766,"")</f>
        <v>0</v>
      </c>
    </row>
    <row r="2357" spans="1:30" x14ac:dyDescent="0.35">
      <c r="A2357" s="36" t="s">
        <v>3513</v>
      </c>
      <c r="B2357" s="45" t="s">
        <v>614</v>
      </c>
      <c r="C2357" s="45" t="s">
        <v>4284</v>
      </c>
      <c r="D2357" s="36" t="s">
        <v>3513</v>
      </c>
      <c r="E2357" s="36" t="str">
        <f t="shared" si="108"/>
        <v>2006_DC</v>
      </c>
      <c r="F2357" s="45">
        <v>2006</v>
      </c>
      <c r="G2357" s="45">
        <f>_xlfn.XLOOKUP(I2357,Main_OG!$B$1:$B$766,Main_OG!$O$1:$O$766,"")</f>
        <v>0</v>
      </c>
      <c r="H2357" s="45">
        <f>_xlfn.XLOOKUP(E2357,Main_OG!$D$1:$D$766,Main_OG!$J$1:$J$766,"")</f>
        <v>0</v>
      </c>
      <c r="I2357" s="45" t="s">
        <v>614</v>
      </c>
      <c r="J2357" s="45" t="str">
        <f t="shared" si="109"/>
        <v>Potomac Electric Power Co_DC</v>
      </c>
      <c r="K2357" s="45" t="str">
        <f t="shared" si="110"/>
        <v>Potomac Electric Power Co_DC</v>
      </c>
      <c r="L2357" s="45" t="s">
        <v>3514</v>
      </c>
      <c r="M2357" s="45">
        <v>0</v>
      </c>
      <c r="N2357" s="45">
        <v>22372</v>
      </c>
      <c r="O2357" s="45">
        <v>0</v>
      </c>
      <c r="P2357" s="45">
        <v>205666</v>
      </c>
      <c r="Q2357" s="45">
        <v>0</v>
      </c>
      <c r="R2357" s="45">
        <v>557407</v>
      </c>
      <c r="S2357" s="45">
        <v>0</v>
      </c>
      <c r="T2357" s="45">
        <v>175807</v>
      </c>
      <c r="U2357" s="45">
        <v>0</v>
      </c>
      <c r="V2357" s="45">
        <v>11.79406559017723</v>
      </c>
      <c r="W2357" s="45">
        <v>0</v>
      </c>
      <c r="X2357" s="45">
        <v>9.8577468263580492</v>
      </c>
      <c r="Y2357" s="46">
        <v>108848.3</v>
      </c>
      <c r="Z2357" s="46">
        <v>190734.05282460779</v>
      </c>
      <c r="AA2357" s="47">
        <f>_xlfn.XLOOKUP($E2357,Main_OG!$D$1:$D$766,Main_OG!AJ$1:AJ$766,"")</f>
        <v>0</v>
      </c>
      <c r="AB2357" s="47">
        <f>_xlfn.XLOOKUP($E2357,Main_OG!$D$1:$D$766,Main_OG!AK$1:AK$766,"")</f>
        <v>462090</v>
      </c>
      <c r="AC2357" s="47">
        <f>_xlfn.XLOOKUP($E2357,Main_OG!$D$1:$D$766,Main_OG!AL$1:AL$766,"")</f>
        <v>0</v>
      </c>
      <c r="AD2357" s="47">
        <f>_xlfn.XLOOKUP($E2357,Main_OG!$D$1:$D$766,Main_OG!AM$1:AM$766,"")</f>
        <v>0</v>
      </c>
    </row>
    <row r="2358" spans="1:30" x14ac:dyDescent="0.35">
      <c r="A2358" s="36" t="s">
        <v>3513</v>
      </c>
      <c r="B2358" s="45" t="s">
        <v>294</v>
      </c>
      <c r="C2358" s="45" t="s">
        <v>4284</v>
      </c>
      <c r="D2358" s="36" t="s">
        <v>3513</v>
      </c>
      <c r="E2358" s="36" t="str">
        <f t="shared" si="108"/>
        <v>2006_MD</v>
      </c>
      <c r="F2358" s="45">
        <v>2006</v>
      </c>
      <c r="G2358" s="45">
        <f>_xlfn.XLOOKUP(I2358,Main_OG!$B$1:$B$766,Main_OG!$O$1:$O$766,"")</f>
        <v>1</v>
      </c>
      <c r="H2358" s="45">
        <f>_xlfn.XLOOKUP(E2358,Main_OG!$D$1:$D$766,Main_OG!$J$1:$J$766,"")</f>
        <v>0</v>
      </c>
      <c r="I2358" s="45" t="s">
        <v>294</v>
      </c>
      <c r="J2358" s="45" t="str">
        <f t="shared" si="109"/>
        <v>Potomac Electric Power Co_MD</v>
      </c>
      <c r="K2358" s="45" t="str">
        <f t="shared" si="110"/>
        <v>Potomac Electric Power Co_MD</v>
      </c>
      <c r="L2358" s="45" t="s">
        <v>3515</v>
      </c>
      <c r="M2358" s="45">
        <v>0</v>
      </c>
      <c r="N2358" s="45">
        <v>36710</v>
      </c>
      <c r="O2358" s="45">
        <v>0</v>
      </c>
      <c r="P2358" s="45">
        <v>440915</v>
      </c>
      <c r="Q2358" s="45">
        <v>0</v>
      </c>
      <c r="R2358" s="45">
        <v>402662</v>
      </c>
      <c r="S2358" s="45">
        <v>0</v>
      </c>
      <c r="T2358" s="45">
        <v>667387</v>
      </c>
      <c r="U2358" s="45">
        <v>0</v>
      </c>
      <c r="V2358" s="45">
        <v>11.480303448464619</v>
      </c>
      <c r="W2358" s="45">
        <v>0</v>
      </c>
      <c r="X2358" s="45">
        <v>12.25626111743872</v>
      </c>
      <c r="Y2358" s="46">
        <v>329874</v>
      </c>
      <c r="Z2358" s="46">
        <v>58619.599539180577</v>
      </c>
      <c r="AA2358" s="47">
        <f>_xlfn.XLOOKUP($E2358,Main_OG!$D$1:$D$766,Main_OG!AJ$1:AJ$766,"")</f>
        <v>23375205.16</v>
      </c>
      <c r="AB2358" s="47">
        <f>_xlfn.XLOOKUP($E2358,Main_OG!$D$1:$D$766,Main_OG!AK$1:AK$766,"")</f>
        <v>2100444.0600000005</v>
      </c>
      <c r="AC2358" s="47">
        <f>_xlfn.XLOOKUP($E2358,Main_OG!$D$1:$D$766,Main_OG!AL$1:AL$766,"")</f>
        <v>33241593.040000003</v>
      </c>
      <c r="AD2358" s="47">
        <f>_xlfn.XLOOKUP($E2358,Main_OG!$D$1:$D$766,Main_OG!AM$1:AM$766,"")</f>
        <v>13830411</v>
      </c>
    </row>
    <row r="2359" spans="1:30" x14ac:dyDescent="0.35">
      <c r="A2359" s="36" t="s">
        <v>3513</v>
      </c>
      <c r="B2359" s="45" t="s">
        <v>614</v>
      </c>
      <c r="C2359" s="45" t="s">
        <v>4284</v>
      </c>
      <c r="D2359" s="36" t="s">
        <v>3513</v>
      </c>
      <c r="E2359" s="36" t="str">
        <f t="shared" si="108"/>
        <v>2007_DC</v>
      </c>
      <c r="F2359" s="45">
        <v>2007</v>
      </c>
      <c r="G2359" s="45">
        <f>_xlfn.XLOOKUP(I2359,Main_OG!$B$1:$B$766,Main_OG!$O$1:$O$766,"")</f>
        <v>0</v>
      </c>
      <c r="H2359" s="45">
        <f>_xlfn.XLOOKUP(E2359,Main_OG!$D$1:$D$766,Main_OG!$J$1:$J$766,"")</f>
        <v>0</v>
      </c>
      <c r="I2359" s="45" t="s">
        <v>614</v>
      </c>
      <c r="J2359" s="45" t="str">
        <f t="shared" si="109"/>
        <v>Potomac Electric Power Co_DC</v>
      </c>
      <c r="K2359" s="45" t="str">
        <f t="shared" si="110"/>
        <v>Potomac Electric Power Co_DC</v>
      </c>
      <c r="L2359" s="45" t="s">
        <v>3516</v>
      </c>
      <c r="M2359" s="45">
        <v>0</v>
      </c>
      <c r="N2359" s="45">
        <v>21580</v>
      </c>
      <c r="O2359" s="45">
        <v>0</v>
      </c>
      <c r="P2359" s="45">
        <v>210671</v>
      </c>
      <c r="Q2359" s="45">
        <v>0</v>
      </c>
      <c r="R2359" s="45">
        <v>305934</v>
      </c>
      <c r="S2359" s="45">
        <v>0</v>
      </c>
      <c r="T2359" s="45">
        <v>217736</v>
      </c>
      <c r="U2359" s="45">
        <v>0</v>
      </c>
      <c r="V2359" s="45">
        <v>13.72</v>
      </c>
      <c r="W2359" s="45">
        <v>0</v>
      </c>
      <c r="X2359" s="45">
        <v>11.16</v>
      </c>
      <c r="Y2359" s="46">
        <v>112287.6</v>
      </c>
      <c r="Z2359" s="46">
        <v>195485.4074832348</v>
      </c>
      <c r="AA2359" s="47">
        <f>_xlfn.XLOOKUP($E2359,Main_OG!$D$1:$D$766,Main_OG!AJ$1:AJ$766,"")</f>
        <v>0</v>
      </c>
      <c r="AB2359" s="47">
        <f>_xlfn.XLOOKUP($E2359,Main_OG!$D$1:$D$766,Main_OG!AK$1:AK$766,"")</f>
        <v>394626</v>
      </c>
      <c r="AC2359" s="47">
        <f>_xlfn.XLOOKUP($E2359,Main_OG!$D$1:$D$766,Main_OG!AL$1:AL$766,"")</f>
        <v>0</v>
      </c>
      <c r="AD2359" s="47">
        <f>_xlfn.XLOOKUP($E2359,Main_OG!$D$1:$D$766,Main_OG!AM$1:AM$766,"")</f>
        <v>0</v>
      </c>
    </row>
    <row r="2360" spans="1:30" x14ac:dyDescent="0.35">
      <c r="A2360" s="36" t="s">
        <v>3513</v>
      </c>
      <c r="B2360" s="45" t="s">
        <v>294</v>
      </c>
      <c r="C2360" s="45" t="s">
        <v>4284</v>
      </c>
      <c r="D2360" s="36" t="s">
        <v>3513</v>
      </c>
      <c r="E2360" s="36" t="str">
        <f t="shared" si="108"/>
        <v>2007_MD</v>
      </c>
      <c r="F2360" s="45">
        <v>2007</v>
      </c>
      <c r="G2360" s="45">
        <f>_xlfn.XLOOKUP(I2360,Main_OG!$B$1:$B$766,Main_OG!$O$1:$O$766,"")</f>
        <v>1</v>
      </c>
      <c r="H2360" s="45">
        <f>_xlfn.XLOOKUP(E2360,Main_OG!$D$1:$D$766,Main_OG!$J$1:$J$766,"")</f>
        <v>0</v>
      </c>
      <c r="I2360" s="45" t="s">
        <v>294</v>
      </c>
      <c r="J2360" s="45" t="str">
        <f t="shared" si="109"/>
        <v>Potomac Electric Power Co_MD</v>
      </c>
      <c r="K2360" s="45" t="str">
        <f t="shared" si="110"/>
        <v>Potomac Electric Power Co_MD</v>
      </c>
      <c r="L2360" s="45" t="s">
        <v>3517</v>
      </c>
      <c r="M2360" s="45">
        <v>0</v>
      </c>
      <c r="N2360" s="45">
        <v>30962</v>
      </c>
      <c r="O2360" s="45">
        <v>0</v>
      </c>
      <c r="P2360" s="45">
        <v>445057</v>
      </c>
      <c r="Q2360" s="45">
        <v>0</v>
      </c>
      <c r="R2360" s="45">
        <v>290305</v>
      </c>
      <c r="S2360" s="45">
        <v>0</v>
      </c>
      <c r="T2360" s="45">
        <v>805147</v>
      </c>
      <c r="U2360" s="45">
        <v>0</v>
      </c>
      <c r="V2360" s="45">
        <v>13.2</v>
      </c>
      <c r="W2360" s="45">
        <v>0</v>
      </c>
      <c r="X2360" s="45">
        <v>14.02</v>
      </c>
      <c r="Y2360" s="46">
        <v>331763.5</v>
      </c>
      <c r="Z2360" s="46">
        <v>58683.80629878473</v>
      </c>
      <c r="AA2360" s="47">
        <f>_xlfn.XLOOKUP($E2360,Main_OG!$D$1:$D$766,Main_OG!AJ$1:AJ$766,"")</f>
        <v>23875036</v>
      </c>
      <c r="AB2360" s="47">
        <f>_xlfn.XLOOKUP($E2360,Main_OG!$D$1:$D$766,Main_OG!AK$1:AK$766,"")</f>
        <v>3581492</v>
      </c>
      <c r="AC2360" s="47">
        <f>_xlfn.XLOOKUP($E2360,Main_OG!$D$1:$D$766,Main_OG!AL$1:AL$766,"")</f>
        <v>42963738</v>
      </c>
      <c r="AD2360" s="47">
        <f>_xlfn.XLOOKUP($E2360,Main_OG!$D$1:$D$766,Main_OG!AM$1:AM$766,"")</f>
        <v>14353192</v>
      </c>
    </row>
    <row r="2361" spans="1:30" x14ac:dyDescent="0.35">
      <c r="A2361" s="36" t="s">
        <v>3513</v>
      </c>
      <c r="B2361" s="45" t="s">
        <v>614</v>
      </c>
      <c r="C2361" s="45" t="s">
        <v>4284</v>
      </c>
      <c r="D2361" s="36" t="s">
        <v>3513</v>
      </c>
      <c r="E2361" s="36" t="str">
        <f t="shared" si="108"/>
        <v>2008_DC</v>
      </c>
      <c r="F2361" s="45">
        <v>2008</v>
      </c>
      <c r="G2361" s="45">
        <f>_xlfn.XLOOKUP(I2361,Main_OG!$B$1:$B$766,Main_OG!$O$1:$O$766,"")</f>
        <v>0</v>
      </c>
      <c r="H2361" s="45">
        <f>_xlfn.XLOOKUP(E2361,Main_OG!$D$1:$D$766,Main_OG!$J$1:$J$766,"")</f>
        <v>0</v>
      </c>
      <c r="I2361" s="45" t="s">
        <v>614</v>
      </c>
      <c r="J2361" s="45" t="str">
        <f t="shared" si="109"/>
        <v>Potomac Electric Power Co_DC</v>
      </c>
      <c r="K2361" s="45" t="str">
        <f t="shared" si="110"/>
        <v>Potomac Electric Power Co_DC</v>
      </c>
      <c r="L2361" s="45" t="s">
        <v>3518</v>
      </c>
      <c r="M2361" s="45">
        <v>0</v>
      </c>
      <c r="N2361" s="45">
        <v>21090</v>
      </c>
      <c r="O2361" s="45">
        <v>0</v>
      </c>
      <c r="P2361" s="45">
        <v>213765</v>
      </c>
      <c r="Q2361" s="45">
        <v>0</v>
      </c>
      <c r="R2361" s="45">
        <v>1968039</v>
      </c>
      <c r="S2361" s="45">
        <v>0</v>
      </c>
      <c r="T2361" s="45">
        <v>1881404</v>
      </c>
      <c r="U2361" s="45">
        <v>0</v>
      </c>
      <c r="V2361" s="45">
        <v>15.02</v>
      </c>
      <c r="W2361" s="45">
        <v>0</v>
      </c>
      <c r="X2361" s="45">
        <v>12.74</v>
      </c>
      <c r="Y2361" s="46">
        <v>116213.7</v>
      </c>
      <c r="Z2361" s="46">
        <v>200286.95220565426</v>
      </c>
      <c r="AA2361" s="47">
        <f>_xlfn.XLOOKUP($E2361,Main_OG!$D$1:$D$766,Main_OG!AJ$1:AJ$766,"")</f>
        <v>0</v>
      </c>
      <c r="AB2361" s="47">
        <f>_xlfn.XLOOKUP($E2361,Main_OG!$D$1:$D$766,Main_OG!AK$1:AK$766,"")</f>
        <v>326926</v>
      </c>
      <c r="AC2361" s="47">
        <f>_xlfn.XLOOKUP($E2361,Main_OG!$D$1:$D$766,Main_OG!AL$1:AL$766,"")</f>
        <v>0</v>
      </c>
      <c r="AD2361" s="47">
        <f>_xlfn.XLOOKUP($E2361,Main_OG!$D$1:$D$766,Main_OG!AM$1:AM$766,"")</f>
        <v>0</v>
      </c>
    </row>
    <row r="2362" spans="1:30" x14ac:dyDescent="0.35">
      <c r="A2362" s="36" t="s">
        <v>3513</v>
      </c>
      <c r="B2362" s="45" t="s">
        <v>294</v>
      </c>
      <c r="C2362" s="45" t="s">
        <v>4284</v>
      </c>
      <c r="D2362" s="36" t="s">
        <v>3513</v>
      </c>
      <c r="E2362" s="36" t="str">
        <f t="shared" si="108"/>
        <v>2008_MD</v>
      </c>
      <c r="F2362" s="45">
        <v>2008</v>
      </c>
      <c r="G2362" s="45">
        <f>_xlfn.XLOOKUP(I2362,Main_OG!$B$1:$B$766,Main_OG!$O$1:$O$766,"")</f>
        <v>1</v>
      </c>
      <c r="H2362" s="45">
        <f>_xlfn.XLOOKUP(E2362,Main_OG!$D$1:$D$766,Main_OG!$J$1:$J$766,"")</f>
        <v>0</v>
      </c>
      <c r="I2362" s="45" t="s">
        <v>294</v>
      </c>
      <c r="J2362" s="45" t="str">
        <f t="shared" si="109"/>
        <v>Potomac Electric Power Co_MD</v>
      </c>
      <c r="K2362" s="45" t="str">
        <f t="shared" si="110"/>
        <v>Potomac Electric Power Co_MD</v>
      </c>
      <c r="L2362" s="45" t="s">
        <v>3519</v>
      </c>
      <c r="M2362" s="45">
        <v>0</v>
      </c>
      <c r="N2362" s="45">
        <v>31648</v>
      </c>
      <c r="O2362" s="45">
        <v>0</v>
      </c>
      <c r="P2362" s="45">
        <v>443496</v>
      </c>
      <c r="Q2362" s="45">
        <v>0</v>
      </c>
      <c r="R2362" s="45">
        <v>2167190</v>
      </c>
      <c r="S2362" s="45">
        <v>0</v>
      </c>
      <c r="T2362" s="45">
        <v>5428727</v>
      </c>
      <c r="U2362" s="45">
        <v>0</v>
      </c>
      <c r="V2362" s="45">
        <v>14.87</v>
      </c>
      <c r="W2362" s="45">
        <v>0</v>
      </c>
      <c r="X2362" s="45">
        <v>14.9</v>
      </c>
      <c r="Y2362" s="46">
        <v>338165.4</v>
      </c>
      <c r="Z2362" s="46">
        <v>59484.165689674432</v>
      </c>
      <c r="AA2362" s="47">
        <f>_xlfn.XLOOKUP($E2362,Main_OG!$D$1:$D$766,Main_OG!AJ$1:AJ$766,"")</f>
        <v>22196782</v>
      </c>
      <c r="AB2362" s="47">
        <f>_xlfn.XLOOKUP($E2362,Main_OG!$D$1:$D$766,Main_OG!AK$1:AK$766,"")</f>
        <v>1582836</v>
      </c>
      <c r="AC2362" s="47">
        <f>_xlfn.XLOOKUP($E2362,Main_OG!$D$1:$D$766,Main_OG!AL$1:AL$766,"")</f>
        <v>35127232</v>
      </c>
      <c r="AD2362" s="47">
        <f>_xlfn.XLOOKUP($E2362,Main_OG!$D$1:$D$766,Main_OG!AM$1:AM$766,"")</f>
        <v>14678695</v>
      </c>
    </row>
    <row r="2363" spans="1:30" x14ac:dyDescent="0.35">
      <c r="A2363" s="36" t="s">
        <v>3513</v>
      </c>
      <c r="B2363" s="45" t="s">
        <v>614</v>
      </c>
      <c r="C2363" s="45" t="s">
        <v>4284</v>
      </c>
      <c r="D2363" s="36" t="s">
        <v>3513</v>
      </c>
      <c r="E2363" s="36" t="str">
        <f t="shared" si="108"/>
        <v>2009_DC</v>
      </c>
      <c r="F2363" s="45">
        <v>2009</v>
      </c>
      <c r="G2363" s="45">
        <f>_xlfn.XLOOKUP(I2363,Main_OG!$B$1:$B$766,Main_OG!$O$1:$O$766,"")</f>
        <v>0</v>
      </c>
      <c r="H2363" s="45">
        <f>_xlfn.XLOOKUP(E2363,Main_OG!$D$1:$D$766,Main_OG!$J$1:$J$766,"")</f>
        <v>0</v>
      </c>
      <c r="I2363" s="45" t="s">
        <v>614</v>
      </c>
      <c r="J2363" s="45" t="str">
        <f t="shared" si="109"/>
        <v>Potomac Electric Power Co_DC</v>
      </c>
      <c r="K2363" s="45" t="str">
        <f t="shared" si="110"/>
        <v>Potomac Electric Power Co_DC</v>
      </c>
      <c r="L2363" s="45" t="s">
        <v>3520</v>
      </c>
      <c r="M2363" s="45">
        <v>0</v>
      </c>
      <c r="N2363" s="45">
        <v>20233</v>
      </c>
      <c r="O2363" s="45">
        <v>0</v>
      </c>
      <c r="P2363" s="45">
        <v>215781</v>
      </c>
      <c r="Q2363" s="45">
        <v>0</v>
      </c>
      <c r="R2363" s="45">
        <v>1724984</v>
      </c>
      <c r="S2363" s="45">
        <v>0</v>
      </c>
      <c r="T2363" s="45">
        <v>1842125</v>
      </c>
      <c r="U2363" s="45">
        <v>0</v>
      </c>
      <c r="V2363" s="45">
        <v>15.12</v>
      </c>
      <c r="W2363" s="45">
        <v>0</v>
      </c>
      <c r="X2363" s="45">
        <v>13.68</v>
      </c>
      <c r="Y2363" s="46">
        <v>115646</v>
      </c>
      <c r="Z2363" s="46">
        <v>195272.76656963196</v>
      </c>
      <c r="AA2363" s="47">
        <f>_xlfn.XLOOKUP($E2363,Main_OG!$D$1:$D$766,Main_OG!AJ$1:AJ$766,"")</f>
        <v>0</v>
      </c>
      <c r="AB2363" s="47">
        <f>_xlfn.XLOOKUP($E2363,Main_OG!$D$1:$D$766,Main_OG!AK$1:AK$766,"")</f>
        <v>170256</v>
      </c>
      <c r="AC2363" s="47">
        <f>_xlfn.XLOOKUP($E2363,Main_OG!$D$1:$D$766,Main_OG!AL$1:AL$766,"")</f>
        <v>0</v>
      </c>
      <c r="AD2363" s="47">
        <f>_xlfn.XLOOKUP($E2363,Main_OG!$D$1:$D$766,Main_OG!AM$1:AM$766,"")</f>
        <v>0</v>
      </c>
    </row>
    <row r="2364" spans="1:30" x14ac:dyDescent="0.35">
      <c r="A2364" s="36" t="s">
        <v>3513</v>
      </c>
      <c r="B2364" s="45" t="s">
        <v>294</v>
      </c>
      <c r="C2364" s="45" t="s">
        <v>4284</v>
      </c>
      <c r="D2364" s="36" t="s">
        <v>3513</v>
      </c>
      <c r="E2364" s="36" t="str">
        <f t="shared" si="108"/>
        <v>2009_MD</v>
      </c>
      <c r="F2364" s="45">
        <v>2009</v>
      </c>
      <c r="G2364" s="45">
        <f>_xlfn.XLOOKUP(I2364,Main_OG!$B$1:$B$766,Main_OG!$O$1:$O$766,"")</f>
        <v>1</v>
      </c>
      <c r="H2364" s="45">
        <f>_xlfn.XLOOKUP(E2364,Main_OG!$D$1:$D$766,Main_OG!$J$1:$J$766,"")</f>
        <v>0</v>
      </c>
      <c r="I2364" s="45" t="s">
        <v>294</v>
      </c>
      <c r="J2364" s="45" t="str">
        <f t="shared" si="109"/>
        <v>Potomac Electric Power Co_MD</v>
      </c>
      <c r="K2364" s="45" t="str">
        <f t="shared" si="110"/>
        <v>Potomac Electric Power Co_MD</v>
      </c>
      <c r="L2364" s="45" t="s">
        <v>3521</v>
      </c>
      <c r="M2364" s="45">
        <v>0</v>
      </c>
      <c r="N2364" s="45">
        <v>31143</v>
      </c>
      <c r="O2364" s="45">
        <v>2</v>
      </c>
      <c r="P2364" s="45">
        <v>442173</v>
      </c>
      <c r="Q2364" s="45">
        <v>0</v>
      </c>
      <c r="R2364" s="45">
        <v>1996231</v>
      </c>
      <c r="S2364" s="45">
        <v>28424</v>
      </c>
      <c r="T2364" s="45">
        <v>5330479</v>
      </c>
      <c r="U2364" s="45">
        <v>0</v>
      </c>
      <c r="V2364" s="45">
        <v>11.93</v>
      </c>
      <c r="W2364" s="45">
        <v>7.19</v>
      </c>
      <c r="X2364" s="45">
        <v>15.76</v>
      </c>
      <c r="Y2364" s="46">
        <v>336285.8</v>
      </c>
      <c r="Z2364" s="46">
        <v>58684.647531720366</v>
      </c>
      <c r="AA2364" s="47">
        <f>_xlfn.XLOOKUP($E2364,Main_OG!$D$1:$D$766,Main_OG!AJ$1:AJ$766,"")</f>
        <v>19693396</v>
      </c>
      <c r="AB2364" s="47">
        <f>_xlfn.XLOOKUP($E2364,Main_OG!$D$1:$D$766,Main_OG!AK$1:AK$766,"")</f>
        <v>1248100</v>
      </c>
      <c r="AC2364" s="47">
        <f>_xlfn.XLOOKUP($E2364,Main_OG!$D$1:$D$766,Main_OG!AL$1:AL$766,"")</f>
        <v>31485984</v>
      </c>
      <c r="AD2364" s="47">
        <f>_xlfn.XLOOKUP($E2364,Main_OG!$D$1:$D$766,Main_OG!AM$1:AM$766,"")</f>
        <v>14550119</v>
      </c>
    </row>
    <row r="2365" spans="1:30" x14ac:dyDescent="0.35">
      <c r="A2365" s="36" t="s">
        <v>3513</v>
      </c>
      <c r="B2365" s="45" t="s">
        <v>614</v>
      </c>
      <c r="C2365" s="45" t="s">
        <v>4284</v>
      </c>
      <c r="D2365" s="36" t="s">
        <v>3513</v>
      </c>
      <c r="E2365" s="36" t="str">
        <f t="shared" si="108"/>
        <v>2010_DC</v>
      </c>
      <c r="F2365" s="45">
        <v>2010</v>
      </c>
      <c r="G2365" s="45">
        <f>_xlfn.XLOOKUP(I2365,Main_OG!$B$1:$B$766,Main_OG!$O$1:$O$766,"")</f>
        <v>0</v>
      </c>
      <c r="H2365" s="45">
        <f>_xlfn.XLOOKUP(E2365,Main_OG!$D$1:$D$766,Main_OG!$J$1:$J$766,"")</f>
        <v>0</v>
      </c>
      <c r="I2365" s="45" t="s">
        <v>614</v>
      </c>
      <c r="J2365" s="45" t="str">
        <f t="shared" si="109"/>
        <v>Potomac Electric Power Co_DC</v>
      </c>
      <c r="K2365" s="45" t="str">
        <f t="shared" si="110"/>
        <v>Potomac Electric Power Co_DC</v>
      </c>
      <c r="L2365" s="45" t="s">
        <v>3522</v>
      </c>
      <c r="M2365" s="45">
        <v>0</v>
      </c>
      <c r="N2365" s="45">
        <v>18965</v>
      </c>
      <c r="O2365" s="45">
        <v>0</v>
      </c>
      <c r="P2365" s="45">
        <v>219222</v>
      </c>
      <c r="Q2365" s="45">
        <v>0</v>
      </c>
      <c r="R2365" s="45">
        <v>1374446</v>
      </c>
      <c r="S2365" s="45">
        <v>0</v>
      </c>
      <c r="T2365" s="45">
        <v>2014044</v>
      </c>
      <c r="U2365" s="45">
        <v>0</v>
      </c>
      <c r="V2365" s="45">
        <v>14.92</v>
      </c>
      <c r="W2365" s="45">
        <v>0</v>
      </c>
      <c r="X2365" s="45">
        <v>14.02</v>
      </c>
      <c r="Y2365" s="46">
        <v>120393.2</v>
      </c>
      <c r="Z2365" s="46">
        <v>198904.31237010186</v>
      </c>
      <c r="AA2365" s="47">
        <f>_xlfn.XLOOKUP($E2365,Main_OG!$D$1:$D$766,Main_OG!AJ$1:AJ$766,"")</f>
        <v>0</v>
      </c>
      <c r="AB2365" s="47">
        <f>_xlfn.XLOOKUP($E2365,Main_OG!$D$1:$D$766,Main_OG!AK$1:AK$766,"")</f>
        <v>868768</v>
      </c>
      <c r="AC2365" s="47">
        <f>_xlfn.XLOOKUP($E2365,Main_OG!$D$1:$D$766,Main_OG!AL$1:AL$766,"")</f>
        <v>0</v>
      </c>
      <c r="AD2365" s="47">
        <f>_xlfn.XLOOKUP($E2365,Main_OG!$D$1:$D$766,Main_OG!AM$1:AM$766,"")</f>
        <v>0</v>
      </c>
    </row>
    <row r="2366" spans="1:30" x14ac:dyDescent="0.35">
      <c r="A2366" s="36" t="s">
        <v>3513</v>
      </c>
      <c r="B2366" s="45" t="s">
        <v>294</v>
      </c>
      <c r="C2366" s="45" t="s">
        <v>4284</v>
      </c>
      <c r="D2366" s="36" t="s">
        <v>3513</v>
      </c>
      <c r="E2366" s="36" t="str">
        <f t="shared" si="108"/>
        <v>2010_MD</v>
      </c>
      <c r="F2366" s="45">
        <v>2010</v>
      </c>
      <c r="G2366" s="45">
        <f>_xlfn.XLOOKUP(I2366,Main_OG!$B$1:$B$766,Main_OG!$O$1:$O$766,"")</f>
        <v>1</v>
      </c>
      <c r="H2366" s="45">
        <f>_xlfn.XLOOKUP(E2366,Main_OG!$D$1:$D$766,Main_OG!$J$1:$J$766,"")</f>
        <v>1</v>
      </c>
      <c r="I2366" s="45" t="s">
        <v>294</v>
      </c>
      <c r="J2366" s="45" t="str">
        <f t="shared" si="109"/>
        <v>Potomac Electric Power Co_MD</v>
      </c>
      <c r="K2366" s="45" t="str">
        <f t="shared" si="110"/>
        <v>Potomac Electric Power Co_MD</v>
      </c>
      <c r="L2366" s="45" t="s">
        <v>3523</v>
      </c>
      <c r="M2366" s="45">
        <v>0</v>
      </c>
      <c r="N2366" s="45">
        <v>30117</v>
      </c>
      <c r="O2366" s="45">
        <v>2</v>
      </c>
      <c r="P2366" s="45">
        <v>435902</v>
      </c>
      <c r="Q2366" s="45">
        <v>0</v>
      </c>
      <c r="R2366" s="45">
        <v>1748455</v>
      </c>
      <c r="S2366" s="45">
        <v>77</v>
      </c>
      <c r="T2366" s="45">
        <v>5561943</v>
      </c>
      <c r="U2366" s="45">
        <v>0</v>
      </c>
      <c r="V2366" s="45">
        <v>12.04</v>
      </c>
      <c r="W2366" s="45">
        <v>13.77</v>
      </c>
      <c r="X2366" s="45">
        <v>15.69</v>
      </c>
      <c r="Y2366" s="46">
        <v>352622.9</v>
      </c>
      <c r="Z2366" s="46">
        <v>60914.848437944827</v>
      </c>
      <c r="AA2366" s="47">
        <f>_xlfn.XLOOKUP($E2366,Main_OG!$D$1:$D$766,Main_OG!AJ$1:AJ$766,"")</f>
        <v>19771716</v>
      </c>
      <c r="AB2366" s="47">
        <f>_xlfn.XLOOKUP($E2366,Main_OG!$D$1:$D$766,Main_OG!AK$1:AK$766,"")</f>
        <v>1317534</v>
      </c>
      <c r="AC2366" s="47">
        <f>_xlfn.XLOOKUP($E2366,Main_OG!$D$1:$D$766,Main_OG!AL$1:AL$766,"")</f>
        <v>57259768</v>
      </c>
      <c r="AD2366" s="47">
        <f>_xlfn.XLOOKUP($E2366,Main_OG!$D$1:$D$766,Main_OG!AM$1:AM$766,"")</f>
        <v>13993948</v>
      </c>
    </row>
    <row r="2367" spans="1:30" x14ac:dyDescent="0.35">
      <c r="A2367" s="36" t="s">
        <v>3513</v>
      </c>
      <c r="B2367" s="45" t="s">
        <v>614</v>
      </c>
      <c r="C2367" s="45" t="s">
        <v>4284</v>
      </c>
      <c r="D2367" s="36" t="s">
        <v>3513</v>
      </c>
      <c r="E2367" s="36" t="str">
        <f t="shared" si="108"/>
        <v>2011_DC</v>
      </c>
      <c r="F2367" s="45">
        <v>2011</v>
      </c>
      <c r="G2367" s="45">
        <f>_xlfn.XLOOKUP(I2367,Main_OG!$B$1:$B$766,Main_OG!$O$1:$O$766,"")</f>
        <v>0</v>
      </c>
      <c r="H2367" s="45">
        <f>_xlfn.XLOOKUP(E2367,Main_OG!$D$1:$D$766,Main_OG!$J$1:$J$766,"")</f>
        <v>0</v>
      </c>
      <c r="I2367" s="45" t="s">
        <v>614</v>
      </c>
      <c r="J2367" s="45" t="str">
        <f t="shared" si="109"/>
        <v>Potomac Electric Power Co_DC</v>
      </c>
      <c r="K2367" s="45" t="str">
        <f t="shared" si="110"/>
        <v>Potomac Electric Power Co_DC</v>
      </c>
      <c r="L2367" s="45" t="s">
        <v>3524</v>
      </c>
      <c r="M2367" s="45">
        <v>0</v>
      </c>
      <c r="N2367" s="45">
        <v>18146</v>
      </c>
      <c r="O2367" s="45">
        <v>0</v>
      </c>
      <c r="P2367" s="45">
        <v>217299</v>
      </c>
      <c r="Q2367" s="45">
        <v>0</v>
      </c>
      <c r="R2367" s="45">
        <v>1160260</v>
      </c>
      <c r="S2367" s="45">
        <v>0</v>
      </c>
      <c r="T2367" s="45">
        <v>1905998</v>
      </c>
      <c r="U2367" s="45">
        <v>0</v>
      </c>
      <c r="V2367" s="45">
        <v>14.36</v>
      </c>
      <c r="W2367" s="45">
        <v>0</v>
      </c>
      <c r="X2367" s="45">
        <v>13.44</v>
      </c>
      <c r="Y2367" s="46">
        <v>122636.4</v>
      </c>
      <c r="Z2367" s="46">
        <v>197708.16875977366</v>
      </c>
      <c r="AA2367" s="47">
        <f>_xlfn.XLOOKUP($E2367,Main_OG!$D$1:$D$766,Main_OG!AJ$1:AJ$766,"")</f>
        <v>0</v>
      </c>
      <c r="AB2367" s="47">
        <f>_xlfn.XLOOKUP($E2367,Main_OG!$D$1:$D$766,Main_OG!AK$1:AK$766,"")</f>
        <v>550910</v>
      </c>
      <c r="AC2367" s="47">
        <f>_xlfn.XLOOKUP($E2367,Main_OG!$D$1:$D$766,Main_OG!AL$1:AL$766,"")</f>
        <v>2005710</v>
      </c>
      <c r="AD2367" s="47">
        <f>_xlfn.XLOOKUP($E2367,Main_OG!$D$1:$D$766,Main_OG!AM$1:AM$766,"")</f>
        <v>0</v>
      </c>
    </row>
    <row r="2368" spans="1:30" x14ac:dyDescent="0.35">
      <c r="A2368" s="36" t="s">
        <v>3513</v>
      </c>
      <c r="B2368" s="45" t="s">
        <v>294</v>
      </c>
      <c r="C2368" s="45" t="s">
        <v>4284</v>
      </c>
      <c r="D2368" s="36" t="s">
        <v>3513</v>
      </c>
      <c r="E2368" s="36" t="str">
        <f t="shared" si="108"/>
        <v>2011_MD</v>
      </c>
      <c r="F2368" s="45">
        <v>2011</v>
      </c>
      <c r="G2368" s="45">
        <f>_xlfn.XLOOKUP(I2368,Main_OG!$B$1:$B$766,Main_OG!$O$1:$O$766,"")</f>
        <v>1</v>
      </c>
      <c r="H2368" s="45">
        <f>_xlfn.XLOOKUP(E2368,Main_OG!$D$1:$D$766,Main_OG!$J$1:$J$766,"")</f>
        <v>2</v>
      </c>
      <c r="I2368" s="45" t="s">
        <v>294</v>
      </c>
      <c r="J2368" s="45" t="str">
        <f t="shared" si="109"/>
        <v>Potomac Electric Power Co_MD</v>
      </c>
      <c r="K2368" s="45" t="str">
        <f t="shared" si="110"/>
        <v>Potomac Electric Power Co_MD</v>
      </c>
      <c r="L2368" s="45" t="s">
        <v>3525</v>
      </c>
      <c r="M2368" s="45">
        <v>0</v>
      </c>
      <c r="N2368" s="45">
        <v>28088</v>
      </c>
      <c r="O2368" s="45">
        <v>4</v>
      </c>
      <c r="P2368" s="45">
        <v>402528</v>
      </c>
      <c r="Q2368" s="45">
        <v>0</v>
      </c>
      <c r="R2368" s="45">
        <v>1672060</v>
      </c>
      <c r="S2368" s="45">
        <v>28925</v>
      </c>
      <c r="T2368" s="45">
        <v>4887920</v>
      </c>
      <c r="U2368" s="45">
        <v>0</v>
      </c>
      <c r="V2368" s="45">
        <v>11.16</v>
      </c>
      <c r="W2368" s="45">
        <v>9.36</v>
      </c>
      <c r="X2368" s="45">
        <v>14.14</v>
      </c>
      <c r="Y2368" s="46">
        <v>360155.9</v>
      </c>
      <c r="Z2368" s="46">
        <v>61667.98596153823</v>
      </c>
      <c r="AA2368" s="47">
        <f>_xlfn.XLOOKUP($E2368,Main_OG!$D$1:$D$766,Main_OG!AJ$1:AJ$766,"")</f>
        <v>17897450</v>
      </c>
      <c r="AB2368" s="47">
        <f>_xlfn.XLOOKUP($E2368,Main_OG!$D$1:$D$766,Main_OG!AK$1:AK$766,"")</f>
        <v>934968</v>
      </c>
      <c r="AC2368" s="47">
        <f>_xlfn.XLOOKUP($E2368,Main_OG!$D$1:$D$766,Main_OG!AL$1:AL$766,"")</f>
        <v>46167444</v>
      </c>
      <c r="AD2368" s="47">
        <f>_xlfn.XLOOKUP($E2368,Main_OG!$D$1:$D$766,Main_OG!AM$1:AM$766,"")</f>
        <v>14397437</v>
      </c>
    </row>
    <row r="2369" spans="1:30" x14ac:dyDescent="0.35">
      <c r="A2369" s="36" t="s">
        <v>3513</v>
      </c>
      <c r="B2369" s="45" t="s">
        <v>614</v>
      </c>
      <c r="C2369" s="45" t="s">
        <v>4284</v>
      </c>
      <c r="D2369" s="36" t="s">
        <v>3513</v>
      </c>
      <c r="E2369" s="36" t="str">
        <f t="shared" si="108"/>
        <v>2012_DC</v>
      </c>
      <c r="F2369" s="45">
        <v>2012</v>
      </c>
      <c r="G2369" s="45">
        <f>_xlfn.XLOOKUP(I2369,Main_OG!$B$1:$B$766,Main_OG!$O$1:$O$766,"")</f>
        <v>0</v>
      </c>
      <c r="H2369" s="45">
        <f>_xlfn.XLOOKUP(E2369,Main_OG!$D$1:$D$766,Main_OG!$J$1:$J$766,"")</f>
        <v>0</v>
      </c>
      <c r="I2369" s="45" t="s">
        <v>614</v>
      </c>
      <c r="J2369" s="45" t="str">
        <f t="shared" si="109"/>
        <v>Potomac Electric Power Co_DC</v>
      </c>
      <c r="K2369" s="45" t="str">
        <f t="shared" si="110"/>
        <v>Potomac Electric Power Co_DC</v>
      </c>
      <c r="L2369" s="45" t="s">
        <v>3526</v>
      </c>
      <c r="M2369" s="45">
        <v>0</v>
      </c>
      <c r="N2369" s="45">
        <v>17679</v>
      </c>
      <c r="O2369" s="45">
        <v>0</v>
      </c>
      <c r="P2369" s="45">
        <v>205880</v>
      </c>
      <c r="Q2369" s="45">
        <v>0</v>
      </c>
      <c r="R2369" s="45">
        <v>1091234</v>
      </c>
      <c r="S2369" s="45">
        <v>0</v>
      </c>
      <c r="T2369" s="45">
        <v>1717496</v>
      </c>
      <c r="U2369" s="45">
        <v>0</v>
      </c>
      <c r="V2369" s="45">
        <v>12.508967</v>
      </c>
      <c r="W2369" s="45">
        <v>0</v>
      </c>
      <c r="X2369" s="45">
        <v>12.246176999999999</v>
      </c>
      <c r="Y2369" s="46">
        <v>123567.9</v>
      </c>
      <c r="Z2369" s="46">
        <v>194369.52702139405</v>
      </c>
      <c r="AA2369" s="47">
        <f>_xlfn.XLOOKUP($E2369,Main_OG!$D$1:$D$766,Main_OG!AJ$1:AJ$766,"")</f>
        <v>0</v>
      </c>
      <c r="AB2369" s="47">
        <f>_xlfn.XLOOKUP($E2369,Main_OG!$D$1:$D$766,Main_OG!AK$1:AK$766,"")</f>
        <v>51026</v>
      </c>
      <c r="AC2369" s="47">
        <f>_xlfn.XLOOKUP($E2369,Main_OG!$D$1:$D$766,Main_OG!AL$1:AL$766,"")</f>
        <v>2038310</v>
      </c>
      <c r="AD2369" s="47">
        <f>_xlfn.XLOOKUP($E2369,Main_OG!$D$1:$D$766,Main_OG!AM$1:AM$766,"")</f>
        <v>0</v>
      </c>
    </row>
    <row r="2370" spans="1:30" x14ac:dyDescent="0.35">
      <c r="A2370" s="36" t="s">
        <v>3513</v>
      </c>
      <c r="B2370" s="45" t="s">
        <v>294</v>
      </c>
      <c r="C2370" s="45" t="s">
        <v>4284</v>
      </c>
      <c r="D2370" s="36" t="s">
        <v>3513</v>
      </c>
      <c r="E2370" s="36" t="str">
        <f t="shared" ref="E2370:E2433" si="111">_xlfn.CONCAT(F2370,"_",I2370)</f>
        <v>2012_MD</v>
      </c>
      <c r="F2370" s="45">
        <v>2012</v>
      </c>
      <c r="G2370" s="45">
        <f>_xlfn.XLOOKUP(I2370,Main_OG!$B$1:$B$766,Main_OG!$O$1:$O$766,"")</f>
        <v>1</v>
      </c>
      <c r="H2370" s="45">
        <f>_xlfn.XLOOKUP(E2370,Main_OG!$D$1:$D$766,Main_OG!$J$1:$J$766,"")</f>
        <v>2</v>
      </c>
      <c r="I2370" s="45" t="s">
        <v>294</v>
      </c>
      <c r="J2370" s="45" t="str">
        <f t="shared" ref="J2370:J2433" si="112">_xlfn.CONCAT(A2370,"_",B2370)</f>
        <v>Potomac Electric Power Co_MD</v>
      </c>
      <c r="K2370" s="45" t="str">
        <f t="shared" ref="K2370:K2433" si="113">_xlfn.CONCAT(D2370,"_",B2370)</f>
        <v>Potomac Electric Power Co_MD</v>
      </c>
      <c r="L2370" s="45" t="s">
        <v>3527</v>
      </c>
      <c r="M2370" s="45">
        <v>0</v>
      </c>
      <c r="N2370" s="45">
        <v>26765</v>
      </c>
      <c r="O2370" s="45">
        <v>3</v>
      </c>
      <c r="P2370" s="45">
        <v>378132</v>
      </c>
      <c r="Q2370" s="45">
        <v>0</v>
      </c>
      <c r="R2370" s="45">
        <v>1576541</v>
      </c>
      <c r="S2370" s="45">
        <v>9238</v>
      </c>
      <c r="T2370" s="45">
        <v>4374267</v>
      </c>
      <c r="U2370" s="45">
        <v>0</v>
      </c>
      <c r="V2370" s="45">
        <v>10.220838000000001</v>
      </c>
      <c r="W2370" s="45">
        <v>6.9289889999999996</v>
      </c>
      <c r="X2370" s="45">
        <v>13.350680000000001</v>
      </c>
      <c r="Y2370" s="46">
        <v>361561.8</v>
      </c>
      <c r="Z2370" s="46">
        <v>61402.645042138109</v>
      </c>
      <c r="AA2370" s="47">
        <f>_xlfn.XLOOKUP($E2370,Main_OG!$D$1:$D$766,Main_OG!AJ$1:AJ$766,"")</f>
        <v>13962620</v>
      </c>
      <c r="AB2370" s="47">
        <f>_xlfn.XLOOKUP($E2370,Main_OG!$D$1:$D$766,Main_OG!AK$1:AK$766,"")</f>
        <v>817486</v>
      </c>
      <c r="AC2370" s="47">
        <f>_xlfn.XLOOKUP($E2370,Main_OG!$D$1:$D$766,Main_OG!AL$1:AL$766,"")</f>
        <v>102377142</v>
      </c>
      <c r="AD2370" s="47">
        <f>_xlfn.XLOOKUP($E2370,Main_OG!$D$1:$D$766,Main_OG!AM$1:AM$766,"")</f>
        <v>13579266</v>
      </c>
    </row>
    <row r="2371" spans="1:30" x14ac:dyDescent="0.35">
      <c r="A2371" s="36" t="s">
        <v>3513</v>
      </c>
      <c r="B2371" s="45" t="s">
        <v>614</v>
      </c>
      <c r="C2371" s="45" t="s">
        <v>4284</v>
      </c>
      <c r="D2371" s="36" t="s">
        <v>3513</v>
      </c>
      <c r="E2371" s="36" t="str">
        <f t="shared" si="111"/>
        <v>2013_DC</v>
      </c>
      <c r="F2371" s="45">
        <v>2013</v>
      </c>
      <c r="G2371" s="45">
        <f>_xlfn.XLOOKUP(I2371,Main_OG!$B$1:$B$766,Main_OG!$O$1:$O$766,"")</f>
        <v>0</v>
      </c>
      <c r="H2371" s="45">
        <f>_xlfn.XLOOKUP(E2371,Main_OG!$D$1:$D$766,Main_OG!$J$1:$J$766,"")</f>
        <v>0</v>
      </c>
      <c r="I2371" s="45" t="s">
        <v>614</v>
      </c>
      <c r="J2371" s="45" t="str">
        <f t="shared" si="112"/>
        <v>Potomac Electric Power Co_DC</v>
      </c>
      <c r="K2371" s="45" t="str">
        <f t="shared" si="113"/>
        <v>Potomac Electric Power Co_DC</v>
      </c>
      <c r="L2371" s="45" t="s">
        <v>3528</v>
      </c>
      <c r="M2371" s="45">
        <v>0</v>
      </c>
      <c r="N2371" s="45">
        <v>17475</v>
      </c>
      <c r="O2371" s="45">
        <v>0</v>
      </c>
      <c r="P2371" s="45">
        <v>201567</v>
      </c>
      <c r="Q2371" s="45">
        <v>0</v>
      </c>
      <c r="R2371" s="45">
        <v>1104414</v>
      </c>
      <c r="S2371" s="45">
        <v>0</v>
      </c>
      <c r="T2371" s="45">
        <v>1693110</v>
      </c>
      <c r="U2371" s="45">
        <v>0</v>
      </c>
      <c r="V2371" s="45">
        <v>12.442345</v>
      </c>
      <c r="W2371" s="45">
        <v>0</v>
      </c>
      <c r="X2371" s="45">
        <v>12.535151000000001</v>
      </c>
      <c r="Y2371" s="46">
        <v>124094.8</v>
      </c>
      <c r="Z2371" s="46">
        <v>190458.27008758992</v>
      </c>
      <c r="AA2371" s="47">
        <f>_xlfn.XLOOKUP($E2371,Main_OG!$D$1:$D$766,Main_OG!AJ$1:AJ$766,"")</f>
        <v>0</v>
      </c>
      <c r="AB2371" s="47">
        <f>_xlfn.XLOOKUP($E2371,Main_OG!$D$1:$D$766,Main_OG!AK$1:AK$766,"")</f>
        <v>0</v>
      </c>
      <c r="AC2371" s="47">
        <f>_xlfn.XLOOKUP($E2371,Main_OG!$D$1:$D$766,Main_OG!AL$1:AL$766,"")</f>
        <v>1800274</v>
      </c>
      <c r="AD2371" s="47">
        <f>_xlfn.XLOOKUP($E2371,Main_OG!$D$1:$D$766,Main_OG!AM$1:AM$766,"")</f>
        <v>0</v>
      </c>
    </row>
    <row r="2372" spans="1:30" x14ac:dyDescent="0.35">
      <c r="A2372" s="36" t="s">
        <v>3513</v>
      </c>
      <c r="B2372" s="45" t="s">
        <v>294</v>
      </c>
      <c r="C2372" s="45" t="s">
        <v>4284</v>
      </c>
      <c r="D2372" s="36" t="s">
        <v>3513</v>
      </c>
      <c r="E2372" s="36" t="str">
        <f t="shared" si="111"/>
        <v>2013_MD</v>
      </c>
      <c r="F2372" s="45">
        <v>2013</v>
      </c>
      <c r="G2372" s="45">
        <f>_xlfn.XLOOKUP(I2372,Main_OG!$B$1:$B$766,Main_OG!$O$1:$O$766,"")</f>
        <v>1</v>
      </c>
      <c r="H2372" s="45">
        <f>_xlfn.XLOOKUP(E2372,Main_OG!$D$1:$D$766,Main_OG!$J$1:$J$766,"")</f>
        <v>2</v>
      </c>
      <c r="I2372" s="45" t="s">
        <v>294</v>
      </c>
      <c r="J2372" s="45" t="str">
        <f t="shared" si="112"/>
        <v>Potomac Electric Power Co_MD</v>
      </c>
      <c r="K2372" s="45" t="str">
        <f t="shared" si="113"/>
        <v>Potomac Electric Power Co_MD</v>
      </c>
      <c r="L2372" s="45" t="s">
        <v>3529</v>
      </c>
      <c r="M2372" s="45">
        <v>0</v>
      </c>
      <c r="N2372" s="45">
        <v>26170</v>
      </c>
      <c r="O2372" s="45">
        <v>3</v>
      </c>
      <c r="P2372" s="45">
        <v>361586</v>
      </c>
      <c r="Q2372" s="45">
        <v>0</v>
      </c>
      <c r="R2372" s="45">
        <v>1608916</v>
      </c>
      <c r="S2372" s="45">
        <v>285</v>
      </c>
      <c r="T2372" s="45">
        <v>4250927</v>
      </c>
      <c r="U2372" s="45">
        <v>0</v>
      </c>
      <c r="V2372" s="45">
        <v>11.368518</v>
      </c>
      <c r="W2372" s="45">
        <v>8.2105262999999997</v>
      </c>
      <c r="X2372" s="45">
        <v>13.740219</v>
      </c>
      <c r="Y2372" s="46">
        <v>364633.2</v>
      </c>
      <c r="Z2372" s="46">
        <v>61539.422233556113</v>
      </c>
      <c r="AA2372" s="47">
        <f>_xlfn.XLOOKUP($E2372,Main_OG!$D$1:$D$766,Main_OG!AJ$1:AJ$766,"")</f>
        <v>13631938</v>
      </c>
      <c r="AB2372" s="47">
        <f>_xlfn.XLOOKUP($E2372,Main_OG!$D$1:$D$766,Main_OG!AK$1:AK$766,"")</f>
        <v>1088342</v>
      </c>
      <c r="AC2372" s="47">
        <f>_xlfn.XLOOKUP($E2372,Main_OG!$D$1:$D$766,Main_OG!AL$1:AL$766,"")</f>
        <v>55098044</v>
      </c>
      <c r="AD2372" s="47">
        <f>_xlfn.XLOOKUP($E2372,Main_OG!$D$1:$D$766,Main_OG!AM$1:AM$766,"")</f>
        <v>14264305</v>
      </c>
    </row>
    <row r="2373" spans="1:30" x14ac:dyDescent="0.35">
      <c r="A2373" s="36" t="s">
        <v>3513</v>
      </c>
      <c r="B2373" s="45" t="s">
        <v>614</v>
      </c>
      <c r="C2373" s="45" t="s">
        <v>4284</v>
      </c>
      <c r="D2373" s="36" t="s">
        <v>3513</v>
      </c>
      <c r="E2373" s="36" t="str">
        <f t="shared" si="111"/>
        <v>2014_DC</v>
      </c>
      <c r="F2373" s="45">
        <v>2014</v>
      </c>
      <c r="G2373" s="45">
        <f>_xlfn.XLOOKUP(I2373,Main_OG!$B$1:$B$766,Main_OG!$O$1:$O$766,"")</f>
        <v>0</v>
      </c>
      <c r="H2373" s="45">
        <f>_xlfn.XLOOKUP(E2373,Main_OG!$D$1:$D$766,Main_OG!$J$1:$J$766,"")</f>
        <v>0</v>
      </c>
      <c r="I2373" s="45" t="s">
        <v>614</v>
      </c>
      <c r="J2373" s="45" t="str">
        <f t="shared" si="112"/>
        <v>Potomac Electric Power Co_DC</v>
      </c>
      <c r="K2373" s="45" t="str">
        <f t="shared" si="113"/>
        <v>Potomac Electric Power Co_DC</v>
      </c>
      <c r="L2373" s="45" t="s">
        <v>3530</v>
      </c>
      <c r="M2373" s="45">
        <v>0</v>
      </c>
      <c r="N2373" s="45">
        <v>17600</v>
      </c>
      <c r="O2373" s="45">
        <v>0</v>
      </c>
      <c r="P2373" s="45">
        <v>205519</v>
      </c>
      <c r="Q2373" s="45">
        <v>0</v>
      </c>
      <c r="R2373" s="45">
        <v>1282327</v>
      </c>
      <c r="S2373" s="45">
        <v>0</v>
      </c>
      <c r="T2373" s="45">
        <v>1733437</v>
      </c>
      <c r="U2373" s="45">
        <v>0</v>
      </c>
      <c r="V2373" s="45">
        <v>12.240053</v>
      </c>
      <c r="W2373" s="45">
        <v>0</v>
      </c>
      <c r="X2373" s="45">
        <v>12.490624</v>
      </c>
      <c r="Y2373" s="46">
        <v>126883.9</v>
      </c>
      <c r="Z2373" s="46">
        <v>191204.53041954301</v>
      </c>
      <c r="AA2373" s="47">
        <f>_xlfn.XLOOKUP($E2373,Main_OG!$D$1:$D$766,Main_OG!AJ$1:AJ$766,"")</f>
        <v>0</v>
      </c>
      <c r="AB2373" s="47">
        <f>_xlfn.XLOOKUP($E2373,Main_OG!$D$1:$D$766,Main_OG!AK$1:AK$766,"")</f>
        <v>0</v>
      </c>
      <c r="AC2373" s="47">
        <f>_xlfn.XLOOKUP($E2373,Main_OG!$D$1:$D$766,Main_OG!AL$1:AL$766,"")</f>
        <v>1538562</v>
      </c>
      <c r="AD2373" s="47">
        <f>_xlfn.XLOOKUP($E2373,Main_OG!$D$1:$D$766,Main_OG!AM$1:AM$766,"")</f>
        <v>0</v>
      </c>
    </row>
    <row r="2374" spans="1:30" x14ac:dyDescent="0.35">
      <c r="A2374" s="36" t="s">
        <v>3513</v>
      </c>
      <c r="B2374" s="45" t="s">
        <v>294</v>
      </c>
      <c r="C2374" s="45" t="s">
        <v>4284</v>
      </c>
      <c r="D2374" s="36" t="s">
        <v>3513</v>
      </c>
      <c r="E2374" s="36" t="str">
        <f t="shared" si="111"/>
        <v>2014_MD</v>
      </c>
      <c r="F2374" s="45">
        <v>2014</v>
      </c>
      <c r="G2374" s="45">
        <f>_xlfn.XLOOKUP(I2374,Main_OG!$B$1:$B$766,Main_OG!$O$1:$O$766,"")</f>
        <v>1</v>
      </c>
      <c r="H2374" s="45">
        <f>_xlfn.XLOOKUP(E2374,Main_OG!$D$1:$D$766,Main_OG!$J$1:$J$766,"")</f>
        <v>2</v>
      </c>
      <c r="I2374" s="45" t="s">
        <v>294</v>
      </c>
      <c r="J2374" s="45" t="str">
        <f t="shared" si="112"/>
        <v>Potomac Electric Power Co_MD</v>
      </c>
      <c r="K2374" s="45" t="str">
        <f t="shared" si="113"/>
        <v>Potomac Electric Power Co_MD</v>
      </c>
      <c r="L2374" s="45" t="s">
        <v>3531</v>
      </c>
      <c r="M2374" s="45">
        <v>0</v>
      </c>
      <c r="N2374" s="45">
        <v>26801</v>
      </c>
      <c r="O2374" s="45">
        <v>4</v>
      </c>
      <c r="P2374" s="45">
        <v>369892</v>
      </c>
      <c r="Q2374" s="45">
        <v>0</v>
      </c>
      <c r="R2374" s="45">
        <v>1675381</v>
      </c>
      <c r="S2374" s="45">
        <v>40905</v>
      </c>
      <c r="T2374" s="45">
        <v>4293846</v>
      </c>
      <c r="U2374" s="45">
        <v>0</v>
      </c>
      <c r="V2374" s="45">
        <v>12.371855</v>
      </c>
      <c r="W2374" s="45">
        <v>8.0845862000000004</v>
      </c>
      <c r="X2374" s="45">
        <v>14.011418000000001</v>
      </c>
      <c r="Y2374" s="46">
        <v>370343.9</v>
      </c>
      <c r="Z2374" s="46">
        <v>62137.571005948928</v>
      </c>
      <c r="AA2374" s="47">
        <f>_xlfn.XLOOKUP($E2374,Main_OG!$D$1:$D$766,Main_OG!AJ$1:AJ$766,"")</f>
        <v>14901008</v>
      </c>
      <c r="AB2374" s="47">
        <f>_xlfn.XLOOKUP($E2374,Main_OG!$D$1:$D$766,Main_OG!AK$1:AK$766,"")</f>
        <v>2209564</v>
      </c>
      <c r="AC2374" s="47">
        <f>_xlfn.XLOOKUP($E2374,Main_OG!$D$1:$D$766,Main_OG!AL$1:AL$766,"")</f>
        <v>48675536</v>
      </c>
      <c r="AD2374" s="47">
        <f>_xlfn.XLOOKUP($E2374,Main_OG!$D$1:$D$766,Main_OG!AM$1:AM$766,"")</f>
        <v>14343334</v>
      </c>
    </row>
    <row r="2375" spans="1:30" x14ac:dyDescent="0.35">
      <c r="A2375" s="36" t="s">
        <v>3513</v>
      </c>
      <c r="B2375" s="45" t="s">
        <v>614</v>
      </c>
      <c r="C2375" s="45" t="s">
        <v>4284</v>
      </c>
      <c r="D2375" s="36" t="s">
        <v>3513</v>
      </c>
      <c r="E2375" s="36" t="str">
        <f t="shared" si="111"/>
        <v>2015_DC</v>
      </c>
      <c r="F2375" s="45">
        <v>2015</v>
      </c>
      <c r="G2375" s="45">
        <f>_xlfn.XLOOKUP(I2375,Main_OG!$B$1:$B$766,Main_OG!$O$1:$O$766,"")</f>
        <v>0</v>
      </c>
      <c r="H2375" s="45">
        <f>_xlfn.XLOOKUP(E2375,Main_OG!$D$1:$D$766,Main_OG!$J$1:$J$766,"")</f>
        <v>0</v>
      </c>
      <c r="I2375" s="45" t="s">
        <v>614</v>
      </c>
      <c r="J2375" s="45" t="str">
        <f t="shared" si="112"/>
        <v>Potomac Electric Power Co_DC</v>
      </c>
      <c r="K2375" s="45" t="str">
        <f t="shared" si="113"/>
        <v>Potomac Electric Power Co_DC</v>
      </c>
      <c r="L2375" s="45" t="s">
        <v>3532</v>
      </c>
      <c r="M2375" s="45">
        <v>0</v>
      </c>
      <c r="N2375" s="45">
        <v>17251</v>
      </c>
      <c r="O2375" s="45">
        <v>0</v>
      </c>
      <c r="P2375" s="45">
        <v>218147</v>
      </c>
      <c r="Q2375" s="45">
        <v>0</v>
      </c>
      <c r="R2375" s="45">
        <v>1319433</v>
      </c>
      <c r="S2375" s="45">
        <v>0</v>
      </c>
      <c r="T2375" s="45">
        <v>1920173</v>
      </c>
      <c r="U2375" s="45">
        <v>0</v>
      </c>
      <c r="V2375" s="45">
        <v>12.228745</v>
      </c>
      <c r="W2375" s="45">
        <v>0</v>
      </c>
      <c r="X2375" s="45">
        <v>12.298918</v>
      </c>
      <c r="Y2375" s="46">
        <v>129110.2</v>
      </c>
      <c r="Z2375" s="46">
        <v>190705.36207523034</v>
      </c>
      <c r="AA2375" s="47">
        <f>_xlfn.XLOOKUP($E2375,Main_OG!$D$1:$D$766,Main_OG!AJ$1:AJ$766,"")</f>
        <v>0</v>
      </c>
      <c r="AB2375" s="47">
        <f>_xlfn.XLOOKUP($E2375,Main_OG!$D$1:$D$766,Main_OG!AK$1:AK$766,"")</f>
        <v>976</v>
      </c>
      <c r="AC2375" s="47">
        <f>_xlfn.XLOOKUP($E2375,Main_OG!$D$1:$D$766,Main_OG!AL$1:AL$766,"")</f>
        <v>1296374</v>
      </c>
      <c r="AD2375" s="47">
        <f>_xlfn.XLOOKUP($E2375,Main_OG!$D$1:$D$766,Main_OG!AM$1:AM$766,"")</f>
        <v>0</v>
      </c>
    </row>
    <row r="2376" spans="1:30" x14ac:dyDescent="0.35">
      <c r="A2376" s="36" t="s">
        <v>3513</v>
      </c>
      <c r="B2376" s="45" t="s">
        <v>294</v>
      </c>
      <c r="C2376" s="45" t="s">
        <v>4284</v>
      </c>
      <c r="D2376" s="36" t="s">
        <v>3513</v>
      </c>
      <c r="E2376" s="36" t="str">
        <f t="shared" si="111"/>
        <v>2015_MD</v>
      </c>
      <c r="F2376" s="45">
        <v>2015</v>
      </c>
      <c r="G2376" s="45">
        <f>_xlfn.XLOOKUP(I2376,Main_OG!$B$1:$B$766,Main_OG!$O$1:$O$766,"")</f>
        <v>1</v>
      </c>
      <c r="H2376" s="45">
        <f>_xlfn.XLOOKUP(E2376,Main_OG!$D$1:$D$766,Main_OG!$J$1:$J$766,"")</f>
        <v>2</v>
      </c>
      <c r="I2376" s="45" t="s">
        <v>294</v>
      </c>
      <c r="J2376" s="45" t="str">
        <f t="shared" si="112"/>
        <v>Potomac Electric Power Co_MD</v>
      </c>
      <c r="K2376" s="45" t="str">
        <f t="shared" si="113"/>
        <v>Potomac Electric Power Co_MD</v>
      </c>
      <c r="L2376" s="45" t="s">
        <v>3533</v>
      </c>
      <c r="M2376" s="45">
        <v>0</v>
      </c>
      <c r="N2376" s="45">
        <v>27331</v>
      </c>
      <c r="O2376" s="45">
        <v>2</v>
      </c>
      <c r="P2376" s="45">
        <v>392335</v>
      </c>
      <c r="Q2376" s="45">
        <v>0</v>
      </c>
      <c r="R2376" s="45">
        <v>1323138</v>
      </c>
      <c r="S2376" s="45">
        <v>29</v>
      </c>
      <c r="T2376" s="45">
        <v>4585254</v>
      </c>
      <c r="U2376" s="45">
        <v>0</v>
      </c>
      <c r="V2376" s="45">
        <v>12.279195</v>
      </c>
      <c r="W2376" s="45">
        <v>60</v>
      </c>
      <c r="X2376" s="45">
        <v>14.158754999999999</v>
      </c>
      <c r="Y2376" s="46">
        <v>378745.9</v>
      </c>
      <c r="Z2376" s="46">
        <v>63245.241568545724</v>
      </c>
      <c r="AA2376" s="47">
        <f>_xlfn.XLOOKUP($E2376,Main_OG!$D$1:$D$766,Main_OG!AJ$1:AJ$766,"")</f>
        <v>12092448</v>
      </c>
      <c r="AB2376" s="47">
        <f>_xlfn.XLOOKUP($E2376,Main_OG!$D$1:$D$766,Main_OG!AK$1:AK$766,"")</f>
        <v>967002</v>
      </c>
      <c r="AC2376" s="47">
        <f>_xlfn.XLOOKUP($E2376,Main_OG!$D$1:$D$766,Main_OG!AL$1:AL$766,"")</f>
        <v>89284998</v>
      </c>
      <c r="AD2376" s="47">
        <f>_xlfn.XLOOKUP($E2376,Main_OG!$D$1:$D$766,Main_OG!AM$1:AM$766,"")</f>
        <v>14643325</v>
      </c>
    </row>
    <row r="2377" spans="1:30" x14ac:dyDescent="0.35">
      <c r="A2377" s="36" t="s">
        <v>3513</v>
      </c>
      <c r="B2377" s="45" t="s">
        <v>614</v>
      </c>
      <c r="C2377" s="45" t="s">
        <v>4284</v>
      </c>
      <c r="D2377" s="36" t="s">
        <v>3513</v>
      </c>
      <c r="E2377" s="36" t="str">
        <f t="shared" si="111"/>
        <v>2016_DC</v>
      </c>
      <c r="F2377" s="45">
        <v>2016</v>
      </c>
      <c r="G2377" s="45">
        <f>_xlfn.XLOOKUP(I2377,Main_OG!$B$1:$B$766,Main_OG!$O$1:$O$766,"")</f>
        <v>0</v>
      </c>
      <c r="H2377" s="45">
        <f>_xlfn.XLOOKUP(E2377,Main_OG!$D$1:$D$766,Main_OG!$J$1:$J$766,"")</f>
        <v>1</v>
      </c>
      <c r="I2377" s="45" t="s">
        <v>614</v>
      </c>
      <c r="J2377" s="45" t="str">
        <f t="shared" si="112"/>
        <v>Potomac Electric Power Co_DC</v>
      </c>
      <c r="K2377" s="45" t="str">
        <f t="shared" si="113"/>
        <v>Potomac Electric Power Co_DC</v>
      </c>
      <c r="L2377" s="45" t="s">
        <v>3534</v>
      </c>
      <c r="M2377" s="45">
        <v>1</v>
      </c>
      <c r="N2377" s="45">
        <v>16493</v>
      </c>
      <c r="O2377" s="45">
        <v>0</v>
      </c>
      <c r="P2377" s="45">
        <v>222050</v>
      </c>
      <c r="Q2377" s="45">
        <v>68</v>
      </c>
      <c r="R2377" s="45">
        <v>1141321</v>
      </c>
      <c r="S2377" s="45">
        <v>0</v>
      </c>
      <c r="T2377" s="45">
        <v>1906278</v>
      </c>
      <c r="U2377" s="45">
        <v>18.382352999999998</v>
      </c>
      <c r="V2377" s="45">
        <v>12.217895</v>
      </c>
      <c r="W2377" s="45">
        <v>0</v>
      </c>
      <c r="X2377" s="45">
        <v>11.494987</v>
      </c>
      <c r="Y2377" s="46">
        <v>132217.79999999999</v>
      </c>
      <c r="Z2377" s="46">
        <v>192295.542601836</v>
      </c>
      <c r="AA2377" s="47">
        <f>_xlfn.XLOOKUP($E2377,Main_OG!$D$1:$D$766,Main_OG!AJ$1:AJ$766,"")</f>
        <v>0</v>
      </c>
      <c r="AB2377" s="47">
        <f>_xlfn.XLOOKUP($E2377,Main_OG!$D$1:$D$766,Main_OG!AK$1:AK$766,"")</f>
        <v>9318</v>
      </c>
      <c r="AC2377" s="47">
        <f>_xlfn.XLOOKUP($E2377,Main_OG!$D$1:$D$766,Main_OG!AL$1:AL$766,"")</f>
        <v>1201080</v>
      </c>
      <c r="AD2377" s="47">
        <f>_xlfn.XLOOKUP($E2377,Main_OG!$D$1:$D$766,Main_OG!AM$1:AM$766,"")</f>
        <v>0</v>
      </c>
    </row>
    <row r="2378" spans="1:30" x14ac:dyDescent="0.35">
      <c r="A2378" s="36" t="s">
        <v>3513</v>
      </c>
      <c r="B2378" s="45" t="s">
        <v>294</v>
      </c>
      <c r="C2378" s="45" t="s">
        <v>4284</v>
      </c>
      <c r="D2378" s="36" t="s">
        <v>3513</v>
      </c>
      <c r="E2378" s="36" t="str">
        <f t="shared" si="111"/>
        <v>2016_MD</v>
      </c>
      <c r="F2378" s="45">
        <v>2016</v>
      </c>
      <c r="G2378" s="45">
        <f>_xlfn.XLOOKUP(I2378,Main_OG!$B$1:$B$766,Main_OG!$O$1:$O$766,"")</f>
        <v>1</v>
      </c>
      <c r="H2378" s="45">
        <f>_xlfn.XLOOKUP(E2378,Main_OG!$D$1:$D$766,Main_OG!$J$1:$J$766,"")</f>
        <v>3</v>
      </c>
      <c r="I2378" s="45" t="s">
        <v>294</v>
      </c>
      <c r="J2378" s="45" t="str">
        <f t="shared" si="112"/>
        <v>Potomac Electric Power Co_MD</v>
      </c>
      <c r="K2378" s="45" t="str">
        <f t="shared" si="113"/>
        <v>Potomac Electric Power Co_MD</v>
      </c>
      <c r="L2378" s="45" t="s">
        <v>3535</v>
      </c>
      <c r="M2378" s="45">
        <v>0</v>
      </c>
      <c r="N2378" s="45">
        <v>27965</v>
      </c>
      <c r="O2378" s="45">
        <v>3</v>
      </c>
      <c r="P2378" s="45">
        <v>406698</v>
      </c>
      <c r="Q2378" s="45">
        <v>0</v>
      </c>
      <c r="R2378" s="45">
        <v>1371316</v>
      </c>
      <c r="S2378" s="45">
        <v>6948</v>
      </c>
      <c r="T2378" s="45">
        <v>4599792</v>
      </c>
      <c r="U2378" s="45">
        <v>0</v>
      </c>
      <c r="V2378" s="45">
        <v>11.98564</v>
      </c>
      <c r="W2378" s="45">
        <v>8.5060448999999991</v>
      </c>
      <c r="X2378" s="45">
        <v>14.631542</v>
      </c>
      <c r="Y2378" s="46">
        <v>391950.9</v>
      </c>
      <c r="Z2378" s="46">
        <v>65248.874066216595</v>
      </c>
      <c r="AA2378" s="47">
        <f>_xlfn.XLOOKUP($E2378,Main_OG!$D$1:$D$766,Main_OG!AJ$1:AJ$766,"")</f>
        <v>11764950</v>
      </c>
      <c r="AB2378" s="47">
        <f>_xlfn.XLOOKUP($E2378,Main_OG!$D$1:$D$766,Main_OG!AK$1:AK$766,"")</f>
        <v>706498</v>
      </c>
      <c r="AC2378" s="47">
        <f>_xlfn.XLOOKUP($E2378,Main_OG!$D$1:$D$766,Main_OG!AL$1:AL$766,"")</f>
        <v>106971504</v>
      </c>
      <c r="AD2378" s="47">
        <f>_xlfn.XLOOKUP($E2378,Main_OG!$D$1:$D$766,Main_OG!AM$1:AM$766,"")</f>
        <v>14760177</v>
      </c>
    </row>
    <row r="2379" spans="1:30" x14ac:dyDescent="0.35">
      <c r="A2379" s="36" t="s">
        <v>3513</v>
      </c>
      <c r="B2379" s="45" t="s">
        <v>614</v>
      </c>
      <c r="C2379" s="45" t="s">
        <v>4284</v>
      </c>
      <c r="D2379" s="36" t="s">
        <v>3513</v>
      </c>
      <c r="E2379" s="36" t="str">
        <f t="shared" si="111"/>
        <v>2017_DC</v>
      </c>
      <c r="F2379" s="45">
        <v>2017</v>
      </c>
      <c r="G2379" s="45">
        <f>_xlfn.XLOOKUP(I2379,Main_OG!$B$1:$B$766,Main_OG!$O$1:$O$766,"")</f>
        <v>0</v>
      </c>
      <c r="H2379" s="45">
        <f>_xlfn.XLOOKUP(E2379,Main_OG!$D$1:$D$766,Main_OG!$J$1:$J$766,"")</f>
        <v>1</v>
      </c>
      <c r="I2379" s="45" t="s">
        <v>614</v>
      </c>
      <c r="J2379" s="45" t="str">
        <f t="shared" si="112"/>
        <v>Potomac Electric Power Co_DC</v>
      </c>
      <c r="K2379" s="45" t="str">
        <f t="shared" si="113"/>
        <v>Potomac Electric Power Co_DC</v>
      </c>
      <c r="L2379" s="45" t="s">
        <v>3536</v>
      </c>
      <c r="M2379" s="45">
        <v>0</v>
      </c>
      <c r="N2379" s="45">
        <v>16465</v>
      </c>
      <c r="O2379" s="45">
        <v>0</v>
      </c>
      <c r="P2379" s="45">
        <v>227603</v>
      </c>
      <c r="Q2379" s="45">
        <v>0</v>
      </c>
      <c r="R2379" s="45">
        <v>1086921</v>
      </c>
      <c r="S2379" s="45">
        <v>0</v>
      </c>
      <c r="T2379" s="45">
        <v>1807036</v>
      </c>
      <c r="U2379" s="45">
        <v>0</v>
      </c>
      <c r="V2379" s="45">
        <v>12.041684999999999</v>
      </c>
      <c r="W2379" s="45">
        <v>0</v>
      </c>
      <c r="X2379" s="45">
        <v>12.214029</v>
      </c>
      <c r="Y2379" s="46">
        <v>134298.79999999999</v>
      </c>
      <c r="Z2379" s="46">
        <v>192659.36859380355</v>
      </c>
      <c r="AA2379" s="47">
        <f>_xlfn.XLOOKUP($E2379,Main_OG!$D$1:$D$766,Main_OG!AJ$1:AJ$766,"")</f>
        <v>0</v>
      </c>
      <c r="AB2379" s="47">
        <f>_xlfn.XLOOKUP($E2379,Main_OG!$D$1:$D$766,Main_OG!AK$1:AK$766,"")</f>
        <v>0</v>
      </c>
      <c r="AC2379" s="47">
        <f>_xlfn.XLOOKUP($E2379,Main_OG!$D$1:$D$766,Main_OG!AL$1:AL$766,"")</f>
        <v>1202050</v>
      </c>
      <c r="AD2379" s="47">
        <f>_xlfn.XLOOKUP($E2379,Main_OG!$D$1:$D$766,Main_OG!AM$1:AM$766,"")</f>
        <v>0</v>
      </c>
    </row>
    <row r="2380" spans="1:30" x14ac:dyDescent="0.35">
      <c r="A2380" s="36" t="s">
        <v>3513</v>
      </c>
      <c r="B2380" s="45" t="s">
        <v>294</v>
      </c>
      <c r="C2380" s="45" t="s">
        <v>4284</v>
      </c>
      <c r="D2380" s="36" t="s">
        <v>3513</v>
      </c>
      <c r="E2380" s="36" t="str">
        <f t="shared" si="111"/>
        <v>2017_MD</v>
      </c>
      <c r="F2380" s="45">
        <v>2017</v>
      </c>
      <c r="G2380" s="45">
        <f>_xlfn.XLOOKUP(I2380,Main_OG!$B$1:$B$766,Main_OG!$O$1:$O$766,"")</f>
        <v>1</v>
      </c>
      <c r="H2380" s="45">
        <f>_xlfn.XLOOKUP(E2380,Main_OG!$D$1:$D$766,Main_OG!$J$1:$J$766,"")</f>
        <v>3</v>
      </c>
      <c r="I2380" s="45" t="s">
        <v>294</v>
      </c>
      <c r="J2380" s="45" t="str">
        <f t="shared" si="112"/>
        <v>Potomac Electric Power Co_MD</v>
      </c>
      <c r="K2380" s="45" t="str">
        <f t="shared" si="113"/>
        <v>Potomac Electric Power Co_MD</v>
      </c>
      <c r="L2380" s="45" t="s">
        <v>3537</v>
      </c>
      <c r="M2380" s="45">
        <v>0</v>
      </c>
      <c r="N2380" s="45">
        <v>27639</v>
      </c>
      <c r="O2380" s="45">
        <v>3</v>
      </c>
      <c r="P2380" s="45">
        <v>411877</v>
      </c>
      <c r="Q2380" s="45">
        <v>0</v>
      </c>
      <c r="R2380" s="45">
        <v>1300740</v>
      </c>
      <c r="S2380" s="45">
        <v>1495</v>
      </c>
      <c r="T2380" s="45">
        <v>4273206</v>
      </c>
      <c r="U2380" s="45">
        <v>0</v>
      </c>
      <c r="V2380" s="45">
        <v>11.698656</v>
      </c>
      <c r="W2380" s="45">
        <v>8.2742474999999995</v>
      </c>
      <c r="X2380" s="45">
        <v>14.666658</v>
      </c>
      <c r="Y2380" s="46">
        <v>399714.5</v>
      </c>
      <c r="Z2380" s="46">
        <v>66307.592366924306</v>
      </c>
      <c r="AA2380" s="47">
        <f>_xlfn.XLOOKUP($E2380,Main_OG!$D$1:$D$766,Main_OG!AJ$1:AJ$766,"")</f>
        <v>7349424</v>
      </c>
      <c r="AB2380" s="47">
        <f>_xlfn.XLOOKUP($E2380,Main_OG!$D$1:$D$766,Main_OG!AK$1:AK$766,"")</f>
        <v>485714</v>
      </c>
      <c r="AC2380" s="47">
        <f>_xlfn.XLOOKUP($E2380,Main_OG!$D$1:$D$766,Main_OG!AL$1:AL$766,"")</f>
        <v>111944922</v>
      </c>
      <c r="AD2380" s="47">
        <f>_xlfn.XLOOKUP($E2380,Main_OG!$D$1:$D$766,Main_OG!AM$1:AM$766,"")</f>
        <v>15106988</v>
      </c>
    </row>
    <row r="2381" spans="1:30" x14ac:dyDescent="0.35">
      <c r="A2381" s="36" t="s">
        <v>3513</v>
      </c>
      <c r="B2381" s="45" t="s">
        <v>614</v>
      </c>
      <c r="C2381" s="45" t="s">
        <v>4284</v>
      </c>
      <c r="D2381" s="36" t="s">
        <v>3513</v>
      </c>
      <c r="E2381" s="36" t="str">
        <f t="shared" si="111"/>
        <v>2018_DC</v>
      </c>
      <c r="F2381" s="45">
        <v>2018</v>
      </c>
      <c r="G2381" s="45">
        <f>_xlfn.XLOOKUP(I2381,Main_OG!$B$1:$B$766,Main_OG!$O$1:$O$766,"")</f>
        <v>0</v>
      </c>
      <c r="H2381" s="45">
        <f>_xlfn.XLOOKUP(E2381,Main_OG!$D$1:$D$766,Main_OG!$J$1:$J$766,"")</f>
        <v>1</v>
      </c>
      <c r="I2381" s="45" t="s">
        <v>614</v>
      </c>
      <c r="J2381" s="45" t="str">
        <f t="shared" si="112"/>
        <v>Potomac Electric Power Co_DC</v>
      </c>
      <c r="K2381" s="45" t="str">
        <f t="shared" si="113"/>
        <v>Potomac Electric Power Co_DC</v>
      </c>
      <c r="L2381" s="45" t="s">
        <v>3538</v>
      </c>
      <c r="M2381" s="45">
        <v>0</v>
      </c>
      <c r="N2381" s="45">
        <v>16575</v>
      </c>
      <c r="O2381" s="45">
        <v>0</v>
      </c>
      <c r="P2381" s="45">
        <v>229156</v>
      </c>
      <c r="Q2381" s="45">
        <v>0</v>
      </c>
      <c r="R2381" s="45">
        <v>1184863</v>
      </c>
      <c r="S2381" s="45">
        <v>0</v>
      </c>
      <c r="T2381" s="45">
        <v>1966200</v>
      </c>
      <c r="U2381" s="45">
        <v>0</v>
      </c>
      <c r="V2381" s="45">
        <v>12.811211</v>
      </c>
      <c r="W2381" s="45">
        <v>0</v>
      </c>
      <c r="X2381" s="45">
        <v>12.110131000000001</v>
      </c>
      <c r="Y2381" s="46">
        <v>138056.79999999999</v>
      </c>
      <c r="Z2381" s="46">
        <v>196062.46991040223</v>
      </c>
      <c r="AA2381" s="47">
        <f>_xlfn.XLOOKUP($E2381,Main_OG!$D$1:$D$766,Main_OG!AJ$1:AJ$766,"")</f>
        <v>0</v>
      </c>
      <c r="AB2381" s="47">
        <f>_xlfn.XLOOKUP($E2381,Main_OG!$D$1:$D$766,Main_OG!AK$1:AK$766,"")</f>
        <v>0</v>
      </c>
      <c r="AC2381" s="47">
        <f>_xlfn.XLOOKUP($E2381,Main_OG!$D$1:$D$766,Main_OG!AL$1:AL$766,"")</f>
        <v>1228370</v>
      </c>
      <c r="AD2381" s="47">
        <f>_xlfn.XLOOKUP($E2381,Main_OG!$D$1:$D$766,Main_OG!AM$1:AM$766,"")</f>
        <v>0</v>
      </c>
    </row>
    <row r="2382" spans="1:30" x14ac:dyDescent="0.35">
      <c r="A2382" s="36" t="s">
        <v>3513</v>
      </c>
      <c r="B2382" s="45" t="s">
        <v>294</v>
      </c>
      <c r="C2382" s="45" t="s">
        <v>4284</v>
      </c>
      <c r="D2382" s="36" t="s">
        <v>3513</v>
      </c>
      <c r="E2382" s="36" t="str">
        <f t="shared" si="111"/>
        <v>2018_MD</v>
      </c>
      <c r="F2382" s="45">
        <v>2018</v>
      </c>
      <c r="G2382" s="45">
        <f>_xlfn.XLOOKUP(I2382,Main_OG!$B$1:$B$766,Main_OG!$O$1:$O$766,"")</f>
        <v>1</v>
      </c>
      <c r="H2382" s="45">
        <f>_xlfn.XLOOKUP(E2382,Main_OG!$D$1:$D$766,Main_OG!$J$1:$J$766,"")</f>
        <v>3</v>
      </c>
      <c r="I2382" s="45" t="s">
        <v>294</v>
      </c>
      <c r="J2382" s="45" t="str">
        <f t="shared" si="112"/>
        <v>Potomac Electric Power Co_MD</v>
      </c>
      <c r="K2382" s="45" t="str">
        <f t="shared" si="113"/>
        <v>Potomac Electric Power Co_MD</v>
      </c>
      <c r="L2382" s="45" t="s">
        <v>3539</v>
      </c>
      <c r="M2382" s="45">
        <v>0</v>
      </c>
      <c r="N2382" s="45">
        <v>27788</v>
      </c>
      <c r="O2382" s="45">
        <v>3</v>
      </c>
      <c r="P2382" s="45">
        <v>414870</v>
      </c>
      <c r="Q2382" s="45">
        <v>0</v>
      </c>
      <c r="R2382" s="45">
        <v>1333589</v>
      </c>
      <c r="S2382" s="45">
        <v>390</v>
      </c>
      <c r="T2382" s="45">
        <v>4657079</v>
      </c>
      <c r="U2382" s="45">
        <v>0</v>
      </c>
      <c r="V2382" s="45">
        <v>11.707549999999999</v>
      </c>
      <c r="W2382" s="45">
        <v>29</v>
      </c>
      <c r="X2382" s="45">
        <v>14.654949999999999</v>
      </c>
      <c r="Y2382" s="46">
        <v>402480.9</v>
      </c>
      <c r="Z2382" s="46">
        <v>66612.166226177986</v>
      </c>
      <c r="AA2382" s="47">
        <f>_xlfn.XLOOKUP($E2382,Main_OG!$D$1:$D$766,Main_OG!AJ$1:AJ$766,"")</f>
        <v>8764840</v>
      </c>
      <c r="AB2382" s="47">
        <f>_xlfn.XLOOKUP($E2382,Main_OG!$D$1:$D$766,Main_OG!AK$1:AK$766,"")</f>
        <v>1097090</v>
      </c>
      <c r="AC2382" s="47">
        <f>_xlfn.XLOOKUP($E2382,Main_OG!$D$1:$D$766,Main_OG!AL$1:AL$766,"")</f>
        <v>210873506</v>
      </c>
      <c r="AD2382" s="47">
        <f>_xlfn.XLOOKUP($E2382,Main_OG!$D$1:$D$766,Main_OG!AM$1:AM$766,"")</f>
        <v>14987931</v>
      </c>
    </row>
    <row r="2383" spans="1:30" x14ac:dyDescent="0.35">
      <c r="A2383" s="36" t="s">
        <v>3513</v>
      </c>
      <c r="B2383" s="45" t="s">
        <v>614</v>
      </c>
      <c r="C2383" s="45" t="s">
        <v>4284</v>
      </c>
      <c r="D2383" s="36" t="s">
        <v>3513</v>
      </c>
      <c r="E2383" s="36" t="str">
        <f t="shared" si="111"/>
        <v>2019_DC</v>
      </c>
      <c r="F2383" s="45">
        <v>2019</v>
      </c>
      <c r="G2383" s="45">
        <f>_xlfn.XLOOKUP(I2383,Main_OG!$B$1:$B$766,Main_OG!$O$1:$O$766,"")</f>
        <v>0</v>
      </c>
      <c r="H2383" s="45">
        <f>_xlfn.XLOOKUP(E2383,Main_OG!$D$1:$D$766,Main_OG!$J$1:$J$766,"")</f>
        <v>1</v>
      </c>
      <c r="I2383" s="45" t="s">
        <v>614</v>
      </c>
      <c r="J2383" s="45" t="str">
        <f t="shared" si="112"/>
        <v>Potomac Electric Power Co_DC</v>
      </c>
      <c r="K2383" s="45" t="str">
        <f t="shared" si="113"/>
        <v>Potomac Electric Power Co_DC</v>
      </c>
      <c r="L2383" s="45" t="s">
        <v>3540</v>
      </c>
      <c r="M2383" s="45">
        <v>0</v>
      </c>
      <c r="N2383" s="45">
        <v>16815</v>
      </c>
      <c r="O2383" s="45">
        <v>0</v>
      </c>
      <c r="P2383" s="45">
        <v>241098</v>
      </c>
      <c r="Q2383" s="45">
        <v>0</v>
      </c>
      <c r="R2383" s="45">
        <v>1155677</v>
      </c>
      <c r="S2383" s="45">
        <v>0</v>
      </c>
      <c r="T2383" s="45">
        <v>1952924</v>
      </c>
      <c r="U2383" s="45">
        <v>0</v>
      </c>
      <c r="V2383" s="45">
        <v>12.813018</v>
      </c>
      <c r="W2383" s="45">
        <v>0</v>
      </c>
      <c r="X2383" s="45">
        <v>12.170776</v>
      </c>
      <c r="Y2383" s="46">
        <v>138867.4</v>
      </c>
      <c r="Z2383" s="46">
        <v>196070.33079986952</v>
      </c>
      <c r="AA2383" s="47">
        <f>_xlfn.XLOOKUP($E2383,Main_OG!$D$1:$D$766,Main_OG!AJ$1:AJ$766,"")</f>
        <v>0</v>
      </c>
      <c r="AB2383" s="47">
        <f>_xlfn.XLOOKUP($E2383,Main_OG!$D$1:$D$766,Main_OG!AK$1:AK$766,"")</f>
        <v>0</v>
      </c>
      <c r="AC2383" s="47">
        <f>_xlfn.XLOOKUP($E2383,Main_OG!$D$1:$D$766,Main_OG!AL$1:AL$766,"")</f>
        <v>3021612</v>
      </c>
      <c r="AD2383" s="47">
        <f>_xlfn.XLOOKUP($E2383,Main_OG!$D$1:$D$766,Main_OG!AM$1:AM$766,"")</f>
        <v>0</v>
      </c>
    </row>
    <row r="2384" spans="1:30" x14ac:dyDescent="0.35">
      <c r="A2384" s="36" t="s">
        <v>3513</v>
      </c>
      <c r="B2384" s="45" t="s">
        <v>294</v>
      </c>
      <c r="C2384" s="45" t="s">
        <v>4284</v>
      </c>
      <c r="D2384" s="36" t="s">
        <v>3513</v>
      </c>
      <c r="E2384" s="36" t="str">
        <f t="shared" si="111"/>
        <v>2019_MD</v>
      </c>
      <c r="F2384" s="45">
        <v>2019</v>
      </c>
      <c r="G2384" s="45">
        <f>_xlfn.XLOOKUP(I2384,Main_OG!$B$1:$B$766,Main_OG!$O$1:$O$766,"")</f>
        <v>1</v>
      </c>
      <c r="H2384" s="45">
        <f>_xlfn.XLOOKUP(E2384,Main_OG!$D$1:$D$766,Main_OG!$J$1:$J$766,"")</f>
        <v>3</v>
      </c>
      <c r="I2384" s="45" t="s">
        <v>294</v>
      </c>
      <c r="J2384" s="45" t="str">
        <f t="shared" si="112"/>
        <v>Potomac Electric Power Co_MD</v>
      </c>
      <c r="K2384" s="45" t="str">
        <f t="shared" si="113"/>
        <v>Potomac Electric Power Co_MD</v>
      </c>
      <c r="L2384" s="45" t="s">
        <v>3541</v>
      </c>
      <c r="M2384" s="45">
        <v>0</v>
      </c>
      <c r="N2384" s="45">
        <v>28952</v>
      </c>
      <c r="O2384" s="45">
        <v>3</v>
      </c>
      <c r="P2384" s="45">
        <v>427744</v>
      </c>
      <c r="Q2384" s="45">
        <v>0</v>
      </c>
      <c r="R2384" s="45">
        <v>1342148</v>
      </c>
      <c r="S2384" s="45">
        <v>14619</v>
      </c>
      <c r="T2384" s="45">
        <v>4568893</v>
      </c>
      <c r="U2384" s="45">
        <v>0</v>
      </c>
      <c r="V2384" s="45">
        <v>11.690863999999999</v>
      </c>
      <c r="W2384" s="45">
        <v>9.0368697999999998</v>
      </c>
      <c r="X2384" s="45">
        <v>14.704319</v>
      </c>
      <c r="Y2384" s="46">
        <v>402346.2</v>
      </c>
      <c r="Z2384" s="46">
        <v>66449.092759416511</v>
      </c>
      <c r="AA2384" s="47">
        <f>_xlfn.XLOOKUP($E2384,Main_OG!$D$1:$D$766,Main_OG!AJ$1:AJ$766,"")</f>
        <v>5111614</v>
      </c>
      <c r="AB2384" s="47">
        <f>_xlfn.XLOOKUP($E2384,Main_OG!$D$1:$D$766,Main_OG!AK$1:AK$766,"")</f>
        <v>345724</v>
      </c>
      <c r="AC2384" s="47">
        <f>_xlfn.XLOOKUP($E2384,Main_OG!$D$1:$D$766,Main_OG!AL$1:AL$766,"")</f>
        <v>210632878</v>
      </c>
      <c r="AD2384" s="47">
        <f>_xlfn.XLOOKUP($E2384,Main_OG!$D$1:$D$766,Main_OG!AM$1:AM$766,"")</f>
        <v>15012922</v>
      </c>
    </row>
    <row r="2385" spans="1:30" x14ac:dyDescent="0.35">
      <c r="A2385" s="36" t="s">
        <v>3513</v>
      </c>
      <c r="B2385" s="45" t="s">
        <v>614</v>
      </c>
      <c r="C2385" s="45" t="s">
        <v>4284</v>
      </c>
      <c r="D2385" s="36" t="s">
        <v>3513</v>
      </c>
      <c r="E2385" s="36" t="str">
        <f t="shared" si="111"/>
        <v>2020_DC</v>
      </c>
      <c r="F2385" s="45">
        <v>2020</v>
      </c>
      <c r="G2385" s="45">
        <f>_xlfn.XLOOKUP(I2385,Main_OG!$B$1:$B$766,Main_OG!$O$1:$O$766,"")</f>
        <v>0</v>
      </c>
      <c r="H2385" s="45">
        <f>_xlfn.XLOOKUP(E2385,Main_OG!$D$1:$D$766,Main_OG!$J$1:$J$766,"")</f>
        <v>1</v>
      </c>
      <c r="I2385" s="45" t="s">
        <v>614</v>
      </c>
      <c r="J2385" s="45" t="str">
        <f t="shared" si="112"/>
        <v>Potomac Electric Power Co_DC</v>
      </c>
      <c r="K2385" s="45" t="str">
        <f t="shared" si="113"/>
        <v>Potomac Electric Power Co_DC</v>
      </c>
      <c r="L2385" s="45" t="s">
        <v>3542</v>
      </c>
      <c r="M2385" s="45">
        <v>0</v>
      </c>
      <c r="N2385" s="45">
        <v>17101</v>
      </c>
      <c r="O2385" s="45">
        <v>0</v>
      </c>
      <c r="P2385" s="45">
        <v>0</v>
      </c>
      <c r="Q2385" s="45">
        <v>0</v>
      </c>
      <c r="R2385" s="45">
        <v>963642</v>
      </c>
      <c r="S2385" s="45">
        <v>0</v>
      </c>
      <c r="T2385" s="45">
        <v>0</v>
      </c>
      <c r="U2385" s="45">
        <v>0</v>
      </c>
      <c r="V2385" s="45">
        <v>12.388947</v>
      </c>
      <c r="W2385" s="45">
        <v>0</v>
      </c>
      <c r="X2385" s="45">
        <v>0</v>
      </c>
      <c r="Y2385" s="46">
        <v>137762.29999999999</v>
      </c>
      <c r="Z2385" s="46">
        <v>193436.11561602674</v>
      </c>
      <c r="AA2385" s="47">
        <f>_xlfn.XLOOKUP($E2385,Main_OG!$D$1:$D$766,Main_OG!AJ$1:AJ$766,"")</f>
        <v>0</v>
      </c>
      <c r="AB2385" s="47">
        <f>_xlfn.XLOOKUP($E2385,Main_OG!$D$1:$D$766,Main_OG!AK$1:AK$766,"")</f>
        <v>72</v>
      </c>
      <c r="AC2385" s="47">
        <f>_xlfn.XLOOKUP($E2385,Main_OG!$D$1:$D$766,Main_OG!AL$1:AL$766,"")</f>
        <v>2843706</v>
      </c>
      <c r="AD2385" s="47">
        <f>_xlfn.XLOOKUP($E2385,Main_OG!$D$1:$D$766,Main_OG!AM$1:AM$766,"")</f>
        <v>0</v>
      </c>
    </row>
    <row r="2386" spans="1:30" x14ac:dyDescent="0.35">
      <c r="A2386" s="36" t="s">
        <v>3513</v>
      </c>
      <c r="B2386" s="45" t="s">
        <v>294</v>
      </c>
      <c r="C2386" s="45" t="s">
        <v>4284</v>
      </c>
      <c r="D2386" s="36" t="s">
        <v>3513</v>
      </c>
      <c r="E2386" s="36" t="str">
        <f t="shared" si="111"/>
        <v>2020_MD</v>
      </c>
      <c r="F2386" s="45">
        <v>2020</v>
      </c>
      <c r="G2386" s="45">
        <f>_xlfn.XLOOKUP(I2386,Main_OG!$B$1:$B$766,Main_OG!$O$1:$O$766,"")</f>
        <v>1</v>
      </c>
      <c r="H2386" s="45">
        <f>_xlfn.XLOOKUP(E2386,Main_OG!$D$1:$D$766,Main_OG!$J$1:$J$766,"")</f>
        <v>3</v>
      </c>
      <c r="I2386" s="45" t="s">
        <v>294</v>
      </c>
      <c r="J2386" s="45" t="str">
        <f t="shared" si="112"/>
        <v>Potomac Electric Power Co_MD</v>
      </c>
      <c r="K2386" s="45" t="str">
        <f t="shared" si="113"/>
        <v>Potomac Electric Power Co_MD</v>
      </c>
      <c r="L2386" s="45" t="s">
        <v>3543</v>
      </c>
      <c r="M2386" s="45">
        <v>0</v>
      </c>
      <c r="N2386" s="45">
        <v>29065</v>
      </c>
      <c r="O2386" s="45">
        <v>2</v>
      </c>
      <c r="P2386" s="45">
        <v>0</v>
      </c>
      <c r="Q2386" s="45">
        <v>0</v>
      </c>
      <c r="R2386" s="45">
        <v>1251635</v>
      </c>
      <c r="S2386" s="45">
        <v>8514</v>
      </c>
      <c r="T2386" s="45">
        <v>0</v>
      </c>
      <c r="U2386" s="45">
        <v>0</v>
      </c>
      <c r="V2386" s="45">
        <v>11.018155999999999</v>
      </c>
      <c r="W2386" s="45">
        <v>7.6967347999999998</v>
      </c>
      <c r="X2386" s="45">
        <v>0</v>
      </c>
      <c r="Y2386" s="46">
        <v>388532.3</v>
      </c>
      <c r="Z2386" s="46">
        <v>64119.224447972774</v>
      </c>
      <c r="AA2386" s="47">
        <f>_xlfn.XLOOKUP($E2386,Main_OG!$D$1:$D$766,Main_OG!AJ$1:AJ$766,"")</f>
        <v>3056916</v>
      </c>
      <c r="AB2386" s="47">
        <f>_xlfn.XLOOKUP($E2386,Main_OG!$D$1:$D$766,Main_OG!AK$1:AK$766,"")</f>
        <v>354002</v>
      </c>
      <c r="AC2386" s="47">
        <f>_xlfn.XLOOKUP($E2386,Main_OG!$D$1:$D$766,Main_OG!AL$1:AL$766,"")</f>
        <v>206490016</v>
      </c>
      <c r="AD2386" s="47">
        <f>_xlfn.XLOOKUP($E2386,Main_OG!$D$1:$D$766,Main_OG!AM$1:AM$766,"")</f>
        <v>0</v>
      </c>
    </row>
    <row r="2387" spans="1:30" x14ac:dyDescent="0.35">
      <c r="A2387" s="36" t="s">
        <v>3544</v>
      </c>
      <c r="B2387" s="45" t="s">
        <v>139</v>
      </c>
      <c r="C2387" s="45" t="s">
        <v>4288</v>
      </c>
      <c r="D2387" s="36" t="s">
        <v>3544</v>
      </c>
      <c r="E2387" s="36" t="str">
        <f t="shared" si="111"/>
        <v>2006_PA</v>
      </c>
      <c r="F2387" s="45">
        <v>2006</v>
      </c>
      <c r="G2387" s="45">
        <f>_xlfn.XLOOKUP(I2387,Main_OG!$B$1:$B$766,Main_OG!$O$1:$O$766,"")</f>
        <v>1</v>
      </c>
      <c r="H2387" s="45">
        <f>_xlfn.XLOOKUP(E2387,Main_OG!$D$1:$D$766,Main_OG!$J$1:$J$766,"")</f>
        <v>0</v>
      </c>
      <c r="I2387" s="45" t="s">
        <v>139</v>
      </c>
      <c r="J2387" s="45" t="str">
        <f t="shared" si="112"/>
        <v>PPL Electric Utilities Corp_PA</v>
      </c>
      <c r="K2387" s="45" t="str">
        <f t="shared" si="113"/>
        <v>PPL Electric Utilities Corp_PA</v>
      </c>
      <c r="L2387" s="45" t="s">
        <v>3545</v>
      </c>
      <c r="M2387" s="45">
        <v>1</v>
      </c>
      <c r="N2387" s="45">
        <v>167833</v>
      </c>
      <c r="O2387" s="45">
        <v>4734</v>
      </c>
      <c r="P2387" s="45">
        <v>1201289</v>
      </c>
      <c r="Q2387" s="45">
        <v>5430</v>
      </c>
      <c r="R2387" s="45">
        <v>1164048</v>
      </c>
      <c r="S2387" s="45">
        <v>605497</v>
      </c>
      <c r="T2387" s="45">
        <v>1291200</v>
      </c>
      <c r="U2387" s="45">
        <v>8.7566521528785675</v>
      </c>
      <c r="V2387" s="45">
        <v>8.8118858050915456</v>
      </c>
      <c r="W2387" s="45">
        <v>6.3171704778538</v>
      </c>
      <c r="X2387" s="45">
        <v>9.46273823297288</v>
      </c>
      <c r="Y2387" s="46">
        <v>626589.9</v>
      </c>
      <c r="Z2387" s="46">
        <v>50083.88346429076</v>
      </c>
      <c r="AA2387" s="47">
        <f>_xlfn.XLOOKUP($E2387,Main_OG!$D$1:$D$766,Main_OG!AJ$1:AJ$766,"")</f>
        <v>111628459.06</v>
      </c>
      <c r="AB2387" s="47">
        <f>_xlfn.XLOOKUP($E2387,Main_OG!$D$1:$D$766,Main_OG!AK$1:AK$766,"")</f>
        <v>4323966.4000000004</v>
      </c>
      <c r="AC2387" s="47">
        <f>_xlfn.XLOOKUP($E2387,Main_OG!$D$1:$D$766,Main_OG!AL$1:AL$766,"")</f>
        <v>202399107.29999998</v>
      </c>
      <c r="AD2387" s="47">
        <f>_xlfn.XLOOKUP($E2387,Main_OG!$D$1:$D$766,Main_OG!AM$1:AM$766,"")</f>
        <v>75297632</v>
      </c>
    </row>
    <row r="2388" spans="1:30" x14ac:dyDescent="0.35">
      <c r="A2388" s="36" t="s">
        <v>3544</v>
      </c>
      <c r="B2388" s="45" t="s">
        <v>139</v>
      </c>
      <c r="C2388" s="45" t="s">
        <v>4288</v>
      </c>
      <c r="D2388" s="36" t="s">
        <v>3544</v>
      </c>
      <c r="E2388" s="36" t="str">
        <f t="shared" si="111"/>
        <v>2007_PA</v>
      </c>
      <c r="F2388" s="45">
        <v>2007</v>
      </c>
      <c r="G2388" s="45">
        <f>_xlfn.XLOOKUP(I2388,Main_OG!$B$1:$B$766,Main_OG!$O$1:$O$766,"")</f>
        <v>1</v>
      </c>
      <c r="H2388" s="45">
        <f>_xlfn.XLOOKUP(E2388,Main_OG!$D$1:$D$766,Main_OG!$J$1:$J$766,"")</f>
        <v>0</v>
      </c>
      <c r="I2388" s="45" t="s">
        <v>139</v>
      </c>
      <c r="J2388" s="45" t="str">
        <f t="shared" si="112"/>
        <v>PPL Electric Utilities Corp_PA</v>
      </c>
      <c r="K2388" s="45" t="str">
        <f t="shared" si="113"/>
        <v>PPL Electric Utilities Corp_PA</v>
      </c>
      <c r="L2388" s="45" t="s">
        <v>3546</v>
      </c>
      <c r="M2388" s="45">
        <v>1</v>
      </c>
      <c r="N2388" s="45">
        <v>169205</v>
      </c>
      <c r="O2388" s="45">
        <v>4578</v>
      </c>
      <c r="P2388" s="45">
        <v>1211248</v>
      </c>
      <c r="Q2388" s="45">
        <v>6953</v>
      </c>
      <c r="R2388" s="45">
        <v>1212407</v>
      </c>
      <c r="S2388" s="45">
        <v>596793</v>
      </c>
      <c r="T2388" s="45">
        <v>1388126</v>
      </c>
      <c r="U2388" s="45">
        <v>7.26</v>
      </c>
      <c r="V2388" s="45">
        <v>8.69</v>
      </c>
      <c r="W2388" s="45">
        <v>6.21</v>
      </c>
      <c r="X2388" s="45">
        <v>9.5299999999999994</v>
      </c>
      <c r="Y2388" s="46">
        <v>649638.1</v>
      </c>
      <c r="Z2388" s="46">
        <v>51706.570957813623</v>
      </c>
      <c r="AA2388" s="47">
        <f>_xlfn.XLOOKUP($E2388,Main_OG!$D$1:$D$766,Main_OG!AJ$1:AJ$766,"")</f>
        <v>110980292</v>
      </c>
      <c r="AB2388" s="47">
        <f>_xlfn.XLOOKUP($E2388,Main_OG!$D$1:$D$766,Main_OG!AK$1:AK$766,"")</f>
        <v>5330088</v>
      </c>
      <c r="AC2388" s="47">
        <f>_xlfn.XLOOKUP($E2388,Main_OG!$D$1:$D$766,Main_OG!AL$1:AL$766,"")</f>
        <v>284561200</v>
      </c>
      <c r="AD2388" s="47">
        <f>_xlfn.XLOOKUP($E2388,Main_OG!$D$1:$D$766,Main_OG!AM$1:AM$766,"")</f>
        <v>77376316</v>
      </c>
    </row>
    <row r="2389" spans="1:30" x14ac:dyDescent="0.35">
      <c r="A2389" s="36" t="s">
        <v>3544</v>
      </c>
      <c r="B2389" s="45" t="s">
        <v>139</v>
      </c>
      <c r="C2389" s="45" t="s">
        <v>4288</v>
      </c>
      <c r="D2389" s="36" t="s">
        <v>3544</v>
      </c>
      <c r="E2389" s="36" t="str">
        <f t="shared" si="111"/>
        <v>2008_PA</v>
      </c>
      <c r="F2389" s="45">
        <v>2008</v>
      </c>
      <c r="G2389" s="45">
        <f>_xlfn.XLOOKUP(I2389,Main_OG!$B$1:$B$766,Main_OG!$O$1:$O$766,"")</f>
        <v>1</v>
      </c>
      <c r="H2389" s="45">
        <f>_xlfn.XLOOKUP(E2389,Main_OG!$D$1:$D$766,Main_OG!$J$1:$J$766,"")</f>
        <v>1</v>
      </c>
      <c r="I2389" s="45" t="s">
        <v>139</v>
      </c>
      <c r="J2389" s="45" t="str">
        <f t="shared" si="112"/>
        <v>PPL Electric Utilities Corp_PA</v>
      </c>
      <c r="K2389" s="45" t="str">
        <f t="shared" si="113"/>
        <v>PPL Electric Utilities Corp_PA</v>
      </c>
      <c r="L2389" s="45" t="s">
        <v>3547</v>
      </c>
      <c r="M2389" s="45">
        <v>1</v>
      </c>
      <c r="N2389" s="45">
        <v>170333</v>
      </c>
      <c r="O2389" s="45">
        <v>4502</v>
      </c>
      <c r="P2389" s="45">
        <v>1217574</v>
      </c>
      <c r="Q2389" s="45">
        <v>92348</v>
      </c>
      <c r="R2389" s="45">
        <v>14006013</v>
      </c>
      <c r="S2389" s="45">
        <v>9481064</v>
      </c>
      <c r="T2389" s="45">
        <v>14411852</v>
      </c>
      <c r="U2389" s="45">
        <v>6.07</v>
      </c>
      <c r="V2389" s="45">
        <v>8.49</v>
      </c>
      <c r="W2389" s="45">
        <v>6</v>
      </c>
      <c r="X2389" s="45">
        <v>10.18</v>
      </c>
      <c r="Y2389" s="46">
        <v>665148.30000000005</v>
      </c>
      <c r="Z2389" s="46">
        <v>52738.127944301923</v>
      </c>
      <c r="AA2389" s="47">
        <f>_xlfn.XLOOKUP($E2389,Main_OG!$D$1:$D$766,Main_OG!AJ$1:AJ$766,"")</f>
        <v>107834918</v>
      </c>
      <c r="AB2389" s="47">
        <f>_xlfn.XLOOKUP($E2389,Main_OG!$D$1:$D$766,Main_OG!AK$1:AK$766,"")</f>
        <v>3509936</v>
      </c>
      <c r="AC2389" s="47">
        <f>_xlfn.XLOOKUP($E2389,Main_OG!$D$1:$D$766,Main_OG!AL$1:AL$766,"")</f>
        <v>273884566</v>
      </c>
      <c r="AD2389" s="47">
        <f>_xlfn.XLOOKUP($E2389,Main_OG!$D$1:$D$766,Main_OG!AM$1:AM$766,"")</f>
        <v>78658093</v>
      </c>
    </row>
    <row r="2390" spans="1:30" x14ac:dyDescent="0.35">
      <c r="A2390" s="36" t="s">
        <v>3544</v>
      </c>
      <c r="B2390" s="45" t="s">
        <v>139</v>
      </c>
      <c r="C2390" s="45" t="s">
        <v>4288</v>
      </c>
      <c r="D2390" s="36" t="s">
        <v>3544</v>
      </c>
      <c r="E2390" s="36" t="str">
        <f t="shared" si="111"/>
        <v>2009_PA</v>
      </c>
      <c r="F2390" s="45">
        <v>2009</v>
      </c>
      <c r="G2390" s="45">
        <f>_xlfn.XLOOKUP(I2390,Main_OG!$B$1:$B$766,Main_OG!$O$1:$O$766,"")</f>
        <v>1</v>
      </c>
      <c r="H2390" s="45">
        <f>_xlfn.XLOOKUP(E2390,Main_OG!$D$1:$D$766,Main_OG!$J$1:$J$766,"")</f>
        <v>1</v>
      </c>
      <c r="I2390" s="45" t="s">
        <v>139</v>
      </c>
      <c r="J2390" s="45" t="str">
        <f t="shared" si="112"/>
        <v>PPL Electric Utilities Corp_PA</v>
      </c>
      <c r="K2390" s="45" t="str">
        <f t="shared" si="113"/>
        <v>PPL Electric Utilities Corp_PA</v>
      </c>
      <c r="L2390" s="45" t="s">
        <v>3548</v>
      </c>
      <c r="M2390" s="45">
        <v>1</v>
      </c>
      <c r="N2390" s="45">
        <v>171699</v>
      </c>
      <c r="O2390" s="45">
        <v>4441</v>
      </c>
      <c r="P2390" s="45">
        <v>1221548</v>
      </c>
      <c r="Q2390" s="45">
        <v>92170</v>
      </c>
      <c r="R2390" s="45">
        <v>13933588</v>
      </c>
      <c r="S2390" s="45">
        <v>8415501</v>
      </c>
      <c r="T2390" s="45">
        <v>14218165</v>
      </c>
      <c r="U2390" s="45">
        <v>6.74</v>
      </c>
      <c r="V2390" s="45">
        <v>8.6</v>
      </c>
      <c r="W2390" s="45">
        <v>6.17</v>
      </c>
      <c r="X2390" s="45">
        <v>10.33</v>
      </c>
      <c r="Y2390" s="46">
        <v>645206.69999999995</v>
      </c>
      <c r="Z2390" s="46">
        <v>50936.601641859408</v>
      </c>
      <c r="AA2390" s="47">
        <f>_xlfn.XLOOKUP($E2390,Main_OG!$D$1:$D$766,Main_OG!AJ$1:AJ$766,"")</f>
        <v>97610596</v>
      </c>
      <c r="AB2390" s="47">
        <f>_xlfn.XLOOKUP($E2390,Main_OG!$D$1:$D$766,Main_OG!AK$1:AK$766,"")</f>
        <v>3400726</v>
      </c>
      <c r="AC2390" s="47">
        <f>_xlfn.XLOOKUP($E2390,Main_OG!$D$1:$D$766,Main_OG!AL$1:AL$766,"")</f>
        <v>418361582</v>
      </c>
      <c r="AD2390" s="47">
        <f>_xlfn.XLOOKUP($E2390,Main_OG!$D$1:$D$766,Main_OG!AM$1:AM$766,"")</f>
        <v>77327686</v>
      </c>
    </row>
    <row r="2391" spans="1:30" x14ac:dyDescent="0.35">
      <c r="A2391" s="36" t="s">
        <v>3544</v>
      </c>
      <c r="B2391" s="45" t="s">
        <v>139</v>
      </c>
      <c r="C2391" s="45" t="s">
        <v>4288</v>
      </c>
      <c r="D2391" s="36" t="s">
        <v>3544</v>
      </c>
      <c r="E2391" s="36" t="str">
        <f t="shared" si="111"/>
        <v>2010_PA</v>
      </c>
      <c r="F2391" s="45">
        <v>2010</v>
      </c>
      <c r="G2391" s="45">
        <f>_xlfn.XLOOKUP(I2391,Main_OG!$B$1:$B$766,Main_OG!$O$1:$O$766,"")</f>
        <v>1</v>
      </c>
      <c r="H2391" s="45">
        <f>_xlfn.XLOOKUP(E2391,Main_OG!$D$1:$D$766,Main_OG!$J$1:$J$766,"")</f>
        <v>2</v>
      </c>
      <c r="I2391" s="45" t="s">
        <v>139</v>
      </c>
      <c r="J2391" s="45" t="str">
        <f t="shared" si="112"/>
        <v>PPL Electric Utilities Corp_PA</v>
      </c>
      <c r="K2391" s="45" t="str">
        <f t="shared" si="113"/>
        <v>PPL Electric Utilities Corp_PA</v>
      </c>
      <c r="L2391" s="45" t="s">
        <v>3549</v>
      </c>
      <c r="M2391" s="45">
        <v>1</v>
      </c>
      <c r="N2391" s="45">
        <v>118232</v>
      </c>
      <c r="O2391" s="45">
        <v>2345</v>
      </c>
      <c r="P2391" s="45">
        <v>912115</v>
      </c>
      <c r="Q2391" s="45">
        <v>7646</v>
      </c>
      <c r="R2391" s="45">
        <v>4185504</v>
      </c>
      <c r="S2391" s="45">
        <v>1346875</v>
      </c>
      <c r="T2391" s="45">
        <v>10452664</v>
      </c>
      <c r="U2391" s="45">
        <v>7.15</v>
      </c>
      <c r="V2391" s="45">
        <v>11.28</v>
      </c>
      <c r="W2391" s="45">
        <v>6.81</v>
      </c>
      <c r="X2391" s="45">
        <v>12.88</v>
      </c>
      <c r="Y2391" s="46">
        <v>666805.80000000005</v>
      </c>
      <c r="Z2391" s="46">
        <v>52457.28127950598</v>
      </c>
      <c r="AA2391" s="47">
        <f>_xlfn.XLOOKUP($E2391,Main_OG!$D$1:$D$766,Main_OG!AJ$1:AJ$766,"")</f>
        <v>101986756</v>
      </c>
      <c r="AB2391" s="47">
        <f>_xlfn.XLOOKUP($E2391,Main_OG!$D$1:$D$766,Main_OG!AK$1:AK$766,"")</f>
        <v>2348682</v>
      </c>
      <c r="AC2391" s="47">
        <f>_xlfn.XLOOKUP($E2391,Main_OG!$D$1:$D$766,Main_OG!AL$1:AL$766,"")</f>
        <v>492787122</v>
      </c>
      <c r="AD2391" s="47">
        <f>_xlfn.XLOOKUP($E2391,Main_OG!$D$1:$D$766,Main_OG!AM$1:AM$766,"")</f>
        <v>77828348</v>
      </c>
    </row>
    <row r="2392" spans="1:30" x14ac:dyDescent="0.35">
      <c r="A2392" s="36" t="s">
        <v>3544</v>
      </c>
      <c r="B2392" s="45" t="s">
        <v>139</v>
      </c>
      <c r="C2392" s="45" t="s">
        <v>4288</v>
      </c>
      <c r="D2392" s="36" t="s">
        <v>3544</v>
      </c>
      <c r="E2392" s="36" t="str">
        <f t="shared" si="111"/>
        <v>2011_PA</v>
      </c>
      <c r="F2392" s="45">
        <v>2011</v>
      </c>
      <c r="G2392" s="45">
        <f>_xlfn.XLOOKUP(I2392,Main_OG!$B$1:$B$766,Main_OG!$O$1:$O$766,"")</f>
        <v>1</v>
      </c>
      <c r="H2392" s="45">
        <f>_xlfn.XLOOKUP(E2392,Main_OG!$D$1:$D$766,Main_OG!$J$1:$J$766,"")</f>
        <v>2</v>
      </c>
      <c r="I2392" s="45" t="s">
        <v>139</v>
      </c>
      <c r="J2392" s="45" t="str">
        <f t="shared" si="112"/>
        <v>PPL Electric Utilities Corp_PA</v>
      </c>
      <c r="K2392" s="45" t="str">
        <f t="shared" si="113"/>
        <v>PPL Electric Utilities Corp_PA</v>
      </c>
      <c r="L2392" s="45" t="s">
        <v>3550</v>
      </c>
      <c r="M2392" s="45">
        <v>0</v>
      </c>
      <c r="N2392" s="45">
        <v>97113</v>
      </c>
      <c r="O2392" s="45">
        <v>1715</v>
      </c>
      <c r="P2392" s="45">
        <v>766002</v>
      </c>
      <c r="Q2392" s="45">
        <v>0</v>
      </c>
      <c r="R2392" s="45">
        <v>1972611</v>
      </c>
      <c r="S2392" s="45">
        <v>86629</v>
      </c>
      <c r="T2392" s="45">
        <v>8215347</v>
      </c>
      <c r="U2392" s="45">
        <v>0</v>
      </c>
      <c r="V2392" s="45">
        <v>14.47</v>
      </c>
      <c r="W2392" s="45">
        <v>26.34</v>
      </c>
      <c r="X2392" s="45">
        <v>12.56</v>
      </c>
      <c r="Y2392" s="46">
        <v>676468.3</v>
      </c>
      <c r="Z2392" s="46">
        <v>53068.607549416134</v>
      </c>
      <c r="AA2392" s="47">
        <f>_xlfn.XLOOKUP($E2392,Main_OG!$D$1:$D$766,Main_OG!AJ$1:AJ$766,"")</f>
        <v>94649704</v>
      </c>
      <c r="AB2392" s="47">
        <f>_xlfn.XLOOKUP($E2392,Main_OG!$D$1:$D$766,Main_OG!AK$1:AK$766,"")</f>
        <v>2046228</v>
      </c>
      <c r="AC2392" s="47">
        <f>_xlfn.XLOOKUP($E2392,Main_OG!$D$1:$D$766,Main_OG!AL$1:AL$766,"")</f>
        <v>608839812</v>
      </c>
      <c r="AD2392" s="47">
        <f>_xlfn.XLOOKUP($E2392,Main_OG!$D$1:$D$766,Main_OG!AM$1:AM$766,"")</f>
        <v>76146617</v>
      </c>
    </row>
    <row r="2393" spans="1:30" x14ac:dyDescent="0.35">
      <c r="A2393" s="36" t="s">
        <v>3544</v>
      </c>
      <c r="B2393" s="45" t="s">
        <v>139</v>
      </c>
      <c r="C2393" s="45" t="s">
        <v>4288</v>
      </c>
      <c r="D2393" s="36" t="s">
        <v>3544</v>
      </c>
      <c r="E2393" s="36" t="str">
        <f t="shared" si="111"/>
        <v>2012_PA</v>
      </c>
      <c r="F2393" s="45">
        <v>2012</v>
      </c>
      <c r="G2393" s="45">
        <f>_xlfn.XLOOKUP(I2393,Main_OG!$B$1:$B$766,Main_OG!$O$1:$O$766,"")</f>
        <v>1</v>
      </c>
      <c r="H2393" s="45">
        <f>_xlfn.XLOOKUP(E2393,Main_OG!$D$1:$D$766,Main_OG!$J$1:$J$766,"")</f>
        <v>2</v>
      </c>
      <c r="I2393" s="45" t="s">
        <v>139</v>
      </c>
      <c r="J2393" s="45" t="str">
        <f t="shared" si="112"/>
        <v>PPL Electric Utilities Corp_PA</v>
      </c>
      <c r="K2393" s="45" t="str">
        <f t="shared" si="113"/>
        <v>PPL Electric Utilities Corp_PA</v>
      </c>
      <c r="L2393" s="45" t="s">
        <v>3551</v>
      </c>
      <c r="M2393" s="45">
        <v>0</v>
      </c>
      <c r="N2393" s="45">
        <v>89340</v>
      </c>
      <c r="O2393" s="45">
        <v>1478</v>
      </c>
      <c r="P2393" s="45">
        <v>733889</v>
      </c>
      <c r="Q2393" s="45">
        <v>0</v>
      </c>
      <c r="R2393" s="45">
        <v>1650321</v>
      </c>
      <c r="S2393" s="45">
        <v>121263</v>
      </c>
      <c r="T2393" s="45">
        <v>7455443</v>
      </c>
      <c r="U2393" s="45">
        <v>0</v>
      </c>
      <c r="V2393" s="45">
        <v>12.184417</v>
      </c>
      <c r="W2393" s="45">
        <v>10.416202999999999</v>
      </c>
      <c r="X2393" s="45">
        <v>11.592214999999999</v>
      </c>
      <c r="Y2393" s="46">
        <v>689007</v>
      </c>
      <c r="Z2393" s="46">
        <v>53958.834917636865</v>
      </c>
      <c r="AA2393" s="47">
        <f>_xlfn.XLOOKUP($E2393,Main_OG!$D$1:$D$766,Main_OG!AJ$1:AJ$766,"")</f>
        <v>82018494</v>
      </c>
      <c r="AB2393" s="47">
        <f>_xlfn.XLOOKUP($E2393,Main_OG!$D$1:$D$766,Main_OG!AK$1:AK$766,"")</f>
        <v>1636160</v>
      </c>
      <c r="AC2393" s="47">
        <f>_xlfn.XLOOKUP($E2393,Main_OG!$D$1:$D$766,Main_OG!AL$1:AL$766,"")</f>
        <v>770830788</v>
      </c>
      <c r="AD2393" s="47">
        <f>_xlfn.XLOOKUP($E2393,Main_OG!$D$1:$D$766,Main_OG!AM$1:AM$766,"")</f>
        <v>75174408</v>
      </c>
    </row>
    <row r="2394" spans="1:30" x14ac:dyDescent="0.35">
      <c r="A2394" s="36" t="s">
        <v>3544</v>
      </c>
      <c r="B2394" s="45" t="s">
        <v>139</v>
      </c>
      <c r="C2394" s="45" t="s">
        <v>4288</v>
      </c>
      <c r="D2394" s="36" t="s">
        <v>3544</v>
      </c>
      <c r="E2394" s="36" t="str">
        <f t="shared" si="111"/>
        <v>2013_PA</v>
      </c>
      <c r="F2394" s="45">
        <v>2013</v>
      </c>
      <c r="G2394" s="45">
        <f>_xlfn.XLOOKUP(I2394,Main_OG!$B$1:$B$766,Main_OG!$O$1:$O$766,"")</f>
        <v>1</v>
      </c>
      <c r="H2394" s="45">
        <f>_xlfn.XLOOKUP(E2394,Main_OG!$D$1:$D$766,Main_OG!$J$1:$J$766,"")</f>
        <v>2</v>
      </c>
      <c r="I2394" s="45" t="s">
        <v>139</v>
      </c>
      <c r="J2394" s="45" t="str">
        <f t="shared" si="112"/>
        <v>PPL Electric Utilities Corp_PA</v>
      </c>
      <c r="K2394" s="45" t="str">
        <f t="shared" si="113"/>
        <v>PPL Electric Utilities Corp_PA</v>
      </c>
      <c r="L2394" s="45" t="s">
        <v>3552</v>
      </c>
      <c r="M2394" s="45">
        <v>0</v>
      </c>
      <c r="N2394" s="45">
        <v>85142</v>
      </c>
      <c r="O2394" s="45">
        <v>1398</v>
      </c>
      <c r="P2394" s="45">
        <v>706822</v>
      </c>
      <c r="Q2394" s="45">
        <v>0</v>
      </c>
      <c r="R2394" s="45">
        <v>1587178</v>
      </c>
      <c r="S2394" s="45">
        <v>98149</v>
      </c>
      <c r="T2394" s="45">
        <v>7469000</v>
      </c>
      <c r="U2394" s="45">
        <v>0</v>
      </c>
      <c r="V2394" s="45">
        <v>12.595689</v>
      </c>
      <c r="W2394" s="45">
        <v>12.629777000000001</v>
      </c>
      <c r="X2394" s="45">
        <v>12.137930000000001</v>
      </c>
      <c r="Y2394" s="46">
        <v>704195</v>
      </c>
      <c r="Z2394" s="46">
        <v>55103.322201475516</v>
      </c>
      <c r="AA2394" s="47">
        <f>_xlfn.XLOOKUP($E2394,Main_OG!$D$1:$D$766,Main_OG!AJ$1:AJ$766,"")</f>
        <v>82911636</v>
      </c>
      <c r="AB2394" s="47">
        <f>_xlfn.XLOOKUP($E2394,Main_OG!$D$1:$D$766,Main_OG!AK$1:AK$766,"")</f>
        <v>1812018.8</v>
      </c>
      <c r="AC2394" s="47">
        <f>_xlfn.XLOOKUP($E2394,Main_OG!$D$1:$D$766,Main_OG!AL$1:AL$766,"")</f>
        <v>713604346</v>
      </c>
      <c r="AD2394" s="47">
        <f>_xlfn.XLOOKUP($E2394,Main_OG!$D$1:$D$766,Main_OG!AM$1:AM$766,"")</f>
        <v>78714031</v>
      </c>
    </row>
    <row r="2395" spans="1:30" x14ac:dyDescent="0.35">
      <c r="A2395" s="36" t="s">
        <v>3544</v>
      </c>
      <c r="B2395" s="45" t="s">
        <v>139</v>
      </c>
      <c r="C2395" s="45" t="s">
        <v>4288</v>
      </c>
      <c r="D2395" s="36" t="s">
        <v>3544</v>
      </c>
      <c r="E2395" s="36" t="str">
        <f t="shared" si="111"/>
        <v>2014_PA</v>
      </c>
      <c r="F2395" s="45">
        <v>2014</v>
      </c>
      <c r="G2395" s="45">
        <f>_xlfn.XLOOKUP(I2395,Main_OG!$B$1:$B$766,Main_OG!$O$1:$O$766,"")</f>
        <v>1</v>
      </c>
      <c r="H2395" s="45">
        <f>_xlfn.XLOOKUP(E2395,Main_OG!$D$1:$D$766,Main_OG!$J$1:$J$766,"")</f>
        <v>2</v>
      </c>
      <c r="I2395" s="45" t="s">
        <v>139</v>
      </c>
      <c r="J2395" s="45" t="str">
        <f t="shared" si="112"/>
        <v>PPL Electric Utilities Corp_PA</v>
      </c>
      <c r="K2395" s="45" t="str">
        <f t="shared" si="113"/>
        <v>PPL Electric Utilities Corp_PA</v>
      </c>
      <c r="L2395" s="45" t="s">
        <v>3553</v>
      </c>
      <c r="M2395" s="45">
        <v>0</v>
      </c>
      <c r="N2395" s="45">
        <v>85868</v>
      </c>
      <c r="O2395" s="45">
        <v>1400</v>
      </c>
      <c r="P2395" s="45">
        <v>676504</v>
      </c>
      <c r="Q2395" s="45">
        <v>0</v>
      </c>
      <c r="R2395" s="45">
        <v>1574767</v>
      </c>
      <c r="S2395" s="45">
        <v>127190</v>
      </c>
      <c r="T2395" s="45">
        <v>7089771</v>
      </c>
      <c r="U2395" s="45">
        <v>0</v>
      </c>
      <c r="V2395" s="45">
        <v>13.175727</v>
      </c>
      <c r="W2395" s="45">
        <v>10.056608000000001</v>
      </c>
      <c r="X2395" s="45">
        <v>13.200538999999999</v>
      </c>
      <c r="Y2395" s="46">
        <v>718691.6</v>
      </c>
      <c r="Z2395" s="46">
        <v>56181.173935257772</v>
      </c>
      <c r="AA2395" s="47">
        <f>_xlfn.XLOOKUP($E2395,Main_OG!$D$1:$D$766,Main_OG!AJ$1:AJ$766,"")</f>
        <v>76253142</v>
      </c>
      <c r="AB2395" s="47">
        <f>_xlfn.XLOOKUP($E2395,Main_OG!$D$1:$D$766,Main_OG!AK$1:AK$766,"")</f>
        <v>3051964</v>
      </c>
      <c r="AC2395" s="47">
        <f>_xlfn.XLOOKUP($E2395,Main_OG!$D$1:$D$766,Main_OG!AL$1:AL$766,"")</f>
        <v>777465594</v>
      </c>
      <c r="AD2395" s="47">
        <f>_xlfn.XLOOKUP($E2395,Main_OG!$D$1:$D$766,Main_OG!AM$1:AM$766,"")</f>
        <v>78714659</v>
      </c>
    </row>
    <row r="2396" spans="1:30" x14ac:dyDescent="0.35">
      <c r="A2396" s="36" t="s">
        <v>3544</v>
      </c>
      <c r="B2396" s="45" t="s">
        <v>139</v>
      </c>
      <c r="C2396" s="45" t="s">
        <v>4288</v>
      </c>
      <c r="D2396" s="36" t="s">
        <v>3544</v>
      </c>
      <c r="E2396" s="36" t="str">
        <f t="shared" si="111"/>
        <v>2015_PA</v>
      </c>
      <c r="F2396" s="45">
        <v>2015</v>
      </c>
      <c r="G2396" s="45">
        <f>_xlfn.XLOOKUP(I2396,Main_OG!$B$1:$B$766,Main_OG!$O$1:$O$766,"")</f>
        <v>1</v>
      </c>
      <c r="H2396" s="45">
        <f>_xlfn.XLOOKUP(E2396,Main_OG!$D$1:$D$766,Main_OG!$J$1:$J$766,"")</f>
        <v>2</v>
      </c>
      <c r="I2396" s="45" t="s">
        <v>139</v>
      </c>
      <c r="J2396" s="45" t="str">
        <f t="shared" si="112"/>
        <v>PPL Electric Utilities Corp_PA</v>
      </c>
      <c r="K2396" s="45" t="str">
        <f t="shared" si="113"/>
        <v>PPL Electric Utilities Corp_PA</v>
      </c>
      <c r="L2396" s="45" t="s">
        <v>3554</v>
      </c>
      <c r="M2396" s="45">
        <v>0</v>
      </c>
      <c r="N2396" s="45">
        <v>82840</v>
      </c>
      <c r="O2396" s="45">
        <v>1253</v>
      </c>
      <c r="P2396" s="45">
        <v>676812</v>
      </c>
      <c r="Q2396" s="45">
        <v>0</v>
      </c>
      <c r="R2396" s="45">
        <v>1585663</v>
      </c>
      <c r="S2396" s="45">
        <v>90997</v>
      </c>
      <c r="T2396" s="45">
        <v>7052621</v>
      </c>
      <c r="U2396" s="45">
        <v>0</v>
      </c>
      <c r="V2396" s="45">
        <v>12.966564</v>
      </c>
      <c r="W2396" s="45">
        <v>13.447696000000001</v>
      </c>
      <c r="X2396" s="45">
        <v>14.007955000000001</v>
      </c>
      <c r="Y2396" s="46">
        <v>734145.1</v>
      </c>
      <c r="Z2396" s="46">
        <v>57400.656677590443</v>
      </c>
      <c r="AA2396" s="47">
        <f>_xlfn.XLOOKUP($E2396,Main_OG!$D$1:$D$766,Main_OG!AJ$1:AJ$766,"")</f>
        <v>61796088</v>
      </c>
      <c r="AB2396" s="47">
        <f>_xlfn.XLOOKUP($E2396,Main_OG!$D$1:$D$766,Main_OG!AK$1:AK$766,"")</f>
        <v>2647596</v>
      </c>
      <c r="AC2396" s="47">
        <f>_xlfn.XLOOKUP($E2396,Main_OG!$D$1:$D$766,Main_OG!AL$1:AL$766,"")</f>
        <v>876560302</v>
      </c>
      <c r="AD2396" s="47">
        <f>_xlfn.XLOOKUP($E2396,Main_OG!$D$1:$D$766,Main_OG!AM$1:AM$766,"")</f>
        <v>80516752</v>
      </c>
    </row>
    <row r="2397" spans="1:30" x14ac:dyDescent="0.35">
      <c r="A2397" s="36" t="s">
        <v>3544</v>
      </c>
      <c r="B2397" s="45" t="s">
        <v>139</v>
      </c>
      <c r="C2397" s="45" t="s">
        <v>4288</v>
      </c>
      <c r="D2397" s="36" t="s">
        <v>3544</v>
      </c>
      <c r="E2397" s="36" t="str">
        <f t="shared" si="111"/>
        <v>2016_PA</v>
      </c>
      <c r="F2397" s="45">
        <v>2016</v>
      </c>
      <c r="G2397" s="45">
        <f>_xlfn.XLOOKUP(I2397,Main_OG!$B$1:$B$766,Main_OG!$O$1:$O$766,"")</f>
        <v>1</v>
      </c>
      <c r="H2397" s="45">
        <f>_xlfn.XLOOKUP(E2397,Main_OG!$D$1:$D$766,Main_OG!$J$1:$J$766,"")</f>
        <v>2</v>
      </c>
      <c r="I2397" s="45" t="s">
        <v>139</v>
      </c>
      <c r="J2397" s="45" t="str">
        <f t="shared" si="112"/>
        <v>PPL Electric Utilities Corp_PA</v>
      </c>
      <c r="K2397" s="45" t="str">
        <f t="shared" si="113"/>
        <v>PPL Electric Utilities Corp_PA</v>
      </c>
      <c r="L2397" s="45" t="s">
        <v>3555</v>
      </c>
      <c r="M2397" s="45">
        <v>0</v>
      </c>
      <c r="N2397" s="45">
        <v>79588</v>
      </c>
      <c r="O2397" s="45">
        <v>1149</v>
      </c>
      <c r="P2397" s="45">
        <v>688166</v>
      </c>
      <c r="Q2397" s="45">
        <v>0</v>
      </c>
      <c r="R2397" s="45">
        <v>1606341</v>
      </c>
      <c r="S2397" s="45">
        <v>144145</v>
      </c>
      <c r="T2397" s="45">
        <v>7232932</v>
      </c>
      <c r="U2397" s="45">
        <v>0</v>
      </c>
      <c r="V2397" s="45">
        <v>10.696172000000001</v>
      </c>
      <c r="W2397" s="45">
        <v>5.9252836000000002</v>
      </c>
      <c r="X2397" s="45">
        <v>12.940893000000001</v>
      </c>
      <c r="Y2397" s="46">
        <v>744847.1</v>
      </c>
      <c r="Z2397" s="46">
        <v>58243.653579146463</v>
      </c>
      <c r="AA2397" s="47">
        <f>_xlfn.XLOOKUP($E2397,Main_OG!$D$1:$D$766,Main_OG!AJ$1:AJ$766,"")</f>
        <v>54978156</v>
      </c>
      <c r="AB2397" s="47">
        <f>_xlfn.XLOOKUP($E2397,Main_OG!$D$1:$D$766,Main_OG!AK$1:AK$766,"")</f>
        <v>1403058</v>
      </c>
      <c r="AC2397" s="47">
        <f>_xlfn.XLOOKUP($E2397,Main_OG!$D$1:$D$766,Main_OG!AL$1:AL$766,"")</f>
        <v>1004160024</v>
      </c>
      <c r="AD2397" s="47">
        <f>_xlfn.XLOOKUP($E2397,Main_OG!$D$1:$D$766,Main_OG!AM$1:AM$766,"")</f>
        <v>82924011</v>
      </c>
    </row>
    <row r="2398" spans="1:30" x14ac:dyDescent="0.35">
      <c r="A2398" s="36" t="s">
        <v>3544</v>
      </c>
      <c r="B2398" s="45" t="s">
        <v>139</v>
      </c>
      <c r="C2398" s="45" t="s">
        <v>4288</v>
      </c>
      <c r="D2398" s="36" t="s">
        <v>3544</v>
      </c>
      <c r="E2398" s="36" t="str">
        <f t="shared" si="111"/>
        <v>2017_PA</v>
      </c>
      <c r="F2398" s="45">
        <v>2017</v>
      </c>
      <c r="G2398" s="45">
        <f>_xlfn.XLOOKUP(I2398,Main_OG!$B$1:$B$766,Main_OG!$O$1:$O$766,"")</f>
        <v>1</v>
      </c>
      <c r="H2398" s="45">
        <f>_xlfn.XLOOKUP(E2398,Main_OG!$D$1:$D$766,Main_OG!$J$1:$J$766,"")</f>
        <v>2</v>
      </c>
      <c r="I2398" s="45" t="s">
        <v>139</v>
      </c>
      <c r="J2398" s="45" t="str">
        <f t="shared" si="112"/>
        <v>PPL Electric Utilities Corp_PA</v>
      </c>
      <c r="K2398" s="45" t="str">
        <f t="shared" si="113"/>
        <v>PPL Electric Utilities Corp_PA</v>
      </c>
      <c r="L2398" s="45" t="s">
        <v>3556</v>
      </c>
      <c r="M2398" s="45">
        <v>0</v>
      </c>
      <c r="N2398" s="45">
        <v>80952</v>
      </c>
      <c r="O2398" s="45">
        <v>1103</v>
      </c>
      <c r="P2398" s="45">
        <v>707518</v>
      </c>
      <c r="Q2398" s="45">
        <v>0</v>
      </c>
      <c r="R2398" s="45">
        <v>1673597</v>
      </c>
      <c r="S2398" s="45">
        <v>121372</v>
      </c>
      <c r="T2398" s="45">
        <v>7195984</v>
      </c>
      <c r="U2398" s="45">
        <v>0</v>
      </c>
      <c r="V2398" s="45">
        <v>11.109664</v>
      </c>
      <c r="W2398" s="45">
        <v>8.7436147000000002</v>
      </c>
      <c r="X2398" s="45">
        <v>13.473537</v>
      </c>
      <c r="Y2398" s="46">
        <v>754318</v>
      </c>
      <c r="Z2398" s="46">
        <v>58955.601777895325</v>
      </c>
      <c r="AA2398" s="47">
        <f>_xlfn.XLOOKUP($E2398,Main_OG!$D$1:$D$766,Main_OG!AJ$1:AJ$766,"")</f>
        <v>48580044</v>
      </c>
      <c r="AB2398" s="47">
        <f>_xlfn.XLOOKUP($E2398,Main_OG!$D$1:$D$766,Main_OG!AK$1:AK$766,"")</f>
        <v>1290710</v>
      </c>
      <c r="AC2398" s="47">
        <f>_xlfn.XLOOKUP($E2398,Main_OG!$D$1:$D$766,Main_OG!AL$1:AL$766,"")</f>
        <v>1055457674</v>
      </c>
      <c r="AD2398" s="47">
        <f>_xlfn.XLOOKUP($E2398,Main_OG!$D$1:$D$766,Main_OG!AM$1:AM$766,"")</f>
        <v>83199832</v>
      </c>
    </row>
    <row r="2399" spans="1:30" x14ac:dyDescent="0.35">
      <c r="A2399" s="36" t="s">
        <v>3544</v>
      </c>
      <c r="B2399" s="45" t="s">
        <v>139</v>
      </c>
      <c r="C2399" s="45" t="s">
        <v>4288</v>
      </c>
      <c r="D2399" s="36" t="s">
        <v>3544</v>
      </c>
      <c r="E2399" s="36" t="str">
        <f t="shared" si="111"/>
        <v>2018_PA</v>
      </c>
      <c r="F2399" s="45">
        <v>2018</v>
      </c>
      <c r="G2399" s="45">
        <f>_xlfn.XLOOKUP(I2399,Main_OG!$B$1:$B$766,Main_OG!$O$1:$O$766,"")</f>
        <v>1</v>
      </c>
      <c r="H2399" s="45">
        <f>_xlfn.XLOOKUP(E2399,Main_OG!$D$1:$D$766,Main_OG!$J$1:$J$766,"")</f>
        <v>2</v>
      </c>
      <c r="I2399" s="45" t="s">
        <v>139</v>
      </c>
      <c r="J2399" s="45" t="str">
        <f t="shared" si="112"/>
        <v>PPL Electric Utilities Corp_PA</v>
      </c>
      <c r="K2399" s="45" t="str">
        <f t="shared" si="113"/>
        <v>PPL Electric Utilities Corp_PA</v>
      </c>
      <c r="L2399" s="45" t="s">
        <v>3557</v>
      </c>
      <c r="M2399" s="45">
        <v>0</v>
      </c>
      <c r="N2399" s="45">
        <v>84177</v>
      </c>
      <c r="O2399" s="45">
        <v>1078</v>
      </c>
      <c r="P2399" s="45">
        <v>726691</v>
      </c>
      <c r="Q2399" s="45">
        <v>0</v>
      </c>
      <c r="R2399" s="45">
        <v>1879064</v>
      </c>
      <c r="S2399" s="45">
        <v>173680</v>
      </c>
      <c r="T2399" s="45">
        <v>7885189</v>
      </c>
      <c r="U2399" s="45">
        <v>0</v>
      </c>
      <c r="V2399" s="45">
        <v>10.948536000000001</v>
      </c>
      <c r="W2399" s="45">
        <v>8.5186550000000008</v>
      </c>
      <c r="X2399" s="45">
        <v>13.499503000000001</v>
      </c>
      <c r="Y2399" s="46">
        <v>763855.4</v>
      </c>
      <c r="Z2399" s="46">
        <v>59633.774626131235</v>
      </c>
      <c r="AA2399" s="47">
        <f>_xlfn.XLOOKUP($E2399,Main_OG!$D$1:$D$766,Main_OG!AJ$1:AJ$766,"")</f>
        <v>46668322</v>
      </c>
      <c r="AB2399" s="47">
        <f>_xlfn.XLOOKUP($E2399,Main_OG!$D$1:$D$766,Main_OG!AK$1:AK$766,"")</f>
        <v>2931274</v>
      </c>
      <c r="AC2399" s="47">
        <f>_xlfn.XLOOKUP($E2399,Main_OG!$D$1:$D$766,Main_OG!AL$1:AL$766,"")</f>
        <v>1078551458</v>
      </c>
      <c r="AD2399" s="47">
        <f>_xlfn.XLOOKUP($E2399,Main_OG!$D$1:$D$766,Main_OG!AM$1:AM$766,"")</f>
        <v>83476744</v>
      </c>
    </row>
    <row r="2400" spans="1:30" x14ac:dyDescent="0.35">
      <c r="A2400" s="36" t="s">
        <v>3544</v>
      </c>
      <c r="B2400" s="45" t="s">
        <v>139</v>
      </c>
      <c r="C2400" s="45" t="s">
        <v>4288</v>
      </c>
      <c r="D2400" s="36" t="s">
        <v>3544</v>
      </c>
      <c r="E2400" s="36" t="str">
        <f t="shared" si="111"/>
        <v>2019_PA</v>
      </c>
      <c r="F2400" s="45">
        <v>2019</v>
      </c>
      <c r="G2400" s="45">
        <f>_xlfn.XLOOKUP(I2400,Main_OG!$B$1:$B$766,Main_OG!$O$1:$O$766,"")</f>
        <v>1</v>
      </c>
      <c r="H2400" s="45">
        <f>_xlfn.XLOOKUP(E2400,Main_OG!$D$1:$D$766,Main_OG!$J$1:$J$766,"")</f>
        <v>2</v>
      </c>
      <c r="I2400" s="45" t="s">
        <v>139</v>
      </c>
      <c r="J2400" s="45" t="str">
        <f t="shared" si="112"/>
        <v>PPL Electric Utilities Corp_PA</v>
      </c>
      <c r="K2400" s="45" t="str">
        <f t="shared" si="113"/>
        <v>PPL Electric Utilities Corp_PA</v>
      </c>
      <c r="L2400" s="45" t="s">
        <v>3558</v>
      </c>
      <c r="M2400" s="45">
        <v>0</v>
      </c>
      <c r="N2400" s="45">
        <v>87301</v>
      </c>
      <c r="O2400" s="45">
        <v>1081</v>
      </c>
      <c r="P2400" s="45">
        <v>766632</v>
      </c>
      <c r="Q2400" s="45">
        <v>0</v>
      </c>
      <c r="R2400" s="45">
        <v>1936882</v>
      </c>
      <c r="S2400" s="45">
        <v>437883</v>
      </c>
      <c r="T2400" s="45">
        <v>8194918</v>
      </c>
      <c r="U2400" s="45">
        <v>0</v>
      </c>
      <c r="V2400" s="45">
        <v>10.526738</v>
      </c>
      <c r="W2400" s="45">
        <v>5.2101816999999997</v>
      </c>
      <c r="X2400" s="45">
        <v>13.364471</v>
      </c>
      <c r="Y2400" s="46">
        <v>772529.5</v>
      </c>
      <c r="Z2400" s="46">
        <v>60359.134465093557</v>
      </c>
      <c r="AA2400" s="47">
        <f>_xlfn.XLOOKUP($E2400,Main_OG!$D$1:$D$766,Main_OG!AJ$1:AJ$766,"")</f>
        <v>38844130</v>
      </c>
      <c r="AB2400" s="47">
        <f>_xlfn.XLOOKUP($E2400,Main_OG!$D$1:$D$766,Main_OG!AK$1:AK$766,"")</f>
        <v>898906</v>
      </c>
      <c r="AC2400" s="47">
        <f>_xlfn.XLOOKUP($E2400,Main_OG!$D$1:$D$766,Main_OG!AL$1:AL$766,"")</f>
        <v>1347497180</v>
      </c>
      <c r="AD2400" s="47">
        <f>_xlfn.XLOOKUP($E2400,Main_OG!$D$1:$D$766,Main_OG!AM$1:AM$766,"")</f>
        <v>83229652</v>
      </c>
    </row>
    <row r="2401" spans="1:30" x14ac:dyDescent="0.35">
      <c r="A2401" s="36" t="s">
        <v>3544</v>
      </c>
      <c r="B2401" s="45" t="s">
        <v>139</v>
      </c>
      <c r="C2401" s="45" t="s">
        <v>4288</v>
      </c>
      <c r="D2401" s="36" t="s">
        <v>3544</v>
      </c>
      <c r="E2401" s="36" t="str">
        <f t="shared" si="111"/>
        <v>2020_PA</v>
      </c>
      <c r="F2401" s="45">
        <v>2020</v>
      </c>
      <c r="G2401" s="45">
        <f>_xlfn.XLOOKUP(I2401,Main_OG!$B$1:$B$766,Main_OG!$O$1:$O$766,"")</f>
        <v>1</v>
      </c>
      <c r="H2401" s="45">
        <f>_xlfn.XLOOKUP(E2401,Main_OG!$D$1:$D$766,Main_OG!$J$1:$J$766,"")</f>
        <v>2</v>
      </c>
      <c r="I2401" s="45" t="s">
        <v>139</v>
      </c>
      <c r="J2401" s="45" t="str">
        <f t="shared" si="112"/>
        <v>PPL Electric Utilities Corp_PA</v>
      </c>
      <c r="K2401" s="45" t="str">
        <f t="shared" si="113"/>
        <v>PPL Electric Utilities Corp_PA</v>
      </c>
      <c r="L2401" s="45" t="s">
        <v>3559</v>
      </c>
      <c r="M2401" s="45">
        <v>0</v>
      </c>
      <c r="N2401" s="45">
        <v>91033</v>
      </c>
      <c r="O2401" s="45">
        <v>1051</v>
      </c>
      <c r="P2401" s="45">
        <v>0</v>
      </c>
      <c r="Q2401" s="45">
        <v>0</v>
      </c>
      <c r="R2401" s="45">
        <v>1895247</v>
      </c>
      <c r="S2401" s="45">
        <v>139766</v>
      </c>
      <c r="T2401" s="45">
        <v>0</v>
      </c>
      <c r="U2401" s="45">
        <v>0</v>
      </c>
      <c r="V2401" s="45">
        <v>10.238970999999999</v>
      </c>
      <c r="W2401" s="45">
        <v>8.2586609000000006</v>
      </c>
      <c r="X2401" s="45">
        <v>0</v>
      </c>
      <c r="Y2401" s="46">
        <v>736470.6</v>
      </c>
      <c r="Z2401" s="46">
        <v>57561.930981701065</v>
      </c>
      <c r="AA2401" s="47">
        <f>_xlfn.XLOOKUP($E2401,Main_OG!$D$1:$D$766,Main_OG!AJ$1:AJ$766,"")</f>
        <v>27123248</v>
      </c>
      <c r="AB2401" s="47">
        <f>_xlfn.XLOOKUP($E2401,Main_OG!$D$1:$D$766,Main_OG!AK$1:AK$766,"")</f>
        <v>416792</v>
      </c>
      <c r="AC2401" s="47">
        <f>_xlfn.XLOOKUP($E2401,Main_OG!$D$1:$D$766,Main_OG!AL$1:AL$766,"")</f>
        <v>1660210754</v>
      </c>
      <c r="AD2401" s="47">
        <f>_xlfn.XLOOKUP($E2401,Main_OG!$D$1:$D$766,Main_OG!AM$1:AM$766,"")</f>
        <v>0</v>
      </c>
    </row>
    <row r="2402" spans="1:30" x14ac:dyDescent="0.35">
      <c r="A2402" s="36" t="s">
        <v>3560</v>
      </c>
      <c r="B2402" s="45" t="s">
        <v>111</v>
      </c>
      <c r="C2402" s="45" t="s">
        <v>4289</v>
      </c>
      <c r="D2402" s="36" t="s">
        <v>3560</v>
      </c>
      <c r="E2402" s="36" t="str">
        <f t="shared" si="111"/>
        <v>2006_FL</v>
      </c>
      <c r="F2402" s="45">
        <v>2006</v>
      </c>
      <c r="G2402" s="45">
        <f>_xlfn.XLOOKUP(I2402,Main_OG!$B$1:$B$766,Main_OG!$O$1:$O$766,"")</f>
        <v>0</v>
      </c>
      <c r="H2402" s="45">
        <f>_xlfn.XLOOKUP(E2402,Main_OG!$D$1:$D$766,Main_OG!$J$1:$J$766,"")</f>
        <v>0</v>
      </c>
      <c r="I2402" s="45" t="s">
        <v>111</v>
      </c>
      <c r="J2402" s="45" t="str">
        <f t="shared" si="112"/>
        <v>Progress Energy Florida Inc_FL</v>
      </c>
      <c r="K2402" s="45" t="str">
        <f t="shared" si="113"/>
        <v>Progress Energy Florida Inc_FL</v>
      </c>
      <c r="L2402" s="45" t="s">
        <v>3561</v>
      </c>
      <c r="M2402" s="45">
        <v>0</v>
      </c>
      <c r="N2402" s="45">
        <v>185934</v>
      </c>
      <c r="O2402" s="45">
        <v>2697</v>
      </c>
      <c r="P2402" s="45">
        <v>1431742</v>
      </c>
      <c r="Q2402" s="45">
        <v>0</v>
      </c>
      <c r="R2402" s="45">
        <v>1452611</v>
      </c>
      <c r="S2402" s="45">
        <v>345703</v>
      </c>
      <c r="T2402" s="45">
        <v>2360716</v>
      </c>
      <c r="U2402" s="45">
        <v>0</v>
      </c>
      <c r="V2402" s="45">
        <v>9.5246322592642176</v>
      </c>
      <c r="W2402" s="45">
        <v>8.3101243214579146</v>
      </c>
      <c r="X2402" s="45">
        <v>11.79136591361838</v>
      </c>
      <c r="Y2402" s="46">
        <v>909298.9</v>
      </c>
      <c r="Z2402" s="46">
        <v>50052.25962033336</v>
      </c>
      <c r="AA2402" s="47">
        <f>_xlfn.XLOOKUP($E2402,Main_OG!$D$1:$D$766,Main_OG!AJ$1:AJ$766,"")</f>
        <v>54764892.619999997</v>
      </c>
      <c r="AB2402" s="47">
        <f>_xlfn.XLOOKUP($E2402,Main_OG!$D$1:$D$766,Main_OG!AK$1:AK$766,"")</f>
        <v>76355130.900000006</v>
      </c>
      <c r="AC2402" s="47">
        <f>_xlfn.XLOOKUP($E2402,Main_OG!$D$1:$D$766,Main_OG!AL$1:AL$766,"")</f>
        <v>1489687680.78</v>
      </c>
      <c r="AD2402" s="47">
        <f>_xlfn.XLOOKUP($E2402,Main_OG!$D$1:$D$766,Main_OG!AM$1:AM$766,"")</f>
        <v>31426349</v>
      </c>
    </row>
    <row r="2403" spans="1:30" x14ac:dyDescent="0.35">
      <c r="A2403" s="36" t="s">
        <v>3560</v>
      </c>
      <c r="B2403" s="45" t="s">
        <v>111</v>
      </c>
      <c r="C2403" s="45" t="s">
        <v>4289</v>
      </c>
      <c r="D2403" s="36" t="s">
        <v>3560</v>
      </c>
      <c r="E2403" s="36" t="str">
        <f t="shared" si="111"/>
        <v>2008_FL</v>
      </c>
      <c r="F2403" s="45">
        <v>2008</v>
      </c>
      <c r="G2403" s="45">
        <f>_xlfn.XLOOKUP(I2403,Main_OG!$B$1:$B$766,Main_OG!$O$1:$O$766,"")</f>
        <v>0</v>
      </c>
      <c r="H2403" s="45">
        <f>_xlfn.XLOOKUP(E2403,Main_OG!$D$1:$D$766,Main_OG!$J$1:$J$766,"")</f>
        <v>0</v>
      </c>
      <c r="I2403" s="45" t="s">
        <v>111</v>
      </c>
      <c r="J2403" s="45" t="str">
        <f t="shared" si="112"/>
        <v>Progress Energy Florida Inc_FL</v>
      </c>
      <c r="K2403" s="45" t="str">
        <f t="shared" si="113"/>
        <v>Progress Energy Florida Inc_FL</v>
      </c>
      <c r="L2403" s="45" t="s">
        <v>3562</v>
      </c>
      <c r="M2403" s="45">
        <v>0</v>
      </c>
      <c r="N2403" s="45">
        <v>187283</v>
      </c>
      <c r="O2403" s="45">
        <v>2587</v>
      </c>
      <c r="P2403" s="45">
        <v>1449041</v>
      </c>
      <c r="Q2403" s="45">
        <v>0</v>
      </c>
      <c r="R2403" s="45">
        <v>15441007</v>
      </c>
      <c r="S2403" s="45">
        <v>3786296</v>
      </c>
      <c r="T2403" s="45">
        <v>19328406</v>
      </c>
      <c r="U2403" s="45">
        <v>0</v>
      </c>
      <c r="V2403" s="45">
        <v>9.1999999999999993</v>
      </c>
      <c r="W2403" s="45">
        <v>8.14</v>
      </c>
      <c r="X2403" s="45">
        <v>11.76</v>
      </c>
      <c r="Y2403" s="46">
        <v>891766.9</v>
      </c>
      <c r="Z2403" s="46">
        <v>48132.575137074709</v>
      </c>
      <c r="AA2403" s="47">
        <f>_xlfn.XLOOKUP($E2403,Main_OG!$D$1:$D$766,Main_OG!AJ$1:AJ$766,"")</f>
        <v>55334282</v>
      </c>
      <c r="AB2403" s="47">
        <f>_xlfn.XLOOKUP($E2403,Main_OG!$D$1:$D$766,Main_OG!AK$1:AK$766,"")</f>
        <v>41400120</v>
      </c>
      <c r="AC2403" s="47">
        <f>_xlfn.XLOOKUP($E2403,Main_OG!$D$1:$D$766,Main_OG!AL$1:AL$766,"")</f>
        <v>1599198312</v>
      </c>
      <c r="AD2403" s="47">
        <f>_xlfn.XLOOKUP($E2403,Main_OG!$D$1:$D$766,Main_OG!AM$1:AM$766,"")</f>
        <v>32133276</v>
      </c>
    </row>
    <row r="2404" spans="1:30" x14ac:dyDescent="0.35">
      <c r="A2404" s="36" t="s">
        <v>3560</v>
      </c>
      <c r="B2404" s="45" t="s">
        <v>111</v>
      </c>
      <c r="C2404" s="45" t="s">
        <v>4289</v>
      </c>
      <c r="D2404" s="36" t="s">
        <v>3560</v>
      </c>
      <c r="E2404" s="36" t="str">
        <f t="shared" si="111"/>
        <v>2009_FL</v>
      </c>
      <c r="F2404" s="45">
        <v>2009</v>
      </c>
      <c r="G2404" s="45">
        <f>_xlfn.XLOOKUP(I2404,Main_OG!$B$1:$B$766,Main_OG!$O$1:$O$766,"")</f>
        <v>0</v>
      </c>
      <c r="H2404" s="45">
        <f>_xlfn.XLOOKUP(E2404,Main_OG!$D$1:$D$766,Main_OG!$J$1:$J$766,"")</f>
        <v>0</v>
      </c>
      <c r="I2404" s="45" t="s">
        <v>111</v>
      </c>
      <c r="J2404" s="45" t="str">
        <f t="shared" si="112"/>
        <v>Progress Energy Florida Inc_FL</v>
      </c>
      <c r="K2404" s="45" t="str">
        <f t="shared" si="113"/>
        <v>Progress Energy Florida Inc_FL</v>
      </c>
      <c r="L2404" s="45" t="s">
        <v>3563</v>
      </c>
      <c r="M2404" s="45">
        <v>0</v>
      </c>
      <c r="N2404" s="45">
        <v>186360</v>
      </c>
      <c r="O2404" s="45">
        <v>2487</v>
      </c>
      <c r="P2404" s="45">
        <v>1441325</v>
      </c>
      <c r="Q2404" s="45">
        <v>0</v>
      </c>
      <c r="R2404" s="45">
        <v>15139667</v>
      </c>
      <c r="S2404" s="45">
        <v>3285389</v>
      </c>
      <c r="T2404" s="45">
        <v>19399196</v>
      </c>
      <c r="U2404" s="45">
        <v>0</v>
      </c>
      <c r="V2404" s="45">
        <v>10.97</v>
      </c>
      <c r="W2404" s="45">
        <v>9.9</v>
      </c>
      <c r="X2404" s="45">
        <v>13.73</v>
      </c>
      <c r="Y2404" s="46">
        <v>840480.6</v>
      </c>
      <c r="Z2404" s="46">
        <v>45059.595840675458</v>
      </c>
      <c r="AA2404" s="47">
        <f>_xlfn.XLOOKUP($E2404,Main_OG!$D$1:$D$766,Main_OG!AJ$1:AJ$766,"")</f>
        <v>46331440</v>
      </c>
      <c r="AB2404" s="47">
        <f>_xlfn.XLOOKUP($E2404,Main_OG!$D$1:$D$766,Main_OG!AK$1:AK$766,"")</f>
        <v>31620546</v>
      </c>
      <c r="AC2404" s="47">
        <f>_xlfn.XLOOKUP($E2404,Main_OG!$D$1:$D$766,Main_OG!AL$1:AL$766,"")</f>
        <v>1837000796</v>
      </c>
      <c r="AD2404" s="47">
        <f>_xlfn.XLOOKUP($E2404,Main_OG!$D$1:$D$766,Main_OG!AM$1:AM$766,"")</f>
        <v>29117877</v>
      </c>
    </row>
    <row r="2405" spans="1:30" x14ac:dyDescent="0.35">
      <c r="A2405" s="36" t="s">
        <v>3560</v>
      </c>
      <c r="B2405" s="45" t="s">
        <v>111</v>
      </c>
      <c r="C2405" s="45" t="s">
        <v>4289</v>
      </c>
      <c r="D2405" s="36" t="s">
        <v>3560</v>
      </c>
      <c r="E2405" s="36" t="str">
        <f t="shared" si="111"/>
        <v>2010_FL</v>
      </c>
      <c r="F2405" s="45">
        <v>2010</v>
      </c>
      <c r="G2405" s="45">
        <f>_xlfn.XLOOKUP(I2405,Main_OG!$B$1:$B$766,Main_OG!$O$1:$O$766,"")</f>
        <v>0</v>
      </c>
      <c r="H2405" s="45">
        <f>_xlfn.XLOOKUP(E2405,Main_OG!$D$1:$D$766,Main_OG!$J$1:$J$766,"")</f>
        <v>0</v>
      </c>
      <c r="I2405" s="45" t="s">
        <v>111</v>
      </c>
      <c r="J2405" s="45" t="str">
        <f t="shared" si="112"/>
        <v>Progress Energy Florida Inc_FL</v>
      </c>
      <c r="K2405" s="45" t="str">
        <f t="shared" si="113"/>
        <v>Progress Energy Florida Inc_FL</v>
      </c>
      <c r="L2405" s="45" t="s">
        <v>3564</v>
      </c>
      <c r="M2405" s="45">
        <v>0</v>
      </c>
      <c r="N2405" s="45">
        <v>186866</v>
      </c>
      <c r="O2405" s="45">
        <v>2481</v>
      </c>
      <c r="P2405" s="45">
        <v>1451467</v>
      </c>
      <c r="Q2405" s="45">
        <v>0</v>
      </c>
      <c r="R2405" s="45">
        <v>15181662</v>
      </c>
      <c r="S2405" s="45">
        <v>3219344</v>
      </c>
      <c r="T2405" s="45">
        <v>20524060</v>
      </c>
      <c r="U2405" s="45">
        <v>0</v>
      </c>
      <c r="V2405" s="45">
        <v>10.44</v>
      </c>
      <c r="W2405" s="45">
        <v>9.33</v>
      </c>
      <c r="X2405" s="45">
        <v>13.57</v>
      </c>
      <c r="Y2405" s="46">
        <v>851956.4</v>
      </c>
      <c r="Z2405" s="46">
        <v>45205.875812361184</v>
      </c>
      <c r="AA2405" s="47">
        <f>_xlfn.XLOOKUP($E2405,Main_OG!$D$1:$D$766,Main_OG!AJ$1:AJ$766,"")</f>
        <v>50630460</v>
      </c>
      <c r="AB2405" s="47">
        <f>_xlfn.XLOOKUP($E2405,Main_OG!$D$1:$D$766,Main_OG!AK$1:AK$766,"")</f>
        <v>32092238</v>
      </c>
      <c r="AC2405" s="47">
        <f>_xlfn.XLOOKUP($E2405,Main_OG!$D$1:$D$766,Main_OG!AL$1:AL$766,"")</f>
        <v>1979999260</v>
      </c>
      <c r="AD2405" s="47">
        <f>_xlfn.XLOOKUP($E2405,Main_OG!$D$1:$D$766,Main_OG!AM$1:AM$766,"")</f>
        <v>23935921.561000001</v>
      </c>
    </row>
    <row r="2406" spans="1:30" x14ac:dyDescent="0.35">
      <c r="A2406" s="36" t="s">
        <v>3560</v>
      </c>
      <c r="B2406" s="45" t="s">
        <v>111</v>
      </c>
      <c r="C2406" s="45" t="s">
        <v>4289</v>
      </c>
      <c r="D2406" s="36" t="s">
        <v>3560</v>
      </c>
      <c r="E2406" s="36" t="str">
        <f t="shared" si="111"/>
        <v>2011_FL</v>
      </c>
      <c r="F2406" s="45">
        <v>2011</v>
      </c>
      <c r="G2406" s="45">
        <f>_xlfn.XLOOKUP(I2406,Main_OG!$B$1:$B$766,Main_OG!$O$1:$O$766,"")</f>
        <v>0</v>
      </c>
      <c r="H2406" s="45">
        <f>_xlfn.XLOOKUP(E2406,Main_OG!$D$1:$D$766,Main_OG!$J$1:$J$766,"")</f>
        <v>0</v>
      </c>
      <c r="I2406" s="45" t="s">
        <v>111</v>
      </c>
      <c r="J2406" s="45" t="str">
        <f t="shared" si="112"/>
        <v>Progress Energy Florida Inc_FL</v>
      </c>
      <c r="K2406" s="45" t="str">
        <f t="shared" si="113"/>
        <v>Progress Energy Florida Inc_FL</v>
      </c>
      <c r="L2406" s="45" t="s">
        <v>3565</v>
      </c>
      <c r="M2406" s="45">
        <v>0</v>
      </c>
      <c r="N2406" s="45">
        <v>187283</v>
      </c>
      <c r="O2406" s="45">
        <v>2408</v>
      </c>
      <c r="P2406" s="45">
        <v>1452455</v>
      </c>
      <c r="Q2406" s="45">
        <v>0</v>
      </c>
      <c r="R2406" s="45">
        <v>15116362</v>
      </c>
      <c r="S2406" s="45">
        <v>3242738</v>
      </c>
      <c r="T2406" s="45">
        <v>19237836</v>
      </c>
      <c r="U2406" s="45">
        <v>0</v>
      </c>
      <c r="V2406" s="45">
        <v>9.8699999999999992</v>
      </c>
      <c r="W2406" s="45">
        <v>8.77</v>
      </c>
      <c r="X2406" s="45">
        <v>12.8</v>
      </c>
      <c r="Y2406" s="46">
        <v>849395.3</v>
      </c>
      <c r="Z2406" s="46">
        <v>44574.560128155455</v>
      </c>
      <c r="AA2406" s="47">
        <f>_xlfn.XLOOKUP($E2406,Main_OG!$D$1:$D$766,Main_OG!AJ$1:AJ$766,"")</f>
        <v>44910456</v>
      </c>
      <c r="AB2406" s="47">
        <f>_xlfn.XLOOKUP($E2406,Main_OG!$D$1:$D$766,Main_OG!AK$1:AK$766,"")</f>
        <v>11832253.189999999</v>
      </c>
      <c r="AC2406" s="47">
        <f>_xlfn.XLOOKUP($E2406,Main_OG!$D$1:$D$766,Main_OG!AL$1:AL$766,"")</f>
        <v>2100058132</v>
      </c>
      <c r="AD2406" s="47">
        <f>_xlfn.XLOOKUP($E2406,Main_OG!$D$1:$D$766,Main_OG!AM$1:AM$766,"")</f>
        <v>22015368</v>
      </c>
    </row>
    <row r="2407" spans="1:30" x14ac:dyDescent="0.35">
      <c r="A2407" s="36" t="s">
        <v>3566</v>
      </c>
      <c r="B2407" s="45" t="s">
        <v>310</v>
      </c>
      <c r="C2407" s="45" t="s">
        <v>4290</v>
      </c>
      <c r="D2407" s="36" t="s">
        <v>3566</v>
      </c>
      <c r="E2407" s="36" t="str">
        <f t="shared" si="111"/>
        <v>2007_IN</v>
      </c>
      <c r="F2407" s="45">
        <v>2007</v>
      </c>
      <c r="G2407" s="45">
        <f>_xlfn.XLOOKUP(I2407,Main_OG!$B$1:$B$766,Main_OG!$O$1:$O$766,"")</f>
        <v>0</v>
      </c>
      <c r="H2407" s="45">
        <f>_xlfn.XLOOKUP(E2407,Main_OG!$D$1:$D$766,Main_OG!$J$1:$J$766,"")</f>
        <v>0</v>
      </c>
      <c r="I2407" s="45" t="s">
        <v>310</v>
      </c>
      <c r="J2407" s="45" t="str">
        <f t="shared" si="112"/>
        <v>PSI Energy Inc_IN</v>
      </c>
      <c r="K2407" s="45" t="str">
        <f t="shared" si="113"/>
        <v>PSI Energy Inc_IN</v>
      </c>
      <c r="L2407" s="45" t="s">
        <v>3567</v>
      </c>
      <c r="M2407" s="45">
        <v>0</v>
      </c>
      <c r="N2407" s="45">
        <v>99337</v>
      </c>
      <c r="O2407" s="45">
        <v>2868</v>
      </c>
      <c r="P2407" s="45">
        <v>671749</v>
      </c>
      <c r="Q2407" s="45">
        <v>0</v>
      </c>
      <c r="R2407" s="45">
        <v>552973</v>
      </c>
      <c r="S2407" s="45">
        <v>547812</v>
      </c>
      <c r="T2407" s="45">
        <v>737095</v>
      </c>
      <c r="U2407" s="45">
        <v>0</v>
      </c>
      <c r="V2407" s="45">
        <v>6.35</v>
      </c>
      <c r="W2407" s="45">
        <v>4.72</v>
      </c>
      <c r="X2407" s="45">
        <v>7.83</v>
      </c>
      <c r="Y2407" s="46">
        <v>322661.7</v>
      </c>
      <c r="Z2407" s="46">
        <v>50577.113075602399</v>
      </c>
      <c r="AA2407" s="47">
        <f>_xlfn.XLOOKUP($E2407,Main_OG!$D$1:$D$766,Main_OG!AJ$1:AJ$766,"")</f>
        <v>121249862</v>
      </c>
      <c r="AB2407" s="47">
        <f>_xlfn.XLOOKUP($E2407,Main_OG!$D$1:$D$766,Main_OG!AK$1:AK$766,"")</f>
        <v>587798</v>
      </c>
      <c r="AC2407" s="47">
        <f>_xlfn.XLOOKUP($E2407,Main_OG!$D$1:$D$766,Main_OG!AL$1:AL$766,"")</f>
        <v>71285348</v>
      </c>
      <c r="AD2407" s="47">
        <f>_xlfn.XLOOKUP($E2407,Main_OG!$D$1:$D$766,Main_OG!AM$1:AM$766,"")</f>
        <v>0</v>
      </c>
    </row>
    <row r="2408" spans="1:30" x14ac:dyDescent="0.35">
      <c r="A2408" s="36" t="s">
        <v>3568</v>
      </c>
      <c r="B2408" s="45" t="s">
        <v>304</v>
      </c>
      <c r="C2408" s="45" t="s">
        <v>4291</v>
      </c>
      <c r="D2408" s="36" t="s">
        <v>3568</v>
      </c>
      <c r="E2408" s="36" t="str">
        <f t="shared" si="111"/>
        <v>2006_CO</v>
      </c>
      <c r="F2408" s="45">
        <v>2006</v>
      </c>
      <c r="G2408" s="45">
        <f>_xlfn.XLOOKUP(I2408,Main_OG!$B$1:$B$766,Main_OG!$O$1:$O$766,"")</f>
        <v>0</v>
      </c>
      <c r="H2408" s="45">
        <f>_xlfn.XLOOKUP(E2408,Main_OG!$D$1:$D$766,Main_OG!$J$1:$J$766,"")</f>
        <v>0</v>
      </c>
      <c r="I2408" s="45" t="s">
        <v>304</v>
      </c>
      <c r="J2408" s="45" t="str">
        <f t="shared" si="112"/>
        <v>Public Service Co of Colorado_CO</v>
      </c>
      <c r="K2408" s="45" t="str">
        <f t="shared" si="113"/>
        <v>Public Service Co of Colorado_CO</v>
      </c>
      <c r="L2408" s="45" t="s">
        <v>3569</v>
      </c>
      <c r="M2408" s="45">
        <v>1</v>
      </c>
      <c r="N2408" s="45">
        <v>207635</v>
      </c>
      <c r="O2408" s="45">
        <v>332</v>
      </c>
      <c r="P2408" s="45">
        <v>1103578</v>
      </c>
      <c r="Q2408" s="45">
        <v>1921</v>
      </c>
      <c r="R2408" s="45">
        <v>959565</v>
      </c>
      <c r="S2408" s="45">
        <v>330012</v>
      </c>
      <c r="T2408" s="45">
        <v>756701</v>
      </c>
      <c r="U2408" s="45">
        <v>7.7751244586554424</v>
      </c>
      <c r="V2408" s="45">
        <v>7.4067307222497396</v>
      </c>
      <c r="W2408" s="45">
        <v>5.8297489041795476</v>
      </c>
      <c r="X2408" s="45">
        <v>8.8423687140184022</v>
      </c>
      <c r="Y2408" s="46">
        <v>268190.8</v>
      </c>
      <c r="Z2408" s="46">
        <v>56814.99306312167</v>
      </c>
      <c r="AA2408" s="47">
        <f>_xlfn.XLOOKUP($E2408,Main_OG!$D$1:$D$766,Main_OG!AJ$1:AJ$766,"")</f>
        <v>38861686.899999999</v>
      </c>
      <c r="AB2408" s="47">
        <f>_xlfn.XLOOKUP($E2408,Main_OG!$D$1:$D$766,Main_OG!AK$1:AK$766,"")</f>
        <v>144431.36000000002</v>
      </c>
      <c r="AC2408" s="47">
        <f>_xlfn.XLOOKUP($E2408,Main_OG!$D$1:$D$766,Main_OG!AL$1:AL$766,"")</f>
        <v>184233189.51999998</v>
      </c>
      <c r="AD2408" s="47">
        <f>_xlfn.XLOOKUP($E2408,Main_OG!$D$1:$D$766,Main_OG!AM$1:AM$766,"")</f>
        <v>0</v>
      </c>
    </row>
    <row r="2409" spans="1:30" x14ac:dyDescent="0.35">
      <c r="A2409" s="36" t="s">
        <v>3568</v>
      </c>
      <c r="B2409" s="45" t="s">
        <v>304</v>
      </c>
      <c r="C2409" s="45" t="s">
        <v>4291</v>
      </c>
      <c r="D2409" s="36" t="s">
        <v>3568</v>
      </c>
      <c r="E2409" s="36" t="str">
        <f t="shared" si="111"/>
        <v>2007_CO</v>
      </c>
      <c r="F2409" s="45">
        <v>2007</v>
      </c>
      <c r="G2409" s="45">
        <f>_xlfn.XLOOKUP(I2409,Main_OG!$B$1:$B$766,Main_OG!$O$1:$O$766,"")</f>
        <v>0</v>
      </c>
      <c r="H2409" s="45">
        <f>_xlfn.XLOOKUP(E2409,Main_OG!$D$1:$D$766,Main_OG!$J$1:$J$766,"")</f>
        <v>0</v>
      </c>
      <c r="I2409" s="45" t="s">
        <v>304</v>
      </c>
      <c r="J2409" s="45" t="str">
        <f t="shared" si="112"/>
        <v>Public Service Co of Colorado_CO</v>
      </c>
      <c r="K2409" s="45" t="str">
        <f t="shared" si="113"/>
        <v>Public Service Co of Colorado_CO</v>
      </c>
      <c r="L2409" s="45" t="s">
        <v>3570</v>
      </c>
      <c r="M2409" s="45">
        <v>1</v>
      </c>
      <c r="N2409" s="45">
        <v>208254</v>
      </c>
      <c r="O2409" s="45">
        <v>340</v>
      </c>
      <c r="P2409" s="45">
        <v>1120333</v>
      </c>
      <c r="Q2409" s="45">
        <v>3181</v>
      </c>
      <c r="R2409" s="45">
        <v>974687</v>
      </c>
      <c r="S2409" s="45">
        <v>331088</v>
      </c>
      <c r="T2409" s="45">
        <v>801162</v>
      </c>
      <c r="U2409" s="45">
        <v>7.18</v>
      </c>
      <c r="V2409" s="45">
        <v>7.46</v>
      </c>
      <c r="W2409" s="45">
        <v>5.46</v>
      </c>
      <c r="X2409" s="45">
        <v>9</v>
      </c>
      <c r="Y2409" s="46">
        <v>278733.8</v>
      </c>
      <c r="Z2409" s="46">
        <v>58022.784972443042</v>
      </c>
      <c r="AA2409" s="47">
        <f>_xlfn.XLOOKUP($E2409,Main_OG!$D$1:$D$766,Main_OG!AJ$1:AJ$766,"")</f>
        <v>38575514</v>
      </c>
      <c r="AB2409" s="47">
        <f>_xlfn.XLOOKUP($E2409,Main_OG!$D$1:$D$766,Main_OG!AK$1:AK$766,"")</f>
        <v>129926</v>
      </c>
      <c r="AC2409" s="47">
        <f>_xlfn.XLOOKUP($E2409,Main_OG!$D$1:$D$766,Main_OG!AL$1:AL$766,"")</f>
        <v>246010092</v>
      </c>
      <c r="AD2409" s="47">
        <f>_xlfn.XLOOKUP($E2409,Main_OG!$D$1:$D$766,Main_OG!AM$1:AM$766,"")</f>
        <v>0</v>
      </c>
    </row>
    <row r="2410" spans="1:30" x14ac:dyDescent="0.35">
      <c r="A2410" s="36" t="s">
        <v>3568</v>
      </c>
      <c r="B2410" s="45" t="s">
        <v>304</v>
      </c>
      <c r="C2410" s="45" t="s">
        <v>4291</v>
      </c>
      <c r="D2410" s="36" t="s">
        <v>3568</v>
      </c>
      <c r="E2410" s="36" t="str">
        <f t="shared" si="111"/>
        <v>2008_CO</v>
      </c>
      <c r="F2410" s="45">
        <v>2008</v>
      </c>
      <c r="G2410" s="45">
        <f>_xlfn.XLOOKUP(I2410,Main_OG!$B$1:$B$766,Main_OG!$O$1:$O$766,"")</f>
        <v>0</v>
      </c>
      <c r="H2410" s="45">
        <f>_xlfn.XLOOKUP(E2410,Main_OG!$D$1:$D$766,Main_OG!$J$1:$J$766,"")</f>
        <v>0</v>
      </c>
      <c r="I2410" s="45" t="s">
        <v>304</v>
      </c>
      <c r="J2410" s="45" t="str">
        <f t="shared" si="112"/>
        <v>Public Service Co of Colorado_CO</v>
      </c>
      <c r="K2410" s="45" t="str">
        <f t="shared" si="113"/>
        <v>Public Service Co of Colorado_CO</v>
      </c>
      <c r="L2410" s="45" t="s">
        <v>3571</v>
      </c>
      <c r="M2410" s="45">
        <v>1</v>
      </c>
      <c r="N2410" s="45">
        <v>208122</v>
      </c>
      <c r="O2410" s="45">
        <v>342</v>
      </c>
      <c r="P2410" s="45">
        <v>1133153</v>
      </c>
      <c r="Q2410" s="45">
        <v>48584</v>
      </c>
      <c r="R2410" s="45">
        <v>13044100</v>
      </c>
      <c r="S2410" s="45">
        <v>6273298</v>
      </c>
      <c r="T2410" s="45">
        <v>8905338</v>
      </c>
      <c r="U2410" s="45">
        <v>8.32</v>
      </c>
      <c r="V2410" s="45">
        <v>8.7799999999999994</v>
      </c>
      <c r="W2410" s="45">
        <v>6.53</v>
      </c>
      <c r="X2410" s="45">
        <v>10.27</v>
      </c>
      <c r="Y2410" s="46">
        <v>281803.3</v>
      </c>
      <c r="Z2410" s="46">
        <v>57631.668824250009</v>
      </c>
      <c r="AA2410" s="47">
        <f>_xlfn.XLOOKUP($E2410,Main_OG!$D$1:$D$766,Main_OG!AJ$1:AJ$766,"")</f>
        <v>37460656</v>
      </c>
      <c r="AB2410" s="47">
        <f>_xlfn.XLOOKUP($E2410,Main_OG!$D$1:$D$766,Main_OG!AK$1:AK$766,"")</f>
        <v>89580</v>
      </c>
      <c r="AC2410" s="47">
        <f>_xlfn.XLOOKUP($E2410,Main_OG!$D$1:$D$766,Main_OG!AL$1:AL$766,"")</f>
        <v>211828440</v>
      </c>
      <c r="AD2410" s="47">
        <f>_xlfn.XLOOKUP($E2410,Main_OG!$D$1:$D$766,Main_OG!AM$1:AM$766,"")</f>
        <v>0</v>
      </c>
    </row>
    <row r="2411" spans="1:30" x14ac:dyDescent="0.35">
      <c r="A2411" s="36" t="s">
        <v>3568</v>
      </c>
      <c r="B2411" s="45" t="s">
        <v>304</v>
      </c>
      <c r="C2411" s="45" t="s">
        <v>4291</v>
      </c>
      <c r="D2411" s="36" t="s">
        <v>3568</v>
      </c>
      <c r="E2411" s="36" t="str">
        <f t="shared" si="111"/>
        <v>2009_CO</v>
      </c>
      <c r="F2411" s="45">
        <v>2009</v>
      </c>
      <c r="G2411" s="45">
        <f>_xlfn.XLOOKUP(I2411,Main_OG!$B$1:$B$766,Main_OG!$O$1:$O$766,"")</f>
        <v>0</v>
      </c>
      <c r="H2411" s="45">
        <f>_xlfn.XLOOKUP(E2411,Main_OG!$D$1:$D$766,Main_OG!$J$1:$J$766,"")</f>
        <v>0</v>
      </c>
      <c r="I2411" s="45" t="s">
        <v>304</v>
      </c>
      <c r="J2411" s="45" t="str">
        <f t="shared" si="112"/>
        <v>Public Service Co of Colorado_CO</v>
      </c>
      <c r="K2411" s="45" t="str">
        <f t="shared" si="113"/>
        <v>Public Service Co of Colorado_CO</v>
      </c>
      <c r="L2411" s="45" t="s">
        <v>3572</v>
      </c>
      <c r="M2411" s="45">
        <v>1</v>
      </c>
      <c r="N2411" s="45">
        <v>209447</v>
      </c>
      <c r="O2411" s="45">
        <v>325</v>
      </c>
      <c r="P2411" s="45">
        <v>1146242</v>
      </c>
      <c r="Q2411" s="45">
        <v>43665</v>
      </c>
      <c r="R2411" s="45">
        <v>12648380</v>
      </c>
      <c r="S2411" s="45">
        <v>5962635</v>
      </c>
      <c r="T2411" s="45">
        <v>8704558</v>
      </c>
      <c r="U2411" s="45">
        <v>8.14</v>
      </c>
      <c r="V2411" s="45">
        <v>8.15</v>
      </c>
      <c r="W2411" s="45">
        <v>5.68</v>
      </c>
      <c r="X2411" s="45">
        <v>9.8000000000000007</v>
      </c>
      <c r="Y2411" s="46">
        <v>275659.09999999998</v>
      </c>
      <c r="Z2411" s="46">
        <v>55440.122521341182</v>
      </c>
      <c r="AA2411" s="47">
        <f>_xlfn.XLOOKUP($E2411,Main_OG!$D$1:$D$766,Main_OG!AJ$1:AJ$766,"")</f>
        <v>34241712</v>
      </c>
      <c r="AB2411" s="47">
        <f>_xlfn.XLOOKUP($E2411,Main_OG!$D$1:$D$766,Main_OG!AK$1:AK$766,"")</f>
        <v>66794</v>
      </c>
      <c r="AC2411" s="47">
        <f>_xlfn.XLOOKUP($E2411,Main_OG!$D$1:$D$766,Main_OG!AL$1:AL$766,"")</f>
        <v>227824724</v>
      </c>
      <c r="AD2411" s="47">
        <f>_xlfn.XLOOKUP($E2411,Main_OG!$D$1:$D$766,Main_OG!AM$1:AM$766,"")</f>
        <v>0</v>
      </c>
    </row>
    <row r="2412" spans="1:30" x14ac:dyDescent="0.35">
      <c r="A2412" s="36" t="s">
        <v>3568</v>
      </c>
      <c r="B2412" s="45" t="s">
        <v>304</v>
      </c>
      <c r="C2412" s="45" t="s">
        <v>4291</v>
      </c>
      <c r="D2412" s="36" t="s">
        <v>3568</v>
      </c>
      <c r="E2412" s="36" t="str">
        <f t="shared" si="111"/>
        <v>2010_CO</v>
      </c>
      <c r="F2412" s="45">
        <v>2010</v>
      </c>
      <c r="G2412" s="45">
        <f>_xlfn.XLOOKUP(I2412,Main_OG!$B$1:$B$766,Main_OG!$O$1:$O$766,"")</f>
        <v>0</v>
      </c>
      <c r="H2412" s="45">
        <f>_xlfn.XLOOKUP(E2412,Main_OG!$D$1:$D$766,Main_OG!$J$1:$J$766,"")</f>
        <v>0</v>
      </c>
      <c r="I2412" s="45" t="s">
        <v>304</v>
      </c>
      <c r="J2412" s="45" t="str">
        <f t="shared" si="112"/>
        <v>Public Service Co of Colorado_CO</v>
      </c>
      <c r="K2412" s="45" t="str">
        <f t="shared" si="113"/>
        <v>Public Service Co of Colorado_CO</v>
      </c>
      <c r="L2412" s="45" t="s">
        <v>3573</v>
      </c>
      <c r="M2412" s="45">
        <v>1</v>
      </c>
      <c r="N2412" s="45">
        <v>209371</v>
      </c>
      <c r="O2412" s="45">
        <v>317</v>
      </c>
      <c r="P2412" s="45">
        <v>1156123</v>
      </c>
      <c r="Q2412" s="45">
        <v>46335</v>
      </c>
      <c r="R2412" s="45">
        <v>12837188</v>
      </c>
      <c r="S2412" s="45">
        <v>6328128</v>
      </c>
      <c r="T2412" s="45">
        <v>9086992</v>
      </c>
      <c r="U2412" s="45">
        <v>9.34</v>
      </c>
      <c r="V2412" s="45">
        <v>9.2899999999999991</v>
      </c>
      <c r="W2412" s="45">
        <v>6.39</v>
      </c>
      <c r="X2412" s="45">
        <v>11.15</v>
      </c>
      <c r="Y2412" s="46">
        <v>279385.59999999998</v>
      </c>
      <c r="Z2412" s="46">
        <v>55350.855139504616</v>
      </c>
      <c r="AA2412" s="47">
        <f>_xlfn.XLOOKUP($E2412,Main_OG!$D$1:$D$766,Main_OG!AJ$1:AJ$766,"")</f>
        <v>37539872</v>
      </c>
      <c r="AB2412" s="47">
        <f>_xlfn.XLOOKUP($E2412,Main_OG!$D$1:$D$766,Main_OG!AK$1:AK$766,"")</f>
        <v>100370</v>
      </c>
      <c r="AC2412" s="47">
        <f>_xlfn.XLOOKUP($E2412,Main_OG!$D$1:$D$766,Main_OG!AL$1:AL$766,"")</f>
        <v>182621564</v>
      </c>
      <c r="AD2412" s="47">
        <f>_xlfn.XLOOKUP($E2412,Main_OG!$D$1:$D$766,Main_OG!AM$1:AM$766,"")</f>
        <v>0</v>
      </c>
    </row>
    <row r="2413" spans="1:30" x14ac:dyDescent="0.35">
      <c r="A2413" s="36" t="s">
        <v>3568</v>
      </c>
      <c r="B2413" s="45" t="s">
        <v>304</v>
      </c>
      <c r="C2413" s="45" t="s">
        <v>4291</v>
      </c>
      <c r="D2413" s="36" t="s">
        <v>3568</v>
      </c>
      <c r="E2413" s="36" t="str">
        <f t="shared" si="111"/>
        <v>2011_CO</v>
      </c>
      <c r="F2413" s="45">
        <v>2011</v>
      </c>
      <c r="G2413" s="45">
        <f>_xlfn.XLOOKUP(I2413,Main_OG!$B$1:$B$766,Main_OG!$O$1:$O$766,"")</f>
        <v>0</v>
      </c>
      <c r="H2413" s="45">
        <f>_xlfn.XLOOKUP(E2413,Main_OG!$D$1:$D$766,Main_OG!$J$1:$J$766,"")</f>
        <v>0</v>
      </c>
      <c r="I2413" s="45" t="s">
        <v>304</v>
      </c>
      <c r="J2413" s="45" t="str">
        <f t="shared" si="112"/>
        <v>Public Service Co of Colorado_CO</v>
      </c>
      <c r="K2413" s="45" t="str">
        <f t="shared" si="113"/>
        <v>Public Service Co of Colorado_CO</v>
      </c>
      <c r="L2413" s="45" t="s">
        <v>3574</v>
      </c>
      <c r="M2413" s="45">
        <v>1</v>
      </c>
      <c r="N2413" s="45">
        <v>209221</v>
      </c>
      <c r="O2413" s="45">
        <v>328</v>
      </c>
      <c r="P2413" s="45">
        <v>1163341</v>
      </c>
      <c r="Q2413" s="45">
        <v>50441</v>
      </c>
      <c r="R2413" s="45">
        <v>12841552</v>
      </c>
      <c r="S2413" s="45">
        <v>6444761</v>
      </c>
      <c r="T2413" s="45">
        <v>9149030</v>
      </c>
      <c r="U2413" s="45">
        <v>9.7899999999999991</v>
      </c>
      <c r="V2413" s="45">
        <v>9.52</v>
      </c>
      <c r="W2413" s="45">
        <v>6.54</v>
      </c>
      <c r="X2413" s="45">
        <v>11.19</v>
      </c>
      <c r="Y2413" s="46">
        <v>283963.8</v>
      </c>
      <c r="Z2413" s="46">
        <v>55441.105839629825</v>
      </c>
      <c r="AA2413" s="47">
        <f>_xlfn.XLOOKUP($E2413,Main_OG!$D$1:$D$766,Main_OG!AJ$1:AJ$766,"")</f>
        <v>37082692</v>
      </c>
      <c r="AB2413" s="47">
        <f>_xlfn.XLOOKUP($E2413,Main_OG!$D$1:$D$766,Main_OG!AK$1:AK$766,"")</f>
        <v>111564</v>
      </c>
      <c r="AC2413" s="47">
        <f>_xlfn.XLOOKUP($E2413,Main_OG!$D$1:$D$766,Main_OG!AL$1:AL$766,"")</f>
        <v>168609396</v>
      </c>
      <c r="AD2413" s="47">
        <f>_xlfn.XLOOKUP($E2413,Main_OG!$D$1:$D$766,Main_OG!AM$1:AM$766,"")</f>
        <v>0</v>
      </c>
    </row>
    <row r="2414" spans="1:30" x14ac:dyDescent="0.35">
      <c r="A2414" s="36" t="s">
        <v>3568</v>
      </c>
      <c r="B2414" s="45" t="s">
        <v>304</v>
      </c>
      <c r="C2414" s="45" t="s">
        <v>4291</v>
      </c>
      <c r="D2414" s="36" t="s">
        <v>3568</v>
      </c>
      <c r="E2414" s="36" t="str">
        <f t="shared" si="111"/>
        <v>2012_CO</v>
      </c>
      <c r="F2414" s="45">
        <v>2012</v>
      </c>
      <c r="G2414" s="45">
        <f>_xlfn.XLOOKUP(I2414,Main_OG!$B$1:$B$766,Main_OG!$O$1:$O$766,"")</f>
        <v>0</v>
      </c>
      <c r="H2414" s="45">
        <f>_xlfn.XLOOKUP(E2414,Main_OG!$D$1:$D$766,Main_OG!$J$1:$J$766,"")</f>
        <v>0</v>
      </c>
      <c r="I2414" s="45" t="s">
        <v>304</v>
      </c>
      <c r="J2414" s="45" t="str">
        <f t="shared" si="112"/>
        <v>Public Service Co of Colorado_CO</v>
      </c>
      <c r="K2414" s="45" t="str">
        <f t="shared" si="113"/>
        <v>Public Service Co of Colorado_CO</v>
      </c>
      <c r="L2414" s="45" t="s">
        <v>3575</v>
      </c>
      <c r="M2414" s="45">
        <v>1</v>
      </c>
      <c r="N2414" s="45">
        <v>208884</v>
      </c>
      <c r="O2414" s="45">
        <v>328</v>
      </c>
      <c r="P2414" s="45">
        <v>1171433</v>
      </c>
      <c r="Q2414" s="45">
        <v>52471</v>
      </c>
      <c r="R2414" s="45">
        <v>12891960</v>
      </c>
      <c r="S2414" s="45">
        <v>6648621</v>
      </c>
      <c r="T2414" s="45">
        <v>9192981</v>
      </c>
      <c r="U2414" s="45">
        <v>9.6872558000000009</v>
      </c>
      <c r="V2414" s="45">
        <v>9.1642621000000002</v>
      </c>
      <c r="W2414" s="45">
        <v>6.0385605</v>
      </c>
      <c r="X2414" s="45">
        <v>11.046438999999999</v>
      </c>
      <c r="Y2414" s="46">
        <v>289339.5</v>
      </c>
      <c r="Z2414" s="46">
        <v>55710.135049271608</v>
      </c>
      <c r="AA2414" s="47">
        <f>_xlfn.XLOOKUP($E2414,Main_OG!$D$1:$D$766,Main_OG!AJ$1:AJ$766,"")</f>
        <v>38049068</v>
      </c>
      <c r="AB2414" s="47">
        <f>_xlfn.XLOOKUP($E2414,Main_OG!$D$1:$D$766,Main_OG!AK$1:AK$766,"")</f>
        <v>62032</v>
      </c>
      <c r="AC2414" s="47">
        <f>_xlfn.XLOOKUP($E2414,Main_OG!$D$1:$D$766,Main_OG!AL$1:AL$766,"")</f>
        <v>169968946</v>
      </c>
      <c r="AD2414" s="47">
        <f>_xlfn.XLOOKUP($E2414,Main_OG!$D$1:$D$766,Main_OG!AM$1:AM$766,"")</f>
        <v>0</v>
      </c>
    </row>
    <row r="2415" spans="1:30" x14ac:dyDescent="0.35">
      <c r="A2415" s="36" t="s">
        <v>3568</v>
      </c>
      <c r="B2415" s="45" t="s">
        <v>304</v>
      </c>
      <c r="C2415" s="45" t="s">
        <v>4291</v>
      </c>
      <c r="D2415" s="36" t="s">
        <v>3568</v>
      </c>
      <c r="E2415" s="36" t="str">
        <f t="shared" si="111"/>
        <v>2013_CO</v>
      </c>
      <c r="F2415" s="45">
        <v>2013</v>
      </c>
      <c r="G2415" s="45">
        <f>_xlfn.XLOOKUP(I2415,Main_OG!$B$1:$B$766,Main_OG!$O$1:$O$766,"")</f>
        <v>0</v>
      </c>
      <c r="H2415" s="45">
        <f>_xlfn.XLOOKUP(E2415,Main_OG!$D$1:$D$766,Main_OG!$J$1:$J$766,"")</f>
        <v>0</v>
      </c>
      <c r="I2415" s="45" t="s">
        <v>304</v>
      </c>
      <c r="J2415" s="45" t="str">
        <f t="shared" si="112"/>
        <v>Public Service Co of Colorado_CO</v>
      </c>
      <c r="K2415" s="45" t="str">
        <f t="shared" si="113"/>
        <v>Public Service Co of Colorado_CO</v>
      </c>
      <c r="L2415" s="45" t="s">
        <v>3576</v>
      </c>
      <c r="M2415" s="45">
        <v>1</v>
      </c>
      <c r="N2415" s="45">
        <v>209796</v>
      </c>
      <c r="O2415" s="45">
        <v>332</v>
      </c>
      <c r="P2415" s="45">
        <v>1182093</v>
      </c>
      <c r="Q2415" s="45">
        <v>61664</v>
      </c>
      <c r="R2415" s="45">
        <v>12881189</v>
      </c>
      <c r="S2415" s="45">
        <v>6652330</v>
      </c>
      <c r="T2415" s="45">
        <v>9266046</v>
      </c>
      <c r="U2415" s="45">
        <v>10.552348</v>
      </c>
      <c r="V2415" s="45">
        <v>9.8199474999999996</v>
      </c>
      <c r="W2415" s="45">
        <v>6.5774849</v>
      </c>
      <c r="X2415" s="45">
        <v>11.697848</v>
      </c>
      <c r="Y2415" s="46">
        <v>301484.09999999998</v>
      </c>
      <c r="Z2415" s="46">
        <v>57199.208313617695</v>
      </c>
      <c r="AA2415" s="47">
        <f>_xlfn.XLOOKUP($E2415,Main_OG!$D$1:$D$766,Main_OG!AJ$1:AJ$766,"")</f>
        <v>37389346</v>
      </c>
      <c r="AB2415" s="47">
        <f>_xlfn.XLOOKUP($E2415,Main_OG!$D$1:$D$766,Main_OG!AK$1:AK$766,"")</f>
        <v>58758</v>
      </c>
      <c r="AC2415" s="47">
        <f>_xlfn.XLOOKUP($E2415,Main_OG!$D$1:$D$766,Main_OG!AL$1:AL$766,"")</f>
        <v>175300914</v>
      </c>
      <c r="AD2415" s="47">
        <f>_xlfn.XLOOKUP($E2415,Main_OG!$D$1:$D$766,Main_OG!AM$1:AM$766,"")</f>
        <v>0</v>
      </c>
    </row>
    <row r="2416" spans="1:30" x14ac:dyDescent="0.35">
      <c r="A2416" s="36" t="s">
        <v>3568</v>
      </c>
      <c r="B2416" s="45" t="s">
        <v>304</v>
      </c>
      <c r="C2416" s="45" t="s">
        <v>4291</v>
      </c>
      <c r="D2416" s="36" t="s">
        <v>3568</v>
      </c>
      <c r="E2416" s="36" t="str">
        <f t="shared" si="111"/>
        <v>2014_CO</v>
      </c>
      <c r="F2416" s="45">
        <v>2014</v>
      </c>
      <c r="G2416" s="45">
        <f>_xlfn.XLOOKUP(I2416,Main_OG!$B$1:$B$766,Main_OG!$O$1:$O$766,"")</f>
        <v>0</v>
      </c>
      <c r="H2416" s="45">
        <f>_xlfn.XLOOKUP(E2416,Main_OG!$D$1:$D$766,Main_OG!$J$1:$J$766,"")</f>
        <v>0</v>
      </c>
      <c r="I2416" s="45" t="s">
        <v>304</v>
      </c>
      <c r="J2416" s="45" t="str">
        <f t="shared" si="112"/>
        <v>Public Service Co of Colorado_CO</v>
      </c>
      <c r="K2416" s="45" t="str">
        <f t="shared" si="113"/>
        <v>Public Service Co of Colorado_CO</v>
      </c>
      <c r="L2416" s="45" t="s">
        <v>3577</v>
      </c>
      <c r="M2416" s="45">
        <v>1</v>
      </c>
      <c r="N2416" s="45">
        <v>210496</v>
      </c>
      <c r="O2416" s="45">
        <v>333</v>
      </c>
      <c r="P2416" s="45">
        <v>1195260</v>
      </c>
      <c r="Q2416" s="45">
        <v>64041</v>
      </c>
      <c r="R2416" s="45">
        <v>12886370</v>
      </c>
      <c r="S2416" s="45">
        <v>6712282</v>
      </c>
      <c r="T2416" s="45">
        <v>9008526</v>
      </c>
      <c r="U2416" s="45">
        <v>10.789963</v>
      </c>
      <c r="V2416" s="45">
        <v>10.202004000000001</v>
      </c>
      <c r="W2416" s="45">
        <v>6.8895942999999997</v>
      </c>
      <c r="X2416" s="45">
        <v>12.011865</v>
      </c>
      <c r="Y2416" s="46">
        <v>315399</v>
      </c>
      <c r="Z2416" s="46">
        <v>58924.040617736639</v>
      </c>
      <c r="AA2416" s="47">
        <f>_xlfn.XLOOKUP($E2416,Main_OG!$D$1:$D$766,Main_OG!AJ$1:AJ$766,"")</f>
        <v>35538276</v>
      </c>
      <c r="AB2416" s="47">
        <f>_xlfn.XLOOKUP($E2416,Main_OG!$D$1:$D$766,Main_OG!AK$1:AK$766,"")</f>
        <v>76692</v>
      </c>
      <c r="AC2416" s="47">
        <f>_xlfn.XLOOKUP($E2416,Main_OG!$D$1:$D$766,Main_OG!AL$1:AL$766,"")</f>
        <v>189477822</v>
      </c>
      <c r="AD2416" s="47">
        <f>_xlfn.XLOOKUP($E2416,Main_OG!$D$1:$D$766,Main_OG!AM$1:AM$766,"")</f>
        <v>0</v>
      </c>
    </row>
    <row r="2417" spans="1:30" x14ac:dyDescent="0.35">
      <c r="A2417" s="36" t="s">
        <v>3568</v>
      </c>
      <c r="B2417" s="45" t="s">
        <v>304</v>
      </c>
      <c r="C2417" s="45" t="s">
        <v>4291</v>
      </c>
      <c r="D2417" s="36" t="s">
        <v>3568</v>
      </c>
      <c r="E2417" s="36" t="str">
        <f t="shared" si="111"/>
        <v>2015_CO</v>
      </c>
      <c r="F2417" s="45">
        <v>2015</v>
      </c>
      <c r="G2417" s="45">
        <f>_xlfn.XLOOKUP(I2417,Main_OG!$B$1:$B$766,Main_OG!$O$1:$O$766,"")</f>
        <v>0</v>
      </c>
      <c r="H2417" s="45">
        <f>_xlfn.XLOOKUP(E2417,Main_OG!$D$1:$D$766,Main_OG!$J$1:$J$766,"")</f>
        <v>0</v>
      </c>
      <c r="I2417" s="45" t="s">
        <v>304</v>
      </c>
      <c r="J2417" s="45" t="str">
        <f t="shared" si="112"/>
        <v>Public Service Co of Colorado_CO</v>
      </c>
      <c r="K2417" s="45" t="str">
        <f t="shared" si="113"/>
        <v>Public Service Co of Colorado_CO</v>
      </c>
      <c r="L2417" s="45" t="s">
        <v>3578</v>
      </c>
      <c r="M2417" s="45">
        <v>1</v>
      </c>
      <c r="N2417" s="45">
        <v>211797</v>
      </c>
      <c r="O2417" s="45">
        <v>336</v>
      </c>
      <c r="P2417" s="45">
        <v>1211662</v>
      </c>
      <c r="Q2417" s="45">
        <v>64264</v>
      </c>
      <c r="R2417" s="45">
        <v>12927635</v>
      </c>
      <c r="S2417" s="45">
        <v>6596068</v>
      </c>
      <c r="T2417" s="45">
        <v>9111591</v>
      </c>
      <c r="U2417" s="45">
        <v>10.078738</v>
      </c>
      <c r="V2417" s="45">
        <v>9.6263006000000004</v>
      </c>
      <c r="W2417" s="45">
        <v>6.5137897000000002</v>
      </c>
      <c r="X2417" s="45">
        <v>11.599785000000001</v>
      </c>
      <c r="Y2417" s="46">
        <v>330526.09999999998</v>
      </c>
      <c r="Z2417" s="46">
        <v>60598.867541519321</v>
      </c>
      <c r="AA2417" s="47">
        <f>_xlfn.XLOOKUP($E2417,Main_OG!$D$1:$D$766,Main_OG!AJ$1:AJ$766,"")</f>
        <v>34921346</v>
      </c>
      <c r="AB2417" s="47">
        <f>_xlfn.XLOOKUP($E2417,Main_OG!$D$1:$D$766,Main_OG!AK$1:AK$766,"")</f>
        <v>47036</v>
      </c>
      <c r="AC2417" s="47">
        <f>_xlfn.XLOOKUP($E2417,Main_OG!$D$1:$D$766,Main_OG!AL$1:AL$766,"")</f>
        <v>179469092</v>
      </c>
      <c r="AD2417" s="47">
        <f>_xlfn.XLOOKUP($E2417,Main_OG!$D$1:$D$766,Main_OG!AM$1:AM$766,"")</f>
        <v>0</v>
      </c>
    </row>
    <row r="2418" spans="1:30" x14ac:dyDescent="0.35">
      <c r="A2418" s="36" t="s">
        <v>3568</v>
      </c>
      <c r="B2418" s="45" t="s">
        <v>304</v>
      </c>
      <c r="C2418" s="45" t="s">
        <v>4291</v>
      </c>
      <c r="D2418" s="36" t="s">
        <v>3568</v>
      </c>
      <c r="E2418" s="36" t="str">
        <f t="shared" si="111"/>
        <v>2016_CO</v>
      </c>
      <c r="F2418" s="45">
        <v>2016</v>
      </c>
      <c r="G2418" s="45">
        <f>_xlfn.XLOOKUP(I2418,Main_OG!$B$1:$B$766,Main_OG!$O$1:$O$766,"")</f>
        <v>0</v>
      </c>
      <c r="H2418" s="45">
        <f>_xlfn.XLOOKUP(E2418,Main_OG!$D$1:$D$766,Main_OG!$J$1:$J$766,"")</f>
        <v>0</v>
      </c>
      <c r="I2418" s="45" t="s">
        <v>304</v>
      </c>
      <c r="J2418" s="45" t="str">
        <f t="shared" si="112"/>
        <v>Public Service Co of Colorado_CO</v>
      </c>
      <c r="K2418" s="45" t="str">
        <f t="shared" si="113"/>
        <v>Public Service Co of Colorado_CO</v>
      </c>
      <c r="L2418" s="45" t="s">
        <v>3579</v>
      </c>
      <c r="M2418" s="45">
        <v>1</v>
      </c>
      <c r="N2418" s="45">
        <v>213340</v>
      </c>
      <c r="O2418" s="45">
        <v>335</v>
      </c>
      <c r="P2418" s="45">
        <v>1228305</v>
      </c>
      <c r="Q2418" s="45">
        <v>64745</v>
      </c>
      <c r="R2418" s="45">
        <v>13093066</v>
      </c>
      <c r="S2418" s="45">
        <v>6371224</v>
      </c>
      <c r="T2418" s="45">
        <v>9271880</v>
      </c>
      <c r="U2418" s="45">
        <v>9.8046181000000008</v>
      </c>
      <c r="V2418" s="45">
        <v>9.2024358999999993</v>
      </c>
      <c r="W2418" s="45">
        <v>6.5104759000000003</v>
      </c>
      <c r="X2418" s="45">
        <v>11.470446000000001</v>
      </c>
      <c r="Y2418" s="46">
        <v>337685.2</v>
      </c>
      <c r="Z2418" s="46">
        <v>60911.742826818358</v>
      </c>
      <c r="AA2418" s="47">
        <f>_xlfn.XLOOKUP($E2418,Main_OG!$D$1:$D$766,Main_OG!AJ$1:AJ$766,"")</f>
        <v>33271590</v>
      </c>
      <c r="AB2418" s="47">
        <f>_xlfn.XLOOKUP($E2418,Main_OG!$D$1:$D$766,Main_OG!AK$1:AK$766,"")</f>
        <v>42584</v>
      </c>
      <c r="AC2418" s="47">
        <f>_xlfn.XLOOKUP($E2418,Main_OG!$D$1:$D$766,Main_OG!AL$1:AL$766,"")</f>
        <v>186693330</v>
      </c>
      <c r="AD2418" s="47">
        <f>_xlfn.XLOOKUP($E2418,Main_OG!$D$1:$D$766,Main_OG!AM$1:AM$766,"")</f>
        <v>0</v>
      </c>
    </row>
    <row r="2419" spans="1:30" x14ac:dyDescent="0.35">
      <c r="A2419" s="36" t="s">
        <v>3568</v>
      </c>
      <c r="B2419" s="45" t="s">
        <v>304</v>
      </c>
      <c r="C2419" s="45" t="s">
        <v>4291</v>
      </c>
      <c r="D2419" s="36" t="s">
        <v>3568</v>
      </c>
      <c r="E2419" s="36" t="str">
        <f t="shared" si="111"/>
        <v>2017_CO</v>
      </c>
      <c r="F2419" s="45">
        <v>2017</v>
      </c>
      <c r="G2419" s="45">
        <f>_xlfn.XLOOKUP(I2419,Main_OG!$B$1:$B$766,Main_OG!$O$1:$O$766,"")</f>
        <v>0</v>
      </c>
      <c r="H2419" s="45">
        <f>_xlfn.XLOOKUP(E2419,Main_OG!$D$1:$D$766,Main_OG!$J$1:$J$766,"")</f>
        <v>0</v>
      </c>
      <c r="I2419" s="45" t="s">
        <v>304</v>
      </c>
      <c r="J2419" s="45" t="str">
        <f t="shared" si="112"/>
        <v>Public Service Co of Colorado_CO</v>
      </c>
      <c r="K2419" s="45" t="str">
        <f t="shared" si="113"/>
        <v>Public Service Co of Colorado_CO</v>
      </c>
      <c r="L2419" s="45" t="s">
        <v>3580</v>
      </c>
      <c r="M2419" s="45">
        <v>1</v>
      </c>
      <c r="N2419" s="45">
        <v>214345</v>
      </c>
      <c r="O2419" s="45">
        <v>339</v>
      </c>
      <c r="P2419" s="45">
        <v>1244432</v>
      </c>
      <c r="Q2419" s="45">
        <v>73155</v>
      </c>
      <c r="R2419" s="45">
        <v>12999382</v>
      </c>
      <c r="S2419" s="45">
        <v>6449173</v>
      </c>
      <c r="T2419" s="45">
        <v>9107102</v>
      </c>
      <c r="U2419" s="45">
        <v>9.7661130000000007</v>
      </c>
      <c r="V2419" s="45">
        <v>9.4748842999999994</v>
      </c>
      <c r="W2419" s="45">
        <v>6.5290153999999996</v>
      </c>
      <c r="X2419" s="45">
        <v>11.346359</v>
      </c>
      <c r="Y2419" s="46">
        <v>350209.1</v>
      </c>
      <c r="Z2419" s="46">
        <v>62343.395661461014</v>
      </c>
      <c r="AA2419" s="47">
        <f>_xlfn.XLOOKUP($E2419,Main_OG!$D$1:$D$766,Main_OG!AJ$1:AJ$766,"")</f>
        <v>33260918</v>
      </c>
      <c r="AB2419" s="47">
        <f>_xlfn.XLOOKUP($E2419,Main_OG!$D$1:$D$766,Main_OG!AK$1:AK$766,"")</f>
        <v>46456</v>
      </c>
      <c r="AC2419" s="47">
        <f>_xlfn.XLOOKUP($E2419,Main_OG!$D$1:$D$766,Main_OG!AL$1:AL$766,"")</f>
        <v>188359054</v>
      </c>
      <c r="AD2419" s="47">
        <f>_xlfn.XLOOKUP($E2419,Main_OG!$D$1:$D$766,Main_OG!AM$1:AM$766,"")</f>
        <v>0</v>
      </c>
    </row>
    <row r="2420" spans="1:30" x14ac:dyDescent="0.35">
      <c r="A2420" s="36" t="s">
        <v>3568</v>
      </c>
      <c r="B2420" s="45" t="s">
        <v>304</v>
      </c>
      <c r="C2420" s="45" t="s">
        <v>4291</v>
      </c>
      <c r="D2420" s="36" t="s">
        <v>3568</v>
      </c>
      <c r="E2420" s="36" t="str">
        <f t="shared" si="111"/>
        <v>2018_CO</v>
      </c>
      <c r="F2420" s="45">
        <v>2018</v>
      </c>
      <c r="G2420" s="45">
        <f>_xlfn.XLOOKUP(I2420,Main_OG!$B$1:$B$766,Main_OG!$O$1:$O$766,"")</f>
        <v>0</v>
      </c>
      <c r="H2420" s="45">
        <f>_xlfn.XLOOKUP(E2420,Main_OG!$D$1:$D$766,Main_OG!$J$1:$J$766,"")</f>
        <v>0</v>
      </c>
      <c r="I2420" s="45" t="s">
        <v>304</v>
      </c>
      <c r="J2420" s="45" t="str">
        <f t="shared" si="112"/>
        <v>Public Service Co of Colorado_CO</v>
      </c>
      <c r="K2420" s="45" t="str">
        <f t="shared" si="113"/>
        <v>Public Service Co of Colorado_CO</v>
      </c>
      <c r="L2420" s="45" t="s">
        <v>3581</v>
      </c>
      <c r="M2420" s="45">
        <v>1</v>
      </c>
      <c r="N2420" s="45">
        <v>215791</v>
      </c>
      <c r="O2420" s="45">
        <v>334</v>
      </c>
      <c r="P2420" s="45">
        <v>1262866</v>
      </c>
      <c r="Q2420" s="45">
        <v>92970</v>
      </c>
      <c r="R2420" s="45">
        <v>13153056</v>
      </c>
      <c r="S2420" s="45">
        <v>6565920</v>
      </c>
      <c r="T2420" s="45">
        <v>9437532</v>
      </c>
      <c r="U2420" s="45">
        <v>9.0037646999999996</v>
      </c>
      <c r="V2420" s="45">
        <v>9.6073938999999999</v>
      </c>
      <c r="W2420" s="45">
        <v>6.3476862000000001</v>
      </c>
      <c r="X2420" s="45">
        <v>11.116554000000001</v>
      </c>
      <c r="Y2420" s="46">
        <v>365204.5</v>
      </c>
      <c r="Z2420" s="46">
        <v>64102.96016169474</v>
      </c>
      <c r="AA2420" s="47">
        <f>_xlfn.XLOOKUP($E2420,Main_OG!$D$1:$D$766,Main_OG!AJ$1:AJ$766,"")</f>
        <v>30538264</v>
      </c>
      <c r="AB2420" s="47">
        <f>_xlfn.XLOOKUP($E2420,Main_OG!$D$1:$D$766,Main_OG!AK$1:AK$766,"")</f>
        <v>68232</v>
      </c>
      <c r="AC2420" s="47">
        <f>_xlfn.XLOOKUP($E2420,Main_OG!$D$1:$D$766,Main_OG!AL$1:AL$766,"")</f>
        <v>245777046</v>
      </c>
      <c r="AD2420" s="47">
        <f>_xlfn.XLOOKUP($E2420,Main_OG!$D$1:$D$766,Main_OG!AM$1:AM$766,"")</f>
        <v>0</v>
      </c>
    </row>
    <row r="2421" spans="1:30" x14ac:dyDescent="0.35">
      <c r="A2421" s="36" t="s">
        <v>3568</v>
      </c>
      <c r="B2421" s="45" t="s">
        <v>304</v>
      </c>
      <c r="C2421" s="45" t="s">
        <v>4291</v>
      </c>
      <c r="D2421" s="36" t="s">
        <v>3568</v>
      </c>
      <c r="E2421" s="36" t="str">
        <f t="shared" si="111"/>
        <v>2019_CO</v>
      </c>
      <c r="F2421" s="45">
        <v>2019</v>
      </c>
      <c r="G2421" s="45">
        <f>_xlfn.XLOOKUP(I2421,Main_OG!$B$1:$B$766,Main_OG!$O$1:$O$766,"")</f>
        <v>0</v>
      </c>
      <c r="H2421" s="45">
        <f>_xlfn.XLOOKUP(E2421,Main_OG!$D$1:$D$766,Main_OG!$J$1:$J$766,"")</f>
        <v>0</v>
      </c>
      <c r="I2421" s="45" t="s">
        <v>304</v>
      </c>
      <c r="J2421" s="45" t="str">
        <f t="shared" si="112"/>
        <v>Public Service Co of Colorado_CO</v>
      </c>
      <c r="K2421" s="45" t="str">
        <f t="shared" si="113"/>
        <v>Public Service Co of Colorado_CO</v>
      </c>
      <c r="L2421" s="45" t="s">
        <v>3582</v>
      </c>
      <c r="M2421" s="45">
        <v>1</v>
      </c>
      <c r="N2421" s="45">
        <v>217215</v>
      </c>
      <c r="O2421" s="45">
        <v>329</v>
      </c>
      <c r="P2421" s="45">
        <v>1281850</v>
      </c>
      <c r="Q2421" s="45">
        <v>113801</v>
      </c>
      <c r="R2421" s="45">
        <v>13178829</v>
      </c>
      <c r="S2421" s="45">
        <v>6417592</v>
      </c>
      <c r="T2421" s="45">
        <v>9446626</v>
      </c>
      <c r="U2421" s="45">
        <v>8.7036142000000005</v>
      </c>
      <c r="V2421" s="45">
        <v>9.6079637000000009</v>
      </c>
      <c r="W2421" s="45">
        <v>6.3743504</v>
      </c>
      <c r="X2421" s="45">
        <v>11.093845</v>
      </c>
      <c r="Y2421" s="46">
        <v>383596</v>
      </c>
      <c r="Z2421" s="46">
        <v>66614.03709238852</v>
      </c>
      <c r="AA2421" s="47">
        <f>_xlfn.XLOOKUP($E2421,Main_OG!$D$1:$D$766,Main_OG!AJ$1:AJ$766,"")</f>
        <v>29033324</v>
      </c>
      <c r="AB2421" s="47">
        <f>_xlfn.XLOOKUP($E2421,Main_OG!$D$1:$D$766,Main_OG!AK$1:AK$766,"")</f>
        <v>47614</v>
      </c>
      <c r="AC2421" s="47">
        <f>_xlfn.XLOOKUP($E2421,Main_OG!$D$1:$D$766,Main_OG!AL$1:AL$766,"")</f>
        <v>255794926</v>
      </c>
      <c r="AD2421" s="47">
        <f>_xlfn.XLOOKUP($E2421,Main_OG!$D$1:$D$766,Main_OG!AM$1:AM$766,"")</f>
        <v>0</v>
      </c>
    </row>
    <row r="2422" spans="1:30" x14ac:dyDescent="0.35">
      <c r="A2422" s="36" t="s">
        <v>3568</v>
      </c>
      <c r="B2422" s="45" t="s">
        <v>304</v>
      </c>
      <c r="C2422" s="45" t="s">
        <v>4291</v>
      </c>
      <c r="D2422" s="36" t="s">
        <v>3568</v>
      </c>
      <c r="E2422" s="36" t="str">
        <f t="shared" si="111"/>
        <v>2020_CO</v>
      </c>
      <c r="F2422" s="45">
        <v>2020</v>
      </c>
      <c r="G2422" s="45">
        <f>_xlfn.XLOOKUP(I2422,Main_OG!$B$1:$B$766,Main_OG!$O$1:$O$766,"")</f>
        <v>0</v>
      </c>
      <c r="H2422" s="45">
        <f>_xlfn.XLOOKUP(E2422,Main_OG!$D$1:$D$766,Main_OG!$J$1:$J$766,"")</f>
        <v>0</v>
      </c>
      <c r="I2422" s="45" t="s">
        <v>304</v>
      </c>
      <c r="J2422" s="45" t="str">
        <f t="shared" si="112"/>
        <v>Public Service Co of Colorado_CO</v>
      </c>
      <c r="K2422" s="45" t="str">
        <f t="shared" si="113"/>
        <v>Public Service Co of Colorado_CO</v>
      </c>
      <c r="L2422" s="45" t="s">
        <v>3583</v>
      </c>
      <c r="M2422" s="45">
        <v>1</v>
      </c>
      <c r="N2422" s="45">
        <v>218890</v>
      </c>
      <c r="O2422" s="45">
        <v>322</v>
      </c>
      <c r="P2422" s="45">
        <v>0</v>
      </c>
      <c r="Q2422" s="45">
        <v>94079</v>
      </c>
      <c r="R2422" s="45">
        <v>12463353</v>
      </c>
      <c r="S2422" s="45">
        <v>6298197</v>
      </c>
      <c r="T2422" s="45">
        <v>0</v>
      </c>
      <c r="U2422" s="45">
        <v>8.6378468999999996</v>
      </c>
      <c r="V2422" s="45">
        <v>9.9560776000000004</v>
      </c>
      <c r="W2422" s="45">
        <v>6.5024037999999997</v>
      </c>
      <c r="X2422" s="45">
        <v>0</v>
      </c>
      <c r="Y2422" s="46">
        <v>380921.9</v>
      </c>
      <c r="Z2422" s="46">
        <v>65695.83044310144</v>
      </c>
      <c r="AA2422" s="47">
        <f>_xlfn.XLOOKUP($E2422,Main_OG!$D$1:$D$766,Main_OG!AJ$1:AJ$766,"")</f>
        <v>22953536</v>
      </c>
      <c r="AB2422" s="47">
        <f>_xlfn.XLOOKUP($E2422,Main_OG!$D$1:$D$766,Main_OG!AK$1:AK$766,"")</f>
        <v>39190</v>
      </c>
      <c r="AC2422" s="47">
        <f>_xlfn.XLOOKUP($E2422,Main_OG!$D$1:$D$766,Main_OG!AL$1:AL$766,"")</f>
        <v>282997562</v>
      </c>
      <c r="AD2422" s="47">
        <f>_xlfn.XLOOKUP($E2422,Main_OG!$D$1:$D$766,Main_OG!AM$1:AM$766,"")</f>
        <v>0</v>
      </c>
    </row>
    <row r="2423" spans="1:30" x14ac:dyDescent="0.35">
      <c r="A2423" s="36" t="s">
        <v>3584</v>
      </c>
      <c r="B2423" s="45" t="s">
        <v>712</v>
      </c>
      <c r="C2423" s="45" t="s">
        <v>4292</v>
      </c>
      <c r="D2423" s="36" t="s">
        <v>4525</v>
      </c>
      <c r="E2423" s="36" t="str">
        <f t="shared" si="111"/>
        <v>2006_NH</v>
      </c>
      <c r="F2423" s="45">
        <v>2006</v>
      </c>
      <c r="G2423" s="45">
        <f>_xlfn.XLOOKUP(I2423,Main_OG!$B$1:$B$766,Main_OG!$O$1:$O$766,"")</f>
        <v>1</v>
      </c>
      <c r="H2423" s="45">
        <f>_xlfn.XLOOKUP(E2423,Main_OG!$D$1:$D$766,Main_OG!$J$1:$J$766,"")</f>
        <v>0</v>
      </c>
      <c r="I2423" s="45" t="s">
        <v>712</v>
      </c>
      <c r="J2423" s="45" t="str">
        <f t="shared" si="112"/>
        <v>Public Service Co of NH_NH</v>
      </c>
      <c r="K2423" s="45" t="str">
        <f t="shared" si="113"/>
        <v>Public Service Co of New Hampshire_NH</v>
      </c>
      <c r="L2423" s="45" t="s">
        <v>3585</v>
      </c>
      <c r="M2423" s="45">
        <v>0</v>
      </c>
      <c r="N2423" s="45">
        <v>70037</v>
      </c>
      <c r="O2423" s="45">
        <v>2725</v>
      </c>
      <c r="P2423" s="45">
        <v>413970</v>
      </c>
      <c r="Q2423" s="45">
        <v>0</v>
      </c>
      <c r="R2423" s="45">
        <v>438243</v>
      </c>
      <c r="S2423" s="45">
        <v>150848</v>
      </c>
      <c r="T2423" s="45">
        <v>467508</v>
      </c>
      <c r="U2423" s="45">
        <v>0</v>
      </c>
      <c r="V2423" s="45">
        <v>13.67495310812544</v>
      </c>
      <c r="W2423" s="45">
        <v>12.888100584051861</v>
      </c>
      <c r="X2423" s="45">
        <v>15.14180748306657</v>
      </c>
      <c r="Y2423" s="46">
        <v>71424.5</v>
      </c>
      <c r="Z2423" s="46">
        <v>54589.651854303273</v>
      </c>
      <c r="AA2423" s="47">
        <f>_xlfn.XLOOKUP($E2423,Main_OG!$D$1:$D$766,Main_OG!AJ$1:AJ$766,"")</f>
        <v>3267488</v>
      </c>
      <c r="AB2423" s="47">
        <f>_xlfn.XLOOKUP($E2423,Main_OG!$D$1:$D$766,Main_OG!AK$1:AK$766,"")</f>
        <v>1548049.18</v>
      </c>
      <c r="AC2423" s="47">
        <f>_xlfn.XLOOKUP($E2423,Main_OG!$D$1:$D$766,Main_OG!AL$1:AL$766,"")</f>
        <v>85052089.120000005</v>
      </c>
      <c r="AD2423" s="47">
        <f>_xlfn.XLOOKUP($E2423,Main_OG!$D$1:$D$766,Main_OG!AM$1:AM$766,"")</f>
        <v>9397856</v>
      </c>
    </row>
    <row r="2424" spans="1:30" x14ac:dyDescent="0.35">
      <c r="A2424" s="36" t="s">
        <v>3584</v>
      </c>
      <c r="B2424" s="45" t="s">
        <v>712</v>
      </c>
      <c r="C2424" s="45" t="s">
        <v>4292</v>
      </c>
      <c r="D2424" s="36" t="s">
        <v>4525</v>
      </c>
      <c r="E2424" s="36" t="str">
        <f t="shared" si="111"/>
        <v>2007_NH</v>
      </c>
      <c r="F2424" s="45">
        <v>2007</v>
      </c>
      <c r="G2424" s="45">
        <f>_xlfn.XLOOKUP(I2424,Main_OG!$B$1:$B$766,Main_OG!$O$1:$O$766,"")</f>
        <v>1</v>
      </c>
      <c r="H2424" s="45">
        <f>_xlfn.XLOOKUP(E2424,Main_OG!$D$1:$D$766,Main_OG!$J$1:$J$766,"")</f>
        <v>0</v>
      </c>
      <c r="I2424" s="45" t="s">
        <v>712</v>
      </c>
      <c r="J2424" s="45" t="str">
        <f t="shared" si="112"/>
        <v>Public Service Co of NH_NH</v>
      </c>
      <c r="K2424" s="45" t="str">
        <f t="shared" si="113"/>
        <v>Public Service Co of New Hampshire_NH</v>
      </c>
      <c r="L2424" s="45" t="s">
        <v>3586</v>
      </c>
      <c r="M2424" s="45">
        <v>0</v>
      </c>
      <c r="N2424" s="45">
        <v>70748</v>
      </c>
      <c r="O2424" s="45">
        <v>2737</v>
      </c>
      <c r="P2424" s="45">
        <v>417406</v>
      </c>
      <c r="Q2424" s="45">
        <v>0</v>
      </c>
      <c r="R2424" s="45">
        <v>407731</v>
      </c>
      <c r="S2424" s="45">
        <v>145235</v>
      </c>
      <c r="T2424" s="45">
        <v>457609</v>
      </c>
      <c r="U2424" s="45">
        <v>0</v>
      </c>
      <c r="V2424" s="45">
        <v>12.8</v>
      </c>
      <c r="W2424" s="45">
        <v>11.86</v>
      </c>
      <c r="X2424" s="45">
        <v>14.41</v>
      </c>
      <c r="Y2424" s="46">
        <v>71943.5</v>
      </c>
      <c r="Z2424" s="46">
        <v>54812.424764197662</v>
      </c>
      <c r="AA2424" s="47">
        <f>_xlfn.XLOOKUP($E2424,Main_OG!$D$1:$D$766,Main_OG!AJ$1:AJ$766,"")</f>
        <v>3250466</v>
      </c>
      <c r="AB2424" s="47">
        <f>_xlfn.XLOOKUP($E2424,Main_OG!$D$1:$D$766,Main_OG!AK$1:AK$766,"")</f>
        <v>1307692</v>
      </c>
      <c r="AC2424" s="47">
        <f>_xlfn.XLOOKUP($E2424,Main_OG!$D$1:$D$766,Main_OG!AL$1:AL$766,"")</f>
        <v>79239612</v>
      </c>
      <c r="AD2424" s="47">
        <f>_xlfn.XLOOKUP($E2424,Main_OG!$D$1:$D$766,Main_OG!AM$1:AM$766,"")</f>
        <v>10763884</v>
      </c>
    </row>
    <row r="2425" spans="1:30" x14ac:dyDescent="0.35">
      <c r="A2425" s="36" t="s">
        <v>3584</v>
      </c>
      <c r="B2425" s="45" t="s">
        <v>712</v>
      </c>
      <c r="C2425" s="45" t="s">
        <v>4292</v>
      </c>
      <c r="D2425" s="36" t="s">
        <v>4525</v>
      </c>
      <c r="E2425" s="36" t="str">
        <f t="shared" si="111"/>
        <v>2008_NH</v>
      </c>
      <c r="F2425" s="45">
        <v>2008</v>
      </c>
      <c r="G2425" s="45">
        <f>_xlfn.XLOOKUP(I2425,Main_OG!$B$1:$B$766,Main_OG!$O$1:$O$766,"")</f>
        <v>1</v>
      </c>
      <c r="H2425" s="45">
        <f>_xlfn.XLOOKUP(E2425,Main_OG!$D$1:$D$766,Main_OG!$J$1:$J$766,"")</f>
        <v>0</v>
      </c>
      <c r="I2425" s="45" t="s">
        <v>712</v>
      </c>
      <c r="J2425" s="45" t="str">
        <f t="shared" si="112"/>
        <v>Public Service Co of NH_NH</v>
      </c>
      <c r="K2425" s="45" t="str">
        <f t="shared" si="113"/>
        <v>Public Service Co of New Hampshire_NH</v>
      </c>
      <c r="L2425" s="45" t="s">
        <v>3587</v>
      </c>
      <c r="M2425" s="45">
        <v>0</v>
      </c>
      <c r="N2425" s="45">
        <v>71619</v>
      </c>
      <c r="O2425" s="45">
        <v>2966</v>
      </c>
      <c r="P2425" s="45">
        <v>418096</v>
      </c>
      <c r="Q2425" s="45">
        <v>0</v>
      </c>
      <c r="R2425" s="45">
        <v>3165010</v>
      </c>
      <c r="S2425" s="45">
        <v>1325722</v>
      </c>
      <c r="T2425" s="45">
        <v>3104540</v>
      </c>
      <c r="U2425" s="45">
        <v>0</v>
      </c>
      <c r="V2425" s="45">
        <v>13.56</v>
      </c>
      <c r="W2425" s="45">
        <v>12.53</v>
      </c>
      <c r="X2425" s="45">
        <v>15.22</v>
      </c>
      <c r="Y2425" s="46">
        <v>71195.600000000006</v>
      </c>
      <c r="Z2425" s="46">
        <v>54103.86456175441</v>
      </c>
      <c r="AA2425" s="47">
        <f>_xlfn.XLOOKUP($E2425,Main_OG!$D$1:$D$766,Main_OG!AJ$1:AJ$766,"")</f>
        <v>2962002</v>
      </c>
      <c r="AB2425" s="47">
        <f>_xlfn.XLOOKUP($E2425,Main_OG!$D$1:$D$766,Main_OG!AK$1:AK$766,"")</f>
        <v>516682</v>
      </c>
      <c r="AC2425" s="47">
        <f>_xlfn.XLOOKUP($E2425,Main_OG!$D$1:$D$766,Main_OG!AL$1:AL$766,"")</f>
        <v>97737412</v>
      </c>
      <c r="AD2425" s="47">
        <f>_xlfn.XLOOKUP($E2425,Main_OG!$D$1:$D$766,Main_OG!AM$1:AM$766,"")</f>
        <v>9350314</v>
      </c>
    </row>
    <row r="2426" spans="1:30" x14ac:dyDescent="0.35">
      <c r="A2426" s="36" t="s">
        <v>3584</v>
      </c>
      <c r="B2426" s="45" t="s">
        <v>712</v>
      </c>
      <c r="C2426" s="45" t="s">
        <v>4292</v>
      </c>
      <c r="D2426" s="36" t="s">
        <v>4525</v>
      </c>
      <c r="E2426" s="36" t="str">
        <f t="shared" si="111"/>
        <v>2009_NH</v>
      </c>
      <c r="F2426" s="45">
        <v>2009</v>
      </c>
      <c r="G2426" s="45">
        <f>_xlfn.XLOOKUP(I2426,Main_OG!$B$1:$B$766,Main_OG!$O$1:$O$766,"")</f>
        <v>1</v>
      </c>
      <c r="H2426" s="45">
        <f>_xlfn.XLOOKUP(E2426,Main_OG!$D$1:$D$766,Main_OG!$J$1:$J$766,"")</f>
        <v>0</v>
      </c>
      <c r="I2426" s="45" t="s">
        <v>712</v>
      </c>
      <c r="J2426" s="45" t="str">
        <f t="shared" si="112"/>
        <v>Public Service Co of NH_NH</v>
      </c>
      <c r="K2426" s="45" t="str">
        <f t="shared" si="113"/>
        <v>Public Service Co of New Hampshire_NH</v>
      </c>
      <c r="L2426" s="45" t="s">
        <v>3588</v>
      </c>
      <c r="M2426" s="45">
        <v>0</v>
      </c>
      <c r="N2426" s="45">
        <v>60223</v>
      </c>
      <c r="O2426" s="45">
        <v>2600</v>
      </c>
      <c r="P2426" s="45">
        <v>414306</v>
      </c>
      <c r="Q2426" s="45">
        <v>0</v>
      </c>
      <c r="R2426" s="45">
        <v>2759950</v>
      </c>
      <c r="S2426" s="45">
        <v>609659</v>
      </c>
      <c r="T2426" s="45">
        <v>3095826</v>
      </c>
      <c r="U2426" s="45">
        <v>0</v>
      </c>
      <c r="V2426" s="45">
        <v>13.6</v>
      </c>
      <c r="W2426" s="45">
        <v>13.73</v>
      </c>
      <c r="X2426" s="45">
        <v>16.23</v>
      </c>
      <c r="Y2426" s="46">
        <v>70498.600000000006</v>
      </c>
      <c r="Z2426" s="46">
        <v>53566.212953099377</v>
      </c>
      <c r="AA2426" s="47">
        <f>_xlfn.XLOOKUP($E2426,Main_OG!$D$1:$D$766,Main_OG!AJ$1:AJ$766,"")</f>
        <v>2415868</v>
      </c>
      <c r="AB2426" s="47">
        <f>_xlfn.XLOOKUP($E2426,Main_OG!$D$1:$D$766,Main_OG!AK$1:AK$766,"")</f>
        <v>665638</v>
      </c>
      <c r="AC2426" s="47">
        <f>_xlfn.XLOOKUP($E2426,Main_OG!$D$1:$D$766,Main_OG!AL$1:AL$766,"")</f>
        <v>76359314</v>
      </c>
      <c r="AD2426" s="47">
        <f>_xlfn.XLOOKUP($E2426,Main_OG!$D$1:$D$766,Main_OG!AM$1:AM$766,"")</f>
        <v>8816673</v>
      </c>
    </row>
    <row r="2427" spans="1:30" x14ac:dyDescent="0.35">
      <c r="A2427" s="36" t="s">
        <v>3584</v>
      </c>
      <c r="B2427" s="45" t="s">
        <v>712</v>
      </c>
      <c r="C2427" s="45" t="s">
        <v>4292</v>
      </c>
      <c r="D2427" s="36" t="s">
        <v>4525</v>
      </c>
      <c r="E2427" s="36" t="str">
        <f t="shared" si="111"/>
        <v>2010_NH</v>
      </c>
      <c r="F2427" s="45">
        <v>2010</v>
      </c>
      <c r="G2427" s="45">
        <f>_xlfn.XLOOKUP(I2427,Main_OG!$B$1:$B$766,Main_OG!$O$1:$O$766,"")</f>
        <v>1</v>
      </c>
      <c r="H2427" s="45">
        <f>_xlfn.XLOOKUP(E2427,Main_OG!$D$1:$D$766,Main_OG!$J$1:$J$766,"")</f>
        <v>0</v>
      </c>
      <c r="I2427" s="45" t="s">
        <v>712</v>
      </c>
      <c r="J2427" s="45" t="str">
        <f t="shared" si="112"/>
        <v>Public Service Co of NH_NH</v>
      </c>
      <c r="K2427" s="45" t="str">
        <f t="shared" si="113"/>
        <v>Public Service Co of New Hampshire_NH</v>
      </c>
      <c r="L2427" s="45" t="s">
        <v>3589</v>
      </c>
      <c r="M2427" s="45">
        <v>0</v>
      </c>
      <c r="N2427" s="45">
        <v>67245</v>
      </c>
      <c r="O2427" s="45">
        <v>2645</v>
      </c>
      <c r="P2427" s="45">
        <v>419225</v>
      </c>
      <c r="Q2427" s="45">
        <v>0</v>
      </c>
      <c r="R2427" s="45">
        <v>1941990</v>
      </c>
      <c r="S2427" s="45">
        <v>308644</v>
      </c>
      <c r="T2427" s="45">
        <v>3169092</v>
      </c>
      <c r="U2427" s="45">
        <v>0</v>
      </c>
      <c r="V2427" s="45">
        <v>14.74</v>
      </c>
      <c r="W2427" s="45">
        <v>13.6</v>
      </c>
      <c r="X2427" s="45">
        <v>16.649999999999999</v>
      </c>
      <c r="Y2427" s="46">
        <v>72950.399999999994</v>
      </c>
      <c r="Z2427" s="46">
        <v>55399.462487669036</v>
      </c>
      <c r="AA2427" s="47">
        <f>_xlfn.XLOOKUP($E2427,Main_OG!$D$1:$D$766,Main_OG!AJ$1:AJ$766,"")</f>
        <v>2494424</v>
      </c>
      <c r="AB2427" s="47">
        <f>_xlfn.XLOOKUP($E2427,Main_OG!$D$1:$D$766,Main_OG!AK$1:AK$766,"")</f>
        <v>269950</v>
      </c>
      <c r="AC2427" s="47">
        <f>_xlfn.XLOOKUP($E2427,Main_OG!$D$1:$D$766,Main_OG!AL$1:AL$766,"")</f>
        <v>78122734</v>
      </c>
      <c r="AD2427" s="47">
        <f>_xlfn.XLOOKUP($E2427,Main_OG!$D$1:$D$766,Main_OG!AM$1:AM$766,"")</f>
        <v>10910055</v>
      </c>
    </row>
    <row r="2428" spans="1:30" x14ac:dyDescent="0.35">
      <c r="A2428" s="36" t="s">
        <v>3584</v>
      </c>
      <c r="B2428" s="45" t="s">
        <v>712</v>
      </c>
      <c r="C2428" s="45" t="s">
        <v>4292</v>
      </c>
      <c r="D2428" s="36" t="s">
        <v>4525</v>
      </c>
      <c r="E2428" s="36" t="str">
        <f t="shared" si="111"/>
        <v>2011_NH</v>
      </c>
      <c r="F2428" s="45">
        <v>2011</v>
      </c>
      <c r="G2428" s="45">
        <f>_xlfn.XLOOKUP(I2428,Main_OG!$B$1:$B$766,Main_OG!$O$1:$O$766,"")</f>
        <v>1</v>
      </c>
      <c r="H2428" s="45">
        <f>_xlfn.XLOOKUP(E2428,Main_OG!$D$1:$D$766,Main_OG!$J$1:$J$766,"")</f>
        <v>0</v>
      </c>
      <c r="I2428" s="45" t="s">
        <v>712</v>
      </c>
      <c r="J2428" s="45" t="str">
        <f t="shared" si="112"/>
        <v>Public Service Co of NH_NH</v>
      </c>
      <c r="K2428" s="45" t="str">
        <f t="shared" si="113"/>
        <v>Public Service Co of New Hampshire_NH</v>
      </c>
      <c r="L2428" s="45" t="s">
        <v>3590</v>
      </c>
      <c r="M2428" s="45">
        <v>0</v>
      </c>
      <c r="N2428" s="45">
        <v>63553</v>
      </c>
      <c r="O2428" s="45">
        <v>2543</v>
      </c>
      <c r="P2428" s="45">
        <v>420677</v>
      </c>
      <c r="Q2428" s="45">
        <v>0</v>
      </c>
      <c r="R2428" s="45">
        <v>1699789</v>
      </c>
      <c r="S2428" s="45">
        <v>257773</v>
      </c>
      <c r="T2428" s="45">
        <v>3134381</v>
      </c>
      <c r="U2428" s="45">
        <v>0</v>
      </c>
      <c r="V2428" s="45">
        <v>15.92</v>
      </c>
      <c r="W2428" s="45">
        <v>19.02</v>
      </c>
      <c r="X2428" s="45">
        <v>16.989999999999998</v>
      </c>
      <c r="Y2428" s="46">
        <v>73465</v>
      </c>
      <c r="Z2428" s="46">
        <v>55636.588904944096</v>
      </c>
      <c r="AA2428" s="47">
        <f>_xlfn.XLOOKUP($E2428,Main_OG!$D$1:$D$766,Main_OG!AJ$1:AJ$766,"")</f>
        <v>1796726</v>
      </c>
      <c r="AB2428" s="47">
        <f>_xlfn.XLOOKUP($E2428,Main_OG!$D$1:$D$766,Main_OG!AK$1:AK$766,"")</f>
        <v>285974</v>
      </c>
      <c r="AC2428" s="47">
        <f>_xlfn.XLOOKUP($E2428,Main_OG!$D$1:$D$766,Main_OG!AL$1:AL$766,"")</f>
        <v>93854034</v>
      </c>
      <c r="AD2428" s="47">
        <f>_xlfn.XLOOKUP($E2428,Main_OG!$D$1:$D$766,Main_OG!AM$1:AM$766,"")</f>
        <v>8362807</v>
      </c>
    </row>
    <row r="2429" spans="1:30" x14ac:dyDescent="0.35">
      <c r="A2429" s="36" t="s">
        <v>3584</v>
      </c>
      <c r="B2429" s="45" t="s">
        <v>712</v>
      </c>
      <c r="C2429" s="45" t="s">
        <v>4292</v>
      </c>
      <c r="D2429" s="36" t="s">
        <v>4525</v>
      </c>
      <c r="E2429" s="36" t="str">
        <f t="shared" si="111"/>
        <v>2012_NH</v>
      </c>
      <c r="F2429" s="45">
        <v>2012</v>
      </c>
      <c r="G2429" s="45">
        <f>_xlfn.XLOOKUP(I2429,Main_OG!$B$1:$B$766,Main_OG!$O$1:$O$766,"")</f>
        <v>1</v>
      </c>
      <c r="H2429" s="45">
        <f>_xlfn.XLOOKUP(E2429,Main_OG!$D$1:$D$766,Main_OG!$J$1:$J$766,"")</f>
        <v>0</v>
      </c>
      <c r="I2429" s="45" t="s">
        <v>712</v>
      </c>
      <c r="J2429" s="45" t="str">
        <f t="shared" si="112"/>
        <v>Public Service Co of NH_NH</v>
      </c>
      <c r="K2429" s="45" t="str">
        <f t="shared" si="113"/>
        <v>Public Service Co of New Hampshire_NH</v>
      </c>
      <c r="L2429" s="45" t="s">
        <v>3591</v>
      </c>
      <c r="M2429" s="45">
        <v>0</v>
      </c>
      <c r="N2429" s="45">
        <v>59690</v>
      </c>
      <c r="O2429" s="45">
        <v>2302</v>
      </c>
      <c r="P2429" s="45">
        <v>412264</v>
      </c>
      <c r="Q2429" s="45">
        <v>0</v>
      </c>
      <c r="R2429" s="45">
        <v>1391043</v>
      </c>
      <c r="S2429" s="45">
        <v>179766</v>
      </c>
      <c r="T2429" s="45">
        <v>3030181</v>
      </c>
      <c r="U2429" s="45">
        <v>0</v>
      </c>
      <c r="V2429" s="45">
        <v>15.860257000000001</v>
      </c>
      <c r="W2429" s="45">
        <v>21.123014999999999</v>
      </c>
      <c r="X2429" s="45">
        <v>16.622769000000002</v>
      </c>
      <c r="Y2429" s="46">
        <v>74082.8</v>
      </c>
      <c r="Z2429" s="46">
        <v>55925.18025148772</v>
      </c>
      <c r="AA2429" s="47">
        <f>_xlfn.XLOOKUP($E2429,Main_OG!$D$1:$D$766,Main_OG!AJ$1:AJ$766,"")</f>
        <v>1039368</v>
      </c>
      <c r="AB2429" s="47">
        <f>_xlfn.XLOOKUP($E2429,Main_OG!$D$1:$D$766,Main_OG!AK$1:AK$766,"")</f>
        <v>115114</v>
      </c>
      <c r="AC2429" s="47">
        <f>_xlfn.XLOOKUP($E2429,Main_OG!$D$1:$D$766,Main_OG!AL$1:AL$766,"")</f>
        <v>101356472</v>
      </c>
      <c r="AD2429" s="47">
        <f>_xlfn.XLOOKUP($E2429,Main_OG!$D$1:$D$766,Main_OG!AM$1:AM$766,"")</f>
        <v>8189181</v>
      </c>
    </row>
    <row r="2430" spans="1:30" x14ac:dyDescent="0.35">
      <c r="A2430" s="36" t="s">
        <v>3584</v>
      </c>
      <c r="B2430" s="45" t="s">
        <v>712</v>
      </c>
      <c r="C2430" s="45" t="s">
        <v>4292</v>
      </c>
      <c r="D2430" s="36" t="s">
        <v>4525</v>
      </c>
      <c r="E2430" s="36" t="str">
        <f t="shared" si="111"/>
        <v>2013_NH</v>
      </c>
      <c r="F2430" s="45">
        <v>2013</v>
      </c>
      <c r="G2430" s="45">
        <f>_xlfn.XLOOKUP(I2430,Main_OG!$B$1:$B$766,Main_OG!$O$1:$O$766,"")</f>
        <v>1</v>
      </c>
      <c r="H2430" s="45">
        <f>_xlfn.XLOOKUP(E2430,Main_OG!$D$1:$D$766,Main_OG!$J$1:$J$766,"")</f>
        <v>0</v>
      </c>
      <c r="I2430" s="45" t="s">
        <v>712</v>
      </c>
      <c r="J2430" s="45" t="str">
        <f t="shared" si="112"/>
        <v>Public Service Co of NH_NH</v>
      </c>
      <c r="K2430" s="45" t="str">
        <f t="shared" si="113"/>
        <v>Public Service Co of New Hampshire_NH</v>
      </c>
      <c r="L2430" s="45" t="s">
        <v>3592</v>
      </c>
      <c r="M2430" s="45">
        <v>0</v>
      </c>
      <c r="N2430" s="45">
        <v>52071</v>
      </c>
      <c r="O2430" s="45">
        <v>1899</v>
      </c>
      <c r="P2430" s="45">
        <v>345974</v>
      </c>
      <c r="Q2430" s="45">
        <v>0</v>
      </c>
      <c r="R2430" s="45">
        <v>1149989</v>
      </c>
      <c r="S2430" s="45">
        <v>134193</v>
      </c>
      <c r="T2430" s="45">
        <v>2488177</v>
      </c>
      <c r="U2430" s="45">
        <v>0</v>
      </c>
      <c r="V2430" s="45">
        <v>17.471731999999999</v>
      </c>
      <c r="W2430" s="45">
        <v>27.02749</v>
      </c>
      <c r="X2430" s="45">
        <v>17.647538999999998</v>
      </c>
      <c r="Y2430" s="46">
        <v>75503.399999999994</v>
      </c>
      <c r="Z2430" s="46">
        <v>56886.154458166828</v>
      </c>
      <c r="AA2430" s="47">
        <f>_xlfn.XLOOKUP($E2430,Main_OG!$D$1:$D$766,Main_OG!AJ$1:AJ$766,"")</f>
        <v>1232070</v>
      </c>
      <c r="AB2430" s="47">
        <f>_xlfn.XLOOKUP($E2430,Main_OG!$D$1:$D$766,Main_OG!AK$1:AK$766,"")</f>
        <v>373532</v>
      </c>
      <c r="AC2430" s="47">
        <f>_xlfn.XLOOKUP($E2430,Main_OG!$D$1:$D$766,Main_OG!AL$1:AL$766,"")</f>
        <v>59932146</v>
      </c>
      <c r="AD2430" s="47">
        <f>_xlfn.XLOOKUP($E2430,Main_OG!$D$1:$D$766,Main_OG!AM$1:AM$766,"")</f>
        <v>10926725</v>
      </c>
    </row>
    <row r="2431" spans="1:30" x14ac:dyDescent="0.35">
      <c r="A2431" s="36" t="s">
        <v>3584</v>
      </c>
      <c r="B2431" s="45" t="s">
        <v>712</v>
      </c>
      <c r="C2431" s="45" t="s">
        <v>4292</v>
      </c>
      <c r="D2431" s="36" t="s">
        <v>4525</v>
      </c>
      <c r="E2431" s="36" t="str">
        <f t="shared" si="111"/>
        <v>2014_NH</v>
      </c>
      <c r="F2431" s="45">
        <v>2014</v>
      </c>
      <c r="G2431" s="45">
        <f>_xlfn.XLOOKUP(I2431,Main_OG!$B$1:$B$766,Main_OG!$O$1:$O$766,"")</f>
        <v>1</v>
      </c>
      <c r="H2431" s="45">
        <f>_xlfn.XLOOKUP(E2431,Main_OG!$D$1:$D$766,Main_OG!$J$1:$J$766,"")</f>
        <v>0</v>
      </c>
      <c r="I2431" s="45" t="s">
        <v>712</v>
      </c>
      <c r="J2431" s="45" t="str">
        <f t="shared" si="112"/>
        <v>Public Service Co of NH_NH</v>
      </c>
      <c r="K2431" s="45" t="str">
        <f t="shared" si="113"/>
        <v>Public Service Co of New Hampshire_NH</v>
      </c>
      <c r="L2431" s="45" t="s">
        <v>3593</v>
      </c>
      <c r="M2431" s="45">
        <v>0</v>
      </c>
      <c r="N2431" s="45">
        <v>50387</v>
      </c>
      <c r="O2431" s="45">
        <v>1832</v>
      </c>
      <c r="P2431" s="45">
        <v>335555</v>
      </c>
      <c r="Q2431" s="45">
        <v>0</v>
      </c>
      <c r="R2431" s="45">
        <v>1240068</v>
      </c>
      <c r="S2431" s="45">
        <v>168926</v>
      </c>
      <c r="T2431" s="45">
        <v>2390026</v>
      </c>
      <c r="U2431" s="45">
        <v>0</v>
      </c>
      <c r="V2431" s="45">
        <v>17.423463999999999</v>
      </c>
      <c r="W2431" s="45">
        <v>24.979932000000002</v>
      </c>
      <c r="X2431" s="45">
        <v>18.038</v>
      </c>
      <c r="Y2431" s="46">
        <v>76836.2</v>
      </c>
      <c r="Z2431" s="46">
        <v>57587.256428109424</v>
      </c>
      <c r="AA2431" s="47">
        <f>_xlfn.XLOOKUP($E2431,Main_OG!$D$1:$D$766,Main_OG!AJ$1:AJ$766,"")</f>
        <v>1087708</v>
      </c>
      <c r="AB2431" s="47">
        <f>_xlfn.XLOOKUP($E2431,Main_OG!$D$1:$D$766,Main_OG!AK$1:AK$766,"")</f>
        <v>907716</v>
      </c>
      <c r="AC2431" s="47">
        <f>_xlfn.XLOOKUP($E2431,Main_OG!$D$1:$D$766,Main_OG!AL$1:AL$766,"")</f>
        <v>63113542</v>
      </c>
      <c r="AD2431" s="47">
        <f>_xlfn.XLOOKUP($E2431,Main_OG!$D$1:$D$766,Main_OG!AM$1:AM$766,"")</f>
        <v>10168265</v>
      </c>
    </row>
    <row r="2432" spans="1:30" x14ac:dyDescent="0.35">
      <c r="A2432" s="36" t="s">
        <v>3584</v>
      </c>
      <c r="B2432" s="45" t="s">
        <v>712</v>
      </c>
      <c r="C2432" s="45" t="s">
        <v>4292</v>
      </c>
      <c r="D2432" s="36" t="s">
        <v>4525</v>
      </c>
      <c r="E2432" s="36" t="str">
        <f t="shared" si="111"/>
        <v>2015_NH</v>
      </c>
      <c r="F2432" s="45">
        <v>2015</v>
      </c>
      <c r="G2432" s="45">
        <f>_xlfn.XLOOKUP(I2432,Main_OG!$B$1:$B$766,Main_OG!$O$1:$O$766,"")</f>
        <v>1</v>
      </c>
      <c r="H2432" s="45">
        <f>_xlfn.XLOOKUP(E2432,Main_OG!$D$1:$D$766,Main_OG!$J$1:$J$766,"")</f>
        <v>0</v>
      </c>
      <c r="I2432" s="45" t="s">
        <v>712</v>
      </c>
      <c r="J2432" s="45" t="str">
        <f t="shared" si="112"/>
        <v>Public Service Co of NH_NH</v>
      </c>
      <c r="K2432" s="45" t="str">
        <f t="shared" si="113"/>
        <v>Public Service Co of New Hampshire_NH</v>
      </c>
      <c r="L2432" s="45" t="s">
        <v>3594</v>
      </c>
      <c r="M2432" s="45">
        <v>0</v>
      </c>
      <c r="N2432" s="45">
        <v>51047</v>
      </c>
      <c r="O2432" s="45">
        <v>1844</v>
      </c>
      <c r="P2432" s="45">
        <v>346880</v>
      </c>
      <c r="Q2432" s="45">
        <v>0</v>
      </c>
      <c r="R2432" s="45">
        <v>1251020</v>
      </c>
      <c r="S2432" s="45">
        <v>192671</v>
      </c>
      <c r="T2432" s="45">
        <v>2525259</v>
      </c>
      <c r="U2432" s="45">
        <v>0</v>
      </c>
      <c r="V2432" s="45">
        <v>18.379010999999998</v>
      </c>
      <c r="W2432" s="45">
        <v>24.551645000000001</v>
      </c>
      <c r="X2432" s="45">
        <v>18.386054999999999</v>
      </c>
      <c r="Y2432" s="46">
        <v>79319.3</v>
      </c>
      <c r="Z2432" s="46">
        <v>59305.036336991958</v>
      </c>
      <c r="AA2432" s="47">
        <f>_xlfn.XLOOKUP($E2432,Main_OG!$D$1:$D$766,Main_OG!AJ$1:AJ$766,"")</f>
        <v>811134</v>
      </c>
      <c r="AB2432" s="47">
        <f>_xlfn.XLOOKUP($E2432,Main_OG!$D$1:$D$766,Main_OG!AK$1:AK$766,"")</f>
        <v>582688</v>
      </c>
      <c r="AC2432" s="47">
        <f>_xlfn.XLOOKUP($E2432,Main_OG!$D$1:$D$766,Main_OG!AL$1:AL$766,"")</f>
        <v>86132506</v>
      </c>
      <c r="AD2432" s="47">
        <f>_xlfn.XLOOKUP($E2432,Main_OG!$D$1:$D$766,Main_OG!AM$1:AM$766,"")</f>
        <v>9484204</v>
      </c>
    </row>
    <row r="2433" spans="1:30" x14ac:dyDescent="0.35">
      <c r="A2433" s="36" t="s">
        <v>3584</v>
      </c>
      <c r="B2433" s="45" t="s">
        <v>712</v>
      </c>
      <c r="C2433" s="45" t="s">
        <v>4292</v>
      </c>
      <c r="D2433" s="36" t="s">
        <v>4525</v>
      </c>
      <c r="E2433" s="36" t="str">
        <f t="shared" si="111"/>
        <v>2016_NH</v>
      </c>
      <c r="F2433" s="45">
        <v>2016</v>
      </c>
      <c r="G2433" s="45">
        <f>_xlfn.XLOOKUP(I2433,Main_OG!$B$1:$B$766,Main_OG!$O$1:$O$766,"")</f>
        <v>1</v>
      </c>
      <c r="H2433" s="45">
        <f>_xlfn.XLOOKUP(E2433,Main_OG!$D$1:$D$766,Main_OG!$J$1:$J$766,"")</f>
        <v>0</v>
      </c>
      <c r="I2433" s="45" t="s">
        <v>712</v>
      </c>
      <c r="J2433" s="45" t="str">
        <f t="shared" si="112"/>
        <v>Public Service Co of NH_NH</v>
      </c>
      <c r="K2433" s="45" t="str">
        <f t="shared" si="113"/>
        <v>Public Service Co of New Hampshire_NH</v>
      </c>
      <c r="L2433" s="45" t="s">
        <v>3595</v>
      </c>
      <c r="M2433" s="45">
        <v>0</v>
      </c>
      <c r="N2433" s="45">
        <v>49349</v>
      </c>
      <c r="O2433" s="45">
        <v>1727</v>
      </c>
      <c r="P2433" s="45">
        <v>345479</v>
      </c>
      <c r="Q2433" s="45">
        <v>0</v>
      </c>
      <c r="R2433" s="45">
        <v>960720</v>
      </c>
      <c r="S2433" s="45">
        <v>103329</v>
      </c>
      <c r="T2433" s="45">
        <v>2447637</v>
      </c>
      <c r="U2433" s="45">
        <v>0</v>
      </c>
      <c r="V2433" s="45">
        <v>20.858688999999998</v>
      </c>
      <c r="W2433" s="45">
        <v>37.784067999999998</v>
      </c>
      <c r="X2433" s="45">
        <v>19.445322000000001</v>
      </c>
      <c r="Y2433" s="46">
        <v>80736.100000000006</v>
      </c>
      <c r="Z2433" s="46">
        <v>60085.183084839256</v>
      </c>
      <c r="AA2433" s="47">
        <f>_xlfn.XLOOKUP($E2433,Main_OG!$D$1:$D$766,Main_OG!AJ$1:AJ$766,"")</f>
        <v>387872</v>
      </c>
      <c r="AB2433" s="47">
        <f>_xlfn.XLOOKUP($E2433,Main_OG!$D$1:$D$766,Main_OG!AK$1:AK$766,"")</f>
        <v>134282</v>
      </c>
      <c r="AC2433" s="47">
        <f>_xlfn.XLOOKUP($E2433,Main_OG!$D$1:$D$766,Main_OG!AL$1:AL$766,"")</f>
        <v>68280100</v>
      </c>
      <c r="AD2433" s="47">
        <f>_xlfn.XLOOKUP($E2433,Main_OG!$D$1:$D$766,Main_OG!AM$1:AM$766,"")</f>
        <v>10761163</v>
      </c>
    </row>
    <row r="2434" spans="1:30" x14ac:dyDescent="0.35">
      <c r="A2434" s="36" t="s">
        <v>3584</v>
      </c>
      <c r="B2434" s="45" t="s">
        <v>712</v>
      </c>
      <c r="C2434" s="45" t="s">
        <v>4292</v>
      </c>
      <c r="D2434" s="36" t="s">
        <v>4525</v>
      </c>
      <c r="E2434" s="36" t="str">
        <f t="shared" ref="E2434:E2497" si="114">_xlfn.CONCAT(F2434,"_",I2434)</f>
        <v>2017_NH</v>
      </c>
      <c r="F2434" s="45">
        <v>2017</v>
      </c>
      <c r="G2434" s="45">
        <f>_xlfn.XLOOKUP(I2434,Main_OG!$B$1:$B$766,Main_OG!$O$1:$O$766,"")</f>
        <v>1</v>
      </c>
      <c r="H2434" s="45">
        <f>_xlfn.XLOOKUP(E2434,Main_OG!$D$1:$D$766,Main_OG!$J$1:$J$766,"")</f>
        <v>0</v>
      </c>
      <c r="I2434" s="45" t="s">
        <v>712</v>
      </c>
      <c r="J2434" s="45" t="str">
        <f t="shared" ref="J2434:J2497" si="115">_xlfn.CONCAT(A2434,"_",B2434)</f>
        <v>Public Service Co of NH_NH</v>
      </c>
      <c r="K2434" s="45" t="str">
        <f t="shared" ref="K2434:K2497" si="116">_xlfn.CONCAT(D2434,"_",B2434)</f>
        <v>Public Service Co of New Hampshire_NH</v>
      </c>
      <c r="L2434" s="45" t="s">
        <v>3596</v>
      </c>
      <c r="M2434" s="45">
        <v>0</v>
      </c>
      <c r="N2434" s="45">
        <v>46439</v>
      </c>
      <c r="O2434" s="45">
        <v>1576</v>
      </c>
      <c r="P2434" s="45">
        <v>331614</v>
      </c>
      <c r="Q2434" s="45">
        <v>0</v>
      </c>
      <c r="R2434" s="45">
        <v>836385</v>
      </c>
      <c r="S2434" s="45">
        <v>89963</v>
      </c>
      <c r="T2434" s="45">
        <v>2312312</v>
      </c>
      <c r="U2434" s="45">
        <v>0</v>
      </c>
      <c r="V2434" s="45">
        <v>21.587164000000001</v>
      </c>
      <c r="W2434" s="45">
        <v>34.973711000000002</v>
      </c>
      <c r="X2434" s="45">
        <v>20.703171000000001</v>
      </c>
      <c r="Y2434" s="46">
        <v>81179.600000000006</v>
      </c>
      <c r="Z2434" s="46">
        <v>60115.447702338948</v>
      </c>
      <c r="AA2434" s="47">
        <f>_xlfn.XLOOKUP($E2434,Main_OG!$D$1:$D$766,Main_OG!AJ$1:AJ$766,"")</f>
        <v>268092</v>
      </c>
      <c r="AB2434" s="47">
        <f>_xlfn.XLOOKUP($E2434,Main_OG!$D$1:$D$766,Main_OG!AK$1:AK$766,"")</f>
        <v>326380</v>
      </c>
      <c r="AC2434" s="47">
        <f>_xlfn.XLOOKUP($E2434,Main_OG!$D$1:$D$766,Main_OG!AL$1:AL$766,"")</f>
        <v>52408510</v>
      </c>
      <c r="AD2434" s="47">
        <f>_xlfn.XLOOKUP($E2434,Main_OG!$D$1:$D$766,Main_OG!AM$1:AM$766,"")</f>
        <v>9990704</v>
      </c>
    </row>
    <row r="2435" spans="1:30" x14ac:dyDescent="0.35">
      <c r="A2435" s="36" t="s">
        <v>3584</v>
      </c>
      <c r="B2435" s="45" t="s">
        <v>712</v>
      </c>
      <c r="C2435" s="45" t="s">
        <v>4292</v>
      </c>
      <c r="D2435" s="36" t="s">
        <v>4525</v>
      </c>
      <c r="E2435" s="36" t="str">
        <f t="shared" si="114"/>
        <v>2018_NH</v>
      </c>
      <c r="F2435" s="45">
        <v>2018</v>
      </c>
      <c r="G2435" s="45">
        <f>_xlfn.XLOOKUP(I2435,Main_OG!$B$1:$B$766,Main_OG!$O$1:$O$766,"")</f>
        <v>1</v>
      </c>
      <c r="H2435" s="45">
        <f>_xlfn.XLOOKUP(E2435,Main_OG!$D$1:$D$766,Main_OG!$J$1:$J$766,"")</f>
        <v>0</v>
      </c>
      <c r="I2435" s="45" t="s">
        <v>712</v>
      </c>
      <c r="J2435" s="45" t="str">
        <f t="shared" si="115"/>
        <v>Public Service Co of NH_NH</v>
      </c>
      <c r="K2435" s="45" t="str">
        <f t="shared" si="116"/>
        <v>Public Service Co of New Hampshire_NH</v>
      </c>
      <c r="L2435" s="45" t="s">
        <v>3597</v>
      </c>
      <c r="M2435" s="45">
        <v>0</v>
      </c>
      <c r="N2435" s="45">
        <v>46616</v>
      </c>
      <c r="O2435" s="45">
        <v>1528</v>
      </c>
      <c r="P2435" s="45">
        <v>336976</v>
      </c>
      <c r="Q2435" s="45">
        <v>0</v>
      </c>
      <c r="R2435" s="45">
        <v>825734</v>
      </c>
      <c r="S2435" s="45">
        <v>81003</v>
      </c>
      <c r="T2435" s="45">
        <v>2426856</v>
      </c>
      <c r="U2435" s="45">
        <v>0</v>
      </c>
      <c r="V2435" s="45">
        <v>15.928338</v>
      </c>
      <c r="W2435" s="45">
        <v>11.628088</v>
      </c>
      <c r="X2435" s="45">
        <v>19.549627000000001</v>
      </c>
      <c r="Y2435" s="46">
        <v>82269.5</v>
      </c>
      <c r="Z2435" s="46">
        <v>60712.63054733946</v>
      </c>
      <c r="AA2435" s="47">
        <f>_xlfn.XLOOKUP($E2435,Main_OG!$D$1:$D$766,Main_OG!AJ$1:AJ$766,"")</f>
        <v>587508</v>
      </c>
      <c r="AB2435" s="47">
        <f>_xlfn.XLOOKUP($E2435,Main_OG!$D$1:$D$766,Main_OG!AK$1:AK$766,"")</f>
        <v>595928</v>
      </c>
      <c r="AC2435" s="47">
        <f>_xlfn.XLOOKUP($E2435,Main_OG!$D$1:$D$766,Main_OG!AL$1:AL$766,"")</f>
        <v>43580726</v>
      </c>
      <c r="AD2435" s="47">
        <f>_xlfn.XLOOKUP($E2435,Main_OG!$D$1:$D$766,Main_OG!AM$1:AM$766,"")</f>
        <v>10061696</v>
      </c>
    </row>
    <row r="2436" spans="1:30" x14ac:dyDescent="0.35">
      <c r="A2436" s="36" t="s">
        <v>3584</v>
      </c>
      <c r="B2436" s="45" t="s">
        <v>712</v>
      </c>
      <c r="C2436" s="45" t="s">
        <v>4292</v>
      </c>
      <c r="D2436" s="36" t="s">
        <v>4525</v>
      </c>
      <c r="E2436" s="36" t="str">
        <f t="shared" si="114"/>
        <v>2019_NH</v>
      </c>
      <c r="F2436" s="45">
        <v>2019</v>
      </c>
      <c r="G2436" s="45">
        <f>_xlfn.XLOOKUP(I2436,Main_OG!$B$1:$B$766,Main_OG!$O$1:$O$766,"")</f>
        <v>1</v>
      </c>
      <c r="H2436" s="45">
        <f>_xlfn.XLOOKUP(E2436,Main_OG!$D$1:$D$766,Main_OG!$J$1:$J$766,"")</f>
        <v>0</v>
      </c>
      <c r="I2436" s="45" t="s">
        <v>712</v>
      </c>
      <c r="J2436" s="45" t="str">
        <f t="shared" si="115"/>
        <v>Public Service Co of NH_NH</v>
      </c>
      <c r="K2436" s="45" t="str">
        <f t="shared" si="116"/>
        <v>Public Service Co of New Hampshire_NH</v>
      </c>
      <c r="L2436" s="45" t="s">
        <v>3598</v>
      </c>
      <c r="M2436" s="45">
        <v>0</v>
      </c>
      <c r="N2436" s="45">
        <v>47726</v>
      </c>
      <c r="O2436" s="45">
        <v>1553</v>
      </c>
      <c r="P2436" s="45">
        <v>351614</v>
      </c>
      <c r="Q2436" s="45">
        <v>0</v>
      </c>
      <c r="R2436" s="45">
        <v>797804</v>
      </c>
      <c r="S2436" s="45">
        <v>71871</v>
      </c>
      <c r="T2436" s="45">
        <v>2469126</v>
      </c>
      <c r="U2436" s="45">
        <v>0</v>
      </c>
      <c r="V2436" s="45">
        <v>15.92623</v>
      </c>
      <c r="W2436" s="45">
        <v>10.307912999999999</v>
      </c>
      <c r="X2436" s="45">
        <v>19.893003</v>
      </c>
      <c r="Y2436" s="46">
        <v>84031.2</v>
      </c>
      <c r="Z2436" s="46">
        <v>61752.094198707659</v>
      </c>
      <c r="AA2436" s="47">
        <f>_xlfn.XLOOKUP($E2436,Main_OG!$D$1:$D$766,Main_OG!AJ$1:AJ$766,"")</f>
        <v>318924</v>
      </c>
      <c r="AB2436" s="47">
        <f>_xlfn.XLOOKUP($E2436,Main_OG!$D$1:$D$766,Main_OG!AK$1:AK$766,"")</f>
        <v>97282</v>
      </c>
      <c r="AC2436" s="47">
        <f>_xlfn.XLOOKUP($E2436,Main_OG!$D$1:$D$766,Main_OG!AL$1:AL$766,"")</f>
        <v>51385660</v>
      </c>
      <c r="AD2436" s="47">
        <f>_xlfn.XLOOKUP($E2436,Main_OG!$D$1:$D$766,Main_OG!AM$1:AM$766,"")</f>
        <v>10906923</v>
      </c>
    </row>
    <row r="2437" spans="1:30" x14ac:dyDescent="0.35">
      <c r="A2437" s="36" t="s">
        <v>3584</v>
      </c>
      <c r="B2437" s="45" t="s">
        <v>712</v>
      </c>
      <c r="C2437" s="45" t="s">
        <v>4292</v>
      </c>
      <c r="D2437" s="36" t="s">
        <v>4525</v>
      </c>
      <c r="E2437" s="36" t="str">
        <f t="shared" si="114"/>
        <v>2020_NH</v>
      </c>
      <c r="F2437" s="45">
        <v>2020</v>
      </c>
      <c r="G2437" s="45">
        <f>_xlfn.XLOOKUP(I2437,Main_OG!$B$1:$B$766,Main_OG!$O$1:$O$766,"")</f>
        <v>1</v>
      </c>
      <c r="H2437" s="45">
        <f>_xlfn.XLOOKUP(E2437,Main_OG!$D$1:$D$766,Main_OG!$J$1:$J$766,"")</f>
        <v>0</v>
      </c>
      <c r="I2437" s="45" t="s">
        <v>712</v>
      </c>
      <c r="J2437" s="45" t="str">
        <f t="shared" si="115"/>
        <v>Public Service Co of NH_NH</v>
      </c>
      <c r="K2437" s="45" t="str">
        <f t="shared" si="116"/>
        <v>Public Service Co of New Hampshire_NH</v>
      </c>
      <c r="L2437" s="45" t="s">
        <v>3599</v>
      </c>
      <c r="M2437" s="45">
        <v>0</v>
      </c>
      <c r="N2437" s="45">
        <v>49565</v>
      </c>
      <c r="O2437" s="45">
        <v>1622</v>
      </c>
      <c r="P2437" s="45">
        <v>0</v>
      </c>
      <c r="Q2437" s="45">
        <v>0</v>
      </c>
      <c r="R2437" s="45">
        <v>795057</v>
      </c>
      <c r="S2437" s="45">
        <v>71258</v>
      </c>
      <c r="T2437" s="45">
        <v>0</v>
      </c>
      <c r="U2437" s="45">
        <v>0</v>
      </c>
      <c r="V2437" s="45">
        <v>14.937181000000001</v>
      </c>
      <c r="W2437" s="45">
        <v>10.074377999999999</v>
      </c>
      <c r="X2437" s="45">
        <v>0</v>
      </c>
      <c r="Y2437" s="46">
        <v>83182.100000000006</v>
      </c>
      <c r="Z2437" s="46">
        <v>60915.481354167197</v>
      </c>
      <c r="AA2437" s="47">
        <f>_xlfn.XLOOKUP($E2437,Main_OG!$D$1:$D$766,Main_OG!AJ$1:AJ$766,"")</f>
        <v>115090</v>
      </c>
      <c r="AB2437" s="47">
        <f>_xlfn.XLOOKUP($E2437,Main_OG!$D$1:$D$766,Main_OG!AK$1:AK$766,"")</f>
        <v>122530</v>
      </c>
      <c r="AC2437" s="47">
        <f>_xlfn.XLOOKUP($E2437,Main_OG!$D$1:$D$766,Main_OG!AL$1:AL$766,"")</f>
        <v>52554768</v>
      </c>
      <c r="AD2437" s="47">
        <f>_xlfn.XLOOKUP($E2437,Main_OG!$D$1:$D$766,Main_OG!AM$1:AM$766,"")</f>
        <v>0</v>
      </c>
    </row>
    <row r="2438" spans="1:30" x14ac:dyDescent="0.35">
      <c r="A2438" s="36" t="s">
        <v>3600</v>
      </c>
      <c r="B2438" s="45" t="s">
        <v>685</v>
      </c>
      <c r="C2438" s="45" t="s">
        <v>4293</v>
      </c>
      <c r="D2438" s="36" t="s">
        <v>4526</v>
      </c>
      <c r="E2438" s="36" t="str">
        <f t="shared" si="114"/>
        <v>2006_NM</v>
      </c>
      <c r="F2438" s="45">
        <v>2006</v>
      </c>
      <c r="G2438" s="45">
        <f>_xlfn.XLOOKUP(I2438,Main_OG!$B$1:$B$766,Main_OG!$O$1:$O$766,"")</f>
        <v>0</v>
      </c>
      <c r="H2438" s="45">
        <f>_xlfn.XLOOKUP(E2438,Main_OG!$D$1:$D$766,Main_OG!$J$1:$J$766,"")</f>
        <v>0</v>
      </c>
      <c r="I2438" s="45" t="s">
        <v>685</v>
      </c>
      <c r="J2438" s="45" t="str">
        <f t="shared" si="115"/>
        <v>Public Service Co of NM_NM</v>
      </c>
      <c r="K2438" s="45" t="str">
        <f t="shared" si="116"/>
        <v>Public Service Co of New Mexico_NM</v>
      </c>
      <c r="L2438" s="45" t="s">
        <v>3601</v>
      </c>
      <c r="M2438" s="45">
        <v>0</v>
      </c>
      <c r="N2438" s="45">
        <v>46253</v>
      </c>
      <c r="O2438" s="45">
        <v>278</v>
      </c>
      <c r="P2438" s="45">
        <v>383680</v>
      </c>
      <c r="Q2438" s="45">
        <v>0</v>
      </c>
      <c r="R2438" s="45">
        <v>271868</v>
      </c>
      <c r="S2438" s="45">
        <v>62515</v>
      </c>
      <c r="T2438" s="45">
        <v>221409</v>
      </c>
      <c r="U2438" s="45">
        <v>0</v>
      </c>
      <c r="V2438" s="45">
        <v>7.0148079151002536</v>
      </c>
      <c r="W2438" s="45">
        <v>4.7099835981215818</v>
      </c>
      <c r="X2438" s="45">
        <v>8.0377504797405379</v>
      </c>
      <c r="Y2438" s="46">
        <v>88554.5</v>
      </c>
      <c r="Z2438" s="46">
        <v>45131.660021700831</v>
      </c>
      <c r="AA2438" s="47">
        <f>_xlfn.XLOOKUP($E2438,Main_OG!$D$1:$D$766,Main_OG!AJ$1:AJ$766,"")</f>
        <v>33922155.979999997</v>
      </c>
      <c r="AB2438" s="47">
        <f>_xlfn.XLOOKUP($E2438,Main_OG!$D$1:$D$766,Main_OG!AK$1:AK$766,"")</f>
        <v>146834.01999999999</v>
      </c>
      <c r="AC2438" s="47">
        <f>_xlfn.XLOOKUP($E2438,Main_OG!$D$1:$D$766,Main_OG!AL$1:AL$766,"")</f>
        <v>105029841.53999999</v>
      </c>
      <c r="AD2438" s="47">
        <f>_xlfn.XLOOKUP($E2438,Main_OG!$D$1:$D$766,Main_OG!AM$1:AM$766,"")</f>
        <v>0</v>
      </c>
    </row>
    <row r="2439" spans="1:30" x14ac:dyDescent="0.35">
      <c r="A2439" s="36" t="s">
        <v>3600</v>
      </c>
      <c r="B2439" s="45" t="s">
        <v>685</v>
      </c>
      <c r="C2439" s="45" t="s">
        <v>4293</v>
      </c>
      <c r="D2439" s="36" t="s">
        <v>4526</v>
      </c>
      <c r="E2439" s="36" t="str">
        <f t="shared" si="114"/>
        <v>2007_NM</v>
      </c>
      <c r="F2439" s="45">
        <v>2007</v>
      </c>
      <c r="G2439" s="45">
        <f>_xlfn.XLOOKUP(I2439,Main_OG!$B$1:$B$766,Main_OG!$O$1:$O$766,"")</f>
        <v>0</v>
      </c>
      <c r="H2439" s="45">
        <f>_xlfn.XLOOKUP(E2439,Main_OG!$D$1:$D$766,Main_OG!$J$1:$J$766,"")</f>
        <v>0</v>
      </c>
      <c r="I2439" s="45" t="s">
        <v>685</v>
      </c>
      <c r="J2439" s="45" t="str">
        <f t="shared" si="115"/>
        <v>Public Service Co of NM_NM</v>
      </c>
      <c r="K2439" s="45" t="str">
        <f t="shared" si="116"/>
        <v>Public Service Co of New Mexico_NM</v>
      </c>
      <c r="L2439" s="45" t="s">
        <v>3602</v>
      </c>
      <c r="M2439" s="45">
        <v>0</v>
      </c>
      <c r="N2439" s="45">
        <v>53569</v>
      </c>
      <c r="O2439" s="45">
        <v>280</v>
      </c>
      <c r="P2439" s="45">
        <v>435561</v>
      </c>
      <c r="Q2439" s="45">
        <v>0</v>
      </c>
      <c r="R2439" s="45">
        <v>309468</v>
      </c>
      <c r="S2439" s="45">
        <v>99970</v>
      </c>
      <c r="T2439" s="45">
        <v>265717</v>
      </c>
      <c r="U2439" s="45">
        <v>0</v>
      </c>
      <c r="V2439" s="45">
        <v>7.3</v>
      </c>
      <c r="W2439" s="45">
        <v>5.21</v>
      </c>
      <c r="X2439" s="45">
        <v>8.2799999999999994</v>
      </c>
      <c r="Y2439" s="46">
        <v>89392.3</v>
      </c>
      <c r="Z2439" s="46">
        <v>44919.173697407627</v>
      </c>
      <c r="AA2439" s="47">
        <f>_xlfn.XLOOKUP($E2439,Main_OG!$D$1:$D$766,Main_OG!AJ$1:AJ$766,"")</f>
        <v>31917524</v>
      </c>
      <c r="AB2439" s="47">
        <f>_xlfn.XLOOKUP($E2439,Main_OG!$D$1:$D$766,Main_OG!AK$1:AK$766,"")</f>
        <v>164702</v>
      </c>
      <c r="AC2439" s="47">
        <f>_xlfn.XLOOKUP($E2439,Main_OG!$D$1:$D$766,Main_OG!AL$1:AL$766,"")</f>
        <v>115770352</v>
      </c>
      <c r="AD2439" s="47">
        <f>_xlfn.XLOOKUP($E2439,Main_OG!$D$1:$D$766,Main_OG!AM$1:AM$766,"")</f>
        <v>0</v>
      </c>
    </row>
    <row r="2440" spans="1:30" x14ac:dyDescent="0.35">
      <c r="A2440" s="36" t="s">
        <v>3600</v>
      </c>
      <c r="B2440" s="45" t="s">
        <v>685</v>
      </c>
      <c r="C2440" s="45" t="s">
        <v>4293</v>
      </c>
      <c r="D2440" s="36" t="s">
        <v>4526</v>
      </c>
      <c r="E2440" s="36" t="str">
        <f t="shared" si="114"/>
        <v>2008_NM</v>
      </c>
      <c r="F2440" s="45">
        <v>2008</v>
      </c>
      <c r="G2440" s="45">
        <f>_xlfn.XLOOKUP(I2440,Main_OG!$B$1:$B$766,Main_OG!$O$1:$O$766,"")</f>
        <v>0</v>
      </c>
      <c r="H2440" s="45">
        <f>_xlfn.XLOOKUP(E2440,Main_OG!$D$1:$D$766,Main_OG!$J$1:$J$766,"")</f>
        <v>0</v>
      </c>
      <c r="I2440" s="45" t="s">
        <v>685</v>
      </c>
      <c r="J2440" s="45" t="str">
        <f t="shared" si="115"/>
        <v>Public Service Co of NM_NM</v>
      </c>
      <c r="K2440" s="45" t="str">
        <f t="shared" si="116"/>
        <v>Public Service Co of New Mexico_NM</v>
      </c>
      <c r="L2440" s="45" t="s">
        <v>3603</v>
      </c>
      <c r="M2440" s="45">
        <v>0</v>
      </c>
      <c r="N2440" s="45">
        <v>54068</v>
      </c>
      <c r="O2440" s="45">
        <v>281</v>
      </c>
      <c r="P2440" s="45">
        <v>440935</v>
      </c>
      <c r="Q2440" s="45">
        <v>0</v>
      </c>
      <c r="R2440" s="45">
        <v>4290442</v>
      </c>
      <c r="S2440" s="45">
        <v>1657580</v>
      </c>
      <c r="T2440" s="45">
        <v>3214333</v>
      </c>
      <c r="U2440" s="45">
        <v>0</v>
      </c>
      <c r="V2440" s="45">
        <v>8.11</v>
      </c>
      <c r="W2440" s="45">
        <v>6.07</v>
      </c>
      <c r="X2440" s="45">
        <v>9.1300000000000008</v>
      </c>
      <c r="Y2440" s="46">
        <v>89012.9</v>
      </c>
      <c r="Z2440" s="46">
        <v>44270.444261641191</v>
      </c>
      <c r="AA2440" s="47">
        <f>_xlfn.XLOOKUP($E2440,Main_OG!$D$1:$D$766,Main_OG!AJ$1:AJ$766,"")</f>
        <v>30795238</v>
      </c>
      <c r="AB2440" s="47">
        <f>_xlfn.XLOOKUP($E2440,Main_OG!$D$1:$D$766,Main_OG!AK$1:AK$766,"")</f>
        <v>203770</v>
      </c>
      <c r="AC2440" s="47">
        <f>_xlfn.XLOOKUP($E2440,Main_OG!$D$1:$D$766,Main_OG!AL$1:AL$766,"")</f>
        <v>133874836</v>
      </c>
      <c r="AD2440" s="47">
        <f>_xlfn.XLOOKUP($E2440,Main_OG!$D$1:$D$766,Main_OG!AM$1:AM$766,"")</f>
        <v>0</v>
      </c>
    </row>
    <row r="2441" spans="1:30" x14ac:dyDescent="0.35">
      <c r="A2441" s="36" t="s">
        <v>3600</v>
      </c>
      <c r="B2441" s="45" t="s">
        <v>685</v>
      </c>
      <c r="C2441" s="45" t="s">
        <v>4293</v>
      </c>
      <c r="D2441" s="36" t="s">
        <v>4526</v>
      </c>
      <c r="E2441" s="36" t="str">
        <f t="shared" si="114"/>
        <v>2009_NM</v>
      </c>
      <c r="F2441" s="45">
        <v>2009</v>
      </c>
      <c r="G2441" s="45">
        <f>_xlfn.XLOOKUP(I2441,Main_OG!$B$1:$B$766,Main_OG!$O$1:$O$766,"")</f>
        <v>0</v>
      </c>
      <c r="H2441" s="45">
        <f>_xlfn.XLOOKUP(E2441,Main_OG!$D$1:$D$766,Main_OG!$J$1:$J$766,"")</f>
        <v>0</v>
      </c>
      <c r="I2441" s="45" t="s">
        <v>685</v>
      </c>
      <c r="J2441" s="45" t="str">
        <f t="shared" si="115"/>
        <v>Public Service Co of NM_NM</v>
      </c>
      <c r="K2441" s="45" t="str">
        <f t="shared" si="116"/>
        <v>Public Service Co of New Mexico_NM</v>
      </c>
      <c r="L2441" s="45" t="s">
        <v>3604</v>
      </c>
      <c r="M2441" s="45">
        <v>0</v>
      </c>
      <c r="N2441" s="45">
        <v>54475</v>
      </c>
      <c r="O2441" s="45">
        <v>276</v>
      </c>
      <c r="P2441" s="45">
        <v>440292</v>
      </c>
      <c r="Q2441" s="45">
        <v>0</v>
      </c>
      <c r="R2441" s="45">
        <v>4169994</v>
      </c>
      <c r="S2441" s="45">
        <v>1454480</v>
      </c>
      <c r="T2441" s="45">
        <v>3243059</v>
      </c>
      <c r="U2441" s="45">
        <v>0</v>
      </c>
      <c r="V2441" s="45">
        <v>8.4600000000000009</v>
      </c>
      <c r="W2441" s="45">
        <v>5.47</v>
      </c>
      <c r="X2441" s="45">
        <v>9.82</v>
      </c>
      <c r="Y2441" s="46">
        <v>90829.2</v>
      </c>
      <c r="Z2441" s="46">
        <v>44594.025339723747</v>
      </c>
      <c r="AA2441" s="47">
        <f>_xlfn.XLOOKUP($E2441,Main_OG!$D$1:$D$766,Main_OG!AJ$1:AJ$766,"")</f>
        <v>33025048</v>
      </c>
      <c r="AB2441" s="47">
        <f>_xlfn.XLOOKUP($E2441,Main_OG!$D$1:$D$766,Main_OG!AK$1:AK$766,"")</f>
        <v>170690</v>
      </c>
      <c r="AC2441" s="47">
        <f>_xlfn.XLOOKUP($E2441,Main_OG!$D$1:$D$766,Main_OG!AL$1:AL$766,"")</f>
        <v>140901784</v>
      </c>
      <c r="AD2441" s="47">
        <f>_xlfn.XLOOKUP($E2441,Main_OG!$D$1:$D$766,Main_OG!AM$1:AM$766,"")</f>
        <v>0</v>
      </c>
    </row>
    <row r="2442" spans="1:30" x14ac:dyDescent="0.35">
      <c r="A2442" s="36" t="s">
        <v>3600</v>
      </c>
      <c r="B2442" s="45" t="s">
        <v>685</v>
      </c>
      <c r="C2442" s="45" t="s">
        <v>4293</v>
      </c>
      <c r="D2442" s="36" t="s">
        <v>4526</v>
      </c>
      <c r="E2442" s="36" t="str">
        <f t="shared" si="114"/>
        <v>2010_NM</v>
      </c>
      <c r="F2442" s="45">
        <v>2010</v>
      </c>
      <c r="G2442" s="45">
        <f>_xlfn.XLOOKUP(I2442,Main_OG!$B$1:$B$766,Main_OG!$O$1:$O$766,"")</f>
        <v>0</v>
      </c>
      <c r="H2442" s="45">
        <f>_xlfn.XLOOKUP(E2442,Main_OG!$D$1:$D$766,Main_OG!$J$1:$J$766,"")</f>
        <v>0</v>
      </c>
      <c r="I2442" s="45" t="s">
        <v>685</v>
      </c>
      <c r="J2442" s="45" t="str">
        <f t="shared" si="115"/>
        <v>Public Service Co of NM_NM</v>
      </c>
      <c r="K2442" s="45" t="str">
        <f t="shared" si="116"/>
        <v>Public Service Co of New Mexico_NM</v>
      </c>
      <c r="L2442" s="45" t="s">
        <v>3605</v>
      </c>
      <c r="M2442" s="45">
        <v>0</v>
      </c>
      <c r="N2442" s="45">
        <v>54931</v>
      </c>
      <c r="O2442" s="45">
        <v>263</v>
      </c>
      <c r="P2442" s="45">
        <v>446593</v>
      </c>
      <c r="Q2442" s="45">
        <v>0</v>
      </c>
      <c r="R2442" s="45">
        <v>4270648</v>
      </c>
      <c r="S2442" s="45">
        <v>1449933</v>
      </c>
      <c r="T2442" s="45">
        <v>3370247</v>
      </c>
      <c r="U2442" s="45">
        <v>0</v>
      </c>
      <c r="V2442" s="45">
        <v>8.83</v>
      </c>
      <c r="W2442" s="45">
        <v>5.9</v>
      </c>
      <c r="X2442" s="45">
        <v>10.56</v>
      </c>
      <c r="Y2442" s="46">
        <v>90721</v>
      </c>
      <c r="Z2442" s="46">
        <v>43940.901301647667</v>
      </c>
      <c r="AA2442" s="47">
        <f>_xlfn.XLOOKUP($E2442,Main_OG!$D$1:$D$766,Main_OG!AJ$1:AJ$766,"")</f>
        <v>29072530</v>
      </c>
      <c r="AB2442" s="47">
        <f>_xlfn.XLOOKUP($E2442,Main_OG!$D$1:$D$766,Main_OG!AK$1:AK$766,"")</f>
        <v>184912</v>
      </c>
      <c r="AC2442" s="47">
        <f>_xlfn.XLOOKUP($E2442,Main_OG!$D$1:$D$766,Main_OG!AL$1:AL$766,"")</f>
        <v>142125552</v>
      </c>
      <c r="AD2442" s="47">
        <f>_xlfn.XLOOKUP($E2442,Main_OG!$D$1:$D$766,Main_OG!AM$1:AM$766,"")</f>
        <v>0</v>
      </c>
    </row>
    <row r="2443" spans="1:30" x14ac:dyDescent="0.35">
      <c r="A2443" s="36" t="s">
        <v>3600</v>
      </c>
      <c r="B2443" s="45" t="s">
        <v>685</v>
      </c>
      <c r="C2443" s="45" t="s">
        <v>4293</v>
      </c>
      <c r="D2443" s="36" t="s">
        <v>4526</v>
      </c>
      <c r="E2443" s="36" t="str">
        <f t="shared" si="114"/>
        <v>2011_NM</v>
      </c>
      <c r="F2443" s="45">
        <v>2011</v>
      </c>
      <c r="G2443" s="45">
        <f>_xlfn.XLOOKUP(I2443,Main_OG!$B$1:$B$766,Main_OG!$O$1:$O$766,"")</f>
        <v>0</v>
      </c>
      <c r="H2443" s="45">
        <f>_xlfn.XLOOKUP(E2443,Main_OG!$D$1:$D$766,Main_OG!$J$1:$J$766,"")</f>
        <v>0</v>
      </c>
      <c r="I2443" s="45" t="s">
        <v>685</v>
      </c>
      <c r="J2443" s="45" t="str">
        <f t="shared" si="115"/>
        <v>Public Service Co of NM_NM</v>
      </c>
      <c r="K2443" s="45" t="str">
        <f t="shared" si="116"/>
        <v>Public Service Co of New Mexico_NM</v>
      </c>
      <c r="L2443" s="45" t="s">
        <v>3606</v>
      </c>
      <c r="M2443" s="45">
        <v>0</v>
      </c>
      <c r="N2443" s="45">
        <v>55364</v>
      </c>
      <c r="O2443" s="45">
        <v>255</v>
      </c>
      <c r="P2443" s="45">
        <v>448344</v>
      </c>
      <c r="Q2443" s="45">
        <v>0</v>
      </c>
      <c r="R2443" s="45">
        <v>4356482</v>
      </c>
      <c r="S2443" s="45">
        <v>1560867</v>
      </c>
      <c r="T2443" s="45">
        <v>3372218</v>
      </c>
      <c r="U2443" s="45">
        <v>0</v>
      </c>
      <c r="V2443" s="45">
        <v>9.5399999999999991</v>
      </c>
      <c r="W2443" s="45">
        <v>6.08</v>
      </c>
      <c r="X2443" s="45">
        <v>11.42</v>
      </c>
      <c r="Y2443" s="46">
        <v>90552.3</v>
      </c>
      <c r="Z2443" s="46">
        <v>43519.967011213019</v>
      </c>
      <c r="AA2443" s="47">
        <f>_xlfn.XLOOKUP($E2443,Main_OG!$D$1:$D$766,Main_OG!AJ$1:AJ$766,"")</f>
        <v>30992610</v>
      </c>
      <c r="AB2443" s="47">
        <f>_xlfn.XLOOKUP($E2443,Main_OG!$D$1:$D$766,Main_OG!AK$1:AK$766,"")</f>
        <v>143788</v>
      </c>
      <c r="AC2443" s="47">
        <f>_xlfn.XLOOKUP($E2443,Main_OG!$D$1:$D$766,Main_OG!AL$1:AL$766,"")</f>
        <v>144470560</v>
      </c>
      <c r="AD2443" s="47">
        <f>_xlfn.XLOOKUP($E2443,Main_OG!$D$1:$D$766,Main_OG!AM$1:AM$766,"")</f>
        <v>0</v>
      </c>
    </row>
    <row r="2444" spans="1:30" x14ac:dyDescent="0.35">
      <c r="A2444" s="36" t="s">
        <v>3600</v>
      </c>
      <c r="B2444" s="45" t="s">
        <v>685</v>
      </c>
      <c r="C2444" s="45" t="s">
        <v>4293</v>
      </c>
      <c r="D2444" s="36" t="s">
        <v>4526</v>
      </c>
      <c r="E2444" s="36" t="str">
        <f t="shared" si="114"/>
        <v>2012_NM</v>
      </c>
      <c r="F2444" s="45">
        <v>2012</v>
      </c>
      <c r="G2444" s="45">
        <f>_xlfn.XLOOKUP(I2444,Main_OG!$B$1:$B$766,Main_OG!$O$1:$O$766,"")</f>
        <v>0</v>
      </c>
      <c r="H2444" s="45">
        <f>_xlfn.XLOOKUP(E2444,Main_OG!$D$1:$D$766,Main_OG!$J$1:$J$766,"")</f>
        <v>0</v>
      </c>
      <c r="I2444" s="45" t="s">
        <v>685</v>
      </c>
      <c r="J2444" s="45" t="str">
        <f t="shared" si="115"/>
        <v>Public Service Co of NM_NM</v>
      </c>
      <c r="K2444" s="45" t="str">
        <f t="shared" si="116"/>
        <v>Public Service Co of New Mexico_NM</v>
      </c>
      <c r="L2444" s="45" t="s">
        <v>3607</v>
      </c>
      <c r="M2444" s="45">
        <v>0</v>
      </c>
      <c r="N2444" s="45">
        <v>55664</v>
      </c>
      <c r="O2444" s="45">
        <v>254</v>
      </c>
      <c r="P2444" s="45">
        <v>449652</v>
      </c>
      <c r="Q2444" s="45">
        <v>0</v>
      </c>
      <c r="R2444" s="45">
        <v>4301354</v>
      </c>
      <c r="S2444" s="45">
        <v>1771316</v>
      </c>
      <c r="T2444" s="45">
        <v>3323544</v>
      </c>
      <c r="U2444" s="45">
        <v>0</v>
      </c>
      <c r="V2444" s="45">
        <v>10.202067</v>
      </c>
      <c r="W2444" s="45">
        <v>5.8708327999999996</v>
      </c>
      <c r="X2444" s="45">
        <v>12.306291</v>
      </c>
      <c r="Y2444" s="46">
        <v>90762.4</v>
      </c>
      <c r="Z2444" s="46">
        <v>43474.516397113592</v>
      </c>
      <c r="AA2444" s="47">
        <f>_xlfn.XLOOKUP($E2444,Main_OG!$D$1:$D$766,Main_OG!AJ$1:AJ$766,"")</f>
        <v>28904896</v>
      </c>
      <c r="AB2444" s="47">
        <f>_xlfn.XLOOKUP($E2444,Main_OG!$D$1:$D$766,Main_OG!AK$1:AK$766,"")</f>
        <v>175370</v>
      </c>
      <c r="AC2444" s="47">
        <f>_xlfn.XLOOKUP($E2444,Main_OG!$D$1:$D$766,Main_OG!AL$1:AL$766,"")</f>
        <v>145183386</v>
      </c>
      <c r="AD2444" s="47">
        <f>_xlfn.XLOOKUP($E2444,Main_OG!$D$1:$D$766,Main_OG!AM$1:AM$766,"")</f>
        <v>0</v>
      </c>
    </row>
    <row r="2445" spans="1:30" x14ac:dyDescent="0.35">
      <c r="A2445" s="36" t="s">
        <v>3600</v>
      </c>
      <c r="B2445" s="45" t="s">
        <v>685</v>
      </c>
      <c r="C2445" s="45" t="s">
        <v>4293</v>
      </c>
      <c r="D2445" s="36" t="s">
        <v>4526</v>
      </c>
      <c r="E2445" s="36" t="str">
        <f t="shared" si="114"/>
        <v>2013_NM</v>
      </c>
      <c r="F2445" s="45">
        <v>2013</v>
      </c>
      <c r="G2445" s="45">
        <f>_xlfn.XLOOKUP(I2445,Main_OG!$B$1:$B$766,Main_OG!$O$1:$O$766,"")</f>
        <v>0</v>
      </c>
      <c r="H2445" s="45">
        <f>_xlfn.XLOOKUP(E2445,Main_OG!$D$1:$D$766,Main_OG!$J$1:$J$766,"")</f>
        <v>0</v>
      </c>
      <c r="I2445" s="45" t="s">
        <v>685</v>
      </c>
      <c r="J2445" s="45" t="str">
        <f t="shared" si="115"/>
        <v>Public Service Co of NM_NM</v>
      </c>
      <c r="K2445" s="45" t="str">
        <f t="shared" si="116"/>
        <v>Public Service Co of New Mexico_NM</v>
      </c>
      <c r="L2445" s="45" t="s">
        <v>3608</v>
      </c>
      <c r="M2445" s="45">
        <v>0</v>
      </c>
      <c r="N2445" s="45">
        <v>56215</v>
      </c>
      <c r="O2445" s="45">
        <v>253</v>
      </c>
      <c r="P2445" s="45">
        <v>451780</v>
      </c>
      <c r="Q2445" s="45">
        <v>0</v>
      </c>
      <c r="R2445" s="45">
        <v>4221142</v>
      </c>
      <c r="S2445" s="45">
        <v>1760502</v>
      </c>
      <c r="T2445" s="45">
        <v>3304350</v>
      </c>
      <c r="U2445" s="45">
        <v>0</v>
      </c>
      <c r="V2445" s="45">
        <v>10.45608</v>
      </c>
      <c r="W2445" s="45">
        <v>6.1040543999999999</v>
      </c>
      <c r="X2445" s="45">
        <v>12.455672</v>
      </c>
      <c r="Y2445" s="46">
        <v>90104</v>
      </c>
      <c r="Z2445" s="46">
        <v>43053.602461352624</v>
      </c>
      <c r="AA2445" s="47">
        <f>_xlfn.XLOOKUP($E2445,Main_OG!$D$1:$D$766,Main_OG!AJ$1:AJ$766,"")</f>
        <v>28539042</v>
      </c>
      <c r="AB2445" s="47">
        <f>_xlfn.XLOOKUP($E2445,Main_OG!$D$1:$D$766,Main_OG!AK$1:AK$766,"")</f>
        <v>220824</v>
      </c>
      <c r="AC2445" s="47">
        <f>_xlfn.XLOOKUP($E2445,Main_OG!$D$1:$D$766,Main_OG!AL$1:AL$766,"")</f>
        <v>146417854</v>
      </c>
      <c r="AD2445" s="47">
        <f>_xlfn.XLOOKUP($E2445,Main_OG!$D$1:$D$766,Main_OG!AM$1:AM$766,"")</f>
        <v>0</v>
      </c>
    </row>
    <row r="2446" spans="1:30" x14ac:dyDescent="0.35">
      <c r="A2446" s="36" t="s">
        <v>3600</v>
      </c>
      <c r="B2446" s="45" t="s">
        <v>685</v>
      </c>
      <c r="C2446" s="45" t="s">
        <v>4293</v>
      </c>
      <c r="D2446" s="36" t="s">
        <v>4526</v>
      </c>
      <c r="E2446" s="36" t="str">
        <f t="shared" si="114"/>
        <v>2014_NM</v>
      </c>
      <c r="F2446" s="45">
        <v>2014</v>
      </c>
      <c r="G2446" s="45">
        <f>_xlfn.XLOOKUP(I2446,Main_OG!$B$1:$B$766,Main_OG!$O$1:$O$766,"")</f>
        <v>0</v>
      </c>
      <c r="H2446" s="45">
        <f>_xlfn.XLOOKUP(E2446,Main_OG!$D$1:$D$766,Main_OG!$J$1:$J$766,"")</f>
        <v>0</v>
      </c>
      <c r="I2446" s="45" t="s">
        <v>685</v>
      </c>
      <c r="J2446" s="45" t="str">
        <f t="shared" si="115"/>
        <v>Public Service Co of NM_NM</v>
      </c>
      <c r="K2446" s="45" t="str">
        <f t="shared" si="116"/>
        <v>Public Service Co of New Mexico_NM</v>
      </c>
      <c r="L2446" s="45" t="s">
        <v>3609</v>
      </c>
      <c r="M2446" s="45">
        <v>0</v>
      </c>
      <c r="N2446" s="45">
        <v>56587</v>
      </c>
      <c r="O2446" s="45">
        <v>252</v>
      </c>
      <c r="P2446" s="45">
        <v>454396</v>
      </c>
      <c r="Q2446" s="45">
        <v>0</v>
      </c>
      <c r="R2446" s="45">
        <v>4125480</v>
      </c>
      <c r="S2446" s="45">
        <v>1742759</v>
      </c>
      <c r="T2446" s="45">
        <v>3169071</v>
      </c>
      <c r="U2446" s="45">
        <v>0</v>
      </c>
      <c r="V2446" s="45">
        <v>10.989338999999999</v>
      </c>
      <c r="W2446" s="45">
        <v>6.5236787999999999</v>
      </c>
      <c r="X2446" s="45">
        <v>12.982101</v>
      </c>
      <c r="Y2446" s="46">
        <v>92621.1</v>
      </c>
      <c r="Z2446" s="46">
        <v>44311.312215462749</v>
      </c>
      <c r="AA2446" s="47">
        <f>_xlfn.XLOOKUP($E2446,Main_OG!$D$1:$D$766,Main_OG!AJ$1:AJ$766,"")</f>
        <v>23826958</v>
      </c>
      <c r="AB2446" s="47">
        <f>_xlfn.XLOOKUP($E2446,Main_OG!$D$1:$D$766,Main_OG!AK$1:AK$766,"")</f>
        <v>247020</v>
      </c>
      <c r="AC2446" s="47">
        <f>_xlfn.XLOOKUP($E2446,Main_OG!$D$1:$D$766,Main_OG!AL$1:AL$766,"")</f>
        <v>151671936</v>
      </c>
      <c r="AD2446" s="47">
        <f>_xlfn.XLOOKUP($E2446,Main_OG!$D$1:$D$766,Main_OG!AM$1:AM$766,"")</f>
        <v>0</v>
      </c>
    </row>
    <row r="2447" spans="1:30" x14ac:dyDescent="0.35">
      <c r="A2447" s="36" t="s">
        <v>3600</v>
      </c>
      <c r="B2447" s="45" t="s">
        <v>685</v>
      </c>
      <c r="C2447" s="45" t="s">
        <v>4293</v>
      </c>
      <c r="D2447" s="36" t="s">
        <v>4526</v>
      </c>
      <c r="E2447" s="36" t="str">
        <f t="shared" si="114"/>
        <v>2015_NM</v>
      </c>
      <c r="F2447" s="45">
        <v>2015</v>
      </c>
      <c r="G2447" s="45">
        <f>_xlfn.XLOOKUP(I2447,Main_OG!$B$1:$B$766,Main_OG!$O$1:$O$766,"")</f>
        <v>0</v>
      </c>
      <c r="H2447" s="45">
        <f>_xlfn.XLOOKUP(E2447,Main_OG!$D$1:$D$766,Main_OG!$J$1:$J$766,"")</f>
        <v>0</v>
      </c>
      <c r="I2447" s="45" t="s">
        <v>685</v>
      </c>
      <c r="J2447" s="45" t="str">
        <f t="shared" si="115"/>
        <v>Public Service Co of NM_NM</v>
      </c>
      <c r="K2447" s="45" t="str">
        <f t="shared" si="116"/>
        <v>Public Service Co of New Mexico_NM</v>
      </c>
      <c r="L2447" s="45" t="s">
        <v>3610</v>
      </c>
      <c r="M2447" s="45">
        <v>0</v>
      </c>
      <c r="N2447" s="45">
        <v>56913</v>
      </c>
      <c r="O2447" s="45">
        <v>249</v>
      </c>
      <c r="P2447" s="45">
        <v>457737</v>
      </c>
      <c r="Q2447" s="45">
        <v>0</v>
      </c>
      <c r="R2447" s="45">
        <v>4061880</v>
      </c>
      <c r="S2447" s="45">
        <v>1738828</v>
      </c>
      <c r="T2447" s="45">
        <v>3185362</v>
      </c>
      <c r="U2447" s="45">
        <v>0</v>
      </c>
      <c r="V2447" s="45">
        <v>11.454376</v>
      </c>
      <c r="W2447" s="45">
        <v>6.2234448000000002</v>
      </c>
      <c r="X2447" s="45">
        <v>13.415146999999999</v>
      </c>
      <c r="Y2447" s="46">
        <v>93503.9</v>
      </c>
      <c r="Z2447" s="46">
        <v>44737.188353888458</v>
      </c>
      <c r="AA2447" s="47">
        <f>_xlfn.XLOOKUP($E2447,Main_OG!$D$1:$D$766,Main_OG!AJ$1:AJ$766,"")</f>
        <v>23763126</v>
      </c>
      <c r="AB2447" s="47">
        <f>_xlfn.XLOOKUP($E2447,Main_OG!$D$1:$D$766,Main_OG!AK$1:AK$766,"")</f>
        <v>252278</v>
      </c>
      <c r="AC2447" s="47">
        <f>_xlfn.XLOOKUP($E2447,Main_OG!$D$1:$D$766,Main_OG!AL$1:AL$766,"")</f>
        <v>154101772</v>
      </c>
      <c r="AD2447" s="47">
        <f>_xlfn.XLOOKUP($E2447,Main_OG!$D$1:$D$766,Main_OG!AM$1:AM$766,"")</f>
        <v>0</v>
      </c>
    </row>
    <row r="2448" spans="1:30" x14ac:dyDescent="0.35">
      <c r="A2448" s="36" t="s">
        <v>3600</v>
      </c>
      <c r="B2448" s="45" t="s">
        <v>685</v>
      </c>
      <c r="C2448" s="45" t="s">
        <v>4293</v>
      </c>
      <c r="D2448" s="36" t="s">
        <v>4526</v>
      </c>
      <c r="E2448" s="36" t="str">
        <f t="shared" si="114"/>
        <v>2016_NM</v>
      </c>
      <c r="F2448" s="45">
        <v>2016</v>
      </c>
      <c r="G2448" s="45">
        <f>_xlfn.XLOOKUP(I2448,Main_OG!$B$1:$B$766,Main_OG!$O$1:$O$766,"")</f>
        <v>0</v>
      </c>
      <c r="H2448" s="45">
        <f>_xlfn.XLOOKUP(E2448,Main_OG!$D$1:$D$766,Main_OG!$J$1:$J$766,"")</f>
        <v>0</v>
      </c>
      <c r="I2448" s="45" t="s">
        <v>685</v>
      </c>
      <c r="J2448" s="45" t="str">
        <f t="shared" si="115"/>
        <v>Public Service Co of NM_NM</v>
      </c>
      <c r="K2448" s="45" t="str">
        <f t="shared" si="116"/>
        <v>Public Service Co of New Mexico_NM</v>
      </c>
      <c r="L2448" s="45" t="s">
        <v>3611</v>
      </c>
      <c r="M2448" s="45">
        <v>0</v>
      </c>
      <c r="N2448" s="45">
        <v>56243</v>
      </c>
      <c r="O2448" s="45">
        <v>248</v>
      </c>
      <c r="P2448" s="45">
        <v>461248</v>
      </c>
      <c r="Q2448" s="45">
        <v>0</v>
      </c>
      <c r="R2448" s="45">
        <v>4081155</v>
      </c>
      <c r="S2448" s="45">
        <v>1680842</v>
      </c>
      <c r="T2448" s="45">
        <v>3189527</v>
      </c>
      <c r="U2448" s="45">
        <v>0</v>
      </c>
      <c r="V2448" s="45">
        <v>10.225659</v>
      </c>
      <c r="W2448" s="45">
        <v>5.2218470999999997</v>
      </c>
      <c r="X2448" s="45">
        <v>12.358165</v>
      </c>
      <c r="Y2448" s="46">
        <v>93043.5</v>
      </c>
      <c r="Z2448" s="46">
        <v>44464.064265933273</v>
      </c>
      <c r="AA2448" s="47">
        <f>_xlfn.XLOOKUP($E2448,Main_OG!$D$1:$D$766,Main_OG!AJ$1:AJ$766,"")</f>
        <v>21093700</v>
      </c>
      <c r="AB2448" s="47">
        <f>_xlfn.XLOOKUP($E2448,Main_OG!$D$1:$D$766,Main_OG!AK$1:AK$766,"")</f>
        <v>201078</v>
      </c>
      <c r="AC2448" s="47">
        <f>_xlfn.XLOOKUP($E2448,Main_OG!$D$1:$D$766,Main_OG!AL$1:AL$766,"")</f>
        <v>163668202</v>
      </c>
      <c r="AD2448" s="47">
        <f>_xlfn.XLOOKUP($E2448,Main_OG!$D$1:$D$766,Main_OG!AM$1:AM$766,"")</f>
        <v>0</v>
      </c>
    </row>
    <row r="2449" spans="1:30" x14ac:dyDescent="0.35">
      <c r="A2449" s="36" t="s">
        <v>3600</v>
      </c>
      <c r="B2449" s="45" t="s">
        <v>685</v>
      </c>
      <c r="C2449" s="45" t="s">
        <v>4293</v>
      </c>
      <c r="D2449" s="36" t="s">
        <v>4526</v>
      </c>
      <c r="E2449" s="36" t="str">
        <f t="shared" si="114"/>
        <v>2017_NM</v>
      </c>
      <c r="F2449" s="45">
        <v>2017</v>
      </c>
      <c r="G2449" s="45">
        <f>_xlfn.XLOOKUP(I2449,Main_OG!$B$1:$B$766,Main_OG!$O$1:$O$766,"")</f>
        <v>0</v>
      </c>
      <c r="H2449" s="45">
        <f>_xlfn.XLOOKUP(E2449,Main_OG!$D$1:$D$766,Main_OG!$J$1:$J$766,"")</f>
        <v>0</v>
      </c>
      <c r="I2449" s="45" t="s">
        <v>685</v>
      </c>
      <c r="J2449" s="45" t="str">
        <f t="shared" si="115"/>
        <v>Public Service Co of NM_NM</v>
      </c>
      <c r="K2449" s="45" t="str">
        <f t="shared" si="116"/>
        <v>Public Service Co of New Mexico_NM</v>
      </c>
      <c r="L2449" s="45" t="s">
        <v>3612</v>
      </c>
      <c r="M2449" s="45">
        <v>0</v>
      </c>
      <c r="N2449" s="45">
        <v>57354</v>
      </c>
      <c r="O2449" s="45">
        <v>244</v>
      </c>
      <c r="P2449" s="45">
        <v>464386</v>
      </c>
      <c r="Q2449" s="45">
        <v>0</v>
      </c>
      <c r="R2449" s="45">
        <v>4024917</v>
      </c>
      <c r="S2449" s="45">
        <v>1573415</v>
      </c>
      <c r="T2449" s="45">
        <v>3136065</v>
      </c>
      <c r="U2449" s="45">
        <v>0</v>
      </c>
      <c r="V2449" s="45">
        <v>10.732097</v>
      </c>
      <c r="W2449" s="45">
        <v>5.6880097999999997</v>
      </c>
      <c r="X2449" s="45">
        <v>13.364615000000001</v>
      </c>
      <c r="Y2449" s="46">
        <v>93210.1</v>
      </c>
      <c r="Z2449" s="46">
        <v>44537.528836358564</v>
      </c>
      <c r="AA2449" s="47">
        <f>_xlfn.XLOOKUP($E2449,Main_OG!$D$1:$D$766,Main_OG!AJ$1:AJ$766,"")</f>
        <v>20987462</v>
      </c>
      <c r="AB2449" s="47">
        <f>_xlfn.XLOOKUP($E2449,Main_OG!$D$1:$D$766,Main_OG!AK$1:AK$766,"")</f>
        <v>161182</v>
      </c>
      <c r="AC2449" s="47">
        <f>_xlfn.XLOOKUP($E2449,Main_OG!$D$1:$D$766,Main_OG!AL$1:AL$766,"")</f>
        <v>151981460</v>
      </c>
      <c r="AD2449" s="47">
        <f>_xlfn.XLOOKUP($E2449,Main_OG!$D$1:$D$766,Main_OG!AM$1:AM$766,"")</f>
        <v>0</v>
      </c>
    </row>
    <row r="2450" spans="1:30" x14ac:dyDescent="0.35">
      <c r="A2450" s="36" t="s">
        <v>3600</v>
      </c>
      <c r="B2450" s="45" t="s">
        <v>685</v>
      </c>
      <c r="C2450" s="45" t="s">
        <v>4293</v>
      </c>
      <c r="D2450" s="36" t="s">
        <v>4526</v>
      </c>
      <c r="E2450" s="36" t="str">
        <f t="shared" si="114"/>
        <v>2018_NM</v>
      </c>
      <c r="F2450" s="45">
        <v>2018</v>
      </c>
      <c r="G2450" s="45">
        <f>_xlfn.XLOOKUP(I2450,Main_OG!$B$1:$B$766,Main_OG!$O$1:$O$766,"")</f>
        <v>0</v>
      </c>
      <c r="H2450" s="45">
        <f>_xlfn.XLOOKUP(E2450,Main_OG!$D$1:$D$766,Main_OG!$J$1:$J$766,"")</f>
        <v>0</v>
      </c>
      <c r="I2450" s="45" t="s">
        <v>685</v>
      </c>
      <c r="J2450" s="45" t="str">
        <f t="shared" si="115"/>
        <v>Public Service Co of NM_NM</v>
      </c>
      <c r="K2450" s="45" t="str">
        <f t="shared" si="116"/>
        <v>Public Service Co of New Mexico_NM</v>
      </c>
      <c r="L2450" s="45" t="s">
        <v>3613</v>
      </c>
      <c r="M2450" s="45">
        <v>0</v>
      </c>
      <c r="N2450" s="45">
        <v>57850</v>
      </c>
      <c r="O2450" s="45">
        <v>238</v>
      </c>
      <c r="P2450" s="45">
        <v>468258</v>
      </c>
      <c r="Q2450" s="45">
        <v>0</v>
      </c>
      <c r="R2450" s="45">
        <v>4055899</v>
      </c>
      <c r="S2450" s="45">
        <v>1546596</v>
      </c>
      <c r="T2450" s="45">
        <v>3250559</v>
      </c>
      <c r="U2450" s="45">
        <v>0</v>
      </c>
      <c r="V2450" s="45">
        <v>10.602359999999999</v>
      </c>
      <c r="W2450" s="45">
        <v>5.6823500999999998</v>
      </c>
      <c r="X2450" s="45">
        <v>13.321063000000001</v>
      </c>
      <c r="Y2450" s="46">
        <v>96077</v>
      </c>
      <c r="Z2450" s="46">
        <v>45887.434722512771</v>
      </c>
      <c r="AA2450" s="47">
        <f>_xlfn.XLOOKUP($E2450,Main_OG!$D$1:$D$766,Main_OG!AJ$1:AJ$766,"")</f>
        <v>14523314</v>
      </c>
      <c r="AB2450" s="47">
        <f>_xlfn.XLOOKUP($E2450,Main_OG!$D$1:$D$766,Main_OG!AK$1:AK$766,"")</f>
        <v>83484</v>
      </c>
      <c r="AC2450" s="47">
        <f>_xlfn.XLOOKUP($E2450,Main_OG!$D$1:$D$766,Main_OG!AL$1:AL$766,"")</f>
        <v>198322810</v>
      </c>
      <c r="AD2450" s="47">
        <f>_xlfn.XLOOKUP($E2450,Main_OG!$D$1:$D$766,Main_OG!AM$1:AM$766,"")</f>
        <v>0</v>
      </c>
    </row>
    <row r="2451" spans="1:30" x14ac:dyDescent="0.35">
      <c r="A2451" s="36" t="s">
        <v>3600</v>
      </c>
      <c r="B2451" s="45" t="s">
        <v>685</v>
      </c>
      <c r="C2451" s="45" t="s">
        <v>4293</v>
      </c>
      <c r="D2451" s="36" t="s">
        <v>4526</v>
      </c>
      <c r="E2451" s="36" t="str">
        <f t="shared" si="114"/>
        <v>2019_NM</v>
      </c>
      <c r="F2451" s="45">
        <v>2019</v>
      </c>
      <c r="G2451" s="45">
        <f>_xlfn.XLOOKUP(I2451,Main_OG!$B$1:$B$766,Main_OG!$O$1:$O$766,"")</f>
        <v>0</v>
      </c>
      <c r="H2451" s="45">
        <f>_xlfn.XLOOKUP(E2451,Main_OG!$D$1:$D$766,Main_OG!$J$1:$J$766,"")</f>
        <v>0</v>
      </c>
      <c r="I2451" s="45" t="s">
        <v>685</v>
      </c>
      <c r="J2451" s="45" t="str">
        <f t="shared" si="115"/>
        <v>Public Service Co of NM_NM</v>
      </c>
      <c r="K2451" s="45" t="str">
        <f t="shared" si="116"/>
        <v>Public Service Co of New Mexico_NM</v>
      </c>
      <c r="L2451" s="45" t="s">
        <v>3614</v>
      </c>
      <c r="M2451" s="45">
        <v>0</v>
      </c>
      <c r="N2451" s="45">
        <v>58111</v>
      </c>
      <c r="O2451" s="45">
        <v>213</v>
      </c>
      <c r="P2451" s="45">
        <v>471935</v>
      </c>
      <c r="Q2451" s="45">
        <v>0</v>
      </c>
      <c r="R2451" s="45">
        <v>3963637</v>
      </c>
      <c r="S2451" s="45">
        <v>1822664</v>
      </c>
      <c r="T2451" s="45">
        <v>3227338</v>
      </c>
      <c r="U2451" s="45">
        <v>0</v>
      </c>
      <c r="V2451" s="45">
        <v>10.528414</v>
      </c>
      <c r="W2451" s="45">
        <v>5.2317871</v>
      </c>
      <c r="X2451" s="45">
        <v>13.258069000000001</v>
      </c>
      <c r="Y2451" s="46">
        <v>100446.2</v>
      </c>
      <c r="Z2451" s="46">
        <v>47839.861613976529</v>
      </c>
      <c r="AA2451" s="47">
        <f>_xlfn.XLOOKUP($E2451,Main_OG!$D$1:$D$766,Main_OG!AJ$1:AJ$766,"")</f>
        <v>16296882</v>
      </c>
      <c r="AB2451" s="47">
        <f>_xlfn.XLOOKUP($E2451,Main_OG!$D$1:$D$766,Main_OG!AK$1:AK$766,"")</f>
        <v>1405274</v>
      </c>
      <c r="AC2451" s="47">
        <f>_xlfn.XLOOKUP($E2451,Main_OG!$D$1:$D$766,Main_OG!AL$1:AL$766,"")</f>
        <v>208028118</v>
      </c>
      <c r="AD2451" s="47">
        <f>_xlfn.XLOOKUP($E2451,Main_OG!$D$1:$D$766,Main_OG!AM$1:AM$766,"")</f>
        <v>0</v>
      </c>
    </row>
    <row r="2452" spans="1:30" x14ac:dyDescent="0.35">
      <c r="A2452" s="36" t="s">
        <v>3600</v>
      </c>
      <c r="B2452" s="45" t="s">
        <v>685</v>
      </c>
      <c r="C2452" s="45" t="s">
        <v>4293</v>
      </c>
      <c r="D2452" s="36" t="s">
        <v>4526</v>
      </c>
      <c r="E2452" s="36" t="str">
        <f t="shared" si="114"/>
        <v>2020_NM</v>
      </c>
      <c r="F2452" s="45">
        <v>2020</v>
      </c>
      <c r="G2452" s="45">
        <f>_xlfn.XLOOKUP(I2452,Main_OG!$B$1:$B$766,Main_OG!$O$1:$O$766,"")</f>
        <v>0</v>
      </c>
      <c r="H2452" s="45">
        <f>_xlfn.XLOOKUP(E2452,Main_OG!$D$1:$D$766,Main_OG!$J$1:$J$766,"")</f>
        <v>0</v>
      </c>
      <c r="I2452" s="45" t="s">
        <v>685</v>
      </c>
      <c r="J2452" s="45" t="str">
        <f t="shared" si="115"/>
        <v>Public Service Co of NM_NM</v>
      </c>
      <c r="K2452" s="45" t="str">
        <f t="shared" si="116"/>
        <v>Public Service Co of New Mexico_NM</v>
      </c>
      <c r="L2452" s="45" t="s">
        <v>3615</v>
      </c>
      <c r="M2452" s="45">
        <v>0</v>
      </c>
      <c r="N2452" s="45">
        <v>58485</v>
      </c>
      <c r="O2452" s="45">
        <v>199</v>
      </c>
      <c r="P2452" s="45">
        <v>0</v>
      </c>
      <c r="Q2452" s="45">
        <v>0</v>
      </c>
      <c r="R2452" s="45">
        <v>3649980</v>
      </c>
      <c r="S2452" s="45">
        <v>1857522</v>
      </c>
      <c r="T2452" s="45">
        <v>0</v>
      </c>
      <c r="U2452" s="45">
        <v>0</v>
      </c>
      <c r="V2452" s="45">
        <v>11.380424</v>
      </c>
      <c r="W2452" s="45">
        <v>5.7472535999999996</v>
      </c>
      <c r="X2452" s="45">
        <v>0</v>
      </c>
      <c r="Y2452" s="46">
        <v>97511.9</v>
      </c>
      <c r="Z2452" s="46">
        <v>46299.374631133978</v>
      </c>
      <c r="AA2452" s="47">
        <f>_xlfn.XLOOKUP($E2452,Main_OG!$D$1:$D$766,Main_OG!AJ$1:AJ$766,"")</f>
        <v>14885332</v>
      </c>
      <c r="AB2452" s="47">
        <f>_xlfn.XLOOKUP($E2452,Main_OG!$D$1:$D$766,Main_OG!AK$1:AK$766,"")</f>
        <v>134478</v>
      </c>
      <c r="AC2452" s="47">
        <f>_xlfn.XLOOKUP($E2452,Main_OG!$D$1:$D$766,Main_OG!AL$1:AL$766,"")</f>
        <v>201260708</v>
      </c>
      <c r="AD2452" s="47">
        <f>_xlfn.XLOOKUP($E2452,Main_OG!$D$1:$D$766,Main_OG!AM$1:AM$766,"")</f>
        <v>0</v>
      </c>
    </row>
    <row r="2453" spans="1:30" x14ac:dyDescent="0.35">
      <c r="A2453" s="36" t="s">
        <v>3616</v>
      </c>
      <c r="B2453" s="45" t="s">
        <v>510</v>
      </c>
      <c r="C2453" s="45" t="s">
        <v>4295</v>
      </c>
      <c r="D2453" s="36" t="s">
        <v>3616</v>
      </c>
      <c r="E2453" s="36" t="str">
        <f t="shared" si="114"/>
        <v>2006_OK</v>
      </c>
      <c r="F2453" s="45">
        <v>2006</v>
      </c>
      <c r="G2453" s="45">
        <f>_xlfn.XLOOKUP(I2453,Main_OG!$B$1:$B$766,Main_OG!$O$1:$O$766,"")</f>
        <v>1</v>
      </c>
      <c r="H2453" s="45">
        <f>_xlfn.XLOOKUP(E2453,Main_OG!$D$1:$D$766,Main_OG!$J$1:$J$766,"")</f>
        <v>0</v>
      </c>
      <c r="I2453" s="45" t="s">
        <v>510</v>
      </c>
      <c r="J2453" s="45" t="str">
        <f t="shared" si="115"/>
        <v>Public Service Co of Oklahoma_OK</v>
      </c>
      <c r="K2453" s="45" t="str">
        <f t="shared" si="116"/>
        <v>Public Service Co of Oklahoma_OK</v>
      </c>
      <c r="L2453" s="45" t="s">
        <v>3617</v>
      </c>
      <c r="M2453" s="45">
        <v>0</v>
      </c>
      <c r="N2453" s="45">
        <v>65440</v>
      </c>
      <c r="O2453" s="45">
        <v>6818</v>
      </c>
      <c r="P2453" s="45">
        <v>444617</v>
      </c>
      <c r="Q2453" s="45">
        <v>0</v>
      </c>
      <c r="R2453" s="45">
        <v>457524</v>
      </c>
      <c r="S2453" s="45">
        <v>333369</v>
      </c>
      <c r="T2453" s="45">
        <v>506360</v>
      </c>
      <c r="U2453" s="45">
        <v>0</v>
      </c>
      <c r="V2453" s="45">
        <v>7.4187314521173979</v>
      </c>
      <c r="W2453" s="45">
        <v>5.8929007982671067</v>
      </c>
      <c r="X2453" s="45">
        <v>8.4096249316580955</v>
      </c>
      <c r="Y2453" s="46">
        <v>149367.1</v>
      </c>
      <c r="Z2453" s="46">
        <v>41559.087279394786</v>
      </c>
      <c r="AA2453" s="47">
        <f>_xlfn.XLOOKUP($E2453,Main_OG!$D$1:$D$766,Main_OG!AJ$1:AJ$766,"")</f>
        <v>42322662.939999998</v>
      </c>
      <c r="AB2453" s="47">
        <f>_xlfn.XLOOKUP($E2453,Main_OG!$D$1:$D$766,Main_OG!AK$1:AK$766,"")</f>
        <v>159414.24</v>
      </c>
      <c r="AC2453" s="47">
        <f>_xlfn.XLOOKUP($E2453,Main_OG!$D$1:$D$766,Main_OG!AL$1:AL$766,"")</f>
        <v>564302954.74000001</v>
      </c>
      <c r="AD2453" s="47">
        <f>_xlfn.XLOOKUP($E2453,Main_OG!$D$1:$D$766,Main_OG!AM$1:AM$766,"")</f>
        <v>0</v>
      </c>
    </row>
    <row r="2454" spans="1:30" x14ac:dyDescent="0.35">
      <c r="A2454" s="36" t="s">
        <v>3616</v>
      </c>
      <c r="B2454" s="45" t="s">
        <v>510</v>
      </c>
      <c r="C2454" s="45" t="s">
        <v>4295</v>
      </c>
      <c r="D2454" s="36" t="s">
        <v>3616</v>
      </c>
      <c r="E2454" s="36" t="str">
        <f t="shared" si="114"/>
        <v>2007_OK</v>
      </c>
      <c r="F2454" s="45">
        <v>2007</v>
      </c>
      <c r="G2454" s="45">
        <f>_xlfn.XLOOKUP(I2454,Main_OG!$B$1:$B$766,Main_OG!$O$1:$O$766,"")</f>
        <v>1</v>
      </c>
      <c r="H2454" s="45">
        <f>_xlfn.XLOOKUP(E2454,Main_OG!$D$1:$D$766,Main_OG!$J$1:$J$766,"")</f>
        <v>0</v>
      </c>
      <c r="I2454" s="45" t="s">
        <v>510</v>
      </c>
      <c r="J2454" s="45" t="str">
        <f t="shared" si="115"/>
        <v>Public Service Co of Oklahoma_OK</v>
      </c>
      <c r="K2454" s="45" t="str">
        <f t="shared" si="116"/>
        <v>Public Service Co of Oklahoma_OK</v>
      </c>
      <c r="L2454" s="45" t="s">
        <v>3618</v>
      </c>
      <c r="M2454" s="45">
        <v>0</v>
      </c>
      <c r="N2454" s="45">
        <v>66488</v>
      </c>
      <c r="O2454" s="45">
        <v>6773</v>
      </c>
      <c r="P2454" s="45">
        <v>449158</v>
      </c>
      <c r="Q2454" s="45">
        <v>0</v>
      </c>
      <c r="R2454" s="45">
        <v>440500</v>
      </c>
      <c r="S2454" s="45">
        <v>307833</v>
      </c>
      <c r="T2454" s="45">
        <v>482963</v>
      </c>
      <c r="U2454" s="45">
        <v>0</v>
      </c>
      <c r="V2454" s="45">
        <v>7</v>
      </c>
      <c r="W2454" s="45">
        <v>5.45</v>
      </c>
      <c r="X2454" s="45">
        <v>8.1</v>
      </c>
      <c r="Y2454" s="46">
        <v>152879.6</v>
      </c>
      <c r="Z2454" s="46">
        <v>42065.195169753926</v>
      </c>
      <c r="AA2454" s="47">
        <f>_xlfn.XLOOKUP($E2454,Main_OG!$D$1:$D$766,Main_OG!AJ$1:AJ$766,"")</f>
        <v>41171688</v>
      </c>
      <c r="AB2454" s="47">
        <f>_xlfn.XLOOKUP($E2454,Main_OG!$D$1:$D$766,Main_OG!AK$1:AK$766,"")</f>
        <v>533744</v>
      </c>
      <c r="AC2454" s="47">
        <f>_xlfn.XLOOKUP($E2454,Main_OG!$D$1:$D$766,Main_OG!AL$1:AL$766,"")</f>
        <v>574185086</v>
      </c>
      <c r="AD2454" s="47">
        <f>_xlfn.XLOOKUP($E2454,Main_OG!$D$1:$D$766,Main_OG!AM$1:AM$766,"")</f>
        <v>0</v>
      </c>
    </row>
    <row r="2455" spans="1:30" x14ac:dyDescent="0.35">
      <c r="A2455" s="36" t="s">
        <v>3616</v>
      </c>
      <c r="B2455" s="45" t="s">
        <v>510</v>
      </c>
      <c r="C2455" s="45" t="s">
        <v>4295</v>
      </c>
      <c r="D2455" s="36" t="s">
        <v>3616</v>
      </c>
      <c r="E2455" s="36" t="str">
        <f t="shared" si="114"/>
        <v>2008_OK</v>
      </c>
      <c r="F2455" s="45">
        <v>2008</v>
      </c>
      <c r="G2455" s="45">
        <f>_xlfn.XLOOKUP(I2455,Main_OG!$B$1:$B$766,Main_OG!$O$1:$O$766,"")</f>
        <v>1</v>
      </c>
      <c r="H2455" s="45">
        <f>_xlfn.XLOOKUP(E2455,Main_OG!$D$1:$D$766,Main_OG!$J$1:$J$766,"")</f>
        <v>0</v>
      </c>
      <c r="I2455" s="45" t="s">
        <v>510</v>
      </c>
      <c r="J2455" s="45" t="str">
        <f t="shared" si="115"/>
        <v>Public Service Co of Oklahoma_OK</v>
      </c>
      <c r="K2455" s="45" t="str">
        <f t="shared" si="116"/>
        <v>Public Service Co of Oklahoma_OK</v>
      </c>
      <c r="L2455" s="45" t="s">
        <v>3619</v>
      </c>
      <c r="M2455" s="45">
        <v>0</v>
      </c>
      <c r="N2455" s="45">
        <v>66965</v>
      </c>
      <c r="O2455" s="45">
        <v>6718</v>
      </c>
      <c r="P2455" s="45">
        <v>452118</v>
      </c>
      <c r="Q2455" s="45">
        <v>0</v>
      </c>
      <c r="R2455" s="45">
        <v>6205531</v>
      </c>
      <c r="S2455" s="45">
        <v>5551168</v>
      </c>
      <c r="T2455" s="45">
        <v>5996759</v>
      </c>
      <c r="U2455" s="45">
        <v>0</v>
      </c>
      <c r="V2455" s="45">
        <v>8.16</v>
      </c>
      <c r="W2455" s="45">
        <v>6.45</v>
      </c>
      <c r="X2455" s="45">
        <v>9.2899999999999991</v>
      </c>
      <c r="Y2455" s="46">
        <v>158987.79999999999</v>
      </c>
      <c r="Z2455" s="46">
        <v>43333.017168823128</v>
      </c>
      <c r="AA2455" s="47">
        <f>_xlfn.XLOOKUP($E2455,Main_OG!$D$1:$D$766,Main_OG!AJ$1:AJ$766,"")</f>
        <v>44314382</v>
      </c>
      <c r="AB2455" s="47">
        <f>_xlfn.XLOOKUP($E2455,Main_OG!$D$1:$D$766,Main_OG!AK$1:AK$766,"")</f>
        <v>62666</v>
      </c>
      <c r="AC2455" s="47">
        <f>_xlfn.XLOOKUP($E2455,Main_OG!$D$1:$D$766,Main_OG!AL$1:AL$766,"")</f>
        <v>568529604</v>
      </c>
      <c r="AD2455" s="47">
        <f>_xlfn.XLOOKUP($E2455,Main_OG!$D$1:$D$766,Main_OG!AM$1:AM$766,"")</f>
        <v>0</v>
      </c>
    </row>
    <row r="2456" spans="1:30" x14ac:dyDescent="0.35">
      <c r="A2456" s="36" t="s">
        <v>3616</v>
      </c>
      <c r="B2456" s="45" t="s">
        <v>510</v>
      </c>
      <c r="C2456" s="45" t="s">
        <v>4295</v>
      </c>
      <c r="D2456" s="36" t="s">
        <v>3616</v>
      </c>
      <c r="E2456" s="36" t="str">
        <f t="shared" si="114"/>
        <v>2009_OK</v>
      </c>
      <c r="F2456" s="45">
        <v>2009</v>
      </c>
      <c r="G2456" s="45">
        <f>_xlfn.XLOOKUP(I2456,Main_OG!$B$1:$B$766,Main_OG!$O$1:$O$766,"")</f>
        <v>1</v>
      </c>
      <c r="H2456" s="45">
        <f>_xlfn.XLOOKUP(E2456,Main_OG!$D$1:$D$766,Main_OG!$J$1:$J$766,"")</f>
        <v>0</v>
      </c>
      <c r="I2456" s="45" t="s">
        <v>510</v>
      </c>
      <c r="J2456" s="45" t="str">
        <f t="shared" si="115"/>
        <v>Public Service Co of Oklahoma_OK</v>
      </c>
      <c r="K2456" s="45" t="str">
        <f t="shared" si="116"/>
        <v>Public Service Co of Oklahoma_OK</v>
      </c>
      <c r="L2456" s="45" t="s">
        <v>3620</v>
      </c>
      <c r="M2456" s="45">
        <v>0</v>
      </c>
      <c r="N2456" s="45">
        <v>67080</v>
      </c>
      <c r="O2456" s="45">
        <v>6658</v>
      </c>
      <c r="P2456" s="45">
        <v>455529</v>
      </c>
      <c r="Q2456" s="45">
        <v>0</v>
      </c>
      <c r="R2456" s="45">
        <v>6209299</v>
      </c>
      <c r="S2456" s="45">
        <v>4742487</v>
      </c>
      <c r="T2456" s="45">
        <v>6003522</v>
      </c>
      <c r="U2456" s="45">
        <v>0</v>
      </c>
      <c r="V2456" s="45">
        <v>5.81</v>
      </c>
      <c r="W2456" s="45">
        <v>4.17</v>
      </c>
      <c r="X2456" s="45">
        <v>7.36</v>
      </c>
      <c r="Y2456" s="46">
        <v>156856.79999999999</v>
      </c>
      <c r="Z2456" s="46">
        <v>42193.345549191785</v>
      </c>
      <c r="AA2456" s="47">
        <f>_xlfn.XLOOKUP($E2456,Main_OG!$D$1:$D$766,Main_OG!AJ$1:AJ$766,"")</f>
        <v>42290178</v>
      </c>
      <c r="AB2456" s="47">
        <f>_xlfn.XLOOKUP($E2456,Main_OG!$D$1:$D$766,Main_OG!AK$1:AK$766,"")</f>
        <v>52160</v>
      </c>
      <c r="AC2456" s="47">
        <f>_xlfn.XLOOKUP($E2456,Main_OG!$D$1:$D$766,Main_OG!AL$1:AL$766,"")</f>
        <v>571356752</v>
      </c>
      <c r="AD2456" s="47">
        <f>_xlfn.XLOOKUP($E2456,Main_OG!$D$1:$D$766,Main_OG!AM$1:AM$766,"")</f>
        <v>0</v>
      </c>
    </row>
    <row r="2457" spans="1:30" x14ac:dyDescent="0.35">
      <c r="A2457" s="36" t="s">
        <v>3616</v>
      </c>
      <c r="B2457" s="45" t="s">
        <v>510</v>
      </c>
      <c r="C2457" s="45" t="s">
        <v>4295</v>
      </c>
      <c r="D2457" s="36" t="s">
        <v>3616</v>
      </c>
      <c r="E2457" s="36" t="str">
        <f t="shared" si="114"/>
        <v>2010_OK</v>
      </c>
      <c r="F2457" s="45">
        <v>2010</v>
      </c>
      <c r="G2457" s="45">
        <f>_xlfn.XLOOKUP(I2457,Main_OG!$B$1:$B$766,Main_OG!$O$1:$O$766,"")</f>
        <v>1</v>
      </c>
      <c r="H2457" s="45">
        <f>_xlfn.XLOOKUP(E2457,Main_OG!$D$1:$D$766,Main_OG!$J$1:$J$766,"")</f>
        <v>0</v>
      </c>
      <c r="I2457" s="45" t="s">
        <v>510</v>
      </c>
      <c r="J2457" s="45" t="str">
        <f t="shared" si="115"/>
        <v>Public Service Co of Oklahoma_OK</v>
      </c>
      <c r="K2457" s="45" t="str">
        <f t="shared" si="116"/>
        <v>Public Service Co of Oklahoma_OK</v>
      </c>
      <c r="L2457" s="45" t="s">
        <v>3621</v>
      </c>
      <c r="M2457" s="45">
        <v>0</v>
      </c>
      <c r="N2457" s="45">
        <v>67367</v>
      </c>
      <c r="O2457" s="45">
        <v>6576</v>
      </c>
      <c r="P2457" s="45">
        <v>457906</v>
      </c>
      <c r="Q2457" s="45">
        <v>0</v>
      </c>
      <c r="R2457" s="45">
        <v>6401161</v>
      </c>
      <c r="S2457" s="45">
        <v>4921193</v>
      </c>
      <c r="T2457" s="45">
        <v>6594608</v>
      </c>
      <c r="U2457" s="45">
        <v>0</v>
      </c>
      <c r="V2457" s="45">
        <v>6.4</v>
      </c>
      <c r="W2457" s="45">
        <v>4.51</v>
      </c>
      <c r="X2457" s="45">
        <v>7.95</v>
      </c>
      <c r="Y2457" s="46">
        <v>158086.39999999999</v>
      </c>
      <c r="Z2457" s="46">
        <v>42044.098771972655</v>
      </c>
      <c r="AA2457" s="47">
        <f>_xlfn.XLOOKUP($E2457,Main_OG!$D$1:$D$766,Main_OG!AJ$1:AJ$766,"")</f>
        <v>39118024</v>
      </c>
      <c r="AB2457" s="47">
        <f>_xlfn.XLOOKUP($E2457,Main_OG!$D$1:$D$766,Main_OG!AK$1:AK$766,"")</f>
        <v>56910</v>
      </c>
      <c r="AC2457" s="47">
        <f>_xlfn.XLOOKUP($E2457,Main_OG!$D$1:$D$766,Main_OG!AL$1:AL$766,"")</f>
        <v>578948656</v>
      </c>
      <c r="AD2457" s="47">
        <f>_xlfn.XLOOKUP($E2457,Main_OG!$D$1:$D$766,Main_OG!AM$1:AM$766,"")</f>
        <v>0</v>
      </c>
    </row>
    <row r="2458" spans="1:30" x14ac:dyDescent="0.35">
      <c r="A2458" s="36" t="s">
        <v>3616</v>
      </c>
      <c r="B2458" s="45" t="s">
        <v>510</v>
      </c>
      <c r="C2458" s="45" t="s">
        <v>4295</v>
      </c>
      <c r="D2458" s="36" t="s">
        <v>3616</v>
      </c>
      <c r="E2458" s="36" t="str">
        <f t="shared" si="114"/>
        <v>2011_OK</v>
      </c>
      <c r="F2458" s="45">
        <v>2011</v>
      </c>
      <c r="G2458" s="45">
        <f>_xlfn.XLOOKUP(I2458,Main_OG!$B$1:$B$766,Main_OG!$O$1:$O$766,"")</f>
        <v>1</v>
      </c>
      <c r="H2458" s="45">
        <f>_xlfn.XLOOKUP(E2458,Main_OG!$D$1:$D$766,Main_OG!$J$1:$J$766,"")</f>
        <v>0</v>
      </c>
      <c r="I2458" s="45" t="s">
        <v>510</v>
      </c>
      <c r="J2458" s="45" t="str">
        <f t="shared" si="115"/>
        <v>Public Service Co of Oklahoma_OK</v>
      </c>
      <c r="K2458" s="45" t="str">
        <f t="shared" si="116"/>
        <v>Public Service Co of Oklahoma_OK</v>
      </c>
      <c r="L2458" s="45" t="s">
        <v>3622</v>
      </c>
      <c r="M2458" s="45">
        <v>0</v>
      </c>
      <c r="N2458" s="45">
        <v>67716</v>
      </c>
      <c r="O2458" s="45">
        <v>6513</v>
      </c>
      <c r="P2458" s="45">
        <v>458166</v>
      </c>
      <c r="Q2458" s="45">
        <v>0</v>
      </c>
      <c r="R2458" s="45">
        <v>6500087</v>
      </c>
      <c r="S2458" s="45">
        <v>4956494</v>
      </c>
      <c r="T2458" s="45">
        <v>6740863</v>
      </c>
      <c r="U2458" s="45">
        <v>0</v>
      </c>
      <c r="V2458" s="45">
        <v>6.82</v>
      </c>
      <c r="W2458" s="45">
        <v>4.8600000000000003</v>
      </c>
      <c r="X2458" s="45">
        <v>8.49</v>
      </c>
      <c r="Y2458" s="46">
        <v>163859.29999999999</v>
      </c>
      <c r="Z2458" s="46">
        <v>43248.063251288528</v>
      </c>
      <c r="AA2458" s="47">
        <f>_xlfn.XLOOKUP($E2458,Main_OG!$D$1:$D$766,Main_OG!AJ$1:AJ$766,"")</f>
        <v>42994136</v>
      </c>
      <c r="AB2458" s="47">
        <f>_xlfn.XLOOKUP($E2458,Main_OG!$D$1:$D$766,Main_OG!AK$1:AK$766,"")</f>
        <v>61360</v>
      </c>
      <c r="AC2458" s="47">
        <f>_xlfn.XLOOKUP($E2458,Main_OG!$D$1:$D$766,Main_OG!AL$1:AL$766,"")</f>
        <v>529284978</v>
      </c>
      <c r="AD2458" s="47">
        <f>_xlfn.XLOOKUP($E2458,Main_OG!$D$1:$D$766,Main_OG!AM$1:AM$766,"")</f>
        <v>0</v>
      </c>
    </row>
    <row r="2459" spans="1:30" x14ac:dyDescent="0.35">
      <c r="A2459" s="36" t="s">
        <v>3616</v>
      </c>
      <c r="B2459" s="45" t="s">
        <v>510</v>
      </c>
      <c r="C2459" s="45" t="s">
        <v>4295</v>
      </c>
      <c r="D2459" s="36" t="s">
        <v>3616</v>
      </c>
      <c r="E2459" s="36" t="str">
        <f t="shared" si="114"/>
        <v>2012_OK</v>
      </c>
      <c r="F2459" s="45">
        <v>2012</v>
      </c>
      <c r="G2459" s="45">
        <f>_xlfn.XLOOKUP(I2459,Main_OG!$B$1:$B$766,Main_OG!$O$1:$O$766,"")</f>
        <v>1</v>
      </c>
      <c r="H2459" s="45">
        <f>_xlfn.XLOOKUP(E2459,Main_OG!$D$1:$D$766,Main_OG!$J$1:$J$766,"")</f>
        <v>0</v>
      </c>
      <c r="I2459" s="45" t="s">
        <v>510</v>
      </c>
      <c r="J2459" s="45" t="str">
        <f t="shared" si="115"/>
        <v>Public Service Co of Oklahoma_OK</v>
      </c>
      <c r="K2459" s="45" t="str">
        <f t="shared" si="116"/>
        <v>Public Service Co of Oklahoma_OK</v>
      </c>
      <c r="L2459" s="45" t="s">
        <v>3623</v>
      </c>
      <c r="M2459" s="45">
        <v>0</v>
      </c>
      <c r="N2459" s="45">
        <v>68544</v>
      </c>
      <c r="O2459" s="45">
        <v>6463</v>
      </c>
      <c r="P2459" s="45">
        <v>459941</v>
      </c>
      <c r="Q2459" s="45">
        <v>0</v>
      </c>
      <c r="R2459" s="45">
        <v>6503865</v>
      </c>
      <c r="S2459" s="45">
        <v>5066381</v>
      </c>
      <c r="T2459" s="45">
        <v>6393316</v>
      </c>
      <c r="U2459" s="45">
        <v>0</v>
      </c>
      <c r="V2459" s="45">
        <v>6.1812322000000002</v>
      </c>
      <c r="W2459" s="45">
        <v>4.1340357000000001</v>
      </c>
      <c r="X2459" s="45">
        <v>8.0141822999999999</v>
      </c>
      <c r="Y2459" s="46">
        <v>172016</v>
      </c>
      <c r="Z2459" s="46">
        <v>45038.38379606841</v>
      </c>
      <c r="AA2459" s="47">
        <f>_xlfn.XLOOKUP($E2459,Main_OG!$D$1:$D$766,Main_OG!AJ$1:AJ$766,"")</f>
        <v>36997678</v>
      </c>
      <c r="AB2459" s="47">
        <f>_xlfn.XLOOKUP($E2459,Main_OG!$D$1:$D$766,Main_OG!AK$1:AK$766,"")</f>
        <v>43166</v>
      </c>
      <c r="AC2459" s="47">
        <f>_xlfn.XLOOKUP($E2459,Main_OG!$D$1:$D$766,Main_OG!AL$1:AL$766,"")</f>
        <v>636847558</v>
      </c>
      <c r="AD2459" s="47">
        <f>_xlfn.XLOOKUP($E2459,Main_OG!$D$1:$D$766,Main_OG!AM$1:AM$766,"")</f>
        <v>0</v>
      </c>
    </row>
    <row r="2460" spans="1:30" x14ac:dyDescent="0.35">
      <c r="A2460" s="36" t="s">
        <v>3616</v>
      </c>
      <c r="B2460" s="45" t="s">
        <v>510</v>
      </c>
      <c r="C2460" s="45" t="s">
        <v>4295</v>
      </c>
      <c r="D2460" s="36" t="s">
        <v>3616</v>
      </c>
      <c r="E2460" s="36" t="str">
        <f t="shared" si="114"/>
        <v>2013_OK</v>
      </c>
      <c r="F2460" s="45">
        <v>2013</v>
      </c>
      <c r="G2460" s="45">
        <f>_xlfn.XLOOKUP(I2460,Main_OG!$B$1:$B$766,Main_OG!$O$1:$O$766,"")</f>
        <v>1</v>
      </c>
      <c r="H2460" s="45">
        <f>_xlfn.XLOOKUP(E2460,Main_OG!$D$1:$D$766,Main_OG!$J$1:$J$766,"")</f>
        <v>0</v>
      </c>
      <c r="I2460" s="45" t="s">
        <v>510</v>
      </c>
      <c r="J2460" s="45" t="str">
        <f t="shared" si="115"/>
        <v>Public Service Co of Oklahoma_OK</v>
      </c>
      <c r="K2460" s="45" t="str">
        <f t="shared" si="116"/>
        <v>Public Service Co of Oklahoma_OK</v>
      </c>
      <c r="L2460" s="45" t="s">
        <v>3624</v>
      </c>
      <c r="M2460" s="45">
        <v>0</v>
      </c>
      <c r="N2460" s="45">
        <v>69208</v>
      </c>
      <c r="O2460" s="45">
        <v>6450</v>
      </c>
      <c r="P2460" s="45">
        <v>462395</v>
      </c>
      <c r="Q2460" s="45">
        <v>0</v>
      </c>
      <c r="R2460" s="45">
        <v>6309019</v>
      </c>
      <c r="S2460" s="45">
        <v>5083001</v>
      </c>
      <c r="T2460" s="45">
        <v>6289643</v>
      </c>
      <c r="U2460" s="45">
        <v>0</v>
      </c>
      <c r="V2460" s="45">
        <v>6.7390904999999997</v>
      </c>
      <c r="W2460" s="45">
        <v>4.6049901999999996</v>
      </c>
      <c r="X2460" s="45">
        <v>8.4336471999999993</v>
      </c>
      <c r="Y2460" s="46">
        <v>176086.8</v>
      </c>
      <c r="Z2460" s="46">
        <v>45690.653939096876</v>
      </c>
      <c r="AA2460" s="47">
        <f>_xlfn.XLOOKUP($E2460,Main_OG!$D$1:$D$766,Main_OG!AJ$1:AJ$766,"")</f>
        <v>37960980</v>
      </c>
      <c r="AB2460" s="47">
        <f>_xlfn.XLOOKUP($E2460,Main_OG!$D$1:$D$766,Main_OG!AK$1:AK$766,"")</f>
        <v>38564</v>
      </c>
      <c r="AC2460" s="47">
        <f>_xlfn.XLOOKUP($E2460,Main_OG!$D$1:$D$766,Main_OG!AL$1:AL$766,"")</f>
        <v>495996318</v>
      </c>
      <c r="AD2460" s="47">
        <f>_xlfn.XLOOKUP($E2460,Main_OG!$D$1:$D$766,Main_OG!AM$1:AM$766,"")</f>
        <v>0</v>
      </c>
    </row>
    <row r="2461" spans="1:30" x14ac:dyDescent="0.35">
      <c r="A2461" s="36" t="s">
        <v>3616</v>
      </c>
      <c r="B2461" s="45" t="s">
        <v>510</v>
      </c>
      <c r="C2461" s="45" t="s">
        <v>4295</v>
      </c>
      <c r="D2461" s="36" t="s">
        <v>3616</v>
      </c>
      <c r="E2461" s="36" t="str">
        <f t="shared" si="114"/>
        <v>2014_OK</v>
      </c>
      <c r="F2461" s="45">
        <v>2014</v>
      </c>
      <c r="G2461" s="45">
        <f>_xlfn.XLOOKUP(I2461,Main_OG!$B$1:$B$766,Main_OG!$O$1:$O$766,"")</f>
        <v>1</v>
      </c>
      <c r="H2461" s="45">
        <f>_xlfn.XLOOKUP(E2461,Main_OG!$D$1:$D$766,Main_OG!$J$1:$J$766,"")</f>
        <v>0</v>
      </c>
      <c r="I2461" s="45" t="s">
        <v>510</v>
      </c>
      <c r="J2461" s="45" t="str">
        <f t="shared" si="115"/>
        <v>Public Service Co of Oklahoma_OK</v>
      </c>
      <c r="K2461" s="45" t="str">
        <f t="shared" si="116"/>
        <v>Public Service Co of Oklahoma_OK</v>
      </c>
      <c r="L2461" s="45" t="s">
        <v>3625</v>
      </c>
      <c r="M2461" s="45">
        <v>0</v>
      </c>
      <c r="N2461" s="45">
        <v>69698</v>
      </c>
      <c r="O2461" s="45">
        <v>6395</v>
      </c>
      <c r="P2461" s="45">
        <v>465014</v>
      </c>
      <c r="Q2461" s="45">
        <v>0</v>
      </c>
      <c r="R2461" s="45">
        <v>6389387</v>
      </c>
      <c r="S2461" s="45">
        <v>5237376</v>
      </c>
      <c r="T2461" s="45">
        <v>6320906</v>
      </c>
      <c r="U2461" s="45">
        <v>0</v>
      </c>
      <c r="V2461" s="45">
        <v>7.1086741</v>
      </c>
      <c r="W2461" s="45">
        <v>4.9715715999999999</v>
      </c>
      <c r="X2461" s="45">
        <v>8.8780833000000001</v>
      </c>
      <c r="Y2461" s="46">
        <v>186574.4</v>
      </c>
      <c r="Z2461" s="46">
        <v>48096.263469639387</v>
      </c>
      <c r="AA2461" s="47">
        <f>_xlfn.XLOOKUP($E2461,Main_OG!$D$1:$D$766,Main_OG!AJ$1:AJ$766,"")</f>
        <v>37867902</v>
      </c>
      <c r="AB2461" s="47">
        <f>_xlfn.XLOOKUP($E2461,Main_OG!$D$1:$D$766,Main_OG!AK$1:AK$766,"")</f>
        <v>44874</v>
      </c>
      <c r="AC2461" s="47">
        <f>_xlfn.XLOOKUP($E2461,Main_OG!$D$1:$D$766,Main_OG!AL$1:AL$766,"")</f>
        <v>416662056</v>
      </c>
      <c r="AD2461" s="47">
        <f>_xlfn.XLOOKUP($E2461,Main_OG!$D$1:$D$766,Main_OG!AM$1:AM$766,"")</f>
        <v>0</v>
      </c>
    </row>
    <row r="2462" spans="1:30" x14ac:dyDescent="0.35">
      <c r="A2462" s="36" t="s">
        <v>3616</v>
      </c>
      <c r="B2462" s="45" t="s">
        <v>510</v>
      </c>
      <c r="C2462" s="45" t="s">
        <v>4295</v>
      </c>
      <c r="D2462" s="36" t="s">
        <v>3616</v>
      </c>
      <c r="E2462" s="36" t="str">
        <f t="shared" si="114"/>
        <v>2015_OK</v>
      </c>
      <c r="F2462" s="45">
        <v>2015</v>
      </c>
      <c r="G2462" s="45">
        <f>_xlfn.XLOOKUP(I2462,Main_OG!$B$1:$B$766,Main_OG!$O$1:$O$766,"")</f>
        <v>1</v>
      </c>
      <c r="H2462" s="45">
        <f>_xlfn.XLOOKUP(E2462,Main_OG!$D$1:$D$766,Main_OG!$J$1:$J$766,"")</f>
        <v>0</v>
      </c>
      <c r="I2462" s="45" t="s">
        <v>510</v>
      </c>
      <c r="J2462" s="45" t="str">
        <f t="shared" si="115"/>
        <v>Public Service Co of Oklahoma_OK</v>
      </c>
      <c r="K2462" s="45" t="str">
        <f t="shared" si="116"/>
        <v>Public Service Co of Oklahoma_OK</v>
      </c>
      <c r="L2462" s="45" t="s">
        <v>3626</v>
      </c>
      <c r="M2462" s="45">
        <v>0</v>
      </c>
      <c r="N2462" s="45">
        <v>70482</v>
      </c>
      <c r="O2462" s="45">
        <v>6317</v>
      </c>
      <c r="P2462" s="45">
        <v>467311</v>
      </c>
      <c r="Q2462" s="45">
        <v>0</v>
      </c>
      <c r="R2462" s="45">
        <v>6381370</v>
      </c>
      <c r="S2462" s="45">
        <v>5410229</v>
      </c>
      <c r="T2462" s="45">
        <v>6113729</v>
      </c>
      <c r="U2462" s="45">
        <v>0</v>
      </c>
      <c r="V2462" s="45">
        <v>7.0380357</v>
      </c>
      <c r="W2462" s="45">
        <v>4.8626740000000002</v>
      </c>
      <c r="X2462" s="45">
        <v>9.0693666999999998</v>
      </c>
      <c r="Y2462" s="46">
        <v>193792.6</v>
      </c>
      <c r="Z2462" s="46">
        <v>49556.759488129195</v>
      </c>
      <c r="AA2462" s="47">
        <f>_xlfn.XLOOKUP($E2462,Main_OG!$D$1:$D$766,Main_OG!AJ$1:AJ$766,"")</f>
        <v>31650480</v>
      </c>
      <c r="AB2462" s="47">
        <f>_xlfn.XLOOKUP($E2462,Main_OG!$D$1:$D$766,Main_OG!AK$1:AK$766,"")</f>
        <v>39690</v>
      </c>
      <c r="AC2462" s="47">
        <f>_xlfn.XLOOKUP($E2462,Main_OG!$D$1:$D$766,Main_OG!AL$1:AL$766,"")</f>
        <v>510835944</v>
      </c>
      <c r="AD2462" s="47">
        <f>_xlfn.XLOOKUP($E2462,Main_OG!$D$1:$D$766,Main_OG!AM$1:AM$766,"")</f>
        <v>0</v>
      </c>
    </row>
    <row r="2463" spans="1:30" x14ac:dyDescent="0.35">
      <c r="A2463" s="36" t="s">
        <v>3616</v>
      </c>
      <c r="B2463" s="45" t="s">
        <v>510</v>
      </c>
      <c r="C2463" s="45" t="s">
        <v>4295</v>
      </c>
      <c r="D2463" s="36" t="s">
        <v>3616</v>
      </c>
      <c r="E2463" s="36" t="str">
        <f t="shared" si="114"/>
        <v>2016_OK</v>
      </c>
      <c r="F2463" s="45">
        <v>2016</v>
      </c>
      <c r="G2463" s="45">
        <f>_xlfn.XLOOKUP(I2463,Main_OG!$B$1:$B$766,Main_OG!$O$1:$O$766,"")</f>
        <v>1</v>
      </c>
      <c r="H2463" s="45">
        <f>_xlfn.XLOOKUP(E2463,Main_OG!$D$1:$D$766,Main_OG!$J$1:$J$766,"")</f>
        <v>1</v>
      </c>
      <c r="I2463" s="45" t="s">
        <v>510</v>
      </c>
      <c r="J2463" s="45" t="str">
        <f t="shared" si="115"/>
        <v>Public Service Co of Oklahoma_OK</v>
      </c>
      <c r="K2463" s="45" t="str">
        <f t="shared" si="116"/>
        <v>Public Service Co of Oklahoma_OK</v>
      </c>
      <c r="L2463" s="45" t="s">
        <v>3627</v>
      </c>
      <c r="M2463" s="45">
        <v>0</v>
      </c>
      <c r="N2463" s="45">
        <v>70927</v>
      </c>
      <c r="O2463" s="45">
        <v>6209</v>
      </c>
      <c r="P2463" s="45">
        <v>470006</v>
      </c>
      <c r="Q2463" s="45">
        <v>0</v>
      </c>
      <c r="R2463" s="45">
        <v>6522280</v>
      </c>
      <c r="S2463" s="45">
        <v>5533655</v>
      </c>
      <c r="T2463" s="45">
        <v>6228608</v>
      </c>
      <c r="U2463" s="45">
        <v>0</v>
      </c>
      <c r="V2463" s="45">
        <v>6.4234777000000003</v>
      </c>
      <c r="W2463" s="45">
        <v>3.9853135000000002</v>
      </c>
      <c r="X2463" s="45">
        <v>8.6243330999999994</v>
      </c>
      <c r="Y2463" s="46">
        <v>190093.5</v>
      </c>
      <c r="Z2463" s="46">
        <v>48392.713809044122</v>
      </c>
      <c r="AA2463" s="47">
        <f>_xlfn.XLOOKUP($E2463,Main_OG!$D$1:$D$766,Main_OG!AJ$1:AJ$766,"")</f>
        <v>24749666</v>
      </c>
      <c r="AB2463" s="47">
        <f>_xlfn.XLOOKUP($E2463,Main_OG!$D$1:$D$766,Main_OG!AK$1:AK$766,"")</f>
        <v>64026</v>
      </c>
      <c r="AC2463" s="47">
        <f>_xlfn.XLOOKUP($E2463,Main_OG!$D$1:$D$766,Main_OG!AL$1:AL$766,"")</f>
        <v>556565130</v>
      </c>
      <c r="AD2463" s="47">
        <f>_xlfn.XLOOKUP($E2463,Main_OG!$D$1:$D$766,Main_OG!AM$1:AM$766,"")</f>
        <v>0</v>
      </c>
    </row>
    <row r="2464" spans="1:30" x14ac:dyDescent="0.35">
      <c r="A2464" s="36" t="s">
        <v>3616</v>
      </c>
      <c r="B2464" s="45" t="s">
        <v>510</v>
      </c>
      <c r="C2464" s="45" t="s">
        <v>4295</v>
      </c>
      <c r="D2464" s="36" t="s">
        <v>3616</v>
      </c>
      <c r="E2464" s="36" t="str">
        <f t="shared" si="114"/>
        <v>2017_OK</v>
      </c>
      <c r="F2464" s="45">
        <v>2017</v>
      </c>
      <c r="G2464" s="45">
        <f>_xlfn.XLOOKUP(I2464,Main_OG!$B$1:$B$766,Main_OG!$O$1:$O$766,"")</f>
        <v>1</v>
      </c>
      <c r="H2464" s="45">
        <f>_xlfn.XLOOKUP(E2464,Main_OG!$D$1:$D$766,Main_OG!$J$1:$J$766,"")</f>
        <v>2</v>
      </c>
      <c r="I2464" s="45" t="s">
        <v>510</v>
      </c>
      <c r="J2464" s="45" t="str">
        <f t="shared" si="115"/>
        <v>Public Service Co of Oklahoma_OK</v>
      </c>
      <c r="K2464" s="45" t="str">
        <f t="shared" si="116"/>
        <v>Public Service Co of Oklahoma_OK</v>
      </c>
      <c r="L2464" s="45" t="s">
        <v>3628</v>
      </c>
      <c r="M2464" s="45">
        <v>0</v>
      </c>
      <c r="N2464" s="45">
        <v>71199</v>
      </c>
      <c r="O2464" s="45">
        <v>6201</v>
      </c>
      <c r="P2464" s="45">
        <v>472622</v>
      </c>
      <c r="Q2464" s="45">
        <v>0</v>
      </c>
      <c r="R2464" s="45">
        <v>6414240</v>
      </c>
      <c r="S2464" s="45">
        <v>5668890</v>
      </c>
      <c r="T2464" s="45">
        <v>5943163</v>
      </c>
      <c r="U2464" s="45">
        <v>0</v>
      </c>
      <c r="V2464" s="45">
        <v>7.4745378999999996</v>
      </c>
      <c r="W2464" s="45">
        <v>4.8228242000000003</v>
      </c>
      <c r="X2464" s="45">
        <v>10.119253</v>
      </c>
      <c r="Y2464" s="46">
        <v>192538.6</v>
      </c>
      <c r="Z2464" s="46">
        <v>48947.148186318802</v>
      </c>
      <c r="AA2464" s="47">
        <f>_xlfn.XLOOKUP($E2464,Main_OG!$D$1:$D$766,Main_OG!AJ$1:AJ$766,"")</f>
        <v>22202342</v>
      </c>
      <c r="AB2464" s="47">
        <f>_xlfn.XLOOKUP($E2464,Main_OG!$D$1:$D$766,Main_OG!AK$1:AK$766,"")</f>
        <v>57726</v>
      </c>
      <c r="AC2464" s="47">
        <f>_xlfn.XLOOKUP($E2464,Main_OG!$D$1:$D$766,Main_OG!AL$1:AL$766,"")</f>
        <v>461296170</v>
      </c>
      <c r="AD2464" s="47">
        <f>_xlfn.XLOOKUP($E2464,Main_OG!$D$1:$D$766,Main_OG!AM$1:AM$766,"")</f>
        <v>0</v>
      </c>
    </row>
    <row r="2465" spans="1:30" x14ac:dyDescent="0.35">
      <c r="A2465" s="36" t="s">
        <v>3616</v>
      </c>
      <c r="B2465" s="45" t="s">
        <v>510</v>
      </c>
      <c r="C2465" s="45" t="s">
        <v>4295</v>
      </c>
      <c r="D2465" s="36" t="s">
        <v>3616</v>
      </c>
      <c r="E2465" s="36" t="str">
        <f t="shared" si="114"/>
        <v>2018_OK</v>
      </c>
      <c r="F2465" s="45">
        <v>2018</v>
      </c>
      <c r="G2465" s="45">
        <f>_xlfn.XLOOKUP(I2465,Main_OG!$B$1:$B$766,Main_OG!$O$1:$O$766,"")</f>
        <v>1</v>
      </c>
      <c r="H2465" s="45">
        <f>_xlfn.XLOOKUP(E2465,Main_OG!$D$1:$D$766,Main_OG!$J$1:$J$766,"")</f>
        <v>2</v>
      </c>
      <c r="I2465" s="45" t="s">
        <v>510</v>
      </c>
      <c r="J2465" s="45" t="str">
        <f t="shared" si="115"/>
        <v>Public Service Co of Oklahoma_OK</v>
      </c>
      <c r="K2465" s="45" t="str">
        <f t="shared" si="116"/>
        <v>Public Service Co of Oklahoma_OK</v>
      </c>
      <c r="L2465" s="45" t="s">
        <v>3629</v>
      </c>
      <c r="M2465" s="45">
        <v>0</v>
      </c>
      <c r="N2465" s="45">
        <v>71367</v>
      </c>
      <c r="O2465" s="45">
        <v>6191</v>
      </c>
      <c r="P2465" s="45">
        <v>476941</v>
      </c>
      <c r="Q2465" s="45">
        <v>0</v>
      </c>
      <c r="R2465" s="45">
        <v>6429354</v>
      </c>
      <c r="S2465" s="45">
        <v>5958323</v>
      </c>
      <c r="T2465" s="45">
        <v>6452556</v>
      </c>
      <c r="U2465" s="45">
        <v>0</v>
      </c>
      <c r="V2465" s="45">
        <v>7.7072129</v>
      </c>
      <c r="W2465" s="45">
        <v>5.0115946999999998</v>
      </c>
      <c r="X2465" s="45">
        <v>10.36022</v>
      </c>
      <c r="Y2465" s="46">
        <v>196030.5</v>
      </c>
      <c r="Z2465" s="46">
        <v>49709.926846487171</v>
      </c>
      <c r="AA2465" s="47">
        <f>_xlfn.XLOOKUP($E2465,Main_OG!$D$1:$D$766,Main_OG!AJ$1:AJ$766,"")</f>
        <v>19311052</v>
      </c>
      <c r="AB2465" s="47">
        <f>_xlfn.XLOOKUP($E2465,Main_OG!$D$1:$D$766,Main_OG!AK$1:AK$766,"")</f>
        <v>65414</v>
      </c>
      <c r="AC2465" s="47">
        <f>_xlfn.XLOOKUP($E2465,Main_OG!$D$1:$D$766,Main_OG!AL$1:AL$766,"")</f>
        <v>658757044</v>
      </c>
      <c r="AD2465" s="47">
        <f>_xlfn.XLOOKUP($E2465,Main_OG!$D$1:$D$766,Main_OG!AM$1:AM$766,"")</f>
        <v>0</v>
      </c>
    </row>
    <row r="2466" spans="1:30" x14ac:dyDescent="0.35">
      <c r="A2466" s="36" t="s">
        <v>3616</v>
      </c>
      <c r="B2466" s="45" t="s">
        <v>510</v>
      </c>
      <c r="C2466" s="45" t="s">
        <v>4295</v>
      </c>
      <c r="D2466" s="36" t="s">
        <v>3616</v>
      </c>
      <c r="E2466" s="36" t="str">
        <f t="shared" si="114"/>
        <v>2019_OK</v>
      </c>
      <c r="F2466" s="45">
        <v>2019</v>
      </c>
      <c r="G2466" s="45">
        <f>_xlfn.XLOOKUP(I2466,Main_OG!$B$1:$B$766,Main_OG!$O$1:$O$766,"")</f>
        <v>1</v>
      </c>
      <c r="H2466" s="45">
        <f>_xlfn.XLOOKUP(E2466,Main_OG!$D$1:$D$766,Main_OG!$J$1:$J$766,"")</f>
        <v>2</v>
      </c>
      <c r="I2466" s="45" t="s">
        <v>510</v>
      </c>
      <c r="J2466" s="45" t="str">
        <f t="shared" si="115"/>
        <v>Public Service Co of Oklahoma_OK</v>
      </c>
      <c r="K2466" s="45" t="str">
        <f t="shared" si="116"/>
        <v>Public Service Co of Oklahoma_OK</v>
      </c>
      <c r="L2466" s="45" t="s">
        <v>3630</v>
      </c>
      <c r="M2466" s="45">
        <v>0</v>
      </c>
      <c r="N2466" s="45">
        <v>71306</v>
      </c>
      <c r="O2466" s="45">
        <v>6921</v>
      </c>
      <c r="P2466" s="45">
        <v>479194</v>
      </c>
      <c r="Q2466" s="45">
        <v>0</v>
      </c>
      <c r="R2466" s="45">
        <v>6126581</v>
      </c>
      <c r="S2466" s="45">
        <v>6156270</v>
      </c>
      <c r="T2466" s="45">
        <v>6272704</v>
      </c>
      <c r="U2466" s="45">
        <v>0</v>
      </c>
      <c r="V2466" s="45">
        <v>7.3948030999999999</v>
      </c>
      <c r="W2466" s="45">
        <v>4.8163920999999998</v>
      </c>
      <c r="X2466" s="45">
        <v>10.140309999999999</v>
      </c>
      <c r="Y2466" s="46">
        <v>199462.1</v>
      </c>
      <c r="Z2466" s="46">
        <v>50360.620257753981</v>
      </c>
      <c r="AA2466" s="47">
        <f>_xlfn.XLOOKUP($E2466,Main_OG!$D$1:$D$766,Main_OG!AJ$1:AJ$766,"")</f>
        <v>10542196</v>
      </c>
      <c r="AB2466" s="47">
        <f>_xlfn.XLOOKUP($E2466,Main_OG!$D$1:$D$766,Main_OG!AK$1:AK$766,"")</f>
        <v>69984</v>
      </c>
      <c r="AC2466" s="47">
        <f>_xlfn.XLOOKUP($E2466,Main_OG!$D$1:$D$766,Main_OG!AL$1:AL$766,"")</f>
        <v>704551782</v>
      </c>
      <c r="AD2466" s="47">
        <f>_xlfn.XLOOKUP($E2466,Main_OG!$D$1:$D$766,Main_OG!AM$1:AM$766,"")</f>
        <v>0</v>
      </c>
    </row>
    <row r="2467" spans="1:30" x14ac:dyDescent="0.35">
      <c r="A2467" s="36" t="s">
        <v>3616</v>
      </c>
      <c r="B2467" s="45" t="s">
        <v>510</v>
      </c>
      <c r="C2467" s="45" t="s">
        <v>4295</v>
      </c>
      <c r="D2467" s="36" t="s">
        <v>3616</v>
      </c>
      <c r="E2467" s="36" t="str">
        <f t="shared" si="114"/>
        <v>2020_OK</v>
      </c>
      <c r="F2467" s="45">
        <v>2020</v>
      </c>
      <c r="G2467" s="45">
        <f>_xlfn.XLOOKUP(I2467,Main_OG!$B$1:$B$766,Main_OG!$O$1:$O$766,"")</f>
        <v>1</v>
      </c>
      <c r="H2467" s="45">
        <f>_xlfn.XLOOKUP(E2467,Main_OG!$D$1:$D$766,Main_OG!$J$1:$J$766,"")</f>
        <v>2</v>
      </c>
      <c r="I2467" s="45" t="s">
        <v>510</v>
      </c>
      <c r="J2467" s="45" t="str">
        <f t="shared" si="115"/>
        <v>Public Service Co of Oklahoma_OK</v>
      </c>
      <c r="K2467" s="45" t="str">
        <f t="shared" si="116"/>
        <v>Public Service Co of Oklahoma_OK</v>
      </c>
      <c r="L2467" s="45" t="s">
        <v>3631</v>
      </c>
      <c r="M2467" s="45">
        <v>0</v>
      </c>
      <c r="N2467" s="45">
        <v>72286</v>
      </c>
      <c r="O2467" s="45">
        <v>6796</v>
      </c>
      <c r="P2467" s="45">
        <v>0</v>
      </c>
      <c r="Q2467" s="45">
        <v>0</v>
      </c>
      <c r="R2467" s="45">
        <v>5872283</v>
      </c>
      <c r="S2467" s="45">
        <v>5713383</v>
      </c>
      <c r="T2467" s="45">
        <v>0</v>
      </c>
      <c r="U2467" s="45">
        <v>0</v>
      </c>
      <c r="V2467" s="45">
        <v>6.5811576000000001</v>
      </c>
      <c r="W2467" s="45">
        <v>3.8724797999999998</v>
      </c>
      <c r="X2467" s="45">
        <v>0</v>
      </c>
      <c r="Y2467" s="46">
        <v>190751.7</v>
      </c>
      <c r="Z2467" s="46">
        <v>47955.492671359854</v>
      </c>
      <c r="AA2467" s="47">
        <f>_xlfn.XLOOKUP($E2467,Main_OG!$D$1:$D$766,Main_OG!AJ$1:AJ$766,"")</f>
        <v>8004016</v>
      </c>
      <c r="AB2467" s="47">
        <f>_xlfn.XLOOKUP($E2467,Main_OG!$D$1:$D$766,Main_OG!AK$1:AK$766,"")</f>
        <v>104712</v>
      </c>
      <c r="AC2467" s="47">
        <f>_xlfn.XLOOKUP($E2467,Main_OG!$D$1:$D$766,Main_OG!AL$1:AL$766,"")</f>
        <v>699528320</v>
      </c>
      <c r="AD2467" s="47">
        <f>_xlfn.XLOOKUP($E2467,Main_OG!$D$1:$D$766,Main_OG!AM$1:AM$766,"")</f>
        <v>0</v>
      </c>
    </row>
    <row r="2468" spans="1:30" x14ac:dyDescent="0.35">
      <c r="A2468" s="36" t="s">
        <v>3632</v>
      </c>
      <c r="B2468" s="45" t="s">
        <v>174</v>
      </c>
      <c r="C2468" s="45" t="s">
        <v>4296</v>
      </c>
      <c r="D2468" s="36" t="s">
        <v>4527</v>
      </c>
      <c r="E2468" s="36" t="str">
        <f t="shared" si="114"/>
        <v>2006_NJ</v>
      </c>
      <c r="F2468" s="45">
        <v>2006</v>
      </c>
      <c r="G2468" s="45">
        <f>_xlfn.XLOOKUP(I2468,Main_OG!$B$1:$B$766,Main_OG!$O$1:$O$766,"")</f>
        <v>1</v>
      </c>
      <c r="H2468" s="45">
        <f>_xlfn.XLOOKUP(E2468,Main_OG!$D$1:$D$766,Main_OG!$J$1:$J$766,"")</f>
        <v>0</v>
      </c>
      <c r="I2468" s="45" t="s">
        <v>174</v>
      </c>
      <c r="J2468" s="45" t="str">
        <f t="shared" si="115"/>
        <v>Public Service Elec &amp; Gas Co_NJ</v>
      </c>
      <c r="K2468" s="45" t="str">
        <f t="shared" si="116"/>
        <v>Public Service Electric Gas Co_NJ</v>
      </c>
      <c r="L2468" s="45" t="s">
        <v>3633</v>
      </c>
      <c r="M2468" s="45">
        <v>1</v>
      </c>
      <c r="N2468" s="45">
        <v>259047</v>
      </c>
      <c r="O2468" s="45">
        <v>9752</v>
      </c>
      <c r="P2468" s="45">
        <v>1812314</v>
      </c>
      <c r="Q2468" s="45">
        <v>1245</v>
      </c>
      <c r="R2468" s="45">
        <v>2121333</v>
      </c>
      <c r="S2468" s="45">
        <v>165579</v>
      </c>
      <c r="T2468" s="45">
        <v>1713088</v>
      </c>
      <c r="U2468" s="45">
        <v>10.17572537801389</v>
      </c>
      <c r="V2468" s="45">
        <v>11.26583042823032</v>
      </c>
      <c r="W2468" s="45">
        <v>7.811785686484038</v>
      </c>
      <c r="X2468" s="45">
        <v>12.79111068700267</v>
      </c>
      <c r="Y2468" s="46">
        <v>555211</v>
      </c>
      <c r="Z2468" s="46">
        <v>64099.697067970308</v>
      </c>
      <c r="AA2468" s="47">
        <f>_xlfn.XLOOKUP($E2468,Main_OG!$D$1:$D$766,Main_OG!AJ$1:AJ$766,"")</f>
        <v>8959984.8000000007</v>
      </c>
      <c r="AB2468" s="47">
        <f>_xlfn.XLOOKUP($E2468,Main_OG!$D$1:$D$766,Main_OG!AK$1:AK$766,"")</f>
        <v>1138183.58</v>
      </c>
      <c r="AC2468" s="47">
        <f>_xlfn.XLOOKUP($E2468,Main_OG!$D$1:$D$766,Main_OG!AL$1:AL$766,"")</f>
        <v>246019426.53999999</v>
      </c>
      <c r="AD2468" s="47">
        <f>_xlfn.XLOOKUP($E2468,Main_OG!$D$1:$D$766,Main_OG!AM$1:AM$766,"")</f>
        <v>32567885</v>
      </c>
    </row>
    <row r="2469" spans="1:30" x14ac:dyDescent="0.35">
      <c r="A2469" s="36" t="s">
        <v>3632</v>
      </c>
      <c r="B2469" s="45" t="s">
        <v>174</v>
      </c>
      <c r="C2469" s="45" t="s">
        <v>4296</v>
      </c>
      <c r="D2469" s="36" t="s">
        <v>4527</v>
      </c>
      <c r="E2469" s="36" t="str">
        <f t="shared" si="114"/>
        <v>2007_NJ</v>
      </c>
      <c r="F2469" s="45">
        <v>2007</v>
      </c>
      <c r="G2469" s="45">
        <f>_xlfn.XLOOKUP(I2469,Main_OG!$B$1:$B$766,Main_OG!$O$1:$O$766,"")</f>
        <v>1</v>
      </c>
      <c r="H2469" s="45">
        <f>_xlfn.XLOOKUP(E2469,Main_OG!$D$1:$D$766,Main_OG!$J$1:$J$766,"")</f>
        <v>0</v>
      </c>
      <c r="I2469" s="45" t="s">
        <v>174</v>
      </c>
      <c r="J2469" s="45" t="str">
        <f t="shared" si="115"/>
        <v>Public Service Elec &amp; Gas Co_NJ</v>
      </c>
      <c r="K2469" s="45" t="str">
        <f t="shared" si="116"/>
        <v>Public Service Electric Gas Co_NJ</v>
      </c>
      <c r="L2469" s="45" t="s">
        <v>3634</v>
      </c>
      <c r="M2469" s="45">
        <v>1</v>
      </c>
      <c r="N2469" s="45">
        <v>262526</v>
      </c>
      <c r="O2469" s="45">
        <v>9550</v>
      </c>
      <c r="P2469" s="45">
        <v>1826039</v>
      </c>
      <c r="Q2469" s="45">
        <v>1158</v>
      </c>
      <c r="R2469" s="45">
        <v>2275527</v>
      </c>
      <c r="S2469" s="45">
        <v>198094</v>
      </c>
      <c r="T2469" s="45">
        <v>1904724</v>
      </c>
      <c r="U2469" s="45">
        <v>11.61</v>
      </c>
      <c r="V2469" s="45">
        <v>11.96</v>
      </c>
      <c r="W2469" s="45">
        <v>9.1199999999999992</v>
      </c>
      <c r="X2469" s="45">
        <v>13.65</v>
      </c>
      <c r="Y2469" s="46">
        <v>560823.80000000005</v>
      </c>
      <c r="Z2469" s="46">
        <v>64626.784060862759</v>
      </c>
      <c r="AA2469" s="47">
        <f>_xlfn.XLOOKUP($E2469,Main_OG!$D$1:$D$766,Main_OG!AJ$1:AJ$766,"")</f>
        <v>8999640</v>
      </c>
      <c r="AB2469" s="47">
        <f>_xlfn.XLOOKUP($E2469,Main_OG!$D$1:$D$766,Main_OG!AK$1:AK$766,"")</f>
        <v>1791298</v>
      </c>
      <c r="AC2469" s="47">
        <f>_xlfn.XLOOKUP($E2469,Main_OG!$D$1:$D$766,Main_OG!AL$1:AL$766,"")</f>
        <v>294129078</v>
      </c>
      <c r="AD2469" s="47">
        <f>_xlfn.XLOOKUP($E2469,Main_OG!$D$1:$D$766,Main_OG!AM$1:AM$766,"")</f>
        <v>32010376</v>
      </c>
    </row>
    <row r="2470" spans="1:30" x14ac:dyDescent="0.35">
      <c r="A2470" s="36" t="s">
        <v>3632</v>
      </c>
      <c r="B2470" s="45" t="s">
        <v>174</v>
      </c>
      <c r="C2470" s="45" t="s">
        <v>4296</v>
      </c>
      <c r="D2470" s="36" t="s">
        <v>4527</v>
      </c>
      <c r="E2470" s="36" t="str">
        <f t="shared" si="114"/>
        <v>2008_NJ</v>
      </c>
      <c r="F2470" s="45">
        <v>2008</v>
      </c>
      <c r="G2470" s="45">
        <f>_xlfn.XLOOKUP(I2470,Main_OG!$B$1:$B$766,Main_OG!$O$1:$O$766,"")</f>
        <v>1</v>
      </c>
      <c r="H2470" s="45">
        <f>_xlfn.XLOOKUP(E2470,Main_OG!$D$1:$D$766,Main_OG!$J$1:$J$766,"")</f>
        <v>1</v>
      </c>
      <c r="I2470" s="45" t="s">
        <v>174</v>
      </c>
      <c r="J2470" s="45" t="str">
        <f t="shared" si="115"/>
        <v>Public Service Elec &amp; Gas Co_NJ</v>
      </c>
      <c r="K2470" s="45" t="str">
        <f t="shared" si="116"/>
        <v>Public Service Electric Gas Co_NJ</v>
      </c>
      <c r="L2470" s="45" t="s">
        <v>3635</v>
      </c>
      <c r="M2470" s="45">
        <v>1</v>
      </c>
      <c r="N2470" s="45">
        <v>264270</v>
      </c>
      <c r="O2470" s="45">
        <v>9377</v>
      </c>
      <c r="P2470" s="45">
        <v>1834529</v>
      </c>
      <c r="Q2470" s="45">
        <v>57299</v>
      </c>
      <c r="R2470" s="45">
        <v>18224422</v>
      </c>
      <c r="S2470" s="45">
        <v>1816048</v>
      </c>
      <c r="T2470" s="45">
        <v>13617565</v>
      </c>
      <c r="U2470" s="45">
        <v>13.75</v>
      </c>
      <c r="V2470" s="45">
        <v>13.41</v>
      </c>
      <c r="W2470" s="45">
        <v>10.64</v>
      </c>
      <c r="X2470" s="45">
        <v>15.31</v>
      </c>
      <c r="Y2470" s="46">
        <v>573202.69999999995</v>
      </c>
      <c r="Z2470" s="46">
        <v>65801.489825039112</v>
      </c>
      <c r="AA2470" s="47">
        <f>_xlfn.XLOOKUP($E2470,Main_OG!$D$1:$D$766,Main_OG!AJ$1:AJ$766,"")</f>
        <v>7992978</v>
      </c>
      <c r="AB2470" s="47">
        <f>_xlfn.XLOOKUP($E2470,Main_OG!$D$1:$D$766,Main_OG!AK$1:AK$766,"")</f>
        <v>1262562</v>
      </c>
      <c r="AC2470" s="47">
        <f>_xlfn.XLOOKUP($E2470,Main_OG!$D$1:$D$766,Main_OG!AL$1:AL$766,"")</f>
        <v>320685764</v>
      </c>
      <c r="AD2470" s="47">
        <f>_xlfn.XLOOKUP($E2470,Main_OG!$D$1:$D$766,Main_OG!AM$1:AM$766,"")</f>
        <v>32194798</v>
      </c>
    </row>
    <row r="2471" spans="1:30" x14ac:dyDescent="0.35">
      <c r="A2471" s="36" t="s">
        <v>3632</v>
      </c>
      <c r="B2471" s="45" t="s">
        <v>174</v>
      </c>
      <c r="C2471" s="45" t="s">
        <v>4296</v>
      </c>
      <c r="D2471" s="36" t="s">
        <v>4527</v>
      </c>
      <c r="E2471" s="36" t="str">
        <f t="shared" si="114"/>
        <v>2009_NJ</v>
      </c>
      <c r="F2471" s="45">
        <v>2009</v>
      </c>
      <c r="G2471" s="45">
        <f>_xlfn.XLOOKUP(I2471,Main_OG!$B$1:$B$766,Main_OG!$O$1:$O$766,"")</f>
        <v>1</v>
      </c>
      <c r="H2471" s="45">
        <f>_xlfn.XLOOKUP(E2471,Main_OG!$D$1:$D$766,Main_OG!$J$1:$J$766,"")</f>
        <v>1</v>
      </c>
      <c r="I2471" s="45" t="s">
        <v>174</v>
      </c>
      <c r="J2471" s="45" t="str">
        <f t="shared" si="115"/>
        <v>Public Service Elec &amp; Gas Co_NJ</v>
      </c>
      <c r="K2471" s="45" t="str">
        <f t="shared" si="116"/>
        <v>Public Service Electric Gas Co_NJ</v>
      </c>
      <c r="L2471" s="45" t="s">
        <v>3636</v>
      </c>
      <c r="M2471" s="45">
        <v>1</v>
      </c>
      <c r="N2471" s="45">
        <v>262075</v>
      </c>
      <c r="O2471" s="45">
        <v>9066</v>
      </c>
      <c r="P2471" s="45">
        <v>1850883</v>
      </c>
      <c r="Q2471" s="45">
        <v>16415</v>
      </c>
      <c r="R2471" s="45">
        <v>14715320</v>
      </c>
      <c r="S2471" s="45">
        <v>1376047</v>
      </c>
      <c r="T2471" s="45">
        <v>12991432</v>
      </c>
      <c r="U2471" s="45">
        <v>10.76</v>
      </c>
      <c r="V2471" s="45">
        <v>14.01</v>
      </c>
      <c r="W2471" s="45">
        <v>10.3</v>
      </c>
      <c r="X2471" s="45">
        <v>16.29</v>
      </c>
      <c r="Y2471" s="46">
        <v>546362.19999999995</v>
      </c>
      <c r="Z2471" s="46">
        <v>62401.443098943957</v>
      </c>
      <c r="AA2471" s="47">
        <f>_xlfn.XLOOKUP($E2471,Main_OG!$D$1:$D$766,Main_OG!AJ$1:AJ$766,"")</f>
        <v>4705996</v>
      </c>
      <c r="AB2471" s="47">
        <f>_xlfn.XLOOKUP($E2471,Main_OG!$D$1:$D$766,Main_OG!AK$1:AK$766,"")</f>
        <v>969334</v>
      </c>
      <c r="AC2471" s="47">
        <f>_xlfn.XLOOKUP($E2471,Main_OG!$D$1:$D$766,Main_OG!AL$1:AL$766,"")</f>
        <v>311146752</v>
      </c>
      <c r="AD2471" s="47">
        <f>_xlfn.XLOOKUP($E2471,Main_OG!$D$1:$D$766,Main_OG!AM$1:AM$766,"")</f>
        <v>34327954</v>
      </c>
    </row>
    <row r="2472" spans="1:30" x14ac:dyDescent="0.35">
      <c r="A2472" s="36" t="s">
        <v>3632</v>
      </c>
      <c r="B2472" s="45" t="s">
        <v>174</v>
      </c>
      <c r="C2472" s="45" t="s">
        <v>4296</v>
      </c>
      <c r="D2472" s="36" t="s">
        <v>4527</v>
      </c>
      <c r="E2472" s="36" t="str">
        <f t="shared" si="114"/>
        <v>2010_NJ</v>
      </c>
      <c r="F2472" s="45">
        <v>2010</v>
      </c>
      <c r="G2472" s="45">
        <f>_xlfn.XLOOKUP(I2472,Main_OG!$B$1:$B$766,Main_OG!$O$1:$O$766,"")</f>
        <v>1</v>
      </c>
      <c r="H2472" s="45">
        <f>_xlfn.XLOOKUP(E2472,Main_OG!$D$1:$D$766,Main_OG!$J$1:$J$766,"")</f>
        <v>1</v>
      </c>
      <c r="I2472" s="45" t="s">
        <v>174</v>
      </c>
      <c r="J2472" s="45" t="str">
        <f t="shared" si="115"/>
        <v>Public Service Elec &amp; Gas Co_NJ</v>
      </c>
      <c r="K2472" s="45" t="str">
        <f t="shared" si="116"/>
        <v>Public Service Electric Gas Co_NJ</v>
      </c>
      <c r="L2472" s="45" t="s">
        <v>3637</v>
      </c>
      <c r="M2472" s="45">
        <v>0</v>
      </c>
      <c r="N2472" s="45">
        <v>251580</v>
      </c>
      <c r="O2472" s="45">
        <v>8244</v>
      </c>
      <c r="P2472" s="45">
        <v>1855292</v>
      </c>
      <c r="Q2472" s="45">
        <v>0</v>
      </c>
      <c r="R2472" s="45">
        <v>11501474</v>
      </c>
      <c r="S2472" s="45">
        <v>1073382</v>
      </c>
      <c r="T2472" s="45">
        <v>14038598</v>
      </c>
      <c r="U2472" s="45">
        <v>0</v>
      </c>
      <c r="V2472" s="45">
        <v>13.86</v>
      </c>
      <c r="W2472" s="45">
        <v>8.7100000000000009</v>
      </c>
      <c r="X2472" s="45">
        <v>16.34</v>
      </c>
      <c r="Y2472" s="46">
        <v>554764.4</v>
      </c>
      <c r="Z2472" s="46">
        <v>63045.342260556936</v>
      </c>
      <c r="AA2472" s="47">
        <f>_xlfn.XLOOKUP($E2472,Main_OG!$D$1:$D$766,Main_OG!AJ$1:AJ$766,"")</f>
        <v>5843606</v>
      </c>
      <c r="AB2472" s="47">
        <f>_xlfn.XLOOKUP($E2472,Main_OG!$D$1:$D$766,Main_OG!AK$1:AK$766,"")</f>
        <v>833904</v>
      </c>
      <c r="AC2472" s="47">
        <f>_xlfn.XLOOKUP($E2472,Main_OG!$D$1:$D$766,Main_OG!AL$1:AL$766,"")</f>
        <v>381467380</v>
      </c>
      <c r="AD2472" s="47">
        <f>_xlfn.XLOOKUP($E2472,Main_OG!$D$1:$D$766,Main_OG!AM$1:AM$766,"")</f>
        <v>32771305</v>
      </c>
    </row>
    <row r="2473" spans="1:30" x14ac:dyDescent="0.35">
      <c r="A2473" s="36" t="s">
        <v>3632</v>
      </c>
      <c r="B2473" s="45" t="s">
        <v>174</v>
      </c>
      <c r="C2473" s="45" t="s">
        <v>4296</v>
      </c>
      <c r="D2473" s="36" t="s">
        <v>4527</v>
      </c>
      <c r="E2473" s="36" t="str">
        <f t="shared" si="114"/>
        <v>2011_NJ</v>
      </c>
      <c r="F2473" s="45">
        <v>2011</v>
      </c>
      <c r="G2473" s="45">
        <f>_xlfn.XLOOKUP(I2473,Main_OG!$B$1:$B$766,Main_OG!$O$1:$O$766,"")</f>
        <v>1</v>
      </c>
      <c r="H2473" s="45">
        <f>_xlfn.XLOOKUP(E2473,Main_OG!$D$1:$D$766,Main_OG!$J$1:$J$766,"")</f>
        <v>1</v>
      </c>
      <c r="I2473" s="45" t="s">
        <v>174</v>
      </c>
      <c r="J2473" s="45" t="str">
        <f t="shared" si="115"/>
        <v>Public Service Elec &amp; Gas Co_NJ</v>
      </c>
      <c r="K2473" s="45" t="str">
        <f t="shared" si="116"/>
        <v>Public Service Electric Gas Co_NJ</v>
      </c>
      <c r="L2473" s="45" t="s">
        <v>3638</v>
      </c>
      <c r="M2473" s="45">
        <v>1</v>
      </c>
      <c r="N2473" s="45">
        <v>228531</v>
      </c>
      <c r="O2473" s="45">
        <v>7285</v>
      </c>
      <c r="P2473" s="45">
        <v>1763006</v>
      </c>
      <c r="Q2473" s="45">
        <v>22863</v>
      </c>
      <c r="R2473" s="45">
        <v>8930352</v>
      </c>
      <c r="S2473" s="45">
        <v>780774</v>
      </c>
      <c r="T2473" s="45">
        <v>12819835</v>
      </c>
      <c r="U2473" s="45">
        <v>12.15</v>
      </c>
      <c r="V2473" s="45">
        <v>13.66</v>
      </c>
      <c r="W2473" s="45">
        <v>6.68</v>
      </c>
      <c r="X2473" s="45">
        <v>16.57</v>
      </c>
      <c r="Y2473" s="46">
        <v>548479.30000000005</v>
      </c>
      <c r="Z2473" s="46">
        <v>62125.623771599247</v>
      </c>
      <c r="AA2473" s="47">
        <f>_xlfn.XLOOKUP($E2473,Main_OG!$D$1:$D$766,Main_OG!AJ$1:AJ$766,"")</f>
        <v>3610244</v>
      </c>
      <c r="AB2473" s="47">
        <f>_xlfn.XLOOKUP($E2473,Main_OG!$D$1:$D$766,Main_OG!AK$1:AK$766,"")</f>
        <v>528631.26</v>
      </c>
      <c r="AC2473" s="47">
        <f>_xlfn.XLOOKUP($E2473,Main_OG!$D$1:$D$766,Main_OG!AL$1:AL$766,"")</f>
        <v>376685724</v>
      </c>
      <c r="AD2473" s="47">
        <f>_xlfn.XLOOKUP($E2473,Main_OG!$D$1:$D$766,Main_OG!AM$1:AM$766,"")</f>
        <v>33606447</v>
      </c>
    </row>
    <row r="2474" spans="1:30" x14ac:dyDescent="0.35">
      <c r="A2474" s="36" t="s">
        <v>3632</v>
      </c>
      <c r="B2474" s="45" t="s">
        <v>174</v>
      </c>
      <c r="C2474" s="45" t="s">
        <v>4296</v>
      </c>
      <c r="D2474" s="36" t="s">
        <v>4527</v>
      </c>
      <c r="E2474" s="36" t="str">
        <f t="shared" si="114"/>
        <v>2012_NJ</v>
      </c>
      <c r="F2474" s="45">
        <v>2012</v>
      </c>
      <c r="G2474" s="45">
        <f>_xlfn.XLOOKUP(I2474,Main_OG!$B$1:$B$766,Main_OG!$O$1:$O$766,"")</f>
        <v>1</v>
      </c>
      <c r="H2474" s="45">
        <f>_xlfn.XLOOKUP(E2474,Main_OG!$D$1:$D$766,Main_OG!$J$1:$J$766,"")</f>
        <v>1</v>
      </c>
      <c r="I2474" s="45" t="s">
        <v>174</v>
      </c>
      <c r="J2474" s="45" t="str">
        <f t="shared" si="115"/>
        <v>Public Service Elec &amp; Gas Co_NJ</v>
      </c>
      <c r="K2474" s="45" t="str">
        <f t="shared" si="116"/>
        <v>Public Service Electric Gas Co_NJ</v>
      </c>
      <c r="L2474" s="45" t="s">
        <v>3639</v>
      </c>
      <c r="M2474" s="45">
        <v>1</v>
      </c>
      <c r="N2474" s="45">
        <v>219799</v>
      </c>
      <c r="O2474" s="45">
        <v>6782</v>
      </c>
      <c r="P2474" s="45">
        <v>1663532</v>
      </c>
      <c r="Q2474" s="45">
        <v>24387</v>
      </c>
      <c r="R2474" s="45">
        <v>7489474</v>
      </c>
      <c r="S2474" s="45">
        <v>664234</v>
      </c>
      <c r="T2474" s="45">
        <v>11765326</v>
      </c>
      <c r="U2474" s="45">
        <v>9.8577110999999995</v>
      </c>
      <c r="V2474" s="45">
        <v>13.119693</v>
      </c>
      <c r="W2474" s="45">
        <v>5.0144979000000003</v>
      </c>
      <c r="X2474" s="45">
        <v>16.406099000000001</v>
      </c>
      <c r="Y2474" s="46">
        <v>560729.69999999995</v>
      </c>
      <c r="Z2474" s="46">
        <v>63390.295659877018</v>
      </c>
      <c r="AA2474" s="47">
        <f>_xlfn.XLOOKUP($E2474,Main_OG!$D$1:$D$766,Main_OG!AJ$1:AJ$766,"")</f>
        <v>1665058</v>
      </c>
      <c r="AB2474" s="47">
        <f>_xlfn.XLOOKUP($E2474,Main_OG!$D$1:$D$766,Main_OG!AK$1:AK$766,"")</f>
        <v>260828</v>
      </c>
      <c r="AC2474" s="47">
        <f>_xlfn.XLOOKUP($E2474,Main_OG!$D$1:$D$766,Main_OG!AL$1:AL$766,"")</f>
        <v>438350928</v>
      </c>
      <c r="AD2474" s="47">
        <f>_xlfn.XLOOKUP($E2474,Main_OG!$D$1:$D$766,Main_OG!AM$1:AM$766,"")</f>
        <v>33110224</v>
      </c>
    </row>
    <row r="2475" spans="1:30" x14ac:dyDescent="0.35">
      <c r="A2475" s="36" t="s">
        <v>3632</v>
      </c>
      <c r="B2475" s="45" t="s">
        <v>174</v>
      </c>
      <c r="C2475" s="45" t="s">
        <v>4296</v>
      </c>
      <c r="D2475" s="36" t="s">
        <v>4527</v>
      </c>
      <c r="E2475" s="36" t="str">
        <f t="shared" si="114"/>
        <v>2013_NJ</v>
      </c>
      <c r="F2475" s="45">
        <v>2013</v>
      </c>
      <c r="G2475" s="45">
        <f>_xlfn.XLOOKUP(I2475,Main_OG!$B$1:$B$766,Main_OG!$O$1:$O$766,"")</f>
        <v>1</v>
      </c>
      <c r="H2475" s="45">
        <f>_xlfn.XLOOKUP(E2475,Main_OG!$D$1:$D$766,Main_OG!$J$1:$J$766,"")</f>
        <v>1</v>
      </c>
      <c r="I2475" s="45" t="s">
        <v>174</v>
      </c>
      <c r="J2475" s="45" t="str">
        <f t="shared" si="115"/>
        <v>Public Service Elec &amp; Gas Co_NJ</v>
      </c>
      <c r="K2475" s="45" t="str">
        <f t="shared" si="116"/>
        <v>Public Service Electric Gas Co_NJ</v>
      </c>
      <c r="L2475" s="45" t="s">
        <v>3640</v>
      </c>
      <c r="M2475" s="45">
        <v>0</v>
      </c>
      <c r="N2475" s="45">
        <v>202346</v>
      </c>
      <c r="O2475" s="45">
        <v>6142</v>
      </c>
      <c r="P2475" s="45">
        <v>1638266</v>
      </c>
      <c r="Q2475" s="45">
        <v>0</v>
      </c>
      <c r="R2475" s="45">
        <v>6936055</v>
      </c>
      <c r="S2475" s="45">
        <v>763023</v>
      </c>
      <c r="T2475" s="45">
        <v>11493325</v>
      </c>
      <c r="U2475" s="45">
        <v>0</v>
      </c>
      <c r="V2475" s="45">
        <v>13.06479</v>
      </c>
      <c r="W2475" s="45">
        <v>6.1497491000000002</v>
      </c>
      <c r="X2475" s="45">
        <v>16.455846999999999</v>
      </c>
      <c r="Y2475" s="46">
        <v>570952.4</v>
      </c>
      <c r="Z2475" s="46">
        <v>64457.432589798329</v>
      </c>
      <c r="AA2475" s="47">
        <f>_xlfn.XLOOKUP($E2475,Main_OG!$D$1:$D$766,Main_OG!AJ$1:AJ$766,"")</f>
        <v>1707218</v>
      </c>
      <c r="AB2475" s="47">
        <f>_xlfn.XLOOKUP($E2475,Main_OG!$D$1:$D$766,Main_OG!AK$1:AK$766,"")</f>
        <v>431306</v>
      </c>
      <c r="AC2475" s="47">
        <f>_xlfn.XLOOKUP($E2475,Main_OG!$D$1:$D$766,Main_OG!AL$1:AL$766,"")</f>
        <v>419597012</v>
      </c>
      <c r="AD2475" s="47">
        <f>_xlfn.XLOOKUP($E2475,Main_OG!$D$1:$D$766,Main_OG!AM$1:AM$766,"")</f>
        <v>33379688</v>
      </c>
    </row>
    <row r="2476" spans="1:30" x14ac:dyDescent="0.35">
      <c r="A2476" s="36" t="s">
        <v>3632</v>
      </c>
      <c r="B2476" s="45" t="s">
        <v>174</v>
      </c>
      <c r="C2476" s="45" t="s">
        <v>4296</v>
      </c>
      <c r="D2476" s="36" t="s">
        <v>4527</v>
      </c>
      <c r="E2476" s="36" t="str">
        <f t="shared" si="114"/>
        <v>2014_NJ</v>
      </c>
      <c r="F2476" s="45">
        <v>2014</v>
      </c>
      <c r="G2476" s="45">
        <f>_xlfn.XLOOKUP(I2476,Main_OG!$B$1:$B$766,Main_OG!$O$1:$O$766,"")</f>
        <v>1</v>
      </c>
      <c r="H2476" s="45">
        <f>_xlfn.XLOOKUP(E2476,Main_OG!$D$1:$D$766,Main_OG!$J$1:$J$766,"")</f>
        <v>1</v>
      </c>
      <c r="I2476" s="45" t="s">
        <v>174</v>
      </c>
      <c r="J2476" s="45" t="str">
        <f t="shared" si="115"/>
        <v>Public Service Elec &amp; Gas Co_NJ</v>
      </c>
      <c r="K2476" s="45" t="str">
        <f t="shared" si="116"/>
        <v>Public Service Electric Gas Co_NJ</v>
      </c>
      <c r="L2476" s="45" t="s">
        <v>3641</v>
      </c>
      <c r="M2476" s="45">
        <v>0</v>
      </c>
      <c r="N2476" s="45">
        <v>229257</v>
      </c>
      <c r="O2476" s="45">
        <v>6189</v>
      </c>
      <c r="P2476" s="45">
        <v>1664998</v>
      </c>
      <c r="Q2476" s="45">
        <v>0</v>
      </c>
      <c r="R2476" s="45">
        <v>7430854</v>
      </c>
      <c r="S2476" s="45">
        <v>766823</v>
      </c>
      <c r="T2476" s="45">
        <v>11374261</v>
      </c>
      <c r="U2476" s="45">
        <v>0</v>
      </c>
      <c r="V2476" s="45">
        <v>13.243874999999999</v>
      </c>
      <c r="W2476" s="45">
        <v>7.4961235999999998</v>
      </c>
      <c r="X2476" s="45">
        <v>16.574316</v>
      </c>
      <c r="Y2476" s="46">
        <v>570696.4</v>
      </c>
      <c r="Z2476" s="46">
        <v>64359.825457127372</v>
      </c>
      <c r="AA2476" s="47">
        <f>_xlfn.XLOOKUP($E2476,Main_OG!$D$1:$D$766,Main_OG!AJ$1:AJ$766,"")</f>
        <v>2121058</v>
      </c>
      <c r="AB2476" s="47">
        <f>_xlfn.XLOOKUP($E2476,Main_OG!$D$1:$D$766,Main_OG!AK$1:AK$766,"")</f>
        <v>1616556</v>
      </c>
      <c r="AC2476" s="47">
        <f>_xlfn.XLOOKUP($E2476,Main_OG!$D$1:$D$766,Main_OG!AL$1:AL$766,"")</f>
        <v>483182966</v>
      </c>
      <c r="AD2476" s="47">
        <f>_xlfn.XLOOKUP($E2476,Main_OG!$D$1:$D$766,Main_OG!AM$1:AM$766,"")</f>
        <v>31507121</v>
      </c>
    </row>
    <row r="2477" spans="1:30" x14ac:dyDescent="0.35">
      <c r="A2477" s="36" t="s">
        <v>3632</v>
      </c>
      <c r="B2477" s="45" t="s">
        <v>174</v>
      </c>
      <c r="C2477" s="45" t="s">
        <v>4296</v>
      </c>
      <c r="D2477" s="36" t="s">
        <v>4527</v>
      </c>
      <c r="E2477" s="36" t="str">
        <f t="shared" si="114"/>
        <v>2015_NJ</v>
      </c>
      <c r="F2477" s="45">
        <v>2015</v>
      </c>
      <c r="G2477" s="45">
        <f>_xlfn.XLOOKUP(I2477,Main_OG!$B$1:$B$766,Main_OG!$O$1:$O$766,"")</f>
        <v>1</v>
      </c>
      <c r="H2477" s="45">
        <f>_xlfn.XLOOKUP(E2477,Main_OG!$D$1:$D$766,Main_OG!$J$1:$J$766,"")</f>
        <v>1</v>
      </c>
      <c r="I2477" s="45" t="s">
        <v>174</v>
      </c>
      <c r="J2477" s="45" t="str">
        <f t="shared" si="115"/>
        <v>Public Service Elec &amp; Gas Co_NJ</v>
      </c>
      <c r="K2477" s="45" t="str">
        <f t="shared" si="116"/>
        <v>Public Service Electric Gas Co_NJ</v>
      </c>
      <c r="L2477" s="45" t="s">
        <v>3642</v>
      </c>
      <c r="M2477" s="45">
        <v>1</v>
      </c>
      <c r="N2477" s="45">
        <v>235383</v>
      </c>
      <c r="O2477" s="45">
        <v>6285</v>
      </c>
      <c r="P2477" s="45">
        <v>1725046</v>
      </c>
      <c r="Q2477" s="45">
        <v>11478</v>
      </c>
      <c r="R2477" s="45">
        <v>8095531</v>
      </c>
      <c r="S2477" s="45">
        <v>782957</v>
      </c>
      <c r="T2477" s="45">
        <v>12315810</v>
      </c>
      <c r="U2477" s="45">
        <v>9.0520996999999994</v>
      </c>
      <c r="V2477" s="45">
        <v>12.720537</v>
      </c>
      <c r="W2477" s="45">
        <v>5.5396400999999997</v>
      </c>
      <c r="X2477" s="45">
        <v>16.496008</v>
      </c>
      <c r="Y2477" s="46">
        <v>581414.9</v>
      </c>
      <c r="Z2477" s="46">
        <v>65546.161172233857</v>
      </c>
      <c r="AA2477" s="47">
        <f>_xlfn.XLOOKUP($E2477,Main_OG!$D$1:$D$766,Main_OG!AJ$1:AJ$766,"")</f>
        <v>1506538</v>
      </c>
      <c r="AB2477" s="47">
        <f>_xlfn.XLOOKUP($E2477,Main_OG!$D$1:$D$766,Main_OG!AK$1:AK$766,"")</f>
        <v>1059266</v>
      </c>
      <c r="AC2477" s="47">
        <f>_xlfn.XLOOKUP($E2477,Main_OG!$D$1:$D$766,Main_OG!AL$1:AL$766,"")</f>
        <v>551127516</v>
      </c>
      <c r="AD2477" s="47">
        <f>_xlfn.XLOOKUP($E2477,Main_OG!$D$1:$D$766,Main_OG!AM$1:AM$766,"")</f>
        <v>33261760</v>
      </c>
    </row>
    <row r="2478" spans="1:30" x14ac:dyDescent="0.35">
      <c r="A2478" s="36" t="s">
        <v>3632</v>
      </c>
      <c r="B2478" s="45" t="s">
        <v>174</v>
      </c>
      <c r="C2478" s="45" t="s">
        <v>4296</v>
      </c>
      <c r="D2478" s="36" t="s">
        <v>4527</v>
      </c>
      <c r="E2478" s="36" t="str">
        <f t="shared" si="114"/>
        <v>2016_NJ</v>
      </c>
      <c r="F2478" s="45">
        <v>2016</v>
      </c>
      <c r="G2478" s="45">
        <f>_xlfn.XLOOKUP(I2478,Main_OG!$B$1:$B$766,Main_OG!$O$1:$O$766,"")</f>
        <v>1</v>
      </c>
      <c r="H2478" s="45">
        <f>_xlfn.XLOOKUP(E2478,Main_OG!$D$1:$D$766,Main_OG!$J$1:$J$766,"")</f>
        <v>2</v>
      </c>
      <c r="I2478" s="45" t="s">
        <v>174</v>
      </c>
      <c r="J2478" s="45" t="str">
        <f t="shared" si="115"/>
        <v>Public Service Elec &amp; Gas Co_NJ</v>
      </c>
      <c r="K2478" s="45" t="str">
        <f t="shared" si="116"/>
        <v>Public Service Electric Gas Co_NJ</v>
      </c>
      <c r="L2478" s="45" t="s">
        <v>3643</v>
      </c>
      <c r="M2478" s="45">
        <v>1</v>
      </c>
      <c r="N2478" s="45">
        <v>229887</v>
      </c>
      <c r="O2478" s="45">
        <v>6160</v>
      </c>
      <c r="P2478" s="45">
        <v>1732367</v>
      </c>
      <c r="Q2478" s="45">
        <v>10350</v>
      </c>
      <c r="R2478" s="45">
        <v>7904754</v>
      </c>
      <c r="S2478" s="45">
        <v>730088</v>
      </c>
      <c r="T2478" s="45">
        <v>12297502</v>
      </c>
      <c r="U2478" s="45">
        <v>7.4879227000000004</v>
      </c>
      <c r="V2478" s="45">
        <v>12.499503000000001</v>
      </c>
      <c r="W2478" s="45">
        <v>4.9713184999999998</v>
      </c>
      <c r="X2478" s="45">
        <v>16.464538999999998</v>
      </c>
      <c r="Y2478" s="46">
        <v>587049.69999999995</v>
      </c>
      <c r="Z2478" s="46">
        <v>66157.000373242656</v>
      </c>
      <c r="AA2478" s="47">
        <f>_xlfn.XLOOKUP($E2478,Main_OG!$D$1:$D$766,Main_OG!AJ$1:AJ$766,"")</f>
        <v>1126784</v>
      </c>
      <c r="AB2478" s="47">
        <f>_xlfn.XLOOKUP($E2478,Main_OG!$D$1:$D$766,Main_OG!AK$1:AK$766,"")</f>
        <v>320978</v>
      </c>
      <c r="AC2478" s="47">
        <f>_xlfn.XLOOKUP($E2478,Main_OG!$D$1:$D$766,Main_OG!AL$1:AL$766,"")</f>
        <v>629409760</v>
      </c>
      <c r="AD2478" s="47">
        <f>_xlfn.XLOOKUP($E2478,Main_OG!$D$1:$D$766,Main_OG!AM$1:AM$766,"")</f>
        <v>29885187</v>
      </c>
    </row>
    <row r="2479" spans="1:30" x14ac:dyDescent="0.35">
      <c r="A2479" s="36" t="s">
        <v>3632</v>
      </c>
      <c r="B2479" s="45" t="s">
        <v>174</v>
      </c>
      <c r="C2479" s="45" t="s">
        <v>4296</v>
      </c>
      <c r="D2479" s="36" t="s">
        <v>4527</v>
      </c>
      <c r="E2479" s="36" t="str">
        <f t="shared" si="114"/>
        <v>2017_NJ</v>
      </c>
      <c r="F2479" s="45">
        <v>2017</v>
      </c>
      <c r="G2479" s="45">
        <f>_xlfn.XLOOKUP(I2479,Main_OG!$B$1:$B$766,Main_OG!$O$1:$O$766,"")</f>
        <v>1</v>
      </c>
      <c r="H2479" s="45">
        <f>_xlfn.XLOOKUP(E2479,Main_OG!$D$1:$D$766,Main_OG!$J$1:$J$766,"")</f>
        <v>2</v>
      </c>
      <c r="I2479" s="45" t="s">
        <v>174</v>
      </c>
      <c r="J2479" s="45" t="str">
        <f t="shared" si="115"/>
        <v>Public Service Elec &amp; Gas Co_NJ</v>
      </c>
      <c r="K2479" s="45" t="str">
        <f t="shared" si="116"/>
        <v>Public Service Electric Gas Co_NJ</v>
      </c>
      <c r="L2479" s="45" t="s">
        <v>3644</v>
      </c>
      <c r="M2479" s="45">
        <v>0</v>
      </c>
      <c r="N2479" s="45">
        <v>230336</v>
      </c>
      <c r="O2479" s="45">
        <v>6060</v>
      </c>
      <c r="P2479" s="45">
        <v>1709514</v>
      </c>
      <c r="Q2479" s="45">
        <v>0</v>
      </c>
      <c r="R2479" s="45">
        <v>7942174</v>
      </c>
      <c r="S2479" s="45">
        <v>813929</v>
      </c>
      <c r="T2479" s="45">
        <v>11441909</v>
      </c>
      <c r="U2479" s="45">
        <v>0</v>
      </c>
      <c r="V2479" s="45">
        <v>12.266742000000001</v>
      </c>
      <c r="W2479" s="45">
        <v>4.8096332999999998</v>
      </c>
      <c r="X2479" s="45">
        <v>16.162583000000001</v>
      </c>
      <c r="Y2479" s="46">
        <v>590086.69999999995</v>
      </c>
      <c r="Z2479" s="46">
        <v>66390.294849983911</v>
      </c>
      <c r="AA2479" s="47">
        <f>_xlfn.XLOOKUP($E2479,Main_OG!$D$1:$D$766,Main_OG!AJ$1:AJ$766,"")</f>
        <v>1026174</v>
      </c>
      <c r="AB2479" s="47">
        <f>_xlfn.XLOOKUP($E2479,Main_OG!$D$1:$D$766,Main_OG!AK$1:AK$766,"")</f>
        <v>324116</v>
      </c>
      <c r="AC2479" s="47">
        <f>_xlfn.XLOOKUP($E2479,Main_OG!$D$1:$D$766,Main_OG!AL$1:AL$766,"")</f>
        <v>525319324</v>
      </c>
      <c r="AD2479" s="47">
        <f>_xlfn.XLOOKUP($E2479,Main_OG!$D$1:$D$766,Main_OG!AM$1:AM$766,"")</f>
        <v>34032698</v>
      </c>
    </row>
    <row r="2480" spans="1:30" x14ac:dyDescent="0.35">
      <c r="A2480" s="36" t="s">
        <v>3632</v>
      </c>
      <c r="B2480" s="45" t="s">
        <v>174</v>
      </c>
      <c r="C2480" s="45" t="s">
        <v>4296</v>
      </c>
      <c r="D2480" s="36" t="s">
        <v>4527</v>
      </c>
      <c r="E2480" s="36" t="str">
        <f t="shared" si="114"/>
        <v>2018_NJ</v>
      </c>
      <c r="F2480" s="45">
        <v>2018</v>
      </c>
      <c r="G2480" s="45">
        <f>_xlfn.XLOOKUP(I2480,Main_OG!$B$1:$B$766,Main_OG!$O$1:$O$766,"")</f>
        <v>1</v>
      </c>
      <c r="H2480" s="45">
        <f>_xlfn.XLOOKUP(E2480,Main_OG!$D$1:$D$766,Main_OG!$J$1:$J$766,"")</f>
        <v>2</v>
      </c>
      <c r="I2480" s="45" t="s">
        <v>174</v>
      </c>
      <c r="J2480" s="45" t="str">
        <f t="shared" si="115"/>
        <v>Public Service Elec &amp; Gas Co_NJ</v>
      </c>
      <c r="K2480" s="45" t="str">
        <f t="shared" si="116"/>
        <v>Public Service Electric Gas Co_NJ</v>
      </c>
      <c r="L2480" s="45" t="s">
        <v>3645</v>
      </c>
      <c r="M2480" s="45">
        <v>0</v>
      </c>
      <c r="N2480" s="45">
        <v>232604</v>
      </c>
      <c r="O2480" s="45">
        <v>6331</v>
      </c>
      <c r="P2480" s="45">
        <v>1759760</v>
      </c>
      <c r="Q2480" s="45">
        <v>0</v>
      </c>
      <c r="R2480" s="45">
        <v>8299819</v>
      </c>
      <c r="S2480" s="45">
        <v>906274</v>
      </c>
      <c r="T2480" s="45">
        <v>12390764</v>
      </c>
      <c r="U2480" s="45">
        <v>0</v>
      </c>
      <c r="V2480" s="45">
        <v>12.114710000000001</v>
      </c>
      <c r="W2480" s="45">
        <v>5.8280387999999999</v>
      </c>
      <c r="X2480" s="45">
        <v>15.726737999999999</v>
      </c>
      <c r="Y2480" s="46">
        <v>606892.19999999995</v>
      </c>
      <c r="Z2480" s="46">
        <v>68253.556956857661</v>
      </c>
      <c r="AA2480" s="47">
        <f>_xlfn.XLOOKUP($E2480,Main_OG!$D$1:$D$766,Main_OG!AJ$1:AJ$766,"")</f>
        <v>1007664</v>
      </c>
      <c r="AB2480" s="47">
        <f>_xlfn.XLOOKUP($E2480,Main_OG!$D$1:$D$766,Main_OG!AK$1:AK$766,"")</f>
        <v>1006302</v>
      </c>
      <c r="AC2480" s="47">
        <f>_xlfn.XLOOKUP($E2480,Main_OG!$D$1:$D$766,Main_OG!AL$1:AL$766,"")</f>
        <v>540557398</v>
      </c>
      <c r="AD2480" s="47">
        <f>_xlfn.XLOOKUP($E2480,Main_OG!$D$1:$D$766,Main_OG!AM$1:AM$766,"")</f>
        <v>31982106</v>
      </c>
    </row>
    <row r="2481" spans="1:30" x14ac:dyDescent="0.35">
      <c r="A2481" s="36" t="s">
        <v>3632</v>
      </c>
      <c r="B2481" s="45" t="s">
        <v>174</v>
      </c>
      <c r="C2481" s="45" t="s">
        <v>4296</v>
      </c>
      <c r="D2481" s="36" t="s">
        <v>4527</v>
      </c>
      <c r="E2481" s="36" t="str">
        <f t="shared" si="114"/>
        <v>2019_NJ</v>
      </c>
      <c r="F2481" s="45">
        <v>2019</v>
      </c>
      <c r="G2481" s="45">
        <f>_xlfn.XLOOKUP(I2481,Main_OG!$B$1:$B$766,Main_OG!$O$1:$O$766,"")</f>
        <v>1</v>
      </c>
      <c r="H2481" s="45">
        <f>_xlfn.XLOOKUP(E2481,Main_OG!$D$1:$D$766,Main_OG!$J$1:$J$766,"")</f>
        <v>2</v>
      </c>
      <c r="I2481" s="45" t="s">
        <v>174</v>
      </c>
      <c r="J2481" s="45" t="str">
        <f t="shared" si="115"/>
        <v>Public Service Elec &amp; Gas Co_NJ</v>
      </c>
      <c r="K2481" s="45" t="str">
        <f t="shared" si="116"/>
        <v>Public Service Electric Gas Co_NJ</v>
      </c>
      <c r="L2481" s="45" t="s">
        <v>3646</v>
      </c>
      <c r="M2481" s="45">
        <v>1</v>
      </c>
      <c r="N2481" s="45">
        <v>237814</v>
      </c>
      <c r="O2481" s="45">
        <v>6446</v>
      </c>
      <c r="P2481" s="45">
        <v>1789766</v>
      </c>
      <c r="Q2481" s="45">
        <v>59208</v>
      </c>
      <c r="R2481" s="45">
        <v>8496207</v>
      </c>
      <c r="S2481" s="45">
        <v>976887</v>
      </c>
      <c r="T2481" s="45">
        <v>12028061</v>
      </c>
      <c r="U2481" s="45">
        <v>9.5949872000000003</v>
      </c>
      <c r="V2481" s="45">
        <v>12.194677</v>
      </c>
      <c r="W2481" s="45">
        <v>7.1851709000000001</v>
      </c>
      <c r="X2481" s="45">
        <v>16.703938999999998</v>
      </c>
      <c r="Y2481" s="46">
        <v>617110.69999999995</v>
      </c>
      <c r="Z2481" s="46">
        <v>69406.455194529277</v>
      </c>
      <c r="AA2481" s="47">
        <f>_xlfn.XLOOKUP($E2481,Main_OG!$D$1:$D$766,Main_OG!AJ$1:AJ$766,"")</f>
        <v>880082</v>
      </c>
      <c r="AB2481" s="47">
        <f>_xlfn.XLOOKUP($E2481,Main_OG!$D$1:$D$766,Main_OG!AK$1:AK$766,"")</f>
        <v>306298</v>
      </c>
      <c r="AC2481" s="47">
        <f>_xlfn.XLOOKUP($E2481,Main_OG!$D$1:$D$766,Main_OG!AL$1:AL$766,"")</f>
        <v>555590448</v>
      </c>
      <c r="AD2481" s="47">
        <f>_xlfn.XLOOKUP($E2481,Main_OG!$D$1:$D$766,Main_OG!AM$1:AM$766,"")</f>
        <v>26637324</v>
      </c>
    </row>
    <row r="2482" spans="1:30" x14ac:dyDescent="0.35">
      <c r="A2482" s="36" t="s">
        <v>3632</v>
      </c>
      <c r="B2482" s="45" t="s">
        <v>174</v>
      </c>
      <c r="C2482" s="45" t="s">
        <v>4296</v>
      </c>
      <c r="D2482" s="36" t="s">
        <v>4527</v>
      </c>
      <c r="E2482" s="36" t="str">
        <f t="shared" si="114"/>
        <v>2020_NJ</v>
      </c>
      <c r="F2482" s="45">
        <v>2020</v>
      </c>
      <c r="G2482" s="45">
        <f>_xlfn.XLOOKUP(I2482,Main_OG!$B$1:$B$766,Main_OG!$O$1:$O$766,"")</f>
        <v>1</v>
      </c>
      <c r="H2482" s="45">
        <f>_xlfn.XLOOKUP(E2482,Main_OG!$D$1:$D$766,Main_OG!$J$1:$J$766,"")</f>
        <v>2</v>
      </c>
      <c r="I2482" s="45" t="s">
        <v>174</v>
      </c>
      <c r="J2482" s="45" t="str">
        <f t="shared" si="115"/>
        <v>Public Service Elec &amp; Gas Co_NJ</v>
      </c>
      <c r="K2482" s="45" t="str">
        <f t="shared" si="116"/>
        <v>Public Service Electric Gas Co_NJ</v>
      </c>
      <c r="L2482" s="45" t="s">
        <v>3647</v>
      </c>
      <c r="M2482" s="45">
        <v>1</v>
      </c>
      <c r="N2482" s="45">
        <v>243026</v>
      </c>
      <c r="O2482" s="45">
        <v>6531</v>
      </c>
      <c r="P2482" s="45">
        <v>0</v>
      </c>
      <c r="Q2482" s="45">
        <v>88174</v>
      </c>
      <c r="R2482" s="45">
        <v>8227000</v>
      </c>
      <c r="S2482" s="45">
        <v>1116277</v>
      </c>
      <c r="T2482" s="45">
        <v>0</v>
      </c>
      <c r="U2482" s="45">
        <v>9.9042802000000005</v>
      </c>
      <c r="V2482" s="45">
        <v>12.529622</v>
      </c>
      <c r="W2482" s="45">
        <v>6.5348474999999997</v>
      </c>
      <c r="X2482" s="45">
        <v>0</v>
      </c>
      <c r="Y2482" s="46">
        <v>595973.4</v>
      </c>
      <c r="Z2482" s="46">
        <v>67031.969715493949</v>
      </c>
      <c r="AA2482" s="47">
        <f>_xlfn.XLOOKUP($E2482,Main_OG!$D$1:$D$766,Main_OG!AJ$1:AJ$766,"")</f>
        <v>804334</v>
      </c>
      <c r="AB2482" s="47">
        <f>_xlfn.XLOOKUP($E2482,Main_OG!$D$1:$D$766,Main_OG!AK$1:AK$766,"")</f>
        <v>140544</v>
      </c>
      <c r="AC2482" s="47">
        <f>_xlfn.XLOOKUP($E2482,Main_OG!$D$1:$D$766,Main_OG!AL$1:AL$766,"")</f>
        <v>422966568</v>
      </c>
      <c r="AD2482" s="47">
        <f>_xlfn.XLOOKUP($E2482,Main_OG!$D$1:$D$766,Main_OG!AM$1:AM$766,"")</f>
        <v>0</v>
      </c>
    </row>
    <row r="2483" spans="1:30" x14ac:dyDescent="0.35">
      <c r="A2483" s="36" t="s">
        <v>3648</v>
      </c>
      <c r="B2483" s="45" t="s">
        <v>182</v>
      </c>
      <c r="C2483" s="45" t="s">
        <v>4297</v>
      </c>
      <c r="D2483" s="36" t="s">
        <v>3648</v>
      </c>
      <c r="E2483" s="36" t="str">
        <f t="shared" si="114"/>
        <v>2006_WA</v>
      </c>
      <c r="F2483" s="45">
        <v>2006</v>
      </c>
      <c r="G2483" s="45">
        <f>_xlfn.XLOOKUP(I2483,Main_OG!$B$1:$B$766,Main_OG!$O$1:$O$766,"")</f>
        <v>0</v>
      </c>
      <c r="H2483" s="45">
        <f>_xlfn.XLOOKUP(E2483,Main_OG!$D$1:$D$766,Main_OG!$J$1:$J$766,"")</f>
        <v>0</v>
      </c>
      <c r="I2483" s="45" t="s">
        <v>182</v>
      </c>
      <c r="J2483" s="45" t="str">
        <f t="shared" si="115"/>
        <v>Puget Sound Energy Inc_WA</v>
      </c>
      <c r="K2483" s="45" t="str">
        <f t="shared" si="116"/>
        <v>Puget Sound Energy Inc_WA</v>
      </c>
      <c r="L2483" s="45" t="s">
        <v>3649</v>
      </c>
      <c r="M2483" s="45">
        <v>0</v>
      </c>
      <c r="N2483" s="45">
        <v>114300</v>
      </c>
      <c r="O2483" s="45">
        <v>3696</v>
      </c>
      <c r="P2483" s="45">
        <v>909876</v>
      </c>
      <c r="Q2483" s="45">
        <v>0</v>
      </c>
      <c r="R2483" s="45">
        <v>726189</v>
      </c>
      <c r="S2483" s="45">
        <v>104385</v>
      </c>
      <c r="T2483" s="45">
        <v>798498</v>
      </c>
      <c r="U2483" s="45">
        <v>0</v>
      </c>
      <c r="V2483" s="45">
        <v>8.0144845627233412</v>
      </c>
      <c r="W2483" s="45">
        <v>7.5832699487183968</v>
      </c>
      <c r="X2483" s="45">
        <v>7.4947773426071702</v>
      </c>
      <c r="Y2483" s="46">
        <v>372145</v>
      </c>
      <c r="Z2483" s="46">
        <v>58414.601853187531</v>
      </c>
      <c r="AA2483" s="47">
        <f>_xlfn.XLOOKUP($E2483,Main_OG!$D$1:$D$766,Main_OG!AJ$1:AJ$766,"")</f>
        <v>8258818.8599999994</v>
      </c>
      <c r="AB2483" s="47">
        <f>_xlfn.XLOOKUP($E2483,Main_OG!$D$1:$D$766,Main_OG!AK$1:AK$766,"")</f>
        <v>118462.37999999999</v>
      </c>
      <c r="AC2483" s="47">
        <f>_xlfn.XLOOKUP($E2483,Main_OG!$D$1:$D$766,Main_OG!AL$1:AL$766,"")</f>
        <v>107805780.34</v>
      </c>
      <c r="AD2483" s="47">
        <f>_xlfn.XLOOKUP($E2483,Main_OG!$D$1:$D$766,Main_OG!AM$1:AM$766,"")</f>
        <v>9328277</v>
      </c>
    </row>
    <row r="2484" spans="1:30" x14ac:dyDescent="0.35">
      <c r="A2484" s="36" t="s">
        <v>3648</v>
      </c>
      <c r="B2484" s="45" t="s">
        <v>182</v>
      </c>
      <c r="C2484" s="45" t="s">
        <v>4297</v>
      </c>
      <c r="D2484" s="36" t="s">
        <v>3648</v>
      </c>
      <c r="E2484" s="36" t="str">
        <f t="shared" si="114"/>
        <v>2007_WA</v>
      </c>
      <c r="F2484" s="45">
        <v>2007</v>
      </c>
      <c r="G2484" s="45">
        <f>_xlfn.XLOOKUP(I2484,Main_OG!$B$1:$B$766,Main_OG!$O$1:$O$766,"")</f>
        <v>0</v>
      </c>
      <c r="H2484" s="45">
        <f>_xlfn.XLOOKUP(E2484,Main_OG!$D$1:$D$766,Main_OG!$J$1:$J$766,"")</f>
        <v>1</v>
      </c>
      <c r="I2484" s="45" t="s">
        <v>182</v>
      </c>
      <c r="J2484" s="45" t="str">
        <f t="shared" si="115"/>
        <v>Puget Sound Energy Inc_WA</v>
      </c>
      <c r="K2484" s="45" t="str">
        <f t="shared" si="116"/>
        <v>Puget Sound Energy Inc_WA</v>
      </c>
      <c r="L2484" s="45" t="s">
        <v>3650</v>
      </c>
      <c r="M2484" s="45">
        <v>0</v>
      </c>
      <c r="N2484" s="45">
        <v>118533</v>
      </c>
      <c r="O2484" s="45">
        <v>3771</v>
      </c>
      <c r="P2484" s="45">
        <v>926080</v>
      </c>
      <c r="Q2484" s="45">
        <v>0</v>
      </c>
      <c r="R2484" s="45">
        <v>770720</v>
      </c>
      <c r="S2484" s="45">
        <v>106166</v>
      </c>
      <c r="T2484" s="45">
        <v>959585</v>
      </c>
      <c r="U2484" s="45">
        <v>0</v>
      </c>
      <c r="V2484" s="45">
        <v>8.24</v>
      </c>
      <c r="W2484" s="45">
        <v>7.75</v>
      </c>
      <c r="X2484" s="45">
        <v>8.8000000000000007</v>
      </c>
      <c r="Y2484" s="46">
        <v>394221.9</v>
      </c>
      <c r="Z2484" s="46">
        <v>61010.073840992933</v>
      </c>
      <c r="AA2484" s="47">
        <f>_xlfn.XLOOKUP($E2484,Main_OG!$D$1:$D$766,Main_OG!AJ$1:AJ$766,"")</f>
        <v>11378466</v>
      </c>
      <c r="AB2484" s="47">
        <f>_xlfn.XLOOKUP($E2484,Main_OG!$D$1:$D$766,Main_OG!AK$1:AK$766,"")</f>
        <v>97162</v>
      </c>
      <c r="AC2484" s="47">
        <f>_xlfn.XLOOKUP($E2484,Main_OG!$D$1:$D$766,Main_OG!AL$1:AL$766,"")</f>
        <v>104486850</v>
      </c>
      <c r="AD2484" s="47">
        <f>_xlfn.XLOOKUP($E2484,Main_OG!$D$1:$D$766,Main_OG!AM$1:AM$766,"")</f>
        <v>8108560</v>
      </c>
    </row>
    <row r="2485" spans="1:30" x14ac:dyDescent="0.35">
      <c r="A2485" s="36" t="s">
        <v>3648</v>
      </c>
      <c r="B2485" s="45" t="s">
        <v>182</v>
      </c>
      <c r="C2485" s="45" t="s">
        <v>4297</v>
      </c>
      <c r="D2485" s="36" t="s">
        <v>3648</v>
      </c>
      <c r="E2485" s="36" t="str">
        <f t="shared" si="114"/>
        <v>2008_WA</v>
      </c>
      <c r="F2485" s="45">
        <v>2008</v>
      </c>
      <c r="G2485" s="45">
        <f>_xlfn.XLOOKUP(I2485,Main_OG!$B$1:$B$766,Main_OG!$O$1:$O$766,"")</f>
        <v>0</v>
      </c>
      <c r="H2485" s="45">
        <f>_xlfn.XLOOKUP(E2485,Main_OG!$D$1:$D$766,Main_OG!$J$1:$J$766,"")</f>
        <v>1</v>
      </c>
      <c r="I2485" s="45" t="s">
        <v>182</v>
      </c>
      <c r="J2485" s="45" t="str">
        <f t="shared" si="115"/>
        <v>Puget Sound Energy Inc_WA</v>
      </c>
      <c r="K2485" s="45" t="str">
        <f t="shared" si="116"/>
        <v>Puget Sound Energy Inc_WA</v>
      </c>
      <c r="L2485" s="45" t="s">
        <v>3651</v>
      </c>
      <c r="M2485" s="45">
        <v>0</v>
      </c>
      <c r="N2485" s="45">
        <v>120743</v>
      </c>
      <c r="O2485" s="45">
        <v>3744</v>
      </c>
      <c r="P2485" s="45">
        <v>939440</v>
      </c>
      <c r="Q2485" s="45">
        <v>0</v>
      </c>
      <c r="R2485" s="45">
        <v>9581936</v>
      </c>
      <c r="S2485" s="45">
        <v>1309464</v>
      </c>
      <c r="T2485" s="45">
        <v>11123454</v>
      </c>
      <c r="U2485" s="45">
        <v>0</v>
      </c>
      <c r="V2485" s="45">
        <v>8.58</v>
      </c>
      <c r="W2485" s="45">
        <v>8.15</v>
      </c>
      <c r="X2485" s="45">
        <v>9.4600000000000009</v>
      </c>
      <c r="Y2485" s="46">
        <v>401093.2</v>
      </c>
      <c r="Z2485" s="46">
        <v>61121.469207652095</v>
      </c>
      <c r="AA2485" s="47">
        <f>_xlfn.XLOOKUP($E2485,Main_OG!$D$1:$D$766,Main_OG!AJ$1:AJ$766,"")</f>
        <v>11543428</v>
      </c>
      <c r="AB2485" s="47">
        <f>_xlfn.XLOOKUP($E2485,Main_OG!$D$1:$D$766,Main_OG!AK$1:AK$766,"")</f>
        <v>133012</v>
      </c>
      <c r="AC2485" s="47">
        <f>_xlfn.XLOOKUP($E2485,Main_OG!$D$1:$D$766,Main_OG!AL$1:AL$766,"")</f>
        <v>138723276</v>
      </c>
      <c r="AD2485" s="47">
        <f>_xlfn.XLOOKUP($E2485,Main_OG!$D$1:$D$766,Main_OG!AM$1:AM$766,"")</f>
        <v>9269639</v>
      </c>
    </row>
    <row r="2486" spans="1:30" x14ac:dyDescent="0.35">
      <c r="A2486" s="36" t="s">
        <v>3648</v>
      </c>
      <c r="B2486" s="45" t="s">
        <v>182</v>
      </c>
      <c r="C2486" s="45" t="s">
        <v>4297</v>
      </c>
      <c r="D2486" s="36" t="s">
        <v>3648</v>
      </c>
      <c r="E2486" s="36" t="str">
        <f t="shared" si="114"/>
        <v>2009_WA</v>
      </c>
      <c r="F2486" s="45">
        <v>2009</v>
      </c>
      <c r="G2486" s="45">
        <f>_xlfn.XLOOKUP(I2486,Main_OG!$B$1:$B$766,Main_OG!$O$1:$O$766,"")</f>
        <v>0</v>
      </c>
      <c r="H2486" s="45">
        <f>_xlfn.XLOOKUP(E2486,Main_OG!$D$1:$D$766,Main_OG!$J$1:$J$766,"")</f>
        <v>1</v>
      </c>
      <c r="I2486" s="45" t="s">
        <v>182</v>
      </c>
      <c r="J2486" s="45" t="str">
        <f t="shared" si="115"/>
        <v>Puget Sound Energy Inc_WA</v>
      </c>
      <c r="K2486" s="45" t="str">
        <f t="shared" si="116"/>
        <v>Puget Sound Energy Inc_WA</v>
      </c>
      <c r="L2486" s="45" t="s">
        <v>3652</v>
      </c>
      <c r="M2486" s="45">
        <v>0</v>
      </c>
      <c r="N2486" s="45">
        <v>121817</v>
      </c>
      <c r="O2486" s="45">
        <v>3695</v>
      </c>
      <c r="P2486" s="45">
        <v>947299</v>
      </c>
      <c r="Q2486" s="45">
        <v>0</v>
      </c>
      <c r="R2486" s="45">
        <v>9571763</v>
      </c>
      <c r="S2486" s="45">
        <v>1146499</v>
      </c>
      <c r="T2486" s="45">
        <v>11148187</v>
      </c>
      <c r="U2486" s="45">
        <v>0</v>
      </c>
      <c r="V2486" s="45">
        <v>8.94</v>
      </c>
      <c r="W2486" s="45">
        <v>8.67</v>
      </c>
      <c r="X2486" s="45">
        <v>9.56</v>
      </c>
      <c r="Y2486" s="46">
        <v>390814</v>
      </c>
      <c r="Z2486" s="46">
        <v>58615.423703240202</v>
      </c>
      <c r="AA2486" s="47">
        <f>_xlfn.XLOOKUP($E2486,Main_OG!$D$1:$D$766,Main_OG!AJ$1:AJ$766,"")</f>
        <v>9968752</v>
      </c>
      <c r="AB2486" s="47">
        <f>_xlfn.XLOOKUP($E2486,Main_OG!$D$1:$D$766,Main_OG!AK$1:AK$766,"")</f>
        <v>168658</v>
      </c>
      <c r="AC2486" s="47">
        <f>_xlfn.XLOOKUP($E2486,Main_OG!$D$1:$D$766,Main_OG!AL$1:AL$766,"")</f>
        <v>171188650</v>
      </c>
      <c r="AD2486" s="47">
        <f>_xlfn.XLOOKUP($E2486,Main_OG!$D$1:$D$766,Main_OG!AM$1:AM$766,"")</f>
        <v>6634014</v>
      </c>
    </row>
    <row r="2487" spans="1:30" x14ac:dyDescent="0.35">
      <c r="A2487" s="36" t="s">
        <v>3648</v>
      </c>
      <c r="B2487" s="45" t="s">
        <v>182</v>
      </c>
      <c r="C2487" s="45" t="s">
        <v>4297</v>
      </c>
      <c r="D2487" s="36" t="s">
        <v>3648</v>
      </c>
      <c r="E2487" s="36" t="str">
        <f t="shared" si="114"/>
        <v>2010_WA</v>
      </c>
      <c r="F2487" s="45">
        <v>2010</v>
      </c>
      <c r="G2487" s="45">
        <f>_xlfn.XLOOKUP(I2487,Main_OG!$B$1:$B$766,Main_OG!$O$1:$O$766,"")</f>
        <v>0</v>
      </c>
      <c r="H2487" s="45">
        <f>_xlfn.XLOOKUP(E2487,Main_OG!$D$1:$D$766,Main_OG!$J$1:$J$766,"")</f>
        <v>1</v>
      </c>
      <c r="I2487" s="45" t="s">
        <v>182</v>
      </c>
      <c r="J2487" s="45" t="str">
        <f t="shared" si="115"/>
        <v>Puget Sound Energy Inc_WA</v>
      </c>
      <c r="K2487" s="45" t="str">
        <f t="shared" si="116"/>
        <v>Puget Sound Energy Inc_WA</v>
      </c>
      <c r="L2487" s="45" t="s">
        <v>3653</v>
      </c>
      <c r="M2487" s="45">
        <v>1</v>
      </c>
      <c r="N2487" s="45">
        <v>122013</v>
      </c>
      <c r="O2487" s="45">
        <v>3660</v>
      </c>
      <c r="P2487" s="45">
        <v>952803</v>
      </c>
      <c r="Q2487" s="45">
        <v>3768</v>
      </c>
      <c r="R2487" s="45">
        <v>9138486</v>
      </c>
      <c r="S2487" s="45">
        <v>1153642</v>
      </c>
      <c r="T2487" s="45">
        <v>10609011</v>
      </c>
      <c r="U2487" s="45">
        <v>8.25</v>
      </c>
      <c r="V2487" s="45">
        <v>9.33</v>
      </c>
      <c r="W2487" s="45">
        <v>8.9600000000000009</v>
      </c>
      <c r="X2487" s="45">
        <v>10.130000000000001</v>
      </c>
      <c r="Y2487" s="46">
        <v>403471.3</v>
      </c>
      <c r="Z2487" s="46">
        <v>59835.497772581941</v>
      </c>
      <c r="AA2487" s="47">
        <f>_xlfn.XLOOKUP($E2487,Main_OG!$D$1:$D$766,Main_OG!AJ$1:AJ$766,"")</f>
        <v>11474490</v>
      </c>
      <c r="AB2487" s="47">
        <f>_xlfn.XLOOKUP($E2487,Main_OG!$D$1:$D$766,Main_OG!AK$1:AK$766,"")</f>
        <v>101150</v>
      </c>
      <c r="AC2487" s="47">
        <f>_xlfn.XLOOKUP($E2487,Main_OG!$D$1:$D$766,Main_OG!AL$1:AL$766,"")</f>
        <v>148991516</v>
      </c>
      <c r="AD2487" s="47">
        <f>_xlfn.XLOOKUP($E2487,Main_OG!$D$1:$D$766,Main_OG!AM$1:AM$766,"")</f>
        <v>9241133</v>
      </c>
    </row>
    <row r="2488" spans="1:30" x14ac:dyDescent="0.35">
      <c r="A2488" s="36" t="s">
        <v>3648</v>
      </c>
      <c r="B2488" s="45" t="s">
        <v>182</v>
      </c>
      <c r="C2488" s="45" t="s">
        <v>4297</v>
      </c>
      <c r="D2488" s="36" t="s">
        <v>3648</v>
      </c>
      <c r="E2488" s="36" t="str">
        <f t="shared" si="114"/>
        <v>2011_WA</v>
      </c>
      <c r="F2488" s="45">
        <v>2011</v>
      </c>
      <c r="G2488" s="45">
        <f>_xlfn.XLOOKUP(I2488,Main_OG!$B$1:$B$766,Main_OG!$O$1:$O$766,"")</f>
        <v>0</v>
      </c>
      <c r="H2488" s="45">
        <f>_xlfn.XLOOKUP(E2488,Main_OG!$D$1:$D$766,Main_OG!$J$1:$J$766,"")</f>
        <v>1</v>
      </c>
      <c r="I2488" s="45" t="s">
        <v>182</v>
      </c>
      <c r="J2488" s="45" t="str">
        <f t="shared" si="115"/>
        <v>Puget Sound Energy Inc_WA</v>
      </c>
      <c r="K2488" s="45" t="str">
        <f t="shared" si="116"/>
        <v>Puget Sound Energy Inc_WA</v>
      </c>
      <c r="L2488" s="45" t="s">
        <v>3654</v>
      </c>
      <c r="M2488" s="45">
        <v>1</v>
      </c>
      <c r="N2488" s="45">
        <v>122719</v>
      </c>
      <c r="O2488" s="45">
        <v>3633</v>
      </c>
      <c r="P2488" s="45">
        <v>957025</v>
      </c>
      <c r="Q2488" s="45">
        <v>4234</v>
      </c>
      <c r="R2488" s="45">
        <v>9254423</v>
      </c>
      <c r="S2488" s="45">
        <v>1212060</v>
      </c>
      <c r="T2488" s="45">
        <v>11025357</v>
      </c>
      <c r="U2488" s="45">
        <v>8.31</v>
      </c>
      <c r="V2488" s="45">
        <v>9.42</v>
      </c>
      <c r="W2488" s="45">
        <v>8.92</v>
      </c>
      <c r="X2488" s="45">
        <v>10.37</v>
      </c>
      <c r="Y2488" s="46">
        <v>411575.7</v>
      </c>
      <c r="Z2488" s="46">
        <v>60282.235946826055</v>
      </c>
      <c r="AA2488" s="47">
        <f>_xlfn.XLOOKUP($E2488,Main_OG!$D$1:$D$766,Main_OG!AJ$1:AJ$766,"")</f>
        <v>6863772</v>
      </c>
      <c r="AB2488" s="47">
        <f>_xlfn.XLOOKUP($E2488,Main_OG!$D$1:$D$766,Main_OG!AK$1:AK$766,"")</f>
        <v>124242</v>
      </c>
      <c r="AC2488" s="47">
        <f>_xlfn.XLOOKUP($E2488,Main_OG!$D$1:$D$766,Main_OG!AL$1:AL$766,"")</f>
        <v>69410750</v>
      </c>
      <c r="AD2488" s="47">
        <f>_xlfn.XLOOKUP($E2488,Main_OG!$D$1:$D$766,Main_OG!AM$1:AM$766,"")</f>
        <v>4806278</v>
      </c>
    </row>
    <row r="2489" spans="1:30" x14ac:dyDescent="0.35">
      <c r="A2489" s="36" t="s">
        <v>3648</v>
      </c>
      <c r="B2489" s="45" t="s">
        <v>182</v>
      </c>
      <c r="C2489" s="45" t="s">
        <v>4297</v>
      </c>
      <c r="D2489" s="36" t="s">
        <v>3648</v>
      </c>
      <c r="E2489" s="36" t="str">
        <f t="shared" si="114"/>
        <v>2012_WA</v>
      </c>
      <c r="F2489" s="45">
        <v>2012</v>
      </c>
      <c r="G2489" s="45">
        <f>_xlfn.XLOOKUP(I2489,Main_OG!$B$1:$B$766,Main_OG!$O$1:$O$766,"")</f>
        <v>0</v>
      </c>
      <c r="H2489" s="45">
        <f>_xlfn.XLOOKUP(E2489,Main_OG!$D$1:$D$766,Main_OG!$J$1:$J$766,"")</f>
        <v>1</v>
      </c>
      <c r="I2489" s="45" t="s">
        <v>182</v>
      </c>
      <c r="J2489" s="45" t="str">
        <f t="shared" si="115"/>
        <v>Puget Sound Energy Inc_WA</v>
      </c>
      <c r="K2489" s="45" t="str">
        <f t="shared" si="116"/>
        <v>Puget Sound Energy Inc_WA</v>
      </c>
      <c r="L2489" s="45" t="s">
        <v>3655</v>
      </c>
      <c r="M2489" s="45">
        <v>1</v>
      </c>
      <c r="N2489" s="45">
        <v>123756</v>
      </c>
      <c r="O2489" s="45">
        <v>3600</v>
      </c>
      <c r="P2489" s="45">
        <v>961914</v>
      </c>
      <c r="Q2489" s="45">
        <v>3694</v>
      </c>
      <c r="R2489" s="45">
        <v>9081941</v>
      </c>
      <c r="S2489" s="45">
        <v>1183241</v>
      </c>
      <c r="T2489" s="45">
        <v>10869292</v>
      </c>
      <c r="U2489" s="45">
        <v>8.3134812999999994</v>
      </c>
      <c r="V2489" s="45">
        <v>9.5341281999999996</v>
      </c>
      <c r="W2489" s="45">
        <v>9.0929067000000003</v>
      </c>
      <c r="X2489" s="45">
        <v>10.362325</v>
      </c>
      <c r="Y2489" s="46">
        <v>426447</v>
      </c>
      <c r="Z2489" s="46">
        <v>61816.46447343874</v>
      </c>
      <c r="AA2489" s="47">
        <f>_xlfn.XLOOKUP($E2489,Main_OG!$D$1:$D$766,Main_OG!AJ$1:AJ$766,"")</f>
        <v>5022470</v>
      </c>
      <c r="AB2489" s="47">
        <f>_xlfn.XLOOKUP($E2489,Main_OG!$D$1:$D$766,Main_OG!AK$1:AK$766,"")</f>
        <v>113632</v>
      </c>
      <c r="AC2489" s="47">
        <f>_xlfn.XLOOKUP($E2489,Main_OG!$D$1:$D$766,Main_OG!AL$1:AL$766,"")</f>
        <v>78448442</v>
      </c>
      <c r="AD2489" s="47">
        <f>_xlfn.XLOOKUP($E2489,Main_OG!$D$1:$D$766,Main_OG!AM$1:AM$766,"")</f>
        <v>9333709</v>
      </c>
    </row>
    <row r="2490" spans="1:30" x14ac:dyDescent="0.35">
      <c r="A2490" s="36" t="s">
        <v>3648</v>
      </c>
      <c r="B2490" s="45" t="s">
        <v>182</v>
      </c>
      <c r="C2490" s="45" t="s">
        <v>4297</v>
      </c>
      <c r="D2490" s="36" t="s">
        <v>3648</v>
      </c>
      <c r="E2490" s="36" t="str">
        <f t="shared" si="114"/>
        <v>2013_WA</v>
      </c>
      <c r="F2490" s="45">
        <v>2013</v>
      </c>
      <c r="G2490" s="45">
        <f>_xlfn.XLOOKUP(I2490,Main_OG!$B$1:$B$766,Main_OG!$O$1:$O$766,"")</f>
        <v>0</v>
      </c>
      <c r="H2490" s="45">
        <f>_xlfn.XLOOKUP(E2490,Main_OG!$D$1:$D$766,Main_OG!$J$1:$J$766,"")</f>
        <v>1</v>
      </c>
      <c r="I2490" s="45" t="s">
        <v>182</v>
      </c>
      <c r="J2490" s="45" t="str">
        <f t="shared" si="115"/>
        <v>Puget Sound Energy Inc_WA</v>
      </c>
      <c r="K2490" s="45" t="str">
        <f t="shared" si="116"/>
        <v>Puget Sound Energy Inc_WA</v>
      </c>
      <c r="L2490" s="45" t="s">
        <v>3656</v>
      </c>
      <c r="M2490" s="45">
        <v>1</v>
      </c>
      <c r="N2490" s="45">
        <v>125098</v>
      </c>
      <c r="O2490" s="45">
        <v>3474</v>
      </c>
      <c r="P2490" s="45">
        <v>956783</v>
      </c>
      <c r="Q2490" s="45">
        <v>4282</v>
      </c>
      <c r="R2490" s="45">
        <v>9205670</v>
      </c>
      <c r="S2490" s="45">
        <v>1229556</v>
      </c>
      <c r="T2490" s="45">
        <v>10769101</v>
      </c>
      <c r="U2490" s="45">
        <v>8.2017749000000002</v>
      </c>
      <c r="V2490" s="45">
        <v>9.4093324999999997</v>
      </c>
      <c r="W2490" s="45">
        <v>8.8188989000000007</v>
      </c>
      <c r="X2490" s="45">
        <v>10.360137999999999</v>
      </c>
      <c r="Y2490" s="46">
        <v>439472.2</v>
      </c>
      <c r="Z2490" s="46">
        <v>63085.888939992408</v>
      </c>
      <c r="AA2490" s="47">
        <f>_xlfn.XLOOKUP($E2490,Main_OG!$D$1:$D$766,Main_OG!AJ$1:AJ$766,"")</f>
        <v>8876296</v>
      </c>
      <c r="AB2490" s="47">
        <f>_xlfn.XLOOKUP($E2490,Main_OG!$D$1:$D$766,Main_OG!AK$1:AK$766,"")</f>
        <v>104154</v>
      </c>
      <c r="AC2490" s="47">
        <f>_xlfn.XLOOKUP($E2490,Main_OG!$D$1:$D$766,Main_OG!AL$1:AL$766,"")</f>
        <v>166403012</v>
      </c>
      <c r="AD2490" s="47">
        <f>_xlfn.XLOOKUP($E2490,Main_OG!$D$1:$D$766,Main_OG!AM$1:AM$766,"")</f>
        <v>8460890</v>
      </c>
    </row>
    <row r="2491" spans="1:30" x14ac:dyDescent="0.35">
      <c r="A2491" s="36" t="s">
        <v>3648</v>
      </c>
      <c r="B2491" s="45" t="s">
        <v>182</v>
      </c>
      <c r="C2491" s="45" t="s">
        <v>4297</v>
      </c>
      <c r="D2491" s="36" t="s">
        <v>3648</v>
      </c>
      <c r="E2491" s="36" t="str">
        <f t="shared" si="114"/>
        <v>2014_WA</v>
      </c>
      <c r="F2491" s="45">
        <v>2014</v>
      </c>
      <c r="G2491" s="45">
        <f>_xlfn.XLOOKUP(I2491,Main_OG!$B$1:$B$766,Main_OG!$O$1:$O$766,"")</f>
        <v>0</v>
      </c>
      <c r="H2491" s="45">
        <f>_xlfn.XLOOKUP(E2491,Main_OG!$D$1:$D$766,Main_OG!$J$1:$J$766,"")</f>
        <v>1</v>
      </c>
      <c r="I2491" s="45" t="s">
        <v>182</v>
      </c>
      <c r="J2491" s="45" t="str">
        <f t="shared" si="115"/>
        <v>Puget Sound Energy Inc_WA</v>
      </c>
      <c r="K2491" s="45" t="str">
        <f t="shared" si="116"/>
        <v>Puget Sound Energy Inc_WA</v>
      </c>
      <c r="L2491" s="45" t="s">
        <v>3657</v>
      </c>
      <c r="M2491" s="45">
        <v>1</v>
      </c>
      <c r="N2491" s="45">
        <v>127346</v>
      </c>
      <c r="O2491" s="45">
        <v>3437</v>
      </c>
      <c r="P2491" s="45">
        <v>960708</v>
      </c>
      <c r="Q2491" s="45">
        <v>3991</v>
      </c>
      <c r="R2491" s="45">
        <v>8988442</v>
      </c>
      <c r="S2491" s="45">
        <v>1226588</v>
      </c>
      <c r="T2491" s="45">
        <v>10349927</v>
      </c>
      <c r="U2491" s="45">
        <v>8.3287396999999999</v>
      </c>
      <c r="V2491" s="45">
        <v>9.3877827000000007</v>
      </c>
      <c r="W2491" s="45">
        <v>8.7844981000000004</v>
      </c>
      <c r="X2491" s="45">
        <v>9.6928722</v>
      </c>
      <c r="Y2491" s="46">
        <v>456186.5</v>
      </c>
      <c r="Z2491" s="46">
        <v>64638.256636775666</v>
      </c>
      <c r="AA2491" s="47">
        <f>_xlfn.XLOOKUP($E2491,Main_OG!$D$1:$D$766,Main_OG!AJ$1:AJ$766,"")</f>
        <v>8972964</v>
      </c>
      <c r="AB2491" s="47">
        <f>_xlfn.XLOOKUP($E2491,Main_OG!$D$1:$D$766,Main_OG!AK$1:AK$766,"")</f>
        <v>87068</v>
      </c>
      <c r="AC2491" s="47">
        <f>_xlfn.XLOOKUP($E2491,Main_OG!$D$1:$D$766,Main_OG!AL$1:AL$766,"")</f>
        <v>158540158</v>
      </c>
      <c r="AD2491" s="47">
        <f>_xlfn.XLOOKUP($E2491,Main_OG!$D$1:$D$766,Main_OG!AM$1:AM$766,"")</f>
        <v>9497321</v>
      </c>
    </row>
    <row r="2492" spans="1:30" x14ac:dyDescent="0.35">
      <c r="A2492" s="36" t="s">
        <v>3648</v>
      </c>
      <c r="B2492" s="45" t="s">
        <v>182</v>
      </c>
      <c r="C2492" s="45" t="s">
        <v>4297</v>
      </c>
      <c r="D2492" s="36" t="s">
        <v>3648</v>
      </c>
      <c r="E2492" s="36" t="str">
        <f t="shared" si="114"/>
        <v>2015_WA</v>
      </c>
      <c r="F2492" s="45">
        <v>2015</v>
      </c>
      <c r="G2492" s="45">
        <f>_xlfn.XLOOKUP(I2492,Main_OG!$B$1:$B$766,Main_OG!$O$1:$O$766,"")</f>
        <v>0</v>
      </c>
      <c r="H2492" s="45">
        <f>_xlfn.XLOOKUP(E2492,Main_OG!$D$1:$D$766,Main_OG!$J$1:$J$766,"")</f>
        <v>1</v>
      </c>
      <c r="I2492" s="45" t="s">
        <v>182</v>
      </c>
      <c r="J2492" s="45" t="str">
        <f t="shared" si="115"/>
        <v>Puget Sound Energy Inc_WA</v>
      </c>
      <c r="K2492" s="45" t="str">
        <f t="shared" si="116"/>
        <v>Puget Sound Energy Inc_WA</v>
      </c>
      <c r="L2492" s="45" t="s">
        <v>3658</v>
      </c>
      <c r="M2492" s="45">
        <v>1</v>
      </c>
      <c r="N2492" s="45">
        <v>129346</v>
      </c>
      <c r="O2492" s="45">
        <v>3434</v>
      </c>
      <c r="P2492" s="45">
        <v>970830</v>
      </c>
      <c r="Q2492" s="45">
        <v>4106</v>
      </c>
      <c r="R2492" s="45">
        <v>9082997</v>
      </c>
      <c r="S2492" s="45">
        <v>1257958</v>
      </c>
      <c r="T2492" s="45">
        <v>10164703</v>
      </c>
      <c r="U2492" s="45">
        <v>8.8358500000000006</v>
      </c>
      <c r="V2492" s="45">
        <v>9.7689573000000003</v>
      </c>
      <c r="W2492" s="45">
        <v>9.0800329000000009</v>
      </c>
      <c r="X2492" s="45">
        <v>10.439233</v>
      </c>
      <c r="Y2492" s="46">
        <v>476715.4</v>
      </c>
      <c r="Z2492" s="46">
        <v>66512.670693945984</v>
      </c>
      <c r="AA2492" s="47">
        <f>_xlfn.XLOOKUP($E2492,Main_OG!$D$1:$D$766,Main_OG!AJ$1:AJ$766,"")</f>
        <v>6828000</v>
      </c>
      <c r="AB2492" s="47">
        <f>_xlfn.XLOOKUP($E2492,Main_OG!$D$1:$D$766,Main_OG!AK$1:AK$766,"")</f>
        <v>75146</v>
      </c>
      <c r="AC2492" s="47">
        <f>_xlfn.XLOOKUP($E2492,Main_OG!$D$1:$D$766,Main_OG!AL$1:AL$766,"")</f>
        <v>190122390</v>
      </c>
      <c r="AD2492" s="47">
        <f>_xlfn.XLOOKUP($E2492,Main_OG!$D$1:$D$766,Main_OG!AM$1:AM$766,"")</f>
        <v>8160912</v>
      </c>
    </row>
    <row r="2493" spans="1:30" x14ac:dyDescent="0.35">
      <c r="A2493" s="36" t="s">
        <v>3648</v>
      </c>
      <c r="B2493" s="45" t="s">
        <v>182</v>
      </c>
      <c r="C2493" s="45" t="s">
        <v>4297</v>
      </c>
      <c r="D2493" s="36" t="s">
        <v>3648</v>
      </c>
      <c r="E2493" s="36" t="str">
        <f t="shared" si="114"/>
        <v>2016_WA</v>
      </c>
      <c r="F2493" s="45">
        <v>2016</v>
      </c>
      <c r="G2493" s="45">
        <f>_xlfn.XLOOKUP(I2493,Main_OG!$B$1:$B$766,Main_OG!$O$1:$O$766,"")</f>
        <v>0</v>
      </c>
      <c r="H2493" s="45">
        <f>_xlfn.XLOOKUP(E2493,Main_OG!$D$1:$D$766,Main_OG!$J$1:$J$766,"")</f>
        <v>1</v>
      </c>
      <c r="I2493" s="45" t="s">
        <v>182</v>
      </c>
      <c r="J2493" s="45" t="str">
        <f t="shared" si="115"/>
        <v>Puget Sound Energy Inc_WA</v>
      </c>
      <c r="K2493" s="45" t="str">
        <f t="shared" si="116"/>
        <v>Puget Sound Energy Inc_WA</v>
      </c>
      <c r="L2493" s="45" t="s">
        <v>3659</v>
      </c>
      <c r="M2493" s="45">
        <v>1</v>
      </c>
      <c r="N2493" s="45">
        <v>131530</v>
      </c>
      <c r="O2493" s="45">
        <v>3425</v>
      </c>
      <c r="P2493" s="45">
        <v>984739</v>
      </c>
      <c r="Q2493" s="45">
        <v>4932</v>
      </c>
      <c r="R2493" s="45">
        <v>8974951</v>
      </c>
      <c r="S2493" s="45">
        <v>1223214</v>
      </c>
      <c r="T2493" s="45">
        <v>10245326</v>
      </c>
      <c r="U2493" s="45">
        <v>8.8300891999999997</v>
      </c>
      <c r="V2493" s="45">
        <v>9.9314313999999992</v>
      </c>
      <c r="W2493" s="45">
        <v>9.2763162999999995</v>
      </c>
      <c r="X2493" s="45">
        <v>11.116001000000001</v>
      </c>
      <c r="Y2493" s="46">
        <v>495724.9</v>
      </c>
      <c r="Z2493" s="46">
        <v>67907.883343486363</v>
      </c>
      <c r="AA2493" s="47">
        <f>_xlfn.XLOOKUP($E2493,Main_OG!$D$1:$D$766,Main_OG!AJ$1:AJ$766,"")</f>
        <v>6166854</v>
      </c>
      <c r="AB2493" s="47">
        <f>_xlfn.XLOOKUP($E2493,Main_OG!$D$1:$D$766,Main_OG!AK$1:AK$766,"")</f>
        <v>64740</v>
      </c>
      <c r="AC2493" s="47">
        <f>_xlfn.XLOOKUP($E2493,Main_OG!$D$1:$D$766,Main_OG!AL$1:AL$766,"")</f>
        <v>154788408</v>
      </c>
      <c r="AD2493" s="47">
        <f>_xlfn.XLOOKUP($E2493,Main_OG!$D$1:$D$766,Main_OG!AM$1:AM$766,"")</f>
        <v>9625622</v>
      </c>
    </row>
    <row r="2494" spans="1:30" x14ac:dyDescent="0.35">
      <c r="A2494" s="36" t="s">
        <v>3648</v>
      </c>
      <c r="B2494" s="45" t="s">
        <v>182</v>
      </c>
      <c r="C2494" s="45" t="s">
        <v>4297</v>
      </c>
      <c r="D2494" s="36" t="s">
        <v>3648</v>
      </c>
      <c r="E2494" s="36" t="str">
        <f t="shared" si="114"/>
        <v>2017_WA</v>
      </c>
      <c r="F2494" s="45">
        <v>2017</v>
      </c>
      <c r="G2494" s="45">
        <f>_xlfn.XLOOKUP(I2494,Main_OG!$B$1:$B$766,Main_OG!$O$1:$O$766,"")</f>
        <v>0</v>
      </c>
      <c r="H2494" s="45">
        <f>_xlfn.XLOOKUP(E2494,Main_OG!$D$1:$D$766,Main_OG!$J$1:$J$766,"")</f>
        <v>1</v>
      </c>
      <c r="I2494" s="45" t="s">
        <v>182</v>
      </c>
      <c r="J2494" s="45" t="str">
        <f t="shared" si="115"/>
        <v>Puget Sound Energy Inc_WA</v>
      </c>
      <c r="K2494" s="45" t="str">
        <f t="shared" si="116"/>
        <v>Puget Sound Energy Inc_WA</v>
      </c>
      <c r="L2494" s="45" t="s">
        <v>3660</v>
      </c>
      <c r="M2494" s="45">
        <v>1</v>
      </c>
      <c r="N2494" s="45">
        <v>133542</v>
      </c>
      <c r="O2494" s="45">
        <v>3399</v>
      </c>
      <c r="P2494" s="45">
        <v>998078</v>
      </c>
      <c r="Q2494" s="45">
        <v>5983</v>
      </c>
      <c r="R2494" s="45">
        <v>9163597</v>
      </c>
      <c r="S2494" s="45">
        <v>1214818</v>
      </c>
      <c r="T2494" s="45">
        <v>10931999</v>
      </c>
      <c r="U2494" s="45">
        <v>9.1743272999999999</v>
      </c>
      <c r="V2494" s="45">
        <v>9.9435429000000006</v>
      </c>
      <c r="W2494" s="45">
        <v>9.2867162000000008</v>
      </c>
      <c r="X2494" s="45">
        <v>11.270351</v>
      </c>
      <c r="Y2494" s="46">
        <v>527169.4</v>
      </c>
      <c r="Z2494" s="46">
        <v>70971.038985044463</v>
      </c>
      <c r="AA2494" s="47">
        <f>_xlfn.XLOOKUP($E2494,Main_OG!$D$1:$D$766,Main_OG!AJ$1:AJ$766,"")</f>
        <v>7260888</v>
      </c>
      <c r="AB2494" s="47">
        <f>_xlfn.XLOOKUP($E2494,Main_OG!$D$1:$D$766,Main_OG!AK$1:AK$766,"")</f>
        <v>75606</v>
      </c>
      <c r="AC2494" s="47">
        <f>_xlfn.XLOOKUP($E2494,Main_OG!$D$1:$D$766,Main_OG!AL$1:AL$766,"")</f>
        <v>153256680</v>
      </c>
      <c r="AD2494" s="47">
        <f>_xlfn.XLOOKUP($E2494,Main_OG!$D$1:$D$766,Main_OG!AM$1:AM$766,"")</f>
        <v>8128259</v>
      </c>
    </row>
    <row r="2495" spans="1:30" x14ac:dyDescent="0.35">
      <c r="A2495" s="36" t="s">
        <v>3648</v>
      </c>
      <c r="B2495" s="45" t="s">
        <v>182</v>
      </c>
      <c r="C2495" s="45" t="s">
        <v>4297</v>
      </c>
      <c r="D2495" s="36" t="s">
        <v>3648</v>
      </c>
      <c r="E2495" s="36" t="str">
        <f t="shared" si="114"/>
        <v>2018_WA</v>
      </c>
      <c r="F2495" s="45">
        <v>2018</v>
      </c>
      <c r="G2495" s="45">
        <f>_xlfn.XLOOKUP(I2495,Main_OG!$B$1:$B$766,Main_OG!$O$1:$O$766,"")</f>
        <v>0</v>
      </c>
      <c r="H2495" s="45">
        <f>_xlfn.XLOOKUP(E2495,Main_OG!$D$1:$D$766,Main_OG!$J$1:$J$766,"")</f>
        <v>1</v>
      </c>
      <c r="I2495" s="45" t="s">
        <v>182</v>
      </c>
      <c r="J2495" s="45" t="str">
        <f t="shared" si="115"/>
        <v>Puget Sound Energy Inc_WA</v>
      </c>
      <c r="K2495" s="45" t="str">
        <f t="shared" si="116"/>
        <v>Puget Sound Energy Inc_WA</v>
      </c>
      <c r="L2495" s="45" t="s">
        <v>3661</v>
      </c>
      <c r="M2495" s="45">
        <v>1</v>
      </c>
      <c r="N2495" s="45">
        <v>135828</v>
      </c>
      <c r="O2495" s="45">
        <v>3362</v>
      </c>
      <c r="P2495" s="45">
        <v>1010574</v>
      </c>
      <c r="Q2495" s="45">
        <v>5865</v>
      </c>
      <c r="R2495" s="45">
        <v>9004114</v>
      </c>
      <c r="S2495" s="45">
        <v>1189828</v>
      </c>
      <c r="T2495" s="45">
        <v>10497389</v>
      </c>
      <c r="U2495" s="45">
        <v>9.4015345000000003</v>
      </c>
      <c r="V2495" s="45">
        <v>10.031902000000001</v>
      </c>
      <c r="W2495" s="45">
        <v>9.2960159000000004</v>
      </c>
      <c r="X2495" s="45">
        <v>10.929003</v>
      </c>
      <c r="Y2495" s="46">
        <v>561785.69999999995</v>
      </c>
      <c r="Z2495" s="46">
        <v>74638.122770215676</v>
      </c>
      <c r="AA2495" s="47">
        <f>_xlfn.XLOOKUP($E2495,Main_OG!$D$1:$D$766,Main_OG!AJ$1:AJ$766,"")</f>
        <v>7269842</v>
      </c>
      <c r="AB2495" s="47">
        <f>_xlfn.XLOOKUP($E2495,Main_OG!$D$1:$D$766,Main_OG!AK$1:AK$766,"")</f>
        <v>70096</v>
      </c>
      <c r="AC2495" s="47">
        <f>_xlfn.XLOOKUP($E2495,Main_OG!$D$1:$D$766,Main_OG!AL$1:AL$766,"")</f>
        <v>146771172</v>
      </c>
      <c r="AD2495" s="47">
        <f>_xlfn.XLOOKUP($E2495,Main_OG!$D$1:$D$766,Main_OG!AM$1:AM$766,"")</f>
        <v>9708441</v>
      </c>
    </row>
    <row r="2496" spans="1:30" x14ac:dyDescent="0.35">
      <c r="A2496" s="36" t="s">
        <v>3648</v>
      </c>
      <c r="B2496" s="45" t="s">
        <v>182</v>
      </c>
      <c r="C2496" s="45" t="s">
        <v>4297</v>
      </c>
      <c r="D2496" s="36" t="s">
        <v>3648</v>
      </c>
      <c r="E2496" s="36" t="str">
        <f t="shared" si="114"/>
        <v>2019_WA</v>
      </c>
      <c r="F2496" s="45">
        <v>2019</v>
      </c>
      <c r="G2496" s="45">
        <f>_xlfn.XLOOKUP(I2496,Main_OG!$B$1:$B$766,Main_OG!$O$1:$O$766,"")</f>
        <v>0</v>
      </c>
      <c r="H2496" s="45">
        <f>_xlfn.XLOOKUP(E2496,Main_OG!$D$1:$D$766,Main_OG!$J$1:$J$766,"")</f>
        <v>1</v>
      </c>
      <c r="I2496" s="45" t="s">
        <v>182</v>
      </c>
      <c r="J2496" s="45" t="str">
        <f t="shared" si="115"/>
        <v>Puget Sound Energy Inc_WA</v>
      </c>
      <c r="K2496" s="45" t="str">
        <f t="shared" si="116"/>
        <v>Puget Sound Energy Inc_WA</v>
      </c>
      <c r="L2496" s="45" t="s">
        <v>3662</v>
      </c>
      <c r="M2496" s="45">
        <v>1</v>
      </c>
      <c r="N2496" s="45">
        <v>137258</v>
      </c>
      <c r="O2496" s="45">
        <v>3328</v>
      </c>
      <c r="P2496" s="45">
        <v>1025024</v>
      </c>
      <c r="Q2496" s="45">
        <v>5206</v>
      </c>
      <c r="R2496" s="45">
        <v>8910247</v>
      </c>
      <c r="S2496" s="45">
        <v>1161149</v>
      </c>
      <c r="T2496" s="45">
        <v>10756628</v>
      </c>
      <c r="U2496" s="45">
        <v>9.1721091000000001</v>
      </c>
      <c r="V2496" s="45">
        <v>9.7919710000000002</v>
      </c>
      <c r="W2496" s="45">
        <v>9.0445239999999991</v>
      </c>
      <c r="X2496" s="45">
        <v>10.592131999999999</v>
      </c>
      <c r="Y2496" s="46">
        <v>588930.4</v>
      </c>
      <c r="Z2496" s="46">
        <v>77348.11447928191</v>
      </c>
      <c r="AA2496" s="47">
        <f>_xlfn.XLOOKUP($E2496,Main_OG!$D$1:$D$766,Main_OG!AJ$1:AJ$766,"")</f>
        <v>9621532</v>
      </c>
      <c r="AB2496" s="47">
        <f>_xlfn.XLOOKUP($E2496,Main_OG!$D$1:$D$766,Main_OG!AK$1:AK$766,"")</f>
        <v>62974</v>
      </c>
      <c r="AC2496" s="47">
        <f>_xlfn.XLOOKUP($E2496,Main_OG!$D$1:$D$766,Main_OG!AL$1:AL$766,"")</f>
        <v>217789892</v>
      </c>
      <c r="AD2496" s="47">
        <f>_xlfn.XLOOKUP($E2496,Main_OG!$D$1:$D$766,Main_OG!AM$1:AM$766,"")</f>
        <v>8866499</v>
      </c>
    </row>
    <row r="2497" spans="1:30" x14ac:dyDescent="0.35">
      <c r="A2497" s="36" t="s">
        <v>3648</v>
      </c>
      <c r="B2497" s="45" t="s">
        <v>182</v>
      </c>
      <c r="C2497" s="45" t="s">
        <v>4297</v>
      </c>
      <c r="D2497" s="36" t="s">
        <v>3648</v>
      </c>
      <c r="E2497" s="36" t="str">
        <f t="shared" si="114"/>
        <v>2020_WA</v>
      </c>
      <c r="F2497" s="45">
        <v>2020</v>
      </c>
      <c r="G2497" s="45">
        <f>_xlfn.XLOOKUP(I2497,Main_OG!$B$1:$B$766,Main_OG!$O$1:$O$766,"")</f>
        <v>0</v>
      </c>
      <c r="H2497" s="45">
        <f>_xlfn.XLOOKUP(E2497,Main_OG!$D$1:$D$766,Main_OG!$J$1:$J$766,"")</f>
        <v>1</v>
      </c>
      <c r="I2497" s="45" t="s">
        <v>182</v>
      </c>
      <c r="J2497" s="45" t="str">
        <f t="shared" si="115"/>
        <v>Puget Sound Energy Inc_WA</v>
      </c>
      <c r="K2497" s="45" t="str">
        <f t="shared" si="116"/>
        <v>Puget Sound Energy Inc_WA</v>
      </c>
      <c r="L2497" s="45" t="s">
        <v>3663</v>
      </c>
      <c r="M2497" s="45">
        <v>1</v>
      </c>
      <c r="N2497" s="45">
        <v>138583</v>
      </c>
      <c r="O2497" s="45">
        <v>3289</v>
      </c>
      <c r="P2497" s="45">
        <v>0</v>
      </c>
      <c r="Q2497" s="45">
        <v>4634</v>
      </c>
      <c r="R2497" s="45">
        <v>8011605</v>
      </c>
      <c r="S2497" s="45">
        <v>1095916</v>
      </c>
      <c r="T2497" s="45">
        <v>0</v>
      </c>
      <c r="U2497" s="45">
        <v>9.7561502000000004</v>
      </c>
      <c r="V2497" s="45">
        <v>10.101319</v>
      </c>
      <c r="W2497" s="45">
        <v>9.2677449999999997</v>
      </c>
      <c r="X2497" s="45">
        <v>0</v>
      </c>
      <c r="Y2497" s="46">
        <v>590401</v>
      </c>
      <c r="Z2497" s="46">
        <v>76891.359491371812</v>
      </c>
      <c r="AA2497" s="47">
        <f>_xlfn.XLOOKUP($E2497,Main_OG!$D$1:$D$766,Main_OG!AJ$1:AJ$766,"")</f>
        <v>6967906</v>
      </c>
      <c r="AB2497" s="47">
        <f>_xlfn.XLOOKUP($E2497,Main_OG!$D$1:$D$766,Main_OG!AK$1:AK$766,"")</f>
        <v>62458</v>
      </c>
      <c r="AC2497" s="47">
        <f>_xlfn.XLOOKUP($E2497,Main_OG!$D$1:$D$766,Main_OG!AL$1:AL$766,"")</f>
        <v>195272558</v>
      </c>
      <c r="AD2497" s="47">
        <f>_xlfn.XLOOKUP($E2497,Main_OG!$D$1:$D$766,Main_OG!AM$1:AM$766,"")</f>
        <v>0</v>
      </c>
    </row>
    <row r="2498" spans="1:30" x14ac:dyDescent="0.35">
      <c r="A2498" s="36" t="s">
        <v>3664</v>
      </c>
      <c r="B2498" s="45" t="s">
        <v>908</v>
      </c>
      <c r="C2498" s="45" t="s">
        <v>4299</v>
      </c>
      <c r="D2498" s="36" t="s">
        <v>4528</v>
      </c>
      <c r="E2498" s="36" t="str">
        <f t="shared" ref="E2498:E2561" si="117">_xlfn.CONCAT(F2498,"_",I2498)</f>
        <v>2006_VT</v>
      </c>
      <c r="F2498" s="45">
        <v>2006</v>
      </c>
      <c r="G2498" s="45">
        <f>_xlfn.XLOOKUP(I2498,Main_OG!$B$1:$B$766,Main_OG!$O$1:$O$766,"")</f>
        <v>1</v>
      </c>
      <c r="H2498" s="45">
        <f>_xlfn.XLOOKUP(E2498,Main_OG!$D$1:$D$766,Main_OG!$J$1:$J$766,"")</f>
        <v>0</v>
      </c>
      <c r="I2498" s="45" t="s">
        <v>908</v>
      </c>
      <c r="J2498" s="45" t="str">
        <f t="shared" ref="J2498:J2561" si="118">_xlfn.CONCAT(A2498,"_",B2498)</f>
        <v>Rochester Electric Lt &amp; Pwr Co_VT</v>
      </c>
      <c r="K2498" s="45" t="str">
        <f t="shared" ref="K2498:K2561" si="119">_xlfn.CONCAT(D2498,"_",B2498)</f>
        <v>Rochester Electric Light Power Co_VT</v>
      </c>
      <c r="L2498" s="45" t="s">
        <v>3665</v>
      </c>
      <c r="M2498" s="45">
        <v>0</v>
      </c>
      <c r="N2498" s="45">
        <v>132</v>
      </c>
      <c r="O2498" s="45">
        <v>0</v>
      </c>
      <c r="P2498" s="45">
        <v>723</v>
      </c>
      <c r="Q2498" s="45">
        <v>0</v>
      </c>
      <c r="R2498" s="45">
        <v>198</v>
      </c>
      <c r="S2498" s="45">
        <v>0</v>
      </c>
      <c r="T2498" s="45">
        <v>392</v>
      </c>
      <c r="U2498" s="45">
        <v>0</v>
      </c>
      <c r="V2498" s="45">
        <v>14.46311176040906</v>
      </c>
      <c r="W2498" s="45">
        <v>0</v>
      </c>
      <c r="X2498" s="45">
        <v>14.725770097670919</v>
      </c>
      <c r="Y2498" s="46">
        <v>29420.9</v>
      </c>
      <c r="Z2498" s="46">
        <v>47232.74660775865</v>
      </c>
      <c r="AA2498" s="47">
        <f>_xlfn.XLOOKUP($E2498,Main_OG!$D$1:$D$766,Main_OG!AJ$1:AJ$766,"")</f>
        <v>0</v>
      </c>
      <c r="AB2498" s="47">
        <f>_xlfn.XLOOKUP($E2498,Main_OG!$D$1:$D$766,Main_OG!AK$1:AK$766,"")</f>
        <v>40726.14</v>
      </c>
      <c r="AC2498" s="47">
        <f>_xlfn.XLOOKUP($E2498,Main_OG!$D$1:$D$766,Main_OG!AL$1:AL$766,"")</f>
        <v>61104</v>
      </c>
      <c r="AD2498" s="47">
        <f>_xlfn.XLOOKUP($E2498,Main_OG!$D$1:$D$766,Main_OG!AM$1:AM$766,"")</f>
        <v>5106523</v>
      </c>
    </row>
    <row r="2499" spans="1:30" x14ac:dyDescent="0.35">
      <c r="A2499" s="36" t="s">
        <v>3666</v>
      </c>
      <c r="B2499" s="45" t="s">
        <v>82</v>
      </c>
      <c r="C2499" s="45" t="s">
        <v>4298</v>
      </c>
      <c r="D2499" s="36" t="s">
        <v>4529</v>
      </c>
      <c r="E2499" s="36" t="str">
        <f t="shared" si="117"/>
        <v>2006_NY</v>
      </c>
      <c r="F2499" s="45">
        <v>2006</v>
      </c>
      <c r="G2499" s="45">
        <f>_xlfn.XLOOKUP(I2499,Main_OG!$B$1:$B$766,Main_OG!$O$1:$O$766,"")</f>
        <v>1</v>
      </c>
      <c r="H2499" s="45">
        <f>_xlfn.XLOOKUP(E2499,Main_OG!$D$1:$D$766,Main_OG!$J$1:$J$766,"")</f>
        <v>1</v>
      </c>
      <c r="I2499" s="45" t="s">
        <v>82</v>
      </c>
      <c r="J2499" s="45" t="str">
        <f t="shared" si="118"/>
        <v>Rochester Gas and Electric Corporation_NY</v>
      </c>
      <c r="K2499" s="45" t="str">
        <f t="shared" si="119"/>
        <v>Rochester Gas Electric Corp_NY</v>
      </c>
      <c r="L2499" s="45" t="s">
        <v>3667</v>
      </c>
      <c r="M2499" s="45">
        <v>0</v>
      </c>
      <c r="N2499" s="45">
        <v>23640</v>
      </c>
      <c r="O2499" s="45">
        <v>493</v>
      </c>
      <c r="P2499" s="45">
        <v>258345</v>
      </c>
      <c r="Q2499" s="45">
        <v>0</v>
      </c>
      <c r="R2499" s="45">
        <v>100690</v>
      </c>
      <c r="S2499" s="45">
        <v>52368</v>
      </c>
      <c r="T2499" s="45">
        <v>232134</v>
      </c>
      <c r="U2499" s="45">
        <v>0</v>
      </c>
      <c r="V2499" s="45">
        <v>11.23136796477886</v>
      </c>
      <c r="W2499" s="45">
        <v>8.1737898052387923</v>
      </c>
      <c r="X2499" s="45">
        <v>11.707395307035821</v>
      </c>
      <c r="Y2499" s="46">
        <v>1339568.5</v>
      </c>
      <c r="Z2499" s="46">
        <v>70117.47570523608</v>
      </c>
      <c r="AA2499" s="47">
        <f>_xlfn.XLOOKUP($E2499,Main_OG!$D$1:$D$766,Main_OG!AJ$1:AJ$766,"")</f>
        <v>18704793.98</v>
      </c>
      <c r="AB2499" s="47">
        <f>_xlfn.XLOOKUP($E2499,Main_OG!$D$1:$D$766,Main_OG!AK$1:AK$766,"")</f>
        <v>23272447.98</v>
      </c>
      <c r="AC2499" s="47">
        <f>_xlfn.XLOOKUP($E2499,Main_OG!$D$1:$D$766,Main_OG!AL$1:AL$766,"")</f>
        <v>747212377.91999996</v>
      </c>
      <c r="AD2499" s="47">
        <f>_xlfn.XLOOKUP($E2499,Main_OG!$D$1:$D$766,Main_OG!AM$1:AM$766,"")</f>
        <v>42223899</v>
      </c>
    </row>
    <row r="2500" spans="1:30" x14ac:dyDescent="0.35">
      <c r="A2500" s="36" t="s">
        <v>3666</v>
      </c>
      <c r="B2500" s="45" t="s">
        <v>82</v>
      </c>
      <c r="C2500" s="45" t="s">
        <v>4298</v>
      </c>
      <c r="D2500" s="36" t="s">
        <v>4529</v>
      </c>
      <c r="E2500" s="36" t="str">
        <f t="shared" si="117"/>
        <v>2007_NY</v>
      </c>
      <c r="F2500" s="45">
        <v>2007</v>
      </c>
      <c r="G2500" s="45">
        <f>_xlfn.XLOOKUP(I2500,Main_OG!$B$1:$B$766,Main_OG!$O$1:$O$766,"")</f>
        <v>1</v>
      </c>
      <c r="H2500" s="45">
        <f>_xlfn.XLOOKUP(E2500,Main_OG!$D$1:$D$766,Main_OG!$J$1:$J$766,"")</f>
        <v>1</v>
      </c>
      <c r="I2500" s="45" t="s">
        <v>82</v>
      </c>
      <c r="J2500" s="45" t="str">
        <f t="shared" si="118"/>
        <v>Rochester Gas and Electric Corporation_NY</v>
      </c>
      <c r="K2500" s="45" t="str">
        <f t="shared" si="119"/>
        <v>Rochester Gas Electric Corp_NY</v>
      </c>
      <c r="L2500" s="45" t="s">
        <v>3668</v>
      </c>
      <c r="M2500" s="45">
        <v>0</v>
      </c>
      <c r="N2500" s="45">
        <v>24108</v>
      </c>
      <c r="O2500" s="45">
        <v>472</v>
      </c>
      <c r="P2500" s="45">
        <v>264226</v>
      </c>
      <c r="Q2500" s="45">
        <v>0</v>
      </c>
      <c r="R2500" s="45">
        <v>102422</v>
      </c>
      <c r="S2500" s="45">
        <v>48865</v>
      </c>
      <c r="T2500" s="45">
        <v>240326</v>
      </c>
      <c r="U2500" s="45">
        <v>0</v>
      </c>
      <c r="V2500" s="45">
        <v>11</v>
      </c>
      <c r="W2500" s="45">
        <v>7.99</v>
      </c>
      <c r="X2500" s="45">
        <v>11.46</v>
      </c>
      <c r="Y2500" s="46">
        <v>1353798.9</v>
      </c>
      <c r="Z2500" s="46">
        <v>70759.732149787262</v>
      </c>
      <c r="AA2500" s="47">
        <f>_xlfn.XLOOKUP($E2500,Main_OG!$D$1:$D$766,Main_OG!AJ$1:AJ$766,"")</f>
        <v>19087928</v>
      </c>
      <c r="AB2500" s="47">
        <f>_xlfn.XLOOKUP($E2500,Main_OG!$D$1:$D$766,Main_OG!AK$1:AK$766,"")</f>
        <v>27710300</v>
      </c>
      <c r="AC2500" s="47">
        <f>_xlfn.XLOOKUP($E2500,Main_OG!$D$1:$D$766,Main_OG!AL$1:AL$766,"")</f>
        <v>796205180</v>
      </c>
      <c r="AD2500" s="47">
        <f>_xlfn.XLOOKUP($E2500,Main_OG!$D$1:$D$766,Main_OG!AM$1:AM$766,"")</f>
        <v>42452854</v>
      </c>
    </row>
    <row r="2501" spans="1:30" x14ac:dyDescent="0.35">
      <c r="A2501" s="36" t="s">
        <v>3669</v>
      </c>
      <c r="B2501" s="45" t="s">
        <v>82</v>
      </c>
      <c r="C2501" s="45" t="s">
        <v>4298</v>
      </c>
      <c r="D2501" s="36" t="s">
        <v>4529</v>
      </c>
      <c r="E2501" s="36" t="str">
        <f t="shared" si="117"/>
        <v>2008_NY</v>
      </c>
      <c r="F2501" s="45">
        <v>2008</v>
      </c>
      <c r="G2501" s="45">
        <f>_xlfn.XLOOKUP(I2501,Main_OG!$B$1:$B$766,Main_OG!$O$1:$O$766,"")</f>
        <v>1</v>
      </c>
      <c r="H2501" s="45">
        <f>_xlfn.XLOOKUP(E2501,Main_OG!$D$1:$D$766,Main_OG!$J$1:$J$766,"")</f>
        <v>1</v>
      </c>
      <c r="I2501" s="45" t="s">
        <v>82</v>
      </c>
      <c r="J2501" s="45" t="str">
        <f t="shared" si="118"/>
        <v>Rochester Gas &amp; Electric Corp_NY</v>
      </c>
      <c r="K2501" s="45" t="str">
        <f t="shared" si="119"/>
        <v>Rochester Gas Electric Corp_NY</v>
      </c>
      <c r="L2501" s="45" t="s">
        <v>3670</v>
      </c>
      <c r="M2501" s="45">
        <v>0</v>
      </c>
      <c r="N2501" s="45">
        <v>23916</v>
      </c>
      <c r="O2501" s="45">
        <v>438</v>
      </c>
      <c r="P2501" s="45">
        <v>261889</v>
      </c>
      <c r="Q2501" s="45">
        <v>0</v>
      </c>
      <c r="R2501" s="45">
        <v>845892</v>
      </c>
      <c r="S2501" s="45">
        <v>588797</v>
      </c>
      <c r="T2501" s="45">
        <v>2013088</v>
      </c>
      <c r="U2501" s="45">
        <v>0</v>
      </c>
      <c r="V2501" s="45">
        <v>11.36</v>
      </c>
      <c r="W2501" s="45">
        <v>8.26</v>
      </c>
      <c r="X2501" s="45">
        <v>11.85</v>
      </c>
      <c r="Y2501" s="46">
        <v>1328095.7</v>
      </c>
      <c r="Z2501" s="46">
        <v>69126.876987384632</v>
      </c>
      <c r="AA2501" s="47">
        <f>_xlfn.XLOOKUP($E2501,Main_OG!$D$1:$D$766,Main_OG!AJ$1:AJ$766,"")</f>
        <v>17593612</v>
      </c>
      <c r="AB2501" s="47">
        <f>_xlfn.XLOOKUP($E2501,Main_OG!$D$1:$D$766,Main_OG!AK$1:AK$766,"")</f>
        <v>12948804</v>
      </c>
      <c r="AC2501" s="47">
        <f>_xlfn.XLOOKUP($E2501,Main_OG!$D$1:$D$766,Main_OG!AL$1:AL$766,"")</f>
        <v>769401464</v>
      </c>
      <c r="AD2501" s="47">
        <f>_xlfn.XLOOKUP($E2501,Main_OG!$D$1:$D$766,Main_OG!AM$1:AM$766,"")</f>
        <v>43209171</v>
      </c>
    </row>
    <row r="2502" spans="1:30" x14ac:dyDescent="0.35">
      <c r="A2502" s="36" t="s">
        <v>3669</v>
      </c>
      <c r="B2502" s="45" t="s">
        <v>82</v>
      </c>
      <c r="C2502" s="45" t="s">
        <v>4298</v>
      </c>
      <c r="D2502" s="36" t="s">
        <v>4529</v>
      </c>
      <c r="E2502" s="36" t="str">
        <f t="shared" si="117"/>
        <v>2009_NY</v>
      </c>
      <c r="F2502" s="45">
        <v>2009</v>
      </c>
      <c r="G2502" s="45">
        <f>_xlfn.XLOOKUP(I2502,Main_OG!$B$1:$B$766,Main_OG!$O$1:$O$766,"")</f>
        <v>1</v>
      </c>
      <c r="H2502" s="45">
        <f>_xlfn.XLOOKUP(E2502,Main_OG!$D$1:$D$766,Main_OG!$J$1:$J$766,"")</f>
        <v>1</v>
      </c>
      <c r="I2502" s="45" t="s">
        <v>82</v>
      </c>
      <c r="J2502" s="45" t="str">
        <f t="shared" si="118"/>
        <v>Rochester Gas &amp; Electric Corp_NY</v>
      </c>
      <c r="K2502" s="45" t="str">
        <f t="shared" si="119"/>
        <v>Rochester Gas Electric Corp_NY</v>
      </c>
      <c r="L2502" s="45" t="s">
        <v>3671</v>
      </c>
      <c r="M2502" s="45">
        <v>0</v>
      </c>
      <c r="N2502" s="45">
        <v>22832</v>
      </c>
      <c r="O2502" s="45">
        <v>406</v>
      </c>
      <c r="P2502" s="45">
        <v>259569</v>
      </c>
      <c r="Q2502" s="45">
        <v>0</v>
      </c>
      <c r="R2502" s="45">
        <v>710800</v>
      </c>
      <c r="S2502" s="45">
        <v>396034</v>
      </c>
      <c r="T2502" s="45">
        <v>1987238</v>
      </c>
      <c r="U2502" s="45">
        <v>0</v>
      </c>
      <c r="V2502" s="45">
        <v>10.119999999999999</v>
      </c>
      <c r="W2502" s="45">
        <v>6.47</v>
      </c>
      <c r="X2502" s="45">
        <v>11.52</v>
      </c>
      <c r="Y2502" s="46">
        <v>1379504.6</v>
      </c>
      <c r="Z2502" s="46">
        <v>71450.76315583114</v>
      </c>
      <c r="AA2502" s="47">
        <f>_xlfn.XLOOKUP($E2502,Main_OG!$D$1:$D$766,Main_OG!AJ$1:AJ$766,"")</f>
        <v>12090844</v>
      </c>
      <c r="AB2502" s="47">
        <f>_xlfn.XLOOKUP($E2502,Main_OG!$D$1:$D$766,Main_OG!AK$1:AK$766,"")</f>
        <v>9086696</v>
      </c>
      <c r="AC2502" s="47">
        <f>_xlfn.XLOOKUP($E2502,Main_OG!$D$1:$D$766,Main_OG!AL$1:AL$766,"")</f>
        <v>716060256</v>
      </c>
      <c r="AD2502" s="47">
        <f>_xlfn.XLOOKUP($E2502,Main_OG!$D$1:$D$766,Main_OG!AM$1:AM$766,"")</f>
        <v>43484614</v>
      </c>
    </row>
    <row r="2503" spans="1:30" x14ac:dyDescent="0.35">
      <c r="A2503" s="36" t="s">
        <v>3669</v>
      </c>
      <c r="B2503" s="45" t="s">
        <v>82</v>
      </c>
      <c r="C2503" s="45" t="s">
        <v>4298</v>
      </c>
      <c r="D2503" s="36" t="s">
        <v>4529</v>
      </c>
      <c r="E2503" s="36" t="str">
        <f t="shared" si="117"/>
        <v>2010_NY</v>
      </c>
      <c r="F2503" s="45">
        <v>2010</v>
      </c>
      <c r="G2503" s="45">
        <f>_xlfn.XLOOKUP(I2503,Main_OG!$B$1:$B$766,Main_OG!$O$1:$O$766,"")</f>
        <v>1</v>
      </c>
      <c r="H2503" s="45">
        <f>_xlfn.XLOOKUP(E2503,Main_OG!$D$1:$D$766,Main_OG!$J$1:$J$766,"")</f>
        <v>1</v>
      </c>
      <c r="I2503" s="45" t="s">
        <v>82</v>
      </c>
      <c r="J2503" s="45" t="str">
        <f t="shared" si="118"/>
        <v>Rochester Gas &amp; Electric Corp_NY</v>
      </c>
      <c r="K2503" s="45" t="str">
        <f t="shared" si="119"/>
        <v>Rochester Gas Electric Corp_NY</v>
      </c>
      <c r="L2503" s="45" t="s">
        <v>3672</v>
      </c>
      <c r="M2503" s="45">
        <v>0</v>
      </c>
      <c r="N2503" s="45">
        <v>22285</v>
      </c>
      <c r="O2503" s="45">
        <v>364</v>
      </c>
      <c r="P2503" s="45">
        <v>256607</v>
      </c>
      <c r="Q2503" s="45">
        <v>0</v>
      </c>
      <c r="R2503" s="45">
        <v>656602</v>
      </c>
      <c r="S2503" s="45">
        <v>342545</v>
      </c>
      <c r="T2503" s="45">
        <v>2035226</v>
      </c>
      <c r="U2503" s="45">
        <v>0</v>
      </c>
      <c r="V2503" s="45">
        <v>11.88</v>
      </c>
      <c r="W2503" s="45">
        <v>8.9</v>
      </c>
      <c r="X2503" s="45">
        <v>12.34</v>
      </c>
      <c r="Y2503" s="46">
        <v>1431624</v>
      </c>
      <c r="Z2503" s="46">
        <v>73795.218916991362</v>
      </c>
      <c r="AA2503" s="47">
        <f>_xlfn.XLOOKUP($E2503,Main_OG!$D$1:$D$766,Main_OG!AJ$1:AJ$766,"")</f>
        <v>12615258</v>
      </c>
      <c r="AB2503" s="47">
        <f>_xlfn.XLOOKUP($E2503,Main_OG!$D$1:$D$766,Main_OG!AK$1:AK$766,"")</f>
        <v>7201560</v>
      </c>
      <c r="AC2503" s="47">
        <f>_xlfn.XLOOKUP($E2503,Main_OG!$D$1:$D$766,Main_OG!AL$1:AL$766,"")</f>
        <v>834473128</v>
      </c>
      <c r="AD2503" s="47">
        <f>_xlfn.XLOOKUP($E2503,Main_OG!$D$1:$D$766,Main_OG!AM$1:AM$766,"")</f>
        <v>41869535</v>
      </c>
    </row>
    <row r="2504" spans="1:30" x14ac:dyDescent="0.35">
      <c r="A2504" s="36" t="s">
        <v>3669</v>
      </c>
      <c r="B2504" s="45" t="s">
        <v>82</v>
      </c>
      <c r="C2504" s="45" t="s">
        <v>4298</v>
      </c>
      <c r="D2504" s="36" t="s">
        <v>4529</v>
      </c>
      <c r="E2504" s="36" t="str">
        <f t="shared" si="117"/>
        <v>2011_NY</v>
      </c>
      <c r="F2504" s="45">
        <v>2011</v>
      </c>
      <c r="G2504" s="45">
        <f>_xlfn.XLOOKUP(I2504,Main_OG!$B$1:$B$766,Main_OG!$O$1:$O$766,"")</f>
        <v>1</v>
      </c>
      <c r="H2504" s="45">
        <f>_xlfn.XLOOKUP(E2504,Main_OG!$D$1:$D$766,Main_OG!$J$1:$J$766,"")</f>
        <v>1</v>
      </c>
      <c r="I2504" s="45" t="s">
        <v>82</v>
      </c>
      <c r="J2504" s="45" t="str">
        <f t="shared" si="118"/>
        <v>Rochester Gas &amp; Electric Corp_NY</v>
      </c>
      <c r="K2504" s="45" t="str">
        <f t="shared" si="119"/>
        <v>Rochester Gas Electric Corp_NY</v>
      </c>
      <c r="L2504" s="45" t="s">
        <v>3673</v>
      </c>
      <c r="M2504" s="45">
        <v>0</v>
      </c>
      <c r="N2504" s="45">
        <v>21372</v>
      </c>
      <c r="O2504" s="45">
        <v>325</v>
      </c>
      <c r="P2504" s="45">
        <v>249138</v>
      </c>
      <c r="Q2504" s="45">
        <v>0</v>
      </c>
      <c r="R2504" s="45">
        <v>611724</v>
      </c>
      <c r="S2504" s="45">
        <v>230243</v>
      </c>
      <c r="T2504" s="45">
        <v>1999343</v>
      </c>
      <c r="U2504" s="45">
        <v>0</v>
      </c>
      <c r="V2504" s="45">
        <v>11.39</v>
      </c>
      <c r="W2504" s="45">
        <v>8.5</v>
      </c>
      <c r="X2504" s="45">
        <v>12.06</v>
      </c>
      <c r="Y2504" s="46">
        <v>1440346.8</v>
      </c>
      <c r="Z2504" s="46">
        <v>73864.237706398912</v>
      </c>
      <c r="AA2504" s="47">
        <f>_xlfn.XLOOKUP($E2504,Main_OG!$D$1:$D$766,Main_OG!AJ$1:AJ$766,"")</f>
        <v>9055542</v>
      </c>
      <c r="AB2504" s="47">
        <f>_xlfn.XLOOKUP($E2504,Main_OG!$D$1:$D$766,Main_OG!AK$1:AK$766,"")</f>
        <v>4282440</v>
      </c>
      <c r="AC2504" s="47">
        <f>_xlfn.XLOOKUP($E2504,Main_OG!$D$1:$D$766,Main_OG!AL$1:AL$766,"")</f>
        <v>853219270</v>
      </c>
      <c r="AD2504" s="47">
        <f>_xlfn.XLOOKUP($E2504,Main_OG!$D$1:$D$766,Main_OG!AM$1:AM$766,"")</f>
        <v>42695009</v>
      </c>
    </row>
    <row r="2505" spans="1:30" x14ac:dyDescent="0.35">
      <c r="A2505" s="36" t="s">
        <v>3669</v>
      </c>
      <c r="B2505" s="45" t="s">
        <v>82</v>
      </c>
      <c r="C2505" s="45" t="s">
        <v>4298</v>
      </c>
      <c r="D2505" s="36" t="s">
        <v>4529</v>
      </c>
      <c r="E2505" s="36" t="str">
        <f t="shared" si="117"/>
        <v>2012_NY</v>
      </c>
      <c r="F2505" s="45">
        <v>2012</v>
      </c>
      <c r="G2505" s="45">
        <f>_xlfn.XLOOKUP(I2505,Main_OG!$B$1:$B$766,Main_OG!$O$1:$O$766,"")</f>
        <v>1</v>
      </c>
      <c r="H2505" s="45">
        <f>_xlfn.XLOOKUP(E2505,Main_OG!$D$1:$D$766,Main_OG!$J$1:$J$766,"")</f>
        <v>1</v>
      </c>
      <c r="I2505" s="45" t="s">
        <v>82</v>
      </c>
      <c r="J2505" s="45" t="str">
        <f t="shared" si="118"/>
        <v>Rochester Gas &amp; Electric Corp_NY</v>
      </c>
      <c r="K2505" s="45" t="str">
        <f t="shared" si="119"/>
        <v>Rochester Gas Electric Corp_NY</v>
      </c>
      <c r="L2505" s="45" t="s">
        <v>3674</v>
      </c>
      <c r="M2505" s="45">
        <v>0</v>
      </c>
      <c r="N2505" s="45">
        <v>20516</v>
      </c>
      <c r="O2505" s="45">
        <v>333</v>
      </c>
      <c r="P2505" s="45">
        <v>245761</v>
      </c>
      <c r="Q2505" s="45">
        <v>0</v>
      </c>
      <c r="R2505" s="45">
        <v>575652</v>
      </c>
      <c r="S2505" s="45">
        <v>111154</v>
      </c>
      <c r="T2505" s="45">
        <v>1926700</v>
      </c>
      <c r="U2505" s="45">
        <v>0</v>
      </c>
      <c r="V2505" s="45">
        <v>11.720969999999999</v>
      </c>
      <c r="W2505" s="45">
        <v>9.3572880999999999</v>
      </c>
      <c r="X2505" s="45">
        <v>12.207765</v>
      </c>
      <c r="Y2505" s="46">
        <v>1496280.1</v>
      </c>
      <c r="Z2505" s="46">
        <v>76440.810689002275</v>
      </c>
      <c r="AA2505" s="47">
        <f>_xlfn.XLOOKUP($E2505,Main_OG!$D$1:$D$766,Main_OG!AJ$1:AJ$766,"")</f>
        <v>4316244</v>
      </c>
      <c r="AB2505" s="47">
        <f>_xlfn.XLOOKUP($E2505,Main_OG!$D$1:$D$766,Main_OG!AK$1:AK$766,"")</f>
        <v>2105232</v>
      </c>
      <c r="AC2505" s="47">
        <f>_xlfn.XLOOKUP($E2505,Main_OG!$D$1:$D$766,Main_OG!AL$1:AL$766,"")</f>
        <v>982859374</v>
      </c>
      <c r="AD2505" s="47">
        <f>_xlfn.XLOOKUP($E2505,Main_OG!$D$1:$D$766,Main_OG!AM$1:AM$766,"")</f>
        <v>40774560</v>
      </c>
    </row>
    <row r="2506" spans="1:30" x14ac:dyDescent="0.35">
      <c r="A2506" s="36" t="s">
        <v>3669</v>
      </c>
      <c r="B2506" s="45" t="s">
        <v>82</v>
      </c>
      <c r="C2506" s="45" t="s">
        <v>4298</v>
      </c>
      <c r="D2506" s="36" t="s">
        <v>4529</v>
      </c>
      <c r="E2506" s="36" t="str">
        <f t="shared" si="117"/>
        <v>2013_NY</v>
      </c>
      <c r="F2506" s="45">
        <v>2013</v>
      </c>
      <c r="G2506" s="45">
        <f>_xlfn.XLOOKUP(I2506,Main_OG!$B$1:$B$766,Main_OG!$O$1:$O$766,"")</f>
        <v>1</v>
      </c>
      <c r="H2506" s="45">
        <f>_xlfn.XLOOKUP(E2506,Main_OG!$D$1:$D$766,Main_OG!$J$1:$J$766,"")</f>
        <v>1</v>
      </c>
      <c r="I2506" s="45" t="s">
        <v>82</v>
      </c>
      <c r="J2506" s="45" t="str">
        <f t="shared" si="118"/>
        <v>Rochester Gas &amp; Electric Corp_NY</v>
      </c>
      <c r="K2506" s="45" t="str">
        <f t="shared" si="119"/>
        <v>Rochester Gas Electric Corp_NY</v>
      </c>
      <c r="L2506" s="45" t="s">
        <v>3675</v>
      </c>
      <c r="M2506" s="45">
        <v>0</v>
      </c>
      <c r="N2506" s="45">
        <v>20991</v>
      </c>
      <c r="O2506" s="45">
        <v>314</v>
      </c>
      <c r="P2506" s="45">
        <v>246295</v>
      </c>
      <c r="Q2506" s="45">
        <v>0</v>
      </c>
      <c r="R2506" s="45">
        <v>601602</v>
      </c>
      <c r="S2506" s="45">
        <v>70842</v>
      </c>
      <c r="T2506" s="45">
        <v>1921297</v>
      </c>
      <c r="U2506" s="45">
        <v>0</v>
      </c>
      <c r="V2506" s="45">
        <v>13.039683999999999</v>
      </c>
      <c r="W2506" s="45">
        <v>11.714802000000001</v>
      </c>
      <c r="X2506" s="45">
        <v>13.3108</v>
      </c>
      <c r="Y2506" s="46">
        <v>1501818</v>
      </c>
      <c r="Z2506" s="46">
        <v>76519.956091991597</v>
      </c>
      <c r="AA2506" s="47">
        <f>_xlfn.XLOOKUP($E2506,Main_OG!$D$1:$D$766,Main_OG!AJ$1:AJ$766,"")</f>
        <v>4587084</v>
      </c>
      <c r="AB2506" s="47">
        <f>_xlfn.XLOOKUP($E2506,Main_OG!$D$1:$D$766,Main_OG!AK$1:AK$766,"")</f>
        <v>3410880.96</v>
      </c>
      <c r="AC2506" s="47">
        <f>_xlfn.XLOOKUP($E2506,Main_OG!$D$1:$D$766,Main_OG!AL$1:AL$766,"")</f>
        <v>896253604</v>
      </c>
      <c r="AD2506" s="47">
        <f>_xlfn.XLOOKUP($E2506,Main_OG!$D$1:$D$766,Main_OG!AM$1:AM$766,"")</f>
        <v>44755606</v>
      </c>
    </row>
    <row r="2507" spans="1:30" x14ac:dyDescent="0.35">
      <c r="A2507" s="36" t="s">
        <v>3669</v>
      </c>
      <c r="B2507" s="45" t="s">
        <v>82</v>
      </c>
      <c r="C2507" s="45" t="s">
        <v>4298</v>
      </c>
      <c r="D2507" s="36" t="s">
        <v>4529</v>
      </c>
      <c r="E2507" s="36" t="str">
        <f t="shared" si="117"/>
        <v>2014_NY</v>
      </c>
      <c r="F2507" s="45">
        <v>2014</v>
      </c>
      <c r="G2507" s="45">
        <f>_xlfn.XLOOKUP(I2507,Main_OG!$B$1:$B$766,Main_OG!$O$1:$O$766,"")</f>
        <v>1</v>
      </c>
      <c r="H2507" s="45">
        <f>_xlfn.XLOOKUP(E2507,Main_OG!$D$1:$D$766,Main_OG!$J$1:$J$766,"")</f>
        <v>1</v>
      </c>
      <c r="I2507" s="45" t="s">
        <v>82</v>
      </c>
      <c r="J2507" s="45" t="str">
        <f t="shared" si="118"/>
        <v>Rochester Gas &amp; Electric Corp_NY</v>
      </c>
      <c r="K2507" s="45" t="str">
        <f t="shared" si="119"/>
        <v>Rochester Gas Electric Corp_NY</v>
      </c>
      <c r="L2507" s="45" t="s">
        <v>3676</v>
      </c>
      <c r="M2507" s="45">
        <v>0</v>
      </c>
      <c r="N2507" s="45">
        <v>21250</v>
      </c>
      <c r="O2507" s="45">
        <v>293</v>
      </c>
      <c r="P2507" s="45">
        <v>253092</v>
      </c>
      <c r="Q2507" s="45">
        <v>0</v>
      </c>
      <c r="R2507" s="45">
        <v>611565</v>
      </c>
      <c r="S2507" s="45">
        <v>61835</v>
      </c>
      <c r="T2507" s="45">
        <v>1946739</v>
      </c>
      <c r="U2507" s="45">
        <v>0</v>
      </c>
      <c r="V2507" s="45">
        <v>13.504697</v>
      </c>
      <c r="W2507" s="45">
        <v>12.069216000000001</v>
      </c>
      <c r="X2507" s="45">
        <v>14.221114999999999</v>
      </c>
      <c r="Y2507" s="46">
        <v>1535375.9</v>
      </c>
      <c r="Z2507" s="46">
        <v>78122.537484676344</v>
      </c>
      <c r="AA2507" s="47">
        <f>_xlfn.XLOOKUP($E2507,Main_OG!$D$1:$D$766,Main_OG!AJ$1:AJ$766,"")</f>
        <v>4441898</v>
      </c>
      <c r="AB2507" s="47">
        <f>_xlfn.XLOOKUP($E2507,Main_OG!$D$1:$D$766,Main_OG!AK$1:AK$766,"")</f>
        <v>6845568</v>
      </c>
      <c r="AC2507" s="47">
        <f>_xlfn.XLOOKUP($E2507,Main_OG!$D$1:$D$766,Main_OG!AL$1:AL$766,"")</f>
        <v>890837476</v>
      </c>
      <c r="AD2507" s="47">
        <f>_xlfn.XLOOKUP($E2507,Main_OG!$D$1:$D$766,Main_OG!AM$1:AM$766,"")</f>
        <v>43038624</v>
      </c>
    </row>
    <row r="2508" spans="1:30" x14ac:dyDescent="0.35">
      <c r="A2508" s="36" t="s">
        <v>3669</v>
      </c>
      <c r="B2508" s="45" t="s">
        <v>82</v>
      </c>
      <c r="C2508" s="45" t="s">
        <v>4298</v>
      </c>
      <c r="D2508" s="36" t="s">
        <v>4529</v>
      </c>
      <c r="E2508" s="36" t="str">
        <f t="shared" si="117"/>
        <v>2015_NY</v>
      </c>
      <c r="F2508" s="45">
        <v>2015</v>
      </c>
      <c r="G2508" s="45">
        <f>_xlfn.XLOOKUP(I2508,Main_OG!$B$1:$B$766,Main_OG!$O$1:$O$766,"")</f>
        <v>1</v>
      </c>
      <c r="H2508" s="45">
        <f>_xlfn.XLOOKUP(E2508,Main_OG!$D$1:$D$766,Main_OG!$J$1:$J$766,"")</f>
        <v>1</v>
      </c>
      <c r="I2508" s="45" t="s">
        <v>82</v>
      </c>
      <c r="J2508" s="45" t="str">
        <f t="shared" si="118"/>
        <v>Rochester Gas &amp; Electric Corp_NY</v>
      </c>
      <c r="K2508" s="45" t="str">
        <f t="shared" si="119"/>
        <v>Rochester Gas Electric Corp_NY</v>
      </c>
      <c r="L2508" s="45" t="s">
        <v>3677</v>
      </c>
      <c r="M2508" s="45">
        <v>0</v>
      </c>
      <c r="N2508" s="45">
        <v>21193</v>
      </c>
      <c r="O2508" s="45">
        <v>282</v>
      </c>
      <c r="P2508" s="45">
        <v>261440</v>
      </c>
      <c r="Q2508" s="45">
        <v>0</v>
      </c>
      <c r="R2508" s="45">
        <v>541850</v>
      </c>
      <c r="S2508" s="45">
        <v>47865</v>
      </c>
      <c r="T2508" s="45">
        <v>2015852</v>
      </c>
      <c r="U2508" s="45">
        <v>0</v>
      </c>
      <c r="V2508" s="45">
        <v>12.30968</v>
      </c>
      <c r="W2508" s="45">
        <v>10.504543999999999</v>
      </c>
      <c r="X2508" s="45">
        <v>13.072587</v>
      </c>
      <c r="Y2508" s="46">
        <v>1565835.2</v>
      </c>
      <c r="Z2508" s="46">
        <v>79656.592065622783</v>
      </c>
      <c r="AA2508" s="47">
        <f>_xlfn.XLOOKUP($E2508,Main_OG!$D$1:$D$766,Main_OG!AJ$1:AJ$766,"")</f>
        <v>2208138</v>
      </c>
      <c r="AB2508" s="47">
        <f>_xlfn.XLOOKUP($E2508,Main_OG!$D$1:$D$766,Main_OG!AK$1:AK$766,"")</f>
        <v>6201540</v>
      </c>
      <c r="AC2508" s="47">
        <f>_xlfn.XLOOKUP($E2508,Main_OG!$D$1:$D$766,Main_OG!AL$1:AL$766,"")</f>
        <v>934244542</v>
      </c>
      <c r="AD2508" s="47">
        <f>_xlfn.XLOOKUP($E2508,Main_OG!$D$1:$D$766,Main_OG!AM$1:AM$766,"")</f>
        <v>44602871</v>
      </c>
    </row>
    <row r="2509" spans="1:30" x14ac:dyDescent="0.35">
      <c r="A2509" s="36" t="s">
        <v>3669</v>
      </c>
      <c r="B2509" s="45" t="s">
        <v>82</v>
      </c>
      <c r="C2509" s="45" t="s">
        <v>4298</v>
      </c>
      <c r="D2509" s="36" t="s">
        <v>4529</v>
      </c>
      <c r="E2509" s="36" t="str">
        <f t="shared" si="117"/>
        <v>2016_NY</v>
      </c>
      <c r="F2509" s="45">
        <v>2016</v>
      </c>
      <c r="G2509" s="45">
        <f>_xlfn.XLOOKUP(I2509,Main_OG!$B$1:$B$766,Main_OG!$O$1:$O$766,"")</f>
        <v>1</v>
      </c>
      <c r="H2509" s="45">
        <f>_xlfn.XLOOKUP(E2509,Main_OG!$D$1:$D$766,Main_OG!$J$1:$J$766,"")</f>
        <v>1</v>
      </c>
      <c r="I2509" s="45" t="s">
        <v>82</v>
      </c>
      <c r="J2509" s="45" t="str">
        <f t="shared" si="118"/>
        <v>Rochester Gas &amp; Electric Corp_NY</v>
      </c>
      <c r="K2509" s="45" t="str">
        <f t="shared" si="119"/>
        <v>Rochester Gas Electric Corp_NY</v>
      </c>
      <c r="L2509" s="45" t="s">
        <v>3678</v>
      </c>
      <c r="M2509" s="45">
        <v>0</v>
      </c>
      <c r="N2509" s="45">
        <v>21958</v>
      </c>
      <c r="O2509" s="45">
        <v>300</v>
      </c>
      <c r="P2509" s="45">
        <v>270864</v>
      </c>
      <c r="Q2509" s="45">
        <v>0</v>
      </c>
      <c r="R2509" s="45">
        <v>537670</v>
      </c>
      <c r="S2509" s="45">
        <v>48688</v>
      </c>
      <c r="T2509" s="45">
        <v>2152350</v>
      </c>
      <c r="U2509" s="45">
        <v>0</v>
      </c>
      <c r="V2509" s="45">
        <v>11.800713999999999</v>
      </c>
      <c r="W2509" s="45">
        <v>9.8248028000000005</v>
      </c>
      <c r="X2509" s="45">
        <v>12.715260000000001</v>
      </c>
      <c r="Y2509" s="46">
        <v>1590567.8</v>
      </c>
      <c r="Z2509" s="46">
        <v>81001.025086534486</v>
      </c>
      <c r="AA2509" s="47">
        <f>_xlfn.XLOOKUP($E2509,Main_OG!$D$1:$D$766,Main_OG!AJ$1:AJ$766,"")</f>
        <v>1519322</v>
      </c>
      <c r="AB2509" s="47">
        <f>_xlfn.XLOOKUP($E2509,Main_OG!$D$1:$D$766,Main_OG!AK$1:AK$766,"")</f>
        <v>2283602</v>
      </c>
      <c r="AC2509" s="47">
        <f>_xlfn.XLOOKUP($E2509,Main_OG!$D$1:$D$766,Main_OG!AL$1:AL$766,"")</f>
        <v>905391122</v>
      </c>
      <c r="AD2509" s="47">
        <f>_xlfn.XLOOKUP($E2509,Main_OG!$D$1:$D$766,Main_OG!AM$1:AM$766,"")</f>
        <v>41570990</v>
      </c>
    </row>
    <row r="2510" spans="1:30" x14ac:dyDescent="0.35">
      <c r="A2510" s="36" t="s">
        <v>3669</v>
      </c>
      <c r="B2510" s="45" t="s">
        <v>82</v>
      </c>
      <c r="C2510" s="45" t="s">
        <v>4298</v>
      </c>
      <c r="D2510" s="36" t="s">
        <v>4529</v>
      </c>
      <c r="E2510" s="36" t="str">
        <f t="shared" si="117"/>
        <v>2017_NY</v>
      </c>
      <c r="F2510" s="45">
        <v>2017</v>
      </c>
      <c r="G2510" s="45">
        <f>_xlfn.XLOOKUP(I2510,Main_OG!$B$1:$B$766,Main_OG!$O$1:$O$766,"")</f>
        <v>1</v>
      </c>
      <c r="H2510" s="45">
        <f>_xlfn.XLOOKUP(E2510,Main_OG!$D$1:$D$766,Main_OG!$J$1:$J$766,"")</f>
        <v>1</v>
      </c>
      <c r="I2510" s="45" t="s">
        <v>82</v>
      </c>
      <c r="J2510" s="45" t="str">
        <f t="shared" si="118"/>
        <v>Rochester Gas &amp; Electric Corp_NY</v>
      </c>
      <c r="K2510" s="45" t="str">
        <f t="shared" si="119"/>
        <v>Rochester Gas Electric Corp_NY</v>
      </c>
      <c r="L2510" s="45" t="s">
        <v>3679</v>
      </c>
      <c r="M2510" s="45">
        <v>0</v>
      </c>
      <c r="N2510" s="45">
        <v>22538</v>
      </c>
      <c r="O2510" s="45">
        <v>294</v>
      </c>
      <c r="P2510" s="45">
        <v>279183</v>
      </c>
      <c r="Q2510" s="45">
        <v>0</v>
      </c>
      <c r="R2510" s="45">
        <v>534399</v>
      </c>
      <c r="S2510" s="45">
        <v>43418</v>
      </c>
      <c r="T2510" s="45">
        <v>2132418</v>
      </c>
      <c r="U2510" s="45">
        <v>0</v>
      </c>
      <c r="V2510" s="45">
        <v>12.257826</v>
      </c>
      <c r="W2510" s="45">
        <v>10.902621</v>
      </c>
      <c r="X2510" s="45">
        <v>13.513320999999999</v>
      </c>
      <c r="Y2510" s="46">
        <v>1624800.7</v>
      </c>
      <c r="Z2510" s="46">
        <v>82924.018655038119</v>
      </c>
      <c r="AA2510" s="47">
        <f>_xlfn.XLOOKUP($E2510,Main_OG!$D$1:$D$766,Main_OG!AJ$1:AJ$766,"")</f>
        <v>622594</v>
      </c>
      <c r="AB2510" s="47">
        <f>_xlfn.XLOOKUP($E2510,Main_OG!$D$1:$D$766,Main_OG!AK$1:AK$766,"")</f>
        <v>2036626</v>
      </c>
      <c r="AC2510" s="47">
        <f>_xlfn.XLOOKUP($E2510,Main_OG!$D$1:$D$766,Main_OG!AL$1:AL$766,"")</f>
        <v>740421322</v>
      </c>
      <c r="AD2510" s="47">
        <f>_xlfn.XLOOKUP($E2510,Main_OG!$D$1:$D$766,Main_OG!AM$1:AM$766,"")</f>
        <v>42167409</v>
      </c>
    </row>
    <row r="2511" spans="1:30" x14ac:dyDescent="0.35">
      <c r="A2511" s="36" t="s">
        <v>3669</v>
      </c>
      <c r="B2511" s="45" t="s">
        <v>82</v>
      </c>
      <c r="C2511" s="45" t="s">
        <v>4298</v>
      </c>
      <c r="D2511" s="36" t="s">
        <v>4529</v>
      </c>
      <c r="E2511" s="36" t="str">
        <f t="shared" si="117"/>
        <v>2018_NY</v>
      </c>
      <c r="F2511" s="45">
        <v>2018</v>
      </c>
      <c r="G2511" s="45">
        <f>_xlfn.XLOOKUP(I2511,Main_OG!$B$1:$B$766,Main_OG!$O$1:$O$766,"")</f>
        <v>1</v>
      </c>
      <c r="H2511" s="45">
        <f>_xlfn.XLOOKUP(E2511,Main_OG!$D$1:$D$766,Main_OG!$J$1:$J$766,"")</f>
        <v>1</v>
      </c>
      <c r="I2511" s="45" t="s">
        <v>82</v>
      </c>
      <c r="J2511" s="45" t="str">
        <f t="shared" si="118"/>
        <v>Rochester Gas &amp; Electric Corp_NY</v>
      </c>
      <c r="K2511" s="45" t="str">
        <f t="shared" si="119"/>
        <v>Rochester Gas Electric Corp_NY</v>
      </c>
      <c r="L2511" s="45" t="s">
        <v>3680</v>
      </c>
      <c r="M2511" s="45">
        <v>0</v>
      </c>
      <c r="N2511" s="45">
        <v>22898</v>
      </c>
      <c r="O2511" s="45">
        <v>289</v>
      </c>
      <c r="P2511" s="45">
        <v>290274</v>
      </c>
      <c r="Q2511" s="45">
        <v>0</v>
      </c>
      <c r="R2511" s="45">
        <v>578545</v>
      </c>
      <c r="S2511" s="45">
        <v>37283</v>
      </c>
      <c r="T2511" s="45">
        <v>2351870</v>
      </c>
      <c r="U2511" s="45">
        <v>0</v>
      </c>
      <c r="V2511" s="45">
        <v>13.168932</v>
      </c>
      <c r="W2511" s="45">
        <v>13.061717</v>
      </c>
      <c r="X2511" s="45">
        <v>13.976533999999999</v>
      </c>
      <c r="Y2511" s="46">
        <v>1665186.8</v>
      </c>
      <c r="Z2511" s="46">
        <v>85201.517102503276</v>
      </c>
      <c r="AA2511" s="47">
        <f>_xlfn.XLOOKUP($E2511,Main_OG!$D$1:$D$766,Main_OG!AJ$1:AJ$766,"")</f>
        <v>551004</v>
      </c>
      <c r="AB2511" s="47">
        <f>_xlfn.XLOOKUP($E2511,Main_OG!$D$1:$D$766,Main_OG!AK$1:AK$766,"")</f>
        <v>5192542</v>
      </c>
      <c r="AC2511" s="47">
        <f>_xlfn.XLOOKUP($E2511,Main_OG!$D$1:$D$766,Main_OG!AL$1:AL$766,"")</f>
        <v>802445040</v>
      </c>
      <c r="AD2511" s="47">
        <f>_xlfn.XLOOKUP($E2511,Main_OG!$D$1:$D$766,Main_OG!AM$1:AM$766,"")</f>
        <v>42919011</v>
      </c>
    </row>
    <row r="2512" spans="1:30" x14ac:dyDescent="0.35">
      <c r="A2512" s="36" t="s">
        <v>3669</v>
      </c>
      <c r="B2512" s="45" t="s">
        <v>82</v>
      </c>
      <c r="C2512" s="45" t="s">
        <v>4298</v>
      </c>
      <c r="D2512" s="36" t="s">
        <v>4529</v>
      </c>
      <c r="E2512" s="36" t="str">
        <f t="shared" si="117"/>
        <v>2019_NY</v>
      </c>
      <c r="F2512" s="45">
        <v>2019</v>
      </c>
      <c r="G2512" s="45">
        <f>_xlfn.XLOOKUP(I2512,Main_OG!$B$1:$B$766,Main_OG!$O$1:$O$766,"")</f>
        <v>1</v>
      </c>
      <c r="H2512" s="45">
        <f>_xlfn.XLOOKUP(E2512,Main_OG!$D$1:$D$766,Main_OG!$J$1:$J$766,"")</f>
        <v>1</v>
      </c>
      <c r="I2512" s="45" t="s">
        <v>82</v>
      </c>
      <c r="J2512" s="45" t="str">
        <f t="shared" si="118"/>
        <v>Rochester Gas &amp; Electric Corp_NY</v>
      </c>
      <c r="K2512" s="45" t="str">
        <f t="shared" si="119"/>
        <v>Rochester Gas Electric Corp_NY</v>
      </c>
      <c r="L2512" s="45" t="s">
        <v>3681</v>
      </c>
      <c r="M2512" s="45">
        <v>0</v>
      </c>
      <c r="N2512" s="45">
        <v>23505</v>
      </c>
      <c r="O2512" s="45">
        <v>279</v>
      </c>
      <c r="P2512" s="45">
        <v>296612</v>
      </c>
      <c r="Q2512" s="45">
        <v>0</v>
      </c>
      <c r="R2512" s="45">
        <v>634628</v>
      </c>
      <c r="S2512" s="45">
        <v>42492</v>
      </c>
      <c r="T2512" s="45">
        <v>2293322</v>
      </c>
      <c r="U2512" s="45">
        <v>0</v>
      </c>
      <c r="V2512" s="45">
        <v>11.406319999999999</v>
      </c>
      <c r="W2512" s="45">
        <v>10.879224000000001</v>
      </c>
      <c r="X2512" s="45">
        <v>12.850189</v>
      </c>
      <c r="Y2512" s="46">
        <v>1709750.7</v>
      </c>
      <c r="Z2512" s="46">
        <v>87845.614356703445</v>
      </c>
      <c r="AA2512" s="47">
        <f>_xlfn.XLOOKUP($E2512,Main_OG!$D$1:$D$766,Main_OG!AJ$1:AJ$766,"")</f>
        <v>373500</v>
      </c>
      <c r="AB2512" s="47">
        <f>_xlfn.XLOOKUP($E2512,Main_OG!$D$1:$D$766,Main_OG!AK$1:AK$766,"")</f>
        <v>1791762</v>
      </c>
      <c r="AC2512" s="47">
        <f>_xlfn.XLOOKUP($E2512,Main_OG!$D$1:$D$766,Main_OG!AL$1:AL$766,"")</f>
        <v>731087044</v>
      </c>
      <c r="AD2512" s="47">
        <f>_xlfn.XLOOKUP($E2512,Main_OG!$D$1:$D$766,Main_OG!AM$1:AM$766,"")</f>
        <v>44865018</v>
      </c>
    </row>
    <row r="2513" spans="1:30" x14ac:dyDescent="0.35">
      <c r="A2513" s="36" t="s">
        <v>3669</v>
      </c>
      <c r="B2513" s="45" t="s">
        <v>82</v>
      </c>
      <c r="C2513" s="45" t="s">
        <v>4298</v>
      </c>
      <c r="D2513" s="36" t="s">
        <v>4529</v>
      </c>
      <c r="E2513" s="36" t="str">
        <f t="shared" si="117"/>
        <v>2020_NY</v>
      </c>
      <c r="F2513" s="45">
        <v>2020</v>
      </c>
      <c r="G2513" s="45">
        <f>_xlfn.XLOOKUP(I2513,Main_OG!$B$1:$B$766,Main_OG!$O$1:$O$766,"")</f>
        <v>1</v>
      </c>
      <c r="H2513" s="45">
        <f>_xlfn.XLOOKUP(E2513,Main_OG!$D$1:$D$766,Main_OG!$J$1:$J$766,"")</f>
        <v>1</v>
      </c>
      <c r="I2513" s="45" t="s">
        <v>82</v>
      </c>
      <c r="J2513" s="45" t="str">
        <f t="shared" si="118"/>
        <v>Rochester Gas &amp; Electric Corp_NY</v>
      </c>
      <c r="K2513" s="45" t="str">
        <f t="shared" si="119"/>
        <v>Rochester Gas Electric Corp_NY</v>
      </c>
      <c r="L2513" s="45" t="s">
        <v>3682</v>
      </c>
      <c r="M2513" s="45">
        <v>0</v>
      </c>
      <c r="N2513" s="45">
        <v>23411</v>
      </c>
      <c r="O2513" s="45">
        <v>276</v>
      </c>
      <c r="P2513" s="45">
        <v>0</v>
      </c>
      <c r="Q2513" s="45">
        <v>0</v>
      </c>
      <c r="R2513" s="45">
        <v>630634</v>
      </c>
      <c r="S2513" s="45">
        <v>42517</v>
      </c>
      <c r="T2513" s="45">
        <v>0</v>
      </c>
      <c r="U2513" s="45">
        <v>0</v>
      </c>
      <c r="V2513" s="45">
        <v>10.88392</v>
      </c>
      <c r="W2513" s="45">
        <v>10.019285999999999</v>
      </c>
      <c r="X2513" s="45">
        <v>0</v>
      </c>
      <c r="Y2513" s="46">
        <v>1650567.2</v>
      </c>
      <c r="Z2513" s="46">
        <v>85158.158910676211</v>
      </c>
      <c r="AA2513" s="47">
        <f>_xlfn.XLOOKUP($E2513,Main_OG!$D$1:$D$766,Main_OG!AJ$1:AJ$766,"")</f>
        <v>127422</v>
      </c>
      <c r="AB2513" s="47">
        <f>_xlfn.XLOOKUP($E2513,Main_OG!$D$1:$D$766,Main_OG!AK$1:AK$766,"")</f>
        <v>1502064</v>
      </c>
      <c r="AC2513" s="47">
        <f>_xlfn.XLOOKUP($E2513,Main_OG!$D$1:$D$766,Main_OG!AL$1:AL$766,"")</f>
        <v>818703500</v>
      </c>
      <c r="AD2513" s="47">
        <f>_xlfn.XLOOKUP($E2513,Main_OG!$D$1:$D$766,Main_OG!AM$1:AM$766,"")</f>
        <v>0</v>
      </c>
    </row>
    <row r="2514" spans="1:30" x14ac:dyDescent="0.35">
      <c r="A2514" s="36" t="s">
        <v>3683</v>
      </c>
      <c r="B2514" s="45" t="s">
        <v>174</v>
      </c>
      <c r="C2514" s="45" t="s">
        <v>4300</v>
      </c>
      <c r="D2514" s="36" t="s">
        <v>3683</v>
      </c>
      <c r="E2514" s="36" t="str">
        <f t="shared" si="117"/>
        <v>2006_NJ</v>
      </c>
      <c r="F2514" s="45">
        <v>2006</v>
      </c>
      <c r="G2514" s="45">
        <f>_xlfn.XLOOKUP(I2514,Main_OG!$B$1:$B$766,Main_OG!$O$1:$O$766,"")</f>
        <v>1</v>
      </c>
      <c r="H2514" s="45">
        <f>_xlfn.XLOOKUP(E2514,Main_OG!$D$1:$D$766,Main_OG!$J$1:$J$766,"")</f>
        <v>0</v>
      </c>
      <c r="I2514" s="45" t="s">
        <v>174</v>
      </c>
      <c r="J2514" s="45" t="str">
        <f t="shared" si="118"/>
        <v>Rockland Electric Co_NJ</v>
      </c>
      <c r="K2514" s="45" t="str">
        <f t="shared" si="119"/>
        <v>Rockland Electric Co_NJ</v>
      </c>
      <c r="L2514" s="45" t="s">
        <v>3684</v>
      </c>
      <c r="M2514" s="45">
        <v>0</v>
      </c>
      <c r="N2514" s="45">
        <v>9008</v>
      </c>
      <c r="O2514" s="45">
        <v>98</v>
      </c>
      <c r="P2514" s="45">
        <v>62674</v>
      </c>
      <c r="Q2514" s="45">
        <v>0</v>
      </c>
      <c r="R2514" s="45">
        <v>80317</v>
      </c>
      <c r="S2514" s="45">
        <v>3561</v>
      </c>
      <c r="T2514" s="45">
        <v>90384</v>
      </c>
      <c r="U2514" s="45">
        <v>0</v>
      </c>
      <c r="V2514" s="45">
        <v>11.28978525835204</v>
      </c>
      <c r="W2514" s="45">
        <v>10.90625095709167</v>
      </c>
      <c r="X2514" s="45">
        <v>11.97048699634597</v>
      </c>
      <c r="Y2514" s="46">
        <v>555211</v>
      </c>
      <c r="Z2514" s="46">
        <v>64099.697067970308</v>
      </c>
      <c r="AA2514" s="47">
        <f>_xlfn.XLOOKUP($E2514,Main_OG!$D$1:$D$766,Main_OG!AJ$1:AJ$766,"")</f>
        <v>8959984.8000000007</v>
      </c>
      <c r="AB2514" s="47">
        <f>_xlfn.XLOOKUP($E2514,Main_OG!$D$1:$D$766,Main_OG!AK$1:AK$766,"")</f>
        <v>1138183.58</v>
      </c>
      <c r="AC2514" s="47">
        <f>_xlfn.XLOOKUP($E2514,Main_OG!$D$1:$D$766,Main_OG!AL$1:AL$766,"")</f>
        <v>246019426.53999999</v>
      </c>
      <c r="AD2514" s="47">
        <f>_xlfn.XLOOKUP($E2514,Main_OG!$D$1:$D$766,Main_OG!AM$1:AM$766,"")</f>
        <v>32567885</v>
      </c>
    </row>
    <row r="2515" spans="1:30" x14ac:dyDescent="0.35">
      <c r="A2515" s="36" t="s">
        <v>3683</v>
      </c>
      <c r="B2515" s="45" t="s">
        <v>174</v>
      </c>
      <c r="C2515" s="45" t="s">
        <v>4300</v>
      </c>
      <c r="D2515" s="36" t="s">
        <v>3683</v>
      </c>
      <c r="E2515" s="36" t="str">
        <f t="shared" si="117"/>
        <v>2007_NJ</v>
      </c>
      <c r="F2515" s="45">
        <v>2007</v>
      </c>
      <c r="G2515" s="45">
        <f>_xlfn.XLOOKUP(I2515,Main_OG!$B$1:$B$766,Main_OG!$O$1:$O$766,"")</f>
        <v>1</v>
      </c>
      <c r="H2515" s="45">
        <f>_xlfn.XLOOKUP(E2515,Main_OG!$D$1:$D$766,Main_OG!$J$1:$J$766,"")</f>
        <v>0</v>
      </c>
      <c r="I2515" s="45" t="s">
        <v>174</v>
      </c>
      <c r="J2515" s="45" t="str">
        <f t="shared" si="118"/>
        <v>Rockland Electric Co_NJ</v>
      </c>
      <c r="K2515" s="45" t="str">
        <f t="shared" si="119"/>
        <v>Rockland Electric Co_NJ</v>
      </c>
      <c r="L2515" s="45" t="s">
        <v>3685</v>
      </c>
      <c r="M2515" s="45">
        <v>0</v>
      </c>
      <c r="N2515" s="45">
        <v>9028</v>
      </c>
      <c r="O2515" s="45">
        <v>25</v>
      </c>
      <c r="P2515" s="45">
        <v>63054</v>
      </c>
      <c r="Q2515" s="45">
        <v>0</v>
      </c>
      <c r="R2515" s="45">
        <v>97249</v>
      </c>
      <c r="S2515" s="45">
        <v>4175</v>
      </c>
      <c r="T2515" s="45">
        <v>109221</v>
      </c>
      <c r="U2515" s="45">
        <v>0</v>
      </c>
      <c r="V2515" s="45">
        <v>13.22</v>
      </c>
      <c r="W2515" s="45">
        <v>13.11</v>
      </c>
      <c r="X2515" s="45">
        <v>14.05</v>
      </c>
      <c r="Y2515" s="46">
        <v>560823.80000000005</v>
      </c>
      <c r="Z2515" s="46">
        <v>64626.784060862759</v>
      </c>
      <c r="AA2515" s="47">
        <f>_xlfn.XLOOKUP($E2515,Main_OG!$D$1:$D$766,Main_OG!AJ$1:AJ$766,"")</f>
        <v>8999640</v>
      </c>
      <c r="AB2515" s="47">
        <f>_xlfn.XLOOKUP($E2515,Main_OG!$D$1:$D$766,Main_OG!AK$1:AK$766,"")</f>
        <v>1791298</v>
      </c>
      <c r="AC2515" s="47">
        <f>_xlfn.XLOOKUP($E2515,Main_OG!$D$1:$D$766,Main_OG!AL$1:AL$766,"")</f>
        <v>294129078</v>
      </c>
      <c r="AD2515" s="47">
        <f>_xlfn.XLOOKUP($E2515,Main_OG!$D$1:$D$766,Main_OG!AM$1:AM$766,"")</f>
        <v>32010376</v>
      </c>
    </row>
    <row r="2516" spans="1:30" x14ac:dyDescent="0.35">
      <c r="A2516" s="36" t="s">
        <v>3683</v>
      </c>
      <c r="B2516" s="45" t="s">
        <v>174</v>
      </c>
      <c r="C2516" s="45" t="s">
        <v>4300</v>
      </c>
      <c r="D2516" s="36" t="s">
        <v>3683</v>
      </c>
      <c r="E2516" s="36" t="str">
        <f t="shared" si="117"/>
        <v>2008_NJ</v>
      </c>
      <c r="F2516" s="45">
        <v>2008</v>
      </c>
      <c r="G2516" s="45">
        <f>_xlfn.XLOOKUP(I2516,Main_OG!$B$1:$B$766,Main_OG!$O$1:$O$766,"")</f>
        <v>1</v>
      </c>
      <c r="H2516" s="45">
        <f>_xlfn.XLOOKUP(E2516,Main_OG!$D$1:$D$766,Main_OG!$J$1:$J$766,"")</f>
        <v>1</v>
      </c>
      <c r="I2516" s="45" t="s">
        <v>174</v>
      </c>
      <c r="J2516" s="45" t="str">
        <f t="shared" si="118"/>
        <v>Rockland Electric Co_NJ</v>
      </c>
      <c r="K2516" s="45" t="str">
        <f t="shared" si="119"/>
        <v>Rockland Electric Co_NJ</v>
      </c>
      <c r="L2516" s="45" t="s">
        <v>3686</v>
      </c>
      <c r="M2516" s="45">
        <v>0</v>
      </c>
      <c r="N2516" s="45">
        <v>9012</v>
      </c>
      <c r="O2516" s="45">
        <v>25</v>
      </c>
      <c r="P2516" s="45">
        <v>63312</v>
      </c>
      <c r="Q2516" s="45">
        <v>0</v>
      </c>
      <c r="R2516" s="45">
        <v>717949</v>
      </c>
      <c r="S2516" s="45">
        <v>32475</v>
      </c>
      <c r="T2516" s="45">
        <v>758218</v>
      </c>
      <c r="U2516" s="45">
        <v>0</v>
      </c>
      <c r="V2516" s="45">
        <v>15.3</v>
      </c>
      <c r="W2516" s="45">
        <v>14.97</v>
      </c>
      <c r="X2516" s="45">
        <v>16.420000000000002</v>
      </c>
      <c r="Y2516" s="46">
        <v>573202.69999999995</v>
      </c>
      <c r="Z2516" s="46">
        <v>65801.489825039112</v>
      </c>
      <c r="AA2516" s="47">
        <f>_xlfn.XLOOKUP($E2516,Main_OG!$D$1:$D$766,Main_OG!AJ$1:AJ$766,"")</f>
        <v>7992978</v>
      </c>
      <c r="AB2516" s="47">
        <f>_xlfn.XLOOKUP($E2516,Main_OG!$D$1:$D$766,Main_OG!AK$1:AK$766,"")</f>
        <v>1262562</v>
      </c>
      <c r="AC2516" s="47">
        <f>_xlfn.XLOOKUP($E2516,Main_OG!$D$1:$D$766,Main_OG!AL$1:AL$766,"")</f>
        <v>320685764</v>
      </c>
      <c r="AD2516" s="47">
        <f>_xlfn.XLOOKUP($E2516,Main_OG!$D$1:$D$766,Main_OG!AM$1:AM$766,"")</f>
        <v>32194798</v>
      </c>
    </row>
    <row r="2517" spans="1:30" x14ac:dyDescent="0.35">
      <c r="A2517" s="36" t="s">
        <v>3683</v>
      </c>
      <c r="B2517" s="45" t="s">
        <v>174</v>
      </c>
      <c r="C2517" s="45" t="s">
        <v>4300</v>
      </c>
      <c r="D2517" s="36" t="s">
        <v>3683</v>
      </c>
      <c r="E2517" s="36" t="str">
        <f t="shared" si="117"/>
        <v>2009_NJ</v>
      </c>
      <c r="F2517" s="45">
        <v>2009</v>
      </c>
      <c r="G2517" s="45">
        <f>_xlfn.XLOOKUP(I2517,Main_OG!$B$1:$B$766,Main_OG!$O$1:$O$766,"")</f>
        <v>1</v>
      </c>
      <c r="H2517" s="45">
        <f>_xlfn.XLOOKUP(E2517,Main_OG!$D$1:$D$766,Main_OG!$J$1:$J$766,"")</f>
        <v>1</v>
      </c>
      <c r="I2517" s="45" t="s">
        <v>174</v>
      </c>
      <c r="J2517" s="45" t="str">
        <f t="shared" si="118"/>
        <v>Rockland Electric Co_NJ</v>
      </c>
      <c r="K2517" s="45" t="str">
        <f t="shared" si="119"/>
        <v>Rockland Electric Co_NJ</v>
      </c>
      <c r="L2517" s="45" t="s">
        <v>3687</v>
      </c>
      <c r="M2517" s="45">
        <v>0</v>
      </c>
      <c r="N2517" s="45">
        <v>8717</v>
      </c>
      <c r="O2517" s="45">
        <v>21</v>
      </c>
      <c r="P2517" s="45">
        <v>63315</v>
      </c>
      <c r="Q2517" s="45">
        <v>0</v>
      </c>
      <c r="R2517" s="45">
        <v>598546</v>
      </c>
      <c r="S2517" s="45">
        <v>31721</v>
      </c>
      <c r="T2517" s="45">
        <v>716951</v>
      </c>
      <c r="U2517" s="45">
        <v>0</v>
      </c>
      <c r="V2517" s="45">
        <v>15.1</v>
      </c>
      <c r="W2517" s="45">
        <v>12.27</v>
      </c>
      <c r="X2517" s="45">
        <v>16.55</v>
      </c>
      <c r="Y2517" s="46">
        <v>546362.19999999995</v>
      </c>
      <c r="Z2517" s="46">
        <v>62401.443098943957</v>
      </c>
      <c r="AA2517" s="47">
        <f>_xlfn.XLOOKUP($E2517,Main_OG!$D$1:$D$766,Main_OG!AJ$1:AJ$766,"")</f>
        <v>4705996</v>
      </c>
      <c r="AB2517" s="47">
        <f>_xlfn.XLOOKUP($E2517,Main_OG!$D$1:$D$766,Main_OG!AK$1:AK$766,"")</f>
        <v>969334</v>
      </c>
      <c r="AC2517" s="47">
        <f>_xlfn.XLOOKUP($E2517,Main_OG!$D$1:$D$766,Main_OG!AL$1:AL$766,"")</f>
        <v>311146752</v>
      </c>
      <c r="AD2517" s="47">
        <f>_xlfn.XLOOKUP($E2517,Main_OG!$D$1:$D$766,Main_OG!AM$1:AM$766,"")</f>
        <v>34327954</v>
      </c>
    </row>
    <row r="2518" spans="1:30" x14ac:dyDescent="0.35">
      <c r="A2518" s="36" t="s">
        <v>3683</v>
      </c>
      <c r="B2518" s="45" t="s">
        <v>174</v>
      </c>
      <c r="C2518" s="45" t="s">
        <v>4300</v>
      </c>
      <c r="D2518" s="36" t="s">
        <v>3683</v>
      </c>
      <c r="E2518" s="36" t="str">
        <f t="shared" si="117"/>
        <v>2010_NJ</v>
      </c>
      <c r="F2518" s="45">
        <v>2010</v>
      </c>
      <c r="G2518" s="45">
        <f>_xlfn.XLOOKUP(I2518,Main_OG!$B$1:$B$766,Main_OG!$O$1:$O$766,"")</f>
        <v>1</v>
      </c>
      <c r="H2518" s="45">
        <f>_xlfn.XLOOKUP(E2518,Main_OG!$D$1:$D$766,Main_OG!$J$1:$J$766,"")</f>
        <v>1</v>
      </c>
      <c r="I2518" s="45" t="s">
        <v>174</v>
      </c>
      <c r="J2518" s="45" t="str">
        <f t="shared" si="118"/>
        <v>Rockland Electric Co_NJ</v>
      </c>
      <c r="K2518" s="45" t="str">
        <f t="shared" si="119"/>
        <v>Rockland Electric Co_NJ</v>
      </c>
      <c r="L2518" s="45" t="s">
        <v>3688</v>
      </c>
      <c r="M2518" s="45">
        <v>0</v>
      </c>
      <c r="N2518" s="45">
        <v>8248</v>
      </c>
      <c r="O2518" s="45">
        <v>16</v>
      </c>
      <c r="P2518" s="45">
        <v>62313</v>
      </c>
      <c r="Q2518" s="45">
        <v>0</v>
      </c>
      <c r="R2518" s="45">
        <v>479199</v>
      </c>
      <c r="S2518" s="45">
        <v>51660</v>
      </c>
      <c r="T2518" s="45">
        <v>771233</v>
      </c>
      <c r="U2518" s="45">
        <v>0</v>
      </c>
      <c r="V2518" s="45">
        <v>16.05</v>
      </c>
      <c r="W2518" s="45">
        <v>12.57</v>
      </c>
      <c r="X2518" s="45">
        <v>17.54</v>
      </c>
      <c r="Y2518" s="46">
        <v>554764.4</v>
      </c>
      <c r="Z2518" s="46">
        <v>63045.342260556936</v>
      </c>
      <c r="AA2518" s="47">
        <f>_xlfn.XLOOKUP($E2518,Main_OG!$D$1:$D$766,Main_OG!AJ$1:AJ$766,"")</f>
        <v>5843606</v>
      </c>
      <c r="AB2518" s="47">
        <f>_xlfn.XLOOKUP($E2518,Main_OG!$D$1:$D$766,Main_OG!AK$1:AK$766,"")</f>
        <v>833904</v>
      </c>
      <c r="AC2518" s="47">
        <f>_xlfn.XLOOKUP($E2518,Main_OG!$D$1:$D$766,Main_OG!AL$1:AL$766,"")</f>
        <v>381467380</v>
      </c>
      <c r="AD2518" s="47">
        <f>_xlfn.XLOOKUP($E2518,Main_OG!$D$1:$D$766,Main_OG!AM$1:AM$766,"")</f>
        <v>32771305</v>
      </c>
    </row>
    <row r="2519" spans="1:30" x14ac:dyDescent="0.35">
      <c r="A2519" s="36" t="s">
        <v>3683</v>
      </c>
      <c r="B2519" s="45" t="s">
        <v>174</v>
      </c>
      <c r="C2519" s="45" t="s">
        <v>4300</v>
      </c>
      <c r="D2519" s="36" t="s">
        <v>3683</v>
      </c>
      <c r="E2519" s="36" t="str">
        <f t="shared" si="117"/>
        <v>2011_NJ</v>
      </c>
      <c r="F2519" s="45">
        <v>2011</v>
      </c>
      <c r="G2519" s="45">
        <f>_xlfn.XLOOKUP(I2519,Main_OG!$B$1:$B$766,Main_OG!$O$1:$O$766,"")</f>
        <v>1</v>
      </c>
      <c r="H2519" s="45">
        <f>_xlfn.XLOOKUP(E2519,Main_OG!$D$1:$D$766,Main_OG!$J$1:$J$766,"")</f>
        <v>1</v>
      </c>
      <c r="I2519" s="45" t="s">
        <v>174</v>
      </c>
      <c r="J2519" s="45" t="str">
        <f t="shared" si="118"/>
        <v>Rockland Electric Co_NJ</v>
      </c>
      <c r="K2519" s="45" t="str">
        <f t="shared" si="119"/>
        <v>Rockland Electric Co_NJ</v>
      </c>
      <c r="L2519" s="45" t="s">
        <v>3689</v>
      </c>
      <c r="M2519" s="45">
        <v>0</v>
      </c>
      <c r="N2519" s="45">
        <v>7827</v>
      </c>
      <c r="O2519" s="45">
        <v>14</v>
      </c>
      <c r="P2519" s="45">
        <v>60658</v>
      </c>
      <c r="Q2519" s="45">
        <v>0</v>
      </c>
      <c r="R2519" s="45">
        <v>374540</v>
      </c>
      <c r="S2519" s="45">
        <v>21881</v>
      </c>
      <c r="T2519" s="45">
        <v>716937</v>
      </c>
      <c r="U2519" s="45">
        <v>0</v>
      </c>
      <c r="V2519" s="45">
        <v>15.9</v>
      </c>
      <c r="W2519" s="45">
        <v>11.76</v>
      </c>
      <c r="X2519" s="45">
        <v>17.12</v>
      </c>
      <c r="Y2519" s="46">
        <v>548479.30000000005</v>
      </c>
      <c r="Z2519" s="46">
        <v>62125.623771599247</v>
      </c>
      <c r="AA2519" s="47">
        <f>_xlfn.XLOOKUP($E2519,Main_OG!$D$1:$D$766,Main_OG!AJ$1:AJ$766,"")</f>
        <v>3610244</v>
      </c>
      <c r="AB2519" s="47">
        <f>_xlfn.XLOOKUP($E2519,Main_OG!$D$1:$D$766,Main_OG!AK$1:AK$766,"")</f>
        <v>528631.26</v>
      </c>
      <c r="AC2519" s="47">
        <f>_xlfn.XLOOKUP($E2519,Main_OG!$D$1:$D$766,Main_OG!AL$1:AL$766,"")</f>
        <v>376685724</v>
      </c>
      <c r="AD2519" s="47">
        <f>_xlfn.XLOOKUP($E2519,Main_OG!$D$1:$D$766,Main_OG!AM$1:AM$766,"")</f>
        <v>33606447</v>
      </c>
    </row>
    <row r="2520" spans="1:30" x14ac:dyDescent="0.35">
      <c r="A2520" s="36" t="s">
        <v>3683</v>
      </c>
      <c r="B2520" s="45" t="s">
        <v>174</v>
      </c>
      <c r="C2520" s="45" t="s">
        <v>4300</v>
      </c>
      <c r="D2520" s="36" t="s">
        <v>3683</v>
      </c>
      <c r="E2520" s="36" t="str">
        <f t="shared" si="117"/>
        <v>2012_NJ</v>
      </c>
      <c r="F2520" s="45">
        <v>2012</v>
      </c>
      <c r="G2520" s="45">
        <f>_xlfn.XLOOKUP(I2520,Main_OG!$B$1:$B$766,Main_OG!$O$1:$O$766,"")</f>
        <v>1</v>
      </c>
      <c r="H2520" s="45">
        <f>_xlfn.XLOOKUP(E2520,Main_OG!$D$1:$D$766,Main_OG!$J$1:$J$766,"")</f>
        <v>1</v>
      </c>
      <c r="I2520" s="45" t="s">
        <v>174</v>
      </c>
      <c r="J2520" s="45" t="str">
        <f t="shared" si="118"/>
        <v>Rockland Electric Co_NJ</v>
      </c>
      <c r="K2520" s="45" t="str">
        <f t="shared" si="119"/>
        <v>Rockland Electric Co_NJ</v>
      </c>
      <c r="L2520" s="45" t="s">
        <v>3690</v>
      </c>
      <c r="M2520" s="45">
        <v>0</v>
      </c>
      <c r="N2520" s="45">
        <v>7358</v>
      </c>
      <c r="O2520" s="45">
        <v>13</v>
      </c>
      <c r="P2520" s="45">
        <v>58044</v>
      </c>
      <c r="Q2520" s="45">
        <v>0</v>
      </c>
      <c r="R2520" s="45">
        <v>315622</v>
      </c>
      <c r="S2520" s="45">
        <v>8612</v>
      </c>
      <c r="T2520" s="45">
        <v>667144</v>
      </c>
      <c r="U2520" s="45">
        <v>0</v>
      </c>
      <c r="V2520" s="45">
        <v>15.552591</v>
      </c>
      <c r="W2520" s="45">
        <v>12.753135</v>
      </c>
      <c r="X2520" s="45">
        <v>16.537299000000001</v>
      </c>
      <c r="Y2520" s="46">
        <v>560729.69999999995</v>
      </c>
      <c r="Z2520" s="46">
        <v>63390.295659877018</v>
      </c>
      <c r="AA2520" s="47">
        <f>_xlfn.XLOOKUP($E2520,Main_OG!$D$1:$D$766,Main_OG!AJ$1:AJ$766,"")</f>
        <v>1665058</v>
      </c>
      <c r="AB2520" s="47">
        <f>_xlfn.XLOOKUP($E2520,Main_OG!$D$1:$D$766,Main_OG!AK$1:AK$766,"")</f>
        <v>260828</v>
      </c>
      <c r="AC2520" s="47">
        <f>_xlfn.XLOOKUP($E2520,Main_OG!$D$1:$D$766,Main_OG!AL$1:AL$766,"")</f>
        <v>438350928</v>
      </c>
      <c r="AD2520" s="47">
        <f>_xlfn.XLOOKUP($E2520,Main_OG!$D$1:$D$766,Main_OG!AM$1:AM$766,"")</f>
        <v>33110224</v>
      </c>
    </row>
    <row r="2521" spans="1:30" x14ac:dyDescent="0.35">
      <c r="A2521" s="36" t="s">
        <v>3683</v>
      </c>
      <c r="B2521" s="45" t="s">
        <v>174</v>
      </c>
      <c r="C2521" s="45" t="s">
        <v>4300</v>
      </c>
      <c r="D2521" s="36" t="s">
        <v>3683</v>
      </c>
      <c r="E2521" s="36" t="str">
        <f t="shared" si="117"/>
        <v>2013_NJ</v>
      </c>
      <c r="F2521" s="45">
        <v>2013</v>
      </c>
      <c r="G2521" s="45">
        <f>_xlfn.XLOOKUP(I2521,Main_OG!$B$1:$B$766,Main_OG!$O$1:$O$766,"")</f>
        <v>1</v>
      </c>
      <c r="H2521" s="45">
        <f>_xlfn.XLOOKUP(E2521,Main_OG!$D$1:$D$766,Main_OG!$J$1:$J$766,"")</f>
        <v>1</v>
      </c>
      <c r="I2521" s="45" t="s">
        <v>174</v>
      </c>
      <c r="J2521" s="45" t="str">
        <f t="shared" si="118"/>
        <v>Rockland Electric Co_NJ</v>
      </c>
      <c r="K2521" s="45" t="str">
        <f t="shared" si="119"/>
        <v>Rockland Electric Co_NJ</v>
      </c>
      <c r="L2521" s="45" t="s">
        <v>3691</v>
      </c>
      <c r="M2521" s="45">
        <v>0</v>
      </c>
      <c r="N2521" s="45">
        <v>7450</v>
      </c>
      <c r="O2521" s="45">
        <v>10</v>
      </c>
      <c r="P2521" s="45">
        <v>55644</v>
      </c>
      <c r="Q2521" s="45">
        <v>0</v>
      </c>
      <c r="R2521" s="45">
        <v>291209</v>
      </c>
      <c r="S2521" s="45">
        <v>5931</v>
      </c>
      <c r="T2521" s="45">
        <v>641099</v>
      </c>
      <c r="U2521" s="45">
        <v>0</v>
      </c>
      <c r="V2521" s="45">
        <v>15.665827999999999</v>
      </c>
      <c r="W2521" s="45">
        <v>13.926824999999999</v>
      </c>
      <c r="X2521" s="45">
        <v>16.275708000000002</v>
      </c>
      <c r="Y2521" s="46">
        <v>570952.4</v>
      </c>
      <c r="Z2521" s="46">
        <v>64457.432589798329</v>
      </c>
      <c r="AA2521" s="47">
        <f>_xlfn.XLOOKUP($E2521,Main_OG!$D$1:$D$766,Main_OG!AJ$1:AJ$766,"")</f>
        <v>1707218</v>
      </c>
      <c r="AB2521" s="47">
        <f>_xlfn.XLOOKUP($E2521,Main_OG!$D$1:$D$766,Main_OG!AK$1:AK$766,"")</f>
        <v>431306</v>
      </c>
      <c r="AC2521" s="47">
        <f>_xlfn.XLOOKUP($E2521,Main_OG!$D$1:$D$766,Main_OG!AL$1:AL$766,"")</f>
        <v>419597012</v>
      </c>
      <c r="AD2521" s="47">
        <f>_xlfn.XLOOKUP($E2521,Main_OG!$D$1:$D$766,Main_OG!AM$1:AM$766,"")</f>
        <v>33379688</v>
      </c>
    </row>
    <row r="2522" spans="1:30" x14ac:dyDescent="0.35">
      <c r="A2522" s="36" t="s">
        <v>3683</v>
      </c>
      <c r="B2522" s="45" t="s">
        <v>174</v>
      </c>
      <c r="C2522" s="45" t="s">
        <v>4300</v>
      </c>
      <c r="D2522" s="36" t="s">
        <v>3683</v>
      </c>
      <c r="E2522" s="36" t="str">
        <f t="shared" si="117"/>
        <v>2014_NJ</v>
      </c>
      <c r="F2522" s="45">
        <v>2014</v>
      </c>
      <c r="G2522" s="45">
        <f>_xlfn.XLOOKUP(I2522,Main_OG!$B$1:$B$766,Main_OG!$O$1:$O$766,"")</f>
        <v>1</v>
      </c>
      <c r="H2522" s="45">
        <f>_xlfn.XLOOKUP(E2522,Main_OG!$D$1:$D$766,Main_OG!$J$1:$J$766,"")</f>
        <v>1</v>
      </c>
      <c r="I2522" s="45" t="s">
        <v>174</v>
      </c>
      <c r="J2522" s="45" t="str">
        <f t="shared" si="118"/>
        <v>Rockland Electric Co_NJ</v>
      </c>
      <c r="K2522" s="45" t="str">
        <f t="shared" si="119"/>
        <v>Rockland Electric Co_NJ</v>
      </c>
      <c r="L2522" s="45" t="s">
        <v>3692</v>
      </c>
      <c r="M2522" s="45">
        <v>0</v>
      </c>
      <c r="N2522" s="45">
        <v>7597</v>
      </c>
      <c r="O2522" s="45">
        <v>29</v>
      </c>
      <c r="P2522" s="45">
        <v>57101</v>
      </c>
      <c r="Q2522" s="45">
        <v>0</v>
      </c>
      <c r="R2522" s="45">
        <v>297411</v>
      </c>
      <c r="S2522" s="45">
        <v>18800</v>
      </c>
      <c r="T2522" s="45">
        <v>625331</v>
      </c>
      <c r="U2522" s="45">
        <v>0</v>
      </c>
      <c r="V2522" s="45">
        <v>15.454943</v>
      </c>
      <c r="W2522" s="45">
        <v>8.2803190999999998</v>
      </c>
      <c r="X2522" s="45">
        <v>16.133168000000001</v>
      </c>
      <c r="Y2522" s="46">
        <v>570696.4</v>
      </c>
      <c r="Z2522" s="46">
        <v>64359.825457127372</v>
      </c>
      <c r="AA2522" s="47">
        <f>_xlfn.XLOOKUP($E2522,Main_OG!$D$1:$D$766,Main_OG!AJ$1:AJ$766,"")</f>
        <v>2121058</v>
      </c>
      <c r="AB2522" s="47">
        <f>_xlfn.XLOOKUP($E2522,Main_OG!$D$1:$D$766,Main_OG!AK$1:AK$766,"")</f>
        <v>1616556</v>
      </c>
      <c r="AC2522" s="47">
        <f>_xlfn.XLOOKUP($E2522,Main_OG!$D$1:$D$766,Main_OG!AL$1:AL$766,"")</f>
        <v>483182966</v>
      </c>
      <c r="AD2522" s="47">
        <f>_xlfn.XLOOKUP($E2522,Main_OG!$D$1:$D$766,Main_OG!AM$1:AM$766,"")</f>
        <v>31507121</v>
      </c>
    </row>
    <row r="2523" spans="1:30" x14ac:dyDescent="0.35">
      <c r="A2523" s="36" t="s">
        <v>3683</v>
      </c>
      <c r="B2523" s="45" t="s">
        <v>174</v>
      </c>
      <c r="C2523" s="45" t="s">
        <v>4300</v>
      </c>
      <c r="D2523" s="36" t="s">
        <v>3683</v>
      </c>
      <c r="E2523" s="36" t="str">
        <f t="shared" si="117"/>
        <v>2015_NJ</v>
      </c>
      <c r="F2523" s="45">
        <v>2015</v>
      </c>
      <c r="G2523" s="45">
        <f>_xlfn.XLOOKUP(I2523,Main_OG!$B$1:$B$766,Main_OG!$O$1:$O$766,"")</f>
        <v>1</v>
      </c>
      <c r="H2523" s="45">
        <f>_xlfn.XLOOKUP(E2523,Main_OG!$D$1:$D$766,Main_OG!$J$1:$J$766,"")</f>
        <v>1</v>
      </c>
      <c r="I2523" s="45" t="s">
        <v>174</v>
      </c>
      <c r="J2523" s="45" t="str">
        <f t="shared" si="118"/>
        <v>Rockland Electric Co_NJ</v>
      </c>
      <c r="K2523" s="45" t="str">
        <f t="shared" si="119"/>
        <v>Rockland Electric Co_NJ</v>
      </c>
      <c r="L2523" s="45" t="s">
        <v>3693</v>
      </c>
      <c r="M2523" s="45">
        <v>0</v>
      </c>
      <c r="N2523" s="45">
        <v>7364</v>
      </c>
      <c r="O2523" s="45">
        <v>9</v>
      </c>
      <c r="P2523" s="45">
        <v>58110</v>
      </c>
      <c r="Q2523" s="45">
        <v>0</v>
      </c>
      <c r="R2523" s="45">
        <v>325493</v>
      </c>
      <c r="S2523" s="45">
        <v>2317</v>
      </c>
      <c r="T2523" s="45">
        <v>671532</v>
      </c>
      <c r="U2523" s="45">
        <v>0</v>
      </c>
      <c r="V2523" s="45">
        <v>15.074641</v>
      </c>
      <c r="W2523" s="45">
        <v>16.219249000000001</v>
      </c>
      <c r="X2523" s="45">
        <v>17.040334999999999</v>
      </c>
      <c r="Y2523" s="46">
        <v>581414.9</v>
      </c>
      <c r="Z2523" s="46">
        <v>65546.161172233857</v>
      </c>
      <c r="AA2523" s="47">
        <f>_xlfn.XLOOKUP($E2523,Main_OG!$D$1:$D$766,Main_OG!AJ$1:AJ$766,"")</f>
        <v>1506538</v>
      </c>
      <c r="AB2523" s="47">
        <f>_xlfn.XLOOKUP($E2523,Main_OG!$D$1:$D$766,Main_OG!AK$1:AK$766,"")</f>
        <v>1059266</v>
      </c>
      <c r="AC2523" s="47">
        <f>_xlfn.XLOOKUP($E2523,Main_OG!$D$1:$D$766,Main_OG!AL$1:AL$766,"")</f>
        <v>551127516</v>
      </c>
      <c r="AD2523" s="47">
        <f>_xlfn.XLOOKUP($E2523,Main_OG!$D$1:$D$766,Main_OG!AM$1:AM$766,"")</f>
        <v>33261760</v>
      </c>
    </row>
    <row r="2524" spans="1:30" x14ac:dyDescent="0.35">
      <c r="A2524" s="36" t="s">
        <v>3683</v>
      </c>
      <c r="B2524" s="45" t="s">
        <v>174</v>
      </c>
      <c r="C2524" s="45" t="s">
        <v>4300</v>
      </c>
      <c r="D2524" s="36" t="s">
        <v>3683</v>
      </c>
      <c r="E2524" s="36" t="str">
        <f t="shared" si="117"/>
        <v>2016_NJ</v>
      </c>
      <c r="F2524" s="45">
        <v>2016</v>
      </c>
      <c r="G2524" s="45">
        <f>_xlfn.XLOOKUP(I2524,Main_OG!$B$1:$B$766,Main_OG!$O$1:$O$766,"")</f>
        <v>1</v>
      </c>
      <c r="H2524" s="45">
        <f>_xlfn.XLOOKUP(E2524,Main_OG!$D$1:$D$766,Main_OG!$J$1:$J$766,"")</f>
        <v>2</v>
      </c>
      <c r="I2524" s="45" t="s">
        <v>174</v>
      </c>
      <c r="J2524" s="45" t="str">
        <f t="shared" si="118"/>
        <v>Rockland Electric Co_NJ</v>
      </c>
      <c r="K2524" s="45" t="str">
        <f t="shared" si="119"/>
        <v>Rockland Electric Co_NJ</v>
      </c>
      <c r="L2524" s="45" t="s">
        <v>3694</v>
      </c>
      <c r="M2524" s="45">
        <v>0</v>
      </c>
      <c r="N2524" s="45">
        <v>7545</v>
      </c>
      <c r="O2524" s="45">
        <v>9</v>
      </c>
      <c r="P2524" s="45">
        <v>58703</v>
      </c>
      <c r="Q2524" s="45">
        <v>0</v>
      </c>
      <c r="R2524" s="45">
        <v>307546</v>
      </c>
      <c r="S2524" s="45">
        <v>2540</v>
      </c>
      <c r="T2524" s="45">
        <v>672723</v>
      </c>
      <c r="U2524" s="45">
        <v>0</v>
      </c>
      <c r="V2524" s="45">
        <v>15.008649</v>
      </c>
      <c r="W2524" s="45">
        <v>15.279528000000001</v>
      </c>
      <c r="X2524" s="45">
        <v>16.970417000000001</v>
      </c>
      <c r="Y2524" s="46">
        <v>587049.69999999995</v>
      </c>
      <c r="Z2524" s="46">
        <v>66157.000373242656</v>
      </c>
      <c r="AA2524" s="47">
        <f>_xlfn.XLOOKUP($E2524,Main_OG!$D$1:$D$766,Main_OG!AJ$1:AJ$766,"")</f>
        <v>1126784</v>
      </c>
      <c r="AB2524" s="47">
        <f>_xlfn.XLOOKUP($E2524,Main_OG!$D$1:$D$766,Main_OG!AK$1:AK$766,"")</f>
        <v>320978</v>
      </c>
      <c r="AC2524" s="47">
        <f>_xlfn.XLOOKUP($E2524,Main_OG!$D$1:$D$766,Main_OG!AL$1:AL$766,"")</f>
        <v>629409760</v>
      </c>
      <c r="AD2524" s="47">
        <f>_xlfn.XLOOKUP($E2524,Main_OG!$D$1:$D$766,Main_OG!AM$1:AM$766,"")</f>
        <v>29885187</v>
      </c>
    </row>
    <row r="2525" spans="1:30" x14ac:dyDescent="0.35">
      <c r="A2525" s="36" t="s">
        <v>3683</v>
      </c>
      <c r="B2525" s="45" t="s">
        <v>174</v>
      </c>
      <c r="C2525" s="45" t="s">
        <v>4300</v>
      </c>
      <c r="D2525" s="36" t="s">
        <v>3683</v>
      </c>
      <c r="E2525" s="36" t="str">
        <f t="shared" si="117"/>
        <v>2017_NJ</v>
      </c>
      <c r="F2525" s="45">
        <v>2017</v>
      </c>
      <c r="G2525" s="45">
        <f>_xlfn.XLOOKUP(I2525,Main_OG!$B$1:$B$766,Main_OG!$O$1:$O$766,"")</f>
        <v>1</v>
      </c>
      <c r="H2525" s="45">
        <f>_xlfn.XLOOKUP(E2525,Main_OG!$D$1:$D$766,Main_OG!$J$1:$J$766,"")</f>
        <v>2</v>
      </c>
      <c r="I2525" s="45" t="s">
        <v>174</v>
      </c>
      <c r="J2525" s="45" t="str">
        <f t="shared" si="118"/>
        <v>Rockland Electric Co_NJ</v>
      </c>
      <c r="K2525" s="45" t="str">
        <f t="shared" si="119"/>
        <v>Rockland Electric Co_NJ</v>
      </c>
      <c r="L2525" s="45" t="s">
        <v>3695</v>
      </c>
      <c r="M2525" s="45">
        <v>0</v>
      </c>
      <c r="N2525" s="45">
        <v>7567</v>
      </c>
      <c r="O2525" s="45">
        <v>10</v>
      </c>
      <c r="P2525" s="45">
        <v>58977</v>
      </c>
      <c r="Q2525" s="45">
        <v>0</v>
      </c>
      <c r="R2525" s="45">
        <v>292601</v>
      </c>
      <c r="S2525" s="45">
        <v>3259</v>
      </c>
      <c r="T2525" s="45">
        <v>634121</v>
      </c>
      <c r="U2525" s="45">
        <v>0</v>
      </c>
      <c r="V2525" s="45">
        <v>14.881221</v>
      </c>
      <c r="W2525" s="45">
        <v>13.540963</v>
      </c>
      <c r="X2525" s="45">
        <v>16.290661</v>
      </c>
      <c r="Y2525" s="46">
        <v>590086.69999999995</v>
      </c>
      <c r="Z2525" s="46">
        <v>66390.294849983911</v>
      </c>
      <c r="AA2525" s="47">
        <f>_xlfn.XLOOKUP($E2525,Main_OG!$D$1:$D$766,Main_OG!AJ$1:AJ$766,"")</f>
        <v>1026174</v>
      </c>
      <c r="AB2525" s="47">
        <f>_xlfn.XLOOKUP($E2525,Main_OG!$D$1:$D$766,Main_OG!AK$1:AK$766,"")</f>
        <v>324116</v>
      </c>
      <c r="AC2525" s="47">
        <f>_xlfn.XLOOKUP($E2525,Main_OG!$D$1:$D$766,Main_OG!AL$1:AL$766,"")</f>
        <v>525319324</v>
      </c>
      <c r="AD2525" s="47">
        <f>_xlfn.XLOOKUP($E2525,Main_OG!$D$1:$D$766,Main_OG!AM$1:AM$766,"")</f>
        <v>34032698</v>
      </c>
    </row>
    <row r="2526" spans="1:30" x14ac:dyDescent="0.35">
      <c r="A2526" s="36" t="s">
        <v>3683</v>
      </c>
      <c r="B2526" s="45" t="s">
        <v>174</v>
      </c>
      <c r="C2526" s="45" t="s">
        <v>4300</v>
      </c>
      <c r="D2526" s="36" t="s">
        <v>3683</v>
      </c>
      <c r="E2526" s="36" t="str">
        <f t="shared" si="117"/>
        <v>2018_NJ</v>
      </c>
      <c r="F2526" s="45">
        <v>2018</v>
      </c>
      <c r="G2526" s="45">
        <f>_xlfn.XLOOKUP(I2526,Main_OG!$B$1:$B$766,Main_OG!$O$1:$O$766,"")</f>
        <v>1</v>
      </c>
      <c r="H2526" s="45">
        <f>_xlfn.XLOOKUP(E2526,Main_OG!$D$1:$D$766,Main_OG!$J$1:$J$766,"")</f>
        <v>2</v>
      </c>
      <c r="I2526" s="45" t="s">
        <v>174</v>
      </c>
      <c r="J2526" s="45" t="str">
        <f t="shared" si="118"/>
        <v>Rockland Electric Co_NJ</v>
      </c>
      <c r="K2526" s="45" t="str">
        <f t="shared" si="119"/>
        <v>Rockland Electric Co_NJ</v>
      </c>
      <c r="L2526" s="45" t="s">
        <v>3696</v>
      </c>
      <c r="M2526" s="45">
        <v>0</v>
      </c>
      <c r="N2526" s="45">
        <v>7751</v>
      </c>
      <c r="O2526" s="45">
        <v>10</v>
      </c>
      <c r="P2526" s="45">
        <v>59901</v>
      </c>
      <c r="Q2526" s="45">
        <v>0</v>
      </c>
      <c r="R2526" s="45">
        <v>305201</v>
      </c>
      <c r="S2526" s="45">
        <v>3386</v>
      </c>
      <c r="T2526" s="45">
        <v>666807</v>
      </c>
      <c r="U2526" s="45">
        <v>0</v>
      </c>
      <c r="V2526" s="45">
        <v>14.862271</v>
      </c>
      <c r="W2526" s="45">
        <v>13.461311</v>
      </c>
      <c r="X2526" s="45">
        <v>16.788321</v>
      </c>
      <c r="Y2526" s="46">
        <v>606892.19999999995</v>
      </c>
      <c r="Z2526" s="46">
        <v>68253.556956857661</v>
      </c>
      <c r="AA2526" s="47">
        <f>_xlfn.XLOOKUP($E2526,Main_OG!$D$1:$D$766,Main_OG!AJ$1:AJ$766,"")</f>
        <v>1007664</v>
      </c>
      <c r="AB2526" s="47">
        <f>_xlfn.XLOOKUP($E2526,Main_OG!$D$1:$D$766,Main_OG!AK$1:AK$766,"")</f>
        <v>1006302</v>
      </c>
      <c r="AC2526" s="47">
        <f>_xlfn.XLOOKUP($E2526,Main_OG!$D$1:$D$766,Main_OG!AL$1:AL$766,"")</f>
        <v>540557398</v>
      </c>
      <c r="AD2526" s="47">
        <f>_xlfn.XLOOKUP($E2526,Main_OG!$D$1:$D$766,Main_OG!AM$1:AM$766,"")</f>
        <v>31982106</v>
      </c>
    </row>
    <row r="2527" spans="1:30" x14ac:dyDescent="0.35">
      <c r="A2527" s="36" t="s">
        <v>3683</v>
      </c>
      <c r="B2527" s="45" t="s">
        <v>174</v>
      </c>
      <c r="C2527" s="45" t="s">
        <v>4300</v>
      </c>
      <c r="D2527" s="36" t="s">
        <v>3683</v>
      </c>
      <c r="E2527" s="36" t="str">
        <f t="shared" si="117"/>
        <v>2019_NJ</v>
      </c>
      <c r="F2527" s="45">
        <v>2019</v>
      </c>
      <c r="G2527" s="45">
        <f>_xlfn.XLOOKUP(I2527,Main_OG!$B$1:$B$766,Main_OG!$O$1:$O$766,"")</f>
        <v>1</v>
      </c>
      <c r="H2527" s="45">
        <f>_xlfn.XLOOKUP(E2527,Main_OG!$D$1:$D$766,Main_OG!$J$1:$J$766,"")</f>
        <v>2</v>
      </c>
      <c r="I2527" s="45" t="s">
        <v>174</v>
      </c>
      <c r="J2527" s="45" t="str">
        <f t="shared" si="118"/>
        <v>Rockland Electric Co_NJ</v>
      </c>
      <c r="K2527" s="45" t="str">
        <f t="shared" si="119"/>
        <v>Rockland Electric Co_NJ</v>
      </c>
      <c r="L2527" s="45" t="s">
        <v>3697</v>
      </c>
      <c r="M2527" s="45">
        <v>0</v>
      </c>
      <c r="N2527" s="45">
        <v>7751</v>
      </c>
      <c r="O2527" s="45">
        <v>11</v>
      </c>
      <c r="P2527" s="45">
        <v>60501</v>
      </c>
      <c r="Q2527" s="45">
        <v>0</v>
      </c>
      <c r="R2527" s="45">
        <v>303682</v>
      </c>
      <c r="S2527" s="45">
        <v>3288</v>
      </c>
      <c r="T2527" s="45">
        <v>665078</v>
      </c>
      <c r="U2527" s="45">
        <v>0</v>
      </c>
      <c r="V2527" s="45">
        <v>14.417977</v>
      </c>
      <c r="W2527" s="45">
        <v>13.193431</v>
      </c>
      <c r="X2527" s="45">
        <v>16.355224</v>
      </c>
      <c r="Y2527" s="46">
        <v>617110.69999999995</v>
      </c>
      <c r="Z2527" s="46">
        <v>69406.455194529277</v>
      </c>
      <c r="AA2527" s="47">
        <f>_xlfn.XLOOKUP($E2527,Main_OG!$D$1:$D$766,Main_OG!AJ$1:AJ$766,"")</f>
        <v>880082</v>
      </c>
      <c r="AB2527" s="47">
        <f>_xlfn.XLOOKUP($E2527,Main_OG!$D$1:$D$766,Main_OG!AK$1:AK$766,"")</f>
        <v>306298</v>
      </c>
      <c r="AC2527" s="47">
        <f>_xlfn.XLOOKUP($E2527,Main_OG!$D$1:$D$766,Main_OG!AL$1:AL$766,"")</f>
        <v>555590448</v>
      </c>
      <c r="AD2527" s="47">
        <f>_xlfn.XLOOKUP($E2527,Main_OG!$D$1:$D$766,Main_OG!AM$1:AM$766,"")</f>
        <v>26637324</v>
      </c>
    </row>
    <row r="2528" spans="1:30" x14ac:dyDescent="0.35">
      <c r="A2528" s="36" t="s">
        <v>3683</v>
      </c>
      <c r="B2528" s="45" t="s">
        <v>174</v>
      </c>
      <c r="C2528" s="45" t="s">
        <v>4300</v>
      </c>
      <c r="D2528" s="36" t="s">
        <v>3683</v>
      </c>
      <c r="E2528" s="36" t="str">
        <f t="shared" si="117"/>
        <v>2020_NJ</v>
      </c>
      <c r="F2528" s="45">
        <v>2020</v>
      </c>
      <c r="G2528" s="45">
        <f>_xlfn.XLOOKUP(I2528,Main_OG!$B$1:$B$766,Main_OG!$O$1:$O$766,"")</f>
        <v>1</v>
      </c>
      <c r="H2528" s="45">
        <f>_xlfn.XLOOKUP(E2528,Main_OG!$D$1:$D$766,Main_OG!$J$1:$J$766,"")</f>
        <v>2</v>
      </c>
      <c r="I2528" s="45" t="s">
        <v>174</v>
      </c>
      <c r="J2528" s="45" t="str">
        <f t="shared" si="118"/>
        <v>Rockland Electric Co_NJ</v>
      </c>
      <c r="K2528" s="45" t="str">
        <f t="shared" si="119"/>
        <v>Rockland Electric Co_NJ</v>
      </c>
      <c r="L2528" s="45" t="s">
        <v>3698</v>
      </c>
      <c r="M2528" s="45">
        <v>0</v>
      </c>
      <c r="N2528" s="45">
        <v>7634</v>
      </c>
      <c r="O2528" s="45">
        <v>12</v>
      </c>
      <c r="P2528" s="45">
        <v>0</v>
      </c>
      <c r="Q2528" s="45">
        <v>0</v>
      </c>
      <c r="R2528" s="45">
        <v>279133</v>
      </c>
      <c r="S2528" s="45">
        <v>6203</v>
      </c>
      <c r="T2528" s="45">
        <v>0</v>
      </c>
      <c r="U2528" s="45">
        <v>0</v>
      </c>
      <c r="V2528" s="45">
        <v>14.399193</v>
      </c>
      <c r="W2528" s="45">
        <v>11.710463000000001</v>
      </c>
      <c r="X2528" s="45">
        <v>0</v>
      </c>
      <c r="Y2528" s="46">
        <v>595973.4</v>
      </c>
      <c r="Z2528" s="46">
        <v>67031.969715493949</v>
      </c>
      <c r="AA2528" s="47">
        <f>_xlfn.XLOOKUP($E2528,Main_OG!$D$1:$D$766,Main_OG!AJ$1:AJ$766,"")</f>
        <v>804334</v>
      </c>
      <c r="AB2528" s="47">
        <f>_xlfn.XLOOKUP($E2528,Main_OG!$D$1:$D$766,Main_OG!AK$1:AK$766,"")</f>
        <v>140544</v>
      </c>
      <c r="AC2528" s="47">
        <f>_xlfn.XLOOKUP($E2528,Main_OG!$D$1:$D$766,Main_OG!AL$1:AL$766,"")</f>
        <v>422966568</v>
      </c>
      <c r="AD2528" s="47">
        <f>_xlfn.XLOOKUP($E2528,Main_OG!$D$1:$D$766,Main_OG!AM$1:AM$766,"")</f>
        <v>0</v>
      </c>
    </row>
    <row r="2529" spans="1:30" x14ac:dyDescent="0.35">
      <c r="A2529" s="36" t="s">
        <v>3699</v>
      </c>
      <c r="B2529" s="45" t="s">
        <v>59</v>
      </c>
      <c r="C2529" s="45" t="s">
        <v>4294</v>
      </c>
      <c r="D2529" s="36" t="s">
        <v>4530</v>
      </c>
      <c r="E2529" s="36" t="str">
        <f t="shared" si="117"/>
        <v>2006_CA</v>
      </c>
      <c r="F2529" s="45">
        <v>2006</v>
      </c>
      <c r="G2529" s="45">
        <f>_xlfn.XLOOKUP(I2529,Main_OG!$B$1:$B$766,Main_OG!$O$1:$O$766,"")</f>
        <v>1</v>
      </c>
      <c r="H2529" s="45">
        <f>_xlfn.XLOOKUP(E2529,Main_OG!$D$1:$D$766,Main_OG!$J$1:$J$766,"")</f>
        <v>0</v>
      </c>
      <c r="I2529" s="45" t="s">
        <v>59</v>
      </c>
      <c r="J2529" s="45" t="str">
        <f t="shared" si="118"/>
        <v>San Diego Gas &amp; Electric Co_CA</v>
      </c>
      <c r="K2529" s="45" t="str">
        <f t="shared" si="119"/>
        <v>San Diego Gas Electric Co_CA</v>
      </c>
      <c r="L2529" s="45" t="s">
        <v>3700</v>
      </c>
      <c r="M2529" s="45">
        <v>4</v>
      </c>
      <c r="N2529" s="45">
        <v>144485</v>
      </c>
      <c r="O2529" s="45">
        <v>487</v>
      </c>
      <c r="P2529" s="45">
        <v>1195907</v>
      </c>
      <c r="Q2529" s="45">
        <v>9270</v>
      </c>
      <c r="R2529" s="45">
        <v>1010122</v>
      </c>
      <c r="S2529" s="45">
        <v>251951</v>
      </c>
      <c r="T2529" s="45">
        <v>1266825</v>
      </c>
      <c r="U2529" s="45">
        <v>9.4514681892332781</v>
      </c>
      <c r="V2529" s="45">
        <v>14.457128127783291</v>
      </c>
      <c r="W2529" s="45">
        <v>11.143742876237489</v>
      </c>
      <c r="X2529" s="45">
        <v>16.889112923116059</v>
      </c>
      <c r="Y2529" s="46">
        <v>2120435.4</v>
      </c>
      <c r="Z2529" s="46">
        <v>58866.314344535196</v>
      </c>
      <c r="AA2529" s="47">
        <f>_xlfn.XLOOKUP($E2529,Main_OG!$D$1:$D$766,Main_OG!AJ$1:AJ$766,"")</f>
        <v>1611265.4400000002</v>
      </c>
      <c r="AB2529" s="47">
        <f>_xlfn.XLOOKUP($E2529,Main_OG!$D$1:$D$766,Main_OG!AK$1:AK$766,"")</f>
        <v>9064497.459999999</v>
      </c>
      <c r="AC2529" s="47">
        <f>_xlfn.XLOOKUP($E2529,Main_OG!$D$1:$D$766,Main_OG!AL$1:AL$766,"")</f>
        <v>1571693357.4199998</v>
      </c>
      <c r="AD2529" s="47">
        <f>_xlfn.XLOOKUP($E2529,Main_OG!$D$1:$D$766,Main_OG!AM$1:AM$766,"")</f>
        <v>31958621</v>
      </c>
    </row>
    <row r="2530" spans="1:30" x14ac:dyDescent="0.35">
      <c r="A2530" s="36" t="s">
        <v>3699</v>
      </c>
      <c r="B2530" s="45" t="s">
        <v>59</v>
      </c>
      <c r="C2530" s="45" t="s">
        <v>4294</v>
      </c>
      <c r="D2530" s="36" t="s">
        <v>4530</v>
      </c>
      <c r="E2530" s="36" t="str">
        <f t="shared" si="117"/>
        <v>2007_CA</v>
      </c>
      <c r="F2530" s="45">
        <v>2007</v>
      </c>
      <c r="G2530" s="45">
        <f>_xlfn.XLOOKUP(I2530,Main_OG!$B$1:$B$766,Main_OG!$O$1:$O$766,"")</f>
        <v>1</v>
      </c>
      <c r="H2530" s="45">
        <f>_xlfn.XLOOKUP(E2530,Main_OG!$D$1:$D$766,Main_OG!$J$1:$J$766,"")</f>
        <v>1</v>
      </c>
      <c r="I2530" s="45" t="s">
        <v>59</v>
      </c>
      <c r="J2530" s="45" t="str">
        <f t="shared" si="118"/>
        <v>San Diego Gas &amp; Electric Co_CA</v>
      </c>
      <c r="K2530" s="45" t="str">
        <f t="shared" si="119"/>
        <v>San Diego Gas Electric Co_CA</v>
      </c>
      <c r="L2530" s="45" t="s">
        <v>3701</v>
      </c>
      <c r="M2530" s="45">
        <v>4</v>
      </c>
      <c r="N2530" s="45">
        <v>147533</v>
      </c>
      <c r="O2530" s="45">
        <v>506</v>
      </c>
      <c r="P2530" s="45">
        <v>1207092</v>
      </c>
      <c r="Q2530" s="45">
        <v>8378</v>
      </c>
      <c r="R2530" s="45">
        <v>1060883</v>
      </c>
      <c r="S2530" s="45">
        <v>282878</v>
      </c>
      <c r="T2530" s="45">
        <v>1215875</v>
      </c>
      <c r="U2530" s="45">
        <v>8.4499999999999993</v>
      </c>
      <c r="V2530" s="45">
        <v>14.83</v>
      </c>
      <c r="W2530" s="45">
        <v>12.43</v>
      </c>
      <c r="X2530" s="45">
        <v>16.149999999999999</v>
      </c>
      <c r="Y2530" s="46">
        <v>2168940.4</v>
      </c>
      <c r="Z2530" s="46">
        <v>59832.32530060225</v>
      </c>
      <c r="AA2530" s="47">
        <f>_xlfn.XLOOKUP($E2530,Main_OG!$D$1:$D$766,Main_OG!AJ$1:AJ$766,"")</f>
        <v>1673304</v>
      </c>
      <c r="AB2530" s="47">
        <f>_xlfn.XLOOKUP($E2530,Main_OG!$D$1:$D$766,Main_OG!AK$1:AK$766,"")</f>
        <v>8973306</v>
      </c>
      <c r="AC2530" s="47">
        <f>_xlfn.XLOOKUP($E2530,Main_OG!$D$1:$D$766,Main_OG!AL$1:AL$766,"")</f>
        <v>1720836176</v>
      </c>
      <c r="AD2530" s="47">
        <f>_xlfn.XLOOKUP($E2530,Main_OG!$D$1:$D$766,Main_OG!AM$1:AM$766,"")</f>
        <v>35792490</v>
      </c>
    </row>
    <row r="2531" spans="1:30" x14ac:dyDescent="0.35">
      <c r="A2531" s="36" t="s">
        <v>3699</v>
      </c>
      <c r="B2531" s="45" t="s">
        <v>59</v>
      </c>
      <c r="C2531" s="45" t="s">
        <v>4294</v>
      </c>
      <c r="D2531" s="36" t="s">
        <v>4530</v>
      </c>
      <c r="E2531" s="36" t="str">
        <f t="shared" si="117"/>
        <v>2008_CA</v>
      </c>
      <c r="F2531" s="45">
        <v>2008</v>
      </c>
      <c r="G2531" s="45">
        <f>_xlfn.XLOOKUP(I2531,Main_OG!$B$1:$B$766,Main_OG!$O$1:$O$766,"")</f>
        <v>1</v>
      </c>
      <c r="H2531" s="45">
        <f>_xlfn.XLOOKUP(E2531,Main_OG!$D$1:$D$766,Main_OG!$J$1:$J$766,"")</f>
        <v>1</v>
      </c>
      <c r="I2531" s="45" t="s">
        <v>59</v>
      </c>
      <c r="J2531" s="45" t="str">
        <f t="shared" si="118"/>
        <v>San Diego Gas &amp; Electric Co_CA</v>
      </c>
      <c r="K2531" s="45" t="str">
        <f t="shared" si="119"/>
        <v>San Diego Gas Electric Co_CA</v>
      </c>
      <c r="L2531" s="45" t="s">
        <v>3702</v>
      </c>
      <c r="M2531" s="45">
        <v>4</v>
      </c>
      <c r="N2531" s="45">
        <v>149048</v>
      </c>
      <c r="O2531" s="45">
        <v>515</v>
      </c>
      <c r="P2531" s="45">
        <v>1213279</v>
      </c>
      <c r="Q2531" s="45">
        <v>99120</v>
      </c>
      <c r="R2531" s="45">
        <v>7261407</v>
      </c>
      <c r="S2531" s="45">
        <v>2350785</v>
      </c>
      <c r="T2531" s="45">
        <v>7698468</v>
      </c>
      <c r="U2531" s="45">
        <v>8.8000000000000007</v>
      </c>
      <c r="V2531" s="45">
        <v>14.92</v>
      </c>
      <c r="W2531" s="45">
        <v>11.63</v>
      </c>
      <c r="X2531" s="45">
        <v>16.239999999999998</v>
      </c>
      <c r="Y2531" s="46">
        <v>2192331.7999999998</v>
      </c>
      <c r="Z2531" s="46">
        <v>59892.678837483101</v>
      </c>
      <c r="AA2531" s="47">
        <f>_xlfn.XLOOKUP($E2531,Main_OG!$D$1:$D$766,Main_OG!AJ$1:AJ$766,"")</f>
        <v>1853724</v>
      </c>
      <c r="AB2531" s="47">
        <f>_xlfn.XLOOKUP($E2531,Main_OG!$D$1:$D$766,Main_OG!AK$1:AK$766,"")</f>
        <v>7324438</v>
      </c>
      <c r="AC2531" s="47">
        <f>_xlfn.XLOOKUP($E2531,Main_OG!$D$1:$D$766,Main_OG!AL$1:AL$766,"")</f>
        <v>1759937044</v>
      </c>
      <c r="AD2531" s="47">
        <f>_xlfn.XLOOKUP($E2531,Main_OG!$D$1:$D$766,Main_OG!AM$1:AM$766,"")</f>
        <v>32482351</v>
      </c>
    </row>
    <row r="2532" spans="1:30" x14ac:dyDescent="0.35">
      <c r="A2532" s="36" t="s">
        <v>3699</v>
      </c>
      <c r="B2532" s="45" t="s">
        <v>59</v>
      </c>
      <c r="C2532" s="45" t="s">
        <v>4294</v>
      </c>
      <c r="D2532" s="36" t="s">
        <v>4530</v>
      </c>
      <c r="E2532" s="36" t="str">
        <f t="shared" si="117"/>
        <v>2009_CA</v>
      </c>
      <c r="F2532" s="45">
        <v>2009</v>
      </c>
      <c r="G2532" s="45">
        <f>_xlfn.XLOOKUP(I2532,Main_OG!$B$1:$B$766,Main_OG!$O$1:$O$766,"")</f>
        <v>1</v>
      </c>
      <c r="H2532" s="45">
        <f>_xlfn.XLOOKUP(E2532,Main_OG!$D$1:$D$766,Main_OG!$J$1:$J$766,"")</f>
        <v>1</v>
      </c>
      <c r="I2532" s="45" t="s">
        <v>59</v>
      </c>
      <c r="J2532" s="45" t="str">
        <f t="shared" si="118"/>
        <v>San Diego Gas &amp; Electric Co_CA</v>
      </c>
      <c r="K2532" s="45" t="str">
        <f t="shared" si="119"/>
        <v>San Diego Gas Electric Co_CA</v>
      </c>
      <c r="L2532" s="45" t="s">
        <v>3703</v>
      </c>
      <c r="M2532" s="45">
        <v>4</v>
      </c>
      <c r="N2532" s="45">
        <v>148924</v>
      </c>
      <c r="O2532" s="45">
        <v>515</v>
      </c>
      <c r="P2532" s="45">
        <v>1221178</v>
      </c>
      <c r="Q2532" s="45">
        <v>99120</v>
      </c>
      <c r="R2532" s="45">
        <v>7071492</v>
      </c>
      <c r="S2532" s="45">
        <v>2287159</v>
      </c>
      <c r="T2532" s="45">
        <v>7536082</v>
      </c>
      <c r="U2532" s="45">
        <v>8.68</v>
      </c>
      <c r="V2532" s="45">
        <v>17.05</v>
      </c>
      <c r="W2532" s="45">
        <v>14.24</v>
      </c>
      <c r="X2532" s="45">
        <v>18.440000000000001</v>
      </c>
      <c r="Y2532" s="46">
        <v>2110679.4</v>
      </c>
      <c r="Z2532" s="46">
        <v>57105.227750949518</v>
      </c>
      <c r="AA2532" s="47">
        <f>_xlfn.XLOOKUP($E2532,Main_OG!$D$1:$D$766,Main_OG!AJ$1:AJ$766,"")</f>
        <v>1616858</v>
      </c>
      <c r="AB2532" s="47">
        <f>_xlfn.XLOOKUP($E2532,Main_OG!$D$1:$D$766,Main_OG!AK$1:AK$766,"")</f>
        <v>6021868</v>
      </c>
      <c r="AC2532" s="47">
        <f>_xlfn.XLOOKUP($E2532,Main_OG!$D$1:$D$766,Main_OG!AL$1:AL$766,"")</f>
        <v>1662440296</v>
      </c>
      <c r="AD2532" s="47">
        <f>_xlfn.XLOOKUP($E2532,Main_OG!$D$1:$D$766,Main_OG!AM$1:AM$766,"")</f>
        <v>31763804</v>
      </c>
    </row>
    <row r="2533" spans="1:30" x14ac:dyDescent="0.35">
      <c r="A2533" s="36" t="s">
        <v>3699</v>
      </c>
      <c r="B2533" s="45" t="s">
        <v>59</v>
      </c>
      <c r="C2533" s="45" t="s">
        <v>4294</v>
      </c>
      <c r="D2533" s="36" t="s">
        <v>4530</v>
      </c>
      <c r="E2533" s="36" t="str">
        <f t="shared" si="117"/>
        <v>2010_CA</v>
      </c>
      <c r="F2533" s="45">
        <v>2010</v>
      </c>
      <c r="G2533" s="45">
        <f>_xlfn.XLOOKUP(I2533,Main_OG!$B$1:$B$766,Main_OG!$O$1:$O$766,"")</f>
        <v>1</v>
      </c>
      <c r="H2533" s="45">
        <f>_xlfn.XLOOKUP(E2533,Main_OG!$D$1:$D$766,Main_OG!$J$1:$J$766,"")</f>
        <v>1</v>
      </c>
      <c r="I2533" s="45" t="s">
        <v>59</v>
      </c>
      <c r="J2533" s="45" t="str">
        <f t="shared" si="118"/>
        <v>San Diego Gas &amp; Electric Co_CA</v>
      </c>
      <c r="K2533" s="45" t="str">
        <f t="shared" si="119"/>
        <v>San Diego Gas Electric Co_CA</v>
      </c>
      <c r="L2533" s="45" t="s">
        <v>3704</v>
      </c>
      <c r="M2533" s="45">
        <v>4</v>
      </c>
      <c r="N2533" s="45">
        <v>149017</v>
      </c>
      <c r="O2533" s="45">
        <v>506</v>
      </c>
      <c r="P2533" s="45">
        <v>1228941</v>
      </c>
      <c r="Q2533" s="45">
        <v>99172</v>
      </c>
      <c r="R2533" s="45">
        <v>6747908</v>
      </c>
      <c r="S2533" s="45">
        <v>2131425</v>
      </c>
      <c r="T2533" s="45">
        <v>7304159</v>
      </c>
      <c r="U2533" s="45">
        <v>7.2</v>
      </c>
      <c r="V2533" s="45">
        <v>16.37</v>
      </c>
      <c r="W2533" s="45">
        <v>13.86</v>
      </c>
      <c r="X2533" s="45">
        <v>17.28</v>
      </c>
      <c r="Y2533" s="46">
        <v>2153852.7999999998</v>
      </c>
      <c r="Z2533" s="46">
        <v>57713.793440703324</v>
      </c>
      <c r="AA2533" s="47">
        <f>_xlfn.XLOOKUP($E2533,Main_OG!$D$1:$D$766,Main_OG!AJ$1:AJ$766,"")</f>
        <v>1663906</v>
      </c>
      <c r="AB2533" s="47">
        <f>_xlfn.XLOOKUP($E2533,Main_OG!$D$1:$D$766,Main_OG!AK$1:AK$766,"")</f>
        <v>4359380</v>
      </c>
      <c r="AC2533" s="47">
        <f>_xlfn.XLOOKUP($E2533,Main_OG!$D$1:$D$766,Main_OG!AL$1:AL$766,"")</f>
        <v>1542451912</v>
      </c>
      <c r="AD2533" s="47">
        <f>_xlfn.XLOOKUP($E2533,Main_OG!$D$1:$D$766,Main_OG!AM$1:AM$766,"")</f>
        <v>32200757</v>
      </c>
    </row>
    <row r="2534" spans="1:30" x14ac:dyDescent="0.35">
      <c r="A2534" s="36" t="s">
        <v>3699</v>
      </c>
      <c r="B2534" s="45" t="s">
        <v>59</v>
      </c>
      <c r="C2534" s="45" t="s">
        <v>4294</v>
      </c>
      <c r="D2534" s="36" t="s">
        <v>4530</v>
      </c>
      <c r="E2534" s="36" t="str">
        <f t="shared" si="117"/>
        <v>2011_CA</v>
      </c>
      <c r="F2534" s="45">
        <v>2011</v>
      </c>
      <c r="G2534" s="45">
        <f>_xlfn.XLOOKUP(I2534,Main_OG!$B$1:$B$766,Main_OG!$O$1:$O$766,"")</f>
        <v>1</v>
      </c>
      <c r="H2534" s="45">
        <f>_xlfn.XLOOKUP(E2534,Main_OG!$D$1:$D$766,Main_OG!$J$1:$J$766,"")</f>
        <v>1</v>
      </c>
      <c r="I2534" s="45" t="s">
        <v>59</v>
      </c>
      <c r="J2534" s="45" t="str">
        <f t="shared" si="118"/>
        <v>San Diego Gas &amp; Electric Co_CA</v>
      </c>
      <c r="K2534" s="45" t="str">
        <f t="shared" si="119"/>
        <v>San Diego Gas Electric Co_CA</v>
      </c>
      <c r="L2534" s="45" t="s">
        <v>3705</v>
      </c>
      <c r="M2534" s="45">
        <v>3</v>
      </c>
      <c r="N2534" s="45">
        <v>149382</v>
      </c>
      <c r="O2534" s="45">
        <v>481</v>
      </c>
      <c r="P2534" s="45">
        <v>1235917</v>
      </c>
      <c r="Q2534" s="45">
        <v>99120</v>
      </c>
      <c r="R2534" s="45">
        <v>6738879</v>
      </c>
      <c r="S2534" s="45">
        <v>2036841</v>
      </c>
      <c r="T2534" s="45">
        <v>7374268</v>
      </c>
      <c r="U2534" s="45">
        <v>7.31</v>
      </c>
      <c r="V2534" s="45">
        <v>16.05</v>
      </c>
      <c r="W2534" s="45">
        <v>13.04</v>
      </c>
      <c r="X2534" s="45">
        <v>17.7</v>
      </c>
      <c r="Y2534" s="46">
        <v>2192887.2000000002</v>
      </c>
      <c r="Z2534" s="46">
        <v>58265.200327417857</v>
      </c>
      <c r="AA2534" s="47">
        <f>_xlfn.XLOOKUP($E2534,Main_OG!$D$1:$D$766,Main_OG!AJ$1:AJ$766,"")</f>
        <v>1558104</v>
      </c>
      <c r="AB2534" s="47">
        <f>_xlfn.XLOOKUP($E2534,Main_OG!$D$1:$D$766,Main_OG!AK$1:AK$766,"")</f>
        <v>3730746.96</v>
      </c>
      <c r="AC2534" s="47">
        <f>_xlfn.XLOOKUP($E2534,Main_OG!$D$1:$D$766,Main_OG!AL$1:AL$766,"")</f>
        <v>1301741298</v>
      </c>
      <c r="AD2534" s="47">
        <f>_xlfn.XLOOKUP($E2534,Main_OG!$D$1:$D$766,Main_OG!AM$1:AM$766,"")</f>
        <v>36663247</v>
      </c>
    </row>
    <row r="2535" spans="1:30" x14ac:dyDescent="0.35">
      <c r="A2535" s="36" t="s">
        <v>3699</v>
      </c>
      <c r="B2535" s="45" t="s">
        <v>59</v>
      </c>
      <c r="C2535" s="45" t="s">
        <v>4294</v>
      </c>
      <c r="D2535" s="36" t="s">
        <v>4530</v>
      </c>
      <c r="E2535" s="36" t="str">
        <f t="shared" si="117"/>
        <v>2012_CA</v>
      </c>
      <c r="F2535" s="45">
        <v>2012</v>
      </c>
      <c r="G2535" s="45">
        <f>_xlfn.XLOOKUP(I2535,Main_OG!$B$1:$B$766,Main_OG!$O$1:$O$766,"")</f>
        <v>1</v>
      </c>
      <c r="H2535" s="45">
        <f>_xlfn.XLOOKUP(E2535,Main_OG!$D$1:$D$766,Main_OG!$J$1:$J$766,"")</f>
        <v>1</v>
      </c>
      <c r="I2535" s="45" t="s">
        <v>59</v>
      </c>
      <c r="J2535" s="45" t="str">
        <f t="shared" si="118"/>
        <v>San Diego Gas &amp; Electric Co_CA</v>
      </c>
      <c r="K2535" s="45" t="str">
        <f t="shared" si="119"/>
        <v>San Diego Gas Electric Co_CA</v>
      </c>
      <c r="L2535" s="45" t="s">
        <v>3706</v>
      </c>
      <c r="M2535" s="45">
        <v>4</v>
      </c>
      <c r="N2535" s="45">
        <v>149560</v>
      </c>
      <c r="O2535" s="45">
        <v>465</v>
      </c>
      <c r="P2535" s="45">
        <v>1242395</v>
      </c>
      <c r="Q2535" s="45">
        <v>95213</v>
      </c>
      <c r="R2535" s="45">
        <v>6902279</v>
      </c>
      <c r="S2535" s="45">
        <v>2042302</v>
      </c>
      <c r="T2535" s="45">
        <v>7586922</v>
      </c>
      <c r="U2535" s="45">
        <v>7.0830663999999999</v>
      </c>
      <c r="V2535" s="45">
        <v>14.839183999999999</v>
      </c>
      <c r="W2535" s="45">
        <v>12.216259000000001</v>
      </c>
      <c r="X2535" s="45">
        <v>16.366429</v>
      </c>
      <c r="Y2535" s="46">
        <v>2255437.2999999998</v>
      </c>
      <c r="Z2535" s="46">
        <v>59440.34757454371</v>
      </c>
      <c r="AA2535" s="47">
        <f>_xlfn.XLOOKUP($E2535,Main_OG!$D$1:$D$766,Main_OG!AJ$1:AJ$766,"")</f>
        <v>1003476</v>
      </c>
      <c r="AB2535" s="47">
        <f>_xlfn.XLOOKUP($E2535,Main_OG!$D$1:$D$766,Main_OG!AK$1:AK$766,"")</f>
        <v>771902</v>
      </c>
      <c r="AC2535" s="47">
        <f>_xlfn.XLOOKUP($E2535,Main_OG!$D$1:$D$766,Main_OG!AL$1:AL$766,"")</f>
        <v>1779673820</v>
      </c>
      <c r="AD2535" s="47">
        <f>_xlfn.XLOOKUP($E2535,Main_OG!$D$1:$D$766,Main_OG!AM$1:AM$766,"")</f>
        <v>18507408</v>
      </c>
    </row>
    <row r="2536" spans="1:30" x14ac:dyDescent="0.35">
      <c r="A2536" s="36" t="s">
        <v>3699</v>
      </c>
      <c r="B2536" s="45" t="s">
        <v>59</v>
      </c>
      <c r="C2536" s="45" t="s">
        <v>4294</v>
      </c>
      <c r="D2536" s="36" t="s">
        <v>4530</v>
      </c>
      <c r="E2536" s="36" t="str">
        <f t="shared" si="117"/>
        <v>2013_CA</v>
      </c>
      <c r="F2536" s="45">
        <v>2013</v>
      </c>
      <c r="G2536" s="45">
        <f>_xlfn.XLOOKUP(I2536,Main_OG!$B$1:$B$766,Main_OG!$O$1:$O$766,"")</f>
        <v>1</v>
      </c>
      <c r="H2536" s="45">
        <f>_xlfn.XLOOKUP(E2536,Main_OG!$D$1:$D$766,Main_OG!$J$1:$J$766,"")</f>
        <v>1</v>
      </c>
      <c r="I2536" s="45" t="s">
        <v>59</v>
      </c>
      <c r="J2536" s="45" t="str">
        <f t="shared" si="118"/>
        <v>San Diego Gas &amp; Electric Co_CA</v>
      </c>
      <c r="K2536" s="45" t="str">
        <f t="shared" si="119"/>
        <v>San Diego Gas Electric Co_CA</v>
      </c>
      <c r="L2536" s="45" t="s">
        <v>3707</v>
      </c>
      <c r="M2536" s="45">
        <v>4</v>
      </c>
      <c r="N2536" s="45">
        <v>149751</v>
      </c>
      <c r="O2536" s="45">
        <v>461</v>
      </c>
      <c r="P2536" s="45">
        <v>1249530</v>
      </c>
      <c r="Q2536" s="45">
        <v>86708</v>
      </c>
      <c r="R2536" s="45">
        <v>6723283</v>
      </c>
      <c r="S2536" s="45">
        <v>1961744</v>
      </c>
      <c r="T2536" s="45">
        <v>7392246</v>
      </c>
      <c r="U2536" s="45">
        <v>7.7778289999999997</v>
      </c>
      <c r="V2536" s="45">
        <v>16.162051999999999</v>
      </c>
      <c r="W2536" s="45">
        <v>13.090225</v>
      </c>
      <c r="X2536" s="45">
        <v>17.354458000000001</v>
      </c>
      <c r="Y2536" s="46">
        <v>2340335.2999999998</v>
      </c>
      <c r="Z2536" s="46">
        <v>61179.209849340856</v>
      </c>
      <c r="AA2536" s="47">
        <f>_xlfn.XLOOKUP($E2536,Main_OG!$D$1:$D$766,Main_OG!AJ$1:AJ$766,"")</f>
        <v>586564</v>
      </c>
      <c r="AB2536" s="47">
        <f>_xlfn.XLOOKUP($E2536,Main_OG!$D$1:$D$766,Main_OG!AK$1:AK$766,"")</f>
        <v>281579.90000000002</v>
      </c>
      <c r="AC2536" s="47">
        <f>_xlfn.XLOOKUP($E2536,Main_OG!$D$1:$D$766,Main_OG!AL$1:AL$766,"")</f>
        <v>1735221748</v>
      </c>
      <c r="AD2536" s="47">
        <f>_xlfn.XLOOKUP($E2536,Main_OG!$D$1:$D$766,Main_OG!AM$1:AM$766,"")</f>
        <v>17911943</v>
      </c>
    </row>
    <row r="2537" spans="1:30" x14ac:dyDescent="0.35">
      <c r="A2537" s="36" t="s">
        <v>3699</v>
      </c>
      <c r="B2537" s="45" t="s">
        <v>59</v>
      </c>
      <c r="C2537" s="45" t="s">
        <v>4294</v>
      </c>
      <c r="D2537" s="36" t="s">
        <v>4530</v>
      </c>
      <c r="E2537" s="36" t="str">
        <f t="shared" si="117"/>
        <v>2014_CA</v>
      </c>
      <c r="F2537" s="45">
        <v>2014</v>
      </c>
      <c r="G2537" s="45">
        <f>_xlfn.XLOOKUP(I2537,Main_OG!$B$1:$B$766,Main_OG!$O$1:$O$766,"")</f>
        <v>1</v>
      </c>
      <c r="H2537" s="45">
        <f>_xlfn.XLOOKUP(E2537,Main_OG!$D$1:$D$766,Main_OG!$J$1:$J$766,"")</f>
        <v>1</v>
      </c>
      <c r="I2537" s="45" t="s">
        <v>59</v>
      </c>
      <c r="J2537" s="45" t="str">
        <f t="shared" si="118"/>
        <v>San Diego Gas &amp; Electric Co_CA</v>
      </c>
      <c r="K2537" s="45" t="str">
        <f t="shared" si="119"/>
        <v>San Diego Gas Electric Co_CA</v>
      </c>
      <c r="L2537" s="45" t="s">
        <v>3708</v>
      </c>
      <c r="M2537" s="45">
        <v>4</v>
      </c>
      <c r="N2537" s="45">
        <v>150700</v>
      </c>
      <c r="O2537" s="45">
        <v>454</v>
      </c>
      <c r="P2537" s="45">
        <v>1256446</v>
      </c>
      <c r="Q2537" s="45">
        <v>87425</v>
      </c>
      <c r="R2537" s="45">
        <v>6975252</v>
      </c>
      <c r="S2537" s="45">
        <v>2066759</v>
      </c>
      <c r="T2537" s="45">
        <v>7338332</v>
      </c>
      <c r="U2537" s="45">
        <v>7.7140405999999997</v>
      </c>
      <c r="V2537" s="45">
        <v>20.453355999999999</v>
      </c>
      <c r="W2537" s="45">
        <v>16.560789</v>
      </c>
      <c r="X2537" s="45">
        <v>18.664916999999999</v>
      </c>
      <c r="Y2537" s="46">
        <v>2428675.7000000002</v>
      </c>
      <c r="Z2537" s="46">
        <v>62940.736636083937</v>
      </c>
      <c r="AA2537" s="47">
        <f>_xlfn.XLOOKUP($E2537,Main_OG!$D$1:$D$766,Main_OG!AJ$1:AJ$766,"")</f>
        <v>580888</v>
      </c>
      <c r="AB2537" s="47">
        <f>_xlfn.XLOOKUP($E2537,Main_OG!$D$1:$D$766,Main_OG!AK$1:AK$766,"")</f>
        <v>281121</v>
      </c>
      <c r="AC2537" s="47">
        <f>_xlfn.XLOOKUP($E2537,Main_OG!$D$1:$D$766,Main_OG!AL$1:AL$766,"")</f>
        <v>1753557596</v>
      </c>
      <c r="AD2537" s="47">
        <f>_xlfn.XLOOKUP($E2537,Main_OG!$D$1:$D$766,Main_OG!AM$1:AM$766,"")</f>
        <v>16985978</v>
      </c>
    </row>
    <row r="2538" spans="1:30" x14ac:dyDescent="0.35">
      <c r="A2538" s="36" t="s">
        <v>3699</v>
      </c>
      <c r="B2538" s="45" t="s">
        <v>59</v>
      </c>
      <c r="C2538" s="45" t="s">
        <v>4294</v>
      </c>
      <c r="D2538" s="36" t="s">
        <v>4530</v>
      </c>
      <c r="E2538" s="36" t="str">
        <f t="shared" si="117"/>
        <v>2015_CA</v>
      </c>
      <c r="F2538" s="45">
        <v>2015</v>
      </c>
      <c r="G2538" s="45">
        <f>_xlfn.XLOOKUP(I2538,Main_OG!$B$1:$B$766,Main_OG!$O$1:$O$766,"")</f>
        <v>1</v>
      </c>
      <c r="H2538" s="45">
        <f>_xlfn.XLOOKUP(E2538,Main_OG!$D$1:$D$766,Main_OG!$J$1:$J$766,"")</f>
        <v>1</v>
      </c>
      <c r="I2538" s="45" t="s">
        <v>59</v>
      </c>
      <c r="J2538" s="45" t="str">
        <f t="shared" si="118"/>
        <v>San Diego Gas &amp; Electric Co_CA</v>
      </c>
      <c r="K2538" s="45" t="str">
        <f t="shared" si="119"/>
        <v>San Diego Gas Electric Co_CA</v>
      </c>
      <c r="L2538" s="45" t="s">
        <v>3709</v>
      </c>
      <c r="M2538" s="45">
        <v>4</v>
      </c>
      <c r="N2538" s="45">
        <v>151550</v>
      </c>
      <c r="O2538" s="45">
        <v>464</v>
      </c>
      <c r="P2538" s="45">
        <v>1264642</v>
      </c>
      <c r="Q2538" s="45">
        <v>83031</v>
      </c>
      <c r="R2538" s="45">
        <v>6876979</v>
      </c>
      <c r="S2538" s="45">
        <v>2163450</v>
      </c>
      <c r="T2538" s="45">
        <v>7143459</v>
      </c>
      <c r="U2538" s="45">
        <v>8.1222676000000007</v>
      </c>
      <c r="V2538" s="45">
        <v>22.051597000000001</v>
      </c>
      <c r="W2538" s="45">
        <v>17.598516</v>
      </c>
      <c r="X2538" s="45">
        <v>20.806569</v>
      </c>
      <c r="Y2538" s="46">
        <v>2545979.5</v>
      </c>
      <c r="Z2538" s="46">
        <v>65442.117240728374</v>
      </c>
      <c r="AA2538" s="47">
        <f>_xlfn.XLOOKUP($E2538,Main_OG!$D$1:$D$766,Main_OG!AJ$1:AJ$766,"")</f>
        <v>134800</v>
      </c>
      <c r="AB2538" s="47">
        <f>_xlfn.XLOOKUP($E2538,Main_OG!$D$1:$D$766,Main_OG!AK$1:AK$766,"")</f>
        <v>328846</v>
      </c>
      <c r="AC2538" s="47">
        <f>_xlfn.XLOOKUP($E2538,Main_OG!$D$1:$D$766,Main_OG!AL$1:AL$766,"")</f>
        <v>1700854110</v>
      </c>
      <c r="AD2538" s="47">
        <f>_xlfn.XLOOKUP($E2538,Main_OG!$D$1:$D$766,Main_OG!AM$1:AM$766,"")</f>
        <v>18505385</v>
      </c>
    </row>
    <row r="2539" spans="1:30" x14ac:dyDescent="0.35">
      <c r="A2539" s="36" t="s">
        <v>3699</v>
      </c>
      <c r="B2539" s="45" t="s">
        <v>59</v>
      </c>
      <c r="C2539" s="45" t="s">
        <v>4294</v>
      </c>
      <c r="D2539" s="36" t="s">
        <v>4530</v>
      </c>
      <c r="E2539" s="36" t="str">
        <f t="shared" si="117"/>
        <v>2016_CA</v>
      </c>
      <c r="F2539" s="45">
        <v>2016</v>
      </c>
      <c r="G2539" s="45">
        <f>_xlfn.XLOOKUP(I2539,Main_OG!$B$1:$B$766,Main_OG!$O$1:$O$766,"")</f>
        <v>1</v>
      </c>
      <c r="H2539" s="45">
        <f>_xlfn.XLOOKUP(E2539,Main_OG!$D$1:$D$766,Main_OG!$J$1:$J$766,"")</f>
        <v>1</v>
      </c>
      <c r="I2539" s="45" t="s">
        <v>59</v>
      </c>
      <c r="J2539" s="45" t="str">
        <f t="shared" si="118"/>
        <v>San Diego Gas &amp; Electric Co_CA</v>
      </c>
      <c r="K2539" s="45" t="str">
        <f t="shared" si="119"/>
        <v>San Diego Gas Electric Co_CA</v>
      </c>
      <c r="L2539" s="45" t="s">
        <v>3710</v>
      </c>
      <c r="M2539" s="45">
        <v>6</v>
      </c>
      <c r="N2539" s="45">
        <v>152614</v>
      </c>
      <c r="O2539" s="45">
        <v>461</v>
      </c>
      <c r="P2539" s="45">
        <v>1272052</v>
      </c>
      <c r="Q2539" s="45">
        <v>60457</v>
      </c>
      <c r="R2539" s="45">
        <v>6714500</v>
      </c>
      <c r="S2539" s="45">
        <v>2193185</v>
      </c>
      <c r="T2539" s="45">
        <v>6684897</v>
      </c>
      <c r="U2539" s="45">
        <v>13.498354000000001</v>
      </c>
      <c r="V2539" s="45">
        <v>19.622544000000001</v>
      </c>
      <c r="W2539" s="45">
        <v>16.216161</v>
      </c>
      <c r="X2539" s="45">
        <v>20.724173</v>
      </c>
      <c r="Y2539" s="46">
        <v>2623711.7000000002</v>
      </c>
      <c r="Z2539" s="46">
        <v>67018.29509303208</v>
      </c>
      <c r="AA2539" s="47">
        <f>_xlfn.XLOOKUP($E2539,Main_OG!$D$1:$D$766,Main_OG!AJ$1:AJ$766,"")</f>
        <v>125416</v>
      </c>
      <c r="AB2539" s="47">
        <f>_xlfn.XLOOKUP($E2539,Main_OG!$D$1:$D$766,Main_OG!AK$1:AK$766,"")</f>
        <v>455785</v>
      </c>
      <c r="AC2539" s="47">
        <f>_xlfn.XLOOKUP($E2539,Main_OG!$D$1:$D$766,Main_OG!AL$1:AL$766,"")</f>
        <v>1403209832</v>
      </c>
      <c r="AD2539" s="47">
        <f>_xlfn.XLOOKUP($E2539,Main_OG!$D$1:$D$766,Main_OG!AM$1:AM$766,"")</f>
        <v>18907578</v>
      </c>
    </row>
    <row r="2540" spans="1:30" x14ac:dyDescent="0.35">
      <c r="A2540" s="36" t="s">
        <v>3699</v>
      </c>
      <c r="B2540" s="45" t="s">
        <v>59</v>
      </c>
      <c r="C2540" s="45" t="s">
        <v>4294</v>
      </c>
      <c r="D2540" s="36" t="s">
        <v>4530</v>
      </c>
      <c r="E2540" s="36" t="str">
        <f t="shared" si="117"/>
        <v>2017_CA</v>
      </c>
      <c r="F2540" s="45">
        <v>2017</v>
      </c>
      <c r="G2540" s="45">
        <f>_xlfn.XLOOKUP(I2540,Main_OG!$B$1:$B$766,Main_OG!$O$1:$O$766,"")</f>
        <v>1</v>
      </c>
      <c r="H2540" s="45">
        <f>_xlfn.XLOOKUP(E2540,Main_OG!$D$1:$D$766,Main_OG!$J$1:$J$766,"")</f>
        <v>1</v>
      </c>
      <c r="I2540" s="45" t="s">
        <v>59</v>
      </c>
      <c r="J2540" s="45" t="str">
        <f t="shared" si="118"/>
        <v>San Diego Gas &amp; Electric Co_CA</v>
      </c>
      <c r="K2540" s="45" t="str">
        <f t="shared" si="119"/>
        <v>San Diego Gas Electric Co_CA</v>
      </c>
      <c r="L2540" s="45" t="s">
        <v>3711</v>
      </c>
      <c r="M2540" s="45">
        <v>6</v>
      </c>
      <c r="N2540" s="45">
        <v>153311</v>
      </c>
      <c r="O2540" s="45">
        <v>444</v>
      </c>
      <c r="P2540" s="45">
        <v>1280264</v>
      </c>
      <c r="Q2540" s="45">
        <v>59177</v>
      </c>
      <c r="R2540" s="45">
        <v>6782298</v>
      </c>
      <c r="S2540" s="45">
        <v>2203979</v>
      </c>
      <c r="T2540" s="45">
        <v>6577628</v>
      </c>
      <c r="U2540" s="45">
        <v>15.258293</v>
      </c>
      <c r="V2540" s="45">
        <v>21.218547000000001</v>
      </c>
      <c r="W2540" s="45">
        <v>17.281203999999999</v>
      </c>
      <c r="X2540" s="45">
        <v>22.085847999999999</v>
      </c>
      <c r="Y2540" s="46">
        <v>2740550.3</v>
      </c>
      <c r="Z2540" s="46">
        <v>69667.122843851015</v>
      </c>
      <c r="AA2540" s="47">
        <f>_xlfn.XLOOKUP($E2540,Main_OG!$D$1:$D$766,Main_OG!AJ$1:AJ$766,"")</f>
        <v>117272</v>
      </c>
      <c r="AB2540" s="47">
        <f>_xlfn.XLOOKUP($E2540,Main_OG!$D$1:$D$766,Main_OG!AK$1:AK$766,"")</f>
        <v>187367</v>
      </c>
      <c r="AC2540" s="47">
        <f>_xlfn.XLOOKUP($E2540,Main_OG!$D$1:$D$766,Main_OG!AL$1:AL$766,"")</f>
        <v>1282999508</v>
      </c>
      <c r="AD2540" s="47">
        <f>_xlfn.XLOOKUP($E2540,Main_OG!$D$1:$D$766,Main_OG!AM$1:AM$766,"")</f>
        <v>17901079</v>
      </c>
    </row>
    <row r="2541" spans="1:30" x14ac:dyDescent="0.35">
      <c r="A2541" s="36" t="s">
        <v>3699</v>
      </c>
      <c r="B2541" s="45" t="s">
        <v>59</v>
      </c>
      <c r="C2541" s="45" t="s">
        <v>4294</v>
      </c>
      <c r="D2541" s="36" t="s">
        <v>4530</v>
      </c>
      <c r="E2541" s="36" t="str">
        <f t="shared" si="117"/>
        <v>2018_CA</v>
      </c>
      <c r="F2541" s="45">
        <v>2018</v>
      </c>
      <c r="G2541" s="45">
        <f>_xlfn.XLOOKUP(I2541,Main_OG!$B$1:$B$766,Main_OG!$O$1:$O$766,"")</f>
        <v>1</v>
      </c>
      <c r="H2541" s="45">
        <f>_xlfn.XLOOKUP(E2541,Main_OG!$D$1:$D$766,Main_OG!$J$1:$J$766,"")</f>
        <v>1</v>
      </c>
      <c r="I2541" s="45" t="s">
        <v>59</v>
      </c>
      <c r="J2541" s="45" t="str">
        <f t="shared" si="118"/>
        <v>San Diego Gas &amp; Electric Co_CA</v>
      </c>
      <c r="K2541" s="45" t="str">
        <f t="shared" si="119"/>
        <v>San Diego Gas Electric Co_CA</v>
      </c>
      <c r="L2541" s="45" t="s">
        <v>3712</v>
      </c>
      <c r="M2541" s="45">
        <v>4</v>
      </c>
      <c r="N2541" s="45">
        <v>153138</v>
      </c>
      <c r="O2541" s="45">
        <v>435</v>
      </c>
      <c r="P2541" s="45">
        <v>1290690</v>
      </c>
      <c r="Q2541" s="45">
        <v>57590</v>
      </c>
      <c r="R2541" s="45">
        <v>6562061</v>
      </c>
      <c r="S2541" s="45">
        <v>2182924</v>
      </c>
      <c r="T2541" s="45">
        <v>6336436</v>
      </c>
      <c r="U2541" s="45">
        <v>16.731030000000001</v>
      </c>
      <c r="V2541" s="45">
        <v>23.236713000000002</v>
      </c>
      <c r="W2541" s="45">
        <v>18.460129999999999</v>
      </c>
      <c r="X2541" s="45">
        <v>25.311592999999998</v>
      </c>
      <c r="Y2541" s="46">
        <v>2850970.3</v>
      </c>
      <c r="Z2541" s="46">
        <v>72290.915366437242</v>
      </c>
      <c r="AA2541" s="47">
        <f>_xlfn.XLOOKUP($E2541,Main_OG!$D$1:$D$766,Main_OG!AJ$1:AJ$766,"")</f>
        <v>113814</v>
      </c>
      <c r="AB2541" s="47">
        <f>_xlfn.XLOOKUP($E2541,Main_OG!$D$1:$D$766,Main_OG!AK$1:AK$766,"")</f>
        <v>239764</v>
      </c>
      <c r="AC2541" s="47">
        <f>_xlfn.XLOOKUP($E2541,Main_OG!$D$1:$D$766,Main_OG!AL$1:AL$766,"")</f>
        <v>1292762132</v>
      </c>
      <c r="AD2541" s="47">
        <f>_xlfn.XLOOKUP($E2541,Main_OG!$D$1:$D$766,Main_OG!AM$1:AM$766,"")</f>
        <v>18213519</v>
      </c>
    </row>
    <row r="2542" spans="1:30" x14ac:dyDescent="0.35">
      <c r="A2542" s="36" t="s">
        <v>3699</v>
      </c>
      <c r="B2542" s="45" t="s">
        <v>59</v>
      </c>
      <c r="C2542" s="45" t="s">
        <v>4294</v>
      </c>
      <c r="D2542" s="36" t="s">
        <v>4530</v>
      </c>
      <c r="E2542" s="36" t="str">
        <f t="shared" si="117"/>
        <v>2019_CA</v>
      </c>
      <c r="F2542" s="45">
        <v>2019</v>
      </c>
      <c r="G2542" s="45">
        <f>_xlfn.XLOOKUP(I2542,Main_OG!$B$1:$B$766,Main_OG!$O$1:$O$766,"")</f>
        <v>1</v>
      </c>
      <c r="H2542" s="45">
        <f>_xlfn.XLOOKUP(E2542,Main_OG!$D$1:$D$766,Main_OG!$J$1:$J$766,"")</f>
        <v>1</v>
      </c>
      <c r="I2542" s="45" t="s">
        <v>59</v>
      </c>
      <c r="J2542" s="45" t="str">
        <f t="shared" si="118"/>
        <v>San Diego Gas &amp; Electric Co_CA</v>
      </c>
      <c r="K2542" s="45" t="str">
        <f t="shared" si="119"/>
        <v>San Diego Gas Electric Co_CA</v>
      </c>
      <c r="L2542" s="45" t="s">
        <v>3713</v>
      </c>
      <c r="M2542" s="45">
        <v>4</v>
      </c>
      <c r="N2542" s="45">
        <v>152737</v>
      </c>
      <c r="O2542" s="45">
        <v>421</v>
      </c>
      <c r="P2542" s="45">
        <v>1298976</v>
      </c>
      <c r="Q2542" s="45">
        <v>61454</v>
      </c>
      <c r="R2542" s="45">
        <v>6310142</v>
      </c>
      <c r="S2542" s="45">
        <v>2052235</v>
      </c>
      <c r="T2542" s="45">
        <v>5981976</v>
      </c>
      <c r="U2542" s="45">
        <v>17.744166</v>
      </c>
      <c r="V2542" s="45">
        <v>23.477903999999999</v>
      </c>
      <c r="W2542" s="45">
        <v>19.204671999999999</v>
      </c>
      <c r="X2542" s="45">
        <v>25.779985</v>
      </c>
      <c r="Y2542" s="46">
        <v>2962792.1</v>
      </c>
      <c r="Z2542" s="46">
        <v>75126.056066784979</v>
      </c>
      <c r="AA2542" s="47">
        <f>_xlfn.XLOOKUP($E2542,Main_OG!$D$1:$D$766,Main_OG!AJ$1:AJ$766,"")</f>
        <v>97698</v>
      </c>
      <c r="AB2542" s="47">
        <f>_xlfn.XLOOKUP($E2542,Main_OG!$D$1:$D$766,Main_OG!AK$1:AK$766,"")</f>
        <v>201972</v>
      </c>
      <c r="AC2542" s="47">
        <f>_xlfn.XLOOKUP($E2542,Main_OG!$D$1:$D$766,Main_OG!AL$1:AL$766,"")</f>
        <v>1230687868</v>
      </c>
      <c r="AD2542" s="47">
        <f>_xlfn.XLOOKUP($E2542,Main_OG!$D$1:$D$766,Main_OG!AM$1:AM$766,"")</f>
        <v>16165384</v>
      </c>
    </row>
    <row r="2543" spans="1:30" x14ac:dyDescent="0.35">
      <c r="A2543" s="36" t="s">
        <v>3699</v>
      </c>
      <c r="B2543" s="45" t="s">
        <v>59</v>
      </c>
      <c r="C2543" s="45" t="s">
        <v>4294</v>
      </c>
      <c r="D2543" s="36" t="s">
        <v>4530</v>
      </c>
      <c r="E2543" s="36" t="str">
        <f t="shared" si="117"/>
        <v>2020_CA</v>
      </c>
      <c r="F2543" s="45">
        <v>2020</v>
      </c>
      <c r="G2543" s="45">
        <f>_xlfn.XLOOKUP(I2543,Main_OG!$B$1:$B$766,Main_OG!$O$1:$O$766,"")</f>
        <v>1</v>
      </c>
      <c r="H2543" s="45">
        <f>_xlfn.XLOOKUP(E2543,Main_OG!$D$1:$D$766,Main_OG!$J$1:$J$766,"")</f>
        <v>1</v>
      </c>
      <c r="I2543" s="45" t="s">
        <v>59</v>
      </c>
      <c r="J2543" s="45" t="str">
        <f t="shared" si="118"/>
        <v>San Diego Gas &amp; Electric Co_CA</v>
      </c>
      <c r="K2543" s="45" t="str">
        <f t="shared" si="119"/>
        <v>San Diego Gas Electric Co_CA</v>
      </c>
      <c r="L2543" s="45" t="s">
        <v>3714</v>
      </c>
      <c r="M2543" s="45">
        <v>5</v>
      </c>
      <c r="N2543" s="45">
        <v>153144</v>
      </c>
      <c r="O2543" s="45">
        <v>392</v>
      </c>
      <c r="P2543" s="45">
        <v>0</v>
      </c>
      <c r="Q2543" s="45">
        <v>46822</v>
      </c>
      <c r="R2543" s="45">
        <v>5903249</v>
      </c>
      <c r="S2543" s="45">
        <v>1841889</v>
      </c>
      <c r="T2543" s="45">
        <v>0</v>
      </c>
      <c r="U2543" s="45">
        <v>18.793088999999998</v>
      </c>
      <c r="V2543" s="45">
        <v>23.856798000000001</v>
      </c>
      <c r="W2543" s="45">
        <v>19.466612999999999</v>
      </c>
      <c r="X2543" s="45">
        <v>0</v>
      </c>
      <c r="Y2543" s="46">
        <v>2925146.9</v>
      </c>
      <c r="Z2543" s="46">
        <v>74206.721781691798</v>
      </c>
      <c r="AA2543" s="47">
        <f>_xlfn.XLOOKUP($E2543,Main_OG!$D$1:$D$766,Main_OG!AJ$1:AJ$766,"")</f>
        <v>115372</v>
      </c>
      <c r="AB2543" s="47">
        <f>_xlfn.XLOOKUP($E2543,Main_OG!$D$1:$D$766,Main_OG!AK$1:AK$766,"")</f>
        <v>177700</v>
      </c>
      <c r="AC2543" s="47">
        <f>_xlfn.XLOOKUP($E2543,Main_OG!$D$1:$D$766,Main_OG!AL$1:AL$766,"")</f>
        <v>1335508716</v>
      </c>
      <c r="AD2543" s="47">
        <f>_xlfn.XLOOKUP($E2543,Main_OG!$D$1:$D$766,Main_OG!AM$1:AM$766,"")</f>
        <v>0</v>
      </c>
    </row>
    <row r="2544" spans="1:30" x14ac:dyDescent="0.35">
      <c r="A2544" s="36" t="s">
        <v>3715</v>
      </c>
      <c r="B2544" s="45" t="s">
        <v>77</v>
      </c>
      <c r="C2544" s="45" t="s">
        <v>4302</v>
      </c>
      <c r="D2544" s="36" t="s">
        <v>3715</v>
      </c>
      <c r="E2544" s="36" t="str">
        <f t="shared" si="117"/>
        <v>2010_TX</v>
      </c>
      <c r="F2544" s="45">
        <v>2010</v>
      </c>
      <c r="G2544" s="45">
        <f>_xlfn.XLOOKUP(I2544,Main_OG!$B$1:$B$766,Main_OG!$O$1:$O$766,"")</f>
        <v>1</v>
      </c>
      <c r="H2544" s="45">
        <f>_xlfn.XLOOKUP(E2544,Main_OG!$D$1:$D$766,Main_OG!$J$1:$J$766,"")</f>
        <v>0</v>
      </c>
      <c r="I2544" s="45" t="s">
        <v>77</v>
      </c>
      <c r="J2544" s="45" t="str">
        <f t="shared" si="118"/>
        <v>Sharyland Utilities LP_TX</v>
      </c>
      <c r="K2544" s="45" t="str">
        <f t="shared" si="119"/>
        <v>Sharyland Utilities LP_TX</v>
      </c>
      <c r="L2544" s="45" t="s">
        <v>3716</v>
      </c>
      <c r="M2544" s="45">
        <v>0</v>
      </c>
      <c r="N2544" s="45">
        <v>12813</v>
      </c>
      <c r="O2544" s="45">
        <v>712</v>
      </c>
      <c r="P2544" s="45">
        <v>25266</v>
      </c>
      <c r="Q2544" s="45">
        <v>0</v>
      </c>
      <c r="R2544" s="45">
        <v>351057</v>
      </c>
      <c r="S2544" s="45">
        <v>398554</v>
      </c>
      <c r="T2544" s="45">
        <v>319845</v>
      </c>
      <c r="U2544" s="45">
        <v>0</v>
      </c>
      <c r="V2544" s="45">
        <v>10.64</v>
      </c>
      <c r="W2544" s="45">
        <v>8.4700000000000006</v>
      </c>
      <c r="X2544" s="45">
        <v>10.84</v>
      </c>
      <c r="Y2544" s="46">
        <v>1323059.1000000001</v>
      </c>
      <c r="Z2544" s="46">
        <v>52415.200806817331</v>
      </c>
      <c r="AA2544" s="47">
        <f>_xlfn.XLOOKUP($E2544,Main_OG!$D$1:$D$766,Main_OG!AJ$1:AJ$766,"")</f>
        <v>206237270</v>
      </c>
      <c r="AB2544" s="47">
        <f>_xlfn.XLOOKUP($E2544,Main_OG!$D$1:$D$766,Main_OG!AK$1:AK$766,"")</f>
        <v>2849102</v>
      </c>
      <c r="AC2544" s="47">
        <f>_xlfn.XLOOKUP($E2544,Main_OG!$D$1:$D$766,Main_OG!AL$1:AL$766,"")</f>
        <v>2882061072</v>
      </c>
      <c r="AD2544" s="47">
        <f>_xlfn.XLOOKUP($E2544,Main_OG!$D$1:$D$766,Main_OG!AM$1:AM$766,"")</f>
        <v>41335248</v>
      </c>
    </row>
    <row r="2545" spans="1:30" x14ac:dyDescent="0.35">
      <c r="A2545" s="36" t="s">
        <v>3715</v>
      </c>
      <c r="B2545" s="45" t="s">
        <v>77</v>
      </c>
      <c r="C2545" s="45" t="s">
        <v>4302</v>
      </c>
      <c r="D2545" s="36" t="s">
        <v>3715</v>
      </c>
      <c r="E2545" s="36" t="str">
        <f t="shared" si="117"/>
        <v>2011_TX</v>
      </c>
      <c r="F2545" s="45">
        <v>2011</v>
      </c>
      <c r="G2545" s="45">
        <f>_xlfn.XLOOKUP(I2545,Main_OG!$B$1:$B$766,Main_OG!$O$1:$O$766,"")</f>
        <v>1</v>
      </c>
      <c r="H2545" s="45">
        <f>_xlfn.XLOOKUP(E2545,Main_OG!$D$1:$D$766,Main_OG!$J$1:$J$766,"")</f>
        <v>0</v>
      </c>
      <c r="I2545" s="45" t="s">
        <v>77</v>
      </c>
      <c r="J2545" s="45" t="str">
        <f t="shared" si="118"/>
        <v>Sharyland Utilities LP_TX</v>
      </c>
      <c r="K2545" s="45" t="str">
        <f t="shared" si="119"/>
        <v>Sharyland Utilities LP_TX</v>
      </c>
      <c r="L2545" s="45" t="s">
        <v>3717</v>
      </c>
      <c r="M2545" s="45">
        <v>0</v>
      </c>
      <c r="N2545" s="45">
        <v>14111</v>
      </c>
      <c r="O2545" s="45">
        <v>810</v>
      </c>
      <c r="P2545" s="45">
        <v>26021</v>
      </c>
      <c r="Q2545" s="45">
        <v>0</v>
      </c>
      <c r="R2545" s="45">
        <v>427962</v>
      </c>
      <c r="S2545" s="45">
        <v>457160</v>
      </c>
      <c r="T2545" s="45">
        <v>342091</v>
      </c>
      <c r="U2545" s="45">
        <v>0</v>
      </c>
      <c r="V2545" s="45">
        <v>10.33</v>
      </c>
      <c r="W2545" s="45">
        <v>8.49</v>
      </c>
      <c r="X2545" s="45">
        <v>10.8</v>
      </c>
      <c r="Y2545" s="46">
        <v>1370174.9</v>
      </c>
      <c r="Z2545" s="46">
        <v>53427.489668364484</v>
      </c>
      <c r="AA2545" s="47">
        <f>_xlfn.XLOOKUP($E2545,Main_OG!$D$1:$D$766,Main_OG!AJ$1:AJ$766,"")</f>
        <v>220852962</v>
      </c>
      <c r="AB2545" s="47">
        <f>_xlfn.XLOOKUP($E2545,Main_OG!$D$1:$D$766,Main_OG!AK$1:AK$766,"")</f>
        <v>3232160</v>
      </c>
      <c r="AC2545" s="47">
        <f>_xlfn.XLOOKUP($E2545,Main_OG!$D$1:$D$766,Main_OG!AL$1:AL$766,"")</f>
        <v>3110801834</v>
      </c>
      <c r="AD2545" s="47">
        <f>_xlfn.XLOOKUP($E2545,Main_OG!$D$1:$D$766,Main_OG!AM$1:AM$766,"")</f>
        <v>39648457</v>
      </c>
    </row>
    <row r="2546" spans="1:30" x14ac:dyDescent="0.35">
      <c r="A2546" s="36" t="s">
        <v>3715</v>
      </c>
      <c r="B2546" s="45" t="s">
        <v>77</v>
      </c>
      <c r="C2546" s="45" t="s">
        <v>4302</v>
      </c>
      <c r="D2546" s="36" t="s">
        <v>3715</v>
      </c>
      <c r="E2546" s="36" t="str">
        <f t="shared" si="117"/>
        <v>2012_TX</v>
      </c>
      <c r="F2546" s="45">
        <v>2012</v>
      </c>
      <c r="G2546" s="45">
        <f>_xlfn.XLOOKUP(I2546,Main_OG!$B$1:$B$766,Main_OG!$O$1:$O$766,"")</f>
        <v>1</v>
      </c>
      <c r="H2546" s="45">
        <f>_xlfn.XLOOKUP(E2546,Main_OG!$D$1:$D$766,Main_OG!$J$1:$J$766,"")</f>
        <v>0</v>
      </c>
      <c r="I2546" s="45" t="s">
        <v>77</v>
      </c>
      <c r="J2546" s="45" t="str">
        <f t="shared" si="118"/>
        <v>Sharyland Utilities LP_TX</v>
      </c>
      <c r="K2546" s="45" t="str">
        <f t="shared" si="119"/>
        <v>Sharyland Utilities LP_TX</v>
      </c>
      <c r="L2546" s="45" t="s">
        <v>3718</v>
      </c>
      <c r="M2546" s="45">
        <v>0</v>
      </c>
      <c r="N2546" s="45">
        <v>15437</v>
      </c>
      <c r="O2546" s="45">
        <v>2711</v>
      </c>
      <c r="P2546" s="45">
        <v>26451</v>
      </c>
      <c r="Q2546" s="45">
        <v>0</v>
      </c>
      <c r="R2546" s="45">
        <v>508985</v>
      </c>
      <c r="S2546" s="45">
        <v>545034</v>
      </c>
      <c r="T2546" s="45">
        <v>336851</v>
      </c>
      <c r="U2546" s="45">
        <v>0</v>
      </c>
      <c r="V2546" s="45">
        <v>9.7863197999999993</v>
      </c>
      <c r="W2546" s="45">
        <v>8.4507939000000007</v>
      </c>
      <c r="X2546" s="45">
        <v>10.623421</v>
      </c>
      <c r="Y2546" s="46">
        <v>1438354.4</v>
      </c>
      <c r="Z2546" s="46">
        <v>55142.914539574267</v>
      </c>
      <c r="AA2546" s="47">
        <f>_xlfn.XLOOKUP($E2546,Main_OG!$D$1:$D$766,Main_OG!AJ$1:AJ$766,"")</f>
        <v>194610414</v>
      </c>
      <c r="AB2546" s="47">
        <f>_xlfn.XLOOKUP($E2546,Main_OG!$D$1:$D$766,Main_OG!AK$1:AK$766,"")</f>
        <v>6389742</v>
      </c>
      <c r="AC2546" s="47">
        <f>_xlfn.XLOOKUP($E2546,Main_OG!$D$1:$D$766,Main_OG!AL$1:AL$766,"")</f>
        <v>3262388996</v>
      </c>
      <c r="AD2546" s="47">
        <f>_xlfn.XLOOKUP($E2546,Main_OG!$D$1:$D$766,Main_OG!AM$1:AM$766,"")</f>
        <v>38441017</v>
      </c>
    </row>
    <row r="2547" spans="1:30" x14ac:dyDescent="0.35">
      <c r="A2547" s="36" t="s">
        <v>3715</v>
      </c>
      <c r="B2547" s="45" t="s">
        <v>77</v>
      </c>
      <c r="C2547" s="45" t="s">
        <v>4302</v>
      </c>
      <c r="D2547" s="36" t="s">
        <v>3715</v>
      </c>
      <c r="E2547" s="36" t="str">
        <f t="shared" si="117"/>
        <v>2013_TX</v>
      </c>
      <c r="F2547" s="45">
        <v>2013</v>
      </c>
      <c r="G2547" s="45">
        <f>_xlfn.XLOOKUP(I2547,Main_OG!$B$1:$B$766,Main_OG!$O$1:$O$766,"")</f>
        <v>1</v>
      </c>
      <c r="H2547" s="45">
        <f>_xlfn.XLOOKUP(E2547,Main_OG!$D$1:$D$766,Main_OG!$J$1:$J$766,"")</f>
        <v>0</v>
      </c>
      <c r="I2547" s="45" t="s">
        <v>77</v>
      </c>
      <c r="J2547" s="45" t="str">
        <f t="shared" si="118"/>
        <v>Sharyland Utilities LP_TX</v>
      </c>
      <c r="K2547" s="45" t="str">
        <f t="shared" si="119"/>
        <v>Sharyland Utilities LP_TX</v>
      </c>
      <c r="L2547" s="45" t="s">
        <v>3719</v>
      </c>
      <c r="M2547" s="45">
        <v>0</v>
      </c>
      <c r="N2547" s="45">
        <v>18853</v>
      </c>
      <c r="O2547" s="45">
        <v>2852</v>
      </c>
      <c r="P2547" s="45">
        <v>27768</v>
      </c>
      <c r="Q2547" s="45">
        <v>0</v>
      </c>
      <c r="R2547" s="45">
        <v>578216</v>
      </c>
      <c r="S2547" s="45">
        <v>769947</v>
      </c>
      <c r="T2547" s="45">
        <v>356765</v>
      </c>
      <c r="U2547" s="45">
        <v>0</v>
      </c>
      <c r="V2547" s="45">
        <v>10.709284999999999</v>
      </c>
      <c r="W2547" s="45">
        <v>9.1586303999999998</v>
      </c>
      <c r="X2547" s="45">
        <v>11.263548999999999</v>
      </c>
      <c r="Y2547" s="46">
        <v>1511806.5</v>
      </c>
      <c r="Z2547" s="46">
        <v>57093.153737780332</v>
      </c>
      <c r="AA2547" s="47">
        <f>_xlfn.XLOOKUP($E2547,Main_OG!$D$1:$D$766,Main_OG!AJ$1:AJ$766,"")</f>
        <v>204973390</v>
      </c>
      <c r="AB2547" s="47">
        <f>_xlfn.XLOOKUP($E2547,Main_OG!$D$1:$D$766,Main_OG!AK$1:AK$766,"")</f>
        <v>4517374</v>
      </c>
      <c r="AC2547" s="47">
        <f>_xlfn.XLOOKUP($E2547,Main_OG!$D$1:$D$766,Main_OG!AL$1:AL$766,"")</f>
        <v>3076364045</v>
      </c>
      <c r="AD2547" s="47">
        <f>_xlfn.XLOOKUP($E2547,Main_OG!$D$1:$D$766,Main_OG!AM$1:AM$766,"")</f>
        <v>38314996</v>
      </c>
    </row>
    <row r="2548" spans="1:30" x14ac:dyDescent="0.35">
      <c r="A2548" s="36" t="s">
        <v>3715</v>
      </c>
      <c r="B2548" s="45" t="s">
        <v>77</v>
      </c>
      <c r="C2548" s="45" t="s">
        <v>4302</v>
      </c>
      <c r="D2548" s="36" t="s">
        <v>3715</v>
      </c>
      <c r="E2548" s="36" t="str">
        <f t="shared" si="117"/>
        <v>2014_TX</v>
      </c>
      <c r="F2548" s="45">
        <v>2014</v>
      </c>
      <c r="G2548" s="45">
        <f>_xlfn.XLOOKUP(I2548,Main_OG!$B$1:$B$766,Main_OG!$O$1:$O$766,"")</f>
        <v>1</v>
      </c>
      <c r="H2548" s="45">
        <f>_xlfn.XLOOKUP(E2548,Main_OG!$D$1:$D$766,Main_OG!$J$1:$J$766,"")</f>
        <v>0</v>
      </c>
      <c r="I2548" s="45" t="s">
        <v>77</v>
      </c>
      <c r="J2548" s="45" t="str">
        <f t="shared" si="118"/>
        <v>Sharyland Utilities LP_TX</v>
      </c>
      <c r="K2548" s="45" t="str">
        <f t="shared" si="119"/>
        <v>Sharyland Utilities LP_TX</v>
      </c>
      <c r="L2548" s="45" t="s">
        <v>3720</v>
      </c>
      <c r="M2548" s="45">
        <v>0</v>
      </c>
      <c r="N2548" s="45">
        <v>17799</v>
      </c>
      <c r="O2548" s="45">
        <v>3002</v>
      </c>
      <c r="P2548" s="45">
        <v>27944</v>
      </c>
      <c r="Q2548" s="45">
        <v>0</v>
      </c>
      <c r="R2548" s="45">
        <v>257015</v>
      </c>
      <c r="S2548" s="45">
        <v>408317</v>
      </c>
      <c r="T2548" s="45">
        <v>167939</v>
      </c>
      <c r="U2548" s="45">
        <v>0</v>
      </c>
      <c r="V2548" s="45">
        <v>11.888411</v>
      </c>
      <c r="W2548" s="45">
        <v>10.754389</v>
      </c>
      <c r="X2548" s="45">
        <v>12.102608999999999</v>
      </c>
      <c r="Y2548" s="46">
        <v>1559636.1</v>
      </c>
      <c r="Z2548" s="46">
        <v>57843.36974409315</v>
      </c>
      <c r="AA2548" s="47">
        <f>_xlfn.XLOOKUP($E2548,Main_OG!$D$1:$D$766,Main_OG!AJ$1:AJ$766,"")</f>
        <v>203315006</v>
      </c>
      <c r="AB2548" s="47">
        <f>_xlfn.XLOOKUP($E2548,Main_OG!$D$1:$D$766,Main_OG!AK$1:AK$766,"")</f>
        <v>1634030</v>
      </c>
      <c r="AC2548" s="47">
        <f>_xlfn.XLOOKUP($E2548,Main_OG!$D$1:$D$766,Main_OG!AL$1:AL$766,"")</f>
        <v>3070820282</v>
      </c>
      <c r="AD2548" s="47">
        <f>_xlfn.XLOOKUP($E2548,Main_OG!$D$1:$D$766,Main_OG!AM$1:AM$766,"")</f>
        <v>39287443</v>
      </c>
    </row>
    <row r="2549" spans="1:30" x14ac:dyDescent="0.35">
      <c r="A2549" s="36" t="s">
        <v>3721</v>
      </c>
      <c r="B2549" s="45" t="s">
        <v>59</v>
      </c>
      <c r="C2549" s="45" t="s">
        <v>4303</v>
      </c>
      <c r="D2549" s="36" t="s">
        <v>3721</v>
      </c>
      <c r="E2549" s="36" t="str">
        <f t="shared" si="117"/>
        <v>2006_CA</v>
      </c>
      <c r="F2549" s="45">
        <v>2006</v>
      </c>
      <c r="G2549" s="45">
        <f>_xlfn.XLOOKUP(I2549,Main_OG!$B$1:$B$766,Main_OG!$O$1:$O$766,"")</f>
        <v>1</v>
      </c>
      <c r="H2549" s="45">
        <f>_xlfn.XLOOKUP(E2549,Main_OG!$D$1:$D$766,Main_OG!$J$1:$J$766,"")</f>
        <v>0</v>
      </c>
      <c r="I2549" s="45" t="s">
        <v>59</v>
      </c>
      <c r="J2549" s="45" t="str">
        <f t="shared" si="118"/>
        <v>Sierra Pacific Power Co_CA</v>
      </c>
      <c r="K2549" s="45" t="str">
        <f t="shared" si="119"/>
        <v>Sierra Pacific Power Co_CA</v>
      </c>
      <c r="L2549" s="45" t="s">
        <v>3722</v>
      </c>
      <c r="M2549" s="45">
        <v>0</v>
      </c>
      <c r="N2549" s="45">
        <v>5209</v>
      </c>
      <c r="O2549" s="45">
        <v>42</v>
      </c>
      <c r="P2549" s="45">
        <v>40206</v>
      </c>
      <c r="Q2549" s="45">
        <v>0</v>
      </c>
      <c r="R2549" s="45">
        <v>19568</v>
      </c>
      <c r="S2549" s="45">
        <v>10430</v>
      </c>
      <c r="T2549" s="45">
        <v>32609</v>
      </c>
      <c r="U2549" s="45">
        <v>0</v>
      </c>
      <c r="V2549" s="45">
        <v>11.826208880535219</v>
      </c>
      <c r="W2549" s="45">
        <v>9.4268851510741936</v>
      </c>
      <c r="X2549" s="45">
        <v>12.23666534076837</v>
      </c>
      <c r="Y2549" s="46">
        <v>2120435.4</v>
      </c>
      <c r="Z2549" s="46">
        <v>58866.314344535196</v>
      </c>
      <c r="AA2549" s="47">
        <f>_xlfn.XLOOKUP($E2549,Main_OG!$D$1:$D$766,Main_OG!AJ$1:AJ$766,"")</f>
        <v>1611265.4400000002</v>
      </c>
      <c r="AB2549" s="47">
        <f>_xlfn.XLOOKUP($E2549,Main_OG!$D$1:$D$766,Main_OG!AK$1:AK$766,"")</f>
        <v>9064497.459999999</v>
      </c>
      <c r="AC2549" s="47">
        <f>_xlfn.XLOOKUP($E2549,Main_OG!$D$1:$D$766,Main_OG!AL$1:AL$766,"")</f>
        <v>1571693357.4199998</v>
      </c>
      <c r="AD2549" s="47">
        <f>_xlfn.XLOOKUP($E2549,Main_OG!$D$1:$D$766,Main_OG!AM$1:AM$766,"")</f>
        <v>31958621</v>
      </c>
    </row>
    <row r="2550" spans="1:30" x14ac:dyDescent="0.35">
      <c r="A2550" s="36" t="s">
        <v>3721</v>
      </c>
      <c r="B2550" s="45" t="s">
        <v>560</v>
      </c>
      <c r="C2550" s="45" t="s">
        <v>4303</v>
      </c>
      <c r="D2550" s="36" t="s">
        <v>3721</v>
      </c>
      <c r="E2550" s="36" t="str">
        <f t="shared" si="117"/>
        <v>2006_NV</v>
      </c>
      <c r="F2550" s="45">
        <v>2006</v>
      </c>
      <c r="G2550" s="45">
        <f>_xlfn.XLOOKUP(I2550,Main_OG!$B$1:$B$766,Main_OG!$O$1:$O$766,"")</f>
        <v>0</v>
      </c>
      <c r="H2550" s="45">
        <f>_xlfn.XLOOKUP(E2550,Main_OG!$D$1:$D$766,Main_OG!$J$1:$J$766,"")</f>
        <v>0</v>
      </c>
      <c r="I2550" s="45" t="s">
        <v>560</v>
      </c>
      <c r="J2550" s="45" t="str">
        <f t="shared" si="118"/>
        <v>Sierra Pacific Power Co_NV</v>
      </c>
      <c r="K2550" s="45" t="str">
        <f t="shared" si="119"/>
        <v>Sierra Pacific Power Co_NV</v>
      </c>
      <c r="L2550" s="45" t="s">
        <v>3723</v>
      </c>
      <c r="M2550" s="45">
        <v>0</v>
      </c>
      <c r="N2550" s="45">
        <v>41778</v>
      </c>
      <c r="O2550" s="45">
        <v>104</v>
      </c>
      <c r="P2550" s="45">
        <v>269591</v>
      </c>
      <c r="Q2550" s="45">
        <v>0</v>
      </c>
      <c r="R2550" s="45">
        <v>355078</v>
      </c>
      <c r="S2550" s="45">
        <v>287682</v>
      </c>
      <c r="T2550" s="45">
        <v>286531</v>
      </c>
      <c r="U2550" s="45">
        <v>0</v>
      </c>
      <c r="V2550" s="45">
        <v>11.904375556533029</v>
      </c>
      <c r="W2550" s="45">
        <v>9.6320990952894174</v>
      </c>
      <c r="X2550" s="45">
        <v>12.94063982621223</v>
      </c>
      <c r="Y2550" s="46">
        <v>156297.9</v>
      </c>
      <c r="Z2550" s="46">
        <v>61957.625647233988</v>
      </c>
      <c r="AA2550" s="47">
        <f>_xlfn.XLOOKUP($E2550,Main_OG!$D$1:$D$766,Main_OG!AJ$1:AJ$766,"")</f>
        <v>6975850</v>
      </c>
      <c r="AB2550" s="47">
        <f>_xlfn.XLOOKUP($E2550,Main_OG!$D$1:$D$766,Main_OG!AK$1:AK$766,"")</f>
        <v>73536.039999999994</v>
      </c>
      <c r="AC2550" s="47">
        <f>_xlfn.XLOOKUP($E2550,Main_OG!$D$1:$D$766,Main_OG!AL$1:AL$766,"")</f>
        <v>332724428.78000003</v>
      </c>
      <c r="AD2550" s="47">
        <f>_xlfn.XLOOKUP($E2550,Main_OG!$D$1:$D$766,Main_OG!AM$1:AM$766,"")</f>
        <v>0</v>
      </c>
    </row>
    <row r="2551" spans="1:30" x14ac:dyDescent="0.35">
      <c r="A2551" s="36" t="s">
        <v>3721</v>
      </c>
      <c r="B2551" s="45" t="s">
        <v>59</v>
      </c>
      <c r="C2551" s="45" t="s">
        <v>4303</v>
      </c>
      <c r="D2551" s="36" t="s">
        <v>3721</v>
      </c>
      <c r="E2551" s="36" t="str">
        <f t="shared" si="117"/>
        <v>2007_CA</v>
      </c>
      <c r="F2551" s="45">
        <v>2007</v>
      </c>
      <c r="G2551" s="45">
        <f>_xlfn.XLOOKUP(I2551,Main_OG!$B$1:$B$766,Main_OG!$O$1:$O$766,"")</f>
        <v>1</v>
      </c>
      <c r="H2551" s="45">
        <f>_xlfn.XLOOKUP(E2551,Main_OG!$D$1:$D$766,Main_OG!$J$1:$J$766,"")</f>
        <v>1</v>
      </c>
      <c r="I2551" s="45" t="s">
        <v>59</v>
      </c>
      <c r="J2551" s="45" t="str">
        <f t="shared" si="118"/>
        <v>Sierra Pacific Power Co_CA</v>
      </c>
      <c r="K2551" s="45" t="str">
        <f t="shared" si="119"/>
        <v>Sierra Pacific Power Co_CA</v>
      </c>
      <c r="L2551" s="45" t="s">
        <v>3724</v>
      </c>
      <c r="M2551" s="45">
        <v>0</v>
      </c>
      <c r="N2551" s="45">
        <v>5293</v>
      </c>
      <c r="O2551" s="45">
        <v>43</v>
      </c>
      <c r="P2551" s="45">
        <v>40284</v>
      </c>
      <c r="Q2551" s="45">
        <v>0</v>
      </c>
      <c r="R2551" s="45">
        <v>23505</v>
      </c>
      <c r="S2551" s="45">
        <v>13391</v>
      </c>
      <c r="T2551" s="45">
        <v>38329</v>
      </c>
      <c r="U2551" s="45">
        <v>0</v>
      </c>
      <c r="V2551" s="45">
        <v>13.97</v>
      </c>
      <c r="W2551" s="45">
        <v>11.53</v>
      </c>
      <c r="X2551" s="45">
        <v>14.74</v>
      </c>
      <c r="Y2551" s="46">
        <v>2168940.4</v>
      </c>
      <c r="Z2551" s="46">
        <v>59832.32530060225</v>
      </c>
      <c r="AA2551" s="47">
        <f>_xlfn.XLOOKUP($E2551,Main_OG!$D$1:$D$766,Main_OG!AJ$1:AJ$766,"")</f>
        <v>1673304</v>
      </c>
      <c r="AB2551" s="47">
        <f>_xlfn.XLOOKUP($E2551,Main_OG!$D$1:$D$766,Main_OG!AK$1:AK$766,"")</f>
        <v>8973306</v>
      </c>
      <c r="AC2551" s="47">
        <f>_xlfn.XLOOKUP($E2551,Main_OG!$D$1:$D$766,Main_OG!AL$1:AL$766,"")</f>
        <v>1720836176</v>
      </c>
      <c r="AD2551" s="47">
        <f>_xlfn.XLOOKUP($E2551,Main_OG!$D$1:$D$766,Main_OG!AM$1:AM$766,"")</f>
        <v>35792490</v>
      </c>
    </row>
    <row r="2552" spans="1:30" x14ac:dyDescent="0.35">
      <c r="A2552" s="36" t="s">
        <v>3721</v>
      </c>
      <c r="B2552" s="45" t="s">
        <v>560</v>
      </c>
      <c r="C2552" s="45" t="s">
        <v>4303</v>
      </c>
      <c r="D2552" s="36" t="s">
        <v>3721</v>
      </c>
      <c r="E2552" s="36" t="str">
        <f t="shared" si="117"/>
        <v>2007_NV</v>
      </c>
      <c r="F2552" s="45">
        <v>2007</v>
      </c>
      <c r="G2552" s="45">
        <f>_xlfn.XLOOKUP(I2552,Main_OG!$B$1:$B$766,Main_OG!$O$1:$O$766,"")</f>
        <v>0</v>
      </c>
      <c r="H2552" s="45">
        <f>_xlfn.XLOOKUP(E2552,Main_OG!$D$1:$D$766,Main_OG!$J$1:$J$766,"")</f>
        <v>0</v>
      </c>
      <c r="I2552" s="45" t="s">
        <v>560</v>
      </c>
      <c r="J2552" s="45" t="str">
        <f t="shared" si="118"/>
        <v>Sierra Pacific Power Co_NV</v>
      </c>
      <c r="K2552" s="45" t="str">
        <f t="shared" si="119"/>
        <v>Sierra Pacific Power Co_NV</v>
      </c>
      <c r="L2552" s="45" t="s">
        <v>3725</v>
      </c>
      <c r="M2552" s="45">
        <v>0</v>
      </c>
      <c r="N2552" s="45">
        <v>43115</v>
      </c>
      <c r="O2552" s="45">
        <v>113</v>
      </c>
      <c r="P2552" s="45">
        <v>274574</v>
      </c>
      <c r="Q2552" s="45">
        <v>0</v>
      </c>
      <c r="R2552" s="45">
        <v>364974</v>
      </c>
      <c r="S2552" s="45">
        <v>279004</v>
      </c>
      <c r="T2552" s="45">
        <v>292228</v>
      </c>
      <c r="U2552" s="45">
        <v>0</v>
      </c>
      <c r="V2552" s="45">
        <v>11.78</v>
      </c>
      <c r="W2552" s="45">
        <v>9.66</v>
      </c>
      <c r="X2552" s="45">
        <v>12.93</v>
      </c>
      <c r="Y2552" s="46">
        <v>157734.29999999999</v>
      </c>
      <c r="Z2552" s="46">
        <v>60642.035283913712</v>
      </c>
      <c r="AA2552" s="47">
        <f>_xlfn.XLOOKUP($E2552,Main_OG!$D$1:$D$766,Main_OG!AJ$1:AJ$766,"")</f>
        <v>6893540</v>
      </c>
      <c r="AB2552" s="47">
        <f>_xlfn.XLOOKUP($E2552,Main_OG!$D$1:$D$766,Main_OG!AK$1:AK$766,"")</f>
        <v>49910</v>
      </c>
      <c r="AC2552" s="47">
        <f>_xlfn.XLOOKUP($E2552,Main_OG!$D$1:$D$766,Main_OG!AL$1:AL$766,"")</f>
        <v>343317886</v>
      </c>
      <c r="AD2552" s="47">
        <f>_xlfn.XLOOKUP($E2552,Main_OG!$D$1:$D$766,Main_OG!AM$1:AM$766,"")</f>
        <v>0</v>
      </c>
    </row>
    <row r="2553" spans="1:30" x14ac:dyDescent="0.35">
      <c r="A2553" s="36" t="s">
        <v>3721</v>
      </c>
      <c r="B2553" s="45" t="s">
        <v>59</v>
      </c>
      <c r="C2553" s="45" t="s">
        <v>4303</v>
      </c>
      <c r="D2553" s="36" t="s">
        <v>3721</v>
      </c>
      <c r="E2553" s="36" t="str">
        <f t="shared" si="117"/>
        <v>2008_CA</v>
      </c>
      <c r="F2553" s="45">
        <v>2008</v>
      </c>
      <c r="G2553" s="45">
        <f>_xlfn.XLOOKUP(I2553,Main_OG!$B$1:$B$766,Main_OG!$O$1:$O$766,"")</f>
        <v>1</v>
      </c>
      <c r="H2553" s="45">
        <f>_xlfn.XLOOKUP(E2553,Main_OG!$D$1:$D$766,Main_OG!$J$1:$J$766,"")</f>
        <v>1</v>
      </c>
      <c r="I2553" s="45" t="s">
        <v>59</v>
      </c>
      <c r="J2553" s="45" t="str">
        <f t="shared" si="118"/>
        <v>Sierra Pacific Power Co_CA</v>
      </c>
      <c r="K2553" s="45" t="str">
        <f t="shared" si="119"/>
        <v>Sierra Pacific Power Co_CA</v>
      </c>
      <c r="L2553" s="45" t="s">
        <v>3726</v>
      </c>
      <c r="M2553" s="45">
        <v>0</v>
      </c>
      <c r="N2553" s="45">
        <v>5397</v>
      </c>
      <c r="O2553" s="45">
        <v>47</v>
      </c>
      <c r="P2553" s="45">
        <v>40778</v>
      </c>
      <c r="Q2553" s="45">
        <v>0</v>
      </c>
      <c r="R2553" s="45">
        <v>164138</v>
      </c>
      <c r="S2553" s="45">
        <v>109595</v>
      </c>
      <c r="T2553" s="45">
        <v>261538</v>
      </c>
      <c r="U2553" s="45">
        <v>0</v>
      </c>
      <c r="V2553" s="45">
        <v>13.34</v>
      </c>
      <c r="W2553" s="45">
        <v>10.92</v>
      </c>
      <c r="X2553" s="45">
        <v>14.1</v>
      </c>
      <c r="Y2553" s="46">
        <v>2192331.7999999998</v>
      </c>
      <c r="Z2553" s="46">
        <v>59892.678837483101</v>
      </c>
      <c r="AA2553" s="47">
        <f>_xlfn.XLOOKUP($E2553,Main_OG!$D$1:$D$766,Main_OG!AJ$1:AJ$766,"")</f>
        <v>1853724</v>
      </c>
      <c r="AB2553" s="47">
        <f>_xlfn.XLOOKUP($E2553,Main_OG!$D$1:$D$766,Main_OG!AK$1:AK$766,"")</f>
        <v>7324438</v>
      </c>
      <c r="AC2553" s="47">
        <f>_xlfn.XLOOKUP($E2553,Main_OG!$D$1:$D$766,Main_OG!AL$1:AL$766,"")</f>
        <v>1759937044</v>
      </c>
      <c r="AD2553" s="47">
        <f>_xlfn.XLOOKUP($E2553,Main_OG!$D$1:$D$766,Main_OG!AM$1:AM$766,"")</f>
        <v>32482351</v>
      </c>
    </row>
    <row r="2554" spans="1:30" x14ac:dyDescent="0.35">
      <c r="A2554" s="36" t="s">
        <v>3721</v>
      </c>
      <c r="B2554" s="45" t="s">
        <v>560</v>
      </c>
      <c r="C2554" s="45" t="s">
        <v>4303</v>
      </c>
      <c r="D2554" s="36" t="s">
        <v>3721</v>
      </c>
      <c r="E2554" s="36" t="str">
        <f t="shared" si="117"/>
        <v>2008_NV</v>
      </c>
      <c r="F2554" s="45">
        <v>2008</v>
      </c>
      <c r="G2554" s="45">
        <f>_xlfn.XLOOKUP(I2554,Main_OG!$B$1:$B$766,Main_OG!$O$1:$O$766,"")</f>
        <v>0</v>
      </c>
      <c r="H2554" s="45">
        <f>_xlfn.XLOOKUP(E2554,Main_OG!$D$1:$D$766,Main_OG!$J$1:$J$766,"")</f>
        <v>0</v>
      </c>
      <c r="I2554" s="45" t="s">
        <v>560</v>
      </c>
      <c r="J2554" s="45" t="str">
        <f t="shared" si="118"/>
        <v>Sierra Pacific Power Co_NV</v>
      </c>
      <c r="K2554" s="45" t="str">
        <f t="shared" si="119"/>
        <v>Sierra Pacific Power Co_NV</v>
      </c>
      <c r="L2554" s="45" t="s">
        <v>3727</v>
      </c>
      <c r="M2554" s="45">
        <v>0</v>
      </c>
      <c r="N2554" s="45">
        <v>43980</v>
      </c>
      <c r="O2554" s="45">
        <v>116</v>
      </c>
      <c r="P2554" s="45">
        <v>275701</v>
      </c>
      <c r="Q2554" s="45">
        <v>0</v>
      </c>
      <c r="R2554" s="45">
        <v>3085758</v>
      </c>
      <c r="S2554" s="45">
        <v>2692901</v>
      </c>
      <c r="T2554" s="45">
        <v>2262385</v>
      </c>
      <c r="U2554" s="45">
        <v>0</v>
      </c>
      <c r="V2554" s="45">
        <v>11.95</v>
      </c>
      <c r="W2554" s="45">
        <v>8.4499999999999993</v>
      </c>
      <c r="X2554" s="45">
        <v>13.44</v>
      </c>
      <c r="Y2554" s="46">
        <v>152745.60000000001</v>
      </c>
      <c r="Z2554" s="46">
        <v>57561.001345326964</v>
      </c>
      <c r="AA2554" s="47">
        <f>_xlfn.XLOOKUP($E2554,Main_OG!$D$1:$D$766,Main_OG!AJ$1:AJ$766,"")</f>
        <v>7755150</v>
      </c>
      <c r="AB2554" s="47">
        <f>_xlfn.XLOOKUP($E2554,Main_OG!$D$1:$D$766,Main_OG!AK$1:AK$766,"")</f>
        <v>56004</v>
      </c>
      <c r="AC2554" s="47">
        <f>_xlfn.XLOOKUP($E2554,Main_OG!$D$1:$D$766,Main_OG!AL$1:AL$766,"")</f>
        <v>359649520</v>
      </c>
      <c r="AD2554" s="47">
        <f>_xlfn.XLOOKUP($E2554,Main_OG!$D$1:$D$766,Main_OG!AM$1:AM$766,"")</f>
        <v>0</v>
      </c>
    </row>
    <row r="2555" spans="1:30" x14ac:dyDescent="0.35">
      <c r="A2555" s="36" t="s">
        <v>3721</v>
      </c>
      <c r="B2555" s="45" t="s">
        <v>59</v>
      </c>
      <c r="C2555" s="45" t="s">
        <v>4303</v>
      </c>
      <c r="D2555" s="36" t="s">
        <v>3721</v>
      </c>
      <c r="E2555" s="36" t="str">
        <f t="shared" si="117"/>
        <v>2009_CA</v>
      </c>
      <c r="F2555" s="45">
        <v>2009</v>
      </c>
      <c r="G2555" s="45">
        <f>_xlfn.XLOOKUP(I2555,Main_OG!$B$1:$B$766,Main_OG!$O$1:$O$766,"")</f>
        <v>1</v>
      </c>
      <c r="H2555" s="45">
        <f>_xlfn.XLOOKUP(E2555,Main_OG!$D$1:$D$766,Main_OG!$J$1:$J$766,"")</f>
        <v>1</v>
      </c>
      <c r="I2555" s="45" t="s">
        <v>59</v>
      </c>
      <c r="J2555" s="45" t="str">
        <f t="shared" si="118"/>
        <v>Sierra Pacific Power Co_CA</v>
      </c>
      <c r="K2555" s="45" t="str">
        <f t="shared" si="119"/>
        <v>Sierra Pacific Power Co_CA</v>
      </c>
      <c r="L2555" s="45" t="s">
        <v>3728</v>
      </c>
      <c r="M2555" s="45">
        <v>0</v>
      </c>
      <c r="N2555" s="45">
        <v>5407</v>
      </c>
      <c r="O2555" s="45">
        <v>49</v>
      </c>
      <c r="P2555" s="45">
        <v>40877</v>
      </c>
      <c r="Q2555" s="45">
        <v>0</v>
      </c>
      <c r="R2555" s="45">
        <v>160370</v>
      </c>
      <c r="S2555" s="45">
        <v>113935</v>
      </c>
      <c r="T2555" s="45">
        <v>267232</v>
      </c>
      <c r="U2555" s="45">
        <v>0</v>
      </c>
      <c r="V2555" s="45">
        <v>11.93</v>
      </c>
      <c r="W2555" s="45">
        <v>9.58</v>
      </c>
      <c r="X2555" s="45">
        <v>12.52</v>
      </c>
      <c r="Y2555" s="46">
        <v>2110679.4</v>
      </c>
      <c r="Z2555" s="46">
        <v>57105.227750949518</v>
      </c>
      <c r="AA2555" s="47">
        <f>_xlfn.XLOOKUP($E2555,Main_OG!$D$1:$D$766,Main_OG!AJ$1:AJ$766,"")</f>
        <v>1616858</v>
      </c>
      <c r="AB2555" s="47">
        <f>_xlfn.XLOOKUP($E2555,Main_OG!$D$1:$D$766,Main_OG!AK$1:AK$766,"")</f>
        <v>6021868</v>
      </c>
      <c r="AC2555" s="47">
        <f>_xlfn.XLOOKUP($E2555,Main_OG!$D$1:$D$766,Main_OG!AL$1:AL$766,"")</f>
        <v>1662440296</v>
      </c>
      <c r="AD2555" s="47">
        <f>_xlfn.XLOOKUP($E2555,Main_OG!$D$1:$D$766,Main_OG!AM$1:AM$766,"")</f>
        <v>31763804</v>
      </c>
    </row>
    <row r="2556" spans="1:30" x14ac:dyDescent="0.35">
      <c r="A2556" s="36" t="s">
        <v>3721</v>
      </c>
      <c r="B2556" s="45" t="s">
        <v>560</v>
      </c>
      <c r="C2556" s="45" t="s">
        <v>4303</v>
      </c>
      <c r="D2556" s="36" t="s">
        <v>3721</v>
      </c>
      <c r="E2556" s="36" t="str">
        <f t="shared" si="117"/>
        <v>2009_NV</v>
      </c>
      <c r="F2556" s="45">
        <v>2009</v>
      </c>
      <c r="G2556" s="45">
        <f>_xlfn.XLOOKUP(I2556,Main_OG!$B$1:$B$766,Main_OG!$O$1:$O$766,"")</f>
        <v>0</v>
      </c>
      <c r="H2556" s="45">
        <f>_xlfn.XLOOKUP(E2556,Main_OG!$D$1:$D$766,Main_OG!$J$1:$J$766,"")</f>
        <v>0</v>
      </c>
      <c r="I2556" s="45" t="s">
        <v>560</v>
      </c>
      <c r="J2556" s="45" t="str">
        <f t="shared" si="118"/>
        <v>Sierra Pacific Power Co_NV</v>
      </c>
      <c r="K2556" s="45" t="str">
        <f t="shared" si="119"/>
        <v>Sierra Pacific Power Co_NV</v>
      </c>
      <c r="L2556" s="45" t="s">
        <v>3729</v>
      </c>
      <c r="M2556" s="45">
        <v>0</v>
      </c>
      <c r="N2556" s="45">
        <v>44617</v>
      </c>
      <c r="O2556" s="45">
        <v>110</v>
      </c>
      <c r="P2556" s="45">
        <v>275419</v>
      </c>
      <c r="Q2556" s="45">
        <v>0</v>
      </c>
      <c r="R2556" s="45">
        <v>2958382</v>
      </c>
      <c r="S2556" s="45">
        <v>2443685</v>
      </c>
      <c r="T2556" s="45">
        <v>2235306</v>
      </c>
      <c r="U2556" s="45">
        <v>0</v>
      </c>
      <c r="V2556" s="45">
        <v>12.4</v>
      </c>
      <c r="W2556" s="45">
        <v>7.63</v>
      </c>
      <c r="X2556" s="45">
        <v>13.96</v>
      </c>
      <c r="Y2556" s="46">
        <v>140304.29999999999</v>
      </c>
      <c r="Z2556" s="46">
        <v>52261.380842674967</v>
      </c>
      <c r="AA2556" s="47">
        <f>_xlfn.XLOOKUP($E2556,Main_OG!$D$1:$D$766,Main_OG!AJ$1:AJ$766,"")</f>
        <v>7643128</v>
      </c>
      <c r="AB2556" s="47">
        <f>_xlfn.XLOOKUP($E2556,Main_OG!$D$1:$D$766,Main_OG!AK$1:AK$766,"")</f>
        <v>64246</v>
      </c>
      <c r="AC2556" s="47">
        <f>_xlfn.XLOOKUP($E2556,Main_OG!$D$1:$D$766,Main_OG!AL$1:AL$766,"")</f>
        <v>380462548</v>
      </c>
      <c r="AD2556" s="47">
        <f>_xlfn.XLOOKUP($E2556,Main_OG!$D$1:$D$766,Main_OG!AM$1:AM$766,"")</f>
        <v>0</v>
      </c>
    </row>
    <row r="2557" spans="1:30" x14ac:dyDescent="0.35">
      <c r="A2557" s="36" t="s">
        <v>3721</v>
      </c>
      <c r="B2557" s="45" t="s">
        <v>59</v>
      </c>
      <c r="C2557" s="45" t="s">
        <v>4303</v>
      </c>
      <c r="D2557" s="36" t="s">
        <v>3721</v>
      </c>
      <c r="E2557" s="36" t="str">
        <f t="shared" si="117"/>
        <v>2010_CA</v>
      </c>
      <c r="F2557" s="45">
        <v>2010</v>
      </c>
      <c r="G2557" s="45">
        <f>_xlfn.XLOOKUP(I2557,Main_OG!$B$1:$B$766,Main_OG!$O$1:$O$766,"")</f>
        <v>1</v>
      </c>
      <c r="H2557" s="45">
        <f>_xlfn.XLOOKUP(E2557,Main_OG!$D$1:$D$766,Main_OG!$J$1:$J$766,"")</f>
        <v>1</v>
      </c>
      <c r="I2557" s="45" t="s">
        <v>59</v>
      </c>
      <c r="J2557" s="45" t="str">
        <f t="shared" si="118"/>
        <v>Sierra Pacific Power Co_CA</v>
      </c>
      <c r="K2557" s="45" t="str">
        <f t="shared" si="119"/>
        <v>Sierra Pacific Power Co_CA</v>
      </c>
      <c r="L2557" s="45" t="s">
        <v>3730</v>
      </c>
      <c r="M2557" s="45">
        <v>0</v>
      </c>
      <c r="N2557" s="45">
        <v>5363</v>
      </c>
      <c r="O2557" s="45">
        <v>54</v>
      </c>
      <c r="P2557" s="45">
        <v>40714</v>
      </c>
      <c r="Q2557" s="45">
        <v>0</v>
      </c>
      <c r="R2557" s="45">
        <v>156338</v>
      </c>
      <c r="S2557" s="45">
        <v>115884</v>
      </c>
      <c r="T2557" s="45">
        <v>276674</v>
      </c>
      <c r="U2557" s="45">
        <v>0</v>
      </c>
      <c r="V2557" s="45">
        <v>12.83</v>
      </c>
      <c r="W2557" s="45">
        <v>10.42</v>
      </c>
      <c r="X2557" s="45">
        <v>13.49</v>
      </c>
      <c r="Y2557" s="46">
        <v>2153852.7999999998</v>
      </c>
      <c r="Z2557" s="46">
        <v>57713.793440703324</v>
      </c>
      <c r="AA2557" s="47">
        <f>_xlfn.XLOOKUP($E2557,Main_OG!$D$1:$D$766,Main_OG!AJ$1:AJ$766,"")</f>
        <v>1663906</v>
      </c>
      <c r="AB2557" s="47">
        <f>_xlfn.XLOOKUP($E2557,Main_OG!$D$1:$D$766,Main_OG!AK$1:AK$766,"")</f>
        <v>4359380</v>
      </c>
      <c r="AC2557" s="47">
        <f>_xlfn.XLOOKUP($E2557,Main_OG!$D$1:$D$766,Main_OG!AL$1:AL$766,"")</f>
        <v>1542451912</v>
      </c>
      <c r="AD2557" s="47">
        <f>_xlfn.XLOOKUP($E2557,Main_OG!$D$1:$D$766,Main_OG!AM$1:AM$766,"")</f>
        <v>32200757</v>
      </c>
    </row>
    <row r="2558" spans="1:30" x14ac:dyDescent="0.35">
      <c r="A2558" s="36" t="s">
        <v>3721</v>
      </c>
      <c r="B2558" s="45" t="s">
        <v>560</v>
      </c>
      <c r="C2558" s="45" t="s">
        <v>4303</v>
      </c>
      <c r="D2558" s="36" t="s">
        <v>3721</v>
      </c>
      <c r="E2558" s="36" t="str">
        <f t="shared" si="117"/>
        <v>2010_NV</v>
      </c>
      <c r="F2558" s="45">
        <v>2010</v>
      </c>
      <c r="G2558" s="45">
        <f>_xlfn.XLOOKUP(I2558,Main_OG!$B$1:$B$766,Main_OG!$O$1:$O$766,"")</f>
        <v>0</v>
      </c>
      <c r="H2558" s="45">
        <f>_xlfn.XLOOKUP(E2558,Main_OG!$D$1:$D$766,Main_OG!$J$1:$J$766,"")</f>
        <v>0</v>
      </c>
      <c r="I2558" s="45" t="s">
        <v>560</v>
      </c>
      <c r="J2558" s="45" t="str">
        <f t="shared" si="118"/>
        <v>Sierra Pacific Power Co_NV</v>
      </c>
      <c r="K2558" s="45" t="str">
        <f t="shared" si="119"/>
        <v>Sierra Pacific Power Co_NV</v>
      </c>
      <c r="L2558" s="45" t="s">
        <v>3731</v>
      </c>
      <c r="M2558" s="45">
        <v>0</v>
      </c>
      <c r="N2558" s="45">
        <v>44714</v>
      </c>
      <c r="O2558" s="45">
        <v>102</v>
      </c>
      <c r="P2558" s="45">
        <v>276250</v>
      </c>
      <c r="Q2558" s="45">
        <v>0</v>
      </c>
      <c r="R2558" s="45">
        <v>2877253</v>
      </c>
      <c r="S2558" s="45">
        <v>2482684</v>
      </c>
      <c r="T2558" s="45">
        <v>2188375</v>
      </c>
      <c r="U2558" s="45">
        <v>0</v>
      </c>
      <c r="V2558" s="45">
        <v>10.8</v>
      </c>
      <c r="W2558" s="45">
        <v>6.76</v>
      </c>
      <c r="X2558" s="45">
        <v>12.38</v>
      </c>
      <c r="Y2558" s="46">
        <v>142614.20000000001</v>
      </c>
      <c r="Z2558" s="46">
        <v>52771.543798795406</v>
      </c>
      <c r="AA2558" s="47">
        <f>_xlfn.XLOOKUP($E2558,Main_OG!$D$1:$D$766,Main_OG!AJ$1:AJ$766,"")</f>
        <v>7176378</v>
      </c>
      <c r="AB2558" s="47">
        <f>_xlfn.XLOOKUP($E2558,Main_OG!$D$1:$D$766,Main_OG!AK$1:AK$766,"")</f>
        <v>50328</v>
      </c>
      <c r="AC2558" s="47">
        <f>_xlfn.XLOOKUP($E2558,Main_OG!$D$1:$D$766,Main_OG!AL$1:AL$766,"")</f>
        <v>349899054</v>
      </c>
      <c r="AD2558" s="47">
        <f>_xlfn.XLOOKUP($E2558,Main_OG!$D$1:$D$766,Main_OG!AM$1:AM$766,"")</f>
        <v>0</v>
      </c>
    </row>
    <row r="2559" spans="1:30" x14ac:dyDescent="0.35">
      <c r="A2559" s="36" t="s">
        <v>3721</v>
      </c>
      <c r="B2559" s="45" t="s">
        <v>560</v>
      </c>
      <c r="C2559" s="45" t="s">
        <v>4303</v>
      </c>
      <c r="D2559" s="36" t="s">
        <v>3721</v>
      </c>
      <c r="E2559" s="36" t="str">
        <f t="shared" si="117"/>
        <v>2011_NV</v>
      </c>
      <c r="F2559" s="45">
        <v>2011</v>
      </c>
      <c r="G2559" s="45">
        <f>_xlfn.XLOOKUP(I2559,Main_OG!$B$1:$B$766,Main_OG!$O$1:$O$766,"")</f>
        <v>0</v>
      </c>
      <c r="H2559" s="45">
        <f>_xlfn.XLOOKUP(E2559,Main_OG!$D$1:$D$766,Main_OG!$J$1:$J$766,"")</f>
        <v>0</v>
      </c>
      <c r="I2559" s="45" t="s">
        <v>560</v>
      </c>
      <c r="J2559" s="45" t="str">
        <f t="shared" si="118"/>
        <v>Sierra Pacific Power Co_NV</v>
      </c>
      <c r="K2559" s="45" t="str">
        <f t="shared" si="119"/>
        <v>Sierra Pacific Power Co_NV</v>
      </c>
      <c r="L2559" s="45" t="s">
        <v>3732</v>
      </c>
      <c r="M2559" s="45">
        <v>0</v>
      </c>
      <c r="N2559" s="45">
        <v>45133</v>
      </c>
      <c r="O2559" s="45">
        <v>104</v>
      </c>
      <c r="P2559" s="45">
        <v>277252</v>
      </c>
      <c r="Q2559" s="45">
        <v>0</v>
      </c>
      <c r="R2559" s="45">
        <v>2868287</v>
      </c>
      <c r="S2559" s="45">
        <v>2564618</v>
      </c>
      <c r="T2559" s="45">
        <v>2231107</v>
      </c>
      <c r="U2559" s="45">
        <v>0</v>
      </c>
      <c r="V2559" s="45">
        <v>9.7799999999999994</v>
      </c>
      <c r="W2559" s="45">
        <v>6.2</v>
      </c>
      <c r="X2559" s="45">
        <v>11.12</v>
      </c>
      <c r="Y2559" s="46">
        <v>144341.20000000001</v>
      </c>
      <c r="Z2559" s="46">
        <v>53201.303004591769</v>
      </c>
      <c r="AA2559" s="47">
        <f>_xlfn.XLOOKUP($E2559,Main_OG!$D$1:$D$766,Main_OG!AJ$1:AJ$766,"")</f>
        <v>5725628</v>
      </c>
      <c r="AB2559" s="47">
        <f>_xlfn.XLOOKUP($E2559,Main_OG!$D$1:$D$766,Main_OG!AK$1:AK$766,"")</f>
        <v>56038</v>
      </c>
      <c r="AC2559" s="47">
        <f>_xlfn.XLOOKUP($E2559,Main_OG!$D$1:$D$766,Main_OG!AL$1:AL$766,"")</f>
        <v>323397684</v>
      </c>
      <c r="AD2559" s="47">
        <f>_xlfn.XLOOKUP($E2559,Main_OG!$D$1:$D$766,Main_OG!AM$1:AM$766,"")</f>
        <v>0</v>
      </c>
    </row>
    <row r="2560" spans="1:30" x14ac:dyDescent="0.35">
      <c r="A2560" s="36" t="s">
        <v>3721</v>
      </c>
      <c r="B2560" s="45" t="s">
        <v>560</v>
      </c>
      <c r="C2560" s="45" t="s">
        <v>4303</v>
      </c>
      <c r="D2560" s="36" t="s">
        <v>3721</v>
      </c>
      <c r="E2560" s="36" t="str">
        <f t="shared" si="117"/>
        <v>2012_NV</v>
      </c>
      <c r="F2560" s="45">
        <v>2012</v>
      </c>
      <c r="G2560" s="45">
        <f>_xlfn.XLOOKUP(I2560,Main_OG!$B$1:$B$766,Main_OG!$O$1:$O$766,"")</f>
        <v>0</v>
      </c>
      <c r="H2560" s="45">
        <f>_xlfn.XLOOKUP(E2560,Main_OG!$D$1:$D$766,Main_OG!$J$1:$J$766,"")</f>
        <v>0</v>
      </c>
      <c r="I2560" s="45" t="s">
        <v>560</v>
      </c>
      <c r="J2560" s="45" t="str">
        <f t="shared" si="118"/>
        <v>Sierra Pacific Power Co_NV</v>
      </c>
      <c r="K2560" s="45" t="str">
        <f t="shared" si="119"/>
        <v>Sierra Pacific Power Co_NV</v>
      </c>
      <c r="L2560" s="45" t="s">
        <v>3733</v>
      </c>
      <c r="M2560" s="45">
        <v>0</v>
      </c>
      <c r="N2560" s="45">
        <v>45111</v>
      </c>
      <c r="O2560" s="45">
        <v>109</v>
      </c>
      <c r="P2560" s="45">
        <v>279231</v>
      </c>
      <c r="Q2560" s="45">
        <v>0</v>
      </c>
      <c r="R2560" s="45">
        <v>2945767</v>
      </c>
      <c r="S2560" s="45">
        <v>2707394</v>
      </c>
      <c r="T2560" s="45">
        <v>2284198</v>
      </c>
      <c r="U2560" s="45">
        <v>0</v>
      </c>
      <c r="V2560" s="45">
        <v>9.6522570000000005</v>
      </c>
      <c r="W2560" s="45">
        <v>6.1288087000000004</v>
      </c>
      <c r="X2560" s="45">
        <v>11.048473</v>
      </c>
      <c r="Y2560" s="46">
        <v>142986.1</v>
      </c>
      <c r="Z2560" s="46">
        <v>52095.916813314536</v>
      </c>
      <c r="AA2560" s="47">
        <f>_xlfn.XLOOKUP($E2560,Main_OG!$D$1:$D$766,Main_OG!AJ$1:AJ$766,"")</f>
        <v>4515660</v>
      </c>
      <c r="AB2560" s="47">
        <f>_xlfn.XLOOKUP($E2560,Main_OG!$D$1:$D$766,Main_OG!AK$1:AK$766,"")</f>
        <v>81522</v>
      </c>
      <c r="AC2560" s="47">
        <f>_xlfn.XLOOKUP($E2560,Main_OG!$D$1:$D$766,Main_OG!AL$1:AL$766,"")</f>
        <v>377538422</v>
      </c>
      <c r="AD2560" s="47">
        <f>_xlfn.XLOOKUP($E2560,Main_OG!$D$1:$D$766,Main_OG!AM$1:AM$766,"")</f>
        <v>0</v>
      </c>
    </row>
    <row r="2561" spans="1:30" x14ac:dyDescent="0.35">
      <c r="A2561" s="36" t="s">
        <v>3721</v>
      </c>
      <c r="B2561" s="45" t="s">
        <v>560</v>
      </c>
      <c r="C2561" s="45" t="s">
        <v>4303</v>
      </c>
      <c r="D2561" s="36" t="s">
        <v>3721</v>
      </c>
      <c r="E2561" s="36" t="str">
        <f t="shared" si="117"/>
        <v>2013_NV</v>
      </c>
      <c r="F2561" s="45">
        <v>2013</v>
      </c>
      <c r="G2561" s="45">
        <f>_xlfn.XLOOKUP(I2561,Main_OG!$B$1:$B$766,Main_OG!$O$1:$O$766,"")</f>
        <v>0</v>
      </c>
      <c r="H2561" s="45">
        <f>_xlfn.XLOOKUP(E2561,Main_OG!$D$1:$D$766,Main_OG!$J$1:$J$766,"")</f>
        <v>0</v>
      </c>
      <c r="I2561" s="45" t="s">
        <v>560</v>
      </c>
      <c r="J2561" s="45" t="str">
        <f t="shared" si="118"/>
        <v>Sierra Pacific Power Co_NV</v>
      </c>
      <c r="K2561" s="45" t="str">
        <f t="shared" si="119"/>
        <v>Sierra Pacific Power Co_NV</v>
      </c>
      <c r="L2561" s="45" t="s">
        <v>3734</v>
      </c>
      <c r="M2561" s="45">
        <v>0</v>
      </c>
      <c r="N2561" s="45">
        <v>45927</v>
      </c>
      <c r="O2561" s="45">
        <v>108</v>
      </c>
      <c r="P2561" s="45">
        <v>281282</v>
      </c>
      <c r="Q2561" s="45">
        <v>0</v>
      </c>
      <c r="R2561" s="45">
        <v>2963657</v>
      </c>
      <c r="S2561" s="45">
        <v>2818105</v>
      </c>
      <c r="T2561" s="45">
        <v>2369781</v>
      </c>
      <c r="U2561" s="45">
        <v>0</v>
      </c>
      <c r="V2561" s="45">
        <v>9.8561675999999991</v>
      </c>
      <c r="W2561" s="45">
        <v>6.2147081000000002</v>
      </c>
      <c r="X2561" s="45">
        <v>11.210656</v>
      </c>
      <c r="Y2561" s="46">
        <v>144549.29999999999</v>
      </c>
      <c r="Z2561" s="46">
        <v>52053.147403127739</v>
      </c>
      <c r="AA2561" s="47">
        <f>_xlfn.XLOOKUP($E2561,Main_OG!$D$1:$D$766,Main_OG!AJ$1:AJ$766,"")</f>
        <v>5866136</v>
      </c>
      <c r="AB2561" s="47">
        <f>_xlfn.XLOOKUP($E2561,Main_OG!$D$1:$D$766,Main_OG!AK$1:AK$766,"")</f>
        <v>69076</v>
      </c>
      <c r="AC2561" s="47">
        <f>_xlfn.XLOOKUP($E2561,Main_OG!$D$1:$D$766,Main_OG!AL$1:AL$766,"")</f>
        <v>361337318</v>
      </c>
      <c r="AD2561" s="47">
        <f>_xlfn.XLOOKUP($E2561,Main_OG!$D$1:$D$766,Main_OG!AM$1:AM$766,"")</f>
        <v>0</v>
      </c>
    </row>
    <row r="2562" spans="1:30" x14ac:dyDescent="0.35">
      <c r="A2562" s="36" t="s">
        <v>3721</v>
      </c>
      <c r="B2562" s="45" t="s">
        <v>560</v>
      </c>
      <c r="C2562" s="45" t="s">
        <v>4303</v>
      </c>
      <c r="D2562" s="36" t="s">
        <v>3721</v>
      </c>
      <c r="E2562" s="36" t="str">
        <f t="shared" ref="E2562:E2625" si="120">_xlfn.CONCAT(F2562,"_",I2562)</f>
        <v>2014_NV</v>
      </c>
      <c r="F2562" s="45">
        <v>2014</v>
      </c>
      <c r="G2562" s="45">
        <f>_xlfn.XLOOKUP(I2562,Main_OG!$B$1:$B$766,Main_OG!$O$1:$O$766,"")</f>
        <v>0</v>
      </c>
      <c r="H2562" s="45">
        <f>_xlfn.XLOOKUP(E2562,Main_OG!$D$1:$D$766,Main_OG!$J$1:$J$766,"")</f>
        <v>0</v>
      </c>
      <c r="I2562" s="45" t="s">
        <v>560</v>
      </c>
      <c r="J2562" s="45" t="str">
        <f t="shared" ref="J2562:J2625" si="121">_xlfn.CONCAT(A2562,"_",B2562)</f>
        <v>Sierra Pacific Power Co_NV</v>
      </c>
      <c r="K2562" s="45" t="str">
        <f t="shared" ref="K2562:K2625" si="122">_xlfn.CONCAT(D2562,"_",B2562)</f>
        <v>Sierra Pacific Power Co_NV</v>
      </c>
      <c r="L2562" s="45" t="s">
        <v>3735</v>
      </c>
      <c r="M2562" s="45">
        <v>0</v>
      </c>
      <c r="N2562" s="45">
        <v>46292</v>
      </c>
      <c r="O2562" s="45">
        <v>113</v>
      </c>
      <c r="P2562" s="45">
        <v>284301</v>
      </c>
      <c r="Q2562" s="45">
        <v>0</v>
      </c>
      <c r="R2562" s="45">
        <v>2959866</v>
      </c>
      <c r="S2562" s="45">
        <v>2868914</v>
      </c>
      <c r="T2562" s="45">
        <v>2268295</v>
      </c>
      <c r="U2562" s="45">
        <v>0</v>
      </c>
      <c r="V2562" s="45">
        <v>9.6093876999999992</v>
      </c>
      <c r="W2562" s="45">
        <v>6.2245505000000003</v>
      </c>
      <c r="X2562" s="45">
        <v>12.043231</v>
      </c>
      <c r="Y2562" s="46">
        <v>145303.6</v>
      </c>
      <c r="Z2562" s="46">
        <v>51545.565967289062</v>
      </c>
      <c r="AA2562" s="47">
        <f>_xlfn.XLOOKUP($E2562,Main_OG!$D$1:$D$766,Main_OG!AJ$1:AJ$766,"")</f>
        <v>6891724</v>
      </c>
      <c r="AB2562" s="47">
        <f>_xlfn.XLOOKUP($E2562,Main_OG!$D$1:$D$766,Main_OG!AK$1:AK$766,"")</f>
        <v>57902</v>
      </c>
      <c r="AC2562" s="47">
        <f>_xlfn.XLOOKUP($E2562,Main_OG!$D$1:$D$766,Main_OG!AL$1:AL$766,"")</f>
        <v>335588360</v>
      </c>
      <c r="AD2562" s="47">
        <f>_xlfn.XLOOKUP($E2562,Main_OG!$D$1:$D$766,Main_OG!AM$1:AM$766,"")</f>
        <v>0</v>
      </c>
    </row>
    <row r="2563" spans="1:30" x14ac:dyDescent="0.35">
      <c r="A2563" s="36" t="s">
        <v>3721</v>
      </c>
      <c r="B2563" s="45" t="s">
        <v>560</v>
      </c>
      <c r="C2563" s="45" t="s">
        <v>4303</v>
      </c>
      <c r="D2563" s="36" t="s">
        <v>3721</v>
      </c>
      <c r="E2563" s="36" t="str">
        <f t="shared" si="120"/>
        <v>2015_NV</v>
      </c>
      <c r="F2563" s="45">
        <v>2015</v>
      </c>
      <c r="G2563" s="45">
        <f>_xlfn.XLOOKUP(I2563,Main_OG!$B$1:$B$766,Main_OG!$O$1:$O$766,"")</f>
        <v>0</v>
      </c>
      <c r="H2563" s="45">
        <f>_xlfn.XLOOKUP(E2563,Main_OG!$D$1:$D$766,Main_OG!$J$1:$J$766,"")</f>
        <v>0</v>
      </c>
      <c r="I2563" s="45" t="s">
        <v>560</v>
      </c>
      <c r="J2563" s="45" t="str">
        <f t="shared" si="121"/>
        <v>Sierra Pacific Power Co_NV</v>
      </c>
      <c r="K2563" s="45" t="str">
        <f t="shared" si="122"/>
        <v>Sierra Pacific Power Co_NV</v>
      </c>
      <c r="L2563" s="45" t="s">
        <v>3736</v>
      </c>
      <c r="M2563" s="45">
        <v>0</v>
      </c>
      <c r="N2563" s="45">
        <v>46437</v>
      </c>
      <c r="O2563" s="45">
        <v>115</v>
      </c>
      <c r="P2563" s="45">
        <v>287725</v>
      </c>
      <c r="Q2563" s="45">
        <v>0</v>
      </c>
      <c r="R2563" s="45">
        <v>2958260</v>
      </c>
      <c r="S2563" s="45">
        <v>2972514</v>
      </c>
      <c r="T2563" s="45">
        <v>2315402</v>
      </c>
      <c r="U2563" s="45">
        <v>0</v>
      </c>
      <c r="V2563" s="45">
        <v>9.2743368999999998</v>
      </c>
      <c r="W2563" s="45">
        <v>5.8861287000000004</v>
      </c>
      <c r="X2563" s="45">
        <v>11.807323</v>
      </c>
      <c r="Y2563" s="46">
        <v>151055.9</v>
      </c>
      <c r="Z2563" s="46">
        <v>52659.671448556772</v>
      </c>
      <c r="AA2563" s="47">
        <f>_xlfn.XLOOKUP($E2563,Main_OG!$D$1:$D$766,Main_OG!AJ$1:AJ$766,"")</f>
        <v>3014496</v>
      </c>
      <c r="AB2563" s="47">
        <f>_xlfn.XLOOKUP($E2563,Main_OG!$D$1:$D$766,Main_OG!AK$1:AK$766,"")</f>
        <v>62054</v>
      </c>
      <c r="AC2563" s="47">
        <f>_xlfn.XLOOKUP($E2563,Main_OG!$D$1:$D$766,Main_OG!AL$1:AL$766,"")</f>
        <v>419307924</v>
      </c>
      <c r="AD2563" s="47">
        <f>_xlfn.XLOOKUP($E2563,Main_OG!$D$1:$D$766,Main_OG!AM$1:AM$766,"")</f>
        <v>0</v>
      </c>
    </row>
    <row r="2564" spans="1:30" x14ac:dyDescent="0.35">
      <c r="A2564" s="36" t="s">
        <v>3721</v>
      </c>
      <c r="B2564" s="45" t="s">
        <v>560</v>
      </c>
      <c r="C2564" s="45" t="s">
        <v>4303</v>
      </c>
      <c r="D2564" s="36" t="s">
        <v>3721</v>
      </c>
      <c r="E2564" s="36" t="str">
        <f t="shared" si="120"/>
        <v>2016_NV</v>
      </c>
      <c r="F2564" s="45">
        <v>2016</v>
      </c>
      <c r="G2564" s="45">
        <f>_xlfn.XLOOKUP(I2564,Main_OG!$B$1:$B$766,Main_OG!$O$1:$O$766,"")</f>
        <v>0</v>
      </c>
      <c r="H2564" s="45">
        <f>_xlfn.XLOOKUP(E2564,Main_OG!$D$1:$D$766,Main_OG!$J$1:$J$766,"")</f>
        <v>0</v>
      </c>
      <c r="I2564" s="45" t="s">
        <v>560</v>
      </c>
      <c r="J2564" s="45" t="str">
        <f t="shared" si="121"/>
        <v>Sierra Pacific Power Co_NV</v>
      </c>
      <c r="K2564" s="45" t="str">
        <f t="shared" si="122"/>
        <v>Sierra Pacific Power Co_NV</v>
      </c>
      <c r="L2564" s="45" t="s">
        <v>3737</v>
      </c>
      <c r="M2564" s="45">
        <v>0</v>
      </c>
      <c r="N2564" s="45">
        <v>46636</v>
      </c>
      <c r="O2564" s="45">
        <v>113</v>
      </c>
      <c r="P2564" s="45">
        <v>291401</v>
      </c>
      <c r="Q2564" s="45">
        <v>0</v>
      </c>
      <c r="R2564" s="45">
        <v>2949460</v>
      </c>
      <c r="S2564" s="45">
        <v>3013670</v>
      </c>
      <c r="T2564" s="45">
        <v>2375368</v>
      </c>
      <c r="U2564" s="45">
        <v>0</v>
      </c>
      <c r="V2564" s="45">
        <v>7.7968169999999999</v>
      </c>
      <c r="W2564" s="45">
        <v>5.0275578000000003</v>
      </c>
      <c r="X2564" s="45">
        <v>10.263925</v>
      </c>
      <c r="Y2564" s="46">
        <v>156007.4</v>
      </c>
      <c r="Z2564" s="46">
        <v>53435.335179505098</v>
      </c>
      <c r="AA2564" s="47">
        <f>_xlfn.XLOOKUP($E2564,Main_OG!$D$1:$D$766,Main_OG!AJ$1:AJ$766,"")</f>
        <v>2384778</v>
      </c>
      <c r="AB2564" s="47">
        <f>_xlfn.XLOOKUP($E2564,Main_OG!$D$1:$D$766,Main_OG!AK$1:AK$766,"")</f>
        <v>43188</v>
      </c>
      <c r="AC2564" s="47">
        <f>_xlfn.XLOOKUP($E2564,Main_OG!$D$1:$D$766,Main_OG!AL$1:AL$766,"")</f>
        <v>416787338</v>
      </c>
      <c r="AD2564" s="47">
        <f>_xlfn.XLOOKUP($E2564,Main_OG!$D$1:$D$766,Main_OG!AM$1:AM$766,"")</f>
        <v>0</v>
      </c>
    </row>
    <row r="2565" spans="1:30" x14ac:dyDescent="0.35">
      <c r="A2565" s="36" t="s">
        <v>3721</v>
      </c>
      <c r="B2565" s="45" t="s">
        <v>560</v>
      </c>
      <c r="C2565" s="45" t="s">
        <v>4303</v>
      </c>
      <c r="D2565" s="36" t="s">
        <v>3721</v>
      </c>
      <c r="E2565" s="36" t="str">
        <f t="shared" si="120"/>
        <v>2017_NV</v>
      </c>
      <c r="F2565" s="45">
        <v>2017</v>
      </c>
      <c r="G2565" s="45">
        <f>_xlfn.XLOOKUP(I2565,Main_OG!$B$1:$B$766,Main_OG!$O$1:$O$766,"")</f>
        <v>0</v>
      </c>
      <c r="H2565" s="45">
        <f>_xlfn.XLOOKUP(E2565,Main_OG!$D$1:$D$766,Main_OG!$J$1:$J$766,"")</f>
        <v>0</v>
      </c>
      <c r="I2565" s="45" t="s">
        <v>560</v>
      </c>
      <c r="J2565" s="45" t="str">
        <f t="shared" si="121"/>
        <v>Sierra Pacific Power Co_NV</v>
      </c>
      <c r="K2565" s="45" t="str">
        <f t="shared" si="122"/>
        <v>Sierra Pacific Power Co_NV</v>
      </c>
      <c r="L2565" s="45" t="s">
        <v>3738</v>
      </c>
      <c r="M2565" s="45">
        <v>0</v>
      </c>
      <c r="N2565" s="45">
        <v>47024</v>
      </c>
      <c r="O2565" s="45">
        <v>114</v>
      </c>
      <c r="P2565" s="45">
        <v>294966</v>
      </c>
      <c r="Q2565" s="45">
        <v>0</v>
      </c>
      <c r="R2565" s="45">
        <v>2970558</v>
      </c>
      <c r="S2565" s="45">
        <v>3175004</v>
      </c>
      <c r="T2565" s="45">
        <v>2492062</v>
      </c>
      <c r="U2565" s="45">
        <v>0</v>
      </c>
      <c r="V2565" s="45">
        <v>8.0903992000000002</v>
      </c>
      <c r="W2565" s="45">
        <v>5.1167809999999996</v>
      </c>
      <c r="X2565" s="45">
        <v>10.531881</v>
      </c>
      <c r="Y2565" s="46">
        <v>163199.1</v>
      </c>
      <c r="Z2565" s="46">
        <v>54910.421833473134</v>
      </c>
      <c r="AA2565" s="47">
        <f>_xlfn.XLOOKUP($E2565,Main_OG!$D$1:$D$766,Main_OG!AJ$1:AJ$766,"")</f>
        <v>2194352</v>
      </c>
      <c r="AB2565" s="47">
        <f>_xlfn.XLOOKUP($E2565,Main_OG!$D$1:$D$766,Main_OG!AK$1:AK$766,"")</f>
        <v>37416</v>
      </c>
      <c r="AC2565" s="47">
        <f>_xlfn.XLOOKUP($E2565,Main_OG!$D$1:$D$766,Main_OG!AL$1:AL$766,"")</f>
        <v>390682586</v>
      </c>
      <c r="AD2565" s="47">
        <f>_xlfn.XLOOKUP($E2565,Main_OG!$D$1:$D$766,Main_OG!AM$1:AM$766,"")</f>
        <v>0</v>
      </c>
    </row>
    <row r="2566" spans="1:30" x14ac:dyDescent="0.35">
      <c r="A2566" s="36" t="s">
        <v>3721</v>
      </c>
      <c r="B2566" s="45" t="s">
        <v>560</v>
      </c>
      <c r="C2566" s="45" t="s">
        <v>4303</v>
      </c>
      <c r="D2566" s="36" t="s">
        <v>3721</v>
      </c>
      <c r="E2566" s="36" t="str">
        <f t="shared" si="120"/>
        <v>2018_NV</v>
      </c>
      <c r="F2566" s="45">
        <v>2018</v>
      </c>
      <c r="G2566" s="45">
        <f>_xlfn.XLOOKUP(I2566,Main_OG!$B$1:$B$766,Main_OG!$O$1:$O$766,"")</f>
        <v>0</v>
      </c>
      <c r="H2566" s="45">
        <f>_xlfn.XLOOKUP(E2566,Main_OG!$D$1:$D$766,Main_OG!$J$1:$J$766,"")</f>
        <v>0</v>
      </c>
      <c r="I2566" s="45" t="s">
        <v>560</v>
      </c>
      <c r="J2566" s="45" t="str">
        <f t="shared" si="121"/>
        <v>Sierra Pacific Power Co_NV</v>
      </c>
      <c r="K2566" s="45" t="str">
        <f t="shared" si="122"/>
        <v>Sierra Pacific Power Co_NV</v>
      </c>
      <c r="L2566" s="45" t="s">
        <v>3739</v>
      </c>
      <c r="M2566" s="45">
        <v>0</v>
      </c>
      <c r="N2566" s="45">
        <v>47470</v>
      </c>
      <c r="O2566" s="45">
        <v>109</v>
      </c>
      <c r="P2566" s="45">
        <v>299602</v>
      </c>
      <c r="Q2566" s="45">
        <v>0</v>
      </c>
      <c r="R2566" s="45">
        <v>3005114</v>
      </c>
      <c r="S2566" s="45">
        <v>3395969</v>
      </c>
      <c r="T2566" s="45">
        <v>2483246</v>
      </c>
      <c r="U2566" s="45">
        <v>0</v>
      </c>
      <c r="V2566" s="45">
        <v>8.6949780000000008</v>
      </c>
      <c r="W2566" s="45">
        <v>5.4532683000000004</v>
      </c>
      <c r="X2566" s="45">
        <v>11.132059</v>
      </c>
      <c r="Y2566" s="46">
        <v>168638.5</v>
      </c>
      <c r="Z2566" s="46">
        <v>55642.956718276982</v>
      </c>
      <c r="AA2566" s="47">
        <f>_xlfn.XLOOKUP($E2566,Main_OG!$D$1:$D$766,Main_OG!AJ$1:AJ$766,"")</f>
        <v>2823330</v>
      </c>
      <c r="AB2566" s="47">
        <f>_xlfn.XLOOKUP($E2566,Main_OG!$D$1:$D$766,Main_OG!AK$1:AK$766,"")</f>
        <v>42702</v>
      </c>
      <c r="AC2566" s="47">
        <f>_xlfn.XLOOKUP($E2566,Main_OG!$D$1:$D$766,Main_OG!AL$1:AL$766,"")</f>
        <v>397253782</v>
      </c>
      <c r="AD2566" s="47">
        <f>_xlfn.XLOOKUP($E2566,Main_OG!$D$1:$D$766,Main_OG!AM$1:AM$766,"")</f>
        <v>0</v>
      </c>
    </row>
    <row r="2567" spans="1:30" x14ac:dyDescent="0.35">
      <c r="A2567" s="36" t="s">
        <v>3721</v>
      </c>
      <c r="B2567" s="45" t="s">
        <v>560</v>
      </c>
      <c r="C2567" s="45" t="s">
        <v>4303</v>
      </c>
      <c r="D2567" s="36" t="s">
        <v>3721</v>
      </c>
      <c r="E2567" s="36" t="str">
        <f t="shared" si="120"/>
        <v>2019_NV</v>
      </c>
      <c r="F2567" s="45">
        <v>2019</v>
      </c>
      <c r="G2567" s="45">
        <f>_xlfn.XLOOKUP(I2567,Main_OG!$B$1:$B$766,Main_OG!$O$1:$O$766,"")</f>
        <v>0</v>
      </c>
      <c r="H2567" s="45">
        <f>_xlfn.XLOOKUP(E2567,Main_OG!$D$1:$D$766,Main_OG!$J$1:$J$766,"")</f>
        <v>0</v>
      </c>
      <c r="I2567" s="45" t="s">
        <v>560</v>
      </c>
      <c r="J2567" s="45" t="str">
        <f t="shared" si="121"/>
        <v>Sierra Pacific Power Co_NV</v>
      </c>
      <c r="K2567" s="45" t="str">
        <f t="shared" si="122"/>
        <v>Sierra Pacific Power Co_NV</v>
      </c>
      <c r="L2567" s="45" t="s">
        <v>3740</v>
      </c>
      <c r="M2567" s="45">
        <v>0</v>
      </c>
      <c r="N2567" s="45">
        <v>47841</v>
      </c>
      <c r="O2567" s="45">
        <v>112</v>
      </c>
      <c r="P2567" s="45">
        <v>304413</v>
      </c>
      <c r="Q2567" s="45">
        <v>0</v>
      </c>
      <c r="R2567" s="45">
        <v>2988457</v>
      </c>
      <c r="S2567" s="45">
        <v>3716418</v>
      </c>
      <c r="T2567" s="45">
        <v>2490877</v>
      </c>
      <c r="U2567" s="45">
        <v>0</v>
      </c>
      <c r="V2567" s="45">
        <v>8.6206527000000008</v>
      </c>
      <c r="W2567" s="45">
        <v>5.2137596000000004</v>
      </c>
      <c r="X2567" s="45">
        <v>11.062517</v>
      </c>
      <c r="Y2567" s="46">
        <v>175771.3</v>
      </c>
      <c r="Z2567" s="46">
        <v>56869.726032760111</v>
      </c>
      <c r="AA2567" s="47">
        <f>_xlfn.XLOOKUP($E2567,Main_OG!$D$1:$D$766,Main_OG!AJ$1:AJ$766,"")</f>
        <v>3102242</v>
      </c>
      <c r="AB2567" s="47">
        <f>_xlfn.XLOOKUP($E2567,Main_OG!$D$1:$D$766,Main_OG!AK$1:AK$766,"")</f>
        <v>49390</v>
      </c>
      <c r="AC2567" s="47">
        <f>_xlfn.XLOOKUP($E2567,Main_OG!$D$1:$D$766,Main_OG!AL$1:AL$766,"")</f>
        <v>383105418</v>
      </c>
      <c r="AD2567" s="47">
        <f>_xlfn.XLOOKUP($E2567,Main_OG!$D$1:$D$766,Main_OG!AM$1:AM$766,"")</f>
        <v>0</v>
      </c>
    </row>
    <row r="2568" spans="1:30" x14ac:dyDescent="0.35">
      <c r="A2568" s="36" t="s">
        <v>3721</v>
      </c>
      <c r="B2568" s="45" t="s">
        <v>560</v>
      </c>
      <c r="C2568" s="45" t="s">
        <v>4303</v>
      </c>
      <c r="D2568" s="36" t="s">
        <v>3721</v>
      </c>
      <c r="E2568" s="36" t="str">
        <f t="shared" si="120"/>
        <v>2020_NV</v>
      </c>
      <c r="F2568" s="45">
        <v>2020</v>
      </c>
      <c r="G2568" s="45">
        <f>_xlfn.XLOOKUP(I2568,Main_OG!$B$1:$B$766,Main_OG!$O$1:$O$766,"")</f>
        <v>0</v>
      </c>
      <c r="H2568" s="45">
        <f>_xlfn.XLOOKUP(E2568,Main_OG!$D$1:$D$766,Main_OG!$J$1:$J$766,"")</f>
        <v>0</v>
      </c>
      <c r="I2568" s="45" t="s">
        <v>560</v>
      </c>
      <c r="J2568" s="45" t="str">
        <f t="shared" si="121"/>
        <v>Sierra Pacific Power Co_NV</v>
      </c>
      <c r="K2568" s="45" t="str">
        <f t="shared" si="122"/>
        <v>Sierra Pacific Power Co_NV</v>
      </c>
      <c r="L2568" s="45" t="s">
        <v>3741</v>
      </c>
      <c r="M2568" s="45">
        <v>0</v>
      </c>
      <c r="N2568" s="45">
        <v>48576</v>
      </c>
      <c r="O2568" s="45">
        <v>106</v>
      </c>
      <c r="P2568" s="45">
        <v>0</v>
      </c>
      <c r="Q2568" s="45">
        <v>0</v>
      </c>
      <c r="R2568" s="45">
        <v>2992018</v>
      </c>
      <c r="S2568" s="45">
        <v>3544472</v>
      </c>
      <c r="T2568" s="45">
        <v>0</v>
      </c>
      <c r="U2568" s="45">
        <v>0</v>
      </c>
      <c r="V2568" s="45">
        <v>7.9182009999999998</v>
      </c>
      <c r="W2568" s="45">
        <v>4.7685240999999996</v>
      </c>
      <c r="X2568" s="45">
        <v>0</v>
      </c>
      <c r="Y2568" s="46">
        <v>165793.9</v>
      </c>
      <c r="Z2568" s="46">
        <v>52994.693942784084</v>
      </c>
      <c r="AA2568" s="47">
        <f>_xlfn.XLOOKUP($E2568,Main_OG!$D$1:$D$766,Main_OG!AJ$1:AJ$766,"")</f>
        <v>2210986</v>
      </c>
      <c r="AB2568" s="47">
        <f>_xlfn.XLOOKUP($E2568,Main_OG!$D$1:$D$766,Main_OG!AK$1:AK$766,"")</f>
        <v>26174</v>
      </c>
      <c r="AC2568" s="47">
        <f>_xlfn.XLOOKUP($E2568,Main_OG!$D$1:$D$766,Main_OG!AL$1:AL$766,"")</f>
        <v>403423304</v>
      </c>
      <c r="AD2568" s="47">
        <f>_xlfn.XLOOKUP($E2568,Main_OG!$D$1:$D$766,Main_OG!AM$1:AM$766,"")</f>
        <v>0</v>
      </c>
    </row>
    <row r="2569" spans="1:30" x14ac:dyDescent="0.35">
      <c r="A2569" s="36" t="s">
        <v>3742</v>
      </c>
      <c r="B2569" s="45" t="s">
        <v>124</v>
      </c>
      <c r="C2569" s="45" t="s">
        <v>4304</v>
      </c>
      <c r="D2569" s="36" t="s">
        <v>4531</v>
      </c>
      <c r="E2569" s="36" t="str">
        <f t="shared" si="120"/>
        <v>2006_IL</v>
      </c>
      <c r="F2569" s="45">
        <v>2006</v>
      </c>
      <c r="G2569" s="45">
        <f>_xlfn.XLOOKUP(I2569,Main_OG!$B$1:$B$766,Main_OG!$O$1:$O$766,"")</f>
        <v>0</v>
      </c>
      <c r="H2569" s="45">
        <f>_xlfn.XLOOKUP(E2569,Main_OG!$D$1:$D$766,Main_OG!$J$1:$J$766,"")</f>
        <v>0</v>
      </c>
      <c r="I2569" s="45" t="s">
        <v>124</v>
      </c>
      <c r="J2569" s="45" t="str">
        <f t="shared" si="121"/>
        <v>South Beloit Wtr Gas &amp; Elec Co_IL</v>
      </c>
      <c r="K2569" s="45" t="str">
        <f t="shared" si="122"/>
        <v>South Beloit Water Gas Electric Co_IL</v>
      </c>
      <c r="L2569" s="45" t="s">
        <v>3743</v>
      </c>
      <c r="M2569" s="45">
        <v>0</v>
      </c>
      <c r="N2569" s="45">
        <v>979</v>
      </c>
      <c r="O2569" s="45">
        <v>46</v>
      </c>
      <c r="P2569" s="45">
        <v>8524</v>
      </c>
      <c r="Q2569" s="45">
        <v>0</v>
      </c>
      <c r="R2569" s="45">
        <v>3213</v>
      </c>
      <c r="S2569" s="45">
        <v>4280</v>
      </c>
      <c r="T2569" s="45">
        <v>5812</v>
      </c>
      <c r="U2569" s="45">
        <v>0</v>
      </c>
      <c r="V2569" s="45">
        <v>6.3560830860534123</v>
      </c>
      <c r="W2569" s="45">
        <v>4.802621243744249</v>
      </c>
      <c r="X2569" s="45">
        <v>7.025177986486324</v>
      </c>
      <c r="Y2569" s="46">
        <v>759825.7</v>
      </c>
      <c r="Z2569" s="46">
        <v>60093.989578419096</v>
      </c>
      <c r="AA2569" s="47">
        <f>_xlfn.XLOOKUP($E2569,Main_OG!$D$1:$D$766,Main_OG!AJ$1:AJ$766,"")</f>
        <v>109031484.76000001</v>
      </c>
      <c r="AB2569" s="47">
        <f>_xlfn.XLOOKUP($E2569,Main_OG!$D$1:$D$766,Main_OG!AK$1:AK$766,"")</f>
        <v>575427.54000000015</v>
      </c>
      <c r="AC2569" s="47">
        <f>_xlfn.XLOOKUP($E2569,Main_OG!$D$1:$D$766,Main_OG!AL$1:AL$766,"")</f>
        <v>89313219.420000002</v>
      </c>
      <c r="AD2569" s="47">
        <f>_xlfn.XLOOKUP($E2569,Main_OG!$D$1:$D$766,Main_OG!AM$1:AM$766,"")</f>
        <v>94154140</v>
      </c>
    </row>
    <row r="2570" spans="1:30" x14ac:dyDescent="0.35">
      <c r="A2570" s="36" t="s">
        <v>3742</v>
      </c>
      <c r="B2570" s="45" t="s">
        <v>124</v>
      </c>
      <c r="C2570" s="45" t="s">
        <v>4304</v>
      </c>
      <c r="D2570" s="36" t="s">
        <v>4531</v>
      </c>
      <c r="E2570" s="36" t="str">
        <f t="shared" si="120"/>
        <v>2007_IL</v>
      </c>
      <c r="F2570" s="45">
        <v>2007</v>
      </c>
      <c r="G2570" s="45">
        <f>_xlfn.XLOOKUP(I2570,Main_OG!$B$1:$B$766,Main_OG!$O$1:$O$766,"")</f>
        <v>0</v>
      </c>
      <c r="H2570" s="45">
        <f>_xlfn.XLOOKUP(E2570,Main_OG!$D$1:$D$766,Main_OG!$J$1:$J$766,"")</f>
        <v>0</v>
      </c>
      <c r="I2570" s="45" t="s">
        <v>124</v>
      </c>
      <c r="J2570" s="45" t="str">
        <f t="shared" si="121"/>
        <v>South Beloit Wtr Gas &amp; Elec Co_IL</v>
      </c>
      <c r="K2570" s="45" t="str">
        <f t="shared" si="122"/>
        <v>South Beloit Water Gas Electric Co_IL</v>
      </c>
      <c r="L2570" s="45" t="s">
        <v>3744</v>
      </c>
      <c r="M2570" s="45">
        <v>0</v>
      </c>
      <c r="N2570" s="45">
        <v>1019</v>
      </c>
      <c r="O2570" s="45">
        <v>47</v>
      </c>
      <c r="P2570" s="45">
        <v>8684</v>
      </c>
      <c r="Q2570" s="45">
        <v>0</v>
      </c>
      <c r="R2570" s="45">
        <v>239</v>
      </c>
      <c r="S2570" s="45">
        <v>370</v>
      </c>
      <c r="T2570" s="45">
        <v>663</v>
      </c>
      <c r="U2570" s="45">
        <v>0</v>
      </c>
      <c r="V2570" s="45">
        <v>5.8</v>
      </c>
      <c r="W2570" s="45">
        <v>4.59</v>
      </c>
      <c r="X2570" s="45">
        <v>6.76</v>
      </c>
      <c r="Y2570" s="46">
        <v>769571.6</v>
      </c>
      <c r="Z2570" s="46">
        <v>60615.920174330764</v>
      </c>
      <c r="AA2570" s="47">
        <f>_xlfn.XLOOKUP($E2570,Main_OG!$D$1:$D$766,Main_OG!AJ$1:AJ$766,"")</f>
        <v>114124416</v>
      </c>
      <c r="AB2570" s="47">
        <f>_xlfn.XLOOKUP($E2570,Main_OG!$D$1:$D$766,Main_OG!AK$1:AK$766,"")</f>
        <v>546524</v>
      </c>
      <c r="AC2570" s="47">
        <f>_xlfn.XLOOKUP($E2570,Main_OG!$D$1:$D$766,Main_OG!AL$1:AL$766,"")</f>
        <v>132300866</v>
      </c>
      <c r="AD2570" s="47">
        <f>_xlfn.XLOOKUP($E2570,Main_OG!$D$1:$D$766,Main_OG!AM$1:AM$766,"")</f>
        <v>95728845</v>
      </c>
    </row>
    <row r="2571" spans="1:30" x14ac:dyDescent="0.35">
      <c r="A2571" s="36" t="s">
        <v>3745</v>
      </c>
      <c r="B2571" s="45" t="s">
        <v>59</v>
      </c>
      <c r="C2571" s="45" t="s">
        <v>4305</v>
      </c>
      <c r="D2571" s="36" t="s">
        <v>3745</v>
      </c>
      <c r="E2571" s="36" t="str">
        <f t="shared" si="120"/>
        <v>2006_CA</v>
      </c>
      <c r="F2571" s="45">
        <v>2006</v>
      </c>
      <c r="G2571" s="45">
        <f>_xlfn.XLOOKUP(I2571,Main_OG!$B$1:$B$766,Main_OG!$O$1:$O$766,"")</f>
        <v>1</v>
      </c>
      <c r="H2571" s="45">
        <f>_xlfn.XLOOKUP(E2571,Main_OG!$D$1:$D$766,Main_OG!$J$1:$J$766,"")</f>
        <v>0</v>
      </c>
      <c r="I2571" s="45" t="s">
        <v>59</v>
      </c>
      <c r="J2571" s="45" t="str">
        <f t="shared" si="121"/>
        <v>Southern California Edison Co_CA</v>
      </c>
      <c r="K2571" s="45" t="str">
        <f t="shared" si="122"/>
        <v>Southern California Edison Co_CA</v>
      </c>
      <c r="L2571" s="45" t="s">
        <v>3746</v>
      </c>
      <c r="M2571" s="45">
        <v>57</v>
      </c>
      <c r="N2571" s="45">
        <v>552475</v>
      </c>
      <c r="O2571" s="45">
        <v>36371</v>
      </c>
      <c r="P2571" s="45">
        <v>4166496</v>
      </c>
      <c r="Q2571" s="45">
        <v>8757</v>
      </c>
      <c r="R2571" s="45">
        <v>5788895</v>
      </c>
      <c r="S2571" s="45">
        <v>1040782</v>
      </c>
      <c r="T2571" s="45">
        <v>4739296</v>
      </c>
      <c r="U2571" s="45">
        <v>13.881271300626141</v>
      </c>
      <c r="V2571" s="45">
        <v>14.452728123624119</v>
      </c>
      <c r="W2571" s="45">
        <v>11.966218991113481</v>
      </c>
      <c r="X2571" s="45">
        <v>15.77221012969245</v>
      </c>
      <c r="Y2571" s="46">
        <v>2120435.4</v>
      </c>
      <c r="Z2571" s="46">
        <v>58866.314344535196</v>
      </c>
      <c r="AA2571" s="47">
        <f>_xlfn.XLOOKUP($E2571,Main_OG!$D$1:$D$766,Main_OG!AJ$1:AJ$766,"")</f>
        <v>1611265.4400000002</v>
      </c>
      <c r="AB2571" s="47">
        <f>_xlfn.XLOOKUP($E2571,Main_OG!$D$1:$D$766,Main_OG!AK$1:AK$766,"")</f>
        <v>9064497.459999999</v>
      </c>
      <c r="AC2571" s="47">
        <f>_xlfn.XLOOKUP($E2571,Main_OG!$D$1:$D$766,Main_OG!AL$1:AL$766,"")</f>
        <v>1571693357.4199998</v>
      </c>
      <c r="AD2571" s="47">
        <f>_xlfn.XLOOKUP($E2571,Main_OG!$D$1:$D$766,Main_OG!AM$1:AM$766,"")</f>
        <v>31958621</v>
      </c>
    </row>
    <row r="2572" spans="1:30" x14ac:dyDescent="0.35">
      <c r="A2572" s="36" t="s">
        <v>3745</v>
      </c>
      <c r="B2572" s="45" t="s">
        <v>59</v>
      </c>
      <c r="C2572" s="45" t="s">
        <v>4305</v>
      </c>
      <c r="D2572" s="36" t="s">
        <v>3745</v>
      </c>
      <c r="E2572" s="36" t="str">
        <f t="shared" si="120"/>
        <v>2007_CA</v>
      </c>
      <c r="F2572" s="45">
        <v>2007</v>
      </c>
      <c r="G2572" s="45">
        <f>_xlfn.XLOOKUP(I2572,Main_OG!$B$1:$B$766,Main_OG!$O$1:$O$766,"")</f>
        <v>1</v>
      </c>
      <c r="H2572" s="45">
        <f>_xlfn.XLOOKUP(E2572,Main_OG!$D$1:$D$766,Main_OG!$J$1:$J$766,"")</f>
        <v>1</v>
      </c>
      <c r="I2572" s="45" t="s">
        <v>59</v>
      </c>
      <c r="J2572" s="45" t="str">
        <f t="shared" si="121"/>
        <v>Southern California Edison Co_CA</v>
      </c>
      <c r="K2572" s="45" t="str">
        <f t="shared" si="122"/>
        <v>Southern California Edison Co_CA</v>
      </c>
      <c r="L2572" s="45" t="s">
        <v>3747</v>
      </c>
      <c r="M2572" s="45">
        <v>56</v>
      </c>
      <c r="N2572" s="45">
        <v>564423</v>
      </c>
      <c r="O2572" s="45">
        <v>35883</v>
      </c>
      <c r="P2572" s="45">
        <v>4211970</v>
      </c>
      <c r="Q2572" s="45">
        <v>8622</v>
      </c>
      <c r="R2572" s="45">
        <v>5641570</v>
      </c>
      <c r="S2572" s="45">
        <v>966596</v>
      </c>
      <c r="T2572" s="45">
        <v>4600413</v>
      </c>
      <c r="U2572" s="45">
        <v>13.37</v>
      </c>
      <c r="V2572" s="45">
        <v>13.77</v>
      </c>
      <c r="W2572" s="45">
        <v>11.17</v>
      </c>
      <c r="X2572" s="45">
        <v>15.43</v>
      </c>
      <c r="Y2572" s="46">
        <v>2168940.4</v>
      </c>
      <c r="Z2572" s="46">
        <v>59832.32530060225</v>
      </c>
      <c r="AA2572" s="47">
        <f>_xlfn.XLOOKUP($E2572,Main_OG!$D$1:$D$766,Main_OG!AJ$1:AJ$766,"")</f>
        <v>1673304</v>
      </c>
      <c r="AB2572" s="47">
        <f>_xlfn.XLOOKUP($E2572,Main_OG!$D$1:$D$766,Main_OG!AK$1:AK$766,"")</f>
        <v>8973306</v>
      </c>
      <c r="AC2572" s="47">
        <f>_xlfn.XLOOKUP($E2572,Main_OG!$D$1:$D$766,Main_OG!AL$1:AL$766,"")</f>
        <v>1720836176</v>
      </c>
      <c r="AD2572" s="47">
        <f>_xlfn.XLOOKUP($E2572,Main_OG!$D$1:$D$766,Main_OG!AM$1:AM$766,"")</f>
        <v>35792490</v>
      </c>
    </row>
    <row r="2573" spans="1:30" x14ac:dyDescent="0.35">
      <c r="A2573" s="36" t="s">
        <v>3745</v>
      </c>
      <c r="B2573" s="45" t="s">
        <v>59</v>
      </c>
      <c r="C2573" s="45" t="s">
        <v>4305</v>
      </c>
      <c r="D2573" s="36" t="s">
        <v>3745</v>
      </c>
      <c r="E2573" s="36" t="str">
        <f t="shared" si="120"/>
        <v>2008_CA</v>
      </c>
      <c r="F2573" s="45">
        <v>2008</v>
      </c>
      <c r="G2573" s="45">
        <f>_xlfn.XLOOKUP(I2573,Main_OG!$B$1:$B$766,Main_OG!$O$1:$O$766,"")</f>
        <v>1</v>
      </c>
      <c r="H2573" s="45">
        <f>_xlfn.XLOOKUP(E2573,Main_OG!$D$1:$D$766,Main_OG!$J$1:$J$766,"")</f>
        <v>1</v>
      </c>
      <c r="I2573" s="45" t="s">
        <v>59</v>
      </c>
      <c r="J2573" s="45" t="str">
        <f t="shared" si="121"/>
        <v>Southern California Edison Co_CA</v>
      </c>
      <c r="K2573" s="45" t="str">
        <f t="shared" si="122"/>
        <v>Southern California Edison Co_CA</v>
      </c>
      <c r="L2573" s="45" t="s">
        <v>3748</v>
      </c>
      <c r="M2573" s="45">
        <v>56</v>
      </c>
      <c r="N2573" s="45">
        <v>570735</v>
      </c>
      <c r="O2573" s="45">
        <v>35663</v>
      </c>
      <c r="P2573" s="45">
        <v>4231943</v>
      </c>
      <c r="Q2573" s="45">
        <v>63612</v>
      </c>
      <c r="R2573" s="45">
        <v>41643256</v>
      </c>
      <c r="S2573" s="45">
        <v>8605991</v>
      </c>
      <c r="T2573" s="45">
        <v>30643314</v>
      </c>
      <c r="U2573" s="45">
        <v>13.29</v>
      </c>
      <c r="V2573" s="45">
        <v>13.56</v>
      </c>
      <c r="W2573" s="45">
        <v>10.93</v>
      </c>
      <c r="X2573" s="45">
        <v>14.98</v>
      </c>
      <c r="Y2573" s="46">
        <v>2192331.7999999998</v>
      </c>
      <c r="Z2573" s="46">
        <v>59892.678837483101</v>
      </c>
      <c r="AA2573" s="47">
        <f>_xlfn.XLOOKUP($E2573,Main_OG!$D$1:$D$766,Main_OG!AJ$1:AJ$766,"")</f>
        <v>1853724</v>
      </c>
      <c r="AB2573" s="47">
        <f>_xlfn.XLOOKUP($E2573,Main_OG!$D$1:$D$766,Main_OG!AK$1:AK$766,"")</f>
        <v>7324438</v>
      </c>
      <c r="AC2573" s="47">
        <f>_xlfn.XLOOKUP($E2573,Main_OG!$D$1:$D$766,Main_OG!AL$1:AL$766,"")</f>
        <v>1759937044</v>
      </c>
      <c r="AD2573" s="47">
        <f>_xlfn.XLOOKUP($E2573,Main_OG!$D$1:$D$766,Main_OG!AM$1:AM$766,"")</f>
        <v>32482351</v>
      </c>
    </row>
    <row r="2574" spans="1:30" x14ac:dyDescent="0.35">
      <c r="A2574" s="36" t="s">
        <v>3745</v>
      </c>
      <c r="B2574" s="45" t="s">
        <v>59</v>
      </c>
      <c r="C2574" s="45" t="s">
        <v>4305</v>
      </c>
      <c r="D2574" s="36" t="s">
        <v>3745</v>
      </c>
      <c r="E2574" s="36" t="str">
        <f t="shared" si="120"/>
        <v>2009_CA</v>
      </c>
      <c r="F2574" s="45">
        <v>2009</v>
      </c>
      <c r="G2574" s="45">
        <f>_xlfn.XLOOKUP(I2574,Main_OG!$B$1:$B$766,Main_OG!$O$1:$O$766,"")</f>
        <v>1</v>
      </c>
      <c r="H2574" s="45">
        <f>_xlfn.XLOOKUP(E2574,Main_OG!$D$1:$D$766,Main_OG!$J$1:$J$766,"")</f>
        <v>1</v>
      </c>
      <c r="I2574" s="45" t="s">
        <v>59</v>
      </c>
      <c r="J2574" s="45" t="str">
        <f t="shared" si="121"/>
        <v>Southern California Edison Co_CA</v>
      </c>
      <c r="K2574" s="45" t="str">
        <f t="shared" si="122"/>
        <v>Southern California Edison Co_CA</v>
      </c>
      <c r="L2574" s="45" t="s">
        <v>3749</v>
      </c>
      <c r="M2574" s="45">
        <v>65</v>
      </c>
      <c r="N2574" s="45">
        <v>573642</v>
      </c>
      <c r="O2574" s="45">
        <v>35068</v>
      </c>
      <c r="P2574" s="45">
        <v>4246361</v>
      </c>
      <c r="Q2574" s="45">
        <v>64870</v>
      </c>
      <c r="R2574" s="45">
        <v>39981217</v>
      </c>
      <c r="S2574" s="45">
        <v>8020124</v>
      </c>
      <c r="T2574" s="45">
        <v>29981975</v>
      </c>
      <c r="U2574" s="45">
        <v>13.54</v>
      </c>
      <c r="V2574" s="45">
        <v>13.79</v>
      </c>
      <c r="W2574" s="45">
        <v>10.78</v>
      </c>
      <c r="X2574" s="45">
        <v>15.32</v>
      </c>
      <c r="Y2574" s="46">
        <v>2110679.4</v>
      </c>
      <c r="Z2574" s="46">
        <v>57105.227750949518</v>
      </c>
      <c r="AA2574" s="47">
        <f>_xlfn.XLOOKUP($E2574,Main_OG!$D$1:$D$766,Main_OG!AJ$1:AJ$766,"")</f>
        <v>1616858</v>
      </c>
      <c r="AB2574" s="47">
        <f>_xlfn.XLOOKUP($E2574,Main_OG!$D$1:$D$766,Main_OG!AK$1:AK$766,"")</f>
        <v>6021868</v>
      </c>
      <c r="AC2574" s="47">
        <f>_xlfn.XLOOKUP($E2574,Main_OG!$D$1:$D$766,Main_OG!AL$1:AL$766,"")</f>
        <v>1662440296</v>
      </c>
      <c r="AD2574" s="47">
        <f>_xlfn.XLOOKUP($E2574,Main_OG!$D$1:$D$766,Main_OG!AM$1:AM$766,"")</f>
        <v>31763804</v>
      </c>
    </row>
    <row r="2575" spans="1:30" x14ac:dyDescent="0.35">
      <c r="A2575" s="36" t="s">
        <v>3745</v>
      </c>
      <c r="B2575" s="45" t="s">
        <v>59</v>
      </c>
      <c r="C2575" s="45" t="s">
        <v>4305</v>
      </c>
      <c r="D2575" s="36" t="s">
        <v>3745</v>
      </c>
      <c r="E2575" s="36" t="str">
        <f t="shared" si="120"/>
        <v>2010_CA</v>
      </c>
      <c r="F2575" s="45">
        <v>2010</v>
      </c>
      <c r="G2575" s="45">
        <f>_xlfn.XLOOKUP(I2575,Main_OG!$B$1:$B$766,Main_OG!$O$1:$O$766,"")</f>
        <v>1</v>
      </c>
      <c r="H2575" s="45">
        <f>_xlfn.XLOOKUP(E2575,Main_OG!$D$1:$D$766,Main_OG!$J$1:$J$766,"")</f>
        <v>1</v>
      </c>
      <c r="I2575" s="45" t="s">
        <v>59</v>
      </c>
      <c r="J2575" s="45" t="str">
        <f t="shared" si="121"/>
        <v>Southern California Edison Co_CA</v>
      </c>
      <c r="K2575" s="45" t="str">
        <f t="shared" si="122"/>
        <v>Southern California Edison Co_CA</v>
      </c>
      <c r="L2575" s="45" t="s">
        <v>3750</v>
      </c>
      <c r="M2575" s="45">
        <v>2</v>
      </c>
      <c r="N2575" s="45">
        <v>577038</v>
      </c>
      <c r="O2575" s="45">
        <v>33968</v>
      </c>
      <c r="P2575" s="45">
        <v>4269757</v>
      </c>
      <c r="Q2575" s="45">
        <v>64727</v>
      </c>
      <c r="R2575" s="45">
        <v>38650369</v>
      </c>
      <c r="S2575" s="45">
        <v>7921618</v>
      </c>
      <c r="T2575" s="45">
        <v>28960709</v>
      </c>
      <c r="U2575" s="45">
        <v>11.91</v>
      </c>
      <c r="V2575" s="45">
        <v>12.65</v>
      </c>
      <c r="W2575" s="45">
        <v>9.2799999999999994</v>
      </c>
      <c r="X2575" s="45">
        <v>14.18</v>
      </c>
      <c r="Y2575" s="46">
        <v>2153852.7999999998</v>
      </c>
      <c r="Z2575" s="46">
        <v>57713.793440703324</v>
      </c>
      <c r="AA2575" s="47">
        <f>_xlfn.XLOOKUP($E2575,Main_OG!$D$1:$D$766,Main_OG!AJ$1:AJ$766,"")</f>
        <v>1663906</v>
      </c>
      <c r="AB2575" s="47">
        <f>_xlfn.XLOOKUP($E2575,Main_OG!$D$1:$D$766,Main_OG!AK$1:AK$766,"")</f>
        <v>4359380</v>
      </c>
      <c r="AC2575" s="47">
        <f>_xlfn.XLOOKUP($E2575,Main_OG!$D$1:$D$766,Main_OG!AL$1:AL$766,"")</f>
        <v>1542451912</v>
      </c>
      <c r="AD2575" s="47">
        <f>_xlfn.XLOOKUP($E2575,Main_OG!$D$1:$D$766,Main_OG!AM$1:AM$766,"")</f>
        <v>32200757</v>
      </c>
    </row>
    <row r="2576" spans="1:30" x14ac:dyDescent="0.35">
      <c r="A2576" s="36" t="s">
        <v>3745</v>
      </c>
      <c r="B2576" s="45" t="s">
        <v>59</v>
      </c>
      <c r="C2576" s="45" t="s">
        <v>4305</v>
      </c>
      <c r="D2576" s="36" t="s">
        <v>3745</v>
      </c>
      <c r="E2576" s="36" t="str">
        <f t="shared" si="120"/>
        <v>2011_CA</v>
      </c>
      <c r="F2576" s="45">
        <v>2011</v>
      </c>
      <c r="G2576" s="45">
        <f>_xlfn.XLOOKUP(I2576,Main_OG!$B$1:$B$766,Main_OG!$O$1:$O$766,"")</f>
        <v>1</v>
      </c>
      <c r="H2576" s="45">
        <f>_xlfn.XLOOKUP(E2576,Main_OG!$D$1:$D$766,Main_OG!$J$1:$J$766,"")</f>
        <v>1</v>
      </c>
      <c r="I2576" s="45" t="s">
        <v>59</v>
      </c>
      <c r="J2576" s="45" t="str">
        <f t="shared" si="121"/>
        <v>Southern California Edison Co_CA</v>
      </c>
      <c r="K2576" s="45" t="str">
        <f t="shared" si="122"/>
        <v>Southern California Edison Co_CA</v>
      </c>
      <c r="L2576" s="45" t="s">
        <v>3751</v>
      </c>
      <c r="M2576" s="45">
        <v>2</v>
      </c>
      <c r="N2576" s="45">
        <v>577517</v>
      </c>
      <c r="O2576" s="45">
        <v>33343</v>
      </c>
      <c r="P2576" s="45">
        <v>4287994</v>
      </c>
      <c r="Q2576" s="45">
        <v>62759</v>
      </c>
      <c r="R2576" s="45">
        <v>36965101</v>
      </c>
      <c r="S2576" s="45">
        <v>7679807</v>
      </c>
      <c r="T2576" s="45">
        <v>29561822</v>
      </c>
      <c r="U2576" s="45">
        <v>11.65</v>
      </c>
      <c r="V2576" s="45">
        <v>12.54</v>
      </c>
      <c r="W2576" s="45">
        <v>9.01</v>
      </c>
      <c r="X2576" s="45">
        <v>14.42</v>
      </c>
      <c r="Y2576" s="46">
        <v>2192887.2000000002</v>
      </c>
      <c r="Z2576" s="46">
        <v>58265.200327417857</v>
      </c>
      <c r="AA2576" s="47">
        <f>_xlfn.XLOOKUP($E2576,Main_OG!$D$1:$D$766,Main_OG!AJ$1:AJ$766,"")</f>
        <v>1558104</v>
      </c>
      <c r="AB2576" s="47">
        <f>_xlfn.XLOOKUP($E2576,Main_OG!$D$1:$D$766,Main_OG!AK$1:AK$766,"")</f>
        <v>3730746.96</v>
      </c>
      <c r="AC2576" s="47">
        <f>_xlfn.XLOOKUP($E2576,Main_OG!$D$1:$D$766,Main_OG!AL$1:AL$766,"")</f>
        <v>1301741298</v>
      </c>
      <c r="AD2576" s="47">
        <f>_xlfn.XLOOKUP($E2576,Main_OG!$D$1:$D$766,Main_OG!AM$1:AM$766,"")</f>
        <v>36663247</v>
      </c>
    </row>
    <row r="2577" spans="1:30" x14ac:dyDescent="0.35">
      <c r="A2577" s="36" t="s">
        <v>3745</v>
      </c>
      <c r="B2577" s="45" t="s">
        <v>59</v>
      </c>
      <c r="C2577" s="45" t="s">
        <v>4305</v>
      </c>
      <c r="D2577" s="36" t="s">
        <v>3745</v>
      </c>
      <c r="E2577" s="36" t="str">
        <f t="shared" si="120"/>
        <v>2012_CA</v>
      </c>
      <c r="F2577" s="45">
        <v>2012</v>
      </c>
      <c r="G2577" s="45">
        <f>_xlfn.XLOOKUP(I2577,Main_OG!$B$1:$B$766,Main_OG!$O$1:$O$766,"")</f>
        <v>1</v>
      </c>
      <c r="H2577" s="45">
        <f>_xlfn.XLOOKUP(E2577,Main_OG!$D$1:$D$766,Main_OG!$J$1:$J$766,"")</f>
        <v>1</v>
      </c>
      <c r="I2577" s="45" t="s">
        <v>59</v>
      </c>
      <c r="J2577" s="45" t="str">
        <f t="shared" si="121"/>
        <v>Southern California Edison Co_CA</v>
      </c>
      <c r="K2577" s="45" t="str">
        <f t="shared" si="122"/>
        <v>Southern California Edison Co_CA</v>
      </c>
      <c r="L2577" s="45" t="s">
        <v>3752</v>
      </c>
      <c r="M2577" s="45">
        <v>1</v>
      </c>
      <c r="N2577" s="45">
        <v>572457</v>
      </c>
      <c r="O2577" s="45">
        <v>32698</v>
      </c>
      <c r="P2577" s="45">
        <v>4305586</v>
      </c>
      <c r="Q2577" s="45">
        <v>51664</v>
      </c>
      <c r="R2577" s="45">
        <v>37132932</v>
      </c>
      <c r="S2577" s="45">
        <v>7914352</v>
      </c>
      <c r="T2577" s="45">
        <v>30497707</v>
      </c>
      <c r="U2577" s="45">
        <v>13.082611</v>
      </c>
      <c r="V2577" s="45">
        <v>13.326370000000001</v>
      </c>
      <c r="W2577" s="45">
        <v>9.5566636000000003</v>
      </c>
      <c r="X2577" s="45">
        <v>15.995763</v>
      </c>
      <c r="Y2577" s="46">
        <v>2255437.2999999998</v>
      </c>
      <c r="Z2577" s="46">
        <v>59440.34757454371</v>
      </c>
      <c r="AA2577" s="47">
        <f>_xlfn.XLOOKUP($E2577,Main_OG!$D$1:$D$766,Main_OG!AJ$1:AJ$766,"")</f>
        <v>1003476</v>
      </c>
      <c r="AB2577" s="47">
        <f>_xlfn.XLOOKUP($E2577,Main_OG!$D$1:$D$766,Main_OG!AK$1:AK$766,"")</f>
        <v>771902</v>
      </c>
      <c r="AC2577" s="47">
        <f>_xlfn.XLOOKUP($E2577,Main_OG!$D$1:$D$766,Main_OG!AL$1:AL$766,"")</f>
        <v>1779673820</v>
      </c>
      <c r="AD2577" s="47">
        <f>_xlfn.XLOOKUP($E2577,Main_OG!$D$1:$D$766,Main_OG!AM$1:AM$766,"")</f>
        <v>18507408</v>
      </c>
    </row>
    <row r="2578" spans="1:30" x14ac:dyDescent="0.35">
      <c r="A2578" s="36" t="s">
        <v>3745</v>
      </c>
      <c r="B2578" s="45" t="s">
        <v>59</v>
      </c>
      <c r="C2578" s="45" t="s">
        <v>4305</v>
      </c>
      <c r="D2578" s="36" t="s">
        <v>3745</v>
      </c>
      <c r="E2578" s="36" t="str">
        <f t="shared" si="120"/>
        <v>2013_CA</v>
      </c>
      <c r="F2578" s="45">
        <v>2013</v>
      </c>
      <c r="G2578" s="45">
        <f>_xlfn.XLOOKUP(I2578,Main_OG!$B$1:$B$766,Main_OG!$O$1:$O$766,"")</f>
        <v>1</v>
      </c>
      <c r="H2578" s="45">
        <f>_xlfn.XLOOKUP(E2578,Main_OG!$D$1:$D$766,Main_OG!$J$1:$J$766,"")</f>
        <v>1</v>
      </c>
      <c r="I2578" s="45" t="s">
        <v>59</v>
      </c>
      <c r="J2578" s="45" t="str">
        <f t="shared" si="121"/>
        <v>Southern California Edison Co_CA</v>
      </c>
      <c r="K2578" s="45" t="str">
        <f t="shared" si="122"/>
        <v>Southern California Edison Co_CA</v>
      </c>
      <c r="L2578" s="45" t="s">
        <v>3753</v>
      </c>
      <c r="M2578" s="45">
        <v>1</v>
      </c>
      <c r="N2578" s="45">
        <v>575910</v>
      </c>
      <c r="O2578" s="45">
        <v>32040</v>
      </c>
      <c r="P2578" s="45">
        <v>4327366</v>
      </c>
      <c r="Q2578" s="45">
        <v>60256</v>
      </c>
      <c r="R2578" s="45">
        <v>36850508</v>
      </c>
      <c r="S2578" s="45">
        <v>7826556</v>
      </c>
      <c r="T2578" s="45">
        <v>29742778</v>
      </c>
      <c r="U2578" s="45">
        <v>14.898101</v>
      </c>
      <c r="V2578" s="45">
        <v>14.303561</v>
      </c>
      <c r="W2578" s="45">
        <v>10.531209</v>
      </c>
      <c r="X2578" s="45">
        <v>16.546493999999999</v>
      </c>
      <c r="Y2578" s="46">
        <v>2340335.2999999998</v>
      </c>
      <c r="Z2578" s="46">
        <v>61179.209849340856</v>
      </c>
      <c r="AA2578" s="47">
        <f>_xlfn.XLOOKUP($E2578,Main_OG!$D$1:$D$766,Main_OG!AJ$1:AJ$766,"")</f>
        <v>586564</v>
      </c>
      <c r="AB2578" s="47">
        <f>_xlfn.XLOOKUP($E2578,Main_OG!$D$1:$D$766,Main_OG!AK$1:AK$766,"")</f>
        <v>281579.90000000002</v>
      </c>
      <c r="AC2578" s="47">
        <f>_xlfn.XLOOKUP($E2578,Main_OG!$D$1:$D$766,Main_OG!AL$1:AL$766,"")</f>
        <v>1735221748</v>
      </c>
      <c r="AD2578" s="47">
        <f>_xlfn.XLOOKUP($E2578,Main_OG!$D$1:$D$766,Main_OG!AM$1:AM$766,"")</f>
        <v>17911943</v>
      </c>
    </row>
    <row r="2579" spans="1:30" x14ac:dyDescent="0.35">
      <c r="A2579" s="36" t="s">
        <v>3745</v>
      </c>
      <c r="B2579" s="45" t="s">
        <v>59</v>
      </c>
      <c r="C2579" s="45" t="s">
        <v>4305</v>
      </c>
      <c r="D2579" s="36" t="s">
        <v>3745</v>
      </c>
      <c r="E2579" s="36" t="str">
        <f t="shared" si="120"/>
        <v>2014_CA</v>
      </c>
      <c r="F2579" s="45">
        <v>2014</v>
      </c>
      <c r="G2579" s="45">
        <f>_xlfn.XLOOKUP(I2579,Main_OG!$B$1:$B$766,Main_OG!$O$1:$O$766,"")</f>
        <v>1</v>
      </c>
      <c r="H2579" s="45">
        <f>_xlfn.XLOOKUP(E2579,Main_OG!$D$1:$D$766,Main_OG!$J$1:$J$766,"")</f>
        <v>1</v>
      </c>
      <c r="I2579" s="45" t="s">
        <v>59</v>
      </c>
      <c r="J2579" s="45" t="str">
        <f t="shared" si="121"/>
        <v>Southern California Edison Co_CA</v>
      </c>
      <c r="K2579" s="45" t="str">
        <f t="shared" si="122"/>
        <v>Southern California Edison Co_CA</v>
      </c>
      <c r="L2579" s="45" t="s">
        <v>3754</v>
      </c>
      <c r="M2579" s="45">
        <v>1</v>
      </c>
      <c r="N2579" s="45">
        <v>580197</v>
      </c>
      <c r="O2579" s="45">
        <v>31760</v>
      </c>
      <c r="P2579" s="45">
        <v>4352025</v>
      </c>
      <c r="Q2579" s="45">
        <v>78361</v>
      </c>
      <c r="R2579" s="45">
        <v>37903351</v>
      </c>
      <c r="S2579" s="45">
        <v>7874457</v>
      </c>
      <c r="T2579" s="45">
        <v>29972416</v>
      </c>
      <c r="U2579" s="45">
        <v>15.951813</v>
      </c>
      <c r="V2579" s="45">
        <v>15.934206</v>
      </c>
      <c r="W2579" s="45">
        <v>12.253429000000001</v>
      </c>
      <c r="X2579" s="45">
        <v>16.424928999999999</v>
      </c>
      <c r="Y2579" s="46">
        <v>2428675.7000000002</v>
      </c>
      <c r="Z2579" s="46">
        <v>62940.736636083937</v>
      </c>
      <c r="AA2579" s="47">
        <f>_xlfn.XLOOKUP($E2579,Main_OG!$D$1:$D$766,Main_OG!AJ$1:AJ$766,"")</f>
        <v>580888</v>
      </c>
      <c r="AB2579" s="47">
        <f>_xlfn.XLOOKUP($E2579,Main_OG!$D$1:$D$766,Main_OG!AK$1:AK$766,"")</f>
        <v>281121</v>
      </c>
      <c r="AC2579" s="47">
        <f>_xlfn.XLOOKUP($E2579,Main_OG!$D$1:$D$766,Main_OG!AL$1:AL$766,"")</f>
        <v>1753557596</v>
      </c>
      <c r="AD2579" s="47">
        <f>_xlfn.XLOOKUP($E2579,Main_OG!$D$1:$D$766,Main_OG!AM$1:AM$766,"")</f>
        <v>16985978</v>
      </c>
    </row>
    <row r="2580" spans="1:30" x14ac:dyDescent="0.35">
      <c r="A2580" s="36" t="s">
        <v>3745</v>
      </c>
      <c r="B2580" s="45" t="s">
        <v>59</v>
      </c>
      <c r="C2580" s="45" t="s">
        <v>4305</v>
      </c>
      <c r="D2580" s="36" t="s">
        <v>3745</v>
      </c>
      <c r="E2580" s="36" t="str">
        <f t="shared" si="120"/>
        <v>2015_CA</v>
      </c>
      <c r="F2580" s="45">
        <v>2015</v>
      </c>
      <c r="G2580" s="45">
        <f>_xlfn.XLOOKUP(I2580,Main_OG!$B$1:$B$766,Main_OG!$O$1:$O$766,"")</f>
        <v>1</v>
      </c>
      <c r="H2580" s="45">
        <f>_xlfn.XLOOKUP(E2580,Main_OG!$D$1:$D$766,Main_OG!$J$1:$J$766,"")</f>
        <v>1</v>
      </c>
      <c r="I2580" s="45" t="s">
        <v>59</v>
      </c>
      <c r="J2580" s="45" t="str">
        <f t="shared" si="121"/>
        <v>Southern California Edison Co_CA</v>
      </c>
      <c r="K2580" s="45" t="str">
        <f t="shared" si="122"/>
        <v>Southern California Edison Co_CA</v>
      </c>
      <c r="L2580" s="45" t="s">
        <v>3755</v>
      </c>
      <c r="M2580" s="45">
        <v>1</v>
      </c>
      <c r="N2580" s="45">
        <v>583092</v>
      </c>
      <c r="O2580" s="45">
        <v>31827</v>
      </c>
      <c r="P2580" s="45">
        <v>4375920</v>
      </c>
      <c r="Q2580" s="45">
        <v>72761</v>
      </c>
      <c r="R2580" s="45">
        <v>38048580</v>
      </c>
      <c r="S2580" s="45">
        <v>7273080</v>
      </c>
      <c r="T2580" s="45">
        <v>30043784</v>
      </c>
      <c r="U2580" s="45">
        <v>15.581149</v>
      </c>
      <c r="V2580" s="45">
        <v>15.28241</v>
      </c>
      <c r="W2580" s="45">
        <v>11.873621999999999</v>
      </c>
      <c r="X2580" s="45">
        <v>16.512630000000001</v>
      </c>
      <c r="Y2580" s="46">
        <v>2545979.5</v>
      </c>
      <c r="Z2580" s="46">
        <v>65442.117240728374</v>
      </c>
      <c r="AA2580" s="47">
        <f>_xlfn.XLOOKUP($E2580,Main_OG!$D$1:$D$766,Main_OG!AJ$1:AJ$766,"")</f>
        <v>134800</v>
      </c>
      <c r="AB2580" s="47">
        <f>_xlfn.XLOOKUP($E2580,Main_OG!$D$1:$D$766,Main_OG!AK$1:AK$766,"")</f>
        <v>328846</v>
      </c>
      <c r="AC2580" s="47">
        <f>_xlfn.XLOOKUP($E2580,Main_OG!$D$1:$D$766,Main_OG!AL$1:AL$766,"")</f>
        <v>1700854110</v>
      </c>
      <c r="AD2580" s="47">
        <f>_xlfn.XLOOKUP($E2580,Main_OG!$D$1:$D$766,Main_OG!AM$1:AM$766,"")</f>
        <v>18505385</v>
      </c>
    </row>
    <row r="2581" spans="1:30" x14ac:dyDescent="0.35">
      <c r="A2581" s="36" t="s">
        <v>3745</v>
      </c>
      <c r="B2581" s="45" t="s">
        <v>59</v>
      </c>
      <c r="C2581" s="45" t="s">
        <v>4305</v>
      </c>
      <c r="D2581" s="36" t="s">
        <v>3745</v>
      </c>
      <c r="E2581" s="36" t="str">
        <f t="shared" si="120"/>
        <v>2016_CA</v>
      </c>
      <c r="F2581" s="45">
        <v>2016</v>
      </c>
      <c r="G2581" s="45">
        <f>_xlfn.XLOOKUP(I2581,Main_OG!$B$1:$B$766,Main_OG!$O$1:$O$766,"")</f>
        <v>1</v>
      </c>
      <c r="H2581" s="45">
        <f>_xlfn.XLOOKUP(E2581,Main_OG!$D$1:$D$766,Main_OG!$J$1:$J$766,"")</f>
        <v>1</v>
      </c>
      <c r="I2581" s="45" t="s">
        <v>59</v>
      </c>
      <c r="J2581" s="45" t="str">
        <f t="shared" si="121"/>
        <v>Southern California Edison Co_CA</v>
      </c>
      <c r="K2581" s="45" t="str">
        <f t="shared" si="122"/>
        <v>Southern California Edison Co_CA</v>
      </c>
      <c r="L2581" s="45" t="s">
        <v>3756</v>
      </c>
      <c r="M2581" s="45">
        <v>1</v>
      </c>
      <c r="N2581" s="45">
        <v>587658</v>
      </c>
      <c r="O2581" s="45">
        <v>31436</v>
      </c>
      <c r="P2581" s="45">
        <v>4401781</v>
      </c>
      <c r="Q2581" s="45">
        <v>61988</v>
      </c>
      <c r="R2581" s="45">
        <v>37886101</v>
      </c>
      <c r="S2581" s="45">
        <v>6765843</v>
      </c>
      <c r="T2581" s="45">
        <v>29534769</v>
      </c>
      <c r="U2581" s="45">
        <v>14.264051</v>
      </c>
      <c r="V2581" s="45">
        <v>13.374879</v>
      </c>
      <c r="W2581" s="45">
        <v>9.2960182000000007</v>
      </c>
      <c r="X2581" s="45">
        <v>15.843997</v>
      </c>
      <c r="Y2581" s="46">
        <v>2623711.7000000002</v>
      </c>
      <c r="Z2581" s="46">
        <v>67018.29509303208</v>
      </c>
      <c r="AA2581" s="47">
        <f>_xlfn.XLOOKUP($E2581,Main_OG!$D$1:$D$766,Main_OG!AJ$1:AJ$766,"")</f>
        <v>125416</v>
      </c>
      <c r="AB2581" s="47">
        <f>_xlfn.XLOOKUP($E2581,Main_OG!$D$1:$D$766,Main_OG!AK$1:AK$766,"")</f>
        <v>455785</v>
      </c>
      <c r="AC2581" s="47">
        <f>_xlfn.XLOOKUP($E2581,Main_OG!$D$1:$D$766,Main_OG!AL$1:AL$766,"")</f>
        <v>1403209832</v>
      </c>
      <c r="AD2581" s="47">
        <f>_xlfn.XLOOKUP($E2581,Main_OG!$D$1:$D$766,Main_OG!AM$1:AM$766,"")</f>
        <v>18907578</v>
      </c>
    </row>
    <row r="2582" spans="1:30" x14ac:dyDescent="0.35">
      <c r="A2582" s="36" t="s">
        <v>3745</v>
      </c>
      <c r="B2582" s="45" t="s">
        <v>59</v>
      </c>
      <c r="C2582" s="45" t="s">
        <v>4305</v>
      </c>
      <c r="D2582" s="36" t="s">
        <v>3745</v>
      </c>
      <c r="E2582" s="36" t="str">
        <f t="shared" si="120"/>
        <v>2017_CA</v>
      </c>
      <c r="F2582" s="45">
        <v>2017</v>
      </c>
      <c r="G2582" s="45">
        <f>_xlfn.XLOOKUP(I2582,Main_OG!$B$1:$B$766,Main_OG!$O$1:$O$766,"")</f>
        <v>1</v>
      </c>
      <c r="H2582" s="45">
        <f>_xlfn.XLOOKUP(E2582,Main_OG!$D$1:$D$766,Main_OG!$J$1:$J$766,"")</f>
        <v>1</v>
      </c>
      <c r="I2582" s="45" t="s">
        <v>59</v>
      </c>
      <c r="J2582" s="45" t="str">
        <f t="shared" si="121"/>
        <v>Southern California Edison Co_CA</v>
      </c>
      <c r="K2582" s="45" t="str">
        <f t="shared" si="122"/>
        <v>Southern California Edison Co_CA</v>
      </c>
      <c r="L2582" s="45" t="s">
        <v>3757</v>
      </c>
      <c r="M2582" s="45">
        <v>1</v>
      </c>
      <c r="N2582" s="45">
        <v>578777</v>
      </c>
      <c r="O2582" s="45">
        <v>30086</v>
      </c>
      <c r="P2582" s="45">
        <v>4362150</v>
      </c>
      <c r="Q2582" s="45">
        <v>59189</v>
      </c>
      <c r="R2582" s="45">
        <v>37300368</v>
      </c>
      <c r="S2582" s="45">
        <v>5827070</v>
      </c>
      <c r="T2582" s="45">
        <v>29009414</v>
      </c>
      <c r="U2582" s="45">
        <v>15.323793</v>
      </c>
      <c r="V2582" s="45">
        <v>14.207927</v>
      </c>
      <c r="W2582" s="45">
        <v>10.974503</v>
      </c>
      <c r="X2582" s="45">
        <v>16.598880999999999</v>
      </c>
      <c r="Y2582" s="46">
        <v>2740550.3</v>
      </c>
      <c r="Z2582" s="46">
        <v>69667.122843851015</v>
      </c>
      <c r="AA2582" s="47">
        <f>_xlfn.XLOOKUP($E2582,Main_OG!$D$1:$D$766,Main_OG!AJ$1:AJ$766,"")</f>
        <v>117272</v>
      </c>
      <c r="AB2582" s="47">
        <f>_xlfn.XLOOKUP($E2582,Main_OG!$D$1:$D$766,Main_OG!AK$1:AK$766,"")</f>
        <v>187367</v>
      </c>
      <c r="AC2582" s="47">
        <f>_xlfn.XLOOKUP($E2582,Main_OG!$D$1:$D$766,Main_OG!AL$1:AL$766,"")</f>
        <v>1282999508</v>
      </c>
      <c r="AD2582" s="47">
        <f>_xlfn.XLOOKUP($E2582,Main_OG!$D$1:$D$766,Main_OG!AM$1:AM$766,"")</f>
        <v>17901079</v>
      </c>
    </row>
    <row r="2583" spans="1:30" x14ac:dyDescent="0.35">
      <c r="A2583" s="36" t="s">
        <v>3745</v>
      </c>
      <c r="B2583" s="45" t="s">
        <v>59</v>
      </c>
      <c r="C2583" s="45" t="s">
        <v>4305</v>
      </c>
      <c r="D2583" s="36" t="s">
        <v>3745</v>
      </c>
      <c r="E2583" s="36" t="str">
        <f t="shared" si="120"/>
        <v>2018_CA</v>
      </c>
      <c r="F2583" s="45">
        <v>2018</v>
      </c>
      <c r="G2583" s="45">
        <f>_xlfn.XLOOKUP(I2583,Main_OG!$B$1:$B$766,Main_OG!$O$1:$O$766,"")</f>
        <v>1</v>
      </c>
      <c r="H2583" s="45">
        <f>_xlfn.XLOOKUP(E2583,Main_OG!$D$1:$D$766,Main_OG!$J$1:$J$766,"")</f>
        <v>1</v>
      </c>
      <c r="I2583" s="45" t="s">
        <v>59</v>
      </c>
      <c r="J2583" s="45" t="str">
        <f t="shared" si="121"/>
        <v>Southern California Edison Co_CA</v>
      </c>
      <c r="K2583" s="45" t="str">
        <f t="shared" si="122"/>
        <v>Southern California Edison Co_CA</v>
      </c>
      <c r="L2583" s="45" t="s">
        <v>3758</v>
      </c>
      <c r="M2583" s="45">
        <v>0</v>
      </c>
      <c r="N2583" s="45">
        <v>568718</v>
      </c>
      <c r="O2583" s="45">
        <v>29850</v>
      </c>
      <c r="P2583" s="45">
        <v>4357724</v>
      </c>
      <c r="Q2583" s="45">
        <v>0</v>
      </c>
      <c r="R2583" s="45">
        <v>36921941</v>
      </c>
      <c r="S2583" s="45">
        <v>6239719</v>
      </c>
      <c r="T2583" s="45">
        <v>30325065</v>
      </c>
      <c r="U2583" s="45">
        <v>0</v>
      </c>
      <c r="V2583" s="45">
        <v>14.686795999999999</v>
      </c>
      <c r="W2583" s="45">
        <v>11.143162</v>
      </c>
      <c r="X2583" s="45">
        <v>16.301739000000001</v>
      </c>
      <c r="Y2583" s="46">
        <v>2850970.3</v>
      </c>
      <c r="Z2583" s="46">
        <v>72290.915366437242</v>
      </c>
      <c r="AA2583" s="47">
        <f>_xlfn.XLOOKUP($E2583,Main_OG!$D$1:$D$766,Main_OG!AJ$1:AJ$766,"")</f>
        <v>113814</v>
      </c>
      <c r="AB2583" s="47">
        <f>_xlfn.XLOOKUP($E2583,Main_OG!$D$1:$D$766,Main_OG!AK$1:AK$766,"")</f>
        <v>239764</v>
      </c>
      <c r="AC2583" s="47">
        <f>_xlfn.XLOOKUP($E2583,Main_OG!$D$1:$D$766,Main_OG!AL$1:AL$766,"")</f>
        <v>1292762132</v>
      </c>
      <c r="AD2583" s="47">
        <f>_xlfn.XLOOKUP($E2583,Main_OG!$D$1:$D$766,Main_OG!AM$1:AM$766,"")</f>
        <v>18213519</v>
      </c>
    </row>
    <row r="2584" spans="1:30" x14ac:dyDescent="0.35">
      <c r="A2584" s="36" t="s">
        <v>3745</v>
      </c>
      <c r="B2584" s="45" t="s">
        <v>59</v>
      </c>
      <c r="C2584" s="45" t="s">
        <v>4305</v>
      </c>
      <c r="D2584" s="36" t="s">
        <v>3745</v>
      </c>
      <c r="E2584" s="36" t="str">
        <f t="shared" si="120"/>
        <v>2019_CA</v>
      </c>
      <c r="F2584" s="45">
        <v>2019</v>
      </c>
      <c r="G2584" s="45">
        <f>_xlfn.XLOOKUP(I2584,Main_OG!$B$1:$B$766,Main_OG!$O$1:$O$766,"")</f>
        <v>1</v>
      </c>
      <c r="H2584" s="45">
        <f>_xlfn.XLOOKUP(E2584,Main_OG!$D$1:$D$766,Main_OG!$J$1:$J$766,"")</f>
        <v>1</v>
      </c>
      <c r="I2584" s="45" t="s">
        <v>59</v>
      </c>
      <c r="J2584" s="45" t="str">
        <f t="shared" si="121"/>
        <v>Southern California Edison Co_CA</v>
      </c>
      <c r="K2584" s="45" t="str">
        <f t="shared" si="122"/>
        <v>Southern California Edison Co_CA</v>
      </c>
      <c r="L2584" s="45" t="s">
        <v>3759</v>
      </c>
      <c r="M2584" s="45">
        <v>0</v>
      </c>
      <c r="N2584" s="45">
        <v>500641</v>
      </c>
      <c r="O2584" s="45">
        <v>26299</v>
      </c>
      <c r="P2584" s="45">
        <v>3593459</v>
      </c>
      <c r="Q2584" s="45">
        <v>0</v>
      </c>
      <c r="R2584" s="45">
        <v>32129979</v>
      </c>
      <c r="S2584" s="45">
        <v>5416957</v>
      </c>
      <c r="T2584" s="45">
        <v>24712671</v>
      </c>
      <c r="U2584" s="45">
        <v>0</v>
      </c>
      <c r="V2584" s="45">
        <v>14.407022</v>
      </c>
      <c r="W2584" s="45">
        <v>10.820835000000001</v>
      </c>
      <c r="X2584" s="45">
        <v>16.208758</v>
      </c>
      <c r="Y2584" s="46">
        <v>2962792.1</v>
      </c>
      <c r="Z2584" s="46">
        <v>75126.056066784979</v>
      </c>
      <c r="AA2584" s="47">
        <f>_xlfn.XLOOKUP($E2584,Main_OG!$D$1:$D$766,Main_OG!AJ$1:AJ$766,"")</f>
        <v>97698</v>
      </c>
      <c r="AB2584" s="47">
        <f>_xlfn.XLOOKUP($E2584,Main_OG!$D$1:$D$766,Main_OG!AK$1:AK$766,"")</f>
        <v>201972</v>
      </c>
      <c r="AC2584" s="47">
        <f>_xlfn.XLOOKUP($E2584,Main_OG!$D$1:$D$766,Main_OG!AL$1:AL$766,"")</f>
        <v>1230687868</v>
      </c>
      <c r="AD2584" s="47">
        <f>_xlfn.XLOOKUP($E2584,Main_OG!$D$1:$D$766,Main_OG!AM$1:AM$766,"")</f>
        <v>16165384</v>
      </c>
    </row>
    <row r="2585" spans="1:30" x14ac:dyDescent="0.35">
      <c r="A2585" s="36" t="s">
        <v>3745</v>
      </c>
      <c r="B2585" s="45" t="s">
        <v>59</v>
      </c>
      <c r="C2585" s="45" t="s">
        <v>4305</v>
      </c>
      <c r="D2585" s="36" t="s">
        <v>3745</v>
      </c>
      <c r="E2585" s="36" t="str">
        <f t="shared" si="120"/>
        <v>2020_CA</v>
      </c>
      <c r="F2585" s="45">
        <v>2020</v>
      </c>
      <c r="G2585" s="45">
        <f>_xlfn.XLOOKUP(I2585,Main_OG!$B$1:$B$766,Main_OG!$O$1:$O$766,"")</f>
        <v>1</v>
      </c>
      <c r="H2585" s="45">
        <f>_xlfn.XLOOKUP(E2585,Main_OG!$D$1:$D$766,Main_OG!$J$1:$J$766,"")</f>
        <v>1</v>
      </c>
      <c r="I2585" s="45" t="s">
        <v>59</v>
      </c>
      <c r="J2585" s="45" t="str">
        <f t="shared" si="121"/>
        <v>Southern California Edison Co_CA</v>
      </c>
      <c r="K2585" s="45" t="str">
        <f t="shared" si="122"/>
        <v>Southern California Edison Co_CA</v>
      </c>
      <c r="L2585" s="45" t="s">
        <v>3760</v>
      </c>
      <c r="M2585" s="45">
        <v>0</v>
      </c>
      <c r="N2585" s="45">
        <v>463981</v>
      </c>
      <c r="O2585" s="45">
        <v>25104</v>
      </c>
      <c r="P2585" s="45">
        <v>0</v>
      </c>
      <c r="Q2585" s="45">
        <v>0</v>
      </c>
      <c r="R2585" s="45">
        <v>29507958</v>
      </c>
      <c r="S2585" s="45">
        <v>4753779</v>
      </c>
      <c r="T2585" s="45">
        <v>0</v>
      </c>
      <c r="U2585" s="45">
        <v>0</v>
      </c>
      <c r="V2585" s="45">
        <v>15.035463</v>
      </c>
      <c r="W2585" s="45">
        <v>12.401586</v>
      </c>
      <c r="X2585" s="45">
        <v>0</v>
      </c>
      <c r="Y2585" s="46">
        <v>2925146.9</v>
      </c>
      <c r="Z2585" s="46">
        <v>74206.721781691798</v>
      </c>
      <c r="AA2585" s="47">
        <f>_xlfn.XLOOKUP($E2585,Main_OG!$D$1:$D$766,Main_OG!AJ$1:AJ$766,"")</f>
        <v>115372</v>
      </c>
      <c r="AB2585" s="47">
        <f>_xlfn.XLOOKUP($E2585,Main_OG!$D$1:$D$766,Main_OG!AK$1:AK$766,"")</f>
        <v>177700</v>
      </c>
      <c r="AC2585" s="47">
        <f>_xlfn.XLOOKUP($E2585,Main_OG!$D$1:$D$766,Main_OG!AL$1:AL$766,"")</f>
        <v>1335508716</v>
      </c>
      <c r="AD2585" s="47">
        <f>_xlfn.XLOOKUP($E2585,Main_OG!$D$1:$D$766,Main_OG!AM$1:AM$766,"")</f>
        <v>0</v>
      </c>
    </row>
    <row r="2586" spans="1:30" x14ac:dyDescent="0.35">
      <c r="A2586" s="36" t="s">
        <v>3761</v>
      </c>
      <c r="B2586" s="45" t="s">
        <v>59</v>
      </c>
      <c r="C2586" s="45" t="s">
        <v>4306</v>
      </c>
      <c r="D2586" s="36" t="s">
        <v>3761</v>
      </c>
      <c r="E2586" s="36" t="str">
        <f t="shared" si="120"/>
        <v>2006_CA</v>
      </c>
      <c r="F2586" s="45">
        <v>2006</v>
      </c>
      <c r="G2586" s="45">
        <f>_xlfn.XLOOKUP(I2586,Main_OG!$B$1:$B$766,Main_OG!$O$1:$O$766,"")</f>
        <v>1</v>
      </c>
      <c r="H2586" s="45">
        <f>_xlfn.XLOOKUP(E2586,Main_OG!$D$1:$D$766,Main_OG!$J$1:$J$766,"")</f>
        <v>0</v>
      </c>
      <c r="I2586" s="45" t="s">
        <v>59</v>
      </c>
      <c r="J2586" s="45" t="str">
        <f t="shared" si="121"/>
        <v>Southern California Water Co_CA</v>
      </c>
      <c r="K2586" s="45" t="str">
        <f t="shared" si="122"/>
        <v>Southern California Water Co_CA</v>
      </c>
      <c r="L2586" s="45" t="s">
        <v>3762</v>
      </c>
      <c r="M2586" s="45">
        <v>0</v>
      </c>
      <c r="N2586" s="45">
        <v>1516</v>
      </c>
      <c r="O2586" s="45">
        <v>4</v>
      </c>
      <c r="P2586" s="45">
        <v>21585</v>
      </c>
      <c r="Q2586" s="45">
        <v>0</v>
      </c>
      <c r="R2586" s="45">
        <v>10426</v>
      </c>
      <c r="S2586" s="45">
        <v>2455</v>
      </c>
      <c r="T2586" s="45">
        <v>15974</v>
      </c>
      <c r="U2586" s="45">
        <v>0</v>
      </c>
      <c r="V2586" s="45">
        <v>22.113814240566739</v>
      </c>
      <c r="W2586" s="45">
        <v>13.99418571510004</v>
      </c>
      <c r="X2586" s="45">
        <v>20.868770004572468</v>
      </c>
      <c r="Y2586" s="46">
        <v>2120435.4</v>
      </c>
      <c r="Z2586" s="46">
        <v>58866.314344535196</v>
      </c>
      <c r="AA2586" s="47">
        <f>_xlfn.XLOOKUP($E2586,Main_OG!$D$1:$D$766,Main_OG!AJ$1:AJ$766,"")</f>
        <v>1611265.4400000002</v>
      </c>
      <c r="AB2586" s="47">
        <f>_xlfn.XLOOKUP($E2586,Main_OG!$D$1:$D$766,Main_OG!AK$1:AK$766,"")</f>
        <v>9064497.459999999</v>
      </c>
      <c r="AC2586" s="47">
        <f>_xlfn.XLOOKUP($E2586,Main_OG!$D$1:$D$766,Main_OG!AL$1:AL$766,"")</f>
        <v>1571693357.4199998</v>
      </c>
      <c r="AD2586" s="47">
        <f>_xlfn.XLOOKUP($E2586,Main_OG!$D$1:$D$766,Main_OG!AM$1:AM$766,"")</f>
        <v>31958621</v>
      </c>
    </row>
    <row r="2587" spans="1:30" x14ac:dyDescent="0.35">
      <c r="A2587" s="36" t="s">
        <v>3761</v>
      </c>
      <c r="B2587" s="45" t="s">
        <v>59</v>
      </c>
      <c r="C2587" s="45" t="s">
        <v>4306</v>
      </c>
      <c r="D2587" s="36" t="s">
        <v>3761</v>
      </c>
      <c r="E2587" s="36" t="str">
        <f t="shared" si="120"/>
        <v>2007_CA</v>
      </c>
      <c r="F2587" s="45">
        <v>2007</v>
      </c>
      <c r="G2587" s="45">
        <f>_xlfn.XLOOKUP(I2587,Main_OG!$B$1:$B$766,Main_OG!$O$1:$O$766,"")</f>
        <v>1</v>
      </c>
      <c r="H2587" s="45">
        <f>_xlfn.XLOOKUP(E2587,Main_OG!$D$1:$D$766,Main_OG!$J$1:$J$766,"")</f>
        <v>1</v>
      </c>
      <c r="I2587" s="45" t="s">
        <v>59</v>
      </c>
      <c r="J2587" s="45" t="str">
        <f t="shared" si="121"/>
        <v>Southern California Water Co_CA</v>
      </c>
      <c r="K2587" s="45" t="str">
        <f t="shared" si="122"/>
        <v>Southern California Water Co_CA</v>
      </c>
      <c r="L2587" s="45" t="s">
        <v>3763</v>
      </c>
      <c r="M2587" s="45">
        <v>0</v>
      </c>
      <c r="N2587" s="45">
        <v>1486</v>
      </c>
      <c r="O2587" s="45">
        <v>4</v>
      </c>
      <c r="P2587" s="45">
        <v>21783</v>
      </c>
      <c r="Q2587" s="45">
        <v>0</v>
      </c>
      <c r="R2587" s="45">
        <v>10426</v>
      </c>
      <c r="S2587" s="45">
        <v>2159</v>
      </c>
      <c r="T2587" s="45">
        <v>15790</v>
      </c>
      <c r="U2587" s="45">
        <v>0</v>
      </c>
      <c r="V2587" s="45">
        <v>21.44</v>
      </c>
      <c r="W2587" s="45">
        <v>14.57</v>
      </c>
      <c r="X2587" s="45">
        <v>20.51</v>
      </c>
      <c r="Y2587" s="46">
        <v>2168940.4</v>
      </c>
      <c r="Z2587" s="46">
        <v>59832.32530060225</v>
      </c>
      <c r="AA2587" s="47">
        <f>_xlfn.XLOOKUP($E2587,Main_OG!$D$1:$D$766,Main_OG!AJ$1:AJ$766,"")</f>
        <v>1673304</v>
      </c>
      <c r="AB2587" s="47">
        <f>_xlfn.XLOOKUP($E2587,Main_OG!$D$1:$D$766,Main_OG!AK$1:AK$766,"")</f>
        <v>8973306</v>
      </c>
      <c r="AC2587" s="47">
        <f>_xlfn.XLOOKUP($E2587,Main_OG!$D$1:$D$766,Main_OG!AL$1:AL$766,"")</f>
        <v>1720836176</v>
      </c>
      <c r="AD2587" s="47">
        <f>_xlfn.XLOOKUP($E2587,Main_OG!$D$1:$D$766,Main_OG!AM$1:AM$766,"")</f>
        <v>35792490</v>
      </c>
    </row>
    <row r="2588" spans="1:30" x14ac:dyDescent="0.35">
      <c r="A2588" s="36" t="s">
        <v>3761</v>
      </c>
      <c r="B2588" s="45" t="s">
        <v>59</v>
      </c>
      <c r="C2588" s="45" t="s">
        <v>4306</v>
      </c>
      <c r="D2588" s="36" t="s">
        <v>3761</v>
      </c>
      <c r="E2588" s="36" t="str">
        <f t="shared" si="120"/>
        <v>2008_CA</v>
      </c>
      <c r="F2588" s="45">
        <v>2008</v>
      </c>
      <c r="G2588" s="45">
        <f>_xlfn.XLOOKUP(I2588,Main_OG!$B$1:$B$766,Main_OG!$O$1:$O$766,"")</f>
        <v>1</v>
      </c>
      <c r="H2588" s="45">
        <f>_xlfn.XLOOKUP(E2588,Main_OG!$D$1:$D$766,Main_OG!$J$1:$J$766,"")</f>
        <v>1</v>
      </c>
      <c r="I2588" s="45" t="s">
        <v>59</v>
      </c>
      <c r="J2588" s="45" t="str">
        <f t="shared" si="121"/>
        <v>Southern California Water Co_CA</v>
      </c>
      <c r="K2588" s="45" t="str">
        <f t="shared" si="122"/>
        <v>Southern California Water Co_CA</v>
      </c>
      <c r="L2588" s="45" t="s">
        <v>3764</v>
      </c>
      <c r="M2588" s="45">
        <v>0</v>
      </c>
      <c r="N2588" s="45">
        <v>1460</v>
      </c>
      <c r="O2588" s="45">
        <v>4</v>
      </c>
      <c r="P2588" s="45">
        <v>21710</v>
      </c>
      <c r="Q2588" s="45">
        <v>0</v>
      </c>
      <c r="R2588" s="45">
        <v>45564</v>
      </c>
      <c r="S2588" s="45">
        <v>13288</v>
      </c>
      <c r="T2588" s="45">
        <v>78507</v>
      </c>
      <c r="U2588" s="45">
        <v>0</v>
      </c>
      <c r="V2588" s="45">
        <v>22.25</v>
      </c>
      <c r="W2588" s="45">
        <v>14.15</v>
      </c>
      <c r="X2588" s="45">
        <v>20.61</v>
      </c>
      <c r="Y2588" s="46">
        <v>2192331.7999999998</v>
      </c>
      <c r="Z2588" s="46">
        <v>59892.678837483101</v>
      </c>
      <c r="AA2588" s="47">
        <f>_xlfn.XLOOKUP($E2588,Main_OG!$D$1:$D$766,Main_OG!AJ$1:AJ$766,"")</f>
        <v>1853724</v>
      </c>
      <c r="AB2588" s="47">
        <f>_xlfn.XLOOKUP($E2588,Main_OG!$D$1:$D$766,Main_OG!AK$1:AK$766,"")</f>
        <v>7324438</v>
      </c>
      <c r="AC2588" s="47">
        <f>_xlfn.XLOOKUP($E2588,Main_OG!$D$1:$D$766,Main_OG!AL$1:AL$766,"")</f>
        <v>1759937044</v>
      </c>
      <c r="AD2588" s="47">
        <f>_xlfn.XLOOKUP($E2588,Main_OG!$D$1:$D$766,Main_OG!AM$1:AM$766,"")</f>
        <v>32482351</v>
      </c>
    </row>
    <row r="2589" spans="1:30" x14ac:dyDescent="0.35">
      <c r="A2589" s="36" t="s">
        <v>3765</v>
      </c>
      <c r="B2589" s="45" t="s">
        <v>310</v>
      </c>
      <c r="C2589" s="45" t="s">
        <v>4307</v>
      </c>
      <c r="D2589" s="36" t="s">
        <v>4532</v>
      </c>
      <c r="E2589" s="36" t="str">
        <f t="shared" si="120"/>
        <v>2006_IN</v>
      </c>
      <c r="F2589" s="45">
        <v>2006</v>
      </c>
      <c r="G2589" s="45">
        <f>_xlfn.XLOOKUP(I2589,Main_OG!$B$1:$B$766,Main_OG!$O$1:$O$766,"")</f>
        <v>0</v>
      </c>
      <c r="H2589" s="45">
        <f>_xlfn.XLOOKUP(E2589,Main_OG!$D$1:$D$766,Main_OG!$J$1:$J$766,"")</f>
        <v>0</v>
      </c>
      <c r="I2589" s="45" t="s">
        <v>310</v>
      </c>
      <c r="J2589" s="45" t="str">
        <f t="shared" si="121"/>
        <v>Southern Indiana Gas &amp; Elec Co_IN</v>
      </c>
      <c r="K2589" s="45" t="str">
        <f t="shared" si="122"/>
        <v>Southern Indiana Gas &amp; Electric Co_IN</v>
      </c>
      <c r="L2589" s="45" t="s">
        <v>3766</v>
      </c>
      <c r="M2589" s="45">
        <v>0</v>
      </c>
      <c r="N2589" s="45">
        <v>18800</v>
      </c>
      <c r="O2589" s="45">
        <v>205</v>
      </c>
      <c r="P2589" s="45">
        <v>126721</v>
      </c>
      <c r="Q2589" s="45">
        <v>0</v>
      </c>
      <c r="R2589" s="45">
        <v>108948</v>
      </c>
      <c r="S2589" s="45">
        <v>122399</v>
      </c>
      <c r="T2589" s="45">
        <v>132313</v>
      </c>
      <c r="U2589" s="45">
        <v>0</v>
      </c>
      <c r="V2589" s="45">
        <v>7.1270635828167563</v>
      </c>
      <c r="W2589" s="45">
        <v>5.1506623115721686</v>
      </c>
      <c r="X2589" s="45">
        <v>8.9693573676743039</v>
      </c>
      <c r="Y2589" s="46">
        <v>312525.5</v>
      </c>
      <c r="Z2589" s="46">
        <v>49351.308271441318</v>
      </c>
      <c r="AA2589" s="47">
        <f>_xlfn.XLOOKUP($E2589,Main_OG!$D$1:$D$766,Main_OG!AJ$1:AJ$766,"")</f>
        <v>120992370.72</v>
      </c>
      <c r="AB2589" s="47">
        <f>_xlfn.XLOOKUP($E2589,Main_OG!$D$1:$D$766,Main_OG!AK$1:AK$766,"")</f>
        <v>567114.05999999994</v>
      </c>
      <c r="AC2589" s="47">
        <f>_xlfn.XLOOKUP($E2589,Main_OG!$D$1:$D$766,Main_OG!AL$1:AL$766,"")</f>
        <v>52692619.420000009</v>
      </c>
      <c r="AD2589" s="47">
        <f>_xlfn.XLOOKUP($E2589,Main_OG!$D$1:$D$766,Main_OG!AM$1:AM$766,"")</f>
        <v>0</v>
      </c>
    </row>
    <row r="2590" spans="1:30" x14ac:dyDescent="0.35">
      <c r="A2590" s="36" t="s">
        <v>3765</v>
      </c>
      <c r="B2590" s="45" t="s">
        <v>310</v>
      </c>
      <c r="C2590" s="45" t="s">
        <v>4307</v>
      </c>
      <c r="D2590" s="36" t="s">
        <v>4532</v>
      </c>
      <c r="E2590" s="36" t="str">
        <f t="shared" si="120"/>
        <v>2007_IN</v>
      </c>
      <c r="F2590" s="45">
        <v>2007</v>
      </c>
      <c r="G2590" s="45">
        <f>_xlfn.XLOOKUP(I2590,Main_OG!$B$1:$B$766,Main_OG!$O$1:$O$766,"")</f>
        <v>0</v>
      </c>
      <c r="H2590" s="45">
        <f>_xlfn.XLOOKUP(E2590,Main_OG!$D$1:$D$766,Main_OG!$J$1:$J$766,"")</f>
        <v>0</v>
      </c>
      <c r="I2590" s="45" t="s">
        <v>310</v>
      </c>
      <c r="J2590" s="45" t="str">
        <f t="shared" si="121"/>
        <v>Southern Indiana Gas &amp; Elec Co_IN</v>
      </c>
      <c r="K2590" s="45" t="str">
        <f t="shared" si="122"/>
        <v>Southern Indiana Gas &amp; Electric Co_IN</v>
      </c>
      <c r="L2590" s="45" t="s">
        <v>3767</v>
      </c>
      <c r="M2590" s="45">
        <v>0</v>
      </c>
      <c r="N2590" s="45">
        <v>18752</v>
      </c>
      <c r="O2590" s="45">
        <v>196</v>
      </c>
      <c r="P2590" s="45">
        <v>127525</v>
      </c>
      <c r="Q2590" s="45">
        <v>0</v>
      </c>
      <c r="R2590" s="45">
        <v>117898</v>
      </c>
      <c r="S2590" s="45">
        <v>144230</v>
      </c>
      <c r="T2590" s="45">
        <v>162555</v>
      </c>
      <c r="U2590" s="45">
        <v>0</v>
      </c>
      <c r="V2590" s="45">
        <v>8.41</v>
      </c>
      <c r="W2590" s="45">
        <v>5.68</v>
      </c>
      <c r="X2590" s="45">
        <v>10.1</v>
      </c>
      <c r="Y2590" s="46">
        <v>322661.7</v>
      </c>
      <c r="Z2590" s="46">
        <v>50577.113075602399</v>
      </c>
      <c r="AA2590" s="47">
        <f>_xlfn.XLOOKUP($E2590,Main_OG!$D$1:$D$766,Main_OG!AJ$1:AJ$766,"")</f>
        <v>121249862</v>
      </c>
      <c r="AB2590" s="47">
        <f>_xlfn.XLOOKUP($E2590,Main_OG!$D$1:$D$766,Main_OG!AK$1:AK$766,"")</f>
        <v>587798</v>
      </c>
      <c r="AC2590" s="47">
        <f>_xlfn.XLOOKUP($E2590,Main_OG!$D$1:$D$766,Main_OG!AL$1:AL$766,"")</f>
        <v>71285348</v>
      </c>
      <c r="AD2590" s="47">
        <f>_xlfn.XLOOKUP($E2590,Main_OG!$D$1:$D$766,Main_OG!AM$1:AM$766,"")</f>
        <v>0</v>
      </c>
    </row>
    <row r="2591" spans="1:30" x14ac:dyDescent="0.35">
      <c r="A2591" s="36" t="s">
        <v>3765</v>
      </c>
      <c r="B2591" s="45" t="s">
        <v>310</v>
      </c>
      <c r="C2591" s="45" t="s">
        <v>4307</v>
      </c>
      <c r="D2591" s="36" t="s">
        <v>4532</v>
      </c>
      <c r="E2591" s="36" t="str">
        <f t="shared" si="120"/>
        <v>2008_IN</v>
      </c>
      <c r="F2591" s="45">
        <v>2008</v>
      </c>
      <c r="G2591" s="45">
        <f>_xlfn.XLOOKUP(I2591,Main_OG!$B$1:$B$766,Main_OG!$O$1:$O$766,"")</f>
        <v>0</v>
      </c>
      <c r="H2591" s="45">
        <f>_xlfn.XLOOKUP(E2591,Main_OG!$D$1:$D$766,Main_OG!$J$1:$J$766,"")</f>
        <v>0</v>
      </c>
      <c r="I2591" s="45" t="s">
        <v>310</v>
      </c>
      <c r="J2591" s="45" t="str">
        <f t="shared" si="121"/>
        <v>Southern Indiana Gas &amp; Elec Co_IN</v>
      </c>
      <c r="K2591" s="45" t="str">
        <f t="shared" si="122"/>
        <v>Southern Indiana Gas &amp; Electric Co_IN</v>
      </c>
      <c r="L2591" s="45" t="s">
        <v>3768</v>
      </c>
      <c r="M2591" s="45">
        <v>0</v>
      </c>
      <c r="N2591" s="45">
        <v>18513</v>
      </c>
      <c r="O2591" s="45">
        <v>102</v>
      </c>
      <c r="P2591" s="45">
        <v>127724</v>
      </c>
      <c r="Q2591" s="45">
        <v>0</v>
      </c>
      <c r="R2591" s="45">
        <v>1356238</v>
      </c>
      <c r="S2591" s="45">
        <v>2409115</v>
      </c>
      <c r="T2591" s="45">
        <v>1513784</v>
      </c>
      <c r="U2591" s="45">
        <v>0</v>
      </c>
      <c r="V2591" s="45">
        <v>9.57</v>
      </c>
      <c r="W2591" s="45">
        <v>6.17</v>
      </c>
      <c r="X2591" s="45">
        <v>11.22</v>
      </c>
      <c r="Y2591" s="46">
        <v>322384.3</v>
      </c>
      <c r="Z2591" s="46">
        <v>50178.059851145699</v>
      </c>
      <c r="AA2591" s="47">
        <f>_xlfn.XLOOKUP($E2591,Main_OG!$D$1:$D$766,Main_OG!AJ$1:AJ$766,"")</f>
        <v>122090074</v>
      </c>
      <c r="AB2591" s="47">
        <f>_xlfn.XLOOKUP($E2591,Main_OG!$D$1:$D$766,Main_OG!AK$1:AK$766,"")</f>
        <v>643074</v>
      </c>
      <c r="AC2591" s="47">
        <f>_xlfn.XLOOKUP($E2591,Main_OG!$D$1:$D$766,Main_OG!AL$1:AL$766,"")</f>
        <v>63278382</v>
      </c>
      <c r="AD2591" s="47">
        <f>_xlfn.XLOOKUP($E2591,Main_OG!$D$1:$D$766,Main_OG!AM$1:AM$766,"")</f>
        <v>0</v>
      </c>
    </row>
    <row r="2592" spans="1:30" x14ac:dyDescent="0.35">
      <c r="A2592" s="36" t="s">
        <v>3765</v>
      </c>
      <c r="B2592" s="45" t="s">
        <v>310</v>
      </c>
      <c r="C2592" s="45" t="s">
        <v>4307</v>
      </c>
      <c r="D2592" s="36" t="s">
        <v>4532</v>
      </c>
      <c r="E2592" s="36" t="str">
        <f t="shared" si="120"/>
        <v>2009_IN</v>
      </c>
      <c r="F2592" s="45">
        <v>2009</v>
      </c>
      <c r="G2592" s="45">
        <f>_xlfn.XLOOKUP(I2592,Main_OG!$B$1:$B$766,Main_OG!$O$1:$O$766,"")</f>
        <v>0</v>
      </c>
      <c r="H2592" s="45">
        <f>_xlfn.XLOOKUP(E2592,Main_OG!$D$1:$D$766,Main_OG!$J$1:$J$766,"")</f>
        <v>0</v>
      </c>
      <c r="I2592" s="45" t="s">
        <v>310</v>
      </c>
      <c r="J2592" s="45" t="str">
        <f t="shared" si="121"/>
        <v>Southern Indiana Gas &amp; Elec Co_IN</v>
      </c>
      <c r="K2592" s="45" t="str">
        <f t="shared" si="122"/>
        <v>Southern Indiana Gas &amp; Electric Co_IN</v>
      </c>
      <c r="L2592" s="45" t="s">
        <v>3769</v>
      </c>
      <c r="M2592" s="45">
        <v>0</v>
      </c>
      <c r="N2592" s="45">
        <v>18452</v>
      </c>
      <c r="O2592" s="45">
        <v>105</v>
      </c>
      <c r="P2592" s="45">
        <v>127388</v>
      </c>
      <c r="Q2592" s="45">
        <v>0</v>
      </c>
      <c r="R2592" s="45">
        <v>1329024</v>
      </c>
      <c r="S2592" s="45">
        <v>2258942</v>
      </c>
      <c r="T2592" s="45">
        <v>1451707</v>
      </c>
      <c r="U2592" s="45">
        <v>0</v>
      </c>
      <c r="V2592" s="45">
        <v>10.57</v>
      </c>
      <c r="W2592" s="45">
        <v>7.15</v>
      </c>
      <c r="X2592" s="45">
        <v>12.32</v>
      </c>
      <c r="Y2592" s="46">
        <v>299789</v>
      </c>
      <c r="Z2592" s="46">
        <v>46411.815476075288</v>
      </c>
      <c r="AA2592" s="47">
        <f>_xlfn.XLOOKUP($E2592,Main_OG!$D$1:$D$766,Main_OG!AJ$1:AJ$766,"")</f>
        <v>108667422</v>
      </c>
      <c r="AB2592" s="47">
        <f>_xlfn.XLOOKUP($E2592,Main_OG!$D$1:$D$766,Main_OG!AK$1:AK$766,"")</f>
        <v>568080</v>
      </c>
      <c r="AC2592" s="47">
        <f>_xlfn.XLOOKUP($E2592,Main_OG!$D$1:$D$766,Main_OG!AL$1:AL$766,"")</f>
        <v>67058244</v>
      </c>
      <c r="AD2592" s="47">
        <f>_xlfn.XLOOKUP($E2592,Main_OG!$D$1:$D$766,Main_OG!AM$1:AM$766,"")</f>
        <v>0</v>
      </c>
    </row>
    <row r="2593" spans="1:30" x14ac:dyDescent="0.35">
      <c r="A2593" s="36" t="s">
        <v>3765</v>
      </c>
      <c r="B2593" s="45" t="s">
        <v>310</v>
      </c>
      <c r="C2593" s="45" t="s">
        <v>4307</v>
      </c>
      <c r="D2593" s="36" t="s">
        <v>4532</v>
      </c>
      <c r="E2593" s="36" t="str">
        <f t="shared" si="120"/>
        <v>2010_IN</v>
      </c>
      <c r="F2593" s="45">
        <v>2010</v>
      </c>
      <c r="G2593" s="45">
        <f>_xlfn.XLOOKUP(I2593,Main_OG!$B$1:$B$766,Main_OG!$O$1:$O$766,"")</f>
        <v>0</v>
      </c>
      <c r="H2593" s="45">
        <f>_xlfn.XLOOKUP(E2593,Main_OG!$D$1:$D$766,Main_OG!$J$1:$J$766,"")</f>
        <v>0</v>
      </c>
      <c r="I2593" s="45" t="s">
        <v>310</v>
      </c>
      <c r="J2593" s="45" t="str">
        <f t="shared" si="121"/>
        <v>Southern Indiana Gas &amp; Elec Co_IN</v>
      </c>
      <c r="K2593" s="45" t="str">
        <f t="shared" si="122"/>
        <v>Southern Indiana Gas &amp; Electric Co_IN</v>
      </c>
      <c r="L2593" s="45" t="s">
        <v>3770</v>
      </c>
      <c r="M2593" s="45">
        <v>0</v>
      </c>
      <c r="N2593" s="45">
        <v>18420</v>
      </c>
      <c r="O2593" s="45">
        <v>108</v>
      </c>
      <c r="P2593" s="45">
        <v>127712</v>
      </c>
      <c r="Q2593" s="45">
        <v>0</v>
      </c>
      <c r="R2593" s="45">
        <v>1383083</v>
      </c>
      <c r="S2593" s="45">
        <v>2630276</v>
      </c>
      <c r="T2593" s="45">
        <v>1603508</v>
      </c>
      <c r="U2593" s="45">
        <v>0</v>
      </c>
      <c r="V2593" s="45">
        <v>10.72</v>
      </c>
      <c r="W2593" s="45">
        <v>7.25</v>
      </c>
      <c r="X2593" s="45">
        <v>12.49</v>
      </c>
      <c r="Y2593" s="46">
        <v>320731.8</v>
      </c>
      <c r="Z2593" s="46">
        <v>49415.15787170743</v>
      </c>
      <c r="AA2593" s="47">
        <f>_xlfn.XLOOKUP($E2593,Main_OG!$D$1:$D$766,Main_OG!AJ$1:AJ$766,"")</f>
        <v>112440262</v>
      </c>
      <c r="AB2593" s="47">
        <f>_xlfn.XLOOKUP($E2593,Main_OG!$D$1:$D$766,Main_OG!AK$1:AK$766,"")</f>
        <v>552818</v>
      </c>
      <c r="AC2593" s="47">
        <f>_xlfn.XLOOKUP($E2593,Main_OG!$D$1:$D$766,Main_OG!AL$1:AL$766,"")</f>
        <v>111625950</v>
      </c>
      <c r="AD2593" s="47">
        <f>_xlfn.XLOOKUP($E2593,Main_OG!$D$1:$D$766,Main_OG!AM$1:AM$766,"")</f>
        <v>0</v>
      </c>
    </row>
    <row r="2594" spans="1:30" x14ac:dyDescent="0.35">
      <c r="A2594" s="36" t="s">
        <v>3765</v>
      </c>
      <c r="B2594" s="45" t="s">
        <v>310</v>
      </c>
      <c r="C2594" s="45" t="s">
        <v>4307</v>
      </c>
      <c r="D2594" s="36" t="s">
        <v>4532</v>
      </c>
      <c r="E2594" s="36" t="str">
        <f t="shared" si="120"/>
        <v>2011_IN</v>
      </c>
      <c r="F2594" s="45">
        <v>2011</v>
      </c>
      <c r="G2594" s="45">
        <f>_xlfn.XLOOKUP(I2594,Main_OG!$B$1:$B$766,Main_OG!$O$1:$O$766,"")</f>
        <v>0</v>
      </c>
      <c r="H2594" s="45">
        <f>_xlfn.XLOOKUP(E2594,Main_OG!$D$1:$D$766,Main_OG!$J$1:$J$766,"")</f>
        <v>0</v>
      </c>
      <c r="I2594" s="45" t="s">
        <v>310</v>
      </c>
      <c r="J2594" s="45" t="str">
        <f t="shared" si="121"/>
        <v>Southern Indiana Gas &amp; Elec Co_IN</v>
      </c>
      <c r="K2594" s="45" t="str">
        <f t="shared" si="122"/>
        <v>Southern Indiana Gas &amp; Electric Co_IN</v>
      </c>
      <c r="L2594" s="45" t="s">
        <v>3771</v>
      </c>
      <c r="M2594" s="45">
        <v>0</v>
      </c>
      <c r="N2594" s="45">
        <v>18376</v>
      </c>
      <c r="O2594" s="45">
        <v>111</v>
      </c>
      <c r="P2594" s="45">
        <v>127649</v>
      </c>
      <c r="Q2594" s="45">
        <v>0</v>
      </c>
      <c r="R2594" s="45">
        <v>1351460</v>
      </c>
      <c r="S2594" s="45">
        <v>2744794</v>
      </c>
      <c r="T2594" s="45">
        <v>1498586</v>
      </c>
      <c r="U2594" s="45">
        <v>0</v>
      </c>
      <c r="V2594" s="45">
        <v>12.16</v>
      </c>
      <c r="W2594" s="45">
        <v>7.78</v>
      </c>
      <c r="X2594" s="45">
        <v>14.21</v>
      </c>
      <c r="Y2594" s="46">
        <v>321532.79999999999</v>
      </c>
      <c r="Z2594" s="46">
        <v>49335.655376117225</v>
      </c>
      <c r="AA2594" s="47">
        <f>_xlfn.XLOOKUP($E2594,Main_OG!$D$1:$D$766,Main_OG!AJ$1:AJ$766,"")</f>
        <v>105179496</v>
      </c>
      <c r="AB2594" s="47">
        <f>_xlfn.XLOOKUP($E2594,Main_OG!$D$1:$D$766,Main_OG!AK$1:AK$766,"")</f>
        <v>3482912.4</v>
      </c>
      <c r="AC2594" s="47">
        <f>_xlfn.XLOOKUP($E2594,Main_OG!$D$1:$D$766,Main_OG!AL$1:AL$766,"")</f>
        <v>161515530</v>
      </c>
      <c r="AD2594" s="47">
        <f>_xlfn.XLOOKUP($E2594,Main_OG!$D$1:$D$766,Main_OG!AM$1:AM$766,"")</f>
        <v>0</v>
      </c>
    </row>
    <row r="2595" spans="1:30" x14ac:dyDescent="0.35">
      <c r="A2595" s="36" t="s">
        <v>3765</v>
      </c>
      <c r="B2595" s="45" t="s">
        <v>310</v>
      </c>
      <c r="C2595" s="45" t="s">
        <v>4307</v>
      </c>
      <c r="D2595" s="36" t="s">
        <v>4532</v>
      </c>
      <c r="E2595" s="36" t="str">
        <f t="shared" si="120"/>
        <v>2012_IN</v>
      </c>
      <c r="F2595" s="45">
        <v>2012</v>
      </c>
      <c r="G2595" s="45">
        <f>_xlfn.XLOOKUP(I2595,Main_OG!$B$1:$B$766,Main_OG!$O$1:$O$766,"")</f>
        <v>0</v>
      </c>
      <c r="H2595" s="45">
        <f>_xlfn.XLOOKUP(E2595,Main_OG!$D$1:$D$766,Main_OG!$J$1:$J$766,"")</f>
        <v>0</v>
      </c>
      <c r="I2595" s="45" t="s">
        <v>310</v>
      </c>
      <c r="J2595" s="45" t="str">
        <f t="shared" si="121"/>
        <v>Southern Indiana Gas &amp; Elec Co_IN</v>
      </c>
      <c r="K2595" s="45" t="str">
        <f t="shared" si="122"/>
        <v>Southern Indiana Gas &amp; Electric Co_IN</v>
      </c>
      <c r="L2595" s="45" t="s">
        <v>3772</v>
      </c>
      <c r="M2595" s="45">
        <v>0</v>
      </c>
      <c r="N2595" s="45">
        <v>18399</v>
      </c>
      <c r="O2595" s="45">
        <v>115</v>
      </c>
      <c r="P2595" s="45">
        <v>127806</v>
      </c>
      <c r="Q2595" s="45">
        <v>0</v>
      </c>
      <c r="R2595" s="45">
        <v>1319881</v>
      </c>
      <c r="S2595" s="45">
        <v>2710523</v>
      </c>
      <c r="T2595" s="45">
        <v>1434348</v>
      </c>
      <c r="U2595" s="45">
        <v>0</v>
      </c>
      <c r="V2595" s="45">
        <v>11.609145</v>
      </c>
      <c r="W2595" s="45">
        <v>7.1492770999999999</v>
      </c>
      <c r="X2595" s="45">
        <v>14.264091000000001</v>
      </c>
      <c r="Y2595" s="46">
        <v>323876.2</v>
      </c>
      <c r="Z2595" s="46">
        <v>49530.011443665069</v>
      </c>
      <c r="AA2595" s="47">
        <f>_xlfn.XLOOKUP($E2595,Main_OG!$D$1:$D$766,Main_OG!AJ$1:AJ$766,"")</f>
        <v>93173864</v>
      </c>
      <c r="AB2595" s="47">
        <f>_xlfn.XLOOKUP($E2595,Main_OG!$D$1:$D$766,Main_OG!AK$1:AK$766,"")</f>
        <v>2478722</v>
      </c>
      <c r="AC2595" s="47">
        <f>_xlfn.XLOOKUP($E2595,Main_OG!$D$1:$D$766,Main_OG!AL$1:AL$766,"")</f>
        <v>226471182</v>
      </c>
      <c r="AD2595" s="47">
        <f>_xlfn.XLOOKUP($E2595,Main_OG!$D$1:$D$766,Main_OG!AM$1:AM$766,"")</f>
        <v>0</v>
      </c>
    </row>
    <row r="2596" spans="1:30" x14ac:dyDescent="0.35">
      <c r="A2596" s="36" t="s">
        <v>3765</v>
      </c>
      <c r="B2596" s="45" t="s">
        <v>310</v>
      </c>
      <c r="C2596" s="45" t="s">
        <v>4307</v>
      </c>
      <c r="D2596" s="36" t="s">
        <v>4532</v>
      </c>
      <c r="E2596" s="36" t="str">
        <f t="shared" si="120"/>
        <v>2013_IN</v>
      </c>
      <c r="F2596" s="45">
        <v>2013</v>
      </c>
      <c r="G2596" s="45">
        <f>_xlfn.XLOOKUP(I2596,Main_OG!$B$1:$B$766,Main_OG!$O$1:$O$766,"")</f>
        <v>0</v>
      </c>
      <c r="H2596" s="45">
        <f>_xlfn.XLOOKUP(E2596,Main_OG!$D$1:$D$766,Main_OG!$J$1:$J$766,"")</f>
        <v>0</v>
      </c>
      <c r="I2596" s="45" t="s">
        <v>310</v>
      </c>
      <c r="J2596" s="45" t="str">
        <f t="shared" si="121"/>
        <v>Southern Indiana Gas &amp; Elec Co_IN</v>
      </c>
      <c r="K2596" s="45" t="str">
        <f t="shared" si="122"/>
        <v>Southern Indiana Gas &amp; Electric Co_IN</v>
      </c>
      <c r="L2596" s="45" t="s">
        <v>3773</v>
      </c>
      <c r="M2596" s="45">
        <v>0</v>
      </c>
      <c r="N2596" s="45">
        <v>18453</v>
      </c>
      <c r="O2596" s="45">
        <v>116</v>
      </c>
      <c r="P2596" s="45">
        <v>128144</v>
      </c>
      <c r="Q2596" s="45">
        <v>0</v>
      </c>
      <c r="R2596" s="45">
        <v>1318130</v>
      </c>
      <c r="S2596" s="45">
        <v>2735188</v>
      </c>
      <c r="T2596" s="45">
        <v>1425791</v>
      </c>
      <c r="U2596" s="45">
        <v>0</v>
      </c>
      <c r="V2596" s="45">
        <v>11.996570999999999</v>
      </c>
      <c r="W2596" s="45">
        <v>7.2944601999999996</v>
      </c>
      <c r="X2596" s="45">
        <v>14.659287000000001</v>
      </c>
      <c r="Y2596" s="46">
        <v>333207.40000000002</v>
      </c>
      <c r="Z2596" s="46">
        <v>50712.060968788879</v>
      </c>
      <c r="AA2596" s="47">
        <f>_xlfn.XLOOKUP($E2596,Main_OG!$D$1:$D$766,Main_OG!AJ$1:AJ$766,"")</f>
        <v>93043302</v>
      </c>
      <c r="AB2596" s="47">
        <f>_xlfn.XLOOKUP($E2596,Main_OG!$D$1:$D$766,Main_OG!AK$1:AK$766,"")</f>
        <v>3942861.4</v>
      </c>
      <c r="AC2596" s="47">
        <f>_xlfn.XLOOKUP($E2596,Main_OG!$D$1:$D$766,Main_OG!AL$1:AL$766,"")</f>
        <v>153252544</v>
      </c>
      <c r="AD2596" s="47">
        <f>_xlfn.XLOOKUP($E2596,Main_OG!$D$1:$D$766,Main_OG!AM$1:AM$766,"")</f>
        <v>0</v>
      </c>
    </row>
    <row r="2597" spans="1:30" x14ac:dyDescent="0.35">
      <c r="A2597" s="36" t="s">
        <v>3765</v>
      </c>
      <c r="B2597" s="45" t="s">
        <v>310</v>
      </c>
      <c r="C2597" s="45" t="s">
        <v>4307</v>
      </c>
      <c r="D2597" s="36" t="s">
        <v>4532</v>
      </c>
      <c r="E2597" s="36" t="str">
        <f t="shared" si="120"/>
        <v>2014_IN</v>
      </c>
      <c r="F2597" s="45">
        <v>2014</v>
      </c>
      <c r="G2597" s="45">
        <f>_xlfn.XLOOKUP(I2597,Main_OG!$B$1:$B$766,Main_OG!$O$1:$O$766,"")</f>
        <v>0</v>
      </c>
      <c r="H2597" s="45">
        <f>_xlfn.XLOOKUP(E2597,Main_OG!$D$1:$D$766,Main_OG!$J$1:$J$766,"")</f>
        <v>0</v>
      </c>
      <c r="I2597" s="45" t="s">
        <v>310</v>
      </c>
      <c r="J2597" s="45" t="str">
        <f t="shared" si="121"/>
        <v>Southern Indiana Gas &amp; Elec Co_IN</v>
      </c>
      <c r="K2597" s="45" t="str">
        <f t="shared" si="122"/>
        <v>Southern Indiana Gas &amp; Electric Co_IN</v>
      </c>
      <c r="L2597" s="45" t="s">
        <v>3774</v>
      </c>
      <c r="M2597" s="45">
        <v>0</v>
      </c>
      <c r="N2597" s="45">
        <v>18529</v>
      </c>
      <c r="O2597" s="45">
        <v>117</v>
      </c>
      <c r="P2597" s="45">
        <v>128525</v>
      </c>
      <c r="Q2597" s="45">
        <v>0</v>
      </c>
      <c r="R2597" s="45">
        <v>1329569</v>
      </c>
      <c r="S2597" s="45">
        <v>2804598</v>
      </c>
      <c r="T2597" s="45">
        <v>1455292</v>
      </c>
      <c r="U2597" s="45">
        <v>0</v>
      </c>
      <c r="V2597" s="45">
        <v>11.987306</v>
      </c>
      <c r="W2597" s="45">
        <v>7.1830186999999999</v>
      </c>
      <c r="X2597" s="45">
        <v>14.612463</v>
      </c>
      <c r="Y2597" s="46">
        <v>343827.8</v>
      </c>
      <c r="Z2597" s="46">
        <v>52126.563007171448</v>
      </c>
      <c r="AA2597" s="47">
        <f>_xlfn.XLOOKUP($E2597,Main_OG!$D$1:$D$766,Main_OG!AJ$1:AJ$766,"")</f>
        <v>97120070</v>
      </c>
      <c r="AB2597" s="47">
        <f>_xlfn.XLOOKUP($E2597,Main_OG!$D$1:$D$766,Main_OG!AK$1:AK$766,"")</f>
        <v>4299352</v>
      </c>
      <c r="AC2597" s="47">
        <f>_xlfn.XLOOKUP($E2597,Main_OG!$D$1:$D$766,Main_OG!AL$1:AL$766,"")</f>
        <v>151931500</v>
      </c>
      <c r="AD2597" s="47">
        <f>_xlfn.XLOOKUP($E2597,Main_OG!$D$1:$D$766,Main_OG!AM$1:AM$766,"")</f>
        <v>0</v>
      </c>
    </row>
    <row r="2598" spans="1:30" x14ac:dyDescent="0.35">
      <c r="A2598" s="36" t="s">
        <v>3765</v>
      </c>
      <c r="B2598" s="45" t="s">
        <v>310</v>
      </c>
      <c r="C2598" s="45" t="s">
        <v>4307</v>
      </c>
      <c r="D2598" s="36" t="s">
        <v>4532</v>
      </c>
      <c r="E2598" s="36" t="str">
        <f t="shared" si="120"/>
        <v>2015_IN</v>
      </c>
      <c r="F2598" s="45">
        <v>2015</v>
      </c>
      <c r="G2598" s="45">
        <f>_xlfn.XLOOKUP(I2598,Main_OG!$B$1:$B$766,Main_OG!$O$1:$O$766,"")</f>
        <v>0</v>
      </c>
      <c r="H2598" s="45">
        <f>_xlfn.XLOOKUP(E2598,Main_OG!$D$1:$D$766,Main_OG!$J$1:$J$766,"")</f>
        <v>0</v>
      </c>
      <c r="I2598" s="45" t="s">
        <v>310</v>
      </c>
      <c r="J2598" s="45" t="str">
        <f t="shared" si="121"/>
        <v>Southern Indiana Gas &amp; Elec Co_IN</v>
      </c>
      <c r="K2598" s="45" t="str">
        <f t="shared" si="122"/>
        <v>Southern Indiana Gas &amp; Electric Co_IN</v>
      </c>
      <c r="L2598" s="45" t="s">
        <v>3775</v>
      </c>
      <c r="M2598" s="45">
        <v>0</v>
      </c>
      <c r="N2598" s="45">
        <v>18545</v>
      </c>
      <c r="O2598" s="45">
        <v>113</v>
      </c>
      <c r="P2598" s="45">
        <v>129113</v>
      </c>
      <c r="Q2598" s="45">
        <v>0</v>
      </c>
      <c r="R2598" s="45">
        <v>1329111</v>
      </c>
      <c r="S2598" s="45">
        <v>2721545</v>
      </c>
      <c r="T2598" s="45">
        <v>1407501</v>
      </c>
      <c r="U2598" s="45">
        <v>0</v>
      </c>
      <c r="V2598" s="45">
        <v>11.971303000000001</v>
      </c>
      <c r="W2598" s="45">
        <v>7.1565342000000003</v>
      </c>
      <c r="X2598" s="45">
        <v>14.819549</v>
      </c>
      <c r="Y2598" s="46">
        <v>341205.2</v>
      </c>
      <c r="Z2598" s="46">
        <v>51608.28757175817</v>
      </c>
      <c r="AA2598" s="47">
        <f>_xlfn.XLOOKUP($E2598,Main_OG!$D$1:$D$766,Main_OG!AJ$1:AJ$766,"")</f>
        <v>78232886</v>
      </c>
      <c r="AB2598" s="47">
        <f>_xlfn.XLOOKUP($E2598,Main_OG!$D$1:$D$766,Main_OG!AK$1:AK$766,"")</f>
        <v>4439134</v>
      </c>
      <c r="AC2598" s="47">
        <f>_xlfn.XLOOKUP($E2598,Main_OG!$D$1:$D$766,Main_OG!AL$1:AL$766,"")</f>
        <v>250128744</v>
      </c>
      <c r="AD2598" s="47">
        <f>_xlfn.XLOOKUP($E2598,Main_OG!$D$1:$D$766,Main_OG!AM$1:AM$766,"")</f>
        <v>0</v>
      </c>
    </row>
    <row r="2599" spans="1:30" x14ac:dyDescent="0.35">
      <c r="A2599" s="36" t="s">
        <v>3765</v>
      </c>
      <c r="B2599" s="45" t="s">
        <v>310</v>
      </c>
      <c r="C2599" s="45" t="s">
        <v>4307</v>
      </c>
      <c r="D2599" s="36" t="s">
        <v>4532</v>
      </c>
      <c r="E2599" s="36" t="str">
        <f t="shared" si="120"/>
        <v>2016_IN</v>
      </c>
      <c r="F2599" s="45">
        <v>2016</v>
      </c>
      <c r="G2599" s="45">
        <f>_xlfn.XLOOKUP(I2599,Main_OG!$B$1:$B$766,Main_OG!$O$1:$O$766,"")</f>
        <v>0</v>
      </c>
      <c r="H2599" s="45">
        <f>_xlfn.XLOOKUP(E2599,Main_OG!$D$1:$D$766,Main_OG!$J$1:$J$766,"")</f>
        <v>0</v>
      </c>
      <c r="I2599" s="45" t="s">
        <v>310</v>
      </c>
      <c r="J2599" s="45" t="str">
        <f t="shared" si="121"/>
        <v>Southern Indiana Gas &amp; Elec Co_IN</v>
      </c>
      <c r="K2599" s="45" t="str">
        <f t="shared" si="122"/>
        <v>Southern Indiana Gas &amp; Electric Co_IN</v>
      </c>
      <c r="L2599" s="45" t="s">
        <v>3776</v>
      </c>
      <c r="M2599" s="45">
        <v>0</v>
      </c>
      <c r="N2599" s="45">
        <v>18625</v>
      </c>
      <c r="O2599" s="45">
        <v>113</v>
      </c>
      <c r="P2599" s="45">
        <v>125662</v>
      </c>
      <c r="Q2599" s="45">
        <v>0</v>
      </c>
      <c r="R2599" s="45">
        <v>1327353</v>
      </c>
      <c r="S2599" s="45">
        <v>2722320</v>
      </c>
      <c r="T2599" s="45">
        <v>1424533</v>
      </c>
      <c r="U2599" s="45">
        <v>0</v>
      </c>
      <c r="V2599" s="45">
        <v>12.264032</v>
      </c>
      <c r="W2599" s="45">
        <v>7.3344794000000002</v>
      </c>
      <c r="X2599" s="45">
        <v>15.055811</v>
      </c>
      <c r="Y2599" s="46">
        <v>348439.2</v>
      </c>
      <c r="Z2599" s="46">
        <v>52492.400455686424</v>
      </c>
      <c r="AA2599" s="47">
        <f>_xlfn.XLOOKUP($E2599,Main_OG!$D$1:$D$766,Main_OG!AJ$1:AJ$766,"")</f>
        <v>72028054</v>
      </c>
      <c r="AB2599" s="47">
        <f>_xlfn.XLOOKUP($E2599,Main_OG!$D$1:$D$766,Main_OG!AK$1:AK$766,"")</f>
        <v>1994116</v>
      </c>
      <c r="AC2599" s="47">
        <f>_xlfn.XLOOKUP($E2599,Main_OG!$D$1:$D$766,Main_OG!AL$1:AL$766,"")</f>
        <v>304810926</v>
      </c>
      <c r="AD2599" s="47">
        <f>_xlfn.XLOOKUP($E2599,Main_OG!$D$1:$D$766,Main_OG!AM$1:AM$766,"")</f>
        <v>0</v>
      </c>
    </row>
    <row r="2600" spans="1:30" x14ac:dyDescent="0.35">
      <c r="A2600" s="36" t="s">
        <v>3765</v>
      </c>
      <c r="B2600" s="45" t="s">
        <v>310</v>
      </c>
      <c r="C2600" s="45" t="s">
        <v>4307</v>
      </c>
      <c r="D2600" s="36" t="s">
        <v>4532</v>
      </c>
      <c r="E2600" s="36" t="str">
        <f t="shared" si="120"/>
        <v>2017_IN</v>
      </c>
      <c r="F2600" s="45">
        <v>2017</v>
      </c>
      <c r="G2600" s="45">
        <f>_xlfn.XLOOKUP(I2600,Main_OG!$B$1:$B$766,Main_OG!$O$1:$O$766,"")</f>
        <v>0</v>
      </c>
      <c r="H2600" s="45">
        <f>_xlfn.XLOOKUP(E2600,Main_OG!$D$1:$D$766,Main_OG!$J$1:$J$766,"")</f>
        <v>0</v>
      </c>
      <c r="I2600" s="45" t="s">
        <v>310</v>
      </c>
      <c r="J2600" s="45" t="str">
        <f t="shared" si="121"/>
        <v>Southern Indiana Gas &amp; Elec Co_IN</v>
      </c>
      <c r="K2600" s="45" t="str">
        <f t="shared" si="122"/>
        <v>Southern Indiana Gas &amp; Electric Co_IN</v>
      </c>
      <c r="L2600" s="45" t="s">
        <v>3777</v>
      </c>
      <c r="M2600" s="45">
        <v>0</v>
      </c>
      <c r="N2600" s="45">
        <v>18722</v>
      </c>
      <c r="O2600" s="45">
        <v>112</v>
      </c>
      <c r="P2600" s="45">
        <v>122507</v>
      </c>
      <c r="Q2600" s="45">
        <v>0</v>
      </c>
      <c r="R2600" s="45">
        <v>1298587</v>
      </c>
      <c r="S2600" s="45">
        <v>2096523</v>
      </c>
      <c r="T2600" s="45">
        <v>1362457</v>
      </c>
      <c r="U2600" s="45">
        <v>0</v>
      </c>
      <c r="V2600" s="45">
        <v>12.489876000000001</v>
      </c>
      <c r="W2600" s="45">
        <v>7.8508224999999996</v>
      </c>
      <c r="X2600" s="45">
        <v>15.176912</v>
      </c>
      <c r="Y2600" s="46">
        <v>357535.8</v>
      </c>
      <c r="Z2600" s="46">
        <v>53667.389765460211</v>
      </c>
      <c r="AA2600" s="47">
        <f>_xlfn.XLOOKUP($E2600,Main_OG!$D$1:$D$766,Main_OG!AJ$1:AJ$766,"")</f>
        <v>70900324</v>
      </c>
      <c r="AB2600" s="47">
        <f>_xlfn.XLOOKUP($E2600,Main_OG!$D$1:$D$766,Main_OG!AK$1:AK$766,"")</f>
        <v>431220</v>
      </c>
      <c r="AC2600" s="47">
        <f>_xlfn.XLOOKUP($E2600,Main_OG!$D$1:$D$766,Main_OG!AL$1:AL$766,"")</f>
        <v>272616566</v>
      </c>
      <c r="AD2600" s="47">
        <f>_xlfn.XLOOKUP($E2600,Main_OG!$D$1:$D$766,Main_OG!AM$1:AM$766,"")</f>
        <v>0</v>
      </c>
    </row>
    <row r="2601" spans="1:30" x14ac:dyDescent="0.35">
      <c r="A2601" s="36" t="s">
        <v>3765</v>
      </c>
      <c r="B2601" s="45" t="s">
        <v>310</v>
      </c>
      <c r="C2601" s="45" t="s">
        <v>4307</v>
      </c>
      <c r="D2601" s="36" t="s">
        <v>4532</v>
      </c>
      <c r="E2601" s="36" t="str">
        <f t="shared" si="120"/>
        <v>2018_IN</v>
      </c>
      <c r="F2601" s="45">
        <v>2018</v>
      </c>
      <c r="G2601" s="45">
        <f>_xlfn.XLOOKUP(I2601,Main_OG!$B$1:$B$766,Main_OG!$O$1:$O$766,"")</f>
        <v>0</v>
      </c>
      <c r="H2601" s="45">
        <f>_xlfn.XLOOKUP(E2601,Main_OG!$D$1:$D$766,Main_OG!$J$1:$J$766,"")</f>
        <v>0</v>
      </c>
      <c r="I2601" s="45" t="s">
        <v>310</v>
      </c>
      <c r="J2601" s="45" t="str">
        <f t="shared" si="121"/>
        <v>Southern Indiana Gas &amp; Elec Co_IN</v>
      </c>
      <c r="K2601" s="45" t="str">
        <f t="shared" si="122"/>
        <v>Southern Indiana Gas &amp; Electric Co_IN</v>
      </c>
      <c r="L2601" s="45" t="s">
        <v>3778</v>
      </c>
      <c r="M2601" s="45">
        <v>0</v>
      </c>
      <c r="N2601" s="45">
        <v>18751</v>
      </c>
      <c r="O2601" s="45">
        <v>115</v>
      </c>
      <c r="P2601" s="45">
        <v>123587</v>
      </c>
      <c r="Q2601" s="45">
        <v>0</v>
      </c>
      <c r="R2601" s="45">
        <v>1289976</v>
      </c>
      <c r="S2601" s="45">
        <v>2181464</v>
      </c>
      <c r="T2601" s="45">
        <v>1486582</v>
      </c>
      <c r="U2601" s="45">
        <v>0</v>
      </c>
      <c r="V2601" s="45">
        <v>12.29612</v>
      </c>
      <c r="W2601" s="45">
        <v>7.7440883999999999</v>
      </c>
      <c r="X2601" s="45">
        <v>14.680267000000001</v>
      </c>
      <c r="Y2601" s="46">
        <v>368762.9</v>
      </c>
      <c r="Z2601" s="46">
        <v>55051.719934713554</v>
      </c>
      <c r="AA2601" s="47">
        <f>_xlfn.XLOOKUP($E2601,Main_OG!$D$1:$D$766,Main_OG!AJ$1:AJ$766,"")</f>
        <v>78159404</v>
      </c>
      <c r="AB2601" s="47">
        <f>_xlfn.XLOOKUP($E2601,Main_OG!$D$1:$D$766,Main_OG!AK$1:AK$766,"")</f>
        <v>466420</v>
      </c>
      <c r="AC2601" s="47">
        <f>_xlfn.XLOOKUP($E2601,Main_OG!$D$1:$D$766,Main_OG!AL$1:AL$766,"")</f>
        <v>401723314</v>
      </c>
      <c r="AD2601" s="47">
        <f>_xlfn.XLOOKUP($E2601,Main_OG!$D$1:$D$766,Main_OG!AM$1:AM$766,"")</f>
        <v>0</v>
      </c>
    </row>
    <row r="2602" spans="1:30" x14ac:dyDescent="0.35">
      <c r="A2602" s="36" t="s">
        <v>3765</v>
      </c>
      <c r="B2602" s="45" t="s">
        <v>310</v>
      </c>
      <c r="C2602" s="45" t="s">
        <v>4307</v>
      </c>
      <c r="D2602" s="36" t="s">
        <v>4532</v>
      </c>
      <c r="E2602" s="36" t="str">
        <f t="shared" si="120"/>
        <v>2019_IN</v>
      </c>
      <c r="F2602" s="45">
        <v>2019</v>
      </c>
      <c r="G2602" s="45">
        <f>_xlfn.XLOOKUP(I2602,Main_OG!$B$1:$B$766,Main_OG!$O$1:$O$766,"")</f>
        <v>0</v>
      </c>
      <c r="H2602" s="45">
        <f>_xlfn.XLOOKUP(E2602,Main_OG!$D$1:$D$766,Main_OG!$J$1:$J$766,"")</f>
        <v>0</v>
      </c>
      <c r="I2602" s="45" t="s">
        <v>310</v>
      </c>
      <c r="J2602" s="45" t="str">
        <f t="shared" si="121"/>
        <v>Southern Indiana Gas &amp; Elec Co_IN</v>
      </c>
      <c r="K2602" s="45" t="str">
        <f t="shared" si="122"/>
        <v>Southern Indiana Gas &amp; Electric Co_IN</v>
      </c>
      <c r="L2602" s="45" t="s">
        <v>3779</v>
      </c>
      <c r="M2602" s="45">
        <v>0</v>
      </c>
      <c r="N2602" s="45">
        <v>18827</v>
      </c>
      <c r="O2602" s="45">
        <v>116</v>
      </c>
      <c r="P2602" s="45">
        <v>124590</v>
      </c>
      <c r="Q2602" s="45">
        <v>0</v>
      </c>
      <c r="R2602" s="45">
        <v>1221800</v>
      </c>
      <c r="S2602" s="45">
        <v>2072912</v>
      </c>
      <c r="T2602" s="45">
        <v>1409212</v>
      </c>
      <c r="U2602" s="45">
        <v>0</v>
      </c>
      <c r="V2602" s="45">
        <v>12.751424</v>
      </c>
      <c r="W2602" s="45">
        <v>7.8785543999999996</v>
      </c>
      <c r="X2602" s="45">
        <v>15.338317</v>
      </c>
      <c r="Y2602" s="46">
        <v>371044.5</v>
      </c>
      <c r="Z2602" s="46">
        <v>55124.639541465542</v>
      </c>
      <c r="AA2602" s="47">
        <f>_xlfn.XLOOKUP($E2602,Main_OG!$D$1:$D$766,Main_OG!AJ$1:AJ$766,"")</f>
        <v>61811568</v>
      </c>
      <c r="AB2602" s="47">
        <f>_xlfn.XLOOKUP($E2602,Main_OG!$D$1:$D$766,Main_OG!AK$1:AK$766,"")</f>
        <v>482386</v>
      </c>
      <c r="AC2602" s="47">
        <f>_xlfn.XLOOKUP($E2602,Main_OG!$D$1:$D$766,Main_OG!AL$1:AL$766,"")</f>
        <v>460073338</v>
      </c>
      <c r="AD2602" s="47">
        <f>_xlfn.XLOOKUP($E2602,Main_OG!$D$1:$D$766,Main_OG!AM$1:AM$766,"")</f>
        <v>0</v>
      </c>
    </row>
    <row r="2603" spans="1:30" x14ac:dyDescent="0.35">
      <c r="A2603" s="36" t="s">
        <v>3765</v>
      </c>
      <c r="B2603" s="45" t="s">
        <v>310</v>
      </c>
      <c r="C2603" s="45" t="s">
        <v>4307</v>
      </c>
      <c r="D2603" s="36" t="s">
        <v>4532</v>
      </c>
      <c r="E2603" s="36" t="str">
        <f t="shared" si="120"/>
        <v>2020_IN</v>
      </c>
      <c r="F2603" s="45">
        <v>2020</v>
      </c>
      <c r="G2603" s="45">
        <f>_xlfn.XLOOKUP(I2603,Main_OG!$B$1:$B$766,Main_OG!$O$1:$O$766,"")</f>
        <v>0</v>
      </c>
      <c r="H2603" s="45">
        <f>_xlfn.XLOOKUP(E2603,Main_OG!$D$1:$D$766,Main_OG!$J$1:$J$766,"")</f>
        <v>0</v>
      </c>
      <c r="I2603" s="45" t="s">
        <v>310</v>
      </c>
      <c r="J2603" s="45" t="str">
        <f t="shared" si="121"/>
        <v>Southern Indiana Gas &amp; Elec Co_IN</v>
      </c>
      <c r="K2603" s="45" t="str">
        <f t="shared" si="122"/>
        <v>Southern Indiana Gas &amp; Electric Co_IN</v>
      </c>
      <c r="L2603" s="45" t="s">
        <v>3780</v>
      </c>
      <c r="M2603" s="45">
        <v>0</v>
      </c>
      <c r="N2603" s="45">
        <v>18985</v>
      </c>
      <c r="O2603" s="45">
        <v>116</v>
      </c>
      <c r="P2603" s="45">
        <v>0</v>
      </c>
      <c r="Q2603" s="45">
        <v>0</v>
      </c>
      <c r="R2603" s="45">
        <v>1138835</v>
      </c>
      <c r="S2603" s="45">
        <v>1971236</v>
      </c>
      <c r="T2603" s="45">
        <v>0</v>
      </c>
      <c r="U2603" s="45">
        <v>0</v>
      </c>
      <c r="V2603" s="45">
        <v>13.266593</v>
      </c>
      <c r="W2603" s="45">
        <v>7.7977116999999998</v>
      </c>
      <c r="X2603" s="45">
        <v>0</v>
      </c>
      <c r="Y2603" s="46">
        <v>359184.7</v>
      </c>
      <c r="Z2603" s="46">
        <v>53195.344379736154</v>
      </c>
      <c r="AA2603" s="47">
        <f>_xlfn.XLOOKUP($E2603,Main_OG!$D$1:$D$766,Main_OG!AJ$1:AJ$766,"")</f>
        <v>47841526</v>
      </c>
      <c r="AB2603" s="47">
        <f>_xlfn.XLOOKUP($E2603,Main_OG!$D$1:$D$766,Main_OG!AK$1:AK$766,"")</f>
        <v>459240</v>
      </c>
      <c r="AC2603" s="47">
        <f>_xlfn.XLOOKUP($E2603,Main_OG!$D$1:$D$766,Main_OG!AL$1:AL$766,"")</f>
        <v>472355552</v>
      </c>
      <c r="AD2603" s="47">
        <f>_xlfn.XLOOKUP($E2603,Main_OG!$D$1:$D$766,Main_OG!AM$1:AM$766,"")</f>
        <v>0</v>
      </c>
    </row>
    <row r="2604" spans="1:30" x14ac:dyDescent="0.35">
      <c r="A2604" s="36" t="s">
        <v>3781</v>
      </c>
      <c r="B2604" s="45" t="s">
        <v>628</v>
      </c>
      <c r="C2604" s="45" t="s">
        <v>4301</v>
      </c>
      <c r="D2604" s="36" t="s">
        <v>3781</v>
      </c>
      <c r="E2604" s="36" t="str">
        <f t="shared" si="120"/>
        <v>2006_AR</v>
      </c>
      <c r="F2604" s="45">
        <v>2006</v>
      </c>
      <c r="G2604" s="45">
        <f>_xlfn.XLOOKUP(I2604,Main_OG!$B$1:$B$766,Main_OG!$O$1:$O$766,"")</f>
        <v>1</v>
      </c>
      <c r="H2604" s="45">
        <f>_xlfn.XLOOKUP(E2604,Main_OG!$D$1:$D$766,Main_OG!$J$1:$J$766,"")</f>
        <v>0</v>
      </c>
      <c r="I2604" s="45" t="s">
        <v>628</v>
      </c>
      <c r="J2604" s="45" t="str">
        <f t="shared" si="121"/>
        <v>Southwestern Electric Power Co_AR</v>
      </c>
      <c r="K2604" s="45" t="str">
        <f t="shared" si="122"/>
        <v>Southwestern Electric Power Co_AR</v>
      </c>
      <c r="L2604" s="45" t="s">
        <v>3782</v>
      </c>
      <c r="M2604" s="45">
        <v>0</v>
      </c>
      <c r="N2604" s="45">
        <v>16451</v>
      </c>
      <c r="O2604" s="45">
        <v>809</v>
      </c>
      <c r="P2604" s="45">
        <v>93849</v>
      </c>
      <c r="Q2604" s="45">
        <v>0</v>
      </c>
      <c r="R2604" s="45">
        <v>76216</v>
      </c>
      <c r="S2604" s="45">
        <v>80828</v>
      </c>
      <c r="T2604" s="45">
        <v>78082</v>
      </c>
      <c r="U2604" s="45">
        <v>0</v>
      </c>
      <c r="V2604" s="45">
        <v>5.7562693912323688</v>
      </c>
      <c r="W2604" s="45">
        <v>4.6537657686705094</v>
      </c>
      <c r="X2604" s="45">
        <v>7.1197033289778551</v>
      </c>
      <c r="Y2604" s="46">
        <v>114890.4</v>
      </c>
      <c r="Z2604" s="46">
        <v>40715.850846333196</v>
      </c>
      <c r="AA2604" s="47">
        <f>_xlfn.XLOOKUP($E2604,Main_OG!$D$1:$D$766,Main_OG!AJ$1:AJ$766,"")</f>
        <v>29274692.98</v>
      </c>
      <c r="AB2604" s="47">
        <f>_xlfn.XLOOKUP($E2604,Main_OG!$D$1:$D$766,Main_OG!AK$1:AK$766,"")</f>
        <v>586041.16000000015</v>
      </c>
      <c r="AC2604" s="47">
        <f>_xlfn.XLOOKUP($E2604,Main_OG!$D$1:$D$766,Main_OG!AL$1:AL$766,"")</f>
        <v>133117173.41999999</v>
      </c>
      <c r="AD2604" s="47">
        <f>_xlfn.XLOOKUP($E2604,Main_OG!$D$1:$D$766,Main_OG!AM$1:AM$766,"")</f>
        <v>15232577</v>
      </c>
    </row>
    <row r="2605" spans="1:30" x14ac:dyDescent="0.35">
      <c r="A2605" s="36" t="s">
        <v>3781</v>
      </c>
      <c r="B2605" s="45" t="s">
        <v>451</v>
      </c>
      <c r="C2605" s="45" t="s">
        <v>4301</v>
      </c>
      <c r="D2605" s="36" t="s">
        <v>3781</v>
      </c>
      <c r="E2605" s="36" t="str">
        <f t="shared" si="120"/>
        <v>2006_LA</v>
      </c>
      <c r="F2605" s="45">
        <v>2006</v>
      </c>
      <c r="G2605" s="45">
        <f>_xlfn.XLOOKUP(I2605,Main_OG!$B$1:$B$766,Main_OG!$O$1:$O$766,"")</f>
        <v>0</v>
      </c>
      <c r="H2605" s="45">
        <f>_xlfn.XLOOKUP(E2605,Main_OG!$D$1:$D$766,Main_OG!$J$1:$J$766,"")</f>
        <v>0</v>
      </c>
      <c r="I2605" s="45" t="s">
        <v>451</v>
      </c>
      <c r="J2605" s="45" t="str">
        <f t="shared" si="121"/>
        <v>Southwestern Electric Power Co_LA</v>
      </c>
      <c r="K2605" s="45" t="str">
        <f t="shared" si="122"/>
        <v>Southwestern Electric Power Co_LA</v>
      </c>
      <c r="L2605" s="45" t="s">
        <v>3783</v>
      </c>
      <c r="M2605" s="45">
        <v>0</v>
      </c>
      <c r="N2605" s="45">
        <v>18697</v>
      </c>
      <c r="O2605" s="45">
        <v>1952</v>
      </c>
      <c r="P2605" s="45">
        <v>153564</v>
      </c>
      <c r="Q2605" s="45">
        <v>0</v>
      </c>
      <c r="R2605" s="45">
        <v>136209</v>
      </c>
      <c r="S2605" s="45">
        <v>44395</v>
      </c>
      <c r="T2605" s="45">
        <v>170317</v>
      </c>
      <c r="U2605" s="45">
        <v>0</v>
      </c>
      <c r="V2605" s="45">
        <v>5.8861837664419809</v>
      </c>
      <c r="W2605" s="45">
        <v>4.9399571822159318</v>
      </c>
      <c r="X2605" s="45">
        <v>7.1911077296058714</v>
      </c>
      <c r="Y2605" s="46">
        <v>247139.7</v>
      </c>
      <c r="Z2605" s="46">
        <v>57438.750169952807</v>
      </c>
      <c r="AA2605" s="47">
        <f>_xlfn.XLOOKUP($E2605,Main_OG!$D$1:$D$766,Main_OG!AJ$1:AJ$766,"")</f>
        <v>32693085.159999996</v>
      </c>
      <c r="AB2605" s="47">
        <f>_xlfn.XLOOKUP($E2605,Main_OG!$D$1:$D$766,Main_OG!AK$1:AK$766,"")</f>
        <v>7964390.5600000005</v>
      </c>
      <c r="AC2605" s="47">
        <f>_xlfn.XLOOKUP($E2605,Main_OG!$D$1:$D$766,Main_OG!AL$1:AL$766,"")</f>
        <v>695770967.01999998</v>
      </c>
      <c r="AD2605" s="47">
        <f>_xlfn.XLOOKUP($E2605,Main_OG!$D$1:$D$766,Main_OG!AM$1:AM$766,"")</f>
        <v>16735448</v>
      </c>
    </row>
    <row r="2606" spans="1:30" x14ac:dyDescent="0.35">
      <c r="A2606" s="36" t="s">
        <v>3781</v>
      </c>
      <c r="B2606" s="45" t="s">
        <v>77</v>
      </c>
      <c r="C2606" s="45" t="s">
        <v>4301</v>
      </c>
      <c r="D2606" s="36" t="s">
        <v>3781</v>
      </c>
      <c r="E2606" s="36" t="str">
        <f t="shared" si="120"/>
        <v>2006_TX</v>
      </c>
      <c r="F2606" s="45">
        <v>2006</v>
      </c>
      <c r="G2606" s="45">
        <f>_xlfn.XLOOKUP(I2606,Main_OG!$B$1:$B$766,Main_OG!$O$1:$O$766,"")</f>
        <v>1</v>
      </c>
      <c r="H2606" s="45">
        <f>_xlfn.XLOOKUP(E2606,Main_OG!$D$1:$D$766,Main_OG!$J$1:$J$766,"")</f>
        <v>0</v>
      </c>
      <c r="I2606" s="45" t="s">
        <v>77</v>
      </c>
      <c r="J2606" s="45" t="str">
        <f t="shared" si="121"/>
        <v>Southwestern Electric Power Co_TX</v>
      </c>
      <c r="K2606" s="45" t="str">
        <f t="shared" si="122"/>
        <v>Southwestern Electric Power Co_TX</v>
      </c>
      <c r="L2606" s="45" t="s">
        <v>3784</v>
      </c>
      <c r="M2606" s="45">
        <v>0</v>
      </c>
      <c r="N2606" s="45">
        <v>27035</v>
      </c>
      <c r="O2606" s="45">
        <v>4386</v>
      </c>
      <c r="P2606" s="45">
        <v>136759</v>
      </c>
      <c r="Q2606" s="45">
        <v>0</v>
      </c>
      <c r="R2606" s="45">
        <v>129624</v>
      </c>
      <c r="S2606" s="45">
        <v>143331</v>
      </c>
      <c r="T2606" s="45">
        <v>151532</v>
      </c>
      <c r="U2606" s="45">
        <v>0</v>
      </c>
      <c r="V2606" s="45">
        <v>5.9665850248952941</v>
      </c>
      <c r="W2606" s="45">
        <v>4.7652785073574879</v>
      </c>
      <c r="X2606" s="45">
        <v>7.3077972922009717</v>
      </c>
      <c r="Y2606" s="46">
        <v>1225147.3</v>
      </c>
      <c r="Z2606" s="46">
        <v>52447.317117859136</v>
      </c>
      <c r="AA2606" s="47">
        <f>_xlfn.XLOOKUP($E2606,Main_OG!$D$1:$D$766,Main_OG!AJ$1:AJ$766,"")</f>
        <v>203743692</v>
      </c>
      <c r="AB2606" s="47">
        <f>_xlfn.XLOOKUP($E2606,Main_OG!$D$1:$D$766,Main_OG!AK$1:AK$766,"")</f>
        <v>7220967.6200000001</v>
      </c>
      <c r="AC2606" s="47">
        <f>_xlfn.XLOOKUP($E2606,Main_OG!$D$1:$D$766,Main_OG!AL$1:AL$766,"")</f>
        <v>3109623746.98</v>
      </c>
      <c r="AD2606" s="47">
        <f>_xlfn.XLOOKUP($E2606,Main_OG!$D$1:$D$766,Main_OG!AM$1:AM$766,"")</f>
        <v>41264278</v>
      </c>
    </row>
    <row r="2607" spans="1:30" x14ac:dyDescent="0.35">
      <c r="A2607" s="36" t="s">
        <v>3781</v>
      </c>
      <c r="B2607" s="45" t="s">
        <v>628</v>
      </c>
      <c r="C2607" s="45" t="s">
        <v>4301</v>
      </c>
      <c r="D2607" s="36" t="s">
        <v>3781</v>
      </c>
      <c r="E2607" s="36" t="str">
        <f t="shared" si="120"/>
        <v>2007_AR</v>
      </c>
      <c r="F2607" s="45">
        <v>2007</v>
      </c>
      <c r="G2607" s="45">
        <f>_xlfn.XLOOKUP(I2607,Main_OG!$B$1:$B$766,Main_OG!$O$1:$O$766,"")</f>
        <v>1</v>
      </c>
      <c r="H2607" s="45">
        <f>_xlfn.XLOOKUP(E2607,Main_OG!$D$1:$D$766,Main_OG!$J$1:$J$766,"")</f>
        <v>0</v>
      </c>
      <c r="I2607" s="45" t="s">
        <v>628</v>
      </c>
      <c r="J2607" s="45" t="str">
        <f t="shared" si="121"/>
        <v>Southwestern Electric Power Co_AR</v>
      </c>
      <c r="K2607" s="45" t="str">
        <f t="shared" si="122"/>
        <v>Southwestern Electric Power Co_AR</v>
      </c>
      <c r="L2607" s="45" t="s">
        <v>3785</v>
      </c>
      <c r="M2607" s="45">
        <v>0</v>
      </c>
      <c r="N2607" s="45">
        <v>16851</v>
      </c>
      <c r="O2607" s="45">
        <v>705</v>
      </c>
      <c r="P2607" s="45">
        <v>94702</v>
      </c>
      <c r="Q2607" s="45">
        <v>0</v>
      </c>
      <c r="R2607" s="45">
        <v>82883</v>
      </c>
      <c r="S2607" s="45">
        <v>86208</v>
      </c>
      <c r="T2607" s="45">
        <v>82887</v>
      </c>
      <c r="U2607" s="45">
        <v>0</v>
      </c>
      <c r="V2607" s="45">
        <v>5.96</v>
      </c>
      <c r="W2607" s="45">
        <v>4.95</v>
      </c>
      <c r="X2607" s="45">
        <v>7.39</v>
      </c>
      <c r="Y2607" s="46">
        <v>114026.7</v>
      </c>
      <c r="Z2607" s="46">
        <v>40028.329208572482</v>
      </c>
      <c r="AA2607" s="47">
        <f>_xlfn.XLOOKUP($E2607,Main_OG!$D$1:$D$766,Main_OG!AJ$1:AJ$766,"")</f>
        <v>31305006</v>
      </c>
      <c r="AB2607" s="47">
        <f>_xlfn.XLOOKUP($E2607,Main_OG!$D$1:$D$766,Main_OG!AK$1:AK$766,"")</f>
        <v>299632</v>
      </c>
      <c r="AC2607" s="47">
        <f>_xlfn.XLOOKUP($E2607,Main_OG!$D$1:$D$766,Main_OG!AL$1:AL$766,"")</f>
        <v>120895658</v>
      </c>
      <c r="AD2607" s="47">
        <f>_xlfn.XLOOKUP($E2607,Main_OG!$D$1:$D$766,Main_OG!AM$1:AM$766,"")</f>
        <v>15486102</v>
      </c>
    </row>
    <row r="2608" spans="1:30" x14ac:dyDescent="0.35">
      <c r="A2608" s="36" t="s">
        <v>3781</v>
      </c>
      <c r="B2608" s="45" t="s">
        <v>451</v>
      </c>
      <c r="C2608" s="45" t="s">
        <v>4301</v>
      </c>
      <c r="D2608" s="36" t="s">
        <v>3781</v>
      </c>
      <c r="E2608" s="36" t="str">
        <f t="shared" si="120"/>
        <v>2007_LA</v>
      </c>
      <c r="F2608" s="45">
        <v>2007</v>
      </c>
      <c r="G2608" s="45">
        <f>_xlfn.XLOOKUP(I2608,Main_OG!$B$1:$B$766,Main_OG!$O$1:$O$766,"")</f>
        <v>0</v>
      </c>
      <c r="H2608" s="45">
        <f>_xlfn.XLOOKUP(E2608,Main_OG!$D$1:$D$766,Main_OG!$J$1:$J$766,"")</f>
        <v>0</v>
      </c>
      <c r="I2608" s="45" t="s">
        <v>451</v>
      </c>
      <c r="J2608" s="45" t="str">
        <f t="shared" si="121"/>
        <v>Southwestern Electric Power Co_LA</v>
      </c>
      <c r="K2608" s="45" t="str">
        <f t="shared" si="122"/>
        <v>Southwestern Electric Power Co_LA</v>
      </c>
      <c r="L2608" s="45" t="s">
        <v>3786</v>
      </c>
      <c r="M2608" s="45">
        <v>0</v>
      </c>
      <c r="N2608" s="45">
        <v>19069</v>
      </c>
      <c r="O2608" s="45">
        <v>1984</v>
      </c>
      <c r="P2608" s="45">
        <v>155658</v>
      </c>
      <c r="Q2608" s="45">
        <v>0</v>
      </c>
      <c r="R2608" s="45">
        <v>148537</v>
      </c>
      <c r="S2608" s="45">
        <v>48399</v>
      </c>
      <c r="T2608" s="45">
        <v>179007</v>
      </c>
      <c r="U2608" s="45">
        <v>0</v>
      </c>
      <c r="V2608" s="45">
        <v>6.23</v>
      </c>
      <c r="W2608" s="45">
        <v>5.32</v>
      </c>
      <c r="X2608" s="45">
        <v>7.51</v>
      </c>
      <c r="Y2608" s="46">
        <v>234216.4</v>
      </c>
      <c r="Z2608" s="46">
        <v>53528.068615345022</v>
      </c>
      <c r="AA2608" s="47">
        <f>_xlfn.XLOOKUP($E2608,Main_OG!$D$1:$D$766,Main_OG!AJ$1:AJ$766,"")</f>
        <v>30925458</v>
      </c>
      <c r="AB2608" s="47">
        <f>_xlfn.XLOOKUP($E2608,Main_OG!$D$1:$D$766,Main_OG!AK$1:AK$766,"")</f>
        <v>9272504</v>
      </c>
      <c r="AC2608" s="47">
        <f>_xlfn.XLOOKUP($E2608,Main_OG!$D$1:$D$766,Main_OG!AL$1:AL$766,"")</f>
        <v>759322014</v>
      </c>
      <c r="AD2608" s="47">
        <f>_xlfn.XLOOKUP($E2608,Main_OG!$D$1:$D$766,Main_OG!AM$1:AM$766,"")</f>
        <v>17077572</v>
      </c>
    </row>
    <row r="2609" spans="1:30" x14ac:dyDescent="0.35">
      <c r="A2609" s="36" t="s">
        <v>3781</v>
      </c>
      <c r="B2609" s="45" t="s">
        <v>77</v>
      </c>
      <c r="C2609" s="45" t="s">
        <v>4301</v>
      </c>
      <c r="D2609" s="36" t="s">
        <v>3781</v>
      </c>
      <c r="E2609" s="36" t="str">
        <f t="shared" si="120"/>
        <v>2007_TX</v>
      </c>
      <c r="F2609" s="45">
        <v>2007</v>
      </c>
      <c r="G2609" s="45">
        <f>_xlfn.XLOOKUP(I2609,Main_OG!$B$1:$B$766,Main_OG!$O$1:$O$766,"")</f>
        <v>1</v>
      </c>
      <c r="H2609" s="45">
        <f>_xlfn.XLOOKUP(E2609,Main_OG!$D$1:$D$766,Main_OG!$J$1:$J$766,"")</f>
        <v>0</v>
      </c>
      <c r="I2609" s="45" t="s">
        <v>77</v>
      </c>
      <c r="J2609" s="45" t="str">
        <f t="shared" si="121"/>
        <v>Southwestern Electric Power Co_TX</v>
      </c>
      <c r="K2609" s="45" t="str">
        <f t="shared" si="122"/>
        <v>Southwestern Electric Power Co_TX</v>
      </c>
      <c r="L2609" s="45" t="s">
        <v>3787</v>
      </c>
      <c r="M2609" s="45">
        <v>0</v>
      </c>
      <c r="N2609" s="45">
        <v>28884</v>
      </c>
      <c r="O2609" s="45">
        <v>4466</v>
      </c>
      <c r="P2609" s="45">
        <v>142473</v>
      </c>
      <c r="Q2609" s="45">
        <v>0</v>
      </c>
      <c r="R2609" s="45">
        <v>143421</v>
      </c>
      <c r="S2609" s="45">
        <v>152983</v>
      </c>
      <c r="T2609" s="45">
        <v>161610</v>
      </c>
      <c r="U2609" s="45">
        <v>0</v>
      </c>
      <c r="V2609" s="45">
        <v>6.29</v>
      </c>
      <c r="W2609" s="45">
        <v>5.17</v>
      </c>
      <c r="X2609" s="45">
        <v>7.61</v>
      </c>
      <c r="Y2609" s="46">
        <v>1288828.7</v>
      </c>
      <c r="Z2609" s="46">
        <v>54079.792688673871</v>
      </c>
      <c r="AA2609" s="47">
        <f>_xlfn.XLOOKUP($E2609,Main_OG!$D$1:$D$766,Main_OG!AJ$1:AJ$766,"")</f>
        <v>205831576</v>
      </c>
      <c r="AB2609" s="47">
        <f>_xlfn.XLOOKUP($E2609,Main_OG!$D$1:$D$766,Main_OG!AK$1:AK$766,"")</f>
        <v>5398558</v>
      </c>
      <c r="AC2609" s="47">
        <f>_xlfn.XLOOKUP($E2609,Main_OG!$D$1:$D$766,Main_OG!AL$1:AL$766,"")</f>
        <v>3114934262</v>
      </c>
      <c r="AD2609" s="47">
        <f>_xlfn.XLOOKUP($E2609,Main_OG!$D$1:$D$766,Main_OG!AM$1:AM$766,"")</f>
        <v>40955030</v>
      </c>
    </row>
    <row r="2610" spans="1:30" x14ac:dyDescent="0.35">
      <c r="A2610" s="36" t="s">
        <v>3781</v>
      </c>
      <c r="B2610" s="45" t="s">
        <v>628</v>
      </c>
      <c r="C2610" s="45" t="s">
        <v>4301</v>
      </c>
      <c r="D2610" s="36" t="s">
        <v>3781</v>
      </c>
      <c r="E2610" s="36" t="str">
        <f t="shared" si="120"/>
        <v>2008_AR</v>
      </c>
      <c r="F2610" s="45">
        <v>2008</v>
      </c>
      <c r="G2610" s="45">
        <f>_xlfn.XLOOKUP(I2610,Main_OG!$B$1:$B$766,Main_OG!$O$1:$O$766,"")</f>
        <v>1</v>
      </c>
      <c r="H2610" s="45">
        <f>_xlfn.XLOOKUP(E2610,Main_OG!$D$1:$D$766,Main_OG!$J$1:$J$766,"")</f>
        <v>0</v>
      </c>
      <c r="I2610" s="45" t="s">
        <v>628</v>
      </c>
      <c r="J2610" s="45" t="str">
        <f t="shared" si="121"/>
        <v>Southwestern Electric Power Co_AR</v>
      </c>
      <c r="K2610" s="45" t="str">
        <f t="shared" si="122"/>
        <v>Southwestern Electric Power Co_AR</v>
      </c>
      <c r="L2610" s="45" t="s">
        <v>3788</v>
      </c>
      <c r="M2610" s="45">
        <v>0</v>
      </c>
      <c r="N2610" s="45">
        <v>17215</v>
      </c>
      <c r="O2610" s="45">
        <v>662</v>
      </c>
      <c r="P2610" s="45">
        <v>94966</v>
      </c>
      <c r="Q2610" s="45">
        <v>0</v>
      </c>
      <c r="R2610" s="45">
        <v>1379134</v>
      </c>
      <c r="S2610" s="45">
        <v>1646193</v>
      </c>
      <c r="T2610" s="45">
        <v>1112805</v>
      </c>
      <c r="U2610" s="45">
        <v>0</v>
      </c>
      <c r="V2610" s="45">
        <v>6.61</v>
      </c>
      <c r="W2610" s="45">
        <v>5.59</v>
      </c>
      <c r="X2610" s="45">
        <v>7.83</v>
      </c>
      <c r="Y2610" s="46">
        <v>113628</v>
      </c>
      <c r="Z2610" s="46">
        <v>39528.914746426752</v>
      </c>
      <c r="AA2610" s="47">
        <f>_xlfn.XLOOKUP($E2610,Main_OG!$D$1:$D$766,Main_OG!AJ$1:AJ$766,"")</f>
        <v>31418072</v>
      </c>
      <c r="AB2610" s="47">
        <f>_xlfn.XLOOKUP($E2610,Main_OG!$D$1:$D$766,Main_OG!AK$1:AK$766,"")</f>
        <v>210414</v>
      </c>
      <c r="AC2610" s="47">
        <f>_xlfn.XLOOKUP($E2610,Main_OG!$D$1:$D$766,Main_OG!AL$1:AL$766,"")</f>
        <v>120999794</v>
      </c>
      <c r="AD2610" s="47">
        <f>_xlfn.XLOOKUP($E2610,Main_OG!$D$1:$D$766,Main_OG!AM$1:AM$766,"")</f>
        <v>14168091</v>
      </c>
    </row>
    <row r="2611" spans="1:30" x14ac:dyDescent="0.35">
      <c r="A2611" s="36" t="s">
        <v>3781</v>
      </c>
      <c r="B2611" s="45" t="s">
        <v>451</v>
      </c>
      <c r="C2611" s="45" t="s">
        <v>4301</v>
      </c>
      <c r="D2611" s="36" t="s">
        <v>3781</v>
      </c>
      <c r="E2611" s="36" t="str">
        <f t="shared" si="120"/>
        <v>2008_LA</v>
      </c>
      <c r="F2611" s="45">
        <v>2008</v>
      </c>
      <c r="G2611" s="45">
        <f>_xlfn.XLOOKUP(I2611,Main_OG!$B$1:$B$766,Main_OG!$O$1:$O$766,"")</f>
        <v>0</v>
      </c>
      <c r="H2611" s="45">
        <f>_xlfn.XLOOKUP(E2611,Main_OG!$D$1:$D$766,Main_OG!$J$1:$J$766,"")</f>
        <v>0</v>
      </c>
      <c r="I2611" s="45" t="s">
        <v>451</v>
      </c>
      <c r="J2611" s="45" t="str">
        <f t="shared" si="121"/>
        <v>Southwestern Electric Power Co_LA</v>
      </c>
      <c r="K2611" s="45" t="str">
        <f t="shared" si="122"/>
        <v>Southwestern Electric Power Co_LA</v>
      </c>
      <c r="L2611" s="45" t="s">
        <v>3789</v>
      </c>
      <c r="M2611" s="45">
        <v>0</v>
      </c>
      <c r="N2611" s="45">
        <v>19381</v>
      </c>
      <c r="O2611" s="45">
        <v>1996</v>
      </c>
      <c r="P2611" s="45">
        <v>157257</v>
      </c>
      <c r="Q2611" s="45">
        <v>0</v>
      </c>
      <c r="R2611" s="45">
        <v>2383006</v>
      </c>
      <c r="S2611" s="45">
        <v>853088</v>
      </c>
      <c r="T2611" s="45">
        <v>2404828</v>
      </c>
      <c r="U2611" s="45">
        <v>0</v>
      </c>
      <c r="V2611" s="45">
        <v>7.03</v>
      </c>
      <c r="W2611" s="45">
        <v>6.11</v>
      </c>
      <c r="X2611" s="45">
        <v>8.34</v>
      </c>
      <c r="Y2611" s="46">
        <v>237061.6</v>
      </c>
      <c r="Z2611" s="46">
        <v>53445.384668451923</v>
      </c>
      <c r="AA2611" s="47">
        <f>_xlfn.XLOOKUP($E2611,Main_OG!$D$1:$D$766,Main_OG!AJ$1:AJ$766,"")</f>
        <v>32685294</v>
      </c>
      <c r="AB2611" s="47">
        <f>_xlfn.XLOOKUP($E2611,Main_OG!$D$1:$D$766,Main_OG!AK$1:AK$766,"")</f>
        <v>8785876</v>
      </c>
      <c r="AC2611" s="47">
        <f>_xlfn.XLOOKUP($E2611,Main_OG!$D$1:$D$766,Main_OG!AL$1:AL$766,"")</f>
        <v>776242390</v>
      </c>
      <c r="AD2611" s="47">
        <f>_xlfn.XLOOKUP($E2611,Main_OG!$D$1:$D$766,Main_OG!AM$1:AM$766,"")</f>
        <v>15370988</v>
      </c>
    </row>
    <row r="2612" spans="1:30" x14ac:dyDescent="0.35">
      <c r="A2612" s="36" t="s">
        <v>3781</v>
      </c>
      <c r="B2612" s="45" t="s">
        <v>77</v>
      </c>
      <c r="C2612" s="45" t="s">
        <v>4301</v>
      </c>
      <c r="D2612" s="36" t="s">
        <v>3781</v>
      </c>
      <c r="E2612" s="36" t="str">
        <f t="shared" si="120"/>
        <v>2008_TX</v>
      </c>
      <c r="F2612" s="45">
        <v>2008</v>
      </c>
      <c r="G2612" s="45">
        <f>_xlfn.XLOOKUP(I2612,Main_OG!$B$1:$B$766,Main_OG!$O$1:$O$766,"")</f>
        <v>1</v>
      </c>
      <c r="H2612" s="45">
        <f>_xlfn.XLOOKUP(E2612,Main_OG!$D$1:$D$766,Main_OG!$J$1:$J$766,"")</f>
        <v>0</v>
      </c>
      <c r="I2612" s="45" t="s">
        <v>77</v>
      </c>
      <c r="J2612" s="45" t="str">
        <f t="shared" si="121"/>
        <v>Southwestern Electric Power Co_TX</v>
      </c>
      <c r="K2612" s="45" t="str">
        <f t="shared" si="122"/>
        <v>Southwestern Electric Power Co_TX</v>
      </c>
      <c r="L2612" s="45" t="s">
        <v>3790</v>
      </c>
      <c r="M2612" s="45">
        <v>0</v>
      </c>
      <c r="N2612" s="45">
        <v>29230</v>
      </c>
      <c r="O2612" s="45">
        <v>4464</v>
      </c>
      <c r="P2612" s="45">
        <v>144092</v>
      </c>
      <c r="Q2612" s="45">
        <v>0</v>
      </c>
      <c r="R2612" s="45">
        <v>2313849</v>
      </c>
      <c r="S2612" s="45">
        <v>2902640</v>
      </c>
      <c r="T2612" s="45">
        <v>2176247</v>
      </c>
      <c r="U2612" s="45">
        <v>0</v>
      </c>
      <c r="V2612" s="45">
        <v>6.81</v>
      </c>
      <c r="W2612" s="45">
        <v>5.61</v>
      </c>
      <c r="X2612" s="45">
        <v>8.06</v>
      </c>
      <c r="Y2612" s="46">
        <v>1287191.5</v>
      </c>
      <c r="Z2612" s="46">
        <v>52951.147102112925</v>
      </c>
      <c r="AA2612" s="47">
        <f>_xlfn.XLOOKUP($E2612,Main_OG!$D$1:$D$766,Main_OG!AJ$1:AJ$766,"")</f>
        <v>203679854</v>
      </c>
      <c r="AB2612" s="47">
        <f>_xlfn.XLOOKUP($E2612,Main_OG!$D$1:$D$766,Main_OG!AK$1:AK$766,"")</f>
        <v>4419394</v>
      </c>
      <c r="AC2612" s="47">
        <f>_xlfn.XLOOKUP($E2612,Main_OG!$D$1:$D$766,Main_OG!AL$1:AL$766,"")</f>
        <v>3031039694</v>
      </c>
      <c r="AD2612" s="47">
        <f>_xlfn.XLOOKUP($E2612,Main_OG!$D$1:$D$766,Main_OG!AM$1:AM$766,"")</f>
        <v>40727370</v>
      </c>
    </row>
    <row r="2613" spans="1:30" x14ac:dyDescent="0.35">
      <c r="A2613" s="36" t="s">
        <v>3781</v>
      </c>
      <c r="B2613" s="45" t="s">
        <v>628</v>
      </c>
      <c r="C2613" s="45" t="s">
        <v>4301</v>
      </c>
      <c r="D2613" s="36" t="s">
        <v>3781</v>
      </c>
      <c r="E2613" s="36" t="str">
        <f t="shared" si="120"/>
        <v>2009_AR</v>
      </c>
      <c r="F2613" s="45">
        <v>2009</v>
      </c>
      <c r="G2613" s="45">
        <f>_xlfn.XLOOKUP(I2613,Main_OG!$B$1:$B$766,Main_OG!$O$1:$O$766,"")</f>
        <v>1</v>
      </c>
      <c r="H2613" s="45">
        <f>_xlfn.XLOOKUP(E2613,Main_OG!$D$1:$D$766,Main_OG!$J$1:$J$766,"")</f>
        <v>0</v>
      </c>
      <c r="I2613" s="45" t="s">
        <v>628</v>
      </c>
      <c r="J2613" s="45" t="str">
        <f t="shared" si="121"/>
        <v>Southwestern Electric Power Co_AR</v>
      </c>
      <c r="K2613" s="45" t="str">
        <f t="shared" si="122"/>
        <v>Southwestern Electric Power Co_AR</v>
      </c>
      <c r="L2613" s="45" t="s">
        <v>3791</v>
      </c>
      <c r="M2613" s="45">
        <v>0</v>
      </c>
      <c r="N2613" s="45">
        <v>17266</v>
      </c>
      <c r="O2613" s="45">
        <v>650</v>
      </c>
      <c r="P2613" s="45">
        <v>95083</v>
      </c>
      <c r="Q2613" s="45">
        <v>0</v>
      </c>
      <c r="R2613" s="45">
        <v>1324451</v>
      </c>
      <c r="S2613" s="45">
        <v>1510835</v>
      </c>
      <c r="T2613" s="45">
        <v>1068640</v>
      </c>
      <c r="U2613" s="45">
        <v>0</v>
      </c>
      <c r="V2613" s="45">
        <v>5.69</v>
      </c>
      <c r="W2613" s="45">
        <v>4.58</v>
      </c>
      <c r="X2613" s="45">
        <v>7.08</v>
      </c>
      <c r="Y2613" s="46">
        <v>109833.1</v>
      </c>
      <c r="Z2613" s="46">
        <v>37914.757548130845</v>
      </c>
      <c r="AA2613" s="47">
        <f>_xlfn.XLOOKUP($E2613,Main_OG!$D$1:$D$766,Main_OG!AJ$1:AJ$766,"")</f>
        <v>30032796</v>
      </c>
      <c r="AB2613" s="47">
        <f>_xlfn.XLOOKUP($E2613,Main_OG!$D$1:$D$766,Main_OG!AK$1:AK$766,"")</f>
        <v>298484</v>
      </c>
      <c r="AC2613" s="47">
        <f>_xlfn.XLOOKUP($E2613,Main_OG!$D$1:$D$766,Main_OG!AL$1:AL$766,"")</f>
        <v>157397824</v>
      </c>
      <c r="AD2613" s="47">
        <f>_xlfn.XLOOKUP($E2613,Main_OG!$D$1:$D$766,Main_OG!AM$1:AM$766,"")</f>
        <v>15169966</v>
      </c>
    </row>
    <row r="2614" spans="1:30" x14ac:dyDescent="0.35">
      <c r="A2614" s="36" t="s">
        <v>3781</v>
      </c>
      <c r="B2614" s="45" t="s">
        <v>451</v>
      </c>
      <c r="C2614" s="45" t="s">
        <v>4301</v>
      </c>
      <c r="D2614" s="36" t="s">
        <v>3781</v>
      </c>
      <c r="E2614" s="36" t="str">
        <f t="shared" si="120"/>
        <v>2009_LA</v>
      </c>
      <c r="F2614" s="45">
        <v>2009</v>
      </c>
      <c r="G2614" s="45">
        <f>_xlfn.XLOOKUP(I2614,Main_OG!$B$1:$B$766,Main_OG!$O$1:$O$766,"")</f>
        <v>0</v>
      </c>
      <c r="H2614" s="45">
        <f>_xlfn.XLOOKUP(E2614,Main_OG!$D$1:$D$766,Main_OG!$J$1:$J$766,"")</f>
        <v>0</v>
      </c>
      <c r="I2614" s="45" t="s">
        <v>451</v>
      </c>
      <c r="J2614" s="45" t="str">
        <f t="shared" si="121"/>
        <v>Southwestern Electric Power Co_LA</v>
      </c>
      <c r="K2614" s="45" t="str">
        <f t="shared" si="122"/>
        <v>Southwestern Electric Power Co_LA</v>
      </c>
      <c r="L2614" s="45" t="s">
        <v>3792</v>
      </c>
      <c r="M2614" s="45">
        <v>0</v>
      </c>
      <c r="N2614" s="45">
        <v>19631</v>
      </c>
      <c r="O2614" s="45">
        <v>1990</v>
      </c>
      <c r="P2614" s="45">
        <v>158751</v>
      </c>
      <c r="Q2614" s="45">
        <v>0</v>
      </c>
      <c r="R2614" s="45">
        <v>2456072</v>
      </c>
      <c r="S2614" s="45">
        <v>791220</v>
      </c>
      <c r="T2614" s="45">
        <v>2382212</v>
      </c>
      <c r="U2614" s="45">
        <v>0</v>
      </c>
      <c r="V2614" s="45">
        <v>6.01</v>
      </c>
      <c r="W2614" s="45">
        <v>5.18</v>
      </c>
      <c r="X2614" s="45">
        <v>7.43</v>
      </c>
      <c r="Y2614" s="46">
        <v>241868.79999999999</v>
      </c>
      <c r="Z2614" s="46">
        <v>53848.565159157617</v>
      </c>
      <c r="AA2614" s="47">
        <f>_xlfn.XLOOKUP($E2614,Main_OG!$D$1:$D$766,Main_OG!AJ$1:AJ$766,"")</f>
        <v>31443916</v>
      </c>
      <c r="AB2614" s="47">
        <f>_xlfn.XLOOKUP($E2614,Main_OG!$D$1:$D$766,Main_OG!AK$1:AK$766,"")</f>
        <v>7147074</v>
      </c>
      <c r="AC2614" s="47">
        <f>_xlfn.XLOOKUP($E2614,Main_OG!$D$1:$D$766,Main_OG!AL$1:AL$766,"")</f>
        <v>749319996</v>
      </c>
      <c r="AD2614" s="47">
        <f>_xlfn.XLOOKUP($E2614,Main_OG!$D$1:$D$766,Main_OG!AM$1:AM$766,"")</f>
        <v>16782077</v>
      </c>
    </row>
    <row r="2615" spans="1:30" x14ac:dyDescent="0.35">
      <c r="A2615" s="36" t="s">
        <v>3781</v>
      </c>
      <c r="B2615" s="45" t="s">
        <v>77</v>
      </c>
      <c r="C2615" s="45" t="s">
        <v>4301</v>
      </c>
      <c r="D2615" s="36" t="s">
        <v>3781</v>
      </c>
      <c r="E2615" s="36" t="str">
        <f t="shared" si="120"/>
        <v>2009_TX</v>
      </c>
      <c r="F2615" s="45">
        <v>2009</v>
      </c>
      <c r="G2615" s="45">
        <f>_xlfn.XLOOKUP(I2615,Main_OG!$B$1:$B$766,Main_OG!$O$1:$O$766,"")</f>
        <v>1</v>
      </c>
      <c r="H2615" s="45">
        <f>_xlfn.XLOOKUP(E2615,Main_OG!$D$1:$D$766,Main_OG!$J$1:$J$766,"")</f>
        <v>0</v>
      </c>
      <c r="I2615" s="45" t="s">
        <v>77</v>
      </c>
      <c r="J2615" s="45" t="str">
        <f t="shared" si="121"/>
        <v>Southwestern Electric Power Co_TX</v>
      </c>
      <c r="K2615" s="45" t="str">
        <f t="shared" si="122"/>
        <v>Southwestern Electric Power Co_TX</v>
      </c>
      <c r="L2615" s="45" t="s">
        <v>3793</v>
      </c>
      <c r="M2615" s="45">
        <v>0</v>
      </c>
      <c r="N2615" s="45">
        <v>29584</v>
      </c>
      <c r="O2615" s="45">
        <v>4520</v>
      </c>
      <c r="P2615" s="45">
        <v>144905</v>
      </c>
      <c r="Q2615" s="45">
        <v>0</v>
      </c>
      <c r="R2615" s="45">
        <v>2258328</v>
      </c>
      <c r="S2615" s="45">
        <v>2158280</v>
      </c>
      <c r="T2615" s="45">
        <v>2136217</v>
      </c>
      <c r="U2615" s="45">
        <v>0</v>
      </c>
      <c r="V2615" s="45">
        <v>6.03</v>
      </c>
      <c r="W2615" s="45">
        <v>5.24</v>
      </c>
      <c r="X2615" s="45">
        <v>7.38</v>
      </c>
      <c r="Y2615" s="46">
        <v>1285560.2</v>
      </c>
      <c r="Z2615" s="46">
        <v>51833.424247576615</v>
      </c>
      <c r="AA2615" s="47">
        <f>_xlfn.XLOOKUP($E2615,Main_OG!$D$1:$D$766,Main_OG!AJ$1:AJ$766,"")</f>
        <v>190813300</v>
      </c>
      <c r="AB2615" s="47">
        <f>_xlfn.XLOOKUP($E2615,Main_OG!$D$1:$D$766,Main_OG!AK$1:AK$766,"")</f>
        <v>5977652</v>
      </c>
      <c r="AC2615" s="47">
        <f>_xlfn.XLOOKUP($E2615,Main_OG!$D$1:$D$766,Main_OG!AL$1:AL$766,"")</f>
        <v>2935102114</v>
      </c>
      <c r="AD2615" s="47">
        <f>_xlfn.XLOOKUP($E2615,Main_OG!$D$1:$D$766,Main_OG!AM$1:AM$766,"")</f>
        <v>41497617</v>
      </c>
    </row>
    <row r="2616" spans="1:30" x14ac:dyDescent="0.35">
      <c r="A2616" s="36" t="s">
        <v>3781</v>
      </c>
      <c r="B2616" s="45" t="s">
        <v>628</v>
      </c>
      <c r="C2616" s="45" t="s">
        <v>4301</v>
      </c>
      <c r="D2616" s="36" t="s">
        <v>3781</v>
      </c>
      <c r="E2616" s="36" t="str">
        <f t="shared" si="120"/>
        <v>2010_AR</v>
      </c>
      <c r="F2616" s="45">
        <v>2010</v>
      </c>
      <c r="G2616" s="45">
        <f>_xlfn.XLOOKUP(I2616,Main_OG!$B$1:$B$766,Main_OG!$O$1:$O$766,"")</f>
        <v>1</v>
      </c>
      <c r="H2616" s="45">
        <f>_xlfn.XLOOKUP(E2616,Main_OG!$D$1:$D$766,Main_OG!$J$1:$J$766,"")</f>
        <v>0</v>
      </c>
      <c r="I2616" s="45" t="s">
        <v>628</v>
      </c>
      <c r="J2616" s="45" t="str">
        <f t="shared" si="121"/>
        <v>Southwestern Electric Power Co_AR</v>
      </c>
      <c r="K2616" s="45" t="str">
        <f t="shared" si="122"/>
        <v>Southwestern Electric Power Co_AR</v>
      </c>
      <c r="L2616" s="45" t="s">
        <v>3794</v>
      </c>
      <c r="M2616" s="45">
        <v>0</v>
      </c>
      <c r="N2616" s="45">
        <v>17309</v>
      </c>
      <c r="O2616" s="45">
        <v>642</v>
      </c>
      <c r="P2616" s="45">
        <v>95496</v>
      </c>
      <c r="Q2616" s="45">
        <v>0</v>
      </c>
      <c r="R2616" s="45">
        <v>1383319</v>
      </c>
      <c r="S2616" s="45">
        <v>1593350</v>
      </c>
      <c r="T2616" s="45">
        <v>1193627</v>
      </c>
      <c r="U2616" s="45">
        <v>0</v>
      </c>
      <c r="V2616" s="45">
        <v>6.47</v>
      </c>
      <c r="W2616" s="45">
        <v>5.2</v>
      </c>
      <c r="X2616" s="45">
        <v>7.94</v>
      </c>
      <c r="Y2616" s="46">
        <v>113000.9</v>
      </c>
      <c r="Z2616" s="46">
        <v>38672.476846322279</v>
      </c>
      <c r="AA2616" s="47">
        <f>_xlfn.XLOOKUP($E2616,Main_OG!$D$1:$D$766,Main_OG!AJ$1:AJ$766,"")</f>
        <v>33131108</v>
      </c>
      <c r="AB2616" s="47">
        <f>_xlfn.XLOOKUP($E2616,Main_OG!$D$1:$D$766,Main_OG!AK$1:AK$766,"")</f>
        <v>156038</v>
      </c>
      <c r="AC2616" s="47">
        <f>_xlfn.XLOOKUP($E2616,Main_OG!$D$1:$D$766,Main_OG!AL$1:AL$766,"")</f>
        <v>185267596</v>
      </c>
      <c r="AD2616" s="47">
        <f>_xlfn.XLOOKUP($E2616,Main_OG!$D$1:$D$766,Main_OG!AM$1:AM$766,"")</f>
        <v>15022678</v>
      </c>
    </row>
    <row r="2617" spans="1:30" x14ac:dyDescent="0.35">
      <c r="A2617" s="36" t="s">
        <v>3781</v>
      </c>
      <c r="B2617" s="45" t="s">
        <v>451</v>
      </c>
      <c r="C2617" s="45" t="s">
        <v>4301</v>
      </c>
      <c r="D2617" s="36" t="s">
        <v>3781</v>
      </c>
      <c r="E2617" s="36" t="str">
        <f t="shared" si="120"/>
        <v>2010_LA</v>
      </c>
      <c r="F2617" s="45">
        <v>2010</v>
      </c>
      <c r="G2617" s="45">
        <f>_xlfn.XLOOKUP(I2617,Main_OG!$B$1:$B$766,Main_OG!$O$1:$O$766,"")</f>
        <v>0</v>
      </c>
      <c r="H2617" s="45">
        <f>_xlfn.XLOOKUP(E2617,Main_OG!$D$1:$D$766,Main_OG!$J$1:$J$766,"")</f>
        <v>0</v>
      </c>
      <c r="I2617" s="45" t="s">
        <v>451</v>
      </c>
      <c r="J2617" s="45" t="str">
        <f t="shared" si="121"/>
        <v>Southwestern Electric Power Co_LA</v>
      </c>
      <c r="K2617" s="45" t="str">
        <f t="shared" si="122"/>
        <v>Southwestern Electric Power Co_LA</v>
      </c>
      <c r="L2617" s="45" t="s">
        <v>3795</v>
      </c>
      <c r="M2617" s="45">
        <v>0</v>
      </c>
      <c r="N2617" s="45">
        <v>20971</v>
      </c>
      <c r="O2617" s="45">
        <v>1992</v>
      </c>
      <c r="P2617" s="45">
        <v>170158</v>
      </c>
      <c r="Q2617" s="45">
        <v>0</v>
      </c>
      <c r="R2617" s="45">
        <v>2478332</v>
      </c>
      <c r="S2617" s="45">
        <v>966806</v>
      </c>
      <c r="T2617" s="45">
        <v>2804132</v>
      </c>
      <c r="U2617" s="45">
        <v>0</v>
      </c>
      <c r="V2617" s="45">
        <v>6.43</v>
      </c>
      <c r="W2617" s="45">
        <v>5.32</v>
      </c>
      <c r="X2617" s="45">
        <v>7.69</v>
      </c>
      <c r="Y2617" s="46">
        <v>253466.9</v>
      </c>
      <c r="Z2617" s="46">
        <v>55772.773831121754</v>
      </c>
      <c r="AA2617" s="47">
        <f>_xlfn.XLOOKUP($E2617,Main_OG!$D$1:$D$766,Main_OG!AJ$1:AJ$766,"")</f>
        <v>32435258</v>
      </c>
      <c r="AB2617" s="47">
        <f>_xlfn.XLOOKUP($E2617,Main_OG!$D$1:$D$766,Main_OG!AK$1:AK$766,"")</f>
        <v>12289534</v>
      </c>
      <c r="AC2617" s="47">
        <f>_xlfn.XLOOKUP($E2617,Main_OG!$D$1:$D$766,Main_OG!AL$1:AL$766,"")</f>
        <v>873223982</v>
      </c>
      <c r="AD2617" s="47">
        <f>_xlfn.XLOOKUP($E2617,Main_OG!$D$1:$D$766,Main_OG!AM$1:AM$766,"")</f>
        <v>18639347</v>
      </c>
    </row>
    <row r="2618" spans="1:30" x14ac:dyDescent="0.35">
      <c r="A2618" s="36" t="s">
        <v>3781</v>
      </c>
      <c r="B2618" s="45" t="s">
        <v>77</v>
      </c>
      <c r="C2618" s="45" t="s">
        <v>4301</v>
      </c>
      <c r="D2618" s="36" t="s">
        <v>3781</v>
      </c>
      <c r="E2618" s="36" t="str">
        <f t="shared" si="120"/>
        <v>2010_TX</v>
      </c>
      <c r="F2618" s="45">
        <v>2010</v>
      </c>
      <c r="G2618" s="45">
        <f>_xlfn.XLOOKUP(I2618,Main_OG!$B$1:$B$766,Main_OG!$O$1:$O$766,"")</f>
        <v>1</v>
      </c>
      <c r="H2618" s="45">
        <f>_xlfn.XLOOKUP(E2618,Main_OG!$D$1:$D$766,Main_OG!$J$1:$J$766,"")</f>
        <v>0</v>
      </c>
      <c r="I2618" s="45" t="s">
        <v>77</v>
      </c>
      <c r="J2618" s="45" t="str">
        <f t="shared" si="121"/>
        <v>Southwestern Electric Power Co_TX</v>
      </c>
      <c r="K2618" s="45" t="str">
        <f t="shared" si="122"/>
        <v>Southwestern Electric Power Co_TX</v>
      </c>
      <c r="L2618" s="45" t="s">
        <v>3796</v>
      </c>
      <c r="M2618" s="45">
        <v>0</v>
      </c>
      <c r="N2618" s="45">
        <v>29712</v>
      </c>
      <c r="O2618" s="45">
        <v>4473</v>
      </c>
      <c r="P2618" s="45">
        <v>145408</v>
      </c>
      <c r="Q2618" s="45">
        <v>0</v>
      </c>
      <c r="R2618" s="45">
        <v>2360643</v>
      </c>
      <c r="S2618" s="45">
        <v>2669484</v>
      </c>
      <c r="T2618" s="45">
        <v>2363395</v>
      </c>
      <c r="U2618" s="45">
        <v>0</v>
      </c>
      <c r="V2618" s="45">
        <v>6.32</v>
      </c>
      <c r="W2618" s="45">
        <v>5.18</v>
      </c>
      <c r="X2618" s="45">
        <v>7.86</v>
      </c>
      <c r="Y2618" s="46">
        <v>1323059.1000000001</v>
      </c>
      <c r="Z2618" s="46">
        <v>52415.200806817331</v>
      </c>
      <c r="AA2618" s="47">
        <f>_xlfn.XLOOKUP($E2618,Main_OG!$D$1:$D$766,Main_OG!AJ$1:AJ$766,"")</f>
        <v>206237270</v>
      </c>
      <c r="AB2618" s="47">
        <f>_xlfn.XLOOKUP($E2618,Main_OG!$D$1:$D$766,Main_OG!AK$1:AK$766,"")</f>
        <v>2849102</v>
      </c>
      <c r="AC2618" s="47">
        <f>_xlfn.XLOOKUP($E2618,Main_OG!$D$1:$D$766,Main_OG!AL$1:AL$766,"")</f>
        <v>2882061072</v>
      </c>
      <c r="AD2618" s="47">
        <f>_xlfn.XLOOKUP($E2618,Main_OG!$D$1:$D$766,Main_OG!AM$1:AM$766,"")</f>
        <v>41335248</v>
      </c>
    </row>
    <row r="2619" spans="1:30" x14ac:dyDescent="0.35">
      <c r="A2619" s="36" t="s">
        <v>3781</v>
      </c>
      <c r="B2619" s="45" t="s">
        <v>628</v>
      </c>
      <c r="C2619" s="45" t="s">
        <v>4301</v>
      </c>
      <c r="D2619" s="36" t="s">
        <v>3781</v>
      </c>
      <c r="E2619" s="36" t="str">
        <f t="shared" si="120"/>
        <v>2011_AR</v>
      </c>
      <c r="F2619" s="45">
        <v>2011</v>
      </c>
      <c r="G2619" s="45">
        <f>_xlfn.XLOOKUP(I2619,Main_OG!$B$1:$B$766,Main_OG!$O$1:$O$766,"")</f>
        <v>1</v>
      </c>
      <c r="H2619" s="45">
        <f>_xlfn.XLOOKUP(E2619,Main_OG!$D$1:$D$766,Main_OG!$J$1:$J$766,"")</f>
        <v>0</v>
      </c>
      <c r="I2619" s="45" t="s">
        <v>628</v>
      </c>
      <c r="J2619" s="45" t="str">
        <f t="shared" si="121"/>
        <v>Southwestern Electric Power Co_AR</v>
      </c>
      <c r="K2619" s="45" t="str">
        <f t="shared" si="122"/>
        <v>Southwestern Electric Power Co_AR</v>
      </c>
      <c r="L2619" s="45" t="s">
        <v>3797</v>
      </c>
      <c r="M2619" s="45">
        <v>0</v>
      </c>
      <c r="N2619" s="45">
        <v>17340</v>
      </c>
      <c r="O2619" s="45">
        <v>634</v>
      </c>
      <c r="P2619" s="45">
        <v>95682</v>
      </c>
      <c r="Q2619" s="45">
        <v>0</v>
      </c>
      <c r="R2619" s="45">
        <v>1401783</v>
      </c>
      <c r="S2619" s="45">
        <v>1575028</v>
      </c>
      <c r="T2619" s="45">
        <v>1198418</v>
      </c>
      <c r="U2619" s="45">
        <v>0</v>
      </c>
      <c r="V2619" s="45">
        <v>6.69</v>
      </c>
      <c r="W2619" s="45">
        <v>5.38</v>
      </c>
      <c r="X2619" s="45">
        <v>8.17</v>
      </c>
      <c r="Y2619" s="46">
        <v>115241.8</v>
      </c>
      <c r="Z2619" s="46">
        <v>39184.056785393455</v>
      </c>
      <c r="AA2619" s="47">
        <f>_xlfn.XLOOKUP($E2619,Main_OG!$D$1:$D$766,Main_OG!AJ$1:AJ$766,"")</f>
        <v>34981510</v>
      </c>
      <c r="AB2619" s="47">
        <f>_xlfn.XLOOKUP($E2619,Main_OG!$D$1:$D$766,Main_OG!AK$1:AK$766,"")</f>
        <v>192764</v>
      </c>
      <c r="AC2619" s="47">
        <f>_xlfn.XLOOKUP($E2619,Main_OG!$D$1:$D$766,Main_OG!AL$1:AL$766,"")</f>
        <v>203919280</v>
      </c>
      <c r="AD2619" s="47">
        <f>_xlfn.XLOOKUP($E2619,Main_OG!$D$1:$D$766,Main_OG!AM$1:AM$766,"")</f>
        <v>14194445</v>
      </c>
    </row>
    <row r="2620" spans="1:30" x14ac:dyDescent="0.35">
      <c r="A2620" s="36" t="s">
        <v>3781</v>
      </c>
      <c r="B2620" s="45" t="s">
        <v>451</v>
      </c>
      <c r="C2620" s="45" t="s">
        <v>4301</v>
      </c>
      <c r="D2620" s="36" t="s">
        <v>3781</v>
      </c>
      <c r="E2620" s="36" t="str">
        <f t="shared" si="120"/>
        <v>2011_LA</v>
      </c>
      <c r="F2620" s="45">
        <v>2011</v>
      </c>
      <c r="G2620" s="45">
        <f>_xlfn.XLOOKUP(I2620,Main_OG!$B$1:$B$766,Main_OG!$O$1:$O$766,"")</f>
        <v>0</v>
      </c>
      <c r="H2620" s="45">
        <f>_xlfn.XLOOKUP(E2620,Main_OG!$D$1:$D$766,Main_OG!$J$1:$J$766,"")</f>
        <v>0</v>
      </c>
      <c r="I2620" s="45" t="s">
        <v>451</v>
      </c>
      <c r="J2620" s="45" t="str">
        <f t="shared" si="121"/>
        <v>Southwestern Electric Power Co_LA</v>
      </c>
      <c r="K2620" s="45" t="str">
        <f t="shared" si="122"/>
        <v>Southwestern Electric Power Co_LA</v>
      </c>
      <c r="L2620" s="45" t="s">
        <v>3798</v>
      </c>
      <c r="M2620" s="45">
        <v>0</v>
      </c>
      <c r="N2620" s="45">
        <v>24834</v>
      </c>
      <c r="O2620" s="45">
        <v>2076</v>
      </c>
      <c r="P2620" s="45">
        <v>200377</v>
      </c>
      <c r="Q2620" s="45">
        <v>0</v>
      </c>
      <c r="R2620" s="45">
        <v>2565173</v>
      </c>
      <c r="S2620" s="45">
        <v>1103417</v>
      </c>
      <c r="T2620" s="45">
        <v>3290515</v>
      </c>
      <c r="U2620" s="45">
        <v>0</v>
      </c>
      <c r="V2620" s="45">
        <v>6.89</v>
      </c>
      <c r="W2620" s="45">
        <v>5.75</v>
      </c>
      <c r="X2620" s="45">
        <v>8.17</v>
      </c>
      <c r="Y2620" s="46">
        <v>241235.9</v>
      </c>
      <c r="Z2620" s="46">
        <v>52714.824646587898</v>
      </c>
      <c r="AA2620" s="47">
        <f>_xlfn.XLOOKUP($E2620,Main_OG!$D$1:$D$766,Main_OG!AJ$1:AJ$766,"")</f>
        <v>33434638</v>
      </c>
      <c r="AB2620" s="47">
        <f>_xlfn.XLOOKUP($E2620,Main_OG!$D$1:$D$766,Main_OG!AK$1:AK$766,"")</f>
        <v>17692614</v>
      </c>
      <c r="AC2620" s="47">
        <f>_xlfn.XLOOKUP($E2620,Main_OG!$D$1:$D$766,Main_OG!AL$1:AL$766,"")</f>
        <v>924119254</v>
      </c>
      <c r="AD2620" s="47">
        <f>_xlfn.XLOOKUP($E2620,Main_OG!$D$1:$D$766,Main_OG!AM$1:AM$766,"")</f>
        <v>16614975</v>
      </c>
    </row>
    <row r="2621" spans="1:30" x14ac:dyDescent="0.35">
      <c r="A2621" s="36" t="s">
        <v>3781</v>
      </c>
      <c r="B2621" s="45" t="s">
        <v>77</v>
      </c>
      <c r="C2621" s="45" t="s">
        <v>4301</v>
      </c>
      <c r="D2621" s="36" t="s">
        <v>3781</v>
      </c>
      <c r="E2621" s="36" t="str">
        <f t="shared" si="120"/>
        <v>2011_TX</v>
      </c>
      <c r="F2621" s="45">
        <v>2011</v>
      </c>
      <c r="G2621" s="45">
        <f>_xlfn.XLOOKUP(I2621,Main_OG!$B$1:$B$766,Main_OG!$O$1:$O$766,"")</f>
        <v>1</v>
      </c>
      <c r="H2621" s="45">
        <f>_xlfn.XLOOKUP(E2621,Main_OG!$D$1:$D$766,Main_OG!$J$1:$J$766,"")</f>
        <v>0</v>
      </c>
      <c r="I2621" s="45" t="s">
        <v>77</v>
      </c>
      <c r="J2621" s="45" t="str">
        <f t="shared" si="121"/>
        <v>Southwestern Electric Power Co_TX</v>
      </c>
      <c r="K2621" s="45" t="str">
        <f t="shared" si="122"/>
        <v>Southwestern Electric Power Co_TX</v>
      </c>
      <c r="L2621" s="45" t="s">
        <v>3799</v>
      </c>
      <c r="M2621" s="45">
        <v>0</v>
      </c>
      <c r="N2621" s="45">
        <v>30003</v>
      </c>
      <c r="O2621" s="45">
        <v>4430</v>
      </c>
      <c r="P2621" s="45">
        <v>146225</v>
      </c>
      <c r="Q2621" s="45">
        <v>0</v>
      </c>
      <c r="R2621" s="45">
        <v>2395682</v>
      </c>
      <c r="S2621" s="45">
        <v>2729934</v>
      </c>
      <c r="T2621" s="45">
        <v>2418658</v>
      </c>
      <c r="U2621" s="45">
        <v>0</v>
      </c>
      <c r="V2621" s="45">
        <v>6.34</v>
      </c>
      <c r="W2621" s="45">
        <v>5.24</v>
      </c>
      <c r="X2621" s="45">
        <v>7.87</v>
      </c>
      <c r="Y2621" s="46">
        <v>1370174.9</v>
      </c>
      <c r="Z2621" s="46">
        <v>53427.489668364484</v>
      </c>
      <c r="AA2621" s="47">
        <f>_xlfn.XLOOKUP($E2621,Main_OG!$D$1:$D$766,Main_OG!AJ$1:AJ$766,"")</f>
        <v>220852962</v>
      </c>
      <c r="AB2621" s="47">
        <f>_xlfn.XLOOKUP($E2621,Main_OG!$D$1:$D$766,Main_OG!AK$1:AK$766,"")</f>
        <v>3232160</v>
      </c>
      <c r="AC2621" s="47">
        <f>_xlfn.XLOOKUP($E2621,Main_OG!$D$1:$D$766,Main_OG!AL$1:AL$766,"")</f>
        <v>3110801834</v>
      </c>
      <c r="AD2621" s="47">
        <f>_xlfn.XLOOKUP($E2621,Main_OG!$D$1:$D$766,Main_OG!AM$1:AM$766,"")</f>
        <v>39648457</v>
      </c>
    </row>
    <row r="2622" spans="1:30" x14ac:dyDescent="0.35">
      <c r="A2622" s="36" t="s">
        <v>3781</v>
      </c>
      <c r="B2622" s="45" t="s">
        <v>628</v>
      </c>
      <c r="C2622" s="45" t="s">
        <v>4301</v>
      </c>
      <c r="D2622" s="36" t="s">
        <v>3781</v>
      </c>
      <c r="E2622" s="36" t="str">
        <f t="shared" si="120"/>
        <v>2012_AR</v>
      </c>
      <c r="F2622" s="45">
        <v>2012</v>
      </c>
      <c r="G2622" s="45">
        <f>_xlfn.XLOOKUP(I2622,Main_OG!$B$1:$B$766,Main_OG!$O$1:$O$766,"")</f>
        <v>1</v>
      </c>
      <c r="H2622" s="45">
        <f>_xlfn.XLOOKUP(E2622,Main_OG!$D$1:$D$766,Main_OG!$J$1:$J$766,"")</f>
        <v>0</v>
      </c>
      <c r="I2622" s="45" t="s">
        <v>628</v>
      </c>
      <c r="J2622" s="45" t="str">
        <f t="shared" si="121"/>
        <v>Southwestern Electric Power Co_AR</v>
      </c>
      <c r="K2622" s="45" t="str">
        <f t="shared" si="122"/>
        <v>Southwestern Electric Power Co_AR</v>
      </c>
      <c r="L2622" s="45" t="s">
        <v>3800</v>
      </c>
      <c r="M2622" s="45">
        <v>0</v>
      </c>
      <c r="N2622" s="45">
        <v>17465</v>
      </c>
      <c r="O2622" s="45">
        <v>628</v>
      </c>
      <c r="P2622" s="45">
        <v>95979</v>
      </c>
      <c r="Q2622" s="45">
        <v>0</v>
      </c>
      <c r="R2622" s="45">
        <v>1367924</v>
      </c>
      <c r="S2622" s="45">
        <v>1561916</v>
      </c>
      <c r="T2622" s="45">
        <v>1132272</v>
      </c>
      <c r="U2622" s="45">
        <v>0</v>
      </c>
      <c r="V2622" s="45">
        <v>6.7437225999999999</v>
      </c>
      <c r="W2622" s="45">
        <v>5.2940747000000004</v>
      </c>
      <c r="X2622" s="45">
        <v>8.2568499000000006</v>
      </c>
      <c r="Y2622" s="46">
        <v>116616.2</v>
      </c>
      <c r="Z2622" s="46">
        <v>39492.413497891546</v>
      </c>
      <c r="AA2622" s="47">
        <f>_xlfn.XLOOKUP($E2622,Main_OG!$D$1:$D$766,Main_OG!AJ$1:AJ$766,"")</f>
        <v>34095158</v>
      </c>
      <c r="AB2622" s="47">
        <f>_xlfn.XLOOKUP($E2622,Main_OG!$D$1:$D$766,Main_OG!AK$1:AK$766,"")</f>
        <v>112840</v>
      </c>
      <c r="AC2622" s="47">
        <f>_xlfn.XLOOKUP($E2622,Main_OG!$D$1:$D$766,Main_OG!AL$1:AL$766,"")</f>
        <v>247756828</v>
      </c>
      <c r="AD2622" s="47">
        <f>_xlfn.XLOOKUP($E2622,Main_OG!$D$1:$D$766,Main_OG!AM$1:AM$766,"")</f>
        <v>15493131</v>
      </c>
    </row>
    <row r="2623" spans="1:30" x14ac:dyDescent="0.35">
      <c r="A2623" s="36" t="s">
        <v>3781</v>
      </c>
      <c r="B2623" s="45" t="s">
        <v>451</v>
      </c>
      <c r="C2623" s="45" t="s">
        <v>4301</v>
      </c>
      <c r="D2623" s="36" t="s">
        <v>3781</v>
      </c>
      <c r="E2623" s="36" t="str">
        <f t="shared" si="120"/>
        <v>2012_LA</v>
      </c>
      <c r="F2623" s="45">
        <v>2012</v>
      </c>
      <c r="G2623" s="45">
        <f>_xlfn.XLOOKUP(I2623,Main_OG!$B$1:$B$766,Main_OG!$O$1:$O$766,"")</f>
        <v>0</v>
      </c>
      <c r="H2623" s="45">
        <f>_xlfn.XLOOKUP(E2623,Main_OG!$D$1:$D$766,Main_OG!$J$1:$J$766,"")</f>
        <v>0</v>
      </c>
      <c r="I2623" s="45" t="s">
        <v>451</v>
      </c>
      <c r="J2623" s="45" t="str">
        <f t="shared" si="121"/>
        <v>Southwestern Electric Power Co_LA</v>
      </c>
      <c r="K2623" s="45" t="str">
        <f t="shared" si="122"/>
        <v>Southwestern Electric Power Co_LA</v>
      </c>
      <c r="L2623" s="45" t="s">
        <v>3801</v>
      </c>
      <c r="M2623" s="45">
        <v>0</v>
      </c>
      <c r="N2623" s="45">
        <v>24952</v>
      </c>
      <c r="O2623" s="45">
        <v>2049</v>
      </c>
      <c r="P2623" s="45">
        <v>200345</v>
      </c>
      <c r="Q2623" s="45">
        <v>0</v>
      </c>
      <c r="R2623" s="45">
        <v>2492841</v>
      </c>
      <c r="S2623" s="45">
        <v>1080305</v>
      </c>
      <c r="T2623" s="45">
        <v>2990171</v>
      </c>
      <c r="U2623" s="45">
        <v>0</v>
      </c>
      <c r="V2623" s="45">
        <v>6.9372254</v>
      </c>
      <c r="W2623" s="45">
        <v>5.7616135999999996</v>
      </c>
      <c r="X2623" s="45">
        <v>8.2395957000000006</v>
      </c>
      <c r="Y2623" s="46">
        <v>242416.8</v>
      </c>
      <c r="Z2623" s="46">
        <v>52675.634665901212</v>
      </c>
      <c r="AA2623" s="47">
        <f>_xlfn.XLOOKUP($E2623,Main_OG!$D$1:$D$766,Main_OG!AJ$1:AJ$766,"")</f>
        <v>29493012</v>
      </c>
      <c r="AB2623" s="47">
        <f>_xlfn.XLOOKUP($E2623,Main_OG!$D$1:$D$766,Main_OG!AK$1:AK$766,"")</f>
        <v>11697112</v>
      </c>
      <c r="AC2623" s="47">
        <f>_xlfn.XLOOKUP($E2623,Main_OG!$D$1:$D$766,Main_OG!AL$1:AL$766,"")</f>
        <v>997544046</v>
      </c>
      <c r="AD2623" s="47">
        <f>_xlfn.XLOOKUP($E2623,Main_OG!$D$1:$D$766,Main_OG!AM$1:AM$766,"")</f>
        <v>15659132</v>
      </c>
    </row>
    <row r="2624" spans="1:30" x14ac:dyDescent="0.35">
      <c r="A2624" s="36" t="s">
        <v>3781</v>
      </c>
      <c r="B2624" s="45" t="s">
        <v>77</v>
      </c>
      <c r="C2624" s="45" t="s">
        <v>4301</v>
      </c>
      <c r="D2624" s="36" t="s">
        <v>3781</v>
      </c>
      <c r="E2624" s="36" t="str">
        <f t="shared" si="120"/>
        <v>2012_TX</v>
      </c>
      <c r="F2624" s="45">
        <v>2012</v>
      </c>
      <c r="G2624" s="45">
        <f>_xlfn.XLOOKUP(I2624,Main_OG!$B$1:$B$766,Main_OG!$O$1:$O$766,"")</f>
        <v>1</v>
      </c>
      <c r="H2624" s="45">
        <f>_xlfn.XLOOKUP(E2624,Main_OG!$D$1:$D$766,Main_OG!$J$1:$J$766,"")</f>
        <v>0</v>
      </c>
      <c r="I2624" s="45" t="s">
        <v>77</v>
      </c>
      <c r="J2624" s="45" t="str">
        <f t="shared" si="121"/>
        <v>Southwestern Electric Power Co_TX</v>
      </c>
      <c r="K2624" s="45" t="str">
        <f t="shared" si="122"/>
        <v>Southwestern Electric Power Co_TX</v>
      </c>
      <c r="L2624" s="45" t="s">
        <v>3802</v>
      </c>
      <c r="M2624" s="45">
        <v>0</v>
      </c>
      <c r="N2624" s="45">
        <v>30203</v>
      </c>
      <c r="O2624" s="45">
        <v>4432</v>
      </c>
      <c r="P2624" s="45">
        <v>147226</v>
      </c>
      <c r="Q2624" s="45">
        <v>0</v>
      </c>
      <c r="R2624" s="45">
        <v>2323897</v>
      </c>
      <c r="S2624" s="45">
        <v>3018491</v>
      </c>
      <c r="T2624" s="45">
        <v>2178700</v>
      </c>
      <c r="U2624" s="45">
        <v>0</v>
      </c>
      <c r="V2624" s="45">
        <v>6.1990698999999996</v>
      </c>
      <c r="W2624" s="45">
        <v>4.9510832000000002</v>
      </c>
      <c r="X2624" s="45">
        <v>7.7845503999999996</v>
      </c>
      <c r="Y2624" s="46">
        <v>1438354.4</v>
      </c>
      <c r="Z2624" s="46">
        <v>55142.914539574267</v>
      </c>
      <c r="AA2624" s="47">
        <f>_xlfn.XLOOKUP($E2624,Main_OG!$D$1:$D$766,Main_OG!AJ$1:AJ$766,"")</f>
        <v>194610414</v>
      </c>
      <c r="AB2624" s="47">
        <f>_xlfn.XLOOKUP($E2624,Main_OG!$D$1:$D$766,Main_OG!AK$1:AK$766,"")</f>
        <v>6389742</v>
      </c>
      <c r="AC2624" s="47">
        <f>_xlfn.XLOOKUP($E2624,Main_OG!$D$1:$D$766,Main_OG!AL$1:AL$766,"")</f>
        <v>3262388996</v>
      </c>
      <c r="AD2624" s="47">
        <f>_xlfn.XLOOKUP($E2624,Main_OG!$D$1:$D$766,Main_OG!AM$1:AM$766,"")</f>
        <v>38441017</v>
      </c>
    </row>
    <row r="2625" spans="1:30" x14ac:dyDescent="0.35">
      <c r="A2625" s="36" t="s">
        <v>3781</v>
      </c>
      <c r="B2625" s="45" t="s">
        <v>628</v>
      </c>
      <c r="C2625" s="45" t="s">
        <v>4301</v>
      </c>
      <c r="D2625" s="36" t="s">
        <v>3781</v>
      </c>
      <c r="E2625" s="36" t="str">
        <f t="shared" si="120"/>
        <v>2013_AR</v>
      </c>
      <c r="F2625" s="45">
        <v>2013</v>
      </c>
      <c r="G2625" s="45">
        <f>_xlfn.XLOOKUP(I2625,Main_OG!$B$1:$B$766,Main_OG!$O$1:$O$766,"")</f>
        <v>1</v>
      </c>
      <c r="H2625" s="45">
        <f>_xlfn.XLOOKUP(E2625,Main_OG!$D$1:$D$766,Main_OG!$J$1:$J$766,"")</f>
        <v>0</v>
      </c>
      <c r="I2625" s="45" t="s">
        <v>628</v>
      </c>
      <c r="J2625" s="45" t="str">
        <f t="shared" si="121"/>
        <v>Southwestern Electric Power Co_AR</v>
      </c>
      <c r="K2625" s="45" t="str">
        <f t="shared" si="122"/>
        <v>Southwestern Electric Power Co_AR</v>
      </c>
      <c r="L2625" s="45" t="s">
        <v>3803</v>
      </c>
      <c r="M2625" s="45">
        <v>0</v>
      </c>
      <c r="N2625" s="45">
        <v>17488</v>
      </c>
      <c r="O2625" s="45">
        <v>614</v>
      </c>
      <c r="P2625" s="45">
        <v>96606</v>
      </c>
      <c r="Q2625" s="45">
        <v>0</v>
      </c>
      <c r="R2625" s="45">
        <v>1343708</v>
      </c>
      <c r="S2625" s="45">
        <v>1539858</v>
      </c>
      <c r="T2625" s="45">
        <v>1134702</v>
      </c>
      <c r="U2625" s="45">
        <v>0</v>
      </c>
      <c r="V2625" s="45">
        <v>7.5813049000000001</v>
      </c>
      <c r="W2625" s="45">
        <v>6.0833012000000002</v>
      </c>
      <c r="X2625" s="45">
        <v>9.0445773000000003</v>
      </c>
      <c r="Y2625" s="46">
        <v>119842.8</v>
      </c>
      <c r="Z2625" s="46">
        <v>40481.155118175935</v>
      </c>
      <c r="AA2625" s="47">
        <f>_xlfn.XLOOKUP($E2625,Main_OG!$D$1:$D$766,Main_OG!AJ$1:AJ$766,"")</f>
        <v>37574936</v>
      </c>
      <c r="AB2625" s="47">
        <f>_xlfn.XLOOKUP($E2625,Main_OG!$D$1:$D$766,Main_OG!AK$1:AK$766,"")</f>
        <v>146494</v>
      </c>
      <c r="AC2625" s="47">
        <f>_xlfn.XLOOKUP($E2625,Main_OG!$D$1:$D$766,Main_OG!AL$1:AL$766,"")</f>
        <v>177238292</v>
      </c>
      <c r="AD2625" s="47">
        <f>_xlfn.XLOOKUP($E2625,Main_OG!$D$1:$D$766,Main_OG!AM$1:AM$766,"")</f>
        <v>11945257</v>
      </c>
    </row>
    <row r="2626" spans="1:30" x14ac:dyDescent="0.35">
      <c r="A2626" s="36" t="s">
        <v>3781</v>
      </c>
      <c r="B2626" s="45" t="s">
        <v>451</v>
      </c>
      <c r="C2626" s="45" t="s">
        <v>4301</v>
      </c>
      <c r="D2626" s="36" t="s">
        <v>3781</v>
      </c>
      <c r="E2626" s="36" t="str">
        <f t="shared" ref="E2626:E2689" si="123">_xlfn.CONCAT(F2626,"_",I2626)</f>
        <v>2013_LA</v>
      </c>
      <c r="F2626" s="45">
        <v>2013</v>
      </c>
      <c r="G2626" s="45">
        <f>_xlfn.XLOOKUP(I2626,Main_OG!$B$1:$B$766,Main_OG!$O$1:$O$766,"")</f>
        <v>0</v>
      </c>
      <c r="H2626" s="45">
        <f>_xlfn.XLOOKUP(E2626,Main_OG!$D$1:$D$766,Main_OG!$J$1:$J$766,"")</f>
        <v>0</v>
      </c>
      <c r="I2626" s="45" t="s">
        <v>451</v>
      </c>
      <c r="J2626" s="45" t="str">
        <f t="shared" ref="J2626:J2689" si="124">_xlfn.CONCAT(A2626,"_",B2626)</f>
        <v>Southwestern Electric Power Co_LA</v>
      </c>
      <c r="K2626" s="45" t="str">
        <f t="shared" ref="K2626:K2689" si="125">_xlfn.CONCAT(D2626,"_",B2626)</f>
        <v>Southwestern Electric Power Co_LA</v>
      </c>
      <c r="L2626" s="45" t="s">
        <v>3804</v>
      </c>
      <c r="M2626" s="45">
        <v>0</v>
      </c>
      <c r="N2626" s="45">
        <v>25086</v>
      </c>
      <c r="O2626" s="45">
        <v>2058</v>
      </c>
      <c r="P2626" s="45">
        <v>201211</v>
      </c>
      <c r="Q2626" s="45">
        <v>0</v>
      </c>
      <c r="R2626" s="45">
        <v>2467326</v>
      </c>
      <c r="S2626" s="45">
        <v>1019703</v>
      </c>
      <c r="T2626" s="45">
        <v>3041190</v>
      </c>
      <c r="U2626" s="45">
        <v>0</v>
      </c>
      <c r="V2626" s="45">
        <v>8.5247834999999998</v>
      </c>
      <c r="W2626" s="45">
        <v>7.0069422000000001</v>
      </c>
      <c r="X2626" s="45">
        <v>9.6005281</v>
      </c>
      <c r="Y2626" s="46">
        <v>236482.3</v>
      </c>
      <c r="Z2626" s="46">
        <v>51119.813058252847</v>
      </c>
      <c r="AA2626" s="47">
        <f>_xlfn.XLOOKUP($E2626,Main_OG!$D$1:$D$766,Main_OG!AJ$1:AJ$766,"")</f>
        <v>27574922</v>
      </c>
      <c r="AB2626" s="47">
        <f>_xlfn.XLOOKUP($E2626,Main_OG!$D$1:$D$766,Main_OG!AK$1:AK$766,"")</f>
        <v>18145904</v>
      </c>
      <c r="AC2626" s="47">
        <f>_xlfn.XLOOKUP($E2626,Main_OG!$D$1:$D$766,Main_OG!AL$1:AL$766,"")</f>
        <v>916563612</v>
      </c>
      <c r="AD2626" s="47">
        <f>_xlfn.XLOOKUP($E2626,Main_OG!$D$1:$D$766,Main_OG!AM$1:AM$766,"")</f>
        <v>16954394</v>
      </c>
    </row>
    <row r="2627" spans="1:30" x14ac:dyDescent="0.35">
      <c r="A2627" s="36" t="s">
        <v>3781</v>
      </c>
      <c r="B2627" s="45" t="s">
        <v>77</v>
      </c>
      <c r="C2627" s="45" t="s">
        <v>4301</v>
      </c>
      <c r="D2627" s="36" t="s">
        <v>3781</v>
      </c>
      <c r="E2627" s="36" t="str">
        <f t="shared" si="123"/>
        <v>2013_TX</v>
      </c>
      <c r="F2627" s="45">
        <v>2013</v>
      </c>
      <c r="G2627" s="45">
        <f>_xlfn.XLOOKUP(I2627,Main_OG!$B$1:$B$766,Main_OG!$O$1:$O$766,"")</f>
        <v>1</v>
      </c>
      <c r="H2627" s="45">
        <f>_xlfn.XLOOKUP(E2627,Main_OG!$D$1:$D$766,Main_OG!$J$1:$J$766,"")</f>
        <v>0</v>
      </c>
      <c r="I2627" s="45" t="s">
        <v>77</v>
      </c>
      <c r="J2627" s="45" t="str">
        <f t="shared" si="124"/>
        <v>Southwestern Electric Power Co_TX</v>
      </c>
      <c r="K2627" s="45" t="str">
        <f t="shared" si="125"/>
        <v>Southwestern Electric Power Co_TX</v>
      </c>
      <c r="L2627" s="45" t="s">
        <v>3805</v>
      </c>
      <c r="M2627" s="45">
        <v>0</v>
      </c>
      <c r="N2627" s="45">
        <v>30381</v>
      </c>
      <c r="O2627" s="45">
        <v>4411</v>
      </c>
      <c r="P2627" s="45">
        <v>147561</v>
      </c>
      <c r="Q2627" s="45">
        <v>0</v>
      </c>
      <c r="R2627" s="45">
        <v>2280204</v>
      </c>
      <c r="S2627" s="45">
        <v>3052622</v>
      </c>
      <c r="T2627" s="45">
        <v>2255502</v>
      </c>
      <c r="U2627" s="45">
        <v>0</v>
      </c>
      <c r="V2627" s="45">
        <v>7.8379873</v>
      </c>
      <c r="W2627" s="45">
        <v>5.3643098</v>
      </c>
      <c r="X2627" s="45">
        <v>8.9249089999999995</v>
      </c>
      <c r="Y2627" s="46">
        <v>1511806.5</v>
      </c>
      <c r="Z2627" s="46">
        <v>57093.153737780332</v>
      </c>
      <c r="AA2627" s="47">
        <f>_xlfn.XLOOKUP($E2627,Main_OG!$D$1:$D$766,Main_OG!AJ$1:AJ$766,"")</f>
        <v>204973390</v>
      </c>
      <c r="AB2627" s="47">
        <f>_xlfn.XLOOKUP($E2627,Main_OG!$D$1:$D$766,Main_OG!AK$1:AK$766,"")</f>
        <v>4517374</v>
      </c>
      <c r="AC2627" s="47">
        <f>_xlfn.XLOOKUP($E2627,Main_OG!$D$1:$D$766,Main_OG!AL$1:AL$766,"")</f>
        <v>3076364045</v>
      </c>
      <c r="AD2627" s="47">
        <f>_xlfn.XLOOKUP($E2627,Main_OG!$D$1:$D$766,Main_OG!AM$1:AM$766,"")</f>
        <v>38314996</v>
      </c>
    </row>
    <row r="2628" spans="1:30" x14ac:dyDescent="0.35">
      <c r="A2628" s="36" t="s">
        <v>3781</v>
      </c>
      <c r="B2628" s="45" t="s">
        <v>628</v>
      </c>
      <c r="C2628" s="45" t="s">
        <v>4301</v>
      </c>
      <c r="D2628" s="36" t="s">
        <v>3781</v>
      </c>
      <c r="E2628" s="36" t="str">
        <f t="shared" si="123"/>
        <v>2014_AR</v>
      </c>
      <c r="F2628" s="45">
        <v>2014</v>
      </c>
      <c r="G2628" s="45">
        <f>_xlfn.XLOOKUP(I2628,Main_OG!$B$1:$B$766,Main_OG!$O$1:$O$766,"")</f>
        <v>1</v>
      </c>
      <c r="H2628" s="45">
        <f>_xlfn.XLOOKUP(E2628,Main_OG!$D$1:$D$766,Main_OG!$J$1:$J$766,"")</f>
        <v>0</v>
      </c>
      <c r="I2628" s="45" t="s">
        <v>628</v>
      </c>
      <c r="J2628" s="45" t="str">
        <f t="shared" si="124"/>
        <v>Southwestern Electric Power Co_AR</v>
      </c>
      <c r="K2628" s="45" t="str">
        <f t="shared" si="125"/>
        <v>Southwestern Electric Power Co_AR</v>
      </c>
      <c r="L2628" s="45" t="s">
        <v>3806</v>
      </c>
      <c r="M2628" s="45">
        <v>0</v>
      </c>
      <c r="N2628" s="45">
        <v>17554</v>
      </c>
      <c r="O2628" s="45">
        <v>607</v>
      </c>
      <c r="P2628" s="45">
        <v>97253</v>
      </c>
      <c r="Q2628" s="45">
        <v>0</v>
      </c>
      <c r="R2628" s="45">
        <v>1354356</v>
      </c>
      <c r="S2628" s="45">
        <v>1543047</v>
      </c>
      <c r="T2628" s="45">
        <v>1121436</v>
      </c>
      <c r="U2628" s="45">
        <v>0</v>
      </c>
      <c r="V2628" s="45">
        <v>7.4541848999999996</v>
      </c>
      <c r="W2628" s="45">
        <v>5.9327033</v>
      </c>
      <c r="X2628" s="45">
        <v>8.9825545000000009</v>
      </c>
      <c r="Y2628" s="46">
        <v>121409.4</v>
      </c>
      <c r="Z2628" s="46">
        <v>40895.673916272761</v>
      </c>
      <c r="AA2628" s="47">
        <f>_xlfn.XLOOKUP($E2628,Main_OG!$D$1:$D$766,Main_OG!AJ$1:AJ$766,"")</f>
        <v>38590830</v>
      </c>
      <c r="AB2628" s="47">
        <f>_xlfn.XLOOKUP($E2628,Main_OG!$D$1:$D$766,Main_OG!AK$1:AK$766,"")</f>
        <v>97830</v>
      </c>
      <c r="AC2628" s="47">
        <f>_xlfn.XLOOKUP($E2628,Main_OG!$D$1:$D$766,Main_OG!AL$1:AL$766,"")</f>
        <v>136257808</v>
      </c>
      <c r="AD2628" s="47">
        <f>_xlfn.XLOOKUP($E2628,Main_OG!$D$1:$D$766,Main_OG!AM$1:AM$766,"")</f>
        <v>14478259</v>
      </c>
    </row>
    <row r="2629" spans="1:30" x14ac:dyDescent="0.35">
      <c r="A2629" s="36" t="s">
        <v>3781</v>
      </c>
      <c r="B2629" s="45" t="s">
        <v>451</v>
      </c>
      <c r="C2629" s="45" t="s">
        <v>4301</v>
      </c>
      <c r="D2629" s="36" t="s">
        <v>3781</v>
      </c>
      <c r="E2629" s="36" t="str">
        <f t="shared" si="123"/>
        <v>2014_LA</v>
      </c>
      <c r="F2629" s="45">
        <v>2014</v>
      </c>
      <c r="G2629" s="45">
        <f>_xlfn.XLOOKUP(I2629,Main_OG!$B$1:$B$766,Main_OG!$O$1:$O$766,"")</f>
        <v>0</v>
      </c>
      <c r="H2629" s="45">
        <f>_xlfn.XLOOKUP(E2629,Main_OG!$D$1:$D$766,Main_OG!$J$1:$J$766,"")</f>
        <v>0</v>
      </c>
      <c r="I2629" s="45" t="s">
        <v>451</v>
      </c>
      <c r="J2629" s="45" t="str">
        <f t="shared" si="124"/>
        <v>Southwestern Electric Power Co_LA</v>
      </c>
      <c r="K2629" s="45" t="str">
        <f t="shared" si="125"/>
        <v>Southwestern Electric Power Co_LA</v>
      </c>
      <c r="L2629" s="45" t="s">
        <v>3807</v>
      </c>
      <c r="M2629" s="45">
        <v>0</v>
      </c>
      <c r="N2629" s="45">
        <v>25301</v>
      </c>
      <c r="O2629" s="45">
        <v>2053</v>
      </c>
      <c r="P2629" s="45">
        <v>201885</v>
      </c>
      <c r="Q2629" s="45">
        <v>0</v>
      </c>
      <c r="R2629" s="45">
        <v>2446268</v>
      </c>
      <c r="S2629" s="45">
        <v>1034068</v>
      </c>
      <c r="T2629" s="45">
        <v>2991457</v>
      </c>
      <c r="U2629" s="45">
        <v>0</v>
      </c>
      <c r="V2629" s="45">
        <v>8.7201933999999994</v>
      </c>
      <c r="W2629" s="45">
        <v>7.0508999000000001</v>
      </c>
      <c r="X2629" s="45">
        <v>9.7112543999999996</v>
      </c>
      <c r="Y2629" s="46">
        <v>243042.9</v>
      </c>
      <c r="Z2629" s="46">
        <v>52312.988249089853</v>
      </c>
      <c r="AA2629" s="47">
        <f>_xlfn.XLOOKUP($E2629,Main_OG!$D$1:$D$766,Main_OG!AJ$1:AJ$766,"")</f>
        <v>25264386</v>
      </c>
      <c r="AB2629" s="47">
        <f>_xlfn.XLOOKUP($E2629,Main_OG!$D$1:$D$766,Main_OG!AK$1:AK$766,"")</f>
        <v>18596832</v>
      </c>
      <c r="AC2629" s="47">
        <f>_xlfn.XLOOKUP($E2629,Main_OG!$D$1:$D$766,Main_OG!AL$1:AL$766,"")</f>
        <v>931366122</v>
      </c>
      <c r="AD2629" s="47">
        <f>_xlfn.XLOOKUP($E2629,Main_OG!$D$1:$D$766,Main_OG!AM$1:AM$766,"")</f>
        <v>17311330</v>
      </c>
    </row>
    <row r="2630" spans="1:30" x14ac:dyDescent="0.35">
      <c r="A2630" s="36" t="s">
        <v>3781</v>
      </c>
      <c r="B2630" s="45" t="s">
        <v>77</v>
      </c>
      <c r="C2630" s="45" t="s">
        <v>4301</v>
      </c>
      <c r="D2630" s="36" t="s">
        <v>3781</v>
      </c>
      <c r="E2630" s="36" t="str">
        <f t="shared" si="123"/>
        <v>2014_TX</v>
      </c>
      <c r="F2630" s="45">
        <v>2014</v>
      </c>
      <c r="G2630" s="45">
        <f>_xlfn.XLOOKUP(I2630,Main_OG!$B$1:$B$766,Main_OG!$O$1:$O$766,"")</f>
        <v>1</v>
      </c>
      <c r="H2630" s="45">
        <f>_xlfn.XLOOKUP(E2630,Main_OG!$D$1:$D$766,Main_OG!$J$1:$J$766,"")</f>
        <v>0</v>
      </c>
      <c r="I2630" s="45" t="s">
        <v>77</v>
      </c>
      <c r="J2630" s="45" t="str">
        <f t="shared" si="124"/>
        <v>Southwestern Electric Power Co_TX</v>
      </c>
      <c r="K2630" s="45" t="str">
        <f t="shared" si="125"/>
        <v>Southwestern Electric Power Co_TX</v>
      </c>
      <c r="L2630" s="45" t="s">
        <v>3808</v>
      </c>
      <c r="M2630" s="45">
        <v>0</v>
      </c>
      <c r="N2630" s="45">
        <v>30449</v>
      </c>
      <c r="O2630" s="45">
        <v>4401</v>
      </c>
      <c r="P2630" s="45">
        <v>147734</v>
      </c>
      <c r="Q2630" s="45">
        <v>0</v>
      </c>
      <c r="R2630" s="45">
        <v>2276207</v>
      </c>
      <c r="S2630" s="45">
        <v>3323617</v>
      </c>
      <c r="T2630" s="45">
        <v>2198241</v>
      </c>
      <c r="U2630" s="45">
        <v>0</v>
      </c>
      <c r="V2630" s="45">
        <v>6.9659788999999996</v>
      </c>
      <c r="W2630" s="45">
        <v>5.843432</v>
      </c>
      <c r="X2630" s="45">
        <v>8.9394247</v>
      </c>
      <c r="Y2630" s="46">
        <v>1559636.1</v>
      </c>
      <c r="Z2630" s="46">
        <v>57843.36974409315</v>
      </c>
      <c r="AA2630" s="47">
        <f>_xlfn.XLOOKUP($E2630,Main_OG!$D$1:$D$766,Main_OG!AJ$1:AJ$766,"")</f>
        <v>203315006</v>
      </c>
      <c r="AB2630" s="47">
        <f>_xlfn.XLOOKUP($E2630,Main_OG!$D$1:$D$766,Main_OG!AK$1:AK$766,"")</f>
        <v>1634030</v>
      </c>
      <c r="AC2630" s="47">
        <f>_xlfn.XLOOKUP($E2630,Main_OG!$D$1:$D$766,Main_OG!AL$1:AL$766,"")</f>
        <v>3070820282</v>
      </c>
      <c r="AD2630" s="47">
        <f>_xlfn.XLOOKUP($E2630,Main_OG!$D$1:$D$766,Main_OG!AM$1:AM$766,"")</f>
        <v>39287443</v>
      </c>
    </row>
    <row r="2631" spans="1:30" x14ac:dyDescent="0.35">
      <c r="A2631" s="36" t="s">
        <v>3781</v>
      </c>
      <c r="B2631" s="45" t="s">
        <v>628</v>
      </c>
      <c r="C2631" s="45" t="s">
        <v>4301</v>
      </c>
      <c r="D2631" s="36" t="s">
        <v>3781</v>
      </c>
      <c r="E2631" s="36" t="str">
        <f t="shared" si="123"/>
        <v>2015_AR</v>
      </c>
      <c r="F2631" s="45">
        <v>2015</v>
      </c>
      <c r="G2631" s="45">
        <f>_xlfn.XLOOKUP(I2631,Main_OG!$B$1:$B$766,Main_OG!$O$1:$O$766,"")</f>
        <v>1</v>
      </c>
      <c r="H2631" s="45">
        <f>_xlfn.XLOOKUP(E2631,Main_OG!$D$1:$D$766,Main_OG!$J$1:$J$766,"")</f>
        <v>0</v>
      </c>
      <c r="I2631" s="45" t="s">
        <v>628</v>
      </c>
      <c r="J2631" s="45" t="str">
        <f t="shared" si="124"/>
        <v>Southwestern Electric Power Co_AR</v>
      </c>
      <c r="K2631" s="45" t="str">
        <f t="shared" si="125"/>
        <v>Southwestern Electric Power Co_AR</v>
      </c>
      <c r="L2631" s="45" t="s">
        <v>3809</v>
      </c>
      <c r="M2631" s="45">
        <v>0</v>
      </c>
      <c r="N2631" s="45">
        <v>17646</v>
      </c>
      <c r="O2631" s="45">
        <v>601</v>
      </c>
      <c r="P2631" s="45">
        <v>97877</v>
      </c>
      <c r="Q2631" s="45">
        <v>0</v>
      </c>
      <c r="R2631" s="45">
        <v>1364578</v>
      </c>
      <c r="S2631" s="45">
        <v>1441797</v>
      </c>
      <c r="T2631" s="45">
        <v>1110909</v>
      </c>
      <c r="U2631" s="45">
        <v>0</v>
      </c>
      <c r="V2631" s="45">
        <v>7.0702444</v>
      </c>
      <c r="W2631" s="45">
        <v>5.5231769999999996</v>
      </c>
      <c r="X2631" s="45">
        <v>8.7026029999999999</v>
      </c>
      <c r="Y2631" s="46">
        <v>121532.5</v>
      </c>
      <c r="Z2631" s="46">
        <v>40786.386158218258</v>
      </c>
      <c r="AA2631" s="47">
        <f>_xlfn.XLOOKUP($E2631,Main_OG!$D$1:$D$766,Main_OG!AJ$1:AJ$766,"")</f>
        <v>25659822</v>
      </c>
      <c r="AB2631" s="47">
        <f>_xlfn.XLOOKUP($E2631,Main_OG!$D$1:$D$766,Main_OG!AK$1:AK$766,"")</f>
        <v>215844</v>
      </c>
      <c r="AC2631" s="47">
        <f>_xlfn.XLOOKUP($E2631,Main_OG!$D$1:$D$766,Main_OG!AL$1:AL$766,"")</f>
        <v>210203424</v>
      </c>
      <c r="AD2631" s="47">
        <f>_xlfn.XLOOKUP($E2631,Main_OG!$D$1:$D$766,Main_OG!AM$1:AM$766,"")</f>
        <v>13837794</v>
      </c>
    </row>
    <row r="2632" spans="1:30" x14ac:dyDescent="0.35">
      <c r="A2632" s="36" t="s">
        <v>3781</v>
      </c>
      <c r="B2632" s="45" t="s">
        <v>451</v>
      </c>
      <c r="C2632" s="45" t="s">
        <v>4301</v>
      </c>
      <c r="D2632" s="36" t="s">
        <v>3781</v>
      </c>
      <c r="E2632" s="36" t="str">
        <f t="shared" si="123"/>
        <v>2015_LA</v>
      </c>
      <c r="F2632" s="45">
        <v>2015</v>
      </c>
      <c r="G2632" s="45">
        <f>_xlfn.XLOOKUP(I2632,Main_OG!$B$1:$B$766,Main_OG!$O$1:$O$766,"")</f>
        <v>0</v>
      </c>
      <c r="H2632" s="45">
        <f>_xlfn.XLOOKUP(E2632,Main_OG!$D$1:$D$766,Main_OG!$J$1:$J$766,"")</f>
        <v>0</v>
      </c>
      <c r="I2632" s="45" t="s">
        <v>451</v>
      </c>
      <c r="J2632" s="45" t="str">
        <f t="shared" si="124"/>
        <v>Southwestern Electric Power Co_LA</v>
      </c>
      <c r="K2632" s="45" t="str">
        <f t="shared" si="125"/>
        <v>Southwestern Electric Power Co_LA</v>
      </c>
      <c r="L2632" s="45" t="s">
        <v>3810</v>
      </c>
      <c r="M2632" s="45">
        <v>0</v>
      </c>
      <c r="N2632" s="45">
        <v>25419</v>
      </c>
      <c r="O2632" s="45">
        <v>2022</v>
      </c>
      <c r="P2632" s="45">
        <v>202534</v>
      </c>
      <c r="Q2632" s="45">
        <v>0</v>
      </c>
      <c r="R2632" s="45">
        <v>2493867</v>
      </c>
      <c r="S2632" s="45">
        <v>1038879</v>
      </c>
      <c r="T2632" s="45">
        <v>3032060</v>
      </c>
      <c r="U2632" s="45">
        <v>0</v>
      </c>
      <c r="V2632" s="45">
        <v>8.5740739000000001</v>
      </c>
      <c r="W2632" s="45">
        <v>6.7861608999999996</v>
      </c>
      <c r="X2632" s="45">
        <v>9.7504337000000003</v>
      </c>
      <c r="Y2632" s="46">
        <v>239584.1</v>
      </c>
      <c r="Z2632" s="46">
        <v>51335.805157833791</v>
      </c>
      <c r="AA2632" s="47">
        <f>_xlfn.XLOOKUP($E2632,Main_OG!$D$1:$D$766,Main_OG!AJ$1:AJ$766,"")</f>
        <v>21510280</v>
      </c>
      <c r="AB2632" s="47">
        <f>_xlfn.XLOOKUP($E2632,Main_OG!$D$1:$D$766,Main_OG!AK$1:AK$766,"")</f>
        <v>15427074</v>
      </c>
      <c r="AC2632" s="47">
        <f>_xlfn.XLOOKUP($E2632,Main_OG!$D$1:$D$766,Main_OG!AL$1:AL$766,"")</f>
        <v>1063766540</v>
      </c>
      <c r="AD2632" s="47">
        <f>_xlfn.XLOOKUP($E2632,Main_OG!$D$1:$D$766,Main_OG!AM$1:AM$766,"")</f>
        <v>15300736</v>
      </c>
    </row>
    <row r="2633" spans="1:30" x14ac:dyDescent="0.35">
      <c r="A2633" s="36" t="s">
        <v>3781</v>
      </c>
      <c r="B2633" s="45" t="s">
        <v>77</v>
      </c>
      <c r="C2633" s="45" t="s">
        <v>4301</v>
      </c>
      <c r="D2633" s="36" t="s">
        <v>3781</v>
      </c>
      <c r="E2633" s="36" t="str">
        <f t="shared" si="123"/>
        <v>2015_TX</v>
      </c>
      <c r="F2633" s="45">
        <v>2015</v>
      </c>
      <c r="G2633" s="45">
        <f>_xlfn.XLOOKUP(I2633,Main_OG!$B$1:$B$766,Main_OG!$O$1:$O$766,"")</f>
        <v>1</v>
      </c>
      <c r="H2633" s="45">
        <f>_xlfn.XLOOKUP(E2633,Main_OG!$D$1:$D$766,Main_OG!$J$1:$J$766,"")</f>
        <v>0</v>
      </c>
      <c r="I2633" s="45" t="s">
        <v>77</v>
      </c>
      <c r="J2633" s="45" t="str">
        <f t="shared" si="124"/>
        <v>Southwestern Electric Power Co_TX</v>
      </c>
      <c r="K2633" s="45" t="str">
        <f t="shared" si="125"/>
        <v>Southwestern Electric Power Co_TX</v>
      </c>
      <c r="L2633" s="45" t="s">
        <v>3811</v>
      </c>
      <c r="M2633" s="45">
        <v>0</v>
      </c>
      <c r="N2633" s="45">
        <v>30640</v>
      </c>
      <c r="O2633" s="45">
        <v>4453</v>
      </c>
      <c r="P2633" s="45">
        <v>148612</v>
      </c>
      <c r="Q2633" s="45">
        <v>0</v>
      </c>
      <c r="R2633" s="45">
        <v>2298420</v>
      </c>
      <c r="S2633" s="45">
        <v>2889312</v>
      </c>
      <c r="T2633" s="45">
        <v>2192790</v>
      </c>
      <c r="U2633" s="45">
        <v>0</v>
      </c>
      <c r="V2633" s="45">
        <v>7.3498751000000002</v>
      </c>
      <c r="W2633" s="45">
        <v>5.8558231000000003</v>
      </c>
      <c r="X2633" s="45">
        <v>9.1724242</v>
      </c>
      <c r="Y2633" s="46">
        <v>1634127.1</v>
      </c>
      <c r="Z2633" s="46">
        <v>59490.880673596999</v>
      </c>
      <c r="AA2633" s="47">
        <f>_xlfn.XLOOKUP($E2633,Main_OG!$D$1:$D$766,Main_OG!AJ$1:AJ$766,"")</f>
        <v>173558394</v>
      </c>
      <c r="AB2633" s="47">
        <f>_xlfn.XLOOKUP($E2633,Main_OG!$D$1:$D$766,Main_OG!AK$1:AK$766,"")</f>
        <v>1097098</v>
      </c>
      <c r="AC2633" s="47">
        <f>_xlfn.XLOOKUP($E2633,Main_OG!$D$1:$D$766,Main_OG!AL$1:AL$766,"")</f>
        <v>3487770466</v>
      </c>
      <c r="AD2633" s="47">
        <f>_xlfn.XLOOKUP($E2633,Main_OG!$D$1:$D$766,Main_OG!AM$1:AM$766,"")</f>
        <v>39354677</v>
      </c>
    </row>
    <row r="2634" spans="1:30" x14ac:dyDescent="0.35">
      <c r="A2634" s="36" t="s">
        <v>3781</v>
      </c>
      <c r="B2634" s="45" t="s">
        <v>628</v>
      </c>
      <c r="C2634" s="45" t="s">
        <v>4301</v>
      </c>
      <c r="D2634" s="36" t="s">
        <v>3781</v>
      </c>
      <c r="E2634" s="36" t="str">
        <f t="shared" si="123"/>
        <v>2016_AR</v>
      </c>
      <c r="F2634" s="45">
        <v>2016</v>
      </c>
      <c r="G2634" s="45">
        <f>_xlfn.XLOOKUP(I2634,Main_OG!$B$1:$B$766,Main_OG!$O$1:$O$766,"")</f>
        <v>1</v>
      </c>
      <c r="H2634" s="45">
        <f>_xlfn.XLOOKUP(E2634,Main_OG!$D$1:$D$766,Main_OG!$J$1:$J$766,"")</f>
        <v>0</v>
      </c>
      <c r="I2634" s="45" t="s">
        <v>628</v>
      </c>
      <c r="J2634" s="45" t="str">
        <f t="shared" si="124"/>
        <v>Southwestern Electric Power Co_AR</v>
      </c>
      <c r="K2634" s="45" t="str">
        <f t="shared" si="125"/>
        <v>Southwestern Electric Power Co_AR</v>
      </c>
      <c r="L2634" s="45" t="s">
        <v>3812</v>
      </c>
      <c r="M2634" s="45">
        <v>0</v>
      </c>
      <c r="N2634" s="45">
        <v>17889</v>
      </c>
      <c r="O2634" s="45">
        <v>597</v>
      </c>
      <c r="P2634" s="45">
        <v>99557</v>
      </c>
      <c r="Q2634" s="45">
        <v>0</v>
      </c>
      <c r="R2634" s="45">
        <v>1343261</v>
      </c>
      <c r="S2634" s="45">
        <v>1425622</v>
      </c>
      <c r="T2634" s="45">
        <v>1121380</v>
      </c>
      <c r="U2634" s="45">
        <v>0</v>
      </c>
      <c r="V2634" s="45">
        <v>7.4169055999999998</v>
      </c>
      <c r="W2634" s="45">
        <v>5.8019236999999997</v>
      </c>
      <c r="X2634" s="45">
        <v>9.1045587000000001</v>
      </c>
      <c r="Y2634" s="46">
        <v>123034.9</v>
      </c>
      <c r="Z2634" s="46">
        <v>41123.832857312365</v>
      </c>
      <c r="AA2634" s="47">
        <f>_xlfn.XLOOKUP($E2634,Main_OG!$D$1:$D$766,Main_OG!AJ$1:AJ$766,"")</f>
        <v>28150950</v>
      </c>
      <c r="AB2634" s="47">
        <f>_xlfn.XLOOKUP($E2634,Main_OG!$D$1:$D$766,Main_OG!AK$1:AK$766,"")</f>
        <v>151030</v>
      </c>
      <c r="AC2634" s="47">
        <f>_xlfn.XLOOKUP($E2634,Main_OG!$D$1:$D$766,Main_OG!AL$1:AL$766,"")</f>
        <v>263258686</v>
      </c>
      <c r="AD2634" s="47">
        <f>_xlfn.XLOOKUP($E2634,Main_OG!$D$1:$D$766,Main_OG!AM$1:AM$766,"")</f>
        <v>13421022</v>
      </c>
    </row>
    <row r="2635" spans="1:30" x14ac:dyDescent="0.35">
      <c r="A2635" s="36" t="s">
        <v>3781</v>
      </c>
      <c r="B2635" s="45" t="s">
        <v>451</v>
      </c>
      <c r="C2635" s="45" t="s">
        <v>4301</v>
      </c>
      <c r="D2635" s="36" t="s">
        <v>3781</v>
      </c>
      <c r="E2635" s="36" t="str">
        <f t="shared" si="123"/>
        <v>2016_LA</v>
      </c>
      <c r="F2635" s="45">
        <v>2016</v>
      </c>
      <c r="G2635" s="45">
        <f>_xlfn.XLOOKUP(I2635,Main_OG!$B$1:$B$766,Main_OG!$O$1:$O$766,"")</f>
        <v>0</v>
      </c>
      <c r="H2635" s="45">
        <f>_xlfn.XLOOKUP(E2635,Main_OG!$D$1:$D$766,Main_OG!$J$1:$J$766,"")</f>
        <v>0</v>
      </c>
      <c r="I2635" s="45" t="s">
        <v>451</v>
      </c>
      <c r="J2635" s="45" t="str">
        <f t="shared" si="124"/>
        <v>Southwestern Electric Power Co_LA</v>
      </c>
      <c r="K2635" s="45" t="str">
        <f t="shared" si="125"/>
        <v>Southwestern Electric Power Co_LA</v>
      </c>
      <c r="L2635" s="45" t="s">
        <v>3813</v>
      </c>
      <c r="M2635" s="45">
        <v>0</v>
      </c>
      <c r="N2635" s="45">
        <v>25252</v>
      </c>
      <c r="O2635" s="45">
        <v>1915</v>
      </c>
      <c r="P2635" s="45">
        <v>202873</v>
      </c>
      <c r="Q2635" s="45">
        <v>0</v>
      </c>
      <c r="R2635" s="45">
        <v>2529322</v>
      </c>
      <c r="S2635" s="45">
        <v>1025977</v>
      </c>
      <c r="T2635" s="45">
        <v>2919203</v>
      </c>
      <c r="U2635" s="45">
        <v>0</v>
      </c>
      <c r="V2635" s="45">
        <v>8.5506233999999992</v>
      </c>
      <c r="W2635" s="45">
        <v>6.6645744000000002</v>
      </c>
      <c r="X2635" s="45">
        <v>9.8066493000000001</v>
      </c>
      <c r="Y2635" s="46">
        <v>235554.2</v>
      </c>
      <c r="Z2635" s="46">
        <v>50317.622324861266</v>
      </c>
      <c r="AA2635" s="47">
        <f>_xlfn.XLOOKUP($E2635,Main_OG!$D$1:$D$766,Main_OG!AJ$1:AJ$766,"")</f>
        <v>17131148</v>
      </c>
      <c r="AB2635" s="47">
        <f>_xlfn.XLOOKUP($E2635,Main_OG!$D$1:$D$766,Main_OG!AK$1:AK$766,"")</f>
        <v>18184218</v>
      </c>
      <c r="AC2635" s="47">
        <f>_xlfn.XLOOKUP($E2635,Main_OG!$D$1:$D$766,Main_OG!AL$1:AL$766,"")</f>
        <v>962016908</v>
      </c>
      <c r="AD2635" s="47">
        <f>_xlfn.XLOOKUP($E2635,Main_OG!$D$1:$D$766,Main_OG!AM$1:AM$766,"")</f>
        <v>17151826</v>
      </c>
    </row>
    <row r="2636" spans="1:30" x14ac:dyDescent="0.35">
      <c r="A2636" s="36" t="s">
        <v>3781</v>
      </c>
      <c r="B2636" s="45" t="s">
        <v>77</v>
      </c>
      <c r="C2636" s="45" t="s">
        <v>4301</v>
      </c>
      <c r="D2636" s="36" t="s">
        <v>3781</v>
      </c>
      <c r="E2636" s="36" t="str">
        <f t="shared" si="123"/>
        <v>2016_TX</v>
      </c>
      <c r="F2636" s="45">
        <v>2016</v>
      </c>
      <c r="G2636" s="45">
        <f>_xlfn.XLOOKUP(I2636,Main_OG!$B$1:$B$766,Main_OG!$O$1:$O$766,"")</f>
        <v>1</v>
      </c>
      <c r="H2636" s="45">
        <f>_xlfn.XLOOKUP(E2636,Main_OG!$D$1:$D$766,Main_OG!$J$1:$J$766,"")</f>
        <v>0</v>
      </c>
      <c r="I2636" s="45" t="s">
        <v>77</v>
      </c>
      <c r="J2636" s="45" t="str">
        <f t="shared" si="124"/>
        <v>Southwestern Electric Power Co_TX</v>
      </c>
      <c r="K2636" s="45" t="str">
        <f t="shared" si="125"/>
        <v>Southwestern Electric Power Co_TX</v>
      </c>
      <c r="L2636" s="45" t="s">
        <v>3814</v>
      </c>
      <c r="M2636" s="45">
        <v>0</v>
      </c>
      <c r="N2636" s="45">
        <v>30800</v>
      </c>
      <c r="O2636" s="45">
        <v>4287</v>
      </c>
      <c r="P2636" s="45">
        <v>149482</v>
      </c>
      <c r="Q2636" s="45">
        <v>0</v>
      </c>
      <c r="R2636" s="45">
        <v>2272222</v>
      </c>
      <c r="S2636" s="45">
        <v>2622185</v>
      </c>
      <c r="T2636" s="45">
        <v>2107830</v>
      </c>
      <c r="U2636" s="45">
        <v>0</v>
      </c>
      <c r="V2636" s="45">
        <v>7.6130281000000002</v>
      </c>
      <c r="W2636" s="45">
        <v>5.9963847000000001</v>
      </c>
      <c r="X2636" s="45">
        <v>9.5305409000000001</v>
      </c>
      <c r="Y2636" s="46">
        <v>1633863.3</v>
      </c>
      <c r="Z2636" s="46">
        <v>58531.903487790238</v>
      </c>
      <c r="AA2636" s="47">
        <f>_xlfn.XLOOKUP($E2636,Main_OG!$D$1:$D$766,Main_OG!AJ$1:AJ$766,"")</f>
        <v>172260984</v>
      </c>
      <c r="AB2636" s="47">
        <f>_xlfn.XLOOKUP($E2636,Main_OG!$D$1:$D$766,Main_OG!AK$1:AK$766,"")</f>
        <v>807834</v>
      </c>
      <c r="AC2636" s="47">
        <f>_xlfn.XLOOKUP($E2636,Main_OG!$D$1:$D$766,Main_OG!AL$1:AL$766,"")</f>
        <v>3179319382</v>
      </c>
      <c r="AD2636" s="47">
        <f>_xlfn.XLOOKUP($E2636,Main_OG!$D$1:$D$766,Main_OG!AM$1:AM$766,"")</f>
        <v>42079445</v>
      </c>
    </row>
    <row r="2637" spans="1:30" x14ac:dyDescent="0.35">
      <c r="A2637" s="36" t="s">
        <v>3781</v>
      </c>
      <c r="B2637" s="45" t="s">
        <v>628</v>
      </c>
      <c r="C2637" s="45" t="s">
        <v>4301</v>
      </c>
      <c r="D2637" s="36" t="s">
        <v>3781</v>
      </c>
      <c r="E2637" s="36" t="str">
        <f t="shared" si="123"/>
        <v>2017_AR</v>
      </c>
      <c r="F2637" s="45">
        <v>2017</v>
      </c>
      <c r="G2637" s="45">
        <f>_xlfn.XLOOKUP(I2637,Main_OG!$B$1:$B$766,Main_OG!$O$1:$O$766,"")</f>
        <v>1</v>
      </c>
      <c r="H2637" s="45">
        <f>_xlfn.XLOOKUP(E2637,Main_OG!$D$1:$D$766,Main_OG!$J$1:$J$766,"")</f>
        <v>0</v>
      </c>
      <c r="I2637" s="45" t="s">
        <v>628</v>
      </c>
      <c r="J2637" s="45" t="str">
        <f t="shared" si="124"/>
        <v>Southwestern Electric Power Co_AR</v>
      </c>
      <c r="K2637" s="45" t="str">
        <f t="shared" si="125"/>
        <v>Southwestern Electric Power Co_AR</v>
      </c>
      <c r="L2637" s="45" t="s">
        <v>3815</v>
      </c>
      <c r="M2637" s="45">
        <v>0</v>
      </c>
      <c r="N2637" s="45">
        <v>17841</v>
      </c>
      <c r="O2637" s="45">
        <v>597</v>
      </c>
      <c r="P2637" s="45">
        <v>100721</v>
      </c>
      <c r="Q2637" s="45">
        <v>0</v>
      </c>
      <c r="R2637" s="45">
        <v>1315024</v>
      </c>
      <c r="S2637" s="45">
        <v>1372984</v>
      </c>
      <c r="T2637" s="45">
        <v>1087029</v>
      </c>
      <c r="U2637" s="45">
        <v>0</v>
      </c>
      <c r="V2637" s="45">
        <v>7.6432216999999998</v>
      </c>
      <c r="W2637" s="45">
        <v>6.1860735</v>
      </c>
      <c r="X2637" s="45">
        <v>9.4761593000000008</v>
      </c>
      <c r="Y2637" s="46">
        <v>123882.6</v>
      </c>
      <c r="Z2637" s="46">
        <v>41241.205051508812</v>
      </c>
      <c r="AA2637" s="47">
        <f>_xlfn.XLOOKUP($E2637,Main_OG!$D$1:$D$766,Main_OG!AJ$1:AJ$766,"")</f>
        <v>30403568</v>
      </c>
      <c r="AB2637" s="47">
        <f>_xlfn.XLOOKUP($E2637,Main_OG!$D$1:$D$766,Main_OG!AK$1:AK$766,"")</f>
        <v>169572</v>
      </c>
      <c r="AC2637" s="47">
        <f>_xlfn.XLOOKUP($E2637,Main_OG!$D$1:$D$766,Main_OG!AL$1:AL$766,"")</f>
        <v>246845988</v>
      </c>
      <c r="AD2637" s="47">
        <f>_xlfn.XLOOKUP($E2637,Main_OG!$D$1:$D$766,Main_OG!AM$1:AM$766,"")</f>
        <v>12691079</v>
      </c>
    </row>
    <row r="2638" spans="1:30" x14ac:dyDescent="0.35">
      <c r="A2638" s="36" t="s">
        <v>3781</v>
      </c>
      <c r="B2638" s="45" t="s">
        <v>451</v>
      </c>
      <c r="C2638" s="45" t="s">
        <v>4301</v>
      </c>
      <c r="D2638" s="36" t="s">
        <v>3781</v>
      </c>
      <c r="E2638" s="36" t="str">
        <f t="shared" si="123"/>
        <v>2017_LA</v>
      </c>
      <c r="F2638" s="45">
        <v>2017</v>
      </c>
      <c r="G2638" s="45">
        <f>_xlfn.XLOOKUP(I2638,Main_OG!$B$1:$B$766,Main_OG!$O$1:$O$766,"")</f>
        <v>0</v>
      </c>
      <c r="H2638" s="45">
        <f>_xlfn.XLOOKUP(E2638,Main_OG!$D$1:$D$766,Main_OG!$J$1:$J$766,"")</f>
        <v>0</v>
      </c>
      <c r="I2638" s="45" t="s">
        <v>451</v>
      </c>
      <c r="J2638" s="45" t="str">
        <f t="shared" si="124"/>
        <v>Southwestern Electric Power Co_LA</v>
      </c>
      <c r="K2638" s="45" t="str">
        <f t="shared" si="125"/>
        <v>Southwestern Electric Power Co_LA</v>
      </c>
      <c r="L2638" s="45" t="s">
        <v>3816</v>
      </c>
      <c r="M2638" s="45">
        <v>0</v>
      </c>
      <c r="N2638" s="45">
        <v>25246</v>
      </c>
      <c r="O2638" s="45">
        <v>2052</v>
      </c>
      <c r="P2638" s="45">
        <v>203270</v>
      </c>
      <c r="Q2638" s="45">
        <v>0</v>
      </c>
      <c r="R2638" s="45">
        <v>2421019</v>
      </c>
      <c r="S2638" s="45">
        <v>1123422</v>
      </c>
      <c r="T2638" s="45">
        <v>2792778</v>
      </c>
      <c r="U2638" s="45">
        <v>0</v>
      </c>
      <c r="V2638" s="45">
        <v>8.8018391999999999</v>
      </c>
      <c r="W2638" s="45">
        <v>7.2027786999999996</v>
      </c>
      <c r="X2638" s="45">
        <v>10.316642</v>
      </c>
      <c r="Y2638" s="46">
        <v>239830.7</v>
      </c>
      <c r="Z2638" s="46">
        <v>51315.250339508137</v>
      </c>
      <c r="AA2638" s="47">
        <f>_xlfn.XLOOKUP($E2638,Main_OG!$D$1:$D$766,Main_OG!AJ$1:AJ$766,"")</f>
        <v>16793234</v>
      </c>
      <c r="AB2638" s="47">
        <f>_xlfn.XLOOKUP($E2638,Main_OG!$D$1:$D$766,Main_OG!AK$1:AK$766,"")</f>
        <v>17554022</v>
      </c>
      <c r="AC2638" s="47">
        <f>_xlfn.XLOOKUP($E2638,Main_OG!$D$1:$D$766,Main_OG!AL$1:AL$766,"")</f>
        <v>846828532</v>
      </c>
      <c r="AD2638" s="47">
        <f>_xlfn.XLOOKUP($E2638,Main_OG!$D$1:$D$766,Main_OG!AM$1:AM$766,"")</f>
        <v>15409745</v>
      </c>
    </row>
    <row r="2639" spans="1:30" x14ac:dyDescent="0.35">
      <c r="A2639" s="36" t="s">
        <v>3781</v>
      </c>
      <c r="B2639" s="45" t="s">
        <v>77</v>
      </c>
      <c r="C2639" s="45" t="s">
        <v>4301</v>
      </c>
      <c r="D2639" s="36" t="s">
        <v>3781</v>
      </c>
      <c r="E2639" s="36" t="str">
        <f t="shared" si="123"/>
        <v>2017_TX</v>
      </c>
      <c r="F2639" s="45">
        <v>2017</v>
      </c>
      <c r="G2639" s="45">
        <f>_xlfn.XLOOKUP(I2639,Main_OG!$B$1:$B$766,Main_OG!$O$1:$O$766,"")</f>
        <v>1</v>
      </c>
      <c r="H2639" s="45">
        <f>_xlfn.XLOOKUP(E2639,Main_OG!$D$1:$D$766,Main_OG!$J$1:$J$766,"")</f>
        <v>0</v>
      </c>
      <c r="I2639" s="45" t="s">
        <v>77</v>
      </c>
      <c r="J2639" s="45" t="str">
        <f t="shared" si="124"/>
        <v>Southwestern Electric Power Co_TX</v>
      </c>
      <c r="K2639" s="45" t="str">
        <f t="shared" si="125"/>
        <v>Southwestern Electric Power Co_TX</v>
      </c>
      <c r="L2639" s="45" t="s">
        <v>3817</v>
      </c>
      <c r="M2639" s="45">
        <v>0</v>
      </c>
      <c r="N2639" s="45">
        <v>30748</v>
      </c>
      <c r="O2639" s="45">
        <v>4381</v>
      </c>
      <c r="P2639" s="45">
        <v>150120</v>
      </c>
      <c r="Q2639" s="45">
        <v>0</v>
      </c>
      <c r="R2639" s="45">
        <v>2228584</v>
      </c>
      <c r="S2639" s="45">
        <v>2783198</v>
      </c>
      <c r="T2639" s="45">
        <v>2023172</v>
      </c>
      <c r="U2639" s="45">
        <v>0</v>
      </c>
      <c r="V2639" s="45">
        <v>7.8235283000000004</v>
      </c>
      <c r="W2639" s="45">
        <v>5.9935729000000002</v>
      </c>
      <c r="X2639" s="45">
        <v>9.7047310000000007</v>
      </c>
      <c r="Y2639" s="46">
        <v>1667313</v>
      </c>
      <c r="Z2639" s="46">
        <v>58934.346102141797</v>
      </c>
      <c r="AA2639" s="47">
        <f>_xlfn.XLOOKUP($E2639,Main_OG!$D$1:$D$766,Main_OG!AJ$1:AJ$766,"")</f>
        <v>186975108</v>
      </c>
      <c r="AB2639" s="47">
        <f>_xlfn.XLOOKUP($E2639,Main_OG!$D$1:$D$766,Main_OG!AK$1:AK$766,"")</f>
        <v>725334</v>
      </c>
      <c r="AC2639" s="47">
        <f>_xlfn.XLOOKUP($E2639,Main_OG!$D$1:$D$766,Main_OG!AL$1:AL$766,"")</f>
        <v>2886910464</v>
      </c>
      <c r="AD2639" s="47">
        <f>_xlfn.XLOOKUP($E2639,Main_OG!$D$1:$D$766,Main_OG!AM$1:AM$766,"")</f>
        <v>38581401</v>
      </c>
    </row>
    <row r="2640" spans="1:30" x14ac:dyDescent="0.35">
      <c r="A2640" s="36" t="s">
        <v>3781</v>
      </c>
      <c r="B2640" s="45" t="s">
        <v>628</v>
      </c>
      <c r="C2640" s="45" t="s">
        <v>4301</v>
      </c>
      <c r="D2640" s="36" t="s">
        <v>3781</v>
      </c>
      <c r="E2640" s="36" t="str">
        <f t="shared" si="123"/>
        <v>2018_AR</v>
      </c>
      <c r="F2640" s="45">
        <v>2018</v>
      </c>
      <c r="G2640" s="45">
        <f>_xlfn.XLOOKUP(I2640,Main_OG!$B$1:$B$766,Main_OG!$O$1:$O$766,"")</f>
        <v>1</v>
      </c>
      <c r="H2640" s="45">
        <f>_xlfn.XLOOKUP(E2640,Main_OG!$D$1:$D$766,Main_OG!$J$1:$J$766,"")</f>
        <v>0</v>
      </c>
      <c r="I2640" s="45" t="s">
        <v>628</v>
      </c>
      <c r="J2640" s="45" t="str">
        <f t="shared" si="124"/>
        <v>Southwestern Electric Power Co_AR</v>
      </c>
      <c r="K2640" s="45" t="str">
        <f t="shared" si="125"/>
        <v>Southwestern Electric Power Co_AR</v>
      </c>
      <c r="L2640" s="45" t="s">
        <v>3818</v>
      </c>
      <c r="M2640" s="45">
        <v>0</v>
      </c>
      <c r="N2640" s="45">
        <v>17925</v>
      </c>
      <c r="O2640" s="45">
        <v>593</v>
      </c>
      <c r="P2640" s="45">
        <v>101126</v>
      </c>
      <c r="Q2640" s="45">
        <v>0</v>
      </c>
      <c r="R2640" s="45">
        <v>1350635</v>
      </c>
      <c r="S2640" s="45">
        <v>1332797</v>
      </c>
      <c r="T2640" s="45">
        <v>1207153</v>
      </c>
      <c r="U2640" s="45">
        <v>0</v>
      </c>
      <c r="V2640" s="45">
        <v>7.5724307</v>
      </c>
      <c r="W2640" s="45">
        <v>6.2528126999999998</v>
      </c>
      <c r="X2640" s="45">
        <v>9.3478125999999993</v>
      </c>
      <c r="Y2640" s="46">
        <v>126371.2</v>
      </c>
      <c r="Z2640" s="46">
        <v>41953.667151257854</v>
      </c>
      <c r="AA2640" s="47">
        <f>_xlfn.XLOOKUP($E2640,Main_OG!$D$1:$D$766,Main_OG!AJ$1:AJ$766,"")</f>
        <v>34921530</v>
      </c>
      <c r="AB2640" s="47">
        <f>_xlfn.XLOOKUP($E2640,Main_OG!$D$1:$D$766,Main_OG!AK$1:AK$766,"")</f>
        <v>117224</v>
      </c>
      <c r="AC2640" s="47">
        <f>_xlfn.XLOOKUP($E2640,Main_OG!$D$1:$D$766,Main_OG!AL$1:AL$766,"")</f>
        <v>296794772</v>
      </c>
      <c r="AD2640" s="47">
        <f>_xlfn.XLOOKUP($E2640,Main_OG!$D$1:$D$766,Main_OG!AM$1:AM$766,"")</f>
        <v>12720818</v>
      </c>
    </row>
    <row r="2641" spans="1:30" x14ac:dyDescent="0.35">
      <c r="A2641" s="36" t="s">
        <v>3781</v>
      </c>
      <c r="B2641" s="45" t="s">
        <v>451</v>
      </c>
      <c r="C2641" s="45" t="s">
        <v>4301</v>
      </c>
      <c r="D2641" s="36" t="s">
        <v>3781</v>
      </c>
      <c r="E2641" s="36" t="str">
        <f t="shared" si="123"/>
        <v>2018_LA</v>
      </c>
      <c r="F2641" s="45">
        <v>2018</v>
      </c>
      <c r="G2641" s="45">
        <f>_xlfn.XLOOKUP(I2641,Main_OG!$B$1:$B$766,Main_OG!$O$1:$O$766,"")</f>
        <v>0</v>
      </c>
      <c r="H2641" s="45">
        <f>_xlfn.XLOOKUP(E2641,Main_OG!$D$1:$D$766,Main_OG!$J$1:$J$766,"")</f>
        <v>0</v>
      </c>
      <c r="I2641" s="45" t="s">
        <v>451</v>
      </c>
      <c r="J2641" s="45" t="str">
        <f t="shared" si="124"/>
        <v>Southwestern Electric Power Co_LA</v>
      </c>
      <c r="K2641" s="45" t="str">
        <f t="shared" si="125"/>
        <v>Southwestern Electric Power Co_LA</v>
      </c>
      <c r="L2641" s="45" t="s">
        <v>3819</v>
      </c>
      <c r="M2641" s="45">
        <v>0</v>
      </c>
      <c r="N2641" s="45">
        <v>25382</v>
      </c>
      <c r="O2641" s="45">
        <v>2034</v>
      </c>
      <c r="P2641" s="45">
        <v>203587</v>
      </c>
      <c r="Q2641" s="45">
        <v>0</v>
      </c>
      <c r="R2641" s="45">
        <v>2473542</v>
      </c>
      <c r="S2641" s="45">
        <v>1121834</v>
      </c>
      <c r="T2641" s="45">
        <v>3081102</v>
      </c>
      <c r="U2641" s="45">
        <v>0</v>
      </c>
      <c r="V2641" s="45">
        <v>9.0965869999999995</v>
      </c>
      <c r="W2641" s="45">
        <v>7.4401203999999996</v>
      </c>
      <c r="X2641" s="45">
        <v>10.581922</v>
      </c>
      <c r="Y2641" s="46">
        <v>245220.3</v>
      </c>
      <c r="Z2641" s="46">
        <v>52572.178927847868</v>
      </c>
      <c r="AA2641" s="47">
        <f>_xlfn.XLOOKUP($E2641,Main_OG!$D$1:$D$766,Main_OG!AJ$1:AJ$766,"")</f>
        <v>16219656</v>
      </c>
      <c r="AB2641" s="47">
        <f>_xlfn.XLOOKUP($E2641,Main_OG!$D$1:$D$766,Main_OG!AK$1:AK$766,"")</f>
        <v>16546730</v>
      </c>
      <c r="AC2641" s="47">
        <f>_xlfn.XLOOKUP($E2641,Main_OG!$D$1:$D$766,Main_OG!AL$1:AL$766,"")</f>
        <v>885461596</v>
      </c>
      <c r="AD2641" s="47">
        <f>_xlfn.XLOOKUP($E2641,Main_OG!$D$1:$D$766,Main_OG!AM$1:AM$766,"")</f>
        <v>17152582</v>
      </c>
    </row>
    <row r="2642" spans="1:30" x14ac:dyDescent="0.35">
      <c r="A2642" s="36" t="s">
        <v>3781</v>
      </c>
      <c r="B2642" s="45" t="s">
        <v>77</v>
      </c>
      <c r="C2642" s="45" t="s">
        <v>4301</v>
      </c>
      <c r="D2642" s="36" t="s">
        <v>3781</v>
      </c>
      <c r="E2642" s="36" t="str">
        <f t="shared" si="123"/>
        <v>2018_TX</v>
      </c>
      <c r="F2642" s="45">
        <v>2018</v>
      </c>
      <c r="G2642" s="45">
        <f>_xlfn.XLOOKUP(I2642,Main_OG!$B$1:$B$766,Main_OG!$O$1:$O$766,"")</f>
        <v>1</v>
      </c>
      <c r="H2642" s="45">
        <f>_xlfn.XLOOKUP(E2642,Main_OG!$D$1:$D$766,Main_OG!$J$1:$J$766,"")</f>
        <v>0</v>
      </c>
      <c r="I2642" s="45" t="s">
        <v>77</v>
      </c>
      <c r="J2642" s="45" t="str">
        <f t="shared" si="124"/>
        <v>Southwestern Electric Power Co_TX</v>
      </c>
      <c r="K2642" s="45" t="str">
        <f t="shared" si="125"/>
        <v>Southwestern Electric Power Co_TX</v>
      </c>
      <c r="L2642" s="45" t="s">
        <v>3820</v>
      </c>
      <c r="M2642" s="45">
        <v>0</v>
      </c>
      <c r="N2642" s="45">
        <v>30832</v>
      </c>
      <c r="O2642" s="45">
        <v>4368</v>
      </c>
      <c r="P2642" s="45">
        <v>150308</v>
      </c>
      <c r="Q2642" s="45">
        <v>0</v>
      </c>
      <c r="R2642" s="45">
        <v>2262175</v>
      </c>
      <c r="S2642" s="45">
        <v>2839982</v>
      </c>
      <c r="T2642" s="45">
        <v>2275624</v>
      </c>
      <c r="U2642" s="45">
        <v>0</v>
      </c>
      <c r="V2642" s="45">
        <v>8.3017184999999998</v>
      </c>
      <c r="W2642" s="45">
        <v>6.5165870999999997</v>
      </c>
      <c r="X2642" s="45">
        <v>10.151106</v>
      </c>
      <c r="Y2642" s="46">
        <v>1746543.3</v>
      </c>
      <c r="Z2642" s="46">
        <v>61015.542455074603</v>
      </c>
      <c r="AA2642" s="47">
        <f>_xlfn.XLOOKUP($E2642,Main_OG!$D$1:$D$766,Main_OG!AJ$1:AJ$766,"")</f>
        <v>151798044</v>
      </c>
      <c r="AB2642" s="47">
        <f>_xlfn.XLOOKUP($E2642,Main_OG!$D$1:$D$766,Main_OG!AK$1:AK$766,"")</f>
        <v>639950</v>
      </c>
      <c r="AC2642" s="47">
        <f>_xlfn.XLOOKUP($E2642,Main_OG!$D$1:$D$766,Main_OG!AL$1:AL$766,"")</f>
        <v>3451643094</v>
      </c>
      <c r="AD2642" s="47">
        <f>_xlfn.XLOOKUP($E2642,Main_OG!$D$1:$D$766,Main_OG!AM$1:AM$766,"")</f>
        <v>41185739</v>
      </c>
    </row>
    <row r="2643" spans="1:30" x14ac:dyDescent="0.35">
      <c r="A2643" s="36" t="s">
        <v>3781</v>
      </c>
      <c r="B2643" s="45" t="s">
        <v>628</v>
      </c>
      <c r="C2643" s="45" t="s">
        <v>4301</v>
      </c>
      <c r="D2643" s="36" t="s">
        <v>3781</v>
      </c>
      <c r="E2643" s="36" t="str">
        <f t="shared" si="123"/>
        <v>2019_AR</v>
      </c>
      <c r="F2643" s="45">
        <v>2019</v>
      </c>
      <c r="G2643" s="45">
        <f>_xlfn.XLOOKUP(I2643,Main_OG!$B$1:$B$766,Main_OG!$O$1:$O$766,"")</f>
        <v>1</v>
      </c>
      <c r="H2643" s="45">
        <f>_xlfn.XLOOKUP(E2643,Main_OG!$D$1:$D$766,Main_OG!$J$1:$J$766,"")</f>
        <v>0</v>
      </c>
      <c r="I2643" s="45" t="s">
        <v>628</v>
      </c>
      <c r="J2643" s="45" t="str">
        <f t="shared" si="124"/>
        <v>Southwestern Electric Power Co_AR</v>
      </c>
      <c r="K2643" s="45" t="str">
        <f t="shared" si="125"/>
        <v>Southwestern Electric Power Co_AR</v>
      </c>
      <c r="L2643" s="45" t="s">
        <v>3821</v>
      </c>
      <c r="M2643" s="45">
        <v>0</v>
      </c>
      <c r="N2643" s="45">
        <v>18207</v>
      </c>
      <c r="O2643" s="45">
        <v>640</v>
      </c>
      <c r="P2643" s="45">
        <v>102627</v>
      </c>
      <c r="Q2643" s="45">
        <v>0</v>
      </c>
      <c r="R2643" s="45">
        <v>1322371</v>
      </c>
      <c r="S2643" s="45">
        <v>1256751</v>
      </c>
      <c r="T2643" s="45">
        <v>1175211</v>
      </c>
      <c r="U2643" s="45">
        <v>0</v>
      </c>
      <c r="V2643" s="45">
        <v>7.0549339</v>
      </c>
      <c r="W2643" s="45">
        <v>5.6516127999999997</v>
      </c>
      <c r="X2643" s="45">
        <v>8.6252256000000003</v>
      </c>
      <c r="Y2643" s="46">
        <v>127216</v>
      </c>
      <c r="Z2643" s="46">
        <v>42110.768507622517</v>
      </c>
      <c r="AA2643" s="47">
        <f>_xlfn.XLOOKUP($E2643,Main_OG!$D$1:$D$766,Main_OG!AJ$1:AJ$766,"")</f>
        <v>27541968</v>
      </c>
      <c r="AB2643" s="47">
        <f>_xlfn.XLOOKUP($E2643,Main_OG!$D$1:$D$766,Main_OG!AK$1:AK$766,"")</f>
        <v>161464</v>
      </c>
      <c r="AC2643" s="47">
        <f>_xlfn.XLOOKUP($E2643,Main_OG!$D$1:$D$766,Main_OG!AL$1:AL$766,"")</f>
        <v>311807358</v>
      </c>
      <c r="AD2643" s="47">
        <f>_xlfn.XLOOKUP($E2643,Main_OG!$D$1:$D$766,Main_OG!AM$1:AM$766,"")</f>
        <v>13574947</v>
      </c>
    </row>
    <row r="2644" spans="1:30" x14ac:dyDescent="0.35">
      <c r="A2644" s="36" t="s">
        <v>3781</v>
      </c>
      <c r="B2644" s="45" t="s">
        <v>451</v>
      </c>
      <c r="C2644" s="45" t="s">
        <v>4301</v>
      </c>
      <c r="D2644" s="36" t="s">
        <v>3781</v>
      </c>
      <c r="E2644" s="36" t="str">
        <f t="shared" si="123"/>
        <v>2019_LA</v>
      </c>
      <c r="F2644" s="45">
        <v>2019</v>
      </c>
      <c r="G2644" s="45">
        <f>_xlfn.XLOOKUP(I2644,Main_OG!$B$1:$B$766,Main_OG!$O$1:$O$766,"")</f>
        <v>0</v>
      </c>
      <c r="H2644" s="45">
        <f>_xlfn.XLOOKUP(E2644,Main_OG!$D$1:$D$766,Main_OG!$J$1:$J$766,"")</f>
        <v>0</v>
      </c>
      <c r="I2644" s="45" t="s">
        <v>451</v>
      </c>
      <c r="J2644" s="45" t="str">
        <f t="shared" si="124"/>
        <v>Southwestern Electric Power Co_LA</v>
      </c>
      <c r="K2644" s="45" t="str">
        <f t="shared" si="125"/>
        <v>Southwestern Electric Power Co_LA</v>
      </c>
      <c r="L2644" s="45" t="s">
        <v>3822</v>
      </c>
      <c r="M2644" s="45">
        <v>0</v>
      </c>
      <c r="N2644" s="45">
        <v>24941</v>
      </c>
      <c r="O2644" s="45">
        <v>2170</v>
      </c>
      <c r="P2644" s="45">
        <v>204070</v>
      </c>
      <c r="Q2644" s="45">
        <v>0</v>
      </c>
      <c r="R2644" s="45">
        <v>2350394</v>
      </c>
      <c r="S2644" s="45">
        <v>1213181</v>
      </c>
      <c r="T2644" s="45">
        <v>2945155</v>
      </c>
      <c r="U2644" s="45">
        <v>0</v>
      </c>
      <c r="V2644" s="45">
        <v>9.4099245000000007</v>
      </c>
      <c r="W2644" s="45">
        <v>7.1239163999999997</v>
      </c>
      <c r="X2644" s="45">
        <v>10.80043</v>
      </c>
      <c r="Y2644" s="46">
        <v>246361.1</v>
      </c>
      <c r="Z2644" s="46">
        <v>52886.652491206529</v>
      </c>
      <c r="AA2644" s="47">
        <f>_xlfn.XLOOKUP($E2644,Main_OG!$D$1:$D$766,Main_OG!AJ$1:AJ$766,"")</f>
        <v>10552220</v>
      </c>
      <c r="AB2644" s="47">
        <f>_xlfn.XLOOKUP($E2644,Main_OG!$D$1:$D$766,Main_OG!AK$1:AK$766,"")</f>
        <v>12560634</v>
      </c>
      <c r="AC2644" s="47">
        <f>_xlfn.XLOOKUP($E2644,Main_OG!$D$1:$D$766,Main_OG!AL$1:AL$766,"")</f>
        <v>1001278806</v>
      </c>
      <c r="AD2644" s="47">
        <f>_xlfn.XLOOKUP($E2644,Main_OG!$D$1:$D$766,Main_OG!AM$1:AM$766,"")</f>
        <v>13981335</v>
      </c>
    </row>
    <row r="2645" spans="1:30" x14ac:dyDescent="0.35">
      <c r="A2645" s="36" t="s">
        <v>3781</v>
      </c>
      <c r="B2645" s="45" t="s">
        <v>77</v>
      </c>
      <c r="C2645" s="45" t="s">
        <v>4301</v>
      </c>
      <c r="D2645" s="36" t="s">
        <v>3781</v>
      </c>
      <c r="E2645" s="36" t="str">
        <f t="shared" si="123"/>
        <v>2019_TX</v>
      </c>
      <c r="F2645" s="45">
        <v>2019</v>
      </c>
      <c r="G2645" s="45">
        <f>_xlfn.XLOOKUP(I2645,Main_OG!$B$1:$B$766,Main_OG!$O$1:$O$766,"")</f>
        <v>1</v>
      </c>
      <c r="H2645" s="45">
        <f>_xlfn.XLOOKUP(E2645,Main_OG!$D$1:$D$766,Main_OG!$J$1:$J$766,"")</f>
        <v>0</v>
      </c>
      <c r="I2645" s="45" t="s">
        <v>77</v>
      </c>
      <c r="J2645" s="45" t="str">
        <f t="shared" si="124"/>
        <v>Southwestern Electric Power Co_TX</v>
      </c>
      <c r="K2645" s="45" t="str">
        <f t="shared" si="125"/>
        <v>Southwestern Electric Power Co_TX</v>
      </c>
      <c r="L2645" s="45" t="s">
        <v>3823</v>
      </c>
      <c r="M2645" s="45">
        <v>0</v>
      </c>
      <c r="N2645" s="45">
        <v>30558</v>
      </c>
      <c r="O2645" s="45">
        <v>4507</v>
      </c>
      <c r="P2645" s="45">
        <v>151032</v>
      </c>
      <c r="Q2645" s="45">
        <v>0</v>
      </c>
      <c r="R2645" s="45">
        <v>2182832</v>
      </c>
      <c r="S2645" s="45">
        <v>2867733</v>
      </c>
      <c r="T2645" s="45">
        <v>2182433</v>
      </c>
      <c r="U2645" s="45">
        <v>0</v>
      </c>
      <c r="V2645" s="45">
        <v>8.3562867000000001</v>
      </c>
      <c r="W2645" s="45">
        <v>6.3200827999999998</v>
      </c>
      <c r="X2645" s="45">
        <v>10.203191</v>
      </c>
      <c r="Y2645" s="46">
        <v>1802912.8</v>
      </c>
      <c r="Z2645" s="46">
        <v>62197.730456151861</v>
      </c>
      <c r="AA2645" s="47">
        <f>_xlfn.XLOOKUP($E2645,Main_OG!$D$1:$D$766,Main_OG!AJ$1:AJ$766,"")</f>
        <v>126621262</v>
      </c>
      <c r="AB2645" s="47">
        <f>_xlfn.XLOOKUP($E2645,Main_OG!$D$1:$D$766,Main_OG!AK$1:AK$766,"")</f>
        <v>706236</v>
      </c>
      <c r="AC2645" s="47">
        <f>_xlfn.XLOOKUP($E2645,Main_OG!$D$1:$D$766,Main_OG!AL$1:AL$766,"")</f>
        <v>3761450556</v>
      </c>
      <c r="AD2645" s="47">
        <f>_xlfn.XLOOKUP($E2645,Main_OG!$D$1:$D$766,Main_OG!AM$1:AM$766,"")</f>
        <v>41298007</v>
      </c>
    </row>
    <row r="2646" spans="1:30" x14ac:dyDescent="0.35">
      <c r="A2646" s="36" t="s">
        <v>3781</v>
      </c>
      <c r="B2646" s="45" t="s">
        <v>628</v>
      </c>
      <c r="C2646" s="45" t="s">
        <v>4301</v>
      </c>
      <c r="D2646" s="36" t="s">
        <v>3781</v>
      </c>
      <c r="E2646" s="36" t="str">
        <f t="shared" si="123"/>
        <v>2020_AR</v>
      </c>
      <c r="F2646" s="45">
        <v>2020</v>
      </c>
      <c r="G2646" s="45">
        <f>_xlfn.XLOOKUP(I2646,Main_OG!$B$1:$B$766,Main_OG!$O$1:$O$766,"")</f>
        <v>1</v>
      </c>
      <c r="H2646" s="45">
        <f>_xlfn.XLOOKUP(E2646,Main_OG!$D$1:$D$766,Main_OG!$J$1:$J$766,"")</f>
        <v>0</v>
      </c>
      <c r="I2646" s="45" t="s">
        <v>628</v>
      </c>
      <c r="J2646" s="45" t="str">
        <f t="shared" si="124"/>
        <v>Southwestern Electric Power Co_AR</v>
      </c>
      <c r="K2646" s="45" t="str">
        <f t="shared" si="125"/>
        <v>Southwestern Electric Power Co_AR</v>
      </c>
      <c r="L2646" s="45" t="s">
        <v>3824</v>
      </c>
      <c r="M2646" s="45">
        <v>0</v>
      </c>
      <c r="N2646" s="45">
        <v>18376</v>
      </c>
      <c r="O2646" s="45">
        <v>639</v>
      </c>
      <c r="P2646" s="45">
        <v>0</v>
      </c>
      <c r="Q2646" s="45">
        <v>0</v>
      </c>
      <c r="R2646" s="45">
        <v>1212967</v>
      </c>
      <c r="S2646" s="45">
        <v>1116464</v>
      </c>
      <c r="T2646" s="45">
        <v>0</v>
      </c>
      <c r="U2646" s="45">
        <v>0</v>
      </c>
      <c r="V2646" s="45">
        <v>8.1270471000000004</v>
      </c>
      <c r="W2646" s="45">
        <v>6.4759812999999999</v>
      </c>
      <c r="X2646" s="45">
        <v>0</v>
      </c>
      <c r="Y2646" s="46">
        <v>128061.2</v>
      </c>
      <c r="Z2646" s="46">
        <v>42268.998096163545</v>
      </c>
      <c r="AA2646" s="47">
        <f>_xlfn.XLOOKUP($E2646,Main_OG!$D$1:$D$766,Main_OG!AJ$1:AJ$766,"")</f>
        <v>18413586</v>
      </c>
      <c r="AB2646" s="47">
        <f>_xlfn.XLOOKUP($E2646,Main_OG!$D$1:$D$766,Main_OG!AK$1:AK$766,"")</f>
        <v>181792</v>
      </c>
      <c r="AC2646" s="47">
        <f>_xlfn.XLOOKUP($E2646,Main_OG!$D$1:$D$766,Main_OG!AL$1:AL$766,"")</f>
        <v>262398534</v>
      </c>
      <c r="AD2646" s="47">
        <f>_xlfn.XLOOKUP($E2646,Main_OG!$D$1:$D$766,Main_OG!AM$1:AM$766,"")</f>
        <v>0</v>
      </c>
    </row>
    <row r="2647" spans="1:30" x14ac:dyDescent="0.35">
      <c r="A2647" s="36" t="s">
        <v>3781</v>
      </c>
      <c r="B2647" s="45" t="s">
        <v>451</v>
      </c>
      <c r="C2647" s="45" t="s">
        <v>4301</v>
      </c>
      <c r="D2647" s="36" t="s">
        <v>3781</v>
      </c>
      <c r="E2647" s="36" t="str">
        <f t="shared" si="123"/>
        <v>2020_LA</v>
      </c>
      <c r="F2647" s="45">
        <v>2020</v>
      </c>
      <c r="G2647" s="45">
        <f>_xlfn.XLOOKUP(I2647,Main_OG!$B$1:$B$766,Main_OG!$O$1:$O$766,"")</f>
        <v>0</v>
      </c>
      <c r="H2647" s="45">
        <f>_xlfn.XLOOKUP(E2647,Main_OG!$D$1:$D$766,Main_OG!$J$1:$J$766,"")</f>
        <v>0</v>
      </c>
      <c r="I2647" s="45" t="s">
        <v>451</v>
      </c>
      <c r="J2647" s="45" t="str">
        <f t="shared" si="124"/>
        <v>Southwestern Electric Power Co_LA</v>
      </c>
      <c r="K2647" s="45" t="str">
        <f t="shared" si="125"/>
        <v>Southwestern Electric Power Co_LA</v>
      </c>
      <c r="L2647" s="45" t="s">
        <v>3825</v>
      </c>
      <c r="M2647" s="45">
        <v>0</v>
      </c>
      <c r="N2647" s="45">
        <v>24968</v>
      </c>
      <c r="O2647" s="45">
        <v>2149</v>
      </c>
      <c r="P2647" s="45">
        <v>0</v>
      </c>
      <c r="Q2647" s="45">
        <v>0</v>
      </c>
      <c r="R2647" s="45">
        <v>2158452</v>
      </c>
      <c r="S2647" s="45">
        <v>1116419</v>
      </c>
      <c r="T2647" s="45">
        <v>0</v>
      </c>
      <c r="U2647" s="45">
        <v>0</v>
      </c>
      <c r="V2647" s="45">
        <v>9.4436105000000001</v>
      </c>
      <c r="W2647" s="45">
        <v>7.0770114</v>
      </c>
      <c r="X2647" s="45">
        <v>0</v>
      </c>
      <c r="Y2647" s="46">
        <v>228825.3</v>
      </c>
      <c r="Z2647" s="46">
        <v>49199.330722272964</v>
      </c>
      <c r="AA2647" s="47">
        <f>_xlfn.XLOOKUP($E2647,Main_OG!$D$1:$D$766,Main_OG!AJ$1:AJ$766,"")</f>
        <v>5472884</v>
      </c>
      <c r="AB2647" s="47">
        <f>_xlfn.XLOOKUP($E2647,Main_OG!$D$1:$D$766,Main_OG!AK$1:AK$766,"")</f>
        <v>13176920</v>
      </c>
      <c r="AC2647" s="47">
        <f>_xlfn.XLOOKUP($E2647,Main_OG!$D$1:$D$766,Main_OG!AL$1:AL$766,"")</f>
        <v>1018397694</v>
      </c>
      <c r="AD2647" s="47">
        <f>_xlfn.XLOOKUP($E2647,Main_OG!$D$1:$D$766,Main_OG!AM$1:AM$766,"")</f>
        <v>0</v>
      </c>
    </row>
    <row r="2648" spans="1:30" x14ac:dyDescent="0.35">
      <c r="A2648" s="36" t="s">
        <v>3781</v>
      </c>
      <c r="B2648" s="45" t="s">
        <v>77</v>
      </c>
      <c r="C2648" s="45" t="s">
        <v>4301</v>
      </c>
      <c r="D2648" s="36" t="s">
        <v>3781</v>
      </c>
      <c r="E2648" s="36" t="str">
        <f t="shared" si="123"/>
        <v>2020_TX</v>
      </c>
      <c r="F2648" s="45">
        <v>2020</v>
      </c>
      <c r="G2648" s="45">
        <f>_xlfn.XLOOKUP(I2648,Main_OG!$B$1:$B$766,Main_OG!$O$1:$O$766,"")</f>
        <v>1</v>
      </c>
      <c r="H2648" s="45">
        <f>_xlfn.XLOOKUP(E2648,Main_OG!$D$1:$D$766,Main_OG!$J$1:$J$766,"")</f>
        <v>0</v>
      </c>
      <c r="I2648" s="45" t="s">
        <v>77</v>
      </c>
      <c r="J2648" s="45" t="str">
        <f t="shared" si="124"/>
        <v>Southwestern Electric Power Co_TX</v>
      </c>
      <c r="K2648" s="45" t="str">
        <f t="shared" si="125"/>
        <v>Southwestern Electric Power Co_TX</v>
      </c>
      <c r="L2648" s="45" t="s">
        <v>3826</v>
      </c>
      <c r="M2648" s="45">
        <v>0</v>
      </c>
      <c r="N2648" s="45">
        <v>30544</v>
      </c>
      <c r="O2648" s="45">
        <v>4419</v>
      </c>
      <c r="P2648" s="45">
        <v>0</v>
      </c>
      <c r="Q2648" s="45">
        <v>0</v>
      </c>
      <c r="R2648" s="45">
        <v>2003532</v>
      </c>
      <c r="S2648" s="45">
        <v>2658399</v>
      </c>
      <c r="T2648" s="45">
        <v>0</v>
      </c>
      <c r="U2648" s="45">
        <v>0</v>
      </c>
      <c r="V2648" s="45">
        <v>8.4429546999999996</v>
      </c>
      <c r="W2648" s="45">
        <v>6.3617162</v>
      </c>
      <c r="X2648" s="45">
        <v>0</v>
      </c>
      <c r="Y2648" s="46">
        <v>1772185.6000000001</v>
      </c>
      <c r="Z2648" s="46">
        <v>60512.099325603187</v>
      </c>
      <c r="AA2648" s="47">
        <f>_xlfn.XLOOKUP($E2648,Main_OG!$D$1:$D$766,Main_OG!AJ$1:AJ$766,"")</f>
        <v>112137948</v>
      </c>
      <c r="AB2648" s="47">
        <f>_xlfn.XLOOKUP($E2648,Main_OG!$D$1:$D$766,Main_OG!AK$1:AK$766,"")</f>
        <v>604794</v>
      </c>
      <c r="AC2648" s="47">
        <f>_xlfn.XLOOKUP($E2648,Main_OG!$D$1:$D$766,Main_OG!AL$1:AL$766,"")</f>
        <v>3644590288</v>
      </c>
      <c r="AD2648" s="47">
        <f>_xlfn.XLOOKUP($E2648,Main_OG!$D$1:$D$766,Main_OG!AM$1:AM$766,"")</f>
        <v>0</v>
      </c>
    </row>
    <row r="2649" spans="1:30" x14ac:dyDescent="0.35">
      <c r="A2649" s="36" t="s">
        <v>3827</v>
      </c>
      <c r="B2649" s="45" t="s">
        <v>567</v>
      </c>
      <c r="C2649" s="45" t="s">
        <v>4309</v>
      </c>
      <c r="D2649" s="36" t="s">
        <v>3827</v>
      </c>
      <c r="E2649" s="36" t="str">
        <f t="shared" si="123"/>
        <v>2006_KS</v>
      </c>
      <c r="F2649" s="45">
        <v>2006</v>
      </c>
      <c r="G2649" s="45">
        <f>_xlfn.XLOOKUP(I2649,Main_OG!$B$1:$B$766,Main_OG!$O$1:$O$766,"")</f>
        <v>1</v>
      </c>
      <c r="H2649" s="45">
        <f>_xlfn.XLOOKUP(E2649,Main_OG!$D$1:$D$766,Main_OG!$J$1:$J$766,"")</f>
        <v>0</v>
      </c>
      <c r="I2649" s="45" t="s">
        <v>567</v>
      </c>
      <c r="J2649" s="45" t="str">
        <f t="shared" si="124"/>
        <v>Southwestern Public Service Co_KS</v>
      </c>
      <c r="K2649" s="45" t="str">
        <f t="shared" si="125"/>
        <v>Southwestern Public Service Co_KS</v>
      </c>
      <c r="L2649" s="45" t="s">
        <v>3828</v>
      </c>
      <c r="M2649" s="45">
        <v>0</v>
      </c>
      <c r="N2649" s="45">
        <v>430</v>
      </c>
      <c r="O2649" s="45">
        <v>0</v>
      </c>
      <c r="P2649" s="45">
        <v>1035</v>
      </c>
      <c r="Q2649" s="45">
        <v>0</v>
      </c>
      <c r="R2649" s="45">
        <v>609</v>
      </c>
      <c r="S2649" s="45">
        <v>0</v>
      </c>
      <c r="T2649" s="45">
        <v>442</v>
      </c>
      <c r="U2649" s="45">
        <v>0</v>
      </c>
      <c r="V2649" s="45">
        <v>8.1920903954802267</v>
      </c>
      <c r="W2649" s="45">
        <v>0</v>
      </c>
      <c r="X2649" s="45">
        <v>8.3823250521524741</v>
      </c>
      <c r="Y2649" s="46">
        <v>136135.79999999999</v>
      </c>
      <c r="Z2649" s="46">
        <v>49272.240240527171</v>
      </c>
      <c r="AA2649" s="47">
        <f>_xlfn.XLOOKUP($E2649,Main_OG!$D$1:$D$766,Main_OG!AJ$1:AJ$766,"")</f>
        <v>41747362.020000003</v>
      </c>
      <c r="AB2649" s="47">
        <f>_xlfn.XLOOKUP($E2649,Main_OG!$D$1:$D$766,Main_OG!AK$1:AK$766,"")</f>
        <v>244658.58</v>
      </c>
      <c r="AC2649" s="47">
        <f>_xlfn.XLOOKUP($E2649,Main_OG!$D$1:$D$766,Main_OG!AL$1:AL$766,"")</f>
        <v>45115946.340000004</v>
      </c>
      <c r="AD2649" s="47">
        <f>_xlfn.XLOOKUP($E2649,Main_OG!$D$1:$D$766,Main_OG!AM$1:AM$766,"")</f>
        <v>9350269</v>
      </c>
    </row>
    <row r="2650" spans="1:30" x14ac:dyDescent="0.35">
      <c r="A2650" s="36" t="s">
        <v>3827</v>
      </c>
      <c r="B2650" s="45" t="s">
        <v>685</v>
      </c>
      <c r="C2650" s="45" t="s">
        <v>4309</v>
      </c>
      <c r="D2650" s="36" t="s">
        <v>3827</v>
      </c>
      <c r="E2650" s="36" t="str">
        <f t="shared" si="123"/>
        <v>2006_NM</v>
      </c>
      <c r="F2650" s="45">
        <v>2006</v>
      </c>
      <c r="G2650" s="45">
        <f>_xlfn.XLOOKUP(I2650,Main_OG!$B$1:$B$766,Main_OG!$O$1:$O$766,"")</f>
        <v>0</v>
      </c>
      <c r="H2650" s="45">
        <f>_xlfn.XLOOKUP(E2650,Main_OG!$D$1:$D$766,Main_OG!$J$1:$J$766,"")</f>
        <v>0</v>
      </c>
      <c r="I2650" s="45" t="s">
        <v>685</v>
      </c>
      <c r="J2650" s="45" t="str">
        <f t="shared" si="124"/>
        <v>Southwestern Public Service Co_NM</v>
      </c>
      <c r="K2650" s="45" t="str">
        <f t="shared" si="125"/>
        <v>Southwestern Public Service Co_NM</v>
      </c>
      <c r="L2650" s="45" t="s">
        <v>3829</v>
      </c>
      <c r="M2650" s="45">
        <v>0</v>
      </c>
      <c r="N2650" s="45">
        <v>21434</v>
      </c>
      <c r="O2650" s="45">
        <v>56</v>
      </c>
      <c r="P2650" s="45">
        <v>86574</v>
      </c>
      <c r="Q2650" s="45">
        <v>0</v>
      </c>
      <c r="R2650" s="45">
        <v>95309</v>
      </c>
      <c r="S2650" s="45">
        <v>87636</v>
      </c>
      <c r="T2650" s="45">
        <v>71649</v>
      </c>
      <c r="U2650" s="45">
        <v>0</v>
      </c>
      <c r="V2650" s="45">
        <v>6.9878219556722119</v>
      </c>
      <c r="W2650" s="45">
        <v>5.4496882019187964</v>
      </c>
      <c r="X2650" s="45">
        <v>7.8627937066045099</v>
      </c>
      <c r="Y2650" s="46">
        <v>88554.5</v>
      </c>
      <c r="Z2650" s="46">
        <v>45131.660021700831</v>
      </c>
      <c r="AA2650" s="47">
        <f>_xlfn.XLOOKUP($E2650,Main_OG!$D$1:$D$766,Main_OG!AJ$1:AJ$766,"")</f>
        <v>33922155.979999997</v>
      </c>
      <c r="AB2650" s="47">
        <f>_xlfn.XLOOKUP($E2650,Main_OG!$D$1:$D$766,Main_OG!AK$1:AK$766,"")</f>
        <v>146834.01999999999</v>
      </c>
      <c r="AC2650" s="47">
        <f>_xlfn.XLOOKUP($E2650,Main_OG!$D$1:$D$766,Main_OG!AL$1:AL$766,"")</f>
        <v>105029841.53999999</v>
      </c>
      <c r="AD2650" s="47">
        <f>_xlfn.XLOOKUP($E2650,Main_OG!$D$1:$D$766,Main_OG!AM$1:AM$766,"")</f>
        <v>0</v>
      </c>
    </row>
    <row r="2651" spans="1:30" x14ac:dyDescent="0.35">
      <c r="A2651" s="36" t="s">
        <v>3827</v>
      </c>
      <c r="B2651" s="45" t="s">
        <v>510</v>
      </c>
      <c r="C2651" s="45" t="s">
        <v>4309</v>
      </c>
      <c r="D2651" s="36" t="s">
        <v>3827</v>
      </c>
      <c r="E2651" s="36" t="str">
        <f t="shared" si="123"/>
        <v>2006_OK</v>
      </c>
      <c r="F2651" s="45">
        <v>2006</v>
      </c>
      <c r="G2651" s="45">
        <f>_xlfn.XLOOKUP(I2651,Main_OG!$B$1:$B$766,Main_OG!$O$1:$O$766,"")</f>
        <v>1</v>
      </c>
      <c r="H2651" s="45">
        <f>_xlfn.XLOOKUP(E2651,Main_OG!$D$1:$D$766,Main_OG!$J$1:$J$766,"")</f>
        <v>0</v>
      </c>
      <c r="I2651" s="45" t="s">
        <v>510</v>
      </c>
      <c r="J2651" s="45" t="str">
        <f t="shared" si="124"/>
        <v>Southwestern Public Service Co_OK</v>
      </c>
      <c r="K2651" s="45" t="str">
        <f t="shared" si="125"/>
        <v>Southwestern Public Service Co_OK</v>
      </c>
      <c r="L2651" s="45" t="s">
        <v>3830</v>
      </c>
      <c r="M2651" s="45">
        <v>0</v>
      </c>
      <c r="N2651" s="45">
        <v>2368</v>
      </c>
      <c r="O2651" s="45">
        <v>3</v>
      </c>
      <c r="P2651" s="45">
        <v>7120</v>
      </c>
      <c r="Q2651" s="45">
        <v>0</v>
      </c>
      <c r="R2651" s="45">
        <v>4891</v>
      </c>
      <c r="S2651" s="45">
        <v>3350</v>
      </c>
      <c r="T2651" s="45">
        <v>3481</v>
      </c>
      <c r="U2651" s="45">
        <v>0</v>
      </c>
      <c r="V2651" s="45">
        <v>7.7210873614750737</v>
      </c>
      <c r="W2651" s="45">
        <v>5.5930279150527591</v>
      </c>
      <c r="X2651" s="45">
        <v>8.3285481864293232</v>
      </c>
      <c r="Y2651" s="46">
        <v>149367.1</v>
      </c>
      <c r="Z2651" s="46">
        <v>41559.087279394786</v>
      </c>
      <c r="AA2651" s="47">
        <f>_xlfn.XLOOKUP($E2651,Main_OG!$D$1:$D$766,Main_OG!AJ$1:AJ$766,"")</f>
        <v>42322662.939999998</v>
      </c>
      <c r="AB2651" s="47">
        <f>_xlfn.XLOOKUP($E2651,Main_OG!$D$1:$D$766,Main_OG!AK$1:AK$766,"")</f>
        <v>159414.24</v>
      </c>
      <c r="AC2651" s="47">
        <f>_xlfn.XLOOKUP($E2651,Main_OG!$D$1:$D$766,Main_OG!AL$1:AL$766,"")</f>
        <v>564302954.74000001</v>
      </c>
      <c r="AD2651" s="47">
        <f>_xlfn.XLOOKUP($E2651,Main_OG!$D$1:$D$766,Main_OG!AM$1:AM$766,"")</f>
        <v>0</v>
      </c>
    </row>
    <row r="2652" spans="1:30" x14ac:dyDescent="0.35">
      <c r="A2652" s="36" t="s">
        <v>3827</v>
      </c>
      <c r="B2652" s="45" t="s">
        <v>77</v>
      </c>
      <c r="C2652" s="45" t="s">
        <v>4309</v>
      </c>
      <c r="D2652" s="36" t="s">
        <v>3827</v>
      </c>
      <c r="E2652" s="36" t="str">
        <f t="shared" si="123"/>
        <v>2006_TX</v>
      </c>
      <c r="F2652" s="45">
        <v>2006</v>
      </c>
      <c r="G2652" s="45">
        <f>_xlfn.XLOOKUP(I2652,Main_OG!$B$1:$B$766,Main_OG!$O$1:$O$766,"")</f>
        <v>1</v>
      </c>
      <c r="H2652" s="45">
        <f>_xlfn.XLOOKUP(E2652,Main_OG!$D$1:$D$766,Main_OG!$J$1:$J$766,"")</f>
        <v>0</v>
      </c>
      <c r="I2652" s="45" t="s">
        <v>77</v>
      </c>
      <c r="J2652" s="45" t="str">
        <f t="shared" si="124"/>
        <v>Southwestern Public Service Co_TX</v>
      </c>
      <c r="K2652" s="45" t="str">
        <f t="shared" si="125"/>
        <v>Southwestern Public Service Co_TX</v>
      </c>
      <c r="L2652" s="45" t="s">
        <v>3831</v>
      </c>
      <c r="M2652" s="45">
        <v>0</v>
      </c>
      <c r="N2652" s="45">
        <v>59464</v>
      </c>
      <c r="O2652" s="45">
        <v>157</v>
      </c>
      <c r="P2652" s="45">
        <v>218011</v>
      </c>
      <c r="Q2652" s="45">
        <v>0</v>
      </c>
      <c r="R2652" s="45">
        <v>307073</v>
      </c>
      <c r="S2652" s="45">
        <v>370254</v>
      </c>
      <c r="T2652" s="45">
        <v>210105</v>
      </c>
      <c r="U2652" s="45">
        <v>0</v>
      </c>
      <c r="V2652" s="45">
        <v>7.9122418890457213</v>
      </c>
      <c r="W2652" s="45">
        <v>5.3989319198029957</v>
      </c>
      <c r="X2652" s="45">
        <v>8.4376976597090447</v>
      </c>
      <c r="Y2652" s="46">
        <v>1225147.3</v>
      </c>
      <c r="Z2652" s="46">
        <v>52447.317117859136</v>
      </c>
      <c r="AA2652" s="47">
        <f>_xlfn.XLOOKUP($E2652,Main_OG!$D$1:$D$766,Main_OG!AJ$1:AJ$766,"")</f>
        <v>203743692</v>
      </c>
      <c r="AB2652" s="47">
        <f>_xlfn.XLOOKUP($E2652,Main_OG!$D$1:$D$766,Main_OG!AK$1:AK$766,"")</f>
        <v>7220967.6200000001</v>
      </c>
      <c r="AC2652" s="47">
        <f>_xlfn.XLOOKUP($E2652,Main_OG!$D$1:$D$766,Main_OG!AL$1:AL$766,"")</f>
        <v>3109623746.98</v>
      </c>
      <c r="AD2652" s="47">
        <f>_xlfn.XLOOKUP($E2652,Main_OG!$D$1:$D$766,Main_OG!AM$1:AM$766,"")</f>
        <v>41264278</v>
      </c>
    </row>
    <row r="2653" spans="1:30" x14ac:dyDescent="0.35">
      <c r="A2653" s="36" t="s">
        <v>3827</v>
      </c>
      <c r="B2653" s="45" t="s">
        <v>685</v>
      </c>
      <c r="C2653" s="45" t="s">
        <v>4309</v>
      </c>
      <c r="D2653" s="36" t="s">
        <v>3827</v>
      </c>
      <c r="E2653" s="36" t="str">
        <f t="shared" si="123"/>
        <v>2007_NM</v>
      </c>
      <c r="F2653" s="45">
        <v>2007</v>
      </c>
      <c r="G2653" s="45">
        <f>_xlfn.XLOOKUP(I2653,Main_OG!$B$1:$B$766,Main_OG!$O$1:$O$766,"")</f>
        <v>0</v>
      </c>
      <c r="H2653" s="45">
        <f>_xlfn.XLOOKUP(E2653,Main_OG!$D$1:$D$766,Main_OG!$J$1:$J$766,"")</f>
        <v>0</v>
      </c>
      <c r="I2653" s="45" t="s">
        <v>685</v>
      </c>
      <c r="J2653" s="45" t="str">
        <f t="shared" si="124"/>
        <v>Southwestern Public Service Co_NM</v>
      </c>
      <c r="K2653" s="45" t="str">
        <f t="shared" si="125"/>
        <v>Southwestern Public Service Co_NM</v>
      </c>
      <c r="L2653" s="45" t="s">
        <v>3832</v>
      </c>
      <c r="M2653" s="45">
        <v>0</v>
      </c>
      <c r="N2653" s="45">
        <v>21937</v>
      </c>
      <c r="O2653" s="45">
        <v>53</v>
      </c>
      <c r="P2653" s="45">
        <v>87667</v>
      </c>
      <c r="Q2653" s="45">
        <v>0</v>
      </c>
      <c r="R2653" s="45">
        <v>97799</v>
      </c>
      <c r="S2653" s="45">
        <v>90143</v>
      </c>
      <c r="T2653" s="45">
        <v>74383</v>
      </c>
      <c r="U2653" s="45">
        <v>0</v>
      </c>
      <c r="V2653" s="45">
        <v>6.75</v>
      </c>
      <c r="W2653" s="45">
        <v>5.37</v>
      </c>
      <c r="X2653" s="45">
        <v>7.59</v>
      </c>
      <c r="Y2653" s="46">
        <v>89392.3</v>
      </c>
      <c r="Z2653" s="46">
        <v>44919.173697407627</v>
      </c>
      <c r="AA2653" s="47">
        <f>_xlfn.XLOOKUP($E2653,Main_OG!$D$1:$D$766,Main_OG!AJ$1:AJ$766,"")</f>
        <v>31917524</v>
      </c>
      <c r="AB2653" s="47">
        <f>_xlfn.XLOOKUP($E2653,Main_OG!$D$1:$D$766,Main_OG!AK$1:AK$766,"")</f>
        <v>164702</v>
      </c>
      <c r="AC2653" s="47">
        <f>_xlfn.XLOOKUP($E2653,Main_OG!$D$1:$D$766,Main_OG!AL$1:AL$766,"")</f>
        <v>115770352</v>
      </c>
      <c r="AD2653" s="47">
        <f>_xlfn.XLOOKUP($E2653,Main_OG!$D$1:$D$766,Main_OG!AM$1:AM$766,"")</f>
        <v>0</v>
      </c>
    </row>
    <row r="2654" spans="1:30" x14ac:dyDescent="0.35">
      <c r="A2654" s="36" t="s">
        <v>3827</v>
      </c>
      <c r="B2654" s="45" t="s">
        <v>77</v>
      </c>
      <c r="C2654" s="45" t="s">
        <v>4309</v>
      </c>
      <c r="D2654" s="36" t="s">
        <v>3827</v>
      </c>
      <c r="E2654" s="36" t="str">
        <f t="shared" si="123"/>
        <v>2007_TX</v>
      </c>
      <c r="F2654" s="45">
        <v>2007</v>
      </c>
      <c r="G2654" s="45">
        <f>_xlfn.XLOOKUP(I2654,Main_OG!$B$1:$B$766,Main_OG!$O$1:$O$766,"")</f>
        <v>1</v>
      </c>
      <c r="H2654" s="45">
        <f>_xlfn.XLOOKUP(E2654,Main_OG!$D$1:$D$766,Main_OG!$J$1:$J$766,"")</f>
        <v>0</v>
      </c>
      <c r="I2654" s="45" t="s">
        <v>77</v>
      </c>
      <c r="J2654" s="45" t="str">
        <f t="shared" si="124"/>
        <v>Southwestern Public Service Co_TX</v>
      </c>
      <c r="K2654" s="45" t="str">
        <f t="shared" si="125"/>
        <v>Southwestern Public Service Co_TX</v>
      </c>
      <c r="L2654" s="45" t="s">
        <v>3833</v>
      </c>
      <c r="M2654" s="45">
        <v>0</v>
      </c>
      <c r="N2654" s="45">
        <v>59811</v>
      </c>
      <c r="O2654" s="45">
        <v>147</v>
      </c>
      <c r="P2654" s="45">
        <v>218198</v>
      </c>
      <c r="Q2654" s="45">
        <v>0</v>
      </c>
      <c r="R2654" s="45">
        <v>280379</v>
      </c>
      <c r="S2654" s="45">
        <v>342189</v>
      </c>
      <c r="T2654" s="45">
        <v>207230</v>
      </c>
      <c r="U2654" s="45">
        <v>0</v>
      </c>
      <c r="V2654" s="45">
        <v>7.37</v>
      </c>
      <c r="W2654" s="45">
        <v>5</v>
      </c>
      <c r="X2654" s="45">
        <v>8.32</v>
      </c>
      <c r="Y2654" s="46">
        <v>1288828.7</v>
      </c>
      <c r="Z2654" s="46">
        <v>54079.792688673871</v>
      </c>
      <c r="AA2654" s="47">
        <f>_xlfn.XLOOKUP($E2654,Main_OG!$D$1:$D$766,Main_OG!AJ$1:AJ$766,"")</f>
        <v>205831576</v>
      </c>
      <c r="AB2654" s="47">
        <f>_xlfn.XLOOKUP($E2654,Main_OG!$D$1:$D$766,Main_OG!AK$1:AK$766,"")</f>
        <v>5398558</v>
      </c>
      <c r="AC2654" s="47">
        <f>_xlfn.XLOOKUP($E2654,Main_OG!$D$1:$D$766,Main_OG!AL$1:AL$766,"")</f>
        <v>3114934262</v>
      </c>
      <c r="AD2654" s="47">
        <f>_xlfn.XLOOKUP($E2654,Main_OG!$D$1:$D$766,Main_OG!AM$1:AM$766,"")</f>
        <v>40955030</v>
      </c>
    </row>
    <row r="2655" spans="1:30" x14ac:dyDescent="0.35">
      <c r="A2655" s="36" t="s">
        <v>3827</v>
      </c>
      <c r="B2655" s="45" t="s">
        <v>685</v>
      </c>
      <c r="C2655" s="45" t="s">
        <v>4309</v>
      </c>
      <c r="D2655" s="36" t="s">
        <v>3827</v>
      </c>
      <c r="E2655" s="36" t="str">
        <f t="shared" si="123"/>
        <v>2008_NM</v>
      </c>
      <c r="F2655" s="45">
        <v>2008</v>
      </c>
      <c r="G2655" s="45">
        <f>_xlfn.XLOOKUP(I2655,Main_OG!$B$1:$B$766,Main_OG!$O$1:$O$766,"")</f>
        <v>0</v>
      </c>
      <c r="H2655" s="45">
        <f>_xlfn.XLOOKUP(E2655,Main_OG!$D$1:$D$766,Main_OG!$J$1:$J$766,"")</f>
        <v>0</v>
      </c>
      <c r="I2655" s="45" t="s">
        <v>685</v>
      </c>
      <c r="J2655" s="45" t="str">
        <f t="shared" si="124"/>
        <v>Southwestern Public Service Co_NM</v>
      </c>
      <c r="K2655" s="45" t="str">
        <f t="shared" si="125"/>
        <v>Southwestern Public Service Co_NM</v>
      </c>
      <c r="L2655" s="45" t="s">
        <v>3834</v>
      </c>
      <c r="M2655" s="45">
        <v>0</v>
      </c>
      <c r="N2655" s="45">
        <v>22057</v>
      </c>
      <c r="O2655" s="45">
        <v>54</v>
      </c>
      <c r="P2655" s="45">
        <v>89426</v>
      </c>
      <c r="Q2655" s="45">
        <v>0</v>
      </c>
      <c r="R2655" s="45">
        <v>1448379</v>
      </c>
      <c r="S2655" s="45">
        <v>1710867</v>
      </c>
      <c r="T2655" s="45">
        <v>978810</v>
      </c>
      <c r="U2655" s="45">
        <v>0</v>
      </c>
      <c r="V2655" s="45">
        <v>7.85</v>
      </c>
      <c r="W2655" s="45">
        <v>6.02</v>
      </c>
      <c r="X2655" s="45">
        <v>8.5</v>
      </c>
      <c r="Y2655" s="46">
        <v>89012.9</v>
      </c>
      <c r="Z2655" s="46">
        <v>44270.444261641191</v>
      </c>
      <c r="AA2655" s="47">
        <f>_xlfn.XLOOKUP($E2655,Main_OG!$D$1:$D$766,Main_OG!AJ$1:AJ$766,"")</f>
        <v>30795238</v>
      </c>
      <c r="AB2655" s="47">
        <f>_xlfn.XLOOKUP($E2655,Main_OG!$D$1:$D$766,Main_OG!AK$1:AK$766,"")</f>
        <v>203770</v>
      </c>
      <c r="AC2655" s="47">
        <f>_xlfn.XLOOKUP($E2655,Main_OG!$D$1:$D$766,Main_OG!AL$1:AL$766,"")</f>
        <v>133874836</v>
      </c>
      <c r="AD2655" s="47">
        <f>_xlfn.XLOOKUP($E2655,Main_OG!$D$1:$D$766,Main_OG!AM$1:AM$766,"")</f>
        <v>0</v>
      </c>
    </row>
    <row r="2656" spans="1:30" x14ac:dyDescent="0.35">
      <c r="A2656" s="36" t="s">
        <v>3827</v>
      </c>
      <c r="B2656" s="45" t="s">
        <v>77</v>
      </c>
      <c r="C2656" s="45" t="s">
        <v>4309</v>
      </c>
      <c r="D2656" s="36" t="s">
        <v>3827</v>
      </c>
      <c r="E2656" s="36" t="str">
        <f t="shared" si="123"/>
        <v>2008_TX</v>
      </c>
      <c r="F2656" s="45">
        <v>2008</v>
      </c>
      <c r="G2656" s="45">
        <f>_xlfn.XLOOKUP(I2656,Main_OG!$B$1:$B$766,Main_OG!$O$1:$O$766,"")</f>
        <v>1</v>
      </c>
      <c r="H2656" s="45">
        <f>_xlfn.XLOOKUP(E2656,Main_OG!$D$1:$D$766,Main_OG!$J$1:$J$766,"")</f>
        <v>0</v>
      </c>
      <c r="I2656" s="45" t="s">
        <v>77</v>
      </c>
      <c r="J2656" s="45" t="str">
        <f t="shared" si="124"/>
        <v>Southwestern Public Service Co_TX</v>
      </c>
      <c r="K2656" s="45" t="str">
        <f t="shared" si="125"/>
        <v>Southwestern Public Service Co_TX</v>
      </c>
      <c r="L2656" s="45" t="s">
        <v>3835</v>
      </c>
      <c r="M2656" s="45">
        <v>0</v>
      </c>
      <c r="N2656" s="45">
        <v>59759</v>
      </c>
      <c r="O2656" s="45">
        <v>142</v>
      </c>
      <c r="P2656" s="45">
        <v>219650</v>
      </c>
      <c r="Q2656" s="45">
        <v>0</v>
      </c>
      <c r="R2656" s="45">
        <v>3972681</v>
      </c>
      <c r="S2656" s="45">
        <v>7556357</v>
      </c>
      <c r="T2656" s="45">
        <v>2526777</v>
      </c>
      <c r="U2656" s="45">
        <v>0</v>
      </c>
      <c r="V2656" s="45">
        <v>8.2899999999999991</v>
      </c>
      <c r="W2656" s="45">
        <v>5.78</v>
      </c>
      <c r="X2656" s="45">
        <v>9.52</v>
      </c>
      <c r="Y2656" s="46">
        <v>1287191.5</v>
      </c>
      <c r="Z2656" s="46">
        <v>52951.147102112925</v>
      </c>
      <c r="AA2656" s="47">
        <f>_xlfn.XLOOKUP($E2656,Main_OG!$D$1:$D$766,Main_OG!AJ$1:AJ$766,"")</f>
        <v>203679854</v>
      </c>
      <c r="AB2656" s="47">
        <f>_xlfn.XLOOKUP($E2656,Main_OG!$D$1:$D$766,Main_OG!AK$1:AK$766,"")</f>
        <v>4419394</v>
      </c>
      <c r="AC2656" s="47">
        <f>_xlfn.XLOOKUP($E2656,Main_OG!$D$1:$D$766,Main_OG!AL$1:AL$766,"")</f>
        <v>3031039694</v>
      </c>
      <c r="AD2656" s="47">
        <f>_xlfn.XLOOKUP($E2656,Main_OG!$D$1:$D$766,Main_OG!AM$1:AM$766,"")</f>
        <v>40727370</v>
      </c>
    </row>
    <row r="2657" spans="1:30" x14ac:dyDescent="0.35">
      <c r="A2657" s="36" t="s">
        <v>3827</v>
      </c>
      <c r="B2657" s="45" t="s">
        <v>685</v>
      </c>
      <c r="C2657" s="45" t="s">
        <v>4309</v>
      </c>
      <c r="D2657" s="36" t="s">
        <v>3827</v>
      </c>
      <c r="E2657" s="36" t="str">
        <f t="shared" si="123"/>
        <v>2009_NM</v>
      </c>
      <c r="F2657" s="45">
        <v>2009</v>
      </c>
      <c r="G2657" s="45">
        <f>_xlfn.XLOOKUP(I2657,Main_OG!$B$1:$B$766,Main_OG!$O$1:$O$766,"")</f>
        <v>0</v>
      </c>
      <c r="H2657" s="45">
        <f>_xlfn.XLOOKUP(E2657,Main_OG!$D$1:$D$766,Main_OG!$J$1:$J$766,"")</f>
        <v>0</v>
      </c>
      <c r="I2657" s="45" t="s">
        <v>685</v>
      </c>
      <c r="J2657" s="45" t="str">
        <f t="shared" si="124"/>
        <v>Southwestern Public Service Co_NM</v>
      </c>
      <c r="K2657" s="45" t="str">
        <f t="shared" si="125"/>
        <v>Southwestern Public Service Co_NM</v>
      </c>
      <c r="L2657" s="45" t="s">
        <v>3836</v>
      </c>
      <c r="M2657" s="45">
        <v>0</v>
      </c>
      <c r="N2657" s="45">
        <v>23214</v>
      </c>
      <c r="O2657" s="45">
        <v>53</v>
      </c>
      <c r="P2657" s="45">
        <v>90882</v>
      </c>
      <c r="Q2657" s="45">
        <v>0</v>
      </c>
      <c r="R2657" s="45">
        <v>1418605</v>
      </c>
      <c r="S2657" s="45">
        <v>1646837</v>
      </c>
      <c r="T2657" s="45">
        <v>1024715</v>
      </c>
      <c r="U2657" s="45">
        <v>0</v>
      </c>
      <c r="V2657" s="45">
        <v>7.03</v>
      </c>
      <c r="W2657" s="45">
        <v>4.8099999999999996</v>
      </c>
      <c r="X2657" s="45">
        <v>7.73</v>
      </c>
      <c r="Y2657" s="46">
        <v>90829.2</v>
      </c>
      <c r="Z2657" s="46">
        <v>44594.025339723747</v>
      </c>
      <c r="AA2657" s="47">
        <f>_xlfn.XLOOKUP($E2657,Main_OG!$D$1:$D$766,Main_OG!AJ$1:AJ$766,"")</f>
        <v>33025048</v>
      </c>
      <c r="AB2657" s="47">
        <f>_xlfn.XLOOKUP($E2657,Main_OG!$D$1:$D$766,Main_OG!AK$1:AK$766,"")</f>
        <v>170690</v>
      </c>
      <c r="AC2657" s="47">
        <f>_xlfn.XLOOKUP($E2657,Main_OG!$D$1:$D$766,Main_OG!AL$1:AL$766,"")</f>
        <v>140901784</v>
      </c>
      <c r="AD2657" s="47">
        <f>_xlfn.XLOOKUP($E2657,Main_OG!$D$1:$D$766,Main_OG!AM$1:AM$766,"")</f>
        <v>0</v>
      </c>
    </row>
    <row r="2658" spans="1:30" x14ac:dyDescent="0.35">
      <c r="A2658" s="36" t="s">
        <v>3827</v>
      </c>
      <c r="B2658" s="45" t="s">
        <v>77</v>
      </c>
      <c r="C2658" s="45" t="s">
        <v>4309</v>
      </c>
      <c r="D2658" s="36" t="s">
        <v>3827</v>
      </c>
      <c r="E2658" s="36" t="str">
        <f t="shared" si="123"/>
        <v>2009_TX</v>
      </c>
      <c r="F2658" s="45">
        <v>2009</v>
      </c>
      <c r="G2658" s="45">
        <f>_xlfn.XLOOKUP(I2658,Main_OG!$B$1:$B$766,Main_OG!$O$1:$O$766,"")</f>
        <v>1</v>
      </c>
      <c r="H2658" s="45">
        <f>_xlfn.XLOOKUP(E2658,Main_OG!$D$1:$D$766,Main_OG!$J$1:$J$766,"")</f>
        <v>0</v>
      </c>
      <c r="I2658" s="45" t="s">
        <v>77</v>
      </c>
      <c r="J2658" s="45" t="str">
        <f t="shared" si="124"/>
        <v>Southwestern Public Service Co_TX</v>
      </c>
      <c r="K2658" s="45" t="str">
        <f t="shared" si="125"/>
        <v>Southwestern Public Service Co_TX</v>
      </c>
      <c r="L2658" s="45" t="s">
        <v>3837</v>
      </c>
      <c r="M2658" s="45">
        <v>0</v>
      </c>
      <c r="N2658" s="45">
        <v>60225</v>
      </c>
      <c r="O2658" s="45">
        <v>147</v>
      </c>
      <c r="P2658" s="45">
        <v>221712</v>
      </c>
      <c r="Q2658" s="45">
        <v>0</v>
      </c>
      <c r="R2658" s="45">
        <v>3920430</v>
      </c>
      <c r="S2658" s="45">
        <v>7506976</v>
      </c>
      <c r="T2658" s="45">
        <v>2508966</v>
      </c>
      <c r="U2658" s="45">
        <v>0</v>
      </c>
      <c r="V2658" s="45">
        <v>6.71</v>
      </c>
      <c r="W2658" s="45">
        <v>4.24</v>
      </c>
      <c r="X2658" s="45">
        <v>8.27</v>
      </c>
      <c r="Y2658" s="46">
        <v>1285560.2</v>
      </c>
      <c r="Z2658" s="46">
        <v>51833.424247576615</v>
      </c>
      <c r="AA2658" s="47">
        <f>_xlfn.XLOOKUP($E2658,Main_OG!$D$1:$D$766,Main_OG!AJ$1:AJ$766,"")</f>
        <v>190813300</v>
      </c>
      <c r="AB2658" s="47">
        <f>_xlfn.XLOOKUP($E2658,Main_OG!$D$1:$D$766,Main_OG!AK$1:AK$766,"")</f>
        <v>5977652</v>
      </c>
      <c r="AC2658" s="47">
        <f>_xlfn.XLOOKUP($E2658,Main_OG!$D$1:$D$766,Main_OG!AL$1:AL$766,"")</f>
        <v>2935102114</v>
      </c>
      <c r="AD2658" s="47">
        <f>_xlfn.XLOOKUP($E2658,Main_OG!$D$1:$D$766,Main_OG!AM$1:AM$766,"")</f>
        <v>41497617</v>
      </c>
    </row>
    <row r="2659" spans="1:30" x14ac:dyDescent="0.35">
      <c r="A2659" s="36" t="s">
        <v>3827</v>
      </c>
      <c r="B2659" s="45" t="s">
        <v>685</v>
      </c>
      <c r="C2659" s="45" t="s">
        <v>4309</v>
      </c>
      <c r="D2659" s="36" t="s">
        <v>3827</v>
      </c>
      <c r="E2659" s="36" t="str">
        <f t="shared" si="123"/>
        <v>2010_NM</v>
      </c>
      <c r="F2659" s="45">
        <v>2010</v>
      </c>
      <c r="G2659" s="45">
        <f>_xlfn.XLOOKUP(I2659,Main_OG!$B$1:$B$766,Main_OG!$O$1:$O$766,"")</f>
        <v>0</v>
      </c>
      <c r="H2659" s="45">
        <f>_xlfn.XLOOKUP(E2659,Main_OG!$D$1:$D$766,Main_OG!$J$1:$J$766,"")</f>
        <v>0</v>
      </c>
      <c r="I2659" s="45" t="s">
        <v>685</v>
      </c>
      <c r="J2659" s="45" t="str">
        <f t="shared" si="124"/>
        <v>Southwestern Public Service Co_NM</v>
      </c>
      <c r="K2659" s="45" t="str">
        <f t="shared" si="125"/>
        <v>Southwestern Public Service Co_NM</v>
      </c>
      <c r="L2659" s="45" t="s">
        <v>3838</v>
      </c>
      <c r="M2659" s="45">
        <v>0</v>
      </c>
      <c r="N2659" s="45">
        <v>22785</v>
      </c>
      <c r="O2659" s="45">
        <v>52</v>
      </c>
      <c r="P2659" s="45">
        <v>91177</v>
      </c>
      <c r="Q2659" s="45">
        <v>0</v>
      </c>
      <c r="R2659" s="45">
        <v>1524821</v>
      </c>
      <c r="S2659" s="45">
        <v>1803237</v>
      </c>
      <c r="T2659" s="45">
        <v>1058246</v>
      </c>
      <c r="U2659" s="45">
        <v>0</v>
      </c>
      <c r="V2659" s="45">
        <v>7.05</v>
      </c>
      <c r="W2659" s="45">
        <v>4.68</v>
      </c>
      <c r="X2659" s="45">
        <v>7.83</v>
      </c>
      <c r="Y2659" s="46">
        <v>90721</v>
      </c>
      <c r="Z2659" s="46">
        <v>43940.901301647667</v>
      </c>
      <c r="AA2659" s="47">
        <f>_xlfn.XLOOKUP($E2659,Main_OG!$D$1:$D$766,Main_OG!AJ$1:AJ$766,"")</f>
        <v>29072530</v>
      </c>
      <c r="AB2659" s="47">
        <f>_xlfn.XLOOKUP($E2659,Main_OG!$D$1:$D$766,Main_OG!AK$1:AK$766,"")</f>
        <v>184912</v>
      </c>
      <c r="AC2659" s="47">
        <f>_xlfn.XLOOKUP($E2659,Main_OG!$D$1:$D$766,Main_OG!AL$1:AL$766,"")</f>
        <v>142125552</v>
      </c>
      <c r="AD2659" s="47">
        <f>_xlfn.XLOOKUP($E2659,Main_OG!$D$1:$D$766,Main_OG!AM$1:AM$766,"")</f>
        <v>0</v>
      </c>
    </row>
    <row r="2660" spans="1:30" x14ac:dyDescent="0.35">
      <c r="A2660" s="36" t="s">
        <v>3827</v>
      </c>
      <c r="B2660" s="45" t="s">
        <v>77</v>
      </c>
      <c r="C2660" s="45" t="s">
        <v>4309</v>
      </c>
      <c r="D2660" s="36" t="s">
        <v>3827</v>
      </c>
      <c r="E2660" s="36" t="str">
        <f t="shared" si="123"/>
        <v>2010_TX</v>
      </c>
      <c r="F2660" s="45">
        <v>2010</v>
      </c>
      <c r="G2660" s="45">
        <f>_xlfn.XLOOKUP(I2660,Main_OG!$B$1:$B$766,Main_OG!$O$1:$O$766,"")</f>
        <v>1</v>
      </c>
      <c r="H2660" s="45">
        <f>_xlfn.XLOOKUP(E2660,Main_OG!$D$1:$D$766,Main_OG!$J$1:$J$766,"")</f>
        <v>0</v>
      </c>
      <c r="I2660" s="45" t="s">
        <v>77</v>
      </c>
      <c r="J2660" s="45" t="str">
        <f t="shared" si="124"/>
        <v>Southwestern Public Service Co_TX</v>
      </c>
      <c r="K2660" s="45" t="str">
        <f t="shared" si="125"/>
        <v>Southwestern Public Service Co_TX</v>
      </c>
      <c r="L2660" s="45" t="s">
        <v>3839</v>
      </c>
      <c r="M2660" s="45">
        <v>0</v>
      </c>
      <c r="N2660" s="45">
        <v>60174</v>
      </c>
      <c r="O2660" s="45">
        <v>145</v>
      </c>
      <c r="P2660" s="45">
        <v>220992</v>
      </c>
      <c r="Q2660" s="45">
        <v>0</v>
      </c>
      <c r="R2660" s="45">
        <v>3870049</v>
      </c>
      <c r="S2660" s="45">
        <v>7696338</v>
      </c>
      <c r="T2660" s="45">
        <v>2622741</v>
      </c>
      <c r="U2660" s="45">
        <v>0</v>
      </c>
      <c r="V2660" s="45">
        <v>6.83</v>
      </c>
      <c r="W2660" s="45">
        <v>4.1100000000000003</v>
      </c>
      <c r="X2660" s="45">
        <v>8.2899999999999991</v>
      </c>
      <c r="Y2660" s="46">
        <v>1323059.1000000001</v>
      </c>
      <c r="Z2660" s="46">
        <v>52415.200806817331</v>
      </c>
      <c r="AA2660" s="47">
        <f>_xlfn.XLOOKUP($E2660,Main_OG!$D$1:$D$766,Main_OG!AJ$1:AJ$766,"")</f>
        <v>206237270</v>
      </c>
      <c r="AB2660" s="47">
        <f>_xlfn.XLOOKUP($E2660,Main_OG!$D$1:$D$766,Main_OG!AK$1:AK$766,"")</f>
        <v>2849102</v>
      </c>
      <c r="AC2660" s="47">
        <f>_xlfn.XLOOKUP($E2660,Main_OG!$D$1:$D$766,Main_OG!AL$1:AL$766,"")</f>
        <v>2882061072</v>
      </c>
      <c r="AD2660" s="47">
        <f>_xlfn.XLOOKUP($E2660,Main_OG!$D$1:$D$766,Main_OG!AM$1:AM$766,"")</f>
        <v>41335248</v>
      </c>
    </row>
    <row r="2661" spans="1:30" x14ac:dyDescent="0.35">
      <c r="A2661" s="36" t="s">
        <v>3827</v>
      </c>
      <c r="B2661" s="45" t="s">
        <v>685</v>
      </c>
      <c r="C2661" s="45" t="s">
        <v>4309</v>
      </c>
      <c r="D2661" s="36" t="s">
        <v>3827</v>
      </c>
      <c r="E2661" s="36" t="str">
        <f t="shared" si="123"/>
        <v>2011_NM</v>
      </c>
      <c r="F2661" s="45">
        <v>2011</v>
      </c>
      <c r="G2661" s="45">
        <f>_xlfn.XLOOKUP(I2661,Main_OG!$B$1:$B$766,Main_OG!$O$1:$O$766,"")</f>
        <v>0</v>
      </c>
      <c r="H2661" s="45">
        <f>_xlfn.XLOOKUP(E2661,Main_OG!$D$1:$D$766,Main_OG!$J$1:$J$766,"")</f>
        <v>0</v>
      </c>
      <c r="I2661" s="45" t="s">
        <v>685</v>
      </c>
      <c r="J2661" s="45" t="str">
        <f t="shared" si="124"/>
        <v>Southwestern Public Service Co_NM</v>
      </c>
      <c r="K2661" s="45" t="str">
        <f t="shared" si="125"/>
        <v>Southwestern Public Service Co_NM</v>
      </c>
      <c r="L2661" s="45" t="s">
        <v>3840</v>
      </c>
      <c r="M2661" s="45">
        <v>0</v>
      </c>
      <c r="N2661" s="45">
        <v>22878</v>
      </c>
      <c r="O2661" s="45">
        <v>54</v>
      </c>
      <c r="P2661" s="45">
        <v>91324</v>
      </c>
      <c r="Q2661" s="45">
        <v>0</v>
      </c>
      <c r="R2661" s="45">
        <v>1584918</v>
      </c>
      <c r="S2661" s="45">
        <v>1864306</v>
      </c>
      <c r="T2661" s="45">
        <v>1122675</v>
      </c>
      <c r="U2661" s="45">
        <v>0</v>
      </c>
      <c r="V2661" s="45">
        <v>7.14</v>
      </c>
      <c r="W2661" s="45">
        <v>4.63</v>
      </c>
      <c r="X2661" s="45">
        <v>8.01</v>
      </c>
      <c r="Y2661" s="46">
        <v>90552.3</v>
      </c>
      <c r="Z2661" s="46">
        <v>43519.967011213019</v>
      </c>
      <c r="AA2661" s="47">
        <f>_xlfn.XLOOKUP($E2661,Main_OG!$D$1:$D$766,Main_OG!AJ$1:AJ$766,"")</f>
        <v>30992610</v>
      </c>
      <c r="AB2661" s="47">
        <f>_xlfn.XLOOKUP($E2661,Main_OG!$D$1:$D$766,Main_OG!AK$1:AK$766,"")</f>
        <v>143788</v>
      </c>
      <c r="AC2661" s="47">
        <f>_xlfn.XLOOKUP($E2661,Main_OG!$D$1:$D$766,Main_OG!AL$1:AL$766,"")</f>
        <v>144470560</v>
      </c>
      <c r="AD2661" s="47">
        <f>_xlfn.XLOOKUP($E2661,Main_OG!$D$1:$D$766,Main_OG!AM$1:AM$766,"")</f>
        <v>0</v>
      </c>
    </row>
    <row r="2662" spans="1:30" x14ac:dyDescent="0.35">
      <c r="A2662" s="36" t="s">
        <v>3827</v>
      </c>
      <c r="B2662" s="45" t="s">
        <v>77</v>
      </c>
      <c r="C2662" s="45" t="s">
        <v>4309</v>
      </c>
      <c r="D2662" s="36" t="s">
        <v>3827</v>
      </c>
      <c r="E2662" s="36" t="str">
        <f t="shared" si="123"/>
        <v>2011_TX</v>
      </c>
      <c r="F2662" s="45">
        <v>2011</v>
      </c>
      <c r="G2662" s="45">
        <f>_xlfn.XLOOKUP(I2662,Main_OG!$B$1:$B$766,Main_OG!$O$1:$O$766,"")</f>
        <v>1</v>
      </c>
      <c r="H2662" s="45">
        <f>_xlfn.XLOOKUP(E2662,Main_OG!$D$1:$D$766,Main_OG!$J$1:$J$766,"")</f>
        <v>0</v>
      </c>
      <c r="I2662" s="45" t="s">
        <v>77</v>
      </c>
      <c r="J2662" s="45" t="str">
        <f t="shared" si="124"/>
        <v>Southwestern Public Service Co_TX</v>
      </c>
      <c r="K2662" s="45" t="str">
        <f t="shared" si="125"/>
        <v>Southwestern Public Service Co_TX</v>
      </c>
      <c r="L2662" s="45" t="s">
        <v>3841</v>
      </c>
      <c r="M2662" s="45">
        <v>0</v>
      </c>
      <c r="N2662" s="45">
        <v>56755</v>
      </c>
      <c r="O2662" s="45">
        <v>139</v>
      </c>
      <c r="P2662" s="45">
        <v>205010</v>
      </c>
      <c r="Q2662" s="45">
        <v>0</v>
      </c>
      <c r="R2662" s="45">
        <v>3850233</v>
      </c>
      <c r="S2662" s="45">
        <v>7681654</v>
      </c>
      <c r="T2662" s="45">
        <v>2577317</v>
      </c>
      <c r="U2662" s="45">
        <v>0</v>
      </c>
      <c r="V2662" s="45">
        <v>6.83</v>
      </c>
      <c r="W2662" s="45">
        <v>4.32</v>
      </c>
      <c r="X2662" s="45">
        <v>9.08</v>
      </c>
      <c r="Y2662" s="46">
        <v>1370174.9</v>
      </c>
      <c r="Z2662" s="46">
        <v>53427.489668364484</v>
      </c>
      <c r="AA2662" s="47">
        <f>_xlfn.XLOOKUP($E2662,Main_OG!$D$1:$D$766,Main_OG!AJ$1:AJ$766,"")</f>
        <v>220852962</v>
      </c>
      <c r="AB2662" s="47">
        <f>_xlfn.XLOOKUP($E2662,Main_OG!$D$1:$D$766,Main_OG!AK$1:AK$766,"")</f>
        <v>3232160</v>
      </c>
      <c r="AC2662" s="47">
        <f>_xlfn.XLOOKUP($E2662,Main_OG!$D$1:$D$766,Main_OG!AL$1:AL$766,"")</f>
        <v>3110801834</v>
      </c>
      <c r="AD2662" s="47">
        <f>_xlfn.XLOOKUP($E2662,Main_OG!$D$1:$D$766,Main_OG!AM$1:AM$766,"")</f>
        <v>39648457</v>
      </c>
    </row>
    <row r="2663" spans="1:30" x14ac:dyDescent="0.35">
      <c r="A2663" s="36" t="s">
        <v>3827</v>
      </c>
      <c r="B2663" s="45" t="s">
        <v>685</v>
      </c>
      <c r="C2663" s="45" t="s">
        <v>4309</v>
      </c>
      <c r="D2663" s="36" t="s">
        <v>3827</v>
      </c>
      <c r="E2663" s="36" t="str">
        <f t="shared" si="123"/>
        <v>2012_NM</v>
      </c>
      <c r="F2663" s="45">
        <v>2012</v>
      </c>
      <c r="G2663" s="45">
        <f>_xlfn.XLOOKUP(I2663,Main_OG!$B$1:$B$766,Main_OG!$O$1:$O$766,"")</f>
        <v>0</v>
      </c>
      <c r="H2663" s="45">
        <f>_xlfn.XLOOKUP(E2663,Main_OG!$D$1:$D$766,Main_OG!$J$1:$J$766,"")</f>
        <v>0</v>
      </c>
      <c r="I2663" s="45" t="s">
        <v>685</v>
      </c>
      <c r="J2663" s="45" t="str">
        <f t="shared" si="124"/>
        <v>Southwestern Public Service Co_NM</v>
      </c>
      <c r="K2663" s="45" t="str">
        <f t="shared" si="125"/>
        <v>Southwestern Public Service Co_NM</v>
      </c>
      <c r="L2663" s="45" t="s">
        <v>3842</v>
      </c>
      <c r="M2663" s="45">
        <v>0</v>
      </c>
      <c r="N2663" s="45">
        <v>23241</v>
      </c>
      <c r="O2663" s="45">
        <v>57</v>
      </c>
      <c r="P2663" s="45">
        <v>91966</v>
      </c>
      <c r="Q2663" s="45">
        <v>0</v>
      </c>
      <c r="R2663" s="45">
        <v>1577209</v>
      </c>
      <c r="S2663" s="45">
        <v>1940980</v>
      </c>
      <c r="T2663" s="45">
        <v>1093792</v>
      </c>
      <c r="U2663" s="45">
        <v>0</v>
      </c>
      <c r="V2663" s="45">
        <v>6.6410983000000003</v>
      </c>
      <c r="W2663" s="45">
        <v>4.1504291999999996</v>
      </c>
      <c r="X2663" s="45">
        <v>7.6332611999999997</v>
      </c>
      <c r="Y2663" s="46">
        <v>90762.4</v>
      </c>
      <c r="Z2663" s="46">
        <v>43474.516397113592</v>
      </c>
      <c r="AA2663" s="47">
        <f>_xlfn.XLOOKUP($E2663,Main_OG!$D$1:$D$766,Main_OG!AJ$1:AJ$766,"")</f>
        <v>28904896</v>
      </c>
      <c r="AB2663" s="47">
        <f>_xlfn.XLOOKUP($E2663,Main_OG!$D$1:$D$766,Main_OG!AK$1:AK$766,"")</f>
        <v>175370</v>
      </c>
      <c r="AC2663" s="47">
        <f>_xlfn.XLOOKUP($E2663,Main_OG!$D$1:$D$766,Main_OG!AL$1:AL$766,"")</f>
        <v>145183386</v>
      </c>
      <c r="AD2663" s="47">
        <f>_xlfn.XLOOKUP($E2663,Main_OG!$D$1:$D$766,Main_OG!AM$1:AM$766,"")</f>
        <v>0</v>
      </c>
    </row>
    <row r="2664" spans="1:30" x14ac:dyDescent="0.35">
      <c r="A2664" s="36" t="s">
        <v>3827</v>
      </c>
      <c r="B2664" s="45" t="s">
        <v>77</v>
      </c>
      <c r="C2664" s="45" t="s">
        <v>4309</v>
      </c>
      <c r="D2664" s="36" t="s">
        <v>3827</v>
      </c>
      <c r="E2664" s="36" t="str">
        <f t="shared" si="123"/>
        <v>2012_TX</v>
      </c>
      <c r="F2664" s="45">
        <v>2012</v>
      </c>
      <c r="G2664" s="45">
        <f>_xlfn.XLOOKUP(I2664,Main_OG!$B$1:$B$766,Main_OG!$O$1:$O$766,"")</f>
        <v>1</v>
      </c>
      <c r="H2664" s="45">
        <f>_xlfn.XLOOKUP(E2664,Main_OG!$D$1:$D$766,Main_OG!$J$1:$J$766,"")</f>
        <v>0</v>
      </c>
      <c r="I2664" s="45" t="s">
        <v>77</v>
      </c>
      <c r="J2664" s="45" t="str">
        <f t="shared" si="124"/>
        <v>Southwestern Public Service Co_TX</v>
      </c>
      <c r="K2664" s="45" t="str">
        <f t="shared" si="125"/>
        <v>Southwestern Public Service Co_TX</v>
      </c>
      <c r="L2664" s="45" t="s">
        <v>3843</v>
      </c>
      <c r="M2664" s="45">
        <v>0</v>
      </c>
      <c r="N2664" s="45">
        <v>57190</v>
      </c>
      <c r="O2664" s="45">
        <v>141</v>
      </c>
      <c r="P2664" s="45">
        <v>205802</v>
      </c>
      <c r="Q2664" s="45">
        <v>0</v>
      </c>
      <c r="R2664" s="45">
        <v>3706709</v>
      </c>
      <c r="S2664" s="45">
        <v>7765652</v>
      </c>
      <c r="T2664" s="45">
        <v>2447935</v>
      </c>
      <c r="U2664" s="45">
        <v>0</v>
      </c>
      <c r="V2664" s="45">
        <v>6.8148862000000001</v>
      </c>
      <c r="W2664" s="45">
        <v>4.0394161000000004</v>
      </c>
      <c r="X2664" s="45">
        <v>9.2126221000000008</v>
      </c>
      <c r="Y2664" s="46">
        <v>1438354.4</v>
      </c>
      <c r="Z2664" s="46">
        <v>55142.914539574267</v>
      </c>
      <c r="AA2664" s="47">
        <f>_xlfn.XLOOKUP($E2664,Main_OG!$D$1:$D$766,Main_OG!AJ$1:AJ$766,"")</f>
        <v>194610414</v>
      </c>
      <c r="AB2664" s="47">
        <f>_xlfn.XLOOKUP($E2664,Main_OG!$D$1:$D$766,Main_OG!AK$1:AK$766,"")</f>
        <v>6389742</v>
      </c>
      <c r="AC2664" s="47">
        <f>_xlfn.XLOOKUP($E2664,Main_OG!$D$1:$D$766,Main_OG!AL$1:AL$766,"")</f>
        <v>3262388996</v>
      </c>
      <c r="AD2664" s="47">
        <f>_xlfn.XLOOKUP($E2664,Main_OG!$D$1:$D$766,Main_OG!AM$1:AM$766,"")</f>
        <v>38441017</v>
      </c>
    </row>
    <row r="2665" spans="1:30" x14ac:dyDescent="0.35">
      <c r="A2665" s="36" t="s">
        <v>3827</v>
      </c>
      <c r="B2665" s="45" t="s">
        <v>685</v>
      </c>
      <c r="C2665" s="45" t="s">
        <v>4309</v>
      </c>
      <c r="D2665" s="36" t="s">
        <v>3827</v>
      </c>
      <c r="E2665" s="36" t="str">
        <f t="shared" si="123"/>
        <v>2013_NM</v>
      </c>
      <c r="F2665" s="45">
        <v>2013</v>
      </c>
      <c r="G2665" s="45">
        <f>_xlfn.XLOOKUP(I2665,Main_OG!$B$1:$B$766,Main_OG!$O$1:$O$766,"")</f>
        <v>0</v>
      </c>
      <c r="H2665" s="45">
        <f>_xlfn.XLOOKUP(E2665,Main_OG!$D$1:$D$766,Main_OG!$J$1:$J$766,"")</f>
        <v>0</v>
      </c>
      <c r="I2665" s="45" t="s">
        <v>685</v>
      </c>
      <c r="J2665" s="45" t="str">
        <f t="shared" si="124"/>
        <v>Southwestern Public Service Co_NM</v>
      </c>
      <c r="K2665" s="45" t="str">
        <f t="shared" si="125"/>
        <v>Southwestern Public Service Co_NM</v>
      </c>
      <c r="L2665" s="45" t="s">
        <v>3844</v>
      </c>
      <c r="M2665" s="45">
        <v>0</v>
      </c>
      <c r="N2665" s="45">
        <v>23732</v>
      </c>
      <c r="O2665" s="45">
        <v>62</v>
      </c>
      <c r="P2665" s="45">
        <v>93046</v>
      </c>
      <c r="Q2665" s="45">
        <v>0</v>
      </c>
      <c r="R2665" s="45">
        <v>1600391</v>
      </c>
      <c r="S2665" s="45">
        <v>2090460</v>
      </c>
      <c r="T2665" s="45">
        <v>1103412</v>
      </c>
      <c r="U2665" s="45">
        <v>0</v>
      </c>
      <c r="V2665" s="45">
        <v>7.4731737000000003</v>
      </c>
      <c r="W2665" s="45">
        <v>4.9438401000000001</v>
      </c>
      <c r="X2665" s="45">
        <v>8.3181077999999999</v>
      </c>
      <c r="Y2665" s="46">
        <v>90104</v>
      </c>
      <c r="Z2665" s="46">
        <v>43053.602461352624</v>
      </c>
      <c r="AA2665" s="47">
        <f>_xlfn.XLOOKUP($E2665,Main_OG!$D$1:$D$766,Main_OG!AJ$1:AJ$766,"")</f>
        <v>28539042</v>
      </c>
      <c r="AB2665" s="47">
        <f>_xlfn.XLOOKUP($E2665,Main_OG!$D$1:$D$766,Main_OG!AK$1:AK$766,"")</f>
        <v>220824</v>
      </c>
      <c r="AC2665" s="47">
        <f>_xlfn.XLOOKUP($E2665,Main_OG!$D$1:$D$766,Main_OG!AL$1:AL$766,"")</f>
        <v>146417854</v>
      </c>
      <c r="AD2665" s="47">
        <f>_xlfn.XLOOKUP($E2665,Main_OG!$D$1:$D$766,Main_OG!AM$1:AM$766,"")</f>
        <v>0</v>
      </c>
    </row>
    <row r="2666" spans="1:30" x14ac:dyDescent="0.35">
      <c r="A2666" s="36" t="s">
        <v>3827</v>
      </c>
      <c r="B2666" s="45" t="s">
        <v>77</v>
      </c>
      <c r="C2666" s="45" t="s">
        <v>4309</v>
      </c>
      <c r="D2666" s="36" t="s">
        <v>3827</v>
      </c>
      <c r="E2666" s="36" t="str">
        <f t="shared" si="123"/>
        <v>2013_TX</v>
      </c>
      <c r="F2666" s="45">
        <v>2013</v>
      </c>
      <c r="G2666" s="45">
        <f>_xlfn.XLOOKUP(I2666,Main_OG!$B$1:$B$766,Main_OG!$O$1:$O$766,"")</f>
        <v>1</v>
      </c>
      <c r="H2666" s="45">
        <f>_xlfn.XLOOKUP(E2666,Main_OG!$D$1:$D$766,Main_OG!$J$1:$J$766,"")</f>
        <v>0</v>
      </c>
      <c r="I2666" s="45" t="s">
        <v>77</v>
      </c>
      <c r="J2666" s="45" t="str">
        <f t="shared" si="124"/>
        <v>Southwestern Public Service Co_TX</v>
      </c>
      <c r="K2666" s="45" t="str">
        <f t="shared" si="125"/>
        <v>Southwestern Public Service Co_TX</v>
      </c>
      <c r="L2666" s="45" t="s">
        <v>3845</v>
      </c>
      <c r="M2666" s="45">
        <v>0</v>
      </c>
      <c r="N2666" s="45">
        <v>57851</v>
      </c>
      <c r="O2666" s="45">
        <v>147</v>
      </c>
      <c r="P2666" s="45">
        <v>207393</v>
      </c>
      <c r="Q2666" s="45">
        <v>0</v>
      </c>
      <c r="R2666" s="45">
        <v>3710591</v>
      </c>
      <c r="S2666" s="45">
        <v>7802191</v>
      </c>
      <c r="T2666" s="45">
        <v>2460738</v>
      </c>
      <c r="U2666" s="45">
        <v>0</v>
      </c>
      <c r="V2666" s="45">
        <v>7.3561867000000003</v>
      </c>
      <c r="W2666" s="45">
        <v>4.4195149999999996</v>
      </c>
      <c r="X2666" s="45">
        <v>9.7229773999999995</v>
      </c>
      <c r="Y2666" s="46">
        <v>1511806.5</v>
      </c>
      <c r="Z2666" s="46">
        <v>57093.153737780332</v>
      </c>
      <c r="AA2666" s="47">
        <f>_xlfn.XLOOKUP($E2666,Main_OG!$D$1:$D$766,Main_OG!AJ$1:AJ$766,"")</f>
        <v>204973390</v>
      </c>
      <c r="AB2666" s="47">
        <f>_xlfn.XLOOKUP($E2666,Main_OG!$D$1:$D$766,Main_OG!AK$1:AK$766,"")</f>
        <v>4517374</v>
      </c>
      <c r="AC2666" s="47">
        <f>_xlfn.XLOOKUP($E2666,Main_OG!$D$1:$D$766,Main_OG!AL$1:AL$766,"")</f>
        <v>3076364045</v>
      </c>
      <c r="AD2666" s="47">
        <f>_xlfn.XLOOKUP($E2666,Main_OG!$D$1:$D$766,Main_OG!AM$1:AM$766,"")</f>
        <v>38314996</v>
      </c>
    </row>
    <row r="2667" spans="1:30" x14ac:dyDescent="0.35">
      <c r="A2667" s="36" t="s">
        <v>3827</v>
      </c>
      <c r="B2667" s="45" t="s">
        <v>685</v>
      </c>
      <c r="C2667" s="45" t="s">
        <v>4309</v>
      </c>
      <c r="D2667" s="36" t="s">
        <v>3827</v>
      </c>
      <c r="E2667" s="36" t="str">
        <f t="shared" si="123"/>
        <v>2014_NM</v>
      </c>
      <c r="F2667" s="45">
        <v>2014</v>
      </c>
      <c r="G2667" s="45">
        <f>_xlfn.XLOOKUP(I2667,Main_OG!$B$1:$B$766,Main_OG!$O$1:$O$766,"")</f>
        <v>0</v>
      </c>
      <c r="H2667" s="45">
        <f>_xlfn.XLOOKUP(E2667,Main_OG!$D$1:$D$766,Main_OG!$J$1:$J$766,"")</f>
        <v>0</v>
      </c>
      <c r="I2667" s="45" t="s">
        <v>685</v>
      </c>
      <c r="J2667" s="45" t="str">
        <f t="shared" si="124"/>
        <v>Southwestern Public Service Co_NM</v>
      </c>
      <c r="K2667" s="45" t="str">
        <f t="shared" si="125"/>
        <v>Southwestern Public Service Co_NM</v>
      </c>
      <c r="L2667" s="45" t="s">
        <v>3846</v>
      </c>
      <c r="M2667" s="45">
        <v>0</v>
      </c>
      <c r="N2667" s="45">
        <v>24160</v>
      </c>
      <c r="O2667" s="45">
        <v>63</v>
      </c>
      <c r="P2667" s="45">
        <v>93828</v>
      </c>
      <c r="Q2667" s="45">
        <v>0</v>
      </c>
      <c r="R2667" s="45">
        <v>1655334</v>
      </c>
      <c r="S2667" s="45">
        <v>2232084</v>
      </c>
      <c r="T2667" s="45">
        <v>1127323</v>
      </c>
      <c r="U2667" s="45">
        <v>0</v>
      </c>
      <c r="V2667" s="45">
        <v>8.2447409</v>
      </c>
      <c r="W2667" s="45">
        <v>5.3519939000000001</v>
      </c>
      <c r="X2667" s="45">
        <v>9.4562073000000009</v>
      </c>
      <c r="Y2667" s="46">
        <v>92621.1</v>
      </c>
      <c r="Z2667" s="46">
        <v>44311.312215462749</v>
      </c>
      <c r="AA2667" s="47">
        <f>_xlfn.XLOOKUP($E2667,Main_OG!$D$1:$D$766,Main_OG!AJ$1:AJ$766,"")</f>
        <v>23826958</v>
      </c>
      <c r="AB2667" s="47">
        <f>_xlfn.XLOOKUP($E2667,Main_OG!$D$1:$D$766,Main_OG!AK$1:AK$766,"")</f>
        <v>247020</v>
      </c>
      <c r="AC2667" s="47">
        <f>_xlfn.XLOOKUP($E2667,Main_OG!$D$1:$D$766,Main_OG!AL$1:AL$766,"")</f>
        <v>151671936</v>
      </c>
      <c r="AD2667" s="47">
        <f>_xlfn.XLOOKUP($E2667,Main_OG!$D$1:$D$766,Main_OG!AM$1:AM$766,"")</f>
        <v>0</v>
      </c>
    </row>
    <row r="2668" spans="1:30" x14ac:dyDescent="0.35">
      <c r="A2668" s="36" t="s">
        <v>3827</v>
      </c>
      <c r="B2668" s="45" t="s">
        <v>77</v>
      </c>
      <c r="C2668" s="45" t="s">
        <v>4309</v>
      </c>
      <c r="D2668" s="36" t="s">
        <v>3827</v>
      </c>
      <c r="E2668" s="36" t="str">
        <f t="shared" si="123"/>
        <v>2014_TX</v>
      </c>
      <c r="F2668" s="45">
        <v>2014</v>
      </c>
      <c r="G2668" s="45">
        <f>_xlfn.XLOOKUP(I2668,Main_OG!$B$1:$B$766,Main_OG!$O$1:$O$766,"")</f>
        <v>1</v>
      </c>
      <c r="H2668" s="45">
        <f>_xlfn.XLOOKUP(E2668,Main_OG!$D$1:$D$766,Main_OG!$J$1:$J$766,"")</f>
        <v>0</v>
      </c>
      <c r="I2668" s="45" t="s">
        <v>77</v>
      </c>
      <c r="J2668" s="45" t="str">
        <f t="shared" si="124"/>
        <v>Southwestern Public Service Co_TX</v>
      </c>
      <c r="K2668" s="45" t="str">
        <f t="shared" si="125"/>
        <v>Southwestern Public Service Co_TX</v>
      </c>
      <c r="L2668" s="45" t="s">
        <v>3847</v>
      </c>
      <c r="M2668" s="45">
        <v>0</v>
      </c>
      <c r="N2668" s="45">
        <v>58290</v>
      </c>
      <c r="O2668" s="45">
        <v>151</v>
      </c>
      <c r="P2668" s="45">
        <v>208392</v>
      </c>
      <c r="Q2668" s="45">
        <v>0</v>
      </c>
      <c r="R2668" s="45">
        <v>3641780</v>
      </c>
      <c r="S2668" s="45">
        <v>8029845</v>
      </c>
      <c r="T2668" s="45">
        <v>2421204</v>
      </c>
      <c r="U2668" s="45">
        <v>0</v>
      </c>
      <c r="V2668" s="45">
        <v>7.9517433999999998</v>
      </c>
      <c r="W2668" s="45">
        <v>4.8441407999999999</v>
      </c>
      <c r="X2668" s="45">
        <v>10.341301</v>
      </c>
      <c r="Y2668" s="46">
        <v>1559636.1</v>
      </c>
      <c r="Z2668" s="46">
        <v>57843.36974409315</v>
      </c>
      <c r="AA2668" s="47">
        <f>_xlfn.XLOOKUP($E2668,Main_OG!$D$1:$D$766,Main_OG!AJ$1:AJ$766,"")</f>
        <v>203315006</v>
      </c>
      <c r="AB2668" s="47">
        <f>_xlfn.XLOOKUP($E2668,Main_OG!$D$1:$D$766,Main_OG!AK$1:AK$766,"")</f>
        <v>1634030</v>
      </c>
      <c r="AC2668" s="47">
        <f>_xlfn.XLOOKUP($E2668,Main_OG!$D$1:$D$766,Main_OG!AL$1:AL$766,"")</f>
        <v>3070820282</v>
      </c>
      <c r="AD2668" s="47">
        <f>_xlfn.XLOOKUP($E2668,Main_OG!$D$1:$D$766,Main_OG!AM$1:AM$766,"")</f>
        <v>39287443</v>
      </c>
    </row>
    <row r="2669" spans="1:30" x14ac:dyDescent="0.35">
      <c r="A2669" s="36" t="s">
        <v>3827</v>
      </c>
      <c r="B2669" s="45" t="s">
        <v>685</v>
      </c>
      <c r="C2669" s="45" t="s">
        <v>4309</v>
      </c>
      <c r="D2669" s="36" t="s">
        <v>3827</v>
      </c>
      <c r="E2669" s="36" t="str">
        <f t="shared" si="123"/>
        <v>2015_NM</v>
      </c>
      <c r="F2669" s="45">
        <v>2015</v>
      </c>
      <c r="G2669" s="45">
        <f>_xlfn.XLOOKUP(I2669,Main_OG!$B$1:$B$766,Main_OG!$O$1:$O$766,"")</f>
        <v>0</v>
      </c>
      <c r="H2669" s="45">
        <f>_xlfn.XLOOKUP(E2669,Main_OG!$D$1:$D$766,Main_OG!$J$1:$J$766,"")</f>
        <v>0</v>
      </c>
      <c r="I2669" s="45" t="s">
        <v>685</v>
      </c>
      <c r="J2669" s="45" t="str">
        <f t="shared" si="124"/>
        <v>Southwestern Public Service Co_NM</v>
      </c>
      <c r="K2669" s="45" t="str">
        <f t="shared" si="125"/>
        <v>Southwestern Public Service Co_NM</v>
      </c>
      <c r="L2669" s="45" t="s">
        <v>3848</v>
      </c>
      <c r="M2669" s="45">
        <v>0</v>
      </c>
      <c r="N2669" s="45">
        <v>24756</v>
      </c>
      <c r="O2669" s="45">
        <v>66</v>
      </c>
      <c r="P2669" s="45">
        <v>94525</v>
      </c>
      <c r="Q2669" s="45">
        <v>0</v>
      </c>
      <c r="R2669" s="45">
        <v>1697666</v>
      </c>
      <c r="S2669" s="45">
        <v>2273322</v>
      </c>
      <c r="T2669" s="45">
        <v>1126998</v>
      </c>
      <c r="U2669" s="45">
        <v>0</v>
      </c>
      <c r="V2669" s="45">
        <v>7.5838827999999996</v>
      </c>
      <c r="W2669" s="45">
        <v>4.7074281999999998</v>
      </c>
      <c r="X2669" s="45">
        <v>9.3994842999999992</v>
      </c>
      <c r="Y2669" s="46">
        <v>93503.9</v>
      </c>
      <c r="Z2669" s="46">
        <v>44737.188353888458</v>
      </c>
      <c r="AA2669" s="47">
        <f>_xlfn.XLOOKUP($E2669,Main_OG!$D$1:$D$766,Main_OG!AJ$1:AJ$766,"")</f>
        <v>23763126</v>
      </c>
      <c r="AB2669" s="47">
        <f>_xlfn.XLOOKUP($E2669,Main_OG!$D$1:$D$766,Main_OG!AK$1:AK$766,"")</f>
        <v>252278</v>
      </c>
      <c r="AC2669" s="47">
        <f>_xlfn.XLOOKUP($E2669,Main_OG!$D$1:$D$766,Main_OG!AL$1:AL$766,"")</f>
        <v>154101772</v>
      </c>
      <c r="AD2669" s="47">
        <f>_xlfn.XLOOKUP($E2669,Main_OG!$D$1:$D$766,Main_OG!AM$1:AM$766,"")</f>
        <v>0</v>
      </c>
    </row>
    <row r="2670" spans="1:30" x14ac:dyDescent="0.35">
      <c r="A2670" s="36" t="s">
        <v>3827</v>
      </c>
      <c r="B2670" s="45" t="s">
        <v>77</v>
      </c>
      <c r="C2670" s="45" t="s">
        <v>4309</v>
      </c>
      <c r="D2670" s="36" t="s">
        <v>3827</v>
      </c>
      <c r="E2670" s="36" t="str">
        <f t="shared" si="123"/>
        <v>2015_TX</v>
      </c>
      <c r="F2670" s="45">
        <v>2015</v>
      </c>
      <c r="G2670" s="45">
        <f>_xlfn.XLOOKUP(I2670,Main_OG!$B$1:$B$766,Main_OG!$O$1:$O$766,"")</f>
        <v>1</v>
      </c>
      <c r="H2670" s="45">
        <f>_xlfn.XLOOKUP(E2670,Main_OG!$D$1:$D$766,Main_OG!$J$1:$J$766,"")</f>
        <v>0</v>
      </c>
      <c r="I2670" s="45" t="s">
        <v>77</v>
      </c>
      <c r="J2670" s="45" t="str">
        <f t="shared" si="124"/>
        <v>Southwestern Public Service Co_TX</v>
      </c>
      <c r="K2670" s="45" t="str">
        <f t="shared" si="125"/>
        <v>Southwestern Public Service Co_TX</v>
      </c>
      <c r="L2670" s="45" t="s">
        <v>3849</v>
      </c>
      <c r="M2670" s="45">
        <v>0</v>
      </c>
      <c r="N2670" s="45">
        <v>58629</v>
      </c>
      <c r="O2670" s="45">
        <v>154</v>
      </c>
      <c r="P2670" s="45">
        <v>209382</v>
      </c>
      <c r="Q2670" s="45">
        <v>0</v>
      </c>
      <c r="R2670" s="45">
        <v>3560338</v>
      </c>
      <c r="S2670" s="45">
        <v>8060396</v>
      </c>
      <c r="T2670" s="45">
        <v>2408684</v>
      </c>
      <c r="U2670" s="45">
        <v>0</v>
      </c>
      <c r="V2670" s="45">
        <v>7.5400144999999998</v>
      </c>
      <c r="W2670" s="45">
        <v>4.316649</v>
      </c>
      <c r="X2670" s="45">
        <v>10.329872999999999</v>
      </c>
      <c r="Y2670" s="46">
        <v>1634127.1</v>
      </c>
      <c r="Z2670" s="46">
        <v>59490.880673596999</v>
      </c>
      <c r="AA2670" s="47">
        <f>_xlfn.XLOOKUP($E2670,Main_OG!$D$1:$D$766,Main_OG!AJ$1:AJ$766,"")</f>
        <v>173558394</v>
      </c>
      <c r="AB2670" s="47">
        <f>_xlfn.XLOOKUP($E2670,Main_OG!$D$1:$D$766,Main_OG!AK$1:AK$766,"")</f>
        <v>1097098</v>
      </c>
      <c r="AC2670" s="47">
        <f>_xlfn.XLOOKUP($E2670,Main_OG!$D$1:$D$766,Main_OG!AL$1:AL$766,"")</f>
        <v>3487770466</v>
      </c>
      <c r="AD2670" s="47">
        <f>_xlfn.XLOOKUP($E2670,Main_OG!$D$1:$D$766,Main_OG!AM$1:AM$766,"")</f>
        <v>39354677</v>
      </c>
    </row>
    <row r="2671" spans="1:30" x14ac:dyDescent="0.35">
      <c r="A2671" s="36" t="s">
        <v>3827</v>
      </c>
      <c r="B2671" s="45" t="s">
        <v>685</v>
      </c>
      <c r="C2671" s="45" t="s">
        <v>4309</v>
      </c>
      <c r="D2671" s="36" t="s">
        <v>3827</v>
      </c>
      <c r="E2671" s="36" t="str">
        <f t="shared" si="123"/>
        <v>2016_NM</v>
      </c>
      <c r="F2671" s="45">
        <v>2016</v>
      </c>
      <c r="G2671" s="45">
        <f>_xlfn.XLOOKUP(I2671,Main_OG!$B$1:$B$766,Main_OG!$O$1:$O$766,"")</f>
        <v>0</v>
      </c>
      <c r="H2671" s="45">
        <f>_xlfn.XLOOKUP(E2671,Main_OG!$D$1:$D$766,Main_OG!$J$1:$J$766,"")</f>
        <v>0</v>
      </c>
      <c r="I2671" s="45" t="s">
        <v>685</v>
      </c>
      <c r="J2671" s="45" t="str">
        <f t="shared" si="124"/>
        <v>Southwestern Public Service Co_NM</v>
      </c>
      <c r="K2671" s="45" t="str">
        <f t="shared" si="125"/>
        <v>Southwestern Public Service Co_NM</v>
      </c>
      <c r="L2671" s="45" t="s">
        <v>3850</v>
      </c>
      <c r="M2671" s="45">
        <v>0</v>
      </c>
      <c r="N2671" s="45">
        <v>25141</v>
      </c>
      <c r="O2671" s="45">
        <v>71</v>
      </c>
      <c r="P2671" s="45">
        <v>94958</v>
      </c>
      <c r="Q2671" s="45">
        <v>0</v>
      </c>
      <c r="R2671" s="45">
        <v>1697874</v>
      </c>
      <c r="S2671" s="45">
        <v>2488620</v>
      </c>
      <c r="T2671" s="45">
        <v>1092652</v>
      </c>
      <c r="U2671" s="45">
        <v>0</v>
      </c>
      <c r="V2671" s="45">
        <v>7.5749437000000004</v>
      </c>
      <c r="W2671" s="45">
        <v>4.5157556999999997</v>
      </c>
      <c r="X2671" s="45">
        <v>9.5852109999999993</v>
      </c>
      <c r="Y2671" s="46">
        <v>93043.5</v>
      </c>
      <c r="Z2671" s="46">
        <v>44464.064265933273</v>
      </c>
      <c r="AA2671" s="47">
        <f>_xlfn.XLOOKUP($E2671,Main_OG!$D$1:$D$766,Main_OG!AJ$1:AJ$766,"")</f>
        <v>21093700</v>
      </c>
      <c r="AB2671" s="47">
        <f>_xlfn.XLOOKUP($E2671,Main_OG!$D$1:$D$766,Main_OG!AK$1:AK$766,"")</f>
        <v>201078</v>
      </c>
      <c r="AC2671" s="47">
        <f>_xlfn.XLOOKUP($E2671,Main_OG!$D$1:$D$766,Main_OG!AL$1:AL$766,"")</f>
        <v>163668202</v>
      </c>
      <c r="AD2671" s="47">
        <f>_xlfn.XLOOKUP($E2671,Main_OG!$D$1:$D$766,Main_OG!AM$1:AM$766,"")</f>
        <v>0</v>
      </c>
    </row>
    <row r="2672" spans="1:30" x14ac:dyDescent="0.35">
      <c r="A2672" s="36" t="s">
        <v>3827</v>
      </c>
      <c r="B2672" s="45" t="s">
        <v>77</v>
      </c>
      <c r="C2672" s="45" t="s">
        <v>4309</v>
      </c>
      <c r="D2672" s="36" t="s">
        <v>3827</v>
      </c>
      <c r="E2672" s="36" t="str">
        <f t="shared" si="123"/>
        <v>2016_TX</v>
      </c>
      <c r="F2672" s="45">
        <v>2016</v>
      </c>
      <c r="G2672" s="45">
        <f>_xlfn.XLOOKUP(I2672,Main_OG!$B$1:$B$766,Main_OG!$O$1:$O$766,"")</f>
        <v>1</v>
      </c>
      <c r="H2672" s="45">
        <f>_xlfn.XLOOKUP(E2672,Main_OG!$D$1:$D$766,Main_OG!$J$1:$J$766,"")</f>
        <v>0</v>
      </c>
      <c r="I2672" s="45" t="s">
        <v>77</v>
      </c>
      <c r="J2672" s="45" t="str">
        <f t="shared" si="124"/>
        <v>Southwestern Public Service Co_TX</v>
      </c>
      <c r="K2672" s="45" t="str">
        <f t="shared" si="125"/>
        <v>Southwestern Public Service Co_TX</v>
      </c>
      <c r="L2672" s="45" t="s">
        <v>3851</v>
      </c>
      <c r="M2672" s="45">
        <v>0</v>
      </c>
      <c r="N2672" s="45">
        <v>58665</v>
      </c>
      <c r="O2672" s="45">
        <v>150</v>
      </c>
      <c r="P2672" s="45">
        <v>210498</v>
      </c>
      <c r="Q2672" s="45">
        <v>0</v>
      </c>
      <c r="R2672" s="45">
        <v>3564631</v>
      </c>
      <c r="S2672" s="45">
        <v>8029664</v>
      </c>
      <c r="T2672" s="45">
        <v>2385321</v>
      </c>
      <c r="U2672" s="45">
        <v>0</v>
      </c>
      <c r="V2672" s="45">
        <v>6.9170974000000003</v>
      </c>
      <c r="W2672" s="45">
        <v>4.2458564000000001</v>
      </c>
      <c r="X2672" s="45">
        <v>10.030431999999999</v>
      </c>
      <c r="Y2672" s="46">
        <v>1633863.3</v>
      </c>
      <c r="Z2672" s="46">
        <v>58531.903487790238</v>
      </c>
      <c r="AA2672" s="47">
        <f>_xlfn.XLOOKUP($E2672,Main_OG!$D$1:$D$766,Main_OG!AJ$1:AJ$766,"")</f>
        <v>172260984</v>
      </c>
      <c r="AB2672" s="47">
        <f>_xlfn.XLOOKUP($E2672,Main_OG!$D$1:$D$766,Main_OG!AK$1:AK$766,"")</f>
        <v>807834</v>
      </c>
      <c r="AC2672" s="47">
        <f>_xlfn.XLOOKUP($E2672,Main_OG!$D$1:$D$766,Main_OG!AL$1:AL$766,"")</f>
        <v>3179319382</v>
      </c>
      <c r="AD2672" s="47">
        <f>_xlfn.XLOOKUP($E2672,Main_OG!$D$1:$D$766,Main_OG!AM$1:AM$766,"")</f>
        <v>42079445</v>
      </c>
    </row>
    <row r="2673" spans="1:30" x14ac:dyDescent="0.35">
      <c r="A2673" s="36" t="s">
        <v>3827</v>
      </c>
      <c r="B2673" s="45" t="s">
        <v>685</v>
      </c>
      <c r="C2673" s="45" t="s">
        <v>4309</v>
      </c>
      <c r="D2673" s="36" t="s">
        <v>3827</v>
      </c>
      <c r="E2673" s="36" t="str">
        <f t="shared" si="123"/>
        <v>2017_NM</v>
      </c>
      <c r="F2673" s="45">
        <v>2017</v>
      </c>
      <c r="G2673" s="45">
        <f>_xlfn.XLOOKUP(I2673,Main_OG!$B$1:$B$766,Main_OG!$O$1:$O$766,"")</f>
        <v>0</v>
      </c>
      <c r="H2673" s="45">
        <f>_xlfn.XLOOKUP(E2673,Main_OG!$D$1:$D$766,Main_OG!$J$1:$J$766,"")</f>
        <v>0</v>
      </c>
      <c r="I2673" s="45" t="s">
        <v>685</v>
      </c>
      <c r="J2673" s="45" t="str">
        <f t="shared" si="124"/>
        <v>Southwestern Public Service Co_NM</v>
      </c>
      <c r="K2673" s="45" t="str">
        <f t="shared" si="125"/>
        <v>Southwestern Public Service Co_NM</v>
      </c>
      <c r="L2673" s="45" t="s">
        <v>3852</v>
      </c>
      <c r="M2673" s="45">
        <v>0</v>
      </c>
      <c r="N2673" s="45">
        <v>25319</v>
      </c>
      <c r="O2673" s="45">
        <v>75</v>
      </c>
      <c r="P2673" s="45">
        <v>95078</v>
      </c>
      <c r="Q2673" s="45">
        <v>0</v>
      </c>
      <c r="R2673" s="45">
        <v>1751116</v>
      </c>
      <c r="S2673" s="45">
        <v>2656482</v>
      </c>
      <c r="T2673" s="45">
        <v>1044271</v>
      </c>
      <c r="U2673" s="45">
        <v>0</v>
      </c>
      <c r="V2673" s="45">
        <v>8.2192498999999994</v>
      </c>
      <c r="W2673" s="45">
        <v>4.9327306000000002</v>
      </c>
      <c r="X2673" s="45">
        <v>10.543202000000001</v>
      </c>
      <c r="Y2673" s="46">
        <v>93210.1</v>
      </c>
      <c r="Z2673" s="46">
        <v>44537.528836358564</v>
      </c>
      <c r="AA2673" s="47">
        <f>_xlfn.XLOOKUP($E2673,Main_OG!$D$1:$D$766,Main_OG!AJ$1:AJ$766,"")</f>
        <v>20987462</v>
      </c>
      <c r="AB2673" s="47">
        <f>_xlfn.XLOOKUP($E2673,Main_OG!$D$1:$D$766,Main_OG!AK$1:AK$766,"")</f>
        <v>161182</v>
      </c>
      <c r="AC2673" s="47">
        <f>_xlfn.XLOOKUP($E2673,Main_OG!$D$1:$D$766,Main_OG!AL$1:AL$766,"")</f>
        <v>151981460</v>
      </c>
      <c r="AD2673" s="47">
        <f>_xlfn.XLOOKUP($E2673,Main_OG!$D$1:$D$766,Main_OG!AM$1:AM$766,"")</f>
        <v>0</v>
      </c>
    </row>
    <row r="2674" spans="1:30" x14ac:dyDescent="0.35">
      <c r="A2674" s="36" t="s">
        <v>3827</v>
      </c>
      <c r="B2674" s="45" t="s">
        <v>77</v>
      </c>
      <c r="C2674" s="45" t="s">
        <v>4309</v>
      </c>
      <c r="D2674" s="36" t="s">
        <v>3827</v>
      </c>
      <c r="E2674" s="36" t="str">
        <f t="shared" si="123"/>
        <v>2017_TX</v>
      </c>
      <c r="F2674" s="45">
        <v>2017</v>
      </c>
      <c r="G2674" s="45">
        <f>_xlfn.XLOOKUP(I2674,Main_OG!$B$1:$B$766,Main_OG!$O$1:$O$766,"")</f>
        <v>1</v>
      </c>
      <c r="H2674" s="45">
        <f>_xlfn.XLOOKUP(E2674,Main_OG!$D$1:$D$766,Main_OG!$J$1:$J$766,"")</f>
        <v>0</v>
      </c>
      <c r="I2674" s="45" t="s">
        <v>77</v>
      </c>
      <c r="J2674" s="45" t="str">
        <f t="shared" si="124"/>
        <v>Southwestern Public Service Co_TX</v>
      </c>
      <c r="K2674" s="45" t="str">
        <f t="shared" si="125"/>
        <v>Southwestern Public Service Co_TX</v>
      </c>
      <c r="L2674" s="45" t="s">
        <v>3853</v>
      </c>
      <c r="M2674" s="45">
        <v>0</v>
      </c>
      <c r="N2674" s="45">
        <v>58372</v>
      </c>
      <c r="O2674" s="45">
        <v>149</v>
      </c>
      <c r="P2674" s="45">
        <v>210819</v>
      </c>
      <c r="Q2674" s="45">
        <v>0</v>
      </c>
      <c r="R2674" s="45">
        <v>3477204</v>
      </c>
      <c r="S2674" s="45">
        <v>8064582</v>
      </c>
      <c r="T2674" s="45">
        <v>2311646</v>
      </c>
      <c r="U2674" s="45">
        <v>0</v>
      </c>
      <c r="V2674" s="45">
        <v>8.0208840000000006</v>
      </c>
      <c r="W2674" s="45">
        <v>4.7832534999999998</v>
      </c>
      <c r="X2674" s="45">
        <v>11.108980000000001</v>
      </c>
      <c r="Y2674" s="46">
        <v>1667313</v>
      </c>
      <c r="Z2674" s="46">
        <v>58934.346102141797</v>
      </c>
      <c r="AA2674" s="47">
        <f>_xlfn.XLOOKUP($E2674,Main_OG!$D$1:$D$766,Main_OG!AJ$1:AJ$766,"")</f>
        <v>186975108</v>
      </c>
      <c r="AB2674" s="47">
        <f>_xlfn.XLOOKUP($E2674,Main_OG!$D$1:$D$766,Main_OG!AK$1:AK$766,"")</f>
        <v>725334</v>
      </c>
      <c r="AC2674" s="47">
        <f>_xlfn.XLOOKUP($E2674,Main_OG!$D$1:$D$766,Main_OG!AL$1:AL$766,"")</f>
        <v>2886910464</v>
      </c>
      <c r="AD2674" s="47">
        <f>_xlfn.XLOOKUP($E2674,Main_OG!$D$1:$D$766,Main_OG!AM$1:AM$766,"")</f>
        <v>38581401</v>
      </c>
    </row>
    <row r="2675" spans="1:30" x14ac:dyDescent="0.35">
      <c r="A2675" s="36" t="s">
        <v>3827</v>
      </c>
      <c r="B2675" s="45" t="s">
        <v>685</v>
      </c>
      <c r="C2675" s="45" t="s">
        <v>4309</v>
      </c>
      <c r="D2675" s="36" t="s">
        <v>3827</v>
      </c>
      <c r="E2675" s="36" t="str">
        <f t="shared" si="123"/>
        <v>2018_NM</v>
      </c>
      <c r="F2675" s="45">
        <v>2018</v>
      </c>
      <c r="G2675" s="45">
        <f>_xlfn.XLOOKUP(I2675,Main_OG!$B$1:$B$766,Main_OG!$O$1:$O$766,"")</f>
        <v>0</v>
      </c>
      <c r="H2675" s="45">
        <f>_xlfn.XLOOKUP(E2675,Main_OG!$D$1:$D$766,Main_OG!$J$1:$J$766,"")</f>
        <v>0</v>
      </c>
      <c r="I2675" s="45" t="s">
        <v>685</v>
      </c>
      <c r="J2675" s="45" t="str">
        <f t="shared" si="124"/>
        <v>Southwestern Public Service Co_NM</v>
      </c>
      <c r="K2675" s="45" t="str">
        <f t="shared" si="125"/>
        <v>Southwestern Public Service Co_NM</v>
      </c>
      <c r="L2675" s="45" t="s">
        <v>3854</v>
      </c>
      <c r="M2675" s="45">
        <v>0</v>
      </c>
      <c r="N2675" s="45">
        <v>25603</v>
      </c>
      <c r="O2675" s="45">
        <v>82</v>
      </c>
      <c r="P2675" s="45">
        <v>95919</v>
      </c>
      <c r="Q2675" s="45">
        <v>0</v>
      </c>
      <c r="R2675" s="45">
        <v>1944966</v>
      </c>
      <c r="S2675" s="45">
        <v>3089515</v>
      </c>
      <c r="T2675" s="45">
        <v>1146661</v>
      </c>
      <c r="U2675" s="45">
        <v>0</v>
      </c>
      <c r="V2675" s="45">
        <v>7.8571141999999998</v>
      </c>
      <c r="W2675" s="45">
        <v>4.5118181999999996</v>
      </c>
      <c r="X2675" s="45">
        <v>10.108226999999999</v>
      </c>
      <c r="Y2675" s="46">
        <v>96077</v>
      </c>
      <c r="Z2675" s="46">
        <v>45887.434722512771</v>
      </c>
      <c r="AA2675" s="47">
        <f>_xlfn.XLOOKUP($E2675,Main_OG!$D$1:$D$766,Main_OG!AJ$1:AJ$766,"")</f>
        <v>14523314</v>
      </c>
      <c r="AB2675" s="47">
        <f>_xlfn.XLOOKUP($E2675,Main_OG!$D$1:$D$766,Main_OG!AK$1:AK$766,"")</f>
        <v>83484</v>
      </c>
      <c r="AC2675" s="47">
        <f>_xlfn.XLOOKUP($E2675,Main_OG!$D$1:$D$766,Main_OG!AL$1:AL$766,"")</f>
        <v>198322810</v>
      </c>
      <c r="AD2675" s="47">
        <f>_xlfn.XLOOKUP($E2675,Main_OG!$D$1:$D$766,Main_OG!AM$1:AM$766,"")</f>
        <v>0</v>
      </c>
    </row>
    <row r="2676" spans="1:30" x14ac:dyDescent="0.35">
      <c r="A2676" s="36" t="s">
        <v>3827</v>
      </c>
      <c r="B2676" s="45" t="s">
        <v>77</v>
      </c>
      <c r="C2676" s="45" t="s">
        <v>4309</v>
      </c>
      <c r="D2676" s="36" t="s">
        <v>3827</v>
      </c>
      <c r="E2676" s="36" t="str">
        <f t="shared" si="123"/>
        <v>2018_TX</v>
      </c>
      <c r="F2676" s="45">
        <v>2018</v>
      </c>
      <c r="G2676" s="45">
        <f>_xlfn.XLOOKUP(I2676,Main_OG!$B$1:$B$766,Main_OG!$O$1:$O$766,"")</f>
        <v>1</v>
      </c>
      <c r="H2676" s="45">
        <f>_xlfn.XLOOKUP(E2676,Main_OG!$D$1:$D$766,Main_OG!$J$1:$J$766,"")</f>
        <v>0</v>
      </c>
      <c r="I2676" s="45" t="s">
        <v>77</v>
      </c>
      <c r="J2676" s="45" t="str">
        <f t="shared" si="124"/>
        <v>Southwestern Public Service Co_TX</v>
      </c>
      <c r="K2676" s="45" t="str">
        <f t="shared" si="125"/>
        <v>Southwestern Public Service Co_TX</v>
      </c>
      <c r="L2676" s="45" t="s">
        <v>3855</v>
      </c>
      <c r="M2676" s="45">
        <v>0</v>
      </c>
      <c r="N2676" s="45">
        <v>57989</v>
      </c>
      <c r="O2676" s="45">
        <v>147</v>
      </c>
      <c r="P2676" s="45">
        <v>211976</v>
      </c>
      <c r="Q2676" s="45">
        <v>0</v>
      </c>
      <c r="R2676" s="45">
        <v>3645942</v>
      </c>
      <c r="S2676" s="45">
        <v>8124939</v>
      </c>
      <c r="T2676" s="45">
        <v>2498477</v>
      </c>
      <c r="U2676" s="45">
        <v>0</v>
      </c>
      <c r="V2676" s="45">
        <v>7.4438731999999996</v>
      </c>
      <c r="W2676" s="45">
        <v>4.1207951999999999</v>
      </c>
      <c r="X2676" s="45">
        <v>10.431255</v>
      </c>
      <c r="Y2676" s="46">
        <v>1746543.3</v>
      </c>
      <c r="Z2676" s="46">
        <v>61015.542455074603</v>
      </c>
      <c r="AA2676" s="47">
        <f>_xlfn.XLOOKUP($E2676,Main_OG!$D$1:$D$766,Main_OG!AJ$1:AJ$766,"")</f>
        <v>151798044</v>
      </c>
      <c r="AB2676" s="47">
        <f>_xlfn.XLOOKUP($E2676,Main_OG!$D$1:$D$766,Main_OG!AK$1:AK$766,"")</f>
        <v>639950</v>
      </c>
      <c r="AC2676" s="47">
        <f>_xlfn.XLOOKUP($E2676,Main_OG!$D$1:$D$766,Main_OG!AL$1:AL$766,"")</f>
        <v>3451643094</v>
      </c>
      <c r="AD2676" s="47">
        <f>_xlfn.XLOOKUP($E2676,Main_OG!$D$1:$D$766,Main_OG!AM$1:AM$766,"")</f>
        <v>41185739</v>
      </c>
    </row>
    <row r="2677" spans="1:30" x14ac:dyDescent="0.35">
      <c r="A2677" s="36" t="s">
        <v>3827</v>
      </c>
      <c r="B2677" s="45" t="s">
        <v>685</v>
      </c>
      <c r="C2677" s="45" t="s">
        <v>4309</v>
      </c>
      <c r="D2677" s="36" t="s">
        <v>3827</v>
      </c>
      <c r="E2677" s="36" t="str">
        <f t="shared" si="123"/>
        <v>2019_NM</v>
      </c>
      <c r="F2677" s="45">
        <v>2019</v>
      </c>
      <c r="G2677" s="45">
        <f>_xlfn.XLOOKUP(I2677,Main_OG!$B$1:$B$766,Main_OG!$O$1:$O$766,"")</f>
        <v>0</v>
      </c>
      <c r="H2677" s="45">
        <f>_xlfn.XLOOKUP(E2677,Main_OG!$D$1:$D$766,Main_OG!$J$1:$J$766,"")</f>
        <v>0</v>
      </c>
      <c r="I2677" s="45" t="s">
        <v>685</v>
      </c>
      <c r="J2677" s="45" t="str">
        <f t="shared" si="124"/>
        <v>Southwestern Public Service Co_NM</v>
      </c>
      <c r="K2677" s="45" t="str">
        <f t="shared" si="125"/>
        <v>Southwestern Public Service Co_NM</v>
      </c>
      <c r="L2677" s="45" t="s">
        <v>3856</v>
      </c>
      <c r="M2677" s="45">
        <v>0</v>
      </c>
      <c r="N2677" s="45">
        <v>26047</v>
      </c>
      <c r="O2677" s="45">
        <v>98</v>
      </c>
      <c r="P2677" s="45">
        <v>96964</v>
      </c>
      <c r="Q2677" s="45">
        <v>0</v>
      </c>
      <c r="R2677" s="45">
        <v>2135514</v>
      </c>
      <c r="S2677" s="45">
        <v>3695744</v>
      </c>
      <c r="T2677" s="45">
        <v>1172603</v>
      </c>
      <c r="U2677" s="45">
        <v>0</v>
      </c>
      <c r="V2677" s="45">
        <v>7.3311811999999996</v>
      </c>
      <c r="W2677" s="45">
        <v>4.2940014</v>
      </c>
      <c r="X2677" s="45">
        <v>9.6465385000000001</v>
      </c>
      <c r="Y2677" s="46">
        <v>100446.2</v>
      </c>
      <c r="Z2677" s="46">
        <v>47839.861613976529</v>
      </c>
      <c r="AA2677" s="47">
        <f>_xlfn.XLOOKUP($E2677,Main_OG!$D$1:$D$766,Main_OG!AJ$1:AJ$766,"")</f>
        <v>16296882</v>
      </c>
      <c r="AB2677" s="47">
        <f>_xlfn.XLOOKUP($E2677,Main_OG!$D$1:$D$766,Main_OG!AK$1:AK$766,"")</f>
        <v>1405274</v>
      </c>
      <c r="AC2677" s="47">
        <f>_xlfn.XLOOKUP($E2677,Main_OG!$D$1:$D$766,Main_OG!AL$1:AL$766,"")</f>
        <v>208028118</v>
      </c>
      <c r="AD2677" s="47">
        <f>_xlfn.XLOOKUP($E2677,Main_OG!$D$1:$D$766,Main_OG!AM$1:AM$766,"")</f>
        <v>0</v>
      </c>
    </row>
    <row r="2678" spans="1:30" x14ac:dyDescent="0.35">
      <c r="A2678" s="36" t="s">
        <v>3827</v>
      </c>
      <c r="B2678" s="45" t="s">
        <v>77</v>
      </c>
      <c r="C2678" s="45" t="s">
        <v>4309</v>
      </c>
      <c r="D2678" s="36" t="s">
        <v>3827</v>
      </c>
      <c r="E2678" s="36" t="str">
        <f t="shared" si="123"/>
        <v>2019_TX</v>
      </c>
      <c r="F2678" s="45">
        <v>2019</v>
      </c>
      <c r="G2678" s="45">
        <f>_xlfn.XLOOKUP(I2678,Main_OG!$B$1:$B$766,Main_OG!$O$1:$O$766,"")</f>
        <v>1</v>
      </c>
      <c r="H2678" s="45">
        <f>_xlfn.XLOOKUP(E2678,Main_OG!$D$1:$D$766,Main_OG!$J$1:$J$766,"")</f>
        <v>0</v>
      </c>
      <c r="I2678" s="45" t="s">
        <v>77</v>
      </c>
      <c r="J2678" s="45" t="str">
        <f t="shared" si="124"/>
        <v>Southwestern Public Service Co_TX</v>
      </c>
      <c r="K2678" s="45" t="str">
        <f t="shared" si="125"/>
        <v>Southwestern Public Service Co_TX</v>
      </c>
      <c r="L2678" s="45" t="s">
        <v>3857</v>
      </c>
      <c r="M2678" s="45">
        <v>0</v>
      </c>
      <c r="N2678" s="45">
        <v>57862</v>
      </c>
      <c r="O2678" s="45">
        <v>148</v>
      </c>
      <c r="P2678" s="45">
        <v>213550</v>
      </c>
      <c r="Q2678" s="45">
        <v>0</v>
      </c>
      <c r="R2678" s="45">
        <v>3522132</v>
      </c>
      <c r="S2678" s="45">
        <v>8017456</v>
      </c>
      <c r="T2678" s="45">
        <v>2483611</v>
      </c>
      <c r="U2678" s="45">
        <v>0</v>
      </c>
      <c r="V2678" s="45">
        <v>7.1160876000000002</v>
      </c>
      <c r="W2678" s="45">
        <v>3.8980220000000001</v>
      </c>
      <c r="X2678" s="45">
        <v>10.229295</v>
      </c>
      <c r="Y2678" s="46">
        <v>1802912.8</v>
      </c>
      <c r="Z2678" s="46">
        <v>62197.730456151861</v>
      </c>
      <c r="AA2678" s="47">
        <f>_xlfn.XLOOKUP($E2678,Main_OG!$D$1:$D$766,Main_OG!AJ$1:AJ$766,"")</f>
        <v>126621262</v>
      </c>
      <c r="AB2678" s="47">
        <f>_xlfn.XLOOKUP($E2678,Main_OG!$D$1:$D$766,Main_OG!AK$1:AK$766,"")</f>
        <v>706236</v>
      </c>
      <c r="AC2678" s="47">
        <f>_xlfn.XLOOKUP($E2678,Main_OG!$D$1:$D$766,Main_OG!AL$1:AL$766,"")</f>
        <v>3761450556</v>
      </c>
      <c r="AD2678" s="47">
        <f>_xlfn.XLOOKUP($E2678,Main_OG!$D$1:$D$766,Main_OG!AM$1:AM$766,"")</f>
        <v>41298007</v>
      </c>
    </row>
    <row r="2679" spans="1:30" x14ac:dyDescent="0.35">
      <c r="A2679" s="36" t="s">
        <v>3827</v>
      </c>
      <c r="B2679" s="45" t="s">
        <v>685</v>
      </c>
      <c r="C2679" s="45" t="s">
        <v>4309</v>
      </c>
      <c r="D2679" s="36" t="s">
        <v>3827</v>
      </c>
      <c r="E2679" s="36" t="str">
        <f t="shared" si="123"/>
        <v>2020_NM</v>
      </c>
      <c r="F2679" s="45">
        <v>2020</v>
      </c>
      <c r="G2679" s="45">
        <f>_xlfn.XLOOKUP(I2679,Main_OG!$B$1:$B$766,Main_OG!$O$1:$O$766,"")</f>
        <v>0</v>
      </c>
      <c r="H2679" s="45">
        <f>_xlfn.XLOOKUP(E2679,Main_OG!$D$1:$D$766,Main_OG!$J$1:$J$766,"")</f>
        <v>0</v>
      </c>
      <c r="I2679" s="45" t="s">
        <v>685</v>
      </c>
      <c r="J2679" s="45" t="str">
        <f t="shared" si="124"/>
        <v>Southwestern Public Service Co_NM</v>
      </c>
      <c r="K2679" s="45" t="str">
        <f t="shared" si="125"/>
        <v>Southwestern Public Service Co_NM</v>
      </c>
      <c r="L2679" s="45" t="s">
        <v>3858</v>
      </c>
      <c r="M2679" s="45">
        <v>0</v>
      </c>
      <c r="N2679" s="45">
        <v>26256</v>
      </c>
      <c r="O2679" s="45">
        <v>118</v>
      </c>
      <c r="P2679" s="45">
        <v>0</v>
      </c>
      <c r="Q2679" s="45">
        <v>0</v>
      </c>
      <c r="R2679" s="45">
        <v>1992114</v>
      </c>
      <c r="S2679" s="45">
        <v>4070731</v>
      </c>
      <c r="T2679" s="45">
        <v>0</v>
      </c>
      <c r="U2679" s="45">
        <v>0</v>
      </c>
      <c r="V2679" s="45">
        <v>7.7122644999999999</v>
      </c>
      <c r="W2679" s="45">
        <v>4.4107900999999998</v>
      </c>
      <c r="X2679" s="45">
        <v>0</v>
      </c>
      <c r="Y2679" s="46">
        <v>97511.9</v>
      </c>
      <c r="Z2679" s="46">
        <v>46299.374631133978</v>
      </c>
      <c r="AA2679" s="47">
        <f>_xlfn.XLOOKUP($E2679,Main_OG!$D$1:$D$766,Main_OG!AJ$1:AJ$766,"")</f>
        <v>14885332</v>
      </c>
      <c r="AB2679" s="47">
        <f>_xlfn.XLOOKUP($E2679,Main_OG!$D$1:$D$766,Main_OG!AK$1:AK$766,"")</f>
        <v>134478</v>
      </c>
      <c r="AC2679" s="47">
        <f>_xlfn.XLOOKUP($E2679,Main_OG!$D$1:$D$766,Main_OG!AL$1:AL$766,"")</f>
        <v>201260708</v>
      </c>
      <c r="AD2679" s="47">
        <f>_xlfn.XLOOKUP($E2679,Main_OG!$D$1:$D$766,Main_OG!AM$1:AM$766,"")</f>
        <v>0</v>
      </c>
    </row>
    <row r="2680" spans="1:30" x14ac:dyDescent="0.35">
      <c r="A2680" s="36" t="s">
        <v>3827</v>
      </c>
      <c r="B2680" s="45" t="s">
        <v>77</v>
      </c>
      <c r="C2680" s="45" t="s">
        <v>4309</v>
      </c>
      <c r="D2680" s="36" t="s">
        <v>3827</v>
      </c>
      <c r="E2680" s="36" t="str">
        <f t="shared" si="123"/>
        <v>2020_TX</v>
      </c>
      <c r="F2680" s="45">
        <v>2020</v>
      </c>
      <c r="G2680" s="45">
        <f>_xlfn.XLOOKUP(I2680,Main_OG!$B$1:$B$766,Main_OG!$O$1:$O$766,"")</f>
        <v>1</v>
      </c>
      <c r="H2680" s="45">
        <f>_xlfn.XLOOKUP(E2680,Main_OG!$D$1:$D$766,Main_OG!$J$1:$J$766,"")</f>
        <v>0</v>
      </c>
      <c r="I2680" s="45" t="s">
        <v>77</v>
      </c>
      <c r="J2680" s="45" t="str">
        <f t="shared" si="124"/>
        <v>Southwestern Public Service Co_TX</v>
      </c>
      <c r="K2680" s="45" t="str">
        <f t="shared" si="125"/>
        <v>Southwestern Public Service Co_TX</v>
      </c>
      <c r="L2680" s="45" t="s">
        <v>3859</v>
      </c>
      <c r="M2680" s="45">
        <v>0</v>
      </c>
      <c r="N2680" s="45">
        <v>57811</v>
      </c>
      <c r="O2680" s="45">
        <v>150</v>
      </c>
      <c r="P2680" s="45">
        <v>0</v>
      </c>
      <c r="Q2680" s="45">
        <v>0</v>
      </c>
      <c r="R2680" s="45">
        <v>3343412</v>
      </c>
      <c r="S2680" s="45">
        <v>7381412</v>
      </c>
      <c r="T2680" s="45">
        <v>0</v>
      </c>
      <c r="U2680" s="45">
        <v>0</v>
      </c>
      <c r="V2680" s="45">
        <v>6.9056072000000004</v>
      </c>
      <c r="W2680" s="45">
        <v>3.5260151</v>
      </c>
      <c r="X2680" s="45">
        <v>0</v>
      </c>
      <c r="Y2680" s="46">
        <v>1772185.6000000001</v>
      </c>
      <c r="Z2680" s="46">
        <v>60512.099325603187</v>
      </c>
      <c r="AA2680" s="47">
        <f>_xlfn.XLOOKUP($E2680,Main_OG!$D$1:$D$766,Main_OG!AJ$1:AJ$766,"")</f>
        <v>112137948</v>
      </c>
      <c r="AB2680" s="47">
        <f>_xlfn.XLOOKUP($E2680,Main_OG!$D$1:$D$766,Main_OG!AK$1:AK$766,"")</f>
        <v>604794</v>
      </c>
      <c r="AC2680" s="47">
        <f>_xlfn.XLOOKUP($E2680,Main_OG!$D$1:$D$766,Main_OG!AL$1:AL$766,"")</f>
        <v>3644590288</v>
      </c>
      <c r="AD2680" s="47">
        <f>_xlfn.XLOOKUP($E2680,Main_OG!$D$1:$D$766,Main_OG!AM$1:AM$766,"")</f>
        <v>0</v>
      </c>
    </row>
    <row r="2681" spans="1:30" x14ac:dyDescent="0.35">
      <c r="A2681" s="36" t="s">
        <v>3860</v>
      </c>
      <c r="B2681" s="45" t="s">
        <v>351</v>
      </c>
      <c r="C2681" s="45" t="s">
        <v>4310</v>
      </c>
      <c r="D2681" s="36" t="s">
        <v>3860</v>
      </c>
      <c r="E2681" s="36" t="str">
        <f t="shared" si="123"/>
        <v>2006_WI</v>
      </c>
      <c r="F2681" s="45">
        <v>2006</v>
      </c>
      <c r="G2681" s="45">
        <f>_xlfn.XLOOKUP(I2681,Main_OG!$B$1:$B$766,Main_OG!$O$1:$O$766,"")</f>
        <v>0</v>
      </c>
      <c r="H2681" s="45">
        <f>_xlfn.XLOOKUP(E2681,Main_OG!$D$1:$D$766,Main_OG!$J$1:$J$766,"")</f>
        <v>0</v>
      </c>
      <c r="I2681" s="45" t="s">
        <v>351</v>
      </c>
      <c r="J2681" s="45" t="str">
        <f t="shared" si="124"/>
        <v>Superior Water, Light and Power Co_WI</v>
      </c>
      <c r="K2681" s="45" t="str">
        <f t="shared" si="125"/>
        <v>Superior Water, Light and Power Co_WI</v>
      </c>
      <c r="L2681" s="45" t="s">
        <v>3861</v>
      </c>
      <c r="M2681" s="45">
        <v>0</v>
      </c>
      <c r="N2681" s="45">
        <v>1909</v>
      </c>
      <c r="O2681" s="45">
        <v>125</v>
      </c>
      <c r="P2681" s="45">
        <v>12474</v>
      </c>
      <c r="Q2681" s="45">
        <v>0</v>
      </c>
      <c r="R2681" s="45">
        <v>7181</v>
      </c>
      <c r="S2681" s="45">
        <v>17423</v>
      </c>
      <c r="T2681" s="45">
        <v>6224</v>
      </c>
      <c r="U2681" s="45">
        <v>0</v>
      </c>
      <c r="V2681" s="45">
        <v>5.4045307443365704</v>
      </c>
      <c r="W2681" s="45">
        <v>4.1225672877846788</v>
      </c>
      <c r="X2681" s="45">
        <v>7.0184143164826738</v>
      </c>
      <c r="Y2681" s="46">
        <v>287146.59999999998</v>
      </c>
      <c r="Z2681" s="46">
        <v>51481.599345961702</v>
      </c>
      <c r="AA2681" s="47">
        <f>_xlfn.XLOOKUP($E2681,Main_OG!$D$1:$D$766,Main_OG!AJ$1:AJ$766,"")</f>
        <v>47984959.539999999</v>
      </c>
      <c r="AB2681" s="47">
        <f>_xlfn.XLOOKUP($E2681,Main_OG!$D$1:$D$766,Main_OG!AK$1:AK$766,"")</f>
        <v>3549166.82</v>
      </c>
      <c r="AC2681" s="47">
        <f>_xlfn.XLOOKUP($E2681,Main_OG!$D$1:$D$766,Main_OG!AL$1:AL$766,"")</f>
        <v>88498243.219999984</v>
      </c>
      <c r="AD2681" s="47">
        <f>_xlfn.XLOOKUP($E2681,Main_OG!$D$1:$D$766,Main_OG!AM$1:AM$766,"")</f>
        <v>12233515</v>
      </c>
    </row>
    <row r="2682" spans="1:30" x14ac:dyDescent="0.35">
      <c r="A2682" s="36" t="s">
        <v>3862</v>
      </c>
      <c r="B2682" s="45" t="s">
        <v>351</v>
      </c>
      <c r="C2682" s="45" t="s">
        <v>4310</v>
      </c>
      <c r="D2682" s="36" t="s">
        <v>3860</v>
      </c>
      <c r="E2682" s="36" t="str">
        <f t="shared" si="123"/>
        <v>2007_WI</v>
      </c>
      <c r="F2682" s="45">
        <v>2007</v>
      </c>
      <c r="G2682" s="45">
        <f>_xlfn.XLOOKUP(I2682,Main_OG!$B$1:$B$766,Main_OG!$O$1:$O$766,"")</f>
        <v>0</v>
      </c>
      <c r="H2682" s="45">
        <f>_xlfn.XLOOKUP(E2682,Main_OG!$D$1:$D$766,Main_OG!$J$1:$J$766,"")</f>
        <v>0</v>
      </c>
      <c r="I2682" s="45" t="s">
        <v>351</v>
      </c>
      <c r="J2682" s="45" t="str">
        <f t="shared" si="124"/>
        <v>Superior Water, Light and Power Company_WI</v>
      </c>
      <c r="K2682" s="45" t="str">
        <f t="shared" si="125"/>
        <v>Superior Water, Light and Power Co_WI</v>
      </c>
      <c r="L2682" s="45" t="s">
        <v>3863</v>
      </c>
      <c r="M2682" s="45">
        <v>0</v>
      </c>
      <c r="N2682" s="45">
        <v>1930</v>
      </c>
      <c r="O2682" s="45">
        <v>123</v>
      </c>
      <c r="P2682" s="45">
        <v>12526</v>
      </c>
      <c r="Q2682" s="45">
        <v>0</v>
      </c>
      <c r="R2682" s="45">
        <v>8356</v>
      </c>
      <c r="S2682" s="45">
        <v>20948</v>
      </c>
      <c r="T2682" s="45">
        <v>7252</v>
      </c>
      <c r="U2682" s="45">
        <v>0</v>
      </c>
      <c r="V2682" s="45">
        <v>6.31</v>
      </c>
      <c r="W2682" s="45">
        <v>4.8499999999999996</v>
      </c>
      <c r="X2682" s="45">
        <v>8.09</v>
      </c>
      <c r="Y2682" s="46">
        <v>289855.2</v>
      </c>
      <c r="Z2682" s="46">
        <v>51660.456888754226</v>
      </c>
      <c r="AA2682" s="47">
        <f>_xlfn.XLOOKUP($E2682,Main_OG!$D$1:$D$766,Main_OG!AJ$1:AJ$766,"")</f>
        <v>48160880</v>
      </c>
      <c r="AB2682" s="47">
        <f>_xlfn.XLOOKUP($E2682,Main_OG!$D$1:$D$766,Main_OG!AK$1:AK$766,"")</f>
        <v>3854054</v>
      </c>
      <c r="AC2682" s="47">
        <f>_xlfn.XLOOKUP($E2682,Main_OG!$D$1:$D$766,Main_OG!AL$1:AL$766,"")</f>
        <v>108994756</v>
      </c>
      <c r="AD2682" s="47">
        <f>_xlfn.XLOOKUP($E2682,Main_OG!$D$1:$D$766,Main_OG!AM$1:AM$766,"")</f>
        <v>12910319</v>
      </c>
    </row>
    <row r="2683" spans="1:30" x14ac:dyDescent="0.35">
      <c r="A2683" s="36" t="s">
        <v>3860</v>
      </c>
      <c r="B2683" s="45" t="s">
        <v>351</v>
      </c>
      <c r="C2683" s="45" t="s">
        <v>4310</v>
      </c>
      <c r="D2683" s="36" t="s">
        <v>3860</v>
      </c>
      <c r="E2683" s="36" t="str">
        <f t="shared" si="123"/>
        <v>2008_WI</v>
      </c>
      <c r="F2683" s="45">
        <v>2008</v>
      </c>
      <c r="G2683" s="45">
        <f>_xlfn.XLOOKUP(I2683,Main_OG!$B$1:$B$766,Main_OG!$O$1:$O$766,"")</f>
        <v>0</v>
      </c>
      <c r="H2683" s="45">
        <f>_xlfn.XLOOKUP(E2683,Main_OG!$D$1:$D$766,Main_OG!$J$1:$J$766,"")</f>
        <v>0</v>
      </c>
      <c r="I2683" s="45" t="s">
        <v>351</v>
      </c>
      <c r="J2683" s="45" t="str">
        <f t="shared" si="124"/>
        <v>Superior Water, Light and Power Co_WI</v>
      </c>
      <c r="K2683" s="45" t="str">
        <f t="shared" si="125"/>
        <v>Superior Water, Light and Power Co_WI</v>
      </c>
      <c r="L2683" s="45" t="s">
        <v>3864</v>
      </c>
      <c r="M2683" s="45">
        <v>0</v>
      </c>
      <c r="N2683" s="45">
        <v>1953</v>
      </c>
      <c r="O2683" s="45">
        <v>121</v>
      </c>
      <c r="P2683" s="45">
        <v>12528</v>
      </c>
      <c r="Q2683" s="45">
        <v>0</v>
      </c>
      <c r="R2683" s="45">
        <v>135511</v>
      </c>
      <c r="S2683" s="45">
        <v>454609</v>
      </c>
      <c r="T2683" s="45">
        <v>92253</v>
      </c>
      <c r="U2683" s="45">
        <v>0</v>
      </c>
      <c r="V2683" s="45">
        <v>6.23</v>
      </c>
      <c r="W2683" s="45">
        <v>4.83</v>
      </c>
      <c r="X2683" s="45">
        <v>7.99</v>
      </c>
      <c r="Y2683" s="46">
        <v>286204.7</v>
      </c>
      <c r="Z2683" s="46">
        <v>50736.554324803634</v>
      </c>
      <c r="AA2683" s="47">
        <f>_xlfn.XLOOKUP($E2683,Main_OG!$D$1:$D$766,Main_OG!AJ$1:AJ$766,"")</f>
        <v>49868066</v>
      </c>
      <c r="AB2683" s="47">
        <f>_xlfn.XLOOKUP($E2683,Main_OG!$D$1:$D$766,Main_OG!AK$1:AK$766,"")</f>
        <v>3460118</v>
      </c>
      <c r="AC2683" s="47">
        <f>_xlfn.XLOOKUP($E2683,Main_OG!$D$1:$D$766,Main_OG!AL$1:AL$766,"")</f>
        <v>82624382</v>
      </c>
      <c r="AD2683" s="47">
        <f>_xlfn.XLOOKUP($E2683,Main_OG!$D$1:$D$766,Main_OG!AM$1:AM$766,"")</f>
        <v>12154510</v>
      </c>
    </row>
    <row r="2684" spans="1:30" x14ac:dyDescent="0.35">
      <c r="A2684" s="36" t="s">
        <v>3860</v>
      </c>
      <c r="B2684" s="45" t="s">
        <v>351</v>
      </c>
      <c r="C2684" s="45" t="s">
        <v>4310</v>
      </c>
      <c r="D2684" s="36" t="s">
        <v>3860</v>
      </c>
      <c r="E2684" s="36" t="str">
        <f t="shared" si="123"/>
        <v>2009_WI</v>
      </c>
      <c r="F2684" s="45">
        <v>2009</v>
      </c>
      <c r="G2684" s="45">
        <f>_xlfn.XLOOKUP(I2684,Main_OG!$B$1:$B$766,Main_OG!$O$1:$O$766,"")</f>
        <v>0</v>
      </c>
      <c r="H2684" s="45">
        <f>_xlfn.XLOOKUP(E2684,Main_OG!$D$1:$D$766,Main_OG!$J$1:$J$766,"")</f>
        <v>0</v>
      </c>
      <c r="I2684" s="45" t="s">
        <v>351</v>
      </c>
      <c r="J2684" s="45" t="str">
        <f t="shared" si="124"/>
        <v>Superior Water, Light and Power Co_WI</v>
      </c>
      <c r="K2684" s="45" t="str">
        <f t="shared" si="125"/>
        <v>Superior Water, Light and Power Co_WI</v>
      </c>
      <c r="L2684" s="45" t="s">
        <v>3865</v>
      </c>
      <c r="M2684" s="45">
        <v>0</v>
      </c>
      <c r="N2684" s="45">
        <v>2004</v>
      </c>
      <c r="O2684" s="45">
        <v>117</v>
      </c>
      <c r="P2684" s="45">
        <v>12544</v>
      </c>
      <c r="Q2684" s="45">
        <v>0</v>
      </c>
      <c r="R2684" s="45">
        <v>130812</v>
      </c>
      <c r="S2684" s="45">
        <v>424058</v>
      </c>
      <c r="T2684" s="45">
        <v>89249</v>
      </c>
      <c r="U2684" s="45">
        <v>0</v>
      </c>
      <c r="V2684" s="45">
        <v>6.77</v>
      </c>
      <c r="W2684" s="45">
        <v>5.17</v>
      </c>
      <c r="X2684" s="45">
        <v>9.0299999999999994</v>
      </c>
      <c r="Y2684" s="46">
        <v>277279.40000000002</v>
      </c>
      <c r="Z2684" s="46">
        <v>48909.24112900722</v>
      </c>
      <c r="AA2684" s="47">
        <f>_xlfn.XLOOKUP($E2684,Main_OG!$D$1:$D$766,Main_OG!AJ$1:AJ$766,"")</f>
        <v>44836820</v>
      </c>
      <c r="AB2684" s="47">
        <f>_xlfn.XLOOKUP($E2684,Main_OG!$D$1:$D$766,Main_OG!AK$1:AK$766,"")</f>
        <v>2630276</v>
      </c>
      <c r="AC2684" s="47">
        <f>_xlfn.XLOOKUP($E2684,Main_OG!$D$1:$D$766,Main_OG!AL$1:AL$766,"")</f>
        <v>82642892</v>
      </c>
      <c r="AD2684" s="47">
        <f>_xlfn.XLOOKUP($E2684,Main_OG!$D$1:$D$766,Main_OG!AM$1:AM$766,"")</f>
        <v>12683151</v>
      </c>
    </row>
    <row r="2685" spans="1:30" x14ac:dyDescent="0.35">
      <c r="A2685" s="36" t="s">
        <v>3860</v>
      </c>
      <c r="B2685" s="45" t="s">
        <v>351</v>
      </c>
      <c r="C2685" s="45" t="s">
        <v>4310</v>
      </c>
      <c r="D2685" s="36" t="s">
        <v>3860</v>
      </c>
      <c r="E2685" s="36" t="str">
        <f t="shared" si="123"/>
        <v>2010_WI</v>
      </c>
      <c r="F2685" s="45">
        <v>2010</v>
      </c>
      <c r="G2685" s="45">
        <f>_xlfn.XLOOKUP(I2685,Main_OG!$B$1:$B$766,Main_OG!$O$1:$O$766,"")</f>
        <v>0</v>
      </c>
      <c r="H2685" s="45">
        <f>_xlfn.XLOOKUP(E2685,Main_OG!$D$1:$D$766,Main_OG!$J$1:$J$766,"")</f>
        <v>0</v>
      </c>
      <c r="I2685" s="45" t="s">
        <v>351</v>
      </c>
      <c r="J2685" s="45" t="str">
        <f t="shared" si="124"/>
        <v>Superior Water, Light and Power Co_WI</v>
      </c>
      <c r="K2685" s="45" t="str">
        <f t="shared" si="125"/>
        <v>Superior Water, Light and Power Co_WI</v>
      </c>
      <c r="L2685" s="45" t="s">
        <v>3866</v>
      </c>
      <c r="M2685" s="45">
        <v>0</v>
      </c>
      <c r="N2685" s="45">
        <v>1982</v>
      </c>
      <c r="O2685" s="45">
        <v>113</v>
      </c>
      <c r="P2685" s="45">
        <v>12567</v>
      </c>
      <c r="Q2685" s="45">
        <v>0</v>
      </c>
      <c r="R2685" s="45">
        <v>135714</v>
      </c>
      <c r="S2685" s="45">
        <v>439780</v>
      </c>
      <c r="T2685" s="45">
        <v>92644</v>
      </c>
      <c r="U2685" s="45">
        <v>0</v>
      </c>
      <c r="V2685" s="45">
        <v>8.35</v>
      </c>
      <c r="W2685" s="45">
        <v>6.74</v>
      </c>
      <c r="X2685" s="45">
        <v>10.53</v>
      </c>
      <c r="Y2685" s="46">
        <v>287652.90000000002</v>
      </c>
      <c r="Z2685" s="46">
        <v>50549.332945320813</v>
      </c>
      <c r="AA2685" s="47">
        <f>_xlfn.XLOOKUP($E2685,Main_OG!$D$1:$D$766,Main_OG!AJ$1:AJ$766,"")</f>
        <v>48147388</v>
      </c>
      <c r="AB2685" s="47">
        <f>_xlfn.XLOOKUP($E2685,Main_OG!$D$1:$D$766,Main_OG!AK$1:AK$766,"")</f>
        <v>2625246</v>
      </c>
      <c r="AC2685" s="47">
        <f>_xlfn.XLOOKUP($E2685,Main_OG!$D$1:$D$766,Main_OG!AL$1:AL$766,"")</f>
        <v>85543582</v>
      </c>
      <c r="AD2685" s="47">
        <f>_xlfn.XLOOKUP($E2685,Main_OG!$D$1:$D$766,Main_OG!AM$1:AM$766,"")</f>
        <v>13280939</v>
      </c>
    </row>
    <row r="2686" spans="1:30" x14ac:dyDescent="0.35">
      <c r="A2686" s="36" t="s">
        <v>3867</v>
      </c>
      <c r="B2686" s="45" t="s">
        <v>351</v>
      </c>
      <c r="C2686" s="45" t="s">
        <v>4310</v>
      </c>
      <c r="D2686" s="36" t="s">
        <v>3860</v>
      </c>
      <c r="E2686" s="36" t="str">
        <f t="shared" si="123"/>
        <v>2011_WI</v>
      </c>
      <c r="F2686" s="45">
        <v>2011</v>
      </c>
      <c r="G2686" s="45">
        <f>_xlfn.XLOOKUP(I2686,Main_OG!$B$1:$B$766,Main_OG!$O$1:$O$766,"")</f>
        <v>0</v>
      </c>
      <c r="H2686" s="45">
        <f>_xlfn.XLOOKUP(E2686,Main_OG!$D$1:$D$766,Main_OG!$J$1:$J$766,"")</f>
        <v>0</v>
      </c>
      <c r="I2686" s="45" t="s">
        <v>351</v>
      </c>
      <c r="J2686" s="45" t="str">
        <f t="shared" si="124"/>
        <v>Superior Water and Light Co_WI</v>
      </c>
      <c r="K2686" s="45" t="str">
        <f t="shared" si="125"/>
        <v>Superior Water, Light and Power Co_WI</v>
      </c>
      <c r="L2686" s="45" t="s">
        <v>3868</v>
      </c>
      <c r="M2686" s="45">
        <v>0</v>
      </c>
      <c r="N2686" s="45">
        <v>1990</v>
      </c>
      <c r="O2686" s="45">
        <v>115</v>
      </c>
      <c r="P2686" s="45">
        <v>12542</v>
      </c>
      <c r="Q2686" s="45">
        <v>0</v>
      </c>
      <c r="R2686" s="45">
        <v>130594</v>
      </c>
      <c r="S2686" s="45">
        <v>451265</v>
      </c>
      <c r="T2686" s="45">
        <v>89559</v>
      </c>
      <c r="U2686" s="45">
        <v>0</v>
      </c>
      <c r="V2686" s="45">
        <v>7.61</v>
      </c>
      <c r="W2686" s="45">
        <v>6</v>
      </c>
      <c r="X2686" s="45">
        <v>9.86</v>
      </c>
      <c r="Y2686" s="46">
        <v>293664</v>
      </c>
      <c r="Z2686" s="46">
        <v>51467.268623024829</v>
      </c>
      <c r="AA2686" s="47">
        <f>_xlfn.XLOOKUP($E2686,Main_OG!$D$1:$D$766,Main_OG!AJ$1:AJ$766,"")</f>
        <v>46098434</v>
      </c>
      <c r="AB2686" s="47">
        <f>_xlfn.XLOOKUP($E2686,Main_OG!$D$1:$D$766,Main_OG!AK$1:AK$766,"")</f>
        <v>2129235.35</v>
      </c>
      <c r="AC2686" s="47">
        <f>_xlfn.XLOOKUP($E2686,Main_OG!$D$1:$D$766,Main_OG!AL$1:AL$766,"")</f>
        <v>95949646</v>
      </c>
      <c r="AD2686" s="47">
        <f>_xlfn.XLOOKUP($E2686,Main_OG!$D$1:$D$766,Main_OG!AM$1:AM$766,"")</f>
        <v>11559781</v>
      </c>
    </row>
    <row r="2687" spans="1:30" x14ac:dyDescent="0.35">
      <c r="A2687" s="36" t="s">
        <v>3867</v>
      </c>
      <c r="B2687" s="45" t="s">
        <v>351</v>
      </c>
      <c r="C2687" s="45" t="s">
        <v>4310</v>
      </c>
      <c r="D2687" s="36" t="s">
        <v>3860</v>
      </c>
      <c r="E2687" s="36" t="str">
        <f t="shared" si="123"/>
        <v>2012_WI</v>
      </c>
      <c r="F2687" s="45">
        <v>2012</v>
      </c>
      <c r="G2687" s="45">
        <f>_xlfn.XLOOKUP(I2687,Main_OG!$B$1:$B$766,Main_OG!$O$1:$O$766,"")</f>
        <v>0</v>
      </c>
      <c r="H2687" s="45">
        <f>_xlfn.XLOOKUP(E2687,Main_OG!$D$1:$D$766,Main_OG!$J$1:$J$766,"")</f>
        <v>0</v>
      </c>
      <c r="I2687" s="45" t="s">
        <v>351</v>
      </c>
      <c r="J2687" s="45" t="str">
        <f t="shared" si="124"/>
        <v>Superior Water and Light Co_WI</v>
      </c>
      <c r="K2687" s="45" t="str">
        <f t="shared" si="125"/>
        <v>Superior Water, Light and Power Co_WI</v>
      </c>
      <c r="L2687" s="45" t="s">
        <v>3869</v>
      </c>
      <c r="M2687" s="45">
        <v>0</v>
      </c>
      <c r="N2687" s="45">
        <v>1999</v>
      </c>
      <c r="O2687" s="45">
        <v>117</v>
      </c>
      <c r="P2687" s="45">
        <v>12532</v>
      </c>
      <c r="Q2687" s="45">
        <v>0</v>
      </c>
      <c r="R2687" s="45">
        <v>130565</v>
      </c>
      <c r="S2687" s="45">
        <v>464153</v>
      </c>
      <c r="T2687" s="45">
        <v>88233</v>
      </c>
      <c r="U2687" s="45">
        <v>0</v>
      </c>
      <c r="V2687" s="45">
        <v>7.6061731999999997</v>
      </c>
      <c r="W2687" s="45">
        <v>5.8588440000000004</v>
      </c>
      <c r="X2687" s="45">
        <v>9.9101242999999997</v>
      </c>
      <c r="Y2687" s="46">
        <v>299007.59999999998</v>
      </c>
      <c r="Z2687" s="46">
        <v>52266.517504031326</v>
      </c>
      <c r="AA2687" s="47">
        <f>_xlfn.XLOOKUP($E2687,Main_OG!$D$1:$D$766,Main_OG!AJ$1:AJ$766,"")</f>
        <v>38987626</v>
      </c>
      <c r="AB2687" s="47">
        <f>_xlfn.XLOOKUP($E2687,Main_OG!$D$1:$D$766,Main_OG!AK$1:AK$766,"")</f>
        <v>960860</v>
      </c>
      <c r="AC2687" s="47">
        <f>_xlfn.XLOOKUP($E2687,Main_OG!$D$1:$D$766,Main_OG!AL$1:AL$766,"")</f>
        <v>173921342</v>
      </c>
      <c r="AD2687" s="47">
        <f>_xlfn.XLOOKUP($E2687,Main_OG!$D$1:$D$766,Main_OG!AM$1:AM$766,"")</f>
        <v>14299595</v>
      </c>
    </row>
    <row r="2688" spans="1:30" x14ac:dyDescent="0.35">
      <c r="A2688" s="36" t="s">
        <v>3867</v>
      </c>
      <c r="B2688" s="45" t="s">
        <v>351</v>
      </c>
      <c r="C2688" s="45" t="s">
        <v>4310</v>
      </c>
      <c r="D2688" s="36" t="s">
        <v>3860</v>
      </c>
      <c r="E2688" s="36" t="str">
        <f t="shared" si="123"/>
        <v>2013_WI</v>
      </c>
      <c r="F2688" s="45">
        <v>2013</v>
      </c>
      <c r="G2688" s="45">
        <f>_xlfn.XLOOKUP(I2688,Main_OG!$B$1:$B$766,Main_OG!$O$1:$O$766,"")</f>
        <v>0</v>
      </c>
      <c r="H2688" s="45">
        <f>_xlfn.XLOOKUP(E2688,Main_OG!$D$1:$D$766,Main_OG!$J$1:$J$766,"")</f>
        <v>0</v>
      </c>
      <c r="I2688" s="45" t="s">
        <v>351</v>
      </c>
      <c r="J2688" s="45" t="str">
        <f t="shared" si="124"/>
        <v>Superior Water and Light Co_WI</v>
      </c>
      <c r="K2688" s="45" t="str">
        <f t="shared" si="125"/>
        <v>Superior Water, Light and Power Co_WI</v>
      </c>
      <c r="L2688" s="45" t="s">
        <v>3870</v>
      </c>
      <c r="M2688" s="45">
        <v>0</v>
      </c>
      <c r="N2688" s="45">
        <v>2019</v>
      </c>
      <c r="O2688" s="45">
        <v>115</v>
      </c>
      <c r="P2688" s="45">
        <v>12530</v>
      </c>
      <c r="Q2688" s="45">
        <v>0</v>
      </c>
      <c r="R2688" s="45">
        <v>133231</v>
      </c>
      <c r="S2688" s="45">
        <v>463564</v>
      </c>
      <c r="T2688" s="45">
        <v>90414</v>
      </c>
      <c r="U2688" s="45">
        <v>0</v>
      </c>
      <c r="V2688" s="45">
        <v>8.0259099000000003</v>
      </c>
      <c r="W2688" s="45">
        <v>6.2000069</v>
      </c>
      <c r="X2688" s="45">
        <v>10.496162</v>
      </c>
      <c r="Y2688" s="46">
        <v>301550.5</v>
      </c>
      <c r="Z2688" s="46">
        <v>52553.131642108798</v>
      </c>
      <c r="AA2688" s="47">
        <f>_xlfn.XLOOKUP($E2688,Main_OG!$D$1:$D$766,Main_OG!AJ$1:AJ$766,"")</f>
        <v>47747638</v>
      </c>
      <c r="AB2688" s="47">
        <f>_xlfn.XLOOKUP($E2688,Main_OG!$D$1:$D$766,Main_OG!AK$1:AK$766,"")</f>
        <v>885782</v>
      </c>
      <c r="AC2688" s="47">
        <f>_xlfn.XLOOKUP($E2688,Main_OG!$D$1:$D$766,Main_OG!AL$1:AL$766,"")</f>
        <v>122721516</v>
      </c>
      <c r="AD2688" s="47">
        <f>_xlfn.XLOOKUP($E2688,Main_OG!$D$1:$D$766,Main_OG!AM$1:AM$766,"")</f>
        <v>11675194</v>
      </c>
    </row>
    <row r="2689" spans="1:30" x14ac:dyDescent="0.35">
      <c r="A2689" s="36" t="s">
        <v>3867</v>
      </c>
      <c r="B2689" s="45" t="s">
        <v>351</v>
      </c>
      <c r="C2689" s="45" t="s">
        <v>4310</v>
      </c>
      <c r="D2689" s="36" t="s">
        <v>3860</v>
      </c>
      <c r="E2689" s="36" t="str">
        <f t="shared" si="123"/>
        <v>2014_WI</v>
      </c>
      <c r="F2689" s="45">
        <v>2014</v>
      </c>
      <c r="G2689" s="45">
        <f>_xlfn.XLOOKUP(I2689,Main_OG!$B$1:$B$766,Main_OG!$O$1:$O$766,"")</f>
        <v>0</v>
      </c>
      <c r="H2689" s="45">
        <f>_xlfn.XLOOKUP(E2689,Main_OG!$D$1:$D$766,Main_OG!$J$1:$J$766,"")</f>
        <v>0</v>
      </c>
      <c r="I2689" s="45" t="s">
        <v>351</v>
      </c>
      <c r="J2689" s="45" t="str">
        <f t="shared" si="124"/>
        <v>Superior Water and Light Co_WI</v>
      </c>
      <c r="K2689" s="45" t="str">
        <f t="shared" si="125"/>
        <v>Superior Water, Light and Power Co_WI</v>
      </c>
      <c r="L2689" s="45" t="s">
        <v>3871</v>
      </c>
      <c r="M2689" s="45">
        <v>0</v>
      </c>
      <c r="N2689" s="45">
        <v>2036</v>
      </c>
      <c r="O2689" s="45">
        <v>117</v>
      </c>
      <c r="P2689" s="45">
        <v>12518</v>
      </c>
      <c r="Q2689" s="45">
        <v>0</v>
      </c>
      <c r="R2689" s="45">
        <v>137889</v>
      </c>
      <c r="S2689" s="45">
        <v>540684</v>
      </c>
      <c r="T2689" s="45">
        <v>91854</v>
      </c>
      <c r="U2689" s="45">
        <v>0</v>
      </c>
      <c r="V2689" s="45">
        <v>8.2638934000000006</v>
      </c>
      <c r="W2689" s="45">
        <v>6.1908618999999998</v>
      </c>
      <c r="X2689" s="45">
        <v>10.755110999999999</v>
      </c>
      <c r="Y2689" s="46">
        <v>309425.8</v>
      </c>
      <c r="Z2689" s="46">
        <v>53783.260408687413</v>
      </c>
      <c r="AA2689" s="47">
        <f>_xlfn.XLOOKUP($E2689,Main_OG!$D$1:$D$766,Main_OG!AJ$1:AJ$766,"")</f>
        <v>42668086</v>
      </c>
      <c r="AB2689" s="47">
        <f>_xlfn.XLOOKUP($E2689,Main_OG!$D$1:$D$766,Main_OG!AK$1:AK$766,"")</f>
        <v>1056130</v>
      </c>
      <c r="AC2689" s="47">
        <f>_xlfn.XLOOKUP($E2689,Main_OG!$D$1:$D$766,Main_OG!AL$1:AL$766,"")</f>
        <v>119709694</v>
      </c>
      <c r="AD2689" s="47">
        <f>_xlfn.XLOOKUP($E2689,Main_OG!$D$1:$D$766,Main_OG!AM$1:AM$766,"")</f>
        <v>9447096</v>
      </c>
    </row>
    <row r="2690" spans="1:30" x14ac:dyDescent="0.35">
      <c r="A2690" s="36" t="s">
        <v>3867</v>
      </c>
      <c r="B2690" s="45" t="s">
        <v>351</v>
      </c>
      <c r="C2690" s="45" t="s">
        <v>4310</v>
      </c>
      <c r="D2690" s="36" t="s">
        <v>3860</v>
      </c>
      <c r="E2690" s="36" t="str">
        <f t="shared" ref="E2690:E2753" si="126">_xlfn.CONCAT(F2690,"_",I2690)</f>
        <v>2015_WI</v>
      </c>
      <c r="F2690" s="45">
        <v>2015</v>
      </c>
      <c r="G2690" s="45">
        <f>_xlfn.XLOOKUP(I2690,Main_OG!$B$1:$B$766,Main_OG!$O$1:$O$766,"")</f>
        <v>0</v>
      </c>
      <c r="H2690" s="45">
        <f>_xlfn.XLOOKUP(E2690,Main_OG!$D$1:$D$766,Main_OG!$J$1:$J$766,"")</f>
        <v>0</v>
      </c>
      <c r="I2690" s="45" t="s">
        <v>351</v>
      </c>
      <c r="J2690" s="45" t="str">
        <f t="shared" ref="J2690:J2753" si="127">_xlfn.CONCAT(A2690,"_",B2690)</f>
        <v>Superior Water and Light Co_WI</v>
      </c>
      <c r="K2690" s="45" t="str">
        <f t="shared" ref="K2690:K2753" si="128">_xlfn.CONCAT(D2690,"_",B2690)</f>
        <v>Superior Water, Light and Power Co_WI</v>
      </c>
      <c r="L2690" s="45" t="s">
        <v>3872</v>
      </c>
      <c r="M2690" s="45">
        <v>0</v>
      </c>
      <c r="N2690" s="45">
        <v>2029</v>
      </c>
      <c r="O2690" s="45">
        <v>116</v>
      </c>
      <c r="P2690" s="45">
        <v>12559</v>
      </c>
      <c r="Q2690" s="45">
        <v>0</v>
      </c>
      <c r="R2690" s="45">
        <v>139470</v>
      </c>
      <c r="S2690" s="45">
        <v>561901</v>
      </c>
      <c r="T2690" s="45">
        <v>86971</v>
      </c>
      <c r="U2690" s="45">
        <v>0</v>
      </c>
      <c r="V2690" s="45">
        <v>8.5566788999999996</v>
      </c>
      <c r="W2690" s="45">
        <v>6.6251883999999999</v>
      </c>
      <c r="X2690" s="45">
        <v>11.078405</v>
      </c>
      <c r="Y2690" s="46">
        <v>315687.8</v>
      </c>
      <c r="Z2690" s="46">
        <v>54779.073203599488</v>
      </c>
      <c r="AA2690" s="47">
        <f>_xlfn.XLOOKUP($E2690,Main_OG!$D$1:$D$766,Main_OG!AJ$1:AJ$766,"")</f>
        <v>43384686</v>
      </c>
      <c r="AB2690" s="47">
        <f>_xlfn.XLOOKUP($E2690,Main_OG!$D$1:$D$766,Main_OG!AK$1:AK$766,"")</f>
        <v>705030</v>
      </c>
      <c r="AC2690" s="47">
        <f>_xlfn.XLOOKUP($E2690,Main_OG!$D$1:$D$766,Main_OG!AL$1:AL$766,"")</f>
        <v>198250178</v>
      </c>
      <c r="AD2690" s="47">
        <f>_xlfn.XLOOKUP($E2690,Main_OG!$D$1:$D$766,Main_OG!AM$1:AM$766,"")</f>
        <v>10008183</v>
      </c>
    </row>
    <row r="2691" spans="1:30" x14ac:dyDescent="0.35">
      <c r="A2691" s="36" t="s">
        <v>3867</v>
      </c>
      <c r="B2691" s="45" t="s">
        <v>351</v>
      </c>
      <c r="C2691" s="45" t="s">
        <v>4310</v>
      </c>
      <c r="D2691" s="36" t="s">
        <v>3860</v>
      </c>
      <c r="E2691" s="36" t="str">
        <f t="shared" si="126"/>
        <v>2016_WI</v>
      </c>
      <c r="F2691" s="45">
        <v>2016</v>
      </c>
      <c r="G2691" s="45">
        <f>_xlfn.XLOOKUP(I2691,Main_OG!$B$1:$B$766,Main_OG!$O$1:$O$766,"")</f>
        <v>0</v>
      </c>
      <c r="H2691" s="45">
        <f>_xlfn.XLOOKUP(E2691,Main_OG!$D$1:$D$766,Main_OG!$J$1:$J$766,"")</f>
        <v>0</v>
      </c>
      <c r="I2691" s="45" t="s">
        <v>351</v>
      </c>
      <c r="J2691" s="45" t="str">
        <f t="shared" si="127"/>
        <v>Superior Water and Light Co_WI</v>
      </c>
      <c r="K2691" s="45" t="str">
        <f t="shared" si="128"/>
        <v>Superior Water, Light and Power Co_WI</v>
      </c>
      <c r="L2691" s="45" t="s">
        <v>3873</v>
      </c>
      <c r="M2691" s="45">
        <v>0</v>
      </c>
      <c r="N2691" s="45">
        <v>2035</v>
      </c>
      <c r="O2691" s="45">
        <v>114</v>
      </c>
      <c r="P2691" s="45">
        <v>12565</v>
      </c>
      <c r="Q2691" s="45">
        <v>0</v>
      </c>
      <c r="R2691" s="45">
        <v>134162</v>
      </c>
      <c r="S2691" s="45">
        <v>600646</v>
      </c>
      <c r="T2691" s="45">
        <v>86072</v>
      </c>
      <c r="U2691" s="45">
        <v>0</v>
      </c>
      <c r="V2691" s="45">
        <v>8.8504942</v>
      </c>
      <c r="W2691" s="45">
        <v>6.6626599000000004</v>
      </c>
      <c r="X2691" s="45">
        <v>11.296357</v>
      </c>
      <c r="Y2691" s="46">
        <v>319272.3</v>
      </c>
      <c r="Z2691" s="46">
        <v>55283.619356659634</v>
      </c>
      <c r="AA2691" s="47">
        <f>_xlfn.XLOOKUP($E2691,Main_OG!$D$1:$D$766,Main_OG!AJ$1:AJ$766,"")</f>
        <v>38268622</v>
      </c>
      <c r="AB2691" s="47">
        <f>_xlfn.XLOOKUP($E2691,Main_OG!$D$1:$D$766,Main_OG!AK$1:AK$766,"")</f>
        <v>585422</v>
      </c>
      <c r="AC2691" s="47">
        <f>_xlfn.XLOOKUP($E2691,Main_OG!$D$1:$D$766,Main_OG!AL$1:AL$766,"")</f>
        <v>229614262</v>
      </c>
      <c r="AD2691" s="47">
        <f>_xlfn.XLOOKUP($E2691,Main_OG!$D$1:$D$766,Main_OG!AM$1:AM$766,"")</f>
        <v>10151394</v>
      </c>
    </row>
    <row r="2692" spans="1:30" x14ac:dyDescent="0.35">
      <c r="A2692" s="36" t="s">
        <v>3860</v>
      </c>
      <c r="B2692" s="45" t="s">
        <v>351</v>
      </c>
      <c r="C2692" s="45" t="s">
        <v>4310</v>
      </c>
      <c r="D2692" s="36" t="s">
        <v>3860</v>
      </c>
      <c r="E2692" s="36" t="str">
        <f t="shared" si="126"/>
        <v>2017_WI</v>
      </c>
      <c r="F2692" s="45">
        <v>2017</v>
      </c>
      <c r="G2692" s="45">
        <f>_xlfn.XLOOKUP(I2692,Main_OG!$B$1:$B$766,Main_OG!$O$1:$O$766,"")</f>
        <v>0</v>
      </c>
      <c r="H2692" s="45">
        <f>_xlfn.XLOOKUP(E2692,Main_OG!$D$1:$D$766,Main_OG!$J$1:$J$766,"")</f>
        <v>0</v>
      </c>
      <c r="I2692" s="45" t="s">
        <v>351</v>
      </c>
      <c r="J2692" s="45" t="str">
        <f t="shared" si="127"/>
        <v>Superior Water, Light and Power Co_WI</v>
      </c>
      <c r="K2692" s="45" t="str">
        <f t="shared" si="128"/>
        <v>Superior Water, Light and Power Co_WI</v>
      </c>
      <c r="L2692" s="45" t="s">
        <v>3874</v>
      </c>
      <c r="M2692" s="45">
        <v>0</v>
      </c>
      <c r="N2692" s="45">
        <v>2041</v>
      </c>
      <c r="O2692" s="45">
        <v>115</v>
      </c>
      <c r="P2692" s="45">
        <v>12626</v>
      </c>
      <c r="Q2692" s="45">
        <v>0</v>
      </c>
      <c r="R2692" s="45">
        <v>133283</v>
      </c>
      <c r="S2692" s="45">
        <v>629152</v>
      </c>
      <c r="T2692" s="45">
        <v>85353</v>
      </c>
      <c r="U2692" s="45">
        <v>0</v>
      </c>
      <c r="V2692" s="45">
        <v>9.4265585000000005</v>
      </c>
      <c r="W2692" s="45">
        <v>7.0585486</v>
      </c>
      <c r="X2692" s="45">
        <v>11.996062999999999</v>
      </c>
      <c r="Y2692" s="46">
        <v>321886.8</v>
      </c>
      <c r="Z2692" s="46">
        <v>55563.37513962618</v>
      </c>
      <c r="AA2692" s="47">
        <f>_xlfn.XLOOKUP($E2692,Main_OG!$D$1:$D$766,Main_OG!AJ$1:AJ$766,"")</f>
        <v>42139592</v>
      </c>
      <c r="AB2692" s="47">
        <f>_xlfn.XLOOKUP($E2692,Main_OG!$D$1:$D$766,Main_OG!AK$1:AK$766,"")</f>
        <v>629948</v>
      </c>
      <c r="AC2692" s="47">
        <f>_xlfn.XLOOKUP($E2692,Main_OG!$D$1:$D$766,Main_OG!AL$1:AL$766,"")</f>
        <v>209785614</v>
      </c>
      <c r="AD2692" s="47">
        <f>_xlfn.XLOOKUP($E2692,Main_OG!$D$1:$D$766,Main_OG!AM$1:AM$766,"")</f>
        <v>9648979</v>
      </c>
    </row>
    <row r="2693" spans="1:30" x14ac:dyDescent="0.35">
      <c r="A2693" s="36" t="s">
        <v>3867</v>
      </c>
      <c r="B2693" s="45" t="s">
        <v>351</v>
      </c>
      <c r="C2693" s="45" t="s">
        <v>4310</v>
      </c>
      <c r="D2693" s="36" t="s">
        <v>3860</v>
      </c>
      <c r="E2693" s="36" t="str">
        <f t="shared" si="126"/>
        <v>2018_WI</v>
      </c>
      <c r="F2693" s="45">
        <v>2018</v>
      </c>
      <c r="G2693" s="45">
        <f>_xlfn.XLOOKUP(I2693,Main_OG!$B$1:$B$766,Main_OG!$O$1:$O$766,"")</f>
        <v>0</v>
      </c>
      <c r="H2693" s="45">
        <f>_xlfn.XLOOKUP(E2693,Main_OG!$D$1:$D$766,Main_OG!$J$1:$J$766,"")</f>
        <v>0</v>
      </c>
      <c r="I2693" s="45" t="s">
        <v>351</v>
      </c>
      <c r="J2693" s="45" t="str">
        <f t="shared" si="127"/>
        <v>Superior Water and Light Co_WI</v>
      </c>
      <c r="K2693" s="45" t="str">
        <f t="shared" si="128"/>
        <v>Superior Water, Light and Power Co_WI</v>
      </c>
      <c r="L2693" s="45" t="s">
        <v>3875</v>
      </c>
      <c r="M2693" s="45">
        <v>0</v>
      </c>
      <c r="N2693" s="45">
        <v>2054</v>
      </c>
      <c r="O2693" s="45">
        <v>118</v>
      </c>
      <c r="P2693" s="45">
        <v>12675</v>
      </c>
      <c r="Q2693" s="45">
        <v>0</v>
      </c>
      <c r="R2693" s="45">
        <v>130989</v>
      </c>
      <c r="S2693" s="45">
        <v>583175</v>
      </c>
      <c r="T2693" s="45">
        <v>87478</v>
      </c>
      <c r="U2693" s="45">
        <v>0</v>
      </c>
      <c r="V2693" s="45">
        <v>9.3580377000000006</v>
      </c>
      <c r="W2693" s="45">
        <v>6.7744673999999998</v>
      </c>
      <c r="X2693" s="45">
        <v>12.296806</v>
      </c>
      <c r="Y2693" s="46">
        <v>328832.40000000002</v>
      </c>
      <c r="Z2693" s="46">
        <v>56604.293894000315</v>
      </c>
      <c r="AA2693" s="47">
        <f>_xlfn.XLOOKUP($E2693,Main_OG!$D$1:$D$766,Main_OG!AJ$1:AJ$766,"")</f>
        <v>39247642</v>
      </c>
      <c r="AB2693" s="47">
        <f>_xlfn.XLOOKUP($E2693,Main_OG!$D$1:$D$766,Main_OG!AK$1:AK$766,"")</f>
        <v>610596</v>
      </c>
      <c r="AC2693" s="47">
        <f>_xlfn.XLOOKUP($E2693,Main_OG!$D$1:$D$766,Main_OG!AL$1:AL$766,"")</f>
        <v>257910908</v>
      </c>
      <c r="AD2693" s="47">
        <f>_xlfn.XLOOKUP($E2693,Main_OG!$D$1:$D$766,Main_OG!AM$1:AM$766,"")</f>
        <v>10129122</v>
      </c>
    </row>
    <row r="2694" spans="1:30" x14ac:dyDescent="0.35">
      <c r="A2694" s="36" t="s">
        <v>3867</v>
      </c>
      <c r="B2694" s="45" t="s">
        <v>351</v>
      </c>
      <c r="C2694" s="45" t="s">
        <v>4310</v>
      </c>
      <c r="D2694" s="36" t="s">
        <v>3860</v>
      </c>
      <c r="E2694" s="36" t="str">
        <f t="shared" si="126"/>
        <v>2019_WI</v>
      </c>
      <c r="F2694" s="45">
        <v>2019</v>
      </c>
      <c r="G2694" s="45">
        <f>_xlfn.XLOOKUP(I2694,Main_OG!$B$1:$B$766,Main_OG!$O$1:$O$766,"")</f>
        <v>0</v>
      </c>
      <c r="H2694" s="45">
        <f>_xlfn.XLOOKUP(E2694,Main_OG!$D$1:$D$766,Main_OG!$J$1:$J$766,"")</f>
        <v>0</v>
      </c>
      <c r="I2694" s="45" t="s">
        <v>351</v>
      </c>
      <c r="J2694" s="45" t="str">
        <f t="shared" si="127"/>
        <v>Superior Water and Light Co_WI</v>
      </c>
      <c r="K2694" s="45" t="str">
        <f t="shared" si="128"/>
        <v>Superior Water, Light and Power Co_WI</v>
      </c>
      <c r="L2694" s="45" t="s">
        <v>3876</v>
      </c>
      <c r="M2694" s="45">
        <v>0</v>
      </c>
      <c r="N2694" s="45">
        <v>2105</v>
      </c>
      <c r="O2694" s="45">
        <v>119</v>
      </c>
      <c r="P2694" s="45">
        <v>12728</v>
      </c>
      <c r="Q2694" s="45">
        <v>0</v>
      </c>
      <c r="R2694" s="45">
        <v>128515</v>
      </c>
      <c r="S2694" s="45">
        <v>567549</v>
      </c>
      <c r="T2694" s="45">
        <v>88154</v>
      </c>
      <c r="U2694" s="45">
        <v>0</v>
      </c>
      <c r="V2694" s="45">
        <v>9.1102205999999999</v>
      </c>
      <c r="W2694" s="45">
        <v>6.2368183000000004</v>
      </c>
      <c r="X2694" s="45">
        <v>12.242212</v>
      </c>
      <c r="Y2694" s="46">
        <v>333698.59999999998</v>
      </c>
      <c r="Z2694" s="46">
        <v>57291.434353818753</v>
      </c>
      <c r="AA2694" s="47">
        <f>_xlfn.XLOOKUP($E2694,Main_OG!$D$1:$D$766,Main_OG!AJ$1:AJ$766,"")</f>
        <v>29618624</v>
      </c>
      <c r="AB2694" s="47">
        <f>_xlfn.XLOOKUP($E2694,Main_OG!$D$1:$D$766,Main_OG!AK$1:AK$766,"")</f>
        <v>620872</v>
      </c>
      <c r="AC2694" s="47">
        <f>_xlfn.XLOOKUP($E2694,Main_OG!$D$1:$D$766,Main_OG!AL$1:AL$766,"")</f>
        <v>296214928</v>
      </c>
      <c r="AD2694" s="47">
        <f>_xlfn.XLOOKUP($E2694,Main_OG!$D$1:$D$766,Main_OG!AM$1:AM$766,"")</f>
        <v>10030305</v>
      </c>
    </row>
    <row r="2695" spans="1:30" x14ac:dyDescent="0.35">
      <c r="A2695" s="36" t="s">
        <v>3867</v>
      </c>
      <c r="B2695" s="45" t="s">
        <v>351</v>
      </c>
      <c r="C2695" s="45" t="s">
        <v>4310</v>
      </c>
      <c r="D2695" s="36" t="s">
        <v>3860</v>
      </c>
      <c r="E2695" s="36" t="str">
        <f t="shared" si="126"/>
        <v>2020_WI</v>
      </c>
      <c r="F2695" s="45">
        <v>2020</v>
      </c>
      <c r="G2695" s="45">
        <f>_xlfn.XLOOKUP(I2695,Main_OG!$B$1:$B$766,Main_OG!$O$1:$O$766,"")</f>
        <v>0</v>
      </c>
      <c r="H2695" s="45">
        <f>_xlfn.XLOOKUP(E2695,Main_OG!$D$1:$D$766,Main_OG!$J$1:$J$766,"")</f>
        <v>0</v>
      </c>
      <c r="I2695" s="45" t="s">
        <v>351</v>
      </c>
      <c r="J2695" s="45" t="str">
        <f t="shared" si="127"/>
        <v>Superior Water and Light Co_WI</v>
      </c>
      <c r="K2695" s="45" t="str">
        <f t="shared" si="128"/>
        <v>Superior Water, Light and Power Co_WI</v>
      </c>
      <c r="L2695" s="45" t="s">
        <v>3877</v>
      </c>
      <c r="M2695" s="45">
        <v>0</v>
      </c>
      <c r="N2695" s="45">
        <v>2128</v>
      </c>
      <c r="O2695" s="45">
        <v>118</v>
      </c>
      <c r="P2695" s="45">
        <v>0</v>
      </c>
      <c r="Q2695" s="45">
        <v>0</v>
      </c>
      <c r="R2695" s="45">
        <v>118122</v>
      </c>
      <c r="S2695" s="45">
        <v>538927</v>
      </c>
      <c r="T2695" s="45">
        <v>0</v>
      </c>
      <c r="U2695" s="45">
        <v>0</v>
      </c>
      <c r="V2695" s="45">
        <v>9.5240513999999994</v>
      </c>
      <c r="W2695" s="45">
        <v>6.4394621000000001</v>
      </c>
      <c r="X2695" s="45">
        <v>0</v>
      </c>
      <c r="Y2695" s="46">
        <v>322972.7</v>
      </c>
      <c r="Z2695" s="46">
        <v>55365.508384040768</v>
      </c>
      <c r="AA2695" s="47">
        <f>_xlfn.XLOOKUP($E2695,Main_OG!$D$1:$D$766,Main_OG!AJ$1:AJ$766,"")</f>
        <v>26673724</v>
      </c>
      <c r="AB2695" s="47">
        <f>_xlfn.XLOOKUP($E2695,Main_OG!$D$1:$D$766,Main_OG!AK$1:AK$766,"")</f>
        <v>482682</v>
      </c>
      <c r="AC2695" s="47">
        <f>_xlfn.XLOOKUP($E2695,Main_OG!$D$1:$D$766,Main_OG!AL$1:AL$766,"")</f>
        <v>320593422</v>
      </c>
      <c r="AD2695" s="47">
        <f>_xlfn.XLOOKUP($E2695,Main_OG!$D$1:$D$766,Main_OG!AM$1:AM$766,"")</f>
        <v>0</v>
      </c>
    </row>
    <row r="2696" spans="1:30" x14ac:dyDescent="0.35">
      <c r="A2696" s="36" t="s">
        <v>3878</v>
      </c>
      <c r="B2696" s="45" t="s">
        <v>111</v>
      </c>
      <c r="C2696" s="45" t="s">
        <v>4311</v>
      </c>
      <c r="D2696" s="36" t="s">
        <v>3878</v>
      </c>
      <c r="E2696" s="36" t="str">
        <f t="shared" si="126"/>
        <v>2006_FL</v>
      </c>
      <c r="F2696" s="45">
        <v>2006</v>
      </c>
      <c r="G2696" s="45">
        <f>_xlfn.XLOOKUP(I2696,Main_OG!$B$1:$B$766,Main_OG!$O$1:$O$766,"")</f>
        <v>0</v>
      </c>
      <c r="H2696" s="45">
        <f>_xlfn.XLOOKUP(E2696,Main_OG!$D$1:$D$766,Main_OG!$J$1:$J$766,"")</f>
        <v>0</v>
      </c>
      <c r="I2696" s="45" t="s">
        <v>111</v>
      </c>
      <c r="J2696" s="45" t="str">
        <f t="shared" si="127"/>
        <v>Tampa Electric Co_FL</v>
      </c>
      <c r="K2696" s="45" t="str">
        <f t="shared" si="128"/>
        <v>Tampa Electric Co_FL</v>
      </c>
      <c r="L2696" s="45" t="s">
        <v>3879</v>
      </c>
      <c r="M2696" s="45">
        <v>1</v>
      </c>
      <c r="N2696" s="45">
        <v>77109</v>
      </c>
      <c r="O2696" s="45">
        <v>1485</v>
      </c>
      <c r="P2696" s="45">
        <v>575111</v>
      </c>
      <c r="Q2696" s="45">
        <v>65</v>
      </c>
      <c r="R2696" s="45">
        <v>777145</v>
      </c>
      <c r="S2696" s="45">
        <v>174460</v>
      </c>
      <c r="T2696" s="45">
        <v>956740</v>
      </c>
      <c r="U2696" s="45">
        <v>10.03086419753086</v>
      </c>
      <c r="V2696" s="45">
        <v>9.6850322263217734</v>
      </c>
      <c r="W2696" s="45">
        <v>7.6538927761835218</v>
      </c>
      <c r="X2696" s="45">
        <v>10.9706982115425</v>
      </c>
      <c r="Y2696" s="46">
        <v>909298.9</v>
      </c>
      <c r="Z2696" s="46">
        <v>50052.25962033336</v>
      </c>
      <c r="AA2696" s="47">
        <f>_xlfn.XLOOKUP($E2696,Main_OG!$D$1:$D$766,Main_OG!AJ$1:AJ$766,"")</f>
        <v>54764892.619999997</v>
      </c>
      <c r="AB2696" s="47">
        <f>_xlfn.XLOOKUP($E2696,Main_OG!$D$1:$D$766,Main_OG!AK$1:AK$766,"")</f>
        <v>76355130.900000006</v>
      </c>
      <c r="AC2696" s="47">
        <f>_xlfn.XLOOKUP($E2696,Main_OG!$D$1:$D$766,Main_OG!AL$1:AL$766,"")</f>
        <v>1489687680.78</v>
      </c>
      <c r="AD2696" s="47">
        <f>_xlfn.XLOOKUP($E2696,Main_OG!$D$1:$D$766,Main_OG!AM$1:AM$766,"")</f>
        <v>31426349</v>
      </c>
    </row>
    <row r="2697" spans="1:30" x14ac:dyDescent="0.35">
      <c r="A2697" s="36" t="s">
        <v>3878</v>
      </c>
      <c r="B2697" s="45" t="s">
        <v>111</v>
      </c>
      <c r="C2697" s="45" t="s">
        <v>4311</v>
      </c>
      <c r="D2697" s="36" t="s">
        <v>3878</v>
      </c>
      <c r="E2697" s="36" t="str">
        <f t="shared" si="126"/>
        <v>2007_FL</v>
      </c>
      <c r="F2697" s="45">
        <v>2007</v>
      </c>
      <c r="G2697" s="45">
        <f>_xlfn.XLOOKUP(I2697,Main_OG!$B$1:$B$766,Main_OG!$O$1:$O$766,"")</f>
        <v>0</v>
      </c>
      <c r="H2697" s="45">
        <f>_xlfn.XLOOKUP(E2697,Main_OG!$D$1:$D$766,Main_OG!$J$1:$J$766,"")</f>
        <v>0</v>
      </c>
      <c r="I2697" s="45" t="s">
        <v>111</v>
      </c>
      <c r="J2697" s="45" t="str">
        <f t="shared" si="127"/>
        <v>Tampa Electric Co_FL</v>
      </c>
      <c r="K2697" s="45" t="str">
        <f t="shared" si="128"/>
        <v>Tampa Electric Co_FL</v>
      </c>
      <c r="L2697" s="45" t="s">
        <v>3880</v>
      </c>
      <c r="M2697" s="45">
        <v>1</v>
      </c>
      <c r="N2697" s="45">
        <v>78083</v>
      </c>
      <c r="O2697" s="45">
        <v>1494</v>
      </c>
      <c r="P2697" s="45">
        <v>586776</v>
      </c>
      <c r="Q2697" s="45">
        <v>74</v>
      </c>
      <c r="R2697" s="45">
        <v>844047</v>
      </c>
      <c r="S2697" s="45">
        <v>191166</v>
      </c>
      <c r="T2697" s="45">
        <v>1017941</v>
      </c>
      <c r="U2697" s="45">
        <v>10.62</v>
      </c>
      <c r="V2697" s="45">
        <v>10.17</v>
      </c>
      <c r="W2697" s="45">
        <v>8.08</v>
      </c>
      <c r="X2697" s="45">
        <v>11.47</v>
      </c>
      <c r="Y2697" s="46">
        <v>922288.3</v>
      </c>
      <c r="Z2697" s="46">
        <v>50212.120727083784</v>
      </c>
      <c r="AA2697" s="47">
        <f>_xlfn.XLOOKUP($E2697,Main_OG!$D$1:$D$766,Main_OG!AJ$1:AJ$766,"")</f>
        <v>57036054</v>
      </c>
      <c r="AB2697" s="47">
        <f>_xlfn.XLOOKUP($E2697,Main_OG!$D$1:$D$766,Main_OG!AK$1:AK$766,"")</f>
        <v>66303524</v>
      </c>
      <c r="AC2697" s="47">
        <f>_xlfn.XLOOKUP($E2697,Main_OG!$D$1:$D$766,Main_OG!AL$1:AL$766,"")</f>
        <v>1551860014</v>
      </c>
      <c r="AD2697" s="47">
        <f>_xlfn.XLOOKUP($E2697,Main_OG!$D$1:$D$766,Main_OG!AM$1:AM$766,"")</f>
        <v>29289289</v>
      </c>
    </row>
    <row r="2698" spans="1:30" x14ac:dyDescent="0.35">
      <c r="A2698" s="36" t="s">
        <v>3878</v>
      </c>
      <c r="B2698" s="45" t="s">
        <v>111</v>
      </c>
      <c r="C2698" s="45" t="s">
        <v>4311</v>
      </c>
      <c r="D2698" s="36" t="s">
        <v>3878</v>
      </c>
      <c r="E2698" s="36" t="str">
        <f t="shared" si="126"/>
        <v>2008_FL</v>
      </c>
      <c r="F2698" s="45">
        <v>2008</v>
      </c>
      <c r="G2698" s="45">
        <f>_xlfn.XLOOKUP(I2698,Main_OG!$B$1:$B$766,Main_OG!$O$1:$O$766,"")</f>
        <v>0</v>
      </c>
      <c r="H2698" s="45">
        <f>_xlfn.XLOOKUP(E2698,Main_OG!$D$1:$D$766,Main_OG!$J$1:$J$766,"")</f>
        <v>0</v>
      </c>
      <c r="I2698" s="45" t="s">
        <v>111</v>
      </c>
      <c r="J2698" s="45" t="str">
        <f t="shared" si="127"/>
        <v>Tampa Electric Co_FL</v>
      </c>
      <c r="K2698" s="45" t="str">
        <f t="shared" si="128"/>
        <v>Tampa Electric Co_FL</v>
      </c>
      <c r="L2698" s="45" t="s">
        <v>3881</v>
      </c>
      <c r="M2698" s="45">
        <v>1</v>
      </c>
      <c r="N2698" s="45">
        <v>78242</v>
      </c>
      <c r="O2698" s="45">
        <v>1421</v>
      </c>
      <c r="P2698" s="45">
        <v>587602</v>
      </c>
      <c r="Q2698" s="45">
        <v>664</v>
      </c>
      <c r="R2698" s="45">
        <v>8237603</v>
      </c>
      <c r="S2698" s="45">
        <v>2204870</v>
      </c>
      <c r="T2698" s="45">
        <v>8546468</v>
      </c>
      <c r="U2698" s="45">
        <v>11.14</v>
      </c>
      <c r="V2698" s="45">
        <v>10.17</v>
      </c>
      <c r="W2698" s="45">
        <v>8.0399999999999991</v>
      </c>
      <c r="X2698" s="45">
        <v>11.49</v>
      </c>
      <c r="Y2698" s="46">
        <v>891766.9</v>
      </c>
      <c r="Z2698" s="46">
        <v>48132.575137074709</v>
      </c>
      <c r="AA2698" s="47">
        <f>_xlfn.XLOOKUP($E2698,Main_OG!$D$1:$D$766,Main_OG!AJ$1:AJ$766,"")</f>
        <v>55334282</v>
      </c>
      <c r="AB2698" s="47">
        <f>_xlfn.XLOOKUP($E2698,Main_OG!$D$1:$D$766,Main_OG!AK$1:AK$766,"")</f>
        <v>41400120</v>
      </c>
      <c r="AC2698" s="47">
        <f>_xlfn.XLOOKUP($E2698,Main_OG!$D$1:$D$766,Main_OG!AL$1:AL$766,"")</f>
        <v>1599198312</v>
      </c>
      <c r="AD2698" s="47">
        <f>_xlfn.XLOOKUP($E2698,Main_OG!$D$1:$D$766,Main_OG!AM$1:AM$766,"")</f>
        <v>32133276</v>
      </c>
    </row>
    <row r="2699" spans="1:30" x14ac:dyDescent="0.35">
      <c r="A2699" s="36" t="s">
        <v>3878</v>
      </c>
      <c r="B2699" s="45" t="s">
        <v>111</v>
      </c>
      <c r="C2699" s="45" t="s">
        <v>4311</v>
      </c>
      <c r="D2699" s="36" t="s">
        <v>3878</v>
      </c>
      <c r="E2699" s="36" t="str">
        <f t="shared" si="126"/>
        <v>2009_FL</v>
      </c>
      <c r="F2699" s="45">
        <v>2009</v>
      </c>
      <c r="G2699" s="45">
        <f>_xlfn.XLOOKUP(I2699,Main_OG!$B$1:$B$766,Main_OG!$O$1:$O$766,"")</f>
        <v>0</v>
      </c>
      <c r="H2699" s="45">
        <f>_xlfn.XLOOKUP(E2699,Main_OG!$D$1:$D$766,Main_OG!$J$1:$J$766,"")</f>
        <v>0</v>
      </c>
      <c r="I2699" s="45" t="s">
        <v>111</v>
      </c>
      <c r="J2699" s="45" t="str">
        <f t="shared" si="127"/>
        <v>Tampa Electric Co_FL</v>
      </c>
      <c r="K2699" s="45" t="str">
        <f t="shared" si="128"/>
        <v>Tampa Electric Co_FL</v>
      </c>
      <c r="L2699" s="45" t="s">
        <v>3882</v>
      </c>
      <c r="M2699" s="45">
        <v>1</v>
      </c>
      <c r="N2699" s="45">
        <v>77928</v>
      </c>
      <c r="O2699" s="45">
        <v>1422</v>
      </c>
      <c r="P2699" s="45">
        <v>587396</v>
      </c>
      <c r="Q2699" s="45">
        <v>589</v>
      </c>
      <c r="R2699" s="45">
        <v>8112976</v>
      </c>
      <c r="S2699" s="45">
        <v>1994753</v>
      </c>
      <c r="T2699" s="45">
        <v>8666471</v>
      </c>
      <c r="U2699" s="45">
        <v>11.71</v>
      </c>
      <c r="V2699" s="45">
        <v>11.23</v>
      </c>
      <c r="W2699" s="45">
        <v>9.6300000000000008</v>
      </c>
      <c r="X2699" s="45">
        <v>12.49</v>
      </c>
      <c r="Y2699" s="46">
        <v>840480.6</v>
      </c>
      <c r="Z2699" s="46">
        <v>45059.595840675458</v>
      </c>
      <c r="AA2699" s="47">
        <f>_xlfn.XLOOKUP($E2699,Main_OG!$D$1:$D$766,Main_OG!AJ$1:AJ$766,"")</f>
        <v>46331440</v>
      </c>
      <c r="AB2699" s="47">
        <f>_xlfn.XLOOKUP($E2699,Main_OG!$D$1:$D$766,Main_OG!AK$1:AK$766,"")</f>
        <v>31620546</v>
      </c>
      <c r="AC2699" s="47">
        <f>_xlfn.XLOOKUP($E2699,Main_OG!$D$1:$D$766,Main_OG!AL$1:AL$766,"")</f>
        <v>1837000796</v>
      </c>
      <c r="AD2699" s="47">
        <f>_xlfn.XLOOKUP($E2699,Main_OG!$D$1:$D$766,Main_OG!AM$1:AM$766,"")</f>
        <v>29117877</v>
      </c>
    </row>
    <row r="2700" spans="1:30" x14ac:dyDescent="0.35">
      <c r="A2700" s="36" t="s">
        <v>3878</v>
      </c>
      <c r="B2700" s="45" t="s">
        <v>111</v>
      </c>
      <c r="C2700" s="45" t="s">
        <v>4311</v>
      </c>
      <c r="D2700" s="36" t="s">
        <v>3878</v>
      </c>
      <c r="E2700" s="36" t="str">
        <f t="shared" si="126"/>
        <v>2010_FL</v>
      </c>
      <c r="F2700" s="45">
        <v>2010</v>
      </c>
      <c r="G2700" s="45">
        <f>_xlfn.XLOOKUP(I2700,Main_OG!$B$1:$B$766,Main_OG!$O$1:$O$766,"")</f>
        <v>0</v>
      </c>
      <c r="H2700" s="45">
        <f>_xlfn.XLOOKUP(E2700,Main_OG!$D$1:$D$766,Main_OG!$J$1:$J$766,"")</f>
        <v>0</v>
      </c>
      <c r="I2700" s="45" t="s">
        <v>111</v>
      </c>
      <c r="J2700" s="45" t="str">
        <f t="shared" si="127"/>
        <v>Tampa Electric Co_FL</v>
      </c>
      <c r="K2700" s="45" t="str">
        <f t="shared" si="128"/>
        <v>Tampa Electric Co_FL</v>
      </c>
      <c r="L2700" s="45" t="s">
        <v>3883</v>
      </c>
      <c r="M2700" s="45">
        <v>1</v>
      </c>
      <c r="N2700" s="45">
        <v>78002</v>
      </c>
      <c r="O2700" s="45">
        <v>1434</v>
      </c>
      <c r="P2700" s="45">
        <v>591554</v>
      </c>
      <c r="Q2700" s="45">
        <v>600</v>
      </c>
      <c r="R2700" s="45">
        <v>8017883</v>
      </c>
      <c r="S2700" s="45">
        <v>2010250</v>
      </c>
      <c r="T2700" s="45">
        <v>9184729</v>
      </c>
      <c r="U2700" s="45">
        <v>11.5</v>
      </c>
      <c r="V2700" s="45">
        <v>10.74</v>
      </c>
      <c r="W2700" s="45">
        <v>9.34</v>
      </c>
      <c r="X2700" s="45">
        <v>11.98</v>
      </c>
      <c r="Y2700" s="46">
        <v>851956.4</v>
      </c>
      <c r="Z2700" s="46">
        <v>45205.875812361184</v>
      </c>
      <c r="AA2700" s="47">
        <f>_xlfn.XLOOKUP($E2700,Main_OG!$D$1:$D$766,Main_OG!AJ$1:AJ$766,"")</f>
        <v>50630460</v>
      </c>
      <c r="AB2700" s="47">
        <f>_xlfn.XLOOKUP($E2700,Main_OG!$D$1:$D$766,Main_OG!AK$1:AK$766,"")</f>
        <v>32092238</v>
      </c>
      <c r="AC2700" s="47">
        <f>_xlfn.XLOOKUP($E2700,Main_OG!$D$1:$D$766,Main_OG!AL$1:AL$766,"")</f>
        <v>1979999260</v>
      </c>
      <c r="AD2700" s="47">
        <f>_xlfn.XLOOKUP($E2700,Main_OG!$D$1:$D$766,Main_OG!AM$1:AM$766,"")</f>
        <v>23935921.561000001</v>
      </c>
    </row>
    <row r="2701" spans="1:30" x14ac:dyDescent="0.35">
      <c r="A2701" s="36" t="s">
        <v>3878</v>
      </c>
      <c r="B2701" s="45" t="s">
        <v>111</v>
      </c>
      <c r="C2701" s="45" t="s">
        <v>4311</v>
      </c>
      <c r="D2701" s="36" t="s">
        <v>3878</v>
      </c>
      <c r="E2701" s="36" t="str">
        <f t="shared" si="126"/>
        <v>2011_FL</v>
      </c>
      <c r="F2701" s="45">
        <v>2011</v>
      </c>
      <c r="G2701" s="45">
        <f>_xlfn.XLOOKUP(I2701,Main_OG!$B$1:$B$766,Main_OG!$O$1:$O$766,"")</f>
        <v>0</v>
      </c>
      <c r="H2701" s="45">
        <f>_xlfn.XLOOKUP(E2701,Main_OG!$D$1:$D$766,Main_OG!$J$1:$J$766,"")</f>
        <v>0</v>
      </c>
      <c r="I2701" s="45" t="s">
        <v>111</v>
      </c>
      <c r="J2701" s="45" t="str">
        <f t="shared" si="127"/>
        <v>Tampa Electric Co_FL</v>
      </c>
      <c r="K2701" s="45" t="str">
        <f t="shared" si="128"/>
        <v>Tampa Electric Co_FL</v>
      </c>
      <c r="L2701" s="45" t="s">
        <v>3884</v>
      </c>
      <c r="M2701" s="45">
        <v>1</v>
      </c>
      <c r="N2701" s="45">
        <v>78390</v>
      </c>
      <c r="O2701" s="45">
        <v>1494</v>
      </c>
      <c r="P2701" s="45">
        <v>595914</v>
      </c>
      <c r="Q2701" s="45">
        <v>179</v>
      </c>
      <c r="R2701" s="45">
        <v>8041696</v>
      </c>
      <c r="S2701" s="45">
        <v>1803702</v>
      </c>
      <c r="T2701" s="45">
        <v>8717992</v>
      </c>
      <c r="U2701" s="45">
        <v>11.17</v>
      </c>
      <c r="V2701" s="45">
        <v>10.18</v>
      </c>
      <c r="W2701" s="45">
        <v>8.94</v>
      </c>
      <c r="X2701" s="45">
        <v>11.41</v>
      </c>
      <c r="Y2701" s="46">
        <v>849395.3</v>
      </c>
      <c r="Z2701" s="46">
        <v>44574.560128155455</v>
      </c>
      <c r="AA2701" s="47">
        <f>_xlfn.XLOOKUP($E2701,Main_OG!$D$1:$D$766,Main_OG!AJ$1:AJ$766,"")</f>
        <v>44910456</v>
      </c>
      <c r="AB2701" s="47">
        <f>_xlfn.XLOOKUP($E2701,Main_OG!$D$1:$D$766,Main_OG!AK$1:AK$766,"")</f>
        <v>11832253.189999999</v>
      </c>
      <c r="AC2701" s="47">
        <f>_xlfn.XLOOKUP($E2701,Main_OG!$D$1:$D$766,Main_OG!AL$1:AL$766,"")</f>
        <v>2100058132</v>
      </c>
      <c r="AD2701" s="47">
        <f>_xlfn.XLOOKUP($E2701,Main_OG!$D$1:$D$766,Main_OG!AM$1:AM$766,"")</f>
        <v>22015368</v>
      </c>
    </row>
    <row r="2702" spans="1:30" x14ac:dyDescent="0.35">
      <c r="A2702" s="36" t="s">
        <v>3878</v>
      </c>
      <c r="B2702" s="45" t="s">
        <v>111</v>
      </c>
      <c r="C2702" s="45" t="s">
        <v>4311</v>
      </c>
      <c r="D2702" s="36" t="s">
        <v>3878</v>
      </c>
      <c r="E2702" s="36" t="str">
        <f t="shared" si="126"/>
        <v>2012_FL</v>
      </c>
      <c r="F2702" s="45">
        <v>2012</v>
      </c>
      <c r="G2702" s="45">
        <f>_xlfn.XLOOKUP(I2702,Main_OG!$B$1:$B$766,Main_OG!$O$1:$O$766,"")</f>
        <v>0</v>
      </c>
      <c r="H2702" s="45">
        <f>_xlfn.XLOOKUP(E2702,Main_OG!$D$1:$D$766,Main_OG!$J$1:$J$766,"")</f>
        <v>1</v>
      </c>
      <c r="I2702" s="45" t="s">
        <v>111</v>
      </c>
      <c r="J2702" s="45" t="str">
        <f t="shared" si="127"/>
        <v>Tampa Electric Co_FL</v>
      </c>
      <c r="K2702" s="45" t="str">
        <f t="shared" si="128"/>
        <v>Tampa Electric Co_FL</v>
      </c>
      <c r="L2702" s="45" t="s">
        <v>3885</v>
      </c>
      <c r="M2702" s="45">
        <v>0</v>
      </c>
      <c r="N2702" s="45">
        <v>79105</v>
      </c>
      <c r="O2702" s="45">
        <v>1537</v>
      </c>
      <c r="P2702" s="45">
        <v>603594</v>
      </c>
      <c r="Q2702" s="45">
        <v>0</v>
      </c>
      <c r="R2702" s="45">
        <v>8011976</v>
      </c>
      <c r="S2702" s="45">
        <v>2001438</v>
      </c>
      <c r="T2702" s="45">
        <v>8395166</v>
      </c>
      <c r="U2702" s="45">
        <v>0</v>
      </c>
      <c r="V2702" s="45">
        <v>10.208106000000001</v>
      </c>
      <c r="W2702" s="45">
        <v>8.8383952000000008</v>
      </c>
      <c r="X2702" s="45">
        <v>11.422704</v>
      </c>
      <c r="Y2702" s="46">
        <v>857861.3</v>
      </c>
      <c r="Z2702" s="46">
        <v>44444.129566569623</v>
      </c>
      <c r="AA2702" s="47">
        <f>_xlfn.XLOOKUP($E2702,Main_OG!$D$1:$D$766,Main_OG!AJ$1:AJ$766,"")</f>
        <v>39398024</v>
      </c>
      <c r="AB2702" s="47">
        <f>_xlfn.XLOOKUP($E2702,Main_OG!$D$1:$D$766,Main_OG!AK$1:AK$766,"")</f>
        <v>4983340</v>
      </c>
      <c r="AC2702" s="47">
        <f>_xlfn.XLOOKUP($E2702,Main_OG!$D$1:$D$766,Main_OG!AL$1:AL$766,"")</f>
        <v>2286506798</v>
      </c>
      <c r="AD2702" s="47">
        <f>_xlfn.XLOOKUP($E2702,Main_OG!$D$1:$D$766,Main_OG!AM$1:AM$766,"")</f>
        <v>17869935</v>
      </c>
    </row>
    <row r="2703" spans="1:30" x14ac:dyDescent="0.35">
      <c r="A2703" s="36" t="s">
        <v>3878</v>
      </c>
      <c r="B2703" s="45" t="s">
        <v>111</v>
      </c>
      <c r="C2703" s="45" t="s">
        <v>4311</v>
      </c>
      <c r="D2703" s="36" t="s">
        <v>3878</v>
      </c>
      <c r="E2703" s="36" t="str">
        <f t="shared" si="126"/>
        <v>2013_FL</v>
      </c>
      <c r="F2703" s="45">
        <v>2013</v>
      </c>
      <c r="G2703" s="45">
        <f>_xlfn.XLOOKUP(I2703,Main_OG!$B$1:$B$766,Main_OG!$O$1:$O$766,"")</f>
        <v>0</v>
      </c>
      <c r="H2703" s="45">
        <f>_xlfn.XLOOKUP(E2703,Main_OG!$D$1:$D$766,Main_OG!$J$1:$J$766,"")</f>
        <v>1</v>
      </c>
      <c r="I2703" s="45" t="s">
        <v>111</v>
      </c>
      <c r="J2703" s="45" t="str">
        <f t="shared" si="127"/>
        <v>Tampa Electric Co_FL</v>
      </c>
      <c r="K2703" s="45" t="str">
        <f t="shared" si="128"/>
        <v>Tampa Electric Co_FL</v>
      </c>
      <c r="L2703" s="45" t="s">
        <v>3886</v>
      </c>
      <c r="M2703" s="45">
        <v>0</v>
      </c>
      <c r="N2703" s="45">
        <v>79965</v>
      </c>
      <c r="O2703" s="45">
        <v>1564</v>
      </c>
      <c r="P2703" s="45">
        <v>613206</v>
      </c>
      <c r="Q2703" s="45">
        <v>0</v>
      </c>
      <c r="R2703" s="45">
        <v>7921282</v>
      </c>
      <c r="S2703" s="45">
        <v>2026813</v>
      </c>
      <c r="T2703" s="45">
        <v>8469567</v>
      </c>
      <c r="U2703" s="45">
        <v>0</v>
      </c>
      <c r="V2703" s="45">
        <v>9.903378</v>
      </c>
      <c r="W2703" s="45">
        <v>8.4977844999999999</v>
      </c>
      <c r="X2703" s="45">
        <v>11.061166</v>
      </c>
      <c r="Y2703" s="46">
        <v>880183.5</v>
      </c>
      <c r="Z2703" s="46">
        <v>45018.309937387472</v>
      </c>
      <c r="AA2703" s="47">
        <f>_xlfn.XLOOKUP($E2703,Main_OG!$D$1:$D$766,Main_OG!AJ$1:AJ$766,"")</f>
        <v>41378338</v>
      </c>
      <c r="AB2703" s="47">
        <f>_xlfn.XLOOKUP($E2703,Main_OG!$D$1:$D$766,Main_OG!AK$1:AK$766,"")</f>
        <v>9300350</v>
      </c>
      <c r="AC2703" s="47">
        <f>_xlfn.XLOOKUP($E2703,Main_OG!$D$1:$D$766,Main_OG!AL$1:AL$766,"")</f>
        <v>2080723019</v>
      </c>
      <c r="AD2703" s="47">
        <f>_xlfn.XLOOKUP($E2703,Main_OG!$D$1:$D$766,Main_OG!AM$1:AM$766,"")</f>
        <v>26525855</v>
      </c>
    </row>
    <row r="2704" spans="1:30" x14ac:dyDescent="0.35">
      <c r="A2704" s="36" t="s">
        <v>3878</v>
      </c>
      <c r="B2704" s="45" t="s">
        <v>111</v>
      </c>
      <c r="C2704" s="45" t="s">
        <v>4311</v>
      </c>
      <c r="D2704" s="36" t="s">
        <v>3878</v>
      </c>
      <c r="E2704" s="36" t="str">
        <f t="shared" si="126"/>
        <v>2014_FL</v>
      </c>
      <c r="F2704" s="45">
        <v>2014</v>
      </c>
      <c r="G2704" s="45">
        <f>_xlfn.XLOOKUP(I2704,Main_OG!$B$1:$B$766,Main_OG!$O$1:$O$766,"")</f>
        <v>0</v>
      </c>
      <c r="H2704" s="45">
        <f>_xlfn.XLOOKUP(E2704,Main_OG!$D$1:$D$766,Main_OG!$J$1:$J$766,"")</f>
        <v>1</v>
      </c>
      <c r="I2704" s="45" t="s">
        <v>111</v>
      </c>
      <c r="J2704" s="45" t="str">
        <f t="shared" si="127"/>
        <v>Tampa Electric Co_FL</v>
      </c>
      <c r="K2704" s="45" t="str">
        <f t="shared" si="128"/>
        <v>Tampa Electric Co_FL</v>
      </c>
      <c r="L2704" s="45" t="s">
        <v>3887</v>
      </c>
      <c r="M2704" s="45">
        <v>0</v>
      </c>
      <c r="N2704" s="45">
        <v>80742</v>
      </c>
      <c r="O2704" s="45">
        <v>1572</v>
      </c>
      <c r="P2704" s="45">
        <v>623846</v>
      </c>
      <c r="Q2704" s="45">
        <v>0</v>
      </c>
      <c r="R2704" s="45">
        <v>7969103</v>
      </c>
      <c r="S2704" s="45">
        <v>1900786</v>
      </c>
      <c r="T2704" s="45">
        <v>8655850</v>
      </c>
      <c r="U2704" s="45">
        <v>0</v>
      </c>
      <c r="V2704" s="45">
        <v>10.171144999999999</v>
      </c>
      <c r="W2704" s="45">
        <v>8.6539357999999993</v>
      </c>
      <c r="X2704" s="45">
        <v>11.640336</v>
      </c>
      <c r="Y2704" s="46">
        <v>905648.5</v>
      </c>
      <c r="Z2704" s="46">
        <v>45615.69325492045</v>
      </c>
      <c r="AA2704" s="47">
        <f>_xlfn.XLOOKUP($E2704,Main_OG!$D$1:$D$766,Main_OG!AJ$1:AJ$766,"")</f>
        <v>45670298</v>
      </c>
      <c r="AB2704" s="47">
        <f>_xlfn.XLOOKUP($E2704,Main_OG!$D$1:$D$766,Main_OG!AK$1:AK$766,"")</f>
        <v>6819696</v>
      </c>
      <c r="AC2704" s="47">
        <f>_xlfn.XLOOKUP($E2704,Main_OG!$D$1:$D$766,Main_OG!AL$1:AL$766,"")</f>
        <v>2086254940</v>
      </c>
      <c r="AD2704" s="47">
        <f>_xlfn.XLOOKUP($E2704,Main_OG!$D$1:$D$766,Main_OG!AM$1:AM$766,"")</f>
        <v>27868270</v>
      </c>
    </row>
    <row r="2705" spans="1:30" x14ac:dyDescent="0.35">
      <c r="A2705" s="36" t="s">
        <v>3878</v>
      </c>
      <c r="B2705" s="45" t="s">
        <v>111</v>
      </c>
      <c r="C2705" s="45" t="s">
        <v>4311</v>
      </c>
      <c r="D2705" s="36" t="s">
        <v>3878</v>
      </c>
      <c r="E2705" s="36" t="str">
        <f t="shared" si="126"/>
        <v>2015_FL</v>
      </c>
      <c r="F2705" s="45">
        <v>2015</v>
      </c>
      <c r="G2705" s="45">
        <f>_xlfn.XLOOKUP(I2705,Main_OG!$B$1:$B$766,Main_OG!$O$1:$O$766,"")</f>
        <v>0</v>
      </c>
      <c r="H2705" s="45">
        <f>_xlfn.XLOOKUP(E2705,Main_OG!$D$1:$D$766,Main_OG!$J$1:$J$766,"")</f>
        <v>1</v>
      </c>
      <c r="I2705" s="45" t="s">
        <v>111</v>
      </c>
      <c r="J2705" s="45" t="str">
        <f t="shared" si="127"/>
        <v>Tampa Electric Co_FL</v>
      </c>
      <c r="K2705" s="45" t="str">
        <f t="shared" si="128"/>
        <v>Tampa Electric Co_FL</v>
      </c>
      <c r="L2705" s="45" t="s">
        <v>3888</v>
      </c>
      <c r="M2705" s="45">
        <v>0</v>
      </c>
      <c r="N2705" s="45">
        <v>81724</v>
      </c>
      <c r="O2705" s="45">
        <v>1586</v>
      </c>
      <c r="P2705" s="45">
        <v>635403</v>
      </c>
      <c r="Q2705" s="45">
        <v>0</v>
      </c>
      <c r="R2705" s="45">
        <v>8091912</v>
      </c>
      <c r="S2705" s="45">
        <v>1869541</v>
      </c>
      <c r="T2705" s="45">
        <v>9045021</v>
      </c>
      <c r="U2705" s="45">
        <v>0</v>
      </c>
      <c r="V2705" s="45">
        <v>10.030353</v>
      </c>
      <c r="W2705" s="45">
        <v>8.5668568</v>
      </c>
      <c r="X2705" s="45">
        <v>11.500945</v>
      </c>
      <c r="Y2705" s="46">
        <v>945929</v>
      </c>
      <c r="Z2705" s="46">
        <v>46783.906572351276</v>
      </c>
      <c r="AA2705" s="47">
        <f>_xlfn.XLOOKUP($E2705,Main_OG!$D$1:$D$766,Main_OG!AJ$1:AJ$766,"")</f>
        <v>38105610</v>
      </c>
      <c r="AB2705" s="47">
        <f>_xlfn.XLOOKUP($E2705,Main_OG!$D$1:$D$766,Main_OG!AK$1:AK$766,"")</f>
        <v>7861630</v>
      </c>
      <c r="AC2705" s="47">
        <f>_xlfn.XLOOKUP($E2705,Main_OG!$D$1:$D$766,Main_OG!AL$1:AL$766,"")</f>
        <v>2326942774</v>
      </c>
      <c r="AD2705" s="47">
        <f>_xlfn.XLOOKUP($E2705,Main_OG!$D$1:$D$766,Main_OG!AM$1:AM$766,"")</f>
        <v>28121916</v>
      </c>
    </row>
    <row r="2706" spans="1:30" x14ac:dyDescent="0.35">
      <c r="A2706" s="36" t="s">
        <v>3878</v>
      </c>
      <c r="B2706" s="45" t="s">
        <v>111</v>
      </c>
      <c r="C2706" s="45" t="s">
        <v>4311</v>
      </c>
      <c r="D2706" s="36" t="s">
        <v>3878</v>
      </c>
      <c r="E2706" s="36" t="str">
        <f t="shared" si="126"/>
        <v>2016_FL</v>
      </c>
      <c r="F2706" s="45">
        <v>2016</v>
      </c>
      <c r="G2706" s="45">
        <f>_xlfn.XLOOKUP(I2706,Main_OG!$B$1:$B$766,Main_OG!$O$1:$O$766,"")</f>
        <v>0</v>
      </c>
      <c r="H2706" s="45">
        <f>_xlfn.XLOOKUP(E2706,Main_OG!$D$1:$D$766,Main_OG!$J$1:$J$766,"")</f>
        <v>1</v>
      </c>
      <c r="I2706" s="45" t="s">
        <v>111</v>
      </c>
      <c r="J2706" s="45" t="str">
        <f t="shared" si="127"/>
        <v>Tampa Electric Co_FL</v>
      </c>
      <c r="K2706" s="45" t="str">
        <f t="shared" si="128"/>
        <v>Tampa Electric Co_FL</v>
      </c>
      <c r="L2706" s="45" t="s">
        <v>3889</v>
      </c>
      <c r="M2706" s="45">
        <v>0</v>
      </c>
      <c r="N2706" s="45">
        <v>82667</v>
      </c>
      <c r="O2706" s="45">
        <v>1616</v>
      </c>
      <c r="P2706" s="45">
        <v>646221</v>
      </c>
      <c r="Q2706" s="45">
        <v>0</v>
      </c>
      <c r="R2706" s="45">
        <v>8118681</v>
      </c>
      <c r="S2706" s="45">
        <v>1928404</v>
      </c>
      <c r="T2706" s="45">
        <v>9187440</v>
      </c>
      <c r="U2706" s="45">
        <v>0</v>
      </c>
      <c r="V2706" s="45">
        <v>9.7724618000000003</v>
      </c>
      <c r="W2706" s="45">
        <v>8.3512065</v>
      </c>
      <c r="X2706" s="45">
        <v>11.271343999999999</v>
      </c>
      <c r="Y2706" s="46">
        <v>978989.7</v>
      </c>
      <c r="Z2706" s="46">
        <v>47461.019621774838</v>
      </c>
      <c r="AA2706" s="47">
        <f>_xlfn.XLOOKUP($E2706,Main_OG!$D$1:$D$766,Main_OG!AJ$1:AJ$766,"")</f>
        <v>35399166</v>
      </c>
      <c r="AB2706" s="47">
        <f>_xlfn.XLOOKUP($E2706,Main_OG!$D$1:$D$766,Main_OG!AK$1:AK$766,"")</f>
        <v>10242104</v>
      </c>
      <c r="AC2706" s="47">
        <f>_xlfn.XLOOKUP($E2706,Main_OG!$D$1:$D$766,Main_OG!AL$1:AL$766,"")</f>
        <v>2373450266</v>
      </c>
      <c r="AD2706" s="47">
        <f>_xlfn.XLOOKUP($E2706,Main_OG!$D$1:$D$766,Main_OG!AM$1:AM$766,"")</f>
        <v>29320022</v>
      </c>
    </row>
    <row r="2707" spans="1:30" x14ac:dyDescent="0.35">
      <c r="A2707" s="36" t="s">
        <v>3878</v>
      </c>
      <c r="B2707" s="45" t="s">
        <v>111</v>
      </c>
      <c r="C2707" s="45" t="s">
        <v>4311</v>
      </c>
      <c r="D2707" s="36" t="s">
        <v>3878</v>
      </c>
      <c r="E2707" s="36" t="str">
        <f t="shared" si="126"/>
        <v>2017_FL</v>
      </c>
      <c r="F2707" s="45">
        <v>2017</v>
      </c>
      <c r="G2707" s="45">
        <f>_xlfn.XLOOKUP(I2707,Main_OG!$B$1:$B$766,Main_OG!$O$1:$O$766,"")</f>
        <v>0</v>
      </c>
      <c r="H2707" s="45">
        <f>_xlfn.XLOOKUP(E2707,Main_OG!$D$1:$D$766,Main_OG!$J$1:$J$766,"")</f>
        <v>1</v>
      </c>
      <c r="I2707" s="45" t="s">
        <v>111</v>
      </c>
      <c r="J2707" s="45" t="str">
        <f t="shared" si="127"/>
        <v>Tampa Electric Co_FL</v>
      </c>
      <c r="K2707" s="45" t="str">
        <f t="shared" si="128"/>
        <v>Tampa Electric Co_FL</v>
      </c>
      <c r="L2707" s="45" t="s">
        <v>3890</v>
      </c>
      <c r="M2707" s="45">
        <v>0</v>
      </c>
      <c r="N2707" s="45">
        <v>83690</v>
      </c>
      <c r="O2707" s="45">
        <v>1608</v>
      </c>
      <c r="P2707" s="45">
        <v>659393</v>
      </c>
      <c r="Q2707" s="45">
        <v>0</v>
      </c>
      <c r="R2707" s="45">
        <v>8132922</v>
      </c>
      <c r="S2707" s="45">
        <v>2024309</v>
      </c>
      <c r="T2707" s="45">
        <v>9029286</v>
      </c>
      <c r="U2707" s="45">
        <v>0</v>
      </c>
      <c r="V2707" s="45">
        <v>9.4570056999999998</v>
      </c>
      <c r="W2707" s="45">
        <v>7.8072467999999997</v>
      </c>
      <c r="X2707" s="45">
        <v>11.137589</v>
      </c>
      <c r="Y2707" s="46">
        <v>1014866.9</v>
      </c>
      <c r="Z2707" s="46">
        <v>48379.777575430031</v>
      </c>
      <c r="AA2707" s="47">
        <f>_xlfn.XLOOKUP($E2707,Main_OG!$D$1:$D$766,Main_OG!AJ$1:AJ$766,"")</f>
        <v>33747858</v>
      </c>
      <c r="AB2707" s="47">
        <f>_xlfn.XLOOKUP($E2707,Main_OG!$D$1:$D$766,Main_OG!AK$1:AK$766,"")</f>
        <v>5320500</v>
      </c>
      <c r="AC2707" s="47">
        <f>_xlfn.XLOOKUP($E2707,Main_OG!$D$1:$D$766,Main_OG!AL$1:AL$766,"")</f>
        <v>2384928964</v>
      </c>
      <c r="AD2707" s="47">
        <f>_xlfn.XLOOKUP($E2707,Main_OG!$D$1:$D$766,Main_OG!AM$1:AM$766,"")</f>
        <v>29146219</v>
      </c>
    </row>
    <row r="2708" spans="1:30" x14ac:dyDescent="0.35">
      <c r="A2708" s="36" t="s">
        <v>3878</v>
      </c>
      <c r="B2708" s="45" t="s">
        <v>111</v>
      </c>
      <c r="C2708" s="45" t="s">
        <v>4311</v>
      </c>
      <c r="D2708" s="36" t="s">
        <v>3878</v>
      </c>
      <c r="E2708" s="36" t="str">
        <f t="shared" si="126"/>
        <v>2018_FL</v>
      </c>
      <c r="F2708" s="45">
        <v>2018</v>
      </c>
      <c r="G2708" s="45">
        <f>_xlfn.XLOOKUP(I2708,Main_OG!$B$1:$B$766,Main_OG!$O$1:$O$766,"")</f>
        <v>0</v>
      </c>
      <c r="H2708" s="45">
        <f>_xlfn.XLOOKUP(E2708,Main_OG!$D$1:$D$766,Main_OG!$J$1:$J$766,"")</f>
        <v>1</v>
      </c>
      <c r="I2708" s="45" t="s">
        <v>111</v>
      </c>
      <c r="J2708" s="45" t="str">
        <f t="shared" si="127"/>
        <v>Tampa Electric Co_FL</v>
      </c>
      <c r="K2708" s="45" t="str">
        <f t="shared" si="128"/>
        <v>Tampa Electric Co_FL</v>
      </c>
      <c r="L2708" s="45" t="s">
        <v>3891</v>
      </c>
      <c r="M2708" s="45">
        <v>0</v>
      </c>
      <c r="N2708" s="45">
        <v>84347</v>
      </c>
      <c r="O2708" s="45">
        <v>1585</v>
      </c>
      <c r="P2708" s="45">
        <v>677639</v>
      </c>
      <c r="Q2708" s="45">
        <v>0</v>
      </c>
      <c r="R2708" s="45">
        <v>8199306</v>
      </c>
      <c r="S2708" s="45">
        <v>2014009</v>
      </c>
      <c r="T2708" s="45">
        <v>9418149</v>
      </c>
      <c r="U2708" s="45">
        <v>0</v>
      </c>
      <c r="V2708" s="45">
        <v>9.3907337999999996</v>
      </c>
      <c r="W2708" s="45">
        <v>8.0040258000000009</v>
      </c>
      <c r="X2708" s="45">
        <v>11.332385</v>
      </c>
      <c r="Y2708" s="46">
        <v>1050433.8</v>
      </c>
      <c r="Z2708" s="46">
        <v>49420.722518629329</v>
      </c>
      <c r="AA2708" s="47">
        <f>_xlfn.XLOOKUP($E2708,Main_OG!$D$1:$D$766,Main_OG!AJ$1:AJ$766,"")</f>
        <v>26767110</v>
      </c>
      <c r="AB2708" s="47">
        <f>_xlfn.XLOOKUP($E2708,Main_OG!$D$1:$D$766,Main_OG!AK$1:AK$766,"")</f>
        <v>7648188</v>
      </c>
      <c r="AC2708" s="47">
        <f>_xlfn.XLOOKUP($E2708,Main_OG!$D$1:$D$766,Main_OG!AL$1:AL$766,"")</f>
        <v>2545582294</v>
      </c>
      <c r="AD2708" s="47">
        <f>_xlfn.XLOOKUP($E2708,Main_OG!$D$1:$D$766,Main_OG!AM$1:AM$766,"")</f>
        <v>29312349</v>
      </c>
    </row>
    <row r="2709" spans="1:30" x14ac:dyDescent="0.35">
      <c r="A2709" s="36" t="s">
        <v>3878</v>
      </c>
      <c r="B2709" s="45" t="s">
        <v>111</v>
      </c>
      <c r="C2709" s="45" t="s">
        <v>4311</v>
      </c>
      <c r="D2709" s="36" t="s">
        <v>3878</v>
      </c>
      <c r="E2709" s="36" t="str">
        <f t="shared" si="126"/>
        <v>2019_FL</v>
      </c>
      <c r="F2709" s="45">
        <v>2019</v>
      </c>
      <c r="G2709" s="45">
        <f>_xlfn.XLOOKUP(I2709,Main_OG!$B$1:$B$766,Main_OG!$O$1:$O$766,"")</f>
        <v>0</v>
      </c>
      <c r="H2709" s="45">
        <f>_xlfn.XLOOKUP(E2709,Main_OG!$D$1:$D$766,Main_OG!$J$1:$J$766,"")</f>
        <v>2</v>
      </c>
      <c r="I2709" s="45" t="s">
        <v>111</v>
      </c>
      <c r="J2709" s="45" t="str">
        <f t="shared" si="127"/>
        <v>Tampa Electric Co_FL</v>
      </c>
      <c r="K2709" s="45" t="str">
        <f t="shared" si="128"/>
        <v>Tampa Electric Co_FL</v>
      </c>
      <c r="L2709" s="45" t="s">
        <v>3892</v>
      </c>
      <c r="M2709" s="45">
        <v>0</v>
      </c>
      <c r="N2709" s="45">
        <v>85322</v>
      </c>
      <c r="O2709" s="45">
        <v>1515</v>
      </c>
      <c r="P2709" s="45">
        <v>685122</v>
      </c>
      <c r="Q2709" s="45">
        <v>0</v>
      </c>
      <c r="R2709" s="45">
        <v>8178413</v>
      </c>
      <c r="S2709" s="45">
        <v>2020918</v>
      </c>
      <c r="T2709" s="45">
        <v>9584236</v>
      </c>
      <c r="U2709" s="45">
        <v>0</v>
      </c>
      <c r="V2709" s="45">
        <v>9.1219482000000003</v>
      </c>
      <c r="W2709" s="45">
        <v>7.7250537000000001</v>
      </c>
      <c r="X2709" s="45">
        <v>10.931702</v>
      </c>
      <c r="Y2709" s="46">
        <v>1079271</v>
      </c>
      <c r="Z2709" s="46">
        <v>50217.205836426256</v>
      </c>
      <c r="AA2709" s="47">
        <f>_xlfn.XLOOKUP($E2709,Main_OG!$D$1:$D$766,Main_OG!AJ$1:AJ$766,"")</f>
        <v>19084934</v>
      </c>
      <c r="AB2709" s="47">
        <f>_xlfn.XLOOKUP($E2709,Main_OG!$D$1:$D$766,Main_OG!AK$1:AK$766,"")</f>
        <v>5425448</v>
      </c>
      <c r="AC2709" s="47">
        <f>_xlfn.XLOOKUP($E2709,Main_OG!$D$1:$D$766,Main_OG!AL$1:AL$766,"")</f>
        <v>2655971906</v>
      </c>
      <c r="AD2709" s="47">
        <f>_xlfn.XLOOKUP($E2709,Main_OG!$D$1:$D$766,Main_OG!AM$1:AM$766,"")</f>
        <v>29108066</v>
      </c>
    </row>
    <row r="2710" spans="1:30" x14ac:dyDescent="0.35">
      <c r="A2710" s="36" t="s">
        <v>3878</v>
      </c>
      <c r="B2710" s="45" t="s">
        <v>111</v>
      </c>
      <c r="C2710" s="45" t="s">
        <v>4311</v>
      </c>
      <c r="D2710" s="36" t="s">
        <v>3878</v>
      </c>
      <c r="E2710" s="36" t="str">
        <f t="shared" si="126"/>
        <v>2020_FL</v>
      </c>
      <c r="F2710" s="45">
        <v>2020</v>
      </c>
      <c r="G2710" s="45">
        <f>_xlfn.XLOOKUP(I2710,Main_OG!$B$1:$B$766,Main_OG!$O$1:$O$766,"")</f>
        <v>0</v>
      </c>
      <c r="H2710" s="45">
        <f>_xlfn.XLOOKUP(E2710,Main_OG!$D$1:$D$766,Main_OG!$J$1:$J$766,"")</f>
        <v>2</v>
      </c>
      <c r="I2710" s="45" t="s">
        <v>111</v>
      </c>
      <c r="J2710" s="45" t="str">
        <f t="shared" si="127"/>
        <v>Tampa Electric Co_FL</v>
      </c>
      <c r="K2710" s="45" t="str">
        <f t="shared" si="128"/>
        <v>Tampa Electric Co_FL</v>
      </c>
      <c r="L2710" s="45" t="s">
        <v>3893</v>
      </c>
      <c r="M2710" s="45">
        <v>0</v>
      </c>
      <c r="N2710" s="45">
        <v>86146</v>
      </c>
      <c r="O2710" s="45">
        <v>1408</v>
      </c>
      <c r="P2710" s="45">
        <v>0</v>
      </c>
      <c r="Q2710" s="45">
        <v>0</v>
      </c>
      <c r="R2710" s="45">
        <v>7941137</v>
      </c>
      <c r="S2710" s="45">
        <v>1890671</v>
      </c>
      <c r="T2710" s="45">
        <v>0</v>
      </c>
      <c r="U2710" s="45">
        <v>0</v>
      </c>
      <c r="V2710" s="45">
        <v>8.4777407</v>
      </c>
      <c r="W2710" s="45">
        <v>7.0451337000000001</v>
      </c>
      <c r="X2710" s="45">
        <v>0</v>
      </c>
      <c r="Y2710" s="46">
        <v>1068377.5</v>
      </c>
      <c r="Z2710" s="46">
        <v>49260.684558114655</v>
      </c>
      <c r="AA2710" s="47">
        <f>_xlfn.XLOOKUP($E2710,Main_OG!$D$1:$D$766,Main_OG!AJ$1:AJ$766,"")</f>
        <v>15006074</v>
      </c>
      <c r="AB2710" s="47">
        <f>_xlfn.XLOOKUP($E2710,Main_OG!$D$1:$D$766,Main_OG!AK$1:AK$766,"")</f>
        <v>6239496</v>
      </c>
      <c r="AC2710" s="47">
        <f>_xlfn.XLOOKUP($E2710,Main_OG!$D$1:$D$766,Main_OG!AL$1:AL$766,"")</f>
        <v>2732402598</v>
      </c>
      <c r="AD2710" s="47">
        <f>_xlfn.XLOOKUP($E2710,Main_OG!$D$1:$D$766,Main_OG!AM$1:AM$766,"")</f>
        <v>0</v>
      </c>
    </row>
    <row r="2711" spans="1:30" x14ac:dyDescent="0.35">
      <c r="A2711" s="36" t="s">
        <v>3894</v>
      </c>
      <c r="B2711" s="45" t="s">
        <v>824</v>
      </c>
      <c r="C2711" s="45" t="s">
        <v>4312</v>
      </c>
      <c r="D2711" s="36" t="s">
        <v>3894</v>
      </c>
      <c r="E2711" s="36" t="str">
        <f t="shared" si="126"/>
        <v>2006_AK</v>
      </c>
      <c r="F2711" s="45">
        <v>2006</v>
      </c>
      <c r="G2711" s="45">
        <f>_xlfn.XLOOKUP(I2711,Main_OG!$B$1:$B$766,Main_OG!$O$1:$O$766,"")</f>
        <v>0</v>
      </c>
      <c r="H2711" s="45">
        <f>_xlfn.XLOOKUP(E2711,Main_OG!$D$1:$D$766,Main_OG!$J$1:$J$766,"")</f>
        <v>0</v>
      </c>
      <c r="I2711" s="45" t="s">
        <v>824</v>
      </c>
      <c r="J2711" s="45" t="str">
        <f t="shared" si="127"/>
        <v>Tanana Power Co Inc_AK</v>
      </c>
      <c r="K2711" s="45" t="str">
        <f t="shared" si="128"/>
        <v>Tanana Power Co Inc_AK</v>
      </c>
      <c r="L2711" s="45" t="s">
        <v>3895</v>
      </c>
      <c r="M2711" s="45">
        <v>0</v>
      </c>
      <c r="N2711" s="45">
        <v>21</v>
      </c>
      <c r="O2711" s="45">
        <v>0</v>
      </c>
      <c r="P2711" s="45">
        <v>160</v>
      </c>
      <c r="Q2711" s="45">
        <v>0</v>
      </c>
      <c r="R2711" s="45">
        <v>368</v>
      </c>
      <c r="S2711" s="45">
        <v>0</v>
      </c>
      <c r="T2711" s="45">
        <v>265</v>
      </c>
      <c r="U2711" s="45">
        <v>0</v>
      </c>
      <c r="V2711" s="45">
        <v>47.119078104993598</v>
      </c>
      <c r="W2711" s="45">
        <v>0</v>
      </c>
      <c r="X2711" s="45">
        <v>56.382978723404257</v>
      </c>
      <c r="Y2711" s="46">
        <v>47546.2</v>
      </c>
      <c r="Z2711" s="46">
        <v>70407.314060968274</v>
      </c>
      <c r="AA2711" s="47">
        <f>_xlfn.XLOOKUP($E2711,Main_OG!$D$1:$D$766,Main_OG!AJ$1:AJ$766,"")</f>
        <v>968457.74</v>
      </c>
      <c r="AB2711" s="47">
        <f>_xlfn.XLOOKUP($E2711,Main_OG!$D$1:$D$766,Main_OG!AK$1:AK$766,"")</f>
        <v>2895506.1599999997</v>
      </c>
      <c r="AC2711" s="47">
        <f>_xlfn.XLOOKUP($E2711,Main_OG!$D$1:$D$766,Main_OG!AL$1:AL$766,"")</f>
        <v>88962825.159999996</v>
      </c>
      <c r="AD2711" s="47">
        <f>_xlfn.XLOOKUP($E2711,Main_OG!$D$1:$D$766,Main_OG!AM$1:AM$766,"")</f>
        <v>0</v>
      </c>
    </row>
    <row r="2712" spans="1:30" x14ac:dyDescent="0.35">
      <c r="A2712" s="36" t="s">
        <v>3894</v>
      </c>
      <c r="B2712" s="45" t="s">
        <v>824</v>
      </c>
      <c r="C2712" s="45" t="s">
        <v>4312</v>
      </c>
      <c r="D2712" s="36" t="s">
        <v>3894</v>
      </c>
      <c r="E2712" s="36" t="str">
        <f t="shared" si="126"/>
        <v>2007_AK</v>
      </c>
      <c r="F2712" s="45">
        <v>2007</v>
      </c>
      <c r="G2712" s="45">
        <f>_xlfn.XLOOKUP(I2712,Main_OG!$B$1:$B$766,Main_OG!$O$1:$O$766,"")</f>
        <v>0</v>
      </c>
      <c r="H2712" s="45">
        <f>_xlfn.XLOOKUP(E2712,Main_OG!$D$1:$D$766,Main_OG!$J$1:$J$766,"")</f>
        <v>0</v>
      </c>
      <c r="I2712" s="45" t="s">
        <v>824</v>
      </c>
      <c r="J2712" s="45" t="str">
        <f t="shared" si="127"/>
        <v>Tanana Power Co Inc_AK</v>
      </c>
      <c r="K2712" s="45" t="str">
        <f t="shared" si="128"/>
        <v>Tanana Power Co Inc_AK</v>
      </c>
      <c r="L2712" s="45" t="s">
        <v>3896</v>
      </c>
      <c r="M2712" s="45">
        <v>0</v>
      </c>
      <c r="N2712" s="45">
        <v>18</v>
      </c>
      <c r="O2712" s="45">
        <v>0</v>
      </c>
      <c r="P2712" s="45">
        <v>159</v>
      </c>
      <c r="Q2712" s="45">
        <v>0</v>
      </c>
      <c r="R2712" s="45">
        <v>350</v>
      </c>
      <c r="S2712" s="45">
        <v>0</v>
      </c>
      <c r="T2712" s="45">
        <v>249</v>
      </c>
      <c r="U2712" s="45">
        <v>0</v>
      </c>
      <c r="V2712" s="45">
        <v>44.59</v>
      </c>
      <c r="W2712" s="45">
        <v>0</v>
      </c>
      <c r="X2712" s="45">
        <v>55.09</v>
      </c>
      <c r="Y2712" s="46">
        <v>50126.7</v>
      </c>
      <c r="Z2712" s="46">
        <v>73683.227987652499</v>
      </c>
      <c r="AA2712" s="47">
        <f>_xlfn.XLOOKUP($E2712,Main_OG!$D$1:$D$766,Main_OG!AJ$1:AJ$766,"")</f>
        <v>996372</v>
      </c>
      <c r="AB2712" s="47">
        <f>_xlfn.XLOOKUP($E2712,Main_OG!$D$1:$D$766,Main_OG!AK$1:AK$766,"")</f>
        <v>3695916</v>
      </c>
      <c r="AC2712" s="47">
        <f>_xlfn.XLOOKUP($E2712,Main_OG!$D$1:$D$766,Main_OG!AL$1:AL$766,"")</f>
        <v>83891130</v>
      </c>
      <c r="AD2712" s="47">
        <f>_xlfn.XLOOKUP($E2712,Main_OG!$D$1:$D$766,Main_OG!AM$1:AM$766,"")</f>
        <v>0</v>
      </c>
    </row>
    <row r="2713" spans="1:30" x14ac:dyDescent="0.35">
      <c r="A2713" s="36" t="s">
        <v>3894</v>
      </c>
      <c r="B2713" s="45" t="s">
        <v>824</v>
      </c>
      <c r="C2713" s="45" t="s">
        <v>4312</v>
      </c>
      <c r="D2713" s="36" t="s">
        <v>3894</v>
      </c>
      <c r="E2713" s="36" t="str">
        <f t="shared" si="126"/>
        <v>2008_AK</v>
      </c>
      <c r="F2713" s="45">
        <v>2008</v>
      </c>
      <c r="G2713" s="45">
        <f>_xlfn.XLOOKUP(I2713,Main_OG!$B$1:$B$766,Main_OG!$O$1:$O$766,"")</f>
        <v>0</v>
      </c>
      <c r="H2713" s="45">
        <f>_xlfn.XLOOKUP(E2713,Main_OG!$D$1:$D$766,Main_OG!$J$1:$J$766,"")</f>
        <v>0</v>
      </c>
      <c r="I2713" s="45" t="s">
        <v>824</v>
      </c>
      <c r="J2713" s="45" t="str">
        <f t="shared" si="127"/>
        <v>Tanana Power Co Inc_AK</v>
      </c>
      <c r="K2713" s="45" t="str">
        <f t="shared" si="128"/>
        <v>Tanana Power Co Inc_AK</v>
      </c>
      <c r="L2713" s="45" t="s">
        <v>3897</v>
      </c>
      <c r="M2713" s="45">
        <v>0</v>
      </c>
      <c r="N2713" s="45">
        <v>20</v>
      </c>
      <c r="O2713" s="45">
        <v>0</v>
      </c>
      <c r="P2713" s="45">
        <v>151</v>
      </c>
      <c r="Q2713" s="45">
        <v>0</v>
      </c>
      <c r="R2713" s="45">
        <v>681</v>
      </c>
      <c r="S2713" s="45">
        <v>0</v>
      </c>
      <c r="T2713" s="45">
        <v>448</v>
      </c>
      <c r="U2713" s="45">
        <v>0</v>
      </c>
      <c r="V2713" s="45">
        <v>44.64</v>
      </c>
      <c r="W2713" s="45">
        <v>0</v>
      </c>
      <c r="X2713" s="45">
        <v>54.69</v>
      </c>
      <c r="Y2713" s="46">
        <v>49926.6</v>
      </c>
      <c r="Z2713" s="46">
        <v>72625.262744470543</v>
      </c>
      <c r="AA2713" s="47">
        <f>_xlfn.XLOOKUP($E2713,Main_OG!$D$1:$D$766,Main_OG!AJ$1:AJ$766,"")</f>
        <v>994228</v>
      </c>
      <c r="AB2713" s="47">
        <f>_xlfn.XLOOKUP($E2713,Main_OG!$D$1:$D$766,Main_OG!AK$1:AK$766,"")</f>
        <v>3309288</v>
      </c>
      <c r="AC2713" s="47">
        <f>_xlfn.XLOOKUP($E2713,Main_OG!$D$1:$D$766,Main_OG!AL$1:AL$766,"")</f>
        <v>88306788</v>
      </c>
      <c r="AD2713" s="47">
        <f>_xlfn.XLOOKUP($E2713,Main_OG!$D$1:$D$766,Main_OG!AM$1:AM$766,"")</f>
        <v>0</v>
      </c>
    </row>
    <row r="2714" spans="1:30" x14ac:dyDescent="0.35">
      <c r="A2714" s="36" t="s">
        <v>3894</v>
      </c>
      <c r="B2714" s="45" t="s">
        <v>824</v>
      </c>
      <c r="C2714" s="45" t="s">
        <v>4312</v>
      </c>
      <c r="D2714" s="36" t="s">
        <v>3894</v>
      </c>
      <c r="E2714" s="36" t="str">
        <f t="shared" si="126"/>
        <v>2009_AK</v>
      </c>
      <c r="F2714" s="45">
        <v>2009</v>
      </c>
      <c r="G2714" s="45">
        <f>_xlfn.XLOOKUP(I2714,Main_OG!$B$1:$B$766,Main_OG!$O$1:$O$766,"")</f>
        <v>0</v>
      </c>
      <c r="H2714" s="45">
        <f>_xlfn.XLOOKUP(E2714,Main_OG!$D$1:$D$766,Main_OG!$J$1:$J$766,"")</f>
        <v>0</v>
      </c>
      <c r="I2714" s="45" t="s">
        <v>824</v>
      </c>
      <c r="J2714" s="45" t="str">
        <f t="shared" si="127"/>
        <v>Tanana Power Co Inc_AK</v>
      </c>
      <c r="K2714" s="45" t="str">
        <f t="shared" si="128"/>
        <v>Tanana Power Co Inc_AK</v>
      </c>
      <c r="L2714" s="45" t="s">
        <v>3898</v>
      </c>
      <c r="M2714" s="45">
        <v>0</v>
      </c>
      <c r="N2714" s="45">
        <v>17</v>
      </c>
      <c r="O2714" s="45">
        <v>0</v>
      </c>
      <c r="P2714" s="45">
        <v>147</v>
      </c>
      <c r="Q2714" s="45">
        <v>0</v>
      </c>
      <c r="R2714" s="45">
        <v>702</v>
      </c>
      <c r="S2714" s="45">
        <v>0</v>
      </c>
      <c r="T2714" s="45">
        <v>382</v>
      </c>
      <c r="U2714" s="45">
        <v>0</v>
      </c>
      <c r="V2714" s="45">
        <v>46.72</v>
      </c>
      <c r="W2714" s="45">
        <v>0</v>
      </c>
      <c r="X2714" s="45">
        <v>57.33</v>
      </c>
      <c r="Y2714" s="46">
        <v>54951.9</v>
      </c>
      <c r="Z2714" s="46">
        <v>78626.832356791798</v>
      </c>
      <c r="AA2714" s="47">
        <f>_xlfn.XLOOKUP($E2714,Main_OG!$D$1:$D$766,Main_OG!AJ$1:AJ$766,"")</f>
        <v>1025918</v>
      </c>
      <c r="AB2714" s="47">
        <f>_xlfn.XLOOKUP($E2714,Main_OG!$D$1:$D$766,Main_OG!AK$1:AK$766,"")</f>
        <v>3992640</v>
      </c>
      <c r="AC2714" s="47">
        <f>_xlfn.XLOOKUP($E2714,Main_OG!$D$1:$D$766,Main_OG!AL$1:AL$766,"")</f>
        <v>77900336</v>
      </c>
      <c r="AD2714" s="47">
        <f>_xlfn.XLOOKUP($E2714,Main_OG!$D$1:$D$766,Main_OG!AM$1:AM$766,"")</f>
        <v>0</v>
      </c>
    </row>
    <row r="2715" spans="1:30" x14ac:dyDescent="0.35">
      <c r="A2715" s="36" t="s">
        <v>3894</v>
      </c>
      <c r="B2715" s="45" t="s">
        <v>824</v>
      </c>
      <c r="C2715" s="45" t="s">
        <v>4312</v>
      </c>
      <c r="D2715" s="36" t="s">
        <v>3894</v>
      </c>
      <c r="E2715" s="36" t="str">
        <f t="shared" si="126"/>
        <v>2010_AK</v>
      </c>
      <c r="F2715" s="45">
        <v>2010</v>
      </c>
      <c r="G2715" s="45">
        <f>_xlfn.XLOOKUP(I2715,Main_OG!$B$1:$B$766,Main_OG!$O$1:$O$766,"")</f>
        <v>0</v>
      </c>
      <c r="H2715" s="45">
        <f>_xlfn.XLOOKUP(E2715,Main_OG!$D$1:$D$766,Main_OG!$J$1:$J$766,"")</f>
        <v>0</v>
      </c>
      <c r="I2715" s="45" t="s">
        <v>824</v>
      </c>
      <c r="J2715" s="45" t="str">
        <f t="shared" si="127"/>
        <v>Tanana Power Co Inc_AK</v>
      </c>
      <c r="K2715" s="45" t="str">
        <f t="shared" si="128"/>
        <v>Tanana Power Co Inc_AK</v>
      </c>
      <c r="L2715" s="45" t="s">
        <v>3899</v>
      </c>
      <c r="M2715" s="45">
        <v>0</v>
      </c>
      <c r="N2715" s="45">
        <v>17</v>
      </c>
      <c r="O2715" s="45">
        <v>0</v>
      </c>
      <c r="P2715" s="45">
        <v>144</v>
      </c>
      <c r="Q2715" s="45">
        <v>0</v>
      </c>
      <c r="R2715" s="45">
        <v>704</v>
      </c>
      <c r="S2715" s="45">
        <v>0</v>
      </c>
      <c r="T2715" s="45">
        <v>394</v>
      </c>
      <c r="U2715" s="45">
        <v>0</v>
      </c>
      <c r="V2715" s="45">
        <v>46.73</v>
      </c>
      <c r="W2715" s="45">
        <v>0</v>
      </c>
      <c r="X2715" s="45">
        <v>56.85</v>
      </c>
      <c r="Y2715" s="46">
        <v>53652</v>
      </c>
      <c r="Z2715" s="46">
        <v>75144.751548358356</v>
      </c>
      <c r="AA2715" s="47">
        <f>_xlfn.XLOOKUP($E2715,Main_OG!$D$1:$D$766,Main_OG!AJ$1:AJ$766,"")</f>
        <v>993000</v>
      </c>
      <c r="AB2715" s="47">
        <f>_xlfn.XLOOKUP($E2715,Main_OG!$D$1:$D$766,Main_OG!AK$1:AK$766,"")</f>
        <v>3244592</v>
      </c>
      <c r="AC2715" s="47">
        <f>_xlfn.XLOOKUP($E2715,Main_OG!$D$1:$D$766,Main_OG!AL$1:AL$766,"")</f>
        <v>81353948</v>
      </c>
      <c r="AD2715" s="47">
        <f>_xlfn.XLOOKUP($E2715,Main_OG!$D$1:$D$766,Main_OG!AM$1:AM$766,"")</f>
        <v>0</v>
      </c>
    </row>
    <row r="2716" spans="1:30" x14ac:dyDescent="0.35">
      <c r="A2716" s="36" t="s">
        <v>3894</v>
      </c>
      <c r="B2716" s="45" t="s">
        <v>824</v>
      </c>
      <c r="C2716" s="45" t="s">
        <v>4312</v>
      </c>
      <c r="D2716" s="36" t="s">
        <v>3894</v>
      </c>
      <c r="E2716" s="36" t="str">
        <f t="shared" si="126"/>
        <v>2011_AK</v>
      </c>
      <c r="F2716" s="45">
        <v>2011</v>
      </c>
      <c r="G2716" s="45">
        <f>_xlfn.XLOOKUP(I2716,Main_OG!$B$1:$B$766,Main_OG!$O$1:$O$766,"")</f>
        <v>0</v>
      </c>
      <c r="H2716" s="45">
        <f>_xlfn.XLOOKUP(E2716,Main_OG!$D$1:$D$766,Main_OG!$J$1:$J$766,"")</f>
        <v>0</v>
      </c>
      <c r="I2716" s="45" t="s">
        <v>824</v>
      </c>
      <c r="J2716" s="45" t="str">
        <f t="shared" si="127"/>
        <v>Tanana Power Co Inc_AK</v>
      </c>
      <c r="K2716" s="45" t="str">
        <f t="shared" si="128"/>
        <v>Tanana Power Co Inc_AK</v>
      </c>
      <c r="L2716" s="45" t="s">
        <v>3900</v>
      </c>
      <c r="M2716" s="45">
        <v>0</v>
      </c>
      <c r="N2716" s="45">
        <v>17</v>
      </c>
      <c r="O2716" s="45">
        <v>0</v>
      </c>
      <c r="P2716" s="45">
        <v>145</v>
      </c>
      <c r="Q2716" s="45">
        <v>0</v>
      </c>
      <c r="R2716" s="45">
        <v>704</v>
      </c>
      <c r="S2716" s="45">
        <v>0</v>
      </c>
      <c r="T2716" s="45">
        <v>409</v>
      </c>
      <c r="U2716" s="45">
        <v>0</v>
      </c>
      <c r="V2716" s="45">
        <v>44.89</v>
      </c>
      <c r="W2716" s="45">
        <v>0</v>
      </c>
      <c r="X2716" s="45">
        <v>54.52</v>
      </c>
      <c r="Y2716" s="46">
        <v>54045.5</v>
      </c>
      <c r="Z2716" s="46">
        <v>74819.097140025115</v>
      </c>
      <c r="AA2716" s="47">
        <f>_xlfn.XLOOKUP($E2716,Main_OG!$D$1:$D$766,Main_OG!AJ$1:AJ$766,"")</f>
        <v>1023324</v>
      </c>
      <c r="AB2716" s="47">
        <f>_xlfn.XLOOKUP($E2716,Main_OG!$D$1:$D$766,Main_OG!AK$1:AK$766,"")</f>
        <v>3226522</v>
      </c>
      <c r="AC2716" s="47">
        <f>_xlfn.XLOOKUP($E2716,Main_OG!$D$1:$D$766,Main_OG!AL$1:AL$766,"")</f>
        <v>85181020</v>
      </c>
      <c r="AD2716" s="47">
        <f>_xlfn.XLOOKUP($E2716,Main_OG!$D$1:$D$766,Main_OG!AM$1:AM$766,"")</f>
        <v>0</v>
      </c>
    </row>
    <row r="2717" spans="1:30" x14ac:dyDescent="0.35">
      <c r="A2717" s="36" t="s">
        <v>3894</v>
      </c>
      <c r="B2717" s="45" t="s">
        <v>824</v>
      </c>
      <c r="C2717" s="45" t="s">
        <v>4312</v>
      </c>
      <c r="D2717" s="36" t="s">
        <v>3894</v>
      </c>
      <c r="E2717" s="36" t="str">
        <f t="shared" si="126"/>
        <v>2019_AK</v>
      </c>
      <c r="F2717" s="45">
        <v>2019</v>
      </c>
      <c r="G2717" s="45">
        <f>_xlfn.XLOOKUP(I2717,Main_OG!$B$1:$B$766,Main_OG!$O$1:$O$766,"")</f>
        <v>0</v>
      </c>
      <c r="H2717" s="45">
        <f>_xlfn.XLOOKUP(E2717,Main_OG!$D$1:$D$766,Main_OG!$J$1:$J$766,"")</f>
        <v>0</v>
      </c>
      <c r="I2717" s="45" t="s">
        <v>824</v>
      </c>
      <c r="J2717" s="45" t="str">
        <f t="shared" si="127"/>
        <v>Tanana Power Co Inc_AK</v>
      </c>
      <c r="K2717" s="45" t="str">
        <f t="shared" si="128"/>
        <v>Tanana Power Co Inc_AK</v>
      </c>
      <c r="L2717" s="45" t="s">
        <v>3901</v>
      </c>
      <c r="M2717" s="45">
        <v>0</v>
      </c>
      <c r="N2717" s="45">
        <v>53</v>
      </c>
      <c r="O2717" s="45">
        <v>0</v>
      </c>
      <c r="P2717" s="45">
        <v>108</v>
      </c>
      <c r="Q2717" s="45">
        <v>0</v>
      </c>
      <c r="R2717" s="45">
        <v>845</v>
      </c>
      <c r="S2717" s="45">
        <v>0</v>
      </c>
      <c r="T2717" s="45">
        <v>306</v>
      </c>
      <c r="U2717" s="45">
        <v>0</v>
      </c>
      <c r="V2717" s="45">
        <v>61.822485</v>
      </c>
      <c r="W2717" s="45">
        <v>0</v>
      </c>
      <c r="X2717" s="45">
        <v>70.555555999999996</v>
      </c>
      <c r="Y2717" s="46">
        <v>52325.3</v>
      </c>
      <c r="Z2717" s="46">
        <v>71326.453136096767</v>
      </c>
      <c r="AA2717" s="47">
        <f>_xlfn.XLOOKUP($E2717,Main_OG!$D$1:$D$766,Main_OG!AJ$1:AJ$766,"")</f>
        <v>1111904</v>
      </c>
      <c r="AB2717" s="47">
        <f>_xlfn.XLOOKUP($E2717,Main_OG!$D$1:$D$766,Main_OG!AK$1:AK$766,"")</f>
        <v>3216424</v>
      </c>
      <c r="AC2717" s="47">
        <f>_xlfn.XLOOKUP($E2717,Main_OG!$D$1:$D$766,Main_OG!AL$1:AL$766,"")</f>
        <v>49373842</v>
      </c>
      <c r="AD2717" s="47">
        <f>_xlfn.XLOOKUP($E2717,Main_OG!$D$1:$D$766,Main_OG!AM$1:AM$766,"")</f>
        <v>0</v>
      </c>
    </row>
    <row r="2718" spans="1:30" x14ac:dyDescent="0.35">
      <c r="A2718" s="36" t="s">
        <v>3902</v>
      </c>
      <c r="B2718" s="45" t="s">
        <v>824</v>
      </c>
      <c r="C2718" s="45" t="s">
        <v>4313</v>
      </c>
      <c r="D2718" s="36" t="s">
        <v>3902</v>
      </c>
      <c r="E2718" s="36" t="str">
        <f t="shared" si="126"/>
        <v>2019_AK</v>
      </c>
      <c r="F2718" s="45">
        <v>2019</v>
      </c>
      <c r="G2718" s="45">
        <f>_xlfn.XLOOKUP(I2718,Main_OG!$B$1:$B$766,Main_OG!$O$1:$O$766,"")</f>
        <v>0</v>
      </c>
      <c r="H2718" s="45">
        <f>_xlfn.XLOOKUP(E2718,Main_OG!$D$1:$D$766,Main_OG!$J$1:$J$766,"")</f>
        <v>0</v>
      </c>
      <c r="I2718" s="45" t="s">
        <v>824</v>
      </c>
      <c r="J2718" s="45" t="str">
        <f t="shared" si="127"/>
        <v>TDX Manley Generating LLC_AK</v>
      </c>
      <c r="K2718" s="45" t="str">
        <f t="shared" si="128"/>
        <v>TDX Manley Generating LLC_AK</v>
      </c>
      <c r="L2718" s="45" t="s">
        <v>3903</v>
      </c>
      <c r="M2718" s="45">
        <v>0</v>
      </c>
      <c r="N2718" s="45">
        <v>33</v>
      </c>
      <c r="O2718" s="45">
        <v>0</v>
      </c>
      <c r="P2718" s="45">
        <v>81</v>
      </c>
      <c r="Q2718" s="45">
        <v>0</v>
      </c>
      <c r="R2718" s="45">
        <v>278</v>
      </c>
      <c r="S2718" s="45">
        <v>0</v>
      </c>
      <c r="T2718" s="45">
        <v>156</v>
      </c>
      <c r="U2718" s="45">
        <v>0</v>
      </c>
      <c r="V2718" s="45">
        <v>105.39568</v>
      </c>
      <c r="W2718" s="45">
        <v>0</v>
      </c>
      <c r="X2718" s="45">
        <v>109.61538</v>
      </c>
      <c r="Y2718" s="46">
        <v>52325.3</v>
      </c>
      <c r="Z2718" s="46">
        <v>71326.453136096767</v>
      </c>
      <c r="AA2718" s="47">
        <f>_xlfn.XLOOKUP($E2718,Main_OG!$D$1:$D$766,Main_OG!AJ$1:AJ$766,"")</f>
        <v>1111904</v>
      </c>
      <c r="AB2718" s="47">
        <f>_xlfn.XLOOKUP($E2718,Main_OG!$D$1:$D$766,Main_OG!AK$1:AK$766,"")</f>
        <v>3216424</v>
      </c>
      <c r="AC2718" s="47">
        <f>_xlfn.XLOOKUP($E2718,Main_OG!$D$1:$D$766,Main_OG!AL$1:AL$766,"")</f>
        <v>49373842</v>
      </c>
      <c r="AD2718" s="47">
        <f>_xlfn.XLOOKUP($E2718,Main_OG!$D$1:$D$766,Main_OG!AM$1:AM$766,"")</f>
        <v>0</v>
      </c>
    </row>
    <row r="2719" spans="1:30" x14ac:dyDescent="0.35">
      <c r="A2719" s="36" t="s">
        <v>3904</v>
      </c>
      <c r="B2719" s="45" t="s">
        <v>824</v>
      </c>
      <c r="C2719" s="45" t="s">
        <v>4308</v>
      </c>
      <c r="D2719" s="36" t="s">
        <v>3904</v>
      </c>
      <c r="E2719" s="36" t="str">
        <f t="shared" si="126"/>
        <v>2006_AK</v>
      </c>
      <c r="F2719" s="45">
        <v>2006</v>
      </c>
      <c r="G2719" s="45">
        <f>_xlfn.XLOOKUP(I2719,Main_OG!$B$1:$B$766,Main_OG!$O$1:$O$766,"")</f>
        <v>0</v>
      </c>
      <c r="H2719" s="45">
        <f>_xlfn.XLOOKUP(E2719,Main_OG!$D$1:$D$766,Main_OG!$J$1:$J$766,"")</f>
        <v>0</v>
      </c>
      <c r="I2719" s="45" t="s">
        <v>824</v>
      </c>
      <c r="J2719" s="45" t="str">
        <f t="shared" si="127"/>
        <v>TDX North Slope Generating Co_AK</v>
      </c>
      <c r="K2719" s="45" t="str">
        <f t="shared" si="128"/>
        <v>TDX North Slope Generating Co_AK</v>
      </c>
      <c r="L2719" s="45" t="s">
        <v>3905</v>
      </c>
      <c r="M2719" s="45">
        <v>0</v>
      </c>
      <c r="N2719" s="45">
        <v>110</v>
      </c>
      <c r="O2719" s="45">
        <v>0</v>
      </c>
      <c r="P2719" s="45">
        <v>0</v>
      </c>
      <c r="Q2719" s="45">
        <v>0</v>
      </c>
      <c r="R2719" s="45">
        <v>5022</v>
      </c>
      <c r="S2719" s="45">
        <v>0</v>
      </c>
      <c r="T2719" s="45">
        <v>0</v>
      </c>
      <c r="U2719" s="45">
        <v>0</v>
      </c>
      <c r="V2719" s="45">
        <v>16.52843601895734</v>
      </c>
      <c r="W2719" s="45">
        <v>0</v>
      </c>
      <c r="X2719" s="45">
        <v>0</v>
      </c>
      <c r="Y2719" s="46">
        <v>47546.2</v>
      </c>
      <c r="Z2719" s="46">
        <v>70407.314060968274</v>
      </c>
      <c r="AA2719" s="47">
        <f>_xlfn.XLOOKUP($E2719,Main_OG!$D$1:$D$766,Main_OG!AJ$1:AJ$766,"")</f>
        <v>968457.74</v>
      </c>
      <c r="AB2719" s="47">
        <f>_xlfn.XLOOKUP($E2719,Main_OG!$D$1:$D$766,Main_OG!AK$1:AK$766,"")</f>
        <v>2895506.1599999997</v>
      </c>
      <c r="AC2719" s="47">
        <f>_xlfn.XLOOKUP($E2719,Main_OG!$D$1:$D$766,Main_OG!AL$1:AL$766,"")</f>
        <v>88962825.159999996</v>
      </c>
      <c r="AD2719" s="47">
        <f>_xlfn.XLOOKUP($E2719,Main_OG!$D$1:$D$766,Main_OG!AM$1:AM$766,"")</f>
        <v>0</v>
      </c>
    </row>
    <row r="2720" spans="1:30" x14ac:dyDescent="0.35">
      <c r="A2720" s="36" t="s">
        <v>3904</v>
      </c>
      <c r="B2720" s="45" t="s">
        <v>824</v>
      </c>
      <c r="C2720" s="45" t="s">
        <v>4308</v>
      </c>
      <c r="D2720" s="36" t="s">
        <v>3904</v>
      </c>
      <c r="E2720" s="36" t="str">
        <f t="shared" si="126"/>
        <v>2007_AK</v>
      </c>
      <c r="F2720" s="45">
        <v>2007</v>
      </c>
      <c r="G2720" s="45">
        <f>_xlfn.XLOOKUP(I2720,Main_OG!$B$1:$B$766,Main_OG!$O$1:$O$766,"")</f>
        <v>0</v>
      </c>
      <c r="H2720" s="45">
        <f>_xlfn.XLOOKUP(E2720,Main_OG!$D$1:$D$766,Main_OG!$J$1:$J$766,"")</f>
        <v>0</v>
      </c>
      <c r="I2720" s="45" t="s">
        <v>824</v>
      </c>
      <c r="J2720" s="45" t="str">
        <f t="shared" si="127"/>
        <v>TDX North Slope Generating Co_AK</v>
      </c>
      <c r="K2720" s="45" t="str">
        <f t="shared" si="128"/>
        <v>TDX North Slope Generating Co_AK</v>
      </c>
      <c r="L2720" s="45" t="s">
        <v>3906</v>
      </c>
      <c r="M2720" s="45">
        <v>0</v>
      </c>
      <c r="N2720" s="45">
        <v>66</v>
      </c>
      <c r="O2720" s="45">
        <v>0</v>
      </c>
      <c r="P2720" s="45">
        <v>0</v>
      </c>
      <c r="Q2720" s="45">
        <v>0</v>
      </c>
      <c r="R2720" s="45">
        <v>5758</v>
      </c>
      <c r="S2720" s="45">
        <v>0</v>
      </c>
      <c r="T2720" s="45">
        <v>0</v>
      </c>
      <c r="U2720" s="45">
        <v>0</v>
      </c>
      <c r="V2720" s="45">
        <v>14.71</v>
      </c>
      <c r="W2720" s="45">
        <v>0</v>
      </c>
      <c r="X2720" s="45">
        <v>0</v>
      </c>
      <c r="Y2720" s="46">
        <v>50126.7</v>
      </c>
      <c r="Z2720" s="46">
        <v>73683.227987652499</v>
      </c>
      <c r="AA2720" s="47">
        <f>_xlfn.XLOOKUP($E2720,Main_OG!$D$1:$D$766,Main_OG!AJ$1:AJ$766,"")</f>
        <v>996372</v>
      </c>
      <c r="AB2720" s="47">
        <f>_xlfn.XLOOKUP($E2720,Main_OG!$D$1:$D$766,Main_OG!AK$1:AK$766,"")</f>
        <v>3695916</v>
      </c>
      <c r="AC2720" s="47">
        <f>_xlfn.XLOOKUP($E2720,Main_OG!$D$1:$D$766,Main_OG!AL$1:AL$766,"")</f>
        <v>83891130</v>
      </c>
      <c r="AD2720" s="47">
        <f>_xlfn.XLOOKUP($E2720,Main_OG!$D$1:$D$766,Main_OG!AM$1:AM$766,"")</f>
        <v>0</v>
      </c>
    </row>
    <row r="2721" spans="1:30" x14ac:dyDescent="0.35">
      <c r="A2721" s="36" t="s">
        <v>3904</v>
      </c>
      <c r="B2721" s="45" t="s">
        <v>824</v>
      </c>
      <c r="C2721" s="45" t="s">
        <v>4308</v>
      </c>
      <c r="D2721" s="36" t="s">
        <v>3904</v>
      </c>
      <c r="E2721" s="36" t="str">
        <f t="shared" si="126"/>
        <v>2009_AK</v>
      </c>
      <c r="F2721" s="45">
        <v>2009</v>
      </c>
      <c r="G2721" s="45">
        <f>_xlfn.XLOOKUP(I2721,Main_OG!$B$1:$B$766,Main_OG!$O$1:$O$766,"")</f>
        <v>0</v>
      </c>
      <c r="H2721" s="45">
        <f>_xlfn.XLOOKUP(E2721,Main_OG!$D$1:$D$766,Main_OG!$J$1:$J$766,"")</f>
        <v>0</v>
      </c>
      <c r="I2721" s="45" t="s">
        <v>824</v>
      </c>
      <c r="J2721" s="45" t="str">
        <f t="shared" si="127"/>
        <v>TDX North Slope Generating Co_AK</v>
      </c>
      <c r="K2721" s="45" t="str">
        <f t="shared" si="128"/>
        <v>TDX North Slope Generating Co_AK</v>
      </c>
      <c r="L2721" s="45" t="s">
        <v>3907</v>
      </c>
      <c r="M2721" s="45">
        <v>0</v>
      </c>
      <c r="N2721" s="45">
        <v>70</v>
      </c>
      <c r="O2721" s="45">
        <v>0</v>
      </c>
      <c r="P2721" s="45">
        <v>0</v>
      </c>
      <c r="Q2721" s="45">
        <v>0</v>
      </c>
      <c r="R2721" s="45">
        <v>48731</v>
      </c>
      <c r="S2721" s="45">
        <v>0</v>
      </c>
      <c r="T2721" s="45">
        <v>0</v>
      </c>
      <c r="U2721" s="45">
        <v>0</v>
      </c>
      <c r="V2721" s="45">
        <v>13.88</v>
      </c>
      <c r="W2721" s="45">
        <v>0</v>
      </c>
      <c r="X2721" s="45">
        <v>0</v>
      </c>
      <c r="Y2721" s="46">
        <v>54951.9</v>
      </c>
      <c r="Z2721" s="46">
        <v>78626.832356791798</v>
      </c>
      <c r="AA2721" s="47">
        <f>_xlfn.XLOOKUP($E2721,Main_OG!$D$1:$D$766,Main_OG!AJ$1:AJ$766,"")</f>
        <v>1025918</v>
      </c>
      <c r="AB2721" s="47">
        <f>_xlfn.XLOOKUP($E2721,Main_OG!$D$1:$D$766,Main_OG!AK$1:AK$766,"")</f>
        <v>3992640</v>
      </c>
      <c r="AC2721" s="47">
        <f>_xlfn.XLOOKUP($E2721,Main_OG!$D$1:$D$766,Main_OG!AL$1:AL$766,"")</f>
        <v>77900336</v>
      </c>
      <c r="AD2721" s="47">
        <f>_xlfn.XLOOKUP($E2721,Main_OG!$D$1:$D$766,Main_OG!AM$1:AM$766,"")</f>
        <v>0</v>
      </c>
    </row>
    <row r="2722" spans="1:30" x14ac:dyDescent="0.35">
      <c r="A2722" s="36" t="s">
        <v>3904</v>
      </c>
      <c r="B2722" s="45" t="s">
        <v>824</v>
      </c>
      <c r="C2722" s="45" t="s">
        <v>4308</v>
      </c>
      <c r="D2722" s="36" t="s">
        <v>3904</v>
      </c>
      <c r="E2722" s="36" t="str">
        <f t="shared" si="126"/>
        <v>2010_AK</v>
      </c>
      <c r="F2722" s="45">
        <v>2010</v>
      </c>
      <c r="G2722" s="45">
        <f>_xlfn.XLOOKUP(I2722,Main_OG!$B$1:$B$766,Main_OG!$O$1:$O$766,"")</f>
        <v>0</v>
      </c>
      <c r="H2722" s="45">
        <f>_xlfn.XLOOKUP(E2722,Main_OG!$D$1:$D$766,Main_OG!$J$1:$J$766,"")</f>
        <v>0</v>
      </c>
      <c r="I2722" s="45" t="s">
        <v>824</v>
      </c>
      <c r="J2722" s="45" t="str">
        <f t="shared" si="127"/>
        <v>TDX North Slope Generating Co_AK</v>
      </c>
      <c r="K2722" s="45" t="str">
        <f t="shared" si="128"/>
        <v>TDX North Slope Generating Co_AK</v>
      </c>
      <c r="L2722" s="45" t="s">
        <v>3908</v>
      </c>
      <c r="M2722" s="45">
        <v>0</v>
      </c>
      <c r="N2722" s="45">
        <v>73</v>
      </c>
      <c r="O2722" s="45">
        <v>0</v>
      </c>
      <c r="P2722" s="45">
        <v>0</v>
      </c>
      <c r="Q2722" s="45">
        <v>0</v>
      </c>
      <c r="R2722" s="45">
        <v>55674</v>
      </c>
      <c r="S2722" s="45">
        <v>0</v>
      </c>
      <c r="T2722" s="45">
        <v>0</v>
      </c>
      <c r="U2722" s="45">
        <v>0</v>
      </c>
      <c r="V2722" s="45">
        <v>13.07</v>
      </c>
      <c r="W2722" s="45">
        <v>0</v>
      </c>
      <c r="X2722" s="45">
        <v>0</v>
      </c>
      <c r="Y2722" s="46">
        <v>53652</v>
      </c>
      <c r="Z2722" s="46">
        <v>75144.751548358356</v>
      </c>
      <c r="AA2722" s="47">
        <f>_xlfn.XLOOKUP($E2722,Main_OG!$D$1:$D$766,Main_OG!AJ$1:AJ$766,"")</f>
        <v>993000</v>
      </c>
      <c r="AB2722" s="47">
        <f>_xlfn.XLOOKUP($E2722,Main_OG!$D$1:$D$766,Main_OG!AK$1:AK$766,"")</f>
        <v>3244592</v>
      </c>
      <c r="AC2722" s="47">
        <f>_xlfn.XLOOKUP($E2722,Main_OG!$D$1:$D$766,Main_OG!AL$1:AL$766,"")</f>
        <v>81353948</v>
      </c>
      <c r="AD2722" s="47">
        <f>_xlfn.XLOOKUP($E2722,Main_OG!$D$1:$D$766,Main_OG!AM$1:AM$766,"")</f>
        <v>0</v>
      </c>
    </row>
    <row r="2723" spans="1:30" x14ac:dyDescent="0.35">
      <c r="A2723" s="36" t="s">
        <v>3904</v>
      </c>
      <c r="B2723" s="45" t="s">
        <v>824</v>
      </c>
      <c r="C2723" s="45" t="s">
        <v>4308</v>
      </c>
      <c r="D2723" s="36" t="s">
        <v>3904</v>
      </c>
      <c r="E2723" s="36" t="str">
        <f t="shared" si="126"/>
        <v>2011_AK</v>
      </c>
      <c r="F2723" s="45">
        <v>2011</v>
      </c>
      <c r="G2723" s="45">
        <f>_xlfn.XLOOKUP(I2723,Main_OG!$B$1:$B$766,Main_OG!$O$1:$O$766,"")</f>
        <v>0</v>
      </c>
      <c r="H2723" s="45">
        <f>_xlfn.XLOOKUP(E2723,Main_OG!$D$1:$D$766,Main_OG!$J$1:$J$766,"")</f>
        <v>0</v>
      </c>
      <c r="I2723" s="45" t="s">
        <v>824</v>
      </c>
      <c r="J2723" s="45" t="str">
        <f t="shared" si="127"/>
        <v>TDX North Slope Generating Co_AK</v>
      </c>
      <c r="K2723" s="45" t="str">
        <f t="shared" si="128"/>
        <v>TDX North Slope Generating Co_AK</v>
      </c>
      <c r="L2723" s="45" t="s">
        <v>3909</v>
      </c>
      <c r="M2723" s="45">
        <v>0</v>
      </c>
      <c r="N2723" s="45">
        <v>75</v>
      </c>
      <c r="O2723" s="45">
        <v>0</v>
      </c>
      <c r="P2723" s="45">
        <v>0</v>
      </c>
      <c r="Q2723" s="45">
        <v>0</v>
      </c>
      <c r="R2723" s="45">
        <v>57192</v>
      </c>
      <c r="S2723" s="45">
        <v>0</v>
      </c>
      <c r="T2723" s="45">
        <v>0</v>
      </c>
      <c r="U2723" s="45">
        <v>0</v>
      </c>
      <c r="V2723" s="45">
        <v>20.239999999999998</v>
      </c>
      <c r="W2723" s="45">
        <v>0</v>
      </c>
      <c r="X2723" s="45">
        <v>0</v>
      </c>
      <c r="Y2723" s="46">
        <v>54045.5</v>
      </c>
      <c r="Z2723" s="46">
        <v>74819.097140025115</v>
      </c>
      <c r="AA2723" s="47">
        <f>_xlfn.XLOOKUP($E2723,Main_OG!$D$1:$D$766,Main_OG!AJ$1:AJ$766,"")</f>
        <v>1023324</v>
      </c>
      <c r="AB2723" s="47">
        <f>_xlfn.XLOOKUP($E2723,Main_OG!$D$1:$D$766,Main_OG!AK$1:AK$766,"")</f>
        <v>3226522</v>
      </c>
      <c r="AC2723" s="47">
        <f>_xlfn.XLOOKUP($E2723,Main_OG!$D$1:$D$766,Main_OG!AL$1:AL$766,"")</f>
        <v>85181020</v>
      </c>
      <c r="AD2723" s="47">
        <f>_xlfn.XLOOKUP($E2723,Main_OG!$D$1:$D$766,Main_OG!AM$1:AM$766,"")</f>
        <v>0</v>
      </c>
    </row>
    <row r="2724" spans="1:30" x14ac:dyDescent="0.35">
      <c r="A2724" s="36" t="s">
        <v>3904</v>
      </c>
      <c r="B2724" s="45" t="s">
        <v>824</v>
      </c>
      <c r="C2724" s="45" t="s">
        <v>4308</v>
      </c>
      <c r="D2724" s="36" t="s">
        <v>3904</v>
      </c>
      <c r="E2724" s="36" t="str">
        <f t="shared" si="126"/>
        <v>2012_AK</v>
      </c>
      <c r="F2724" s="45">
        <v>2012</v>
      </c>
      <c r="G2724" s="45">
        <f>_xlfn.XLOOKUP(I2724,Main_OG!$B$1:$B$766,Main_OG!$O$1:$O$766,"")</f>
        <v>0</v>
      </c>
      <c r="H2724" s="45">
        <f>_xlfn.XLOOKUP(E2724,Main_OG!$D$1:$D$766,Main_OG!$J$1:$J$766,"")</f>
        <v>0</v>
      </c>
      <c r="I2724" s="45" t="s">
        <v>824</v>
      </c>
      <c r="J2724" s="45" t="str">
        <f t="shared" si="127"/>
        <v>TDX North Slope Generating Co_AK</v>
      </c>
      <c r="K2724" s="45" t="str">
        <f t="shared" si="128"/>
        <v>TDX North Slope Generating Co_AK</v>
      </c>
      <c r="L2724" s="45" t="s">
        <v>3910</v>
      </c>
      <c r="M2724" s="45">
        <v>0</v>
      </c>
      <c r="N2724" s="45">
        <v>75</v>
      </c>
      <c r="O2724" s="45">
        <v>0</v>
      </c>
      <c r="P2724" s="45">
        <v>0</v>
      </c>
      <c r="Q2724" s="45">
        <v>0</v>
      </c>
      <c r="R2724" s="45">
        <v>66768</v>
      </c>
      <c r="S2724" s="45">
        <v>0</v>
      </c>
      <c r="T2724" s="45">
        <v>0</v>
      </c>
      <c r="U2724" s="45">
        <v>0</v>
      </c>
      <c r="V2724" s="45">
        <v>17.172896999999999</v>
      </c>
      <c r="W2724" s="45">
        <v>0</v>
      </c>
      <c r="X2724" s="45">
        <v>0</v>
      </c>
      <c r="Y2724" s="46">
        <v>57087.4</v>
      </c>
      <c r="Z2724" s="46">
        <v>78115.241991762567</v>
      </c>
      <c r="AA2724" s="47">
        <f>_xlfn.XLOOKUP($E2724,Main_OG!$D$1:$D$766,Main_OG!AJ$1:AJ$766,"")</f>
        <v>1060426</v>
      </c>
      <c r="AB2724" s="47">
        <f>_xlfn.XLOOKUP($E2724,Main_OG!$D$1:$D$766,Main_OG!AK$1:AK$766,"")</f>
        <v>3420144</v>
      </c>
      <c r="AC2724" s="47">
        <f>_xlfn.XLOOKUP($E2724,Main_OG!$D$1:$D$766,Main_OG!AL$1:AL$766,"")</f>
        <v>80765942</v>
      </c>
      <c r="AD2724" s="47">
        <f>_xlfn.XLOOKUP($E2724,Main_OG!$D$1:$D$766,Main_OG!AM$1:AM$766,"")</f>
        <v>0</v>
      </c>
    </row>
    <row r="2725" spans="1:30" x14ac:dyDescent="0.35">
      <c r="A2725" s="36" t="s">
        <v>3904</v>
      </c>
      <c r="B2725" s="45" t="s">
        <v>824</v>
      </c>
      <c r="C2725" s="45" t="s">
        <v>4308</v>
      </c>
      <c r="D2725" s="36" t="s">
        <v>3904</v>
      </c>
      <c r="E2725" s="36" t="str">
        <f t="shared" si="126"/>
        <v>2013_AK</v>
      </c>
      <c r="F2725" s="45">
        <v>2013</v>
      </c>
      <c r="G2725" s="45">
        <f>_xlfn.XLOOKUP(I2725,Main_OG!$B$1:$B$766,Main_OG!$O$1:$O$766,"")</f>
        <v>0</v>
      </c>
      <c r="H2725" s="45">
        <f>_xlfn.XLOOKUP(E2725,Main_OG!$D$1:$D$766,Main_OG!$J$1:$J$766,"")</f>
        <v>0</v>
      </c>
      <c r="I2725" s="45" t="s">
        <v>824</v>
      </c>
      <c r="J2725" s="45" t="str">
        <f t="shared" si="127"/>
        <v>TDX North Slope Generating Co_AK</v>
      </c>
      <c r="K2725" s="45" t="str">
        <f t="shared" si="128"/>
        <v>TDX North Slope Generating Co_AK</v>
      </c>
      <c r="L2725" s="45" t="s">
        <v>3911</v>
      </c>
      <c r="M2725" s="45">
        <v>0</v>
      </c>
      <c r="N2725" s="45">
        <v>74</v>
      </c>
      <c r="O2725" s="45">
        <v>0</v>
      </c>
      <c r="P2725" s="45">
        <v>0</v>
      </c>
      <c r="Q2725" s="45">
        <v>0</v>
      </c>
      <c r="R2725" s="45">
        <v>64780</v>
      </c>
      <c r="S2725" s="45">
        <v>0</v>
      </c>
      <c r="T2725" s="45">
        <v>0</v>
      </c>
      <c r="U2725" s="45">
        <v>0</v>
      </c>
      <c r="V2725" s="45">
        <v>18.462488</v>
      </c>
      <c r="W2725" s="45">
        <v>0</v>
      </c>
      <c r="X2725" s="45">
        <v>0</v>
      </c>
      <c r="Y2725" s="46">
        <v>54627.6</v>
      </c>
      <c r="Z2725" s="46">
        <v>74058.669298533408</v>
      </c>
      <c r="AA2725" s="47">
        <f>_xlfn.XLOOKUP($E2725,Main_OG!$D$1:$D$766,Main_OG!AJ$1:AJ$766,"")</f>
        <v>1458036</v>
      </c>
      <c r="AB2725" s="47">
        <f>_xlfn.XLOOKUP($E2725,Main_OG!$D$1:$D$766,Main_OG!AK$1:AK$766,"")</f>
        <v>2771552</v>
      </c>
      <c r="AC2725" s="47">
        <f>_xlfn.XLOOKUP($E2725,Main_OG!$D$1:$D$766,Main_OG!AL$1:AL$766,"")</f>
        <v>69602670</v>
      </c>
      <c r="AD2725" s="47">
        <f>_xlfn.XLOOKUP($E2725,Main_OG!$D$1:$D$766,Main_OG!AM$1:AM$766,"")</f>
        <v>0</v>
      </c>
    </row>
    <row r="2726" spans="1:30" x14ac:dyDescent="0.35">
      <c r="A2726" s="36" t="s">
        <v>3904</v>
      </c>
      <c r="B2726" s="45" t="s">
        <v>824</v>
      </c>
      <c r="C2726" s="45" t="s">
        <v>4308</v>
      </c>
      <c r="D2726" s="36" t="s">
        <v>3904</v>
      </c>
      <c r="E2726" s="36" t="str">
        <f t="shared" si="126"/>
        <v>2014_AK</v>
      </c>
      <c r="F2726" s="45">
        <v>2014</v>
      </c>
      <c r="G2726" s="45">
        <f>_xlfn.XLOOKUP(I2726,Main_OG!$B$1:$B$766,Main_OG!$O$1:$O$766,"")</f>
        <v>0</v>
      </c>
      <c r="H2726" s="45">
        <f>_xlfn.XLOOKUP(E2726,Main_OG!$D$1:$D$766,Main_OG!$J$1:$J$766,"")</f>
        <v>0</v>
      </c>
      <c r="I2726" s="45" t="s">
        <v>824</v>
      </c>
      <c r="J2726" s="45" t="str">
        <f t="shared" si="127"/>
        <v>TDX North Slope Generating Co_AK</v>
      </c>
      <c r="K2726" s="45" t="str">
        <f t="shared" si="128"/>
        <v>TDX North Slope Generating Co_AK</v>
      </c>
      <c r="L2726" s="45" t="s">
        <v>3912</v>
      </c>
      <c r="M2726" s="45">
        <v>0</v>
      </c>
      <c r="N2726" s="45">
        <v>109</v>
      </c>
      <c r="O2726" s="45">
        <v>0</v>
      </c>
      <c r="P2726" s="45">
        <v>0</v>
      </c>
      <c r="Q2726" s="45">
        <v>0</v>
      </c>
      <c r="R2726" s="45">
        <v>68810</v>
      </c>
      <c r="S2726" s="45">
        <v>0</v>
      </c>
      <c r="T2726" s="45">
        <v>0</v>
      </c>
      <c r="U2726" s="45">
        <v>0</v>
      </c>
      <c r="V2726" s="45">
        <v>20.207819000000001</v>
      </c>
      <c r="W2726" s="45">
        <v>0</v>
      </c>
      <c r="X2726" s="45">
        <v>0</v>
      </c>
      <c r="Y2726" s="46">
        <v>53303.3</v>
      </c>
      <c r="Z2726" s="46">
        <v>72317.3354136282</v>
      </c>
      <c r="AA2726" s="47">
        <f>_xlfn.XLOOKUP($E2726,Main_OG!$D$1:$D$766,Main_OG!AJ$1:AJ$766,"")</f>
        <v>973500</v>
      </c>
      <c r="AB2726" s="47">
        <f>_xlfn.XLOOKUP($E2726,Main_OG!$D$1:$D$766,Main_OG!AK$1:AK$766,"")</f>
        <v>2522930</v>
      </c>
      <c r="AC2726" s="47">
        <f>_xlfn.XLOOKUP($E2726,Main_OG!$D$1:$D$766,Main_OG!AL$1:AL$766,"")</f>
        <v>65702092</v>
      </c>
      <c r="AD2726" s="47">
        <f>_xlfn.XLOOKUP($E2726,Main_OG!$D$1:$D$766,Main_OG!AM$1:AM$766,"")</f>
        <v>0</v>
      </c>
    </row>
    <row r="2727" spans="1:30" x14ac:dyDescent="0.35">
      <c r="A2727" s="36" t="s">
        <v>3904</v>
      </c>
      <c r="B2727" s="45" t="s">
        <v>824</v>
      </c>
      <c r="C2727" s="45" t="s">
        <v>4308</v>
      </c>
      <c r="D2727" s="36" t="s">
        <v>3904</v>
      </c>
      <c r="E2727" s="36" t="str">
        <f t="shared" si="126"/>
        <v>2015_AK</v>
      </c>
      <c r="F2727" s="45">
        <v>2015</v>
      </c>
      <c r="G2727" s="45">
        <f>_xlfn.XLOOKUP(I2727,Main_OG!$B$1:$B$766,Main_OG!$O$1:$O$766,"")</f>
        <v>0</v>
      </c>
      <c r="H2727" s="45">
        <f>_xlfn.XLOOKUP(E2727,Main_OG!$D$1:$D$766,Main_OG!$J$1:$J$766,"")</f>
        <v>0</v>
      </c>
      <c r="I2727" s="45" t="s">
        <v>824</v>
      </c>
      <c r="J2727" s="45" t="str">
        <f t="shared" si="127"/>
        <v>TDX North Slope Generating Co_AK</v>
      </c>
      <c r="K2727" s="45" t="str">
        <f t="shared" si="128"/>
        <v>TDX North Slope Generating Co_AK</v>
      </c>
      <c r="L2727" s="45" t="s">
        <v>3913</v>
      </c>
      <c r="M2727" s="45">
        <v>0</v>
      </c>
      <c r="N2727" s="45">
        <v>168</v>
      </c>
      <c r="O2727" s="45">
        <v>0</v>
      </c>
      <c r="P2727" s="45">
        <v>0</v>
      </c>
      <c r="Q2727" s="45">
        <v>0</v>
      </c>
      <c r="R2727" s="45">
        <v>73055</v>
      </c>
      <c r="S2727" s="45">
        <v>0</v>
      </c>
      <c r="T2727" s="45">
        <v>0</v>
      </c>
      <c r="U2727" s="45">
        <v>0</v>
      </c>
      <c r="V2727" s="45">
        <v>23.857368000000001</v>
      </c>
      <c r="W2727" s="45">
        <v>0</v>
      </c>
      <c r="X2727" s="45">
        <v>0</v>
      </c>
      <c r="Y2727" s="46">
        <v>53681.1</v>
      </c>
      <c r="Z2727" s="46">
        <v>72696.260986146284</v>
      </c>
      <c r="AA2727" s="47">
        <f>_xlfn.XLOOKUP($E2727,Main_OG!$D$1:$D$766,Main_OG!AJ$1:AJ$766,"")</f>
        <v>1111366</v>
      </c>
      <c r="AB2727" s="47">
        <f>_xlfn.XLOOKUP($E2727,Main_OG!$D$1:$D$766,Main_OG!AK$1:AK$766,"")</f>
        <v>2691754</v>
      </c>
      <c r="AC2727" s="47">
        <f>_xlfn.XLOOKUP($E2727,Main_OG!$D$1:$D$766,Main_OG!AL$1:AL$766,"")</f>
        <v>62278240</v>
      </c>
      <c r="AD2727" s="47">
        <f>_xlfn.XLOOKUP($E2727,Main_OG!$D$1:$D$766,Main_OG!AM$1:AM$766,"")</f>
        <v>0</v>
      </c>
    </row>
    <row r="2728" spans="1:30" x14ac:dyDescent="0.35">
      <c r="A2728" s="36" t="s">
        <v>3904</v>
      </c>
      <c r="B2728" s="45" t="s">
        <v>824</v>
      </c>
      <c r="C2728" s="45" t="s">
        <v>4308</v>
      </c>
      <c r="D2728" s="36" t="s">
        <v>3904</v>
      </c>
      <c r="E2728" s="36" t="str">
        <f t="shared" si="126"/>
        <v>2016_AK</v>
      </c>
      <c r="F2728" s="45">
        <v>2016</v>
      </c>
      <c r="G2728" s="45">
        <f>_xlfn.XLOOKUP(I2728,Main_OG!$B$1:$B$766,Main_OG!$O$1:$O$766,"")</f>
        <v>0</v>
      </c>
      <c r="H2728" s="45">
        <f>_xlfn.XLOOKUP(E2728,Main_OG!$D$1:$D$766,Main_OG!$J$1:$J$766,"")</f>
        <v>0</v>
      </c>
      <c r="I2728" s="45" t="s">
        <v>824</v>
      </c>
      <c r="J2728" s="45" t="str">
        <f t="shared" si="127"/>
        <v>TDX North Slope Generating Co_AK</v>
      </c>
      <c r="K2728" s="45" t="str">
        <f t="shared" si="128"/>
        <v>TDX North Slope Generating Co_AK</v>
      </c>
      <c r="L2728" s="45" t="s">
        <v>3914</v>
      </c>
      <c r="M2728" s="45">
        <v>0</v>
      </c>
      <c r="N2728" s="45">
        <v>169</v>
      </c>
      <c r="O2728" s="45">
        <v>0</v>
      </c>
      <c r="P2728" s="45">
        <v>0</v>
      </c>
      <c r="Q2728" s="45">
        <v>0</v>
      </c>
      <c r="R2728" s="45">
        <v>72337</v>
      </c>
      <c r="S2728" s="45">
        <v>0</v>
      </c>
      <c r="T2728" s="45">
        <v>0</v>
      </c>
      <c r="U2728" s="45">
        <v>0</v>
      </c>
      <c r="V2728" s="45">
        <v>22.189198000000001</v>
      </c>
      <c r="W2728" s="45">
        <v>0</v>
      </c>
      <c r="X2728" s="45">
        <v>0</v>
      </c>
      <c r="Y2728" s="46">
        <v>53463.9</v>
      </c>
      <c r="Z2728" s="46">
        <v>71997.980002019991</v>
      </c>
      <c r="AA2728" s="47">
        <f>_xlfn.XLOOKUP($E2728,Main_OG!$D$1:$D$766,Main_OG!AJ$1:AJ$766,"")</f>
        <v>886258</v>
      </c>
      <c r="AB2728" s="47">
        <f>_xlfn.XLOOKUP($E2728,Main_OG!$D$1:$D$766,Main_OG!AK$1:AK$766,"")</f>
        <v>2907108</v>
      </c>
      <c r="AC2728" s="47">
        <f>_xlfn.XLOOKUP($E2728,Main_OG!$D$1:$D$766,Main_OG!AL$1:AL$766,"")</f>
        <v>56996434</v>
      </c>
      <c r="AD2728" s="47">
        <f>_xlfn.XLOOKUP($E2728,Main_OG!$D$1:$D$766,Main_OG!AM$1:AM$766,"")</f>
        <v>0</v>
      </c>
    </row>
    <row r="2729" spans="1:30" x14ac:dyDescent="0.35">
      <c r="A2729" s="36" t="s">
        <v>3904</v>
      </c>
      <c r="B2729" s="45" t="s">
        <v>824</v>
      </c>
      <c r="C2729" s="45" t="s">
        <v>4308</v>
      </c>
      <c r="D2729" s="36" t="s">
        <v>3904</v>
      </c>
      <c r="E2729" s="36" t="str">
        <f t="shared" si="126"/>
        <v>2017_AK</v>
      </c>
      <c r="F2729" s="45">
        <v>2017</v>
      </c>
      <c r="G2729" s="45">
        <f>_xlfn.XLOOKUP(I2729,Main_OG!$B$1:$B$766,Main_OG!$O$1:$O$766,"")</f>
        <v>0</v>
      </c>
      <c r="H2729" s="45">
        <f>_xlfn.XLOOKUP(E2729,Main_OG!$D$1:$D$766,Main_OG!$J$1:$J$766,"")</f>
        <v>0</v>
      </c>
      <c r="I2729" s="45" t="s">
        <v>824</v>
      </c>
      <c r="J2729" s="45" t="str">
        <f t="shared" si="127"/>
        <v>TDX North Slope Generating Co_AK</v>
      </c>
      <c r="K2729" s="45" t="str">
        <f t="shared" si="128"/>
        <v>TDX North Slope Generating Co_AK</v>
      </c>
      <c r="L2729" s="45" t="s">
        <v>3915</v>
      </c>
      <c r="M2729" s="45">
        <v>0</v>
      </c>
      <c r="N2729" s="45">
        <v>166</v>
      </c>
      <c r="O2729" s="45">
        <v>0</v>
      </c>
      <c r="P2729" s="45">
        <v>0</v>
      </c>
      <c r="Q2729" s="45">
        <v>0</v>
      </c>
      <c r="R2729" s="45">
        <v>63132</v>
      </c>
      <c r="S2729" s="45">
        <v>0</v>
      </c>
      <c r="T2729" s="45">
        <v>0</v>
      </c>
      <c r="U2729" s="45">
        <v>0</v>
      </c>
      <c r="V2729" s="45">
        <v>22.932901999999999</v>
      </c>
      <c r="W2729" s="45">
        <v>0</v>
      </c>
      <c r="X2729" s="45">
        <v>0</v>
      </c>
      <c r="Y2729" s="46">
        <v>53550.9</v>
      </c>
      <c r="Z2729" s="46">
        <v>72270.079070639942</v>
      </c>
      <c r="AA2729" s="47">
        <f>_xlfn.XLOOKUP($E2729,Main_OG!$D$1:$D$766,Main_OG!AJ$1:AJ$766,"")</f>
        <v>828134</v>
      </c>
      <c r="AB2729" s="47">
        <f>_xlfn.XLOOKUP($E2729,Main_OG!$D$1:$D$766,Main_OG!AK$1:AK$766,"")</f>
        <v>3169522</v>
      </c>
      <c r="AC2729" s="47">
        <f>_xlfn.XLOOKUP($E2729,Main_OG!$D$1:$D$766,Main_OG!AL$1:AL$766,"")</f>
        <v>58431118</v>
      </c>
      <c r="AD2729" s="47">
        <f>_xlfn.XLOOKUP($E2729,Main_OG!$D$1:$D$766,Main_OG!AM$1:AM$766,"")</f>
        <v>0</v>
      </c>
    </row>
    <row r="2730" spans="1:30" x14ac:dyDescent="0.35">
      <c r="A2730" s="36" t="s">
        <v>3904</v>
      </c>
      <c r="B2730" s="45" t="s">
        <v>824</v>
      </c>
      <c r="C2730" s="45" t="s">
        <v>4308</v>
      </c>
      <c r="D2730" s="36" t="s">
        <v>3904</v>
      </c>
      <c r="E2730" s="36" t="str">
        <f t="shared" si="126"/>
        <v>2018_AK</v>
      </c>
      <c r="F2730" s="45">
        <v>2018</v>
      </c>
      <c r="G2730" s="45">
        <f>_xlfn.XLOOKUP(I2730,Main_OG!$B$1:$B$766,Main_OG!$O$1:$O$766,"")</f>
        <v>0</v>
      </c>
      <c r="H2730" s="45">
        <f>_xlfn.XLOOKUP(E2730,Main_OG!$D$1:$D$766,Main_OG!$J$1:$J$766,"")</f>
        <v>0</v>
      </c>
      <c r="I2730" s="45" t="s">
        <v>824</v>
      </c>
      <c r="J2730" s="45" t="str">
        <f t="shared" si="127"/>
        <v>TDX North Slope Generating Co_AK</v>
      </c>
      <c r="K2730" s="45" t="str">
        <f t="shared" si="128"/>
        <v>TDX North Slope Generating Co_AK</v>
      </c>
      <c r="L2730" s="45" t="s">
        <v>3916</v>
      </c>
      <c r="M2730" s="45">
        <v>0</v>
      </c>
      <c r="N2730" s="45">
        <v>164</v>
      </c>
      <c r="O2730" s="45">
        <v>0</v>
      </c>
      <c r="P2730" s="45">
        <v>0</v>
      </c>
      <c r="Q2730" s="45">
        <v>0</v>
      </c>
      <c r="R2730" s="45">
        <v>57320</v>
      </c>
      <c r="S2730" s="45">
        <v>0</v>
      </c>
      <c r="T2730" s="45">
        <v>0</v>
      </c>
      <c r="U2730" s="45">
        <v>0</v>
      </c>
      <c r="V2730" s="45">
        <v>21.959177</v>
      </c>
      <c r="W2730" s="45">
        <v>0</v>
      </c>
      <c r="X2730" s="45">
        <v>0</v>
      </c>
      <c r="Y2730" s="46">
        <v>52479.6</v>
      </c>
      <c r="Z2730" s="46">
        <v>71243.402332804792</v>
      </c>
      <c r="AA2730" s="47">
        <f>_xlfn.XLOOKUP($E2730,Main_OG!$D$1:$D$766,Main_OG!AJ$1:AJ$766,"")</f>
        <v>992202</v>
      </c>
      <c r="AB2730" s="47">
        <f>_xlfn.XLOOKUP($E2730,Main_OG!$D$1:$D$766,Main_OG!AK$1:AK$766,"")</f>
        <v>2907594</v>
      </c>
      <c r="AC2730" s="47">
        <f>_xlfn.XLOOKUP($E2730,Main_OG!$D$1:$D$766,Main_OG!AL$1:AL$766,"")</f>
        <v>51337406</v>
      </c>
      <c r="AD2730" s="47">
        <f>_xlfn.XLOOKUP($E2730,Main_OG!$D$1:$D$766,Main_OG!AM$1:AM$766,"")</f>
        <v>0</v>
      </c>
    </row>
    <row r="2731" spans="1:30" x14ac:dyDescent="0.35">
      <c r="A2731" s="36" t="s">
        <v>3904</v>
      </c>
      <c r="B2731" s="45" t="s">
        <v>824</v>
      </c>
      <c r="C2731" s="45" t="s">
        <v>4308</v>
      </c>
      <c r="D2731" s="36" t="s">
        <v>3904</v>
      </c>
      <c r="E2731" s="36" t="str">
        <f t="shared" si="126"/>
        <v>2019_AK</v>
      </c>
      <c r="F2731" s="45">
        <v>2019</v>
      </c>
      <c r="G2731" s="45">
        <f>_xlfn.XLOOKUP(I2731,Main_OG!$B$1:$B$766,Main_OG!$O$1:$O$766,"")</f>
        <v>0</v>
      </c>
      <c r="H2731" s="45">
        <f>_xlfn.XLOOKUP(E2731,Main_OG!$D$1:$D$766,Main_OG!$J$1:$J$766,"")</f>
        <v>0</v>
      </c>
      <c r="I2731" s="45" t="s">
        <v>824</v>
      </c>
      <c r="J2731" s="45" t="str">
        <f t="shared" si="127"/>
        <v>TDX North Slope Generating Co_AK</v>
      </c>
      <c r="K2731" s="45" t="str">
        <f t="shared" si="128"/>
        <v>TDX North Slope Generating Co_AK</v>
      </c>
      <c r="L2731" s="45" t="s">
        <v>3917</v>
      </c>
      <c r="M2731" s="45">
        <v>0</v>
      </c>
      <c r="N2731" s="45">
        <v>162</v>
      </c>
      <c r="O2731" s="45">
        <v>0</v>
      </c>
      <c r="P2731" s="45">
        <v>0</v>
      </c>
      <c r="Q2731" s="45">
        <v>0</v>
      </c>
      <c r="R2731" s="45">
        <v>53764</v>
      </c>
      <c r="S2731" s="45">
        <v>0</v>
      </c>
      <c r="T2731" s="45">
        <v>0</v>
      </c>
      <c r="U2731" s="45">
        <v>0</v>
      </c>
      <c r="V2731" s="45">
        <v>22.057511000000002</v>
      </c>
      <c r="W2731" s="45">
        <v>0</v>
      </c>
      <c r="X2731" s="45">
        <v>0</v>
      </c>
      <c r="Y2731" s="46">
        <v>52325.3</v>
      </c>
      <c r="Z2731" s="46">
        <v>71326.453136096767</v>
      </c>
      <c r="AA2731" s="47">
        <f>_xlfn.XLOOKUP($E2731,Main_OG!$D$1:$D$766,Main_OG!AJ$1:AJ$766,"")</f>
        <v>1111904</v>
      </c>
      <c r="AB2731" s="47">
        <f>_xlfn.XLOOKUP($E2731,Main_OG!$D$1:$D$766,Main_OG!AK$1:AK$766,"")</f>
        <v>3216424</v>
      </c>
      <c r="AC2731" s="47">
        <f>_xlfn.XLOOKUP($E2731,Main_OG!$D$1:$D$766,Main_OG!AL$1:AL$766,"")</f>
        <v>49373842</v>
      </c>
      <c r="AD2731" s="47">
        <f>_xlfn.XLOOKUP($E2731,Main_OG!$D$1:$D$766,Main_OG!AM$1:AM$766,"")</f>
        <v>0</v>
      </c>
    </row>
    <row r="2732" spans="1:30" x14ac:dyDescent="0.35">
      <c r="A2732" s="36" t="s">
        <v>3904</v>
      </c>
      <c r="B2732" s="45" t="s">
        <v>824</v>
      </c>
      <c r="C2732" s="45" t="s">
        <v>4308</v>
      </c>
      <c r="D2732" s="36" t="s">
        <v>3904</v>
      </c>
      <c r="E2732" s="36" t="str">
        <f t="shared" si="126"/>
        <v>2020_AK</v>
      </c>
      <c r="F2732" s="45">
        <v>2020</v>
      </c>
      <c r="G2732" s="45">
        <f>_xlfn.XLOOKUP(I2732,Main_OG!$B$1:$B$766,Main_OG!$O$1:$O$766,"")</f>
        <v>0</v>
      </c>
      <c r="H2732" s="45">
        <f>_xlfn.XLOOKUP(E2732,Main_OG!$D$1:$D$766,Main_OG!$J$1:$J$766,"")</f>
        <v>0</v>
      </c>
      <c r="I2732" s="45" t="s">
        <v>824</v>
      </c>
      <c r="J2732" s="45" t="str">
        <f t="shared" si="127"/>
        <v>TDX North Slope Generating Co_AK</v>
      </c>
      <c r="K2732" s="45" t="str">
        <f t="shared" si="128"/>
        <v>TDX North Slope Generating Co_AK</v>
      </c>
      <c r="L2732" s="45" t="s">
        <v>3918</v>
      </c>
      <c r="M2732" s="45">
        <v>0</v>
      </c>
      <c r="N2732" s="45">
        <v>165</v>
      </c>
      <c r="O2732" s="45">
        <v>0</v>
      </c>
      <c r="P2732" s="45">
        <v>0</v>
      </c>
      <c r="Q2732" s="45">
        <v>0</v>
      </c>
      <c r="R2732" s="45">
        <v>53030</v>
      </c>
      <c r="S2732" s="45">
        <v>0</v>
      </c>
      <c r="T2732" s="45">
        <v>0</v>
      </c>
      <c r="U2732" s="45">
        <v>0</v>
      </c>
      <c r="V2732" s="45">
        <v>21.802752999999999</v>
      </c>
      <c r="W2732" s="45">
        <v>0</v>
      </c>
      <c r="X2732" s="45">
        <v>0</v>
      </c>
      <c r="Y2732" s="46">
        <v>50344.6</v>
      </c>
      <c r="Z2732" s="46">
        <v>68769.82381562519</v>
      </c>
      <c r="AA2732" s="47">
        <f>_xlfn.XLOOKUP($E2732,Main_OG!$D$1:$D$766,Main_OG!AJ$1:AJ$766,"")</f>
        <v>1175756</v>
      </c>
      <c r="AB2732" s="47">
        <f>_xlfn.XLOOKUP($E2732,Main_OG!$D$1:$D$766,Main_OG!AK$1:AK$766,"")</f>
        <v>3567080</v>
      </c>
      <c r="AC2732" s="47">
        <f>_xlfn.XLOOKUP($E2732,Main_OG!$D$1:$D$766,Main_OG!AL$1:AL$766,"")</f>
        <v>46219482</v>
      </c>
      <c r="AD2732" s="47">
        <f>_xlfn.XLOOKUP($E2732,Main_OG!$D$1:$D$766,Main_OG!AM$1:AM$766,"")</f>
        <v>0</v>
      </c>
    </row>
    <row r="2733" spans="1:30" x14ac:dyDescent="0.35">
      <c r="A2733" s="36" t="s">
        <v>3919</v>
      </c>
      <c r="B2733" s="45" t="s">
        <v>685</v>
      </c>
      <c r="C2733" s="45" t="s">
        <v>4315</v>
      </c>
      <c r="D2733" s="36" t="s">
        <v>3919</v>
      </c>
      <c r="E2733" s="36" t="str">
        <f t="shared" si="126"/>
        <v>2006_NM</v>
      </c>
      <c r="F2733" s="45">
        <v>2006</v>
      </c>
      <c r="G2733" s="45">
        <f>_xlfn.XLOOKUP(I2733,Main_OG!$B$1:$B$766,Main_OG!$O$1:$O$766,"")</f>
        <v>0</v>
      </c>
      <c r="H2733" s="45">
        <f>_xlfn.XLOOKUP(E2733,Main_OG!$D$1:$D$766,Main_OG!$J$1:$J$766,"")</f>
        <v>0</v>
      </c>
      <c r="I2733" s="45" t="s">
        <v>685</v>
      </c>
      <c r="J2733" s="45" t="str">
        <f t="shared" si="127"/>
        <v>Texas-New Mexico Power Co_NM</v>
      </c>
      <c r="K2733" s="45" t="str">
        <f t="shared" si="128"/>
        <v>Texas-New Mexico Power Co_NM</v>
      </c>
      <c r="L2733" s="45" t="s">
        <v>3920</v>
      </c>
      <c r="M2733" s="45">
        <v>0</v>
      </c>
      <c r="N2733" s="45">
        <v>6613</v>
      </c>
      <c r="O2733" s="45">
        <v>2</v>
      </c>
      <c r="P2733" s="45">
        <v>42915</v>
      </c>
      <c r="Q2733" s="45">
        <v>0</v>
      </c>
      <c r="R2733" s="45">
        <v>30209</v>
      </c>
      <c r="S2733" s="45">
        <v>35386</v>
      </c>
      <c r="T2733" s="45">
        <v>28526</v>
      </c>
      <c r="U2733" s="45">
        <v>0</v>
      </c>
      <c r="V2733" s="45">
        <v>11.50810279540727</v>
      </c>
      <c r="W2733" s="45">
        <v>5.9107787441808419</v>
      </c>
      <c r="X2733" s="45">
        <v>11.124847416512941</v>
      </c>
      <c r="Y2733" s="46">
        <v>88554.5</v>
      </c>
      <c r="Z2733" s="46">
        <v>45131.660021700831</v>
      </c>
      <c r="AA2733" s="47">
        <f>_xlfn.XLOOKUP($E2733,Main_OG!$D$1:$D$766,Main_OG!AJ$1:AJ$766,"")</f>
        <v>33922155.979999997</v>
      </c>
      <c r="AB2733" s="47">
        <f>_xlfn.XLOOKUP($E2733,Main_OG!$D$1:$D$766,Main_OG!AK$1:AK$766,"")</f>
        <v>146834.01999999999</v>
      </c>
      <c r="AC2733" s="47">
        <f>_xlfn.XLOOKUP($E2733,Main_OG!$D$1:$D$766,Main_OG!AL$1:AL$766,"")</f>
        <v>105029841.53999999</v>
      </c>
      <c r="AD2733" s="47">
        <f>_xlfn.XLOOKUP($E2733,Main_OG!$D$1:$D$766,Main_OG!AM$1:AM$766,"")</f>
        <v>0</v>
      </c>
    </row>
    <row r="2734" spans="1:30" x14ac:dyDescent="0.35">
      <c r="A2734" s="36" t="s">
        <v>3921</v>
      </c>
      <c r="B2734" s="45" t="s">
        <v>158</v>
      </c>
      <c r="C2734" s="45" t="s">
        <v>4314</v>
      </c>
      <c r="D2734" s="36" t="s">
        <v>3921</v>
      </c>
      <c r="E2734" s="36" t="str">
        <f t="shared" si="126"/>
        <v>2006_OH</v>
      </c>
      <c r="F2734" s="45">
        <v>2006</v>
      </c>
      <c r="G2734" s="45">
        <f>_xlfn.XLOOKUP(I2734,Main_OG!$B$1:$B$766,Main_OG!$O$1:$O$766,"")</f>
        <v>1</v>
      </c>
      <c r="H2734" s="45">
        <f>_xlfn.XLOOKUP(E2734,Main_OG!$D$1:$D$766,Main_OG!$J$1:$J$766,"")</f>
        <v>0</v>
      </c>
      <c r="I2734" s="45" t="s">
        <v>158</v>
      </c>
      <c r="J2734" s="45" t="str">
        <f t="shared" si="127"/>
        <v>Toledo Edison Co_OH</v>
      </c>
      <c r="K2734" s="45" t="str">
        <f t="shared" si="128"/>
        <v>Toledo Edison Co_OH</v>
      </c>
      <c r="L2734" s="45" t="s">
        <v>3922</v>
      </c>
      <c r="M2734" s="45">
        <v>0</v>
      </c>
      <c r="N2734" s="45">
        <v>18713</v>
      </c>
      <c r="O2734" s="45">
        <v>179</v>
      </c>
      <c r="P2734" s="45">
        <v>246136</v>
      </c>
      <c r="Q2734" s="45">
        <v>0</v>
      </c>
      <c r="R2734" s="45">
        <v>189992</v>
      </c>
      <c r="S2734" s="45">
        <v>221809</v>
      </c>
      <c r="T2734" s="45">
        <v>232737</v>
      </c>
      <c r="U2734" s="45">
        <v>0</v>
      </c>
      <c r="V2734" s="45">
        <v>10.433330953701519</v>
      </c>
      <c r="W2734" s="45">
        <v>4.4249256441167537</v>
      </c>
      <c r="X2734" s="45">
        <v>10.85791916591594</v>
      </c>
      <c r="Y2734" s="46">
        <v>582637.6</v>
      </c>
      <c r="Z2734" s="46">
        <v>50747.042146156506</v>
      </c>
      <c r="AA2734" s="47">
        <f>_xlfn.XLOOKUP($E2734,Main_OG!$D$1:$D$766,Main_OG!AJ$1:AJ$766,"")</f>
        <v>117482419.64</v>
      </c>
      <c r="AB2734" s="47">
        <f>_xlfn.XLOOKUP($E2734,Main_OG!$D$1:$D$766,Main_OG!AK$1:AK$766,"")</f>
        <v>4871324.0599999996</v>
      </c>
      <c r="AC2734" s="47">
        <f>_xlfn.XLOOKUP($E2734,Main_OG!$D$1:$D$766,Main_OG!AL$1:AL$766,"")</f>
        <v>41503427.560000002</v>
      </c>
      <c r="AD2734" s="47">
        <f>_xlfn.XLOOKUP($E2734,Main_OG!$D$1:$D$766,Main_OG!AM$1:AM$766,"")</f>
        <v>16846939</v>
      </c>
    </row>
    <row r="2735" spans="1:30" x14ac:dyDescent="0.35">
      <c r="A2735" s="36" t="s">
        <v>3921</v>
      </c>
      <c r="B2735" s="45" t="s">
        <v>158</v>
      </c>
      <c r="C2735" s="45" t="s">
        <v>4314</v>
      </c>
      <c r="D2735" s="36" t="s">
        <v>3921</v>
      </c>
      <c r="E2735" s="36" t="str">
        <f t="shared" si="126"/>
        <v>2007_OH</v>
      </c>
      <c r="F2735" s="45">
        <v>2007</v>
      </c>
      <c r="G2735" s="45">
        <f>_xlfn.XLOOKUP(I2735,Main_OG!$B$1:$B$766,Main_OG!$O$1:$O$766,"")</f>
        <v>1</v>
      </c>
      <c r="H2735" s="45">
        <f>_xlfn.XLOOKUP(E2735,Main_OG!$D$1:$D$766,Main_OG!$J$1:$J$766,"")</f>
        <v>0</v>
      </c>
      <c r="I2735" s="45" t="s">
        <v>158</v>
      </c>
      <c r="J2735" s="45" t="str">
        <f t="shared" si="127"/>
        <v>Toledo Edison Co_OH</v>
      </c>
      <c r="K2735" s="45" t="str">
        <f t="shared" si="128"/>
        <v>Toledo Edison Co_OH</v>
      </c>
      <c r="L2735" s="45" t="s">
        <v>3923</v>
      </c>
      <c r="M2735" s="45">
        <v>0</v>
      </c>
      <c r="N2735" s="45">
        <v>19217</v>
      </c>
      <c r="O2735" s="45">
        <v>174</v>
      </c>
      <c r="P2735" s="45">
        <v>246283</v>
      </c>
      <c r="Q2735" s="45">
        <v>0</v>
      </c>
      <c r="R2735" s="45">
        <v>198890</v>
      </c>
      <c r="S2735" s="45">
        <v>232867</v>
      </c>
      <c r="T2735" s="45">
        <v>252013</v>
      </c>
      <c r="U2735" s="45">
        <v>0</v>
      </c>
      <c r="V2735" s="45">
        <v>10.62</v>
      </c>
      <c r="W2735" s="45">
        <v>4.59</v>
      </c>
      <c r="X2735" s="45">
        <v>11.04</v>
      </c>
      <c r="Y2735" s="46">
        <v>585403</v>
      </c>
      <c r="Z2735" s="46">
        <v>50902.537183704175</v>
      </c>
      <c r="AA2735" s="47">
        <f>_xlfn.XLOOKUP($E2735,Main_OG!$D$1:$D$766,Main_OG!AJ$1:AJ$766,"")</f>
        <v>119092072</v>
      </c>
      <c r="AB2735" s="47">
        <f>_xlfn.XLOOKUP($E2735,Main_OG!$D$1:$D$766,Main_OG!AK$1:AK$766,"")</f>
        <v>4197256</v>
      </c>
      <c r="AC2735" s="47">
        <f>_xlfn.XLOOKUP($E2735,Main_OG!$D$1:$D$766,Main_OG!AL$1:AL$766,"")</f>
        <v>69748288</v>
      </c>
      <c r="AD2735" s="47">
        <f>_xlfn.XLOOKUP($E2735,Main_OG!$D$1:$D$766,Main_OG!AM$1:AM$766,"")</f>
        <v>15764049</v>
      </c>
    </row>
    <row r="2736" spans="1:30" x14ac:dyDescent="0.35">
      <c r="A2736" s="36" t="s">
        <v>3924</v>
      </c>
      <c r="B2736" s="45" t="s">
        <v>158</v>
      </c>
      <c r="C2736" s="45" t="s">
        <v>4314</v>
      </c>
      <c r="D2736" s="36" t="s">
        <v>3921</v>
      </c>
      <c r="E2736" s="36" t="str">
        <f t="shared" si="126"/>
        <v>2008_OH</v>
      </c>
      <c r="F2736" s="45">
        <v>2008</v>
      </c>
      <c r="G2736" s="45">
        <f>_xlfn.XLOOKUP(I2736,Main_OG!$B$1:$B$766,Main_OG!$O$1:$O$766,"")</f>
        <v>1</v>
      </c>
      <c r="H2736" s="45">
        <f>_xlfn.XLOOKUP(E2736,Main_OG!$D$1:$D$766,Main_OG!$J$1:$J$766,"")</f>
        <v>0</v>
      </c>
      <c r="I2736" s="45" t="s">
        <v>158</v>
      </c>
      <c r="J2736" s="45" t="str">
        <f t="shared" si="127"/>
        <v>The Toledo Edison Co_OH</v>
      </c>
      <c r="K2736" s="45" t="str">
        <f t="shared" si="128"/>
        <v>Toledo Edison Co_OH</v>
      </c>
      <c r="L2736" s="45" t="s">
        <v>3925</v>
      </c>
      <c r="M2736" s="45">
        <v>0</v>
      </c>
      <c r="N2736" s="45">
        <v>21493</v>
      </c>
      <c r="O2736" s="45">
        <v>167</v>
      </c>
      <c r="P2736" s="45">
        <v>248770</v>
      </c>
      <c r="Q2736" s="45">
        <v>0</v>
      </c>
      <c r="R2736" s="45">
        <v>1987417</v>
      </c>
      <c r="S2736" s="45">
        <v>4725870</v>
      </c>
      <c r="T2736" s="45">
        <v>2293637</v>
      </c>
      <c r="U2736" s="45">
        <v>0</v>
      </c>
      <c r="V2736" s="45">
        <v>11.32</v>
      </c>
      <c r="W2736" s="45">
        <v>5.42</v>
      </c>
      <c r="X2736" s="45">
        <v>11.7</v>
      </c>
      <c r="Y2736" s="46">
        <v>580389</v>
      </c>
      <c r="Z2736" s="46">
        <v>50401.154420201623</v>
      </c>
      <c r="AA2736" s="47">
        <f>_xlfn.XLOOKUP($E2736,Main_OG!$D$1:$D$766,Main_OG!AJ$1:AJ$766,"")</f>
        <v>118100658</v>
      </c>
      <c r="AB2736" s="47">
        <f>_xlfn.XLOOKUP($E2736,Main_OG!$D$1:$D$766,Main_OG!AK$1:AK$766,"")</f>
        <v>4989790</v>
      </c>
      <c r="AC2736" s="47">
        <f>_xlfn.XLOOKUP($E2736,Main_OG!$D$1:$D$766,Main_OG!AL$1:AL$766,"")</f>
        <v>42520684</v>
      </c>
      <c r="AD2736" s="47">
        <f>_xlfn.XLOOKUP($E2736,Main_OG!$D$1:$D$766,Main_OG!AM$1:AM$766,"")</f>
        <v>17513878</v>
      </c>
    </row>
    <row r="2737" spans="1:30" x14ac:dyDescent="0.35">
      <c r="A2737" s="36" t="s">
        <v>3924</v>
      </c>
      <c r="B2737" s="45" t="s">
        <v>158</v>
      </c>
      <c r="C2737" s="45" t="s">
        <v>4314</v>
      </c>
      <c r="D2737" s="36" t="s">
        <v>3921</v>
      </c>
      <c r="E2737" s="36" t="str">
        <f t="shared" si="126"/>
        <v>2009_OH</v>
      </c>
      <c r="F2737" s="45">
        <v>2009</v>
      </c>
      <c r="G2737" s="45">
        <f>_xlfn.XLOOKUP(I2737,Main_OG!$B$1:$B$766,Main_OG!$O$1:$O$766,"")</f>
        <v>1</v>
      </c>
      <c r="H2737" s="45">
        <f>_xlfn.XLOOKUP(E2737,Main_OG!$D$1:$D$766,Main_OG!$J$1:$J$766,"")</f>
        <v>0</v>
      </c>
      <c r="I2737" s="45" t="s">
        <v>158</v>
      </c>
      <c r="J2737" s="45" t="str">
        <f t="shared" si="127"/>
        <v>The Toledo Edison Co_OH</v>
      </c>
      <c r="K2737" s="45" t="str">
        <f t="shared" si="128"/>
        <v>Toledo Edison Co_OH</v>
      </c>
      <c r="L2737" s="45" t="s">
        <v>3926</v>
      </c>
      <c r="M2737" s="45">
        <v>0</v>
      </c>
      <c r="N2737" s="45">
        <v>31139</v>
      </c>
      <c r="O2737" s="45">
        <v>175</v>
      </c>
      <c r="P2737" s="45">
        <v>225560</v>
      </c>
      <c r="Q2737" s="45">
        <v>0</v>
      </c>
      <c r="R2737" s="45">
        <v>2177011</v>
      </c>
      <c r="S2737" s="45">
        <v>3573547</v>
      </c>
      <c r="T2737" s="45">
        <v>2065273</v>
      </c>
      <c r="U2737" s="45">
        <v>0</v>
      </c>
      <c r="V2737" s="45">
        <v>11.41</v>
      </c>
      <c r="W2737" s="45">
        <v>6.54</v>
      </c>
      <c r="X2737" s="45">
        <v>12.09</v>
      </c>
      <c r="Y2737" s="46">
        <v>550982.40000000002</v>
      </c>
      <c r="Z2737" s="46">
        <v>47791.427730807874</v>
      </c>
      <c r="AA2737" s="47">
        <f>_xlfn.XLOOKUP($E2737,Main_OG!$D$1:$D$766,Main_OG!AJ$1:AJ$766,"")</f>
        <v>101159832</v>
      </c>
      <c r="AB2737" s="47">
        <f>_xlfn.XLOOKUP($E2737,Main_OG!$D$1:$D$766,Main_OG!AK$1:AK$766,"")</f>
        <v>4635994</v>
      </c>
      <c r="AC2737" s="47">
        <f>_xlfn.XLOOKUP($E2737,Main_OG!$D$1:$D$766,Main_OG!AL$1:AL$766,"")</f>
        <v>71642934</v>
      </c>
      <c r="AD2737" s="47">
        <f>_xlfn.XLOOKUP($E2737,Main_OG!$D$1:$D$766,Main_OG!AM$1:AM$766,"")</f>
        <v>15206084</v>
      </c>
    </row>
    <row r="2738" spans="1:30" x14ac:dyDescent="0.35">
      <c r="A2738" s="36" t="s">
        <v>3924</v>
      </c>
      <c r="B2738" s="45" t="s">
        <v>158</v>
      </c>
      <c r="C2738" s="45" t="s">
        <v>4314</v>
      </c>
      <c r="D2738" s="36" t="s">
        <v>3921</v>
      </c>
      <c r="E2738" s="36" t="str">
        <f t="shared" si="126"/>
        <v>2010_OH</v>
      </c>
      <c r="F2738" s="45">
        <v>2010</v>
      </c>
      <c r="G2738" s="45">
        <f>_xlfn.XLOOKUP(I2738,Main_OG!$B$1:$B$766,Main_OG!$O$1:$O$766,"")</f>
        <v>1</v>
      </c>
      <c r="H2738" s="45">
        <f>_xlfn.XLOOKUP(E2738,Main_OG!$D$1:$D$766,Main_OG!$J$1:$J$766,"")</f>
        <v>1</v>
      </c>
      <c r="I2738" s="45" t="s">
        <v>158</v>
      </c>
      <c r="J2738" s="45" t="str">
        <f t="shared" si="127"/>
        <v>The Toledo Edison Co_OH</v>
      </c>
      <c r="K2738" s="45" t="str">
        <f t="shared" si="128"/>
        <v>Toledo Edison Co_OH</v>
      </c>
      <c r="L2738" s="45" t="s">
        <v>3927</v>
      </c>
      <c r="M2738" s="45">
        <v>0</v>
      </c>
      <c r="N2738" s="45">
        <v>15807</v>
      </c>
      <c r="O2738" s="45">
        <v>67</v>
      </c>
      <c r="P2738" s="45">
        <v>126006</v>
      </c>
      <c r="Q2738" s="45">
        <v>0</v>
      </c>
      <c r="R2738" s="45">
        <v>698156</v>
      </c>
      <c r="S2738" s="45">
        <v>1596181</v>
      </c>
      <c r="T2738" s="45">
        <v>1242795</v>
      </c>
      <c r="U2738" s="45">
        <v>0</v>
      </c>
      <c r="V2738" s="45">
        <v>10.95</v>
      </c>
      <c r="W2738" s="45">
        <v>4.92</v>
      </c>
      <c r="X2738" s="45">
        <v>11.5</v>
      </c>
      <c r="Y2738" s="46">
        <v>563816.30000000005</v>
      </c>
      <c r="Z2738" s="46">
        <v>48859.897903270772</v>
      </c>
      <c r="AA2738" s="47">
        <f>_xlfn.XLOOKUP($E2738,Main_OG!$D$1:$D$766,Main_OG!AJ$1:AJ$766,"")</f>
        <v>106305244</v>
      </c>
      <c r="AB2738" s="47">
        <f>_xlfn.XLOOKUP($E2738,Main_OG!$D$1:$D$766,Main_OG!AK$1:AK$766,"")</f>
        <v>5086316</v>
      </c>
      <c r="AC2738" s="47">
        <f>_xlfn.XLOOKUP($E2738,Main_OG!$D$1:$D$766,Main_OG!AL$1:AL$766,"")</f>
        <v>112936876</v>
      </c>
      <c r="AD2738" s="47">
        <f>_xlfn.XLOOKUP($E2738,Main_OG!$D$1:$D$766,Main_OG!AM$1:AM$766,"")</f>
        <v>15804803</v>
      </c>
    </row>
    <row r="2739" spans="1:30" x14ac:dyDescent="0.35">
      <c r="A2739" s="36" t="s">
        <v>3924</v>
      </c>
      <c r="B2739" s="45" t="s">
        <v>158</v>
      </c>
      <c r="C2739" s="45" t="s">
        <v>4314</v>
      </c>
      <c r="D2739" s="36" t="s">
        <v>3921</v>
      </c>
      <c r="E2739" s="36" t="str">
        <f t="shared" si="126"/>
        <v>2011_OH</v>
      </c>
      <c r="F2739" s="45">
        <v>2011</v>
      </c>
      <c r="G2739" s="45">
        <f>_xlfn.XLOOKUP(I2739,Main_OG!$B$1:$B$766,Main_OG!$O$1:$O$766,"")</f>
        <v>1</v>
      </c>
      <c r="H2739" s="45">
        <f>_xlfn.XLOOKUP(E2739,Main_OG!$D$1:$D$766,Main_OG!$J$1:$J$766,"")</f>
        <v>1</v>
      </c>
      <c r="I2739" s="45" t="s">
        <v>158</v>
      </c>
      <c r="J2739" s="45" t="str">
        <f t="shared" si="127"/>
        <v>The Toledo Edison Co_OH</v>
      </c>
      <c r="K2739" s="45" t="str">
        <f t="shared" si="128"/>
        <v>Toledo Edison Co_OH</v>
      </c>
      <c r="L2739" s="45" t="s">
        <v>3928</v>
      </c>
      <c r="M2739" s="45">
        <v>0</v>
      </c>
      <c r="N2739" s="45">
        <v>10974</v>
      </c>
      <c r="O2739" s="45">
        <v>109</v>
      </c>
      <c r="P2739" s="45">
        <v>95464</v>
      </c>
      <c r="Q2739" s="45">
        <v>0</v>
      </c>
      <c r="R2739" s="45">
        <v>355121</v>
      </c>
      <c r="S2739" s="45">
        <v>1560968</v>
      </c>
      <c r="T2739" s="45">
        <v>895774</v>
      </c>
      <c r="U2739" s="45">
        <v>0</v>
      </c>
      <c r="V2739" s="45">
        <v>12.67</v>
      </c>
      <c r="W2739" s="45">
        <v>3.72</v>
      </c>
      <c r="X2739" s="45">
        <v>11.77</v>
      </c>
      <c r="Y2739" s="46">
        <v>580251.4</v>
      </c>
      <c r="Z2739" s="46">
        <v>50256.774471265795</v>
      </c>
      <c r="AA2739" s="47">
        <f>_xlfn.XLOOKUP($E2739,Main_OG!$D$1:$D$766,Main_OG!AJ$1:AJ$766,"")</f>
        <v>95221668</v>
      </c>
      <c r="AB2739" s="47">
        <f>_xlfn.XLOOKUP($E2739,Main_OG!$D$1:$D$766,Main_OG!AK$1:AK$766,"")</f>
        <v>5210872.5599999996</v>
      </c>
      <c r="AC2739" s="47">
        <f>_xlfn.XLOOKUP($E2739,Main_OG!$D$1:$D$766,Main_OG!AL$1:AL$766,"")</f>
        <v>186439678</v>
      </c>
      <c r="AD2739" s="47">
        <f>_xlfn.XLOOKUP($E2739,Main_OG!$D$1:$D$766,Main_OG!AM$1:AM$766,"")</f>
        <v>14889746</v>
      </c>
    </row>
    <row r="2740" spans="1:30" x14ac:dyDescent="0.35">
      <c r="A2740" s="36" t="s">
        <v>3924</v>
      </c>
      <c r="B2740" s="45" t="s">
        <v>158</v>
      </c>
      <c r="C2740" s="45" t="s">
        <v>4314</v>
      </c>
      <c r="D2740" s="36" t="s">
        <v>3921</v>
      </c>
      <c r="E2740" s="36" t="str">
        <f t="shared" si="126"/>
        <v>2012_OH</v>
      </c>
      <c r="F2740" s="45">
        <v>2012</v>
      </c>
      <c r="G2740" s="45">
        <f>_xlfn.XLOOKUP(I2740,Main_OG!$B$1:$B$766,Main_OG!$O$1:$O$766,"")</f>
        <v>1</v>
      </c>
      <c r="H2740" s="45">
        <f>_xlfn.XLOOKUP(E2740,Main_OG!$D$1:$D$766,Main_OG!$J$1:$J$766,"")</f>
        <v>1</v>
      </c>
      <c r="I2740" s="45" t="s">
        <v>158</v>
      </c>
      <c r="J2740" s="45" t="str">
        <f t="shared" si="127"/>
        <v>The Toledo Edison Co_OH</v>
      </c>
      <c r="K2740" s="45" t="str">
        <f t="shared" si="128"/>
        <v>Toledo Edison Co_OH</v>
      </c>
      <c r="L2740" s="45" t="s">
        <v>3929</v>
      </c>
      <c r="M2740" s="45">
        <v>0</v>
      </c>
      <c r="N2740" s="45">
        <v>9072</v>
      </c>
      <c r="O2740" s="45">
        <v>86</v>
      </c>
      <c r="P2740" s="45">
        <v>87420</v>
      </c>
      <c r="Q2740" s="45">
        <v>0</v>
      </c>
      <c r="R2740" s="45">
        <v>292244</v>
      </c>
      <c r="S2740" s="45">
        <v>1437017</v>
      </c>
      <c r="T2740" s="45">
        <v>830972</v>
      </c>
      <c r="U2740" s="45">
        <v>0</v>
      </c>
      <c r="V2740" s="45">
        <v>11.932665999999999</v>
      </c>
      <c r="W2740" s="45">
        <v>4.3935944999999998</v>
      </c>
      <c r="X2740" s="45">
        <v>11.673029</v>
      </c>
      <c r="Y2740" s="46">
        <v>586540.9</v>
      </c>
      <c r="Z2740" s="46">
        <v>50778.492994225337</v>
      </c>
      <c r="AA2740" s="47">
        <f>_xlfn.XLOOKUP($E2740,Main_OG!$D$1:$D$766,Main_OG!AJ$1:AJ$766,"")</f>
        <v>74484086</v>
      </c>
      <c r="AB2740" s="47">
        <f>_xlfn.XLOOKUP($E2740,Main_OG!$D$1:$D$766,Main_OG!AK$1:AK$766,"")</f>
        <v>5732542</v>
      </c>
      <c r="AC2740" s="47">
        <f>_xlfn.XLOOKUP($E2740,Main_OG!$D$1:$D$766,Main_OG!AL$1:AL$766,"")</f>
        <v>347507372</v>
      </c>
      <c r="AD2740" s="47">
        <f>_xlfn.XLOOKUP($E2740,Main_OG!$D$1:$D$766,Main_OG!AM$1:AM$766,"")</f>
        <v>17086998</v>
      </c>
    </row>
    <row r="2741" spans="1:30" x14ac:dyDescent="0.35">
      <c r="A2741" s="36" t="s">
        <v>3924</v>
      </c>
      <c r="B2741" s="45" t="s">
        <v>158</v>
      </c>
      <c r="C2741" s="45" t="s">
        <v>4314</v>
      </c>
      <c r="D2741" s="36" t="s">
        <v>3921</v>
      </c>
      <c r="E2741" s="36" t="str">
        <f t="shared" si="126"/>
        <v>2013_OH</v>
      </c>
      <c r="F2741" s="45">
        <v>2013</v>
      </c>
      <c r="G2741" s="45">
        <f>_xlfn.XLOOKUP(I2741,Main_OG!$B$1:$B$766,Main_OG!$O$1:$O$766,"")</f>
        <v>1</v>
      </c>
      <c r="H2741" s="45">
        <f>_xlfn.XLOOKUP(E2741,Main_OG!$D$1:$D$766,Main_OG!$J$1:$J$766,"")</f>
        <v>1</v>
      </c>
      <c r="I2741" s="45" t="s">
        <v>158</v>
      </c>
      <c r="J2741" s="45" t="str">
        <f t="shared" si="127"/>
        <v>The Toledo Edison Co_OH</v>
      </c>
      <c r="K2741" s="45" t="str">
        <f t="shared" si="128"/>
        <v>Toledo Edison Co_OH</v>
      </c>
      <c r="L2741" s="45" t="s">
        <v>3930</v>
      </c>
      <c r="M2741" s="45">
        <v>0</v>
      </c>
      <c r="N2741" s="45">
        <v>7859</v>
      </c>
      <c r="O2741" s="45">
        <v>77</v>
      </c>
      <c r="P2741" s="45">
        <v>76637</v>
      </c>
      <c r="Q2741" s="45">
        <v>0</v>
      </c>
      <c r="R2741" s="45">
        <v>239313</v>
      </c>
      <c r="S2741" s="45">
        <v>1451938</v>
      </c>
      <c r="T2741" s="45">
        <v>721417</v>
      </c>
      <c r="U2741" s="45">
        <v>0</v>
      </c>
      <c r="V2741" s="45">
        <v>12.696175999999999</v>
      </c>
      <c r="W2741" s="45">
        <v>4.5608559</v>
      </c>
      <c r="X2741" s="45">
        <v>11.852535</v>
      </c>
      <c r="Y2741" s="46">
        <v>603057.4</v>
      </c>
      <c r="Z2741" s="46">
        <v>52078.880854516683</v>
      </c>
      <c r="AA2741" s="47">
        <f>_xlfn.XLOOKUP($E2741,Main_OG!$D$1:$D$766,Main_OG!AJ$1:AJ$766,"")</f>
        <v>81376244</v>
      </c>
      <c r="AB2741" s="47">
        <f>_xlfn.XLOOKUP($E2741,Main_OG!$D$1:$D$766,Main_OG!AK$1:AK$766,"")</f>
        <v>6165892.5700000003</v>
      </c>
      <c r="AC2741" s="47">
        <f>_xlfn.XLOOKUP($E2741,Main_OG!$D$1:$D$766,Main_OG!AL$1:AL$766,"")</f>
        <v>323726478</v>
      </c>
      <c r="AD2741" s="47">
        <f>_xlfn.XLOOKUP($E2741,Main_OG!$D$1:$D$766,Main_OG!AM$1:AM$766,"")</f>
        <v>16121250</v>
      </c>
    </row>
    <row r="2742" spans="1:30" x14ac:dyDescent="0.35">
      <c r="A2742" s="36" t="s">
        <v>3924</v>
      </c>
      <c r="B2742" s="45" t="s">
        <v>158</v>
      </c>
      <c r="C2742" s="45" t="s">
        <v>4314</v>
      </c>
      <c r="D2742" s="36" t="s">
        <v>3921</v>
      </c>
      <c r="E2742" s="36" t="str">
        <f t="shared" si="126"/>
        <v>2014_OH</v>
      </c>
      <c r="F2742" s="45">
        <v>2014</v>
      </c>
      <c r="G2742" s="45">
        <f>_xlfn.XLOOKUP(I2742,Main_OG!$B$1:$B$766,Main_OG!$O$1:$O$766,"")</f>
        <v>1</v>
      </c>
      <c r="H2742" s="45">
        <f>_xlfn.XLOOKUP(E2742,Main_OG!$D$1:$D$766,Main_OG!$J$1:$J$766,"")</f>
        <v>1</v>
      </c>
      <c r="I2742" s="45" t="s">
        <v>158</v>
      </c>
      <c r="J2742" s="45" t="str">
        <f t="shared" si="127"/>
        <v>The Toledo Edison Co_OH</v>
      </c>
      <c r="K2742" s="45" t="str">
        <f t="shared" si="128"/>
        <v>Toledo Edison Co_OH</v>
      </c>
      <c r="L2742" s="45" t="s">
        <v>3931</v>
      </c>
      <c r="M2742" s="45">
        <v>0</v>
      </c>
      <c r="N2742" s="45">
        <v>8325</v>
      </c>
      <c r="O2742" s="45">
        <v>72</v>
      </c>
      <c r="P2742" s="45">
        <v>71962</v>
      </c>
      <c r="Q2742" s="45">
        <v>0</v>
      </c>
      <c r="R2742" s="45">
        <v>309766</v>
      </c>
      <c r="S2742" s="45">
        <v>1455796</v>
      </c>
      <c r="T2742" s="45">
        <v>699079</v>
      </c>
      <c r="U2742" s="45">
        <v>0</v>
      </c>
      <c r="V2742" s="45">
        <v>12.60261</v>
      </c>
      <c r="W2742" s="45">
        <v>5.6728002999999996</v>
      </c>
      <c r="X2742" s="45">
        <v>12.185404</v>
      </c>
      <c r="Y2742" s="46">
        <v>624973.4</v>
      </c>
      <c r="Z2742" s="46">
        <v>53846.505768757066</v>
      </c>
      <c r="AA2742" s="47">
        <f>_xlfn.XLOOKUP($E2742,Main_OG!$D$1:$D$766,Main_OG!AJ$1:AJ$766,"")</f>
        <v>76971294</v>
      </c>
      <c r="AB2742" s="47">
        <f>_xlfn.XLOOKUP($E2742,Main_OG!$D$1:$D$766,Main_OG!AK$1:AK$766,"")</f>
        <v>5355770</v>
      </c>
      <c r="AC2742" s="47">
        <f>_xlfn.XLOOKUP($E2742,Main_OG!$D$1:$D$766,Main_OG!AL$1:AL$766,"")</f>
        <v>349317598</v>
      </c>
      <c r="AD2742" s="47">
        <f>_xlfn.XLOOKUP($E2742,Main_OG!$D$1:$D$766,Main_OG!AM$1:AM$766,"")</f>
        <v>16284440</v>
      </c>
    </row>
    <row r="2743" spans="1:30" x14ac:dyDescent="0.35">
      <c r="A2743" s="36" t="s">
        <v>3924</v>
      </c>
      <c r="B2743" s="45" t="s">
        <v>158</v>
      </c>
      <c r="C2743" s="45" t="s">
        <v>4314</v>
      </c>
      <c r="D2743" s="36" t="s">
        <v>3921</v>
      </c>
      <c r="E2743" s="36" t="str">
        <f t="shared" si="126"/>
        <v>2015_OH</v>
      </c>
      <c r="F2743" s="45">
        <v>2015</v>
      </c>
      <c r="G2743" s="45">
        <f>_xlfn.XLOOKUP(I2743,Main_OG!$B$1:$B$766,Main_OG!$O$1:$O$766,"")</f>
        <v>1</v>
      </c>
      <c r="H2743" s="45">
        <f>_xlfn.XLOOKUP(E2743,Main_OG!$D$1:$D$766,Main_OG!$J$1:$J$766,"")</f>
        <v>1</v>
      </c>
      <c r="I2743" s="45" t="s">
        <v>158</v>
      </c>
      <c r="J2743" s="45" t="str">
        <f t="shared" si="127"/>
        <v>The Toledo Edison Co_OH</v>
      </c>
      <c r="K2743" s="45" t="str">
        <f t="shared" si="128"/>
        <v>Toledo Edison Co_OH</v>
      </c>
      <c r="L2743" s="45" t="s">
        <v>3932</v>
      </c>
      <c r="M2743" s="45">
        <v>0</v>
      </c>
      <c r="N2743" s="45">
        <v>9769</v>
      </c>
      <c r="O2743" s="45">
        <v>70</v>
      </c>
      <c r="P2743" s="45">
        <v>89165</v>
      </c>
      <c r="Q2743" s="45">
        <v>0</v>
      </c>
      <c r="R2743" s="45">
        <v>337296</v>
      </c>
      <c r="S2743" s="45">
        <v>1407650</v>
      </c>
      <c r="T2743" s="45">
        <v>832380</v>
      </c>
      <c r="U2743" s="45">
        <v>0</v>
      </c>
      <c r="V2743" s="45">
        <v>12.958648</v>
      </c>
      <c r="W2743" s="45">
        <v>5.1648563000000003</v>
      </c>
      <c r="X2743" s="45">
        <v>13.000937</v>
      </c>
      <c r="Y2743" s="46">
        <v>633274.80000000005</v>
      </c>
      <c r="Z2743" s="46">
        <v>54487.836545473081</v>
      </c>
      <c r="AA2743" s="47">
        <f>_xlfn.XLOOKUP($E2743,Main_OG!$D$1:$D$766,Main_OG!AJ$1:AJ$766,"")</f>
        <v>61152824</v>
      </c>
      <c r="AB2743" s="47">
        <f>_xlfn.XLOOKUP($E2743,Main_OG!$D$1:$D$766,Main_OG!AK$1:AK$766,"")</f>
        <v>5575978</v>
      </c>
      <c r="AC2743" s="47">
        <f>_xlfn.XLOOKUP($E2743,Main_OG!$D$1:$D$766,Main_OG!AL$1:AL$766,"")</f>
        <v>416796124</v>
      </c>
      <c r="AD2743" s="47">
        <f>_xlfn.XLOOKUP($E2743,Main_OG!$D$1:$D$766,Main_OG!AM$1:AM$766,"")</f>
        <v>17376736</v>
      </c>
    </row>
    <row r="2744" spans="1:30" x14ac:dyDescent="0.35">
      <c r="A2744" s="36" t="s">
        <v>3924</v>
      </c>
      <c r="B2744" s="45" t="s">
        <v>158</v>
      </c>
      <c r="C2744" s="45" t="s">
        <v>4314</v>
      </c>
      <c r="D2744" s="36" t="s">
        <v>3921</v>
      </c>
      <c r="E2744" s="36" t="str">
        <f t="shared" si="126"/>
        <v>2016_OH</v>
      </c>
      <c r="F2744" s="45">
        <v>2016</v>
      </c>
      <c r="G2744" s="45">
        <f>_xlfn.XLOOKUP(I2744,Main_OG!$B$1:$B$766,Main_OG!$O$1:$O$766,"")</f>
        <v>1</v>
      </c>
      <c r="H2744" s="45">
        <f>_xlfn.XLOOKUP(E2744,Main_OG!$D$1:$D$766,Main_OG!$J$1:$J$766,"")</f>
        <v>1</v>
      </c>
      <c r="I2744" s="45" t="s">
        <v>158</v>
      </c>
      <c r="J2744" s="45" t="str">
        <f t="shared" si="127"/>
        <v>The Toledo Edison Co_OH</v>
      </c>
      <c r="K2744" s="45" t="str">
        <f t="shared" si="128"/>
        <v>Toledo Edison Co_OH</v>
      </c>
      <c r="L2744" s="45" t="s">
        <v>3933</v>
      </c>
      <c r="M2744" s="45">
        <v>0</v>
      </c>
      <c r="N2744" s="45">
        <v>9784</v>
      </c>
      <c r="O2744" s="45">
        <v>62</v>
      </c>
      <c r="P2744" s="45">
        <v>91780</v>
      </c>
      <c r="Q2744" s="45">
        <v>0</v>
      </c>
      <c r="R2744" s="45">
        <v>286106</v>
      </c>
      <c r="S2744" s="45">
        <v>637932</v>
      </c>
      <c r="T2744" s="45">
        <v>881932</v>
      </c>
      <c r="U2744" s="45">
        <v>0</v>
      </c>
      <c r="V2744" s="45">
        <v>11.91817</v>
      </c>
      <c r="W2744" s="45">
        <v>4.9475493000000004</v>
      </c>
      <c r="X2744" s="45">
        <v>12.241057</v>
      </c>
      <c r="Y2744" s="46">
        <v>638157.5</v>
      </c>
      <c r="Z2744" s="46">
        <v>54824.244892208459</v>
      </c>
      <c r="AA2744" s="47">
        <f>_xlfn.XLOOKUP($E2744,Main_OG!$D$1:$D$766,Main_OG!AJ$1:AJ$766,"")</f>
        <v>58159174</v>
      </c>
      <c r="AB2744" s="47">
        <f>_xlfn.XLOOKUP($E2744,Main_OG!$D$1:$D$766,Main_OG!AK$1:AK$766,"")</f>
        <v>5162976</v>
      </c>
      <c r="AC2744" s="47">
        <f>_xlfn.XLOOKUP($E2744,Main_OG!$D$1:$D$766,Main_OG!AL$1:AL$766,"")</f>
        <v>421036766</v>
      </c>
      <c r="AD2744" s="47">
        <f>_xlfn.XLOOKUP($E2744,Main_OG!$D$1:$D$766,Main_OG!AM$1:AM$766,"")</f>
        <v>16817386</v>
      </c>
    </row>
    <row r="2745" spans="1:30" x14ac:dyDescent="0.35">
      <c r="A2745" s="36" t="s">
        <v>3924</v>
      </c>
      <c r="B2745" s="45" t="s">
        <v>158</v>
      </c>
      <c r="C2745" s="45" t="s">
        <v>4314</v>
      </c>
      <c r="D2745" s="36" t="s">
        <v>3921</v>
      </c>
      <c r="E2745" s="36" t="str">
        <f t="shared" si="126"/>
        <v>2017_OH</v>
      </c>
      <c r="F2745" s="45">
        <v>2017</v>
      </c>
      <c r="G2745" s="45">
        <f>_xlfn.XLOOKUP(I2745,Main_OG!$B$1:$B$766,Main_OG!$O$1:$O$766,"")</f>
        <v>1</v>
      </c>
      <c r="H2745" s="45">
        <f>_xlfn.XLOOKUP(E2745,Main_OG!$D$1:$D$766,Main_OG!$J$1:$J$766,"")</f>
        <v>1</v>
      </c>
      <c r="I2745" s="45" t="s">
        <v>158</v>
      </c>
      <c r="J2745" s="45" t="str">
        <f t="shared" si="127"/>
        <v>The Toledo Edison Co_OH</v>
      </c>
      <c r="K2745" s="45" t="str">
        <f t="shared" si="128"/>
        <v>Toledo Edison Co_OH</v>
      </c>
      <c r="L2745" s="45" t="s">
        <v>3934</v>
      </c>
      <c r="M2745" s="45">
        <v>0</v>
      </c>
      <c r="N2745" s="45">
        <v>8820</v>
      </c>
      <c r="O2745" s="45">
        <v>71</v>
      </c>
      <c r="P2745" s="45">
        <v>91969</v>
      </c>
      <c r="Q2745" s="45">
        <v>0</v>
      </c>
      <c r="R2745" s="45">
        <v>235549</v>
      </c>
      <c r="S2745" s="45">
        <v>77211</v>
      </c>
      <c r="T2745" s="45">
        <v>828145</v>
      </c>
      <c r="U2745" s="45">
        <v>0</v>
      </c>
      <c r="V2745" s="45">
        <v>12.505933000000001</v>
      </c>
      <c r="W2745" s="45">
        <v>8.8225771000000002</v>
      </c>
      <c r="X2745" s="45">
        <v>12.819639</v>
      </c>
      <c r="Y2745" s="46">
        <v>652187.5</v>
      </c>
      <c r="Z2745" s="46">
        <v>55906.389206105487</v>
      </c>
      <c r="AA2745" s="47">
        <f>_xlfn.XLOOKUP($E2745,Main_OG!$D$1:$D$766,Main_OG!AJ$1:AJ$766,"")</f>
        <v>57048530</v>
      </c>
      <c r="AB2745" s="47">
        <f>_xlfn.XLOOKUP($E2745,Main_OG!$D$1:$D$766,Main_OG!AK$1:AK$766,"")</f>
        <v>4555870</v>
      </c>
      <c r="AC2745" s="47">
        <f>_xlfn.XLOOKUP($E2745,Main_OG!$D$1:$D$766,Main_OG!AL$1:AL$766,"")</f>
        <v>413711976</v>
      </c>
      <c r="AD2745" s="47">
        <f>_xlfn.XLOOKUP($E2745,Main_OG!$D$1:$D$766,Main_OG!AM$1:AM$766,"")</f>
        <v>17687789</v>
      </c>
    </row>
    <row r="2746" spans="1:30" x14ac:dyDescent="0.35">
      <c r="A2746" s="36" t="s">
        <v>3924</v>
      </c>
      <c r="B2746" s="45" t="s">
        <v>158</v>
      </c>
      <c r="C2746" s="45" t="s">
        <v>4314</v>
      </c>
      <c r="D2746" s="36" t="s">
        <v>3921</v>
      </c>
      <c r="E2746" s="36" t="str">
        <f t="shared" si="126"/>
        <v>2018_OH</v>
      </c>
      <c r="F2746" s="45">
        <v>2018</v>
      </c>
      <c r="G2746" s="45">
        <f>_xlfn.XLOOKUP(I2746,Main_OG!$B$1:$B$766,Main_OG!$O$1:$O$766,"")</f>
        <v>1</v>
      </c>
      <c r="H2746" s="45">
        <f>_xlfn.XLOOKUP(E2746,Main_OG!$D$1:$D$766,Main_OG!$J$1:$J$766,"")</f>
        <v>1</v>
      </c>
      <c r="I2746" s="45" t="s">
        <v>158</v>
      </c>
      <c r="J2746" s="45" t="str">
        <f t="shared" si="127"/>
        <v>The Toledo Edison Co_OH</v>
      </c>
      <c r="K2746" s="45" t="str">
        <f t="shared" si="128"/>
        <v>Toledo Edison Co_OH</v>
      </c>
      <c r="L2746" s="45" t="s">
        <v>3935</v>
      </c>
      <c r="M2746" s="45">
        <v>0</v>
      </c>
      <c r="N2746" s="45">
        <v>7541</v>
      </c>
      <c r="O2746" s="45">
        <v>86</v>
      </c>
      <c r="P2746" s="45">
        <v>81185</v>
      </c>
      <c r="Q2746" s="45">
        <v>0</v>
      </c>
      <c r="R2746" s="45">
        <v>190321</v>
      </c>
      <c r="S2746" s="45">
        <v>93036</v>
      </c>
      <c r="T2746" s="45">
        <v>770585</v>
      </c>
      <c r="U2746" s="45">
        <v>0</v>
      </c>
      <c r="V2746" s="45">
        <v>12.709106999999999</v>
      </c>
      <c r="W2746" s="45">
        <v>9.0117803999999992</v>
      </c>
      <c r="X2746" s="45">
        <v>13.028128000000001</v>
      </c>
      <c r="Y2746" s="46">
        <v>656212</v>
      </c>
      <c r="Z2746" s="46">
        <v>56178.243921782683</v>
      </c>
      <c r="AA2746" s="47">
        <f>_xlfn.XLOOKUP($E2746,Main_OG!$D$1:$D$766,Main_OG!AJ$1:AJ$766,"")</f>
        <v>50244114</v>
      </c>
      <c r="AB2746" s="47">
        <f>_xlfn.XLOOKUP($E2746,Main_OG!$D$1:$D$766,Main_OG!AK$1:AK$766,"")</f>
        <v>6409656</v>
      </c>
      <c r="AC2746" s="47">
        <f>_xlfn.XLOOKUP($E2746,Main_OG!$D$1:$D$766,Main_OG!AL$1:AL$766,"")</f>
        <v>645047556</v>
      </c>
      <c r="AD2746" s="47">
        <f>_xlfn.XLOOKUP($E2746,Main_OG!$D$1:$D$766,Main_OG!AM$1:AM$766,"")</f>
        <v>18315007</v>
      </c>
    </row>
    <row r="2747" spans="1:30" x14ac:dyDescent="0.35">
      <c r="A2747" s="36" t="s">
        <v>3924</v>
      </c>
      <c r="B2747" s="45" t="s">
        <v>158</v>
      </c>
      <c r="C2747" s="45" t="s">
        <v>4314</v>
      </c>
      <c r="D2747" s="36" t="s">
        <v>3921</v>
      </c>
      <c r="E2747" s="36" t="str">
        <f t="shared" si="126"/>
        <v>2019_OH</v>
      </c>
      <c r="F2747" s="45">
        <v>2019</v>
      </c>
      <c r="G2747" s="45">
        <f>_xlfn.XLOOKUP(I2747,Main_OG!$B$1:$B$766,Main_OG!$O$1:$O$766,"")</f>
        <v>1</v>
      </c>
      <c r="H2747" s="45">
        <f>_xlfn.XLOOKUP(E2747,Main_OG!$D$1:$D$766,Main_OG!$J$1:$J$766,"")</f>
        <v>1</v>
      </c>
      <c r="I2747" s="45" t="s">
        <v>158</v>
      </c>
      <c r="J2747" s="45" t="str">
        <f t="shared" si="127"/>
        <v>The Toledo Edison Co_OH</v>
      </c>
      <c r="K2747" s="45" t="str">
        <f t="shared" si="128"/>
        <v>Toledo Edison Co_OH</v>
      </c>
      <c r="L2747" s="45" t="s">
        <v>3936</v>
      </c>
      <c r="M2747" s="45">
        <v>0</v>
      </c>
      <c r="N2747" s="45">
        <v>8010</v>
      </c>
      <c r="O2747" s="45">
        <v>90</v>
      </c>
      <c r="P2747" s="45">
        <v>85467</v>
      </c>
      <c r="Q2747" s="45">
        <v>0</v>
      </c>
      <c r="R2747" s="45">
        <v>191308</v>
      </c>
      <c r="S2747" s="45">
        <v>118076</v>
      </c>
      <c r="T2747" s="45">
        <v>779090</v>
      </c>
      <c r="U2747" s="45">
        <v>0</v>
      </c>
      <c r="V2747" s="45">
        <v>12.915089999999999</v>
      </c>
      <c r="W2747" s="45">
        <v>7.9421727999999998</v>
      </c>
      <c r="X2747" s="45">
        <v>12.67806</v>
      </c>
      <c r="Y2747" s="46">
        <v>674123.4</v>
      </c>
      <c r="Z2747" s="46">
        <v>57634.591250191188</v>
      </c>
      <c r="AA2747" s="47">
        <f>_xlfn.XLOOKUP($E2747,Main_OG!$D$1:$D$766,Main_OG!AJ$1:AJ$766,"")</f>
        <v>39191694</v>
      </c>
      <c r="AB2747" s="47">
        <f>_xlfn.XLOOKUP($E2747,Main_OG!$D$1:$D$766,Main_OG!AK$1:AK$766,"")</f>
        <v>3791288</v>
      </c>
      <c r="AC2747" s="47">
        <f>_xlfn.XLOOKUP($E2747,Main_OG!$D$1:$D$766,Main_OG!AL$1:AL$766,"")</f>
        <v>727691424</v>
      </c>
      <c r="AD2747" s="47">
        <f>_xlfn.XLOOKUP($E2747,Main_OG!$D$1:$D$766,Main_OG!AM$1:AM$766,"")</f>
        <v>17010561</v>
      </c>
    </row>
    <row r="2748" spans="1:30" x14ac:dyDescent="0.35">
      <c r="A2748" s="36" t="s">
        <v>3924</v>
      </c>
      <c r="B2748" s="45" t="s">
        <v>158</v>
      </c>
      <c r="C2748" s="45" t="s">
        <v>4314</v>
      </c>
      <c r="D2748" s="36" t="s">
        <v>3921</v>
      </c>
      <c r="E2748" s="36" t="str">
        <f t="shared" si="126"/>
        <v>2020_OH</v>
      </c>
      <c r="F2748" s="45">
        <v>2020</v>
      </c>
      <c r="G2748" s="45">
        <f>_xlfn.XLOOKUP(I2748,Main_OG!$B$1:$B$766,Main_OG!$O$1:$O$766,"")</f>
        <v>1</v>
      </c>
      <c r="H2748" s="45">
        <f>_xlfn.XLOOKUP(E2748,Main_OG!$D$1:$D$766,Main_OG!$J$1:$J$766,"")</f>
        <v>1</v>
      </c>
      <c r="I2748" s="45" t="s">
        <v>158</v>
      </c>
      <c r="J2748" s="45" t="str">
        <f t="shared" si="127"/>
        <v>The Toledo Edison Co_OH</v>
      </c>
      <c r="K2748" s="45" t="str">
        <f t="shared" si="128"/>
        <v>Toledo Edison Co_OH</v>
      </c>
      <c r="L2748" s="45" t="s">
        <v>3937</v>
      </c>
      <c r="M2748" s="45">
        <v>0</v>
      </c>
      <c r="N2748" s="45">
        <v>7916</v>
      </c>
      <c r="O2748" s="45">
        <v>81</v>
      </c>
      <c r="P2748" s="45">
        <v>0</v>
      </c>
      <c r="Q2748" s="45">
        <v>0</v>
      </c>
      <c r="R2748" s="45">
        <v>194849</v>
      </c>
      <c r="S2748" s="45">
        <v>70870</v>
      </c>
      <c r="T2748" s="45">
        <v>0</v>
      </c>
      <c r="U2748" s="45">
        <v>0</v>
      </c>
      <c r="V2748" s="45">
        <v>13.458524000000001</v>
      </c>
      <c r="W2748" s="45">
        <v>7.8995344000000003</v>
      </c>
      <c r="X2748" s="45">
        <v>0</v>
      </c>
      <c r="Y2748" s="46">
        <v>654586.30000000005</v>
      </c>
      <c r="Z2748" s="46">
        <v>55948.240384175704</v>
      </c>
      <c r="AA2748" s="47">
        <f>_xlfn.XLOOKUP($E2748,Main_OG!$D$1:$D$766,Main_OG!AJ$1:AJ$766,"")</f>
        <v>37522366</v>
      </c>
      <c r="AB2748" s="47">
        <f>_xlfn.XLOOKUP($E2748,Main_OG!$D$1:$D$766,Main_OG!AK$1:AK$766,"")</f>
        <v>5376516</v>
      </c>
      <c r="AC2748" s="47">
        <f>_xlfn.XLOOKUP($E2748,Main_OG!$D$1:$D$766,Main_OG!AL$1:AL$766,"")</f>
        <v>746560566</v>
      </c>
      <c r="AD2748" s="47">
        <f>_xlfn.XLOOKUP($E2748,Main_OG!$D$1:$D$766,Main_OG!AM$1:AM$766,"")</f>
        <v>0</v>
      </c>
    </row>
    <row r="2749" spans="1:30" x14ac:dyDescent="0.35">
      <c r="A2749" s="36" t="s">
        <v>3938</v>
      </c>
      <c r="B2749" s="45" t="s">
        <v>325</v>
      </c>
      <c r="C2749" s="45" t="s">
        <v>4316</v>
      </c>
      <c r="D2749" s="36" t="s">
        <v>3938</v>
      </c>
      <c r="E2749" s="36" t="str">
        <f t="shared" si="126"/>
        <v>2006_AZ</v>
      </c>
      <c r="F2749" s="45">
        <v>2006</v>
      </c>
      <c r="G2749" s="45">
        <f>_xlfn.XLOOKUP(I2749,Main_OG!$B$1:$B$766,Main_OG!$O$1:$O$766,"")</f>
        <v>0</v>
      </c>
      <c r="H2749" s="45">
        <f>_xlfn.XLOOKUP(E2749,Main_OG!$D$1:$D$766,Main_OG!$J$1:$J$766,"")</f>
        <v>0</v>
      </c>
      <c r="I2749" s="45" t="s">
        <v>325</v>
      </c>
      <c r="J2749" s="45" t="str">
        <f t="shared" si="127"/>
        <v>Tucson Electric Power Co_AZ</v>
      </c>
      <c r="K2749" s="45" t="str">
        <f t="shared" si="128"/>
        <v>Tucson Electric Power Co_AZ</v>
      </c>
      <c r="L2749" s="45" t="s">
        <v>3939</v>
      </c>
      <c r="M2749" s="45">
        <v>0</v>
      </c>
      <c r="N2749" s="45">
        <v>33829</v>
      </c>
      <c r="O2749" s="45">
        <v>730</v>
      </c>
      <c r="P2749" s="45">
        <v>353748</v>
      </c>
      <c r="Q2749" s="45">
        <v>0</v>
      </c>
      <c r="R2749" s="45">
        <v>203284</v>
      </c>
      <c r="S2749" s="45">
        <v>227726</v>
      </c>
      <c r="T2749" s="45">
        <v>343460</v>
      </c>
      <c r="U2749" s="45">
        <v>0</v>
      </c>
      <c r="V2749" s="45">
        <v>10.37618017284106</v>
      </c>
      <c r="W2749" s="45">
        <v>6.5742489193567151</v>
      </c>
      <c r="X2749" s="45">
        <v>9.0901656243739026</v>
      </c>
      <c r="Y2749" s="46">
        <v>296424.40000000002</v>
      </c>
      <c r="Z2749" s="46">
        <v>49165.279100289743</v>
      </c>
      <c r="AA2749" s="47">
        <f>_xlfn.XLOOKUP($E2749,Main_OG!$D$1:$D$766,Main_OG!AJ$1:AJ$766,"")</f>
        <v>41237037.620000005</v>
      </c>
      <c r="AB2749" s="47">
        <f>_xlfn.XLOOKUP($E2749,Main_OG!$D$1:$D$766,Main_OG!AK$1:AK$766,"")</f>
        <v>268538.62</v>
      </c>
      <c r="AC2749" s="47">
        <f>_xlfn.XLOOKUP($E2749,Main_OG!$D$1:$D$766,Main_OG!AL$1:AL$766,"")</f>
        <v>495704036.98000002</v>
      </c>
      <c r="AD2749" s="47">
        <f>_xlfn.XLOOKUP($E2749,Main_OG!$D$1:$D$766,Main_OG!AM$1:AM$766,"")</f>
        <v>24012231</v>
      </c>
    </row>
    <row r="2750" spans="1:30" x14ac:dyDescent="0.35">
      <c r="A2750" s="36" t="s">
        <v>3938</v>
      </c>
      <c r="B2750" s="45" t="s">
        <v>325</v>
      </c>
      <c r="C2750" s="45" t="s">
        <v>4316</v>
      </c>
      <c r="D2750" s="36" t="s">
        <v>3938</v>
      </c>
      <c r="E2750" s="36" t="str">
        <f t="shared" si="126"/>
        <v>2007_AZ</v>
      </c>
      <c r="F2750" s="45">
        <v>2007</v>
      </c>
      <c r="G2750" s="45">
        <f>_xlfn.XLOOKUP(I2750,Main_OG!$B$1:$B$766,Main_OG!$O$1:$O$766,"")</f>
        <v>0</v>
      </c>
      <c r="H2750" s="45">
        <f>_xlfn.XLOOKUP(E2750,Main_OG!$D$1:$D$766,Main_OG!$J$1:$J$766,"")</f>
        <v>0</v>
      </c>
      <c r="I2750" s="45" t="s">
        <v>325</v>
      </c>
      <c r="J2750" s="45" t="str">
        <f t="shared" si="127"/>
        <v>Tucson Electric Power Co_AZ</v>
      </c>
      <c r="K2750" s="45" t="str">
        <f t="shared" si="128"/>
        <v>Tucson Electric Power Co_AZ</v>
      </c>
      <c r="L2750" s="45" t="s">
        <v>3940</v>
      </c>
      <c r="M2750" s="45">
        <v>0</v>
      </c>
      <c r="N2750" s="45">
        <v>34491</v>
      </c>
      <c r="O2750" s="45">
        <v>714</v>
      </c>
      <c r="P2750" s="45">
        <v>359858</v>
      </c>
      <c r="Q2750" s="45">
        <v>0</v>
      </c>
      <c r="R2750" s="45">
        <v>231695</v>
      </c>
      <c r="S2750" s="45">
        <v>216987</v>
      </c>
      <c r="T2750" s="45">
        <v>362967</v>
      </c>
      <c r="U2750" s="45">
        <v>0</v>
      </c>
      <c r="V2750" s="45">
        <v>10.050000000000001</v>
      </c>
      <c r="W2750" s="45">
        <v>6.53</v>
      </c>
      <c r="X2750" s="45">
        <v>9.06</v>
      </c>
      <c r="Y2750" s="46">
        <v>306611.59999999998</v>
      </c>
      <c r="Z2750" s="46">
        <v>49712.6229453177</v>
      </c>
      <c r="AA2750" s="47">
        <f>_xlfn.XLOOKUP($E2750,Main_OG!$D$1:$D$766,Main_OG!AJ$1:AJ$766,"")</f>
        <v>42593664</v>
      </c>
      <c r="AB2750" s="47">
        <f>_xlfn.XLOOKUP($E2750,Main_OG!$D$1:$D$766,Main_OG!AK$1:AK$766,"")</f>
        <v>178620</v>
      </c>
      <c r="AC2750" s="47">
        <f>_xlfn.XLOOKUP($E2750,Main_OG!$D$1:$D$766,Main_OG!AL$1:AL$766,"")</f>
        <v>559275588</v>
      </c>
      <c r="AD2750" s="47">
        <f>_xlfn.XLOOKUP($E2750,Main_OG!$D$1:$D$766,Main_OG!AM$1:AM$766,"")</f>
        <v>26782391</v>
      </c>
    </row>
    <row r="2751" spans="1:30" x14ac:dyDescent="0.35">
      <c r="A2751" s="36" t="s">
        <v>3938</v>
      </c>
      <c r="B2751" s="45" t="s">
        <v>325</v>
      </c>
      <c r="C2751" s="45" t="s">
        <v>4316</v>
      </c>
      <c r="D2751" s="36" t="s">
        <v>3938</v>
      </c>
      <c r="E2751" s="36" t="str">
        <f t="shared" si="126"/>
        <v>2008_AZ</v>
      </c>
      <c r="F2751" s="45">
        <v>2008</v>
      </c>
      <c r="G2751" s="45">
        <f>_xlfn.XLOOKUP(I2751,Main_OG!$B$1:$B$766,Main_OG!$O$1:$O$766,"")</f>
        <v>0</v>
      </c>
      <c r="H2751" s="45">
        <f>_xlfn.XLOOKUP(E2751,Main_OG!$D$1:$D$766,Main_OG!$J$1:$J$766,"")</f>
        <v>0</v>
      </c>
      <c r="I2751" s="45" t="s">
        <v>325</v>
      </c>
      <c r="J2751" s="45" t="str">
        <f t="shared" si="127"/>
        <v>Tucson Electric Power Co_AZ</v>
      </c>
      <c r="K2751" s="45" t="str">
        <f t="shared" si="128"/>
        <v>Tucson Electric Power Co_AZ</v>
      </c>
      <c r="L2751" s="45" t="s">
        <v>3941</v>
      </c>
      <c r="M2751" s="45">
        <v>0</v>
      </c>
      <c r="N2751" s="45">
        <v>35204</v>
      </c>
      <c r="O2751" s="45">
        <v>639</v>
      </c>
      <c r="P2751" s="45">
        <v>362731</v>
      </c>
      <c r="Q2751" s="45">
        <v>0</v>
      </c>
      <c r="R2751" s="45">
        <v>2290270</v>
      </c>
      <c r="S2751" s="45">
        <v>3359668</v>
      </c>
      <c r="T2751" s="45">
        <v>3852707</v>
      </c>
      <c r="U2751" s="45">
        <v>0</v>
      </c>
      <c r="V2751" s="45">
        <v>10.08</v>
      </c>
      <c r="W2751" s="45">
        <v>6.56</v>
      </c>
      <c r="X2751" s="45">
        <v>9.11</v>
      </c>
      <c r="Y2751" s="46">
        <v>302277.90000000002</v>
      </c>
      <c r="Z2751" s="46">
        <v>48130.649156847969</v>
      </c>
      <c r="AA2751" s="47">
        <f>_xlfn.XLOOKUP($E2751,Main_OG!$D$1:$D$766,Main_OG!AJ$1:AJ$766,"")</f>
        <v>45521026</v>
      </c>
      <c r="AB2751" s="47">
        <f>_xlfn.XLOOKUP($E2751,Main_OG!$D$1:$D$766,Main_OG!AK$1:AK$766,"")</f>
        <v>184798</v>
      </c>
      <c r="AC2751" s="47">
        <f>_xlfn.XLOOKUP($E2751,Main_OG!$D$1:$D$766,Main_OG!AL$1:AL$766,"")</f>
        <v>567842176</v>
      </c>
      <c r="AD2751" s="47">
        <f>_xlfn.XLOOKUP($E2751,Main_OG!$D$1:$D$766,Main_OG!AM$1:AM$766,"")</f>
        <v>29250496</v>
      </c>
    </row>
    <row r="2752" spans="1:30" x14ac:dyDescent="0.35">
      <c r="A2752" s="36" t="s">
        <v>3938</v>
      </c>
      <c r="B2752" s="45" t="s">
        <v>325</v>
      </c>
      <c r="C2752" s="45" t="s">
        <v>4316</v>
      </c>
      <c r="D2752" s="36" t="s">
        <v>3938</v>
      </c>
      <c r="E2752" s="36" t="str">
        <f t="shared" si="126"/>
        <v>2009_AZ</v>
      </c>
      <c r="F2752" s="45">
        <v>2009</v>
      </c>
      <c r="G2752" s="45">
        <f>_xlfn.XLOOKUP(I2752,Main_OG!$B$1:$B$766,Main_OG!$O$1:$O$766,"")</f>
        <v>0</v>
      </c>
      <c r="H2752" s="45">
        <f>_xlfn.XLOOKUP(E2752,Main_OG!$D$1:$D$766,Main_OG!$J$1:$J$766,"")</f>
        <v>0</v>
      </c>
      <c r="I2752" s="45" t="s">
        <v>325</v>
      </c>
      <c r="J2752" s="45" t="str">
        <f t="shared" si="127"/>
        <v>Tucson Electric Power Co_AZ</v>
      </c>
      <c r="K2752" s="45" t="str">
        <f t="shared" si="128"/>
        <v>Tucson Electric Power Co_AZ</v>
      </c>
      <c r="L2752" s="45" t="s">
        <v>3942</v>
      </c>
      <c r="M2752" s="45">
        <v>0</v>
      </c>
      <c r="N2752" s="45">
        <v>35714</v>
      </c>
      <c r="O2752" s="45">
        <v>632</v>
      </c>
      <c r="P2752" s="45">
        <v>364755</v>
      </c>
      <c r="Q2752" s="45">
        <v>0</v>
      </c>
      <c r="R2752" s="45">
        <v>2239271</v>
      </c>
      <c r="S2752" s="45">
        <v>3225776</v>
      </c>
      <c r="T2752" s="45">
        <v>3905696</v>
      </c>
      <c r="U2752" s="45">
        <v>0</v>
      </c>
      <c r="V2752" s="45">
        <v>10.7</v>
      </c>
      <c r="W2752" s="45">
        <v>6.97</v>
      </c>
      <c r="X2752" s="45">
        <v>9.67</v>
      </c>
      <c r="Y2752" s="46">
        <v>277412.40000000002</v>
      </c>
      <c r="Z2752" s="46">
        <v>43734.142352526833</v>
      </c>
      <c r="AA2752" s="47">
        <f>_xlfn.XLOOKUP($E2752,Main_OG!$D$1:$D$766,Main_OG!AJ$1:AJ$766,"")</f>
        <v>41675088</v>
      </c>
      <c r="AB2752" s="47">
        <f>_xlfn.XLOOKUP($E2752,Main_OG!$D$1:$D$766,Main_OG!AK$1:AK$766,"")</f>
        <v>234084</v>
      </c>
      <c r="AC2752" s="47">
        <f>_xlfn.XLOOKUP($E2752,Main_OG!$D$1:$D$766,Main_OG!AL$1:AL$766,"")</f>
        <v>524129184</v>
      </c>
      <c r="AD2752" s="47">
        <f>_xlfn.XLOOKUP($E2752,Main_OG!$D$1:$D$766,Main_OG!AM$1:AM$766,"")</f>
        <v>30661851</v>
      </c>
    </row>
    <row r="2753" spans="1:30" x14ac:dyDescent="0.35">
      <c r="A2753" s="36" t="s">
        <v>3938</v>
      </c>
      <c r="B2753" s="45" t="s">
        <v>325</v>
      </c>
      <c r="C2753" s="45" t="s">
        <v>4316</v>
      </c>
      <c r="D2753" s="36" t="s">
        <v>3938</v>
      </c>
      <c r="E2753" s="36" t="str">
        <f t="shared" si="126"/>
        <v>2010_AZ</v>
      </c>
      <c r="F2753" s="45">
        <v>2010</v>
      </c>
      <c r="G2753" s="45">
        <f>_xlfn.XLOOKUP(I2753,Main_OG!$B$1:$B$766,Main_OG!$O$1:$O$766,"")</f>
        <v>0</v>
      </c>
      <c r="H2753" s="45">
        <f>_xlfn.XLOOKUP(E2753,Main_OG!$D$1:$D$766,Main_OG!$J$1:$J$766,"")</f>
        <v>0</v>
      </c>
      <c r="I2753" s="45" t="s">
        <v>325</v>
      </c>
      <c r="J2753" s="45" t="str">
        <f t="shared" si="127"/>
        <v>Tucson Electric Power Co_AZ</v>
      </c>
      <c r="K2753" s="45" t="str">
        <f t="shared" si="128"/>
        <v>Tucson Electric Power Co_AZ</v>
      </c>
      <c r="L2753" s="45" t="s">
        <v>3943</v>
      </c>
      <c r="M2753" s="45">
        <v>0</v>
      </c>
      <c r="N2753" s="45">
        <v>35922</v>
      </c>
      <c r="O2753" s="45">
        <v>635</v>
      </c>
      <c r="P2753" s="45">
        <v>365768</v>
      </c>
      <c r="Q2753" s="45">
        <v>0</v>
      </c>
      <c r="R2753" s="45">
        <v>2204172</v>
      </c>
      <c r="S2753" s="45">
        <v>3218076</v>
      </c>
      <c r="T2753" s="45">
        <v>3869540</v>
      </c>
      <c r="U2753" s="45">
        <v>0</v>
      </c>
      <c r="V2753" s="45">
        <v>10.71</v>
      </c>
      <c r="W2753" s="45">
        <v>6.9</v>
      </c>
      <c r="X2753" s="45">
        <v>9.6199999999999992</v>
      </c>
      <c r="Y2753" s="46">
        <v>282252.5</v>
      </c>
      <c r="Z2753" s="46">
        <v>44051.417889040415</v>
      </c>
      <c r="AA2753" s="47">
        <f>_xlfn.XLOOKUP($E2753,Main_OG!$D$1:$D$766,Main_OG!AJ$1:AJ$766,"")</f>
        <v>46352248</v>
      </c>
      <c r="AB2753" s="47">
        <f>_xlfn.XLOOKUP($E2753,Main_OG!$D$1:$D$766,Main_OG!AK$1:AK$766,"")</f>
        <v>241420</v>
      </c>
      <c r="AC2753" s="47">
        <f>_xlfn.XLOOKUP($E2753,Main_OG!$D$1:$D$766,Main_OG!AL$1:AL$766,"")</f>
        <v>449511506</v>
      </c>
      <c r="AD2753" s="47">
        <f>_xlfn.XLOOKUP($E2753,Main_OG!$D$1:$D$766,Main_OG!AM$1:AM$766,"")</f>
        <v>31199935</v>
      </c>
    </row>
    <row r="2754" spans="1:30" x14ac:dyDescent="0.35">
      <c r="A2754" s="36" t="s">
        <v>3938</v>
      </c>
      <c r="B2754" s="45" t="s">
        <v>325</v>
      </c>
      <c r="C2754" s="45" t="s">
        <v>4316</v>
      </c>
      <c r="D2754" s="36" t="s">
        <v>3938</v>
      </c>
      <c r="E2754" s="36" t="str">
        <f t="shared" ref="E2754:E2817" si="129">_xlfn.CONCAT(F2754,"_",I2754)</f>
        <v>2011_AZ</v>
      </c>
      <c r="F2754" s="45">
        <v>2011</v>
      </c>
      <c r="G2754" s="45">
        <f>_xlfn.XLOOKUP(I2754,Main_OG!$B$1:$B$766,Main_OG!$O$1:$O$766,"")</f>
        <v>0</v>
      </c>
      <c r="H2754" s="45">
        <f>_xlfn.XLOOKUP(E2754,Main_OG!$D$1:$D$766,Main_OG!$J$1:$J$766,"")</f>
        <v>0</v>
      </c>
      <c r="I2754" s="45" t="s">
        <v>325</v>
      </c>
      <c r="J2754" s="45" t="str">
        <f t="shared" ref="J2754:J2817" si="130">_xlfn.CONCAT(A2754,"_",B2754)</f>
        <v>Tucson Electric Power Co_AZ</v>
      </c>
      <c r="K2754" s="45" t="str">
        <f t="shared" ref="K2754:K2817" si="131">_xlfn.CONCAT(D2754,"_",B2754)</f>
        <v>Tucson Electric Power Co_AZ</v>
      </c>
      <c r="L2754" s="45" t="s">
        <v>3944</v>
      </c>
      <c r="M2754" s="45">
        <v>0</v>
      </c>
      <c r="N2754" s="45">
        <v>36120</v>
      </c>
      <c r="O2754" s="45">
        <v>638</v>
      </c>
      <c r="P2754" s="45">
        <v>366582</v>
      </c>
      <c r="Q2754" s="45">
        <v>0</v>
      </c>
      <c r="R2754" s="45">
        <v>2215863</v>
      </c>
      <c r="S2754" s="45">
        <v>3228234</v>
      </c>
      <c r="T2754" s="45">
        <v>3888012</v>
      </c>
      <c r="U2754" s="45">
        <v>0</v>
      </c>
      <c r="V2754" s="45">
        <v>11</v>
      </c>
      <c r="W2754" s="45">
        <v>7.12</v>
      </c>
      <c r="X2754" s="45">
        <v>9.8699999999999992</v>
      </c>
      <c r="Y2754" s="46">
        <v>290411.3</v>
      </c>
      <c r="Z2754" s="46">
        <v>44862.14079243478</v>
      </c>
      <c r="AA2754" s="47">
        <f>_xlfn.XLOOKUP($E2754,Main_OG!$D$1:$D$766,Main_OG!AJ$1:AJ$766,"")</f>
        <v>46614246</v>
      </c>
      <c r="AB2754" s="47">
        <f>_xlfn.XLOOKUP($E2754,Main_OG!$D$1:$D$766,Main_OG!AK$1:AK$766,"")</f>
        <v>196670</v>
      </c>
      <c r="AC2754" s="47">
        <f>_xlfn.XLOOKUP($E2754,Main_OG!$D$1:$D$766,Main_OG!AL$1:AL$766,"")</f>
        <v>362618860</v>
      </c>
      <c r="AD2754" s="47">
        <f>_xlfn.XLOOKUP($E2754,Main_OG!$D$1:$D$766,Main_OG!AM$1:AM$766,"")</f>
        <v>31277863</v>
      </c>
    </row>
    <row r="2755" spans="1:30" x14ac:dyDescent="0.35">
      <c r="A2755" s="36" t="s">
        <v>3938</v>
      </c>
      <c r="B2755" s="45" t="s">
        <v>325</v>
      </c>
      <c r="C2755" s="45" t="s">
        <v>4316</v>
      </c>
      <c r="D2755" s="36" t="s">
        <v>3938</v>
      </c>
      <c r="E2755" s="36" t="str">
        <f t="shared" si="129"/>
        <v>2012_AZ</v>
      </c>
      <c r="F2755" s="45">
        <v>2012</v>
      </c>
      <c r="G2755" s="45">
        <f>_xlfn.XLOOKUP(I2755,Main_OG!$B$1:$B$766,Main_OG!$O$1:$O$766,"")</f>
        <v>0</v>
      </c>
      <c r="H2755" s="45">
        <f>_xlfn.XLOOKUP(E2755,Main_OG!$D$1:$D$766,Main_OG!$J$1:$J$766,"")</f>
        <v>0</v>
      </c>
      <c r="I2755" s="45" t="s">
        <v>325</v>
      </c>
      <c r="J2755" s="45" t="str">
        <f t="shared" si="130"/>
        <v>Tucson Electric Power Co_AZ</v>
      </c>
      <c r="K2755" s="45" t="str">
        <f t="shared" si="131"/>
        <v>Tucson Electric Power Co_AZ</v>
      </c>
      <c r="L2755" s="45" t="s">
        <v>3945</v>
      </c>
      <c r="M2755" s="45">
        <v>0</v>
      </c>
      <c r="N2755" s="45">
        <v>36272</v>
      </c>
      <c r="O2755" s="45">
        <v>635</v>
      </c>
      <c r="P2755" s="45">
        <v>368246</v>
      </c>
      <c r="Q2755" s="45">
        <v>0</v>
      </c>
      <c r="R2755" s="45">
        <v>2219449</v>
      </c>
      <c r="S2755" s="45">
        <v>3224733</v>
      </c>
      <c r="T2755" s="45">
        <v>3820637</v>
      </c>
      <c r="U2755" s="45">
        <v>0</v>
      </c>
      <c r="V2755" s="45">
        <v>11.257299</v>
      </c>
      <c r="W2755" s="45">
        <v>7.2222071999999997</v>
      </c>
      <c r="X2755" s="45">
        <v>10.151182</v>
      </c>
      <c r="Y2755" s="46">
        <v>297077.3</v>
      </c>
      <c r="Z2755" s="46">
        <v>45311.426612148476</v>
      </c>
      <c r="AA2755" s="47">
        <f>_xlfn.XLOOKUP($E2755,Main_OG!$D$1:$D$766,Main_OG!AJ$1:AJ$766,"")</f>
        <v>43037228</v>
      </c>
      <c r="AB2755" s="47">
        <f>_xlfn.XLOOKUP($E2755,Main_OG!$D$1:$D$766,Main_OG!AK$1:AK$766,"")</f>
        <v>153840</v>
      </c>
      <c r="AC2755" s="47">
        <f>_xlfn.XLOOKUP($E2755,Main_OG!$D$1:$D$766,Main_OG!AL$1:AL$766,"")</f>
        <v>459649942</v>
      </c>
      <c r="AD2755" s="47">
        <f>_xlfn.XLOOKUP($E2755,Main_OG!$D$1:$D$766,Main_OG!AM$1:AM$766,"")</f>
        <v>31933916</v>
      </c>
    </row>
    <row r="2756" spans="1:30" x14ac:dyDescent="0.35">
      <c r="A2756" s="36" t="s">
        <v>3938</v>
      </c>
      <c r="B2756" s="45" t="s">
        <v>325</v>
      </c>
      <c r="C2756" s="45" t="s">
        <v>4316</v>
      </c>
      <c r="D2756" s="36" t="s">
        <v>3938</v>
      </c>
      <c r="E2756" s="36" t="str">
        <f t="shared" si="129"/>
        <v>2013_AZ</v>
      </c>
      <c r="F2756" s="45">
        <v>2013</v>
      </c>
      <c r="G2756" s="45">
        <f>_xlfn.XLOOKUP(I2756,Main_OG!$B$1:$B$766,Main_OG!$O$1:$O$766,"")</f>
        <v>0</v>
      </c>
      <c r="H2756" s="45">
        <f>_xlfn.XLOOKUP(E2756,Main_OG!$D$1:$D$766,Main_OG!$J$1:$J$766,"")</f>
        <v>0</v>
      </c>
      <c r="I2756" s="45" t="s">
        <v>325</v>
      </c>
      <c r="J2756" s="45" t="str">
        <f t="shared" si="130"/>
        <v>Tucson Electric Power Co_AZ</v>
      </c>
      <c r="K2756" s="45" t="str">
        <f t="shared" si="131"/>
        <v>Tucson Electric Power Co_AZ</v>
      </c>
      <c r="L2756" s="45" t="s">
        <v>3946</v>
      </c>
      <c r="M2756" s="45">
        <v>0</v>
      </c>
      <c r="N2756" s="45">
        <v>38025</v>
      </c>
      <c r="O2756" s="45">
        <v>625</v>
      </c>
      <c r="P2756" s="45">
        <v>370879</v>
      </c>
      <c r="Q2756" s="45">
        <v>0</v>
      </c>
      <c r="R2756" s="45">
        <v>2219445</v>
      </c>
      <c r="S2756" s="45">
        <v>3192809</v>
      </c>
      <c r="T2756" s="45">
        <v>3866665</v>
      </c>
      <c r="U2756" s="45">
        <v>0</v>
      </c>
      <c r="V2756" s="45">
        <v>11.505371999999999</v>
      </c>
      <c r="W2756" s="45">
        <v>7.1888829000000003</v>
      </c>
      <c r="X2756" s="45">
        <v>10.370679000000001</v>
      </c>
      <c r="Y2756" s="46">
        <v>298859.90000000002</v>
      </c>
      <c r="Z2756" s="46">
        <v>45045.043551394265</v>
      </c>
      <c r="AA2756" s="47">
        <f>_xlfn.XLOOKUP($E2756,Main_OG!$D$1:$D$766,Main_OG!AJ$1:AJ$766,"")</f>
        <v>46595690</v>
      </c>
      <c r="AB2756" s="47">
        <f>_xlfn.XLOOKUP($E2756,Main_OG!$D$1:$D$766,Main_OG!AK$1:AK$766,"")</f>
        <v>161662</v>
      </c>
      <c r="AC2756" s="47">
        <f>_xlfn.XLOOKUP($E2756,Main_OG!$D$1:$D$766,Main_OG!AL$1:AL$766,"")</f>
        <v>448302310</v>
      </c>
      <c r="AD2756" s="47">
        <f>_xlfn.XLOOKUP($E2756,Main_OG!$D$1:$D$766,Main_OG!AM$1:AM$766,"")</f>
        <v>31431080</v>
      </c>
    </row>
    <row r="2757" spans="1:30" x14ac:dyDescent="0.35">
      <c r="A2757" s="36" t="s">
        <v>3938</v>
      </c>
      <c r="B2757" s="45" t="s">
        <v>325</v>
      </c>
      <c r="C2757" s="45" t="s">
        <v>4316</v>
      </c>
      <c r="D2757" s="36" t="s">
        <v>3938</v>
      </c>
      <c r="E2757" s="36" t="str">
        <f t="shared" si="129"/>
        <v>2014_AZ</v>
      </c>
      <c r="F2757" s="45">
        <v>2014</v>
      </c>
      <c r="G2757" s="45">
        <f>_xlfn.XLOOKUP(I2757,Main_OG!$B$1:$B$766,Main_OG!$O$1:$O$766,"")</f>
        <v>0</v>
      </c>
      <c r="H2757" s="45">
        <f>_xlfn.XLOOKUP(E2757,Main_OG!$D$1:$D$766,Main_OG!$J$1:$J$766,"")</f>
        <v>0</v>
      </c>
      <c r="I2757" s="45" t="s">
        <v>325</v>
      </c>
      <c r="J2757" s="45" t="str">
        <f t="shared" si="130"/>
        <v>Tucson Electric Power Co_AZ</v>
      </c>
      <c r="K2757" s="45" t="str">
        <f t="shared" si="131"/>
        <v>Tucson Electric Power Co_AZ</v>
      </c>
      <c r="L2757" s="45" t="s">
        <v>3947</v>
      </c>
      <c r="M2757" s="45">
        <v>0</v>
      </c>
      <c r="N2757" s="45">
        <v>39937</v>
      </c>
      <c r="O2757" s="45">
        <v>608</v>
      </c>
      <c r="P2757" s="45">
        <v>374203</v>
      </c>
      <c r="Q2757" s="45">
        <v>0</v>
      </c>
      <c r="R2757" s="45">
        <v>2202954</v>
      </c>
      <c r="S2757" s="45">
        <v>3235418</v>
      </c>
      <c r="T2757" s="45">
        <v>3726983</v>
      </c>
      <c r="U2757" s="45">
        <v>0</v>
      </c>
      <c r="V2757" s="45">
        <v>12.020151</v>
      </c>
      <c r="W2757" s="45">
        <v>7.4347919999999998</v>
      </c>
      <c r="X2757" s="45">
        <v>10.999889</v>
      </c>
      <c r="Y2757" s="46">
        <v>301721.2</v>
      </c>
      <c r="Z2757" s="46">
        <v>44813.142918335157</v>
      </c>
      <c r="AA2757" s="47">
        <f>_xlfn.XLOOKUP($E2757,Main_OG!$D$1:$D$766,Main_OG!AJ$1:AJ$766,"")</f>
        <v>45822012</v>
      </c>
      <c r="AB2757" s="47">
        <f>_xlfn.XLOOKUP($E2757,Main_OG!$D$1:$D$766,Main_OG!AK$1:AK$766,"")</f>
        <v>216630</v>
      </c>
      <c r="AC2757" s="47">
        <f>_xlfn.XLOOKUP($E2757,Main_OG!$D$1:$D$766,Main_OG!AL$1:AL$766,"")</f>
        <v>414014908</v>
      </c>
      <c r="AD2757" s="47">
        <f>_xlfn.XLOOKUP($E2757,Main_OG!$D$1:$D$766,Main_OG!AM$1:AM$766,"")</f>
        <v>32320917</v>
      </c>
    </row>
    <row r="2758" spans="1:30" x14ac:dyDescent="0.35">
      <c r="A2758" s="36" t="s">
        <v>3938</v>
      </c>
      <c r="B2758" s="45" t="s">
        <v>325</v>
      </c>
      <c r="C2758" s="45" t="s">
        <v>4316</v>
      </c>
      <c r="D2758" s="36" t="s">
        <v>3938</v>
      </c>
      <c r="E2758" s="36" t="str">
        <f t="shared" si="129"/>
        <v>2015_AZ</v>
      </c>
      <c r="F2758" s="45">
        <v>2015</v>
      </c>
      <c r="G2758" s="45">
        <f>_xlfn.XLOOKUP(I2758,Main_OG!$B$1:$B$766,Main_OG!$O$1:$O$766,"")</f>
        <v>0</v>
      </c>
      <c r="H2758" s="45">
        <f>_xlfn.XLOOKUP(E2758,Main_OG!$D$1:$D$766,Main_OG!$J$1:$J$766,"")</f>
        <v>0</v>
      </c>
      <c r="I2758" s="45" t="s">
        <v>325</v>
      </c>
      <c r="J2758" s="45" t="str">
        <f t="shared" si="130"/>
        <v>Tucson Electric Power Co_AZ</v>
      </c>
      <c r="K2758" s="45" t="str">
        <f t="shared" si="131"/>
        <v>Tucson Electric Power Co_AZ</v>
      </c>
      <c r="L2758" s="45" t="s">
        <v>3948</v>
      </c>
      <c r="M2758" s="45">
        <v>0</v>
      </c>
      <c r="N2758" s="45">
        <v>40110</v>
      </c>
      <c r="O2758" s="45">
        <v>592</v>
      </c>
      <c r="P2758" s="45">
        <v>376439</v>
      </c>
      <c r="Q2758" s="45">
        <v>0</v>
      </c>
      <c r="R2758" s="45">
        <v>2156230</v>
      </c>
      <c r="S2758" s="45">
        <v>3172435</v>
      </c>
      <c r="T2758" s="45">
        <v>3724402</v>
      </c>
      <c r="U2758" s="45">
        <v>0</v>
      </c>
      <c r="V2758" s="45">
        <v>12.571479</v>
      </c>
      <c r="W2758" s="45">
        <v>7.9641032999999997</v>
      </c>
      <c r="X2758" s="45">
        <v>11.507082</v>
      </c>
      <c r="Y2758" s="46">
        <v>308582.8</v>
      </c>
      <c r="Z2758" s="46">
        <v>45161.917278542795</v>
      </c>
      <c r="AA2758" s="47">
        <f>_xlfn.XLOOKUP($E2758,Main_OG!$D$1:$D$766,Main_OG!AJ$1:AJ$766,"")</f>
        <v>39624734</v>
      </c>
      <c r="AB2758" s="47">
        <f>_xlfn.XLOOKUP($E2758,Main_OG!$D$1:$D$766,Main_OG!AK$1:AK$766,"")</f>
        <v>184710</v>
      </c>
      <c r="AC2758" s="47">
        <f>_xlfn.XLOOKUP($E2758,Main_OG!$D$1:$D$766,Main_OG!AL$1:AL$766,"")</f>
        <v>499595516</v>
      </c>
      <c r="AD2758" s="47">
        <f>_xlfn.XLOOKUP($E2758,Main_OG!$D$1:$D$766,Main_OG!AM$1:AM$766,"")</f>
        <v>32525595</v>
      </c>
    </row>
    <row r="2759" spans="1:30" x14ac:dyDescent="0.35">
      <c r="A2759" s="36" t="s">
        <v>3938</v>
      </c>
      <c r="B2759" s="45" t="s">
        <v>325</v>
      </c>
      <c r="C2759" s="45" t="s">
        <v>4316</v>
      </c>
      <c r="D2759" s="36" t="s">
        <v>3938</v>
      </c>
      <c r="E2759" s="36" t="str">
        <f t="shared" si="129"/>
        <v>2016_AZ</v>
      </c>
      <c r="F2759" s="45">
        <v>2016</v>
      </c>
      <c r="G2759" s="45">
        <f>_xlfn.XLOOKUP(I2759,Main_OG!$B$1:$B$766,Main_OG!$O$1:$O$766,"")</f>
        <v>0</v>
      </c>
      <c r="H2759" s="45">
        <f>_xlfn.XLOOKUP(E2759,Main_OG!$D$1:$D$766,Main_OG!$J$1:$J$766,"")</f>
        <v>0</v>
      </c>
      <c r="I2759" s="45" t="s">
        <v>325</v>
      </c>
      <c r="J2759" s="45" t="str">
        <f t="shared" si="130"/>
        <v>Tucson Electric Power Co_AZ</v>
      </c>
      <c r="K2759" s="45" t="str">
        <f t="shared" si="131"/>
        <v>Tucson Electric Power Co_AZ</v>
      </c>
      <c r="L2759" s="45" t="s">
        <v>3949</v>
      </c>
      <c r="M2759" s="45">
        <v>1</v>
      </c>
      <c r="N2759" s="45">
        <v>40268</v>
      </c>
      <c r="O2759" s="45">
        <v>584</v>
      </c>
      <c r="P2759" s="45">
        <v>378992</v>
      </c>
      <c r="Q2759" s="45">
        <v>1611</v>
      </c>
      <c r="R2759" s="45">
        <v>2167664</v>
      </c>
      <c r="S2759" s="45">
        <v>3003057</v>
      </c>
      <c r="T2759" s="45">
        <v>3724044</v>
      </c>
      <c r="U2759" s="45">
        <v>11.85599</v>
      </c>
      <c r="V2759" s="45">
        <v>12.188882</v>
      </c>
      <c r="W2759" s="45">
        <v>7.7143391000000001</v>
      </c>
      <c r="X2759" s="45">
        <v>11.132414000000001</v>
      </c>
      <c r="Y2759" s="46">
        <v>319008.40000000002</v>
      </c>
      <c r="Z2759" s="46">
        <v>45935.076007589596</v>
      </c>
      <c r="AA2759" s="47">
        <f>_xlfn.XLOOKUP($E2759,Main_OG!$D$1:$D$766,Main_OG!AJ$1:AJ$766,"")</f>
        <v>33278638</v>
      </c>
      <c r="AB2759" s="47">
        <f>_xlfn.XLOOKUP($E2759,Main_OG!$D$1:$D$766,Main_OG!AK$1:AK$766,"")</f>
        <v>195408</v>
      </c>
      <c r="AC2759" s="47">
        <f>_xlfn.XLOOKUP($E2759,Main_OG!$D$1:$D$766,Main_OG!AL$1:AL$766,"")</f>
        <v>512191910</v>
      </c>
      <c r="AD2759" s="47">
        <f>_xlfn.XLOOKUP($E2759,Main_OG!$D$1:$D$766,Main_OG!AM$1:AM$766,"")</f>
        <v>32377477</v>
      </c>
    </row>
    <row r="2760" spans="1:30" x14ac:dyDescent="0.35">
      <c r="A2760" s="36" t="s">
        <v>3938</v>
      </c>
      <c r="B2760" s="45" t="s">
        <v>325</v>
      </c>
      <c r="C2760" s="45" t="s">
        <v>4316</v>
      </c>
      <c r="D2760" s="36" t="s">
        <v>3938</v>
      </c>
      <c r="E2760" s="36" t="str">
        <f t="shared" si="129"/>
        <v>2017_AZ</v>
      </c>
      <c r="F2760" s="45">
        <v>2017</v>
      </c>
      <c r="G2760" s="45">
        <f>_xlfn.XLOOKUP(I2760,Main_OG!$B$1:$B$766,Main_OG!$O$1:$O$766,"")</f>
        <v>0</v>
      </c>
      <c r="H2760" s="45">
        <f>_xlfn.XLOOKUP(E2760,Main_OG!$D$1:$D$766,Main_OG!$J$1:$J$766,"")</f>
        <v>0</v>
      </c>
      <c r="I2760" s="45" t="s">
        <v>325</v>
      </c>
      <c r="J2760" s="45" t="str">
        <f t="shared" si="130"/>
        <v>Tucson Electric Power Co_AZ</v>
      </c>
      <c r="K2760" s="45" t="str">
        <f t="shared" si="131"/>
        <v>Tucson Electric Power Co_AZ</v>
      </c>
      <c r="L2760" s="45" t="s">
        <v>3950</v>
      </c>
      <c r="M2760" s="45">
        <v>1</v>
      </c>
      <c r="N2760" s="45">
        <v>40461</v>
      </c>
      <c r="O2760" s="45">
        <v>526</v>
      </c>
      <c r="P2760" s="45">
        <v>381556</v>
      </c>
      <c r="Q2760" s="45">
        <v>1634</v>
      </c>
      <c r="R2760" s="45">
        <v>2207743</v>
      </c>
      <c r="S2760" s="45">
        <v>2930921</v>
      </c>
      <c r="T2760" s="45">
        <v>3785634</v>
      </c>
      <c r="U2760" s="45">
        <v>12.331701000000001</v>
      </c>
      <c r="V2760" s="45">
        <v>12.764737999999999</v>
      </c>
      <c r="W2760" s="45">
        <v>7.6290797000000001</v>
      </c>
      <c r="X2760" s="45">
        <v>12.051226</v>
      </c>
      <c r="Y2760" s="46">
        <v>333099</v>
      </c>
      <c r="Z2760" s="46">
        <v>47260.90253129643</v>
      </c>
      <c r="AA2760" s="47">
        <f>_xlfn.XLOOKUP($E2760,Main_OG!$D$1:$D$766,Main_OG!AJ$1:AJ$766,"")</f>
        <v>33858072</v>
      </c>
      <c r="AB2760" s="47">
        <f>_xlfn.XLOOKUP($E2760,Main_OG!$D$1:$D$766,Main_OG!AK$1:AK$766,"")</f>
        <v>213654</v>
      </c>
      <c r="AC2760" s="47">
        <f>_xlfn.XLOOKUP($E2760,Main_OG!$D$1:$D$766,Main_OG!AL$1:AL$766,"")</f>
        <v>449095734</v>
      </c>
      <c r="AD2760" s="47">
        <f>_xlfn.XLOOKUP($E2760,Main_OG!$D$1:$D$766,Main_OG!AM$1:AM$766,"")</f>
        <v>32340138</v>
      </c>
    </row>
    <row r="2761" spans="1:30" x14ac:dyDescent="0.35">
      <c r="A2761" s="36" t="s">
        <v>3938</v>
      </c>
      <c r="B2761" s="45" t="s">
        <v>325</v>
      </c>
      <c r="C2761" s="45" t="s">
        <v>4316</v>
      </c>
      <c r="D2761" s="36" t="s">
        <v>3938</v>
      </c>
      <c r="E2761" s="36" t="str">
        <f t="shared" si="129"/>
        <v>2018_AZ</v>
      </c>
      <c r="F2761" s="45">
        <v>2018</v>
      </c>
      <c r="G2761" s="45">
        <f>_xlfn.XLOOKUP(I2761,Main_OG!$B$1:$B$766,Main_OG!$O$1:$O$766,"")</f>
        <v>0</v>
      </c>
      <c r="H2761" s="45">
        <f>_xlfn.XLOOKUP(E2761,Main_OG!$D$1:$D$766,Main_OG!$J$1:$J$766,"")</f>
        <v>0</v>
      </c>
      <c r="I2761" s="45" t="s">
        <v>325</v>
      </c>
      <c r="J2761" s="45" t="str">
        <f t="shared" si="130"/>
        <v>Tucson Electric Power Co_AZ</v>
      </c>
      <c r="K2761" s="45" t="str">
        <f t="shared" si="131"/>
        <v>Tucson Electric Power Co_AZ</v>
      </c>
      <c r="L2761" s="45" t="s">
        <v>3951</v>
      </c>
      <c r="M2761" s="45">
        <v>1</v>
      </c>
      <c r="N2761" s="45">
        <v>40529</v>
      </c>
      <c r="O2761" s="45">
        <v>507</v>
      </c>
      <c r="P2761" s="45">
        <v>385414</v>
      </c>
      <c r="Q2761" s="45">
        <v>1613</v>
      </c>
      <c r="R2761" s="45">
        <v>2150948</v>
      </c>
      <c r="S2761" s="45">
        <v>2981331</v>
      </c>
      <c r="T2761" s="45">
        <v>3766234</v>
      </c>
      <c r="U2761" s="45">
        <v>12.932423999999999</v>
      </c>
      <c r="V2761" s="45">
        <v>13.223221000000001</v>
      </c>
      <c r="W2761" s="45">
        <v>7.9154881000000001</v>
      </c>
      <c r="X2761" s="45">
        <v>12.576839</v>
      </c>
      <c r="Y2761" s="46">
        <v>346398.3</v>
      </c>
      <c r="Z2761" s="46">
        <v>48351.099378746738</v>
      </c>
      <c r="AA2761" s="47">
        <f>_xlfn.XLOOKUP($E2761,Main_OG!$D$1:$D$766,Main_OG!AJ$1:AJ$766,"")</f>
        <v>33627104</v>
      </c>
      <c r="AB2761" s="47">
        <f>_xlfn.XLOOKUP($E2761,Main_OG!$D$1:$D$766,Main_OG!AK$1:AK$766,"")</f>
        <v>189668</v>
      </c>
      <c r="AC2761" s="47">
        <f>_xlfn.XLOOKUP($E2761,Main_OG!$D$1:$D$766,Main_OG!AL$1:AL$766,"")</f>
        <v>570400278</v>
      </c>
      <c r="AD2761" s="47">
        <f>_xlfn.XLOOKUP($E2761,Main_OG!$D$1:$D$766,Main_OG!AM$1:AM$766,"")</f>
        <v>31097259</v>
      </c>
    </row>
    <row r="2762" spans="1:30" x14ac:dyDescent="0.35">
      <c r="A2762" s="36" t="s">
        <v>3938</v>
      </c>
      <c r="B2762" s="45" t="s">
        <v>325</v>
      </c>
      <c r="C2762" s="45" t="s">
        <v>4316</v>
      </c>
      <c r="D2762" s="36" t="s">
        <v>3938</v>
      </c>
      <c r="E2762" s="36" t="str">
        <f t="shared" si="129"/>
        <v>2019_AZ</v>
      </c>
      <c r="F2762" s="45">
        <v>2019</v>
      </c>
      <c r="G2762" s="45">
        <f>_xlfn.XLOOKUP(I2762,Main_OG!$B$1:$B$766,Main_OG!$O$1:$O$766,"")</f>
        <v>0</v>
      </c>
      <c r="H2762" s="45">
        <f>_xlfn.XLOOKUP(E2762,Main_OG!$D$1:$D$766,Main_OG!$J$1:$J$766,"")</f>
        <v>0</v>
      </c>
      <c r="I2762" s="45" t="s">
        <v>325</v>
      </c>
      <c r="J2762" s="45" t="str">
        <f t="shared" si="130"/>
        <v>Tucson Electric Power Co_AZ</v>
      </c>
      <c r="K2762" s="45" t="str">
        <f t="shared" si="131"/>
        <v>Tucson Electric Power Co_AZ</v>
      </c>
      <c r="L2762" s="45" t="s">
        <v>3952</v>
      </c>
      <c r="M2762" s="45">
        <v>1</v>
      </c>
      <c r="N2762" s="45">
        <v>40710</v>
      </c>
      <c r="O2762" s="45">
        <v>507</v>
      </c>
      <c r="P2762" s="45">
        <v>387409</v>
      </c>
      <c r="Q2762" s="45">
        <v>1605</v>
      </c>
      <c r="R2762" s="45">
        <v>2091019</v>
      </c>
      <c r="S2762" s="45">
        <v>2953098</v>
      </c>
      <c r="T2762" s="45">
        <v>3698301</v>
      </c>
      <c r="U2762" s="45">
        <v>12.654206</v>
      </c>
      <c r="V2762" s="45">
        <v>12.763442</v>
      </c>
      <c r="W2762" s="45">
        <v>7.5518659000000001</v>
      </c>
      <c r="X2762" s="45">
        <v>12.185460000000001</v>
      </c>
      <c r="Y2762" s="46">
        <v>359645.7</v>
      </c>
      <c r="Z2762" s="46">
        <v>49321.646118820718</v>
      </c>
      <c r="AA2762" s="47">
        <f>_xlfn.XLOOKUP($E2762,Main_OG!$D$1:$D$766,Main_OG!AJ$1:AJ$766,"")</f>
        <v>25749582</v>
      </c>
      <c r="AB2762" s="47">
        <f>_xlfn.XLOOKUP($E2762,Main_OG!$D$1:$D$766,Main_OG!AK$1:AK$766,"")</f>
        <v>248922</v>
      </c>
      <c r="AC2762" s="47">
        <f>_xlfn.XLOOKUP($E2762,Main_OG!$D$1:$D$766,Main_OG!AL$1:AL$766,"")</f>
        <v>713593236</v>
      </c>
      <c r="AD2762" s="47">
        <f>_xlfn.XLOOKUP($E2762,Main_OG!$D$1:$D$766,Main_OG!AM$1:AM$766,"")</f>
        <v>31920368</v>
      </c>
    </row>
    <row r="2763" spans="1:30" x14ac:dyDescent="0.35">
      <c r="A2763" s="36" t="s">
        <v>3938</v>
      </c>
      <c r="B2763" s="45" t="s">
        <v>325</v>
      </c>
      <c r="C2763" s="45" t="s">
        <v>4316</v>
      </c>
      <c r="D2763" s="36" t="s">
        <v>3938</v>
      </c>
      <c r="E2763" s="36" t="str">
        <f t="shared" si="129"/>
        <v>2020_AZ</v>
      </c>
      <c r="F2763" s="45">
        <v>2020</v>
      </c>
      <c r="G2763" s="45">
        <f>_xlfn.XLOOKUP(I2763,Main_OG!$B$1:$B$766,Main_OG!$O$1:$O$766,"")</f>
        <v>0</v>
      </c>
      <c r="H2763" s="45">
        <f>_xlfn.XLOOKUP(E2763,Main_OG!$D$1:$D$766,Main_OG!$J$1:$J$766,"")</f>
        <v>0</v>
      </c>
      <c r="I2763" s="45" t="s">
        <v>325</v>
      </c>
      <c r="J2763" s="45" t="str">
        <f t="shared" si="130"/>
        <v>Tucson Electric Power Co_AZ</v>
      </c>
      <c r="K2763" s="45" t="str">
        <f t="shared" si="131"/>
        <v>Tucson Electric Power Co_AZ</v>
      </c>
      <c r="L2763" s="45" t="s">
        <v>3953</v>
      </c>
      <c r="M2763" s="45">
        <v>1</v>
      </c>
      <c r="N2763" s="45">
        <v>41140</v>
      </c>
      <c r="O2763" s="45">
        <v>489</v>
      </c>
      <c r="P2763" s="45">
        <v>0</v>
      </c>
      <c r="Q2763" s="45">
        <v>1616</v>
      </c>
      <c r="R2763" s="45">
        <v>2019112</v>
      </c>
      <c r="S2763" s="45">
        <v>2919636</v>
      </c>
      <c r="T2763" s="45">
        <v>0</v>
      </c>
      <c r="U2763" s="45">
        <v>12.889851</v>
      </c>
      <c r="V2763" s="45">
        <v>13.025791</v>
      </c>
      <c r="W2763" s="45">
        <v>7.6620476000000002</v>
      </c>
      <c r="X2763" s="45">
        <v>0</v>
      </c>
      <c r="Y2763" s="46">
        <v>362603.5</v>
      </c>
      <c r="Z2763" s="46">
        <v>49040.898578558001</v>
      </c>
      <c r="AA2763" s="47">
        <f>_xlfn.XLOOKUP($E2763,Main_OG!$D$1:$D$766,Main_OG!AJ$1:AJ$766,"")</f>
        <v>16548722</v>
      </c>
      <c r="AB2763" s="47">
        <f>_xlfn.XLOOKUP($E2763,Main_OG!$D$1:$D$766,Main_OG!AK$1:AK$766,"")</f>
        <v>157900</v>
      </c>
      <c r="AC2763" s="47">
        <f>_xlfn.XLOOKUP($E2763,Main_OG!$D$1:$D$766,Main_OG!AL$1:AL$766,"")</f>
        <v>778022478</v>
      </c>
      <c r="AD2763" s="47">
        <f>_xlfn.XLOOKUP($E2763,Main_OG!$D$1:$D$766,Main_OG!AM$1:AM$766,"")</f>
        <v>0</v>
      </c>
    </row>
    <row r="2764" spans="1:30" x14ac:dyDescent="0.35">
      <c r="A2764" s="36" t="s">
        <v>3954</v>
      </c>
      <c r="B2764" s="45" t="s">
        <v>139</v>
      </c>
      <c r="C2764" s="45" t="s">
        <v>4317</v>
      </c>
      <c r="D2764" s="36" t="s">
        <v>3954</v>
      </c>
      <c r="E2764" s="36" t="str">
        <f t="shared" si="129"/>
        <v>2006_PA</v>
      </c>
      <c r="F2764" s="45">
        <v>2006</v>
      </c>
      <c r="G2764" s="45">
        <f>_xlfn.XLOOKUP(I2764,Main_OG!$B$1:$B$766,Main_OG!$O$1:$O$766,"")</f>
        <v>1</v>
      </c>
      <c r="H2764" s="45">
        <f>_xlfn.XLOOKUP(E2764,Main_OG!$D$1:$D$766,Main_OG!$J$1:$J$766,"")</f>
        <v>0</v>
      </c>
      <c r="I2764" s="45" t="s">
        <v>139</v>
      </c>
      <c r="J2764" s="45" t="str">
        <f t="shared" si="130"/>
        <v>UGI Utilities, Inc_PA</v>
      </c>
      <c r="K2764" s="45" t="str">
        <f t="shared" si="131"/>
        <v>UGI Utilities, Inc_PA</v>
      </c>
      <c r="L2764" s="45" t="s">
        <v>3955</v>
      </c>
      <c r="M2764" s="45">
        <v>0</v>
      </c>
      <c r="N2764" s="45">
        <v>7390</v>
      </c>
      <c r="O2764" s="45">
        <v>162</v>
      </c>
      <c r="P2764" s="45">
        <v>54388</v>
      </c>
      <c r="Q2764" s="45">
        <v>0</v>
      </c>
      <c r="R2764" s="45">
        <v>31710</v>
      </c>
      <c r="S2764" s="45">
        <v>9290</v>
      </c>
      <c r="T2764" s="45">
        <v>49678</v>
      </c>
      <c r="U2764" s="45">
        <v>0</v>
      </c>
      <c r="V2764" s="45">
        <v>9.078338243251368</v>
      </c>
      <c r="W2764" s="45">
        <v>7.5537667195186406</v>
      </c>
      <c r="X2764" s="45">
        <v>9.4854581003879872</v>
      </c>
      <c r="Y2764" s="46">
        <v>626589.9</v>
      </c>
      <c r="Z2764" s="46">
        <v>50083.88346429076</v>
      </c>
      <c r="AA2764" s="47">
        <f>_xlfn.XLOOKUP($E2764,Main_OG!$D$1:$D$766,Main_OG!AJ$1:AJ$766,"")</f>
        <v>111628459.06</v>
      </c>
      <c r="AB2764" s="47">
        <f>_xlfn.XLOOKUP($E2764,Main_OG!$D$1:$D$766,Main_OG!AK$1:AK$766,"")</f>
        <v>4323966.4000000004</v>
      </c>
      <c r="AC2764" s="47">
        <f>_xlfn.XLOOKUP($E2764,Main_OG!$D$1:$D$766,Main_OG!AL$1:AL$766,"")</f>
        <v>202399107.29999998</v>
      </c>
      <c r="AD2764" s="47">
        <f>_xlfn.XLOOKUP($E2764,Main_OG!$D$1:$D$766,Main_OG!AM$1:AM$766,"")</f>
        <v>75297632</v>
      </c>
    </row>
    <row r="2765" spans="1:30" x14ac:dyDescent="0.35">
      <c r="A2765" s="36" t="s">
        <v>3954</v>
      </c>
      <c r="B2765" s="45" t="s">
        <v>139</v>
      </c>
      <c r="C2765" s="45" t="s">
        <v>4317</v>
      </c>
      <c r="D2765" s="36" t="s">
        <v>3954</v>
      </c>
      <c r="E2765" s="36" t="str">
        <f t="shared" si="129"/>
        <v>2007_PA</v>
      </c>
      <c r="F2765" s="45">
        <v>2007</v>
      </c>
      <c r="G2765" s="45">
        <f>_xlfn.XLOOKUP(I2765,Main_OG!$B$1:$B$766,Main_OG!$O$1:$O$766,"")</f>
        <v>1</v>
      </c>
      <c r="H2765" s="45">
        <f>_xlfn.XLOOKUP(E2765,Main_OG!$D$1:$D$766,Main_OG!$J$1:$J$766,"")</f>
        <v>0</v>
      </c>
      <c r="I2765" s="45" t="s">
        <v>139</v>
      </c>
      <c r="J2765" s="45" t="str">
        <f t="shared" si="130"/>
        <v>UGI Utilities, Inc_PA</v>
      </c>
      <c r="K2765" s="45" t="str">
        <f t="shared" si="131"/>
        <v>UGI Utilities, Inc_PA</v>
      </c>
      <c r="L2765" s="45" t="s">
        <v>3956</v>
      </c>
      <c r="M2765" s="45">
        <v>0</v>
      </c>
      <c r="N2765" s="45">
        <v>7449</v>
      </c>
      <c r="O2765" s="45">
        <v>162</v>
      </c>
      <c r="P2765" s="45">
        <v>54466</v>
      </c>
      <c r="Q2765" s="45">
        <v>0</v>
      </c>
      <c r="R2765" s="45">
        <v>41442</v>
      </c>
      <c r="S2765" s="45">
        <v>11813</v>
      </c>
      <c r="T2765" s="45">
        <v>68800</v>
      </c>
      <c r="U2765" s="45">
        <v>0</v>
      </c>
      <c r="V2765" s="45">
        <v>11.59</v>
      </c>
      <c r="W2765" s="45">
        <v>9.8000000000000007</v>
      </c>
      <c r="X2765" s="45">
        <v>12.79</v>
      </c>
      <c r="Y2765" s="46">
        <v>649638.1</v>
      </c>
      <c r="Z2765" s="46">
        <v>51706.570957813623</v>
      </c>
      <c r="AA2765" s="47">
        <f>_xlfn.XLOOKUP($E2765,Main_OG!$D$1:$D$766,Main_OG!AJ$1:AJ$766,"")</f>
        <v>110980292</v>
      </c>
      <c r="AB2765" s="47">
        <f>_xlfn.XLOOKUP($E2765,Main_OG!$D$1:$D$766,Main_OG!AK$1:AK$766,"")</f>
        <v>5330088</v>
      </c>
      <c r="AC2765" s="47">
        <f>_xlfn.XLOOKUP($E2765,Main_OG!$D$1:$D$766,Main_OG!AL$1:AL$766,"")</f>
        <v>284561200</v>
      </c>
      <c r="AD2765" s="47">
        <f>_xlfn.XLOOKUP($E2765,Main_OG!$D$1:$D$766,Main_OG!AM$1:AM$766,"")</f>
        <v>77376316</v>
      </c>
    </row>
    <row r="2766" spans="1:30" x14ac:dyDescent="0.35">
      <c r="A2766" s="36" t="s">
        <v>3954</v>
      </c>
      <c r="B2766" s="45" t="s">
        <v>139</v>
      </c>
      <c r="C2766" s="45" t="s">
        <v>4317</v>
      </c>
      <c r="D2766" s="36" t="s">
        <v>3954</v>
      </c>
      <c r="E2766" s="36" t="str">
        <f t="shared" si="129"/>
        <v>2008_PA</v>
      </c>
      <c r="F2766" s="45">
        <v>2008</v>
      </c>
      <c r="G2766" s="45">
        <f>_xlfn.XLOOKUP(I2766,Main_OG!$B$1:$B$766,Main_OG!$O$1:$O$766,"")</f>
        <v>1</v>
      </c>
      <c r="H2766" s="45">
        <f>_xlfn.XLOOKUP(E2766,Main_OG!$D$1:$D$766,Main_OG!$J$1:$J$766,"")</f>
        <v>1</v>
      </c>
      <c r="I2766" s="45" t="s">
        <v>139</v>
      </c>
      <c r="J2766" s="45" t="str">
        <f t="shared" si="130"/>
        <v>UGI Utilities, Inc_PA</v>
      </c>
      <c r="K2766" s="45" t="str">
        <f t="shared" si="131"/>
        <v>UGI Utilities, Inc_PA</v>
      </c>
      <c r="L2766" s="45" t="s">
        <v>3957</v>
      </c>
      <c r="M2766" s="45">
        <v>0</v>
      </c>
      <c r="N2766" s="45">
        <v>7478</v>
      </c>
      <c r="O2766" s="45">
        <v>161</v>
      </c>
      <c r="P2766" s="45">
        <v>54546</v>
      </c>
      <c r="Q2766" s="45">
        <v>0</v>
      </c>
      <c r="R2766" s="45">
        <v>349696</v>
      </c>
      <c r="S2766" s="45">
        <v>122861</v>
      </c>
      <c r="T2766" s="45">
        <v>530176</v>
      </c>
      <c r="U2766" s="45">
        <v>0</v>
      </c>
      <c r="V2766" s="45">
        <v>12.88</v>
      </c>
      <c r="W2766" s="45">
        <v>11.55</v>
      </c>
      <c r="X2766" s="45">
        <v>13.61</v>
      </c>
      <c r="Y2766" s="46">
        <v>665148.30000000005</v>
      </c>
      <c r="Z2766" s="46">
        <v>52738.127944301923</v>
      </c>
      <c r="AA2766" s="47">
        <f>_xlfn.XLOOKUP($E2766,Main_OG!$D$1:$D$766,Main_OG!AJ$1:AJ$766,"")</f>
        <v>107834918</v>
      </c>
      <c r="AB2766" s="47">
        <f>_xlfn.XLOOKUP($E2766,Main_OG!$D$1:$D$766,Main_OG!AK$1:AK$766,"")</f>
        <v>3509936</v>
      </c>
      <c r="AC2766" s="47">
        <f>_xlfn.XLOOKUP($E2766,Main_OG!$D$1:$D$766,Main_OG!AL$1:AL$766,"")</f>
        <v>273884566</v>
      </c>
      <c r="AD2766" s="47">
        <f>_xlfn.XLOOKUP($E2766,Main_OG!$D$1:$D$766,Main_OG!AM$1:AM$766,"")</f>
        <v>78658093</v>
      </c>
    </row>
    <row r="2767" spans="1:30" x14ac:dyDescent="0.35">
      <c r="A2767" s="36" t="s">
        <v>3954</v>
      </c>
      <c r="B2767" s="45" t="s">
        <v>139</v>
      </c>
      <c r="C2767" s="45" t="s">
        <v>4317</v>
      </c>
      <c r="D2767" s="36" t="s">
        <v>3954</v>
      </c>
      <c r="E2767" s="36" t="str">
        <f t="shared" si="129"/>
        <v>2009_PA</v>
      </c>
      <c r="F2767" s="45">
        <v>2009</v>
      </c>
      <c r="G2767" s="45">
        <f>_xlfn.XLOOKUP(I2767,Main_OG!$B$1:$B$766,Main_OG!$O$1:$O$766,"")</f>
        <v>1</v>
      </c>
      <c r="H2767" s="45">
        <f>_xlfn.XLOOKUP(E2767,Main_OG!$D$1:$D$766,Main_OG!$J$1:$J$766,"")</f>
        <v>1</v>
      </c>
      <c r="I2767" s="45" t="s">
        <v>139</v>
      </c>
      <c r="J2767" s="45" t="str">
        <f t="shared" si="130"/>
        <v>UGI Utilities, Inc_PA</v>
      </c>
      <c r="K2767" s="45" t="str">
        <f t="shared" si="131"/>
        <v>UGI Utilities, Inc_PA</v>
      </c>
      <c r="L2767" s="45" t="s">
        <v>3958</v>
      </c>
      <c r="M2767" s="45">
        <v>0</v>
      </c>
      <c r="N2767" s="45">
        <v>7462</v>
      </c>
      <c r="O2767" s="45">
        <v>155</v>
      </c>
      <c r="P2767" s="45">
        <v>54515</v>
      </c>
      <c r="Q2767" s="45">
        <v>0</v>
      </c>
      <c r="R2767" s="45">
        <v>329188</v>
      </c>
      <c r="S2767" s="45">
        <v>101833</v>
      </c>
      <c r="T2767" s="45">
        <v>518027</v>
      </c>
      <c r="U2767" s="45">
        <v>0</v>
      </c>
      <c r="V2767" s="45">
        <v>13.06</v>
      </c>
      <c r="W2767" s="45">
        <v>11.9</v>
      </c>
      <c r="X2767" s="45">
        <v>13.87</v>
      </c>
      <c r="Y2767" s="46">
        <v>645206.69999999995</v>
      </c>
      <c r="Z2767" s="46">
        <v>50936.601641859408</v>
      </c>
      <c r="AA2767" s="47">
        <f>_xlfn.XLOOKUP($E2767,Main_OG!$D$1:$D$766,Main_OG!AJ$1:AJ$766,"")</f>
        <v>97610596</v>
      </c>
      <c r="AB2767" s="47">
        <f>_xlfn.XLOOKUP($E2767,Main_OG!$D$1:$D$766,Main_OG!AK$1:AK$766,"")</f>
        <v>3400726</v>
      </c>
      <c r="AC2767" s="47">
        <f>_xlfn.XLOOKUP($E2767,Main_OG!$D$1:$D$766,Main_OG!AL$1:AL$766,"")</f>
        <v>418361582</v>
      </c>
      <c r="AD2767" s="47">
        <f>_xlfn.XLOOKUP($E2767,Main_OG!$D$1:$D$766,Main_OG!AM$1:AM$766,"")</f>
        <v>77327686</v>
      </c>
    </row>
    <row r="2768" spans="1:30" x14ac:dyDescent="0.35">
      <c r="A2768" s="36" t="s">
        <v>3954</v>
      </c>
      <c r="B2768" s="45" t="s">
        <v>139</v>
      </c>
      <c r="C2768" s="45" t="s">
        <v>4317</v>
      </c>
      <c r="D2768" s="36" t="s">
        <v>3954</v>
      </c>
      <c r="E2768" s="36" t="str">
        <f t="shared" si="129"/>
        <v>2010_PA</v>
      </c>
      <c r="F2768" s="45">
        <v>2010</v>
      </c>
      <c r="G2768" s="45">
        <f>_xlfn.XLOOKUP(I2768,Main_OG!$B$1:$B$766,Main_OG!$O$1:$O$766,"")</f>
        <v>1</v>
      </c>
      <c r="H2768" s="45">
        <f>_xlfn.XLOOKUP(E2768,Main_OG!$D$1:$D$766,Main_OG!$J$1:$J$766,"")</f>
        <v>2</v>
      </c>
      <c r="I2768" s="45" t="s">
        <v>139</v>
      </c>
      <c r="J2768" s="45" t="str">
        <f t="shared" si="130"/>
        <v>UGI Utilities, Inc_PA</v>
      </c>
      <c r="K2768" s="45" t="str">
        <f t="shared" si="131"/>
        <v>UGI Utilities, Inc_PA</v>
      </c>
      <c r="L2768" s="45" t="s">
        <v>3959</v>
      </c>
      <c r="M2768" s="45">
        <v>0</v>
      </c>
      <c r="N2768" s="45">
        <v>7181</v>
      </c>
      <c r="O2768" s="45">
        <v>120</v>
      </c>
      <c r="P2768" s="45">
        <v>54528</v>
      </c>
      <c r="Q2768" s="45">
        <v>0</v>
      </c>
      <c r="R2768" s="45">
        <v>237883</v>
      </c>
      <c r="S2768" s="45">
        <v>35523</v>
      </c>
      <c r="T2768" s="45">
        <v>533472</v>
      </c>
      <c r="U2768" s="45">
        <v>0</v>
      </c>
      <c r="V2768" s="45">
        <v>12.63</v>
      </c>
      <c r="W2768" s="45">
        <v>10.050000000000001</v>
      </c>
      <c r="X2768" s="45">
        <v>13.59</v>
      </c>
      <c r="Y2768" s="46">
        <v>666805.80000000005</v>
      </c>
      <c r="Z2768" s="46">
        <v>52457.28127950598</v>
      </c>
      <c r="AA2768" s="47">
        <f>_xlfn.XLOOKUP($E2768,Main_OG!$D$1:$D$766,Main_OG!AJ$1:AJ$766,"")</f>
        <v>101986756</v>
      </c>
      <c r="AB2768" s="47">
        <f>_xlfn.XLOOKUP($E2768,Main_OG!$D$1:$D$766,Main_OG!AK$1:AK$766,"")</f>
        <v>2348682</v>
      </c>
      <c r="AC2768" s="47">
        <f>_xlfn.XLOOKUP($E2768,Main_OG!$D$1:$D$766,Main_OG!AL$1:AL$766,"")</f>
        <v>492787122</v>
      </c>
      <c r="AD2768" s="47">
        <f>_xlfn.XLOOKUP($E2768,Main_OG!$D$1:$D$766,Main_OG!AM$1:AM$766,"")</f>
        <v>77828348</v>
      </c>
    </row>
    <row r="2769" spans="1:30" x14ac:dyDescent="0.35">
      <c r="A2769" s="36" t="s">
        <v>3954</v>
      </c>
      <c r="B2769" s="45" t="s">
        <v>139</v>
      </c>
      <c r="C2769" s="45" t="s">
        <v>4317</v>
      </c>
      <c r="D2769" s="36" t="s">
        <v>3954</v>
      </c>
      <c r="E2769" s="36" t="str">
        <f t="shared" si="129"/>
        <v>2011_PA</v>
      </c>
      <c r="F2769" s="45">
        <v>2011</v>
      </c>
      <c r="G2769" s="45">
        <f>_xlfn.XLOOKUP(I2769,Main_OG!$B$1:$B$766,Main_OG!$O$1:$O$766,"")</f>
        <v>1</v>
      </c>
      <c r="H2769" s="45">
        <f>_xlfn.XLOOKUP(E2769,Main_OG!$D$1:$D$766,Main_OG!$J$1:$J$766,"")</f>
        <v>2</v>
      </c>
      <c r="I2769" s="45" t="s">
        <v>139</v>
      </c>
      <c r="J2769" s="45" t="str">
        <f t="shared" si="130"/>
        <v>UGI Utilities, Inc_PA</v>
      </c>
      <c r="K2769" s="45" t="str">
        <f t="shared" si="131"/>
        <v>UGI Utilities, Inc_PA</v>
      </c>
      <c r="L2769" s="45" t="s">
        <v>3960</v>
      </c>
      <c r="M2769" s="45">
        <v>0</v>
      </c>
      <c r="N2769" s="45">
        <v>7050</v>
      </c>
      <c r="O2769" s="45">
        <v>101</v>
      </c>
      <c r="P2769" s="45">
        <v>54471</v>
      </c>
      <c r="Q2769" s="45">
        <v>0</v>
      </c>
      <c r="R2769" s="45">
        <v>216492</v>
      </c>
      <c r="S2769" s="45">
        <v>23703</v>
      </c>
      <c r="T2769" s="45">
        <v>540972</v>
      </c>
      <c r="U2769" s="45">
        <v>0</v>
      </c>
      <c r="V2769" s="45">
        <v>11.59</v>
      </c>
      <c r="W2769" s="45">
        <v>9.98</v>
      </c>
      <c r="X2769" s="45">
        <v>12.57</v>
      </c>
      <c r="Y2769" s="46">
        <v>676468.3</v>
      </c>
      <c r="Z2769" s="46">
        <v>53068.607549416134</v>
      </c>
      <c r="AA2769" s="47">
        <f>_xlfn.XLOOKUP($E2769,Main_OG!$D$1:$D$766,Main_OG!AJ$1:AJ$766,"")</f>
        <v>94649704</v>
      </c>
      <c r="AB2769" s="47">
        <f>_xlfn.XLOOKUP($E2769,Main_OG!$D$1:$D$766,Main_OG!AK$1:AK$766,"")</f>
        <v>2046228</v>
      </c>
      <c r="AC2769" s="47">
        <f>_xlfn.XLOOKUP($E2769,Main_OG!$D$1:$D$766,Main_OG!AL$1:AL$766,"")</f>
        <v>608839812</v>
      </c>
      <c r="AD2769" s="47">
        <f>_xlfn.XLOOKUP($E2769,Main_OG!$D$1:$D$766,Main_OG!AM$1:AM$766,"")</f>
        <v>76146617</v>
      </c>
    </row>
    <row r="2770" spans="1:30" x14ac:dyDescent="0.35">
      <c r="A2770" s="36" t="s">
        <v>3954</v>
      </c>
      <c r="B2770" s="45" t="s">
        <v>139</v>
      </c>
      <c r="C2770" s="45" t="s">
        <v>4317</v>
      </c>
      <c r="D2770" s="36" t="s">
        <v>3954</v>
      </c>
      <c r="E2770" s="36" t="str">
        <f t="shared" si="129"/>
        <v>2012_PA</v>
      </c>
      <c r="F2770" s="45">
        <v>2012</v>
      </c>
      <c r="G2770" s="45">
        <f>_xlfn.XLOOKUP(I2770,Main_OG!$B$1:$B$766,Main_OG!$O$1:$O$766,"")</f>
        <v>1</v>
      </c>
      <c r="H2770" s="45">
        <f>_xlfn.XLOOKUP(E2770,Main_OG!$D$1:$D$766,Main_OG!$J$1:$J$766,"")</f>
        <v>2</v>
      </c>
      <c r="I2770" s="45" t="s">
        <v>139</v>
      </c>
      <c r="J2770" s="45" t="str">
        <f t="shared" si="130"/>
        <v>UGI Utilities, Inc_PA</v>
      </c>
      <c r="K2770" s="45" t="str">
        <f t="shared" si="131"/>
        <v>UGI Utilities, Inc_PA</v>
      </c>
      <c r="L2770" s="45" t="s">
        <v>3961</v>
      </c>
      <c r="M2770" s="45">
        <v>0</v>
      </c>
      <c r="N2770" s="45">
        <v>6663</v>
      </c>
      <c r="O2770" s="45">
        <v>87</v>
      </c>
      <c r="P2770" s="45">
        <v>54414</v>
      </c>
      <c r="Q2770" s="45">
        <v>0</v>
      </c>
      <c r="R2770" s="45">
        <v>184440</v>
      </c>
      <c r="S2770" s="45">
        <v>21426</v>
      </c>
      <c r="T2770" s="45">
        <v>538585</v>
      </c>
      <c r="U2770" s="45">
        <v>0</v>
      </c>
      <c r="V2770" s="45">
        <v>10.541097000000001</v>
      </c>
      <c r="W2770" s="45">
        <v>8.7417157000000003</v>
      </c>
      <c r="X2770" s="45">
        <v>11.821161</v>
      </c>
      <c r="Y2770" s="46">
        <v>689007</v>
      </c>
      <c r="Z2770" s="46">
        <v>53958.834917636865</v>
      </c>
      <c r="AA2770" s="47">
        <f>_xlfn.XLOOKUP($E2770,Main_OG!$D$1:$D$766,Main_OG!AJ$1:AJ$766,"")</f>
        <v>82018494</v>
      </c>
      <c r="AB2770" s="47">
        <f>_xlfn.XLOOKUP($E2770,Main_OG!$D$1:$D$766,Main_OG!AK$1:AK$766,"")</f>
        <v>1636160</v>
      </c>
      <c r="AC2770" s="47">
        <f>_xlfn.XLOOKUP($E2770,Main_OG!$D$1:$D$766,Main_OG!AL$1:AL$766,"")</f>
        <v>770830788</v>
      </c>
      <c r="AD2770" s="47">
        <f>_xlfn.XLOOKUP($E2770,Main_OG!$D$1:$D$766,Main_OG!AM$1:AM$766,"")</f>
        <v>75174408</v>
      </c>
    </row>
    <row r="2771" spans="1:30" x14ac:dyDescent="0.35">
      <c r="A2771" s="36" t="s">
        <v>3954</v>
      </c>
      <c r="B2771" s="45" t="s">
        <v>139</v>
      </c>
      <c r="C2771" s="45" t="s">
        <v>4317</v>
      </c>
      <c r="D2771" s="36" t="s">
        <v>3954</v>
      </c>
      <c r="E2771" s="36" t="str">
        <f t="shared" si="129"/>
        <v>2013_PA</v>
      </c>
      <c r="F2771" s="45">
        <v>2013</v>
      </c>
      <c r="G2771" s="45">
        <f>_xlfn.XLOOKUP(I2771,Main_OG!$B$1:$B$766,Main_OG!$O$1:$O$766,"")</f>
        <v>1</v>
      </c>
      <c r="H2771" s="45">
        <f>_xlfn.XLOOKUP(E2771,Main_OG!$D$1:$D$766,Main_OG!$J$1:$J$766,"")</f>
        <v>2</v>
      </c>
      <c r="I2771" s="45" t="s">
        <v>139</v>
      </c>
      <c r="J2771" s="45" t="str">
        <f t="shared" si="130"/>
        <v>UGI Utilities, Inc_PA</v>
      </c>
      <c r="K2771" s="45" t="str">
        <f t="shared" si="131"/>
        <v>UGI Utilities, Inc_PA</v>
      </c>
      <c r="L2771" s="45" t="s">
        <v>3962</v>
      </c>
      <c r="M2771" s="45">
        <v>0</v>
      </c>
      <c r="N2771" s="45">
        <v>6792</v>
      </c>
      <c r="O2771" s="45">
        <v>93</v>
      </c>
      <c r="P2771" s="45">
        <v>54398</v>
      </c>
      <c r="Q2771" s="45">
        <v>0</v>
      </c>
      <c r="R2771" s="45">
        <v>184239</v>
      </c>
      <c r="S2771" s="45">
        <v>23301</v>
      </c>
      <c r="T2771" s="45">
        <v>558220</v>
      </c>
      <c r="U2771" s="45">
        <v>0</v>
      </c>
      <c r="V2771" s="45">
        <v>10.970533</v>
      </c>
      <c r="W2771" s="45">
        <v>9.3343632999999997</v>
      </c>
      <c r="X2771" s="45">
        <v>12.113504000000001</v>
      </c>
      <c r="Y2771" s="46">
        <v>704195</v>
      </c>
      <c r="Z2771" s="46">
        <v>55103.322201475516</v>
      </c>
      <c r="AA2771" s="47">
        <f>_xlfn.XLOOKUP($E2771,Main_OG!$D$1:$D$766,Main_OG!AJ$1:AJ$766,"")</f>
        <v>82911636</v>
      </c>
      <c r="AB2771" s="47">
        <f>_xlfn.XLOOKUP($E2771,Main_OG!$D$1:$D$766,Main_OG!AK$1:AK$766,"")</f>
        <v>1812018.8</v>
      </c>
      <c r="AC2771" s="47">
        <f>_xlfn.XLOOKUP($E2771,Main_OG!$D$1:$D$766,Main_OG!AL$1:AL$766,"")</f>
        <v>713604346</v>
      </c>
      <c r="AD2771" s="47">
        <f>_xlfn.XLOOKUP($E2771,Main_OG!$D$1:$D$766,Main_OG!AM$1:AM$766,"")</f>
        <v>78714031</v>
      </c>
    </row>
    <row r="2772" spans="1:30" x14ac:dyDescent="0.35">
      <c r="A2772" s="36" t="s">
        <v>3954</v>
      </c>
      <c r="B2772" s="45" t="s">
        <v>139</v>
      </c>
      <c r="C2772" s="45" t="s">
        <v>4317</v>
      </c>
      <c r="D2772" s="36" t="s">
        <v>3954</v>
      </c>
      <c r="E2772" s="36" t="str">
        <f t="shared" si="129"/>
        <v>2014_PA</v>
      </c>
      <c r="F2772" s="45">
        <v>2014</v>
      </c>
      <c r="G2772" s="45">
        <f>_xlfn.XLOOKUP(I2772,Main_OG!$B$1:$B$766,Main_OG!$O$1:$O$766,"")</f>
        <v>1</v>
      </c>
      <c r="H2772" s="45">
        <f>_xlfn.XLOOKUP(E2772,Main_OG!$D$1:$D$766,Main_OG!$J$1:$J$766,"")</f>
        <v>2</v>
      </c>
      <c r="I2772" s="45" t="s">
        <v>139</v>
      </c>
      <c r="J2772" s="45" t="str">
        <f t="shared" si="130"/>
        <v>UGI Utilities, Inc_PA</v>
      </c>
      <c r="K2772" s="45" t="str">
        <f t="shared" si="131"/>
        <v>UGI Utilities, Inc_PA</v>
      </c>
      <c r="L2772" s="45" t="s">
        <v>3963</v>
      </c>
      <c r="M2772" s="45">
        <v>0</v>
      </c>
      <c r="N2772" s="45">
        <v>6859</v>
      </c>
      <c r="O2772" s="45">
        <v>95</v>
      </c>
      <c r="P2772" s="45">
        <v>54337</v>
      </c>
      <c r="Q2772" s="45">
        <v>0</v>
      </c>
      <c r="R2772" s="45">
        <v>178199</v>
      </c>
      <c r="S2772" s="45">
        <v>21753</v>
      </c>
      <c r="T2772" s="45">
        <v>542590</v>
      </c>
      <c r="U2772" s="45">
        <v>0</v>
      </c>
      <c r="V2772" s="45">
        <v>12.806469</v>
      </c>
      <c r="W2772" s="45">
        <v>10.528203</v>
      </c>
      <c r="X2772" s="45">
        <v>12.869165000000001</v>
      </c>
      <c r="Y2772" s="46">
        <v>718691.6</v>
      </c>
      <c r="Z2772" s="46">
        <v>56181.173935257772</v>
      </c>
      <c r="AA2772" s="47">
        <f>_xlfn.XLOOKUP($E2772,Main_OG!$D$1:$D$766,Main_OG!AJ$1:AJ$766,"")</f>
        <v>76253142</v>
      </c>
      <c r="AB2772" s="47">
        <f>_xlfn.XLOOKUP($E2772,Main_OG!$D$1:$D$766,Main_OG!AK$1:AK$766,"")</f>
        <v>3051964</v>
      </c>
      <c r="AC2772" s="47">
        <f>_xlfn.XLOOKUP($E2772,Main_OG!$D$1:$D$766,Main_OG!AL$1:AL$766,"")</f>
        <v>777465594</v>
      </c>
      <c r="AD2772" s="47">
        <f>_xlfn.XLOOKUP($E2772,Main_OG!$D$1:$D$766,Main_OG!AM$1:AM$766,"")</f>
        <v>78714659</v>
      </c>
    </row>
    <row r="2773" spans="1:30" x14ac:dyDescent="0.35">
      <c r="A2773" s="36" t="s">
        <v>3954</v>
      </c>
      <c r="B2773" s="45" t="s">
        <v>139</v>
      </c>
      <c r="C2773" s="45" t="s">
        <v>4317</v>
      </c>
      <c r="D2773" s="36" t="s">
        <v>3954</v>
      </c>
      <c r="E2773" s="36" t="str">
        <f t="shared" si="129"/>
        <v>2015_PA</v>
      </c>
      <c r="F2773" s="45">
        <v>2015</v>
      </c>
      <c r="G2773" s="45">
        <f>_xlfn.XLOOKUP(I2773,Main_OG!$B$1:$B$766,Main_OG!$O$1:$O$766,"")</f>
        <v>1</v>
      </c>
      <c r="H2773" s="45">
        <f>_xlfn.XLOOKUP(E2773,Main_OG!$D$1:$D$766,Main_OG!$J$1:$J$766,"")</f>
        <v>2</v>
      </c>
      <c r="I2773" s="45" t="s">
        <v>139</v>
      </c>
      <c r="J2773" s="45" t="str">
        <f t="shared" si="130"/>
        <v>UGI Utilities, Inc_PA</v>
      </c>
      <c r="K2773" s="45" t="str">
        <f t="shared" si="131"/>
        <v>UGI Utilities, Inc_PA</v>
      </c>
      <c r="L2773" s="45" t="s">
        <v>3964</v>
      </c>
      <c r="M2773" s="45">
        <v>0</v>
      </c>
      <c r="N2773" s="45">
        <v>6737</v>
      </c>
      <c r="O2773" s="45">
        <v>96</v>
      </c>
      <c r="P2773" s="45">
        <v>53959</v>
      </c>
      <c r="Q2773" s="45">
        <v>0</v>
      </c>
      <c r="R2773" s="45">
        <v>174566</v>
      </c>
      <c r="S2773" s="45">
        <v>18736</v>
      </c>
      <c r="T2773" s="45">
        <v>550402</v>
      </c>
      <c r="U2773" s="45">
        <v>0</v>
      </c>
      <c r="V2773" s="45">
        <v>11.350491999999999</v>
      </c>
      <c r="W2773" s="45">
        <v>9.0985268999999995</v>
      </c>
      <c r="X2773" s="45">
        <v>11.790618</v>
      </c>
      <c r="Y2773" s="46">
        <v>734145.1</v>
      </c>
      <c r="Z2773" s="46">
        <v>57400.656677590443</v>
      </c>
      <c r="AA2773" s="47">
        <f>_xlfn.XLOOKUP($E2773,Main_OG!$D$1:$D$766,Main_OG!AJ$1:AJ$766,"")</f>
        <v>61796088</v>
      </c>
      <c r="AB2773" s="47">
        <f>_xlfn.XLOOKUP($E2773,Main_OG!$D$1:$D$766,Main_OG!AK$1:AK$766,"")</f>
        <v>2647596</v>
      </c>
      <c r="AC2773" s="47">
        <f>_xlfn.XLOOKUP($E2773,Main_OG!$D$1:$D$766,Main_OG!AL$1:AL$766,"")</f>
        <v>876560302</v>
      </c>
      <c r="AD2773" s="47">
        <f>_xlfn.XLOOKUP($E2773,Main_OG!$D$1:$D$766,Main_OG!AM$1:AM$766,"")</f>
        <v>80516752</v>
      </c>
    </row>
    <row r="2774" spans="1:30" x14ac:dyDescent="0.35">
      <c r="A2774" s="36" t="s">
        <v>3954</v>
      </c>
      <c r="B2774" s="45" t="s">
        <v>139</v>
      </c>
      <c r="C2774" s="45" t="s">
        <v>4317</v>
      </c>
      <c r="D2774" s="36" t="s">
        <v>3954</v>
      </c>
      <c r="E2774" s="36" t="str">
        <f t="shared" si="129"/>
        <v>2016_PA</v>
      </c>
      <c r="F2774" s="45">
        <v>2016</v>
      </c>
      <c r="G2774" s="45">
        <f>_xlfn.XLOOKUP(I2774,Main_OG!$B$1:$B$766,Main_OG!$O$1:$O$766,"")</f>
        <v>1</v>
      </c>
      <c r="H2774" s="45">
        <f>_xlfn.XLOOKUP(E2774,Main_OG!$D$1:$D$766,Main_OG!$J$1:$J$766,"")</f>
        <v>2</v>
      </c>
      <c r="I2774" s="45" t="s">
        <v>139</v>
      </c>
      <c r="J2774" s="45" t="str">
        <f t="shared" si="130"/>
        <v>UGI Utilities, Inc_PA</v>
      </c>
      <c r="K2774" s="45" t="str">
        <f t="shared" si="131"/>
        <v>UGI Utilities, Inc_PA</v>
      </c>
      <c r="L2774" s="45" t="s">
        <v>3965</v>
      </c>
      <c r="M2774" s="45">
        <v>0</v>
      </c>
      <c r="N2774" s="45">
        <v>7590</v>
      </c>
      <c r="O2774" s="45">
        <v>108</v>
      </c>
      <c r="P2774" s="45">
        <v>54981</v>
      </c>
      <c r="Q2774" s="45">
        <v>0</v>
      </c>
      <c r="R2774" s="45">
        <v>174031</v>
      </c>
      <c r="S2774" s="45">
        <v>19260</v>
      </c>
      <c r="T2774" s="45">
        <v>547106</v>
      </c>
      <c r="U2774" s="45">
        <v>0</v>
      </c>
      <c r="V2774" s="45">
        <v>10.753659000000001</v>
      </c>
      <c r="W2774" s="45">
        <v>8.7118380000000002</v>
      </c>
      <c r="X2774" s="45">
        <v>11.199804</v>
      </c>
      <c r="Y2774" s="46">
        <v>744847.1</v>
      </c>
      <c r="Z2774" s="46">
        <v>58243.653579146463</v>
      </c>
      <c r="AA2774" s="47">
        <f>_xlfn.XLOOKUP($E2774,Main_OG!$D$1:$D$766,Main_OG!AJ$1:AJ$766,"")</f>
        <v>54978156</v>
      </c>
      <c r="AB2774" s="47">
        <f>_xlfn.XLOOKUP($E2774,Main_OG!$D$1:$D$766,Main_OG!AK$1:AK$766,"")</f>
        <v>1403058</v>
      </c>
      <c r="AC2774" s="47">
        <f>_xlfn.XLOOKUP($E2774,Main_OG!$D$1:$D$766,Main_OG!AL$1:AL$766,"")</f>
        <v>1004160024</v>
      </c>
      <c r="AD2774" s="47">
        <f>_xlfn.XLOOKUP($E2774,Main_OG!$D$1:$D$766,Main_OG!AM$1:AM$766,"")</f>
        <v>82924011</v>
      </c>
    </row>
    <row r="2775" spans="1:30" x14ac:dyDescent="0.35">
      <c r="A2775" s="36" t="s">
        <v>3954</v>
      </c>
      <c r="B2775" s="45" t="s">
        <v>139</v>
      </c>
      <c r="C2775" s="45" t="s">
        <v>4317</v>
      </c>
      <c r="D2775" s="36" t="s">
        <v>3954</v>
      </c>
      <c r="E2775" s="36" t="str">
        <f t="shared" si="129"/>
        <v>2017_PA</v>
      </c>
      <c r="F2775" s="45">
        <v>2017</v>
      </c>
      <c r="G2775" s="45">
        <f>_xlfn.XLOOKUP(I2775,Main_OG!$B$1:$B$766,Main_OG!$O$1:$O$766,"")</f>
        <v>1</v>
      </c>
      <c r="H2775" s="45">
        <f>_xlfn.XLOOKUP(E2775,Main_OG!$D$1:$D$766,Main_OG!$J$1:$J$766,"")</f>
        <v>2</v>
      </c>
      <c r="I2775" s="45" t="s">
        <v>139</v>
      </c>
      <c r="J2775" s="45" t="str">
        <f t="shared" si="130"/>
        <v>UGI Utilities, Inc_PA</v>
      </c>
      <c r="K2775" s="45" t="str">
        <f t="shared" si="131"/>
        <v>UGI Utilities, Inc_PA</v>
      </c>
      <c r="L2775" s="45" t="s">
        <v>3966</v>
      </c>
      <c r="M2775" s="45">
        <v>0</v>
      </c>
      <c r="N2775" s="45">
        <v>7564</v>
      </c>
      <c r="O2775" s="45">
        <v>108</v>
      </c>
      <c r="P2775" s="45">
        <v>55036</v>
      </c>
      <c r="Q2775" s="45">
        <v>0</v>
      </c>
      <c r="R2775" s="45">
        <v>166343</v>
      </c>
      <c r="S2775" s="45">
        <v>22599</v>
      </c>
      <c r="T2775" s="45">
        <v>521562</v>
      </c>
      <c r="U2775" s="45">
        <v>0</v>
      </c>
      <c r="V2775" s="45">
        <v>10.352104000000001</v>
      </c>
      <c r="W2775" s="45">
        <v>8.4264790000000005</v>
      </c>
      <c r="X2775" s="45">
        <v>10.66159</v>
      </c>
      <c r="Y2775" s="46">
        <v>754318</v>
      </c>
      <c r="Z2775" s="46">
        <v>58955.601777895325</v>
      </c>
      <c r="AA2775" s="47">
        <f>_xlfn.XLOOKUP($E2775,Main_OG!$D$1:$D$766,Main_OG!AJ$1:AJ$766,"")</f>
        <v>48580044</v>
      </c>
      <c r="AB2775" s="47">
        <f>_xlfn.XLOOKUP($E2775,Main_OG!$D$1:$D$766,Main_OG!AK$1:AK$766,"")</f>
        <v>1290710</v>
      </c>
      <c r="AC2775" s="47">
        <f>_xlfn.XLOOKUP($E2775,Main_OG!$D$1:$D$766,Main_OG!AL$1:AL$766,"")</f>
        <v>1055457674</v>
      </c>
      <c r="AD2775" s="47">
        <f>_xlfn.XLOOKUP($E2775,Main_OG!$D$1:$D$766,Main_OG!AM$1:AM$766,"")</f>
        <v>83199832</v>
      </c>
    </row>
    <row r="2776" spans="1:30" x14ac:dyDescent="0.35">
      <c r="A2776" s="36" t="s">
        <v>3954</v>
      </c>
      <c r="B2776" s="45" t="s">
        <v>139</v>
      </c>
      <c r="C2776" s="45" t="s">
        <v>4317</v>
      </c>
      <c r="D2776" s="36" t="s">
        <v>3954</v>
      </c>
      <c r="E2776" s="36" t="str">
        <f t="shared" si="129"/>
        <v>2018_PA</v>
      </c>
      <c r="F2776" s="45">
        <v>2018</v>
      </c>
      <c r="G2776" s="45">
        <f>_xlfn.XLOOKUP(I2776,Main_OG!$B$1:$B$766,Main_OG!$O$1:$O$766,"")</f>
        <v>1</v>
      </c>
      <c r="H2776" s="45">
        <f>_xlfn.XLOOKUP(E2776,Main_OG!$D$1:$D$766,Main_OG!$J$1:$J$766,"")</f>
        <v>2</v>
      </c>
      <c r="I2776" s="45" t="s">
        <v>139</v>
      </c>
      <c r="J2776" s="45" t="str">
        <f t="shared" si="130"/>
        <v>UGI Utilities, Inc_PA</v>
      </c>
      <c r="K2776" s="45" t="str">
        <f t="shared" si="131"/>
        <v>UGI Utilities, Inc_PA</v>
      </c>
      <c r="L2776" s="45" t="s">
        <v>3967</v>
      </c>
      <c r="M2776" s="45">
        <v>0</v>
      </c>
      <c r="N2776" s="45">
        <v>7529</v>
      </c>
      <c r="O2776" s="45">
        <v>100</v>
      </c>
      <c r="P2776" s="45">
        <v>55011</v>
      </c>
      <c r="Q2776" s="45">
        <v>0</v>
      </c>
      <c r="R2776" s="45">
        <v>182423</v>
      </c>
      <c r="S2776" s="45">
        <v>14268</v>
      </c>
      <c r="T2776" s="45">
        <v>566182</v>
      </c>
      <c r="U2776" s="45">
        <v>0</v>
      </c>
      <c r="V2776" s="45">
        <v>10.912274999999999</v>
      </c>
      <c r="W2776" s="45">
        <v>10.382675000000001</v>
      </c>
      <c r="X2776" s="45">
        <v>11.453172</v>
      </c>
      <c r="Y2776" s="46">
        <v>763855.4</v>
      </c>
      <c r="Z2776" s="46">
        <v>59633.774626131235</v>
      </c>
      <c r="AA2776" s="47">
        <f>_xlfn.XLOOKUP($E2776,Main_OG!$D$1:$D$766,Main_OG!AJ$1:AJ$766,"")</f>
        <v>46668322</v>
      </c>
      <c r="AB2776" s="47">
        <f>_xlfn.XLOOKUP($E2776,Main_OG!$D$1:$D$766,Main_OG!AK$1:AK$766,"")</f>
        <v>2931274</v>
      </c>
      <c r="AC2776" s="47">
        <f>_xlfn.XLOOKUP($E2776,Main_OG!$D$1:$D$766,Main_OG!AL$1:AL$766,"")</f>
        <v>1078551458</v>
      </c>
      <c r="AD2776" s="47">
        <f>_xlfn.XLOOKUP($E2776,Main_OG!$D$1:$D$766,Main_OG!AM$1:AM$766,"")</f>
        <v>83476744</v>
      </c>
    </row>
    <row r="2777" spans="1:30" x14ac:dyDescent="0.35">
      <c r="A2777" s="36" t="s">
        <v>3954</v>
      </c>
      <c r="B2777" s="45" t="s">
        <v>139</v>
      </c>
      <c r="C2777" s="45" t="s">
        <v>4317</v>
      </c>
      <c r="D2777" s="36" t="s">
        <v>3954</v>
      </c>
      <c r="E2777" s="36" t="str">
        <f t="shared" si="129"/>
        <v>2019_PA</v>
      </c>
      <c r="F2777" s="45">
        <v>2019</v>
      </c>
      <c r="G2777" s="45">
        <f>_xlfn.XLOOKUP(I2777,Main_OG!$B$1:$B$766,Main_OG!$O$1:$O$766,"")</f>
        <v>1</v>
      </c>
      <c r="H2777" s="45">
        <f>_xlfn.XLOOKUP(E2777,Main_OG!$D$1:$D$766,Main_OG!$J$1:$J$766,"")</f>
        <v>2</v>
      </c>
      <c r="I2777" s="45" t="s">
        <v>139</v>
      </c>
      <c r="J2777" s="45" t="str">
        <f t="shared" si="130"/>
        <v>UGI Utilities, Inc_PA</v>
      </c>
      <c r="K2777" s="45" t="str">
        <f t="shared" si="131"/>
        <v>UGI Utilities, Inc_PA</v>
      </c>
      <c r="L2777" s="45" t="s">
        <v>3968</v>
      </c>
      <c r="M2777" s="45">
        <v>0</v>
      </c>
      <c r="N2777" s="45">
        <v>7559</v>
      </c>
      <c r="O2777" s="45">
        <v>98</v>
      </c>
      <c r="P2777" s="45">
        <v>54903</v>
      </c>
      <c r="Q2777" s="45">
        <v>0</v>
      </c>
      <c r="R2777" s="45">
        <v>173477</v>
      </c>
      <c r="S2777" s="45">
        <v>10441</v>
      </c>
      <c r="T2777" s="45">
        <v>565747</v>
      </c>
      <c r="U2777" s="45">
        <v>0</v>
      </c>
      <c r="V2777" s="45">
        <v>9.8600390999999998</v>
      </c>
      <c r="W2777" s="45">
        <v>9.2452830000000006</v>
      </c>
      <c r="X2777" s="45">
        <v>10.647834</v>
      </c>
      <c r="Y2777" s="46">
        <v>772529.5</v>
      </c>
      <c r="Z2777" s="46">
        <v>60359.134465093557</v>
      </c>
      <c r="AA2777" s="47">
        <f>_xlfn.XLOOKUP($E2777,Main_OG!$D$1:$D$766,Main_OG!AJ$1:AJ$766,"")</f>
        <v>38844130</v>
      </c>
      <c r="AB2777" s="47">
        <f>_xlfn.XLOOKUP($E2777,Main_OG!$D$1:$D$766,Main_OG!AK$1:AK$766,"")</f>
        <v>898906</v>
      </c>
      <c r="AC2777" s="47">
        <f>_xlfn.XLOOKUP($E2777,Main_OG!$D$1:$D$766,Main_OG!AL$1:AL$766,"")</f>
        <v>1347497180</v>
      </c>
      <c r="AD2777" s="47">
        <f>_xlfn.XLOOKUP($E2777,Main_OG!$D$1:$D$766,Main_OG!AM$1:AM$766,"")</f>
        <v>83229652</v>
      </c>
    </row>
    <row r="2778" spans="1:30" x14ac:dyDescent="0.35">
      <c r="A2778" s="36" t="s">
        <v>3954</v>
      </c>
      <c r="B2778" s="45" t="s">
        <v>139</v>
      </c>
      <c r="C2778" s="45" t="s">
        <v>4317</v>
      </c>
      <c r="D2778" s="36" t="s">
        <v>3954</v>
      </c>
      <c r="E2778" s="36" t="str">
        <f t="shared" si="129"/>
        <v>2020_PA</v>
      </c>
      <c r="F2778" s="45">
        <v>2020</v>
      </c>
      <c r="G2778" s="45">
        <f>_xlfn.XLOOKUP(I2778,Main_OG!$B$1:$B$766,Main_OG!$O$1:$O$766,"")</f>
        <v>1</v>
      </c>
      <c r="H2778" s="45">
        <f>_xlfn.XLOOKUP(E2778,Main_OG!$D$1:$D$766,Main_OG!$J$1:$J$766,"")</f>
        <v>2</v>
      </c>
      <c r="I2778" s="45" t="s">
        <v>139</v>
      </c>
      <c r="J2778" s="45" t="str">
        <f t="shared" si="130"/>
        <v>UGI Utilities, Inc_PA</v>
      </c>
      <c r="K2778" s="45" t="str">
        <f t="shared" si="131"/>
        <v>UGI Utilities, Inc_PA</v>
      </c>
      <c r="L2778" s="45" t="s">
        <v>3969</v>
      </c>
      <c r="M2778" s="45">
        <v>0</v>
      </c>
      <c r="N2778" s="45">
        <v>7658</v>
      </c>
      <c r="O2778" s="45">
        <v>97</v>
      </c>
      <c r="P2778" s="45">
        <v>0</v>
      </c>
      <c r="Q2778" s="45">
        <v>0</v>
      </c>
      <c r="R2778" s="45">
        <v>172307</v>
      </c>
      <c r="S2778" s="45">
        <v>9478</v>
      </c>
      <c r="T2778" s="45">
        <v>0</v>
      </c>
      <c r="U2778" s="45">
        <v>0</v>
      </c>
      <c r="V2778" s="45">
        <v>9.5387302999999992</v>
      </c>
      <c r="W2778" s="45">
        <v>10.14349</v>
      </c>
      <c r="X2778" s="45">
        <v>0</v>
      </c>
      <c r="Y2778" s="46">
        <v>736470.6</v>
      </c>
      <c r="Z2778" s="46">
        <v>57561.930981701065</v>
      </c>
      <c r="AA2778" s="47">
        <f>_xlfn.XLOOKUP($E2778,Main_OG!$D$1:$D$766,Main_OG!AJ$1:AJ$766,"")</f>
        <v>27123248</v>
      </c>
      <c r="AB2778" s="47">
        <f>_xlfn.XLOOKUP($E2778,Main_OG!$D$1:$D$766,Main_OG!AK$1:AK$766,"")</f>
        <v>416792</v>
      </c>
      <c r="AC2778" s="47">
        <f>_xlfn.XLOOKUP($E2778,Main_OG!$D$1:$D$766,Main_OG!AL$1:AL$766,"")</f>
        <v>1660210754</v>
      </c>
      <c r="AD2778" s="47">
        <f>_xlfn.XLOOKUP($E2778,Main_OG!$D$1:$D$766,Main_OG!AM$1:AM$766,"")</f>
        <v>0</v>
      </c>
    </row>
    <row r="2779" spans="1:30" x14ac:dyDescent="0.35">
      <c r="A2779" s="36" t="s">
        <v>3970</v>
      </c>
      <c r="B2779" s="45" t="s">
        <v>370</v>
      </c>
      <c r="C2779" s="45" t="s">
        <v>4318</v>
      </c>
      <c r="D2779" s="36" t="s">
        <v>3970</v>
      </c>
      <c r="E2779" s="36" t="str">
        <f t="shared" si="129"/>
        <v>2006_MO</v>
      </c>
      <c r="F2779" s="45">
        <v>2006</v>
      </c>
      <c r="G2779" s="45">
        <f>_xlfn.XLOOKUP(I2779,Main_OG!$B$1:$B$766,Main_OG!$O$1:$O$766,"")</f>
        <v>0</v>
      </c>
      <c r="H2779" s="45">
        <f>_xlfn.XLOOKUP(E2779,Main_OG!$D$1:$D$766,Main_OG!$J$1:$J$766,"")</f>
        <v>0</v>
      </c>
      <c r="I2779" s="45" t="s">
        <v>370</v>
      </c>
      <c r="J2779" s="45" t="str">
        <f t="shared" si="130"/>
        <v>Union Electric Co_MO</v>
      </c>
      <c r="K2779" s="45" t="str">
        <f t="shared" si="131"/>
        <v>Union Electric Co_MO</v>
      </c>
      <c r="L2779" s="45" t="s">
        <v>3971</v>
      </c>
      <c r="M2779" s="45">
        <v>1</v>
      </c>
      <c r="N2779" s="45">
        <v>143853</v>
      </c>
      <c r="O2779" s="45">
        <v>6399</v>
      </c>
      <c r="P2779" s="45">
        <v>1020485</v>
      </c>
      <c r="Q2779" s="45">
        <v>1088</v>
      </c>
      <c r="R2779" s="45">
        <v>794976</v>
      </c>
      <c r="S2779" s="45">
        <v>404978</v>
      </c>
      <c r="T2779" s="45">
        <v>911002</v>
      </c>
      <c r="U2779" s="45">
        <v>5.7459730657512544</v>
      </c>
      <c r="V2779" s="45">
        <v>5.6555897944468967</v>
      </c>
      <c r="W2779" s="45">
        <v>4.1717545952055382</v>
      </c>
      <c r="X2779" s="45">
        <v>6.9642252129167668</v>
      </c>
      <c r="Y2779" s="46">
        <v>286558.3</v>
      </c>
      <c r="Z2779" s="46">
        <v>49045.493319531502</v>
      </c>
      <c r="AA2779" s="47">
        <f>_xlfn.XLOOKUP($E2779,Main_OG!$D$1:$D$766,Main_OG!AJ$1:AJ$766,"")</f>
        <v>91431938</v>
      </c>
      <c r="AB2779" s="47">
        <f>_xlfn.XLOOKUP($E2779,Main_OG!$D$1:$D$766,Main_OG!AK$1:AK$766,"")</f>
        <v>278170.96000000002</v>
      </c>
      <c r="AC2779" s="47">
        <f>_xlfn.XLOOKUP($E2779,Main_OG!$D$1:$D$766,Main_OG!AL$1:AL$766,"")</f>
        <v>64418279.100000001</v>
      </c>
      <c r="AD2779" s="47">
        <f>_xlfn.XLOOKUP($E2779,Main_OG!$D$1:$D$766,Main_OG!AM$1:AM$766,"")</f>
        <v>10116660</v>
      </c>
    </row>
    <row r="2780" spans="1:30" x14ac:dyDescent="0.35">
      <c r="A2780" s="36" t="s">
        <v>3970</v>
      </c>
      <c r="B2780" s="45" t="s">
        <v>370</v>
      </c>
      <c r="C2780" s="45" t="s">
        <v>4318</v>
      </c>
      <c r="D2780" s="36" t="s">
        <v>3970</v>
      </c>
      <c r="E2780" s="36" t="str">
        <f t="shared" si="129"/>
        <v>2007_MO</v>
      </c>
      <c r="F2780" s="45">
        <v>2007</v>
      </c>
      <c r="G2780" s="45">
        <f>_xlfn.XLOOKUP(I2780,Main_OG!$B$1:$B$766,Main_OG!$O$1:$O$766,"")</f>
        <v>0</v>
      </c>
      <c r="H2780" s="45">
        <f>_xlfn.XLOOKUP(E2780,Main_OG!$D$1:$D$766,Main_OG!$J$1:$J$766,"")</f>
        <v>0</v>
      </c>
      <c r="I2780" s="45" t="s">
        <v>370</v>
      </c>
      <c r="J2780" s="45" t="str">
        <f t="shared" si="130"/>
        <v>Union Electric Co_MO</v>
      </c>
      <c r="K2780" s="45" t="str">
        <f t="shared" si="131"/>
        <v>Union Electric Co_MO</v>
      </c>
      <c r="L2780" s="45" t="s">
        <v>3972</v>
      </c>
      <c r="M2780" s="45">
        <v>1</v>
      </c>
      <c r="N2780" s="45">
        <v>145779</v>
      </c>
      <c r="O2780" s="45">
        <v>6341</v>
      </c>
      <c r="P2780" s="45">
        <v>1027668</v>
      </c>
      <c r="Q2780" s="45">
        <v>1204</v>
      </c>
      <c r="R2780" s="45">
        <v>837770</v>
      </c>
      <c r="S2780" s="45">
        <v>402705</v>
      </c>
      <c r="T2780" s="45">
        <v>980231</v>
      </c>
      <c r="U2780" s="45">
        <v>6.16</v>
      </c>
      <c r="V2780" s="45">
        <v>5.68</v>
      </c>
      <c r="W2780" s="45">
        <v>4.1100000000000003</v>
      </c>
      <c r="X2780" s="45">
        <v>6.88</v>
      </c>
      <c r="Y2780" s="46">
        <v>288320.8</v>
      </c>
      <c r="Z2780" s="46">
        <v>48970.754186926722</v>
      </c>
      <c r="AA2780" s="47">
        <f>_xlfn.XLOOKUP($E2780,Main_OG!$D$1:$D$766,Main_OG!AJ$1:AJ$766,"")</f>
        <v>88418268</v>
      </c>
      <c r="AB2780" s="47">
        <f>_xlfn.XLOOKUP($E2780,Main_OG!$D$1:$D$766,Main_OG!AK$1:AK$766,"")</f>
        <v>279430</v>
      </c>
      <c r="AC2780" s="47">
        <f>_xlfn.XLOOKUP($E2780,Main_OG!$D$1:$D$766,Main_OG!AL$1:AL$766,"")</f>
        <v>81780530</v>
      </c>
      <c r="AD2780" s="47">
        <f>_xlfn.XLOOKUP($E2780,Main_OG!$D$1:$D$766,Main_OG!AM$1:AM$766,"")</f>
        <v>9371955</v>
      </c>
    </row>
    <row r="2781" spans="1:30" x14ac:dyDescent="0.35">
      <c r="A2781" s="36" t="s">
        <v>3970</v>
      </c>
      <c r="B2781" s="45" t="s">
        <v>370</v>
      </c>
      <c r="C2781" s="45" t="s">
        <v>4318</v>
      </c>
      <c r="D2781" s="36" t="s">
        <v>3970</v>
      </c>
      <c r="E2781" s="36" t="str">
        <f t="shared" si="129"/>
        <v>2008_MO</v>
      </c>
      <c r="F2781" s="45">
        <v>2008</v>
      </c>
      <c r="G2781" s="45">
        <f>_xlfn.XLOOKUP(I2781,Main_OG!$B$1:$B$766,Main_OG!$O$1:$O$766,"")</f>
        <v>0</v>
      </c>
      <c r="H2781" s="45">
        <f>_xlfn.XLOOKUP(E2781,Main_OG!$D$1:$D$766,Main_OG!$J$1:$J$766,"")</f>
        <v>0</v>
      </c>
      <c r="I2781" s="45" t="s">
        <v>370</v>
      </c>
      <c r="J2781" s="45" t="str">
        <f t="shared" si="130"/>
        <v>Union Electric Co_MO</v>
      </c>
      <c r="K2781" s="45" t="str">
        <f t="shared" si="131"/>
        <v>Union Electric Co_MO</v>
      </c>
      <c r="L2781" s="45" t="s">
        <v>3973</v>
      </c>
      <c r="M2781" s="45">
        <v>1</v>
      </c>
      <c r="N2781" s="45">
        <v>152162</v>
      </c>
      <c r="O2781" s="45">
        <v>4787</v>
      </c>
      <c r="P2781" s="45">
        <v>1039169</v>
      </c>
      <c r="Q2781" s="45">
        <v>23752</v>
      </c>
      <c r="R2781" s="45">
        <v>14797651</v>
      </c>
      <c r="S2781" s="45">
        <v>9255510</v>
      </c>
      <c r="T2781" s="45">
        <v>13903713</v>
      </c>
      <c r="U2781" s="45">
        <v>5.4</v>
      </c>
      <c r="V2781" s="45">
        <v>5.75</v>
      </c>
      <c r="W2781" s="45">
        <v>4.0199999999999996</v>
      </c>
      <c r="X2781" s="45">
        <v>6.82</v>
      </c>
      <c r="Y2781" s="46">
        <v>297881.8</v>
      </c>
      <c r="Z2781" s="46">
        <v>50284.60903226852</v>
      </c>
      <c r="AA2781" s="47">
        <f>_xlfn.XLOOKUP($E2781,Main_OG!$D$1:$D$766,Main_OG!AJ$1:AJ$766,"")</f>
        <v>87632152</v>
      </c>
      <c r="AB2781" s="47">
        <f>_xlfn.XLOOKUP($E2781,Main_OG!$D$1:$D$766,Main_OG!AK$1:AK$766,"")</f>
        <v>289334</v>
      </c>
      <c r="AC2781" s="47">
        <f>_xlfn.XLOOKUP($E2781,Main_OG!$D$1:$D$766,Main_OG!AL$1:AL$766,"")</f>
        <v>84592026</v>
      </c>
      <c r="AD2781" s="47">
        <f>_xlfn.XLOOKUP($E2781,Main_OG!$D$1:$D$766,Main_OG!AM$1:AM$766,"")</f>
        <v>9378629</v>
      </c>
    </row>
    <row r="2782" spans="1:30" x14ac:dyDescent="0.35">
      <c r="A2782" s="36" t="s">
        <v>3970</v>
      </c>
      <c r="B2782" s="45" t="s">
        <v>370</v>
      </c>
      <c r="C2782" s="45" t="s">
        <v>4318</v>
      </c>
      <c r="D2782" s="36" t="s">
        <v>3970</v>
      </c>
      <c r="E2782" s="36" t="str">
        <f t="shared" si="129"/>
        <v>2009_MO</v>
      </c>
      <c r="F2782" s="45">
        <v>2009</v>
      </c>
      <c r="G2782" s="45">
        <f>_xlfn.XLOOKUP(I2782,Main_OG!$B$1:$B$766,Main_OG!$O$1:$O$766,"")</f>
        <v>0</v>
      </c>
      <c r="H2782" s="45">
        <f>_xlfn.XLOOKUP(E2782,Main_OG!$D$1:$D$766,Main_OG!$J$1:$J$766,"")</f>
        <v>0</v>
      </c>
      <c r="I2782" s="45" t="s">
        <v>370</v>
      </c>
      <c r="J2782" s="45" t="str">
        <f t="shared" si="130"/>
        <v>Union Electric Co_MO</v>
      </c>
      <c r="K2782" s="45" t="str">
        <f t="shared" si="131"/>
        <v>Union Electric Co_MO</v>
      </c>
      <c r="L2782" s="45" t="s">
        <v>3974</v>
      </c>
      <c r="M2782" s="45">
        <v>1</v>
      </c>
      <c r="N2782" s="45">
        <v>149665</v>
      </c>
      <c r="O2782" s="45">
        <v>4585</v>
      </c>
      <c r="P2782" s="45">
        <v>1033362</v>
      </c>
      <c r="Q2782" s="45">
        <v>21241</v>
      </c>
      <c r="R2782" s="45">
        <v>14626303</v>
      </c>
      <c r="S2782" s="45">
        <v>7037400</v>
      </c>
      <c r="T2782" s="45">
        <v>13413330</v>
      </c>
      <c r="U2782" s="45">
        <v>5.83</v>
      </c>
      <c r="V2782" s="45">
        <v>6.11</v>
      </c>
      <c r="W2782" s="45">
        <v>4.47</v>
      </c>
      <c r="X2782" s="45">
        <v>7.32</v>
      </c>
      <c r="Y2782" s="46">
        <v>289566.8</v>
      </c>
      <c r="Z2782" s="46">
        <v>48576.165961649953</v>
      </c>
      <c r="AA2782" s="47">
        <f>_xlfn.XLOOKUP($E2782,Main_OG!$D$1:$D$766,Main_OG!AJ$1:AJ$766,"")</f>
        <v>85503508</v>
      </c>
      <c r="AB2782" s="47">
        <f>_xlfn.XLOOKUP($E2782,Main_OG!$D$1:$D$766,Main_OG!AK$1:AK$766,"")</f>
        <v>453774</v>
      </c>
      <c r="AC2782" s="47">
        <f>_xlfn.XLOOKUP($E2782,Main_OG!$D$1:$D$766,Main_OG!AL$1:AL$766,"")</f>
        <v>59003074</v>
      </c>
      <c r="AD2782" s="47">
        <f>_xlfn.XLOOKUP($E2782,Main_OG!$D$1:$D$766,Main_OG!AM$1:AM$766,"")</f>
        <v>10247116</v>
      </c>
    </row>
    <row r="2783" spans="1:30" x14ac:dyDescent="0.35">
      <c r="A2783" s="36" t="s">
        <v>3970</v>
      </c>
      <c r="B2783" s="45" t="s">
        <v>370</v>
      </c>
      <c r="C2783" s="45" t="s">
        <v>4318</v>
      </c>
      <c r="D2783" s="36" t="s">
        <v>3970</v>
      </c>
      <c r="E2783" s="36" t="str">
        <f t="shared" si="129"/>
        <v>2010_MO</v>
      </c>
      <c r="F2783" s="45">
        <v>2010</v>
      </c>
      <c r="G2783" s="45">
        <f>_xlfn.XLOOKUP(I2783,Main_OG!$B$1:$B$766,Main_OG!$O$1:$O$766,"")</f>
        <v>0</v>
      </c>
      <c r="H2783" s="45">
        <f>_xlfn.XLOOKUP(E2783,Main_OG!$D$1:$D$766,Main_OG!$J$1:$J$766,"")</f>
        <v>0</v>
      </c>
      <c r="I2783" s="45" t="s">
        <v>370</v>
      </c>
      <c r="J2783" s="45" t="str">
        <f t="shared" si="130"/>
        <v>Union Electric Co_MO</v>
      </c>
      <c r="K2783" s="45" t="str">
        <f t="shared" si="131"/>
        <v>Union Electric Co_MO</v>
      </c>
      <c r="L2783" s="45" t="s">
        <v>3975</v>
      </c>
      <c r="M2783" s="45">
        <v>1</v>
      </c>
      <c r="N2783" s="45">
        <v>150944</v>
      </c>
      <c r="O2783" s="45">
        <v>4503</v>
      </c>
      <c r="P2783" s="45">
        <v>1035424</v>
      </c>
      <c r="Q2783" s="45">
        <v>22016</v>
      </c>
      <c r="R2783" s="45">
        <v>15109890</v>
      </c>
      <c r="S2783" s="45">
        <v>8655643</v>
      </c>
      <c r="T2783" s="45">
        <v>14639909</v>
      </c>
      <c r="U2783" s="45">
        <v>6.14</v>
      </c>
      <c r="V2783" s="45">
        <v>6.73</v>
      </c>
      <c r="W2783" s="45">
        <v>4.6100000000000003</v>
      </c>
      <c r="X2783" s="45">
        <v>8.15</v>
      </c>
      <c r="Y2783" s="46">
        <v>295986.40000000002</v>
      </c>
      <c r="Z2783" s="46">
        <v>49363.24327407415</v>
      </c>
      <c r="AA2783" s="47">
        <f>_xlfn.XLOOKUP($E2783,Main_OG!$D$1:$D$766,Main_OG!AJ$1:AJ$766,"")</f>
        <v>89532014</v>
      </c>
      <c r="AB2783" s="47">
        <f>_xlfn.XLOOKUP($E2783,Main_OG!$D$1:$D$766,Main_OG!AK$1:AK$766,"")</f>
        <v>509430</v>
      </c>
      <c r="AC2783" s="47">
        <f>_xlfn.XLOOKUP($E2783,Main_OG!$D$1:$D$766,Main_OG!AL$1:AL$766,"")</f>
        <v>79400222</v>
      </c>
      <c r="AD2783" s="47">
        <f>_xlfn.XLOOKUP($E2783,Main_OG!$D$1:$D$766,Main_OG!AM$1:AM$766,"")</f>
        <v>8996033</v>
      </c>
    </row>
    <row r="2784" spans="1:30" x14ac:dyDescent="0.35">
      <c r="A2784" s="36" t="s">
        <v>3976</v>
      </c>
      <c r="B2784" s="45" t="s">
        <v>370</v>
      </c>
      <c r="C2784" s="45" t="s">
        <v>4318</v>
      </c>
      <c r="D2784" s="36" t="s">
        <v>3970</v>
      </c>
      <c r="E2784" s="36" t="str">
        <f t="shared" si="129"/>
        <v>2011_MO</v>
      </c>
      <c r="F2784" s="45">
        <v>2011</v>
      </c>
      <c r="G2784" s="45">
        <f>_xlfn.XLOOKUP(I2784,Main_OG!$B$1:$B$766,Main_OG!$O$1:$O$766,"")</f>
        <v>0</v>
      </c>
      <c r="H2784" s="45">
        <f>_xlfn.XLOOKUP(E2784,Main_OG!$D$1:$D$766,Main_OG!$J$1:$J$766,"")</f>
        <v>0</v>
      </c>
      <c r="I2784" s="45" t="s">
        <v>370</v>
      </c>
      <c r="J2784" s="45" t="str">
        <f t="shared" si="130"/>
        <v>Union Electric Co - (MO)_MO</v>
      </c>
      <c r="K2784" s="45" t="str">
        <f t="shared" si="131"/>
        <v>Union Electric Co_MO</v>
      </c>
      <c r="L2784" s="45" t="s">
        <v>3977</v>
      </c>
      <c r="M2784" s="45">
        <v>1</v>
      </c>
      <c r="N2784" s="45">
        <v>151499</v>
      </c>
      <c r="O2784" s="45">
        <v>4430</v>
      </c>
      <c r="P2784" s="45">
        <v>1034548</v>
      </c>
      <c r="Q2784" s="45">
        <v>21869</v>
      </c>
      <c r="R2784" s="45">
        <v>14848649</v>
      </c>
      <c r="S2784" s="45">
        <v>8690991</v>
      </c>
      <c r="T2784" s="45">
        <v>13866948</v>
      </c>
      <c r="U2784" s="45">
        <v>6.9</v>
      </c>
      <c r="V2784" s="45">
        <v>7.39</v>
      </c>
      <c r="W2784" s="45">
        <v>5.04</v>
      </c>
      <c r="X2784" s="45">
        <v>9.17</v>
      </c>
      <c r="Y2784" s="46">
        <v>292984.2</v>
      </c>
      <c r="Z2784" s="46">
        <v>48739.865138004476</v>
      </c>
      <c r="AA2784" s="47">
        <f>_xlfn.XLOOKUP($E2784,Main_OG!$D$1:$D$766,Main_OG!AJ$1:AJ$766,"")</f>
        <v>92816876</v>
      </c>
      <c r="AB2784" s="47">
        <f>_xlfn.XLOOKUP($E2784,Main_OG!$D$1:$D$766,Main_OG!AK$1:AK$766,"")</f>
        <v>329593.8</v>
      </c>
      <c r="AC2784" s="47">
        <f>_xlfn.XLOOKUP($E2784,Main_OG!$D$1:$D$766,Main_OG!AL$1:AL$766,"")</f>
        <v>75592360</v>
      </c>
      <c r="AD2784" s="47">
        <f>_xlfn.XLOOKUP($E2784,Main_OG!$D$1:$D$766,Main_OG!AM$1:AM$766,"")</f>
        <v>9371323</v>
      </c>
    </row>
    <row r="2785" spans="1:30" x14ac:dyDescent="0.35">
      <c r="A2785" s="36" t="s">
        <v>3976</v>
      </c>
      <c r="B2785" s="45" t="s">
        <v>370</v>
      </c>
      <c r="C2785" s="45" t="s">
        <v>4318</v>
      </c>
      <c r="D2785" s="36" t="s">
        <v>3970</v>
      </c>
      <c r="E2785" s="36" t="str">
        <f t="shared" si="129"/>
        <v>2012_MO</v>
      </c>
      <c r="F2785" s="45">
        <v>2012</v>
      </c>
      <c r="G2785" s="45">
        <f>_xlfn.XLOOKUP(I2785,Main_OG!$B$1:$B$766,Main_OG!$O$1:$O$766,"")</f>
        <v>0</v>
      </c>
      <c r="H2785" s="45">
        <f>_xlfn.XLOOKUP(E2785,Main_OG!$D$1:$D$766,Main_OG!$J$1:$J$766,"")</f>
        <v>0</v>
      </c>
      <c r="I2785" s="45" t="s">
        <v>370</v>
      </c>
      <c r="J2785" s="45" t="str">
        <f t="shared" si="130"/>
        <v>Union Electric Co - (MO)_MO</v>
      </c>
      <c r="K2785" s="45" t="str">
        <f t="shared" si="131"/>
        <v>Union Electric Co_MO</v>
      </c>
      <c r="L2785" s="45" t="s">
        <v>3978</v>
      </c>
      <c r="M2785" s="45">
        <v>1</v>
      </c>
      <c r="N2785" s="45">
        <v>153082</v>
      </c>
      <c r="O2785" s="45">
        <v>4372</v>
      </c>
      <c r="P2785" s="45">
        <v>1036216</v>
      </c>
      <c r="Q2785" s="45">
        <v>21589</v>
      </c>
      <c r="R2785" s="45">
        <v>14679261</v>
      </c>
      <c r="S2785" s="45">
        <v>8659861</v>
      </c>
      <c r="T2785" s="45">
        <v>13385197</v>
      </c>
      <c r="U2785" s="45">
        <v>6.9665106999999997</v>
      </c>
      <c r="V2785" s="45">
        <v>7.5103236000000004</v>
      </c>
      <c r="W2785" s="45">
        <v>5.0210967999999996</v>
      </c>
      <c r="X2785" s="45">
        <v>9.6927748000000005</v>
      </c>
      <c r="Y2785" s="46">
        <v>296514.3</v>
      </c>
      <c r="Z2785" s="46">
        <v>49205.604289526083</v>
      </c>
      <c r="AA2785" s="47">
        <f>_xlfn.XLOOKUP($E2785,Main_OG!$D$1:$D$766,Main_OG!AJ$1:AJ$766,"")</f>
        <v>84772596</v>
      </c>
      <c r="AB2785" s="47">
        <f>_xlfn.XLOOKUP($E2785,Main_OG!$D$1:$D$766,Main_OG!AK$1:AK$766,"")</f>
        <v>325852</v>
      </c>
      <c r="AC2785" s="47">
        <f>_xlfn.XLOOKUP($E2785,Main_OG!$D$1:$D$766,Main_OG!AL$1:AL$766,"")</f>
        <v>102093922</v>
      </c>
      <c r="AD2785" s="47">
        <f>_xlfn.XLOOKUP($E2785,Main_OG!$D$1:$D$766,Main_OG!AM$1:AM$766,"")</f>
        <v>10718329</v>
      </c>
    </row>
    <row r="2786" spans="1:30" x14ac:dyDescent="0.35">
      <c r="A2786" s="36" t="s">
        <v>3976</v>
      </c>
      <c r="B2786" s="45" t="s">
        <v>370</v>
      </c>
      <c r="C2786" s="45" t="s">
        <v>4318</v>
      </c>
      <c r="D2786" s="36" t="s">
        <v>3970</v>
      </c>
      <c r="E2786" s="36" t="str">
        <f t="shared" si="129"/>
        <v>2013_MO</v>
      </c>
      <c r="F2786" s="45">
        <v>2013</v>
      </c>
      <c r="G2786" s="45">
        <f>_xlfn.XLOOKUP(I2786,Main_OG!$B$1:$B$766,Main_OG!$O$1:$O$766,"")</f>
        <v>0</v>
      </c>
      <c r="H2786" s="45">
        <f>_xlfn.XLOOKUP(E2786,Main_OG!$D$1:$D$766,Main_OG!$J$1:$J$766,"")</f>
        <v>0</v>
      </c>
      <c r="I2786" s="45" t="s">
        <v>370</v>
      </c>
      <c r="J2786" s="45" t="str">
        <f t="shared" si="130"/>
        <v>Union Electric Co - (MO)_MO</v>
      </c>
      <c r="K2786" s="45" t="str">
        <f t="shared" si="131"/>
        <v>Union Electric Co_MO</v>
      </c>
      <c r="L2786" s="45" t="s">
        <v>3979</v>
      </c>
      <c r="M2786" s="45">
        <v>1</v>
      </c>
      <c r="N2786" s="45">
        <v>154023</v>
      </c>
      <c r="O2786" s="45">
        <v>4335</v>
      </c>
      <c r="P2786" s="45">
        <v>1038936</v>
      </c>
      <c r="Q2786" s="45">
        <v>22205</v>
      </c>
      <c r="R2786" s="45">
        <v>14737190</v>
      </c>
      <c r="S2786" s="45">
        <v>8709141</v>
      </c>
      <c r="T2786" s="45">
        <v>13561749</v>
      </c>
      <c r="U2786" s="45">
        <v>7.8135554999999997</v>
      </c>
      <c r="V2786" s="45">
        <v>8.3588594999999994</v>
      </c>
      <c r="W2786" s="45">
        <v>5.6332535999999998</v>
      </c>
      <c r="X2786" s="45">
        <v>10.527182</v>
      </c>
      <c r="Y2786" s="46">
        <v>302025.7</v>
      </c>
      <c r="Z2786" s="46">
        <v>49979.52172343852</v>
      </c>
      <c r="AA2786" s="47">
        <f>_xlfn.XLOOKUP($E2786,Main_OG!$D$1:$D$766,Main_OG!AJ$1:AJ$766,"")</f>
        <v>88810768</v>
      </c>
      <c r="AB2786" s="47">
        <f>_xlfn.XLOOKUP($E2786,Main_OG!$D$1:$D$766,Main_OG!AK$1:AK$766,"")</f>
        <v>271938.02</v>
      </c>
      <c r="AC2786" s="47">
        <f>_xlfn.XLOOKUP($E2786,Main_OG!$D$1:$D$766,Main_OG!AL$1:AL$766,"")</f>
        <v>74565968</v>
      </c>
      <c r="AD2786" s="47">
        <f>_xlfn.XLOOKUP($E2786,Main_OG!$D$1:$D$766,Main_OG!AM$1:AM$766,"")</f>
        <v>8367103</v>
      </c>
    </row>
    <row r="2787" spans="1:30" x14ac:dyDescent="0.35">
      <c r="A2787" s="36" t="s">
        <v>3976</v>
      </c>
      <c r="B2787" s="45" t="s">
        <v>370</v>
      </c>
      <c r="C2787" s="45" t="s">
        <v>4318</v>
      </c>
      <c r="D2787" s="36" t="s">
        <v>3970</v>
      </c>
      <c r="E2787" s="36" t="str">
        <f t="shared" si="129"/>
        <v>2014_MO</v>
      </c>
      <c r="F2787" s="45">
        <v>2014</v>
      </c>
      <c r="G2787" s="45">
        <f>_xlfn.XLOOKUP(I2787,Main_OG!$B$1:$B$766,Main_OG!$O$1:$O$766,"")</f>
        <v>0</v>
      </c>
      <c r="H2787" s="45">
        <f>_xlfn.XLOOKUP(E2787,Main_OG!$D$1:$D$766,Main_OG!$J$1:$J$766,"")</f>
        <v>0</v>
      </c>
      <c r="I2787" s="45" t="s">
        <v>370</v>
      </c>
      <c r="J2787" s="45" t="str">
        <f t="shared" si="130"/>
        <v>Union Electric Co - (MO)_MO</v>
      </c>
      <c r="K2787" s="45" t="str">
        <f t="shared" si="131"/>
        <v>Union Electric Co_MO</v>
      </c>
      <c r="L2787" s="45" t="s">
        <v>3980</v>
      </c>
      <c r="M2787" s="45">
        <v>1</v>
      </c>
      <c r="N2787" s="45">
        <v>154624</v>
      </c>
      <c r="O2787" s="45">
        <v>4284</v>
      </c>
      <c r="P2787" s="45">
        <v>1041094</v>
      </c>
      <c r="Q2787" s="45">
        <v>21755</v>
      </c>
      <c r="R2787" s="45">
        <v>14751404</v>
      </c>
      <c r="S2787" s="45">
        <v>8600114</v>
      </c>
      <c r="T2787" s="45">
        <v>13649267</v>
      </c>
      <c r="U2787" s="45">
        <v>7.8142956000000003</v>
      </c>
      <c r="V2787" s="45">
        <v>8.2639253000000004</v>
      </c>
      <c r="W2787" s="45">
        <v>5.5217640000000001</v>
      </c>
      <c r="X2787" s="45">
        <v>10.380858</v>
      </c>
      <c r="Y2787" s="46">
        <v>303617.8</v>
      </c>
      <c r="Z2787" s="46">
        <v>50109.14108131035</v>
      </c>
      <c r="AA2787" s="47">
        <f>_xlfn.XLOOKUP($E2787,Main_OG!$D$1:$D$766,Main_OG!AJ$1:AJ$766,"")</f>
        <v>85933378</v>
      </c>
      <c r="AB2787" s="47">
        <f>_xlfn.XLOOKUP($E2787,Main_OG!$D$1:$D$766,Main_OG!AK$1:AK$766,"")</f>
        <v>447868</v>
      </c>
      <c r="AC2787" s="47">
        <f>_xlfn.XLOOKUP($E2787,Main_OG!$D$1:$D$766,Main_OG!AL$1:AL$766,"")</f>
        <v>69874102</v>
      </c>
      <c r="AD2787" s="47">
        <f>_xlfn.XLOOKUP($E2787,Main_OG!$D$1:$D$766,Main_OG!AM$1:AM$766,"")</f>
        <v>9276356</v>
      </c>
    </row>
    <row r="2788" spans="1:30" x14ac:dyDescent="0.35">
      <c r="A2788" s="36" t="s">
        <v>3976</v>
      </c>
      <c r="B2788" s="45" t="s">
        <v>370</v>
      </c>
      <c r="C2788" s="45" t="s">
        <v>4318</v>
      </c>
      <c r="D2788" s="36" t="s">
        <v>3970</v>
      </c>
      <c r="E2788" s="36" t="str">
        <f t="shared" si="129"/>
        <v>2015_MO</v>
      </c>
      <c r="F2788" s="45">
        <v>2015</v>
      </c>
      <c r="G2788" s="45">
        <f>_xlfn.XLOOKUP(I2788,Main_OG!$B$1:$B$766,Main_OG!$O$1:$O$766,"")</f>
        <v>0</v>
      </c>
      <c r="H2788" s="45">
        <f>_xlfn.XLOOKUP(E2788,Main_OG!$D$1:$D$766,Main_OG!$J$1:$J$766,"")</f>
        <v>0</v>
      </c>
      <c r="I2788" s="45" t="s">
        <v>370</v>
      </c>
      <c r="J2788" s="45" t="str">
        <f t="shared" si="130"/>
        <v>Union Electric Co - (MO)_MO</v>
      </c>
      <c r="K2788" s="45" t="str">
        <f t="shared" si="131"/>
        <v>Union Electric Co_MO</v>
      </c>
      <c r="L2788" s="45" t="s">
        <v>3981</v>
      </c>
      <c r="M2788" s="45">
        <v>1</v>
      </c>
      <c r="N2788" s="45">
        <v>155680</v>
      </c>
      <c r="O2788" s="45">
        <v>4254</v>
      </c>
      <c r="P2788" s="45">
        <v>1043603</v>
      </c>
      <c r="Q2788" s="45">
        <v>20622</v>
      </c>
      <c r="R2788" s="45">
        <v>14679191</v>
      </c>
      <c r="S2788" s="45">
        <v>8272682</v>
      </c>
      <c r="T2788" s="45">
        <v>12903233</v>
      </c>
      <c r="U2788" s="45">
        <v>8.3600039000000006</v>
      </c>
      <c r="V2788" s="45">
        <v>8.6884557000000004</v>
      </c>
      <c r="W2788" s="45">
        <v>5.6720541000000004</v>
      </c>
      <c r="X2788" s="45">
        <v>11.342646</v>
      </c>
      <c r="Y2788" s="46">
        <v>308009.90000000002</v>
      </c>
      <c r="Z2788" s="46">
        <v>50697.78818256082</v>
      </c>
      <c r="AA2788" s="47">
        <f>_xlfn.XLOOKUP($E2788,Main_OG!$D$1:$D$766,Main_OG!AJ$1:AJ$766,"")</f>
        <v>76554852</v>
      </c>
      <c r="AB2788" s="47">
        <f>_xlfn.XLOOKUP($E2788,Main_OG!$D$1:$D$766,Main_OG!AK$1:AK$766,"")</f>
        <v>417592</v>
      </c>
      <c r="AC2788" s="47">
        <f>_xlfn.XLOOKUP($E2788,Main_OG!$D$1:$D$766,Main_OG!AL$1:AL$766,"")</f>
        <v>75849232</v>
      </c>
      <c r="AD2788" s="47">
        <f>_xlfn.XLOOKUP($E2788,Main_OG!$D$1:$D$766,Main_OG!AM$1:AM$766,"")</f>
        <v>10440082</v>
      </c>
    </row>
    <row r="2789" spans="1:30" x14ac:dyDescent="0.35">
      <c r="A2789" s="36" t="s">
        <v>3976</v>
      </c>
      <c r="B2789" s="45" t="s">
        <v>370</v>
      </c>
      <c r="C2789" s="45" t="s">
        <v>4318</v>
      </c>
      <c r="D2789" s="36" t="s">
        <v>3970</v>
      </c>
      <c r="E2789" s="36" t="str">
        <f t="shared" si="129"/>
        <v>2016_MO</v>
      </c>
      <c r="F2789" s="45">
        <v>2016</v>
      </c>
      <c r="G2789" s="45">
        <f>_xlfn.XLOOKUP(I2789,Main_OG!$B$1:$B$766,Main_OG!$O$1:$O$766,"")</f>
        <v>0</v>
      </c>
      <c r="H2789" s="45">
        <f>_xlfn.XLOOKUP(E2789,Main_OG!$D$1:$D$766,Main_OG!$J$1:$J$766,"")</f>
        <v>1</v>
      </c>
      <c r="I2789" s="45" t="s">
        <v>370</v>
      </c>
      <c r="J2789" s="45" t="str">
        <f t="shared" si="130"/>
        <v>Union Electric Co - (MO)_MO</v>
      </c>
      <c r="K2789" s="45" t="str">
        <f t="shared" si="131"/>
        <v>Union Electric Co_MO</v>
      </c>
      <c r="L2789" s="45" t="s">
        <v>3982</v>
      </c>
      <c r="M2789" s="45">
        <v>1</v>
      </c>
      <c r="N2789" s="45">
        <v>156572</v>
      </c>
      <c r="O2789" s="45">
        <v>4197</v>
      </c>
      <c r="P2789" s="45">
        <v>1047640</v>
      </c>
      <c r="Q2789" s="45">
        <v>20725</v>
      </c>
      <c r="R2789" s="45">
        <v>14816096</v>
      </c>
      <c r="S2789" s="45">
        <v>4790605</v>
      </c>
      <c r="T2789" s="45">
        <v>13244832</v>
      </c>
      <c r="U2789" s="45">
        <v>8.1244873000000002</v>
      </c>
      <c r="V2789" s="45">
        <v>8.3712747000000007</v>
      </c>
      <c r="W2789" s="45">
        <v>6.5672560999999998</v>
      </c>
      <c r="X2789" s="45">
        <v>10.727149000000001</v>
      </c>
      <c r="Y2789" s="46">
        <v>308423.3</v>
      </c>
      <c r="Z2789" s="46">
        <v>50632.713353812534</v>
      </c>
      <c r="AA2789" s="47">
        <f>_xlfn.XLOOKUP($E2789,Main_OG!$D$1:$D$766,Main_OG!AJ$1:AJ$766,"")</f>
        <v>70946202</v>
      </c>
      <c r="AB2789" s="47">
        <f>_xlfn.XLOOKUP($E2789,Main_OG!$D$1:$D$766,Main_OG!AK$1:AK$766,"")</f>
        <v>329146</v>
      </c>
      <c r="AC2789" s="47">
        <f>_xlfn.XLOOKUP($E2789,Main_OG!$D$1:$D$766,Main_OG!AL$1:AL$766,"")</f>
        <v>94822180</v>
      </c>
      <c r="AD2789" s="47">
        <f>_xlfn.XLOOKUP($E2789,Main_OG!$D$1:$D$766,Main_OG!AM$1:AM$766,"")</f>
        <v>9430179</v>
      </c>
    </row>
    <row r="2790" spans="1:30" x14ac:dyDescent="0.35">
      <c r="A2790" s="36" t="s">
        <v>3976</v>
      </c>
      <c r="B2790" s="45" t="s">
        <v>370</v>
      </c>
      <c r="C2790" s="45" t="s">
        <v>4318</v>
      </c>
      <c r="D2790" s="36" t="s">
        <v>3970</v>
      </c>
      <c r="E2790" s="36" t="str">
        <f t="shared" si="129"/>
        <v>2017_MO</v>
      </c>
      <c r="F2790" s="45">
        <v>2017</v>
      </c>
      <c r="G2790" s="45">
        <f>_xlfn.XLOOKUP(I2790,Main_OG!$B$1:$B$766,Main_OG!$O$1:$O$766,"")</f>
        <v>0</v>
      </c>
      <c r="H2790" s="45">
        <f>_xlfn.XLOOKUP(E2790,Main_OG!$D$1:$D$766,Main_OG!$J$1:$J$766,"")</f>
        <v>2</v>
      </c>
      <c r="I2790" s="45" t="s">
        <v>370</v>
      </c>
      <c r="J2790" s="45" t="str">
        <f t="shared" si="130"/>
        <v>Union Electric Co - (MO)_MO</v>
      </c>
      <c r="K2790" s="45" t="str">
        <f t="shared" si="131"/>
        <v>Union Electric Co_MO</v>
      </c>
      <c r="L2790" s="45" t="s">
        <v>3983</v>
      </c>
      <c r="M2790" s="45">
        <v>1</v>
      </c>
      <c r="N2790" s="45">
        <v>158126</v>
      </c>
      <c r="O2790" s="45">
        <v>4073</v>
      </c>
      <c r="P2790" s="45">
        <v>1053590</v>
      </c>
      <c r="Q2790" s="45">
        <v>21641</v>
      </c>
      <c r="R2790" s="45">
        <v>14467061</v>
      </c>
      <c r="S2790" s="45">
        <v>4464551</v>
      </c>
      <c r="T2790" s="45">
        <v>12643985</v>
      </c>
      <c r="U2790" s="45">
        <v>8.1414907000000003</v>
      </c>
      <c r="V2790" s="45">
        <v>8.4567356</v>
      </c>
      <c r="W2790" s="45">
        <v>6.8356437000000003</v>
      </c>
      <c r="X2790" s="45">
        <v>11.187773</v>
      </c>
      <c r="Y2790" s="46">
        <v>311273.8</v>
      </c>
      <c r="Z2790" s="46">
        <v>50933.454986122619</v>
      </c>
      <c r="AA2790" s="47">
        <f>_xlfn.XLOOKUP($E2790,Main_OG!$D$1:$D$766,Main_OG!AJ$1:AJ$766,"")</f>
        <v>78833258</v>
      </c>
      <c r="AB2790" s="47">
        <f>_xlfn.XLOOKUP($E2790,Main_OG!$D$1:$D$766,Main_OG!AK$1:AK$766,"")</f>
        <v>271330</v>
      </c>
      <c r="AC2790" s="47">
        <f>_xlfn.XLOOKUP($E2790,Main_OG!$D$1:$D$766,Main_OG!AL$1:AL$766,"")</f>
        <v>84076228</v>
      </c>
      <c r="AD2790" s="47">
        <f>_xlfn.XLOOKUP($E2790,Main_OG!$D$1:$D$766,Main_OG!AM$1:AM$766,"")</f>
        <v>8304127</v>
      </c>
    </row>
    <row r="2791" spans="1:30" x14ac:dyDescent="0.35">
      <c r="A2791" s="36" t="s">
        <v>3976</v>
      </c>
      <c r="B2791" s="45" t="s">
        <v>370</v>
      </c>
      <c r="C2791" s="45" t="s">
        <v>4318</v>
      </c>
      <c r="D2791" s="36" t="s">
        <v>3970</v>
      </c>
      <c r="E2791" s="36" t="str">
        <f t="shared" si="129"/>
        <v>2018_MO</v>
      </c>
      <c r="F2791" s="45">
        <v>2018</v>
      </c>
      <c r="G2791" s="45">
        <f>_xlfn.XLOOKUP(I2791,Main_OG!$B$1:$B$766,Main_OG!$O$1:$O$766,"")</f>
        <v>0</v>
      </c>
      <c r="H2791" s="45">
        <f>_xlfn.XLOOKUP(E2791,Main_OG!$D$1:$D$766,Main_OG!$J$1:$J$766,"")</f>
        <v>3</v>
      </c>
      <c r="I2791" s="45" t="s">
        <v>370</v>
      </c>
      <c r="J2791" s="45" t="str">
        <f t="shared" si="130"/>
        <v>Union Electric Co - (MO)_MO</v>
      </c>
      <c r="K2791" s="45" t="str">
        <f t="shared" si="131"/>
        <v>Union Electric Co_MO</v>
      </c>
      <c r="L2791" s="45" t="s">
        <v>3984</v>
      </c>
      <c r="M2791" s="45">
        <v>1</v>
      </c>
      <c r="N2791" s="45">
        <v>159140</v>
      </c>
      <c r="O2791" s="45">
        <v>3961</v>
      </c>
      <c r="P2791" s="45">
        <v>1060493</v>
      </c>
      <c r="Q2791" s="45">
        <v>22450</v>
      </c>
      <c r="R2791" s="45">
        <v>14870206</v>
      </c>
      <c r="S2791" s="45">
        <v>4498579</v>
      </c>
      <c r="T2791" s="45">
        <v>14308348</v>
      </c>
      <c r="U2791" s="45">
        <v>8.2792873</v>
      </c>
      <c r="V2791" s="45">
        <v>8.6630616000000007</v>
      </c>
      <c r="W2791" s="45">
        <v>6.9228126999999997</v>
      </c>
      <c r="X2791" s="45">
        <v>10.904067</v>
      </c>
      <c r="Y2791" s="46">
        <v>314182.40000000002</v>
      </c>
      <c r="Z2791" s="46">
        <v>51286.829581393104</v>
      </c>
      <c r="AA2791" s="47">
        <f>_xlfn.XLOOKUP($E2791,Main_OG!$D$1:$D$766,Main_OG!AJ$1:AJ$766,"")</f>
        <v>73956358</v>
      </c>
      <c r="AB2791" s="47">
        <f>_xlfn.XLOOKUP($E2791,Main_OG!$D$1:$D$766,Main_OG!AK$1:AK$766,"")</f>
        <v>446706</v>
      </c>
      <c r="AC2791" s="47">
        <f>_xlfn.XLOOKUP($E2791,Main_OG!$D$1:$D$766,Main_OG!AL$1:AL$766,"")</f>
        <v>113921406</v>
      </c>
      <c r="AD2791" s="47">
        <f>_xlfn.XLOOKUP($E2791,Main_OG!$D$1:$D$766,Main_OG!AM$1:AM$766,"")</f>
        <v>10655279</v>
      </c>
    </row>
    <row r="2792" spans="1:30" x14ac:dyDescent="0.35">
      <c r="A2792" s="36" t="s">
        <v>3976</v>
      </c>
      <c r="B2792" s="45" t="s">
        <v>370</v>
      </c>
      <c r="C2792" s="45" t="s">
        <v>4318</v>
      </c>
      <c r="D2792" s="36" t="s">
        <v>3970</v>
      </c>
      <c r="E2792" s="36" t="str">
        <f t="shared" si="129"/>
        <v>2019_MO</v>
      </c>
      <c r="F2792" s="45">
        <v>2019</v>
      </c>
      <c r="G2792" s="45">
        <f>_xlfn.XLOOKUP(I2792,Main_OG!$B$1:$B$766,Main_OG!$O$1:$O$766,"")</f>
        <v>0</v>
      </c>
      <c r="H2792" s="45">
        <f>_xlfn.XLOOKUP(E2792,Main_OG!$D$1:$D$766,Main_OG!$J$1:$J$766,"")</f>
        <v>3</v>
      </c>
      <c r="I2792" s="45" t="s">
        <v>370</v>
      </c>
      <c r="J2792" s="45" t="str">
        <f t="shared" si="130"/>
        <v>Union Electric Co - (MO)_MO</v>
      </c>
      <c r="K2792" s="45" t="str">
        <f t="shared" si="131"/>
        <v>Union Electric Co_MO</v>
      </c>
      <c r="L2792" s="45" t="s">
        <v>3985</v>
      </c>
      <c r="M2792" s="45">
        <v>1</v>
      </c>
      <c r="N2792" s="45">
        <v>160375</v>
      </c>
      <c r="O2792" s="45">
        <v>3837</v>
      </c>
      <c r="P2792" s="45">
        <v>1066035</v>
      </c>
      <c r="Q2792" s="45">
        <v>22427</v>
      </c>
      <c r="R2792" s="45">
        <v>14337959</v>
      </c>
      <c r="S2792" s="45">
        <v>4241170</v>
      </c>
      <c r="T2792" s="45">
        <v>13517817</v>
      </c>
      <c r="U2792" s="45">
        <v>7.6920675999999997</v>
      </c>
      <c r="V2792" s="45">
        <v>8.1764594000000006</v>
      </c>
      <c r="W2792" s="45">
        <v>6.5515600999999997</v>
      </c>
      <c r="X2792" s="45">
        <v>10.378073000000001</v>
      </c>
      <c r="Y2792" s="46">
        <v>320880.8</v>
      </c>
      <c r="Z2792" s="46">
        <v>52256.673954376492</v>
      </c>
      <c r="AA2792" s="47">
        <f>_xlfn.XLOOKUP($E2792,Main_OG!$D$1:$D$766,Main_OG!AJ$1:AJ$766,"")</f>
        <v>65326652</v>
      </c>
      <c r="AB2792" s="47">
        <f>_xlfn.XLOOKUP($E2792,Main_OG!$D$1:$D$766,Main_OG!AK$1:AK$766,"")</f>
        <v>486478</v>
      </c>
      <c r="AC2792" s="47">
        <f>_xlfn.XLOOKUP($E2792,Main_OG!$D$1:$D$766,Main_OG!AL$1:AL$766,"")</f>
        <v>124283810</v>
      </c>
      <c r="AD2792" s="47">
        <f>_xlfn.XLOOKUP($E2792,Main_OG!$D$1:$D$766,Main_OG!AM$1:AM$766,"")</f>
        <v>9189863</v>
      </c>
    </row>
    <row r="2793" spans="1:30" x14ac:dyDescent="0.35">
      <c r="A2793" s="36" t="s">
        <v>3976</v>
      </c>
      <c r="B2793" s="45" t="s">
        <v>370</v>
      </c>
      <c r="C2793" s="45" t="s">
        <v>4318</v>
      </c>
      <c r="D2793" s="36" t="s">
        <v>3970</v>
      </c>
      <c r="E2793" s="36" t="str">
        <f t="shared" si="129"/>
        <v>2020_MO</v>
      </c>
      <c r="F2793" s="45">
        <v>2020</v>
      </c>
      <c r="G2793" s="45">
        <f>_xlfn.XLOOKUP(I2793,Main_OG!$B$1:$B$766,Main_OG!$O$1:$O$766,"")</f>
        <v>0</v>
      </c>
      <c r="H2793" s="45">
        <f>_xlfn.XLOOKUP(E2793,Main_OG!$D$1:$D$766,Main_OG!$J$1:$J$766,"")</f>
        <v>3</v>
      </c>
      <c r="I2793" s="45" t="s">
        <v>370</v>
      </c>
      <c r="J2793" s="45" t="str">
        <f t="shared" si="130"/>
        <v>Union Electric Co - (MO)_MO</v>
      </c>
      <c r="K2793" s="45" t="str">
        <f t="shared" si="131"/>
        <v>Union Electric Co_MO</v>
      </c>
      <c r="L2793" s="45" t="s">
        <v>3986</v>
      </c>
      <c r="M2793" s="45">
        <v>1</v>
      </c>
      <c r="N2793" s="45">
        <v>159512</v>
      </c>
      <c r="O2793" s="45">
        <v>3754</v>
      </c>
      <c r="P2793" s="45">
        <v>0</v>
      </c>
      <c r="Q2793" s="45">
        <v>19465</v>
      </c>
      <c r="R2793" s="45">
        <v>13174534</v>
      </c>
      <c r="S2793" s="45">
        <v>4157495</v>
      </c>
      <c r="T2793" s="45">
        <v>0</v>
      </c>
      <c r="U2793" s="45">
        <v>7.6326739999999997</v>
      </c>
      <c r="V2793" s="45">
        <v>7.8996994999999997</v>
      </c>
      <c r="W2793" s="45">
        <v>6.2790790999999997</v>
      </c>
      <c r="X2793" s="45">
        <v>0</v>
      </c>
      <c r="Y2793" s="46">
        <v>315276.2</v>
      </c>
      <c r="Z2793" s="46">
        <v>51249.947778976893</v>
      </c>
      <c r="AA2793" s="47">
        <f>_xlfn.XLOOKUP($E2793,Main_OG!$D$1:$D$766,Main_OG!AJ$1:AJ$766,"")</f>
        <v>60847984</v>
      </c>
      <c r="AB2793" s="47">
        <f>_xlfn.XLOOKUP($E2793,Main_OG!$D$1:$D$766,Main_OG!AK$1:AK$766,"")</f>
        <v>368056</v>
      </c>
      <c r="AC2793" s="47">
        <f>_xlfn.XLOOKUP($E2793,Main_OG!$D$1:$D$766,Main_OG!AL$1:AL$766,"")</f>
        <v>123962782</v>
      </c>
      <c r="AD2793" s="47">
        <f>_xlfn.XLOOKUP($E2793,Main_OG!$D$1:$D$766,Main_OG!AM$1:AM$766,"")</f>
        <v>0</v>
      </c>
    </row>
    <row r="2794" spans="1:30" x14ac:dyDescent="0.35">
      <c r="A2794" s="36" t="s">
        <v>3987</v>
      </c>
      <c r="B2794" s="45" t="s">
        <v>490</v>
      </c>
      <c r="C2794" s="45" t="s">
        <v>4319</v>
      </c>
      <c r="D2794" s="36" t="s">
        <v>4533</v>
      </c>
      <c r="E2794" s="36" t="str">
        <f t="shared" si="129"/>
        <v>2006_KY</v>
      </c>
      <c r="F2794" s="45">
        <v>2006</v>
      </c>
      <c r="G2794" s="45">
        <f>_xlfn.XLOOKUP(I2794,Main_OG!$B$1:$B$766,Main_OG!$O$1:$O$766,"")</f>
        <v>0</v>
      </c>
      <c r="H2794" s="45">
        <f>_xlfn.XLOOKUP(E2794,Main_OG!$D$1:$D$766,Main_OG!$J$1:$J$766,"")</f>
        <v>0</v>
      </c>
      <c r="I2794" s="45" t="s">
        <v>490</v>
      </c>
      <c r="J2794" s="45" t="str">
        <f t="shared" si="130"/>
        <v>Union Light Heat &amp; Power Co_KY</v>
      </c>
      <c r="K2794" s="45" t="str">
        <f t="shared" si="131"/>
        <v>Union Light Heat Power Co_KY</v>
      </c>
      <c r="L2794" s="45" t="s">
        <v>3988</v>
      </c>
      <c r="M2794" s="45">
        <v>0</v>
      </c>
      <c r="N2794" s="45">
        <v>14431</v>
      </c>
      <c r="O2794" s="45">
        <v>393</v>
      </c>
      <c r="P2794" s="45">
        <v>117722</v>
      </c>
      <c r="Q2794" s="45">
        <v>0</v>
      </c>
      <c r="R2794" s="45">
        <v>99670</v>
      </c>
      <c r="S2794" s="45">
        <v>40077</v>
      </c>
      <c r="T2794" s="45">
        <v>90856</v>
      </c>
      <c r="U2794" s="45">
        <v>0</v>
      </c>
      <c r="V2794" s="45">
        <v>5.86344474290145</v>
      </c>
      <c r="W2794" s="45">
        <v>5.1250933532486931</v>
      </c>
      <c r="X2794" s="45">
        <v>6.4794397455463484</v>
      </c>
      <c r="Y2794" s="46">
        <v>186332.6</v>
      </c>
      <c r="Z2794" s="46">
        <v>44162.608470390041</v>
      </c>
      <c r="AA2794" s="47">
        <f>_xlfn.XLOOKUP($E2794,Main_OG!$D$1:$D$766,Main_OG!AJ$1:AJ$766,"")</f>
        <v>83875666.019999996</v>
      </c>
      <c r="AB2794" s="47">
        <f>_xlfn.XLOOKUP($E2794,Main_OG!$D$1:$D$766,Main_OG!AK$1:AK$766,"")</f>
        <v>13510184.02</v>
      </c>
      <c r="AC2794" s="47">
        <f>_xlfn.XLOOKUP($E2794,Main_OG!$D$1:$D$766,Main_OG!AL$1:AL$766,"")</f>
        <v>26931887.539999995</v>
      </c>
      <c r="AD2794" s="47">
        <f>_xlfn.XLOOKUP($E2794,Main_OG!$D$1:$D$766,Main_OG!AM$1:AM$766,"")</f>
        <v>0</v>
      </c>
    </row>
    <row r="2795" spans="1:30" x14ac:dyDescent="0.35">
      <c r="A2795" s="36" t="s">
        <v>3987</v>
      </c>
      <c r="B2795" s="45" t="s">
        <v>490</v>
      </c>
      <c r="C2795" s="45" t="s">
        <v>4319</v>
      </c>
      <c r="D2795" s="36" t="s">
        <v>4533</v>
      </c>
      <c r="E2795" s="36" t="str">
        <f t="shared" si="129"/>
        <v>2007_KY</v>
      </c>
      <c r="F2795" s="45">
        <v>2007</v>
      </c>
      <c r="G2795" s="45">
        <f>_xlfn.XLOOKUP(I2795,Main_OG!$B$1:$B$766,Main_OG!$O$1:$O$766,"")</f>
        <v>0</v>
      </c>
      <c r="H2795" s="45">
        <f>_xlfn.XLOOKUP(E2795,Main_OG!$D$1:$D$766,Main_OG!$J$1:$J$766,"")</f>
        <v>0</v>
      </c>
      <c r="I2795" s="45" t="s">
        <v>490</v>
      </c>
      <c r="J2795" s="45" t="str">
        <f t="shared" si="130"/>
        <v>Union Light Heat &amp; Power Co_KY</v>
      </c>
      <c r="K2795" s="45" t="str">
        <f t="shared" si="131"/>
        <v>Union Light Heat Power Co_KY</v>
      </c>
      <c r="L2795" s="45" t="s">
        <v>3989</v>
      </c>
      <c r="M2795" s="45">
        <v>0</v>
      </c>
      <c r="N2795" s="45">
        <v>14633</v>
      </c>
      <c r="O2795" s="45">
        <v>392</v>
      </c>
      <c r="P2795" s="45">
        <v>118843</v>
      </c>
      <c r="Q2795" s="45">
        <v>0</v>
      </c>
      <c r="R2795" s="45">
        <v>131529</v>
      </c>
      <c r="S2795" s="45">
        <v>52483</v>
      </c>
      <c r="T2795" s="45">
        <v>121368</v>
      </c>
      <c r="U2795" s="45">
        <v>0</v>
      </c>
      <c r="V2795" s="45">
        <v>7.32</v>
      </c>
      <c r="W2795" s="45">
        <v>6.5</v>
      </c>
      <c r="X2795" s="45">
        <v>7.9</v>
      </c>
      <c r="Y2795" s="46">
        <v>185790</v>
      </c>
      <c r="Z2795" s="46">
        <v>43646.77381766789</v>
      </c>
      <c r="AA2795" s="47">
        <f>_xlfn.XLOOKUP($E2795,Main_OG!$D$1:$D$766,Main_OG!AJ$1:AJ$766,"")</f>
        <v>82128322</v>
      </c>
      <c r="AB2795" s="47">
        <f>_xlfn.XLOOKUP($E2795,Main_OG!$D$1:$D$766,Main_OG!AK$1:AK$766,"")</f>
        <v>11131158</v>
      </c>
      <c r="AC2795" s="47">
        <f>_xlfn.XLOOKUP($E2795,Main_OG!$D$1:$D$766,Main_OG!AL$1:AL$766,"")</f>
        <v>41774508</v>
      </c>
      <c r="AD2795" s="47">
        <f>_xlfn.XLOOKUP($E2795,Main_OG!$D$1:$D$766,Main_OG!AM$1:AM$766,"")</f>
        <v>0</v>
      </c>
    </row>
    <row r="2796" spans="1:30" x14ac:dyDescent="0.35">
      <c r="A2796" s="36" t="s">
        <v>3990</v>
      </c>
      <c r="B2796" s="45" t="s">
        <v>730</v>
      </c>
      <c r="C2796" s="45" t="s">
        <v>4320</v>
      </c>
      <c r="D2796" s="36" t="s">
        <v>3990</v>
      </c>
      <c r="E2796" s="36" t="str">
        <f t="shared" si="129"/>
        <v>2006_WV</v>
      </c>
      <c r="F2796" s="45">
        <v>2006</v>
      </c>
      <c r="G2796" s="45">
        <f>_xlfn.XLOOKUP(I2796,Main_OG!$B$1:$B$766,Main_OG!$O$1:$O$766,"")</f>
        <v>1</v>
      </c>
      <c r="H2796" s="45">
        <f>_xlfn.XLOOKUP(E2796,Main_OG!$D$1:$D$766,Main_OG!$J$1:$J$766,"")</f>
        <v>0</v>
      </c>
      <c r="I2796" s="45" t="s">
        <v>730</v>
      </c>
      <c r="J2796" s="45" t="str">
        <f t="shared" si="130"/>
        <v>Union Power Co_WV</v>
      </c>
      <c r="K2796" s="45" t="str">
        <f t="shared" si="131"/>
        <v>Union Power Co_WV</v>
      </c>
      <c r="L2796" s="45" t="s">
        <v>3991</v>
      </c>
      <c r="M2796" s="45">
        <v>0</v>
      </c>
      <c r="N2796" s="45">
        <v>249</v>
      </c>
      <c r="O2796" s="45">
        <v>0</v>
      </c>
      <c r="P2796" s="45">
        <v>1050</v>
      </c>
      <c r="Q2796" s="45">
        <v>0</v>
      </c>
      <c r="R2796" s="45">
        <v>425</v>
      </c>
      <c r="S2796" s="45">
        <v>0</v>
      </c>
      <c r="T2796" s="45">
        <v>843</v>
      </c>
      <c r="U2796" s="45">
        <v>0</v>
      </c>
      <c r="V2796" s="45">
        <v>8.3088954056695989</v>
      </c>
      <c r="W2796" s="45">
        <v>0</v>
      </c>
      <c r="X2796" s="45">
        <v>7.0098120738400134</v>
      </c>
      <c r="Y2796" s="46">
        <v>68900</v>
      </c>
      <c r="Z2796" s="46">
        <v>37693.280639330558</v>
      </c>
      <c r="AA2796" s="47">
        <f>_xlfn.XLOOKUP($E2796,Main_OG!$D$1:$D$766,Main_OG!AJ$1:AJ$766,"")</f>
        <v>75712129.799999997</v>
      </c>
      <c r="AB2796" s="47">
        <f>_xlfn.XLOOKUP($E2796,Main_OG!$D$1:$D$766,Main_OG!AK$1:AK$766,"")</f>
        <v>621554.07999999996</v>
      </c>
      <c r="AC2796" s="47">
        <f>_xlfn.XLOOKUP($E2796,Main_OG!$D$1:$D$766,Main_OG!AL$1:AL$766,"")</f>
        <v>7929370.96</v>
      </c>
      <c r="AD2796" s="47">
        <f>_xlfn.XLOOKUP($E2796,Main_OG!$D$1:$D$766,Main_OG!AM$1:AM$766,"")</f>
        <v>0</v>
      </c>
    </row>
    <row r="2797" spans="1:30" x14ac:dyDescent="0.35">
      <c r="A2797" s="36" t="s">
        <v>3990</v>
      </c>
      <c r="B2797" s="45" t="s">
        <v>730</v>
      </c>
      <c r="C2797" s="45" t="s">
        <v>4320</v>
      </c>
      <c r="D2797" s="36" t="s">
        <v>3990</v>
      </c>
      <c r="E2797" s="36" t="str">
        <f t="shared" si="129"/>
        <v>2007_WV</v>
      </c>
      <c r="F2797" s="45">
        <v>2007</v>
      </c>
      <c r="G2797" s="45">
        <f>_xlfn.XLOOKUP(I2797,Main_OG!$B$1:$B$766,Main_OG!$O$1:$O$766,"")</f>
        <v>1</v>
      </c>
      <c r="H2797" s="45">
        <f>_xlfn.XLOOKUP(E2797,Main_OG!$D$1:$D$766,Main_OG!$J$1:$J$766,"")</f>
        <v>0</v>
      </c>
      <c r="I2797" s="45" t="s">
        <v>730</v>
      </c>
      <c r="J2797" s="45" t="str">
        <f t="shared" si="130"/>
        <v>Union Power Co_WV</v>
      </c>
      <c r="K2797" s="45" t="str">
        <f t="shared" si="131"/>
        <v>Union Power Co_WV</v>
      </c>
      <c r="L2797" s="45" t="s">
        <v>3992</v>
      </c>
      <c r="M2797" s="45">
        <v>0</v>
      </c>
      <c r="N2797" s="45">
        <v>251</v>
      </c>
      <c r="O2797" s="45">
        <v>0</v>
      </c>
      <c r="P2797" s="45">
        <v>1053</v>
      </c>
      <c r="Q2797" s="45">
        <v>0</v>
      </c>
      <c r="R2797" s="45">
        <v>440</v>
      </c>
      <c r="S2797" s="45">
        <v>0</v>
      </c>
      <c r="T2797" s="45">
        <v>792</v>
      </c>
      <c r="U2797" s="45">
        <v>0</v>
      </c>
      <c r="V2797" s="45">
        <v>8.91</v>
      </c>
      <c r="W2797" s="45">
        <v>0</v>
      </c>
      <c r="X2797" s="45">
        <v>6.49</v>
      </c>
      <c r="Y2797" s="46">
        <v>69374.100000000006</v>
      </c>
      <c r="Z2797" s="46">
        <v>37825.590550322457</v>
      </c>
      <c r="AA2797" s="47">
        <f>_xlfn.XLOOKUP($E2797,Main_OG!$D$1:$D$766,Main_OG!AJ$1:AJ$766,"")</f>
        <v>76135694</v>
      </c>
      <c r="AB2797" s="47">
        <f>_xlfn.XLOOKUP($E2797,Main_OG!$D$1:$D$766,Main_OG!AK$1:AK$766,"")</f>
        <v>713472</v>
      </c>
      <c r="AC2797" s="47">
        <f>_xlfn.XLOOKUP($E2797,Main_OG!$D$1:$D$766,Main_OG!AL$1:AL$766,"")</f>
        <v>8097050</v>
      </c>
      <c r="AD2797" s="47">
        <f>_xlfn.XLOOKUP($E2797,Main_OG!$D$1:$D$766,Main_OG!AM$1:AM$766,"")</f>
        <v>0</v>
      </c>
    </row>
    <row r="2798" spans="1:30" x14ac:dyDescent="0.35">
      <c r="A2798" s="36" t="s">
        <v>3990</v>
      </c>
      <c r="B2798" s="45" t="s">
        <v>730</v>
      </c>
      <c r="C2798" s="45" t="s">
        <v>4320</v>
      </c>
      <c r="D2798" s="36" t="s">
        <v>3990</v>
      </c>
      <c r="E2798" s="36" t="str">
        <f t="shared" si="129"/>
        <v>2008_WV</v>
      </c>
      <c r="F2798" s="45">
        <v>2008</v>
      </c>
      <c r="G2798" s="45">
        <f>_xlfn.XLOOKUP(I2798,Main_OG!$B$1:$B$766,Main_OG!$O$1:$O$766,"")</f>
        <v>1</v>
      </c>
      <c r="H2798" s="45">
        <f>_xlfn.XLOOKUP(E2798,Main_OG!$D$1:$D$766,Main_OG!$J$1:$J$766,"")</f>
        <v>0</v>
      </c>
      <c r="I2798" s="45" t="s">
        <v>730</v>
      </c>
      <c r="J2798" s="45" t="str">
        <f t="shared" si="130"/>
        <v>Union Power Co_WV</v>
      </c>
      <c r="K2798" s="45" t="str">
        <f t="shared" si="131"/>
        <v>Union Power Co_WV</v>
      </c>
      <c r="L2798" s="45" t="s">
        <v>3993</v>
      </c>
      <c r="M2798" s="45">
        <v>0</v>
      </c>
      <c r="N2798" s="45">
        <v>263</v>
      </c>
      <c r="O2798" s="45">
        <v>0</v>
      </c>
      <c r="P2798" s="45">
        <v>1048</v>
      </c>
      <c r="Q2798" s="45">
        <v>0</v>
      </c>
      <c r="R2798" s="45">
        <v>4892</v>
      </c>
      <c r="S2798" s="45">
        <v>0</v>
      </c>
      <c r="T2798" s="45">
        <v>12126</v>
      </c>
      <c r="U2798" s="45">
        <v>0</v>
      </c>
      <c r="V2798" s="45">
        <v>12.78</v>
      </c>
      <c r="W2798" s="45">
        <v>0</v>
      </c>
      <c r="X2798" s="45">
        <v>6.84</v>
      </c>
      <c r="Y2798" s="46">
        <v>70966.8</v>
      </c>
      <c r="Z2798" s="46">
        <v>38562.416114676329</v>
      </c>
      <c r="AA2798" s="47">
        <f>_xlfn.XLOOKUP($E2798,Main_OG!$D$1:$D$766,Main_OG!AJ$1:AJ$766,"")</f>
        <v>75271406</v>
      </c>
      <c r="AB2798" s="47">
        <f>_xlfn.XLOOKUP($E2798,Main_OG!$D$1:$D$766,Main_OG!AK$1:AK$766,"")</f>
        <v>484478</v>
      </c>
      <c r="AC2798" s="47">
        <f>_xlfn.XLOOKUP($E2798,Main_OG!$D$1:$D$766,Main_OG!AL$1:AL$766,"")</f>
        <v>3876304</v>
      </c>
      <c r="AD2798" s="47">
        <f>_xlfn.XLOOKUP($E2798,Main_OG!$D$1:$D$766,Main_OG!AM$1:AM$766,"")</f>
        <v>0</v>
      </c>
    </row>
    <row r="2799" spans="1:30" x14ac:dyDescent="0.35">
      <c r="A2799" s="36" t="s">
        <v>3990</v>
      </c>
      <c r="B2799" s="45" t="s">
        <v>730</v>
      </c>
      <c r="C2799" s="45" t="s">
        <v>4320</v>
      </c>
      <c r="D2799" s="36" t="s">
        <v>3990</v>
      </c>
      <c r="E2799" s="36" t="str">
        <f t="shared" si="129"/>
        <v>2009_WV</v>
      </c>
      <c r="F2799" s="45">
        <v>2009</v>
      </c>
      <c r="G2799" s="45">
        <f>_xlfn.XLOOKUP(I2799,Main_OG!$B$1:$B$766,Main_OG!$O$1:$O$766,"")</f>
        <v>1</v>
      </c>
      <c r="H2799" s="45">
        <f>_xlfn.XLOOKUP(E2799,Main_OG!$D$1:$D$766,Main_OG!$J$1:$J$766,"")</f>
        <v>0</v>
      </c>
      <c r="I2799" s="45" t="s">
        <v>730</v>
      </c>
      <c r="J2799" s="45" t="str">
        <f t="shared" si="130"/>
        <v>Union Power Co_WV</v>
      </c>
      <c r="K2799" s="45" t="str">
        <f t="shared" si="131"/>
        <v>Union Power Co_WV</v>
      </c>
      <c r="L2799" s="45" t="s">
        <v>3994</v>
      </c>
      <c r="M2799" s="45">
        <v>0</v>
      </c>
      <c r="N2799" s="45">
        <v>280</v>
      </c>
      <c r="O2799" s="45">
        <v>0</v>
      </c>
      <c r="P2799" s="45">
        <v>1027</v>
      </c>
      <c r="Q2799" s="45">
        <v>0</v>
      </c>
      <c r="R2799" s="45">
        <v>5274</v>
      </c>
      <c r="S2799" s="45">
        <v>0</v>
      </c>
      <c r="T2799" s="45">
        <v>11432</v>
      </c>
      <c r="U2799" s="45">
        <v>0</v>
      </c>
      <c r="V2799" s="45">
        <v>13.94</v>
      </c>
      <c r="W2799" s="45">
        <v>0</v>
      </c>
      <c r="X2799" s="45">
        <v>7.82</v>
      </c>
      <c r="Y2799" s="46">
        <v>70886.5</v>
      </c>
      <c r="Z2799" s="46">
        <v>38363.166511074131</v>
      </c>
      <c r="AA2799" s="47">
        <f>_xlfn.XLOOKUP($E2799,Main_OG!$D$1:$D$766,Main_OG!AJ$1:AJ$766,"")</f>
        <v>58333016</v>
      </c>
      <c r="AB2799" s="47">
        <f>_xlfn.XLOOKUP($E2799,Main_OG!$D$1:$D$766,Main_OG!AK$1:AK$766,"")</f>
        <v>616790</v>
      </c>
      <c r="AC2799" s="47">
        <f>_xlfn.XLOOKUP($E2799,Main_OG!$D$1:$D$766,Main_OG!AL$1:AL$766,"")</f>
        <v>2278674</v>
      </c>
      <c r="AD2799" s="47">
        <f>_xlfn.XLOOKUP($E2799,Main_OG!$D$1:$D$766,Main_OG!AM$1:AM$766,"")</f>
        <v>0</v>
      </c>
    </row>
    <row r="2800" spans="1:30" x14ac:dyDescent="0.35">
      <c r="A2800" s="36" t="s">
        <v>3995</v>
      </c>
      <c r="B2800" s="45" t="s">
        <v>430</v>
      </c>
      <c r="C2800" s="45" t="s">
        <v>4321</v>
      </c>
      <c r="D2800" s="36" t="s">
        <v>3995</v>
      </c>
      <c r="E2800" s="36" t="str">
        <f t="shared" si="129"/>
        <v>2006_CT</v>
      </c>
      <c r="F2800" s="45">
        <v>2006</v>
      </c>
      <c r="G2800" s="45">
        <f>_xlfn.XLOOKUP(I2800,Main_OG!$B$1:$B$766,Main_OG!$O$1:$O$766,"")</f>
        <v>1</v>
      </c>
      <c r="H2800" s="45">
        <f>_xlfn.XLOOKUP(E2800,Main_OG!$D$1:$D$766,Main_OG!$J$1:$J$766,"")</f>
        <v>0</v>
      </c>
      <c r="I2800" s="45" t="s">
        <v>430</v>
      </c>
      <c r="J2800" s="45" t="str">
        <f t="shared" si="130"/>
        <v>United Illuminating Co_CT</v>
      </c>
      <c r="K2800" s="45" t="str">
        <f t="shared" si="131"/>
        <v>United Illuminating Co_CT</v>
      </c>
      <c r="L2800" s="45" t="s">
        <v>3996</v>
      </c>
      <c r="M2800" s="45">
        <v>0</v>
      </c>
      <c r="N2800" s="45">
        <v>30300</v>
      </c>
      <c r="O2800" s="45">
        <v>1300</v>
      </c>
      <c r="P2800" s="45">
        <v>289900</v>
      </c>
      <c r="Q2800" s="45">
        <v>0</v>
      </c>
      <c r="R2800" s="45">
        <v>328000</v>
      </c>
      <c r="S2800" s="45">
        <v>86000</v>
      </c>
      <c r="T2800" s="45">
        <v>357000</v>
      </c>
      <c r="U2800" s="45">
        <v>0</v>
      </c>
      <c r="V2800" s="45">
        <v>12.063258550937849</v>
      </c>
      <c r="W2800" s="45">
        <v>10.22592152199762</v>
      </c>
      <c r="X2800" s="45">
        <v>15.13353115727003</v>
      </c>
      <c r="Y2800" s="46">
        <v>269478.59999999998</v>
      </c>
      <c r="Z2800" s="46">
        <v>76611.702762789049</v>
      </c>
      <c r="AA2800" s="47">
        <f>_xlfn.XLOOKUP($E2800,Main_OG!$D$1:$D$766,Main_OG!AJ$1:AJ$766,"")</f>
        <v>4296942.12</v>
      </c>
      <c r="AB2800" s="47">
        <f>_xlfn.XLOOKUP($E2800,Main_OG!$D$1:$D$766,Main_OG!AK$1:AK$766,"")</f>
        <v>4658787.9000000004</v>
      </c>
      <c r="AC2800" s="47">
        <f>_xlfn.XLOOKUP($E2800,Main_OG!$D$1:$D$766,Main_OG!AL$1:AL$766,"")</f>
        <v>152814085.91999999</v>
      </c>
      <c r="AD2800" s="47">
        <f>_xlfn.XLOOKUP($E2800,Main_OG!$D$1:$D$766,Main_OG!AM$1:AM$766,"")</f>
        <v>16589446</v>
      </c>
    </row>
    <row r="2801" spans="1:30" x14ac:dyDescent="0.35">
      <c r="A2801" s="36" t="s">
        <v>3995</v>
      </c>
      <c r="B2801" s="45" t="s">
        <v>430</v>
      </c>
      <c r="C2801" s="45" t="s">
        <v>4321</v>
      </c>
      <c r="D2801" s="36" t="s">
        <v>3995</v>
      </c>
      <c r="E2801" s="36" t="str">
        <f t="shared" si="129"/>
        <v>2007_CT</v>
      </c>
      <c r="F2801" s="45">
        <v>2007</v>
      </c>
      <c r="G2801" s="45">
        <f>_xlfn.XLOOKUP(I2801,Main_OG!$B$1:$B$766,Main_OG!$O$1:$O$766,"")</f>
        <v>1</v>
      </c>
      <c r="H2801" s="45">
        <f>_xlfn.XLOOKUP(E2801,Main_OG!$D$1:$D$766,Main_OG!$J$1:$J$766,"")</f>
        <v>0</v>
      </c>
      <c r="I2801" s="45" t="s">
        <v>430</v>
      </c>
      <c r="J2801" s="45" t="str">
        <f t="shared" si="130"/>
        <v>United Illuminating Co_CT</v>
      </c>
      <c r="K2801" s="45" t="str">
        <f t="shared" si="131"/>
        <v>United Illuminating Co_CT</v>
      </c>
      <c r="L2801" s="45" t="s">
        <v>3997</v>
      </c>
      <c r="M2801" s="45">
        <v>0</v>
      </c>
      <c r="N2801" s="45">
        <v>30476</v>
      </c>
      <c r="O2801" s="45">
        <v>1452</v>
      </c>
      <c r="P2801" s="45">
        <v>291247</v>
      </c>
      <c r="Q2801" s="45">
        <v>0</v>
      </c>
      <c r="R2801" s="45">
        <v>358074</v>
      </c>
      <c r="S2801" s="45">
        <v>58528</v>
      </c>
      <c r="T2801" s="45">
        <v>483846</v>
      </c>
      <c r="U2801" s="45">
        <v>0</v>
      </c>
      <c r="V2801" s="45">
        <v>12.9</v>
      </c>
      <c r="W2801" s="45">
        <v>7.36</v>
      </c>
      <c r="X2801" s="45">
        <v>20.62</v>
      </c>
      <c r="Y2801" s="46">
        <v>278485.40000000002</v>
      </c>
      <c r="Z2801" s="46">
        <v>78952.107437196479</v>
      </c>
      <c r="AA2801" s="47">
        <f>_xlfn.XLOOKUP($E2801,Main_OG!$D$1:$D$766,Main_OG!AJ$1:AJ$766,"")</f>
        <v>3677210</v>
      </c>
      <c r="AB2801" s="47">
        <f>_xlfn.XLOOKUP($E2801,Main_OG!$D$1:$D$766,Main_OG!AK$1:AK$766,"")</f>
        <v>4682488</v>
      </c>
      <c r="AC2801" s="47">
        <f>_xlfn.XLOOKUP($E2801,Main_OG!$D$1:$D$766,Main_OG!AL$1:AL$766,"")</f>
        <v>146092660</v>
      </c>
      <c r="AD2801" s="47">
        <f>_xlfn.XLOOKUP($E2801,Main_OG!$D$1:$D$766,Main_OG!AM$1:AM$766,"")</f>
        <v>16386142</v>
      </c>
    </row>
    <row r="2802" spans="1:30" x14ac:dyDescent="0.35">
      <c r="A2802" s="36" t="s">
        <v>3995</v>
      </c>
      <c r="B2802" s="45" t="s">
        <v>430</v>
      </c>
      <c r="C2802" s="45" t="s">
        <v>4321</v>
      </c>
      <c r="D2802" s="36" t="s">
        <v>3995</v>
      </c>
      <c r="E2802" s="36" t="str">
        <f t="shared" si="129"/>
        <v>2008_CT</v>
      </c>
      <c r="F2802" s="45">
        <v>2008</v>
      </c>
      <c r="G2802" s="45">
        <f>_xlfn.XLOOKUP(I2802,Main_OG!$B$1:$B$766,Main_OG!$O$1:$O$766,"")</f>
        <v>1</v>
      </c>
      <c r="H2802" s="45">
        <f>_xlfn.XLOOKUP(E2802,Main_OG!$D$1:$D$766,Main_OG!$J$1:$J$766,"")</f>
        <v>0</v>
      </c>
      <c r="I2802" s="45" t="s">
        <v>430</v>
      </c>
      <c r="J2802" s="45" t="str">
        <f t="shared" si="130"/>
        <v>United Illuminating Co_CT</v>
      </c>
      <c r="K2802" s="45" t="str">
        <f t="shared" si="131"/>
        <v>United Illuminating Co_CT</v>
      </c>
      <c r="L2802" s="45" t="s">
        <v>3998</v>
      </c>
      <c r="M2802" s="45">
        <v>0</v>
      </c>
      <c r="N2802" s="45">
        <v>22082</v>
      </c>
      <c r="O2802" s="45">
        <v>672</v>
      </c>
      <c r="P2802" s="45">
        <v>270421</v>
      </c>
      <c r="Q2802" s="45">
        <v>0</v>
      </c>
      <c r="R2802" s="45">
        <v>920903</v>
      </c>
      <c r="S2802" s="45">
        <v>97110</v>
      </c>
      <c r="T2802" s="45">
        <v>2048559</v>
      </c>
      <c r="U2802" s="45">
        <v>0</v>
      </c>
      <c r="V2802" s="45">
        <v>20.21</v>
      </c>
      <c r="W2802" s="45">
        <v>19.399999999999999</v>
      </c>
      <c r="X2802" s="45">
        <v>23.05</v>
      </c>
      <c r="Y2802" s="46">
        <v>277793.2</v>
      </c>
      <c r="Z2802" s="46">
        <v>78349.177948086901</v>
      </c>
      <c r="AA2802" s="47">
        <f>_xlfn.XLOOKUP($E2802,Main_OG!$D$1:$D$766,Main_OG!AJ$1:AJ$766,"")</f>
        <v>4270758</v>
      </c>
      <c r="AB2802" s="47">
        <f>_xlfn.XLOOKUP($E2802,Main_OG!$D$1:$D$766,Main_OG!AK$1:AK$766,"")</f>
        <v>1979030</v>
      </c>
      <c r="AC2802" s="47">
        <f>_xlfn.XLOOKUP($E2802,Main_OG!$D$1:$D$766,Main_OG!AL$1:AL$766,"")</f>
        <v>118955808</v>
      </c>
      <c r="AD2802" s="47">
        <f>_xlfn.XLOOKUP($E2802,Main_OG!$D$1:$D$766,Main_OG!AM$1:AM$766,"")</f>
        <v>15432946</v>
      </c>
    </row>
    <row r="2803" spans="1:30" x14ac:dyDescent="0.35">
      <c r="A2803" s="36" t="s">
        <v>3995</v>
      </c>
      <c r="B2803" s="45" t="s">
        <v>430</v>
      </c>
      <c r="C2803" s="45" t="s">
        <v>4321</v>
      </c>
      <c r="D2803" s="36" t="s">
        <v>3995</v>
      </c>
      <c r="E2803" s="36" t="str">
        <f t="shared" si="129"/>
        <v>2009_CT</v>
      </c>
      <c r="F2803" s="45">
        <v>2009</v>
      </c>
      <c r="G2803" s="45">
        <f>_xlfn.XLOOKUP(I2803,Main_OG!$B$1:$B$766,Main_OG!$O$1:$O$766,"")</f>
        <v>1</v>
      </c>
      <c r="H2803" s="45">
        <f>_xlfn.XLOOKUP(E2803,Main_OG!$D$1:$D$766,Main_OG!$J$1:$J$766,"")</f>
        <v>0</v>
      </c>
      <c r="I2803" s="45" t="s">
        <v>430</v>
      </c>
      <c r="J2803" s="45" t="str">
        <f t="shared" si="130"/>
        <v>United Illuminating Co_CT</v>
      </c>
      <c r="K2803" s="45" t="str">
        <f t="shared" si="131"/>
        <v>United Illuminating Co_CT</v>
      </c>
      <c r="L2803" s="45" t="s">
        <v>3999</v>
      </c>
      <c r="M2803" s="45">
        <v>0</v>
      </c>
      <c r="N2803" s="45">
        <v>18966</v>
      </c>
      <c r="O2803" s="45">
        <v>583</v>
      </c>
      <c r="P2803" s="45">
        <v>253520</v>
      </c>
      <c r="Q2803" s="45">
        <v>0</v>
      </c>
      <c r="R2803" s="45">
        <v>735540</v>
      </c>
      <c r="S2803" s="45">
        <v>60634</v>
      </c>
      <c r="T2803" s="45">
        <v>1855652</v>
      </c>
      <c r="U2803" s="45">
        <v>0</v>
      </c>
      <c r="V2803" s="45">
        <v>18.989999999999998</v>
      </c>
      <c r="W2803" s="45">
        <v>16.93</v>
      </c>
      <c r="X2803" s="45">
        <v>23.55</v>
      </c>
      <c r="Y2803" s="46">
        <v>265530.8</v>
      </c>
      <c r="Z2803" s="46">
        <v>74549.463235936142</v>
      </c>
      <c r="AA2803" s="47">
        <f>_xlfn.XLOOKUP($E2803,Main_OG!$D$1:$D$766,Main_OG!AJ$1:AJ$766,"")</f>
        <v>2220508</v>
      </c>
      <c r="AB2803" s="47">
        <f>_xlfn.XLOOKUP($E2803,Main_OG!$D$1:$D$766,Main_OG!AK$1:AK$766,"")</f>
        <v>1186644</v>
      </c>
      <c r="AC2803" s="47">
        <f>_xlfn.XLOOKUP($E2803,Main_OG!$D$1:$D$766,Main_OG!AL$1:AL$766,"")</f>
        <v>143117412</v>
      </c>
      <c r="AD2803" s="47">
        <f>_xlfn.XLOOKUP($E2803,Main_OG!$D$1:$D$766,Main_OG!AM$1:AM$766,"")</f>
        <v>16657382</v>
      </c>
    </row>
    <row r="2804" spans="1:30" x14ac:dyDescent="0.35">
      <c r="A2804" s="36" t="s">
        <v>3995</v>
      </c>
      <c r="B2804" s="45" t="s">
        <v>430</v>
      </c>
      <c r="C2804" s="45" t="s">
        <v>4321</v>
      </c>
      <c r="D2804" s="36" t="s">
        <v>3995</v>
      </c>
      <c r="E2804" s="36" t="str">
        <f t="shared" si="129"/>
        <v>2010_CT</v>
      </c>
      <c r="F2804" s="45">
        <v>2010</v>
      </c>
      <c r="G2804" s="45">
        <f>_xlfn.XLOOKUP(I2804,Main_OG!$B$1:$B$766,Main_OG!$O$1:$O$766,"")</f>
        <v>1</v>
      </c>
      <c r="H2804" s="45">
        <f>_xlfn.XLOOKUP(E2804,Main_OG!$D$1:$D$766,Main_OG!$J$1:$J$766,"")</f>
        <v>0</v>
      </c>
      <c r="I2804" s="45" t="s">
        <v>430</v>
      </c>
      <c r="J2804" s="45" t="str">
        <f t="shared" si="130"/>
        <v>United Illuminating Co_CT</v>
      </c>
      <c r="K2804" s="45" t="str">
        <f t="shared" si="131"/>
        <v>United Illuminating Co_CT</v>
      </c>
      <c r="L2804" s="45" t="s">
        <v>4000</v>
      </c>
      <c r="M2804" s="45">
        <v>0</v>
      </c>
      <c r="N2804" s="45">
        <v>15557</v>
      </c>
      <c r="O2804" s="45">
        <v>409</v>
      </c>
      <c r="P2804" s="45">
        <v>197678</v>
      </c>
      <c r="Q2804" s="45">
        <v>0</v>
      </c>
      <c r="R2804" s="45">
        <v>534962</v>
      </c>
      <c r="S2804" s="45">
        <v>41121</v>
      </c>
      <c r="T2804" s="45">
        <v>1509061</v>
      </c>
      <c r="U2804" s="45">
        <v>0</v>
      </c>
      <c r="V2804" s="45">
        <v>18.03</v>
      </c>
      <c r="W2804" s="45">
        <v>16.62</v>
      </c>
      <c r="X2804" s="45">
        <v>23.02</v>
      </c>
      <c r="Y2804" s="46">
        <v>266773.40000000002</v>
      </c>
      <c r="Z2804" s="46">
        <v>74534.927481851264</v>
      </c>
      <c r="AA2804" s="47">
        <f>_xlfn.XLOOKUP($E2804,Main_OG!$D$1:$D$766,Main_OG!AJ$1:AJ$766,"")</f>
        <v>2532390</v>
      </c>
      <c r="AB2804" s="47">
        <f>_xlfn.XLOOKUP($E2804,Main_OG!$D$1:$D$766,Main_OG!AK$1:AK$766,"")</f>
        <v>1684204</v>
      </c>
      <c r="AC2804" s="47">
        <f>_xlfn.XLOOKUP($E2804,Main_OG!$D$1:$D$766,Main_OG!AL$1:AL$766,"")</f>
        <v>173200362</v>
      </c>
      <c r="AD2804" s="47">
        <f>_xlfn.XLOOKUP($E2804,Main_OG!$D$1:$D$766,Main_OG!AM$1:AM$766,"")</f>
        <v>16750304</v>
      </c>
    </row>
    <row r="2805" spans="1:30" x14ac:dyDescent="0.35">
      <c r="A2805" s="36" t="s">
        <v>3995</v>
      </c>
      <c r="B2805" s="45" t="s">
        <v>430</v>
      </c>
      <c r="C2805" s="45" t="s">
        <v>4321</v>
      </c>
      <c r="D2805" s="36" t="s">
        <v>3995</v>
      </c>
      <c r="E2805" s="36" t="str">
        <f t="shared" si="129"/>
        <v>2011_CT</v>
      </c>
      <c r="F2805" s="45">
        <v>2011</v>
      </c>
      <c r="G2805" s="45">
        <f>_xlfn.XLOOKUP(I2805,Main_OG!$B$1:$B$766,Main_OG!$O$1:$O$766,"")</f>
        <v>1</v>
      </c>
      <c r="H2805" s="45">
        <f>_xlfn.XLOOKUP(E2805,Main_OG!$D$1:$D$766,Main_OG!$J$1:$J$766,"")</f>
        <v>0</v>
      </c>
      <c r="I2805" s="45" t="s">
        <v>430</v>
      </c>
      <c r="J2805" s="45" t="str">
        <f t="shared" si="130"/>
        <v>United Illuminating Co_CT</v>
      </c>
      <c r="K2805" s="45" t="str">
        <f t="shared" si="131"/>
        <v>United Illuminating Co_CT</v>
      </c>
      <c r="L2805" s="45" t="s">
        <v>4001</v>
      </c>
      <c r="M2805" s="45">
        <v>0</v>
      </c>
      <c r="N2805" s="45">
        <v>13103</v>
      </c>
      <c r="O2805" s="45">
        <v>320</v>
      </c>
      <c r="P2805" s="45">
        <v>155806</v>
      </c>
      <c r="Q2805" s="45">
        <v>0</v>
      </c>
      <c r="R2805" s="45">
        <v>386367</v>
      </c>
      <c r="S2805" s="45">
        <v>38132</v>
      </c>
      <c r="T2805" s="45">
        <v>1129655</v>
      </c>
      <c r="U2805" s="45">
        <v>0</v>
      </c>
      <c r="V2805" s="45">
        <v>17.32</v>
      </c>
      <c r="W2805" s="45">
        <v>14.93</v>
      </c>
      <c r="X2805" s="45">
        <v>22.26</v>
      </c>
      <c r="Y2805" s="46">
        <v>261555.8</v>
      </c>
      <c r="Z2805" s="46">
        <v>72884.542076200625</v>
      </c>
      <c r="AA2805" s="47">
        <f>_xlfn.XLOOKUP($E2805,Main_OG!$D$1:$D$766,Main_OG!AJ$1:AJ$766,"")</f>
        <v>634796</v>
      </c>
      <c r="AB2805" s="47">
        <f>_xlfn.XLOOKUP($E2805,Main_OG!$D$1:$D$766,Main_OG!AK$1:AK$766,"")</f>
        <v>737607.44</v>
      </c>
      <c r="AC2805" s="47">
        <f>_xlfn.XLOOKUP($E2805,Main_OG!$D$1:$D$766,Main_OG!AL$1:AL$766,"")</f>
        <v>221091678</v>
      </c>
      <c r="AD2805" s="47">
        <f>_xlfn.XLOOKUP($E2805,Main_OG!$D$1:$D$766,Main_OG!AM$1:AM$766,"")</f>
        <v>15927837</v>
      </c>
    </row>
    <row r="2806" spans="1:30" x14ac:dyDescent="0.35">
      <c r="A2806" s="36" t="s">
        <v>3995</v>
      </c>
      <c r="B2806" s="45" t="s">
        <v>430</v>
      </c>
      <c r="C2806" s="45" t="s">
        <v>4321</v>
      </c>
      <c r="D2806" s="36" t="s">
        <v>3995</v>
      </c>
      <c r="E2806" s="36" t="str">
        <f t="shared" si="129"/>
        <v>2012_CT</v>
      </c>
      <c r="F2806" s="45">
        <v>2012</v>
      </c>
      <c r="G2806" s="45">
        <f>_xlfn.XLOOKUP(I2806,Main_OG!$B$1:$B$766,Main_OG!$O$1:$O$766,"")</f>
        <v>1</v>
      </c>
      <c r="H2806" s="45">
        <f>_xlfn.XLOOKUP(E2806,Main_OG!$D$1:$D$766,Main_OG!$J$1:$J$766,"")</f>
        <v>0</v>
      </c>
      <c r="I2806" s="45" t="s">
        <v>430</v>
      </c>
      <c r="J2806" s="45" t="str">
        <f t="shared" si="130"/>
        <v>United Illuminating Co_CT</v>
      </c>
      <c r="K2806" s="45" t="str">
        <f t="shared" si="131"/>
        <v>United Illuminating Co_CT</v>
      </c>
      <c r="L2806" s="45" t="s">
        <v>4002</v>
      </c>
      <c r="M2806" s="45">
        <v>0</v>
      </c>
      <c r="N2806" s="45">
        <v>12075</v>
      </c>
      <c r="O2806" s="45">
        <v>256</v>
      </c>
      <c r="P2806" s="45">
        <v>144083</v>
      </c>
      <c r="Q2806" s="45">
        <v>0</v>
      </c>
      <c r="R2806" s="45">
        <v>372356</v>
      </c>
      <c r="S2806" s="45">
        <v>21903</v>
      </c>
      <c r="T2806" s="45">
        <v>1023871</v>
      </c>
      <c r="U2806" s="45">
        <v>0</v>
      </c>
      <c r="V2806" s="45">
        <v>15.865731</v>
      </c>
      <c r="W2806" s="45">
        <v>15.043601000000001</v>
      </c>
      <c r="X2806" s="45">
        <v>20.631115000000001</v>
      </c>
      <c r="Y2806" s="46">
        <v>263649.90000000002</v>
      </c>
      <c r="Z2806" s="46">
        <v>73333.637441585495</v>
      </c>
      <c r="AA2806" s="47">
        <f>_xlfn.XLOOKUP($E2806,Main_OG!$D$1:$D$766,Main_OG!AJ$1:AJ$766,"")</f>
        <v>593666</v>
      </c>
      <c r="AB2806" s="47">
        <f>_xlfn.XLOOKUP($E2806,Main_OG!$D$1:$D$766,Main_OG!AK$1:AK$766,"")</f>
        <v>518798</v>
      </c>
      <c r="AC2806" s="47">
        <f>_xlfn.XLOOKUP($E2806,Main_OG!$D$1:$D$766,Main_OG!AL$1:AL$766,"")</f>
        <v>240759664</v>
      </c>
      <c r="AD2806" s="47">
        <f>_xlfn.XLOOKUP($E2806,Main_OG!$D$1:$D$766,Main_OG!AM$1:AM$766,"")</f>
        <v>17077887</v>
      </c>
    </row>
    <row r="2807" spans="1:30" x14ac:dyDescent="0.35">
      <c r="A2807" s="36" t="s">
        <v>3995</v>
      </c>
      <c r="B2807" s="45" t="s">
        <v>430</v>
      </c>
      <c r="C2807" s="45" t="s">
        <v>4321</v>
      </c>
      <c r="D2807" s="36" t="s">
        <v>3995</v>
      </c>
      <c r="E2807" s="36" t="str">
        <f t="shared" si="129"/>
        <v>2013_CT</v>
      </c>
      <c r="F2807" s="45">
        <v>2013</v>
      </c>
      <c r="G2807" s="45">
        <f>_xlfn.XLOOKUP(I2807,Main_OG!$B$1:$B$766,Main_OG!$O$1:$O$766,"")</f>
        <v>1</v>
      </c>
      <c r="H2807" s="45">
        <f>_xlfn.XLOOKUP(E2807,Main_OG!$D$1:$D$766,Main_OG!$J$1:$J$766,"")</f>
        <v>0</v>
      </c>
      <c r="I2807" s="45" t="s">
        <v>430</v>
      </c>
      <c r="J2807" s="45" t="str">
        <f t="shared" si="130"/>
        <v>United Illuminating Co_CT</v>
      </c>
      <c r="K2807" s="45" t="str">
        <f t="shared" si="131"/>
        <v>United Illuminating Co_CT</v>
      </c>
      <c r="L2807" s="45" t="s">
        <v>4003</v>
      </c>
      <c r="M2807" s="45">
        <v>0</v>
      </c>
      <c r="N2807" s="45">
        <v>12482</v>
      </c>
      <c r="O2807" s="45">
        <v>294</v>
      </c>
      <c r="P2807" s="45">
        <v>144372</v>
      </c>
      <c r="Q2807" s="45">
        <v>0</v>
      </c>
      <c r="R2807" s="45">
        <v>410769</v>
      </c>
      <c r="S2807" s="45">
        <v>32557</v>
      </c>
      <c r="T2807" s="45">
        <v>1046289</v>
      </c>
      <c r="U2807" s="45">
        <v>0</v>
      </c>
      <c r="V2807" s="45">
        <v>15.844915</v>
      </c>
      <c r="W2807" s="45">
        <v>13.920201</v>
      </c>
      <c r="X2807" s="45">
        <v>20.859724</v>
      </c>
      <c r="Y2807" s="46">
        <v>258911</v>
      </c>
      <c r="Z2807" s="46">
        <v>72003.886765419127</v>
      </c>
      <c r="AA2807" s="47">
        <f>_xlfn.XLOOKUP($E2807,Main_OG!$D$1:$D$766,Main_OG!AJ$1:AJ$766,"")</f>
        <v>837136</v>
      </c>
      <c r="AB2807" s="47">
        <f>_xlfn.XLOOKUP($E2807,Main_OG!$D$1:$D$766,Main_OG!AK$1:AK$766,"")</f>
        <v>1109316.72</v>
      </c>
      <c r="AC2807" s="47">
        <f>_xlfn.XLOOKUP($E2807,Main_OG!$D$1:$D$766,Main_OG!AL$1:AL$766,"")</f>
        <v>230422318</v>
      </c>
      <c r="AD2807" s="47">
        <f>_xlfn.XLOOKUP($E2807,Main_OG!$D$1:$D$766,Main_OG!AM$1:AM$766,"")</f>
        <v>17079582</v>
      </c>
    </row>
    <row r="2808" spans="1:30" x14ac:dyDescent="0.35">
      <c r="A2808" s="36" t="s">
        <v>3995</v>
      </c>
      <c r="B2808" s="45" t="s">
        <v>430</v>
      </c>
      <c r="C2808" s="45" t="s">
        <v>4321</v>
      </c>
      <c r="D2808" s="36" t="s">
        <v>3995</v>
      </c>
      <c r="E2808" s="36" t="str">
        <f t="shared" si="129"/>
        <v>2014_CT</v>
      </c>
      <c r="F2808" s="45">
        <v>2014</v>
      </c>
      <c r="G2808" s="45">
        <f>_xlfn.XLOOKUP(I2808,Main_OG!$B$1:$B$766,Main_OG!$O$1:$O$766,"")</f>
        <v>1</v>
      </c>
      <c r="H2808" s="45">
        <f>_xlfn.XLOOKUP(E2808,Main_OG!$D$1:$D$766,Main_OG!$J$1:$J$766,"")</f>
        <v>0</v>
      </c>
      <c r="I2808" s="45" t="s">
        <v>430</v>
      </c>
      <c r="J2808" s="45" t="str">
        <f t="shared" si="130"/>
        <v>United Illuminating Co_CT</v>
      </c>
      <c r="K2808" s="45" t="str">
        <f t="shared" si="131"/>
        <v>United Illuminating Co_CT</v>
      </c>
      <c r="L2808" s="45" t="s">
        <v>4004</v>
      </c>
      <c r="M2808" s="45">
        <v>0</v>
      </c>
      <c r="N2808" s="45">
        <v>14574</v>
      </c>
      <c r="O2808" s="45">
        <v>342</v>
      </c>
      <c r="P2808" s="45">
        <v>161723</v>
      </c>
      <c r="Q2808" s="45">
        <v>0</v>
      </c>
      <c r="R2808" s="45">
        <v>547455</v>
      </c>
      <c r="S2808" s="45">
        <v>43979</v>
      </c>
      <c r="T2808" s="45">
        <v>1179978</v>
      </c>
      <c r="U2808" s="45">
        <v>0</v>
      </c>
      <c r="V2808" s="45">
        <v>16.488295999999998</v>
      </c>
      <c r="W2808" s="45">
        <v>16.084949999999999</v>
      </c>
      <c r="X2808" s="45">
        <v>21.774388999999999</v>
      </c>
      <c r="Y2808" s="46">
        <v>260605.8</v>
      </c>
      <c r="Z2808" s="46">
        <v>72477.130303248574</v>
      </c>
      <c r="AA2808" s="47">
        <f>_xlfn.XLOOKUP($E2808,Main_OG!$D$1:$D$766,Main_OG!AJ$1:AJ$766,"")</f>
        <v>998638</v>
      </c>
      <c r="AB2808" s="47">
        <f>_xlfn.XLOOKUP($E2808,Main_OG!$D$1:$D$766,Main_OG!AK$1:AK$766,"")</f>
        <v>1816872</v>
      </c>
      <c r="AC2808" s="47">
        <f>_xlfn.XLOOKUP($E2808,Main_OG!$D$1:$D$766,Main_OG!AL$1:AL$766,"")</f>
        <v>217666322</v>
      </c>
      <c r="AD2808" s="47">
        <f>_xlfn.XLOOKUP($E2808,Main_OG!$D$1:$D$766,Main_OG!AM$1:AM$766,"")</f>
        <v>15840619</v>
      </c>
    </row>
    <row r="2809" spans="1:30" x14ac:dyDescent="0.35">
      <c r="A2809" s="36" t="s">
        <v>3995</v>
      </c>
      <c r="B2809" s="45" t="s">
        <v>430</v>
      </c>
      <c r="C2809" s="45" t="s">
        <v>4321</v>
      </c>
      <c r="D2809" s="36" t="s">
        <v>3995</v>
      </c>
      <c r="E2809" s="36" t="str">
        <f t="shared" si="129"/>
        <v>2015_CT</v>
      </c>
      <c r="F2809" s="45">
        <v>2015</v>
      </c>
      <c r="G2809" s="45">
        <f>_xlfn.XLOOKUP(I2809,Main_OG!$B$1:$B$766,Main_OG!$O$1:$O$766,"")</f>
        <v>1</v>
      </c>
      <c r="H2809" s="45">
        <f>_xlfn.XLOOKUP(E2809,Main_OG!$D$1:$D$766,Main_OG!$J$1:$J$766,"")</f>
        <v>1</v>
      </c>
      <c r="I2809" s="45" t="s">
        <v>430</v>
      </c>
      <c r="J2809" s="45" t="str">
        <f t="shared" si="130"/>
        <v>United Illuminating Co_CT</v>
      </c>
      <c r="K2809" s="45" t="str">
        <f t="shared" si="131"/>
        <v>United Illuminating Co_CT</v>
      </c>
      <c r="L2809" s="45" t="s">
        <v>4005</v>
      </c>
      <c r="M2809" s="45">
        <v>0</v>
      </c>
      <c r="N2809" s="45">
        <v>13994</v>
      </c>
      <c r="O2809" s="45">
        <v>326</v>
      </c>
      <c r="P2809" s="45">
        <v>175205</v>
      </c>
      <c r="Q2809" s="45">
        <v>0</v>
      </c>
      <c r="R2809" s="45">
        <v>506452</v>
      </c>
      <c r="S2809" s="45">
        <v>32875</v>
      </c>
      <c r="T2809" s="45">
        <v>1285558</v>
      </c>
      <c r="U2809" s="45">
        <v>0</v>
      </c>
      <c r="V2809" s="45">
        <v>19.032406000000002</v>
      </c>
      <c r="W2809" s="45">
        <v>18.473004</v>
      </c>
      <c r="X2809" s="45">
        <v>24.301898000000001</v>
      </c>
      <c r="Y2809" s="46">
        <v>268869.8</v>
      </c>
      <c r="Z2809" s="46">
        <v>74924.126968999553</v>
      </c>
      <c r="AA2809" s="47">
        <f>_xlfn.XLOOKUP($E2809,Main_OG!$D$1:$D$766,Main_OG!AJ$1:AJ$766,"")</f>
        <v>717444</v>
      </c>
      <c r="AB2809" s="47">
        <f>_xlfn.XLOOKUP($E2809,Main_OG!$D$1:$D$766,Main_OG!AK$1:AK$766,"")</f>
        <v>1473966</v>
      </c>
      <c r="AC2809" s="47">
        <f>_xlfn.XLOOKUP($E2809,Main_OG!$D$1:$D$766,Main_OG!AL$1:AL$766,"")</f>
        <v>256651224</v>
      </c>
      <c r="AD2809" s="47">
        <f>_xlfn.XLOOKUP($E2809,Main_OG!$D$1:$D$766,Main_OG!AM$1:AM$766,"")</f>
        <v>17410917</v>
      </c>
    </row>
    <row r="2810" spans="1:30" x14ac:dyDescent="0.35">
      <c r="A2810" s="36" t="s">
        <v>3995</v>
      </c>
      <c r="B2810" s="45" t="s">
        <v>430</v>
      </c>
      <c r="C2810" s="45" t="s">
        <v>4321</v>
      </c>
      <c r="D2810" s="36" t="s">
        <v>3995</v>
      </c>
      <c r="E2810" s="36" t="str">
        <f t="shared" si="129"/>
        <v>2016_CT</v>
      </c>
      <c r="F2810" s="45">
        <v>2016</v>
      </c>
      <c r="G2810" s="45">
        <f>_xlfn.XLOOKUP(I2810,Main_OG!$B$1:$B$766,Main_OG!$O$1:$O$766,"")</f>
        <v>1</v>
      </c>
      <c r="H2810" s="45">
        <f>_xlfn.XLOOKUP(E2810,Main_OG!$D$1:$D$766,Main_OG!$J$1:$J$766,"")</f>
        <v>1</v>
      </c>
      <c r="I2810" s="45" t="s">
        <v>430</v>
      </c>
      <c r="J2810" s="45" t="str">
        <f t="shared" si="130"/>
        <v>United Illuminating Co_CT</v>
      </c>
      <c r="K2810" s="45" t="str">
        <f t="shared" si="131"/>
        <v>United Illuminating Co_CT</v>
      </c>
      <c r="L2810" s="45" t="s">
        <v>4006</v>
      </c>
      <c r="M2810" s="45">
        <v>1</v>
      </c>
      <c r="N2810" s="45">
        <v>13560</v>
      </c>
      <c r="O2810" s="45">
        <v>306</v>
      </c>
      <c r="P2810" s="45">
        <v>189235</v>
      </c>
      <c r="Q2810" s="45">
        <v>13560</v>
      </c>
      <c r="R2810" s="45">
        <v>436751</v>
      </c>
      <c r="S2810" s="45">
        <v>36677</v>
      </c>
      <c r="T2810" s="45">
        <v>1301558</v>
      </c>
      <c r="U2810" s="45">
        <v>8.2463127000000007</v>
      </c>
      <c r="V2810" s="45">
        <v>16.641290000000001</v>
      </c>
      <c r="W2810" s="45">
        <v>14.106934000000001</v>
      </c>
      <c r="X2810" s="45">
        <v>22.350445000000001</v>
      </c>
      <c r="Y2810" s="46">
        <v>268196.2</v>
      </c>
      <c r="Z2810" s="46">
        <v>74918.697256573636</v>
      </c>
      <c r="AA2810" s="47">
        <f>_xlfn.XLOOKUP($E2810,Main_OG!$D$1:$D$766,Main_OG!AJ$1:AJ$766,"")</f>
        <v>256606</v>
      </c>
      <c r="AB2810" s="47">
        <f>_xlfn.XLOOKUP($E2810,Main_OG!$D$1:$D$766,Main_OG!AK$1:AK$766,"")</f>
        <v>417818</v>
      </c>
      <c r="AC2810" s="47">
        <f>_xlfn.XLOOKUP($E2810,Main_OG!$D$1:$D$766,Main_OG!AL$1:AL$766,"")</f>
        <v>254259180</v>
      </c>
      <c r="AD2810" s="47">
        <f>_xlfn.XLOOKUP($E2810,Main_OG!$D$1:$D$766,Main_OG!AM$1:AM$766,"")</f>
        <v>16575492</v>
      </c>
    </row>
    <row r="2811" spans="1:30" x14ac:dyDescent="0.35">
      <c r="A2811" s="36" t="s">
        <v>3995</v>
      </c>
      <c r="B2811" s="45" t="s">
        <v>430</v>
      </c>
      <c r="C2811" s="45" t="s">
        <v>4321</v>
      </c>
      <c r="D2811" s="36" t="s">
        <v>3995</v>
      </c>
      <c r="E2811" s="36" t="str">
        <f t="shared" si="129"/>
        <v>2017_CT</v>
      </c>
      <c r="F2811" s="45">
        <v>2017</v>
      </c>
      <c r="G2811" s="45">
        <f>_xlfn.XLOOKUP(I2811,Main_OG!$B$1:$B$766,Main_OG!$O$1:$O$766,"")</f>
        <v>1</v>
      </c>
      <c r="H2811" s="45">
        <f>_xlfn.XLOOKUP(E2811,Main_OG!$D$1:$D$766,Main_OG!$J$1:$J$766,"")</f>
        <v>1</v>
      </c>
      <c r="I2811" s="45" t="s">
        <v>430</v>
      </c>
      <c r="J2811" s="45" t="str">
        <f t="shared" si="130"/>
        <v>United Illuminating Co_CT</v>
      </c>
      <c r="K2811" s="45" t="str">
        <f t="shared" si="131"/>
        <v>United Illuminating Co_CT</v>
      </c>
      <c r="L2811" s="45" t="s">
        <v>4007</v>
      </c>
      <c r="M2811" s="45">
        <v>1</v>
      </c>
      <c r="N2811" s="45">
        <v>13098</v>
      </c>
      <c r="O2811" s="45">
        <v>277</v>
      </c>
      <c r="P2811" s="45">
        <v>194728</v>
      </c>
      <c r="Q2811" s="45">
        <v>13009</v>
      </c>
      <c r="R2811" s="45">
        <v>401733</v>
      </c>
      <c r="S2811" s="45">
        <v>47839</v>
      </c>
      <c r="T2811" s="45">
        <v>1272798</v>
      </c>
      <c r="U2811" s="45">
        <v>9.2551310999999998</v>
      </c>
      <c r="V2811" s="45">
        <v>16.857465000000001</v>
      </c>
      <c r="W2811" s="45">
        <v>16.076841000000002</v>
      </c>
      <c r="X2811" s="45">
        <v>23.680112999999999</v>
      </c>
      <c r="Y2811" s="46">
        <v>273875.09999999998</v>
      </c>
      <c r="Z2811" s="46">
        <v>76601.477236748324</v>
      </c>
      <c r="AA2811" s="47">
        <f>_xlfn.XLOOKUP($E2811,Main_OG!$D$1:$D$766,Main_OG!AJ$1:AJ$766,"")</f>
        <v>274886</v>
      </c>
      <c r="AB2811" s="47">
        <f>_xlfn.XLOOKUP($E2811,Main_OG!$D$1:$D$766,Main_OG!AK$1:AK$766,"")</f>
        <v>690278</v>
      </c>
      <c r="AC2811" s="47">
        <f>_xlfn.XLOOKUP($E2811,Main_OG!$D$1:$D$766,Main_OG!AL$1:AL$766,"")</f>
        <v>227660688</v>
      </c>
      <c r="AD2811" s="47">
        <f>_xlfn.XLOOKUP($E2811,Main_OG!$D$1:$D$766,Main_OG!AM$1:AM$766,"")</f>
        <v>16499621</v>
      </c>
    </row>
    <row r="2812" spans="1:30" x14ac:dyDescent="0.35">
      <c r="A2812" s="36" t="s">
        <v>3995</v>
      </c>
      <c r="B2812" s="45" t="s">
        <v>430</v>
      </c>
      <c r="C2812" s="45" t="s">
        <v>4321</v>
      </c>
      <c r="D2812" s="36" t="s">
        <v>3995</v>
      </c>
      <c r="E2812" s="36" t="str">
        <f t="shared" si="129"/>
        <v>2018_CT</v>
      </c>
      <c r="F2812" s="45">
        <v>2018</v>
      </c>
      <c r="G2812" s="45">
        <f>_xlfn.XLOOKUP(I2812,Main_OG!$B$1:$B$766,Main_OG!$O$1:$O$766,"")</f>
        <v>1</v>
      </c>
      <c r="H2812" s="45">
        <f>_xlfn.XLOOKUP(E2812,Main_OG!$D$1:$D$766,Main_OG!$J$1:$J$766,"")</f>
        <v>1</v>
      </c>
      <c r="I2812" s="45" t="s">
        <v>430</v>
      </c>
      <c r="J2812" s="45" t="str">
        <f t="shared" si="130"/>
        <v>United Illuminating Co_CT</v>
      </c>
      <c r="K2812" s="45" t="str">
        <f t="shared" si="131"/>
        <v>United Illuminating Co_CT</v>
      </c>
      <c r="L2812" s="45" t="s">
        <v>4008</v>
      </c>
      <c r="M2812" s="45">
        <v>1</v>
      </c>
      <c r="N2812" s="45">
        <v>14261</v>
      </c>
      <c r="O2812" s="45">
        <v>236</v>
      </c>
      <c r="P2812" s="45">
        <v>206251</v>
      </c>
      <c r="Q2812" s="45">
        <v>8032</v>
      </c>
      <c r="R2812" s="45">
        <v>450513</v>
      </c>
      <c r="S2812" s="45">
        <v>37827</v>
      </c>
      <c r="T2812" s="45">
        <v>1407988</v>
      </c>
      <c r="U2812" s="45">
        <v>13.707668999999999</v>
      </c>
      <c r="V2812" s="45">
        <v>18.723987999999999</v>
      </c>
      <c r="W2812" s="45">
        <v>17.196711000000001</v>
      </c>
      <c r="X2812" s="45">
        <v>25.309519999999999</v>
      </c>
      <c r="Y2812" s="46">
        <v>274582.8</v>
      </c>
      <c r="Z2812" s="46">
        <v>76815.810389024002</v>
      </c>
      <c r="AA2812" s="47">
        <f>_xlfn.XLOOKUP($E2812,Main_OG!$D$1:$D$766,Main_OG!AJ$1:AJ$766,"")</f>
        <v>441156</v>
      </c>
      <c r="AB2812" s="47">
        <f>_xlfn.XLOOKUP($E2812,Main_OG!$D$1:$D$766,Main_OG!AK$1:AK$766,"")</f>
        <v>1202288</v>
      </c>
      <c r="AC2812" s="47">
        <f>_xlfn.XLOOKUP($E2812,Main_OG!$D$1:$D$766,Main_OG!AL$1:AL$766,"")</f>
        <v>282619588</v>
      </c>
      <c r="AD2812" s="47">
        <f>_xlfn.XLOOKUP($E2812,Main_OG!$D$1:$D$766,Main_OG!AM$1:AM$766,"")</f>
        <v>16881492</v>
      </c>
    </row>
    <row r="2813" spans="1:30" x14ac:dyDescent="0.35">
      <c r="A2813" s="36" t="s">
        <v>3995</v>
      </c>
      <c r="B2813" s="45" t="s">
        <v>430</v>
      </c>
      <c r="C2813" s="45" t="s">
        <v>4321</v>
      </c>
      <c r="D2813" s="36" t="s">
        <v>3995</v>
      </c>
      <c r="E2813" s="36" t="str">
        <f t="shared" si="129"/>
        <v>2019_CT</v>
      </c>
      <c r="F2813" s="45">
        <v>2019</v>
      </c>
      <c r="G2813" s="45">
        <f>_xlfn.XLOOKUP(I2813,Main_OG!$B$1:$B$766,Main_OG!$O$1:$O$766,"")</f>
        <v>1</v>
      </c>
      <c r="H2813" s="45">
        <f>_xlfn.XLOOKUP(E2813,Main_OG!$D$1:$D$766,Main_OG!$J$1:$J$766,"")</f>
        <v>1</v>
      </c>
      <c r="I2813" s="45" t="s">
        <v>430</v>
      </c>
      <c r="J2813" s="45" t="str">
        <f t="shared" si="130"/>
        <v>United Illuminating Co_CT</v>
      </c>
      <c r="K2813" s="45" t="str">
        <f t="shared" si="131"/>
        <v>United Illuminating Co_CT</v>
      </c>
      <c r="L2813" s="45" t="s">
        <v>4009</v>
      </c>
      <c r="M2813" s="45">
        <v>1</v>
      </c>
      <c r="N2813" s="45">
        <v>15044</v>
      </c>
      <c r="O2813" s="45">
        <v>229</v>
      </c>
      <c r="P2813" s="45">
        <v>214360</v>
      </c>
      <c r="Q2813" s="45">
        <v>13968</v>
      </c>
      <c r="R2813" s="45">
        <v>479491</v>
      </c>
      <c r="S2813" s="45">
        <v>39268</v>
      </c>
      <c r="T2813" s="45">
        <v>1377863</v>
      </c>
      <c r="U2813" s="45">
        <v>16.237113000000001</v>
      </c>
      <c r="V2813" s="45">
        <v>18.881063000000001</v>
      </c>
      <c r="W2813" s="45">
        <v>18.608027</v>
      </c>
      <c r="X2813" s="45">
        <v>25.225584999999999</v>
      </c>
      <c r="Y2813" s="46">
        <v>274219.40000000002</v>
      </c>
      <c r="Z2813" s="46">
        <v>76897.843030693592</v>
      </c>
      <c r="AA2813" s="47">
        <f>_xlfn.XLOOKUP($E2813,Main_OG!$D$1:$D$766,Main_OG!AJ$1:AJ$766,"")</f>
        <v>95056</v>
      </c>
      <c r="AB2813" s="47">
        <f>_xlfn.XLOOKUP($E2813,Main_OG!$D$1:$D$766,Main_OG!AK$1:AK$766,"")</f>
        <v>157368</v>
      </c>
      <c r="AC2813" s="47">
        <f>_xlfn.XLOOKUP($E2813,Main_OG!$D$1:$D$766,Main_OG!AL$1:AL$766,"")</f>
        <v>298067622</v>
      </c>
      <c r="AD2813" s="47">
        <f>_xlfn.XLOOKUP($E2813,Main_OG!$D$1:$D$766,Main_OG!AM$1:AM$766,"")</f>
        <v>16733398</v>
      </c>
    </row>
    <row r="2814" spans="1:30" x14ac:dyDescent="0.35">
      <c r="A2814" s="36" t="s">
        <v>3995</v>
      </c>
      <c r="B2814" s="45" t="s">
        <v>430</v>
      </c>
      <c r="C2814" s="45" t="s">
        <v>4321</v>
      </c>
      <c r="D2814" s="36" t="s">
        <v>3995</v>
      </c>
      <c r="E2814" s="36" t="str">
        <f t="shared" si="129"/>
        <v>2020_CT</v>
      </c>
      <c r="F2814" s="45">
        <v>2020</v>
      </c>
      <c r="G2814" s="45">
        <f>_xlfn.XLOOKUP(I2814,Main_OG!$B$1:$B$766,Main_OG!$O$1:$O$766,"")</f>
        <v>1</v>
      </c>
      <c r="H2814" s="45">
        <f>_xlfn.XLOOKUP(E2814,Main_OG!$D$1:$D$766,Main_OG!$J$1:$J$766,"")</f>
        <v>1</v>
      </c>
      <c r="I2814" s="45" t="s">
        <v>430</v>
      </c>
      <c r="J2814" s="45" t="str">
        <f t="shared" si="130"/>
        <v>United Illuminating Co_CT</v>
      </c>
      <c r="K2814" s="45" t="str">
        <f t="shared" si="131"/>
        <v>United Illuminating Co_CT</v>
      </c>
      <c r="L2814" s="45" t="s">
        <v>4010</v>
      </c>
      <c r="M2814" s="45">
        <v>1</v>
      </c>
      <c r="N2814" s="45">
        <v>15228</v>
      </c>
      <c r="O2814" s="45">
        <v>211</v>
      </c>
      <c r="P2814" s="45">
        <v>0</v>
      </c>
      <c r="Q2814" s="45">
        <v>7450</v>
      </c>
      <c r="R2814" s="45">
        <v>440845</v>
      </c>
      <c r="S2814" s="45">
        <v>44454</v>
      </c>
      <c r="T2814" s="45">
        <v>0</v>
      </c>
      <c r="U2814" s="45">
        <v>15.955705</v>
      </c>
      <c r="V2814" s="45">
        <v>19.065816999999999</v>
      </c>
      <c r="W2814" s="45">
        <v>17.379763000000001</v>
      </c>
      <c r="X2814" s="45">
        <v>0</v>
      </c>
      <c r="Y2814" s="46">
        <v>258625</v>
      </c>
      <c r="Z2814" s="46">
        <v>72616.997248907341</v>
      </c>
      <c r="AA2814" s="47">
        <f>_xlfn.XLOOKUP($E2814,Main_OG!$D$1:$D$766,Main_OG!AJ$1:AJ$766,"")</f>
        <v>7316</v>
      </c>
      <c r="AB2814" s="47">
        <f>_xlfn.XLOOKUP($E2814,Main_OG!$D$1:$D$766,Main_OG!AK$1:AK$766,"")</f>
        <v>258800</v>
      </c>
      <c r="AC2814" s="47">
        <f>_xlfn.XLOOKUP($E2814,Main_OG!$D$1:$D$766,Main_OG!AL$1:AL$766,"")</f>
        <v>325268064</v>
      </c>
      <c r="AD2814" s="47">
        <f>_xlfn.XLOOKUP($E2814,Main_OG!$D$1:$D$766,Main_OG!AM$1:AM$766,"")</f>
        <v>0</v>
      </c>
    </row>
    <row r="2815" spans="1:30" x14ac:dyDescent="0.35">
      <c r="A2815" s="36" t="s">
        <v>4011</v>
      </c>
      <c r="B2815" s="45" t="s">
        <v>730</v>
      </c>
      <c r="C2815" s="45" t="s">
        <v>4322</v>
      </c>
      <c r="D2815" s="36" t="s">
        <v>4534</v>
      </c>
      <c r="E2815" s="36" t="str">
        <f t="shared" si="129"/>
        <v>2006_WV</v>
      </c>
      <c r="F2815" s="45">
        <v>2006</v>
      </c>
      <c r="G2815" s="45">
        <f>_xlfn.XLOOKUP(I2815,Main_OG!$B$1:$B$766,Main_OG!$O$1:$O$766,"")</f>
        <v>1</v>
      </c>
      <c r="H2815" s="45">
        <f>_xlfn.XLOOKUP(E2815,Main_OG!$D$1:$D$766,Main_OG!$J$1:$J$766,"")</f>
        <v>0</v>
      </c>
      <c r="I2815" s="45" t="s">
        <v>730</v>
      </c>
      <c r="J2815" s="45" t="str">
        <f t="shared" si="130"/>
        <v>United Light and Power Co_WV</v>
      </c>
      <c r="K2815" s="45" t="str">
        <f t="shared" si="131"/>
        <v>United Light Power Co_WV</v>
      </c>
      <c r="L2815" s="45" t="s">
        <v>4012</v>
      </c>
      <c r="M2815" s="45">
        <v>0</v>
      </c>
      <c r="N2815" s="45">
        <v>205</v>
      </c>
      <c r="O2815" s="45">
        <v>0</v>
      </c>
      <c r="P2815" s="45">
        <v>782</v>
      </c>
      <c r="Q2815" s="45">
        <v>0</v>
      </c>
      <c r="R2815" s="45">
        <v>470</v>
      </c>
      <c r="S2815" s="45">
        <v>0</v>
      </c>
      <c r="T2815" s="45">
        <v>817</v>
      </c>
      <c r="U2815" s="45">
        <v>0</v>
      </c>
      <c r="V2815" s="45">
        <v>9.2301649646504309</v>
      </c>
      <c r="W2815" s="45">
        <v>0</v>
      </c>
      <c r="X2815" s="45">
        <v>7.3438202247191011</v>
      </c>
      <c r="Y2815" s="46">
        <v>68900</v>
      </c>
      <c r="Z2815" s="46">
        <v>37693.280639330558</v>
      </c>
      <c r="AA2815" s="47">
        <f>_xlfn.XLOOKUP($E2815,Main_OG!$D$1:$D$766,Main_OG!AJ$1:AJ$766,"")</f>
        <v>75712129.799999997</v>
      </c>
      <c r="AB2815" s="47">
        <f>_xlfn.XLOOKUP($E2815,Main_OG!$D$1:$D$766,Main_OG!AK$1:AK$766,"")</f>
        <v>621554.07999999996</v>
      </c>
      <c r="AC2815" s="47">
        <f>_xlfn.XLOOKUP($E2815,Main_OG!$D$1:$D$766,Main_OG!AL$1:AL$766,"")</f>
        <v>7929370.96</v>
      </c>
      <c r="AD2815" s="47">
        <f>_xlfn.XLOOKUP($E2815,Main_OG!$D$1:$D$766,Main_OG!AM$1:AM$766,"")</f>
        <v>0</v>
      </c>
    </row>
    <row r="2816" spans="1:30" x14ac:dyDescent="0.35">
      <c r="A2816" s="36" t="s">
        <v>4013</v>
      </c>
      <c r="B2816" s="45" t="s">
        <v>730</v>
      </c>
      <c r="C2816" s="45" t="s">
        <v>4322</v>
      </c>
      <c r="D2816" s="36" t="s">
        <v>4534</v>
      </c>
      <c r="E2816" s="36" t="str">
        <f t="shared" si="129"/>
        <v>2007_WV</v>
      </c>
      <c r="F2816" s="45">
        <v>2007</v>
      </c>
      <c r="G2816" s="45">
        <f>_xlfn.XLOOKUP(I2816,Main_OG!$B$1:$B$766,Main_OG!$O$1:$O$766,"")</f>
        <v>1</v>
      </c>
      <c r="H2816" s="45">
        <f>_xlfn.XLOOKUP(E2816,Main_OG!$D$1:$D$766,Main_OG!$J$1:$J$766,"")</f>
        <v>0</v>
      </c>
      <c r="I2816" s="45" t="s">
        <v>730</v>
      </c>
      <c r="J2816" s="45" t="str">
        <f t="shared" si="130"/>
        <v>United Light &amp; Power Co_WV</v>
      </c>
      <c r="K2816" s="45" t="str">
        <f t="shared" si="131"/>
        <v>United Light Power Co_WV</v>
      </c>
      <c r="L2816" s="45" t="s">
        <v>4014</v>
      </c>
      <c r="M2816" s="45">
        <v>0</v>
      </c>
      <c r="N2816" s="45">
        <v>339</v>
      </c>
      <c r="O2816" s="45">
        <v>0</v>
      </c>
      <c r="P2816" s="45">
        <v>910</v>
      </c>
      <c r="Q2816" s="45">
        <v>0</v>
      </c>
      <c r="R2816" s="45">
        <v>246</v>
      </c>
      <c r="S2816" s="45">
        <v>0</v>
      </c>
      <c r="T2816" s="45">
        <v>451</v>
      </c>
      <c r="U2816" s="45">
        <v>0</v>
      </c>
      <c r="V2816" s="45">
        <v>8.68</v>
      </c>
      <c r="W2816" s="45">
        <v>0</v>
      </c>
      <c r="X2816" s="45">
        <v>6.89</v>
      </c>
      <c r="Y2816" s="46">
        <v>69374.100000000006</v>
      </c>
      <c r="Z2816" s="46">
        <v>37825.590550322457</v>
      </c>
      <c r="AA2816" s="47">
        <f>_xlfn.XLOOKUP($E2816,Main_OG!$D$1:$D$766,Main_OG!AJ$1:AJ$766,"")</f>
        <v>76135694</v>
      </c>
      <c r="AB2816" s="47">
        <f>_xlfn.XLOOKUP($E2816,Main_OG!$D$1:$D$766,Main_OG!AK$1:AK$766,"")</f>
        <v>713472</v>
      </c>
      <c r="AC2816" s="47">
        <f>_xlfn.XLOOKUP($E2816,Main_OG!$D$1:$D$766,Main_OG!AL$1:AL$766,"")</f>
        <v>8097050</v>
      </c>
      <c r="AD2816" s="47">
        <f>_xlfn.XLOOKUP($E2816,Main_OG!$D$1:$D$766,Main_OG!AM$1:AM$766,"")</f>
        <v>0</v>
      </c>
    </row>
    <row r="2817" spans="1:30" x14ac:dyDescent="0.35">
      <c r="A2817" s="36" t="s">
        <v>4015</v>
      </c>
      <c r="B2817" s="45" t="s">
        <v>712</v>
      </c>
      <c r="C2817" s="45" t="s">
        <v>4323</v>
      </c>
      <c r="D2817" s="36" t="s">
        <v>4015</v>
      </c>
      <c r="E2817" s="36" t="str">
        <f t="shared" si="129"/>
        <v>2006_NH</v>
      </c>
      <c r="F2817" s="45">
        <v>2006</v>
      </c>
      <c r="G2817" s="45">
        <f>_xlfn.XLOOKUP(I2817,Main_OG!$B$1:$B$766,Main_OG!$O$1:$O$766,"")</f>
        <v>1</v>
      </c>
      <c r="H2817" s="45">
        <f>_xlfn.XLOOKUP(E2817,Main_OG!$D$1:$D$766,Main_OG!$J$1:$J$766,"")</f>
        <v>0</v>
      </c>
      <c r="I2817" s="45" t="s">
        <v>712</v>
      </c>
      <c r="J2817" s="45" t="str">
        <f t="shared" si="130"/>
        <v>Unitil Energy Systems_NH</v>
      </c>
      <c r="K2817" s="45" t="str">
        <f t="shared" si="131"/>
        <v>Unitil Energy Systems_NH</v>
      </c>
      <c r="L2817" s="45" t="s">
        <v>4016</v>
      </c>
      <c r="M2817" s="45">
        <v>0</v>
      </c>
      <c r="N2817" s="45">
        <v>12001</v>
      </c>
      <c r="O2817" s="45">
        <v>55</v>
      </c>
      <c r="P2817" s="45">
        <v>62602</v>
      </c>
      <c r="Q2817" s="45">
        <v>0</v>
      </c>
      <c r="R2817" s="45">
        <v>58094</v>
      </c>
      <c r="S2817" s="45">
        <v>19983</v>
      </c>
      <c r="T2817" s="45">
        <v>69168</v>
      </c>
      <c r="U2817" s="45">
        <v>0</v>
      </c>
      <c r="V2817" s="45">
        <v>13.5369601841776</v>
      </c>
      <c r="W2817" s="45">
        <v>16.696606869814421</v>
      </c>
      <c r="X2817" s="45">
        <v>13.830584932484721</v>
      </c>
      <c r="Y2817" s="46">
        <v>71424.5</v>
      </c>
      <c r="Z2817" s="46">
        <v>54589.651854303273</v>
      </c>
      <c r="AA2817" s="47">
        <f>_xlfn.XLOOKUP($E2817,Main_OG!$D$1:$D$766,Main_OG!AJ$1:AJ$766,"")</f>
        <v>3267488</v>
      </c>
      <c r="AB2817" s="47">
        <f>_xlfn.XLOOKUP($E2817,Main_OG!$D$1:$D$766,Main_OG!AK$1:AK$766,"")</f>
        <v>1548049.18</v>
      </c>
      <c r="AC2817" s="47">
        <f>_xlfn.XLOOKUP($E2817,Main_OG!$D$1:$D$766,Main_OG!AL$1:AL$766,"")</f>
        <v>85052089.120000005</v>
      </c>
      <c r="AD2817" s="47">
        <f>_xlfn.XLOOKUP($E2817,Main_OG!$D$1:$D$766,Main_OG!AM$1:AM$766,"")</f>
        <v>9397856</v>
      </c>
    </row>
    <row r="2818" spans="1:30" x14ac:dyDescent="0.35">
      <c r="A2818" s="36" t="s">
        <v>4015</v>
      </c>
      <c r="B2818" s="45" t="s">
        <v>712</v>
      </c>
      <c r="C2818" s="45" t="s">
        <v>4323</v>
      </c>
      <c r="D2818" s="36" t="s">
        <v>4015</v>
      </c>
      <c r="E2818" s="36" t="str">
        <f t="shared" ref="E2818:E2881" si="132">_xlfn.CONCAT(F2818,"_",I2818)</f>
        <v>2007_NH</v>
      </c>
      <c r="F2818" s="45">
        <v>2007</v>
      </c>
      <c r="G2818" s="45">
        <f>_xlfn.XLOOKUP(I2818,Main_OG!$B$1:$B$766,Main_OG!$O$1:$O$766,"")</f>
        <v>1</v>
      </c>
      <c r="H2818" s="45">
        <f>_xlfn.XLOOKUP(E2818,Main_OG!$D$1:$D$766,Main_OG!$J$1:$J$766,"")</f>
        <v>0</v>
      </c>
      <c r="I2818" s="45" t="s">
        <v>712</v>
      </c>
      <c r="J2818" s="45" t="str">
        <f t="shared" ref="J2818:J2881" si="133">_xlfn.CONCAT(A2818,"_",B2818)</f>
        <v>Unitil Energy Systems_NH</v>
      </c>
      <c r="K2818" s="45" t="str">
        <f t="shared" ref="K2818:K2881" si="134">_xlfn.CONCAT(D2818,"_",B2818)</f>
        <v>Unitil Energy Systems_NH</v>
      </c>
      <c r="L2818" s="45" t="s">
        <v>4017</v>
      </c>
      <c r="M2818" s="45">
        <v>0</v>
      </c>
      <c r="N2818" s="45">
        <v>12001</v>
      </c>
      <c r="O2818" s="45">
        <v>63</v>
      </c>
      <c r="P2818" s="45">
        <v>63030</v>
      </c>
      <c r="Q2818" s="45">
        <v>0</v>
      </c>
      <c r="R2818" s="45">
        <v>52041</v>
      </c>
      <c r="S2818" s="45">
        <v>15068</v>
      </c>
      <c r="T2818" s="45">
        <v>77646</v>
      </c>
      <c r="U2818" s="45">
        <v>0</v>
      </c>
      <c r="V2818" s="45">
        <v>15.62</v>
      </c>
      <c r="W2818" s="45">
        <v>13.94</v>
      </c>
      <c r="X2818" s="45">
        <v>15.51</v>
      </c>
      <c r="Y2818" s="46">
        <v>71943.5</v>
      </c>
      <c r="Z2818" s="46">
        <v>54812.424764197662</v>
      </c>
      <c r="AA2818" s="47">
        <f>_xlfn.XLOOKUP($E2818,Main_OG!$D$1:$D$766,Main_OG!AJ$1:AJ$766,"")</f>
        <v>3250466</v>
      </c>
      <c r="AB2818" s="47">
        <f>_xlfn.XLOOKUP($E2818,Main_OG!$D$1:$D$766,Main_OG!AK$1:AK$766,"")</f>
        <v>1307692</v>
      </c>
      <c r="AC2818" s="47">
        <f>_xlfn.XLOOKUP($E2818,Main_OG!$D$1:$D$766,Main_OG!AL$1:AL$766,"")</f>
        <v>79239612</v>
      </c>
      <c r="AD2818" s="47">
        <f>_xlfn.XLOOKUP($E2818,Main_OG!$D$1:$D$766,Main_OG!AM$1:AM$766,"")</f>
        <v>10763884</v>
      </c>
    </row>
    <row r="2819" spans="1:30" x14ac:dyDescent="0.35">
      <c r="A2819" s="36" t="s">
        <v>4015</v>
      </c>
      <c r="B2819" s="45" t="s">
        <v>712</v>
      </c>
      <c r="C2819" s="45" t="s">
        <v>4323</v>
      </c>
      <c r="D2819" s="36" t="s">
        <v>4015</v>
      </c>
      <c r="E2819" s="36" t="str">
        <f t="shared" si="132"/>
        <v>2008_NH</v>
      </c>
      <c r="F2819" s="45">
        <v>2008</v>
      </c>
      <c r="G2819" s="45">
        <f>_xlfn.XLOOKUP(I2819,Main_OG!$B$1:$B$766,Main_OG!$O$1:$O$766,"")</f>
        <v>1</v>
      </c>
      <c r="H2819" s="45">
        <f>_xlfn.XLOOKUP(E2819,Main_OG!$D$1:$D$766,Main_OG!$J$1:$J$766,"")</f>
        <v>0</v>
      </c>
      <c r="I2819" s="45" t="s">
        <v>712</v>
      </c>
      <c r="J2819" s="45" t="str">
        <f t="shared" si="133"/>
        <v>Unitil Energy Systems_NH</v>
      </c>
      <c r="K2819" s="45" t="str">
        <f t="shared" si="134"/>
        <v>Unitil Energy Systems_NH</v>
      </c>
      <c r="L2819" s="45" t="s">
        <v>4018</v>
      </c>
      <c r="M2819" s="45">
        <v>0</v>
      </c>
      <c r="N2819" s="45">
        <v>12093</v>
      </c>
      <c r="O2819" s="45">
        <v>64</v>
      </c>
      <c r="P2819" s="45">
        <v>63492</v>
      </c>
      <c r="Q2819" s="45">
        <v>0</v>
      </c>
      <c r="R2819" s="45">
        <v>333066</v>
      </c>
      <c r="S2819" s="45">
        <v>110362</v>
      </c>
      <c r="T2819" s="45">
        <v>490307</v>
      </c>
      <c r="U2819" s="45">
        <v>0</v>
      </c>
      <c r="V2819" s="45">
        <v>15.8</v>
      </c>
      <c r="W2819" s="45">
        <v>16.53</v>
      </c>
      <c r="X2819" s="45">
        <v>15.59</v>
      </c>
      <c r="Y2819" s="46">
        <v>71195.600000000006</v>
      </c>
      <c r="Z2819" s="46">
        <v>54103.86456175441</v>
      </c>
      <c r="AA2819" s="47">
        <f>_xlfn.XLOOKUP($E2819,Main_OG!$D$1:$D$766,Main_OG!AJ$1:AJ$766,"")</f>
        <v>2962002</v>
      </c>
      <c r="AB2819" s="47">
        <f>_xlfn.XLOOKUP($E2819,Main_OG!$D$1:$D$766,Main_OG!AK$1:AK$766,"")</f>
        <v>516682</v>
      </c>
      <c r="AC2819" s="47">
        <f>_xlfn.XLOOKUP($E2819,Main_OG!$D$1:$D$766,Main_OG!AL$1:AL$766,"")</f>
        <v>97737412</v>
      </c>
      <c r="AD2819" s="47">
        <f>_xlfn.XLOOKUP($E2819,Main_OG!$D$1:$D$766,Main_OG!AM$1:AM$766,"")</f>
        <v>9350314</v>
      </c>
    </row>
    <row r="2820" spans="1:30" x14ac:dyDescent="0.35">
      <c r="A2820" s="36" t="s">
        <v>4015</v>
      </c>
      <c r="B2820" s="45" t="s">
        <v>712</v>
      </c>
      <c r="C2820" s="45" t="s">
        <v>4323</v>
      </c>
      <c r="D2820" s="36" t="s">
        <v>4015</v>
      </c>
      <c r="E2820" s="36" t="str">
        <f t="shared" si="132"/>
        <v>2009_NH</v>
      </c>
      <c r="F2820" s="45">
        <v>2009</v>
      </c>
      <c r="G2820" s="45">
        <f>_xlfn.XLOOKUP(I2820,Main_OG!$B$1:$B$766,Main_OG!$O$1:$O$766,"")</f>
        <v>1</v>
      </c>
      <c r="H2820" s="45">
        <f>_xlfn.XLOOKUP(E2820,Main_OG!$D$1:$D$766,Main_OG!$J$1:$J$766,"")</f>
        <v>0</v>
      </c>
      <c r="I2820" s="45" t="s">
        <v>712</v>
      </c>
      <c r="J2820" s="45" t="str">
        <f t="shared" si="133"/>
        <v>Unitil Energy Systems_NH</v>
      </c>
      <c r="K2820" s="45" t="str">
        <f t="shared" si="134"/>
        <v>Unitil Energy Systems_NH</v>
      </c>
      <c r="L2820" s="45" t="s">
        <v>4019</v>
      </c>
      <c r="M2820" s="45">
        <v>0</v>
      </c>
      <c r="N2820" s="45">
        <v>12016</v>
      </c>
      <c r="O2820" s="45">
        <v>62</v>
      </c>
      <c r="P2820" s="45">
        <v>63617</v>
      </c>
      <c r="Q2820" s="45">
        <v>0</v>
      </c>
      <c r="R2820" s="45">
        <v>308430</v>
      </c>
      <c r="S2820" s="45">
        <v>95231</v>
      </c>
      <c r="T2820" s="45">
        <v>480229</v>
      </c>
      <c r="U2820" s="45">
        <v>0</v>
      </c>
      <c r="V2820" s="45">
        <v>15.76</v>
      </c>
      <c r="W2820" s="45">
        <v>13.2</v>
      </c>
      <c r="X2820" s="45">
        <v>15.51</v>
      </c>
      <c r="Y2820" s="46">
        <v>70498.600000000006</v>
      </c>
      <c r="Z2820" s="46">
        <v>53566.212953099377</v>
      </c>
      <c r="AA2820" s="47">
        <f>_xlfn.XLOOKUP($E2820,Main_OG!$D$1:$D$766,Main_OG!AJ$1:AJ$766,"")</f>
        <v>2415868</v>
      </c>
      <c r="AB2820" s="47">
        <f>_xlfn.XLOOKUP($E2820,Main_OG!$D$1:$D$766,Main_OG!AK$1:AK$766,"")</f>
        <v>665638</v>
      </c>
      <c r="AC2820" s="47">
        <f>_xlfn.XLOOKUP($E2820,Main_OG!$D$1:$D$766,Main_OG!AL$1:AL$766,"")</f>
        <v>76359314</v>
      </c>
      <c r="AD2820" s="47">
        <f>_xlfn.XLOOKUP($E2820,Main_OG!$D$1:$D$766,Main_OG!AM$1:AM$766,"")</f>
        <v>8816673</v>
      </c>
    </row>
    <row r="2821" spans="1:30" x14ac:dyDescent="0.35">
      <c r="A2821" s="36" t="s">
        <v>4015</v>
      </c>
      <c r="B2821" s="45" t="s">
        <v>712</v>
      </c>
      <c r="C2821" s="45" t="s">
        <v>4323</v>
      </c>
      <c r="D2821" s="36" t="s">
        <v>4015</v>
      </c>
      <c r="E2821" s="36" t="str">
        <f t="shared" si="132"/>
        <v>2010_NH</v>
      </c>
      <c r="F2821" s="45">
        <v>2010</v>
      </c>
      <c r="G2821" s="45">
        <f>_xlfn.XLOOKUP(I2821,Main_OG!$B$1:$B$766,Main_OG!$O$1:$O$766,"")</f>
        <v>1</v>
      </c>
      <c r="H2821" s="45">
        <f>_xlfn.XLOOKUP(E2821,Main_OG!$D$1:$D$766,Main_OG!$J$1:$J$766,"")</f>
        <v>0</v>
      </c>
      <c r="I2821" s="45" t="s">
        <v>712</v>
      </c>
      <c r="J2821" s="45" t="str">
        <f t="shared" si="133"/>
        <v>Unitil Energy Systems_NH</v>
      </c>
      <c r="K2821" s="45" t="str">
        <f t="shared" si="134"/>
        <v>Unitil Energy Systems_NH</v>
      </c>
      <c r="L2821" s="45" t="s">
        <v>4020</v>
      </c>
      <c r="M2821" s="45">
        <v>0</v>
      </c>
      <c r="N2821" s="45">
        <v>11480</v>
      </c>
      <c r="O2821" s="45">
        <v>15</v>
      </c>
      <c r="P2821" s="45">
        <v>63405</v>
      </c>
      <c r="Q2821" s="45">
        <v>0</v>
      </c>
      <c r="R2821" s="45">
        <v>276337</v>
      </c>
      <c r="S2821" s="45">
        <v>62164</v>
      </c>
      <c r="T2821" s="45">
        <v>500110</v>
      </c>
      <c r="U2821" s="45">
        <v>0</v>
      </c>
      <c r="V2821" s="45">
        <v>14.64</v>
      </c>
      <c r="W2821" s="45">
        <v>12.12</v>
      </c>
      <c r="X2821" s="45">
        <v>14.22</v>
      </c>
      <c r="Y2821" s="46">
        <v>72950.399999999994</v>
      </c>
      <c r="Z2821" s="46">
        <v>55399.462487669036</v>
      </c>
      <c r="AA2821" s="47">
        <f>_xlfn.XLOOKUP($E2821,Main_OG!$D$1:$D$766,Main_OG!AJ$1:AJ$766,"")</f>
        <v>2494424</v>
      </c>
      <c r="AB2821" s="47">
        <f>_xlfn.XLOOKUP($E2821,Main_OG!$D$1:$D$766,Main_OG!AK$1:AK$766,"")</f>
        <v>269950</v>
      </c>
      <c r="AC2821" s="47">
        <f>_xlfn.XLOOKUP($E2821,Main_OG!$D$1:$D$766,Main_OG!AL$1:AL$766,"")</f>
        <v>78122734</v>
      </c>
      <c r="AD2821" s="47">
        <f>_xlfn.XLOOKUP($E2821,Main_OG!$D$1:$D$766,Main_OG!AM$1:AM$766,"")</f>
        <v>10910055</v>
      </c>
    </row>
    <row r="2822" spans="1:30" x14ac:dyDescent="0.35">
      <c r="A2822" s="36" t="s">
        <v>4015</v>
      </c>
      <c r="B2822" s="45" t="s">
        <v>712</v>
      </c>
      <c r="C2822" s="45" t="s">
        <v>4323</v>
      </c>
      <c r="D2822" s="36" t="s">
        <v>4015</v>
      </c>
      <c r="E2822" s="36" t="str">
        <f t="shared" si="132"/>
        <v>2011_NH</v>
      </c>
      <c r="F2822" s="45">
        <v>2011</v>
      </c>
      <c r="G2822" s="45">
        <f>_xlfn.XLOOKUP(I2822,Main_OG!$B$1:$B$766,Main_OG!$O$1:$O$766,"")</f>
        <v>1</v>
      </c>
      <c r="H2822" s="45">
        <f>_xlfn.XLOOKUP(E2822,Main_OG!$D$1:$D$766,Main_OG!$J$1:$J$766,"")</f>
        <v>0</v>
      </c>
      <c r="I2822" s="45" t="s">
        <v>712</v>
      </c>
      <c r="J2822" s="45" t="str">
        <f t="shared" si="133"/>
        <v>Unitil Energy Systems_NH</v>
      </c>
      <c r="K2822" s="45" t="str">
        <f t="shared" si="134"/>
        <v>Unitil Energy Systems_NH</v>
      </c>
      <c r="L2822" s="45" t="s">
        <v>4021</v>
      </c>
      <c r="M2822" s="45">
        <v>0</v>
      </c>
      <c r="N2822" s="45">
        <v>10975</v>
      </c>
      <c r="O2822" s="45">
        <v>46</v>
      </c>
      <c r="P2822" s="45">
        <v>63305</v>
      </c>
      <c r="Q2822" s="45">
        <v>0</v>
      </c>
      <c r="R2822" s="45">
        <v>255113</v>
      </c>
      <c r="S2822" s="45">
        <v>60145</v>
      </c>
      <c r="T2822" s="45">
        <v>499756</v>
      </c>
      <c r="U2822" s="45">
        <v>0</v>
      </c>
      <c r="V2822" s="45">
        <v>14.28</v>
      </c>
      <c r="W2822" s="45">
        <v>11.74</v>
      </c>
      <c r="X2822" s="45">
        <v>13.81</v>
      </c>
      <c r="Y2822" s="46">
        <v>73465</v>
      </c>
      <c r="Z2822" s="46">
        <v>55636.588904944096</v>
      </c>
      <c r="AA2822" s="47">
        <f>_xlfn.XLOOKUP($E2822,Main_OG!$D$1:$D$766,Main_OG!AJ$1:AJ$766,"")</f>
        <v>1796726</v>
      </c>
      <c r="AB2822" s="47">
        <f>_xlfn.XLOOKUP($E2822,Main_OG!$D$1:$D$766,Main_OG!AK$1:AK$766,"")</f>
        <v>285974</v>
      </c>
      <c r="AC2822" s="47">
        <f>_xlfn.XLOOKUP($E2822,Main_OG!$D$1:$D$766,Main_OG!AL$1:AL$766,"")</f>
        <v>93854034</v>
      </c>
      <c r="AD2822" s="47">
        <f>_xlfn.XLOOKUP($E2822,Main_OG!$D$1:$D$766,Main_OG!AM$1:AM$766,"")</f>
        <v>8362807</v>
      </c>
    </row>
    <row r="2823" spans="1:30" x14ac:dyDescent="0.35">
      <c r="A2823" s="36" t="s">
        <v>4015</v>
      </c>
      <c r="B2823" s="45" t="s">
        <v>712</v>
      </c>
      <c r="C2823" s="45" t="s">
        <v>4323</v>
      </c>
      <c r="D2823" s="36" t="s">
        <v>4015</v>
      </c>
      <c r="E2823" s="36" t="str">
        <f t="shared" si="132"/>
        <v>2012_NH</v>
      </c>
      <c r="F2823" s="45">
        <v>2012</v>
      </c>
      <c r="G2823" s="45">
        <f>_xlfn.XLOOKUP(I2823,Main_OG!$B$1:$B$766,Main_OG!$O$1:$O$766,"")</f>
        <v>1</v>
      </c>
      <c r="H2823" s="45">
        <f>_xlfn.XLOOKUP(E2823,Main_OG!$D$1:$D$766,Main_OG!$J$1:$J$766,"")</f>
        <v>0</v>
      </c>
      <c r="I2823" s="45" t="s">
        <v>712</v>
      </c>
      <c r="J2823" s="45" t="str">
        <f t="shared" si="133"/>
        <v>Unitil Energy Systems_NH</v>
      </c>
      <c r="K2823" s="45" t="str">
        <f t="shared" si="134"/>
        <v>Unitil Energy Systems_NH</v>
      </c>
      <c r="L2823" s="45" t="s">
        <v>4022</v>
      </c>
      <c r="M2823" s="45">
        <v>0</v>
      </c>
      <c r="N2823" s="45">
        <v>10661</v>
      </c>
      <c r="O2823" s="45">
        <v>41</v>
      </c>
      <c r="P2823" s="45">
        <v>63567</v>
      </c>
      <c r="Q2823" s="45">
        <v>0</v>
      </c>
      <c r="R2823" s="45">
        <v>231528</v>
      </c>
      <c r="S2823" s="45">
        <v>55477</v>
      </c>
      <c r="T2823" s="45">
        <v>491106</v>
      </c>
      <c r="U2823" s="45">
        <v>0</v>
      </c>
      <c r="V2823" s="45">
        <v>14.520490000000001</v>
      </c>
      <c r="W2823" s="45">
        <v>10.054617</v>
      </c>
      <c r="X2823" s="45">
        <v>13.985779000000001</v>
      </c>
      <c r="Y2823" s="46">
        <v>74082.8</v>
      </c>
      <c r="Z2823" s="46">
        <v>55925.18025148772</v>
      </c>
      <c r="AA2823" s="47">
        <f>_xlfn.XLOOKUP($E2823,Main_OG!$D$1:$D$766,Main_OG!AJ$1:AJ$766,"")</f>
        <v>1039368</v>
      </c>
      <c r="AB2823" s="47">
        <f>_xlfn.XLOOKUP($E2823,Main_OG!$D$1:$D$766,Main_OG!AK$1:AK$766,"")</f>
        <v>115114</v>
      </c>
      <c r="AC2823" s="47">
        <f>_xlfn.XLOOKUP($E2823,Main_OG!$D$1:$D$766,Main_OG!AL$1:AL$766,"")</f>
        <v>101356472</v>
      </c>
      <c r="AD2823" s="47">
        <f>_xlfn.XLOOKUP($E2823,Main_OG!$D$1:$D$766,Main_OG!AM$1:AM$766,"")</f>
        <v>8189181</v>
      </c>
    </row>
    <row r="2824" spans="1:30" x14ac:dyDescent="0.35">
      <c r="A2824" s="36" t="s">
        <v>4015</v>
      </c>
      <c r="B2824" s="45" t="s">
        <v>712</v>
      </c>
      <c r="C2824" s="45" t="s">
        <v>4323</v>
      </c>
      <c r="D2824" s="36" t="s">
        <v>4015</v>
      </c>
      <c r="E2824" s="36" t="str">
        <f t="shared" si="132"/>
        <v>2013_NH</v>
      </c>
      <c r="F2824" s="45">
        <v>2013</v>
      </c>
      <c r="G2824" s="45">
        <f>_xlfn.XLOOKUP(I2824,Main_OG!$B$1:$B$766,Main_OG!$O$1:$O$766,"")</f>
        <v>1</v>
      </c>
      <c r="H2824" s="45">
        <f>_xlfn.XLOOKUP(E2824,Main_OG!$D$1:$D$766,Main_OG!$J$1:$J$766,"")</f>
        <v>0</v>
      </c>
      <c r="I2824" s="45" t="s">
        <v>712</v>
      </c>
      <c r="J2824" s="45" t="str">
        <f t="shared" si="133"/>
        <v>Unitil Energy Systems_NH</v>
      </c>
      <c r="K2824" s="45" t="str">
        <f t="shared" si="134"/>
        <v>Unitil Energy Systems_NH</v>
      </c>
      <c r="L2824" s="45" t="s">
        <v>4023</v>
      </c>
      <c r="M2824" s="45">
        <v>0</v>
      </c>
      <c r="N2824" s="45">
        <v>10320</v>
      </c>
      <c r="O2824" s="45">
        <v>42</v>
      </c>
      <c r="P2824" s="45">
        <v>62662</v>
      </c>
      <c r="Q2824" s="45">
        <v>0</v>
      </c>
      <c r="R2824" s="45">
        <v>220514</v>
      </c>
      <c r="S2824" s="45">
        <v>56843</v>
      </c>
      <c r="T2824" s="45">
        <v>494665</v>
      </c>
      <c r="U2824" s="45">
        <v>0</v>
      </c>
      <c r="V2824" s="45">
        <v>14.950977999999999</v>
      </c>
      <c r="W2824" s="45">
        <v>12.163327000000001</v>
      </c>
      <c r="X2824" s="45">
        <v>14.396409999999999</v>
      </c>
      <c r="Y2824" s="46">
        <v>75503.399999999994</v>
      </c>
      <c r="Z2824" s="46">
        <v>56886.154458166828</v>
      </c>
      <c r="AA2824" s="47">
        <f>_xlfn.XLOOKUP($E2824,Main_OG!$D$1:$D$766,Main_OG!AJ$1:AJ$766,"")</f>
        <v>1232070</v>
      </c>
      <c r="AB2824" s="47">
        <f>_xlfn.XLOOKUP($E2824,Main_OG!$D$1:$D$766,Main_OG!AK$1:AK$766,"")</f>
        <v>373532</v>
      </c>
      <c r="AC2824" s="47">
        <f>_xlfn.XLOOKUP($E2824,Main_OG!$D$1:$D$766,Main_OG!AL$1:AL$766,"")</f>
        <v>59932146</v>
      </c>
      <c r="AD2824" s="47">
        <f>_xlfn.XLOOKUP($E2824,Main_OG!$D$1:$D$766,Main_OG!AM$1:AM$766,"")</f>
        <v>10926725</v>
      </c>
    </row>
    <row r="2825" spans="1:30" x14ac:dyDescent="0.35">
      <c r="A2825" s="36" t="s">
        <v>4015</v>
      </c>
      <c r="B2825" s="45" t="s">
        <v>712</v>
      </c>
      <c r="C2825" s="45" t="s">
        <v>4323</v>
      </c>
      <c r="D2825" s="36" t="s">
        <v>4015</v>
      </c>
      <c r="E2825" s="36" t="str">
        <f t="shared" si="132"/>
        <v>2014_NH</v>
      </c>
      <c r="F2825" s="45">
        <v>2014</v>
      </c>
      <c r="G2825" s="45">
        <f>_xlfn.XLOOKUP(I2825,Main_OG!$B$1:$B$766,Main_OG!$O$1:$O$766,"")</f>
        <v>1</v>
      </c>
      <c r="H2825" s="45">
        <f>_xlfn.XLOOKUP(E2825,Main_OG!$D$1:$D$766,Main_OG!$J$1:$J$766,"")</f>
        <v>0</v>
      </c>
      <c r="I2825" s="45" t="s">
        <v>712</v>
      </c>
      <c r="J2825" s="45" t="str">
        <f t="shared" si="133"/>
        <v>Unitil Energy Systems_NH</v>
      </c>
      <c r="K2825" s="45" t="str">
        <f t="shared" si="134"/>
        <v>Unitil Energy Systems_NH</v>
      </c>
      <c r="L2825" s="45" t="s">
        <v>4024</v>
      </c>
      <c r="M2825" s="45">
        <v>0</v>
      </c>
      <c r="N2825" s="45">
        <v>9807</v>
      </c>
      <c r="O2825" s="45">
        <v>54</v>
      </c>
      <c r="P2825" s="45">
        <v>59272</v>
      </c>
      <c r="Q2825" s="45">
        <v>0</v>
      </c>
      <c r="R2825" s="45">
        <v>222465</v>
      </c>
      <c r="S2825" s="45">
        <v>79206</v>
      </c>
      <c r="T2825" s="45">
        <v>457220</v>
      </c>
      <c r="U2825" s="45">
        <v>0</v>
      </c>
      <c r="V2825" s="45">
        <v>16.654755000000002</v>
      </c>
      <c r="W2825" s="45">
        <v>14.866298</v>
      </c>
      <c r="X2825" s="45">
        <v>16.749486000000001</v>
      </c>
      <c r="Y2825" s="46">
        <v>76836.2</v>
      </c>
      <c r="Z2825" s="46">
        <v>57587.256428109424</v>
      </c>
      <c r="AA2825" s="47">
        <f>_xlfn.XLOOKUP($E2825,Main_OG!$D$1:$D$766,Main_OG!AJ$1:AJ$766,"")</f>
        <v>1087708</v>
      </c>
      <c r="AB2825" s="47">
        <f>_xlfn.XLOOKUP($E2825,Main_OG!$D$1:$D$766,Main_OG!AK$1:AK$766,"")</f>
        <v>907716</v>
      </c>
      <c r="AC2825" s="47">
        <f>_xlfn.XLOOKUP($E2825,Main_OG!$D$1:$D$766,Main_OG!AL$1:AL$766,"")</f>
        <v>63113542</v>
      </c>
      <c r="AD2825" s="47">
        <f>_xlfn.XLOOKUP($E2825,Main_OG!$D$1:$D$766,Main_OG!AM$1:AM$766,"")</f>
        <v>10168265</v>
      </c>
    </row>
    <row r="2826" spans="1:30" x14ac:dyDescent="0.35">
      <c r="A2826" s="36" t="s">
        <v>4015</v>
      </c>
      <c r="B2826" s="45" t="s">
        <v>712</v>
      </c>
      <c r="C2826" s="45" t="s">
        <v>4323</v>
      </c>
      <c r="D2826" s="36" t="s">
        <v>4015</v>
      </c>
      <c r="E2826" s="36" t="str">
        <f t="shared" si="132"/>
        <v>2015_NH</v>
      </c>
      <c r="F2826" s="45">
        <v>2015</v>
      </c>
      <c r="G2826" s="45">
        <f>_xlfn.XLOOKUP(I2826,Main_OG!$B$1:$B$766,Main_OG!$O$1:$O$766,"")</f>
        <v>1</v>
      </c>
      <c r="H2826" s="45">
        <f>_xlfn.XLOOKUP(E2826,Main_OG!$D$1:$D$766,Main_OG!$J$1:$J$766,"")</f>
        <v>0</v>
      </c>
      <c r="I2826" s="45" t="s">
        <v>712</v>
      </c>
      <c r="J2826" s="45" t="str">
        <f t="shared" si="133"/>
        <v>Unitil Energy Systems_NH</v>
      </c>
      <c r="K2826" s="45" t="str">
        <f t="shared" si="134"/>
        <v>Unitil Energy Systems_NH</v>
      </c>
      <c r="L2826" s="45" t="s">
        <v>4025</v>
      </c>
      <c r="M2826" s="45">
        <v>0</v>
      </c>
      <c r="N2826" s="45">
        <v>9302</v>
      </c>
      <c r="O2826" s="45">
        <v>36</v>
      </c>
      <c r="P2826" s="45">
        <v>56786</v>
      </c>
      <c r="Q2826" s="45">
        <v>0</v>
      </c>
      <c r="R2826" s="45">
        <v>185405</v>
      </c>
      <c r="S2826" s="45">
        <v>41817</v>
      </c>
      <c r="T2826" s="45">
        <v>420120</v>
      </c>
      <c r="U2826" s="45">
        <v>0</v>
      </c>
      <c r="V2826" s="45">
        <v>19.366792</v>
      </c>
      <c r="W2826" s="45">
        <v>12.377741</v>
      </c>
      <c r="X2826" s="45">
        <v>18.680615</v>
      </c>
      <c r="Y2826" s="46">
        <v>79319.3</v>
      </c>
      <c r="Z2826" s="46">
        <v>59305.036336991958</v>
      </c>
      <c r="AA2826" s="47">
        <f>_xlfn.XLOOKUP($E2826,Main_OG!$D$1:$D$766,Main_OG!AJ$1:AJ$766,"")</f>
        <v>811134</v>
      </c>
      <c r="AB2826" s="47">
        <f>_xlfn.XLOOKUP($E2826,Main_OG!$D$1:$D$766,Main_OG!AK$1:AK$766,"")</f>
        <v>582688</v>
      </c>
      <c r="AC2826" s="47">
        <f>_xlfn.XLOOKUP($E2826,Main_OG!$D$1:$D$766,Main_OG!AL$1:AL$766,"")</f>
        <v>86132506</v>
      </c>
      <c r="AD2826" s="47">
        <f>_xlfn.XLOOKUP($E2826,Main_OG!$D$1:$D$766,Main_OG!AM$1:AM$766,"")</f>
        <v>9484204</v>
      </c>
    </row>
    <row r="2827" spans="1:30" x14ac:dyDescent="0.35">
      <c r="A2827" s="36" t="s">
        <v>4015</v>
      </c>
      <c r="B2827" s="45" t="s">
        <v>712</v>
      </c>
      <c r="C2827" s="45" t="s">
        <v>4323</v>
      </c>
      <c r="D2827" s="36" t="s">
        <v>4015</v>
      </c>
      <c r="E2827" s="36" t="str">
        <f t="shared" si="132"/>
        <v>2016_NH</v>
      </c>
      <c r="F2827" s="45">
        <v>2016</v>
      </c>
      <c r="G2827" s="45">
        <f>_xlfn.XLOOKUP(I2827,Main_OG!$B$1:$B$766,Main_OG!$O$1:$O$766,"")</f>
        <v>1</v>
      </c>
      <c r="H2827" s="45">
        <f>_xlfn.XLOOKUP(E2827,Main_OG!$D$1:$D$766,Main_OG!$J$1:$J$766,"")</f>
        <v>0</v>
      </c>
      <c r="I2827" s="45" t="s">
        <v>712</v>
      </c>
      <c r="J2827" s="45" t="str">
        <f t="shared" si="133"/>
        <v>Unitil Energy Systems_NH</v>
      </c>
      <c r="K2827" s="45" t="str">
        <f t="shared" si="134"/>
        <v>Unitil Energy Systems_NH</v>
      </c>
      <c r="L2827" s="45" t="s">
        <v>4026</v>
      </c>
      <c r="M2827" s="45">
        <v>0</v>
      </c>
      <c r="N2827" s="45">
        <v>9162</v>
      </c>
      <c r="O2827" s="45">
        <v>32</v>
      </c>
      <c r="P2827" s="45">
        <v>57404</v>
      </c>
      <c r="Q2827" s="45">
        <v>0</v>
      </c>
      <c r="R2827" s="45">
        <v>165173</v>
      </c>
      <c r="S2827" s="45">
        <v>37467</v>
      </c>
      <c r="T2827" s="45">
        <v>411285</v>
      </c>
      <c r="U2827" s="45">
        <v>0</v>
      </c>
      <c r="V2827" s="45">
        <v>16.277479</v>
      </c>
      <c r="W2827" s="45">
        <v>9.8940400999999998</v>
      </c>
      <c r="X2827" s="45">
        <v>15.51722</v>
      </c>
      <c r="Y2827" s="46">
        <v>80736.100000000006</v>
      </c>
      <c r="Z2827" s="46">
        <v>60085.183084839256</v>
      </c>
      <c r="AA2827" s="47">
        <f>_xlfn.XLOOKUP($E2827,Main_OG!$D$1:$D$766,Main_OG!AJ$1:AJ$766,"")</f>
        <v>387872</v>
      </c>
      <c r="AB2827" s="47">
        <f>_xlfn.XLOOKUP($E2827,Main_OG!$D$1:$D$766,Main_OG!AK$1:AK$766,"")</f>
        <v>134282</v>
      </c>
      <c r="AC2827" s="47">
        <f>_xlfn.XLOOKUP($E2827,Main_OG!$D$1:$D$766,Main_OG!AL$1:AL$766,"")</f>
        <v>68280100</v>
      </c>
      <c r="AD2827" s="47">
        <f>_xlfn.XLOOKUP($E2827,Main_OG!$D$1:$D$766,Main_OG!AM$1:AM$766,"")</f>
        <v>10761163</v>
      </c>
    </row>
    <row r="2828" spans="1:30" x14ac:dyDescent="0.35">
      <c r="A2828" s="36" t="s">
        <v>4015</v>
      </c>
      <c r="B2828" s="45" t="s">
        <v>712</v>
      </c>
      <c r="C2828" s="45" t="s">
        <v>4323</v>
      </c>
      <c r="D2828" s="36" t="s">
        <v>4015</v>
      </c>
      <c r="E2828" s="36" t="str">
        <f t="shared" si="132"/>
        <v>2017_NH</v>
      </c>
      <c r="F2828" s="45">
        <v>2017</v>
      </c>
      <c r="G2828" s="45">
        <f>_xlfn.XLOOKUP(I2828,Main_OG!$B$1:$B$766,Main_OG!$O$1:$O$766,"")</f>
        <v>1</v>
      </c>
      <c r="H2828" s="45">
        <f>_xlfn.XLOOKUP(E2828,Main_OG!$D$1:$D$766,Main_OG!$J$1:$J$766,"")</f>
        <v>0</v>
      </c>
      <c r="I2828" s="45" t="s">
        <v>712</v>
      </c>
      <c r="J2828" s="45" t="str">
        <f t="shared" si="133"/>
        <v>Unitil Energy Systems_NH</v>
      </c>
      <c r="K2828" s="45" t="str">
        <f t="shared" si="134"/>
        <v>Unitil Energy Systems_NH</v>
      </c>
      <c r="L2828" s="45" t="s">
        <v>4027</v>
      </c>
      <c r="M2828" s="45">
        <v>0</v>
      </c>
      <c r="N2828" s="45">
        <v>9211</v>
      </c>
      <c r="O2828" s="45">
        <v>35</v>
      </c>
      <c r="P2828" s="45">
        <v>57909</v>
      </c>
      <c r="Q2828" s="45">
        <v>0</v>
      </c>
      <c r="R2828" s="45">
        <v>171629</v>
      </c>
      <c r="S2828" s="45">
        <v>34776</v>
      </c>
      <c r="T2828" s="45">
        <v>417303</v>
      </c>
      <c r="U2828" s="45">
        <v>0</v>
      </c>
      <c r="V2828" s="45">
        <v>16.894580999999999</v>
      </c>
      <c r="W2828" s="45">
        <v>12.76455</v>
      </c>
      <c r="X2828" s="45">
        <v>16.477715</v>
      </c>
      <c r="Y2828" s="46">
        <v>81179.600000000006</v>
      </c>
      <c r="Z2828" s="46">
        <v>60115.447702338948</v>
      </c>
      <c r="AA2828" s="47">
        <f>_xlfn.XLOOKUP($E2828,Main_OG!$D$1:$D$766,Main_OG!AJ$1:AJ$766,"")</f>
        <v>268092</v>
      </c>
      <c r="AB2828" s="47">
        <f>_xlfn.XLOOKUP($E2828,Main_OG!$D$1:$D$766,Main_OG!AK$1:AK$766,"")</f>
        <v>326380</v>
      </c>
      <c r="AC2828" s="47">
        <f>_xlfn.XLOOKUP($E2828,Main_OG!$D$1:$D$766,Main_OG!AL$1:AL$766,"")</f>
        <v>52408510</v>
      </c>
      <c r="AD2828" s="47">
        <f>_xlfn.XLOOKUP($E2828,Main_OG!$D$1:$D$766,Main_OG!AM$1:AM$766,"")</f>
        <v>9990704</v>
      </c>
    </row>
    <row r="2829" spans="1:30" x14ac:dyDescent="0.35">
      <c r="A2829" s="36" t="s">
        <v>4015</v>
      </c>
      <c r="B2829" s="45" t="s">
        <v>712</v>
      </c>
      <c r="C2829" s="45" t="s">
        <v>4323</v>
      </c>
      <c r="D2829" s="36" t="s">
        <v>4015</v>
      </c>
      <c r="E2829" s="36" t="str">
        <f t="shared" si="132"/>
        <v>2018_NH</v>
      </c>
      <c r="F2829" s="45">
        <v>2018</v>
      </c>
      <c r="G2829" s="45">
        <f>_xlfn.XLOOKUP(I2829,Main_OG!$B$1:$B$766,Main_OG!$O$1:$O$766,"")</f>
        <v>1</v>
      </c>
      <c r="H2829" s="45">
        <f>_xlfn.XLOOKUP(E2829,Main_OG!$D$1:$D$766,Main_OG!$J$1:$J$766,"")</f>
        <v>0</v>
      </c>
      <c r="I2829" s="45" t="s">
        <v>712</v>
      </c>
      <c r="J2829" s="45" t="str">
        <f t="shared" si="133"/>
        <v>Unitil Energy Systems_NH</v>
      </c>
      <c r="K2829" s="45" t="str">
        <f t="shared" si="134"/>
        <v>Unitil Energy Systems_NH</v>
      </c>
      <c r="L2829" s="45" t="s">
        <v>4028</v>
      </c>
      <c r="M2829" s="45">
        <v>0</v>
      </c>
      <c r="N2829" s="45">
        <v>9327</v>
      </c>
      <c r="O2829" s="45">
        <v>36</v>
      </c>
      <c r="P2829" s="45">
        <v>58964</v>
      </c>
      <c r="Q2829" s="45">
        <v>0</v>
      </c>
      <c r="R2829" s="45">
        <v>190247</v>
      </c>
      <c r="S2829" s="45">
        <v>44917</v>
      </c>
      <c r="T2829" s="45">
        <v>450209</v>
      </c>
      <c r="U2829" s="45">
        <v>0</v>
      </c>
      <c r="V2829" s="45">
        <v>17.831555999999999</v>
      </c>
      <c r="W2829" s="45">
        <v>15.003228</v>
      </c>
      <c r="X2829" s="45">
        <v>18.091819999999998</v>
      </c>
      <c r="Y2829" s="46">
        <v>82269.5</v>
      </c>
      <c r="Z2829" s="46">
        <v>60712.63054733946</v>
      </c>
      <c r="AA2829" s="47">
        <f>_xlfn.XLOOKUP($E2829,Main_OG!$D$1:$D$766,Main_OG!AJ$1:AJ$766,"")</f>
        <v>587508</v>
      </c>
      <c r="AB2829" s="47">
        <f>_xlfn.XLOOKUP($E2829,Main_OG!$D$1:$D$766,Main_OG!AK$1:AK$766,"")</f>
        <v>595928</v>
      </c>
      <c r="AC2829" s="47">
        <f>_xlfn.XLOOKUP($E2829,Main_OG!$D$1:$D$766,Main_OG!AL$1:AL$766,"")</f>
        <v>43580726</v>
      </c>
      <c r="AD2829" s="47">
        <f>_xlfn.XLOOKUP($E2829,Main_OG!$D$1:$D$766,Main_OG!AM$1:AM$766,"")</f>
        <v>10061696</v>
      </c>
    </row>
    <row r="2830" spans="1:30" x14ac:dyDescent="0.35">
      <c r="A2830" s="36" t="s">
        <v>4015</v>
      </c>
      <c r="B2830" s="45" t="s">
        <v>712</v>
      </c>
      <c r="C2830" s="45" t="s">
        <v>4323</v>
      </c>
      <c r="D2830" s="36" t="s">
        <v>4015</v>
      </c>
      <c r="E2830" s="36" t="str">
        <f t="shared" si="132"/>
        <v>2019_NH</v>
      </c>
      <c r="F2830" s="45">
        <v>2019</v>
      </c>
      <c r="G2830" s="45">
        <f>_xlfn.XLOOKUP(I2830,Main_OG!$B$1:$B$766,Main_OG!$O$1:$O$766,"")</f>
        <v>1</v>
      </c>
      <c r="H2830" s="45">
        <f>_xlfn.XLOOKUP(E2830,Main_OG!$D$1:$D$766,Main_OG!$J$1:$J$766,"")</f>
        <v>0</v>
      </c>
      <c r="I2830" s="45" t="s">
        <v>712</v>
      </c>
      <c r="J2830" s="45" t="str">
        <f t="shared" si="133"/>
        <v>Unitil Energy Systems_NH</v>
      </c>
      <c r="K2830" s="45" t="str">
        <f t="shared" si="134"/>
        <v>Unitil Energy Systems_NH</v>
      </c>
      <c r="L2830" s="45" t="s">
        <v>4029</v>
      </c>
      <c r="M2830" s="45">
        <v>0</v>
      </c>
      <c r="N2830" s="45">
        <v>9396</v>
      </c>
      <c r="O2830" s="45">
        <v>40</v>
      </c>
      <c r="P2830" s="45">
        <v>60190</v>
      </c>
      <c r="Q2830" s="45">
        <v>0</v>
      </c>
      <c r="R2830" s="45">
        <v>184390</v>
      </c>
      <c r="S2830" s="45">
        <v>47234</v>
      </c>
      <c r="T2830" s="45">
        <v>433162</v>
      </c>
      <c r="U2830" s="45">
        <v>0</v>
      </c>
      <c r="V2830" s="45">
        <v>18.307933999999999</v>
      </c>
      <c r="W2830" s="45">
        <v>12.961003</v>
      </c>
      <c r="X2830" s="45">
        <v>18.700856000000002</v>
      </c>
      <c r="Y2830" s="46">
        <v>84031.2</v>
      </c>
      <c r="Z2830" s="46">
        <v>61752.094198707659</v>
      </c>
      <c r="AA2830" s="47">
        <f>_xlfn.XLOOKUP($E2830,Main_OG!$D$1:$D$766,Main_OG!AJ$1:AJ$766,"")</f>
        <v>318924</v>
      </c>
      <c r="AB2830" s="47">
        <f>_xlfn.XLOOKUP($E2830,Main_OG!$D$1:$D$766,Main_OG!AK$1:AK$766,"")</f>
        <v>97282</v>
      </c>
      <c r="AC2830" s="47">
        <f>_xlfn.XLOOKUP($E2830,Main_OG!$D$1:$D$766,Main_OG!AL$1:AL$766,"")</f>
        <v>51385660</v>
      </c>
      <c r="AD2830" s="47">
        <f>_xlfn.XLOOKUP($E2830,Main_OG!$D$1:$D$766,Main_OG!AM$1:AM$766,"")</f>
        <v>10906923</v>
      </c>
    </row>
    <row r="2831" spans="1:30" x14ac:dyDescent="0.35">
      <c r="A2831" s="36" t="s">
        <v>4015</v>
      </c>
      <c r="B2831" s="45" t="s">
        <v>712</v>
      </c>
      <c r="C2831" s="45" t="s">
        <v>4323</v>
      </c>
      <c r="D2831" s="36" t="s">
        <v>4015</v>
      </c>
      <c r="E2831" s="36" t="str">
        <f t="shared" si="132"/>
        <v>2020_NH</v>
      </c>
      <c r="F2831" s="45">
        <v>2020</v>
      </c>
      <c r="G2831" s="45">
        <f>_xlfn.XLOOKUP(I2831,Main_OG!$B$1:$B$766,Main_OG!$O$1:$O$766,"")</f>
        <v>1</v>
      </c>
      <c r="H2831" s="45">
        <f>_xlfn.XLOOKUP(E2831,Main_OG!$D$1:$D$766,Main_OG!$J$1:$J$766,"")</f>
        <v>0</v>
      </c>
      <c r="I2831" s="45" t="s">
        <v>712</v>
      </c>
      <c r="J2831" s="45" t="str">
        <f t="shared" si="133"/>
        <v>Unitil Energy Systems_NH</v>
      </c>
      <c r="K2831" s="45" t="str">
        <f t="shared" si="134"/>
        <v>Unitil Energy Systems_NH</v>
      </c>
      <c r="L2831" s="45" t="s">
        <v>4030</v>
      </c>
      <c r="M2831" s="45">
        <v>0</v>
      </c>
      <c r="N2831" s="45">
        <v>9467</v>
      </c>
      <c r="O2831" s="45">
        <v>39</v>
      </c>
      <c r="P2831" s="45">
        <v>0</v>
      </c>
      <c r="Q2831" s="45">
        <v>0</v>
      </c>
      <c r="R2831" s="45">
        <v>169051</v>
      </c>
      <c r="S2831" s="45">
        <v>53113</v>
      </c>
      <c r="T2831" s="45">
        <v>0</v>
      </c>
      <c r="U2831" s="45">
        <v>0</v>
      </c>
      <c r="V2831" s="45">
        <v>18.033611000000001</v>
      </c>
      <c r="W2831" s="45">
        <v>12.593904</v>
      </c>
      <c r="X2831" s="45">
        <v>0</v>
      </c>
      <c r="Y2831" s="46">
        <v>83182.100000000006</v>
      </c>
      <c r="Z2831" s="46">
        <v>60915.481354167197</v>
      </c>
      <c r="AA2831" s="47">
        <f>_xlfn.XLOOKUP($E2831,Main_OG!$D$1:$D$766,Main_OG!AJ$1:AJ$766,"")</f>
        <v>115090</v>
      </c>
      <c r="AB2831" s="47">
        <f>_xlfn.XLOOKUP($E2831,Main_OG!$D$1:$D$766,Main_OG!AK$1:AK$766,"")</f>
        <v>122530</v>
      </c>
      <c r="AC2831" s="47">
        <f>_xlfn.XLOOKUP($E2831,Main_OG!$D$1:$D$766,Main_OG!AL$1:AL$766,"")</f>
        <v>52554768</v>
      </c>
      <c r="AD2831" s="47">
        <f>_xlfn.XLOOKUP($E2831,Main_OG!$D$1:$D$766,Main_OG!AM$1:AM$766,"")</f>
        <v>0</v>
      </c>
    </row>
    <row r="2832" spans="1:30" x14ac:dyDescent="0.35">
      <c r="A2832" s="36" t="s">
        <v>4031</v>
      </c>
      <c r="B2832" s="45" t="s">
        <v>325</v>
      </c>
      <c r="C2832" s="45" t="s">
        <v>4325</v>
      </c>
      <c r="D2832" s="36" t="s">
        <v>4033</v>
      </c>
      <c r="E2832" s="36" t="str">
        <f t="shared" si="132"/>
        <v>2006_AZ</v>
      </c>
      <c r="F2832" s="45">
        <v>2006</v>
      </c>
      <c r="G2832" s="45">
        <f>_xlfn.XLOOKUP(I2832,Main_OG!$B$1:$B$766,Main_OG!$O$1:$O$766,"")</f>
        <v>0</v>
      </c>
      <c r="H2832" s="45">
        <f>_xlfn.XLOOKUP(E2832,Main_OG!$D$1:$D$766,Main_OG!$J$1:$J$766,"")</f>
        <v>0</v>
      </c>
      <c r="I2832" s="45" t="s">
        <v>325</v>
      </c>
      <c r="J2832" s="45" t="str">
        <f t="shared" si="133"/>
        <v>UNS Electric, Inc_AZ</v>
      </c>
      <c r="K2832" s="45" t="str">
        <f t="shared" si="134"/>
        <v>UNS Electric Inc_AZ</v>
      </c>
      <c r="L2832" s="45" t="s">
        <v>4032</v>
      </c>
      <c r="M2832" s="45">
        <v>0</v>
      </c>
      <c r="N2832" s="45">
        <v>13392</v>
      </c>
      <c r="O2832" s="45">
        <v>10</v>
      </c>
      <c r="P2832" s="45">
        <v>78295</v>
      </c>
      <c r="Q2832" s="45">
        <v>0</v>
      </c>
      <c r="R2832" s="45">
        <v>62082</v>
      </c>
      <c r="S2832" s="45">
        <v>14791</v>
      </c>
      <c r="T2832" s="45">
        <v>80963</v>
      </c>
      <c r="U2832" s="45">
        <v>0</v>
      </c>
      <c r="V2832" s="45">
        <v>10.073863968273541</v>
      </c>
      <c r="W2832" s="45">
        <v>7.7370116962735134</v>
      </c>
      <c r="X2832" s="45">
        <v>10.070275379984579</v>
      </c>
      <c r="Y2832" s="46">
        <v>296424.40000000002</v>
      </c>
      <c r="Z2832" s="46">
        <v>49165.279100289743</v>
      </c>
      <c r="AA2832" s="47">
        <f>_xlfn.XLOOKUP($E2832,Main_OG!$D$1:$D$766,Main_OG!AJ$1:AJ$766,"")</f>
        <v>41237037.620000005</v>
      </c>
      <c r="AB2832" s="47">
        <f>_xlfn.XLOOKUP($E2832,Main_OG!$D$1:$D$766,Main_OG!AK$1:AK$766,"")</f>
        <v>268538.62</v>
      </c>
      <c r="AC2832" s="47">
        <f>_xlfn.XLOOKUP($E2832,Main_OG!$D$1:$D$766,Main_OG!AL$1:AL$766,"")</f>
        <v>495704036.98000002</v>
      </c>
      <c r="AD2832" s="47">
        <f>_xlfn.XLOOKUP($E2832,Main_OG!$D$1:$D$766,Main_OG!AM$1:AM$766,"")</f>
        <v>24012231</v>
      </c>
    </row>
    <row r="2833" spans="1:30" x14ac:dyDescent="0.35">
      <c r="A2833" s="36" t="s">
        <v>4033</v>
      </c>
      <c r="B2833" s="45" t="s">
        <v>325</v>
      </c>
      <c r="C2833" s="45" t="s">
        <v>4325</v>
      </c>
      <c r="D2833" s="36" t="s">
        <v>4033</v>
      </c>
      <c r="E2833" s="36" t="str">
        <f t="shared" si="132"/>
        <v>2007_AZ</v>
      </c>
      <c r="F2833" s="45">
        <v>2007</v>
      </c>
      <c r="G2833" s="45">
        <f>_xlfn.XLOOKUP(I2833,Main_OG!$B$1:$B$766,Main_OG!$O$1:$O$766,"")</f>
        <v>0</v>
      </c>
      <c r="H2833" s="45">
        <f>_xlfn.XLOOKUP(E2833,Main_OG!$D$1:$D$766,Main_OG!$J$1:$J$766,"")</f>
        <v>0</v>
      </c>
      <c r="I2833" s="45" t="s">
        <v>325</v>
      </c>
      <c r="J2833" s="45" t="str">
        <f t="shared" si="133"/>
        <v>UNS Electric Inc_AZ</v>
      </c>
      <c r="K2833" s="45" t="str">
        <f t="shared" si="134"/>
        <v>UNS Electric Inc_AZ</v>
      </c>
      <c r="L2833" s="45" t="s">
        <v>4034</v>
      </c>
      <c r="M2833" s="45">
        <v>0</v>
      </c>
      <c r="N2833" s="45">
        <v>10413</v>
      </c>
      <c r="O2833" s="45">
        <v>14</v>
      </c>
      <c r="P2833" s="45">
        <v>79044</v>
      </c>
      <c r="Q2833" s="45">
        <v>0</v>
      </c>
      <c r="R2833" s="45">
        <v>63954</v>
      </c>
      <c r="S2833" s="45">
        <v>15431</v>
      </c>
      <c r="T2833" s="45">
        <v>85760</v>
      </c>
      <c r="U2833" s="45">
        <v>0</v>
      </c>
      <c r="V2833" s="45">
        <v>10.17</v>
      </c>
      <c r="W2833" s="45">
        <v>7.76</v>
      </c>
      <c r="X2833" s="45">
        <v>10.039999999999999</v>
      </c>
      <c r="Y2833" s="46">
        <v>306611.59999999998</v>
      </c>
      <c r="Z2833" s="46">
        <v>49712.6229453177</v>
      </c>
      <c r="AA2833" s="47">
        <f>_xlfn.XLOOKUP($E2833,Main_OG!$D$1:$D$766,Main_OG!AJ$1:AJ$766,"")</f>
        <v>42593664</v>
      </c>
      <c r="AB2833" s="47">
        <f>_xlfn.XLOOKUP($E2833,Main_OG!$D$1:$D$766,Main_OG!AK$1:AK$766,"")</f>
        <v>178620</v>
      </c>
      <c r="AC2833" s="47">
        <f>_xlfn.XLOOKUP($E2833,Main_OG!$D$1:$D$766,Main_OG!AL$1:AL$766,"")</f>
        <v>559275588</v>
      </c>
      <c r="AD2833" s="47">
        <f>_xlfn.XLOOKUP($E2833,Main_OG!$D$1:$D$766,Main_OG!AM$1:AM$766,"")</f>
        <v>26782391</v>
      </c>
    </row>
    <row r="2834" spans="1:30" x14ac:dyDescent="0.35">
      <c r="A2834" s="36" t="s">
        <v>4031</v>
      </c>
      <c r="B2834" s="45" t="s">
        <v>325</v>
      </c>
      <c r="C2834" s="45" t="s">
        <v>4325</v>
      </c>
      <c r="D2834" s="36" t="s">
        <v>4033</v>
      </c>
      <c r="E2834" s="36" t="str">
        <f t="shared" si="132"/>
        <v>2008_AZ</v>
      </c>
      <c r="F2834" s="45">
        <v>2008</v>
      </c>
      <c r="G2834" s="45">
        <f>_xlfn.XLOOKUP(I2834,Main_OG!$B$1:$B$766,Main_OG!$O$1:$O$766,"")</f>
        <v>0</v>
      </c>
      <c r="H2834" s="45">
        <f>_xlfn.XLOOKUP(E2834,Main_OG!$D$1:$D$766,Main_OG!$J$1:$J$766,"")</f>
        <v>0</v>
      </c>
      <c r="I2834" s="45" t="s">
        <v>325</v>
      </c>
      <c r="J2834" s="45" t="str">
        <f t="shared" si="133"/>
        <v>UNS Electric, Inc_AZ</v>
      </c>
      <c r="K2834" s="45" t="str">
        <f t="shared" si="134"/>
        <v>UNS Electric Inc_AZ</v>
      </c>
      <c r="L2834" s="45" t="s">
        <v>4035</v>
      </c>
      <c r="M2834" s="45">
        <v>0</v>
      </c>
      <c r="N2834" s="45">
        <v>10591</v>
      </c>
      <c r="O2834" s="45">
        <v>18</v>
      </c>
      <c r="P2834" s="45">
        <v>79378</v>
      </c>
      <c r="Q2834" s="45">
        <v>0</v>
      </c>
      <c r="R2834" s="45">
        <v>621818</v>
      </c>
      <c r="S2834" s="45">
        <v>219003</v>
      </c>
      <c r="T2834" s="45">
        <v>822497</v>
      </c>
      <c r="U2834" s="45">
        <v>0</v>
      </c>
      <c r="V2834" s="45">
        <v>11.22</v>
      </c>
      <c r="W2834" s="45">
        <v>8.9600000000000009</v>
      </c>
      <c r="X2834" s="45">
        <v>11.21</v>
      </c>
      <c r="Y2834" s="46">
        <v>302277.90000000002</v>
      </c>
      <c r="Z2834" s="46">
        <v>48130.649156847969</v>
      </c>
      <c r="AA2834" s="47">
        <f>_xlfn.XLOOKUP($E2834,Main_OG!$D$1:$D$766,Main_OG!AJ$1:AJ$766,"")</f>
        <v>45521026</v>
      </c>
      <c r="AB2834" s="47">
        <f>_xlfn.XLOOKUP($E2834,Main_OG!$D$1:$D$766,Main_OG!AK$1:AK$766,"")</f>
        <v>184798</v>
      </c>
      <c r="AC2834" s="47">
        <f>_xlfn.XLOOKUP($E2834,Main_OG!$D$1:$D$766,Main_OG!AL$1:AL$766,"")</f>
        <v>567842176</v>
      </c>
      <c r="AD2834" s="47">
        <f>_xlfn.XLOOKUP($E2834,Main_OG!$D$1:$D$766,Main_OG!AM$1:AM$766,"")</f>
        <v>29250496</v>
      </c>
    </row>
    <row r="2835" spans="1:30" x14ac:dyDescent="0.35">
      <c r="A2835" s="36" t="s">
        <v>4031</v>
      </c>
      <c r="B2835" s="45" t="s">
        <v>325</v>
      </c>
      <c r="C2835" s="45" t="s">
        <v>4325</v>
      </c>
      <c r="D2835" s="36" t="s">
        <v>4033</v>
      </c>
      <c r="E2835" s="36" t="str">
        <f t="shared" si="132"/>
        <v>2009_AZ</v>
      </c>
      <c r="F2835" s="45">
        <v>2009</v>
      </c>
      <c r="G2835" s="45">
        <f>_xlfn.XLOOKUP(I2835,Main_OG!$B$1:$B$766,Main_OG!$O$1:$O$766,"")</f>
        <v>0</v>
      </c>
      <c r="H2835" s="45">
        <f>_xlfn.XLOOKUP(E2835,Main_OG!$D$1:$D$766,Main_OG!$J$1:$J$766,"")</f>
        <v>0</v>
      </c>
      <c r="I2835" s="45" t="s">
        <v>325</v>
      </c>
      <c r="J2835" s="45" t="str">
        <f t="shared" si="133"/>
        <v>UNS Electric, Inc_AZ</v>
      </c>
      <c r="K2835" s="45" t="str">
        <f t="shared" si="134"/>
        <v>UNS Electric Inc_AZ</v>
      </c>
      <c r="L2835" s="45" t="s">
        <v>4036</v>
      </c>
      <c r="M2835" s="45">
        <v>0</v>
      </c>
      <c r="N2835" s="45">
        <v>10612</v>
      </c>
      <c r="O2835" s="45">
        <v>23</v>
      </c>
      <c r="P2835" s="45">
        <v>79483</v>
      </c>
      <c r="Q2835" s="45">
        <v>0</v>
      </c>
      <c r="R2835" s="45">
        <v>610148</v>
      </c>
      <c r="S2835" s="45">
        <v>360459</v>
      </c>
      <c r="T2835" s="45">
        <v>813795</v>
      </c>
      <c r="U2835" s="45">
        <v>0</v>
      </c>
      <c r="V2835" s="45">
        <v>10.49</v>
      </c>
      <c r="W2835" s="45">
        <v>7.9</v>
      </c>
      <c r="X2835" s="45">
        <v>10.130000000000001</v>
      </c>
      <c r="Y2835" s="46">
        <v>277412.40000000002</v>
      </c>
      <c r="Z2835" s="46">
        <v>43734.142352526833</v>
      </c>
      <c r="AA2835" s="47">
        <f>_xlfn.XLOOKUP($E2835,Main_OG!$D$1:$D$766,Main_OG!AJ$1:AJ$766,"")</f>
        <v>41675088</v>
      </c>
      <c r="AB2835" s="47">
        <f>_xlfn.XLOOKUP($E2835,Main_OG!$D$1:$D$766,Main_OG!AK$1:AK$766,"")</f>
        <v>234084</v>
      </c>
      <c r="AC2835" s="47">
        <f>_xlfn.XLOOKUP($E2835,Main_OG!$D$1:$D$766,Main_OG!AL$1:AL$766,"")</f>
        <v>524129184</v>
      </c>
      <c r="AD2835" s="47">
        <f>_xlfn.XLOOKUP($E2835,Main_OG!$D$1:$D$766,Main_OG!AM$1:AM$766,"")</f>
        <v>30661851</v>
      </c>
    </row>
    <row r="2836" spans="1:30" x14ac:dyDescent="0.35">
      <c r="A2836" s="36" t="s">
        <v>4031</v>
      </c>
      <c r="B2836" s="45" t="s">
        <v>325</v>
      </c>
      <c r="C2836" s="45" t="s">
        <v>4325</v>
      </c>
      <c r="D2836" s="36" t="s">
        <v>4033</v>
      </c>
      <c r="E2836" s="36" t="str">
        <f t="shared" si="132"/>
        <v>2010_AZ</v>
      </c>
      <c r="F2836" s="45">
        <v>2010</v>
      </c>
      <c r="G2836" s="45">
        <f>_xlfn.XLOOKUP(I2836,Main_OG!$B$1:$B$766,Main_OG!$O$1:$O$766,"")</f>
        <v>0</v>
      </c>
      <c r="H2836" s="45">
        <f>_xlfn.XLOOKUP(E2836,Main_OG!$D$1:$D$766,Main_OG!$J$1:$J$766,"")</f>
        <v>0</v>
      </c>
      <c r="I2836" s="45" t="s">
        <v>325</v>
      </c>
      <c r="J2836" s="45" t="str">
        <f t="shared" si="133"/>
        <v>UNS Electric, Inc_AZ</v>
      </c>
      <c r="K2836" s="45" t="str">
        <f t="shared" si="134"/>
        <v>UNS Electric Inc_AZ</v>
      </c>
      <c r="L2836" s="45" t="s">
        <v>4037</v>
      </c>
      <c r="M2836" s="45">
        <v>0</v>
      </c>
      <c r="N2836" s="45">
        <v>10609</v>
      </c>
      <c r="O2836" s="45">
        <v>25</v>
      </c>
      <c r="P2836" s="45">
        <v>80168</v>
      </c>
      <c r="Q2836" s="45">
        <v>0</v>
      </c>
      <c r="R2836" s="45">
        <v>608259</v>
      </c>
      <c r="S2836" s="45">
        <v>428548</v>
      </c>
      <c r="T2836" s="45">
        <v>820352</v>
      </c>
      <c r="U2836" s="45">
        <v>0</v>
      </c>
      <c r="V2836" s="45">
        <v>9.81</v>
      </c>
      <c r="W2836" s="45">
        <v>7.55</v>
      </c>
      <c r="X2836" s="45">
        <v>9.89</v>
      </c>
      <c r="Y2836" s="46">
        <v>282252.5</v>
      </c>
      <c r="Z2836" s="46">
        <v>44051.417889040415</v>
      </c>
      <c r="AA2836" s="47">
        <f>_xlfn.XLOOKUP($E2836,Main_OG!$D$1:$D$766,Main_OG!AJ$1:AJ$766,"")</f>
        <v>46352248</v>
      </c>
      <c r="AB2836" s="47">
        <f>_xlfn.XLOOKUP($E2836,Main_OG!$D$1:$D$766,Main_OG!AK$1:AK$766,"")</f>
        <v>241420</v>
      </c>
      <c r="AC2836" s="47">
        <f>_xlfn.XLOOKUP($E2836,Main_OG!$D$1:$D$766,Main_OG!AL$1:AL$766,"")</f>
        <v>449511506</v>
      </c>
      <c r="AD2836" s="47">
        <f>_xlfn.XLOOKUP($E2836,Main_OG!$D$1:$D$766,Main_OG!AM$1:AM$766,"")</f>
        <v>31199935</v>
      </c>
    </row>
    <row r="2837" spans="1:30" x14ac:dyDescent="0.35">
      <c r="A2837" s="36" t="s">
        <v>4031</v>
      </c>
      <c r="B2837" s="45" t="s">
        <v>325</v>
      </c>
      <c r="C2837" s="45" t="s">
        <v>4325</v>
      </c>
      <c r="D2837" s="36" t="s">
        <v>4033</v>
      </c>
      <c r="E2837" s="36" t="str">
        <f t="shared" si="132"/>
        <v>2011_AZ</v>
      </c>
      <c r="F2837" s="45">
        <v>2011</v>
      </c>
      <c r="G2837" s="45">
        <f>_xlfn.XLOOKUP(I2837,Main_OG!$B$1:$B$766,Main_OG!$O$1:$O$766,"")</f>
        <v>0</v>
      </c>
      <c r="H2837" s="45">
        <f>_xlfn.XLOOKUP(E2837,Main_OG!$D$1:$D$766,Main_OG!$J$1:$J$766,"")</f>
        <v>0</v>
      </c>
      <c r="I2837" s="45" t="s">
        <v>325</v>
      </c>
      <c r="J2837" s="45" t="str">
        <f t="shared" si="133"/>
        <v>UNS Electric, Inc_AZ</v>
      </c>
      <c r="K2837" s="45" t="str">
        <f t="shared" si="134"/>
        <v>UNS Electric Inc_AZ</v>
      </c>
      <c r="L2837" s="45" t="s">
        <v>4038</v>
      </c>
      <c r="M2837" s="45">
        <v>0</v>
      </c>
      <c r="N2837" s="45">
        <v>10655</v>
      </c>
      <c r="O2837" s="45">
        <v>24</v>
      </c>
      <c r="P2837" s="45">
        <v>80576</v>
      </c>
      <c r="Q2837" s="45">
        <v>0</v>
      </c>
      <c r="R2837" s="45">
        <v>603560</v>
      </c>
      <c r="S2837" s="45">
        <v>421549</v>
      </c>
      <c r="T2837" s="45">
        <v>827795</v>
      </c>
      <c r="U2837" s="45">
        <v>0</v>
      </c>
      <c r="V2837" s="45">
        <v>10.050000000000001</v>
      </c>
      <c r="W2837" s="45">
        <v>7.82</v>
      </c>
      <c r="X2837" s="45">
        <v>9.86</v>
      </c>
      <c r="Y2837" s="46">
        <v>290411.3</v>
      </c>
      <c r="Z2837" s="46">
        <v>44862.14079243478</v>
      </c>
      <c r="AA2837" s="47">
        <f>_xlfn.XLOOKUP($E2837,Main_OG!$D$1:$D$766,Main_OG!AJ$1:AJ$766,"")</f>
        <v>46614246</v>
      </c>
      <c r="AB2837" s="47">
        <f>_xlfn.XLOOKUP($E2837,Main_OG!$D$1:$D$766,Main_OG!AK$1:AK$766,"")</f>
        <v>196670</v>
      </c>
      <c r="AC2837" s="47">
        <f>_xlfn.XLOOKUP($E2837,Main_OG!$D$1:$D$766,Main_OG!AL$1:AL$766,"")</f>
        <v>362618860</v>
      </c>
      <c r="AD2837" s="47">
        <f>_xlfn.XLOOKUP($E2837,Main_OG!$D$1:$D$766,Main_OG!AM$1:AM$766,"")</f>
        <v>31277863</v>
      </c>
    </row>
    <row r="2838" spans="1:30" x14ac:dyDescent="0.35">
      <c r="A2838" s="36" t="s">
        <v>4031</v>
      </c>
      <c r="B2838" s="45" t="s">
        <v>325</v>
      </c>
      <c r="C2838" s="45" t="s">
        <v>4325</v>
      </c>
      <c r="D2838" s="36" t="s">
        <v>4033</v>
      </c>
      <c r="E2838" s="36" t="str">
        <f t="shared" si="132"/>
        <v>2012_AZ</v>
      </c>
      <c r="F2838" s="45">
        <v>2012</v>
      </c>
      <c r="G2838" s="45">
        <f>_xlfn.XLOOKUP(I2838,Main_OG!$B$1:$B$766,Main_OG!$O$1:$O$766,"")</f>
        <v>0</v>
      </c>
      <c r="H2838" s="45">
        <f>_xlfn.XLOOKUP(E2838,Main_OG!$D$1:$D$766,Main_OG!$J$1:$J$766,"")</f>
        <v>0</v>
      </c>
      <c r="I2838" s="45" t="s">
        <v>325</v>
      </c>
      <c r="J2838" s="45" t="str">
        <f t="shared" si="133"/>
        <v>UNS Electric, Inc_AZ</v>
      </c>
      <c r="K2838" s="45" t="str">
        <f t="shared" si="134"/>
        <v>UNS Electric Inc_AZ</v>
      </c>
      <c r="L2838" s="45" t="s">
        <v>4039</v>
      </c>
      <c r="M2838" s="45">
        <v>0</v>
      </c>
      <c r="N2838" s="45">
        <v>10933</v>
      </c>
      <c r="O2838" s="45">
        <v>23</v>
      </c>
      <c r="P2838" s="45">
        <v>80865</v>
      </c>
      <c r="Q2838" s="45">
        <v>0</v>
      </c>
      <c r="R2838" s="45">
        <v>615829</v>
      </c>
      <c r="S2838" s="45">
        <v>303928</v>
      </c>
      <c r="T2838" s="45">
        <v>835784</v>
      </c>
      <c r="U2838" s="45">
        <v>0</v>
      </c>
      <c r="V2838" s="45">
        <v>9.3033131000000004</v>
      </c>
      <c r="W2838" s="45">
        <v>8.3970546000000006</v>
      </c>
      <c r="X2838" s="45">
        <v>9.2480831999999999</v>
      </c>
      <c r="Y2838" s="46">
        <v>297077.3</v>
      </c>
      <c r="Z2838" s="46">
        <v>45311.426612148476</v>
      </c>
      <c r="AA2838" s="47">
        <f>_xlfn.XLOOKUP($E2838,Main_OG!$D$1:$D$766,Main_OG!AJ$1:AJ$766,"")</f>
        <v>43037228</v>
      </c>
      <c r="AB2838" s="47">
        <f>_xlfn.XLOOKUP($E2838,Main_OG!$D$1:$D$766,Main_OG!AK$1:AK$766,"")</f>
        <v>153840</v>
      </c>
      <c r="AC2838" s="47">
        <f>_xlfn.XLOOKUP($E2838,Main_OG!$D$1:$D$766,Main_OG!AL$1:AL$766,"")</f>
        <v>459649942</v>
      </c>
      <c r="AD2838" s="47">
        <f>_xlfn.XLOOKUP($E2838,Main_OG!$D$1:$D$766,Main_OG!AM$1:AM$766,"")</f>
        <v>31933916</v>
      </c>
    </row>
    <row r="2839" spans="1:30" x14ac:dyDescent="0.35">
      <c r="A2839" s="36" t="s">
        <v>4031</v>
      </c>
      <c r="B2839" s="45" t="s">
        <v>325</v>
      </c>
      <c r="C2839" s="45" t="s">
        <v>4325</v>
      </c>
      <c r="D2839" s="36" t="s">
        <v>4033</v>
      </c>
      <c r="E2839" s="36" t="str">
        <f t="shared" si="132"/>
        <v>2013_AZ</v>
      </c>
      <c r="F2839" s="45">
        <v>2013</v>
      </c>
      <c r="G2839" s="45">
        <f>_xlfn.XLOOKUP(I2839,Main_OG!$B$1:$B$766,Main_OG!$O$1:$O$766,"")</f>
        <v>0</v>
      </c>
      <c r="H2839" s="45">
        <f>_xlfn.XLOOKUP(E2839,Main_OG!$D$1:$D$766,Main_OG!$J$1:$J$766,"")</f>
        <v>0</v>
      </c>
      <c r="I2839" s="45" t="s">
        <v>325</v>
      </c>
      <c r="J2839" s="45" t="str">
        <f t="shared" si="133"/>
        <v>UNS Electric, Inc_AZ</v>
      </c>
      <c r="K2839" s="45" t="str">
        <f t="shared" si="134"/>
        <v>UNS Electric Inc_AZ</v>
      </c>
      <c r="L2839" s="45" t="s">
        <v>4040</v>
      </c>
      <c r="M2839" s="45">
        <v>0</v>
      </c>
      <c r="N2839" s="45">
        <v>11128</v>
      </c>
      <c r="O2839" s="45">
        <v>20</v>
      </c>
      <c r="P2839" s="45">
        <v>81399</v>
      </c>
      <c r="Q2839" s="45">
        <v>0</v>
      </c>
      <c r="R2839" s="45">
        <v>609437</v>
      </c>
      <c r="S2839" s="45">
        <v>246253</v>
      </c>
      <c r="T2839" s="45">
        <v>843617</v>
      </c>
      <c r="U2839" s="45">
        <v>0</v>
      </c>
      <c r="V2839" s="45">
        <v>9.6556493999999997</v>
      </c>
      <c r="W2839" s="45">
        <v>8.3866592000000004</v>
      </c>
      <c r="X2839" s="45">
        <v>9.6196733999999999</v>
      </c>
      <c r="Y2839" s="46">
        <v>298859.90000000002</v>
      </c>
      <c r="Z2839" s="46">
        <v>45045.043551394265</v>
      </c>
      <c r="AA2839" s="47">
        <f>_xlfn.XLOOKUP($E2839,Main_OG!$D$1:$D$766,Main_OG!AJ$1:AJ$766,"")</f>
        <v>46595690</v>
      </c>
      <c r="AB2839" s="47">
        <f>_xlfn.XLOOKUP($E2839,Main_OG!$D$1:$D$766,Main_OG!AK$1:AK$766,"")</f>
        <v>161662</v>
      </c>
      <c r="AC2839" s="47">
        <f>_xlfn.XLOOKUP($E2839,Main_OG!$D$1:$D$766,Main_OG!AL$1:AL$766,"")</f>
        <v>448302310</v>
      </c>
      <c r="AD2839" s="47">
        <f>_xlfn.XLOOKUP($E2839,Main_OG!$D$1:$D$766,Main_OG!AM$1:AM$766,"")</f>
        <v>31431080</v>
      </c>
    </row>
    <row r="2840" spans="1:30" x14ac:dyDescent="0.35">
      <c r="A2840" s="36" t="s">
        <v>4031</v>
      </c>
      <c r="B2840" s="45" t="s">
        <v>325</v>
      </c>
      <c r="C2840" s="45" t="s">
        <v>4325</v>
      </c>
      <c r="D2840" s="36" t="s">
        <v>4033</v>
      </c>
      <c r="E2840" s="36" t="str">
        <f t="shared" si="132"/>
        <v>2014_AZ</v>
      </c>
      <c r="F2840" s="45">
        <v>2014</v>
      </c>
      <c r="G2840" s="45">
        <f>_xlfn.XLOOKUP(I2840,Main_OG!$B$1:$B$766,Main_OG!$O$1:$O$766,"")</f>
        <v>0</v>
      </c>
      <c r="H2840" s="45">
        <f>_xlfn.XLOOKUP(E2840,Main_OG!$D$1:$D$766,Main_OG!$J$1:$J$766,"")</f>
        <v>0</v>
      </c>
      <c r="I2840" s="45" t="s">
        <v>325</v>
      </c>
      <c r="J2840" s="45" t="str">
        <f t="shared" si="133"/>
        <v>UNS Electric, Inc_AZ</v>
      </c>
      <c r="K2840" s="45" t="str">
        <f t="shared" si="134"/>
        <v>UNS Electric Inc_AZ</v>
      </c>
      <c r="L2840" s="45" t="s">
        <v>4041</v>
      </c>
      <c r="M2840" s="45">
        <v>0</v>
      </c>
      <c r="N2840" s="45">
        <v>11286</v>
      </c>
      <c r="O2840" s="45">
        <v>18</v>
      </c>
      <c r="P2840" s="45">
        <v>82107</v>
      </c>
      <c r="Q2840" s="45">
        <v>0</v>
      </c>
      <c r="R2840" s="45">
        <v>612062</v>
      </c>
      <c r="S2840" s="45">
        <v>249444</v>
      </c>
      <c r="T2840" s="45">
        <v>815941</v>
      </c>
      <c r="U2840" s="45">
        <v>0</v>
      </c>
      <c r="V2840" s="45">
        <v>10.229355999999999</v>
      </c>
      <c r="W2840" s="45">
        <v>8.5822870000000009</v>
      </c>
      <c r="X2840" s="45">
        <v>10.292533000000001</v>
      </c>
      <c r="Y2840" s="46">
        <v>301721.2</v>
      </c>
      <c r="Z2840" s="46">
        <v>44813.142918335157</v>
      </c>
      <c r="AA2840" s="47">
        <f>_xlfn.XLOOKUP($E2840,Main_OG!$D$1:$D$766,Main_OG!AJ$1:AJ$766,"")</f>
        <v>45822012</v>
      </c>
      <c r="AB2840" s="47">
        <f>_xlfn.XLOOKUP($E2840,Main_OG!$D$1:$D$766,Main_OG!AK$1:AK$766,"")</f>
        <v>216630</v>
      </c>
      <c r="AC2840" s="47">
        <f>_xlfn.XLOOKUP($E2840,Main_OG!$D$1:$D$766,Main_OG!AL$1:AL$766,"")</f>
        <v>414014908</v>
      </c>
      <c r="AD2840" s="47">
        <f>_xlfn.XLOOKUP($E2840,Main_OG!$D$1:$D$766,Main_OG!AM$1:AM$766,"")</f>
        <v>32320917</v>
      </c>
    </row>
    <row r="2841" spans="1:30" x14ac:dyDescent="0.35">
      <c r="A2841" s="36" t="s">
        <v>4031</v>
      </c>
      <c r="B2841" s="45" t="s">
        <v>325</v>
      </c>
      <c r="C2841" s="45" t="s">
        <v>4325</v>
      </c>
      <c r="D2841" s="36" t="s">
        <v>4033</v>
      </c>
      <c r="E2841" s="36" t="str">
        <f t="shared" si="132"/>
        <v>2015_AZ</v>
      </c>
      <c r="F2841" s="45">
        <v>2015</v>
      </c>
      <c r="G2841" s="45">
        <f>_xlfn.XLOOKUP(I2841,Main_OG!$B$1:$B$766,Main_OG!$O$1:$O$766,"")</f>
        <v>0</v>
      </c>
      <c r="H2841" s="45">
        <f>_xlfn.XLOOKUP(E2841,Main_OG!$D$1:$D$766,Main_OG!$J$1:$J$766,"")</f>
        <v>0</v>
      </c>
      <c r="I2841" s="45" t="s">
        <v>325</v>
      </c>
      <c r="J2841" s="45" t="str">
        <f t="shared" si="133"/>
        <v>UNS Electric, Inc_AZ</v>
      </c>
      <c r="K2841" s="45" t="str">
        <f t="shared" si="134"/>
        <v>UNS Electric Inc_AZ</v>
      </c>
      <c r="L2841" s="45" t="s">
        <v>4042</v>
      </c>
      <c r="M2841" s="45">
        <v>0</v>
      </c>
      <c r="N2841" s="45">
        <v>11366</v>
      </c>
      <c r="O2841" s="45">
        <v>14</v>
      </c>
      <c r="P2841" s="45">
        <v>82823</v>
      </c>
      <c r="Q2841" s="45">
        <v>0</v>
      </c>
      <c r="R2841" s="45">
        <v>604079</v>
      </c>
      <c r="S2841" s="45">
        <v>177755</v>
      </c>
      <c r="T2841" s="45">
        <v>846204</v>
      </c>
      <c r="U2841" s="45">
        <v>0</v>
      </c>
      <c r="V2841" s="45">
        <v>10.539184000000001</v>
      </c>
      <c r="W2841" s="45">
        <v>8.3862620000000003</v>
      </c>
      <c r="X2841" s="45">
        <v>10.379058000000001</v>
      </c>
      <c r="Y2841" s="46">
        <v>308582.8</v>
      </c>
      <c r="Z2841" s="46">
        <v>45161.917278542795</v>
      </c>
      <c r="AA2841" s="47">
        <f>_xlfn.XLOOKUP($E2841,Main_OG!$D$1:$D$766,Main_OG!AJ$1:AJ$766,"")</f>
        <v>39624734</v>
      </c>
      <c r="AB2841" s="47">
        <f>_xlfn.XLOOKUP($E2841,Main_OG!$D$1:$D$766,Main_OG!AK$1:AK$766,"")</f>
        <v>184710</v>
      </c>
      <c r="AC2841" s="47">
        <f>_xlfn.XLOOKUP($E2841,Main_OG!$D$1:$D$766,Main_OG!AL$1:AL$766,"")</f>
        <v>499595516</v>
      </c>
      <c r="AD2841" s="47">
        <f>_xlfn.XLOOKUP($E2841,Main_OG!$D$1:$D$766,Main_OG!AM$1:AM$766,"")</f>
        <v>32525595</v>
      </c>
    </row>
    <row r="2842" spans="1:30" x14ac:dyDescent="0.35">
      <c r="A2842" s="36" t="s">
        <v>4031</v>
      </c>
      <c r="B2842" s="45" t="s">
        <v>325</v>
      </c>
      <c r="C2842" s="45" t="s">
        <v>4325</v>
      </c>
      <c r="D2842" s="36" t="s">
        <v>4033</v>
      </c>
      <c r="E2842" s="36" t="str">
        <f t="shared" si="132"/>
        <v>2016_AZ</v>
      </c>
      <c r="F2842" s="45">
        <v>2016</v>
      </c>
      <c r="G2842" s="45">
        <f>_xlfn.XLOOKUP(I2842,Main_OG!$B$1:$B$766,Main_OG!$O$1:$O$766,"")</f>
        <v>0</v>
      </c>
      <c r="H2842" s="45">
        <f>_xlfn.XLOOKUP(E2842,Main_OG!$D$1:$D$766,Main_OG!$J$1:$J$766,"")</f>
        <v>0</v>
      </c>
      <c r="I2842" s="45" t="s">
        <v>325</v>
      </c>
      <c r="J2842" s="45" t="str">
        <f t="shared" si="133"/>
        <v>UNS Electric, Inc_AZ</v>
      </c>
      <c r="K2842" s="45" t="str">
        <f t="shared" si="134"/>
        <v>UNS Electric Inc_AZ</v>
      </c>
      <c r="L2842" s="45" t="s">
        <v>4043</v>
      </c>
      <c r="M2842" s="45">
        <v>0</v>
      </c>
      <c r="N2842" s="45">
        <v>11460</v>
      </c>
      <c r="O2842" s="45">
        <v>7</v>
      </c>
      <c r="P2842" s="45">
        <v>83620</v>
      </c>
      <c r="Q2842" s="45">
        <v>0</v>
      </c>
      <c r="R2842" s="45">
        <v>652659</v>
      </c>
      <c r="S2842" s="45">
        <v>132692</v>
      </c>
      <c r="T2842" s="45">
        <v>852454</v>
      </c>
      <c r="U2842" s="45">
        <v>0</v>
      </c>
      <c r="V2842" s="45">
        <v>10.821624</v>
      </c>
      <c r="W2842" s="45">
        <v>8.1181231999999994</v>
      </c>
      <c r="X2842" s="45">
        <v>10.793521</v>
      </c>
      <c r="Y2842" s="46">
        <v>319008.40000000002</v>
      </c>
      <c r="Z2842" s="46">
        <v>45935.076007589596</v>
      </c>
      <c r="AA2842" s="47">
        <f>_xlfn.XLOOKUP($E2842,Main_OG!$D$1:$D$766,Main_OG!AJ$1:AJ$766,"")</f>
        <v>33278638</v>
      </c>
      <c r="AB2842" s="47">
        <f>_xlfn.XLOOKUP($E2842,Main_OG!$D$1:$D$766,Main_OG!AK$1:AK$766,"")</f>
        <v>195408</v>
      </c>
      <c r="AC2842" s="47">
        <f>_xlfn.XLOOKUP($E2842,Main_OG!$D$1:$D$766,Main_OG!AL$1:AL$766,"")</f>
        <v>512191910</v>
      </c>
      <c r="AD2842" s="47">
        <f>_xlfn.XLOOKUP($E2842,Main_OG!$D$1:$D$766,Main_OG!AM$1:AM$766,"")</f>
        <v>32377477</v>
      </c>
    </row>
    <row r="2843" spans="1:30" x14ac:dyDescent="0.35">
      <c r="A2843" s="36" t="s">
        <v>4031</v>
      </c>
      <c r="B2843" s="45" t="s">
        <v>325</v>
      </c>
      <c r="C2843" s="45" t="s">
        <v>4325</v>
      </c>
      <c r="D2843" s="36" t="s">
        <v>4033</v>
      </c>
      <c r="E2843" s="36" t="str">
        <f t="shared" si="132"/>
        <v>2017_AZ</v>
      </c>
      <c r="F2843" s="45">
        <v>2017</v>
      </c>
      <c r="G2843" s="45">
        <f>_xlfn.XLOOKUP(I2843,Main_OG!$B$1:$B$766,Main_OG!$O$1:$O$766,"")</f>
        <v>0</v>
      </c>
      <c r="H2843" s="45">
        <f>_xlfn.XLOOKUP(E2843,Main_OG!$D$1:$D$766,Main_OG!$J$1:$J$766,"")</f>
        <v>0</v>
      </c>
      <c r="I2843" s="45" t="s">
        <v>325</v>
      </c>
      <c r="J2843" s="45" t="str">
        <f t="shared" si="133"/>
        <v>UNS Electric, Inc_AZ</v>
      </c>
      <c r="K2843" s="45" t="str">
        <f t="shared" si="134"/>
        <v>UNS Electric Inc_AZ</v>
      </c>
      <c r="L2843" s="45" t="s">
        <v>4044</v>
      </c>
      <c r="M2843" s="45">
        <v>0</v>
      </c>
      <c r="N2843" s="45">
        <v>11571</v>
      </c>
      <c r="O2843" s="45">
        <v>7</v>
      </c>
      <c r="P2843" s="45">
        <v>84590</v>
      </c>
      <c r="Q2843" s="45">
        <v>0</v>
      </c>
      <c r="R2843" s="45">
        <v>657106</v>
      </c>
      <c r="S2843" s="45">
        <v>136101</v>
      </c>
      <c r="T2843" s="45">
        <v>866216</v>
      </c>
      <c r="U2843" s="45">
        <v>0</v>
      </c>
      <c r="V2843" s="45">
        <v>9.8541483000000003</v>
      </c>
      <c r="W2843" s="45">
        <v>7.1142019999999997</v>
      </c>
      <c r="X2843" s="45">
        <v>9.8897735000000004</v>
      </c>
      <c r="Y2843" s="46">
        <v>333099</v>
      </c>
      <c r="Z2843" s="46">
        <v>47260.90253129643</v>
      </c>
      <c r="AA2843" s="47">
        <f>_xlfn.XLOOKUP($E2843,Main_OG!$D$1:$D$766,Main_OG!AJ$1:AJ$766,"")</f>
        <v>33858072</v>
      </c>
      <c r="AB2843" s="47">
        <f>_xlfn.XLOOKUP($E2843,Main_OG!$D$1:$D$766,Main_OG!AK$1:AK$766,"")</f>
        <v>213654</v>
      </c>
      <c r="AC2843" s="47">
        <f>_xlfn.XLOOKUP($E2843,Main_OG!$D$1:$D$766,Main_OG!AL$1:AL$766,"")</f>
        <v>449095734</v>
      </c>
      <c r="AD2843" s="47">
        <f>_xlfn.XLOOKUP($E2843,Main_OG!$D$1:$D$766,Main_OG!AM$1:AM$766,"")</f>
        <v>32340138</v>
      </c>
    </row>
    <row r="2844" spans="1:30" x14ac:dyDescent="0.35">
      <c r="A2844" s="36" t="s">
        <v>4031</v>
      </c>
      <c r="B2844" s="45" t="s">
        <v>325</v>
      </c>
      <c r="C2844" s="45" t="s">
        <v>4325</v>
      </c>
      <c r="D2844" s="36" t="s">
        <v>4033</v>
      </c>
      <c r="E2844" s="36" t="str">
        <f t="shared" si="132"/>
        <v>2018_AZ</v>
      </c>
      <c r="F2844" s="45">
        <v>2018</v>
      </c>
      <c r="G2844" s="45">
        <f>_xlfn.XLOOKUP(I2844,Main_OG!$B$1:$B$766,Main_OG!$O$1:$O$766,"")</f>
        <v>0</v>
      </c>
      <c r="H2844" s="45">
        <f>_xlfn.XLOOKUP(E2844,Main_OG!$D$1:$D$766,Main_OG!$J$1:$J$766,"")</f>
        <v>0</v>
      </c>
      <c r="I2844" s="45" t="s">
        <v>325</v>
      </c>
      <c r="J2844" s="45" t="str">
        <f t="shared" si="133"/>
        <v>UNS Electric, Inc_AZ</v>
      </c>
      <c r="K2844" s="45" t="str">
        <f t="shared" si="134"/>
        <v>UNS Electric Inc_AZ</v>
      </c>
      <c r="L2844" s="45" t="s">
        <v>4045</v>
      </c>
      <c r="M2844" s="45">
        <v>0</v>
      </c>
      <c r="N2844" s="45">
        <v>11687</v>
      </c>
      <c r="O2844" s="45">
        <v>7</v>
      </c>
      <c r="P2844" s="45">
        <v>86232</v>
      </c>
      <c r="Q2844" s="45">
        <v>0</v>
      </c>
      <c r="R2844" s="45">
        <v>661712</v>
      </c>
      <c r="S2844" s="45">
        <v>134798</v>
      </c>
      <c r="T2844" s="45">
        <v>903742</v>
      </c>
      <c r="U2844" s="45">
        <v>0</v>
      </c>
      <c r="V2844" s="45">
        <v>9.9692767</v>
      </c>
      <c r="W2844" s="45">
        <v>7.0623450999999999</v>
      </c>
      <c r="X2844" s="45">
        <v>10.036946</v>
      </c>
      <c r="Y2844" s="46">
        <v>346398.3</v>
      </c>
      <c r="Z2844" s="46">
        <v>48351.099378746738</v>
      </c>
      <c r="AA2844" s="47">
        <f>_xlfn.XLOOKUP($E2844,Main_OG!$D$1:$D$766,Main_OG!AJ$1:AJ$766,"")</f>
        <v>33627104</v>
      </c>
      <c r="AB2844" s="47">
        <f>_xlfn.XLOOKUP($E2844,Main_OG!$D$1:$D$766,Main_OG!AK$1:AK$766,"")</f>
        <v>189668</v>
      </c>
      <c r="AC2844" s="47">
        <f>_xlfn.XLOOKUP($E2844,Main_OG!$D$1:$D$766,Main_OG!AL$1:AL$766,"")</f>
        <v>570400278</v>
      </c>
      <c r="AD2844" s="47">
        <f>_xlfn.XLOOKUP($E2844,Main_OG!$D$1:$D$766,Main_OG!AM$1:AM$766,"")</f>
        <v>31097259</v>
      </c>
    </row>
    <row r="2845" spans="1:30" x14ac:dyDescent="0.35">
      <c r="A2845" s="36" t="s">
        <v>4031</v>
      </c>
      <c r="B2845" s="45" t="s">
        <v>325</v>
      </c>
      <c r="C2845" s="45" t="s">
        <v>4325</v>
      </c>
      <c r="D2845" s="36" t="s">
        <v>4033</v>
      </c>
      <c r="E2845" s="36" t="str">
        <f t="shared" si="132"/>
        <v>2019_AZ</v>
      </c>
      <c r="F2845" s="45">
        <v>2019</v>
      </c>
      <c r="G2845" s="45">
        <f>_xlfn.XLOOKUP(I2845,Main_OG!$B$1:$B$766,Main_OG!$O$1:$O$766,"")</f>
        <v>0</v>
      </c>
      <c r="H2845" s="45">
        <f>_xlfn.XLOOKUP(E2845,Main_OG!$D$1:$D$766,Main_OG!$J$1:$J$766,"")</f>
        <v>0</v>
      </c>
      <c r="I2845" s="45" t="s">
        <v>325</v>
      </c>
      <c r="J2845" s="45" t="str">
        <f t="shared" si="133"/>
        <v>UNS Electric, Inc_AZ</v>
      </c>
      <c r="K2845" s="45" t="str">
        <f t="shared" si="134"/>
        <v>UNS Electric Inc_AZ</v>
      </c>
      <c r="L2845" s="45" t="s">
        <v>4046</v>
      </c>
      <c r="M2845" s="45">
        <v>0</v>
      </c>
      <c r="N2845" s="45">
        <v>11116</v>
      </c>
      <c r="O2845" s="45">
        <v>7</v>
      </c>
      <c r="P2845" s="45">
        <v>86869</v>
      </c>
      <c r="Q2845" s="45">
        <v>0</v>
      </c>
      <c r="R2845" s="45">
        <v>667537</v>
      </c>
      <c r="S2845" s="45">
        <v>121860</v>
      </c>
      <c r="T2845" s="45">
        <v>898002</v>
      </c>
      <c r="U2845" s="45">
        <v>0</v>
      </c>
      <c r="V2845" s="45">
        <v>9.1909811999999995</v>
      </c>
      <c r="W2845" s="45">
        <v>6.7016248000000003</v>
      </c>
      <c r="X2845" s="45">
        <v>9.3052577000000003</v>
      </c>
      <c r="Y2845" s="46">
        <v>359645.7</v>
      </c>
      <c r="Z2845" s="46">
        <v>49321.646118820718</v>
      </c>
      <c r="AA2845" s="47">
        <f>_xlfn.XLOOKUP($E2845,Main_OG!$D$1:$D$766,Main_OG!AJ$1:AJ$766,"")</f>
        <v>25749582</v>
      </c>
      <c r="AB2845" s="47">
        <f>_xlfn.XLOOKUP($E2845,Main_OG!$D$1:$D$766,Main_OG!AK$1:AK$766,"")</f>
        <v>248922</v>
      </c>
      <c r="AC2845" s="47">
        <f>_xlfn.XLOOKUP($E2845,Main_OG!$D$1:$D$766,Main_OG!AL$1:AL$766,"")</f>
        <v>713593236</v>
      </c>
      <c r="AD2845" s="47">
        <f>_xlfn.XLOOKUP($E2845,Main_OG!$D$1:$D$766,Main_OG!AM$1:AM$766,"")</f>
        <v>31920368</v>
      </c>
    </row>
    <row r="2846" spans="1:30" x14ac:dyDescent="0.35">
      <c r="A2846" s="36" t="s">
        <v>4031</v>
      </c>
      <c r="B2846" s="45" t="s">
        <v>325</v>
      </c>
      <c r="C2846" s="45" t="s">
        <v>4325</v>
      </c>
      <c r="D2846" s="36" t="s">
        <v>4033</v>
      </c>
      <c r="E2846" s="36" t="str">
        <f t="shared" si="132"/>
        <v>2020_AZ</v>
      </c>
      <c r="F2846" s="45">
        <v>2020</v>
      </c>
      <c r="G2846" s="45">
        <f>_xlfn.XLOOKUP(I2846,Main_OG!$B$1:$B$766,Main_OG!$O$1:$O$766,"")</f>
        <v>0</v>
      </c>
      <c r="H2846" s="45">
        <f>_xlfn.XLOOKUP(E2846,Main_OG!$D$1:$D$766,Main_OG!$J$1:$J$766,"")</f>
        <v>0</v>
      </c>
      <c r="I2846" s="45" t="s">
        <v>325</v>
      </c>
      <c r="J2846" s="45" t="str">
        <f t="shared" si="133"/>
        <v>UNS Electric, Inc_AZ</v>
      </c>
      <c r="K2846" s="45" t="str">
        <f t="shared" si="134"/>
        <v>UNS Electric Inc_AZ</v>
      </c>
      <c r="L2846" s="45" t="s">
        <v>4047</v>
      </c>
      <c r="M2846" s="45">
        <v>0</v>
      </c>
      <c r="N2846" s="45">
        <v>11853</v>
      </c>
      <c r="O2846" s="45">
        <v>6</v>
      </c>
      <c r="P2846" s="45">
        <v>0</v>
      </c>
      <c r="Q2846" s="45">
        <v>0</v>
      </c>
      <c r="R2846" s="45">
        <v>677463</v>
      </c>
      <c r="S2846" s="45">
        <v>120653</v>
      </c>
      <c r="T2846" s="45">
        <v>0</v>
      </c>
      <c r="U2846" s="45">
        <v>0</v>
      </c>
      <c r="V2846" s="45">
        <v>10.044622</v>
      </c>
      <c r="W2846" s="45">
        <v>7.0923226000000001</v>
      </c>
      <c r="X2846" s="45">
        <v>0</v>
      </c>
      <c r="Y2846" s="46">
        <v>362603.5</v>
      </c>
      <c r="Z2846" s="46">
        <v>49040.898578558001</v>
      </c>
      <c r="AA2846" s="47">
        <f>_xlfn.XLOOKUP($E2846,Main_OG!$D$1:$D$766,Main_OG!AJ$1:AJ$766,"")</f>
        <v>16548722</v>
      </c>
      <c r="AB2846" s="47">
        <f>_xlfn.XLOOKUP($E2846,Main_OG!$D$1:$D$766,Main_OG!AK$1:AK$766,"")</f>
        <v>157900</v>
      </c>
      <c r="AC2846" s="47">
        <f>_xlfn.XLOOKUP($E2846,Main_OG!$D$1:$D$766,Main_OG!AL$1:AL$766,"")</f>
        <v>778022478</v>
      </c>
      <c r="AD2846" s="47">
        <f>_xlfn.XLOOKUP($E2846,Main_OG!$D$1:$D$766,Main_OG!AM$1:AM$766,"")</f>
        <v>0</v>
      </c>
    </row>
    <row r="2847" spans="1:30" x14ac:dyDescent="0.35">
      <c r="A2847" s="36" t="s">
        <v>4048</v>
      </c>
      <c r="B2847" s="45" t="s">
        <v>230</v>
      </c>
      <c r="C2847" s="45" t="s">
        <v>4326</v>
      </c>
      <c r="D2847" s="36" t="s">
        <v>4535</v>
      </c>
      <c r="E2847" s="36" t="str">
        <f t="shared" si="132"/>
        <v>2017_MI</v>
      </c>
      <c r="F2847" s="45">
        <v>2017</v>
      </c>
      <c r="G2847" s="45">
        <f>_xlfn.XLOOKUP(I2847,Main_OG!$B$1:$B$766,Main_OG!$O$1:$O$766,"")</f>
        <v>0</v>
      </c>
      <c r="H2847" s="45">
        <f>_xlfn.XLOOKUP(E2847,Main_OG!$D$1:$D$766,Main_OG!$J$1:$J$766,"")</f>
        <v>1</v>
      </c>
      <c r="I2847" s="45" t="s">
        <v>230</v>
      </c>
      <c r="J2847" s="45" t="str">
        <f t="shared" si="133"/>
        <v>Upper Michigan Energy Resources Corp._MI</v>
      </c>
      <c r="K2847" s="45" t="str">
        <f t="shared" si="134"/>
        <v>Upper Michigan Energy Resources Corp_MI</v>
      </c>
      <c r="L2847" s="45" t="s">
        <v>4049</v>
      </c>
      <c r="M2847" s="45">
        <v>0</v>
      </c>
      <c r="N2847" s="45">
        <v>3989</v>
      </c>
      <c r="O2847" s="45">
        <v>31</v>
      </c>
      <c r="P2847" s="45">
        <v>32707</v>
      </c>
      <c r="Q2847" s="45">
        <v>0</v>
      </c>
      <c r="R2847" s="45">
        <v>125583</v>
      </c>
      <c r="S2847" s="45">
        <v>249606</v>
      </c>
      <c r="T2847" s="45">
        <v>226364</v>
      </c>
      <c r="U2847" s="45">
        <v>0</v>
      </c>
      <c r="V2847" s="45">
        <v>14.169991</v>
      </c>
      <c r="W2847" s="45">
        <v>6.7035647999999997</v>
      </c>
      <c r="X2847" s="45">
        <v>14.829611</v>
      </c>
      <c r="Y2847" s="46">
        <v>505101.5</v>
      </c>
      <c r="Z2847" s="46">
        <v>50627.84962480775</v>
      </c>
      <c r="AA2847" s="47">
        <f>_xlfn.XLOOKUP($E2847,Main_OG!$D$1:$D$766,Main_OG!AJ$1:AJ$766,"")</f>
        <v>48055102</v>
      </c>
      <c r="AB2847" s="47">
        <f>_xlfn.XLOOKUP($E2847,Main_OG!$D$1:$D$766,Main_OG!AK$1:AK$766,"")</f>
        <v>5725674</v>
      </c>
      <c r="AC2847" s="47">
        <f>_xlfn.XLOOKUP($E2847,Main_OG!$D$1:$D$766,Main_OG!AL$1:AL$766,"")</f>
        <v>391930296</v>
      </c>
      <c r="AD2847" s="47">
        <f>_xlfn.XLOOKUP($E2847,Main_OG!$D$1:$D$766,Main_OG!AM$1:AM$766,"")</f>
        <v>32381192</v>
      </c>
    </row>
    <row r="2848" spans="1:30" x14ac:dyDescent="0.35">
      <c r="A2848" s="36" t="s">
        <v>4048</v>
      </c>
      <c r="B2848" s="45" t="s">
        <v>230</v>
      </c>
      <c r="C2848" s="45" t="s">
        <v>4326</v>
      </c>
      <c r="D2848" s="36" t="s">
        <v>4535</v>
      </c>
      <c r="E2848" s="36" t="str">
        <f t="shared" si="132"/>
        <v>2018_MI</v>
      </c>
      <c r="F2848" s="45">
        <v>2018</v>
      </c>
      <c r="G2848" s="45">
        <f>_xlfn.XLOOKUP(I2848,Main_OG!$B$1:$B$766,Main_OG!$O$1:$O$766,"")</f>
        <v>0</v>
      </c>
      <c r="H2848" s="45">
        <f>_xlfn.XLOOKUP(E2848,Main_OG!$D$1:$D$766,Main_OG!$J$1:$J$766,"")</f>
        <v>1</v>
      </c>
      <c r="I2848" s="45" t="s">
        <v>230</v>
      </c>
      <c r="J2848" s="45" t="str">
        <f t="shared" si="133"/>
        <v>Upper Michigan Energy Resources Corp._MI</v>
      </c>
      <c r="K2848" s="45" t="str">
        <f t="shared" si="134"/>
        <v>Upper Michigan Energy Resources Corp_MI</v>
      </c>
      <c r="L2848" s="45" t="s">
        <v>4050</v>
      </c>
      <c r="M2848" s="45">
        <v>0</v>
      </c>
      <c r="N2848" s="45">
        <v>3970</v>
      </c>
      <c r="O2848" s="45">
        <v>31</v>
      </c>
      <c r="P2848" s="45">
        <v>32763</v>
      </c>
      <c r="Q2848" s="45">
        <v>0</v>
      </c>
      <c r="R2848" s="45">
        <v>130029</v>
      </c>
      <c r="S2848" s="45">
        <v>258875</v>
      </c>
      <c r="T2848" s="45">
        <v>234233</v>
      </c>
      <c r="U2848" s="45">
        <v>0</v>
      </c>
      <c r="V2848" s="45">
        <v>13.737242999999999</v>
      </c>
      <c r="W2848" s="45">
        <v>6.5236118000000003</v>
      </c>
      <c r="X2848" s="45">
        <v>14.514735</v>
      </c>
      <c r="Y2848" s="46">
        <v>516843</v>
      </c>
      <c r="Z2848" s="46">
        <v>51750.095070873111</v>
      </c>
      <c r="AA2848" s="47">
        <f>_xlfn.XLOOKUP($E2848,Main_OG!$D$1:$D$766,Main_OG!AJ$1:AJ$766,"")</f>
        <v>48470944</v>
      </c>
      <c r="AB2848" s="47">
        <f>_xlfn.XLOOKUP($E2848,Main_OG!$D$1:$D$766,Main_OG!AK$1:AK$766,"")</f>
        <v>6148722</v>
      </c>
      <c r="AC2848" s="47">
        <f>_xlfn.XLOOKUP($E2848,Main_OG!$D$1:$D$766,Main_OG!AL$1:AL$766,"")</f>
        <v>468790626</v>
      </c>
      <c r="AD2848" s="47">
        <f>_xlfn.XLOOKUP($E2848,Main_OG!$D$1:$D$766,Main_OG!AM$1:AM$766,"")</f>
        <v>30478694</v>
      </c>
    </row>
    <row r="2849" spans="1:30" x14ac:dyDescent="0.35">
      <c r="A2849" s="36" t="s">
        <v>4048</v>
      </c>
      <c r="B2849" s="45" t="s">
        <v>230</v>
      </c>
      <c r="C2849" s="45" t="s">
        <v>4326</v>
      </c>
      <c r="D2849" s="36" t="s">
        <v>4535</v>
      </c>
      <c r="E2849" s="36" t="str">
        <f t="shared" si="132"/>
        <v>2019_MI</v>
      </c>
      <c r="F2849" s="45">
        <v>2019</v>
      </c>
      <c r="G2849" s="45">
        <f>_xlfn.XLOOKUP(I2849,Main_OG!$B$1:$B$766,Main_OG!$O$1:$O$766,"")</f>
        <v>0</v>
      </c>
      <c r="H2849" s="45">
        <f>_xlfn.XLOOKUP(E2849,Main_OG!$D$1:$D$766,Main_OG!$J$1:$J$766,"")</f>
        <v>1</v>
      </c>
      <c r="I2849" s="45" t="s">
        <v>230</v>
      </c>
      <c r="J2849" s="45" t="str">
        <f t="shared" si="133"/>
        <v>Upper Michigan Energy Resources Corp._MI</v>
      </c>
      <c r="K2849" s="45" t="str">
        <f t="shared" si="134"/>
        <v>Upper Michigan Energy Resources Corp_MI</v>
      </c>
      <c r="L2849" s="45" t="s">
        <v>4051</v>
      </c>
      <c r="M2849" s="45">
        <v>0</v>
      </c>
      <c r="N2849" s="45">
        <v>3994</v>
      </c>
      <c r="O2849" s="45">
        <v>34</v>
      </c>
      <c r="P2849" s="45">
        <v>32790</v>
      </c>
      <c r="Q2849" s="45">
        <v>0</v>
      </c>
      <c r="R2849" s="45">
        <v>127269</v>
      </c>
      <c r="S2849" s="45">
        <v>1251431</v>
      </c>
      <c r="T2849" s="45">
        <v>231540</v>
      </c>
      <c r="U2849" s="45">
        <v>0</v>
      </c>
      <c r="V2849" s="45">
        <v>13.155284999999999</v>
      </c>
      <c r="W2849" s="45">
        <v>5.0898531</v>
      </c>
      <c r="X2849" s="45">
        <v>14.102315000000001</v>
      </c>
      <c r="Y2849" s="46">
        <v>517845.2</v>
      </c>
      <c r="Z2849" s="46">
        <v>51863.37826665445</v>
      </c>
      <c r="AA2849" s="47">
        <f>_xlfn.XLOOKUP($E2849,Main_OG!$D$1:$D$766,Main_OG!AJ$1:AJ$766,"")</f>
        <v>42514514</v>
      </c>
      <c r="AB2849" s="47">
        <f>_xlfn.XLOOKUP($E2849,Main_OG!$D$1:$D$766,Main_OG!AK$1:AK$766,"")</f>
        <v>4549214</v>
      </c>
      <c r="AC2849" s="47">
        <f>_xlfn.XLOOKUP($E2849,Main_OG!$D$1:$D$766,Main_OG!AL$1:AL$766,"")</f>
        <v>507737264</v>
      </c>
      <c r="AD2849" s="47">
        <f>_xlfn.XLOOKUP($E2849,Main_OG!$D$1:$D$766,Main_OG!AM$1:AM$766,"")</f>
        <v>32909275</v>
      </c>
    </row>
    <row r="2850" spans="1:30" x14ac:dyDescent="0.35">
      <c r="A2850" s="36" t="s">
        <v>4048</v>
      </c>
      <c r="B2850" s="45" t="s">
        <v>230</v>
      </c>
      <c r="C2850" s="45" t="s">
        <v>4326</v>
      </c>
      <c r="D2850" s="36" t="s">
        <v>4535</v>
      </c>
      <c r="E2850" s="36" t="str">
        <f t="shared" si="132"/>
        <v>2020_MI</v>
      </c>
      <c r="F2850" s="45">
        <v>2020</v>
      </c>
      <c r="G2850" s="45">
        <f>_xlfn.XLOOKUP(I2850,Main_OG!$B$1:$B$766,Main_OG!$O$1:$O$766,"")</f>
        <v>0</v>
      </c>
      <c r="H2850" s="45">
        <f>_xlfn.XLOOKUP(E2850,Main_OG!$D$1:$D$766,Main_OG!$J$1:$J$766,"")</f>
        <v>1</v>
      </c>
      <c r="I2850" s="45" t="s">
        <v>230</v>
      </c>
      <c r="J2850" s="45" t="str">
        <f t="shared" si="133"/>
        <v>Upper Michigan Energy Resources Corp._MI</v>
      </c>
      <c r="K2850" s="45" t="str">
        <f t="shared" si="134"/>
        <v>Upper Michigan Energy Resources Corp_MI</v>
      </c>
      <c r="L2850" s="45" t="s">
        <v>4052</v>
      </c>
      <c r="M2850" s="45">
        <v>0</v>
      </c>
      <c r="N2850" s="45">
        <v>4012</v>
      </c>
      <c r="O2850" s="45">
        <v>35</v>
      </c>
      <c r="P2850" s="45">
        <v>0</v>
      </c>
      <c r="Q2850" s="45">
        <v>0</v>
      </c>
      <c r="R2850" s="45">
        <v>124265</v>
      </c>
      <c r="S2850" s="45">
        <v>1338695</v>
      </c>
      <c r="T2850" s="45">
        <v>0</v>
      </c>
      <c r="U2850" s="45">
        <v>0</v>
      </c>
      <c r="V2850" s="45">
        <v>13.194865999999999</v>
      </c>
      <c r="W2850" s="45">
        <v>5.4750933000000002</v>
      </c>
      <c r="X2850" s="45">
        <v>0</v>
      </c>
      <c r="Y2850" s="46">
        <v>502483.7</v>
      </c>
      <c r="Z2850" s="46">
        <v>50367.590085732932</v>
      </c>
      <c r="AA2850" s="47">
        <f>_xlfn.XLOOKUP($E2850,Main_OG!$D$1:$D$766,Main_OG!AJ$1:AJ$766,"")</f>
        <v>31781102</v>
      </c>
      <c r="AB2850" s="47">
        <f>_xlfn.XLOOKUP($E2850,Main_OG!$D$1:$D$766,Main_OG!AK$1:AK$766,"")</f>
        <v>4699362</v>
      </c>
      <c r="AC2850" s="47">
        <f>_xlfn.XLOOKUP($E2850,Main_OG!$D$1:$D$766,Main_OG!AL$1:AL$766,"")</f>
        <v>556237194</v>
      </c>
      <c r="AD2850" s="47">
        <f>_xlfn.XLOOKUP($E2850,Main_OG!$D$1:$D$766,Main_OG!AM$1:AM$766,"")</f>
        <v>0</v>
      </c>
    </row>
    <row r="2851" spans="1:30" x14ac:dyDescent="0.35">
      <c r="A2851" s="36" t="s">
        <v>4053</v>
      </c>
      <c r="B2851" s="45" t="s">
        <v>230</v>
      </c>
      <c r="C2851" s="45" t="s">
        <v>4327</v>
      </c>
      <c r="D2851" s="36" t="s">
        <v>4053</v>
      </c>
      <c r="E2851" s="36" t="str">
        <f t="shared" si="132"/>
        <v>2006_MI</v>
      </c>
      <c r="F2851" s="45">
        <v>2006</v>
      </c>
      <c r="G2851" s="45">
        <f>_xlfn.XLOOKUP(I2851,Main_OG!$B$1:$B$766,Main_OG!$O$1:$O$766,"")</f>
        <v>0</v>
      </c>
      <c r="H2851" s="45">
        <f>_xlfn.XLOOKUP(E2851,Main_OG!$D$1:$D$766,Main_OG!$J$1:$J$766,"")</f>
        <v>0</v>
      </c>
      <c r="I2851" s="45" t="s">
        <v>230</v>
      </c>
      <c r="J2851" s="45" t="str">
        <f t="shared" si="133"/>
        <v>Upper Peninsula Power Co_MI</v>
      </c>
      <c r="K2851" s="45" t="str">
        <f t="shared" si="134"/>
        <v>Upper Peninsula Power Co_MI</v>
      </c>
      <c r="L2851" s="45" t="s">
        <v>4054</v>
      </c>
      <c r="M2851" s="45">
        <v>0</v>
      </c>
      <c r="N2851" s="45">
        <v>5792</v>
      </c>
      <c r="O2851" s="45">
        <v>14</v>
      </c>
      <c r="P2851" s="45">
        <v>46074</v>
      </c>
      <c r="Q2851" s="45">
        <v>0</v>
      </c>
      <c r="R2851" s="45">
        <v>29480</v>
      </c>
      <c r="S2851" s="45">
        <v>19767</v>
      </c>
      <c r="T2851" s="45">
        <v>37739</v>
      </c>
      <c r="U2851" s="45">
        <v>0</v>
      </c>
      <c r="V2851" s="45">
        <v>11.543356109403449</v>
      </c>
      <c r="W2851" s="45">
        <v>7.3065791370496456</v>
      </c>
      <c r="X2851" s="45">
        <v>13.786993705453201</v>
      </c>
      <c r="Y2851" s="46">
        <v>483763.6</v>
      </c>
      <c r="Z2851" s="46">
        <v>48202.440773445334</v>
      </c>
      <c r="AA2851" s="47">
        <f>_xlfn.XLOOKUP($E2851,Main_OG!$D$1:$D$766,Main_OG!AJ$1:AJ$766,"")</f>
        <v>70255935.120000005</v>
      </c>
      <c r="AB2851" s="47">
        <f>_xlfn.XLOOKUP($E2851,Main_OG!$D$1:$D$766,Main_OG!AK$1:AK$766,"")</f>
        <v>1664301.64</v>
      </c>
      <c r="AC2851" s="47">
        <f>_xlfn.XLOOKUP($E2851,Main_OG!$D$1:$D$766,Main_OG!AL$1:AL$766,"")</f>
        <v>181071401.84</v>
      </c>
      <c r="AD2851" s="47">
        <f>_xlfn.XLOOKUP($E2851,Main_OG!$D$1:$D$766,Main_OG!AM$1:AM$766,"")</f>
        <v>29066165</v>
      </c>
    </row>
    <row r="2852" spans="1:30" x14ac:dyDescent="0.35">
      <c r="A2852" s="36" t="s">
        <v>4053</v>
      </c>
      <c r="B2852" s="45" t="s">
        <v>230</v>
      </c>
      <c r="C2852" s="45" t="s">
        <v>4327</v>
      </c>
      <c r="D2852" s="36" t="s">
        <v>4053</v>
      </c>
      <c r="E2852" s="36" t="str">
        <f t="shared" si="132"/>
        <v>2007_MI</v>
      </c>
      <c r="F2852" s="45">
        <v>2007</v>
      </c>
      <c r="G2852" s="45">
        <f>_xlfn.XLOOKUP(I2852,Main_OG!$B$1:$B$766,Main_OG!$O$1:$O$766,"")</f>
        <v>0</v>
      </c>
      <c r="H2852" s="45">
        <f>_xlfn.XLOOKUP(E2852,Main_OG!$D$1:$D$766,Main_OG!$J$1:$J$766,"")</f>
        <v>0</v>
      </c>
      <c r="I2852" s="45" t="s">
        <v>230</v>
      </c>
      <c r="J2852" s="45" t="str">
        <f t="shared" si="133"/>
        <v>Upper Peninsula Power Co_MI</v>
      </c>
      <c r="K2852" s="45" t="str">
        <f t="shared" si="134"/>
        <v>Upper Peninsula Power Co_MI</v>
      </c>
      <c r="L2852" s="45" t="s">
        <v>4055</v>
      </c>
      <c r="M2852" s="45">
        <v>0</v>
      </c>
      <c r="N2852" s="45">
        <v>5763</v>
      </c>
      <c r="O2852" s="45">
        <v>15</v>
      </c>
      <c r="P2852" s="45">
        <v>46030</v>
      </c>
      <c r="Q2852" s="45">
        <v>0</v>
      </c>
      <c r="R2852" s="45">
        <v>31578</v>
      </c>
      <c r="S2852" s="45">
        <v>22390</v>
      </c>
      <c r="T2852" s="45">
        <v>41010</v>
      </c>
      <c r="U2852" s="45">
        <v>0</v>
      </c>
      <c r="V2852" s="45">
        <v>12.44</v>
      </c>
      <c r="W2852" s="45">
        <v>6.79</v>
      </c>
      <c r="X2852" s="45">
        <v>14.75</v>
      </c>
      <c r="Y2852" s="46">
        <v>482935.1</v>
      </c>
      <c r="Z2852" s="46">
        <v>48287.309909407631</v>
      </c>
      <c r="AA2852" s="47">
        <f>_xlfn.XLOOKUP($E2852,Main_OG!$D$1:$D$766,Main_OG!AJ$1:AJ$766,"")</f>
        <v>73603394</v>
      </c>
      <c r="AB2852" s="47">
        <f>_xlfn.XLOOKUP($E2852,Main_OG!$D$1:$D$766,Main_OG!AK$1:AK$766,"")</f>
        <v>2521414</v>
      </c>
      <c r="AC2852" s="47">
        <f>_xlfn.XLOOKUP($E2852,Main_OG!$D$1:$D$766,Main_OG!AL$1:AL$766,"")</f>
        <v>204694010</v>
      </c>
      <c r="AD2852" s="47">
        <f>_xlfn.XLOOKUP($E2852,Main_OG!$D$1:$D$766,Main_OG!AM$1:AM$766,"")</f>
        <v>31516953</v>
      </c>
    </row>
    <row r="2853" spans="1:30" x14ac:dyDescent="0.35">
      <c r="A2853" s="36" t="s">
        <v>4053</v>
      </c>
      <c r="B2853" s="45" t="s">
        <v>230</v>
      </c>
      <c r="C2853" s="45" t="s">
        <v>4327</v>
      </c>
      <c r="D2853" s="36" t="s">
        <v>4053</v>
      </c>
      <c r="E2853" s="36" t="str">
        <f t="shared" si="132"/>
        <v>2008_MI</v>
      </c>
      <c r="F2853" s="45">
        <v>2008</v>
      </c>
      <c r="G2853" s="45">
        <f>_xlfn.XLOOKUP(I2853,Main_OG!$B$1:$B$766,Main_OG!$O$1:$O$766,"")</f>
        <v>0</v>
      </c>
      <c r="H2853" s="45">
        <f>_xlfn.XLOOKUP(E2853,Main_OG!$D$1:$D$766,Main_OG!$J$1:$J$766,"")</f>
        <v>0</v>
      </c>
      <c r="I2853" s="45" t="s">
        <v>230</v>
      </c>
      <c r="J2853" s="45" t="str">
        <f t="shared" si="133"/>
        <v>Upper Peninsula Power Co_MI</v>
      </c>
      <c r="K2853" s="45" t="str">
        <f t="shared" si="134"/>
        <v>Upper Peninsula Power Co_MI</v>
      </c>
      <c r="L2853" s="45" t="s">
        <v>4056</v>
      </c>
      <c r="M2853" s="45">
        <v>0</v>
      </c>
      <c r="N2853" s="45">
        <v>5743</v>
      </c>
      <c r="O2853" s="45">
        <v>17</v>
      </c>
      <c r="P2853" s="45">
        <v>46066</v>
      </c>
      <c r="Q2853" s="45">
        <v>0</v>
      </c>
      <c r="R2853" s="45">
        <v>253592</v>
      </c>
      <c r="S2853" s="45">
        <v>324611</v>
      </c>
      <c r="T2853" s="45">
        <v>269720</v>
      </c>
      <c r="U2853" s="45">
        <v>0</v>
      </c>
      <c r="V2853" s="45">
        <v>13</v>
      </c>
      <c r="W2853" s="45">
        <v>6.98</v>
      </c>
      <c r="X2853" s="45">
        <v>15.35</v>
      </c>
      <c r="Y2853" s="46">
        <v>455256.7</v>
      </c>
      <c r="Z2853" s="46">
        <v>45768.752420983081</v>
      </c>
      <c r="AA2853" s="47">
        <f>_xlfn.XLOOKUP($E2853,Main_OG!$D$1:$D$766,Main_OG!AJ$1:AJ$766,"")</f>
        <v>73448608</v>
      </c>
      <c r="AB2853" s="47">
        <f>_xlfn.XLOOKUP($E2853,Main_OG!$D$1:$D$766,Main_OG!AK$1:AK$766,"")</f>
        <v>1696064</v>
      </c>
      <c r="AC2853" s="47">
        <f>_xlfn.XLOOKUP($E2853,Main_OG!$D$1:$D$766,Main_OG!AL$1:AL$766,"")</f>
        <v>150596912</v>
      </c>
      <c r="AD2853" s="47">
        <f>_xlfn.XLOOKUP($E2853,Main_OG!$D$1:$D$766,Main_OG!AM$1:AM$766,"")</f>
        <v>31484428</v>
      </c>
    </row>
    <row r="2854" spans="1:30" x14ac:dyDescent="0.35">
      <c r="A2854" s="36" t="s">
        <v>4053</v>
      </c>
      <c r="B2854" s="45" t="s">
        <v>230</v>
      </c>
      <c r="C2854" s="45" t="s">
        <v>4327</v>
      </c>
      <c r="D2854" s="36" t="s">
        <v>4053</v>
      </c>
      <c r="E2854" s="36" t="str">
        <f t="shared" si="132"/>
        <v>2009_MI</v>
      </c>
      <c r="F2854" s="45">
        <v>2009</v>
      </c>
      <c r="G2854" s="45">
        <f>_xlfn.XLOOKUP(I2854,Main_OG!$B$1:$B$766,Main_OG!$O$1:$O$766,"")</f>
        <v>0</v>
      </c>
      <c r="H2854" s="45">
        <f>_xlfn.XLOOKUP(E2854,Main_OG!$D$1:$D$766,Main_OG!$J$1:$J$766,"")</f>
        <v>0</v>
      </c>
      <c r="I2854" s="45" t="s">
        <v>230</v>
      </c>
      <c r="J2854" s="45" t="str">
        <f t="shared" si="133"/>
        <v>Upper Peninsula Power Co_MI</v>
      </c>
      <c r="K2854" s="45" t="str">
        <f t="shared" si="134"/>
        <v>Upper Peninsula Power Co_MI</v>
      </c>
      <c r="L2854" s="45" t="s">
        <v>4057</v>
      </c>
      <c r="M2854" s="45">
        <v>0</v>
      </c>
      <c r="N2854" s="45">
        <v>5726</v>
      </c>
      <c r="O2854" s="45">
        <v>13</v>
      </c>
      <c r="P2854" s="45">
        <v>46137</v>
      </c>
      <c r="Q2854" s="45">
        <v>0</v>
      </c>
      <c r="R2854" s="45">
        <v>245570</v>
      </c>
      <c r="S2854" s="45">
        <v>319812</v>
      </c>
      <c r="T2854" s="45">
        <v>270769</v>
      </c>
      <c r="U2854" s="45">
        <v>0</v>
      </c>
      <c r="V2854" s="45">
        <v>13.57</v>
      </c>
      <c r="W2854" s="45">
        <v>5.76</v>
      </c>
      <c r="X2854" s="45">
        <v>15.9</v>
      </c>
      <c r="Y2854" s="46">
        <v>416297.1</v>
      </c>
      <c r="Z2854" s="46">
        <v>42043.455440645848</v>
      </c>
      <c r="AA2854" s="47">
        <f>_xlfn.XLOOKUP($E2854,Main_OG!$D$1:$D$766,Main_OG!AJ$1:AJ$766,"")</f>
        <v>70951888</v>
      </c>
      <c r="AB2854" s="47">
        <f>_xlfn.XLOOKUP($E2854,Main_OG!$D$1:$D$766,Main_OG!AK$1:AK$766,"")</f>
        <v>1451520</v>
      </c>
      <c r="AC2854" s="47">
        <f>_xlfn.XLOOKUP($E2854,Main_OG!$D$1:$D$766,Main_OG!AL$1:AL$766,"")</f>
        <v>132491692</v>
      </c>
      <c r="AD2854" s="47">
        <f>_xlfn.XLOOKUP($E2854,Main_OG!$D$1:$D$766,Main_OG!AM$1:AM$766,"")</f>
        <v>21851009</v>
      </c>
    </row>
    <row r="2855" spans="1:30" x14ac:dyDescent="0.35">
      <c r="A2855" s="36" t="s">
        <v>4053</v>
      </c>
      <c r="B2855" s="45" t="s">
        <v>230</v>
      </c>
      <c r="C2855" s="45" t="s">
        <v>4327</v>
      </c>
      <c r="D2855" s="36" t="s">
        <v>4053</v>
      </c>
      <c r="E2855" s="36" t="str">
        <f t="shared" si="132"/>
        <v>2010_MI</v>
      </c>
      <c r="F2855" s="45">
        <v>2010</v>
      </c>
      <c r="G2855" s="45">
        <f>_xlfn.XLOOKUP(I2855,Main_OG!$B$1:$B$766,Main_OG!$O$1:$O$766,"")</f>
        <v>0</v>
      </c>
      <c r="H2855" s="45">
        <f>_xlfn.XLOOKUP(E2855,Main_OG!$D$1:$D$766,Main_OG!$J$1:$J$766,"")</f>
        <v>0</v>
      </c>
      <c r="I2855" s="45" t="s">
        <v>230</v>
      </c>
      <c r="J2855" s="45" t="str">
        <f t="shared" si="133"/>
        <v>Upper Peninsula Power Co_MI</v>
      </c>
      <c r="K2855" s="45" t="str">
        <f t="shared" si="134"/>
        <v>Upper Peninsula Power Co_MI</v>
      </c>
      <c r="L2855" s="45" t="s">
        <v>4058</v>
      </c>
      <c r="M2855" s="45">
        <v>0</v>
      </c>
      <c r="N2855" s="45">
        <v>5651</v>
      </c>
      <c r="O2855" s="45">
        <v>11</v>
      </c>
      <c r="P2855" s="45">
        <v>45845</v>
      </c>
      <c r="Q2855" s="45">
        <v>0</v>
      </c>
      <c r="R2855" s="45">
        <v>246962</v>
      </c>
      <c r="S2855" s="45">
        <v>283730</v>
      </c>
      <c r="T2855" s="45">
        <v>267403</v>
      </c>
      <c r="U2855" s="45">
        <v>0</v>
      </c>
      <c r="V2855" s="45">
        <v>14.1</v>
      </c>
      <c r="W2855" s="45">
        <v>6.12</v>
      </c>
      <c r="X2855" s="45">
        <v>17.11</v>
      </c>
      <c r="Y2855" s="46">
        <v>441271.5</v>
      </c>
      <c r="Z2855" s="46">
        <v>44673.97282962648</v>
      </c>
      <c r="AA2855" s="47">
        <f>_xlfn.XLOOKUP($E2855,Main_OG!$D$1:$D$766,Main_OG!AJ$1:AJ$766,"")</f>
        <v>70202968</v>
      </c>
      <c r="AB2855" s="47">
        <f>_xlfn.XLOOKUP($E2855,Main_OG!$D$1:$D$766,Main_OG!AK$1:AK$766,"")</f>
        <v>1394134</v>
      </c>
      <c r="AC2855" s="47">
        <f>_xlfn.XLOOKUP($E2855,Main_OG!$D$1:$D$766,Main_OG!AL$1:AL$766,"")</f>
        <v>193405206</v>
      </c>
      <c r="AD2855" s="47">
        <f>_xlfn.XLOOKUP($E2855,Main_OG!$D$1:$D$766,Main_OG!AM$1:AM$766,"")</f>
        <v>29624580</v>
      </c>
    </row>
    <row r="2856" spans="1:30" x14ac:dyDescent="0.35">
      <c r="A2856" s="36" t="s">
        <v>4053</v>
      </c>
      <c r="B2856" s="45" t="s">
        <v>230</v>
      </c>
      <c r="C2856" s="45" t="s">
        <v>4327</v>
      </c>
      <c r="D2856" s="36" t="s">
        <v>4053</v>
      </c>
      <c r="E2856" s="36" t="str">
        <f t="shared" si="132"/>
        <v>2011_MI</v>
      </c>
      <c r="F2856" s="45">
        <v>2011</v>
      </c>
      <c r="G2856" s="45">
        <f>_xlfn.XLOOKUP(I2856,Main_OG!$B$1:$B$766,Main_OG!$O$1:$O$766,"")</f>
        <v>0</v>
      </c>
      <c r="H2856" s="45">
        <f>_xlfn.XLOOKUP(E2856,Main_OG!$D$1:$D$766,Main_OG!$J$1:$J$766,"")</f>
        <v>0</v>
      </c>
      <c r="I2856" s="45" t="s">
        <v>230</v>
      </c>
      <c r="J2856" s="45" t="str">
        <f t="shared" si="133"/>
        <v>Upper Peninsula Power Co_MI</v>
      </c>
      <c r="K2856" s="45" t="str">
        <f t="shared" si="134"/>
        <v>Upper Peninsula Power Co_MI</v>
      </c>
      <c r="L2856" s="45" t="s">
        <v>4059</v>
      </c>
      <c r="M2856" s="45">
        <v>0</v>
      </c>
      <c r="N2856" s="45">
        <v>5717</v>
      </c>
      <c r="O2856" s="45">
        <v>10</v>
      </c>
      <c r="P2856" s="45">
        <v>46221</v>
      </c>
      <c r="Q2856" s="45">
        <v>0</v>
      </c>
      <c r="R2856" s="45">
        <v>249505</v>
      </c>
      <c r="S2856" s="45">
        <v>288154</v>
      </c>
      <c r="T2856" s="45">
        <v>269139</v>
      </c>
      <c r="U2856" s="45">
        <v>0</v>
      </c>
      <c r="V2856" s="45">
        <v>14.56</v>
      </c>
      <c r="W2856" s="45">
        <v>5.84</v>
      </c>
      <c r="X2856" s="45">
        <v>18.34</v>
      </c>
      <c r="Y2856" s="46">
        <v>453989.1</v>
      </c>
      <c r="Z2856" s="46">
        <v>45936.119132417887</v>
      </c>
      <c r="AA2856" s="47">
        <f>_xlfn.XLOOKUP($E2856,Main_OG!$D$1:$D$766,Main_OG!AJ$1:AJ$766,"")</f>
        <v>64902824</v>
      </c>
      <c r="AB2856" s="47">
        <f>_xlfn.XLOOKUP($E2856,Main_OG!$D$1:$D$766,Main_OG!AK$1:AK$766,"")</f>
        <v>1219786</v>
      </c>
      <c r="AC2856" s="47">
        <f>_xlfn.XLOOKUP($E2856,Main_OG!$D$1:$D$766,Main_OG!AL$1:AL$766,"")</f>
        <v>199495150</v>
      </c>
      <c r="AD2856" s="47">
        <f>_xlfn.XLOOKUP($E2856,Main_OG!$D$1:$D$766,Main_OG!AM$1:AM$766,"")</f>
        <v>32889467</v>
      </c>
    </row>
    <row r="2857" spans="1:30" x14ac:dyDescent="0.35">
      <c r="A2857" s="36" t="s">
        <v>4053</v>
      </c>
      <c r="B2857" s="45" t="s">
        <v>230</v>
      </c>
      <c r="C2857" s="45" t="s">
        <v>4327</v>
      </c>
      <c r="D2857" s="36" t="s">
        <v>4053</v>
      </c>
      <c r="E2857" s="36" t="str">
        <f t="shared" si="132"/>
        <v>2012_MI</v>
      </c>
      <c r="F2857" s="45">
        <v>2012</v>
      </c>
      <c r="G2857" s="45">
        <f>_xlfn.XLOOKUP(I2857,Main_OG!$B$1:$B$766,Main_OG!$O$1:$O$766,"")</f>
        <v>0</v>
      </c>
      <c r="H2857" s="45">
        <f>_xlfn.XLOOKUP(E2857,Main_OG!$D$1:$D$766,Main_OG!$J$1:$J$766,"")</f>
        <v>0</v>
      </c>
      <c r="I2857" s="45" t="s">
        <v>230</v>
      </c>
      <c r="J2857" s="45" t="str">
        <f t="shared" si="133"/>
        <v>Upper Peninsula Power Co_MI</v>
      </c>
      <c r="K2857" s="45" t="str">
        <f t="shared" si="134"/>
        <v>Upper Peninsula Power Co_MI</v>
      </c>
      <c r="L2857" s="45" t="s">
        <v>4060</v>
      </c>
      <c r="M2857" s="45">
        <v>0</v>
      </c>
      <c r="N2857" s="45">
        <v>5727</v>
      </c>
      <c r="O2857" s="45">
        <v>9</v>
      </c>
      <c r="P2857" s="45">
        <v>46252</v>
      </c>
      <c r="Q2857" s="45">
        <v>0</v>
      </c>
      <c r="R2857" s="45">
        <v>246535</v>
      </c>
      <c r="S2857" s="45">
        <v>328200</v>
      </c>
      <c r="T2857" s="45">
        <v>262742</v>
      </c>
      <c r="U2857" s="45">
        <v>0</v>
      </c>
      <c r="V2857" s="45">
        <v>14.719695</v>
      </c>
      <c r="W2857" s="45">
        <v>5.3205362999999997</v>
      </c>
      <c r="X2857" s="45">
        <v>19.362987</v>
      </c>
      <c r="Y2857" s="46">
        <v>463302.6</v>
      </c>
      <c r="Z2857" s="46">
        <v>46806.331882207116</v>
      </c>
      <c r="AA2857" s="47">
        <f>_xlfn.XLOOKUP($E2857,Main_OG!$D$1:$D$766,Main_OG!AJ$1:AJ$766,"")</f>
        <v>59591210</v>
      </c>
      <c r="AB2857" s="47">
        <f>_xlfn.XLOOKUP($E2857,Main_OG!$D$1:$D$766,Main_OG!AK$1:AK$766,"")</f>
        <v>1089792</v>
      </c>
      <c r="AC2857" s="47">
        <f>_xlfn.XLOOKUP($E2857,Main_OG!$D$1:$D$766,Main_OG!AL$1:AL$766,"")</f>
        <v>339611196</v>
      </c>
      <c r="AD2857" s="47">
        <f>_xlfn.XLOOKUP($E2857,Main_OG!$D$1:$D$766,Main_OG!AM$1:AM$766,"")</f>
        <v>28019714</v>
      </c>
    </row>
    <row r="2858" spans="1:30" x14ac:dyDescent="0.35">
      <c r="A2858" s="36" t="s">
        <v>4053</v>
      </c>
      <c r="B2858" s="45" t="s">
        <v>230</v>
      </c>
      <c r="C2858" s="45" t="s">
        <v>4327</v>
      </c>
      <c r="D2858" s="36" t="s">
        <v>4053</v>
      </c>
      <c r="E2858" s="36" t="str">
        <f t="shared" si="132"/>
        <v>2013_MI</v>
      </c>
      <c r="F2858" s="45">
        <v>2013</v>
      </c>
      <c r="G2858" s="45">
        <f>_xlfn.XLOOKUP(I2858,Main_OG!$B$1:$B$766,Main_OG!$O$1:$O$766,"")</f>
        <v>0</v>
      </c>
      <c r="H2858" s="45">
        <f>_xlfn.XLOOKUP(E2858,Main_OG!$D$1:$D$766,Main_OG!$J$1:$J$766,"")</f>
        <v>0</v>
      </c>
      <c r="I2858" s="45" t="s">
        <v>230</v>
      </c>
      <c r="J2858" s="45" t="str">
        <f t="shared" si="133"/>
        <v>Upper Peninsula Power Co_MI</v>
      </c>
      <c r="K2858" s="45" t="str">
        <f t="shared" si="134"/>
        <v>Upper Peninsula Power Co_MI</v>
      </c>
      <c r="L2858" s="45" t="s">
        <v>4061</v>
      </c>
      <c r="M2858" s="45">
        <v>0</v>
      </c>
      <c r="N2858" s="45">
        <v>5747</v>
      </c>
      <c r="O2858" s="45">
        <v>9</v>
      </c>
      <c r="P2858" s="45">
        <v>46279</v>
      </c>
      <c r="Q2858" s="45">
        <v>0</v>
      </c>
      <c r="R2858" s="45">
        <v>225016</v>
      </c>
      <c r="S2858" s="45">
        <v>347390</v>
      </c>
      <c r="T2858" s="45">
        <v>270031</v>
      </c>
      <c r="U2858" s="45">
        <v>0</v>
      </c>
      <c r="V2858" s="45">
        <v>15.708038999999999</v>
      </c>
      <c r="W2858" s="45">
        <v>5.6790351000000001</v>
      </c>
      <c r="X2858" s="45">
        <v>20.521198999999999</v>
      </c>
      <c r="Y2858" s="46">
        <v>472779.9</v>
      </c>
      <c r="Z2858" s="46">
        <v>47684.250275497179</v>
      </c>
      <c r="AA2858" s="47">
        <f>_xlfn.XLOOKUP($E2858,Main_OG!$D$1:$D$766,Main_OG!AJ$1:AJ$766,"")</f>
        <v>63709402</v>
      </c>
      <c r="AB2858" s="47">
        <f>_xlfn.XLOOKUP($E2858,Main_OG!$D$1:$D$766,Main_OG!AK$1:AK$766,"")</f>
        <v>1962940</v>
      </c>
      <c r="AC2858" s="47">
        <f>_xlfn.XLOOKUP($E2858,Main_OG!$D$1:$D$766,Main_OG!AL$1:AL$766,"")</f>
        <v>213979064</v>
      </c>
      <c r="AD2858" s="47">
        <f>_xlfn.XLOOKUP($E2858,Main_OG!$D$1:$D$766,Main_OG!AM$1:AM$766,"")</f>
        <v>28920823</v>
      </c>
    </row>
    <row r="2859" spans="1:30" x14ac:dyDescent="0.35">
      <c r="A2859" s="36" t="s">
        <v>4053</v>
      </c>
      <c r="B2859" s="45" t="s">
        <v>230</v>
      </c>
      <c r="C2859" s="45" t="s">
        <v>4327</v>
      </c>
      <c r="D2859" s="36" t="s">
        <v>4053</v>
      </c>
      <c r="E2859" s="36" t="str">
        <f t="shared" si="132"/>
        <v>2014_MI</v>
      </c>
      <c r="F2859" s="45">
        <v>2014</v>
      </c>
      <c r="G2859" s="45">
        <f>_xlfn.XLOOKUP(I2859,Main_OG!$B$1:$B$766,Main_OG!$O$1:$O$766,"")</f>
        <v>0</v>
      </c>
      <c r="H2859" s="45">
        <f>_xlfn.XLOOKUP(E2859,Main_OG!$D$1:$D$766,Main_OG!$J$1:$J$766,"")</f>
        <v>0</v>
      </c>
      <c r="I2859" s="45" t="s">
        <v>230</v>
      </c>
      <c r="J2859" s="45" t="str">
        <f t="shared" si="133"/>
        <v>Upper Peninsula Power Co_MI</v>
      </c>
      <c r="K2859" s="45" t="str">
        <f t="shared" si="134"/>
        <v>Upper Peninsula Power Co_MI</v>
      </c>
      <c r="L2859" s="45" t="s">
        <v>4062</v>
      </c>
      <c r="M2859" s="45">
        <v>0</v>
      </c>
      <c r="N2859" s="45">
        <v>5726</v>
      </c>
      <c r="O2859" s="45">
        <v>9</v>
      </c>
      <c r="P2859" s="45">
        <v>46190</v>
      </c>
      <c r="Q2859" s="45">
        <v>0</v>
      </c>
      <c r="R2859" s="45">
        <v>205667</v>
      </c>
      <c r="S2859" s="45">
        <v>298150</v>
      </c>
      <c r="T2859" s="45">
        <v>269719</v>
      </c>
      <c r="U2859" s="45">
        <v>0</v>
      </c>
      <c r="V2859" s="45">
        <v>16.883652000000001</v>
      </c>
      <c r="W2859" s="45">
        <v>7.4549387999999999</v>
      </c>
      <c r="X2859" s="45">
        <v>22.472054</v>
      </c>
      <c r="Y2859" s="46">
        <v>479534.9</v>
      </c>
      <c r="Z2859" s="46">
        <v>48281.645862433201</v>
      </c>
      <c r="AA2859" s="47">
        <f>_xlfn.XLOOKUP($E2859,Main_OG!$D$1:$D$766,Main_OG!AJ$1:AJ$766,"")</f>
        <v>59059954</v>
      </c>
      <c r="AB2859" s="47">
        <f>_xlfn.XLOOKUP($E2859,Main_OG!$D$1:$D$766,Main_OG!AK$1:AK$766,"")</f>
        <v>4593606</v>
      </c>
      <c r="AC2859" s="47">
        <f>_xlfn.XLOOKUP($E2859,Main_OG!$D$1:$D$766,Main_OG!AL$1:AL$766,"")</f>
        <v>220598076</v>
      </c>
      <c r="AD2859" s="47">
        <f>_xlfn.XLOOKUP($E2859,Main_OG!$D$1:$D$766,Main_OG!AM$1:AM$766,"")</f>
        <v>31245848</v>
      </c>
    </row>
    <row r="2860" spans="1:30" x14ac:dyDescent="0.35">
      <c r="A2860" s="36" t="s">
        <v>4063</v>
      </c>
      <c r="B2860" s="45" t="s">
        <v>230</v>
      </c>
      <c r="C2860" s="45" t="s">
        <v>4327</v>
      </c>
      <c r="D2860" s="36" t="s">
        <v>4053</v>
      </c>
      <c r="E2860" s="36" t="str">
        <f t="shared" si="132"/>
        <v>2015_MI</v>
      </c>
      <c r="F2860" s="45">
        <v>2015</v>
      </c>
      <c r="G2860" s="45">
        <f>_xlfn.XLOOKUP(I2860,Main_OG!$B$1:$B$766,Main_OG!$O$1:$O$766,"")</f>
        <v>0</v>
      </c>
      <c r="H2860" s="45">
        <f>_xlfn.XLOOKUP(E2860,Main_OG!$D$1:$D$766,Main_OG!$J$1:$J$766,"")</f>
        <v>0</v>
      </c>
      <c r="I2860" s="45" t="s">
        <v>230</v>
      </c>
      <c r="J2860" s="45" t="str">
        <f t="shared" si="133"/>
        <v>Upper Peninsula Power Company_MI</v>
      </c>
      <c r="K2860" s="45" t="str">
        <f t="shared" si="134"/>
        <v>Upper Peninsula Power Co_MI</v>
      </c>
      <c r="L2860" s="45" t="s">
        <v>4064</v>
      </c>
      <c r="M2860" s="45">
        <v>0</v>
      </c>
      <c r="N2860" s="45">
        <v>5242</v>
      </c>
      <c r="O2860" s="45">
        <v>9</v>
      </c>
      <c r="P2860" s="45">
        <v>42740</v>
      </c>
      <c r="Q2860" s="45">
        <v>0</v>
      </c>
      <c r="R2860" s="45">
        <v>202380</v>
      </c>
      <c r="S2860" s="45">
        <v>325118</v>
      </c>
      <c r="T2860" s="45">
        <v>255188</v>
      </c>
      <c r="U2860" s="45">
        <v>0</v>
      </c>
      <c r="V2860" s="45">
        <v>16.478802000000002</v>
      </c>
      <c r="W2860" s="45">
        <v>5.7964492999999999</v>
      </c>
      <c r="X2860" s="45">
        <v>22.910637999999999</v>
      </c>
      <c r="Y2860" s="46">
        <v>490618.7</v>
      </c>
      <c r="Z2860" s="46">
        <v>49385.428511981954</v>
      </c>
      <c r="AA2860" s="47">
        <f>_xlfn.XLOOKUP($E2860,Main_OG!$D$1:$D$766,Main_OG!AJ$1:AJ$766,"")</f>
        <v>59135316</v>
      </c>
      <c r="AB2860" s="47">
        <f>_xlfn.XLOOKUP($E2860,Main_OG!$D$1:$D$766,Main_OG!AK$1:AK$766,"")</f>
        <v>3659006</v>
      </c>
      <c r="AC2860" s="47">
        <f>_xlfn.XLOOKUP($E2860,Main_OG!$D$1:$D$766,Main_OG!AL$1:AL$766,"")</f>
        <v>328228632</v>
      </c>
      <c r="AD2860" s="47">
        <f>_xlfn.XLOOKUP($E2860,Main_OG!$D$1:$D$766,Main_OG!AM$1:AM$766,"")</f>
        <v>29333786</v>
      </c>
    </row>
    <row r="2861" spans="1:30" x14ac:dyDescent="0.35">
      <c r="A2861" s="36" t="s">
        <v>4063</v>
      </c>
      <c r="B2861" s="45" t="s">
        <v>230</v>
      </c>
      <c r="C2861" s="45" t="s">
        <v>4327</v>
      </c>
      <c r="D2861" s="36" t="s">
        <v>4053</v>
      </c>
      <c r="E2861" s="36" t="str">
        <f t="shared" si="132"/>
        <v>2016_MI</v>
      </c>
      <c r="F2861" s="45">
        <v>2016</v>
      </c>
      <c r="G2861" s="45">
        <f>_xlfn.XLOOKUP(I2861,Main_OG!$B$1:$B$766,Main_OG!$O$1:$O$766,"")</f>
        <v>0</v>
      </c>
      <c r="H2861" s="45">
        <f>_xlfn.XLOOKUP(E2861,Main_OG!$D$1:$D$766,Main_OG!$J$1:$J$766,"")</f>
        <v>1</v>
      </c>
      <c r="I2861" s="45" t="s">
        <v>230</v>
      </c>
      <c r="J2861" s="45" t="str">
        <f t="shared" si="133"/>
        <v>Upper Peninsula Power Company_MI</v>
      </c>
      <c r="K2861" s="45" t="str">
        <f t="shared" si="134"/>
        <v>Upper Peninsula Power Co_MI</v>
      </c>
      <c r="L2861" s="45" t="s">
        <v>4065</v>
      </c>
      <c r="M2861" s="45">
        <v>0</v>
      </c>
      <c r="N2861" s="45">
        <v>6556</v>
      </c>
      <c r="O2861" s="45">
        <v>9</v>
      </c>
      <c r="P2861" s="45">
        <v>49562</v>
      </c>
      <c r="Q2861" s="45">
        <v>0</v>
      </c>
      <c r="R2861" s="45">
        <v>173618</v>
      </c>
      <c r="S2861" s="45">
        <v>271777</v>
      </c>
      <c r="T2861" s="45">
        <v>257476</v>
      </c>
      <c r="U2861" s="45">
        <v>0</v>
      </c>
      <c r="V2861" s="45">
        <v>15.810169</v>
      </c>
      <c r="W2861" s="45">
        <v>9.0822254999999998</v>
      </c>
      <c r="X2861" s="45">
        <v>23.521882000000002</v>
      </c>
      <c r="Y2861" s="46">
        <v>500159.5</v>
      </c>
      <c r="Z2861" s="46">
        <v>50246.49599758572</v>
      </c>
      <c r="AA2861" s="47">
        <f>_xlfn.XLOOKUP($E2861,Main_OG!$D$1:$D$766,Main_OG!AJ$1:AJ$766,"")</f>
        <v>46245940</v>
      </c>
      <c r="AB2861" s="47">
        <f>_xlfn.XLOOKUP($E2861,Main_OG!$D$1:$D$766,Main_OG!AK$1:AK$766,"")</f>
        <v>3979136</v>
      </c>
      <c r="AC2861" s="47">
        <f>_xlfn.XLOOKUP($E2861,Main_OG!$D$1:$D$766,Main_OG!AL$1:AL$766,"")</f>
        <v>450646378</v>
      </c>
      <c r="AD2861" s="47">
        <f>_xlfn.XLOOKUP($E2861,Main_OG!$D$1:$D$766,Main_OG!AM$1:AM$766,"")</f>
        <v>31551710</v>
      </c>
    </row>
    <row r="2862" spans="1:30" x14ac:dyDescent="0.35">
      <c r="A2862" s="36" t="s">
        <v>4063</v>
      </c>
      <c r="B2862" s="45" t="s">
        <v>230</v>
      </c>
      <c r="C2862" s="45" t="s">
        <v>4327</v>
      </c>
      <c r="D2862" s="36" t="s">
        <v>4053</v>
      </c>
      <c r="E2862" s="36" t="str">
        <f t="shared" si="132"/>
        <v>2017_MI</v>
      </c>
      <c r="F2862" s="45">
        <v>2017</v>
      </c>
      <c r="G2862" s="45">
        <f>_xlfn.XLOOKUP(I2862,Main_OG!$B$1:$B$766,Main_OG!$O$1:$O$766,"")</f>
        <v>0</v>
      </c>
      <c r="H2862" s="45">
        <f>_xlfn.XLOOKUP(E2862,Main_OG!$D$1:$D$766,Main_OG!$J$1:$J$766,"")</f>
        <v>1</v>
      </c>
      <c r="I2862" s="45" t="s">
        <v>230</v>
      </c>
      <c r="J2862" s="45" t="str">
        <f t="shared" si="133"/>
        <v>Upper Peninsula Power Company_MI</v>
      </c>
      <c r="K2862" s="45" t="str">
        <f t="shared" si="134"/>
        <v>Upper Peninsula Power Co_MI</v>
      </c>
      <c r="L2862" s="45" t="s">
        <v>4066</v>
      </c>
      <c r="M2862" s="45">
        <v>0</v>
      </c>
      <c r="N2862" s="45">
        <v>7521</v>
      </c>
      <c r="O2862" s="45">
        <v>9</v>
      </c>
      <c r="P2862" s="45">
        <v>55342</v>
      </c>
      <c r="Q2862" s="45">
        <v>0</v>
      </c>
      <c r="R2862" s="45">
        <v>157197</v>
      </c>
      <c r="S2862" s="45">
        <v>331117</v>
      </c>
      <c r="T2862" s="45">
        <v>242402</v>
      </c>
      <c r="U2862" s="45">
        <v>0</v>
      </c>
      <c r="V2862" s="45">
        <v>17.002041999999999</v>
      </c>
      <c r="W2862" s="45">
        <v>6.7353835999999996</v>
      </c>
      <c r="X2862" s="45">
        <v>24.326944000000001</v>
      </c>
      <c r="Y2862" s="46">
        <v>505101.5</v>
      </c>
      <c r="Z2862" s="46">
        <v>50627.84962480775</v>
      </c>
      <c r="AA2862" s="47">
        <f>_xlfn.XLOOKUP($E2862,Main_OG!$D$1:$D$766,Main_OG!AJ$1:AJ$766,"")</f>
        <v>48055102</v>
      </c>
      <c r="AB2862" s="47">
        <f>_xlfn.XLOOKUP($E2862,Main_OG!$D$1:$D$766,Main_OG!AK$1:AK$766,"")</f>
        <v>5725674</v>
      </c>
      <c r="AC2862" s="47">
        <f>_xlfn.XLOOKUP($E2862,Main_OG!$D$1:$D$766,Main_OG!AL$1:AL$766,"")</f>
        <v>391930296</v>
      </c>
      <c r="AD2862" s="47">
        <f>_xlfn.XLOOKUP($E2862,Main_OG!$D$1:$D$766,Main_OG!AM$1:AM$766,"")</f>
        <v>32381192</v>
      </c>
    </row>
    <row r="2863" spans="1:30" x14ac:dyDescent="0.35">
      <c r="A2863" s="36" t="s">
        <v>4063</v>
      </c>
      <c r="B2863" s="45" t="s">
        <v>230</v>
      </c>
      <c r="C2863" s="45" t="s">
        <v>4327</v>
      </c>
      <c r="D2863" s="36" t="s">
        <v>4053</v>
      </c>
      <c r="E2863" s="36" t="str">
        <f t="shared" si="132"/>
        <v>2018_MI</v>
      </c>
      <c r="F2863" s="45">
        <v>2018</v>
      </c>
      <c r="G2863" s="45">
        <f>_xlfn.XLOOKUP(I2863,Main_OG!$B$1:$B$766,Main_OG!$O$1:$O$766,"")</f>
        <v>0</v>
      </c>
      <c r="H2863" s="45">
        <f>_xlfn.XLOOKUP(E2863,Main_OG!$D$1:$D$766,Main_OG!$J$1:$J$766,"")</f>
        <v>1</v>
      </c>
      <c r="I2863" s="45" t="s">
        <v>230</v>
      </c>
      <c r="J2863" s="45" t="str">
        <f t="shared" si="133"/>
        <v>Upper Peninsula Power Company_MI</v>
      </c>
      <c r="K2863" s="45" t="str">
        <f t="shared" si="134"/>
        <v>Upper Peninsula Power Co_MI</v>
      </c>
      <c r="L2863" s="45" t="s">
        <v>4067</v>
      </c>
      <c r="M2863" s="45">
        <v>0</v>
      </c>
      <c r="N2863" s="45">
        <v>6093</v>
      </c>
      <c r="O2863" s="45">
        <v>34</v>
      </c>
      <c r="P2863" s="45">
        <v>52250</v>
      </c>
      <c r="Q2863" s="45">
        <v>0</v>
      </c>
      <c r="R2863" s="45">
        <v>152939</v>
      </c>
      <c r="S2863" s="45">
        <v>320443</v>
      </c>
      <c r="T2863" s="45">
        <v>254899</v>
      </c>
      <c r="U2863" s="45">
        <v>0</v>
      </c>
      <c r="V2863" s="45">
        <v>14.74771</v>
      </c>
      <c r="W2863" s="45">
        <v>5.1450648000000001</v>
      </c>
      <c r="X2863" s="45">
        <v>21.765091000000002</v>
      </c>
      <c r="Y2863" s="46">
        <v>516843</v>
      </c>
      <c r="Z2863" s="46">
        <v>51750.095070873111</v>
      </c>
      <c r="AA2863" s="47">
        <f>_xlfn.XLOOKUP($E2863,Main_OG!$D$1:$D$766,Main_OG!AJ$1:AJ$766,"")</f>
        <v>48470944</v>
      </c>
      <c r="AB2863" s="47">
        <f>_xlfn.XLOOKUP($E2863,Main_OG!$D$1:$D$766,Main_OG!AK$1:AK$766,"")</f>
        <v>6148722</v>
      </c>
      <c r="AC2863" s="47">
        <f>_xlfn.XLOOKUP($E2863,Main_OG!$D$1:$D$766,Main_OG!AL$1:AL$766,"")</f>
        <v>468790626</v>
      </c>
      <c r="AD2863" s="47">
        <f>_xlfn.XLOOKUP($E2863,Main_OG!$D$1:$D$766,Main_OG!AM$1:AM$766,"")</f>
        <v>30478694</v>
      </c>
    </row>
    <row r="2864" spans="1:30" x14ac:dyDescent="0.35">
      <c r="A2864" s="36" t="s">
        <v>4063</v>
      </c>
      <c r="B2864" s="45" t="s">
        <v>230</v>
      </c>
      <c r="C2864" s="45" t="s">
        <v>4327</v>
      </c>
      <c r="D2864" s="36" t="s">
        <v>4053</v>
      </c>
      <c r="E2864" s="36" t="str">
        <f t="shared" si="132"/>
        <v>2019_MI</v>
      </c>
      <c r="F2864" s="45">
        <v>2019</v>
      </c>
      <c r="G2864" s="45">
        <f>_xlfn.XLOOKUP(I2864,Main_OG!$B$1:$B$766,Main_OG!$O$1:$O$766,"")</f>
        <v>0</v>
      </c>
      <c r="H2864" s="45">
        <f>_xlfn.XLOOKUP(E2864,Main_OG!$D$1:$D$766,Main_OG!$J$1:$J$766,"")</f>
        <v>1</v>
      </c>
      <c r="I2864" s="45" t="s">
        <v>230</v>
      </c>
      <c r="J2864" s="45" t="str">
        <f t="shared" si="133"/>
        <v>Upper Peninsula Power Company_MI</v>
      </c>
      <c r="K2864" s="45" t="str">
        <f t="shared" si="134"/>
        <v>Upper Peninsula Power Co_MI</v>
      </c>
      <c r="L2864" s="45" t="s">
        <v>4068</v>
      </c>
      <c r="M2864" s="45">
        <v>0</v>
      </c>
      <c r="N2864" s="45">
        <v>6103</v>
      </c>
      <c r="O2864" s="45">
        <v>44</v>
      </c>
      <c r="P2864" s="45">
        <v>46742</v>
      </c>
      <c r="Q2864" s="45">
        <v>0</v>
      </c>
      <c r="R2864" s="45">
        <v>147757</v>
      </c>
      <c r="S2864" s="45">
        <v>371893</v>
      </c>
      <c r="T2864" s="45">
        <v>247443</v>
      </c>
      <c r="U2864" s="45">
        <v>0</v>
      </c>
      <c r="V2864" s="45">
        <v>16.726043000000001</v>
      </c>
      <c r="W2864" s="45">
        <v>5.3556264999999996</v>
      </c>
      <c r="X2864" s="45">
        <v>21.97007</v>
      </c>
      <c r="Y2864" s="46">
        <v>517845.2</v>
      </c>
      <c r="Z2864" s="46">
        <v>51863.37826665445</v>
      </c>
      <c r="AA2864" s="47">
        <f>_xlfn.XLOOKUP($E2864,Main_OG!$D$1:$D$766,Main_OG!AJ$1:AJ$766,"")</f>
        <v>42514514</v>
      </c>
      <c r="AB2864" s="47">
        <f>_xlfn.XLOOKUP($E2864,Main_OG!$D$1:$D$766,Main_OG!AK$1:AK$766,"")</f>
        <v>4549214</v>
      </c>
      <c r="AC2864" s="47">
        <f>_xlfn.XLOOKUP($E2864,Main_OG!$D$1:$D$766,Main_OG!AL$1:AL$766,"")</f>
        <v>507737264</v>
      </c>
      <c r="AD2864" s="47">
        <f>_xlfn.XLOOKUP($E2864,Main_OG!$D$1:$D$766,Main_OG!AM$1:AM$766,"")</f>
        <v>32909275</v>
      </c>
    </row>
    <row r="2865" spans="1:30" x14ac:dyDescent="0.35">
      <c r="A2865" s="36" t="s">
        <v>4063</v>
      </c>
      <c r="B2865" s="45" t="s">
        <v>230</v>
      </c>
      <c r="C2865" s="45" t="s">
        <v>4327</v>
      </c>
      <c r="D2865" s="36" t="s">
        <v>4053</v>
      </c>
      <c r="E2865" s="36" t="str">
        <f t="shared" si="132"/>
        <v>2020_MI</v>
      </c>
      <c r="F2865" s="45">
        <v>2020</v>
      </c>
      <c r="G2865" s="45">
        <f>_xlfn.XLOOKUP(I2865,Main_OG!$B$1:$B$766,Main_OG!$O$1:$O$766,"")</f>
        <v>0</v>
      </c>
      <c r="H2865" s="45">
        <f>_xlfn.XLOOKUP(E2865,Main_OG!$D$1:$D$766,Main_OG!$J$1:$J$766,"")</f>
        <v>1</v>
      </c>
      <c r="I2865" s="45" t="s">
        <v>230</v>
      </c>
      <c r="J2865" s="45" t="str">
        <f t="shared" si="133"/>
        <v>Upper Peninsula Power Company_MI</v>
      </c>
      <c r="K2865" s="45" t="str">
        <f t="shared" si="134"/>
        <v>Upper Peninsula Power Co_MI</v>
      </c>
      <c r="L2865" s="45" t="s">
        <v>4069</v>
      </c>
      <c r="M2865" s="45">
        <v>0</v>
      </c>
      <c r="N2865" s="45">
        <v>6125</v>
      </c>
      <c r="O2865" s="45">
        <v>42</v>
      </c>
      <c r="P2865" s="45">
        <v>0</v>
      </c>
      <c r="Q2865" s="45">
        <v>0</v>
      </c>
      <c r="R2865" s="45">
        <v>137464</v>
      </c>
      <c r="S2865" s="45">
        <v>380418</v>
      </c>
      <c r="T2865" s="45">
        <v>0</v>
      </c>
      <c r="U2865" s="45">
        <v>0</v>
      </c>
      <c r="V2865" s="45">
        <v>18.745781000000001</v>
      </c>
      <c r="W2865" s="45">
        <v>5.1009678999999997</v>
      </c>
      <c r="X2865" s="45">
        <v>0</v>
      </c>
      <c r="Y2865" s="46">
        <v>502483.7</v>
      </c>
      <c r="Z2865" s="46">
        <v>50367.590085732932</v>
      </c>
      <c r="AA2865" s="47">
        <f>_xlfn.XLOOKUP($E2865,Main_OG!$D$1:$D$766,Main_OG!AJ$1:AJ$766,"")</f>
        <v>31781102</v>
      </c>
      <c r="AB2865" s="47">
        <f>_xlfn.XLOOKUP($E2865,Main_OG!$D$1:$D$766,Main_OG!AK$1:AK$766,"")</f>
        <v>4699362</v>
      </c>
      <c r="AC2865" s="47">
        <f>_xlfn.XLOOKUP($E2865,Main_OG!$D$1:$D$766,Main_OG!AL$1:AL$766,"")</f>
        <v>556237194</v>
      </c>
      <c r="AD2865" s="47">
        <f>_xlfn.XLOOKUP($E2865,Main_OG!$D$1:$D$766,Main_OG!AM$1:AM$766,"")</f>
        <v>0</v>
      </c>
    </row>
    <row r="2866" spans="1:30" x14ac:dyDescent="0.35">
      <c r="A2866" s="36" t="s">
        <v>4070</v>
      </c>
      <c r="B2866" s="45" t="s">
        <v>781</v>
      </c>
      <c r="C2866" s="45" t="s">
        <v>4328</v>
      </c>
      <c r="D2866" s="36" t="s">
        <v>4070</v>
      </c>
      <c r="E2866" s="36" t="str">
        <f t="shared" si="132"/>
        <v>2019_ME</v>
      </c>
      <c r="F2866" s="45">
        <v>2019</v>
      </c>
      <c r="G2866" s="45">
        <f>_xlfn.XLOOKUP(I2866,Main_OG!$B$1:$B$766,Main_OG!$O$1:$O$766,"")</f>
        <v>1</v>
      </c>
      <c r="H2866" s="45">
        <f>_xlfn.XLOOKUP(E2866,Main_OG!$D$1:$D$766,Main_OG!$J$1:$J$766,"")</f>
        <v>1</v>
      </c>
      <c r="I2866" s="45" t="s">
        <v>781</v>
      </c>
      <c r="J2866" s="45" t="str">
        <f t="shared" si="133"/>
        <v>Versant Power_ME</v>
      </c>
      <c r="K2866" s="45" t="str">
        <f t="shared" si="134"/>
        <v>Versant Power_ME</v>
      </c>
      <c r="L2866" s="45" t="s">
        <v>4071</v>
      </c>
      <c r="M2866" s="45">
        <v>0</v>
      </c>
      <c r="N2866" s="45">
        <v>22273</v>
      </c>
      <c r="O2866" s="45">
        <v>140</v>
      </c>
      <c r="P2866" s="45">
        <v>125687</v>
      </c>
      <c r="Q2866" s="45">
        <v>0</v>
      </c>
      <c r="R2866" s="45">
        <v>557594</v>
      </c>
      <c r="S2866" s="45">
        <v>93010</v>
      </c>
      <c r="T2866" s="45">
        <v>771446</v>
      </c>
      <c r="U2866" s="45">
        <v>0</v>
      </c>
      <c r="V2866" s="45">
        <v>12.293873</v>
      </c>
      <c r="W2866" s="45">
        <v>10.02075</v>
      </c>
      <c r="X2866" s="45">
        <v>19.280909000000001</v>
      </c>
      <c r="Y2866" s="46">
        <v>66351.199999999997</v>
      </c>
      <c r="Z2866" s="46">
        <v>49303.52140410323</v>
      </c>
      <c r="AA2866" s="47">
        <f>_xlfn.XLOOKUP($E2866,Main_OG!$D$1:$D$766,Main_OG!AJ$1:AJ$766,"")</f>
        <v>33556</v>
      </c>
      <c r="AB2866" s="47">
        <f>_xlfn.XLOOKUP($E2866,Main_OG!$D$1:$D$766,Main_OG!AK$1:AK$766,"")</f>
        <v>106734</v>
      </c>
      <c r="AC2866" s="47">
        <f>_xlfn.XLOOKUP($E2866,Main_OG!$D$1:$D$766,Main_OG!AL$1:AL$766,"")</f>
        <v>23459502</v>
      </c>
      <c r="AD2866" s="47">
        <f>_xlfn.XLOOKUP($E2866,Main_OG!$D$1:$D$766,Main_OG!AM$1:AM$766,"")</f>
        <v>0</v>
      </c>
    </row>
    <row r="2867" spans="1:30" x14ac:dyDescent="0.35">
      <c r="A2867" s="36" t="s">
        <v>4070</v>
      </c>
      <c r="B2867" s="45" t="s">
        <v>781</v>
      </c>
      <c r="C2867" s="45" t="s">
        <v>4328</v>
      </c>
      <c r="D2867" s="36" t="s">
        <v>4070</v>
      </c>
      <c r="E2867" s="36" t="str">
        <f t="shared" si="132"/>
        <v>2020_ME</v>
      </c>
      <c r="F2867" s="45">
        <v>2020</v>
      </c>
      <c r="G2867" s="45">
        <f>_xlfn.XLOOKUP(I2867,Main_OG!$B$1:$B$766,Main_OG!$O$1:$O$766,"")</f>
        <v>1</v>
      </c>
      <c r="H2867" s="45">
        <f>_xlfn.XLOOKUP(E2867,Main_OG!$D$1:$D$766,Main_OG!$J$1:$J$766,"")</f>
        <v>1</v>
      </c>
      <c r="I2867" s="45" t="s">
        <v>781</v>
      </c>
      <c r="J2867" s="45" t="str">
        <f t="shared" si="133"/>
        <v>Versant Power_ME</v>
      </c>
      <c r="K2867" s="45" t="str">
        <f t="shared" si="134"/>
        <v>Versant Power_ME</v>
      </c>
      <c r="L2867" s="45" t="s">
        <v>4072</v>
      </c>
      <c r="M2867" s="45">
        <v>0</v>
      </c>
      <c r="N2867" s="45">
        <v>22277</v>
      </c>
      <c r="O2867" s="45">
        <v>151</v>
      </c>
      <c r="P2867" s="45">
        <v>0</v>
      </c>
      <c r="Q2867" s="45">
        <v>0</v>
      </c>
      <c r="R2867" s="45">
        <v>378348</v>
      </c>
      <c r="S2867" s="45">
        <v>99110</v>
      </c>
      <c r="T2867" s="45">
        <v>0</v>
      </c>
      <c r="U2867" s="45">
        <v>0</v>
      </c>
      <c r="V2867" s="45">
        <v>12.776465</v>
      </c>
      <c r="W2867" s="45">
        <v>9.3307435999999999</v>
      </c>
      <c r="X2867" s="45">
        <v>0</v>
      </c>
      <c r="Y2867" s="46">
        <v>67420.600000000006</v>
      </c>
      <c r="Z2867" s="46">
        <v>49954.247295774381</v>
      </c>
      <c r="AA2867" s="47">
        <f>_xlfn.XLOOKUP($E2867,Main_OG!$D$1:$D$766,Main_OG!AJ$1:AJ$766,"")</f>
        <v>27588</v>
      </c>
      <c r="AB2867" s="47">
        <f>_xlfn.XLOOKUP($E2867,Main_OG!$D$1:$D$766,Main_OG!AK$1:AK$766,"")</f>
        <v>121500</v>
      </c>
      <c r="AC2867" s="47">
        <f>_xlfn.XLOOKUP($E2867,Main_OG!$D$1:$D$766,Main_OG!AL$1:AL$766,"")</f>
        <v>24608858</v>
      </c>
      <c r="AD2867" s="47">
        <f>_xlfn.XLOOKUP($E2867,Main_OG!$D$1:$D$766,Main_OG!AM$1:AM$766,"")</f>
        <v>0</v>
      </c>
    </row>
    <row r="2868" spans="1:30" x14ac:dyDescent="0.35">
      <c r="A2868" s="36" t="s">
        <v>4073</v>
      </c>
      <c r="B2868" s="45" t="s">
        <v>199</v>
      </c>
      <c r="C2868" s="45" t="s">
        <v>4329</v>
      </c>
      <c r="D2868" s="36" t="s">
        <v>4536</v>
      </c>
      <c r="E2868" s="36" t="str">
        <f t="shared" si="132"/>
        <v>2006_NC</v>
      </c>
      <c r="F2868" s="45">
        <v>2006</v>
      </c>
      <c r="G2868" s="45">
        <f>_xlfn.XLOOKUP(I2868,Main_OG!$B$1:$B$766,Main_OG!$O$1:$O$766,"")</f>
        <v>0</v>
      </c>
      <c r="H2868" s="45">
        <f>_xlfn.XLOOKUP(E2868,Main_OG!$D$1:$D$766,Main_OG!$J$1:$J$766,"")</f>
        <v>0</v>
      </c>
      <c r="I2868" s="45" t="s">
        <v>199</v>
      </c>
      <c r="J2868" s="45" t="str">
        <f t="shared" si="133"/>
        <v>Virginia Electric &amp; Power Co_NC</v>
      </c>
      <c r="K2868" s="45" t="str">
        <f t="shared" si="134"/>
        <v>Virginia Electric Power Co_NC</v>
      </c>
      <c r="L2868" s="45" t="s">
        <v>4074</v>
      </c>
      <c r="M2868" s="45">
        <v>0</v>
      </c>
      <c r="N2868" s="45">
        <v>17654</v>
      </c>
      <c r="O2868" s="45">
        <v>69</v>
      </c>
      <c r="P2868" s="45">
        <v>99296</v>
      </c>
      <c r="Q2868" s="45">
        <v>0</v>
      </c>
      <c r="R2868" s="45">
        <v>67697</v>
      </c>
      <c r="S2868" s="45">
        <v>80944</v>
      </c>
      <c r="T2868" s="45">
        <v>130161</v>
      </c>
      <c r="U2868" s="45">
        <v>0</v>
      </c>
      <c r="V2868" s="45">
        <v>7.3434033898305087</v>
      </c>
      <c r="W2868" s="45">
        <v>4.5612763729783374</v>
      </c>
      <c r="X2868" s="45">
        <v>8.8184242404533286</v>
      </c>
      <c r="Y2868" s="46">
        <v>470663.9</v>
      </c>
      <c r="Z2868" s="46">
        <v>52781.165087521178</v>
      </c>
      <c r="AA2868" s="47">
        <f>_xlfn.XLOOKUP($E2868,Main_OG!$D$1:$D$766,Main_OG!AJ$1:AJ$766,"")</f>
        <v>60694589.420000002</v>
      </c>
      <c r="AB2868" s="47">
        <f>_xlfn.XLOOKUP($E2868,Main_OG!$D$1:$D$766,Main_OG!AK$1:AK$766,"")</f>
        <v>1340560.04</v>
      </c>
      <c r="AC2868" s="47">
        <f>_xlfn.XLOOKUP($E2868,Main_OG!$D$1:$D$766,Main_OG!AL$1:AL$766,"")</f>
        <v>57009192.18</v>
      </c>
      <c r="AD2868" s="47">
        <f>_xlfn.XLOOKUP($E2868,Main_OG!$D$1:$D$766,Main_OG!AM$1:AM$766,"")</f>
        <v>39963184</v>
      </c>
    </row>
    <row r="2869" spans="1:30" x14ac:dyDescent="0.35">
      <c r="A2869" s="36" t="s">
        <v>4073</v>
      </c>
      <c r="B2869" s="45" t="s">
        <v>219</v>
      </c>
      <c r="C2869" s="45" t="s">
        <v>4329</v>
      </c>
      <c r="D2869" s="36" t="s">
        <v>4536</v>
      </c>
      <c r="E2869" s="36" t="str">
        <f t="shared" si="132"/>
        <v>2006_VA</v>
      </c>
      <c r="F2869" s="45">
        <v>2006</v>
      </c>
      <c r="G2869" s="45">
        <f>_xlfn.XLOOKUP(I2869,Main_OG!$B$1:$B$766,Main_OG!$O$1:$O$766,"")</f>
        <v>1</v>
      </c>
      <c r="H2869" s="45">
        <f>_xlfn.XLOOKUP(E2869,Main_OG!$D$1:$D$766,Main_OG!$J$1:$J$766,"")</f>
        <v>0</v>
      </c>
      <c r="I2869" s="45" t="s">
        <v>219</v>
      </c>
      <c r="J2869" s="45" t="str">
        <f t="shared" si="133"/>
        <v>Virginia Electric &amp; Power Co_VA</v>
      </c>
      <c r="K2869" s="45" t="str">
        <f t="shared" si="134"/>
        <v>Virginia Electric Power Co_VA</v>
      </c>
      <c r="L2869" s="45" t="s">
        <v>4075</v>
      </c>
      <c r="M2869" s="45">
        <v>1</v>
      </c>
      <c r="N2869" s="45">
        <v>237203</v>
      </c>
      <c r="O2869" s="45">
        <v>566</v>
      </c>
      <c r="P2869" s="45">
        <v>1973430</v>
      </c>
      <c r="Q2869" s="45">
        <v>11119</v>
      </c>
      <c r="R2869" s="45">
        <v>2190297</v>
      </c>
      <c r="S2869" s="45">
        <v>388823</v>
      </c>
      <c r="T2869" s="45">
        <v>2309723</v>
      </c>
      <c r="U2869" s="45">
        <v>6.8096495042349794</v>
      </c>
      <c r="V2869" s="45">
        <v>6.0255393756456463</v>
      </c>
      <c r="W2869" s="45">
        <v>4.6212273648427402</v>
      </c>
      <c r="X2869" s="45">
        <v>8.5388485087238308</v>
      </c>
      <c r="Y2869" s="46">
        <v>451263.1</v>
      </c>
      <c r="Z2869" s="46">
        <v>58806.264232820438</v>
      </c>
      <c r="AA2869" s="47">
        <f>_xlfn.XLOOKUP($E2869,Main_OG!$D$1:$D$766,Main_OG!AJ$1:AJ$766,"")</f>
        <v>27470903.899999999</v>
      </c>
      <c r="AB2869" s="47">
        <f>_xlfn.XLOOKUP($E2869,Main_OG!$D$1:$D$766,Main_OG!AK$1:AK$766,"")</f>
        <v>2761875.6</v>
      </c>
      <c r="AC2869" s="47">
        <f>_xlfn.XLOOKUP($E2869,Main_OG!$D$1:$D$766,Main_OG!AL$1:AL$766,"")</f>
        <v>122017743.90000001</v>
      </c>
      <c r="AD2869" s="47">
        <f>_xlfn.XLOOKUP($E2869,Main_OG!$D$1:$D$766,Main_OG!AM$1:AM$766,"")</f>
        <v>27593516</v>
      </c>
    </row>
    <row r="2870" spans="1:30" x14ac:dyDescent="0.35">
      <c r="A2870" s="36" t="s">
        <v>4073</v>
      </c>
      <c r="B2870" s="45" t="s">
        <v>199</v>
      </c>
      <c r="C2870" s="45" t="s">
        <v>4329</v>
      </c>
      <c r="D2870" s="36" t="s">
        <v>4536</v>
      </c>
      <c r="E2870" s="36" t="str">
        <f t="shared" si="132"/>
        <v>2007_NC</v>
      </c>
      <c r="F2870" s="45">
        <v>2007</v>
      </c>
      <c r="G2870" s="45">
        <f>_xlfn.XLOOKUP(I2870,Main_OG!$B$1:$B$766,Main_OG!$O$1:$O$766,"")</f>
        <v>0</v>
      </c>
      <c r="H2870" s="45">
        <f>_xlfn.XLOOKUP(E2870,Main_OG!$D$1:$D$766,Main_OG!$J$1:$J$766,"")</f>
        <v>0</v>
      </c>
      <c r="I2870" s="45" t="s">
        <v>199</v>
      </c>
      <c r="J2870" s="45" t="str">
        <f t="shared" si="133"/>
        <v>Virginia Electric &amp; Power Co_NC</v>
      </c>
      <c r="K2870" s="45" t="str">
        <f t="shared" si="134"/>
        <v>Virginia Electric Power Co_NC</v>
      </c>
      <c r="L2870" s="45" t="s">
        <v>4076</v>
      </c>
      <c r="M2870" s="45">
        <v>0</v>
      </c>
      <c r="N2870" s="45">
        <v>17709</v>
      </c>
      <c r="O2870" s="45">
        <v>66</v>
      </c>
      <c r="P2870" s="45">
        <v>99867</v>
      </c>
      <c r="Q2870" s="45">
        <v>0</v>
      </c>
      <c r="R2870" s="45">
        <v>74904</v>
      </c>
      <c r="S2870" s="45">
        <v>87725</v>
      </c>
      <c r="T2870" s="45">
        <v>146307</v>
      </c>
      <c r="U2870" s="45">
        <v>0</v>
      </c>
      <c r="V2870" s="45">
        <v>7.81</v>
      </c>
      <c r="W2870" s="45">
        <v>5.09</v>
      </c>
      <c r="X2870" s="45">
        <v>9.27</v>
      </c>
      <c r="Y2870" s="46">
        <v>477920.8</v>
      </c>
      <c r="Z2870" s="46">
        <v>52414.878334009831</v>
      </c>
      <c r="AA2870" s="47">
        <f>_xlfn.XLOOKUP($E2870,Main_OG!$D$1:$D$766,Main_OG!AJ$1:AJ$766,"")</f>
        <v>64600266</v>
      </c>
      <c r="AB2870" s="47">
        <f>_xlfn.XLOOKUP($E2870,Main_OG!$D$1:$D$766,Main_OG!AK$1:AK$766,"")</f>
        <v>1483690</v>
      </c>
      <c r="AC2870" s="47">
        <f>_xlfn.XLOOKUP($E2870,Main_OG!$D$1:$D$766,Main_OG!AL$1:AL$766,"")</f>
        <v>80793738</v>
      </c>
      <c r="AD2870" s="47">
        <f>_xlfn.XLOOKUP($E2870,Main_OG!$D$1:$D$766,Main_OG!AM$1:AM$766,"")</f>
        <v>40044705</v>
      </c>
    </row>
    <row r="2871" spans="1:30" x14ac:dyDescent="0.35">
      <c r="A2871" s="36" t="s">
        <v>4073</v>
      </c>
      <c r="B2871" s="45" t="s">
        <v>219</v>
      </c>
      <c r="C2871" s="45" t="s">
        <v>4329</v>
      </c>
      <c r="D2871" s="36" t="s">
        <v>4536</v>
      </c>
      <c r="E2871" s="36" t="str">
        <f t="shared" si="132"/>
        <v>2007_VA</v>
      </c>
      <c r="F2871" s="45">
        <v>2007</v>
      </c>
      <c r="G2871" s="45">
        <f>_xlfn.XLOOKUP(I2871,Main_OG!$B$1:$B$766,Main_OG!$O$1:$O$766,"")</f>
        <v>1</v>
      </c>
      <c r="H2871" s="45">
        <f>_xlfn.XLOOKUP(E2871,Main_OG!$D$1:$D$766,Main_OG!$J$1:$J$766,"")</f>
        <v>0</v>
      </c>
      <c r="I2871" s="45" t="s">
        <v>219</v>
      </c>
      <c r="J2871" s="45" t="str">
        <f t="shared" si="133"/>
        <v>Virginia Electric &amp; Power Co_VA</v>
      </c>
      <c r="K2871" s="45" t="str">
        <f t="shared" si="134"/>
        <v>Virginia Electric Power Co_VA</v>
      </c>
      <c r="L2871" s="45" t="s">
        <v>4077</v>
      </c>
      <c r="M2871" s="45">
        <v>1</v>
      </c>
      <c r="N2871" s="45">
        <v>241236</v>
      </c>
      <c r="O2871" s="45">
        <v>554</v>
      </c>
      <c r="P2871" s="45">
        <v>2002884</v>
      </c>
      <c r="Q2871" s="45">
        <v>12968</v>
      </c>
      <c r="R2871" s="45">
        <v>2362708</v>
      </c>
      <c r="S2871" s="45">
        <v>403945</v>
      </c>
      <c r="T2871" s="45">
        <v>2496677</v>
      </c>
      <c r="U2871" s="45">
        <v>6.73</v>
      </c>
      <c r="V2871" s="45">
        <v>6.18</v>
      </c>
      <c r="W2871" s="45">
        <v>4.84</v>
      </c>
      <c r="X2871" s="45">
        <v>8.65</v>
      </c>
      <c r="Y2871" s="46">
        <v>457568.9</v>
      </c>
      <c r="Z2871" s="46">
        <v>59033.53115727003</v>
      </c>
      <c r="AA2871" s="47">
        <f>_xlfn.XLOOKUP($E2871,Main_OG!$D$1:$D$766,Main_OG!AJ$1:AJ$766,"")</f>
        <v>28860222</v>
      </c>
      <c r="AB2871" s="47">
        <f>_xlfn.XLOOKUP($E2871,Main_OG!$D$1:$D$766,Main_OG!AK$1:AK$766,"")</f>
        <v>6816708</v>
      </c>
      <c r="AC2871" s="47">
        <f>_xlfn.XLOOKUP($E2871,Main_OG!$D$1:$D$766,Main_OG!AL$1:AL$766,"")</f>
        <v>181316228</v>
      </c>
      <c r="AD2871" s="47">
        <f>_xlfn.XLOOKUP($E2871,Main_OG!$D$1:$D$766,Main_OG!AM$1:AM$766,"")</f>
        <v>27268475</v>
      </c>
    </row>
    <row r="2872" spans="1:30" x14ac:dyDescent="0.35">
      <c r="A2872" s="36" t="s">
        <v>4073</v>
      </c>
      <c r="B2872" s="45" t="s">
        <v>199</v>
      </c>
      <c r="C2872" s="45" t="s">
        <v>4329</v>
      </c>
      <c r="D2872" s="36" t="s">
        <v>4536</v>
      </c>
      <c r="E2872" s="36" t="str">
        <f t="shared" si="132"/>
        <v>2008_NC</v>
      </c>
      <c r="F2872" s="45">
        <v>2008</v>
      </c>
      <c r="G2872" s="45">
        <f>_xlfn.XLOOKUP(I2872,Main_OG!$B$1:$B$766,Main_OG!$O$1:$O$766,"")</f>
        <v>0</v>
      </c>
      <c r="H2872" s="45">
        <f>_xlfn.XLOOKUP(E2872,Main_OG!$D$1:$D$766,Main_OG!$J$1:$J$766,"")</f>
        <v>0</v>
      </c>
      <c r="I2872" s="45" t="s">
        <v>199</v>
      </c>
      <c r="J2872" s="45" t="str">
        <f t="shared" si="133"/>
        <v>Virginia Electric &amp; Power Co_NC</v>
      </c>
      <c r="K2872" s="45" t="str">
        <f t="shared" si="134"/>
        <v>Virginia Electric Power Co_NC</v>
      </c>
      <c r="L2872" s="45" t="s">
        <v>4078</v>
      </c>
      <c r="M2872" s="45">
        <v>0</v>
      </c>
      <c r="N2872" s="45">
        <v>17766</v>
      </c>
      <c r="O2872" s="45">
        <v>60</v>
      </c>
      <c r="P2872" s="45">
        <v>100497</v>
      </c>
      <c r="Q2872" s="45">
        <v>0</v>
      </c>
      <c r="R2872" s="45">
        <v>949812</v>
      </c>
      <c r="S2872" s="45">
        <v>1715159</v>
      </c>
      <c r="T2872" s="45">
        <v>1546418</v>
      </c>
      <c r="U2872" s="45">
        <v>0</v>
      </c>
      <c r="V2872" s="45">
        <v>7.47</v>
      </c>
      <c r="W2872" s="45">
        <v>4.6500000000000004</v>
      </c>
      <c r="X2872" s="45">
        <v>8.94</v>
      </c>
      <c r="Y2872" s="46">
        <v>492688.8</v>
      </c>
      <c r="Z2872" s="46">
        <v>52923.518889248975</v>
      </c>
      <c r="AA2872" s="47">
        <f>_xlfn.XLOOKUP($E2872,Main_OG!$D$1:$D$766,Main_OG!AJ$1:AJ$766,"")</f>
        <v>61994776</v>
      </c>
      <c r="AB2872" s="47">
        <f>_xlfn.XLOOKUP($E2872,Main_OG!$D$1:$D$766,Main_OG!AK$1:AK$766,"")</f>
        <v>1105892</v>
      </c>
      <c r="AC2872" s="47">
        <f>_xlfn.XLOOKUP($E2872,Main_OG!$D$1:$D$766,Main_OG!AL$1:AL$766,"")</f>
        <v>72079564</v>
      </c>
      <c r="AD2872" s="47">
        <f>_xlfn.XLOOKUP($E2872,Main_OG!$D$1:$D$766,Main_OG!AM$1:AM$766,"")</f>
        <v>39776280</v>
      </c>
    </row>
    <row r="2873" spans="1:30" x14ac:dyDescent="0.35">
      <c r="A2873" s="36" t="s">
        <v>4073</v>
      </c>
      <c r="B2873" s="45" t="s">
        <v>219</v>
      </c>
      <c r="C2873" s="45" t="s">
        <v>4329</v>
      </c>
      <c r="D2873" s="36" t="s">
        <v>4536</v>
      </c>
      <c r="E2873" s="36" t="str">
        <f t="shared" si="132"/>
        <v>2008_VA</v>
      </c>
      <c r="F2873" s="45">
        <v>2008</v>
      </c>
      <c r="G2873" s="45">
        <f>_xlfn.XLOOKUP(I2873,Main_OG!$B$1:$B$766,Main_OG!$O$1:$O$766,"")</f>
        <v>1</v>
      </c>
      <c r="H2873" s="45">
        <f>_xlfn.XLOOKUP(E2873,Main_OG!$D$1:$D$766,Main_OG!$J$1:$J$766,"")</f>
        <v>0</v>
      </c>
      <c r="I2873" s="45" t="s">
        <v>219</v>
      </c>
      <c r="J2873" s="45" t="str">
        <f t="shared" si="133"/>
        <v>Virginia Electric &amp; Power Co_VA</v>
      </c>
      <c r="K2873" s="45" t="str">
        <f t="shared" si="134"/>
        <v>Virginia Electric Power Co_VA</v>
      </c>
      <c r="L2873" s="45" t="s">
        <v>4079</v>
      </c>
      <c r="M2873" s="45">
        <v>1</v>
      </c>
      <c r="N2873" s="45">
        <v>244470</v>
      </c>
      <c r="O2873" s="45">
        <v>538</v>
      </c>
      <c r="P2873" s="45">
        <v>2023592</v>
      </c>
      <c r="Q2873" s="45">
        <v>194063</v>
      </c>
      <c r="R2873" s="45">
        <v>38113145</v>
      </c>
      <c r="S2873" s="45">
        <v>8064086</v>
      </c>
      <c r="T2873" s="45">
        <v>28081547</v>
      </c>
      <c r="U2873" s="45">
        <v>7.8</v>
      </c>
      <c r="V2873" s="45">
        <v>7.23</v>
      </c>
      <c r="W2873" s="45">
        <v>5.83</v>
      </c>
      <c r="X2873" s="45">
        <v>9.69</v>
      </c>
      <c r="Y2873" s="46">
        <v>462034.7</v>
      </c>
      <c r="Z2873" s="46">
        <v>58981.928375274591</v>
      </c>
      <c r="AA2873" s="47">
        <f>_xlfn.XLOOKUP($E2873,Main_OG!$D$1:$D$766,Main_OG!AJ$1:AJ$766,"")</f>
        <v>25820932</v>
      </c>
      <c r="AB2873" s="47">
        <f>_xlfn.XLOOKUP($E2873,Main_OG!$D$1:$D$766,Main_OG!AK$1:AK$766,"")</f>
        <v>4082928</v>
      </c>
      <c r="AC2873" s="47">
        <f>_xlfn.XLOOKUP($E2873,Main_OG!$D$1:$D$766,Main_OG!AL$1:AL$766,"")</f>
        <v>154676926</v>
      </c>
      <c r="AD2873" s="47">
        <f>_xlfn.XLOOKUP($E2873,Main_OG!$D$1:$D$766,Main_OG!AM$1:AM$766,"")</f>
        <v>27930764</v>
      </c>
    </row>
    <row r="2874" spans="1:30" x14ac:dyDescent="0.35">
      <c r="A2874" s="36" t="s">
        <v>4073</v>
      </c>
      <c r="B2874" s="45" t="s">
        <v>199</v>
      </c>
      <c r="C2874" s="45" t="s">
        <v>4329</v>
      </c>
      <c r="D2874" s="36" t="s">
        <v>4536</v>
      </c>
      <c r="E2874" s="36" t="str">
        <f t="shared" si="132"/>
        <v>2009_NC</v>
      </c>
      <c r="F2874" s="45">
        <v>2009</v>
      </c>
      <c r="G2874" s="45">
        <f>_xlfn.XLOOKUP(I2874,Main_OG!$B$1:$B$766,Main_OG!$O$1:$O$766,"")</f>
        <v>0</v>
      </c>
      <c r="H2874" s="45">
        <f>_xlfn.XLOOKUP(E2874,Main_OG!$D$1:$D$766,Main_OG!$J$1:$J$766,"")</f>
        <v>0</v>
      </c>
      <c r="I2874" s="45" t="s">
        <v>199</v>
      </c>
      <c r="J2874" s="45" t="str">
        <f t="shared" si="133"/>
        <v>Virginia Electric &amp; Power Co_NC</v>
      </c>
      <c r="K2874" s="45" t="str">
        <f t="shared" si="134"/>
        <v>Virginia Electric Power Co_NC</v>
      </c>
      <c r="L2874" s="45" t="s">
        <v>4080</v>
      </c>
      <c r="M2874" s="45">
        <v>0</v>
      </c>
      <c r="N2874" s="45">
        <v>17750</v>
      </c>
      <c r="O2874" s="45">
        <v>59</v>
      </c>
      <c r="P2874" s="45">
        <v>100761</v>
      </c>
      <c r="Q2874" s="45">
        <v>0</v>
      </c>
      <c r="R2874" s="45">
        <v>953346</v>
      </c>
      <c r="S2874" s="45">
        <v>1496614</v>
      </c>
      <c r="T2874" s="45">
        <v>1578817</v>
      </c>
      <c r="U2874" s="45">
        <v>0</v>
      </c>
      <c r="V2874" s="45">
        <v>8.44</v>
      </c>
      <c r="W2874" s="45">
        <v>5.77</v>
      </c>
      <c r="X2874" s="45">
        <v>9.8800000000000008</v>
      </c>
      <c r="Y2874" s="46">
        <v>473610.5</v>
      </c>
      <c r="Z2874" s="46">
        <v>50119.815026425553</v>
      </c>
      <c r="AA2874" s="47">
        <f>_xlfn.XLOOKUP($E2874,Main_OG!$D$1:$D$766,Main_OG!AJ$1:AJ$766,"")</f>
        <v>52595838</v>
      </c>
      <c r="AB2874" s="47">
        <f>_xlfn.XLOOKUP($E2874,Main_OG!$D$1:$D$766,Main_OG!AK$1:AK$766,"")</f>
        <v>1073360</v>
      </c>
      <c r="AC2874" s="47">
        <f>_xlfn.XLOOKUP($E2874,Main_OG!$D$1:$D$766,Main_OG!AL$1:AL$766,"")</f>
        <v>79952778</v>
      </c>
      <c r="AD2874" s="47">
        <f>_xlfn.XLOOKUP($E2874,Main_OG!$D$1:$D$766,Main_OG!AM$1:AM$766,"")</f>
        <v>40847711</v>
      </c>
    </row>
    <row r="2875" spans="1:30" x14ac:dyDescent="0.35">
      <c r="A2875" s="36" t="s">
        <v>4073</v>
      </c>
      <c r="B2875" s="45" t="s">
        <v>219</v>
      </c>
      <c r="C2875" s="45" t="s">
        <v>4329</v>
      </c>
      <c r="D2875" s="36" t="s">
        <v>4536</v>
      </c>
      <c r="E2875" s="36" t="str">
        <f t="shared" si="132"/>
        <v>2009_VA</v>
      </c>
      <c r="F2875" s="45">
        <v>2009</v>
      </c>
      <c r="G2875" s="45">
        <f>_xlfn.XLOOKUP(I2875,Main_OG!$B$1:$B$766,Main_OG!$O$1:$O$766,"")</f>
        <v>1</v>
      </c>
      <c r="H2875" s="45">
        <f>_xlfn.XLOOKUP(E2875,Main_OG!$D$1:$D$766,Main_OG!$J$1:$J$766,"")</f>
        <v>0</v>
      </c>
      <c r="I2875" s="45" t="s">
        <v>219</v>
      </c>
      <c r="J2875" s="45" t="str">
        <f t="shared" si="133"/>
        <v>Virginia Electric &amp; Power Co_VA</v>
      </c>
      <c r="K2875" s="45" t="str">
        <f t="shared" si="134"/>
        <v>Virginia Electric Power Co_VA</v>
      </c>
      <c r="L2875" s="45" t="s">
        <v>4081</v>
      </c>
      <c r="M2875" s="45">
        <v>1</v>
      </c>
      <c r="N2875" s="45">
        <v>246159</v>
      </c>
      <c r="O2875" s="45">
        <v>522</v>
      </c>
      <c r="P2875" s="45">
        <v>2038843</v>
      </c>
      <c r="Q2875" s="45">
        <v>193414</v>
      </c>
      <c r="R2875" s="45">
        <v>38043902</v>
      </c>
      <c r="S2875" s="45">
        <v>7147238</v>
      </c>
      <c r="T2875" s="45">
        <v>28340232</v>
      </c>
      <c r="U2875" s="45">
        <v>8.42</v>
      </c>
      <c r="V2875" s="45">
        <v>7.91</v>
      </c>
      <c r="W2875" s="45">
        <v>6.62</v>
      </c>
      <c r="X2875" s="45">
        <v>10.59</v>
      </c>
      <c r="Y2875" s="46">
        <v>460075.3</v>
      </c>
      <c r="Z2875" s="46">
        <v>58046.802542084297</v>
      </c>
      <c r="AA2875" s="47">
        <f>_xlfn.XLOOKUP($E2875,Main_OG!$D$1:$D$766,Main_OG!AJ$1:AJ$766,"")</f>
        <v>20943458</v>
      </c>
      <c r="AB2875" s="47">
        <f>_xlfn.XLOOKUP($E2875,Main_OG!$D$1:$D$766,Main_OG!AK$1:AK$766,"")</f>
        <v>3603072</v>
      </c>
      <c r="AC2875" s="47">
        <f>_xlfn.XLOOKUP($E2875,Main_OG!$D$1:$D$766,Main_OG!AL$1:AL$766,"")</f>
        <v>189751210</v>
      </c>
      <c r="AD2875" s="47">
        <f>_xlfn.XLOOKUP($E2875,Main_OG!$D$1:$D$766,Main_OG!AM$1:AM$766,"")</f>
        <v>28212252</v>
      </c>
    </row>
    <row r="2876" spans="1:30" x14ac:dyDescent="0.35">
      <c r="A2876" s="36" t="s">
        <v>4073</v>
      </c>
      <c r="B2876" s="45" t="s">
        <v>199</v>
      </c>
      <c r="C2876" s="45" t="s">
        <v>4329</v>
      </c>
      <c r="D2876" s="36" t="s">
        <v>4536</v>
      </c>
      <c r="E2876" s="36" t="str">
        <f t="shared" si="132"/>
        <v>2010_NC</v>
      </c>
      <c r="F2876" s="45">
        <v>2010</v>
      </c>
      <c r="G2876" s="45">
        <f>_xlfn.XLOOKUP(I2876,Main_OG!$B$1:$B$766,Main_OG!$O$1:$O$766,"")</f>
        <v>0</v>
      </c>
      <c r="H2876" s="45">
        <f>_xlfn.XLOOKUP(E2876,Main_OG!$D$1:$D$766,Main_OG!$J$1:$J$766,"")</f>
        <v>0</v>
      </c>
      <c r="I2876" s="45" t="s">
        <v>199</v>
      </c>
      <c r="J2876" s="45" t="str">
        <f t="shared" si="133"/>
        <v>Virginia Electric &amp; Power Co_NC</v>
      </c>
      <c r="K2876" s="45" t="str">
        <f t="shared" si="134"/>
        <v>Virginia Electric Power Co_NC</v>
      </c>
      <c r="L2876" s="45" t="s">
        <v>4082</v>
      </c>
      <c r="M2876" s="45">
        <v>0</v>
      </c>
      <c r="N2876" s="45">
        <v>17658</v>
      </c>
      <c r="O2876" s="45">
        <v>56</v>
      </c>
      <c r="P2876" s="45">
        <v>101005</v>
      </c>
      <c r="Q2876" s="45">
        <v>0</v>
      </c>
      <c r="R2876" s="45">
        <v>973584</v>
      </c>
      <c r="S2876" s="45">
        <v>1639786</v>
      </c>
      <c r="T2876" s="45">
        <v>1716948</v>
      </c>
      <c r="U2876" s="45">
        <v>0</v>
      </c>
      <c r="V2876" s="45">
        <v>8.3000000000000007</v>
      </c>
      <c r="W2876" s="45">
        <v>5.53</v>
      </c>
      <c r="X2876" s="45">
        <v>9.74</v>
      </c>
      <c r="Y2876" s="46">
        <v>482030.4</v>
      </c>
      <c r="Z2876" s="46">
        <v>50344.777309431447</v>
      </c>
      <c r="AA2876" s="47">
        <f>_xlfn.XLOOKUP($E2876,Main_OG!$D$1:$D$766,Main_OG!AJ$1:AJ$766,"")</f>
        <v>58683252</v>
      </c>
      <c r="AB2876" s="47">
        <f>_xlfn.XLOOKUP($E2876,Main_OG!$D$1:$D$766,Main_OG!AK$1:AK$766,"")</f>
        <v>1132566</v>
      </c>
      <c r="AC2876" s="47">
        <f>_xlfn.XLOOKUP($E2876,Main_OG!$D$1:$D$766,Main_OG!AL$1:AL$766,"")</f>
        <v>146751936</v>
      </c>
      <c r="AD2876" s="47">
        <f>_xlfn.XLOOKUP($E2876,Main_OG!$D$1:$D$766,Main_OG!AM$1:AM$766,"")</f>
        <v>40739529</v>
      </c>
    </row>
    <row r="2877" spans="1:30" x14ac:dyDescent="0.35">
      <c r="A2877" s="36" t="s">
        <v>4073</v>
      </c>
      <c r="B2877" s="45" t="s">
        <v>219</v>
      </c>
      <c r="C2877" s="45" t="s">
        <v>4329</v>
      </c>
      <c r="D2877" s="36" t="s">
        <v>4536</v>
      </c>
      <c r="E2877" s="36" t="str">
        <f t="shared" si="132"/>
        <v>2010_VA</v>
      </c>
      <c r="F2877" s="45">
        <v>2010</v>
      </c>
      <c r="G2877" s="45">
        <f>_xlfn.XLOOKUP(I2877,Main_OG!$B$1:$B$766,Main_OG!$O$1:$O$766,"")</f>
        <v>1</v>
      </c>
      <c r="H2877" s="45">
        <f>_xlfn.XLOOKUP(E2877,Main_OG!$D$1:$D$766,Main_OG!$J$1:$J$766,"")</f>
        <v>1</v>
      </c>
      <c r="I2877" s="45" t="s">
        <v>219</v>
      </c>
      <c r="J2877" s="45" t="str">
        <f t="shared" si="133"/>
        <v>Virginia Electric &amp; Power Co_VA</v>
      </c>
      <c r="K2877" s="45" t="str">
        <f t="shared" si="134"/>
        <v>Virginia Electric Power Co_VA</v>
      </c>
      <c r="L2877" s="45" t="s">
        <v>4083</v>
      </c>
      <c r="M2877" s="45">
        <v>1</v>
      </c>
      <c r="N2877" s="45">
        <v>247036</v>
      </c>
      <c r="O2877" s="45">
        <v>504</v>
      </c>
      <c r="P2877" s="45">
        <v>2056576</v>
      </c>
      <c r="Q2877" s="45">
        <v>188969</v>
      </c>
      <c r="R2877" s="45">
        <v>39012738</v>
      </c>
      <c r="S2877" s="45">
        <v>6872415</v>
      </c>
      <c r="T2877" s="45">
        <v>30821549</v>
      </c>
      <c r="U2877" s="45">
        <v>7.7</v>
      </c>
      <c r="V2877" s="45">
        <v>7.37</v>
      </c>
      <c r="W2877" s="45">
        <v>6.03</v>
      </c>
      <c r="X2877" s="45">
        <v>10.220000000000001</v>
      </c>
      <c r="Y2877" s="46">
        <v>475699.3</v>
      </c>
      <c r="Z2877" s="46">
        <v>59284.529269925588</v>
      </c>
      <c r="AA2877" s="47">
        <f>_xlfn.XLOOKUP($E2877,Main_OG!$D$1:$D$766,Main_OG!AJ$1:AJ$766,"")</f>
        <v>21186800</v>
      </c>
      <c r="AB2877" s="47">
        <f>_xlfn.XLOOKUP($E2877,Main_OG!$D$1:$D$766,Main_OG!AK$1:AK$766,"")</f>
        <v>4463444</v>
      </c>
      <c r="AC2877" s="47">
        <f>_xlfn.XLOOKUP($E2877,Main_OG!$D$1:$D$766,Main_OG!AL$1:AL$766,"")</f>
        <v>277796324</v>
      </c>
      <c r="AD2877" s="47">
        <f>_xlfn.XLOOKUP($E2877,Main_OG!$D$1:$D$766,Main_OG!AM$1:AM$766,"")</f>
        <v>26571899</v>
      </c>
    </row>
    <row r="2878" spans="1:30" x14ac:dyDescent="0.35">
      <c r="A2878" s="36" t="s">
        <v>4073</v>
      </c>
      <c r="B2878" s="45" t="s">
        <v>199</v>
      </c>
      <c r="C2878" s="45" t="s">
        <v>4329</v>
      </c>
      <c r="D2878" s="36" t="s">
        <v>4536</v>
      </c>
      <c r="E2878" s="36" t="str">
        <f t="shared" si="132"/>
        <v>2011_NC</v>
      </c>
      <c r="F2878" s="45">
        <v>2011</v>
      </c>
      <c r="G2878" s="45">
        <f>_xlfn.XLOOKUP(I2878,Main_OG!$B$1:$B$766,Main_OG!$O$1:$O$766,"")</f>
        <v>0</v>
      </c>
      <c r="H2878" s="45">
        <f>_xlfn.XLOOKUP(E2878,Main_OG!$D$1:$D$766,Main_OG!$J$1:$J$766,"")</f>
        <v>0</v>
      </c>
      <c r="I2878" s="45" t="s">
        <v>199</v>
      </c>
      <c r="J2878" s="45" t="str">
        <f t="shared" si="133"/>
        <v>Virginia Electric &amp; Power Co_NC</v>
      </c>
      <c r="K2878" s="45" t="str">
        <f t="shared" si="134"/>
        <v>Virginia Electric Power Co_NC</v>
      </c>
      <c r="L2878" s="45" t="s">
        <v>4084</v>
      </c>
      <c r="M2878" s="45">
        <v>0</v>
      </c>
      <c r="N2878" s="45">
        <v>17662</v>
      </c>
      <c r="O2878" s="45">
        <v>53</v>
      </c>
      <c r="P2878" s="45">
        <v>101009</v>
      </c>
      <c r="Q2878" s="45">
        <v>0</v>
      </c>
      <c r="R2878" s="45">
        <v>934318</v>
      </c>
      <c r="S2878" s="45">
        <v>1617630</v>
      </c>
      <c r="T2878" s="45">
        <v>1624886</v>
      </c>
      <c r="U2878" s="45">
        <v>0</v>
      </c>
      <c r="V2878" s="45">
        <v>7.83</v>
      </c>
      <c r="W2878" s="45">
        <v>4.8099999999999996</v>
      </c>
      <c r="X2878" s="45">
        <v>9.2200000000000006</v>
      </c>
      <c r="Y2878" s="46">
        <v>484200.3</v>
      </c>
      <c r="Z2878" s="46">
        <v>50129.89556899415</v>
      </c>
      <c r="AA2878" s="47">
        <f>_xlfn.XLOOKUP($E2878,Main_OG!$D$1:$D$766,Main_OG!AJ$1:AJ$766,"")</f>
        <v>48903486</v>
      </c>
      <c r="AB2878" s="47">
        <f>_xlfn.XLOOKUP($E2878,Main_OG!$D$1:$D$766,Main_OG!AK$1:AK$766,"")</f>
        <v>811296</v>
      </c>
      <c r="AC2878" s="47">
        <f>_xlfn.XLOOKUP($E2878,Main_OG!$D$1:$D$766,Main_OG!AL$1:AL$766,"")</f>
        <v>180311642</v>
      </c>
      <c r="AD2878" s="47">
        <f>_xlfn.XLOOKUP($E2878,Main_OG!$D$1:$D$766,Main_OG!AM$1:AM$766,"")</f>
        <v>40526834</v>
      </c>
    </row>
    <row r="2879" spans="1:30" x14ac:dyDescent="0.35">
      <c r="A2879" s="36" t="s">
        <v>4073</v>
      </c>
      <c r="B2879" s="45" t="s">
        <v>219</v>
      </c>
      <c r="C2879" s="45" t="s">
        <v>4329</v>
      </c>
      <c r="D2879" s="36" t="s">
        <v>4536</v>
      </c>
      <c r="E2879" s="36" t="str">
        <f t="shared" si="132"/>
        <v>2011_VA</v>
      </c>
      <c r="F2879" s="45">
        <v>2011</v>
      </c>
      <c r="G2879" s="45">
        <f>_xlfn.XLOOKUP(I2879,Main_OG!$B$1:$B$766,Main_OG!$O$1:$O$766,"")</f>
        <v>1</v>
      </c>
      <c r="H2879" s="45">
        <f>_xlfn.XLOOKUP(E2879,Main_OG!$D$1:$D$766,Main_OG!$J$1:$J$766,"")</f>
        <v>1</v>
      </c>
      <c r="I2879" s="45" t="s">
        <v>219</v>
      </c>
      <c r="J2879" s="45" t="str">
        <f t="shared" si="133"/>
        <v>Virginia Electric &amp; Power Co_VA</v>
      </c>
      <c r="K2879" s="45" t="str">
        <f t="shared" si="134"/>
        <v>Virginia Electric Power Co_VA</v>
      </c>
      <c r="L2879" s="45" t="s">
        <v>4085</v>
      </c>
      <c r="M2879" s="45">
        <v>1</v>
      </c>
      <c r="N2879" s="45">
        <v>248232</v>
      </c>
      <c r="O2879" s="45">
        <v>482</v>
      </c>
      <c r="P2879" s="45">
        <v>2070786</v>
      </c>
      <c r="Q2879" s="45">
        <v>187691</v>
      </c>
      <c r="R2879" s="45">
        <v>38649800</v>
      </c>
      <c r="S2879" s="45">
        <v>6342210</v>
      </c>
      <c r="T2879" s="45">
        <v>29143896</v>
      </c>
      <c r="U2879" s="45">
        <v>8.24</v>
      </c>
      <c r="V2879" s="45">
        <v>7.74</v>
      </c>
      <c r="W2879" s="45">
        <v>6.25</v>
      </c>
      <c r="X2879" s="45">
        <v>10.64</v>
      </c>
      <c r="Y2879" s="46">
        <v>479571.4</v>
      </c>
      <c r="Z2879" s="46">
        <v>59188.537967033866</v>
      </c>
      <c r="AA2879" s="47">
        <f>_xlfn.XLOOKUP($E2879,Main_OG!$D$1:$D$766,Main_OG!AJ$1:AJ$766,"")</f>
        <v>16827720</v>
      </c>
      <c r="AB2879" s="47">
        <f>_xlfn.XLOOKUP($E2879,Main_OG!$D$1:$D$766,Main_OG!AK$1:AK$766,"")</f>
        <v>1734330</v>
      </c>
      <c r="AC2879" s="47">
        <f>_xlfn.XLOOKUP($E2879,Main_OG!$D$1:$D$766,Main_OG!AL$1:AL$766,"")</f>
        <v>283892778</v>
      </c>
      <c r="AD2879" s="47">
        <f>_xlfn.XLOOKUP($E2879,Main_OG!$D$1:$D$766,Main_OG!AM$1:AM$766,"")</f>
        <v>25547997</v>
      </c>
    </row>
    <row r="2880" spans="1:30" x14ac:dyDescent="0.35">
      <c r="A2880" s="36" t="s">
        <v>4073</v>
      </c>
      <c r="B2880" s="45" t="s">
        <v>199</v>
      </c>
      <c r="C2880" s="45" t="s">
        <v>4329</v>
      </c>
      <c r="D2880" s="36" t="s">
        <v>4536</v>
      </c>
      <c r="E2880" s="36" t="str">
        <f t="shared" si="132"/>
        <v>2012_NC</v>
      </c>
      <c r="F2880" s="45">
        <v>2012</v>
      </c>
      <c r="G2880" s="45">
        <f>_xlfn.XLOOKUP(I2880,Main_OG!$B$1:$B$766,Main_OG!$O$1:$O$766,"")</f>
        <v>0</v>
      </c>
      <c r="H2880" s="45">
        <f>_xlfn.XLOOKUP(E2880,Main_OG!$D$1:$D$766,Main_OG!$J$1:$J$766,"")</f>
        <v>1</v>
      </c>
      <c r="I2880" s="45" t="s">
        <v>199</v>
      </c>
      <c r="J2880" s="45" t="str">
        <f t="shared" si="133"/>
        <v>Virginia Electric &amp; Power Co_NC</v>
      </c>
      <c r="K2880" s="45" t="str">
        <f t="shared" si="134"/>
        <v>Virginia Electric Power Co_NC</v>
      </c>
      <c r="L2880" s="45" t="s">
        <v>4086</v>
      </c>
      <c r="M2880" s="45">
        <v>0</v>
      </c>
      <c r="N2880" s="45">
        <v>17740</v>
      </c>
      <c r="O2880" s="45">
        <v>50</v>
      </c>
      <c r="P2880" s="45">
        <v>101024</v>
      </c>
      <c r="Q2880" s="45">
        <v>0</v>
      </c>
      <c r="R2880" s="45">
        <v>998179</v>
      </c>
      <c r="S2880" s="45">
        <v>1614059</v>
      </c>
      <c r="T2880" s="45">
        <v>1502310</v>
      </c>
      <c r="U2880" s="45">
        <v>0</v>
      </c>
      <c r="V2880" s="45">
        <v>8.6792148999999998</v>
      </c>
      <c r="W2880" s="45">
        <v>5.6890238000000002</v>
      </c>
      <c r="X2880" s="45">
        <v>10.375495000000001</v>
      </c>
      <c r="Y2880" s="46">
        <v>488126.5</v>
      </c>
      <c r="Z2880" s="46">
        <v>50054.964155372181</v>
      </c>
      <c r="AA2880" s="47">
        <f>_xlfn.XLOOKUP($E2880,Main_OG!$D$1:$D$766,Main_OG!AJ$1:AJ$766,"")</f>
        <v>41522026</v>
      </c>
      <c r="AB2880" s="47">
        <f>_xlfn.XLOOKUP($E2880,Main_OG!$D$1:$D$766,Main_OG!AK$1:AK$766,"")</f>
        <v>704216</v>
      </c>
      <c r="AC2880" s="47">
        <f>_xlfn.XLOOKUP($E2880,Main_OG!$D$1:$D$766,Main_OG!AL$1:AL$766,"")</f>
        <v>302621526</v>
      </c>
      <c r="AD2880" s="47">
        <f>_xlfn.XLOOKUP($E2880,Main_OG!$D$1:$D$766,Main_OG!AM$1:AM$766,"")</f>
        <v>39385592</v>
      </c>
    </row>
    <row r="2881" spans="1:30" x14ac:dyDescent="0.35">
      <c r="A2881" s="36" t="s">
        <v>4073</v>
      </c>
      <c r="B2881" s="45" t="s">
        <v>219</v>
      </c>
      <c r="C2881" s="45" t="s">
        <v>4329</v>
      </c>
      <c r="D2881" s="36" t="s">
        <v>4536</v>
      </c>
      <c r="E2881" s="36" t="str">
        <f t="shared" si="132"/>
        <v>2012_VA</v>
      </c>
      <c r="F2881" s="45">
        <v>2012</v>
      </c>
      <c r="G2881" s="45">
        <f>_xlfn.XLOOKUP(I2881,Main_OG!$B$1:$B$766,Main_OG!$O$1:$O$766,"")</f>
        <v>1</v>
      </c>
      <c r="H2881" s="45">
        <f>_xlfn.XLOOKUP(E2881,Main_OG!$D$1:$D$766,Main_OG!$J$1:$J$766,"")</f>
        <v>1</v>
      </c>
      <c r="I2881" s="45" t="s">
        <v>219</v>
      </c>
      <c r="J2881" s="45" t="str">
        <f t="shared" si="133"/>
        <v>Virginia Electric &amp; Power Co_VA</v>
      </c>
      <c r="K2881" s="45" t="str">
        <f t="shared" si="134"/>
        <v>Virginia Electric Power Co_VA</v>
      </c>
      <c r="L2881" s="45" t="s">
        <v>4087</v>
      </c>
      <c r="M2881" s="45">
        <v>1</v>
      </c>
      <c r="N2881" s="45">
        <v>249568</v>
      </c>
      <c r="O2881" s="45">
        <v>464</v>
      </c>
      <c r="P2881" s="45">
        <v>2086647</v>
      </c>
      <c r="Q2881" s="45">
        <v>187913</v>
      </c>
      <c r="R2881" s="45">
        <v>38508739</v>
      </c>
      <c r="S2881" s="45">
        <v>6234956</v>
      </c>
      <c r="T2881" s="45">
        <v>27671894</v>
      </c>
      <c r="U2881" s="45">
        <v>8.5105872999999992</v>
      </c>
      <c r="V2881" s="45">
        <v>7.8038590000000001</v>
      </c>
      <c r="W2881" s="45">
        <v>6.2435212</v>
      </c>
      <c r="X2881" s="45">
        <v>11.044669000000001</v>
      </c>
      <c r="Y2881" s="46">
        <v>483041.4</v>
      </c>
      <c r="Z2881" s="46">
        <v>58997.739957320075</v>
      </c>
      <c r="AA2881" s="47">
        <f>_xlfn.XLOOKUP($E2881,Main_OG!$D$1:$D$766,Main_OG!AJ$1:AJ$766,"")</f>
        <v>12425550</v>
      </c>
      <c r="AB2881" s="47">
        <f>_xlfn.XLOOKUP($E2881,Main_OG!$D$1:$D$766,Main_OG!AK$1:AK$766,"")</f>
        <v>1248432</v>
      </c>
      <c r="AC2881" s="47">
        <f>_xlfn.XLOOKUP($E2881,Main_OG!$D$1:$D$766,Main_OG!AL$1:AL$766,"")</f>
        <v>379520564</v>
      </c>
      <c r="AD2881" s="47">
        <f>_xlfn.XLOOKUP($E2881,Main_OG!$D$1:$D$766,Main_OG!AM$1:AM$766,"")</f>
        <v>28723390</v>
      </c>
    </row>
    <row r="2882" spans="1:30" x14ac:dyDescent="0.35">
      <c r="A2882" s="36" t="s">
        <v>4073</v>
      </c>
      <c r="B2882" s="45" t="s">
        <v>199</v>
      </c>
      <c r="C2882" s="45" t="s">
        <v>4329</v>
      </c>
      <c r="D2882" s="36" t="s">
        <v>4536</v>
      </c>
      <c r="E2882" s="36" t="str">
        <f t="shared" ref="E2882:E2945" si="135">_xlfn.CONCAT(F2882,"_",I2882)</f>
        <v>2013_NC</v>
      </c>
      <c r="F2882" s="45">
        <v>2013</v>
      </c>
      <c r="G2882" s="45">
        <f>_xlfn.XLOOKUP(I2882,Main_OG!$B$1:$B$766,Main_OG!$O$1:$O$766,"")</f>
        <v>0</v>
      </c>
      <c r="H2882" s="45">
        <f>_xlfn.XLOOKUP(E2882,Main_OG!$D$1:$D$766,Main_OG!$J$1:$J$766,"")</f>
        <v>1</v>
      </c>
      <c r="I2882" s="45" t="s">
        <v>199</v>
      </c>
      <c r="J2882" s="45" t="str">
        <f t="shared" ref="J2882:J2945" si="136">_xlfn.CONCAT(A2882,"_",B2882)</f>
        <v>Virginia Electric &amp; Power Co_NC</v>
      </c>
      <c r="K2882" s="45" t="str">
        <f t="shared" ref="K2882:K2945" si="137">_xlfn.CONCAT(D2882,"_",B2882)</f>
        <v>Virginia Electric Power Co_NC</v>
      </c>
      <c r="L2882" s="45" t="s">
        <v>4088</v>
      </c>
      <c r="M2882" s="45">
        <v>0</v>
      </c>
      <c r="N2882" s="45">
        <v>17801</v>
      </c>
      <c r="O2882" s="45">
        <v>50</v>
      </c>
      <c r="P2882" s="45">
        <v>101158</v>
      </c>
      <c r="Q2882" s="45">
        <v>0</v>
      </c>
      <c r="R2882" s="45">
        <v>1029098</v>
      </c>
      <c r="S2882" s="45">
        <v>1702830</v>
      </c>
      <c r="T2882" s="45">
        <v>1577868</v>
      </c>
      <c r="U2882" s="45">
        <v>0</v>
      </c>
      <c r="V2882" s="45">
        <v>8.7448426000000001</v>
      </c>
      <c r="W2882" s="45">
        <v>5.6135140000000003</v>
      </c>
      <c r="X2882" s="45">
        <v>10.687085</v>
      </c>
      <c r="Y2882" s="46">
        <v>497456.6</v>
      </c>
      <c r="Z2882" s="46">
        <v>50520.046427657056</v>
      </c>
      <c r="AA2882" s="47">
        <f>_xlfn.XLOOKUP($E2882,Main_OG!$D$1:$D$766,Main_OG!AJ$1:AJ$766,"")</f>
        <v>38155232</v>
      </c>
      <c r="AB2882" s="47">
        <f>_xlfn.XLOOKUP($E2882,Main_OG!$D$1:$D$766,Main_OG!AK$1:AK$766,"")</f>
        <v>802468</v>
      </c>
      <c r="AC2882" s="47">
        <f>_xlfn.XLOOKUP($E2882,Main_OG!$D$1:$D$766,Main_OG!AL$1:AL$766,"")</f>
        <v>404069464</v>
      </c>
      <c r="AD2882" s="47">
        <f>_xlfn.XLOOKUP($E2882,Main_OG!$D$1:$D$766,Main_OG!AM$1:AM$766,"")</f>
        <v>40241737</v>
      </c>
    </row>
    <row r="2883" spans="1:30" x14ac:dyDescent="0.35">
      <c r="A2883" s="36" t="s">
        <v>4073</v>
      </c>
      <c r="B2883" s="45" t="s">
        <v>219</v>
      </c>
      <c r="C2883" s="45" t="s">
        <v>4329</v>
      </c>
      <c r="D2883" s="36" t="s">
        <v>4536</v>
      </c>
      <c r="E2883" s="36" t="str">
        <f t="shared" si="135"/>
        <v>2013_VA</v>
      </c>
      <c r="F2883" s="45">
        <v>2013</v>
      </c>
      <c r="G2883" s="45">
        <f>_xlfn.XLOOKUP(I2883,Main_OG!$B$1:$B$766,Main_OG!$O$1:$O$766,"")</f>
        <v>1</v>
      </c>
      <c r="H2883" s="45">
        <f>_xlfn.XLOOKUP(E2883,Main_OG!$D$1:$D$766,Main_OG!$J$1:$J$766,"")</f>
        <v>1</v>
      </c>
      <c r="I2883" s="45" t="s">
        <v>219</v>
      </c>
      <c r="J2883" s="45" t="str">
        <f t="shared" si="136"/>
        <v>Virginia Electric &amp; Power Co_VA</v>
      </c>
      <c r="K2883" s="45" t="str">
        <f t="shared" si="137"/>
        <v>Virginia Electric Power Co_VA</v>
      </c>
      <c r="L2883" s="45" t="s">
        <v>4089</v>
      </c>
      <c r="M2883" s="45">
        <v>1</v>
      </c>
      <c r="N2883" s="45">
        <v>251209</v>
      </c>
      <c r="O2883" s="45">
        <v>477</v>
      </c>
      <c r="P2883" s="45">
        <v>2105500</v>
      </c>
      <c r="Q2883" s="45">
        <v>194604</v>
      </c>
      <c r="R2883" s="45">
        <v>39078780</v>
      </c>
      <c r="S2883" s="45">
        <v>6393908</v>
      </c>
      <c r="T2883" s="45">
        <v>28802062</v>
      </c>
      <c r="U2883" s="45">
        <v>8.1689995999999994</v>
      </c>
      <c r="V2883" s="45">
        <v>7.6905333000000002</v>
      </c>
      <c r="W2883" s="45">
        <v>6.0978325</v>
      </c>
      <c r="X2883" s="45">
        <v>10.720879999999999</v>
      </c>
      <c r="Y2883" s="46">
        <v>488741.3</v>
      </c>
      <c r="Z2883" s="46">
        <v>59199.31306983003</v>
      </c>
      <c r="AA2883" s="47">
        <f>_xlfn.XLOOKUP($E2883,Main_OG!$D$1:$D$766,Main_OG!AJ$1:AJ$766,"")</f>
        <v>19109332</v>
      </c>
      <c r="AB2883" s="47">
        <f>_xlfn.XLOOKUP($E2883,Main_OG!$D$1:$D$766,Main_OG!AK$1:AK$766,"")</f>
        <v>1084784</v>
      </c>
      <c r="AC2883" s="47">
        <f>_xlfn.XLOOKUP($E2883,Main_OG!$D$1:$D$766,Main_OG!AL$1:AL$766,"")</f>
        <v>344003840</v>
      </c>
      <c r="AD2883" s="47">
        <f>_xlfn.XLOOKUP($E2883,Main_OG!$D$1:$D$766,Main_OG!AM$1:AM$766,"")</f>
        <v>29326231</v>
      </c>
    </row>
    <row r="2884" spans="1:30" x14ac:dyDescent="0.35">
      <c r="A2884" s="36" t="s">
        <v>4073</v>
      </c>
      <c r="B2884" s="45" t="s">
        <v>199</v>
      </c>
      <c r="C2884" s="45" t="s">
        <v>4329</v>
      </c>
      <c r="D2884" s="36" t="s">
        <v>4536</v>
      </c>
      <c r="E2884" s="36" t="str">
        <f t="shared" si="135"/>
        <v>2014_NC</v>
      </c>
      <c r="F2884" s="45">
        <v>2014</v>
      </c>
      <c r="G2884" s="45">
        <f>_xlfn.XLOOKUP(I2884,Main_OG!$B$1:$B$766,Main_OG!$O$1:$O$766,"")</f>
        <v>0</v>
      </c>
      <c r="H2884" s="45">
        <f>_xlfn.XLOOKUP(E2884,Main_OG!$D$1:$D$766,Main_OG!$J$1:$J$766,"")</f>
        <v>1</v>
      </c>
      <c r="I2884" s="45" t="s">
        <v>199</v>
      </c>
      <c r="J2884" s="45" t="str">
        <f t="shared" si="136"/>
        <v>Virginia Electric &amp; Power Co_NC</v>
      </c>
      <c r="K2884" s="45" t="str">
        <f t="shared" si="137"/>
        <v>Virginia Electric Power Co_NC</v>
      </c>
      <c r="L2884" s="45" t="s">
        <v>4090</v>
      </c>
      <c r="M2884" s="45">
        <v>0</v>
      </c>
      <c r="N2884" s="45">
        <v>17852</v>
      </c>
      <c r="O2884" s="45">
        <v>52</v>
      </c>
      <c r="P2884" s="45">
        <v>101326</v>
      </c>
      <c r="Q2884" s="45">
        <v>0</v>
      </c>
      <c r="R2884" s="45">
        <v>962870</v>
      </c>
      <c r="S2884" s="45">
        <v>1855266</v>
      </c>
      <c r="T2884" s="45">
        <v>1628625</v>
      </c>
      <c r="U2884" s="45">
        <v>0</v>
      </c>
      <c r="V2884" s="45">
        <v>8.8819467000000003</v>
      </c>
      <c r="W2884" s="45">
        <v>5.7115961000000004</v>
      </c>
      <c r="X2884" s="45">
        <v>10.443718000000001</v>
      </c>
      <c r="Y2884" s="46">
        <v>509782.4</v>
      </c>
      <c r="Z2884" s="46">
        <v>51299.91612405589</v>
      </c>
      <c r="AA2884" s="47">
        <f>_xlfn.XLOOKUP($E2884,Main_OG!$D$1:$D$766,Main_OG!AJ$1:AJ$766,"")</f>
        <v>38991564</v>
      </c>
      <c r="AB2884" s="47">
        <f>_xlfn.XLOOKUP($E2884,Main_OG!$D$1:$D$766,Main_OG!AK$1:AK$766,"")</f>
        <v>1789932</v>
      </c>
      <c r="AC2884" s="47">
        <f>_xlfn.XLOOKUP($E2884,Main_OG!$D$1:$D$766,Main_OG!AL$1:AL$766,"")</f>
        <v>412695090</v>
      </c>
      <c r="AD2884" s="47">
        <f>_xlfn.XLOOKUP($E2884,Main_OG!$D$1:$D$766,Main_OG!AM$1:AM$766,"")</f>
        <v>40967020</v>
      </c>
    </row>
    <row r="2885" spans="1:30" x14ac:dyDescent="0.35">
      <c r="A2885" s="36" t="s">
        <v>4073</v>
      </c>
      <c r="B2885" s="45" t="s">
        <v>219</v>
      </c>
      <c r="C2885" s="45" t="s">
        <v>4329</v>
      </c>
      <c r="D2885" s="36" t="s">
        <v>4536</v>
      </c>
      <c r="E2885" s="36" t="str">
        <f t="shared" si="135"/>
        <v>2014_VA</v>
      </c>
      <c r="F2885" s="45">
        <v>2014</v>
      </c>
      <c r="G2885" s="45">
        <f>_xlfn.XLOOKUP(I2885,Main_OG!$B$1:$B$766,Main_OG!$O$1:$O$766,"")</f>
        <v>1</v>
      </c>
      <c r="H2885" s="45">
        <f>_xlfn.XLOOKUP(E2885,Main_OG!$D$1:$D$766,Main_OG!$J$1:$J$766,"")</f>
        <v>1</v>
      </c>
      <c r="I2885" s="45" t="s">
        <v>219</v>
      </c>
      <c r="J2885" s="45" t="str">
        <f t="shared" si="136"/>
        <v>Virginia Electric &amp; Power Co_VA</v>
      </c>
      <c r="K2885" s="45" t="str">
        <f t="shared" si="137"/>
        <v>Virginia Electric Power Co_VA</v>
      </c>
      <c r="L2885" s="45" t="s">
        <v>4091</v>
      </c>
      <c r="M2885" s="45">
        <v>1</v>
      </c>
      <c r="N2885" s="45">
        <v>252419</v>
      </c>
      <c r="O2885" s="45">
        <v>579</v>
      </c>
      <c r="P2885" s="45">
        <v>2128313</v>
      </c>
      <c r="Q2885" s="45">
        <v>202017</v>
      </c>
      <c r="R2885" s="45">
        <v>39038242</v>
      </c>
      <c r="S2885" s="45">
        <v>6916360</v>
      </c>
      <c r="T2885" s="45">
        <v>29406355</v>
      </c>
      <c r="U2885" s="45">
        <v>8.2379206000000007</v>
      </c>
      <c r="V2885" s="45">
        <v>7.7889157999999998</v>
      </c>
      <c r="W2885" s="45">
        <v>6.2299692000000002</v>
      </c>
      <c r="X2885" s="45">
        <v>10.845198999999999</v>
      </c>
      <c r="Y2885" s="46">
        <v>488918.6</v>
      </c>
      <c r="Z2885" s="46">
        <v>58796.550509113782</v>
      </c>
      <c r="AA2885" s="47">
        <f>_xlfn.XLOOKUP($E2885,Main_OG!$D$1:$D$766,Main_OG!AJ$1:AJ$766,"")</f>
        <v>18562700</v>
      </c>
      <c r="AB2885" s="47">
        <f>_xlfn.XLOOKUP($E2885,Main_OG!$D$1:$D$766,Main_OG!AK$1:AK$766,"")</f>
        <v>4217418</v>
      </c>
      <c r="AC2885" s="47">
        <f>_xlfn.XLOOKUP($E2885,Main_OG!$D$1:$D$766,Main_OG!AL$1:AL$766,"")</f>
        <v>319620480</v>
      </c>
      <c r="AD2885" s="47">
        <f>_xlfn.XLOOKUP($E2885,Main_OG!$D$1:$D$766,Main_OG!AM$1:AM$766,"")</f>
        <v>30220977</v>
      </c>
    </row>
    <row r="2886" spans="1:30" x14ac:dyDescent="0.35">
      <c r="A2886" s="36" t="s">
        <v>4073</v>
      </c>
      <c r="B2886" s="45" t="s">
        <v>199</v>
      </c>
      <c r="C2886" s="45" t="s">
        <v>4329</v>
      </c>
      <c r="D2886" s="36" t="s">
        <v>4536</v>
      </c>
      <c r="E2886" s="36" t="str">
        <f t="shared" si="135"/>
        <v>2015_NC</v>
      </c>
      <c r="F2886" s="45">
        <v>2015</v>
      </c>
      <c r="G2886" s="45">
        <f>_xlfn.XLOOKUP(I2886,Main_OG!$B$1:$B$766,Main_OG!$O$1:$O$766,"")</f>
        <v>0</v>
      </c>
      <c r="H2886" s="45">
        <f>_xlfn.XLOOKUP(E2886,Main_OG!$D$1:$D$766,Main_OG!$J$1:$J$766,"")</f>
        <v>1</v>
      </c>
      <c r="I2886" s="45" t="s">
        <v>199</v>
      </c>
      <c r="J2886" s="45" t="str">
        <f t="shared" si="136"/>
        <v>Virginia Electric &amp; Power Co_NC</v>
      </c>
      <c r="K2886" s="45" t="str">
        <f t="shared" si="137"/>
        <v>Virginia Electric Power Co_NC</v>
      </c>
      <c r="L2886" s="45" t="s">
        <v>4092</v>
      </c>
      <c r="M2886" s="45">
        <v>0</v>
      </c>
      <c r="N2886" s="45">
        <v>17913</v>
      </c>
      <c r="O2886" s="45">
        <v>52</v>
      </c>
      <c r="P2886" s="45">
        <v>101620</v>
      </c>
      <c r="Q2886" s="45">
        <v>0</v>
      </c>
      <c r="R2886" s="45">
        <v>988252</v>
      </c>
      <c r="S2886" s="45">
        <v>1759349</v>
      </c>
      <c r="T2886" s="45">
        <v>1629957</v>
      </c>
      <c r="U2886" s="45">
        <v>0</v>
      </c>
      <c r="V2886" s="45">
        <v>8.9654865000000008</v>
      </c>
      <c r="W2886" s="45">
        <v>5.9509113999999999</v>
      </c>
      <c r="X2886" s="45">
        <v>10.626949</v>
      </c>
      <c r="Y2886" s="46">
        <v>525229.1</v>
      </c>
      <c r="Z2886" s="46">
        <v>52328.155072451351</v>
      </c>
      <c r="AA2886" s="47">
        <f>_xlfn.XLOOKUP($E2886,Main_OG!$D$1:$D$766,Main_OG!AJ$1:AJ$766,"")</f>
        <v>31268402</v>
      </c>
      <c r="AB2886" s="47">
        <f>_xlfn.XLOOKUP($E2886,Main_OG!$D$1:$D$766,Main_OG!AK$1:AK$766,"")</f>
        <v>1602410</v>
      </c>
      <c r="AC2886" s="47">
        <f>_xlfn.XLOOKUP($E2886,Main_OG!$D$1:$D$766,Main_OG!AL$1:AL$766,"")</f>
        <v>540640844</v>
      </c>
      <c r="AD2886" s="47">
        <f>_xlfn.XLOOKUP($E2886,Main_OG!$D$1:$D$766,Main_OG!AM$1:AM$766,"")</f>
        <v>42096761</v>
      </c>
    </row>
    <row r="2887" spans="1:30" x14ac:dyDescent="0.35">
      <c r="A2887" s="36" t="s">
        <v>4073</v>
      </c>
      <c r="B2887" s="45" t="s">
        <v>219</v>
      </c>
      <c r="C2887" s="45" t="s">
        <v>4329</v>
      </c>
      <c r="D2887" s="36" t="s">
        <v>4536</v>
      </c>
      <c r="E2887" s="36" t="str">
        <f t="shared" si="135"/>
        <v>2015_VA</v>
      </c>
      <c r="F2887" s="45">
        <v>2015</v>
      </c>
      <c r="G2887" s="45">
        <f>_xlfn.XLOOKUP(I2887,Main_OG!$B$1:$B$766,Main_OG!$O$1:$O$766,"")</f>
        <v>1</v>
      </c>
      <c r="H2887" s="45">
        <f>_xlfn.XLOOKUP(E2887,Main_OG!$D$1:$D$766,Main_OG!$J$1:$J$766,"")</f>
        <v>1</v>
      </c>
      <c r="I2887" s="45" t="s">
        <v>219</v>
      </c>
      <c r="J2887" s="45" t="str">
        <f t="shared" si="136"/>
        <v>Virginia Electric &amp; Power Co_VA</v>
      </c>
      <c r="K2887" s="45" t="str">
        <f t="shared" si="137"/>
        <v>Virginia Electric Power Co_VA</v>
      </c>
      <c r="L2887" s="45" t="s">
        <v>4093</v>
      </c>
      <c r="M2887" s="45">
        <v>1</v>
      </c>
      <c r="N2887" s="45">
        <v>254445</v>
      </c>
      <c r="O2887" s="45">
        <v>611</v>
      </c>
      <c r="P2887" s="45">
        <v>2150818</v>
      </c>
      <c r="Q2887" s="45">
        <v>196432</v>
      </c>
      <c r="R2887" s="45">
        <v>39529284</v>
      </c>
      <c r="S2887" s="45">
        <v>7005795</v>
      </c>
      <c r="T2887" s="45">
        <v>29293300</v>
      </c>
      <c r="U2887" s="45">
        <v>8.1090657000000004</v>
      </c>
      <c r="V2887" s="45">
        <v>7.8586071000000004</v>
      </c>
      <c r="W2887" s="45">
        <v>6.2305292000000003</v>
      </c>
      <c r="X2887" s="45">
        <v>11.055026</v>
      </c>
      <c r="Y2887" s="46">
        <v>498943.6</v>
      </c>
      <c r="Z2887" s="46">
        <v>59630.158009098035</v>
      </c>
      <c r="AA2887" s="47">
        <f>_xlfn.XLOOKUP($E2887,Main_OG!$D$1:$D$766,Main_OG!AJ$1:AJ$766,"")</f>
        <v>15173416</v>
      </c>
      <c r="AB2887" s="47">
        <f>_xlfn.XLOOKUP($E2887,Main_OG!$D$1:$D$766,Main_OG!AK$1:AK$766,"")</f>
        <v>3813432</v>
      </c>
      <c r="AC2887" s="47">
        <f>_xlfn.XLOOKUP($E2887,Main_OG!$D$1:$D$766,Main_OG!AL$1:AL$766,"")</f>
        <v>489519032</v>
      </c>
      <c r="AD2887" s="47">
        <f>_xlfn.XLOOKUP($E2887,Main_OG!$D$1:$D$766,Main_OG!AM$1:AM$766,"")</f>
        <v>28060358</v>
      </c>
    </row>
    <row r="2888" spans="1:30" x14ac:dyDescent="0.35">
      <c r="A2888" s="36" t="s">
        <v>4073</v>
      </c>
      <c r="B2888" s="45" t="s">
        <v>199</v>
      </c>
      <c r="C2888" s="45" t="s">
        <v>4329</v>
      </c>
      <c r="D2888" s="36" t="s">
        <v>4536</v>
      </c>
      <c r="E2888" s="36" t="str">
        <f t="shared" si="135"/>
        <v>2016_NC</v>
      </c>
      <c r="F2888" s="45">
        <v>2016</v>
      </c>
      <c r="G2888" s="45">
        <f>_xlfn.XLOOKUP(I2888,Main_OG!$B$1:$B$766,Main_OG!$O$1:$O$766,"")</f>
        <v>0</v>
      </c>
      <c r="H2888" s="45">
        <f>_xlfn.XLOOKUP(E2888,Main_OG!$D$1:$D$766,Main_OG!$J$1:$J$766,"")</f>
        <v>1</v>
      </c>
      <c r="I2888" s="45" t="s">
        <v>199</v>
      </c>
      <c r="J2888" s="45" t="str">
        <f t="shared" si="136"/>
        <v>Virginia Electric &amp; Power Co_NC</v>
      </c>
      <c r="K2888" s="45" t="str">
        <f t="shared" si="137"/>
        <v>Virginia Electric Power Co_NC</v>
      </c>
      <c r="L2888" s="45" t="s">
        <v>4094</v>
      </c>
      <c r="M2888" s="45">
        <v>0</v>
      </c>
      <c r="N2888" s="45">
        <v>18002</v>
      </c>
      <c r="O2888" s="45">
        <v>51</v>
      </c>
      <c r="P2888" s="45">
        <v>102079</v>
      </c>
      <c r="Q2888" s="45">
        <v>0</v>
      </c>
      <c r="R2888" s="45">
        <v>964525</v>
      </c>
      <c r="S2888" s="45">
        <v>1767934</v>
      </c>
      <c r="T2888" s="45">
        <v>1561603</v>
      </c>
      <c r="U2888" s="45">
        <v>0</v>
      </c>
      <c r="V2888" s="45">
        <v>8.8238044999999996</v>
      </c>
      <c r="W2888" s="45">
        <v>5.6053110999999998</v>
      </c>
      <c r="X2888" s="45">
        <v>10.47124</v>
      </c>
      <c r="Y2888" s="46">
        <v>536308.5</v>
      </c>
      <c r="Z2888" s="46">
        <v>52776.909056090641</v>
      </c>
      <c r="AA2888" s="47">
        <f>_xlfn.XLOOKUP($E2888,Main_OG!$D$1:$D$766,Main_OG!AJ$1:AJ$766,"")</f>
        <v>29543976</v>
      </c>
      <c r="AB2888" s="47">
        <f>_xlfn.XLOOKUP($E2888,Main_OG!$D$1:$D$766,Main_OG!AK$1:AK$766,"")</f>
        <v>969256</v>
      </c>
      <c r="AC2888" s="47">
        <f>_xlfn.XLOOKUP($E2888,Main_OG!$D$1:$D$766,Main_OG!AL$1:AL$766,"")</f>
        <v>587884476</v>
      </c>
      <c r="AD2888" s="47">
        <f>_xlfn.XLOOKUP($E2888,Main_OG!$D$1:$D$766,Main_OG!AM$1:AM$766,"")</f>
        <v>42786087</v>
      </c>
    </row>
    <row r="2889" spans="1:30" x14ac:dyDescent="0.35">
      <c r="A2889" s="36" t="s">
        <v>4073</v>
      </c>
      <c r="B2889" s="45" t="s">
        <v>219</v>
      </c>
      <c r="C2889" s="45" t="s">
        <v>4329</v>
      </c>
      <c r="D2889" s="36" t="s">
        <v>4536</v>
      </c>
      <c r="E2889" s="36" t="str">
        <f t="shared" si="135"/>
        <v>2016_VA</v>
      </c>
      <c r="F2889" s="45">
        <v>2016</v>
      </c>
      <c r="G2889" s="45">
        <f>_xlfn.XLOOKUP(I2889,Main_OG!$B$1:$B$766,Main_OG!$O$1:$O$766,"")</f>
        <v>1</v>
      </c>
      <c r="H2889" s="45">
        <f>_xlfn.XLOOKUP(E2889,Main_OG!$D$1:$D$766,Main_OG!$J$1:$J$766,"")</f>
        <v>1</v>
      </c>
      <c r="I2889" s="45" t="s">
        <v>219</v>
      </c>
      <c r="J2889" s="45" t="str">
        <f t="shared" si="136"/>
        <v>Virginia Electric &amp; Power Co_VA</v>
      </c>
      <c r="K2889" s="45" t="str">
        <f t="shared" si="137"/>
        <v>Virginia Electric Power Co_VA</v>
      </c>
      <c r="L2889" s="45" t="s">
        <v>4095</v>
      </c>
      <c r="M2889" s="45">
        <v>1</v>
      </c>
      <c r="N2889" s="45">
        <v>255811</v>
      </c>
      <c r="O2889" s="45">
        <v>603</v>
      </c>
      <c r="P2889" s="45">
        <v>2173471</v>
      </c>
      <c r="Q2889" s="45">
        <v>182747</v>
      </c>
      <c r="R2889" s="45">
        <v>40358767</v>
      </c>
      <c r="S2889" s="45">
        <v>7098513</v>
      </c>
      <c r="T2889" s="45">
        <v>28651864</v>
      </c>
      <c r="U2889" s="45">
        <v>7.7584857999999999</v>
      </c>
      <c r="V2889" s="45">
        <v>7.5910767999999997</v>
      </c>
      <c r="W2889" s="45">
        <v>5.9606132000000001</v>
      </c>
      <c r="X2889" s="45">
        <v>11.185673</v>
      </c>
      <c r="Y2889" s="46">
        <v>505107.7</v>
      </c>
      <c r="Z2889" s="46">
        <v>60005.778334121955</v>
      </c>
      <c r="AA2889" s="47">
        <f>_xlfn.XLOOKUP($E2889,Main_OG!$D$1:$D$766,Main_OG!AJ$1:AJ$766,"")</f>
        <v>15040948</v>
      </c>
      <c r="AB2889" s="47">
        <f>_xlfn.XLOOKUP($E2889,Main_OG!$D$1:$D$766,Main_OG!AK$1:AK$766,"")</f>
        <v>1973510</v>
      </c>
      <c r="AC2889" s="47">
        <f>_xlfn.XLOOKUP($E2889,Main_OG!$D$1:$D$766,Main_OG!AL$1:AL$766,"")</f>
        <v>596204680</v>
      </c>
      <c r="AD2889" s="47">
        <f>_xlfn.XLOOKUP($E2889,Main_OG!$D$1:$D$766,Main_OG!AM$1:AM$766,"")</f>
        <v>29731895</v>
      </c>
    </row>
    <row r="2890" spans="1:30" x14ac:dyDescent="0.35">
      <c r="A2890" s="36" t="s">
        <v>4073</v>
      </c>
      <c r="B2890" s="45" t="s">
        <v>199</v>
      </c>
      <c r="C2890" s="45" t="s">
        <v>4329</v>
      </c>
      <c r="D2890" s="36" t="s">
        <v>4536</v>
      </c>
      <c r="E2890" s="36" t="str">
        <f t="shared" si="135"/>
        <v>2017_NC</v>
      </c>
      <c r="F2890" s="45">
        <v>2017</v>
      </c>
      <c r="G2890" s="45">
        <f>_xlfn.XLOOKUP(I2890,Main_OG!$B$1:$B$766,Main_OG!$O$1:$O$766,"")</f>
        <v>0</v>
      </c>
      <c r="H2890" s="45">
        <f>_xlfn.XLOOKUP(E2890,Main_OG!$D$1:$D$766,Main_OG!$J$1:$J$766,"")</f>
        <v>1</v>
      </c>
      <c r="I2890" s="45" t="s">
        <v>199</v>
      </c>
      <c r="J2890" s="45" t="str">
        <f t="shared" si="136"/>
        <v>Virginia Electric &amp; Power Co_NC</v>
      </c>
      <c r="K2890" s="45" t="str">
        <f t="shared" si="137"/>
        <v>Virginia Electric Power Co_NC</v>
      </c>
      <c r="L2890" s="45" t="s">
        <v>4096</v>
      </c>
      <c r="M2890" s="45">
        <v>0</v>
      </c>
      <c r="N2890" s="45">
        <v>18057</v>
      </c>
      <c r="O2890" s="45">
        <v>52</v>
      </c>
      <c r="P2890" s="45">
        <v>102429</v>
      </c>
      <c r="Q2890" s="45">
        <v>0</v>
      </c>
      <c r="R2890" s="45">
        <v>946087</v>
      </c>
      <c r="S2890" s="45">
        <v>1690358</v>
      </c>
      <c r="T2890" s="45">
        <v>1530997</v>
      </c>
      <c r="U2890" s="45">
        <v>0</v>
      </c>
      <c r="V2890" s="45">
        <v>9.0886568000000008</v>
      </c>
      <c r="W2890" s="45">
        <v>5.5870354000000004</v>
      </c>
      <c r="X2890" s="45">
        <v>11.387252999999999</v>
      </c>
      <c r="Y2890" s="46">
        <v>546810.1</v>
      </c>
      <c r="Z2890" s="46">
        <v>53213.602344469378</v>
      </c>
      <c r="AA2890" s="47">
        <f>_xlfn.XLOOKUP($E2890,Main_OG!$D$1:$D$766,Main_OG!AJ$1:AJ$766,"")</f>
        <v>26870708</v>
      </c>
      <c r="AB2890" s="47">
        <f>_xlfn.XLOOKUP($E2890,Main_OG!$D$1:$D$766,Main_OG!AK$1:AK$766,"")</f>
        <v>971010</v>
      </c>
      <c r="AC2890" s="47">
        <f>_xlfn.XLOOKUP($E2890,Main_OG!$D$1:$D$766,Main_OG!AL$1:AL$766,"")</f>
        <v>559501578</v>
      </c>
      <c r="AD2890" s="47">
        <f>_xlfn.XLOOKUP($E2890,Main_OG!$D$1:$D$766,Main_OG!AM$1:AM$766,"")</f>
        <v>42374264</v>
      </c>
    </row>
    <row r="2891" spans="1:30" x14ac:dyDescent="0.35">
      <c r="A2891" s="36" t="s">
        <v>4073</v>
      </c>
      <c r="B2891" s="45" t="s">
        <v>219</v>
      </c>
      <c r="C2891" s="45" t="s">
        <v>4329</v>
      </c>
      <c r="D2891" s="36" t="s">
        <v>4536</v>
      </c>
      <c r="E2891" s="36" t="str">
        <f t="shared" si="135"/>
        <v>2017_VA</v>
      </c>
      <c r="F2891" s="45">
        <v>2017</v>
      </c>
      <c r="G2891" s="45">
        <f>_xlfn.XLOOKUP(I2891,Main_OG!$B$1:$B$766,Main_OG!$O$1:$O$766,"")</f>
        <v>1</v>
      </c>
      <c r="H2891" s="45">
        <f>_xlfn.XLOOKUP(E2891,Main_OG!$D$1:$D$766,Main_OG!$J$1:$J$766,"")</f>
        <v>1</v>
      </c>
      <c r="I2891" s="45" t="s">
        <v>219</v>
      </c>
      <c r="J2891" s="45" t="str">
        <f t="shared" si="136"/>
        <v>Virginia Electric &amp; Power Co_VA</v>
      </c>
      <c r="K2891" s="45" t="str">
        <f t="shared" si="137"/>
        <v>Virginia Electric Power Co_VA</v>
      </c>
      <c r="L2891" s="45" t="s">
        <v>4097</v>
      </c>
      <c r="M2891" s="45">
        <v>1</v>
      </c>
      <c r="N2891" s="45">
        <v>257078</v>
      </c>
      <c r="O2891" s="45">
        <v>596</v>
      </c>
      <c r="P2891" s="45">
        <v>2196466</v>
      </c>
      <c r="Q2891" s="45">
        <v>177947</v>
      </c>
      <c r="R2891" s="45">
        <v>41598250</v>
      </c>
      <c r="S2891" s="45">
        <v>6671779</v>
      </c>
      <c r="T2891" s="45">
        <v>28049838</v>
      </c>
      <c r="U2891" s="45">
        <v>8.1095495</v>
      </c>
      <c r="V2891" s="45">
        <v>7.6657821000000004</v>
      </c>
      <c r="W2891" s="45">
        <v>6.0802028999999997</v>
      </c>
      <c r="X2891" s="45">
        <v>11.524501000000001</v>
      </c>
      <c r="Y2891" s="46">
        <v>515167.2</v>
      </c>
      <c r="Z2891" s="46">
        <v>60815.314724535245</v>
      </c>
      <c r="AA2891" s="47">
        <f>_xlfn.XLOOKUP($E2891,Main_OG!$D$1:$D$766,Main_OG!AJ$1:AJ$766,"")</f>
        <v>10235172</v>
      </c>
      <c r="AB2891" s="47">
        <f>_xlfn.XLOOKUP($E2891,Main_OG!$D$1:$D$766,Main_OG!AK$1:AK$766,"")</f>
        <v>1832112</v>
      </c>
      <c r="AC2891" s="47">
        <f>_xlfn.XLOOKUP($E2891,Main_OG!$D$1:$D$766,Main_OG!AL$1:AL$766,"")</f>
        <v>633816796</v>
      </c>
      <c r="AD2891" s="47">
        <f>_xlfn.XLOOKUP($E2891,Main_OG!$D$1:$D$766,Main_OG!AM$1:AM$766,"")</f>
        <v>30553734</v>
      </c>
    </row>
    <row r="2892" spans="1:30" x14ac:dyDescent="0.35">
      <c r="A2892" s="36" t="s">
        <v>4073</v>
      </c>
      <c r="B2892" s="45" t="s">
        <v>199</v>
      </c>
      <c r="C2892" s="45" t="s">
        <v>4329</v>
      </c>
      <c r="D2892" s="36" t="s">
        <v>4536</v>
      </c>
      <c r="E2892" s="36" t="str">
        <f t="shared" si="135"/>
        <v>2018_NC</v>
      </c>
      <c r="F2892" s="45">
        <v>2018</v>
      </c>
      <c r="G2892" s="45">
        <f>_xlfn.XLOOKUP(I2892,Main_OG!$B$1:$B$766,Main_OG!$O$1:$O$766,"")</f>
        <v>0</v>
      </c>
      <c r="H2892" s="45">
        <f>_xlfn.XLOOKUP(E2892,Main_OG!$D$1:$D$766,Main_OG!$J$1:$J$766,"")</f>
        <v>1</v>
      </c>
      <c r="I2892" s="45" t="s">
        <v>199</v>
      </c>
      <c r="J2892" s="45" t="str">
        <f t="shared" si="136"/>
        <v>Virginia Electric &amp; Power Co_NC</v>
      </c>
      <c r="K2892" s="45" t="str">
        <f t="shared" si="137"/>
        <v>Virginia Electric Power Co_NC</v>
      </c>
      <c r="L2892" s="45" t="s">
        <v>4098</v>
      </c>
      <c r="M2892" s="45">
        <v>0</v>
      </c>
      <c r="N2892" s="45">
        <v>18170</v>
      </c>
      <c r="O2892" s="45">
        <v>50</v>
      </c>
      <c r="P2892" s="45">
        <v>102865</v>
      </c>
      <c r="Q2892" s="45">
        <v>0</v>
      </c>
      <c r="R2892" s="45">
        <v>974061</v>
      </c>
      <c r="S2892" s="45">
        <v>1725441</v>
      </c>
      <c r="T2892" s="45">
        <v>1701284</v>
      </c>
      <c r="U2892" s="45">
        <v>0</v>
      </c>
      <c r="V2892" s="45">
        <v>9.5266313</v>
      </c>
      <c r="W2892" s="45">
        <v>5.8913460000000004</v>
      </c>
      <c r="X2892" s="45">
        <v>11.476103</v>
      </c>
      <c r="Y2892" s="46">
        <v>556573.69999999995</v>
      </c>
      <c r="Z2892" s="46">
        <v>53561.209227898798</v>
      </c>
      <c r="AA2892" s="47">
        <f>_xlfn.XLOOKUP($E2892,Main_OG!$D$1:$D$766,Main_OG!AJ$1:AJ$766,"")</f>
        <v>25127724</v>
      </c>
      <c r="AB2892" s="47">
        <f>_xlfn.XLOOKUP($E2892,Main_OG!$D$1:$D$766,Main_OG!AK$1:AK$766,"")</f>
        <v>2461634</v>
      </c>
      <c r="AC2892" s="47">
        <f>_xlfn.XLOOKUP($E2892,Main_OG!$D$1:$D$766,Main_OG!AL$1:AL$766,"")</f>
        <v>663607042</v>
      </c>
      <c r="AD2892" s="47">
        <f>_xlfn.XLOOKUP($E2892,Main_OG!$D$1:$D$766,Main_OG!AM$1:AM$766,"")</f>
        <v>42076949</v>
      </c>
    </row>
    <row r="2893" spans="1:30" x14ac:dyDescent="0.35">
      <c r="A2893" s="36" t="s">
        <v>4073</v>
      </c>
      <c r="B2893" s="45" t="s">
        <v>219</v>
      </c>
      <c r="C2893" s="45" t="s">
        <v>4329</v>
      </c>
      <c r="D2893" s="36" t="s">
        <v>4536</v>
      </c>
      <c r="E2893" s="36" t="str">
        <f t="shared" si="135"/>
        <v>2018_VA</v>
      </c>
      <c r="F2893" s="45">
        <v>2018</v>
      </c>
      <c r="G2893" s="45">
        <f>_xlfn.XLOOKUP(I2893,Main_OG!$B$1:$B$766,Main_OG!$O$1:$O$766,"")</f>
        <v>1</v>
      </c>
      <c r="H2893" s="45">
        <f>_xlfn.XLOOKUP(E2893,Main_OG!$D$1:$D$766,Main_OG!$J$1:$J$766,"")</f>
        <v>1</v>
      </c>
      <c r="I2893" s="45" t="s">
        <v>219</v>
      </c>
      <c r="J2893" s="45" t="str">
        <f t="shared" si="136"/>
        <v>Virginia Electric &amp; Power Co_VA</v>
      </c>
      <c r="K2893" s="45" t="str">
        <f t="shared" si="137"/>
        <v>Virginia Electric Power Co_VA</v>
      </c>
      <c r="L2893" s="45" t="s">
        <v>4099</v>
      </c>
      <c r="M2893" s="45">
        <v>1</v>
      </c>
      <c r="N2893" s="45">
        <v>258697</v>
      </c>
      <c r="O2893" s="45">
        <v>592</v>
      </c>
      <c r="P2893" s="45">
        <v>2220797</v>
      </c>
      <c r="Q2893" s="45">
        <v>198595</v>
      </c>
      <c r="R2893" s="45">
        <v>43060987</v>
      </c>
      <c r="S2893" s="45">
        <v>6976081</v>
      </c>
      <c r="T2893" s="45">
        <v>30437245</v>
      </c>
      <c r="U2893" s="45">
        <v>8.2752335000000006</v>
      </c>
      <c r="V2893" s="45">
        <v>8.0518944000000001</v>
      </c>
      <c r="W2893" s="45">
        <v>6.4210694000000004</v>
      </c>
      <c r="X2893" s="45">
        <v>11.661640999999999</v>
      </c>
      <c r="Y2893" s="46">
        <v>527767.5</v>
      </c>
      <c r="Z2893" s="46">
        <v>62010.628698190092</v>
      </c>
      <c r="AA2893" s="47">
        <f>_xlfn.XLOOKUP($E2893,Main_OG!$D$1:$D$766,Main_OG!AJ$1:AJ$766,"")</f>
        <v>9129064</v>
      </c>
      <c r="AB2893" s="47">
        <f>_xlfn.XLOOKUP($E2893,Main_OG!$D$1:$D$766,Main_OG!AK$1:AK$766,"")</f>
        <v>3487244</v>
      </c>
      <c r="AC2893" s="47">
        <f>_xlfn.XLOOKUP($E2893,Main_OG!$D$1:$D$766,Main_OG!AL$1:AL$766,"")</f>
        <v>728109162</v>
      </c>
      <c r="AD2893" s="47">
        <f>_xlfn.XLOOKUP($E2893,Main_OG!$D$1:$D$766,Main_OG!AM$1:AM$766,"")</f>
        <v>29251668</v>
      </c>
    </row>
    <row r="2894" spans="1:30" x14ac:dyDescent="0.35">
      <c r="A2894" s="36" t="s">
        <v>4073</v>
      </c>
      <c r="B2894" s="45" t="s">
        <v>199</v>
      </c>
      <c r="C2894" s="45" t="s">
        <v>4329</v>
      </c>
      <c r="D2894" s="36" t="s">
        <v>4536</v>
      </c>
      <c r="E2894" s="36" t="str">
        <f t="shared" si="135"/>
        <v>2019_NC</v>
      </c>
      <c r="F2894" s="45">
        <v>2019</v>
      </c>
      <c r="G2894" s="45">
        <f>_xlfn.XLOOKUP(I2894,Main_OG!$B$1:$B$766,Main_OG!$O$1:$O$766,"")</f>
        <v>0</v>
      </c>
      <c r="H2894" s="45">
        <f>_xlfn.XLOOKUP(E2894,Main_OG!$D$1:$D$766,Main_OG!$J$1:$J$766,"")</f>
        <v>1</v>
      </c>
      <c r="I2894" s="45" t="s">
        <v>199</v>
      </c>
      <c r="J2894" s="45" t="str">
        <f t="shared" si="136"/>
        <v>Virginia Electric &amp; Power Co_NC</v>
      </c>
      <c r="K2894" s="45" t="str">
        <f t="shared" si="137"/>
        <v>Virginia Electric Power Co_NC</v>
      </c>
      <c r="L2894" s="45" t="s">
        <v>4100</v>
      </c>
      <c r="M2894" s="45">
        <v>0</v>
      </c>
      <c r="N2894" s="45">
        <v>18268</v>
      </c>
      <c r="O2894" s="45">
        <v>50</v>
      </c>
      <c r="P2894" s="45">
        <v>103458</v>
      </c>
      <c r="Q2894" s="45">
        <v>0</v>
      </c>
      <c r="R2894" s="45">
        <v>960497</v>
      </c>
      <c r="S2894" s="45">
        <v>1710271</v>
      </c>
      <c r="T2894" s="45">
        <v>1609927</v>
      </c>
      <c r="U2894" s="45">
        <v>0</v>
      </c>
      <c r="V2894" s="45">
        <v>9.8104522999999997</v>
      </c>
      <c r="W2894" s="45">
        <v>6.1897500000000001</v>
      </c>
      <c r="X2894" s="45">
        <v>11.736153</v>
      </c>
      <c r="Y2894" s="46">
        <v>568475.6</v>
      </c>
      <c r="Z2894" s="46">
        <v>54133.398035916027</v>
      </c>
      <c r="AA2894" s="47">
        <f>_xlfn.XLOOKUP($E2894,Main_OG!$D$1:$D$766,Main_OG!AJ$1:AJ$766,"")</f>
        <v>24697354</v>
      </c>
      <c r="AB2894" s="47">
        <f>_xlfn.XLOOKUP($E2894,Main_OG!$D$1:$D$766,Main_OG!AK$1:AK$766,"")</f>
        <v>710726</v>
      </c>
      <c r="AC2894" s="47">
        <f>_xlfn.XLOOKUP($E2894,Main_OG!$D$1:$D$766,Main_OG!AL$1:AL$766,"")</f>
        <v>611908014</v>
      </c>
      <c r="AD2894" s="47">
        <f>_xlfn.XLOOKUP($E2894,Main_OG!$D$1:$D$766,Main_OG!AM$1:AM$766,"")</f>
        <v>41915605</v>
      </c>
    </row>
    <row r="2895" spans="1:30" x14ac:dyDescent="0.35">
      <c r="A2895" s="36" t="s">
        <v>4073</v>
      </c>
      <c r="B2895" s="45" t="s">
        <v>219</v>
      </c>
      <c r="C2895" s="45" t="s">
        <v>4329</v>
      </c>
      <c r="D2895" s="36" t="s">
        <v>4536</v>
      </c>
      <c r="E2895" s="36" t="str">
        <f t="shared" si="135"/>
        <v>2019_VA</v>
      </c>
      <c r="F2895" s="45">
        <v>2019</v>
      </c>
      <c r="G2895" s="45">
        <f>_xlfn.XLOOKUP(I2895,Main_OG!$B$1:$B$766,Main_OG!$O$1:$O$766,"")</f>
        <v>1</v>
      </c>
      <c r="H2895" s="45">
        <f>_xlfn.XLOOKUP(E2895,Main_OG!$D$1:$D$766,Main_OG!$J$1:$J$766,"")</f>
        <v>1</v>
      </c>
      <c r="I2895" s="45" t="s">
        <v>219</v>
      </c>
      <c r="J2895" s="45" t="str">
        <f t="shared" si="136"/>
        <v>Virginia Electric &amp; Power Co_VA</v>
      </c>
      <c r="K2895" s="45" t="str">
        <f t="shared" si="137"/>
        <v>Virginia Electric Power Co_VA</v>
      </c>
      <c r="L2895" s="45" t="s">
        <v>4101</v>
      </c>
      <c r="M2895" s="45">
        <v>1</v>
      </c>
      <c r="N2895" s="45">
        <v>260232</v>
      </c>
      <c r="O2895" s="45">
        <v>581</v>
      </c>
      <c r="P2895" s="45">
        <v>2245174</v>
      </c>
      <c r="Q2895" s="45">
        <v>189794</v>
      </c>
      <c r="R2895" s="45">
        <v>44681860</v>
      </c>
      <c r="S2895" s="45">
        <v>5962659</v>
      </c>
      <c r="T2895" s="45">
        <v>29829089</v>
      </c>
      <c r="U2895" s="45">
        <v>8.2667523999999997</v>
      </c>
      <c r="V2895" s="45">
        <v>7.9406844000000003</v>
      </c>
      <c r="W2895" s="45">
        <v>6.4538890999999996</v>
      </c>
      <c r="X2895" s="45">
        <v>12.056457999999999</v>
      </c>
      <c r="Y2895" s="46">
        <v>541070.19999999995</v>
      </c>
      <c r="Z2895" s="46">
        <v>63233.941539215964</v>
      </c>
      <c r="AA2895" s="47">
        <f>_xlfn.XLOOKUP($E2895,Main_OG!$D$1:$D$766,Main_OG!AJ$1:AJ$766,"")</f>
        <v>3561106</v>
      </c>
      <c r="AB2895" s="47">
        <f>_xlfn.XLOOKUP($E2895,Main_OG!$D$1:$D$766,Main_OG!AK$1:AK$766,"")</f>
        <v>1086428</v>
      </c>
      <c r="AC2895" s="47">
        <f>_xlfn.XLOOKUP($E2895,Main_OG!$D$1:$D$766,Main_OG!AL$1:AL$766,"")</f>
        <v>829870422</v>
      </c>
      <c r="AD2895" s="47">
        <f>_xlfn.XLOOKUP($E2895,Main_OG!$D$1:$D$766,Main_OG!AM$1:AM$766,"")</f>
        <v>29497516</v>
      </c>
    </row>
    <row r="2896" spans="1:30" x14ac:dyDescent="0.35">
      <c r="A2896" s="36" t="s">
        <v>4073</v>
      </c>
      <c r="B2896" s="45" t="s">
        <v>199</v>
      </c>
      <c r="C2896" s="45" t="s">
        <v>4329</v>
      </c>
      <c r="D2896" s="36" t="s">
        <v>4536</v>
      </c>
      <c r="E2896" s="36" t="str">
        <f t="shared" si="135"/>
        <v>2020_NC</v>
      </c>
      <c r="F2896" s="45">
        <v>2020</v>
      </c>
      <c r="G2896" s="45">
        <f>_xlfn.XLOOKUP(I2896,Main_OG!$B$1:$B$766,Main_OG!$O$1:$O$766,"")</f>
        <v>0</v>
      </c>
      <c r="H2896" s="45">
        <f>_xlfn.XLOOKUP(E2896,Main_OG!$D$1:$D$766,Main_OG!$J$1:$J$766,"")</f>
        <v>1</v>
      </c>
      <c r="I2896" s="45" t="s">
        <v>199</v>
      </c>
      <c r="J2896" s="45" t="str">
        <f t="shared" si="136"/>
        <v>Virginia Electric &amp; Power Co_NC</v>
      </c>
      <c r="K2896" s="45" t="str">
        <f t="shared" si="137"/>
        <v>Virginia Electric Power Co_NC</v>
      </c>
      <c r="L2896" s="45" t="s">
        <v>4102</v>
      </c>
      <c r="M2896" s="45">
        <v>0</v>
      </c>
      <c r="N2896" s="45">
        <v>18322</v>
      </c>
      <c r="O2896" s="45">
        <v>51</v>
      </c>
      <c r="P2896" s="45">
        <v>0</v>
      </c>
      <c r="Q2896" s="45">
        <v>0</v>
      </c>
      <c r="R2896" s="45">
        <v>901687</v>
      </c>
      <c r="S2896" s="45">
        <v>1633722</v>
      </c>
      <c r="T2896" s="45">
        <v>0</v>
      </c>
      <c r="U2896" s="45">
        <v>0</v>
      </c>
      <c r="V2896" s="45">
        <v>9.5560875999999997</v>
      </c>
      <c r="W2896" s="45">
        <v>5.8084056000000004</v>
      </c>
      <c r="X2896" s="45">
        <v>0</v>
      </c>
      <c r="Y2896" s="46">
        <v>564794.4</v>
      </c>
      <c r="Z2896" s="46">
        <v>53373.704212434743</v>
      </c>
      <c r="AA2896" s="47">
        <f>_xlfn.XLOOKUP($E2896,Main_OG!$D$1:$D$766,Main_OG!AJ$1:AJ$766,"")</f>
        <v>17160994</v>
      </c>
      <c r="AB2896" s="47">
        <f>_xlfn.XLOOKUP($E2896,Main_OG!$D$1:$D$766,Main_OG!AK$1:AK$766,"")</f>
        <v>484054</v>
      </c>
      <c r="AC2896" s="47">
        <f>_xlfn.XLOOKUP($E2896,Main_OG!$D$1:$D$766,Main_OG!AL$1:AL$766,"")</f>
        <v>610990556</v>
      </c>
      <c r="AD2896" s="47">
        <f>_xlfn.XLOOKUP($E2896,Main_OG!$D$1:$D$766,Main_OG!AM$1:AM$766,"")</f>
        <v>0</v>
      </c>
    </row>
    <row r="2897" spans="1:30" x14ac:dyDescent="0.35">
      <c r="A2897" s="36" t="s">
        <v>4073</v>
      </c>
      <c r="B2897" s="45" t="s">
        <v>219</v>
      </c>
      <c r="C2897" s="45" t="s">
        <v>4329</v>
      </c>
      <c r="D2897" s="36" t="s">
        <v>4536</v>
      </c>
      <c r="E2897" s="36" t="str">
        <f t="shared" si="135"/>
        <v>2020_VA</v>
      </c>
      <c r="F2897" s="45">
        <v>2020</v>
      </c>
      <c r="G2897" s="45">
        <f>_xlfn.XLOOKUP(I2897,Main_OG!$B$1:$B$766,Main_OG!$O$1:$O$766,"")</f>
        <v>1</v>
      </c>
      <c r="H2897" s="45">
        <f>_xlfn.XLOOKUP(E2897,Main_OG!$D$1:$D$766,Main_OG!$J$1:$J$766,"")</f>
        <v>1</v>
      </c>
      <c r="I2897" s="45" t="s">
        <v>219</v>
      </c>
      <c r="J2897" s="45" t="str">
        <f t="shared" si="136"/>
        <v>Virginia Electric &amp; Power Co_VA</v>
      </c>
      <c r="K2897" s="45" t="str">
        <f t="shared" si="137"/>
        <v>Virginia Electric Power Co_VA</v>
      </c>
      <c r="L2897" s="45" t="s">
        <v>4103</v>
      </c>
      <c r="M2897" s="45">
        <v>1</v>
      </c>
      <c r="N2897" s="45">
        <v>261660</v>
      </c>
      <c r="O2897" s="45">
        <v>557</v>
      </c>
      <c r="P2897" s="45">
        <v>0</v>
      </c>
      <c r="Q2897" s="45">
        <v>164460</v>
      </c>
      <c r="R2897" s="45">
        <v>42538628</v>
      </c>
      <c r="S2897" s="45">
        <v>5273671</v>
      </c>
      <c r="T2897" s="45">
        <v>0</v>
      </c>
      <c r="U2897" s="45">
        <v>8.7748997000000006</v>
      </c>
      <c r="V2897" s="45">
        <v>7.3975784999999998</v>
      </c>
      <c r="W2897" s="45">
        <v>5.9696784000000003</v>
      </c>
      <c r="X2897" s="45">
        <v>0</v>
      </c>
      <c r="Y2897" s="46">
        <v>533828.30000000005</v>
      </c>
      <c r="Z2897" s="46">
        <v>62165.460591015697</v>
      </c>
      <c r="AA2897" s="47">
        <f>_xlfn.XLOOKUP($E2897,Main_OG!$D$1:$D$766,Main_OG!AJ$1:AJ$766,"")</f>
        <v>3744538</v>
      </c>
      <c r="AB2897" s="47">
        <f>_xlfn.XLOOKUP($E2897,Main_OG!$D$1:$D$766,Main_OG!AK$1:AK$766,"")</f>
        <v>1051044</v>
      </c>
      <c r="AC2897" s="47">
        <f>_xlfn.XLOOKUP($E2897,Main_OG!$D$1:$D$766,Main_OG!AL$1:AL$766,"")</f>
        <v>905206566</v>
      </c>
      <c r="AD2897" s="47">
        <f>_xlfn.XLOOKUP($E2897,Main_OG!$D$1:$D$766,Main_OG!AM$1:AM$766,"")</f>
        <v>0</v>
      </c>
    </row>
    <row r="2898" spans="1:30" x14ac:dyDescent="0.35">
      <c r="A2898" s="36" t="s">
        <v>4104</v>
      </c>
      <c r="B2898" s="45" t="s">
        <v>730</v>
      </c>
      <c r="C2898" s="45" t="s">
        <v>4330</v>
      </c>
      <c r="D2898" s="36" t="s">
        <v>4537</v>
      </c>
      <c r="E2898" s="36" t="str">
        <f t="shared" si="135"/>
        <v>2006_WV</v>
      </c>
      <c r="F2898" s="45">
        <v>2006</v>
      </c>
      <c r="G2898" s="45">
        <f>_xlfn.XLOOKUP(I2898,Main_OG!$B$1:$B$766,Main_OG!$O$1:$O$766,"")</f>
        <v>1</v>
      </c>
      <c r="H2898" s="45">
        <f>_xlfn.XLOOKUP(E2898,Main_OG!$D$1:$D$766,Main_OG!$J$1:$J$766,"")</f>
        <v>0</v>
      </c>
      <c r="I2898" s="45" t="s">
        <v>730</v>
      </c>
      <c r="J2898" s="45" t="str">
        <f t="shared" si="136"/>
        <v>War Light and Power Co_WV</v>
      </c>
      <c r="K2898" s="45" t="str">
        <f t="shared" si="137"/>
        <v>War Light Power Co_WV</v>
      </c>
      <c r="L2898" s="45" t="s">
        <v>4105</v>
      </c>
      <c r="M2898" s="45">
        <v>0</v>
      </c>
      <c r="N2898" s="45">
        <v>285</v>
      </c>
      <c r="O2898" s="45">
        <v>0</v>
      </c>
      <c r="P2898" s="45">
        <v>715</v>
      </c>
      <c r="Q2898" s="45">
        <v>0</v>
      </c>
      <c r="R2898" s="45">
        <v>326</v>
      </c>
      <c r="S2898" s="45">
        <v>0</v>
      </c>
      <c r="T2898" s="45">
        <v>733</v>
      </c>
      <c r="U2898" s="45">
        <v>0</v>
      </c>
      <c r="V2898" s="45">
        <v>7.4208968814022311</v>
      </c>
      <c r="W2898" s="45">
        <v>0</v>
      </c>
      <c r="X2898" s="45">
        <v>8.0461031833150383</v>
      </c>
      <c r="Y2898" s="46">
        <v>68900</v>
      </c>
      <c r="Z2898" s="46">
        <v>37693.280639330558</v>
      </c>
      <c r="AA2898" s="47">
        <f>_xlfn.XLOOKUP($E2898,Main_OG!$D$1:$D$766,Main_OG!AJ$1:AJ$766,"")</f>
        <v>75712129.799999997</v>
      </c>
      <c r="AB2898" s="47">
        <f>_xlfn.XLOOKUP($E2898,Main_OG!$D$1:$D$766,Main_OG!AK$1:AK$766,"")</f>
        <v>621554.07999999996</v>
      </c>
      <c r="AC2898" s="47">
        <f>_xlfn.XLOOKUP($E2898,Main_OG!$D$1:$D$766,Main_OG!AL$1:AL$766,"")</f>
        <v>7929370.96</v>
      </c>
      <c r="AD2898" s="47">
        <f>_xlfn.XLOOKUP($E2898,Main_OG!$D$1:$D$766,Main_OG!AM$1:AM$766,"")</f>
        <v>0</v>
      </c>
    </row>
    <row r="2899" spans="1:30" x14ac:dyDescent="0.35">
      <c r="A2899" s="36" t="s">
        <v>4106</v>
      </c>
      <c r="B2899" s="45" t="s">
        <v>730</v>
      </c>
      <c r="C2899" s="45" t="s">
        <v>4330</v>
      </c>
      <c r="D2899" s="36" t="s">
        <v>4537</v>
      </c>
      <c r="E2899" s="36" t="str">
        <f t="shared" si="135"/>
        <v>2007_WV</v>
      </c>
      <c r="F2899" s="45">
        <v>2007</v>
      </c>
      <c r="G2899" s="45">
        <f>_xlfn.XLOOKUP(I2899,Main_OG!$B$1:$B$766,Main_OG!$O$1:$O$766,"")</f>
        <v>1</v>
      </c>
      <c r="H2899" s="45">
        <f>_xlfn.XLOOKUP(E2899,Main_OG!$D$1:$D$766,Main_OG!$J$1:$J$766,"")</f>
        <v>0</v>
      </c>
      <c r="I2899" s="45" t="s">
        <v>730</v>
      </c>
      <c r="J2899" s="45" t="str">
        <f t="shared" si="136"/>
        <v>War Light &amp; Power Co_WV</v>
      </c>
      <c r="K2899" s="45" t="str">
        <f t="shared" si="137"/>
        <v>War Light Power Co_WV</v>
      </c>
      <c r="L2899" s="45" t="s">
        <v>4107</v>
      </c>
      <c r="M2899" s="45">
        <v>0</v>
      </c>
      <c r="N2899" s="45">
        <v>301</v>
      </c>
      <c r="O2899" s="45">
        <v>0</v>
      </c>
      <c r="P2899" s="45">
        <v>712</v>
      </c>
      <c r="Q2899" s="45">
        <v>0</v>
      </c>
      <c r="R2899" s="45">
        <v>206</v>
      </c>
      <c r="S2899" s="45">
        <v>0</v>
      </c>
      <c r="T2899" s="45">
        <v>416</v>
      </c>
      <c r="U2899" s="45">
        <v>0</v>
      </c>
      <c r="V2899" s="45">
        <v>8.1300000000000008</v>
      </c>
      <c r="W2899" s="45">
        <v>0</v>
      </c>
      <c r="X2899" s="45">
        <v>7.3</v>
      </c>
      <c r="Y2899" s="46">
        <v>69374.100000000006</v>
      </c>
      <c r="Z2899" s="46">
        <v>37825.590550322457</v>
      </c>
      <c r="AA2899" s="47">
        <f>_xlfn.XLOOKUP($E2899,Main_OG!$D$1:$D$766,Main_OG!AJ$1:AJ$766,"")</f>
        <v>76135694</v>
      </c>
      <c r="AB2899" s="47">
        <f>_xlfn.XLOOKUP($E2899,Main_OG!$D$1:$D$766,Main_OG!AK$1:AK$766,"")</f>
        <v>713472</v>
      </c>
      <c r="AC2899" s="47">
        <f>_xlfn.XLOOKUP($E2899,Main_OG!$D$1:$D$766,Main_OG!AL$1:AL$766,"")</f>
        <v>8097050</v>
      </c>
      <c r="AD2899" s="47">
        <f>_xlfn.XLOOKUP($E2899,Main_OG!$D$1:$D$766,Main_OG!AM$1:AM$766,"")</f>
        <v>0</v>
      </c>
    </row>
    <row r="2900" spans="1:30" x14ac:dyDescent="0.35">
      <c r="A2900" s="36" t="s">
        <v>4108</v>
      </c>
      <c r="B2900" s="45" t="s">
        <v>139</v>
      </c>
      <c r="C2900" s="45" t="s">
        <v>4324</v>
      </c>
      <c r="D2900" s="36" t="s">
        <v>4108</v>
      </c>
      <c r="E2900" s="36" t="str">
        <f t="shared" si="135"/>
        <v>2006_PA</v>
      </c>
      <c r="F2900" s="45">
        <v>2006</v>
      </c>
      <c r="G2900" s="45">
        <f>_xlfn.XLOOKUP(I2900,Main_OG!$B$1:$B$766,Main_OG!$O$1:$O$766,"")</f>
        <v>1</v>
      </c>
      <c r="H2900" s="45">
        <f>_xlfn.XLOOKUP(E2900,Main_OG!$D$1:$D$766,Main_OG!$J$1:$J$766,"")</f>
        <v>0</v>
      </c>
      <c r="I2900" s="45" t="s">
        <v>139</v>
      </c>
      <c r="J2900" s="45" t="str">
        <f t="shared" si="136"/>
        <v>Wellsborough Electric Co_PA</v>
      </c>
      <c r="K2900" s="45" t="str">
        <f t="shared" si="137"/>
        <v>Wellsborough Electric Co_PA</v>
      </c>
      <c r="L2900" s="45" t="s">
        <v>4109</v>
      </c>
      <c r="M2900" s="45">
        <v>0</v>
      </c>
      <c r="N2900" s="45">
        <v>1070</v>
      </c>
      <c r="O2900" s="45">
        <v>14</v>
      </c>
      <c r="P2900" s="45">
        <v>4849</v>
      </c>
      <c r="Q2900" s="45">
        <v>0</v>
      </c>
      <c r="R2900" s="45">
        <v>3122</v>
      </c>
      <c r="S2900" s="45">
        <v>2658</v>
      </c>
      <c r="T2900" s="45">
        <v>3715</v>
      </c>
      <c r="U2900" s="45">
        <v>0</v>
      </c>
      <c r="V2900" s="45">
        <v>9.3238561701110978</v>
      </c>
      <c r="W2900" s="45">
        <v>7.2525853365712578</v>
      </c>
      <c r="X2900" s="45">
        <v>8.9429720035627458</v>
      </c>
      <c r="Y2900" s="46">
        <v>626589.9</v>
      </c>
      <c r="Z2900" s="46">
        <v>50083.88346429076</v>
      </c>
      <c r="AA2900" s="47">
        <f>_xlfn.XLOOKUP($E2900,Main_OG!$D$1:$D$766,Main_OG!AJ$1:AJ$766,"")</f>
        <v>111628459.06</v>
      </c>
      <c r="AB2900" s="47">
        <f>_xlfn.XLOOKUP($E2900,Main_OG!$D$1:$D$766,Main_OG!AK$1:AK$766,"")</f>
        <v>4323966.4000000004</v>
      </c>
      <c r="AC2900" s="47">
        <f>_xlfn.XLOOKUP($E2900,Main_OG!$D$1:$D$766,Main_OG!AL$1:AL$766,"")</f>
        <v>202399107.29999998</v>
      </c>
      <c r="AD2900" s="47">
        <f>_xlfn.XLOOKUP($E2900,Main_OG!$D$1:$D$766,Main_OG!AM$1:AM$766,"")</f>
        <v>75297632</v>
      </c>
    </row>
    <row r="2901" spans="1:30" x14ac:dyDescent="0.35">
      <c r="A2901" s="36" t="s">
        <v>4108</v>
      </c>
      <c r="B2901" s="45" t="s">
        <v>139</v>
      </c>
      <c r="C2901" s="45" t="s">
        <v>4324</v>
      </c>
      <c r="D2901" s="36" t="s">
        <v>4108</v>
      </c>
      <c r="E2901" s="36" t="str">
        <f t="shared" si="135"/>
        <v>2007_PA</v>
      </c>
      <c r="F2901" s="45">
        <v>2007</v>
      </c>
      <c r="G2901" s="45">
        <f>_xlfn.XLOOKUP(I2901,Main_OG!$B$1:$B$766,Main_OG!$O$1:$O$766,"")</f>
        <v>1</v>
      </c>
      <c r="H2901" s="45">
        <f>_xlfn.XLOOKUP(E2901,Main_OG!$D$1:$D$766,Main_OG!$J$1:$J$766,"")</f>
        <v>0</v>
      </c>
      <c r="I2901" s="45" t="s">
        <v>139</v>
      </c>
      <c r="J2901" s="45" t="str">
        <f t="shared" si="136"/>
        <v>Wellsborough Electric Co_PA</v>
      </c>
      <c r="K2901" s="45" t="str">
        <f t="shared" si="137"/>
        <v>Wellsborough Electric Co_PA</v>
      </c>
      <c r="L2901" s="45" t="s">
        <v>4110</v>
      </c>
      <c r="M2901" s="45">
        <v>0</v>
      </c>
      <c r="N2901" s="45">
        <v>1082</v>
      </c>
      <c r="O2901" s="45">
        <v>13</v>
      </c>
      <c r="P2901" s="45">
        <v>4878</v>
      </c>
      <c r="Q2901" s="45">
        <v>0</v>
      </c>
      <c r="R2901" s="45">
        <v>3115</v>
      </c>
      <c r="S2901" s="45">
        <v>2529</v>
      </c>
      <c r="T2901" s="45">
        <v>3782</v>
      </c>
      <c r="U2901" s="45">
        <v>0</v>
      </c>
      <c r="V2901" s="45">
        <v>9.2899999999999991</v>
      </c>
      <c r="W2901" s="45">
        <v>7.23</v>
      </c>
      <c r="X2901" s="45">
        <v>8.86</v>
      </c>
      <c r="Y2901" s="46">
        <v>649638.1</v>
      </c>
      <c r="Z2901" s="46">
        <v>51706.570957813623</v>
      </c>
      <c r="AA2901" s="47">
        <f>_xlfn.XLOOKUP($E2901,Main_OG!$D$1:$D$766,Main_OG!AJ$1:AJ$766,"")</f>
        <v>110980292</v>
      </c>
      <c r="AB2901" s="47">
        <f>_xlfn.XLOOKUP($E2901,Main_OG!$D$1:$D$766,Main_OG!AK$1:AK$766,"")</f>
        <v>5330088</v>
      </c>
      <c r="AC2901" s="47">
        <f>_xlfn.XLOOKUP($E2901,Main_OG!$D$1:$D$766,Main_OG!AL$1:AL$766,"")</f>
        <v>284561200</v>
      </c>
      <c r="AD2901" s="47">
        <f>_xlfn.XLOOKUP($E2901,Main_OG!$D$1:$D$766,Main_OG!AM$1:AM$766,"")</f>
        <v>77376316</v>
      </c>
    </row>
    <row r="2902" spans="1:30" x14ac:dyDescent="0.35">
      <c r="A2902" s="36" t="s">
        <v>4108</v>
      </c>
      <c r="B2902" s="45" t="s">
        <v>139</v>
      </c>
      <c r="C2902" s="45" t="s">
        <v>4324</v>
      </c>
      <c r="D2902" s="36" t="s">
        <v>4108</v>
      </c>
      <c r="E2902" s="36" t="str">
        <f t="shared" si="135"/>
        <v>2008_PA</v>
      </c>
      <c r="F2902" s="45">
        <v>2008</v>
      </c>
      <c r="G2902" s="45">
        <f>_xlfn.XLOOKUP(I2902,Main_OG!$B$1:$B$766,Main_OG!$O$1:$O$766,"")</f>
        <v>1</v>
      </c>
      <c r="H2902" s="45">
        <f>_xlfn.XLOOKUP(E2902,Main_OG!$D$1:$D$766,Main_OG!$J$1:$J$766,"")</f>
        <v>1</v>
      </c>
      <c r="I2902" s="45" t="s">
        <v>139</v>
      </c>
      <c r="J2902" s="45" t="str">
        <f t="shared" si="136"/>
        <v>Wellsborough Electric Co_PA</v>
      </c>
      <c r="K2902" s="45" t="str">
        <f t="shared" si="137"/>
        <v>Wellsborough Electric Co_PA</v>
      </c>
      <c r="L2902" s="45" t="s">
        <v>4111</v>
      </c>
      <c r="M2902" s="45">
        <v>0</v>
      </c>
      <c r="N2902" s="45">
        <v>1099</v>
      </c>
      <c r="O2902" s="45">
        <v>13</v>
      </c>
      <c r="P2902" s="45">
        <v>4898</v>
      </c>
      <c r="Q2902" s="45">
        <v>0</v>
      </c>
      <c r="R2902" s="45">
        <v>33377</v>
      </c>
      <c r="S2902" s="45">
        <v>35304</v>
      </c>
      <c r="T2902" s="45">
        <v>41614</v>
      </c>
      <c r="U2902" s="45">
        <v>0</v>
      </c>
      <c r="V2902" s="45">
        <v>14.42</v>
      </c>
      <c r="W2902" s="45">
        <v>11.86</v>
      </c>
      <c r="X2902" s="45">
        <v>13.89</v>
      </c>
      <c r="Y2902" s="46">
        <v>665148.30000000005</v>
      </c>
      <c r="Z2902" s="46">
        <v>52738.127944301923</v>
      </c>
      <c r="AA2902" s="47">
        <f>_xlfn.XLOOKUP($E2902,Main_OG!$D$1:$D$766,Main_OG!AJ$1:AJ$766,"")</f>
        <v>107834918</v>
      </c>
      <c r="AB2902" s="47">
        <f>_xlfn.XLOOKUP($E2902,Main_OG!$D$1:$D$766,Main_OG!AK$1:AK$766,"")</f>
        <v>3509936</v>
      </c>
      <c r="AC2902" s="47">
        <f>_xlfn.XLOOKUP($E2902,Main_OG!$D$1:$D$766,Main_OG!AL$1:AL$766,"")</f>
        <v>273884566</v>
      </c>
      <c r="AD2902" s="47">
        <f>_xlfn.XLOOKUP($E2902,Main_OG!$D$1:$D$766,Main_OG!AM$1:AM$766,"")</f>
        <v>78658093</v>
      </c>
    </row>
    <row r="2903" spans="1:30" x14ac:dyDescent="0.35">
      <c r="A2903" s="36" t="s">
        <v>4108</v>
      </c>
      <c r="B2903" s="45" t="s">
        <v>139</v>
      </c>
      <c r="C2903" s="45" t="s">
        <v>4324</v>
      </c>
      <c r="D2903" s="36" t="s">
        <v>4108</v>
      </c>
      <c r="E2903" s="36" t="str">
        <f t="shared" si="135"/>
        <v>2009_PA</v>
      </c>
      <c r="F2903" s="45">
        <v>2009</v>
      </c>
      <c r="G2903" s="45">
        <f>_xlfn.XLOOKUP(I2903,Main_OG!$B$1:$B$766,Main_OG!$O$1:$O$766,"")</f>
        <v>1</v>
      </c>
      <c r="H2903" s="45">
        <f>_xlfn.XLOOKUP(E2903,Main_OG!$D$1:$D$766,Main_OG!$J$1:$J$766,"")</f>
        <v>1</v>
      </c>
      <c r="I2903" s="45" t="s">
        <v>139</v>
      </c>
      <c r="J2903" s="45" t="str">
        <f t="shared" si="136"/>
        <v>Wellsborough Electric Co_PA</v>
      </c>
      <c r="K2903" s="45" t="str">
        <f t="shared" si="137"/>
        <v>Wellsborough Electric Co_PA</v>
      </c>
      <c r="L2903" s="45" t="s">
        <v>4112</v>
      </c>
      <c r="M2903" s="45">
        <v>0</v>
      </c>
      <c r="N2903" s="45">
        <v>1129</v>
      </c>
      <c r="O2903" s="45">
        <v>14</v>
      </c>
      <c r="P2903" s="45">
        <v>4986</v>
      </c>
      <c r="Q2903" s="45">
        <v>0</v>
      </c>
      <c r="R2903" s="45">
        <v>31051</v>
      </c>
      <c r="S2903" s="45">
        <v>33600</v>
      </c>
      <c r="T2903" s="45">
        <v>40401</v>
      </c>
      <c r="U2903" s="45">
        <v>0</v>
      </c>
      <c r="V2903" s="45">
        <v>13.6</v>
      </c>
      <c r="W2903" s="45">
        <v>10.91</v>
      </c>
      <c r="X2903" s="45">
        <v>13.19</v>
      </c>
      <c r="Y2903" s="46">
        <v>645206.69999999995</v>
      </c>
      <c r="Z2903" s="46">
        <v>50936.601641859408</v>
      </c>
      <c r="AA2903" s="47">
        <f>_xlfn.XLOOKUP($E2903,Main_OG!$D$1:$D$766,Main_OG!AJ$1:AJ$766,"")</f>
        <v>97610596</v>
      </c>
      <c r="AB2903" s="47">
        <f>_xlfn.XLOOKUP($E2903,Main_OG!$D$1:$D$766,Main_OG!AK$1:AK$766,"")</f>
        <v>3400726</v>
      </c>
      <c r="AC2903" s="47">
        <f>_xlfn.XLOOKUP($E2903,Main_OG!$D$1:$D$766,Main_OG!AL$1:AL$766,"")</f>
        <v>418361582</v>
      </c>
      <c r="AD2903" s="47">
        <f>_xlfn.XLOOKUP($E2903,Main_OG!$D$1:$D$766,Main_OG!AM$1:AM$766,"")</f>
        <v>77327686</v>
      </c>
    </row>
    <row r="2904" spans="1:30" x14ac:dyDescent="0.35">
      <c r="A2904" s="36" t="s">
        <v>4108</v>
      </c>
      <c r="B2904" s="45" t="s">
        <v>139</v>
      </c>
      <c r="C2904" s="45" t="s">
        <v>4324</v>
      </c>
      <c r="D2904" s="36" t="s">
        <v>4108</v>
      </c>
      <c r="E2904" s="36" t="str">
        <f t="shared" si="135"/>
        <v>2010_PA</v>
      </c>
      <c r="F2904" s="45">
        <v>2010</v>
      </c>
      <c r="G2904" s="45">
        <f>_xlfn.XLOOKUP(I2904,Main_OG!$B$1:$B$766,Main_OG!$O$1:$O$766,"")</f>
        <v>1</v>
      </c>
      <c r="H2904" s="45">
        <f>_xlfn.XLOOKUP(E2904,Main_OG!$D$1:$D$766,Main_OG!$J$1:$J$766,"")</f>
        <v>2</v>
      </c>
      <c r="I2904" s="45" t="s">
        <v>139</v>
      </c>
      <c r="J2904" s="45" t="str">
        <f t="shared" si="136"/>
        <v>Wellsborough Electric Co_PA</v>
      </c>
      <c r="K2904" s="45" t="str">
        <f t="shared" si="137"/>
        <v>Wellsborough Electric Co_PA</v>
      </c>
      <c r="L2904" s="45" t="s">
        <v>4113</v>
      </c>
      <c r="M2904" s="45">
        <v>0</v>
      </c>
      <c r="N2904" s="45">
        <v>1129</v>
      </c>
      <c r="O2904" s="45">
        <v>14</v>
      </c>
      <c r="P2904" s="45">
        <v>5004</v>
      </c>
      <c r="Q2904" s="45">
        <v>0</v>
      </c>
      <c r="R2904" s="45">
        <v>29543</v>
      </c>
      <c r="S2904" s="45">
        <v>42598</v>
      </c>
      <c r="T2904" s="45">
        <v>42766</v>
      </c>
      <c r="U2904" s="45">
        <v>0</v>
      </c>
      <c r="V2904" s="45">
        <v>11.95</v>
      </c>
      <c r="W2904" s="45">
        <v>9.1199999999999992</v>
      </c>
      <c r="X2904" s="45">
        <v>11.37</v>
      </c>
      <c r="Y2904" s="46">
        <v>666805.80000000005</v>
      </c>
      <c r="Z2904" s="46">
        <v>52457.28127950598</v>
      </c>
      <c r="AA2904" s="47">
        <f>_xlfn.XLOOKUP($E2904,Main_OG!$D$1:$D$766,Main_OG!AJ$1:AJ$766,"")</f>
        <v>101986756</v>
      </c>
      <c r="AB2904" s="47">
        <f>_xlfn.XLOOKUP($E2904,Main_OG!$D$1:$D$766,Main_OG!AK$1:AK$766,"")</f>
        <v>2348682</v>
      </c>
      <c r="AC2904" s="47">
        <f>_xlfn.XLOOKUP($E2904,Main_OG!$D$1:$D$766,Main_OG!AL$1:AL$766,"")</f>
        <v>492787122</v>
      </c>
      <c r="AD2904" s="47">
        <f>_xlfn.XLOOKUP($E2904,Main_OG!$D$1:$D$766,Main_OG!AM$1:AM$766,"")</f>
        <v>77828348</v>
      </c>
    </row>
    <row r="2905" spans="1:30" x14ac:dyDescent="0.35">
      <c r="A2905" s="36" t="s">
        <v>4108</v>
      </c>
      <c r="B2905" s="45" t="s">
        <v>139</v>
      </c>
      <c r="C2905" s="45" t="s">
        <v>4324</v>
      </c>
      <c r="D2905" s="36" t="s">
        <v>4108</v>
      </c>
      <c r="E2905" s="36" t="str">
        <f t="shared" si="135"/>
        <v>2011_PA</v>
      </c>
      <c r="F2905" s="45">
        <v>2011</v>
      </c>
      <c r="G2905" s="45">
        <f>_xlfn.XLOOKUP(I2905,Main_OG!$B$1:$B$766,Main_OG!$O$1:$O$766,"")</f>
        <v>1</v>
      </c>
      <c r="H2905" s="45">
        <f>_xlfn.XLOOKUP(E2905,Main_OG!$D$1:$D$766,Main_OG!$J$1:$J$766,"")</f>
        <v>2</v>
      </c>
      <c r="I2905" s="45" t="s">
        <v>139</v>
      </c>
      <c r="J2905" s="45" t="str">
        <f t="shared" si="136"/>
        <v>Wellsborough Electric Co_PA</v>
      </c>
      <c r="K2905" s="45" t="str">
        <f t="shared" si="137"/>
        <v>Wellsborough Electric Co_PA</v>
      </c>
      <c r="L2905" s="45" t="s">
        <v>4114</v>
      </c>
      <c r="M2905" s="45">
        <v>0</v>
      </c>
      <c r="N2905" s="45">
        <v>1137</v>
      </c>
      <c r="O2905" s="45">
        <v>14</v>
      </c>
      <c r="P2905" s="45">
        <v>5027</v>
      </c>
      <c r="Q2905" s="45">
        <v>0</v>
      </c>
      <c r="R2905" s="45">
        <v>30647</v>
      </c>
      <c r="S2905" s="45">
        <v>44216</v>
      </c>
      <c r="T2905" s="45">
        <v>44864</v>
      </c>
      <c r="U2905" s="45">
        <v>0</v>
      </c>
      <c r="V2905" s="45">
        <v>12.2</v>
      </c>
      <c r="W2905" s="45">
        <v>9.01</v>
      </c>
      <c r="X2905" s="45">
        <v>12.2</v>
      </c>
      <c r="Y2905" s="46">
        <v>676468.3</v>
      </c>
      <c r="Z2905" s="46">
        <v>53068.607549416134</v>
      </c>
      <c r="AA2905" s="47">
        <f>_xlfn.XLOOKUP($E2905,Main_OG!$D$1:$D$766,Main_OG!AJ$1:AJ$766,"")</f>
        <v>94649704</v>
      </c>
      <c r="AB2905" s="47">
        <f>_xlfn.XLOOKUP($E2905,Main_OG!$D$1:$D$766,Main_OG!AK$1:AK$766,"")</f>
        <v>2046228</v>
      </c>
      <c r="AC2905" s="47">
        <f>_xlfn.XLOOKUP($E2905,Main_OG!$D$1:$D$766,Main_OG!AL$1:AL$766,"")</f>
        <v>608839812</v>
      </c>
      <c r="AD2905" s="47">
        <f>_xlfn.XLOOKUP($E2905,Main_OG!$D$1:$D$766,Main_OG!AM$1:AM$766,"")</f>
        <v>76146617</v>
      </c>
    </row>
    <row r="2906" spans="1:30" x14ac:dyDescent="0.35">
      <c r="A2906" s="36" t="s">
        <v>4108</v>
      </c>
      <c r="B2906" s="45" t="s">
        <v>139</v>
      </c>
      <c r="C2906" s="45" t="s">
        <v>4324</v>
      </c>
      <c r="D2906" s="36" t="s">
        <v>4108</v>
      </c>
      <c r="E2906" s="36" t="str">
        <f t="shared" si="135"/>
        <v>2012_PA</v>
      </c>
      <c r="F2906" s="45">
        <v>2012</v>
      </c>
      <c r="G2906" s="45">
        <f>_xlfn.XLOOKUP(I2906,Main_OG!$B$1:$B$766,Main_OG!$O$1:$O$766,"")</f>
        <v>1</v>
      </c>
      <c r="H2906" s="45">
        <f>_xlfn.XLOOKUP(E2906,Main_OG!$D$1:$D$766,Main_OG!$J$1:$J$766,"")</f>
        <v>2</v>
      </c>
      <c r="I2906" s="45" t="s">
        <v>139</v>
      </c>
      <c r="J2906" s="45" t="str">
        <f t="shared" si="136"/>
        <v>Wellsborough Electric Co_PA</v>
      </c>
      <c r="K2906" s="45" t="str">
        <f t="shared" si="137"/>
        <v>Wellsborough Electric Co_PA</v>
      </c>
      <c r="L2906" s="45" t="s">
        <v>4115</v>
      </c>
      <c r="M2906" s="45">
        <v>0</v>
      </c>
      <c r="N2906" s="45">
        <v>1160</v>
      </c>
      <c r="O2906" s="45">
        <v>14</v>
      </c>
      <c r="P2906" s="45">
        <v>5045</v>
      </c>
      <c r="Q2906" s="45">
        <v>0</v>
      </c>
      <c r="R2906" s="45">
        <v>31569</v>
      </c>
      <c r="S2906" s="45">
        <v>43806</v>
      </c>
      <c r="T2906" s="45">
        <v>43493</v>
      </c>
      <c r="U2906" s="45">
        <v>0</v>
      </c>
      <c r="V2906" s="45">
        <v>12.560423</v>
      </c>
      <c r="W2906" s="45">
        <v>9.2430260999999998</v>
      </c>
      <c r="X2906" s="45">
        <v>12.652151</v>
      </c>
      <c r="Y2906" s="46">
        <v>689007</v>
      </c>
      <c r="Z2906" s="46">
        <v>53958.834917636865</v>
      </c>
      <c r="AA2906" s="47">
        <f>_xlfn.XLOOKUP($E2906,Main_OG!$D$1:$D$766,Main_OG!AJ$1:AJ$766,"")</f>
        <v>82018494</v>
      </c>
      <c r="AB2906" s="47">
        <f>_xlfn.XLOOKUP($E2906,Main_OG!$D$1:$D$766,Main_OG!AK$1:AK$766,"")</f>
        <v>1636160</v>
      </c>
      <c r="AC2906" s="47">
        <f>_xlfn.XLOOKUP($E2906,Main_OG!$D$1:$D$766,Main_OG!AL$1:AL$766,"")</f>
        <v>770830788</v>
      </c>
      <c r="AD2906" s="47">
        <f>_xlfn.XLOOKUP($E2906,Main_OG!$D$1:$D$766,Main_OG!AM$1:AM$766,"")</f>
        <v>75174408</v>
      </c>
    </row>
    <row r="2907" spans="1:30" x14ac:dyDescent="0.35">
      <c r="A2907" s="36" t="s">
        <v>4108</v>
      </c>
      <c r="B2907" s="45" t="s">
        <v>139</v>
      </c>
      <c r="C2907" s="45" t="s">
        <v>4324</v>
      </c>
      <c r="D2907" s="36" t="s">
        <v>4108</v>
      </c>
      <c r="E2907" s="36" t="str">
        <f t="shared" si="135"/>
        <v>2013_PA</v>
      </c>
      <c r="F2907" s="45">
        <v>2013</v>
      </c>
      <c r="G2907" s="45">
        <f>_xlfn.XLOOKUP(I2907,Main_OG!$B$1:$B$766,Main_OG!$O$1:$O$766,"")</f>
        <v>1</v>
      </c>
      <c r="H2907" s="45">
        <f>_xlfn.XLOOKUP(E2907,Main_OG!$D$1:$D$766,Main_OG!$J$1:$J$766,"")</f>
        <v>2</v>
      </c>
      <c r="I2907" s="45" t="s">
        <v>139</v>
      </c>
      <c r="J2907" s="45" t="str">
        <f t="shared" si="136"/>
        <v>Wellsborough Electric Co_PA</v>
      </c>
      <c r="K2907" s="45" t="str">
        <f t="shared" si="137"/>
        <v>Wellsborough Electric Co_PA</v>
      </c>
      <c r="L2907" s="45" t="s">
        <v>4116</v>
      </c>
      <c r="M2907" s="45">
        <v>0</v>
      </c>
      <c r="N2907" s="45">
        <v>1166</v>
      </c>
      <c r="O2907" s="45">
        <v>14</v>
      </c>
      <c r="P2907" s="45">
        <v>5074</v>
      </c>
      <c r="Q2907" s="45">
        <v>0</v>
      </c>
      <c r="R2907" s="45">
        <v>32391</v>
      </c>
      <c r="S2907" s="45">
        <v>42652</v>
      </c>
      <c r="T2907" s="45">
        <v>44062</v>
      </c>
      <c r="U2907" s="45">
        <v>0</v>
      </c>
      <c r="V2907" s="45">
        <v>12.917168</v>
      </c>
      <c r="W2907" s="45">
        <v>9.7252179999999999</v>
      </c>
      <c r="X2907" s="45">
        <v>12.988516000000001</v>
      </c>
      <c r="Y2907" s="46">
        <v>704195</v>
      </c>
      <c r="Z2907" s="46">
        <v>55103.322201475516</v>
      </c>
      <c r="AA2907" s="47">
        <f>_xlfn.XLOOKUP($E2907,Main_OG!$D$1:$D$766,Main_OG!AJ$1:AJ$766,"")</f>
        <v>82911636</v>
      </c>
      <c r="AB2907" s="47">
        <f>_xlfn.XLOOKUP($E2907,Main_OG!$D$1:$D$766,Main_OG!AK$1:AK$766,"")</f>
        <v>1812018.8</v>
      </c>
      <c r="AC2907" s="47">
        <f>_xlfn.XLOOKUP($E2907,Main_OG!$D$1:$D$766,Main_OG!AL$1:AL$766,"")</f>
        <v>713604346</v>
      </c>
      <c r="AD2907" s="47">
        <f>_xlfn.XLOOKUP($E2907,Main_OG!$D$1:$D$766,Main_OG!AM$1:AM$766,"")</f>
        <v>78714031</v>
      </c>
    </row>
    <row r="2908" spans="1:30" x14ac:dyDescent="0.35">
      <c r="A2908" s="36" t="s">
        <v>4108</v>
      </c>
      <c r="B2908" s="45" t="s">
        <v>139</v>
      </c>
      <c r="C2908" s="45" t="s">
        <v>4324</v>
      </c>
      <c r="D2908" s="36" t="s">
        <v>4108</v>
      </c>
      <c r="E2908" s="36" t="str">
        <f t="shared" si="135"/>
        <v>2014_PA</v>
      </c>
      <c r="F2908" s="45">
        <v>2014</v>
      </c>
      <c r="G2908" s="45">
        <f>_xlfn.XLOOKUP(I2908,Main_OG!$B$1:$B$766,Main_OG!$O$1:$O$766,"")</f>
        <v>1</v>
      </c>
      <c r="H2908" s="45">
        <f>_xlfn.XLOOKUP(E2908,Main_OG!$D$1:$D$766,Main_OG!$J$1:$J$766,"")</f>
        <v>2</v>
      </c>
      <c r="I2908" s="45" t="s">
        <v>139</v>
      </c>
      <c r="J2908" s="45" t="str">
        <f t="shared" si="136"/>
        <v>Wellsborough Electric Co_PA</v>
      </c>
      <c r="K2908" s="45" t="str">
        <f t="shared" si="137"/>
        <v>Wellsborough Electric Co_PA</v>
      </c>
      <c r="L2908" s="45" t="s">
        <v>4117</v>
      </c>
      <c r="M2908" s="45">
        <v>0</v>
      </c>
      <c r="N2908" s="45">
        <v>1171</v>
      </c>
      <c r="O2908" s="45">
        <v>14</v>
      </c>
      <c r="P2908" s="45">
        <v>5083</v>
      </c>
      <c r="Q2908" s="45">
        <v>0</v>
      </c>
      <c r="R2908" s="45">
        <v>32482</v>
      </c>
      <c r="S2908" s="45">
        <v>43596</v>
      </c>
      <c r="T2908" s="45">
        <v>44223</v>
      </c>
      <c r="U2908" s="45">
        <v>0</v>
      </c>
      <c r="V2908" s="45">
        <v>13.949263999999999</v>
      </c>
      <c r="W2908" s="45">
        <v>10.75328</v>
      </c>
      <c r="X2908" s="45">
        <v>14.058294999999999</v>
      </c>
      <c r="Y2908" s="46">
        <v>718691.6</v>
      </c>
      <c r="Z2908" s="46">
        <v>56181.173935257772</v>
      </c>
      <c r="AA2908" s="47">
        <f>_xlfn.XLOOKUP($E2908,Main_OG!$D$1:$D$766,Main_OG!AJ$1:AJ$766,"")</f>
        <v>76253142</v>
      </c>
      <c r="AB2908" s="47">
        <f>_xlfn.XLOOKUP($E2908,Main_OG!$D$1:$D$766,Main_OG!AK$1:AK$766,"")</f>
        <v>3051964</v>
      </c>
      <c r="AC2908" s="47">
        <f>_xlfn.XLOOKUP($E2908,Main_OG!$D$1:$D$766,Main_OG!AL$1:AL$766,"")</f>
        <v>777465594</v>
      </c>
      <c r="AD2908" s="47">
        <f>_xlfn.XLOOKUP($E2908,Main_OG!$D$1:$D$766,Main_OG!AM$1:AM$766,"")</f>
        <v>78714659</v>
      </c>
    </row>
    <row r="2909" spans="1:30" x14ac:dyDescent="0.35">
      <c r="A2909" s="36" t="s">
        <v>4108</v>
      </c>
      <c r="B2909" s="45" t="s">
        <v>139</v>
      </c>
      <c r="C2909" s="45" t="s">
        <v>4324</v>
      </c>
      <c r="D2909" s="36" t="s">
        <v>4108</v>
      </c>
      <c r="E2909" s="36" t="str">
        <f t="shared" si="135"/>
        <v>2015_PA</v>
      </c>
      <c r="F2909" s="45">
        <v>2015</v>
      </c>
      <c r="G2909" s="45">
        <f>_xlfn.XLOOKUP(I2909,Main_OG!$B$1:$B$766,Main_OG!$O$1:$O$766,"")</f>
        <v>1</v>
      </c>
      <c r="H2909" s="45">
        <f>_xlfn.XLOOKUP(E2909,Main_OG!$D$1:$D$766,Main_OG!$J$1:$J$766,"")</f>
        <v>2</v>
      </c>
      <c r="I2909" s="45" t="s">
        <v>139</v>
      </c>
      <c r="J2909" s="45" t="str">
        <f t="shared" si="136"/>
        <v>Wellsborough Electric Co_PA</v>
      </c>
      <c r="K2909" s="45" t="str">
        <f t="shared" si="137"/>
        <v>Wellsborough Electric Co_PA</v>
      </c>
      <c r="L2909" s="45" t="s">
        <v>4118</v>
      </c>
      <c r="M2909" s="45">
        <v>0</v>
      </c>
      <c r="N2909" s="45">
        <v>1183</v>
      </c>
      <c r="O2909" s="45">
        <v>14</v>
      </c>
      <c r="P2909" s="45">
        <v>5099</v>
      </c>
      <c r="Q2909" s="45">
        <v>0</v>
      </c>
      <c r="R2909" s="45">
        <v>32630</v>
      </c>
      <c r="S2909" s="45">
        <v>43734</v>
      </c>
      <c r="T2909" s="45">
        <v>44124</v>
      </c>
      <c r="U2909" s="45">
        <v>0</v>
      </c>
      <c r="V2909" s="45">
        <v>13.05547</v>
      </c>
      <c r="W2909" s="45">
        <v>9.9236292000000006</v>
      </c>
      <c r="X2909" s="45">
        <v>13.314749000000001</v>
      </c>
      <c r="Y2909" s="46">
        <v>734145.1</v>
      </c>
      <c r="Z2909" s="46">
        <v>57400.656677590443</v>
      </c>
      <c r="AA2909" s="47">
        <f>_xlfn.XLOOKUP($E2909,Main_OG!$D$1:$D$766,Main_OG!AJ$1:AJ$766,"")</f>
        <v>61796088</v>
      </c>
      <c r="AB2909" s="47">
        <f>_xlfn.XLOOKUP($E2909,Main_OG!$D$1:$D$766,Main_OG!AK$1:AK$766,"")</f>
        <v>2647596</v>
      </c>
      <c r="AC2909" s="47">
        <f>_xlfn.XLOOKUP($E2909,Main_OG!$D$1:$D$766,Main_OG!AL$1:AL$766,"")</f>
        <v>876560302</v>
      </c>
      <c r="AD2909" s="47">
        <f>_xlfn.XLOOKUP($E2909,Main_OG!$D$1:$D$766,Main_OG!AM$1:AM$766,"")</f>
        <v>80516752</v>
      </c>
    </row>
    <row r="2910" spans="1:30" x14ac:dyDescent="0.35">
      <c r="A2910" s="36" t="s">
        <v>4108</v>
      </c>
      <c r="B2910" s="45" t="s">
        <v>139</v>
      </c>
      <c r="C2910" s="45" t="s">
        <v>4324</v>
      </c>
      <c r="D2910" s="36" t="s">
        <v>4108</v>
      </c>
      <c r="E2910" s="36" t="str">
        <f t="shared" si="135"/>
        <v>2016_PA</v>
      </c>
      <c r="F2910" s="45">
        <v>2016</v>
      </c>
      <c r="G2910" s="45">
        <f>_xlfn.XLOOKUP(I2910,Main_OG!$B$1:$B$766,Main_OG!$O$1:$O$766,"")</f>
        <v>1</v>
      </c>
      <c r="H2910" s="45">
        <f>_xlfn.XLOOKUP(E2910,Main_OG!$D$1:$D$766,Main_OG!$J$1:$J$766,"")</f>
        <v>2</v>
      </c>
      <c r="I2910" s="45" t="s">
        <v>139</v>
      </c>
      <c r="J2910" s="45" t="str">
        <f t="shared" si="136"/>
        <v>Wellsborough Electric Co_PA</v>
      </c>
      <c r="K2910" s="45" t="str">
        <f t="shared" si="137"/>
        <v>Wellsborough Electric Co_PA</v>
      </c>
      <c r="L2910" s="45" t="s">
        <v>4119</v>
      </c>
      <c r="M2910" s="45">
        <v>0</v>
      </c>
      <c r="N2910" s="45">
        <v>1185</v>
      </c>
      <c r="O2910" s="45">
        <v>13</v>
      </c>
      <c r="P2910" s="45">
        <v>5114</v>
      </c>
      <c r="Q2910" s="45">
        <v>0</v>
      </c>
      <c r="R2910" s="45">
        <v>32525</v>
      </c>
      <c r="S2910" s="45">
        <v>42060</v>
      </c>
      <c r="T2910" s="45">
        <v>43406</v>
      </c>
      <c r="U2910" s="45">
        <v>0</v>
      </c>
      <c r="V2910" s="45">
        <v>11.941583</v>
      </c>
      <c r="W2910" s="45">
        <v>7.3846885000000002</v>
      </c>
      <c r="X2910" s="45">
        <v>12.671059</v>
      </c>
      <c r="Y2910" s="46">
        <v>744847.1</v>
      </c>
      <c r="Z2910" s="46">
        <v>58243.653579146463</v>
      </c>
      <c r="AA2910" s="47">
        <f>_xlfn.XLOOKUP($E2910,Main_OG!$D$1:$D$766,Main_OG!AJ$1:AJ$766,"")</f>
        <v>54978156</v>
      </c>
      <c r="AB2910" s="47">
        <f>_xlfn.XLOOKUP($E2910,Main_OG!$D$1:$D$766,Main_OG!AK$1:AK$766,"")</f>
        <v>1403058</v>
      </c>
      <c r="AC2910" s="47">
        <f>_xlfn.XLOOKUP($E2910,Main_OG!$D$1:$D$766,Main_OG!AL$1:AL$766,"")</f>
        <v>1004160024</v>
      </c>
      <c r="AD2910" s="47">
        <f>_xlfn.XLOOKUP($E2910,Main_OG!$D$1:$D$766,Main_OG!AM$1:AM$766,"")</f>
        <v>82924011</v>
      </c>
    </row>
    <row r="2911" spans="1:30" x14ac:dyDescent="0.35">
      <c r="A2911" s="36" t="s">
        <v>4108</v>
      </c>
      <c r="B2911" s="45" t="s">
        <v>139</v>
      </c>
      <c r="C2911" s="45" t="s">
        <v>4324</v>
      </c>
      <c r="D2911" s="36" t="s">
        <v>4108</v>
      </c>
      <c r="E2911" s="36" t="str">
        <f t="shared" si="135"/>
        <v>2017_PA</v>
      </c>
      <c r="F2911" s="45">
        <v>2017</v>
      </c>
      <c r="G2911" s="45">
        <f>_xlfn.XLOOKUP(I2911,Main_OG!$B$1:$B$766,Main_OG!$O$1:$O$766,"")</f>
        <v>1</v>
      </c>
      <c r="H2911" s="45">
        <f>_xlfn.XLOOKUP(E2911,Main_OG!$D$1:$D$766,Main_OG!$J$1:$J$766,"")</f>
        <v>2</v>
      </c>
      <c r="I2911" s="45" t="s">
        <v>139</v>
      </c>
      <c r="J2911" s="45" t="str">
        <f t="shared" si="136"/>
        <v>Wellsborough Electric Co_PA</v>
      </c>
      <c r="K2911" s="45" t="str">
        <f t="shared" si="137"/>
        <v>Wellsborough Electric Co_PA</v>
      </c>
      <c r="L2911" s="45" t="s">
        <v>4120</v>
      </c>
      <c r="M2911" s="45">
        <v>0</v>
      </c>
      <c r="N2911" s="45">
        <v>1196</v>
      </c>
      <c r="O2911" s="45">
        <v>13</v>
      </c>
      <c r="P2911" s="45">
        <v>5112</v>
      </c>
      <c r="Q2911" s="45">
        <v>0</v>
      </c>
      <c r="R2911" s="45">
        <v>32221</v>
      </c>
      <c r="S2911" s="45">
        <v>30050</v>
      </c>
      <c r="T2911" s="45">
        <v>42658</v>
      </c>
      <c r="U2911" s="45">
        <v>0</v>
      </c>
      <c r="V2911" s="45">
        <v>12.057354</v>
      </c>
      <c r="W2911" s="45">
        <v>6.0432611999999999</v>
      </c>
      <c r="X2911" s="45">
        <v>14.018473</v>
      </c>
      <c r="Y2911" s="46">
        <v>754318</v>
      </c>
      <c r="Z2911" s="46">
        <v>58955.601777895325</v>
      </c>
      <c r="AA2911" s="47">
        <f>_xlfn.XLOOKUP($E2911,Main_OG!$D$1:$D$766,Main_OG!AJ$1:AJ$766,"")</f>
        <v>48580044</v>
      </c>
      <c r="AB2911" s="47">
        <f>_xlfn.XLOOKUP($E2911,Main_OG!$D$1:$D$766,Main_OG!AK$1:AK$766,"")</f>
        <v>1290710</v>
      </c>
      <c r="AC2911" s="47">
        <f>_xlfn.XLOOKUP($E2911,Main_OG!$D$1:$D$766,Main_OG!AL$1:AL$766,"")</f>
        <v>1055457674</v>
      </c>
      <c r="AD2911" s="47">
        <f>_xlfn.XLOOKUP($E2911,Main_OG!$D$1:$D$766,Main_OG!AM$1:AM$766,"")</f>
        <v>83199832</v>
      </c>
    </row>
    <row r="2912" spans="1:30" x14ac:dyDescent="0.35">
      <c r="A2912" s="36" t="s">
        <v>4108</v>
      </c>
      <c r="B2912" s="45" t="s">
        <v>139</v>
      </c>
      <c r="C2912" s="45" t="s">
        <v>4324</v>
      </c>
      <c r="D2912" s="36" t="s">
        <v>4108</v>
      </c>
      <c r="E2912" s="36" t="str">
        <f t="shared" si="135"/>
        <v>2018_PA</v>
      </c>
      <c r="F2912" s="45">
        <v>2018</v>
      </c>
      <c r="G2912" s="45">
        <f>_xlfn.XLOOKUP(I2912,Main_OG!$B$1:$B$766,Main_OG!$O$1:$O$766,"")</f>
        <v>1</v>
      </c>
      <c r="H2912" s="45">
        <f>_xlfn.XLOOKUP(E2912,Main_OG!$D$1:$D$766,Main_OG!$J$1:$J$766,"")</f>
        <v>2</v>
      </c>
      <c r="I2912" s="45" t="s">
        <v>139</v>
      </c>
      <c r="J2912" s="45" t="str">
        <f t="shared" si="136"/>
        <v>Wellsborough Electric Co_PA</v>
      </c>
      <c r="K2912" s="45" t="str">
        <f t="shared" si="137"/>
        <v>Wellsborough Electric Co_PA</v>
      </c>
      <c r="L2912" s="45" t="s">
        <v>4121</v>
      </c>
      <c r="M2912" s="45">
        <v>0</v>
      </c>
      <c r="N2912" s="45">
        <v>1202</v>
      </c>
      <c r="O2912" s="45">
        <v>3</v>
      </c>
      <c r="P2912" s="45">
        <v>5126</v>
      </c>
      <c r="Q2912" s="45">
        <v>0</v>
      </c>
      <c r="R2912" s="45">
        <v>32920</v>
      </c>
      <c r="S2912" s="45">
        <v>28120</v>
      </c>
      <c r="T2912" s="45">
        <v>45013</v>
      </c>
      <c r="U2912" s="45">
        <v>0</v>
      </c>
      <c r="V2912" s="45">
        <v>11.294046</v>
      </c>
      <c r="W2912" s="45">
        <v>4.7332859000000003</v>
      </c>
      <c r="X2912" s="45">
        <v>13.987069999999999</v>
      </c>
      <c r="Y2912" s="46">
        <v>763855.4</v>
      </c>
      <c r="Z2912" s="46">
        <v>59633.774626131235</v>
      </c>
      <c r="AA2912" s="47">
        <f>_xlfn.XLOOKUP($E2912,Main_OG!$D$1:$D$766,Main_OG!AJ$1:AJ$766,"")</f>
        <v>46668322</v>
      </c>
      <c r="AB2912" s="47">
        <f>_xlfn.XLOOKUP($E2912,Main_OG!$D$1:$D$766,Main_OG!AK$1:AK$766,"")</f>
        <v>2931274</v>
      </c>
      <c r="AC2912" s="47">
        <f>_xlfn.XLOOKUP($E2912,Main_OG!$D$1:$D$766,Main_OG!AL$1:AL$766,"")</f>
        <v>1078551458</v>
      </c>
      <c r="AD2912" s="47">
        <f>_xlfn.XLOOKUP($E2912,Main_OG!$D$1:$D$766,Main_OG!AM$1:AM$766,"")</f>
        <v>83476744</v>
      </c>
    </row>
    <row r="2913" spans="1:30" x14ac:dyDescent="0.35">
      <c r="A2913" s="36" t="s">
        <v>4108</v>
      </c>
      <c r="B2913" s="45" t="s">
        <v>139</v>
      </c>
      <c r="C2913" s="45" t="s">
        <v>4324</v>
      </c>
      <c r="D2913" s="36" t="s">
        <v>4108</v>
      </c>
      <c r="E2913" s="36" t="str">
        <f t="shared" si="135"/>
        <v>2019_PA</v>
      </c>
      <c r="F2913" s="45">
        <v>2019</v>
      </c>
      <c r="G2913" s="45">
        <f>_xlfn.XLOOKUP(I2913,Main_OG!$B$1:$B$766,Main_OG!$O$1:$O$766,"")</f>
        <v>1</v>
      </c>
      <c r="H2913" s="45">
        <f>_xlfn.XLOOKUP(E2913,Main_OG!$D$1:$D$766,Main_OG!$J$1:$J$766,"")</f>
        <v>2</v>
      </c>
      <c r="I2913" s="45" t="s">
        <v>139</v>
      </c>
      <c r="J2913" s="45" t="str">
        <f t="shared" si="136"/>
        <v>Wellsborough Electric Co_PA</v>
      </c>
      <c r="K2913" s="45" t="str">
        <f t="shared" si="137"/>
        <v>Wellsborough Electric Co_PA</v>
      </c>
      <c r="L2913" s="45" t="s">
        <v>4122</v>
      </c>
      <c r="M2913" s="45">
        <v>0</v>
      </c>
      <c r="N2913" s="45">
        <v>1158</v>
      </c>
      <c r="O2913" s="45">
        <v>2</v>
      </c>
      <c r="P2913" s="45">
        <v>5113</v>
      </c>
      <c r="Q2913" s="45">
        <v>0</v>
      </c>
      <c r="R2913" s="45">
        <v>24199</v>
      </c>
      <c r="S2913" s="45">
        <v>7569</v>
      </c>
      <c r="T2913" s="45">
        <v>43539</v>
      </c>
      <c r="U2913" s="45">
        <v>0</v>
      </c>
      <c r="V2913" s="45">
        <v>12.979875</v>
      </c>
      <c r="W2913" s="45">
        <v>8.0591887999999994</v>
      </c>
      <c r="X2913" s="45">
        <v>13.507429999999999</v>
      </c>
      <c r="Y2913" s="46">
        <v>772529.5</v>
      </c>
      <c r="Z2913" s="46">
        <v>60359.134465093557</v>
      </c>
      <c r="AA2913" s="47">
        <f>_xlfn.XLOOKUP($E2913,Main_OG!$D$1:$D$766,Main_OG!AJ$1:AJ$766,"")</f>
        <v>38844130</v>
      </c>
      <c r="AB2913" s="47">
        <f>_xlfn.XLOOKUP($E2913,Main_OG!$D$1:$D$766,Main_OG!AK$1:AK$766,"")</f>
        <v>898906</v>
      </c>
      <c r="AC2913" s="47">
        <f>_xlfn.XLOOKUP($E2913,Main_OG!$D$1:$D$766,Main_OG!AL$1:AL$766,"")</f>
        <v>1347497180</v>
      </c>
      <c r="AD2913" s="47">
        <f>_xlfn.XLOOKUP($E2913,Main_OG!$D$1:$D$766,Main_OG!AM$1:AM$766,"")</f>
        <v>83229652</v>
      </c>
    </row>
    <row r="2914" spans="1:30" x14ac:dyDescent="0.35">
      <c r="A2914" s="36" t="s">
        <v>4108</v>
      </c>
      <c r="B2914" s="45" t="s">
        <v>139</v>
      </c>
      <c r="C2914" s="45" t="s">
        <v>4324</v>
      </c>
      <c r="D2914" s="36" t="s">
        <v>4108</v>
      </c>
      <c r="E2914" s="36" t="str">
        <f t="shared" si="135"/>
        <v>2020_PA</v>
      </c>
      <c r="F2914" s="45">
        <v>2020</v>
      </c>
      <c r="G2914" s="45">
        <f>_xlfn.XLOOKUP(I2914,Main_OG!$B$1:$B$766,Main_OG!$O$1:$O$766,"")</f>
        <v>1</v>
      </c>
      <c r="H2914" s="45">
        <f>_xlfn.XLOOKUP(E2914,Main_OG!$D$1:$D$766,Main_OG!$J$1:$J$766,"")</f>
        <v>2</v>
      </c>
      <c r="I2914" s="45" t="s">
        <v>139</v>
      </c>
      <c r="J2914" s="45" t="str">
        <f t="shared" si="136"/>
        <v>Wellsborough Electric Co_PA</v>
      </c>
      <c r="K2914" s="45" t="str">
        <f t="shared" si="137"/>
        <v>Wellsborough Electric Co_PA</v>
      </c>
      <c r="L2914" s="45" t="s">
        <v>4123</v>
      </c>
      <c r="M2914" s="45">
        <v>0</v>
      </c>
      <c r="N2914" s="45">
        <v>1172</v>
      </c>
      <c r="O2914" s="45">
        <v>2</v>
      </c>
      <c r="P2914" s="45">
        <v>0</v>
      </c>
      <c r="Q2914" s="45">
        <v>0</v>
      </c>
      <c r="R2914" s="45">
        <v>23036</v>
      </c>
      <c r="S2914" s="45">
        <v>7365</v>
      </c>
      <c r="T2914" s="45">
        <v>0</v>
      </c>
      <c r="U2914" s="45">
        <v>0</v>
      </c>
      <c r="V2914" s="45">
        <v>13.057823000000001</v>
      </c>
      <c r="W2914" s="45">
        <v>7.6442633999999998</v>
      </c>
      <c r="X2914" s="45">
        <v>0</v>
      </c>
      <c r="Y2914" s="46">
        <v>736470.6</v>
      </c>
      <c r="Z2914" s="46">
        <v>57561.930981701065</v>
      </c>
      <c r="AA2914" s="47">
        <f>_xlfn.XLOOKUP($E2914,Main_OG!$D$1:$D$766,Main_OG!AJ$1:AJ$766,"")</f>
        <v>27123248</v>
      </c>
      <c r="AB2914" s="47">
        <f>_xlfn.XLOOKUP($E2914,Main_OG!$D$1:$D$766,Main_OG!AK$1:AK$766,"")</f>
        <v>416792</v>
      </c>
      <c r="AC2914" s="47">
        <f>_xlfn.XLOOKUP($E2914,Main_OG!$D$1:$D$766,Main_OG!AL$1:AL$766,"")</f>
        <v>1660210754</v>
      </c>
      <c r="AD2914" s="47">
        <f>_xlfn.XLOOKUP($E2914,Main_OG!$D$1:$D$766,Main_OG!AM$1:AM$766,"")</f>
        <v>0</v>
      </c>
    </row>
    <row r="2915" spans="1:30" x14ac:dyDescent="0.35">
      <c r="A2915" s="36" t="s">
        <v>4124</v>
      </c>
      <c r="B2915" s="45" t="s">
        <v>139</v>
      </c>
      <c r="C2915" s="45" t="s">
        <v>4332</v>
      </c>
      <c r="D2915" s="36" t="s">
        <v>4124</v>
      </c>
      <c r="E2915" s="36" t="str">
        <f t="shared" si="135"/>
        <v>2006_PA</v>
      </c>
      <c r="F2915" s="45">
        <v>2006</v>
      </c>
      <c r="G2915" s="45">
        <f>_xlfn.XLOOKUP(I2915,Main_OG!$B$1:$B$766,Main_OG!$O$1:$O$766,"")</f>
        <v>1</v>
      </c>
      <c r="H2915" s="45">
        <f>_xlfn.XLOOKUP(E2915,Main_OG!$D$1:$D$766,Main_OG!$J$1:$J$766,"")</f>
        <v>0</v>
      </c>
      <c r="I2915" s="45" t="s">
        <v>139</v>
      </c>
      <c r="J2915" s="45" t="str">
        <f t="shared" si="136"/>
        <v>West Penn Power Co_PA</v>
      </c>
      <c r="K2915" s="45" t="str">
        <f t="shared" si="137"/>
        <v>West Penn Power Co_PA</v>
      </c>
      <c r="L2915" s="45" t="s">
        <v>4125</v>
      </c>
      <c r="M2915" s="45">
        <v>3</v>
      </c>
      <c r="N2915" s="45">
        <v>80730</v>
      </c>
      <c r="O2915" s="45">
        <v>13303</v>
      </c>
      <c r="P2915" s="45">
        <v>613022</v>
      </c>
      <c r="Q2915" s="45">
        <v>645</v>
      </c>
      <c r="R2915" s="45">
        <v>300704</v>
      </c>
      <c r="S2915" s="45">
        <v>382116</v>
      </c>
      <c r="T2915" s="45">
        <v>494665</v>
      </c>
      <c r="U2915" s="45">
        <v>5.8716431497496586</v>
      </c>
      <c r="V2915" s="45">
        <v>6.1261755346988114</v>
      </c>
      <c r="W2915" s="45">
        <v>4.7162168366704629</v>
      </c>
      <c r="X2915" s="45">
        <v>7.1655530809205654</v>
      </c>
      <c r="Y2915" s="46">
        <v>626589.9</v>
      </c>
      <c r="Z2915" s="46">
        <v>50083.88346429076</v>
      </c>
      <c r="AA2915" s="47">
        <f>_xlfn.XLOOKUP($E2915,Main_OG!$D$1:$D$766,Main_OG!AJ$1:AJ$766,"")</f>
        <v>111628459.06</v>
      </c>
      <c r="AB2915" s="47">
        <f>_xlfn.XLOOKUP($E2915,Main_OG!$D$1:$D$766,Main_OG!AK$1:AK$766,"")</f>
        <v>4323966.4000000004</v>
      </c>
      <c r="AC2915" s="47">
        <f>_xlfn.XLOOKUP($E2915,Main_OG!$D$1:$D$766,Main_OG!AL$1:AL$766,"")</f>
        <v>202399107.29999998</v>
      </c>
      <c r="AD2915" s="47">
        <f>_xlfn.XLOOKUP($E2915,Main_OG!$D$1:$D$766,Main_OG!AM$1:AM$766,"")</f>
        <v>75297632</v>
      </c>
    </row>
    <row r="2916" spans="1:30" x14ac:dyDescent="0.35">
      <c r="A2916" s="36" t="s">
        <v>4124</v>
      </c>
      <c r="B2916" s="45" t="s">
        <v>139</v>
      </c>
      <c r="C2916" s="45" t="s">
        <v>4332</v>
      </c>
      <c r="D2916" s="36" t="s">
        <v>4124</v>
      </c>
      <c r="E2916" s="36" t="str">
        <f t="shared" si="135"/>
        <v>2007_PA</v>
      </c>
      <c r="F2916" s="45">
        <v>2007</v>
      </c>
      <c r="G2916" s="45">
        <f>_xlfn.XLOOKUP(I2916,Main_OG!$B$1:$B$766,Main_OG!$O$1:$O$766,"")</f>
        <v>1</v>
      </c>
      <c r="H2916" s="45">
        <f>_xlfn.XLOOKUP(E2916,Main_OG!$D$1:$D$766,Main_OG!$J$1:$J$766,"")</f>
        <v>0</v>
      </c>
      <c r="I2916" s="45" t="s">
        <v>139</v>
      </c>
      <c r="J2916" s="45" t="str">
        <f t="shared" si="136"/>
        <v>West Penn Power Co_PA</v>
      </c>
      <c r="K2916" s="45" t="str">
        <f t="shared" si="137"/>
        <v>West Penn Power Co_PA</v>
      </c>
      <c r="L2916" s="45" t="s">
        <v>4126</v>
      </c>
      <c r="M2916" s="45">
        <v>3</v>
      </c>
      <c r="N2916" s="45">
        <v>81477</v>
      </c>
      <c r="O2916" s="45">
        <v>13386</v>
      </c>
      <c r="P2916" s="45">
        <v>616184</v>
      </c>
      <c r="Q2916" s="45">
        <v>704</v>
      </c>
      <c r="R2916" s="45">
        <v>323774</v>
      </c>
      <c r="S2916" s="45">
        <v>406803</v>
      </c>
      <c r="T2916" s="45">
        <v>547374</v>
      </c>
      <c r="U2916" s="45">
        <v>6.1</v>
      </c>
      <c r="V2916" s="45">
        <v>6.41</v>
      </c>
      <c r="W2916" s="45">
        <v>4.97</v>
      </c>
      <c r="X2916" s="45">
        <v>7.5</v>
      </c>
      <c r="Y2916" s="46">
        <v>649638.1</v>
      </c>
      <c r="Z2916" s="46">
        <v>51706.570957813623</v>
      </c>
      <c r="AA2916" s="47">
        <f>_xlfn.XLOOKUP($E2916,Main_OG!$D$1:$D$766,Main_OG!AJ$1:AJ$766,"")</f>
        <v>110980292</v>
      </c>
      <c r="AB2916" s="47">
        <f>_xlfn.XLOOKUP($E2916,Main_OG!$D$1:$D$766,Main_OG!AK$1:AK$766,"")</f>
        <v>5330088</v>
      </c>
      <c r="AC2916" s="47">
        <f>_xlfn.XLOOKUP($E2916,Main_OG!$D$1:$D$766,Main_OG!AL$1:AL$766,"")</f>
        <v>284561200</v>
      </c>
      <c r="AD2916" s="47">
        <f>_xlfn.XLOOKUP($E2916,Main_OG!$D$1:$D$766,Main_OG!AM$1:AM$766,"")</f>
        <v>77376316</v>
      </c>
    </row>
    <row r="2917" spans="1:30" x14ac:dyDescent="0.35">
      <c r="A2917" s="36" t="s">
        <v>4124</v>
      </c>
      <c r="B2917" s="45" t="s">
        <v>139</v>
      </c>
      <c r="C2917" s="45" t="s">
        <v>4332</v>
      </c>
      <c r="D2917" s="36" t="s">
        <v>4124</v>
      </c>
      <c r="E2917" s="36" t="str">
        <f t="shared" si="135"/>
        <v>2008_PA</v>
      </c>
      <c r="F2917" s="45">
        <v>2008</v>
      </c>
      <c r="G2917" s="45">
        <f>_xlfn.XLOOKUP(I2917,Main_OG!$B$1:$B$766,Main_OG!$O$1:$O$766,"")</f>
        <v>1</v>
      </c>
      <c r="H2917" s="45">
        <f>_xlfn.XLOOKUP(E2917,Main_OG!$D$1:$D$766,Main_OG!$J$1:$J$766,"")</f>
        <v>1</v>
      </c>
      <c r="I2917" s="45" t="s">
        <v>139</v>
      </c>
      <c r="J2917" s="45" t="str">
        <f t="shared" si="136"/>
        <v>West Penn Power Co_PA</v>
      </c>
      <c r="K2917" s="45" t="str">
        <f t="shared" si="137"/>
        <v>West Penn Power Co_PA</v>
      </c>
      <c r="L2917" s="45" t="s">
        <v>4127</v>
      </c>
      <c r="M2917" s="45">
        <v>3</v>
      </c>
      <c r="N2917" s="45">
        <v>82243</v>
      </c>
      <c r="O2917" s="45">
        <v>13383</v>
      </c>
      <c r="P2917" s="45">
        <v>617772</v>
      </c>
      <c r="Q2917" s="45">
        <v>12762</v>
      </c>
      <c r="R2917" s="45">
        <v>4982627</v>
      </c>
      <c r="S2917" s="45">
        <v>8149161</v>
      </c>
      <c r="T2917" s="45">
        <v>7209114</v>
      </c>
      <c r="U2917" s="45">
        <v>6.23</v>
      </c>
      <c r="V2917" s="45">
        <v>6.6</v>
      </c>
      <c r="W2917" s="45">
        <v>5.0199999999999996</v>
      </c>
      <c r="X2917" s="45">
        <v>7.69</v>
      </c>
      <c r="Y2917" s="46">
        <v>665148.30000000005</v>
      </c>
      <c r="Z2917" s="46">
        <v>52738.127944301923</v>
      </c>
      <c r="AA2917" s="47">
        <f>_xlfn.XLOOKUP($E2917,Main_OG!$D$1:$D$766,Main_OG!AJ$1:AJ$766,"")</f>
        <v>107834918</v>
      </c>
      <c r="AB2917" s="47">
        <f>_xlfn.XLOOKUP($E2917,Main_OG!$D$1:$D$766,Main_OG!AK$1:AK$766,"")</f>
        <v>3509936</v>
      </c>
      <c r="AC2917" s="47">
        <f>_xlfn.XLOOKUP($E2917,Main_OG!$D$1:$D$766,Main_OG!AL$1:AL$766,"")</f>
        <v>273884566</v>
      </c>
      <c r="AD2917" s="47">
        <f>_xlfn.XLOOKUP($E2917,Main_OG!$D$1:$D$766,Main_OG!AM$1:AM$766,"")</f>
        <v>78658093</v>
      </c>
    </row>
    <row r="2918" spans="1:30" x14ac:dyDescent="0.35">
      <c r="A2918" s="36" t="s">
        <v>4124</v>
      </c>
      <c r="B2918" s="45" t="s">
        <v>139</v>
      </c>
      <c r="C2918" s="45" t="s">
        <v>4332</v>
      </c>
      <c r="D2918" s="36" t="s">
        <v>4124</v>
      </c>
      <c r="E2918" s="36" t="str">
        <f t="shared" si="135"/>
        <v>2009_PA</v>
      </c>
      <c r="F2918" s="45">
        <v>2009</v>
      </c>
      <c r="G2918" s="45">
        <f>_xlfn.XLOOKUP(I2918,Main_OG!$B$1:$B$766,Main_OG!$O$1:$O$766,"")</f>
        <v>1</v>
      </c>
      <c r="H2918" s="45">
        <f>_xlfn.XLOOKUP(E2918,Main_OG!$D$1:$D$766,Main_OG!$J$1:$J$766,"")</f>
        <v>1</v>
      </c>
      <c r="I2918" s="45" t="s">
        <v>139</v>
      </c>
      <c r="J2918" s="45" t="str">
        <f t="shared" si="136"/>
        <v>West Penn Power Co_PA</v>
      </c>
      <c r="K2918" s="45" t="str">
        <f t="shared" si="137"/>
        <v>West Penn Power Co_PA</v>
      </c>
      <c r="L2918" s="45" t="s">
        <v>4128</v>
      </c>
      <c r="M2918" s="45">
        <v>3</v>
      </c>
      <c r="N2918" s="45">
        <v>82718</v>
      </c>
      <c r="O2918" s="45">
        <v>13395</v>
      </c>
      <c r="P2918" s="45">
        <v>618849</v>
      </c>
      <c r="Q2918" s="45">
        <v>12876</v>
      </c>
      <c r="R2918" s="45">
        <v>4683195</v>
      </c>
      <c r="S2918" s="45">
        <v>7142172</v>
      </c>
      <c r="T2918" s="45">
        <v>7089630</v>
      </c>
      <c r="U2918" s="45">
        <v>7.01</v>
      </c>
      <c r="V2918" s="45">
        <v>7.49</v>
      </c>
      <c r="W2918" s="45">
        <v>5.58</v>
      </c>
      <c r="X2918" s="45">
        <v>8.4499999999999993</v>
      </c>
      <c r="Y2918" s="46">
        <v>645206.69999999995</v>
      </c>
      <c r="Z2918" s="46">
        <v>50936.601641859408</v>
      </c>
      <c r="AA2918" s="47">
        <f>_xlfn.XLOOKUP($E2918,Main_OG!$D$1:$D$766,Main_OG!AJ$1:AJ$766,"")</f>
        <v>97610596</v>
      </c>
      <c r="AB2918" s="47">
        <f>_xlfn.XLOOKUP($E2918,Main_OG!$D$1:$D$766,Main_OG!AK$1:AK$766,"")</f>
        <v>3400726</v>
      </c>
      <c r="AC2918" s="47">
        <f>_xlfn.XLOOKUP($E2918,Main_OG!$D$1:$D$766,Main_OG!AL$1:AL$766,"")</f>
        <v>418361582</v>
      </c>
      <c r="AD2918" s="47">
        <f>_xlfn.XLOOKUP($E2918,Main_OG!$D$1:$D$766,Main_OG!AM$1:AM$766,"")</f>
        <v>77327686</v>
      </c>
    </row>
    <row r="2919" spans="1:30" x14ac:dyDescent="0.35">
      <c r="A2919" s="36" t="s">
        <v>4124</v>
      </c>
      <c r="B2919" s="45" t="s">
        <v>139</v>
      </c>
      <c r="C2919" s="45" t="s">
        <v>4332</v>
      </c>
      <c r="D2919" s="36" t="s">
        <v>4124</v>
      </c>
      <c r="E2919" s="36" t="str">
        <f t="shared" si="135"/>
        <v>2010_PA</v>
      </c>
      <c r="F2919" s="45">
        <v>2010</v>
      </c>
      <c r="G2919" s="45">
        <f>_xlfn.XLOOKUP(I2919,Main_OG!$B$1:$B$766,Main_OG!$O$1:$O$766,"")</f>
        <v>1</v>
      </c>
      <c r="H2919" s="45">
        <f>_xlfn.XLOOKUP(E2919,Main_OG!$D$1:$D$766,Main_OG!$J$1:$J$766,"")</f>
        <v>2</v>
      </c>
      <c r="I2919" s="45" t="s">
        <v>139</v>
      </c>
      <c r="J2919" s="45" t="str">
        <f t="shared" si="136"/>
        <v>West Penn Power Co_PA</v>
      </c>
      <c r="K2919" s="45" t="str">
        <f t="shared" si="137"/>
        <v>West Penn Power Co_PA</v>
      </c>
      <c r="L2919" s="45" t="s">
        <v>4129</v>
      </c>
      <c r="M2919" s="45">
        <v>3</v>
      </c>
      <c r="N2919" s="45">
        <v>82608</v>
      </c>
      <c r="O2919" s="45">
        <v>13336</v>
      </c>
      <c r="P2919" s="45">
        <v>619565</v>
      </c>
      <c r="Q2919" s="45">
        <v>13348</v>
      </c>
      <c r="R2919" s="45">
        <v>4513731</v>
      </c>
      <c r="S2919" s="45">
        <v>7354772</v>
      </c>
      <c r="T2919" s="45">
        <v>7407604</v>
      </c>
      <c r="U2919" s="45">
        <v>7.67</v>
      </c>
      <c r="V2919" s="45">
        <v>8.34</v>
      </c>
      <c r="W2919" s="45">
        <v>6.46</v>
      </c>
      <c r="X2919" s="45">
        <v>9.2200000000000006</v>
      </c>
      <c r="Y2919" s="46">
        <v>666805.80000000005</v>
      </c>
      <c r="Z2919" s="46">
        <v>52457.28127950598</v>
      </c>
      <c r="AA2919" s="47">
        <f>_xlfn.XLOOKUP($E2919,Main_OG!$D$1:$D$766,Main_OG!AJ$1:AJ$766,"")</f>
        <v>101986756</v>
      </c>
      <c r="AB2919" s="47">
        <f>_xlfn.XLOOKUP($E2919,Main_OG!$D$1:$D$766,Main_OG!AK$1:AK$766,"")</f>
        <v>2348682</v>
      </c>
      <c r="AC2919" s="47">
        <f>_xlfn.XLOOKUP($E2919,Main_OG!$D$1:$D$766,Main_OG!AL$1:AL$766,"")</f>
        <v>492787122</v>
      </c>
      <c r="AD2919" s="47">
        <f>_xlfn.XLOOKUP($E2919,Main_OG!$D$1:$D$766,Main_OG!AM$1:AM$766,"")</f>
        <v>77828348</v>
      </c>
    </row>
    <row r="2920" spans="1:30" x14ac:dyDescent="0.35">
      <c r="A2920" s="36" t="s">
        <v>4130</v>
      </c>
      <c r="B2920" s="45" t="s">
        <v>139</v>
      </c>
      <c r="C2920" s="45" t="s">
        <v>4332</v>
      </c>
      <c r="D2920" s="36" t="s">
        <v>4124</v>
      </c>
      <c r="E2920" s="36" t="str">
        <f t="shared" si="135"/>
        <v>2011_PA</v>
      </c>
      <c r="F2920" s="45">
        <v>2011</v>
      </c>
      <c r="G2920" s="45">
        <f>_xlfn.XLOOKUP(I2920,Main_OG!$B$1:$B$766,Main_OG!$O$1:$O$766,"")</f>
        <v>1</v>
      </c>
      <c r="H2920" s="45">
        <f>_xlfn.XLOOKUP(E2920,Main_OG!$D$1:$D$766,Main_OG!$J$1:$J$766,"")</f>
        <v>2</v>
      </c>
      <c r="I2920" s="45" t="s">
        <v>139</v>
      </c>
      <c r="J2920" s="45" t="str">
        <f t="shared" si="136"/>
        <v>West Penn Power Company_PA</v>
      </c>
      <c r="K2920" s="45" t="str">
        <f t="shared" si="137"/>
        <v>West Penn Power Co_PA</v>
      </c>
      <c r="L2920" s="45" t="s">
        <v>4131</v>
      </c>
      <c r="M2920" s="45">
        <v>0</v>
      </c>
      <c r="N2920" s="45">
        <v>70128</v>
      </c>
      <c r="O2920" s="45">
        <v>9715</v>
      </c>
      <c r="P2920" s="45">
        <v>582227</v>
      </c>
      <c r="Q2920" s="45">
        <v>0</v>
      </c>
      <c r="R2920" s="45">
        <v>2080494</v>
      </c>
      <c r="S2920" s="45">
        <v>1491802</v>
      </c>
      <c r="T2920" s="45">
        <v>6794307</v>
      </c>
      <c r="U2920" s="45">
        <v>0</v>
      </c>
      <c r="V2920" s="45">
        <v>8.77</v>
      </c>
      <c r="W2920" s="45">
        <v>7.37</v>
      </c>
      <c r="X2920" s="45">
        <v>9.7799999999999994</v>
      </c>
      <c r="Y2920" s="46">
        <v>676468.3</v>
      </c>
      <c r="Z2920" s="46">
        <v>53068.607549416134</v>
      </c>
      <c r="AA2920" s="47">
        <f>_xlfn.XLOOKUP($E2920,Main_OG!$D$1:$D$766,Main_OG!AJ$1:AJ$766,"")</f>
        <v>94649704</v>
      </c>
      <c r="AB2920" s="47">
        <f>_xlfn.XLOOKUP($E2920,Main_OG!$D$1:$D$766,Main_OG!AK$1:AK$766,"")</f>
        <v>2046228</v>
      </c>
      <c r="AC2920" s="47">
        <f>_xlfn.XLOOKUP($E2920,Main_OG!$D$1:$D$766,Main_OG!AL$1:AL$766,"")</f>
        <v>608839812</v>
      </c>
      <c r="AD2920" s="47">
        <f>_xlfn.XLOOKUP($E2920,Main_OG!$D$1:$D$766,Main_OG!AM$1:AM$766,"")</f>
        <v>76146617</v>
      </c>
    </row>
    <row r="2921" spans="1:30" x14ac:dyDescent="0.35">
      <c r="A2921" s="36" t="s">
        <v>4130</v>
      </c>
      <c r="B2921" s="45" t="s">
        <v>139</v>
      </c>
      <c r="C2921" s="45" t="s">
        <v>4332</v>
      </c>
      <c r="D2921" s="36" t="s">
        <v>4124</v>
      </c>
      <c r="E2921" s="36" t="str">
        <f t="shared" si="135"/>
        <v>2012_PA</v>
      </c>
      <c r="F2921" s="45">
        <v>2012</v>
      </c>
      <c r="G2921" s="45">
        <f>_xlfn.XLOOKUP(I2921,Main_OG!$B$1:$B$766,Main_OG!$O$1:$O$766,"")</f>
        <v>1</v>
      </c>
      <c r="H2921" s="45">
        <f>_xlfn.XLOOKUP(E2921,Main_OG!$D$1:$D$766,Main_OG!$J$1:$J$766,"")</f>
        <v>2</v>
      </c>
      <c r="I2921" s="45" t="s">
        <v>139</v>
      </c>
      <c r="J2921" s="45" t="str">
        <f t="shared" si="136"/>
        <v>West Penn Power Company_PA</v>
      </c>
      <c r="K2921" s="45" t="str">
        <f t="shared" si="137"/>
        <v>West Penn Power Co_PA</v>
      </c>
      <c r="L2921" s="45" t="s">
        <v>4132</v>
      </c>
      <c r="M2921" s="45">
        <v>0</v>
      </c>
      <c r="N2921" s="45">
        <v>61183</v>
      </c>
      <c r="O2921" s="45">
        <v>8376</v>
      </c>
      <c r="P2921" s="45">
        <v>491053</v>
      </c>
      <c r="Q2921" s="45">
        <v>0</v>
      </c>
      <c r="R2921" s="45">
        <v>1531071</v>
      </c>
      <c r="S2921" s="45">
        <v>1041247</v>
      </c>
      <c r="T2921" s="45">
        <v>5454487</v>
      </c>
      <c r="U2921" s="45">
        <v>0</v>
      </c>
      <c r="V2921" s="45">
        <v>8.0071989000000006</v>
      </c>
      <c r="W2921" s="45">
        <v>5.4400253000000003</v>
      </c>
      <c r="X2921" s="45">
        <v>8.8897233</v>
      </c>
      <c r="Y2921" s="46">
        <v>689007</v>
      </c>
      <c r="Z2921" s="46">
        <v>53958.834917636865</v>
      </c>
      <c r="AA2921" s="47">
        <f>_xlfn.XLOOKUP($E2921,Main_OG!$D$1:$D$766,Main_OG!AJ$1:AJ$766,"")</f>
        <v>82018494</v>
      </c>
      <c r="AB2921" s="47">
        <f>_xlfn.XLOOKUP($E2921,Main_OG!$D$1:$D$766,Main_OG!AK$1:AK$766,"")</f>
        <v>1636160</v>
      </c>
      <c r="AC2921" s="47">
        <f>_xlfn.XLOOKUP($E2921,Main_OG!$D$1:$D$766,Main_OG!AL$1:AL$766,"")</f>
        <v>770830788</v>
      </c>
      <c r="AD2921" s="47">
        <f>_xlfn.XLOOKUP($E2921,Main_OG!$D$1:$D$766,Main_OG!AM$1:AM$766,"")</f>
        <v>75174408</v>
      </c>
    </row>
    <row r="2922" spans="1:30" x14ac:dyDescent="0.35">
      <c r="A2922" s="36" t="s">
        <v>4130</v>
      </c>
      <c r="B2922" s="45" t="s">
        <v>139</v>
      </c>
      <c r="C2922" s="45" t="s">
        <v>4332</v>
      </c>
      <c r="D2922" s="36" t="s">
        <v>4124</v>
      </c>
      <c r="E2922" s="36" t="str">
        <f t="shared" si="135"/>
        <v>2013_PA</v>
      </c>
      <c r="F2922" s="45">
        <v>2013</v>
      </c>
      <c r="G2922" s="45">
        <f>_xlfn.XLOOKUP(I2922,Main_OG!$B$1:$B$766,Main_OG!$O$1:$O$766,"")</f>
        <v>1</v>
      </c>
      <c r="H2922" s="45">
        <f>_xlfn.XLOOKUP(E2922,Main_OG!$D$1:$D$766,Main_OG!$J$1:$J$766,"")</f>
        <v>2</v>
      </c>
      <c r="I2922" s="45" t="s">
        <v>139</v>
      </c>
      <c r="J2922" s="45" t="str">
        <f t="shared" si="136"/>
        <v>West Penn Power Company_PA</v>
      </c>
      <c r="K2922" s="45" t="str">
        <f t="shared" si="137"/>
        <v>West Penn Power Co_PA</v>
      </c>
      <c r="L2922" s="45" t="s">
        <v>4133</v>
      </c>
      <c r="M2922" s="45">
        <v>0</v>
      </c>
      <c r="N2922" s="45">
        <v>55612</v>
      </c>
      <c r="O2922" s="45">
        <v>7451</v>
      </c>
      <c r="P2922" s="45">
        <v>442006</v>
      </c>
      <c r="Q2922" s="45">
        <v>0</v>
      </c>
      <c r="R2922" s="45">
        <v>1435643</v>
      </c>
      <c r="S2922" s="45">
        <v>1020920</v>
      </c>
      <c r="T2922" s="45">
        <v>5038390</v>
      </c>
      <c r="U2922" s="45">
        <v>0</v>
      </c>
      <c r="V2922" s="45">
        <v>7.6820003000000003</v>
      </c>
      <c r="W2922" s="45">
        <v>5.7968204999999999</v>
      </c>
      <c r="X2922" s="45">
        <v>8.6727883000000006</v>
      </c>
      <c r="Y2922" s="46">
        <v>704195</v>
      </c>
      <c r="Z2922" s="46">
        <v>55103.322201475516</v>
      </c>
      <c r="AA2922" s="47">
        <f>_xlfn.XLOOKUP($E2922,Main_OG!$D$1:$D$766,Main_OG!AJ$1:AJ$766,"")</f>
        <v>82911636</v>
      </c>
      <c r="AB2922" s="47">
        <f>_xlfn.XLOOKUP($E2922,Main_OG!$D$1:$D$766,Main_OG!AK$1:AK$766,"")</f>
        <v>1812018.8</v>
      </c>
      <c r="AC2922" s="47">
        <f>_xlfn.XLOOKUP($E2922,Main_OG!$D$1:$D$766,Main_OG!AL$1:AL$766,"")</f>
        <v>713604346</v>
      </c>
      <c r="AD2922" s="47">
        <f>_xlfn.XLOOKUP($E2922,Main_OG!$D$1:$D$766,Main_OG!AM$1:AM$766,"")</f>
        <v>78714031</v>
      </c>
    </row>
    <row r="2923" spans="1:30" x14ac:dyDescent="0.35">
      <c r="A2923" s="36" t="s">
        <v>4130</v>
      </c>
      <c r="B2923" s="45" t="s">
        <v>139</v>
      </c>
      <c r="C2923" s="45" t="s">
        <v>4332</v>
      </c>
      <c r="D2923" s="36" t="s">
        <v>4124</v>
      </c>
      <c r="E2923" s="36" t="str">
        <f t="shared" si="135"/>
        <v>2014_PA</v>
      </c>
      <c r="F2923" s="45">
        <v>2014</v>
      </c>
      <c r="G2923" s="45">
        <f>_xlfn.XLOOKUP(I2923,Main_OG!$B$1:$B$766,Main_OG!$O$1:$O$766,"")</f>
        <v>1</v>
      </c>
      <c r="H2923" s="45">
        <f>_xlfn.XLOOKUP(E2923,Main_OG!$D$1:$D$766,Main_OG!$J$1:$J$766,"")</f>
        <v>2</v>
      </c>
      <c r="I2923" s="45" t="s">
        <v>139</v>
      </c>
      <c r="J2923" s="45" t="str">
        <f t="shared" si="136"/>
        <v>West Penn Power Company_PA</v>
      </c>
      <c r="K2923" s="45" t="str">
        <f t="shared" si="137"/>
        <v>West Penn Power Co_PA</v>
      </c>
      <c r="L2923" s="45" t="s">
        <v>4134</v>
      </c>
      <c r="M2923" s="45">
        <v>0</v>
      </c>
      <c r="N2923" s="45">
        <v>55683</v>
      </c>
      <c r="O2923" s="45">
        <v>7245</v>
      </c>
      <c r="P2923" s="45">
        <v>432145</v>
      </c>
      <c r="Q2923" s="45">
        <v>0</v>
      </c>
      <c r="R2923" s="45">
        <v>1581016</v>
      </c>
      <c r="S2923" s="45">
        <v>868703</v>
      </c>
      <c r="T2923" s="45">
        <v>4910816</v>
      </c>
      <c r="U2923" s="45">
        <v>0</v>
      </c>
      <c r="V2923" s="45">
        <v>8.2781452000000009</v>
      </c>
      <c r="W2923" s="45">
        <v>7.7370747</v>
      </c>
      <c r="X2923" s="45">
        <v>9.0372435000000007</v>
      </c>
      <c r="Y2923" s="46">
        <v>718691.6</v>
      </c>
      <c r="Z2923" s="46">
        <v>56181.173935257772</v>
      </c>
      <c r="AA2923" s="47">
        <f>_xlfn.XLOOKUP($E2923,Main_OG!$D$1:$D$766,Main_OG!AJ$1:AJ$766,"")</f>
        <v>76253142</v>
      </c>
      <c r="AB2923" s="47">
        <f>_xlfn.XLOOKUP($E2923,Main_OG!$D$1:$D$766,Main_OG!AK$1:AK$766,"")</f>
        <v>3051964</v>
      </c>
      <c r="AC2923" s="47">
        <f>_xlfn.XLOOKUP($E2923,Main_OG!$D$1:$D$766,Main_OG!AL$1:AL$766,"")</f>
        <v>777465594</v>
      </c>
      <c r="AD2923" s="47">
        <f>_xlfn.XLOOKUP($E2923,Main_OG!$D$1:$D$766,Main_OG!AM$1:AM$766,"")</f>
        <v>78714659</v>
      </c>
    </row>
    <row r="2924" spans="1:30" x14ac:dyDescent="0.35">
      <c r="A2924" s="36" t="s">
        <v>4130</v>
      </c>
      <c r="B2924" s="45" t="s">
        <v>139</v>
      </c>
      <c r="C2924" s="45" t="s">
        <v>4332</v>
      </c>
      <c r="D2924" s="36" t="s">
        <v>4124</v>
      </c>
      <c r="E2924" s="36" t="str">
        <f t="shared" si="135"/>
        <v>2015_PA</v>
      </c>
      <c r="F2924" s="45">
        <v>2015</v>
      </c>
      <c r="G2924" s="45">
        <f>_xlfn.XLOOKUP(I2924,Main_OG!$B$1:$B$766,Main_OG!$O$1:$O$766,"")</f>
        <v>1</v>
      </c>
      <c r="H2924" s="45">
        <f>_xlfn.XLOOKUP(E2924,Main_OG!$D$1:$D$766,Main_OG!$J$1:$J$766,"")</f>
        <v>2</v>
      </c>
      <c r="I2924" s="45" t="s">
        <v>139</v>
      </c>
      <c r="J2924" s="45" t="str">
        <f t="shared" si="136"/>
        <v>West Penn Power Company_PA</v>
      </c>
      <c r="K2924" s="45" t="str">
        <f t="shared" si="137"/>
        <v>West Penn Power Co_PA</v>
      </c>
      <c r="L2924" s="45" t="s">
        <v>4135</v>
      </c>
      <c r="M2924" s="45">
        <v>0</v>
      </c>
      <c r="N2924" s="45">
        <v>57347</v>
      </c>
      <c r="O2924" s="45">
        <v>6881</v>
      </c>
      <c r="P2924" s="45">
        <v>458753</v>
      </c>
      <c r="Q2924" s="45">
        <v>0</v>
      </c>
      <c r="R2924" s="45">
        <v>1589638</v>
      </c>
      <c r="S2924" s="45">
        <v>871390</v>
      </c>
      <c r="T2924" s="45">
        <v>5259286</v>
      </c>
      <c r="U2924" s="45">
        <v>0</v>
      </c>
      <c r="V2924" s="45">
        <v>9.3906726000000003</v>
      </c>
      <c r="W2924" s="45">
        <v>7.3838809000000003</v>
      </c>
      <c r="X2924" s="45">
        <v>10.337847999999999</v>
      </c>
      <c r="Y2924" s="46">
        <v>734145.1</v>
      </c>
      <c r="Z2924" s="46">
        <v>57400.656677590443</v>
      </c>
      <c r="AA2924" s="47">
        <f>_xlfn.XLOOKUP($E2924,Main_OG!$D$1:$D$766,Main_OG!AJ$1:AJ$766,"")</f>
        <v>61796088</v>
      </c>
      <c r="AB2924" s="47">
        <f>_xlfn.XLOOKUP($E2924,Main_OG!$D$1:$D$766,Main_OG!AK$1:AK$766,"")</f>
        <v>2647596</v>
      </c>
      <c r="AC2924" s="47">
        <f>_xlfn.XLOOKUP($E2924,Main_OG!$D$1:$D$766,Main_OG!AL$1:AL$766,"")</f>
        <v>876560302</v>
      </c>
      <c r="AD2924" s="47">
        <f>_xlfn.XLOOKUP($E2924,Main_OG!$D$1:$D$766,Main_OG!AM$1:AM$766,"")</f>
        <v>80516752</v>
      </c>
    </row>
    <row r="2925" spans="1:30" x14ac:dyDescent="0.35">
      <c r="A2925" s="36" t="s">
        <v>4130</v>
      </c>
      <c r="B2925" s="45" t="s">
        <v>139</v>
      </c>
      <c r="C2925" s="45" t="s">
        <v>4332</v>
      </c>
      <c r="D2925" s="36" t="s">
        <v>4124</v>
      </c>
      <c r="E2925" s="36" t="str">
        <f t="shared" si="135"/>
        <v>2016_PA</v>
      </c>
      <c r="F2925" s="45">
        <v>2016</v>
      </c>
      <c r="G2925" s="45">
        <f>_xlfn.XLOOKUP(I2925,Main_OG!$B$1:$B$766,Main_OG!$O$1:$O$766,"")</f>
        <v>1</v>
      </c>
      <c r="H2925" s="45">
        <f>_xlfn.XLOOKUP(E2925,Main_OG!$D$1:$D$766,Main_OG!$J$1:$J$766,"")</f>
        <v>2</v>
      </c>
      <c r="I2925" s="45" t="s">
        <v>139</v>
      </c>
      <c r="J2925" s="45" t="str">
        <f t="shared" si="136"/>
        <v>West Penn Power Company_PA</v>
      </c>
      <c r="K2925" s="45" t="str">
        <f t="shared" si="137"/>
        <v>West Penn Power Co_PA</v>
      </c>
      <c r="L2925" s="45" t="s">
        <v>4136</v>
      </c>
      <c r="M2925" s="45">
        <v>0</v>
      </c>
      <c r="N2925" s="45">
        <v>55711</v>
      </c>
      <c r="O2925" s="45">
        <v>6146</v>
      </c>
      <c r="P2925" s="45">
        <v>450277</v>
      </c>
      <c r="Q2925" s="45">
        <v>0</v>
      </c>
      <c r="R2925" s="45">
        <v>1361179</v>
      </c>
      <c r="S2925" s="45">
        <v>481483</v>
      </c>
      <c r="T2925" s="45">
        <v>5119255</v>
      </c>
      <c r="U2925" s="45">
        <v>0</v>
      </c>
      <c r="V2925" s="45">
        <v>9.9014825000000002</v>
      </c>
      <c r="W2925" s="45">
        <v>7.5149901000000003</v>
      </c>
      <c r="X2925" s="45">
        <v>11.080686999999999</v>
      </c>
      <c r="Y2925" s="46">
        <v>744847.1</v>
      </c>
      <c r="Z2925" s="46">
        <v>58243.653579146463</v>
      </c>
      <c r="AA2925" s="47">
        <f>_xlfn.XLOOKUP($E2925,Main_OG!$D$1:$D$766,Main_OG!AJ$1:AJ$766,"")</f>
        <v>54978156</v>
      </c>
      <c r="AB2925" s="47">
        <f>_xlfn.XLOOKUP($E2925,Main_OG!$D$1:$D$766,Main_OG!AK$1:AK$766,"")</f>
        <v>1403058</v>
      </c>
      <c r="AC2925" s="47">
        <f>_xlfn.XLOOKUP($E2925,Main_OG!$D$1:$D$766,Main_OG!AL$1:AL$766,"")</f>
        <v>1004160024</v>
      </c>
      <c r="AD2925" s="47">
        <f>_xlfn.XLOOKUP($E2925,Main_OG!$D$1:$D$766,Main_OG!AM$1:AM$766,"")</f>
        <v>82924011</v>
      </c>
    </row>
    <row r="2926" spans="1:30" x14ac:dyDescent="0.35">
      <c r="A2926" s="36" t="s">
        <v>4124</v>
      </c>
      <c r="B2926" s="45" t="s">
        <v>139</v>
      </c>
      <c r="C2926" s="45" t="s">
        <v>4332</v>
      </c>
      <c r="D2926" s="36" t="s">
        <v>4124</v>
      </c>
      <c r="E2926" s="36" t="str">
        <f t="shared" si="135"/>
        <v>2017_PA</v>
      </c>
      <c r="F2926" s="45">
        <v>2017</v>
      </c>
      <c r="G2926" s="45">
        <f>_xlfn.XLOOKUP(I2926,Main_OG!$B$1:$B$766,Main_OG!$O$1:$O$766,"")</f>
        <v>1</v>
      </c>
      <c r="H2926" s="45">
        <f>_xlfn.XLOOKUP(E2926,Main_OG!$D$1:$D$766,Main_OG!$J$1:$J$766,"")</f>
        <v>2</v>
      </c>
      <c r="I2926" s="45" t="s">
        <v>139</v>
      </c>
      <c r="J2926" s="45" t="str">
        <f t="shared" si="136"/>
        <v>West Penn Power Co_PA</v>
      </c>
      <c r="K2926" s="45" t="str">
        <f t="shared" si="137"/>
        <v>West Penn Power Co_PA</v>
      </c>
      <c r="L2926" s="45" t="s">
        <v>4137</v>
      </c>
      <c r="M2926" s="45">
        <v>0</v>
      </c>
      <c r="N2926" s="45">
        <v>54634</v>
      </c>
      <c r="O2926" s="45">
        <v>5698</v>
      </c>
      <c r="P2926" s="45">
        <v>452529</v>
      </c>
      <c r="Q2926" s="45">
        <v>0</v>
      </c>
      <c r="R2926" s="45">
        <v>1231788</v>
      </c>
      <c r="S2926" s="45">
        <v>592523</v>
      </c>
      <c r="T2926" s="45">
        <v>4892641</v>
      </c>
      <c r="U2926" s="45">
        <v>0</v>
      </c>
      <c r="V2926" s="45">
        <v>9.2650927000000003</v>
      </c>
      <c r="W2926" s="45">
        <v>5.2600996000000002</v>
      </c>
      <c r="X2926" s="45">
        <v>11.605801</v>
      </c>
      <c r="Y2926" s="46">
        <v>754318</v>
      </c>
      <c r="Z2926" s="46">
        <v>58955.601777895325</v>
      </c>
      <c r="AA2926" s="47">
        <f>_xlfn.XLOOKUP($E2926,Main_OG!$D$1:$D$766,Main_OG!AJ$1:AJ$766,"")</f>
        <v>48580044</v>
      </c>
      <c r="AB2926" s="47">
        <f>_xlfn.XLOOKUP($E2926,Main_OG!$D$1:$D$766,Main_OG!AK$1:AK$766,"")</f>
        <v>1290710</v>
      </c>
      <c r="AC2926" s="47">
        <f>_xlfn.XLOOKUP($E2926,Main_OG!$D$1:$D$766,Main_OG!AL$1:AL$766,"")</f>
        <v>1055457674</v>
      </c>
      <c r="AD2926" s="47">
        <f>_xlfn.XLOOKUP($E2926,Main_OG!$D$1:$D$766,Main_OG!AM$1:AM$766,"")</f>
        <v>83199832</v>
      </c>
    </row>
    <row r="2927" spans="1:30" x14ac:dyDescent="0.35">
      <c r="A2927" s="36" t="s">
        <v>4130</v>
      </c>
      <c r="B2927" s="45" t="s">
        <v>139</v>
      </c>
      <c r="C2927" s="45" t="s">
        <v>4332</v>
      </c>
      <c r="D2927" s="36" t="s">
        <v>4124</v>
      </c>
      <c r="E2927" s="36" t="str">
        <f t="shared" si="135"/>
        <v>2018_PA</v>
      </c>
      <c r="F2927" s="45">
        <v>2018</v>
      </c>
      <c r="G2927" s="45">
        <f>_xlfn.XLOOKUP(I2927,Main_OG!$B$1:$B$766,Main_OG!$O$1:$O$766,"")</f>
        <v>1</v>
      </c>
      <c r="H2927" s="45">
        <f>_xlfn.XLOOKUP(E2927,Main_OG!$D$1:$D$766,Main_OG!$J$1:$J$766,"")</f>
        <v>2</v>
      </c>
      <c r="I2927" s="45" t="s">
        <v>139</v>
      </c>
      <c r="J2927" s="45" t="str">
        <f t="shared" si="136"/>
        <v>West Penn Power Company_PA</v>
      </c>
      <c r="K2927" s="45" t="str">
        <f t="shared" si="137"/>
        <v>West Penn Power Co_PA</v>
      </c>
      <c r="L2927" s="45" t="s">
        <v>4138</v>
      </c>
      <c r="M2927" s="45">
        <v>0</v>
      </c>
      <c r="N2927" s="45">
        <v>61651</v>
      </c>
      <c r="O2927" s="45">
        <v>307</v>
      </c>
      <c r="P2927" s="45">
        <v>469177</v>
      </c>
      <c r="Q2927" s="45">
        <v>0</v>
      </c>
      <c r="R2927" s="45">
        <v>1400588</v>
      </c>
      <c r="S2927" s="45">
        <v>275351</v>
      </c>
      <c r="T2927" s="45">
        <v>5456582</v>
      </c>
      <c r="U2927" s="45">
        <v>0</v>
      </c>
      <c r="V2927" s="45">
        <v>8.1798359000000005</v>
      </c>
      <c r="W2927" s="45">
        <v>11.018700000000001</v>
      </c>
      <c r="X2927" s="45">
        <v>11.179847000000001</v>
      </c>
      <c r="Y2927" s="46">
        <v>763855.4</v>
      </c>
      <c r="Z2927" s="46">
        <v>59633.774626131235</v>
      </c>
      <c r="AA2927" s="47">
        <f>_xlfn.XLOOKUP($E2927,Main_OG!$D$1:$D$766,Main_OG!AJ$1:AJ$766,"")</f>
        <v>46668322</v>
      </c>
      <c r="AB2927" s="47">
        <f>_xlfn.XLOOKUP($E2927,Main_OG!$D$1:$D$766,Main_OG!AK$1:AK$766,"")</f>
        <v>2931274</v>
      </c>
      <c r="AC2927" s="47">
        <f>_xlfn.XLOOKUP($E2927,Main_OG!$D$1:$D$766,Main_OG!AL$1:AL$766,"")</f>
        <v>1078551458</v>
      </c>
      <c r="AD2927" s="47">
        <f>_xlfn.XLOOKUP($E2927,Main_OG!$D$1:$D$766,Main_OG!AM$1:AM$766,"")</f>
        <v>83476744</v>
      </c>
    </row>
    <row r="2928" spans="1:30" x14ac:dyDescent="0.35">
      <c r="A2928" s="36" t="s">
        <v>4130</v>
      </c>
      <c r="B2928" s="45" t="s">
        <v>139</v>
      </c>
      <c r="C2928" s="45" t="s">
        <v>4332</v>
      </c>
      <c r="D2928" s="36" t="s">
        <v>4124</v>
      </c>
      <c r="E2928" s="36" t="str">
        <f t="shared" si="135"/>
        <v>2019_PA</v>
      </c>
      <c r="F2928" s="45">
        <v>2019</v>
      </c>
      <c r="G2928" s="45">
        <f>_xlfn.XLOOKUP(I2928,Main_OG!$B$1:$B$766,Main_OG!$O$1:$O$766,"")</f>
        <v>1</v>
      </c>
      <c r="H2928" s="45">
        <f>_xlfn.XLOOKUP(E2928,Main_OG!$D$1:$D$766,Main_OG!$J$1:$J$766,"")</f>
        <v>2</v>
      </c>
      <c r="I2928" s="45" t="s">
        <v>139</v>
      </c>
      <c r="J2928" s="45" t="str">
        <f t="shared" si="136"/>
        <v>West Penn Power Company_PA</v>
      </c>
      <c r="K2928" s="45" t="str">
        <f t="shared" si="137"/>
        <v>West Penn Power Co_PA</v>
      </c>
      <c r="L2928" s="45" t="s">
        <v>4139</v>
      </c>
      <c r="M2928" s="45">
        <v>0</v>
      </c>
      <c r="N2928" s="45">
        <v>65440</v>
      </c>
      <c r="O2928" s="45">
        <v>226</v>
      </c>
      <c r="P2928" s="45">
        <v>477313</v>
      </c>
      <c r="Q2928" s="45">
        <v>0</v>
      </c>
      <c r="R2928" s="45">
        <v>1252411</v>
      </c>
      <c r="S2928" s="45">
        <v>572373</v>
      </c>
      <c r="T2928" s="45">
        <v>5433253</v>
      </c>
      <c r="U2928" s="45">
        <v>0</v>
      </c>
      <c r="V2928" s="45">
        <v>9.7673127999999991</v>
      </c>
      <c r="W2928" s="45">
        <v>5.4398967000000003</v>
      </c>
      <c r="X2928" s="45">
        <v>11.095359999999999</v>
      </c>
      <c r="Y2928" s="46">
        <v>772529.5</v>
      </c>
      <c r="Z2928" s="46">
        <v>60359.134465093557</v>
      </c>
      <c r="AA2928" s="47">
        <f>_xlfn.XLOOKUP($E2928,Main_OG!$D$1:$D$766,Main_OG!AJ$1:AJ$766,"")</f>
        <v>38844130</v>
      </c>
      <c r="AB2928" s="47">
        <f>_xlfn.XLOOKUP($E2928,Main_OG!$D$1:$D$766,Main_OG!AK$1:AK$766,"")</f>
        <v>898906</v>
      </c>
      <c r="AC2928" s="47">
        <f>_xlfn.XLOOKUP($E2928,Main_OG!$D$1:$D$766,Main_OG!AL$1:AL$766,"")</f>
        <v>1347497180</v>
      </c>
      <c r="AD2928" s="47">
        <f>_xlfn.XLOOKUP($E2928,Main_OG!$D$1:$D$766,Main_OG!AM$1:AM$766,"")</f>
        <v>83229652</v>
      </c>
    </row>
    <row r="2929" spans="1:30" x14ac:dyDescent="0.35">
      <c r="A2929" s="36" t="s">
        <v>4130</v>
      </c>
      <c r="B2929" s="45" t="s">
        <v>139</v>
      </c>
      <c r="C2929" s="45" t="s">
        <v>4332</v>
      </c>
      <c r="D2929" s="36" t="s">
        <v>4124</v>
      </c>
      <c r="E2929" s="36" t="str">
        <f t="shared" si="135"/>
        <v>2020_PA</v>
      </c>
      <c r="F2929" s="45">
        <v>2020</v>
      </c>
      <c r="G2929" s="45">
        <f>_xlfn.XLOOKUP(I2929,Main_OG!$B$1:$B$766,Main_OG!$O$1:$O$766,"")</f>
        <v>1</v>
      </c>
      <c r="H2929" s="45">
        <f>_xlfn.XLOOKUP(E2929,Main_OG!$D$1:$D$766,Main_OG!$J$1:$J$766,"")</f>
        <v>2</v>
      </c>
      <c r="I2929" s="45" t="s">
        <v>139</v>
      </c>
      <c r="J2929" s="45" t="str">
        <f t="shared" si="136"/>
        <v>West Penn Power Company_PA</v>
      </c>
      <c r="K2929" s="45" t="str">
        <f t="shared" si="137"/>
        <v>West Penn Power Co_PA</v>
      </c>
      <c r="L2929" s="45" t="s">
        <v>4140</v>
      </c>
      <c r="M2929" s="45">
        <v>0</v>
      </c>
      <c r="N2929" s="45">
        <v>65089</v>
      </c>
      <c r="O2929" s="45">
        <v>354</v>
      </c>
      <c r="P2929" s="45">
        <v>0</v>
      </c>
      <c r="Q2929" s="45">
        <v>0</v>
      </c>
      <c r="R2929" s="45">
        <v>1031977</v>
      </c>
      <c r="S2929" s="45">
        <v>479642</v>
      </c>
      <c r="T2929" s="45">
        <v>0</v>
      </c>
      <c r="U2929" s="45">
        <v>0</v>
      </c>
      <c r="V2929" s="45">
        <v>9.3331247000000008</v>
      </c>
      <c r="W2929" s="45">
        <v>5.1893912999999996</v>
      </c>
      <c r="X2929" s="45">
        <v>0</v>
      </c>
      <c r="Y2929" s="46">
        <v>736470.6</v>
      </c>
      <c r="Z2929" s="46">
        <v>57561.930981701065</v>
      </c>
      <c r="AA2929" s="47">
        <f>_xlfn.XLOOKUP($E2929,Main_OG!$D$1:$D$766,Main_OG!AJ$1:AJ$766,"")</f>
        <v>27123248</v>
      </c>
      <c r="AB2929" s="47">
        <f>_xlfn.XLOOKUP($E2929,Main_OG!$D$1:$D$766,Main_OG!AK$1:AK$766,"")</f>
        <v>416792</v>
      </c>
      <c r="AC2929" s="47">
        <f>_xlfn.XLOOKUP($E2929,Main_OG!$D$1:$D$766,Main_OG!AL$1:AL$766,"")</f>
        <v>1660210754</v>
      </c>
      <c r="AD2929" s="47">
        <f>_xlfn.XLOOKUP($E2929,Main_OG!$D$1:$D$766,Main_OG!AM$1:AM$766,"")</f>
        <v>0</v>
      </c>
    </row>
    <row r="2930" spans="1:30" x14ac:dyDescent="0.35">
      <c r="A2930" s="36" t="s">
        <v>4141</v>
      </c>
      <c r="B2930" s="45" t="s">
        <v>567</v>
      </c>
      <c r="C2930" s="45" t="s">
        <v>4333</v>
      </c>
      <c r="D2930" s="36" t="s">
        <v>4141</v>
      </c>
      <c r="E2930" s="36" t="str">
        <f t="shared" si="135"/>
        <v>2006_KS</v>
      </c>
      <c r="F2930" s="45">
        <v>2006</v>
      </c>
      <c r="G2930" s="45">
        <f>_xlfn.XLOOKUP(I2930,Main_OG!$B$1:$B$766,Main_OG!$O$1:$O$766,"")</f>
        <v>1</v>
      </c>
      <c r="H2930" s="45">
        <f>_xlfn.XLOOKUP(E2930,Main_OG!$D$1:$D$766,Main_OG!$J$1:$J$766,"")</f>
        <v>0</v>
      </c>
      <c r="I2930" s="45" t="s">
        <v>567</v>
      </c>
      <c r="J2930" s="45" t="str">
        <f t="shared" si="136"/>
        <v>Westar Energy Inc_KS</v>
      </c>
      <c r="K2930" s="45" t="str">
        <f t="shared" si="137"/>
        <v>Westar Energy Inc_KS</v>
      </c>
      <c r="L2930" s="45" t="s">
        <v>4142</v>
      </c>
      <c r="M2930" s="45">
        <v>0</v>
      </c>
      <c r="N2930" s="45">
        <v>45902</v>
      </c>
      <c r="O2930" s="45">
        <v>1184</v>
      </c>
      <c r="P2930" s="45">
        <v>311208</v>
      </c>
      <c r="Q2930" s="45">
        <v>0</v>
      </c>
      <c r="R2930" s="45">
        <v>255775</v>
      </c>
      <c r="S2930" s="45">
        <v>98488</v>
      </c>
      <c r="T2930" s="45">
        <v>249107</v>
      </c>
      <c r="U2930" s="45">
        <v>0</v>
      </c>
      <c r="V2930" s="45">
        <v>5.9668891599161276</v>
      </c>
      <c r="W2930" s="45">
        <v>5.026198103284881</v>
      </c>
      <c r="X2930" s="45">
        <v>7.3810290660964286</v>
      </c>
      <c r="Y2930" s="46">
        <v>136135.79999999999</v>
      </c>
      <c r="Z2930" s="46">
        <v>49272.240240527171</v>
      </c>
      <c r="AA2930" s="47">
        <f>_xlfn.XLOOKUP($E2930,Main_OG!$D$1:$D$766,Main_OG!AJ$1:AJ$766,"")</f>
        <v>41747362.020000003</v>
      </c>
      <c r="AB2930" s="47">
        <f>_xlfn.XLOOKUP($E2930,Main_OG!$D$1:$D$766,Main_OG!AK$1:AK$766,"")</f>
        <v>244658.58</v>
      </c>
      <c r="AC2930" s="47">
        <f>_xlfn.XLOOKUP($E2930,Main_OG!$D$1:$D$766,Main_OG!AL$1:AL$766,"")</f>
        <v>45115946.340000004</v>
      </c>
      <c r="AD2930" s="47">
        <f>_xlfn.XLOOKUP($E2930,Main_OG!$D$1:$D$766,Main_OG!AM$1:AM$766,"")</f>
        <v>9350269</v>
      </c>
    </row>
    <row r="2931" spans="1:30" x14ac:dyDescent="0.35">
      <c r="A2931" s="36" t="s">
        <v>4141</v>
      </c>
      <c r="B2931" s="45" t="s">
        <v>567</v>
      </c>
      <c r="C2931" s="45" t="s">
        <v>4333</v>
      </c>
      <c r="D2931" s="36" t="s">
        <v>4141</v>
      </c>
      <c r="E2931" s="36" t="str">
        <f t="shared" si="135"/>
        <v>2007_KS</v>
      </c>
      <c r="F2931" s="45">
        <v>2007</v>
      </c>
      <c r="G2931" s="45">
        <f>_xlfn.XLOOKUP(I2931,Main_OG!$B$1:$B$766,Main_OG!$O$1:$O$766,"")</f>
        <v>1</v>
      </c>
      <c r="H2931" s="45">
        <f>_xlfn.XLOOKUP(E2931,Main_OG!$D$1:$D$766,Main_OG!$J$1:$J$766,"")</f>
        <v>0</v>
      </c>
      <c r="I2931" s="45" t="s">
        <v>567</v>
      </c>
      <c r="J2931" s="45" t="str">
        <f t="shared" si="136"/>
        <v>Westar Energy Inc_KS</v>
      </c>
      <c r="K2931" s="45" t="str">
        <f t="shared" si="137"/>
        <v>Westar Energy Inc_KS</v>
      </c>
      <c r="L2931" s="45" t="s">
        <v>4143</v>
      </c>
      <c r="M2931" s="45">
        <v>0</v>
      </c>
      <c r="N2931" s="45">
        <v>46840</v>
      </c>
      <c r="O2931" s="45">
        <v>1184</v>
      </c>
      <c r="P2931" s="45">
        <v>314497</v>
      </c>
      <c r="Q2931" s="45">
        <v>0</v>
      </c>
      <c r="R2931" s="45">
        <v>260835</v>
      </c>
      <c r="S2931" s="45">
        <v>96502</v>
      </c>
      <c r="T2931" s="45">
        <v>255244</v>
      </c>
      <c r="U2931" s="45">
        <v>0</v>
      </c>
      <c r="V2931" s="45">
        <v>5.8</v>
      </c>
      <c r="W2931" s="45">
        <v>4.91</v>
      </c>
      <c r="X2931" s="45">
        <v>7.24</v>
      </c>
      <c r="Y2931" s="46">
        <v>143586.6</v>
      </c>
      <c r="Z2931" s="46">
        <v>51579.629892394711</v>
      </c>
      <c r="AA2931" s="47">
        <f>_xlfn.XLOOKUP($E2931,Main_OG!$D$1:$D$766,Main_OG!AJ$1:AJ$766,"")</f>
        <v>45559300</v>
      </c>
      <c r="AB2931" s="47">
        <f>_xlfn.XLOOKUP($E2931,Main_OG!$D$1:$D$766,Main_OG!AK$1:AK$766,"")</f>
        <v>940222</v>
      </c>
      <c r="AC2931" s="47">
        <f>_xlfn.XLOOKUP($E2931,Main_OG!$D$1:$D$766,Main_OG!AL$1:AL$766,"")</f>
        <v>51303722</v>
      </c>
      <c r="AD2931" s="47">
        <f>_xlfn.XLOOKUP($E2931,Main_OG!$D$1:$D$766,Main_OG!AM$1:AM$766,"")</f>
        <v>10369136</v>
      </c>
    </row>
    <row r="2932" spans="1:30" x14ac:dyDescent="0.35">
      <c r="A2932" s="36" t="s">
        <v>4141</v>
      </c>
      <c r="B2932" s="45" t="s">
        <v>567</v>
      </c>
      <c r="C2932" s="45" t="s">
        <v>4333</v>
      </c>
      <c r="D2932" s="36" t="s">
        <v>4141</v>
      </c>
      <c r="E2932" s="36" t="str">
        <f t="shared" si="135"/>
        <v>2008_KS</v>
      </c>
      <c r="F2932" s="45">
        <v>2008</v>
      </c>
      <c r="G2932" s="45">
        <f>_xlfn.XLOOKUP(I2932,Main_OG!$B$1:$B$766,Main_OG!$O$1:$O$766,"")</f>
        <v>1</v>
      </c>
      <c r="H2932" s="45">
        <f>_xlfn.XLOOKUP(E2932,Main_OG!$D$1:$D$766,Main_OG!$J$1:$J$766,"")</f>
        <v>0</v>
      </c>
      <c r="I2932" s="45" t="s">
        <v>567</v>
      </c>
      <c r="J2932" s="45" t="str">
        <f t="shared" si="136"/>
        <v>Westar Energy Inc_KS</v>
      </c>
      <c r="K2932" s="45" t="str">
        <f t="shared" si="137"/>
        <v>Westar Energy Inc_KS</v>
      </c>
      <c r="L2932" s="45" t="s">
        <v>4144</v>
      </c>
      <c r="M2932" s="45">
        <v>0</v>
      </c>
      <c r="N2932" s="45">
        <v>47212</v>
      </c>
      <c r="O2932" s="45">
        <v>1214</v>
      </c>
      <c r="P2932" s="45">
        <v>316326</v>
      </c>
      <c r="Q2932" s="45">
        <v>0</v>
      </c>
      <c r="R2932" s="45">
        <v>4414769</v>
      </c>
      <c r="S2932" s="45">
        <v>1925674</v>
      </c>
      <c r="T2932" s="45">
        <v>3412753</v>
      </c>
      <c r="U2932" s="45">
        <v>0</v>
      </c>
      <c r="V2932" s="45">
        <v>6.59</v>
      </c>
      <c r="W2932" s="45">
        <v>5.62</v>
      </c>
      <c r="X2932" s="45">
        <v>8.07</v>
      </c>
      <c r="Y2932" s="46">
        <v>147265</v>
      </c>
      <c r="Z2932" s="46">
        <v>52443.381162048317</v>
      </c>
      <c r="AA2932" s="47">
        <f>_xlfn.XLOOKUP($E2932,Main_OG!$D$1:$D$766,Main_OG!AJ$1:AJ$766,"")</f>
        <v>43232610</v>
      </c>
      <c r="AB2932" s="47">
        <f>_xlfn.XLOOKUP($E2932,Main_OG!$D$1:$D$766,Main_OG!AK$1:AK$766,"")</f>
        <v>698010</v>
      </c>
      <c r="AC2932" s="47">
        <f>_xlfn.XLOOKUP($E2932,Main_OG!$D$1:$D$766,Main_OG!AL$1:AL$766,"")</f>
        <v>53280174</v>
      </c>
      <c r="AD2932" s="47">
        <f>_xlfn.XLOOKUP($E2932,Main_OG!$D$1:$D$766,Main_OG!AM$1:AM$766,"")</f>
        <v>8497160</v>
      </c>
    </row>
    <row r="2933" spans="1:30" x14ac:dyDescent="0.35">
      <c r="A2933" s="36" t="s">
        <v>4141</v>
      </c>
      <c r="B2933" s="45" t="s">
        <v>567</v>
      </c>
      <c r="C2933" s="45" t="s">
        <v>4333</v>
      </c>
      <c r="D2933" s="36" t="s">
        <v>4141</v>
      </c>
      <c r="E2933" s="36" t="str">
        <f t="shared" si="135"/>
        <v>2009_KS</v>
      </c>
      <c r="F2933" s="45">
        <v>2009</v>
      </c>
      <c r="G2933" s="45">
        <f>_xlfn.XLOOKUP(I2933,Main_OG!$B$1:$B$766,Main_OG!$O$1:$O$766,"")</f>
        <v>1</v>
      </c>
      <c r="H2933" s="45">
        <f>_xlfn.XLOOKUP(E2933,Main_OG!$D$1:$D$766,Main_OG!$J$1:$J$766,"")</f>
        <v>0</v>
      </c>
      <c r="I2933" s="45" t="s">
        <v>567</v>
      </c>
      <c r="J2933" s="45" t="str">
        <f t="shared" si="136"/>
        <v>Westar Energy Inc_KS</v>
      </c>
      <c r="K2933" s="45" t="str">
        <f t="shared" si="137"/>
        <v>Westar Energy Inc_KS</v>
      </c>
      <c r="L2933" s="45" t="s">
        <v>4145</v>
      </c>
      <c r="M2933" s="45">
        <v>0</v>
      </c>
      <c r="N2933" s="45">
        <v>47487</v>
      </c>
      <c r="O2933" s="45">
        <v>1240</v>
      </c>
      <c r="P2933" s="45">
        <v>318969</v>
      </c>
      <c r="Q2933" s="45">
        <v>0</v>
      </c>
      <c r="R2933" s="45">
        <v>4335148</v>
      </c>
      <c r="S2933" s="45">
        <v>1760353</v>
      </c>
      <c r="T2933" s="45">
        <v>3337853</v>
      </c>
      <c r="U2933" s="45">
        <v>0</v>
      </c>
      <c r="V2933" s="45">
        <v>7.39</v>
      </c>
      <c r="W2933" s="45">
        <v>6.31</v>
      </c>
      <c r="X2933" s="45">
        <v>9.17</v>
      </c>
      <c r="Y2933" s="46">
        <v>141902.5</v>
      </c>
      <c r="Z2933" s="46">
        <v>50094.362135966199</v>
      </c>
      <c r="AA2933" s="47">
        <f>_xlfn.XLOOKUP($E2933,Main_OG!$D$1:$D$766,Main_OG!AJ$1:AJ$766,"")</f>
        <v>41565384</v>
      </c>
      <c r="AB2933" s="47">
        <f>_xlfn.XLOOKUP($E2933,Main_OG!$D$1:$D$766,Main_OG!AK$1:AK$766,"")</f>
        <v>706852</v>
      </c>
      <c r="AC2933" s="47">
        <f>_xlfn.XLOOKUP($E2933,Main_OG!$D$1:$D$766,Main_OG!AL$1:AL$766,"")</f>
        <v>64080940</v>
      </c>
      <c r="AD2933" s="47">
        <f>_xlfn.XLOOKUP($E2933,Main_OG!$D$1:$D$766,Main_OG!AM$1:AM$766,"")</f>
        <v>8768548</v>
      </c>
    </row>
    <row r="2934" spans="1:30" x14ac:dyDescent="0.35">
      <c r="A2934" s="36" t="s">
        <v>4141</v>
      </c>
      <c r="B2934" s="45" t="s">
        <v>567</v>
      </c>
      <c r="C2934" s="45" t="s">
        <v>4333</v>
      </c>
      <c r="D2934" s="36" t="s">
        <v>4141</v>
      </c>
      <c r="E2934" s="36" t="str">
        <f t="shared" si="135"/>
        <v>2010_KS</v>
      </c>
      <c r="F2934" s="45">
        <v>2010</v>
      </c>
      <c r="G2934" s="45">
        <f>_xlfn.XLOOKUP(I2934,Main_OG!$B$1:$B$766,Main_OG!$O$1:$O$766,"")</f>
        <v>1</v>
      </c>
      <c r="H2934" s="45">
        <f>_xlfn.XLOOKUP(E2934,Main_OG!$D$1:$D$766,Main_OG!$J$1:$J$766,"")</f>
        <v>0</v>
      </c>
      <c r="I2934" s="45" t="s">
        <v>567</v>
      </c>
      <c r="J2934" s="45" t="str">
        <f t="shared" si="136"/>
        <v>Westar Energy Inc_KS</v>
      </c>
      <c r="K2934" s="45" t="str">
        <f t="shared" si="137"/>
        <v>Westar Energy Inc_KS</v>
      </c>
      <c r="L2934" s="45" t="s">
        <v>4146</v>
      </c>
      <c r="M2934" s="45">
        <v>0</v>
      </c>
      <c r="N2934" s="45">
        <v>47528</v>
      </c>
      <c r="O2934" s="45">
        <v>1194</v>
      </c>
      <c r="P2934" s="45">
        <v>319886</v>
      </c>
      <c r="Q2934" s="45">
        <v>0</v>
      </c>
      <c r="R2934" s="45">
        <v>4496614</v>
      </c>
      <c r="S2934" s="45">
        <v>1836795</v>
      </c>
      <c r="T2934" s="45">
        <v>3632630</v>
      </c>
      <c r="U2934" s="45">
        <v>0</v>
      </c>
      <c r="V2934" s="45">
        <v>7.7</v>
      </c>
      <c r="W2934" s="45">
        <v>6.5</v>
      </c>
      <c r="X2934" s="45">
        <v>9.5500000000000007</v>
      </c>
      <c r="Y2934" s="46">
        <v>143870.1</v>
      </c>
      <c r="Z2934" s="46">
        <v>50334.748410399872</v>
      </c>
      <c r="AA2934" s="47">
        <f>_xlfn.XLOOKUP($E2934,Main_OG!$D$1:$D$766,Main_OG!AJ$1:AJ$766,"")</f>
        <v>41929250</v>
      </c>
      <c r="AB2934" s="47">
        <f>_xlfn.XLOOKUP($E2934,Main_OG!$D$1:$D$766,Main_OG!AK$1:AK$766,"")</f>
        <v>592626</v>
      </c>
      <c r="AC2934" s="47">
        <f>_xlfn.XLOOKUP($E2934,Main_OG!$D$1:$D$766,Main_OG!AL$1:AL$766,"")</f>
        <v>55814906</v>
      </c>
      <c r="AD2934" s="47">
        <f>_xlfn.XLOOKUP($E2934,Main_OG!$D$1:$D$766,Main_OG!AM$1:AM$766,"")</f>
        <v>9555712</v>
      </c>
    </row>
    <row r="2935" spans="1:30" x14ac:dyDescent="0.35">
      <c r="A2935" s="36" t="s">
        <v>4141</v>
      </c>
      <c r="B2935" s="45" t="s">
        <v>567</v>
      </c>
      <c r="C2935" s="45" t="s">
        <v>4333</v>
      </c>
      <c r="D2935" s="36" t="s">
        <v>4141</v>
      </c>
      <c r="E2935" s="36" t="str">
        <f t="shared" si="135"/>
        <v>2011_KS</v>
      </c>
      <c r="F2935" s="45">
        <v>2011</v>
      </c>
      <c r="G2935" s="45">
        <f>_xlfn.XLOOKUP(I2935,Main_OG!$B$1:$B$766,Main_OG!$O$1:$O$766,"")</f>
        <v>1</v>
      </c>
      <c r="H2935" s="45">
        <f>_xlfn.XLOOKUP(E2935,Main_OG!$D$1:$D$766,Main_OG!$J$1:$J$766,"")</f>
        <v>0</v>
      </c>
      <c r="I2935" s="45" t="s">
        <v>567</v>
      </c>
      <c r="J2935" s="45" t="str">
        <f t="shared" si="136"/>
        <v>Westar Energy Inc_KS</v>
      </c>
      <c r="K2935" s="45" t="str">
        <f t="shared" si="137"/>
        <v>Westar Energy Inc_KS</v>
      </c>
      <c r="L2935" s="45" t="s">
        <v>4147</v>
      </c>
      <c r="M2935" s="45">
        <v>0</v>
      </c>
      <c r="N2935" s="45">
        <v>47471</v>
      </c>
      <c r="O2935" s="45">
        <v>1245</v>
      </c>
      <c r="P2935" s="45">
        <v>320390</v>
      </c>
      <c r="Q2935" s="45">
        <v>0</v>
      </c>
      <c r="R2935" s="45">
        <v>4505589</v>
      </c>
      <c r="S2935" s="45">
        <v>1967583</v>
      </c>
      <c r="T2935" s="45">
        <v>3613459</v>
      </c>
      <c r="U2935" s="45">
        <v>0</v>
      </c>
      <c r="V2935" s="45">
        <v>8.0500000000000007</v>
      </c>
      <c r="W2935" s="45">
        <v>6.84</v>
      </c>
      <c r="X2935" s="45">
        <v>9.93</v>
      </c>
      <c r="Y2935" s="46">
        <v>147836.79999999999</v>
      </c>
      <c r="Z2935" s="46">
        <v>51516.878031917877</v>
      </c>
      <c r="AA2935" s="47">
        <f>_xlfn.XLOOKUP($E2935,Main_OG!$D$1:$D$766,Main_OG!AJ$1:AJ$766,"")</f>
        <v>40257040</v>
      </c>
      <c r="AB2935" s="47">
        <f>_xlfn.XLOOKUP($E2935,Main_OG!$D$1:$D$766,Main_OG!AK$1:AK$766,"")</f>
        <v>304620</v>
      </c>
      <c r="AC2935" s="47">
        <f>_xlfn.XLOOKUP($E2935,Main_OG!$D$1:$D$766,Main_OG!AL$1:AL$766,"")</f>
        <v>61016756</v>
      </c>
      <c r="AD2935" s="47">
        <f>_xlfn.XLOOKUP($E2935,Main_OG!$D$1:$D$766,Main_OG!AM$1:AM$766,"")</f>
        <v>7318888</v>
      </c>
    </row>
    <row r="2936" spans="1:30" x14ac:dyDescent="0.35">
      <c r="A2936" s="36" t="s">
        <v>4141</v>
      </c>
      <c r="B2936" s="45" t="s">
        <v>567</v>
      </c>
      <c r="C2936" s="45" t="s">
        <v>4333</v>
      </c>
      <c r="D2936" s="36" t="s">
        <v>4141</v>
      </c>
      <c r="E2936" s="36" t="str">
        <f t="shared" si="135"/>
        <v>2012_KS</v>
      </c>
      <c r="F2936" s="45">
        <v>2012</v>
      </c>
      <c r="G2936" s="45">
        <f>_xlfn.XLOOKUP(I2936,Main_OG!$B$1:$B$766,Main_OG!$O$1:$O$766,"")</f>
        <v>1</v>
      </c>
      <c r="H2936" s="45">
        <f>_xlfn.XLOOKUP(E2936,Main_OG!$D$1:$D$766,Main_OG!$J$1:$J$766,"")</f>
        <v>0</v>
      </c>
      <c r="I2936" s="45" t="s">
        <v>567</v>
      </c>
      <c r="J2936" s="45" t="str">
        <f t="shared" si="136"/>
        <v>Westar Energy Inc_KS</v>
      </c>
      <c r="K2936" s="45" t="str">
        <f t="shared" si="137"/>
        <v>Westar Energy Inc_KS</v>
      </c>
      <c r="L2936" s="45" t="s">
        <v>4148</v>
      </c>
      <c r="M2936" s="45">
        <v>0</v>
      </c>
      <c r="N2936" s="45">
        <v>48058</v>
      </c>
      <c r="O2936" s="45">
        <v>1251</v>
      </c>
      <c r="P2936" s="45">
        <v>322093</v>
      </c>
      <c r="Q2936" s="45">
        <v>0</v>
      </c>
      <c r="R2936" s="45">
        <v>4505734</v>
      </c>
      <c r="S2936" s="45">
        <v>2018944</v>
      </c>
      <c r="T2936" s="45">
        <v>3484659</v>
      </c>
      <c r="U2936" s="45">
        <v>0</v>
      </c>
      <c r="V2936" s="45">
        <v>8.5050182999999997</v>
      </c>
      <c r="W2936" s="45">
        <v>7.1423328000000001</v>
      </c>
      <c r="X2936" s="45">
        <v>10.699477</v>
      </c>
      <c r="Y2936" s="46">
        <v>150077.1</v>
      </c>
      <c r="Z2936" s="46">
        <v>52001.334708235278</v>
      </c>
      <c r="AA2936" s="47">
        <f>_xlfn.XLOOKUP($E2936,Main_OG!$D$1:$D$766,Main_OG!AJ$1:AJ$766,"")</f>
        <v>35518838</v>
      </c>
      <c r="AB2936" s="47">
        <f>_xlfn.XLOOKUP($E2936,Main_OG!$D$1:$D$766,Main_OG!AK$1:AK$766,"")</f>
        <v>156544</v>
      </c>
      <c r="AC2936" s="47">
        <f>_xlfn.XLOOKUP($E2936,Main_OG!$D$1:$D$766,Main_OG!AL$1:AL$766,"")</f>
        <v>66523704</v>
      </c>
      <c r="AD2936" s="47">
        <f>_xlfn.XLOOKUP($E2936,Main_OG!$D$1:$D$766,Main_OG!AM$1:AM$766,"")</f>
        <v>8284924</v>
      </c>
    </row>
    <row r="2937" spans="1:30" x14ac:dyDescent="0.35">
      <c r="A2937" s="36" t="s">
        <v>4141</v>
      </c>
      <c r="B2937" s="45" t="s">
        <v>567</v>
      </c>
      <c r="C2937" s="45" t="s">
        <v>4333</v>
      </c>
      <c r="D2937" s="36" t="s">
        <v>4141</v>
      </c>
      <c r="E2937" s="36" t="str">
        <f t="shared" si="135"/>
        <v>2013_KS</v>
      </c>
      <c r="F2937" s="45">
        <v>2013</v>
      </c>
      <c r="G2937" s="45">
        <f>_xlfn.XLOOKUP(I2937,Main_OG!$B$1:$B$766,Main_OG!$O$1:$O$766,"")</f>
        <v>1</v>
      </c>
      <c r="H2937" s="45">
        <f>_xlfn.XLOOKUP(E2937,Main_OG!$D$1:$D$766,Main_OG!$J$1:$J$766,"")</f>
        <v>0</v>
      </c>
      <c r="I2937" s="45" t="s">
        <v>567</v>
      </c>
      <c r="J2937" s="45" t="str">
        <f t="shared" si="136"/>
        <v>Westar Energy Inc_KS</v>
      </c>
      <c r="K2937" s="45" t="str">
        <f t="shared" si="137"/>
        <v>Westar Energy Inc_KS</v>
      </c>
      <c r="L2937" s="45" t="s">
        <v>4149</v>
      </c>
      <c r="M2937" s="45">
        <v>0</v>
      </c>
      <c r="N2937" s="45">
        <v>48268</v>
      </c>
      <c r="O2937" s="45">
        <v>1245</v>
      </c>
      <c r="P2937" s="45">
        <v>323581</v>
      </c>
      <c r="Q2937" s="45">
        <v>0</v>
      </c>
      <c r="R2937" s="45">
        <v>4433462</v>
      </c>
      <c r="S2937" s="45">
        <v>1983050</v>
      </c>
      <c r="T2937" s="45">
        <v>3409863</v>
      </c>
      <c r="U2937" s="45">
        <v>0</v>
      </c>
      <c r="V2937" s="45">
        <v>8.9565581000000005</v>
      </c>
      <c r="W2937" s="45">
        <v>7.4458888999999999</v>
      </c>
      <c r="X2937" s="45">
        <v>11.182326</v>
      </c>
      <c r="Y2937" s="46">
        <v>150702.9</v>
      </c>
      <c r="Z2937" s="46">
        <v>52068.751541820391</v>
      </c>
      <c r="AA2937" s="47">
        <f>_xlfn.XLOOKUP($E2937,Main_OG!$D$1:$D$766,Main_OG!AJ$1:AJ$766,"")</f>
        <v>37830552</v>
      </c>
      <c r="AB2937" s="47">
        <f>_xlfn.XLOOKUP($E2937,Main_OG!$D$1:$D$766,Main_OG!AK$1:AK$766,"")</f>
        <v>218172</v>
      </c>
      <c r="AC2937" s="47">
        <f>_xlfn.XLOOKUP($E2937,Main_OG!$D$1:$D$766,Main_OG!AL$1:AL$766,"")</f>
        <v>48247424</v>
      </c>
      <c r="AD2937" s="47">
        <f>_xlfn.XLOOKUP($E2937,Main_OG!$D$1:$D$766,Main_OG!AM$1:AM$766,"")</f>
        <v>7168301</v>
      </c>
    </row>
    <row r="2938" spans="1:30" x14ac:dyDescent="0.35">
      <c r="A2938" s="36" t="s">
        <v>4141</v>
      </c>
      <c r="B2938" s="45" t="s">
        <v>567</v>
      </c>
      <c r="C2938" s="45" t="s">
        <v>4333</v>
      </c>
      <c r="D2938" s="36" t="s">
        <v>4141</v>
      </c>
      <c r="E2938" s="36" t="str">
        <f t="shared" si="135"/>
        <v>2014_KS</v>
      </c>
      <c r="F2938" s="45">
        <v>2014</v>
      </c>
      <c r="G2938" s="45">
        <f>_xlfn.XLOOKUP(I2938,Main_OG!$B$1:$B$766,Main_OG!$O$1:$O$766,"")</f>
        <v>1</v>
      </c>
      <c r="H2938" s="45">
        <f>_xlfn.XLOOKUP(E2938,Main_OG!$D$1:$D$766,Main_OG!$J$1:$J$766,"")</f>
        <v>0</v>
      </c>
      <c r="I2938" s="45" t="s">
        <v>567</v>
      </c>
      <c r="J2938" s="45" t="str">
        <f t="shared" si="136"/>
        <v>Westar Energy Inc_KS</v>
      </c>
      <c r="K2938" s="45" t="str">
        <f t="shared" si="137"/>
        <v>Westar Energy Inc_KS</v>
      </c>
      <c r="L2938" s="45" t="s">
        <v>4150</v>
      </c>
      <c r="M2938" s="45">
        <v>0</v>
      </c>
      <c r="N2938" s="45">
        <v>48757</v>
      </c>
      <c r="O2938" s="45">
        <v>1287</v>
      </c>
      <c r="P2938" s="45">
        <v>325263</v>
      </c>
      <c r="Q2938" s="45">
        <v>0</v>
      </c>
      <c r="R2938" s="45">
        <v>4452905</v>
      </c>
      <c r="S2938" s="45">
        <v>2086189</v>
      </c>
      <c r="T2938" s="45">
        <v>3434301</v>
      </c>
      <c r="U2938" s="45">
        <v>0</v>
      </c>
      <c r="V2938" s="45">
        <v>9.7127493000000005</v>
      </c>
      <c r="W2938" s="45">
        <v>8.0249009000000004</v>
      </c>
      <c r="X2938" s="45">
        <v>12.080007</v>
      </c>
      <c r="Y2938" s="46">
        <v>154110.1</v>
      </c>
      <c r="Z2938" s="46">
        <v>53107.333535272708</v>
      </c>
      <c r="AA2938" s="47">
        <f>_xlfn.XLOOKUP($E2938,Main_OG!$D$1:$D$766,Main_OG!AJ$1:AJ$766,"")</f>
        <v>36397288</v>
      </c>
      <c r="AB2938" s="47">
        <f>_xlfn.XLOOKUP($E2938,Main_OG!$D$1:$D$766,Main_OG!AK$1:AK$766,"")</f>
        <v>232580</v>
      </c>
      <c r="AC2938" s="47">
        <f>_xlfn.XLOOKUP($E2938,Main_OG!$D$1:$D$766,Main_OG!AL$1:AL$766,"")</f>
        <v>38239806</v>
      </c>
      <c r="AD2938" s="47">
        <f>_xlfn.XLOOKUP($E2938,Main_OG!$D$1:$D$766,Main_OG!AM$1:AM$766,"")</f>
        <v>8558384</v>
      </c>
    </row>
    <row r="2939" spans="1:30" x14ac:dyDescent="0.35">
      <c r="A2939" s="36" t="s">
        <v>4141</v>
      </c>
      <c r="B2939" s="45" t="s">
        <v>567</v>
      </c>
      <c r="C2939" s="45" t="s">
        <v>4333</v>
      </c>
      <c r="D2939" s="36" t="s">
        <v>4141</v>
      </c>
      <c r="E2939" s="36" t="str">
        <f t="shared" si="135"/>
        <v>2015_KS</v>
      </c>
      <c r="F2939" s="45">
        <v>2015</v>
      </c>
      <c r="G2939" s="45">
        <f>_xlfn.XLOOKUP(I2939,Main_OG!$B$1:$B$766,Main_OG!$O$1:$O$766,"")</f>
        <v>1</v>
      </c>
      <c r="H2939" s="45">
        <f>_xlfn.XLOOKUP(E2939,Main_OG!$D$1:$D$766,Main_OG!$J$1:$J$766,"")</f>
        <v>0</v>
      </c>
      <c r="I2939" s="45" t="s">
        <v>567</v>
      </c>
      <c r="J2939" s="45" t="str">
        <f t="shared" si="136"/>
        <v>Westar Energy Inc_KS</v>
      </c>
      <c r="K2939" s="45" t="str">
        <f t="shared" si="137"/>
        <v>Westar Energy Inc_KS</v>
      </c>
      <c r="L2939" s="45" t="s">
        <v>4151</v>
      </c>
      <c r="M2939" s="45">
        <v>0</v>
      </c>
      <c r="N2939" s="45">
        <v>48901</v>
      </c>
      <c r="O2939" s="45">
        <v>1261</v>
      </c>
      <c r="P2939" s="45">
        <v>325647</v>
      </c>
      <c r="Q2939" s="45">
        <v>0</v>
      </c>
      <c r="R2939" s="45">
        <v>4415238</v>
      </c>
      <c r="S2939" s="45">
        <v>2068279</v>
      </c>
      <c r="T2939" s="45">
        <v>3309041</v>
      </c>
      <c r="U2939" s="45">
        <v>0</v>
      </c>
      <c r="V2939" s="45">
        <v>9.5608933999999994</v>
      </c>
      <c r="W2939" s="45">
        <v>7.8414276000000003</v>
      </c>
      <c r="X2939" s="45">
        <v>12.112349</v>
      </c>
      <c r="Y2939" s="46">
        <v>158602.6</v>
      </c>
      <c r="Z2939" s="46">
        <v>54489.185997814282</v>
      </c>
      <c r="AA2939" s="47">
        <f>_xlfn.XLOOKUP($E2939,Main_OG!$D$1:$D$766,Main_OG!AJ$1:AJ$766,"")</f>
        <v>31702802</v>
      </c>
      <c r="AB2939" s="47">
        <f>_xlfn.XLOOKUP($E2939,Main_OG!$D$1:$D$766,Main_OG!AK$1:AK$766,"")</f>
        <v>220220</v>
      </c>
      <c r="AC2939" s="47">
        <f>_xlfn.XLOOKUP($E2939,Main_OG!$D$1:$D$766,Main_OG!AL$1:AL$766,"")</f>
        <v>30364386</v>
      </c>
      <c r="AD2939" s="47">
        <f>_xlfn.XLOOKUP($E2939,Main_OG!$D$1:$D$766,Main_OG!AM$1:AM$766,"")</f>
        <v>8630178</v>
      </c>
    </row>
    <row r="2940" spans="1:30" x14ac:dyDescent="0.35">
      <c r="A2940" s="36" t="s">
        <v>4141</v>
      </c>
      <c r="B2940" s="45" t="s">
        <v>567</v>
      </c>
      <c r="C2940" s="45" t="s">
        <v>4333</v>
      </c>
      <c r="D2940" s="36" t="s">
        <v>4141</v>
      </c>
      <c r="E2940" s="36" t="str">
        <f t="shared" si="135"/>
        <v>2016_KS</v>
      </c>
      <c r="F2940" s="45">
        <v>2016</v>
      </c>
      <c r="G2940" s="45">
        <f>_xlfn.XLOOKUP(I2940,Main_OG!$B$1:$B$766,Main_OG!$O$1:$O$766,"")</f>
        <v>1</v>
      </c>
      <c r="H2940" s="45">
        <f>_xlfn.XLOOKUP(E2940,Main_OG!$D$1:$D$766,Main_OG!$J$1:$J$766,"")</f>
        <v>1</v>
      </c>
      <c r="I2940" s="45" t="s">
        <v>567</v>
      </c>
      <c r="J2940" s="45" t="str">
        <f t="shared" si="136"/>
        <v>Westar Energy Inc_KS</v>
      </c>
      <c r="K2940" s="45" t="str">
        <f t="shared" si="137"/>
        <v>Westar Energy Inc_KS</v>
      </c>
      <c r="L2940" s="45" t="s">
        <v>4152</v>
      </c>
      <c r="M2940" s="45">
        <v>0</v>
      </c>
      <c r="N2940" s="45">
        <v>48908</v>
      </c>
      <c r="O2940" s="45">
        <v>1245</v>
      </c>
      <c r="P2940" s="45">
        <v>327214</v>
      </c>
      <c r="Q2940" s="45">
        <v>0</v>
      </c>
      <c r="R2940" s="45">
        <v>4420394</v>
      </c>
      <c r="S2940" s="45">
        <v>2030739</v>
      </c>
      <c r="T2940" s="45">
        <v>3359568</v>
      </c>
      <c r="U2940" s="45">
        <v>0</v>
      </c>
      <c r="V2940" s="45">
        <v>9.9233145</v>
      </c>
      <c r="W2940" s="45">
        <v>8.1080927000000003</v>
      </c>
      <c r="X2940" s="45">
        <v>13.078810000000001</v>
      </c>
      <c r="Y2940" s="46">
        <v>164643.70000000001</v>
      </c>
      <c r="Z2940" s="46">
        <v>56520.76895904087</v>
      </c>
      <c r="AA2940" s="47">
        <f>_xlfn.XLOOKUP($E2940,Main_OG!$D$1:$D$766,Main_OG!AJ$1:AJ$766,"")</f>
        <v>29173554</v>
      </c>
      <c r="AB2940" s="47">
        <f>_xlfn.XLOOKUP($E2940,Main_OG!$D$1:$D$766,Main_OG!AK$1:AK$766,"")</f>
        <v>132428</v>
      </c>
      <c r="AC2940" s="47">
        <f>_xlfn.XLOOKUP($E2940,Main_OG!$D$1:$D$766,Main_OG!AL$1:AL$766,"")</f>
        <v>41360064</v>
      </c>
      <c r="AD2940" s="47">
        <f>_xlfn.XLOOKUP($E2940,Main_OG!$D$1:$D$766,Main_OG!AM$1:AM$766,"")</f>
        <v>8246042</v>
      </c>
    </row>
    <row r="2941" spans="1:30" x14ac:dyDescent="0.35">
      <c r="A2941" s="36" t="s">
        <v>4141</v>
      </c>
      <c r="B2941" s="45" t="s">
        <v>567</v>
      </c>
      <c r="C2941" s="45" t="s">
        <v>4333</v>
      </c>
      <c r="D2941" s="36" t="s">
        <v>4141</v>
      </c>
      <c r="E2941" s="36" t="str">
        <f t="shared" si="135"/>
        <v>2017_KS</v>
      </c>
      <c r="F2941" s="45">
        <v>2017</v>
      </c>
      <c r="G2941" s="45">
        <f>_xlfn.XLOOKUP(I2941,Main_OG!$B$1:$B$766,Main_OG!$O$1:$O$766,"")</f>
        <v>1</v>
      </c>
      <c r="H2941" s="45">
        <f>_xlfn.XLOOKUP(E2941,Main_OG!$D$1:$D$766,Main_OG!$J$1:$J$766,"")</f>
        <v>2</v>
      </c>
      <c r="I2941" s="45" t="s">
        <v>567</v>
      </c>
      <c r="J2941" s="45" t="str">
        <f t="shared" si="136"/>
        <v>Westar Energy Inc_KS</v>
      </c>
      <c r="K2941" s="45" t="str">
        <f t="shared" si="137"/>
        <v>Westar Energy Inc_KS</v>
      </c>
      <c r="L2941" s="45" t="s">
        <v>4153</v>
      </c>
      <c r="M2941" s="45">
        <v>0</v>
      </c>
      <c r="N2941" s="45">
        <v>49073</v>
      </c>
      <c r="O2941" s="45">
        <v>1229</v>
      </c>
      <c r="P2941" s="45">
        <v>329457</v>
      </c>
      <c r="Q2941" s="45">
        <v>0</v>
      </c>
      <c r="R2941" s="45">
        <v>4330883</v>
      </c>
      <c r="S2941" s="45">
        <v>2056311</v>
      </c>
      <c r="T2941" s="45">
        <v>3222166</v>
      </c>
      <c r="U2941" s="45">
        <v>0</v>
      </c>
      <c r="V2941" s="45">
        <v>10.021086</v>
      </c>
      <c r="W2941" s="45">
        <v>8.0803779000000002</v>
      </c>
      <c r="X2941" s="45">
        <v>13.360953</v>
      </c>
      <c r="Y2941" s="46">
        <v>166273.60000000001</v>
      </c>
      <c r="Z2941" s="46">
        <v>57121.184846431956</v>
      </c>
      <c r="AA2941" s="47">
        <f>_xlfn.XLOOKUP($E2941,Main_OG!$D$1:$D$766,Main_OG!AJ$1:AJ$766,"")</f>
        <v>25084212</v>
      </c>
      <c r="AB2941" s="47">
        <f>_xlfn.XLOOKUP($E2941,Main_OG!$D$1:$D$766,Main_OG!AK$1:AK$766,"")</f>
        <v>242580</v>
      </c>
      <c r="AC2941" s="47">
        <f>_xlfn.XLOOKUP($E2941,Main_OG!$D$1:$D$766,Main_OG!AL$1:AL$766,"")</f>
        <v>41631106</v>
      </c>
      <c r="AD2941" s="47">
        <f>_xlfn.XLOOKUP($E2941,Main_OG!$D$1:$D$766,Main_OG!AM$1:AM$766,"")</f>
        <v>10647987</v>
      </c>
    </row>
    <row r="2942" spans="1:30" x14ac:dyDescent="0.35">
      <c r="A2942" s="36" t="s">
        <v>4141</v>
      </c>
      <c r="B2942" s="45" t="s">
        <v>567</v>
      </c>
      <c r="C2942" s="45" t="s">
        <v>4333</v>
      </c>
      <c r="D2942" s="36" t="s">
        <v>4141</v>
      </c>
      <c r="E2942" s="36" t="str">
        <f t="shared" si="135"/>
        <v>2018_KS</v>
      </c>
      <c r="F2942" s="45">
        <v>2018</v>
      </c>
      <c r="G2942" s="45">
        <f>_xlfn.XLOOKUP(I2942,Main_OG!$B$1:$B$766,Main_OG!$O$1:$O$766,"")</f>
        <v>1</v>
      </c>
      <c r="H2942" s="45">
        <f>_xlfn.XLOOKUP(E2942,Main_OG!$D$1:$D$766,Main_OG!$J$1:$J$766,"")</f>
        <v>3</v>
      </c>
      <c r="I2942" s="45" t="s">
        <v>567</v>
      </c>
      <c r="J2942" s="45" t="str">
        <f t="shared" si="136"/>
        <v>Westar Energy Inc_KS</v>
      </c>
      <c r="K2942" s="45" t="str">
        <f t="shared" si="137"/>
        <v>Westar Energy Inc_KS</v>
      </c>
      <c r="L2942" s="45" t="s">
        <v>4154</v>
      </c>
      <c r="M2942" s="45">
        <v>0</v>
      </c>
      <c r="N2942" s="45">
        <v>49364</v>
      </c>
      <c r="O2942" s="45">
        <v>1209</v>
      </c>
      <c r="P2942" s="45">
        <v>330847</v>
      </c>
      <c r="Q2942" s="45">
        <v>0</v>
      </c>
      <c r="R2942" s="45">
        <v>4338567</v>
      </c>
      <c r="S2942" s="45">
        <v>2127469</v>
      </c>
      <c r="T2942" s="45">
        <v>3565607</v>
      </c>
      <c r="U2942" s="45">
        <v>0</v>
      </c>
      <c r="V2942" s="45">
        <v>10.070989000000001</v>
      </c>
      <c r="W2942" s="45">
        <v>8.1253969000000001</v>
      </c>
      <c r="X2942" s="45">
        <v>13.369572</v>
      </c>
      <c r="Y2942" s="46">
        <v>169796.9</v>
      </c>
      <c r="Z2942" s="46">
        <v>58294.401026110048</v>
      </c>
      <c r="AA2942" s="47">
        <f>_xlfn.XLOOKUP($E2942,Main_OG!$D$1:$D$766,Main_OG!AJ$1:AJ$766,"")</f>
        <v>26351716</v>
      </c>
      <c r="AB2942" s="47">
        <f>_xlfn.XLOOKUP($E2942,Main_OG!$D$1:$D$766,Main_OG!AK$1:AK$766,"")</f>
        <v>236588</v>
      </c>
      <c r="AC2942" s="47">
        <f>_xlfn.XLOOKUP($E2942,Main_OG!$D$1:$D$766,Main_OG!AL$1:AL$766,"")</f>
        <v>57534104</v>
      </c>
      <c r="AD2942" s="47">
        <f>_xlfn.XLOOKUP($E2942,Main_OG!$D$1:$D$766,Main_OG!AM$1:AM$766,"")</f>
        <v>9168289</v>
      </c>
    </row>
    <row r="2943" spans="1:30" x14ac:dyDescent="0.35">
      <c r="A2943" s="36" t="s">
        <v>4155</v>
      </c>
      <c r="B2943" s="45" t="s">
        <v>202</v>
      </c>
      <c r="C2943" s="45" t="s">
        <v>4334</v>
      </c>
      <c r="D2943" s="36" t="s">
        <v>4538</v>
      </c>
      <c r="E2943" s="36" t="str">
        <f t="shared" si="135"/>
        <v>2006_MA</v>
      </c>
      <c r="F2943" s="45">
        <v>2006</v>
      </c>
      <c r="G2943" s="45">
        <f>_xlfn.XLOOKUP(I2943,Main_OG!$B$1:$B$766,Main_OG!$O$1:$O$766,"")</f>
        <v>1</v>
      </c>
      <c r="H2943" s="45">
        <f>_xlfn.XLOOKUP(E2943,Main_OG!$D$1:$D$766,Main_OG!$J$1:$J$766,"")</f>
        <v>1</v>
      </c>
      <c r="I2943" s="45" t="s">
        <v>202</v>
      </c>
      <c r="J2943" s="45" t="str">
        <f t="shared" si="136"/>
        <v>Western Massachusetts Elec Co_MA</v>
      </c>
      <c r="K2943" s="45" t="str">
        <f t="shared" si="137"/>
        <v>Western Massachusetts Electric Co_MA</v>
      </c>
      <c r="L2943" s="45" t="s">
        <v>4156</v>
      </c>
      <c r="M2943" s="45">
        <v>0</v>
      </c>
      <c r="N2943" s="45">
        <v>17659</v>
      </c>
      <c r="O2943" s="45">
        <v>641</v>
      </c>
      <c r="P2943" s="45">
        <v>185582</v>
      </c>
      <c r="Q2943" s="45">
        <v>0</v>
      </c>
      <c r="R2943" s="45">
        <v>101309</v>
      </c>
      <c r="S2943" s="45">
        <v>24815</v>
      </c>
      <c r="T2943" s="45">
        <v>229295</v>
      </c>
      <c r="U2943" s="45">
        <v>0</v>
      </c>
      <c r="V2943" s="45">
        <v>15.080793420416059</v>
      </c>
      <c r="W2943" s="45">
        <v>14.036903792198389</v>
      </c>
      <c r="X2943" s="45">
        <v>16.05913082698973</v>
      </c>
      <c r="Y2943" s="46">
        <v>426926.1</v>
      </c>
      <c r="Z2943" s="46">
        <v>66602.262934463884</v>
      </c>
      <c r="AA2943" s="47">
        <f>_xlfn.XLOOKUP($E2943,Main_OG!$D$1:$D$766,Main_OG!AJ$1:AJ$766,"")</f>
        <v>9517045.9400000013</v>
      </c>
      <c r="AB2943" s="47">
        <f>_xlfn.XLOOKUP($E2943,Main_OG!$D$1:$D$766,Main_OG!AK$1:AK$766,"")</f>
        <v>8430192.4400000013</v>
      </c>
      <c r="AC2943" s="47">
        <f>_xlfn.XLOOKUP($E2943,Main_OG!$D$1:$D$766,Main_OG!AL$1:AL$766,"")</f>
        <v>346009856.08000004</v>
      </c>
      <c r="AD2943" s="47">
        <f>_xlfn.XLOOKUP($E2943,Main_OG!$D$1:$D$766,Main_OG!AM$1:AM$766,"")</f>
        <v>5829658</v>
      </c>
    </row>
    <row r="2944" spans="1:30" x14ac:dyDescent="0.35">
      <c r="A2944" s="36" t="s">
        <v>4155</v>
      </c>
      <c r="B2944" s="45" t="s">
        <v>202</v>
      </c>
      <c r="C2944" s="45" t="s">
        <v>4334</v>
      </c>
      <c r="D2944" s="36" t="s">
        <v>4538</v>
      </c>
      <c r="E2944" s="36" t="str">
        <f t="shared" si="135"/>
        <v>2007_MA</v>
      </c>
      <c r="F2944" s="45">
        <v>2007</v>
      </c>
      <c r="G2944" s="45">
        <f>_xlfn.XLOOKUP(I2944,Main_OG!$B$1:$B$766,Main_OG!$O$1:$O$766,"")</f>
        <v>1</v>
      </c>
      <c r="H2944" s="45">
        <f>_xlfn.XLOOKUP(E2944,Main_OG!$D$1:$D$766,Main_OG!$J$1:$J$766,"")</f>
        <v>1</v>
      </c>
      <c r="I2944" s="45" t="s">
        <v>202</v>
      </c>
      <c r="J2944" s="45" t="str">
        <f t="shared" si="136"/>
        <v>Western Massachusetts Elec Co_MA</v>
      </c>
      <c r="K2944" s="45" t="str">
        <f t="shared" si="137"/>
        <v>Western Massachusetts Electric Co_MA</v>
      </c>
      <c r="L2944" s="45" t="s">
        <v>4157</v>
      </c>
      <c r="M2944" s="45">
        <v>0</v>
      </c>
      <c r="N2944" s="45">
        <v>16131</v>
      </c>
      <c r="O2944" s="45">
        <v>546</v>
      </c>
      <c r="P2944" s="45">
        <v>180795</v>
      </c>
      <c r="Q2944" s="45">
        <v>0</v>
      </c>
      <c r="R2944" s="45">
        <v>89893</v>
      </c>
      <c r="S2944" s="45">
        <v>20789</v>
      </c>
      <c r="T2944" s="45">
        <v>238311</v>
      </c>
      <c r="U2944" s="45">
        <v>0</v>
      </c>
      <c r="V2944" s="45">
        <v>16.27</v>
      </c>
      <c r="W2944" s="45">
        <v>14.69</v>
      </c>
      <c r="X2944" s="45">
        <v>16.96</v>
      </c>
      <c r="Y2944" s="46">
        <v>440373.8</v>
      </c>
      <c r="Z2944" s="46">
        <v>68470.770461718537</v>
      </c>
      <c r="AA2944" s="47">
        <f>_xlfn.XLOOKUP($E2944,Main_OG!$D$1:$D$766,Main_OG!AJ$1:AJ$766,"")</f>
        <v>10258204</v>
      </c>
      <c r="AB2944" s="47">
        <f>_xlfn.XLOOKUP($E2944,Main_OG!$D$1:$D$766,Main_OG!AK$1:AK$766,"")</f>
        <v>10416912</v>
      </c>
      <c r="AC2944" s="47">
        <f>_xlfn.XLOOKUP($E2944,Main_OG!$D$1:$D$766,Main_OG!AL$1:AL$766,"")</f>
        <v>374589142</v>
      </c>
      <c r="AD2944" s="47">
        <f>_xlfn.XLOOKUP($E2944,Main_OG!$D$1:$D$766,Main_OG!AM$1:AM$766,"")</f>
        <v>5119789</v>
      </c>
    </row>
    <row r="2945" spans="1:30" x14ac:dyDescent="0.35">
      <c r="A2945" s="36" t="s">
        <v>4155</v>
      </c>
      <c r="B2945" s="45" t="s">
        <v>202</v>
      </c>
      <c r="C2945" s="45" t="s">
        <v>4334</v>
      </c>
      <c r="D2945" s="36" t="s">
        <v>4538</v>
      </c>
      <c r="E2945" s="36" t="str">
        <f t="shared" si="135"/>
        <v>2008_MA</v>
      </c>
      <c r="F2945" s="45">
        <v>2008</v>
      </c>
      <c r="G2945" s="45">
        <f>_xlfn.XLOOKUP(I2945,Main_OG!$B$1:$B$766,Main_OG!$O$1:$O$766,"")</f>
        <v>1</v>
      </c>
      <c r="H2945" s="45">
        <f>_xlfn.XLOOKUP(E2945,Main_OG!$D$1:$D$766,Main_OG!$J$1:$J$766,"")</f>
        <v>1</v>
      </c>
      <c r="I2945" s="45" t="s">
        <v>202</v>
      </c>
      <c r="J2945" s="45" t="str">
        <f t="shared" si="136"/>
        <v>Western Massachusetts Elec Co_MA</v>
      </c>
      <c r="K2945" s="45" t="str">
        <f t="shared" si="137"/>
        <v>Western Massachusetts Electric Co_MA</v>
      </c>
      <c r="L2945" s="45" t="s">
        <v>4158</v>
      </c>
      <c r="M2945" s="45">
        <v>0</v>
      </c>
      <c r="N2945" s="45">
        <v>16371</v>
      </c>
      <c r="O2945" s="45">
        <v>544</v>
      </c>
      <c r="P2945" s="45">
        <v>178173</v>
      </c>
      <c r="Q2945" s="45">
        <v>0</v>
      </c>
      <c r="R2945" s="45">
        <v>540570</v>
      </c>
      <c r="S2945" s="45">
        <v>129114</v>
      </c>
      <c r="T2945" s="45">
        <v>1289716</v>
      </c>
      <c r="U2945" s="45">
        <v>0</v>
      </c>
      <c r="V2945" s="45">
        <v>17.25</v>
      </c>
      <c r="W2945" s="45">
        <v>14.83</v>
      </c>
      <c r="X2945" s="45">
        <v>18.059999999999999</v>
      </c>
      <c r="Y2945" s="46">
        <v>447526.8</v>
      </c>
      <c r="Z2945" s="46">
        <v>69180.56623259942</v>
      </c>
      <c r="AA2945" s="47">
        <f>_xlfn.XLOOKUP($E2945,Main_OG!$D$1:$D$766,Main_OG!AJ$1:AJ$766,"")</f>
        <v>9179092</v>
      </c>
      <c r="AB2945" s="47">
        <f>_xlfn.XLOOKUP($E2945,Main_OG!$D$1:$D$766,Main_OG!AK$1:AK$766,"")</f>
        <v>7255016</v>
      </c>
      <c r="AC2945" s="47">
        <f>_xlfn.XLOOKUP($E2945,Main_OG!$D$1:$D$766,Main_OG!AL$1:AL$766,"")</f>
        <v>318439756</v>
      </c>
      <c r="AD2945" s="47">
        <f>_xlfn.XLOOKUP($E2945,Main_OG!$D$1:$D$766,Main_OG!AM$1:AM$766,"")</f>
        <v>5868639</v>
      </c>
    </row>
    <row r="2946" spans="1:30" x14ac:dyDescent="0.35">
      <c r="A2946" s="36" t="s">
        <v>4155</v>
      </c>
      <c r="B2946" s="45" t="s">
        <v>202</v>
      </c>
      <c r="C2946" s="45" t="s">
        <v>4334</v>
      </c>
      <c r="D2946" s="36" t="s">
        <v>4538</v>
      </c>
      <c r="E2946" s="36" t="str">
        <f t="shared" ref="E2946:E3009" si="138">_xlfn.CONCAT(F2946,"_",I2946)</f>
        <v>2009_MA</v>
      </c>
      <c r="F2946" s="45">
        <v>2009</v>
      </c>
      <c r="G2946" s="45">
        <f>_xlfn.XLOOKUP(I2946,Main_OG!$B$1:$B$766,Main_OG!$O$1:$O$766,"")</f>
        <v>1</v>
      </c>
      <c r="H2946" s="45">
        <f>_xlfn.XLOOKUP(E2946,Main_OG!$D$1:$D$766,Main_OG!$J$1:$J$766,"")</f>
        <v>1</v>
      </c>
      <c r="I2946" s="45" t="s">
        <v>202</v>
      </c>
      <c r="J2946" s="45" t="str">
        <f t="shared" ref="J2946:J3009" si="139">_xlfn.CONCAT(A2946,"_",B2946)</f>
        <v>Western Massachusetts Elec Co_MA</v>
      </c>
      <c r="K2946" s="45" t="str">
        <f t="shared" ref="K2946:K3009" si="140">_xlfn.CONCAT(D2946,"_",B2946)</f>
        <v>Western Massachusetts Electric Co_MA</v>
      </c>
      <c r="L2946" s="45" t="s">
        <v>4159</v>
      </c>
      <c r="M2946" s="45">
        <v>0</v>
      </c>
      <c r="N2946" s="45">
        <v>15057</v>
      </c>
      <c r="O2946" s="45">
        <v>560</v>
      </c>
      <c r="P2946" s="45">
        <v>174429</v>
      </c>
      <c r="Q2946" s="45">
        <v>0</v>
      </c>
      <c r="R2946" s="45">
        <v>429195</v>
      </c>
      <c r="S2946" s="45">
        <v>66864</v>
      </c>
      <c r="T2946" s="45">
        <v>1294660</v>
      </c>
      <c r="U2946" s="45">
        <v>0</v>
      </c>
      <c r="V2946" s="45">
        <v>15.24</v>
      </c>
      <c r="W2946" s="45">
        <v>12.96</v>
      </c>
      <c r="X2946" s="45">
        <v>16.260000000000002</v>
      </c>
      <c r="Y2946" s="46">
        <v>441307.6</v>
      </c>
      <c r="Z2946" s="46">
        <v>67710.003647040721</v>
      </c>
      <c r="AA2946" s="47">
        <f>_xlfn.XLOOKUP($E2946,Main_OG!$D$1:$D$766,Main_OG!AJ$1:AJ$766,"")</f>
        <v>7792232</v>
      </c>
      <c r="AB2946" s="47">
        <f>_xlfn.XLOOKUP($E2946,Main_OG!$D$1:$D$766,Main_OG!AK$1:AK$766,"")</f>
        <v>3050810</v>
      </c>
      <c r="AC2946" s="47">
        <f>_xlfn.XLOOKUP($E2946,Main_OG!$D$1:$D$766,Main_OG!AL$1:AL$766,"")</f>
        <v>310407788</v>
      </c>
      <c r="AD2946" s="47">
        <f>_xlfn.XLOOKUP($E2946,Main_OG!$D$1:$D$766,Main_OG!AM$1:AM$766,"")</f>
        <v>5396021</v>
      </c>
    </row>
    <row r="2947" spans="1:30" x14ac:dyDescent="0.35">
      <c r="A2947" s="36" t="s">
        <v>4155</v>
      </c>
      <c r="B2947" s="45" t="s">
        <v>202</v>
      </c>
      <c r="C2947" s="45" t="s">
        <v>4334</v>
      </c>
      <c r="D2947" s="36" t="s">
        <v>4538</v>
      </c>
      <c r="E2947" s="36" t="str">
        <f t="shared" si="138"/>
        <v>2010_MA</v>
      </c>
      <c r="F2947" s="45">
        <v>2010</v>
      </c>
      <c r="G2947" s="45">
        <f>_xlfn.XLOOKUP(I2947,Main_OG!$B$1:$B$766,Main_OG!$O$1:$O$766,"")</f>
        <v>1</v>
      </c>
      <c r="H2947" s="45">
        <f>_xlfn.XLOOKUP(E2947,Main_OG!$D$1:$D$766,Main_OG!$J$1:$J$766,"")</f>
        <v>1</v>
      </c>
      <c r="I2947" s="45" t="s">
        <v>202</v>
      </c>
      <c r="J2947" s="45" t="str">
        <f t="shared" si="139"/>
        <v>Western Massachusetts Elec Co_MA</v>
      </c>
      <c r="K2947" s="45" t="str">
        <f t="shared" si="140"/>
        <v>Western Massachusetts Electric Co_MA</v>
      </c>
      <c r="L2947" s="45" t="s">
        <v>4160</v>
      </c>
      <c r="M2947" s="45">
        <v>0</v>
      </c>
      <c r="N2947" s="45">
        <v>15400</v>
      </c>
      <c r="O2947" s="45">
        <v>557</v>
      </c>
      <c r="P2947" s="45">
        <v>175212</v>
      </c>
      <c r="Q2947" s="45">
        <v>0</v>
      </c>
      <c r="R2947" s="45">
        <v>428388</v>
      </c>
      <c r="S2947" s="45">
        <v>46334</v>
      </c>
      <c r="T2947" s="45">
        <v>1366856</v>
      </c>
      <c r="U2947" s="45">
        <v>0</v>
      </c>
      <c r="V2947" s="45">
        <v>14.25</v>
      </c>
      <c r="W2947" s="45">
        <v>14.14</v>
      </c>
      <c r="X2947" s="45">
        <v>14.38</v>
      </c>
      <c r="Y2947" s="46">
        <v>462330.8</v>
      </c>
      <c r="Z2947" s="46">
        <v>70408.135915351391</v>
      </c>
      <c r="AA2947" s="47">
        <f>_xlfn.XLOOKUP($E2947,Main_OG!$D$1:$D$766,Main_OG!AJ$1:AJ$766,"")</f>
        <v>7005734</v>
      </c>
      <c r="AB2947" s="47">
        <f>_xlfn.XLOOKUP($E2947,Main_OG!$D$1:$D$766,Main_OG!AK$1:AK$766,"")</f>
        <v>1096024</v>
      </c>
      <c r="AC2947" s="47">
        <f>_xlfn.XLOOKUP($E2947,Main_OG!$D$1:$D$766,Main_OG!AL$1:AL$766,"")</f>
        <v>380206576</v>
      </c>
      <c r="AD2947" s="47">
        <f>_xlfn.XLOOKUP($E2947,Main_OG!$D$1:$D$766,Main_OG!AM$1:AM$766,"")</f>
        <v>5917813</v>
      </c>
    </row>
    <row r="2948" spans="1:30" x14ac:dyDescent="0.35">
      <c r="A2948" s="36" t="s">
        <v>4155</v>
      </c>
      <c r="B2948" s="45" t="s">
        <v>202</v>
      </c>
      <c r="C2948" s="45" t="s">
        <v>4334</v>
      </c>
      <c r="D2948" s="36" t="s">
        <v>4538</v>
      </c>
      <c r="E2948" s="36" t="str">
        <f t="shared" si="138"/>
        <v>2011_MA</v>
      </c>
      <c r="F2948" s="45">
        <v>2011</v>
      </c>
      <c r="G2948" s="45">
        <f>_xlfn.XLOOKUP(I2948,Main_OG!$B$1:$B$766,Main_OG!$O$1:$O$766,"")</f>
        <v>1</v>
      </c>
      <c r="H2948" s="45">
        <f>_xlfn.XLOOKUP(E2948,Main_OG!$D$1:$D$766,Main_OG!$J$1:$J$766,"")</f>
        <v>1</v>
      </c>
      <c r="I2948" s="45" t="s">
        <v>202</v>
      </c>
      <c r="J2948" s="45" t="str">
        <f t="shared" si="139"/>
        <v>Western Massachusetts Elec Co_MA</v>
      </c>
      <c r="K2948" s="45" t="str">
        <f t="shared" si="140"/>
        <v>Western Massachusetts Electric Co_MA</v>
      </c>
      <c r="L2948" s="45" t="s">
        <v>4161</v>
      </c>
      <c r="M2948" s="45">
        <v>0</v>
      </c>
      <c r="N2948" s="45">
        <v>17848</v>
      </c>
      <c r="O2948" s="45">
        <v>700</v>
      </c>
      <c r="P2948" s="45">
        <v>176720</v>
      </c>
      <c r="Q2948" s="45">
        <v>0</v>
      </c>
      <c r="R2948" s="45">
        <v>414099</v>
      </c>
      <c r="S2948" s="45">
        <v>90665</v>
      </c>
      <c r="T2948" s="45">
        <v>1362948</v>
      </c>
      <c r="U2948" s="45">
        <v>0</v>
      </c>
      <c r="V2948" s="45">
        <v>14.21</v>
      </c>
      <c r="W2948" s="45">
        <v>12.11</v>
      </c>
      <c r="X2948" s="45">
        <v>14.69</v>
      </c>
      <c r="Y2948" s="46">
        <v>472664.3</v>
      </c>
      <c r="Z2948" s="46">
        <v>71461.856866526025</v>
      </c>
      <c r="AA2948" s="47">
        <f>_xlfn.XLOOKUP($E2948,Main_OG!$D$1:$D$766,Main_OG!AJ$1:AJ$766,"")</f>
        <v>3537062</v>
      </c>
      <c r="AB2948" s="47">
        <f>_xlfn.XLOOKUP($E2948,Main_OG!$D$1:$D$766,Main_OG!AK$1:AK$766,"")</f>
        <v>722582</v>
      </c>
      <c r="AC2948" s="47">
        <f>_xlfn.XLOOKUP($E2948,Main_OG!$D$1:$D$766,Main_OG!AL$1:AL$766,"")</f>
        <v>380126558</v>
      </c>
      <c r="AD2948" s="47">
        <f>_xlfn.XLOOKUP($E2948,Main_OG!$D$1:$D$766,Main_OG!AM$1:AM$766,"")</f>
        <v>5085220</v>
      </c>
    </row>
    <row r="2949" spans="1:30" x14ac:dyDescent="0.35">
      <c r="A2949" s="36" t="s">
        <v>4155</v>
      </c>
      <c r="B2949" s="45" t="s">
        <v>202</v>
      </c>
      <c r="C2949" s="45" t="s">
        <v>4334</v>
      </c>
      <c r="D2949" s="36" t="s">
        <v>4538</v>
      </c>
      <c r="E2949" s="36" t="str">
        <f t="shared" si="138"/>
        <v>2012_MA</v>
      </c>
      <c r="F2949" s="45">
        <v>2012</v>
      </c>
      <c r="G2949" s="45">
        <f>_xlfn.XLOOKUP(I2949,Main_OG!$B$1:$B$766,Main_OG!$O$1:$O$766,"")</f>
        <v>1</v>
      </c>
      <c r="H2949" s="45">
        <f>_xlfn.XLOOKUP(E2949,Main_OG!$D$1:$D$766,Main_OG!$J$1:$J$766,"")</f>
        <v>1</v>
      </c>
      <c r="I2949" s="45" t="s">
        <v>202</v>
      </c>
      <c r="J2949" s="45" t="str">
        <f t="shared" si="139"/>
        <v>Western Massachusetts Elec Co_MA</v>
      </c>
      <c r="K2949" s="45" t="str">
        <f t="shared" si="140"/>
        <v>Western Massachusetts Electric Co_MA</v>
      </c>
      <c r="L2949" s="45" t="s">
        <v>4162</v>
      </c>
      <c r="M2949" s="45">
        <v>0</v>
      </c>
      <c r="N2949" s="45">
        <v>17428</v>
      </c>
      <c r="O2949" s="45">
        <v>669</v>
      </c>
      <c r="P2949" s="45">
        <v>172273</v>
      </c>
      <c r="Q2949" s="45">
        <v>0</v>
      </c>
      <c r="R2949" s="45">
        <v>393191</v>
      </c>
      <c r="S2949" s="45">
        <v>116026</v>
      </c>
      <c r="T2949" s="45">
        <v>1312714</v>
      </c>
      <c r="U2949" s="45">
        <v>0</v>
      </c>
      <c r="V2949" s="45">
        <v>13.822799</v>
      </c>
      <c r="W2949" s="45">
        <v>11.331943000000001</v>
      </c>
      <c r="X2949" s="45">
        <v>15.057126</v>
      </c>
      <c r="Y2949" s="46">
        <v>483286.3</v>
      </c>
      <c r="Z2949" s="46">
        <v>72519.026467869175</v>
      </c>
      <c r="AA2949" s="47">
        <f>_xlfn.XLOOKUP($E2949,Main_OG!$D$1:$D$766,Main_OG!AJ$1:AJ$766,"")</f>
        <v>1918218</v>
      </c>
      <c r="AB2949" s="47">
        <f>_xlfn.XLOOKUP($E2949,Main_OG!$D$1:$D$766,Main_OG!AK$1:AK$766,"")</f>
        <v>607588</v>
      </c>
      <c r="AC2949" s="47">
        <f>_xlfn.XLOOKUP($E2949,Main_OG!$D$1:$D$766,Main_OG!AL$1:AL$766,"")</f>
        <v>368660362</v>
      </c>
      <c r="AD2949" s="47">
        <f>_xlfn.XLOOKUP($E2949,Main_OG!$D$1:$D$766,Main_OG!AM$1:AM$766,"")</f>
        <v>5859540</v>
      </c>
    </row>
    <row r="2950" spans="1:30" x14ac:dyDescent="0.35">
      <c r="A2950" s="36" t="s">
        <v>4163</v>
      </c>
      <c r="B2950" s="45" t="s">
        <v>202</v>
      </c>
      <c r="C2950" s="45" t="s">
        <v>4334</v>
      </c>
      <c r="D2950" s="36" t="s">
        <v>4538</v>
      </c>
      <c r="E2950" s="36" t="str">
        <f t="shared" si="138"/>
        <v>2013_MA</v>
      </c>
      <c r="F2950" s="45">
        <v>2013</v>
      </c>
      <c r="G2950" s="45">
        <f>_xlfn.XLOOKUP(I2950,Main_OG!$B$1:$B$766,Main_OG!$O$1:$O$766,"")</f>
        <v>1</v>
      </c>
      <c r="H2950" s="45">
        <f>_xlfn.XLOOKUP(E2950,Main_OG!$D$1:$D$766,Main_OG!$J$1:$J$766,"")</f>
        <v>1</v>
      </c>
      <c r="I2950" s="45" t="s">
        <v>202</v>
      </c>
      <c r="J2950" s="45" t="str">
        <f t="shared" si="139"/>
        <v>Western Massachusetts Electric Company_MA</v>
      </c>
      <c r="K2950" s="45" t="str">
        <f t="shared" si="140"/>
        <v>Western Massachusetts Electric Co_MA</v>
      </c>
      <c r="L2950" s="45" t="s">
        <v>4164</v>
      </c>
      <c r="M2950" s="45">
        <v>0</v>
      </c>
      <c r="N2950" s="45">
        <v>17386</v>
      </c>
      <c r="O2950" s="45">
        <v>656</v>
      </c>
      <c r="P2950" s="45">
        <v>169402</v>
      </c>
      <c r="Q2950" s="45">
        <v>0</v>
      </c>
      <c r="R2950" s="45">
        <v>417820</v>
      </c>
      <c r="S2950" s="45">
        <v>95544</v>
      </c>
      <c r="T2950" s="45">
        <v>1309046</v>
      </c>
      <c r="U2950" s="45">
        <v>0</v>
      </c>
      <c r="V2950" s="45">
        <v>14.084054999999999</v>
      </c>
      <c r="W2950" s="45">
        <v>12.871556999999999</v>
      </c>
      <c r="X2950" s="45">
        <v>16.027321000000001</v>
      </c>
      <c r="Y2950" s="46">
        <v>486991.8</v>
      </c>
      <c r="Z2950" s="46">
        <v>72521.272023681347</v>
      </c>
      <c r="AA2950" s="47">
        <f>_xlfn.XLOOKUP($E2950,Main_OG!$D$1:$D$766,Main_OG!AJ$1:AJ$766,"")</f>
        <v>3446590</v>
      </c>
      <c r="AB2950" s="47">
        <f>_xlfn.XLOOKUP($E2950,Main_OG!$D$1:$D$766,Main_OG!AK$1:AK$766,"")</f>
        <v>1425434.2000000002</v>
      </c>
      <c r="AC2950" s="47">
        <f>_xlfn.XLOOKUP($E2950,Main_OG!$D$1:$D$766,Main_OG!AL$1:AL$766,"")</f>
        <v>318872772</v>
      </c>
      <c r="AD2950" s="47">
        <f>_xlfn.XLOOKUP($E2950,Main_OG!$D$1:$D$766,Main_OG!AM$1:AM$766,"")</f>
        <v>4330643</v>
      </c>
    </row>
    <row r="2951" spans="1:30" x14ac:dyDescent="0.35">
      <c r="A2951" s="36" t="s">
        <v>4163</v>
      </c>
      <c r="B2951" s="45" t="s">
        <v>202</v>
      </c>
      <c r="C2951" s="45" t="s">
        <v>4334</v>
      </c>
      <c r="D2951" s="36" t="s">
        <v>4538</v>
      </c>
      <c r="E2951" s="36" t="str">
        <f t="shared" si="138"/>
        <v>2014_MA</v>
      </c>
      <c r="F2951" s="45">
        <v>2014</v>
      </c>
      <c r="G2951" s="45">
        <f>_xlfn.XLOOKUP(I2951,Main_OG!$B$1:$B$766,Main_OG!$O$1:$O$766,"")</f>
        <v>1</v>
      </c>
      <c r="H2951" s="45">
        <f>_xlfn.XLOOKUP(E2951,Main_OG!$D$1:$D$766,Main_OG!$J$1:$J$766,"")</f>
        <v>1</v>
      </c>
      <c r="I2951" s="45" t="s">
        <v>202</v>
      </c>
      <c r="J2951" s="45" t="str">
        <f t="shared" si="139"/>
        <v>Western Massachusetts Electric Company_MA</v>
      </c>
      <c r="K2951" s="45" t="str">
        <f t="shared" si="140"/>
        <v>Western Massachusetts Electric Co_MA</v>
      </c>
      <c r="L2951" s="45" t="s">
        <v>4165</v>
      </c>
      <c r="M2951" s="45">
        <v>0</v>
      </c>
      <c r="N2951" s="45">
        <v>17946</v>
      </c>
      <c r="O2951" s="45">
        <v>649</v>
      </c>
      <c r="P2951" s="45">
        <v>169704</v>
      </c>
      <c r="Q2951" s="45">
        <v>0</v>
      </c>
      <c r="R2951" s="45">
        <v>452114</v>
      </c>
      <c r="S2951" s="45">
        <v>99956</v>
      </c>
      <c r="T2951" s="45">
        <v>1273017</v>
      </c>
      <c r="U2951" s="45">
        <v>0</v>
      </c>
      <c r="V2951" s="45">
        <v>15.136227</v>
      </c>
      <c r="W2951" s="45">
        <v>13.033935</v>
      </c>
      <c r="X2951" s="45">
        <v>16.899704</v>
      </c>
      <c r="Y2951" s="46">
        <v>496250.9</v>
      </c>
      <c r="Z2951" s="46">
        <v>73357.114052847188</v>
      </c>
      <c r="AA2951" s="47">
        <f>_xlfn.XLOOKUP($E2951,Main_OG!$D$1:$D$766,Main_OG!AJ$1:AJ$766,"")</f>
        <v>2496632</v>
      </c>
      <c r="AB2951" s="47">
        <f>_xlfn.XLOOKUP($E2951,Main_OG!$D$1:$D$766,Main_OG!AK$1:AK$766,"")</f>
        <v>3292696</v>
      </c>
      <c r="AC2951" s="47">
        <f>_xlfn.XLOOKUP($E2951,Main_OG!$D$1:$D$766,Main_OG!AL$1:AL$766,"")</f>
        <v>280334916</v>
      </c>
      <c r="AD2951" s="47">
        <f>_xlfn.XLOOKUP($E2951,Main_OG!$D$1:$D$766,Main_OG!AM$1:AM$766,"")</f>
        <v>5769154</v>
      </c>
    </row>
    <row r="2952" spans="1:30" x14ac:dyDescent="0.35">
      <c r="A2952" s="36" t="s">
        <v>4163</v>
      </c>
      <c r="B2952" s="45" t="s">
        <v>202</v>
      </c>
      <c r="C2952" s="45" t="s">
        <v>4334</v>
      </c>
      <c r="D2952" s="36" t="s">
        <v>4538</v>
      </c>
      <c r="E2952" s="36" t="str">
        <f t="shared" si="138"/>
        <v>2015_MA</v>
      </c>
      <c r="F2952" s="45">
        <v>2015</v>
      </c>
      <c r="G2952" s="45">
        <f>_xlfn.XLOOKUP(I2952,Main_OG!$B$1:$B$766,Main_OG!$O$1:$O$766,"")</f>
        <v>1</v>
      </c>
      <c r="H2952" s="45">
        <f>_xlfn.XLOOKUP(E2952,Main_OG!$D$1:$D$766,Main_OG!$J$1:$J$766,"")</f>
        <v>2</v>
      </c>
      <c r="I2952" s="45" t="s">
        <v>202</v>
      </c>
      <c r="J2952" s="45" t="str">
        <f t="shared" si="139"/>
        <v>Western Massachusetts Electric Company_MA</v>
      </c>
      <c r="K2952" s="45" t="str">
        <f t="shared" si="140"/>
        <v>Western Massachusetts Electric Co_MA</v>
      </c>
      <c r="L2952" s="45" t="s">
        <v>4166</v>
      </c>
      <c r="M2952" s="45">
        <v>0</v>
      </c>
      <c r="N2952" s="45">
        <v>15660</v>
      </c>
      <c r="O2952" s="45">
        <v>516</v>
      </c>
      <c r="P2952" s="45">
        <v>147535</v>
      </c>
      <c r="Q2952" s="45">
        <v>0</v>
      </c>
      <c r="R2952" s="45">
        <v>332955</v>
      </c>
      <c r="S2952" s="45">
        <v>53926</v>
      </c>
      <c r="T2952" s="45">
        <v>1074587</v>
      </c>
      <c r="U2952" s="45">
        <v>0</v>
      </c>
      <c r="V2952" s="45">
        <v>18.825247000000001</v>
      </c>
      <c r="W2952" s="45">
        <v>15.636984</v>
      </c>
      <c r="X2952" s="45">
        <v>20.746379999999998</v>
      </c>
      <c r="Y2952" s="46">
        <v>514398.7</v>
      </c>
      <c r="Z2952" s="46">
        <v>75674.867347977575</v>
      </c>
      <c r="AA2952" s="47">
        <f>_xlfn.XLOOKUP($E2952,Main_OG!$D$1:$D$766,Main_OG!AJ$1:AJ$766,"")</f>
        <v>2017462</v>
      </c>
      <c r="AB2952" s="47">
        <f>_xlfn.XLOOKUP($E2952,Main_OG!$D$1:$D$766,Main_OG!AK$1:AK$766,"")</f>
        <v>2650180</v>
      </c>
      <c r="AC2952" s="47">
        <f>_xlfn.XLOOKUP($E2952,Main_OG!$D$1:$D$766,Main_OG!AL$1:AL$766,"")</f>
        <v>324102006</v>
      </c>
      <c r="AD2952" s="47">
        <f>_xlfn.XLOOKUP($E2952,Main_OG!$D$1:$D$766,Main_OG!AM$1:AM$766,"")</f>
        <v>4994806</v>
      </c>
    </row>
    <row r="2953" spans="1:30" x14ac:dyDescent="0.35">
      <c r="A2953" s="36" t="s">
        <v>4163</v>
      </c>
      <c r="B2953" s="45" t="s">
        <v>202</v>
      </c>
      <c r="C2953" s="45" t="s">
        <v>4334</v>
      </c>
      <c r="D2953" s="36" t="s">
        <v>4538</v>
      </c>
      <c r="E2953" s="36" t="str">
        <f t="shared" si="138"/>
        <v>2016_MA</v>
      </c>
      <c r="F2953" s="45">
        <v>2016</v>
      </c>
      <c r="G2953" s="45">
        <f>_xlfn.XLOOKUP(I2953,Main_OG!$B$1:$B$766,Main_OG!$O$1:$O$766,"")</f>
        <v>1</v>
      </c>
      <c r="H2953" s="45">
        <f>_xlfn.XLOOKUP(E2953,Main_OG!$D$1:$D$766,Main_OG!$J$1:$J$766,"")</f>
        <v>2</v>
      </c>
      <c r="I2953" s="45" t="s">
        <v>202</v>
      </c>
      <c r="J2953" s="45" t="str">
        <f t="shared" si="139"/>
        <v>Western Massachusetts Electric Company_MA</v>
      </c>
      <c r="K2953" s="45" t="str">
        <f t="shared" si="140"/>
        <v>Western Massachusetts Electric Co_MA</v>
      </c>
      <c r="L2953" s="45" t="s">
        <v>4167</v>
      </c>
      <c r="M2953" s="45">
        <v>0</v>
      </c>
      <c r="N2953" s="45">
        <v>14742</v>
      </c>
      <c r="O2953" s="45">
        <v>464</v>
      </c>
      <c r="P2953" s="45">
        <v>144130</v>
      </c>
      <c r="Q2953" s="45">
        <v>0</v>
      </c>
      <c r="R2953" s="45">
        <v>307345</v>
      </c>
      <c r="S2953" s="45">
        <v>42690</v>
      </c>
      <c r="T2953" s="45">
        <v>1019505</v>
      </c>
      <c r="U2953" s="45">
        <v>0</v>
      </c>
      <c r="V2953" s="45">
        <v>15.301793999999999</v>
      </c>
      <c r="W2953" s="45">
        <v>12.557741999999999</v>
      </c>
      <c r="X2953" s="45">
        <v>18.325755999999998</v>
      </c>
      <c r="Y2953" s="46">
        <v>521662.8</v>
      </c>
      <c r="Z2953" s="46">
        <v>76408.584384996662</v>
      </c>
      <c r="AA2953" s="47">
        <f>_xlfn.XLOOKUP($E2953,Main_OG!$D$1:$D$766,Main_OG!AJ$1:AJ$766,"")</f>
        <v>1814058</v>
      </c>
      <c r="AB2953" s="47">
        <f>_xlfn.XLOOKUP($E2953,Main_OG!$D$1:$D$766,Main_OG!AK$1:AK$766,"")</f>
        <v>1195938</v>
      </c>
      <c r="AC2953" s="47">
        <f>_xlfn.XLOOKUP($E2953,Main_OG!$D$1:$D$766,Main_OG!AL$1:AL$766,"")</f>
        <v>312263028</v>
      </c>
      <c r="AD2953" s="47">
        <f>_xlfn.XLOOKUP($E2953,Main_OG!$D$1:$D$766,Main_OG!AM$1:AM$766,"")</f>
        <v>5414318</v>
      </c>
    </row>
    <row r="2954" spans="1:30" x14ac:dyDescent="0.35">
      <c r="A2954" s="36" t="s">
        <v>4163</v>
      </c>
      <c r="B2954" s="45" t="s">
        <v>202</v>
      </c>
      <c r="C2954" s="45" t="s">
        <v>4334</v>
      </c>
      <c r="D2954" s="36" t="s">
        <v>4538</v>
      </c>
      <c r="E2954" s="36" t="str">
        <f t="shared" si="138"/>
        <v>2017_MA</v>
      </c>
      <c r="F2954" s="45">
        <v>2017</v>
      </c>
      <c r="G2954" s="45">
        <f>_xlfn.XLOOKUP(I2954,Main_OG!$B$1:$B$766,Main_OG!$O$1:$O$766,"")</f>
        <v>1</v>
      </c>
      <c r="H2954" s="45">
        <f>_xlfn.XLOOKUP(E2954,Main_OG!$D$1:$D$766,Main_OG!$J$1:$J$766,"")</f>
        <v>2</v>
      </c>
      <c r="I2954" s="45" t="s">
        <v>202</v>
      </c>
      <c r="J2954" s="45" t="str">
        <f t="shared" si="139"/>
        <v>Western Massachusetts Electric Company_MA</v>
      </c>
      <c r="K2954" s="45" t="str">
        <f t="shared" si="140"/>
        <v>Western Massachusetts Electric Co_MA</v>
      </c>
      <c r="L2954" s="45" t="s">
        <v>4168</v>
      </c>
      <c r="M2954" s="45">
        <v>0</v>
      </c>
      <c r="N2954" s="45">
        <v>14296</v>
      </c>
      <c r="O2954" s="45">
        <v>433</v>
      </c>
      <c r="P2954" s="45">
        <v>144677</v>
      </c>
      <c r="Q2954" s="45">
        <v>0</v>
      </c>
      <c r="R2954" s="45">
        <v>305059</v>
      </c>
      <c r="S2954" s="45">
        <v>25519</v>
      </c>
      <c r="T2954" s="45">
        <v>997932</v>
      </c>
      <c r="U2954" s="45">
        <v>0</v>
      </c>
      <c r="V2954" s="45">
        <v>15.993726000000001</v>
      </c>
      <c r="W2954" s="45">
        <v>14.685528</v>
      </c>
      <c r="X2954" s="45">
        <v>18.981183000000001</v>
      </c>
      <c r="Y2954" s="46">
        <v>530129.4</v>
      </c>
      <c r="Z2954" s="46">
        <v>77238.255366019963</v>
      </c>
      <c r="AA2954" s="47">
        <f>_xlfn.XLOOKUP($E2954,Main_OG!$D$1:$D$766,Main_OG!AJ$1:AJ$766,"")</f>
        <v>1117840</v>
      </c>
      <c r="AB2954" s="47">
        <f>_xlfn.XLOOKUP($E2954,Main_OG!$D$1:$D$766,Main_OG!AK$1:AK$766,"")</f>
        <v>958826</v>
      </c>
      <c r="AC2954" s="47">
        <f>_xlfn.XLOOKUP($E2954,Main_OG!$D$1:$D$766,Main_OG!AL$1:AL$766,"")</f>
        <v>321468298</v>
      </c>
      <c r="AD2954" s="47">
        <f>_xlfn.XLOOKUP($E2954,Main_OG!$D$1:$D$766,Main_OG!AM$1:AM$766,"")</f>
        <v>5047170</v>
      </c>
    </row>
    <row r="2955" spans="1:30" x14ac:dyDescent="0.35">
      <c r="A2955" s="36" t="s">
        <v>4169</v>
      </c>
      <c r="B2955" s="45" t="s">
        <v>351</v>
      </c>
      <c r="C2955" s="45" t="s">
        <v>4335</v>
      </c>
      <c r="D2955" s="36" t="s">
        <v>4169</v>
      </c>
      <c r="E2955" s="36" t="str">
        <f t="shared" si="138"/>
        <v>2006_WI</v>
      </c>
      <c r="F2955" s="45">
        <v>2006</v>
      </c>
      <c r="G2955" s="45">
        <f>_xlfn.XLOOKUP(I2955,Main_OG!$B$1:$B$766,Main_OG!$O$1:$O$766,"")</f>
        <v>0</v>
      </c>
      <c r="H2955" s="45">
        <f>_xlfn.XLOOKUP(E2955,Main_OG!$D$1:$D$766,Main_OG!$J$1:$J$766,"")</f>
        <v>0</v>
      </c>
      <c r="I2955" s="45" t="s">
        <v>351</v>
      </c>
      <c r="J2955" s="45" t="str">
        <f t="shared" si="139"/>
        <v>Westfield Electric Co_WI</v>
      </c>
      <c r="K2955" s="45" t="str">
        <f t="shared" si="140"/>
        <v>Westfield Electric Co_WI</v>
      </c>
      <c r="L2955" s="45" t="s">
        <v>4170</v>
      </c>
      <c r="M2955" s="45">
        <v>0</v>
      </c>
      <c r="N2955" s="45">
        <v>135</v>
      </c>
      <c r="O2955" s="45">
        <v>37</v>
      </c>
      <c r="P2955" s="45">
        <v>571</v>
      </c>
      <c r="Q2955" s="45">
        <v>0</v>
      </c>
      <c r="R2955" s="45">
        <v>205</v>
      </c>
      <c r="S2955" s="45">
        <v>674</v>
      </c>
      <c r="T2955" s="45">
        <v>434</v>
      </c>
      <c r="U2955" s="45">
        <v>0</v>
      </c>
      <c r="V2955" s="45">
        <v>10.545267489711939</v>
      </c>
      <c r="W2955" s="45">
        <v>9.015516318887105</v>
      </c>
      <c r="X2955" s="45">
        <v>10.30878859857482</v>
      </c>
      <c r="Y2955" s="46">
        <v>287146.59999999998</v>
      </c>
      <c r="Z2955" s="46">
        <v>51481.599345961702</v>
      </c>
      <c r="AA2955" s="47">
        <f>_xlfn.XLOOKUP($E2955,Main_OG!$D$1:$D$766,Main_OG!AJ$1:AJ$766,"")</f>
        <v>47984959.539999999</v>
      </c>
      <c r="AB2955" s="47">
        <f>_xlfn.XLOOKUP($E2955,Main_OG!$D$1:$D$766,Main_OG!AK$1:AK$766,"")</f>
        <v>3549166.82</v>
      </c>
      <c r="AC2955" s="47">
        <f>_xlfn.XLOOKUP($E2955,Main_OG!$D$1:$D$766,Main_OG!AL$1:AL$766,"")</f>
        <v>88498243.219999984</v>
      </c>
      <c r="AD2955" s="47">
        <f>_xlfn.XLOOKUP($E2955,Main_OG!$D$1:$D$766,Main_OG!AM$1:AM$766,"")</f>
        <v>12233515</v>
      </c>
    </row>
    <row r="2956" spans="1:30" x14ac:dyDescent="0.35">
      <c r="A2956" s="36" t="s">
        <v>4169</v>
      </c>
      <c r="B2956" s="45" t="s">
        <v>351</v>
      </c>
      <c r="C2956" s="45" t="s">
        <v>4335</v>
      </c>
      <c r="D2956" s="36" t="s">
        <v>4169</v>
      </c>
      <c r="E2956" s="36" t="str">
        <f t="shared" si="138"/>
        <v>2007_WI</v>
      </c>
      <c r="F2956" s="45">
        <v>2007</v>
      </c>
      <c r="G2956" s="45">
        <f>_xlfn.XLOOKUP(I2956,Main_OG!$B$1:$B$766,Main_OG!$O$1:$O$766,"")</f>
        <v>0</v>
      </c>
      <c r="H2956" s="45">
        <f>_xlfn.XLOOKUP(E2956,Main_OG!$D$1:$D$766,Main_OG!$J$1:$J$766,"")</f>
        <v>0</v>
      </c>
      <c r="I2956" s="45" t="s">
        <v>351</v>
      </c>
      <c r="J2956" s="45" t="str">
        <f t="shared" si="139"/>
        <v>Westfield Electric Co_WI</v>
      </c>
      <c r="K2956" s="45" t="str">
        <f t="shared" si="140"/>
        <v>Westfield Electric Co_WI</v>
      </c>
      <c r="L2956" s="45" t="s">
        <v>4171</v>
      </c>
      <c r="M2956" s="45">
        <v>0</v>
      </c>
      <c r="N2956" s="45">
        <v>135</v>
      </c>
      <c r="O2956" s="45">
        <v>37</v>
      </c>
      <c r="P2956" s="45">
        <v>571</v>
      </c>
      <c r="Q2956" s="45">
        <v>0</v>
      </c>
      <c r="R2956" s="45">
        <v>223</v>
      </c>
      <c r="S2956" s="45">
        <v>697</v>
      </c>
      <c r="T2956" s="45">
        <v>453</v>
      </c>
      <c r="U2956" s="45">
        <v>0</v>
      </c>
      <c r="V2956" s="45">
        <v>11.06</v>
      </c>
      <c r="W2956" s="45">
        <v>9.6300000000000008</v>
      </c>
      <c r="X2956" s="45">
        <v>10.84</v>
      </c>
      <c r="Y2956" s="46">
        <v>289855.2</v>
      </c>
      <c r="Z2956" s="46">
        <v>51660.456888754226</v>
      </c>
      <c r="AA2956" s="47">
        <f>_xlfn.XLOOKUP($E2956,Main_OG!$D$1:$D$766,Main_OG!AJ$1:AJ$766,"")</f>
        <v>48160880</v>
      </c>
      <c r="AB2956" s="47">
        <f>_xlfn.XLOOKUP($E2956,Main_OG!$D$1:$D$766,Main_OG!AK$1:AK$766,"")</f>
        <v>3854054</v>
      </c>
      <c r="AC2956" s="47">
        <f>_xlfn.XLOOKUP($E2956,Main_OG!$D$1:$D$766,Main_OG!AL$1:AL$766,"")</f>
        <v>108994756</v>
      </c>
      <c r="AD2956" s="47">
        <f>_xlfn.XLOOKUP($E2956,Main_OG!$D$1:$D$766,Main_OG!AM$1:AM$766,"")</f>
        <v>12910319</v>
      </c>
    </row>
    <row r="2957" spans="1:30" x14ac:dyDescent="0.35">
      <c r="A2957" s="36" t="s">
        <v>4169</v>
      </c>
      <c r="B2957" s="45" t="s">
        <v>351</v>
      </c>
      <c r="C2957" s="45" t="s">
        <v>4335</v>
      </c>
      <c r="D2957" s="36" t="s">
        <v>4169</v>
      </c>
      <c r="E2957" s="36" t="str">
        <f t="shared" si="138"/>
        <v>2008_WI</v>
      </c>
      <c r="F2957" s="45">
        <v>2008</v>
      </c>
      <c r="G2957" s="45">
        <f>_xlfn.XLOOKUP(I2957,Main_OG!$B$1:$B$766,Main_OG!$O$1:$O$766,"")</f>
        <v>0</v>
      </c>
      <c r="H2957" s="45">
        <f>_xlfn.XLOOKUP(E2957,Main_OG!$D$1:$D$766,Main_OG!$J$1:$J$766,"")</f>
        <v>0</v>
      </c>
      <c r="I2957" s="45" t="s">
        <v>351</v>
      </c>
      <c r="J2957" s="45" t="str">
        <f t="shared" si="139"/>
        <v>Westfield Electric Co_WI</v>
      </c>
      <c r="K2957" s="45" t="str">
        <f t="shared" si="140"/>
        <v>Westfield Electric Co_WI</v>
      </c>
      <c r="L2957" s="45" t="s">
        <v>4172</v>
      </c>
      <c r="M2957" s="45">
        <v>0</v>
      </c>
      <c r="N2957" s="45">
        <v>128</v>
      </c>
      <c r="O2957" s="45">
        <v>38</v>
      </c>
      <c r="P2957" s="45">
        <v>584</v>
      </c>
      <c r="Q2957" s="45">
        <v>0</v>
      </c>
      <c r="R2957" s="45">
        <v>1955</v>
      </c>
      <c r="S2957" s="45">
        <v>7113</v>
      </c>
      <c r="T2957" s="45">
        <v>4198</v>
      </c>
      <c r="U2957" s="45">
        <v>0</v>
      </c>
      <c r="V2957" s="45">
        <v>11.82</v>
      </c>
      <c r="W2957" s="45">
        <v>10.38</v>
      </c>
      <c r="X2957" s="45">
        <v>11.65</v>
      </c>
      <c r="Y2957" s="46">
        <v>286204.7</v>
      </c>
      <c r="Z2957" s="46">
        <v>50736.554324803634</v>
      </c>
      <c r="AA2957" s="47">
        <f>_xlfn.XLOOKUP($E2957,Main_OG!$D$1:$D$766,Main_OG!AJ$1:AJ$766,"")</f>
        <v>49868066</v>
      </c>
      <c r="AB2957" s="47">
        <f>_xlfn.XLOOKUP($E2957,Main_OG!$D$1:$D$766,Main_OG!AK$1:AK$766,"")</f>
        <v>3460118</v>
      </c>
      <c r="AC2957" s="47">
        <f>_xlfn.XLOOKUP($E2957,Main_OG!$D$1:$D$766,Main_OG!AL$1:AL$766,"")</f>
        <v>82624382</v>
      </c>
      <c r="AD2957" s="47">
        <f>_xlfn.XLOOKUP($E2957,Main_OG!$D$1:$D$766,Main_OG!AM$1:AM$766,"")</f>
        <v>12154510</v>
      </c>
    </row>
    <row r="2958" spans="1:30" x14ac:dyDescent="0.35">
      <c r="A2958" s="36" t="s">
        <v>4169</v>
      </c>
      <c r="B2958" s="45" t="s">
        <v>351</v>
      </c>
      <c r="C2958" s="45" t="s">
        <v>4335</v>
      </c>
      <c r="D2958" s="36" t="s">
        <v>4169</v>
      </c>
      <c r="E2958" s="36" t="str">
        <f t="shared" si="138"/>
        <v>2009_WI</v>
      </c>
      <c r="F2958" s="45">
        <v>2009</v>
      </c>
      <c r="G2958" s="45">
        <f>_xlfn.XLOOKUP(I2958,Main_OG!$B$1:$B$766,Main_OG!$O$1:$O$766,"")</f>
        <v>0</v>
      </c>
      <c r="H2958" s="45">
        <f>_xlfn.XLOOKUP(E2958,Main_OG!$D$1:$D$766,Main_OG!$J$1:$J$766,"")</f>
        <v>0</v>
      </c>
      <c r="I2958" s="45" t="s">
        <v>351</v>
      </c>
      <c r="J2958" s="45" t="str">
        <f t="shared" si="139"/>
        <v>Westfield Electric Co_WI</v>
      </c>
      <c r="K2958" s="45" t="str">
        <f t="shared" si="140"/>
        <v>Westfield Electric Co_WI</v>
      </c>
      <c r="L2958" s="45" t="s">
        <v>4173</v>
      </c>
      <c r="M2958" s="45">
        <v>0</v>
      </c>
      <c r="N2958" s="45">
        <v>129</v>
      </c>
      <c r="O2958" s="45">
        <v>38</v>
      </c>
      <c r="P2958" s="45">
        <v>588</v>
      </c>
      <c r="Q2958" s="45">
        <v>0</v>
      </c>
      <c r="R2958" s="45">
        <v>2100</v>
      </c>
      <c r="S2958" s="45">
        <v>6529</v>
      </c>
      <c r="T2958" s="45">
        <v>4067</v>
      </c>
      <c r="U2958" s="45">
        <v>0</v>
      </c>
      <c r="V2958" s="45">
        <v>11.95</v>
      </c>
      <c r="W2958" s="45">
        <v>10.4</v>
      </c>
      <c r="X2958" s="45">
        <v>11.73</v>
      </c>
      <c r="Y2958" s="46">
        <v>277279.40000000002</v>
      </c>
      <c r="Z2958" s="46">
        <v>48909.24112900722</v>
      </c>
      <c r="AA2958" s="47">
        <f>_xlfn.XLOOKUP($E2958,Main_OG!$D$1:$D$766,Main_OG!AJ$1:AJ$766,"")</f>
        <v>44836820</v>
      </c>
      <c r="AB2958" s="47">
        <f>_xlfn.XLOOKUP($E2958,Main_OG!$D$1:$D$766,Main_OG!AK$1:AK$766,"")</f>
        <v>2630276</v>
      </c>
      <c r="AC2958" s="47">
        <f>_xlfn.XLOOKUP($E2958,Main_OG!$D$1:$D$766,Main_OG!AL$1:AL$766,"")</f>
        <v>82642892</v>
      </c>
      <c r="AD2958" s="47">
        <f>_xlfn.XLOOKUP($E2958,Main_OG!$D$1:$D$766,Main_OG!AM$1:AM$766,"")</f>
        <v>12683151</v>
      </c>
    </row>
    <row r="2959" spans="1:30" x14ac:dyDescent="0.35">
      <c r="A2959" s="36" t="s">
        <v>4169</v>
      </c>
      <c r="B2959" s="45" t="s">
        <v>351</v>
      </c>
      <c r="C2959" s="45" t="s">
        <v>4335</v>
      </c>
      <c r="D2959" s="36" t="s">
        <v>4169</v>
      </c>
      <c r="E2959" s="36" t="str">
        <f t="shared" si="138"/>
        <v>2010_WI</v>
      </c>
      <c r="F2959" s="45">
        <v>2010</v>
      </c>
      <c r="G2959" s="45">
        <f>_xlfn.XLOOKUP(I2959,Main_OG!$B$1:$B$766,Main_OG!$O$1:$O$766,"")</f>
        <v>0</v>
      </c>
      <c r="H2959" s="45">
        <f>_xlfn.XLOOKUP(E2959,Main_OG!$D$1:$D$766,Main_OG!$J$1:$J$766,"")</f>
        <v>0</v>
      </c>
      <c r="I2959" s="45" t="s">
        <v>351</v>
      </c>
      <c r="J2959" s="45" t="str">
        <f t="shared" si="139"/>
        <v>Westfield Electric Co_WI</v>
      </c>
      <c r="K2959" s="45" t="str">
        <f t="shared" si="140"/>
        <v>Westfield Electric Co_WI</v>
      </c>
      <c r="L2959" s="45" t="s">
        <v>4174</v>
      </c>
      <c r="M2959" s="45">
        <v>0</v>
      </c>
      <c r="N2959" s="45">
        <v>149</v>
      </c>
      <c r="O2959" s="45">
        <v>18</v>
      </c>
      <c r="P2959" s="45">
        <v>584</v>
      </c>
      <c r="Q2959" s="45">
        <v>0</v>
      </c>
      <c r="R2959" s="45">
        <v>2110</v>
      </c>
      <c r="S2959" s="45">
        <v>6675</v>
      </c>
      <c r="T2959" s="45">
        <v>4177</v>
      </c>
      <c r="U2959" s="45">
        <v>0</v>
      </c>
      <c r="V2959" s="45">
        <v>13.93</v>
      </c>
      <c r="W2959" s="45">
        <v>12.31</v>
      </c>
      <c r="X2959" s="45">
        <v>13.96</v>
      </c>
      <c r="Y2959" s="46">
        <v>287652.90000000002</v>
      </c>
      <c r="Z2959" s="46">
        <v>50549.332945320813</v>
      </c>
      <c r="AA2959" s="47">
        <f>_xlfn.XLOOKUP($E2959,Main_OG!$D$1:$D$766,Main_OG!AJ$1:AJ$766,"")</f>
        <v>48147388</v>
      </c>
      <c r="AB2959" s="47">
        <f>_xlfn.XLOOKUP($E2959,Main_OG!$D$1:$D$766,Main_OG!AK$1:AK$766,"")</f>
        <v>2625246</v>
      </c>
      <c r="AC2959" s="47">
        <f>_xlfn.XLOOKUP($E2959,Main_OG!$D$1:$D$766,Main_OG!AL$1:AL$766,"")</f>
        <v>85543582</v>
      </c>
      <c r="AD2959" s="47">
        <f>_xlfn.XLOOKUP($E2959,Main_OG!$D$1:$D$766,Main_OG!AM$1:AM$766,"")</f>
        <v>13280939</v>
      </c>
    </row>
    <row r="2960" spans="1:30" x14ac:dyDescent="0.35">
      <c r="A2960" s="36" t="s">
        <v>4175</v>
      </c>
      <c r="B2960" s="45" t="s">
        <v>351</v>
      </c>
      <c r="C2960" s="45" t="s">
        <v>4335</v>
      </c>
      <c r="D2960" s="36" t="s">
        <v>4169</v>
      </c>
      <c r="E2960" s="36" t="str">
        <f t="shared" si="138"/>
        <v>2011_WI</v>
      </c>
      <c r="F2960" s="45">
        <v>2011</v>
      </c>
      <c r="G2960" s="45">
        <f>_xlfn.XLOOKUP(I2960,Main_OG!$B$1:$B$766,Main_OG!$O$1:$O$766,"")</f>
        <v>0</v>
      </c>
      <c r="H2960" s="45">
        <f>_xlfn.XLOOKUP(E2960,Main_OG!$D$1:$D$766,Main_OG!$J$1:$J$766,"")</f>
        <v>0</v>
      </c>
      <c r="I2960" s="45" t="s">
        <v>351</v>
      </c>
      <c r="J2960" s="45" t="str">
        <f t="shared" si="139"/>
        <v>Westfield Electric Company_WI</v>
      </c>
      <c r="K2960" s="45" t="str">
        <f t="shared" si="140"/>
        <v>Westfield Electric Co_WI</v>
      </c>
      <c r="L2960" s="45" t="s">
        <v>4176</v>
      </c>
      <c r="M2960" s="45">
        <v>0</v>
      </c>
      <c r="N2960" s="45">
        <v>150</v>
      </c>
      <c r="O2960" s="45">
        <v>16</v>
      </c>
      <c r="P2960" s="45">
        <v>586</v>
      </c>
      <c r="Q2960" s="45">
        <v>0</v>
      </c>
      <c r="R2960" s="45">
        <v>3391</v>
      </c>
      <c r="S2960" s="45">
        <v>5507</v>
      </c>
      <c r="T2960" s="45">
        <v>4302</v>
      </c>
      <c r="U2960" s="45">
        <v>0</v>
      </c>
      <c r="V2960" s="45">
        <v>13.74</v>
      </c>
      <c r="W2960" s="45">
        <v>12.37</v>
      </c>
      <c r="X2960" s="45">
        <v>14.02</v>
      </c>
      <c r="Y2960" s="46">
        <v>293664</v>
      </c>
      <c r="Z2960" s="46">
        <v>51467.268623024829</v>
      </c>
      <c r="AA2960" s="47">
        <f>_xlfn.XLOOKUP($E2960,Main_OG!$D$1:$D$766,Main_OG!AJ$1:AJ$766,"")</f>
        <v>46098434</v>
      </c>
      <c r="AB2960" s="47">
        <f>_xlfn.XLOOKUP($E2960,Main_OG!$D$1:$D$766,Main_OG!AK$1:AK$766,"")</f>
        <v>2129235.35</v>
      </c>
      <c r="AC2960" s="47">
        <f>_xlfn.XLOOKUP($E2960,Main_OG!$D$1:$D$766,Main_OG!AL$1:AL$766,"")</f>
        <v>95949646</v>
      </c>
      <c r="AD2960" s="47">
        <f>_xlfn.XLOOKUP($E2960,Main_OG!$D$1:$D$766,Main_OG!AM$1:AM$766,"")</f>
        <v>11559781</v>
      </c>
    </row>
    <row r="2961" spans="1:30" x14ac:dyDescent="0.35">
      <c r="A2961" s="36" t="s">
        <v>4175</v>
      </c>
      <c r="B2961" s="45" t="s">
        <v>351</v>
      </c>
      <c r="C2961" s="45" t="s">
        <v>4335</v>
      </c>
      <c r="D2961" s="36" t="s">
        <v>4169</v>
      </c>
      <c r="E2961" s="36" t="str">
        <f t="shared" si="138"/>
        <v>2012_WI</v>
      </c>
      <c r="F2961" s="45">
        <v>2012</v>
      </c>
      <c r="G2961" s="45">
        <f>_xlfn.XLOOKUP(I2961,Main_OG!$B$1:$B$766,Main_OG!$O$1:$O$766,"")</f>
        <v>0</v>
      </c>
      <c r="H2961" s="45">
        <f>_xlfn.XLOOKUP(E2961,Main_OG!$D$1:$D$766,Main_OG!$J$1:$J$766,"")</f>
        <v>0</v>
      </c>
      <c r="I2961" s="45" t="s">
        <v>351</v>
      </c>
      <c r="J2961" s="45" t="str">
        <f t="shared" si="139"/>
        <v>Westfield Electric Company_WI</v>
      </c>
      <c r="K2961" s="45" t="str">
        <f t="shared" si="140"/>
        <v>Westfield Electric Co_WI</v>
      </c>
      <c r="L2961" s="45" t="s">
        <v>4177</v>
      </c>
      <c r="M2961" s="45">
        <v>0</v>
      </c>
      <c r="N2961" s="45">
        <v>145</v>
      </c>
      <c r="O2961" s="45">
        <v>16</v>
      </c>
      <c r="P2961" s="45">
        <v>586</v>
      </c>
      <c r="Q2961" s="45">
        <v>0</v>
      </c>
      <c r="R2961" s="45">
        <v>3718</v>
      </c>
      <c r="S2961" s="45">
        <v>5059</v>
      </c>
      <c r="T2961" s="45">
        <v>4424</v>
      </c>
      <c r="U2961" s="45">
        <v>0</v>
      </c>
      <c r="V2961" s="45">
        <v>15.411512</v>
      </c>
      <c r="W2961" s="45">
        <v>11.741451</v>
      </c>
      <c r="X2961" s="45">
        <v>14.150090000000001</v>
      </c>
      <c r="Y2961" s="46">
        <v>299007.59999999998</v>
      </c>
      <c r="Z2961" s="46">
        <v>52266.517504031326</v>
      </c>
      <c r="AA2961" s="47">
        <f>_xlfn.XLOOKUP($E2961,Main_OG!$D$1:$D$766,Main_OG!AJ$1:AJ$766,"")</f>
        <v>38987626</v>
      </c>
      <c r="AB2961" s="47">
        <f>_xlfn.XLOOKUP($E2961,Main_OG!$D$1:$D$766,Main_OG!AK$1:AK$766,"")</f>
        <v>960860</v>
      </c>
      <c r="AC2961" s="47">
        <f>_xlfn.XLOOKUP($E2961,Main_OG!$D$1:$D$766,Main_OG!AL$1:AL$766,"")</f>
        <v>173921342</v>
      </c>
      <c r="AD2961" s="47">
        <f>_xlfn.XLOOKUP($E2961,Main_OG!$D$1:$D$766,Main_OG!AM$1:AM$766,"")</f>
        <v>14299595</v>
      </c>
    </row>
    <row r="2962" spans="1:30" x14ac:dyDescent="0.35">
      <c r="A2962" s="36" t="s">
        <v>4175</v>
      </c>
      <c r="B2962" s="45" t="s">
        <v>351</v>
      </c>
      <c r="C2962" s="45" t="s">
        <v>4335</v>
      </c>
      <c r="D2962" s="36" t="s">
        <v>4169</v>
      </c>
      <c r="E2962" s="36" t="str">
        <f t="shared" si="138"/>
        <v>2013_WI</v>
      </c>
      <c r="F2962" s="45">
        <v>2013</v>
      </c>
      <c r="G2962" s="45">
        <f>_xlfn.XLOOKUP(I2962,Main_OG!$B$1:$B$766,Main_OG!$O$1:$O$766,"")</f>
        <v>0</v>
      </c>
      <c r="H2962" s="45">
        <f>_xlfn.XLOOKUP(E2962,Main_OG!$D$1:$D$766,Main_OG!$J$1:$J$766,"")</f>
        <v>0</v>
      </c>
      <c r="I2962" s="45" t="s">
        <v>351</v>
      </c>
      <c r="J2962" s="45" t="str">
        <f t="shared" si="139"/>
        <v>Westfield Electric Company_WI</v>
      </c>
      <c r="K2962" s="45" t="str">
        <f t="shared" si="140"/>
        <v>Westfield Electric Co_WI</v>
      </c>
      <c r="L2962" s="45" t="s">
        <v>4178</v>
      </c>
      <c r="M2962" s="45">
        <v>0</v>
      </c>
      <c r="N2962" s="45">
        <v>145</v>
      </c>
      <c r="O2962" s="45">
        <v>16</v>
      </c>
      <c r="P2962" s="45">
        <v>590</v>
      </c>
      <c r="Q2962" s="45">
        <v>0</v>
      </c>
      <c r="R2962" s="45">
        <v>3811</v>
      </c>
      <c r="S2962" s="45">
        <v>5203</v>
      </c>
      <c r="T2962" s="45">
        <v>4449</v>
      </c>
      <c r="U2962" s="45">
        <v>0</v>
      </c>
      <c r="V2962" s="45">
        <v>13.907111</v>
      </c>
      <c r="W2962" s="45">
        <v>10.8399</v>
      </c>
      <c r="X2962" s="45">
        <v>13.351315</v>
      </c>
      <c r="Y2962" s="46">
        <v>301550.5</v>
      </c>
      <c r="Z2962" s="46">
        <v>52553.131642108798</v>
      </c>
      <c r="AA2962" s="47">
        <f>_xlfn.XLOOKUP($E2962,Main_OG!$D$1:$D$766,Main_OG!AJ$1:AJ$766,"")</f>
        <v>47747638</v>
      </c>
      <c r="AB2962" s="47">
        <f>_xlfn.XLOOKUP($E2962,Main_OG!$D$1:$D$766,Main_OG!AK$1:AK$766,"")</f>
        <v>885782</v>
      </c>
      <c r="AC2962" s="47">
        <f>_xlfn.XLOOKUP($E2962,Main_OG!$D$1:$D$766,Main_OG!AL$1:AL$766,"")</f>
        <v>122721516</v>
      </c>
      <c r="AD2962" s="47">
        <f>_xlfn.XLOOKUP($E2962,Main_OG!$D$1:$D$766,Main_OG!AM$1:AM$766,"")</f>
        <v>11675194</v>
      </c>
    </row>
    <row r="2963" spans="1:30" x14ac:dyDescent="0.35">
      <c r="A2963" s="36" t="s">
        <v>4175</v>
      </c>
      <c r="B2963" s="45" t="s">
        <v>351</v>
      </c>
      <c r="C2963" s="45" t="s">
        <v>4335</v>
      </c>
      <c r="D2963" s="36" t="s">
        <v>4169</v>
      </c>
      <c r="E2963" s="36" t="str">
        <f t="shared" si="138"/>
        <v>2014_WI</v>
      </c>
      <c r="F2963" s="45">
        <v>2014</v>
      </c>
      <c r="G2963" s="45">
        <f>_xlfn.XLOOKUP(I2963,Main_OG!$B$1:$B$766,Main_OG!$O$1:$O$766,"")</f>
        <v>0</v>
      </c>
      <c r="H2963" s="45">
        <f>_xlfn.XLOOKUP(E2963,Main_OG!$D$1:$D$766,Main_OG!$J$1:$J$766,"")</f>
        <v>0</v>
      </c>
      <c r="I2963" s="45" t="s">
        <v>351</v>
      </c>
      <c r="J2963" s="45" t="str">
        <f t="shared" si="139"/>
        <v>Westfield Electric Company_WI</v>
      </c>
      <c r="K2963" s="45" t="str">
        <f t="shared" si="140"/>
        <v>Westfield Electric Co_WI</v>
      </c>
      <c r="L2963" s="45" t="s">
        <v>4179</v>
      </c>
      <c r="M2963" s="45">
        <v>0</v>
      </c>
      <c r="N2963" s="45">
        <v>145</v>
      </c>
      <c r="O2963" s="45">
        <v>16</v>
      </c>
      <c r="P2963" s="45">
        <v>597</v>
      </c>
      <c r="Q2963" s="45">
        <v>0</v>
      </c>
      <c r="R2963" s="45">
        <v>3533</v>
      </c>
      <c r="S2963" s="45">
        <v>5357</v>
      </c>
      <c r="T2963" s="45">
        <v>4350</v>
      </c>
      <c r="U2963" s="45">
        <v>0</v>
      </c>
      <c r="V2963" s="45">
        <v>14.095668999999999</v>
      </c>
      <c r="W2963" s="45">
        <v>12.861675999999999</v>
      </c>
      <c r="X2963" s="45">
        <v>14.321839000000001</v>
      </c>
      <c r="Y2963" s="46">
        <v>309425.8</v>
      </c>
      <c r="Z2963" s="46">
        <v>53783.260408687413</v>
      </c>
      <c r="AA2963" s="47">
        <f>_xlfn.XLOOKUP($E2963,Main_OG!$D$1:$D$766,Main_OG!AJ$1:AJ$766,"")</f>
        <v>42668086</v>
      </c>
      <c r="AB2963" s="47">
        <f>_xlfn.XLOOKUP($E2963,Main_OG!$D$1:$D$766,Main_OG!AK$1:AK$766,"")</f>
        <v>1056130</v>
      </c>
      <c r="AC2963" s="47">
        <f>_xlfn.XLOOKUP($E2963,Main_OG!$D$1:$D$766,Main_OG!AL$1:AL$766,"")</f>
        <v>119709694</v>
      </c>
      <c r="AD2963" s="47">
        <f>_xlfn.XLOOKUP($E2963,Main_OG!$D$1:$D$766,Main_OG!AM$1:AM$766,"")</f>
        <v>9447096</v>
      </c>
    </row>
    <row r="2964" spans="1:30" x14ac:dyDescent="0.35">
      <c r="A2964" s="36" t="s">
        <v>4175</v>
      </c>
      <c r="B2964" s="45" t="s">
        <v>351</v>
      </c>
      <c r="C2964" s="45" t="s">
        <v>4335</v>
      </c>
      <c r="D2964" s="36" t="s">
        <v>4169</v>
      </c>
      <c r="E2964" s="36" t="str">
        <f t="shared" si="138"/>
        <v>2015_WI</v>
      </c>
      <c r="F2964" s="45">
        <v>2015</v>
      </c>
      <c r="G2964" s="45">
        <f>_xlfn.XLOOKUP(I2964,Main_OG!$B$1:$B$766,Main_OG!$O$1:$O$766,"")</f>
        <v>0</v>
      </c>
      <c r="H2964" s="45">
        <f>_xlfn.XLOOKUP(E2964,Main_OG!$D$1:$D$766,Main_OG!$J$1:$J$766,"")</f>
        <v>0</v>
      </c>
      <c r="I2964" s="45" t="s">
        <v>351</v>
      </c>
      <c r="J2964" s="45" t="str">
        <f t="shared" si="139"/>
        <v>Westfield Electric Company_WI</v>
      </c>
      <c r="K2964" s="45" t="str">
        <f t="shared" si="140"/>
        <v>Westfield Electric Co_WI</v>
      </c>
      <c r="L2964" s="45" t="s">
        <v>4180</v>
      </c>
      <c r="M2964" s="45">
        <v>0</v>
      </c>
      <c r="N2964" s="45">
        <v>137</v>
      </c>
      <c r="O2964" s="45">
        <v>17</v>
      </c>
      <c r="P2964" s="45">
        <v>590</v>
      </c>
      <c r="Q2964" s="45">
        <v>0</v>
      </c>
      <c r="R2964" s="45">
        <v>3044</v>
      </c>
      <c r="S2964" s="45">
        <v>5158</v>
      </c>
      <c r="T2964" s="45">
        <v>4031</v>
      </c>
      <c r="U2964" s="45">
        <v>0</v>
      </c>
      <c r="V2964" s="45">
        <v>15.637319</v>
      </c>
      <c r="W2964" s="45">
        <v>12.737494999999999</v>
      </c>
      <c r="X2964" s="45">
        <v>14.16522</v>
      </c>
      <c r="Y2964" s="46">
        <v>315687.8</v>
      </c>
      <c r="Z2964" s="46">
        <v>54779.073203599488</v>
      </c>
      <c r="AA2964" s="47">
        <f>_xlfn.XLOOKUP($E2964,Main_OG!$D$1:$D$766,Main_OG!AJ$1:AJ$766,"")</f>
        <v>43384686</v>
      </c>
      <c r="AB2964" s="47">
        <f>_xlfn.XLOOKUP($E2964,Main_OG!$D$1:$D$766,Main_OG!AK$1:AK$766,"")</f>
        <v>705030</v>
      </c>
      <c r="AC2964" s="47">
        <f>_xlfn.XLOOKUP($E2964,Main_OG!$D$1:$D$766,Main_OG!AL$1:AL$766,"")</f>
        <v>198250178</v>
      </c>
      <c r="AD2964" s="47">
        <f>_xlfn.XLOOKUP($E2964,Main_OG!$D$1:$D$766,Main_OG!AM$1:AM$766,"")</f>
        <v>10008183</v>
      </c>
    </row>
    <row r="2965" spans="1:30" x14ac:dyDescent="0.35">
      <c r="A2965" s="36" t="s">
        <v>4175</v>
      </c>
      <c r="B2965" s="45" t="s">
        <v>351</v>
      </c>
      <c r="C2965" s="45" t="s">
        <v>4335</v>
      </c>
      <c r="D2965" s="36" t="s">
        <v>4169</v>
      </c>
      <c r="E2965" s="36" t="str">
        <f t="shared" si="138"/>
        <v>2016_WI</v>
      </c>
      <c r="F2965" s="45">
        <v>2016</v>
      </c>
      <c r="G2965" s="45">
        <f>_xlfn.XLOOKUP(I2965,Main_OG!$B$1:$B$766,Main_OG!$O$1:$O$766,"")</f>
        <v>0</v>
      </c>
      <c r="H2965" s="45">
        <f>_xlfn.XLOOKUP(E2965,Main_OG!$D$1:$D$766,Main_OG!$J$1:$J$766,"")</f>
        <v>0</v>
      </c>
      <c r="I2965" s="45" t="s">
        <v>351</v>
      </c>
      <c r="J2965" s="45" t="str">
        <f t="shared" si="139"/>
        <v>Westfield Electric Company_WI</v>
      </c>
      <c r="K2965" s="45" t="str">
        <f t="shared" si="140"/>
        <v>Westfield Electric Co_WI</v>
      </c>
      <c r="L2965" s="45" t="s">
        <v>4181</v>
      </c>
      <c r="M2965" s="45">
        <v>0</v>
      </c>
      <c r="N2965" s="45">
        <v>170</v>
      </c>
      <c r="O2965" s="45">
        <v>16</v>
      </c>
      <c r="P2965" s="45">
        <v>594</v>
      </c>
      <c r="Q2965" s="45">
        <v>0</v>
      </c>
      <c r="R2965" s="45">
        <v>3495</v>
      </c>
      <c r="S2965" s="45">
        <v>5260</v>
      </c>
      <c r="T2965" s="45">
        <v>4206</v>
      </c>
      <c r="U2965" s="45">
        <v>0</v>
      </c>
      <c r="V2965" s="45">
        <v>15.135908000000001</v>
      </c>
      <c r="W2965" s="45">
        <v>14.144487</v>
      </c>
      <c r="X2965" s="45">
        <v>15.739420000000001</v>
      </c>
      <c r="Y2965" s="46">
        <v>319272.3</v>
      </c>
      <c r="Z2965" s="46">
        <v>55283.619356659634</v>
      </c>
      <c r="AA2965" s="47">
        <f>_xlfn.XLOOKUP($E2965,Main_OG!$D$1:$D$766,Main_OG!AJ$1:AJ$766,"")</f>
        <v>38268622</v>
      </c>
      <c r="AB2965" s="47">
        <f>_xlfn.XLOOKUP($E2965,Main_OG!$D$1:$D$766,Main_OG!AK$1:AK$766,"")</f>
        <v>585422</v>
      </c>
      <c r="AC2965" s="47">
        <f>_xlfn.XLOOKUP($E2965,Main_OG!$D$1:$D$766,Main_OG!AL$1:AL$766,"")</f>
        <v>229614262</v>
      </c>
      <c r="AD2965" s="47">
        <f>_xlfn.XLOOKUP($E2965,Main_OG!$D$1:$D$766,Main_OG!AM$1:AM$766,"")</f>
        <v>10151394</v>
      </c>
    </row>
    <row r="2966" spans="1:30" x14ac:dyDescent="0.35">
      <c r="A2966" s="36" t="s">
        <v>4169</v>
      </c>
      <c r="B2966" s="45" t="s">
        <v>351</v>
      </c>
      <c r="C2966" s="45" t="s">
        <v>4335</v>
      </c>
      <c r="D2966" s="36" t="s">
        <v>4169</v>
      </c>
      <c r="E2966" s="36" t="str">
        <f t="shared" si="138"/>
        <v>2017_WI</v>
      </c>
      <c r="F2966" s="45">
        <v>2017</v>
      </c>
      <c r="G2966" s="45">
        <f>_xlfn.XLOOKUP(I2966,Main_OG!$B$1:$B$766,Main_OG!$O$1:$O$766,"")</f>
        <v>0</v>
      </c>
      <c r="H2966" s="45">
        <f>_xlfn.XLOOKUP(E2966,Main_OG!$D$1:$D$766,Main_OG!$J$1:$J$766,"")</f>
        <v>0</v>
      </c>
      <c r="I2966" s="45" t="s">
        <v>351</v>
      </c>
      <c r="J2966" s="45" t="str">
        <f t="shared" si="139"/>
        <v>Westfield Electric Co_WI</v>
      </c>
      <c r="K2966" s="45" t="str">
        <f t="shared" si="140"/>
        <v>Westfield Electric Co_WI</v>
      </c>
      <c r="L2966" s="45" t="s">
        <v>4182</v>
      </c>
      <c r="M2966" s="45">
        <v>0</v>
      </c>
      <c r="N2966" s="45">
        <v>163</v>
      </c>
      <c r="O2966" s="45">
        <v>16</v>
      </c>
      <c r="P2966" s="45">
        <v>588</v>
      </c>
      <c r="Q2966" s="45">
        <v>0</v>
      </c>
      <c r="R2966" s="45">
        <v>3142</v>
      </c>
      <c r="S2966" s="45">
        <v>5188</v>
      </c>
      <c r="T2966" s="45">
        <v>4072</v>
      </c>
      <c r="U2966" s="45">
        <v>0</v>
      </c>
      <c r="V2966" s="45">
        <v>16.072565000000001</v>
      </c>
      <c r="W2966" s="45">
        <v>14.475713000000001</v>
      </c>
      <c r="X2966" s="45">
        <v>16.355599000000002</v>
      </c>
      <c r="Y2966" s="46">
        <v>321886.8</v>
      </c>
      <c r="Z2966" s="46">
        <v>55563.37513962618</v>
      </c>
      <c r="AA2966" s="47">
        <f>_xlfn.XLOOKUP($E2966,Main_OG!$D$1:$D$766,Main_OG!AJ$1:AJ$766,"")</f>
        <v>42139592</v>
      </c>
      <c r="AB2966" s="47">
        <f>_xlfn.XLOOKUP($E2966,Main_OG!$D$1:$D$766,Main_OG!AK$1:AK$766,"")</f>
        <v>629948</v>
      </c>
      <c r="AC2966" s="47">
        <f>_xlfn.XLOOKUP($E2966,Main_OG!$D$1:$D$766,Main_OG!AL$1:AL$766,"")</f>
        <v>209785614</v>
      </c>
      <c r="AD2966" s="47">
        <f>_xlfn.XLOOKUP($E2966,Main_OG!$D$1:$D$766,Main_OG!AM$1:AM$766,"")</f>
        <v>9648979</v>
      </c>
    </row>
    <row r="2967" spans="1:30" x14ac:dyDescent="0.35">
      <c r="A2967" s="36" t="s">
        <v>4175</v>
      </c>
      <c r="B2967" s="45" t="s">
        <v>351</v>
      </c>
      <c r="C2967" s="45" t="s">
        <v>4335</v>
      </c>
      <c r="D2967" s="36" t="s">
        <v>4169</v>
      </c>
      <c r="E2967" s="36" t="str">
        <f t="shared" si="138"/>
        <v>2018_WI</v>
      </c>
      <c r="F2967" s="45">
        <v>2018</v>
      </c>
      <c r="G2967" s="45">
        <f>_xlfn.XLOOKUP(I2967,Main_OG!$B$1:$B$766,Main_OG!$O$1:$O$766,"")</f>
        <v>0</v>
      </c>
      <c r="H2967" s="45">
        <f>_xlfn.XLOOKUP(E2967,Main_OG!$D$1:$D$766,Main_OG!$J$1:$J$766,"")</f>
        <v>0</v>
      </c>
      <c r="I2967" s="45" t="s">
        <v>351</v>
      </c>
      <c r="J2967" s="45" t="str">
        <f t="shared" si="139"/>
        <v>Westfield Electric Company_WI</v>
      </c>
      <c r="K2967" s="45" t="str">
        <f t="shared" si="140"/>
        <v>Westfield Electric Co_WI</v>
      </c>
      <c r="L2967" s="45" t="s">
        <v>4183</v>
      </c>
      <c r="M2967" s="45">
        <v>0</v>
      </c>
      <c r="N2967" s="45">
        <v>163</v>
      </c>
      <c r="O2967" s="45">
        <v>75</v>
      </c>
      <c r="P2967" s="45">
        <v>588</v>
      </c>
      <c r="Q2967" s="45">
        <v>0</v>
      </c>
      <c r="R2967" s="45">
        <v>3151</v>
      </c>
      <c r="S2967" s="45">
        <v>5407</v>
      </c>
      <c r="T2967" s="45">
        <v>4310</v>
      </c>
      <c r="U2967" s="45">
        <v>0</v>
      </c>
      <c r="V2967" s="45">
        <v>16.058394</v>
      </c>
      <c r="W2967" s="45">
        <v>14.074348000000001</v>
      </c>
      <c r="X2967" s="45">
        <v>16.380510000000001</v>
      </c>
      <c r="Y2967" s="46">
        <v>328832.40000000002</v>
      </c>
      <c r="Z2967" s="46">
        <v>56604.293894000315</v>
      </c>
      <c r="AA2967" s="47">
        <f>_xlfn.XLOOKUP($E2967,Main_OG!$D$1:$D$766,Main_OG!AJ$1:AJ$766,"")</f>
        <v>39247642</v>
      </c>
      <c r="AB2967" s="47">
        <f>_xlfn.XLOOKUP($E2967,Main_OG!$D$1:$D$766,Main_OG!AK$1:AK$766,"")</f>
        <v>610596</v>
      </c>
      <c r="AC2967" s="47">
        <f>_xlfn.XLOOKUP($E2967,Main_OG!$D$1:$D$766,Main_OG!AL$1:AL$766,"")</f>
        <v>257910908</v>
      </c>
      <c r="AD2967" s="47">
        <f>_xlfn.XLOOKUP($E2967,Main_OG!$D$1:$D$766,Main_OG!AM$1:AM$766,"")</f>
        <v>10129122</v>
      </c>
    </row>
    <row r="2968" spans="1:30" x14ac:dyDescent="0.35">
      <c r="A2968" s="36" t="s">
        <v>4175</v>
      </c>
      <c r="B2968" s="45" t="s">
        <v>351</v>
      </c>
      <c r="C2968" s="45" t="s">
        <v>4335</v>
      </c>
      <c r="D2968" s="36" t="s">
        <v>4169</v>
      </c>
      <c r="E2968" s="36" t="str">
        <f t="shared" si="138"/>
        <v>2019_WI</v>
      </c>
      <c r="F2968" s="45">
        <v>2019</v>
      </c>
      <c r="G2968" s="45">
        <f>_xlfn.XLOOKUP(I2968,Main_OG!$B$1:$B$766,Main_OG!$O$1:$O$766,"")</f>
        <v>0</v>
      </c>
      <c r="H2968" s="45">
        <f>_xlfn.XLOOKUP(E2968,Main_OG!$D$1:$D$766,Main_OG!$J$1:$J$766,"")</f>
        <v>0</v>
      </c>
      <c r="I2968" s="45" t="s">
        <v>351</v>
      </c>
      <c r="J2968" s="45" t="str">
        <f t="shared" si="139"/>
        <v>Westfield Electric Company_WI</v>
      </c>
      <c r="K2968" s="45" t="str">
        <f t="shared" si="140"/>
        <v>Westfield Electric Co_WI</v>
      </c>
      <c r="L2968" s="45" t="s">
        <v>4184</v>
      </c>
      <c r="M2968" s="45">
        <v>0</v>
      </c>
      <c r="N2968" s="45">
        <v>138</v>
      </c>
      <c r="O2968" s="45">
        <v>16</v>
      </c>
      <c r="P2968" s="45">
        <v>693</v>
      </c>
      <c r="Q2968" s="45">
        <v>0</v>
      </c>
      <c r="R2968" s="45">
        <v>2973</v>
      </c>
      <c r="S2968" s="45">
        <v>4425</v>
      </c>
      <c r="T2968" s="45">
        <v>4235</v>
      </c>
      <c r="U2968" s="45">
        <v>0</v>
      </c>
      <c r="V2968" s="45">
        <v>15.472587000000001</v>
      </c>
      <c r="W2968" s="45">
        <v>15.276835999999999</v>
      </c>
      <c r="X2968" s="45">
        <v>15.112161</v>
      </c>
      <c r="Y2968" s="46">
        <v>333698.59999999998</v>
      </c>
      <c r="Z2968" s="46">
        <v>57291.434353818753</v>
      </c>
      <c r="AA2968" s="47">
        <f>_xlfn.XLOOKUP($E2968,Main_OG!$D$1:$D$766,Main_OG!AJ$1:AJ$766,"")</f>
        <v>29618624</v>
      </c>
      <c r="AB2968" s="47">
        <f>_xlfn.XLOOKUP($E2968,Main_OG!$D$1:$D$766,Main_OG!AK$1:AK$766,"")</f>
        <v>620872</v>
      </c>
      <c r="AC2968" s="47">
        <f>_xlfn.XLOOKUP($E2968,Main_OG!$D$1:$D$766,Main_OG!AL$1:AL$766,"")</f>
        <v>296214928</v>
      </c>
      <c r="AD2968" s="47">
        <f>_xlfn.XLOOKUP($E2968,Main_OG!$D$1:$D$766,Main_OG!AM$1:AM$766,"")</f>
        <v>10030305</v>
      </c>
    </row>
    <row r="2969" spans="1:30" x14ac:dyDescent="0.35">
      <c r="A2969" s="36" t="s">
        <v>4175</v>
      </c>
      <c r="B2969" s="45" t="s">
        <v>351</v>
      </c>
      <c r="C2969" s="45" t="s">
        <v>4335</v>
      </c>
      <c r="D2969" s="36" t="s">
        <v>4169</v>
      </c>
      <c r="E2969" s="36" t="str">
        <f t="shared" si="138"/>
        <v>2020_WI</v>
      </c>
      <c r="F2969" s="45">
        <v>2020</v>
      </c>
      <c r="G2969" s="45">
        <f>_xlfn.XLOOKUP(I2969,Main_OG!$B$1:$B$766,Main_OG!$O$1:$O$766,"")</f>
        <v>0</v>
      </c>
      <c r="H2969" s="45">
        <f>_xlfn.XLOOKUP(E2969,Main_OG!$D$1:$D$766,Main_OG!$J$1:$J$766,"")</f>
        <v>0</v>
      </c>
      <c r="I2969" s="45" t="s">
        <v>351</v>
      </c>
      <c r="J2969" s="45" t="str">
        <f t="shared" si="139"/>
        <v>Westfield Electric Company_WI</v>
      </c>
      <c r="K2969" s="45" t="str">
        <f t="shared" si="140"/>
        <v>Westfield Electric Co_WI</v>
      </c>
      <c r="L2969" s="45" t="s">
        <v>4185</v>
      </c>
      <c r="M2969" s="45">
        <v>0</v>
      </c>
      <c r="N2969" s="45">
        <v>138</v>
      </c>
      <c r="O2969" s="45">
        <v>140</v>
      </c>
      <c r="P2969" s="45">
        <v>0</v>
      </c>
      <c r="Q2969" s="45">
        <v>0</v>
      </c>
      <c r="R2969" s="45">
        <v>4185</v>
      </c>
      <c r="S2969" s="45">
        <v>4508</v>
      </c>
      <c r="T2969" s="45">
        <v>0</v>
      </c>
      <c r="U2969" s="45">
        <v>0</v>
      </c>
      <c r="V2969" s="45">
        <v>16.129031999999999</v>
      </c>
      <c r="W2969" s="45">
        <v>17.768412000000001</v>
      </c>
      <c r="X2969" s="45">
        <v>0</v>
      </c>
      <c r="Y2969" s="46">
        <v>322972.7</v>
      </c>
      <c r="Z2969" s="46">
        <v>55365.508384040768</v>
      </c>
      <c r="AA2969" s="47">
        <f>_xlfn.XLOOKUP($E2969,Main_OG!$D$1:$D$766,Main_OG!AJ$1:AJ$766,"")</f>
        <v>26673724</v>
      </c>
      <c r="AB2969" s="47">
        <f>_xlfn.XLOOKUP($E2969,Main_OG!$D$1:$D$766,Main_OG!AK$1:AK$766,"")</f>
        <v>482682</v>
      </c>
      <c r="AC2969" s="47">
        <f>_xlfn.XLOOKUP($E2969,Main_OG!$D$1:$D$766,Main_OG!AL$1:AL$766,"")</f>
        <v>320593422</v>
      </c>
      <c r="AD2969" s="47">
        <f>_xlfn.XLOOKUP($E2969,Main_OG!$D$1:$D$766,Main_OG!AM$1:AM$766,"")</f>
        <v>0</v>
      </c>
    </row>
    <row r="2970" spans="1:30" x14ac:dyDescent="0.35">
      <c r="A2970" s="36" t="s">
        <v>4186</v>
      </c>
      <c r="B2970" s="45" t="s">
        <v>730</v>
      </c>
      <c r="C2970" s="45" t="s">
        <v>4336</v>
      </c>
      <c r="D2970" s="36" t="s">
        <v>4186</v>
      </c>
      <c r="E2970" s="36" t="str">
        <f t="shared" si="138"/>
        <v>2006_WV</v>
      </c>
      <c r="F2970" s="45">
        <v>2006</v>
      </c>
      <c r="G2970" s="45">
        <f>_xlfn.XLOOKUP(I2970,Main_OG!$B$1:$B$766,Main_OG!$O$1:$O$766,"")</f>
        <v>1</v>
      </c>
      <c r="H2970" s="45">
        <f>_xlfn.XLOOKUP(E2970,Main_OG!$D$1:$D$766,Main_OG!$J$1:$J$766,"")</f>
        <v>0</v>
      </c>
      <c r="I2970" s="45" t="s">
        <v>730</v>
      </c>
      <c r="J2970" s="45" t="str">
        <f t="shared" si="139"/>
        <v>Wheeling Power Co_WV</v>
      </c>
      <c r="K2970" s="45" t="str">
        <f t="shared" si="140"/>
        <v>Wheeling Power Co_WV</v>
      </c>
      <c r="L2970" s="45" t="s">
        <v>4187</v>
      </c>
      <c r="M2970" s="45">
        <v>0</v>
      </c>
      <c r="N2970" s="45">
        <v>5484</v>
      </c>
      <c r="O2970" s="45">
        <v>272</v>
      </c>
      <c r="P2970" s="45">
        <v>35615</v>
      </c>
      <c r="Q2970" s="45">
        <v>0</v>
      </c>
      <c r="R2970" s="45">
        <v>22564</v>
      </c>
      <c r="S2970" s="45">
        <v>38448</v>
      </c>
      <c r="T2970" s="45">
        <v>24062</v>
      </c>
      <c r="U2970" s="45">
        <v>0</v>
      </c>
      <c r="V2970" s="45">
        <v>5.36052398385476</v>
      </c>
      <c r="W2970" s="45">
        <v>3.1238422089191351</v>
      </c>
      <c r="X2970" s="45">
        <v>5.7371068882477774</v>
      </c>
      <c r="Y2970" s="46">
        <v>68900</v>
      </c>
      <c r="Z2970" s="46">
        <v>37693.280639330558</v>
      </c>
      <c r="AA2970" s="47">
        <f>_xlfn.XLOOKUP($E2970,Main_OG!$D$1:$D$766,Main_OG!AJ$1:AJ$766,"")</f>
        <v>75712129.799999997</v>
      </c>
      <c r="AB2970" s="47">
        <f>_xlfn.XLOOKUP($E2970,Main_OG!$D$1:$D$766,Main_OG!AK$1:AK$766,"")</f>
        <v>621554.07999999996</v>
      </c>
      <c r="AC2970" s="47">
        <f>_xlfn.XLOOKUP($E2970,Main_OG!$D$1:$D$766,Main_OG!AL$1:AL$766,"")</f>
        <v>7929370.96</v>
      </c>
      <c r="AD2970" s="47">
        <f>_xlfn.XLOOKUP($E2970,Main_OG!$D$1:$D$766,Main_OG!AM$1:AM$766,"")</f>
        <v>0</v>
      </c>
    </row>
    <row r="2971" spans="1:30" x14ac:dyDescent="0.35">
      <c r="A2971" s="36" t="s">
        <v>4186</v>
      </c>
      <c r="B2971" s="45" t="s">
        <v>730</v>
      </c>
      <c r="C2971" s="45" t="s">
        <v>4336</v>
      </c>
      <c r="D2971" s="36" t="s">
        <v>4186</v>
      </c>
      <c r="E2971" s="36" t="str">
        <f t="shared" si="138"/>
        <v>2007_WV</v>
      </c>
      <c r="F2971" s="45">
        <v>2007</v>
      </c>
      <c r="G2971" s="45">
        <f>_xlfn.XLOOKUP(I2971,Main_OG!$B$1:$B$766,Main_OG!$O$1:$O$766,"")</f>
        <v>1</v>
      </c>
      <c r="H2971" s="45">
        <f>_xlfn.XLOOKUP(E2971,Main_OG!$D$1:$D$766,Main_OG!$J$1:$J$766,"")</f>
        <v>0</v>
      </c>
      <c r="I2971" s="45" t="s">
        <v>730</v>
      </c>
      <c r="J2971" s="45" t="str">
        <f t="shared" si="139"/>
        <v>Wheeling Power Co_WV</v>
      </c>
      <c r="K2971" s="45" t="str">
        <f t="shared" si="140"/>
        <v>Wheeling Power Co_WV</v>
      </c>
      <c r="L2971" s="45" t="s">
        <v>4188</v>
      </c>
      <c r="M2971" s="45">
        <v>0</v>
      </c>
      <c r="N2971" s="45">
        <v>5504</v>
      </c>
      <c r="O2971" s="45">
        <v>267</v>
      </c>
      <c r="P2971" s="45">
        <v>35561</v>
      </c>
      <c r="Q2971" s="45">
        <v>0</v>
      </c>
      <c r="R2971" s="45">
        <v>25758</v>
      </c>
      <c r="S2971" s="45">
        <v>45154</v>
      </c>
      <c r="T2971" s="45">
        <v>28401</v>
      </c>
      <c r="U2971" s="45">
        <v>0</v>
      </c>
      <c r="V2971" s="45">
        <v>5.68</v>
      </c>
      <c r="W2971" s="45">
        <v>3.4</v>
      </c>
      <c r="X2971" s="45">
        <v>6.32</v>
      </c>
      <c r="Y2971" s="46">
        <v>69374.100000000006</v>
      </c>
      <c r="Z2971" s="46">
        <v>37825.590550322457</v>
      </c>
      <c r="AA2971" s="47">
        <f>_xlfn.XLOOKUP($E2971,Main_OG!$D$1:$D$766,Main_OG!AJ$1:AJ$766,"")</f>
        <v>76135694</v>
      </c>
      <c r="AB2971" s="47">
        <f>_xlfn.XLOOKUP($E2971,Main_OG!$D$1:$D$766,Main_OG!AK$1:AK$766,"")</f>
        <v>713472</v>
      </c>
      <c r="AC2971" s="47">
        <f>_xlfn.XLOOKUP($E2971,Main_OG!$D$1:$D$766,Main_OG!AL$1:AL$766,"")</f>
        <v>8097050</v>
      </c>
      <c r="AD2971" s="47">
        <f>_xlfn.XLOOKUP($E2971,Main_OG!$D$1:$D$766,Main_OG!AM$1:AM$766,"")</f>
        <v>0</v>
      </c>
    </row>
    <row r="2972" spans="1:30" x14ac:dyDescent="0.35">
      <c r="A2972" s="36" t="s">
        <v>4186</v>
      </c>
      <c r="B2972" s="45" t="s">
        <v>730</v>
      </c>
      <c r="C2972" s="45" t="s">
        <v>4336</v>
      </c>
      <c r="D2972" s="36" t="s">
        <v>4186</v>
      </c>
      <c r="E2972" s="36" t="str">
        <f t="shared" si="138"/>
        <v>2008_WV</v>
      </c>
      <c r="F2972" s="45">
        <v>2008</v>
      </c>
      <c r="G2972" s="45">
        <f>_xlfn.XLOOKUP(I2972,Main_OG!$B$1:$B$766,Main_OG!$O$1:$O$766,"")</f>
        <v>1</v>
      </c>
      <c r="H2972" s="45">
        <f>_xlfn.XLOOKUP(E2972,Main_OG!$D$1:$D$766,Main_OG!$J$1:$J$766,"")</f>
        <v>0</v>
      </c>
      <c r="I2972" s="45" t="s">
        <v>730</v>
      </c>
      <c r="J2972" s="45" t="str">
        <f t="shared" si="139"/>
        <v>Wheeling Power Co_WV</v>
      </c>
      <c r="K2972" s="45" t="str">
        <f t="shared" si="140"/>
        <v>Wheeling Power Co_WV</v>
      </c>
      <c r="L2972" s="45" t="s">
        <v>4189</v>
      </c>
      <c r="M2972" s="45">
        <v>0</v>
      </c>
      <c r="N2972" s="45">
        <v>5587</v>
      </c>
      <c r="O2972" s="45">
        <v>266</v>
      </c>
      <c r="P2972" s="45">
        <v>35481</v>
      </c>
      <c r="Q2972" s="45">
        <v>0</v>
      </c>
      <c r="R2972" s="45">
        <v>439674</v>
      </c>
      <c r="S2972" s="45">
        <v>1299131</v>
      </c>
      <c r="T2972" s="45">
        <v>424875</v>
      </c>
      <c r="U2972" s="45">
        <v>0</v>
      </c>
      <c r="V2972" s="45">
        <v>6.14</v>
      </c>
      <c r="W2972" s="45">
        <v>3.94</v>
      </c>
      <c r="X2972" s="45">
        <v>6.97</v>
      </c>
      <c r="Y2972" s="46">
        <v>70966.8</v>
      </c>
      <c r="Z2972" s="46">
        <v>38562.416114676329</v>
      </c>
      <c r="AA2972" s="47">
        <f>_xlfn.XLOOKUP($E2972,Main_OG!$D$1:$D$766,Main_OG!AJ$1:AJ$766,"")</f>
        <v>75271406</v>
      </c>
      <c r="AB2972" s="47">
        <f>_xlfn.XLOOKUP($E2972,Main_OG!$D$1:$D$766,Main_OG!AK$1:AK$766,"")</f>
        <v>484478</v>
      </c>
      <c r="AC2972" s="47">
        <f>_xlfn.XLOOKUP($E2972,Main_OG!$D$1:$D$766,Main_OG!AL$1:AL$766,"")</f>
        <v>3876304</v>
      </c>
      <c r="AD2972" s="47">
        <f>_xlfn.XLOOKUP($E2972,Main_OG!$D$1:$D$766,Main_OG!AM$1:AM$766,"")</f>
        <v>0</v>
      </c>
    </row>
    <row r="2973" spans="1:30" x14ac:dyDescent="0.35">
      <c r="A2973" s="36" t="s">
        <v>4186</v>
      </c>
      <c r="B2973" s="45" t="s">
        <v>730</v>
      </c>
      <c r="C2973" s="45" t="s">
        <v>4336</v>
      </c>
      <c r="D2973" s="36" t="s">
        <v>4186</v>
      </c>
      <c r="E2973" s="36" t="str">
        <f t="shared" si="138"/>
        <v>2009_WV</v>
      </c>
      <c r="F2973" s="45">
        <v>2009</v>
      </c>
      <c r="G2973" s="45">
        <f>_xlfn.XLOOKUP(I2973,Main_OG!$B$1:$B$766,Main_OG!$O$1:$O$766,"")</f>
        <v>1</v>
      </c>
      <c r="H2973" s="45">
        <f>_xlfn.XLOOKUP(E2973,Main_OG!$D$1:$D$766,Main_OG!$J$1:$J$766,"")</f>
        <v>0</v>
      </c>
      <c r="I2973" s="45" t="s">
        <v>730</v>
      </c>
      <c r="J2973" s="45" t="str">
        <f t="shared" si="139"/>
        <v>Wheeling Power Co_WV</v>
      </c>
      <c r="K2973" s="45" t="str">
        <f t="shared" si="140"/>
        <v>Wheeling Power Co_WV</v>
      </c>
      <c r="L2973" s="45" t="s">
        <v>4190</v>
      </c>
      <c r="M2973" s="45">
        <v>0</v>
      </c>
      <c r="N2973" s="45">
        <v>5606</v>
      </c>
      <c r="O2973" s="45">
        <v>264</v>
      </c>
      <c r="P2973" s="45">
        <v>35355</v>
      </c>
      <c r="Q2973" s="45">
        <v>0</v>
      </c>
      <c r="R2973" s="45">
        <v>448778</v>
      </c>
      <c r="S2973" s="45">
        <v>1237439</v>
      </c>
      <c r="T2973" s="45">
        <v>426922</v>
      </c>
      <c r="U2973" s="45">
        <v>0</v>
      </c>
      <c r="V2973" s="45">
        <v>6.55</v>
      </c>
      <c r="W2973" s="45">
        <v>4.22</v>
      </c>
      <c r="X2973" s="45">
        <v>7.5</v>
      </c>
      <c r="Y2973" s="46">
        <v>70886.5</v>
      </c>
      <c r="Z2973" s="46">
        <v>38363.166511074131</v>
      </c>
      <c r="AA2973" s="47">
        <f>_xlfn.XLOOKUP($E2973,Main_OG!$D$1:$D$766,Main_OG!AJ$1:AJ$766,"")</f>
        <v>58333016</v>
      </c>
      <c r="AB2973" s="47">
        <f>_xlfn.XLOOKUP($E2973,Main_OG!$D$1:$D$766,Main_OG!AK$1:AK$766,"")</f>
        <v>616790</v>
      </c>
      <c r="AC2973" s="47">
        <f>_xlfn.XLOOKUP($E2973,Main_OG!$D$1:$D$766,Main_OG!AL$1:AL$766,"")</f>
        <v>2278674</v>
      </c>
      <c r="AD2973" s="47">
        <f>_xlfn.XLOOKUP($E2973,Main_OG!$D$1:$D$766,Main_OG!AM$1:AM$766,"")</f>
        <v>0</v>
      </c>
    </row>
    <row r="2974" spans="1:30" x14ac:dyDescent="0.35">
      <c r="A2974" s="36" t="s">
        <v>4186</v>
      </c>
      <c r="B2974" s="45" t="s">
        <v>730</v>
      </c>
      <c r="C2974" s="45" t="s">
        <v>4336</v>
      </c>
      <c r="D2974" s="36" t="s">
        <v>4186</v>
      </c>
      <c r="E2974" s="36" t="str">
        <f t="shared" si="138"/>
        <v>2010_WV</v>
      </c>
      <c r="F2974" s="45">
        <v>2010</v>
      </c>
      <c r="G2974" s="45">
        <f>_xlfn.XLOOKUP(I2974,Main_OG!$B$1:$B$766,Main_OG!$O$1:$O$766,"")</f>
        <v>1</v>
      </c>
      <c r="H2974" s="45">
        <f>_xlfn.XLOOKUP(E2974,Main_OG!$D$1:$D$766,Main_OG!$J$1:$J$766,"")</f>
        <v>1</v>
      </c>
      <c r="I2974" s="45" t="s">
        <v>730</v>
      </c>
      <c r="J2974" s="45" t="str">
        <f t="shared" si="139"/>
        <v>Wheeling Power Co_WV</v>
      </c>
      <c r="K2974" s="45" t="str">
        <f t="shared" si="140"/>
        <v>Wheeling Power Co_WV</v>
      </c>
      <c r="L2974" s="45" t="s">
        <v>4191</v>
      </c>
      <c r="M2974" s="45">
        <v>0</v>
      </c>
      <c r="N2974" s="45">
        <v>5649</v>
      </c>
      <c r="O2974" s="45">
        <v>263</v>
      </c>
      <c r="P2974" s="45">
        <v>35234</v>
      </c>
      <c r="Q2974" s="45">
        <v>0</v>
      </c>
      <c r="R2974" s="45">
        <v>459342</v>
      </c>
      <c r="S2974" s="45">
        <v>1390285</v>
      </c>
      <c r="T2974" s="45">
        <v>454435</v>
      </c>
      <c r="U2974" s="45">
        <v>0</v>
      </c>
      <c r="V2974" s="45">
        <v>7.38</v>
      </c>
      <c r="W2974" s="45">
        <v>4.79</v>
      </c>
      <c r="X2974" s="45">
        <v>8.32</v>
      </c>
      <c r="Y2974" s="46">
        <v>71823.8</v>
      </c>
      <c r="Z2974" s="46">
        <v>38734.377233027641</v>
      </c>
      <c r="AA2974" s="47">
        <f>_xlfn.XLOOKUP($E2974,Main_OG!$D$1:$D$766,Main_OG!AJ$1:AJ$766,"")</f>
        <v>65385526</v>
      </c>
      <c r="AB2974" s="47">
        <f>_xlfn.XLOOKUP($E2974,Main_OG!$D$1:$D$766,Main_OG!AK$1:AK$766,"")</f>
        <v>543402</v>
      </c>
      <c r="AC2974" s="47">
        <f>_xlfn.XLOOKUP($E2974,Main_OG!$D$1:$D$766,Main_OG!AL$1:AL$766,"")</f>
        <v>3029800</v>
      </c>
      <c r="AD2974" s="47">
        <f>_xlfn.XLOOKUP($E2974,Main_OG!$D$1:$D$766,Main_OG!AM$1:AM$766,"")</f>
        <v>0</v>
      </c>
    </row>
    <row r="2975" spans="1:30" x14ac:dyDescent="0.35">
      <c r="A2975" s="36" t="s">
        <v>4186</v>
      </c>
      <c r="B2975" s="45" t="s">
        <v>730</v>
      </c>
      <c r="C2975" s="45" t="s">
        <v>4336</v>
      </c>
      <c r="D2975" s="36" t="s">
        <v>4186</v>
      </c>
      <c r="E2975" s="36" t="str">
        <f t="shared" si="138"/>
        <v>2011_WV</v>
      </c>
      <c r="F2975" s="45">
        <v>2011</v>
      </c>
      <c r="G2975" s="45">
        <f>_xlfn.XLOOKUP(I2975,Main_OG!$B$1:$B$766,Main_OG!$O$1:$O$766,"")</f>
        <v>1</v>
      </c>
      <c r="H2975" s="45">
        <f>_xlfn.XLOOKUP(E2975,Main_OG!$D$1:$D$766,Main_OG!$J$1:$J$766,"")</f>
        <v>1</v>
      </c>
      <c r="I2975" s="45" t="s">
        <v>730</v>
      </c>
      <c r="J2975" s="45" t="str">
        <f t="shared" si="139"/>
        <v>Wheeling Power Co_WV</v>
      </c>
      <c r="K2975" s="45" t="str">
        <f t="shared" si="140"/>
        <v>Wheeling Power Co_WV</v>
      </c>
      <c r="L2975" s="45" t="s">
        <v>4192</v>
      </c>
      <c r="M2975" s="45">
        <v>0</v>
      </c>
      <c r="N2975" s="45">
        <v>5707</v>
      </c>
      <c r="O2975" s="45">
        <v>258</v>
      </c>
      <c r="P2975" s="45">
        <v>35134</v>
      </c>
      <c r="Q2975" s="45">
        <v>0</v>
      </c>
      <c r="R2975" s="45">
        <v>451336</v>
      </c>
      <c r="S2975" s="45">
        <v>1378578</v>
      </c>
      <c r="T2975" s="45">
        <v>438815</v>
      </c>
      <c r="U2975" s="45">
        <v>0</v>
      </c>
      <c r="V2975" s="45">
        <v>8.1300000000000008</v>
      </c>
      <c r="W2975" s="45">
        <v>5.28</v>
      </c>
      <c r="X2975" s="45">
        <v>9.25</v>
      </c>
      <c r="Y2975" s="46">
        <v>73175.199999999997</v>
      </c>
      <c r="Z2975" s="46">
        <v>39413.424280649742</v>
      </c>
      <c r="AA2975" s="47">
        <f>_xlfn.XLOOKUP($E2975,Main_OG!$D$1:$D$766,Main_OG!AJ$1:AJ$766,"")</f>
        <v>63985540</v>
      </c>
      <c r="AB2975" s="47">
        <f>_xlfn.XLOOKUP($E2975,Main_OG!$D$1:$D$766,Main_OG!AK$1:AK$766,"")</f>
        <v>654538</v>
      </c>
      <c r="AC2975" s="47">
        <f>_xlfn.XLOOKUP($E2975,Main_OG!$D$1:$D$766,Main_OG!AL$1:AL$766,"")</f>
        <v>5205712</v>
      </c>
      <c r="AD2975" s="47">
        <f>_xlfn.XLOOKUP($E2975,Main_OG!$D$1:$D$766,Main_OG!AM$1:AM$766,"")</f>
        <v>0</v>
      </c>
    </row>
    <row r="2976" spans="1:30" x14ac:dyDescent="0.35">
      <c r="A2976" s="36" t="s">
        <v>4186</v>
      </c>
      <c r="B2976" s="45" t="s">
        <v>730</v>
      </c>
      <c r="C2976" s="45" t="s">
        <v>4336</v>
      </c>
      <c r="D2976" s="36" t="s">
        <v>4186</v>
      </c>
      <c r="E2976" s="36" t="str">
        <f t="shared" si="138"/>
        <v>2012_WV</v>
      </c>
      <c r="F2976" s="45">
        <v>2012</v>
      </c>
      <c r="G2976" s="45">
        <f>_xlfn.XLOOKUP(I2976,Main_OG!$B$1:$B$766,Main_OG!$O$1:$O$766,"")</f>
        <v>1</v>
      </c>
      <c r="H2976" s="45">
        <f>_xlfn.XLOOKUP(E2976,Main_OG!$D$1:$D$766,Main_OG!$J$1:$J$766,"")</f>
        <v>1</v>
      </c>
      <c r="I2976" s="45" t="s">
        <v>730</v>
      </c>
      <c r="J2976" s="45" t="str">
        <f t="shared" si="139"/>
        <v>Wheeling Power Co_WV</v>
      </c>
      <c r="K2976" s="45" t="str">
        <f t="shared" si="140"/>
        <v>Wheeling Power Co_WV</v>
      </c>
      <c r="L2976" s="45" t="s">
        <v>4193</v>
      </c>
      <c r="M2976" s="45">
        <v>0</v>
      </c>
      <c r="N2976" s="45">
        <v>5835</v>
      </c>
      <c r="O2976" s="45">
        <v>268</v>
      </c>
      <c r="P2976" s="45">
        <v>35134</v>
      </c>
      <c r="Q2976" s="45">
        <v>0</v>
      </c>
      <c r="R2976" s="45">
        <v>463845</v>
      </c>
      <c r="S2976" s="45">
        <v>1599758</v>
      </c>
      <c r="T2976" s="45">
        <v>436183</v>
      </c>
      <c r="U2976" s="45">
        <v>0</v>
      </c>
      <c r="V2976" s="45">
        <v>8.5024092000000007</v>
      </c>
      <c r="W2976" s="45">
        <v>5.5170218999999996</v>
      </c>
      <c r="X2976" s="45">
        <v>9.7459094000000004</v>
      </c>
      <c r="Y2976" s="46">
        <v>73124.5</v>
      </c>
      <c r="Z2976" s="46">
        <v>39368.304650579346</v>
      </c>
      <c r="AA2976" s="47">
        <f>_xlfn.XLOOKUP($E2976,Main_OG!$D$1:$D$766,Main_OG!AJ$1:AJ$766,"")</f>
        <v>59041922</v>
      </c>
      <c r="AB2976" s="47">
        <f>_xlfn.XLOOKUP($E2976,Main_OG!$D$1:$D$766,Main_OG!AK$1:AK$766,"")</f>
        <v>500642</v>
      </c>
      <c r="AC2976" s="47">
        <f>_xlfn.XLOOKUP($E2976,Main_OG!$D$1:$D$766,Main_OG!AL$1:AL$766,"")</f>
        <v>4842878</v>
      </c>
      <c r="AD2976" s="47">
        <f>_xlfn.XLOOKUP($E2976,Main_OG!$D$1:$D$766,Main_OG!AM$1:AM$766,"")</f>
        <v>0</v>
      </c>
    </row>
    <row r="2977" spans="1:30" x14ac:dyDescent="0.35">
      <c r="A2977" s="36" t="s">
        <v>4186</v>
      </c>
      <c r="B2977" s="45" t="s">
        <v>730</v>
      </c>
      <c r="C2977" s="45" t="s">
        <v>4336</v>
      </c>
      <c r="D2977" s="36" t="s">
        <v>4186</v>
      </c>
      <c r="E2977" s="36" t="str">
        <f t="shared" si="138"/>
        <v>2013_WV</v>
      </c>
      <c r="F2977" s="45">
        <v>2013</v>
      </c>
      <c r="G2977" s="45">
        <f>_xlfn.XLOOKUP(I2977,Main_OG!$B$1:$B$766,Main_OG!$O$1:$O$766,"")</f>
        <v>1</v>
      </c>
      <c r="H2977" s="45">
        <f>_xlfn.XLOOKUP(E2977,Main_OG!$D$1:$D$766,Main_OG!$J$1:$J$766,"")</f>
        <v>1</v>
      </c>
      <c r="I2977" s="45" t="s">
        <v>730</v>
      </c>
      <c r="J2977" s="45" t="str">
        <f t="shared" si="139"/>
        <v>Wheeling Power Co_WV</v>
      </c>
      <c r="K2977" s="45" t="str">
        <f t="shared" si="140"/>
        <v>Wheeling Power Co_WV</v>
      </c>
      <c r="L2977" s="45" t="s">
        <v>4194</v>
      </c>
      <c r="M2977" s="45">
        <v>0</v>
      </c>
      <c r="N2977" s="45">
        <v>5951</v>
      </c>
      <c r="O2977" s="45">
        <v>271</v>
      </c>
      <c r="P2977" s="45">
        <v>35073</v>
      </c>
      <c r="Q2977" s="45">
        <v>0</v>
      </c>
      <c r="R2977" s="45">
        <v>459217</v>
      </c>
      <c r="S2977" s="45">
        <v>1811401</v>
      </c>
      <c r="T2977" s="45">
        <v>433163</v>
      </c>
      <c r="U2977" s="45">
        <v>0</v>
      </c>
      <c r="V2977" s="45">
        <v>8.4326146000000008</v>
      </c>
      <c r="W2977" s="45">
        <v>5.7542201000000004</v>
      </c>
      <c r="X2977" s="45">
        <v>9.6513322000000006</v>
      </c>
      <c r="Y2977" s="46">
        <v>73949</v>
      </c>
      <c r="Z2977" s="46">
        <v>39869.676423142948</v>
      </c>
      <c r="AA2977" s="47">
        <f>_xlfn.XLOOKUP($E2977,Main_OG!$D$1:$D$766,Main_OG!AJ$1:AJ$766,"")</f>
        <v>60088330</v>
      </c>
      <c r="AB2977" s="47">
        <f>_xlfn.XLOOKUP($E2977,Main_OG!$D$1:$D$766,Main_OG!AK$1:AK$766,"")</f>
        <v>539786</v>
      </c>
      <c r="AC2977" s="47">
        <f>_xlfn.XLOOKUP($E2977,Main_OG!$D$1:$D$766,Main_OG!AL$1:AL$766,"")</f>
        <v>5675694</v>
      </c>
      <c r="AD2977" s="47">
        <f>_xlfn.XLOOKUP($E2977,Main_OG!$D$1:$D$766,Main_OG!AM$1:AM$766,"")</f>
        <v>0</v>
      </c>
    </row>
    <row r="2978" spans="1:30" x14ac:dyDescent="0.35">
      <c r="A2978" s="36" t="s">
        <v>4186</v>
      </c>
      <c r="B2978" s="45" t="s">
        <v>730</v>
      </c>
      <c r="C2978" s="45" t="s">
        <v>4336</v>
      </c>
      <c r="D2978" s="36" t="s">
        <v>4186</v>
      </c>
      <c r="E2978" s="36" t="str">
        <f t="shared" si="138"/>
        <v>2014_WV</v>
      </c>
      <c r="F2978" s="45">
        <v>2014</v>
      </c>
      <c r="G2978" s="45">
        <f>_xlfn.XLOOKUP(I2978,Main_OG!$B$1:$B$766,Main_OG!$O$1:$O$766,"")</f>
        <v>1</v>
      </c>
      <c r="H2978" s="45">
        <f>_xlfn.XLOOKUP(E2978,Main_OG!$D$1:$D$766,Main_OG!$J$1:$J$766,"")</f>
        <v>1</v>
      </c>
      <c r="I2978" s="45" t="s">
        <v>730</v>
      </c>
      <c r="J2978" s="45" t="str">
        <f t="shared" si="139"/>
        <v>Wheeling Power Co_WV</v>
      </c>
      <c r="K2978" s="45" t="str">
        <f t="shared" si="140"/>
        <v>Wheeling Power Co_WV</v>
      </c>
      <c r="L2978" s="45" t="s">
        <v>4195</v>
      </c>
      <c r="M2978" s="45">
        <v>0</v>
      </c>
      <c r="N2978" s="45">
        <v>6023</v>
      </c>
      <c r="O2978" s="45">
        <v>271</v>
      </c>
      <c r="P2978" s="45">
        <v>35002</v>
      </c>
      <c r="Q2978" s="45">
        <v>0</v>
      </c>
      <c r="R2978" s="45">
        <v>447849</v>
      </c>
      <c r="S2978" s="45">
        <v>2397038</v>
      </c>
      <c r="T2978" s="45">
        <v>425005</v>
      </c>
      <c r="U2978" s="45">
        <v>0</v>
      </c>
      <c r="V2978" s="45">
        <v>8.2237539999999996</v>
      </c>
      <c r="W2978" s="45">
        <v>5.5246516999999997</v>
      </c>
      <c r="X2978" s="45">
        <v>9.4551829000000005</v>
      </c>
      <c r="Y2978" s="46">
        <v>74111.3</v>
      </c>
      <c r="Z2978" s="46">
        <v>40047.844743967937</v>
      </c>
      <c r="AA2978" s="47">
        <f>_xlfn.XLOOKUP($E2978,Main_OG!$D$1:$D$766,Main_OG!AJ$1:AJ$766,"")</f>
        <v>63836968</v>
      </c>
      <c r="AB2978" s="47">
        <f>_xlfn.XLOOKUP($E2978,Main_OG!$D$1:$D$766,Main_OG!AK$1:AK$766,"")</f>
        <v>567860</v>
      </c>
      <c r="AC2978" s="47">
        <f>_xlfn.XLOOKUP($E2978,Main_OG!$D$1:$D$766,Main_OG!AL$1:AL$766,"")</f>
        <v>13418984</v>
      </c>
      <c r="AD2978" s="47">
        <f>_xlfn.XLOOKUP($E2978,Main_OG!$D$1:$D$766,Main_OG!AM$1:AM$766,"")</f>
        <v>0</v>
      </c>
    </row>
    <row r="2979" spans="1:30" x14ac:dyDescent="0.35">
      <c r="A2979" s="36" t="s">
        <v>4186</v>
      </c>
      <c r="B2979" s="45" t="s">
        <v>730</v>
      </c>
      <c r="C2979" s="45" t="s">
        <v>4336</v>
      </c>
      <c r="D2979" s="36" t="s">
        <v>4186</v>
      </c>
      <c r="E2979" s="36" t="str">
        <f t="shared" si="138"/>
        <v>2015_WV</v>
      </c>
      <c r="F2979" s="45">
        <v>2015</v>
      </c>
      <c r="G2979" s="45">
        <f>_xlfn.XLOOKUP(I2979,Main_OG!$B$1:$B$766,Main_OG!$O$1:$O$766,"")</f>
        <v>1</v>
      </c>
      <c r="H2979" s="45">
        <f>_xlfn.XLOOKUP(E2979,Main_OG!$D$1:$D$766,Main_OG!$J$1:$J$766,"")</f>
        <v>1</v>
      </c>
      <c r="I2979" s="45" t="s">
        <v>730</v>
      </c>
      <c r="J2979" s="45" t="str">
        <f t="shared" si="139"/>
        <v>Wheeling Power Co_WV</v>
      </c>
      <c r="K2979" s="45" t="str">
        <f t="shared" si="140"/>
        <v>Wheeling Power Co_WV</v>
      </c>
      <c r="L2979" s="45" t="s">
        <v>4196</v>
      </c>
      <c r="M2979" s="45">
        <v>0</v>
      </c>
      <c r="N2979" s="45">
        <v>6108</v>
      </c>
      <c r="O2979" s="45">
        <v>275</v>
      </c>
      <c r="P2979" s="45">
        <v>35020</v>
      </c>
      <c r="Q2979" s="45">
        <v>0</v>
      </c>
      <c r="R2979" s="45">
        <v>457000</v>
      </c>
      <c r="S2979" s="45">
        <v>2747829</v>
      </c>
      <c r="T2979" s="45">
        <v>425826</v>
      </c>
      <c r="U2979" s="45">
        <v>0</v>
      </c>
      <c r="V2979" s="45">
        <v>8.6207876999999993</v>
      </c>
      <c r="W2979" s="45">
        <v>5.6091191</v>
      </c>
      <c r="X2979" s="45">
        <v>10.354699</v>
      </c>
      <c r="Y2979" s="46">
        <v>74261.399999999994</v>
      </c>
      <c r="Z2979" s="46">
        <v>40286.502919712781</v>
      </c>
      <c r="AA2979" s="47">
        <f>_xlfn.XLOOKUP($E2979,Main_OG!$D$1:$D$766,Main_OG!AJ$1:AJ$766,"")</f>
        <v>56362046</v>
      </c>
      <c r="AB2979" s="47">
        <f>_xlfn.XLOOKUP($E2979,Main_OG!$D$1:$D$766,Main_OG!AK$1:AK$766,"")</f>
        <v>494304</v>
      </c>
      <c r="AC2979" s="47">
        <f>_xlfn.XLOOKUP($E2979,Main_OG!$D$1:$D$766,Main_OG!AL$1:AL$766,"")</f>
        <v>26437996</v>
      </c>
      <c r="AD2979" s="47">
        <f>_xlfn.XLOOKUP($E2979,Main_OG!$D$1:$D$766,Main_OG!AM$1:AM$766,"")</f>
        <v>0</v>
      </c>
    </row>
    <row r="2980" spans="1:30" x14ac:dyDescent="0.35">
      <c r="A2980" s="36" t="s">
        <v>4186</v>
      </c>
      <c r="B2980" s="45" t="s">
        <v>730</v>
      </c>
      <c r="C2980" s="45" t="s">
        <v>4336</v>
      </c>
      <c r="D2980" s="36" t="s">
        <v>4186</v>
      </c>
      <c r="E2980" s="36" t="str">
        <f t="shared" si="138"/>
        <v>2016_WV</v>
      </c>
      <c r="F2980" s="45">
        <v>2016</v>
      </c>
      <c r="G2980" s="45">
        <f>_xlfn.XLOOKUP(I2980,Main_OG!$B$1:$B$766,Main_OG!$O$1:$O$766,"")</f>
        <v>1</v>
      </c>
      <c r="H2980" s="45">
        <f>_xlfn.XLOOKUP(E2980,Main_OG!$D$1:$D$766,Main_OG!$J$1:$J$766,"")</f>
        <v>1</v>
      </c>
      <c r="I2980" s="45" t="s">
        <v>730</v>
      </c>
      <c r="J2980" s="45" t="str">
        <f t="shared" si="139"/>
        <v>Wheeling Power Co_WV</v>
      </c>
      <c r="K2980" s="45" t="str">
        <f t="shared" si="140"/>
        <v>Wheeling Power Co_WV</v>
      </c>
      <c r="L2980" s="45" t="s">
        <v>4197</v>
      </c>
      <c r="M2980" s="45">
        <v>0</v>
      </c>
      <c r="N2980" s="45">
        <v>6165</v>
      </c>
      <c r="O2980" s="45">
        <v>268</v>
      </c>
      <c r="P2980" s="45">
        <v>34834</v>
      </c>
      <c r="Q2980" s="45">
        <v>0</v>
      </c>
      <c r="R2980" s="45">
        <v>457939</v>
      </c>
      <c r="S2980" s="45">
        <v>2905456</v>
      </c>
      <c r="T2980" s="45">
        <v>417976</v>
      </c>
      <c r="U2980" s="45">
        <v>0</v>
      </c>
      <c r="V2980" s="45">
        <v>9.0278399999999994</v>
      </c>
      <c r="W2980" s="45">
        <v>5.8893336999999999</v>
      </c>
      <c r="X2980" s="45">
        <v>11.986095000000001</v>
      </c>
      <c r="Y2980" s="46">
        <v>73513.3</v>
      </c>
      <c r="Z2980" s="46">
        <v>40117.821368834368</v>
      </c>
      <c r="AA2980" s="47">
        <f>_xlfn.XLOOKUP($E2980,Main_OG!$D$1:$D$766,Main_OG!AJ$1:AJ$766,"")</f>
        <v>58872982</v>
      </c>
      <c r="AB2980" s="47">
        <f>_xlfn.XLOOKUP($E2980,Main_OG!$D$1:$D$766,Main_OG!AK$1:AK$766,"")</f>
        <v>431672</v>
      </c>
      <c r="AC2980" s="47">
        <f>_xlfn.XLOOKUP($E2980,Main_OG!$D$1:$D$766,Main_OG!AL$1:AL$766,"")</f>
        <v>22243778</v>
      </c>
      <c r="AD2980" s="47">
        <f>_xlfn.XLOOKUP($E2980,Main_OG!$D$1:$D$766,Main_OG!AM$1:AM$766,"")</f>
        <v>0</v>
      </c>
    </row>
    <row r="2981" spans="1:30" x14ac:dyDescent="0.35">
      <c r="A2981" s="36" t="s">
        <v>4186</v>
      </c>
      <c r="B2981" s="45" t="s">
        <v>730</v>
      </c>
      <c r="C2981" s="45" t="s">
        <v>4336</v>
      </c>
      <c r="D2981" s="36" t="s">
        <v>4186</v>
      </c>
      <c r="E2981" s="36" t="str">
        <f t="shared" si="138"/>
        <v>2017_WV</v>
      </c>
      <c r="F2981" s="45">
        <v>2017</v>
      </c>
      <c r="G2981" s="45">
        <f>_xlfn.XLOOKUP(I2981,Main_OG!$B$1:$B$766,Main_OG!$O$1:$O$766,"")</f>
        <v>1</v>
      </c>
      <c r="H2981" s="45">
        <f>_xlfn.XLOOKUP(E2981,Main_OG!$D$1:$D$766,Main_OG!$J$1:$J$766,"")</f>
        <v>1</v>
      </c>
      <c r="I2981" s="45" t="s">
        <v>730</v>
      </c>
      <c r="J2981" s="45" t="str">
        <f t="shared" si="139"/>
        <v>Wheeling Power Co_WV</v>
      </c>
      <c r="K2981" s="45" t="str">
        <f t="shared" si="140"/>
        <v>Wheeling Power Co_WV</v>
      </c>
      <c r="L2981" s="45" t="s">
        <v>4198</v>
      </c>
      <c r="M2981" s="45">
        <v>0</v>
      </c>
      <c r="N2981" s="45">
        <v>6242</v>
      </c>
      <c r="O2981" s="45">
        <v>267</v>
      </c>
      <c r="P2981" s="45">
        <v>34918</v>
      </c>
      <c r="Q2981" s="45">
        <v>0</v>
      </c>
      <c r="R2981" s="45">
        <v>448726</v>
      </c>
      <c r="S2981" s="45">
        <v>3079211</v>
      </c>
      <c r="T2981" s="45">
        <v>388827</v>
      </c>
      <c r="U2981" s="45">
        <v>0</v>
      </c>
      <c r="V2981" s="45">
        <v>9.2403828000000008</v>
      </c>
      <c r="W2981" s="45">
        <v>5.8788761000000003</v>
      </c>
      <c r="X2981" s="45">
        <v>12.119014</v>
      </c>
      <c r="Y2981" s="46">
        <v>75172.399999999994</v>
      </c>
      <c r="Z2981" s="46">
        <v>41333.426441001538</v>
      </c>
      <c r="AA2981" s="47">
        <f>_xlfn.XLOOKUP($E2981,Main_OG!$D$1:$D$766,Main_OG!AJ$1:AJ$766,"")</f>
        <v>55711522</v>
      </c>
      <c r="AB2981" s="47">
        <f>_xlfn.XLOOKUP($E2981,Main_OG!$D$1:$D$766,Main_OG!AK$1:AK$766,"")</f>
        <v>415920</v>
      </c>
      <c r="AC2981" s="47">
        <f>_xlfn.XLOOKUP($E2981,Main_OG!$D$1:$D$766,Main_OG!AL$1:AL$766,"")</f>
        <v>24834918</v>
      </c>
      <c r="AD2981" s="47">
        <f>_xlfn.XLOOKUP($E2981,Main_OG!$D$1:$D$766,Main_OG!AM$1:AM$766,"")</f>
        <v>0</v>
      </c>
    </row>
    <row r="2982" spans="1:30" x14ac:dyDescent="0.35">
      <c r="A2982" s="36" t="s">
        <v>4186</v>
      </c>
      <c r="B2982" s="45" t="s">
        <v>730</v>
      </c>
      <c r="C2982" s="45" t="s">
        <v>4336</v>
      </c>
      <c r="D2982" s="36" t="s">
        <v>4186</v>
      </c>
      <c r="E2982" s="36" t="str">
        <f t="shared" si="138"/>
        <v>2018_WV</v>
      </c>
      <c r="F2982" s="45">
        <v>2018</v>
      </c>
      <c r="G2982" s="45">
        <f>_xlfn.XLOOKUP(I2982,Main_OG!$B$1:$B$766,Main_OG!$O$1:$O$766,"")</f>
        <v>1</v>
      </c>
      <c r="H2982" s="45">
        <f>_xlfn.XLOOKUP(E2982,Main_OG!$D$1:$D$766,Main_OG!$J$1:$J$766,"")</f>
        <v>1</v>
      </c>
      <c r="I2982" s="45" t="s">
        <v>730</v>
      </c>
      <c r="J2982" s="45" t="str">
        <f t="shared" si="139"/>
        <v>Wheeling Power Co_WV</v>
      </c>
      <c r="K2982" s="45" t="str">
        <f t="shared" si="140"/>
        <v>Wheeling Power Co_WV</v>
      </c>
      <c r="L2982" s="45" t="s">
        <v>4199</v>
      </c>
      <c r="M2982" s="45">
        <v>0</v>
      </c>
      <c r="N2982" s="45">
        <v>6328</v>
      </c>
      <c r="O2982" s="45">
        <v>269</v>
      </c>
      <c r="P2982" s="45">
        <v>35002</v>
      </c>
      <c r="Q2982" s="45">
        <v>0</v>
      </c>
      <c r="R2982" s="45">
        <v>465016</v>
      </c>
      <c r="S2982" s="45">
        <v>3450667</v>
      </c>
      <c r="T2982" s="45">
        <v>435342</v>
      </c>
      <c r="U2982" s="45">
        <v>0</v>
      </c>
      <c r="V2982" s="45">
        <v>9.0583980000000004</v>
      </c>
      <c r="W2982" s="45">
        <v>5.6707296999999999</v>
      </c>
      <c r="X2982" s="45">
        <v>11.842643000000001</v>
      </c>
      <c r="Y2982" s="46">
        <v>77406.5</v>
      </c>
      <c r="Z2982" s="46">
        <v>42861.85742375355</v>
      </c>
      <c r="AA2982" s="47">
        <f>_xlfn.XLOOKUP($E2982,Main_OG!$D$1:$D$766,Main_OG!AJ$1:AJ$766,"")</f>
        <v>51342914</v>
      </c>
      <c r="AB2982" s="47">
        <f>_xlfn.XLOOKUP($E2982,Main_OG!$D$1:$D$766,Main_OG!AK$1:AK$766,"")</f>
        <v>579372</v>
      </c>
      <c r="AC2982" s="47">
        <f>_xlfn.XLOOKUP($E2982,Main_OG!$D$1:$D$766,Main_OG!AL$1:AL$766,"")</f>
        <v>24224924</v>
      </c>
      <c r="AD2982" s="47">
        <f>_xlfn.XLOOKUP($E2982,Main_OG!$D$1:$D$766,Main_OG!AM$1:AM$766,"")</f>
        <v>0</v>
      </c>
    </row>
    <row r="2983" spans="1:30" x14ac:dyDescent="0.35">
      <c r="A2983" s="36" t="s">
        <v>4186</v>
      </c>
      <c r="B2983" s="45" t="s">
        <v>730</v>
      </c>
      <c r="C2983" s="45" t="s">
        <v>4336</v>
      </c>
      <c r="D2983" s="36" t="s">
        <v>4186</v>
      </c>
      <c r="E2983" s="36" t="str">
        <f t="shared" si="138"/>
        <v>2019_WV</v>
      </c>
      <c r="F2983" s="45">
        <v>2019</v>
      </c>
      <c r="G2983" s="45">
        <f>_xlfn.XLOOKUP(I2983,Main_OG!$B$1:$B$766,Main_OG!$O$1:$O$766,"")</f>
        <v>1</v>
      </c>
      <c r="H2983" s="45">
        <f>_xlfn.XLOOKUP(E2983,Main_OG!$D$1:$D$766,Main_OG!$J$1:$J$766,"")</f>
        <v>1</v>
      </c>
      <c r="I2983" s="45" t="s">
        <v>730</v>
      </c>
      <c r="J2983" s="45" t="str">
        <f t="shared" si="139"/>
        <v>Wheeling Power Co_WV</v>
      </c>
      <c r="K2983" s="45" t="str">
        <f t="shared" si="140"/>
        <v>Wheeling Power Co_WV</v>
      </c>
      <c r="L2983" s="45" t="s">
        <v>4200</v>
      </c>
      <c r="M2983" s="45">
        <v>0</v>
      </c>
      <c r="N2983" s="45">
        <v>6298</v>
      </c>
      <c r="O2983" s="45">
        <v>378</v>
      </c>
      <c r="P2983" s="45">
        <v>34882</v>
      </c>
      <c r="Q2983" s="45">
        <v>0</v>
      </c>
      <c r="R2983" s="45">
        <v>427316</v>
      </c>
      <c r="S2983" s="45">
        <v>3440197</v>
      </c>
      <c r="T2983" s="45">
        <v>406751</v>
      </c>
      <c r="U2983" s="45">
        <v>0</v>
      </c>
      <c r="V2983" s="45">
        <v>9.1601999000000003</v>
      </c>
      <c r="W2983" s="45">
        <v>5.5008477999999998</v>
      </c>
      <c r="X2983" s="45">
        <v>12.265981</v>
      </c>
      <c r="Y2983" s="46">
        <v>76786.600000000006</v>
      </c>
      <c r="Z2983" s="46">
        <v>42771.783298603048</v>
      </c>
      <c r="AA2983" s="47">
        <f>_xlfn.XLOOKUP($E2983,Main_OG!$D$1:$D$766,Main_OG!AJ$1:AJ$766,"")</f>
        <v>47520532</v>
      </c>
      <c r="AB2983" s="47">
        <f>_xlfn.XLOOKUP($E2983,Main_OG!$D$1:$D$766,Main_OG!AK$1:AK$766,"")</f>
        <v>460900</v>
      </c>
      <c r="AC2983" s="47">
        <f>_xlfn.XLOOKUP($E2983,Main_OG!$D$1:$D$766,Main_OG!AL$1:AL$766,"")</f>
        <v>37910422</v>
      </c>
      <c r="AD2983" s="47">
        <f>_xlfn.XLOOKUP($E2983,Main_OG!$D$1:$D$766,Main_OG!AM$1:AM$766,"")</f>
        <v>0</v>
      </c>
    </row>
    <row r="2984" spans="1:30" x14ac:dyDescent="0.35">
      <c r="A2984" s="36" t="s">
        <v>4186</v>
      </c>
      <c r="B2984" s="45" t="s">
        <v>730</v>
      </c>
      <c r="C2984" s="45" t="s">
        <v>4336</v>
      </c>
      <c r="D2984" s="36" t="s">
        <v>4186</v>
      </c>
      <c r="E2984" s="36" t="str">
        <f t="shared" si="138"/>
        <v>2020_WV</v>
      </c>
      <c r="F2984" s="45">
        <v>2020</v>
      </c>
      <c r="G2984" s="45">
        <f>_xlfn.XLOOKUP(I2984,Main_OG!$B$1:$B$766,Main_OG!$O$1:$O$766,"")</f>
        <v>1</v>
      </c>
      <c r="H2984" s="45">
        <f>_xlfn.XLOOKUP(E2984,Main_OG!$D$1:$D$766,Main_OG!$J$1:$J$766,"")</f>
        <v>1</v>
      </c>
      <c r="I2984" s="45" t="s">
        <v>730</v>
      </c>
      <c r="J2984" s="45" t="str">
        <f t="shared" si="139"/>
        <v>Wheeling Power Co_WV</v>
      </c>
      <c r="K2984" s="45" t="str">
        <f t="shared" si="140"/>
        <v>Wheeling Power Co_WV</v>
      </c>
      <c r="L2984" s="45" t="s">
        <v>4201</v>
      </c>
      <c r="M2984" s="45">
        <v>0</v>
      </c>
      <c r="N2984" s="45">
        <v>6360</v>
      </c>
      <c r="O2984" s="45">
        <v>405</v>
      </c>
      <c r="P2984" s="45">
        <v>0</v>
      </c>
      <c r="Q2984" s="45">
        <v>0</v>
      </c>
      <c r="R2984" s="45">
        <v>390574</v>
      </c>
      <c r="S2984" s="45">
        <v>3569208</v>
      </c>
      <c r="T2984" s="45">
        <v>0</v>
      </c>
      <c r="U2984" s="45">
        <v>0</v>
      </c>
      <c r="V2984" s="45">
        <v>9.4742610000000003</v>
      </c>
      <c r="W2984" s="45">
        <v>5.6262622000000002</v>
      </c>
      <c r="X2984" s="45">
        <v>0</v>
      </c>
      <c r="Y2984" s="46">
        <v>73952.899999999994</v>
      </c>
      <c r="Z2984" s="46">
        <v>41357.212761792915</v>
      </c>
      <c r="AA2984" s="47">
        <f>_xlfn.XLOOKUP($E2984,Main_OG!$D$1:$D$766,Main_OG!AJ$1:AJ$766,"")</f>
        <v>41146208</v>
      </c>
      <c r="AB2984" s="47">
        <f>_xlfn.XLOOKUP($E2984,Main_OG!$D$1:$D$766,Main_OG!AK$1:AK$766,"")</f>
        <v>514550</v>
      </c>
      <c r="AC2984" s="47">
        <f>_xlfn.XLOOKUP($E2984,Main_OG!$D$1:$D$766,Main_OG!AL$1:AL$766,"")</f>
        <v>47838984</v>
      </c>
      <c r="AD2984" s="47">
        <f>_xlfn.XLOOKUP($E2984,Main_OG!$D$1:$D$766,Main_OG!AM$1:AM$766,"")</f>
        <v>0</v>
      </c>
    </row>
    <row r="2985" spans="1:30" x14ac:dyDescent="0.35">
      <c r="A2985" s="36" t="s">
        <v>4202</v>
      </c>
      <c r="B2985" s="45" t="s">
        <v>230</v>
      </c>
      <c r="C2985" s="45" t="s">
        <v>4331</v>
      </c>
      <c r="D2985" s="36" t="s">
        <v>4202</v>
      </c>
      <c r="E2985" s="36" t="str">
        <f t="shared" si="138"/>
        <v>2006_MI</v>
      </c>
      <c r="F2985" s="45">
        <v>2006</v>
      </c>
      <c r="G2985" s="45">
        <f>_xlfn.XLOOKUP(I2985,Main_OG!$B$1:$B$766,Main_OG!$O$1:$O$766,"")</f>
        <v>0</v>
      </c>
      <c r="H2985" s="45">
        <f>_xlfn.XLOOKUP(E2985,Main_OG!$D$1:$D$766,Main_OG!$J$1:$J$766,"")</f>
        <v>0</v>
      </c>
      <c r="I2985" s="45" t="s">
        <v>230</v>
      </c>
      <c r="J2985" s="45" t="str">
        <f t="shared" si="139"/>
        <v>Wisconsin Electric Power Co_MI</v>
      </c>
      <c r="K2985" s="45" t="str">
        <f t="shared" si="140"/>
        <v>Wisconsin Electric Power Co_MI</v>
      </c>
      <c r="L2985" s="45" t="s">
        <v>4203</v>
      </c>
      <c r="M2985" s="45">
        <v>0</v>
      </c>
      <c r="N2985" s="45">
        <v>2941</v>
      </c>
      <c r="O2985" s="45">
        <v>86</v>
      </c>
      <c r="P2985" s="45">
        <v>24236</v>
      </c>
      <c r="Q2985" s="45">
        <v>0</v>
      </c>
      <c r="R2985" s="45">
        <v>14220</v>
      </c>
      <c r="S2985" s="45">
        <v>100943</v>
      </c>
      <c r="T2985" s="45">
        <v>17757</v>
      </c>
      <c r="U2985" s="45">
        <v>0</v>
      </c>
      <c r="V2985" s="45">
        <v>9.1396985570588427</v>
      </c>
      <c r="W2985" s="45">
        <v>4.1745051762077647</v>
      </c>
      <c r="X2985" s="45">
        <v>10.85099362029772</v>
      </c>
      <c r="Y2985" s="46">
        <v>483763.6</v>
      </c>
      <c r="Z2985" s="46">
        <v>48202.440773445334</v>
      </c>
      <c r="AA2985" s="47">
        <f>_xlfn.XLOOKUP($E2985,Main_OG!$D$1:$D$766,Main_OG!AJ$1:AJ$766,"")</f>
        <v>70255935.120000005</v>
      </c>
      <c r="AB2985" s="47">
        <f>_xlfn.XLOOKUP($E2985,Main_OG!$D$1:$D$766,Main_OG!AK$1:AK$766,"")</f>
        <v>1664301.64</v>
      </c>
      <c r="AC2985" s="47">
        <f>_xlfn.XLOOKUP($E2985,Main_OG!$D$1:$D$766,Main_OG!AL$1:AL$766,"")</f>
        <v>181071401.84</v>
      </c>
      <c r="AD2985" s="47">
        <f>_xlfn.XLOOKUP($E2985,Main_OG!$D$1:$D$766,Main_OG!AM$1:AM$766,"")</f>
        <v>29066165</v>
      </c>
    </row>
    <row r="2986" spans="1:30" x14ac:dyDescent="0.35">
      <c r="A2986" s="36" t="s">
        <v>4202</v>
      </c>
      <c r="B2986" s="45" t="s">
        <v>351</v>
      </c>
      <c r="C2986" s="45" t="s">
        <v>4331</v>
      </c>
      <c r="D2986" s="36" t="s">
        <v>4202</v>
      </c>
      <c r="E2986" s="36" t="str">
        <f t="shared" si="138"/>
        <v>2006_WI</v>
      </c>
      <c r="F2986" s="45">
        <v>2006</v>
      </c>
      <c r="G2986" s="45">
        <f>_xlfn.XLOOKUP(I2986,Main_OG!$B$1:$B$766,Main_OG!$O$1:$O$766,"")</f>
        <v>0</v>
      </c>
      <c r="H2986" s="45">
        <f>_xlfn.XLOOKUP(E2986,Main_OG!$D$1:$D$766,Main_OG!$J$1:$J$766,"")</f>
        <v>0</v>
      </c>
      <c r="I2986" s="45" t="s">
        <v>351</v>
      </c>
      <c r="J2986" s="45" t="str">
        <f t="shared" si="139"/>
        <v>Wisconsin Electric Power Co_WI</v>
      </c>
      <c r="K2986" s="45" t="str">
        <f t="shared" si="140"/>
        <v>Wisconsin Electric Power Co_WI</v>
      </c>
      <c r="L2986" s="45" t="s">
        <v>4204</v>
      </c>
      <c r="M2986" s="45">
        <v>0</v>
      </c>
      <c r="N2986" s="45">
        <v>104750</v>
      </c>
      <c r="O2986" s="45">
        <v>2960</v>
      </c>
      <c r="P2986" s="45">
        <v>962537</v>
      </c>
      <c r="Q2986" s="45">
        <v>0</v>
      </c>
      <c r="R2986" s="45">
        <v>781752</v>
      </c>
      <c r="S2986" s="45">
        <v>555082</v>
      </c>
      <c r="T2986" s="45">
        <v>852990</v>
      </c>
      <c r="U2986" s="45">
        <v>0</v>
      </c>
      <c r="V2986" s="45">
        <v>8.9410148434763137</v>
      </c>
      <c r="W2986" s="45">
        <v>6.3671971918728936</v>
      </c>
      <c r="X2986" s="45">
        <v>10.67530011961983</v>
      </c>
      <c r="Y2986" s="46">
        <v>287146.59999999998</v>
      </c>
      <c r="Z2986" s="46">
        <v>51481.599345961702</v>
      </c>
      <c r="AA2986" s="47">
        <f>_xlfn.XLOOKUP($E2986,Main_OG!$D$1:$D$766,Main_OG!AJ$1:AJ$766,"")</f>
        <v>47984959.539999999</v>
      </c>
      <c r="AB2986" s="47">
        <f>_xlfn.XLOOKUP($E2986,Main_OG!$D$1:$D$766,Main_OG!AK$1:AK$766,"")</f>
        <v>3549166.82</v>
      </c>
      <c r="AC2986" s="47">
        <f>_xlfn.XLOOKUP($E2986,Main_OG!$D$1:$D$766,Main_OG!AL$1:AL$766,"")</f>
        <v>88498243.219999984</v>
      </c>
      <c r="AD2986" s="47">
        <f>_xlfn.XLOOKUP($E2986,Main_OG!$D$1:$D$766,Main_OG!AM$1:AM$766,"")</f>
        <v>12233515</v>
      </c>
    </row>
    <row r="2987" spans="1:30" x14ac:dyDescent="0.35">
      <c r="A2987" s="36" t="s">
        <v>4202</v>
      </c>
      <c r="B2987" s="45" t="s">
        <v>230</v>
      </c>
      <c r="C2987" s="45" t="s">
        <v>4331</v>
      </c>
      <c r="D2987" s="36" t="s">
        <v>4202</v>
      </c>
      <c r="E2987" s="36" t="str">
        <f t="shared" si="138"/>
        <v>2007_MI</v>
      </c>
      <c r="F2987" s="45">
        <v>2007</v>
      </c>
      <c r="G2987" s="45">
        <f>_xlfn.XLOOKUP(I2987,Main_OG!$B$1:$B$766,Main_OG!$O$1:$O$766,"")</f>
        <v>0</v>
      </c>
      <c r="H2987" s="45">
        <f>_xlfn.XLOOKUP(E2987,Main_OG!$D$1:$D$766,Main_OG!$J$1:$J$766,"")</f>
        <v>0</v>
      </c>
      <c r="I2987" s="45" t="s">
        <v>230</v>
      </c>
      <c r="J2987" s="45" t="str">
        <f t="shared" si="139"/>
        <v>Wisconsin Electric Power Co_MI</v>
      </c>
      <c r="K2987" s="45" t="str">
        <f t="shared" si="140"/>
        <v>Wisconsin Electric Power Co_MI</v>
      </c>
      <c r="L2987" s="45" t="s">
        <v>4205</v>
      </c>
      <c r="M2987" s="45">
        <v>0</v>
      </c>
      <c r="N2987" s="45">
        <v>2969</v>
      </c>
      <c r="O2987" s="45">
        <v>89</v>
      </c>
      <c r="P2987" s="45">
        <v>24290</v>
      </c>
      <c r="Q2987" s="45">
        <v>0</v>
      </c>
      <c r="R2987" s="45">
        <v>14875</v>
      </c>
      <c r="S2987" s="45">
        <v>110048</v>
      </c>
      <c r="T2987" s="45">
        <v>18505</v>
      </c>
      <c r="U2987" s="45">
        <v>0</v>
      </c>
      <c r="V2987" s="45">
        <v>9.3000000000000007</v>
      </c>
      <c r="W2987" s="45">
        <v>4.37</v>
      </c>
      <c r="X2987" s="45">
        <v>10.9</v>
      </c>
      <c r="Y2987" s="46">
        <v>482935.1</v>
      </c>
      <c r="Z2987" s="46">
        <v>48287.309909407631</v>
      </c>
      <c r="AA2987" s="47">
        <f>_xlfn.XLOOKUP($E2987,Main_OG!$D$1:$D$766,Main_OG!AJ$1:AJ$766,"")</f>
        <v>73603394</v>
      </c>
      <c r="AB2987" s="47">
        <f>_xlfn.XLOOKUP($E2987,Main_OG!$D$1:$D$766,Main_OG!AK$1:AK$766,"")</f>
        <v>2521414</v>
      </c>
      <c r="AC2987" s="47">
        <f>_xlfn.XLOOKUP($E2987,Main_OG!$D$1:$D$766,Main_OG!AL$1:AL$766,"")</f>
        <v>204694010</v>
      </c>
      <c r="AD2987" s="47">
        <f>_xlfn.XLOOKUP($E2987,Main_OG!$D$1:$D$766,Main_OG!AM$1:AM$766,"")</f>
        <v>31516953</v>
      </c>
    </row>
    <row r="2988" spans="1:30" x14ac:dyDescent="0.35">
      <c r="A2988" s="36" t="s">
        <v>4202</v>
      </c>
      <c r="B2988" s="45" t="s">
        <v>351</v>
      </c>
      <c r="C2988" s="45" t="s">
        <v>4331</v>
      </c>
      <c r="D2988" s="36" t="s">
        <v>4202</v>
      </c>
      <c r="E2988" s="36" t="str">
        <f t="shared" si="138"/>
        <v>2007_WI</v>
      </c>
      <c r="F2988" s="45">
        <v>2007</v>
      </c>
      <c r="G2988" s="45">
        <f>_xlfn.XLOOKUP(I2988,Main_OG!$B$1:$B$766,Main_OG!$O$1:$O$766,"")</f>
        <v>0</v>
      </c>
      <c r="H2988" s="45">
        <f>_xlfn.XLOOKUP(E2988,Main_OG!$D$1:$D$766,Main_OG!$J$1:$J$766,"")</f>
        <v>0</v>
      </c>
      <c r="I2988" s="45" t="s">
        <v>351</v>
      </c>
      <c r="J2988" s="45" t="str">
        <f t="shared" si="139"/>
        <v>Wisconsin Electric Power Co_WI</v>
      </c>
      <c r="K2988" s="45" t="str">
        <f t="shared" si="140"/>
        <v>Wisconsin Electric Power Co_WI</v>
      </c>
      <c r="L2988" s="45" t="s">
        <v>4206</v>
      </c>
      <c r="M2988" s="45">
        <v>0</v>
      </c>
      <c r="N2988" s="45">
        <v>106693</v>
      </c>
      <c r="O2988" s="45">
        <v>2982</v>
      </c>
      <c r="P2988" s="45">
        <v>968454</v>
      </c>
      <c r="Q2988" s="45">
        <v>0</v>
      </c>
      <c r="R2988" s="45">
        <v>825723</v>
      </c>
      <c r="S2988" s="45">
        <v>573543</v>
      </c>
      <c r="T2988" s="45">
        <v>897034</v>
      </c>
      <c r="U2988" s="45">
        <v>0</v>
      </c>
      <c r="V2988" s="45">
        <v>9.15</v>
      </c>
      <c r="W2988" s="45">
        <v>6.61</v>
      </c>
      <c r="X2988" s="45">
        <v>10.88</v>
      </c>
      <c r="Y2988" s="46">
        <v>289855.2</v>
      </c>
      <c r="Z2988" s="46">
        <v>51660.456888754226</v>
      </c>
      <c r="AA2988" s="47">
        <f>_xlfn.XLOOKUP($E2988,Main_OG!$D$1:$D$766,Main_OG!AJ$1:AJ$766,"")</f>
        <v>48160880</v>
      </c>
      <c r="AB2988" s="47">
        <f>_xlfn.XLOOKUP($E2988,Main_OG!$D$1:$D$766,Main_OG!AK$1:AK$766,"")</f>
        <v>3854054</v>
      </c>
      <c r="AC2988" s="47">
        <f>_xlfn.XLOOKUP($E2988,Main_OG!$D$1:$D$766,Main_OG!AL$1:AL$766,"")</f>
        <v>108994756</v>
      </c>
      <c r="AD2988" s="47">
        <f>_xlfn.XLOOKUP($E2988,Main_OG!$D$1:$D$766,Main_OG!AM$1:AM$766,"")</f>
        <v>12910319</v>
      </c>
    </row>
    <row r="2989" spans="1:30" x14ac:dyDescent="0.35">
      <c r="A2989" s="36" t="s">
        <v>4202</v>
      </c>
      <c r="B2989" s="45" t="s">
        <v>230</v>
      </c>
      <c r="C2989" s="45" t="s">
        <v>4331</v>
      </c>
      <c r="D2989" s="36" t="s">
        <v>4202</v>
      </c>
      <c r="E2989" s="36" t="str">
        <f t="shared" si="138"/>
        <v>2008_MI</v>
      </c>
      <c r="F2989" s="45">
        <v>2008</v>
      </c>
      <c r="G2989" s="45">
        <f>_xlfn.XLOOKUP(I2989,Main_OG!$B$1:$B$766,Main_OG!$O$1:$O$766,"")</f>
        <v>0</v>
      </c>
      <c r="H2989" s="45">
        <f>_xlfn.XLOOKUP(E2989,Main_OG!$D$1:$D$766,Main_OG!$J$1:$J$766,"")</f>
        <v>0</v>
      </c>
      <c r="I2989" s="45" t="s">
        <v>230</v>
      </c>
      <c r="J2989" s="45" t="str">
        <f t="shared" si="139"/>
        <v>Wisconsin Electric Power Co_MI</v>
      </c>
      <c r="K2989" s="45" t="str">
        <f t="shared" si="140"/>
        <v>Wisconsin Electric Power Co_MI</v>
      </c>
      <c r="L2989" s="45" t="s">
        <v>4207</v>
      </c>
      <c r="M2989" s="45">
        <v>0</v>
      </c>
      <c r="N2989" s="45">
        <v>3075</v>
      </c>
      <c r="O2989" s="45">
        <v>12</v>
      </c>
      <c r="P2989" s="45">
        <v>24373</v>
      </c>
      <c r="Q2989" s="45">
        <v>0</v>
      </c>
      <c r="R2989" s="45">
        <v>159656</v>
      </c>
      <c r="S2989" s="45">
        <v>2500728</v>
      </c>
      <c r="T2989" s="45">
        <v>169892</v>
      </c>
      <c r="U2989" s="45">
        <v>0</v>
      </c>
      <c r="V2989" s="45">
        <v>8.6300000000000008</v>
      </c>
      <c r="W2989" s="45">
        <v>3.51</v>
      </c>
      <c r="X2989" s="45">
        <v>10.07</v>
      </c>
      <c r="Y2989" s="46">
        <v>455256.7</v>
      </c>
      <c r="Z2989" s="46">
        <v>45768.752420983081</v>
      </c>
      <c r="AA2989" s="47">
        <f>_xlfn.XLOOKUP($E2989,Main_OG!$D$1:$D$766,Main_OG!AJ$1:AJ$766,"")</f>
        <v>73448608</v>
      </c>
      <c r="AB2989" s="47">
        <f>_xlfn.XLOOKUP($E2989,Main_OG!$D$1:$D$766,Main_OG!AK$1:AK$766,"")</f>
        <v>1696064</v>
      </c>
      <c r="AC2989" s="47">
        <f>_xlfn.XLOOKUP($E2989,Main_OG!$D$1:$D$766,Main_OG!AL$1:AL$766,"")</f>
        <v>150596912</v>
      </c>
      <c r="AD2989" s="47">
        <f>_xlfn.XLOOKUP($E2989,Main_OG!$D$1:$D$766,Main_OG!AM$1:AM$766,"")</f>
        <v>31484428</v>
      </c>
    </row>
    <row r="2990" spans="1:30" x14ac:dyDescent="0.35">
      <c r="A2990" s="36" t="s">
        <v>4202</v>
      </c>
      <c r="B2990" s="45" t="s">
        <v>351</v>
      </c>
      <c r="C2990" s="45" t="s">
        <v>4331</v>
      </c>
      <c r="D2990" s="36" t="s">
        <v>4202</v>
      </c>
      <c r="E2990" s="36" t="str">
        <f t="shared" si="138"/>
        <v>2008_WI</v>
      </c>
      <c r="F2990" s="45">
        <v>2008</v>
      </c>
      <c r="G2990" s="45">
        <f>_xlfn.XLOOKUP(I2990,Main_OG!$B$1:$B$766,Main_OG!$O$1:$O$766,"")</f>
        <v>0</v>
      </c>
      <c r="H2990" s="45">
        <f>_xlfn.XLOOKUP(E2990,Main_OG!$D$1:$D$766,Main_OG!$J$1:$J$766,"")</f>
        <v>0</v>
      </c>
      <c r="I2990" s="45" t="s">
        <v>351</v>
      </c>
      <c r="J2990" s="45" t="str">
        <f t="shared" si="139"/>
        <v>Wisconsin Electric Power Co_WI</v>
      </c>
      <c r="K2990" s="45" t="str">
        <f t="shared" si="140"/>
        <v>Wisconsin Electric Power Co_WI</v>
      </c>
      <c r="L2990" s="45" t="s">
        <v>4208</v>
      </c>
      <c r="M2990" s="45">
        <v>0</v>
      </c>
      <c r="N2990" s="45">
        <v>110910</v>
      </c>
      <c r="O2990" s="45">
        <v>686</v>
      </c>
      <c r="P2990" s="45">
        <v>972741</v>
      </c>
      <c r="Q2990" s="45">
        <v>0</v>
      </c>
      <c r="R2990" s="45">
        <v>9025524</v>
      </c>
      <c r="S2990" s="45">
        <v>8190966</v>
      </c>
      <c r="T2990" s="45">
        <v>8107192</v>
      </c>
      <c r="U2990" s="45">
        <v>0</v>
      </c>
      <c r="V2990" s="45">
        <v>9.7200000000000006</v>
      </c>
      <c r="W2990" s="45">
        <v>6.82</v>
      </c>
      <c r="X2990" s="45">
        <v>11.66</v>
      </c>
      <c r="Y2990" s="46">
        <v>286204.7</v>
      </c>
      <c r="Z2990" s="46">
        <v>50736.554324803634</v>
      </c>
      <c r="AA2990" s="47">
        <f>_xlfn.XLOOKUP($E2990,Main_OG!$D$1:$D$766,Main_OG!AJ$1:AJ$766,"")</f>
        <v>49868066</v>
      </c>
      <c r="AB2990" s="47">
        <f>_xlfn.XLOOKUP($E2990,Main_OG!$D$1:$D$766,Main_OG!AK$1:AK$766,"")</f>
        <v>3460118</v>
      </c>
      <c r="AC2990" s="47">
        <f>_xlfn.XLOOKUP($E2990,Main_OG!$D$1:$D$766,Main_OG!AL$1:AL$766,"")</f>
        <v>82624382</v>
      </c>
      <c r="AD2990" s="47">
        <f>_xlfn.XLOOKUP($E2990,Main_OG!$D$1:$D$766,Main_OG!AM$1:AM$766,"")</f>
        <v>12154510</v>
      </c>
    </row>
    <row r="2991" spans="1:30" x14ac:dyDescent="0.35">
      <c r="A2991" s="36" t="s">
        <v>4202</v>
      </c>
      <c r="B2991" s="45" t="s">
        <v>230</v>
      </c>
      <c r="C2991" s="45" t="s">
        <v>4331</v>
      </c>
      <c r="D2991" s="36" t="s">
        <v>4202</v>
      </c>
      <c r="E2991" s="36" t="str">
        <f t="shared" si="138"/>
        <v>2009_MI</v>
      </c>
      <c r="F2991" s="45">
        <v>2009</v>
      </c>
      <c r="G2991" s="45">
        <f>_xlfn.XLOOKUP(I2991,Main_OG!$B$1:$B$766,Main_OG!$O$1:$O$766,"")</f>
        <v>0</v>
      </c>
      <c r="H2991" s="45">
        <f>_xlfn.XLOOKUP(E2991,Main_OG!$D$1:$D$766,Main_OG!$J$1:$J$766,"")</f>
        <v>0</v>
      </c>
      <c r="I2991" s="45" t="s">
        <v>230</v>
      </c>
      <c r="J2991" s="45" t="str">
        <f t="shared" si="139"/>
        <v>Wisconsin Electric Power Co_MI</v>
      </c>
      <c r="K2991" s="45" t="str">
        <f t="shared" si="140"/>
        <v>Wisconsin Electric Power Co_MI</v>
      </c>
      <c r="L2991" s="45" t="s">
        <v>4209</v>
      </c>
      <c r="M2991" s="45">
        <v>0</v>
      </c>
      <c r="N2991" s="45">
        <v>3114</v>
      </c>
      <c r="O2991" s="45">
        <v>11</v>
      </c>
      <c r="P2991" s="45">
        <v>24375</v>
      </c>
      <c r="Q2991" s="45">
        <v>0</v>
      </c>
      <c r="R2991" s="45">
        <v>150279</v>
      </c>
      <c r="S2991" s="45">
        <v>1925711</v>
      </c>
      <c r="T2991" s="45">
        <v>167887</v>
      </c>
      <c r="U2991" s="45">
        <v>0</v>
      </c>
      <c r="V2991" s="45">
        <v>10.49</v>
      </c>
      <c r="W2991" s="45">
        <v>4.74</v>
      </c>
      <c r="X2991" s="45">
        <v>12.01</v>
      </c>
      <c r="Y2991" s="46">
        <v>416297.1</v>
      </c>
      <c r="Z2991" s="46">
        <v>42043.455440645848</v>
      </c>
      <c r="AA2991" s="47">
        <f>_xlfn.XLOOKUP($E2991,Main_OG!$D$1:$D$766,Main_OG!AJ$1:AJ$766,"")</f>
        <v>70951888</v>
      </c>
      <c r="AB2991" s="47">
        <f>_xlfn.XLOOKUP($E2991,Main_OG!$D$1:$D$766,Main_OG!AK$1:AK$766,"")</f>
        <v>1451520</v>
      </c>
      <c r="AC2991" s="47">
        <f>_xlfn.XLOOKUP($E2991,Main_OG!$D$1:$D$766,Main_OG!AL$1:AL$766,"")</f>
        <v>132491692</v>
      </c>
      <c r="AD2991" s="47">
        <f>_xlfn.XLOOKUP($E2991,Main_OG!$D$1:$D$766,Main_OG!AM$1:AM$766,"")</f>
        <v>21851009</v>
      </c>
    </row>
    <row r="2992" spans="1:30" x14ac:dyDescent="0.35">
      <c r="A2992" s="36" t="s">
        <v>4202</v>
      </c>
      <c r="B2992" s="45" t="s">
        <v>351</v>
      </c>
      <c r="C2992" s="45" t="s">
        <v>4331</v>
      </c>
      <c r="D2992" s="36" t="s">
        <v>4202</v>
      </c>
      <c r="E2992" s="36" t="str">
        <f t="shared" si="138"/>
        <v>2009_WI</v>
      </c>
      <c r="F2992" s="45">
        <v>2009</v>
      </c>
      <c r="G2992" s="45">
        <f>_xlfn.XLOOKUP(I2992,Main_OG!$B$1:$B$766,Main_OG!$O$1:$O$766,"")</f>
        <v>0</v>
      </c>
      <c r="H2992" s="45">
        <f>_xlfn.XLOOKUP(E2992,Main_OG!$D$1:$D$766,Main_OG!$J$1:$J$766,"")</f>
        <v>0</v>
      </c>
      <c r="I2992" s="45" t="s">
        <v>351</v>
      </c>
      <c r="J2992" s="45" t="str">
        <f t="shared" si="139"/>
        <v>Wisconsin Electric Power Co_WI</v>
      </c>
      <c r="K2992" s="45" t="str">
        <f t="shared" si="140"/>
        <v>Wisconsin Electric Power Co_WI</v>
      </c>
      <c r="L2992" s="45" t="s">
        <v>4210</v>
      </c>
      <c r="M2992" s="45">
        <v>0</v>
      </c>
      <c r="N2992" s="45">
        <v>112023</v>
      </c>
      <c r="O2992" s="45">
        <v>683</v>
      </c>
      <c r="P2992" s="45">
        <v>975294</v>
      </c>
      <c r="Q2992" s="45">
        <v>0</v>
      </c>
      <c r="R2992" s="45">
        <v>8577786</v>
      </c>
      <c r="S2992" s="45">
        <v>7214641</v>
      </c>
      <c r="T2992" s="45">
        <v>7781413</v>
      </c>
      <c r="U2992" s="45">
        <v>0</v>
      </c>
      <c r="V2992" s="45">
        <v>10.1</v>
      </c>
      <c r="W2992" s="45">
        <v>7.04</v>
      </c>
      <c r="X2992" s="45">
        <v>12.3</v>
      </c>
      <c r="Y2992" s="46">
        <v>277279.40000000002</v>
      </c>
      <c r="Z2992" s="46">
        <v>48909.24112900722</v>
      </c>
      <c r="AA2992" s="47">
        <f>_xlfn.XLOOKUP($E2992,Main_OG!$D$1:$D$766,Main_OG!AJ$1:AJ$766,"")</f>
        <v>44836820</v>
      </c>
      <c r="AB2992" s="47">
        <f>_xlfn.XLOOKUP($E2992,Main_OG!$D$1:$D$766,Main_OG!AK$1:AK$766,"")</f>
        <v>2630276</v>
      </c>
      <c r="AC2992" s="47">
        <f>_xlfn.XLOOKUP($E2992,Main_OG!$D$1:$D$766,Main_OG!AL$1:AL$766,"")</f>
        <v>82642892</v>
      </c>
      <c r="AD2992" s="47">
        <f>_xlfn.XLOOKUP($E2992,Main_OG!$D$1:$D$766,Main_OG!AM$1:AM$766,"")</f>
        <v>12683151</v>
      </c>
    </row>
    <row r="2993" spans="1:30" x14ac:dyDescent="0.35">
      <c r="A2993" s="36" t="s">
        <v>4202</v>
      </c>
      <c r="B2993" s="45" t="s">
        <v>230</v>
      </c>
      <c r="C2993" s="45" t="s">
        <v>4331</v>
      </c>
      <c r="D2993" s="36" t="s">
        <v>4202</v>
      </c>
      <c r="E2993" s="36" t="str">
        <f t="shared" si="138"/>
        <v>2010_MI</v>
      </c>
      <c r="F2993" s="45">
        <v>2010</v>
      </c>
      <c r="G2993" s="45">
        <f>_xlfn.XLOOKUP(I2993,Main_OG!$B$1:$B$766,Main_OG!$O$1:$O$766,"")</f>
        <v>0</v>
      </c>
      <c r="H2993" s="45">
        <f>_xlfn.XLOOKUP(E2993,Main_OG!$D$1:$D$766,Main_OG!$J$1:$J$766,"")</f>
        <v>0</v>
      </c>
      <c r="I2993" s="45" t="s">
        <v>230</v>
      </c>
      <c r="J2993" s="45" t="str">
        <f t="shared" si="139"/>
        <v>Wisconsin Electric Power Co_MI</v>
      </c>
      <c r="K2993" s="45" t="str">
        <f t="shared" si="140"/>
        <v>Wisconsin Electric Power Co_MI</v>
      </c>
      <c r="L2993" s="45" t="s">
        <v>4211</v>
      </c>
      <c r="M2993" s="45">
        <v>0</v>
      </c>
      <c r="N2993" s="45">
        <v>3095</v>
      </c>
      <c r="O2993" s="45">
        <v>11</v>
      </c>
      <c r="P2993" s="45">
        <v>24441</v>
      </c>
      <c r="Q2993" s="45">
        <v>0</v>
      </c>
      <c r="R2993" s="45">
        <v>150997</v>
      </c>
      <c r="S2993" s="45">
        <v>2516131</v>
      </c>
      <c r="T2993" s="45">
        <v>166226</v>
      </c>
      <c r="U2993" s="45">
        <v>0</v>
      </c>
      <c r="V2993" s="45">
        <v>12.61</v>
      </c>
      <c r="W2993" s="45">
        <v>5.59</v>
      </c>
      <c r="X2993" s="45">
        <v>14.46</v>
      </c>
      <c r="Y2993" s="46">
        <v>441271.5</v>
      </c>
      <c r="Z2993" s="46">
        <v>44673.97282962648</v>
      </c>
      <c r="AA2993" s="47">
        <f>_xlfn.XLOOKUP($E2993,Main_OG!$D$1:$D$766,Main_OG!AJ$1:AJ$766,"")</f>
        <v>70202968</v>
      </c>
      <c r="AB2993" s="47">
        <f>_xlfn.XLOOKUP($E2993,Main_OG!$D$1:$D$766,Main_OG!AK$1:AK$766,"")</f>
        <v>1394134</v>
      </c>
      <c r="AC2993" s="47">
        <f>_xlfn.XLOOKUP($E2993,Main_OG!$D$1:$D$766,Main_OG!AL$1:AL$766,"")</f>
        <v>193405206</v>
      </c>
      <c r="AD2993" s="47">
        <f>_xlfn.XLOOKUP($E2993,Main_OG!$D$1:$D$766,Main_OG!AM$1:AM$766,"")</f>
        <v>29624580</v>
      </c>
    </row>
    <row r="2994" spans="1:30" x14ac:dyDescent="0.35">
      <c r="A2994" s="36" t="s">
        <v>4202</v>
      </c>
      <c r="B2994" s="45" t="s">
        <v>351</v>
      </c>
      <c r="C2994" s="45" t="s">
        <v>4331</v>
      </c>
      <c r="D2994" s="36" t="s">
        <v>4202</v>
      </c>
      <c r="E2994" s="36" t="str">
        <f t="shared" si="138"/>
        <v>2010_WI</v>
      </c>
      <c r="F2994" s="45">
        <v>2010</v>
      </c>
      <c r="G2994" s="45">
        <f>_xlfn.XLOOKUP(I2994,Main_OG!$B$1:$B$766,Main_OG!$O$1:$O$766,"")</f>
        <v>0</v>
      </c>
      <c r="H2994" s="45">
        <f>_xlfn.XLOOKUP(E2994,Main_OG!$D$1:$D$766,Main_OG!$J$1:$J$766,"")</f>
        <v>0</v>
      </c>
      <c r="I2994" s="45" t="s">
        <v>351</v>
      </c>
      <c r="J2994" s="45" t="str">
        <f t="shared" si="139"/>
        <v>Wisconsin Electric Power Co_WI</v>
      </c>
      <c r="K2994" s="45" t="str">
        <f t="shared" si="140"/>
        <v>Wisconsin Electric Power Co_WI</v>
      </c>
      <c r="L2994" s="45" t="s">
        <v>4212</v>
      </c>
      <c r="M2994" s="45">
        <v>0</v>
      </c>
      <c r="N2994" s="45">
        <v>112547</v>
      </c>
      <c r="O2994" s="45">
        <v>680</v>
      </c>
      <c r="P2994" s="45">
        <v>977921</v>
      </c>
      <c r="Q2994" s="45">
        <v>0</v>
      </c>
      <c r="R2994" s="45">
        <v>8827660</v>
      </c>
      <c r="S2994" s="45">
        <v>7445339</v>
      </c>
      <c r="T2994" s="45">
        <v>8260048</v>
      </c>
      <c r="U2994" s="45">
        <v>0</v>
      </c>
      <c r="V2994" s="45">
        <v>10.48</v>
      </c>
      <c r="W2994" s="45">
        <v>7.2</v>
      </c>
      <c r="X2994" s="45">
        <v>13.2</v>
      </c>
      <c r="Y2994" s="46">
        <v>287652.90000000002</v>
      </c>
      <c r="Z2994" s="46">
        <v>50549.332945320813</v>
      </c>
      <c r="AA2994" s="47">
        <f>_xlfn.XLOOKUP($E2994,Main_OG!$D$1:$D$766,Main_OG!AJ$1:AJ$766,"")</f>
        <v>48147388</v>
      </c>
      <c r="AB2994" s="47">
        <f>_xlfn.XLOOKUP($E2994,Main_OG!$D$1:$D$766,Main_OG!AK$1:AK$766,"")</f>
        <v>2625246</v>
      </c>
      <c r="AC2994" s="47">
        <f>_xlfn.XLOOKUP($E2994,Main_OG!$D$1:$D$766,Main_OG!AL$1:AL$766,"")</f>
        <v>85543582</v>
      </c>
      <c r="AD2994" s="47">
        <f>_xlfn.XLOOKUP($E2994,Main_OG!$D$1:$D$766,Main_OG!AM$1:AM$766,"")</f>
        <v>13280939</v>
      </c>
    </row>
    <row r="2995" spans="1:30" x14ac:dyDescent="0.35">
      <c r="A2995" s="36" t="s">
        <v>4202</v>
      </c>
      <c r="B2995" s="45" t="s">
        <v>230</v>
      </c>
      <c r="C2995" s="45" t="s">
        <v>4331</v>
      </c>
      <c r="D2995" s="36" t="s">
        <v>4202</v>
      </c>
      <c r="E2995" s="36" t="str">
        <f t="shared" si="138"/>
        <v>2011_MI</v>
      </c>
      <c r="F2995" s="45">
        <v>2011</v>
      </c>
      <c r="G2995" s="45">
        <f>_xlfn.XLOOKUP(I2995,Main_OG!$B$1:$B$766,Main_OG!$O$1:$O$766,"")</f>
        <v>0</v>
      </c>
      <c r="H2995" s="45">
        <f>_xlfn.XLOOKUP(E2995,Main_OG!$D$1:$D$766,Main_OG!$J$1:$J$766,"")</f>
        <v>0</v>
      </c>
      <c r="I2995" s="45" t="s">
        <v>230</v>
      </c>
      <c r="J2995" s="45" t="str">
        <f t="shared" si="139"/>
        <v>Wisconsin Electric Power Co_MI</v>
      </c>
      <c r="K2995" s="45" t="str">
        <f t="shared" si="140"/>
        <v>Wisconsin Electric Power Co_MI</v>
      </c>
      <c r="L2995" s="45" t="s">
        <v>4213</v>
      </c>
      <c r="M2995" s="45">
        <v>0</v>
      </c>
      <c r="N2995" s="45">
        <v>3066</v>
      </c>
      <c r="O2995" s="45">
        <v>10</v>
      </c>
      <c r="P2995" s="45">
        <v>24432</v>
      </c>
      <c r="Q2995" s="45">
        <v>0</v>
      </c>
      <c r="R2995" s="45">
        <v>154044</v>
      </c>
      <c r="S2995" s="45">
        <v>2616050</v>
      </c>
      <c r="T2995" s="45">
        <v>165452</v>
      </c>
      <c r="U2995" s="45">
        <v>0</v>
      </c>
      <c r="V2995" s="45">
        <v>13.65</v>
      </c>
      <c r="W2995" s="45">
        <v>5.97</v>
      </c>
      <c r="X2995" s="45">
        <v>15.71</v>
      </c>
      <c r="Y2995" s="46">
        <v>453989.1</v>
      </c>
      <c r="Z2995" s="46">
        <v>45936.119132417887</v>
      </c>
      <c r="AA2995" s="47">
        <f>_xlfn.XLOOKUP($E2995,Main_OG!$D$1:$D$766,Main_OG!AJ$1:AJ$766,"")</f>
        <v>64902824</v>
      </c>
      <c r="AB2995" s="47">
        <f>_xlfn.XLOOKUP($E2995,Main_OG!$D$1:$D$766,Main_OG!AK$1:AK$766,"")</f>
        <v>1219786</v>
      </c>
      <c r="AC2995" s="47">
        <f>_xlfn.XLOOKUP($E2995,Main_OG!$D$1:$D$766,Main_OG!AL$1:AL$766,"")</f>
        <v>199495150</v>
      </c>
      <c r="AD2995" s="47">
        <f>_xlfn.XLOOKUP($E2995,Main_OG!$D$1:$D$766,Main_OG!AM$1:AM$766,"")</f>
        <v>32889467</v>
      </c>
    </row>
    <row r="2996" spans="1:30" x14ac:dyDescent="0.35">
      <c r="A2996" s="36" t="s">
        <v>4202</v>
      </c>
      <c r="B2996" s="45" t="s">
        <v>351</v>
      </c>
      <c r="C2996" s="45" t="s">
        <v>4331</v>
      </c>
      <c r="D2996" s="36" t="s">
        <v>4202</v>
      </c>
      <c r="E2996" s="36" t="str">
        <f t="shared" si="138"/>
        <v>2011_WI</v>
      </c>
      <c r="F2996" s="45">
        <v>2011</v>
      </c>
      <c r="G2996" s="45">
        <f>_xlfn.XLOOKUP(I2996,Main_OG!$B$1:$B$766,Main_OG!$O$1:$O$766,"")</f>
        <v>0</v>
      </c>
      <c r="H2996" s="45">
        <f>_xlfn.XLOOKUP(E2996,Main_OG!$D$1:$D$766,Main_OG!$J$1:$J$766,"")</f>
        <v>0</v>
      </c>
      <c r="I2996" s="45" t="s">
        <v>351</v>
      </c>
      <c r="J2996" s="45" t="str">
        <f t="shared" si="139"/>
        <v>Wisconsin Electric Power Co_WI</v>
      </c>
      <c r="K2996" s="45" t="str">
        <f t="shared" si="140"/>
        <v>Wisconsin Electric Power Co_WI</v>
      </c>
      <c r="L2996" s="45" t="s">
        <v>4214</v>
      </c>
      <c r="M2996" s="45">
        <v>0</v>
      </c>
      <c r="N2996" s="45">
        <v>112950</v>
      </c>
      <c r="O2996" s="45">
        <v>680</v>
      </c>
      <c r="P2996" s="45">
        <v>979826</v>
      </c>
      <c r="Q2996" s="45">
        <v>0</v>
      </c>
      <c r="R2996" s="45">
        <v>8795344</v>
      </c>
      <c r="S2996" s="45">
        <v>7376168</v>
      </c>
      <c r="T2996" s="45">
        <v>8113087</v>
      </c>
      <c r="U2996" s="45">
        <v>0</v>
      </c>
      <c r="V2996" s="45">
        <v>11.47</v>
      </c>
      <c r="W2996" s="45">
        <v>8.24</v>
      </c>
      <c r="X2996" s="45">
        <v>13.97</v>
      </c>
      <c r="Y2996" s="46">
        <v>293664</v>
      </c>
      <c r="Z2996" s="46">
        <v>51467.268623024829</v>
      </c>
      <c r="AA2996" s="47">
        <f>_xlfn.XLOOKUP($E2996,Main_OG!$D$1:$D$766,Main_OG!AJ$1:AJ$766,"")</f>
        <v>46098434</v>
      </c>
      <c r="AB2996" s="47">
        <f>_xlfn.XLOOKUP($E2996,Main_OG!$D$1:$D$766,Main_OG!AK$1:AK$766,"")</f>
        <v>2129235.35</v>
      </c>
      <c r="AC2996" s="47">
        <f>_xlfn.XLOOKUP($E2996,Main_OG!$D$1:$D$766,Main_OG!AL$1:AL$766,"")</f>
        <v>95949646</v>
      </c>
      <c r="AD2996" s="47">
        <f>_xlfn.XLOOKUP($E2996,Main_OG!$D$1:$D$766,Main_OG!AM$1:AM$766,"")</f>
        <v>11559781</v>
      </c>
    </row>
    <row r="2997" spans="1:30" x14ac:dyDescent="0.35">
      <c r="A2997" s="36" t="s">
        <v>4202</v>
      </c>
      <c r="B2997" s="45" t="s">
        <v>230</v>
      </c>
      <c r="C2997" s="45" t="s">
        <v>4331</v>
      </c>
      <c r="D2997" s="36" t="s">
        <v>4202</v>
      </c>
      <c r="E2997" s="36" t="str">
        <f t="shared" si="138"/>
        <v>2012_MI</v>
      </c>
      <c r="F2997" s="45">
        <v>2012</v>
      </c>
      <c r="G2997" s="45">
        <f>_xlfn.XLOOKUP(I2997,Main_OG!$B$1:$B$766,Main_OG!$O$1:$O$766,"")</f>
        <v>0</v>
      </c>
      <c r="H2997" s="45">
        <f>_xlfn.XLOOKUP(E2997,Main_OG!$D$1:$D$766,Main_OG!$J$1:$J$766,"")</f>
        <v>0</v>
      </c>
      <c r="I2997" s="45" t="s">
        <v>230</v>
      </c>
      <c r="J2997" s="45" t="str">
        <f t="shared" si="139"/>
        <v>Wisconsin Electric Power Co_MI</v>
      </c>
      <c r="K2997" s="45" t="str">
        <f t="shared" si="140"/>
        <v>Wisconsin Electric Power Co_MI</v>
      </c>
      <c r="L2997" s="45" t="s">
        <v>4215</v>
      </c>
      <c r="M2997" s="45">
        <v>0</v>
      </c>
      <c r="N2997" s="45">
        <v>3094</v>
      </c>
      <c r="O2997" s="45">
        <v>10</v>
      </c>
      <c r="P2997" s="45">
        <v>24460</v>
      </c>
      <c r="Q2997" s="45">
        <v>0</v>
      </c>
      <c r="R2997" s="45">
        <v>154565</v>
      </c>
      <c r="S2997" s="45">
        <v>2232172</v>
      </c>
      <c r="T2997" s="45">
        <v>162799</v>
      </c>
      <c r="U2997" s="45">
        <v>0</v>
      </c>
      <c r="V2997" s="45">
        <v>14.061204</v>
      </c>
      <c r="W2997" s="45">
        <v>6.1731980999999996</v>
      </c>
      <c r="X2997" s="45">
        <v>16.29881</v>
      </c>
      <c r="Y2997" s="46">
        <v>463302.6</v>
      </c>
      <c r="Z2997" s="46">
        <v>46806.331882207116</v>
      </c>
      <c r="AA2997" s="47">
        <f>_xlfn.XLOOKUP($E2997,Main_OG!$D$1:$D$766,Main_OG!AJ$1:AJ$766,"")</f>
        <v>59591210</v>
      </c>
      <c r="AB2997" s="47">
        <f>_xlfn.XLOOKUP($E2997,Main_OG!$D$1:$D$766,Main_OG!AK$1:AK$766,"")</f>
        <v>1089792</v>
      </c>
      <c r="AC2997" s="47">
        <f>_xlfn.XLOOKUP($E2997,Main_OG!$D$1:$D$766,Main_OG!AL$1:AL$766,"")</f>
        <v>339611196</v>
      </c>
      <c r="AD2997" s="47">
        <f>_xlfn.XLOOKUP($E2997,Main_OG!$D$1:$D$766,Main_OG!AM$1:AM$766,"")</f>
        <v>28019714</v>
      </c>
    </row>
    <row r="2998" spans="1:30" x14ac:dyDescent="0.35">
      <c r="A2998" s="36" t="s">
        <v>4202</v>
      </c>
      <c r="B2998" s="45" t="s">
        <v>351</v>
      </c>
      <c r="C2998" s="45" t="s">
        <v>4331</v>
      </c>
      <c r="D2998" s="36" t="s">
        <v>4202</v>
      </c>
      <c r="E2998" s="36" t="str">
        <f t="shared" si="138"/>
        <v>2012_WI</v>
      </c>
      <c r="F2998" s="45">
        <v>2012</v>
      </c>
      <c r="G2998" s="45">
        <f>_xlfn.XLOOKUP(I2998,Main_OG!$B$1:$B$766,Main_OG!$O$1:$O$766,"")</f>
        <v>0</v>
      </c>
      <c r="H2998" s="45">
        <f>_xlfn.XLOOKUP(E2998,Main_OG!$D$1:$D$766,Main_OG!$J$1:$J$766,"")</f>
        <v>0</v>
      </c>
      <c r="I2998" s="45" t="s">
        <v>351</v>
      </c>
      <c r="J2998" s="45" t="str">
        <f t="shared" si="139"/>
        <v>Wisconsin Electric Power Co_WI</v>
      </c>
      <c r="K2998" s="45" t="str">
        <f t="shared" si="140"/>
        <v>Wisconsin Electric Power Co_WI</v>
      </c>
      <c r="L2998" s="45" t="s">
        <v>4216</v>
      </c>
      <c r="M2998" s="45">
        <v>0</v>
      </c>
      <c r="N2998" s="45">
        <v>113363</v>
      </c>
      <c r="O2998" s="45">
        <v>678</v>
      </c>
      <c r="P2998" s="45">
        <v>982179</v>
      </c>
      <c r="Q2998" s="45">
        <v>0</v>
      </c>
      <c r="R2998" s="45">
        <v>8860259</v>
      </c>
      <c r="S2998" s="45">
        <v>7478500</v>
      </c>
      <c r="T2998" s="45">
        <v>8154909</v>
      </c>
      <c r="U2998" s="45">
        <v>0</v>
      </c>
      <c r="V2998" s="45">
        <v>11.455401999999999</v>
      </c>
      <c r="W2998" s="45">
        <v>8.1106277999999996</v>
      </c>
      <c r="X2998" s="45">
        <v>13.947393999999999</v>
      </c>
      <c r="Y2998" s="46">
        <v>299007.59999999998</v>
      </c>
      <c r="Z2998" s="46">
        <v>52266.517504031326</v>
      </c>
      <c r="AA2998" s="47">
        <f>_xlfn.XLOOKUP($E2998,Main_OG!$D$1:$D$766,Main_OG!AJ$1:AJ$766,"")</f>
        <v>38987626</v>
      </c>
      <c r="AB2998" s="47">
        <f>_xlfn.XLOOKUP($E2998,Main_OG!$D$1:$D$766,Main_OG!AK$1:AK$766,"")</f>
        <v>960860</v>
      </c>
      <c r="AC2998" s="47">
        <f>_xlfn.XLOOKUP($E2998,Main_OG!$D$1:$D$766,Main_OG!AL$1:AL$766,"")</f>
        <v>173921342</v>
      </c>
      <c r="AD2998" s="47">
        <f>_xlfn.XLOOKUP($E2998,Main_OG!$D$1:$D$766,Main_OG!AM$1:AM$766,"")</f>
        <v>14299595</v>
      </c>
    </row>
    <row r="2999" spans="1:30" x14ac:dyDescent="0.35">
      <c r="A2999" s="36" t="s">
        <v>4202</v>
      </c>
      <c r="B2999" s="45" t="s">
        <v>230</v>
      </c>
      <c r="C2999" s="45" t="s">
        <v>4331</v>
      </c>
      <c r="D2999" s="36" t="s">
        <v>4202</v>
      </c>
      <c r="E2999" s="36" t="str">
        <f t="shared" si="138"/>
        <v>2013_MI</v>
      </c>
      <c r="F2999" s="45">
        <v>2013</v>
      </c>
      <c r="G2999" s="45">
        <f>_xlfn.XLOOKUP(I2999,Main_OG!$B$1:$B$766,Main_OG!$O$1:$O$766,"")</f>
        <v>0</v>
      </c>
      <c r="H2999" s="45">
        <f>_xlfn.XLOOKUP(E2999,Main_OG!$D$1:$D$766,Main_OG!$J$1:$J$766,"")</f>
        <v>0</v>
      </c>
      <c r="I2999" s="45" t="s">
        <v>230</v>
      </c>
      <c r="J2999" s="45" t="str">
        <f t="shared" si="139"/>
        <v>Wisconsin Electric Power Co_MI</v>
      </c>
      <c r="K2999" s="45" t="str">
        <f t="shared" si="140"/>
        <v>Wisconsin Electric Power Co_MI</v>
      </c>
      <c r="L2999" s="45" t="s">
        <v>4217</v>
      </c>
      <c r="M2999" s="45">
        <v>0</v>
      </c>
      <c r="N2999" s="45">
        <v>3096</v>
      </c>
      <c r="O2999" s="45">
        <v>9</v>
      </c>
      <c r="P2999" s="45">
        <v>24456</v>
      </c>
      <c r="Q2999" s="45">
        <v>0</v>
      </c>
      <c r="R2999" s="45">
        <v>140078</v>
      </c>
      <c r="S2999" s="45">
        <v>1375786</v>
      </c>
      <c r="T2999" s="45">
        <v>167271</v>
      </c>
      <c r="U2999" s="45">
        <v>0</v>
      </c>
      <c r="V2999" s="45">
        <v>14.401334</v>
      </c>
      <c r="W2999" s="45">
        <v>6.8355907</v>
      </c>
      <c r="X2999" s="45">
        <v>16.472849</v>
      </c>
      <c r="Y2999" s="46">
        <v>472779.9</v>
      </c>
      <c r="Z2999" s="46">
        <v>47684.250275497179</v>
      </c>
      <c r="AA2999" s="47">
        <f>_xlfn.XLOOKUP($E2999,Main_OG!$D$1:$D$766,Main_OG!AJ$1:AJ$766,"")</f>
        <v>63709402</v>
      </c>
      <c r="AB2999" s="47">
        <f>_xlfn.XLOOKUP($E2999,Main_OG!$D$1:$D$766,Main_OG!AK$1:AK$766,"")</f>
        <v>1962940</v>
      </c>
      <c r="AC2999" s="47">
        <f>_xlfn.XLOOKUP($E2999,Main_OG!$D$1:$D$766,Main_OG!AL$1:AL$766,"")</f>
        <v>213979064</v>
      </c>
      <c r="AD2999" s="47">
        <f>_xlfn.XLOOKUP($E2999,Main_OG!$D$1:$D$766,Main_OG!AM$1:AM$766,"")</f>
        <v>28920823</v>
      </c>
    </row>
    <row r="3000" spans="1:30" x14ac:dyDescent="0.35">
      <c r="A3000" s="36" t="s">
        <v>4202</v>
      </c>
      <c r="B3000" s="45" t="s">
        <v>351</v>
      </c>
      <c r="C3000" s="45" t="s">
        <v>4331</v>
      </c>
      <c r="D3000" s="36" t="s">
        <v>4202</v>
      </c>
      <c r="E3000" s="36" t="str">
        <f t="shared" si="138"/>
        <v>2013_WI</v>
      </c>
      <c r="F3000" s="45">
        <v>2013</v>
      </c>
      <c r="G3000" s="45">
        <f>_xlfn.XLOOKUP(I3000,Main_OG!$B$1:$B$766,Main_OG!$O$1:$O$766,"")</f>
        <v>0</v>
      </c>
      <c r="H3000" s="45">
        <f>_xlfn.XLOOKUP(E3000,Main_OG!$D$1:$D$766,Main_OG!$J$1:$J$766,"")</f>
        <v>0</v>
      </c>
      <c r="I3000" s="45" t="s">
        <v>351</v>
      </c>
      <c r="J3000" s="45" t="str">
        <f t="shared" si="139"/>
        <v>Wisconsin Electric Power Co_WI</v>
      </c>
      <c r="K3000" s="45" t="str">
        <f t="shared" si="140"/>
        <v>Wisconsin Electric Power Co_WI</v>
      </c>
      <c r="L3000" s="45" t="s">
        <v>4218</v>
      </c>
      <c r="M3000" s="45">
        <v>0</v>
      </c>
      <c r="N3000" s="45">
        <v>113770</v>
      </c>
      <c r="O3000" s="45">
        <v>678</v>
      </c>
      <c r="P3000" s="45">
        <v>984860</v>
      </c>
      <c r="Q3000" s="45">
        <v>0</v>
      </c>
      <c r="R3000" s="45">
        <v>8872580</v>
      </c>
      <c r="S3000" s="45">
        <v>7297573</v>
      </c>
      <c r="T3000" s="45">
        <v>7974652</v>
      </c>
      <c r="U3000" s="45">
        <v>0</v>
      </c>
      <c r="V3000" s="45">
        <v>11.853274000000001</v>
      </c>
      <c r="W3000" s="45">
        <v>8.4744366000000007</v>
      </c>
      <c r="X3000" s="45">
        <v>14.814778</v>
      </c>
      <c r="Y3000" s="46">
        <v>301550.5</v>
      </c>
      <c r="Z3000" s="46">
        <v>52553.131642108798</v>
      </c>
      <c r="AA3000" s="47">
        <f>_xlfn.XLOOKUP($E3000,Main_OG!$D$1:$D$766,Main_OG!AJ$1:AJ$766,"")</f>
        <v>47747638</v>
      </c>
      <c r="AB3000" s="47">
        <f>_xlfn.XLOOKUP($E3000,Main_OG!$D$1:$D$766,Main_OG!AK$1:AK$766,"")</f>
        <v>885782</v>
      </c>
      <c r="AC3000" s="47">
        <f>_xlfn.XLOOKUP($E3000,Main_OG!$D$1:$D$766,Main_OG!AL$1:AL$766,"")</f>
        <v>122721516</v>
      </c>
      <c r="AD3000" s="47">
        <f>_xlfn.XLOOKUP($E3000,Main_OG!$D$1:$D$766,Main_OG!AM$1:AM$766,"")</f>
        <v>11675194</v>
      </c>
    </row>
    <row r="3001" spans="1:30" x14ac:dyDescent="0.35">
      <c r="A3001" s="36" t="s">
        <v>4202</v>
      </c>
      <c r="B3001" s="45" t="s">
        <v>230</v>
      </c>
      <c r="C3001" s="45" t="s">
        <v>4331</v>
      </c>
      <c r="D3001" s="36" t="s">
        <v>4202</v>
      </c>
      <c r="E3001" s="36" t="str">
        <f t="shared" si="138"/>
        <v>2014_MI</v>
      </c>
      <c r="F3001" s="45">
        <v>2014</v>
      </c>
      <c r="G3001" s="45">
        <f>_xlfn.XLOOKUP(I3001,Main_OG!$B$1:$B$766,Main_OG!$O$1:$O$766,"")</f>
        <v>0</v>
      </c>
      <c r="H3001" s="45">
        <f>_xlfn.XLOOKUP(E3001,Main_OG!$D$1:$D$766,Main_OG!$J$1:$J$766,"")</f>
        <v>0</v>
      </c>
      <c r="I3001" s="45" t="s">
        <v>230</v>
      </c>
      <c r="J3001" s="45" t="str">
        <f t="shared" si="139"/>
        <v>Wisconsin Electric Power Co_MI</v>
      </c>
      <c r="K3001" s="45" t="str">
        <f t="shared" si="140"/>
        <v>Wisconsin Electric Power Co_MI</v>
      </c>
      <c r="L3001" s="45" t="s">
        <v>4219</v>
      </c>
      <c r="M3001" s="45">
        <v>0</v>
      </c>
      <c r="N3001" s="45">
        <v>3066</v>
      </c>
      <c r="O3001" s="45">
        <v>5</v>
      </c>
      <c r="P3001" s="45">
        <v>24479</v>
      </c>
      <c r="Q3001" s="45">
        <v>0</v>
      </c>
      <c r="R3001" s="45">
        <v>121695</v>
      </c>
      <c r="S3001" s="45">
        <v>94582</v>
      </c>
      <c r="T3001" s="45">
        <v>167724</v>
      </c>
      <c r="U3001" s="45">
        <v>0</v>
      </c>
      <c r="V3001" s="45">
        <v>14.714162</v>
      </c>
      <c r="W3001" s="45">
        <v>8.1269162999999995</v>
      </c>
      <c r="X3001" s="45">
        <v>16.36504</v>
      </c>
      <c r="Y3001" s="46">
        <v>479534.9</v>
      </c>
      <c r="Z3001" s="46">
        <v>48281.645862433201</v>
      </c>
      <c r="AA3001" s="47">
        <f>_xlfn.XLOOKUP($E3001,Main_OG!$D$1:$D$766,Main_OG!AJ$1:AJ$766,"")</f>
        <v>59059954</v>
      </c>
      <c r="AB3001" s="47">
        <f>_xlfn.XLOOKUP($E3001,Main_OG!$D$1:$D$766,Main_OG!AK$1:AK$766,"")</f>
        <v>4593606</v>
      </c>
      <c r="AC3001" s="47">
        <f>_xlfn.XLOOKUP($E3001,Main_OG!$D$1:$D$766,Main_OG!AL$1:AL$766,"")</f>
        <v>220598076</v>
      </c>
      <c r="AD3001" s="47">
        <f>_xlfn.XLOOKUP($E3001,Main_OG!$D$1:$D$766,Main_OG!AM$1:AM$766,"")</f>
        <v>31245848</v>
      </c>
    </row>
    <row r="3002" spans="1:30" x14ac:dyDescent="0.35">
      <c r="A3002" s="36" t="s">
        <v>4202</v>
      </c>
      <c r="B3002" s="45" t="s">
        <v>351</v>
      </c>
      <c r="C3002" s="45" t="s">
        <v>4331</v>
      </c>
      <c r="D3002" s="36" t="s">
        <v>4202</v>
      </c>
      <c r="E3002" s="36" t="str">
        <f t="shared" si="138"/>
        <v>2014_WI</v>
      </c>
      <c r="F3002" s="45">
        <v>2014</v>
      </c>
      <c r="G3002" s="45">
        <f>_xlfn.XLOOKUP(I3002,Main_OG!$B$1:$B$766,Main_OG!$O$1:$O$766,"")</f>
        <v>0</v>
      </c>
      <c r="H3002" s="45">
        <f>_xlfn.XLOOKUP(E3002,Main_OG!$D$1:$D$766,Main_OG!$J$1:$J$766,"")</f>
        <v>0</v>
      </c>
      <c r="I3002" s="45" t="s">
        <v>351</v>
      </c>
      <c r="J3002" s="45" t="str">
        <f t="shared" si="139"/>
        <v>Wisconsin Electric Power Co_WI</v>
      </c>
      <c r="K3002" s="45" t="str">
        <f t="shared" si="140"/>
        <v>Wisconsin Electric Power Co_WI</v>
      </c>
      <c r="L3002" s="45" t="s">
        <v>4220</v>
      </c>
      <c r="M3002" s="45">
        <v>0</v>
      </c>
      <c r="N3002" s="45">
        <v>114371</v>
      </c>
      <c r="O3002" s="45">
        <v>675</v>
      </c>
      <c r="P3002" s="45">
        <v>988035</v>
      </c>
      <c r="Q3002" s="45">
        <v>0</v>
      </c>
      <c r="R3002" s="45">
        <v>8832104</v>
      </c>
      <c r="S3002" s="45">
        <v>7298684</v>
      </c>
      <c r="T3002" s="45">
        <v>7778541</v>
      </c>
      <c r="U3002" s="45">
        <v>0</v>
      </c>
      <c r="V3002" s="45">
        <v>11.991042</v>
      </c>
      <c r="W3002" s="45">
        <v>8.6250082999999993</v>
      </c>
      <c r="X3002" s="45">
        <v>15.080697000000001</v>
      </c>
      <c r="Y3002" s="46">
        <v>309425.8</v>
      </c>
      <c r="Z3002" s="46">
        <v>53783.260408687413</v>
      </c>
      <c r="AA3002" s="47">
        <f>_xlfn.XLOOKUP($E3002,Main_OG!$D$1:$D$766,Main_OG!AJ$1:AJ$766,"")</f>
        <v>42668086</v>
      </c>
      <c r="AB3002" s="47">
        <f>_xlfn.XLOOKUP($E3002,Main_OG!$D$1:$D$766,Main_OG!AK$1:AK$766,"")</f>
        <v>1056130</v>
      </c>
      <c r="AC3002" s="47">
        <f>_xlfn.XLOOKUP($E3002,Main_OG!$D$1:$D$766,Main_OG!AL$1:AL$766,"")</f>
        <v>119709694</v>
      </c>
      <c r="AD3002" s="47">
        <f>_xlfn.XLOOKUP($E3002,Main_OG!$D$1:$D$766,Main_OG!AM$1:AM$766,"")</f>
        <v>9447096</v>
      </c>
    </row>
    <row r="3003" spans="1:30" x14ac:dyDescent="0.35">
      <c r="A3003" s="36" t="s">
        <v>4202</v>
      </c>
      <c r="B3003" s="45" t="s">
        <v>230</v>
      </c>
      <c r="C3003" s="45" t="s">
        <v>4331</v>
      </c>
      <c r="D3003" s="36" t="s">
        <v>4202</v>
      </c>
      <c r="E3003" s="36" t="str">
        <f t="shared" si="138"/>
        <v>2015_MI</v>
      </c>
      <c r="F3003" s="45">
        <v>2015</v>
      </c>
      <c r="G3003" s="45">
        <f>_xlfn.XLOOKUP(I3003,Main_OG!$B$1:$B$766,Main_OG!$O$1:$O$766,"")</f>
        <v>0</v>
      </c>
      <c r="H3003" s="45">
        <f>_xlfn.XLOOKUP(E3003,Main_OG!$D$1:$D$766,Main_OG!$J$1:$J$766,"")</f>
        <v>0</v>
      </c>
      <c r="I3003" s="45" t="s">
        <v>230</v>
      </c>
      <c r="J3003" s="45" t="str">
        <f t="shared" si="139"/>
        <v>Wisconsin Electric Power Co_MI</v>
      </c>
      <c r="K3003" s="45" t="str">
        <f t="shared" si="140"/>
        <v>Wisconsin Electric Power Co_MI</v>
      </c>
      <c r="L3003" s="45" t="s">
        <v>4221</v>
      </c>
      <c r="M3003" s="45">
        <v>0</v>
      </c>
      <c r="N3003" s="45">
        <v>3062</v>
      </c>
      <c r="O3003" s="45">
        <v>7</v>
      </c>
      <c r="P3003" s="45">
        <v>24513</v>
      </c>
      <c r="Q3003" s="45">
        <v>0</v>
      </c>
      <c r="R3003" s="45">
        <v>118300</v>
      </c>
      <c r="S3003" s="45">
        <v>1838364</v>
      </c>
      <c r="T3003" s="45">
        <v>161488</v>
      </c>
      <c r="U3003" s="45">
        <v>0</v>
      </c>
      <c r="V3003" s="45">
        <v>14.375655</v>
      </c>
      <c r="W3003" s="45">
        <v>6.0679495000000001</v>
      </c>
      <c r="X3003" s="45">
        <v>15.995430000000001</v>
      </c>
      <c r="Y3003" s="46">
        <v>490618.7</v>
      </c>
      <c r="Z3003" s="46">
        <v>49385.428511981954</v>
      </c>
      <c r="AA3003" s="47">
        <f>_xlfn.XLOOKUP($E3003,Main_OG!$D$1:$D$766,Main_OG!AJ$1:AJ$766,"")</f>
        <v>59135316</v>
      </c>
      <c r="AB3003" s="47">
        <f>_xlfn.XLOOKUP($E3003,Main_OG!$D$1:$D$766,Main_OG!AK$1:AK$766,"")</f>
        <v>3659006</v>
      </c>
      <c r="AC3003" s="47">
        <f>_xlfn.XLOOKUP($E3003,Main_OG!$D$1:$D$766,Main_OG!AL$1:AL$766,"")</f>
        <v>328228632</v>
      </c>
      <c r="AD3003" s="47">
        <f>_xlfn.XLOOKUP($E3003,Main_OG!$D$1:$D$766,Main_OG!AM$1:AM$766,"")</f>
        <v>29333786</v>
      </c>
    </row>
    <row r="3004" spans="1:30" x14ac:dyDescent="0.35">
      <c r="A3004" s="36" t="s">
        <v>4202</v>
      </c>
      <c r="B3004" s="45" t="s">
        <v>351</v>
      </c>
      <c r="C3004" s="45" t="s">
        <v>4331</v>
      </c>
      <c r="D3004" s="36" t="s">
        <v>4202</v>
      </c>
      <c r="E3004" s="36" t="str">
        <f t="shared" si="138"/>
        <v>2015_WI</v>
      </c>
      <c r="F3004" s="45">
        <v>2015</v>
      </c>
      <c r="G3004" s="45">
        <f>_xlfn.XLOOKUP(I3004,Main_OG!$B$1:$B$766,Main_OG!$O$1:$O$766,"")</f>
        <v>0</v>
      </c>
      <c r="H3004" s="45">
        <f>_xlfn.XLOOKUP(E3004,Main_OG!$D$1:$D$766,Main_OG!$J$1:$J$766,"")</f>
        <v>0</v>
      </c>
      <c r="I3004" s="45" t="s">
        <v>351</v>
      </c>
      <c r="J3004" s="45" t="str">
        <f t="shared" si="139"/>
        <v>Wisconsin Electric Power Co_WI</v>
      </c>
      <c r="K3004" s="45" t="str">
        <f t="shared" si="140"/>
        <v>Wisconsin Electric Power Co_WI</v>
      </c>
      <c r="L3004" s="45" t="s">
        <v>4222</v>
      </c>
      <c r="M3004" s="45">
        <v>1</v>
      </c>
      <c r="N3004" s="45">
        <v>115041</v>
      </c>
      <c r="O3004" s="45">
        <v>675</v>
      </c>
      <c r="P3004" s="45">
        <v>993147</v>
      </c>
      <c r="Q3004" s="45">
        <v>191</v>
      </c>
      <c r="R3004" s="45">
        <v>8826239</v>
      </c>
      <c r="S3004" s="45">
        <v>7247303</v>
      </c>
      <c r="T3004" s="45">
        <v>7627783</v>
      </c>
      <c r="U3004" s="45">
        <v>14.659686000000001</v>
      </c>
      <c r="V3004" s="45">
        <v>11.792377</v>
      </c>
      <c r="W3004" s="45">
        <v>8.4876360000000002</v>
      </c>
      <c r="X3004" s="45">
        <v>15.493800999999999</v>
      </c>
      <c r="Y3004" s="46">
        <v>315687.8</v>
      </c>
      <c r="Z3004" s="46">
        <v>54779.073203599488</v>
      </c>
      <c r="AA3004" s="47">
        <f>_xlfn.XLOOKUP($E3004,Main_OG!$D$1:$D$766,Main_OG!AJ$1:AJ$766,"")</f>
        <v>43384686</v>
      </c>
      <c r="AB3004" s="47">
        <f>_xlfn.XLOOKUP($E3004,Main_OG!$D$1:$D$766,Main_OG!AK$1:AK$766,"")</f>
        <v>705030</v>
      </c>
      <c r="AC3004" s="47">
        <f>_xlfn.XLOOKUP($E3004,Main_OG!$D$1:$D$766,Main_OG!AL$1:AL$766,"")</f>
        <v>198250178</v>
      </c>
      <c r="AD3004" s="47">
        <f>_xlfn.XLOOKUP($E3004,Main_OG!$D$1:$D$766,Main_OG!AM$1:AM$766,"")</f>
        <v>10008183</v>
      </c>
    </row>
    <row r="3005" spans="1:30" x14ac:dyDescent="0.35">
      <c r="A3005" s="36" t="s">
        <v>4202</v>
      </c>
      <c r="B3005" s="45" t="s">
        <v>230</v>
      </c>
      <c r="C3005" s="45" t="s">
        <v>4331</v>
      </c>
      <c r="D3005" s="36" t="s">
        <v>4202</v>
      </c>
      <c r="E3005" s="36" t="str">
        <f t="shared" si="138"/>
        <v>2016_MI</v>
      </c>
      <c r="F3005" s="45">
        <v>2016</v>
      </c>
      <c r="G3005" s="45">
        <f>_xlfn.XLOOKUP(I3005,Main_OG!$B$1:$B$766,Main_OG!$O$1:$O$766,"")</f>
        <v>0</v>
      </c>
      <c r="H3005" s="45">
        <f>_xlfn.XLOOKUP(E3005,Main_OG!$D$1:$D$766,Main_OG!$J$1:$J$766,"")</f>
        <v>1</v>
      </c>
      <c r="I3005" s="45" t="s">
        <v>230</v>
      </c>
      <c r="J3005" s="45" t="str">
        <f t="shared" si="139"/>
        <v>Wisconsin Electric Power Co_MI</v>
      </c>
      <c r="K3005" s="45" t="str">
        <f t="shared" si="140"/>
        <v>Wisconsin Electric Power Co_MI</v>
      </c>
      <c r="L3005" s="45" t="s">
        <v>4223</v>
      </c>
      <c r="M3005" s="45">
        <v>0</v>
      </c>
      <c r="N3005" s="45">
        <v>3065</v>
      </c>
      <c r="O3005" s="45">
        <v>7</v>
      </c>
      <c r="P3005" s="45">
        <v>24586</v>
      </c>
      <c r="Q3005" s="45">
        <v>0</v>
      </c>
      <c r="R3005" s="45">
        <v>110755</v>
      </c>
      <c r="S3005" s="45">
        <v>1876860</v>
      </c>
      <c r="T3005" s="45">
        <v>161142</v>
      </c>
      <c r="U3005" s="45">
        <v>0</v>
      </c>
      <c r="V3005" s="45">
        <v>14.509954</v>
      </c>
      <c r="W3005" s="45">
        <v>5.7551975000000004</v>
      </c>
      <c r="X3005" s="45">
        <v>15.976964000000001</v>
      </c>
      <c r="Y3005" s="46">
        <v>500159.5</v>
      </c>
      <c r="Z3005" s="46">
        <v>50246.49599758572</v>
      </c>
      <c r="AA3005" s="47">
        <f>_xlfn.XLOOKUP($E3005,Main_OG!$D$1:$D$766,Main_OG!AJ$1:AJ$766,"")</f>
        <v>46245940</v>
      </c>
      <c r="AB3005" s="47">
        <f>_xlfn.XLOOKUP($E3005,Main_OG!$D$1:$D$766,Main_OG!AK$1:AK$766,"")</f>
        <v>3979136</v>
      </c>
      <c r="AC3005" s="47">
        <f>_xlfn.XLOOKUP($E3005,Main_OG!$D$1:$D$766,Main_OG!AL$1:AL$766,"")</f>
        <v>450646378</v>
      </c>
      <c r="AD3005" s="47">
        <f>_xlfn.XLOOKUP($E3005,Main_OG!$D$1:$D$766,Main_OG!AM$1:AM$766,"")</f>
        <v>31551710</v>
      </c>
    </row>
    <row r="3006" spans="1:30" x14ac:dyDescent="0.35">
      <c r="A3006" s="36" t="s">
        <v>4202</v>
      </c>
      <c r="B3006" s="45" t="s">
        <v>351</v>
      </c>
      <c r="C3006" s="45" t="s">
        <v>4331</v>
      </c>
      <c r="D3006" s="36" t="s">
        <v>4202</v>
      </c>
      <c r="E3006" s="36" t="str">
        <f t="shared" si="138"/>
        <v>2016_WI</v>
      </c>
      <c r="F3006" s="45">
        <v>2016</v>
      </c>
      <c r="G3006" s="45">
        <f>_xlfn.XLOOKUP(I3006,Main_OG!$B$1:$B$766,Main_OG!$O$1:$O$766,"")</f>
        <v>0</v>
      </c>
      <c r="H3006" s="45">
        <f>_xlfn.XLOOKUP(E3006,Main_OG!$D$1:$D$766,Main_OG!$J$1:$J$766,"")</f>
        <v>0</v>
      </c>
      <c r="I3006" s="45" t="s">
        <v>351</v>
      </c>
      <c r="J3006" s="45" t="str">
        <f t="shared" si="139"/>
        <v>Wisconsin Electric Power Co_WI</v>
      </c>
      <c r="K3006" s="45" t="str">
        <f t="shared" si="140"/>
        <v>Wisconsin Electric Power Co_WI</v>
      </c>
      <c r="L3006" s="45" t="s">
        <v>4224</v>
      </c>
      <c r="M3006" s="45">
        <v>1</v>
      </c>
      <c r="N3006" s="45">
        <v>115786</v>
      </c>
      <c r="O3006" s="45">
        <v>667</v>
      </c>
      <c r="P3006" s="45">
        <v>998871</v>
      </c>
      <c r="Q3006" s="45">
        <v>190</v>
      </c>
      <c r="R3006" s="45">
        <v>9048334</v>
      </c>
      <c r="S3006" s="45">
        <v>7148430</v>
      </c>
      <c r="T3006" s="45">
        <v>7975495</v>
      </c>
      <c r="U3006" s="45">
        <v>14.684210999999999</v>
      </c>
      <c r="V3006" s="45">
        <v>11.602088999999999</v>
      </c>
      <c r="W3006" s="45">
        <v>8.2610223999999999</v>
      </c>
      <c r="X3006" s="45">
        <v>15.266590000000001</v>
      </c>
      <c r="Y3006" s="46">
        <v>319272.3</v>
      </c>
      <c r="Z3006" s="46">
        <v>55283.619356659634</v>
      </c>
      <c r="AA3006" s="47">
        <f>_xlfn.XLOOKUP($E3006,Main_OG!$D$1:$D$766,Main_OG!AJ$1:AJ$766,"")</f>
        <v>38268622</v>
      </c>
      <c r="AB3006" s="47">
        <f>_xlfn.XLOOKUP($E3006,Main_OG!$D$1:$D$766,Main_OG!AK$1:AK$766,"")</f>
        <v>585422</v>
      </c>
      <c r="AC3006" s="47">
        <f>_xlfn.XLOOKUP($E3006,Main_OG!$D$1:$D$766,Main_OG!AL$1:AL$766,"")</f>
        <v>229614262</v>
      </c>
      <c r="AD3006" s="47">
        <f>_xlfn.XLOOKUP($E3006,Main_OG!$D$1:$D$766,Main_OG!AM$1:AM$766,"")</f>
        <v>10151394</v>
      </c>
    </row>
    <row r="3007" spans="1:30" x14ac:dyDescent="0.35">
      <c r="A3007" s="36" t="s">
        <v>4202</v>
      </c>
      <c r="B3007" s="45" t="s">
        <v>230</v>
      </c>
      <c r="C3007" s="45" t="s">
        <v>4331</v>
      </c>
      <c r="D3007" s="36" t="s">
        <v>4202</v>
      </c>
      <c r="E3007" s="36" t="str">
        <f t="shared" si="138"/>
        <v>2017_MI</v>
      </c>
      <c r="F3007" s="45">
        <v>2017</v>
      </c>
      <c r="G3007" s="45">
        <f>_xlfn.XLOOKUP(I3007,Main_OG!$B$1:$B$766,Main_OG!$O$1:$O$766,"")</f>
        <v>0</v>
      </c>
      <c r="H3007" s="45">
        <f>_xlfn.XLOOKUP(E3007,Main_OG!$D$1:$D$766,Main_OG!$J$1:$J$766,"")</f>
        <v>1</v>
      </c>
      <c r="I3007" s="45" t="s">
        <v>230</v>
      </c>
      <c r="J3007" s="45" t="str">
        <f t="shared" si="139"/>
        <v>Wisconsin Electric Power Co_MI</v>
      </c>
      <c r="K3007" s="45" t="str">
        <f t="shared" si="140"/>
        <v>Wisconsin Electric Power Co_MI</v>
      </c>
      <c r="L3007" s="45" t="s">
        <v>4225</v>
      </c>
      <c r="M3007" s="45">
        <v>0</v>
      </c>
      <c r="N3007" s="45">
        <v>0</v>
      </c>
      <c r="O3007" s="45">
        <v>1</v>
      </c>
      <c r="P3007" s="45">
        <v>0</v>
      </c>
      <c r="Q3007" s="45">
        <v>0</v>
      </c>
      <c r="R3007" s="45">
        <v>0</v>
      </c>
      <c r="S3007" s="45">
        <v>1246490</v>
      </c>
      <c r="T3007" s="45">
        <v>0</v>
      </c>
      <c r="U3007" s="45">
        <v>0</v>
      </c>
      <c r="V3007" s="45">
        <v>0</v>
      </c>
      <c r="W3007" s="45">
        <v>5.8123129999999996</v>
      </c>
      <c r="X3007" s="45">
        <v>0</v>
      </c>
      <c r="Y3007" s="46">
        <v>505101.5</v>
      </c>
      <c r="Z3007" s="46">
        <v>50627.84962480775</v>
      </c>
      <c r="AA3007" s="47">
        <f>_xlfn.XLOOKUP($E3007,Main_OG!$D$1:$D$766,Main_OG!AJ$1:AJ$766,"")</f>
        <v>48055102</v>
      </c>
      <c r="AB3007" s="47">
        <f>_xlfn.XLOOKUP($E3007,Main_OG!$D$1:$D$766,Main_OG!AK$1:AK$766,"")</f>
        <v>5725674</v>
      </c>
      <c r="AC3007" s="47">
        <f>_xlfn.XLOOKUP($E3007,Main_OG!$D$1:$D$766,Main_OG!AL$1:AL$766,"")</f>
        <v>391930296</v>
      </c>
      <c r="AD3007" s="47">
        <f>_xlfn.XLOOKUP($E3007,Main_OG!$D$1:$D$766,Main_OG!AM$1:AM$766,"")</f>
        <v>32381192</v>
      </c>
    </row>
    <row r="3008" spans="1:30" x14ac:dyDescent="0.35">
      <c r="A3008" s="36" t="s">
        <v>4202</v>
      </c>
      <c r="B3008" s="45" t="s">
        <v>351</v>
      </c>
      <c r="C3008" s="45" t="s">
        <v>4331</v>
      </c>
      <c r="D3008" s="36" t="s">
        <v>4202</v>
      </c>
      <c r="E3008" s="36" t="str">
        <f t="shared" si="138"/>
        <v>2017_WI</v>
      </c>
      <c r="F3008" s="45">
        <v>2017</v>
      </c>
      <c r="G3008" s="45">
        <f>_xlfn.XLOOKUP(I3008,Main_OG!$B$1:$B$766,Main_OG!$O$1:$O$766,"")</f>
        <v>0</v>
      </c>
      <c r="H3008" s="45">
        <f>_xlfn.XLOOKUP(E3008,Main_OG!$D$1:$D$766,Main_OG!$J$1:$J$766,"")</f>
        <v>0</v>
      </c>
      <c r="I3008" s="45" t="s">
        <v>351</v>
      </c>
      <c r="J3008" s="45" t="str">
        <f t="shared" si="139"/>
        <v>Wisconsin Electric Power Co_WI</v>
      </c>
      <c r="K3008" s="45" t="str">
        <f t="shared" si="140"/>
        <v>Wisconsin Electric Power Co_WI</v>
      </c>
      <c r="L3008" s="45" t="s">
        <v>4226</v>
      </c>
      <c r="M3008" s="45">
        <v>1</v>
      </c>
      <c r="N3008" s="45">
        <v>116578</v>
      </c>
      <c r="O3008" s="45">
        <v>661</v>
      </c>
      <c r="P3008" s="45">
        <v>1005530</v>
      </c>
      <c r="Q3008" s="45">
        <v>197</v>
      </c>
      <c r="R3008" s="45">
        <v>8913121</v>
      </c>
      <c r="S3008" s="45">
        <v>7093831</v>
      </c>
      <c r="T3008" s="45">
        <v>7648452</v>
      </c>
      <c r="U3008" s="45">
        <v>14.314721</v>
      </c>
      <c r="V3008" s="45">
        <v>11.644401999999999</v>
      </c>
      <c r="W3008" s="45">
        <v>8.2451006000000007</v>
      </c>
      <c r="X3008" s="45">
        <v>15.406713999999999</v>
      </c>
      <c r="Y3008" s="46">
        <v>321886.8</v>
      </c>
      <c r="Z3008" s="46">
        <v>55563.37513962618</v>
      </c>
      <c r="AA3008" s="47">
        <f>_xlfn.XLOOKUP($E3008,Main_OG!$D$1:$D$766,Main_OG!AJ$1:AJ$766,"")</f>
        <v>42139592</v>
      </c>
      <c r="AB3008" s="47">
        <f>_xlfn.XLOOKUP($E3008,Main_OG!$D$1:$D$766,Main_OG!AK$1:AK$766,"")</f>
        <v>629948</v>
      </c>
      <c r="AC3008" s="47">
        <f>_xlfn.XLOOKUP($E3008,Main_OG!$D$1:$D$766,Main_OG!AL$1:AL$766,"")</f>
        <v>209785614</v>
      </c>
      <c r="AD3008" s="47">
        <f>_xlfn.XLOOKUP($E3008,Main_OG!$D$1:$D$766,Main_OG!AM$1:AM$766,"")</f>
        <v>9648979</v>
      </c>
    </row>
    <row r="3009" spans="1:30" x14ac:dyDescent="0.35">
      <c r="A3009" s="36" t="s">
        <v>4202</v>
      </c>
      <c r="B3009" s="45" t="s">
        <v>230</v>
      </c>
      <c r="C3009" s="45" t="s">
        <v>4331</v>
      </c>
      <c r="D3009" s="36" t="s">
        <v>4202</v>
      </c>
      <c r="E3009" s="36" t="str">
        <f t="shared" si="138"/>
        <v>2018_MI</v>
      </c>
      <c r="F3009" s="45">
        <v>2018</v>
      </c>
      <c r="G3009" s="45">
        <f>_xlfn.XLOOKUP(I3009,Main_OG!$B$1:$B$766,Main_OG!$O$1:$O$766,"")</f>
        <v>0</v>
      </c>
      <c r="H3009" s="45">
        <f>_xlfn.XLOOKUP(E3009,Main_OG!$D$1:$D$766,Main_OG!$J$1:$J$766,"")</f>
        <v>1</v>
      </c>
      <c r="I3009" s="45" t="s">
        <v>230</v>
      </c>
      <c r="J3009" s="45" t="str">
        <f t="shared" si="139"/>
        <v>Wisconsin Electric Power Co_MI</v>
      </c>
      <c r="K3009" s="45" t="str">
        <f t="shared" si="140"/>
        <v>Wisconsin Electric Power Co_MI</v>
      </c>
      <c r="L3009" s="45" t="s">
        <v>4227</v>
      </c>
      <c r="M3009" s="45">
        <v>0</v>
      </c>
      <c r="N3009" s="45">
        <v>0</v>
      </c>
      <c r="O3009" s="45">
        <v>1</v>
      </c>
      <c r="P3009" s="45">
        <v>0</v>
      </c>
      <c r="Q3009" s="45">
        <v>0</v>
      </c>
      <c r="R3009" s="45">
        <v>0</v>
      </c>
      <c r="S3009" s="45">
        <v>1254338</v>
      </c>
      <c r="T3009" s="45">
        <v>0</v>
      </c>
      <c r="U3009" s="45">
        <v>0</v>
      </c>
      <c r="V3009" s="45">
        <v>0</v>
      </c>
      <c r="W3009" s="45">
        <v>6.2072263999999997</v>
      </c>
      <c r="X3009" s="45">
        <v>0</v>
      </c>
      <c r="Y3009" s="46">
        <v>516843</v>
      </c>
      <c r="Z3009" s="46">
        <v>51750.095070873111</v>
      </c>
      <c r="AA3009" s="47">
        <f>_xlfn.XLOOKUP($E3009,Main_OG!$D$1:$D$766,Main_OG!AJ$1:AJ$766,"")</f>
        <v>48470944</v>
      </c>
      <c r="AB3009" s="47">
        <f>_xlfn.XLOOKUP($E3009,Main_OG!$D$1:$D$766,Main_OG!AK$1:AK$766,"")</f>
        <v>6148722</v>
      </c>
      <c r="AC3009" s="47">
        <f>_xlfn.XLOOKUP($E3009,Main_OG!$D$1:$D$766,Main_OG!AL$1:AL$766,"")</f>
        <v>468790626</v>
      </c>
      <c r="AD3009" s="47">
        <f>_xlfn.XLOOKUP($E3009,Main_OG!$D$1:$D$766,Main_OG!AM$1:AM$766,"")</f>
        <v>30478694</v>
      </c>
    </row>
    <row r="3010" spans="1:30" x14ac:dyDescent="0.35">
      <c r="A3010" s="36" t="s">
        <v>4202</v>
      </c>
      <c r="B3010" s="45" t="s">
        <v>351</v>
      </c>
      <c r="C3010" s="45" t="s">
        <v>4331</v>
      </c>
      <c r="D3010" s="36" t="s">
        <v>4202</v>
      </c>
      <c r="E3010" s="36" t="str">
        <f t="shared" ref="E3010:E3055" si="141">_xlfn.CONCAT(F3010,"_",I3010)</f>
        <v>2018_WI</v>
      </c>
      <c r="F3010" s="45">
        <v>2018</v>
      </c>
      <c r="G3010" s="45">
        <f>_xlfn.XLOOKUP(I3010,Main_OG!$B$1:$B$766,Main_OG!$O$1:$O$766,"")</f>
        <v>0</v>
      </c>
      <c r="H3010" s="45">
        <f>_xlfn.XLOOKUP(E3010,Main_OG!$D$1:$D$766,Main_OG!$J$1:$J$766,"")</f>
        <v>0</v>
      </c>
      <c r="I3010" s="45" t="s">
        <v>351</v>
      </c>
      <c r="J3010" s="45" t="str">
        <f t="shared" ref="J3010:J3054" si="142">_xlfn.CONCAT(A3010,"_",B3010)</f>
        <v>Wisconsin Electric Power Co_WI</v>
      </c>
      <c r="K3010" s="45" t="str">
        <f t="shared" ref="K3010:K3054" si="143">_xlfn.CONCAT(D3010,"_",B3010)</f>
        <v>Wisconsin Electric Power Co_WI</v>
      </c>
      <c r="L3010" s="45" t="s">
        <v>4228</v>
      </c>
      <c r="M3010" s="45">
        <v>1</v>
      </c>
      <c r="N3010" s="45">
        <v>117404</v>
      </c>
      <c r="O3010" s="45">
        <v>652</v>
      </c>
      <c r="P3010" s="45">
        <v>1012377</v>
      </c>
      <c r="Q3010" s="45">
        <v>208</v>
      </c>
      <c r="R3010" s="45">
        <v>9063231</v>
      </c>
      <c r="S3010" s="45">
        <v>7203611</v>
      </c>
      <c r="T3010" s="45">
        <v>8025090</v>
      </c>
      <c r="U3010" s="45">
        <v>13.846154</v>
      </c>
      <c r="V3010" s="45">
        <v>11.480273</v>
      </c>
      <c r="W3010" s="45">
        <v>8.0278696000000007</v>
      </c>
      <c r="X3010" s="45">
        <v>15.202868</v>
      </c>
      <c r="Y3010" s="46">
        <v>328832.40000000002</v>
      </c>
      <c r="Z3010" s="46">
        <v>56604.293894000315</v>
      </c>
      <c r="AA3010" s="47">
        <f>_xlfn.XLOOKUP($E3010,Main_OG!$D$1:$D$766,Main_OG!AJ$1:AJ$766,"")</f>
        <v>39247642</v>
      </c>
      <c r="AB3010" s="47">
        <f>_xlfn.XLOOKUP($E3010,Main_OG!$D$1:$D$766,Main_OG!AK$1:AK$766,"")</f>
        <v>610596</v>
      </c>
      <c r="AC3010" s="47">
        <f>_xlfn.XLOOKUP($E3010,Main_OG!$D$1:$D$766,Main_OG!AL$1:AL$766,"")</f>
        <v>257910908</v>
      </c>
      <c r="AD3010" s="47">
        <f>_xlfn.XLOOKUP($E3010,Main_OG!$D$1:$D$766,Main_OG!AM$1:AM$766,"")</f>
        <v>10129122</v>
      </c>
    </row>
    <row r="3011" spans="1:30" x14ac:dyDescent="0.35">
      <c r="A3011" s="36" t="s">
        <v>4202</v>
      </c>
      <c r="B3011" s="45" t="s">
        <v>230</v>
      </c>
      <c r="C3011" s="45" t="s">
        <v>4331</v>
      </c>
      <c r="D3011" s="36" t="s">
        <v>4202</v>
      </c>
      <c r="E3011" s="36" t="str">
        <f t="shared" si="141"/>
        <v>2019_MI</v>
      </c>
      <c r="F3011" s="45">
        <v>2019</v>
      </c>
      <c r="G3011" s="45">
        <f>_xlfn.XLOOKUP(I3011,Main_OG!$B$1:$B$766,Main_OG!$O$1:$O$766,"")</f>
        <v>0</v>
      </c>
      <c r="H3011" s="45">
        <f>_xlfn.XLOOKUP(E3011,Main_OG!$D$1:$D$766,Main_OG!$J$1:$J$766,"")</f>
        <v>1</v>
      </c>
      <c r="I3011" s="45" t="s">
        <v>230</v>
      </c>
      <c r="J3011" s="45" t="str">
        <f t="shared" si="142"/>
        <v>Wisconsin Electric Power Co_MI</v>
      </c>
      <c r="K3011" s="45" t="str">
        <f t="shared" si="143"/>
        <v>Wisconsin Electric Power Co_MI</v>
      </c>
      <c r="L3011" s="45" t="s">
        <v>4229</v>
      </c>
      <c r="M3011" s="45">
        <v>0</v>
      </c>
      <c r="N3011" s="45">
        <v>0</v>
      </c>
      <c r="O3011" s="45">
        <v>1</v>
      </c>
      <c r="P3011" s="45">
        <v>0</v>
      </c>
      <c r="Q3011" s="45">
        <v>0</v>
      </c>
      <c r="R3011" s="45">
        <v>0</v>
      </c>
      <c r="S3011" s="45">
        <v>323127</v>
      </c>
      <c r="T3011" s="45">
        <v>0</v>
      </c>
      <c r="U3011" s="45">
        <v>0</v>
      </c>
      <c r="V3011" s="45">
        <v>0</v>
      </c>
      <c r="W3011" s="45">
        <v>6.4171981999999996</v>
      </c>
      <c r="X3011" s="45">
        <v>0</v>
      </c>
      <c r="Y3011" s="46">
        <v>517845.2</v>
      </c>
      <c r="Z3011" s="46">
        <v>51863.37826665445</v>
      </c>
      <c r="AA3011" s="47">
        <f>_xlfn.XLOOKUP($E3011,Main_OG!$D$1:$D$766,Main_OG!AJ$1:AJ$766,"")</f>
        <v>42514514</v>
      </c>
      <c r="AB3011" s="47">
        <f>_xlfn.XLOOKUP($E3011,Main_OG!$D$1:$D$766,Main_OG!AK$1:AK$766,"")</f>
        <v>4549214</v>
      </c>
      <c r="AC3011" s="47">
        <f>_xlfn.XLOOKUP($E3011,Main_OG!$D$1:$D$766,Main_OG!AL$1:AL$766,"")</f>
        <v>507737264</v>
      </c>
      <c r="AD3011" s="47">
        <f>_xlfn.XLOOKUP($E3011,Main_OG!$D$1:$D$766,Main_OG!AM$1:AM$766,"")</f>
        <v>32909275</v>
      </c>
    </row>
    <row r="3012" spans="1:30" x14ac:dyDescent="0.35">
      <c r="A3012" s="36" t="s">
        <v>4202</v>
      </c>
      <c r="B3012" s="45" t="s">
        <v>351</v>
      </c>
      <c r="C3012" s="45" t="s">
        <v>4331</v>
      </c>
      <c r="D3012" s="36" t="s">
        <v>4202</v>
      </c>
      <c r="E3012" s="36" t="str">
        <f t="shared" si="141"/>
        <v>2019_WI</v>
      </c>
      <c r="F3012" s="45">
        <v>2019</v>
      </c>
      <c r="G3012" s="45">
        <f>_xlfn.XLOOKUP(I3012,Main_OG!$B$1:$B$766,Main_OG!$O$1:$O$766,"")</f>
        <v>0</v>
      </c>
      <c r="H3012" s="45">
        <f>_xlfn.XLOOKUP(E3012,Main_OG!$D$1:$D$766,Main_OG!$J$1:$J$766,"")</f>
        <v>0</v>
      </c>
      <c r="I3012" s="45" t="s">
        <v>351</v>
      </c>
      <c r="J3012" s="45" t="str">
        <f t="shared" si="142"/>
        <v>Wisconsin Electric Power Co_WI</v>
      </c>
      <c r="K3012" s="45" t="str">
        <f t="shared" si="143"/>
        <v>Wisconsin Electric Power Co_WI</v>
      </c>
      <c r="L3012" s="45" t="s">
        <v>4230</v>
      </c>
      <c r="M3012" s="45">
        <v>2</v>
      </c>
      <c r="N3012" s="45">
        <v>118386</v>
      </c>
      <c r="O3012" s="45">
        <v>641</v>
      </c>
      <c r="P3012" s="45">
        <v>1019025</v>
      </c>
      <c r="Q3012" s="45">
        <v>1234</v>
      </c>
      <c r="R3012" s="45">
        <v>8839360</v>
      </c>
      <c r="S3012" s="45">
        <v>6898655</v>
      </c>
      <c r="T3012" s="45">
        <v>7818084</v>
      </c>
      <c r="U3012" s="45">
        <v>13.849271</v>
      </c>
      <c r="V3012" s="45">
        <v>11.682988999999999</v>
      </c>
      <c r="W3012" s="45">
        <v>8.1713131000000008</v>
      </c>
      <c r="X3012" s="45">
        <v>15.448779</v>
      </c>
      <c r="Y3012" s="46">
        <v>333698.59999999998</v>
      </c>
      <c r="Z3012" s="46">
        <v>57291.434353818753</v>
      </c>
      <c r="AA3012" s="47">
        <f>_xlfn.XLOOKUP($E3012,Main_OG!$D$1:$D$766,Main_OG!AJ$1:AJ$766,"")</f>
        <v>29618624</v>
      </c>
      <c r="AB3012" s="47">
        <f>_xlfn.XLOOKUP($E3012,Main_OG!$D$1:$D$766,Main_OG!AK$1:AK$766,"")</f>
        <v>620872</v>
      </c>
      <c r="AC3012" s="47">
        <f>_xlfn.XLOOKUP($E3012,Main_OG!$D$1:$D$766,Main_OG!AL$1:AL$766,"")</f>
        <v>296214928</v>
      </c>
      <c r="AD3012" s="47">
        <f>_xlfn.XLOOKUP($E3012,Main_OG!$D$1:$D$766,Main_OG!AM$1:AM$766,"")</f>
        <v>10030305</v>
      </c>
    </row>
    <row r="3013" spans="1:30" x14ac:dyDescent="0.35">
      <c r="A3013" s="36" t="s">
        <v>4202</v>
      </c>
      <c r="B3013" s="45" t="s">
        <v>351</v>
      </c>
      <c r="C3013" s="45" t="s">
        <v>4331</v>
      </c>
      <c r="D3013" s="36" t="s">
        <v>4202</v>
      </c>
      <c r="E3013" s="36" t="str">
        <f t="shared" si="141"/>
        <v>2020_WI</v>
      </c>
      <c r="F3013" s="45">
        <v>2020</v>
      </c>
      <c r="G3013" s="45">
        <f>_xlfn.XLOOKUP(I3013,Main_OG!$B$1:$B$766,Main_OG!$O$1:$O$766,"")</f>
        <v>0</v>
      </c>
      <c r="H3013" s="45">
        <f>_xlfn.XLOOKUP(E3013,Main_OG!$D$1:$D$766,Main_OG!$J$1:$J$766,"")</f>
        <v>0</v>
      </c>
      <c r="I3013" s="45" t="s">
        <v>351</v>
      </c>
      <c r="J3013" s="45" t="str">
        <f t="shared" si="142"/>
        <v>Wisconsin Electric Power Co_WI</v>
      </c>
      <c r="K3013" s="45" t="str">
        <f t="shared" si="143"/>
        <v>Wisconsin Electric Power Co_WI</v>
      </c>
      <c r="L3013" s="45" t="s">
        <v>4231</v>
      </c>
      <c r="M3013" s="45">
        <v>2</v>
      </c>
      <c r="N3013" s="45">
        <v>119434</v>
      </c>
      <c r="O3013" s="45">
        <v>623</v>
      </c>
      <c r="P3013" s="45">
        <v>0</v>
      </c>
      <c r="Q3013" s="45">
        <v>963</v>
      </c>
      <c r="R3013" s="45">
        <v>8348941</v>
      </c>
      <c r="S3013" s="45">
        <v>6422913</v>
      </c>
      <c r="T3013" s="45">
        <v>0</v>
      </c>
      <c r="U3013" s="45">
        <v>14.641745</v>
      </c>
      <c r="V3013" s="45">
        <v>11.686171</v>
      </c>
      <c r="W3013" s="45">
        <v>8.2093077999999995</v>
      </c>
      <c r="X3013" s="45">
        <v>0</v>
      </c>
      <c r="Y3013" s="46">
        <v>322972.7</v>
      </c>
      <c r="Z3013" s="46">
        <v>55365.508384040768</v>
      </c>
      <c r="AA3013" s="47">
        <f>_xlfn.XLOOKUP($E3013,Main_OG!$D$1:$D$766,Main_OG!AJ$1:AJ$766,"")</f>
        <v>26673724</v>
      </c>
      <c r="AB3013" s="47">
        <f>_xlfn.XLOOKUP($E3013,Main_OG!$D$1:$D$766,Main_OG!AK$1:AK$766,"")</f>
        <v>482682</v>
      </c>
      <c r="AC3013" s="47">
        <f>_xlfn.XLOOKUP($E3013,Main_OG!$D$1:$D$766,Main_OG!AL$1:AL$766,"")</f>
        <v>320593422</v>
      </c>
      <c r="AD3013" s="47">
        <f>_xlfn.XLOOKUP($E3013,Main_OG!$D$1:$D$766,Main_OG!AM$1:AM$766,"")</f>
        <v>0</v>
      </c>
    </row>
    <row r="3014" spans="1:30" x14ac:dyDescent="0.35">
      <c r="A3014" s="36" t="s">
        <v>4232</v>
      </c>
      <c r="B3014" s="45" t="s">
        <v>351</v>
      </c>
      <c r="C3014" s="45" t="s">
        <v>4337</v>
      </c>
      <c r="D3014" s="36" t="s">
        <v>4539</v>
      </c>
      <c r="E3014" s="36" t="str">
        <f t="shared" si="141"/>
        <v>2006_WI</v>
      </c>
      <c r="F3014" s="45">
        <v>2006</v>
      </c>
      <c r="G3014" s="45">
        <f>_xlfn.XLOOKUP(I3014,Main_OG!$B$1:$B$766,Main_OG!$O$1:$O$766,"")</f>
        <v>0</v>
      </c>
      <c r="H3014" s="45">
        <f>_xlfn.XLOOKUP(E3014,Main_OG!$D$1:$D$766,Main_OG!$J$1:$J$766,"")</f>
        <v>0</v>
      </c>
      <c r="I3014" s="45" t="s">
        <v>351</v>
      </c>
      <c r="J3014" s="45" t="str">
        <f t="shared" si="142"/>
        <v>Wisconsin Power &amp; Light Co_WI</v>
      </c>
      <c r="K3014" s="45" t="str">
        <f t="shared" si="143"/>
        <v>Wisconsin Power Light Co_WI</v>
      </c>
      <c r="L3014" s="45" t="s">
        <v>4233</v>
      </c>
      <c r="M3014" s="45">
        <v>0</v>
      </c>
      <c r="N3014" s="45">
        <v>54886</v>
      </c>
      <c r="O3014" s="45">
        <v>1009</v>
      </c>
      <c r="P3014" s="45">
        <v>389705</v>
      </c>
      <c r="Q3014" s="45">
        <v>0</v>
      </c>
      <c r="R3014" s="45">
        <v>216722</v>
      </c>
      <c r="S3014" s="45">
        <v>318738</v>
      </c>
      <c r="T3014" s="45">
        <v>380126</v>
      </c>
      <c r="U3014" s="45">
        <v>0</v>
      </c>
      <c r="V3014" s="45">
        <v>9.4616653722047364</v>
      </c>
      <c r="W3014" s="45">
        <v>6.560137682664263</v>
      </c>
      <c r="X3014" s="45">
        <v>11.08066234566911</v>
      </c>
      <c r="Y3014" s="46">
        <v>287146.59999999998</v>
      </c>
      <c r="Z3014" s="46">
        <v>51481.599345961702</v>
      </c>
      <c r="AA3014" s="47">
        <f>_xlfn.XLOOKUP($E3014,Main_OG!$D$1:$D$766,Main_OG!AJ$1:AJ$766,"")</f>
        <v>47984959.539999999</v>
      </c>
      <c r="AB3014" s="47">
        <f>_xlfn.XLOOKUP($E3014,Main_OG!$D$1:$D$766,Main_OG!AK$1:AK$766,"")</f>
        <v>3549166.82</v>
      </c>
      <c r="AC3014" s="47">
        <f>_xlfn.XLOOKUP($E3014,Main_OG!$D$1:$D$766,Main_OG!AL$1:AL$766,"")</f>
        <v>88498243.219999984</v>
      </c>
      <c r="AD3014" s="47">
        <f>_xlfn.XLOOKUP($E3014,Main_OG!$D$1:$D$766,Main_OG!AM$1:AM$766,"")</f>
        <v>12233515</v>
      </c>
    </row>
    <row r="3015" spans="1:30" x14ac:dyDescent="0.35">
      <c r="A3015" s="36" t="s">
        <v>4232</v>
      </c>
      <c r="B3015" s="45" t="s">
        <v>351</v>
      </c>
      <c r="C3015" s="45" t="s">
        <v>4337</v>
      </c>
      <c r="D3015" s="36" t="s">
        <v>4539</v>
      </c>
      <c r="E3015" s="36" t="str">
        <f t="shared" si="141"/>
        <v>2007_WI</v>
      </c>
      <c r="F3015" s="45">
        <v>2007</v>
      </c>
      <c r="G3015" s="45">
        <f>_xlfn.XLOOKUP(I3015,Main_OG!$B$1:$B$766,Main_OG!$O$1:$O$766,"")</f>
        <v>0</v>
      </c>
      <c r="H3015" s="45">
        <f>_xlfn.XLOOKUP(E3015,Main_OG!$D$1:$D$766,Main_OG!$J$1:$J$766,"")</f>
        <v>0</v>
      </c>
      <c r="I3015" s="45" t="s">
        <v>351</v>
      </c>
      <c r="J3015" s="45" t="str">
        <f t="shared" si="142"/>
        <v>Wisconsin Power &amp; Light Co_WI</v>
      </c>
      <c r="K3015" s="45" t="str">
        <f t="shared" si="143"/>
        <v>Wisconsin Power Light Co_WI</v>
      </c>
      <c r="L3015" s="45" t="s">
        <v>4234</v>
      </c>
      <c r="M3015" s="45">
        <v>0</v>
      </c>
      <c r="N3015" s="45">
        <v>55701</v>
      </c>
      <c r="O3015" s="45">
        <v>1001</v>
      </c>
      <c r="P3015" s="45">
        <v>393691</v>
      </c>
      <c r="Q3015" s="45">
        <v>0</v>
      </c>
      <c r="R3015" s="45">
        <v>226214</v>
      </c>
      <c r="S3015" s="45">
        <v>329487</v>
      </c>
      <c r="T3015" s="45">
        <v>395707</v>
      </c>
      <c r="U3015" s="45">
        <v>0</v>
      </c>
      <c r="V3015" s="45">
        <v>9.5399999999999991</v>
      </c>
      <c r="W3015" s="45">
        <v>6.68</v>
      </c>
      <c r="X3015" s="45">
        <v>11.18</v>
      </c>
      <c r="Y3015" s="46">
        <v>289855.2</v>
      </c>
      <c r="Z3015" s="46">
        <v>51660.456888754226</v>
      </c>
      <c r="AA3015" s="47">
        <f>_xlfn.XLOOKUP($E3015,Main_OG!$D$1:$D$766,Main_OG!AJ$1:AJ$766,"")</f>
        <v>48160880</v>
      </c>
      <c r="AB3015" s="47">
        <f>_xlfn.XLOOKUP($E3015,Main_OG!$D$1:$D$766,Main_OG!AK$1:AK$766,"")</f>
        <v>3854054</v>
      </c>
      <c r="AC3015" s="47">
        <f>_xlfn.XLOOKUP($E3015,Main_OG!$D$1:$D$766,Main_OG!AL$1:AL$766,"")</f>
        <v>108994756</v>
      </c>
      <c r="AD3015" s="47">
        <f>_xlfn.XLOOKUP($E3015,Main_OG!$D$1:$D$766,Main_OG!AM$1:AM$766,"")</f>
        <v>12910319</v>
      </c>
    </row>
    <row r="3016" spans="1:30" x14ac:dyDescent="0.35">
      <c r="A3016" s="36" t="s">
        <v>4232</v>
      </c>
      <c r="B3016" s="45" t="s">
        <v>351</v>
      </c>
      <c r="C3016" s="45" t="s">
        <v>4337</v>
      </c>
      <c r="D3016" s="36" t="s">
        <v>4539</v>
      </c>
      <c r="E3016" s="36" t="str">
        <f t="shared" si="141"/>
        <v>2008_WI</v>
      </c>
      <c r="F3016" s="45">
        <v>2008</v>
      </c>
      <c r="G3016" s="45">
        <f>_xlfn.XLOOKUP(I3016,Main_OG!$B$1:$B$766,Main_OG!$O$1:$O$766,"")</f>
        <v>0</v>
      </c>
      <c r="H3016" s="45">
        <f>_xlfn.XLOOKUP(E3016,Main_OG!$D$1:$D$766,Main_OG!$J$1:$J$766,"")</f>
        <v>0</v>
      </c>
      <c r="I3016" s="45" t="s">
        <v>351</v>
      </c>
      <c r="J3016" s="45" t="str">
        <f t="shared" si="142"/>
        <v>Wisconsin Power &amp; Light Co_WI</v>
      </c>
      <c r="K3016" s="45" t="str">
        <f t="shared" si="143"/>
        <v>Wisconsin Power Light Co_WI</v>
      </c>
      <c r="L3016" s="45" t="s">
        <v>4235</v>
      </c>
      <c r="M3016" s="45">
        <v>0</v>
      </c>
      <c r="N3016" s="45">
        <v>56378</v>
      </c>
      <c r="O3016" s="45">
        <v>1003</v>
      </c>
      <c r="P3016" s="45">
        <v>396499</v>
      </c>
      <c r="Q3016" s="45">
        <v>0</v>
      </c>
      <c r="R3016" s="45">
        <v>2335507</v>
      </c>
      <c r="S3016" s="45">
        <v>4748017</v>
      </c>
      <c r="T3016" s="45">
        <v>3445885</v>
      </c>
      <c r="U3016" s="45">
        <v>0</v>
      </c>
      <c r="V3016" s="45">
        <v>9.66</v>
      </c>
      <c r="W3016" s="45">
        <v>6.9</v>
      </c>
      <c r="X3016" s="45">
        <v>11.3</v>
      </c>
      <c r="Y3016" s="46">
        <v>286204.7</v>
      </c>
      <c r="Z3016" s="46">
        <v>50736.554324803634</v>
      </c>
      <c r="AA3016" s="47">
        <f>_xlfn.XLOOKUP($E3016,Main_OG!$D$1:$D$766,Main_OG!AJ$1:AJ$766,"")</f>
        <v>49868066</v>
      </c>
      <c r="AB3016" s="47">
        <f>_xlfn.XLOOKUP($E3016,Main_OG!$D$1:$D$766,Main_OG!AK$1:AK$766,"")</f>
        <v>3460118</v>
      </c>
      <c r="AC3016" s="47">
        <f>_xlfn.XLOOKUP($E3016,Main_OG!$D$1:$D$766,Main_OG!AL$1:AL$766,"")</f>
        <v>82624382</v>
      </c>
      <c r="AD3016" s="47">
        <f>_xlfn.XLOOKUP($E3016,Main_OG!$D$1:$D$766,Main_OG!AM$1:AM$766,"")</f>
        <v>12154510</v>
      </c>
    </row>
    <row r="3017" spans="1:30" x14ac:dyDescent="0.35">
      <c r="A3017" s="36" t="s">
        <v>4232</v>
      </c>
      <c r="B3017" s="45" t="s">
        <v>351</v>
      </c>
      <c r="C3017" s="45" t="s">
        <v>4337</v>
      </c>
      <c r="D3017" s="36" t="s">
        <v>4539</v>
      </c>
      <c r="E3017" s="36" t="str">
        <f t="shared" si="141"/>
        <v>2009_WI</v>
      </c>
      <c r="F3017" s="45">
        <v>2009</v>
      </c>
      <c r="G3017" s="45">
        <f>_xlfn.XLOOKUP(I3017,Main_OG!$B$1:$B$766,Main_OG!$O$1:$O$766,"")</f>
        <v>0</v>
      </c>
      <c r="H3017" s="45">
        <f>_xlfn.XLOOKUP(E3017,Main_OG!$D$1:$D$766,Main_OG!$J$1:$J$766,"")</f>
        <v>0</v>
      </c>
      <c r="I3017" s="45" t="s">
        <v>351</v>
      </c>
      <c r="J3017" s="45" t="str">
        <f t="shared" si="142"/>
        <v>Wisconsin Power &amp; Light Co_WI</v>
      </c>
      <c r="K3017" s="45" t="str">
        <f t="shared" si="143"/>
        <v>Wisconsin Power Light Co_WI</v>
      </c>
      <c r="L3017" s="45" t="s">
        <v>4236</v>
      </c>
      <c r="M3017" s="45">
        <v>0</v>
      </c>
      <c r="N3017" s="45">
        <v>57068</v>
      </c>
      <c r="O3017" s="45">
        <v>960</v>
      </c>
      <c r="P3017" s="45">
        <v>397766</v>
      </c>
      <c r="Q3017" s="45">
        <v>0</v>
      </c>
      <c r="R3017" s="45">
        <v>2319401</v>
      </c>
      <c r="S3017" s="45">
        <v>4119578</v>
      </c>
      <c r="T3017" s="45">
        <v>3419166</v>
      </c>
      <c r="U3017" s="45">
        <v>0</v>
      </c>
      <c r="V3017" s="45">
        <v>9.8000000000000007</v>
      </c>
      <c r="W3017" s="45">
        <v>7.24</v>
      </c>
      <c r="X3017" s="45">
        <v>11.4</v>
      </c>
      <c r="Y3017" s="46">
        <v>277279.40000000002</v>
      </c>
      <c r="Z3017" s="46">
        <v>48909.24112900722</v>
      </c>
      <c r="AA3017" s="47">
        <f>_xlfn.XLOOKUP($E3017,Main_OG!$D$1:$D$766,Main_OG!AJ$1:AJ$766,"")</f>
        <v>44836820</v>
      </c>
      <c r="AB3017" s="47">
        <f>_xlfn.XLOOKUP($E3017,Main_OG!$D$1:$D$766,Main_OG!AK$1:AK$766,"")</f>
        <v>2630276</v>
      </c>
      <c r="AC3017" s="47">
        <f>_xlfn.XLOOKUP($E3017,Main_OG!$D$1:$D$766,Main_OG!AL$1:AL$766,"")</f>
        <v>82642892</v>
      </c>
      <c r="AD3017" s="47">
        <f>_xlfn.XLOOKUP($E3017,Main_OG!$D$1:$D$766,Main_OG!AM$1:AM$766,"")</f>
        <v>12683151</v>
      </c>
    </row>
    <row r="3018" spans="1:30" x14ac:dyDescent="0.35">
      <c r="A3018" s="36" t="s">
        <v>4232</v>
      </c>
      <c r="B3018" s="45" t="s">
        <v>351</v>
      </c>
      <c r="C3018" s="45" t="s">
        <v>4337</v>
      </c>
      <c r="D3018" s="36" t="s">
        <v>4539</v>
      </c>
      <c r="E3018" s="36" t="str">
        <f t="shared" si="141"/>
        <v>2010_WI</v>
      </c>
      <c r="F3018" s="45">
        <v>2010</v>
      </c>
      <c r="G3018" s="45">
        <f>_xlfn.XLOOKUP(I3018,Main_OG!$B$1:$B$766,Main_OG!$O$1:$O$766,"")</f>
        <v>0</v>
      </c>
      <c r="H3018" s="45">
        <f>_xlfn.XLOOKUP(E3018,Main_OG!$D$1:$D$766,Main_OG!$J$1:$J$766,"")</f>
        <v>0</v>
      </c>
      <c r="I3018" s="45" t="s">
        <v>351</v>
      </c>
      <c r="J3018" s="45" t="str">
        <f t="shared" si="142"/>
        <v>Wisconsin Power &amp; Light Co_WI</v>
      </c>
      <c r="K3018" s="45" t="str">
        <f t="shared" si="143"/>
        <v>Wisconsin Power Light Co_WI</v>
      </c>
      <c r="L3018" s="45" t="s">
        <v>4237</v>
      </c>
      <c r="M3018" s="45">
        <v>0</v>
      </c>
      <c r="N3018" s="45">
        <v>57380</v>
      </c>
      <c r="O3018" s="45">
        <v>949</v>
      </c>
      <c r="P3018" s="45">
        <v>398123</v>
      </c>
      <c r="Q3018" s="45">
        <v>0</v>
      </c>
      <c r="R3018" s="45">
        <v>2336594</v>
      </c>
      <c r="S3018" s="45">
        <v>4252013</v>
      </c>
      <c r="T3018" s="45">
        <v>3541703</v>
      </c>
      <c r="U3018" s="45">
        <v>0</v>
      </c>
      <c r="V3018" s="45">
        <v>10.58</v>
      </c>
      <c r="W3018" s="45">
        <v>7.55</v>
      </c>
      <c r="X3018" s="45">
        <v>12.41</v>
      </c>
      <c r="Y3018" s="46">
        <v>287652.90000000002</v>
      </c>
      <c r="Z3018" s="46">
        <v>50549.332945320813</v>
      </c>
      <c r="AA3018" s="47">
        <f>_xlfn.XLOOKUP($E3018,Main_OG!$D$1:$D$766,Main_OG!AJ$1:AJ$766,"")</f>
        <v>48147388</v>
      </c>
      <c r="AB3018" s="47">
        <f>_xlfn.XLOOKUP($E3018,Main_OG!$D$1:$D$766,Main_OG!AK$1:AK$766,"")</f>
        <v>2625246</v>
      </c>
      <c r="AC3018" s="47">
        <f>_xlfn.XLOOKUP($E3018,Main_OG!$D$1:$D$766,Main_OG!AL$1:AL$766,"")</f>
        <v>85543582</v>
      </c>
      <c r="AD3018" s="47">
        <f>_xlfn.XLOOKUP($E3018,Main_OG!$D$1:$D$766,Main_OG!AM$1:AM$766,"")</f>
        <v>13280939</v>
      </c>
    </row>
    <row r="3019" spans="1:30" x14ac:dyDescent="0.35">
      <c r="A3019" s="36" t="s">
        <v>4232</v>
      </c>
      <c r="B3019" s="45" t="s">
        <v>351</v>
      </c>
      <c r="C3019" s="45" t="s">
        <v>4337</v>
      </c>
      <c r="D3019" s="36" t="s">
        <v>4539</v>
      </c>
      <c r="E3019" s="36" t="str">
        <f t="shared" si="141"/>
        <v>2011_WI</v>
      </c>
      <c r="F3019" s="45">
        <v>2011</v>
      </c>
      <c r="G3019" s="45">
        <f>_xlfn.XLOOKUP(I3019,Main_OG!$B$1:$B$766,Main_OG!$O$1:$O$766,"")</f>
        <v>0</v>
      </c>
      <c r="H3019" s="45">
        <f>_xlfn.XLOOKUP(E3019,Main_OG!$D$1:$D$766,Main_OG!$J$1:$J$766,"")</f>
        <v>0</v>
      </c>
      <c r="I3019" s="45" t="s">
        <v>351</v>
      </c>
      <c r="J3019" s="45" t="str">
        <f t="shared" si="142"/>
        <v>Wisconsin Power &amp; Light Co_WI</v>
      </c>
      <c r="K3019" s="45" t="str">
        <f t="shared" si="143"/>
        <v>Wisconsin Power Light Co_WI</v>
      </c>
      <c r="L3019" s="45" t="s">
        <v>4238</v>
      </c>
      <c r="M3019" s="45">
        <v>0</v>
      </c>
      <c r="N3019" s="45">
        <v>57802</v>
      </c>
      <c r="O3019" s="45">
        <v>980</v>
      </c>
      <c r="P3019" s="45">
        <v>399081</v>
      </c>
      <c r="Q3019" s="45">
        <v>0</v>
      </c>
      <c r="R3019" s="45">
        <v>2357504</v>
      </c>
      <c r="S3019" s="45">
        <v>4424356</v>
      </c>
      <c r="T3019" s="45">
        <v>3516294</v>
      </c>
      <c r="U3019" s="45">
        <v>0</v>
      </c>
      <c r="V3019" s="45">
        <v>10.74</v>
      </c>
      <c r="W3019" s="45">
        <v>7.54</v>
      </c>
      <c r="X3019" s="45">
        <v>12.59</v>
      </c>
      <c r="Y3019" s="46">
        <v>293664</v>
      </c>
      <c r="Z3019" s="46">
        <v>51467.268623024829</v>
      </c>
      <c r="AA3019" s="47">
        <f>_xlfn.XLOOKUP($E3019,Main_OG!$D$1:$D$766,Main_OG!AJ$1:AJ$766,"")</f>
        <v>46098434</v>
      </c>
      <c r="AB3019" s="47">
        <f>_xlfn.XLOOKUP($E3019,Main_OG!$D$1:$D$766,Main_OG!AK$1:AK$766,"")</f>
        <v>2129235.35</v>
      </c>
      <c r="AC3019" s="47">
        <f>_xlfn.XLOOKUP($E3019,Main_OG!$D$1:$D$766,Main_OG!AL$1:AL$766,"")</f>
        <v>95949646</v>
      </c>
      <c r="AD3019" s="47">
        <f>_xlfn.XLOOKUP($E3019,Main_OG!$D$1:$D$766,Main_OG!AM$1:AM$766,"")</f>
        <v>11559781</v>
      </c>
    </row>
    <row r="3020" spans="1:30" x14ac:dyDescent="0.35">
      <c r="A3020" s="36" t="s">
        <v>4232</v>
      </c>
      <c r="B3020" s="45" t="s">
        <v>351</v>
      </c>
      <c r="C3020" s="45" t="s">
        <v>4337</v>
      </c>
      <c r="D3020" s="36" t="s">
        <v>4539</v>
      </c>
      <c r="E3020" s="36" t="str">
        <f t="shared" si="141"/>
        <v>2012_WI</v>
      </c>
      <c r="F3020" s="45">
        <v>2012</v>
      </c>
      <c r="G3020" s="45">
        <f>_xlfn.XLOOKUP(I3020,Main_OG!$B$1:$B$766,Main_OG!$O$1:$O$766,"")</f>
        <v>0</v>
      </c>
      <c r="H3020" s="45">
        <f>_xlfn.XLOOKUP(E3020,Main_OG!$D$1:$D$766,Main_OG!$J$1:$J$766,"")</f>
        <v>0</v>
      </c>
      <c r="I3020" s="45" t="s">
        <v>351</v>
      </c>
      <c r="J3020" s="45" t="str">
        <f t="shared" si="142"/>
        <v>Wisconsin Power &amp; Light Co_WI</v>
      </c>
      <c r="K3020" s="45" t="str">
        <f t="shared" si="143"/>
        <v>Wisconsin Power Light Co_WI</v>
      </c>
      <c r="L3020" s="45" t="s">
        <v>4239</v>
      </c>
      <c r="M3020" s="45">
        <v>0</v>
      </c>
      <c r="N3020" s="45">
        <v>58179</v>
      </c>
      <c r="O3020" s="45">
        <v>980</v>
      </c>
      <c r="P3020" s="45">
        <v>400248</v>
      </c>
      <c r="Q3020" s="45">
        <v>0</v>
      </c>
      <c r="R3020" s="45">
        <v>2372470</v>
      </c>
      <c r="S3020" s="45">
        <v>4438604</v>
      </c>
      <c r="T3020" s="45">
        <v>3538287</v>
      </c>
      <c r="U3020" s="45">
        <v>0</v>
      </c>
      <c r="V3020" s="45">
        <v>10.649703000000001</v>
      </c>
      <c r="W3020" s="45">
        <v>7.5208105999999999</v>
      </c>
      <c r="X3020" s="45">
        <v>12.602652000000001</v>
      </c>
      <c r="Y3020" s="46">
        <v>299007.59999999998</v>
      </c>
      <c r="Z3020" s="46">
        <v>52266.517504031326</v>
      </c>
      <c r="AA3020" s="47">
        <f>_xlfn.XLOOKUP($E3020,Main_OG!$D$1:$D$766,Main_OG!AJ$1:AJ$766,"")</f>
        <v>38987626</v>
      </c>
      <c r="AB3020" s="47">
        <f>_xlfn.XLOOKUP($E3020,Main_OG!$D$1:$D$766,Main_OG!AK$1:AK$766,"")</f>
        <v>960860</v>
      </c>
      <c r="AC3020" s="47">
        <f>_xlfn.XLOOKUP($E3020,Main_OG!$D$1:$D$766,Main_OG!AL$1:AL$766,"")</f>
        <v>173921342</v>
      </c>
      <c r="AD3020" s="47">
        <f>_xlfn.XLOOKUP($E3020,Main_OG!$D$1:$D$766,Main_OG!AM$1:AM$766,"")</f>
        <v>14299595</v>
      </c>
    </row>
    <row r="3021" spans="1:30" x14ac:dyDescent="0.35">
      <c r="A3021" s="36" t="s">
        <v>4232</v>
      </c>
      <c r="B3021" s="45" t="s">
        <v>351</v>
      </c>
      <c r="C3021" s="45" t="s">
        <v>4337</v>
      </c>
      <c r="D3021" s="36" t="s">
        <v>4539</v>
      </c>
      <c r="E3021" s="36" t="str">
        <f t="shared" si="141"/>
        <v>2013_WI</v>
      </c>
      <c r="F3021" s="45">
        <v>2013</v>
      </c>
      <c r="G3021" s="45">
        <f>_xlfn.XLOOKUP(I3021,Main_OG!$B$1:$B$766,Main_OG!$O$1:$O$766,"")</f>
        <v>0</v>
      </c>
      <c r="H3021" s="45">
        <f>_xlfn.XLOOKUP(E3021,Main_OG!$D$1:$D$766,Main_OG!$J$1:$J$766,"")</f>
        <v>0</v>
      </c>
      <c r="I3021" s="45" t="s">
        <v>351</v>
      </c>
      <c r="J3021" s="45" t="str">
        <f t="shared" si="142"/>
        <v>Wisconsin Power &amp; Light Co_WI</v>
      </c>
      <c r="K3021" s="45" t="str">
        <f t="shared" si="143"/>
        <v>Wisconsin Power Light Co_WI</v>
      </c>
      <c r="L3021" s="45" t="s">
        <v>4240</v>
      </c>
      <c r="M3021" s="45">
        <v>0</v>
      </c>
      <c r="N3021" s="45">
        <v>56060</v>
      </c>
      <c r="O3021" s="45">
        <v>1010</v>
      </c>
      <c r="P3021" s="45">
        <v>402086</v>
      </c>
      <c r="Q3021" s="45">
        <v>0</v>
      </c>
      <c r="R3021" s="45">
        <v>2385414</v>
      </c>
      <c r="S3021" s="45">
        <v>4497981</v>
      </c>
      <c r="T3021" s="45">
        <v>3552057</v>
      </c>
      <c r="U3021" s="45">
        <v>0</v>
      </c>
      <c r="V3021" s="45">
        <v>10.385451</v>
      </c>
      <c r="W3021" s="45">
        <v>7.1709728999999998</v>
      </c>
      <c r="X3021" s="45">
        <v>12.240202999999999</v>
      </c>
      <c r="Y3021" s="46">
        <v>301550.5</v>
      </c>
      <c r="Z3021" s="46">
        <v>52553.131642108798</v>
      </c>
      <c r="AA3021" s="47">
        <f>_xlfn.XLOOKUP($E3021,Main_OG!$D$1:$D$766,Main_OG!AJ$1:AJ$766,"")</f>
        <v>47747638</v>
      </c>
      <c r="AB3021" s="47">
        <f>_xlfn.XLOOKUP($E3021,Main_OG!$D$1:$D$766,Main_OG!AK$1:AK$766,"")</f>
        <v>885782</v>
      </c>
      <c r="AC3021" s="47">
        <f>_xlfn.XLOOKUP($E3021,Main_OG!$D$1:$D$766,Main_OG!AL$1:AL$766,"")</f>
        <v>122721516</v>
      </c>
      <c r="AD3021" s="47">
        <f>_xlfn.XLOOKUP($E3021,Main_OG!$D$1:$D$766,Main_OG!AM$1:AM$766,"")</f>
        <v>11675194</v>
      </c>
    </row>
    <row r="3022" spans="1:30" x14ac:dyDescent="0.35">
      <c r="A3022" s="36" t="s">
        <v>4232</v>
      </c>
      <c r="B3022" s="45" t="s">
        <v>351</v>
      </c>
      <c r="C3022" s="45" t="s">
        <v>4337</v>
      </c>
      <c r="D3022" s="36" t="s">
        <v>4539</v>
      </c>
      <c r="E3022" s="36" t="str">
        <f t="shared" si="141"/>
        <v>2014_WI</v>
      </c>
      <c r="F3022" s="45">
        <v>2014</v>
      </c>
      <c r="G3022" s="45">
        <f>_xlfn.XLOOKUP(I3022,Main_OG!$B$1:$B$766,Main_OG!$O$1:$O$766,"")</f>
        <v>0</v>
      </c>
      <c r="H3022" s="45">
        <f>_xlfn.XLOOKUP(E3022,Main_OG!$D$1:$D$766,Main_OG!$J$1:$J$766,"")</f>
        <v>0</v>
      </c>
      <c r="I3022" s="45" t="s">
        <v>351</v>
      </c>
      <c r="J3022" s="45" t="str">
        <f t="shared" si="142"/>
        <v>Wisconsin Power &amp; Light Co_WI</v>
      </c>
      <c r="K3022" s="45" t="str">
        <f t="shared" si="143"/>
        <v>Wisconsin Power Light Co_WI</v>
      </c>
      <c r="L3022" s="45" t="s">
        <v>4241</v>
      </c>
      <c r="M3022" s="45">
        <v>0</v>
      </c>
      <c r="N3022" s="45">
        <v>58942</v>
      </c>
      <c r="O3022" s="45">
        <v>1002</v>
      </c>
      <c r="P3022" s="45">
        <v>403918</v>
      </c>
      <c r="Q3022" s="45">
        <v>0</v>
      </c>
      <c r="R3022" s="45">
        <v>2424249</v>
      </c>
      <c r="S3022" s="45">
        <v>4688704</v>
      </c>
      <c r="T3022" s="45">
        <v>3533105</v>
      </c>
      <c r="U3022" s="45">
        <v>0</v>
      </c>
      <c r="V3022" s="45">
        <v>10.540336</v>
      </c>
      <c r="W3022" s="45">
        <v>7.2632010999999999</v>
      </c>
      <c r="X3022" s="45">
        <v>12.397962</v>
      </c>
      <c r="Y3022" s="46">
        <v>309425.8</v>
      </c>
      <c r="Z3022" s="46">
        <v>53783.260408687413</v>
      </c>
      <c r="AA3022" s="47">
        <f>_xlfn.XLOOKUP($E3022,Main_OG!$D$1:$D$766,Main_OG!AJ$1:AJ$766,"")</f>
        <v>42668086</v>
      </c>
      <c r="AB3022" s="47">
        <f>_xlfn.XLOOKUP($E3022,Main_OG!$D$1:$D$766,Main_OG!AK$1:AK$766,"")</f>
        <v>1056130</v>
      </c>
      <c r="AC3022" s="47">
        <f>_xlfn.XLOOKUP($E3022,Main_OG!$D$1:$D$766,Main_OG!AL$1:AL$766,"")</f>
        <v>119709694</v>
      </c>
      <c r="AD3022" s="47">
        <f>_xlfn.XLOOKUP($E3022,Main_OG!$D$1:$D$766,Main_OG!AM$1:AM$766,"")</f>
        <v>9447096</v>
      </c>
    </row>
    <row r="3023" spans="1:30" x14ac:dyDescent="0.35">
      <c r="A3023" s="36" t="s">
        <v>4232</v>
      </c>
      <c r="B3023" s="45" t="s">
        <v>351</v>
      </c>
      <c r="C3023" s="45" t="s">
        <v>4337</v>
      </c>
      <c r="D3023" s="36" t="s">
        <v>4539</v>
      </c>
      <c r="E3023" s="36" t="str">
        <f t="shared" si="141"/>
        <v>2015_WI</v>
      </c>
      <c r="F3023" s="45">
        <v>2015</v>
      </c>
      <c r="G3023" s="45">
        <f>_xlfn.XLOOKUP(I3023,Main_OG!$B$1:$B$766,Main_OG!$O$1:$O$766,"")</f>
        <v>0</v>
      </c>
      <c r="H3023" s="45">
        <f>_xlfn.XLOOKUP(E3023,Main_OG!$D$1:$D$766,Main_OG!$J$1:$J$766,"")</f>
        <v>0</v>
      </c>
      <c r="I3023" s="45" t="s">
        <v>351</v>
      </c>
      <c r="J3023" s="45" t="str">
        <f t="shared" si="142"/>
        <v>Wisconsin Power &amp; Light Co_WI</v>
      </c>
      <c r="K3023" s="45" t="str">
        <f t="shared" si="143"/>
        <v>Wisconsin Power Light Co_WI</v>
      </c>
      <c r="L3023" s="45" t="s">
        <v>4242</v>
      </c>
      <c r="M3023" s="45">
        <v>0</v>
      </c>
      <c r="N3023" s="45">
        <v>59057</v>
      </c>
      <c r="O3023" s="45">
        <v>1011</v>
      </c>
      <c r="P3023" s="45">
        <v>405526</v>
      </c>
      <c r="Q3023" s="45">
        <v>0</v>
      </c>
      <c r="R3023" s="45">
        <v>2376384</v>
      </c>
      <c r="S3023" s="45">
        <v>4813090</v>
      </c>
      <c r="T3023" s="45">
        <v>3427702</v>
      </c>
      <c r="U3023" s="45">
        <v>0</v>
      </c>
      <c r="V3023" s="45">
        <v>10.901225999999999</v>
      </c>
      <c r="W3023" s="45">
        <v>7.6807414999999999</v>
      </c>
      <c r="X3023" s="45">
        <v>12.914687000000001</v>
      </c>
      <c r="Y3023" s="46">
        <v>315687.8</v>
      </c>
      <c r="Z3023" s="46">
        <v>54779.073203599488</v>
      </c>
      <c r="AA3023" s="47">
        <f>_xlfn.XLOOKUP($E3023,Main_OG!$D$1:$D$766,Main_OG!AJ$1:AJ$766,"")</f>
        <v>43384686</v>
      </c>
      <c r="AB3023" s="47">
        <f>_xlfn.XLOOKUP($E3023,Main_OG!$D$1:$D$766,Main_OG!AK$1:AK$766,"")</f>
        <v>705030</v>
      </c>
      <c r="AC3023" s="47">
        <f>_xlfn.XLOOKUP($E3023,Main_OG!$D$1:$D$766,Main_OG!AL$1:AL$766,"")</f>
        <v>198250178</v>
      </c>
      <c r="AD3023" s="47">
        <f>_xlfn.XLOOKUP($E3023,Main_OG!$D$1:$D$766,Main_OG!AM$1:AM$766,"")</f>
        <v>10008183</v>
      </c>
    </row>
    <row r="3024" spans="1:30" x14ac:dyDescent="0.35">
      <c r="A3024" s="36" t="s">
        <v>4232</v>
      </c>
      <c r="B3024" s="45" t="s">
        <v>351</v>
      </c>
      <c r="C3024" s="45" t="s">
        <v>4337</v>
      </c>
      <c r="D3024" s="36" t="s">
        <v>4539</v>
      </c>
      <c r="E3024" s="36" t="str">
        <f t="shared" si="141"/>
        <v>2016_WI</v>
      </c>
      <c r="F3024" s="45">
        <v>2016</v>
      </c>
      <c r="G3024" s="45">
        <f>_xlfn.XLOOKUP(I3024,Main_OG!$B$1:$B$766,Main_OG!$O$1:$O$766,"")</f>
        <v>0</v>
      </c>
      <c r="H3024" s="45">
        <f>_xlfn.XLOOKUP(E3024,Main_OG!$D$1:$D$766,Main_OG!$J$1:$J$766,"")</f>
        <v>0</v>
      </c>
      <c r="I3024" s="45" t="s">
        <v>351</v>
      </c>
      <c r="J3024" s="45" t="str">
        <f t="shared" si="142"/>
        <v>Wisconsin Power &amp; Light Co_WI</v>
      </c>
      <c r="K3024" s="45" t="str">
        <f t="shared" si="143"/>
        <v>Wisconsin Power Light Co_WI</v>
      </c>
      <c r="L3024" s="45" t="s">
        <v>4243</v>
      </c>
      <c r="M3024" s="45">
        <v>0</v>
      </c>
      <c r="N3024" s="45">
        <v>59157</v>
      </c>
      <c r="O3024" s="45">
        <v>1033</v>
      </c>
      <c r="P3024" s="45">
        <v>405804</v>
      </c>
      <c r="Q3024" s="45">
        <v>0</v>
      </c>
      <c r="R3024" s="45">
        <v>2445478</v>
      </c>
      <c r="S3024" s="45">
        <v>4910269</v>
      </c>
      <c r="T3024" s="45">
        <v>3518760</v>
      </c>
      <c r="U3024" s="45">
        <v>0</v>
      </c>
      <c r="V3024" s="45">
        <v>11.246758</v>
      </c>
      <c r="W3024" s="45">
        <v>7.9558574000000002</v>
      </c>
      <c r="X3024" s="45">
        <v>13.199365999999999</v>
      </c>
      <c r="Y3024" s="46">
        <v>319272.3</v>
      </c>
      <c r="Z3024" s="46">
        <v>55283.619356659634</v>
      </c>
      <c r="AA3024" s="47">
        <f>_xlfn.XLOOKUP($E3024,Main_OG!$D$1:$D$766,Main_OG!AJ$1:AJ$766,"")</f>
        <v>38268622</v>
      </c>
      <c r="AB3024" s="47">
        <f>_xlfn.XLOOKUP($E3024,Main_OG!$D$1:$D$766,Main_OG!AK$1:AK$766,"")</f>
        <v>585422</v>
      </c>
      <c r="AC3024" s="47">
        <f>_xlfn.XLOOKUP($E3024,Main_OG!$D$1:$D$766,Main_OG!AL$1:AL$766,"")</f>
        <v>229614262</v>
      </c>
      <c r="AD3024" s="47">
        <f>_xlfn.XLOOKUP($E3024,Main_OG!$D$1:$D$766,Main_OG!AM$1:AM$766,"")</f>
        <v>10151394</v>
      </c>
    </row>
    <row r="3025" spans="1:30" x14ac:dyDescent="0.35">
      <c r="A3025" s="36" t="s">
        <v>4232</v>
      </c>
      <c r="B3025" s="45" t="s">
        <v>351</v>
      </c>
      <c r="C3025" s="45" t="s">
        <v>4337</v>
      </c>
      <c r="D3025" s="36" t="s">
        <v>4539</v>
      </c>
      <c r="E3025" s="36" t="str">
        <f t="shared" si="141"/>
        <v>2017_WI</v>
      </c>
      <c r="F3025" s="45">
        <v>2017</v>
      </c>
      <c r="G3025" s="45">
        <f>_xlfn.XLOOKUP(I3025,Main_OG!$B$1:$B$766,Main_OG!$O$1:$O$766,"")</f>
        <v>0</v>
      </c>
      <c r="H3025" s="45">
        <f>_xlfn.XLOOKUP(E3025,Main_OG!$D$1:$D$766,Main_OG!$J$1:$J$766,"")</f>
        <v>0</v>
      </c>
      <c r="I3025" s="45" t="s">
        <v>351</v>
      </c>
      <c r="J3025" s="45" t="str">
        <f t="shared" si="142"/>
        <v>Wisconsin Power &amp; Light Co_WI</v>
      </c>
      <c r="K3025" s="45" t="str">
        <f t="shared" si="143"/>
        <v>Wisconsin Power Light Co_WI</v>
      </c>
      <c r="L3025" s="45" t="s">
        <v>4244</v>
      </c>
      <c r="M3025" s="45">
        <v>0</v>
      </c>
      <c r="N3025" s="45">
        <v>59715</v>
      </c>
      <c r="O3025" s="45">
        <v>1114</v>
      </c>
      <c r="P3025" s="45">
        <v>410620</v>
      </c>
      <c r="Q3025" s="45">
        <v>0</v>
      </c>
      <c r="R3025" s="45">
        <v>2363501</v>
      </c>
      <c r="S3025" s="45">
        <v>5036020</v>
      </c>
      <c r="T3025" s="45">
        <v>3396196</v>
      </c>
      <c r="U3025" s="45">
        <v>0</v>
      </c>
      <c r="V3025" s="45">
        <v>11.217468999999999</v>
      </c>
      <c r="W3025" s="45">
        <v>7.8117641000000004</v>
      </c>
      <c r="X3025" s="45">
        <v>13.857416000000001</v>
      </c>
      <c r="Y3025" s="46">
        <v>321886.8</v>
      </c>
      <c r="Z3025" s="46">
        <v>55563.37513962618</v>
      </c>
      <c r="AA3025" s="47">
        <f>_xlfn.XLOOKUP($E3025,Main_OG!$D$1:$D$766,Main_OG!AJ$1:AJ$766,"")</f>
        <v>42139592</v>
      </c>
      <c r="AB3025" s="47">
        <f>_xlfn.XLOOKUP($E3025,Main_OG!$D$1:$D$766,Main_OG!AK$1:AK$766,"")</f>
        <v>629948</v>
      </c>
      <c r="AC3025" s="47">
        <f>_xlfn.XLOOKUP($E3025,Main_OG!$D$1:$D$766,Main_OG!AL$1:AL$766,"")</f>
        <v>209785614</v>
      </c>
      <c r="AD3025" s="47">
        <f>_xlfn.XLOOKUP($E3025,Main_OG!$D$1:$D$766,Main_OG!AM$1:AM$766,"")</f>
        <v>9648979</v>
      </c>
    </row>
    <row r="3026" spans="1:30" x14ac:dyDescent="0.35">
      <c r="A3026" s="36" t="s">
        <v>4232</v>
      </c>
      <c r="B3026" s="45" t="s">
        <v>351</v>
      </c>
      <c r="C3026" s="45" t="s">
        <v>4337</v>
      </c>
      <c r="D3026" s="36" t="s">
        <v>4539</v>
      </c>
      <c r="E3026" s="36" t="str">
        <f t="shared" si="141"/>
        <v>2018_WI</v>
      </c>
      <c r="F3026" s="45">
        <v>2018</v>
      </c>
      <c r="G3026" s="45">
        <f>_xlfn.XLOOKUP(I3026,Main_OG!$B$1:$B$766,Main_OG!$O$1:$O$766,"")</f>
        <v>0</v>
      </c>
      <c r="H3026" s="45">
        <f>_xlfn.XLOOKUP(E3026,Main_OG!$D$1:$D$766,Main_OG!$J$1:$J$766,"")</f>
        <v>0</v>
      </c>
      <c r="I3026" s="45" t="s">
        <v>351</v>
      </c>
      <c r="J3026" s="45" t="str">
        <f t="shared" si="142"/>
        <v>Wisconsin Power &amp; Light Co_WI</v>
      </c>
      <c r="K3026" s="45" t="str">
        <f t="shared" si="143"/>
        <v>Wisconsin Power Light Co_WI</v>
      </c>
      <c r="L3026" s="45" t="s">
        <v>4245</v>
      </c>
      <c r="M3026" s="45">
        <v>0</v>
      </c>
      <c r="N3026" s="45">
        <v>59995</v>
      </c>
      <c r="O3026" s="45">
        <v>1138</v>
      </c>
      <c r="P3026" s="45">
        <v>413571</v>
      </c>
      <c r="Q3026" s="45">
        <v>0</v>
      </c>
      <c r="R3026" s="45">
        <v>2376528</v>
      </c>
      <c r="S3026" s="45">
        <v>5080966</v>
      </c>
      <c r="T3026" s="45">
        <v>3615242</v>
      </c>
      <c r="U3026" s="45">
        <v>0</v>
      </c>
      <c r="V3026" s="45">
        <v>10.788932000000001</v>
      </c>
      <c r="W3026" s="45">
        <v>7.6493722000000002</v>
      </c>
      <c r="X3026" s="45">
        <v>13.094034000000001</v>
      </c>
      <c r="Y3026" s="46">
        <v>328832.40000000002</v>
      </c>
      <c r="Z3026" s="46">
        <v>56604.293894000315</v>
      </c>
      <c r="AA3026" s="47">
        <f>_xlfn.XLOOKUP($E3026,Main_OG!$D$1:$D$766,Main_OG!AJ$1:AJ$766,"")</f>
        <v>39247642</v>
      </c>
      <c r="AB3026" s="47">
        <f>_xlfn.XLOOKUP($E3026,Main_OG!$D$1:$D$766,Main_OG!AK$1:AK$766,"")</f>
        <v>610596</v>
      </c>
      <c r="AC3026" s="47">
        <f>_xlfn.XLOOKUP($E3026,Main_OG!$D$1:$D$766,Main_OG!AL$1:AL$766,"")</f>
        <v>257910908</v>
      </c>
      <c r="AD3026" s="47">
        <f>_xlfn.XLOOKUP($E3026,Main_OG!$D$1:$D$766,Main_OG!AM$1:AM$766,"")</f>
        <v>10129122</v>
      </c>
    </row>
    <row r="3027" spans="1:30" x14ac:dyDescent="0.35">
      <c r="A3027" s="36" t="s">
        <v>4232</v>
      </c>
      <c r="B3027" s="45" t="s">
        <v>351</v>
      </c>
      <c r="C3027" s="45" t="s">
        <v>4337</v>
      </c>
      <c r="D3027" s="36" t="s">
        <v>4539</v>
      </c>
      <c r="E3027" s="36" t="str">
        <f t="shared" si="141"/>
        <v>2019_WI</v>
      </c>
      <c r="F3027" s="45">
        <v>2019</v>
      </c>
      <c r="G3027" s="45">
        <f>_xlfn.XLOOKUP(I3027,Main_OG!$B$1:$B$766,Main_OG!$O$1:$O$766,"")</f>
        <v>0</v>
      </c>
      <c r="H3027" s="45">
        <f>_xlfn.XLOOKUP(E3027,Main_OG!$D$1:$D$766,Main_OG!$J$1:$J$766,"")</f>
        <v>0</v>
      </c>
      <c r="I3027" s="45" t="s">
        <v>351</v>
      </c>
      <c r="J3027" s="45" t="str">
        <f t="shared" si="142"/>
        <v>Wisconsin Power &amp; Light Co_WI</v>
      </c>
      <c r="K3027" s="45" t="str">
        <f t="shared" si="143"/>
        <v>Wisconsin Power Light Co_WI</v>
      </c>
      <c r="L3027" s="45" t="s">
        <v>4246</v>
      </c>
      <c r="M3027" s="45">
        <v>0</v>
      </c>
      <c r="N3027" s="45">
        <v>60204</v>
      </c>
      <c r="O3027" s="45">
        <v>1073</v>
      </c>
      <c r="P3027" s="45">
        <v>414268</v>
      </c>
      <c r="Q3027" s="45">
        <v>0</v>
      </c>
      <c r="R3027" s="45">
        <v>2395038</v>
      </c>
      <c r="S3027" s="45">
        <v>5028013</v>
      </c>
      <c r="T3027" s="45">
        <v>3593958</v>
      </c>
      <c r="U3027" s="45">
        <v>0</v>
      </c>
      <c r="V3027" s="45">
        <v>11.096609000000001</v>
      </c>
      <c r="W3027" s="45">
        <v>7.6611377000000003</v>
      </c>
      <c r="X3027" s="45">
        <v>13.659314</v>
      </c>
      <c r="Y3027" s="46">
        <v>333698.59999999998</v>
      </c>
      <c r="Z3027" s="46">
        <v>57291.434353818753</v>
      </c>
      <c r="AA3027" s="47">
        <f>_xlfn.XLOOKUP($E3027,Main_OG!$D$1:$D$766,Main_OG!AJ$1:AJ$766,"")</f>
        <v>29618624</v>
      </c>
      <c r="AB3027" s="47">
        <f>_xlfn.XLOOKUP($E3027,Main_OG!$D$1:$D$766,Main_OG!AK$1:AK$766,"")</f>
        <v>620872</v>
      </c>
      <c r="AC3027" s="47">
        <f>_xlfn.XLOOKUP($E3027,Main_OG!$D$1:$D$766,Main_OG!AL$1:AL$766,"")</f>
        <v>296214928</v>
      </c>
      <c r="AD3027" s="47">
        <f>_xlfn.XLOOKUP($E3027,Main_OG!$D$1:$D$766,Main_OG!AM$1:AM$766,"")</f>
        <v>10030305</v>
      </c>
    </row>
    <row r="3028" spans="1:30" x14ac:dyDescent="0.35">
      <c r="A3028" s="36" t="s">
        <v>4232</v>
      </c>
      <c r="B3028" s="45" t="s">
        <v>351</v>
      </c>
      <c r="C3028" s="45" t="s">
        <v>4337</v>
      </c>
      <c r="D3028" s="36" t="s">
        <v>4539</v>
      </c>
      <c r="E3028" s="36" t="str">
        <f t="shared" si="141"/>
        <v>2020_WI</v>
      </c>
      <c r="F3028" s="45">
        <v>2020</v>
      </c>
      <c r="G3028" s="45">
        <f>_xlfn.XLOOKUP(I3028,Main_OG!$B$1:$B$766,Main_OG!$O$1:$O$766,"")</f>
        <v>0</v>
      </c>
      <c r="H3028" s="45">
        <f>_xlfn.XLOOKUP(E3028,Main_OG!$D$1:$D$766,Main_OG!$J$1:$J$766,"")</f>
        <v>0</v>
      </c>
      <c r="I3028" s="45" t="s">
        <v>351</v>
      </c>
      <c r="J3028" s="45" t="str">
        <f t="shared" si="142"/>
        <v>Wisconsin Power &amp; Light Co_WI</v>
      </c>
      <c r="K3028" s="45" t="str">
        <f t="shared" si="143"/>
        <v>Wisconsin Power Light Co_WI</v>
      </c>
      <c r="L3028" s="45" t="s">
        <v>4247</v>
      </c>
      <c r="M3028" s="45">
        <v>0</v>
      </c>
      <c r="N3028" s="45">
        <v>60743</v>
      </c>
      <c r="O3028" s="45">
        <v>1013</v>
      </c>
      <c r="P3028" s="45">
        <v>0</v>
      </c>
      <c r="Q3028" s="45">
        <v>0</v>
      </c>
      <c r="R3028" s="45">
        <v>2308656</v>
      </c>
      <c r="S3028" s="45">
        <v>4761757</v>
      </c>
      <c r="T3028" s="45">
        <v>0</v>
      </c>
      <c r="U3028" s="45">
        <v>0</v>
      </c>
      <c r="V3028" s="45">
        <v>10.84826</v>
      </c>
      <c r="W3028" s="45">
        <v>7.3977735999999998</v>
      </c>
      <c r="X3028" s="45">
        <v>0</v>
      </c>
      <c r="Y3028" s="46">
        <v>322972.7</v>
      </c>
      <c r="Z3028" s="46">
        <v>55365.508384040768</v>
      </c>
      <c r="AA3028" s="47">
        <f>_xlfn.XLOOKUP($E3028,Main_OG!$D$1:$D$766,Main_OG!AJ$1:AJ$766,"")</f>
        <v>26673724</v>
      </c>
      <c r="AB3028" s="47">
        <f>_xlfn.XLOOKUP($E3028,Main_OG!$D$1:$D$766,Main_OG!AK$1:AK$766,"")</f>
        <v>482682</v>
      </c>
      <c r="AC3028" s="47">
        <f>_xlfn.XLOOKUP($E3028,Main_OG!$D$1:$D$766,Main_OG!AL$1:AL$766,"")</f>
        <v>320593422</v>
      </c>
      <c r="AD3028" s="47">
        <f>_xlfn.XLOOKUP($E3028,Main_OG!$D$1:$D$766,Main_OG!AM$1:AM$766,"")</f>
        <v>0</v>
      </c>
    </row>
    <row r="3029" spans="1:30" x14ac:dyDescent="0.35">
      <c r="A3029" s="36" t="s">
        <v>4248</v>
      </c>
      <c r="B3029" s="45" t="s">
        <v>230</v>
      </c>
      <c r="C3029" s="45" t="s">
        <v>4338</v>
      </c>
      <c r="D3029" s="36" t="s">
        <v>4248</v>
      </c>
      <c r="E3029" s="36" t="str">
        <f t="shared" si="141"/>
        <v>2006_MI</v>
      </c>
      <c r="F3029" s="45">
        <v>2006</v>
      </c>
      <c r="G3029" s="45">
        <f>_xlfn.XLOOKUP(I3029,Main_OG!$B$1:$B$766,Main_OG!$O$1:$O$766,"")</f>
        <v>0</v>
      </c>
      <c r="H3029" s="45">
        <f>_xlfn.XLOOKUP(E3029,Main_OG!$D$1:$D$766,Main_OG!$J$1:$J$766,"")</f>
        <v>0</v>
      </c>
      <c r="I3029" s="45" t="s">
        <v>230</v>
      </c>
      <c r="J3029" s="45" t="str">
        <f t="shared" si="142"/>
        <v>Wisconsin Public Service Corp_MI</v>
      </c>
      <c r="K3029" s="45" t="str">
        <f t="shared" si="143"/>
        <v>Wisconsin Public Service Corp_MI</v>
      </c>
      <c r="L3029" s="45" t="s">
        <v>4249</v>
      </c>
      <c r="M3029" s="45">
        <v>0</v>
      </c>
      <c r="N3029" s="45">
        <v>863</v>
      </c>
      <c r="O3029" s="45">
        <v>37</v>
      </c>
      <c r="P3029" s="45">
        <v>8028</v>
      </c>
      <c r="Q3029" s="45">
        <v>0</v>
      </c>
      <c r="R3029" s="45">
        <v>2307</v>
      </c>
      <c r="S3029" s="45">
        <v>9359</v>
      </c>
      <c r="T3029" s="45">
        <v>5349</v>
      </c>
      <c r="U3029" s="45">
        <v>0</v>
      </c>
      <c r="V3029" s="45">
        <v>7.714686998394864</v>
      </c>
      <c r="W3029" s="45">
        <v>4.7475562183906286</v>
      </c>
      <c r="X3029" s="45">
        <v>7.9067567367814231</v>
      </c>
      <c r="Y3029" s="46">
        <v>483763.6</v>
      </c>
      <c r="Z3029" s="46">
        <v>48202.440773445334</v>
      </c>
      <c r="AA3029" s="47">
        <f>_xlfn.XLOOKUP($E3029,Main_OG!$D$1:$D$766,Main_OG!AJ$1:AJ$766,"")</f>
        <v>70255935.120000005</v>
      </c>
      <c r="AB3029" s="47">
        <f>_xlfn.XLOOKUP($E3029,Main_OG!$D$1:$D$766,Main_OG!AK$1:AK$766,"")</f>
        <v>1664301.64</v>
      </c>
      <c r="AC3029" s="47">
        <f>_xlfn.XLOOKUP($E3029,Main_OG!$D$1:$D$766,Main_OG!AL$1:AL$766,"")</f>
        <v>181071401.84</v>
      </c>
      <c r="AD3029" s="47">
        <f>_xlfn.XLOOKUP($E3029,Main_OG!$D$1:$D$766,Main_OG!AM$1:AM$766,"")</f>
        <v>29066165</v>
      </c>
    </row>
    <row r="3030" spans="1:30" x14ac:dyDescent="0.35">
      <c r="A3030" s="36" t="s">
        <v>4248</v>
      </c>
      <c r="B3030" s="45" t="s">
        <v>351</v>
      </c>
      <c r="C3030" s="45" t="s">
        <v>4338</v>
      </c>
      <c r="D3030" s="36" t="s">
        <v>4248</v>
      </c>
      <c r="E3030" s="36" t="str">
        <f t="shared" si="141"/>
        <v>2006_WI</v>
      </c>
      <c r="F3030" s="45">
        <v>2006</v>
      </c>
      <c r="G3030" s="45">
        <f>_xlfn.XLOOKUP(I3030,Main_OG!$B$1:$B$766,Main_OG!$O$1:$O$766,"")</f>
        <v>0</v>
      </c>
      <c r="H3030" s="45">
        <f>_xlfn.XLOOKUP(E3030,Main_OG!$D$1:$D$766,Main_OG!$J$1:$J$766,"")</f>
        <v>0</v>
      </c>
      <c r="I3030" s="45" t="s">
        <v>351</v>
      </c>
      <c r="J3030" s="45" t="str">
        <f t="shared" si="142"/>
        <v>Wisconsin Public Service Corp_WI</v>
      </c>
      <c r="K3030" s="45" t="str">
        <f t="shared" si="143"/>
        <v>Wisconsin Public Service Corp_WI</v>
      </c>
      <c r="L3030" s="45" t="s">
        <v>4250</v>
      </c>
      <c r="M3030" s="45">
        <v>0</v>
      </c>
      <c r="N3030" s="45">
        <v>51783</v>
      </c>
      <c r="O3030" s="45">
        <v>215</v>
      </c>
      <c r="P3030" s="45">
        <v>364294</v>
      </c>
      <c r="Q3030" s="45">
        <v>0</v>
      </c>
      <c r="R3030" s="45">
        <v>297790</v>
      </c>
      <c r="S3030" s="45">
        <v>189220</v>
      </c>
      <c r="T3030" s="45">
        <v>306182</v>
      </c>
      <c r="U3030" s="45">
        <v>0</v>
      </c>
      <c r="V3030" s="45">
        <v>7.6381988429971681</v>
      </c>
      <c r="W3030" s="45">
        <v>4.6937502821657828</v>
      </c>
      <c r="X3030" s="45">
        <v>10.92158327322899</v>
      </c>
      <c r="Y3030" s="46">
        <v>287146.59999999998</v>
      </c>
      <c r="Z3030" s="46">
        <v>51481.599345961702</v>
      </c>
      <c r="AA3030" s="47">
        <f>_xlfn.XLOOKUP($E3030,Main_OG!$D$1:$D$766,Main_OG!AJ$1:AJ$766,"")</f>
        <v>47984959.539999999</v>
      </c>
      <c r="AB3030" s="47">
        <f>_xlfn.XLOOKUP($E3030,Main_OG!$D$1:$D$766,Main_OG!AK$1:AK$766,"")</f>
        <v>3549166.82</v>
      </c>
      <c r="AC3030" s="47">
        <f>_xlfn.XLOOKUP($E3030,Main_OG!$D$1:$D$766,Main_OG!AL$1:AL$766,"")</f>
        <v>88498243.219999984</v>
      </c>
      <c r="AD3030" s="47">
        <f>_xlfn.XLOOKUP($E3030,Main_OG!$D$1:$D$766,Main_OG!AM$1:AM$766,"")</f>
        <v>12233515</v>
      </c>
    </row>
    <row r="3031" spans="1:30" x14ac:dyDescent="0.35">
      <c r="A3031" s="36" t="s">
        <v>4248</v>
      </c>
      <c r="B3031" s="45" t="s">
        <v>230</v>
      </c>
      <c r="C3031" s="45" t="s">
        <v>4338</v>
      </c>
      <c r="D3031" s="36" t="s">
        <v>4248</v>
      </c>
      <c r="E3031" s="36" t="str">
        <f t="shared" si="141"/>
        <v>2007_MI</v>
      </c>
      <c r="F3031" s="45">
        <v>2007</v>
      </c>
      <c r="G3031" s="45">
        <f>_xlfn.XLOOKUP(I3031,Main_OG!$B$1:$B$766,Main_OG!$O$1:$O$766,"")</f>
        <v>0</v>
      </c>
      <c r="H3031" s="45">
        <f>_xlfn.XLOOKUP(E3031,Main_OG!$D$1:$D$766,Main_OG!$J$1:$J$766,"")</f>
        <v>0</v>
      </c>
      <c r="I3031" s="45" t="s">
        <v>230</v>
      </c>
      <c r="J3031" s="45" t="str">
        <f t="shared" si="142"/>
        <v>Wisconsin Public Service Corp_MI</v>
      </c>
      <c r="K3031" s="45" t="str">
        <f t="shared" si="143"/>
        <v>Wisconsin Public Service Corp_MI</v>
      </c>
      <c r="L3031" s="45" t="s">
        <v>4251</v>
      </c>
      <c r="M3031" s="45">
        <v>0</v>
      </c>
      <c r="N3031" s="45">
        <v>881</v>
      </c>
      <c r="O3031" s="45">
        <v>38</v>
      </c>
      <c r="P3031" s="45">
        <v>8068</v>
      </c>
      <c r="Q3031" s="45">
        <v>0</v>
      </c>
      <c r="R3031" s="45">
        <v>2580</v>
      </c>
      <c r="S3031" s="45">
        <v>9836</v>
      </c>
      <c r="T3031" s="45">
        <v>5721</v>
      </c>
      <c r="U3031" s="45">
        <v>0</v>
      </c>
      <c r="V3031" s="45">
        <v>8.59</v>
      </c>
      <c r="W3031" s="45">
        <v>5.0599999999999996</v>
      </c>
      <c r="X3031" s="45">
        <v>8.31</v>
      </c>
      <c r="Y3031" s="46">
        <v>482935.1</v>
      </c>
      <c r="Z3031" s="46">
        <v>48287.309909407631</v>
      </c>
      <c r="AA3031" s="47">
        <f>_xlfn.XLOOKUP($E3031,Main_OG!$D$1:$D$766,Main_OG!AJ$1:AJ$766,"")</f>
        <v>73603394</v>
      </c>
      <c r="AB3031" s="47">
        <f>_xlfn.XLOOKUP($E3031,Main_OG!$D$1:$D$766,Main_OG!AK$1:AK$766,"")</f>
        <v>2521414</v>
      </c>
      <c r="AC3031" s="47">
        <f>_xlfn.XLOOKUP($E3031,Main_OG!$D$1:$D$766,Main_OG!AL$1:AL$766,"")</f>
        <v>204694010</v>
      </c>
      <c r="AD3031" s="47">
        <f>_xlfn.XLOOKUP($E3031,Main_OG!$D$1:$D$766,Main_OG!AM$1:AM$766,"")</f>
        <v>31516953</v>
      </c>
    </row>
    <row r="3032" spans="1:30" x14ac:dyDescent="0.35">
      <c r="A3032" s="36" t="s">
        <v>4248</v>
      </c>
      <c r="B3032" s="45" t="s">
        <v>351</v>
      </c>
      <c r="C3032" s="45" t="s">
        <v>4338</v>
      </c>
      <c r="D3032" s="36" t="s">
        <v>4248</v>
      </c>
      <c r="E3032" s="36" t="str">
        <f t="shared" si="141"/>
        <v>2007_WI</v>
      </c>
      <c r="F3032" s="45">
        <v>2007</v>
      </c>
      <c r="G3032" s="45">
        <f>_xlfn.XLOOKUP(I3032,Main_OG!$B$1:$B$766,Main_OG!$O$1:$O$766,"")</f>
        <v>0</v>
      </c>
      <c r="H3032" s="45">
        <f>_xlfn.XLOOKUP(E3032,Main_OG!$D$1:$D$766,Main_OG!$J$1:$J$766,"")</f>
        <v>0</v>
      </c>
      <c r="I3032" s="45" t="s">
        <v>351</v>
      </c>
      <c r="J3032" s="45" t="str">
        <f t="shared" si="142"/>
        <v>Wisconsin Public Service Corp_WI</v>
      </c>
      <c r="K3032" s="45" t="str">
        <f t="shared" si="143"/>
        <v>Wisconsin Public Service Corp_WI</v>
      </c>
      <c r="L3032" s="45" t="s">
        <v>4252</v>
      </c>
      <c r="M3032" s="45">
        <v>0</v>
      </c>
      <c r="N3032" s="45">
        <v>53383</v>
      </c>
      <c r="O3032" s="45">
        <v>218</v>
      </c>
      <c r="P3032" s="45">
        <v>370222</v>
      </c>
      <c r="Q3032" s="45">
        <v>0</v>
      </c>
      <c r="R3032" s="45">
        <v>340390</v>
      </c>
      <c r="S3032" s="45">
        <v>211083</v>
      </c>
      <c r="T3032" s="45">
        <v>335079</v>
      </c>
      <c r="U3032" s="45">
        <v>0</v>
      </c>
      <c r="V3032" s="45">
        <v>8.48</v>
      </c>
      <c r="W3032" s="45">
        <v>5.31</v>
      </c>
      <c r="X3032" s="45">
        <v>11.85</v>
      </c>
      <c r="Y3032" s="46">
        <v>289855.2</v>
      </c>
      <c r="Z3032" s="46">
        <v>51660.456888754226</v>
      </c>
      <c r="AA3032" s="47">
        <f>_xlfn.XLOOKUP($E3032,Main_OG!$D$1:$D$766,Main_OG!AJ$1:AJ$766,"")</f>
        <v>48160880</v>
      </c>
      <c r="AB3032" s="47">
        <f>_xlfn.XLOOKUP($E3032,Main_OG!$D$1:$D$766,Main_OG!AK$1:AK$766,"")</f>
        <v>3854054</v>
      </c>
      <c r="AC3032" s="47">
        <f>_xlfn.XLOOKUP($E3032,Main_OG!$D$1:$D$766,Main_OG!AL$1:AL$766,"")</f>
        <v>108994756</v>
      </c>
      <c r="AD3032" s="47">
        <f>_xlfn.XLOOKUP($E3032,Main_OG!$D$1:$D$766,Main_OG!AM$1:AM$766,"")</f>
        <v>12910319</v>
      </c>
    </row>
    <row r="3033" spans="1:30" x14ac:dyDescent="0.35">
      <c r="A3033" s="36" t="s">
        <v>4248</v>
      </c>
      <c r="B3033" s="45" t="s">
        <v>230</v>
      </c>
      <c r="C3033" s="45" t="s">
        <v>4338</v>
      </c>
      <c r="D3033" s="36" t="s">
        <v>4248</v>
      </c>
      <c r="E3033" s="36" t="str">
        <f t="shared" si="141"/>
        <v>2008_MI</v>
      </c>
      <c r="F3033" s="45">
        <v>2008</v>
      </c>
      <c r="G3033" s="45">
        <f>_xlfn.XLOOKUP(I3033,Main_OG!$B$1:$B$766,Main_OG!$O$1:$O$766,"")</f>
        <v>0</v>
      </c>
      <c r="H3033" s="45">
        <f>_xlfn.XLOOKUP(E3033,Main_OG!$D$1:$D$766,Main_OG!$J$1:$J$766,"")</f>
        <v>0</v>
      </c>
      <c r="I3033" s="45" t="s">
        <v>230</v>
      </c>
      <c r="J3033" s="45" t="str">
        <f t="shared" si="142"/>
        <v>Wisconsin Public Service Corp_MI</v>
      </c>
      <c r="K3033" s="45" t="str">
        <f t="shared" si="143"/>
        <v>Wisconsin Public Service Corp_MI</v>
      </c>
      <c r="L3033" s="45" t="s">
        <v>4253</v>
      </c>
      <c r="M3033" s="45">
        <v>0</v>
      </c>
      <c r="N3033" s="45">
        <v>881</v>
      </c>
      <c r="O3033" s="45">
        <v>44</v>
      </c>
      <c r="P3033" s="45">
        <v>8062</v>
      </c>
      <c r="Q3033" s="45">
        <v>0</v>
      </c>
      <c r="R3033" s="45">
        <v>28190</v>
      </c>
      <c r="S3033" s="45">
        <v>194082</v>
      </c>
      <c r="T3033" s="45">
        <v>65914</v>
      </c>
      <c r="U3033" s="45">
        <v>0</v>
      </c>
      <c r="V3033" s="45">
        <v>10.45</v>
      </c>
      <c r="W3033" s="45">
        <v>6.08</v>
      </c>
      <c r="X3033" s="45">
        <v>10.48</v>
      </c>
      <c r="Y3033" s="46">
        <v>455256.7</v>
      </c>
      <c r="Z3033" s="46">
        <v>45768.752420983081</v>
      </c>
      <c r="AA3033" s="47">
        <f>_xlfn.XLOOKUP($E3033,Main_OG!$D$1:$D$766,Main_OG!AJ$1:AJ$766,"")</f>
        <v>73448608</v>
      </c>
      <c r="AB3033" s="47">
        <f>_xlfn.XLOOKUP($E3033,Main_OG!$D$1:$D$766,Main_OG!AK$1:AK$766,"")</f>
        <v>1696064</v>
      </c>
      <c r="AC3033" s="47">
        <f>_xlfn.XLOOKUP($E3033,Main_OG!$D$1:$D$766,Main_OG!AL$1:AL$766,"")</f>
        <v>150596912</v>
      </c>
      <c r="AD3033" s="47">
        <f>_xlfn.XLOOKUP($E3033,Main_OG!$D$1:$D$766,Main_OG!AM$1:AM$766,"")</f>
        <v>31484428</v>
      </c>
    </row>
    <row r="3034" spans="1:30" x14ac:dyDescent="0.35">
      <c r="A3034" s="36" t="s">
        <v>4248</v>
      </c>
      <c r="B3034" s="45" t="s">
        <v>351</v>
      </c>
      <c r="C3034" s="45" t="s">
        <v>4338</v>
      </c>
      <c r="D3034" s="36" t="s">
        <v>4248</v>
      </c>
      <c r="E3034" s="36" t="str">
        <f t="shared" si="141"/>
        <v>2008_WI</v>
      </c>
      <c r="F3034" s="45">
        <v>2008</v>
      </c>
      <c r="G3034" s="45">
        <f>_xlfn.XLOOKUP(I3034,Main_OG!$B$1:$B$766,Main_OG!$O$1:$O$766,"")</f>
        <v>0</v>
      </c>
      <c r="H3034" s="45">
        <f>_xlfn.XLOOKUP(E3034,Main_OG!$D$1:$D$766,Main_OG!$J$1:$J$766,"")</f>
        <v>0</v>
      </c>
      <c r="I3034" s="45" t="s">
        <v>351</v>
      </c>
      <c r="J3034" s="45" t="str">
        <f t="shared" si="142"/>
        <v>Wisconsin Public Service Corp_WI</v>
      </c>
      <c r="K3034" s="45" t="str">
        <f t="shared" si="143"/>
        <v>Wisconsin Public Service Corp_WI</v>
      </c>
      <c r="L3034" s="45" t="s">
        <v>4254</v>
      </c>
      <c r="M3034" s="45">
        <v>0</v>
      </c>
      <c r="N3034" s="45">
        <v>53895</v>
      </c>
      <c r="O3034" s="45">
        <v>212</v>
      </c>
      <c r="P3034" s="45">
        <v>372286</v>
      </c>
      <c r="Q3034" s="45">
        <v>0</v>
      </c>
      <c r="R3034" s="45">
        <v>3970772</v>
      </c>
      <c r="S3034" s="45">
        <v>3904176</v>
      </c>
      <c r="T3034" s="45">
        <v>2728871</v>
      </c>
      <c r="U3034" s="45">
        <v>0</v>
      </c>
      <c r="V3034" s="45">
        <v>9.1199999999999992</v>
      </c>
      <c r="W3034" s="45">
        <v>5.84</v>
      </c>
      <c r="X3034" s="45">
        <v>12.58</v>
      </c>
      <c r="Y3034" s="46">
        <v>286204.7</v>
      </c>
      <c r="Z3034" s="46">
        <v>50736.554324803634</v>
      </c>
      <c r="AA3034" s="47">
        <f>_xlfn.XLOOKUP($E3034,Main_OG!$D$1:$D$766,Main_OG!AJ$1:AJ$766,"")</f>
        <v>49868066</v>
      </c>
      <c r="AB3034" s="47">
        <f>_xlfn.XLOOKUP($E3034,Main_OG!$D$1:$D$766,Main_OG!AK$1:AK$766,"")</f>
        <v>3460118</v>
      </c>
      <c r="AC3034" s="47">
        <f>_xlfn.XLOOKUP($E3034,Main_OG!$D$1:$D$766,Main_OG!AL$1:AL$766,"")</f>
        <v>82624382</v>
      </c>
      <c r="AD3034" s="47">
        <f>_xlfn.XLOOKUP($E3034,Main_OG!$D$1:$D$766,Main_OG!AM$1:AM$766,"")</f>
        <v>12154510</v>
      </c>
    </row>
    <row r="3035" spans="1:30" x14ac:dyDescent="0.35">
      <c r="A3035" s="36" t="s">
        <v>4248</v>
      </c>
      <c r="B3035" s="45" t="s">
        <v>230</v>
      </c>
      <c r="C3035" s="45" t="s">
        <v>4338</v>
      </c>
      <c r="D3035" s="36" t="s">
        <v>4248</v>
      </c>
      <c r="E3035" s="36" t="str">
        <f t="shared" si="141"/>
        <v>2009_MI</v>
      </c>
      <c r="F3035" s="45">
        <v>2009</v>
      </c>
      <c r="G3035" s="45">
        <f>_xlfn.XLOOKUP(I3035,Main_OG!$B$1:$B$766,Main_OG!$O$1:$O$766,"")</f>
        <v>0</v>
      </c>
      <c r="H3035" s="45">
        <f>_xlfn.XLOOKUP(E3035,Main_OG!$D$1:$D$766,Main_OG!$J$1:$J$766,"")</f>
        <v>0</v>
      </c>
      <c r="I3035" s="45" t="s">
        <v>230</v>
      </c>
      <c r="J3035" s="45" t="str">
        <f t="shared" si="142"/>
        <v>Wisconsin Public Service Corp_MI</v>
      </c>
      <c r="K3035" s="45" t="str">
        <f t="shared" si="143"/>
        <v>Wisconsin Public Service Corp_MI</v>
      </c>
      <c r="L3035" s="45" t="s">
        <v>4255</v>
      </c>
      <c r="M3035" s="45">
        <v>0</v>
      </c>
      <c r="N3035" s="45">
        <v>896</v>
      </c>
      <c r="O3035" s="45">
        <v>42</v>
      </c>
      <c r="P3035" s="45">
        <v>8018</v>
      </c>
      <c r="Q3035" s="45">
        <v>0</v>
      </c>
      <c r="R3035" s="45">
        <v>25975</v>
      </c>
      <c r="S3035" s="45">
        <v>164886</v>
      </c>
      <c r="T3035" s="45">
        <v>64839</v>
      </c>
      <c r="U3035" s="45">
        <v>0</v>
      </c>
      <c r="V3035" s="45">
        <v>10.24</v>
      </c>
      <c r="W3035" s="45">
        <v>6.03</v>
      </c>
      <c r="X3035" s="45">
        <v>10.14</v>
      </c>
      <c r="Y3035" s="46">
        <v>416297.1</v>
      </c>
      <c r="Z3035" s="46">
        <v>42043.455440645848</v>
      </c>
      <c r="AA3035" s="47">
        <f>_xlfn.XLOOKUP($E3035,Main_OG!$D$1:$D$766,Main_OG!AJ$1:AJ$766,"")</f>
        <v>70951888</v>
      </c>
      <c r="AB3035" s="47">
        <f>_xlfn.XLOOKUP($E3035,Main_OG!$D$1:$D$766,Main_OG!AK$1:AK$766,"")</f>
        <v>1451520</v>
      </c>
      <c r="AC3035" s="47">
        <f>_xlfn.XLOOKUP($E3035,Main_OG!$D$1:$D$766,Main_OG!AL$1:AL$766,"")</f>
        <v>132491692</v>
      </c>
      <c r="AD3035" s="47">
        <f>_xlfn.XLOOKUP($E3035,Main_OG!$D$1:$D$766,Main_OG!AM$1:AM$766,"")</f>
        <v>21851009</v>
      </c>
    </row>
    <row r="3036" spans="1:30" x14ac:dyDescent="0.35">
      <c r="A3036" s="36" t="s">
        <v>4248</v>
      </c>
      <c r="B3036" s="45" t="s">
        <v>351</v>
      </c>
      <c r="C3036" s="45" t="s">
        <v>4338</v>
      </c>
      <c r="D3036" s="36" t="s">
        <v>4248</v>
      </c>
      <c r="E3036" s="36" t="str">
        <f t="shared" si="141"/>
        <v>2009_WI</v>
      </c>
      <c r="F3036" s="45">
        <v>2009</v>
      </c>
      <c r="G3036" s="45">
        <f>_xlfn.XLOOKUP(I3036,Main_OG!$B$1:$B$766,Main_OG!$O$1:$O$766,"")</f>
        <v>0</v>
      </c>
      <c r="H3036" s="45">
        <f>_xlfn.XLOOKUP(E3036,Main_OG!$D$1:$D$766,Main_OG!$J$1:$J$766,"")</f>
        <v>0</v>
      </c>
      <c r="I3036" s="45" t="s">
        <v>351</v>
      </c>
      <c r="J3036" s="45" t="str">
        <f t="shared" si="142"/>
        <v>Wisconsin Public Service Corp_WI</v>
      </c>
      <c r="K3036" s="45" t="str">
        <f t="shared" si="143"/>
        <v>Wisconsin Public Service Corp_WI</v>
      </c>
      <c r="L3036" s="45" t="s">
        <v>4256</v>
      </c>
      <c r="M3036" s="45">
        <v>0</v>
      </c>
      <c r="N3036" s="45">
        <v>53946</v>
      </c>
      <c r="O3036" s="45">
        <v>211</v>
      </c>
      <c r="P3036" s="45">
        <v>374206</v>
      </c>
      <c r="Q3036" s="45">
        <v>0</v>
      </c>
      <c r="R3036" s="45">
        <v>3829994</v>
      </c>
      <c r="S3036" s="45">
        <v>3610073</v>
      </c>
      <c r="T3036" s="45">
        <v>2706591</v>
      </c>
      <c r="U3036" s="45">
        <v>0</v>
      </c>
      <c r="V3036" s="45">
        <v>9.4499999999999993</v>
      </c>
      <c r="W3036" s="45">
        <v>5.94</v>
      </c>
      <c r="X3036" s="45">
        <v>12.9</v>
      </c>
      <c r="Y3036" s="46">
        <v>277279.40000000002</v>
      </c>
      <c r="Z3036" s="46">
        <v>48909.24112900722</v>
      </c>
      <c r="AA3036" s="47">
        <f>_xlfn.XLOOKUP($E3036,Main_OG!$D$1:$D$766,Main_OG!AJ$1:AJ$766,"")</f>
        <v>44836820</v>
      </c>
      <c r="AB3036" s="47">
        <f>_xlfn.XLOOKUP($E3036,Main_OG!$D$1:$D$766,Main_OG!AK$1:AK$766,"")</f>
        <v>2630276</v>
      </c>
      <c r="AC3036" s="47">
        <f>_xlfn.XLOOKUP($E3036,Main_OG!$D$1:$D$766,Main_OG!AL$1:AL$766,"")</f>
        <v>82642892</v>
      </c>
      <c r="AD3036" s="47">
        <f>_xlfn.XLOOKUP($E3036,Main_OG!$D$1:$D$766,Main_OG!AM$1:AM$766,"")</f>
        <v>12683151</v>
      </c>
    </row>
    <row r="3037" spans="1:30" x14ac:dyDescent="0.35">
      <c r="A3037" s="36" t="s">
        <v>4248</v>
      </c>
      <c r="B3037" s="45" t="s">
        <v>230</v>
      </c>
      <c r="C3037" s="45" t="s">
        <v>4338</v>
      </c>
      <c r="D3037" s="36" t="s">
        <v>4248</v>
      </c>
      <c r="E3037" s="36" t="str">
        <f t="shared" si="141"/>
        <v>2010_MI</v>
      </c>
      <c r="F3037" s="45">
        <v>2010</v>
      </c>
      <c r="G3037" s="45">
        <f>_xlfn.XLOOKUP(I3037,Main_OG!$B$1:$B$766,Main_OG!$O$1:$O$766,"")</f>
        <v>0</v>
      </c>
      <c r="H3037" s="45">
        <f>_xlfn.XLOOKUP(E3037,Main_OG!$D$1:$D$766,Main_OG!$J$1:$J$766,"")</f>
        <v>0</v>
      </c>
      <c r="I3037" s="45" t="s">
        <v>230</v>
      </c>
      <c r="J3037" s="45" t="str">
        <f t="shared" si="142"/>
        <v>Wisconsin Public Service Corp_MI</v>
      </c>
      <c r="K3037" s="45" t="str">
        <f t="shared" si="143"/>
        <v>Wisconsin Public Service Corp_MI</v>
      </c>
      <c r="L3037" s="45" t="s">
        <v>4257</v>
      </c>
      <c r="M3037" s="45">
        <v>0</v>
      </c>
      <c r="N3037" s="45">
        <v>898</v>
      </c>
      <c r="O3037" s="45">
        <v>41</v>
      </c>
      <c r="P3037" s="45">
        <v>8011</v>
      </c>
      <c r="Q3037" s="45">
        <v>0</v>
      </c>
      <c r="R3037" s="45">
        <v>26129</v>
      </c>
      <c r="S3037" s="45">
        <v>185758</v>
      </c>
      <c r="T3037" s="45">
        <v>65902</v>
      </c>
      <c r="U3037" s="45">
        <v>0</v>
      </c>
      <c r="V3037" s="45">
        <v>9.85</v>
      </c>
      <c r="W3037" s="45">
        <v>5.44</v>
      </c>
      <c r="X3037" s="45">
        <v>9.68</v>
      </c>
      <c r="Y3037" s="46">
        <v>441271.5</v>
      </c>
      <c r="Z3037" s="46">
        <v>44673.97282962648</v>
      </c>
      <c r="AA3037" s="47">
        <f>_xlfn.XLOOKUP($E3037,Main_OG!$D$1:$D$766,Main_OG!AJ$1:AJ$766,"")</f>
        <v>70202968</v>
      </c>
      <c r="AB3037" s="47">
        <f>_xlfn.XLOOKUP($E3037,Main_OG!$D$1:$D$766,Main_OG!AK$1:AK$766,"")</f>
        <v>1394134</v>
      </c>
      <c r="AC3037" s="47">
        <f>_xlfn.XLOOKUP($E3037,Main_OG!$D$1:$D$766,Main_OG!AL$1:AL$766,"")</f>
        <v>193405206</v>
      </c>
      <c r="AD3037" s="47">
        <f>_xlfn.XLOOKUP($E3037,Main_OG!$D$1:$D$766,Main_OG!AM$1:AM$766,"")</f>
        <v>29624580</v>
      </c>
    </row>
    <row r="3038" spans="1:30" x14ac:dyDescent="0.35">
      <c r="A3038" s="36" t="s">
        <v>4248</v>
      </c>
      <c r="B3038" s="45" t="s">
        <v>351</v>
      </c>
      <c r="C3038" s="45" t="s">
        <v>4338</v>
      </c>
      <c r="D3038" s="36" t="s">
        <v>4248</v>
      </c>
      <c r="E3038" s="36" t="str">
        <f t="shared" si="141"/>
        <v>2010_WI</v>
      </c>
      <c r="F3038" s="45">
        <v>2010</v>
      </c>
      <c r="G3038" s="45">
        <f>_xlfn.XLOOKUP(I3038,Main_OG!$B$1:$B$766,Main_OG!$O$1:$O$766,"")</f>
        <v>0</v>
      </c>
      <c r="H3038" s="45">
        <f>_xlfn.XLOOKUP(E3038,Main_OG!$D$1:$D$766,Main_OG!$J$1:$J$766,"")</f>
        <v>0</v>
      </c>
      <c r="I3038" s="45" t="s">
        <v>351</v>
      </c>
      <c r="J3038" s="45" t="str">
        <f t="shared" si="142"/>
        <v>Wisconsin Public Service Corp_WI</v>
      </c>
      <c r="K3038" s="45" t="str">
        <f t="shared" si="143"/>
        <v>Wisconsin Public Service Corp_WI</v>
      </c>
      <c r="L3038" s="45" t="s">
        <v>4258</v>
      </c>
      <c r="M3038" s="45">
        <v>0</v>
      </c>
      <c r="N3038" s="45">
        <v>53944</v>
      </c>
      <c r="O3038" s="45">
        <v>211</v>
      </c>
      <c r="P3038" s="45">
        <v>374655</v>
      </c>
      <c r="Q3038" s="45">
        <v>0</v>
      </c>
      <c r="R3038" s="45">
        <v>3863501</v>
      </c>
      <c r="S3038" s="45">
        <v>3872668</v>
      </c>
      <c r="T3038" s="45">
        <v>2780951</v>
      </c>
      <c r="U3038" s="45">
        <v>0</v>
      </c>
      <c r="V3038" s="45">
        <v>9.4600000000000009</v>
      </c>
      <c r="W3038" s="45">
        <v>5.6</v>
      </c>
      <c r="X3038" s="45">
        <v>12.91</v>
      </c>
      <c r="Y3038" s="46">
        <v>287652.90000000002</v>
      </c>
      <c r="Z3038" s="46">
        <v>50549.332945320813</v>
      </c>
      <c r="AA3038" s="47">
        <f>_xlfn.XLOOKUP($E3038,Main_OG!$D$1:$D$766,Main_OG!AJ$1:AJ$766,"")</f>
        <v>48147388</v>
      </c>
      <c r="AB3038" s="47">
        <f>_xlfn.XLOOKUP($E3038,Main_OG!$D$1:$D$766,Main_OG!AK$1:AK$766,"")</f>
        <v>2625246</v>
      </c>
      <c r="AC3038" s="47">
        <f>_xlfn.XLOOKUP($E3038,Main_OG!$D$1:$D$766,Main_OG!AL$1:AL$766,"")</f>
        <v>85543582</v>
      </c>
      <c r="AD3038" s="47">
        <f>_xlfn.XLOOKUP($E3038,Main_OG!$D$1:$D$766,Main_OG!AM$1:AM$766,"")</f>
        <v>13280939</v>
      </c>
    </row>
    <row r="3039" spans="1:30" x14ac:dyDescent="0.35">
      <c r="A3039" s="36" t="s">
        <v>4248</v>
      </c>
      <c r="B3039" s="45" t="s">
        <v>230</v>
      </c>
      <c r="C3039" s="45" t="s">
        <v>4338</v>
      </c>
      <c r="D3039" s="36" t="s">
        <v>4248</v>
      </c>
      <c r="E3039" s="36" t="str">
        <f t="shared" si="141"/>
        <v>2011_MI</v>
      </c>
      <c r="F3039" s="45">
        <v>2011</v>
      </c>
      <c r="G3039" s="45">
        <f>_xlfn.XLOOKUP(I3039,Main_OG!$B$1:$B$766,Main_OG!$O$1:$O$766,"")</f>
        <v>0</v>
      </c>
      <c r="H3039" s="45">
        <f>_xlfn.XLOOKUP(E3039,Main_OG!$D$1:$D$766,Main_OG!$J$1:$J$766,"")</f>
        <v>0</v>
      </c>
      <c r="I3039" s="45" t="s">
        <v>230</v>
      </c>
      <c r="J3039" s="45" t="str">
        <f t="shared" si="142"/>
        <v>Wisconsin Public Service Corp_MI</v>
      </c>
      <c r="K3039" s="45" t="str">
        <f t="shared" si="143"/>
        <v>Wisconsin Public Service Corp_MI</v>
      </c>
      <c r="L3039" s="45" t="s">
        <v>4259</v>
      </c>
      <c r="M3039" s="45">
        <v>0</v>
      </c>
      <c r="N3039" s="45">
        <v>903</v>
      </c>
      <c r="O3039" s="45">
        <v>43</v>
      </c>
      <c r="P3039" s="45">
        <v>8010</v>
      </c>
      <c r="Q3039" s="45">
        <v>0</v>
      </c>
      <c r="R3039" s="45">
        <v>26991</v>
      </c>
      <c r="S3039" s="45">
        <v>192738</v>
      </c>
      <c r="T3039" s="45">
        <v>66742</v>
      </c>
      <c r="U3039" s="45">
        <v>0</v>
      </c>
      <c r="V3039" s="45">
        <v>10.130000000000001</v>
      </c>
      <c r="W3039" s="45">
        <v>5.76</v>
      </c>
      <c r="X3039" s="45">
        <v>10</v>
      </c>
      <c r="Y3039" s="46">
        <v>453989.1</v>
      </c>
      <c r="Z3039" s="46">
        <v>45936.119132417887</v>
      </c>
      <c r="AA3039" s="47">
        <f>_xlfn.XLOOKUP($E3039,Main_OG!$D$1:$D$766,Main_OG!AJ$1:AJ$766,"")</f>
        <v>64902824</v>
      </c>
      <c r="AB3039" s="47">
        <f>_xlfn.XLOOKUP($E3039,Main_OG!$D$1:$D$766,Main_OG!AK$1:AK$766,"")</f>
        <v>1219786</v>
      </c>
      <c r="AC3039" s="47">
        <f>_xlfn.XLOOKUP($E3039,Main_OG!$D$1:$D$766,Main_OG!AL$1:AL$766,"")</f>
        <v>199495150</v>
      </c>
      <c r="AD3039" s="47">
        <f>_xlfn.XLOOKUP($E3039,Main_OG!$D$1:$D$766,Main_OG!AM$1:AM$766,"")</f>
        <v>32889467</v>
      </c>
    </row>
    <row r="3040" spans="1:30" x14ac:dyDescent="0.35">
      <c r="A3040" s="36" t="s">
        <v>4248</v>
      </c>
      <c r="B3040" s="45" t="s">
        <v>351</v>
      </c>
      <c r="C3040" s="45" t="s">
        <v>4338</v>
      </c>
      <c r="D3040" s="36" t="s">
        <v>4248</v>
      </c>
      <c r="E3040" s="36" t="str">
        <f t="shared" si="141"/>
        <v>2011_WI</v>
      </c>
      <c r="F3040" s="45">
        <v>2011</v>
      </c>
      <c r="G3040" s="45">
        <f>_xlfn.XLOOKUP(I3040,Main_OG!$B$1:$B$766,Main_OG!$O$1:$O$766,"")</f>
        <v>0</v>
      </c>
      <c r="H3040" s="45">
        <f>_xlfn.XLOOKUP(E3040,Main_OG!$D$1:$D$766,Main_OG!$J$1:$J$766,"")</f>
        <v>0</v>
      </c>
      <c r="I3040" s="45" t="s">
        <v>351</v>
      </c>
      <c r="J3040" s="45" t="str">
        <f t="shared" si="142"/>
        <v>Wisconsin Public Service Corp_WI</v>
      </c>
      <c r="K3040" s="45" t="str">
        <f t="shared" si="143"/>
        <v>Wisconsin Public Service Corp_WI</v>
      </c>
      <c r="L3040" s="45" t="s">
        <v>4260</v>
      </c>
      <c r="M3040" s="45">
        <v>0</v>
      </c>
      <c r="N3040" s="45">
        <v>54110</v>
      </c>
      <c r="O3040" s="45">
        <v>215</v>
      </c>
      <c r="P3040" s="45">
        <v>377549</v>
      </c>
      <c r="Q3040" s="45">
        <v>0</v>
      </c>
      <c r="R3040" s="45">
        <v>3903950</v>
      </c>
      <c r="S3040" s="45">
        <v>3897961</v>
      </c>
      <c r="T3040" s="45">
        <v>2799758</v>
      </c>
      <c r="U3040" s="45">
        <v>0</v>
      </c>
      <c r="V3040" s="45">
        <v>9.23</v>
      </c>
      <c r="W3040" s="45">
        <v>5.88</v>
      </c>
      <c r="X3040" s="45">
        <v>12.47</v>
      </c>
      <c r="Y3040" s="46">
        <v>293664</v>
      </c>
      <c r="Z3040" s="46">
        <v>51467.268623024829</v>
      </c>
      <c r="AA3040" s="47">
        <f>_xlfn.XLOOKUP($E3040,Main_OG!$D$1:$D$766,Main_OG!AJ$1:AJ$766,"")</f>
        <v>46098434</v>
      </c>
      <c r="AB3040" s="47">
        <f>_xlfn.XLOOKUP($E3040,Main_OG!$D$1:$D$766,Main_OG!AK$1:AK$766,"")</f>
        <v>2129235.35</v>
      </c>
      <c r="AC3040" s="47">
        <f>_xlfn.XLOOKUP($E3040,Main_OG!$D$1:$D$766,Main_OG!AL$1:AL$766,"")</f>
        <v>95949646</v>
      </c>
      <c r="AD3040" s="47">
        <f>_xlfn.XLOOKUP($E3040,Main_OG!$D$1:$D$766,Main_OG!AM$1:AM$766,"")</f>
        <v>11559781</v>
      </c>
    </row>
    <row r="3041" spans="1:30" x14ac:dyDescent="0.35">
      <c r="A3041" s="36" t="s">
        <v>4248</v>
      </c>
      <c r="B3041" s="45" t="s">
        <v>230</v>
      </c>
      <c r="C3041" s="45" t="s">
        <v>4338</v>
      </c>
      <c r="D3041" s="36" t="s">
        <v>4248</v>
      </c>
      <c r="E3041" s="36" t="str">
        <f t="shared" si="141"/>
        <v>2012_MI</v>
      </c>
      <c r="F3041" s="45">
        <v>2012</v>
      </c>
      <c r="G3041" s="45">
        <f>_xlfn.XLOOKUP(I3041,Main_OG!$B$1:$B$766,Main_OG!$O$1:$O$766,"")</f>
        <v>0</v>
      </c>
      <c r="H3041" s="45">
        <f>_xlfn.XLOOKUP(E3041,Main_OG!$D$1:$D$766,Main_OG!$J$1:$J$766,"")</f>
        <v>0</v>
      </c>
      <c r="I3041" s="45" t="s">
        <v>230</v>
      </c>
      <c r="J3041" s="45" t="str">
        <f t="shared" si="142"/>
        <v>Wisconsin Public Service Corp_MI</v>
      </c>
      <c r="K3041" s="45" t="str">
        <f t="shared" si="143"/>
        <v>Wisconsin Public Service Corp_MI</v>
      </c>
      <c r="L3041" s="45" t="s">
        <v>4261</v>
      </c>
      <c r="M3041" s="45">
        <v>0</v>
      </c>
      <c r="N3041" s="45">
        <v>911</v>
      </c>
      <c r="O3041" s="45">
        <v>43</v>
      </c>
      <c r="P3041" s="45">
        <v>8011</v>
      </c>
      <c r="Q3041" s="45">
        <v>0</v>
      </c>
      <c r="R3041" s="45">
        <v>26889</v>
      </c>
      <c r="S3041" s="45">
        <v>192798</v>
      </c>
      <c r="T3041" s="45">
        <v>65761</v>
      </c>
      <c r="U3041" s="45">
        <v>0</v>
      </c>
      <c r="V3041" s="45">
        <v>10.234667999999999</v>
      </c>
      <c r="W3041" s="45">
        <v>5.9240240999999996</v>
      </c>
      <c r="X3041" s="45">
        <v>10.110096</v>
      </c>
      <c r="Y3041" s="46">
        <v>463302.6</v>
      </c>
      <c r="Z3041" s="46">
        <v>46806.331882207116</v>
      </c>
      <c r="AA3041" s="47">
        <f>_xlfn.XLOOKUP($E3041,Main_OG!$D$1:$D$766,Main_OG!AJ$1:AJ$766,"")</f>
        <v>59591210</v>
      </c>
      <c r="AB3041" s="47">
        <f>_xlfn.XLOOKUP($E3041,Main_OG!$D$1:$D$766,Main_OG!AK$1:AK$766,"")</f>
        <v>1089792</v>
      </c>
      <c r="AC3041" s="47">
        <f>_xlfn.XLOOKUP($E3041,Main_OG!$D$1:$D$766,Main_OG!AL$1:AL$766,"")</f>
        <v>339611196</v>
      </c>
      <c r="AD3041" s="47">
        <f>_xlfn.XLOOKUP($E3041,Main_OG!$D$1:$D$766,Main_OG!AM$1:AM$766,"")</f>
        <v>28019714</v>
      </c>
    </row>
    <row r="3042" spans="1:30" x14ac:dyDescent="0.35">
      <c r="A3042" s="36" t="s">
        <v>4248</v>
      </c>
      <c r="B3042" s="45" t="s">
        <v>351</v>
      </c>
      <c r="C3042" s="45" t="s">
        <v>4338</v>
      </c>
      <c r="D3042" s="36" t="s">
        <v>4248</v>
      </c>
      <c r="E3042" s="36" t="str">
        <f t="shared" si="141"/>
        <v>2012_WI</v>
      </c>
      <c r="F3042" s="45">
        <v>2012</v>
      </c>
      <c r="G3042" s="45">
        <f>_xlfn.XLOOKUP(I3042,Main_OG!$B$1:$B$766,Main_OG!$O$1:$O$766,"")</f>
        <v>0</v>
      </c>
      <c r="H3042" s="45">
        <f>_xlfn.XLOOKUP(E3042,Main_OG!$D$1:$D$766,Main_OG!$J$1:$J$766,"")</f>
        <v>0</v>
      </c>
      <c r="I3042" s="45" t="s">
        <v>351</v>
      </c>
      <c r="J3042" s="45" t="str">
        <f t="shared" si="142"/>
        <v>Wisconsin Public Service Corp_WI</v>
      </c>
      <c r="K3042" s="45" t="str">
        <f t="shared" si="143"/>
        <v>Wisconsin Public Service Corp_WI</v>
      </c>
      <c r="L3042" s="45" t="s">
        <v>4262</v>
      </c>
      <c r="M3042" s="45">
        <v>0</v>
      </c>
      <c r="N3042" s="45">
        <v>54384</v>
      </c>
      <c r="O3042" s="45">
        <v>218</v>
      </c>
      <c r="P3042" s="45">
        <v>379550</v>
      </c>
      <c r="Q3042" s="45">
        <v>0</v>
      </c>
      <c r="R3042" s="45">
        <v>3926431</v>
      </c>
      <c r="S3042" s="45">
        <v>3891502</v>
      </c>
      <c r="T3042" s="45">
        <v>2778212</v>
      </c>
      <c r="U3042" s="45">
        <v>0</v>
      </c>
      <c r="V3042" s="45">
        <v>9.3838398999999999</v>
      </c>
      <c r="W3042" s="45">
        <v>6.0914655</v>
      </c>
      <c r="X3042" s="45">
        <v>12.797828000000001</v>
      </c>
      <c r="Y3042" s="46">
        <v>299007.59999999998</v>
      </c>
      <c r="Z3042" s="46">
        <v>52266.517504031326</v>
      </c>
      <c r="AA3042" s="47">
        <f>_xlfn.XLOOKUP($E3042,Main_OG!$D$1:$D$766,Main_OG!AJ$1:AJ$766,"")</f>
        <v>38987626</v>
      </c>
      <c r="AB3042" s="47">
        <f>_xlfn.XLOOKUP($E3042,Main_OG!$D$1:$D$766,Main_OG!AK$1:AK$766,"")</f>
        <v>960860</v>
      </c>
      <c r="AC3042" s="47">
        <f>_xlfn.XLOOKUP($E3042,Main_OG!$D$1:$D$766,Main_OG!AL$1:AL$766,"")</f>
        <v>173921342</v>
      </c>
      <c r="AD3042" s="47">
        <f>_xlfn.XLOOKUP($E3042,Main_OG!$D$1:$D$766,Main_OG!AM$1:AM$766,"")</f>
        <v>14299595</v>
      </c>
    </row>
    <row r="3043" spans="1:30" x14ac:dyDescent="0.35">
      <c r="A3043" s="36" t="s">
        <v>4248</v>
      </c>
      <c r="B3043" s="45" t="s">
        <v>230</v>
      </c>
      <c r="C3043" s="45" t="s">
        <v>4338</v>
      </c>
      <c r="D3043" s="36" t="s">
        <v>4248</v>
      </c>
      <c r="E3043" s="36" t="str">
        <f t="shared" si="141"/>
        <v>2013_MI</v>
      </c>
      <c r="F3043" s="45">
        <v>2013</v>
      </c>
      <c r="G3043" s="45">
        <f>_xlfn.XLOOKUP(I3043,Main_OG!$B$1:$B$766,Main_OG!$O$1:$O$766,"")</f>
        <v>0</v>
      </c>
      <c r="H3043" s="45">
        <f>_xlfn.XLOOKUP(E3043,Main_OG!$D$1:$D$766,Main_OG!$J$1:$J$766,"")</f>
        <v>0</v>
      </c>
      <c r="I3043" s="45" t="s">
        <v>230</v>
      </c>
      <c r="J3043" s="45" t="str">
        <f t="shared" si="142"/>
        <v>Wisconsin Public Service Corp_MI</v>
      </c>
      <c r="K3043" s="45" t="str">
        <f t="shared" si="143"/>
        <v>Wisconsin Public Service Corp_MI</v>
      </c>
      <c r="L3043" s="45" t="s">
        <v>4263</v>
      </c>
      <c r="M3043" s="45">
        <v>0</v>
      </c>
      <c r="N3043" s="45">
        <v>913</v>
      </c>
      <c r="O3043" s="45">
        <v>43</v>
      </c>
      <c r="P3043" s="45">
        <v>8050</v>
      </c>
      <c r="Q3043" s="45">
        <v>0</v>
      </c>
      <c r="R3043" s="45">
        <v>28228</v>
      </c>
      <c r="S3043" s="45">
        <v>189504</v>
      </c>
      <c r="T3043" s="45">
        <v>66439</v>
      </c>
      <c r="U3043" s="45">
        <v>0</v>
      </c>
      <c r="V3043" s="45">
        <v>10.096712</v>
      </c>
      <c r="W3043" s="45">
        <v>5.7438893000000002</v>
      </c>
      <c r="X3043" s="45">
        <v>10.007676</v>
      </c>
      <c r="Y3043" s="46">
        <v>472779.9</v>
      </c>
      <c r="Z3043" s="46">
        <v>47684.250275497179</v>
      </c>
      <c r="AA3043" s="47">
        <f>_xlfn.XLOOKUP($E3043,Main_OG!$D$1:$D$766,Main_OG!AJ$1:AJ$766,"")</f>
        <v>63709402</v>
      </c>
      <c r="AB3043" s="47">
        <f>_xlfn.XLOOKUP($E3043,Main_OG!$D$1:$D$766,Main_OG!AK$1:AK$766,"")</f>
        <v>1962940</v>
      </c>
      <c r="AC3043" s="47">
        <f>_xlfn.XLOOKUP($E3043,Main_OG!$D$1:$D$766,Main_OG!AL$1:AL$766,"")</f>
        <v>213979064</v>
      </c>
      <c r="AD3043" s="47">
        <f>_xlfn.XLOOKUP($E3043,Main_OG!$D$1:$D$766,Main_OG!AM$1:AM$766,"")</f>
        <v>28920823</v>
      </c>
    </row>
    <row r="3044" spans="1:30" x14ac:dyDescent="0.35">
      <c r="A3044" s="36" t="s">
        <v>4248</v>
      </c>
      <c r="B3044" s="45" t="s">
        <v>351</v>
      </c>
      <c r="C3044" s="45" t="s">
        <v>4338</v>
      </c>
      <c r="D3044" s="36" t="s">
        <v>4248</v>
      </c>
      <c r="E3044" s="36" t="str">
        <f t="shared" si="141"/>
        <v>2013_WI</v>
      </c>
      <c r="F3044" s="45">
        <v>2013</v>
      </c>
      <c r="G3044" s="45">
        <f>_xlfn.XLOOKUP(I3044,Main_OG!$B$1:$B$766,Main_OG!$O$1:$O$766,"")</f>
        <v>0</v>
      </c>
      <c r="H3044" s="45">
        <f>_xlfn.XLOOKUP(E3044,Main_OG!$D$1:$D$766,Main_OG!$J$1:$J$766,"")</f>
        <v>0</v>
      </c>
      <c r="I3044" s="45" t="s">
        <v>351</v>
      </c>
      <c r="J3044" s="45" t="str">
        <f t="shared" si="142"/>
        <v>Wisconsin Public Service Corp_WI</v>
      </c>
      <c r="K3044" s="45" t="str">
        <f t="shared" si="143"/>
        <v>Wisconsin Public Service Corp_WI</v>
      </c>
      <c r="L3044" s="45" t="s">
        <v>4264</v>
      </c>
      <c r="M3044" s="45">
        <v>0</v>
      </c>
      <c r="N3044" s="45">
        <v>54497</v>
      </c>
      <c r="O3044" s="45">
        <v>218</v>
      </c>
      <c r="P3044" s="45">
        <v>381545</v>
      </c>
      <c r="Q3044" s="45">
        <v>0</v>
      </c>
      <c r="R3044" s="45">
        <v>3922944</v>
      </c>
      <c r="S3044" s="45">
        <v>3822779</v>
      </c>
      <c r="T3044" s="45">
        <v>2795812</v>
      </c>
      <c r="U3044" s="45">
        <v>0</v>
      </c>
      <c r="V3044" s="45">
        <v>9.5801546000000002</v>
      </c>
      <c r="W3044" s="45">
        <v>6.1234954999999998</v>
      </c>
      <c r="X3044" s="45">
        <v>12.984335</v>
      </c>
      <c r="Y3044" s="46">
        <v>301550.5</v>
      </c>
      <c r="Z3044" s="46">
        <v>52553.131642108798</v>
      </c>
      <c r="AA3044" s="47">
        <f>_xlfn.XLOOKUP($E3044,Main_OG!$D$1:$D$766,Main_OG!AJ$1:AJ$766,"")</f>
        <v>47747638</v>
      </c>
      <c r="AB3044" s="47">
        <f>_xlfn.XLOOKUP($E3044,Main_OG!$D$1:$D$766,Main_OG!AK$1:AK$766,"")</f>
        <v>885782</v>
      </c>
      <c r="AC3044" s="47">
        <f>_xlfn.XLOOKUP($E3044,Main_OG!$D$1:$D$766,Main_OG!AL$1:AL$766,"")</f>
        <v>122721516</v>
      </c>
      <c r="AD3044" s="47">
        <f>_xlfn.XLOOKUP($E3044,Main_OG!$D$1:$D$766,Main_OG!AM$1:AM$766,"")</f>
        <v>11675194</v>
      </c>
    </row>
    <row r="3045" spans="1:30" x14ac:dyDescent="0.35">
      <c r="A3045" s="36" t="s">
        <v>4248</v>
      </c>
      <c r="B3045" s="45" t="s">
        <v>230</v>
      </c>
      <c r="C3045" s="45" t="s">
        <v>4338</v>
      </c>
      <c r="D3045" s="36" t="s">
        <v>4248</v>
      </c>
      <c r="E3045" s="36" t="str">
        <f t="shared" si="141"/>
        <v>2014_MI</v>
      </c>
      <c r="F3045" s="45">
        <v>2014</v>
      </c>
      <c r="G3045" s="45">
        <f>_xlfn.XLOOKUP(I3045,Main_OG!$B$1:$B$766,Main_OG!$O$1:$O$766,"")</f>
        <v>0</v>
      </c>
      <c r="H3045" s="45">
        <f>_xlfn.XLOOKUP(E3045,Main_OG!$D$1:$D$766,Main_OG!$J$1:$J$766,"")</f>
        <v>0</v>
      </c>
      <c r="I3045" s="45" t="s">
        <v>230</v>
      </c>
      <c r="J3045" s="45" t="str">
        <f t="shared" si="142"/>
        <v>Wisconsin Public Service Corp_MI</v>
      </c>
      <c r="K3045" s="45" t="str">
        <f t="shared" si="143"/>
        <v>Wisconsin Public Service Corp_MI</v>
      </c>
      <c r="L3045" s="45" t="s">
        <v>4265</v>
      </c>
      <c r="M3045" s="45">
        <v>0</v>
      </c>
      <c r="N3045" s="45">
        <v>917</v>
      </c>
      <c r="O3045" s="45">
        <v>42</v>
      </c>
      <c r="P3045" s="45">
        <v>8056</v>
      </c>
      <c r="Q3045" s="45">
        <v>0</v>
      </c>
      <c r="R3045" s="45">
        <v>28536</v>
      </c>
      <c r="S3045" s="45">
        <v>166728</v>
      </c>
      <c r="T3045" s="45">
        <v>67611</v>
      </c>
      <c r="U3045" s="45">
        <v>0</v>
      </c>
      <c r="V3045" s="45">
        <v>10.111088000000001</v>
      </c>
      <c r="W3045" s="45">
        <v>5.8921117000000001</v>
      </c>
      <c r="X3045" s="45">
        <v>10.007839000000001</v>
      </c>
      <c r="Y3045" s="46">
        <v>479534.9</v>
      </c>
      <c r="Z3045" s="46">
        <v>48281.645862433201</v>
      </c>
      <c r="AA3045" s="47">
        <f>_xlfn.XLOOKUP($E3045,Main_OG!$D$1:$D$766,Main_OG!AJ$1:AJ$766,"")</f>
        <v>59059954</v>
      </c>
      <c r="AB3045" s="47">
        <f>_xlfn.XLOOKUP($E3045,Main_OG!$D$1:$D$766,Main_OG!AK$1:AK$766,"")</f>
        <v>4593606</v>
      </c>
      <c r="AC3045" s="47">
        <f>_xlfn.XLOOKUP($E3045,Main_OG!$D$1:$D$766,Main_OG!AL$1:AL$766,"")</f>
        <v>220598076</v>
      </c>
      <c r="AD3045" s="47">
        <f>_xlfn.XLOOKUP($E3045,Main_OG!$D$1:$D$766,Main_OG!AM$1:AM$766,"")</f>
        <v>31245848</v>
      </c>
    </row>
    <row r="3046" spans="1:30" x14ac:dyDescent="0.35">
      <c r="A3046" s="36" t="s">
        <v>4248</v>
      </c>
      <c r="B3046" s="45" t="s">
        <v>351</v>
      </c>
      <c r="C3046" s="45" t="s">
        <v>4338</v>
      </c>
      <c r="D3046" s="36" t="s">
        <v>4248</v>
      </c>
      <c r="E3046" s="36" t="str">
        <f t="shared" si="141"/>
        <v>2014_WI</v>
      </c>
      <c r="F3046" s="45">
        <v>2014</v>
      </c>
      <c r="G3046" s="45">
        <f>_xlfn.XLOOKUP(I3046,Main_OG!$B$1:$B$766,Main_OG!$O$1:$O$766,"")</f>
        <v>0</v>
      </c>
      <c r="H3046" s="45">
        <f>_xlfn.XLOOKUP(E3046,Main_OG!$D$1:$D$766,Main_OG!$J$1:$J$766,"")</f>
        <v>0</v>
      </c>
      <c r="I3046" s="45" t="s">
        <v>351</v>
      </c>
      <c r="J3046" s="45" t="str">
        <f t="shared" si="142"/>
        <v>Wisconsin Public Service Corp_WI</v>
      </c>
      <c r="K3046" s="45" t="str">
        <f t="shared" si="143"/>
        <v>Wisconsin Public Service Corp_WI</v>
      </c>
      <c r="L3046" s="45" t="s">
        <v>4266</v>
      </c>
      <c r="M3046" s="45">
        <v>0</v>
      </c>
      <c r="N3046" s="45">
        <v>54696</v>
      </c>
      <c r="O3046" s="45">
        <v>213</v>
      </c>
      <c r="P3046" s="45">
        <v>383153</v>
      </c>
      <c r="Q3046" s="45">
        <v>0</v>
      </c>
      <c r="R3046" s="45">
        <v>3945316</v>
      </c>
      <c r="S3046" s="45">
        <v>3817738</v>
      </c>
      <c r="T3046" s="45">
        <v>2794703</v>
      </c>
      <c r="U3046" s="45">
        <v>0</v>
      </c>
      <c r="V3046" s="45">
        <v>9.2605813999999995</v>
      </c>
      <c r="W3046" s="45">
        <v>6.0747228</v>
      </c>
      <c r="X3046" s="45">
        <v>12.70998</v>
      </c>
      <c r="Y3046" s="46">
        <v>309425.8</v>
      </c>
      <c r="Z3046" s="46">
        <v>53783.260408687413</v>
      </c>
      <c r="AA3046" s="47">
        <f>_xlfn.XLOOKUP($E3046,Main_OG!$D$1:$D$766,Main_OG!AJ$1:AJ$766,"")</f>
        <v>42668086</v>
      </c>
      <c r="AB3046" s="47">
        <f>_xlfn.XLOOKUP($E3046,Main_OG!$D$1:$D$766,Main_OG!AK$1:AK$766,"")</f>
        <v>1056130</v>
      </c>
      <c r="AC3046" s="47">
        <f>_xlfn.XLOOKUP($E3046,Main_OG!$D$1:$D$766,Main_OG!AL$1:AL$766,"")</f>
        <v>119709694</v>
      </c>
      <c r="AD3046" s="47">
        <f>_xlfn.XLOOKUP($E3046,Main_OG!$D$1:$D$766,Main_OG!AM$1:AM$766,"")</f>
        <v>9447096</v>
      </c>
    </row>
    <row r="3047" spans="1:30" x14ac:dyDescent="0.35">
      <c r="A3047" s="36" t="s">
        <v>4248</v>
      </c>
      <c r="B3047" s="45" t="s">
        <v>230</v>
      </c>
      <c r="C3047" s="45" t="s">
        <v>4338</v>
      </c>
      <c r="D3047" s="36" t="s">
        <v>4248</v>
      </c>
      <c r="E3047" s="36" t="str">
        <f t="shared" si="141"/>
        <v>2015_MI</v>
      </c>
      <c r="F3047" s="45">
        <v>2015</v>
      </c>
      <c r="G3047" s="45">
        <f>_xlfn.XLOOKUP(I3047,Main_OG!$B$1:$B$766,Main_OG!$O$1:$O$766,"")</f>
        <v>0</v>
      </c>
      <c r="H3047" s="45">
        <f>_xlfn.XLOOKUP(E3047,Main_OG!$D$1:$D$766,Main_OG!$J$1:$J$766,"")</f>
        <v>0</v>
      </c>
      <c r="I3047" s="45" t="s">
        <v>230</v>
      </c>
      <c r="J3047" s="45" t="str">
        <f t="shared" si="142"/>
        <v>Wisconsin Public Service Corp_MI</v>
      </c>
      <c r="K3047" s="45" t="str">
        <f t="shared" si="143"/>
        <v>Wisconsin Public Service Corp_MI</v>
      </c>
      <c r="L3047" s="45" t="s">
        <v>4267</v>
      </c>
      <c r="M3047" s="45">
        <v>0</v>
      </c>
      <c r="N3047" s="45">
        <v>916</v>
      </c>
      <c r="O3047" s="45">
        <v>35</v>
      </c>
      <c r="P3047" s="45">
        <v>8066</v>
      </c>
      <c r="Q3047" s="45">
        <v>0</v>
      </c>
      <c r="R3047" s="45">
        <v>27141</v>
      </c>
      <c r="S3047" s="45">
        <v>140776</v>
      </c>
      <c r="T3047" s="45">
        <v>65483</v>
      </c>
      <c r="U3047" s="45">
        <v>0</v>
      </c>
      <c r="V3047" s="45">
        <v>10.758998999999999</v>
      </c>
      <c r="W3047" s="45">
        <v>6.7151360999999996</v>
      </c>
      <c r="X3047" s="45">
        <v>10.571446</v>
      </c>
      <c r="Y3047" s="46">
        <v>490618.7</v>
      </c>
      <c r="Z3047" s="46">
        <v>49385.428511981954</v>
      </c>
      <c r="AA3047" s="47">
        <f>_xlfn.XLOOKUP($E3047,Main_OG!$D$1:$D$766,Main_OG!AJ$1:AJ$766,"")</f>
        <v>59135316</v>
      </c>
      <c r="AB3047" s="47">
        <f>_xlfn.XLOOKUP($E3047,Main_OG!$D$1:$D$766,Main_OG!AK$1:AK$766,"")</f>
        <v>3659006</v>
      </c>
      <c r="AC3047" s="47">
        <f>_xlfn.XLOOKUP($E3047,Main_OG!$D$1:$D$766,Main_OG!AL$1:AL$766,"")</f>
        <v>328228632</v>
      </c>
      <c r="AD3047" s="47">
        <f>_xlfn.XLOOKUP($E3047,Main_OG!$D$1:$D$766,Main_OG!AM$1:AM$766,"")</f>
        <v>29333786</v>
      </c>
    </row>
    <row r="3048" spans="1:30" x14ac:dyDescent="0.35">
      <c r="A3048" s="36" t="s">
        <v>4248</v>
      </c>
      <c r="B3048" s="45" t="s">
        <v>351</v>
      </c>
      <c r="C3048" s="45" t="s">
        <v>4338</v>
      </c>
      <c r="D3048" s="36" t="s">
        <v>4248</v>
      </c>
      <c r="E3048" s="36" t="str">
        <f t="shared" si="141"/>
        <v>2015_WI</v>
      </c>
      <c r="F3048" s="45">
        <v>2015</v>
      </c>
      <c r="G3048" s="45">
        <f>_xlfn.XLOOKUP(I3048,Main_OG!$B$1:$B$766,Main_OG!$O$1:$O$766,"")</f>
        <v>0</v>
      </c>
      <c r="H3048" s="45">
        <f>_xlfn.XLOOKUP(E3048,Main_OG!$D$1:$D$766,Main_OG!$J$1:$J$766,"")</f>
        <v>0</v>
      </c>
      <c r="I3048" s="45" t="s">
        <v>351</v>
      </c>
      <c r="J3048" s="45" t="str">
        <f t="shared" si="142"/>
        <v>Wisconsin Public Service Corp_WI</v>
      </c>
      <c r="K3048" s="45" t="str">
        <f t="shared" si="143"/>
        <v>Wisconsin Public Service Corp_WI</v>
      </c>
      <c r="L3048" s="45" t="s">
        <v>4268</v>
      </c>
      <c r="M3048" s="45">
        <v>0</v>
      </c>
      <c r="N3048" s="45">
        <v>54627</v>
      </c>
      <c r="O3048" s="45">
        <v>217</v>
      </c>
      <c r="P3048" s="45">
        <v>385272</v>
      </c>
      <c r="Q3048" s="45">
        <v>0</v>
      </c>
      <c r="R3048" s="45">
        <v>3988622</v>
      </c>
      <c r="S3048" s="45">
        <v>3893579</v>
      </c>
      <c r="T3048" s="45">
        <v>2714690</v>
      </c>
      <c r="U3048" s="45">
        <v>0</v>
      </c>
      <c r="V3048" s="45">
        <v>9.6204303000000007</v>
      </c>
      <c r="W3048" s="45">
        <v>6.2218925</v>
      </c>
      <c r="X3048" s="45">
        <v>13.468584</v>
      </c>
      <c r="Y3048" s="46">
        <v>315687.8</v>
      </c>
      <c r="Z3048" s="46">
        <v>54779.073203599488</v>
      </c>
      <c r="AA3048" s="47">
        <f>_xlfn.XLOOKUP($E3048,Main_OG!$D$1:$D$766,Main_OG!AJ$1:AJ$766,"")</f>
        <v>43384686</v>
      </c>
      <c r="AB3048" s="47">
        <f>_xlfn.XLOOKUP($E3048,Main_OG!$D$1:$D$766,Main_OG!AK$1:AK$766,"")</f>
        <v>705030</v>
      </c>
      <c r="AC3048" s="47">
        <f>_xlfn.XLOOKUP($E3048,Main_OG!$D$1:$D$766,Main_OG!AL$1:AL$766,"")</f>
        <v>198250178</v>
      </c>
      <c r="AD3048" s="47">
        <f>_xlfn.XLOOKUP($E3048,Main_OG!$D$1:$D$766,Main_OG!AM$1:AM$766,"")</f>
        <v>10008183</v>
      </c>
    </row>
    <row r="3049" spans="1:30" x14ac:dyDescent="0.35">
      <c r="A3049" s="36" t="s">
        <v>4248</v>
      </c>
      <c r="B3049" s="45" t="s">
        <v>230</v>
      </c>
      <c r="C3049" s="45" t="s">
        <v>4338</v>
      </c>
      <c r="D3049" s="36" t="s">
        <v>4248</v>
      </c>
      <c r="E3049" s="36" t="str">
        <f t="shared" si="141"/>
        <v>2016_MI</v>
      </c>
      <c r="F3049" s="45">
        <v>2016</v>
      </c>
      <c r="G3049" s="45">
        <f>_xlfn.XLOOKUP(I3049,Main_OG!$B$1:$B$766,Main_OG!$O$1:$O$766,"")</f>
        <v>0</v>
      </c>
      <c r="H3049" s="45">
        <f>_xlfn.XLOOKUP(E3049,Main_OG!$D$1:$D$766,Main_OG!$J$1:$J$766,"")</f>
        <v>1</v>
      </c>
      <c r="I3049" s="45" t="s">
        <v>230</v>
      </c>
      <c r="J3049" s="45" t="str">
        <f t="shared" si="142"/>
        <v>Wisconsin Public Service Corp_MI</v>
      </c>
      <c r="K3049" s="45" t="str">
        <f t="shared" si="143"/>
        <v>Wisconsin Public Service Corp_MI</v>
      </c>
      <c r="L3049" s="45" t="s">
        <v>4269</v>
      </c>
      <c r="M3049" s="45">
        <v>0</v>
      </c>
      <c r="N3049" s="45">
        <v>912</v>
      </c>
      <c r="O3049" s="45">
        <v>34</v>
      </c>
      <c r="P3049" s="45">
        <v>8095</v>
      </c>
      <c r="Q3049" s="45">
        <v>0</v>
      </c>
      <c r="R3049" s="45">
        <v>27522</v>
      </c>
      <c r="S3049" s="45">
        <v>167359</v>
      </c>
      <c r="T3049" s="45">
        <v>67105</v>
      </c>
      <c r="U3049" s="45">
        <v>0</v>
      </c>
      <c r="V3049" s="45">
        <v>11.266985999999999</v>
      </c>
      <c r="W3049" s="45">
        <v>5.5786661999999998</v>
      </c>
      <c r="X3049" s="45">
        <v>11.148797</v>
      </c>
      <c r="Y3049" s="46">
        <v>500159.5</v>
      </c>
      <c r="Z3049" s="46">
        <v>50246.49599758572</v>
      </c>
      <c r="AA3049" s="47">
        <f>_xlfn.XLOOKUP($E3049,Main_OG!$D$1:$D$766,Main_OG!AJ$1:AJ$766,"")</f>
        <v>46245940</v>
      </c>
      <c r="AB3049" s="47">
        <f>_xlfn.XLOOKUP($E3049,Main_OG!$D$1:$D$766,Main_OG!AK$1:AK$766,"")</f>
        <v>3979136</v>
      </c>
      <c r="AC3049" s="47">
        <f>_xlfn.XLOOKUP($E3049,Main_OG!$D$1:$D$766,Main_OG!AL$1:AL$766,"")</f>
        <v>450646378</v>
      </c>
      <c r="AD3049" s="47">
        <f>_xlfn.XLOOKUP($E3049,Main_OG!$D$1:$D$766,Main_OG!AM$1:AM$766,"")</f>
        <v>31551710</v>
      </c>
    </row>
    <row r="3050" spans="1:30" x14ac:dyDescent="0.35">
      <c r="A3050" s="36" t="s">
        <v>4248</v>
      </c>
      <c r="B3050" s="45" t="s">
        <v>351</v>
      </c>
      <c r="C3050" s="45" t="s">
        <v>4338</v>
      </c>
      <c r="D3050" s="36" t="s">
        <v>4248</v>
      </c>
      <c r="E3050" s="36" t="str">
        <f t="shared" si="141"/>
        <v>2016_WI</v>
      </c>
      <c r="F3050" s="45">
        <v>2016</v>
      </c>
      <c r="G3050" s="45">
        <f>_xlfn.XLOOKUP(I3050,Main_OG!$B$1:$B$766,Main_OG!$O$1:$O$766,"")</f>
        <v>0</v>
      </c>
      <c r="H3050" s="45">
        <f>_xlfn.XLOOKUP(E3050,Main_OG!$D$1:$D$766,Main_OG!$J$1:$J$766,"")</f>
        <v>0</v>
      </c>
      <c r="I3050" s="45" t="s">
        <v>351</v>
      </c>
      <c r="J3050" s="45" t="str">
        <f t="shared" si="142"/>
        <v>Wisconsin Public Service Corp_WI</v>
      </c>
      <c r="K3050" s="45" t="str">
        <f t="shared" si="143"/>
        <v>Wisconsin Public Service Corp_WI</v>
      </c>
      <c r="L3050" s="45" t="s">
        <v>4270</v>
      </c>
      <c r="M3050" s="45">
        <v>0</v>
      </c>
      <c r="N3050" s="45">
        <v>53916</v>
      </c>
      <c r="O3050" s="45">
        <v>188</v>
      </c>
      <c r="P3050" s="45">
        <v>387554</v>
      </c>
      <c r="Q3050" s="45">
        <v>0</v>
      </c>
      <c r="R3050" s="45">
        <v>4056031</v>
      </c>
      <c r="S3050" s="45">
        <v>4008599</v>
      </c>
      <c r="T3050" s="45">
        <v>2795214</v>
      </c>
      <c r="U3050" s="45">
        <v>0</v>
      </c>
      <c r="V3050" s="45">
        <v>9.3176827000000007</v>
      </c>
      <c r="W3050" s="45">
        <v>6.0049060000000001</v>
      </c>
      <c r="X3050" s="45">
        <v>13.22039</v>
      </c>
      <c r="Y3050" s="46">
        <v>319272.3</v>
      </c>
      <c r="Z3050" s="46">
        <v>55283.619356659634</v>
      </c>
      <c r="AA3050" s="47">
        <f>_xlfn.XLOOKUP($E3050,Main_OG!$D$1:$D$766,Main_OG!AJ$1:AJ$766,"")</f>
        <v>38268622</v>
      </c>
      <c r="AB3050" s="47">
        <f>_xlfn.XLOOKUP($E3050,Main_OG!$D$1:$D$766,Main_OG!AK$1:AK$766,"")</f>
        <v>585422</v>
      </c>
      <c r="AC3050" s="47">
        <f>_xlfn.XLOOKUP($E3050,Main_OG!$D$1:$D$766,Main_OG!AL$1:AL$766,"")</f>
        <v>229614262</v>
      </c>
      <c r="AD3050" s="47">
        <f>_xlfn.XLOOKUP($E3050,Main_OG!$D$1:$D$766,Main_OG!AM$1:AM$766,"")</f>
        <v>10151394</v>
      </c>
    </row>
    <row r="3051" spans="1:30" x14ac:dyDescent="0.35">
      <c r="A3051" s="36" t="s">
        <v>4248</v>
      </c>
      <c r="B3051" s="45" t="s">
        <v>351</v>
      </c>
      <c r="C3051" s="45" t="s">
        <v>4338</v>
      </c>
      <c r="D3051" s="36" t="s">
        <v>4248</v>
      </c>
      <c r="E3051" s="36" t="str">
        <f t="shared" si="141"/>
        <v>2017_WI</v>
      </c>
      <c r="F3051" s="45">
        <v>2017</v>
      </c>
      <c r="G3051" s="45">
        <f>_xlfn.XLOOKUP(I3051,Main_OG!$B$1:$B$766,Main_OG!$O$1:$O$766,"")</f>
        <v>0</v>
      </c>
      <c r="H3051" s="45">
        <f>_xlfn.XLOOKUP(E3051,Main_OG!$D$1:$D$766,Main_OG!$J$1:$J$766,"")</f>
        <v>0</v>
      </c>
      <c r="I3051" s="45" t="s">
        <v>351</v>
      </c>
      <c r="J3051" s="45" t="str">
        <f t="shared" si="142"/>
        <v>Wisconsin Public Service Corp_WI</v>
      </c>
      <c r="K3051" s="45" t="str">
        <f t="shared" si="143"/>
        <v>Wisconsin Public Service Corp_WI</v>
      </c>
      <c r="L3051" s="45" t="s">
        <v>4271</v>
      </c>
      <c r="M3051" s="45">
        <v>0</v>
      </c>
      <c r="N3051" s="45">
        <v>53994</v>
      </c>
      <c r="O3051" s="45">
        <v>189</v>
      </c>
      <c r="P3051" s="45">
        <v>388063</v>
      </c>
      <c r="Q3051" s="45">
        <v>0</v>
      </c>
      <c r="R3051" s="45">
        <v>4014677</v>
      </c>
      <c r="S3051" s="45">
        <v>4003110</v>
      </c>
      <c r="T3051" s="45">
        <v>2761396</v>
      </c>
      <c r="U3051" s="45">
        <v>0</v>
      </c>
      <c r="V3051" s="45">
        <v>9.3841821000000003</v>
      </c>
      <c r="W3051" s="45">
        <v>5.9776774000000001</v>
      </c>
      <c r="X3051" s="45">
        <v>13.379619999999999</v>
      </c>
      <c r="Y3051" s="46">
        <v>321886.8</v>
      </c>
      <c r="Z3051" s="46">
        <v>55563.37513962618</v>
      </c>
      <c r="AA3051" s="47">
        <f>_xlfn.XLOOKUP($E3051,Main_OG!$D$1:$D$766,Main_OG!AJ$1:AJ$766,"")</f>
        <v>42139592</v>
      </c>
      <c r="AB3051" s="47">
        <f>_xlfn.XLOOKUP($E3051,Main_OG!$D$1:$D$766,Main_OG!AK$1:AK$766,"")</f>
        <v>629948</v>
      </c>
      <c r="AC3051" s="47">
        <f>_xlfn.XLOOKUP($E3051,Main_OG!$D$1:$D$766,Main_OG!AL$1:AL$766,"")</f>
        <v>209785614</v>
      </c>
      <c r="AD3051" s="47">
        <f>_xlfn.XLOOKUP($E3051,Main_OG!$D$1:$D$766,Main_OG!AM$1:AM$766,"")</f>
        <v>9648979</v>
      </c>
    </row>
    <row r="3052" spans="1:30" x14ac:dyDescent="0.35">
      <c r="A3052" s="36" t="s">
        <v>4248</v>
      </c>
      <c r="B3052" s="45" t="s">
        <v>351</v>
      </c>
      <c r="C3052" s="45" t="s">
        <v>4338</v>
      </c>
      <c r="D3052" s="36" t="s">
        <v>4248</v>
      </c>
      <c r="E3052" s="36" t="str">
        <f t="shared" si="141"/>
        <v>2018_WI</v>
      </c>
      <c r="F3052" s="45">
        <v>2018</v>
      </c>
      <c r="G3052" s="45">
        <f>_xlfn.XLOOKUP(I3052,Main_OG!$B$1:$B$766,Main_OG!$O$1:$O$766,"")</f>
        <v>0</v>
      </c>
      <c r="H3052" s="45">
        <f>_xlfn.XLOOKUP(E3052,Main_OG!$D$1:$D$766,Main_OG!$J$1:$J$766,"")</f>
        <v>0</v>
      </c>
      <c r="I3052" s="45" t="s">
        <v>351</v>
      </c>
      <c r="J3052" s="45" t="str">
        <f t="shared" si="142"/>
        <v>Wisconsin Public Service Corp_WI</v>
      </c>
      <c r="K3052" s="45" t="str">
        <f t="shared" si="143"/>
        <v>Wisconsin Public Service Corp_WI</v>
      </c>
      <c r="L3052" s="45" t="s">
        <v>4272</v>
      </c>
      <c r="M3052" s="45">
        <v>0</v>
      </c>
      <c r="N3052" s="45">
        <v>53874</v>
      </c>
      <c r="O3052" s="45">
        <v>188</v>
      </c>
      <c r="P3052" s="45">
        <v>390585</v>
      </c>
      <c r="Q3052" s="45">
        <v>0</v>
      </c>
      <c r="R3052" s="45">
        <v>4111723</v>
      </c>
      <c r="S3052" s="45">
        <v>4020446</v>
      </c>
      <c r="T3052" s="45">
        <v>2935701</v>
      </c>
      <c r="U3052" s="45">
        <v>0</v>
      </c>
      <c r="V3052" s="45">
        <v>9.2773613000000008</v>
      </c>
      <c r="W3052" s="45">
        <v>5.9594060000000004</v>
      </c>
      <c r="X3052" s="45">
        <v>13.038709000000001</v>
      </c>
      <c r="Y3052" s="46">
        <v>328832.40000000002</v>
      </c>
      <c r="Z3052" s="46">
        <v>56604.293894000315</v>
      </c>
      <c r="AA3052" s="47">
        <f>_xlfn.XLOOKUP($E3052,Main_OG!$D$1:$D$766,Main_OG!AJ$1:AJ$766,"")</f>
        <v>39247642</v>
      </c>
      <c r="AB3052" s="47">
        <f>_xlfn.XLOOKUP($E3052,Main_OG!$D$1:$D$766,Main_OG!AK$1:AK$766,"")</f>
        <v>610596</v>
      </c>
      <c r="AC3052" s="47">
        <f>_xlfn.XLOOKUP($E3052,Main_OG!$D$1:$D$766,Main_OG!AL$1:AL$766,"")</f>
        <v>257910908</v>
      </c>
      <c r="AD3052" s="47">
        <f>_xlfn.XLOOKUP($E3052,Main_OG!$D$1:$D$766,Main_OG!AM$1:AM$766,"")</f>
        <v>10129122</v>
      </c>
    </row>
    <row r="3053" spans="1:30" x14ac:dyDescent="0.35">
      <c r="A3053" s="36" t="s">
        <v>4248</v>
      </c>
      <c r="B3053" s="45" t="s">
        <v>351</v>
      </c>
      <c r="C3053" s="45" t="s">
        <v>4338</v>
      </c>
      <c r="D3053" s="36" t="s">
        <v>4248</v>
      </c>
      <c r="E3053" s="36" t="str">
        <f t="shared" si="141"/>
        <v>2019_WI</v>
      </c>
      <c r="F3053" s="45">
        <v>2019</v>
      </c>
      <c r="G3053" s="45">
        <f>_xlfn.XLOOKUP(I3053,Main_OG!$B$1:$B$766,Main_OG!$O$1:$O$766,"")</f>
        <v>0</v>
      </c>
      <c r="H3053" s="45">
        <f>_xlfn.XLOOKUP(E3053,Main_OG!$D$1:$D$766,Main_OG!$J$1:$J$766,"")</f>
        <v>0</v>
      </c>
      <c r="I3053" s="45" t="s">
        <v>351</v>
      </c>
      <c r="J3053" s="45" t="str">
        <f t="shared" si="142"/>
        <v>Wisconsin Public Service Corp_WI</v>
      </c>
      <c r="K3053" s="45" t="str">
        <f t="shared" si="143"/>
        <v>Wisconsin Public Service Corp_WI</v>
      </c>
      <c r="L3053" s="45" t="s">
        <v>4273</v>
      </c>
      <c r="M3053" s="45">
        <v>0</v>
      </c>
      <c r="N3053" s="45">
        <v>54131</v>
      </c>
      <c r="O3053" s="45">
        <v>195</v>
      </c>
      <c r="P3053" s="45">
        <v>393167</v>
      </c>
      <c r="Q3053" s="45">
        <v>0</v>
      </c>
      <c r="R3053" s="45">
        <v>4011727</v>
      </c>
      <c r="S3053" s="45">
        <v>3877612</v>
      </c>
      <c r="T3053" s="45">
        <v>2868978</v>
      </c>
      <c r="U3053" s="45">
        <v>0</v>
      </c>
      <c r="V3053" s="45">
        <v>9.1266928000000007</v>
      </c>
      <c r="W3053" s="45">
        <v>5.7833119999999996</v>
      </c>
      <c r="X3053" s="45">
        <v>12.92928</v>
      </c>
      <c r="Y3053" s="46">
        <v>333698.59999999998</v>
      </c>
      <c r="Z3053" s="46">
        <v>57291.434353818753</v>
      </c>
      <c r="AA3053" s="47">
        <f>_xlfn.XLOOKUP($E3053,Main_OG!$D$1:$D$766,Main_OG!AJ$1:AJ$766,"")</f>
        <v>29618624</v>
      </c>
      <c r="AB3053" s="47">
        <f>_xlfn.XLOOKUP($E3053,Main_OG!$D$1:$D$766,Main_OG!AK$1:AK$766,"")</f>
        <v>620872</v>
      </c>
      <c r="AC3053" s="47">
        <f>_xlfn.XLOOKUP($E3053,Main_OG!$D$1:$D$766,Main_OG!AL$1:AL$766,"")</f>
        <v>296214928</v>
      </c>
      <c r="AD3053" s="47">
        <f>_xlfn.XLOOKUP($E3053,Main_OG!$D$1:$D$766,Main_OG!AM$1:AM$766,"")</f>
        <v>10030305</v>
      </c>
    </row>
    <row r="3054" spans="1:30" x14ac:dyDescent="0.35">
      <c r="A3054" s="36" t="s">
        <v>4248</v>
      </c>
      <c r="B3054" s="45" t="s">
        <v>351</v>
      </c>
      <c r="C3054" s="45" t="s">
        <v>4338</v>
      </c>
      <c r="D3054" s="36" t="s">
        <v>4248</v>
      </c>
      <c r="E3054" s="36" t="str">
        <f t="shared" si="141"/>
        <v>2020_WI</v>
      </c>
      <c r="F3054" s="45">
        <v>2020</v>
      </c>
      <c r="G3054" s="45">
        <f>_xlfn.XLOOKUP(I3054,Main_OG!$B$1:$B$766,Main_OG!$O$1:$O$766,"")</f>
        <v>0</v>
      </c>
      <c r="H3054" s="45">
        <f>_xlfn.XLOOKUP(E3054,Main_OG!$D$1:$D$766,Main_OG!$J$1:$J$766,"")</f>
        <v>0</v>
      </c>
      <c r="I3054" s="45" t="s">
        <v>351</v>
      </c>
      <c r="J3054" s="45" t="str">
        <f t="shared" si="142"/>
        <v>Wisconsin Public Service Corp_WI</v>
      </c>
      <c r="K3054" s="45" t="str">
        <f t="shared" si="143"/>
        <v>Wisconsin Public Service Corp_WI</v>
      </c>
      <c r="L3054" s="45" t="s">
        <v>4274</v>
      </c>
      <c r="M3054" s="45">
        <v>0</v>
      </c>
      <c r="N3054" s="45">
        <v>54513</v>
      </c>
      <c r="O3054" s="45">
        <v>193</v>
      </c>
      <c r="P3054" s="45">
        <v>0</v>
      </c>
      <c r="Q3054" s="45">
        <v>0</v>
      </c>
      <c r="R3054" s="45">
        <v>3894862</v>
      </c>
      <c r="S3054" s="45">
        <v>3682701</v>
      </c>
      <c r="T3054" s="45">
        <v>0</v>
      </c>
      <c r="U3054" s="45">
        <v>0</v>
      </c>
      <c r="V3054" s="45">
        <v>9.2580840999999996</v>
      </c>
      <c r="W3054" s="45">
        <v>5.9444793000000002</v>
      </c>
      <c r="X3054" s="45">
        <v>0</v>
      </c>
      <c r="Y3054" s="46">
        <v>322972.7</v>
      </c>
      <c r="Z3054" s="46">
        <v>55365.508384040768</v>
      </c>
      <c r="AA3054" s="47">
        <f>_xlfn.XLOOKUP($E3054,Main_OG!$D$1:$D$766,Main_OG!AJ$1:AJ$766,"")</f>
        <v>26673724</v>
      </c>
      <c r="AB3054" s="47">
        <f>_xlfn.XLOOKUP($E3054,Main_OG!$D$1:$D$766,Main_OG!AK$1:AK$766,"")</f>
        <v>482682</v>
      </c>
      <c r="AC3054" s="47">
        <f>_xlfn.XLOOKUP($E3054,Main_OG!$D$1:$D$766,Main_OG!AL$1:AL$766,"")</f>
        <v>320593422</v>
      </c>
      <c r="AD3054" s="47">
        <f>_xlfn.XLOOKUP($E3054,Main_OG!$D$1:$D$766,Main_OG!AM$1:AM$766,"")</f>
        <v>0</v>
      </c>
    </row>
    <row r="3055" spans="1:30" x14ac:dyDescent="0.35">
      <c r="A3055" s="36" t="s">
        <v>4275</v>
      </c>
      <c r="B3055" s="45" t="s">
        <v>199</v>
      </c>
      <c r="C3055" s="45" t="s">
        <v>4339</v>
      </c>
      <c r="D3055" s="36" t="s">
        <v>4275</v>
      </c>
      <c r="E3055" s="36" t="str">
        <f t="shared" si="141"/>
        <v>2006_NC</v>
      </c>
      <c r="F3055" s="45">
        <v>2006</v>
      </c>
      <c r="G3055" s="45">
        <f>_xlfn.XLOOKUP(I3055,Main_OG!$B$1:$B$766,Main_OG!$O$1:$O$766,"")</f>
        <v>0</v>
      </c>
      <c r="H3055" s="45">
        <f>_xlfn.XLOOKUP(E3055,Main_OG!$D$1:$D$766,Main_OG!$J$1:$J$766,"")</f>
        <v>0</v>
      </c>
      <c r="I3055" s="45" t="s">
        <v>199</v>
      </c>
      <c r="J3055" s="45" t="str">
        <f>_xlfn.CONCAT(A3055,"_",B3055)</f>
        <v>Duke Energy Progress (Merged)_NC</v>
      </c>
      <c r="K3055" s="45" t="str">
        <f>_xlfn.CONCAT(B3055,"_",D3055)</f>
        <v>NC_Duke Energy Progress (Merged)</v>
      </c>
      <c r="L3055" s="45" t="str">
        <f t="shared" ref="L3055:L3084" si="144">_xlfn.CONCAT(D3055,"_",E3055)</f>
        <v>Duke Energy Progress (Merged)_2006_NC</v>
      </c>
      <c r="M3055" s="45">
        <v>1</v>
      </c>
      <c r="N3055" s="45">
        <v>439031</v>
      </c>
      <c r="O3055" s="45">
        <v>9104</v>
      </c>
      <c r="P3055" s="45">
        <v>2542569</v>
      </c>
      <c r="Q3055" s="45">
        <v>1</v>
      </c>
      <c r="R3055" s="45">
        <v>2276746</v>
      </c>
      <c r="S3055" s="45">
        <v>1218753</v>
      </c>
      <c r="T3055" s="45">
        <v>2832538</v>
      </c>
      <c r="U3055" s="45">
        <v>3.225806451612903</v>
      </c>
      <c r="V3055" s="45">
        <v>6.8609667729547823</v>
      </c>
      <c r="W3055" s="45">
        <v>5.2581502713247561</v>
      </c>
      <c r="X3055" s="45">
        <v>8.4921062950109452</v>
      </c>
      <c r="Y3055" s="46">
        <v>470663.9</v>
      </c>
      <c r="Z3055" s="46">
        <v>52781.165087521178</v>
      </c>
      <c r="AA3055" s="47">
        <f>_xlfn.XLOOKUP($E3055,Main_OG!$D$1:$D$766,Main_OG!AJ$1:AJ$766,"")</f>
        <v>60694589.420000002</v>
      </c>
      <c r="AB3055" s="47">
        <f>_xlfn.XLOOKUP($E3055,Main_OG!$D$1:$D$766,Main_OG!AK$1:AK$766,"")</f>
        <v>1340560.04</v>
      </c>
      <c r="AC3055" s="47">
        <f>_xlfn.XLOOKUP($E3055,Main_OG!$D$1:$D$766,Main_OG!AL$1:AL$766,"")</f>
        <v>57009192.18</v>
      </c>
      <c r="AD3055" s="47">
        <f>_xlfn.XLOOKUP($E3055,Main_OG!$D$1:$D$766,Main_OG!AM$1:AM$766,"")</f>
        <v>39963184</v>
      </c>
    </row>
    <row r="3056" spans="1:30" x14ac:dyDescent="0.35">
      <c r="A3056" s="36" t="s">
        <v>4275</v>
      </c>
      <c r="B3056" s="45" t="s">
        <v>467</v>
      </c>
      <c r="C3056" s="45" t="s">
        <v>4339</v>
      </c>
      <c r="D3056" s="36" t="s">
        <v>4275</v>
      </c>
      <c r="E3056" s="36" t="str">
        <f>_xlfn.CONCAT(F3056,"_",I3056)</f>
        <v>2006_SC</v>
      </c>
      <c r="F3056" s="45">
        <f>+F3055</f>
        <v>2006</v>
      </c>
      <c r="G3056" s="45">
        <f>_xlfn.XLOOKUP(I3056,Main_OG!$B$1:$B$766,Main_OG!$O$1:$O$766,"")</f>
        <v>0</v>
      </c>
      <c r="H3056" s="45">
        <f>_xlfn.XLOOKUP(E3056,Main_OG!$D$1:$D$766,Main_OG!$J$1:$J$766,"")</f>
        <v>0</v>
      </c>
      <c r="I3056" s="45" t="s">
        <v>467</v>
      </c>
      <c r="J3056" s="45" t="str">
        <f t="shared" ref="J3056:J3084" si="145">_xlfn.CONCAT(A3056,"_",B3056)</f>
        <v>Duke Energy Progress (Merged)_SC</v>
      </c>
      <c r="K3056" s="45" t="str">
        <f t="shared" ref="K3056:K3084" si="146">_xlfn.CONCAT(B3056,"_",D3056)</f>
        <v>SC_Duke Energy Progress (Merged)</v>
      </c>
      <c r="L3056" s="45" t="str">
        <f t="shared" si="144"/>
        <v>Duke Energy Progress (Merged)_2006_SC</v>
      </c>
      <c r="M3056" s="45">
        <v>0</v>
      </c>
      <c r="N3056" s="45">
        <v>116997</v>
      </c>
      <c r="O3056" s="45">
        <v>2556</v>
      </c>
      <c r="P3056" s="45">
        <v>570196</v>
      </c>
      <c r="Q3056" s="45">
        <v>0</v>
      </c>
      <c r="R3056" s="45">
        <v>496970</v>
      </c>
      <c r="S3056" s="45">
        <v>582937</v>
      </c>
      <c r="T3056" s="45">
        <v>637480</v>
      </c>
      <c r="U3056" s="45">
        <v>0</v>
      </c>
      <c r="V3056" s="45">
        <v>7.1844746451479597</v>
      </c>
      <c r="W3056" s="45">
        <v>4.843698502563373</v>
      </c>
      <c r="X3056" s="45">
        <v>8.1758858259006288</v>
      </c>
      <c r="Y3056" s="46">
        <v>187386.1</v>
      </c>
      <c r="Z3056" s="46">
        <v>42999.696868660147</v>
      </c>
      <c r="AA3056" s="47">
        <f>_xlfn.XLOOKUP($E3056,Main_OG!$D$1:$D$766,Main_OG!AJ$1:AJ$766,"")</f>
        <v>31697033.439999998</v>
      </c>
      <c r="AB3056" s="47">
        <f>_xlfn.XLOOKUP($E3056,Main_OG!$D$1:$D$766,Main_OG!AK$1:AK$766,"")</f>
        <v>785920.36</v>
      </c>
      <c r="AC3056" s="47">
        <f>_xlfn.XLOOKUP($E3056,Main_OG!$D$1:$D$766,Main_OG!AL$1:AL$766,"")</f>
        <v>97908964.299999997</v>
      </c>
      <c r="AD3056" s="47">
        <f>_xlfn.XLOOKUP($E3056,Main_OG!$D$1:$D$766,Main_OG!AM$1:AM$766,"")</f>
        <v>50797372</v>
      </c>
    </row>
    <row r="3057" spans="1:30" x14ac:dyDescent="0.35">
      <c r="A3057" s="36" t="s">
        <v>4275</v>
      </c>
      <c r="B3057" s="45" t="s">
        <v>199</v>
      </c>
      <c r="C3057" s="45" t="s">
        <v>4339</v>
      </c>
      <c r="D3057" s="36" t="s">
        <v>4275</v>
      </c>
      <c r="E3057" s="36" t="str">
        <f t="shared" ref="E3057:E3084" si="147">_xlfn.CONCAT(F3057,"_",I3057)</f>
        <v>2007_NC</v>
      </c>
      <c r="F3057" s="45">
        <f>+F3056+1</f>
        <v>2007</v>
      </c>
      <c r="G3057" s="45">
        <f>_xlfn.XLOOKUP(I3057,Main_OG!$B$1:$B$766,Main_OG!$O$1:$O$766,"")</f>
        <v>0</v>
      </c>
      <c r="H3057" s="45">
        <f>_xlfn.XLOOKUP(E3057,Main_OG!$D$1:$D$766,Main_OG!$J$1:$J$766,"")</f>
        <v>0</v>
      </c>
      <c r="I3057" s="45" t="s">
        <v>199</v>
      </c>
      <c r="J3057" s="45" t="str">
        <f t="shared" si="145"/>
        <v>Duke Energy Progress (Merged)_NC</v>
      </c>
      <c r="K3057" s="45" t="str">
        <f t="shared" si="146"/>
        <v>NC_Duke Energy Progress (Merged)</v>
      </c>
      <c r="L3057" s="45" t="str">
        <f t="shared" si="144"/>
        <v>Duke Energy Progress (Merged)_2007_NC</v>
      </c>
      <c r="M3057" s="45">
        <v>1</v>
      </c>
      <c r="N3057" s="45">
        <v>256525</v>
      </c>
      <c r="O3057" s="45">
        <v>5452</v>
      </c>
      <c r="P3057" s="45">
        <v>1539519</v>
      </c>
      <c r="Q3057" s="45">
        <v>2</v>
      </c>
      <c r="R3057" s="45">
        <v>1442864</v>
      </c>
      <c r="S3057" s="45">
        <v>691896</v>
      </c>
      <c r="T3057" s="45">
        <v>1719094</v>
      </c>
      <c r="U3057" s="45">
        <v>9.09</v>
      </c>
      <c r="V3057" s="45">
        <v>6.61</v>
      </c>
      <c r="W3057" s="45">
        <v>4.87</v>
      </c>
      <c r="X3057" s="45">
        <v>8.19</v>
      </c>
      <c r="Y3057" s="46">
        <v>477920.8</v>
      </c>
      <c r="Z3057" s="46">
        <v>52414.878334009831</v>
      </c>
      <c r="AA3057" s="47">
        <f>_xlfn.XLOOKUP($E3057,Main_OG!$D$1:$D$766,Main_OG!AJ$1:AJ$766,"")</f>
        <v>64600266</v>
      </c>
      <c r="AB3057" s="47">
        <f>_xlfn.XLOOKUP($E3057,Main_OG!$D$1:$D$766,Main_OG!AK$1:AK$766,"")</f>
        <v>1483690</v>
      </c>
      <c r="AC3057" s="47">
        <f>_xlfn.XLOOKUP($E3057,Main_OG!$D$1:$D$766,Main_OG!AL$1:AL$766,"")</f>
        <v>80793738</v>
      </c>
      <c r="AD3057" s="47">
        <f>_xlfn.XLOOKUP($E3057,Main_OG!$D$1:$D$766,Main_OG!AM$1:AM$766,"")</f>
        <v>40044705</v>
      </c>
    </row>
    <row r="3058" spans="1:30" x14ac:dyDescent="0.35">
      <c r="A3058" s="36" t="s">
        <v>4275</v>
      </c>
      <c r="B3058" s="45" t="s">
        <v>467</v>
      </c>
      <c r="C3058" s="45" t="s">
        <v>4339</v>
      </c>
      <c r="D3058" s="36" t="s">
        <v>4275</v>
      </c>
      <c r="E3058" s="36" t="str">
        <f t="shared" si="147"/>
        <v>2007_SC</v>
      </c>
      <c r="F3058" s="45">
        <f>+F3057</f>
        <v>2007</v>
      </c>
      <c r="G3058" s="45">
        <f>_xlfn.XLOOKUP(I3058,Main_OG!$B$1:$B$766,Main_OG!$O$1:$O$766,"")</f>
        <v>0</v>
      </c>
      <c r="H3058" s="45">
        <f>_xlfn.XLOOKUP(E3058,Main_OG!$D$1:$D$766,Main_OG!$J$1:$J$766,"")</f>
        <v>0</v>
      </c>
      <c r="I3058" s="45" t="s">
        <v>467</v>
      </c>
      <c r="J3058" s="45" t="str">
        <f t="shared" si="145"/>
        <v>Duke Energy Progress (Merged)_SC</v>
      </c>
      <c r="K3058" s="45" t="str">
        <f t="shared" si="146"/>
        <v>SC_Duke Energy Progress (Merged)</v>
      </c>
      <c r="L3058" s="45" t="str">
        <f t="shared" si="144"/>
        <v>Duke Energy Progress (Merged)_2007_SC</v>
      </c>
      <c r="M3058" s="45">
        <v>0</v>
      </c>
      <c r="N3058" s="45">
        <v>85872</v>
      </c>
      <c r="O3058" s="45">
        <v>1799</v>
      </c>
      <c r="P3058" s="45">
        <v>441084</v>
      </c>
      <c r="Q3058" s="45">
        <v>0</v>
      </c>
      <c r="R3058" s="45">
        <v>384834</v>
      </c>
      <c r="S3058" s="45">
        <v>421949</v>
      </c>
      <c r="T3058" s="45">
        <v>495112</v>
      </c>
      <c r="U3058" s="45">
        <v>0</v>
      </c>
      <c r="V3058" s="45">
        <v>6.58</v>
      </c>
      <c r="W3058" s="45">
        <v>4.3499999999999996</v>
      </c>
      <c r="X3058" s="45">
        <v>7.68</v>
      </c>
      <c r="Y3058" s="46">
        <v>193386.6</v>
      </c>
      <c r="Z3058" s="46">
        <v>43515.259523279128</v>
      </c>
      <c r="AA3058" s="47">
        <f>_xlfn.XLOOKUP($E3058,Main_OG!$D$1:$D$766,Main_OG!AJ$1:AJ$766,"")</f>
        <v>33224472</v>
      </c>
      <c r="AB3058" s="47">
        <f>_xlfn.XLOOKUP($E3058,Main_OG!$D$1:$D$766,Main_OG!AK$1:AK$766,"")</f>
        <v>828130</v>
      </c>
      <c r="AC3058" s="47">
        <f>_xlfn.XLOOKUP($E3058,Main_OG!$D$1:$D$766,Main_OG!AL$1:AL$766,"")</f>
        <v>99723884</v>
      </c>
      <c r="AD3058" s="47">
        <f>_xlfn.XLOOKUP($E3058,Main_OG!$D$1:$D$766,Main_OG!AM$1:AM$766,"")</f>
        <v>53199914</v>
      </c>
    </row>
    <row r="3059" spans="1:30" x14ac:dyDescent="0.35">
      <c r="A3059" s="36" t="s">
        <v>4275</v>
      </c>
      <c r="B3059" s="45" t="s">
        <v>199</v>
      </c>
      <c r="C3059" s="45" t="s">
        <v>4339</v>
      </c>
      <c r="D3059" s="36" t="s">
        <v>4275</v>
      </c>
      <c r="E3059" s="36" t="str">
        <f t="shared" si="147"/>
        <v>2008_NC</v>
      </c>
      <c r="F3059" s="45">
        <f>+F3058+1</f>
        <v>2008</v>
      </c>
      <c r="G3059" s="45">
        <f>_xlfn.XLOOKUP(I3059,Main_OG!$B$1:$B$766,Main_OG!$O$1:$O$766,"")</f>
        <v>0</v>
      </c>
      <c r="H3059" s="45">
        <f>_xlfn.XLOOKUP(E3059,Main_OG!$D$1:$D$766,Main_OG!$J$1:$J$766,"")</f>
        <v>0</v>
      </c>
      <c r="I3059" s="45" t="s">
        <v>199</v>
      </c>
      <c r="J3059" s="45" t="str">
        <f t="shared" si="145"/>
        <v>Duke Energy Progress (Merged)_NC</v>
      </c>
      <c r="K3059" s="45" t="str">
        <f t="shared" si="146"/>
        <v>NC_Duke Energy Progress (Merged)</v>
      </c>
      <c r="L3059" s="45" t="str">
        <f t="shared" si="144"/>
        <v>Duke Energy Progress (Merged)_2008_NC</v>
      </c>
      <c r="M3059" s="45">
        <v>1</v>
      </c>
      <c r="N3059" s="45">
        <v>450036</v>
      </c>
      <c r="O3059" s="45">
        <v>9136</v>
      </c>
      <c r="P3059" s="45">
        <v>2642911</v>
      </c>
      <c r="Q3059" s="45">
        <v>5098</v>
      </c>
      <c r="R3059" s="45">
        <v>35182345</v>
      </c>
      <c r="S3059" s="45">
        <v>22081245</v>
      </c>
      <c r="T3059" s="45">
        <v>35720568</v>
      </c>
      <c r="U3059" s="45">
        <v>6.57</v>
      </c>
      <c r="V3059" s="45">
        <v>7.2450000000000001</v>
      </c>
      <c r="W3059" s="45">
        <v>5.5949999999999998</v>
      </c>
      <c r="X3059" s="45">
        <v>8.8949999999999996</v>
      </c>
      <c r="Y3059" s="46">
        <v>492688.8</v>
      </c>
      <c r="Z3059" s="46">
        <v>52923.518889248975</v>
      </c>
      <c r="AA3059" s="47">
        <f>_xlfn.XLOOKUP($E3059,Main_OG!$D$1:$D$766,Main_OG!AJ$1:AJ$766,"")</f>
        <v>61994776</v>
      </c>
      <c r="AB3059" s="47">
        <f>_xlfn.XLOOKUP($E3059,Main_OG!$D$1:$D$766,Main_OG!AK$1:AK$766,"")</f>
        <v>1105892</v>
      </c>
      <c r="AC3059" s="47">
        <f>_xlfn.XLOOKUP($E3059,Main_OG!$D$1:$D$766,Main_OG!AL$1:AL$766,"")</f>
        <v>72079564</v>
      </c>
      <c r="AD3059" s="47">
        <f>_xlfn.XLOOKUP($E3059,Main_OG!$D$1:$D$766,Main_OG!AM$1:AM$766,"")</f>
        <v>39776280</v>
      </c>
    </row>
    <row r="3060" spans="1:30" x14ac:dyDescent="0.35">
      <c r="A3060" s="36" t="s">
        <v>4275</v>
      </c>
      <c r="B3060" s="45" t="s">
        <v>467</v>
      </c>
      <c r="C3060" s="45" t="s">
        <v>4339</v>
      </c>
      <c r="D3060" s="36" t="s">
        <v>4275</v>
      </c>
      <c r="E3060" s="36" t="str">
        <f t="shared" si="147"/>
        <v>2008_SC</v>
      </c>
      <c r="F3060" s="45">
        <f>+F3059</f>
        <v>2008</v>
      </c>
      <c r="G3060" s="45">
        <f>_xlfn.XLOOKUP(I3060,Main_OG!$B$1:$B$766,Main_OG!$O$1:$O$766,"")</f>
        <v>0</v>
      </c>
      <c r="H3060" s="45">
        <f>_xlfn.XLOOKUP(E3060,Main_OG!$D$1:$D$766,Main_OG!$J$1:$J$766,"")</f>
        <v>0</v>
      </c>
      <c r="I3060" s="45" t="s">
        <v>467</v>
      </c>
      <c r="J3060" s="45" t="str">
        <f t="shared" si="145"/>
        <v>Duke Energy Progress (Merged)_SC</v>
      </c>
      <c r="K3060" s="45" t="str">
        <f t="shared" si="146"/>
        <v>SC_Duke Energy Progress (Merged)</v>
      </c>
      <c r="L3060" s="45" t="str">
        <f t="shared" si="144"/>
        <v>Duke Energy Progress (Merged)_2008_SC</v>
      </c>
      <c r="M3060" s="45">
        <v>0</v>
      </c>
      <c r="N3060" s="45">
        <v>119299</v>
      </c>
      <c r="O3060" s="45">
        <v>2543</v>
      </c>
      <c r="P3060" s="45">
        <v>587915</v>
      </c>
      <c r="Q3060" s="45">
        <v>0</v>
      </c>
      <c r="R3060" s="45">
        <v>7668104</v>
      </c>
      <c r="S3060" s="45">
        <v>11645945</v>
      </c>
      <c r="T3060" s="45">
        <v>8730514</v>
      </c>
      <c r="U3060" s="45">
        <v>0</v>
      </c>
      <c r="V3060" s="45">
        <v>7.7550000000000008</v>
      </c>
      <c r="W3060" s="45">
        <v>5.34</v>
      </c>
      <c r="X3060" s="45">
        <v>8.76</v>
      </c>
      <c r="Y3060" s="46">
        <v>192497.1</v>
      </c>
      <c r="Z3060" s="46">
        <v>42503.261208444434</v>
      </c>
      <c r="AA3060" s="47">
        <f>_xlfn.XLOOKUP($E3060,Main_OG!$D$1:$D$766,Main_OG!AJ$1:AJ$766,"")</f>
        <v>33910172</v>
      </c>
      <c r="AB3060" s="47">
        <f>_xlfn.XLOOKUP($E3060,Main_OG!$D$1:$D$766,Main_OG!AK$1:AK$766,"")</f>
        <v>682556</v>
      </c>
      <c r="AC3060" s="47">
        <f>_xlfn.XLOOKUP($E3060,Main_OG!$D$1:$D$766,Main_OG!AL$1:AL$766,"")</f>
        <v>91510762</v>
      </c>
      <c r="AD3060" s="47">
        <f>_xlfn.XLOOKUP($E3060,Main_OG!$D$1:$D$766,Main_OG!AM$1:AM$766,"")</f>
        <v>51762950</v>
      </c>
    </row>
    <row r="3061" spans="1:30" x14ac:dyDescent="0.35">
      <c r="A3061" s="36" t="s">
        <v>4275</v>
      </c>
      <c r="B3061" s="45" t="s">
        <v>199</v>
      </c>
      <c r="C3061" s="45" t="s">
        <v>4339</v>
      </c>
      <c r="D3061" s="36" t="s">
        <v>4275</v>
      </c>
      <c r="E3061" s="36" t="str">
        <f t="shared" si="147"/>
        <v>2009_NC</v>
      </c>
      <c r="F3061" s="45">
        <f>+F3060+1</f>
        <v>2009</v>
      </c>
      <c r="G3061" s="45">
        <f>_xlfn.XLOOKUP(I3061,Main_OG!$B$1:$B$766,Main_OG!$O$1:$O$766,"")</f>
        <v>0</v>
      </c>
      <c r="H3061" s="45">
        <f>_xlfn.XLOOKUP(E3061,Main_OG!$D$1:$D$766,Main_OG!$J$1:$J$766,"")</f>
        <v>0</v>
      </c>
      <c r="I3061" s="45" t="s">
        <v>199</v>
      </c>
      <c r="J3061" s="45" t="str">
        <f t="shared" si="145"/>
        <v>Duke Energy Progress (Merged)_NC</v>
      </c>
      <c r="K3061" s="45" t="str">
        <f t="shared" si="146"/>
        <v>NC_Duke Energy Progress (Merged)</v>
      </c>
      <c r="L3061" s="45" t="str">
        <f t="shared" si="144"/>
        <v>Duke Energy Progress (Merged)_2009_NC</v>
      </c>
      <c r="M3061" s="45">
        <v>1</v>
      </c>
      <c r="N3061" s="45">
        <v>450574</v>
      </c>
      <c r="O3061" s="45">
        <v>9585</v>
      </c>
      <c r="P3061" s="45">
        <v>2666608</v>
      </c>
      <c r="Q3061" s="45">
        <v>6695</v>
      </c>
      <c r="R3061" s="45">
        <v>35167749</v>
      </c>
      <c r="S3061" s="45">
        <v>19775022</v>
      </c>
      <c r="T3061" s="45">
        <v>36108999</v>
      </c>
      <c r="U3061" s="45">
        <v>6.83</v>
      </c>
      <c r="V3061" s="45">
        <v>7.6899999999999995</v>
      </c>
      <c r="W3061" s="45">
        <v>5.9550000000000001</v>
      </c>
      <c r="X3061" s="45">
        <v>9.42</v>
      </c>
      <c r="Y3061" s="46">
        <v>473610.5</v>
      </c>
      <c r="Z3061" s="46">
        <v>50119.815026425553</v>
      </c>
      <c r="AA3061" s="47">
        <f>_xlfn.XLOOKUP($E3061,Main_OG!$D$1:$D$766,Main_OG!AJ$1:AJ$766,"")</f>
        <v>52595838</v>
      </c>
      <c r="AB3061" s="47">
        <f>_xlfn.XLOOKUP($E3061,Main_OG!$D$1:$D$766,Main_OG!AK$1:AK$766,"")</f>
        <v>1073360</v>
      </c>
      <c r="AC3061" s="47">
        <f>_xlfn.XLOOKUP($E3061,Main_OG!$D$1:$D$766,Main_OG!AL$1:AL$766,"")</f>
        <v>79952778</v>
      </c>
      <c r="AD3061" s="47">
        <f>_xlfn.XLOOKUP($E3061,Main_OG!$D$1:$D$766,Main_OG!AM$1:AM$766,"")</f>
        <v>40847711</v>
      </c>
    </row>
    <row r="3062" spans="1:30" x14ac:dyDescent="0.35">
      <c r="A3062" s="36" t="s">
        <v>4275</v>
      </c>
      <c r="B3062" s="45" t="s">
        <v>467</v>
      </c>
      <c r="C3062" s="45" t="s">
        <v>4339</v>
      </c>
      <c r="D3062" s="36" t="s">
        <v>4275</v>
      </c>
      <c r="E3062" s="36" t="str">
        <f t="shared" si="147"/>
        <v>2009_SC</v>
      </c>
      <c r="F3062" s="45">
        <f>+F3061</f>
        <v>2009</v>
      </c>
      <c r="G3062" s="45">
        <f>_xlfn.XLOOKUP(I3062,Main_OG!$B$1:$B$766,Main_OG!$O$1:$O$766,"")</f>
        <v>0</v>
      </c>
      <c r="H3062" s="45">
        <f>_xlfn.XLOOKUP(E3062,Main_OG!$D$1:$D$766,Main_OG!$J$1:$J$766,"")</f>
        <v>0</v>
      </c>
      <c r="I3062" s="45" t="s">
        <v>467</v>
      </c>
      <c r="J3062" s="45" t="str">
        <f t="shared" si="145"/>
        <v>Duke Energy Progress (Merged)_SC</v>
      </c>
      <c r="K3062" s="45" t="str">
        <f t="shared" si="146"/>
        <v>SC_Duke Energy Progress (Merged)</v>
      </c>
      <c r="L3062" s="45" t="str">
        <f t="shared" si="144"/>
        <v>Duke Energy Progress (Merged)_2009_SC</v>
      </c>
      <c r="M3062" s="45">
        <v>0</v>
      </c>
      <c r="N3062" s="45">
        <v>119449</v>
      </c>
      <c r="O3062" s="45">
        <v>2526</v>
      </c>
      <c r="P3062" s="45">
        <v>589978</v>
      </c>
      <c r="Q3062" s="45">
        <v>0</v>
      </c>
      <c r="R3062" s="45">
        <v>7601989</v>
      </c>
      <c r="S3062" s="45">
        <v>10059595</v>
      </c>
      <c r="T3062" s="45">
        <v>8703727</v>
      </c>
      <c r="U3062" s="45">
        <v>0</v>
      </c>
      <c r="V3062" s="45">
        <v>7.99</v>
      </c>
      <c r="W3062" s="45">
        <v>5.6749999999999998</v>
      </c>
      <c r="X3062" s="45">
        <v>8.9550000000000001</v>
      </c>
      <c r="Y3062" s="46">
        <v>184081.3</v>
      </c>
      <c r="Z3062" s="46">
        <v>40105.976811553788</v>
      </c>
      <c r="AA3062" s="47">
        <f>_xlfn.XLOOKUP($E3062,Main_OG!$D$1:$D$766,Main_OG!AJ$1:AJ$766,"")</f>
        <v>28120802</v>
      </c>
      <c r="AB3062" s="47">
        <f>_xlfn.XLOOKUP($E3062,Main_OG!$D$1:$D$766,Main_OG!AK$1:AK$766,"")</f>
        <v>1839334</v>
      </c>
      <c r="AC3062" s="47">
        <f>_xlfn.XLOOKUP($E3062,Main_OG!$D$1:$D$766,Main_OG!AL$1:AL$766,"")</f>
        <v>148570182</v>
      </c>
      <c r="AD3062" s="47">
        <f>_xlfn.XLOOKUP($E3062,Main_OG!$D$1:$D$766,Main_OG!AM$1:AM$766,"")</f>
        <v>52149734</v>
      </c>
    </row>
    <row r="3063" spans="1:30" x14ac:dyDescent="0.35">
      <c r="A3063" s="36" t="s">
        <v>4275</v>
      </c>
      <c r="B3063" s="45" t="s">
        <v>199</v>
      </c>
      <c r="C3063" s="45" t="s">
        <v>4339</v>
      </c>
      <c r="D3063" s="36" t="s">
        <v>4275</v>
      </c>
      <c r="E3063" s="36" t="str">
        <f t="shared" si="147"/>
        <v>2010_NC</v>
      </c>
      <c r="F3063" s="45">
        <f>+F3062+1</f>
        <v>2010</v>
      </c>
      <c r="G3063" s="45">
        <f>_xlfn.XLOOKUP(I3063,Main_OG!$B$1:$B$766,Main_OG!$O$1:$O$766,"")</f>
        <v>0</v>
      </c>
      <c r="H3063" s="45">
        <f>_xlfn.XLOOKUP(E3063,Main_OG!$D$1:$D$766,Main_OG!$J$1:$J$766,"")</f>
        <v>0</v>
      </c>
      <c r="I3063" s="45" t="s">
        <v>199</v>
      </c>
      <c r="J3063" s="45" t="str">
        <f t="shared" si="145"/>
        <v>Duke Energy Progress (Merged)_NC</v>
      </c>
      <c r="K3063" s="45" t="str">
        <f t="shared" si="146"/>
        <v>NC_Duke Energy Progress (Merged)</v>
      </c>
      <c r="L3063" s="45" t="str">
        <f t="shared" si="144"/>
        <v>Duke Energy Progress (Merged)_2010_NC</v>
      </c>
      <c r="M3063" s="45">
        <v>8</v>
      </c>
      <c r="N3063" s="45">
        <v>447096</v>
      </c>
      <c r="O3063" s="45">
        <v>9259</v>
      </c>
      <c r="P3063" s="45">
        <v>2663390</v>
      </c>
      <c r="Q3063" s="45">
        <v>7050</v>
      </c>
      <c r="R3063" s="45">
        <v>36377470</v>
      </c>
      <c r="S3063" s="45">
        <v>20630819</v>
      </c>
      <c r="T3063" s="45">
        <v>39910395</v>
      </c>
      <c r="U3063" s="45">
        <v>7.09</v>
      </c>
      <c r="V3063" s="45">
        <v>7.8849999999999998</v>
      </c>
      <c r="W3063" s="45">
        <v>6.18</v>
      </c>
      <c r="X3063" s="45">
        <v>9.6550000000000011</v>
      </c>
      <c r="Y3063" s="46">
        <v>482030.4</v>
      </c>
      <c r="Z3063" s="46">
        <v>50344.777309431447</v>
      </c>
      <c r="AA3063" s="47">
        <f>_xlfn.XLOOKUP($E3063,Main_OG!$D$1:$D$766,Main_OG!AJ$1:AJ$766,"")</f>
        <v>58683252</v>
      </c>
      <c r="AB3063" s="47">
        <f>_xlfn.XLOOKUP($E3063,Main_OG!$D$1:$D$766,Main_OG!AK$1:AK$766,"")</f>
        <v>1132566</v>
      </c>
      <c r="AC3063" s="47">
        <f>_xlfn.XLOOKUP($E3063,Main_OG!$D$1:$D$766,Main_OG!AL$1:AL$766,"")</f>
        <v>146751936</v>
      </c>
      <c r="AD3063" s="47">
        <f>_xlfn.XLOOKUP($E3063,Main_OG!$D$1:$D$766,Main_OG!AM$1:AM$766,"")</f>
        <v>40739529</v>
      </c>
    </row>
    <row r="3064" spans="1:30" x14ac:dyDescent="0.35">
      <c r="A3064" s="36" t="s">
        <v>4275</v>
      </c>
      <c r="B3064" s="45" t="s">
        <v>467</v>
      </c>
      <c r="C3064" s="45" t="s">
        <v>4339</v>
      </c>
      <c r="D3064" s="36" t="s">
        <v>4275</v>
      </c>
      <c r="E3064" s="36" t="str">
        <f t="shared" si="147"/>
        <v>2010_SC</v>
      </c>
      <c r="F3064" s="45">
        <f>+F3063</f>
        <v>2010</v>
      </c>
      <c r="G3064" s="45">
        <f>_xlfn.XLOOKUP(I3064,Main_OG!$B$1:$B$766,Main_OG!$O$1:$O$766,"")</f>
        <v>0</v>
      </c>
      <c r="H3064" s="45">
        <f>_xlfn.XLOOKUP(E3064,Main_OG!$D$1:$D$766,Main_OG!$J$1:$J$766,"")</f>
        <v>0</v>
      </c>
      <c r="I3064" s="45" t="s">
        <v>467</v>
      </c>
      <c r="J3064" s="45" t="str">
        <f t="shared" si="145"/>
        <v>Duke Energy Progress (Merged)_SC</v>
      </c>
      <c r="K3064" s="45" t="str">
        <f t="shared" si="146"/>
        <v>SC_Duke Energy Progress (Merged)</v>
      </c>
      <c r="L3064" s="45" t="str">
        <f t="shared" si="144"/>
        <v>Duke Energy Progress (Merged)_2010_SC</v>
      </c>
      <c r="M3064" s="45">
        <v>0</v>
      </c>
      <c r="N3064" s="45">
        <v>118240</v>
      </c>
      <c r="O3064" s="45">
        <v>2455</v>
      </c>
      <c r="P3064" s="45">
        <v>587021</v>
      </c>
      <c r="Q3064" s="45">
        <v>0</v>
      </c>
      <c r="R3064" s="45">
        <v>7831988</v>
      </c>
      <c r="S3064" s="45">
        <v>10763874</v>
      </c>
      <c r="T3064" s="45">
        <v>9735246</v>
      </c>
      <c r="U3064" s="45">
        <v>0</v>
      </c>
      <c r="V3064" s="45">
        <v>7.87</v>
      </c>
      <c r="W3064" s="45">
        <v>5.375</v>
      </c>
      <c r="X3064" s="45">
        <v>9.0399999999999991</v>
      </c>
      <c r="Y3064" s="46">
        <v>188777.2</v>
      </c>
      <c r="Z3064" s="46">
        <v>40721.197382311664</v>
      </c>
      <c r="AA3064" s="47">
        <f>_xlfn.XLOOKUP($E3064,Main_OG!$D$1:$D$766,Main_OG!AJ$1:AJ$766,"")</f>
        <v>30786880</v>
      </c>
      <c r="AB3064" s="47">
        <f>_xlfn.XLOOKUP($E3064,Main_OG!$D$1:$D$766,Main_OG!AK$1:AK$766,"")</f>
        <v>718634</v>
      </c>
      <c r="AC3064" s="47">
        <f>_xlfn.XLOOKUP($E3064,Main_OG!$D$1:$D$766,Main_OG!AL$1:AL$766,"")</f>
        <v>173282828</v>
      </c>
      <c r="AD3064" s="47">
        <f>_xlfn.XLOOKUP($E3064,Main_OG!$D$1:$D$766,Main_OG!AM$1:AM$766,"")</f>
        <v>51988079</v>
      </c>
    </row>
    <row r="3065" spans="1:30" x14ac:dyDescent="0.35">
      <c r="A3065" s="36" t="s">
        <v>4275</v>
      </c>
      <c r="B3065" s="45" t="s">
        <v>199</v>
      </c>
      <c r="C3065" s="45" t="s">
        <v>4339</v>
      </c>
      <c r="D3065" s="36" t="s">
        <v>4275</v>
      </c>
      <c r="E3065" s="36" t="str">
        <f t="shared" si="147"/>
        <v>2011_NC</v>
      </c>
      <c r="F3065" s="45">
        <f>+F3064+1</f>
        <v>2011</v>
      </c>
      <c r="G3065" s="45">
        <f>_xlfn.XLOOKUP(I3065,Main_OG!$B$1:$B$766,Main_OG!$O$1:$O$766,"")</f>
        <v>0</v>
      </c>
      <c r="H3065" s="45">
        <f>_xlfn.XLOOKUP(E3065,Main_OG!$D$1:$D$766,Main_OG!$J$1:$J$766,"")</f>
        <v>0</v>
      </c>
      <c r="I3065" s="45" t="s">
        <v>199</v>
      </c>
      <c r="J3065" s="45" t="str">
        <f t="shared" si="145"/>
        <v>Duke Energy Progress (Merged)_NC</v>
      </c>
      <c r="K3065" s="45" t="str">
        <f t="shared" si="146"/>
        <v>NC_Duke Energy Progress (Merged)</v>
      </c>
      <c r="L3065" s="45" t="str">
        <f t="shared" si="144"/>
        <v>Duke Energy Progress (Merged)_2011_NC</v>
      </c>
      <c r="M3065" s="45">
        <v>1</v>
      </c>
      <c r="N3065" s="45">
        <v>447727</v>
      </c>
      <c r="O3065" s="45">
        <v>9045</v>
      </c>
      <c r="P3065" s="45">
        <v>2674272</v>
      </c>
      <c r="Q3065" s="45">
        <v>7212</v>
      </c>
      <c r="R3065" s="45">
        <v>35495017</v>
      </c>
      <c r="S3065" s="45">
        <v>20485798</v>
      </c>
      <c r="T3065" s="45">
        <v>36796180</v>
      </c>
      <c r="U3065" s="45">
        <v>7.04</v>
      </c>
      <c r="V3065" s="45">
        <v>7.7050000000000001</v>
      </c>
      <c r="W3065" s="45">
        <v>5.98</v>
      </c>
      <c r="X3065" s="45">
        <v>9.6349999999999998</v>
      </c>
      <c r="Y3065" s="46">
        <v>484200.3</v>
      </c>
      <c r="Z3065" s="46">
        <v>50129.89556899415</v>
      </c>
      <c r="AA3065" s="47">
        <f>_xlfn.XLOOKUP($E3065,Main_OG!$D$1:$D$766,Main_OG!AJ$1:AJ$766,"")</f>
        <v>48903486</v>
      </c>
      <c r="AB3065" s="47">
        <f>_xlfn.XLOOKUP($E3065,Main_OG!$D$1:$D$766,Main_OG!AK$1:AK$766,"")</f>
        <v>811296</v>
      </c>
      <c r="AC3065" s="47">
        <f>_xlfn.XLOOKUP($E3065,Main_OG!$D$1:$D$766,Main_OG!AL$1:AL$766,"")</f>
        <v>180311642</v>
      </c>
      <c r="AD3065" s="47">
        <f>_xlfn.XLOOKUP($E3065,Main_OG!$D$1:$D$766,Main_OG!AM$1:AM$766,"")</f>
        <v>40526834</v>
      </c>
    </row>
    <row r="3066" spans="1:30" x14ac:dyDescent="0.35">
      <c r="A3066" s="36" t="s">
        <v>4275</v>
      </c>
      <c r="B3066" s="45" t="s">
        <v>467</v>
      </c>
      <c r="C3066" s="45" t="s">
        <v>4339</v>
      </c>
      <c r="D3066" s="36" t="s">
        <v>4275</v>
      </c>
      <c r="E3066" s="36" t="str">
        <f t="shared" si="147"/>
        <v>2011_SC</v>
      </c>
      <c r="F3066" s="45">
        <f>+F3065</f>
        <v>2011</v>
      </c>
      <c r="G3066" s="45">
        <f>_xlfn.XLOOKUP(I3066,Main_OG!$B$1:$B$766,Main_OG!$O$1:$O$766,"")</f>
        <v>0</v>
      </c>
      <c r="H3066" s="45">
        <f>_xlfn.XLOOKUP(E3066,Main_OG!$D$1:$D$766,Main_OG!$J$1:$J$766,"")</f>
        <v>0</v>
      </c>
      <c r="I3066" s="45" t="s">
        <v>467</v>
      </c>
      <c r="J3066" s="45" t="str">
        <f t="shared" si="145"/>
        <v>Duke Energy Progress (Merged)_SC</v>
      </c>
      <c r="K3066" s="45" t="str">
        <f t="shared" si="146"/>
        <v>SC_Duke Energy Progress (Merged)</v>
      </c>
      <c r="L3066" s="45" t="str">
        <f t="shared" si="144"/>
        <v>Duke Energy Progress (Merged)_2011_SC</v>
      </c>
      <c r="M3066" s="45">
        <v>0</v>
      </c>
      <c r="N3066" s="45">
        <v>118306</v>
      </c>
      <c r="O3066" s="45">
        <v>2400</v>
      </c>
      <c r="P3066" s="45">
        <v>588002</v>
      </c>
      <c r="Q3066" s="45">
        <v>0</v>
      </c>
      <c r="R3066" s="45">
        <v>7470759</v>
      </c>
      <c r="S3066" s="45">
        <v>10777313</v>
      </c>
      <c r="T3066" s="45">
        <v>8802456</v>
      </c>
      <c r="U3066" s="45">
        <v>0</v>
      </c>
      <c r="V3066" s="45">
        <v>8.1000000000000014</v>
      </c>
      <c r="W3066" s="45">
        <v>5.4649999999999999</v>
      </c>
      <c r="X3066" s="45">
        <v>9.4649999999999999</v>
      </c>
      <c r="Y3066" s="46">
        <v>193221</v>
      </c>
      <c r="Z3066" s="46">
        <v>41351.437244992405</v>
      </c>
      <c r="AA3066" s="47">
        <f>_xlfn.XLOOKUP($E3066,Main_OG!$D$1:$D$766,Main_OG!AJ$1:AJ$766,"")</f>
        <v>27988132</v>
      </c>
      <c r="AB3066" s="47">
        <f>_xlfn.XLOOKUP($E3066,Main_OG!$D$1:$D$766,Main_OG!AK$1:AK$766,"")</f>
        <v>425476</v>
      </c>
      <c r="AC3066" s="47">
        <f>_xlfn.XLOOKUP($E3066,Main_OG!$D$1:$D$766,Main_OG!AL$1:AL$766,"")</f>
        <v>200026144</v>
      </c>
      <c r="AD3066" s="47">
        <f>_xlfn.XLOOKUP($E3066,Main_OG!$D$1:$D$766,Main_OG!AM$1:AM$766,"")</f>
        <v>52902576</v>
      </c>
    </row>
    <row r="3067" spans="1:30" x14ac:dyDescent="0.35">
      <c r="A3067" s="36" t="s">
        <v>4275</v>
      </c>
      <c r="B3067" s="45" t="s">
        <v>199</v>
      </c>
      <c r="C3067" s="45" t="s">
        <v>4339</v>
      </c>
      <c r="D3067" s="36" t="s">
        <v>4275</v>
      </c>
      <c r="E3067" s="36" t="str">
        <f t="shared" si="147"/>
        <v>2012_NC</v>
      </c>
      <c r="F3067" s="45">
        <f>+F3066+1</f>
        <v>2012</v>
      </c>
      <c r="G3067" s="45">
        <f>_xlfn.XLOOKUP(I3067,Main_OG!$B$1:$B$766,Main_OG!$O$1:$O$766,"")</f>
        <v>0</v>
      </c>
      <c r="H3067" s="45">
        <f>_xlfn.XLOOKUP(E3067,Main_OG!$D$1:$D$766,Main_OG!$J$1:$J$766,"")</f>
        <v>1</v>
      </c>
      <c r="I3067" s="45" t="s">
        <v>199</v>
      </c>
      <c r="J3067" s="45" t="str">
        <f t="shared" si="145"/>
        <v>Duke Energy Progress (Merged)_NC</v>
      </c>
      <c r="K3067" s="45" t="str">
        <f t="shared" si="146"/>
        <v>NC_Duke Energy Progress (Merged)</v>
      </c>
      <c r="L3067" s="45" t="str">
        <f t="shared" si="144"/>
        <v>Duke Energy Progress (Merged)_2012_NC</v>
      </c>
      <c r="M3067" s="45">
        <v>1</v>
      </c>
      <c r="N3067" s="45">
        <v>453018</v>
      </c>
      <c r="O3067" s="45">
        <v>8800</v>
      </c>
      <c r="P3067" s="45">
        <v>2692992</v>
      </c>
      <c r="Q3067" s="45">
        <v>7124</v>
      </c>
      <c r="R3067" s="45">
        <v>35652127</v>
      </c>
      <c r="S3067" s="45">
        <v>20732271</v>
      </c>
      <c r="T3067" s="45">
        <v>34885049</v>
      </c>
      <c r="U3067" s="45">
        <v>7.8846154000000004</v>
      </c>
      <c r="V3067" s="45">
        <v>8.2307919500000004</v>
      </c>
      <c r="W3067" s="45">
        <v>6.3466467499999997</v>
      </c>
      <c r="X3067" s="45">
        <v>10.3237275</v>
      </c>
      <c r="Y3067" s="46">
        <v>488126.5</v>
      </c>
      <c r="Z3067" s="46">
        <v>50054.964155372181</v>
      </c>
      <c r="AA3067" s="47">
        <f>_xlfn.XLOOKUP($E3067,Main_OG!$D$1:$D$766,Main_OG!AJ$1:AJ$766,"")</f>
        <v>41522026</v>
      </c>
      <c r="AB3067" s="47">
        <f>_xlfn.XLOOKUP($E3067,Main_OG!$D$1:$D$766,Main_OG!AK$1:AK$766,"")</f>
        <v>704216</v>
      </c>
      <c r="AC3067" s="47">
        <f>_xlfn.XLOOKUP($E3067,Main_OG!$D$1:$D$766,Main_OG!AL$1:AL$766,"")</f>
        <v>302621526</v>
      </c>
      <c r="AD3067" s="47">
        <f>_xlfn.XLOOKUP($E3067,Main_OG!$D$1:$D$766,Main_OG!AM$1:AM$766,"")</f>
        <v>39385592</v>
      </c>
    </row>
    <row r="3068" spans="1:30" x14ac:dyDescent="0.35">
      <c r="A3068" s="36" t="s">
        <v>4275</v>
      </c>
      <c r="B3068" s="45" t="s">
        <v>467</v>
      </c>
      <c r="C3068" s="45" t="s">
        <v>4339</v>
      </c>
      <c r="D3068" s="36" t="s">
        <v>4275</v>
      </c>
      <c r="E3068" s="36" t="str">
        <f t="shared" si="147"/>
        <v>2012_SC</v>
      </c>
      <c r="F3068" s="45">
        <f>+F3067</f>
        <v>2012</v>
      </c>
      <c r="G3068" s="45">
        <f>_xlfn.XLOOKUP(I3068,Main_OG!$B$1:$B$766,Main_OG!$O$1:$O$766,"")</f>
        <v>0</v>
      </c>
      <c r="H3068" s="45">
        <f>_xlfn.XLOOKUP(E3068,Main_OG!$D$1:$D$766,Main_OG!$J$1:$J$766,"")</f>
        <v>1</v>
      </c>
      <c r="I3068" s="45" t="s">
        <v>467</v>
      </c>
      <c r="J3068" s="45" t="str">
        <f t="shared" si="145"/>
        <v>Duke Energy Progress (Merged)_SC</v>
      </c>
      <c r="K3068" s="45" t="str">
        <f t="shared" si="146"/>
        <v>SC_Duke Energy Progress (Merged)</v>
      </c>
      <c r="L3068" s="45" t="str">
        <f t="shared" si="144"/>
        <v>Duke Energy Progress (Merged)_2012_SC</v>
      </c>
      <c r="M3068" s="45">
        <v>0</v>
      </c>
      <c r="N3068" s="45">
        <v>119389</v>
      </c>
      <c r="O3068" s="45">
        <v>2380</v>
      </c>
      <c r="P3068" s="45">
        <v>590872</v>
      </c>
      <c r="Q3068" s="45">
        <v>0</v>
      </c>
      <c r="R3068" s="45">
        <v>7424357</v>
      </c>
      <c r="S3068" s="45">
        <v>10791855</v>
      </c>
      <c r="T3068" s="45">
        <v>8259536</v>
      </c>
      <c r="U3068" s="45">
        <v>0</v>
      </c>
      <c r="V3068" s="45">
        <v>8.4065685999999999</v>
      </c>
      <c r="W3068" s="45">
        <v>5.7080320499999999</v>
      </c>
      <c r="X3068" s="45">
        <v>9.9037298000000007</v>
      </c>
      <c r="Y3068" s="46">
        <v>195406.1</v>
      </c>
      <c r="Z3068" s="46">
        <v>41408.133498706404</v>
      </c>
      <c r="AA3068" s="47">
        <f>_xlfn.XLOOKUP($E3068,Main_OG!$D$1:$D$766,Main_OG!AJ$1:AJ$766,"")</f>
        <v>23411616</v>
      </c>
      <c r="AB3068" s="47">
        <f>_xlfn.XLOOKUP($E3068,Main_OG!$D$1:$D$766,Main_OG!AK$1:AK$766,"")</f>
        <v>432408</v>
      </c>
      <c r="AC3068" s="47">
        <f>_xlfn.XLOOKUP($E3068,Main_OG!$D$1:$D$766,Main_OG!AL$1:AL$766,"")</f>
        <v>233422096</v>
      </c>
      <c r="AD3068" s="47">
        <f>_xlfn.XLOOKUP($E3068,Main_OG!$D$1:$D$766,Main_OG!AM$1:AM$766,"")</f>
        <v>51145302</v>
      </c>
    </row>
    <row r="3069" spans="1:30" x14ac:dyDescent="0.35">
      <c r="A3069" s="36" t="s">
        <v>4275</v>
      </c>
      <c r="B3069" s="45" t="s">
        <v>199</v>
      </c>
      <c r="C3069" s="45" t="s">
        <v>4339</v>
      </c>
      <c r="D3069" s="36" t="s">
        <v>4275</v>
      </c>
      <c r="E3069" s="36" t="str">
        <f t="shared" si="147"/>
        <v>2013_NC</v>
      </c>
      <c r="F3069" s="45">
        <f>+F3068+1</f>
        <v>2013</v>
      </c>
      <c r="G3069" s="45">
        <f>_xlfn.XLOOKUP(I3069,Main_OG!$B$1:$B$766,Main_OG!$O$1:$O$766,"")</f>
        <v>0</v>
      </c>
      <c r="H3069" s="45">
        <f>_xlfn.XLOOKUP(E3069,Main_OG!$D$1:$D$766,Main_OG!$J$1:$J$766,"")</f>
        <v>1</v>
      </c>
      <c r="I3069" s="45" t="s">
        <v>199</v>
      </c>
      <c r="J3069" s="45" t="str">
        <f t="shared" si="145"/>
        <v>Duke Energy Progress (Merged)_NC</v>
      </c>
      <c r="K3069" s="45" t="str">
        <f t="shared" si="146"/>
        <v>NC_Duke Energy Progress (Merged)</v>
      </c>
      <c r="L3069" s="45" t="str">
        <f t="shared" si="144"/>
        <v>Duke Energy Progress (Merged)_2013_NC</v>
      </c>
      <c r="M3069" s="45">
        <v>1</v>
      </c>
      <c r="N3069" s="45">
        <v>457044</v>
      </c>
      <c r="O3069" s="45">
        <v>8606</v>
      </c>
      <c r="P3069" s="45">
        <v>2715443</v>
      </c>
      <c r="Q3069" s="45">
        <v>7405</v>
      </c>
      <c r="R3069" s="45">
        <v>35767557</v>
      </c>
      <c r="S3069" s="45">
        <v>20562921</v>
      </c>
      <c r="T3069" s="45">
        <v>35850501</v>
      </c>
      <c r="U3069" s="45">
        <v>7.9392301999999999</v>
      </c>
      <c r="V3069" s="45">
        <v>8.3224149000000001</v>
      </c>
      <c r="W3069" s="45">
        <v>6.3530037000000004</v>
      </c>
      <c r="X3069" s="45">
        <v>10.38335</v>
      </c>
      <c r="Y3069" s="46">
        <v>497456.6</v>
      </c>
      <c r="Z3069" s="46">
        <v>50520.046427657056</v>
      </c>
      <c r="AA3069" s="47">
        <f>_xlfn.XLOOKUP($E3069,Main_OG!$D$1:$D$766,Main_OG!AJ$1:AJ$766,"")</f>
        <v>38155232</v>
      </c>
      <c r="AB3069" s="47">
        <f>_xlfn.XLOOKUP($E3069,Main_OG!$D$1:$D$766,Main_OG!AK$1:AK$766,"")</f>
        <v>802468</v>
      </c>
      <c r="AC3069" s="47">
        <f>_xlfn.XLOOKUP($E3069,Main_OG!$D$1:$D$766,Main_OG!AL$1:AL$766,"")</f>
        <v>404069464</v>
      </c>
      <c r="AD3069" s="47">
        <f>_xlfn.XLOOKUP($E3069,Main_OG!$D$1:$D$766,Main_OG!AM$1:AM$766,"")</f>
        <v>40241737</v>
      </c>
    </row>
    <row r="3070" spans="1:30" x14ac:dyDescent="0.35">
      <c r="A3070" s="36" t="s">
        <v>4275</v>
      </c>
      <c r="B3070" s="45" t="s">
        <v>467</v>
      </c>
      <c r="C3070" s="45" t="s">
        <v>4339</v>
      </c>
      <c r="D3070" s="36" t="s">
        <v>4275</v>
      </c>
      <c r="E3070" s="36" t="str">
        <f t="shared" si="147"/>
        <v>2013_SC</v>
      </c>
      <c r="F3070" s="45">
        <f>+F3069</f>
        <v>2013</v>
      </c>
      <c r="G3070" s="45">
        <f>_xlfn.XLOOKUP(I3070,Main_OG!$B$1:$B$766,Main_OG!$O$1:$O$766,"")</f>
        <v>0</v>
      </c>
      <c r="H3070" s="45">
        <f>_xlfn.XLOOKUP(E3070,Main_OG!$D$1:$D$766,Main_OG!$J$1:$J$766,"")</f>
        <v>1</v>
      </c>
      <c r="I3070" s="45" t="s">
        <v>467</v>
      </c>
      <c r="J3070" s="45" t="str">
        <f t="shared" si="145"/>
        <v>Duke Energy Progress (Merged)_SC</v>
      </c>
      <c r="K3070" s="45" t="str">
        <f t="shared" si="146"/>
        <v>SC_Duke Energy Progress (Merged)</v>
      </c>
      <c r="L3070" s="45" t="str">
        <f t="shared" si="144"/>
        <v>Duke Energy Progress (Merged)_2013_SC</v>
      </c>
      <c r="M3070" s="45">
        <v>0</v>
      </c>
      <c r="N3070" s="45">
        <v>120210</v>
      </c>
      <c r="O3070" s="45">
        <v>2352</v>
      </c>
      <c r="P3070" s="45">
        <v>595214</v>
      </c>
      <c r="Q3070" s="45">
        <v>0</v>
      </c>
      <c r="R3070" s="45">
        <v>7360941</v>
      </c>
      <c r="S3070" s="45">
        <v>11003254</v>
      </c>
      <c r="T3070" s="45">
        <v>8435872</v>
      </c>
      <c r="U3070" s="45">
        <v>0</v>
      </c>
      <c r="V3070" s="45">
        <v>8.3767832000000002</v>
      </c>
      <c r="W3070" s="45">
        <v>5.4792307999999998</v>
      </c>
      <c r="X3070" s="45">
        <v>9.8392900999999995</v>
      </c>
      <c r="Y3070" s="46">
        <v>200147.3</v>
      </c>
      <c r="Z3070" s="46">
        <v>41990.685348000792</v>
      </c>
      <c r="AA3070" s="47">
        <f>_xlfn.XLOOKUP($E3070,Main_OG!$D$1:$D$766,Main_OG!AJ$1:AJ$766,"")</f>
        <v>20070110</v>
      </c>
      <c r="AB3070" s="47">
        <f>_xlfn.XLOOKUP($E3070,Main_OG!$D$1:$D$766,Main_OG!AK$1:AK$766,"")</f>
        <v>416396</v>
      </c>
      <c r="AC3070" s="47">
        <f>_xlfn.XLOOKUP($E3070,Main_OG!$D$1:$D$766,Main_OG!AL$1:AL$766,"")</f>
        <v>181305188</v>
      </c>
      <c r="AD3070" s="47">
        <f>_xlfn.XLOOKUP($E3070,Main_OG!$D$1:$D$766,Main_OG!AM$1:AM$766,"")</f>
        <v>54251968</v>
      </c>
    </row>
    <row r="3071" spans="1:30" x14ac:dyDescent="0.35">
      <c r="A3071" s="36" t="s">
        <v>4275</v>
      </c>
      <c r="B3071" s="45" t="s">
        <v>199</v>
      </c>
      <c r="C3071" s="45" t="s">
        <v>4339</v>
      </c>
      <c r="D3071" s="36" t="s">
        <v>4275</v>
      </c>
      <c r="E3071" s="36" t="str">
        <f t="shared" si="147"/>
        <v>2014_NC</v>
      </c>
      <c r="F3071" s="45">
        <f>+F3070+1</f>
        <v>2014</v>
      </c>
      <c r="G3071" s="45">
        <f>_xlfn.XLOOKUP(I3071,Main_OG!$B$1:$B$766,Main_OG!$O$1:$O$766,"")</f>
        <v>0</v>
      </c>
      <c r="H3071" s="45">
        <f>_xlfn.XLOOKUP(E3071,Main_OG!$D$1:$D$766,Main_OG!$J$1:$J$766,"")</f>
        <v>1</v>
      </c>
      <c r="I3071" s="45" t="s">
        <v>199</v>
      </c>
      <c r="J3071" s="45" t="str">
        <f t="shared" si="145"/>
        <v>Duke Energy Progress (Merged)_NC</v>
      </c>
      <c r="K3071" s="45" t="str">
        <f t="shared" si="146"/>
        <v>NC_Duke Energy Progress (Merged)</v>
      </c>
      <c r="L3071" s="45" t="str">
        <f t="shared" si="144"/>
        <v>Duke Energy Progress (Merged)_2014_NC</v>
      </c>
      <c r="M3071" s="45">
        <v>1</v>
      </c>
      <c r="N3071" s="45">
        <v>459215</v>
      </c>
      <c r="O3071" s="45">
        <v>8549</v>
      </c>
      <c r="P3071" s="45">
        <v>2731844</v>
      </c>
      <c r="Q3071" s="45">
        <v>8670</v>
      </c>
      <c r="R3071" s="45">
        <v>36488134</v>
      </c>
      <c r="S3071" s="45">
        <v>20506530</v>
      </c>
      <c r="T3071" s="45">
        <v>37253715</v>
      </c>
      <c r="U3071" s="45">
        <v>7.8419838999999998</v>
      </c>
      <c r="V3071" s="45">
        <v>8.2703479000000009</v>
      </c>
      <c r="W3071" s="45">
        <v>6.3841160000000006</v>
      </c>
      <c r="X3071" s="45">
        <v>10.54691</v>
      </c>
      <c r="Y3071" s="46">
        <v>509782.4</v>
      </c>
      <c r="Z3071" s="46">
        <v>51299.91612405589</v>
      </c>
      <c r="AA3071" s="47">
        <f>_xlfn.XLOOKUP($E3071,Main_OG!$D$1:$D$766,Main_OG!AJ$1:AJ$766,"")</f>
        <v>38991564</v>
      </c>
      <c r="AB3071" s="47">
        <f>_xlfn.XLOOKUP($E3071,Main_OG!$D$1:$D$766,Main_OG!AK$1:AK$766,"")</f>
        <v>1789932</v>
      </c>
      <c r="AC3071" s="47">
        <f>_xlfn.XLOOKUP($E3071,Main_OG!$D$1:$D$766,Main_OG!AL$1:AL$766,"")</f>
        <v>412695090</v>
      </c>
      <c r="AD3071" s="47">
        <f>_xlfn.XLOOKUP($E3071,Main_OG!$D$1:$D$766,Main_OG!AM$1:AM$766,"")</f>
        <v>40967020</v>
      </c>
    </row>
    <row r="3072" spans="1:30" x14ac:dyDescent="0.35">
      <c r="A3072" s="36" t="s">
        <v>4275</v>
      </c>
      <c r="B3072" s="45" t="s">
        <v>467</v>
      </c>
      <c r="C3072" s="45" t="s">
        <v>4339</v>
      </c>
      <c r="D3072" s="36" t="s">
        <v>4275</v>
      </c>
      <c r="E3072" s="36" t="str">
        <f t="shared" si="147"/>
        <v>2014_SC</v>
      </c>
      <c r="F3072" s="45">
        <f>+F3071</f>
        <v>2014</v>
      </c>
      <c r="G3072" s="45">
        <f>_xlfn.XLOOKUP(I3072,Main_OG!$B$1:$B$766,Main_OG!$O$1:$O$766,"")</f>
        <v>0</v>
      </c>
      <c r="H3072" s="45">
        <f>_xlfn.XLOOKUP(E3072,Main_OG!$D$1:$D$766,Main_OG!$J$1:$J$766,"")</f>
        <v>1</v>
      </c>
      <c r="I3072" s="45" t="s">
        <v>467</v>
      </c>
      <c r="J3072" s="45" t="str">
        <f t="shared" si="145"/>
        <v>Duke Energy Progress (Merged)_SC</v>
      </c>
      <c r="K3072" s="45" t="str">
        <f t="shared" si="146"/>
        <v>SC_Duke Energy Progress (Merged)</v>
      </c>
      <c r="L3072" s="45" t="str">
        <f t="shared" si="144"/>
        <v>Duke Energy Progress (Merged)_2014_SC</v>
      </c>
      <c r="M3072" s="45">
        <v>0</v>
      </c>
      <c r="N3072" s="45">
        <v>120836</v>
      </c>
      <c r="O3072" s="45">
        <v>2327</v>
      </c>
      <c r="P3072" s="45">
        <v>599783</v>
      </c>
      <c r="Q3072" s="45">
        <v>0</v>
      </c>
      <c r="R3072" s="45">
        <v>7531617</v>
      </c>
      <c r="S3072" s="45">
        <v>11303787</v>
      </c>
      <c r="T3072" s="45">
        <v>8926452</v>
      </c>
      <c r="U3072" s="45">
        <v>0</v>
      </c>
      <c r="V3072" s="45">
        <v>8.6811497499999994</v>
      </c>
      <c r="W3072" s="45">
        <v>5.7303786500000005</v>
      </c>
      <c r="X3072" s="45">
        <v>10.309630500000001</v>
      </c>
      <c r="Y3072" s="46">
        <v>206077.9</v>
      </c>
      <c r="Z3072" s="46">
        <v>42694.00508571</v>
      </c>
      <c r="AA3072" s="47">
        <f>_xlfn.XLOOKUP($E3072,Main_OG!$D$1:$D$766,Main_OG!AJ$1:AJ$766,"")</f>
        <v>23503038</v>
      </c>
      <c r="AB3072" s="47">
        <f>_xlfn.XLOOKUP($E3072,Main_OG!$D$1:$D$766,Main_OG!AK$1:AK$766,"")</f>
        <v>999570</v>
      </c>
      <c r="AC3072" s="47">
        <f>_xlfn.XLOOKUP($E3072,Main_OG!$D$1:$D$766,Main_OG!AL$1:AL$766,"")</f>
        <v>172666708</v>
      </c>
      <c r="AD3072" s="47">
        <f>_xlfn.XLOOKUP($E3072,Main_OG!$D$1:$D$766,Main_OG!AM$1:AM$766,"")</f>
        <v>52418553</v>
      </c>
    </row>
    <row r="3073" spans="1:30" x14ac:dyDescent="0.35">
      <c r="A3073" s="36" t="s">
        <v>4275</v>
      </c>
      <c r="B3073" s="45" t="s">
        <v>199</v>
      </c>
      <c r="C3073" s="45" t="s">
        <v>4339</v>
      </c>
      <c r="D3073" s="36" t="s">
        <v>4275</v>
      </c>
      <c r="E3073" s="36" t="str">
        <f t="shared" si="147"/>
        <v>2015_NC</v>
      </c>
      <c r="F3073" s="45">
        <f>+F3072+1</f>
        <v>2015</v>
      </c>
      <c r="G3073" s="45">
        <f>_xlfn.XLOOKUP(I3073,Main_OG!$B$1:$B$766,Main_OG!$O$1:$O$766,"")</f>
        <v>0</v>
      </c>
      <c r="H3073" s="45">
        <f>_xlfn.XLOOKUP(E3073,Main_OG!$D$1:$D$766,Main_OG!$J$1:$J$766,"")</f>
        <v>1</v>
      </c>
      <c r="I3073" s="45" t="s">
        <v>199</v>
      </c>
      <c r="J3073" s="45" t="str">
        <f t="shared" si="145"/>
        <v>Duke Energy Progress (Merged)_NC</v>
      </c>
      <c r="K3073" s="45" t="str">
        <f t="shared" si="146"/>
        <v>NC_Duke Energy Progress (Merged)</v>
      </c>
      <c r="L3073" s="45" t="str">
        <f t="shared" si="144"/>
        <v>Duke Energy Progress (Merged)_2015_NC</v>
      </c>
      <c r="M3073" s="45">
        <v>1</v>
      </c>
      <c r="N3073" s="45">
        <v>462089</v>
      </c>
      <c r="O3073" s="45">
        <v>8479</v>
      </c>
      <c r="P3073" s="45">
        <v>2753956</v>
      </c>
      <c r="Q3073" s="45">
        <v>8651</v>
      </c>
      <c r="R3073" s="45">
        <v>37002984</v>
      </c>
      <c r="S3073" s="45">
        <v>21182778</v>
      </c>
      <c r="T3073" s="45">
        <v>36707376</v>
      </c>
      <c r="U3073" s="45">
        <v>7.9019766999999996</v>
      </c>
      <c r="V3073" s="45">
        <v>8.2710185999999997</v>
      </c>
      <c r="W3073" s="45">
        <v>6.4066650999999997</v>
      </c>
      <c r="X3073" s="45">
        <v>10.814854</v>
      </c>
      <c r="Y3073" s="46">
        <v>525229.1</v>
      </c>
      <c r="Z3073" s="46">
        <v>52328.155072451351</v>
      </c>
      <c r="AA3073" s="47">
        <f>_xlfn.XLOOKUP($E3073,Main_OG!$D$1:$D$766,Main_OG!AJ$1:AJ$766,"")</f>
        <v>31268402</v>
      </c>
      <c r="AB3073" s="47">
        <f>_xlfn.XLOOKUP($E3073,Main_OG!$D$1:$D$766,Main_OG!AK$1:AK$766,"")</f>
        <v>1602410</v>
      </c>
      <c r="AC3073" s="47">
        <f>_xlfn.XLOOKUP($E3073,Main_OG!$D$1:$D$766,Main_OG!AL$1:AL$766,"")</f>
        <v>540640844</v>
      </c>
      <c r="AD3073" s="47">
        <f>_xlfn.XLOOKUP($E3073,Main_OG!$D$1:$D$766,Main_OG!AM$1:AM$766,"")</f>
        <v>42096761</v>
      </c>
    </row>
    <row r="3074" spans="1:30" x14ac:dyDescent="0.35">
      <c r="A3074" s="36" t="s">
        <v>4275</v>
      </c>
      <c r="B3074" s="45" t="s">
        <v>467</v>
      </c>
      <c r="C3074" s="45" t="s">
        <v>4339</v>
      </c>
      <c r="D3074" s="36" t="s">
        <v>4275</v>
      </c>
      <c r="E3074" s="36" t="str">
        <f t="shared" si="147"/>
        <v>2015_SC</v>
      </c>
      <c r="F3074" s="45">
        <f>+F3073</f>
        <v>2015</v>
      </c>
      <c r="G3074" s="45">
        <f>_xlfn.XLOOKUP(I3074,Main_OG!$B$1:$B$766,Main_OG!$O$1:$O$766,"")</f>
        <v>0</v>
      </c>
      <c r="H3074" s="45">
        <f>_xlfn.XLOOKUP(E3074,Main_OG!$D$1:$D$766,Main_OG!$J$1:$J$766,"")</f>
        <v>1</v>
      </c>
      <c r="I3074" s="45" t="s">
        <v>467</v>
      </c>
      <c r="J3074" s="45" t="str">
        <f t="shared" si="145"/>
        <v>Duke Energy Progress (Merged)_SC</v>
      </c>
      <c r="K3074" s="45" t="str">
        <f t="shared" si="146"/>
        <v>SC_Duke Energy Progress (Merged)</v>
      </c>
      <c r="L3074" s="45" t="str">
        <f t="shared" si="144"/>
        <v>Duke Energy Progress (Merged)_2015_SC</v>
      </c>
      <c r="M3074" s="45">
        <v>0</v>
      </c>
      <c r="N3074" s="45">
        <v>121813</v>
      </c>
      <c r="O3074" s="45">
        <v>2295</v>
      </c>
      <c r="P3074" s="45">
        <v>605854</v>
      </c>
      <c r="Q3074" s="45">
        <v>0</v>
      </c>
      <c r="R3074" s="45">
        <v>7574840</v>
      </c>
      <c r="S3074" s="45">
        <v>11444307</v>
      </c>
      <c r="T3074" s="45">
        <v>8597276</v>
      </c>
      <c r="U3074" s="45">
        <v>0</v>
      </c>
      <c r="V3074" s="45">
        <v>8.7510462499999999</v>
      </c>
      <c r="W3074" s="45">
        <v>5.770378</v>
      </c>
      <c r="X3074" s="45">
        <v>10.602276</v>
      </c>
      <c r="Y3074" s="46">
        <v>213212.4</v>
      </c>
      <c r="Z3074" s="46">
        <v>43548.230945795411</v>
      </c>
      <c r="AA3074" s="47">
        <f>_xlfn.XLOOKUP($E3074,Main_OG!$D$1:$D$766,Main_OG!AJ$1:AJ$766,"")</f>
        <v>18476286</v>
      </c>
      <c r="AB3074" s="47">
        <f>_xlfn.XLOOKUP($E3074,Main_OG!$D$1:$D$766,Main_OG!AK$1:AK$766,"")</f>
        <v>770474</v>
      </c>
      <c r="AC3074" s="47">
        <f>_xlfn.XLOOKUP($E3074,Main_OG!$D$1:$D$766,Main_OG!AL$1:AL$766,"")</f>
        <v>271009104</v>
      </c>
      <c r="AD3074" s="47">
        <f>_xlfn.XLOOKUP($E3074,Main_OG!$D$1:$D$766,Main_OG!AM$1:AM$766,"")</f>
        <v>53156320</v>
      </c>
    </row>
    <row r="3075" spans="1:30" x14ac:dyDescent="0.35">
      <c r="A3075" s="36" t="s">
        <v>4275</v>
      </c>
      <c r="B3075" s="45" t="s">
        <v>199</v>
      </c>
      <c r="C3075" s="45" t="s">
        <v>4339</v>
      </c>
      <c r="D3075" s="36" t="s">
        <v>4275</v>
      </c>
      <c r="E3075" s="36" t="str">
        <f t="shared" si="147"/>
        <v>2016_NC</v>
      </c>
      <c r="F3075" s="45">
        <f>+F3074+1</f>
        <v>2016</v>
      </c>
      <c r="G3075" s="45">
        <f>_xlfn.XLOOKUP(I3075,Main_OG!$B$1:$B$766,Main_OG!$O$1:$O$766,"")</f>
        <v>0</v>
      </c>
      <c r="H3075" s="45">
        <f>_xlfn.XLOOKUP(E3075,Main_OG!$D$1:$D$766,Main_OG!$J$1:$J$766,"")</f>
        <v>1</v>
      </c>
      <c r="I3075" s="45" t="s">
        <v>199</v>
      </c>
      <c r="J3075" s="45" t="str">
        <f t="shared" si="145"/>
        <v>Duke Energy Progress (Merged)_NC</v>
      </c>
      <c r="K3075" s="45" t="str">
        <f t="shared" si="146"/>
        <v>NC_Duke Energy Progress (Merged)</v>
      </c>
      <c r="L3075" s="45" t="str">
        <f t="shared" si="144"/>
        <v>Duke Energy Progress (Merged)_2016_NC</v>
      </c>
      <c r="M3075" s="45">
        <v>1</v>
      </c>
      <c r="N3075" s="45">
        <v>472674</v>
      </c>
      <c r="O3075" s="45">
        <v>8255</v>
      </c>
      <c r="P3075" s="45">
        <v>2832396</v>
      </c>
      <c r="Q3075" s="45">
        <v>6402</v>
      </c>
      <c r="R3075" s="45">
        <v>37295645</v>
      </c>
      <c r="S3075" s="45">
        <v>20614215</v>
      </c>
      <c r="T3075" s="45">
        <v>37400284</v>
      </c>
      <c r="U3075" s="45">
        <v>7.8803498999999997</v>
      </c>
      <c r="V3075" s="45">
        <v>8.214725099999999</v>
      </c>
      <c r="W3075" s="45">
        <v>6.2098294000000003</v>
      </c>
      <c r="X3075" s="45">
        <v>10.597112500000001</v>
      </c>
      <c r="Y3075" s="46">
        <v>536308.5</v>
      </c>
      <c r="Z3075" s="46">
        <v>52776.909056090641</v>
      </c>
      <c r="AA3075" s="47">
        <f>_xlfn.XLOOKUP($E3075,Main_OG!$D$1:$D$766,Main_OG!AJ$1:AJ$766,"")</f>
        <v>29543976</v>
      </c>
      <c r="AB3075" s="47">
        <f>_xlfn.XLOOKUP($E3075,Main_OG!$D$1:$D$766,Main_OG!AK$1:AK$766,"")</f>
        <v>969256</v>
      </c>
      <c r="AC3075" s="47">
        <f>_xlfn.XLOOKUP($E3075,Main_OG!$D$1:$D$766,Main_OG!AL$1:AL$766,"")</f>
        <v>587884476</v>
      </c>
      <c r="AD3075" s="47">
        <f>_xlfn.XLOOKUP($E3075,Main_OG!$D$1:$D$766,Main_OG!AM$1:AM$766,"")</f>
        <v>42786087</v>
      </c>
    </row>
    <row r="3076" spans="1:30" x14ac:dyDescent="0.35">
      <c r="A3076" s="36" t="s">
        <v>4275</v>
      </c>
      <c r="B3076" s="45" t="s">
        <v>467</v>
      </c>
      <c r="C3076" s="45" t="s">
        <v>4339</v>
      </c>
      <c r="D3076" s="36" t="s">
        <v>4275</v>
      </c>
      <c r="E3076" s="36" t="str">
        <f t="shared" si="147"/>
        <v>2016_SC</v>
      </c>
      <c r="F3076" s="45">
        <f>+F3075</f>
        <v>2016</v>
      </c>
      <c r="G3076" s="45">
        <f>_xlfn.XLOOKUP(I3076,Main_OG!$B$1:$B$766,Main_OG!$O$1:$O$766,"")</f>
        <v>0</v>
      </c>
      <c r="H3076" s="45">
        <f>_xlfn.XLOOKUP(E3076,Main_OG!$D$1:$D$766,Main_OG!$J$1:$J$766,"")</f>
        <v>1</v>
      </c>
      <c r="I3076" s="45" t="s">
        <v>467</v>
      </c>
      <c r="J3076" s="45" t="str">
        <f t="shared" si="145"/>
        <v>Duke Energy Progress (Merged)_SC</v>
      </c>
      <c r="K3076" s="45" t="str">
        <f t="shared" si="146"/>
        <v>SC_Duke Energy Progress (Merged)</v>
      </c>
      <c r="L3076" s="45" t="str">
        <f t="shared" si="144"/>
        <v>Duke Energy Progress (Merged)_2016_SC</v>
      </c>
      <c r="M3076" s="45">
        <v>0</v>
      </c>
      <c r="N3076" s="45">
        <v>123428</v>
      </c>
      <c r="O3076" s="45">
        <v>2154</v>
      </c>
      <c r="P3076" s="45">
        <v>614803</v>
      </c>
      <c r="Q3076" s="45">
        <v>0</v>
      </c>
      <c r="R3076" s="45">
        <v>7652525</v>
      </c>
      <c r="S3076" s="45">
        <v>11434676</v>
      </c>
      <c r="T3076" s="45">
        <v>8926989</v>
      </c>
      <c r="U3076" s="45">
        <v>0</v>
      </c>
      <c r="V3076" s="45">
        <v>8.70441705</v>
      </c>
      <c r="W3076" s="45">
        <v>5.4324033499999995</v>
      </c>
      <c r="X3076" s="45">
        <v>10.5101575</v>
      </c>
      <c r="Y3076" s="46">
        <v>220559.3</v>
      </c>
      <c r="Z3076" s="46">
        <v>44440.443753021085</v>
      </c>
      <c r="AA3076" s="47">
        <f>_xlfn.XLOOKUP($E3076,Main_OG!$D$1:$D$766,Main_OG!AJ$1:AJ$766,"")</f>
        <v>17137976</v>
      </c>
      <c r="AB3076" s="47">
        <f>_xlfn.XLOOKUP($E3076,Main_OG!$D$1:$D$766,Main_OG!AK$1:AK$766,"")</f>
        <v>427222</v>
      </c>
      <c r="AC3076" s="47">
        <f>_xlfn.XLOOKUP($E3076,Main_OG!$D$1:$D$766,Main_OG!AL$1:AL$766,"")</f>
        <v>263195994</v>
      </c>
      <c r="AD3076" s="47">
        <f>_xlfn.XLOOKUP($E3076,Main_OG!$D$1:$D$766,Main_OG!AM$1:AM$766,"")</f>
        <v>55825916</v>
      </c>
    </row>
    <row r="3077" spans="1:30" x14ac:dyDescent="0.35">
      <c r="A3077" s="36" t="s">
        <v>4275</v>
      </c>
      <c r="B3077" s="45" t="s">
        <v>199</v>
      </c>
      <c r="C3077" s="45" t="s">
        <v>4339</v>
      </c>
      <c r="D3077" s="36" t="s">
        <v>4275</v>
      </c>
      <c r="E3077" s="36" t="str">
        <f t="shared" si="147"/>
        <v>2017_NC</v>
      </c>
      <c r="F3077" s="45">
        <f>+F3076+1</f>
        <v>2017</v>
      </c>
      <c r="G3077" s="45">
        <f>_xlfn.XLOOKUP(I3077,Main_OG!$B$1:$B$766,Main_OG!$O$1:$O$766,"")</f>
        <v>0</v>
      </c>
      <c r="H3077" s="45">
        <f>_xlfn.XLOOKUP(E3077,Main_OG!$D$1:$D$766,Main_OG!$J$1:$J$766,"")</f>
        <v>1</v>
      </c>
      <c r="I3077" s="45" t="s">
        <v>199</v>
      </c>
      <c r="J3077" s="45" t="str">
        <f t="shared" si="145"/>
        <v>Duke Energy Progress (Merged)_NC</v>
      </c>
      <c r="K3077" s="45" t="str">
        <f t="shared" si="146"/>
        <v>NC_Duke Energy Progress (Merged)</v>
      </c>
      <c r="L3077" s="45" t="str">
        <f t="shared" si="144"/>
        <v>Duke Energy Progress (Merged)_2017_NC</v>
      </c>
      <c r="M3077" s="45">
        <v>1</v>
      </c>
      <c r="N3077" s="45">
        <v>479055</v>
      </c>
      <c r="O3077" s="45">
        <v>8205</v>
      </c>
      <c r="P3077" s="45">
        <v>2877785</v>
      </c>
      <c r="Q3077" s="45">
        <v>3540</v>
      </c>
      <c r="R3077" s="45">
        <v>36850928</v>
      </c>
      <c r="S3077" s="45">
        <v>20707408</v>
      </c>
      <c r="T3077" s="45">
        <v>35754850</v>
      </c>
      <c r="U3077" s="45">
        <v>8.5508474999999997</v>
      </c>
      <c r="V3077" s="45">
        <v>7.9292935</v>
      </c>
      <c r="W3077" s="45">
        <v>5.9815916500000004</v>
      </c>
      <c r="X3077" s="45">
        <v>10.271314</v>
      </c>
      <c r="Y3077" s="46">
        <v>546810.1</v>
      </c>
      <c r="Z3077" s="46">
        <v>53213.602344469378</v>
      </c>
      <c r="AA3077" s="47">
        <f>_xlfn.XLOOKUP($E3077,Main_OG!$D$1:$D$766,Main_OG!AJ$1:AJ$766,"")</f>
        <v>26870708</v>
      </c>
      <c r="AB3077" s="47">
        <f>_xlfn.XLOOKUP($E3077,Main_OG!$D$1:$D$766,Main_OG!AK$1:AK$766,"")</f>
        <v>971010</v>
      </c>
      <c r="AC3077" s="47">
        <f>_xlfn.XLOOKUP($E3077,Main_OG!$D$1:$D$766,Main_OG!AL$1:AL$766,"")</f>
        <v>559501578</v>
      </c>
      <c r="AD3077" s="47">
        <f>_xlfn.XLOOKUP($E3077,Main_OG!$D$1:$D$766,Main_OG!AM$1:AM$766,"")</f>
        <v>42374264</v>
      </c>
    </row>
    <row r="3078" spans="1:30" x14ac:dyDescent="0.35">
      <c r="A3078" s="36" t="s">
        <v>4275</v>
      </c>
      <c r="B3078" s="45" t="s">
        <v>467</v>
      </c>
      <c r="C3078" s="45" t="s">
        <v>4339</v>
      </c>
      <c r="D3078" s="36" t="s">
        <v>4275</v>
      </c>
      <c r="E3078" s="36" t="str">
        <f t="shared" si="147"/>
        <v>2017_SC</v>
      </c>
      <c r="F3078" s="45">
        <f>+F3077</f>
        <v>2017</v>
      </c>
      <c r="G3078" s="45">
        <f>_xlfn.XLOOKUP(I3078,Main_OG!$B$1:$B$766,Main_OG!$O$1:$O$766,"")</f>
        <v>0</v>
      </c>
      <c r="H3078" s="45">
        <f>_xlfn.XLOOKUP(E3078,Main_OG!$D$1:$D$766,Main_OG!$J$1:$J$766,"")</f>
        <v>1</v>
      </c>
      <c r="I3078" s="45" t="s">
        <v>467</v>
      </c>
      <c r="J3078" s="45" t="str">
        <f t="shared" si="145"/>
        <v>Duke Energy Progress (Merged)_SC</v>
      </c>
      <c r="K3078" s="45" t="str">
        <f t="shared" si="146"/>
        <v>SC_Duke Energy Progress (Merged)</v>
      </c>
      <c r="L3078" s="45" t="str">
        <f t="shared" si="144"/>
        <v>Duke Energy Progress (Merged)_2017_SC</v>
      </c>
      <c r="M3078" s="45">
        <v>0</v>
      </c>
      <c r="N3078" s="45">
        <v>124647</v>
      </c>
      <c r="O3078" s="45">
        <v>2138</v>
      </c>
      <c r="P3078" s="45">
        <v>624035</v>
      </c>
      <c r="Q3078" s="45">
        <v>0</v>
      </c>
      <c r="R3078" s="45">
        <v>7422357</v>
      </c>
      <c r="S3078" s="45">
        <v>11631935</v>
      </c>
      <c r="T3078" s="45">
        <v>8334288</v>
      </c>
      <c r="U3078" s="45">
        <v>0</v>
      </c>
      <c r="V3078" s="45">
        <v>8.9855357500000004</v>
      </c>
      <c r="W3078" s="45">
        <v>5.45039155</v>
      </c>
      <c r="X3078" s="45">
        <v>10.886486</v>
      </c>
      <c r="Y3078" s="46">
        <v>224937.60000000001</v>
      </c>
      <c r="Z3078" s="46">
        <v>44744.984287169827</v>
      </c>
      <c r="AA3078" s="47">
        <f>_xlfn.XLOOKUP($E3078,Main_OG!$D$1:$D$766,Main_OG!AJ$1:AJ$766,"")</f>
        <v>15012962</v>
      </c>
      <c r="AB3078" s="47">
        <f>_xlfn.XLOOKUP($E3078,Main_OG!$D$1:$D$766,Main_OG!AK$1:AK$766,"")</f>
        <v>404304</v>
      </c>
      <c r="AC3078" s="47">
        <f>_xlfn.XLOOKUP($E3078,Main_OG!$D$1:$D$766,Main_OG!AL$1:AL$766,"")</f>
        <v>266541122</v>
      </c>
      <c r="AD3078" s="47">
        <f>_xlfn.XLOOKUP($E3078,Main_OG!$D$1:$D$766,Main_OG!AM$1:AM$766,"")</f>
        <v>54344554</v>
      </c>
    </row>
    <row r="3079" spans="1:30" x14ac:dyDescent="0.35">
      <c r="A3079" s="36" t="s">
        <v>4275</v>
      </c>
      <c r="B3079" s="45" t="s">
        <v>199</v>
      </c>
      <c r="C3079" s="45" t="s">
        <v>4339</v>
      </c>
      <c r="D3079" s="36" t="s">
        <v>4275</v>
      </c>
      <c r="E3079" s="36" t="str">
        <f t="shared" si="147"/>
        <v>2018_NC</v>
      </c>
      <c r="F3079" s="45">
        <f>+F3078+1</f>
        <v>2018</v>
      </c>
      <c r="G3079" s="45">
        <f>_xlfn.XLOOKUP(I3079,Main_OG!$B$1:$B$766,Main_OG!$O$1:$O$766,"")</f>
        <v>0</v>
      </c>
      <c r="H3079" s="45">
        <f>_xlfn.XLOOKUP(E3079,Main_OG!$D$1:$D$766,Main_OG!$J$1:$J$766,"")</f>
        <v>1</v>
      </c>
      <c r="I3079" s="45" t="s">
        <v>199</v>
      </c>
      <c r="J3079" s="45" t="str">
        <f t="shared" si="145"/>
        <v>Duke Energy Progress (Merged)_NC</v>
      </c>
      <c r="K3079" s="45" t="str">
        <f t="shared" si="146"/>
        <v>NC_Duke Energy Progress (Merged)</v>
      </c>
      <c r="L3079" s="45" t="str">
        <f t="shared" si="144"/>
        <v>Duke Energy Progress (Merged)_2018_NC</v>
      </c>
      <c r="M3079" s="45">
        <v>1</v>
      </c>
      <c r="N3079" s="45">
        <v>485877</v>
      </c>
      <c r="O3079" s="45">
        <v>8123</v>
      </c>
      <c r="P3079" s="45">
        <v>2922773</v>
      </c>
      <c r="Q3079" s="45">
        <v>12988</v>
      </c>
      <c r="R3079" s="45">
        <v>37976617</v>
      </c>
      <c r="S3079" s="45">
        <v>20401084</v>
      </c>
      <c r="T3079" s="45">
        <v>39181734</v>
      </c>
      <c r="U3079" s="45">
        <v>8.0227903000000005</v>
      </c>
      <c r="V3079" s="45">
        <v>8.1987962999999997</v>
      </c>
      <c r="W3079" s="45">
        <v>6.2041073499999992</v>
      </c>
      <c r="X3079" s="45">
        <v>10.633350500000001</v>
      </c>
      <c r="Y3079" s="46">
        <v>556573.69999999995</v>
      </c>
      <c r="Z3079" s="46">
        <v>53561.209227898798</v>
      </c>
      <c r="AA3079" s="47">
        <f>_xlfn.XLOOKUP($E3079,Main_OG!$D$1:$D$766,Main_OG!AJ$1:AJ$766,"")</f>
        <v>25127724</v>
      </c>
      <c r="AB3079" s="47">
        <f>_xlfn.XLOOKUP($E3079,Main_OG!$D$1:$D$766,Main_OG!AK$1:AK$766,"")</f>
        <v>2461634</v>
      </c>
      <c r="AC3079" s="47">
        <f>_xlfn.XLOOKUP($E3079,Main_OG!$D$1:$D$766,Main_OG!AL$1:AL$766,"")</f>
        <v>663607042</v>
      </c>
      <c r="AD3079" s="47">
        <f>_xlfn.XLOOKUP($E3079,Main_OG!$D$1:$D$766,Main_OG!AM$1:AM$766,"")</f>
        <v>42076949</v>
      </c>
    </row>
    <row r="3080" spans="1:30" x14ac:dyDescent="0.35">
      <c r="A3080" s="36" t="s">
        <v>4275</v>
      </c>
      <c r="B3080" s="45" t="s">
        <v>467</v>
      </c>
      <c r="C3080" s="45" t="s">
        <v>4339</v>
      </c>
      <c r="D3080" s="36" t="s">
        <v>4275</v>
      </c>
      <c r="E3080" s="36" t="str">
        <f t="shared" si="147"/>
        <v>2018_SC</v>
      </c>
      <c r="F3080" s="45">
        <f>+F3079</f>
        <v>2018</v>
      </c>
      <c r="G3080" s="45">
        <f>_xlfn.XLOOKUP(I3080,Main_OG!$B$1:$B$766,Main_OG!$O$1:$O$766,"")</f>
        <v>0</v>
      </c>
      <c r="H3080" s="45">
        <f>_xlfn.XLOOKUP(E3080,Main_OG!$D$1:$D$766,Main_OG!$J$1:$J$766,"")</f>
        <v>1</v>
      </c>
      <c r="I3080" s="45" t="s">
        <v>467</v>
      </c>
      <c r="J3080" s="45" t="str">
        <f t="shared" si="145"/>
        <v>Duke Energy Progress (Merged)_SC</v>
      </c>
      <c r="K3080" s="45" t="str">
        <f t="shared" si="146"/>
        <v>SC_Duke Energy Progress (Merged)</v>
      </c>
      <c r="L3080" s="45" t="str">
        <f t="shared" si="144"/>
        <v>Duke Energy Progress (Merged)_2018_SC</v>
      </c>
      <c r="M3080" s="45">
        <v>0</v>
      </c>
      <c r="N3080" s="45">
        <v>125918</v>
      </c>
      <c r="O3080" s="45">
        <v>2118</v>
      </c>
      <c r="P3080" s="45">
        <v>632285</v>
      </c>
      <c r="Q3080" s="45">
        <v>0</v>
      </c>
      <c r="R3080" s="45">
        <v>7551722</v>
      </c>
      <c r="S3080" s="45">
        <v>11643025</v>
      </c>
      <c r="T3080" s="45">
        <v>9093353</v>
      </c>
      <c r="U3080" s="45">
        <v>0</v>
      </c>
      <c r="V3080" s="45">
        <v>9.4133391999999994</v>
      </c>
      <c r="W3080" s="45">
        <v>5.7531788499999994</v>
      </c>
      <c r="X3080" s="45">
        <v>11.393484000000001</v>
      </c>
      <c r="Y3080" s="46">
        <v>231663.3</v>
      </c>
      <c r="Z3080" s="46">
        <v>45498.204726042488</v>
      </c>
      <c r="AA3080" s="47">
        <f>_xlfn.XLOOKUP($E3080,Main_OG!$D$1:$D$766,Main_OG!AJ$1:AJ$766,"")</f>
        <v>16288978</v>
      </c>
      <c r="AB3080" s="47">
        <f>_xlfn.XLOOKUP($E3080,Main_OG!$D$1:$D$766,Main_OG!AK$1:AK$766,"")</f>
        <v>1217344</v>
      </c>
      <c r="AC3080" s="47">
        <f>_xlfn.XLOOKUP($E3080,Main_OG!$D$1:$D$766,Main_OG!AL$1:AL$766,"")</f>
        <v>339284398</v>
      </c>
      <c r="AD3080" s="47">
        <f>_xlfn.XLOOKUP($E3080,Main_OG!$D$1:$D$766,Main_OG!AM$1:AM$766,"")</f>
        <v>52716469</v>
      </c>
    </row>
    <row r="3081" spans="1:30" x14ac:dyDescent="0.35">
      <c r="A3081" s="36" t="s">
        <v>4275</v>
      </c>
      <c r="B3081" s="45" t="s">
        <v>199</v>
      </c>
      <c r="C3081" s="45" t="s">
        <v>4339</v>
      </c>
      <c r="D3081" s="36" t="s">
        <v>4275</v>
      </c>
      <c r="E3081" s="36" t="str">
        <f t="shared" si="147"/>
        <v>2019_NC</v>
      </c>
      <c r="F3081" s="45">
        <f>+F3080+1</f>
        <v>2019</v>
      </c>
      <c r="G3081" s="45">
        <f>_xlfn.XLOOKUP(I3081,Main_OG!$B$1:$B$766,Main_OG!$O$1:$O$766,"")</f>
        <v>0</v>
      </c>
      <c r="H3081" s="45">
        <f>_xlfn.XLOOKUP(E3081,Main_OG!$D$1:$D$766,Main_OG!$J$1:$J$766,"")</f>
        <v>1</v>
      </c>
      <c r="I3081" s="45" t="s">
        <v>199</v>
      </c>
      <c r="J3081" s="45" t="str">
        <f t="shared" si="145"/>
        <v>Duke Energy Progress (Merged)_NC</v>
      </c>
      <c r="K3081" s="45" t="str">
        <f t="shared" si="146"/>
        <v>NC_Duke Energy Progress (Merged)</v>
      </c>
      <c r="L3081" s="45" t="str">
        <f t="shared" si="144"/>
        <v>Duke Energy Progress (Merged)_2019_NC</v>
      </c>
      <c r="M3081" s="45">
        <v>1</v>
      </c>
      <c r="N3081" s="45">
        <v>494238</v>
      </c>
      <c r="O3081" s="45">
        <v>8039</v>
      </c>
      <c r="P3081" s="45">
        <v>2976351</v>
      </c>
      <c r="Q3081" s="45">
        <v>18691</v>
      </c>
      <c r="R3081" s="45">
        <v>37937815</v>
      </c>
      <c r="S3081" s="45">
        <v>20307069</v>
      </c>
      <c r="T3081" s="45">
        <v>38135995</v>
      </c>
      <c r="U3081" s="45">
        <v>8.2018084000000009</v>
      </c>
      <c r="V3081" s="45">
        <v>8.5206377500000006</v>
      </c>
      <c r="W3081" s="45">
        <v>6.2057777000000005</v>
      </c>
      <c r="X3081" s="45">
        <v>11.0966235</v>
      </c>
      <c r="Y3081" s="46">
        <v>568475.6</v>
      </c>
      <c r="Z3081" s="46">
        <v>54133.398035916027</v>
      </c>
      <c r="AA3081" s="47">
        <f>_xlfn.XLOOKUP($E3081,Main_OG!$D$1:$D$766,Main_OG!AJ$1:AJ$766,"")</f>
        <v>24697354</v>
      </c>
      <c r="AB3081" s="47">
        <f>_xlfn.XLOOKUP($E3081,Main_OG!$D$1:$D$766,Main_OG!AK$1:AK$766,"")</f>
        <v>710726</v>
      </c>
      <c r="AC3081" s="47">
        <f>_xlfn.XLOOKUP($E3081,Main_OG!$D$1:$D$766,Main_OG!AL$1:AL$766,"")</f>
        <v>611908014</v>
      </c>
      <c r="AD3081" s="47">
        <f>_xlfn.XLOOKUP($E3081,Main_OG!$D$1:$D$766,Main_OG!AM$1:AM$766,"")</f>
        <v>41915605</v>
      </c>
    </row>
    <row r="3082" spans="1:30" x14ac:dyDescent="0.35">
      <c r="A3082" s="36" t="s">
        <v>4275</v>
      </c>
      <c r="B3082" s="45" t="s">
        <v>467</v>
      </c>
      <c r="C3082" s="45" t="s">
        <v>4339</v>
      </c>
      <c r="D3082" s="36" t="s">
        <v>4275</v>
      </c>
      <c r="E3082" s="36" t="str">
        <f t="shared" si="147"/>
        <v>2019_SC</v>
      </c>
      <c r="F3082" s="45">
        <f>+F3081</f>
        <v>2019</v>
      </c>
      <c r="G3082" s="45">
        <f>_xlfn.XLOOKUP(I3082,Main_OG!$B$1:$B$766,Main_OG!$O$1:$O$766,"")</f>
        <v>0</v>
      </c>
      <c r="H3082" s="45">
        <f>_xlfn.XLOOKUP(E3082,Main_OG!$D$1:$D$766,Main_OG!$J$1:$J$766,"")</f>
        <v>1</v>
      </c>
      <c r="I3082" s="45" t="s">
        <v>467</v>
      </c>
      <c r="J3082" s="45" t="str">
        <f t="shared" si="145"/>
        <v>Duke Energy Progress (Merged)_SC</v>
      </c>
      <c r="K3082" s="45" t="str">
        <f t="shared" si="146"/>
        <v>SC_Duke Energy Progress (Merged)</v>
      </c>
      <c r="L3082" s="45" t="str">
        <f t="shared" si="144"/>
        <v>Duke Energy Progress (Merged)_2019_SC</v>
      </c>
      <c r="M3082" s="45">
        <v>0</v>
      </c>
      <c r="N3082" s="45">
        <v>128070</v>
      </c>
      <c r="O3082" s="45">
        <v>2095</v>
      </c>
      <c r="P3082" s="45">
        <v>643173</v>
      </c>
      <c r="Q3082" s="45">
        <v>0</v>
      </c>
      <c r="R3082" s="45">
        <v>7415568</v>
      </c>
      <c r="S3082" s="45">
        <v>11438504</v>
      </c>
      <c r="T3082" s="45">
        <v>8831621</v>
      </c>
      <c r="U3082" s="45">
        <v>0</v>
      </c>
      <c r="V3082" s="45">
        <v>9.7026792999999998</v>
      </c>
      <c r="W3082" s="45">
        <v>5.9293620000000002</v>
      </c>
      <c r="X3082" s="45">
        <v>11.909811999999999</v>
      </c>
      <c r="Y3082" s="46">
        <v>237511.4</v>
      </c>
      <c r="Z3082" s="46">
        <v>46049.849332125043</v>
      </c>
      <c r="AA3082" s="47">
        <f>_xlfn.XLOOKUP($E3082,Main_OG!$D$1:$D$766,Main_OG!AJ$1:AJ$766,"")</f>
        <v>12631646</v>
      </c>
      <c r="AB3082" s="47">
        <f>_xlfn.XLOOKUP($E3082,Main_OG!$D$1:$D$766,Main_OG!AK$1:AK$766,"")</f>
        <v>308518</v>
      </c>
      <c r="AC3082" s="47">
        <f>_xlfn.XLOOKUP($E3082,Main_OG!$D$1:$D$766,Main_OG!AL$1:AL$766,"")</f>
        <v>357499632</v>
      </c>
      <c r="AD3082" s="47">
        <f>_xlfn.XLOOKUP($E3082,Main_OG!$D$1:$D$766,Main_OG!AM$1:AM$766,"")</f>
        <v>56103043</v>
      </c>
    </row>
    <row r="3083" spans="1:30" x14ac:dyDescent="0.35">
      <c r="A3083" s="36" t="s">
        <v>4275</v>
      </c>
      <c r="B3083" s="45" t="s">
        <v>199</v>
      </c>
      <c r="C3083" s="45" t="s">
        <v>4339</v>
      </c>
      <c r="D3083" s="36" t="s">
        <v>4275</v>
      </c>
      <c r="E3083" s="36" t="str">
        <f t="shared" si="147"/>
        <v>2020_NC</v>
      </c>
      <c r="F3083" s="45">
        <f>+F3082+1</f>
        <v>2020</v>
      </c>
      <c r="G3083" s="45">
        <f>_xlfn.XLOOKUP(I3083,Main_OG!$B$1:$B$766,Main_OG!$O$1:$O$766,"")</f>
        <v>0</v>
      </c>
      <c r="H3083" s="45">
        <f>_xlfn.XLOOKUP(E3083,Main_OG!$D$1:$D$766,Main_OG!$J$1:$J$766,"")</f>
        <v>1</v>
      </c>
      <c r="I3083" s="45" t="s">
        <v>199</v>
      </c>
      <c r="J3083" s="45" t="str">
        <f t="shared" si="145"/>
        <v>Duke Energy Progress (Merged)_NC</v>
      </c>
      <c r="K3083" s="45" t="str">
        <f t="shared" si="146"/>
        <v>NC_Duke Energy Progress (Merged)</v>
      </c>
      <c r="L3083" s="45" t="str">
        <f t="shared" si="144"/>
        <v>Duke Energy Progress (Merged)_2020_NC</v>
      </c>
      <c r="M3083" s="45">
        <v>1</v>
      </c>
      <c r="N3083" s="45">
        <v>500007</v>
      </c>
      <c r="O3083" s="45">
        <v>8001</v>
      </c>
      <c r="P3083" s="45">
        <v>0</v>
      </c>
      <c r="Q3083" s="45">
        <v>16124</v>
      </c>
      <c r="R3083" s="45">
        <v>35462728</v>
      </c>
      <c r="S3083" s="45">
        <v>19236337</v>
      </c>
      <c r="T3083" s="45">
        <v>0</v>
      </c>
      <c r="U3083" s="45">
        <v>7.6674521999999996</v>
      </c>
      <c r="V3083" s="45">
        <v>8.3456675000000011</v>
      </c>
      <c r="W3083" s="45">
        <v>6.1909712500000005</v>
      </c>
      <c r="X3083" s="45">
        <v>0</v>
      </c>
      <c r="Y3083" s="46">
        <v>564794.4</v>
      </c>
      <c r="Z3083" s="46">
        <v>53373.704212434743</v>
      </c>
      <c r="AA3083" s="47">
        <f>_xlfn.XLOOKUP($E3083,Main_OG!$D$1:$D$766,Main_OG!AJ$1:AJ$766,"")</f>
        <v>17160994</v>
      </c>
      <c r="AB3083" s="47">
        <f>_xlfn.XLOOKUP($E3083,Main_OG!$D$1:$D$766,Main_OG!AK$1:AK$766,"")</f>
        <v>484054</v>
      </c>
      <c r="AC3083" s="47">
        <f>_xlfn.XLOOKUP($E3083,Main_OG!$D$1:$D$766,Main_OG!AL$1:AL$766,"")</f>
        <v>610990556</v>
      </c>
      <c r="AD3083" s="47">
        <f>_xlfn.XLOOKUP($E3083,Main_OG!$D$1:$D$766,Main_OG!AM$1:AM$766,"")</f>
        <v>0</v>
      </c>
    </row>
    <row r="3084" spans="1:30" x14ac:dyDescent="0.35">
      <c r="A3084" s="36" t="s">
        <v>4275</v>
      </c>
      <c r="B3084" s="45" t="s">
        <v>467</v>
      </c>
      <c r="C3084" s="45" t="s">
        <v>4339</v>
      </c>
      <c r="D3084" s="36" t="s">
        <v>4275</v>
      </c>
      <c r="E3084" s="36" t="str">
        <f t="shared" si="147"/>
        <v>2020_SC</v>
      </c>
      <c r="F3084" s="45">
        <f>+F3083</f>
        <v>2020</v>
      </c>
      <c r="G3084" s="45">
        <f>_xlfn.XLOOKUP(I3084,Main_OG!$B$1:$B$766,Main_OG!$O$1:$O$766,"")</f>
        <v>0</v>
      </c>
      <c r="H3084" s="45">
        <f>_xlfn.XLOOKUP(E3084,Main_OG!$D$1:$D$766,Main_OG!$J$1:$J$766,"")</f>
        <v>1</v>
      </c>
      <c r="I3084" s="45" t="s">
        <v>467</v>
      </c>
      <c r="J3084" s="45" t="str">
        <f t="shared" si="145"/>
        <v>Duke Energy Progress (Merged)_SC</v>
      </c>
      <c r="K3084" s="45" t="str">
        <f t="shared" si="146"/>
        <v>SC_Duke Energy Progress (Merged)</v>
      </c>
      <c r="L3084" s="45" t="str">
        <f t="shared" si="144"/>
        <v>Duke Energy Progress (Merged)_2020_SC</v>
      </c>
      <c r="M3084" s="45">
        <v>0</v>
      </c>
      <c r="N3084" s="45">
        <v>130398</v>
      </c>
      <c r="O3084" s="45">
        <v>2099</v>
      </c>
      <c r="P3084" s="45">
        <v>0</v>
      </c>
      <c r="Q3084" s="45">
        <v>0</v>
      </c>
      <c r="R3084" s="45">
        <v>6852276</v>
      </c>
      <c r="S3084" s="45">
        <v>10495965</v>
      </c>
      <c r="T3084" s="45">
        <v>0</v>
      </c>
      <c r="U3084" s="45">
        <v>0</v>
      </c>
      <c r="V3084" s="45">
        <v>9.6124834999999997</v>
      </c>
      <c r="W3084" s="45">
        <v>5.8493200000000005</v>
      </c>
      <c r="X3084" s="45">
        <v>0</v>
      </c>
      <c r="Y3084" s="46">
        <v>233712.3</v>
      </c>
      <c r="Z3084" s="46">
        <v>44894.046406129703</v>
      </c>
      <c r="AA3084" s="47">
        <f>_xlfn.XLOOKUP($E3084,Main_OG!$D$1:$D$766,Main_OG!AJ$1:AJ$766,"")</f>
        <v>10819288</v>
      </c>
      <c r="AB3084" s="47">
        <f>_xlfn.XLOOKUP($E3084,Main_OG!$D$1:$D$766,Main_OG!AK$1:AK$766,"")</f>
        <v>265898</v>
      </c>
      <c r="AC3084" s="47">
        <f>_xlfn.XLOOKUP($E3084,Main_OG!$D$1:$D$766,Main_OG!AL$1:AL$766,"")</f>
        <v>359867658</v>
      </c>
      <c r="AD3084" s="47">
        <f>_xlfn.XLOOKUP($E3084,Main_OG!$D$1:$D$766,Main_OG!AM$1:AM$766,"")</f>
        <v>0</v>
      </c>
    </row>
  </sheetData>
  <autoFilter ref="A1:AD3084" xr:uid="{EFA3F0E3-B5CC-4545-8DC4-5C569204D342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AF2BB-6958-473A-808D-13232216C181}">
  <dimension ref="B1:AJ3085"/>
  <sheetViews>
    <sheetView showGridLines="0" topLeftCell="A2" zoomScaleNormal="100" workbookViewId="0">
      <pane xSplit="10" ySplit="1" topLeftCell="N3" activePane="bottomRight" state="frozen"/>
      <selection activeCell="BF2" sqref="BF2"/>
      <selection pane="topRight" activeCell="BF2" sqref="BF2"/>
      <selection pane="bottomLeft" activeCell="BF2" sqref="BF2"/>
      <selection pane="bottomRight" activeCell="D29" sqref="D29:D30"/>
    </sheetView>
  </sheetViews>
  <sheetFormatPr defaultRowHeight="14.5" outlineLevelCol="1" x14ac:dyDescent="0.35"/>
  <cols>
    <col min="1" max="1" width="1.54296875" customWidth="1"/>
    <col min="2" max="2" width="30.54296875" customWidth="1"/>
    <col min="3" max="3" width="10.54296875" customWidth="1"/>
    <col min="4" max="4" width="29.81640625" bestFit="1" customWidth="1"/>
    <col min="5" max="5" width="30.54296875" customWidth="1"/>
    <col min="6" max="6" width="11.81640625" bestFit="1" customWidth="1"/>
    <col min="7" max="10" width="10.54296875" customWidth="1"/>
    <col min="11" max="11" width="31.453125" hidden="1" customWidth="1" outlineLevel="1"/>
    <col min="12" max="12" width="40.54296875" hidden="1" customWidth="1" outlineLevel="1"/>
    <col min="13" max="13" width="22.453125" hidden="1" customWidth="1" outlineLevel="1"/>
    <col min="14" max="14" width="12.54296875" customWidth="1" collapsed="1"/>
    <col min="15" max="17" width="12.54296875" customWidth="1"/>
    <col min="18" max="18" width="15.54296875" bestFit="1" customWidth="1"/>
    <col min="19" max="19" width="13" bestFit="1" customWidth="1"/>
    <col min="20" max="20" width="11" bestFit="1" customWidth="1"/>
    <col min="21" max="21" width="12.1796875" bestFit="1" customWidth="1"/>
    <col min="22" max="22" width="15.54296875" bestFit="1" customWidth="1"/>
    <col min="23" max="23" width="13" bestFit="1" customWidth="1"/>
    <col min="24" max="24" width="11" bestFit="1" customWidth="1"/>
    <col min="25" max="25" width="12.1796875" bestFit="1" customWidth="1"/>
    <col min="26" max="26" width="12.26953125" bestFit="1" customWidth="1"/>
    <col min="27" max="27" width="14.453125" customWidth="1"/>
    <col min="28" max="28" width="15.453125" bestFit="1" customWidth="1"/>
    <col min="29" max="29" width="14.453125" bestFit="1" customWidth="1"/>
    <col min="30" max="30" width="17" bestFit="1" customWidth="1"/>
    <col min="31" max="31" width="14.453125" bestFit="1" customWidth="1"/>
    <col min="32" max="36" width="12.54296875" customWidth="1"/>
  </cols>
  <sheetData>
    <row r="1" spans="2:36" ht="15" customHeight="1" x14ac:dyDescent="0.35"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49" t="s">
        <v>927</v>
      </c>
      <c r="O1" s="49"/>
      <c r="P1" s="49"/>
      <c r="Q1" s="49"/>
      <c r="R1" s="50" t="s">
        <v>928</v>
      </c>
      <c r="S1" s="50"/>
      <c r="T1" s="50"/>
      <c r="U1" s="50"/>
      <c r="V1" s="51" t="s">
        <v>929</v>
      </c>
      <c r="W1" s="51"/>
      <c r="X1" s="51"/>
      <c r="Y1" s="51"/>
      <c r="Z1" s="52" t="s">
        <v>930</v>
      </c>
      <c r="AA1" s="52"/>
      <c r="AB1" s="52"/>
      <c r="AC1" s="52"/>
      <c r="AD1" s="52"/>
      <c r="AE1" s="52"/>
      <c r="AF1" s="52"/>
      <c r="AG1" s="52"/>
      <c r="AH1" s="52"/>
      <c r="AI1" s="52"/>
      <c r="AJ1" s="52"/>
    </row>
    <row r="2" spans="2:36" s="44" customFormat="1" ht="29" x14ac:dyDescent="0.35">
      <c r="B2" s="38" t="s">
        <v>931</v>
      </c>
      <c r="C2" s="38" t="s">
        <v>932</v>
      </c>
      <c r="D2" s="38" t="s">
        <v>933</v>
      </c>
      <c r="E2" s="38" t="s">
        <v>934</v>
      </c>
      <c r="F2" s="38" t="s">
        <v>935</v>
      </c>
      <c r="G2" s="38" t="s">
        <v>0</v>
      </c>
      <c r="H2" s="38" t="s">
        <v>936</v>
      </c>
      <c r="I2" s="38" t="s">
        <v>937</v>
      </c>
      <c r="J2" s="38" t="s">
        <v>932</v>
      </c>
      <c r="K2" s="39" t="s">
        <v>938</v>
      </c>
      <c r="L2" s="39" t="s">
        <v>939</v>
      </c>
      <c r="M2" s="38" t="s">
        <v>940</v>
      </c>
      <c r="N2" s="40" t="s">
        <v>941</v>
      </c>
      <c r="O2" s="40" t="s">
        <v>49</v>
      </c>
      <c r="P2" s="40" t="s">
        <v>55</v>
      </c>
      <c r="Q2" s="40" t="s">
        <v>942</v>
      </c>
      <c r="R2" s="41" t="s">
        <v>943</v>
      </c>
      <c r="S2" s="41" t="s">
        <v>944</v>
      </c>
      <c r="T2" s="41" t="s">
        <v>945</v>
      </c>
      <c r="U2" s="41" t="s">
        <v>946</v>
      </c>
      <c r="V2" s="37" t="s">
        <v>947</v>
      </c>
      <c r="W2" s="37" t="s">
        <v>948</v>
      </c>
      <c r="X2" s="37" t="s">
        <v>949</v>
      </c>
      <c r="Y2" s="37" t="s">
        <v>950</v>
      </c>
      <c r="Z2" s="42" t="s">
        <v>5</v>
      </c>
      <c r="AA2" s="42" t="s">
        <v>951</v>
      </c>
      <c r="AB2" s="42" t="s">
        <v>952</v>
      </c>
      <c r="AC2" s="42" t="s">
        <v>953</v>
      </c>
      <c r="AD2" s="42" t="s">
        <v>954</v>
      </c>
      <c r="AE2" s="42" t="s">
        <v>955</v>
      </c>
      <c r="AF2" s="43" t="s">
        <v>25</v>
      </c>
      <c r="AG2" s="43" t="s">
        <v>26</v>
      </c>
      <c r="AH2" s="43" t="s">
        <v>27</v>
      </c>
      <c r="AI2" s="43" t="s">
        <v>28</v>
      </c>
      <c r="AJ2" s="43" t="s">
        <v>29</v>
      </c>
    </row>
    <row r="3" spans="2:36" x14ac:dyDescent="0.35">
      <c r="B3" s="36" t="s">
        <v>956</v>
      </c>
      <c r="C3" s="45" t="s">
        <v>467</v>
      </c>
      <c r="D3" s="45" t="s">
        <v>4346</v>
      </c>
      <c r="E3" s="36" t="s">
        <v>957</v>
      </c>
      <c r="F3" s="36" t="str">
        <f t="shared" ref="F3:F66" si="0">_xlfn.CONCAT(G3,"_",J3)</f>
        <v>2006_SC</v>
      </c>
      <c r="G3" s="45">
        <v>2006</v>
      </c>
      <c r="H3" s="45">
        <f>_xlfn.XLOOKUP(J3,Main_OG!$B$1:$B$766,Main_OG!$O$1:$O$766,"")</f>
        <v>0</v>
      </c>
      <c r="I3" s="45">
        <f>_xlfn.XLOOKUP(F3,Main_OG!$D$1:$D$766,Main_OG!$J$1:$J$766,"")</f>
        <v>0</v>
      </c>
      <c r="J3" s="45" t="s">
        <v>467</v>
      </c>
      <c r="K3" s="45" t="str">
        <f t="shared" ref="K3:K66" si="1">_xlfn.CONCAT(B3,"_",C3)</f>
        <v>South Carolina Electric &amp; Gas Co_SC</v>
      </c>
      <c r="L3" s="45" t="str">
        <f t="shared" ref="L3:L66" si="2">_xlfn.CONCAT(E3,"_",C3)</f>
        <v>South Carolina Electric Gas Co_SC</v>
      </c>
      <c r="M3" s="45" t="s">
        <v>958</v>
      </c>
      <c r="N3" s="45">
        <v>0</v>
      </c>
      <c r="O3" s="45">
        <v>89691</v>
      </c>
      <c r="P3" s="45">
        <v>510</v>
      </c>
      <c r="Q3" s="45">
        <v>526429</v>
      </c>
      <c r="R3" s="45">
        <v>0</v>
      </c>
      <c r="S3" s="45">
        <v>612101</v>
      </c>
      <c r="T3" s="45">
        <v>314175</v>
      </c>
      <c r="U3" s="45">
        <v>749485</v>
      </c>
      <c r="V3" s="45">
        <v>0</v>
      </c>
      <c r="W3" s="45">
        <v>7.8479216055326413</v>
      </c>
      <c r="X3" s="45">
        <v>5.0814881955173243</v>
      </c>
      <c r="Y3" s="45">
        <v>9.8640211872097083</v>
      </c>
      <c r="Z3" s="46">
        <v>187386.1</v>
      </c>
      <c r="AA3" s="46">
        <v>42999.696868660147</v>
      </c>
      <c r="AB3" s="47">
        <f>_xlfn.XLOOKUP($F3,Main_OG!$D$1:$D$766,Main_OG!AJ$1:AJ$766,"")</f>
        <v>31697033.439999998</v>
      </c>
      <c r="AC3" s="47">
        <f>_xlfn.XLOOKUP($F3,Main_OG!$D$1:$D$766,Main_OG!AK$1:AK$766,"")</f>
        <v>785920.36</v>
      </c>
      <c r="AD3" s="47">
        <f>_xlfn.XLOOKUP($F3,Main_OG!$D$1:$D$766,Main_OG!AL$1:AL$766,"")</f>
        <v>97908964.299999997</v>
      </c>
      <c r="AE3" s="47">
        <f>_xlfn.XLOOKUP($F3,Main_OG!$D$1:$D$766,Main_OG!AM$1:AM$766,"")</f>
        <v>50797372</v>
      </c>
      <c r="AF3" s="48">
        <f>_xlfn.XLOOKUP($F3,Main_OG!$D$1:$D$766,Main_OG!Z$1:Z$766,"")</f>
        <v>0</v>
      </c>
      <c r="AG3" s="48">
        <f>_xlfn.XLOOKUP($F3,Main_OG!$D$1:$D$766,Main_OG!AA$1:AA$766,"")</f>
        <v>2.2465548173415608</v>
      </c>
      <c r="AH3" s="48">
        <f>_xlfn.XLOOKUP($F3,Main_OG!$D$1:$D$766,Main_OG!AB$1:AB$766,"")</f>
        <v>14.92</v>
      </c>
      <c r="AI3" s="48">
        <f>_xlfn.XLOOKUP($F3,Main_OG!$D$1:$D$766,Main_OG!AC$1:AC$766,"")</f>
        <v>7.75</v>
      </c>
      <c r="AJ3" s="48">
        <f>_xlfn.XLOOKUP($F3,Main_OG!$D$1:$D$766,Main_OG!AD$1:AD$766,"")</f>
        <v>0.39</v>
      </c>
    </row>
    <row r="4" spans="2:36" x14ac:dyDescent="0.35">
      <c r="B4" s="36" t="s">
        <v>956</v>
      </c>
      <c r="C4" s="45" t="s">
        <v>467</v>
      </c>
      <c r="D4" s="45" t="s">
        <v>4346</v>
      </c>
      <c r="E4" s="36" t="s">
        <v>957</v>
      </c>
      <c r="F4" s="36" t="str">
        <f t="shared" si="0"/>
        <v>2007_SC</v>
      </c>
      <c r="G4" s="45">
        <v>2007</v>
      </c>
      <c r="H4" s="45">
        <f>_xlfn.XLOOKUP(J4,Main_OG!$B$1:$B$766,Main_OG!$O$1:$O$766,"")</f>
        <v>0</v>
      </c>
      <c r="I4" s="45">
        <f>_xlfn.XLOOKUP(F4,Main_OG!$D$1:$D$766,Main_OG!$J$1:$J$766,"")</f>
        <v>0</v>
      </c>
      <c r="J4" s="45" t="s">
        <v>467</v>
      </c>
      <c r="K4" s="45" t="str">
        <f t="shared" si="1"/>
        <v>South Carolina Electric &amp; Gas Co_SC</v>
      </c>
      <c r="L4" s="45" t="str">
        <f t="shared" si="2"/>
        <v>South Carolina Electric Gas Co_SC</v>
      </c>
      <c r="M4" s="45" t="s">
        <v>959</v>
      </c>
      <c r="N4" s="45">
        <v>0</v>
      </c>
      <c r="O4" s="45">
        <v>91294</v>
      </c>
      <c r="P4" s="45">
        <v>644</v>
      </c>
      <c r="Q4" s="45">
        <v>541629</v>
      </c>
      <c r="R4" s="45">
        <v>0</v>
      </c>
      <c r="S4" s="45">
        <v>642740</v>
      </c>
      <c r="T4" s="45">
        <v>327871</v>
      </c>
      <c r="U4" s="45">
        <v>783474</v>
      </c>
      <c r="V4" s="45">
        <v>0</v>
      </c>
      <c r="W4" s="45">
        <v>8</v>
      </c>
      <c r="X4" s="45">
        <v>5.23</v>
      </c>
      <c r="Y4" s="45">
        <v>10.029999999999999</v>
      </c>
      <c r="Z4" s="46">
        <v>193386.6</v>
      </c>
      <c r="AA4" s="46">
        <v>43515.259523279128</v>
      </c>
      <c r="AB4" s="47">
        <f>_xlfn.XLOOKUP($F4,Main_OG!$D$1:$D$766,Main_OG!AJ$1:AJ$766,"")</f>
        <v>33224472</v>
      </c>
      <c r="AC4" s="47">
        <f>_xlfn.XLOOKUP($F4,Main_OG!$D$1:$D$766,Main_OG!AK$1:AK$766,"")</f>
        <v>828130</v>
      </c>
      <c r="AD4" s="47">
        <f>_xlfn.XLOOKUP($F4,Main_OG!$D$1:$D$766,Main_OG!AL$1:AL$766,"")</f>
        <v>99723884</v>
      </c>
      <c r="AE4" s="47">
        <f>_xlfn.XLOOKUP($F4,Main_OG!$D$1:$D$766,Main_OG!AM$1:AM$766,"")</f>
        <v>53199914</v>
      </c>
      <c r="AF4" s="48">
        <f>_xlfn.XLOOKUP($F4,Main_OG!$D$1:$D$766,Main_OG!Z$1:Z$766,"")</f>
        <v>0</v>
      </c>
      <c r="AG4" s="48">
        <f>_xlfn.XLOOKUP($F4,Main_OG!$D$1:$D$766,Main_OG!AA$1:AA$766,"")</f>
        <v>2.2465548173415608</v>
      </c>
      <c r="AH4" s="48">
        <f>_xlfn.XLOOKUP($F4,Main_OG!$D$1:$D$766,Main_OG!AB$1:AB$766,"")</f>
        <v>15.87</v>
      </c>
      <c r="AI4" s="48">
        <f>_xlfn.XLOOKUP($F4,Main_OG!$D$1:$D$766,Main_OG!AC$1:AC$766,"")</f>
        <v>7.86</v>
      </c>
      <c r="AJ4" s="48">
        <f>_xlfn.XLOOKUP($F4,Main_OG!$D$1:$D$766,Main_OG!AD$1:AD$766,"")</f>
        <v>0.38</v>
      </c>
    </row>
    <row r="5" spans="2:36" x14ac:dyDescent="0.35">
      <c r="B5" s="36" t="s">
        <v>960</v>
      </c>
      <c r="C5" s="45" t="s">
        <v>467</v>
      </c>
      <c r="D5" s="45" t="s">
        <v>4346</v>
      </c>
      <c r="E5" s="36" t="s">
        <v>957</v>
      </c>
      <c r="F5" s="36" t="str">
        <f t="shared" si="0"/>
        <v>2008_SC</v>
      </c>
      <c r="G5" s="45">
        <v>2008</v>
      </c>
      <c r="H5" s="45">
        <f>_xlfn.XLOOKUP(J5,Main_OG!$B$1:$B$766,Main_OG!$O$1:$O$766,"")</f>
        <v>0</v>
      </c>
      <c r="I5" s="45">
        <f>_xlfn.XLOOKUP(F5,Main_OG!$D$1:$D$766,Main_OG!$J$1:$J$766,"")</f>
        <v>0</v>
      </c>
      <c r="J5" s="45" t="s">
        <v>467</v>
      </c>
      <c r="K5" s="45" t="str">
        <f t="shared" si="1"/>
        <v>South Carolina Electric&amp;Gas Co_SC</v>
      </c>
      <c r="L5" s="45" t="str">
        <f t="shared" si="2"/>
        <v>South Carolina Electric Gas Co_SC</v>
      </c>
      <c r="M5" s="45" t="s">
        <v>961</v>
      </c>
      <c r="N5" s="45">
        <v>0</v>
      </c>
      <c r="O5" s="45">
        <v>92300</v>
      </c>
      <c r="P5" s="45">
        <v>752</v>
      </c>
      <c r="Q5" s="45">
        <v>554099</v>
      </c>
      <c r="R5" s="45">
        <v>0</v>
      </c>
      <c r="S5" s="45">
        <v>8021180</v>
      </c>
      <c r="T5" s="45">
        <v>6152403</v>
      </c>
      <c r="U5" s="45">
        <v>7828251</v>
      </c>
      <c r="V5" s="45">
        <v>0</v>
      </c>
      <c r="W5" s="45">
        <v>9.25</v>
      </c>
      <c r="X5" s="45">
        <v>6.34</v>
      </c>
      <c r="Y5" s="45">
        <v>11.53</v>
      </c>
      <c r="Z5" s="46">
        <v>192497.1</v>
      </c>
      <c r="AA5" s="46">
        <v>42503.261208444434</v>
      </c>
      <c r="AB5" s="47">
        <f>_xlfn.XLOOKUP($F5,Main_OG!$D$1:$D$766,Main_OG!AJ$1:AJ$766,"")</f>
        <v>33910172</v>
      </c>
      <c r="AC5" s="47">
        <f>_xlfn.XLOOKUP($F5,Main_OG!$D$1:$D$766,Main_OG!AK$1:AK$766,"")</f>
        <v>682556</v>
      </c>
      <c r="AD5" s="47">
        <f>_xlfn.XLOOKUP($F5,Main_OG!$D$1:$D$766,Main_OG!AL$1:AL$766,"")</f>
        <v>91510762</v>
      </c>
      <c r="AE5" s="47">
        <f>_xlfn.XLOOKUP($F5,Main_OG!$D$1:$D$766,Main_OG!AM$1:AM$766,"")</f>
        <v>51762950</v>
      </c>
      <c r="AF5" s="48">
        <f>_xlfn.XLOOKUP($F5,Main_OG!$D$1:$D$766,Main_OG!Z$1:Z$766,"")</f>
        <v>0</v>
      </c>
      <c r="AG5" s="48">
        <f>_xlfn.XLOOKUP($F5,Main_OG!$D$1:$D$766,Main_OG!AA$1:AA$766,"")</f>
        <v>2.2204719344600159</v>
      </c>
      <c r="AH5" s="48">
        <f>_xlfn.XLOOKUP($F5,Main_OG!$D$1:$D$766,Main_OG!AB$1:AB$766,"")</f>
        <v>18.2</v>
      </c>
      <c r="AI5" s="48">
        <f>_xlfn.XLOOKUP($F5,Main_OG!$D$1:$D$766,Main_OG!AC$1:AC$766,"")</f>
        <v>10.119999999999999</v>
      </c>
      <c r="AJ5" s="48">
        <f>_xlfn.XLOOKUP($F5,Main_OG!$D$1:$D$766,Main_OG!AD$1:AD$766,"")</f>
        <v>0.4</v>
      </c>
    </row>
    <row r="6" spans="2:36" x14ac:dyDescent="0.35">
      <c r="B6" s="36" t="s">
        <v>960</v>
      </c>
      <c r="C6" s="45" t="s">
        <v>467</v>
      </c>
      <c r="D6" s="45" t="s">
        <v>4346</v>
      </c>
      <c r="E6" s="36" t="s">
        <v>957</v>
      </c>
      <c r="F6" s="36" t="str">
        <f t="shared" si="0"/>
        <v>2009_SC</v>
      </c>
      <c r="G6" s="45">
        <v>2009</v>
      </c>
      <c r="H6" s="45">
        <f>_xlfn.XLOOKUP(J6,Main_OG!$B$1:$B$766,Main_OG!$O$1:$O$766,"")</f>
        <v>0</v>
      </c>
      <c r="I6" s="45">
        <f>_xlfn.XLOOKUP(F6,Main_OG!$D$1:$D$766,Main_OG!$J$1:$J$766,"")</f>
        <v>0</v>
      </c>
      <c r="J6" s="45" t="s">
        <v>467</v>
      </c>
      <c r="K6" s="45" t="str">
        <f t="shared" si="1"/>
        <v>South Carolina Electric&amp;Gas Co_SC</v>
      </c>
      <c r="L6" s="45" t="str">
        <f t="shared" si="2"/>
        <v>South Carolina Electric Gas Co_SC</v>
      </c>
      <c r="M6" s="45" t="s">
        <v>962</v>
      </c>
      <c r="N6" s="45">
        <v>0</v>
      </c>
      <c r="O6" s="45">
        <v>92033</v>
      </c>
      <c r="P6" s="45">
        <v>747</v>
      </c>
      <c r="Q6" s="45">
        <v>560401</v>
      </c>
      <c r="R6" s="45">
        <v>0</v>
      </c>
      <c r="S6" s="45">
        <v>7914375</v>
      </c>
      <c r="T6" s="45">
        <v>5324280</v>
      </c>
      <c r="U6" s="45">
        <v>7893333</v>
      </c>
      <c r="V6" s="45">
        <v>0</v>
      </c>
      <c r="W6" s="45">
        <v>9.25</v>
      </c>
      <c r="X6" s="45">
        <v>6.48</v>
      </c>
      <c r="Y6" s="45">
        <v>11.5</v>
      </c>
      <c r="Z6" s="46">
        <v>184081.3</v>
      </c>
      <c r="AA6" s="46">
        <v>40105.976811553788</v>
      </c>
      <c r="AB6" s="47">
        <f>_xlfn.XLOOKUP($F6,Main_OG!$D$1:$D$766,Main_OG!AJ$1:AJ$766,"")</f>
        <v>28120802</v>
      </c>
      <c r="AC6" s="47">
        <f>_xlfn.XLOOKUP($F6,Main_OG!$D$1:$D$766,Main_OG!AK$1:AK$766,"")</f>
        <v>1839334</v>
      </c>
      <c r="AD6" s="47">
        <f>_xlfn.XLOOKUP($F6,Main_OG!$D$1:$D$766,Main_OG!AL$1:AL$766,"")</f>
        <v>148570182</v>
      </c>
      <c r="AE6" s="47">
        <f>_xlfn.XLOOKUP($F6,Main_OG!$D$1:$D$766,Main_OG!AM$1:AM$766,"")</f>
        <v>52149734</v>
      </c>
      <c r="AF6" s="48">
        <f>_xlfn.XLOOKUP($F6,Main_OG!$D$1:$D$766,Main_OG!Z$1:Z$766,"")</f>
        <v>0</v>
      </c>
      <c r="AG6" s="48">
        <f>_xlfn.XLOOKUP($F6,Main_OG!$D$1:$D$766,Main_OG!AA$1:AA$766,"")</f>
        <v>2.2743975091886082</v>
      </c>
      <c r="AH6" s="48">
        <f>_xlfn.XLOOKUP($F6,Main_OG!$D$1:$D$766,Main_OG!AB$1:AB$766,"")</f>
        <v>13.36</v>
      </c>
      <c r="AI6" s="48">
        <f>_xlfn.XLOOKUP($F6,Main_OG!$D$1:$D$766,Main_OG!AC$1:AC$766,"")</f>
        <v>4.01</v>
      </c>
      <c r="AJ6" s="48">
        <f>_xlfn.XLOOKUP($F6,Main_OG!$D$1:$D$766,Main_OG!AD$1:AD$766,"")</f>
        <v>0.47</v>
      </c>
    </row>
    <row r="7" spans="2:36" x14ac:dyDescent="0.35">
      <c r="B7" s="36" t="s">
        <v>960</v>
      </c>
      <c r="C7" s="45" t="s">
        <v>467</v>
      </c>
      <c r="D7" s="45" t="s">
        <v>4346</v>
      </c>
      <c r="E7" s="36" t="s">
        <v>957</v>
      </c>
      <c r="F7" s="36" t="str">
        <f t="shared" si="0"/>
        <v>2010_SC</v>
      </c>
      <c r="G7" s="45">
        <v>2010</v>
      </c>
      <c r="H7" s="45">
        <f>_xlfn.XLOOKUP(J7,Main_OG!$B$1:$B$766,Main_OG!$O$1:$O$766,"")</f>
        <v>0</v>
      </c>
      <c r="I7" s="45">
        <f>_xlfn.XLOOKUP(F7,Main_OG!$D$1:$D$766,Main_OG!$J$1:$J$766,"")</f>
        <v>0</v>
      </c>
      <c r="J7" s="45" t="s">
        <v>467</v>
      </c>
      <c r="K7" s="45" t="str">
        <f t="shared" si="1"/>
        <v>South Carolina Electric&amp;Gas Co_SC</v>
      </c>
      <c r="L7" s="45" t="str">
        <f t="shared" si="2"/>
        <v>South Carolina Electric Gas Co_SC</v>
      </c>
      <c r="M7" s="45" t="s">
        <v>963</v>
      </c>
      <c r="N7" s="45">
        <v>0</v>
      </c>
      <c r="O7" s="45">
        <v>92228</v>
      </c>
      <c r="P7" s="45">
        <v>741</v>
      </c>
      <c r="Q7" s="45">
        <v>565731</v>
      </c>
      <c r="R7" s="45">
        <v>0</v>
      </c>
      <c r="S7" s="45">
        <v>8268383</v>
      </c>
      <c r="T7" s="45">
        <v>5863002</v>
      </c>
      <c r="U7" s="45">
        <v>8790593</v>
      </c>
      <c r="V7" s="45">
        <v>0</v>
      </c>
      <c r="W7" s="45">
        <v>9.64</v>
      </c>
      <c r="X7" s="45">
        <v>6.67</v>
      </c>
      <c r="Y7" s="45">
        <v>11.47</v>
      </c>
      <c r="Z7" s="46">
        <v>188777.2</v>
      </c>
      <c r="AA7" s="46">
        <v>40721.197382311664</v>
      </c>
      <c r="AB7" s="47">
        <f>_xlfn.XLOOKUP($F7,Main_OG!$D$1:$D$766,Main_OG!AJ$1:AJ$766,"")</f>
        <v>30786880</v>
      </c>
      <c r="AC7" s="47">
        <f>_xlfn.XLOOKUP($F7,Main_OG!$D$1:$D$766,Main_OG!AK$1:AK$766,"")</f>
        <v>718634</v>
      </c>
      <c r="AD7" s="47">
        <f>_xlfn.XLOOKUP($F7,Main_OG!$D$1:$D$766,Main_OG!AL$1:AL$766,"")</f>
        <v>173282828</v>
      </c>
      <c r="AE7" s="47">
        <f>_xlfn.XLOOKUP($F7,Main_OG!$D$1:$D$766,Main_OG!AM$1:AM$766,"")</f>
        <v>51988079</v>
      </c>
      <c r="AF7" s="48">
        <f>_xlfn.XLOOKUP($F7,Main_OG!$D$1:$D$766,Main_OG!Z$1:Z$766,"")</f>
        <v>0</v>
      </c>
      <c r="AG7" s="48">
        <f>_xlfn.XLOOKUP($F7,Main_OG!$D$1:$D$766,Main_OG!AA$1:AA$766,"")</f>
        <v>2.2935982820086371</v>
      </c>
      <c r="AH7" s="48">
        <f>_xlfn.XLOOKUP($F7,Main_OG!$D$1:$D$766,Main_OG!AB$1:AB$766,"")</f>
        <v>17.815786882646659</v>
      </c>
      <c r="AI7" s="48">
        <f>_xlfn.XLOOKUP($F7,Main_OG!$D$1:$D$766,Main_OG!AC$1:AC$766,"")</f>
        <v>4.7699999999999996</v>
      </c>
      <c r="AJ7" s="48">
        <f>_xlfn.XLOOKUP($F7,Main_OG!$D$1:$D$766,Main_OG!AD$1:AD$766,"")</f>
        <v>0.70992248279802228</v>
      </c>
    </row>
    <row r="8" spans="2:36" x14ac:dyDescent="0.35">
      <c r="B8" s="36" t="s">
        <v>960</v>
      </c>
      <c r="C8" s="45" t="s">
        <v>467</v>
      </c>
      <c r="D8" s="45" t="s">
        <v>4346</v>
      </c>
      <c r="E8" s="36" t="s">
        <v>957</v>
      </c>
      <c r="F8" s="36" t="str">
        <f t="shared" si="0"/>
        <v>2011_SC</v>
      </c>
      <c r="G8" s="45">
        <v>2011</v>
      </c>
      <c r="H8" s="45">
        <f>_xlfn.XLOOKUP(J8,Main_OG!$B$1:$B$766,Main_OG!$O$1:$O$766,"")</f>
        <v>0</v>
      </c>
      <c r="I8" s="45">
        <f>_xlfn.XLOOKUP(F8,Main_OG!$D$1:$D$766,Main_OG!$J$1:$J$766,"")</f>
        <v>0</v>
      </c>
      <c r="J8" s="45" t="s">
        <v>467</v>
      </c>
      <c r="K8" s="45" t="str">
        <f t="shared" si="1"/>
        <v>South Carolina Electric&amp;Gas Co_SC</v>
      </c>
      <c r="L8" s="45" t="str">
        <f t="shared" si="2"/>
        <v>South Carolina Electric Gas Co_SC</v>
      </c>
      <c r="M8" s="45" t="s">
        <v>964</v>
      </c>
      <c r="N8" s="45">
        <v>0</v>
      </c>
      <c r="O8" s="45">
        <v>92751</v>
      </c>
      <c r="P8" s="45">
        <v>734</v>
      </c>
      <c r="Q8" s="45">
        <v>569948</v>
      </c>
      <c r="R8" s="45">
        <v>0</v>
      </c>
      <c r="S8" s="45">
        <v>7981026</v>
      </c>
      <c r="T8" s="45">
        <v>5937944</v>
      </c>
      <c r="U8" s="45">
        <v>8232252</v>
      </c>
      <c r="V8" s="45">
        <v>0</v>
      </c>
      <c r="W8" s="45">
        <v>10.28</v>
      </c>
      <c r="X8" s="45">
        <v>6.95</v>
      </c>
      <c r="Y8" s="45">
        <v>12.51</v>
      </c>
      <c r="Z8" s="46">
        <v>193221</v>
      </c>
      <c r="AA8" s="46">
        <v>41351.437244992405</v>
      </c>
      <c r="AB8" s="47">
        <f>_xlfn.XLOOKUP($F8,Main_OG!$D$1:$D$766,Main_OG!AJ$1:AJ$766,"")</f>
        <v>27988132</v>
      </c>
      <c r="AC8" s="47">
        <f>_xlfn.XLOOKUP($F8,Main_OG!$D$1:$D$766,Main_OG!AK$1:AK$766,"")</f>
        <v>425476</v>
      </c>
      <c r="AD8" s="47">
        <f>_xlfn.XLOOKUP($F8,Main_OG!$D$1:$D$766,Main_OG!AL$1:AL$766,"")</f>
        <v>200026144</v>
      </c>
      <c r="AE8" s="47">
        <f>_xlfn.XLOOKUP($F8,Main_OG!$D$1:$D$766,Main_OG!AM$1:AM$766,"")</f>
        <v>52902576</v>
      </c>
      <c r="AF8" s="48">
        <f>_xlfn.XLOOKUP($F8,Main_OG!$D$1:$D$766,Main_OG!Z$1:Z$766,"")</f>
        <v>0</v>
      </c>
      <c r="AG8" s="48">
        <f>_xlfn.XLOOKUP($F8,Main_OG!$D$1:$D$766,Main_OG!AA$1:AA$766,"")</f>
        <v>2.3089180475565318</v>
      </c>
      <c r="AH8" s="48">
        <f>_xlfn.XLOOKUP($F8,Main_OG!$D$1:$D$766,Main_OG!AB$1:AB$766,"")</f>
        <v>22.758921780738341</v>
      </c>
      <c r="AI8" s="48">
        <f>_xlfn.XLOOKUP($F8,Main_OG!$D$1:$D$766,Main_OG!AC$1:AC$766,"")</f>
        <v>4.26</v>
      </c>
      <c r="AJ8" s="48">
        <f>_xlfn.XLOOKUP($F8,Main_OG!$D$1:$D$766,Main_OG!AD$1:AD$766,"")</f>
        <v>0.75949643062398253</v>
      </c>
    </row>
    <row r="9" spans="2:36" x14ac:dyDescent="0.35">
      <c r="B9" s="36" t="s">
        <v>960</v>
      </c>
      <c r="C9" s="45" t="s">
        <v>467</v>
      </c>
      <c r="D9" s="45" t="s">
        <v>4346</v>
      </c>
      <c r="E9" s="36" t="s">
        <v>957</v>
      </c>
      <c r="F9" s="36" t="str">
        <f t="shared" si="0"/>
        <v>2012_SC</v>
      </c>
      <c r="G9" s="45">
        <v>2012</v>
      </c>
      <c r="H9" s="45">
        <f>_xlfn.XLOOKUP(J9,Main_OG!$B$1:$B$766,Main_OG!$O$1:$O$766,"")</f>
        <v>0</v>
      </c>
      <c r="I9" s="45">
        <f>_xlfn.XLOOKUP(F9,Main_OG!$D$1:$D$766,Main_OG!$J$1:$J$766,"")</f>
        <v>1</v>
      </c>
      <c r="J9" s="45" t="s">
        <v>467</v>
      </c>
      <c r="K9" s="45" t="str">
        <f t="shared" si="1"/>
        <v>South Carolina Electric&amp;Gas Co_SC</v>
      </c>
      <c r="L9" s="45" t="str">
        <f t="shared" si="2"/>
        <v>South Carolina Electric Gas Co_SC</v>
      </c>
      <c r="M9" s="45" t="s">
        <v>965</v>
      </c>
      <c r="N9" s="45">
        <v>0</v>
      </c>
      <c r="O9" s="45">
        <v>93775</v>
      </c>
      <c r="P9" s="45">
        <v>722</v>
      </c>
      <c r="Q9" s="45">
        <v>574222</v>
      </c>
      <c r="R9" s="45">
        <v>0</v>
      </c>
      <c r="S9" s="45">
        <v>7897185</v>
      </c>
      <c r="T9" s="45">
        <v>5836115</v>
      </c>
      <c r="U9" s="45">
        <v>7571107</v>
      </c>
      <c r="V9" s="45">
        <v>0</v>
      </c>
      <c r="W9" s="45">
        <v>10.564537</v>
      </c>
      <c r="X9" s="45">
        <v>7.0682295000000002</v>
      </c>
      <c r="Y9" s="45">
        <v>13.635655</v>
      </c>
      <c r="Z9" s="46">
        <v>195406.1</v>
      </c>
      <c r="AA9" s="46">
        <v>41408.133498706404</v>
      </c>
      <c r="AB9" s="47">
        <f>_xlfn.XLOOKUP($F9,Main_OG!$D$1:$D$766,Main_OG!AJ$1:AJ$766,"")</f>
        <v>23411616</v>
      </c>
      <c r="AC9" s="47">
        <f>_xlfn.XLOOKUP($F9,Main_OG!$D$1:$D$766,Main_OG!AK$1:AK$766,"")</f>
        <v>432408</v>
      </c>
      <c r="AD9" s="47">
        <f>_xlfn.XLOOKUP($F9,Main_OG!$D$1:$D$766,Main_OG!AL$1:AL$766,"")</f>
        <v>233422096</v>
      </c>
      <c r="AE9" s="47">
        <f>_xlfn.XLOOKUP($F9,Main_OG!$D$1:$D$766,Main_OG!AM$1:AM$766,"")</f>
        <v>51145302</v>
      </c>
      <c r="AF9" s="48">
        <f>_xlfn.XLOOKUP($F9,Main_OG!$D$1:$D$766,Main_OG!Z$1:Z$766,"")</f>
        <v>2.0299999999999998</v>
      </c>
      <c r="AG9" s="48">
        <f>_xlfn.XLOOKUP($F9,Main_OG!$D$1:$D$766,Main_OG!AA$1:AA$766,"")</f>
        <v>3.97</v>
      </c>
      <c r="AH9" s="48">
        <f>_xlfn.XLOOKUP($F9,Main_OG!$D$1:$D$766,Main_OG!AB$1:AB$766,"")</f>
        <v>23.15</v>
      </c>
      <c r="AI9" s="48">
        <f>_xlfn.XLOOKUP($F9,Main_OG!$D$1:$D$766,Main_OG!AC$1:AC$766,"")</f>
        <v>3.62</v>
      </c>
      <c r="AJ9" s="48">
        <f>_xlfn.XLOOKUP($F9,Main_OG!$D$1:$D$766,Main_OG!AD$1:AD$766,"")</f>
        <v>0.63</v>
      </c>
    </row>
    <row r="10" spans="2:36" x14ac:dyDescent="0.35">
      <c r="B10" s="36" t="s">
        <v>966</v>
      </c>
      <c r="C10" s="45" t="s">
        <v>467</v>
      </c>
      <c r="D10" s="45" t="s">
        <v>4346</v>
      </c>
      <c r="E10" s="36" t="s">
        <v>957</v>
      </c>
      <c r="F10" s="36" t="str">
        <f t="shared" si="0"/>
        <v>2013_SC</v>
      </c>
      <c r="G10" s="45">
        <v>2013</v>
      </c>
      <c r="H10" s="45">
        <f>_xlfn.XLOOKUP(J10,Main_OG!$B$1:$B$766,Main_OG!$O$1:$O$766,"")</f>
        <v>0</v>
      </c>
      <c r="I10" s="45">
        <f>_xlfn.XLOOKUP(F10,Main_OG!$D$1:$D$766,Main_OG!$J$1:$J$766,"")</f>
        <v>1</v>
      </c>
      <c r="J10" s="45" t="s">
        <v>467</v>
      </c>
      <c r="K10" s="45" t="str">
        <f t="shared" si="1"/>
        <v>South Carolina Electric&amp;Gas Company_SC</v>
      </c>
      <c r="L10" s="45" t="str">
        <f t="shared" si="2"/>
        <v>South Carolina Electric Gas Co_SC</v>
      </c>
      <c r="M10" s="45" t="s">
        <v>967</v>
      </c>
      <c r="N10" s="45">
        <v>0</v>
      </c>
      <c r="O10" s="45">
        <v>94801</v>
      </c>
      <c r="P10" s="45">
        <v>740</v>
      </c>
      <c r="Q10" s="45">
        <v>580407</v>
      </c>
      <c r="R10" s="45">
        <v>0</v>
      </c>
      <c r="S10" s="45">
        <v>7799857</v>
      </c>
      <c r="T10" s="45">
        <v>5999795</v>
      </c>
      <c r="U10" s="45">
        <v>7571438</v>
      </c>
      <c r="V10" s="45">
        <v>0</v>
      </c>
      <c r="W10" s="45">
        <v>11.052894999999999</v>
      </c>
      <c r="X10" s="45">
        <v>7.337834</v>
      </c>
      <c r="Y10" s="45">
        <v>14.187345000000001</v>
      </c>
      <c r="Z10" s="46">
        <v>200147.3</v>
      </c>
      <c r="AA10" s="46">
        <v>41990.685348000792</v>
      </c>
      <c r="AB10" s="47">
        <f>_xlfn.XLOOKUP($F10,Main_OG!$D$1:$D$766,Main_OG!AJ$1:AJ$766,"")</f>
        <v>20070110</v>
      </c>
      <c r="AC10" s="47">
        <f>_xlfn.XLOOKUP($F10,Main_OG!$D$1:$D$766,Main_OG!AK$1:AK$766,"")</f>
        <v>416396</v>
      </c>
      <c r="AD10" s="47">
        <f>_xlfn.XLOOKUP($F10,Main_OG!$D$1:$D$766,Main_OG!AL$1:AL$766,"")</f>
        <v>181305188</v>
      </c>
      <c r="AE10" s="47">
        <f>_xlfn.XLOOKUP($F10,Main_OG!$D$1:$D$766,Main_OG!AM$1:AM$766,"")</f>
        <v>54251968</v>
      </c>
      <c r="AF10" s="48">
        <f>_xlfn.XLOOKUP($F10,Main_OG!$D$1:$D$766,Main_OG!Z$1:Z$766,"")</f>
        <v>1.93</v>
      </c>
      <c r="AG10" s="48">
        <f>_xlfn.XLOOKUP($F10,Main_OG!$D$1:$D$766,Main_OG!AA$1:AA$766,"")</f>
        <v>2.3089180475565318</v>
      </c>
      <c r="AH10" s="48">
        <f>_xlfn.XLOOKUP($F10,Main_OG!$D$1:$D$766,Main_OG!AB$1:AB$766,"")</f>
        <v>23.1</v>
      </c>
      <c r="AI10" s="48">
        <f>_xlfn.XLOOKUP($F10,Main_OG!$D$1:$D$766,Main_OG!AC$1:AC$766,"")</f>
        <v>4.58</v>
      </c>
      <c r="AJ10" s="48">
        <f>_xlfn.XLOOKUP($F10,Main_OG!$D$1:$D$766,Main_OG!AD$1:AD$766,"")</f>
        <v>0.68</v>
      </c>
    </row>
    <row r="11" spans="2:36" x14ac:dyDescent="0.35">
      <c r="B11" s="36" t="s">
        <v>966</v>
      </c>
      <c r="C11" s="45" t="s">
        <v>467</v>
      </c>
      <c r="D11" s="45" t="s">
        <v>4346</v>
      </c>
      <c r="E11" s="36" t="s">
        <v>957</v>
      </c>
      <c r="F11" s="36" t="str">
        <f t="shared" si="0"/>
        <v>2014_SC</v>
      </c>
      <c r="G11" s="45">
        <v>2014</v>
      </c>
      <c r="H11" s="45">
        <f>_xlfn.XLOOKUP(J11,Main_OG!$B$1:$B$766,Main_OG!$O$1:$O$766,"")</f>
        <v>0</v>
      </c>
      <c r="I11" s="45">
        <f>_xlfn.XLOOKUP(F11,Main_OG!$D$1:$D$766,Main_OG!$J$1:$J$766,"")</f>
        <v>1</v>
      </c>
      <c r="J11" s="45" t="s">
        <v>467</v>
      </c>
      <c r="K11" s="45" t="str">
        <f t="shared" si="1"/>
        <v>South Carolina Electric&amp;Gas Company_SC</v>
      </c>
      <c r="L11" s="45" t="str">
        <f t="shared" si="2"/>
        <v>South Carolina Electric Gas Co_SC</v>
      </c>
      <c r="M11" s="45" t="s">
        <v>968</v>
      </c>
      <c r="N11" s="45">
        <v>0</v>
      </c>
      <c r="O11" s="45">
        <v>96048</v>
      </c>
      <c r="P11" s="45">
        <v>753</v>
      </c>
      <c r="Q11" s="45">
        <v>587870</v>
      </c>
      <c r="R11" s="45">
        <v>0</v>
      </c>
      <c r="S11" s="45">
        <v>7985229</v>
      </c>
      <c r="T11" s="45">
        <v>6233594</v>
      </c>
      <c r="U11" s="45">
        <v>8155692</v>
      </c>
      <c r="V11" s="45">
        <v>0</v>
      </c>
      <c r="W11" s="45">
        <v>11.501861999999999</v>
      </c>
      <c r="X11" s="45">
        <v>7.6619843999999997</v>
      </c>
      <c r="Y11" s="45">
        <v>14.465075000000001</v>
      </c>
      <c r="Z11" s="46">
        <v>206077.9</v>
      </c>
      <c r="AA11" s="46">
        <v>42694.00508571</v>
      </c>
      <c r="AB11" s="47">
        <f>_xlfn.XLOOKUP($F11,Main_OG!$D$1:$D$766,Main_OG!AJ$1:AJ$766,"")</f>
        <v>23503038</v>
      </c>
      <c r="AC11" s="47">
        <f>_xlfn.XLOOKUP($F11,Main_OG!$D$1:$D$766,Main_OG!AK$1:AK$766,"")</f>
        <v>999570</v>
      </c>
      <c r="AD11" s="47">
        <f>_xlfn.XLOOKUP($F11,Main_OG!$D$1:$D$766,Main_OG!AL$1:AL$766,"")</f>
        <v>172666708</v>
      </c>
      <c r="AE11" s="47">
        <f>_xlfn.XLOOKUP($F11,Main_OG!$D$1:$D$766,Main_OG!AM$1:AM$766,"")</f>
        <v>52418553</v>
      </c>
      <c r="AF11" s="48">
        <f>_xlfn.XLOOKUP($F11,Main_OG!$D$1:$D$766,Main_OG!Z$1:Z$766,"")</f>
        <v>0</v>
      </c>
      <c r="AG11" s="48">
        <f>_xlfn.XLOOKUP($F11,Main_OG!$D$1:$D$766,Main_OG!AA$1:AA$766,"")</f>
        <v>2.322195177698041</v>
      </c>
      <c r="AH11" s="48">
        <f>_xlfn.XLOOKUP($F11,Main_OG!$D$1:$D$766,Main_OG!AB$1:AB$766,"")</f>
        <v>22.6</v>
      </c>
      <c r="AI11" s="48">
        <f>_xlfn.XLOOKUP($F11,Main_OG!$D$1:$D$766,Main_OG!AC$1:AC$766,"")</f>
        <v>4.91</v>
      </c>
      <c r="AJ11" s="48">
        <f>_xlfn.XLOOKUP($F11,Main_OG!$D$1:$D$766,Main_OG!AD$1:AD$766,"")</f>
        <v>0.64</v>
      </c>
    </row>
    <row r="12" spans="2:36" x14ac:dyDescent="0.35">
      <c r="B12" s="36" t="s">
        <v>966</v>
      </c>
      <c r="C12" s="45" t="s">
        <v>467</v>
      </c>
      <c r="D12" s="45" t="s">
        <v>4346</v>
      </c>
      <c r="E12" s="36" t="s">
        <v>957</v>
      </c>
      <c r="F12" s="36" t="str">
        <f t="shared" si="0"/>
        <v>2015_SC</v>
      </c>
      <c r="G12" s="45">
        <v>2015</v>
      </c>
      <c r="H12" s="45">
        <f>_xlfn.XLOOKUP(J12,Main_OG!$B$1:$B$766,Main_OG!$O$1:$O$766,"")</f>
        <v>0</v>
      </c>
      <c r="I12" s="45">
        <f>_xlfn.XLOOKUP(F12,Main_OG!$D$1:$D$766,Main_OG!$J$1:$J$766,"")</f>
        <v>1</v>
      </c>
      <c r="J12" s="45" t="s">
        <v>467</v>
      </c>
      <c r="K12" s="45" t="str">
        <f t="shared" si="1"/>
        <v>South Carolina Electric&amp;Gas Company_SC</v>
      </c>
      <c r="L12" s="45" t="str">
        <f t="shared" si="2"/>
        <v>South Carolina Electric Gas Co_SC</v>
      </c>
      <c r="M12" s="45" t="s">
        <v>969</v>
      </c>
      <c r="N12" s="45">
        <v>0</v>
      </c>
      <c r="O12" s="45">
        <v>97392</v>
      </c>
      <c r="P12" s="45">
        <v>757</v>
      </c>
      <c r="Q12" s="45">
        <v>596685</v>
      </c>
      <c r="R12" s="45">
        <v>0</v>
      </c>
      <c r="S12" s="45">
        <v>7993507</v>
      </c>
      <c r="T12" s="45">
        <v>6201242</v>
      </c>
      <c r="U12" s="45">
        <v>7977834</v>
      </c>
      <c r="V12" s="45">
        <v>0</v>
      </c>
      <c r="W12" s="45">
        <v>11.208772</v>
      </c>
      <c r="X12" s="45">
        <v>6.9648950999999997</v>
      </c>
      <c r="Y12" s="45">
        <v>14.415215999999999</v>
      </c>
      <c r="Z12" s="46">
        <v>213212.4</v>
      </c>
      <c r="AA12" s="46">
        <v>43548.230945795411</v>
      </c>
      <c r="AB12" s="47">
        <f>_xlfn.XLOOKUP($F12,Main_OG!$D$1:$D$766,Main_OG!AJ$1:AJ$766,"")</f>
        <v>18476286</v>
      </c>
      <c r="AC12" s="47">
        <f>_xlfn.XLOOKUP($F12,Main_OG!$D$1:$D$766,Main_OG!AK$1:AK$766,"")</f>
        <v>770474</v>
      </c>
      <c r="AD12" s="47">
        <f>_xlfn.XLOOKUP($F12,Main_OG!$D$1:$D$766,Main_OG!AL$1:AL$766,"")</f>
        <v>271009104</v>
      </c>
      <c r="AE12" s="47">
        <f>_xlfn.XLOOKUP($F12,Main_OG!$D$1:$D$766,Main_OG!AM$1:AM$766,"")</f>
        <v>53156320</v>
      </c>
      <c r="AF12" s="48">
        <f>_xlfn.XLOOKUP($F12,Main_OG!$D$1:$D$766,Main_OG!Z$1:Z$766,"")</f>
        <v>1.79</v>
      </c>
      <c r="AG12" s="48">
        <f>_xlfn.XLOOKUP($F12,Main_OG!$D$1:$D$766,Main_OG!AA$1:AA$766,"")</f>
        <v>2.25948627072199</v>
      </c>
      <c r="AH12" s="48">
        <f>_xlfn.XLOOKUP($F12,Main_OG!$D$1:$D$766,Main_OG!AB$1:AB$766,"")</f>
        <v>12.08771849023859</v>
      </c>
      <c r="AI12" s="48">
        <f>_xlfn.XLOOKUP($F12,Main_OG!$D$1:$D$766,Main_OG!AC$1:AC$766,"")</f>
        <v>3.37</v>
      </c>
      <c r="AJ12" s="48">
        <f>_xlfn.XLOOKUP($F12,Main_OG!$D$1:$D$766,Main_OG!AD$1:AD$766,"")</f>
        <v>0.66</v>
      </c>
    </row>
    <row r="13" spans="2:36" x14ac:dyDescent="0.35">
      <c r="B13" s="36" t="s">
        <v>966</v>
      </c>
      <c r="C13" s="45" t="s">
        <v>467</v>
      </c>
      <c r="D13" s="45" t="s">
        <v>4346</v>
      </c>
      <c r="E13" s="36" t="s">
        <v>957</v>
      </c>
      <c r="F13" s="36" t="str">
        <f t="shared" si="0"/>
        <v>2016_SC</v>
      </c>
      <c r="G13" s="45">
        <v>2016</v>
      </c>
      <c r="H13" s="45">
        <f>_xlfn.XLOOKUP(J13,Main_OG!$B$1:$B$766,Main_OG!$O$1:$O$766,"")</f>
        <v>0</v>
      </c>
      <c r="I13" s="45">
        <f>_xlfn.XLOOKUP(F13,Main_OG!$D$1:$D$766,Main_OG!$J$1:$J$766,"")</f>
        <v>1</v>
      </c>
      <c r="J13" s="45" t="s">
        <v>467</v>
      </c>
      <c r="K13" s="45" t="str">
        <f t="shared" si="1"/>
        <v>South Carolina Electric&amp;Gas Company_SC</v>
      </c>
      <c r="L13" s="45" t="str">
        <f t="shared" si="2"/>
        <v>South Carolina Electric Gas Co_SC</v>
      </c>
      <c r="M13" s="45" t="s">
        <v>970</v>
      </c>
      <c r="N13" s="45">
        <v>0</v>
      </c>
      <c r="O13" s="45">
        <v>98525</v>
      </c>
      <c r="P13" s="45">
        <v>783</v>
      </c>
      <c r="Q13" s="45">
        <v>605717</v>
      </c>
      <c r="R13" s="45">
        <v>0</v>
      </c>
      <c r="S13" s="45">
        <v>8119409</v>
      </c>
      <c r="T13" s="45">
        <v>6264991</v>
      </c>
      <c r="U13" s="45">
        <v>8139813</v>
      </c>
      <c r="V13" s="45">
        <v>0</v>
      </c>
      <c r="W13" s="45">
        <v>11.247555</v>
      </c>
      <c r="X13" s="45">
        <v>6.9079110000000004</v>
      </c>
      <c r="Y13" s="45">
        <v>14.564228999999999</v>
      </c>
      <c r="Z13" s="46">
        <v>220559.3</v>
      </c>
      <c r="AA13" s="46">
        <v>44440.443753021085</v>
      </c>
      <c r="AB13" s="47">
        <f>_xlfn.XLOOKUP($F13,Main_OG!$D$1:$D$766,Main_OG!AJ$1:AJ$766,"")</f>
        <v>17137976</v>
      </c>
      <c r="AC13" s="47">
        <f>_xlfn.XLOOKUP($F13,Main_OG!$D$1:$D$766,Main_OG!AK$1:AK$766,"")</f>
        <v>427222</v>
      </c>
      <c r="AD13" s="47">
        <f>_xlfn.XLOOKUP($F13,Main_OG!$D$1:$D$766,Main_OG!AL$1:AL$766,"")</f>
        <v>263195994</v>
      </c>
      <c r="AE13" s="47">
        <f>_xlfn.XLOOKUP($F13,Main_OG!$D$1:$D$766,Main_OG!AM$1:AM$766,"")</f>
        <v>55825916</v>
      </c>
      <c r="AF13" s="48">
        <f>_xlfn.XLOOKUP($F13,Main_OG!$D$1:$D$766,Main_OG!Z$1:Z$766,"")</f>
        <v>0</v>
      </c>
      <c r="AG13" s="48">
        <f>_xlfn.XLOOKUP($F13,Main_OG!$D$1:$D$766,Main_OG!AA$1:AA$766,"")</f>
        <v>2.2143440282408582</v>
      </c>
      <c r="AH13" s="48">
        <f>_xlfn.XLOOKUP($F13,Main_OG!$D$1:$D$766,Main_OG!AB$1:AB$766,"")</f>
        <v>11.17</v>
      </c>
      <c r="AI13" s="48">
        <f>_xlfn.XLOOKUP($F13,Main_OG!$D$1:$D$766,Main_OG!AC$1:AC$766,"")</f>
        <v>3.28</v>
      </c>
      <c r="AJ13" s="48">
        <f>_xlfn.XLOOKUP($F13,Main_OG!$D$1:$D$766,Main_OG!AD$1:AD$766,"")</f>
        <v>0.65636700530415037</v>
      </c>
    </row>
    <row r="14" spans="2:36" x14ac:dyDescent="0.35">
      <c r="B14" s="36" t="s">
        <v>966</v>
      </c>
      <c r="C14" s="45" t="s">
        <v>467</v>
      </c>
      <c r="D14" s="45" t="s">
        <v>4346</v>
      </c>
      <c r="E14" s="36" t="s">
        <v>957</v>
      </c>
      <c r="F14" s="36" t="str">
        <f t="shared" si="0"/>
        <v>2017_SC</v>
      </c>
      <c r="G14" s="45">
        <v>2017</v>
      </c>
      <c r="H14" s="45">
        <f>_xlfn.XLOOKUP(J14,Main_OG!$B$1:$B$766,Main_OG!$O$1:$O$766,"")</f>
        <v>0</v>
      </c>
      <c r="I14" s="45">
        <f>_xlfn.XLOOKUP(F14,Main_OG!$D$1:$D$766,Main_OG!$J$1:$J$766,"")</f>
        <v>1</v>
      </c>
      <c r="J14" s="45" t="s">
        <v>467</v>
      </c>
      <c r="K14" s="45" t="str">
        <f t="shared" si="1"/>
        <v>South Carolina Electric&amp;Gas Company_SC</v>
      </c>
      <c r="L14" s="45" t="str">
        <f t="shared" si="2"/>
        <v>South Carolina Electric Gas Co_SC</v>
      </c>
      <c r="M14" s="45" t="s">
        <v>971</v>
      </c>
      <c r="N14" s="45">
        <v>0</v>
      </c>
      <c r="O14" s="45">
        <v>99719</v>
      </c>
      <c r="P14" s="45">
        <v>777</v>
      </c>
      <c r="Q14" s="45">
        <v>615096</v>
      </c>
      <c r="R14" s="45">
        <v>0</v>
      </c>
      <c r="S14" s="45">
        <v>7969003</v>
      </c>
      <c r="T14" s="45">
        <v>6212151</v>
      </c>
      <c r="U14" s="45">
        <v>7781917</v>
      </c>
      <c r="V14" s="45">
        <v>0</v>
      </c>
      <c r="W14" s="45">
        <v>11.756</v>
      </c>
      <c r="X14" s="45">
        <v>7.4727094999999997</v>
      </c>
      <c r="Y14" s="45">
        <v>15.125450000000001</v>
      </c>
      <c r="Z14" s="46">
        <v>224937.60000000001</v>
      </c>
      <c r="AA14" s="46">
        <v>44744.984287169827</v>
      </c>
      <c r="AB14" s="47">
        <f>_xlfn.XLOOKUP($F14,Main_OG!$D$1:$D$766,Main_OG!AJ$1:AJ$766,"")</f>
        <v>15012962</v>
      </c>
      <c r="AC14" s="47">
        <f>_xlfn.XLOOKUP($F14,Main_OG!$D$1:$D$766,Main_OG!AK$1:AK$766,"")</f>
        <v>404304</v>
      </c>
      <c r="AD14" s="47">
        <f>_xlfn.XLOOKUP($F14,Main_OG!$D$1:$D$766,Main_OG!AL$1:AL$766,"")</f>
        <v>266541122</v>
      </c>
      <c r="AE14" s="47">
        <f>_xlfn.XLOOKUP($F14,Main_OG!$D$1:$D$766,Main_OG!AM$1:AM$766,"")</f>
        <v>54344554</v>
      </c>
      <c r="AF14" s="48">
        <f>_xlfn.XLOOKUP($F14,Main_OG!$D$1:$D$766,Main_OG!Z$1:Z$766,"")</f>
        <v>0</v>
      </c>
      <c r="AG14" s="48">
        <f>_xlfn.XLOOKUP($F14,Main_OG!$D$1:$D$766,Main_OG!AA$1:AA$766,"")</f>
        <v>3.3</v>
      </c>
      <c r="AH14" s="48">
        <f>_xlfn.XLOOKUP($F14,Main_OG!$D$1:$D$766,Main_OG!AB$1:AB$766,"")</f>
        <v>14.73443638842941</v>
      </c>
      <c r="AI14" s="48">
        <f>_xlfn.XLOOKUP($F14,Main_OG!$D$1:$D$766,Main_OG!AC$1:AC$766,"")</f>
        <v>3.7243523928232452</v>
      </c>
      <c r="AJ14" s="48">
        <f>_xlfn.XLOOKUP($F14,Main_OG!$D$1:$D$766,Main_OG!AD$1:AD$766,"")</f>
        <v>0.7</v>
      </c>
    </row>
    <row r="15" spans="2:36" x14ac:dyDescent="0.35">
      <c r="B15" s="36" t="s">
        <v>972</v>
      </c>
      <c r="C15" s="45" t="s">
        <v>310</v>
      </c>
      <c r="D15" s="45" t="s">
        <v>4347</v>
      </c>
      <c r="E15" s="36" t="s">
        <v>972</v>
      </c>
      <c r="F15" s="36" t="str">
        <f t="shared" si="0"/>
        <v>2006_IN</v>
      </c>
      <c r="G15" s="45">
        <v>2006</v>
      </c>
      <c r="H15" s="45">
        <f>_xlfn.XLOOKUP(J15,Main_OG!$B$1:$B$766,Main_OG!$O$1:$O$766,"")</f>
        <v>0</v>
      </c>
      <c r="I15" s="45">
        <f>_xlfn.XLOOKUP(F15,Main_OG!$D$1:$D$766,Main_OG!$J$1:$J$766,"")</f>
        <v>0</v>
      </c>
      <c r="J15" s="45" t="s">
        <v>310</v>
      </c>
      <c r="K15" s="45" t="str">
        <f t="shared" si="1"/>
        <v>AGC Division of APG Inc_IN</v>
      </c>
      <c r="L15" s="45" t="str">
        <f t="shared" si="2"/>
        <v>AGC Division of APG Inc_IN</v>
      </c>
      <c r="M15" s="45" t="s">
        <v>973</v>
      </c>
      <c r="N15" s="45">
        <v>0</v>
      </c>
      <c r="O15" s="45">
        <v>0</v>
      </c>
      <c r="P15" s="45">
        <v>1</v>
      </c>
      <c r="Q15" s="45">
        <v>0</v>
      </c>
      <c r="R15" s="45">
        <v>0</v>
      </c>
      <c r="S15" s="45">
        <v>0</v>
      </c>
      <c r="T15" s="45">
        <v>132332</v>
      </c>
      <c r="U15" s="45">
        <v>0</v>
      </c>
      <c r="V15" s="45">
        <v>0</v>
      </c>
      <c r="W15" s="45">
        <v>0</v>
      </c>
      <c r="X15" s="45">
        <v>2.8538777580544319</v>
      </c>
      <c r="Y15" s="45">
        <v>0</v>
      </c>
      <c r="Z15" s="46">
        <v>312525.5</v>
      </c>
      <c r="AA15" s="46">
        <v>49351.308271441318</v>
      </c>
      <c r="AB15" s="47">
        <f>_xlfn.XLOOKUP($F15,Main_OG!$D$1:$D$766,Main_OG!AJ$1:AJ$766,"")</f>
        <v>120992370.72</v>
      </c>
      <c r="AC15" s="47">
        <f>_xlfn.XLOOKUP($F15,Main_OG!$D$1:$D$766,Main_OG!AK$1:AK$766,"")</f>
        <v>567114.05999999994</v>
      </c>
      <c r="AD15" s="47">
        <f>_xlfn.XLOOKUP($F15,Main_OG!$D$1:$D$766,Main_OG!AL$1:AL$766,"")</f>
        <v>52692619.420000009</v>
      </c>
      <c r="AE15" s="47">
        <f>_xlfn.XLOOKUP($F15,Main_OG!$D$1:$D$766,Main_OG!AM$1:AM$766,"")</f>
        <v>0</v>
      </c>
      <c r="AF15" s="48">
        <f>_xlfn.XLOOKUP($F15,Main_OG!$D$1:$D$766,Main_OG!Z$1:Z$766,"")</f>
        <v>1.64</v>
      </c>
      <c r="AG15" s="48">
        <f>_xlfn.XLOOKUP($F15,Main_OG!$D$1:$D$766,Main_OG!AA$1:AA$766,"")</f>
        <v>2.2465548173415608</v>
      </c>
      <c r="AH15" s="48">
        <f>_xlfn.XLOOKUP($F15,Main_OG!$D$1:$D$766,Main_OG!AB$1:AB$766,"")</f>
        <v>14.13114039693003</v>
      </c>
      <c r="AI15" s="48">
        <f>_xlfn.XLOOKUP($F15,Main_OG!$D$1:$D$766,Main_OG!AC$1:AC$766,"")</f>
        <v>7.52</v>
      </c>
      <c r="AJ15" s="48">
        <f>_xlfn.XLOOKUP($F15,Main_OG!$D$1:$D$766,Main_OG!AD$1:AD$766,"")</f>
        <v>0.4704061490499184</v>
      </c>
    </row>
    <row r="16" spans="2:36" x14ac:dyDescent="0.35">
      <c r="B16" s="36" t="s">
        <v>972</v>
      </c>
      <c r="C16" s="45" t="s">
        <v>310</v>
      </c>
      <c r="D16" s="45" t="s">
        <v>4347</v>
      </c>
      <c r="E16" s="36" t="s">
        <v>972</v>
      </c>
      <c r="F16" s="36" t="str">
        <f t="shared" si="0"/>
        <v>2007_IN</v>
      </c>
      <c r="G16" s="45">
        <v>2007</v>
      </c>
      <c r="H16" s="45">
        <f>_xlfn.XLOOKUP(J16,Main_OG!$B$1:$B$766,Main_OG!$O$1:$O$766,"")</f>
        <v>0</v>
      </c>
      <c r="I16" s="45">
        <f>_xlfn.XLOOKUP(F16,Main_OG!$D$1:$D$766,Main_OG!$J$1:$J$766,"")</f>
        <v>0</v>
      </c>
      <c r="J16" s="45" t="s">
        <v>310</v>
      </c>
      <c r="K16" s="45" t="str">
        <f t="shared" si="1"/>
        <v>AGC Division of APG Inc_IN</v>
      </c>
      <c r="L16" s="45" t="str">
        <f t="shared" si="2"/>
        <v>AGC Division of APG Inc_IN</v>
      </c>
      <c r="M16" s="45" t="s">
        <v>974</v>
      </c>
      <c r="N16" s="45">
        <v>0</v>
      </c>
      <c r="O16" s="45">
        <v>0</v>
      </c>
      <c r="P16" s="45">
        <v>1</v>
      </c>
      <c r="Q16" s="45">
        <v>0</v>
      </c>
      <c r="R16" s="45">
        <v>0</v>
      </c>
      <c r="S16" s="45">
        <v>0</v>
      </c>
      <c r="T16" s="45">
        <v>114102</v>
      </c>
      <c r="U16" s="45">
        <v>0</v>
      </c>
      <c r="V16" s="45">
        <v>0</v>
      </c>
      <c r="W16" s="45">
        <v>0</v>
      </c>
      <c r="X16" s="45">
        <v>2.33</v>
      </c>
      <c r="Y16" s="45">
        <v>0</v>
      </c>
      <c r="Z16" s="46">
        <v>322661.7</v>
      </c>
      <c r="AA16" s="46">
        <v>50577.113075602399</v>
      </c>
      <c r="AB16" s="47">
        <f>_xlfn.XLOOKUP($F16,Main_OG!$D$1:$D$766,Main_OG!AJ$1:AJ$766,"")</f>
        <v>121249862</v>
      </c>
      <c r="AC16" s="47">
        <f>_xlfn.XLOOKUP($F16,Main_OG!$D$1:$D$766,Main_OG!AK$1:AK$766,"")</f>
        <v>587798</v>
      </c>
      <c r="AD16" s="47">
        <f>_xlfn.XLOOKUP($F16,Main_OG!$D$1:$D$766,Main_OG!AL$1:AL$766,"")</f>
        <v>71285348</v>
      </c>
      <c r="AE16" s="47">
        <f>_xlfn.XLOOKUP($F16,Main_OG!$D$1:$D$766,Main_OG!AM$1:AM$766,"")</f>
        <v>0</v>
      </c>
      <c r="AF16" s="48">
        <f>_xlfn.XLOOKUP($F16,Main_OG!$D$1:$D$766,Main_OG!Z$1:Z$766,"")</f>
        <v>1.78</v>
      </c>
      <c r="AG16" s="48">
        <f>_xlfn.XLOOKUP($F16,Main_OG!$D$1:$D$766,Main_OG!AA$1:AA$766,"")</f>
        <v>2.2465548173415608</v>
      </c>
      <c r="AH16" s="48">
        <f>_xlfn.XLOOKUP($F16,Main_OG!$D$1:$D$766,Main_OG!AB$1:AB$766,"")</f>
        <v>15.097711394063451</v>
      </c>
      <c r="AI16" s="48">
        <f>_xlfn.XLOOKUP($F16,Main_OG!$D$1:$D$766,Main_OG!AC$1:AC$766,"")</f>
        <v>7.37</v>
      </c>
      <c r="AJ16" s="48">
        <f>_xlfn.XLOOKUP($F16,Main_OG!$D$1:$D$766,Main_OG!AD$1:AD$766,"")</f>
        <v>0.58103021845052572</v>
      </c>
    </row>
    <row r="17" spans="2:36" x14ac:dyDescent="0.35">
      <c r="B17" s="36" t="s">
        <v>972</v>
      </c>
      <c r="C17" s="45" t="s">
        <v>310</v>
      </c>
      <c r="D17" s="45" t="s">
        <v>4347</v>
      </c>
      <c r="E17" s="36" t="s">
        <v>972</v>
      </c>
      <c r="F17" s="36" t="str">
        <f t="shared" si="0"/>
        <v>2008_IN</v>
      </c>
      <c r="G17" s="45">
        <v>2008</v>
      </c>
      <c r="H17" s="45">
        <f>_xlfn.XLOOKUP(J17,Main_OG!$B$1:$B$766,Main_OG!$O$1:$O$766,"")</f>
        <v>0</v>
      </c>
      <c r="I17" s="45">
        <f>_xlfn.XLOOKUP(F17,Main_OG!$D$1:$D$766,Main_OG!$J$1:$J$766,"")</f>
        <v>0</v>
      </c>
      <c r="J17" s="45" t="s">
        <v>310</v>
      </c>
      <c r="K17" s="45" t="str">
        <f t="shared" si="1"/>
        <v>AGC Division of APG Inc_IN</v>
      </c>
      <c r="L17" s="45" t="str">
        <f t="shared" si="2"/>
        <v>AGC Division of APG Inc_IN</v>
      </c>
      <c r="M17" s="45" t="s">
        <v>975</v>
      </c>
      <c r="N17" s="45">
        <v>0</v>
      </c>
      <c r="O17" s="45">
        <v>0</v>
      </c>
      <c r="P17" s="45">
        <v>1</v>
      </c>
      <c r="Q17" s="45">
        <v>0</v>
      </c>
      <c r="R17" s="45">
        <v>0</v>
      </c>
      <c r="S17" s="45">
        <v>0</v>
      </c>
      <c r="T17" s="45">
        <v>4695265</v>
      </c>
      <c r="U17" s="45">
        <v>0</v>
      </c>
      <c r="V17" s="45">
        <v>0</v>
      </c>
      <c r="W17" s="45">
        <v>0</v>
      </c>
      <c r="X17" s="45">
        <v>3.6</v>
      </c>
      <c r="Y17" s="45">
        <v>0</v>
      </c>
      <c r="Z17" s="46">
        <v>322384.3</v>
      </c>
      <c r="AA17" s="46">
        <v>50178.059851145699</v>
      </c>
      <c r="AB17" s="47">
        <f>_xlfn.XLOOKUP($F17,Main_OG!$D$1:$D$766,Main_OG!AJ$1:AJ$766,"")</f>
        <v>122090074</v>
      </c>
      <c r="AC17" s="47">
        <f>_xlfn.XLOOKUP($F17,Main_OG!$D$1:$D$766,Main_OG!AK$1:AK$766,"")</f>
        <v>643074</v>
      </c>
      <c r="AD17" s="47">
        <f>_xlfn.XLOOKUP($F17,Main_OG!$D$1:$D$766,Main_OG!AL$1:AL$766,"")</f>
        <v>63278382</v>
      </c>
      <c r="AE17" s="47">
        <f>_xlfn.XLOOKUP($F17,Main_OG!$D$1:$D$766,Main_OG!AM$1:AM$766,"")</f>
        <v>0</v>
      </c>
      <c r="AF17" s="48">
        <f>_xlfn.XLOOKUP($F17,Main_OG!$D$1:$D$766,Main_OG!Z$1:Z$766,"")</f>
        <v>2.15</v>
      </c>
      <c r="AG17" s="48">
        <f>_xlfn.XLOOKUP($F17,Main_OG!$D$1:$D$766,Main_OG!AA$1:AA$766,"")</f>
        <v>2.2204719344600159</v>
      </c>
      <c r="AH17" s="48">
        <f>_xlfn.XLOOKUP($F17,Main_OG!$D$1:$D$766,Main_OG!AB$1:AB$766,"")</f>
        <v>19.619187803472759</v>
      </c>
      <c r="AI17" s="48">
        <f>_xlfn.XLOOKUP($F17,Main_OG!$D$1:$D$766,Main_OG!AC$1:AC$766,"")</f>
        <v>9.48</v>
      </c>
      <c r="AJ17" s="48">
        <f>_xlfn.XLOOKUP($F17,Main_OG!$D$1:$D$766,Main_OG!AD$1:AD$766,"")</f>
        <v>0.68330088246943577</v>
      </c>
    </row>
    <row r="18" spans="2:36" x14ac:dyDescent="0.35">
      <c r="B18" s="36" t="s">
        <v>972</v>
      </c>
      <c r="C18" s="45" t="s">
        <v>310</v>
      </c>
      <c r="D18" s="45" t="s">
        <v>4347</v>
      </c>
      <c r="E18" s="36" t="s">
        <v>972</v>
      </c>
      <c r="F18" s="36" t="str">
        <f t="shared" si="0"/>
        <v>2009_IN</v>
      </c>
      <c r="G18" s="45">
        <v>2009</v>
      </c>
      <c r="H18" s="45">
        <f>_xlfn.XLOOKUP(J18,Main_OG!$B$1:$B$766,Main_OG!$O$1:$O$766,"")</f>
        <v>0</v>
      </c>
      <c r="I18" s="45">
        <f>_xlfn.XLOOKUP(F18,Main_OG!$D$1:$D$766,Main_OG!$J$1:$J$766,"")</f>
        <v>0</v>
      </c>
      <c r="J18" s="45" t="s">
        <v>310</v>
      </c>
      <c r="K18" s="45" t="str">
        <f t="shared" si="1"/>
        <v>AGC Division of APG Inc_IN</v>
      </c>
      <c r="L18" s="45" t="str">
        <f t="shared" si="2"/>
        <v>AGC Division of APG Inc_IN</v>
      </c>
      <c r="M18" s="45" t="s">
        <v>976</v>
      </c>
      <c r="N18" s="45">
        <v>0</v>
      </c>
      <c r="O18" s="45">
        <v>0</v>
      </c>
      <c r="P18" s="45">
        <v>1</v>
      </c>
      <c r="Q18" s="45">
        <v>0</v>
      </c>
      <c r="R18" s="45">
        <v>0</v>
      </c>
      <c r="S18" s="45">
        <v>0</v>
      </c>
      <c r="T18" s="45">
        <v>4506608</v>
      </c>
      <c r="U18" s="45">
        <v>0</v>
      </c>
      <c r="V18" s="45">
        <v>0</v>
      </c>
      <c r="W18" s="45">
        <v>0</v>
      </c>
      <c r="X18" s="45">
        <v>3.19</v>
      </c>
      <c r="Y18" s="45">
        <v>0</v>
      </c>
      <c r="Z18" s="46">
        <v>299789</v>
      </c>
      <c r="AA18" s="46">
        <v>46411.815476075288</v>
      </c>
      <c r="AB18" s="47">
        <f>_xlfn.XLOOKUP($F18,Main_OG!$D$1:$D$766,Main_OG!AJ$1:AJ$766,"")</f>
        <v>108667422</v>
      </c>
      <c r="AC18" s="47">
        <f>_xlfn.XLOOKUP($F18,Main_OG!$D$1:$D$766,Main_OG!AK$1:AK$766,"")</f>
        <v>568080</v>
      </c>
      <c r="AD18" s="47">
        <f>_xlfn.XLOOKUP($F18,Main_OG!$D$1:$D$766,Main_OG!AL$1:AL$766,"")</f>
        <v>67058244</v>
      </c>
      <c r="AE18" s="47">
        <f>_xlfn.XLOOKUP($F18,Main_OG!$D$1:$D$766,Main_OG!AM$1:AM$766,"")</f>
        <v>0</v>
      </c>
      <c r="AF18" s="48">
        <f>_xlfn.XLOOKUP($F18,Main_OG!$D$1:$D$766,Main_OG!Z$1:Z$766,"")</f>
        <v>2.11</v>
      </c>
      <c r="AG18" s="48">
        <f>_xlfn.XLOOKUP($F18,Main_OG!$D$1:$D$766,Main_OG!AA$1:AA$766,"")</f>
        <v>2.2743975091886082</v>
      </c>
      <c r="AH18" s="48">
        <f>_xlfn.XLOOKUP($F18,Main_OG!$D$1:$D$766,Main_OG!AB$1:AB$766,"")</f>
        <v>14.15708861161818</v>
      </c>
      <c r="AI18" s="48">
        <f>_xlfn.XLOOKUP($F18,Main_OG!$D$1:$D$766,Main_OG!AC$1:AC$766,"")</f>
        <v>4.63</v>
      </c>
      <c r="AJ18" s="48">
        <f>_xlfn.XLOOKUP($F18,Main_OG!$D$1:$D$766,Main_OG!AD$1:AD$766,"")</f>
        <v>0.68314474405108627</v>
      </c>
    </row>
    <row r="19" spans="2:36" x14ac:dyDescent="0.35">
      <c r="B19" s="36" t="s">
        <v>972</v>
      </c>
      <c r="C19" s="45" t="s">
        <v>310</v>
      </c>
      <c r="D19" s="45" t="s">
        <v>4347</v>
      </c>
      <c r="E19" s="36" t="s">
        <v>972</v>
      </c>
      <c r="F19" s="36" t="str">
        <f t="shared" si="0"/>
        <v>2010_IN</v>
      </c>
      <c r="G19" s="45">
        <v>2010</v>
      </c>
      <c r="H19" s="45">
        <f>_xlfn.XLOOKUP(J19,Main_OG!$B$1:$B$766,Main_OG!$O$1:$O$766,"")</f>
        <v>0</v>
      </c>
      <c r="I19" s="45">
        <f>_xlfn.XLOOKUP(F19,Main_OG!$D$1:$D$766,Main_OG!$J$1:$J$766,"")</f>
        <v>0</v>
      </c>
      <c r="J19" s="45" t="s">
        <v>310</v>
      </c>
      <c r="K19" s="45" t="str">
        <f t="shared" si="1"/>
        <v>AGC Division of APG Inc_IN</v>
      </c>
      <c r="L19" s="45" t="str">
        <f t="shared" si="2"/>
        <v>AGC Division of APG Inc_IN</v>
      </c>
      <c r="M19" s="45" t="s">
        <v>977</v>
      </c>
      <c r="N19" s="45">
        <v>0</v>
      </c>
      <c r="O19" s="45">
        <v>0</v>
      </c>
      <c r="P19" s="45">
        <v>1</v>
      </c>
      <c r="Q19" s="45">
        <v>0</v>
      </c>
      <c r="R19" s="45">
        <v>0</v>
      </c>
      <c r="S19" s="45">
        <v>0</v>
      </c>
      <c r="T19" s="45">
        <v>4547011</v>
      </c>
      <c r="U19" s="45">
        <v>0</v>
      </c>
      <c r="V19" s="45">
        <v>0</v>
      </c>
      <c r="W19" s="45">
        <v>0</v>
      </c>
      <c r="X19" s="45">
        <v>3.46</v>
      </c>
      <c r="Y19" s="45">
        <v>0</v>
      </c>
      <c r="Z19" s="46">
        <v>320731.8</v>
      </c>
      <c r="AA19" s="46">
        <v>49415.15787170743</v>
      </c>
      <c r="AB19" s="47">
        <f>_xlfn.XLOOKUP($F19,Main_OG!$D$1:$D$766,Main_OG!AJ$1:AJ$766,"")</f>
        <v>112440262</v>
      </c>
      <c r="AC19" s="47">
        <f>_xlfn.XLOOKUP($F19,Main_OG!$D$1:$D$766,Main_OG!AK$1:AK$766,"")</f>
        <v>552818</v>
      </c>
      <c r="AD19" s="47">
        <f>_xlfn.XLOOKUP($F19,Main_OG!$D$1:$D$766,Main_OG!AL$1:AL$766,"")</f>
        <v>111625950</v>
      </c>
      <c r="AE19" s="47">
        <f>_xlfn.XLOOKUP($F19,Main_OG!$D$1:$D$766,Main_OG!AM$1:AM$766,"")</f>
        <v>0</v>
      </c>
      <c r="AF19" s="48">
        <f>_xlfn.XLOOKUP($F19,Main_OG!$D$1:$D$766,Main_OG!Z$1:Z$766,"")</f>
        <v>2.2799999999999998</v>
      </c>
      <c r="AG19" s="48">
        <f>_xlfn.XLOOKUP($F19,Main_OG!$D$1:$D$766,Main_OG!AA$1:AA$766,"")</f>
        <v>2.2935982820086371</v>
      </c>
      <c r="AH19" s="48">
        <f>_xlfn.XLOOKUP($F19,Main_OG!$D$1:$D$766,Main_OG!AB$1:AB$766,"")</f>
        <v>17.815786882646659</v>
      </c>
      <c r="AI19" s="48">
        <f>_xlfn.XLOOKUP($F19,Main_OG!$D$1:$D$766,Main_OG!AC$1:AC$766,"")</f>
        <v>4.87</v>
      </c>
      <c r="AJ19" s="48">
        <f>_xlfn.XLOOKUP($F19,Main_OG!$D$1:$D$766,Main_OG!AD$1:AD$766,"")</f>
        <v>0.70992248279802228</v>
      </c>
    </row>
    <row r="20" spans="2:36" x14ac:dyDescent="0.35">
      <c r="B20" s="36" t="s">
        <v>972</v>
      </c>
      <c r="C20" s="45" t="s">
        <v>310</v>
      </c>
      <c r="D20" s="45" t="s">
        <v>4347</v>
      </c>
      <c r="E20" s="36" t="s">
        <v>972</v>
      </c>
      <c r="F20" s="36" t="str">
        <f t="shared" si="0"/>
        <v>2011_IN</v>
      </c>
      <c r="G20" s="45">
        <v>2011</v>
      </c>
      <c r="H20" s="45">
        <f>_xlfn.XLOOKUP(J20,Main_OG!$B$1:$B$766,Main_OG!$O$1:$O$766,"")</f>
        <v>0</v>
      </c>
      <c r="I20" s="45">
        <f>_xlfn.XLOOKUP(F20,Main_OG!$D$1:$D$766,Main_OG!$J$1:$J$766,"")</f>
        <v>0</v>
      </c>
      <c r="J20" s="45" t="s">
        <v>310</v>
      </c>
      <c r="K20" s="45" t="str">
        <f t="shared" si="1"/>
        <v>AGC Division of APG Inc_IN</v>
      </c>
      <c r="L20" s="45" t="str">
        <f t="shared" si="2"/>
        <v>AGC Division of APG Inc_IN</v>
      </c>
      <c r="M20" s="45" t="s">
        <v>978</v>
      </c>
      <c r="N20" s="45">
        <v>0</v>
      </c>
      <c r="O20" s="45">
        <v>0</v>
      </c>
      <c r="P20" s="45">
        <v>1</v>
      </c>
      <c r="Q20" s="45">
        <v>0</v>
      </c>
      <c r="R20" s="45">
        <v>0</v>
      </c>
      <c r="S20" s="45">
        <v>0</v>
      </c>
      <c r="T20" s="45">
        <v>4584697</v>
      </c>
      <c r="U20" s="45">
        <v>0</v>
      </c>
      <c r="V20" s="45">
        <v>0</v>
      </c>
      <c r="W20" s="45">
        <v>0</v>
      </c>
      <c r="X20" s="45">
        <v>3.82</v>
      </c>
      <c r="Y20" s="45">
        <v>0</v>
      </c>
      <c r="Z20" s="46">
        <v>321532.79999999999</v>
      </c>
      <c r="AA20" s="46">
        <v>49335.655376117225</v>
      </c>
      <c r="AB20" s="47">
        <f>_xlfn.XLOOKUP($F20,Main_OG!$D$1:$D$766,Main_OG!AJ$1:AJ$766,"")</f>
        <v>105179496</v>
      </c>
      <c r="AC20" s="47">
        <f>_xlfn.XLOOKUP($F20,Main_OG!$D$1:$D$766,Main_OG!AK$1:AK$766,"")</f>
        <v>3482912.4</v>
      </c>
      <c r="AD20" s="47">
        <f>_xlfn.XLOOKUP($F20,Main_OG!$D$1:$D$766,Main_OG!AL$1:AL$766,"")</f>
        <v>161515530</v>
      </c>
      <c r="AE20" s="47">
        <f>_xlfn.XLOOKUP($F20,Main_OG!$D$1:$D$766,Main_OG!AM$1:AM$766,"")</f>
        <v>0</v>
      </c>
      <c r="AF20" s="48">
        <f>_xlfn.XLOOKUP($F20,Main_OG!$D$1:$D$766,Main_OG!Z$1:Z$766,"")</f>
        <v>0</v>
      </c>
      <c r="AG20" s="48">
        <f>_xlfn.XLOOKUP($F20,Main_OG!$D$1:$D$766,Main_OG!AA$1:AA$766,"")</f>
        <v>2.3089180475565318</v>
      </c>
      <c r="AH20" s="48">
        <f>_xlfn.XLOOKUP($F20,Main_OG!$D$1:$D$766,Main_OG!AB$1:AB$766,"")</f>
        <v>22.758921780738341</v>
      </c>
      <c r="AI20" s="48">
        <f>_xlfn.XLOOKUP($F20,Main_OG!$D$1:$D$766,Main_OG!AC$1:AC$766,"")</f>
        <v>4.6524343752411106</v>
      </c>
      <c r="AJ20" s="48">
        <f>_xlfn.XLOOKUP($F20,Main_OG!$D$1:$D$766,Main_OG!AD$1:AD$766,"")</f>
        <v>0.75949643062398253</v>
      </c>
    </row>
    <row r="21" spans="2:36" x14ac:dyDescent="0.35">
      <c r="B21" s="36" t="s">
        <v>972</v>
      </c>
      <c r="C21" s="45" t="s">
        <v>310</v>
      </c>
      <c r="D21" s="45" t="s">
        <v>4347</v>
      </c>
      <c r="E21" s="36" t="s">
        <v>972</v>
      </c>
      <c r="F21" s="36" t="str">
        <f t="shared" si="0"/>
        <v>2012_IN</v>
      </c>
      <c r="G21" s="45">
        <v>2012</v>
      </c>
      <c r="H21" s="45">
        <f>_xlfn.XLOOKUP(J21,Main_OG!$B$1:$B$766,Main_OG!$O$1:$O$766,"")</f>
        <v>0</v>
      </c>
      <c r="I21" s="45">
        <f>_xlfn.XLOOKUP(F21,Main_OG!$D$1:$D$766,Main_OG!$J$1:$J$766,"")</f>
        <v>0</v>
      </c>
      <c r="J21" s="45" t="s">
        <v>310</v>
      </c>
      <c r="K21" s="45" t="str">
        <f t="shared" si="1"/>
        <v>AGC Division of APG Inc_IN</v>
      </c>
      <c r="L21" s="45" t="str">
        <f t="shared" si="2"/>
        <v>AGC Division of APG Inc_IN</v>
      </c>
      <c r="M21" s="45" t="s">
        <v>979</v>
      </c>
      <c r="N21" s="45">
        <v>0</v>
      </c>
      <c r="O21" s="45">
        <v>0</v>
      </c>
      <c r="P21" s="45">
        <v>1</v>
      </c>
      <c r="Q21" s="45">
        <v>0</v>
      </c>
      <c r="R21" s="45">
        <v>0</v>
      </c>
      <c r="S21" s="45">
        <v>0</v>
      </c>
      <c r="T21" s="45">
        <v>4610096</v>
      </c>
      <c r="U21" s="45">
        <v>0</v>
      </c>
      <c r="V21" s="45">
        <v>0</v>
      </c>
      <c r="W21" s="45">
        <v>0</v>
      </c>
      <c r="X21" s="45">
        <v>3.9286167000000001</v>
      </c>
      <c r="Y21" s="45">
        <v>0</v>
      </c>
      <c r="Z21" s="46">
        <v>323876.2</v>
      </c>
      <c r="AA21" s="46">
        <v>49530.011443665069</v>
      </c>
      <c r="AB21" s="47">
        <f>_xlfn.XLOOKUP($F21,Main_OG!$D$1:$D$766,Main_OG!AJ$1:AJ$766,"")</f>
        <v>93173864</v>
      </c>
      <c r="AC21" s="47">
        <f>_xlfn.XLOOKUP($F21,Main_OG!$D$1:$D$766,Main_OG!AK$1:AK$766,"")</f>
        <v>2478722</v>
      </c>
      <c r="AD21" s="47">
        <f>_xlfn.XLOOKUP($F21,Main_OG!$D$1:$D$766,Main_OG!AL$1:AL$766,"")</f>
        <v>226471182</v>
      </c>
      <c r="AE21" s="47">
        <f>_xlfn.XLOOKUP($F21,Main_OG!$D$1:$D$766,Main_OG!AM$1:AM$766,"")</f>
        <v>0</v>
      </c>
      <c r="AF21" s="48">
        <f>_xlfn.XLOOKUP($F21,Main_OG!$D$1:$D$766,Main_OG!Z$1:Z$766,"")</f>
        <v>0</v>
      </c>
      <c r="AG21" s="48">
        <f>_xlfn.XLOOKUP($F21,Main_OG!$D$1:$D$766,Main_OG!AA$1:AA$766,"")</f>
        <v>2.324237813104427</v>
      </c>
      <c r="AH21" s="48">
        <f>_xlfn.XLOOKUP($F21,Main_OG!$D$1:$D$766,Main_OG!AB$1:AB$766,"")</f>
        <v>23.49195884567845</v>
      </c>
      <c r="AI21" s="48">
        <f>_xlfn.XLOOKUP($F21,Main_OG!$D$1:$D$766,Main_OG!AC$1:AC$766,"")</f>
        <v>3.503818060367514</v>
      </c>
      <c r="AJ21" s="48">
        <f>_xlfn.XLOOKUP($F21,Main_OG!$D$1:$D$766,Main_OG!AD$1:AD$766,"")</f>
        <v>0.75442193202762442</v>
      </c>
    </row>
    <row r="22" spans="2:36" x14ac:dyDescent="0.35">
      <c r="B22" s="36" t="s">
        <v>972</v>
      </c>
      <c r="C22" s="45" t="s">
        <v>310</v>
      </c>
      <c r="D22" s="45" t="s">
        <v>4347</v>
      </c>
      <c r="E22" s="36" t="s">
        <v>972</v>
      </c>
      <c r="F22" s="36" t="str">
        <f t="shared" si="0"/>
        <v>2013_IN</v>
      </c>
      <c r="G22" s="45">
        <v>2013</v>
      </c>
      <c r="H22" s="45">
        <f>_xlfn.XLOOKUP(J22,Main_OG!$B$1:$B$766,Main_OG!$O$1:$O$766,"")</f>
        <v>0</v>
      </c>
      <c r="I22" s="45">
        <f>_xlfn.XLOOKUP(F22,Main_OG!$D$1:$D$766,Main_OG!$J$1:$J$766,"")</f>
        <v>0</v>
      </c>
      <c r="J22" s="45" t="s">
        <v>310</v>
      </c>
      <c r="K22" s="45" t="str">
        <f t="shared" si="1"/>
        <v>AGC Division of APG Inc_IN</v>
      </c>
      <c r="L22" s="45" t="str">
        <f t="shared" si="2"/>
        <v>AGC Division of APG Inc_IN</v>
      </c>
      <c r="M22" s="45" t="s">
        <v>980</v>
      </c>
      <c r="N22" s="45">
        <v>0</v>
      </c>
      <c r="O22" s="45">
        <v>0</v>
      </c>
      <c r="P22" s="45">
        <v>1</v>
      </c>
      <c r="Q22" s="45">
        <v>0</v>
      </c>
      <c r="R22" s="45">
        <v>0</v>
      </c>
      <c r="S22" s="45">
        <v>0</v>
      </c>
      <c r="T22" s="45">
        <v>4589475</v>
      </c>
      <c r="U22" s="45">
        <v>0</v>
      </c>
      <c r="V22" s="45">
        <v>0</v>
      </c>
      <c r="W22" s="45">
        <v>0</v>
      </c>
      <c r="X22" s="45">
        <v>4.1157431000000004</v>
      </c>
      <c r="Y22" s="45">
        <v>0</v>
      </c>
      <c r="Z22" s="46">
        <v>333207.40000000002</v>
      </c>
      <c r="AA22" s="46">
        <v>50712.060968788879</v>
      </c>
      <c r="AB22" s="47">
        <f>_xlfn.XLOOKUP($F22,Main_OG!$D$1:$D$766,Main_OG!AJ$1:AJ$766,"")</f>
        <v>93043302</v>
      </c>
      <c r="AC22" s="47">
        <f>_xlfn.XLOOKUP($F22,Main_OG!$D$1:$D$766,Main_OG!AK$1:AK$766,"")</f>
        <v>3942861.4</v>
      </c>
      <c r="AD22" s="47">
        <f>_xlfn.XLOOKUP($F22,Main_OG!$D$1:$D$766,Main_OG!AL$1:AL$766,"")</f>
        <v>153252544</v>
      </c>
      <c r="AE22" s="47">
        <f>_xlfn.XLOOKUP($F22,Main_OG!$D$1:$D$766,Main_OG!AM$1:AM$766,"")</f>
        <v>0</v>
      </c>
      <c r="AF22" s="48">
        <f>_xlfn.XLOOKUP($F22,Main_OG!$D$1:$D$766,Main_OG!Z$1:Z$766,"")</f>
        <v>2.66</v>
      </c>
      <c r="AG22" s="48">
        <f>_xlfn.XLOOKUP($F22,Main_OG!$D$1:$D$766,Main_OG!AA$1:AA$766,"")</f>
        <v>2.3089180475565318</v>
      </c>
      <c r="AH22" s="48">
        <f>_xlfn.XLOOKUP($F22,Main_OG!$D$1:$D$766,Main_OG!AB$1:AB$766,"")</f>
        <v>22.96</v>
      </c>
      <c r="AI22" s="48">
        <f>_xlfn.XLOOKUP($F22,Main_OG!$D$1:$D$766,Main_OG!AC$1:AC$766,"")</f>
        <v>4.04</v>
      </c>
      <c r="AJ22" s="48">
        <f>_xlfn.XLOOKUP($F22,Main_OG!$D$1:$D$766,Main_OG!AD$1:AD$766,"")</f>
        <v>0.73100116927520231</v>
      </c>
    </row>
    <row r="23" spans="2:36" x14ac:dyDescent="0.35">
      <c r="B23" s="36" t="s">
        <v>972</v>
      </c>
      <c r="C23" s="45" t="s">
        <v>310</v>
      </c>
      <c r="D23" s="45" t="s">
        <v>4347</v>
      </c>
      <c r="E23" s="36" t="s">
        <v>972</v>
      </c>
      <c r="F23" s="36" t="str">
        <f t="shared" si="0"/>
        <v>2014_IN</v>
      </c>
      <c r="G23" s="45">
        <v>2014</v>
      </c>
      <c r="H23" s="45">
        <f>_xlfn.XLOOKUP(J23,Main_OG!$B$1:$B$766,Main_OG!$O$1:$O$766,"")</f>
        <v>0</v>
      </c>
      <c r="I23" s="45">
        <f>_xlfn.XLOOKUP(F23,Main_OG!$D$1:$D$766,Main_OG!$J$1:$J$766,"")</f>
        <v>0</v>
      </c>
      <c r="J23" s="45" t="s">
        <v>310</v>
      </c>
      <c r="K23" s="45" t="str">
        <f t="shared" si="1"/>
        <v>AGC Division of APG Inc_IN</v>
      </c>
      <c r="L23" s="45" t="str">
        <f t="shared" si="2"/>
        <v>AGC Division of APG Inc_IN</v>
      </c>
      <c r="M23" s="45" t="s">
        <v>981</v>
      </c>
      <c r="N23" s="45">
        <v>0</v>
      </c>
      <c r="O23" s="45">
        <v>0</v>
      </c>
      <c r="P23" s="45">
        <v>1</v>
      </c>
      <c r="Q23" s="45">
        <v>0</v>
      </c>
      <c r="R23" s="45">
        <v>0</v>
      </c>
      <c r="S23" s="45">
        <v>0</v>
      </c>
      <c r="T23" s="45">
        <v>4462895</v>
      </c>
      <c r="U23" s="45">
        <v>0</v>
      </c>
      <c r="V23" s="45">
        <v>0</v>
      </c>
      <c r="W23" s="45">
        <v>0</v>
      </c>
      <c r="X23" s="45">
        <v>3.9047478999999998</v>
      </c>
      <c r="Y23" s="45">
        <v>0</v>
      </c>
      <c r="Z23" s="46">
        <v>343827.8</v>
      </c>
      <c r="AA23" s="46">
        <v>52126.563007171448</v>
      </c>
      <c r="AB23" s="47">
        <f>_xlfn.XLOOKUP($F23,Main_OG!$D$1:$D$766,Main_OG!AJ$1:AJ$766,"")</f>
        <v>97120070</v>
      </c>
      <c r="AC23" s="47">
        <f>_xlfn.XLOOKUP($F23,Main_OG!$D$1:$D$766,Main_OG!AK$1:AK$766,"")</f>
        <v>4299352</v>
      </c>
      <c r="AD23" s="47">
        <f>_xlfn.XLOOKUP($F23,Main_OG!$D$1:$D$766,Main_OG!AL$1:AL$766,"")</f>
        <v>151931500</v>
      </c>
      <c r="AE23" s="47">
        <f>_xlfn.XLOOKUP($F23,Main_OG!$D$1:$D$766,Main_OG!AM$1:AM$766,"")</f>
        <v>0</v>
      </c>
      <c r="AF23" s="48">
        <f>_xlfn.XLOOKUP($F23,Main_OG!$D$1:$D$766,Main_OG!Z$1:Z$766,"")</f>
        <v>2.76</v>
      </c>
      <c r="AG23" s="48">
        <f>_xlfn.XLOOKUP($F23,Main_OG!$D$1:$D$766,Main_OG!AA$1:AA$766,"")</f>
        <v>2.322195177698041</v>
      </c>
      <c r="AH23" s="48">
        <f>_xlfn.XLOOKUP($F23,Main_OG!$D$1:$D$766,Main_OG!AB$1:AB$766,"")</f>
        <v>20.48845299552563</v>
      </c>
      <c r="AI23" s="48">
        <f>_xlfn.XLOOKUP($F23,Main_OG!$D$1:$D$766,Main_OG!AC$1:AC$766,"")</f>
        <v>4.9924248044436963</v>
      </c>
      <c r="AJ23" s="48">
        <f>_xlfn.XLOOKUP($F23,Main_OG!$D$1:$D$766,Main_OG!AD$1:AD$766,"")</f>
        <v>0.68548682032632846</v>
      </c>
    </row>
    <row r="24" spans="2:36" x14ac:dyDescent="0.35">
      <c r="B24" s="36" t="s">
        <v>972</v>
      </c>
      <c r="C24" s="45" t="s">
        <v>310</v>
      </c>
      <c r="D24" s="45" t="s">
        <v>4347</v>
      </c>
      <c r="E24" s="36" t="s">
        <v>972</v>
      </c>
      <c r="F24" s="36" t="str">
        <f t="shared" si="0"/>
        <v>2015_IN</v>
      </c>
      <c r="G24" s="45">
        <v>2015</v>
      </c>
      <c r="H24" s="45">
        <f>_xlfn.XLOOKUP(J24,Main_OG!$B$1:$B$766,Main_OG!$O$1:$O$766,"")</f>
        <v>0</v>
      </c>
      <c r="I24" s="45">
        <f>_xlfn.XLOOKUP(F24,Main_OG!$D$1:$D$766,Main_OG!$J$1:$J$766,"")</f>
        <v>0</v>
      </c>
      <c r="J24" s="45" t="s">
        <v>310</v>
      </c>
      <c r="K24" s="45" t="str">
        <f t="shared" si="1"/>
        <v>AGC Division of APG Inc_IN</v>
      </c>
      <c r="L24" s="45" t="str">
        <f t="shared" si="2"/>
        <v>AGC Division of APG Inc_IN</v>
      </c>
      <c r="M24" s="45" t="s">
        <v>982</v>
      </c>
      <c r="N24" s="45">
        <v>0</v>
      </c>
      <c r="O24" s="45">
        <v>0</v>
      </c>
      <c r="P24" s="45">
        <v>1</v>
      </c>
      <c r="Q24" s="45">
        <v>0</v>
      </c>
      <c r="R24" s="45">
        <v>0</v>
      </c>
      <c r="S24" s="45">
        <v>0</v>
      </c>
      <c r="T24" s="45">
        <v>4531775</v>
      </c>
      <c r="U24" s="45">
        <v>0</v>
      </c>
      <c r="V24" s="45">
        <v>0</v>
      </c>
      <c r="W24" s="45">
        <v>0</v>
      </c>
      <c r="X24" s="45">
        <v>4.0064036999999999</v>
      </c>
      <c r="Y24" s="45">
        <v>0</v>
      </c>
      <c r="Z24" s="46">
        <v>341205.2</v>
      </c>
      <c r="AA24" s="46">
        <v>51608.28757175817</v>
      </c>
      <c r="AB24" s="47">
        <f>_xlfn.XLOOKUP($F24,Main_OG!$D$1:$D$766,Main_OG!AJ$1:AJ$766,"")</f>
        <v>78232886</v>
      </c>
      <c r="AC24" s="47">
        <f>_xlfn.XLOOKUP($F24,Main_OG!$D$1:$D$766,Main_OG!AK$1:AK$766,"")</f>
        <v>4439134</v>
      </c>
      <c r="AD24" s="47">
        <f>_xlfn.XLOOKUP($F24,Main_OG!$D$1:$D$766,Main_OG!AL$1:AL$766,"")</f>
        <v>250128744</v>
      </c>
      <c r="AE24" s="47">
        <f>_xlfn.XLOOKUP($F24,Main_OG!$D$1:$D$766,Main_OG!AM$1:AM$766,"")</f>
        <v>0</v>
      </c>
      <c r="AF24" s="48">
        <f>_xlfn.XLOOKUP($F24,Main_OG!$D$1:$D$766,Main_OG!Z$1:Z$766,"")</f>
        <v>0</v>
      </c>
      <c r="AG24" s="48">
        <f>_xlfn.XLOOKUP($F24,Main_OG!$D$1:$D$766,Main_OG!AA$1:AA$766,"")</f>
        <v>2.3199999999999998</v>
      </c>
      <c r="AH24" s="48">
        <f>_xlfn.XLOOKUP($F24,Main_OG!$D$1:$D$766,Main_OG!AB$1:AB$766,"")</f>
        <v>12.08771849023859</v>
      </c>
      <c r="AI24" s="48">
        <f>_xlfn.XLOOKUP($F24,Main_OG!$D$1:$D$766,Main_OG!AC$1:AC$766,"")</f>
        <v>3.3843619636206599</v>
      </c>
      <c r="AJ24" s="48">
        <f>_xlfn.XLOOKUP($F24,Main_OG!$D$1:$D$766,Main_OG!AD$1:AD$766,"")</f>
        <v>0.66963877086385626</v>
      </c>
    </row>
    <row r="25" spans="2:36" x14ac:dyDescent="0.35">
      <c r="B25" s="36" t="s">
        <v>972</v>
      </c>
      <c r="C25" s="45" t="s">
        <v>310</v>
      </c>
      <c r="D25" s="45" t="s">
        <v>4347</v>
      </c>
      <c r="E25" s="36" t="s">
        <v>972</v>
      </c>
      <c r="F25" s="36" t="str">
        <f t="shared" si="0"/>
        <v>2016_IN</v>
      </c>
      <c r="G25" s="45">
        <v>2016</v>
      </c>
      <c r="H25" s="45">
        <f>_xlfn.XLOOKUP(J25,Main_OG!$B$1:$B$766,Main_OG!$O$1:$O$766,"")</f>
        <v>0</v>
      </c>
      <c r="I25" s="45">
        <f>_xlfn.XLOOKUP(F25,Main_OG!$D$1:$D$766,Main_OG!$J$1:$J$766,"")</f>
        <v>0</v>
      </c>
      <c r="J25" s="45" t="s">
        <v>310</v>
      </c>
      <c r="K25" s="45" t="str">
        <f t="shared" si="1"/>
        <v>AGC Division of APG Inc_IN</v>
      </c>
      <c r="L25" s="45" t="str">
        <f t="shared" si="2"/>
        <v>AGC Division of APG Inc_IN</v>
      </c>
      <c r="M25" s="45" t="s">
        <v>983</v>
      </c>
      <c r="N25" s="45">
        <v>0</v>
      </c>
      <c r="O25" s="45">
        <v>0</v>
      </c>
      <c r="P25" s="45">
        <v>1</v>
      </c>
      <c r="Q25" s="45">
        <v>0</v>
      </c>
      <c r="R25" s="45">
        <v>0</v>
      </c>
      <c r="S25" s="45">
        <v>0</v>
      </c>
      <c r="T25" s="45">
        <v>2629819</v>
      </c>
      <c r="U25" s="45">
        <v>0</v>
      </c>
      <c r="V25" s="45">
        <v>0</v>
      </c>
      <c r="W25" s="45">
        <v>0</v>
      </c>
      <c r="X25" s="45">
        <v>3.2195181000000002</v>
      </c>
      <c r="Y25" s="45">
        <v>0</v>
      </c>
      <c r="Z25" s="46">
        <v>348439.2</v>
      </c>
      <c r="AA25" s="46">
        <v>52492.400455686424</v>
      </c>
      <c r="AB25" s="47">
        <f>_xlfn.XLOOKUP($F25,Main_OG!$D$1:$D$766,Main_OG!AJ$1:AJ$766,"")</f>
        <v>72028054</v>
      </c>
      <c r="AC25" s="47">
        <f>_xlfn.XLOOKUP($F25,Main_OG!$D$1:$D$766,Main_OG!AK$1:AK$766,"")</f>
        <v>1994116</v>
      </c>
      <c r="AD25" s="47">
        <f>_xlfn.XLOOKUP($F25,Main_OG!$D$1:$D$766,Main_OG!AL$1:AL$766,"")</f>
        <v>304810926</v>
      </c>
      <c r="AE25" s="47">
        <f>_xlfn.XLOOKUP($F25,Main_OG!$D$1:$D$766,Main_OG!AM$1:AM$766,"")</f>
        <v>0</v>
      </c>
      <c r="AF25" s="48">
        <f>_xlfn.XLOOKUP($F25,Main_OG!$D$1:$D$766,Main_OG!Z$1:Z$766,"")</f>
        <v>0</v>
      </c>
      <c r="AG25" s="48">
        <f>_xlfn.XLOOKUP($F25,Main_OG!$D$1:$D$766,Main_OG!AA$1:AA$766,"")</f>
        <v>2.2143440282408582</v>
      </c>
      <c r="AH25" s="48">
        <f>_xlfn.XLOOKUP($F25,Main_OG!$D$1:$D$766,Main_OG!AB$1:AB$766,"")</f>
        <v>11.309272049594229</v>
      </c>
      <c r="AI25" s="48">
        <f>_xlfn.XLOOKUP($F25,Main_OG!$D$1:$D$766,Main_OG!AC$1:AC$766,"")</f>
        <v>2.92</v>
      </c>
      <c r="AJ25" s="48">
        <f>_xlfn.XLOOKUP($F25,Main_OG!$D$1:$D$766,Main_OG!AD$1:AD$766,"")</f>
        <v>0.65636700530415037</v>
      </c>
    </row>
    <row r="26" spans="2:36" x14ac:dyDescent="0.35">
      <c r="B26" s="36" t="s">
        <v>972</v>
      </c>
      <c r="C26" s="45" t="s">
        <v>310</v>
      </c>
      <c r="D26" s="45" t="s">
        <v>4347</v>
      </c>
      <c r="E26" s="36" t="s">
        <v>972</v>
      </c>
      <c r="F26" s="36" t="str">
        <f t="shared" si="0"/>
        <v>2017_IN</v>
      </c>
      <c r="G26" s="45">
        <v>2017</v>
      </c>
      <c r="H26" s="45">
        <f>_xlfn.XLOOKUP(J26,Main_OG!$B$1:$B$766,Main_OG!$O$1:$O$766,"")</f>
        <v>0</v>
      </c>
      <c r="I26" s="45">
        <f>_xlfn.XLOOKUP(F26,Main_OG!$D$1:$D$766,Main_OG!$J$1:$J$766,"")</f>
        <v>0</v>
      </c>
      <c r="J26" s="45" t="s">
        <v>310</v>
      </c>
      <c r="K26" s="45" t="str">
        <f t="shared" si="1"/>
        <v>AGC Division of APG Inc_IN</v>
      </c>
      <c r="L26" s="45" t="str">
        <f t="shared" si="2"/>
        <v>AGC Division of APG Inc_IN</v>
      </c>
      <c r="M26" s="45" t="s">
        <v>984</v>
      </c>
      <c r="N26" s="45">
        <v>0</v>
      </c>
      <c r="O26" s="45">
        <v>0</v>
      </c>
      <c r="P26" s="45">
        <v>1</v>
      </c>
      <c r="Q26" s="45">
        <v>0</v>
      </c>
      <c r="R26" s="45">
        <v>0</v>
      </c>
      <c r="S26" s="45">
        <v>0</v>
      </c>
      <c r="T26" s="45">
        <v>431636</v>
      </c>
      <c r="U26" s="45">
        <v>0</v>
      </c>
      <c r="V26" s="45">
        <v>0</v>
      </c>
      <c r="W26" s="45">
        <v>0</v>
      </c>
      <c r="X26" s="45">
        <v>15.267262000000001</v>
      </c>
      <c r="Y26" s="45">
        <v>0</v>
      </c>
      <c r="Z26" s="46">
        <v>357535.8</v>
      </c>
      <c r="AA26" s="46">
        <v>53667.389765460211</v>
      </c>
      <c r="AB26" s="47">
        <f>_xlfn.XLOOKUP($F26,Main_OG!$D$1:$D$766,Main_OG!AJ$1:AJ$766,"")</f>
        <v>70900324</v>
      </c>
      <c r="AC26" s="47">
        <f>_xlfn.XLOOKUP($F26,Main_OG!$D$1:$D$766,Main_OG!AK$1:AK$766,"")</f>
        <v>431220</v>
      </c>
      <c r="AD26" s="47">
        <f>_xlfn.XLOOKUP($F26,Main_OG!$D$1:$D$766,Main_OG!AL$1:AL$766,"")</f>
        <v>272616566</v>
      </c>
      <c r="AE26" s="47">
        <f>_xlfn.XLOOKUP($F26,Main_OG!$D$1:$D$766,Main_OG!AM$1:AM$766,"")</f>
        <v>0</v>
      </c>
      <c r="AF26" s="48">
        <f>_xlfn.XLOOKUP($F26,Main_OG!$D$1:$D$766,Main_OG!Z$1:Z$766,"")</f>
        <v>0</v>
      </c>
      <c r="AG26" s="48">
        <f>_xlfn.XLOOKUP($F26,Main_OG!$D$1:$D$766,Main_OG!AA$1:AA$766,"")</f>
        <v>2.1875855044172008</v>
      </c>
      <c r="AH26" s="48">
        <f>_xlfn.XLOOKUP($F26,Main_OG!$D$1:$D$766,Main_OG!AB$1:AB$766,"")</f>
        <v>14.73443638842941</v>
      </c>
      <c r="AI26" s="48">
        <f>_xlfn.XLOOKUP($F26,Main_OG!$D$1:$D$766,Main_OG!AC$1:AC$766,"")</f>
        <v>3.7243523928232452</v>
      </c>
      <c r="AJ26" s="48">
        <f>_xlfn.XLOOKUP($F26,Main_OG!$D$1:$D$766,Main_OG!AD$1:AD$766,"")</f>
        <v>0.62802788237371954</v>
      </c>
    </row>
    <row r="27" spans="2:36" x14ac:dyDescent="0.35">
      <c r="B27" s="36" t="s">
        <v>972</v>
      </c>
      <c r="C27" s="45" t="s">
        <v>310</v>
      </c>
      <c r="D27" s="45" t="s">
        <v>4347</v>
      </c>
      <c r="E27" s="36" t="s">
        <v>972</v>
      </c>
      <c r="F27" s="36" t="str">
        <f t="shared" si="0"/>
        <v>2018_IN</v>
      </c>
      <c r="G27" s="45">
        <v>2018</v>
      </c>
      <c r="H27" s="45">
        <f>_xlfn.XLOOKUP(J27,Main_OG!$B$1:$B$766,Main_OG!$O$1:$O$766,"")</f>
        <v>0</v>
      </c>
      <c r="I27" s="45">
        <f>_xlfn.XLOOKUP(F27,Main_OG!$D$1:$D$766,Main_OG!$J$1:$J$766,"")</f>
        <v>0</v>
      </c>
      <c r="J27" s="45" t="s">
        <v>310</v>
      </c>
      <c r="K27" s="45" t="str">
        <f t="shared" si="1"/>
        <v>AGC Division of APG Inc_IN</v>
      </c>
      <c r="L27" s="45" t="str">
        <f t="shared" si="2"/>
        <v>AGC Division of APG Inc_IN</v>
      </c>
      <c r="M27" s="45" t="s">
        <v>985</v>
      </c>
      <c r="N27" s="45">
        <v>0</v>
      </c>
      <c r="O27" s="45">
        <v>0</v>
      </c>
      <c r="P27" s="45">
        <v>1</v>
      </c>
      <c r="Q27" s="45">
        <v>0</v>
      </c>
      <c r="R27" s="45">
        <v>0</v>
      </c>
      <c r="S27" s="45">
        <v>0</v>
      </c>
      <c r="T27" s="45">
        <v>2222502</v>
      </c>
      <c r="U27" s="45">
        <v>0</v>
      </c>
      <c r="V27" s="45">
        <v>0</v>
      </c>
      <c r="W27" s="45">
        <v>0</v>
      </c>
      <c r="X27" s="45">
        <v>6.3270584000000003</v>
      </c>
      <c r="Y27" s="45">
        <v>0</v>
      </c>
      <c r="Z27" s="46">
        <v>368762.9</v>
      </c>
      <c r="AA27" s="46">
        <v>55051.719934713554</v>
      </c>
      <c r="AB27" s="47">
        <f>_xlfn.XLOOKUP($F27,Main_OG!$D$1:$D$766,Main_OG!AJ$1:AJ$766,"")</f>
        <v>78159404</v>
      </c>
      <c r="AC27" s="47">
        <f>_xlfn.XLOOKUP($F27,Main_OG!$D$1:$D$766,Main_OG!AK$1:AK$766,"")</f>
        <v>466420</v>
      </c>
      <c r="AD27" s="47">
        <f>_xlfn.XLOOKUP($F27,Main_OG!$D$1:$D$766,Main_OG!AL$1:AL$766,"")</f>
        <v>401723314</v>
      </c>
      <c r="AE27" s="47">
        <f>_xlfn.XLOOKUP($F27,Main_OG!$D$1:$D$766,Main_OG!AM$1:AM$766,"")</f>
        <v>0</v>
      </c>
      <c r="AF27" s="48">
        <f>_xlfn.XLOOKUP($F27,Main_OG!$D$1:$D$766,Main_OG!Z$1:Z$766,"")</f>
        <v>2.35</v>
      </c>
      <c r="AG27" s="48">
        <f>_xlfn.XLOOKUP($F27,Main_OG!$D$1:$D$766,Main_OG!AA$1:AA$766,"")</f>
        <v>2.1875855044172008</v>
      </c>
      <c r="AH27" s="48">
        <f>_xlfn.XLOOKUP($F27,Main_OG!$D$1:$D$766,Main_OG!AB$1:AB$766,"")</f>
        <v>17.134646247082848</v>
      </c>
      <c r="AI27" s="48">
        <f>_xlfn.XLOOKUP($F27,Main_OG!$D$1:$D$766,Main_OG!AC$1:AC$766,"")</f>
        <v>3.8713752811270652</v>
      </c>
      <c r="AJ27" s="48">
        <f>_xlfn.XLOOKUP($F27,Main_OG!$D$1:$D$766,Main_OG!AD$1:AD$766,"")</f>
        <v>0.62810595158289428</v>
      </c>
    </row>
    <row r="28" spans="2:36" x14ac:dyDescent="0.35">
      <c r="B28" s="36" t="s">
        <v>972</v>
      </c>
      <c r="C28" s="45" t="s">
        <v>310</v>
      </c>
      <c r="D28" s="45" t="s">
        <v>4347</v>
      </c>
      <c r="E28" s="36" t="s">
        <v>972</v>
      </c>
      <c r="F28" s="36" t="str">
        <f t="shared" si="0"/>
        <v>2019_IN</v>
      </c>
      <c r="G28" s="45">
        <v>2019</v>
      </c>
      <c r="H28" s="45">
        <f>_xlfn.XLOOKUP(J28,Main_OG!$B$1:$B$766,Main_OG!$O$1:$O$766,"")</f>
        <v>0</v>
      </c>
      <c r="I28" s="45">
        <f>_xlfn.XLOOKUP(F28,Main_OG!$D$1:$D$766,Main_OG!$J$1:$J$766,"")</f>
        <v>0</v>
      </c>
      <c r="J28" s="45" t="s">
        <v>310</v>
      </c>
      <c r="K28" s="45" t="str">
        <f t="shared" si="1"/>
        <v>AGC Division of APG Inc_IN</v>
      </c>
      <c r="L28" s="45" t="str">
        <f t="shared" si="2"/>
        <v>AGC Division of APG Inc_IN</v>
      </c>
      <c r="M28" s="45" t="s">
        <v>986</v>
      </c>
      <c r="N28" s="45">
        <v>0</v>
      </c>
      <c r="O28" s="45">
        <v>0</v>
      </c>
      <c r="P28" s="45">
        <v>1</v>
      </c>
      <c r="Q28" s="45">
        <v>0</v>
      </c>
      <c r="R28" s="45">
        <v>0</v>
      </c>
      <c r="S28" s="45">
        <v>0</v>
      </c>
      <c r="T28" s="45">
        <v>3457376</v>
      </c>
      <c r="U28" s="45">
        <v>0</v>
      </c>
      <c r="V28" s="45">
        <v>0</v>
      </c>
      <c r="W28" s="45">
        <v>0</v>
      </c>
      <c r="X28" s="45">
        <v>4.2951620000000004</v>
      </c>
      <c r="Y28" s="45">
        <v>0</v>
      </c>
      <c r="Z28" s="46">
        <v>371044.5</v>
      </c>
      <c r="AA28" s="46">
        <v>55124.639541465542</v>
      </c>
      <c r="AB28" s="47">
        <f>_xlfn.XLOOKUP($F28,Main_OG!$D$1:$D$766,Main_OG!AJ$1:AJ$766,"")</f>
        <v>61811568</v>
      </c>
      <c r="AC28" s="47">
        <f>_xlfn.XLOOKUP($F28,Main_OG!$D$1:$D$766,Main_OG!AK$1:AK$766,"")</f>
        <v>482386</v>
      </c>
      <c r="AD28" s="47">
        <f>_xlfn.XLOOKUP($F28,Main_OG!$D$1:$D$766,Main_OG!AL$1:AL$766,"")</f>
        <v>460073338</v>
      </c>
      <c r="AE28" s="47">
        <f>_xlfn.XLOOKUP($F28,Main_OG!$D$1:$D$766,Main_OG!AM$1:AM$766,"")</f>
        <v>0</v>
      </c>
      <c r="AF28" s="48">
        <f>_xlfn.XLOOKUP($F28,Main_OG!$D$1:$D$766,Main_OG!Z$1:Z$766,"")</f>
        <v>2.2599999999999998</v>
      </c>
      <c r="AG28" s="48">
        <f>_xlfn.XLOOKUP($F28,Main_OG!$D$1:$D$766,Main_OG!AA$1:AA$766,"")</f>
        <v>2.176146746141439</v>
      </c>
      <c r="AH28" s="48">
        <f>_xlfn.XLOOKUP($F28,Main_OG!$D$1:$D$766,Main_OG!AB$1:AB$766,"")</f>
        <v>16.155101142605361</v>
      </c>
      <c r="AI28" s="48">
        <f>_xlfn.XLOOKUP($F28,Main_OG!$D$1:$D$766,Main_OG!AC$1:AC$766,"")</f>
        <v>2.59</v>
      </c>
      <c r="AJ28" s="48">
        <f>_xlfn.XLOOKUP($F28,Main_OG!$D$1:$D$766,Main_OG!AD$1:AD$766,"")</f>
        <v>0.60296766622862785</v>
      </c>
    </row>
    <row r="29" spans="2:36" x14ac:dyDescent="0.35">
      <c r="B29" s="36" t="s">
        <v>972</v>
      </c>
      <c r="C29" s="45" t="s">
        <v>310</v>
      </c>
      <c r="D29" s="45" t="s">
        <v>4347</v>
      </c>
      <c r="E29" s="36" t="s">
        <v>972</v>
      </c>
      <c r="F29" s="36" t="str">
        <f t="shared" si="0"/>
        <v>2020_IN</v>
      </c>
      <c r="G29" s="45">
        <v>2020</v>
      </c>
      <c r="H29" s="45">
        <f>_xlfn.XLOOKUP(J29,Main_OG!$B$1:$B$766,Main_OG!$O$1:$O$766,"")</f>
        <v>0</v>
      </c>
      <c r="I29" s="45">
        <f>_xlfn.XLOOKUP(F29,Main_OG!$D$1:$D$766,Main_OG!$J$1:$J$766,"")</f>
        <v>0</v>
      </c>
      <c r="J29" s="45" t="s">
        <v>310</v>
      </c>
      <c r="K29" s="45" t="str">
        <f t="shared" si="1"/>
        <v>AGC Division of APG Inc_IN</v>
      </c>
      <c r="L29" s="45" t="str">
        <f t="shared" si="2"/>
        <v>AGC Division of APG Inc_IN</v>
      </c>
      <c r="M29" s="45" t="s">
        <v>987</v>
      </c>
      <c r="N29" s="45">
        <v>0</v>
      </c>
      <c r="O29" s="45">
        <v>0</v>
      </c>
      <c r="P29" s="45">
        <v>1</v>
      </c>
      <c r="Q29" s="45">
        <v>0</v>
      </c>
      <c r="R29" s="45">
        <v>0</v>
      </c>
      <c r="S29" s="45">
        <v>0</v>
      </c>
      <c r="T29" s="45">
        <v>3204302</v>
      </c>
      <c r="U29" s="45">
        <v>0</v>
      </c>
      <c r="V29" s="45">
        <v>0</v>
      </c>
      <c r="W29" s="45">
        <v>0</v>
      </c>
      <c r="X29" s="45">
        <v>4.4943985</v>
      </c>
      <c r="Y29" s="45">
        <v>0</v>
      </c>
      <c r="Z29" s="46">
        <v>359184.7</v>
      </c>
      <c r="AA29" s="46">
        <v>53195.344379736154</v>
      </c>
      <c r="AB29" s="47">
        <f>_xlfn.XLOOKUP($F29,Main_OG!$D$1:$D$766,Main_OG!AJ$1:AJ$766,"")</f>
        <v>47841526</v>
      </c>
      <c r="AC29" s="47">
        <f>_xlfn.XLOOKUP($F29,Main_OG!$D$1:$D$766,Main_OG!AK$1:AK$766,"")</f>
        <v>459240</v>
      </c>
      <c r="AD29" s="47">
        <f>_xlfn.XLOOKUP($F29,Main_OG!$D$1:$D$766,Main_OG!AL$1:AL$766,"")</f>
        <v>472355552</v>
      </c>
      <c r="AE29" s="47">
        <f>_xlfn.XLOOKUP($F29,Main_OG!$D$1:$D$766,Main_OG!AM$1:AM$766,"")</f>
        <v>0</v>
      </c>
      <c r="AF29" s="48">
        <f>_xlfn.XLOOKUP($F29,Main_OG!$D$1:$D$766,Main_OG!Z$1:Z$766,"")</f>
        <v>0</v>
      </c>
      <c r="AG29" s="48">
        <f>_xlfn.XLOOKUP($F29,Main_OG!$D$1:$D$766,Main_OG!AA$1:AA$766,"")</f>
        <v>2.127327759928813</v>
      </c>
      <c r="AH29" s="48">
        <f>_xlfn.XLOOKUP($F29,Main_OG!$D$1:$D$766,Main_OG!AB$1:AB$766,"")</f>
        <v>12.535325193609101</v>
      </c>
      <c r="AI29" s="48">
        <f>_xlfn.XLOOKUP($F29,Main_OG!$D$1:$D$766,Main_OG!AC$1:AC$766,"")</f>
        <v>2.8422150630003218</v>
      </c>
      <c r="AJ29" s="48">
        <f>_xlfn.XLOOKUP($F29,Main_OG!$D$1:$D$766,Main_OG!AD$1:AD$766,"")</f>
        <v>0.5848556097000881</v>
      </c>
    </row>
    <row r="30" spans="2:36" x14ac:dyDescent="0.35">
      <c r="B30" s="36" t="s">
        <v>988</v>
      </c>
      <c r="C30" s="45" t="s">
        <v>325</v>
      </c>
      <c r="D30" s="45" t="s">
        <v>4345</v>
      </c>
      <c r="E30" s="36" t="s">
        <v>990</v>
      </c>
      <c r="F30" s="36" t="str">
        <f t="shared" si="0"/>
        <v>2006_AZ</v>
      </c>
      <c r="G30" s="45">
        <v>2006</v>
      </c>
      <c r="H30" s="45">
        <f>_xlfn.XLOOKUP(J30,Main_OG!$B$1:$B$766,Main_OG!$O$1:$O$766,"")</f>
        <v>0</v>
      </c>
      <c r="I30" s="45">
        <f>_xlfn.XLOOKUP(F30,Main_OG!$D$1:$D$766,Main_OG!$J$1:$J$766,"")</f>
        <v>0</v>
      </c>
      <c r="J30" s="45" t="s">
        <v>325</v>
      </c>
      <c r="K30" s="45" t="str">
        <f t="shared" si="1"/>
        <v>Ajo Improvement Co_AZ</v>
      </c>
      <c r="L30" s="45" t="str">
        <f t="shared" si="2"/>
        <v>Ajo Improvement Company_AZ</v>
      </c>
      <c r="M30" s="45" t="s">
        <v>989</v>
      </c>
      <c r="N30" s="45">
        <v>0</v>
      </c>
      <c r="O30" s="45">
        <v>172</v>
      </c>
      <c r="P30" s="45">
        <v>1</v>
      </c>
      <c r="Q30" s="45">
        <v>828</v>
      </c>
      <c r="R30" s="45">
        <v>0</v>
      </c>
      <c r="S30" s="45">
        <v>550</v>
      </c>
      <c r="T30" s="45">
        <v>295</v>
      </c>
      <c r="U30" s="45">
        <v>548</v>
      </c>
      <c r="V30" s="45">
        <v>0</v>
      </c>
      <c r="W30" s="45">
        <v>9.1331783460644296</v>
      </c>
      <c r="X30" s="45">
        <v>13.064658990256859</v>
      </c>
      <c r="Y30" s="45">
        <v>12.91843470061292</v>
      </c>
      <c r="Z30" s="46">
        <v>296424.40000000002</v>
      </c>
      <c r="AA30" s="46">
        <v>49165.279100289743</v>
      </c>
      <c r="AB30" s="47">
        <f>_xlfn.XLOOKUP($F30,Main_OG!$D$1:$D$766,Main_OG!AJ$1:AJ$766,"")</f>
        <v>41237037.620000005</v>
      </c>
      <c r="AC30" s="47">
        <f>_xlfn.XLOOKUP($F30,Main_OG!$D$1:$D$766,Main_OG!AK$1:AK$766,"")</f>
        <v>268538.62</v>
      </c>
      <c r="AD30" s="47">
        <f>_xlfn.XLOOKUP($F30,Main_OG!$D$1:$D$766,Main_OG!AL$1:AL$766,"")</f>
        <v>495704036.98000002</v>
      </c>
      <c r="AE30" s="47">
        <f>_xlfn.XLOOKUP($F30,Main_OG!$D$1:$D$766,Main_OG!AM$1:AM$766,"")</f>
        <v>24012231</v>
      </c>
      <c r="AF30" s="48">
        <f>_xlfn.XLOOKUP($F30,Main_OG!$D$1:$D$766,Main_OG!Z$1:Z$766,"")</f>
        <v>2.58</v>
      </c>
      <c r="AG30" s="48">
        <f>_xlfn.XLOOKUP($F30,Main_OG!$D$1:$D$766,Main_OG!AA$1:AA$766,"")</f>
        <v>1.42</v>
      </c>
      <c r="AH30" s="48">
        <f>_xlfn.XLOOKUP($F30,Main_OG!$D$1:$D$766,Main_OG!AB$1:AB$766,"")</f>
        <v>16.309999999999999</v>
      </c>
      <c r="AI30" s="48">
        <f>_xlfn.XLOOKUP($F30,Main_OG!$D$1:$D$766,Main_OG!AC$1:AC$766,"")</f>
        <v>7.1610124069250478</v>
      </c>
      <c r="AJ30" s="48">
        <f>_xlfn.XLOOKUP($F30,Main_OG!$D$1:$D$766,Main_OG!AD$1:AD$766,"")</f>
        <v>0.4704061490499184</v>
      </c>
    </row>
    <row r="31" spans="2:36" x14ac:dyDescent="0.35">
      <c r="B31" s="36" t="s">
        <v>990</v>
      </c>
      <c r="C31" s="45" t="s">
        <v>325</v>
      </c>
      <c r="D31" s="45" t="s">
        <v>4345</v>
      </c>
      <c r="E31" s="36" t="s">
        <v>990</v>
      </c>
      <c r="F31" s="36" t="str">
        <f t="shared" si="0"/>
        <v>2007_AZ</v>
      </c>
      <c r="G31" s="45">
        <v>2007</v>
      </c>
      <c r="H31" s="45">
        <f>_xlfn.XLOOKUP(J31,Main_OG!$B$1:$B$766,Main_OG!$O$1:$O$766,"")</f>
        <v>0</v>
      </c>
      <c r="I31" s="45">
        <f>_xlfn.XLOOKUP(F31,Main_OG!$D$1:$D$766,Main_OG!$J$1:$J$766,"")</f>
        <v>0</v>
      </c>
      <c r="J31" s="45" t="s">
        <v>325</v>
      </c>
      <c r="K31" s="45" t="str">
        <f t="shared" si="1"/>
        <v>Ajo Improvement Company_AZ</v>
      </c>
      <c r="L31" s="45" t="str">
        <f t="shared" si="2"/>
        <v>Ajo Improvement Company_AZ</v>
      </c>
      <c r="M31" s="45" t="s">
        <v>991</v>
      </c>
      <c r="N31" s="45">
        <v>0</v>
      </c>
      <c r="O31" s="45">
        <v>172</v>
      </c>
      <c r="P31" s="45">
        <v>1</v>
      </c>
      <c r="Q31" s="45">
        <v>854</v>
      </c>
      <c r="R31" s="45">
        <v>0</v>
      </c>
      <c r="S31" s="45">
        <v>537</v>
      </c>
      <c r="T31" s="45">
        <v>261</v>
      </c>
      <c r="U31" s="45">
        <v>599</v>
      </c>
      <c r="V31" s="45">
        <v>0</v>
      </c>
      <c r="W31" s="45">
        <v>9.9</v>
      </c>
      <c r="X31" s="45">
        <v>11.23</v>
      </c>
      <c r="Y31" s="45">
        <v>12.27</v>
      </c>
      <c r="Z31" s="46">
        <v>306611.59999999998</v>
      </c>
      <c r="AA31" s="46">
        <v>49712.6229453177</v>
      </c>
      <c r="AB31" s="47">
        <f>_xlfn.XLOOKUP($F31,Main_OG!$D$1:$D$766,Main_OG!AJ$1:AJ$766,"")</f>
        <v>42593664</v>
      </c>
      <c r="AC31" s="47">
        <f>_xlfn.XLOOKUP($F31,Main_OG!$D$1:$D$766,Main_OG!AK$1:AK$766,"")</f>
        <v>178620</v>
      </c>
      <c r="AD31" s="47">
        <f>_xlfn.XLOOKUP($F31,Main_OG!$D$1:$D$766,Main_OG!AL$1:AL$766,"")</f>
        <v>559275588</v>
      </c>
      <c r="AE31" s="47">
        <f>_xlfn.XLOOKUP($F31,Main_OG!$D$1:$D$766,Main_OG!AM$1:AM$766,"")</f>
        <v>26782391</v>
      </c>
      <c r="AF31" s="48">
        <f>_xlfn.XLOOKUP($F31,Main_OG!$D$1:$D$766,Main_OG!Z$1:Z$766,"")</f>
        <v>2.78</v>
      </c>
      <c r="AG31" s="48">
        <f>_xlfn.XLOOKUP($F31,Main_OG!$D$1:$D$766,Main_OG!AA$1:AA$766,"")</f>
        <v>1.57</v>
      </c>
      <c r="AH31" s="48">
        <f>_xlfn.XLOOKUP($F31,Main_OG!$D$1:$D$766,Main_OG!AB$1:AB$766,"")</f>
        <v>16.71</v>
      </c>
      <c r="AI31" s="48">
        <f>_xlfn.XLOOKUP($F31,Main_OG!$D$1:$D$766,Main_OG!AC$1:AC$766,"")</f>
        <v>7.3815467393807772</v>
      </c>
      <c r="AJ31" s="48">
        <f>_xlfn.XLOOKUP($F31,Main_OG!$D$1:$D$766,Main_OG!AD$1:AD$766,"")</f>
        <v>0.58103021845052572</v>
      </c>
    </row>
    <row r="32" spans="2:36" x14ac:dyDescent="0.35">
      <c r="B32" s="36" t="s">
        <v>988</v>
      </c>
      <c r="C32" s="45" t="s">
        <v>325</v>
      </c>
      <c r="D32" s="45" t="s">
        <v>4345</v>
      </c>
      <c r="E32" s="36" t="s">
        <v>990</v>
      </c>
      <c r="F32" s="36" t="str">
        <f t="shared" si="0"/>
        <v>2008_AZ</v>
      </c>
      <c r="G32" s="45">
        <v>2008</v>
      </c>
      <c r="H32" s="45">
        <f>_xlfn.XLOOKUP(J32,Main_OG!$B$1:$B$766,Main_OG!$O$1:$O$766,"")</f>
        <v>0</v>
      </c>
      <c r="I32" s="45">
        <f>_xlfn.XLOOKUP(F32,Main_OG!$D$1:$D$766,Main_OG!$J$1:$J$766,"")</f>
        <v>0</v>
      </c>
      <c r="J32" s="45" t="s">
        <v>325</v>
      </c>
      <c r="K32" s="45" t="str">
        <f t="shared" si="1"/>
        <v>Ajo Improvement Co_AZ</v>
      </c>
      <c r="L32" s="45" t="str">
        <f t="shared" si="2"/>
        <v>Ajo Improvement Company_AZ</v>
      </c>
      <c r="M32" s="45" t="s">
        <v>992</v>
      </c>
      <c r="N32" s="45">
        <v>0</v>
      </c>
      <c r="O32" s="45">
        <v>167</v>
      </c>
      <c r="P32" s="45">
        <v>1</v>
      </c>
      <c r="Q32" s="45">
        <v>852</v>
      </c>
      <c r="R32" s="45">
        <v>0</v>
      </c>
      <c r="S32" s="45">
        <v>5181</v>
      </c>
      <c r="T32" s="45">
        <v>2421</v>
      </c>
      <c r="U32" s="45">
        <v>4859</v>
      </c>
      <c r="V32" s="45">
        <v>0</v>
      </c>
      <c r="W32" s="45">
        <v>10.98</v>
      </c>
      <c r="X32" s="45">
        <v>11.15</v>
      </c>
      <c r="Y32" s="45">
        <v>12.33</v>
      </c>
      <c r="Z32" s="46">
        <v>302277.90000000002</v>
      </c>
      <c r="AA32" s="46">
        <v>48130.649156847969</v>
      </c>
      <c r="AB32" s="47">
        <f>_xlfn.XLOOKUP($F32,Main_OG!$D$1:$D$766,Main_OG!AJ$1:AJ$766,"")</f>
        <v>45521026</v>
      </c>
      <c r="AC32" s="47">
        <f>_xlfn.XLOOKUP($F32,Main_OG!$D$1:$D$766,Main_OG!AK$1:AK$766,"")</f>
        <v>184798</v>
      </c>
      <c r="AD32" s="47">
        <f>_xlfn.XLOOKUP($F32,Main_OG!$D$1:$D$766,Main_OG!AL$1:AL$766,"")</f>
        <v>567842176</v>
      </c>
      <c r="AE32" s="47">
        <f>_xlfn.XLOOKUP($F32,Main_OG!$D$1:$D$766,Main_OG!AM$1:AM$766,"")</f>
        <v>29250496</v>
      </c>
      <c r="AF32" s="48">
        <f>_xlfn.XLOOKUP($F32,Main_OG!$D$1:$D$766,Main_OG!Z$1:Z$766,"")</f>
        <v>3.26</v>
      </c>
      <c r="AG32" s="48">
        <f>_xlfn.XLOOKUP($F32,Main_OG!$D$1:$D$766,Main_OG!AA$1:AA$766,"")</f>
        <v>1.73</v>
      </c>
      <c r="AH32" s="48">
        <f>_xlfn.XLOOKUP($F32,Main_OG!$D$1:$D$766,Main_OG!AB$1:AB$766,"")</f>
        <v>20.5</v>
      </c>
      <c r="AI32" s="48">
        <f>_xlfn.XLOOKUP($F32,Main_OG!$D$1:$D$766,Main_OG!AC$1:AC$766,"")</f>
        <v>9.1182546074696553</v>
      </c>
      <c r="AJ32" s="48">
        <f>_xlfn.XLOOKUP($F32,Main_OG!$D$1:$D$766,Main_OG!AD$1:AD$766,"")</f>
        <v>0.68330088246943577</v>
      </c>
    </row>
    <row r="33" spans="2:36" x14ac:dyDescent="0.35">
      <c r="B33" s="36" t="s">
        <v>988</v>
      </c>
      <c r="C33" s="45" t="s">
        <v>325</v>
      </c>
      <c r="D33" s="45" t="s">
        <v>4345</v>
      </c>
      <c r="E33" s="36" t="s">
        <v>990</v>
      </c>
      <c r="F33" s="36" t="str">
        <f t="shared" si="0"/>
        <v>2009_AZ</v>
      </c>
      <c r="G33" s="45">
        <v>2009</v>
      </c>
      <c r="H33" s="45">
        <f>_xlfn.XLOOKUP(J33,Main_OG!$B$1:$B$766,Main_OG!$O$1:$O$766,"")</f>
        <v>0</v>
      </c>
      <c r="I33" s="45">
        <f>_xlfn.XLOOKUP(F33,Main_OG!$D$1:$D$766,Main_OG!$J$1:$J$766,"")</f>
        <v>0</v>
      </c>
      <c r="J33" s="45" t="s">
        <v>325</v>
      </c>
      <c r="K33" s="45" t="str">
        <f t="shared" si="1"/>
        <v>Ajo Improvement Co_AZ</v>
      </c>
      <c r="L33" s="45" t="str">
        <f t="shared" si="2"/>
        <v>Ajo Improvement Company_AZ</v>
      </c>
      <c r="M33" s="45" t="s">
        <v>993</v>
      </c>
      <c r="N33" s="45">
        <v>0</v>
      </c>
      <c r="O33" s="45">
        <v>166</v>
      </c>
      <c r="P33" s="45">
        <v>1</v>
      </c>
      <c r="Q33" s="45">
        <v>869</v>
      </c>
      <c r="R33" s="45">
        <v>0</v>
      </c>
      <c r="S33" s="45">
        <v>4973</v>
      </c>
      <c r="T33" s="45">
        <v>1729</v>
      </c>
      <c r="U33" s="45">
        <v>4894</v>
      </c>
      <c r="V33" s="45">
        <v>0</v>
      </c>
      <c r="W33" s="45">
        <v>9.23</v>
      </c>
      <c r="X33" s="45">
        <v>11.28</v>
      </c>
      <c r="Y33" s="45">
        <v>12.32</v>
      </c>
      <c r="Z33" s="46">
        <v>277412.40000000002</v>
      </c>
      <c r="AA33" s="46">
        <v>43734.142352526833</v>
      </c>
      <c r="AB33" s="47">
        <f>_xlfn.XLOOKUP($F33,Main_OG!$D$1:$D$766,Main_OG!AJ$1:AJ$766,"")</f>
        <v>41675088</v>
      </c>
      <c r="AC33" s="47">
        <f>_xlfn.XLOOKUP($F33,Main_OG!$D$1:$D$766,Main_OG!AK$1:AK$766,"")</f>
        <v>234084</v>
      </c>
      <c r="AD33" s="47">
        <f>_xlfn.XLOOKUP($F33,Main_OG!$D$1:$D$766,Main_OG!AL$1:AL$766,"")</f>
        <v>524129184</v>
      </c>
      <c r="AE33" s="47">
        <f>_xlfn.XLOOKUP($F33,Main_OG!$D$1:$D$766,Main_OG!AM$1:AM$766,"")</f>
        <v>30661851</v>
      </c>
      <c r="AF33" s="48">
        <f>_xlfn.XLOOKUP($F33,Main_OG!$D$1:$D$766,Main_OG!Z$1:Z$766,"")</f>
        <v>2.04</v>
      </c>
      <c r="AG33" s="48">
        <f>_xlfn.XLOOKUP($F33,Main_OG!$D$1:$D$766,Main_OG!AA$1:AA$766,"")</f>
        <v>1.81</v>
      </c>
      <c r="AH33" s="48">
        <f>_xlfn.XLOOKUP($F33,Main_OG!$D$1:$D$766,Main_OG!AB$1:AB$766,"")</f>
        <v>14.73</v>
      </c>
      <c r="AI33" s="48">
        <f>_xlfn.XLOOKUP($F33,Main_OG!$D$1:$D$766,Main_OG!AC$1:AC$766,"")</f>
        <v>4.5973007921271787</v>
      </c>
      <c r="AJ33" s="48">
        <f>_xlfn.XLOOKUP($F33,Main_OG!$D$1:$D$766,Main_OG!AD$1:AD$766,"")</f>
        <v>0.59</v>
      </c>
    </row>
    <row r="34" spans="2:36" x14ac:dyDescent="0.35">
      <c r="B34" s="36" t="s">
        <v>988</v>
      </c>
      <c r="C34" s="45" t="s">
        <v>325</v>
      </c>
      <c r="D34" s="45" t="s">
        <v>4345</v>
      </c>
      <c r="E34" s="36" t="s">
        <v>990</v>
      </c>
      <c r="F34" s="36" t="str">
        <f t="shared" si="0"/>
        <v>2010_AZ</v>
      </c>
      <c r="G34" s="45">
        <v>2010</v>
      </c>
      <c r="H34" s="45">
        <f>_xlfn.XLOOKUP(J34,Main_OG!$B$1:$B$766,Main_OG!$O$1:$O$766,"")</f>
        <v>0</v>
      </c>
      <c r="I34" s="45">
        <f>_xlfn.XLOOKUP(F34,Main_OG!$D$1:$D$766,Main_OG!$J$1:$J$766,"")</f>
        <v>0</v>
      </c>
      <c r="J34" s="45" t="s">
        <v>325</v>
      </c>
      <c r="K34" s="45" t="str">
        <f t="shared" si="1"/>
        <v>Ajo Improvement Co_AZ</v>
      </c>
      <c r="L34" s="45" t="str">
        <f t="shared" si="2"/>
        <v>Ajo Improvement Company_AZ</v>
      </c>
      <c r="M34" s="45" t="s">
        <v>994</v>
      </c>
      <c r="N34" s="45">
        <v>0</v>
      </c>
      <c r="O34" s="45">
        <v>164</v>
      </c>
      <c r="P34" s="45">
        <v>1</v>
      </c>
      <c r="Q34" s="45">
        <v>876</v>
      </c>
      <c r="R34" s="45">
        <v>0</v>
      </c>
      <c r="S34" s="45">
        <v>5011</v>
      </c>
      <c r="T34" s="45">
        <v>1606</v>
      </c>
      <c r="U34" s="45">
        <v>5195</v>
      </c>
      <c r="V34" s="45">
        <v>0</v>
      </c>
      <c r="W34" s="45">
        <v>9.42</v>
      </c>
      <c r="X34" s="45">
        <v>11.21</v>
      </c>
      <c r="Y34" s="45">
        <v>12.28</v>
      </c>
      <c r="Z34" s="46">
        <v>282252.5</v>
      </c>
      <c r="AA34" s="46">
        <v>44051.417889040415</v>
      </c>
      <c r="AB34" s="47">
        <f>_xlfn.XLOOKUP($F34,Main_OG!$D$1:$D$766,Main_OG!AJ$1:AJ$766,"")</f>
        <v>46352248</v>
      </c>
      <c r="AC34" s="47">
        <f>_xlfn.XLOOKUP($F34,Main_OG!$D$1:$D$766,Main_OG!AK$1:AK$766,"")</f>
        <v>241420</v>
      </c>
      <c r="AD34" s="47">
        <f>_xlfn.XLOOKUP($F34,Main_OG!$D$1:$D$766,Main_OG!AL$1:AL$766,"")</f>
        <v>449511506</v>
      </c>
      <c r="AE34" s="47">
        <f>_xlfn.XLOOKUP($F34,Main_OG!$D$1:$D$766,Main_OG!AM$1:AM$766,"")</f>
        <v>31199935</v>
      </c>
      <c r="AF34" s="48">
        <f>_xlfn.XLOOKUP($F34,Main_OG!$D$1:$D$766,Main_OG!Z$1:Z$766,"")</f>
        <v>2.13</v>
      </c>
      <c r="AG34" s="48">
        <f>_xlfn.XLOOKUP($F34,Main_OG!$D$1:$D$766,Main_OG!AA$1:AA$766,"")</f>
        <v>1.79</v>
      </c>
      <c r="AH34" s="48">
        <f>_xlfn.XLOOKUP($F34,Main_OG!$D$1:$D$766,Main_OG!AB$1:AB$766,"")</f>
        <v>18.23</v>
      </c>
      <c r="AI34" s="48">
        <f>_xlfn.XLOOKUP($F34,Main_OG!$D$1:$D$766,Main_OG!AC$1:AC$766,"")</f>
        <v>4.9924248044436963</v>
      </c>
      <c r="AJ34" s="48">
        <f>_xlfn.XLOOKUP($F34,Main_OG!$D$1:$D$766,Main_OG!AD$1:AD$766,"")</f>
        <v>0.69</v>
      </c>
    </row>
    <row r="35" spans="2:36" x14ac:dyDescent="0.35">
      <c r="B35" s="36" t="s">
        <v>988</v>
      </c>
      <c r="C35" s="45" t="s">
        <v>325</v>
      </c>
      <c r="D35" s="45" t="s">
        <v>4345</v>
      </c>
      <c r="E35" s="36" t="s">
        <v>990</v>
      </c>
      <c r="F35" s="36" t="str">
        <f t="shared" si="0"/>
        <v>2011_AZ</v>
      </c>
      <c r="G35" s="45">
        <v>2011</v>
      </c>
      <c r="H35" s="45">
        <f>_xlfn.XLOOKUP(J35,Main_OG!$B$1:$B$766,Main_OG!$O$1:$O$766,"")</f>
        <v>0</v>
      </c>
      <c r="I35" s="45">
        <f>_xlfn.XLOOKUP(F35,Main_OG!$D$1:$D$766,Main_OG!$J$1:$J$766,"")</f>
        <v>0</v>
      </c>
      <c r="J35" s="45" t="s">
        <v>325</v>
      </c>
      <c r="K35" s="45" t="str">
        <f t="shared" si="1"/>
        <v>Ajo Improvement Co_AZ</v>
      </c>
      <c r="L35" s="45" t="str">
        <f t="shared" si="2"/>
        <v>Ajo Improvement Company_AZ</v>
      </c>
      <c r="M35" s="45" t="s">
        <v>995</v>
      </c>
      <c r="N35" s="45">
        <v>0</v>
      </c>
      <c r="O35" s="45">
        <v>171</v>
      </c>
      <c r="P35" s="45">
        <v>1</v>
      </c>
      <c r="Q35" s="45">
        <v>857</v>
      </c>
      <c r="R35" s="45">
        <v>0</v>
      </c>
      <c r="S35" s="45">
        <v>5881</v>
      </c>
      <c r="T35" s="45">
        <v>1292</v>
      </c>
      <c r="U35" s="45">
        <v>5488</v>
      </c>
      <c r="V35" s="45">
        <v>0</v>
      </c>
      <c r="W35" s="45">
        <v>8.26</v>
      </c>
      <c r="X35" s="45">
        <v>11.22</v>
      </c>
      <c r="Y35" s="45">
        <v>12.15</v>
      </c>
      <c r="Z35" s="46">
        <v>290411.3</v>
      </c>
      <c r="AA35" s="46">
        <v>44862.14079243478</v>
      </c>
      <c r="AB35" s="47">
        <f>_xlfn.XLOOKUP($F35,Main_OG!$D$1:$D$766,Main_OG!AJ$1:AJ$766,"")</f>
        <v>46614246</v>
      </c>
      <c r="AC35" s="47">
        <f>_xlfn.XLOOKUP($F35,Main_OG!$D$1:$D$766,Main_OG!AK$1:AK$766,"")</f>
        <v>196670</v>
      </c>
      <c r="AD35" s="47">
        <f>_xlfn.XLOOKUP($F35,Main_OG!$D$1:$D$766,Main_OG!AL$1:AL$766,"")</f>
        <v>362618860</v>
      </c>
      <c r="AE35" s="47">
        <f>_xlfn.XLOOKUP($F35,Main_OG!$D$1:$D$766,Main_OG!AM$1:AM$766,"")</f>
        <v>31277863</v>
      </c>
      <c r="AF35" s="48">
        <f>_xlfn.XLOOKUP($F35,Main_OG!$D$1:$D$766,Main_OG!Z$1:Z$766,"")</f>
        <v>0</v>
      </c>
      <c r="AG35" s="48">
        <f>_xlfn.XLOOKUP($F35,Main_OG!$D$1:$D$766,Main_OG!AA$1:AA$766,"")</f>
        <v>1.98</v>
      </c>
      <c r="AH35" s="48">
        <f>_xlfn.XLOOKUP($F35,Main_OG!$D$1:$D$766,Main_OG!AB$1:AB$766,"")</f>
        <v>22.758921780738341</v>
      </c>
      <c r="AI35" s="48">
        <f>_xlfn.XLOOKUP($F35,Main_OG!$D$1:$D$766,Main_OG!AC$1:AC$766,"")</f>
        <v>4.6524343752411106</v>
      </c>
      <c r="AJ35" s="48">
        <f>_xlfn.XLOOKUP($F35,Main_OG!$D$1:$D$766,Main_OG!AD$1:AD$766,"")</f>
        <v>0.82</v>
      </c>
    </row>
    <row r="36" spans="2:36" x14ac:dyDescent="0.35">
      <c r="B36" s="36" t="s">
        <v>988</v>
      </c>
      <c r="C36" s="45" t="s">
        <v>325</v>
      </c>
      <c r="D36" s="45" t="s">
        <v>4345</v>
      </c>
      <c r="E36" s="36" t="s">
        <v>990</v>
      </c>
      <c r="F36" s="36" t="str">
        <f t="shared" si="0"/>
        <v>2012_AZ</v>
      </c>
      <c r="G36" s="45">
        <v>2012</v>
      </c>
      <c r="H36" s="45">
        <f>_xlfn.XLOOKUP(J36,Main_OG!$B$1:$B$766,Main_OG!$O$1:$O$766,"")</f>
        <v>0</v>
      </c>
      <c r="I36" s="45">
        <f>_xlfn.XLOOKUP(F36,Main_OG!$D$1:$D$766,Main_OG!$J$1:$J$766,"")</f>
        <v>0</v>
      </c>
      <c r="J36" s="45" t="s">
        <v>325</v>
      </c>
      <c r="K36" s="45" t="str">
        <f t="shared" si="1"/>
        <v>Ajo Improvement Co_AZ</v>
      </c>
      <c r="L36" s="45" t="str">
        <f t="shared" si="2"/>
        <v>Ajo Improvement Company_AZ</v>
      </c>
      <c r="M36" s="45" t="s">
        <v>996</v>
      </c>
      <c r="N36" s="45">
        <v>0</v>
      </c>
      <c r="O36" s="45">
        <v>180</v>
      </c>
      <c r="P36" s="45">
        <v>1</v>
      </c>
      <c r="Q36" s="45">
        <v>823</v>
      </c>
      <c r="R36" s="45">
        <v>0</v>
      </c>
      <c r="S36" s="45">
        <v>5176</v>
      </c>
      <c r="T36" s="45">
        <v>1314</v>
      </c>
      <c r="U36" s="45">
        <v>5299</v>
      </c>
      <c r="V36" s="45">
        <v>0</v>
      </c>
      <c r="W36" s="45">
        <v>7.2063369000000002</v>
      </c>
      <c r="X36" s="45">
        <v>8.3713850999999995</v>
      </c>
      <c r="Y36" s="45">
        <v>8.9639555000000009</v>
      </c>
      <c r="Z36" s="46">
        <v>297077.3</v>
      </c>
      <c r="AA36" s="46">
        <v>45311.426612148476</v>
      </c>
      <c r="AB36" s="47">
        <f>_xlfn.XLOOKUP($F36,Main_OG!$D$1:$D$766,Main_OG!AJ$1:AJ$766,"")</f>
        <v>43037228</v>
      </c>
      <c r="AC36" s="47">
        <f>_xlfn.XLOOKUP($F36,Main_OG!$D$1:$D$766,Main_OG!AK$1:AK$766,"")</f>
        <v>153840</v>
      </c>
      <c r="AD36" s="47">
        <f>_xlfn.XLOOKUP($F36,Main_OG!$D$1:$D$766,Main_OG!AL$1:AL$766,"")</f>
        <v>459649942</v>
      </c>
      <c r="AE36" s="47">
        <f>_xlfn.XLOOKUP($F36,Main_OG!$D$1:$D$766,Main_OG!AM$1:AM$766,"")</f>
        <v>31933916</v>
      </c>
      <c r="AF36" s="48">
        <f>_xlfn.XLOOKUP($F36,Main_OG!$D$1:$D$766,Main_OG!Z$1:Z$766,"")</f>
        <v>0</v>
      </c>
      <c r="AG36" s="48">
        <f>_xlfn.XLOOKUP($F36,Main_OG!$D$1:$D$766,Main_OG!AA$1:AA$766,"")</f>
        <v>2.324237813104427</v>
      </c>
      <c r="AH36" s="48">
        <f>_xlfn.XLOOKUP($F36,Main_OG!$D$1:$D$766,Main_OG!AB$1:AB$766,"")</f>
        <v>23.49195884567845</v>
      </c>
      <c r="AI36" s="48">
        <f>_xlfn.XLOOKUP($F36,Main_OG!$D$1:$D$766,Main_OG!AC$1:AC$766,"")</f>
        <v>3.503818060367514</v>
      </c>
      <c r="AJ36" s="48">
        <f>_xlfn.XLOOKUP($F36,Main_OG!$D$1:$D$766,Main_OG!AD$1:AD$766,"")</f>
        <v>0.75442193202762442</v>
      </c>
    </row>
    <row r="37" spans="2:36" x14ac:dyDescent="0.35">
      <c r="B37" s="36" t="s">
        <v>988</v>
      </c>
      <c r="C37" s="45" t="s">
        <v>325</v>
      </c>
      <c r="D37" s="45" t="s">
        <v>4345</v>
      </c>
      <c r="E37" s="36" t="s">
        <v>990</v>
      </c>
      <c r="F37" s="36" t="str">
        <f t="shared" si="0"/>
        <v>2013_AZ</v>
      </c>
      <c r="G37" s="45">
        <v>2013</v>
      </c>
      <c r="H37" s="45">
        <f>_xlfn.XLOOKUP(J37,Main_OG!$B$1:$B$766,Main_OG!$O$1:$O$766,"")</f>
        <v>0</v>
      </c>
      <c r="I37" s="45">
        <f>_xlfn.XLOOKUP(F37,Main_OG!$D$1:$D$766,Main_OG!$J$1:$J$766,"")</f>
        <v>0</v>
      </c>
      <c r="J37" s="45" t="s">
        <v>325</v>
      </c>
      <c r="K37" s="45" t="str">
        <f t="shared" si="1"/>
        <v>Ajo Improvement Co_AZ</v>
      </c>
      <c r="L37" s="45" t="str">
        <f t="shared" si="2"/>
        <v>Ajo Improvement Company_AZ</v>
      </c>
      <c r="M37" s="45" t="s">
        <v>997</v>
      </c>
      <c r="N37" s="45">
        <v>0</v>
      </c>
      <c r="O37" s="45">
        <v>183</v>
      </c>
      <c r="P37" s="45">
        <v>1</v>
      </c>
      <c r="Q37" s="45">
        <v>843</v>
      </c>
      <c r="R37" s="45">
        <v>0</v>
      </c>
      <c r="S37" s="45">
        <v>4930</v>
      </c>
      <c r="T37" s="45">
        <v>1296</v>
      </c>
      <c r="U37" s="45">
        <v>5432</v>
      </c>
      <c r="V37" s="45">
        <v>0</v>
      </c>
      <c r="W37" s="45">
        <v>5.5902637000000004</v>
      </c>
      <c r="X37" s="45">
        <v>7.2376543</v>
      </c>
      <c r="Y37" s="45">
        <v>8.1977171999999996</v>
      </c>
      <c r="Z37" s="46">
        <v>298859.90000000002</v>
      </c>
      <c r="AA37" s="46">
        <v>45045.043551394265</v>
      </c>
      <c r="AB37" s="47">
        <f>_xlfn.XLOOKUP($F37,Main_OG!$D$1:$D$766,Main_OG!AJ$1:AJ$766,"")</f>
        <v>46595690</v>
      </c>
      <c r="AC37" s="47">
        <f>_xlfn.XLOOKUP($F37,Main_OG!$D$1:$D$766,Main_OG!AK$1:AK$766,"")</f>
        <v>161662</v>
      </c>
      <c r="AD37" s="47">
        <f>_xlfn.XLOOKUP($F37,Main_OG!$D$1:$D$766,Main_OG!AL$1:AL$766,"")</f>
        <v>448302310</v>
      </c>
      <c r="AE37" s="47">
        <f>_xlfn.XLOOKUP($F37,Main_OG!$D$1:$D$766,Main_OG!AM$1:AM$766,"")</f>
        <v>31431080</v>
      </c>
      <c r="AF37" s="48">
        <f>_xlfn.XLOOKUP($F37,Main_OG!$D$1:$D$766,Main_OG!Z$1:Z$766,"")</f>
        <v>2.2599999999999998</v>
      </c>
      <c r="AG37" s="48">
        <f>_xlfn.XLOOKUP($F37,Main_OG!$D$1:$D$766,Main_OG!AA$1:AA$766,"")</f>
        <v>2.0699999999999998</v>
      </c>
      <c r="AH37" s="48">
        <f>_xlfn.XLOOKUP($F37,Main_OG!$D$1:$D$766,Main_OG!AB$1:AB$766,"")</f>
        <v>22.862714639490921</v>
      </c>
      <c r="AI37" s="48">
        <f>_xlfn.XLOOKUP($F37,Main_OG!$D$1:$D$766,Main_OG!AC$1:AC$766,"")</f>
        <v>4.4043332512284126</v>
      </c>
      <c r="AJ37" s="48">
        <f>_xlfn.XLOOKUP($F37,Main_OG!$D$1:$D$766,Main_OG!AD$1:AD$766,"")</f>
        <v>0.92</v>
      </c>
    </row>
    <row r="38" spans="2:36" x14ac:dyDescent="0.35">
      <c r="B38" s="36" t="s">
        <v>988</v>
      </c>
      <c r="C38" s="45" t="s">
        <v>325</v>
      </c>
      <c r="D38" s="45" t="s">
        <v>4345</v>
      </c>
      <c r="E38" s="36" t="s">
        <v>990</v>
      </c>
      <c r="F38" s="36" t="str">
        <f t="shared" si="0"/>
        <v>2014_AZ</v>
      </c>
      <c r="G38" s="45">
        <v>2014</v>
      </c>
      <c r="H38" s="45">
        <f>_xlfn.XLOOKUP(J38,Main_OG!$B$1:$B$766,Main_OG!$O$1:$O$766,"")</f>
        <v>0</v>
      </c>
      <c r="I38" s="45">
        <f>_xlfn.XLOOKUP(F38,Main_OG!$D$1:$D$766,Main_OG!$J$1:$J$766,"")</f>
        <v>0</v>
      </c>
      <c r="J38" s="45" t="s">
        <v>325</v>
      </c>
      <c r="K38" s="45" t="str">
        <f t="shared" si="1"/>
        <v>Ajo Improvement Co_AZ</v>
      </c>
      <c r="L38" s="45" t="str">
        <f t="shared" si="2"/>
        <v>Ajo Improvement Company_AZ</v>
      </c>
      <c r="M38" s="45" t="s">
        <v>998</v>
      </c>
      <c r="N38" s="45">
        <v>0</v>
      </c>
      <c r="O38" s="45">
        <v>202</v>
      </c>
      <c r="P38" s="45">
        <v>1</v>
      </c>
      <c r="Q38" s="45">
        <v>822</v>
      </c>
      <c r="R38" s="45">
        <v>0</v>
      </c>
      <c r="S38" s="45">
        <v>4679</v>
      </c>
      <c r="T38" s="45">
        <v>1453</v>
      </c>
      <c r="U38" s="45">
        <v>5076</v>
      </c>
      <c r="V38" s="45">
        <v>0</v>
      </c>
      <c r="W38" s="45">
        <v>6.3688821999999998</v>
      </c>
      <c r="X38" s="45">
        <v>8.5891259000000009</v>
      </c>
      <c r="Y38" s="45">
        <v>9.5685579000000001</v>
      </c>
      <c r="Z38" s="46">
        <v>301721.2</v>
      </c>
      <c r="AA38" s="46">
        <v>44813.142918335157</v>
      </c>
      <c r="AB38" s="47">
        <f>_xlfn.XLOOKUP($F38,Main_OG!$D$1:$D$766,Main_OG!AJ$1:AJ$766,"")</f>
        <v>45822012</v>
      </c>
      <c r="AC38" s="47">
        <f>_xlfn.XLOOKUP($F38,Main_OG!$D$1:$D$766,Main_OG!AK$1:AK$766,"")</f>
        <v>216630</v>
      </c>
      <c r="AD38" s="47">
        <f>_xlfn.XLOOKUP($F38,Main_OG!$D$1:$D$766,Main_OG!AL$1:AL$766,"")</f>
        <v>414014908</v>
      </c>
      <c r="AE38" s="47">
        <f>_xlfn.XLOOKUP($F38,Main_OG!$D$1:$D$766,Main_OG!AM$1:AM$766,"")</f>
        <v>32320917</v>
      </c>
      <c r="AF38" s="48">
        <f>_xlfn.XLOOKUP($F38,Main_OG!$D$1:$D$766,Main_OG!Z$1:Z$766,"")</f>
        <v>0</v>
      </c>
      <c r="AG38" s="48">
        <f>_xlfn.XLOOKUP($F38,Main_OG!$D$1:$D$766,Main_OG!AA$1:AA$766,"")</f>
        <v>2.1</v>
      </c>
      <c r="AH38" s="48">
        <f>_xlfn.XLOOKUP($F38,Main_OG!$D$1:$D$766,Main_OG!AB$1:AB$766,"")</f>
        <v>20.48845299552563</v>
      </c>
      <c r="AI38" s="48">
        <f>_xlfn.XLOOKUP($F38,Main_OG!$D$1:$D$766,Main_OG!AC$1:AC$766,"")</f>
        <v>5.15</v>
      </c>
      <c r="AJ38" s="48">
        <f>_xlfn.XLOOKUP($F38,Main_OG!$D$1:$D$766,Main_OG!AD$1:AD$766,"")</f>
        <v>0.68548682032632846</v>
      </c>
    </row>
    <row r="39" spans="2:36" x14ac:dyDescent="0.35">
      <c r="B39" s="36" t="s">
        <v>988</v>
      </c>
      <c r="C39" s="45" t="s">
        <v>325</v>
      </c>
      <c r="D39" s="45" t="s">
        <v>4345</v>
      </c>
      <c r="E39" s="36" t="s">
        <v>990</v>
      </c>
      <c r="F39" s="36" t="str">
        <f t="shared" si="0"/>
        <v>2015_AZ</v>
      </c>
      <c r="G39" s="45">
        <v>2015</v>
      </c>
      <c r="H39" s="45">
        <f>_xlfn.XLOOKUP(J39,Main_OG!$B$1:$B$766,Main_OG!$O$1:$O$766,"")</f>
        <v>0</v>
      </c>
      <c r="I39" s="45">
        <f>_xlfn.XLOOKUP(F39,Main_OG!$D$1:$D$766,Main_OG!$J$1:$J$766,"")</f>
        <v>0</v>
      </c>
      <c r="J39" s="45" t="s">
        <v>325</v>
      </c>
      <c r="K39" s="45" t="str">
        <f t="shared" si="1"/>
        <v>Ajo Improvement Co_AZ</v>
      </c>
      <c r="L39" s="45" t="str">
        <f t="shared" si="2"/>
        <v>Ajo Improvement Company_AZ</v>
      </c>
      <c r="M39" s="45" t="s">
        <v>999</v>
      </c>
      <c r="N39" s="45">
        <v>0</v>
      </c>
      <c r="O39" s="45">
        <v>209</v>
      </c>
      <c r="P39" s="45">
        <v>1</v>
      </c>
      <c r="Q39" s="45">
        <v>776</v>
      </c>
      <c r="R39" s="45">
        <v>0</v>
      </c>
      <c r="S39" s="45">
        <v>4650</v>
      </c>
      <c r="T39" s="45">
        <v>780</v>
      </c>
      <c r="U39" s="45">
        <v>4745</v>
      </c>
      <c r="V39" s="45">
        <v>0</v>
      </c>
      <c r="W39" s="45">
        <v>9.6924731000000008</v>
      </c>
      <c r="X39" s="45">
        <v>8.8461537999999997</v>
      </c>
      <c r="Y39" s="45">
        <v>10.158061</v>
      </c>
      <c r="Z39" s="46">
        <v>308582.8</v>
      </c>
      <c r="AA39" s="46">
        <v>45161.917278542795</v>
      </c>
      <c r="AB39" s="47">
        <f>_xlfn.XLOOKUP($F39,Main_OG!$D$1:$D$766,Main_OG!AJ$1:AJ$766,"")</f>
        <v>39624734</v>
      </c>
      <c r="AC39" s="47">
        <f>_xlfn.XLOOKUP($F39,Main_OG!$D$1:$D$766,Main_OG!AK$1:AK$766,"")</f>
        <v>184710</v>
      </c>
      <c r="AD39" s="47">
        <f>_xlfn.XLOOKUP($F39,Main_OG!$D$1:$D$766,Main_OG!AL$1:AL$766,"")</f>
        <v>499595516</v>
      </c>
      <c r="AE39" s="47">
        <f>_xlfn.XLOOKUP($F39,Main_OG!$D$1:$D$766,Main_OG!AM$1:AM$766,"")</f>
        <v>32525595</v>
      </c>
      <c r="AF39" s="48">
        <f>_xlfn.XLOOKUP($F39,Main_OG!$D$1:$D$766,Main_OG!Z$1:Z$766,"")</f>
        <v>0</v>
      </c>
      <c r="AG39" s="48">
        <f>_xlfn.XLOOKUP($F39,Main_OG!$D$1:$D$766,Main_OG!AA$1:AA$766,"")</f>
        <v>2.25948627072199</v>
      </c>
      <c r="AH39" s="48">
        <f>_xlfn.XLOOKUP($F39,Main_OG!$D$1:$D$766,Main_OG!AB$1:AB$766,"")</f>
        <v>12.08771849023859</v>
      </c>
      <c r="AI39" s="48">
        <f>_xlfn.XLOOKUP($F39,Main_OG!$D$1:$D$766,Main_OG!AC$1:AC$766,"")</f>
        <v>3.3843619636206599</v>
      </c>
      <c r="AJ39" s="48">
        <f>_xlfn.XLOOKUP($F39,Main_OG!$D$1:$D$766,Main_OG!AD$1:AD$766,"")</f>
        <v>0.66963877086385626</v>
      </c>
    </row>
    <row r="40" spans="2:36" x14ac:dyDescent="0.35">
      <c r="B40" s="36" t="s">
        <v>988</v>
      </c>
      <c r="C40" s="45" t="s">
        <v>325</v>
      </c>
      <c r="D40" s="45" t="s">
        <v>4345</v>
      </c>
      <c r="E40" s="36" t="s">
        <v>990</v>
      </c>
      <c r="F40" s="36" t="str">
        <f t="shared" si="0"/>
        <v>2016_AZ</v>
      </c>
      <c r="G40" s="45">
        <v>2016</v>
      </c>
      <c r="H40" s="45">
        <f>_xlfn.XLOOKUP(J40,Main_OG!$B$1:$B$766,Main_OG!$O$1:$O$766,"")</f>
        <v>0</v>
      </c>
      <c r="I40" s="45">
        <f>_xlfn.XLOOKUP(F40,Main_OG!$D$1:$D$766,Main_OG!$J$1:$J$766,"")</f>
        <v>0</v>
      </c>
      <c r="J40" s="45" t="s">
        <v>325</v>
      </c>
      <c r="K40" s="45" t="str">
        <f t="shared" si="1"/>
        <v>Ajo Improvement Co_AZ</v>
      </c>
      <c r="L40" s="45" t="str">
        <f t="shared" si="2"/>
        <v>Ajo Improvement Company_AZ</v>
      </c>
      <c r="M40" s="45" t="s">
        <v>1000</v>
      </c>
      <c r="N40" s="45">
        <v>0</v>
      </c>
      <c r="O40" s="45">
        <v>210</v>
      </c>
      <c r="P40" s="45">
        <v>0</v>
      </c>
      <c r="Q40" s="45">
        <v>769</v>
      </c>
      <c r="R40" s="45">
        <v>0</v>
      </c>
      <c r="S40" s="45">
        <v>4698</v>
      </c>
      <c r="T40" s="45">
        <v>0</v>
      </c>
      <c r="U40" s="45">
        <v>4772</v>
      </c>
      <c r="V40" s="45">
        <v>0</v>
      </c>
      <c r="W40" s="45">
        <v>8.6270754000000007</v>
      </c>
      <c r="X40" s="45">
        <v>0</v>
      </c>
      <c r="Y40" s="45">
        <v>10.848701</v>
      </c>
      <c r="Z40" s="46">
        <v>319008.40000000002</v>
      </c>
      <c r="AA40" s="46">
        <v>45935.076007589596</v>
      </c>
      <c r="AB40" s="47">
        <f>_xlfn.XLOOKUP($F40,Main_OG!$D$1:$D$766,Main_OG!AJ$1:AJ$766,"")</f>
        <v>33278638</v>
      </c>
      <c r="AC40" s="47">
        <f>_xlfn.XLOOKUP($F40,Main_OG!$D$1:$D$766,Main_OG!AK$1:AK$766,"")</f>
        <v>195408</v>
      </c>
      <c r="AD40" s="47">
        <f>_xlfn.XLOOKUP($F40,Main_OG!$D$1:$D$766,Main_OG!AL$1:AL$766,"")</f>
        <v>512191910</v>
      </c>
      <c r="AE40" s="47">
        <f>_xlfn.XLOOKUP($F40,Main_OG!$D$1:$D$766,Main_OG!AM$1:AM$766,"")</f>
        <v>32377477</v>
      </c>
      <c r="AF40" s="48">
        <f>_xlfn.XLOOKUP($F40,Main_OG!$D$1:$D$766,Main_OG!Z$1:Z$766,"")</f>
        <v>0</v>
      </c>
      <c r="AG40" s="48">
        <f>_xlfn.XLOOKUP($F40,Main_OG!$D$1:$D$766,Main_OG!AA$1:AA$766,"")</f>
        <v>2.2143440282408582</v>
      </c>
      <c r="AH40" s="48">
        <f>_xlfn.XLOOKUP($F40,Main_OG!$D$1:$D$766,Main_OG!AB$1:AB$766,"")</f>
        <v>11.309272049594229</v>
      </c>
      <c r="AI40" s="48">
        <f>_xlfn.XLOOKUP($F40,Main_OG!$D$1:$D$766,Main_OG!AC$1:AC$766,"")</f>
        <v>3.2924726584307722</v>
      </c>
      <c r="AJ40" s="48">
        <f>_xlfn.XLOOKUP($F40,Main_OG!$D$1:$D$766,Main_OG!AD$1:AD$766,"")</f>
        <v>0.65636700530415037</v>
      </c>
    </row>
    <row r="41" spans="2:36" x14ac:dyDescent="0.35">
      <c r="B41" s="36" t="s">
        <v>988</v>
      </c>
      <c r="C41" s="45" t="s">
        <v>325</v>
      </c>
      <c r="D41" s="45" t="s">
        <v>4345</v>
      </c>
      <c r="E41" s="36" t="s">
        <v>990</v>
      </c>
      <c r="F41" s="36" t="str">
        <f t="shared" si="0"/>
        <v>2017_AZ</v>
      </c>
      <c r="G41" s="45">
        <v>2017</v>
      </c>
      <c r="H41" s="45">
        <f>_xlfn.XLOOKUP(J41,Main_OG!$B$1:$B$766,Main_OG!$O$1:$O$766,"")</f>
        <v>0</v>
      </c>
      <c r="I41" s="45">
        <f>_xlfn.XLOOKUP(F41,Main_OG!$D$1:$D$766,Main_OG!$J$1:$J$766,"")</f>
        <v>0</v>
      </c>
      <c r="J41" s="45" t="s">
        <v>325</v>
      </c>
      <c r="K41" s="45" t="str">
        <f t="shared" si="1"/>
        <v>Ajo Improvement Co_AZ</v>
      </c>
      <c r="L41" s="45" t="str">
        <f t="shared" si="2"/>
        <v>Ajo Improvement Company_AZ</v>
      </c>
      <c r="M41" s="45" t="s">
        <v>1001</v>
      </c>
      <c r="N41" s="45">
        <v>0</v>
      </c>
      <c r="O41" s="45">
        <v>204</v>
      </c>
      <c r="P41" s="45">
        <v>0</v>
      </c>
      <c r="Q41" s="45">
        <v>776</v>
      </c>
      <c r="R41" s="45">
        <v>0</v>
      </c>
      <c r="S41" s="45">
        <v>2999</v>
      </c>
      <c r="T41" s="45">
        <v>0</v>
      </c>
      <c r="U41" s="45">
        <v>4597</v>
      </c>
      <c r="V41" s="45">
        <v>0</v>
      </c>
      <c r="W41" s="45">
        <v>10.243414</v>
      </c>
      <c r="X41" s="45">
        <v>0</v>
      </c>
      <c r="Y41" s="45">
        <v>11.292147</v>
      </c>
      <c r="Z41" s="46">
        <v>333099</v>
      </c>
      <c r="AA41" s="46">
        <v>47260.90253129643</v>
      </c>
      <c r="AB41" s="47">
        <f>_xlfn.XLOOKUP($F41,Main_OG!$D$1:$D$766,Main_OG!AJ$1:AJ$766,"")</f>
        <v>33858072</v>
      </c>
      <c r="AC41" s="47">
        <f>_xlfn.XLOOKUP($F41,Main_OG!$D$1:$D$766,Main_OG!AK$1:AK$766,"")</f>
        <v>213654</v>
      </c>
      <c r="AD41" s="47">
        <f>_xlfn.XLOOKUP($F41,Main_OG!$D$1:$D$766,Main_OG!AL$1:AL$766,"")</f>
        <v>449095734</v>
      </c>
      <c r="AE41" s="47">
        <f>_xlfn.XLOOKUP($F41,Main_OG!$D$1:$D$766,Main_OG!AM$1:AM$766,"")</f>
        <v>32340138</v>
      </c>
      <c r="AF41" s="48">
        <f>_xlfn.XLOOKUP($F41,Main_OG!$D$1:$D$766,Main_OG!Z$1:Z$766,"")</f>
        <v>2.04</v>
      </c>
      <c r="AG41" s="48">
        <f>_xlfn.XLOOKUP($F41,Main_OG!$D$1:$D$766,Main_OG!AA$1:AA$766,"")</f>
        <v>2.1875855044172008</v>
      </c>
      <c r="AH41" s="48">
        <f>_xlfn.XLOOKUP($F41,Main_OG!$D$1:$D$766,Main_OG!AB$1:AB$766,"")</f>
        <v>14.73443638842941</v>
      </c>
      <c r="AI41" s="48">
        <f>_xlfn.XLOOKUP($F41,Main_OG!$D$1:$D$766,Main_OG!AC$1:AC$766,"")</f>
        <v>3.61</v>
      </c>
      <c r="AJ41" s="48">
        <f>_xlfn.XLOOKUP($F41,Main_OG!$D$1:$D$766,Main_OG!AD$1:AD$766,"")</f>
        <v>0.62802788237371954</v>
      </c>
    </row>
    <row r="42" spans="2:36" x14ac:dyDescent="0.35">
      <c r="B42" s="36" t="s">
        <v>988</v>
      </c>
      <c r="C42" s="45" t="s">
        <v>325</v>
      </c>
      <c r="D42" s="45" t="s">
        <v>4345</v>
      </c>
      <c r="E42" s="36" t="s">
        <v>990</v>
      </c>
      <c r="F42" s="36" t="str">
        <f t="shared" si="0"/>
        <v>2018_AZ</v>
      </c>
      <c r="G42" s="45">
        <v>2018</v>
      </c>
      <c r="H42" s="45">
        <f>_xlfn.XLOOKUP(J42,Main_OG!$B$1:$B$766,Main_OG!$O$1:$O$766,"")</f>
        <v>0</v>
      </c>
      <c r="I42" s="45">
        <f>_xlfn.XLOOKUP(F42,Main_OG!$D$1:$D$766,Main_OG!$J$1:$J$766,"")</f>
        <v>0</v>
      </c>
      <c r="J42" s="45" t="s">
        <v>325</v>
      </c>
      <c r="K42" s="45" t="str">
        <f t="shared" si="1"/>
        <v>Ajo Improvement Co_AZ</v>
      </c>
      <c r="L42" s="45" t="str">
        <f t="shared" si="2"/>
        <v>Ajo Improvement Company_AZ</v>
      </c>
      <c r="M42" s="45" t="s">
        <v>1002</v>
      </c>
      <c r="N42" s="45">
        <v>0</v>
      </c>
      <c r="O42" s="45">
        <v>213</v>
      </c>
      <c r="P42" s="45">
        <v>0</v>
      </c>
      <c r="Q42" s="45">
        <v>779</v>
      </c>
      <c r="R42" s="45">
        <v>0</v>
      </c>
      <c r="S42" s="45">
        <v>2873</v>
      </c>
      <c r="T42" s="45">
        <v>0</v>
      </c>
      <c r="U42" s="45">
        <v>4554</v>
      </c>
      <c r="V42" s="45">
        <v>0</v>
      </c>
      <c r="W42" s="45">
        <v>10.741384999999999</v>
      </c>
      <c r="X42" s="45">
        <v>0</v>
      </c>
      <c r="Y42" s="45">
        <v>11.343874</v>
      </c>
      <c r="Z42" s="46">
        <v>346398.3</v>
      </c>
      <c r="AA42" s="46">
        <v>48351.099378746738</v>
      </c>
      <c r="AB42" s="47">
        <f>_xlfn.XLOOKUP($F42,Main_OG!$D$1:$D$766,Main_OG!AJ$1:AJ$766,"")</f>
        <v>33627104</v>
      </c>
      <c r="AC42" s="47">
        <f>_xlfn.XLOOKUP($F42,Main_OG!$D$1:$D$766,Main_OG!AK$1:AK$766,"")</f>
        <v>189668</v>
      </c>
      <c r="AD42" s="47">
        <f>_xlfn.XLOOKUP($F42,Main_OG!$D$1:$D$766,Main_OG!AL$1:AL$766,"")</f>
        <v>570400278</v>
      </c>
      <c r="AE42" s="47">
        <f>_xlfn.XLOOKUP($F42,Main_OG!$D$1:$D$766,Main_OG!AM$1:AM$766,"")</f>
        <v>31097259</v>
      </c>
      <c r="AF42" s="48">
        <f>_xlfn.XLOOKUP($F42,Main_OG!$D$1:$D$766,Main_OG!Z$1:Z$766,"")</f>
        <v>0</v>
      </c>
      <c r="AG42" s="48">
        <f>_xlfn.XLOOKUP($F42,Main_OG!$D$1:$D$766,Main_OG!AA$1:AA$766,"")</f>
        <v>2.1875855044172008</v>
      </c>
      <c r="AH42" s="48">
        <f>_xlfn.XLOOKUP($F42,Main_OG!$D$1:$D$766,Main_OG!AB$1:AB$766,"")</f>
        <v>17.239999999999998</v>
      </c>
      <c r="AI42" s="48">
        <f>_xlfn.XLOOKUP($F42,Main_OG!$D$1:$D$766,Main_OG!AC$1:AC$766,"")</f>
        <v>2.96</v>
      </c>
      <c r="AJ42" s="48">
        <f>_xlfn.XLOOKUP($F42,Main_OG!$D$1:$D$766,Main_OG!AD$1:AD$766,"")</f>
        <v>0.62810595158289428</v>
      </c>
    </row>
    <row r="43" spans="2:36" x14ac:dyDescent="0.35">
      <c r="B43" s="36" t="s">
        <v>988</v>
      </c>
      <c r="C43" s="45" t="s">
        <v>325</v>
      </c>
      <c r="D43" s="45" t="s">
        <v>4345</v>
      </c>
      <c r="E43" s="36" t="s">
        <v>990</v>
      </c>
      <c r="F43" s="36" t="str">
        <f t="shared" si="0"/>
        <v>2019_AZ</v>
      </c>
      <c r="G43" s="45">
        <v>2019</v>
      </c>
      <c r="H43" s="45">
        <f>_xlfn.XLOOKUP(J43,Main_OG!$B$1:$B$766,Main_OG!$O$1:$O$766,"")</f>
        <v>0</v>
      </c>
      <c r="I43" s="45">
        <f>_xlfn.XLOOKUP(F43,Main_OG!$D$1:$D$766,Main_OG!$J$1:$J$766,"")</f>
        <v>0</v>
      </c>
      <c r="J43" s="45" t="s">
        <v>325</v>
      </c>
      <c r="K43" s="45" t="str">
        <f t="shared" si="1"/>
        <v>Ajo Improvement Co_AZ</v>
      </c>
      <c r="L43" s="45" t="str">
        <f t="shared" si="2"/>
        <v>Ajo Improvement Company_AZ</v>
      </c>
      <c r="M43" s="45" t="s">
        <v>1003</v>
      </c>
      <c r="N43" s="45">
        <v>0</v>
      </c>
      <c r="O43" s="45">
        <v>143</v>
      </c>
      <c r="P43" s="45">
        <v>0</v>
      </c>
      <c r="Q43" s="45">
        <v>799</v>
      </c>
      <c r="R43" s="45">
        <v>0</v>
      </c>
      <c r="S43" s="45">
        <v>3012</v>
      </c>
      <c r="T43" s="45">
        <v>0</v>
      </c>
      <c r="U43" s="45">
        <v>4717</v>
      </c>
      <c r="V43" s="45">
        <v>0</v>
      </c>
      <c r="W43" s="45">
        <v>9.6414343000000002</v>
      </c>
      <c r="X43" s="45">
        <v>0</v>
      </c>
      <c r="Y43" s="45">
        <v>10.657197</v>
      </c>
      <c r="Z43" s="46">
        <v>359645.7</v>
      </c>
      <c r="AA43" s="46">
        <v>49321.646118820718</v>
      </c>
      <c r="AB43" s="47">
        <f>_xlfn.XLOOKUP($F43,Main_OG!$D$1:$D$766,Main_OG!AJ$1:AJ$766,"")</f>
        <v>25749582</v>
      </c>
      <c r="AC43" s="47">
        <f>_xlfn.XLOOKUP($F43,Main_OG!$D$1:$D$766,Main_OG!AK$1:AK$766,"")</f>
        <v>248922</v>
      </c>
      <c r="AD43" s="47">
        <f>_xlfn.XLOOKUP($F43,Main_OG!$D$1:$D$766,Main_OG!AL$1:AL$766,"")</f>
        <v>713593236</v>
      </c>
      <c r="AE43" s="47">
        <f>_xlfn.XLOOKUP($F43,Main_OG!$D$1:$D$766,Main_OG!AM$1:AM$766,"")</f>
        <v>31920368</v>
      </c>
      <c r="AF43" s="48">
        <f>_xlfn.XLOOKUP($F43,Main_OG!$D$1:$D$766,Main_OG!Z$1:Z$766,"")</f>
        <v>0</v>
      </c>
      <c r="AG43" s="48">
        <f>_xlfn.XLOOKUP($F43,Main_OG!$D$1:$D$766,Main_OG!AA$1:AA$766,"")</f>
        <v>2.176146746141439</v>
      </c>
      <c r="AH43" s="48">
        <f>_xlfn.XLOOKUP($F43,Main_OG!$D$1:$D$766,Main_OG!AB$1:AB$766,"")</f>
        <v>16.89</v>
      </c>
      <c r="AI43" s="48">
        <f>_xlfn.XLOOKUP($F43,Main_OG!$D$1:$D$766,Main_OG!AC$1:AC$766,"")</f>
        <v>2.14</v>
      </c>
      <c r="AJ43" s="48">
        <f>_xlfn.XLOOKUP($F43,Main_OG!$D$1:$D$766,Main_OG!AD$1:AD$766,"")</f>
        <v>0.60296766622862785</v>
      </c>
    </row>
    <row r="44" spans="2:36" x14ac:dyDescent="0.35">
      <c r="B44" s="36" t="s">
        <v>988</v>
      </c>
      <c r="C44" s="45" t="s">
        <v>325</v>
      </c>
      <c r="D44" s="45" t="s">
        <v>4345</v>
      </c>
      <c r="E44" s="36" t="s">
        <v>990</v>
      </c>
      <c r="F44" s="36" t="str">
        <f t="shared" si="0"/>
        <v>2020_AZ</v>
      </c>
      <c r="G44" s="45">
        <v>2020</v>
      </c>
      <c r="H44" s="45">
        <f>_xlfn.XLOOKUP(J44,Main_OG!$B$1:$B$766,Main_OG!$O$1:$O$766,"")</f>
        <v>0</v>
      </c>
      <c r="I44" s="45">
        <f>_xlfn.XLOOKUP(F44,Main_OG!$D$1:$D$766,Main_OG!$J$1:$J$766,"")</f>
        <v>0</v>
      </c>
      <c r="J44" s="45" t="s">
        <v>325</v>
      </c>
      <c r="K44" s="45" t="str">
        <f t="shared" si="1"/>
        <v>Ajo Improvement Co_AZ</v>
      </c>
      <c r="L44" s="45" t="str">
        <f t="shared" si="2"/>
        <v>Ajo Improvement Company_AZ</v>
      </c>
      <c r="M44" s="45" t="s">
        <v>1004</v>
      </c>
      <c r="N44" s="45">
        <v>0</v>
      </c>
      <c r="O44" s="45">
        <v>215</v>
      </c>
      <c r="P44" s="45">
        <v>0</v>
      </c>
      <c r="Q44" s="45">
        <v>0</v>
      </c>
      <c r="R44" s="45">
        <v>0</v>
      </c>
      <c r="S44" s="45">
        <v>3105</v>
      </c>
      <c r="T44" s="45">
        <v>0</v>
      </c>
      <c r="U44" s="45">
        <v>0</v>
      </c>
      <c r="V44" s="45">
        <v>0</v>
      </c>
      <c r="W44" s="45">
        <v>8.7890499000000002</v>
      </c>
      <c r="X44" s="45">
        <v>0</v>
      </c>
      <c r="Y44" s="45">
        <v>0</v>
      </c>
      <c r="Z44" s="46">
        <v>362603.5</v>
      </c>
      <c r="AA44" s="46">
        <v>49040.898578558001</v>
      </c>
      <c r="AB44" s="47">
        <f>_xlfn.XLOOKUP($F44,Main_OG!$D$1:$D$766,Main_OG!AJ$1:AJ$766,"")</f>
        <v>16548722</v>
      </c>
      <c r="AC44" s="47">
        <f>_xlfn.XLOOKUP($F44,Main_OG!$D$1:$D$766,Main_OG!AK$1:AK$766,"")</f>
        <v>157900</v>
      </c>
      <c r="AD44" s="47">
        <f>_xlfn.XLOOKUP($F44,Main_OG!$D$1:$D$766,Main_OG!AL$1:AL$766,"")</f>
        <v>778022478</v>
      </c>
      <c r="AE44" s="47">
        <f>_xlfn.XLOOKUP($F44,Main_OG!$D$1:$D$766,Main_OG!AM$1:AM$766,"")</f>
        <v>0</v>
      </c>
      <c r="AF44" s="48">
        <f>_xlfn.XLOOKUP($F44,Main_OG!$D$1:$D$766,Main_OG!Z$1:Z$766,"")</f>
        <v>0</v>
      </c>
      <c r="AG44" s="48">
        <f>_xlfn.XLOOKUP($F44,Main_OG!$D$1:$D$766,Main_OG!AA$1:AA$766,"")</f>
        <v>2.127327759928813</v>
      </c>
      <c r="AH44" s="48">
        <f>_xlfn.XLOOKUP($F44,Main_OG!$D$1:$D$766,Main_OG!AB$1:AB$766,"")</f>
        <v>12.535325193609101</v>
      </c>
      <c r="AI44" s="48">
        <f>_xlfn.XLOOKUP($F44,Main_OG!$D$1:$D$766,Main_OG!AC$1:AC$766,"")</f>
        <v>2.8422150630003218</v>
      </c>
      <c r="AJ44" s="48">
        <f>_xlfn.XLOOKUP($F44,Main_OG!$D$1:$D$766,Main_OG!AD$1:AD$766,"")</f>
        <v>0.7</v>
      </c>
    </row>
    <row r="45" spans="2:36" x14ac:dyDescent="0.35">
      <c r="B45" s="36" t="s">
        <v>1005</v>
      </c>
      <c r="C45" s="45" t="s">
        <v>479</v>
      </c>
      <c r="D45" s="45" t="s">
        <v>4340</v>
      </c>
      <c r="E45" s="36" t="s">
        <v>1005</v>
      </c>
      <c r="F45" s="36" t="str">
        <f t="shared" si="0"/>
        <v>2006_AL</v>
      </c>
      <c r="G45" s="45">
        <v>2006</v>
      </c>
      <c r="H45" s="45">
        <f>_xlfn.XLOOKUP(J45,Main_OG!$B$1:$B$766,Main_OG!$O$1:$O$766,"")</f>
        <v>0</v>
      </c>
      <c r="I45" s="45">
        <f>_xlfn.XLOOKUP(F45,Main_OG!$D$1:$D$766,Main_OG!$J$1:$J$766,"")</f>
        <v>0</v>
      </c>
      <c r="J45" s="45" t="s">
        <v>479</v>
      </c>
      <c r="K45" s="45" t="str">
        <f t="shared" si="1"/>
        <v>Alabama Power Co_AL</v>
      </c>
      <c r="L45" s="45" t="str">
        <f t="shared" si="2"/>
        <v>Alabama Power Co_AL</v>
      </c>
      <c r="M45" s="45" t="s">
        <v>1006</v>
      </c>
      <c r="N45" s="45">
        <v>0</v>
      </c>
      <c r="O45" s="45">
        <v>214517</v>
      </c>
      <c r="P45" s="45">
        <v>5634</v>
      </c>
      <c r="Q45" s="45">
        <v>1189597</v>
      </c>
      <c r="R45" s="45">
        <v>0</v>
      </c>
      <c r="S45" s="45">
        <v>1187912</v>
      </c>
      <c r="T45" s="45">
        <v>1143515</v>
      </c>
      <c r="U45" s="45">
        <v>1664304</v>
      </c>
      <c r="V45" s="45">
        <v>0</v>
      </c>
      <c r="W45" s="45">
        <v>8.1846438093327283</v>
      </c>
      <c r="X45" s="45">
        <v>4.9230125841486156</v>
      </c>
      <c r="Y45" s="45">
        <v>8.9320549875797877</v>
      </c>
      <c r="Z45" s="46">
        <v>199923.9</v>
      </c>
      <c r="AA45" s="46">
        <v>43189.61343760106</v>
      </c>
      <c r="AB45" s="47">
        <f>_xlfn.XLOOKUP($F45,Main_OG!$D$1:$D$766,Main_OG!AJ$1:AJ$766,"")</f>
        <v>74327991.420000017</v>
      </c>
      <c r="AC45" s="47">
        <f>_xlfn.XLOOKUP($F45,Main_OG!$D$1:$D$766,Main_OG!AK$1:AK$766,"")</f>
        <v>552602.31999999995</v>
      </c>
      <c r="AD45" s="47">
        <f>_xlfn.XLOOKUP($F45,Main_OG!$D$1:$D$766,Main_OG!AL$1:AL$766,"")</f>
        <v>300925526.27999997</v>
      </c>
      <c r="AE45" s="47">
        <f>_xlfn.XLOOKUP($F45,Main_OG!$D$1:$D$766,Main_OG!AM$1:AM$766,"")</f>
        <v>31911096</v>
      </c>
      <c r="AF45" s="48">
        <f>_xlfn.XLOOKUP($F45,Main_OG!$D$1:$D$766,Main_OG!Z$1:Z$766,"")</f>
        <v>2.2599999999999998</v>
      </c>
      <c r="AG45" s="48">
        <f>_xlfn.XLOOKUP($F45,Main_OG!$D$1:$D$766,Main_OG!AA$1:AA$766,"")</f>
        <v>2.2465548173415608</v>
      </c>
      <c r="AH45" s="48">
        <f>_xlfn.XLOOKUP($F45,Main_OG!$D$1:$D$766,Main_OG!AB$1:AB$766,"")</f>
        <v>14.13114039693003</v>
      </c>
      <c r="AI45" s="48">
        <f>_xlfn.XLOOKUP($F45,Main_OG!$D$1:$D$766,Main_OG!AC$1:AC$766,"")</f>
        <v>7.1610124069250478</v>
      </c>
      <c r="AJ45" s="48">
        <f>_xlfn.XLOOKUP($F45,Main_OG!$D$1:$D$766,Main_OG!AD$1:AD$766,"")</f>
        <v>0.41</v>
      </c>
    </row>
    <row r="46" spans="2:36" x14ac:dyDescent="0.35">
      <c r="B46" s="36" t="s">
        <v>1005</v>
      </c>
      <c r="C46" s="45" t="s">
        <v>479</v>
      </c>
      <c r="D46" s="45" t="s">
        <v>4340</v>
      </c>
      <c r="E46" s="36" t="s">
        <v>1005</v>
      </c>
      <c r="F46" s="36" t="str">
        <f t="shared" si="0"/>
        <v>2007_AL</v>
      </c>
      <c r="G46" s="45">
        <v>2007</v>
      </c>
      <c r="H46" s="45">
        <f>_xlfn.XLOOKUP(J46,Main_OG!$B$1:$B$766,Main_OG!$O$1:$O$766,"")</f>
        <v>0</v>
      </c>
      <c r="I46" s="45">
        <f>_xlfn.XLOOKUP(F46,Main_OG!$D$1:$D$766,Main_OG!$J$1:$J$766,"")</f>
        <v>0</v>
      </c>
      <c r="J46" s="45" t="s">
        <v>479</v>
      </c>
      <c r="K46" s="45" t="str">
        <f t="shared" si="1"/>
        <v>Alabama Power Co_AL</v>
      </c>
      <c r="L46" s="45" t="str">
        <f t="shared" si="2"/>
        <v>Alabama Power Co_AL</v>
      </c>
      <c r="M46" s="45" t="s">
        <v>1007</v>
      </c>
      <c r="N46" s="45">
        <v>0</v>
      </c>
      <c r="O46" s="45">
        <v>216957</v>
      </c>
      <c r="P46" s="45">
        <v>5795</v>
      </c>
      <c r="Q46" s="45">
        <v>1202491</v>
      </c>
      <c r="R46" s="45">
        <v>0</v>
      </c>
      <c r="S46" s="45">
        <v>1335025</v>
      </c>
      <c r="T46" s="45">
        <v>1238368</v>
      </c>
      <c r="U46" s="45">
        <v>1833563</v>
      </c>
      <c r="V46" s="45">
        <v>0</v>
      </c>
      <c r="W46" s="45">
        <v>8.92</v>
      </c>
      <c r="X46" s="45">
        <v>5.43</v>
      </c>
      <c r="Y46" s="45">
        <v>9.7100000000000009</v>
      </c>
      <c r="Z46" s="46">
        <v>202025.5</v>
      </c>
      <c r="AA46" s="46">
        <v>43233.986183990892</v>
      </c>
      <c r="AB46" s="47">
        <f>_xlfn.XLOOKUP($F46,Main_OG!$D$1:$D$766,Main_OG!AJ$1:AJ$766,"")</f>
        <v>74461402</v>
      </c>
      <c r="AC46" s="47">
        <f>_xlfn.XLOOKUP($F46,Main_OG!$D$1:$D$766,Main_OG!AK$1:AK$766,"")</f>
        <v>473282</v>
      </c>
      <c r="AD46" s="47">
        <f>_xlfn.XLOOKUP($F46,Main_OG!$D$1:$D$766,Main_OG!AL$1:AL$766,"")</f>
        <v>360867698</v>
      </c>
      <c r="AE46" s="47">
        <f>_xlfn.XLOOKUP($F46,Main_OG!$D$1:$D$766,Main_OG!AM$1:AM$766,"")</f>
        <v>34325127</v>
      </c>
      <c r="AF46" s="48">
        <f>_xlfn.XLOOKUP($F46,Main_OG!$D$1:$D$766,Main_OG!Z$1:Z$766,"")</f>
        <v>2.29</v>
      </c>
      <c r="AG46" s="48">
        <f>_xlfn.XLOOKUP($F46,Main_OG!$D$1:$D$766,Main_OG!AA$1:AA$766,"")</f>
        <v>2.2465548173415608</v>
      </c>
      <c r="AH46" s="48">
        <f>_xlfn.XLOOKUP($F46,Main_OG!$D$1:$D$766,Main_OG!AB$1:AB$766,"")</f>
        <v>15.097711394063451</v>
      </c>
      <c r="AI46" s="48">
        <f>_xlfn.XLOOKUP($F46,Main_OG!$D$1:$D$766,Main_OG!AC$1:AC$766,"")</f>
        <v>7.3815467393807772</v>
      </c>
      <c r="AJ46" s="48">
        <f>_xlfn.XLOOKUP($F46,Main_OG!$D$1:$D$766,Main_OG!AD$1:AD$766,"")</f>
        <v>0.42</v>
      </c>
    </row>
    <row r="47" spans="2:36" x14ac:dyDescent="0.35">
      <c r="B47" s="36" t="s">
        <v>1005</v>
      </c>
      <c r="C47" s="45" t="s">
        <v>479</v>
      </c>
      <c r="D47" s="45" t="s">
        <v>4340</v>
      </c>
      <c r="E47" s="36" t="s">
        <v>1005</v>
      </c>
      <c r="F47" s="36" t="str">
        <f t="shared" si="0"/>
        <v>2008_AL</v>
      </c>
      <c r="G47" s="45">
        <v>2008</v>
      </c>
      <c r="H47" s="45">
        <f>_xlfn.XLOOKUP(J47,Main_OG!$B$1:$B$766,Main_OG!$O$1:$O$766,"")</f>
        <v>0</v>
      </c>
      <c r="I47" s="45">
        <f>_xlfn.XLOOKUP(F47,Main_OG!$D$1:$D$766,Main_OG!$J$1:$J$766,"")</f>
        <v>0</v>
      </c>
      <c r="J47" s="45" t="s">
        <v>479</v>
      </c>
      <c r="K47" s="45" t="str">
        <f t="shared" si="1"/>
        <v>Alabama Power Co_AL</v>
      </c>
      <c r="L47" s="45" t="str">
        <f t="shared" si="2"/>
        <v>Alabama Power Co_AL</v>
      </c>
      <c r="M47" s="45" t="s">
        <v>1008</v>
      </c>
      <c r="N47" s="45">
        <v>0</v>
      </c>
      <c r="O47" s="45">
        <v>217241</v>
      </c>
      <c r="P47" s="45">
        <v>5885</v>
      </c>
      <c r="Q47" s="45">
        <v>1212244</v>
      </c>
      <c r="R47" s="45">
        <v>0</v>
      </c>
      <c r="S47" s="45">
        <v>14752778</v>
      </c>
      <c r="T47" s="45">
        <v>22074616</v>
      </c>
      <c r="U47" s="45">
        <v>18379801</v>
      </c>
      <c r="V47" s="45">
        <v>0</v>
      </c>
      <c r="W47" s="45">
        <v>10.06</v>
      </c>
      <c r="X47" s="45">
        <v>6.26</v>
      </c>
      <c r="Y47" s="45">
        <v>10.87</v>
      </c>
      <c r="Z47" s="46">
        <v>200967.4</v>
      </c>
      <c r="AA47" s="46">
        <v>42594.028323477185</v>
      </c>
      <c r="AB47" s="47">
        <f>_xlfn.XLOOKUP($F47,Main_OG!$D$1:$D$766,Main_OG!AJ$1:AJ$766,"")</f>
        <v>71633760</v>
      </c>
      <c r="AC47" s="47">
        <f>_xlfn.XLOOKUP($F47,Main_OG!$D$1:$D$766,Main_OG!AK$1:AK$766,"")</f>
        <v>562268</v>
      </c>
      <c r="AD47" s="47">
        <f>_xlfn.XLOOKUP($F47,Main_OG!$D$1:$D$766,Main_OG!AL$1:AL$766,"")</f>
        <v>338371784</v>
      </c>
      <c r="AE47" s="47">
        <f>_xlfn.XLOOKUP($F47,Main_OG!$D$1:$D$766,Main_OG!AM$1:AM$766,"")</f>
        <v>38992641</v>
      </c>
      <c r="AF47" s="48">
        <f>_xlfn.XLOOKUP($F47,Main_OG!$D$1:$D$766,Main_OG!Z$1:Z$766,"")</f>
        <v>2.93</v>
      </c>
      <c r="AG47" s="48">
        <f>_xlfn.XLOOKUP($F47,Main_OG!$D$1:$D$766,Main_OG!AA$1:AA$766,"")</f>
        <v>2.2204719344600159</v>
      </c>
      <c r="AH47" s="48">
        <f>_xlfn.XLOOKUP($F47,Main_OG!$D$1:$D$766,Main_OG!AB$1:AB$766,"")</f>
        <v>19.619187803472759</v>
      </c>
      <c r="AI47" s="48">
        <f>_xlfn.XLOOKUP($F47,Main_OG!$D$1:$D$766,Main_OG!AC$1:AC$766,"")</f>
        <v>9.1182546074696553</v>
      </c>
      <c r="AJ47" s="48">
        <f>_xlfn.XLOOKUP($F47,Main_OG!$D$1:$D$766,Main_OG!AD$1:AD$766,"")</f>
        <v>0.47</v>
      </c>
    </row>
    <row r="48" spans="2:36" x14ac:dyDescent="0.35">
      <c r="B48" s="36" t="s">
        <v>1005</v>
      </c>
      <c r="C48" s="45" t="s">
        <v>479</v>
      </c>
      <c r="D48" s="45" t="s">
        <v>4340</v>
      </c>
      <c r="E48" s="36" t="s">
        <v>1005</v>
      </c>
      <c r="F48" s="36" t="str">
        <f t="shared" si="0"/>
        <v>2009_AL</v>
      </c>
      <c r="G48" s="45">
        <v>2009</v>
      </c>
      <c r="H48" s="45">
        <f>_xlfn.XLOOKUP(J48,Main_OG!$B$1:$B$766,Main_OG!$O$1:$O$766,"")</f>
        <v>0</v>
      </c>
      <c r="I48" s="45">
        <f>_xlfn.XLOOKUP(F48,Main_OG!$D$1:$D$766,Main_OG!$J$1:$J$766,"")</f>
        <v>0</v>
      </c>
      <c r="J48" s="45" t="s">
        <v>479</v>
      </c>
      <c r="K48" s="45" t="str">
        <f t="shared" si="1"/>
        <v>Alabama Power Co_AL</v>
      </c>
      <c r="L48" s="45" t="str">
        <f t="shared" si="2"/>
        <v>Alabama Power Co_AL</v>
      </c>
      <c r="M48" s="45" t="s">
        <v>1009</v>
      </c>
      <c r="N48" s="45">
        <v>0</v>
      </c>
      <c r="O48" s="45">
        <v>201701</v>
      </c>
      <c r="P48" s="45">
        <v>5910</v>
      </c>
      <c r="Q48" s="45">
        <v>1228000</v>
      </c>
      <c r="R48" s="45">
        <v>0</v>
      </c>
      <c r="S48" s="45">
        <v>14404564</v>
      </c>
      <c r="T48" s="45">
        <v>18554028</v>
      </c>
      <c r="U48" s="45">
        <v>18071471</v>
      </c>
      <c r="V48" s="45">
        <v>0</v>
      </c>
      <c r="W48" s="45">
        <v>10.1</v>
      </c>
      <c r="X48" s="45">
        <v>5.82</v>
      </c>
      <c r="Y48" s="45">
        <v>10.86</v>
      </c>
      <c r="Z48" s="46">
        <v>194192.1</v>
      </c>
      <c r="AA48" s="46">
        <v>40814.340161641449</v>
      </c>
      <c r="AB48" s="47">
        <f>_xlfn.XLOOKUP($F48,Main_OG!$D$1:$D$766,Main_OG!AJ$1:AJ$766,"")</f>
        <v>55277050</v>
      </c>
      <c r="AC48" s="47">
        <f>_xlfn.XLOOKUP($F48,Main_OG!$D$1:$D$766,Main_OG!AK$1:AK$766,"")</f>
        <v>591432</v>
      </c>
      <c r="AD48" s="47">
        <f>_xlfn.XLOOKUP($F48,Main_OG!$D$1:$D$766,Main_OG!AL$1:AL$766,"")</f>
        <v>466994312</v>
      </c>
      <c r="AE48" s="47">
        <f>_xlfn.XLOOKUP($F48,Main_OG!$D$1:$D$766,Main_OG!AM$1:AM$766,"")</f>
        <v>39716204</v>
      </c>
      <c r="AF48" s="48">
        <f>_xlfn.XLOOKUP($F48,Main_OG!$D$1:$D$766,Main_OG!Z$1:Z$766,"")</f>
        <v>0</v>
      </c>
      <c r="AG48" s="48">
        <f>_xlfn.XLOOKUP($F48,Main_OG!$D$1:$D$766,Main_OG!AA$1:AA$766,"")</f>
        <v>2.2743975091886082</v>
      </c>
      <c r="AH48" s="48">
        <f>_xlfn.XLOOKUP($F48,Main_OG!$D$1:$D$766,Main_OG!AB$1:AB$766,"")</f>
        <v>14.15708861161818</v>
      </c>
      <c r="AI48" s="48">
        <f>_xlfn.XLOOKUP($F48,Main_OG!$D$1:$D$766,Main_OG!AC$1:AC$766,"")</f>
        <v>4.5973007921271787</v>
      </c>
      <c r="AJ48" s="48">
        <f>_xlfn.XLOOKUP($F48,Main_OG!$D$1:$D$766,Main_OG!AD$1:AD$766,"")</f>
        <v>0.56000000000000005</v>
      </c>
    </row>
    <row r="49" spans="2:36" x14ac:dyDescent="0.35">
      <c r="B49" s="36" t="s">
        <v>1005</v>
      </c>
      <c r="C49" s="45" t="s">
        <v>479</v>
      </c>
      <c r="D49" s="45" t="s">
        <v>4340</v>
      </c>
      <c r="E49" s="36" t="s">
        <v>1005</v>
      </c>
      <c r="F49" s="36" t="str">
        <f t="shared" si="0"/>
        <v>2010_AL</v>
      </c>
      <c r="G49" s="45">
        <v>2010</v>
      </c>
      <c r="H49" s="45">
        <f>_xlfn.XLOOKUP(J49,Main_OG!$B$1:$B$766,Main_OG!$O$1:$O$766,"")</f>
        <v>0</v>
      </c>
      <c r="I49" s="45">
        <f>_xlfn.XLOOKUP(F49,Main_OG!$D$1:$D$766,Main_OG!$J$1:$J$766,"")</f>
        <v>0</v>
      </c>
      <c r="J49" s="45" t="s">
        <v>479</v>
      </c>
      <c r="K49" s="45" t="str">
        <f t="shared" si="1"/>
        <v>Alabama Power Co_AL</v>
      </c>
      <c r="L49" s="45" t="str">
        <f t="shared" si="2"/>
        <v>Alabama Power Co_AL</v>
      </c>
      <c r="M49" s="45" t="s">
        <v>1010</v>
      </c>
      <c r="N49" s="45">
        <v>0</v>
      </c>
      <c r="O49" s="45">
        <v>198400</v>
      </c>
      <c r="P49" s="45">
        <v>5641</v>
      </c>
      <c r="Q49" s="45">
        <v>1232188</v>
      </c>
      <c r="R49" s="45">
        <v>0</v>
      </c>
      <c r="S49" s="45">
        <v>14999022</v>
      </c>
      <c r="T49" s="45">
        <v>20557837</v>
      </c>
      <c r="U49" s="45">
        <v>20417032</v>
      </c>
      <c r="V49" s="45">
        <v>0</v>
      </c>
      <c r="W49" s="45">
        <v>10.41</v>
      </c>
      <c r="X49" s="45">
        <v>5.99</v>
      </c>
      <c r="Y49" s="45">
        <v>11.18</v>
      </c>
      <c r="Z49" s="46">
        <v>199455</v>
      </c>
      <c r="AA49" s="46">
        <v>41678.908472527713</v>
      </c>
      <c r="AB49" s="47">
        <f>_xlfn.XLOOKUP($F49,Main_OG!$D$1:$D$766,Main_OG!AJ$1:AJ$766,"")</f>
        <v>62049978</v>
      </c>
      <c r="AC49" s="47">
        <f>_xlfn.XLOOKUP($F49,Main_OG!$D$1:$D$766,Main_OG!AK$1:AK$766,"")</f>
        <v>612532</v>
      </c>
      <c r="AD49" s="47">
        <f>_xlfn.XLOOKUP($F49,Main_OG!$D$1:$D$766,Main_OG!AL$1:AL$766,"")</f>
        <v>577453324</v>
      </c>
      <c r="AE49" s="47">
        <f>_xlfn.XLOOKUP($F49,Main_OG!$D$1:$D$766,Main_OG!AM$1:AM$766,"")</f>
        <v>37940821</v>
      </c>
      <c r="AF49" s="48">
        <f>_xlfn.XLOOKUP($F49,Main_OG!$D$1:$D$766,Main_OG!Z$1:Z$766,"")</f>
        <v>0</v>
      </c>
      <c r="AG49" s="48">
        <f>_xlfn.XLOOKUP($F49,Main_OG!$D$1:$D$766,Main_OG!AA$1:AA$766,"")</f>
        <v>2.2935982820086371</v>
      </c>
      <c r="AH49" s="48">
        <f>_xlfn.XLOOKUP($F49,Main_OG!$D$1:$D$766,Main_OG!AB$1:AB$766,"")</f>
        <v>17.815786882646659</v>
      </c>
      <c r="AI49" s="48">
        <f>_xlfn.XLOOKUP($F49,Main_OG!$D$1:$D$766,Main_OG!AC$1:AC$766,"")</f>
        <v>4.9924248044436963</v>
      </c>
      <c r="AJ49" s="48">
        <f>_xlfn.XLOOKUP($F49,Main_OG!$D$1:$D$766,Main_OG!AD$1:AD$766,"")</f>
        <v>0.63</v>
      </c>
    </row>
    <row r="50" spans="2:36" x14ac:dyDescent="0.35">
      <c r="B50" s="36" t="s">
        <v>1005</v>
      </c>
      <c r="C50" s="45" t="s">
        <v>479</v>
      </c>
      <c r="D50" s="45" t="s">
        <v>4340</v>
      </c>
      <c r="E50" s="36" t="s">
        <v>1005</v>
      </c>
      <c r="F50" s="36" t="str">
        <f t="shared" si="0"/>
        <v>2011_AL</v>
      </c>
      <c r="G50" s="45">
        <v>2011</v>
      </c>
      <c r="H50" s="45">
        <f>_xlfn.XLOOKUP(J50,Main_OG!$B$1:$B$766,Main_OG!$O$1:$O$766,"")</f>
        <v>0</v>
      </c>
      <c r="I50" s="45">
        <f>_xlfn.XLOOKUP(F50,Main_OG!$D$1:$D$766,Main_OG!$J$1:$J$766,"")</f>
        <v>0</v>
      </c>
      <c r="J50" s="45" t="s">
        <v>479</v>
      </c>
      <c r="K50" s="45" t="str">
        <f t="shared" si="1"/>
        <v>Alabama Power Co_AL</v>
      </c>
      <c r="L50" s="45" t="str">
        <f t="shared" si="2"/>
        <v>Alabama Power Co_AL</v>
      </c>
      <c r="M50" s="45" t="s">
        <v>1011</v>
      </c>
      <c r="N50" s="45">
        <v>0</v>
      </c>
      <c r="O50" s="45">
        <v>197278</v>
      </c>
      <c r="P50" s="45">
        <v>5183</v>
      </c>
      <c r="Q50" s="45">
        <v>1232026</v>
      </c>
      <c r="R50" s="45">
        <v>0</v>
      </c>
      <c r="S50" s="45">
        <v>14387101</v>
      </c>
      <c r="T50" s="45">
        <v>21666366</v>
      </c>
      <c r="U50" s="45">
        <v>18650366</v>
      </c>
      <c r="V50" s="45">
        <v>0</v>
      </c>
      <c r="W50" s="45">
        <v>10.58</v>
      </c>
      <c r="X50" s="45">
        <v>6.03</v>
      </c>
      <c r="Y50" s="45">
        <v>11.49</v>
      </c>
      <c r="Z50" s="46">
        <v>201372.79999999999</v>
      </c>
      <c r="AA50" s="46">
        <v>41955.795869775284</v>
      </c>
      <c r="AB50" s="47">
        <f>_xlfn.XLOOKUP($F50,Main_OG!$D$1:$D$766,Main_OG!AJ$1:AJ$766,"")</f>
        <v>56359632</v>
      </c>
      <c r="AC50" s="47">
        <f>_xlfn.XLOOKUP($F50,Main_OG!$D$1:$D$766,Main_OG!AK$1:AK$766,"")</f>
        <v>456566</v>
      </c>
      <c r="AD50" s="47">
        <f>_xlfn.XLOOKUP($F50,Main_OG!$D$1:$D$766,Main_OG!AL$1:AL$766,"")</f>
        <v>699281304</v>
      </c>
      <c r="AE50" s="47">
        <f>_xlfn.XLOOKUP($F50,Main_OG!$D$1:$D$766,Main_OG!AM$1:AM$766,"")</f>
        <v>39356122</v>
      </c>
      <c r="AF50" s="48">
        <f>_xlfn.XLOOKUP($F50,Main_OG!$D$1:$D$766,Main_OG!Z$1:Z$766,"")</f>
        <v>0</v>
      </c>
      <c r="AG50" s="48">
        <f>_xlfn.XLOOKUP($F50,Main_OG!$D$1:$D$766,Main_OG!AA$1:AA$766,"")</f>
        <v>2.3089180475565318</v>
      </c>
      <c r="AH50" s="48">
        <f>_xlfn.XLOOKUP($F50,Main_OG!$D$1:$D$766,Main_OG!AB$1:AB$766,"")</f>
        <v>22.05</v>
      </c>
      <c r="AI50" s="48">
        <f>_xlfn.XLOOKUP($F50,Main_OG!$D$1:$D$766,Main_OG!AC$1:AC$766,"")</f>
        <v>4.6524343752411106</v>
      </c>
      <c r="AJ50" s="48">
        <f>_xlfn.XLOOKUP($F50,Main_OG!$D$1:$D$766,Main_OG!AD$1:AD$766,"")</f>
        <v>0.75949643062398253</v>
      </c>
    </row>
    <row r="51" spans="2:36" x14ac:dyDescent="0.35">
      <c r="B51" s="36" t="s">
        <v>1005</v>
      </c>
      <c r="C51" s="45" t="s">
        <v>479</v>
      </c>
      <c r="D51" s="45" t="s">
        <v>4340</v>
      </c>
      <c r="E51" s="36" t="s">
        <v>1005</v>
      </c>
      <c r="F51" s="36" t="str">
        <f t="shared" si="0"/>
        <v>2012_AL</v>
      </c>
      <c r="G51" s="45">
        <v>2012</v>
      </c>
      <c r="H51" s="45">
        <f>_xlfn.XLOOKUP(J51,Main_OG!$B$1:$B$766,Main_OG!$O$1:$O$766,"")</f>
        <v>0</v>
      </c>
      <c r="I51" s="45">
        <f>_xlfn.XLOOKUP(F51,Main_OG!$D$1:$D$766,Main_OG!$J$1:$J$766,"")</f>
        <v>0</v>
      </c>
      <c r="J51" s="45" t="s">
        <v>479</v>
      </c>
      <c r="K51" s="45" t="str">
        <f t="shared" si="1"/>
        <v>Alabama Power Co_AL</v>
      </c>
      <c r="L51" s="45" t="str">
        <f t="shared" si="2"/>
        <v>Alabama Power Co_AL</v>
      </c>
      <c r="M51" s="45" t="s">
        <v>1012</v>
      </c>
      <c r="N51" s="45">
        <v>0</v>
      </c>
      <c r="O51" s="45">
        <v>196919</v>
      </c>
      <c r="P51" s="45">
        <v>5839</v>
      </c>
      <c r="Q51" s="45">
        <v>1237730</v>
      </c>
      <c r="R51" s="45">
        <v>0</v>
      </c>
      <c r="S51" s="45">
        <v>14176624</v>
      </c>
      <c r="T51" s="45">
        <v>22157722</v>
      </c>
      <c r="U51" s="45">
        <v>17612420</v>
      </c>
      <c r="V51" s="45">
        <v>0</v>
      </c>
      <c r="W51" s="45">
        <v>10.712994999999999</v>
      </c>
      <c r="X51" s="45">
        <v>6.0739546999999998</v>
      </c>
      <c r="Y51" s="45">
        <v>11.744502000000001</v>
      </c>
      <c r="Z51" s="46">
        <v>203675.5</v>
      </c>
      <c r="AA51" s="46">
        <v>42285.875275503713</v>
      </c>
      <c r="AB51" s="47">
        <f>_xlfn.XLOOKUP($F51,Main_OG!$D$1:$D$766,Main_OG!AJ$1:AJ$766,"")</f>
        <v>46111378</v>
      </c>
      <c r="AC51" s="47">
        <f>_xlfn.XLOOKUP($F51,Main_OG!$D$1:$D$766,Main_OG!AK$1:AK$766,"")</f>
        <v>396538</v>
      </c>
      <c r="AD51" s="47">
        <f>_xlfn.XLOOKUP($F51,Main_OG!$D$1:$D$766,Main_OG!AL$1:AL$766,"")</f>
        <v>818071974</v>
      </c>
      <c r="AE51" s="47">
        <f>_xlfn.XLOOKUP($F51,Main_OG!$D$1:$D$766,Main_OG!AM$1:AM$766,"")</f>
        <v>40841212</v>
      </c>
      <c r="AF51" s="48">
        <f>_xlfn.XLOOKUP($F51,Main_OG!$D$1:$D$766,Main_OG!Z$1:Z$766,"")</f>
        <v>0</v>
      </c>
      <c r="AG51" s="48">
        <f>_xlfn.XLOOKUP($F51,Main_OG!$D$1:$D$766,Main_OG!AA$1:AA$766,"")</f>
        <v>2.324237813104427</v>
      </c>
      <c r="AH51" s="48">
        <f>_xlfn.XLOOKUP($F51,Main_OG!$D$1:$D$766,Main_OG!AB$1:AB$766,"")</f>
        <v>23.49195884567845</v>
      </c>
      <c r="AI51" s="48">
        <f>_xlfn.XLOOKUP($F51,Main_OG!$D$1:$D$766,Main_OG!AC$1:AC$766,"")</f>
        <v>3.503818060367514</v>
      </c>
      <c r="AJ51" s="48">
        <f>_xlfn.XLOOKUP($F51,Main_OG!$D$1:$D$766,Main_OG!AD$1:AD$766,"")</f>
        <v>0.75442193202762442</v>
      </c>
    </row>
    <row r="52" spans="2:36" x14ac:dyDescent="0.35">
      <c r="B52" s="36" t="s">
        <v>1005</v>
      </c>
      <c r="C52" s="45" t="s">
        <v>479</v>
      </c>
      <c r="D52" s="45" t="s">
        <v>4340</v>
      </c>
      <c r="E52" s="36" t="s">
        <v>1005</v>
      </c>
      <c r="F52" s="36" t="str">
        <f t="shared" si="0"/>
        <v>2013_AL</v>
      </c>
      <c r="G52" s="45">
        <v>2013</v>
      </c>
      <c r="H52" s="45">
        <f>_xlfn.XLOOKUP(J52,Main_OG!$B$1:$B$766,Main_OG!$O$1:$O$766,"")</f>
        <v>0</v>
      </c>
      <c r="I52" s="45">
        <f>_xlfn.XLOOKUP(F52,Main_OG!$D$1:$D$766,Main_OG!$J$1:$J$766,"")</f>
        <v>0</v>
      </c>
      <c r="J52" s="45" t="s">
        <v>479</v>
      </c>
      <c r="K52" s="45" t="str">
        <f t="shared" si="1"/>
        <v>Alabama Power Co_AL</v>
      </c>
      <c r="L52" s="45" t="str">
        <f t="shared" si="2"/>
        <v>Alabama Power Co_AL</v>
      </c>
      <c r="M52" s="45" t="s">
        <v>1013</v>
      </c>
      <c r="N52" s="45">
        <v>0</v>
      </c>
      <c r="O52" s="45">
        <v>196954</v>
      </c>
      <c r="P52" s="45">
        <v>5851</v>
      </c>
      <c r="Q52" s="45">
        <v>1241998</v>
      </c>
      <c r="R52" s="45">
        <v>0</v>
      </c>
      <c r="S52" s="45">
        <v>14102879</v>
      </c>
      <c r="T52" s="45">
        <v>22903925</v>
      </c>
      <c r="U52" s="45">
        <v>17919762</v>
      </c>
      <c r="V52" s="45">
        <v>0</v>
      </c>
      <c r="W52" s="45">
        <v>10.668729000000001</v>
      </c>
      <c r="X52" s="45">
        <v>5.9771894999999997</v>
      </c>
      <c r="Y52" s="45">
        <v>11.598943</v>
      </c>
      <c r="Z52" s="46">
        <v>206962.9</v>
      </c>
      <c r="AA52" s="46">
        <v>42835.396079051476</v>
      </c>
      <c r="AB52" s="47">
        <f>_xlfn.XLOOKUP($F52,Main_OG!$D$1:$D$766,Main_OG!AJ$1:AJ$766,"")</f>
        <v>48895628</v>
      </c>
      <c r="AC52" s="47">
        <f>_xlfn.XLOOKUP($F52,Main_OG!$D$1:$D$766,Main_OG!AK$1:AK$766,"")</f>
        <v>285240</v>
      </c>
      <c r="AD52" s="47">
        <f>_xlfn.XLOOKUP($F52,Main_OG!$D$1:$D$766,Main_OG!AL$1:AL$766,"")</f>
        <v>682632584</v>
      </c>
      <c r="AE52" s="47">
        <f>_xlfn.XLOOKUP($F52,Main_OG!$D$1:$D$766,Main_OG!AM$1:AM$766,"")</f>
        <v>40816135</v>
      </c>
      <c r="AF52" s="48">
        <f>_xlfn.XLOOKUP($F52,Main_OG!$D$1:$D$766,Main_OG!Z$1:Z$766,"")</f>
        <v>0</v>
      </c>
      <c r="AG52" s="48">
        <f>_xlfn.XLOOKUP($F52,Main_OG!$D$1:$D$766,Main_OG!AA$1:AA$766,"")</f>
        <v>2.3089180475565318</v>
      </c>
      <c r="AH52" s="48">
        <f>_xlfn.XLOOKUP($F52,Main_OG!$D$1:$D$766,Main_OG!AB$1:AB$766,"")</f>
        <v>22.862714639490921</v>
      </c>
      <c r="AI52" s="48">
        <f>_xlfn.XLOOKUP($F52,Main_OG!$D$1:$D$766,Main_OG!AC$1:AC$766,"")</f>
        <v>4.4043332512284126</v>
      </c>
      <c r="AJ52" s="48">
        <f>_xlfn.XLOOKUP($F52,Main_OG!$D$1:$D$766,Main_OG!AD$1:AD$766,"")</f>
        <v>0.73100116927520231</v>
      </c>
    </row>
    <row r="53" spans="2:36" x14ac:dyDescent="0.35">
      <c r="B53" s="36" t="s">
        <v>1005</v>
      </c>
      <c r="C53" s="45" t="s">
        <v>479</v>
      </c>
      <c r="D53" s="45" t="s">
        <v>4340</v>
      </c>
      <c r="E53" s="36" t="s">
        <v>1005</v>
      </c>
      <c r="F53" s="36" t="str">
        <f t="shared" si="0"/>
        <v>2014_AL</v>
      </c>
      <c r="G53" s="45">
        <v>2014</v>
      </c>
      <c r="H53" s="45">
        <f>_xlfn.XLOOKUP(J53,Main_OG!$B$1:$B$766,Main_OG!$O$1:$O$766,"")</f>
        <v>0</v>
      </c>
      <c r="I53" s="45">
        <f>_xlfn.XLOOKUP(F53,Main_OG!$D$1:$D$766,Main_OG!$J$1:$J$766,"")</f>
        <v>0</v>
      </c>
      <c r="J53" s="45" t="s">
        <v>479</v>
      </c>
      <c r="K53" s="45" t="str">
        <f t="shared" si="1"/>
        <v>Alabama Power Co_AL</v>
      </c>
      <c r="L53" s="45" t="str">
        <f t="shared" si="2"/>
        <v>Alabama Power Co_AL</v>
      </c>
      <c r="M53" s="45" t="s">
        <v>1014</v>
      </c>
      <c r="N53" s="45">
        <v>0</v>
      </c>
      <c r="O53" s="45">
        <v>197828</v>
      </c>
      <c r="P53" s="45">
        <v>6032</v>
      </c>
      <c r="Q53" s="45">
        <v>1247061</v>
      </c>
      <c r="R53" s="45">
        <v>0</v>
      </c>
      <c r="S53" s="45">
        <v>14329217</v>
      </c>
      <c r="T53" s="45">
        <v>23799049</v>
      </c>
      <c r="U53" s="45">
        <v>18726485</v>
      </c>
      <c r="V53" s="45">
        <v>0</v>
      </c>
      <c r="W53" s="45">
        <v>10.890741999999999</v>
      </c>
      <c r="X53" s="45">
        <v>6.2183324999999998</v>
      </c>
      <c r="Y53" s="45">
        <v>11.795486</v>
      </c>
      <c r="Z53" s="46">
        <v>206070</v>
      </c>
      <c r="AA53" s="46">
        <v>42543.598052495421</v>
      </c>
      <c r="AB53" s="47">
        <f>_xlfn.XLOOKUP($F53,Main_OG!$D$1:$D$766,Main_OG!AJ$1:AJ$766,"")</f>
        <v>47826354</v>
      </c>
      <c r="AC53" s="47">
        <f>_xlfn.XLOOKUP($F53,Main_OG!$D$1:$D$766,Main_OG!AK$1:AK$766,"")</f>
        <v>411254</v>
      </c>
      <c r="AD53" s="47">
        <f>_xlfn.XLOOKUP($F53,Main_OG!$D$1:$D$766,Main_OG!AL$1:AL$766,"")</f>
        <v>705960392</v>
      </c>
      <c r="AE53" s="47">
        <f>_xlfn.XLOOKUP($F53,Main_OG!$D$1:$D$766,Main_OG!AM$1:AM$766,"")</f>
        <v>41243689</v>
      </c>
      <c r="AF53" s="48">
        <f>_xlfn.XLOOKUP($F53,Main_OG!$D$1:$D$766,Main_OG!Z$1:Z$766,"")</f>
        <v>0</v>
      </c>
      <c r="AG53" s="48">
        <f>_xlfn.XLOOKUP($F53,Main_OG!$D$1:$D$766,Main_OG!AA$1:AA$766,"")</f>
        <v>2.322195177698041</v>
      </c>
      <c r="AH53" s="48">
        <f>_xlfn.XLOOKUP($F53,Main_OG!$D$1:$D$766,Main_OG!AB$1:AB$766,"")</f>
        <v>20.48845299552563</v>
      </c>
      <c r="AI53" s="48">
        <f>_xlfn.XLOOKUP($F53,Main_OG!$D$1:$D$766,Main_OG!AC$1:AC$766,"")</f>
        <v>4.9924248044436963</v>
      </c>
      <c r="AJ53" s="48">
        <f>_xlfn.XLOOKUP($F53,Main_OG!$D$1:$D$766,Main_OG!AD$1:AD$766,"")</f>
        <v>0.68548682032632846</v>
      </c>
    </row>
    <row r="54" spans="2:36" x14ac:dyDescent="0.35">
      <c r="B54" s="36" t="s">
        <v>1005</v>
      </c>
      <c r="C54" s="45" t="s">
        <v>479</v>
      </c>
      <c r="D54" s="45" t="s">
        <v>4340</v>
      </c>
      <c r="E54" s="36" t="s">
        <v>1005</v>
      </c>
      <c r="F54" s="36" t="str">
        <f t="shared" si="0"/>
        <v>2015_AL</v>
      </c>
      <c r="G54" s="45">
        <v>2015</v>
      </c>
      <c r="H54" s="45">
        <f>_xlfn.XLOOKUP(J54,Main_OG!$B$1:$B$766,Main_OG!$O$1:$O$766,"")</f>
        <v>0</v>
      </c>
      <c r="I54" s="45">
        <f>_xlfn.XLOOKUP(F54,Main_OG!$D$1:$D$766,Main_OG!$J$1:$J$766,"")</f>
        <v>0</v>
      </c>
      <c r="J54" s="45" t="s">
        <v>479</v>
      </c>
      <c r="K54" s="45" t="str">
        <f t="shared" si="1"/>
        <v>Alabama Power Co_AL</v>
      </c>
      <c r="L54" s="45" t="str">
        <f t="shared" si="2"/>
        <v>Alabama Power Co_AL</v>
      </c>
      <c r="M54" s="45" t="s">
        <v>1015</v>
      </c>
      <c r="N54" s="45">
        <v>0</v>
      </c>
      <c r="O54" s="45">
        <v>198671</v>
      </c>
      <c r="P54" s="45">
        <v>6056</v>
      </c>
      <c r="Q54" s="45">
        <v>1253875</v>
      </c>
      <c r="R54" s="45">
        <v>0</v>
      </c>
      <c r="S54" s="45">
        <v>14302682</v>
      </c>
      <c r="T54" s="45">
        <v>23380447</v>
      </c>
      <c r="U54" s="45">
        <v>18082378</v>
      </c>
      <c r="V54" s="45">
        <v>0</v>
      </c>
      <c r="W54" s="45">
        <v>11.127465000000001</v>
      </c>
      <c r="X54" s="45">
        <v>6.1426071000000002</v>
      </c>
      <c r="Y54" s="45">
        <v>12.203478</v>
      </c>
      <c r="Z54" s="46">
        <v>208950.3</v>
      </c>
      <c r="AA54" s="46">
        <v>43039.91325703638</v>
      </c>
      <c r="AB54" s="47">
        <f>_xlfn.XLOOKUP($F54,Main_OG!$D$1:$D$766,Main_OG!AJ$1:AJ$766,"")</f>
        <v>42097802</v>
      </c>
      <c r="AC54" s="47">
        <f>_xlfn.XLOOKUP($F54,Main_OG!$D$1:$D$766,Main_OG!AK$1:AK$766,"")</f>
        <v>305166</v>
      </c>
      <c r="AD54" s="47">
        <f>_xlfn.XLOOKUP($F54,Main_OG!$D$1:$D$766,Main_OG!AL$1:AL$766,"")</f>
        <v>808426502</v>
      </c>
      <c r="AE54" s="47">
        <f>_xlfn.XLOOKUP($F54,Main_OG!$D$1:$D$766,Main_OG!AM$1:AM$766,"")</f>
        <v>41951382</v>
      </c>
      <c r="AF54" s="48">
        <f>_xlfn.XLOOKUP($F54,Main_OG!$D$1:$D$766,Main_OG!Z$1:Z$766,"")</f>
        <v>0</v>
      </c>
      <c r="AG54" s="48">
        <f>_xlfn.XLOOKUP($F54,Main_OG!$D$1:$D$766,Main_OG!AA$1:AA$766,"")</f>
        <v>2.44</v>
      </c>
      <c r="AH54" s="48">
        <f>_xlfn.XLOOKUP($F54,Main_OG!$D$1:$D$766,Main_OG!AB$1:AB$766,"")</f>
        <v>12.66</v>
      </c>
      <c r="AI54" s="48">
        <f>_xlfn.XLOOKUP($F54,Main_OG!$D$1:$D$766,Main_OG!AC$1:AC$766,"")</f>
        <v>3.3843619636206599</v>
      </c>
      <c r="AJ54" s="48">
        <f>_xlfn.XLOOKUP($F54,Main_OG!$D$1:$D$766,Main_OG!AD$1:AD$766,"")</f>
        <v>0.73</v>
      </c>
    </row>
    <row r="55" spans="2:36" x14ac:dyDescent="0.35">
      <c r="B55" s="36" t="s">
        <v>1005</v>
      </c>
      <c r="C55" s="45" t="s">
        <v>479</v>
      </c>
      <c r="D55" s="45" t="s">
        <v>4340</v>
      </c>
      <c r="E55" s="36" t="s">
        <v>1005</v>
      </c>
      <c r="F55" s="36" t="str">
        <f t="shared" si="0"/>
        <v>2016_AL</v>
      </c>
      <c r="G55" s="45">
        <v>2016</v>
      </c>
      <c r="H55" s="45">
        <f>_xlfn.XLOOKUP(J55,Main_OG!$B$1:$B$766,Main_OG!$O$1:$O$766,"")</f>
        <v>0</v>
      </c>
      <c r="I55" s="45">
        <f>_xlfn.XLOOKUP(F55,Main_OG!$D$1:$D$766,Main_OG!$J$1:$J$766,"")</f>
        <v>0</v>
      </c>
      <c r="J55" s="45" t="s">
        <v>479</v>
      </c>
      <c r="K55" s="45" t="str">
        <f t="shared" si="1"/>
        <v>Alabama Power Co_AL</v>
      </c>
      <c r="L55" s="45" t="str">
        <f t="shared" si="2"/>
        <v>Alabama Power Co_AL</v>
      </c>
      <c r="M55" s="45" t="s">
        <v>1016</v>
      </c>
      <c r="N55" s="45">
        <v>0</v>
      </c>
      <c r="O55" s="45">
        <v>199902</v>
      </c>
      <c r="P55" s="45">
        <v>6090</v>
      </c>
      <c r="Q55" s="45">
        <v>1262752</v>
      </c>
      <c r="R55" s="45">
        <v>0</v>
      </c>
      <c r="S55" s="45">
        <v>14299128</v>
      </c>
      <c r="T55" s="45">
        <v>22310047</v>
      </c>
      <c r="U55" s="45">
        <v>18342899</v>
      </c>
      <c r="V55" s="45">
        <v>0</v>
      </c>
      <c r="W55" s="45">
        <v>11.589861000000001</v>
      </c>
      <c r="X55" s="45">
        <v>6.3473869000000001</v>
      </c>
      <c r="Y55" s="45">
        <v>12.658021</v>
      </c>
      <c r="Z55" s="46">
        <v>212862.8</v>
      </c>
      <c r="AA55" s="46">
        <v>43737.517526830641</v>
      </c>
      <c r="AB55" s="47">
        <f>_xlfn.XLOOKUP($F55,Main_OG!$D$1:$D$766,Main_OG!AJ$1:AJ$766,"")</f>
        <v>34932012</v>
      </c>
      <c r="AC55" s="47">
        <f>_xlfn.XLOOKUP($F55,Main_OG!$D$1:$D$766,Main_OG!AK$1:AK$766,"")</f>
        <v>157520</v>
      </c>
      <c r="AD55" s="47">
        <f>_xlfn.XLOOKUP($F55,Main_OG!$D$1:$D$766,Main_OG!AL$1:AL$766,"")</f>
        <v>807539630</v>
      </c>
      <c r="AE55" s="47">
        <f>_xlfn.XLOOKUP($F55,Main_OG!$D$1:$D$766,Main_OG!AM$1:AM$766,"")</f>
        <v>39901879</v>
      </c>
      <c r="AF55" s="48">
        <f>_xlfn.XLOOKUP($F55,Main_OG!$D$1:$D$766,Main_OG!Z$1:Z$766,"")</f>
        <v>1.98</v>
      </c>
      <c r="AG55" s="48">
        <f>_xlfn.XLOOKUP($F55,Main_OG!$D$1:$D$766,Main_OG!AA$1:AA$766,"")</f>
        <v>2.2143440282408582</v>
      </c>
      <c r="AH55" s="48">
        <f>_xlfn.XLOOKUP($F55,Main_OG!$D$1:$D$766,Main_OG!AB$1:AB$766,"")</f>
        <v>11.309272049594229</v>
      </c>
      <c r="AI55" s="48">
        <f>_xlfn.XLOOKUP($F55,Main_OG!$D$1:$D$766,Main_OG!AC$1:AC$766,"")</f>
        <v>2.95</v>
      </c>
      <c r="AJ55" s="48">
        <f>_xlfn.XLOOKUP($F55,Main_OG!$D$1:$D$766,Main_OG!AD$1:AD$766,"")</f>
        <v>0.69</v>
      </c>
    </row>
    <row r="56" spans="2:36" x14ac:dyDescent="0.35">
      <c r="B56" s="36" t="s">
        <v>1005</v>
      </c>
      <c r="C56" s="45" t="s">
        <v>479</v>
      </c>
      <c r="D56" s="45" t="s">
        <v>4340</v>
      </c>
      <c r="E56" s="36" t="s">
        <v>1005</v>
      </c>
      <c r="F56" s="36" t="str">
        <f t="shared" si="0"/>
        <v>2017_AL</v>
      </c>
      <c r="G56" s="45">
        <v>2017</v>
      </c>
      <c r="H56" s="45">
        <f>_xlfn.XLOOKUP(J56,Main_OG!$B$1:$B$766,Main_OG!$O$1:$O$766,"")</f>
        <v>0</v>
      </c>
      <c r="I56" s="45">
        <f>_xlfn.XLOOKUP(F56,Main_OG!$D$1:$D$766,Main_OG!$J$1:$J$766,"")</f>
        <v>0</v>
      </c>
      <c r="J56" s="45" t="s">
        <v>479</v>
      </c>
      <c r="K56" s="45" t="str">
        <f t="shared" si="1"/>
        <v>Alabama Power Co_AL</v>
      </c>
      <c r="L56" s="45" t="str">
        <f t="shared" si="2"/>
        <v>Alabama Power Co_AL</v>
      </c>
      <c r="M56" s="45" t="s">
        <v>1017</v>
      </c>
      <c r="N56" s="45">
        <v>0</v>
      </c>
      <c r="O56" s="45">
        <v>200600</v>
      </c>
      <c r="P56" s="45">
        <v>6171</v>
      </c>
      <c r="Q56" s="45">
        <v>1268271</v>
      </c>
      <c r="R56" s="45">
        <v>0</v>
      </c>
      <c r="S56" s="45">
        <v>13804123</v>
      </c>
      <c r="T56" s="45">
        <v>22686919</v>
      </c>
      <c r="U56" s="45">
        <v>17218624</v>
      </c>
      <c r="V56" s="45">
        <v>0</v>
      </c>
      <c r="W56" s="45">
        <v>12.160584</v>
      </c>
      <c r="X56" s="45">
        <v>6.5089005999999996</v>
      </c>
      <c r="Y56" s="45">
        <v>13.372120000000001</v>
      </c>
      <c r="Z56" s="46">
        <v>216615.5</v>
      </c>
      <c r="AA56" s="46">
        <v>44406.721704374489</v>
      </c>
      <c r="AB56" s="47">
        <f>_xlfn.XLOOKUP($F56,Main_OG!$D$1:$D$766,Main_OG!AJ$1:AJ$766,"")</f>
        <v>32483218</v>
      </c>
      <c r="AC56" s="47">
        <f>_xlfn.XLOOKUP($F56,Main_OG!$D$1:$D$766,Main_OG!AK$1:AK$766,"")</f>
        <v>127320</v>
      </c>
      <c r="AD56" s="47">
        <f>_xlfn.XLOOKUP($F56,Main_OG!$D$1:$D$766,Main_OG!AL$1:AL$766,"")</f>
        <v>740594610</v>
      </c>
      <c r="AE56" s="47">
        <f>_xlfn.XLOOKUP($F56,Main_OG!$D$1:$D$766,Main_OG!AM$1:AM$766,"")</f>
        <v>42651973</v>
      </c>
      <c r="AF56" s="48">
        <f>_xlfn.XLOOKUP($F56,Main_OG!$D$1:$D$766,Main_OG!Z$1:Z$766,"")</f>
        <v>2.02</v>
      </c>
      <c r="AG56" s="48">
        <f>_xlfn.XLOOKUP($F56,Main_OG!$D$1:$D$766,Main_OG!AA$1:AA$766,"")</f>
        <v>2.1875855044172008</v>
      </c>
      <c r="AH56" s="48">
        <f>_xlfn.XLOOKUP($F56,Main_OG!$D$1:$D$766,Main_OG!AB$1:AB$766,"")</f>
        <v>13.52</v>
      </c>
      <c r="AI56" s="48">
        <f>_xlfn.XLOOKUP($F56,Main_OG!$D$1:$D$766,Main_OG!AC$1:AC$766,"")</f>
        <v>3.7243523928232452</v>
      </c>
      <c r="AJ56" s="48">
        <f>_xlfn.XLOOKUP($F56,Main_OG!$D$1:$D$766,Main_OG!AD$1:AD$766,"")</f>
        <v>0.62802788237371954</v>
      </c>
    </row>
    <row r="57" spans="2:36" x14ac:dyDescent="0.35">
      <c r="B57" s="36" t="s">
        <v>1005</v>
      </c>
      <c r="C57" s="45" t="s">
        <v>479</v>
      </c>
      <c r="D57" s="45" t="s">
        <v>4340</v>
      </c>
      <c r="E57" s="36" t="s">
        <v>1005</v>
      </c>
      <c r="F57" s="36" t="str">
        <f t="shared" si="0"/>
        <v>2018_AL</v>
      </c>
      <c r="G57" s="45">
        <v>2018</v>
      </c>
      <c r="H57" s="45">
        <f>_xlfn.XLOOKUP(J57,Main_OG!$B$1:$B$766,Main_OG!$O$1:$O$766,"")</f>
        <v>0</v>
      </c>
      <c r="I57" s="45">
        <f>_xlfn.XLOOKUP(F57,Main_OG!$D$1:$D$766,Main_OG!$J$1:$J$766,"")</f>
        <v>0</v>
      </c>
      <c r="J57" s="45" t="s">
        <v>479</v>
      </c>
      <c r="K57" s="45" t="str">
        <f t="shared" si="1"/>
        <v>Alabama Power Co_AL</v>
      </c>
      <c r="L57" s="45" t="str">
        <f t="shared" si="2"/>
        <v>Alabama Power Co_AL</v>
      </c>
      <c r="M57" s="45" t="s">
        <v>1018</v>
      </c>
      <c r="N57" s="45">
        <v>0</v>
      </c>
      <c r="O57" s="45">
        <v>200791</v>
      </c>
      <c r="P57" s="45">
        <v>6158</v>
      </c>
      <c r="Q57" s="45">
        <v>1273526</v>
      </c>
      <c r="R57" s="45">
        <v>0</v>
      </c>
      <c r="S57" s="45">
        <v>14054483</v>
      </c>
      <c r="T57" s="45">
        <v>23005571</v>
      </c>
      <c r="U57" s="45">
        <v>18626138</v>
      </c>
      <c r="V57" s="45">
        <v>0</v>
      </c>
      <c r="W57" s="45">
        <v>11.654273999999999</v>
      </c>
      <c r="X57" s="45">
        <v>6.3117799000000003</v>
      </c>
      <c r="Y57" s="45">
        <v>12.809628</v>
      </c>
      <c r="Z57" s="46">
        <v>220808.8</v>
      </c>
      <c r="AA57" s="46">
        <v>45140.145571167719</v>
      </c>
      <c r="AB57" s="47">
        <f>_xlfn.XLOOKUP($F57,Main_OG!$D$1:$D$766,Main_OG!AJ$1:AJ$766,"")</f>
        <v>32497372</v>
      </c>
      <c r="AC57" s="47">
        <f>_xlfn.XLOOKUP($F57,Main_OG!$D$1:$D$766,Main_OG!AK$1:AK$766,"")</f>
        <v>292374</v>
      </c>
      <c r="AD57" s="47">
        <f>_xlfn.XLOOKUP($F57,Main_OG!$D$1:$D$766,Main_OG!AL$1:AL$766,"")</f>
        <v>843172914</v>
      </c>
      <c r="AE57" s="47">
        <f>_xlfn.XLOOKUP($F57,Main_OG!$D$1:$D$766,Main_OG!AM$1:AM$766,"")</f>
        <v>39462827</v>
      </c>
      <c r="AF57" s="48">
        <f>_xlfn.XLOOKUP($F57,Main_OG!$D$1:$D$766,Main_OG!Z$1:Z$766,"")</f>
        <v>0</v>
      </c>
      <c r="AG57" s="48">
        <f>_xlfn.XLOOKUP($F57,Main_OG!$D$1:$D$766,Main_OG!AA$1:AA$766,"")</f>
        <v>2.1875855044172008</v>
      </c>
      <c r="AH57" s="48">
        <f>_xlfn.XLOOKUP($F57,Main_OG!$D$1:$D$766,Main_OG!AB$1:AB$766,"")</f>
        <v>17.134646247082848</v>
      </c>
      <c r="AI57" s="48">
        <f>_xlfn.XLOOKUP($F57,Main_OG!$D$1:$D$766,Main_OG!AC$1:AC$766,"")</f>
        <v>3.8713752811270652</v>
      </c>
      <c r="AJ57" s="48">
        <f>_xlfn.XLOOKUP($F57,Main_OG!$D$1:$D$766,Main_OG!AD$1:AD$766,"")</f>
        <v>0.62810595158289428</v>
      </c>
    </row>
    <row r="58" spans="2:36" x14ac:dyDescent="0.35">
      <c r="B58" s="36" t="s">
        <v>1005</v>
      </c>
      <c r="C58" s="45" t="s">
        <v>479</v>
      </c>
      <c r="D58" s="45" t="s">
        <v>4340</v>
      </c>
      <c r="E58" s="36" t="s">
        <v>1005</v>
      </c>
      <c r="F58" s="36" t="str">
        <f t="shared" si="0"/>
        <v>2019_AL</v>
      </c>
      <c r="G58" s="45">
        <v>2019</v>
      </c>
      <c r="H58" s="45">
        <f>_xlfn.XLOOKUP(J58,Main_OG!$B$1:$B$766,Main_OG!$O$1:$O$766,"")</f>
        <v>0</v>
      </c>
      <c r="I58" s="45">
        <f>_xlfn.XLOOKUP(F58,Main_OG!$D$1:$D$766,Main_OG!$J$1:$J$766,"")</f>
        <v>0</v>
      </c>
      <c r="J58" s="45" t="s">
        <v>479</v>
      </c>
      <c r="K58" s="45" t="str">
        <f t="shared" si="1"/>
        <v>Alabama Power Co_AL</v>
      </c>
      <c r="L58" s="45" t="str">
        <f t="shared" si="2"/>
        <v>Alabama Power Co_AL</v>
      </c>
      <c r="M58" s="45" t="s">
        <v>1019</v>
      </c>
      <c r="N58" s="45">
        <v>0</v>
      </c>
      <c r="O58" s="45">
        <v>201106</v>
      </c>
      <c r="P58" s="45">
        <v>6173</v>
      </c>
      <c r="Q58" s="45">
        <v>1280955</v>
      </c>
      <c r="R58" s="45">
        <v>0</v>
      </c>
      <c r="S58" s="45">
        <v>13740331</v>
      </c>
      <c r="T58" s="45">
        <v>22147839</v>
      </c>
      <c r="U58" s="45">
        <v>18264230</v>
      </c>
      <c r="V58" s="45">
        <v>0</v>
      </c>
      <c r="W58" s="45">
        <v>12.077242</v>
      </c>
      <c r="X58" s="45">
        <v>6.2883471000000002</v>
      </c>
      <c r="Y58" s="45">
        <v>13.406987000000001</v>
      </c>
      <c r="Z58" s="46">
        <v>224944.6</v>
      </c>
      <c r="AA58" s="46">
        <v>45832.559930643351</v>
      </c>
      <c r="AB58" s="47">
        <f>_xlfn.XLOOKUP($F58,Main_OG!$D$1:$D$766,Main_OG!AJ$1:AJ$766,"")</f>
        <v>28499842</v>
      </c>
      <c r="AC58" s="47">
        <f>_xlfn.XLOOKUP($F58,Main_OG!$D$1:$D$766,Main_OG!AK$1:AK$766,"")</f>
        <v>70992</v>
      </c>
      <c r="AD58" s="47">
        <f>_xlfn.XLOOKUP($F58,Main_OG!$D$1:$D$766,Main_OG!AL$1:AL$766,"")</f>
        <v>828233144</v>
      </c>
      <c r="AE58" s="47">
        <f>_xlfn.XLOOKUP($F58,Main_OG!$D$1:$D$766,Main_OG!AM$1:AM$766,"")</f>
        <v>43656862</v>
      </c>
      <c r="AF58" s="48">
        <f>_xlfn.XLOOKUP($F58,Main_OG!$D$1:$D$766,Main_OG!Z$1:Z$766,"")</f>
        <v>0</v>
      </c>
      <c r="AG58" s="48">
        <f>_xlfn.XLOOKUP($F58,Main_OG!$D$1:$D$766,Main_OG!AA$1:AA$766,"")</f>
        <v>2.176146746141439</v>
      </c>
      <c r="AH58" s="48">
        <f>_xlfn.XLOOKUP($F58,Main_OG!$D$1:$D$766,Main_OG!AB$1:AB$766,"")</f>
        <v>16.155101142605361</v>
      </c>
      <c r="AI58" s="48">
        <f>_xlfn.XLOOKUP($F58,Main_OG!$D$1:$D$766,Main_OG!AC$1:AC$766,"")</f>
        <v>3.3292283805067271</v>
      </c>
      <c r="AJ58" s="48">
        <f>_xlfn.XLOOKUP($F58,Main_OG!$D$1:$D$766,Main_OG!AD$1:AD$766,"")</f>
        <v>0.60296766622862785</v>
      </c>
    </row>
    <row r="59" spans="2:36" x14ac:dyDescent="0.35">
      <c r="B59" s="36" t="s">
        <v>1005</v>
      </c>
      <c r="C59" s="45" t="s">
        <v>479</v>
      </c>
      <c r="D59" s="45" t="s">
        <v>4340</v>
      </c>
      <c r="E59" s="36" t="s">
        <v>1005</v>
      </c>
      <c r="F59" s="36" t="str">
        <f t="shared" si="0"/>
        <v>2020_AL</v>
      </c>
      <c r="G59" s="45">
        <v>2020</v>
      </c>
      <c r="H59" s="45">
        <f>_xlfn.XLOOKUP(J59,Main_OG!$B$1:$B$766,Main_OG!$O$1:$O$766,"")</f>
        <v>0</v>
      </c>
      <c r="I59" s="45">
        <f>_xlfn.XLOOKUP(F59,Main_OG!$D$1:$D$766,Main_OG!$J$1:$J$766,"")</f>
        <v>0</v>
      </c>
      <c r="J59" s="45" t="s">
        <v>479</v>
      </c>
      <c r="K59" s="45" t="str">
        <f t="shared" si="1"/>
        <v>Alabama Power Co_AL</v>
      </c>
      <c r="L59" s="45" t="str">
        <f t="shared" si="2"/>
        <v>Alabama Power Co_AL</v>
      </c>
      <c r="M59" s="45" t="s">
        <v>1020</v>
      </c>
      <c r="N59" s="45">
        <v>0</v>
      </c>
      <c r="O59" s="45">
        <v>202791</v>
      </c>
      <c r="P59" s="45">
        <v>6159</v>
      </c>
      <c r="Q59" s="45">
        <v>0</v>
      </c>
      <c r="R59" s="45">
        <v>0</v>
      </c>
      <c r="S59" s="45">
        <v>12599224</v>
      </c>
      <c r="T59" s="45">
        <v>20383787</v>
      </c>
      <c r="U59" s="45">
        <v>0</v>
      </c>
      <c r="V59" s="45">
        <v>0</v>
      </c>
      <c r="W59" s="45">
        <v>12.189508999999999</v>
      </c>
      <c r="X59" s="45">
        <v>6.3651537999999999</v>
      </c>
      <c r="Y59" s="45">
        <v>0</v>
      </c>
      <c r="Z59" s="46">
        <v>222081.4</v>
      </c>
      <c r="AA59" s="46">
        <v>45132.01967359968</v>
      </c>
      <c r="AB59" s="47">
        <f>_xlfn.XLOOKUP($F59,Main_OG!$D$1:$D$766,Main_OG!AJ$1:AJ$766,"")</f>
        <v>23791078</v>
      </c>
      <c r="AC59" s="47">
        <f>_xlfn.XLOOKUP($F59,Main_OG!$D$1:$D$766,Main_OG!AK$1:AK$766,"")</f>
        <v>45968</v>
      </c>
      <c r="AD59" s="47">
        <f>_xlfn.XLOOKUP($F59,Main_OG!$D$1:$D$766,Main_OG!AL$1:AL$766,"")</f>
        <v>781738580</v>
      </c>
      <c r="AE59" s="47">
        <f>_xlfn.XLOOKUP($F59,Main_OG!$D$1:$D$766,Main_OG!AM$1:AM$766,"")</f>
        <v>0</v>
      </c>
      <c r="AF59" s="48">
        <f>_xlfn.XLOOKUP($F59,Main_OG!$D$1:$D$766,Main_OG!Z$1:Z$766,"")</f>
        <v>1.64</v>
      </c>
      <c r="AG59" s="48">
        <f>_xlfn.XLOOKUP($F59,Main_OG!$D$1:$D$766,Main_OG!AA$1:AA$766,"")</f>
        <v>2.127327759928813</v>
      </c>
      <c r="AH59" s="48">
        <f>_xlfn.XLOOKUP($F59,Main_OG!$D$1:$D$766,Main_OG!AB$1:AB$766,"")</f>
        <v>12.535325193609101</v>
      </c>
      <c r="AI59" s="48">
        <f>_xlfn.XLOOKUP($F59,Main_OG!$D$1:$D$766,Main_OG!AC$1:AC$766,"")</f>
        <v>2.8422150630003218</v>
      </c>
      <c r="AJ59" s="48">
        <f>_xlfn.XLOOKUP($F59,Main_OG!$D$1:$D$766,Main_OG!AD$1:AD$766,"")</f>
        <v>0.5848556097000881</v>
      </c>
    </row>
    <row r="60" spans="2:36" x14ac:dyDescent="0.35">
      <c r="B60" s="36" t="s">
        <v>1021</v>
      </c>
      <c r="C60" s="45" t="s">
        <v>824</v>
      </c>
      <c r="D60" s="45" t="s">
        <v>4341</v>
      </c>
      <c r="E60" s="36" t="s">
        <v>4485</v>
      </c>
      <c r="F60" s="36" t="str">
        <f t="shared" si="0"/>
        <v>2006_AK</v>
      </c>
      <c r="G60" s="45">
        <v>2006</v>
      </c>
      <c r="H60" s="45">
        <f>_xlfn.XLOOKUP(J60,Main_OG!$B$1:$B$766,Main_OG!$O$1:$O$766,"")</f>
        <v>0</v>
      </c>
      <c r="I60" s="45">
        <f>_xlfn.XLOOKUP(F60,Main_OG!$D$1:$D$766,Main_OG!$J$1:$J$766,"")</f>
        <v>0</v>
      </c>
      <c r="J60" s="45" t="s">
        <v>824</v>
      </c>
      <c r="K60" s="45" t="str">
        <f t="shared" si="1"/>
        <v>Alaska Electric Light&amp;Power Co_AK</v>
      </c>
      <c r="L60" s="45" t="str">
        <f t="shared" si="2"/>
        <v>Alaska Electric Light Power Co_AK</v>
      </c>
      <c r="M60" s="45" t="s">
        <v>1022</v>
      </c>
      <c r="N60" s="45">
        <v>0</v>
      </c>
      <c r="O60" s="45">
        <v>2100</v>
      </c>
      <c r="P60" s="45">
        <v>98</v>
      </c>
      <c r="Q60" s="45">
        <v>13500</v>
      </c>
      <c r="R60" s="45">
        <v>0</v>
      </c>
      <c r="S60" s="45">
        <v>10344</v>
      </c>
      <c r="T60" s="45">
        <v>4460</v>
      </c>
      <c r="U60" s="45">
        <v>13612</v>
      </c>
      <c r="V60" s="45">
        <v>0</v>
      </c>
      <c r="W60" s="45">
        <v>7.6843074911597782</v>
      </c>
      <c r="X60" s="45">
        <v>6.2193217313699236</v>
      </c>
      <c r="Y60" s="45">
        <v>9.687153064419709</v>
      </c>
      <c r="Z60" s="46">
        <v>47546.2</v>
      </c>
      <c r="AA60" s="46">
        <v>70407.314060968274</v>
      </c>
      <c r="AB60" s="47">
        <f>_xlfn.XLOOKUP($F60,Main_OG!$D$1:$D$766,Main_OG!AJ$1:AJ$766,"")</f>
        <v>968457.74</v>
      </c>
      <c r="AC60" s="47">
        <f>_xlfn.XLOOKUP($F60,Main_OG!$D$1:$D$766,Main_OG!AK$1:AK$766,"")</f>
        <v>2895506.1599999997</v>
      </c>
      <c r="AD60" s="47">
        <f>_xlfn.XLOOKUP($F60,Main_OG!$D$1:$D$766,Main_OG!AL$1:AL$766,"")</f>
        <v>88962825.159999996</v>
      </c>
      <c r="AE60" s="47">
        <f>_xlfn.XLOOKUP($F60,Main_OG!$D$1:$D$766,Main_OG!AM$1:AM$766,"")</f>
        <v>0</v>
      </c>
      <c r="AF60" s="48">
        <f>_xlfn.XLOOKUP($F60,Main_OG!$D$1:$D$766,Main_OG!Z$1:Z$766,"")</f>
        <v>0</v>
      </c>
      <c r="AG60" s="48">
        <f>_xlfn.XLOOKUP($F60,Main_OG!$D$1:$D$766,Main_OG!AA$1:AA$766,"")</f>
        <v>2.2465548173415608</v>
      </c>
      <c r="AH60" s="48">
        <f>_xlfn.XLOOKUP($F60,Main_OG!$D$1:$D$766,Main_OG!AB$1:AB$766,"")</f>
        <v>14.13114039693003</v>
      </c>
      <c r="AI60" s="48">
        <f>_xlfn.XLOOKUP($F60,Main_OG!$D$1:$D$766,Main_OG!AC$1:AC$766,"")</f>
        <v>7.1610124069250478</v>
      </c>
      <c r="AJ60" s="48">
        <f>_xlfn.XLOOKUP($F60,Main_OG!$D$1:$D$766,Main_OG!AD$1:AD$766,"")</f>
        <v>0.4704061490499184</v>
      </c>
    </row>
    <row r="61" spans="2:36" x14ac:dyDescent="0.35">
      <c r="B61" s="36" t="s">
        <v>1021</v>
      </c>
      <c r="C61" s="45" t="s">
        <v>824</v>
      </c>
      <c r="D61" s="45" t="s">
        <v>4341</v>
      </c>
      <c r="E61" s="36" t="s">
        <v>4485</v>
      </c>
      <c r="F61" s="36" t="str">
        <f t="shared" si="0"/>
        <v>2007_AK</v>
      </c>
      <c r="G61" s="45">
        <v>2007</v>
      </c>
      <c r="H61" s="45">
        <f>_xlfn.XLOOKUP(J61,Main_OG!$B$1:$B$766,Main_OG!$O$1:$O$766,"")</f>
        <v>0</v>
      </c>
      <c r="I61" s="45">
        <f>_xlfn.XLOOKUP(F61,Main_OG!$D$1:$D$766,Main_OG!$J$1:$J$766,"")</f>
        <v>0</v>
      </c>
      <c r="J61" s="45" t="s">
        <v>824</v>
      </c>
      <c r="K61" s="45" t="str">
        <f t="shared" si="1"/>
        <v>Alaska Electric Light&amp;Power Co_AK</v>
      </c>
      <c r="L61" s="45" t="str">
        <f t="shared" si="2"/>
        <v>Alaska Electric Light Power Co_AK</v>
      </c>
      <c r="M61" s="45" t="s">
        <v>1023</v>
      </c>
      <c r="N61" s="45">
        <v>0</v>
      </c>
      <c r="O61" s="45">
        <v>2119</v>
      </c>
      <c r="P61" s="45">
        <v>102</v>
      </c>
      <c r="Q61" s="45">
        <v>13644</v>
      </c>
      <c r="R61" s="45">
        <v>0</v>
      </c>
      <c r="S61" s="45">
        <v>10694</v>
      </c>
      <c r="T61" s="45">
        <v>5095</v>
      </c>
      <c r="U61" s="45">
        <v>14224</v>
      </c>
      <c r="V61" s="45">
        <v>0</v>
      </c>
      <c r="W61" s="45">
        <v>8.06</v>
      </c>
      <c r="X61" s="45">
        <v>7.27</v>
      </c>
      <c r="Y61" s="45">
        <v>10.02</v>
      </c>
      <c r="Z61" s="46">
        <v>50126.7</v>
      </c>
      <c r="AA61" s="46">
        <v>73683.227987652499</v>
      </c>
      <c r="AB61" s="47">
        <f>_xlfn.XLOOKUP($F61,Main_OG!$D$1:$D$766,Main_OG!AJ$1:AJ$766,"")</f>
        <v>996372</v>
      </c>
      <c r="AC61" s="47">
        <f>_xlfn.XLOOKUP($F61,Main_OG!$D$1:$D$766,Main_OG!AK$1:AK$766,"")</f>
        <v>3695916</v>
      </c>
      <c r="AD61" s="47">
        <f>_xlfn.XLOOKUP($F61,Main_OG!$D$1:$D$766,Main_OG!AL$1:AL$766,"")</f>
        <v>83891130</v>
      </c>
      <c r="AE61" s="47">
        <f>_xlfn.XLOOKUP($F61,Main_OG!$D$1:$D$766,Main_OG!AM$1:AM$766,"")</f>
        <v>0</v>
      </c>
      <c r="AF61" s="48">
        <f>_xlfn.XLOOKUP($F61,Main_OG!$D$1:$D$766,Main_OG!Z$1:Z$766,"")</f>
        <v>0</v>
      </c>
      <c r="AG61" s="48">
        <f>_xlfn.XLOOKUP($F61,Main_OG!$D$1:$D$766,Main_OG!AA$1:AA$766,"")</f>
        <v>2.2465548173415608</v>
      </c>
      <c r="AH61" s="48">
        <f>_xlfn.XLOOKUP($F61,Main_OG!$D$1:$D$766,Main_OG!AB$1:AB$766,"")</f>
        <v>15.097711394063451</v>
      </c>
      <c r="AI61" s="48">
        <f>_xlfn.XLOOKUP($F61,Main_OG!$D$1:$D$766,Main_OG!AC$1:AC$766,"")</f>
        <v>7.3815467393807772</v>
      </c>
      <c r="AJ61" s="48">
        <f>_xlfn.XLOOKUP($F61,Main_OG!$D$1:$D$766,Main_OG!AD$1:AD$766,"")</f>
        <v>0.58103021845052572</v>
      </c>
    </row>
    <row r="62" spans="2:36" x14ac:dyDescent="0.35">
      <c r="B62" s="36" t="s">
        <v>1021</v>
      </c>
      <c r="C62" s="45" t="s">
        <v>824</v>
      </c>
      <c r="D62" s="45" t="s">
        <v>4341</v>
      </c>
      <c r="E62" s="36" t="s">
        <v>4485</v>
      </c>
      <c r="F62" s="36" t="str">
        <f t="shared" si="0"/>
        <v>2008_AK</v>
      </c>
      <c r="G62" s="45">
        <v>2008</v>
      </c>
      <c r="H62" s="45">
        <f>_xlfn.XLOOKUP(J62,Main_OG!$B$1:$B$766,Main_OG!$O$1:$O$766,"")</f>
        <v>0</v>
      </c>
      <c r="I62" s="45">
        <f>_xlfn.XLOOKUP(F62,Main_OG!$D$1:$D$766,Main_OG!$J$1:$J$766,"")</f>
        <v>0</v>
      </c>
      <c r="J62" s="45" t="s">
        <v>824</v>
      </c>
      <c r="K62" s="45" t="str">
        <f t="shared" si="1"/>
        <v>Alaska Electric Light&amp;Power Co_AK</v>
      </c>
      <c r="L62" s="45" t="str">
        <f t="shared" si="2"/>
        <v>Alaska Electric Light Power Co_AK</v>
      </c>
      <c r="M62" s="45" t="s">
        <v>1024</v>
      </c>
      <c r="N62" s="45">
        <v>0</v>
      </c>
      <c r="O62" s="45">
        <v>2121</v>
      </c>
      <c r="P62" s="45">
        <v>98</v>
      </c>
      <c r="Q62" s="45">
        <v>13699</v>
      </c>
      <c r="R62" s="45">
        <v>0</v>
      </c>
      <c r="S62" s="45">
        <v>113434</v>
      </c>
      <c r="T62" s="45">
        <v>68247</v>
      </c>
      <c r="U62" s="45">
        <v>128495</v>
      </c>
      <c r="V62" s="45">
        <v>0</v>
      </c>
      <c r="W62" s="45">
        <v>13.04</v>
      </c>
      <c r="X62" s="45">
        <v>11.57</v>
      </c>
      <c r="Y62" s="45">
        <v>15.16</v>
      </c>
      <c r="Z62" s="46">
        <v>49926.6</v>
      </c>
      <c r="AA62" s="46">
        <v>72625.262744470543</v>
      </c>
      <c r="AB62" s="47">
        <f>_xlfn.XLOOKUP($F62,Main_OG!$D$1:$D$766,Main_OG!AJ$1:AJ$766,"")</f>
        <v>994228</v>
      </c>
      <c r="AC62" s="47">
        <f>_xlfn.XLOOKUP($F62,Main_OG!$D$1:$D$766,Main_OG!AK$1:AK$766,"")</f>
        <v>3309288</v>
      </c>
      <c r="AD62" s="47">
        <f>_xlfn.XLOOKUP($F62,Main_OG!$D$1:$D$766,Main_OG!AL$1:AL$766,"")</f>
        <v>88306788</v>
      </c>
      <c r="AE62" s="47">
        <f>_xlfn.XLOOKUP($F62,Main_OG!$D$1:$D$766,Main_OG!AM$1:AM$766,"")</f>
        <v>0</v>
      </c>
      <c r="AF62" s="48">
        <f>_xlfn.XLOOKUP($F62,Main_OG!$D$1:$D$766,Main_OG!Z$1:Z$766,"")</f>
        <v>0</v>
      </c>
      <c r="AG62" s="48">
        <f>_xlfn.XLOOKUP($F62,Main_OG!$D$1:$D$766,Main_OG!AA$1:AA$766,"")</f>
        <v>2.2204719344600159</v>
      </c>
      <c r="AH62" s="48">
        <f>_xlfn.XLOOKUP($F62,Main_OG!$D$1:$D$766,Main_OG!AB$1:AB$766,"")</f>
        <v>19.619187803472759</v>
      </c>
      <c r="AI62" s="48">
        <f>_xlfn.XLOOKUP($F62,Main_OG!$D$1:$D$766,Main_OG!AC$1:AC$766,"")</f>
        <v>9.1182546074696553</v>
      </c>
      <c r="AJ62" s="48">
        <f>_xlfn.XLOOKUP($F62,Main_OG!$D$1:$D$766,Main_OG!AD$1:AD$766,"")</f>
        <v>0.68330088246943577</v>
      </c>
    </row>
    <row r="63" spans="2:36" x14ac:dyDescent="0.35">
      <c r="B63" s="36" t="s">
        <v>1021</v>
      </c>
      <c r="C63" s="45" t="s">
        <v>824</v>
      </c>
      <c r="D63" s="45" t="s">
        <v>4341</v>
      </c>
      <c r="E63" s="36" t="s">
        <v>4485</v>
      </c>
      <c r="F63" s="36" t="str">
        <f t="shared" si="0"/>
        <v>2009_AK</v>
      </c>
      <c r="G63" s="45">
        <v>2009</v>
      </c>
      <c r="H63" s="45">
        <f>_xlfn.XLOOKUP(J63,Main_OG!$B$1:$B$766,Main_OG!$O$1:$O$766,"")</f>
        <v>0</v>
      </c>
      <c r="I63" s="45">
        <f>_xlfn.XLOOKUP(F63,Main_OG!$D$1:$D$766,Main_OG!$J$1:$J$766,"")</f>
        <v>0</v>
      </c>
      <c r="J63" s="45" t="s">
        <v>824</v>
      </c>
      <c r="K63" s="45" t="str">
        <f t="shared" si="1"/>
        <v>Alaska Electric Light&amp;Power Co_AK</v>
      </c>
      <c r="L63" s="45" t="str">
        <f t="shared" si="2"/>
        <v>Alaska Electric Light Power Co_AK</v>
      </c>
      <c r="M63" s="45" t="s">
        <v>1025</v>
      </c>
      <c r="N63" s="45">
        <v>0</v>
      </c>
      <c r="O63" s="45">
        <v>2150</v>
      </c>
      <c r="P63" s="45">
        <v>91</v>
      </c>
      <c r="Q63" s="45">
        <v>13750</v>
      </c>
      <c r="R63" s="45">
        <v>0</v>
      </c>
      <c r="S63" s="45">
        <v>119918</v>
      </c>
      <c r="T63" s="45">
        <v>96385</v>
      </c>
      <c r="U63" s="45">
        <v>130203</v>
      </c>
      <c r="V63" s="45">
        <v>0</v>
      </c>
      <c r="W63" s="45">
        <v>8.93</v>
      </c>
      <c r="X63" s="45">
        <v>8.57</v>
      </c>
      <c r="Y63" s="45">
        <v>11.39</v>
      </c>
      <c r="Z63" s="46">
        <v>54951.9</v>
      </c>
      <c r="AA63" s="46">
        <v>78626.832356791798</v>
      </c>
      <c r="AB63" s="47">
        <f>_xlfn.XLOOKUP($F63,Main_OG!$D$1:$D$766,Main_OG!AJ$1:AJ$766,"")</f>
        <v>1025918</v>
      </c>
      <c r="AC63" s="47">
        <f>_xlfn.XLOOKUP($F63,Main_OG!$D$1:$D$766,Main_OG!AK$1:AK$766,"")</f>
        <v>3992640</v>
      </c>
      <c r="AD63" s="47">
        <f>_xlfn.XLOOKUP($F63,Main_OG!$D$1:$D$766,Main_OG!AL$1:AL$766,"")</f>
        <v>77900336</v>
      </c>
      <c r="AE63" s="47">
        <f>_xlfn.XLOOKUP($F63,Main_OG!$D$1:$D$766,Main_OG!AM$1:AM$766,"")</f>
        <v>0</v>
      </c>
      <c r="AF63" s="48">
        <f>_xlfn.XLOOKUP($F63,Main_OG!$D$1:$D$766,Main_OG!Z$1:Z$766,"")</f>
        <v>0</v>
      </c>
      <c r="AG63" s="48">
        <f>_xlfn.XLOOKUP($F63,Main_OG!$D$1:$D$766,Main_OG!AA$1:AA$766,"")</f>
        <v>2.2743975091886082</v>
      </c>
      <c r="AH63" s="48">
        <f>_xlfn.XLOOKUP($F63,Main_OG!$D$1:$D$766,Main_OG!AB$1:AB$766,"")</f>
        <v>14.15708861161818</v>
      </c>
      <c r="AI63" s="48">
        <f>_xlfn.XLOOKUP($F63,Main_OG!$D$1:$D$766,Main_OG!AC$1:AC$766,"")</f>
        <v>4.5973007921271787</v>
      </c>
      <c r="AJ63" s="48">
        <f>_xlfn.XLOOKUP($F63,Main_OG!$D$1:$D$766,Main_OG!AD$1:AD$766,"")</f>
        <v>0.68314474405108627</v>
      </c>
    </row>
    <row r="64" spans="2:36" x14ac:dyDescent="0.35">
      <c r="B64" s="36" t="s">
        <v>1021</v>
      </c>
      <c r="C64" s="45" t="s">
        <v>824</v>
      </c>
      <c r="D64" s="45" t="s">
        <v>4341</v>
      </c>
      <c r="E64" s="36" t="s">
        <v>4485</v>
      </c>
      <c r="F64" s="36" t="str">
        <f t="shared" si="0"/>
        <v>2010_AK</v>
      </c>
      <c r="G64" s="45">
        <v>2010</v>
      </c>
      <c r="H64" s="45">
        <f>_xlfn.XLOOKUP(J64,Main_OG!$B$1:$B$766,Main_OG!$O$1:$O$766,"")</f>
        <v>0</v>
      </c>
      <c r="I64" s="45">
        <f>_xlfn.XLOOKUP(F64,Main_OG!$D$1:$D$766,Main_OG!$J$1:$J$766,"")</f>
        <v>0</v>
      </c>
      <c r="J64" s="45" t="s">
        <v>824</v>
      </c>
      <c r="K64" s="45" t="str">
        <f t="shared" si="1"/>
        <v>Alaska Electric Light&amp;Power Co_AK</v>
      </c>
      <c r="L64" s="45" t="str">
        <f t="shared" si="2"/>
        <v>Alaska Electric Light Power Co_AK</v>
      </c>
      <c r="M64" s="45" t="s">
        <v>1026</v>
      </c>
      <c r="N64" s="45">
        <v>0</v>
      </c>
      <c r="O64" s="45">
        <v>2161</v>
      </c>
      <c r="P64" s="45">
        <v>92</v>
      </c>
      <c r="Q64" s="45">
        <v>13781</v>
      </c>
      <c r="R64" s="45">
        <v>0</v>
      </c>
      <c r="S64" s="45">
        <v>121319</v>
      </c>
      <c r="T64" s="45">
        <v>118427</v>
      </c>
      <c r="U64" s="45">
        <v>131097</v>
      </c>
      <c r="V64" s="45">
        <v>0</v>
      </c>
      <c r="W64" s="45">
        <v>8.7799999999999994</v>
      </c>
      <c r="X64" s="45">
        <v>9.07</v>
      </c>
      <c r="Y64" s="45">
        <v>10.69</v>
      </c>
      <c r="Z64" s="46">
        <v>53652</v>
      </c>
      <c r="AA64" s="46">
        <v>75144.751548358356</v>
      </c>
      <c r="AB64" s="47">
        <f>_xlfn.XLOOKUP($F64,Main_OG!$D$1:$D$766,Main_OG!AJ$1:AJ$766,"")</f>
        <v>993000</v>
      </c>
      <c r="AC64" s="47">
        <f>_xlfn.XLOOKUP($F64,Main_OG!$D$1:$D$766,Main_OG!AK$1:AK$766,"")</f>
        <v>3244592</v>
      </c>
      <c r="AD64" s="47">
        <f>_xlfn.XLOOKUP($F64,Main_OG!$D$1:$D$766,Main_OG!AL$1:AL$766,"")</f>
        <v>81353948</v>
      </c>
      <c r="AE64" s="47">
        <f>_xlfn.XLOOKUP($F64,Main_OG!$D$1:$D$766,Main_OG!AM$1:AM$766,"")</f>
        <v>0</v>
      </c>
      <c r="AF64" s="48">
        <f>_xlfn.XLOOKUP($F64,Main_OG!$D$1:$D$766,Main_OG!Z$1:Z$766,"")</f>
        <v>0</v>
      </c>
      <c r="AG64" s="48">
        <f>_xlfn.XLOOKUP($F64,Main_OG!$D$1:$D$766,Main_OG!AA$1:AA$766,"")</f>
        <v>2.2935982820086371</v>
      </c>
      <c r="AH64" s="48">
        <f>_xlfn.XLOOKUP($F64,Main_OG!$D$1:$D$766,Main_OG!AB$1:AB$766,"")</f>
        <v>17.815786882646659</v>
      </c>
      <c r="AI64" s="48">
        <f>_xlfn.XLOOKUP($F64,Main_OG!$D$1:$D$766,Main_OG!AC$1:AC$766,"")</f>
        <v>4.9924248044436963</v>
      </c>
      <c r="AJ64" s="48">
        <f>_xlfn.XLOOKUP($F64,Main_OG!$D$1:$D$766,Main_OG!AD$1:AD$766,"")</f>
        <v>0.70992248279802228</v>
      </c>
    </row>
    <row r="65" spans="2:36" x14ac:dyDescent="0.35">
      <c r="B65" s="36" t="s">
        <v>1021</v>
      </c>
      <c r="C65" s="45" t="s">
        <v>824</v>
      </c>
      <c r="D65" s="45" t="s">
        <v>4341</v>
      </c>
      <c r="E65" s="36" t="s">
        <v>4485</v>
      </c>
      <c r="F65" s="36" t="str">
        <f t="shared" si="0"/>
        <v>2011_AK</v>
      </c>
      <c r="G65" s="45">
        <v>2011</v>
      </c>
      <c r="H65" s="45">
        <f>_xlfn.XLOOKUP(J65,Main_OG!$B$1:$B$766,Main_OG!$O$1:$O$766,"")</f>
        <v>0</v>
      </c>
      <c r="I65" s="45">
        <f>_xlfn.XLOOKUP(F65,Main_OG!$D$1:$D$766,Main_OG!$J$1:$J$766,"")</f>
        <v>0</v>
      </c>
      <c r="J65" s="45" t="s">
        <v>824</v>
      </c>
      <c r="K65" s="45" t="str">
        <f t="shared" si="1"/>
        <v>Alaska Electric Light&amp;Power Co_AK</v>
      </c>
      <c r="L65" s="45" t="str">
        <f t="shared" si="2"/>
        <v>Alaska Electric Light Power Co_AK</v>
      </c>
      <c r="M65" s="45" t="s">
        <v>1027</v>
      </c>
      <c r="N65" s="45">
        <v>0</v>
      </c>
      <c r="O65" s="45">
        <v>2166</v>
      </c>
      <c r="P65" s="45">
        <v>94</v>
      </c>
      <c r="Q65" s="45">
        <v>13842</v>
      </c>
      <c r="R65" s="45">
        <v>0</v>
      </c>
      <c r="S65" s="45">
        <v>126493</v>
      </c>
      <c r="T65" s="45">
        <v>98281</v>
      </c>
      <c r="U65" s="45">
        <v>139936</v>
      </c>
      <c r="V65" s="45">
        <v>0</v>
      </c>
      <c r="W65" s="45">
        <v>10.06</v>
      </c>
      <c r="X65" s="45">
        <v>9.44</v>
      </c>
      <c r="Y65" s="45">
        <v>12.1</v>
      </c>
      <c r="Z65" s="46">
        <v>54045.5</v>
      </c>
      <c r="AA65" s="46">
        <v>74819.097140025115</v>
      </c>
      <c r="AB65" s="47">
        <f>_xlfn.XLOOKUP($F65,Main_OG!$D$1:$D$766,Main_OG!AJ$1:AJ$766,"")</f>
        <v>1023324</v>
      </c>
      <c r="AC65" s="47">
        <f>_xlfn.XLOOKUP($F65,Main_OG!$D$1:$D$766,Main_OG!AK$1:AK$766,"")</f>
        <v>3226522</v>
      </c>
      <c r="AD65" s="47">
        <f>_xlfn.XLOOKUP($F65,Main_OG!$D$1:$D$766,Main_OG!AL$1:AL$766,"")</f>
        <v>85181020</v>
      </c>
      <c r="AE65" s="47">
        <f>_xlfn.XLOOKUP($F65,Main_OG!$D$1:$D$766,Main_OG!AM$1:AM$766,"")</f>
        <v>0</v>
      </c>
      <c r="AF65" s="48">
        <f>_xlfn.XLOOKUP($F65,Main_OG!$D$1:$D$766,Main_OG!Z$1:Z$766,"")</f>
        <v>6.17</v>
      </c>
      <c r="AG65" s="48">
        <f>_xlfn.XLOOKUP($F65,Main_OG!$D$1:$D$766,Main_OG!AA$1:AA$766,"")</f>
        <v>1.73</v>
      </c>
      <c r="AH65" s="48">
        <f>_xlfn.XLOOKUP($F65,Main_OG!$D$1:$D$766,Main_OG!AB$1:AB$766,"")</f>
        <v>22.758921780738341</v>
      </c>
      <c r="AI65" s="48">
        <f>_xlfn.XLOOKUP($F65,Main_OG!$D$1:$D$766,Main_OG!AC$1:AC$766,"")</f>
        <v>4.97</v>
      </c>
      <c r="AJ65" s="48">
        <f>_xlfn.XLOOKUP($F65,Main_OG!$D$1:$D$766,Main_OG!AD$1:AD$766,"")</f>
        <v>0.75949643062398253</v>
      </c>
    </row>
    <row r="66" spans="2:36" x14ac:dyDescent="0.35">
      <c r="B66" s="36" t="s">
        <v>1021</v>
      </c>
      <c r="C66" s="45" t="s">
        <v>824</v>
      </c>
      <c r="D66" s="45" t="s">
        <v>4341</v>
      </c>
      <c r="E66" s="36" t="s">
        <v>4485</v>
      </c>
      <c r="F66" s="36" t="str">
        <f t="shared" si="0"/>
        <v>2012_AK</v>
      </c>
      <c r="G66" s="45">
        <v>2012</v>
      </c>
      <c r="H66" s="45">
        <f>_xlfn.XLOOKUP(J66,Main_OG!$B$1:$B$766,Main_OG!$O$1:$O$766,"")</f>
        <v>0</v>
      </c>
      <c r="I66" s="45">
        <f>_xlfn.XLOOKUP(F66,Main_OG!$D$1:$D$766,Main_OG!$J$1:$J$766,"")</f>
        <v>0</v>
      </c>
      <c r="J66" s="45" t="s">
        <v>824</v>
      </c>
      <c r="K66" s="45" t="str">
        <f t="shared" si="1"/>
        <v>Alaska Electric Light&amp;Power Co_AK</v>
      </c>
      <c r="L66" s="45" t="str">
        <f t="shared" si="2"/>
        <v>Alaska Electric Light Power Co_AK</v>
      </c>
      <c r="M66" s="45" t="s">
        <v>1028</v>
      </c>
      <c r="N66" s="45">
        <v>0</v>
      </c>
      <c r="O66" s="45">
        <v>2174</v>
      </c>
      <c r="P66" s="45">
        <v>94</v>
      </c>
      <c r="Q66" s="45">
        <v>13912</v>
      </c>
      <c r="R66" s="45">
        <v>0</v>
      </c>
      <c r="S66" s="45">
        <v>129783</v>
      </c>
      <c r="T66" s="45">
        <v>127106</v>
      </c>
      <c r="U66" s="45">
        <v>142255</v>
      </c>
      <c r="V66" s="45">
        <v>0</v>
      </c>
      <c r="W66" s="45">
        <v>9.9065363000000008</v>
      </c>
      <c r="X66" s="45">
        <v>9.4354317999999999</v>
      </c>
      <c r="Y66" s="45">
        <v>11.929282000000001</v>
      </c>
      <c r="Z66" s="46">
        <v>57087.4</v>
      </c>
      <c r="AA66" s="46">
        <v>78115.241991762567</v>
      </c>
      <c r="AB66" s="47">
        <f>_xlfn.XLOOKUP($F66,Main_OG!$D$1:$D$766,Main_OG!AJ$1:AJ$766,"")</f>
        <v>1060426</v>
      </c>
      <c r="AC66" s="47">
        <f>_xlfn.XLOOKUP($F66,Main_OG!$D$1:$D$766,Main_OG!AK$1:AK$766,"")</f>
        <v>3420144</v>
      </c>
      <c r="AD66" s="47">
        <f>_xlfn.XLOOKUP($F66,Main_OG!$D$1:$D$766,Main_OG!AL$1:AL$766,"")</f>
        <v>80765942</v>
      </c>
      <c r="AE66" s="47">
        <f>_xlfn.XLOOKUP($F66,Main_OG!$D$1:$D$766,Main_OG!AM$1:AM$766,"")</f>
        <v>0</v>
      </c>
      <c r="AF66" s="48">
        <f>_xlfn.XLOOKUP($F66,Main_OG!$D$1:$D$766,Main_OG!Z$1:Z$766,"")</f>
        <v>6.07</v>
      </c>
      <c r="AG66" s="48">
        <f>_xlfn.XLOOKUP($F66,Main_OG!$D$1:$D$766,Main_OG!AA$1:AA$766,"")</f>
        <v>1.81</v>
      </c>
      <c r="AH66" s="48">
        <f>_xlfn.XLOOKUP($F66,Main_OG!$D$1:$D$766,Main_OG!AB$1:AB$766,"")</f>
        <v>27.04</v>
      </c>
      <c r="AI66" s="48">
        <f>_xlfn.XLOOKUP($F66,Main_OG!$D$1:$D$766,Main_OG!AC$1:AC$766,"")</f>
        <v>4.2699999999999996</v>
      </c>
      <c r="AJ66" s="48">
        <f>_xlfn.XLOOKUP($F66,Main_OG!$D$1:$D$766,Main_OG!AD$1:AD$766,"")</f>
        <v>0.75442193202762442</v>
      </c>
    </row>
    <row r="67" spans="2:36" x14ac:dyDescent="0.35">
      <c r="B67" s="36" t="s">
        <v>1021</v>
      </c>
      <c r="C67" s="45" t="s">
        <v>824</v>
      </c>
      <c r="D67" s="45" t="s">
        <v>4341</v>
      </c>
      <c r="E67" s="36" t="s">
        <v>4485</v>
      </c>
      <c r="F67" s="36" t="str">
        <f t="shared" ref="F67:F130" si="3">_xlfn.CONCAT(G67,"_",J67)</f>
        <v>2013_AK</v>
      </c>
      <c r="G67" s="45">
        <v>2013</v>
      </c>
      <c r="H67" s="45">
        <f>_xlfn.XLOOKUP(J67,Main_OG!$B$1:$B$766,Main_OG!$O$1:$O$766,"")</f>
        <v>0</v>
      </c>
      <c r="I67" s="45">
        <f>_xlfn.XLOOKUP(F67,Main_OG!$D$1:$D$766,Main_OG!$J$1:$J$766,"")</f>
        <v>0</v>
      </c>
      <c r="J67" s="45" t="s">
        <v>824</v>
      </c>
      <c r="K67" s="45" t="str">
        <f t="shared" ref="K67:K130" si="4">_xlfn.CONCAT(B67,"_",C67)</f>
        <v>Alaska Electric Light&amp;Power Co_AK</v>
      </c>
      <c r="L67" s="45" t="str">
        <f t="shared" ref="L67:L130" si="5">_xlfn.CONCAT(E67,"_",C67)</f>
        <v>Alaska Electric Light Power Co_AK</v>
      </c>
      <c r="M67" s="45" t="s">
        <v>1029</v>
      </c>
      <c r="N67" s="45">
        <v>0</v>
      </c>
      <c r="O67" s="45">
        <v>2202</v>
      </c>
      <c r="P67" s="45">
        <v>96</v>
      </c>
      <c r="Q67" s="45">
        <v>13968</v>
      </c>
      <c r="R67" s="45">
        <v>0</v>
      </c>
      <c r="S67" s="45">
        <v>129284</v>
      </c>
      <c r="T67" s="45">
        <v>106484</v>
      </c>
      <c r="U67" s="45">
        <v>141237</v>
      </c>
      <c r="V67" s="45">
        <v>0</v>
      </c>
      <c r="W67" s="45">
        <v>10.548869</v>
      </c>
      <c r="X67" s="45">
        <v>9.7301003000000001</v>
      </c>
      <c r="Y67" s="45">
        <v>12.792681999999999</v>
      </c>
      <c r="Z67" s="46">
        <v>54627.6</v>
      </c>
      <c r="AA67" s="46">
        <v>74058.669298533408</v>
      </c>
      <c r="AB67" s="47">
        <f>_xlfn.XLOOKUP($F67,Main_OG!$D$1:$D$766,Main_OG!AJ$1:AJ$766,"")</f>
        <v>1458036</v>
      </c>
      <c r="AC67" s="47">
        <f>_xlfn.XLOOKUP($F67,Main_OG!$D$1:$D$766,Main_OG!AK$1:AK$766,"")</f>
        <v>2771552</v>
      </c>
      <c r="AD67" s="47">
        <f>_xlfn.XLOOKUP($F67,Main_OG!$D$1:$D$766,Main_OG!AL$1:AL$766,"")</f>
        <v>69602670</v>
      </c>
      <c r="AE67" s="47">
        <f>_xlfn.XLOOKUP($F67,Main_OG!$D$1:$D$766,Main_OG!AM$1:AM$766,"")</f>
        <v>0</v>
      </c>
      <c r="AF67" s="48">
        <f>_xlfn.XLOOKUP($F67,Main_OG!$D$1:$D$766,Main_OG!Z$1:Z$766,"")</f>
        <v>0</v>
      </c>
      <c r="AG67" s="48">
        <f>_xlfn.XLOOKUP($F67,Main_OG!$D$1:$D$766,Main_OG!AA$1:AA$766,"")</f>
        <v>2.3089180475565318</v>
      </c>
      <c r="AH67" s="48">
        <f>_xlfn.XLOOKUP($F67,Main_OG!$D$1:$D$766,Main_OG!AB$1:AB$766,"")</f>
        <v>22.862714639490921</v>
      </c>
      <c r="AI67" s="48">
        <f>_xlfn.XLOOKUP($F67,Main_OG!$D$1:$D$766,Main_OG!AC$1:AC$766,"")</f>
        <v>4.4043332512284126</v>
      </c>
      <c r="AJ67" s="48">
        <f>_xlfn.XLOOKUP($F67,Main_OG!$D$1:$D$766,Main_OG!AD$1:AD$766,"")</f>
        <v>0.73100116927520231</v>
      </c>
    </row>
    <row r="68" spans="2:36" x14ac:dyDescent="0.35">
      <c r="B68" s="36" t="s">
        <v>1021</v>
      </c>
      <c r="C68" s="45" t="s">
        <v>824</v>
      </c>
      <c r="D68" s="45" t="s">
        <v>4341</v>
      </c>
      <c r="E68" s="36" t="s">
        <v>4485</v>
      </c>
      <c r="F68" s="36" t="str">
        <f t="shared" si="3"/>
        <v>2014_AK</v>
      </c>
      <c r="G68" s="45">
        <v>2014</v>
      </c>
      <c r="H68" s="45">
        <f>_xlfn.XLOOKUP(J68,Main_OG!$B$1:$B$766,Main_OG!$O$1:$O$766,"")</f>
        <v>0</v>
      </c>
      <c r="I68" s="45">
        <f>_xlfn.XLOOKUP(F68,Main_OG!$D$1:$D$766,Main_OG!$J$1:$J$766,"")</f>
        <v>0</v>
      </c>
      <c r="J68" s="45" t="s">
        <v>824</v>
      </c>
      <c r="K68" s="45" t="str">
        <f t="shared" si="4"/>
        <v>Alaska Electric Light&amp;Power Co_AK</v>
      </c>
      <c r="L68" s="45" t="str">
        <f t="shared" si="5"/>
        <v>Alaska Electric Light Power Co_AK</v>
      </c>
      <c r="M68" s="45" t="s">
        <v>1030</v>
      </c>
      <c r="N68" s="45">
        <v>0</v>
      </c>
      <c r="O68" s="45">
        <v>2253</v>
      </c>
      <c r="P68" s="45">
        <v>96</v>
      </c>
      <c r="Q68" s="45">
        <v>14115</v>
      </c>
      <c r="R68" s="45">
        <v>0</v>
      </c>
      <c r="S68" s="45">
        <v>125452</v>
      </c>
      <c r="T68" s="45">
        <v>132889</v>
      </c>
      <c r="U68" s="45">
        <v>141151</v>
      </c>
      <c r="V68" s="45">
        <v>0</v>
      </c>
      <c r="W68" s="45">
        <v>9.9233173000000008</v>
      </c>
      <c r="X68" s="45">
        <v>9.4168818000000005</v>
      </c>
      <c r="Y68" s="45">
        <v>11.851138000000001</v>
      </c>
      <c r="Z68" s="46">
        <v>53303.3</v>
      </c>
      <c r="AA68" s="46">
        <v>72317.3354136282</v>
      </c>
      <c r="AB68" s="47">
        <f>_xlfn.XLOOKUP($F68,Main_OG!$D$1:$D$766,Main_OG!AJ$1:AJ$766,"")</f>
        <v>973500</v>
      </c>
      <c r="AC68" s="47">
        <f>_xlfn.XLOOKUP($F68,Main_OG!$D$1:$D$766,Main_OG!AK$1:AK$766,"")</f>
        <v>2522930</v>
      </c>
      <c r="AD68" s="47">
        <f>_xlfn.XLOOKUP($F68,Main_OG!$D$1:$D$766,Main_OG!AL$1:AL$766,"")</f>
        <v>65702092</v>
      </c>
      <c r="AE68" s="47">
        <f>_xlfn.XLOOKUP($F68,Main_OG!$D$1:$D$766,Main_OG!AM$1:AM$766,"")</f>
        <v>0</v>
      </c>
      <c r="AF68" s="48">
        <f>_xlfn.XLOOKUP($F68,Main_OG!$D$1:$D$766,Main_OG!Z$1:Z$766,"")</f>
        <v>0</v>
      </c>
      <c r="AG68" s="48">
        <f>_xlfn.XLOOKUP($F68,Main_OG!$D$1:$D$766,Main_OG!AA$1:AA$766,"")</f>
        <v>2.322195177698041</v>
      </c>
      <c r="AH68" s="48">
        <f>_xlfn.XLOOKUP($F68,Main_OG!$D$1:$D$766,Main_OG!AB$1:AB$766,"")</f>
        <v>20.48845299552563</v>
      </c>
      <c r="AI68" s="48">
        <f>_xlfn.XLOOKUP($F68,Main_OG!$D$1:$D$766,Main_OG!AC$1:AC$766,"")</f>
        <v>4.9924248044436963</v>
      </c>
      <c r="AJ68" s="48">
        <f>_xlfn.XLOOKUP($F68,Main_OG!$D$1:$D$766,Main_OG!AD$1:AD$766,"")</f>
        <v>0.68548682032632846</v>
      </c>
    </row>
    <row r="69" spans="2:36" x14ac:dyDescent="0.35">
      <c r="B69" s="36" t="s">
        <v>1021</v>
      </c>
      <c r="C69" s="45" t="s">
        <v>824</v>
      </c>
      <c r="D69" s="45" t="s">
        <v>4341</v>
      </c>
      <c r="E69" s="36" t="s">
        <v>4485</v>
      </c>
      <c r="F69" s="36" t="str">
        <f t="shared" si="3"/>
        <v>2015_AK</v>
      </c>
      <c r="G69" s="45">
        <v>2015</v>
      </c>
      <c r="H69" s="45">
        <f>_xlfn.XLOOKUP(J69,Main_OG!$B$1:$B$766,Main_OG!$O$1:$O$766,"")</f>
        <v>0</v>
      </c>
      <c r="I69" s="45">
        <f>_xlfn.XLOOKUP(F69,Main_OG!$D$1:$D$766,Main_OG!$J$1:$J$766,"")</f>
        <v>0</v>
      </c>
      <c r="J69" s="45" t="s">
        <v>824</v>
      </c>
      <c r="K69" s="45" t="str">
        <f t="shared" si="4"/>
        <v>Alaska Electric Light&amp;Power Co_AK</v>
      </c>
      <c r="L69" s="45" t="str">
        <f t="shared" si="5"/>
        <v>Alaska Electric Light Power Co_AK</v>
      </c>
      <c r="M69" s="45" t="s">
        <v>1031</v>
      </c>
      <c r="N69" s="45">
        <v>0</v>
      </c>
      <c r="O69" s="45">
        <v>2272</v>
      </c>
      <c r="P69" s="45">
        <v>107</v>
      </c>
      <c r="Q69" s="45">
        <v>14292</v>
      </c>
      <c r="R69" s="45">
        <v>0</v>
      </c>
      <c r="S69" s="45">
        <v>122347</v>
      </c>
      <c r="T69" s="45">
        <v>136630</v>
      </c>
      <c r="U69" s="45">
        <v>139475</v>
      </c>
      <c r="V69" s="45">
        <v>0</v>
      </c>
      <c r="W69" s="45">
        <v>9.7460502000000009</v>
      </c>
      <c r="X69" s="45">
        <v>9.4503403000000006</v>
      </c>
      <c r="Y69" s="45">
        <v>11.851585999999999</v>
      </c>
      <c r="Z69" s="46">
        <v>53681.1</v>
      </c>
      <c r="AA69" s="46">
        <v>72696.260986146284</v>
      </c>
      <c r="AB69" s="47">
        <f>_xlfn.XLOOKUP($F69,Main_OG!$D$1:$D$766,Main_OG!AJ$1:AJ$766,"")</f>
        <v>1111366</v>
      </c>
      <c r="AC69" s="47">
        <f>_xlfn.XLOOKUP($F69,Main_OG!$D$1:$D$766,Main_OG!AK$1:AK$766,"")</f>
        <v>2691754</v>
      </c>
      <c r="AD69" s="47">
        <f>_xlfn.XLOOKUP($F69,Main_OG!$D$1:$D$766,Main_OG!AL$1:AL$766,"")</f>
        <v>62278240</v>
      </c>
      <c r="AE69" s="47">
        <f>_xlfn.XLOOKUP($F69,Main_OG!$D$1:$D$766,Main_OG!AM$1:AM$766,"")</f>
        <v>0</v>
      </c>
      <c r="AF69" s="48">
        <f>_xlfn.XLOOKUP($F69,Main_OG!$D$1:$D$766,Main_OG!Z$1:Z$766,"")</f>
        <v>5.82</v>
      </c>
      <c r="AG69" s="48">
        <f>_xlfn.XLOOKUP($F69,Main_OG!$D$1:$D$766,Main_OG!AA$1:AA$766,"")</f>
        <v>2.25948627072199</v>
      </c>
      <c r="AH69" s="48">
        <f>_xlfn.XLOOKUP($F69,Main_OG!$D$1:$D$766,Main_OG!AB$1:AB$766,"")</f>
        <v>12.08771849023859</v>
      </c>
      <c r="AI69" s="48">
        <f>_xlfn.XLOOKUP($F69,Main_OG!$D$1:$D$766,Main_OG!AC$1:AC$766,"")</f>
        <v>3.3843619636206599</v>
      </c>
      <c r="AJ69" s="48">
        <f>_xlfn.XLOOKUP($F69,Main_OG!$D$1:$D$766,Main_OG!AD$1:AD$766,"")</f>
        <v>0.66963877086385626</v>
      </c>
    </row>
    <row r="70" spans="2:36" x14ac:dyDescent="0.35">
      <c r="B70" s="36" t="s">
        <v>1021</v>
      </c>
      <c r="C70" s="45" t="s">
        <v>824</v>
      </c>
      <c r="D70" s="45" t="s">
        <v>4341</v>
      </c>
      <c r="E70" s="36" t="s">
        <v>4485</v>
      </c>
      <c r="F70" s="36" t="str">
        <f t="shared" si="3"/>
        <v>2016_AK</v>
      </c>
      <c r="G70" s="45">
        <v>2016</v>
      </c>
      <c r="H70" s="45">
        <f>_xlfn.XLOOKUP(J70,Main_OG!$B$1:$B$766,Main_OG!$O$1:$O$766,"")</f>
        <v>0</v>
      </c>
      <c r="I70" s="45">
        <f>_xlfn.XLOOKUP(F70,Main_OG!$D$1:$D$766,Main_OG!$J$1:$J$766,"")</f>
        <v>0</v>
      </c>
      <c r="J70" s="45" t="s">
        <v>824</v>
      </c>
      <c r="K70" s="45" t="str">
        <f t="shared" si="4"/>
        <v>Alaska Electric Light&amp;Power Co_AK</v>
      </c>
      <c r="L70" s="45" t="str">
        <f t="shared" si="5"/>
        <v>Alaska Electric Light Power Co_AK</v>
      </c>
      <c r="M70" s="45" t="s">
        <v>1032</v>
      </c>
      <c r="N70" s="45">
        <v>0</v>
      </c>
      <c r="O70" s="45">
        <v>2262</v>
      </c>
      <c r="P70" s="45">
        <v>125</v>
      </c>
      <c r="Q70" s="45">
        <v>14466</v>
      </c>
      <c r="R70" s="45">
        <v>0</v>
      </c>
      <c r="S70" s="45">
        <v>115771</v>
      </c>
      <c r="T70" s="45">
        <v>138076</v>
      </c>
      <c r="U70" s="45">
        <v>139419</v>
      </c>
      <c r="V70" s="45">
        <v>0</v>
      </c>
      <c r="W70" s="45">
        <v>9.8206804999999999</v>
      </c>
      <c r="X70" s="45">
        <v>10.417524</v>
      </c>
      <c r="Y70" s="45">
        <v>11.840854</v>
      </c>
      <c r="Z70" s="46">
        <v>53463.9</v>
      </c>
      <c r="AA70" s="46">
        <v>71997.980002019991</v>
      </c>
      <c r="AB70" s="47">
        <f>_xlfn.XLOOKUP($F70,Main_OG!$D$1:$D$766,Main_OG!AJ$1:AJ$766,"")</f>
        <v>886258</v>
      </c>
      <c r="AC70" s="47">
        <f>_xlfn.XLOOKUP($F70,Main_OG!$D$1:$D$766,Main_OG!AK$1:AK$766,"")</f>
        <v>2907108</v>
      </c>
      <c r="AD70" s="47">
        <f>_xlfn.XLOOKUP($F70,Main_OG!$D$1:$D$766,Main_OG!AL$1:AL$766,"")</f>
        <v>56996434</v>
      </c>
      <c r="AE70" s="47">
        <f>_xlfn.XLOOKUP($F70,Main_OG!$D$1:$D$766,Main_OG!AM$1:AM$766,"")</f>
        <v>0</v>
      </c>
      <c r="AF70" s="48">
        <f>_xlfn.XLOOKUP($F70,Main_OG!$D$1:$D$766,Main_OG!Z$1:Z$766,"")</f>
        <v>0</v>
      </c>
      <c r="AG70" s="48">
        <f>_xlfn.XLOOKUP($F70,Main_OG!$D$1:$D$766,Main_OG!AA$1:AA$766,"")</f>
        <v>3.08</v>
      </c>
      <c r="AH70" s="48">
        <f>_xlfn.XLOOKUP($F70,Main_OG!$D$1:$D$766,Main_OG!AB$1:AB$766,"")</f>
        <v>11.309272049594229</v>
      </c>
      <c r="AI70" s="48">
        <f>_xlfn.XLOOKUP($F70,Main_OG!$D$1:$D$766,Main_OG!AC$1:AC$766,"")</f>
        <v>3.2924726584307722</v>
      </c>
      <c r="AJ70" s="48">
        <f>_xlfn.XLOOKUP($F70,Main_OG!$D$1:$D$766,Main_OG!AD$1:AD$766,"")</f>
        <v>0.65636700530415037</v>
      </c>
    </row>
    <row r="71" spans="2:36" x14ac:dyDescent="0.35">
      <c r="B71" s="36" t="s">
        <v>1021</v>
      </c>
      <c r="C71" s="45" t="s">
        <v>824</v>
      </c>
      <c r="D71" s="45" t="s">
        <v>4341</v>
      </c>
      <c r="E71" s="36" t="s">
        <v>4485</v>
      </c>
      <c r="F71" s="36" t="str">
        <f t="shared" si="3"/>
        <v>2017_AK</v>
      </c>
      <c r="G71" s="45">
        <v>2017</v>
      </c>
      <c r="H71" s="45">
        <f>_xlfn.XLOOKUP(J71,Main_OG!$B$1:$B$766,Main_OG!$O$1:$O$766,"")</f>
        <v>0</v>
      </c>
      <c r="I71" s="45">
        <f>_xlfn.XLOOKUP(F71,Main_OG!$D$1:$D$766,Main_OG!$J$1:$J$766,"")</f>
        <v>0</v>
      </c>
      <c r="J71" s="45" t="s">
        <v>824</v>
      </c>
      <c r="K71" s="45" t="str">
        <f t="shared" si="4"/>
        <v>Alaska Electric Light&amp;Power Co_AK</v>
      </c>
      <c r="L71" s="45" t="str">
        <f t="shared" si="5"/>
        <v>Alaska Electric Light Power Co_AK</v>
      </c>
      <c r="M71" s="45" t="s">
        <v>1033</v>
      </c>
      <c r="N71" s="45">
        <v>0</v>
      </c>
      <c r="O71" s="45">
        <v>2295</v>
      </c>
      <c r="P71" s="45">
        <v>131</v>
      </c>
      <c r="Q71" s="45">
        <v>14579</v>
      </c>
      <c r="R71" s="45">
        <v>0</v>
      </c>
      <c r="S71" s="45">
        <v>119953</v>
      </c>
      <c r="T71" s="45">
        <v>143240</v>
      </c>
      <c r="U71" s="45">
        <v>151017</v>
      </c>
      <c r="V71" s="45">
        <v>0</v>
      </c>
      <c r="W71" s="45">
        <v>9.8360190999999997</v>
      </c>
      <c r="X71" s="45">
        <v>12.282184000000001</v>
      </c>
      <c r="Y71" s="45">
        <v>11.886476</v>
      </c>
      <c r="Z71" s="46">
        <v>53550.9</v>
      </c>
      <c r="AA71" s="46">
        <v>72270.079070639942</v>
      </c>
      <c r="AB71" s="47">
        <f>_xlfn.XLOOKUP($F71,Main_OG!$D$1:$D$766,Main_OG!AJ$1:AJ$766,"")</f>
        <v>828134</v>
      </c>
      <c r="AC71" s="47">
        <f>_xlfn.XLOOKUP($F71,Main_OG!$D$1:$D$766,Main_OG!AK$1:AK$766,"")</f>
        <v>3169522</v>
      </c>
      <c r="AD71" s="47">
        <f>_xlfn.XLOOKUP($F71,Main_OG!$D$1:$D$766,Main_OG!AL$1:AL$766,"")</f>
        <v>58431118</v>
      </c>
      <c r="AE71" s="47">
        <f>_xlfn.XLOOKUP($F71,Main_OG!$D$1:$D$766,Main_OG!AM$1:AM$766,"")</f>
        <v>0</v>
      </c>
      <c r="AF71" s="48">
        <f>_xlfn.XLOOKUP($F71,Main_OG!$D$1:$D$766,Main_OG!Z$1:Z$766,"")</f>
        <v>0</v>
      </c>
      <c r="AG71" s="48">
        <f>_xlfn.XLOOKUP($F71,Main_OG!$D$1:$D$766,Main_OG!AA$1:AA$766,"")</f>
        <v>2.1875855044172008</v>
      </c>
      <c r="AH71" s="48">
        <f>_xlfn.XLOOKUP($F71,Main_OG!$D$1:$D$766,Main_OG!AB$1:AB$766,"")</f>
        <v>14.73443638842941</v>
      </c>
      <c r="AI71" s="48">
        <f>_xlfn.XLOOKUP($F71,Main_OG!$D$1:$D$766,Main_OG!AC$1:AC$766,"")</f>
        <v>3.7243523928232452</v>
      </c>
      <c r="AJ71" s="48">
        <f>_xlfn.XLOOKUP($F71,Main_OG!$D$1:$D$766,Main_OG!AD$1:AD$766,"")</f>
        <v>0.62802788237371954</v>
      </c>
    </row>
    <row r="72" spans="2:36" x14ac:dyDescent="0.35">
      <c r="B72" s="36" t="s">
        <v>1021</v>
      </c>
      <c r="C72" s="45" t="s">
        <v>824</v>
      </c>
      <c r="D72" s="45" t="s">
        <v>4341</v>
      </c>
      <c r="E72" s="36" t="s">
        <v>4485</v>
      </c>
      <c r="F72" s="36" t="str">
        <f t="shared" si="3"/>
        <v>2018_AK</v>
      </c>
      <c r="G72" s="45">
        <v>2018</v>
      </c>
      <c r="H72" s="45">
        <f>_xlfn.XLOOKUP(J72,Main_OG!$B$1:$B$766,Main_OG!$O$1:$O$766,"")</f>
        <v>0</v>
      </c>
      <c r="I72" s="45">
        <f>_xlfn.XLOOKUP(F72,Main_OG!$D$1:$D$766,Main_OG!$J$1:$J$766,"")</f>
        <v>0</v>
      </c>
      <c r="J72" s="45" t="s">
        <v>824</v>
      </c>
      <c r="K72" s="45" t="str">
        <f t="shared" si="4"/>
        <v>Alaska Electric Light&amp;Power Co_AK</v>
      </c>
      <c r="L72" s="45" t="str">
        <f t="shared" si="5"/>
        <v>Alaska Electric Light Power Co_AK</v>
      </c>
      <c r="M72" s="45" t="s">
        <v>1034</v>
      </c>
      <c r="N72" s="45">
        <v>0</v>
      </c>
      <c r="O72" s="45">
        <v>2318</v>
      </c>
      <c r="P72" s="45">
        <v>140</v>
      </c>
      <c r="Q72" s="45">
        <v>14707</v>
      </c>
      <c r="R72" s="45">
        <v>0</v>
      </c>
      <c r="S72" s="45">
        <v>119268</v>
      </c>
      <c r="T72" s="45">
        <v>121640</v>
      </c>
      <c r="U72" s="45">
        <v>148071</v>
      </c>
      <c r="V72" s="45">
        <v>0</v>
      </c>
      <c r="W72" s="45">
        <v>10.618857999999999</v>
      </c>
      <c r="X72" s="45">
        <v>11.783787999999999</v>
      </c>
      <c r="Y72" s="45">
        <v>12.874229</v>
      </c>
      <c r="Z72" s="46">
        <v>52479.6</v>
      </c>
      <c r="AA72" s="46">
        <v>71243.402332804792</v>
      </c>
      <c r="AB72" s="47">
        <f>_xlfn.XLOOKUP($F72,Main_OG!$D$1:$D$766,Main_OG!AJ$1:AJ$766,"")</f>
        <v>992202</v>
      </c>
      <c r="AC72" s="47">
        <f>_xlfn.XLOOKUP($F72,Main_OG!$D$1:$D$766,Main_OG!AK$1:AK$766,"")</f>
        <v>2907594</v>
      </c>
      <c r="AD72" s="47">
        <f>_xlfn.XLOOKUP($F72,Main_OG!$D$1:$D$766,Main_OG!AL$1:AL$766,"")</f>
        <v>51337406</v>
      </c>
      <c r="AE72" s="47">
        <f>_xlfn.XLOOKUP($F72,Main_OG!$D$1:$D$766,Main_OG!AM$1:AM$766,"")</f>
        <v>0</v>
      </c>
      <c r="AF72" s="48">
        <f>_xlfn.XLOOKUP($F72,Main_OG!$D$1:$D$766,Main_OG!Z$1:Z$766,"")</f>
        <v>7.17</v>
      </c>
      <c r="AG72" s="48">
        <f>_xlfn.XLOOKUP($F72,Main_OG!$D$1:$D$766,Main_OG!AA$1:AA$766,"")</f>
        <v>2.1875855044172008</v>
      </c>
      <c r="AH72" s="48">
        <f>_xlfn.XLOOKUP($F72,Main_OG!$D$1:$D$766,Main_OG!AB$1:AB$766,"")</f>
        <v>17.134646247082848</v>
      </c>
      <c r="AI72" s="48">
        <f>_xlfn.XLOOKUP($F72,Main_OG!$D$1:$D$766,Main_OG!AC$1:AC$766,"")</f>
        <v>3.8713752811270652</v>
      </c>
      <c r="AJ72" s="48">
        <f>_xlfn.XLOOKUP($F72,Main_OG!$D$1:$D$766,Main_OG!AD$1:AD$766,"")</f>
        <v>0.62810595158289428</v>
      </c>
    </row>
    <row r="73" spans="2:36" x14ac:dyDescent="0.35">
      <c r="B73" s="36" t="s">
        <v>1021</v>
      </c>
      <c r="C73" s="45" t="s">
        <v>824</v>
      </c>
      <c r="D73" s="45" t="s">
        <v>4341</v>
      </c>
      <c r="E73" s="36" t="s">
        <v>4485</v>
      </c>
      <c r="F73" s="36" t="str">
        <f t="shared" si="3"/>
        <v>2019_AK</v>
      </c>
      <c r="G73" s="45">
        <v>2019</v>
      </c>
      <c r="H73" s="45">
        <f>_xlfn.XLOOKUP(J73,Main_OG!$B$1:$B$766,Main_OG!$O$1:$O$766,"")</f>
        <v>0</v>
      </c>
      <c r="I73" s="45">
        <f>_xlfn.XLOOKUP(F73,Main_OG!$D$1:$D$766,Main_OG!$J$1:$J$766,"")</f>
        <v>0</v>
      </c>
      <c r="J73" s="45" t="s">
        <v>824</v>
      </c>
      <c r="K73" s="45" t="str">
        <f t="shared" si="4"/>
        <v>Alaska Electric Light&amp;Power Co_AK</v>
      </c>
      <c r="L73" s="45" t="str">
        <f t="shared" si="5"/>
        <v>Alaska Electric Light Power Co_AK</v>
      </c>
      <c r="M73" s="45" t="s">
        <v>1035</v>
      </c>
      <c r="N73" s="45">
        <v>0</v>
      </c>
      <c r="O73" s="45">
        <v>2354</v>
      </c>
      <c r="P73" s="45">
        <v>133</v>
      </c>
      <c r="Q73" s="45">
        <v>14793</v>
      </c>
      <c r="R73" s="45">
        <v>0</v>
      </c>
      <c r="S73" s="45">
        <v>121011</v>
      </c>
      <c r="T73" s="45">
        <v>73577</v>
      </c>
      <c r="U73" s="45">
        <v>143208</v>
      </c>
      <c r="V73" s="45">
        <v>0</v>
      </c>
      <c r="W73" s="45">
        <v>12.042045999999999</v>
      </c>
      <c r="X73" s="45">
        <v>12.002663999999999</v>
      </c>
      <c r="Y73" s="45">
        <v>14.181819000000001</v>
      </c>
      <c r="Z73" s="46">
        <v>52325.3</v>
      </c>
      <c r="AA73" s="46">
        <v>71326.453136096767</v>
      </c>
      <c r="AB73" s="47">
        <f>_xlfn.XLOOKUP($F73,Main_OG!$D$1:$D$766,Main_OG!AJ$1:AJ$766,"")</f>
        <v>1111904</v>
      </c>
      <c r="AC73" s="47">
        <f>_xlfn.XLOOKUP($F73,Main_OG!$D$1:$D$766,Main_OG!AK$1:AK$766,"")</f>
        <v>3216424</v>
      </c>
      <c r="AD73" s="47">
        <f>_xlfn.XLOOKUP($F73,Main_OG!$D$1:$D$766,Main_OG!AL$1:AL$766,"")</f>
        <v>49373842</v>
      </c>
      <c r="AE73" s="47">
        <f>_xlfn.XLOOKUP($F73,Main_OG!$D$1:$D$766,Main_OG!AM$1:AM$766,"")</f>
        <v>0</v>
      </c>
      <c r="AF73" s="48">
        <f>_xlfn.XLOOKUP($F73,Main_OG!$D$1:$D$766,Main_OG!Z$1:Z$766,"")</f>
        <v>7.11</v>
      </c>
      <c r="AG73" s="48">
        <f>_xlfn.XLOOKUP($F73,Main_OG!$D$1:$D$766,Main_OG!AA$1:AA$766,"")</f>
        <v>3.51</v>
      </c>
      <c r="AH73" s="48">
        <f>_xlfn.XLOOKUP($F73,Main_OG!$D$1:$D$766,Main_OG!AB$1:AB$766,"")</f>
        <v>15.74</v>
      </c>
      <c r="AI73" s="48">
        <f>_xlfn.XLOOKUP($F73,Main_OG!$D$1:$D$766,Main_OG!AC$1:AC$766,"")</f>
        <v>6.97</v>
      </c>
      <c r="AJ73" s="48">
        <f>_xlfn.XLOOKUP($F73,Main_OG!$D$1:$D$766,Main_OG!AD$1:AD$766,"")</f>
        <v>0.60296766622862785</v>
      </c>
    </row>
    <row r="74" spans="2:36" x14ac:dyDescent="0.35">
      <c r="B74" s="36" t="s">
        <v>1021</v>
      </c>
      <c r="C74" s="45" t="s">
        <v>824</v>
      </c>
      <c r="D74" s="45" t="s">
        <v>4341</v>
      </c>
      <c r="E74" s="36" t="s">
        <v>4485</v>
      </c>
      <c r="F74" s="36" t="str">
        <f t="shared" si="3"/>
        <v>2020_AK</v>
      </c>
      <c r="G74" s="45">
        <v>2020</v>
      </c>
      <c r="H74" s="45">
        <f>_xlfn.XLOOKUP(J74,Main_OG!$B$1:$B$766,Main_OG!$O$1:$O$766,"")</f>
        <v>0</v>
      </c>
      <c r="I74" s="45">
        <f>_xlfn.XLOOKUP(F74,Main_OG!$D$1:$D$766,Main_OG!$J$1:$J$766,"")</f>
        <v>0</v>
      </c>
      <c r="J74" s="45" t="s">
        <v>824</v>
      </c>
      <c r="K74" s="45" t="str">
        <f t="shared" si="4"/>
        <v>Alaska Electric Light&amp;Power Co_AK</v>
      </c>
      <c r="L74" s="45" t="str">
        <f t="shared" si="5"/>
        <v>Alaska Electric Light Power Co_AK</v>
      </c>
      <c r="M74" s="45" t="s">
        <v>1036</v>
      </c>
      <c r="N74" s="45">
        <v>0</v>
      </c>
      <c r="O74" s="45">
        <v>2374</v>
      </c>
      <c r="P74" s="45">
        <v>128</v>
      </c>
      <c r="Q74" s="45">
        <v>0</v>
      </c>
      <c r="R74" s="45">
        <v>0</v>
      </c>
      <c r="S74" s="45">
        <v>114502</v>
      </c>
      <c r="T74" s="45">
        <v>113405</v>
      </c>
      <c r="U74" s="45">
        <v>0</v>
      </c>
      <c r="V74" s="45">
        <v>0</v>
      </c>
      <c r="W74" s="45">
        <v>10.438333</v>
      </c>
      <c r="X74" s="45">
        <v>11.534324</v>
      </c>
      <c r="Y74" s="45">
        <v>0</v>
      </c>
      <c r="Z74" s="46">
        <v>50344.6</v>
      </c>
      <c r="AA74" s="46">
        <v>68769.82381562519</v>
      </c>
      <c r="AB74" s="47">
        <f>_xlfn.XLOOKUP($F74,Main_OG!$D$1:$D$766,Main_OG!AJ$1:AJ$766,"")</f>
        <v>1175756</v>
      </c>
      <c r="AC74" s="47">
        <f>_xlfn.XLOOKUP($F74,Main_OG!$D$1:$D$766,Main_OG!AK$1:AK$766,"")</f>
        <v>3567080</v>
      </c>
      <c r="AD74" s="47">
        <f>_xlfn.XLOOKUP($F74,Main_OG!$D$1:$D$766,Main_OG!AL$1:AL$766,"")</f>
        <v>46219482</v>
      </c>
      <c r="AE74" s="47">
        <f>_xlfn.XLOOKUP($F74,Main_OG!$D$1:$D$766,Main_OG!AM$1:AM$766,"")</f>
        <v>0</v>
      </c>
      <c r="AF74" s="48">
        <f>_xlfn.XLOOKUP($F74,Main_OG!$D$1:$D$766,Main_OG!Z$1:Z$766,"")</f>
        <v>0</v>
      </c>
      <c r="AG74" s="48">
        <f>_xlfn.XLOOKUP($F74,Main_OG!$D$1:$D$766,Main_OG!AA$1:AA$766,"")</f>
        <v>3.46</v>
      </c>
      <c r="AH74" s="48">
        <f>_xlfn.XLOOKUP($F74,Main_OG!$D$1:$D$766,Main_OG!AB$1:AB$766,"")</f>
        <v>11.67</v>
      </c>
      <c r="AI74" s="48">
        <f>_xlfn.XLOOKUP($F74,Main_OG!$D$1:$D$766,Main_OG!AC$1:AC$766,"")</f>
        <v>6.42</v>
      </c>
      <c r="AJ74" s="48">
        <f>_xlfn.XLOOKUP($F74,Main_OG!$D$1:$D$766,Main_OG!AD$1:AD$766,"")</f>
        <v>0.5848556097000881</v>
      </c>
    </row>
    <row r="75" spans="2:36" x14ac:dyDescent="0.35">
      <c r="B75" s="36" t="s">
        <v>1037</v>
      </c>
      <c r="C75" s="45" t="s">
        <v>824</v>
      </c>
      <c r="D75" s="45" t="s">
        <v>4342</v>
      </c>
      <c r="E75" s="36" t="s">
        <v>1042</v>
      </c>
      <c r="F75" s="36" t="str">
        <f t="shared" si="3"/>
        <v>2006_AK</v>
      </c>
      <c r="G75" s="45">
        <v>2006</v>
      </c>
      <c r="H75" s="45">
        <f>_xlfn.XLOOKUP(J75,Main_OG!$B$1:$B$766,Main_OG!$O$1:$O$766,"")</f>
        <v>0</v>
      </c>
      <c r="I75" s="45">
        <f>_xlfn.XLOOKUP(F75,Main_OG!$D$1:$D$766,Main_OG!$J$1:$J$766,"")</f>
        <v>0</v>
      </c>
      <c r="J75" s="45" t="s">
        <v>824</v>
      </c>
      <c r="K75" s="45" t="str">
        <f t="shared" si="4"/>
        <v>Alaska Power Co_AK</v>
      </c>
      <c r="L75" s="45" t="str">
        <f t="shared" si="5"/>
        <v>Alaska Power and Telephone Co_AK</v>
      </c>
      <c r="M75" s="45" t="s">
        <v>1038</v>
      </c>
      <c r="N75" s="45">
        <v>0</v>
      </c>
      <c r="O75" s="45">
        <v>2001</v>
      </c>
      <c r="P75" s="45">
        <v>0</v>
      </c>
      <c r="Q75" s="45">
        <v>4447</v>
      </c>
      <c r="R75" s="45">
        <v>0</v>
      </c>
      <c r="S75" s="45">
        <v>9638</v>
      </c>
      <c r="T75" s="45">
        <v>0</v>
      </c>
      <c r="U75" s="45">
        <v>6156</v>
      </c>
      <c r="V75" s="45">
        <v>0</v>
      </c>
      <c r="W75" s="45">
        <v>23.013921058286972</v>
      </c>
      <c r="X75" s="45">
        <v>0</v>
      </c>
      <c r="Y75" s="45">
        <v>26.627449284138589</v>
      </c>
      <c r="Z75" s="46">
        <v>47546.2</v>
      </c>
      <c r="AA75" s="46">
        <v>70407.314060968274</v>
      </c>
      <c r="AB75" s="47">
        <f>_xlfn.XLOOKUP($F75,Main_OG!$D$1:$D$766,Main_OG!AJ$1:AJ$766,"")</f>
        <v>968457.74</v>
      </c>
      <c r="AC75" s="47">
        <f>_xlfn.XLOOKUP($F75,Main_OG!$D$1:$D$766,Main_OG!AK$1:AK$766,"")</f>
        <v>2895506.1599999997</v>
      </c>
      <c r="AD75" s="47">
        <f>_xlfn.XLOOKUP($F75,Main_OG!$D$1:$D$766,Main_OG!AL$1:AL$766,"")</f>
        <v>88962825.159999996</v>
      </c>
      <c r="AE75" s="47">
        <f>_xlfn.XLOOKUP($F75,Main_OG!$D$1:$D$766,Main_OG!AM$1:AM$766,"")</f>
        <v>0</v>
      </c>
      <c r="AF75" s="48">
        <f>_xlfn.XLOOKUP($F75,Main_OG!$D$1:$D$766,Main_OG!Z$1:Z$766,"")</f>
        <v>0</v>
      </c>
      <c r="AG75" s="48">
        <f>_xlfn.XLOOKUP($F75,Main_OG!$D$1:$D$766,Main_OG!AA$1:AA$766,"")</f>
        <v>2.2465548173415608</v>
      </c>
      <c r="AH75" s="48">
        <f>_xlfn.XLOOKUP($F75,Main_OG!$D$1:$D$766,Main_OG!AB$1:AB$766,"")</f>
        <v>14.13114039693003</v>
      </c>
      <c r="AI75" s="48">
        <f>_xlfn.XLOOKUP($F75,Main_OG!$D$1:$D$766,Main_OG!AC$1:AC$766,"")</f>
        <v>7.1610124069250478</v>
      </c>
      <c r="AJ75" s="48">
        <f>_xlfn.XLOOKUP($F75,Main_OG!$D$1:$D$766,Main_OG!AD$1:AD$766,"")</f>
        <v>0.4704061490499184</v>
      </c>
    </row>
    <row r="76" spans="2:36" x14ac:dyDescent="0.35">
      <c r="B76" s="36" t="s">
        <v>1037</v>
      </c>
      <c r="C76" s="45" t="s">
        <v>824</v>
      </c>
      <c r="D76" s="45" t="s">
        <v>4342</v>
      </c>
      <c r="E76" s="36" t="s">
        <v>1042</v>
      </c>
      <c r="F76" s="36" t="str">
        <f t="shared" si="3"/>
        <v>2007_AK</v>
      </c>
      <c r="G76" s="45">
        <v>2007</v>
      </c>
      <c r="H76" s="45">
        <f>_xlfn.XLOOKUP(J76,Main_OG!$B$1:$B$766,Main_OG!$O$1:$O$766,"")</f>
        <v>0</v>
      </c>
      <c r="I76" s="45">
        <f>_xlfn.XLOOKUP(F76,Main_OG!$D$1:$D$766,Main_OG!$J$1:$J$766,"")</f>
        <v>0</v>
      </c>
      <c r="J76" s="45" t="s">
        <v>824</v>
      </c>
      <c r="K76" s="45" t="str">
        <f t="shared" si="4"/>
        <v>Alaska Power Co_AK</v>
      </c>
      <c r="L76" s="45" t="str">
        <f t="shared" si="5"/>
        <v>Alaska Power and Telephone Co_AK</v>
      </c>
      <c r="M76" s="45" t="s">
        <v>1039</v>
      </c>
      <c r="N76" s="45">
        <v>0</v>
      </c>
      <c r="O76" s="45">
        <v>2058</v>
      </c>
      <c r="P76" s="45">
        <v>0</v>
      </c>
      <c r="Q76" s="45">
        <v>4511</v>
      </c>
      <c r="R76" s="45">
        <v>0</v>
      </c>
      <c r="S76" s="45">
        <v>9933</v>
      </c>
      <c r="T76" s="45">
        <v>0</v>
      </c>
      <c r="U76" s="45">
        <v>6108</v>
      </c>
      <c r="V76" s="45">
        <v>0</v>
      </c>
      <c r="W76" s="45">
        <v>22.97</v>
      </c>
      <c r="X76" s="45">
        <v>0</v>
      </c>
      <c r="Y76" s="45">
        <v>26.28</v>
      </c>
      <c r="Z76" s="46">
        <v>50126.7</v>
      </c>
      <c r="AA76" s="46">
        <v>73683.227987652499</v>
      </c>
      <c r="AB76" s="47">
        <f>_xlfn.XLOOKUP($F76,Main_OG!$D$1:$D$766,Main_OG!AJ$1:AJ$766,"")</f>
        <v>996372</v>
      </c>
      <c r="AC76" s="47">
        <f>_xlfn.XLOOKUP($F76,Main_OG!$D$1:$D$766,Main_OG!AK$1:AK$766,"")</f>
        <v>3695916</v>
      </c>
      <c r="AD76" s="47">
        <f>_xlfn.XLOOKUP($F76,Main_OG!$D$1:$D$766,Main_OG!AL$1:AL$766,"")</f>
        <v>83891130</v>
      </c>
      <c r="AE76" s="47">
        <f>_xlfn.XLOOKUP($F76,Main_OG!$D$1:$D$766,Main_OG!AM$1:AM$766,"")</f>
        <v>0</v>
      </c>
      <c r="AF76" s="48">
        <f>_xlfn.XLOOKUP($F76,Main_OG!$D$1:$D$766,Main_OG!Z$1:Z$766,"")</f>
        <v>0</v>
      </c>
      <c r="AG76" s="48">
        <f>_xlfn.XLOOKUP($F76,Main_OG!$D$1:$D$766,Main_OG!AA$1:AA$766,"")</f>
        <v>2.2465548173415608</v>
      </c>
      <c r="AH76" s="48">
        <f>_xlfn.XLOOKUP($F76,Main_OG!$D$1:$D$766,Main_OG!AB$1:AB$766,"")</f>
        <v>15.097711394063451</v>
      </c>
      <c r="AI76" s="48">
        <f>_xlfn.XLOOKUP($F76,Main_OG!$D$1:$D$766,Main_OG!AC$1:AC$766,"")</f>
        <v>7.3815467393807772</v>
      </c>
      <c r="AJ76" s="48">
        <f>_xlfn.XLOOKUP($F76,Main_OG!$D$1:$D$766,Main_OG!AD$1:AD$766,"")</f>
        <v>0.58103021845052572</v>
      </c>
    </row>
    <row r="77" spans="2:36" x14ac:dyDescent="0.35">
      <c r="B77" s="36" t="s">
        <v>1037</v>
      </c>
      <c r="C77" s="45" t="s">
        <v>824</v>
      </c>
      <c r="D77" s="45" t="s">
        <v>4342</v>
      </c>
      <c r="E77" s="36" t="s">
        <v>1042</v>
      </c>
      <c r="F77" s="36" t="str">
        <f t="shared" si="3"/>
        <v>2008_AK</v>
      </c>
      <c r="G77" s="45">
        <v>2008</v>
      </c>
      <c r="H77" s="45">
        <f>_xlfn.XLOOKUP(J77,Main_OG!$B$1:$B$766,Main_OG!$O$1:$O$766,"")</f>
        <v>0</v>
      </c>
      <c r="I77" s="45">
        <f>_xlfn.XLOOKUP(F77,Main_OG!$D$1:$D$766,Main_OG!$J$1:$J$766,"")</f>
        <v>0</v>
      </c>
      <c r="J77" s="45" t="s">
        <v>824</v>
      </c>
      <c r="K77" s="45" t="str">
        <f t="shared" si="4"/>
        <v>Alaska Power Co_AK</v>
      </c>
      <c r="L77" s="45" t="str">
        <f t="shared" si="5"/>
        <v>Alaska Power and Telephone Co_AK</v>
      </c>
      <c r="M77" s="45" t="s">
        <v>1040</v>
      </c>
      <c r="N77" s="45">
        <v>0</v>
      </c>
      <c r="O77" s="45">
        <v>2105</v>
      </c>
      <c r="P77" s="45">
        <v>0</v>
      </c>
      <c r="Q77" s="45">
        <v>4541</v>
      </c>
      <c r="R77" s="45">
        <v>0</v>
      </c>
      <c r="S77" s="45">
        <v>43036</v>
      </c>
      <c r="T77" s="45">
        <v>0</v>
      </c>
      <c r="U77" s="45">
        <v>23131</v>
      </c>
      <c r="V77" s="45">
        <v>0</v>
      </c>
      <c r="W77" s="45">
        <v>27.09</v>
      </c>
      <c r="X77" s="45">
        <v>0</v>
      </c>
      <c r="Y77" s="45">
        <v>29.44</v>
      </c>
      <c r="Z77" s="46">
        <v>49926.6</v>
      </c>
      <c r="AA77" s="46">
        <v>72625.262744470543</v>
      </c>
      <c r="AB77" s="47">
        <f>_xlfn.XLOOKUP($F77,Main_OG!$D$1:$D$766,Main_OG!AJ$1:AJ$766,"")</f>
        <v>994228</v>
      </c>
      <c r="AC77" s="47">
        <f>_xlfn.XLOOKUP($F77,Main_OG!$D$1:$D$766,Main_OG!AK$1:AK$766,"")</f>
        <v>3309288</v>
      </c>
      <c r="AD77" s="47">
        <f>_xlfn.XLOOKUP($F77,Main_OG!$D$1:$D$766,Main_OG!AL$1:AL$766,"")</f>
        <v>88306788</v>
      </c>
      <c r="AE77" s="47">
        <f>_xlfn.XLOOKUP($F77,Main_OG!$D$1:$D$766,Main_OG!AM$1:AM$766,"")</f>
        <v>0</v>
      </c>
      <c r="AF77" s="48">
        <f>_xlfn.XLOOKUP($F77,Main_OG!$D$1:$D$766,Main_OG!Z$1:Z$766,"")</f>
        <v>0</v>
      </c>
      <c r="AG77" s="48">
        <f>_xlfn.XLOOKUP($F77,Main_OG!$D$1:$D$766,Main_OG!AA$1:AA$766,"")</f>
        <v>2.2204719344600159</v>
      </c>
      <c r="AH77" s="48">
        <f>_xlfn.XLOOKUP($F77,Main_OG!$D$1:$D$766,Main_OG!AB$1:AB$766,"")</f>
        <v>19.619187803472759</v>
      </c>
      <c r="AI77" s="48">
        <f>_xlfn.XLOOKUP($F77,Main_OG!$D$1:$D$766,Main_OG!AC$1:AC$766,"")</f>
        <v>9.1182546074696553</v>
      </c>
      <c r="AJ77" s="48">
        <f>_xlfn.XLOOKUP($F77,Main_OG!$D$1:$D$766,Main_OG!AD$1:AD$766,"")</f>
        <v>0.68330088246943577</v>
      </c>
    </row>
    <row r="78" spans="2:36" x14ac:dyDescent="0.35">
      <c r="B78" s="36" t="s">
        <v>1037</v>
      </c>
      <c r="C78" s="45" t="s">
        <v>824</v>
      </c>
      <c r="D78" s="45" t="s">
        <v>4342</v>
      </c>
      <c r="E78" s="36" t="s">
        <v>1042</v>
      </c>
      <c r="F78" s="36" t="str">
        <f t="shared" si="3"/>
        <v>2009_AK</v>
      </c>
      <c r="G78" s="45">
        <v>2009</v>
      </c>
      <c r="H78" s="45">
        <f>_xlfn.XLOOKUP(J78,Main_OG!$B$1:$B$766,Main_OG!$O$1:$O$766,"")</f>
        <v>0</v>
      </c>
      <c r="I78" s="45">
        <f>_xlfn.XLOOKUP(F78,Main_OG!$D$1:$D$766,Main_OG!$J$1:$J$766,"")</f>
        <v>0</v>
      </c>
      <c r="J78" s="45" t="s">
        <v>824</v>
      </c>
      <c r="K78" s="45" t="str">
        <f t="shared" si="4"/>
        <v>Alaska Power Co_AK</v>
      </c>
      <c r="L78" s="45" t="str">
        <f t="shared" si="5"/>
        <v>Alaska Power and Telephone Co_AK</v>
      </c>
      <c r="M78" s="45" t="s">
        <v>1041</v>
      </c>
      <c r="N78" s="45">
        <v>0</v>
      </c>
      <c r="O78" s="45">
        <v>2124</v>
      </c>
      <c r="P78" s="45">
        <v>0</v>
      </c>
      <c r="Q78" s="45">
        <v>4572</v>
      </c>
      <c r="R78" s="45">
        <v>0</v>
      </c>
      <c r="S78" s="45">
        <v>42732</v>
      </c>
      <c r="T78" s="45">
        <v>0</v>
      </c>
      <c r="U78" s="45">
        <v>23894</v>
      </c>
      <c r="V78" s="45">
        <v>0</v>
      </c>
      <c r="W78" s="45">
        <v>24.16</v>
      </c>
      <c r="X78" s="45">
        <v>0</v>
      </c>
      <c r="Y78" s="45">
        <v>26.61</v>
      </c>
      <c r="Z78" s="46">
        <v>54951.9</v>
      </c>
      <c r="AA78" s="46">
        <v>78626.832356791798</v>
      </c>
      <c r="AB78" s="47">
        <f>_xlfn.XLOOKUP($F78,Main_OG!$D$1:$D$766,Main_OG!AJ$1:AJ$766,"")</f>
        <v>1025918</v>
      </c>
      <c r="AC78" s="47">
        <f>_xlfn.XLOOKUP($F78,Main_OG!$D$1:$D$766,Main_OG!AK$1:AK$766,"")</f>
        <v>3992640</v>
      </c>
      <c r="AD78" s="47">
        <f>_xlfn.XLOOKUP($F78,Main_OG!$D$1:$D$766,Main_OG!AL$1:AL$766,"")</f>
        <v>77900336</v>
      </c>
      <c r="AE78" s="47">
        <f>_xlfn.XLOOKUP($F78,Main_OG!$D$1:$D$766,Main_OG!AM$1:AM$766,"")</f>
        <v>0</v>
      </c>
      <c r="AF78" s="48">
        <f>_xlfn.XLOOKUP($F78,Main_OG!$D$1:$D$766,Main_OG!Z$1:Z$766,"")</f>
        <v>0</v>
      </c>
      <c r="AG78" s="48">
        <f>_xlfn.XLOOKUP($F78,Main_OG!$D$1:$D$766,Main_OG!AA$1:AA$766,"")</f>
        <v>2.2743975091886082</v>
      </c>
      <c r="AH78" s="48">
        <f>_xlfn.XLOOKUP($F78,Main_OG!$D$1:$D$766,Main_OG!AB$1:AB$766,"")</f>
        <v>14.15708861161818</v>
      </c>
      <c r="AI78" s="48">
        <f>_xlfn.XLOOKUP($F78,Main_OG!$D$1:$D$766,Main_OG!AC$1:AC$766,"")</f>
        <v>4.5973007921271787</v>
      </c>
      <c r="AJ78" s="48">
        <f>_xlfn.XLOOKUP($F78,Main_OG!$D$1:$D$766,Main_OG!AD$1:AD$766,"")</f>
        <v>0.68314474405108627</v>
      </c>
    </row>
    <row r="79" spans="2:36" x14ac:dyDescent="0.35">
      <c r="B79" s="36" t="s">
        <v>1042</v>
      </c>
      <c r="C79" s="45" t="s">
        <v>824</v>
      </c>
      <c r="D79" s="45" t="s">
        <v>4342</v>
      </c>
      <c r="E79" s="36" t="s">
        <v>1042</v>
      </c>
      <c r="F79" s="36" t="str">
        <f t="shared" si="3"/>
        <v>2010_AK</v>
      </c>
      <c r="G79" s="45">
        <v>2010</v>
      </c>
      <c r="H79" s="45">
        <f>_xlfn.XLOOKUP(J79,Main_OG!$B$1:$B$766,Main_OG!$O$1:$O$766,"")</f>
        <v>0</v>
      </c>
      <c r="I79" s="45">
        <f>_xlfn.XLOOKUP(F79,Main_OG!$D$1:$D$766,Main_OG!$J$1:$J$766,"")</f>
        <v>0</v>
      </c>
      <c r="J79" s="45" t="s">
        <v>824</v>
      </c>
      <c r="K79" s="45" t="str">
        <f t="shared" si="4"/>
        <v>Alaska Power and Telephone Co_AK</v>
      </c>
      <c r="L79" s="45" t="str">
        <f t="shared" si="5"/>
        <v>Alaska Power and Telephone Co_AK</v>
      </c>
      <c r="M79" s="45" t="s">
        <v>1043</v>
      </c>
      <c r="N79" s="45">
        <v>0</v>
      </c>
      <c r="O79" s="45">
        <v>2146</v>
      </c>
      <c r="P79" s="45">
        <v>0</v>
      </c>
      <c r="Q79" s="45">
        <v>4721</v>
      </c>
      <c r="R79" s="45">
        <v>0</v>
      </c>
      <c r="S79" s="45">
        <v>40930</v>
      </c>
      <c r="T79" s="45">
        <v>0</v>
      </c>
      <c r="U79" s="45">
        <v>23648</v>
      </c>
      <c r="V79" s="45">
        <v>0</v>
      </c>
      <c r="W79" s="45">
        <v>25.06</v>
      </c>
      <c r="X79" s="45">
        <v>0</v>
      </c>
      <c r="Y79" s="45">
        <v>27.81</v>
      </c>
      <c r="Z79" s="46">
        <v>53652</v>
      </c>
      <c r="AA79" s="46">
        <v>75144.751548358356</v>
      </c>
      <c r="AB79" s="47">
        <f>_xlfn.XLOOKUP($F79,Main_OG!$D$1:$D$766,Main_OG!AJ$1:AJ$766,"")</f>
        <v>993000</v>
      </c>
      <c r="AC79" s="47">
        <f>_xlfn.XLOOKUP($F79,Main_OG!$D$1:$D$766,Main_OG!AK$1:AK$766,"")</f>
        <v>3244592</v>
      </c>
      <c r="AD79" s="47">
        <f>_xlfn.XLOOKUP($F79,Main_OG!$D$1:$D$766,Main_OG!AL$1:AL$766,"")</f>
        <v>81353948</v>
      </c>
      <c r="AE79" s="47">
        <f>_xlfn.XLOOKUP($F79,Main_OG!$D$1:$D$766,Main_OG!AM$1:AM$766,"")</f>
        <v>0</v>
      </c>
      <c r="AF79" s="48">
        <f>_xlfn.XLOOKUP($F79,Main_OG!$D$1:$D$766,Main_OG!Z$1:Z$766,"")</f>
        <v>0</v>
      </c>
      <c r="AG79" s="48">
        <f>_xlfn.XLOOKUP($F79,Main_OG!$D$1:$D$766,Main_OG!AA$1:AA$766,"")</f>
        <v>2.2935982820086371</v>
      </c>
      <c r="AH79" s="48">
        <f>_xlfn.XLOOKUP($F79,Main_OG!$D$1:$D$766,Main_OG!AB$1:AB$766,"")</f>
        <v>17.815786882646659</v>
      </c>
      <c r="AI79" s="48">
        <f>_xlfn.XLOOKUP($F79,Main_OG!$D$1:$D$766,Main_OG!AC$1:AC$766,"")</f>
        <v>4.9924248044436963</v>
      </c>
      <c r="AJ79" s="48">
        <f>_xlfn.XLOOKUP($F79,Main_OG!$D$1:$D$766,Main_OG!AD$1:AD$766,"")</f>
        <v>0.70992248279802228</v>
      </c>
    </row>
    <row r="80" spans="2:36" x14ac:dyDescent="0.35">
      <c r="B80" s="36" t="s">
        <v>1042</v>
      </c>
      <c r="C80" s="45" t="s">
        <v>824</v>
      </c>
      <c r="D80" s="45" t="s">
        <v>4342</v>
      </c>
      <c r="E80" s="36" t="s">
        <v>1042</v>
      </c>
      <c r="F80" s="36" t="str">
        <f t="shared" si="3"/>
        <v>2011_AK</v>
      </c>
      <c r="G80" s="45">
        <v>2011</v>
      </c>
      <c r="H80" s="45">
        <f>_xlfn.XLOOKUP(J80,Main_OG!$B$1:$B$766,Main_OG!$O$1:$O$766,"")</f>
        <v>0</v>
      </c>
      <c r="I80" s="45">
        <f>_xlfn.XLOOKUP(F80,Main_OG!$D$1:$D$766,Main_OG!$J$1:$J$766,"")</f>
        <v>0</v>
      </c>
      <c r="J80" s="45" t="s">
        <v>824</v>
      </c>
      <c r="K80" s="45" t="str">
        <f t="shared" si="4"/>
        <v>Alaska Power and Telephone Co_AK</v>
      </c>
      <c r="L80" s="45" t="str">
        <f t="shared" si="5"/>
        <v>Alaska Power and Telephone Co_AK</v>
      </c>
      <c r="M80" s="45" t="s">
        <v>1044</v>
      </c>
      <c r="N80" s="45">
        <v>0</v>
      </c>
      <c r="O80" s="45">
        <v>2178</v>
      </c>
      <c r="P80" s="45">
        <v>0</v>
      </c>
      <c r="Q80" s="45">
        <v>4774</v>
      </c>
      <c r="R80" s="45">
        <v>0</v>
      </c>
      <c r="S80" s="45">
        <v>41673</v>
      </c>
      <c r="T80" s="45">
        <v>0</v>
      </c>
      <c r="U80" s="45">
        <v>24241</v>
      </c>
      <c r="V80" s="45">
        <v>0</v>
      </c>
      <c r="W80" s="45">
        <v>27.94</v>
      </c>
      <c r="X80" s="45">
        <v>0</v>
      </c>
      <c r="Y80" s="45">
        <v>31.04</v>
      </c>
      <c r="Z80" s="46">
        <v>54045.5</v>
      </c>
      <c r="AA80" s="46">
        <v>74819.097140025115</v>
      </c>
      <c r="AB80" s="47">
        <f>_xlfn.XLOOKUP($F80,Main_OG!$D$1:$D$766,Main_OG!AJ$1:AJ$766,"")</f>
        <v>1023324</v>
      </c>
      <c r="AC80" s="47">
        <f>_xlfn.XLOOKUP($F80,Main_OG!$D$1:$D$766,Main_OG!AK$1:AK$766,"")</f>
        <v>3226522</v>
      </c>
      <c r="AD80" s="47">
        <f>_xlfn.XLOOKUP($F80,Main_OG!$D$1:$D$766,Main_OG!AL$1:AL$766,"")</f>
        <v>85181020</v>
      </c>
      <c r="AE80" s="47">
        <f>_xlfn.XLOOKUP($F80,Main_OG!$D$1:$D$766,Main_OG!AM$1:AM$766,"")</f>
        <v>0</v>
      </c>
      <c r="AF80" s="48">
        <f>_xlfn.XLOOKUP($F80,Main_OG!$D$1:$D$766,Main_OG!Z$1:Z$766,"")</f>
        <v>6.17</v>
      </c>
      <c r="AG80" s="48">
        <f>_xlfn.XLOOKUP($F80,Main_OG!$D$1:$D$766,Main_OG!AA$1:AA$766,"")</f>
        <v>1.73</v>
      </c>
      <c r="AH80" s="48">
        <f>_xlfn.XLOOKUP($F80,Main_OG!$D$1:$D$766,Main_OG!AB$1:AB$766,"")</f>
        <v>22.758921780738341</v>
      </c>
      <c r="AI80" s="48">
        <f>_xlfn.XLOOKUP($F80,Main_OG!$D$1:$D$766,Main_OG!AC$1:AC$766,"")</f>
        <v>4.97</v>
      </c>
      <c r="AJ80" s="48">
        <f>_xlfn.XLOOKUP($F80,Main_OG!$D$1:$D$766,Main_OG!AD$1:AD$766,"")</f>
        <v>0.75949643062398253</v>
      </c>
    </row>
    <row r="81" spans="2:36" x14ac:dyDescent="0.35">
      <c r="B81" s="36" t="s">
        <v>1042</v>
      </c>
      <c r="C81" s="45" t="s">
        <v>824</v>
      </c>
      <c r="D81" s="45" t="s">
        <v>4342</v>
      </c>
      <c r="E81" s="36" t="s">
        <v>1042</v>
      </c>
      <c r="F81" s="36" t="str">
        <f t="shared" si="3"/>
        <v>2012_AK</v>
      </c>
      <c r="G81" s="45">
        <v>2012</v>
      </c>
      <c r="H81" s="45">
        <f>_xlfn.XLOOKUP(J81,Main_OG!$B$1:$B$766,Main_OG!$O$1:$O$766,"")</f>
        <v>0</v>
      </c>
      <c r="I81" s="45">
        <f>_xlfn.XLOOKUP(F81,Main_OG!$D$1:$D$766,Main_OG!$J$1:$J$766,"")</f>
        <v>0</v>
      </c>
      <c r="J81" s="45" t="s">
        <v>824</v>
      </c>
      <c r="K81" s="45" t="str">
        <f t="shared" si="4"/>
        <v>Alaska Power and Telephone Co_AK</v>
      </c>
      <c r="L81" s="45" t="str">
        <f t="shared" si="5"/>
        <v>Alaska Power and Telephone Co_AK</v>
      </c>
      <c r="M81" s="45" t="s">
        <v>1045</v>
      </c>
      <c r="N81" s="45">
        <v>0</v>
      </c>
      <c r="O81" s="45">
        <v>2173</v>
      </c>
      <c r="P81" s="45">
        <v>0</v>
      </c>
      <c r="Q81" s="45">
        <v>4803</v>
      </c>
      <c r="R81" s="45">
        <v>0</v>
      </c>
      <c r="S81" s="45">
        <v>40397</v>
      </c>
      <c r="T81" s="45">
        <v>0</v>
      </c>
      <c r="U81" s="45">
        <v>24391</v>
      </c>
      <c r="V81" s="45">
        <v>0</v>
      </c>
      <c r="W81" s="45">
        <v>26.499493000000001</v>
      </c>
      <c r="X81" s="45">
        <v>0</v>
      </c>
      <c r="Y81" s="45">
        <v>30.626051</v>
      </c>
      <c r="Z81" s="46">
        <v>57087.4</v>
      </c>
      <c r="AA81" s="46">
        <v>78115.241991762567</v>
      </c>
      <c r="AB81" s="47">
        <f>_xlfn.XLOOKUP($F81,Main_OG!$D$1:$D$766,Main_OG!AJ$1:AJ$766,"")</f>
        <v>1060426</v>
      </c>
      <c r="AC81" s="47">
        <f>_xlfn.XLOOKUP($F81,Main_OG!$D$1:$D$766,Main_OG!AK$1:AK$766,"")</f>
        <v>3420144</v>
      </c>
      <c r="AD81" s="47">
        <f>_xlfn.XLOOKUP($F81,Main_OG!$D$1:$D$766,Main_OG!AL$1:AL$766,"")</f>
        <v>80765942</v>
      </c>
      <c r="AE81" s="47">
        <f>_xlfn.XLOOKUP($F81,Main_OG!$D$1:$D$766,Main_OG!AM$1:AM$766,"")</f>
        <v>0</v>
      </c>
      <c r="AF81" s="48">
        <f>_xlfn.XLOOKUP($F81,Main_OG!$D$1:$D$766,Main_OG!Z$1:Z$766,"")</f>
        <v>6.07</v>
      </c>
      <c r="AG81" s="48">
        <f>_xlfn.XLOOKUP($F81,Main_OG!$D$1:$D$766,Main_OG!AA$1:AA$766,"")</f>
        <v>1.81</v>
      </c>
      <c r="AH81" s="48">
        <f>_xlfn.XLOOKUP($F81,Main_OG!$D$1:$D$766,Main_OG!AB$1:AB$766,"")</f>
        <v>27.04</v>
      </c>
      <c r="AI81" s="48">
        <f>_xlfn.XLOOKUP($F81,Main_OG!$D$1:$D$766,Main_OG!AC$1:AC$766,"")</f>
        <v>4.2699999999999996</v>
      </c>
      <c r="AJ81" s="48">
        <f>_xlfn.XLOOKUP($F81,Main_OG!$D$1:$D$766,Main_OG!AD$1:AD$766,"")</f>
        <v>0.75442193202762442</v>
      </c>
    </row>
    <row r="82" spans="2:36" x14ac:dyDescent="0.35">
      <c r="B82" s="36" t="s">
        <v>1042</v>
      </c>
      <c r="C82" s="45" t="s">
        <v>824</v>
      </c>
      <c r="D82" s="45" t="s">
        <v>4342</v>
      </c>
      <c r="E82" s="36" t="s">
        <v>1042</v>
      </c>
      <c r="F82" s="36" t="str">
        <f t="shared" si="3"/>
        <v>2013_AK</v>
      </c>
      <c r="G82" s="45">
        <v>2013</v>
      </c>
      <c r="H82" s="45">
        <f>_xlfn.XLOOKUP(J82,Main_OG!$B$1:$B$766,Main_OG!$O$1:$O$766,"")</f>
        <v>0</v>
      </c>
      <c r="I82" s="45">
        <f>_xlfn.XLOOKUP(F82,Main_OG!$D$1:$D$766,Main_OG!$J$1:$J$766,"")</f>
        <v>0</v>
      </c>
      <c r="J82" s="45" t="s">
        <v>824</v>
      </c>
      <c r="K82" s="45" t="str">
        <f t="shared" si="4"/>
        <v>Alaska Power and Telephone Co_AK</v>
      </c>
      <c r="L82" s="45" t="str">
        <f t="shared" si="5"/>
        <v>Alaska Power and Telephone Co_AK</v>
      </c>
      <c r="M82" s="45" t="s">
        <v>1046</v>
      </c>
      <c r="N82" s="45">
        <v>0</v>
      </c>
      <c r="O82" s="45">
        <v>2175</v>
      </c>
      <c r="P82" s="45">
        <v>0</v>
      </c>
      <c r="Q82" s="45">
        <v>4867</v>
      </c>
      <c r="R82" s="45">
        <v>0</v>
      </c>
      <c r="S82" s="45">
        <v>40728</v>
      </c>
      <c r="T82" s="45">
        <v>0</v>
      </c>
      <c r="U82" s="45">
        <v>24475</v>
      </c>
      <c r="V82" s="45">
        <v>0</v>
      </c>
      <c r="W82" s="45">
        <v>26.964251000000001</v>
      </c>
      <c r="X82" s="45">
        <v>0</v>
      </c>
      <c r="Y82" s="45">
        <v>30.680285999999999</v>
      </c>
      <c r="Z82" s="46">
        <v>54627.6</v>
      </c>
      <c r="AA82" s="46">
        <v>74058.669298533408</v>
      </c>
      <c r="AB82" s="47">
        <f>_xlfn.XLOOKUP($F82,Main_OG!$D$1:$D$766,Main_OG!AJ$1:AJ$766,"")</f>
        <v>1458036</v>
      </c>
      <c r="AC82" s="47">
        <f>_xlfn.XLOOKUP($F82,Main_OG!$D$1:$D$766,Main_OG!AK$1:AK$766,"")</f>
        <v>2771552</v>
      </c>
      <c r="AD82" s="47">
        <f>_xlfn.XLOOKUP($F82,Main_OG!$D$1:$D$766,Main_OG!AL$1:AL$766,"")</f>
        <v>69602670</v>
      </c>
      <c r="AE82" s="47">
        <f>_xlfn.XLOOKUP($F82,Main_OG!$D$1:$D$766,Main_OG!AM$1:AM$766,"")</f>
        <v>0</v>
      </c>
      <c r="AF82" s="48">
        <f>_xlfn.XLOOKUP($F82,Main_OG!$D$1:$D$766,Main_OG!Z$1:Z$766,"")</f>
        <v>0</v>
      </c>
      <c r="AG82" s="48">
        <f>_xlfn.XLOOKUP($F82,Main_OG!$D$1:$D$766,Main_OG!AA$1:AA$766,"")</f>
        <v>2.3089180475565318</v>
      </c>
      <c r="AH82" s="48">
        <f>_xlfn.XLOOKUP($F82,Main_OG!$D$1:$D$766,Main_OG!AB$1:AB$766,"")</f>
        <v>22.862714639490921</v>
      </c>
      <c r="AI82" s="48">
        <f>_xlfn.XLOOKUP($F82,Main_OG!$D$1:$D$766,Main_OG!AC$1:AC$766,"")</f>
        <v>4.4043332512284126</v>
      </c>
      <c r="AJ82" s="48">
        <f>_xlfn.XLOOKUP($F82,Main_OG!$D$1:$D$766,Main_OG!AD$1:AD$766,"")</f>
        <v>0.73100116927520231</v>
      </c>
    </row>
    <row r="83" spans="2:36" x14ac:dyDescent="0.35">
      <c r="B83" s="36" t="s">
        <v>1042</v>
      </c>
      <c r="C83" s="45" t="s">
        <v>824</v>
      </c>
      <c r="D83" s="45" t="s">
        <v>4342</v>
      </c>
      <c r="E83" s="36" t="s">
        <v>1042</v>
      </c>
      <c r="F83" s="36" t="str">
        <f t="shared" si="3"/>
        <v>2014_AK</v>
      </c>
      <c r="G83" s="45">
        <v>2014</v>
      </c>
      <c r="H83" s="45">
        <f>_xlfn.XLOOKUP(J83,Main_OG!$B$1:$B$766,Main_OG!$O$1:$O$766,"")</f>
        <v>0</v>
      </c>
      <c r="I83" s="45">
        <f>_xlfn.XLOOKUP(F83,Main_OG!$D$1:$D$766,Main_OG!$J$1:$J$766,"")</f>
        <v>0</v>
      </c>
      <c r="J83" s="45" t="s">
        <v>824</v>
      </c>
      <c r="K83" s="45" t="str">
        <f t="shared" si="4"/>
        <v>Alaska Power and Telephone Co_AK</v>
      </c>
      <c r="L83" s="45" t="str">
        <f t="shared" si="5"/>
        <v>Alaska Power and Telephone Co_AK</v>
      </c>
      <c r="M83" s="45" t="s">
        <v>1047</v>
      </c>
      <c r="N83" s="45">
        <v>0</v>
      </c>
      <c r="O83" s="45">
        <v>2302</v>
      </c>
      <c r="P83" s="45">
        <v>0</v>
      </c>
      <c r="Q83" s="45">
        <v>5328</v>
      </c>
      <c r="R83" s="45">
        <v>0</v>
      </c>
      <c r="S83" s="45">
        <v>38952</v>
      </c>
      <c r="T83" s="45">
        <v>0</v>
      </c>
      <c r="U83" s="45">
        <v>24116</v>
      </c>
      <c r="V83" s="45">
        <v>0</v>
      </c>
      <c r="W83" s="45">
        <v>26.548058999999999</v>
      </c>
      <c r="X83" s="45">
        <v>0</v>
      </c>
      <c r="Y83" s="45">
        <v>30.274507</v>
      </c>
      <c r="Z83" s="46">
        <v>53303.3</v>
      </c>
      <c r="AA83" s="46">
        <v>72317.3354136282</v>
      </c>
      <c r="AB83" s="47">
        <f>_xlfn.XLOOKUP($F83,Main_OG!$D$1:$D$766,Main_OG!AJ$1:AJ$766,"")</f>
        <v>973500</v>
      </c>
      <c r="AC83" s="47">
        <f>_xlfn.XLOOKUP($F83,Main_OG!$D$1:$D$766,Main_OG!AK$1:AK$766,"")</f>
        <v>2522930</v>
      </c>
      <c r="AD83" s="47">
        <f>_xlfn.XLOOKUP($F83,Main_OG!$D$1:$D$766,Main_OG!AL$1:AL$766,"")</f>
        <v>65702092</v>
      </c>
      <c r="AE83" s="47">
        <f>_xlfn.XLOOKUP($F83,Main_OG!$D$1:$D$766,Main_OG!AM$1:AM$766,"")</f>
        <v>0</v>
      </c>
      <c r="AF83" s="48">
        <f>_xlfn.XLOOKUP($F83,Main_OG!$D$1:$D$766,Main_OG!Z$1:Z$766,"")</f>
        <v>0</v>
      </c>
      <c r="AG83" s="48">
        <f>_xlfn.XLOOKUP($F83,Main_OG!$D$1:$D$766,Main_OG!AA$1:AA$766,"")</f>
        <v>2.322195177698041</v>
      </c>
      <c r="AH83" s="48">
        <f>_xlfn.XLOOKUP($F83,Main_OG!$D$1:$D$766,Main_OG!AB$1:AB$766,"")</f>
        <v>20.48845299552563</v>
      </c>
      <c r="AI83" s="48">
        <f>_xlfn.XLOOKUP($F83,Main_OG!$D$1:$D$766,Main_OG!AC$1:AC$766,"")</f>
        <v>4.9924248044436963</v>
      </c>
      <c r="AJ83" s="48">
        <f>_xlfn.XLOOKUP($F83,Main_OG!$D$1:$D$766,Main_OG!AD$1:AD$766,"")</f>
        <v>0.68548682032632846</v>
      </c>
    </row>
    <row r="84" spans="2:36" x14ac:dyDescent="0.35">
      <c r="B84" s="36" t="s">
        <v>1042</v>
      </c>
      <c r="C84" s="45" t="s">
        <v>824</v>
      </c>
      <c r="D84" s="45" t="s">
        <v>4342</v>
      </c>
      <c r="E84" s="36" t="s">
        <v>1042</v>
      </c>
      <c r="F84" s="36" t="str">
        <f t="shared" si="3"/>
        <v>2015_AK</v>
      </c>
      <c r="G84" s="45">
        <v>2015</v>
      </c>
      <c r="H84" s="45">
        <f>_xlfn.XLOOKUP(J84,Main_OG!$B$1:$B$766,Main_OG!$O$1:$O$766,"")</f>
        <v>0</v>
      </c>
      <c r="I84" s="45">
        <f>_xlfn.XLOOKUP(F84,Main_OG!$D$1:$D$766,Main_OG!$J$1:$J$766,"")</f>
        <v>0</v>
      </c>
      <c r="J84" s="45" t="s">
        <v>824</v>
      </c>
      <c r="K84" s="45" t="str">
        <f t="shared" si="4"/>
        <v>Alaska Power and Telephone Co_AK</v>
      </c>
      <c r="L84" s="45" t="str">
        <f t="shared" si="5"/>
        <v>Alaska Power and Telephone Co_AK</v>
      </c>
      <c r="M84" s="45" t="s">
        <v>1048</v>
      </c>
      <c r="N84" s="45">
        <v>0</v>
      </c>
      <c r="O84" s="45">
        <v>2343</v>
      </c>
      <c r="P84" s="45">
        <v>0</v>
      </c>
      <c r="Q84" s="45">
        <v>5413</v>
      </c>
      <c r="R84" s="45">
        <v>0</v>
      </c>
      <c r="S84" s="45">
        <v>39482</v>
      </c>
      <c r="T84" s="45">
        <v>0</v>
      </c>
      <c r="U84" s="45">
        <v>25353</v>
      </c>
      <c r="V84" s="45">
        <v>0</v>
      </c>
      <c r="W84" s="45">
        <v>25.474900000000002</v>
      </c>
      <c r="X84" s="45">
        <v>0</v>
      </c>
      <c r="Y84" s="45">
        <v>29.495522999999999</v>
      </c>
      <c r="Z84" s="46">
        <v>53681.1</v>
      </c>
      <c r="AA84" s="46">
        <v>72696.260986146284</v>
      </c>
      <c r="AB84" s="47">
        <f>_xlfn.XLOOKUP($F84,Main_OG!$D$1:$D$766,Main_OG!AJ$1:AJ$766,"")</f>
        <v>1111366</v>
      </c>
      <c r="AC84" s="47">
        <f>_xlfn.XLOOKUP($F84,Main_OG!$D$1:$D$766,Main_OG!AK$1:AK$766,"")</f>
        <v>2691754</v>
      </c>
      <c r="AD84" s="47">
        <f>_xlfn.XLOOKUP($F84,Main_OG!$D$1:$D$766,Main_OG!AL$1:AL$766,"")</f>
        <v>62278240</v>
      </c>
      <c r="AE84" s="47">
        <f>_xlfn.XLOOKUP($F84,Main_OG!$D$1:$D$766,Main_OG!AM$1:AM$766,"")</f>
        <v>0</v>
      </c>
      <c r="AF84" s="48">
        <f>_xlfn.XLOOKUP($F84,Main_OG!$D$1:$D$766,Main_OG!Z$1:Z$766,"")</f>
        <v>5.82</v>
      </c>
      <c r="AG84" s="48">
        <f>_xlfn.XLOOKUP($F84,Main_OG!$D$1:$D$766,Main_OG!AA$1:AA$766,"")</f>
        <v>2.25948627072199</v>
      </c>
      <c r="AH84" s="48">
        <f>_xlfn.XLOOKUP($F84,Main_OG!$D$1:$D$766,Main_OG!AB$1:AB$766,"")</f>
        <v>12.08771849023859</v>
      </c>
      <c r="AI84" s="48">
        <f>_xlfn.XLOOKUP($F84,Main_OG!$D$1:$D$766,Main_OG!AC$1:AC$766,"")</f>
        <v>3.3843619636206599</v>
      </c>
      <c r="AJ84" s="48">
        <f>_xlfn.XLOOKUP($F84,Main_OG!$D$1:$D$766,Main_OG!AD$1:AD$766,"")</f>
        <v>0.66963877086385626</v>
      </c>
    </row>
    <row r="85" spans="2:36" x14ac:dyDescent="0.35">
      <c r="B85" s="36" t="s">
        <v>1042</v>
      </c>
      <c r="C85" s="45" t="s">
        <v>824</v>
      </c>
      <c r="D85" s="45" t="s">
        <v>4342</v>
      </c>
      <c r="E85" s="36" t="s">
        <v>1042</v>
      </c>
      <c r="F85" s="36" t="str">
        <f t="shared" si="3"/>
        <v>2016_AK</v>
      </c>
      <c r="G85" s="45">
        <v>2016</v>
      </c>
      <c r="H85" s="45">
        <f>_xlfn.XLOOKUP(J85,Main_OG!$B$1:$B$766,Main_OG!$O$1:$O$766,"")</f>
        <v>0</v>
      </c>
      <c r="I85" s="45">
        <f>_xlfn.XLOOKUP(F85,Main_OG!$D$1:$D$766,Main_OG!$J$1:$J$766,"")</f>
        <v>0</v>
      </c>
      <c r="J85" s="45" t="s">
        <v>824</v>
      </c>
      <c r="K85" s="45" t="str">
        <f t="shared" si="4"/>
        <v>Alaska Power and Telephone Co_AK</v>
      </c>
      <c r="L85" s="45" t="str">
        <f t="shared" si="5"/>
        <v>Alaska Power and Telephone Co_AK</v>
      </c>
      <c r="M85" s="45" t="s">
        <v>1049</v>
      </c>
      <c r="N85" s="45">
        <v>0</v>
      </c>
      <c r="O85" s="45">
        <v>2335</v>
      </c>
      <c r="P85" s="45">
        <v>0</v>
      </c>
      <c r="Q85" s="45">
        <v>5501</v>
      </c>
      <c r="R85" s="45">
        <v>0</v>
      </c>
      <c r="S85" s="45">
        <v>37637</v>
      </c>
      <c r="T85" s="45">
        <v>0</v>
      </c>
      <c r="U85" s="45">
        <v>25754</v>
      </c>
      <c r="V85" s="45">
        <v>0</v>
      </c>
      <c r="W85" s="45">
        <v>23.304195</v>
      </c>
      <c r="X85" s="45">
        <v>0</v>
      </c>
      <c r="Y85" s="45">
        <v>30.674847</v>
      </c>
      <c r="Z85" s="46">
        <v>53463.9</v>
      </c>
      <c r="AA85" s="46">
        <v>71997.980002019991</v>
      </c>
      <c r="AB85" s="47">
        <f>_xlfn.XLOOKUP($F85,Main_OG!$D$1:$D$766,Main_OG!AJ$1:AJ$766,"")</f>
        <v>886258</v>
      </c>
      <c r="AC85" s="47">
        <f>_xlfn.XLOOKUP($F85,Main_OG!$D$1:$D$766,Main_OG!AK$1:AK$766,"")</f>
        <v>2907108</v>
      </c>
      <c r="AD85" s="47">
        <f>_xlfn.XLOOKUP($F85,Main_OG!$D$1:$D$766,Main_OG!AL$1:AL$766,"")</f>
        <v>56996434</v>
      </c>
      <c r="AE85" s="47">
        <f>_xlfn.XLOOKUP($F85,Main_OG!$D$1:$D$766,Main_OG!AM$1:AM$766,"")</f>
        <v>0</v>
      </c>
      <c r="AF85" s="48">
        <f>_xlfn.XLOOKUP($F85,Main_OG!$D$1:$D$766,Main_OG!Z$1:Z$766,"")</f>
        <v>0</v>
      </c>
      <c r="AG85" s="48">
        <f>_xlfn.XLOOKUP($F85,Main_OG!$D$1:$D$766,Main_OG!AA$1:AA$766,"")</f>
        <v>3.08</v>
      </c>
      <c r="AH85" s="48">
        <f>_xlfn.XLOOKUP($F85,Main_OG!$D$1:$D$766,Main_OG!AB$1:AB$766,"")</f>
        <v>11.309272049594229</v>
      </c>
      <c r="AI85" s="48">
        <f>_xlfn.XLOOKUP($F85,Main_OG!$D$1:$D$766,Main_OG!AC$1:AC$766,"")</f>
        <v>3.2924726584307722</v>
      </c>
      <c r="AJ85" s="48">
        <f>_xlfn.XLOOKUP($F85,Main_OG!$D$1:$D$766,Main_OG!AD$1:AD$766,"")</f>
        <v>0.65636700530415037</v>
      </c>
    </row>
    <row r="86" spans="2:36" x14ac:dyDescent="0.35">
      <c r="B86" s="36" t="s">
        <v>1042</v>
      </c>
      <c r="C86" s="45" t="s">
        <v>824</v>
      </c>
      <c r="D86" s="45" t="s">
        <v>4342</v>
      </c>
      <c r="E86" s="36" t="s">
        <v>1042</v>
      </c>
      <c r="F86" s="36" t="str">
        <f t="shared" si="3"/>
        <v>2017_AK</v>
      </c>
      <c r="G86" s="45">
        <v>2017</v>
      </c>
      <c r="H86" s="45">
        <f>_xlfn.XLOOKUP(J86,Main_OG!$B$1:$B$766,Main_OG!$O$1:$O$766,"")</f>
        <v>0</v>
      </c>
      <c r="I86" s="45">
        <f>_xlfn.XLOOKUP(F86,Main_OG!$D$1:$D$766,Main_OG!$J$1:$J$766,"")</f>
        <v>0</v>
      </c>
      <c r="J86" s="45" t="s">
        <v>824</v>
      </c>
      <c r="K86" s="45" t="str">
        <f t="shared" si="4"/>
        <v>Alaska Power and Telephone Co_AK</v>
      </c>
      <c r="L86" s="45" t="str">
        <f t="shared" si="5"/>
        <v>Alaska Power and Telephone Co_AK</v>
      </c>
      <c r="M86" s="45" t="s">
        <v>1050</v>
      </c>
      <c r="N86" s="45">
        <v>0</v>
      </c>
      <c r="O86" s="45">
        <v>2370</v>
      </c>
      <c r="P86" s="45">
        <v>0</v>
      </c>
      <c r="Q86" s="45">
        <v>5496</v>
      </c>
      <c r="R86" s="45">
        <v>0</v>
      </c>
      <c r="S86" s="45">
        <v>39529</v>
      </c>
      <c r="T86" s="45">
        <v>0</v>
      </c>
      <c r="U86" s="45">
        <v>26264</v>
      </c>
      <c r="V86" s="45">
        <v>0</v>
      </c>
      <c r="W86" s="45">
        <v>24.948772000000002</v>
      </c>
      <c r="X86" s="45">
        <v>0</v>
      </c>
      <c r="Y86" s="45">
        <v>30.821656999999998</v>
      </c>
      <c r="Z86" s="46">
        <v>53550.9</v>
      </c>
      <c r="AA86" s="46">
        <v>72270.079070639942</v>
      </c>
      <c r="AB86" s="47">
        <f>_xlfn.XLOOKUP($F86,Main_OG!$D$1:$D$766,Main_OG!AJ$1:AJ$766,"")</f>
        <v>828134</v>
      </c>
      <c r="AC86" s="47">
        <f>_xlfn.XLOOKUP($F86,Main_OG!$D$1:$D$766,Main_OG!AK$1:AK$766,"")</f>
        <v>3169522</v>
      </c>
      <c r="AD86" s="47">
        <f>_xlfn.XLOOKUP($F86,Main_OG!$D$1:$D$766,Main_OG!AL$1:AL$766,"")</f>
        <v>58431118</v>
      </c>
      <c r="AE86" s="47">
        <f>_xlfn.XLOOKUP($F86,Main_OG!$D$1:$D$766,Main_OG!AM$1:AM$766,"")</f>
        <v>0</v>
      </c>
      <c r="AF86" s="48">
        <f>_xlfn.XLOOKUP($F86,Main_OG!$D$1:$D$766,Main_OG!Z$1:Z$766,"")</f>
        <v>0</v>
      </c>
      <c r="AG86" s="48">
        <f>_xlfn.XLOOKUP($F86,Main_OG!$D$1:$D$766,Main_OG!AA$1:AA$766,"")</f>
        <v>2.1875855044172008</v>
      </c>
      <c r="AH86" s="48">
        <f>_xlfn.XLOOKUP($F86,Main_OG!$D$1:$D$766,Main_OG!AB$1:AB$766,"")</f>
        <v>14.73443638842941</v>
      </c>
      <c r="AI86" s="48">
        <f>_xlfn.XLOOKUP($F86,Main_OG!$D$1:$D$766,Main_OG!AC$1:AC$766,"")</f>
        <v>3.7243523928232452</v>
      </c>
      <c r="AJ86" s="48">
        <f>_xlfn.XLOOKUP($F86,Main_OG!$D$1:$D$766,Main_OG!AD$1:AD$766,"")</f>
        <v>0.62802788237371954</v>
      </c>
    </row>
    <row r="87" spans="2:36" x14ac:dyDescent="0.35">
      <c r="B87" s="36" t="s">
        <v>1042</v>
      </c>
      <c r="C87" s="45" t="s">
        <v>824</v>
      </c>
      <c r="D87" s="45" t="s">
        <v>4342</v>
      </c>
      <c r="E87" s="36" t="s">
        <v>1042</v>
      </c>
      <c r="F87" s="36" t="str">
        <f t="shared" si="3"/>
        <v>2018_AK</v>
      </c>
      <c r="G87" s="45">
        <v>2018</v>
      </c>
      <c r="H87" s="45">
        <f>_xlfn.XLOOKUP(J87,Main_OG!$B$1:$B$766,Main_OG!$O$1:$O$766,"")</f>
        <v>0</v>
      </c>
      <c r="I87" s="45">
        <f>_xlfn.XLOOKUP(F87,Main_OG!$D$1:$D$766,Main_OG!$J$1:$J$766,"")</f>
        <v>0</v>
      </c>
      <c r="J87" s="45" t="s">
        <v>824</v>
      </c>
      <c r="K87" s="45" t="str">
        <f t="shared" si="4"/>
        <v>Alaska Power and Telephone Co_AK</v>
      </c>
      <c r="L87" s="45" t="str">
        <f t="shared" si="5"/>
        <v>Alaska Power and Telephone Co_AK</v>
      </c>
      <c r="M87" s="45" t="s">
        <v>1051</v>
      </c>
      <c r="N87" s="45">
        <v>0</v>
      </c>
      <c r="O87" s="45">
        <v>2405</v>
      </c>
      <c r="P87" s="45">
        <v>0</v>
      </c>
      <c r="Q87" s="45">
        <v>5569</v>
      </c>
      <c r="R87" s="45">
        <v>0</v>
      </c>
      <c r="S87" s="45">
        <v>39942</v>
      </c>
      <c r="T87" s="45">
        <v>0</v>
      </c>
      <c r="U87" s="45">
        <v>25790</v>
      </c>
      <c r="V87" s="45">
        <v>0</v>
      </c>
      <c r="W87" s="45">
        <v>26.986630999999999</v>
      </c>
      <c r="X87" s="45">
        <v>0</v>
      </c>
      <c r="Y87" s="45">
        <v>31.368748</v>
      </c>
      <c r="Z87" s="46">
        <v>52479.6</v>
      </c>
      <c r="AA87" s="46">
        <v>71243.402332804792</v>
      </c>
      <c r="AB87" s="47">
        <f>_xlfn.XLOOKUP($F87,Main_OG!$D$1:$D$766,Main_OG!AJ$1:AJ$766,"")</f>
        <v>992202</v>
      </c>
      <c r="AC87" s="47">
        <f>_xlfn.XLOOKUP($F87,Main_OG!$D$1:$D$766,Main_OG!AK$1:AK$766,"")</f>
        <v>2907594</v>
      </c>
      <c r="AD87" s="47">
        <f>_xlfn.XLOOKUP($F87,Main_OG!$D$1:$D$766,Main_OG!AL$1:AL$766,"")</f>
        <v>51337406</v>
      </c>
      <c r="AE87" s="47">
        <f>_xlfn.XLOOKUP($F87,Main_OG!$D$1:$D$766,Main_OG!AM$1:AM$766,"")</f>
        <v>0</v>
      </c>
      <c r="AF87" s="48">
        <f>_xlfn.XLOOKUP($F87,Main_OG!$D$1:$D$766,Main_OG!Z$1:Z$766,"")</f>
        <v>7.17</v>
      </c>
      <c r="AG87" s="48">
        <f>_xlfn.XLOOKUP($F87,Main_OG!$D$1:$D$766,Main_OG!AA$1:AA$766,"")</f>
        <v>2.1875855044172008</v>
      </c>
      <c r="AH87" s="48">
        <f>_xlfn.XLOOKUP($F87,Main_OG!$D$1:$D$766,Main_OG!AB$1:AB$766,"")</f>
        <v>17.134646247082848</v>
      </c>
      <c r="AI87" s="48">
        <f>_xlfn.XLOOKUP($F87,Main_OG!$D$1:$D$766,Main_OG!AC$1:AC$766,"")</f>
        <v>3.8713752811270652</v>
      </c>
      <c r="AJ87" s="48">
        <f>_xlfn.XLOOKUP($F87,Main_OG!$D$1:$D$766,Main_OG!AD$1:AD$766,"")</f>
        <v>0.62810595158289428</v>
      </c>
    </row>
    <row r="88" spans="2:36" x14ac:dyDescent="0.35">
      <c r="B88" s="36" t="s">
        <v>1042</v>
      </c>
      <c r="C88" s="45" t="s">
        <v>824</v>
      </c>
      <c r="D88" s="45" t="s">
        <v>4342</v>
      </c>
      <c r="E88" s="36" t="s">
        <v>1042</v>
      </c>
      <c r="F88" s="36" t="str">
        <f t="shared" si="3"/>
        <v>2019_AK</v>
      </c>
      <c r="G88" s="45">
        <v>2019</v>
      </c>
      <c r="H88" s="45">
        <f>_xlfn.XLOOKUP(J88,Main_OG!$B$1:$B$766,Main_OG!$O$1:$O$766,"")</f>
        <v>0</v>
      </c>
      <c r="I88" s="45">
        <f>_xlfn.XLOOKUP(F88,Main_OG!$D$1:$D$766,Main_OG!$J$1:$J$766,"")</f>
        <v>0</v>
      </c>
      <c r="J88" s="45" t="s">
        <v>824</v>
      </c>
      <c r="K88" s="45" t="str">
        <f t="shared" si="4"/>
        <v>Alaska Power and Telephone Co_AK</v>
      </c>
      <c r="L88" s="45" t="str">
        <f t="shared" si="5"/>
        <v>Alaska Power and Telephone Co_AK</v>
      </c>
      <c r="M88" s="45" t="s">
        <v>1052</v>
      </c>
      <c r="N88" s="45">
        <v>0</v>
      </c>
      <c r="O88" s="45">
        <v>2502</v>
      </c>
      <c r="P88" s="45">
        <v>0</v>
      </c>
      <c r="Q88" s="45">
        <v>11207</v>
      </c>
      <c r="R88" s="45">
        <v>0</v>
      </c>
      <c r="S88" s="45">
        <v>41533</v>
      </c>
      <c r="T88" s="45">
        <v>0</v>
      </c>
      <c r="U88" s="45">
        <v>52306</v>
      </c>
      <c r="V88" s="45">
        <v>0</v>
      </c>
      <c r="W88" s="45">
        <v>25.716899999999999</v>
      </c>
      <c r="X88" s="45">
        <v>0</v>
      </c>
      <c r="Y88" s="45">
        <v>31.443520499999998</v>
      </c>
      <c r="Z88" s="46">
        <v>52325.3</v>
      </c>
      <c r="AA88" s="46">
        <v>71326.453136096767</v>
      </c>
      <c r="AB88" s="47">
        <f>_xlfn.XLOOKUP($F88,Main_OG!$D$1:$D$766,Main_OG!AJ$1:AJ$766,"")</f>
        <v>1111904</v>
      </c>
      <c r="AC88" s="47">
        <f>_xlfn.XLOOKUP($F88,Main_OG!$D$1:$D$766,Main_OG!AK$1:AK$766,"")</f>
        <v>3216424</v>
      </c>
      <c r="AD88" s="47">
        <f>_xlfn.XLOOKUP($F88,Main_OG!$D$1:$D$766,Main_OG!AL$1:AL$766,"")</f>
        <v>49373842</v>
      </c>
      <c r="AE88" s="47">
        <f>_xlfn.XLOOKUP($F88,Main_OG!$D$1:$D$766,Main_OG!AM$1:AM$766,"")</f>
        <v>0</v>
      </c>
      <c r="AF88" s="48">
        <f>_xlfn.XLOOKUP($F88,Main_OG!$D$1:$D$766,Main_OG!Z$1:Z$766,"")</f>
        <v>7.11</v>
      </c>
      <c r="AG88" s="48">
        <f>_xlfn.XLOOKUP($F88,Main_OG!$D$1:$D$766,Main_OG!AA$1:AA$766,"")</f>
        <v>3.51</v>
      </c>
      <c r="AH88" s="48">
        <f>_xlfn.XLOOKUP($F88,Main_OG!$D$1:$D$766,Main_OG!AB$1:AB$766,"")</f>
        <v>15.74</v>
      </c>
      <c r="AI88" s="48">
        <f>_xlfn.XLOOKUP($F88,Main_OG!$D$1:$D$766,Main_OG!AC$1:AC$766,"")</f>
        <v>6.97</v>
      </c>
      <c r="AJ88" s="48">
        <f>_xlfn.XLOOKUP($F88,Main_OG!$D$1:$D$766,Main_OG!AD$1:AD$766,"")</f>
        <v>0.60296766622862785</v>
      </c>
    </row>
    <row r="89" spans="2:36" x14ac:dyDescent="0.35">
      <c r="B89" s="36" t="s">
        <v>1042</v>
      </c>
      <c r="C89" s="45" t="s">
        <v>824</v>
      </c>
      <c r="D89" s="45" t="s">
        <v>4342</v>
      </c>
      <c r="E89" s="36" t="s">
        <v>1042</v>
      </c>
      <c r="F89" s="36" t="str">
        <f t="shared" si="3"/>
        <v>2020_AK</v>
      </c>
      <c r="G89" s="45">
        <v>2020</v>
      </c>
      <c r="H89" s="45">
        <f>_xlfn.XLOOKUP(J89,Main_OG!$B$1:$B$766,Main_OG!$O$1:$O$766,"")</f>
        <v>0</v>
      </c>
      <c r="I89" s="45">
        <f>_xlfn.XLOOKUP(F89,Main_OG!$D$1:$D$766,Main_OG!$J$1:$J$766,"")</f>
        <v>0</v>
      </c>
      <c r="J89" s="45" t="s">
        <v>824</v>
      </c>
      <c r="K89" s="45" t="str">
        <f t="shared" si="4"/>
        <v>Alaska Power and Telephone Co_AK</v>
      </c>
      <c r="L89" s="45" t="str">
        <f t="shared" si="5"/>
        <v>Alaska Power and Telephone Co_AK</v>
      </c>
      <c r="M89" s="45" t="s">
        <v>1053</v>
      </c>
      <c r="N89" s="45">
        <v>0</v>
      </c>
      <c r="O89" s="45">
        <v>2553</v>
      </c>
      <c r="P89" s="45">
        <v>0</v>
      </c>
      <c r="Q89" s="45">
        <v>0</v>
      </c>
      <c r="R89" s="45">
        <v>0</v>
      </c>
      <c r="S89" s="45">
        <v>37620</v>
      </c>
      <c r="T89" s="45">
        <v>0</v>
      </c>
      <c r="U89" s="45">
        <v>0</v>
      </c>
      <c r="V89" s="45">
        <v>0</v>
      </c>
      <c r="W89" s="45">
        <v>24.938862</v>
      </c>
      <c r="X89" s="45">
        <v>0</v>
      </c>
      <c r="Y89" s="45">
        <v>0</v>
      </c>
      <c r="Z89" s="46">
        <v>50344.6</v>
      </c>
      <c r="AA89" s="46">
        <v>68769.82381562519</v>
      </c>
      <c r="AB89" s="47">
        <f>_xlfn.XLOOKUP($F89,Main_OG!$D$1:$D$766,Main_OG!AJ$1:AJ$766,"")</f>
        <v>1175756</v>
      </c>
      <c r="AC89" s="47">
        <f>_xlfn.XLOOKUP($F89,Main_OG!$D$1:$D$766,Main_OG!AK$1:AK$766,"")</f>
        <v>3567080</v>
      </c>
      <c r="AD89" s="47">
        <f>_xlfn.XLOOKUP($F89,Main_OG!$D$1:$D$766,Main_OG!AL$1:AL$766,"")</f>
        <v>46219482</v>
      </c>
      <c r="AE89" s="47">
        <f>_xlfn.XLOOKUP($F89,Main_OG!$D$1:$D$766,Main_OG!AM$1:AM$766,"")</f>
        <v>0</v>
      </c>
      <c r="AF89" s="48">
        <f>_xlfn.XLOOKUP($F89,Main_OG!$D$1:$D$766,Main_OG!Z$1:Z$766,"")</f>
        <v>0</v>
      </c>
      <c r="AG89" s="48">
        <f>_xlfn.XLOOKUP($F89,Main_OG!$D$1:$D$766,Main_OG!AA$1:AA$766,"")</f>
        <v>3.46</v>
      </c>
      <c r="AH89" s="48">
        <f>_xlfn.XLOOKUP($F89,Main_OG!$D$1:$D$766,Main_OG!AB$1:AB$766,"")</f>
        <v>11.67</v>
      </c>
      <c r="AI89" s="48">
        <f>_xlfn.XLOOKUP($F89,Main_OG!$D$1:$D$766,Main_OG!AC$1:AC$766,"")</f>
        <v>6.42</v>
      </c>
      <c r="AJ89" s="48">
        <f>_xlfn.XLOOKUP($F89,Main_OG!$D$1:$D$766,Main_OG!AD$1:AD$766,"")</f>
        <v>0.5848556097000881</v>
      </c>
    </row>
    <row r="90" spans="2:36" x14ac:dyDescent="0.35">
      <c r="B90" s="36" t="s">
        <v>1054</v>
      </c>
      <c r="C90" s="45" t="s">
        <v>318</v>
      </c>
      <c r="D90" s="45" t="s">
        <v>4343</v>
      </c>
      <c r="E90" s="36" t="s">
        <v>1054</v>
      </c>
      <c r="F90" s="36" t="str">
        <f t="shared" si="3"/>
        <v>2014_MN</v>
      </c>
      <c r="G90" s="45">
        <v>2014</v>
      </c>
      <c r="H90" s="45">
        <f>_xlfn.XLOOKUP(J90,Main_OG!$B$1:$B$766,Main_OG!$O$1:$O$766,"")</f>
        <v>0</v>
      </c>
      <c r="I90" s="45">
        <f>_xlfn.XLOOKUP(F90,Main_OG!$D$1:$D$766,Main_OG!$J$1:$J$766,"")</f>
        <v>0</v>
      </c>
      <c r="J90" s="45" t="s">
        <v>318</v>
      </c>
      <c r="K90" s="45" t="str">
        <f t="shared" si="4"/>
        <v>ALLETE, Inc._MN</v>
      </c>
      <c r="L90" s="45" t="str">
        <f t="shared" si="5"/>
        <v>ALLETE, Inc._MN</v>
      </c>
      <c r="M90" s="45" t="s">
        <v>1055</v>
      </c>
      <c r="N90" s="45">
        <v>0</v>
      </c>
      <c r="O90" s="45">
        <v>23038</v>
      </c>
      <c r="P90" s="45">
        <v>394</v>
      </c>
      <c r="Q90" s="45">
        <v>121601</v>
      </c>
      <c r="R90" s="45">
        <v>0</v>
      </c>
      <c r="S90" s="45">
        <v>1332101</v>
      </c>
      <c r="T90" s="45">
        <v>6946536</v>
      </c>
      <c r="U90" s="45">
        <v>1112579</v>
      </c>
      <c r="V90" s="45">
        <v>0</v>
      </c>
      <c r="W90" s="45">
        <v>8.2873596000000003</v>
      </c>
      <c r="X90" s="45">
        <v>5.4272662</v>
      </c>
      <c r="Y90" s="45">
        <v>9.2123795000000008</v>
      </c>
      <c r="Z90" s="46">
        <v>338623.9</v>
      </c>
      <c r="AA90" s="46">
        <v>62102.458155782537</v>
      </c>
      <c r="AB90" s="47">
        <f>_xlfn.XLOOKUP($F90,Main_OG!$D$1:$D$766,Main_OG!AJ$1:AJ$766,"")</f>
        <v>33599610</v>
      </c>
      <c r="AC90" s="47">
        <f>_xlfn.XLOOKUP($F90,Main_OG!$D$1:$D$766,Main_OG!AK$1:AK$766,"")</f>
        <v>285884</v>
      </c>
      <c r="AD90" s="47">
        <f>_xlfn.XLOOKUP($F90,Main_OG!$D$1:$D$766,Main_OG!AL$1:AL$766,"")</f>
        <v>62471460</v>
      </c>
      <c r="AE90" s="47">
        <f>_xlfn.XLOOKUP($F90,Main_OG!$D$1:$D$766,Main_OG!AM$1:AM$766,"")</f>
        <v>12707166</v>
      </c>
      <c r="AF90" s="48">
        <f>_xlfn.XLOOKUP($F90,Main_OG!$D$1:$D$766,Main_OG!Z$1:Z$766,"")</f>
        <v>0</v>
      </c>
      <c r="AG90" s="48">
        <f>_xlfn.XLOOKUP($F90,Main_OG!$D$1:$D$766,Main_OG!AA$1:AA$766,"")</f>
        <v>1.95</v>
      </c>
      <c r="AH90" s="48">
        <f>_xlfn.XLOOKUP($F90,Main_OG!$D$1:$D$766,Main_OG!AB$1:AB$766,"")</f>
        <v>20.48845299552563</v>
      </c>
      <c r="AI90" s="48">
        <f>_xlfn.XLOOKUP($F90,Main_OG!$D$1:$D$766,Main_OG!AC$1:AC$766,"")</f>
        <v>5.82</v>
      </c>
      <c r="AJ90" s="48">
        <f>_xlfn.XLOOKUP($F90,Main_OG!$D$1:$D$766,Main_OG!AD$1:AD$766,"")</f>
        <v>0.68548682032632846</v>
      </c>
    </row>
    <row r="91" spans="2:36" x14ac:dyDescent="0.35">
      <c r="B91" s="36" t="s">
        <v>1054</v>
      </c>
      <c r="C91" s="45" t="s">
        <v>318</v>
      </c>
      <c r="D91" s="45" t="s">
        <v>4343</v>
      </c>
      <c r="E91" s="36" t="s">
        <v>1054</v>
      </c>
      <c r="F91" s="36" t="str">
        <f t="shared" si="3"/>
        <v>2015_MN</v>
      </c>
      <c r="G91" s="45">
        <v>2015</v>
      </c>
      <c r="H91" s="45">
        <f>_xlfn.XLOOKUP(J91,Main_OG!$B$1:$B$766,Main_OG!$O$1:$O$766,"")</f>
        <v>0</v>
      </c>
      <c r="I91" s="45">
        <f>_xlfn.XLOOKUP(F91,Main_OG!$D$1:$D$766,Main_OG!$J$1:$J$766,"")</f>
        <v>0</v>
      </c>
      <c r="J91" s="45" t="s">
        <v>318</v>
      </c>
      <c r="K91" s="45" t="str">
        <f t="shared" si="4"/>
        <v>ALLETE, Inc._MN</v>
      </c>
      <c r="L91" s="45" t="str">
        <f t="shared" si="5"/>
        <v>ALLETE, Inc._MN</v>
      </c>
      <c r="M91" s="45" t="s">
        <v>1056</v>
      </c>
      <c r="N91" s="45">
        <v>0</v>
      </c>
      <c r="O91" s="45">
        <v>23124</v>
      </c>
      <c r="P91" s="45">
        <v>394</v>
      </c>
      <c r="Q91" s="45">
        <v>121515</v>
      </c>
      <c r="R91" s="45">
        <v>0</v>
      </c>
      <c r="S91" s="45">
        <v>1324953</v>
      </c>
      <c r="T91" s="45">
        <v>6073273</v>
      </c>
      <c r="U91" s="45">
        <v>1026454</v>
      </c>
      <c r="V91" s="45">
        <v>0</v>
      </c>
      <c r="W91" s="45">
        <v>7.8610259999999998</v>
      </c>
      <c r="X91" s="45">
        <v>5.4954799000000003</v>
      </c>
      <c r="Y91" s="45">
        <v>8.8552824000000001</v>
      </c>
      <c r="Z91" s="46">
        <v>345456.2</v>
      </c>
      <c r="AA91" s="46">
        <v>62993.448944766977</v>
      </c>
      <c r="AB91" s="47">
        <f>_xlfn.XLOOKUP($F91,Main_OG!$D$1:$D$766,Main_OG!AJ$1:AJ$766,"")</f>
        <v>29298748</v>
      </c>
      <c r="AC91" s="47">
        <f>_xlfn.XLOOKUP($F91,Main_OG!$D$1:$D$766,Main_OG!AK$1:AK$766,"")</f>
        <v>137354</v>
      </c>
      <c r="AD91" s="47">
        <f>_xlfn.XLOOKUP($F91,Main_OG!$D$1:$D$766,Main_OG!AL$1:AL$766,"")</f>
        <v>108727924</v>
      </c>
      <c r="AE91" s="47">
        <f>_xlfn.XLOOKUP($F91,Main_OG!$D$1:$D$766,Main_OG!AM$1:AM$766,"")</f>
        <v>12038606</v>
      </c>
      <c r="AF91" s="48">
        <f>_xlfn.XLOOKUP($F91,Main_OG!$D$1:$D$766,Main_OG!Z$1:Z$766,"")</f>
        <v>0</v>
      </c>
      <c r="AG91" s="48">
        <f>_xlfn.XLOOKUP($F91,Main_OG!$D$1:$D$766,Main_OG!AA$1:AA$766,"")</f>
        <v>2.25948627072199</v>
      </c>
      <c r="AH91" s="48">
        <f>_xlfn.XLOOKUP($F91,Main_OG!$D$1:$D$766,Main_OG!AB$1:AB$766,"")</f>
        <v>13.13</v>
      </c>
      <c r="AI91" s="48">
        <f>_xlfn.XLOOKUP($F91,Main_OG!$D$1:$D$766,Main_OG!AC$1:AC$766,"")</f>
        <v>3.3843619636206599</v>
      </c>
      <c r="AJ91" s="48">
        <f>_xlfn.XLOOKUP($F91,Main_OG!$D$1:$D$766,Main_OG!AD$1:AD$766,"")</f>
        <v>0.85</v>
      </c>
    </row>
    <row r="92" spans="2:36" x14ac:dyDescent="0.35">
      <c r="B92" s="36" t="s">
        <v>1054</v>
      </c>
      <c r="C92" s="45" t="s">
        <v>318</v>
      </c>
      <c r="D92" s="45" t="s">
        <v>4343</v>
      </c>
      <c r="E92" s="36" t="s">
        <v>1054</v>
      </c>
      <c r="F92" s="36" t="str">
        <f t="shared" si="3"/>
        <v>2016_MN</v>
      </c>
      <c r="G92" s="45">
        <v>2016</v>
      </c>
      <c r="H92" s="45">
        <f>_xlfn.XLOOKUP(J92,Main_OG!$B$1:$B$766,Main_OG!$O$1:$O$766,"")</f>
        <v>0</v>
      </c>
      <c r="I92" s="45">
        <f>_xlfn.XLOOKUP(F92,Main_OG!$D$1:$D$766,Main_OG!$J$1:$J$766,"")</f>
        <v>1</v>
      </c>
      <c r="J92" s="45" t="s">
        <v>318</v>
      </c>
      <c r="K92" s="45" t="str">
        <f t="shared" si="4"/>
        <v>ALLETE, Inc._MN</v>
      </c>
      <c r="L92" s="45" t="str">
        <f t="shared" si="5"/>
        <v>ALLETE, Inc._MN</v>
      </c>
      <c r="M92" s="45" t="s">
        <v>1057</v>
      </c>
      <c r="N92" s="45">
        <v>0</v>
      </c>
      <c r="O92" s="45">
        <v>23390</v>
      </c>
      <c r="P92" s="45">
        <v>396</v>
      </c>
      <c r="Q92" s="45">
        <v>121836</v>
      </c>
      <c r="R92" s="45">
        <v>0</v>
      </c>
      <c r="S92" s="45">
        <v>1310088</v>
      </c>
      <c r="T92" s="45">
        <v>5855829</v>
      </c>
      <c r="U92" s="45">
        <v>1015465</v>
      </c>
      <c r="V92" s="45">
        <v>0</v>
      </c>
      <c r="W92" s="45">
        <v>9.0867865000000005</v>
      </c>
      <c r="X92" s="45">
        <v>6.1820111000000004</v>
      </c>
      <c r="Y92" s="45">
        <v>10.201622</v>
      </c>
      <c r="Z92" s="46">
        <v>350603.6</v>
      </c>
      <c r="AA92" s="46">
        <v>63453.530629678426</v>
      </c>
      <c r="AB92" s="47">
        <f>_xlfn.XLOOKUP($F92,Main_OG!$D$1:$D$766,Main_OG!AJ$1:AJ$766,"")</f>
        <v>26892306</v>
      </c>
      <c r="AC92" s="47">
        <f>_xlfn.XLOOKUP($F92,Main_OG!$D$1:$D$766,Main_OG!AK$1:AK$766,"")</f>
        <v>133712</v>
      </c>
      <c r="AD92" s="47">
        <f>_xlfn.XLOOKUP($F92,Main_OG!$D$1:$D$766,Main_OG!AL$1:AL$766,"")</f>
        <v>131247042</v>
      </c>
      <c r="AE92" s="47">
        <f>_xlfn.XLOOKUP($F92,Main_OG!$D$1:$D$766,Main_OG!AM$1:AM$766,"")</f>
        <v>13860816</v>
      </c>
      <c r="AF92" s="48">
        <f>_xlfn.XLOOKUP($F92,Main_OG!$D$1:$D$766,Main_OG!Z$1:Z$766,"")</f>
        <v>0</v>
      </c>
      <c r="AG92" s="48">
        <f>_xlfn.XLOOKUP($F92,Main_OG!$D$1:$D$766,Main_OG!AA$1:AA$766,"")</f>
        <v>2.2143440282408582</v>
      </c>
      <c r="AH92" s="48">
        <f>_xlfn.XLOOKUP($F92,Main_OG!$D$1:$D$766,Main_OG!AB$1:AB$766,"")</f>
        <v>11.34</v>
      </c>
      <c r="AI92" s="48">
        <f>_xlfn.XLOOKUP($F92,Main_OG!$D$1:$D$766,Main_OG!AC$1:AC$766,"")</f>
        <v>3.2924726584307722</v>
      </c>
      <c r="AJ92" s="48">
        <f>_xlfn.XLOOKUP($F92,Main_OG!$D$1:$D$766,Main_OG!AD$1:AD$766,"")</f>
        <v>0.65636700530415037</v>
      </c>
    </row>
    <row r="93" spans="2:36" x14ac:dyDescent="0.35">
      <c r="B93" s="36" t="s">
        <v>1054</v>
      </c>
      <c r="C93" s="45" t="s">
        <v>318</v>
      </c>
      <c r="D93" s="45" t="s">
        <v>4343</v>
      </c>
      <c r="E93" s="36" t="s">
        <v>1054</v>
      </c>
      <c r="F93" s="36" t="str">
        <f t="shared" si="3"/>
        <v>2017_MN</v>
      </c>
      <c r="G93" s="45">
        <v>2017</v>
      </c>
      <c r="H93" s="45">
        <f>_xlfn.XLOOKUP(J93,Main_OG!$B$1:$B$766,Main_OG!$O$1:$O$766,"")</f>
        <v>0</v>
      </c>
      <c r="I93" s="45">
        <f>_xlfn.XLOOKUP(F93,Main_OG!$D$1:$D$766,Main_OG!$J$1:$J$766,"")</f>
        <v>1</v>
      </c>
      <c r="J93" s="45" t="s">
        <v>318</v>
      </c>
      <c r="K93" s="45" t="str">
        <f t="shared" si="4"/>
        <v>ALLETE, Inc._MN</v>
      </c>
      <c r="L93" s="45" t="str">
        <f t="shared" si="5"/>
        <v>ALLETE, Inc._MN</v>
      </c>
      <c r="M93" s="45" t="s">
        <v>1058</v>
      </c>
      <c r="N93" s="45">
        <v>0</v>
      </c>
      <c r="O93" s="45">
        <v>23668</v>
      </c>
      <c r="P93" s="45">
        <v>390</v>
      </c>
      <c r="Q93" s="45">
        <v>122295</v>
      </c>
      <c r="R93" s="45">
        <v>0</v>
      </c>
      <c r="S93" s="45">
        <v>1288604</v>
      </c>
      <c r="T93" s="45">
        <v>6697793</v>
      </c>
      <c r="U93" s="45">
        <v>1010955</v>
      </c>
      <c r="V93" s="45">
        <v>0</v>
      </c>
      <c r="W93" s="45">
        <v>9.6280859000000003</v>
      </c>
      <c r="X93" s="45">
        <v>6.4709732999999998</v>
      </c>
      <c r="Y93" s="45">
        <v>10.566969</v>
      </c>
      <c r="Z93" s="46">
        <v>354721.9</v>
      </c>
      <c r="AA93" s="46">
        <v>63692.561502082048</v>
      </c>
      <c r="AB93" s="47">
        <f>_xlfn.XLOOKUP($F93,Main_OG!$D$1:$D$766,Main_OG!AJ$1:AJ$766,"")</f>
        <v>26461414</v>
      </c>
      <c r="AC93" s="47">
        <f>_xlfn.XLOOKUP($F93,Main_OG!$D$1:$D$766,Main_OG!AK$1:AK$766,"")</f>
        <v>153000</v>
      </c>
      <c r="AD93" s="47">
        <f>_xlfn.XLOOKUP($F93,Main_OG!$D$1:$D$766,Main_OG!AL$1:AL$766,"")</f>
        <v>97724766</v>
      </c>
      <c r="AE93" s="47">
        <f>_xlfn.XLOOKUP($F93,Main_OG!$D$1:$D$766,Main_OG!AM$1:AM$766,"")</f>
        <v>13904351</v>
      </c>
      <c r="AF93" s="48">
        <f>_xlfn.XLOOKUP($F93,Main_OG!$D$1:$D$766,Main_OG!Z$1:Z$766,"")</f>
        <v>0</v>
      </c>
      <c r="AG93" s="48">
        <f>_xlfn.XLOOKUP($F93,Main_OG!$D$1:$D$766,Main_OG!AA$1:AA$766,"")</f>
        <v>2.1875855044172008</v>
      </c>
      <c r="AH93" s="48">
        <f>_xlfn.XLOOKUP($F93,Main_OG!$D$1:$D$766,Main_OG!AB$1:AB$766,"")</f>
        <v>13.18</v>
      </c>
      <c r="AI93" s="48">
        <f>_xlfn.XLOOKUP($F93,Main_OG!$D$1:$D$766,Main_OG!AC$1:AC$766,"")</f>
        <v>3.81</v>
      </c>
      <c r="AJ93" s="48">
        <f>_xlfn.XLOOKUP($F93,Main_OG!$D$1:$D$766,Main_OG!AD$1:AD$766,"")</f>
        <v>0.62802788237371954</v>
      </c>
    </row>
    <row r="94" spans="2:36" x14ac:dyDescent="0.35">
      <c r="B94" s="36" t="s">
        <v>1054</v>
      </c>
      <c r="C94" s="45" t="s">
        <v>318</v>
      </c>
      <c r="D94" s="45" t="s">
        <v>4343</v>
      </c>
      <c r="E94" s="36" t="s">
        <v>1054</v>
      </c>
      <c r="F94" s="36" t="str">
        <f t="shared" si="3"/>
        <v>2018_MN</v>
      </c>
      <c r="G94" s="45">
        <v>2018</v>
      </c>
      <c r="H94" s="45">
        <f>_xlfn.XLOOKUP(J94,Main_OG!$B$1:$B$766,Main_OG!$O$1:$O$766,"")</f>
        <v>0</v>
      </c>
      <c r="I94" s="45">
        <f>_xlfn.XLOOKUP(F94,Main_OG!$D$1:$D$766,Main_OG!$J$1:$J$766,"")</f>
        <v>1</v>
      </c>
      <c r="J94" s="45" t="s">
        <v>318</v>
      </c>
      <c r="K94" s="45" t="str">
        <f t="shared" si="4"/>
        <v>ALLETE, Inc._MN</v>
      </c>
      <c r="L94" s="45" t="str">
        <f t="shared" si="5"/>
        <v>ALLETE, Inc._MN</v>
      </c>
      <c r="M94" s="45" t="s">
        <v>1059</v>
      </c>
      <c r="N94" s="45">
        <v>0</v>
      </c>
      <c r="O94" s="45">
        <v>23804</v>
      </c>
      <c r="P94" s="45">
        <v>380</v>
      </c>
      <c r="Q94" s="45">
        <v>122557</v>
      </c>
      <c r="R94" s="45">
        <v>0</v>
      </c>
      <c r="S94" s="45">
        <v>1297207</v>
      </c>
      <c r="T94" s="45">
        <v>6677892</v>
      </c>
      <c r="U94" s="45">
        <v>1052800</v>
      </c>
      <c r="V94" s="45">
        <v>0</v>
      </c>
      <c r="W94" s="45">
        <v>9.9880127000000005</v>
      </c>
      <c r="X94" s="45">
        <v>6.3766769999999999</v>
      </c>
      <c r="Y94" s="45">
        <v>10.883549</v>
      </c>
      <c r="Z94" s="46">
        <v>364799.7</v>
      </c>
      <c r="AA94" s="46">
        <v>65041.037576563242</v>
      </c>
      <c r="AB94" s="47">
        <f>_xlfn.XLOOKUP($F94,Main_OG!$D$1:$D$766,Main_OG!AJ$1:AJ$766,"")</f>
        <v>27349572</v>
      </c>
      <c r="AC94" s="47">
        <f>_xlfn.XLOOKUP($F94,Main_OG!$D$1:$D$766,Main_OG!AK$1:AK$766,"")</f>
        <v>196732</v>
      </c>
      <c r="AD94" s="47">
        <f>_xlfn.XLOOKUP($F94,Main_OG!$D$1:$D$766,Main_OG!AL$1:AL$766,"")</f>
        <v>122348248</v>
      </c>
      <c r="AE94" s="47">
        <f>_xlfn.XLOOKUP($F94,Main_OG!$D$1:$D$766,Main_OG!AM$1:AM$766,"")</f>
        <v>14601329</v>
      </c>
      <c r="AF94" s="48">
        <f>_xlfn.XLOOKUP($F94,Main_OG!$D$1:$D$766,Main_OG!Z$1:Z$766,"")</f>
        <v>0</v>
      </c>
      <c r="AG94" s="48">
        <f>_xlfn.XLOOKUP($F94,Main_OG!$D$1:$D$766,Main_OG!AA$1:AA$766,"")</f>
        <v>2.19</v>
      </c>
      <c r="AH94" s="48">
        <f>_xlfn.XLOOKUP($F94,Main_OG!$D$1:$D$766,Main_OG!AB$1:AB$766,"")</f>
        <v>16.47</v>
      </c>
      <c r="AI94" s="48">
        <f>_xlfn.XLOOKUP($F94,Main_OG!$D$1:$D$766,Main_OG!AC$1:AC$766,"")</f>
        <v>3.47</v>
      </c>
      <c r="AJ94" s="48">
        <f>_xlfn.XLOOKUP($F94,Main_OG!$D$1:$D$766,Main_OG!AD$1:AD$766,"")</f>
        <v>0.62810595158289428</v>
      </c>
    </row>
    <row r="95" spans="2:36" x14ac:dyDescent="0.35">
      <c r="B95" s="36" t="s">
        <v>1054</v>
      </c>
      <c r="C95" s="45" t="s">
        <v>318</v>
      </c>
      <c r="D95" s="45" t="s">
        <v>4343</v>
      </c>
      <c r="E95" s="36" t="s">
        <v>1054</v>
      </c>
      <c r="F95" s="36" t="str">
        <f t="shared" si="3"/>
        <v>2019_MN</v>
      </c>
      <c r="G95" s="45">
        <v>2019</v>
      </c>
      <c r="H95" s="45">
        <f>_xlfn.XLOOKUP(J95,Main_OG!$B$1:$B$766,Main_OG!$O$1:$O$766,"")</f>
        <v>0</v>
      </c>
      <c r="I95" s="45">
        <f>_xlfn.XLOOKUP(F95,Main_OG!$D$1:$D$766,Main_OG!$J$1:$J$766,"")</f>
        <v>1</v>
      </c>
      <c r="J95" s="45" t="s">
        <v>318</v>
      </c>
      <c r="K95" s="45" t="str">
        <f t="shared" si="4"/>
        <v>ALLETE, Inc._MN</v>
      </c>
      <c r="L95" s="45" t="str">
        <f t="shared" si="5"/>
        <v>ALLETE, Inc._MN</v>
      </c>
      <c r="M95" s="45" t="s">
        <v>1060</v>
      </c>
      <c r="N95" s="45">
        <v>0</v>
      </c>
      <c r="O95" s="45">
        <v>24035</v>
      </c>
      <c r="P95" s="45">
        <v>379</v>
      </c>
      <c r="Q95" s="45">
        <v>122926</v>
      </c>
      <c r="R95" s="45">
        <v>0</v>
      </c>
      <c r="S95" s="45">
        <v>1263187</v>
      </c>
      <c r="T95" s="45">
        <v>6709265</v>
      </c>
      <c r="U95" s="45">
        <v>1042353</v>
      </c>
      <c r="V95" s="45">
        <v>0</v>
      </c>
      <c r="W95" s="45">
        <v>10.166943</v>
      </c>
      <c r="X95" s="45">
        <v>6.5258341</v>
      </c>
      <c r="Y95" s="45">
        <v>11.080660999999999</v>
      </c>
      <c r="Z95" s="46">
        <v>368688.7</v>
      </c>
      <c r="AA95" s="46">
        <v>65369.722589486308</v>
      </c>
      <c r="AB95" s="47">
        <f>_xlfn.XLOOKUP($F95,Main_OG!$D$1:$D$766,Main_OG!AJ$1:AJ$766,"")</f>
        <v>20990140</v>
      </c>
      <c r="AC95" s="47">
        <f>_xlfn.XLOOKUP($F95,Main_OG!$D$1:$D$766,Main_OG!AK$1:AK$766,"")</f>
        <v>202892</v>
      </c>
      <c r="AD95" s="47">
        <f>_xlfn.XLOOKUP($F95,Main_OG!$D$1:$D$766,Main_OG!AL$1:AL$766,"")</f>
        <v>172021314</v>
      </c>
      <c r="AE95" s="47">
        <f>_xlfn.XLOOKUP($F95,Main_OG!$D$1:$D$766,Main_OG!AM$1:AM$766,"")</f>
        <v>14104547</v>
      </c>
      <c r="AF95" s="48">
        <f>_xlfn.XLOOKUP($F95,Main_OG!$D$1:$D$766,Main_OG!Z$1:Z$766,"")</f>
        <v>0</v>
      </c>
      <c r="AG95" s="48">
        <f>_xlfn.XLOOKUP($F95,Main_OG!$D$1:$D$766,Main_OG!AA$1:AA$766,"")</f>
        <v>2.176146746141439</v>
      </c>
      <c r="AH95" s="48">
        <f>_xlfn.XLOOKUP($F95,Main_OG!$D$1:$D$766,Main_OG!AB$1:AB$766,"")</f>
        <v>16.155101142605361</v>
      </c>
      <c r="AI95" s="48">
        <f>_xlfn.XLOOKUP($F95,Main_OG!$D$1:$D$766,Main_OG!AC$1:AC$766,"")</f>
        <v>3.3292283805067271</v>
      </c>
      <c r="AJ95" s="48">
        <f>_xlfn.XLOOKUP($F95,Main_OG!$D$1:$D$766,Main_OG!AD$1:AD$766,"")</f>
        <v>0.81</v>
      </c>
    </row>
    <row r="96" spans="2:36" x14ac:dyDescent="0.35">
      <c r="B96" s="36" t="s">
        <v>1054</v>
      </c>
      <c r="C96" s="45" t="s">
        <v>318</v>
      </c>
      <c r="D96" s="45" t="s">
        <v>4343</v>
      </c>
      <c r="E96" s="36" t="s">
        <v>1054</v>
      </c>
      <c r="F96" s="36" t="str">
        <f t="shared" si="3"/>
        <v>2020_MN</v>
      </c>
      <c r="G96" s="45">
        <v>2020</v>
      </c>
      <c r="H96" s="45">
        <f>_xlfn.XLOOKUP(J96,Main_OG!$B$1:$B$766,Main_OG!$O$1:$O$766,"")</f>
        <v>0</v>
      </c>
      <c r="I96" s="45">
        <f>_xlfn.XLOOKUP(F96,Main_OG!$D$1:$D$766,Main_OG!$J$1:$J$766,"")</f>
        <v>1</v>
      </c>
      <c r="J96" s="45" t="s">
        <v>318</v>
      </c>
      <c r="K96" s="45" t="str">
        <f t="shared" si="4"/>
        <v>ALLETE, Inc._MN</v>
      </c>
      <c r="L96" s="45" t="str">
        <f t="shared" si="5"/>
        <v>ALLETE, Inc._MN</v>
      </c>
      <c r="M96" s="45" t="s">
        <v>1061</v>
      </c>
      <c r="N96" s="45">
        <v>0</v>
      </c>
      <c r="O96" s="45">
        <v>24337</v>
      </c>
      <c r="P96" s="45">
        <v>378</v>
      </c>
      <c r="Q96" s="45">
        <v>0</v>
      </c>
      <c r="R96" s="45">
        <v>0</v>
      </c>
      <c r="S96" s="45">
        <v>1190093</v>
      </c>
      <c r="T96" s="45">
        <v>5652942</v>
      </c>
      <c r="U96" s="45">
        <v>0</v>
      </c>
      <c r="V96" s="45">
        <v>0</v>
      </c>
      <c r="W96" s="45">
        <v>10.324807</v>
      </c>
      <c r="X96" s="45">
        <v>6.9825004000000002</v>
      </c>
      <c r="Y96" s="45">
        <v>0</v>
      </c>
      <c r="Z96" s="46">
        <v>358127.2</v>
      </c>
      <c r="AA96" s="46">
        <v>63319.727963322963</v>
      </c>
      <c r="AB96" s="47">
        <f>_xlfn.XLOOKUP($F96,Main_OG!$D$1:$D$766,Main_OG!AJ$1:AJ$766,"")</f>
        <v>16562016</v>
      </c>
      <c r="AC96" s="47">
        <f>_xlfn.XLOOKUP($F96,Main_OG!$D$1:$D$766,Main_OG!AK$1:AK$766,"")</f>
        <v>109242</v>
      </c>
      <c r="AD96" s="47">
        <f>_xlfn.XLOOKUP($F96,Main_OG!$D$1:$D$766,Main_OG!AL$1:AL$766,"")</f>
        <v>161233214</v>
      </c>
      <c r="AE96" s="47">
        <f>_xlfn.XLOOKUP($F96,Main_OG!$D$1:$D$766,Main_OG!AM$1:AM$766,"")</f>
        <v>0</v>
      </c>
      <c r="AF96" s="48">
        <f>_xlfn.XLOOKUP($F96,Main_OG!$D$1:$D$766,Main_OG!Z$1:Z$766,"")</f>
        <v>0</v>
      </c>
      <c r="AG96" s="48">
        <f>_xlfn.XLOOKUP($F96,Main_OG!$D$1:$D$766,Main_OG!AA$1:AA$766,"")</f>
        <v>2.127327759928813</v>
      </c>
      <c r="AH96" s="48">
        <f>_xlfn.XLOOKUP($F96,Main_OG!$D$1:$D$766,Main_OG!AB$1:AB$766,"")</f>
        <v>12.535325193609101</v>
      </c>
      <c r="AI96" s="48">
        <f>_xlfn.XLOOKUP($F96,Main_OG!$D$1:$D$766,Main_OG!AC$1:AC$766,"")</f>
        <v>2.8422150630003218</v>
      </c>
      <c r="AJ96" s="48">
        <f>_xlfn.XLOOKUP($F96,Main_OG!$D$1:$D$766,Main_OG!AD$1:AD$766,"")</f>
        <v>0.5848556097000881</v>
      </c>
    </row>
    <row r="97" spans="2:36" x14ac:dyDescent="0.35">
      <c r="B97" s="36" t="s">
        <v>1062</v>
      </c>
      <c r="C97" s="45" t="s">
        <v>230</v>
      </c>
      <c r="D97" s="45" t="s">
        <v>4344</v>
      </c>
      <c r="E97" s="36" t="s">
        <v>1062</v>
      </c>
      <c r="F97" s="36" t="str">
        <f t="shared" si="3"/>
        <v>2006_MI</v>
      </c>
      <c r="G97" s="45">
        <v>2006</v>
      </c>
      <c r="H97" s="45">
        <f>_xlfn.XLOOKUP(J97,Main_OG!$B$1:$B$766,Main_OG!$O$1:$O$766,"")</f>
        <v>0</v>
      </c>
      <c r="I97" s="45">
        <f>_xlfn.XLOOKUP(F97,Main_OG!$D$1:$D$766,Main_OG!$J$1:$J$766,"")</f>
        <v>0</v>
      </c>
      <c r="J97" s="45" t="s">
        <v>230</v>
      </c>
      <c r="K97" s="45" t="str">
        <f t="shared" si="4"/>
        <v>Alpena Power Co_MI</v>
      </c>
      <c r="L97" s="45" t="str">
        <f t="shared" si="5"/>
        <v>Alpena Power Co_MI</v>
      </c>
      <c r="M97" s="45" t="s">
        <v>1063</v>
      </c>
      <c r="N97" s="45">
        <v>0</v>
      </c>
      <c r="O97" s="45">
        <v>3937</v>
      </c>
      <c r="P97" s="45">
        <v>5</v>
      </c>
      <c r="Q97" s="45">
        <v>13658</v>
      </c>
      <c r="R97" s="45">
        <v>0</v>
      </c>
      <c r="S97" s="45">
        <v>9481</v>
      </c>
      <c r="T97" s="45">
        <v>6559</v>
      </c>
      <c r="U97" s="45">
        <v>8508</v>
      </c>
      <c r="V97" s="45">
        <v>0</v>
      </c>
      <c r="W97" s="45">
        <v>8.3637678858130879</v>
      </c>
      <c r="X97" s="45">
        <v>5.5508069361813774</v>
      </c>
      <c r="Y97" s="45">
        <v>9.579462928559364</v>
      </c>
      <c r="Z97" s="46">
        <v>483763.6</v>
      </c>
      <c r="AA97" s="46">
        <v>48202.440773445334</v>
      </c>
      <c r="AB97" s="47">
        <f>_xlfn.XLOOKUP($F97,Main_OG!$D$1:$D$766,Main_OG!AJ$1:AJ$766,"")</f>
        <v>70255935.120000005</v>
      </c>
      <c r="AC97" s="47">
        <f>_xlfn.XLOOKUP($F97,Main_OG!$D$1:$D$766,Main_OG!AK$1:AK$766,"")</f>
        <v>1664301.64</v>
      </c>
      <c r="AD97" s="47">
        <f>_xlfn.XLOOKUP($F97,Main_OG!$D$1:$D$766,Main_OG!AL$1:AL$766,"")</f>
        <v>181071401.84</v>
      </c>
      <c r="AE97" s="47">
        <f>_xlfn.XLOOKUP($F97,Main_OG!$D$1:$D$766,Main_OG!AM$1:AM$766,"")</f>
        <v>29066165</v>
      </c>
      <c r="AF97" s="48">
        <f>_xlfn.XLOOKUP($F97,Main_OG!$D$1:$D$766,Main_OG!Z$1:Z$766,"")</f>
        <v>0</v>
      </c>
      <c r="AG97" s="48">
        <f>_xlfn.XLOOKUP($F97,Main_OG!$D$1:$D$766,Main_OG!AA$1:AA$766,"")</f>
        <v>1.64</v>
      </c>
      <c r="AH97" s="48">
        <f>_xlfn.XLOOKUP($F97,Main_OG!$D$1:$D$766,Main_OG!AB$1:AB$766,"")</f>
        <v>14.4</v>
      </c>
      <c r="AI97" s="48">
        <f>_xlfn.XLOOKUP($F97,Main_OG!$D$1:$D$766,Main_OG!AC$1:AC$766,"")</f>
        <v>7.1610124069250478</v>
      </c>
      <c r="AJ97" s="48">
        <f>_xlfn.XLOOKUP($F97,Main_OG!$D$1:$D$766,Main_OG!AD$1:AD$766,"")</f>
        <v>0.4704061490499184</v>
      </c>
    </row>
    <row r="98" spans="2:36" x14ac:dyDescent="0.35">
      <c r="B98" s="36" t="s">
        <v>1062</v>
      </c>
      <c r="C98" s="45" t="s">
        <v>230</v>
      </c>
      <c r="D98" s="45" t="s">
        <v>4344</v>
      </c>
      <c r="E98" s="36" t="s">
        <v>1062</v>
      </c>
      <c r="F98" s="36" t="str">
        <f t="shared" si="3"/>
        <v>2007_MI</v>
      </c>
      <c r="G98" s="45">
        <v>2007</v>
      </c>
      <c r="H98" s="45">
        <f>_xlfn.XLOOKUP(J98,Main_OG!$B$1:$B$766,Main_OG!$O$1:$O$766,"")</f>
        <v>0</v>
      </c>
      <c r="I98" s="45">
        <f>_xlfn.XLOOKUP(F98,Main_OG!$D$1:$D$766,Main_OG!$J$1:$J$766,"")</f>
        <v>0</v>
      </c>
      <c r="J98" s="45" t="s">
        <v>230</v>
      </c>
      <c r="K98" s="45" t="str">
        <f t="shared" si="4"/>
        <v>Alpena Power Co_MI</v>
      </c>
      <c r="L98" s="45" t="str">
        <f t="shared" si="5"/>
        <v>Alpena Power Co_MI</v>
      </c>
      <c r="M98" s="45" t="s">
        <v>1064</v>
      </c>
      <c r="N98" s="45">
        <v>0</v>
      </c>
      <c r="O98" s="45">
        <v>3808</v>
      </c>
      <c r="P98" s="45">
        <v>5</v>
      </c>
      <c r="Q98" s="45">
        <v>13685</v>
      </c>
      <c r="R98" s="45">
        <v>0</v>
      </c>
      <c r="S98" s="45">
        <v>10109</v>
      </c>
      <c r="T98" s="45">
        <v>6891</v>
      </c>
      <c r="U98" s="45">
        <v>9327</v>
      </c>
      <c r="V98" s="45">
        <v>0</v>
      </c>
      <c r="W98" s="45">
        <v>9.08</v>
      </c>
      <c r="X98" s="45">
        <v>6</v>
      </c>
      <c r="Y98" s="45">
        <v>10.41</v>
      </c>
      <c r="Z98" s="46">
        <v>482935.1</v>
      </c>
      <c r="AA98" s="46">
        <v>48287.309909407631</v>
      </c>
      <c r="AB98" s="47">
        <f>_xlfn.XLOOKUP($F98,Main_OG!$D$1:$D$766,Main_OG!AJ$1:AJ$766,"")</f>
        <v>73603394</v>
      </c>
      <c r="AC98" s="47">
        <f>_xlfn.XLOOKUP($F98,Main_OG!$D$1:$D$766,Main_OG!AK$1:AK$766,"")</f>
        <v>2521414</v>
      </c>
      <c r="AD98" s="47">
        <f>_xlfn.XLOOKUP($F98,Main_OG!$D$1:$D$766,Main_OG!AL$1:AL$766,"")</f>
        <v>204694010</v>
      </c>
      <c r="AE98" s="47">
        <f>_xlfn.XLOOKUP($F98,Main_OG!$D$1:$D$766,Main_OG!AM$1:AM$766,"")</f>
        <v>31516953</v>
      </c>
      <c r="AF98" s="48">
        <f>_xlfn.XLOOKUP($F98,Main_OG!$D$1:$D$766,Main_OG!Z$1:Z$766,"")</f>
        <v>0</v>
      </c>
      <c r="AG98" s="48">
        <f>_xlfn.XLOOKUP($F98,Main_OG!$D$1:$D$766,Main_OG!AA$1:AA$766,"")</f>
        <v>1.69</v>
      </c>
      <c r="AH98" s="48">
        <f>_xlfn.XLOOKUP($F98,Main_OG!$D$1:$D$766,Main_OG!AB$1:AB$766,"")</f>
        <v>16.41</v>
      </c>
      <c r="AI98" s="48">
        <f>_xlfn.XLOOKUP($F98,Main_OG!$D$1:$D$766,Main_OG!AC$1:AC$766,"")</f>
        <v>7.3815467393807772</v>
      </c>
      <c r="AJ98" s="48">
        <f>_xlfn.XLOOKUP($F98,Main_OG!$D$1:$D$766,Main_OG!AD$1:AD$766,"")</f>
        <v>0.58103021845052572</v>
      </c>
    </row>
    <row r="99" spans="2:36" x14ac:dyDescent="0.35">
      <c r="B99" s="36" t="s">
        <v>1062</v>
      </c>
      <c r="C99" s="45" t="s">
        <v>230</v>
      </c>
      <c r="D99" s="45" t="s">
        <v>4344</v>
      </c>
      <c r="E99" s="36" t="s">
        <v>1062</v>
      </c>
      <c r="F99" s="36" t="str">
        <f t="shared" si="3"/>
        <v>2008_MI</v>
      </c>
      <c r="G99" s="45">
        <v>2008</v>
      </c>
      <c r="H99" s="45">
        <f>_xlfn.XLOOKUP(J99,Main_OG!$B$1:$B$766,Main_OG!$O$1:$O$766,"")</f>
        <v>0</v>
      </c>
      <c r="I99" s="45">
        <f>_xlfn.XLOOKUP(F99,Main_OG!$D$1:$D$766,Main_OG!$J$1:$J$766,"")</f>
        <v>0</v>
      </c>
      <c r="J99" s="45" t="s">
        <v>230</v>
      </c>
      <c r="K99" s="45" t="str">
        <f t="shared" si="4"/>
        <v>Alpena Power Co_MI</v>
      </c>
      <c r="L99" s="45" t="str">
        <f t="shared" si="5"/>
        <v>Alpena Power Co_MI</v>
      </c>
      <c r="M99" s="45" t="s">
        <v>1065</v>
      </c>
      <c r="N99" s="45">
        <v>0</v>
      </c>
      <c r="O99" s="45">
        <v>4021</v>
      </c>
      <c r="P99" s="45">
        <v>4</v>
      </c>
      <c r="Q99" s="45">
        <v>13727</v>
      </c>
      <c r="R99" s="45">
        <v>0</v>
      </c>
      <c r="S99" s="45">
        <v>109882</v>
      </c>
      <c r="T99" s="45">
        <v>131042</v>
      </c>
      <c r="U99" s="45">
        <v>88964</v>
      </c>
      <c r="V99" s="45">
        <v>0</v>
      </c>
      <c r="W99" s="45">
        <v>10.220000000000001</v>
      </c>
      <c r="X99" s="45">
        <v>6.51</v>
      </c>
      <c r="Y99" s="45">
        <v>11.65</v>
      </c>
      <c r="Z99" s="46">
        <v>455256.7</v>
      </c>
      <c r="AA99" s="46">
        <v>45768.752420983081</v>
      </c>
      <c r="AB99" s="47">
        <f>_xlfn.XLOOKUP($F99,Main_OG!$D$1:$D$766,Main_OG!AJ$1:AJ$766,"")</f>
        <v>73448608</v>
      </c>
      <c r="AC99" s="47">
        <f>_xlfn.XLOOKUP($F99,Main_OG!$D$1:$D$766,Main_OG!AK$1:AK$766,"")</f>
        <v>1696064</v>
      </c>
      <c r="AD99" s="47">
        <f>_xlfn.XLOOKUP($F99,Main_OG!$D$1:$D$766,Main_OG!AL$1:AL$766,"")</f>
        <v>150596912</v>
      </c>
      <c r="AE99" s="47">
        <f>_xlfn.XLOOKUP($F99,Main_OG!$D$1:$D$766,Main_OG!AM$1:AM$766,"")</f>
        <v>31484428</v>
      </c>
      <c r="AF99" s="48">
        <f>_xlfn.XLOOKUP($F99,Main_OG!$D$1:$D$766,Main_OG!Z$1:Z$766,"")</f>
        <v>0</v>
      </c>
      <c r="AG99" s="48">
        <f>_xlfn.XLOOKUP($F99,Main_OG!$D$1:$D$766,Main_OG!AA$1:AA$766,"")</f>
        <v>1.93</v>
      </c>
      <c r="AH99" s="48">
        <f>_xlfn.XLOOKUP($F99,Main_OG!$D$1:$D$766,Main_OG!AB$1:AB$766,"")</f>
        <v>24.38</v>
      </c>
      <c r="AI99" s="48">
        <f>_xlfn.XLOOKUP($F99,Main_OG!$D$1:$D$766,Main_OG!AC$1:AC$766,"")</f>
        <v>9.1182546074696553</v>
      </c>
      <c r="AJ99" s="48">
        <f>_xlfn.XLOOKUP($F99,Main_OG!$D$1:$D$766,Main_OG!AD$1:AD$766,"")</f>
        <v>0.68330088246943577</v>
      </c>
    </row>
    <row r="100" spans="2:36" x14ac:dyDescent="0.35">
      <c r="B100" s="36" t="s">
        <v>1062</v>
      </c>
      <c r="C100" s="45" t="s">
        <v>230</v>
      </c>
      <c r="D100" s="45" t="s">
        <v>4344</v>
      </c>
      <c r="E100" s="36" t="s">
        <v>1062</v>
      </c>
      <c r="F100" s="36" t="str">
        <f t="shared" si="3"/>
        <v>2009_MI</v>
      </c>
      <c r="G100" s="45">
        <v>2009</v>
      </c>
      <c r="H100" s="45">
        <f>_xlfn.XLOOKUP(J100,Main_OG!$B$1:$B$766,Main_OG!$O$1:$O$766,"")</f>
        <v>0</v>
      </c>
      <c r="I100" s="45">
        <f>_xlfn.XLOOKUP(F100,Main_OG!$D$1:$D$766,Main_OG!$J$1:$J$766,"")</f>
        <v>0</v>
      </c>
      <c r="J100" s="45" t="s">
        <v>230</v>
      </c>
      <c r="K100" s="45" t="str">
        <f t="shared" si="4"/>
        <v>Alpena Power Co_MI</v>
      </c>
      <c r="L100" s="45" t="str">
        <f t="shared" si="5"/>
        <v>Alpena Power Co_MI</v>
      </c>
      <c r="M100" s="45" t="s">
        <v>1066</v>
      </c>
      <c r="N100" s="45">
        <v>0</v>
      </c>
      <c r="O100" s="45">
        <v>3974</v>
      </c>
      <c r="P100" s="45">
        <v>4</v>
      </c>
      <c r="Q100" s="45">
        <v>13718</v>
      </c>
      <c r="R100" s="45">
        <v>0</v>
      </c>
      <c r="S100" s="45">
        <v>102161</v>
      </c>
      <c r="T100" s="45">
        <v>125877</v>
      </c>
      <c r="U100" s="45">
        <v>86526</v>
      </c>
      <c r="V100" s="45">
        <v>0</v>
      </c>
      <c r="W100" s="45">
        <v>11.18</v>
      </c>
      <c r="X100" s="45">
        <v>6.08</v>
      </c>
      <c r="Y100" s="45">
        <v>12.67</v>
      </c>
      <c r="Z100" s="46">
        <v>416297.1</v>
      </c>
      <c r="AA100" s="46">
        <v>42043.455440645848</v>
      </c>
      <c r="AB100" s="47">
        <f>_xlfn.XLOOKUP($F100,Main_OG!$D$1:$D$766,Main_OG!AJ$1:AJ$766,"")</f>
        <v>70951888</v>
      </c>
      <c r="AC100" s="47">
        <f>_xlfn.XLOOKUP($F100,Main_OG!$D$1:$D$766,Main_OG!AK$1:AK$766,"")</f>
        <v>1451520</v>
      </c>
      <c r="AD100" s="47">
        <f>_xlfn.XLOOKUP($F100,Main_OG!$D$1:$D$766,Main_OG!AL$1:AL$766,"")</f>
        <v>132491692</v>
      </c>
      <c r="AE100" s="47">
        <f>_xlfn.XLOOKUP($F100,Main_OG!$D$1:$D$766,Main_OG!AM$1:AM$766,"")</f>
        <v>21851009</v>
      </c>
      <c r="AF100" s="48">
        <f>_xlfn.XLOOKUP($F100,Main_OG!$D$1:$D$766,Main_OG!Z$1:Z$766,"")</f>
        <v>0</v>
      </c>
      <c r="AG100" s="48">
        <f>_xlfn.XLOOKUP($F100,Main_OG!$D$1:$D$766,Main_OG!AA$1:AA$766,"")</f>
        <v>2.0299999999999998</v>
      </c>
      <c r="AH100" s="48">
        <f>_xlfn.XLOOKUP($F100,Main_OG!$D$1:$D$766,Main_OG!AB$1:AB$766,"")</f>
        <v>12.98</v>
      </c>
      <c r="AI100" s="48">
        <f>_xlfn.XLOOKUP($F100,Main_OG!$D$1:$D$766,Main_OG!AC$1:AC$766,"")</f>
        <v>4.5973007921271787</v>
      </c>
      <c r="AJ100" s="48">
        <f>_xlfn.XLOOKUP($F100,Main_OG!$D$1:$D$766,Main_OG!AD$1:AD$766,"")</f>
        <v>0.66</v>
      </c>
    </row>
    <row r="101" spans="2:36" x14ac:dyDescent="0.35">
      <c r="B101" s="36" t="s">
        <v>1062</v>
      </c>
      <c r="C101" s="45" t="s">
        <v>230</v>
      </c>
      <c r="D101" s="45" t="s">
        <v>4344</v>
      </c>
      <c r="E101" s="36" t="s">
        <v>1062</v>
      </c>
      <c r="F101" s="36" t="str">
        <f t="shared" si="3"/>
        <v>2010_MI</v>
      </c>
      <c r="G101" s="45">
        <v>2010</v>
      </c>
      <c r="H101" s="45">
        <f>_xlfn.XLOOKUP(J101,Main_OG!$B$1:$B$766,Main_OG!$O$1:$O$766,"")</f>
        <v>0</v>
      </c>
      <c r="I101" s="45">
        <f>_xlfn.XLOOKUP(F101,Main_OG!$D$1:$D$766,Main_OG!$J$1:$J$766,"")</f>
        <v>0</v>
      </c>
      <c r="J101" s="45" t="s">
        <v>230</v>
      </c>
      <c r="K101" s="45" t="str">
        <f t="shared" si="4"/>
        <v>Alpena Power Co_MI</v>
      </c>
      <c r="L101" s="45" t="str">
        <f t="shared" si="5"/>
        <v>Alpena Power Co_MI</v>
      </c>
      <c r="M101" s="45" t="s">
        <v>1067</v>
      </c>
      <c r="N101" s="45">
        <v>0</v>
      </c>
      <c r="O101" s="45">
        <v>3933</v>
      </c>
      <c r="P101" s="45">
        <v>4</v>
      </c>
      <c r="Q101" s="45">
        <v>13714</v>
      </c>
      <c r="R101" s="45">
        <v>0</v>
      </c>
      <c r="S101" s="45">
        <v>103757</v>
      </c>
      <c r="T101" s="45">
        <v>136081</v>
      </c>
      <c r="U101" s="45">
        <v>88972</v>
      </c>
      <c r="V101" s="45">
        <v>0</v>
      </c>
      <c r="W101" s="45">
        <v>11.75</v>
      </c>
      <c r="X101" s="45">
        <v>6.22</v>
      </c>
      <c r="Y101" s="45">
        <v>13.7</v>
      </c>
      <c r="Z101" s="46">
        <v>441271.5</v>
      </c>
      <c r="AA101" s="46">
        <v>44673.97282962648</v>
      </c>
      <c r="AB101" s="47">
        <f>_xlfn.XLOOKUP($F101,Main_OG!$D$1:$D$766,Main_OG!AJ$1:AJ$766,"")</f>
        <v>70202968</v>
      </c>
      <c r="AC101" s="47">
        <f>_xlfn.XLOOKUP($F101,Main_OG!$D$1:$D$766,Main_OG!AK$1:AK$766,"")</f>
        <v>1394134</v>
      </c>
      <c r="AD101" s="47">
        <f>_xlfn.XLOOKUP($F101,Main_OG!$D$1:$D$766,Main_OG!AL$1:AL$766,"")</f>
        <v>193405206</v>
      </c>
      <c r="AE101" s="47">
        <f>_xlfn.XLOOKUP($F101,Main_OG!$D$1:$D$766,Main_OG!AM$1:AM$766,"")</f>
        <v>29624580</v>
      </c>
      <c r="AF101" s="48">
        <f>_xlfn.XLOOKUP($F101,Main_OG!$D$1:$D$766,Main_OG!Z$1:Z$766,"")</f>
        <v>0</v>
      </c>
      <c r="AG101" s="48">
        <f>_xlfn.XLOOKUP($F101,Main_OG!$D$1:$D$766,Main_OG!AA$1:AA$766,"")</f>
        <v>2.09</v>
      </c>
      <c r="AH101" s="48">
        <f>_xlfn.XLOOKUP($F101,Main_OG!$D$1:$D$766,Main_OG!AB$1:AB$766,"")</f>
        <v>16.760000000000002</v>
      </c>
      <c r="AI101" s="48">
        <f>_xlfn.XLOOKUP($F101,Main_OG!$D$1:$D$766,Main_OG!AC$1:AC$766,"")</f>
        <v>4.9924248044436963</v>
      </c>
      <c r="AJ101" s="48">
        <f>_xlfn.XLOOKUP($F101,Main_OG!$D$1:$D$766,Main_OG!AD$1:AD$766,"")</f>
        <v>0.70992248279802228</v>
      </c>
    </row>
    <row r="102" spans="2:36" x14ac:dyDescent="0.35">
      <c r="B102" s="36" t="s">
        <v>1062</v>
      </c>
      <c r="C102" s="45" t="s">
        <v>230</v>
      </c>
      <c r="D102" s="45" t="s">
        <v>4344</v>
      </c>
      <c r="E102" s="36" t="s">
        <v>1062</v>
      </c>
      <c r="F102" s="36" t="str">
        <f t="shared" si="3"/>
        <v>2011_MI</v>
      </c>
      <c r="G102" s="45">
        <v>2011</v>
      </c>
      <c r="H102" s="45">
        <f>_xlfn.XLOOKUP(J102,Main_OG!$B$1:$B$766,Main_OG!$O$1:$O$766,"")</f>
        <v>0</v>
      </c>
      <c r="I102" s="45">
        <f>_xlfn.XLOOKUP(F102,Main_OG!$D$1:$D$766,Main_OG!$J$1:$J$766,"")</f>
        <v>0</v>
      </c>
      <c r="J102" s="45" t="s">
        <v>230</v>
      </c>
      <c r="K102" s="45" t="str">
        <f t="shared" si="4"/>
        <v>Alpena Power Co_MI</v>
      </c>
      <c r="L102" s="45" t="str">
        <f t="shared" si="5"/>
        <v>Alpena Power Co_MI</v>
      </c>
      <c r="M102" s="45" t="s">
        <v>1068</v>
      </c>
      <c r="N102" s="45">
        <v>0</v>
      </c>
      <c r="O102" s="45">
        <v>3933</v>
      </c>
      <c r="P102" s="45">
        <v>3</v>
      </c>
      <c r="Q102" s="45">
        <v>13689</v>
      </c>
      <c r="R102" s="45">
        <v>0</v>
      </c>
      <c r="S102" s="45">
        <v>103458</v>
      </c>
      <c r="T102" s="45">
        <v>131296</v>
      </c>
      <c r="U102" s="45">
        <v>87532</v>
      </c>
      <c r="V102" s="45">
        <v>0</v>
      </c>
      <c r="W102" s="45">
        <v>12.1</v>
      </c>
      <c r="X102" s="45">
        <v>6.39</v>
      </c>
      <c r="Y102" s="45">
        <v>14.07</v>
      </c>
      <c r="Z102" s="46">
        <v>453989.1</v>
      </c>
      <c r="AA102" s="46">
        <v>45936.119132417887</v>
      </c>
      <c r="AB102" s="47">
        <f>_xlfn.XLOOKUP($F102,Main_OG!$D$1:$D$766,Main_OG!AJ$1:AJ$766,"")</f>
        <v>64902824</v>
      </c>
      <c r="AC102" s="47">
        <f>_xlfn.XLOOKUP($F102,Main_OG!$D$1:$D$766,Main_OG!AK$1:AK$766,"")</f>
        <v>1219786</v>
      </c>
      <c r="AD102" s="47">
        <f>_xlfn.XLOOKUP($F102,Main_OG!$D$1:$D$766,Main_OG!AL$1:AL$766,"")</f>
        <v>199495150</v>
      </c>
      <c r="AE102" s="47">
        <f>_xlfn.XLOOKUP($F102,Main_OG!$D$1:$D$766,Main_OG!AM$1:AM$766,"")</f>
        <v>32889467</v>
      </c>
      <c r="AF102" s="48">
        <f>_xlfn.XLOOKUP($F102,Main_OG!$D$1:$D$766,Main_OG!Z$1:Z$766,"")</f>
        <v>2.44</v>
      </c>
      <c r="AG102" s="48">
        <f>_xlfn.XLOOKUP($F102,Main_OG!$D$1:$D$766,Main_OG!AA$1:AA$766,"")</f>
        <v>2.66</v>
      </c>
      <c r="AH102" s="48">
        <f>_xlfn.XLOOKUP($F102,Main_OG!$D$1:$D$766,Main_OG!AB$1:AB$766,"")</f>
        <v>22.17</v>
      </c>
      <c r="AI102" s="48">
        <f>_xlfn.XLOOKUP($F102,Main_OG!$D$1:$D$766,Main_OG!AC$1:AC$766,"")</f>
        <v>4.6524343752411106</v>
      </c>
      <c r="AJ102" s="48">
        <f>_xlfn.XLOOKUP($F102,Main_OG!$D$1:$D$766,Main_OG!AD$1:AD$766,"")</f>
        <v>0.76</v>
      </c>
    </row>
    <row r="103" spans="2:36" x14ac:dyDescent="0.35">
      <c r="B103" s="36" t="s">
        <v>1062</v>
      </c>
      <c r="C103" s="45" t="s">
        <v>230</v>
      </c>
      <c r="D103" s="45" t="s">
        <v>4344</v>
      </c>
      <c r="E103" s="36" t="s">
        <v>1062</v>
      </c>
      <c r="F103" s="36" t="str">
        <f t="shared" si="3"/>
        <v>2012_MI</v>
      </c>
      <c r="G103" s="45">
        <v>2012</v>
      </c>
      <c r="H103" s="45">
        <f>_xlfn.XLOOKUP(J103,Main_OG!$B$1:$B$766,Main_OG!$O$1:$O$766,"")</f>
        <v>0</v>
      </c>
      <c r="I103" s="45">
        <f>_xlfn.XLOOKUP(F103,Main_OG!$D$1:$D$766,Main_OG!$J$1:$J$766,"")</f>
        <v>0</v>
      </c>
      <c r="J103" s="45" t="s">
        <v>230</v>
      </c>
      <c r="K103" s="45" t="str">
        <f t="shared" si="4"/>
        <v>Alpena Power Co_MI</v>
      </c>
      <c r="L103" s="45" t="str">
        <f t="shared" si="5"/>
        <v>Alpena Power Co_MI</v>
      </c>
      <c r="M103" s="45" t="s">
        <v>1069</v>
      </c>
      <c r="N103" s="45">
        <v>0</v>
      </c>
      <c r="O103" s="45">
        <v>3935</v>
      </c>
      <c r="P103" s="45">
        <v>4</v>
      </c>
      <c r="Q103" s="45">
        <v>13681</v>
      </c>
      <c r="R103" s="45">
        <v>0</v>
      </c>
      <c r="S103" s="45">
        <v>102293</v>
      </c>
      <c r="T103" s="45">
        <v>148287</v>
      </c>
      <c r="U103" s="45">
        <v>87480</v>
      </c>
      <c r="V103" s="45">
        <v>0</v>
      </c>
      <c r="W103" s="45">
        <v>12.299962000000001</v>
      </c>
      <c r="X103" s="45">
        <v>6.2824118000000002</v>
      </c>
      <c r="Y103" s="45">
        <v>13.824873999999999</v>
      </c>
      <c r="Z103" s="46">
        <v>463302.6</v>
      </c>
      <c r="AA103" s="46">
        <v>46806.331882207116</v>
      </c>
      <c r="AB103" s="47">
        <f>_xlfn.XLOOKUP($F103,Main_OG!$D$1:$D$766,Main_OG!AJ$1:AJ$766,"")</f>
        <v>59591210</v>
      </c>
      <c r="AC103" s="47">
        <f>_xlfn.XLOOKUP($F103,Main_OG!$D$1:$D$766,Main_OG!AK$1:AK$766,"")</f>
        <v>1089792</v>
      </c>
      <c r="AD103" s="47">
        <f>_xlfn.XLOOKUP($F103,Main_OG!$D$1:$D$766,Main_OG!AL$1:AL$766,"")</f>
        <v>339611196</v>
      </c>
      <c r="AE103" s="47">
        <f>_xlfn.XLOOKUP($F103,Main_OG!$D$1:$D$766,Main_OG!AM$1:AM$766,"")</f>
        <v>28019714</v>
      </c>
      <c r="AF103" s="48">
        <f>_xlfn.XLOOKUP($F103,Main_OG!$D$1:$D$766,Main_OG!Z$1:Z$766,"")</f>
        <v>2.42</v>
      </c>
      <c r="AG103" s="48">
        <f>_xlfn.XLOOKUP($F103,Main_OG!$D$1:$D$766,Main_OG!AA$1:AA$766,"")</f>
        <v>2.78</v>
      </c>
      <c r="AH103" s="48">
        <f>_xlfn.XLOOKUP($F103,Main_OG!$D$1:$D$766,Main_OG!AB$1:AB$766,"")</f>
        <v>22.67</v>
      </c>
      <c r="AI103" s="48">
        <f>_xlfn.XLOOKUP($F103,Main_OG!$D$1:$D$766,Main_OG!AC$1:AC$766,"")</f>
        <v>3.16</v>
      </c>
      <c r="AJ103" s="48">
        <f>_xlfn.XLOOKUP($F103,Main_OG!$D$1:$D$766,Main_OG!AD$1:AD$766,"")</f>
        <v>0.79</v>
      </c>
    </row>
    <row r="104" spans="2:36" x14ac:dyDescent="0.35">
      <c r="B104" s="36" t="s">
        <v>1062</v>
      </c>
      <c r="C104" s="45" t="s">
        <v>230</v>
      </c>
      <c r="D104" s="45" t="s">
        <v>4344</v>
      </c>
      <c r="E104" s="36" t="s">
        <v>1062</v>
      </c>
      <c r="F104" s="36" t="str">
        <f t="shared" si="3"/>
        <v>2013_MI</v>
      </c>
      <c r="G104" s="45">
        <v>2013</v>
      </c>
      <c r="H104" s="45">
        <f>_xlfn.XLOOKUP(J104,Main_OG!$B$1:$B$766,Main_OG!$O$1:$O$766,"")</f>
        <v>0</v>
      </c>
      <c r="I104" s="45">
        <f>_xlfn.XLOOKUP(F104,Main_OG!$D$1:$D$766,Main_OG!$J$1:$J$766,"")</f>
        <v>0</v>
      </c>
      <c r="J104" s="45" t="s">
        <v>230</v>
      </c>
      <c r="K104" s="45" t="str">
        <f t="shared" si="4"/>
        <v>Alpena Power Co_MI</v>
      </c>
      <c r="L104" s="45" t="str">
        <f t="shared" si="5"/>
        <v>Alpena Power Co_MI</v>
      </c>
      <c r="M104" s="45" t="s">
        <v>1070</v>
      </c>
      <c r="N104" s="45">
        <v>0</v>
      </c>
      <c r="O104" s="45">
        <v>3943</v>
      </c>
      <c r="P104" s="45">
        <v>4</v>
      </c>
      <c r="Q104" s="45">
        <v>13687</v>
      </c>
      <c r="R104" s="45">
        <v>0</v>
      </c>
      <c r="S104" s="45">
        <v>101418</v>
      </c>
      <c r="T104" s="45">
        <v>142319</v>
      </c>
      <c r="U104" s="45">
        <v>87251</v>
      </c>
      <c r="V104" s="45">
        <v>0</v>
      </c>
      <c r="W104" s="45">
        <v>12.404109999999999</v>
      </c>
      <c r="X104" s="45">
        <v>6.4228949999999996</v>
      </c>
      <c r="Y104" s="45">
        <v>13.98494</v>
      </c>
      <c r="Z104" s="46">
        <v>472779.9</v>
      </c>
      <c r="AA104" s="46">
        <v>47684.250275497179</v>
      </c>
      <c r="AB104" s="47">
        <f>_xlfn.XLOOKUP($F104,Main_OG!$D$1:$D$766,Main_OG!AJ$1:AJ$766,"")</f>
        <v>63709402</v>
      </c>
      <c r="AC104" s="47">
        <f>_xlfn.XLOOKUP($F104,Main_OG!$D$1:$D$766,Main_OG!AK$1:AK$766,"")</f>
        <v>1962940</v>
      </c>
      <c r="AD104" s="47">
        <f>_xlfn.XLOOKUP($F104,Main_OG!$D$1:$D$766,Main_OG!AL$1:AL$766,"")</f>
        <v>213979064</v>
      </c>
      <c r="AE104" s="47">
        <f>_xlfn.XLOOKUP($F104,Main_OG!$D$1:$D$766,Main_OG!AM$1:AM$766,"")</f>
        <v>28920823</v>
      </c>
      <c r="AF104" s="48">
        <f>_xlfn.XLOOKUP($F104,Main_OG!$D$1:$D$766,Main_OG!Z$1:Z$766,"")</f>
        <v>2.5099999999999998</v>
      </c>
      <c r="AG104" s="48">
        <f>_xlfn.XLOOKUP($F104,Main_OG!$D$1:$D$766,Main_OG!AA$1:AA$766,"")</f>
        <v>2.66</v>
      </c>
      <c r="AH104" s="48">
        <f>_xlfn.XLOOKUP($F104,Main_OG!$D$1:$D$766,Main_OG!AB$1:AB$766,"")</f>
        <v>22.75</v>
      </c>
      <c r="AI104" s="48">
        <f>_xlfn.XLOOKUP($F104,Main_OG!$D$1:$D$766,Main_OG!AC$1:AC$766,"")</f>
        <v>4.49</v>
      </c>
      <c r="AJ104" s="48">
        <f>_xlfn.XLOOKUP($F104,Main_OG!$D$1:$D$766,Main_OG!AD$1:AD$766,"")</f>
        <v>0.8</v>
      </c>
    </row>
    <row r="105" spans="2:36" x14ac:dyDescent="0.35">
      <c r="B105" s="36" t="s">
        <v>1062</v>
      </c>
      <c r="C105" s="45" t="s">
        <v>230</v>
      </c>
      <c r="D105" s="45" t="s">
        <v>4344</v>
      </c>
      <c r="E105" s="36" t="s">
        <v>1062</v>
      </c>
      <c r="F105" s="36" t="str">
        <f t="shared" si="3"/>
        <v>2014_MI</v>
      </c>
      <c r="G105" s="45">
        <v>2014</v>
      </c>
      <c r="H105" s="45">
        <f>_xlfn.XLOOKUP(J105,Main_OG!$B$1:$B$766,Main_OG!$O$1:$O$766,"")</f>
        <v>0</v>
      </c>
      <c r="I105" s="45">
        <f>_xlfn.XLOOKUP(F105,Main_OG!$D$1:$D$766,Main_OG!$J$1:$J$766,"")</f>
        <v>0</v>
      </c>
      <c r="J105" s="45" t="s">
        <v>230</v>
      </c>
      <c r="K105" s="45" t="str">
        <f t="shared" si="4"/>
        <v>Alpena Power Co_MI</v>
      </c>
      <c r="L105" s="45" t="str">
        <f t="shared" si="5"/>
        <v>Alpena Power Co_MI</v>
      </c>
      <c r="M105" s="45" t="s">
        <v>1071</v>
      </c>
      <c r="N105" s="45">
        <v>0</v>
      </c>
      <c r="O105" s="45">
        <v>3957</v>
      </c>
      <c r="P105" s="45">
        <v>4</v>
      </c>
      <c r="Q105" s="45">
        <v>13711</v>
      </c>
      <c r="R105" s="45">
        <v>0</v>
      </c>
      <c r="S105" s="45">
        <v>102273</v>
      </c>
      <c r="T105" s="45">
        <v>161629</v>
      </c>
      <c r="U105" s="45">
        <v>86837</v>
      </c>
      <c r="V105" s="45">
        <v>0</v>
      </c>
      <c r="W105" s="45">
        <v>11.892678999999999</v>
      </c>
      <c r="X105" s="45">
        <v>6.7401270999999996</v>
      </c>
      <c r="Y105" s="45">
        <v>13.574859</v>
      </c>
      <c r="Z105" s="46">
        <v>479534.9</v>
      </c>
      <c r="AA105" s="46">
        <v>48281.645862433201</v>
      </c>
      <c r="AB105" s="47">
        <f>_xlfn.XLOOKUP($F105,Main_OG!$D$1:$D$766,Main_OG!AJ$1:AJ$766,"")</f>
        <v>59059954</v>
      </c>
      <c r="AC105" s="47">
        <f>_xlfn.XLOOKUP($F105,Main_OG!$D$1:$D$766,Main_OG!AK$1:AK$766,"")</f>
        <v>4593606</v>
      </c>
      <c r="AD105" s="47">
        <f>_xlfn.XLOOKUP($F105,Main_OG!$D$1:$D$766,Main_OG!AL$1:AL$766,"")</f>
        <v>220598076</v>
      </c>
      <c r="AE105" s="47">
        <f>_xlfn.XLOOKUP($F105,Main_OG!$D$1:$D$766,Main_OG!AM$1:AM$766,"")</f>
        <v>31245848</v>
      </c>
      <c r="AF105" s="48">
        <f>_xlfn.XLOOKUP($F105,Main_OG!$D$1:$D$766,Main_OG!Z$1:Z$766,"")</f>
        <v>0</v>
      </c>
      <c r="AG105" s="48">
        <f>_xlfn.XLOOKUP($F105,Main_OG!$D$1:$D$766,Main_OG!AA$1:AA$766,"")</f>
        <v>2.6</v>
      </c>
      <c r="AH105" s="48">
        <f>_xlfn.XLOOKUP($F105,Main_OG!$D$1:$D$766,Main_OG!AB$1:AB$766,"")</f>
        <v>21.3</v>
      </c>
      <c r="AI105" s="48">
        <f>_xlfn.XLOOKUP($F105,Main_OG!$D$1:$D$766,Main_OG!AC$1:AC$766,"")</f>
        <v>6.57</v>
      </c>
      <c r="AJ105" s="48">
        <f>_xlfn.XLOOKUP($F105,Main_OG!$D$1:$D$766,Main_OG!AD$1:AD$766,"")</f>
        <v>0.7</v>
      </c>
    </row>
    <row r="106" spans="2:36" x14ac:dyDescent="0.35">
      <c r="B106" s="36" t="s">
        <v>1062</v>
      </c>
      <c r="C106" s="45" t="s">
        <v>230</v>
      </c>
      <c r="D106" s="45" t="s">
        <v>4344</v>
      </c>
      <c r="E106" s="36" t="s">
        <v>1062</v>
      </c>
      <c r="F106" s="36" t="str">
        <f t="shared" si="3"/>
        <v>2015_MI</v>
      </c>
      <c r="G106" s="45">
        <v>2015</v>
      </c>
      <c r="H106" s="45">
        <f>_xlfn.XLOOKUP(J106,Main_OG!$B$1:$B$766,Main_OG!$O$1:$O$766,"")</f>
        <v>0</v>
      </c>
      <c r="I106" s="45">
        <f>_xlfn.XLOOKUP(F106,Main_OG!$D$1:$D$766,Main_OG!$J$1:$J$766,"")</f>
        <v>0</v>
      </c>
      <c r="J106" s="45" t="s">
        <v>230</v>
      </c>
      <c r="K106" s="45" t="str">
        <f t="shared" si="4"/>
        <v>Alpena Power Co_MI</v>
      </c>
      <c r="L106" s="45" t="str">
        <f t="shared" si="5"/>
        <v>Alpena Power Co_MI</v>
      </c>
      <c r="M106" s="45" t="s">
        <v>1072</v>
      </c>
      <c r="N106" s="45">
        <v>0</v>
      </c>
      <c r="O106" s="45">
        <v>3945</v>
      </c>
      <c r="P106" s="45">
        <v>4</v>
      </c>
      <c r="Q106" s="45">
        <v>13718</v>
      </c>
      <c r="R106" s="45">
        <v>0</v>
      </c>
      <c r="S106" s="45">
        <v>104584</v>
      </c>
      <c r="T106" s="45">
        <v>152062</v>
      </c>
      <c r="U106" s="45">
        <v>86699</v>
      </c>
      <c r="V106" s="45">
        <v>0</v>
      </c>
      <c r="W106" s="45">
        <v>11.908130999999999</v>
      </c>
      <c r="X106" s="45">
        <v>6.0837026999999999</v>
      </c>
      <c r="Y106" s="45">
        <v>13.793699999999999</v>
      </c>
      <c r="Z106" s="46">
        <v>490618.7</v>
      </c>
      <c r="AA106" s="46">
        <v>49385.428511981954</v>
      </c>
      <c r="AB106" s="47">
        <f>_xlfn.XLOOKUP($F106,Main_OG!$D$1:$D$766,Main_OG!AJ$1:AJ$766,"")</f>
        <v>59135316</v>
      </c>
      <c r="AC106" s="47">
        <f>_xlfn.XLOOKUP($F106,Main_OG!$D$1:$D$766,Main_OG!AK$1:AK$766,"")</f>
        <v>3659006</v>
      </c>
      <c r="AD106" s="47">
        <f>_xlfn.XLOOKUP($F106,Main_OG!$D$1:$D$766,Main_OG!AL$1:AL$766,"")</f>
        <v>328228632</v>
      </c>
      <c r="AE106" s="47">
        <f>_xlfn.XLOOKUP($F106,Main_OG!$D$1:$D$766,Main_OG!AM$1:AM$766,"")</f>
        <v>29333786</v>
      </c>
      <c r="AF106" s="48">
        <f>_xlfn.XLOOKUP($F106,Main_OG!$D$1:$D$766,Main_OG!Z$1:Z$766,"")</f>
        <v>2.2799999999999998</v>
      </c>
      <c r="AG106" s="48">
        <f>_xlfn.XLOOKUP($F106,Main_OG!$D$1:$D$766,Main_OG!AA$1:AA$766,"")</f>
        <v>2.39</v>
      </c>
      <c r="AH106" s="48">
        <f>_xlfn.XLOOKUP($F106,Main_OG!$D$1:$D$766,Main_OG!AB$1:AB$766,"")</f>
        <v>12.86</v>
      </c>
      <c r="AI106" s="48">
        <f>_xlfn.XLOOKUP($F106,Main_OG!$D$1:$D$766,Main_OG!AC$1:AC$766,"")</f>
        <v>3.12</v>
      </c>
      <c r="AJ106" s="48">
        <f>_xlfn.XLOOKUP($F106,Main_OG!$D$1:$D$766,Main_OG!AD$1:AD$766,"")</f>
        <v>0.66963877086385626</v>
      </c>
    </row>
    <row r="107" spans="2:36" x14ac:dyDescent="0.35">
      <c r="B107" s="36" t="s">
        <v>1062</v>
      </c>
      <c r="C107" s="45" t="s">
        <v>230</v>
      </c>
      <c r="D107" s="45" t="s">
        <v>4344</v>
      </c>
      <c r="E107" s="36" t="s">
        <v>1062</v>
      </c>
      <c r="F107" s="36" t="str">
        <f t="shared" si="3"/>
        <v>2016_MI</v>
      </c>
      <c r="G107" s="45">
        <v>2016</v>
      </c>
      <c r="H107" s="45">
        <f>_xlfn.XLOOKUP(J107,Main_OG!$B$1:$B$766,Main_OG!$O$1:$O$766,"")</f>
        <v>0</v>
      </c>
      <c r="I107" s="45">
        <f>_xlfn.XLOOKUP(F107,Main_OG!$D$1:$D$766,Main_OG!$J$1:$J$766,"")</f>
        <v>1</v>
      </c>
      <c r="J107" s="45" t="s">
        <v>230</v>
      </c>
      <c r="K107" s="45" t="str">
        <f t="shared" si="4"/>
        <v>Alpena Power Co_MI</v>
      </c>
      <c r="L107" s="45" t="str">
        <f t="shared" si="5"/>
        <v>Alpena Power Co_MI</v>
      </c>
      <c r="M107" s="45" t="s">
        <v>1073</v>
      </c>
      <c r="N107" s="45">
        <v>0</v>
      </c>
      <c r="O107" s="45">
        <v>3971</v>
      </c>
      <c r="P107" s="45">
        <v>4</v>
      </c>
      <c r="Q107" s="45">
        <v>13720</v>
      </c>
      <c r="R107" s="45">
        <v>0</v>
      </c>
      <c r="S107" s="45">
        <v>107050</v>
      </c>
      <c r="T107" s="45">
        <v>155998</v>
      </c>
      <c r="U107" s="45">
        <v>87893</v>
      </c>
      <c r="V107" s="45">
        <v>0</v>
      </c>
      <c r="W107" s="45">
        <v>11.337505999999999</v>
      </c>
      <c r="X107" s="45">
        <v>5.9167424999999998</v>
      </c>
      <c r="Y107" s="45">
        <v>13.274436</v>
      </c>
      <c r="Z107" s="46">
        <v>500159.5</v>
      </c>
      <c r="AA107" s="46">
        <v>50246.49599758572</v>
      </c>
      <c r="AB107" s="47">
        <f>_xlfn.XLOOKUP($F107,Main_OG!$D$1:$D$766,Main_OG!AJ$1:AJ$766,"")</f>
        <v>46245940</v>
      </c>
      <c r="AC107" s="47">
        <f>_xlfn.XLOOKUP($F107,Main_OG!$D$1:$D$766,Main_OG!AK$1:AK$766,"")</f>
        <v>3979136</v>
      </c>
      <c r="AD107" s="47">
        <f>_xlfn.XLOOKUP($F107,Main_OG!$D$1:$D$766,Main_OG!AL$1:AL$766,"")</f>
        <v>450646378</v>
      </c>
      <c r="AE107" s="47">
        <f>_xlfn.XLOOKUP($F107,Main_OG!$D$1:$D$766,Main_OG!AM$1:AM$766,"")</f>
        <v>31551710</v>
      </c>
      <c r="AF107" s="48">
        <f>_xlfn.XLOOKUP($F107,Main_OG!$D$1:$D$766,Main_OG!Z$1:Z$766,"")</f>
        <v>0</v>
      </c>
      <c r="AG107" s="48">
        <f>_xlfn.XLOOKUP($F107,Main_OG!$D$1:$D$766,Main_OG!AA$1:AA$766,"")</f>
        <v>2.25</v>
      </c>
      <c r="AH107" s="48">
        <f>_xlfn.XLOOKUP($F107,Main_OG!$D$1:$D$766,Main_OG!AB$1:AB$766,"")</f>
        <v>11.309272049594229</v>
      </c>
      <c r="AI107" s="48">
        <f>_xlfn.XLOOKUP($F107,Main_OG!$D$1:$D$766,Main_OG!AC$1:AC$766,"")</f>
        <v>2.71</v>
      </c>
      <c r="AJ107" s="48">
        <f>_xlfn.XLOOKUP($F107,Main_OG!$D$1:$D$766,Main_OG!AD$1:AD$766,"")</f>
        <v>0.65636700530415037</v>
      </c>
    </row>
    <row r="108" spans="2:36" x14ac:dyDescent="0.35">
      <c r="B108" s="36" t="s">
        <v>1062</v>
      </c>
      <c r="C108" s="45" t="s">
        <v>230</v>
      </c>
      <c r="D108" s="45" t="s">
        <v>4344</v>
      </c>
      <c r="E108" s="36" t="s">
        <v>1062</v>
      </c>
      <c r="F108" s="36" t="str">
        <f t="shared" si="3"/>
        <v>2017_MI</v>
      </c>
      <c r="G108" s="45">
        <v>2017</v>
      </c>
      <c r="H108" s="45">
        <f>_xlfn.XLOOKUP(J108,Main_OG!$B$1:$B$766,Main_OG!$O$1:$O$766,"")</f>
        <v>0</v>
      </c>
      <c r="I108" s="45">
        <f>_xlfn.XLOOKUP(F108,Main_OG!$D$1:$D$766,Main_OG!$J$1:$J$766,"")</f>
        <v>1</v>
      </c>
      <c r="J108" s="45" t="s">
        <v>230</v>
      </c>
      <c r="K108" s="45" t="str">
        <f t="shared" si="4"/>
        <v>Alpena Power Co_MI</v>
      </c>
      <c r="L108" s="45" t="str">
        <f t="shared" si="5"/>
        <v>Alpena Power Co_MI</v>
      </c>
      <c r="M108" s="45" t="s">
        <v>1074</v>
      </c>
      <c r="N108" s="45">
        <v>0</v>
      </c>
      <c r="O108" s="45">
        <v>3979</v>
      </c>
      <c r="P108" s="45">
        <v>4</v>
      </c>
      <c r="Q108" s="45">
        <v>13708</v>
      </c>
      <c r="R108" s="45">
        <v>0</v>
      </c>
      <c r="S108" s="45">
        <v>104553</v>
      </c>
      <c r="T108" s="45">
        <v>168985</v>
      </c>
      <c r="U108" s="45">
        <v>85293</v>
      </c>
      <c r="V108" s="45">
        <v>0</v>
      </c>
      <c r="W108" s="45">
        <v>11.911375</v>
      </c>
      <c r="X108" s="45">
        <v>6.1818505000000004</v>
      </c>
      <c r="Y108" s="45">
        <v>13.883906</v>
      </c>
      <c r="Z108" s="46">
        <v>505101.5</v>
      </c>
      <c r="AA108" s="46">
        <v>50627.84962480775</v>
      </c>
      <c r="AB108" s="47">
        <f>_xlfn.XLOOKUP($F108,Main_OG!$D$1:$D$766,Main_OG!AJ$1:AJ$766,"")</f>
        <v>48055102</v>
      </c>
      <c r="AC108" s="47">
        <f>_xlfn.XLOOKUP($F108,Main_OG!$D$1:$D$766,Main_OG!AK$1:AK$766,"")</f>
        <v>5725674</v>
      </c>
      <c r="AD108" s="47">
        <f>_xlfn.XLOOKUP($F108,Main_OG!$D$1:$D$766,Main_OG!AL$1:AL$766,"")</f>
        <v>391930296</v>
      </c>
      <c r="AE108" s="47">
        <f>_xlfn.XLOOKUP($F108,Main_OG!$D$1:$D$766,Main_OG!AM$1:AM$766,"")</f>
        <v>32381192</v>
      </c>
      <c r="AF108" s="48">
        <f>_xlfn.XLOOKUP($F108,Main_OG!$D$1:$D$766,Main_OG!Z$1:Z$766,"")</f>
        <v>2.04</v>
      </c>
      <c r="AG108" s="48">
        <f>_xlfn.XLOOKUP($F108,Main_OG!$D$1:$D$766,Main_OG!AA$1:AA$766,"")</f>
        <v>2.17</v>
      </c>
      <c r="AH108" s="48">
        <f>_xlfn.XLOOKUP($F108,Main_OG!$D$1:$D$766,Main_OG!AB$1:AB$766,"")</f>
        <v>13.01</v>
      </c>
      <c r="AI108" s="48">
        <f>_xlfn.XLOOKUP($F108,Main_OG!$D$1:$D$766,Main_OG!AC$1:AC$766,"")</f>
        <v>3.7243523928232452</v>
      </c>
      <c r="AJ108" s="48">
        <f>_xlfn.XLOOKUP($F108,Main_OG!$D$1:$D$766,Main_OG!AD$1:AD$766,"")</f>
        <v>0.68</v>
      </c>
    </row>
    <row r="109" spans="2:36" x14ac:dyDescent="0.35">
      <c r="B109" s="36" t="s">
        <v>1062</v>
      </c>
      <c r="C109" s="45" t="s">
        <v>230</v>
      </c>
      <c r="D109" s="45" t="s">
        <v>4344</v>
      </c>
      <c r="E109" s="36" t="s">
        <v>1062</v>
      </c>
      <c r="F109" s="36" t="str">
        <f t="shared" si="3"/>
        <v>2018_MI</v>
      </c>
      <c r="G109" s="45">
        <v>2018</v>
      </c>
      <c r="H109" s="45">
        <f>_xlfn.XLOOKUP(J109,Main_OG!$B$1:$B$766,Main_OG!$O$1:$O$766,"")</f>
        <v>0</v>
      </c>
      <c r="I109" s="45">
        <f>_xlfn.XLOOKUP(F109,Main_OG!$D$1:$D$766,Main_OG!$J$1:$J$766,"")</f>
        <v>1</v>
      </c>
      <c r="J109" s="45" t="s">
        <v>230</v>
      </c>
      <c r="K109" s="45" t="str">
        <f t="shared" si="4"/>
        <v>Alpena Power Co_MI</v>
      </c>
      <c r="L109" s="45" t="str">
        <f t="shared" si="5"/>
        <v>Alpena Power Co_MI</v>
      </c>
      <c r="M109" s="45" t="s">
        <v>1075</v>
      </c>
      <c r="N109" s="45">
        <v>0</v>
      </c>
      <c r="O109" s="45">
        <v>4000</v>
      </c>
      <c r="P109" s="45">
        <v>4</v>
      </c>
      <c r="Q109" s="45">
        <v>13686</v>
      </c>
      <c r="R109" s="45">
        <v>0</v>
      </c>
      <c r="S109" s="45">
        <v>102918</v>
      </c>
      <c r="T109" s="45">
        <v>157952</v>
      </c>
      <c r="U109" s="45">
        <v>89047</v>
      </c>
      <c r="V109" s="45">
        <v>0</v>
      </c>
      <c r="W109" s="45">
        <v>12.257623000000001</v>
      </c>
      <c r="X109" s="45">
        <v>6.5090659999999998</v>
      </c>
      <c r="Y109" s="45">
        <v>14.172628</v>
      </c>
      <c r="Z109" s="46">
        <v>516843</v>
      </c>
      <c r="AA109" s="46">
        <v>51750.095070873111</v>
      </c>
      <c r="AB109" s="47">
        <f>_xlfn.XLOOKUP($F109,Main_OG!$D$1:$D$766,Main_OG!AJ$1:AJ$766,"")</f>
        <v>48470944</v>
      </c>
      <c r="AC109" s="47">
        <f>_xlfn.XLOOKUP($F109,Main_OG!$D$1:$D$766,Main_OG!AK$1:AK$766,"")</f>
        <v>6148722</v>
      </c>
      <c r="AD109" s="47">
        <f>_xlfn.XLOOKUP($F109,Main_OG!$D$1:$D$766,Main_OG!AL$1:AL$766,"")</f>
        <v>468790626</v>
      </c>
      <c r="AE109" s="47">
        <f>_xlfn.XLOOKUP($F109,Main_OG!$D$1:$D$766,Main_OG!AM$1:AM$766,"")</f>
        <v>30478694</v>
      </c>
      <c r="AF109" s="48">
        <f>_xlfn.XLOOKUP($F109,Main_OG!$D$1:$D$766,Main_OG!Z$1:Z$766,"")</f>
        <v>2.15</v>
      </c>
      <c r="AG109" s="48">
        <f>_xlfn.XLOOKUP($F109,Main_OG!$D$1:$D$766,Main_OG!AA$1:AA$766,"")</f>
        <v>2.1875855044172008</v>
      </c>
      <c r="AH109" s="48">
        <f>_xlfn.XLOOKUP($F109,Main_OG!$D$1:$D$766,Main_OG!AB$1:AB$766,"")</f>
        <v>15.72</v>
      </c>
      <c r="AI109" s="48">
        <f>_xlfn.XLOOKUP($F109,Main_OG!$D$1:$D$766,Main_OG!AC$1:AC$766,"")</f>
        <v>3.25</v>
      </c>
      <c r="AJ109" s="48">
        <f>_xlfn.XLOOKUP($F109,Main_OG!$D$1:$D$766,Main_OG!AD$1:AD$766,"")</f>
        <v>0.63</v>
      </c>
    </row>
    <row r="110" spans="2:36" x14ac:dyDescent="0.35">
      <c r="B110" s="36" t="s">
        <v>1062</v>
      </c>
      <c r="C110" s="45" t="s">
        <v>230</v>
      </c>
      <c r="D110" s="45" t="s">
        <v>4344</v>
      </c>
      <c r="E110" s="36" t="s">
        <v>1062</v>
      </c>
      <c r="F110" s="36" t="str">
        <f t="shared" si="3"/>
        <v>2019_MI</v>
      </c>
      <c r="G110" s="45">
        <v>2019</v>
      </c>
      <c r="H110" s="45">
        <f>_xlfn.XLOOKUP(J110,Main_OG!$B$1:$B$766,Main_OG!$O$1:$O$766,"")</f>
        <v>0</v>
      </c>
      <c r="I110" s="45">
        <f>_xlfn.XLOOKUP(F110,Main_OG!$D$1:$D$766,Main_OG!$J$1:$J$766,"")</f>
        <v>1</v>
      </c>
      <c r="J110" s="45" t="s">
        <v>230</v>
      </c>
      <c r="K110" s="45" t="str">
        <f t="shared" si="4"/>
        <v>Alpena Power Co_MI</v>
      </c>
      <c r="L110" s="45" t="str">
        <f t="shared" si="5"/>
        <v>Alpena Power Co_MI</v>
      </c>
      <c r="M110" s="45" t="s">
        <v>1076</v>
      </c>
      <c r="N110" s="45">
        <v>0</v>
      </c>
      <c r="O110" s="45">
        <v>2809</v>
      </c>
      <c r="P110" s="45">
        <v>4</v>
      </c>
      <c r="Q110" s="45">
        <v>13698</v>
      </c>
      <c r="R110" s="45">
        <v>0</v>
      </c>
      <c r="S110" s="45">
        <v>97865</v>
      </c>
      <c r="T110" s="45">
        <v>148955</v>
      </c>
      <c r="U110" s="45">
        <v>86654</v>
      </c>
      <c r="V110" s="45">
        <v>0</v>
      </c>
      <c r="W110" s="45">
        <v>12.793746000000001</v>
      </c>
      <c r="X110" s="45">
        <v>6.2036185000000001</v>
      </c>
      <c r="Y110" s="45">
        <v>14.551434</v>
      </c>
      <c r="Z110" s="46">
        <v>517845.2</v>
      </c>
      <c r="AA110" s="46">
        <v>51863.37826665445</v>
      </c>
      <c r="AB110" s="47">
        <f>_xlfn.XLOOKUP($F110,Main_OG!$D$1:$D$766,Main_OG!AJ$1:AJ$766,"")</f>
        <v>42514514</v>
      </c>
      <c r="AC110" s="47">
        <f>_xlfn.XLOOKUP($F110,Main_OG!$D$1:$D$766,Main_OG!AK$1:AK$766,"")</f>
        <v>4549214</v>
      </c>
      <c r="AD110" s="47">
        <f>_xlfn.XLOOKUP($F110,Main_OG!$D$1:$D$766,Main_OG!AL$1:AL$766,"")</f>
        <v>507737264</v>
      </c>
      <c r="AE110" s="47">
        <f>_xlfn.XLOOKUP($F110,Main_OG!$D$1:$D$766,Main_OG!AM$1:AM$766,"")</f>
        <v>32909275</v>
      </c>
      <c r="AF110" s="48">
        <f>_xlfn.XLOOKUP($F110,Main_OG!$D$1:$D$766,Main_OG!Z$1:Z$766,"")</f>
        <v>1.9</v>
      </c>
      <c r="AG110" s="48">
        <f>_xlfn.XLOOKUP($F110,Main_OG!$D$1:$D$766,Main_OG!AA$1:AA$766,"")</f>
        <v>2.09</v>
      </c>
      <c r="AH110" s="48">
        <f>_xlfn.XLOOKUP($F110,Main_OG!$D$1:$D$766,Main_OG!AB$1:AB$766,"")</f>
        <v>13.95</v>
      </c>
      <c r="AI110" s="48">
        <f>_xlfn.XLOOKUP($F110,Main_OG!$D$1:$D$766,Main_OG!AC$1:AC$766,"")</f>
        <v>2.6</v>
      </c>
      <c r="AJ110" s="48">
        <f>_xlfn.XLOOKUP($F110,Main_OG!$D$1:$D$766,Main_OG!AD$1:AD$766,"")</f>
        <v>0.60296766622862785</v>
      </c>
    </row>
    <row r="111" spans="2:36" x14ac:dyDescent="0.35">
      <c r="B111" s="36" t="s">
        <v>1062</v>
      </c>
      <c r="C111" s="45" t="s">
        <v>230</v>
      </c>
      <c r="D111" s="45" t="s">
        <v>4344</v>
      </c>
      <c r="E111" s="36" t="s">
        <v>1062</v>
      </c>
      <c r="F111" s="36" t="str">
        <f t="shared" si="3"/>
        <v>2020_MI</v>
      </c>
      <c r="G111" s="45">
        <v>2020</v>
      </c>
      <c r="H111" s="45">
        <f>_xlfn.XLOOKUP(J111,Main_OG!$B$1:$B$766,Main_OG!$O$1:$O$766,"")</f>
        <v>0</v>
      </c>
      <c r="I111" s="45">
        <f>_xlfn.XLOOKUP(F111,Main_OG!$D$1:$D$766,Main_OG!$J$1:$J$766,"")</f>
        <v>1</v>
      </c>
      <c r="J111" s="45" t="s">
        <v>230</v>
      </c>
      <c r="K111" s="45" t="str">
        <f t="shared" si="4"/>
        <v>Alpena Power Co_MI</v>
      </c>
      <c r="L111" s="45" t="str">
        <f t="shared" si="5"/>
        <v>Alpena Power Co_MI</v>
      </c>
      <c r="M111" s="45" t="s">
        <v>1077</v>
      </c>
      <c r="N111" s="45">
        <v>0</v>
      </c>
      <c r="O111" s="45">
        <v>2839</v>
      </c>
      <c r="P111" s="45">
        <v>4</v>
      </c>
      <c r="Q111" s="45">
        <v>0</v>
      </c>
      <c r="R111" s="45">
        <v>0</v>
      </c>
      <c r="S111" s="45">
        <v>92173</v>
      </c>
      <c r="T111" s="45">
        <v>179404</v>
      </c>
      <c r="U111" s="45">
        <v>0</v>
      </c>
      <c r="V111" s="45">
        <v>0</v>
      </c>
      <c r="W111" s="45">
        <v>12.472633</v>
      </c>
      <c r="X111" s="45">
        <v>5.9264564999999996</v>
      </c>
      <c r="Y111" s="45">
        <v>0</v>
      </c>
      <c r="Z111" s="46">
        <v>502483.7</v>
      </c>
      <c r="AA111" s="46">
        <v>50367.590085732932</v>
      </c>
      <c r="AB111" s="47">
        <f>_xlfn.XLOOKUP($F111,Main_OG!$D$1:$D$766,Main_OG!AJ$1:AJ$766,"")</f>
        <v>31781102</v>
      </c>
      <c r="AC111" s="47">
        <f>_xlfn.XLOOKUP($F111,Main_OG!$D$1:$D$766,Main_OG!AK$1:AK$766,"")</f>
        <v>4699362</v>
      </c>
      <c r="AD111" s="47">
        <f>_xlfn.XLOOKUP($F111,Main_OG!$D$1:$D$766,Main_OG!AL$1:AL$766,"")</f>
        <v>556237194</v>
      </c>
      <c r="AE111" s="47">
        <f>_xlfn.XLOOKUP($F111,Main_OG!$D$1:$D$766,Main_OG!AM$1:AM$766,"")</f>
        <v>0</v>
      </c>
      <c r="AF111" s="48">
        <f>_xlfn.XLOOKUP($F111,Main_OG!$D$1:$D$766,Main_OG!Z$1:Z$766,"")</f>
        <v>0</v>
      </c>
      <c r="AG111" s="48">
        <f>_xlfn.XLOOKUP($F111,Main_OG!$D$1:$D$766,Main_OG!AA$1:AA$766,"")</f>
        <v>2.127327759928813</v>
      </c>
      <c r="AH111" s="48">
        <f>_xlfn.XLOOKUP($F111,Main_OG!$D$1:$D$766,Main_OG!AB$1:AB$766,"")</f>
        <v>12.535325193609101</v>
      </c>
      <c r="AI111" s="48">
        <f>_xlfn.XLOOKUP($F111,Main_OG!$D$1:$D$766,Main_OG!AC$1:AC$766,"")</f>
        <v>2.0299999999999998</v>
      </c>
      <c r="AJ111" s="48">
        <f>_xlfn.XLOOKUP($F111,Main_OG!$D$1:$D$766,Main_OG!AD$1:AD$766,"")</f>
        <v>0.51</v>
      </c>
    </row>
    <row r="112" spans="2:36" x14ac:dyDescent="0.35">
      <c r="B112" s="36" t="s">
        <v>1078</v>
      </c>
      <c r="C112" s="45" t="s">
        <v>533</v>
      </c>
      <c r="D112" s="45" t="s">
        <v>4381</v>
      </c>
      <c r="E112" s="36" t="s">
        <v>1078</v>
      </c>
      <c r="F112" s="36" t="str">
        <f t="shared" si="3"/>
        <v>2006_IA</v>
      </c>
      <c r="G112" s="45">
        <v>2006</v>
      </c>
      <c r="H112" s="45">
        <f>_xlfn.XLOOKUP(J112,Main_OG!$B$1:$B$766,Main_OG!$O$1:$O$766,"")</f>
        <v>0</v>
      </c>
      <c r="I112" s="45">
        <f>_xlfn.XLOOKUP(F112,Main_OG!$D$1:$D$766,Main_OG!$J$1:$J$766,"")</f>
        <v>0</v>
      </c>
      <c r="J112" s="45" t="s">
        <v>533</v>
      </c>
      <c r="K112" s="45" t="str">
        <f t="shared" si="4"/>
        <v>Amana Society Service Co_IA</v>
      </c>
      <c r="L112" s="45" t="str">
        <f t="shared" si="5"/>
        <v>Amana Society Service Co_IA</v>
      </c>
      <c r="M112" s="45" t="s">
        <v>1079</v>
      </c>
      <c r="N112" s="45">
        <v>0</v>
      </c>
      <c r="O112" s="45">
        <v>176</v>
      </c>
      <c r="P112" s="45">
        <v>1</v>
      </c>
      <c r="Q112" s="45">
        <v>701</v>
      </c>
      <c r="R112" s="45">
        <v>0</v>
      </c>
      <c r="S112" s="45">
        <v>867</v>
      </c>
      <c r="T112" s="45">
        <v>5161</v>
      </c>
      <c r="U112" s="45">
        <v>713</v>
      </c>
      <c r="V112" s="45">
        <v>0</v>
      </c>
      <c r="W112" s="45">
        <v>9.6215736322272782</v>
      </c>
      <c r="X112" s="45">
        <v>6.6271171205875934</v>
      </c>
      <c r="Y112" s="45">
        <v>9.8603236066934024</v>
      </c>
      <c r="Z112" s="46">
        <v>155704.5</v>
      </c>
      <c r="AA112" s="46">
        <v>52203.514733907228</v>
      </c>
      <c r="AB112" s="47">
        <f>_xlfn.XLOOKUP($F112,Main_OG!$D$1:$D$766,Main_OG!AJ$1:AJ$766,"")</f>
        <v>43370103.740000002</v>
      </c>
      <c r="AC112" s="47">
        <f>_xlfn.XLOOKUP($F112,Main_OG!$D$1:$D$766,Main_OG!AK$1:AK$766,"")</f>
        <v>952477.77999999991</v>
      </c>
      <c r="AD112" s="47">
        <f>_xlfn.XLOOKUP($F112,Main_OG!$D$1:$D$766,Main_OG!AL$1:AL$766,"")</f>
        <v>39319136.759999998</v>
      </c>
      <c r="AE112" s="47">
        <f>_xlfn.XLOOKUP($F112,Main_OG!$D$1:$D$766,Main_OG!AM$1:AM$766,"")</f>
        <v>5095442</v>
      </c>
      <c r="AF112" s="48">
        <f>_xlfn.XLOOKUP($F112,Main_OG!$D$1:$D$766,Main_OG!Z$1:Z$766,"")</f>
        <v>0</v>
      </c>
      <c r="AG112" s="48">
        <f>_xlfn.XLOOKUP($F112,Main_OG!$D$1:$D$766,Main_OG!AA$1:AA$766,"")</f>
        <v>1.03</v>
      </c>
      <c r="AH112" s="48">
        <f>_xlfn.XLOOKUP($F112,Main_OG!$D$1:$D$766,Main_OG!AB$1:AB$766,"")</f>
        <v>15.32</v>
      </c>
      <c r="AI112" s="48">
        <f>_xlfn.XLOOKUP($F112,Main_OG!$D$1:$D$766,Main_OG!AC$1:AC$766,"")</f>
        <v>7.1610124069250478</v>
      </c>
      <c r="AJ112" s="48">
        <f>_xlfn.XLOOKUP($F112,Main_OG!$D$1:$D$766,Main_OG!AD$1:AD$766,"")</f>
        <v>0.4704061490499184</v>
      </c>
    </row>
    <row r="113" spans="2:36" x14ac:dyDescent="0.35">
      <c r="B113" s="36" t="s">
        <v>1078</v>
      </c>
      <c r="C113" s="45" t="s">
        <v>533</v>
      </c>
      <c r="D113" s="45" t="s">
        <v>4381</v>
      </c>
      <c r="E113" s="36" t="s">
        <v>1078</v>
      </c>
      <c r="F113" s="36" t="str">
        <f t="shared" si="3"/>
        <v>2007_IA</v>
      </c>
      <c r="G113" s="45">
        <v>2007</v>
      </c>
      <c r="H113" s="45">
        <f>_xlfn.XLOOKUP(J113,Main_OG!$B$1:$B$766,Main_OG!$O$1:$O$766,"")</f>
        <v>0</v>
      </c>
      <c r="I113" s="45">
        <f>_xlfn.XLOOKUP(F113,Main_OG!$D$1:$D$766,Main_OG!$J$1:$J$766,"")</f>
        <v>0</v>
      </c>
      <c r="J113" s="45" t="s">
        <v>533</v>
      </c>
      <c r="K113" s="45" t="str">
        <f t="shared" si="4"/>
        <v>Amana Society Service Co_IA</v>
      </c>
      <c r="L113" s="45" t="str">
        <f t="shared" si="5"/>
        <v>Amana Society Service Co_IA</v>
      </c>
      <c r="M113" s="45" t="s">
        <v>1080</v>
      </c>
      <c r="N113" s="45">
        <v>0</v>
      </c>
      <c r="O113" s="45">
        <v>178</v>
      </c>
      <c r="P113" s="45">
        <v>1</v>
      </c>
      <c r="Q113" s="45">
        <v>702</v>
      </c>
      <c r="R113" s="45">
        <v>0</v>
      </c>
      <c r="S113" s="45">
        <v>959</v>
      </c>
      <c r="T113" s="45">
        <v>5559</v>
      </c>
      <c r="U113" s="45">
        <v>849</v>
      </c>
      <c r="V113" s="45">
        <v>0</v>
      </c>
      <c r="W113" s="45">
        <v>10.35</v>
      </c>
      <c r="X113" s="45">
        <v>7.41</v>
      </c>
      <c r="Y113" s="45">
        <v>11.14</v>
      </c>
      <c r="Z113" s="46">
        <v>162838.1</v>
      </c>
      <c r="AA113" s="46">
        <v>54293.627792900268</v>
      </c>
      <c r="AB113" s="47">
        <f>_xlfn.XLOOKUP($F113,Main_OG!$D$1:$D$766,Main_OG!AJ$1:AJ$766,"")</f>
        <v>46908620</v>
      </c>
      <c r="AC113" s="47">
        <f>_xlfn.XLOOKUP($F113,Main_OG!$D$1:$D$766,Main_OG!AK$1:AK$766,"")</f>
        <v>1414008</v>
      </c>
      <c r="AD113" s="47">
        <f>_xlfn.XLOOKUP($F113,Main_OG!$D$1:$D$766,Main_OG!AL$1:AL$766,"")</f>
        <v>51937094</v>
      </c>
      <c r="AE113" s="47">
        <f>_xlfn.XLOOKUP($F113,Main_OG!$D$1:$D$766,Main_OG!AM$1:AM$766,"")</f>
        <v>4518875</v>
      </c>
      <c r="AF113" s="48">
        <f>_xlfn.XLOOKUP($F113,Main_OG!$D$1:$D$766,Main_OG!Z$1:Z$766,"")</f>
        <v>0</v>
      </c>
      <c r="AG113" s="48">
        <f>_xlfn.XLOOKUP($F113,Main_OG!$D$1:$D$766,Main_OG!AA$1:AA$766,"")</f>
        <v>1.06</v>
      </c>
      <c r="AH113" s="48">
        <f>_xlfn.XLOOKUP($F113,Main_OG!$D$1:$D$766,Main_OG!AB$1:AB$766,"")</f>
        <v>17.45</v>
      </c>
      <c r="AI113" s="48">
        <f>_xlfn.XLOOKUP($F113,Main_OG!$D$1:$D$766,Main_OG!AC$1:AC$766,"")</f>
        <v>7.3815467393807772</v>
      </c>
      <c r="AJ113" s="48">
        <f>_xlfn.XLOOKUP($F113,Main_OG!$D$1:$D$766,Main_OG!AD$1:AD$766,"")</f>
        <v>0.58103021845052572</v>
      </c>
    </row>
    <row r="114" spans="2:36" x14ac:dyDescent="0.35">
      <c r="B114" s="36" t="s">
        <v>1078</v>
      </c>
      <c r="C114" s="45" t="s">
        <v>533</v>
      </c>
      <c r="D114" s="45" t="s">
        <v>4381</v>
      </c>
      <c r="E114" s="36" t="s">
        <v>1078</v>
      </c>
      <c r="F114" s="36" t="str">
        <f t="shared" si="3"/>
        <v>2008_IA</v>
      </c>
      <c r="G114" s="45">
        <v>2008</v>
      </c>
      <c r="H114" s="45">
        <f>_xlfn.XLOOKUP(J114,Main_OG!$B$1:$B$766,Main_OG!$O$1:$O$766,"")</f>
        <v>0</v>
      </c>
      <c r="I114" s="45">
        <f>_xlfn.XLOOKUP(F114,Main_OG!$D$1:$D$766,Main_OG!$J$1:$J$766,"")</f>
        <v>0</v>
      </c>
      <c r="J114" s="45" t="s">
        <v>533</v>
      </c>
      <c r="K114" s="45" t="str">
        <f t="shared" si="4"/>
        <v>Amana Society Service Co_IA</v>
      </c>
      <c r="L114" s="45" t="str">
        <f t="shared" si="5"/>
        <v>Amana Society Service Co_IA</v>
      </c>
      <c r="M114" s="45" t="s">
        <v>1081</v>
      </c>
      <c r="N114" s="45">
        <v>0</v>
      </c>
      <c r="O114" s="45">
        <v>181</v>
      </c>
      <c r="P114" s="45">
        <v>1</v>
      </c>
      <c r="Q114" s="45">
        <v>710</v>
      </c>
      <c r="R114" s="45">
        <v>0</v>
      </c>
      <c r="S114" s="45">
        <v>9112</v>
      </c>
      <c r="T114" s="45">
        <v>72730</v>
      </c>
      <c r="U114" s="45">
        <v>7441</v>
      </c>
      <c r="V114" s="45">
        <v>0</v>
      </c>
      <c r="W114" s="45">
        <v>10.76</v>
      </c>
      <c r="X114" s="45">
        <v>7.72</v>
      </c>
      <c r="Y114" s="45">
        <v>11.42</v>
      </c>
      <c r="Z114" s="46">
        <v>160469.1</v>
      </c>
      <c r="AA114" s="46">
        <v>53192.989504543657</v>
      </c>
      <c r="AB114" s="47">
        <f>_xlfn.XLOOKUP($F114,Main_OG!$D$1:$D$766,Main_OG!AJ$1:AJ$766,"")</f>
        <v>50287836</v>
      </c>
      <c r="AC114" s="47">
        <f>_xlfn.XLOOKUP($F114,Main_OG!$D$1:$D$766,Main_OG!AK$1:AK$766,"")</f>
        <v>678228</v>
      </c>
      <c r="AD114" s="47">
        <f>_xlfn.XLOOKUP($F114,Main_OG!$D$1:$D$766,Main_OG!AL$1:AL$766,"")</f>
        <v>35338738</v>
      </c>
      <c r="AE114" s="47">
        <f>_xlfn.XLOOKUP($F114,Main_OG!$D$1:$D$766,Main_OG!AM$1:AM$766,"")</f>
        <v>5282202</v>
      </c>
      <c r="AF114" s="48">
        <f>_xlfn.XLOOKUP($F114,Main_OG!$D$1:$D$766,Main_OG!Z$1:Z$766,"")</f>
        <v>0</v>
      </c>
      <c r="AG114" s="48">
        <f>_xlfn.XLOOKUP($F114,Main_OG!$D$1:$D$766,Main_OG!AA$1:AA$766,"")</f>
        <v>1.18</v>
      </c>
      <c r="AH114" s="48">
        <f>_xlfn.XLOOKUP($F114,Main_OG!$D$1:$D$766,Main_OG!AB$1:AB$766,"")</f>
        <v>22.19</v>
      </c>
      <c r="AI114" s="48">
        <f>_xlfn.XLOOKUP($F114,Main_OG!$D$1:$D$766,Main_OG!AC$1:AC$766,"")</f>
        <v>9.1182546074696553</v>
      </c>
      <c r="AJ114" s="48">
        <f>_xlfn.XLOOKUP($F114,Main_OG!$D$1:$D$766,Main_OG!AD$1:AD$766,"")</f>
        <v>0.68330088246943577</v>
      </c>
    </row>
    <row r="115" spans="2:36" x14ac:dyDescent="0.35">
      <c r="B115" s="36" t="s">
        <v>1078</v>
      </c>
      <c r="C115" s="45" t="s">
        <v>533</v>
      </c>
      <c r="D115" s="45" t="s">
        <v>4381</v>
      </c>
      <c r="E115" s="36" t="s">
        <v>1078</v>
      </c>
      <c r="F115" s="36" t="str">
        <f t="shared" si="3"/>
        <v>2009_IA</v>
      </c>
      <c r="G115" s="45">
        <v>2009</v>
      </c>
      <c r="H115" s="45">
        <f>_xlfn.XLOOKUP(J115,Main_OG!$B$1:$B$766,Main_OG!$O$1:$O$766,"")</f>
        <v>0</v>
      </c>
      <c r="I115" s="45">
        <f>_xlfn.XLOOKUP(F115,Main_OG!$D$1:$D$766,Main_OG!$J$1:$J$766,"")</f>
        <v>0</v>
      </c>
      <c r="J115" s="45" t="s">
        <v>533</v>
      </c>
      <c r="K115" s="45" t="str">
        <f t="shared" si="4"/>
        <v>Amana Society Service Co_IA</v>
      </c>
      <c r="L115" s="45" t="str">
        <f t="shared" si="5"/>
        <v>Amana Society Service Co_IA</v>
      </c>
      <c r="M115" s="45" t="s">
        <v>1082</v>
      </c>
      <c r="N115" s="45">
        <v>0</v>
      </c>
      <c r="O115" s="45">
        <v>180</v>
      </c>
      <c r="P115" s="45">
        <v>1</v>
      </c>
      <c r="Q115" s="45">
        <v>710</v>
      </c>
      <c r="R115" s="45">
        <v>0</v>
      </c>
      <c r="S115" s="45">
        <v>9235</v>
      </c>
      <c r="T115" s="45">
        <v>64321</v>
      </c>
      <c r="U115" s="45">
        <v>7108</v>
      </c>
      <c r="V115" s="45">
        <v>0</v>
      </c>
      <c r="W115" s="45">
        <v>11.19</v>
      </c>
      <c r="X115" s="45">
        <v>8.33</v>
      </c>
      <c r="Y115" s="45">
        <v>11.97</v>
      </c>
      <c r="Z115" s="46">
        <v>156737.20000000001</v>
      </c>
      <c r="AA115" s="46">
        <v>51679.49829699262</v>
      </c>
      <c r="AB115" s="47">
        <f>_xlfn.XLOOKUP($F115,Main_OG!$D$1:$D$766,Main_OG!AJ$1:AJ$766,"")</f>
        <v>46460690</v>
      </c>
      <c r="AC115" s="47">
        <f>_xlfn.XLOOKUP($F115,Main_OG!$D$1:$D$766,Main_OG!AK$1:AK$766,"")</f>
        <v>372868</v>
      </c>
      <c r="AD115" s="47">
        <f>_xlfn.XLOOKUP($F115,Main_OG!$D$1:$D$766,Main_OG!AL$1:AL$766,"")</f>
        <v>22000550</v>
      </c>
      <c r="AE115" s="47">
        <f>_xlfn.XLOOKUP($F115,Main_OG!$D$1:$D$766,Main_OG!AM$1:AM$766,"")</f>
        <v>4678931</v>
      </c>
      <c r="AF115" s="48">
        <f>_xlfn.XLOOKUP($F115,Main_OG!$D$1:$D$766,Main_OG!Z$1:Z$766,"")</f>
        <v>1.26</v>
      </c>
      <c r="AG115" s="48">
        <f>_xlfn.XLOOKUP($F115,Main_OG!$D$1:$D$766,Main_OG!AA$1:AA$766,"")</f>
        <v>1.23</v>
      </c>
      <c r="AH115" s="48">
        <f>_xlfn.XLOOKUP($F115,Main_OG!$D$1:$D$766,Main_OG!AB$1:AB$766,"")</f>
        <v>13.32</v>
      </c>
      <c r="AI115" s="48">
        <f>_xlfn.XLOOKUP($F115,Main_OG!$D$1:$D$766,Main_OG!AC$1:AC$766,"")</f>
        <v>4.5973007921271787</v>
      </c>
      <c r="AJ115" s="48">
        <f>_xlfn.XLOOKUP($F115,Main_OG!$D$1:$D$766,Main_OG!AD$1:AD$766,"")</f>
        <v>0.68314474405108627</v>
      </c>
    </row>
    <row r="116" spans="2:36" x14ac:dyDescent="0.35">
      <c r="B116" s="36" t="s">
        <v>1078</v>
      </c>
      <c r="C116" s="45" t="s">
        <v>533</v>
      </c>
      <c r="D116" s="45" t="s">
        <v>4381</v>
      </c>
      <c r="E116" s="36" t="s">
        <v>1078</v>
      </c>
      <c r="F116" s="36" t="str">
        <f t="shared" si="3"/>
        <v>2010_IA</v>
      </c>
      <c r="G116" s="45">
        <v>2010</v>
      </c>
      <c r="H116" s="45">
        <f>_xlfn.XLOOKUP(J116,Main_OG!$B$1:$B$766,Main_OG!$O$1:$O$766,"")</f>
        <v>0</v>
      </c>
      <c r="I116" s="45">
        <f>_xlfn.XLOOKUP(F116,Main_OG!$D$1:$D$766,Main_OG!$J$1:$J$766,"")</f>
        <v>0</v>
      </c>
      <c r="J116" s="45" t="s">
        <v>533</v>
      </c>
      <c r="K116" s="45" t="str">
        <f t="shared" si="4"/>
        <v>Amana Society Service Co_IA</v>
      </c>
      <c r="L116" s="45" t="str">
        <f t="shared" si="5"/>
        <v>Amana Society Service Co_IA</v>
      </c>
      <c r="M116" s="45" t="s">
        <v>1083</v>
      </c>
      <c r="N116" s="45">
        <v>0</v>
      </c>
      <c r="O116" s="45">
        <v>180</v>
      </c>
      <c r="P116" s="45">
        <v>1</v>
      </c>
      <c r="Q116" s="45">
        <v>710</v>
      </c>
      <c r="R116" s="45">
        <v>0</v>
      </c>
      <c r="S116" s="45">
        <v>8965</v>
      </c>
      <c r="T116" s="45">
        <v>68524</v>
      </c>
      <c r="U116" s="45">
        <v>7620</v>
      </c>
      <c r="V116" s="45">
        <v>0</v>
      </c>
      <c r="W116" s="45">
        <v>11.96</v>
      </c>
      <c r="X116" s="45">
        <v>8.59</v>
      </c>
      <c r="Y116" s="45">
        <v>12.51</v>
      </c>
      <c r="Z116" s="46">
        <v>161593.1</v>
      </c>
      <c r="AA116" s="46">
        <v>52967.121287759124</v>
      </c>
      <c r="AB116" s="47">
        <f>_xlfn.XLOOKUP($F116,Main_OG!$D$1:$D$766,Main_OG!AJ$1:AJ$766,"")</f>
        <v>51189430</v>
      </c>
      <c r="AC116" s="47">
        <f>_xlfn.XLOOKUP($F116,Main_OG!$D$1:$D$766,Main_OG!AK$1:AK$766,"")</f>
        <v>650030</v>
      </c>
      <c r="AD116" s="47">
        <f>_xlfn.XLOOKUP($F116,Main_OG!$D$1:$D$766,Main_OG!AL$1:AL$766,"")</f>
        <v>25331776</v>
      </c>
      <c r="AE116" s="47">
        <f>_xlfn.XLOOKUP($F116,Main_OG!$D$1:$D$766,Main_OG!AM$1:AM$766,"")</f>
        <v>4450640</v>
      </c>
      <c r="AF116" s="48">
        <f>_xlfn.XLOOKUP($F116,Main_OG!$D$1:$D$766,Main_OG!Z$1:Z$766,"")</f>
        <v>1.42</v>
      </c>
      <c r="AG116" s="48">
        <f>_xlfn.XLOOKUP($F116,Main_OG!$D$1:$D$766,Main_OG!AA$1:AA$766,"")</f>
        <v>1.33</v>
      </c>
      <c r="AH116" s="48">
        <f>_xlfn.XLOOKUP($F116,Main_OG!$D$1:$D$766,Main_OG!AB$1:AB$766,"")</f>
        <v>16.559999999999999</v>
      </c>
      <c r="AI116" s="48">
        <f>_xlfn.XLOOKUP($F116,Main_OG!$D$1:$D$766,Main_OG!AC$1:AC$766,"")</f>
        <v>4.9924248044436963</v>
      </c>
      <c r="AJ116" s="48">
        <f>_xlfn.XLOOKUP($F116,Main_OG!$D$1:$D$766,Main_OG!AD$1:AD$766,"")</f>
        <v>0.70992248279802228</v>
      </c>
    </row>
    <row r="117" spans="2:36" x14ac:dyDescent="0.35">
      <c r="B117" s="36" t="s">
        <v>1078</v>
      </c>
      <c r="C117" s="45" t="s">
        <v>533</v>
      </c>
      <c r="D117" s="45" t="s">
        <v>4381</v>
      </c>
      <c r="E117" s="36" t="s">
        <v>1078</v>
      </c>
      <c r="F117" s="36" t="str">
        <f t="shared" si="3"/>
        <v>2011_IA</v>
      </c>
      <c r="G117" s="45">
        <v>2011</v>
      </c>
      <c r="H117" s="45">
        <f>_xlfn.XLOOKUP(J117,Main_OG!$B$1:$B$766,Main_OG!$O$1:$O$766,"")</f>
        <v>0</v>
      </c>
      <c r="I117" s="45">
        <f>_xlfn.XLOOKUP(F117,Main_OG!$D$1:$D$766,Main_OG!$J$1:$J$766,"")</f>
        <v>0</v>
      </c>
      <c r="J117" s="45" t="s">
        <v>533</v>
      </c>
      <c r="K117" s="45" t="str">
        <f t="shared" si="4"/>
        <v>Amana Society Service Co_IA</v>
      </c>
      <c r="L117" s="45" t="str">
        <f t="shared" si="5"/>
        <v>Amana Society Service Co_IA</v>
      </c>
      <c r="M117" s="45" t="s">
        <v>1084</v>
      </c>
      <c r="N117" s="45">
        <v>0</v>
      </c>
      <c r="O117" s="45">
        <v>180</v>
      </c>
      <c r="P117" s="45">
        <v>1</v>
      </c>
      <c r="Q117" s="45">
        <v>712</v>
      </c>
      <c r="R117" s="45">
        <v>0</v>
      </c>
      <c r="S117" s="45">
        <v>8869</v>
      </c>
      <c r="T117" s="45">
        <v>62734</v>
      </c>
      <c r="U117" s="45">
        <v>7333</v>
      </c>
      <c r="V117" s="45">
        <v>0</v>
      </c>
      <c r="W117" s="45">
        <v>12.05</v>
      </c>
      <c r="X117" s="45">
        <v>9.18</v>
      </c>
      <c r="Y117" s="45">
        <v>13.31</v>
      </c>
      <c r="Z117" s="46">
        <v>164559.29999999999</v>
      </c>
      <c r="AA117" s="46">
        <v>53658.7982412778</v>
      </c>
      <c r="AB117" s="47">
        <f>_xlfn.XLOOKUP($F117,Main_OG!$D$1:$D$766,Main_OG!AJ$1:AJ$766,"")</f>
        <v>47069714</v>
      </c>
      <c r="AC117" s="47">
        <f>_xlfn.XLOOKUP($F117,Main_OG!$D$1:$D$766,Main_OG!AK$1:AK$766,"")</f>
        <v>601156</v>
      </c>
      <c r="AD117" s="47">
        <f>_xlfn.XLOOKUP($F117,Main_OG!$D$1:$D$766,Main_OG!AL$1:AL$766,"")</f>
        <v>19926154</v>
      </c>
      <c r="AE117" s="47">
        <f>_xlfn.XLOOKUP($F117,Main_OG!$D$1:$D$766,Main_OG!AM$1:AM$766,"")</f>
        <v>5215229</v>
      </c>
      <c r="AF117" s="48">
        <f>_xlfn.XLOOKUP($F117,Main_OG!$D$1:$D$766,Main_OG!Z$1:Z$766,"")</f>
        <v>1.48</v>
      </c>
      <c r="AG117" s="48">
        <f>_xlfn.XLOOKUP($F117,Main_OG!$D$1:$D$766,Main_OG!AA$1:AA$766,"")</f>
        <v>1.43</v>
      </c>
      <c r="AH117" s="48">
        <f>_xlfn.XLOOKUP($F117,Main_OG!$D$1:$D$766,Main_OG!AB$1:AB$766,"")</f>
        <v>22.91</v>
      </c>
      <c r="AI117" s="48">
        <f>_xlfn.XLOOKUP($F117,Main_OG!$D$1:$D$766,Main_OG!AC$1:AC$766,"")</f>
        <v>5.44</v>
      </c>
      <c r="AJ117" s="48">
        <f>_xlfn.XLOOKUP($F117,Main_OG!$D$1:$D$766,Main_OG!AD$1:AD$766,"")</f>
        <v>0.7</v>
      </c>
    </row>
    <row r="118" spans="2:36" x14ac:dyDescent="0.35">
      <c r="B118" s="36" t="s">
        <v>1078</v>
      </c>
      <c r="C118" s="45" t="s">
        <v>533</v>
      </c>
      <c r="D118" s="45" t="s">
        <v>4381</v>
      </c>
      <c r="E118" s="36" t="s">
        <v>1078</v>
      </c>
      <c r="F118" s="36" t="str">
        <f t="shared" si="3"/>
        <v>2012_IA</v>
      </c>
      <c r="G118" s="45">
        <v>2012</v>
      </c>
      <c r="H118" s="45">
        <f>_xlfn.XLOOKUP(J118,Main_OG!$B$1:$B$766,Main_OG!$O$1:$O$766,"")</f>
        <v>0</v>
      </c>
      <c r="I118" s="45">
        <f>_xlfn.XLOOKUP(F118,Main_OG!$D$1:$D$766,Main_OG!$J$1:$J$766,"")</f>
        <v>0</v>
      </c>
      <c r="J118" s="45" t="s">
        <v>533</v>
      </c>
      <c r="K118" s="45" t="str">
        <f t="shared" si="4"/>
        <v>Amana Society Service Co_IA</v>
      </c>
      <c r="L118" s="45" t="str">
        <f t="shared" si="5"/>
        <v>Amana Society Service Co_IA</v>
      </c>
      <c r="M118" s="45" t="s">
        <v>1085</v>
      </c>
      <c r="N118" s="45">
        <v>0</v>
      </c>
      <c r="O118" s="45">
        <v>180</v>
      </c>
      <c r="P118" s="45">
        <v>1</v>
      </c>
      <c r="Q118" s="45">
        <v>713</v>
      </c>
      <c r="R118" s="45">
        <v>0</v>
      </c>
      <c r="S118" s="45">
        <v>9205</v>
      </c>
      <c r="T118" s="45">
        <v>68470</v>
      </c>
      <c r="U118" s="45">
        <v>7309</v>
      </c>
      <c r="V118" s="45">
        <v>0</v>
      </c>
      <c r="W118" s="45">
        <v>10.852797000000001</v>
      </c>
      <c r="X118" s="45">
        <v>7.9962027000000004</v>
      </c>
      <c r="Y118" s="45">
        <v>12.340949999999999</v>
      </c>
      <c r="Z118" s="46">
        <v>170923.7</v>
      </c>
      <c r="AA118" s="46">
        <v>55551.630176895545</v>
      </c>
      <c r="AB118" s="47">
        <f>_xlfn.XLOOKUP($F118,Main_OG!$D$1:$D$766,Main_OG!AJ$1:AJ$766,"")</f>
        <v>43276216</v>
      </c>
      <c r="AC118" s="47">
        <f>_xlfn.XLOOKUP($F118,Main_OG!$D$1:$D$766,Main_OG!AK$1:AK$766,"")</f>
        <v>469930</v>
      </c>
      <c r="AD118" s="47">
        <f>_xlfn.XLOOKUP($F118,Main_OG!$D$1:$D$766,Main_OG!AL$1:AL$766,"")</f>
        <v>34248146</v>
      </c>
      <c r="AE118" s="47">
        <f>_xlfn.XLOOKUP($F118,Main_OG!$D$1:$D$766,Main_OG!AM$1:AM$766,"")</f>
        <v>4346995</v>
      </c>
      <c r="AF118" s="48">
        <f>_xlfn.XLOOKUP($F118,Main_OG!$D$1:$D$766,Main_OG!Z$1:Z$766,"")</f>
        <v>1.56</v>
      </c>
      <c r="AG118" s="48">
        <f>_xlfn.XLOOKUP($F118,Main_OG!$D$1:$D$766,Main_OG!AA$1:AA$766,"")</f>
        <v>1.48</v>
      </c>
      <c r="AH118" s="48">
        <f>_xlfn.XLOOKUP($F118,Main_OG!$D$1:$D$766,Main_OG!AB$1:AB$766,"")</f>
        <v>22.91</v>
      </c>
      <c r="AI118" s="48">
        <f>_xlfn.XLOOKUP($F118,Main_OG!$D$1:$D$766,Main_OG!AC$1:AC$766,"")</f>
        <v>3.76</v>
      </c>
      <c r="AJ118" s="48">
        <f>_xlfn.XLOOKUP($F118,Main_OG!$D$1:$D$766,Main_OG!AD$1:AD$766,"")</f>
        <v>0.77</v>
      </c>
    </row>
    <row r="119" spans="2:36" x14ac:dyDescent="0.35">
      <c r="B119" s="36" t="s">
        <v>1078</v>
      </c>
      <c r="C119" s="45" t="s">
        <v>533</v>
      </c>
      <c r="D119" s="45" t="s">
        <v>4381</v>
      </c>
      <c r="E119" s="36" t="s">
        <v>1078</v>
      </c>
      <c r="F119" s="36" t="str">
        <f t="shared" si="3"/>
        <v>2013_IA</v>
      </c>
      <c r="G119" s="45">
        <v>2013</v>
      </c>
      <c r="H119" s="45">
        <f>_xlfn.XLOOKUP(J119,Main_OG!$B$1:$B$766,Main_OG!$O$1:$O$766,"")</f>
        <v>0</v>
      </c>
      <c r="I119" s="45">
        <f>_xlfn.XLOOKUP(F119,Main_OG!$D$1:$D$766,Main_OG!$J$1:$J$766,"")</f>
        <v>0</v>
      </c>
      <c r="J119" s="45" t="s">
        <v>533</v>
      </c>
      <c r="K119" s="45" t="str">
        <f t="shared" si="4"/>
        <v>Amana Society Service Co_IA</v>
      </c>
      <c r="L119" s="45" t="str">
        <f t="shared" si="5"/>
        <v>Amana Society Service Co_IA</v>
      </c>
      <c r="M119" s="45" t="s">
        <v>1086</v>
      </c>
      <c r="N119" s="45">
        <v>0</v>
      </c>
      <c r="O119" s="45">
        <v>180</v>
      </c>
      <c r="P119" s="45">
        <v>1</v>
      </c>
      <c r="Q119" s="45">
        <v>708</v>
      </c>
      <c r="R119" s="45">
        <v>0</v>
      </c>
      <c r="S119" s="45">
        <v>9109</v>
      </c>
      <c r="T119" s="45">
        <v>70241</v>
      </c>
      <c r="U119" s="45">
        <v>7472</v>
      </c>
      <c r="V119" s="45">
        <v>0</v>
      </c>
      <c r="W119" s="45">
        <v>10.725656000000001</v>
      </c>
      <c r="X119" s="45">
        <v>8.0850215999999993</v>
      </c>
      <c r="Y119" s="45">
        <v>12.125268</v>
      </c>
      <c r="Z119" s="46">
        <v>171069.1</v>
      </c>
      <c r="AA119" s="46">
        <v>55291.756290936944</v>
      </c>
      <c r="AB119" s="47">
        <f>_xlfn.XLOOKUP($F119,Main_OG!$D$1:$D$766,Main_OG!AJ$1:AJ$766,"")</f>
        <v>40841406</v>
      </c>
      <c r="AC119" s="47">
        <f>_xlfn.XLOOKUP($F119,Main_OG!$D$1:$D$766,Main_OG!AK$1:AK$766,"")</f>
        <v>664044</v>
      </c>
      <c r="AD119" s="47">
        <f>_xlfn.XLOOKUP($F119,Main_OG!$D$1:$D$766,Main_OG!AL$1:AL$766,"")</f>
        <v>26478688</v>
      </c>
      <c r="AE119" s="47">
        <f>_xlfn.XLOOKUP($F119,Main_OG!$D$1:$D$766,Main_OG!AM$1:AM$766,"")</f>
        <v>5320785</v>
      </c>
      <c r="AF119" s="48">
        <f>_xlfn.XLOOKUP($F119,Main_OG!$D$1:$D$766,Main_OG!Z$1:Z$766,"")</f>
        <v>0</v>
      </c>
      <c r="AG119" s="48">
        <f>_xlfn.XLOOKUP($F119,Main_OG!$D$1:$D$766,Main_OG!AA$1:AA$766,"")</f>
        <v>2.3089180475565318</v>
      </c>
      <c r="AH119" s="48">
        <f>_xlfn.XLOOKUP($F119,Main_OG!$D$1:$D$766,Main_OG!AB$1:AB$766,"")</f>
        <v>22.54</v>
      </c>
      <c r="AI119" s="48">
        <f>_xlfn.XLOOKUP($F119,Main_OG!$D$1:$D$766,Main_OG!AC$1:AC$766,"")</f>
        <v>4.6100000000000003</v>
      </c>
      <c r="AJ119" s="48">
        <f>_xlfn.XLOOKUP($F119,Main_OG!$D$1:$D$766,Main_OG!AD$1:AD$766,"")</f>
        <v>0.84</v>
      </c>
    </row>
    <row r="120" spans="2:36" x14ac:dyDescent="0.35">
      <c r="B120" s="36" t="s">
        <v>1078</v>
      </c>
      <c r="C120" s="45" t="s">
        <v>533</v>
      </c>
      <c r="D120" s="45" t="s">
        <v>4381</v>
      </c>
      <c r="E120" s="36" t="s">
        <v>1078</v>
      </c>
      <c r="F120" s="36" t="str">
        <f t="shared" si="3"/>
        <v>2014_IA</v>
      </c>
      <c r="G120" s="45">
        <v>2014</v>
      </c>
      <c r="H120" s="45">
        <f>_xlfn.XLOOKUP(J120,Main_OG!$B$1:$B$766,Main_OG!$O$1:$O$766,"")</f>
        <v>0</v>
      </c>
      <c r="I120" s="45">
        <f>_xlfn.XLOOKUP(F120,Main_OG!$D$1:$D$766,Main_OG!$J$1:$J$766,"")</f>
        <v>0</v>
      </c>
      <c r="J120" s="45" t="s">
        <v>533</v>
      </c>
      <c r="K120" s="45" t="str">
        <f t="shared" si="4"/>
        <v>Amana Society Service Co_IA</v>
      </c>
      <c r="L120" s="45" t="str">
        <f t="shared" si="5"/>
        <v>Amana Society Service Co_IA</v>
      </c>
      <c r="M120" s="45" t="s">
        <v>1087</v>
      </c>
      <c r="N120" s="45">
        <v>0</v>
      </c>
      <c r="O120" s="45">
        <v>180</v>
      </c>
      <c r="P120" s="45">
        <v>1</v>
      </c>
      <c r="Q120" s="45">
        <v>709</v>
      </c>
      <c r="R120" s="45">
        <v>0</v>
      </c>
      <c r="S120" s="45">
        <v>8647</v>
      </c>
      <c r="T120" s="45">
        <v>73282</v>
      </c>
      <c r="U120" s="45">
        <v>7279</v>
      </c>
      <c r="V120" s="45">
        <v>0</v>
      </c>
      <c r="W120" s="45">
        <v>11.206199</v>
      </c>
      <c r="X120" s="45">
        <v>8.2980813999999992</v>
      </c>
      <c r="Y120" s="45">
        <v>12.666575</v>
      </c>
      <c r="Z120" s="46">
        <v>180309.9</v>
      </c>
      <c r="AA120" s="46">
        <v>57965.475305266467</v>
      </c>
      <c r="AB120" s="47">
        <f>_xlfn.XLOOKUP($F120,Main_OG!$D$1:$D$766,Main_OG!AJ$1:AJ$766,"")</f>
        <v>41097960</v>
      </c>
      <c r="AC120" s="47">
        <f>_xlfn.XLOOKUP($F120,Main_OG!$D$1:$D$766,Main_OG!AK$1:AK$766,"")</f>
        <v>598630</v>
      </c>
      <c r="AD120" s="47">
        <f>_xlfn.XLOOKUP($F120,Main_OG!$D$1:$D$766,Main_OG!AL$1:AL$766,"")</f>
        <v>23045034</v>
      </c>
      <c r="AE120" s="47">
        <f>_xlfn.XLOOKUP($F120,Main_OG!$D$1:$D$766,Main_OG!AM$1:AM$766,"")</f>
        <v>4152468</v>
      </c>
      <c r="AF120" s="48">
        <f>_xlfn.XLOOKUP($F120,Main_OG!$D$1:$D$766,Main_OG!Z$1:Z$766,"")</f>
        <v>0</v>
      </c>
      <c r="AG120" s="48">
        <f>_xlfn.XLOOKUP($F120,Main_OG!$D$1:$D$766,Main_OG!AA$1:AA$766,"")</f>
        <v>2.322195177698041</v>
      </c>
      <c r="AH120" s="48">
        <f>_xlfn.XLOOKUP($F120,Main_OG!$D$1:$D$766,Main_OG!AB$1:AB$766,"")</f>
        <v>21.66</v>
      </c>
      <c r="AI120" s="48">
        <f>_xlfn.XLOOKUP($F120,Main_OG!$D$1:$D$766,Main_OG!AC$1:AC$766,"")</f>
        <v>4.9924248044436963</v>
      </c>
      <c r="AJ120" s="48">
        <f>_xlfn.XLOOKUP($F120,Main_OG!$D$1:$D$766,Main_OG!AD$1:AD$766,"")</f>
        <v>0.68548682032632846</v>
      </c>
    </row>
    <row r="121" spans="2:36" x14ac:dyDescent="0.35">
      <c r="B121" s="36" t="s">
        <v>1078</v>
      </c>
      <c r="C121" s="45" t="s">
        <v>533</v>
      </c>
      <c r="D121" s="45" t="s">
        <v>4381</v>
      </c>
      <c r="E121" s="36" t="s">
        <v>1078</v>
      </c>
      <c r="F121" s="36" t="str">
        <f t="shared" si="3"/>
        <v>2015_IA</v>
      </c>
      <c r="G121" s="45">
        <v>2015</v>
      </c>
      <c r="H121" s="45">
        <f>_xlfn.XLOOKUP(J121,Main_OG!$B$1:$B$766,Main_OG!$O$1:$O$766,"")</f>
        <v>0</v>
      </c>
      <c r="I121" s="45">
        <f>_xlfn.XLOOKUP(F121,Main_OG!$D$1:$D$766,Main_OG!$J$1:$J$766,"")</f>
        <v>0</v>
      </c>
      <c r="J121" s="45" t="s">
        <v>533</v>
      </c>
      <c r="K121" s="45" t="str">
        <f t="shared" si="4"/>
        <v>Amana Society Service Co_IA</v>
      </c>
      <c r="L121" s="45" t="str">
        <f t="shared" si="5"/>
        <v>Amana Society Service Co_IA</v>
      </c>
      <c r="M121" s="45" t="s">
        <v>1088</v>
      </c>
      <c r="N121" s="45">
        <v>0</v>
      </c>
      <c r="O121" s="45">
        <v>180</v>
      </c>
      <c r="P121" s="45">
        <v>1</v>
      </c>
      <c r="Q121" s="45">
        <v>705</v>
      </c>
      <c r="R121" s="45">
        <v>0</v>
      </c>
      <c r="S121" s="45">
        <v>8465</v>
      </c>
      <c r="T121" s="45">
        <v>76841</v>
      </c>
      <c r="U121" s="45">
        <v>7096</v>
      </c>
      <c r="V121" s="45">
        <v>0</v>
      </c>
      <c r="W121" s="45">
        <v>11.139988000000001</v>
      </c>
      <c r="X121" s="45">
        <v>7.9436758999999997</v>
      </c>
      <c r="Y121" s="45">
        <v>12.612740000000001</v>
      </c>
      <c r="Z121" s="46">
        <v>185989.2</v>
      </c>
      <c r="AA121" s="46">
        <v>59563.413258624947</v>
      </c>
      <c r="AB121" s="47">
        <f>_xlfn.XLOOKUP($F121,Main_OG!$D$1:$D$766,Main_OG!AJ$1:AJ$766,"")</f>
        <v>35318466</v>
      </c>
      <c r="AC121" s="47">
        <f>_xlfn.XLOOKUP($F121,Main_OG!$D$1:$D$766,Main_OG!AK$1:AK$766,"")</f>
        <v>369404</v>
      </c>
      <c r="AD121" s="47">
        <f>_xlfn.XLOOKUP($F121,Main_OG!$D$1:$D$766,Main_OG!AL$1:AL$766,"")</f>
        <v>37551498</v>
      </c>
      <c r="AE121" s="47">
        <f>_xlfn.XLOOKUP($F121,Main_OG!$D$1:$D$766,Main_OG!AM$1:AM$766,"")</f>
        <v>5243446</v>
      </c>
      <c r="AF121" s="48">
        <f>_xlfn.XLOOKUP($F121,Main_OG!$D$1:$D$766,Main_OG!Z$1:Z$766,"")</f>
        <v>1.58</v>
      </c>
      <c r="AG121" s="48">
        <f>_xlfn.XLOOKUP($F121,Main_OG!$D$1:$D$766,Main_OG!AA$1:AA$766,"")</f>
        <v>1.62</v>
      </c>
      <c r="AH121" s="48">
        <f>_xlfn.XLOOKUP($F121,Main_OG!$D$1:$D$766,Main_OG!AB$1:AB$766,"")</f>
        <v>12.08771849023859</v>
      </c>
      <c r="AI121" s="48">
        <f>_xlfn.XLOOKUP($F121,Main_OG!$D$1:$D$766,Main_OG!AC$1:AC$766,"")</f>
        <v>3.3843619636206599</v>
      </c>
      <c r="AJ121" s="48">
        <f>_xlfn.XLOOKUP($F121,Main_OG!$D$1:$D$766,Main_OG!AD$1:AD$766,"")</f>
        <v>0.66963877086385626</v>
      </c>
    </row>
    <row r="122" spans="2:36" x14ac:dyDescent="0.35">
      <c r="B122" s="36" t="s">
        <v>1078</v>
      </c>
      <c r="C122" s="45" t="s">
        <v>533</v>
      </c>
      <c r="D122" s="45" t="s">
        <v>4381</v>
      </c>
      <c r="E122" s="36" t="s">
        <v>1078</v>
      </c>
      <c r="F122" s="36" t="str">
        <f t="shared" si="3"/>
        <v>2016_IA</v>
      </c>
      <c r="G122" s="45">
        <v>2016</v>
      </c>
      <c r="H122" s="45">
        <f>_xlfn.XLOOKUP(J122,Main_OG!$B$1:$B$766,Main_OG!$O$1:$O$766,"")</f>
        <v>0</v>
      </c>
      <c r="I122" s="45">
        <f>_xlfn.XLOOKUP(F122,Main_OG!$D$1:$D$766,Main_OG!$J$1:$J$766,"")</f>
        <v>1</v>
      </c>
      <c r="J122" s="45" t="s">
        <v>533</v>
      </c>
      <c r="K122" s="45" t="str">
        <f t="shared" si="4"/>
        <v>Amana Society Service Co_IA</v>
      </c>
      <c r="L122" s="45" t="str">
        <f t="shared" si="5"/>
        <v>Amana Society Service Co_IA</v>
      </c>
      <c r="M122" s="45" t="s">
        <v>1089</v>
      </c>
      <c r="N122" s="45">
        <v>0</v>
      </c>
      <c r="O122" s="45">
        <v>180</v>
      </c>
      <c r="P122" s="45">
        <v>1</v>
      </c>
      <c r="Q122" s="45">
        <v>705</v>
      </c>
      <c r="R122" s="45">
        <v>0</v>
      </c>
      <c r="S122" s="45">
        <v>8722</v>
      </c>
      <c r="T122" s="45">
        <v>80373</v>
      </c>
      <c r="U122" s="45">
        <v>7274</v>
      </c>
      <c r="V122" s="45">
        <v>0</v>
      </c>
      <c r="W122" s="45">
        <v>11.144233</v>
      </c>
      <c r="X122" s="45">
        <v>7.7302078999999999</v>
      </c>
      <c r="Y122" s="45">
        <v>12.606544</v>
      </c>
      <c r="Z122" s="46">
        <v>186729.9</v>
      </c>
      <c r="AA122" s="46">
        <v>59596.99477532626</v>
      </c>
      <c r="AB122" s="47">
        <f>_xlfn.XLOOKUP($F122,Main_OG!$D$1:$D$766,Main_OG!AJ$1:AJ$766,"")</f>
        <v>28038854</v>
      </c>
      <c r="AC122" s="47">
        <f>_xlfn.XLOOKUP($F122,Main_OG!$D$1:$D$766,Main_OG!AK$1:AK$766,"")</f>
        <v>388312</v>
      </c>
      <c r="AD122" s="47">
        <f>_xlfn.XLOOKUP($F122,Main_OG!$D$1:$D$766,Main_OG!AL$1:AL$766,"")</f>
        <v>44023386</v>
      </c>
      <c r="AE122" s="47">
        <f>_xlfn.XLOOKUP($F122,Main_OG!$D$1:$D$766,Main_OG!AM$1:AM$766,"")</f>
        <v>4702665</v>
      </c>
      <c r="AF122" s="48">
        <f>_xlfn.XLOOKUP($F122,Main_OG!$D$1:$D$766,Main_OG!Z$1:Z$766,"")</f>
        <v>0</v>
      </c>
      <c r="AG122" s="48">
        <f>_xlfn.XLOOKUP($F122,Main_OG!$D$1:$D$766,Main_OG!AA$1:AA$766,"")</f>
        <v>1.59</v>
      </c>
      <c r="AH122" s="48">
        <f>_xlfn.XLOOKUP($F122,Main_OG!$D$1:$D$766,Main_OG!AB$1:AB$766,"")</f>
        <v>11.309272049594229</v>
      </c>
      <c r="AI122" s="48">
        <f>_xlfn.XLOOKUP($F122,Main_OG!$D$1:$D$766,Main_OG!AC$1:AC$766,"")</f>
        <v>3.2924726584307722</v>
      </c>
      <c r="AJ122" s="48">
        <f>_xlfn.XLOOKUP($F122,Main_OG!$D$1:$D$766,Main_OG!AD$1:AD$766,"")</f>
        <v>0.65636700530415037</v>
      </c>
    </row>
    <row r="123" spans="2:36" x14ac:dyDescent="0.35">
      <c r="B123" s="36" t="s">
        <v>1078</v>
      </c>
      <c r="C123" s="45" t="s">
        <v>533</v>
      </c>
      <c r="D123" s="45" t="s">
        <v>4381</v>
      </c>
      <c r="E123" s="36" t="s">
        <v>1078</v>
      </c>
      <c r="F123" s="36" t="str">
        <f t="shared" si="3"/>
        <v>2017_IA</v>
      </c>
      <c r="G123" s="45">
        <v>2017</v>
      </c>
      <c r="H123" s="45">
        <f>_xlfn.XLOOKUP(J123,Main_OG!$B$1:$B$766,Main_OG!$O$1:$O$766,"")</f>
        <v>0</v>
      </c>
      <c r="I123" s="45">
        <f>_xlfn.XLOOKUP(F123,Main_OG!$D$1:$D$766,Main_OG!$J$1:$J$766,"")</f>
        <v>1</v>
      </c>
      <c r="J123" s="45" t="s">
        <v>533</v>
      </c>
      <c r="K123" s="45" t="str">
        <f t="shared" si="4"/>
        <v>Amana Society Service Co_IA</v>
      </c>
      <c r="L123" s="45" t="str">
        <f t="shared" si="5"/>
        <v>Amana Society Service Co_IA</v>
      </c>
      <c r="M123" s="45" t="s">
        <v>1090</v>
      </c>
      <c r="N123" s="45">
        <v>0</v>
      </c>
      <c r="O123" s="45">
        <v>182</v>
      </c>
      <c r="P123" s="45">
        <v>1</v>
      </c>
      <c r="Q123" s="45">
        <v>703</v>
      </c>
      <c r="R123" s="45">
        <v>0</v>
      </c>
      <c r="S123" s="45">
        <v>8312</v>
      </c>
      <c r="T123" s="45">
        <v>84459</v>
      </c>
      <c r="U123" s="45">
        <v>6850</v>
      </c>
      <c r="V123" s="45">
        <v>0</v>
      </c>
      <c r="W123" s="45">
        <v>11.489413000000001</v>
      </c>
      <c r="X123" s="45">
        <v>7.1869190999999999</v>
      </c>
      <c r="Y123" s="45">
        <v>12.978102</v>
      </c>
      <c r="Z123" s="46">
        <v>187125</v>
      </c>
      <c r="AA123" s="46">
        <v>59523.165764024561</v>
      </c>
      <c r="AB123" s="47">
        <f>_xlfn.XLOOKUP($F123,Main_OG!$D$1:$D$766,Main_OG!AJ$1:AJ$766,"")</f>
        <v>28518242</v>
      </c>
      <c r="AC123" s="47">
        <f>_xlfn.XLOOKUP($F123,Main_OG!$D$1:$D$766,Main_OG!AK$1:AK$766,"")</f>
        <v>311068</v>
      </c>
      <c r="AD123" s="47">
        <f>_xlfn.XLOOKUP($F123,Main_OG!$D$1:$D$766,Main_OG!AL$1:AL$766,"")</f>
        <v>63145934</v>
      </c>
      <c r="AE123" s="47">
        <f>_xlfn.XLOOKUP($F123,Main_OG!$D$1:$D$766,Main_OG!AM$1:AM$766,"")</f>
        <v>5213509</v>
      </c>
      <c r="AF123" s="48">
        <f>_xlfn.XLOOKUP($F123,Main_OG!$D$1:$D$766,Main_OG!Z$1:Z$766,"")</f>
        <v>0</v>
      </c>
      <c r="AG123" s="48">
        <f>_xlfn.XLOOKUP($F123,Main_OG!$D$1:$D$766,Main_OG!AA$1:AA$766,"")</f>
        <v>2.1875855044172008</v>
      </c>
      <c r="AH123" s="48">
        <f>_xlfn.XLOOKUP($F123,Main_OG!$D$1:$D$766,Main_OG!AB$1:AB$766,"")</f>
        <v>14.73443638842941</v>
      </c>
      <c r="AI123" s="48">
        <f>_xlfn.XLOOKUP($F123,Main_OG!$D$1:$D$766,Main_OG!AC$1:AC$766,"")</f>
        <v>3.7243523928232452</v>
      </c>
      <c r="AJ123" s="48">
        <f>_xlfn.XLOOKUP($F123,Main_OG!$D$1:$D$766,Main_OG!AD$1:AD$766,"")</f>
        <v>0.76</v>
      </c>
    </row>
    <row r="124" spans="2:36" x14ac:dyDescent="0.35">
      <c r="B124" s="36" t="s">
        <v>1078</v>
      </c>
      <c r="C124" s="45" t="s">
        <v>533</v>
      </c>
      <c r="D124" s="45" t="s">
        <v>4381</v>
      </c>
      <c r="E124" s="36" t="s">
        <v>1078</v>
      </c>
      <c r="F124" s="36" t="str">
        <f t="shared" si="3"/>
        <v>2018_IA</v>
      </c>
      <c r="G124" s="45">
        <v>2018</v>
      </c>
      <c r="H124" s="45">
        <f>_xlfn.XLOOKUP(J124,Main_OG!$B$1:$B$766,Main_OG!$O$1:$O$766,"")</f>
        <v>0</v>
      </c>
      <c r="I124" s="45">
        <f>_xlfn.XLOOKUP(F124,Main_OG!$D$1:$D$766,Main_OG!$J$1:$J$766,"")</f>
        <v>1</v>
      </c>
      <c r="J124" s="45" t="s">
        <v>533</v>
      </c>
      <c r="K124" s="45" t="str">
        <f t="shared" si="4"/>
        <v>Amana Society Service Co_IA</v>
      </c>
      <c r="L124" s="45" t="str">
        <f t="shared" si="5"/>
        <v>Amana Society Service Co_IA</v>
      </c>
      <c r="M124" s="45" t="s">
        <v>1091</v>
      </c>
      <c r="N124" s="45">
        <v>0</v>
      </c>
      <c r="O124" s="45">
        <v>182</v>
      </c>
      <c r="P124" s="45">
        <v>1</v>
      </c>
      <c r="Q124" s="45">
        <v>703</v>
      </c>
      <c r="R124" s="45">
        <v>0</v>
      </c>
      <c r="S124" s="45">
        <v>8552</v>
      </c>
      <c r="T124" s="45">
        <v>79895</v>
      </c>
      <c r="U124" s="45">
        <v>7395</v>
      </c>
      <c r="V124" s="45">
        <v>0</v>
      </c>
      <c r="W124" s="45">
        <v>12.020580000000001</v>
      </c>
      <c r="X124" s="45">
        <v>7.7989861999999999</v>
      </c>
      <c r="Y124" s="45">
        <v>13.441515000000001</v>
      </c>
      <c r="Z124" s="46">
        <v>189245.1</v>
      </c>
      <c r="AA124" s="46">
        <v>60079.716816406872</v>
      </c>
      <c r="AB124" s="47">
        <f>_xlfn.XLOOKUP($F124,Main_OG!$D$1:$D$766,Main_OG!AJ$1:AJ$766,"")</f>
        <v>32374554</v>
      </c>
      <c r="AC124" s="47">
        <f>_xlfn.XLOOKUP($F124,Main_OG!$D$1:$D$766,Main_OG!AK$1:AK$766,"")</f>
        <v>331240</v>
      </c>
      <c r="AD124" s="47">
        <f>_xlfn.XLOOKUP($F124,Main_OG!$D$1:$D$766,Main_OG!AL$1:AL$766,"")</f>
        <v>98453724</v>
      </c>
      <c r="AE124" s="47">
        <f>_xlfn.XLOOKUP($F124,Main_OG!$D$1:$D$766,Main_OG!AM$1:AM$766,"")</f>
        <v>4895399</v>
      </c>
      <c r="AF124" s="48">
        <f>_xlfn.XLOOKUP($F124,Main_OG!$D$1:$D$766,Main_OG!Z$1:Z$766,"")</f>
        <v>0</v>
      </c>
      <c r="AG124" s="48">
        <f>_xlfn.XLOOKUP($F124,Main_OG!$D$1:$D$766,Main_OG!AA$1:AA$766,"")</f>
        <v>1.63</v>
      </c>
      <c r="AH124" s="48">
        <f>_xlfn.XLOOKUP($F124,Main_OG!$D$1:$D$766,Main_OG!AB$1:AB$766,"")</f>
        <v>16.27</v>
      </c>
      <c r="AI124" s="48">
        <f>_xlfn.XLOOKUP($F124,Main_OG!$D$1:$D$766,Main_OG!AC$1:AC$766,"")</f>
        <v>3.8713752811270652</v>
      </c>
      <c r="AJ124" s="48">
        <f>_xlfn.XLOOKUP($F124,Main_OG!$D$1:$D$766,Main_OG!AD$1:AD$766,"")</f>
        <v>0.75</v>
      </c>
    </row>
    <row r="125" spans="2:36" x14ac:dyDescent="0.35">
      <c r="B125" s="36" t="s">
        <v>1078</v>
      </c>
      <c r="C125" s="45" t="s">
        <v>533</v>
      </c>
      <c r="D125" s="45" t="s">
        <v>4381</v>
      </c>
      <c r="E125" s="36" t="s">
        <v>1078</v>
      </c>
      <c r="F125" s="36" t="str">
        <f t="shared" si="3"/>
        <v>2019_IA</v>
      </c>
      <c r="G125" s="45">
        <v>2019</v>
      </c>
      <c r="H125" s="45">
        <f>_xlfn.XLOOKUP(J125,Main_OG!$B$1:$B$766,Main_OG!$O$1:$O$766,"")</f>
        <v>0</v>
      </c>
      <c r="I125" s="45">
        <f>_xlfn.XLOOKUP(F125,Main_OG!$D$1:$D$766,Main_OG!$J$1:$J$766,"")</f>
        <v>1</v>
      </c>
      <c r="J125" s="45" t="s">
        <v>533</v>
      </c>
      <c r="K125" s="45" t="str">
        <f t="shared" si="4"/>
        <v>Amana Society Service Co_IA</v>
      </c>
      <c r="L125" s="45" t="str">
        <f t="shared" si="5"/>
        <v>Amana Society Service Co_IA</v>
      </c>
      <c r="M125" s="45" t="s">
        <v>1092</v>
      </c>
      <c r="N125" s="45">
        <v>0</v>
      </c>
      <c r="O125" s="45">
        <v>181</v>
      </c>
      <c r="P125" s="45">
        <v>1</v>
      </c>
      <c r="Q125" s="45">
        <v>709</v>
      </c>
      <c r="R125" s="45">
        <v>0</v>
      </c>
      <c r="S125" s="45">
        <v>8500</v>
      </c>
      <c r="T125" s="45">
        <v>82847</v>
      </c>
      <c r="U125" s="45">
        <v>7260</v>
      </c>
      <c r="V125" s="45">
        <v>0</v>
      </c>
      <c r="W125" s="45">
        <v>11.8</v>
      </c>
      <c r="X125" s="45">
        <v>7.6007579999999999</v>
      </c>
      <c r="Y125" s="45">
        <v>13.236915</v>
      </c>
      <c r="Z125" s="46">
        <v>188318.4</v>
      </c>
      <c r="AA125" s="46">
        <v>59602.050388720585</v>
      </c>
      <c r="AB125" s="47">
        <f>_xlfn.XLOOKUP($F125,Main_OG!$D$1:$D$766,Main_OG!AJ$1:AJ$766,"")</f>
        <v>25419258</v>
      </c>
      <c r="AC125" s="47">
        <f>_xlfn.XLOOKUP($F125,Main_OG!$D$1:$D$766,Main_OG!AK$1:AK$766,"")</f>
        <v>387348</v>
      </c>
      <c r="AD125" s="47">
        <f>_xlfn.XLOOKUP($F125,Main_OG!$D$1:$D$766,Main_OG!AL$1:AL$766,"")</f>
        <v>99896296</v>
      </c>
      <c r="AE125" s="47">
        <f>_xlfn.XLOOKUP($F125,Main_OG!$D$1:$D$766,Main_OG!AM$1:AM$766,"")</f>
        <v>5235716</v>
      </c>
      <c r="AF125" s="48">
        <f>_xlfn.XLOOKUP($F125,Main_OG!$D$1:$D$766,Main_OG!Z$1:Z$766,"")</f>
        <v>0</v>
      </c>
      <c r="AG125" s="48">
        <f>_xlfn.XLOOKUP($F125,Main_OG!$D$1:$D$766,Main_OG!AA$1:AA$766,"")</f>
        <v>2.176146746141439</v>
      </c>
      <c r="AH125" s="48">
        <f>_xlfn.XLOOKUP($F125,Main_OG!$D$1:$D$766,Main_OG!AB$1:AB$766,"")</f>
        <v>16.155101142605361</v>
      </c>
      <c r="AI125" s="48">
        <f>_xlfn.XLOOKUP($F125,Main_OG!$D$1:$D$766,Main_OG!AC$1:AC$766,"")</f>
        <v>3.3292283805067271</v>
      </c>
      <c r="AJ125" s="48">
        <f>_xlfn.XLOOKUP($F125,Main_OG!$D$1:$D$766,Main_OG!AD$1:AD$766,"")</f>
        <v>0.60296766622862785</v>
      </c>
    </row>
    <row r="126" spans="2:36" x14ac:dyDescent="0.35">
      <c r="B126" s="36" t="s">
        <v>1078</v>
      </c>
      <c r="C126" s="45" t="s">
        <v>533</v>
      </c>
      <c r="D126" s="45" t="s">
        <v>4381</v>
      </c>
      <c r="E126" s="36" t="s">
        <v>1078</v>
      </c>
      <c r="F126" s="36" t="str">
        <f t="shared" si="3"/>
        <v>2020_IA</v>
      </c>
      <c r="G126" s="45">
        <v>2020</v>
      </c>
      <c r="H126" s="45">
        <f>_xlfn.XLOOKUP(J126,Main_OG!$B$1:$B$766,Main_OG!$O$1:$O$766,"")</f>
        <v>0</v>
      </c>
      <c r="I126" s="45">
        <f>_xlfn.XLOOKUP(F126,Main_OG!$D$1:$D$766,Main_OG!$J$1:$J$766,"")</f>
        <v>1</v>
      </c>
      <c r="J126" s="45" t="s">
        <v>533</v>
      </c>
      <c r="K126" s="45" t="str">
        <f t="shared" si="4"/>
        <v>Amana Society Service Co_IA</v>
      </c>
      <c r="L126" s="45" t="str">
        <f t="shared" si="5"/>
        <v>Amana Society Service Co_IA</v>
      </c>
      <c r="M126" s="45" t="s">
        <v>1093</v>
      </c>
      <c r="N126" s="45">
        <v>0</v>
      </c>
      <c r="O126" s="45">
        <v>179</v>
      </c>
      <c r="P126" s="45">
        <v>1</v>
      </c>
      <c r="Q126" s="45">
        <v>0</v>
      </c>
      <c r="R126" s="45">
        <v>0</v>
      </c>
      <c r="S126" s="45">
        <v>7950</v>
      </c>
      <c r="T126" s="45">
        <v>70226</v>
      </c>
      <c r="U126" s="45">
        <v>0</v>
      </c>
      <c r="V126" s="45">
        <v>0</v>
      </c>
      <c r="W126" s="45">
        <v>11.924528</v>
      </c>
      <c r="X126" s="45">
        <v>7.7649303999999999</v>
      </c>
      <c r="Y126" s="45">
        <v>0</v>
      </c>
      <c r="Z126" s="46">
        <v>187136.7</v>
      </c>
      <c r="AA126" s="46">
        <v>59143.457175229094</v>
      </c>
      <c r="AB126" s="47">
        <f>_xlfn.XLOOKUP($F126,Main_OG!$D$1:$D$766,Main_OG!AJ$1:AJ$766,"")</f>
        <v>16322200</v>
      </c>
      <c r="AC126" s="47">
        <f>_xlfn.XLOOKUP($F126,Main_OG!$D$1:$D$766,Main_OG!AK$1:AK$766,"")</f>
        <v>366168</v>
      </c>
      <c r="AD126" s="47">
        <f>_xlfn.XLOOKUP($F126,Main_OG!$D$1:$D$766,Main_OG!AL$1:AL$766,"")</f>
        <v>93463570</v>
      </c>
      <c r="AE126" s="47">
        <f>_xlfn.XLOOKUP($F126,Main_OG!$D$1:$D$766,Main_OG!AM$1:AM$766,"")</f>
        <v>0</v>
      </c>
      <c r="AF126" s="48">
        <f>_xlfn.XLOOKUP($F126,Main_OG!$D$1:$D$766,Main_OG!Z$1:Z$766,"")</f>
        <v>0</v>
      </c>
      <c r="AG126" s="48">
        <f>_xlfn.XLOOKUP($F126,Main_OG!$D$1:$D$766,Main_OG!AA$1:AA$766,"")</f>
        <v>2.127327759928813</v>
      </c>
      <c r="AH126" s="48">
        <f>_xlfn.XLOOKUP($F126,Main_OG!$D$1:$D$766,Main_OG!AB$1:AB$766,"")</f>
        <v>12.535325193609101</v>
      </c>
      <c r="AI126" s="48">
        <f>_xlfn.XLOOKUP($F126,Main_OG!$D$1:$D$766,Main_OG!AC$1:AC$766,"")</f>
        <v>2.8422150630003218</v>
      </c>
      <c r="AJ126" s="48">
        <f>_xlfn.XLOOKUP($F126,Main_OG!$D$1:$D$766,Main_OG!AD$1:AD$766,"")</f>
        <v>0.5848556097000881</v>
      </c>
    </row>
    <row r="127" spans="2:36" x14ac:dyDescent="0.35">
      <c r="B127" s="36" t="s">
        <v>1094</v>
      </c>
      <c r="C127" s="45" t="s">
        <v>124</v>
      </c>
      <c r="D127" s="45" t="s">
        <v>4382</v>
      </c>
      <c r="E127" s="36" t="s">
        <v>1094</v>
      </c>
      <c r="F127" s="36" t="str">
        <f t="shared" si="3"/>
        <v>2010_IL</v>
      </c>
      <c r="G127" s="45">
        <v>2010</v>
      </c>
      <c r="H127" s="45">
        <f>_xlfn.XLOOKUP(J127,Main_OG!$B$1:$B$766,Main_OG!$O$1:$O$766,"")</f>
        <v>0</v>
      </c>
      <c r="I127" s="45">
        <f>_xlfn.XLOOKUP(F127,Main_OG!$D$1:$D$766,Main_OG!$J$1:$J$766,"")</f>
        <v>0</v>
      </c>
      <c r="J127" s="45" t="s">
        <v>124</v>
      </c>
      <c r="K127" s="45" t="str">
        <f t="shared" si="4"/>
        <v>Ameren Illinois Company_IL</v>
      </c>
      <c r="L127" s="45" t="str">
        <f t="shared" si="5"/>
        <v>Ameren Illinois Company_IL</v>
      </c>
      <c r="M127" s="45" t="s">
        <v>1095</v>
      </c>
      <c r="N127" s="45">
        <v>2</v>
      </c>
      <c r="O127" s="45">
        <v>119505</v>
      </c>
      <c r="P127" s="45">
        <v>494</v>
      </c>
      <c r="Q127" s="45">
        <v>1049264</v>
      </c>
      <c r="R127" s="45">
        <v>18993</v>
      </c>
      <c r="S127" s="45">
        <v>4731804</v>
      </c>
      <c r="T127" s="45">
        <v>1389194</v>
      </c>
      <c r="U127" s="45">
        <v>12339630</v>
      </c>
      <c r="V127" s="45">
        <v>7.33</v>
      </c>
      <c r="W127" s="45">
        <v>9.67</v>
      </c>
      <c r="X127" s="45">
        <v>4.41</v>
      </c>
      <c r="Y127" s="45">
        <v>10.29</v>
      </c>
      <c r="Z127" s="46">
        <v>755391.4</v>
      </c>
      <c r="AA127" s="46">
        <v>58828.608910291579</v>
      </c>
      <c r="AB127" s="47">
        <f>_xlfn.XLOOKUP($F127,Main_OG!$D$1:$D$766,Main_OG!AJ$1:AJ$766,"")</f>
        <v>111865114</v>
      </c>
      <c r="AC127" s="47">
        <f>_xlfn.XLOOKUP($F127,Main_OG!$D$1:$D$766,Main_OG!AK$1:AK$766,"")</f>
        <v>409552</v>
      </c>
      <c r="AD127" s="47">
        <f>_xlfn.XLOOKUP($F127,Main_OG!$D$1:$D$766,Main_OG!AL$1:AL$766,"")</f>
        <v>96630300</v>
      </c>
      <c r="AE127" s="47">
        <f>_xlfn.XLOOKUP($F127,Main_OG!$D$1:$D$766,Main_OG!AM$1:AM$766,"")</f>
        <v>96189587</v>
      </c>
      <c r="AF127" s="48">
        <f>_xlfn.XLOOKUP($F127,Main_OG!$D$1:$D$766,Main_OG!Z$1:Z$766,"")</f>
        <v>1.26</v>
      </c>
      <c r="AG127" s="48">
        <f>_xlfn.XLOOKUP($F127,Main_OG!$D$1:$D$766,Main_OG!AA$1:AA$766,"")</f>
        <v>1.69</v>
      </c>
      <c r="AH127" s="48">
        <f>_xlfn.XLOOKUP($F127,Main_OG!$D$1:$D$766,Main_OG!AB$1:AB$766,"")</f>
        <v>17.28</v>
      </c>
      <c r="AI127" s="48">
        <f>_xlfn.XLOOKUP($F127,Main_OG!$D$1:$D$766,Main_OG!AC$1:AC$766,"")</f>
        <v>4.9924248044436963</v>
      </c>
      <c r="AJ127" s="48">
        <f>_xlfn.XLOOKUP($F127,Main_OG!$D$1:$D$766,Main_OG!AD$1:AD$766,"")</f>
        <v>0.65</v>
      </c>
    </row>
    <row r="128" spans="2:36" x14ac:dyDescent="0.35">
      <c r="B128" s="36" t="s">
        <v>1094</v>
      </c>
      <c r="C128" s="45" t="s">
        <v>124</v>
      </c>
      <c r="D128" s="45" t="s">
        <v>4382</v>
      </c>
      <c r="E128" s="36" t="s">
        <v>1094</v>
      </c>
      <c r="F128" s="36" t="str">
        <f t="shared" si="3"/>
        <v>2011_IL</v>
      </c>
      <c r="G128" s="45">
        <v>2011</v>
      </c>
      <c r="H128" s="45">
        <f>_xlfn.XLOOKUP(J128,Main_OG!$B$1:$B$766,Main_OG!$O$1:$O$766,"")</f>
        <v>0</v>
      </c>
      <c r="I128" s="45">
        <f>_xlfn.XLOOKUP(F128,Main_OG!$D$1:$D$766,Main_OG!$J$1:$J$766,"")</f>
        <v>1</v>
      </c>
      <c r="J128" s="45" t="s">
        <v>124</v>
      </c>
      <c r="K128" s="45" t="str">
        <f t="shared" si="4"/>
        <v>Ameren Illinois Company_IL</v>
      </c>
      <c r="L128" s="45" t="str">
        <f t="shared" si="5"/>
        <v>Ameren Illinois Company_IL</v>
      </c>
      <c r="M128" s="45" t="s">
        <v>1096</v>
      </c>
      <c r="N128" s="45">
        <v>1</v>
      </c>
      <c r="O128" s="45">
        <v>115757</v>
      </c>
      <c r="P128" s="45">
        <v>460</v>
      </c>
      <c r="Q128" s="45">
        <v>1048047</v>
      </c>
      <c r="R128" s="45">
        <v>19254</v>
      </c>
      <c r="S128" s="45">
        <v>3901364</v>
      </c>
      <c r="T128" s="45">
        <v>1502370</v>
      </c>
      <c r="U128" s="45">
        <v>11771107</v>
      </c>
      <c r="V128" s="45">
        <v>6.65</v>
      </c>
      <c r="W128" s="45">
        <v>9.56</v>
      </c>
      <c r="X128" s="45">
        <v>3.96</v>
      </c>
      <c r="Y128" s="45">
        <v>10.14</v>
      </c>
      <c r="Z128" s="46">
        <v>772225.6</v>
      </c>
      <c r="AA128" s="46">
        <v>60012.32690977148</v>
      </c>
      <c r="AB128" s="47">
        <f>_xlfn.XLOOKUP($F128,Main_OG!$D$1:$D$766,Main_OG!AJ$1:AJ$766,"")</f>
        <v>108761398</v>
      </c>
      <c r="AC128" s="47">
        <f>_xlfn.XLOOKUP($F128,Main_OG!$D$1:$D$766,Main_OG!AK$1:AK$766,"")</f>
        <v>322432</v>
      </c>
      <c r="AD128" s="47">
        <f>_xlfn.XLOOKUP($F128,Main_OG!$D$1:$D$766,Main_OG!AL$1:AL$766,"")</f>
        <v>99752440</v>
      </c>
      <c r="AE128" s="47">
        <f>_xlfn.XLOOKUP($F128,Main_OG!$D$1:$D$766,Main_OG!AM$1:AM$766,"")</f>
        <v>95823196</v>
      </c>
      <c r="AF128" s="48">
        <f>_xlfn.XLOOKUP($F128,Main_OG!$D$1:$D$766,Main_OG!Z$1:Z$766,"")</f>
        <v>1.3</v>
      </c>
      <c r="AG128" s="48">
        <f>_xlfn.XLOOKUP($F128,Main_OG!$D$1:$D$766,Main_OG!AA$1:AA$766,"")</f>
        <v>1.72</v>
      </c>
      <c r="AH128" s="48">
        <f>_xlfn.XLOOKUP($F128,Main_OG!$D$1:$D$766,Main_OG!AB$1:AB$766,"")</f>
        <v>23.09</v>
      </c>
      <c r="AI128" s="48">
        <f>_xlfn.XLOOKUP($F128,Main_OG!$D$1:$D$766,Main_OG!AC$1:AC$766,"")</f>
        <v>5.15</v>
      </c>
      <c r="AJ128" s="48">
        <f>_xlfn.XLOOKUP($F128,Main_OG!$D$1:$D$766,Main_OG!AD$1:AD$766,"")</f>
        <v>0.69</v>
      </c>
    </row>
    <row r="129" spans="2:36" x14ac:dyDescent="0.35">
      <c r="B129" s="36" t="s">
        <v>1094</v>
      </c>
      <c r="C129" s="45" t="s">
        <v>124</v>
      </c>
      <c r="D129" s="45" t="s">
        <v>4382</v>
      </c>
      <c r="E129" s="36" t="s">
        <v>1094</v>
      </c>
      <c r="F129" s="36" t="str">
        <f t="shared" si="3"/>
        <v>2012_IL</v>
      </c>
      <c r="G129" s="45">
        <v>2012</v>
      </c>
      <c r="H129" s="45">
        <f>_xlfn.XLOOKUP(J129,Main_OG!$B$1:$B$766,Main_OG!$O$1:$O$766,"")</f>
        <v>0</v>
      </c>
      <c r="I129" s="45">
        <f>_xlfn.XLOOKUP(F129,Main_OG!$D$1:$D$766,Main_OG!$J$1:$J$766,"")</f>
        <v>1</v>
      </c>
      <c r="J129" s="45" t="s">
        <v>124</v>
      </c>
      <c r="K129" s="45" t="str">
        <f t="shared" si="4"/>
        <v>Ameren Illinois Company_IL</v>
      </c>
      <c r="L129" s="45" t="str">
        <f t="shared" si="5"/>
        <v>Ameren Illinois Company_IL</v>
      </c>
      <c r="M129" s="45" t="s">
        <v>1097</v>
      </c>
      <c r="N129" s="45">
        <v>1</v>
      </c>
      <c r="O129" s="45">
        <v>100296</v>
      </c>
      <c r="P129" s="45">
        <v>417</v>
      </c>
      <c r="Q129" s="45">
        <v>889100</v>
      </c>
      <c r="R129" s="45">
        <v>18593</v>
      </c>
      <c r="S129" s="45">
        <v>3198994</v>
      </c>
      <c r="T129" s="45">
        <v>1594862</v>
      </c>
      <c r="U129" s="45">
        <v>9507424</v>
      </c>
      <c r="V129" s="45">
        <v>6.1905017999999998</v>
      </c>
      <c r="W129" s="45">
        <v>8.5042673000000004</v>
      </c>
      <c r="X129" s="45">
        <v>3.3148323</v>
      </c>
      <c r="Y129" s="45">
        <v>10.031361</v>
      </c>
      <c r="Z129" s="46">
        <v>790723.3</v>
      </c>
      <c r="AA129" s="46">
        <v>61377.126450619646</v>
      </c>
      <c r="AB129" s="47">
        <f>_xlfn.XLOOKUP($F129,Main_OG!$D$1:$D$766,Main_OG!AJ$1:AJ$766,"")</f>
        <v>98323852</v>
      </c>
      <c r="AC129" s="47">
        <f>_xlfn.XLOOKUP($F129,Main_OG!$D$1:$D$766,Main_OG!AK$1:AK$766,"")</f>
        <v>274280</v>
      </c>
      <c r="AD129" s="47">
        <f>_xlfn.XLOOKUP($F129,Main_OG!$D$1:$D$766,Main_OG!AL$1:AL$766,"")</f>
        <v>190135340</v>
      </c>
      <c r="AE129" s="47">
        <f>_xlfn.XLOOKUP($F129,Main_OG!$D$1:$D$766,Main_OG!AM$1:AM$766,"")</f>
        <v>96401309</v>
      </c>
      <c r="AF129" s="48">
        <f>_xlfn.XLOOKUP($F129,Main_OG!$D$1:$D$766,Main_OG!Z$1:Z$766,"")</f>
        <v>1.39</v>
      </c>
      <c r="AG129" s="48">
        <f>_xlfn.XLOOKUP($F129,Main_OG!$D$1:$D$766,Main_OG!AA$1:AA$766,"")</f>
        <v>1.93</v>
      </c>
      <c r="AH129" s="48">
        <f>_xlfn.XLOOKUP($F129,Main_OG!$D$1:$D$766,Main_OG!AB$1:AB$766,"")</f>
        <v>24.35</v>
      </c>
      <c r="AI129" s="48">
        <f>_xlfn.XLOOKUP($F129,Main_OG!$D$1:$D$766,Main_OG!AC$1:AC$766,"")</f>
        <v>3.25</v>
      </c>
      <c r="AJ129" s="48">
        <f>_xlfn.XLOOKUP($F129,Main_OG!$D$1:$D$766,Main_OG!AD$1:AD$766,"")</f>
        <v>0.75</v>
      </c>
    </row>
    <row r="130" spans="2:36" x14ac:dyDescent="0.35">
      <c r="B130" s="36" t="s">
        <v>1094</v>
      </c>
      <c r="C130" s="45" t="s">
        <v>124</v>
      </c>
      <c r="D130" s="45" t="s">
        <v>4382</v>
      </c>
      <c r="E130" s="36" t="s">
        <v>1094</v>
      </c>
      <c r="F130" s="36" t="str">
        <f t="shared" si="3"/>
        <v>2013_IL</v>
      </c>
      <c r="G130" s="45">
        <v>2013</v>
      </c>
      <c r="H130" s="45">
        <f>_xlfn.XLOOKUP(J130,Main_OG!$B$1:$B$766,Main_OG!$O$1:$O$766,"")</f>
        <v>0</v>
      </c>
      <c r="I130" s="45">
        <f>_xlfn.XLOOKUP(F130,Main_OG!$D$1:$D$766,Main_OG!$J$1:$J$766,"")</f>
        <v>1</v>
      </c>
      <c r="J130" s="45" t="s">
        <v>124</v>
      </c>
      <c r="K130" s="45" t="str">
        <f t="shared" si="4"/>
        <v>Ameren Illinois Company_IL</v>
      </c>
      <c r="L130" s="45" t="str">
        <f t="shared" si="5"/>
        <v>Ameren Illinois Company_IL</v>
      </c>
      <c r="M130" s="45" t="s">
        <v>1098</v>
      </c>
      <c r="N130" s="45">
        <v>1</v>
      </c>
      <c r="O130" s="45">
        <v>72908</v>
      </c>
      <c r="P130" s="45">
        <v>390</v>
      </c>
      <c r="Q130" s="45">
        <v>511114</v>
      </c>
      <c r="R130" s="45">
        <v>13149</v>
      </c>
      <c r="S130" s="45">
        <v>2804396</v>
      </c>
      <c r="T130" s="45">
        <v>1666670</v>
      </c>
      <c r="U130" s="45">
        <v>5474417</v>
      </c>
      <c r="V130" s="45">
        <v>6.0460871999999997</v>
      </c>
      <c r="W130" s="45">
        <v>8.2865614999999995</v>
      </c>
      <c r="X130" s="45">
        <v>4.1642317000000002</v>
      </c>
      <c r="Y130" s="45">
        <v>9.1388727000000003</v>
      </c>
      <c r="Z130" s="46">
        <v>795435.2</v>
      </c>
      <c r="AA130" s="46">
        <v>61681.831061297737</v>
      </c>
      <c r="AB130" s="47">
        <f>_xlfn.XLOOKUP($F130,Main_OG!$D$1:$D$766,Main_OG!AJ$1:AJ$766,"")</f>
        <v>105219056</v>
      </c>
      <c r="AC130" s="47">
        <f>_xlfn.XLOOKUP($F130,Main_OG!$D$1:$D$766,Main_OG!AK$1:AK$766,"")</f>
        <v>272424</v>
      </c>
      <c r="AD130" s="47">
        <f>_xlfn.XLOOKUP($F130,Main_OG!$D$1:$D$766,Main_OG!AL$1:AL$766,"")</f>
        <v>110459552</v>
      </c>
      <c r="AE130" s="47">
        <f>_xlfn.XLOOKUP($F130,Main_OG!$D$1:$D$766,Main_OG!AM$1:AM$766,"")</f>
        <v>97131436</v>
      </c>
      <c r="AF130" s="48">
        <f>_xlfn.XLOOKUP($F130,Main_OG!$D$1:$D$766,Main_OG!Z$1:Z$766,"")</f>
        <v>0</v>
      </c>
      <c r="AG130" s="48">
        <f>_xlfn.XLOOKUP($F130,Main_OG!$D$1:$D$766,Main_OG!AA$1:AA$766,"")</f>
        <v>1.88</v>
      </c>
      <c r="AH130" s="48">
        <f>_xlfn.XLOOKUP($F130,Main_OG!$D$1:$D$766,Main_OG!AB$1:AB$766,"")</f>
        <v>23.49</v>
      </c>
      <c r="AI130" s="48">
        <f>_xlfn.XLOOKUP($F130,Main_OG!$D$1:$D$766,Main_OG!AC$1:AC$766,"")</f>
        <v>4.82</v>
      </c>
      <c r="AJ130" s="48">
        <f>_xlfn.XLOOKUP($F130,Main_OG!$D$1:$D$766,Main_OG!AD$1:AD$766,"")</f>
        <v>0.81</v>
      </c>
    </row>
    <row r="131" spans="2:36" x14ac:dyDescent="0.35">
      <c r="B131" s="36" t="s">
        <v>1094</v>
      </c>
      <c r="C131" s="45" t="s">
        <v>124</v>
      </c>
      <c r="D131" s="45" t="s">
        <v>4382</v>
      </c>
      <c r="E131" s="36" t="s">
        <v>1094</v>
      </c>
      <c r="F131" s="36" t="str">
        <f t="shared" ref="F131:F194" si="6">_xlfn.CONCAT(G131,"_",J131)</f>
        <v>2014_IL</v>
      </c>
      <c r="G131" s="45">
        <v>2014</v>
      </c>
      <c r="H131" s="45">
        <f>_xlfn.XLOOKUP(J131,Main_OG!$B$1:$B$766,Main_OG!$O$1:$O$766,"")</f>
        <v>0</v>
      </c>
      <c r="I131" s="45">
        <f>_xlfn.XLOOKUP(F131,Main_OG!$D$1:$D$766,Main_OG!$J$1:$J$766,"")</f>
        <v>1</v>
      </c>
      <c r="J131" s="45" t="s">
        <v>124</v>
      </c>
      <c r="K131" s="45" t="str">
        <f t="shared" ref="K131:K194" si="7">_xlfn.CONCAT(B131,"_",C131)</f>
        <v>Ameren Illinois Company_IL</v>
      </c>
      <c r="L131" s="45" t="str">
        <f t="shared" ref="L131:L194" si="8">_xlfn.CONCAT(E131,"_",C131)</f>
        <v>Ameren Illinois Company_IL</v>
      </c>
      <c r="M131" s="45" t="s">
        <v>1099</v>
      </c>
      <c r="N131" s="45">
        <v>0</v>
      </c>
      <c r="O131" s="45">
        <v>65451</v>
      </c>
      <c r="P131" s="45">
        <v>349</v>
      </c>
      <c r="Q131" s="45">
        <v>417879</v>
      </c>
      <c r="R131" s="45">
        <v>0</v>
      </c>
      <c r="S131" s="45">
        <v>2737857</v>
      </c>
      <c r="T131" s="45">
        <v>1741018</v>
      </c>
      <c r="U131" s="45">
        <v>4662037</v>
      </c>
      <c r="V131" s="45">
        <v>0</v>
      </c>
      <c r="W131" s="45">
        <v>9.1944465999999991</v>
      </c>
      <c r="X131" s="45">
        <v>5.1347601999999997</v>
      </c>
      <c r="Y131" s="45">
        <v>10.048185</v>
      </c>
      <c r="Z131" s="46">
        <v>811490.1</v>
      </c>
      <c r="AA131" s="46">
        <v>62978.991535334011</v>
      </c>
      <c r="AB131" s="47">
        <f>_xlfn.XLOOKUP($F131,Main_OG!$D$1:$D$766,Main_OG!AJ$1:AJ$766,"")</f>
        <v>104395540</v>
      </c>
      <c r="AC131" s="47">
        <f>_xlfn.XLOOKUP($F131,Main_OG!$D$1:$D$766,Main_OG!AK$1:AK$766,"")</f>
        <v>336766</v>
      </c>
      <c r="AD131" s="47">
        <f>_xlfn.XLOOKUP($F131,Main_OG!$D$1:$D$766,Main_OG!AL$1:AL$766,"")</f>
        <v>99765160</v>
      </c>
      <c r="AE131" s="47">
        <f>_xlfn.XLOOKUP($F131,Main_OG!$D$1:$D$766,Main_OG!AM$1:AM$766,"")</f>
        <v>97857900</v>
      </c>
      <c r="AF131" s="48">
        <f>_xlfn.XLOOKUP($F131,Main_OG!$D$1:$D$766,Main_OG!Z$1:Z$766,"")</f>
        <v>1.46</v>
      </c>
      <c r="AG131" s="48">
        <f>_xlfn.XLOOKUP($F131,Main_OG!$D$1:$D$766,Main_OG!AA$1:AA$766,"")</f>
        <v>1.99</v>
      </c>
      <c r="AH131" s="48">
        <f>_xlfn.XLOOKUP($F131,Main_OG!$D$1:$D$766,Main_OG!AB$1:AB$766,"")</f>
        <v>22.36</v>
      </c>
      <c r="AI131" s="48">
        <f>_xlfn.XLOOKUP($F131,Main_OG!$D$1:$D$766,Main_OG!AC$1:AC$766,"")</f>
        <v>6.02</v>
      </c>
      <c r="AJ131" s="48">
        <f>_xlfn.XLOOKUP($F131,Main_OG!$D$1:$D$766,Main_OG!AD$1:AD$766,"")</f>
        <v>0.77</v>
      </c>
    </row>
    <row r="132" spans="2:36" x14ac:dyDescent="0.35">
      <c r="B132" s="36" t="s">
        <v>1094</v>
      </c>
      <c r="C132" s="45" t="s">
        <v>124</v>
      </c>
      <c r="D132" s="45" t="s">
        <v>4382</v>
      </c>
      <c r="E132" s="36" t="s">
        <v>1094</v>
      </c>
      <c r="F132" s="36" t="str">
        <f t="shared" si="6"/>
        <v>2015_IL</v>
      </c>
      <c r="G132" s="45">
        <v>2015</v>
      </c>
      <c r="H132" s="45">
        <f>_xlfn.XLOOKUP(J132,Main_OG!$B$1:$B$766,Main_OG!$O$1:$O$766,"")</f>
        <v>0</v>
      </c>
      <c r="I132" s="45">
        <f>_xlfn.XLOOKUP(F132,Main_OG!$D$1:$D$766,Main_OG!$J$1:$J$766,"")</f>
        <v>1</v>
      </c>
      <c r="J132" s="45" t="s">
        <v>124</v>
      </c>
      <c r="K132" s="45" t="str">
        <f t="shared" si="7"/>
        <v>Ameren Illinois Company_IL</v>
      </c>
      <c r="L132" s="45" t="str">
        <f t="shared" si="8"/>
        <v>Ameren Illinois Company_IL</v>
      </c>
      <c r="M132" s="45" t="s">
        <v>1100</v>
      </c>
      <c r="N132" s="45">
        <v>0</v>
      </c>
      <c r="O132" s="45">
        <v>69216</v>
      </c>
      <c r="P132" s="45">
        <v>355</v>
      </c>
      <c r="Q132" s="45">
        <v>447261</v>
      </c>
      <c r="R132" s="45">
        <v>0</v>
      </c>
      <c r="S132" s="45">
        <v>3034917</v>
      </c>
      <c r="T132" s="45">
        <v>1431647</v>
      </c>
      <c r="U132" s="45">
        <v>4796710</v>
      </c>
      <c r="V132" s="45">
        <v>0</v>
      </c>
      <c r="W132" s="45">
        <v>8.7673237999999998</v>
      </c>
      <c r="X132" s="45">
        <v>4.4144262000000003</v>
      </c>
      <c r="Y132" s="45">
        <v>10.323409</v>
      </c>
      <c r="Z132" s="46">
        <v>825424.9</v>
      </c>
      <c r="AA132" s="46">
        <v>64187.522381165487</v>
      </c>
      <c r="AB132" s="47">
        <f>_xlfn.XLOOKUP($F132,Main_OG!$D$1:$D$766,Main_OG!AJ$1:AJ$766,"")</f>
        <v>88060556</v>
      </c>
      <c r="AC132" s="47">
        <f>_xlfn.XLOOKUP($F132,Main_OG!$D$1:$D$766,Main_OG!AK$1:AK$766,"")</f>
        <v>214316</v>
      </c>
      <c r="AD132" s="47">
        <f>_xlfn.XLOOKUP($F132,Main_OG!$D$1:$D$766,Main_OG!AL$1:AL$766,"")</f>
        <v>174742740</v>
      </c>
      <c r="AE132" s="47">
        <f>_xlfn.XLOOKUP($F132,Main_OG!$D$1:$D$766,Main_OG!AM$1:AM$766,"")</f>
        <v>97282139</v>
      </c>
      <c r="AF132" s="48">
        <f>_xlfn.XLOOKUP($F132,Main_OG!$D$1:$D$766,Main_OG!Z$1:Z$766,"")</f>
        <v>1.35</v>
      </c>
      <c r="AG132" s="48">
        <f>_xlfn.XLOOKUP($F132,Main_OG!$D$1:$D$766,Main_OG!AA$1:AA$766,"")</f>
        <v>1.92</v>
      </c>
      <c r="AH132" s="48">
        <f>_xlfn.XLOOKUP($F132,Main_OG!$D$1:$D$766,Main_OG!AB$1:AB$766,"")</f>
        <v>14.05</v>
      </c>
      <c r="AI132" s="48">
        <f>_xlfn.XLOOKUP($F132,Main_OG!$D$1:$D$766,Main_OG!AC$1:AC$766,"")</f>
        <v>3.71</v>
      </c>
      <c r="AJ132" s="48">
        <f>_xlfn.XLOOKUP($F132,Main_OG!$D$1:$D$766,Main_OG!AD$1:AD$766,"")</f>
        <v>0.72</v>
      </c>
    </row>
    <row r="133" spans="2:36" x14ac:dyDescent="0.35">
      <c r="B133" s="36" t="s">
        <v>1094</v>
      </c>
      <c r="C133" s="45" t="s">
        <v>124</v>
      </c>
      <c r="D133" s="45" t="s">
        <v>4382</v>
      </c>
      <c r="E133" s="36" t="s">
        <v>1094</v>
      </c>
      <c r="F133" s="36" t="str">
        <f t="shared" si="6"/>
        <v>2016_IL</v>
      </c>
      <c r="G133" s="45">
        <v>2016</v>
      </c>
      <c r="H133" s="45">
        <f>_xlfn.XLOOKUP(J133,Main_OG!$B$1:$B$766,Main_OG!$O$1:$O$766,"")</f>
        <v>0</v>
      </c>
      <c r="I133" s="45">
        <f>_xlfn.XLOOKUP(F133,Main_OG!$D$1:$D$766,Main_OG!$J$1:$J$766,"")</f>
        <v>2</v>
      </c>
      <c r="J133" s="45" t="s">
        <v>124</v>
      </c>
      <c r="K133" s="45" t="str">
        <f t="shared" si="7"/>
        <v>Ameren Illinois Company_IL</v>
      </c>
      <c r="L133" s="45" t="str">
        <f t="shared" si="8"/>
        <v>Ameren Illinois Company_IL</v>
      </c>
      <c r="M133" s="45" t="s">
        <v>1101</v>
      </c>
      <c r="N133" s="45">
        <v>0</v>
      </c>
      <c r="O133" s="45">
        <v>65794</v>
      </c>
      <c r="P133" s="45">
        <v>333</v>
      </c>
      <c r="Q133" s="45">
        <v>429476</v>
      </c>
      <c r="R133" s="45">
        <v>0</v>
      </c>
      <c r="S133" s="45">
        <v>3051397</v>
      </c>
      <c r="T133" s="45">
        <v>707537</v>
      </c>
      <c r="U133" s="45">
        <v>4651802</v>
      </c>
      <c r="V133" s="45">
        <v>0</v>
      </c>
      <c r="W133" s="45">
        <v>8.8086964999999999</v>
      </c>
      <c r="X133" s="45">
        <v>4.7934172000000004</v>
      </c>
      <c r="Y133" s="45">
        <v>10.399118</v>
      </c>
      <c r="Z133" s="46">
        <v>826404.7</v>
      </c>
      <c r="AA133" s="46">
        <v>64453.55295460223</v>
      </c>
      <c r="AB133" s="47">
        <f>_xlfn.XLOOKUP($F133,Main_OG!$D$1:$D$766,Main_OG!AJ$1:AJ$766,"")</f>
        <v>71798282</v>
      </c>
      <c r="AC133" s="47">
        <f>_xlfn.XLOOKUP($F133,Main_OG!$D$1:$D$766,Main_OG!AK$1:AK$766,"")</f>
        <v>270864</v>
      </c>
      <c r="AD133" s="47">
        <f>_xlfn.XLOOKUP($F133,Main_OG!$D$1:$D$766,Main_OG!AL$1:AL$766,"")</f>
        <v>298962434</v>
      </c>
      <c r="AE133" s="47">
        <f>_xlfn.XLOOKUP($F133,Main_OG!$D$1:$D$766,Main_OG!AM$1:AM$766,"")</f>
        <v>98240311</v>
      </c>
      <c r="AF133" s="48">
        <f>_xlfn.XLOOKUP($F133,Main_OG!$D$1:$D$766,Main_OG!Z$1:Z$766,"")</f>
        <v>0</v>
      </c>
      <c r="AG133" s="48">
        <f>_xlfn.XLOOKUP($F133,Main_OG!$D$1:$D$766,Main_OG!AA$1:AA$766,"")</f>
        <v>1.97</v>
      </c>
      <c r="AH133" s="48">
        <f>_xlfn.XLOOKUP($F133,Main_OG!$D$1:$D$766,Main_OG!AB$1:AB$766,"")</f>
        <v>11.309272049594229</v>
      </c>
      <c r="AI133" s="48">
        <f>_xlfn.XLOOKUP($F133,Main_OG!$D$1:$D$766,Main_OG!AC$1:AC$766,"")</f>
        <v>3.2924726584307722</v>
      </c>
      <c r="AJ133" s="48">
        <f>_xlfn.XLOOKUP($F133,Main_OG!$D$1:$D$766,Main_OG!AD$1:AD$766,"")</f>
        <v>0.65636700530415037</v>
      </c>
    </row>
    <row r="134" spans="2:36" x14ac:dyDescent="0.35">
      <c r="B134" s="36" t="s">
        <v>1094</v>
      </c>
      <c r="C134" s="45" t="s">
        <v>124</v>
      </c>
      <c r="D134" s="45" t="s">
        <v>4382</v>
      </c>
      <c r="E134" s="36" t="s">
        <v>1094</v>
      </c>
      <c r="F134" s="36" t="str">
        <f t="shared" si="6"/>
        <v>2017_IL</v>
      </c>
      <c r="G134" s="45">
        <v>2017</v>
      </c>
      <c r="H134" s="45">
        <f>_xlfn.XLOOKUP(J134,Main_OG!$B$1:$B$766,Main_OG!$O$1:$O$766,"")</f>
        <v>0</v>
      </c>
      <c r="I134" s="45">
        <f>_xlfn.XLOOKUP(F134,Main_OG!$D$1:$D$766,Main_OG!$J$1:$J$766,"")</f>
        <v>2</v>
      </c>
      <c r="J134" s="45" t="s">
        <v>124</v>
      </c>
      <c r="K134" s="45" t="str">
        <f t="shared" si="7"/>
        <v>Ameren Illinois Company_IL</v>
      </c>
      <c r="L134" s="45" t="str">
        <f t="shared" si="8"/>
        <v>Ameren Illinois Company_IL</v>
      </c>
      <c r="M134" s="45" t="s">
        <v>1102</v>
      </c>
      <c r="N134" s="45">
        <v>0</v>
      </c>
      <c r="O134" s="45">
        <v>64162</v>
      </c>
      <c r="P134" s="45">
        <v>317</v>
      </c>
      <c r="Q134" s="45">
        <v>433310</v>
      </c>
      <c r="R134" s="45">
        <v>0</v>
      </c>
      <c r="S134" s="45">
        <v>2854128</v>
      </c>
      <c r="T134" s="45">
        <v>698728</v>
      </c>
      <c r="U134" s="45">
        <v>4540928</v>
      </c>
      <c r="V134" s="45">
        <v>0</v>
      </c>
      <c r="W134" s="45">
        <v>8.8293061999999995</v>
      </c>
      <c r="X134" s="45">
        <v>4.8651407000000004</v>
      </c>
      <c r="Y134" s="45">
        <v>10.402865</v>
      </c>
      <c r="Z134" s="46">
        <v>832826.8</v>
      </c>
      <c r="AA134" s="46">
        <v>65166.961883014199</v>
      </c>
      <c r="AB134" s="47">
        <f>_xlfn.XLOOKUP($F134,Main_OG!$D$1:$D$766,Main_OG!AJ$1:AJ$766,"")</f>
        <v>69540948</v>
      </c>
      <c r="AC134" s="47">
        <f>_xlfn.XLOOKUP($F134,Main_OG!$D$1:$D$766,Main_OG!AK$1:AK$766,"")</f>
        <v>208364</v>
      </c>
      <c r="AD134" s="47">
        <f>_xlfn.XLOOKUP($F134,Main_OG!$D$1:$D$766,Main_OG!AL$1:AL$766,"")</f>
        <v>292542118</v>
      </c>
      <c r="AE134" s="47">
        <f>_xlfn.XLOOKUP($F134,Main_OG!$D$1:$D$766,Main_OG!AM$1:AM$766,"")</f>
        <v>97191142</v>
      </c>
      <c r="AF134" s="48">
        <f>_xlfn.XLOOKUP($F134,Main_OG!$D$1:$D$766,Main_OG!Z$1:Z$766,"")</f>
        <v>1.33</v>
      </c>
      <c r="AG134" s="48">
        <f>_xlfn.XLOOKUP($F134,Main_OG!$D$1:$D$766,Main_OG!AA$1:AA$766,"")</f>
        <v>2.1875855044172008</v>
      </c>
      <c r="AH134" s="48">
        <f>_xlfn.XLOOKUP($F134,Main_OG!$D$1:$D$766,Main_OG!AB$1:AB$766,"")</f>
        <v>14.73443638842941</v>
      </c>
      <c r="AI134" s="48">
        <f>_xlfn.XLOOKUP($F134,Main_OG!$D$1:$D$766,Main_OG!AC$1:AC$766,"")</f>
        <v>3.24</v>
      </c>
      <c r="AJ134" s="48">
        <f>_xlfn.XLOOKUP($F134,Main_OG!$D$1:$D$766,Main_OG!AD$1:AD$766,"")</f>
        <v>0.62802788237371954</v>
      </c>
    </row>
    <row r="135" spans="2:36" x14ac:dyDescent="0.35">
      <c r="B135" s="36" t="s">
        <v>1094</v>
      </c>
      <c r="C135" s="45" t="s">
        <v>124</v>
      </c>
      <c r="D135" s="45" t="s">
        <v>4382</v>
      </c>
      <c r="E135" s="36" t="s">
        <v>1094</v>
      </c>
      <c r="F135" s="36" t="str">
        <f t="shared" si="6"/>
        <v>2018_IL</v>
      </c>
      <c r="G135" s="45">
        <v>2018</v>
      </c>
      <c r="H135" s="45">
        <f>_xlfn.XLOOKUP(J135,Main_OG!$B$1:$B$766,Main_OG!$O$1:$O$766,"")</f>
        <v>0</v>
      </c>
      <c r="I135" s="45">
        <f>_xlfn.XLOOKUP(F135,Main_OG!$D$1:$D$766,Main_OG!$J$1:$J$766,"")</f>
        <v>2</v>
      </c>
      <c r="J135" s="45" t="s">
        <v>124</v>
      </c>
      <c r="K135" s="45" t="str">
        <f t="shared" si="7"/>
        <v>Ameren Illinois Company_IL</v>
      </c>
      <c r="L135" s="45" t="str">
        <f t="shared" si="8"/>
        <v>Ameren Illinois Company_IL</v>
      </c>
      <c r="M135" s="45" t="s">
        <v>1103</v>
      </c>
      <c r="N135" s="45">
        <v>0</v>
      </c>
      <c r="O135" s="45">
        <v>62370</v>
      </c>
      <c r="P135" s="45">
        <v>305</v>
      </c>
      <c r="Q135" s="45">
        <v>435000</v>
      </c>
      <c r="R135" s="45">
        <v>0</v>
      </c>
      <c r="S135" s="45">
        <v>2820115</v>
      </c>
      <c r="T135" s="45">
        <v>666893</v>
      </c>
      <c r="U135" s="45">
        <v>5003809</v>
      </c>
      <c r="V135" s="45">
        <v>0</v>
      </c>
      <c r="W135" s="45">
        <v>8.5432403000000008</v>
      </c>
      <c r="X135" s="45">
        <v>5.1011781999999997</v>
      </c>
      <c r="Y135" s="45">
        <v>9.7867084999999996</v>
      </c>
      <c r="Z135" s="46">
        <v>851517.2</v>
      </c>
      <c r="AA135" s="46">
        <v>66918.52882802207</v>
      </c>
      <c r="AB135" s="47">
        <f>_xlfn.XLOOKUP($F135,Main_OG!$D$1:$D$766,Main_OG!AJ$1:AJ$766,"")</f>
        <v>72026184</v>
      </c>
      <c r="AC135" s="47">
        <f>_xlfn.XLOOKUP($F135,Main_OG!$D$1:$D$766,Main_OG!AK$1:AK$766,"")</f>
        <v>212984</v>
      </c>
      <c r="AD135" s="47">
        <f>_xlfn.XLOOKUP($F135,Main_OG!$D$1:$D$766,Main_OG!AL$1:AL$766,"")</f>
        <v>283679110</v>
      </c>
      <c r="AE135" s="47">
        <f>_xlfn.XLOOKUP($F135,Main_OG!$D$1:$D$766,Main_OG!AM$1:AM$766,"")</f>
        <v>98101527</v>
      </c>
      <c r="AF135" s="48">
        <f>_xlfn.XLOOKUP($F135,Main_OG!$D$1:$D$766,Main_OG!Z$1:Z$766,"")</f>
        <v>0</v>
      </c>
      <c r="AG135" s="48">
        <f>_xlfn.XLOOKUP($F135,Main_OG!$D$1:$D$766,Main_OG!AA$1:AA$766,"")</f>
        <v>2.1875855044172008</v>
      </c>
      <c r="AH135" s="48">
        <f>_xlfn.XLOOKUP($F135,Main_OG!$D$1:$D$766,Main_OG!AB$1:AB$766,"")</f>
        <v>17.134646247082848</v>
      </c>
      <c r="AI135" s="48">
        <f>_xlfn.XLOOKUP($F135,Main_OG!$D$1:$D$766,Main_OG!AC$1:AC$766,"")</f>
        <v>3.37</v>
      </c>
      <c r="AJ135" s="48">
        <f>_xlfn.XLOOKUP($F135,Main_OG!$D$1:$D$766,Main_OG!AD$1:AD$766,"")</f>
        <v>0.72</v>
      </c>
    </row>
    <row r="136" spans="2:36" x14ac:dyDescent="0.35">
      <c r="B136" s="36" t="s">
        <v>1094</v>
      </c>
      <c r="C136" s="45" t="s">
        <v>124</v>
      </c>
      <c r="D136" s="45" t="s">
        <v>4382</v>
      </c>
      <c r="E136" s="36" t="s">
        <v>1094</v>
      </c>
      <c r="F136" s="36" t="str">
        <f t="shared" si="6"/>
        <v>2019_IL</v>
      </c>
      <c r="G136" s="45">
        <v>2019</v>
      </c>
      <c r="H136" s="45">
        <f>_xlfn.XLOOKUP(J136,Main_OG!$B$1:$B$766,Main_OG!$O$1:$O$766,"")</f>
        <v>0</v>
      </c>
      <c r="I136" s="45">
        <f>_xlfn.XLOOKUP(F136,Main_OG!$D$1:$D$766,Main_OG!$J$1:$J$766,"")</f>
        <v>2</v>
      </c>
      <c r="J136" s="45" t="s">
        <v>124</v>
      </c>
      <c r="K136" s="45" t="str">
        <f t="shared" si="7"/>
        <v>Ameren Illinois Company_IL</v>
      </c>
      <c r="L136" s="45" t="str">
        <f t="shared" si="8"/>
        <v>Ameren Illinois Company_IL</v>
      </c>
      <c r="M136" s="45" t="s">
        <v>1104</v>
      </c>
      <c r="N136" s="45">
        <v>0</v>
      </c>
      <c r="O136" s="45">
        <v>63138</v>
      </c>
      <c r="P136" s="45">
        <v>287</v>
      </c>
      <c r="Q136" s="45">
        <v>435634</v>
      </c>
      <c r="R136" s="45">
        <v>0</v>
      </c>
      <c r="S136" s="45">
        <v>2719917</v>
      </c>
      <c r="T136" s="45">
        <v>422227</v>
      </c>
      <c r="U136" s="45">
        <v>4875758</v>
      </c>
      <c r="V136" s="45">
        <v>0</v>
      </c>
      <c r="W136" s="45">
        <v>7.9386761000000003</v>
      </c>
      <c r="X136" s="45">
        <v>4.2684622000000001</v>
      </c>
      <c r="Y136" s="45">
        <v>9.4234536999999996</v>
      </c>
      <c r="Z136" s="46">
        <v>857985</v>
      </c>
      <c r="AA136" s="46">
        <v>67733.784520854431</v>
      </c>
      <c r="AB136" s="47">
        <f>_xlfn.XLOOKUP($F136,Main_OG!$D$1:$D$766,Main_OG!AJ$1:AJ$766,"")</f>
        <v>59233742</v>
      </c>
      <c r="AC136" s="47">
        <f>_xlfn.XLOOKUP($F136,Main_OG!$D$1:$D$766,Main_OG!AK$1:AK$766,"")</f>
        <v>193972</v>
      </c>
      <c r="AD136" s="47">
        <f>_xlfn.XLOOKUP($F136,Main_OG!$D$1:$D$766,Main_OG!AL$1:AL$766,"")</f>
        <v>345004912</v>
      </c>
      <c r="AE136" s="47">
        <f>_xlfn.XLOOKUP($F136,Main_OG!$D$1:$D$766,Main_OG!AM$1:AM$766,"")</f>
        <v>98735488</v>
      </c>
      <c r="AF136" s="48">
        <f>_xlfn.XLOOKUP($F136,Main_OG!$D$1:$D$766,Main_OG!Z$1:Z$766,"")</f>
        <v>0</v>
      </c>
      <c r="AG136" s="48">
        <f>_xlfn.XLOOKUP($F136,Main_OG!$D$1:$D$766,Main_OG!AA$1:AA$766,"")</f>
        <v>2.176146746141439</v>
      </c>
      <c r="AH136" s="48">
        <f>_xlfn.XLOOKUP($F136,Main_OG!$D$1:$D$766,Main_OG!AB$1:AB$766,"")</f>
        <v>16.155101142605361</v>
      </c>
      <c r="AI136" s="48">
        <f>_xlfn.XLOOKUP($F136,Main_OG!$D$1:$D$766,Main_OG!AC$1:AC$766,"")</f>
        <v>3.3292283805067271</v>
      </c>
      <c r="AJ136" s="48">
        <f>_xlfn.XLOOKUP($F136,Main_OG!$D$1:$D$766,Main_OG!AD$1:AD$766,"")</f>
        <v>0.67</v>
      </c>
    </row>
    <row r="137" spans="2:36" x14ac:dyDescent="0.35">
      <c r="B137" s="36" t="s">
        <v>1094</v>
      </c>
      <c r="C137" s="45" t="s">
        <v>124</v>
      </c>
      <c r="D137" s="45" t="s">
        <v>4382</v>
      </c>
      <c r="E137" s="36" t="s">
        <v>1094</v>
      </c>
      <c r="F137" s="36" t="str">
        <f t="shared" si="6"/>
        <v>2020_IL</v>
      </c>
      <c r="G137" s="45">
        <v>2020</v>
      </c>
      <c r="H137" s="45">
        <f>_xlfn.XLOOKUP(J137,Main_OG!$B$1:$B$766,Main_OG!$O$1:$O$766,"")</f>
        <v>0</v>
      </c>
      <c r="I137" s="45">
        <f>_xlfn.XLOOKUP(F137,Main_OG!$D$1:$D$766,Main_OG!$J$1:$J$766,"")</f>
        <v>2</v>
      </c>
      <c r="J137" s="45" t="s">
        <v>124</v>
      </c>
      <c r="K137" s="45" t="str">
        <f t="shared" si="7"/>
        <v>Ameren Illinois Company_IL</v>
      </c>
      <c r="L137" s="45" t="str">
        <f t="shared" si="8"/>
        <v>Ameren Illinois Company_IL</v>
      </c>
      <c r="M137" s="45" t="s">
        <v>1105</v>
      </c>
      <c r="N137" s="45">
        <v>0</v>
      </c>
      <c r="O137" s="45">
        <v>65683</v>
      </c>
      <c r="P137" s="45">
        <v>282</v>
      </c>
      <c r="Q137" s="45">
        <v>0</v>
      </c>
      <c r="R137" s="45">
        <v>0</v>
      </c>
      <c r="S137" s="45">
        <v>2453658</v>
      </c>
      <c r="T137" s="45">
        <v>370162</v>
      </c>
      <c r="U137" s="45">
        <v>0</v>
      </c>
      <c r="V137" s="45">
        <v>0</v>
      </c>
      <c r="W137" s="45">
        <v>8.7563669999999991</v>
      </c>
      <c r="X137" s="45">
        <v>5.0675650000000001</v>
      </c>
      <c r="Y137" s="45">
        <v>0</v>
      </c>
      <c r="Z137" s="46">
        <v>810210.1</v>
      </c>
      <c r="AA137" s="46">
        <v>64225.104679591117</v>
      </c>
      <c r="AB137" s="47">
        <f>_xlfn.XLOOKUP($F137,Main_OG!$D$1:$D$766,Main_OG!AJ$1:AJ$766,"")</f>
        <v>36579544</v>
      </c>
      <c r="AC137" s="47">
        <f>_xlfn.XLOOKUP($F137,Main_OG!$D$1:$D$766,Main_OG!AK$1:AK$766,"")</f>
        <v>152054</v>
      </c>
      <c r="AD137" s="47">
        <f>_xlfn.XLOOKUP($F137,Main_OG!$D$1:$D$766,Main_OG!AL$1:AL$766,"")</f>
        <v>471910496</v>
      </c>
      <c r="AE137" s="47">
        <f>_xlfn.XLOOKUP($F137,Main_OG!$D$1:$D$766,Main_OG!AM$1:AM$766,"")</f>
        <v>0</v>
      </c>
      <c r="AF137" s="48">
        <f>_xlfn.XLOOKUP($F137,Main_OG!$D$1:$D$766,Main_OG!Z$1:Z$766,"")</f>
        <v>0</v>
      </c>
      <c r="AG137" s="48">
        <f>_xlfn.XLOOKUP($F137,Main_OG!$D$1:$D$766,Main_OG!AA$1:AA$766,"")</f>
        <v>1.61</v>
      </c>
      <c r="AH137" s="48">
        <f>_xlfn.XLOOKUP($F137,Main_OG!$D$1:$D$766,Main_OG!AB$1:AB$766,"")</f>
        <v>12.535325193609101</v>
      </c>
      <c r="AI137" s="48">
        <f>_xlfn.XLOOKUP($F137,Main_OG!$D$1:$D$766,Main_OG!AC$1:AC$766,"")</f>
        <v>2.8422150630003218</v>
      </c>
      <c r="AJ137" s="48">
        <f>_xlfn.XLOOKUP($F137,Main_OG!$D$1:$D$766,Main_OG!AD$1:AD$766,"")</f>
        <v>0.64</v>
      </c>
    </row>
    <row r="138" spans="2:36" x14ac:dyDescent="0.35">
      <c r="B138" s="36" t="s">
        <v>1106</v>
      </c>
      <c r="C138" s="45" t="s">
        <v>824</v>
      </c>
      <c r="D138" s="45" t="s">
        <v>4383</v>
      </c>
      <c r="E138" s="36" t="s">
        <v>1106</v>
      </c>
      <c r="F138" s="36" t="str">
        <f t="shared" si="6"/>
        <v>2006_AK</v>
      </c>
      <c r="G138" s="45">
        <v>2006</v>
      </c>
      <c r="H138" s="45">
        <f>_xlfn.XLOOKUP(J138,Main_OG!$B$1:$B$766,Main_OG!$O$1:$O$766,"")</f>
        <v>0</v>
      </c>
      <c r="I138" s="45">
        <f>_xlfn.XLOOKUP(F138,Main_OG!$D$1:$D$766,Main_OG!$J$1:$J$766,"")</f>
        <v>0</v>
      </c>
      <c r="J138" s="45" t="s">
        <v>824</v>
      </c>
      <c r="K138" s="45" t="str">
        <f t="shared" si="7"/>
        <v>Andreanof Electric Corp_AK</v>
      </c>
      <c r="L138" s="45" t="str">
        <f t="shared" si="8"/>
        <v>Andreanof Electric Corp_AK</v>
      </c>
      <c r="M138" s="45" t="s">
        <v>1107</v>
      </c>
      <c r="N138" s="45">
        <v>0</v>
      </c>
      <c r="O138" s="45">
        <v>9</v>
      </c>
      <c r="P138" s="45">
        <v>0</v>
      </c>
      <c r="Q138" s="45">
        <v>28</v>
      </c>
      <c r="R138" s="45">
        <v>0</v>
      </c>
      <c r="S138" s="45">
        <v>103</v>
      </c>
      <c r="T138" s="45">
        <v>0</v>
      </c>
      <c r="U138" s="45">
        <v>72</v>
      </c>
      <c r="V138" s="45">
        <v>0</v>
      </c>
      <c r="W138" s="45">
        <v>55.376344086021497</v>
      </c>
      <c r="X138" s="45">
        <v>0</v>
      </c>
      <c r="Y138" s="45">
        <v>54.961832061068712</v>
      </c>
      <c r="Z138" s="46">
        <v>47546.2</v>
      </c>
      <c r="AA138" s="46">
        <v>70407.314060968274</v>
      </c>
      <c r="AB138" s="47">
        <f>_xlfn.XLOOKUP($F138,Main_OG!$D$1:$D$766,Main_OG!AJ$1:AJ$766,"")</f>
        <v>968457.74</v>
      </c>
      <c r="AC138" s="47">
        <f>_xlfn.XLOOKUP($F138,Main_OG!$D$1:$D$766,Main_OG!AK$1:AK$766,"")</f>
        <v>2895506.1599999997</v>
      </c>
      <c r="AD138" s="47">
        <f>_xlfn.XLOOKUP($F138,Main_OG!$D$1:$D$766,Main_OG!AL$1:AL$766,"")</f>
        <v>88962825.159999996</v>
      </c>
      <c r="AE138" s="47">
        <f>_xlfn.XLOOKUP($F138,Main_OG!$D$1:$D$766,Main_OG!AM$1:AM$766,"")</f>
        <v>0</v>
      </c>
      <c r="AF138" s="48">
        <f>_xlfn.XLOOKUP($F138,Main_OG!$D$1:$D$766,Main_OG!Z$1:Z$766,"")</f>
        <v>0</v>
      </c>
      <c r="AG138" s="48">
        <f>_xlfn.XLOOKUP($F138,Main_OG!$D$1:$D$766,Main_OG!AA$1:AA$766,"")</f>
        <v>2.2465548173415608</v>
      </c>
      <c r="AH138" s="48">
        <f>_xlfn.XLOOKUP($F138,Main_OG!$D$1:$D$766,Main_OG!AB$1:AB$766,"")</f>
        <v>14.13114039693003</v>
      </c>
      <c r="AI138" s="48">
        <f>_xlfn.XLOOKUP($F138,Main_OG!$D$1:$D$766,Main_OG!AC$1:AC$766,"")</f>
        <v>7.1610124069250478</v>
      </c>
      <c r="AJ138" s="48">
        <f>_xlfn.XLOOKUP($F138,Main_OG!$D$1:$D$766,Main_OG!AD$1:AD$766,"")</f>
        <v>0.4704061490499184</v>
      </c>
    </row>
    <row r="139" spans="2:36" x14ac:dyDescent="0.35">
      <c r="B139" s="36" t="s">
        <v>1106</v>
      </c>
      <c r="C139" s="45" t="s">
        <v>824</v>
      </c>
      <c r="D139" s="45" t="s">
        <v>4383</v>
      </c>
      <c r="E139" s="36" t="s">
        <v>1106</v>
      </c>
      <c r="F139" s="36" t="str">
        <f t="shared" si="6"/>
        <v>2007_AK</v>
      </c>
      <c r="G139" s="45">
        <v>2007</v>
      </c>
      <c r="H139" s="45">
        <f>_xlfn.XLOOKUP(J139,Main_OG!$B$1:$B$766,Main_OG!$O$1:$O$766,"")</f>
        <v>0</v>
      </c>
      <c r="I139" s="45">
        <f>_xlfn.XLOOKUP(F139,Main_OG!$D$1:$D$766,Main_OG!$J$1:$J$766,"")</f>
        <v>0</v>
      </c>
      <c r="J139" s="45" t="s">
        <v>824</v>
      </c>
      <c r="K139" s="45" t="str">
        <f t="shared" si="7"/>
        <v>Andreanof Electric Corp_AK</v>
      </c>
      <c r="L139" s="45" t="str">
        <f t="shared" si="8"/>
        <v>Andreanof Electric Corp_AK</v>
      </c>
      <c r="M139" s="45" t="s">
        <v>1108</v>
      </c>
      <c r="N139" s="45">
        <v>0</v>
      </c>
      <c r="O139" s="45">
        <v>9</v>
      </c>
      <c r="P139" s="45">
        <v>0</v>
      </c>
      <c r="Q139" s="45">
        <v>27</v>
      </c>
      <c r="R139" s="45">
        <v>0</v>
      </c>
      <c r="S139" s="45">
        <v>46</v>
      </c>
      <c r="T139" s="45">
        <v>0</v>
      </c>
      <c r="U139" s="45">
        <v>36</v>
      </c>
      <c r="V139" s="45">
        <v>0</v>
      </c>
      <c r="W139" s="45">
        <v>50.55</v>
      </c>
      <c r="X139" s="45">
        <v>0</v>
      </c>
      <c r="Y139" s="45">
        <v>55.38</v>
      </c>
      <c r="Z139" s="46">
        <v>50126.7</v>
      </c>
      <c r="AA139" s="46">
        <v>73683.227987652499</v>
      </c>
      <c r="AB139" s="47">
        <f>_xlfn.XLOOKUP($F139,Main_OG!$D$1:$D$766,Main_OG!AJ$1:AJ$766,"")</f>
        <v>996372</v>
      </c>
      <c r="AC139" s="47">
        <f>_xlfn.XLOOKUP($F139,Main_OG!$D$1:$D$766,Main_OG!AK$1:AK$766,"")</f>
        <v>3695916</v>
      </c>
      <c r="AD139" s="47">
        <f>_xlfn.XLOOKUP($F139,Main_OG!$D$1:$D$766,Main_OG!AL$1:AL$766,"")</f>
        <v>83891130</v>
      </c>
      <c r="AE139" s="47">
        <f>_xlfn.XLOOKUP($F139,Main_OG!$D$1:$D$766,Main_OG!AM$1:AM$766,"")</f>
        <v>0</v>
      </c>
      <c r="AF139" s="48">
        <f>_xlfn.XLOOKUP($F139,Main_OG!$D$1:$D$766,Main_OG!Z$1:Z$766,"")</f>
        <v>0</v>
      </c>
      <c r="AG139" s="48">
        <f>_xlfn.XLOOKUP($F139,Main_OG!$D$1:$D$766,Main_OG!AA$1:AA$766,"")</f>
        <v>2.2465548173415608</v>
      </c>
      <c r="AH139" s="48">
        <f>_xlfn.XLOOKUP($F139,Main_OG!$D$1:$D$766,Main_OG!AB$1:AB$766,"")</f>
        <v>15.097711394063451</v>
      </c>
      <c r="AI139" s="48">
        <f>_xlfn.XLOOKUP($F139,Main_OG!$D$1:$D$766,Main_OG!AC$1:AC$766,"")</f>
        <v>7.3815467393807772</v>
      </c>
      <c r="AJ139" s="48">
        <f>_xlfn.XLOOKUP($F139,Main_OG!$D$1:$D$766,Main_OG!AD$1:AD$766,"")</f>
        <v>0.58103021845052572</v>
      </c>
    </row>
    <row r="140" spans="2:36" x14ac:dyDescent="0.35">
      <c r="B140" s="36" t="s">
        <v>1109</v>
      </c>
      <c r="C140" s="45" t="s">
        <v>824</v>
      </c>
      <c r="D140" s="45" t="s">
        <v>4384</v>
      </c>
      <c r="E140" s="36" t="s">
        <v>4486</v>
      </c>
      <c r="F140" s="36" t="str">
        <f t="shared" si="6"/>
        <v>2006_AK</v>
      </c>
      <c r="G140" s="45">
        <v>2006</v>
      </c>
      <c r="H140" s="45">
        <f>_xlfn.XLOOKUP(J140,Main_OG!$B$1:$B$766,Main_OG!$O$1:$O$766,"")</f>
        <v>0</v>
      </c>
      <c r="I140" s="45">
        <f>_xlfn.XLOOKUP(F140,Main_OG!$D$1:$D$766,Main_OG!$J$1:$J$766,"")</f>
        <v>0</v>
      </c>
      <c r="J140" s="45" t="s">
        <v>824</v>
      </c>
      <c r="K140" s="45" t="str">
        <f t="shared" si="7"/>
        <v>Aniak Light &amp; Power Co Inc_AK</v>
      </c>
      <c r="L140" s="45" t="str">
        <f t="shared" si="8"/>
        <v>Aniak Light Power Co Inc_AK</v>
      </c>
      <c r="M140" s="45" t="s">
        <v>1110</v>
      </c>
      <c r="N140" s="45">
        <v>0</v>
      </c>
      <c r="O140" s="45">
        <v>38</v>
      </c>
      <c r="P140" s="45">
        <v>0</v>
      </c>
      <c r="Q140" s="45">
        <v>170</v>
      </c>
      <c r="R140" s="45">
        <v>0</v>
      </c>
      <c r="S140" s="45">
        <v>541</v>
      </c>
      <c r="T140" s="45">
        <v>0</v>
      </c>
      <c r="U140" s="45">
        <v>436</v>
      </c>
      <c r="V140" s="45">
        <v>0</v>
      </c>
      <c r="W140" s="45">
        <v>43.62903225806452</v>
      </c>
      <c r="X140" s="45">
        <v>0</v>
      </c>
      <c r="Y140" s="45">
        <v>48.123620309050779</v>
      </c>
      <c r="Z140" s="46">
        <v>47546.2</v>
      </c>
      <c r="AA140" s="46">
        <v>70407.314060968274</v>
      </c>
      <c r="AB140" s="47">
        <f>_xlfn.XLOOKUP($F140,Main_OG!$D$1:$D$766,Main_OG!AJ$1:AJ$766,"")</f>
        <v>968457.74</v>
      </c>
      <c r="AC140" s="47">
        <f>_xlfn.XLOOKUP($F140,Main_OG!$D$1:$D$766,Main_OG!AK$1:AK$766,"")</f>
        <v>2895506.1599999997</v>
      </c>
      <c r="AD140" s="47">
        <f>_xlfn.XLOOKUP($F140,Main_OG!$D$1:$D$766,Main_OG!AL$1:AL$766,"")</f>
        <v>88962825.159999996</v>
      </c>
      <c r="AE140" s="47">
        <f>_xlfn.XLOOKUP($F140,Main_OG!$D$1:$D$766,Main_OG!AM$1:AM$766,"")</f>
        <v>0</v>
      </c>
      <c r="AF140" s="48">
        <f>_xlfn.XLOOKUP($F140,Main_OG!$D$1:$D$766,Main_OG!Z$1:Z$766,"")</f>
        <v>0</v>
      </c>
      <c r="AG140" s="48">
        <f>_xlfn.XLOOKUP($F140,Main_OG!$D$1:$D$766,Main_OG!AA$1:AA$766,"")</f>
        <v>2.2465548173415608</v>
      </c>
      <c r="AH140" s="48">
        <f>_xlfn.XLOOKUP($F140,Main_OG!$D$1:$D$766,Main_OG!AB$1:AB$766,"")</f>
        <v>14.13114039693003</v>
      </c>
      <c r="AI140" s="48">
        <f>_xlfn.XLOOKUP($F140,Main_OG!$D$1:$D$766,Main_OG!AC$1:AC$766,"")</f>
        <v>7.1610124069250478</v>
      </c>
      <c r="AJ140" s="48">
        <f>_xlfn.XLOOKUP($F140,Main_OG!$D$1:$D$766,Main_OG!AD$1:AD$766,"")</f>
        <v>0.4704061490499184</v>
      </c>
    </row>
    <row r="141" spans="2:36" x14ac:dyDescent="0.35">
      <c r="B141" s="36" t="s">
        <v>1109</v>
      </c>
      <c r="C141" s="45" t="s">
        <v>824</v>
      </c>
      <c r="D141" s="45" t="s">
        <v>4384</v>
      </c>
      <c r="E141" s="36" t="s">
        <v>4486</v>
      </c>
      <c r="F141" s="36" t="str">
        <f t="shared" si="6"/>
        <v>2007_AK</v>
      </c>
      <c r="G141" s="45">
        <v>2007</v>
      </c>
      <c r="H141" s="45">
        <f>_xlfn.XLOOKUP(J141,Main_OG!$B$1:$B$766,Main_OG!$O$1:$O$766,"")</f>
        <v>0</v>
      </c>
      <c r="I141" s="45">
        <f>_xlfn.XLOOKUP(F141,Main_OG!$D$1:$D$766,Main_OG!$J$1:$J$766,"")</f>
        <v>0</v>
      </c>
      <c r="J141" s="45" t="s">
        <v>824</v>
      </c>
      <c r="K141" s="45" t="str">
        <f t="shared" si="7"/>
        <v>Aniak Light &amp; Power Co Inc_AK</v>
      </c>
      <c r="L141" s="45" t="str">
        <f t="shared" si="8"/>
        <v>Aniak Light Power Co Inc_AK</v>
      </c>
      <c r="M141" s="45" t="s">
        <v>1111</v>
      </c>
      <c r="N141" s="45">
        <v>0</v>
      </c>
      <c r="O141" s="45">
        <v>39</v>
      </c>
      <c r="P141" s="45">
        <v>0</v>
      </c>
      <c r="Q141" s="45">
        <v>170</v>
      </c>
      <c r="R141" s="45">
        <v>0</v>
      </c>
      <c r="S141" s="45">
        <v>733</v>
      </c>
      <c r="T141" s="45">
        <v>0</v>
      </c>
      <c r="U141" s="45">
        <v>581</v>
      </c>
      <c r="V141" s="45">
        <v>0</v>
      </c>
      <c r="W141" s="45">
        <v>60.13</v>
      </c>
      <c r="X141" s="45">
        <v>0</v>
      </c>
      <c r="Y141" s="45">
        <v>64.41</v>
      </c>
      <c r="Z141" s="46">
        <v>50126.7</v>
      </c>
      <c r="AA141" s="46">
        <v>73683.227987652499</v>
      </c>
      <c r="AB141" s="47">
        <f>_xlfn.XLOOKUP($F141,Main_OG!$D$1:$D$766,Main_OG!AJ$1:AJ$766,"")</f>
        <v>996372</v>
      </c>
      <c r="AC141" s="47">
        <f>_xlfn.XLOOKUP($F141,Main_OG!$D$1:$D$766,Main_OG!AK$1:AK$766,"")</f>
        <v>3695916</v>
      </c>
      <c r="AD141" s="47">
        <f>_xlfn.XLOOKUP($F141,Main_OG!$D$1:$D$766,Main_OG!AL$1:AL$766,"")</f>
        <v>83891130</v>
      </c>
      <c r="AE141" s="47">
        <f>_xlfn.XLOOKUP($F141,Main_OG!$D$1:$D$766,Main_OG!AM$1:AM$766,"")</f>
        <v>0</v>
      </c>
      <c r="AF141" s="48">
        <f>_xlfn.XLOOKUP($F141,Main_OG!$D$1:$D$766,Main_OG!Z$1:Z$766,"")</f>
        <v>0</v>
      </c>
      <c r="AG141" s="48">
        <f>_xlfn.XLOOKUP($F141,Main_OG!$D$1:$D$766,Main_OG!AA$1:AA$766,"")</f>
        <v>2.2465548173415608</v>
      </c>
      <c r="AH141" s="48">
        <f>_xlfn.XLOOKUP($F141,Main_OG!$D$1:$D$766,Main_OG!AB$1:AB$766,"")</f>
        <v>15.097711394063451</v>
      </c>
      <c r="AI141" s="48">
        <f>_xlfn.XLOOKUP($F141,Main_OG!$D$1:$D$766,Main_OG!AC$1:AC$766,"")</f>
        <v>7.3815467393807772</v>
      </c>
      <c r="AJ141" s="48">
        <f>_xlfn.XLOOKUP($F141,Main_OG!$D$1:$D$766,Main_OG!AD$1:AD$766,"")</f>
        <v>0.58103021845052572</v>
      </c>
    </row>
    <row r="142" spans="2:36" x14ac:dyDescent="0.35">
      <c r="B142" s="36" t="s">
        <v>1109</v>
      </c>
      <c r="C142" s="45" t="s">
        <v>824</v>
      </c>
      <c r="D142" s="45" t="s">
        <v>4384</v>
      </c>
      <c r="E142" s="36" t="s">
        <v>4486</v>
      </c>
      <c r="F142" s="36" t="str">
        <f t="shared" si="6"/>
        <v>2008_AK</v>
      </c>
      <c r="G142" s="45">
        <v>2008</v>
      </c>
      <c r="H142" s="45">
        <f>_xlfn.XLOOKUP(J142,Main_OG!$B$1:$B$766,Main_OG!$O$1:$O$766,"")</f>
        <v>0</v>
      </c>
      <c r="I142" s="45">
        <f>_xlfn.XLOOKUP(F142,Main_OG!$D$1:$D$766,Main_OG!$J$1:$J$766,"")</f>
        <v>0</v>
      </c>
      <c r="J142" s="45" t="s">
        <v>824</v>
      </c>
      <c r="K142" s="45" t="str">
        <f t="shared" si="7"/>
        <v>Aniak Light &amp; Power Co Inc_AK</v>
      </c>
      <c r="L142" s="45" t="str">
        <f t="shared" si="8"/>
        <v>Aniak Light Power Co Inc_AK</v>
      </c>
      <c r="M142" s="45" t="s">
        <v>1112</v>
      </c>
      <c r="N142" s="45">
        <v>0</v>
      </c>
      <c r="O142" s="45">
        <v>40</v>
      </c>
      <c r="P142" s="45">
        <v>0</v>
      </c>
      <c r="Q142" s="45">
        <v>173</v>
      </c>
      <c r="R142" s="45">
        <v>0</v>
      </c>
      <c r="S142" s="45">
        <v>1171</v>
      </c>
      <c r="T142" s="45">
        <v>0</v>
      </c>
      <c r="U142" s="45">
        <v>929</v>
      </c>
      <c r="V142" s="45">
        <v>0</v>
      </c>
      <c r="W142" s="45">
        <v>67.55</v>
      </c>
      <c r="X142" s="45">
        <v>0</v>
      </c>
      <c r="Y142" s="45">
        <v>72.34</v>
      </c>
      <c r="Z142" s="46">
        <v>49926.6</v>
      </c>
      <c r="AA142" s="46">
        <v>72625.262744470543</v>
      </c>
      <c r="AB142" s="47">
        <f>_xlfn.XLOOKUP($F142,Main_OG!$D$1:$D$766,Main_OG!AJ$1:AJ$766,"")</f>
        <v>994228</v>
      </c>
      <c r="AC142" s="47">
        <f>_xlfn.XLOOKUP($F142,Main_OG!$D$1:$D$766,Main_OG!AK$1:AK$766,"")</f>
        <v>3309288</v>
      </c>
      <c r="AD142" s="47">
        <f>_xlfn.XLOOKUP($F142,Main_OG!$D$1:$D$766,Main_OG!AL$1:AL$766,"")</f>
        <v>88306788</v>
      </c>
      <c r="AE142" s="47">
        <f>_xlfn.XLOOKUP($F142,Main_OG!$D$1:$D$766,Main_OG!AM$1:AM$766,"")</f>
        <v>0</v>
      </c>
      <c r="AF142" s="48">
        <f>_xlfn.XLOOKUP($F142,Main_OG!$D$1:$D$766,Main_OG!Z$1:Z$766,"")</f>
        <v>0</v>
      </c>
      <c r="AG142" s="48">
        <f>_xlfn.XLOOKUP($F142,Main_OG!$D$1:$D$766,Main_OG!AA$1:AA$766,"")</f>
        <v>2.2204719344600159</v>
      </c>
      <c r="AH142" s="48">
        <f>_xlfn.XLOOKUP($F142,Main_OG!$D$1:$D$766,Main_OG!AB$1:AB$766,"")</f>
        <v>19.619187803472759</v>
      </c>
      <c r="AI142" s="48">
        <f>_xlfn.XLOOKUP($F142,Main_OG!$D$1:$D$766,Main_OG!AC$1:AC$766,"")</f>
        <v>9.1182546074696553</v>
      </c>
      <c r="AJ142" s="48">
        <f>_xlfn.XLOOKUP($F142,Main_OG!$D$1:$D$766,Main_OG!AD$1:AD$766,"")</f>
        <v>0.68330088246943577</v>
      </c>
    </row>
    <row r="143" spans="2:36" x14ac:dyDescent="0.35">
      <c r="B143" s="36" t="s">
        <v>1109</v>
      </c>
      <c r="C143" s="45" t="s">
        <v>824</v>
      </c>
      <c r="D143" s="45" t="s">
        <v>4384</v>
      </c>
      <c r="E143" s="36" t="s">
        <v>4486</v>
      </c>
      <c r="F143" s="36" t="str">
        <f t="shared" si="6"/>
        <v>2009_AK</v>
      </c>
      <c r="G143" s="45">
        <v>2009</v>
      </c>
      <c r="H143" s="45">
        <f>_xlfn.XLOOKUP(J143,Main_OG!$B$1:$B$766,Main_OG!$O$1:$O$766,"")</f>
        <v>0</v>
      </c>
      <c r="I143" s="45">
        <f>_xlfn.XLOOKUP(F143,Main_OG!$D$1:$D$766,Main_OG!$J$1:$J$766,"")</f>
        <v>0</v>
      </c>
      <c r="J143" s="45" t="s">
        <v>824</v>
      </c>
      <c r="K143" s="45" t="str">
        <f t="shared" si="7"/>
        <v>Aniak Light &amp; Power Co Inc_AK</v>
      </c>
      <c r="L143" s="45" t="str">
        <f t="shared" si="8"/>
        <v>Aniak Light Power Co Inc_AK</v>
      </c>
      <c r="M143" s="45" t="s">
        <v>1113</v>
      </c>
      <c r="N143" s="45">
        <v>0</v>
      </c>
      <c r="O143" s="45">
        <v>37</v>
      </c>
      <c r="P143" s="45">
        <v>0</v>
      </c>
      <c r="Q143" s="45">
        <v>172</v>
      </c>
      <c r="R143" s="45">
        <v>0</v>
      </c>
      <c r="S143" s="45">
        <v>1162</v>
      </c>
      <c r="T143" s="45">
        <v>0</v>
      </c>
      <c r="U143" s="45">
        <v>936</v>
      </c>
      <c r="V143" s="45">
        <v>0</v>
      </c>
      <c r="W143" s="45">
        <v>69.28</v>
      </c>
      <c r="X143" s="45">
        <v>0</v>
      </c>
      <c r="Y143" s="45">
        <v>74.150000000000006</v>
      </c>
      <c r="Z143" s="46">
        <v>54951.9</v>
      </c>
      <c r="AA143" s="46">
        <v>78626.832356791798</v>
      </c>
      <c r="AB143" s="47">
        <f>_xlfn.XLOOKUP($F143,Main_OG!$D$1:$D$766,Main_OG!AJ$1:AJ$766,"")</f>
        <v>1025918</v>
      </c>
      <c r="AC143" s="47">
        <f>_xlfn.XLOOKUP($F143,Main_OG!$D$1:$D$766,Main_OG!AK$1:AK$766,"")</f>
        <v>3992640</v>
      </c>
      <c r="AD143" s="47">
        <f>_xlfn.XLOOKUP($F143,Main_OG!$D$1:$D$766,Main_OG!AL$1:AL$766,"")</f>
        <v>77900336</v>
      </c>
      <c r="AE143" s="47">
        <f>_xlfn.XLOOKUP($F143,Main_OG!$D$1:$D$766,Main_OG!AM$1:AM$766,"")</f>
        <v>0</v>
      </c>
      <c r="AF143" s="48">
        <f>_xlfn.XLOOKUP($F143,Main_OG!$D$1:$D$766,Main_OG!Z$1:Z$766,"")</f>
        <v>0</v>
      </c>
      <c r="AG143" s="48">
        <f>_xlfn.XLOOKUP($F143,Main_OG!$D$1:$D$766,Main_OG!AA$1:AA$766,"")</f>
        <v>2.2743975091886082</v>
      </c>
      <c r="AH143" s="48">
        <f>_xlfn.XLOOKUP($F143,Main_OG!$D$1:$D$766,Main_OG!AB$1:AB$766,"")</f>
        <v>14.15708861161818</v>
      </c>
      <c r="AI143" s="48">
        <f>_xlfn.XLOOKUP($F143,Main_OG!$D$1:$D$766,Main_OG!AC$1:AC$766,"")</f>
        <v>4.5973007921271787</v>
      </c>
      <c r="AJ143" s="48">
        <f>_xlfn.XLOOKUP($F143,Main_OG!$D$1:$D$766,Main_OG!AD$1:AD$766,"")</f>
        <v>0.68314474405108627</v>
      </c>
    </row>
    <row r="144" spans="2:36" x14ac:dyDescent="0.35">
      <c r="B144" s="36" t="s">
        <v>1109</v>
      </c>
      <c r="C144" s="45" t="s">
        <v>824</v>
      </c>
      <c r="D144" s="45" t="s">
        <v>4384</v>
      </c>
      <c r="E144" s="36" t="s">
        <v>4486</v>
      </c>
      <c r="F144" s="36" t="str">
        <f t="shared" si="6"/>
        <v>2010_AK</v>
      </c>
      <c r="G144" s="45">
        <v>2010</v>
      </c>
      <c r="H144" s="45">
        <f>_xlfn.XLOOKUP(J144,Main_OG!$B$1:$B$766,Main_OG!$O$1:$O$766,"")</f>
        <v>0</v>
      </c>
      <c r="I144" s="45">
        <f>_xlfn.XLOOKUP(F144,Main_OG!$D$1:$D$766,Main_OG!$J$1:$J$766,"")</f>
        <v>0</v>
      </c>
      <c r="J144" s="45" t="s">
        <v>824</v>
      </c>
      <c r="K144" s="45" t="str">
        <f t="shared" si="7"/>
        <v>Aniak Light &amp; Power Co Inc_AK</v>
      </c>
      <c r="L144" s="45" t="str">
        <f t="shared" si="8"/>
        <v>Aniak Light Power Co Inc_AK</v>
      </c>
      <c r="M144" s="45" t="s">
        <v>1114</v>
      </c>
      <c r="N144" s="45">
        <v>0</v>
      </c>
      <c r="O144" s="45">
        <v>35</v>
      </c>
      <c r="P144" s="45">
        <v>0</v>
      </c>
      <c r="Q144" s="45">
        <v>176</v>
      </c>
      <c r="R144" s="45">
        <v>0</v>
      </c>
      <c r="S144" s="45">
        <v>1241</v>
      </c>
      <c r="T144" s="45">
        <v>0</v>
      </c>
      <c r="U144" s="45">
        <v>986</v>
      </c>
      <c r="V144" s="45">
        <v>0</v>
      </c>
      <c r="W144" s="45">
        <v>59.87</v>
      </c>
      <c r="X144" s="45">
        <v>0</v>
      </c>
      <c r="Y144" s="45">
        <v>64.81</v>
      </c>
      <c r="Z144" s="46">
        <v>53652</v>
      </c>
      <c r="AA144" s="46">
        <v>75144.751548358356</v>
      </c>
      <c r="AB144" s="47">
        <f>_xlfn.XLOOKUP($F144,Main_OG!$D$1:$D$766,Main_OG!AJ$1:AJ$766,"")</f>
        <v>993000</v>
      </c>
      <c r="AC144" s="47">
        <f>_xlfn.XLOOKUP($F144,Main_OG!$D$1:$D$766,Main_OG!AK$1:AK$766,"")</f>
        <v>3244592</v>
      </c>
      <c r="AD144" s="47">
        <f>_xlfn.XLOOKUP($F144,Main_OG!$D$1:$D$766,Main_OG!AL$1:AL$766,"")</f>
        <v>81353948</v>
      </c>
      <c r="AE144" s="47">
        <f>_xlfn.XLOOKUP($F144,Main_OG!$D$1:$D$766,Main_OG!AM$1:AM$766,"")</f>
        <v>0</v>
      </c>
      <c r="AF144" s="48">
        <f>_xlfn.XLOOKUP($F144,Main_OG!$D$1:$D$766,Main_OG!Z$1:Z$766,"")</f>
        <v>0</v>
      </c>
      <c r="AG144" s="48">
        <f>_xlfn.XLOOKUP($F144,Main_OG!$D$1:$D$766,Main_OG!AA$1:AA$766,"")</f>
        <v>2.2935982820086371</v>
      </c>
      <c r="AH144" s="48">
        <f>_xlfn.XLOOKUP($F144,Main_OG!$D$1:$D$766,Main_OG!AB$1:AB$766,"")</f>
        <v>17.815786882646659</v>
      </c>
      <c r="AI144" s="48">
        <f>_xlfn.XLOOKUP($F144,Main_OG!$D$1:$D$766,Main_OG!AC$1:AC$766,"")</f>
        <v>4.9924248044436963</v>
      </c>
      <c r="AJ144" s="48">
        <f>_xlfn.XLOOKUP($F144,Main_OG!$D$1:$D$766,Main_OG!AD$1:AD$766,"")</f>
        <v>0.70992248279802228</v>
      </c>
    </row>
    <row r="145" spans="2:36" x14ac:dyDescent="0.35">
      <c r="B145" s="36" t="s">
        <v>1109</v>
      </c>
      <c r="C145" s="45" t="s">
        <v>824</v>
      </c>
      <c r="D145" s="45" t="s">
        <v>4384</v>
      </c>
      <c r="E145" s="36" t="s">
        <v>4486</v>
      </c>
      <c r="F145" s="36" t="str">
        <f t="shared" si="6"/>
        <v>2011_AK</v>
      </c>
      <c r="G145" s="45">
        <v>2011</v>
      </c>
      <c r="H145" s="45">
        <f>_xlfn.XLOOKUP(J145,Main_OG!$B$1:$B$766,Main_OG!$O$1:$O$766,"")</f>
        <v>0</v>
      </c>
      <c r="I145" s="45">
        <f>_xlfn.XLOOKUP(F145,Main_OG!$D$1:$D$766,Main_OG!$J$1:$J$766,"")</f>
        <v>0</v>
      </c>
      <c r="J145" s="45" t="s">
        <v>824</v>
      </c>
      <c r="K145" s="45" t="str">
        <f t="shared" si="7"/>
        <v>Aniak Light &amp; Power Co Inc_AK</v>
      </c>
      <c r="L145" s="45" t="str">
        <f t="shared" si="8"/>
        <v>Aniak Light Power Co Inc_AK</v>
      </c>
      <c r="M145" s="45" t="s">
        <v>1115</v>
      </c>
      <c r="N145" s="45">
        <v>0</v>
      </c>
      <c r="O145" s="45">
        <v>36</v>
      </c>
      <c r="P145" s="45">
        <v>0</v>
      </c>
      <c r="Q145" s="45">
        <v>180</v>
      </c>
      <c r="R145" s="45">
        <v>0</v>
      </c>
      <c r="S145" s="45">
        <v>1194</v>
      </c>
      <c r="T145" s="45">
        <v>0</v>
      </c>
      <c r="U145" s="45">
        <v>950</v>
      </c>
      <c r="V145" s="45">
        <v>0</v>
      </c>
      <c r="W145" s="45">
        <v>60.8</v>
      </c>
      <c r="X145" s="45">
        <v>0</v>
      </c>
      <c r="Y145" s="45">
        <v>68.53</v>
      </c>
      <c r="Z145" s="46">
        <v>54045.5</v>
      </c>
      <c r="AA145" s="46">
        <v>74819.097140025115</v>
      </c>
      <c r="AB145" s="47">
        <f>_xlfn.XLOOKUP($F145,Main_OG!$D$1:$D$766,Main_OG!AJ$1:AJ$766,"")</f>
        <v>1023324</v>
      </c>
      <c r="AC145" s="47">
        <f>_xlfn.XLOOKUP($F145,Main_OG!$D$1:$D$766,Main_OG!AK$1:AK$766,"")</f>
        <v>3226522</v>
      </c>
      <c r="AD145" s="47">
        <f>_xlfn.XLOOKUP($F145,Main_OG!$D$1:$D$766,Main_OG!AL$1:AL$766,"")</f>
        <v>85181020</v>
      </c>
      <c r="AE145" s="47">
        <f>_xlfn.XLOOKUP($F145,Main_OG!$D$1:$D$766,Main_OG!AM$1:AM$766,"")</f>
        <v>0</v>
      </c>
      <c r="AF145" s="48">
        <f>_xlfn.XLOOKUP($F145,Main_OG!$D$1:$D$766,Main_OG!Z$1:Z$766,"")</f>
        <v>6.17</v>
      </c>
      <c r="AG145" s="48">
        <f>_xlfn.XLOOKUP($F145,Main_OG!$D$1:$D$766,Main_OG!AA$1:AA$766,"")</f>
        <v>1.73</v>
      </c>
      <c r="AH145" s="48">
        <f>_xlfn.XLOOKUP($F145,Main_OG!$D$1:$D$766,Main_OG!AB$1:AB$766,"")</f>
        <v>22.758921780738341</v>
      </c>
      <c r="AI145" s="48">
        <f>_xlfn.XLOOKUP($F145,Main_OG!$D$1:$D$766,Main_OG!AC$1:AC$766,"")</f>
        <v>4.97</v>
      </c>
      <c r="AJ145" s="48">
        <f>_xlfn.XLOOKUP($F145,Main_OG!$D$1:$D$766,Main_OG!AD$1:AD$766,"")</f>
        <v>0.75949643062398253</v>
      </c>
    </row>
    <row r="146" spans="2:36" x14ac:dyDescent="0.35">
      <c r="B146" s="36" t="s">
        <v>1109</v>
      </c>
      <c r="C146" s="45" t="s">
        <v>824</v>
      </c>
      <c r="D146" s="45" t="s">
        <v>4384</v>
      </c>
      <c r="E146" s="36" t="s">
        <v>4486</v>
      </c>
      <c r="F146" s="36" t="str">
        <f t="shared" si="6"/>
        <v>2019_AK</v>
      </c>
      <c r="G146" s="45">
        <v>2019</v>
      </c>
      <c r="H146" s="45">
        <f>_xlfn.XLOOKUP(J146,Main_OG!$B$1:$B$766,Main_OG!$O$1:$O$766,"")</f>
        <v>0</v>
      </c>
      <c r="I146" s="45">
        <f>_xlfn.XLOOKUP(F146,Main_OG!$D$1:$D$766,Main_OG!$J$1:$J$766,"")</f>
        <v>0</v>
      </c>
      <c r="J146" s="45" t="s">
        <v>824</v>
      </c>
      <c r="K146" s="45" t="str">
        <f t="shared" si="7"/>
        <v>Aniak Light &amp; Power Co Inc_AK</v>
      </c>
      <c r="L146" s="45" t="str">
        <f t="shared" si="8"/>
        <v>Aniak Light Power Co Inc_AK</v>
      </c>
      <c r="M146" s="45" t="s">
        <v>1116</v>
      </c>
      <c r="N146" s="45">
        <v>0</v>
      </c>
      <c r="O146" s="45">
        <v>30</v>
      </c>
      <c r="P146" s="45">
        <v>0</v>
      </c>
      <c r="Q146" s="45">
        <v>170</v>
      </c>
      <c r="R146" s="45">
        <v>0</v>
      </c>
      <c r="S146" s="45">
        <v>960</v>
      </c>
      <c r="T146" s="45">
        <v>0</v>
      </c>
      <c r="U146" s="45">
        <v>785</v>
      </c>
      <c r="V146" s="45">
        <v>0</v>
      </c>
      <c r="W146" s="45">
        <v>76.041667000000004</v>
      </c>
      <c r="X146" s="45">
        <v>0</v>
      </c>
      <c r="Y146" s="45">
        <v>61.146496999999997</v>
      </c>
      <c r="Z146" s="46">
        <v>52325.3</v>
      </c>
      <c r="AA146" s="46">
        <v>71326.453136096767</v>
      </c>
      <c r="AB146" s="47">
        <f>_xlfn.XLOOKUP($F146,Main_OG!$D$1:$D$766,Main_OG!AJ$1:AJ$766,"")</f>
        <v>1111904</v>
      </c>
      <c r="AC146" s="47">
        <f>_xlfn.XLOOKUP($F146,Main_OG!$D$1:$D$766,Main_OG!AK$1:AK$766,"")</f>
        <v>3216424</v>
      </c>
      <c r="AD146" s="47">
        <f>_xlfn.XLOOKUP($F146,Main_OG!$D$1:$D$766,Main_OG!AL$1:AL$766,"")</f>
        <v>49373842</v>
      </c>
      <c r="AE146" s="47">
        <f>_xlfn.XLOOKUP($F146,Main_OG!$D$1:$D$766,Main_OG!AM$1:AM$766,"")</f>
        <v>0</v>
      </c>
      <c r="AF146" s="48">
        <f>_xlfn.XLOOKUP($F146,Main_OG!$D$1:$D$766,Main_OG!Z$1:Z$766,"")</f>
        <v>7.11</v>
      </c>
      <c r="AG146" s="48">
        <f>_xlfn.XLOOKUP($F146,Main_OG!$D$1:$D$766,Main_OG!AA$1:AA$766,"")</f>
        <v>3.51</v>
      </c>
      <c r="AH146" s="48">
        <f>_xlfn.XLOOKUP($F146,Main_OG!$D$1:$D$766,Main_OG!AB$1:AB$766,"")</f>
        <v>15.74</v>
      </c>
      <c r="AI146" s="48">
        <f>_xlfn.XLOOKUP($F146,Main_OG!$D$1:$D$766,Main_OG!AC$1:AC$766,"")</f>
        <v>6.97</v>
      </c>
      <c r="AJ146" s="48">
        <f>_xlfn.XLOOKUP($F146,Main_OG!$D$1:$D$766,Main_OG!AD$1:AD$766,"")</f>
        <v>0.60296766622862785</v>
      </c>
    </row>
    <row r="147" spans="2:36" x14ac:dyDescent="0.35">
      <c r="B147" s="36" t="s">
        <v>1117</v>
      </c>
      <c r="C147" s="45" t="s">
        <v>219</v>
      </c>
      <c r="D147" s="45" t="s">
        <v>4385</v>
      </c>
      <c r="E147" s="36" t="s">
        <v>1117</v>
      </c>
      <c r="F147" s="36" t="str">
        <f t="shared" si="6"/>
        <v>2006_VA</v>
      </c>
      <c r="G147" s="45">
        <v>2006</v>
      </c>
      <c r="H147" s="45">
        <f>_xlfn.XLOOKUP(J147,Main_OG!$B$1:$B$766,Main_OG!$O$1:$O$766,"")</f>
        <v>1</v>
      </c>
      <c r="I147" s="45">
        <f>_xlfn.XLOOKUP(F147,Main_OG!$D$1:$D$766,Main_OG!$J$1:$J$766,"")</f>
        <v>0</v>
      </c>
      <c r="J147" s="45" t="s">
        <v>219</v>
      </c>
      <c r="K147" s="45" t="str">
        <f t="shared" si="7"/>
        <v>Appalachian Power Co_VA</v>
      </c>
      <c r="L147" s="45" t="str">
        <f t="shared" si="8"/>
        <v>Appalachian Power Co_VA</v>
      </c>
      <c r="M147" s="45" t="s">
        <v>1118</v>
      </c>
      <c r="N147" s="45">
        <v>0</v>
      </c>
      <c r="O147" s="45">
        <v>70535</v>
      </c>
      <c r="P147" s="45">
        <v>1963</v>
      </c>
      <c r="Q147" s="45">
        <v>436817</v>
      </c>
      <c r="R147" s="45">
        <v>0</v>
      </c>
      <c r="S147" s="45">
        <v>208050</v>
      </c>
      <c r="T147" s="45">
        <v>220405</v>
      </c>
      <c r="U147" s="45">
        <v>384700</v>
      </c>
      <c r="V147" s="45">
        <v>0</v>
      </c>
      <c r="W147" s="45">
        <v>5.271053240297956</v>
      </c>
      <c r="X147" s="45">
        <v>3.887301159532349</v>
      </c>
      <c r="Y147" s="45">
        <v>6.0714346025056862</v>
      </c>
      <c r="Z147" s="46">
        <v>451263.1</v>
      </c>
      <c r="AA147" s="46">
        <v>58806.264232820438</v>
      </c>
      <c r="AB147" s="47">
        <f>_xlfn.XLOOKUP($F147,Main_OG!$D$1:$D$766,Main_OG!AJ$1:AJ$766,"")</f>
        <v>27470903.899999999</v>
      </c>
      <c r="AC147" s="47">
        <f>_xlfn.XLOOKUP($F147,Main_OG!$D$1:$D$766,Main_OG!AK$1:AK$766,"")</f>
        <v>2761875.6</v>
      </c>
      <c r="AD147" s="47">
        <f>_xlfn.XLOOKUP($F147,Main_OG!$D$1:$D$766,Main_OG!AL$1:AL$766,"")</f>
        <v>122017743.90000001</v>
      </c>
      <c r="AE147" s="47">
        <f>_xlfn.XLOOKUP($F147,Main_OG!$D$1:$D$766,Main_OG!AM$1:AM$766,"")</f>
        <v>27593516</v>
      </c>
      <c r="AF147" s="48">
        <f>_xlfn.XLOOKUP($F147,Main_OG!$D$1:$D$766,Main_OG!Z$1:Z$766,"")</f>
        <v>0</v>
      </c>
      <c r="AG147" s="48">
        <f>_xlfn.XLOOKUP($F147,Main_OG!$D$1:$D$766,Main_OG!AA$1:AA$766,"")</f>
        <v>2.2465548173415608</v>
      </c>
      <c r="AH147" s="48">
        <f>_xlfn.XLOOKUP($F147,Main_OG!$D$1:$D$766,Main_OG!AB$1:AB$766,"")</f>
        <v>12.87</v>
      </c>
      <c r="AI147" s="48">
        <f>_xlfn.XLOOKUP($F147,Main_OG!$D$1:$D$766,Main_OG!AC$1:AC$766,"")</f>
        <v>7.1610124069250478</v>
      </c>
      <c r="AJ147" s="48">
        <f>_xlfn.XLOOKUP($F147,Main_OG!$D$1:$D$766,Main_OG!AD$1:AD$766,"")</f>
        <v>0.4704061490499184</v>
      </c>
    </row>
    <row r="148" spans="2:36" x14ac:dyDescent="0.35">
      <c r="B148" s="36" t="s">
        <v>1117</v>
      </c>
      <c r="C148" s="45" t="s">
        <v>730</v>
      </c>
      <c r="D148" s="45" t="s">
        <v>4385</v>
      </c>
      <c r="E148" s="36" t="s">
        <v>1117</v>
      </c>
      <c r="F148" s="36" t="str">
        <f t="shared" si="6"/>
        <v>2006_WV</v>
      </c>
      <c r="G148" s="45">
        <v>2006</v>
      </c>
      <c r="H148" s="45">
        <f>_xlfn.XLOOKUP(J148,Main_OG!$B$1:$B$766,Main_OG!$O$1:$O$766,"")</f>
        <v>1</v>
      </c>
      <c r="I148" s="45">
        <f>_xlfn.XLOOKUP(F148,Main_OG!$D$1:$D$766,Main_OG!$J$1:$J$766,"")</f>
        <v>0</v>
      </c>
      <c r="J148" s="45" t="s">
        <v>730</v>
      </c>
      <c r="K148" s="45" t="str">
        <f t="shared" si="7"/>
        <v>Appalachian Power Co_WV</v>
      </c>
      <c r="L148" s="45" t="str">
        <f t="shared" si="8"/>
        <v>Appalachian Power Co_WV</v>
      </c>
      <c r="M148" s="45" t="s">
        <v>1119</v>
      </c>
      <c r="N148" s="45">
        <v>0</v>
      </c>
      <c r="O148" s="45">
        <v>63944</v>
      </c>
      <c r="P148" s="45">
        <v>2438</v>
      </c>
      <c r="Q148" s="45">
        <v>369383</v>
      </c>
      <c r="R148" s="45">
        <v>0</v>
      </c>
      <c r="S148" s="45">
        <v>188205</v>
      </c>
      <c r="T148" s="45">
        <v>256596</v>
      </c>
      <c r="U148" s="45">
        <v>310440</v>
      </c>
      <c r="V148" s="45">
        <v>0</v>
      </c>
      <c r="W148" s="45">
        <v>5.2476302643597794</v>
      </c>
      <c r="X148" s="45">
        <v>3.483132065974754</v>
      </c>
      <c r="Y148" s="45">
        <v>5.6016818759318756</v>
      </c>
      <c r="Z148" s="46">
        <v>68900</v>
      </c>
      <c r="AA148" s="46">
        <v>37693.280639330558</v>
      </c>
      <c r="AB148" s="47">
        <f>_xlfn.XLOOKUP($F148,Main_OG!$D$1:$D$766,Main_OG!AJ$1:AJ$766,"")</f>
        <v>75712129.799999997</v>
      </c>
      <c r="AC148" s="47">
        <f>_xlfn.XLOOKUP($F148,Main_OG!$D$1:$D$766,Main_OG!AK$1:AK$766,"")</f>
        <v>621554.07999999996</v>
      </c>
      <c r="AD148" s="47">
        <f>_xlfn.XLOOKUP($F148,Main_OG!$D$1:$D$766,Main_OG!AL$1:AL$766,"")</f>
        <v>7929370.96</v>
      </c>
      <c r="AE148" s="47">
        <f>_xlfn.XLOOKUP($F148,Main_OG!$D$1:$D$766,Main_OG!AM$1:AM$766,"")</f>
        <v>0</v>
      </c>
      <c r="AF148" s="48">
        <f>_xlfn.XLOOKUP($F148,Main_OG!$D$1:$D$766,Main_OG!Z$1:Z$766,"")</f>
        <v>0</v>
      </c>
      <c r="AG148" s="48">
        <f>_xlfn.XLOOKUP($F148,Main_OG!$D$1:$D$766,Main_OG!AA$1:AA$766,"")</f>
        <v>1.66</v>
      </c>
      <c r="AH148" s="48">
        <f>_xlfn.XLOOKUP($F148,Main_OG!$D$1:$D$766,Main_OG!AB$1:AB$766,"")</f>
        <v>12.06</v>
      </c>
      <c r="AI148" s="48">
        <f>_xlfn.XLOOKUP($F148,Main_OG!$D$1:$D$766,Main_OG!AC$1:AC$766,"")</f>
        <v>7.1610124069250478</v>
      </c>
      <c r="AJ148" s="48">
        <f>_xlfn.XLOOKUP($F148,Main_OG!$D$1:$D$766,Main_OG!AD$1:AD$766,"")</f>
        <v>0.4704061490499184</v>
      </c>
    </row>
    <row r="149" spans="2:36" x14ac:dyDescent="0.35">
      <c r="B149" s="36" t="s">
        <v>1117</v>
      </c>
      <c r="C149" s="45" t="s">
        <v>219</v>
      </c>
      <c r="D149" s="45" t="s">
        <v>4385</v>
      </c>
      <c r="E149" s="36" t="s">
        <v>1117</v>
      </c>
      <c r="F149" s="36" t="str">
        <f t="shared" si="6"/>
        <v>2007_VA</v>
      </c>
      <c r="G149" s="45">
        <v>2007</v>
      </c>
      <c r="H149" s="45">
        <f>_xlfn.XLOOKUP(J149,Main_OG!$B$1:$B$766,Main_OG!$O$1:$O$766,"")</f>
        <v>1</v>
      </c>
      <c r="I149" s="45">
        <f>_xlfn.XLOOKUP(F149,Main_OG!$D$1:$D$766,Main_OG!$J$1:$J$766,"")</f>
        <v>0</v>
      </c>
      <c r="J149" s="45" t="s">
        <v>219</v>
      </c>
      <c r="K149" s="45" t="str">
        <f t="shared" si="7"/>
        <v>Appalachian Power Co_VA</v>
      </c>
      <c r="L149" s="45" t="str">
        <f t="shared" si="8"/>
        <v>Appalachian Power Co_VA</v>
      </c>
      <c r="M149" s="45" t="s">
        <v>1120</v>
      </c>
      <c r="N149" s="45">
        <v>0</v>
      </c>
      <c r="O149" s="45">
        <v>71719</v>
      </c>
      <c r="P149" s="45">
        <v>1950</v>
      </c>
      <c r="Q149" s="45">
        <v>440527</v>
      </c>
      <c r="R149" s="45">
        <v>0</v>
      </c>
      <c r="S149" s="45">
        <v>227422</v>
      </c>
      <c r="T149" s="45">
        <v>240439</v>
      </c>
      <c r="U149" s="45">
        <v>428586</v>
      </c>
      <c r="V149" s="45">
        <v>0</v>
      </c>
      <c r="W149" s="45">
        <v>5.51</v>
      </c>
      <c r="X149" s="45">
        <v>4.21</v>
      </c>
      <c r="Y149" s="45">
        <v>6.56</v>
      </c>
      <c r="Z149" s="46">
        <v>457568.9</v>
      </c>
      <c r="AA149" s="46">
        <v>59033.53115727003</v>
      </c>
      <c r="AB149" s="47">
        <f>_xlfn.XLOOKUP($F149,Main_OG!$D$1:$D$766,Main_OG!AJ$1:AJ$766,"")</f>
        <v>28860222</v>
      </c>
      <c r="AC149" s="47">
        <f>_xlfn.XLOOKUP($F149,Main_OG!$D$1:$D$766,Main_OG!AK$1:AK$766,"")</f>
        <v>6816708</v>
      </c>
      <c r="AD149" s="47">
        <f>_xlfn.XLOOKUP($F149,Main_OG!$D$1:$D$766,Main_OG!AL$1:AL$766,"")</f>
        <v>181316228</v>
      </c>
      <c r="AE149" s="47">
        <f>_xlfn.XLOOKUP($F149,Main_OG!$D$1:$D$766,Main_OG!AM$1:AM$766,"")</f>
        <v>27268475</v>
      </c>
      <c r="AF149" s="48">
        <f>_xlfn.XLOOKUP($F149,Main_OG!$D$1:$D$766,Main_OG!Z$1:Z$766,"")</f>
        <v>0</v>
      </c>
      <c r="AG149" s="48">
        <f>_xlfn.XLOOKUP($F149,Main_OG!$D$1:$D$766,Main_OG!AA$1:AA$766,"")</f>
        <v>2.2465548173415608</v>
      </c>
      <c r="AH149" s="48">
        <f>_xlfn.XLOOKUP($F149,Main_OG!$D$1:$D$766,Main_OG!AB$1:AB$766,"")</f>
        <v>13.58</v>
      </c>
      <c r="AI149" s="48">
        <f>_xlfn.XLOOKUP($F149,Main_OG!$D$1:$D$766,Main_OG!AC$1:AC$766,"")</f>
        <v>7.3815467393807772</v>
      </c>
      <c r="AJ149" s="48">
        <f>_xlfn.XLOOKUP($F149,Main_OG!$D$1:$D$766,Main_OG!AD$1:AD$766,"")</f>
        <v>0.58103021845052572</v>
      </c>
    </row>
    <row r="150" spans="2:36" x14ac:dyDescent="0.35">
      <c r="B150" s="36" t="s">
        <v>1117</v>
      </c>
      <c r="C150" s="45" t="s">
        <v>730</v>
      </c>
      <c r="D150" s="45" t="s">
        <v>4385</v>
      </c>
      <c r="E150" s="36" t="s">
        <v>1117</v>
      </c>
      <c r="F150" s="36" t="str">
        <f t="shared" si="6"/>
        <v>2007_WV</v>
      </c>
      <c r="G150" s="45">
        <v>2007</v>
      </c>
      <c r="H150" s="45">
        <f>_xlfn.XLOOKUP(J150,Main_OG!$B$1:$B$766,Main_OG!$O$1:$O$766,"")</f>
        <v>1</v>
      </c>
      <c r="I150" s="45">
        <f>_xlfn.XLOOKUP(F150,Main_OG!$D$1:$D$766,Main_OG!$J$1:$J$766,"")</f>
        <v>0</v>
      </c>
      <c r="J150" s="45" t="s">
        <v>730</v>
      </c>
      <c r="K150" s="45" t="str">
        <f t="shared" si="7"/>
        <v>Appalachian Power Co_WV</v>
      </c>
      <c r="L150" s="45" t="str">
        <f t="shared" si="8"/>
        <v>Appalachian Power Co_WV</v>
      </c>
      <c r="M150" s="45" t="s">
        <v>1121</v>
      </c>
      <c r="N150" s="45">
        <v>0</v>
      </c>
      <c r="O150" s="45">
        <v>64585</v>
      </c>
      <c r="P150" s="45">
        <v>2449</v>
      </c>
      <c r="Q150" s="45">
        <v>370462</v>
      </c>
      <c r="R150" s="45">
        <v>0</v>
      </c>
      <c r="S150" s="45">
        <v>209365</v>
      </c>
      <c r="T150" s="45">
        <v>300571</v>
      </c>
      <c r="U150" s="45">
        <v>359124</v>
      </c>
      <c r="V150" s="45">
        <v>0</v>
      </c>
      <c r="W150" s="45">
        <v>5.58</v>
      </c>
      <c r="X150" s="45">
        <v>3.8</v>
      </c>
      <c r="Y150" s="45">
        <v>6.15</v>
      </c>
      <c r="Z150" s="46">
        <v>69374.100000000006</v>
      </c>
      <c r="AA150" s="46">
        <v>37825.590550322457</v>
      </c>
      <c r="AB150" s="47">
        <f>_xlfn.XLOOKUP($F150,Main_OG!$D$1:$D$766,Main_OG!AJ$1:AJ$766,"")</f>
        <v>76135694</v>
      </c>
      <c r="AC150" s="47">
        <f>_xlfn.XLOOKUP($F150,Main_OG!$D$1:$D$766,Main_OG!AK$1:AK$766,"")</f>
        <v>713472</v>
      </c>
      <c r="AD150" s="47">
        <f>_xlfn.XLOOKUP($F150,Main_OG!$D$1:$D$766,Main_OG!AL$1:AL$766,"")</f>
        <v>8097050</v>
      </c>
      <c r="AE150" s="47">
        <f>_xlfn.XLOOKUP($F150,Main_OG!$D$1:$D$766,Main_OG!AM$1:AM$766,"")</f>
        <v>0</v>
      </c>
      <c r="AF150" s="48">
        <f>_xlfn.XLOOKUP($F150,Main_OG!$D$1:$D$766,Main_OG!Z$1:Z$766,"")</f>
        <v>0</v>
      </c>
      <c r="AG150" s="48">
        <f>_xlfn.XLOOKUP($F150,Main_OG!$D$1:$D$766,Main_OG!AA$1:AA$766,"")</f>
        <v>1.81</v>
      </c>
      <c r="AH150" s="48">
        <f>_xlfn.XLOOKUP($F150,Main_OG!$D$1:$D$766,Main_OG!AB$1:AB$766,"")</f>
        <v>15.64</v>
      </c>
      <c r="AI150" s="48">
        <f>_xlfn.XLOOKUP($F150,Main_OG!$D$1:$D$766,Main_OG!AC$1:AC$766,"")</f>
        <v>7.3815467393807772</v>
      </c>
      <c r="AJ150" s="48">
        <f>_xlfn.XLOOKUP($F150,Main_OG!$D$1:$D$766,Main_OG!AD$1:AD$766,"")</f>
        <v>0.58103021845052572</v>
      </c>
    </row>
    <row r="151" spans="2:36" x14ac:dyDescent="0.35">
      <c r="B151" s="36" t="s">
        <v>1117</v>
      </c>
      <c r="C151" s="45" t="s">
        <v>219</v>
      </c>
      <c r="D151" s="45" t="s">
        <v>4385</v>
      </c>
      <c r="E151" s="36" t="s">
        <v>1117</v>
      </c>
      <c r="F151" s="36" t="str">
        <f t="shared" si="6"/>
        <v>2008_VA</v>
      </c>
      <c r="G151" s="45">
        <v>2008</v>
      </c>
      <c r="H151" s="45">
        <f>_xlfn.XLOOKUP(J151,Main_OG!$B$1:$B$766,Main_OG!$O$1:$O$766,"")</f>
        <v>1</v>
      </c>
      <c r="I151" s="45">
        <f>_xlfn.XLOOKUP(F151,Main_OG!$D$1:$D$766,Main_OG!$J$1:$J$766,"")</f>
        <v>0</v>
      </c>
      <c r="J151" s="45" t="s">
        <v>219</v>
      </c>
      <c r="K151" s="45" t="str">
        <f t="shared" si="7"/>
        <v>Appalachian Power Co_VA</v>
      </c>
      <c r="L151" s="45" t="str">
        <f t="shared" si="8"/>
        <v>Appalachian Power Co_VA</v>
      </c>
      <c r="M151" s="45" t="s">
        <v>1122</v>
      </c>
      <c r="N151" s="45">
        <v>0</v>
      </c>
      <c r="O151" s="45">
        <v>72621</v>
      </c>
      <c r="P151" s="45">
        <v>1949</v>
      </c>
      <c r="Q151" s="45">
        <v>443473</v>
      </c>
      <c r="R151" s="45">
        <v>0</v>
      </c>
      <c r="S151" s="45">
        <v>4161303</v>
      </c>
      <c r="T151" s="45">
        <v>5550838</v>
      </c>
      <c r="U151" s="45">
        <v>6638108</v>
      </c>
      <c r="V151" s="45">
        <v>0</v>
      </c>
      <c r="W151" s="45">
        <v>6.14</v>
      </c>
      <c r="X151" s="45">
        <v>4.6399999999999997</v>
      </c>
      <c r="Y151" s="45">
        <v>7.42</v>
      </c>
      <c r="Z151" s="46">
        <v>462034.7</v>
      </c>
      <c r="AA151" s="46">
        <v>58981.928375274591</v>
      </c>
      <c r="AB151" s="47">
        <f>_xlfn.XLOOKUP($F151,Main_OG!$D$1:$D$766,Main_OG!AJ$1:AJ$766,"")</f>
        <v>25820932</v>
      </c>
      <c r="AC151" s="47">
        <f>_xlfn.XLOOKUP($F151,Main_OG!$D$1:$D$766,Main_OG!AK$1:AK$766,"")</f>
        <v>4082928</v>
      </c>
      <c r="AD151" s="47">
        <f>_xlfn.XLOOKUP($F151,Main_OG!$D$1:$D$766,Main_OG!AL$1:AL$766,"")</f>
        <v>154676926</v>
      </c>
      <c r="AE151" s="47">
        <f>_xlfn.XLOOKUP($F151,Main_OG!$D$1:$D$766,Main_OG!AM$1:AM$766,"")</f>
        <v>27930764</v>
      </c>
      <c r="AF151" s="48">
        <f>_xlfn.XLOOKUP($F151,Main_OG!$D$1:$D$766,Main_OG!Z$1:Z$766,"")</f>
        <v>0</v>
      </c>
      <c r="AG151" s="48">
        <f>_xlfn.XLOOKUP($F151,Main_OG!$D$1:$D$766,Main_OG!AA$1:AA$766,"")</f>
        <v>2.2204719344600159</v>
      </c>
      <c r="AH151" s="48">
        <f>_xlfn.XLOOKUP($F151,Main_OG!$D$1:$D$766,Main_OG!AB$1:AB$766,"")</f>
        <v>21.37</v>
      </c>
      <c r="AI151" s="48">
        <f>_xlfn.XLOOKUP($F151,Main_OG!$D$1:$D$766,Main_OG!AC$1:AC$766,"")</f>
        <v>9.1182546074696553</v>
      </c>
      <c r="AJ151" s="48">
        <f>_xlfn.XLOOKUP($F151,Main_OG!$D$1:$D$766,Main_OG!AD$1:AD$766,"")</f>
        <v>0.68330088246943577</v>
      </c>
    </row>
    <row r="152" spans="2:36" x14ac:dyDescent="0.35">
      <c r="B152" s="36" t="s">
        <v>1117</v>
      </c>
      <c r="C152" s="45" t="s">
        <v>730</v>
      </c>
      <c r="D152" s="45" t="s">
        <v>4385</v>
      </c>
      <c r="E152" s="36" t="s">
        <v>1117</v>
      </c>
      <c r="F152" s="36" t="str">
        <f t="shared" si="6"/>
        <v>2008_WV</v>
      </c>
      <c r="G152" s="45">
        <v>2008</v>
      </c>
      <c r="H152" s="45">
        <f>_xlfn.XLOOKUP(J152,Main_OG!$B$1:$B$766,Main_OG!$O$1:$O$766,"")</f>
        <v>1</v>
      </c>
      <c r="I152" s="45">
        <f>_xlfn.XLOOKUP(F152,Main_OG!$D$1:$D$766,Main_OG!$J$1:$J$766,"")</f>
        <v>0</v>
      </c>
      <c r="J152" s="45" t="s">
        <v>730</v>
      </c>
      <c r="K152" s="45" t="str">
        <f t="shared" si="7"/>
        <v>Appalachian Power Co_WV</v>
      </c>
      <c r="L152" s="45" t="str">
        <f t="shared" si="8"/>
        <v>Appalachian Power Co_WV</v>
      </c>
      <c r="M152" s="45" t="s">
        <v>1123</v>
      </c>
      <c r="N152" s="45">
        <v>0</v>
      </c>
      <c r="O152" s="45">
        <v>65247</v>
      </c>
      <c r="P152" s="45">
        <v>2453</v>
      </c>
      <c r="Q152" s="45">
        <v>372131</v>
      </c>
      <c r="R152" s="45">
        <v>0</v>
      </c>
      <c r="S152" s="45">
        <v>3730885</v>
      </c>
      <c r="T152" s="45">
        <v>8243319</v>
      </c>
      <c r="U152" s="45">
        <v>5885215</v>
      </c>
      <c r="V152" s="45">
        <v>0</v>
      </c>
      <c r="W152" s="45">
        <v>6.06</v>
      </c>
      <c r="X152" s="45">
        <v>4.17</v>
      </c>
      <c r="Y152" s="45">
        <v>6.78</v>
      </c>
      <c r="Z152" s="46">
        <v>70966.8</v>
      </c>
      <c r="AA152" s="46">
        <v>38562.416114676329</v>
      </c>
      <c r="AB152" s="47">
        <f>_xlfn.XLOOKUP($F152,Main_OG!$D$1:$D$766,Main_OG!AJ$1:AJ$766,"")</f>
        <v>75271406</v>
      </c>
      <c r="AC152" s="47">
        <f>_xlfn.XLOOKUP($F152,Main_OG!$D$1:$D$766,Main_OG!AK$1:AK$766,"")</f>
        <v>484478</v>
      </c>
      <c r="AD152" s="47">
        <f>_xlfn.XLOOKUP($F152,Main_OG!$D$1:$D$766,Main_OG!AL$1:AL$766,"")</f>
        <v>3876304</v>
      </c>
      <c r="AE152" s="47">
        <f>_xlfn.XLOOKUP($F152,Main_OG!$D$1:$D$766,Main_OG!AM$1:AM$766,"")</f>
        <v>0</v>
      </c>
      <c r="AF152" s="48">
        <f>_xlfn.XLOOKUP($F152,Main_OG!$D$1:$D$766,Main_OG!Z$1:Z$766,"")</f>
        <v>0</v>
      </c>
      <c r="AG152" s="48">
        <f>_xlfn.XLOOKUP($F152,Main_OG!$D$1:$D$766,Main_OG!AA$1:AA$766,"")</f>
        <v>2.35</v>
      </c>
      <c r="AH152" s="48">
        <f>_xlfn.XLOOKUP($F152,Main_OG!$D$1:$D$766,Main_OG!AB$1:AB$766,"")</f>
        <v>21.93</v>
      </c>
      <c r="AI152" s="48">
        <f>_xlfn.XLOOKUP($F152,Main_OG!$D$1:$D$766,Main_OG!AC$1:AC$766,"")</f>
        <v>9.1182546074696553</v>
      </c>
      <c r="AJ152" s="48">
        <f>_xlfn.XLOOKUP($F152,Main_OG!$D$1:$D$766,Main_OG!AD$1:AD$766,"")</f>
        <v>0.68330088246943577</v>
      </c>
    </row>
    <row r="153" spans="2:36" x14ac:dyDescent="0.35">
      <c r="B153" s="36" t="s">
        <v>1117</v>
      </c>
      <c r="C153" s="45" t="s">
        <v>219</v>
      </c>
      <c r="D153" s="45" t="s">
        <v>4385</v>
      </c>
      <c r="E153" s="36" t="s">
        <v>1117</v>
      </c>
      <c r="F153" s="36" t="str">
        <f t="shared" si="6"/>
        <v>2009_VA</v>
      </c>
      <c r="G153" s="45">
        <v>2009</v>
      </c>
      <c r="H153" s="45">
        <f>_xlfn.XLOOKUP(J153,Main_OG!$B$1:$B$766,Main_OG!$O$1:$O$766,"")</f>
        <v>1</v>
      </c>
      <c r="I153" s="45">
        <f>_xlfn.XLOOKUP(F153,Main_OG!$D$1:$D$766,Main_OG!$J$1:$J$766,"")</f>
        <v>0</v>
      </c>
      <c r="J153" s="45" t="s">
        <v>219</v>
      </c>
      <c r="K153" s="45" t="str">
        <f t="shared" si="7"/>
        <v>Appalachian Power Co_VA</v>
      </c>
      <c r="L153" s="45" t="str">
        <f t="shared" si="8"/>
        <v>Appalachian Power Co_VA</v>
      </c>
      <c r="M153" s="45" t="s">
        <v>1124</v>
      </c>
      <c r="N153" s="45">
        <v>0</v>
      </c>
      <c r="O153" s="45">
        <v>72976</v>
      </c>
      <c r="P153" s="45">
        <v>1948</v>
      </c>
      <c r="Q153" s="45">
        <v>444974</v>
      </c>
      <c r="R153" s="45">
        <v>0</v>
      </c>
      <c r="S153" s="45">
        <v>4113983</v>
      </c>
      <c r="T153" s="45">
        <v>5125745</v>
      </c>
      <c r="U153" s="45">
        <v>6477879</v>
      </c>
      <c r="V153" s="45">
        <v>0</v>
      </c>
      <c r="W153" s="45">
        <v>7.8</v>
      </c>
      <c r="X153" s="45">
        <v>6.25</v>
      </c>
      <c r="Y153" s="45">
        <v>9.2799999999999994</v>
      </c>
      <c r="Z153" s="46">
        <v>460075.3</v>
      </c>
      <c r="AA153" s="46">
        <v>58046.802542084297</v>
      </c>
      <c r="AB153" s="47">
        <f>_xlfn.XLOOKUP($F153,Main_OG!$D$1:$D$766,Main_OG!AJ$1:AJ$766,"")</f>
        <v>20943458</v>
      </c>
      <c r="AC153" s="47">
        <f>_xlfn.XLOOKUP($F153,Main_OG!$D$1:$D$766,Main_OG!AK$1:AK$766,"")</f>
        <v>3603072</v>
      </c>
      <c r="AD153" s="47">
        <f>_xlfn.XLOOKUP($F153,Main_OG!$D$1:$D$766,Main_OG!AL$1:AL$766,"")</f>
        <v>189751210</v>
      </c>
      <c r="AE153" s="47">
        <f>_xlfn.XLOOKUP($F153,Main_OG!$D$1:$D$766,Main_OG!AM$1:AM$766,"")</f>
        <v>28212252</v>
      </c>
      <c r="AF153" s="48">
        <f>_xlfn.XLOOKUP($F153,Main_OG!$D$1:$D$766,Main_OG!Z$1:Z$766,"")</f>
        <v>0</v>
      </c>
      <c r="AG153" s="48">
        <f>_xlfn.XLOOKUP($F153,Main_OG!$D$1:$D$766,Main_OG!AA$1:AA$766,"")</f>
        <v>2.2743975091886082</v>
      </c>
      <c r="AH153" s="48">
        <f>_xlfn.XLOOKUP($F153,Main_OG!$D$1:$D$766,Main_OG!AB$1:AB$766,"")</f>
        <v>13.45</v>
      </c>
      <c r="AI153" s="48">
        <f>_xlfn.XLOOKUP($F153,Main_OG!$D$1:$D$766,Main_OG!AC$1:AC$766,"")</f>
        <v>4.5973007921271787</v>
      </c>
      <c r="AJ153" s="48">
        <f>_xlfn.XLOOKUP($F153,Main_OG!$D$1:$D$766,Main_OG!AD$1:AD$766,"")</f>
        <v>0.68314474405108627</v>
      </c>
    </row>
    <row r="154" spans="2:36" x14ac:dyDescent="0.35">
      <c r="B154" s="36" t="s">
        <v>1117</v>
      </c>
      <c r="C154" s="45" t="s">
        <v>730</v>
      </c>
      <c r="D154" s="45" t="s">
        <v>4385</v>
      </c>
      <c r="E154" s="36" t="s">
        <v>1117</v>
      </c>
      <c r="F154" s="36" t="str">
        <f t="shared" si="6"/>
        <v>2009_WV</v>
      </c>
      <c r="G154" s="45">
        <v>2009</v>
      </c>
      <c r="H154" s="45">
        <f>_xlfn.XLOOKUP(J154,Main_OG!$B$1:$B$766,Main_OG!$O$1:$O$766,"")</f>
        <v>1</v>
      </c>
      <c r="I154" s="45">
        <f>_xlfn.XLOOKUP(F154,Main_OG!$D$1:$D$766,Main_OG!$J$1:$J$766,"")</f>
        <v>0</v>
      </c>
      <c r="J154" s="45" t="s">
        <v>730</v>
      </c>
      <c r="K154" s="45" t="str">
        <f t="shared" si="7"/>
        <v>Appalachian Power Co_WV</v>
      </c>
      <c r="L154" s="45" t="str">
        <f t="shared" si="8"/>
        <v>Appalachian Power Co_WV</v>
      </c>
      <c r="M154" s="45" t="s">
        <v>1125</v>
      </c>
      <c r="N154" s="45">
        <v>0</v>
      </c>
      <c r="O154" s="45">
        <v>65527</v>
      </c>
      <c r="P154" s="45">
        <v>2453</v>
      </c>
      <c r="Q154" s="45">
        <v>371936</v>
      </c>
      <c r="R154" s="45">
        <v>0</v>
      </c>
      <c r="S154" s="45">
        <v>3695018</v>
      </c>
      <c r="T154" s="45">
        <v>5261853</v>
      </c>
      <c r="U154" s="45">
        <v>5739991</v>
      </c>
      <c r="V154" s="45">
        <v>0</v>
      </c>
      <c r="W154" s="45">
        <v>6.51</v>
      </c>
      <c r="X154" s="45">
        <v>5.29</v>
      </c>
      <c r="Y154" s="45">
        <v>7.34</v>
      </c>
      <c r="Z154" s="46">
        <v>70886.5</v>
      </c>
      <c r="AA154" s="46">
        <v>38363.166511074131</v>
      </c>
      <c r="AB154" s="47">
        <f>_xlfn.XLOOKUP($F154,Main_OG!$D$1:$D$766,Main_OG!AJ$1:AJ$766,"")</f>
        <v>58333016</v>
      </c>
      <c r="AC154" s="47">
        <f>_xlfn.XLOOKUP($F154,Main_OG!$D$1:$D$766,Main_OG!AK$1:AK$766,"")</f>
        <v>616790</v>
      </c>
      <c r="AD154" s="47">
        <f>_xlfn.XLOOKUP($F154,Main_OG!$D$1:$D$766,Main_OG!AL$1:AL$766,"")</f>
        <v>2278674</v>
      </c>
      <c r="AE154" s="47">
        <f>_xlfn.XLOOKUP($F154,Main_OG!$D$1:$D$766,Main_OG!AM$1:AM$766,"")</f>
        <v>0</v>
      </c>
      <c r="AF154" s="48">
        <f>_xlfn.XLOOKUP($F154,Main_OG!$D$1:$D$766,Main_OG!Z$1:Z$766,"")</f>
        <v>2.67</v>
      </c>
      <c r="AG154" s="48">
        <f>_xlfn.XLOOKUP($F154,Main_OG!$D$1:$D$766,Main_OG!AA$1:AA$766,"")</f>
        <v>2.64</v>
      </c>
      <c r="AH154" s="48">
        <f>_xlfn.XLOOKUP($F154,Main_OG!$D$1:$D$766,Main_OG!AB$1:AB$766,"")</f>
        <v>14.24</v>
      </c>
      <c r="AI154" s="48">
        <f>_xlfn.XLOOKUP($F154,Main_OG!$D$1:$D$766,Main_OG!AC$1:AC$766,"")</f>
        <v>4.5973007921271787</v>
      </c>
      <c r="AJ154" s="48">
        <f>_xlfn.XLOOKUP($F154,Main_OG!$D$1:$D$766,Main_OG!AD$1:AD$766,"")</f>
        <v>0.68314474405108627</v>
      </c>
    </row>
    <row r="155" spans="2:36" x14ac:dyDescent="0.35">
      <c r="B155" s="36" t="s">
        <v>1117</v>
      </c>
      <c r="C155" s="45" t="s">
        <v>219</v>
      </c>
      <c r="D155" s="45" t="s">
        <v>4385</v>
      </c>
      <c r="E155" s="36" t="s">
        <v>1117</v>
      </c>
      <c r="F155" s="36" t="str">
        <f t="shared" si="6"/>
        <v>2010_VA</v>
      </c>
      <c r="G155" s="45">
        <v>2010</v>
      </c>
      <c r="H155" s="45">
        <f>_xlfn.XLOOKUP(J155,Main_OG!$B$1:$B$766,Main_OG!$O$1:$O$766,"")</f>
        <v>1</v>
      </c>
      <c r="I155" s="45">
        <f>_xlfn.XLOOKUP(F155,Main_OG!$D$1:$D$766,Main_OG!$J$1:$J$766,"")</f>
        <v>1</v>
      </c>
      <c r="J155" s="45" t="s">
        <v>219</v>
      </c>
      <c r="K155" s="45" t="str">
        <f t="shared" si="7"/>
        <v>Appalachian Power Co_VA</v>
      </c>
      <c r="L155" s="45" t="str">
        <f t="shared" si="8"/>
        <v>Appalachian Power Co_VA</v>
      </c>
      <c r="M155" s="45" t="s">
        <v>1126</v>
      </c>
      <c r="N155" s="45">
        <v>0</v>
      </c>
      <c r="O155" s="45">
        <v>73378</v>
      </c>
      <c r="P155" s="45">
        <v>1929</v>
      </c>
      <c r="Q155" s="45">
        <v>445929</v>
      </c>
      <c r="R155" s="45">
        <v>0</v>
      </c>
      <c r="S155" s="45">
        <v>4249870</v>
      </c>
      <c r="T155" s="45">
        <v>5435337</v>
      </c>
      <c r="U155" s="45">
        <v>6919563</v>
      </c>
      <c r="V155" s="45">
        <v>0</v>
      </c>
      <c r="W155" s="45">
        <v>8.34</v>
      </c>
      <c r="X155" s="45">
        <v>6.51</v>
      </c>
      <c r="Y155" s="45">
        <v>10.36</v>
      </c>
      <c r="Z155" s="46">
        <v>475699.3</v>
      </c>
      <c r="AA155" s="46">
        <v>59284.529269925588</v>
      </c>
      <c r="AB155" s="47">
        <f>_xlfn.XLOOKUP($F155,Main_OG!$D$1:$D$766,Main_OG!AJ$1:AJ$766,"")</f>
        <v>21186800</v>
      </c>
      <c r="AC155" s="47">
        <f>_xlfn.XLOOKUP($F155,Main_OG!$D$1:$D$766,Main_OG!AK$1:AK$766,"")</f>
        <v>4463444</v>
      </c>
      <c r="AD155" s="47">
        <f>_xlfn.XLOOKUP($F155,Main_OG!$D$1:$D$766,Main_OG!AL$1:AL$766,"")</f>
        <v>277796324</v>
      </c>
      <c r="AE155" s="47">
        <f>_xlfn.XLOOKUP($F155,Main_OG!$D$1:$D$766,Main_OG!AM$1:AM$766,"")</f>
        <v>26571899</v>
      </c>
      <c r="AF155" s="48">
        <f>_xlfn.XLOOKUP($F155,Main_OG!$D$1:$D$766,Main_OG!Z$1:Z$766,"")</f>
        <v>0</v>
      </c>
      <c r="AG155" s="48">
        <f>_xlfn.XLOOKUP($F155,Main_OG!$D$1:$D$766,Main_OG!AA$1:AA$766,"")</f>
        <v>2.2935982820086371</v>
      </c>
      <c r="AH155" s="48">
        <f>_xlfn.XLOOKUP($F155,Main_OG!$D$1:$D$766,Main_OG!AB$1:AB$766,"")</f>
        <v>17.815786882646659</v>
      </c>
      <c r="AI155" s="48">
        <f>_xlfn.XLOOKUP($F155,Main_OG!$D$1:$D$766,Main_OG!AC$1:AC$766,"")</f>
        <v>4.9924248044436963</v>
      </c>
      <c r="AJ155" s="48">
        <f>_xlfn.XLOOKUP($F155,Main_OG!$D$1:$D$766,Main_OG!AD$1:AD$766,"")</f>
        <v>0.70992248279802228</v>
      </c>
    </row>
    <row r="156" spans="2:36" x14ac:dyDescent="0.35">
      <c r="B156" s="36" t="s">
        <v>1117</v>
      </c>
      <c r="C156" s="45" t="s">
        <v>730</v>
      </c>
      <c r="D156" s="45" t="s">
        <v>4385</v>
      </c>
      <c r="E156" s="36" t="s">
        <v>1117</v>
      </c>
      <c r="F156" s="36" t="str">
        <f t="shared" si="6"/>
        <v>2010_WV</v>
      </c>
      <c r="G156" s="45">
        <v>2010</v>
      </c>
      <c r="H156" s="45">
        <f>_xlfn.XLOOKUP(J156,Main_OG!$B$1:$B$766,Main_OG!$O$1:$O$766,"")</f>
        <v>1</v>
      </c>
      <c r="I156" s="45">
        <f>_xlfn.XLOOKUP(F156,Main_OG!$D$1:$D$766,Main_OG!$J$1:$J$766,"")</f>
        <v>1</v>
      </c>
      <c r="J156" s="45" t="s">
        <v>730</v>
      </c>
      <c r="K156" s="45" t="str">
        <f t="shared" si="7"/>
        <v>Appalachian Power Co_WV</v>
      </c>
      <c r="L156" s="45" t="str">
        <f t="shared" si="8"/>
        <v>Appalachian Power Co_WV</v>
      </c>
      <c r="M156" s="45" t="s">
        <v>1127</v>
      </c>
      <c r="N156" s="45">
        <v>0</v>
      </c>
      <c r="O156" s="45">
        <v>66131</v>
      </c>
      <c r="P156" s="45">
        <v>2433</v>
      </c>
      <c r="Q156" s="45">
        <v>371429</v>
      </c>
      <c r="R156" s="45">
        <v>0</v>
      </c>
      <c r="S156" s="45">
        <v>3827117</v>
      </c>
      <c r="T156" s="45">
        <v>5338790</v>
      </c>
      <c r="U156" s="45">
        <v>6207486</v>
      </c>
      <c r="V156" s="45">
        <v>0</v>
      </c>
      <c r="W156" s="45">
        <v>7.31</v>
      </c>
      <c r="X156" s="45">
        <v>5.62</v>
      </c>
      <c r="Y156" s="45">
        <v>8.1300000000000008</v>
      </c>
      <c r="Z156" s="46">
        <v>71823.8</v>
      </c>
      <c r="AA156" s="46">
        <v>38734.377233027641</v>
      </c>
      <c r="AB156" s="47">
        <f>_xlfn.XLOOKUP($F156,Main_OG!$D$1:$D$766,Main_OG!AJ$1:AJ$766,"")</f>
        <v>65385526</v>
      </c>
      <c r="AC156" s="47">
        <f>_xlfn.XLOOKUP($F156,Main_OG!$D$1:$D$766,Main_OG!AK$1:AK$766,"")</f>
        <v>543402</v>
      </c>
      <c r="AD156" s="47">
        <f>_xlfn.XLOOKUP($F156,Main_OG!$D$1:$D$766,Main_OG!AL$1:AL$766,"")</f>
        <v>3029800</v>
      </c>
      <c r="AE156" s="47">
        <f>_xlfn.XLOOKUP($F156,Main_OG!$D$1:$D$766,Main_OG!AM$1:AM$766,"")</f>
        <v>0</v>
      </c>
      <c r="AF156" s="48">
        <f>_xlfn.XLOOKUP($F156,Main_OG!$D$1:$D$766,Main_OG!Z$1:Z$766,"")</f>
        <v>2.52</v>
      </c>
      <c r="AG156" s="48">
        <f>_xlfn.XLOOKUP($F156,Main_OG!$D$1:$D$766,Main_OG!AA$1:AA$766,"")</f>
        <v>2.48</v>
      </c>
      <c r="AH156" s="48">
        <f>_xlfn.XLOOKUP($F156,Main_OG!$D$1:$D$766,Main_OG!AB$1:AB$766,"")</f>
        <v>17.09</v>
      </c>
      <c r="AI156" s="48">
        <f>_xlfn.XLOOKUP($F156,Main_OG!$D$1:$D$766,Main_OG!AC$1:AC$766,"")</f>
        <v>4.9924248044436963</v>
      </c>
      <c r="AJ156" s="48">
        <f>_xlfn.XLOOKUP($F156,Main_OG!$D$1:$D$766,Main_OG!AD$1:AD$766,"")</f>
        <v>0.70992248279802228</v>
      </c>
    </row>
    <row r="157" spans="2:36" x14ac:dyDescent="0.35">
      <c r="B157" s="36" t="s">
        <v>1117</v>
      </c>
      <c r="C157" s="45" t="s">
        <v>219</v>
      </c>
      <c r="D157" s="45" t="s">
        <v>4385</v>
      </c>
      <c r="E157" s="36" t="s">
        <v>1117</v>
      </c>
      <c r="F157" s="36" t="str">
        <f t="shared" si="6"/>
        <v>2011_VA</v>
      </c>
      <c r="G157" s="45">
        <v>2011</v>
      </c>
      <c r="H157" s="45">
        <f>_xlfn.XLOOKUP(J157,Main_OG!$B$1:$B$766,Main_OG!$O$1:$O$766,"")</f>
        <v>1</v>
      </c>
      <c r="I157" s="45">
        <f>_xlfn.XLOOKUP(F157,Main_OG!$D$1:$D$766,Main_OG!$J$1:$J$766,"")</f>
        <v>1</v>
      </c>
      <c r="J157" s="45" t="s">
        <v>219</v>
      </c>
      <c r="K157" s="45" t="str">
        <f t="shared" si="7"/>
        <v>Appalachian Power Co_VA</v>
      </c>
      <c r="L157" s="45" t="str">
        <f t="shared" si="8"/>
        <v>Appalachian Power Co_VA</v>
      </c>
      <c r="M157" s="45" t="s">
        <v>1128</v>
      </c>
      <c r="N157" s="45">
        <v>0</v>
      </c>
      <c r="O157" s="45">
        <v>73876</v>
      </c>
      <c r="P157" s="45">
        <v>1918</v>
      </c>
      <c r="Q157" s="45">
        <v>446129</v>
      </c>
      <c r="R157" s="45">
        <v>0</v>
      </c>
      <c r="S157" s="45">
        <v>4059499</v>
      </c>
      <c r="T157" s="45">
        <v>5452545</v>
      </c>
      <c r="U157" s="45">
        <v>6333188</v>
      </c>
      <c r="V157" s="45">
        <v>0</v>
      </c>
      <c r="W157" s="45">
        <v>7.45</v>
      </c>
      <c r="X157" s="45">
        <v>5.66</v>
      </c>
      <c r="Y157" s="45">
        <v>9.36</v>
      </c>
      <c r="Z157" s="46">
        <v>479571.4</v>
      </c>
      <c r="AA157" s="46">
        <v>59188.537967033866</v>
      </c>
      <c r="AB157" s="47">
        <f>_xlfn.XLOOKUP($F157,Main_OG!$D$1:$D$766,Main_OG!AJ$1:AJ$766,"")</f>
        <v>16827720</v>
      </c>
      <c r="AC157" s="47">
        <f>_xlfn.XLOOKUP($F157,Main_OG!$D$1:$D$766,Main_OG!AK$1:AK$766,"")</f>
        <v>1734330</v>
      </c>
      <c r="AD157" s="47">
        <f>_xlfn.XLOOKUP($F157,Main_OG!$D$1:$D$766,Main_OG!AL$1:AL$766,"")</f>
        <v>283892778</v>
      </c>
      <c r="AE157" s="47">
        <f>_xlfn.XLOOKUP($F157,Main_OG!$D$1:$D$766,Main_OG!AM$1:AM$766,"")</f>
        <v>25547997</v>
      </c>
      <c r="AF157" s="48">
        <f>_xlfn.XLOOKUP($F157,Main_OG!$D$1:$D$766,Main_OG!Z$1:Z$766,"")</f>
        <v>0</v>
      </c>
      <c r="AG157" s="48">
        <f>_xlfn.XLOOKUP($F157,Main_OG!$D$1:$D$766,Main_OG!AA$1:AA$766,"")</f>
        <v>2.3089180475565318</v>
      </c>
      <c r="AH157" s="48">
        <f>_xlfn.XLOOKUP($F157,Main_OG!$D$1:$D$766,Main_OG!AB$1:AB$766,"")</f>
        <v>22.758921780738341</v>
      </c>
      <c r="AI157" s="48">
        <f>_xlfn.XLOOKUP($F157,Main_OG!$D$1:$D$766,Main_OG!AC$1:AC$766,"")</f>
        <v>4.6524343752411106</v>
      </c>
      <c r="AJ157" s="48">
        <f>_xlfn.XLOOKUP($F157,Main_OG!$D$1:$D$766,Main_OG!AD$1:AD$766,"")</f>
        <v>0.75949643062398253</v>
      </c>
    </row>
    <row r="158" spans="2:36" x14ac:dyDescent="0.35">
      <c r="B158" s="36" t="s">
        <v>1117</v>
      </c>
      <c r="C158" s="45" t="s">
        <v>730</v>
      </c>
      <c r="D158" s="45" t="s">
        <v>4385</v>
      </c>
      <c r="E158" s="36" t="s">
        <v>1117</v>
      </c>
      <c r="F158" s="36" t="str">
        <f t="shared" si="6"/>
        <v>2011_WV</v>
      </c>
      <c r="G158" s="45">
        <v>2011</v>
      </c>
      <c r="H158" s="45">
        <f>_xlfn.XLOOKUP(J158,Main_OG!$B$1:$B$766,Main_OG!$O$1:$O$766,"")</f>
        <v>1</v>
      </c>
      <c r="I158" s="45">
        <f>_xlfn.XLOOKUP(F158,Main_OG!$D$1:$D$766,Main_OG!$J$1:$J$766,"")</f>
        <v>1</v>
      </c>
      <c r="J158" s="45" t="s">
        <v>730</v>
      </c>
      <c r="K158" s="45" t="str">
        <f t="shared" si="7"/>
        <v>Appalachian Power Co_WV</v>
      </c>
      <c r="L158" s="45" t="str">
        <f t="shared" si="8"/>
        <v>Appalachian Power Co_WV</v>
      </c>
      <c r="M158" s="45" t="s">
        <v>1129</v>
      </c>
      <c r="N158" s="45">
        <v>0</v>
      </c>
      <c r="O158" s="45">
        <v>66345</v>
      </c>
      <c r="P158" s="45">
        <v>2429</v>
      </c>
      <c r="Q158" s="45">
        <v>370432</v>
      </c>
      <c r="R158" s="45">
        <v>0</v>
      </c>
      <c r="S158" s="45">
        <v>3683504</v>
      </c>
      <c r="T158" s="45">
        <v>5358716</v>
      </c>
      <c r="U158" s="45">
        <v>5677772</v>
      </c>
      <c r="V158" s="45">
        <v>0</v>
      </c>
      <c r="W158" s="45">
        <v>8.07</v>
      </c>
      <c r="X158" s="45">
        <v>6.16</v>
      </c>
      <c r="Y158" s="45">
        <v>9.06</v>
      </c>
      <c r="Z158" s="46">
        <v>73175.199999999997</v>
      </c>
      <c r="AA158" s="46">
        <v>39413.424280649742</v>
      </c>
      <c r="AB158" s="47">
        <f>_xlfn.XLOOKUP($F158,Main_OG!$D$1:$D$766,Main_OG!AJ$1:AJ$766,"")</f>
        <v>63985540</v>
      </c>
      <c r="AC158" s="47">
        <f>_xlfn.XLOOKUP($F158,Main_OG!$D$1:$D$766,Main_OG!AK$1:AK$766,"")</f>
        <v>654538</v>
      </c>
      <c r="AD158" s="47">
        <f>_xlfn.XLOOKUP($F158,Main_OG!$D$1:$D$766,Main_OG!AL$1:AL$766,"")</f>
        <v>5205712</v>
      </c>
      <c r="AE158" s="47">
        <f>_xlfn.XLOOKUP($F158,Main_OG!$D$1:$D$766,Main_OG!AM$1:AM$766,"")</f>
        <v>0</v>
      </c>
      <c r="AF158" s="48">
        <f>_xlfn.XLOOKUP($F158,Main_OG!$D$1:$D$766,Main_OG!Z$1:Z$766,"")</f>
        <v>0</v>
      </c>
      <c r="AG158" s="48">
        <f>_xlfn.XLOOKUP($F158,Main_OG!$D$1:$D$766,Main_OG!AA$1:AA$766,"")</f>
        <v>2.3089180475565318</v>
      </c>
      <c r="AH158" s="48">
        <f>_xlfn.XLOOKUP($F158,Main_OG!$D$1:$D$766,Main_OG!AB$1:AB$766,"")</f>
        <v>22.758921780738341</v>
      </c>
      <c r="AI158" s="48">
        <f>_xlfn.XLOOKUP($F158,Main_OG!$D$1:$D$766,Main_OG!AC$1:AC$766,"")</f>
        <v>4.6524343752411106</v>
      </c>
      <c r="AJ158" s="48">
        <f>_xlfn.XLOOKUP($F158,Main_OG!$D$1:$D$766,Main_OG!AD$1:AD$766,"")</f>
        <v>0.75949643062398253</v>
      </c>
    </row>
    <row r="159" spans="2:36" x14ac:dyDescent="0.35">
      <c r="B159" s="36" t="s">
        <v>1117</v>
      </c>
      <c r="C159" s="45" t="s">
        <v>219</v>
      </c>
      <c r="D159" s="45" t="s">
        <v>4385</v>
      </c>
      <c r="E159" s="36" t="s">
        <v>1117</v>
      </c>
      <c r="F159" s="36" t="str">
        <f t="shared" si="6"/>
        <v>2012_VA</v>
      </c>
      <c r="G159" s="45">
        <v>2012</v>
      </c>
      <c r="H159" s="45">
        <f>_xlfn.XLOOKUP(J159,Main_OG!$B$1:$B$766,Main_OG!$O$1:$O$766,"")</f>
        <v>1</v>
      </c>
      <c r="I159" s="45">
        <f>_xlfn.XLOOKUP(F159,Main_OG!$D$1:$D$766,Main_OG!$J$1:$J$766,"")</f>
        <v>1</v>
      </c>
      <c r="J159" s="45" t="s">
        <v>219</v>
      </c>
      <c r="K159" s="45" t="str">
        <f t="shared" si="7"/>
        <v>Appalachian Power Co_VA</v>
      </c>
      <c r="L159" s="45" t="str">
        <f t="shared" si="8"/>
        <v>Appalachian Power Co_VA</v>
      </c>
      <c r="M159" s="45" t="s">
        <v>1130</v>
      </c>
      <c r="N159" s="45">
        <v>0</v>
      </c>
      <c r="O159" s="45">
        <v>74312</v>
      </c>
      <c r="P159" s="45">
        <v>1911</v>
      </c>
      <c r="Q159" s="45">
        <v>446806</v>
      </c>
      <c r="R159" s="45">
        <v>0</v>
      </c>
      <c r="S159" s="45">
        <v>3992206</v>
      </c>
      <c r="T159" s="45">
        <v>5501962</v>
      </c>
      <c r="U159" s="45">
        <v>6029825</v>
      </c>
      <c r="V159" s="45">
        <v>0</v>
      </c>
      <c r="W159" s="45">
        <v>8.5606304000000009</v>
      </c>
      <c r="X159" s="45">
        <v>6.5251814000000001</v>
      </c>
      <c r="Y159" s="45">
        <v>10.714059000000001</v>
      </c>
      <c r="Z159" s="46">
        <v>483041.4</v>
      </c>
      <c r="AA159" s="46">
        <v>58997.739957320075</v>
      </c>
      <c r="AB159" s="47">
        <f>_xlfn.XLOOKUP($F159,Main_OG!$D$1:$D$766,Main_OG!AJ$1:AJ$766,"")</f>
        <v>12425550</v>
      </c>
      <c r="AC159" s="47">
        <f>_xlfn.XLOOKUP($F159,Main_OG!$D$1:$D$766,Main_OG!AK$1:AK$766,"")</f>
        <v>1248432</v>
      </c>
      <c r="AD159" s="47">
        <f>_xlfn.XLOOKUP($F159,Main_OG!$D$1:$D$766,Main_OG!AL$1:AL$766,"")</f>
        <v>379520564</v>
      </c>
      <c r="AE159" s="47">
        <f>_xlfn.XLOOKUP($F159,Main_OG!$D$1:$D$766,Main_OG!AM$1:AM$766,"")</f>
        <v>28723390</v>
      </c>
      <c r="AF159" s="48">
        <f>_xlfn.XLOOKUP($F159,Main_OG!$D$1:$D$766,Main_OG!Z$1:Z$766,"")</f>
        <v>2.17</v>
      </c>
      <c r="AG159" s="48">
        <f>_xlfn.XLOOKUP($F159,Main_OG!$D$1:$D$766,Main_OG!AA$1:AA$766,"")</f>
        <v>2.324237813104427</v>
      </c>
      <c r="AH159" s="48">
        <f>_xlfn.XLOOKUP($F159,Main_OG!$D$1:$D$766,Main_OG!AB$1:AB$766,"")</f>
        <v>23.49195884567845</v>
      </c>
      <c r="AI159" s="48">
        <f>_xlfn.XLOOKUP($F159,Main_OG!$D$1:$D$766,Main_OG!AC$1:AC$766,"")</f>
        <v>3.503818060367514</v>
      </c>
      <c r="AJ159" s="48">
        <f>_xlfn.XLOOKUP($F159,Main_OG!$D$1:$D$766,Main_OG!AD$1:AD$766,"")</f>
        <v>0.75442193202762442</v>
      </c>
    </row>
    <row r="160" spans="2:36" x14ac:dyDescent="0.35">
      <c r="B160" s="36" t="s">
        <v>1117</v>
      </c>
      <c r="C160" s="45" t="s">
        <v>730</v>
      </c>
      <c r="D160" s="45" t="s">
        <v>4385</v>
      </c>
      <c r="E160" s="36" t="s">
        <v>1117</v>
      </c>
      <c r="F160" s="36" t="str">
        <f t="shared" si="6"/>
        <v>2012_WV</v>
      </c>
      <c r="G160" s="45">
        <v>2012</v>
      </c>
      <c r="H160" s="45">
        <f>_xlfn.XLOOKUP(J160,Main_OG!$B$1:$B$766,Main_OG!$O$1:$O$766,"")</f>
        <v>1</v>
      </c>
      <c r="I160" s="45">
        <f>_xlfn.XLOOKUP(F160,Main_OG!$D$1:$D$766,Main_OG!$J$1:$J$766,"")</f>
        <v>1</v>
      </c>
      <c r="J160" s="45" t="s">
        <v>730</v>
      </c>
      <c r="K160" s="45" t="str">
        <f t="shared" si="7"/>
        <v>Appalachian Power Co_WV</v>
      </c>
      <c r="L160" s="45" t="str">
        <f t="shared" si="8"/>
        <v>Appalachian Power Co_WV</v>
      </c>
      <c r="M160" s="45" t="s">
        <v>1131</v>
      </c>
      <c r="N160" s="45">
        <v>0</v>
      </c>
      <c r="O160" s="45">
        <v>66322</v>
      </c>
      <c r="P160" s="45">
        <v>2410</v>
      </c>
      <c r="Q160" s="45">
        <v>368415</v>
      </c>
      <c r="R160" s="45">
        <v>0</v>
      </c>
      <c r="S160" s="45">
        <v>3621542</v>
      </c>
      <c r="T160" s="45">
        <v>5275550</v>
      </c>
      <c r="U160" s="45">
        <v>5364795</v>
      </c>
      <c r="V160" s="45">
        <v>0</v>
      </c>
      <c r="W160" s="45">
        <v>8.4729101999999994</v>
      </c>
      <c r="X160" s="45">
        <v>6.4949247000000003</v>
      </c>
      <c r="Y160" s="45">
        <v>9.5723509</v>
      </c>
      <c r="Z160" s="46">
        <v>73124.5</v>
      </c>
      <c r="AA160" s="46">
        <v>39368.304650579346</v>
      </c>
      <c r="AB160" s="47">
        <f>_xlfn.XLOOKUP($F160,Main_OG!$D$1:$D$766,Main_OG!AJ$1:AJ$766,"")</f>
        <v>59041922</v>
      </c>
      <c r="AC160" s="47">
        <f>_xlfn.XLOOKUP($F160,Main_OG!$D$1:$D$766,Main_OG!AK$1:AK$766,"")</f>
        <v>500642</v>
      </c>
      <c r="AD160" s="47">
        <f>_xlfn.XLOOKUP($F160,Main_OG!$D$1:$D$766,Main_OG!AL$1:AL$766,"")</f>
        <v>4842878</v>
      </c>
      <c r="AE160" s="47">
        <f>_xlfn.XLOOKUP($F160,Main_OG!$D$1:$D$766,Main_OG!AM$1:AM$766,"")</f>
        <v>0</v>
      </c>
      <c r="AF160" s="48">
        <f>_xlfn.XLOOKUP($F160,Main_OG!$D$1:$D$766,Main_OG!Z$1:Z$766,"")</f>
        <v>0</v>
      </c>
      <c r="AG160" s="48">
        <f>_xlfn.XLOOKUP($F160,Main_OG!$D$1:$D$766,Main_OG!AA$1:AA$766,"")</f>
        <v>2.324237813104427</v>
      </c>
      <c r="AH160" s="48">
        <f>_xlfn.XLOOKUP($F160,Main_OG!$D$1:$D$766,Main_OG!AB$1:AB$766,"")</f>
        <v>23.49195884567845</v>
      </c>
      <c r="AI160" s="48">
        <f>_xlfn.XLOOKUP($F160,Main_OG!$D$1:$D$766,Main_OG!AC$1:AC$766,"")</f>
        <v>3.503818060367514</v>
      </c>
      <c r="AJ160" s="48">
        <f>_xlfn.XLOOKUP($F160,Main_OG!$D$1:$D$766,Main_OG!AD$1:AD$766,"")</f>
        <v>0.75442193202762442</v>
      </c>
    </row>
    <row r="161" spans="2:36" x14ac:dyDescent="0.35">
      <c r="B161" s="36" t="s">
        <v>1117</v>
      </c>
      <c r="C161" s="45" t="s">
        <v>219</v>
      </c>
      <c r="D161" s="45" t="s">
        <v>4385</v>
      </c>
      <c r="E161" s="36" t="s">
        <v>1117</v>
      </c>
      <c r="F161" s="36" t="str">
        <f t="shared" si="6"/>
        <v>2013_VA</v>
      </c>
      <c r="G161" s="45">
        <v>2013</v>
      </c>
      <c r="H161" s="45">
        <f>_xlfn.XLOOKUP(J161,Main_OG!$B$1:$B$766,Main_OG!$O$1:$O$766,"")</f>
        <v>1</v>
      </c>
      <c r="I161" s="45">
        <f>_xlfn.XLOOKUP(F161,Main_OG!$D$1:$D$766,Main_OG!$J$1:$J$766,"")</f>
        <v>1</v>
      </c>
      <c r="J161" s="45" t="s">
        <v>219</v>
      </c>
      <c r="K161" s="45" t="str">
        <f t="shared" si="7"/>
        <v>Appalachian Power Co_VA</v>
      </c>
      <c r="L161" s="45" t="str">
        <f t="shared" si="8"/>
        <v>Appalachian Power Co_VA</v>
      </c>
      <c r="M161" s="45" t="s">
        <v>1132</v>
      </c>
      <c r="N161" s="45">
        <v>0</v>
      </c>
      <c r="O161" s="45">
        <v>74664</v>
      </c>
      <c r="P161" s="45">
        <v>1906</v>
      </c>
      <c r="Q161" s="45">
        <v>447428</v>
      </c>
      <c r="R161" s="45">
        <v>0</v>
      </c>
      <c r="S161" s="45">
        <v>4011928</v>
      </c>
      <c r="T161" s="45">
        <v>5474203</v>
      </c>
      <c r="U161" s="45">
        <v>6297314</v>
      </c>
      <c r="V161" s="45">
        <v>0</v>
      </c>
      <c r="W161" s="45">
        <v>8.8523771999999994</v>
      </c>
      <c r="X161" s="45">
        <v>6.7853713000000004</v>
      </c>
      <c r="Y161" s="45">
        <v>10.958069</v>
      </c>
      <c r="Z161" s="46">
        <v>488741.3</v>
      </c>
      <c r="AA161" s="46">
        <v>59199.31306983003</v>
      </c>
      <c r="AB161" s="47">
        <f>_xlfn.XLOOKUP($F161,Main_OG!$D$1:$D$766,Main_OG!AJ$1:AJ$766,"")</f>
        <v>19109332</v>
      </c>
      <c r="AC161" s="47">
        <f>_xlfn.XLOOKUP($F161,Main_OG!$D$1:$D$766,Main_OG!AK$1:AK$766,"")</f>
        <v>1084784</v>
      </c>
      <c r="AD161" s="47">
        <f>_xlfn.XLOOKUP($F161,Main_OG!$D$1:$D$766,Main_OG!AL$1:AL$766,"")</f>
        <v>344003840</v>
      </c>
      <c r="AE161" s="47">
        <f>_xlfn.XLOOKUP($F161,Main_OG!$D$1:$D$766,Main_OG!AM$1:AM$766,"")</f>
        <v>29326231</v>
      </c>
      <c r="AF161" s="48">
        <f>_xlfn.XLOOKUP($F161,Main_OG!$D$1:$D$766,Main_OG!Z$1:Z$766,"")</f>
        <v>0</v>
      </c>
      <c r="AG161" s="48">
        <f>_xlfn.XLOOKUP($F161,Main_OG!$D$1:$D$766,Main_OG!AA$1:AA$766,"")</f>
        <v>3.32</v>
      </c>
      <c r="AH161" s="48">
        <f>_xlfn.XLOOKUP($F161,Main_OG!$D$1:$D$766,Main_OG!AB$1:AB$766,"")</f>
        <v>20.97</v>
      </c>
      <c r="AI161" s="48">
        <f>_xlfn.XLOOKUP($F161,Main_OG!$D$1:$D$766,Main_OG!AC$1:AC$766,"")</f>
        <v>4.1500000000000004</v>
      </c>
      <c r="AJ161" s="48">
        <f>_xlfn.XLOOKUP($F161,Main_OG!$D$1:$D$766,Main_OG!AD$1:AD$766,"")</f>
        <v>0.71</v>
      </c>
    </row>
    <row r="162" spans="2:36" x14ac:dyDescent="0.35">
      <c r="B162" s="36" t="s">
        <v>1117</v>
      </c>
      <c r="C162" s="45" t="s">
        <v>730</v>
      </c>
      <c r="D162" s="45" t="s">
        <v>4385</v>
      </c>
      <c r="E162" s="36" t="s">
        <v>1117</v>
      </c>
      <c r="F162" s="36" t="str">
        <f t="shared" si="6"/>
        <v>2013_WV</v>
      </c>
      <c r="G162" s="45">
        <v>2013</v>
      </c>
      <c r="H162" s="45">
        <f>_xlfn.XLOOKUP(J162,Main_OG!$B$1:$B$766,Main_OG!$O$1:$O$766,"")</f>
        <v>1</v>
      </c>
      <c r="I162" s="45">
        <f>_xlfn.XLOOKUP(F162,Main_OG!$D$1:$D$766,Main_OG!$J$1:$J$766,"")</f>
        <v>1</v>
      </c>
      <c r="J162" s="45" t="s">
        <v>730</v>
      </c>
      <c r="K162" s="45" t="str">
        <f t="shared" si="7"/>
        <v>Appalachian Power Co_WV</v>
      </c>
      <c r="L162" s="45" t="str">
        <f t="shared" si="8"/>
        <v>Appalachian Power Co_WV</v>
      </c>
      <c r="M162" s="45" t="s">
        <v>1133</v>
      </c>
      <c r="N162" s="45">
        <v>0</v>
      </c>
      <c r="O162" s="45">
        <v>66330</v>
      </c>
      <c r="P162" s="45">
        <v>2386</v>
      </c>
      <c r="Q162" s="45">
        <v>366586</v>
      </c>
      <c r="R162" s="45">
        <v>0</v>
      </c>
      <c r="S162" s="45">
        <v>3650678</v>
      </c>
      <c r="T162" s="45">
        <v>4918677</v>
      </c>
      <c r="U162" s="45">
        <v>5616869</v>
      </c>
      <c r="V162" s="45">
        <v>0</v>
      </c>
      <c r="W162" s="45">
        <v>8.3783341</v>
      </c>
      <c r="X162" s="45">
        <v>6.6215162999999997</v>
      </c>
      <c r="Y162" s="45">
        <v>9.4284733999999997</v>
      </c>
      <c r="Z162" s="46">
        <v>73949</v>
      </c>
      <c r="AA162" s="46">
        <v>39869.676423142948</v>
      </c>
      <c r="AB162" s="47">
        <f>_xlfn.XLOOKUP($F162,Main_OG!$D$1:$D$766,Main_OG!AJ$1:AJ$766,"")</f>
        <v>60088330</v>
      </c>
      <c r="AC162" s="47">
        <f>_xlfn.XLOOKUP($F162,Main_OG!$D$1:$D$766,Main_OG!AK$1:AK$766,"")</f>
        <v>539786</v>
      </c>
      <c r="AD162" s="47">
        <f>_xlfn.XLOOKUP($F162,Main_OG!$D$1:$D$766,Main_OG!AL$1:AL$766,"")</f>
        <v>5675694</v>
      </c>
      <c r="AE162" s="47">
        <f>_xlfn.XLOOKUP($F162,Main_OG!$D$1:$D$766,Main_OG!AM$1:AM$766,"")</f>
        <v>0</v>
      </c>
      <c r="AF162" s="48">
        <f>_xlfn.XLOOKUP($F162,Main_OG!$D$1:$D$766,Main_OG!Z$1:Z$766,"")</f>
        <v>2.5299999999999998</v>
      </c>
      <c r="AG162" s="48">
        <f>_xlfn.XLOOKUP($F162,Main_OG!$D$1:$D$766,Main_OG!AA$1:AA$766,"")</f>
        <v>2.3089180475565318</v>
      </c>
      <c r="AH162" s="48">
        <f>_xlfn.XLOOKUP($F162,Main_OG!$D$1:$D$766,Main_OG!AB$1:AB$766,"")</f>
        <v>23.43</v>
      </c>
      <c r="AI162" s="48">
        <f>_xlfn.XLOOKUP($F162,Main_OG!$D$1:$D$766,Main_OG!AC$1:AC$766,"")</f>
        <v>4.4043332512284126</v>
      </c>
      <c r="AJ162" s="48">
        <f>_xlfn.XLOOKUP($F162,Main_OG!$D$1:$D$766,Main_OG!AD$1:AD$766,"")</f>
        <v>0.73100116927520231</v>
      </c>
    </row>
    <row r="163" spans="2:36" x14ac:dyDescent="0.35">
      <c r="B163" s="36" t="s">
        <v>1117</v>
      </c>
      <c r="C163" s="45" t="s">
        <v>219</v>
      </c>
      <c r="D163" s="45" t="s">
        <v>4385</v>
      </c>
      <c r="E163" s="36" t="s">
        <v>1117</v>
      </c>
      <c r="F163" s="36" t="str">
        <f t="shared" si="6"/>
        <v>2014_VA</v>
      </c>
      <c r="G163" s="45">
        <v>2014</v>
      </c>
      <c r="H163" s="45">
        <f>_xlfn.XLOOKUP(J163,Main_OG!$B$1:$B$766,Main_OG!$O$1:$O$766,"")</f>
        <v>1</v>
      </c>
      <c r="I163" s="45">
        <f>_xlfn.XLOOKUP(F163,Main_OG!$D$1:$D$766,Main_OG!$J$1:$J$766,"")</f>
        <v>1</v>
      </c>
      <c r="J163" s="45" t="s">
        <v>219</v>
      </c>
      <c r="K163" s="45" t="str">
        <f t="shared" si="7"/>
        <v>Appalachian Power Co_VA</v>
      </c>
      <c r="L163" s="45" t="str">
        <f t="shared" si="8"/>
        <v>Appalachian Power Co_VA</v>
      </c>
      <c r="M163" s="45" t="s">
        <v>1134</v>
      </c>
      <c r="N163" s="45">
        <v>0</v>
      </c>
      <c r="O163" s="45">
        <v>74952</v>
      </c>
      <c r="P163" s="45">
        <v>1900</v>
      </c>
      <c r="Q163" s="45">
        <v>447766</v>
      </c>
      <c r="R163" s="45">
        <v>0</v>
      </c>
      <c r="S163" s="45">
        <v>4013267</v>
      </c>
      <c r="T163" s="45">
        <v>5479827</v>
      </c>
      <c r="U163" s="45">
        <v>6461192</v>
      </c>
      <c r="V163" s="45">
        <v>0</v>
      </c>
      <c r="W163" s="45">
        <v>9.2218634000000002</v>
      </c>
      <c r="X163" s="45">
        <v>7.0358425999999996</v>
      </c>
      <c r="Y163" s="45">
        <v>11.297869</v>
      </c>
      <c r="Z163" s="46">
        <v>488918.6</v>
      </c>
      <c r="AA163" s="46">
        <v>58796.550509113782</v>
      </c>
      <c r="AB163" s="47">
        <f>_xlfn.XLOOKUP($F163,Main_OG!$D$1:$D$766,Main_OG!AJ$1:AJ$766,"")</f>
        <v>18562700</v>
      </c>
      <c r="AC163" s="47">
        <f>_xlfn.XLOOKUP($F163,Main_OG!$D$1:$D$766,Main_OG!AK$1:AK$766,"")</f>
        <v>4217418</v>
      </c>
      <c r="AD163" s="47">
        <f>_xlfn.XLOOKUP($F163,Main_OG!$D$1:$D$766,Main_OG!AL$1:AL$766,"")</f>
        <v>319620480</v>
      </c>
      <c r="AE163" s="47">
        <f>_xlfn.XLOOKUP($F163,Main_OG!$D$1:$D$766,Main_OG!AM$1:AM$766,"")</f>
        <v>30220977</v>
      </c>
      <c r="AF163" s="48">
        <f>_xlfn.XLOOKUP($F163,Main_OG!$D$1:$D$766,Main_OG!Z$1:Z$766,"")</f>
        <v>0</v>
      </c>
      <c r="AG163" s="48">
        <f>_xlfn.XLOOKUP($F163,Main_OG!$D$1:$D$766,Main_OG!AA$1:AA$766,"")</f>
        <v>2.322195177698041</v>
      </c>
      <c r="AH163" s="48">
        <f>_xlfn.XLOOKUP($F163,Main_OG!$D$1:$D$766,Main_OG!AB$1:AB$766,"")</f>
        <v>22.19</v>
      </c>
      <c r="AI163" s="48">
        <f>_xlfn.XLOOKUP($F163,Main_OG!$D$1:$D$766,Main_OG!AC$1:AC$766,"")</f>
        <v>4.9924248044436963</v>
      </c>
      <c r="AJ163" s="48">
        <f>_xlfn.XLOOKUP($F163,Main_OG!$D$1:$D$766,Main_OG!AD$1:AD$766,"")</f>
        <v>0.68548682032632846</v>
      </c>
    </row>
    <row r="164" spans="2:36" x14ac:dyDescent="0.35">
      <c r="B164" s="36" t="s">
        <v>1117</v>
      </c>
      <c r="C164" s="45" t="s">
        <v>730</v>
      </c>
      <c r="D164" s="45" t="s">
        <v>4385</v>
      </c>
      <c r="E164" s="36" t="s">
        <v>1117</v>
      </c>
      <c r="F164" s="36" t="str">
        <f t="shared" si="6"/>
        <v>2014_WV</v>
      </c>
      <c r="G164" s="45">
        <v>2014</v>
      </c>
      <c r="H164" s="45">
        <f>_xlfn.XLOOKUP(J164,Main_OG!$B$1:$B$766,Main_OG!$O$1:$O$766,"")</f>
        <v>1</v>
      </c>
      <c r="I164" s="45">
        <f>_xlfn.XLOOKUP(F164,Main_OG!$D$1:$D$766,Main_OG!$J$1:$J$766,"")</f>
        <v>1</v>
      </c>
      <c r="J164" s="45" t="s">
        <v>730</v>
      </c>
      <c r="K164" s="45" t="str">
        <f t="shared" si="7"/>
        <v>Appalachian Power Co_WV</v>
      </c>
      <c r="L164" s="45" t="str">
        <f t="shared" si="8"/>
        <v>Appalachian Power Co_WV</v>
      </c>
      <c r="M164" s="45" t="s">
        <v>1135</v>
      </c>
      <c r="N164" s="45">
        <v>0</v>
      </c>
      <c r="O164" s="45">
        <v>66313</v>
      </c>
      <c r="P164" s="45">
        <v>2374</v>
      </c>
      <c r="Q164" s="45">
        <v>364704</v>
      </c>
      <c r="R164" s="45">
        <v>0</v>
      </c>
      <c r="S164" s="45">
        <v>3637041</v>
      </c>
      <c r="T164" s="45">
        <v>4826478</v>
      </c>
      <c r="U164" s="45">
        <v>5721741</v>
      </c>
      <c r="V164" s="45">
        <v>0</v>
      </c>
      <c r="W164" s="45">
        <v>8.1944085999999992</v>
      </c>
      <c r="X164" s="45">
        <v>6.3172566000000003</v>
      </c>
      <c r="Y164" s="45">
        <v>9.2156566000000009</v>
      </c>
      <c r="Z164" s="46">
        <v>74111.3</v>
      </c>
      <c r="AA164" s="46">
        <v>40047.844743967937</v>
      </c>
      <c r="AB164" s="47">
        <f>_xlfn.XLOOKUP($F164,Main_OG!$D$1:$D$766,Main_OG!AJ$1:AJ$766,"")</f>
        <v>63836968</v>
      </c>
      <c r="AC164" s="47">
        <f>_xlfn.XLOOKUP($F164,Main_OG!$D$1:$D$766,Main_OG!AK$1:AK$766,"")</f>
        <v>567860</v>
      </c>
      <c r="AD164" s="47">
        <f>_xlfn.XLOOKUP($F164,Main_OG!$D$1:$D$766,Main_OG!AL$1:AL$766,"")</f>
        <v>13418984</v>
      </c>
      <c r="AE164" s="47">
        <f>_xlfn.XLOOKUP($F164,Main_OG!$D$1:$D$766,Main_OG!AM$1:AM$766,"")</f>
        <v>0</v>
      </c>
      <c r="AF164" s="48">
        <f>_xlfn.XLOOKUP($F164,Main_OG!$D$1:$D$766,Main_OG!Z$1:Z$766,"")</f>
        <v>2.4700000000000002</v>
      </c>
      <c r="AG164" s="48">
        <f>_xlfn.XLOOKUP($F164,Main_OG!$D$1:$D$766,Main_OG!AA$1:AA$766,"")</f>
        <v>2.4</v>
      </c>
      <c r="AH164" s="48">
        <f>_xlfn.XLOOKUP($F164,Main_OG!$D$1:$D$766,Main_OG!AB$1:AB$766,"")</f>
        <v>20.48845299552563</v>
      </c>
      <c r="AI164" s="48">
        <f>_xlfn.XLOOKUP($F164,Main_OG!$D$1:$D$766,Main_OG!AC$1:AC$766,"")</f>
        <v>4.9924248044436963</v>
      </c>
      <c r="AJ164" s="48">
        <f>_xlfn.XLOOKUP($F164,Main_OG!$D$1:$D$766,Main_OG!AD$1:AD$766,"")</f>
        <v>0.68548682032632846</v>
      </c>
    </row>
    <row r="165" spans="2:36" x14ac:dyDescent="0.35">
      <c r="B165" s="36" t="s">
        <v>1117</v>
      </c>
      <c r="C165" s="45" t="s">
        <v>219</v>
      </c>
      <c r="D165" s="45" t="s">
        <v>4385</v>
      </c>
      <c r="E165" s="36" t="s">
        <v>1117</v>
      </c>
      <c r="F165" s="36" t="str">
        <f t="shared" si="6"/>
        <v>2015_VA</v>
      </c>
      <c r="G165" s="45">
        <v>2015</v>
      </c>
      <c r="H165" s="45">
        <f>_xlfn.XLOOKUP(J165,Main_OG!$B$1:$B$766,Main_OG!$O$1:$O$766,"")</f>
        <v>1</v>
      </c>
      <c r="I165" s="45">
        <f>_xlfn.XLOOKUP(F165,Main_OG!$D$1:$D$766,Main_OG!$J$1:$J$766,"")</f>
        <v>1</v>
      </c>
      <c r="J165" s="45" t="s">
        <v>219</v>
      </c>
      <c r="K165" s="45" t="str">
        <f t="shared" si="7"/>
        <v>Appalachian Power Co_VA</v>
      </c>
      <c r="L165" s="45" t="str">
        <f t="shared" si="8"/>
        <v>Appalachian Power Co_VA</v>
      </c>
      <c r="M165" s="45" t="s">
        <v>1136</v>
      </c>
      <c r="N165" s="45">
        <v>0</v>
      </c>
      <c r="O165" s="45">
        <v>75307</v>
      </c>
      <c r="P165" s="45">
        <v>1883</v>
      </c>
      <c r="Q165" s="45">
        <v>448402</v>
      </c>
      <c r="R165" s="45">
        <v>0</v>
      </c>
      <c r="S165" s="45">
        <v>3956693</v>
      </c>
      <c r="T165" s="45">
        <v>5296384</v>
      </c>
      <c r="U165" s="45">
        <v>6138299</v>
      </c>
      <c r="V165" s="45">
        <v>0</v>
      </c>
      <c r="W165" s="45">
        <v>9.0899394999999998</v>
      </c>
      <c r="X165" s="45">
        <v>6.9489296999999999</v>
      </c>
      <c r="Y165" s="45">
        <v>11.232868</v>
      </c>
      <c r="Z165" s="46">
        <v>498943.6</v>
      </c>
      <c r="AA165" s="46">
        <v>59630.158009098035</v>
      </c>
      <c r="AB165" s="47">
        <f>_xlfn.XLOOKUP($F165,Main_OG!$D$1:$D$766,Main_OG!AJ$1:AJ$766,"")</f>
        <v>15173416</v>
      </c>
      <c r="AC165" s="47">
        <f>_xlfn.XLOOKUP($F165,Main_OG!$D$1:$D$766,Main_OG!AK$1:AK$766,"")</f>
        <v>3813432</v>
      </c>
      <c r="AD165" s="47">
        <f>_xlfn.XLOOKUP($F165,Main_OG!$D$1:$D$766,Main_OG!AL$1:AL$766,"")</f>
        <v>489519032</v>
      </c>
      <c r="AE165" s="47">
        <f>_xlfn.XLOOKUP($F165,Main_OG!$D$1:$D$766,Main_OG!AM$1:AM$766,"")</f>
        <v>28060358</v>
      </c>
      <c r="AF165" s="48">
        <f>_xlfn.XLOOKUP($F165,Main_OG!$D$1:$D$766,Main_OG!Z$1:Z$766,"")</f>
        <v>0</v>
      </c>
      <c r="AG165" s="48">
        <f>_xlfn.XLOOKUP($F165,Main_OG!$D$1:$D$766,Main_OG!AA$1:AA$766,"")</f>
        <v>2.95</v>
      </c>
      <c r="AH165" s="48">
        <f>_xlfn.XLOOKUP($F165,Main_OG!$D$1:$D$766,Main_OG!AB$1:AB$766,"")</f>
        <v>12.08771849023859</v>
      </c>
      <c r="AI165" s="48">
        <f>_xlfn.XLOOKUP($F165,Main_OG!$D$1:$D$766,Main_OG!AC$1:AC$766,"")</f>
        <v>3.3843619636206599</v>
      </c>
      <c r="AJ165" s="48">
        <f>_xlfn.XLOOKUP($F165,Main_OG!$D$1:$D$766,Main_OG!AD$1:AD$766,"")</f>
        <v>0.66963877086385626</v>
      </c>
    </row>
    <row r="166" spans="2:36" x14ac:dyDescent="0.35">
      <c r="B166" s="36" t="s">
        <v>1117</v>
      </c>
      <c r="C166" s="45" t="s">
        <v>730</v>
      </c>
      <c r="D166" s="45" t="s">
        <v>4385</v>
      </c>
      <c r="E166" s="36" t="s">
        <v>1117</v>
      </c>
      <c r="F166" s="36" t="str">
        <f t="shared" si="6"/>
        <v>2015_WV</v>
      </c>
      <c r="G166" s="45">
        <v>2015</v>
      </c>
      <c r="H166" s="45">
        <f>_xlfn.XLOOKUP(J166,Main_OG!$B$1:$B$766,Main_OG!$O$1:$O$766,"")</f>
        <v>1</v>
      </c>
      <c r="I166" s="45">
        <f>_xlfn.XLOOKUP(F166,Main_OG!$D$1:$D$766,Main_OG!$J$1:$J$766,"")</f>
        <v>1</v>
      </c>
      <c r="J166" s="45" t="s">
        <v>730</v>
      </c>
      <c r="K166" s="45" t="str">
        <f t="shared" si="7"/>
        <v>Appalachian Power Co_WV</v>
      </c>
      <c r="L166" s="45" t="str">
        <f t="shared" si="8"/>
        <v>Appalachian Power Co_WV</v>
      </c>
      <c r="M166" s="45" t="s">
        <v>1137</v>
      </c>
      <c r="N166" s="45">
        <v>0</v>
      </c>
      <c r="O166" s="45">
        <v>66288</v>
      </c>
      <c r="P166" s="45">
        <v>2322</v>
      </c>
      <c r="Q166" s="45">
        <v>362339</v>
      </c>
      <c r="R166" s="45">
        <v>0</v>
      </c>
      <c r="S166" s="45">
        <v>3552675</v>
      </c>
      <c r="T166" s="45">
        <v>4510152</v>
      </c>
      <c r="U166" s="45">
        <v>5356583</v>
      </c>
      <c r="V166" s="45">
        <v>0</v>
      </c>
      <c r="W166" s="45">
        <v>8.5554124999999992</v>
      </c>
      <c r="X166" s="45">
        <v>6.4020014999999999</v>
      </c>
      <c r="Y166" s="45">
        <v>10.059305</v>
      </c>
      <c r="Z166" s="46">
        <v>74261.399999999994</v>
      </c>
      <c r="AA166" s="46">
        <v>40286.502919712781</v>
      </c>
      <c r="AB166" s="47">
        <f>_xlfn.XLOOKUP($F166,Main_OG!$D$1:$D$766,Main_OG!AJ$1:AJ$766,"")</f>
        <v>56362046</v>
      </c>
      <c r="AC166" s="47">
        <f>_xlfn.XLOOKUP($F166,Main_OG!$D$1:$D$766,Main_OG!AK$1:AK$766,"")</f>
        <v>494304</v>
      </c>
      <c r="AD166" s="47">
        <f>_xlfn.XLOOKUP($F166,Main_OG!$D$1:$D$766,Main_OG!AL$1:AL$766,"")</f>
        <v>26437996</v>
      </c>
      <c r="AE166" s="47">
        <f>_xlfn.XLOOKUP($F166,Main_OG!$D$1:$D$766,Main_OG!AM$1:AM$766,"")</f>
        <v>0</v>
      </c>
      <c r="AF166" s="48">
        <f>_xlfn.XLOOKUP($F166,Main_OG!$D$1:$D$766,Main_OG!Z$1:Z$766,"")</f>
        <v>0</v>
      </c>
      <c r="AG166" s="48">
        <f>_xlfn.XLOOKUP($F166,Main_OG!$D$1:$D$766,Main_OG!AA$1:AA$766,"")</f>
        <v>2.31</v>
      </c>
      <c r="AH166" s="48">
        <f>_xlfn.XLOOKUP($F166,Main_OG!$D$1:$D$766,Main_OG!AB$1:AB$766,"")</f>
        <v>12.08771849023859</v>
      </c>
      <c r="AI166" s="48">
        <f>_xlfn.XLOOKUP($F166,Main_OG!$D$1:$D$766,Main_OG!AC$1:AC$766,"")</f>
        <v>3.3843619636206599</v>
      </c>
      <c r="AJ166" s="48">
        <f>_xlfn.XLOOKUP($F166,Main_OG!$D$1:$D$766,Main_OG!AD$1:AD$766,"")</f>
        <v>0.66963877086385626</v>
      </c>
    </row>
    <row r="167" spans="2:36" x14ac:dyDescent="0.35">
      <c r="B167" s="36" t="s">
        <v>1117</v>
      </c>
      <c r="C167" s="45" t="s">
        <v>219</v>
      </c>
      <c r="D167" s="45" t="s">
        <v>4385</v>
      </c>
      <c r="E167" s="36" t="s">
        <v>1117</v>
      </c>
      <c r="F167" s="36" t="str">
        <f t="shared" si="6"/>
        <v>2016_VA</v>
      </c>
      <c r="G167" s="45">
        <v>2016</v>
      </c>
      <c r="H167" s="45">
        <f>_xlfn.XLOOKUP(J167,Main_OG!$B$1:$B$766,Main_OG!$O$1:$O$766,"")</f>
        <v>1</v>
      </c>
      <c r="I167" s="45">
        <f>_xlfn.XLOOKUP(F167,Main_OG!$D$1:$D$766,Main_OG!$J$1:$J$766,"")</f>
        <v>1</v>
      </c>
      <c r="J167" s="45" t="s">
        <v>219</v>
      </c>
      <c r="K167" s="45" t="str">
        <f t="shared" si="7"/>
        <v>Appalachian Power Co_VA</v>
      </c>
      <c r="L167" s="45" t="str">
        <f t="shared" si="8"/>
        <v>Appalachian Power Co_VA</v>
      </c>
      <c r="M167" s="45" t="s">
        <v>1138</v>
      </c>
      <c r="N167" s="45">
        <v>0</v>
      </c>
      <c r="O167" s="45">
        <v>76007</v>
      </c>
      <c r="P167" s="45">
        <v>1881</v>
      </c>
      <c r="Q167" s="45">
        <v>449723</v>
      </c>
      <c r="R167" s="45">
        <v>0</v>
      </c>
      <c r="S167" s="45">
        <v>4005898</v>
      </c>
      <c r="T167" s="45">
        <v>5208469</v>
      </c>
      <c r="U167" s="45">
        <v>6153226</v>
      </c>
      <c r="V167" s="45">
        <v>0</v>
      </c>
      <c r="W167" s="45">
        <v>9.0255668</v>
      </c>
      <c r="X167" s="45">
        <v>6.7726236000000002</v>
      </c>
      <c r="Y167" s="45">
        <v>11.353329</v>
      </c>
      <c r="Z167" s="46">
        <v>505107.7</v>
      </c>
      <c r="AA167" s="46">
        <v>60005.778334121955</v>
      </c>
      <c r="AB167" s="47">
        <f>_xlfn.XLOOKUP($F167,Main_OG!$D$1:$D$766,Main_OG!AJ$1:AJ$766,"")</f>
        <v>15040948</v>
      </c>
      <c r="AC167" s="47">
        <f>_xlfn.XLOOKUP($F167,Main_OG!$D$1:$D$766,Main_OG!AK$1:AK$766,"")</f>
        <v>1973510</v>
      </c>
      <c r="AD167" s="47">
        <f>_xlfn.XLOOKUP($F167,Main_OG!$D$1:$D$766,Main_OG!AL$1:AL$766,"")</f>
        <v>596204680</v>
      </c>
      <c r="AE167" s="47">
        <f>_xlfn.XLOOKUP($F167,Main_OG!$D$1:$D$766,Main_OG!AM$1:AM$766,"")</f>
        <v>29731895</v>
      </c>
      <c r="AF167" s="48">
        <f>_xlfn.XLOOKUP($F167,Main_OG!$D$1:$D$766,Main_OG!Z$1:Z$766,"")</f>
        <v>0</v>
      </c>
      <c r="AG167" s="48">
        <f>_xlfn.XLOOKUP($F167,Main_OG!$D$1:$D$766,Main_OG!AA$1:AA$766,"")</f>
        <v>2.88</v>
      </c>
      <c r="AH167" s="48">
        <f>_xlfn.XLOOKUP($F167,Main_OG!$D$1:$D$766,Main_OG!AB$1:AB$766,"")</f>
        <v>11.309272049594229</v>
      </c>
      <c r="AI167" s="48">
        <f>_xlfn.XLOOKUP($F167,Main_OG!$D$1:$D$766,Main_OG!AC$1:AC$766,"")</f>
        <v>3.07</v>
      </c>
      <c r="AJ167" s="48">
        <f>_xlfn.XLOOKUP($F167,Main_OG!$D$1:$D$766,Main_OG!AD$1:AD$766,"")</f>
        <v>0.65</v>
      </c>
    </row>
    <row r="168" spans="2:36" x14ac:dyDescent="0.35">
      <c r="B168" s="36" t="s">
        <v>1117</v>
      </c>
      <c r="C168" s="45" t="s">
        <v>730</v>
      </c>
      <c r="D168" s="45" t="s">
        <v>4385</v>
      </c>
      <c r="E168" s="36" t="s">
        <v>1117</v>
      </c>
      <c r="F168" s="36" t="str">
        <f t="shared" si="6"/>
        <v>2016_WV</v>
      </c>
      <c r="G168" s="45">
        <v>2016</v>
      </c>
      <c r="H168" s="45">
        <f>_xlfn.XLOOKUP(J168,Main_OG!$B$1:$B$766,Main_OG!$O$1:$O$766,"")</f>
        <v>1</v>
      </c>
      <c r="I168" s="45">
        <f>_xlfn.XLOOKUP(F168,Main_OG!$D$1:$D$766,Main_OG!$J$1:$J$766,"")</f>
        <v>1</v>
      </c>
      <c r="J168" s="45" t="s">
        <v>730</v>
      </c>
      <c r="K168" s="45" t="str">
        <f t="shared" si="7"/>
        <v>Appalachian Power Co_WV</v>
      </c>
      <c r="L168" s="45" t="str">
        <f t="shared" si="8"/>
        <v>Appalachian Power Co_WV</v>
      </c>
      <c r="M168" s="45" t="s">
        <v>1139</v>
      </c>
      <c r="N168" s="45">
        <v>0</v>
      </c>
      <c r="O168" s="45">
        <v>66274</v>
      </c>
      <c r="P168" s="45">
        <v>2273</v>
      </c>
      <c r="Q168" s="45">
        <v>360500</v>
      </c>
      <c r="R168" s="45">
        <v>0</v>
      </c>
      <c r="S168" s="45">
        <v>3547985</v>
      </c>
      <c r="T168" s="45">
        <v>4140263</v>
      </c>
      <c r="U168" s="45">
        <v>5267832</v>
      </c>
      <c r="V168" s="45">
        <v>0</v>
      </c>
      <c r="W168" s="45">
        <v>9.0605230999999993</v>
      </c>
      <c r="X168" s="45">
        <v>6.6618472999999998</v>
      </c>
      <c r="Y168" s="45">
        <v>11.697051</v>
      </c>
      <c r="Z168" s="46">
        <v>73513.3</v>
      </c>
      <c r="AA168" s="46">
        <v>40117.821368834368</v>
      </c>
      <c r="AB168" s="47">
        <f>_xlfn.XLOOKUP($F168,Main_OG!$D$1:$D$766,Main_OG!AJ$1:AJ$766,"")</f>
        <v>58872982</v>
      </c>
      <c r="AC168" s="47">
        <f>_xlfn.XLOOKUP($F168,Main_OG!$D$1:$D$766,Main_OG!AK$1:AK$766,"")</f>
        <v>431672</v>
      </c>
      <c r="AD168" s="47">
        <f>_xlfn.XLOOKUP($F168,Main_OG!$D$1:$D$766,Main_OG!AL$1:AL$766,"")</f>
        <v>22243778</v>
      </c>
      <c r="AE168" s="47">
        <f>_xlfn.XLOOKUP($F168,Main_OG!$D$1:$D$766,Main_OG!AM$1:AM$766,"")</f>
        <v>0</v>
      </c>
      <c r="AF168" s="48">
        <f>_xlfn.XLOOKUP($F168,Main_OG!$D$1:$D$766,Main_OG!Z$1:Z$766,"")</f>
        <v>0</v>
      </c>
      <c r="AG168" s="48">
        <f>_xlfn.XLOOKUP($F168,Main_OG!$D$1:$D$766,Main_OG!AA$1:AA$766,"")</f>
        <v>2.2143440282408582</v>
      </c>
      <c r="AH168" s="48">
        <f>_xlfn.XLOOKUP($F168,Main_OG!$D$1:$D$766,Main_OG!AB$1:AB$766,"")</f>
        <v>11.48</v>
      </c>
      <c r="AI168" s="48">
        <f>_xlfn.XLOOKUP($F168,Main_OG!$D$1:$D$766,Main_OG!AC$1:AC$766,"")</f>
        <v>3.2924726584307722</v>
      </c>
      <c r="AJ168" s="48">
        <f>_xlfn.XLOOKUP($F168,Main_OG!$D$1:$D$766,Main_OG!AD$1:AD$766,"")</f>
        <v>0.65636700530415037</v>
      </c>
    </row>
    <row r="169" spans="2:36" x14ac:dyDescent="0.35">
      <c r="B169" s="36" t="s">
        <v>1117</v>
      </c>
      <c r="C169" s="45" t="s">
        <v>219</v>
      </c>
      <c r="D169" s="45" t="s">
        <v>4385</v>
      </c>
      <c r="E169" s="36" t="s">
        <v>1117</v>
      </c>
      <c r="F169" s="36" t="str">
        <f t="shared" si="6"/>
        <v>2017_VA</v>
      </c>
      <c r="G169" s="45">
        <v>2017</v>
      </c>
      <c r="H169" s="45">
        <f>_xlfn.XLOOKUP(J169,Main_OG!$B$1:$B$766,Main_OG!$O$1:$O$766,"")</f>
        <v>1</v>
      </c>
      <c r="I169" s="45">
        <f>_xlfn.XLOOKUP(F169,Main_OG!$D$1:$D$766,Main_OG!$J$1:$J$766,"")</f>
        <v>1</v>
      </c>
      <c r="J169" s="45" t="s">
        <v>219</v>
      </c>
      <c r="K169" s="45" t="str">
        <f t="shared" si="7"/>
        <v>Appalachian Power Co_VA</v>
      </c>
      <c r="L169" s="45" t="str">
        <f t="shared" si="8"/>
        <v>Appalachian Power Co_VA</v>
      </c>
      <c r="M169" s="45" t="s">
        <v>1140</v>
      </c>
      <c r="N169" s="45">
        <v>0</v>
      </c>
      <c r="O169" s="45">
        <v>76766</v>
      </c>
      <c r="P169" s="45">
        <v>1872</v>
      </c>
      <c r="Q169" s="45">
        <v>451183</v>
      </c>
      <c r="R169" s="45">
        <v>0</v>
      </c>
      <c r="S169" s="45">
        <v>3857530</v>
      </c>
      <c r="T169" s="45">
        <v>5165262</v>
      </c>
      <c r="U169" s="45">
        <v>5845299</v>
      </c>
      <c r="V169" s="45">
        <v>0</v>
      </c>
      <c r="W169" s="45">
        <v>9.0775962999999997</v>
      </c>
      <c r="X169" s="45">
        <v>6.7160774999999999</v>
      </c>
      <c r="Y169" s="45">
        <v>11.440578</v>
      </c>
      <c r="Z169" s="46">
        <v>515167.2</v>
      </c>
      <c r="AA169" s="46">
        <v>60815.314724535245</v>
      </c>
      <c r="AB169" s="47">
        <f>_xlfn.XLOOKUP($F169,Main_OG!$D$1:$D$766,Main_OG!AJ$1:AJ$766,"")</f>
        <v>10235172</v>
      </c>
      <c r="AC169" s="47">
        <f>_xlfn.XLOOKUP($F169,Main_OG!$D$1:$D$766,Main_OG!AK$1:AK$766,"")</f>
        <v>1832112</v>
      </c>
      <c r="AD169" s="47">
        <f>_xlfn.XLOOKUP($F169,Main_OG!$D$1:$D$766,Main_OG!AL$1:AL$766,"")</f>
        <v>633816796</v>
      </c>
      <c r="AE169" s="47">
        <f>_xlfn.XLOOKUP($F169,Main_OG!$D$1:$D$766,Main_OG!AM$1:AM$766,"")</f>
        <v>30553734</v>
      </c>
      <c r="AF169" s="48">
        <f>_xlfn.XLOOKUP($F169,Main_OG!$D$1:$D$766,Main_OG!Z$1:Z$766,"")</f>
        <v>0</v>
      </c>
      <c r="AG169" s="48">
        <f>_xlfn.XLOOKUP($F169,Main_OG!$D$1:$D$766,Main_OG!AA$1:AA$766,"")</f>
        <v>2.1875855044172008</v>
      </c>
      <c r="AH169" s="48">
        <f>_xlfn.XLOOKUP($F169,Main_OG!$D$1:$D$766,Main_OG!AB$1:AB$766,"")</f>
        <v>11.93</v>
      </c>
      <c r="AI169" s="48">
        <f>_xlfn.XLOOKUP($F169,Main_OG!$D$1:$D$766,Main_OG!AC$1:AC$766,"")</f>
        <v>3.33</v>
      </c>
      <c r="AJ169" s="48">
        <f>_xlfn.XLOOKUP($F169,Main_OG!$D$1:$D$766,Main_OG!AD$1:AD$766,"")</f>
        <v>0.66</v>
      </c>
    </row>
    <row r="170" spans="2:36" x14ac:dyDescent="0.35">
      <c r="B170" s="36" t="s">
        <v>1117</v>
      </c>
      <c r="C170" s="45" t="s">
        <v>730</v>
      </c>
      <c r="D170" s="45" t="s">
        <v>4385</v>
      </c>
      <c r="E170" s="36" t="s">
        <v>1117</v>
      </c>
      <c r="F170" s="36" t="str">
        <f t="shared" si="6"/>
        <v>2017_WV</v>
      </c>
      <c r="G170" s="45">
        <v>2017</v>
      </c>
      <c r="H170" s="45">
        <f>_xlfn.XLOOKUP(J170,Main_OG!$B$1:$B$766,Main_OG!$O$1:$O$766,"")</f>
        <v>1</v>
      </c>
      <c r="I170" s="45">
        <f>_xlfn.XLOOKUP(F170,Main_OG!$D$1:$D$766,Main_OG!$J$1:$J$766,"")</f>
        <v>1</v>
      </c>
      <c r="J170" s="45" t="s">
        <v>730</v>
      </c>
      <c r="K170" s="45" t="str">
        <f t="shared" si="7"/>
        <v>Appalachian Power Co_WV</v>
      </c>
      <c r="L170" s="45" t="str">
        <f t="shared" si="8"/>
        <v>Appalachian Power Co_WV</v>
      </c>
      <c r="M170" s="45" t="s">
        <v>1141</v>
      </c>
      <c r="N170" s="45">
        <v>0</v>
      </c>
      <c r="O170" s="45">
        <v>66352</v>
      </c>
      <c r="P170" s="45">
        <v>2243</v>
      </c>
      <c r="Q170" s="45">
        <v>357387</v>
      </c>
      <c r="R170" s="45">
        <v>0</v>
      </c>
      <c r="S170" s="45">
        <v>3380620</v>
      </c>
      <c r="T170" s="45">
        <v>4325050</v>
      </c>
      <c r="U170" s="45">
        <v>4855573</v>
      </c>
      <c r="V170" s="45">
        <v>0</v>
      </c>
      <c r="W170" s="45">
        <v>9.2718790999999996</v>
      </c>
      <c r="X170" s="45">
        <v>6.7438064000000004</v>
      </c>
      <c r="Y170" s="45">
        <v>11.822086000000001</v>
      </c>
      <c r="Z170" s="46">
        <v>75172.399999999994</v>
      </c>
      <c r="AA170" s="46">
        <v>41333.426441001538</v>
      </c>
      <c r="AB170" s="47">
        <f>_xlfn.XLOOKUP($F170,Main_OG!$D$1:$D$766,Main_OG!AJ$1:AJ$766,"")</f>
        <v>55711522</v>
      </c>
      <c r="AC170" s="47">
        <f>_xlfn.XLOOKUP($F170,Main_OG!$D$1:$D$766,Main_OG!AK$1:AK$766,"")</f>
        <v>415920</v>
      </c>
      <c r="AD170" s="47">
        <f>_xlfn.XLOOKUP($F170,Main_OG!$D$1:$D$766,Main_OG!AL$1:AL$766,"")</f>
        <v>24834918</v>
      </c>
      <c r="AE170" s="47">
        <f>_xlfn.XLOOKUP($F170,Main_OG!$D$1:$D$766,Main_OG!AM$1:AM$766,"")</f>
        <v>0</v>
      </c>
      <c r="AF170" s="48">
        <f>_xlfn.XLOOKUP($F170,Main_OG!$D$1:$D$766,Main_OG!Z$1:Z$766,"")</f>
        <v>2.23</v>
      </c>
      <c r="AG170" s="48">
        <f>_xlfn.XLOOKUP($F170,Main_OG!$D$1:$D$766,Main_OG!AA$1:AA$766,"")</f>
        <v>2.2000000000000002</v>
      </c>
      <c r="AH170" s="48">
        <f>_xlfn.XLOOKUP($F170,Main_OG!$D$1:$D$766,Main_OG!AB$1:AB$766,"")</f>
        <v>14.73443638842941</v>
      </c>
      <c r="AI170" s="48">
        <f>_xlfn.XLOOKUP($F170,Main_OG!$D$1:$D$766,Main_OG!AC$1:AC$766,"")</f>
        <v>3.7243523928232452</v>
      </c>
      <c r="AJ170" s="48">
        <f>_xlfn.XLOOKUP($F170,Main_OG!$D$1:$D$766,Main_OG!AD$1:AD$766,"")</f>
        <v>0.62802788237371954</v>
      </c>
    </row>
    <row r="171" spans="2:36" x14ac:dyDescent="0.35">
      <c r="B171" s="36" t="s">
        <v>1117</v>
      </c>
      <c r="C171" s="45" t="s">
        <v>219</v>
      </c>
      <c r="D171" s="45" t="s">
        <v>4385</v>
      </c>
      <c r="E171" s="36" t="s">
        <v>1117</v>
      </c>
      <c r="F171" s="36" t="str">
        <f t="shared" si="6"/>
        <v>2018_VA</v>
      </c>
      <c r="G171" s="45">
        <v>2018</v>
      </c>
      <c r="H171" s="45">
        <f>_xlfn.XLOOKUP(J171,Main_OG!$B$1:$B$766,Main_OG!$O$1:$O$766,"")</f>
        <v>1</v>
      </c>
      <c r="I171" s="45">
        <f>_xlfn.XLOOKUP(F171,Main_OG!$D$1:$D$766,Main_OG!$J$1:$J$766,"")</f>
        <v>1</v>
      </c>
      <c r="J171" s="45" t="s">
        <v>219</v>
      </c>
      <c r="K171" s="45" t="str">
        <f t="shared" si="7"/>
        <v>Appalachian Power Co_VA</v>
      </c>
      <c r="L171" s="45" t="str">
        <f t="shared" si="8"/>
        <v>Appalachian Power Co_VA</v>
      </c>
      <c r="M171" s="45" t="s">
        <v>1142</v>
      </c>
      <c r="N171" s="45">
        <v>0</v>
      </c>
      <c r="O171" s="45">
        <v>77305</v>
      </c>
      <c r="P171" s="45">
        <v>1937</v>
      </c>
      <c r="Q171" s="45">
        <v>452376</v>
      </c>
      <c r="R171" s="45">
        <v>0</v>
      </c>
      <c r="S171" s="45">
        <v>3949274</v>
      </c>
      <c r="T171" s="45">
        <v>4965534</v>
      </c>
      <c r="U171" s="45">
        <v>6474270</v>
      </c>
      <c r="V171" s="45">
        <v>0</v>
      </c>
      <c r="W171" s="45">
        <v>8.8543868999999997</v>
      </c>
      <c r="X171" s="45">
        <v>6.5662020999999999</v>
      </c>
      <c r="Y171" s="45">
        <v>11.181956</v>
      </c>
      <c r="Z171" s="46">
        <v>527767.5</v>
      </c>
      <c r="AA171" s="46">
        <v>62010.628698190092</v>
      </c>
      <c r="AB171" s="47">
        <f>_xlfn.XLOOKUP($F171,Main_OG!$D$1:$D$766,Main_OG!AJ$1:AJ$766,"")</f>
        <v>9129064</v>
      </c>
      <c r="AC171" s="47">
        <f>_xlfn.XLOOKUP($F171,Main_OG!$D$1:$D$766,Main_OG!AK$1:AK$766,"")</f>
        <v>3487244</v>
      </c>
      <c r="AD171" s="47">
        <f>_xlfn.XLOOKUP($F171,Main_OG!$D$1:$D$766,Main_OG!AL$1:AL$766,"")</f>
        <v>728109162</v>
      </c>
      <c r="AE171" s="47">
        <f>_xlfn.XLOOKUP($F171,Main_OG!$D$1:$D$766,Main_OG!AM$1:AM$766,"")</f>
        <v>29251668</v>
      </c>
      <c r="AF171" s="48">
        <f>_xlfn.XLOOKUP($F171,Main_OG!$D$1:$D$766,Main_OG!Z$1:Z$766,"")</f>
        <v>0</v>
      </c>
      <c r="AG171" s="48">
        <f>_xlfn.XLOOKUP($F171,Main_OG!$D$1:$D$766,Main_OG!AA$1:AA$766,"")</f>
        <v>2.67</v>
      </c>
      <c r="AH171" s="48">
        <f>_xlfn.XLOOKUP($F171,Main_OG!$D$1:$D$766,Main_OG!AB$1:AB$766,"")</f>
        <v>17.134646247082848</v>
      </c>
      <c r="AI171" s="48">
        <f>_xlfn.XLOOKUP($F171,Main_OG!$D$1:$D$766,Main_OG!AC$1:AC$766,"")</f>
        <v>3.8713752811270652</v>
      </c>
      <c r="AJ171" s="48">
        <f>_xlfn.XLOOKUP($F171,Main_OG!$D$1:$D$766,Main_OG!AD$1:AD$766,"")</f>
        <v>0.63</v>
      </c>
    </row>
    <row r="172" spans="2:36" x14ac:dyDescent="0.35">
      <c r="B172" s="36" t="s">
        <v>1117</v>
      </c>
      <c r="C172" s="45" t="s">
        <v>730</v>
      </c>
      <c r="D172" s="45" t="s">
        <v>4385</v>
      </c>
      <c r="E172" s="36" t="s">
        <v>1117</v>
      </c>
      <c r="F172" s="36" t="str">
        <f t="shared" si="6"/>
        <v>2018_WV</v>
      </c>
      <c r="G172" s="45">
        <v>2018</v>
      </c>
      <c r="H172" s="45">
        <f>_xlfn.XLOOKUP(J172,Main_OG!$B$1:$B$766,Main_OG!$O$1:$O$766,"")</f>
        <v>1</v>
      </c>
      <c r="I172" s="45">
        <f>_xlfn.XLOOKUP(F172,Main_OG!$D$1:$D$766,Main_OG!$J$1:$J$766,"")</f>
        <v>1</v>
      </c>
      <c r="J172" s="45" t="s">
        <v>730</v>
      </c>
      <c r="K172" s="45" t="str">
        <f t="shared" si="7"/>
        <v>Appalachian Power Co_WV</v>
      </c>
      <c r="L172" s="45" t="str">
        <f t="shared" si="8"/>
        <v>Appalachian Power Co_WV</v>
      </c>
      <c r="M172" s="45" t="s">
        <v>1143</v>
      </c>
      <c r="N172" s="45">
        <v>0</v>
      </c>
      <c r="O172" s="45">
        <v>66502</v>
      </c>
      <c r="P172" s="45">
        <v>2324</v>
      </c>
      <c r="Q172" s="45">
        <v>355074</v>
      </c>
      <c r="R172" s="45">
        <v>0</v>
      </c>
      <c r="S172" s="45">
        <v>3447096</v>
      </c>
      <c r="T172" s="45">
        <v>4271360</v>
      </c>
      <c r="U172" s="45">
        <v>5396334</v>
      </c>
      <c r="V172" s="45">
        <v>0</v>
      </c>
      <c r="W172" s="45">
        <v>8.7839735000000001</v>
      </c>
      <c r="X172" s="45">
        <v>6.3776643000000002</v>
      </c>
      <c r="Y172" s="45">
        <v>11.183740999999999</v>
      </c>
      <c r="Z172" s="46">
        <v>77406.5</v>
      </c>
      <c r="AA172" s="46">
        <v>42861.85742375355</v>
      </c>
      <c r="AB172" s="47">
        <f>_xlfn.XLOOKUP($F172,Main_OG!$D$1:$D$766,Main_OG!AJ$1:AJ$766,"")</f>
        <v>51342914</v>
      </c>
      <c r="AC172" s="47">
        <f>_xlfn.XLOOKUP($F172,Main_OG!$D$1:$D$766,Main_OG!AK$1:AK$766,"")</f>
        <v>579372</v>
      </c>
      <c r="AD172" s="47">
        <f>_xlfn.XLOOKUP($F172,Main_OG!$D$1:$D$766,Main_OG!AL$1:AL$766,"")</f>
        <v>24224924</v>
      </c>
      <c r="AE172" s="47">
        <f>_xlfn.XLOOKUP($F172,Main_OG!$D$1:$D$766,Main_OG!AM$1:AM$766,"")</f>
        <v>0</v>
      </c>
      <c r="AF172" s="48">
        <f>_xlfn.XLOOKUP($F172,Main_OG!$D$1:$D$766,Main_OG!Z$1:Z$766,"")</f>
        <v>0</v>
      </c>
      <c r="AG172" s="48">
        <f>_xlfn.XLOOKUP($F172,Main_OG!$D$1:$D$766,Main_OG!AA$1:AA$766,"")</f>
        <v>2.09</v>
      </c>
      <c r="AH172" s="48">
        <f>_xlfn.XLOOKUP($F172,Main_OG!$D$1:$D$766,Main_OG!AB$1:AB$766,"")</f>
        <v>16.62</v>
      </c>
      <c r="AI172" s="48">
        <f>_xlfn.XLOOKUP($F172,Main_OG!$D$1:$D$766,Main_OG!AC$1:AC$766,"")</f>
        <v>3.8713752811270652</v>
      </c>
      <c r="AJ172" s="48">
        <f>_xlfn.XLOOKUP($F172,Main_OG!$D$1:$D$766,Main_OG!AD$1:AD$766,"")</f>
        <v>0.62810595158289428</v>
      </c>
    </row>
    <row r="173" spans="2:36" x14ac:dyDescent="0.35">
      <c r="B173" s="36" t="s">
        <v>1117</v>
      </c>
      <c r="C173" s="45" t="s">
        <v>219</v>
      </c>
      <c r="D173" s="45" t="s">
        <v>4385</v>
      </c>
      <c r="E173" s="36" t="s">
        <v>1117</v>
      </c>
      <c r="F173" s="36" t="str">
        <f t="shared" si="6"/>
        <v>2019_VA</v>
      </c>
      <c r="G173" s="45">
        <v>2019</v>
      </c>
      <c r="H173" s="45">
        <f>_xlfn.XLOOKUP(J173,Main_OG!$B$1:$B$766,Main_OG!$O$1:$O$766,"")</f>
        <v>1</v>
      </c>
      <c r="I173" s="45">
        <f>_xlfn.XLOOKUP(F173,Main_OG!$D$1:$D$766,Main_OG!$J$1:$J$766,"")</f>
        <v>1</v>
      </c>
      <c r="J173" s="45" t="s">
        <v>219</v>
      </c>
      <c r="K173" s="45" t="str">
        <f t="shared" si="7"/>
        <v>Appalachian Power Co_VA</v>
      </c>
      <c r="L173" s="45" t="str">
        <f t="shared" si="8"/>
        <v>Appalachian Power Co_VA</v>
      </c>
      <c r="M173" s="45" t="s">
        <v>1144</v>
      </c>
      <c r="N173" s="45">
        <v>0</v>
      </c>
      <c r="O173" s="45">
        <v>77763</v>
      </c>
      <c r="P173" s="45">
        <v>1950</v>
      </c>
      <c r="Q173" s="45">
        <v>453321</v>
      </c>
      <c r="R173" s="45">
        <v>0</v>
      </c>
      <c r="S173" s="45">
        <v>3836385</v>
      </c>
      <c r="T173" s="45">
        <v>4763605</v>
      </c>
      <c r="U173" s="45">
        <v>6194040</v>
      </c>
      <c r="V173" s="45">
        <v>0</v>
      </c>
      <c r="W173" s="45">
        <v>8.6123785999999996</v>
      </c>
      <c r="X173" s="45">
        <v>6.6073908000000001</v>
      </c>
      <c r="Y173" s="45">
        <v>10.972725000000001</v>
      </c>
      <c r="Z173" s="46">
        <v>541070.19999999995</v>
      </c>
      <c r="AA173" s="46">
        <v>63233.941539215964</v>
      </c>
      <c r="AB173" s="47">
        <f>_xlfn.XLOOKUP($F173,Main_OG!$D$1:$D$766,Main_OG!AJ$1:AJ$766,"")</f>
        <v>3561106</v>
      </c>
      <c r="AC173" s="47">
        <f>_xlfn.XLOOKUP($F173,Main_OG!$D$1:$D$766,Main_OG!AK$1:AK$766,"")</f>
        <v>1086428</v>
      </c>
      <c r="AD173" s="47">
        <f>_xlfn.XLOOKUP($F173,Main_OG!$D$1:$D$766,Main_OG!AL$1:AL$766,"")</f>
        <v>829870422</v>
      </c>
      <c r="AE173" s="47">
        <f>_xlfn.XLOOKUP($F173,Main_OG!$D$1:$D$766,Main_OG!AM$1:AM$766,"")</f>
        <v>29497516</v>
      </c>
      <c r="AF173" s="48">
        <f>_xlfn.XLOOKUP($F173,Main_OG!$D$1:$D$766,Main_OG!Z$1:Z$766,"")</f>
        <v>0</v>
      </c>
      <c r="AG173" s="48">
        <f>_xlfn.XLOOKUP($F173,Main_OG!$D$1:$D$766,Main_OG!AA$1:AA$766,"")</f>
        <v>2.176146746141439</v>
      </c>
      <c r="AH173" s="48">
        <f>_xlfn.XLOOKUP($F173,Main_OG!$D$1:$D$766,Main_OG!AB$1:AB$766,"")</f>
        <v>14.22</v>
      </c>
      <c r="AI173" s="48">
        <f>_xlfn.XLOOKUP($F173,Main_OG!$D$1:$D$766,Main_OG!AC$1:AC$766,"")</f>
        <v>3.15</v>
      </c>
      <c r="AJ173" s="48">
        <f>_xlfn.XLOOKUP($F173,Main_OG!$D$1:$D$766,Main_OG!AD$1:AD$766,"")</f>
        <v>0.60296766622862785</v>
      </c>
    </row>
    <row r="174" spans="2:36" x14ac:dyDescent="0.35">
      <c r="B174" s="36" t="s">
        <v>1117</v>
      </c>
      <c r="C174" s="45" t="s">
        <v>730</v>
      </c>
      <c r="D174" s="45" t="s">
        <v>4385</v>
      </c>
      <c r="E174" s="36" t="s">
        <v>1117</v>
      </c>
      <c r="F174" s="36" t="str">
        <f t="shared" si="6"/>
        <v>2019_WV</v>
      </c>
      <c r="G174" s="45">
        <v>2019</v>
      </c>
      <c r="H174" s="45">
        <f>_xlfn.XLOOKUP(J174,Main_OG!$B$1:$B$766,Main_OG!$O$1:$O$766,"")</f>
        <v>1</v>
      </c>
      <c r="I174" s="45">
        <f>_xlfn.XLOOKUP(F174,Main_OG!$D$1:$D$766,Main_OG!$J$1:$J$766,"")</f>
        <v>1</v>
      </c>
      <c r="J174" s="45" t="s">
        <v>730</v>
      </c>
      <c r="K174" s="45" t="str">
        <f t="shared" si="7"/>
        <v>Appalachian Power Co_WV</v>
      </c>
      <c r="L174" s="45" t="str">
        <f t="shared" si="8"/>
        <v>Appalachian Power Co_WV</v>
      </c>
      <c r="M174" s="45" t="s">
        <v>1145</v>
      </c>
      <c r="N174" s="45">
        <v>0</v>
      </c>
      <c r="O174" s="45">
        <v>66276</v>
      </c>
      <c r="P174" s="45">
        <v>2290</v>
      </c>
      <c r="Q174" s="45">
        <v>353017</v>
      </c>
      <c r="R174" s="45">
        <v>0</v>
      </c>
      <c r="S174" s="45">
        <v>3329554</v>
      </c>
      <c r="T174" s="45">
        <v>4352190</v>
      </c>
      <c r="U174" s="45">
        <v>5059375</v>
      </c>
      <c r="V174" s="45">
        <v>0</v>
      </c>
      <c r="W174" s="45">
        <v>9.2178711999999994</v>
      </c>
      <c r="X174" s="45">
        <v>6.4158733999999997</v>
      </c>
      <c r="Y174" s="45">
        <v>11.714293</v>
      </c>
      <c r="Z174" s="46">
        <v>76786.600000000006</v>
      </c>
      <c r="AA174" s="46">
        <v>42771.783298603048</v>
      </c>
      <c r="AB174" s="47">
        <f>_xlfn.XLOOKUP($F174,Main_OG!$D$1:$D$766,Main_OG!AJ$1:AJ$766,"")</f>
        <v>47520532</v>
      </c>
      <c r="AC174" s="47">
        <f>_xlfn.XLOOKUP($F174,Main_OG!$D$1:$D$766,Main_OG!AK$1:AK$766,"")</f>
        <v>460900</v>
      </c>
      <c r="AD174" s="47">
        <f>_xlfn.XLOOKUP($F174,Main_OG!$D$1:$D$766,Main_OG!AL$1:AL$766,"")</f>
        <v>37910422</v>
      </c>
      <c r="AE174" s="47">
        <f>_xlfn.XLOOKUP($F174,Main_OG!$D$1:$D$766,Main_OG!AM$1:AM$766,"")</f>
        <v>0</v>
      </c>
      <c r="AF174" s="48">
        <f>_xlfn.XLOOKUP($F174,Main_OG!$D$1:$D$766,Main_OG!Z$1:Z$766,"")</f>
        <v>0</v>
      </c>
      <c r="AG174" s="48">
        <f>_xlfn.XLOOKUP($F174,Main_OG!$D$1:$D$766,Main_OG!AA$1:AA$766,"")</f>
        <v>2.176146746141439</v>
      </c>
      <c r="AH174" s="48">
        <f>_xlfn.XLOOKUP($F174,Main_OG!$D$1:$D$766,Main_OG!AB$1:AB$766,"")</f>
        <v>16.155101142605361</v>
      </c>
      <c r="AI174" s="48">
        <f>_xlfn.XLOOKUP($F174,Main_OG!$D$1:$D$766,Main_OG!AC$1:AC$766,"")</f>
        <v>2.19</v>
      </c>
      <c r="AJ174" s="48">
        <f>_xlfn.XLOOKUP($F174,Main_OG!$D$1:$D$766,Main_OG!AD$1:AD$766,"")</f>
        <v>0.60296766622862785</v>
      </c>
    </row>
    <row r="175" spans="2:36" x14ac:dyDescent="0.35">
      <c r="B175" s="36" t="s">
        <v>1117</v>
      </c>
      <c r="C175" s="45" t="s">
        <v>219</v>
      </c>
      <c r="D175" s="45" t="s">
        <v>4385</v>
      </c>
      <c r="E175" s="36" t="s">
        <v>1117</v>
      </c>
      <c r="F175" s="36" t="str">
        <f t="shared" si="6"/>
        <v>2020_VA</v>
      </c>
      <c r="G175" s="45">
        <v>2020</v>
      </c>
      <c r="H175" s="45">
        <f>_xlfn.XLOOKUP(J175,Main_OG!$B$1:$B$766,Main_OG!$O$1:$O$766,"")</f>
        <v>1</v>
      </c>
      <c r="I175" s="45">
        <f>_xlfn.XLOOKUP(F175,Main_OG!$D$1:$D$766,Main_OG!$J$1:$J$766,"")</f>
        <v>1</v>
      </c>
      <c r="J175" s="45" t="s">
        <v>219</v>
      </c>
      <c r="K175" s="45" t="str">
        <f t="shared" si="7"/>
        <v>Appalachian Power Co_VA</v>
      </c>
      <c r="L175" s="45" t="str">
        <f t="shared" si="8"/>
        <v>Appalachian Power Co_VA</v>
      </c>
      <c r="M175" s="45" t="s">
        <v>1146</v>
      </c>
      <c r="N175" s="45">
        <v>0</v>
      </c>
      <c r="O175" s="45">
        <v>78599</v>
      </c>
      <c r="P175" s="45">
        <v>1956</v>
      </c>
      <c r="Q175" s="45">
        <v>0</v>
      </c>
      <c r="R175" s="45">
        <v>0</v>
      </c>
      <c r="S175" s="45">
        <v>3559229</v>
      </c>
      <c r="T175" s="45">
        <v>4625700</v>
      </c>
      <c r="U175" s="45">
        <v>0</v>
      </c>
      <c r="V175" s="45">
        <v>0</v>
      </c>
      <c r="W175" s="45">
        <v>8.5033864999999995</v>
      </c>
      <c r="X175" s="45">
        <v>6.5284605999999998</v>
      </c>
      <c r="Y175" s="45">
        <v>0</v>
      </c>
      <c r="Z175" s="46">
        <v>533828.30000000005</v>
      </c>
      <c r="AA175" s="46">
        <v>62165.460591015697</v>
      </c>
      <c r="AB175" s="47">
        <f>_xlfn.XLOOKUP($F175,Main_OG!$D$1:$D$766,Main_OG!AJ$1:AJ$766,"")</f>
        <v>3744538</v>
      </c>
      <c r="AC175" s="47">
        <f>_xlfn.XLOOKUP($F175,Main_OG!$D$1:$D$766,Main_OG!AK$1:AK$766,"")</f>
        <v>1051044</v>
      </c>
      <c r="AD175" s="47">
        <f>_xlfn.XLOOKUP($F175,Main_OG!$D$1:$D$766,Main_OG!AL$1:AL$766,"")</f>
        <v>905206566</v>
      </c>
      <c r="AE175" s="47">
        <f>_xlfn.XLOOKUP($F175,Main_OG!$D$1:$D$766,Main_OG!AM$1:AM$766,"")</f>
        <v>0</v>
      </c>
      <c r="AF175" s="48">
        <f>_xlfn.XLOOKUP($F175,Main_OG!$D$1:$D$766,Main_OG!Z$1:Z$766,"")</f>
        <v>0</v>
      </c>
      <c r="AG175" s="48">
        <f>_xlfn.XLOOKUP($F175,Main_OG!$D$1:$D$766,Main_OG!AA$1:AA$766,"")</f>
        <v>2.127327759928813</v>
      </c>
      <c r="AH175" s="48">
        <f>_xlfn.XLOOKUP($F175,Main_OG!$D$1:$D$766,Main_OG!AB$1:AB$766,"")</f>
        <v>12.535325193609101</v>
      </c>
      <c r="AI175" s="48">
        <f>_xlfn.XLOOKUP($F175,Main_OG!$D$1:$D$766,Main_OG!AC$1:AC$766,"")</f>
        <v>2.8422150630003218</v>
      </c>
      <c r="AJ175" s="48">
        <f>_xlfn.XLOOKUP($F175,Main_OG!$D$1:$D$766,Main_OG!AD$1:AD$766,"")</f>
        <v>0.56999999999999995</v>
      </c>
    </row>
    <row r="176" spans="2:36" x14ac:dyDescent="0.35">
      <c r="B176" s="36" t="s">
        <v>1117</v>
      </c>
      <c r="C176" s="45" t="s">
        <v>730</v>
      </c>
      <c r="D176" s="45" t="s">
        <v>4385</v>
      </c>
      <c r="E176" s="36" t="s">
        <v>1117</v>
      </c>
      <c r="F176" s="36" t="str">
        <f t="shared" si="6"/>
        <v>2020_WV</v>
      </c>
      <c r="G176" s="45">
        <v>2020</v>
      </c>
      <c r="H176" s="45">
        <f>_xlfn.XLOOKUP(J176,Main_OG!$B$1:$B$766,Main_OG!$O$1:$O$766,"")</f>
        <v>1</v>
      </c>
      <c r="I176" s="45">
        <f>_xlfn.XLOOKUP(F176,Main_OG!$D$1:$D$766,Main_OG!$J$1:$J$766,"")</f>
        <v>1</v>
      </c>
      <c r="J176" s="45" t="s">
        <v>730</v>
      </c>
      <c r="K176" s="45" t="str">
        <f t="shared" si="7"/>
        <v>Appalachian Power Co_WV</v>
      </c>
      <c r="L176" s="45" t="str">
        <f t="shared" si="8"/>
        <v>Appalachian Power Co_WV</v>
      </c>
      <c r="M176" s="45" t="s">
        <v>1147</v>
      </c>
      <c r="N176" s="45">
        <v>0</v>
      </c>
      <c r="O176" s="45">
        <v>66462</v>
      </c>
      <c r="P176" s="45">
        <v>2248</v>
      </c>
      <c r="Q176" s="45">
        <v>0</v>
      </c>
      <c r="R176" s="45">
        <v>0</v>
      </c>
      <c r="S176" s="45">
        <v>3078799</v>
      </c>
      <c r="T176" s="45">
        <v>3915282</v>
      </c>
      <c r="U176" s="45">
        <v>0</v>
      </c>
      <c r="V176" s="45">
        <v>0</v>
      </c>
      <c r="W176" s="45">
        <v>9.5074734999999997</v>
      </c>
      <c r="X176" s="45">
        <v>6.6817153999999999</v>
      </c>
      <c r="Y176" s="45">
        <v>0</v>
      </c>
      <c r="Z176" s="46">
        <v>73952.899999999994</v>
      </c>
      <c r="AA176" s="46">
        <v>41357.212761792915</v>
      </c>
      <c r="AB176" s="47">
        <f>_xlfn.XLOOKUP($F176,Main_OG!$D$1:$D$766,Main_OG!AJ$1:AJ$766,"")</f>
        <v>41146208</v>
      </c>
      <c r="AC176" s="47">
        <f>_xlfn.XLOOKUP($F176,Main_OG!$D$1:$D$766,Main_OG!AK$1:AK$766,"")</f>
        <v>514550</v>
      </c>
      <c r="AD176" s="47">
        <f>_xlfn.XLOOKUP($F176,Main_OG!$D$1:$D$766,Main_OG!AL$1:AL$766,"")</f>
        <v>47838984</v>
      </c>
      <c r="AE176" s="47">
        <f>_xlfn.XLOOKUP($F176,Main_OG!$D$1:$D$766,Main_OG!AM$1:AM$766,"")</f>
        <v>0</v>
      </c>
      <c r="AF176" s="48">
        <f>_xlfn.XLOOKUP($F176,Main_OG!$D$1:$D$766,Main_OG!Z$1:Z$766,"")</f>
        <v>0</v>
      </c>
      <c r="AG176" s="48">
        <f>_xlfn.XLOOKUP($F176,Main_OG!$D$1:$D$766,Main_OG!AA$1:AA$766,"")</f>
        <v>2.127327759928813</v>
      </c>
      <c r="AH176" s="48">
        <f>_xlfn.XLOOKUP($F176,Main_OG!$D$1:$D$766,Main_OG!AB$1:AB$766,"")</f>
        <v>12.535325193609101</v>
      </c>
      <c r="AI176" s="48">
        <f>_xlfn.XLOOKUP($F176,Main_OG!$D$1:$D$766,Main_OG!AC$1:AC$766,"")</f>
        <v>2.8422150630003218</v>
      </c>
      <c r="AJ176" s="48">
        <f>_xlfn.XLOOKUP($F176,Main_OG!$D$1:$D$766,Main_OG!AD$1:AD$766,"")</f>
        <v>0.5848556097000881</v>
      </c>
    </row>
    <row r="177" spans="2:36" x14ac:dyDescent="0.35">
      <c r="B177" s="36" t="s">
        <v>1148</v>
      </c>
      <c r="C177" s="45" t="s">
        <v>304</v>
      </c>
      <c r="D177" s="45" t="s">
        <v>4386</v>
      </c>
      <c r="E177" s="36" t="s">
        <v>1148</v>
      </c>
      <c r="F177" s="36" t="str">
        <f t="shared" si="6"/>
        <v>2006_CO</v>
      </c>
      <c r="G177" s="45">
        <v>2006</v>
      </c>
      <c r="H177" s="45">
        <f>_xlfn.XLOOKUP(J177,Main_OG!$B$1:$B$766,Main_OG!$O$1:$O$766,"")</f>
        <v>0</v>
      </c>
      <c r="I177" s="45">
        <f>_xlfn.XLOOKUP(F177,Main_OG!$D$1:$D$766,Main_OG!$J$1:$J$766,"")</f>
        <v>0</v>
      </c>
      <c r="J177" s="45" t="s">
        <v>304</v>
      </c>
      <c r="K177" s="45" t="str">
        <f t="shared" si="7"/>
        <v>Aquila Inc_CO</v>
      </c>
      <c r="L177" s="45" t="str">
        <f t="shared" si="8"/>
        <v>Aquila Inc_CO</v>
      </c>
      <c r="M177" s="45" t="s">
        <v>1149</v>
      </c>
      <c r="N177" s="45">
        <v>0</v>
      </c>
      <c r="O177" s="45">
        <v>11792</v>
      </c>
      <c r="P177" s="45">
        <v>101</v>
      </c>
      <c r="Q177" s="45">
        <v>79507</v>
      </c>
      <c r="R177" s="45">
        <v>0</v>
      </c>
      <c r="S177" s="45">
        <v>58951</v>
      </c>
      <c r="T177" s="45">
        <v>34889</v>
      </c>
      <c r="U177" s="45">
        <v>64422</v>
      </c>
      <c r="V177" s="45">
        <v>0</v>
      </c>
      <c r="W177" s="45">
        <v>8.3291417526647145</v>
      </c>
      <c r="X177" s="45">
        <v>6.4083419202800727</v>
      </c>
      <c r="Y177" s="45">
        <v>11.26317813871357</v>
      </c>
      <c r="Z177" s="46">
        <v>268190.8</v>
      </c>
      <c r="AA177" s="46">
        <v>56814.99306312167</v>
      </c>
      <c r="AB177" s="47">
        <f>_xlfn.XLOOKUP($F177,Main_OG!$D$1:$D$766,Main_OG!AJ$1:AJ$766,"")</f>
        <v>38861686.899999999</v>
      </c>
      <c r="AC177" s="47">
        <f>_xlfn.XLOOKUP($F177,Main_OG!$D$1:$D$766,Main_OG!AK$1:AK$766,"")</f>
        <v>144431.36000000002</v>
      </c>
      <c r="AD177" s="47">
        <f>_xlfn.XLOOKUP($F177,Main_OG!$D$1:$D$766,Main_OG!AL$1:AL$766,"")</f>
        <v>184233189.51999998</v>
      </c>
      <c r="AE177" s="47">
        <f>_xlfn.XLOOKUP($F177,Main_OG!$D$1:$D$766,Main_OG!AM$1:AM$766,"")</f>
        <v>0</v>
      </c>
      <c r="AF177" s="48">
        <f>_xlfn.XLOOKUP($F177,Main_OG!$D$1:$D$766,Main_OG!Z$1:Z$766,"")</f>
        <v>2.23</v>
      </c>
      <c r="AG177" s="48">
        <f>_xlfn.XLOOKUP($F177,Main_OG!$D$1:$D$766,Main_OG!AA$1:AA$766,"")</f>
        <v>2.2465548173415608</v>
      </c>
      <c r="AH177" s="48">
        <f>_xlfn.XLOOKUP($F177,Main_OG!$D$1:$D$766,Main_OG!AB$1:AB$766,"")</f>
        <v>14.69</v>
      </c>
      <c r="AI177" s="48">
        <f>_xlfn.XLOOKUP($F177,Main_OG!$D$1:$D$766,Main_OG!AC$1:AC$766,"")</f>
        <v>5.99</v>
      </c>
      <c r="AJ177" s="48">
        <f>_xlfn.XLOOKUP($F177,Main_OG!$D$1:$D$766,Main_OG!AD$1:AD$766,"")</f>
        <v>0.4704061490499184</v>
      </c>
    </row>
    <row r="178" spans="2:36" x14ac:dyDescent="0.35">
      <c r="B178" s="36" t="s">
        <v>1148</v>
      </c>
      <c r="C178" s="45" t="s">
        <v>567</v>
      </c>
      <c r="D178" s="45" t="s">
        <v>4386</v>
      </c>
      <c r="E178" s="36" t="s">
        <v>1148</v>
      </c>
      <c r="F178" s="36" t="str">
        <f t="shared" si="6"/>
        <v>2006_KS</v>
      </c>
      <c r="G178" s="45">
        <v>2006</v>
      </c>
      <c r="H178" s="45">
        <f>_xlfn.XLOOKUP(J178,Main_OG!$B$1:$B$766,Main_OG!$O$1:$O$766,"")</f>
        <v>1</v>
      </c>
      <c r="I178" s="45">
        <f>_xlfn.XLOOKUP(F178,Main_OG!$D$1:$D$766,Main_OG!$J$1:$J$766,"")</f>
        <v>0</v>
      </c>
      <c r="J178" s="45" t="s">
        <v>567</v>
      </c>
      <c r="K178" s="45" t="str">
        <f t="shared" si="7"/>
        <v>Aquila Inc_KS</v>
      </c>
      <c r="L178" s="45" t="str">
        <f t="shared" si="8"/>
        <v>Aquila Inc_KS</v>
      </c>
      <c r="M178" s="45" t="s">
        <v>1150</v>
      </c>
      <c r="N178" s="45">
        <v>0</v>
      </c>
      <c r="O178" s="45">
        <v>16676</v>
      </c>
      <c r="P178" s="45">
        <v>68</v>
      </c>
      <c r="Q178" s="45">
        <v>52184</v>
      </c>
      <c r="R178" s="45">
        <v>0</v>
      </c>
      <c r="S178" s="45">
        <v>58055</v>
      </c>
      <c r="T178" s="45">
        <v>47984</v>
      </c>
      <c r="U178" s="45">
        <v>50895</v>
      </c>
      <c r="V178" s="45">
        <v>0</v>
      </c>
      <c r="W178" s="45">
        <v>9.7140744062459206</v>
      </c>
      <c r="X178" s="45">
        <v>5.828676935037171</v>
      </c>
      <c r="Y178" s="45">
        <v>10.64457230340639</v>
      </c>
      <c r="Z178" s="46">
        <v>136135.79999999999</v>
      </c>
      <c r="AA178" s="46">
        <v>49272.240240527171</v>
      </c>
      <c r="AB178" s="47">
        <f>_xlfn.XLOOKUP($F178,Main_OG!$D$1:$D$766,Main_OG!AJ$1:AJ$766,"")</f>
        <v>41747362.020000003</v>
      </c>
      <c r="AC178" s="47">
        <f>_xlfn.XLOOKUP($F178,Main_OG!$D$1:$D$766,Main_OG!AK$1:AK$766,"")</f>
        <v>244658.58</v>
      </c>
      <c r="AD178" s="47">
        <f>_xlfn.XLOOKUP($F178,Main_OG!$D$1:$D$766,Main_OG!AL$1:AL$766,"")</f>
        <v>45115946.340000004</v>
      </c>
      <c r="AE178" s="47">
        <f>_xlfn.XLOOKUP($F178,Main_OG!$D$1:$D$766,Main_OG!AM$1:AM$766,"")</f>
        <v>9350269</v>
      </c>
      <c r="AF178" s="48">
        <f>_xlfn.XLOOKUP($F178,Main_OG!$D$1:$D$766,Main_OG!Z$1:Z$766,"")</f>
        <v>1.29</v>
      </c>
      <c r="AG178" s="48">
        <f>_xlfn.XLOOKUP($F178,Main_OG!$D$1:$D$766,Main_OG!AA$1:AA$766,"")</f>
        <v>1.19</v>
      </c>
      <c r="AH178" s="48">
        <f>_xlfn.XLOOKUP($F178,Main_OG!$D$1:$D$766,Main_OG!AB$1:AB$766,"")</f>
        <v>15.5</v>
      </c>
      <c r="AI178" s="48">
        <f>_xlfn.XLOOKUP($F178,Main_OG!$D$1:$D$766,Main_OG!AC$1:AC$766,"")</f>
        <v>7.1610124069250478</v>
      </c>
      <c r="AJ178" s="48">
        <f>_xlfn.XLOOKUP($F178,Main_OG!$D$1:$D$766,Main_OG!AD$1:AD$766,"")</f>
        <v>0.4704061490499184</v>
      </c>
    </row>
    <row r="179" spans="2:36" x14ac:dyDescent="0.35">
      <c r="B179" s="36" t="s">
        <v>1148</v>
      </c>
      <c r="C179" s="45" t="s">
        <v>370</v>
      </c>
      <c r="D179" s="45" t="s">
        <v>4386</v>
      </c>
      <c r="E179" s="36" t="s">
        <v>1148</v>
      </c>
      <c r="F179" s="36" t="str">
        <f t="shared" si="6"/>
        <v>2006_MO</v>
      </c>
      <c r="G179" s="45">
        <v>2006</v>
      </c>
      <c r="H179" s="45">
        <f>_xlfn.XLOOKUP(J179,Main_OG!$B$1:$B$766,Main_OG!$O$1:$O$766,"")</f>
        <v>0</v>
      </c>
      <c r="I179" s="45">
        <f>_xlfn.XLOOKUP(F179,Main_OG!$D$1:$D$766,Main_OG!$J$1:$J$766,"")</f>
        <v>0</v>
      </c>
      <c r="J179" s="45" t="s">
        <v>370</v>
      </c>
      <c r="K179" s="45" t="str">
        <f t="shared" si="7"/>
        <v>Aquila Inc_MO</v>
      </c>
      <c r="L179" s="45" t="str">
        <f t="shared" si="8"/>
        <v>Aquila Inc_MO</v>
      </c>
      <c r="M179" s="45" t="s">
        <v>1151</v>
      </c>
      <c r="N179" s="45">
        <v>0</v>
      </c>
      <c r="O179" s="45">
        <v>38305</v>
      </c>
      <c r="P179" s="45">
        <v>253</v>
      </c>
      <c r="Q179" s="45">
        <v>265705</v>
      </c>
      <c r="R179" s="45">
        <v>0</v>
      </c>
      <c r="S179" s="45">
        <v>180594</v>
      </c>
      <c r="T179" s="45">
        <v>56971</v>
      </c>
      <c r="U179" s="45">
        <v>264252</v>
      </c>
      <c r="V179" s="45">
        <v>0</v>
      </c>
      <c r="W179" s="45">
        <v>5.9585323838517743</v>
      </c>
      <c r="X179" s="45">
        <v>4.3209506683059242</v>
      </c>
      <c r="Y179" s="45">
        <v>7.714551212116878</v>
      </c>
      <c r="Z179" s="46">
        <v>286558.3</v>
      </c>
      <c r="AA179" s="46">
        <v>49045.493319531502</v>
      </c>
      <c r="AB179" s="47">
        <f>_xlfn.XLOOKUP($F179,Main_OG!$D$1:$D$766,Main_OG!AJ$1:AJ$766,"")</f>
        <v>91431938</v>
      </c>
      <c r="AC179" s="47">
        <f>_xlfn.XLOOKUP($F179,Main_OG!$D$1:$D$766,Main_OG!AK$1:AK$766,"")</f>
        <v>278170.96000000002</v>
      </c>
      <c r="AD179" s="47">
        <f>_xlfn.XLOOKUP($F179,Main_OG!$D$1:$D$766,Main_OG!AL$1:AL$766,"")</f>
        <v>64418279.100000001</v>
      </c>
      <c r="AE179" s="47">
        <f>_xlfn.XLOOKUP($F179,Main_OG!$D$1:$D$766,Main_OG!AM$1:AM$766,"")</f>
        <v>10116660</v>
      </c>
      <c r="AF179" s="48">
        <f>_xlfn.XLOOKUP($F179,Main_OG!$D$1:$D$766,Main_OG!Z$1:Z$766,"")</f>
        <v>1.24</v>
      </c>
      <c r="AG179" s="48">
        <f>_xlfn.XLOOKUP($F179,Main_OG!$D$1:$D$766,Main_OG!AA$1:AA$766,"")</f>
        <v>1.1100000000000001</v>
      </c>
      <c r="AH179" s="48">
        <f>_xlfn.XLOOKUP($F179,Main_OG!$D$1:$D$766,Main_OG!AB$1:AB$766,"")</f>
        <v>14.57</v>
      </c>
      <c r="AI179" s="48">
        <f>_xlfn.XLOOKUP($F179,Main_OG!$D$1:$D$766,Main_OG!AC$1:AC$766,"")</f>
        <v>6.76</v>
      </c>
      <c r="AJ179" s="48">
        <f>_xlfn.XLOOKUP($F179,Main_OG!$D$1:$D$766,Main_OG!AD$1:AD$766,"")</f>
        <v>0.42</v>
      </c>
    </row>
    <row r="180" spans="2:36" x14ac:dyDescent="0.35">
      <c r="B180" s="36" t="s">
        <v>1148</v>
      </c>
      <c r="C180" s="45" t="s">
        <v>304</v>
      </c>
      <c r="D180" s="45" t="s">
        <v>4386</v>
      </c>
      <c r="E180" s="36" t="s">
        <v>1148</v>
      </c>
      <c r="F180" s="36" t="str">
        <f t="shared" si="6"/>
        <v>2007_CO</v>
      </c>
      <c r="G180" s="45">
        <v>2007</v>
      </c>
      <c r="H180" s="45">
        <f>_xlfn.XLOOKUP(J180,Main_OG!$B$1:$B$766,Main_OG!$O$1:$O$766,"")</f>
        <v>0</v>
      </c>
      <c r="I180" s="45">
        <f>_xlfn.XLOOKUP(F180,Main_OG!$D$1:$D$766,Main_OG!$J$1:$J$766,"")</f>
        <v>0</v>
      </c>
      <c r="J180" s="45" t="s">
        <v>304</v>
      </c>
      <c r="K180" s="45" t="str">
        <f t="shared" si="7"/>
        <v>Aquila Inc_CO</v>
      </c>
      <c r="L180" s="45" t="str">
        <f t="shared" si="8"/>
        <v>Aquila Inc_CO</v>
      </c>
      <c r="M180" s="45" t="s">
        <v>1152</v>
      </c>
      <c r="N180" s="45">
        <v>0</v>
      </c>
      <c r="O180" s="45">
        <v>11860</v>
      </c>
      <c r="P180" s="45">
        <v>97</v>
      </c>
      <c r="Q180" s="45">
        <v>80434</v>
      </c>
      <c r="R180" s="45">
        <v>0</v>
      </c>
      <c r="S180" s="45">
        <v>58993</v>
      </c>
      <c r="T180" s="45">
        <v>33075</v>
      </c>
      <c r="U180" s="45">
        <v>64748</v>
      </c>
      <c r="V180" s="45">
        <v>0</v>
      </c>
      <c r="W180" s="45">
        <v>8.11</v>
      </c>
      <c r="X180" s="45">
        <v>6.27</v>
      </c>
      <c r="Y180" s="45">
        <v>10.9</v>
      </c>
      <c r="Z180" s="46">
        <v>278733.8</v>
      </c>
      <c r="AA180" s="46">
        <v>58022.784972443042</v>
      </c>
      <c r="AB180" s="47">
        <f>_xlfn.XLOOKUP($F180,Main_OG!$D$1:$D$766,Main_OG!AJ$1:AJ$766,"")</f>
        <v>38575514</v>
      </c>
      <c r="AC180" s="47">
        <f>_xlfn.XLOOKUP($F180,Main_OG!$D$1:$D$766,Main_OG!AK$1:AK$766,"")</f>
        <v>129926</v>
      </c>
      <c r="AD180" s="47">
        <f>_xlfn.XLOOKUP($F180,Main_OG!$D$1:$D$766,Main_OG!AL$1:AL$766,"")</f>
        <v>246010092</v>
      </c>
      <c r="AE180" s="47">
        <f>_xlfn.XLOOKUP($F180,Main_OG!$D$1:$D$766,Main_OG!AM$1:AM$766,"")</f>
        <v>0</v>
      </c>
      <c r="AF180" s="48">
        <f>_xlfn.XLOOKUP($F180,Main_OG!$D$1:$D$766,Main_OG!Z$1:Z$766,"")</f>
        <v>2.0099999999999998</v>
      </c>
      <c r="AG180" s="48">
        <f>_xlfn.XLOOKUP($F180,Main_OG!$D$1:$D$766,Main_OG!AA$1:AA$766,"")</f>
        <v>2.2465548173415608</v>
      </c>
      <c r="AH180" s="48">
        <f>_xlfn.XLOOKUP($F180,Main_OG!$D$1:$D$766,Main_OG!AB$1:AB$766,"")</f>
        <v>18.45</v>
      </c>
      <c r="AI180" s="48">
        <f>_xlfn.XLOOKUP($F180,Main_OG!$D$1:$D$766,Main_OG!AC$1:AC$766,"")</f>
        <v>4.1900000000000004</v>
      </c>
      <c r="AJ180" s="48">
        <f>_xlfn.XLOOKUP($F180,Main_OG!$D$1:$D$766,Main_OG!AD$1:AD$766,"")</f>
        <v>0.58103021845052572</v>
      </c>
    </row>
    <row r="181" spans="2:36" x14ac:dyDescent="0.35">
      <c r="B181" s="36" t="s">
        <v>1148</v>
      </c>
      <c r="C181" s="45" t="s">
        <v>567</v>
      </c>
      <c r="D181" s="45" t="s">
        <v>4386</v>
      </c>
      <c r="E181" s="36" t="s">
        <v>1148</v>
      </c>
      <c r="F181" s="36" t="str">
        <f t="shared" si="6"/>
        <v>2007_KS</v>
      </c>
      <c r="G181" s="45">
        <v>2007</v>
      </c>
      <c r="H181" s="45">
        <f>_xlfn.XLOOKUP(J181,Main_OG!$B$1:$B$766,Main_OG!$O$1:$O$766,"")</f>
        <v>1</v>
      </c>
      <c r="I181" s="45">
        <f>_xlfn.XLOOKUP(F181,Main_OG!$D$1:$D$766,Main_OG!$J$1:$J$766,"")</f>
        <v>0</v>
      </c>
      <c r="J181" s="45" t="s">
        <v>567</v>
      </c>
      <c r="K181" s="45" t="str">
        <f t="shared" si="7"/>
        <v>Aquila Inc_KS</v>
      </c>
      <c r="L181" s="45" t="str">
        <f t="shared" si="8"/>
        <v>Aquila Inc_KS</v>
      </c>
      <c r="M181" s="45" t="s">
        <v>1153</v>
      </c>
      <c r="N181" s="45">
        <v>0</v>
      </c>
      <c r="O181" s="45">
        <v>16780</v>
      </c>
      <c r="P181" s="45">
        <v>68</v>
      </c>
      <c r="Q181" s="45">
        <v>52218</v>
      </c>
      <c r="R181" s="45">
        <v>0</v>
      </c>
      <c r="S181" s="45">
        <v>12431</v>
      </c>
      <c r="T181" s="45">
        <v>10985</v>
      </c>
      <c r="U181" s="45">
        <v>10892</v>
      </c>
      <c r="V181" s="45">
        <v>0</v>
      </c>
      <c r="W181" s="45">
        <v>9.02</v>
      </c>
      <c r="X181" s="45">
        <v>5.35</v>
      </c>
      <c r="Y181" s="45">
        <v>9.83</v>
      </c>
      <c r="Z181" s="46">
        <v>143586.6</v>
      </c>
      <c r="AA181" s="46">
        <v>51579.629892394711</v>
      </c>
      <c r="AB181" s="47">
        <f>_xlfn.XLOOKUP($F181,Main_OG!$D$1:$D$766,Main_OG!AJ$1:AJ$766,"")</f>
        <v>45559300</v>
      </c>
      <c r="AC181" s="47">
        <f>_xlfn.XLOOKUP($F181,Main_OG!$D$1:$D$766,Main_OG!AK$1:AK$766,"")</f>
        <v>940222</v>
      </c>
      <c r="AD181" s="47">
        <f>_xlfn.XLOOKUP($F181,Main_OG!$D$1:$D$766,Main_OG!AL$1:AL$766,"")</f>
        <v>51303722</v>
      </c>
      <c r="AE181" s="47">
        <f>_xlfn.XLOOKUP($F181,Main_OG!$D$1:$D$766,Main_OG!AM$1:AM$766,"")</f>
        <v>10369136</v>
      </c>
      <c r="AF181" s="48">
        <f>_xlfn.XLOOKUP($F181,Main_OG!$D$1:$D$766,Main_OG!Z$1:Z$766,"")</f>
        <v>0</v>
      </c>
      <c r="AG181" s="48">
        <f>_xlfn.XLOOKUP($F181,Main_OG!$D$1:$D$766,Main_OG!AA$1:AA$766,"")</f>
        <v>1.23</v>
      </c>
      <c r="AH181" s="48">
        <f>_xlfn.XLOOKUP($F181,Main_OG!$D$1:$D$766,Main_OG!AB$1:AB$766,"")</f>
        <v>16.61</v>
      </c>
      <c r="AI181" s="48">
        <f>_xlfn.XLOOKUP($F181,Main_OG!$D$1:$D$766,Main_OG!AC$1:AC$766,"")</f>
        <v>7.3815467393807772</v>
      </c>
      <c r="AJ181" s="48">
        <f>_xlfn.XLOOKUP($F181,Main_OG!$D$1:$D$766,Main_OG!AD$1:AD$766,"")</f>
        <v>0.58103021845052572</v>
      </c>
    </row>
    <row r="182" spans="2:36" x14ac:dyDescent="0.35">
      <c r="B182" s="36" t="s">
        <v>1148</v>
      </c>
      <c r="C182" s="45" t="s">
        <v>370</v>
      </c>
      <c r="D182" s="45" t="s">
        <v>4386</v>
      </c>
      <c r="E182" s="36" t="s">
        <v>1148</v>
      </c>
      <c r="F182" s="36" t="str">
        <f t="shared" si="6"/>
        <v>2007_MO</v>
      </c>
      <c r="G182" s="45">
        <v>2007</v>
      </c>
      <c r="H182" s="45">
        <f>_xlfn.XLOOKUP(J182,Main_OG!$B$1:$B$766,Main_OG!$O$1:$O$766,"")</f>
        <v>0</v>
      </c>
      <c r="I182" s="45">
        <f>_xlfn.XLOOKUP(F182,Main_OG!$D$1:$D$766,Main_OG!$J$1:$J$766,"")</f>
        <v>0</v>
      </c>
      <c r="J182" s="45" t="s">
        <v>370</v>
      </c>
      <c r="K182" s="45" t="str">
        <f t="shared" si="7"/>
        <v>Aquila Inc_MO</v>
      </c>
      <c r="L182" s="45" t="str">
        <f t="shared" si="8"/>
        <v>Aquila Inc_MO</v>
      </c>
      <c r="M182" s="45" t="s">
        <v>1154</v>
      </c>
      <c r="N182" s="45">
        <v>0</v>
      </c>
      <c r="O182" s="45">
        <v>38406</v>
      </c>
      <c r="P182" s="45">
        <v>247</v>
      </c>
      <c r="Q182" s="45">
        <v>269597</v>
      </c>
      <c r="R182" s="45">
        <v>0</v>
      </c>
      <c r="S182" s="45">
        <v>208231</v>
      </c>
      <c r="T182" s="45">
        <v>65275</v>
      </c>
      <c r="U182" s="45">
        <v>306217</v>
      </c>
      <c r="V182" s="45">
        <v>0</v>
      </c>
      <c r="W182" s="45">
        <v>6.57</v>
      </c>
      <c r="X182" s="45">
        <v>4.82</v>
      </c>
      <c r="Y182" s="45">
        <v>8.49</v>
      </c>
      <c r="Z182" s="46">
        <v>288320.8</v>
      </c>
      <c r="AA182" s="46">
        <v>48970.754186926722</v>
      </c>
      <c r="AB182" s="47">
        <f>_xlfn.XLOOKUP($F182,Main_OG!$D$1:$D$766,Main_OG!AJ$1:AJ$766,"")</f>
        <v>88418268</v>
      </c>
      <c r="AC182" s="47">
        <f>_xlfn.XLOOKUP($F182,Main_OG!$D$1:$D$766,Main_OG!AK$1:AK$766,"")</f>
        <v>279430</v>
      </c>
      <c r="AD182" s="47">
        <f>_xlfn.XLOOKUP($F182,Main_OG!$D$1:$D$766,Main_OG!AL$1:AL$766,"")</f>
        <v>81780530</v>
      </c>
      <c r="AE182" s="47">
        <f>_xlfn.XLOOKUP($F182,Main_OG!$D$1:$D$766,Main_OG!AM$1:AM$766,"")</f>
        <v>9371955</v>
      </c>
      <c r="AF182" s="48">
        <f>_xlfn.XLOOKUP($F182,Main_OG!$D$1:$D$766,Main_OG!Z$1:Z$766,"")</f>
        <v>1.52</v>
      </c>
      <c r="AG182" s="48">
        <f>_xlfn.XLOOKUP($F182,Main_OG!$D$1:$D$766,Main_OG!AA$1:AA$766,"")</f>
        <v>1.33</v>
      </c>
      <c r="AH182" s="48">
        <f>_xlfn.XLOOKUP($F182,Main_OG!$D$1:$D$766,Main_OG!AB$1:AB$766,"")</f>
        <v>17.13</v>
      </c>
      <c r="AI182" s="48">
        <f>_xlfn.XLOOKUP($F182,Main_OG!$D$1:$D$766,Main_OG!AC$1:AC$766,"")</f>
        <v>7.17</v>
      </c>
      <c r="AJ182" s="48">
        <f>_xlfn.XLOOKUP($F182,Main_OG!$D$1:$D$766,Main_OG!AD$1:AD$766,"")</f>
        <v>0.47</v>
      </c>
    </row>
    <row r="183" spans="2:36" x14ac:dyDescent="0.35">
      <c r="B183" s="36" t="s">
        <v>1155</v>
      </c>
      <c r="C183" s="45" t="s">
        <v>325</v>
      </c>
      <c r="D183" s="45" t="s">
        <v>4377</v>
      </c>
      <c r="E183" s="36" t="s">
        <v>1155</v>
      </c>
      <c r="F183" s="36" t="str">
        <f t="shared" si="6"/>
        <v>2006_AZ</v>
      </c>
      <c r="G183" s="45">
        <v>2006</v>
      </c>
      <c r="H183" s="45">
        <f>_xlfn.XLOOKUP(J183,Main_OG!$B$1:$B$766,Main_OG!$O$1:$O$766,"")</f>
        <v>0</v>
      </c>
      <c r="I183" s="45">
        <f>_xlfn.XLOOKUP(F183,Main_OG!$D$1:$D$766,Main_OG!$J$1:$J$766,"")</f>
        <v>0</v>
      </c>
      <c r="J183" s="45" t="s">
        <v>325</v>
      </c>
      <c r="K183" s="45" t="str">
        <f t="shared" si="7"/>
        <v>Arizona Public Service Co_AZ</v>
      </c>
      <c r="L183" s="45" t="str">
        <f t="shared" si="8"/>
        <v>Arizona Public Service Co_AZ</v>
      </c>
      <c r="M183" s="45" t="s">
        <v>1156</v>
      </c>
      <c r="N183" s="45">
        <v>0</v>
      </c>
      <c r="O183" s="45">
        <v>111560</v>
      </c>
      <c r="P183" s="45">
        <v>3871</v>
      </c>
      <c r="Q183" s="45">
        <v>936464</v>
      </c>
      <c r="R183" s="45">
        <v>0</v>
      </c>
      <c r="S183" s="45">
        <v>1067405</v>
      </c>
      <c r="T183" s="45">
        <v>172193</v>
      </c>
      <c r="U183" s="45">
        <v>1270412</v>
      </c>
      <c r="V183" s="45">
        <v>0</v>
      </c>
      <c r="W183" s="45">
        <v>8.7127335261215908</v>
      </c>
      <c r="X183" s="45">
        <v>6.1111341796285119</v>
      </c>
      <c r="Y183" s="45">
        <v>9.8469245548540751</v>
      </c>
      <c r="Z183" s="46">
        <v>296424.40000000002</v>
      </c>
      <c r="AA183" s="46">
        <v>49165.279100289743</v>
      </c>
      <c r="AB183" s="47">
        <f>_xlfn.XLOOKUP($F183,Main_OG!$D$1:$D$766,Main_OG!AJ$1:AJ$766,"")</f>
        <v>41237037.620000005</v>
      </c>
      <c r="AC183" s="47">
        <f>_xlfn.XLOOKUP($F183,Main_OG!$D$1:$D$766,Main_OG!AK$1:AK$766,"")</f>
        <v>268538.62</v>
      </c>
      <c r="AD183" s="47">
        <f>_xlfn.XLOOKUP($F183,Main_OG!$D$1:$D$766,Main_OG!AL$1:AL$766,"")</f>
        <v>495704036.98000002</v>
      </c>
      <c r="AE183" s="47">
        <f>_xlfn.XLOOKUP($F183,Main_OG!$D$1:$D$766,Main_OG!AM$1:AM$766,"")</f>
        <v>24012231</v>
      </c>
      <c r="AF183" s="48">
        <f>_xlfn.XLOOKUP($F183,Main_OG!$D$1:$D$766,Main_OG!Z$1:Z$766,"")</f>
        <v>2.58</v>
      </c>
      <c r="AG183" s="48">
        <f>_xlfn.XLOOKUP($F183,Main_OG!$D$1:$D$766,Main_OG!AA$1:AA$766,"")</f>
        <v>1.42</v>
      </c>
      <c r="AH183" s="48">
        <f>_xlfn.XLOOKUP($F183,Main_OG!$D$1:$D$766,Main_OG!AB$1:AB$766,"")</f>
        <v>16.309999999999999</v>
      </c>
      <c r="AI183" s="48">
        <f>_xlfn.XLOOKUP($F183,Main_OG!$D$1:$D$766,Main_OG!AC$1:AC$766,"")</f>
        <v>7.1610124069250478</v>
      </c>
      <c r="AJ183" s="48">
        <f>_xlfn.XLOOKUP($F183,Main_OG!$D$1:$D$766,Main_OG!AD$1:AD$766,"")</f>
        <v>0.4704061490499184</v>
      </c>
    </row>
    <row r="184" spans="2:36" x14ac:dyDescent="0.35">
      <c r="B184" s="36" t="s">
        <v>1155</v>
      </c>
      <c r="C184" s="45" t="s">
        <v>325</v>
      </c>
      <c r="D184" s="45" t="s">
        <v>4377</v>
      </c>
      <c r="E184" s="36" t="s">
        <v>1155</v>
      </c>
      <c r="F184" s="36" t="str">
        <f t="shared" si="6"/>
        <v>2007_AZ</v>
      </c>
      <c r="G184" s="45">
        <v>2007</v>
      </c>
      <c r="H184" s="45">
        <f>_xlfn.XLOOKUP(J184,Main_OG!$B$1:$B$766,Main_OG!$O$1:$O$766,"")</f>
        <v>0</v>
      </c>
      <c r="I184" s="45">
        <f>_xlfn.XLOOKUP(F184,Main_OG!$D$1:$D$766,Main_OG!$J$1:$J$766,"")</f>
        <v>0</v>
      </c>
      <c r="J184" s="45" t="s">
        <v>325</v>
      </c>
      <c r="K184" s="45" t="str">
        <f t="shared" si="7"/>
        <v>Arizona Public Service Co_AZ</v>
      </c>
      <c r="L184" s="45" t="str">
        <f t="shared" si="8"/>
        <v>Arizona Public Service Co_AZ</v>
      </c>
      <c r="M184" s="45" t="s">
        <v>1157</v>
      </c>
      <c r="N184" s="45">
        <v>0</v>
      </c>
      <c r="O184" s="45">
        <v>118361</v>
      </c>
      <c r="P184" s="45">
        <v>3938</v>
      </c>
      <c r="Q184" s="45">
        <v>979138</v>
      </c>
      <c r="R184" s="45">
        <v>0</v>
      </c>
      <c r="S184" s="45">
        <v>1177356</v>
      </c>
      <c r="T184" s="45">
        <v>177286</v>
      </c>
      <c r="U184" s="45">
        <v>1418315</v>
      </c>
      <c r="V184" s="45">
        <v>0</v>
      </c>
      <c r="W184" s="45">
        <v>9.07</v>
      </c>
      <c r="X184" s="45">
        <v>7.32</v>
      </c>
      <c r="Y184" s="45">
        <v>10.3</v>
      </c>
      <c r="Z184" s="46">
        <v>306611.59999999998</v>
      </c>
      <c r="AA184" s="46">
        <v>49712.6229453177</v>
      </c>
      <c r="AB184" s="47">
        <f>_xlfn.XLOOKUP($F184,Main_OG!$D$1:$D$766,Main_OG!AJ$1:AJ$766,"")</f>
        <v>42593664</v>
      </c>
      <c r="AC184" s="47">
        <f>_xlfn.XLOOKUP($F184,Main_OG!$D$1:$D$766,Main_OG!AK$1:AK$766,"")</f>
        <v>178620</v>
      </c>
      <c r="AD184" s="47">
        <f>_xlfn.XLOOKUP($F184,Main_OG!$D$1:$D$766,Main_OG!AL$1:AL$766,"")</f>
        <v>559275588</v>
      </c>
      <c r="AE184" s="47">
        <f>_xlfn.XLOOKUP($F184,Main_OG!$D$1:$D$766,Main_OG!AM$1:AM$766,"")</f>
        <v>26782391</v>
      </c>
      <c r="AF184" s="48">
        <f>_xlfn.XLOOKUP($F184,Main_OG!$D$1:$D$766,Main_OG!Z$1:Z$766,"")</f>
        <v>2.78</v>
      </c>
      <c r="AG184" s="48">
        <f>_xlfn.XLOOKUP($F184,Main_OG!$D$1:$D$766,Main_OG!AA$1:AA$766,"")</f>
        <v>1.57</v>
      </c>
      <c r="AH184" s="48">
        <f>_xlfn.XLOOKUP($F184,Main_OG!$D$1:$D$766,Main_OG!AB$1:AB$766,"")</f>
        <v>16.71</v>
      </c>
      <c r="AI184" s="48">
        <f>_xlfn.XLOOKUP($F184,Main_OG!$D$1:$D$766,Main_OG!AC$1:AC$766,"")</f>
        <v>7.3815467393807772</v>
      </c>
      <c r="AJ184" s="48">
        <f>_xlfn.XLOOKUP($F184,Main_OG!$D$1:$D$766,Main_OG!AD$1:AD$766,"")</f>
        <v>0.58103021845052572</v>
      </c>
    </row>
    <row r="185" spans="2:36" x14ac:dyDescent="0.35">
      <c r="B185" s="36" t="s">
        <v>1155</v>
      </c>
      <c r="C185" s="45" t="s">
        <v>325</v>
      </c>
      <c r="D185" s="45" t="s">
        <v>4377</v>
      </c>
      <c r="E185" s="36" t="s">
        <v>1155</v>
      </c>
      <c r="F185" s="36" t="str">
        <f t="shared" si="6"/>
        <v>2008_AZ</v>
      </c>
      <c r="G185" s="45">
        <v>2008</v>
      </c>
      <c r="H185" s="45">
        <f>_xlfn.XLOOKUP(J185,Main_OG!$B$1:$B$766,Main_OG!$O$1:$O$766,"")</f>
        <v>0</v>
      </c>
      <c r="I185" s="45">
        <f>_xlfn.XLOOKUP(F185,Main_OG!$D$1:$D$766,Main_OG!$J$1:$J$766,"")</f>
        <v>0</v>
      </c>
      <c r="J185" s="45" t="s">
        <v>325</v>
      </c>
      <c r="K185" s="45" t="str">
        <f t="shared" si="7"/>
        <v>Arizona Public Service Co_AZ</v>
      </c>
      <c r="L185" s="45" t="str">
        <f t="shared" si="8"/>
        <v>Arizona Public Service Co_AZ</v>
      </c>
      <c r="M185" s="45" t="s">
        <v>1158</v>
      </c>
      <c r="N185" s="45">
        <v>0</v>
      </c>
      <c r="O185" s="45">
        <v>121218</v>
      </c>
      <c r="P185" s="45">
        <v>3913</v>
      </c>
      <c r="Q185" s="45">
        <v>986363</v>
      </c>
      <c r="R185" s="45">
        <v>0</v>
      </c>
      <c r="S185" s="45">
        <v>13003518</v>
      </c>
      <c r="T185" s="45">
        <v>2422055</v>
      </c>
      <c r="U185" s="45">
        <v>13368015</v>
      </c>
      <c r="V185" s="45">
        <v>0</v>
      </c>
      <c r="W185" s="45">
        <v>9.6300000000000008</v>
      </c>
      <c r="X185" s="45">
        <v>7.93</v>
      </c>
      <c r="Y185" s="45">
        <v>10.88</v>
      </c>
      <c r="Z185" s="46">
        <v>302277.90000000002</v>
      </c>
      <c r="AA185" s="46">
        <v>48130.649156847969</v>
      </c>
      <c r="AB185" s="47">
        <f>_xlfn.XLOOKUP($F185,Main_OG!$D$1:$D$766,Main_OG!AJ$1:AJ$766,"")</f>
        <v>45521026</v>
      </c>
      <c r="AC185" s="47">
        <f>_xlfn.XLOOKUP($F185,Main_OG!$D$1:$D$766,Main_OG!AK$1:AK$766,"")</f>
        <v>184798</v>
      </c>
      <c r="AD185" s="47">
        <f>_xlfn.XLOOKUP($F185,Main_OG!$D$1:$D$766,Main_OG!AL$1:AL$766,"")</f>
        <v>567842176</v>
      </c>
      <c r="AE185" s="47">
        <f>_xlfn.XLOOKUP($F185,Main_OG!$D$1:$D$766,Main_OG!AM$1:AM$766,"")</f>
        <v>29250496</v>
      </c>
      <c r="AF185" s="48">
        <f>_xlfn.XLOOKUP($F185,Main_OG!$D$1:$D$766,Main_OG!Z$1:Z$766,"")</f>
        <v>3.26</v>
      </c>
      <c r="AG185" s="48">
        <f>_xlfn.XLOOKUP($F185,Main_OG!$D$1:$D$766,Main_OG!AA$1:AA$766,"")</f>
        <v>1.73</v>
      </c>
      <c r="AH185" s="48">
        <f>_xlfn.XLOOKUP($F185,Main_OG!$D$1:$D$766,Main_OG!AB$1:AB$766,"")</f>
        <v>20.5</v>
      </c>
      <c r="AI185" s="48">
        <f>_xlfn.XLOOKUP($F185,Main_OG!$D$1:$D$766,Main_OG!AC$1:AC$766,"")</f>
        <v>9.1182546074696553</v>
      </c>
      <c r="AJ185" s="48">
        <f>_xlfn.XLOOKUP($F185,Main_OG!$D$1:$D$766,Main_OG!AD$1:AD$766,"")</f>
        <v>0.68330088246943577</v>
      </c>
    </row>
    <row r="186" spans="2:36" x14ac:dyDescent="0.35">
      <c r="B186" s="36" t="s">
        <v>1155</v>
      </c>
      <c r="C186" s="45" t="s">
        <v>325</v>
      </c>
      <c r="D186" s="45" t="s">
        <v>4377</v>
      </c>
      <c r="E186" s="36" t="s">
        <v>1155</v>
      </c>
      <c r="F186" s="36" t="str">
        <f t="shared" si="6"/>
        <v>2009_AZ</v>
      </c>
      <c r="G186" s="45">
        <v>2009</v>
      </c>
      <c r="H186" s="45">
        <f>_xlfn.XLOOKUP(J186,Main_OG!$B$1:$B$766,Main_OG!$O$1:$O$766,"")</f>
        <v>0</v>
      </c>
      <c r="I186" s="45">
        <f>_xlfn.XLOOKUP(F186,Main_OG!$D$1:$D$766,Main_OG!$J$1:$J$766,"")</f>
        <v>0</v>
      </c>
      <c r="J186" s="45" t="s">
        <v>325</v>
      </c>
      <c r="K186" s="45" t="str">
        <f t="shared" si="7"/>
        <v>Arizona Public Service Co_AZ</v>
      </c>
      <c r="L186" s="45" t="str">
        <f t="shared" si="8"/>
        <v>Arizona Public Service Co_AZ</v>
      </c>
      <c r="M186" s="45" t="s">
        <v>1159</v>
      </c>
      <c r="N186" s="45">
        <v>0</v>
      </c>
      <c r="O186" s="45">
        <v>121316</v>
      </c>
      <c r="P186" s="45">
        <v>3806</v>
      </c>
      <c r="Q186" s="45">
        <v>992077</v>
      </c>
      <c r="R186" s="45">
        <v>0</v>
      </c>
      <c r="S186" s="45">
        <v>12745766</v>
      </c>
      <c r="T186" s="45">
        <v>2213433</v>
      </c>
      <c r="U186" s="45">
        <v>13214097</v>
      </c>
      <c r="V186" s="45">
        <v>0</v>
      </c>
      <c r="W186" s="45">
        <v>10.1</v>
      </c>
      <c r="X186" s="45">
        <v>8.1300000000000008</v>
      </c>
      <c r="Y186" s="45">
        <v>11.32</v>
      </c>
      <c r="Z186" s="46">
        <v>277412.40000000002</v>
      </c>
      <c r="AA186" s="46">
        <v>43734.142352526833</v>
      </c>
      <c r="AB186" s="47">
        <f>_xlfn.XLOOKUP($F186,Main_OG!$D$1:$D$766,Main_OG!AJ$1:AJ$766,"")</f>
        <v>41675088</v>
      </c>
      <c r="AC186" s="47">
        <f>_xlfn.XLOOKUP($F186,Main_OG!$D$1:$D$766,Main_OG!AK$1:AK$766,"")</f>
        <v>234084</v>
      </c>
      <c r="AD186" s="47">
        <f>_xlfn.XLOOKUP($F186,Main_OG!$D$1:$D$766,Main_OG!AL$1:AL$766,"")</f>
        <v>524129184</v>
      </c>
      <c r="AE186" s="47">
        <f>_xlfn.XLOOKUP($F186,Main_OG!$D$1:$D$766,Main_OG!AM$1:AM$766,"")</f>
        <v>30661851</v>
      </c>
      <c r="AF186" s="48">
        <f>_xlfn.XLOOKUP($F186,Main_OG!$D$1:$D$766,Main_OG!Z$1:Z$766,"")</f>
        <v>2.04</v>
      </c>
      <c r="AG186" s="48">
        <f>_xlfn.XLOOKUP($F186,Main_OG!$D$1:$D$766,Main_OG!AA$1:AA$766,"")</f>
        <v>1.81</v>
      </c>
      <c r="AH186" s="48">
        <f>_xlfn.XLOOKUP($F186,Main_OG!$D$1:$D$766,Main_OG!AB$1:AB$766,"")</f>
        <v>14.73</v>
      </c>
      <c r="AI186" s="48">
        <f>_xlfn.XLOOKUP($F186,Main_OG!$D$1:$D$766,Main_OG!AC$1:AC$766,"")</f>
        <v>4.5973007921271787</v>
      </c>
      <c r="AJ186" s="48">
        <f>_xlfn.XLOOKUP($F186,Main_OG!$D$1:$D$766,Main_OG!AD$1:AD$766,"")</f>
        <v>0.59</v>
      </c>
    </row>
    <row r="187" spans="2:36" x14ac:dyDescent="0.35">
      <c r="B187" s="36" t="s">
        <v>1155</v>
      </c>
      <c r="C187" s="45" t="s">
        <v>325</v>
      </c>
      <c r="D187" s="45" t="s">
        <v>4377</v>
      </c>
      <c r="E187" s="36" t="s">
        <v>1155</v>
      </c>
      <c r="F187" s="36" t="str">
        <f t="shared" si="6"/>
        <v>2010_AZ</v>
      </c>
      <c r="G187" s="45">
        <v>2010</v>
      </c>
      <c r="H187" s="45">
        <f>_xlfn.XLOOKUP(J187,Main_OG!$B$1:$B$766,Main_OG!$O$1:$O$766,"")</f>
        <v>0</v>
      </c>
      <c r="I187" s="45">
        <f>_xlfn.XLOOKUP(F187,Main_OG!$D$1:$D$766,Main_OG!$J$1:$J$766,"")</f>
        <v>0</v>
      </c>
      <c r="J187" s="45" t="s">
        <v>325</v>
      </c>
      <c r="K187" s="45" t="str">
        <f t="shared" si="7"/>
        <v>Arizona Public Service Co_AZ</v>
      </c>
      <c r="L187" s="45" t="str">
        <f t="shared" si="8"/>
        <v>Arizona Public Service Co_AZ</v>
      </c>
      <c r="M187" s="45" t="s">
        <v>1160</v>
      </c>
      <c r="N187" s="45">
        <v>0</v>
      </c>
      <c r="O187" s="45">
        <v>121740</v>
      </c>
      <c r="P187" s="45">
        <v>3777</v>
      </c>
      <c r="Q187" s="45">
        <v>996422</v>
      </c>
      <c r="R187" s="45">
        <v>0</v>
      </c>
      <c r="S187" s="45">
        <v>12503880</v>
      </c>
      <c r="T187" s="45">
        <v>2170083</v>
      </c>
      <c r="U187" s="45">
        <v>13035500</v>
      </c>
      <c r="V187" s="45">
        <v>0</v>
      </c>
      <c r="W187" s="45">
        <v>10.16</v>
      </c>
      <c r="X187" s="45">
        <v>7.85</v>
      </c>
      <c r="Y187" s="45">
        <v>11.54</v>
      </c>
      <c r="Z187" s="46">
        <v>282252.5</v>
      </c>
      <c r="AA187" s="46">
        <v>44051.417889040415</v>
      </c>
      <c r="AB187" s="47">
        <f>_xlfn.XLOOKUP($F187,Main_OG!$D$1:$D$766,Main_OG!AJ$1:AJ$766,"")</f>
        <v>46352248</v>
      </c>
      <c r="AC187" s="47">
        <f>_xlfn.XLOOKUP($F187,Main_OG!$D$1:$D$766,Main_OG!AK$1:AK$766,"")</f>
        <v>241420</v>
      </c>
      <c r="AD187" s="47">
        <f>_xlfn.XLOOKUP($F187,Main_OG!$D$1:$D$766,Main_OG!AL$1:AL$766,"")</f>
        <v>449511506</v>
      </c>
      <c r="AE187" s="47">
        <f>_xlfn.XLOOKUP($F187,Main_OG!$D$1:$D$766,Main_OG!AM$1:AM$766,"")</f>
        <v>31199935</v>
      </c>
      <c r="AF187" s="48">
        <f>_xlfn.XLOOKUP($F187,Main_OG!$D$1:$D$766,Main_OG!Z$1:Z$766,"")</f>
        <v>2.13</v>
      </c>
      <c r="AG187" s="48">
        <f>_xlfn.XLOOKUP($F187,Main_OG!$D$1:$D$766,Main_OG!AA$1:AA$766,"")</f>
        <v>1.79</v>
      </c>
      <c r="AH187" s="48">
        <f>_xlfn.XLOOKUP($F187,Main_OG!$D$1:$D$766,Main_OG!AB$1:AB$766,"")</f>
        <v>18.23</v>
      </c>
      <c r="AI187" s="48">
        <f>_xlfn.XLOOKUP($F187,Main_OG!$D$1:$D$766,Main_OG!AC$1:AC$766,"")</f>
        <v>4.9924248044436963</v>
      </c>
      <c r="AJ187" s="48">
        <f>_xlfn.XLOOKUP($F187,Main_OG!$D$1:$D$766,Main_OG!AD$1:AD$766,"")</f>
        <v>0.69</v>
      </c>
    </row>
    <row r="188" spans="2:36" x14ac:dyDescent="0.35">
      <c r="B188" s="36" t="s">
        <v>1155</v>
      </c>
      <c r="C188" s="45" t="s">
        <v>325</v>
      </c>
      <c r="D188" s="45" t="s">
        <v>4377</v>
      </c>
      <c r="E188" s="36" t="s">
        <v>1155</v>
      </c>
      <c r="F188" s="36" t="str">
        <f t="shared" si="6"/>
        <v>2011_AZ</v>
      </c>
      <c r="G188" s="45">
        <v>2011</v>
      </c>
      <c r="H188" s="45">
        <f>_xlfn.XLOOKUP(J188,Main_OG!$B$1:$B$766,Main_OG!$O$1:$O$766,"")</f>
        <v>0</v>
      </c>
      <c r="I188" s="45">
        <f>_xlfn.XLOOKUP(F188,Main_OG!$D$1:$D$766,Main_OG!$J$1:$J$766,"")</f>
        <v>0</v>
      </c>
      <c r="J188" s="45" t="s">
        <v>325</v>
      </c>
      <c r="K188" s="45" t="str">
        <f t="shared" si="7"/>
        <v>Arizona Public Service Co_AZ</v>
      </c>
      <c r="L188" s="45" t="str">
        <f t="shared" si="8"/>
        <v>Arizona Public Service Co_AZ</v>
      </c>
      <c r="M188" s="45" t="s">
        <v>1161</v>
      </c>
      <c r="N188" s="45">
        <v>0</v>
      </c>
      <c r="O188" s="45">
        <v>122248</v>
      </c>
      <c r="P188" s="45">
        <v>3744</v>
      </c>
      <c r="Q188" s="45">
        <v>994244</v>
      </c>
      <c r="R188" s="45">
        <v>0</v>
      </c>
      <c r="S188" s="45">
        <v>12731496</v>
      </c>
      <c r="T188" s="45">
        <v>2188600</v>
      </c>
      <c r="U188" s="45">
        <v>13290230</v>
      </c>
      <c r="V188" s="45">
        <v>0</v>
      </c>
      <c r="W188" s="45">
        <v>10.11</v>
      </c>
      <c r="X188" s="45">
        <v>7.83</v>
      </c>
      <c r="Y188" s="45">
        <v>11.61</v>
      </c>
      <c r="Z188" s="46">
        <v>290411.3</v>
      </c>
      <c r="AA188" s="46">
        <v>44862.14079243478</v>
      </c>
      <c r="AB188" s="47">
        <f>_xlfn.XLOOKUP($F188,Main_OG!$D$1:$D$766,Main_OG!AJ$1:AJ$766,"")</f>
        <v>46614246</v>
      </c>
      <c r="AC188" s="47">
        <f>_xlfn.XLOOKUP($F188,Main_OG!$D$1:$D$766,Main_OG!AK$1:AK$766,"")</f>
        <v>196670</v>
      </c>
      <c r="AD188" s="47">
        <f>_xlfn.XLOOKUP($F188,Main_OG!$D$1:$D$766,Main_OG!AL$1:AL$766,"")</f>
        <v>362618860</v>
      </c>
      <c r="AE188" s="47">
        <f>_xlfn.XLOOKUP($F188,Main_OG!$D$1:$D$766,Main_OG!AM$1:AM$766,"")</f>
        <v>31277863</v>
      </c>
      <c r="AF188" s="48">
        <f>_xlfn.XLOOKUP($F188,Main_OG!$D$1:$D$766,Main_OG!Z$1:Z$766,"")</f>
        <v>0</v>
      </c>
      <c r="AG188" s="48">
        <f>_xlfn.XLOOKUP($F188,Main_OG!$D$1:$D$766,Main_OG!AA$1:AA$766,"")</f>
        <v>1.98</v>
      </c>
      <c r="AH188" s="48">
        <f>_xlfn.XLOOKUP($F188,Main_OG!$D$1:$D$766,Main_OG!AB$1:AB$766,"")</f>
        <v>22.758921780738341</v>
      </c>
      <c r="AI188" s="48">
        <f>_xlfn.XLOOKUP($F188,Main_OG!$D$1:$D$766,Main_OG!AC$1:AC$766,"")</f>
        <v>4.6524343752411106</v>
      </c>
      <c r="AJ188" s="48">
        <f>_xlfn.XLOOKUP($F188,Main_OG!$D$1:$D$766,Main_OG!AD$1:AD$766,"")</f>
        <v>0.82</v>
      </c>
    </row>
    <row r="189" spans="2:36" x14ac:dyDescent="0.35">
      <c r="B189" s="36" t="s">
        <v>1155</v>
      </c>
      <c r="C189" s="45" t="s">
        <v>325</v>
      </c>
      <c r="D189" s="45" t="s">
        <v>4377</v>
      </c>
      <c r="E189" s="36" t="s">
        <v>1155</v>
      </c>
      <c r="F189" s="36" t="str">
        <f t="shared" si="6"/>
        <v>2012_AZ</v>
      </c>
      <c r="G189" s="45">
        <v>2012</v>
      </c>
      <c r="H189" s="45">
        <f>_xlfn.XLOOKUP(J189,Main_OG!$B$1:$B$766,Main_OG!$O$1:$O$766,"")</f>
        <v>0</v>
      </c>
      <c r="I189" s="45">
        <f>_xlfn.XLOOKUP(F189,Main_OG!$D$1:$D$766,Main_OG!$J$1:$J$766,"")</f>
        <v>0</v>
      </c>
      <c r="J189" s="45" t="s">
        <v>325</v>
      </c>
      <c r="K189" s="45" t="str">
        <f t="shared" si="7"/>
        <v>Arizona Public Service Co_AZ</v>
      </c>
      <c r="L189" s="45" t="str">
        <f t="shared" si="8"/>
        <v>Arizona Public Service Co_AZ</v>
      </c>
      <c r="M189" s="45" t="s">
        <v>1162</v>
      </c>
      <c r="N189" s="45">
        <v>0</v>
      </c>
      <c r="O189" s="45">
        <v>123501</v>
      </c>
      <c r="P189" s="45">
        <v>3721</v>
      </c>
      <c r="Q189" s="45">
        <v>1005074</v>
      </c>
      <c r="R189" s="45">
        <v>0</v>
      </c>
      <c r="S189" s="45">
        <v>12675057</v>
      </c>
      <c r="T189" s="45">
        <v>2222623</v>
      </c>
      <c r="U189" s="45">
        <v>13256456</v>
      </c>
      <c r="V189" s="45">
        <v>0</v>
      </c>
      <c r="W189" s="45">
        <v>10.218818000000001</v>
      </c>
      <c r="X189" s="45">
        <v>7.8671461999999996</v>
      </c>
      <c r="Y189" s="45">
        <v>11.959426000000001</v>
      </c>
      <c r="Z189" s="46">
        <v>297077.3</v>
      </c>
      <c r="AA189" s="46">
        <v>45311.426612148476</v>
      </c>
      <c r="AB189" s="47">
        <f>_xlfn.XLOOKUP($F189,Main_OG!$D$1:$D$766,Main_OG!AJ$1:AJ$766,"")</f>
        <v>43037228</v>
      </c>
      <c r="AC189" s="47">
        <f>_xlfn.XLOOKUP($F189,Main_OG!$D$1:$D$766,Main_OG!AK$1:AK$766,"")</f>
        <v>153840</v>
      </c>
      <c r="AD189" s="47">
        <f>_xlfn.XLOOKUP($F189,Main_OG!$D$1:$D$766,Main_OG!AL$1:AL$766,"")</f>
        <v>459649942</v>
      </c>
      <c r="AE189" s="47">
        <f>_xlfn.XLOOKUP($F189,Main_OG!$D$1:$D$766,Main_OG!AM$1:AM$766,"")</f>
        <v>31933916</v>
      </c>
      <c r="AF189" s="48">
        <f>_xlfn.XLOOKUP($F189,Main_OG!$D$1:$D$766,Main_OG!Z$1:Z$766,"")</f>
        <v>0</v>
      </c>
      <c r="AG189" s="48">
        <f>_xlfn.XLOOKUP($F189,Main_OG!$D$1:$D$766,Main_OG!AA$1:AA$766,"")</f>
        <v>2.324237813104427</v>
      </c>
      <c r="AH189" s="48">
        <f>_xlfn.XLOOKUP($F189,Main_OG!$D$1:$D$766,Main_OG!AB$1:AB$766,"")</f>
        <v>23.49195884567845</v>
      </c>
      <c r="AI189" s="48">
        <f>_xlfn.XLOOKUP($F189,Main_OG!$D$1:$D$766,Main_OG!AC$1:AC$766,"")</f>
        <v>3.503818060367514</v>
      </c>
      <c r="AJ189" s="48">
        <f>_xlfn.XLOOKUP($F189,Main_OG!$D$1:$D$766,Main_OG!AD$1:AD$766,"")</f>
        <v>0.75442193202762442</v>
      </c>
    </row>
    <row r="190" spans="2:36" x14ac:dyDescent="0.35">
      <c r="B190" s="36" t="s">
        <v>1155</v>
      </c>
      <c r="C190" s="45" t="s">
        <v>325</v>
      </c>
      <c r="D190" s="45" t="s">
        <v>4377</v>
      </c>
      <c r="E190" s="36" t="s">
        <v>1155</v>
      </c>
      <c r="F190" s="36" t="str">
        <f t="shared" si="6"/>
        <v>2013_AZ</v>
      </c>
      <c r="G190" s="45">
        <v>2013</v>
      </c>
      <c r="H190" s="45">
        <f>_xlfn.XLOOKUP(J190,Main_OG!$B$1:$B$766,Main_OG!$O$1:$O$766,"")</f>
        <v>0</v>
      </c>
      <c r="I190" s="45">
        <f>_xlfn.XLOOKUP(F190,Main_OG!$D$1:$D$766,Main_OG!$J$1:$J$766,"")</f>
        <v>0</v>
      </c>
      <c r="J190" s="45" t="s">
        <v>325</v>
      </c>
      <c r="K190" s="45" t="str">
        <f t="shared" si="7"/>
        <v>Arizona Public Service Co_AZ</v>
      </c>
      <c r="L190" s="45" t="str">
        <f t="shared" si="8"/>
        <v>Arizona Public Service Co_AZ</v>
      </c>
      <c r="M190" s="45" t="s">
        <v>1163</v>
      </c>
      <c r="N190" s="45">
        <v>0</v>
      </c>
      <c r="O190" s="45">
        <v>124469</v>
      </c>
      <c r="P190" s="45">
        <v>3701</v>
      </c>
      <c r="Q190" s="45">
        <v>1019292</v>
      </c>
      <c r="R190" s="45">
        <v>0</v>
      </c>
      <c r="S190" s="45">
        <v>12594486</v>
      </c>
      <c r="T190" s="45">
        <v>2203023</v>
      </c>
      <c r="U190" s="45">
        <v>13290096</v>
      </c>
      <c r="V190" s="45">
        <v>0</v>
      </c>
      <c r="W190" s="45">
        <v>10.917721999999999</v>
      </c>
      <c r="X190" s="45">
        <v>8.2191153000000003</v>
      </c>
      <c r="Y190" s="45">
        <v>12.587065000000001</v>
      </c>
      <c r="Z190" s="46">
        <v>298859.90000000002</v>
      </c>
      <c r="AA190" s="46">
        <v>45045.043551394265</v>
      </c>
      <c r="AB190" s="47">
        <f>_xlfn.XLOOKUP($F190,Main_OG!$D$1:$D$766,Main_OG!AJ$1:AJ$766,"")</f>
        <v>46595690</v>
      </c>
      <c r="AC190" s="47">
        <f>_xlfn.XLOOKUP($F190,Main_OG!$D$1:$D$766,Main_OG!AK$1:AK$766,"")</f>
        <v>161662</v>
      </c>
      <c r="AD190" s="47">
        <f>_xlfn.XLOOKUP($F190,Main_OG!$D$1:$D$766,Main_OG!AL$1:AL$766,"")</f>
        <v>448302310</v>
      </c>
      <c r="AE190" s="47">
        <f>_xlfn.XLOOKUP($F190,Main_OG!$D$1:$D$766,Main_OG!AM$1:AM$766,"")</f>
        <v>31431080</v>
      </c>
      <c r="AF190" s="48">
        <f>_xlfn.XLOOKUP($F190,Main_OG!$D$1:$D$766,Main_OG!Z$1:Z$766,"")</f>
        <v>2.2599999999999998</v>
      </c>
      <c r="AG190" s="48">
        <f>_xlfn.XLOOKUP($F190,Main_OG!$D$1:$D$766,Main_OG!AA$1:AA$766,"")</f>
        <v>2.0699999999999998</v>
      </c>
      <c r="AH190" s="48">
        <f>_xlfn.XLOOKUP($F190,Main_OG!$D$1:$D$766,Main_OG!AB$1:AB$766,"")</f>
        <v>22.862714639490921</v>
      </c>
      <c r="AI190" s="48">
        <f>_xlfn.XLOOKUP($F190,Main_OG!$D$1:$D$766,Main_OG!AC$1:AC$766,"")</f>
        <v>4.4043332512284126</v>
      </c>
      <c r="AJ190" s="48">
        <f>_xlfn.XLOOKUP($F190,Main_OG!$D$1:$D$766,Main_OG!AD$1:AD$766,"")</f>
        <v>0.92</v>
      </c>
    </row>
    <row r="191" spans="2:36" x14ac:dyDescent="0.35">
      <c r="B191" s="36" t="s">
        <v>1155</v>
      </c>
      <c r="C191" s="45" t="s">
        <v>325</v>
      </c>
      <c r="D191" s="45" t="s">
        <v>4377</v>
      </c>
      <c r="E191" s="36" t="s">
        <v>1155</v>
      </c>
      <c r="F191" s="36" t="str">
        <f t="shared" si="6"/>
        <v>2014_AZ</v>
      </c>
      <c r="G191" s="45">
        <v>2014</v>
      </c>
      <c r="H191" s="45">
        <f>_xlfn.XLOOKUP(J191,Main_OG!$B$1:$B$766,Main_OG!$O$1:$O$766,"")</f>
        <v>0</v>
      </c>
      <c r="I191" s="45">
        <f>_xlfn.XLOOKUP(F191,Main_OG!$D$1:$D$766,Main_OG!$J$1:$J$766,"")</f>
        <v>0</v>
      </c>
      <c r="J191" s="45" t="s">
        <v>325</v>
      </c>
      <c r="K191" s="45" t="str">
        <f t="shared" si="7"/>
        <v>Arizona Public Service Co_AZ</v>
      </c>
      <c r="L191" s="45" t="str">
        <f t="shared" si="8"/>
        <v>Arizona Public Service Co_AZ</v>
      </c>
      <c r="M191" s="45" t="s">
        <v>1164</v>
      </c>
      <c r="N191" s="45">
        <v>0</v>
      </c>
      <c r="O191" s="45">
        <v>125623</v>
      </c>
      <c r="P191" s="45">
        <v>3728</v>
      </c>
      <c r="Q191" s="45">
        <v>1033728</v>
      </c>
      <c r="R191" s="45">
        <v>0</v>
      </c>
      <c r="S191" s="45">
        <v>12477518</v>
      </c>
      <c r="T191" s="45">
        <v>2269263</v>
      </c>
      <c r="U191" s="45">
        <v>12837752</v>
      </c>
      <c r="V191" s="45">
        <v>0</v>
      </c>
      <c r="W191" s="45">
        <v>10.986007000000001</v>
      </c>
      <c r="X191" s="45">
        <v>8.2830857000000009</v>
      </c>
      <c r="Y191" s="45">
        <v>12.773529</v>
      </c>
      <c r="Z191" s="46">
        <v>301721.2</v>
      </c>
      <c r="AA191" s="46">
        <v>44813.142918335157</v>
      </c>
      <c r="AB191" s="47">
        <f>_xlfn.XLOOKUP($F191,Main_OG!$D$1:$D$766,Main_OG!AJ$1:AJ$766,"")</f>
        <v>45822012</v>
      </c>
      <c r="AC191" s="47">
        <f>_xlfn.XLOOKUP($F191,Main_OG!$D$1:$D$766,Main_OG!AK$1:AK$766,"")</f>
        <v>216630</v>
      </c>
      <c r="AD191" s="47">
        <f>_xlfn.XLOOKUP($F191,Main_OG!$D$1:$D$766,Main_OG!AL$1:AL$766,"")</f>
        <v>414014908</v>
      </c>
      <c r="AE191" s="47">
        <f>_xlfn.XLOOKUP($F191,Main_OG!$D$1:$D$766,Main_OG!AM$1:AM$766,"")</f>
        <v>32320917</v>
      </c>
      <c r="AF191" s="48">
        <f>_xlfn.XLOOKUP($F191,Main_OG!$D$1:$D$766,Main_OG!Z$1:Z$766,"")</f>
        <v>0</v>
      </c>
      <c r="AG191" s="48">
        <f>_xlfn.XLOOKUP($F191,Main_OG!$D$1:$D$766,Main_OG!AA$1:AA$766,"")</f>
        <v>2.1</v>
      </c>
      <c r="AH191" s="48">
        <f>_xlfn.XLOOKUP($F191,Main_OG!$D$1:$D$766,Main_OG!AB$1:AB$766,"")</f>
        <v>20.48845299552563</v>
      </c>
      <c r="AI191" s="48">
        <f>_xlfn.XLOOKUP($F191,Main_OG!$D$1:$D$766,Main_OG!AC$1:AC$766,"")</f>
        <v>5.15</v>
      </c>
      <c r="AJ191" s="48">
        <f>_xlfn.XLOOKUP($F191,Main_OG!$D$1:$D$766,Main_OG!AD$1:AD$766,"")</f>
        <v>0.68548682032632846</v>
      </c>
    </row>
    <row r="192" spans="2:36" x14ac:dyDescent="0.35">
      <c r="B192" s="36" t="s">
        <v>1155</v>
      </c>
      <c r="C192" s="45" t="s">
        <v>325</v>
      </c>
      <c r="D192" s="45" t="s">
        <v>4377</v>
      </c>
      <c r="E192" s="36" t="s">
        <v>1155</v>
      </c>
      <c r="F192" s="36" t="str">
        <f t="shared" si="6"/>
        <v>2015_AZ</v>
      </c>
      <c r="G192" s="45">
        <v>2015</v>
      </c>
      <c r="H192" s="45">
        <f>_xlfn.XLOOKUP(J192,Main_OG!$B$1:$B$766,Main_OG!$O$1:$O$766,"")</f>
        <v>0</v>
      </c>
      <c r="I192" s="45">
        <f>_xlfn.XLOOKUP(F192,Main_OG!$D$1:$D$766,Main_OG!$J$1:$J$766,"")</f>
        <v>0</v>
      </c>
      <c r="J192" s="45" t="s">
        <v>325</v>
      </c>
      <c r="K192" s="45" t="str">
        <f t="shared" si="7"/>
        <v>Arizona Public Service Co_AZ</v>
      </c>
      <c r="L192" s="45" t="str">
        <f t="shared" si="8"/>
        <v>Arizona Public Service Co_AZ</v>
      </c>
      <c r="M192" s="45" t="s">
        <v>1165</v>
      </c>
      <c r="N192" s="45">
        <v>0</v>
      </c>
      <c r="O192" s="45">
        <v>126761</v>
      </c>
      <c r="P192" s="45">
        <v>3744</v>
      </c>
      <c r="Q192" s="45">
        <v>1046989</v>
      </c>
      <c r="R192" s="45">
        <v>0</v>
      </c>
      <c r="S192" s="45">
        <v>12515204</v>
      </c>
      <c r="T192" s="45">
        <v>2275533</v>
      </c>
      <c r="U192" s="45">
        <v>13159754</v>
      </c>
      <c r="V192" s="45">
        <v>0</v>
      </c>
      <c r="W192" s="45">
        <v>11.167496999999999</v>
      </c>
      <c r="X192" s="45">
        <v>8.1919269000000003</v>
      </c>
      <c r="Y192" s="45">
        <v>12.933128999999999</v>
      </c>
      <c r="Z192" s="46">
        <v>308582.8</v>
      </c>
      <c r="AA192" s="46">
        <v>45161.917278542795</v>
      </c>
      <c r="AB192" s="47">
        <f>_xlfn.XLOOKUP($F192,Main_OG!$D$1:$D$766,Main_OG!AJ$1:AJ$766,"")</f>
        <v>39624734</v>
      </c>
      <c r="AC192" s="47">
        <f>_xlfn.XLOOKUP($F192,Main_OG!$D$1:$D$766,Main_OG!AK$1:AK$766,"")</f>
        <v>184710</v>
      </c>
      <c r="AD192" s="47">
        <f>_xlfn.XLOOKUP($F192,Main_OG!$D$1:$D$766,Main_OG!AL$1:AL$766,"")</f>
        <v>499595516</v>
      </c>
      <c r="AE192" s="47">
        <f>_xlfn.XLOOKUP($F192,Main_OG!$D$1:$D$766,Main_OG!AM$1:AM$766,"")</f>
        <v>32525595</v>
      </c>
      <c r="AF192" s="48">
        <f>_xlfn.XLOOKUP($F192,Main_OG!$D$1:$D$766,Main_OG!Z$1:Z$766,"")</f>
        <v>0</v>
      </c>
      <c r="AG192" s="48">
        <f>_xlfn.XLOOKUP($F192,Main_OG!$D$1:$D$766,Main_OG!AA$1:AA$766,"")</f>
        <v>2.25948627072199</v>
      </c>
      <c r="AH192" s="48">
        <f>_xlfn.XLOOKUP($F192,Main_OG!$D$1:$D$766,Main_OG!AB$1:AB$766,"")</f>
        <v>12.08771849023859</v>
      </c>
      <c r="AI192" s="48">
        <f>_xlfn.XLOOKUP($F192,Main_OG!$D$1:$D$766,Main_OG!AC$1:AC$766,"")</f>
        <v>3.3843619636206599</v>
      </c>
      <c r="AJ192" s="48">
        <f>_xlfn.XLOOKUP($F192,Main_OG!$D$1:$D$766,Main_OG!AD$1:AD$766,"")</f>
        <v>0.66963877086385626</v>
      </c>
    </row>
    <row r="193" spans="2:36" x14ac:dyDescent="0.35">
      <c r="B193" s="36" t="s">
        <v>1155</v>
      </c>
      <c r="C193" s="45" t="s">
        <v>325</v>
      </c>
      <c r="D193" s="45" t="s">
        <v>4377</v>
      </c>
      <c r="E193" s="36" t="s">
        <v>1155</v>
      </c>
      <c r="F193" s="36" t="str">
        <f t="shared" si="6"/>
        <v>2016_AZ</v>
      </c>
      <c r="G193" s="45">
        <v>2016</v>
      </c>
      <c r="H193" s="45">
        <f>_xlfn.XLOOKUP(J193,Main_OG!$B$1:$B$766,Main_OG!$O$1:$O$766,"")</f>
        <v>0</v>
      </c>
      <c r="I193" s="45">
        <f>_xlfn.XLOOKUP(F193,Main_OG!$D$1:$D$766,Main_OG!$J$1:$J$766,"")</f>
        <v>0</v>
      </c>
      <c r="J193" s="45" t="s">
        <v>325</v>
      </c>
      <c r="K193" s="45" t="str">
        <f t="shared" si="7"/>
        <v>Arizona Public Service Co_AZ</v>
      </c>
      <c r="L193" s="45" t="str">
        <f t="shared" si="8"/>
        <v>Arizona Public Service Co_AZ</v>
      </c>
      <c r="M193" s="45" t="s">
        <v>1166</v>
      </c>
      <c r="N193" s="45">
        <v>0</v>
      </c>
      <c r="O193" s="45">
        <v>127852</v>
      </c>
      <c r="P193" s="45">
        <v>3845</v>
      </c>
      <c r="Q193" s="45">
        <v>1061814</v>
      </c>
      <c r="R193" s="45">
        <v>0</v>
      </c>
      <c r="S193" s="45">
        <v>12558968</v>
      </c>
      <c r="T193" s="45">
        <v>2267688</v>
      </c>
      <c r="U193" s="45">
        <v>13195346</v>
      </c>
      <c r="V193" s="45">
        <v>0</v>
      </c>
      <c r="W193" s="45">
        <v>11.267270999999999</v>
      </c>
      <c r="X193" s="45">
        <v>8.3907045</v>
      </c>
      <c r="Y193" s="45">
        <v>13.109933</v>
      </c>
      <c r="Z193" s="46">
        <v>319008.40000000002</v>
      </c>
      <c r="AA193" s="46">
        <v>45935.076007589596</v>
      </c>
      <c r="AB193" s="47">
        <f>_xlfn.XLOOKUP($F193,Main_OG!$D$1:$D$766,Main_OG!AJ$1:AJ$766,"")</f>
        <v>33278638</v>
      </c>
      <c r="AC193" s="47">
        <f>_xlfn.XLOOKUP($F193,Main_OG!$D$1:$D$766,Main_OG!AK$1:AK$766,"")</f>
        <v>195408</v>
      </c>
      <c r="AD193" s="47">
        <f>_xlfn.XLOOKUP($F193,Main_OG!$D$1:$D$766,Main_OG!AL$1:AL$766,"")</f>
        <v>512191910</v>
      </c>
      <c r="AE193" s="47">
        <f>_xlfn.XLOOKUP($F193,Main_OG!$D$1:$D$766,Main_OG!AM$1:AM$766,"")</f>
        <v>32377477</v>
      </c>
      <c r="AF193" s="48">
        <f>_xlfn.XLOOKUP($F193,Main_OG!$D$1:$D$766,Main_OG!Z$1:Z$766,"")</f>
        <v>0</v>
      </c>
      <c r="AG193" s="48">
        <f>_xlfn.XLOOKUP($F193,Main_OG!$D$1:$D$766,Main_OG!AA$1:AA$766,"")</f>
        <v>2.2143440282408582</v>
      </c>
      <c r="AH193" s="48">
        <f>_xlfn.XLOOKUP($F193,Main_OG!$D$1:$D$766,Main_OG!AB$1:AB$766,"")</f>
        <v>11.309272049594229</v>
      </c>
      <c r="AI193" s="48">
        <f>_xlfn.XLOOKUP($F193,Main_OG!$D$1:$D$766,Main_OG!AC$1:AC$766,"")</f>
        <v>3.2924726584307722</v>
      </c>
      <c r="AJ193" s="48">
        <f>_xlfn.XLOOKUP($F193,Main_OG!$D$1:$D$766,Main_OG!AD$1:AD$766,"")</f>
        <v>0.65636700530415037</v>
      </c>
    </row>
    <row r="194" spans="2:36" x14ac:dyDescent="0.35">
      <c r="B194" s="36" t="s">
        <v>1155</v>
      </c>
      <c r="C194" s="45" t="s">
        <v>325</v>
      </c>
      <c r="D194" s="45" t="s">
        <v>4377</v>
      </c>
      <c r="E194" s="36" t="s">
        <v>1155</v>
      </c>
      <c r="F194" s="36" t="str">
        <f t="shared" si="6"/>
        <v>2017_AZ</v>
      </c>
      <c r="G194" s="45">
        <v>2017</v>
      </c>
      <c r="H194" s="45">
        <f>_xlfn.XLOOKUP(J194,Main_OG!$B$1:$B$766,Main_OG!$O$1:$O$766,"")</f>
        <v>0</v>
      </c>
      <c r="I194" s="45">
        <f>_xlfn.XLOOKUP(F194,Main_OG!$D$1:$D$766,Main_OG!$J$1:$J$766,"")</f>
        <v>0</v>
      </c>
      <c r="J194" s="45" t="s">
        <v>325</v>
      </c>
      <c r="K194" s="45" t="str">
        <f t="shared" si="7"/>
        <v>Arizona Public Service Co_AZ</v>
      </c>
      <c r="L194" s="45" t="str">
        <f t="shared" si="8"/>
        <v>Arizona Public Service Co_AZ</v>
      </c>
      <c r="M194" s="45" t="s">
        <v>1167</v>
      </c>
      <c r="N194" s="45">
        <v>0</v>
      </c>
      <c r="O194" s="45">
        <v>129904</v>
      </c>
      <c r="P194" s="45">
        <v>4058</v>
      </c>
      <c r="Q194" s="45">
        <v>1080665</v>
      </c>
      <c r="R194" s="45">
        <v>0</v>
      </c>
      <c r="S194" s="45">
        <v>12526675</v>
      </c>
      <c r="T194" s="45">
        <v>2284201</v>
      </c>
      <c r="U194" s="45">
        <v>13207135</v>
      </c>
      <c r="V194" s="45">
        <v>0</v>
      </c>
      <c r="W194" s="45">
        <v>11.364628</v>
      </c>
      <c r="X194" s="45">
        <v>8.3597722000000001</v>
      </c>
      <c r="Y194" s="45">
        <v>13.571853000000001</v>
      </c>
      <c r="Z194" s="46">
        <v>333099</v>
      </c>
      <c r="AA194" s="46">
        <v>47260.90253129643</v>
      </c>
      <c r="AB194" s="47">
        <f>_xlfn.XLOOKUP($F194,Main_OG!$D$1:$D$766,Main_OG!AJ$1:AJ$766,"")</f>
        <v>33858072</v>
      </c>
      <c r="AC194" s="47">
        <f>_xlfn.XLOOKUP($F194,Main_OG!$D$1:$D$766,Main_OG!AK$1:AK$766,"")</f>
        <v>213654</v>
      </c>
      <c r="AD194" s="47">
        <f>_xlfn.XLOOKUP($F194,Main_OG!$D$1:$D$766,Main_OG!AL$1:AL$766,"")</f>
        <v>449095734</v>
      </c>
      <c r="AE194" s="47">
        <f>_xlfn.XLOOKUP($F194,Main_OG!$D$1:$D$766,Main_OG!AM$1:AM$766,"")</f>
        <v>32340138</v>
      </c>
      <c r="AF194" s="48">
        <f>_xlfn.XLOOKUP($F194,Main_OG!$D$1:$D$766,Main_OG!Z$1:Z$766,"")</f>
        <v>2.04</v>
      </c>
      <c r="AG194" s="48">
        <f>_xlfn.XLOOKUP($F194,Main_OG!$D$1:$D$766,Main_OG!AA$1:AA$766,"")</f>
        <v>2.1875855044172008</v>
      </c>
      <c r="AH194" s="48">
        <f>_xlfn.XLOOKUP($F194,Main_OG!$D$1:$D$766,Main_OG!AB$1:AB$766,"")</f>
        <v>14.73443638842941</v>
      </c>
      <c r="AI194" s="48">
        <f>_xlfn.XLOOKUP($F194,Main_OG!$D$1:$D$766,Main_OG!AC$1:AC$766,"")</f>
        <v>3.61</v>
      </c>
      <c r="AJ194" s="48">
        <f>_xlfn.XLOOKUP($F194,Main_OG!$D$1:$D$766,Main_OG!AD$1:AD$766,"")</f>
        <v>0.62802788237371954</v>
      </c>
    </row>
    <row r="195" spans="2:36" x14ac:dyDescent="0.35">
      <c r="B195" s="36" t="s">
        <v>1155</v>
      </c>
      <c r="C195" s="45" t="s">
        <v>325</v>
      </c>
      <c r="D195" s="45" t="s">
        <v>4377</v>
      </c>
      <c r="E195" s="36" t="s">
        <v>1155</v>
      </c>
      <c r="F195" s="36" t="str">
        <f t="shared" ref="F195:F258" si="9">_xlfn.CONCAT(G195,"_",J195)</f>
        <v>2018_AZ</v>
      </c>
      <c r="G195" s="45">
        <v>2018</v>
      </c>
      <c r="H195" s="45">
        <f>_xlfn.XLOOKUP(J195,Main_OG!$B$1:$B$766,Main_OG!$O$1:$O$766,"")</f>
        <v>0</v>
      </c>
      <c r="I195" s="45">
        <f>_xlfn.XLOOKUP(F195,Main_OG!$D$1:$D$766,Main_OG!$J$1:$J$766,"")</f>
        <v>0</v>
      </c>
      <c r="J195" s="45" t="s">
        <v>325</v>
      </c>
      <c r="K195" s="45" t="str">
        <f t="shared" ref="K195:K258" si="10">_xlfn.CONCAT(B195,"_",C195)</f>
        <v>Arizona Public Service Co_AZ</v>
      </c>
      <c r="L195" s="45" t="str">
        <f t="shared" ref="L195:L258" si="11">_xlfn.CONCAT(E195,"_",C195)</f>
        <v>Arizona Public Service Co_AZ</v>
      </c>
      <c r="M195" s="45" t="s">
        <v>1168</v>
      </c>
      <c r="N195" s="45">
        <v>0</v>
      </c>
      <c r="O195" s="45">
        <v>130907</v>
      </c>
      <c r="P195" s="45">
        <v>3728</v>
      </c>
      <c r="Q195" s="45">
        <v>1100816</v>
      </c>
      <c r="R195" s="45">
        <v>0</v>
      </c>
      <c r="S195" s="45">
        <v>12528637</v>
      </c>
      <c r="T195" s="45">
        <v>2224269</v>
      </c>
      <c r="U195" s="45">
        <v>13190481</v>
      </c>
      <c r="V195" s="45">
        <v>0</v>
      </c>
      <c r="W195" s="45">
        <v>11.506695000000001</v>
      </c>
      <c r="X195" s="45">
        <v>8.4189457000000001</v>
      </c>
      <c r="Y195" s="45">
        <v>14.156943999999999</v>
      </c>
      <c r="Z195" s="46">
        <v>346398.3</v>
      </c>
      <c r="AA195" s="46">
        <v>48351.099378746738</v>
      </c>
      <c r="AB195" s="47">
        <f>_xlfn.XLOOKUP($F195,Main_OG!$D$1:$D$766,Main_OG!AJ$1:AJ$766,"")</f>
        <v>33627104</v>
      </c>
      <c r="AC195" s="47">
        <f>_xlfn.XLOOKUP($F195,Main_OG!$D$1:$D$766,Main_OG!AK$1:AK$766,"")</f>
        <v>189668</v>
      </c>
      <c r="AD195" s="47">
        <f>_xlfn.XLOOKUP($F195,Main_OG!$D$1:$D$766,Main_OG!AL$1:AL$766,"")</f>
        <v>570400278</v>
      </c>
      <c r="AE195" s="47">
        <f>_xlfn.XLOOKUP($F195,Main_OG!$D$1:$D$766,Main_OG!AM$1:AM$766,"")</f>
        <v>31097259</v>
      </c>
      <c r="AF195" s="48">
        <f>_xlfn.XLOOKUP($F195,Main_OG!$D$1:$D$766,Main_OG!Z$1:Z$766,"")</f>
        <v>0</v>
      </c>
      <c r="AG195" s="48">
        <f>_xlfn.XLOOKUP($F195,Main_OG!$D$1:$D$766,Main_OG!AA$1:AA$766,"")</f>
        <v>2.1875855044172008</v>
      </c>
      <c r="AH195" s="48">
        <f>_xlfn.XLOOKUP($F195,Main_OG!$D$1:$D$766,Main_OG!AB$1:AB$766,"")</f>
        <v>17.239999999999998</v>
      </c>
      <c r="AI195" s="48">
        <f>_xlfn.XLOOKUP($F195,Main_OG!$D$1:$D$766,Main_OG!AC$1:AC$766,"")</f>
        <v>2.96</v>
      </c>
      <c r="AJ195" s="48">
        <f>_xlfn.XLOOKUP($F195,Main_OG!$D$1:$D$766,Main_OG!AD$1:AD$766,"")</f>
        <v>0.62810595158289428</v>
      </c>
    </row>
    <row r="196" spans="2:36" x14ac:dyDescent="0.35">
      <c r="B196" s="36" t="s">
        <v>1155</v>
      </c>
      <c r="C196" s="45" t="s">
        <v>325</v>
      </c>
      <c r="D196" s="45" t="s">
        <v>4377</v>
      </c>
      <c r="E196" s="36" t="s">
        <v>1155</v>
      </c>
      <c r="F196" s="36" t="str">
        <f t="shared" si="9"/>
        <v>2019_AZ</v>
      </c>
      <c r="G196" s="45">
        <v>2019</v>
      </c>
      <c r="H196" s="45">
        <f>_xlfn.XLOOKUP(J196,Main_OG!$B$1:$B$766,Main_OG!$O$1:$O$766,"")</f>
        <v>0</v>
      </c>
      <c r="I196" s="45">
        <f>_xlfn.XLOOKUP(F196,Main_OG!$D$1:$D$766,Main_OG!$J$1:$J$766,"")</f>
        <v>0</v>
      </c>
      <c r="J196" s="45" t="s">
        <v>325</v>
      </c>
      <c r="K196" s="45" t="str">
        <f t="shared" si="10"/>
        <v>Arizona Public Service Co_AZ</v>
      </c>
      <c r="L196" s="45" t="str">
        <f t="shared" si="11"/>
        <v>Arizona Public Service Co_AZ</v>
      </c>
      <c r="M196" s="45" t="s">
        <v>1169</v>
      </c>
      <c r="N196" s="45">
        <v>0</v>
      </c>
      <c r="O196" s="45">
        <v>132829</v>
      </c>
      <c r="P196" s="45">
        <v>3728</v>
      </c>
      <c r="Q196" s="45">
        <v>1123829</v>
      </c>
      <c r="R196" s="45">
        <v>0</v>
      </c>
      <c r="S196" s="45">
        <v>12440039</v>
      </c>
      <c r="T196" s="45">
        <v>2215305</v>
      </c>
      <c r="U196" s="45">
        <v>13189233</v>
      </c>
      <c r="V196" s="45">
        <v>0</v>
      </c>
      <c r="W196" s="45">
        <v>10.936308</v>
      </c>
      <c r="X196" s="45">
        <v>8.0950027000000002</v>
      </c>
      <c r="Y196" s="45">
        <v>13.598850000000001</v>
      </c>
      <c r="Z196" s="46">
        <v>359645.7</v>
      </c>
      <c r="AA196" s="46">
        <v>49321.646118820718</v>
      </c>
      <c r="AB196" s="47">
        <f>_xlfn.XLOOKUP($F196,Main_OG!$D$1:$D$766,Main_OG!AJ$1:AJ$766,"")</f>
        <v>25749582</v>
      </c>
      <c r="AC196" s="47">
        <f>_xlfn.XLOOKUP($F196,Main_OG!$D$1:$D$766,Main_OG!AK$1:AK$766,"")</f>
        <v>248922</v>
      </c>
      <c r="AD196" s="47">
        <f>_xlfn.XLOOKUP($F196,Main_OG!$D$1:$D$766,Main_OG!AL$1:AL$766,"")</f>
        <v>713593236</v>
      </c>
      <c r="AE196" s="47">
        <f>_xlfn.XLOOKUP($F196,Main_OG!$D$1:$D$766,Main_OG!AM$1:AM$766,"")</f>
        <v>31920368</v>
      </c>
      <c r="AF196" s="48">
        <f>_xlfn.XLOOKUP($F196,Main_OG!$D$1:$D$766,Main_OG!Z$1:Z$766,"")</f>
        <v>0</v>
      </c>
      <c r="AG196" s="48">
        <f>_xlfn.XLOOKUP($F196,Main_OG!$D$1:$D$766,Main_OG!AA$1:AA$766,"")</f>
        <v>2.176146746141439</v>
      </c>
      <c r="AH196" s="48">
        <f>_xlfn.XLOOKUP($F196,Main_OG!$D$1:$D$766,Main_OG!AB$1:AB$766,"")</f>
        <v>16.89</v>
      </c>
      <c r="AI196" s="48">
        <f>_xlfn.XLOOKUP($F196,Main_OG!$D$1:$D$766,Main_OG!AC$1:AC$766,"")</f>
        <v>2.14</v>
      </c>
      <c r="AJ196" s="48">
        <f>_xlfn.XLOOKUP($F196,Main_OG!$D$1:$D$766,Main_OG!AD$1:AD$766,"")</f>
        <v>0.60296766622862785</v>
      </c>
    </row>
    <row r="197" spans="2:36" x14ac:dyDescent="0.35">
      <c r="B197" s="36" t="s">
        <v>1155</v>
      </c>
      <c r="C197" s="45" t="s">
        <v>325</v>
      </c>
      <c r="D197" s="45" t="s">
        <v>4377</v>
      </c>
      <c r="E197" s="36" t="s">
        <v>1155</v>
      </c>
      <c r="F197" s="36" t="str">
        <f t="shared" si="9"/>
        <v>2020_AZ</v>
      </c>
      <c r="G197" s="45">
        <v>2020</v>
      </c>
      <c r="H197" s="45">
        <f>_xlfn.XLOOKUP(J197,Main_OG!$B$1:$B$766,Main_OG!$O$1:$O$766,"")</f>
        <v>0</v>
      </c>
      <c r="I197" s="45">
        <f>_xlfn.XLOOKUP(F197,Main_OG!$D$1:$D$766,Main_OG!$J$1:$J$766,"")</f>
        <v>0</v>
      </c>
      <c r="J197" s="45" t="s">
        <v>325</v>
      </c>
      <c r="K197" s="45" t="str">
        <f t="shared" si="10"/>
        <v>Arizona Public Service Co_AZ</v>
      </c>
      <c r="L197" s="45" t="str">
        <f t="shared" si="11"/>
        <v>Arizona Public Service Co_AZ</v>
      </c>
      <c r="M197" s="45" t="s">
        <v>1170</v>
      </c>
      <c r="N197" s="45">
        <v>0</v>
      </c>
      <c r="O197" s="45">
        <v>135278</v>
      </c>
      <c r="P197" s="45">
        <v>3231</v>
      </c>
      <c r="Q197" s="45">
        <v>0</v>
      </c>
      <c r="R197" s="45">
        <v>0</v>
      </c>
      <c r="S197" s="45">
        <v>12347971</v>
      </c>
      <c r="T197" s="45">
        <v>2248560</v>
      </c>
      <c r="U197" s="45">
        <v>0</v>
      </c>
      <c r="V197" s="45">
        <v>0</v>
      </c>
      <c r="W197" s="45">
        <v>10.666551</v>
      </c>
      <c r="X197" s="45">
        <v>7.5156900000000002</v>
      </c>
      <c r="Y197" s="45">
        <v>0</v>
      </c>
      <c r="Z197" s="46">
        <v>362603.5</v>
      </c>
      <c r="AA197" s="46">
        <v>49040.898578558001</v>
      </c>
      <c r="AB197" s="47">
        <f>_xlfn.XLOOKUP($F197,Main_OG!$D$1:$D$766,Main_OG!AJ$1:AJ$766,"")</f>
        <v>16548722</v>
      </c>
      <c r="AC197" s="47">
        <f>_xlfn.XLOOKUP($F197,Main_OG!$D$1:$D$766,Main_OG!AK$1:AK$766,"")</f>
        <v>157900</v>
      </c>
      <c r="AD197" s="47">
        <f>_xlfn.XLOOKUP($F197,Main_OG!$D$1:$D$766,Main_OG!AL$1:AL$766,"")</f>
        <v>778022478</v>
      </c>
      <c r="AE197" s="47">
        <f>_xlfn.XLOOKUP($F197,Main_OG!$D$1:$D$766,Main_OG!AM$1:AM$766,"")</f>
        <v>0</v>
      </c>
      <c r="AF197" s="48">
        <f>_xlfn.XLOOKUP($F197,Main_OG!$D$1:$D$766,Main_OG!Z$1:Z$766,"")</f>
        <v>0</v>
      </c>
      <c r="AG197" s="48">
        <f>_xlfn.XLOOKUP($F197,Main_OG!$D$1:$D$766,Main_OG!AA$1:AA$766,"")</f>
        <v>2.127327759928813</v>
      </c>
      <c r="AH197" s="48">
        <f>_xlfn.XLOOKUP($F197,Main_OG!$D$1:$D$766,Main_OG!AB$1:AB$766,"")</f>
        <v>12.535325193609101</v>
      </c>
      <c r="AI197" s="48">
        <f>_xlfn.XLOOKUP($F197,Main_OG!$D$1:$D$766,Main_OG!AC$1:AC$766,"")</f>
        <v>2.8422150630003218</v>
      </c>
      <c r="AJ197" s="48">
        <f>_xlfn.XLOOKUP($F197,Main_OG!$D$1:$D$766,Main_OG!AD$1:AD$766,"")</f>
        <v>0.7</v>
      </c>
    </row>
    <row r="198" spans="2:36" x14ac:dyDescent="0.35">
      <c r="B198" s="36" t="s">
        <v>1171</v>
      </c>
      <c r="C198" s="45" t="s">
        <v>174</v>
      </c>
      <c r="D198" s="45" t="s">
        <v>4378</v>
      </c>
      <c r="E198" s="36" t="s">
        <v>1171</v>
      </c>
      <c r="F198" s="36" t="str">
        <f t="shared" si="9"/>
        <v>2006_NJ</v>
      </c>
      <c r="G198" s="45">
        <v>2006</v>
      </c>
      <c r="H198" s="45">
        <f>_xlfn.XLOOKUP(J198,Main_OG!$B$1:$B$766,Main_OG!$O$1:$O$766,"")</f>
        <v>1</v>
      </c>
      <c r="I198" s="45">
        <f>_xlfn.XLOOKUP(F198,Main_OG!$D$1:$D$766,Main_OG!$J$1:$J$766,"")</f>
        <v>0</v>
      </c>
      <c r="J198" s="45" t="s">
        <v>174</v>
      </c>
      <c r="K198" s="45" t="str">
        <f t="shared" si="10"/>
        <v>Atlantic City Electric Co_NJ</v>
      </c>
      <c r="L198" s="45" t="str">
        <f t="shared" si="11"/>
        <v>Atlantic City Electric Co_NJ</v>
      </c>
      <c r="M198" s="45" t="s">
        <v>1172</v>
      </c>
      <c r="N198" s="45">
        <v>0</v>
      </c>
      <c r="O198" s="45">
        <v>63201</v>
      </c>
      <c r="P198" s="45">
        <v>966</v>
      </c>
      <c r="Q198" s="45">
        <v>472111</v>
      </c>
      <c r="R198" s="45">
        <v>0</v>
      </c>
      <c r="S198" s="45">
        <v>412279</v>
      </c>
      <c r="T198" s="45">
        <v>41965</v>
      </c>
      <c r="U198" s="45">
        <v>588997</v>
      </c>
      <c r="V198" s="45">
        <v>0</v>
      </c>
      <c r="W198" s="45">
        <v>12.803588292893201</v>
      </c>
      <c r="X198" s="45">
        <v>10.874297115907851</v>
      </c>
      <c r="Y198" s="45">
        <v>13.777430442334961</v>
      </c>
      <c r="Z198" s="46">
        <v>555211</v>
      </c>
      <c r="AA198" s="46">
        <v>64099.697067970308</v>
      </c>
      <c r="AB198" s="47">
        <f>_xlfn.XLOOKUP($F198,Main_OG!$D$1:$D$766,Main_OG!AJ$1:AJ$766,"")</f>
        <v>8959984.8000000007</v>
      </c>
      <c r="AC198" s="47">
        <f>_xlfn.XLOOKUP($F198,Main_OG!$D$1:$D$766,Main_OG!AK$1:AK$766,"")</f>
        <v>1138183.58</v>
      </c>
      <c r="AD198" s="47">
        <f>_xlfn.XLOOKUP($F198,Main_OG!$D$1:$D$766,Main_OG!AL$1:AL$766,"")</f>
        <v>246019426.53999999</v>
      </c>
      <c r="AE198" s="47">
        <f>_xlfn.XLOOKUP($F198,Main_OG!$D$1:$D$766,Main_OG!AM$1:AM$766,"")</f>
        <v>32567885</v>
      </c>
      <c r="AF198" s="48">
        <f>_xlfn.XLOOKUP($F198,Main_OG!$D$1:$D$766,Main_OG!Z$1:Z$766,"")</f>
        <v>0</v>
      </c>
      <c r="AG198" s="48">
        <f>_xlfn.XLOOKUP($F198,Main_OG!$D$1:$D$766,Main_OG!AA$1:AA$766,"")</f>
        <v>2.2465548173415608</v>
      </c>
      <c r="AH198" s="48">
        <f>_xlfn.XLOOKUP($F198,Main_OG!$D$1:$D$766,Main_OG!AB$1:AB$766,"")</f>
        <v>14.58</v>
      </c>
      <c r="AI198" s="48">
        <f>_xlfn.XLOOKUP($F198,Main_OG!$D$1:$D$766,Main_OG!AC$1:AC$766,"")</f>
        <v>7.1610124069250478</v>
      </c>
      <c r="AJ198" s="48">
        <f>_xlfn.XLOOKUP($F198,Main_OG!$D$1:$D$766,Main_OG!AD$1:AD$766,"")</f>
        <v>0.4704061490499184</v>
      </c>
    </row>
    <row r="199" spans="2:36" x14ac:dyDescent="0.35">
      <c r="B199" s="36" t="s">
        <v>1171</v>
      </c>
      <c r="C199" s="45" t="s">
        <v>174</v>
      </c>
      <c r="D199" s="45" t="s">
        <v>4378</v>
      </c>
      <c r="E199" s="36" t="s">
        <v>1171</v>
      </c>
      <c r="F199" s="36" t="str">
        <f t="shared" si="9"/>
        <v>2007_NJ</v>
      </c>
      <c r="G199" s="45">
        <v>2007</v>
      </c>
      <c r="H199" s="45">
        <f>_xlfn.XLOOKUP(J199,Main_OG!$B$1:$B$766,Main_OG!$O$1:$O$766,"")</f>
        <v>1</v>
      </c>
      <c r="I199" s="45">
        <f>_xlfn.XLOOKUP(F199,Main_OG!$D$1:$D$766,Main_OG!$J$1:$J$766,"")</f>
        <v>0</v>
      </c>
      <c r="J199" s="45" t="s">
        <v>174</v>
      </c>
      <c r="K199" s="45" t="str">
        <f t="shared" si="10"/>
        <v>Atlantic City Electric Co_NJ</v>
      </c>
      <c r="L199" s="45" t="str">
        <f t="shared" si="11"/>
        <v>Atlantic City Electric Co_NJ</v>
      </c>
      <c r="M199" s="45" t="s">
        <v>1173</v>
      </c>
      <c r="N199" s="45">
        <v>0</v>
      </c>
      <c r="O199" s="45">
        <v>63620</v>
      </c>
      <c r="P199" s="45">
        <v>949</v>
      </c>
      <c r="Q199" s="45">
        <v>477429</v>
      </c>
      <c r="R199" s="45">
        <v>0</v>
      </c>
      <c r="S199" s="45">
        <v>453551</v>
      </c>
      <c r="T199" s="45">
        <v>45337</v>
      </c>
      <c r="U199" s="45">
        <v>662757</v>
      </c>
      <c r="V199" s="45">
        <v>0</v>
      </c>
      <c r="W199" s="45">
        <v>13.85</v>
      </c>
      <c r="X199" s="45">
        <v>11.67</v>
      </c>
      <c r="Y199" s="45">
        <v>14.66</v>
      </c>
      <c r="Z199" s="46">
        <v>560823.80000000005</v>
      </c>
      <c r="AA199" s="46">
        <v>64626.784060862759</v>
      </c>
      <c r="AB199" s="47">
        <f>_xlfn.XLOOKUP($F199,Main_OG!$D$1:$D$766,Main_OG!AJ$1:AJ$766,"")</f>
        <v>8999640</v>
      </c>
      <c r="AC199" s="47">
        <f>_xlfn.XLOOKUP($F199,Main_OG!$D$1:$D$766,Main_OG!AK$1:AK$766,"")</f>
        <v>1791298</v>
      </c>
      <c r="AD199" s="47">
        <f>_xlfn.XLOOKUP($F199,Main_OG!$D$1:$D$766,Main_OG!AL$1:AL$766,"")</f>
        <v>294129078</v>
      </c>
      <c r="AE199" s="47">
        <f>_xlfn.XLOOKUP($F199,Main_OG!$D$1:$D$766,Main_OG!AM$1:AM$766,"")</f>
        <v>32010376</v>
      </c>
      <c r="AF199" s="48">
        <f>_xlfn.XLOOKUP($F199,Main_OG!$D$1:$D$766,Main_OG!Z$1:Z$766,"")</f>
        <v>0</v>
      </c>
      <c r="AG199" s="48">
        <f>_xlfn.XLOOKUP($F199,Main_OG!$D$1:$D$766,Main_OG!AA$1:AA$766,"")</f>
        <v>2.2465548173415608</v>
      </c>
      <c r="AH199" s="48">
        <f>_xlfn.XLOOKUP($F199,Main_OG!$D$1:$D$766,Main_OG!AB$1:AB$766,"")</f>
        <v>16.309999999999999</v>
      </c>
      <c r="AI199" s="48">
        <f>_xlfn.XLOOKUP($F199,Main_OG!$D$1:$D$766,Main_OG!AC$1:AC$766,"")</f>
        <v>7.3815467393807772</v>
      </c>
      <c r="AJ199" s="48">
        <f>_xlfn.XLOOKUP($F199,Main_OG!$D$1:$D$766,Main_OG!AD$1:AD$766,"")</f>
        <v>0.58103021845052572</v>
      </c>
    </row>
    <row r="200" spans="2:36" x14ac:dyDescent="0.35">
      <c r="B200" s="36" t="s">
        <v>1171</v>
      </c>
      <c r="C200" s="45" t="s">
        <v>174</v>
      </c>
      <c r="D200" s="45" t="s">
        <v>4378</v>
      </c>
      <c r="E200" s="36" t="s">
        <v>1171</v>
      </c>
      <c r="F200" s="36" t="str">
        <f t="shared" si="9"/>
        <v>2008_NJ</v>
      </c>
      <c r="G200" s="45">
        <v>2008</v>
      </c>
      <c r="H200" s="45">
        <f>_xlfn.XLOOKUP(J200,Main_OG!$B$1:$B$766,Main_OG!$O$1:$O$766,"")</f>
        <v>1</v>
      </c>
      <c r="I200" s="45">
        <f>_xlfn.XLOOKUP(F200,Main_OG!$D$1:$D$766,Main_OG!$J$1:$J$766,"")</f>
        <v>1</v>
      </c>
      <c r="J200" s="45" t="s">
        <v>174</v>
      </c>
      <c r="K200" s="45" t="str">
        <f t="shared" si="10"/>
        <v>Atlantic City Electric Co_NJ</v>
      </c>
      <c r="L200" s="45" t="str">
        <f t="shared" si="11"/>
        <v>Atlantic City Electric Co_NJ</v>
      </c>
      <c r="M200" s="45" t="s">
        <v>1174</v>
      </c>
      <c r="N200" s="45">
        <v>0</v>
      </c>
      <c r="O200" s="45">
        <v>64007</v>
      </c>
      <c r="P200" s="45">
        <v>934</v>
      </c>
      <c r="Q200" s="45">
        <v>479875</v>
      </c>
      <c r="R200" s="45">
        <v>0</v>
      </c>
      <c r="S200" s="45">
        <v>3216186</v>
      </c>
      <c r="T200" s="45">
        <v>285362</v>
      </c>
      <c r="U200" s="45">
        <v>4417607</v>
      </c>
      <c r="V200" s="45">
        <v>0</v>
      </c>
      <c r="W200" s="45">
        <v>14.74</v>
      </c>
      <c r="X200" s="45">
        <v>13.89</v>
      </c>
      <c r="Y200" s="45">
        <v>15.49</v>
      </c>
      <c r="Z200" s="46">
        <v>573202.69999999995</v>
      </c>
      <c r="AA200" s="46">
        <v>65801.489825039112</v>
      </c>
      <c r="AB200" s="47">
        <f>_xlfn.XLOOKUP($F200,Main_OG!$D$1:$D$766,Main_OG!AJ$1:AJ$766,"")</f>
        <v>7992978</v>
      </c>
      <c r="AC200" s="47">
        <f>_xlfn.XLOOKUP($F200,Main_OG!$D$1:$D$766,Main_OG!AK$1:AK$766,"")</f>
        <v>1262562</v>
      </c>
      <c r="AD200" s="47">
        <f>_xlfn.XLOOKUP($F200,Main_OG!$D$1:$D$766,Main_OG!AL$1:AL$766,"")</f>
        <v>320685764</v>
      </c>
      <c r="AE200" s="47">
        <f>_xlfn.XLOOKUP($F200,Main_OG!$D$1:$D$766,Main_OG!AM$1:AM$766,"")</f>
        <v>32194798</v>
      </c>
      <c r="AF200" s="48">
        <f>_xlfn.XLOOKUP($F200,Main_OG!$D$1:$D$766,Main_OG!Z$1:Z$766,"")</f>
        <v>0</v>
      </c>
      <c r="AG200" s="48">
        <f>_xlfn.XLOOKUP($F200,Main_OG!$D$1:$D$766,Main_OG!AA$1:AA$766,"")</f>
        <v>2.2204719344600159</v>
      </c>
      <c r="AH200" s="48">
        <f>_xlfn.XLOOKUP($F200,Main_OG!$D$1:$D$766,Main_OG!AB$1:AB$766,"")</f>
        <v>20.38</v>
      </c>
      <c r="AI200" s="48">
        <f>_xlfn.XLOOKUP($F200,Main_OG!$D$1:$D$766,Main_OG!AC$1:AC$766,"")</f>
        <v>9.1182546074696553</v>
      </c>
      <c r="AJ200" s="48">
        <f>_xlfn.XLOOKUP($F200,Main_OG!$D$1:$D$766,Main_OG!AD$1:AD$766,"")</f>
        <v>0.68330088246943577</v>
      </c>
    </row>
    <row r="201" spans="2:36" x14ac:dyDescent="0.35">
      <c r="B201" s="36" t="s">
        <v>1171</v>
      </c>
      <c r="C201" s="45" t="s">
        <v>174</v>
      </c>
      <c r="D201" s="45" t="s">
        <v>4378</v>
      </c>
      <c r="E201" s="36" t="s">
        <v>1171</v>
      </c>
      <c r="F201" s="36" t="str">
        <f t="shared" si="9"/>
        <v>2009_NJ</v>
      </c>
      <c r="G201" s="45">
        <v>2009</v>
      </c>
      <c r="H201" s="45">
        <f>_xlfn.XLOOKUP(J201,Main_OG!$B$1:$B$766,Main_OG!$O$1:$O$766,"")</f>
        <v>1</v>
      </c>
      <c r="I201" s="45">
        <f>_xlfn.XLOOKUP(F201,Main_OG!$D$1:$D$766,Main_OG!$J$1:$J$766,"")</f>
        <v>1</v>
      </c>
      <c r="J201" s="45" t="s">
        <v>174</v>
      </c>
      <c r="K201" s="45" t="str">
        <f t="shared" si="10"/>
        <v>Atlantic City Electric Co_NJ</v>
      </c>
      <c r="L201" s="45" t="str">
        <f t="shared" si="11"/>
        <v>Atlantic City Electric Co_NJ</v>
      </c>
      <c r="M201" s="45" t="s">
        <v>1175</v>
      </c>
      <c r="N201" s="45">
        <v>0</v>
      </c>
      <c r="O201" s="45">
        <v>62838</v>
      </c>
      <c r="P201" s="45">
        <v>888</v>
      </c>
      <c r="Q201" s="45">
        <v>480716</v>
      </c>
      <c r="R201" s="45">
        <v>0</v>
      </c>
      <c r="S201" s="45">
        <v>2549078</v>
      </c>
      <c r="T201" s="45">
        <v>228958</v>
      </c>
      <c r="U201" s="45">
        <v>4280205</v>
      </c>
      <c r="V201" s="45">
        <v>0</v>
      </c>
      <c r="W201" s="45">
        <v>14.7</v>
      </c>
      <c r="X201" s="45">
        <v>12.31</v>
      </c>
      <c r="Y201" s="45">
        <v>15.75</v>
      </c>
      <c r="Z201" s="46">
        <v>546362.19999999995</v>
      </c>
      <c r="AA201" s="46">
        <v>62401.443098943957</v>
      </c>
      <c r="AB201" s="47">
        <f>_xlfn.XLOOKUP($F201,Main_OG!$D$1:$D$766,Main_OG!AJ$1:AJ$766,"")</f>
        <v>4705996</v>
      </c>
      <c r="AC201" s="47">
        <f>_xlfn.XLOOKUP($F201,Main_OG!$D$1:$D$766,Main_OG!AK$1:AK$766,"")</f>
        <v>969334</v>
      </c>
      <c r="AD201" s="47">
        <f>_xlfn.XLOOKUP($F201,Main_OG!$D$1:$D$766,Main_OG!AL$1:AL$766,"")</f>
        <v>311146752</v>
      </c>
      <c r="AE201" s="47">
        <f>_xlfn.XLOOKUP($F201,Main_OG!$D$1:$D$766,Main_OG!AM$1:AM$766,"")</f>
        <v>34327954</v>
      </c>
      <c r="AF201" s="48">
        <f>_xlfn.XLOOKUP($F201,Main_OG!$D$1:$D$766,Main_OG!Z$1:Z$766,"")</f>
        <v>2.2400000000000002</v>
      </c>
      <c r="AG201" s="48">
        <f>_xlfn.XLOOKUP($F201,Main_OG!$D$1:$D$766,Main_OG!AA$1:AA$766,"")</f>
        <v>2.2743975091886082</v>
      </c>
      <c r="AH201" s="48">
        <f>_xlfn.XLOOKUP($F201,Main_OG!$D$1:$D$766,Main_OG!AB$1:AB$766,"")</f>
        <v>12.18</v>
      </c>
      <c r="AI201" s="48">
        <f>_xlfn.XLOOKUP($F201,Main_OG!$D$1:$D$766,Main_OG!AC$1:AC$766,"")</f>
        <v>4.5973007921271787</v>
      </c>
      <c r="AJ201" s="48">
        <f>_xlfn.XLOOKUP($F201,Main_OG!$D$1:$D$766,Main_OG!AD$1:AD$766,"")</f>
        <v>0.68314474405108627</v>
      </c>
    </row>
    <row r="202" spans="2:36" x14ac:dyDescent="0.35">
      <c r="B202" s="36" t="s">
        <v>1171</v>
      </c>
      <c r="C202" s="45" t="s">
        <v>174</v>
      </c>
      <c r="D202" s="45" t="s">
        <v>4378</v>
      </c>
      <c r="E202" s="36" t="s">
        <v>1171</v>
      </c>
      <c r="F202" s="36" t="str">
        <f t="shared" si="9"/>
        <v>2010_NJ</v>
      </c>
      <c r="G202" s="45">
        <v>2010</v>
      </c>
      <c r="H202" s="45">
        <f>_xlfn.XLOOKUP(J202,Main_OG!$B$1:$B$766,Main_OG!$O$1:$O$766,"")</f>
        <v>1</v>
      </c>
      <c r="I202" s="45">
        <f>_xlfn.XLOOKUP(F202,Main_OG!$D$1:$D$766,Main_OG!$J$1:$J$766,"")</f>
        <v>1</v>
      </c>
      <c r="J202" s="45" t="s">
        <v>174</v>
      </c>
      <c r="K202" s="45" t="str">
        <f t="shared" si="10"/>
        <v>Atlantic City Electric Co_NJ</v>
      </c>
      <c r="L202" s="45" t="str">
        <f t="shared" si="11"/>
        <v>Atlantic City Electric Co_NJ</v>
      </c>
      <c r="M202" s="45" t="s">
        <v>1176</v>
      </c>
      <c r="N202" s="45">
        <v>0</v>
      </c>
      <c r="O202" s="45">
        <v>58403</v>
      </c>
      <c r="P202" s="45">
        <v>778</v>
      </c>
      <c r="Q202" s="45">
        <v>475594</v>
      </c>
      <c r="R202" s="45">
        <v>0</v>
      </c>
      <c r="S202" s="45">
        <v>1870936</v>
      </c>
      <c r="T202" s="45">
        <v>150162</v>
      </c>
      <c r="U202" s="45">
        <v>4623795</v>
      </c>
      <c r="V202" s="45">
        <v>0</v>
      </c>
      <c r="W202" s="45">
        <v>15.09</v>
      </c>
      <c r="X202" s="45">
        <v>11.05</v>
      </c>
      <c r="Y202" s="45">
        <v>16.47</v>
      </c>
      <c r="Z202" s="46">
        <v>554764.4</v>
      </c>
      <c r="AA202" s="46">
        <v>63045.342260556936</v>
      </c>
      <c r="AB202" s="47">
        <f>_xlfn.XLOOKUP($F202,Main_OG!$D$1:$D$766,Main_OG!AJ$1:AJ$766,"")</f>
        <v>5843606</v>
      </c>
      <c r="AC202" s="47">
        <f>_xlfn.XLOOKUP($F202,Main_OG!$D$1:$D$766,Main_OG!AK$1:AK$766,"")</f>
        <v>833904</v>
      </c>
      <c r="AD202" s="47">
        <f>_xlfn.XLOOKUP($F202,Main_OG!$D$1:$D$766,Main_OG!AL$1:AL$766,"")</f>
        <v>381467380</v>
      </c>
      <c r="AE202" s="47">
        <f>_xlfn.XLOOKUP($F202,Main_OG!$D$1:$D$766,Main_OG!AM$1:AM$766,"")</f>
        <v>32771305</v>
      </c>
      <c r="AF202" s="48">
        <f>_xlfn.XLOOKUP($F202,Main_OG!$D$1:$D$766,Main_OG!Z$1:Z$766,"")</f>
        <v>2.7</v>
      </c>
      <c r="AG202" s="48">
        <f>_xlfn.XLOOKUP($F202,Main_OG!$D$1:$D$766,Main_OG!AA$1:AA$766,"")</f>
        <v>2.2935982820086371</v>
      </c>
      <c r="AH202" s="48">
        <f>_xlfn.XLOOKUP($F202,Main_OG!$D$1:$D$766,Main_OG!AB$1:AB$766,"")</f>
        <v>17.02</v>
      </c>
      <c r="AI202" s="48">
        <f>_xlfn.XLOOKUP($F202,Main_OG!$D$1:$D$766,Main_OG!AC$1:AC$766,"")</f>
        <v>4.9924248044436963</v>
      </c>
      <c r="AJ202" s="48">
        <f>_xlfn.XLOOKUP($F202,Main_OG!$D$1:$D$766,Main_OG!AD$1:AD$766,"")</f>
        <v>0.70992248279802228</v>
      </c>
    </row>
    <row r="203" spans="2:36" x14ac:dyDescent="0.35">
      <c r="B203" s="36" t="s">
        <v>1171</v>
      </c>
      <c r="C203" s="45" t="s">
        <v>174</v>
      </c>
      <c r="D203" s="45" t="s">
        <v>4378</v>
      </c>
      <c r="E203" s="36" t="s">
        <v>1171</v>
      </c>
      <c r="F203" s="36" t="str">
        <f t="shared" si="9"/>
        <v>2011_NJ</v>
      </c>
      <c r="G203" s="45">
        <v>2011</v>
      </c>
      <c r="H203" s="45">
        <f>_xlfn.XLOOKUP(J203,Main_OG!$B$1:$B$766,Main_OG!$O$1:$O$766,"")</f>
        <v>1</v>
      </c>
      <c r="I203" s="45">
        <f>_xlfn.XLOOKUP(F203,Main_OG!$D$1:$D$766,Main_OG!$J$1:$J$766,"")</f>
        <v>1</v>
      </c>
      <c r="J203" s="45" t="s">
        <v>174</v>
      </c>
      <c r="K203" s="45" t="str">
        <f t="shared" si="10"/>
        <v>Atlantic City Electric Co_NJ</v>
      </c>
      <c r="L203" s="45" t="str">
        <f t="shared" si="11"/>
        <v>Atlantic City Electric Co_NJ</v>
      </c>
      <c r="M203" s="45" t="s">
        <v>1177</v>
      </c>
      <c r="N203" s="45">
        <v>0</v>
      </c>
      <c r="O203" s="45">
        <v>50857</v>
      </c>
      <c r="P203" s="45">
        <v>665</v>
      </c>
      <c r="Q203" s="45">
        <v>431986</v>
      </c>
      <c r="R203" s="45">
        <v>0</v>
      </c>
      <c r="S203" s="45">
        <v>1368605</v>
      </c>
      <c r="T203" s="45">
        <v>147508</v>
      </c>
      <c r="U203" s="45">
        <v>3938089</v>
      </c>
      <c r="V203" s="45">
        <v>0</v>
      </c>
      <c r="W203" s="45">
        <v>14.37</v>
      </c>
      <c r="X203" s="45">
        <v>10.07</v>
      </c>
      <c r="Y203" s="45">
        <v>15.98</v>
      </c>
      <c r="Z203" s="46">
        <v>548479.30000000005</v>
      </c>
      <c r="AA203" s="46">
        <v>62125.623771599247</v>
      </c>
      <c r="AB203" s="47">
        <f>_xlfn.XLOOKUP($F203,Main_OG!$D$1:$D$766,Main_OG!AJ$1:AJ$766,"")</f>
        <v>3610244</v>
      </c>
      <c r="AC203" s="47">
        <f>_xlfn.XLOOKUP($F203,Main_OG!$D$1:$D$766,Main_OG!AK$1:AK$766,"")</f>
        <v>528631.26</v>
      </c>
      <c r="AD203" s="47">
        <f>_xlfn.XLOOKUP($F203,Main_OG!$D$1:$D$766,Main_OG!AL$1:AL$766,"")</f>
        <v>376685724</v>
      </c>
      <c r="AE203" s="47">
        <f>_xlfn.XLOOKUP($F203,Main_OG!$D$1:$D$766,Main_OG!AM$1:AM$766,"")</f>
        <v>33606447</v>
      </c>
      <c r="AF203" s="48">
        <f>_xlfn.XLOOKUP($F203,Main_OG!$D$1:$D$766,Main_OG!Z$1:Z$766,"")</f>
        <v>2.5</v>
      </c>
      <c r="AG203" s="48">
        <f>_xlfn.XLOOKUP($F203,Main_OG!$D$1:$D$766,Main_OG!AA$1:AA$766,"")</f>
        <v>4.18</v>
      </c>
      <c r="AH203" s="48">
        <f>_xlfn.XLOOKUP($F203,Main_OG!$D$1:$D$766,Main_OG!AB$1:AB$766,"")</f>
        <v>22.758921780738341</v>
      </c>
      <c r="AI203" s="48">
        <f>_xlfn.XLOOKUP($F203,Main_OG!$D$1:$D$766,Main_OG!AC$1:AC$766,"")</f>
        <v>5.1100000000000003</v>
      </c>
      <c r="AJ203" s="48">
        <f>_xlfn.XLOOKUP($F203,Main_OG!$D$1:$D$766,Main_OG!AD$1:AD$766,"")</f>
        <v>0.68</v>
      </c>
    </row>
    <row r="204" spans="2:36" x14ac:dyDescent="0.35">
      <c r="B204" s="36" t="s">
        <v>1171</v>
      </c>
      <c r="C204" s="45" t="s">
        <v>174</v>
      </c>
      <c r="D204" s="45" t="s">
        <v>4378</v>
      </c>
      <c r="E204" s="36" t="s">
        <v>1171</v>
      </c>
      <c r="F204" s="36" t="str">
        <f t="shared" si="9"/>
        <v>2012_NJ</v>
      </c>
      <c r="G204" s="45">
        <v>2012</v>
      </c>
      <c r="H204" s="45">
        <f>_xlfn.XLOOKUP(J204,Main_OG!$B$1:$B$766,Main_OG!$O$1:$O$766,"")</f>
        <v>1</v>
      </c>
      <c r="I204" s="45">
        <f>_xlfn.XLOOKUP(F204,Main_OG!$D$1:$D$766,Main_OG!$J$1:$J$766,"")</f>
        <v>1</v>
      </c>
      <c r="J204" s="45" t="s">
        <v>174</v>
      </c>
      <c r="K204" s="45" t="str">
        <f t="shared" si="10"/>
        <v>Atlantic City Electric Co_NJ</v>
      </c>
      <c r="L204" s="45" t="str">
        <f t="shared" si="11"/>
        <v>Atlantic City Electric Co_NJ</v>
      </c>
      <c r="M204" s="45" t="s">
        <v>1178</v>
      </c>
      <c r="N204" s="45">
        <v>0</v>
      </c>
      <c r="O204" s="45">
        <v>46146</v>
      </c>
      <c r="P204" s="45">
        <v>600</v>
      </c>
      <c r="Q204" s="45">
        <v>405549</v>
      </c>
      <c r="R204" s="45">
        <v>0</v>
      </c>
      <c r="S204" s="45">
        <v>1160131</v>
      </c>
      <c r="T204" s="45">
        <v>83344</v>
      </c>
      <c r="U204" s="45">
        <v>3580212</v>
      </c>
      <c r="V204" s="45">
        <v>0</v>
      </c>
      <c r="W204" s="45">
        <v>14.465047</v>
      </c>
      <c r="X204" s="45">
        <v>9.8632174999999993</v>
      </c>
      <c r="Y204" s="45">
        <v>16.889215</v>
      </c>
      <c r="Z204" s="46">
        <v>560729.69999999995</v>
      </c>
      <c r="AA204" s="46">
        <v>63390.295659877018</v>
      </c>
      <c r="AB204" s="47">
        <f>_xlfn.XLOOKUP($F204,Main_OG!$D$1:$D$766,Main_OG!AJ$1:AJ$766,"")</f>
        <v>1665058</v>
      </c>
      <c r="AC204" s="47">
        <f>_xlfn.XLOOKUP($F204,Main_OG!$D$1:$D$766,Main_OG!AK$1:AK$766,"")</f>
        <v>260828</v>
      </c>
      <c r="AD204" s="47">
        <f>_xlfn.XLOOKUP($F204,Main_OG!$D$1:$D$766,Main_OG!AL$1:AL$766,"")</f>
        <v>438350928</v>
      </c>
      <c r="AE204" s="47">
        <f>_xlfn.XLOOKUP($F204,Main_OG!$D$1:$D$766,Main_OG!AM$1:AM$766,"")</f>
        <v>33110224</v>
      </c>
      <c r="AF204" s="48">
        <f>_xlfn.XLOOKUP($F204,Main_OG!$D$1:$D$766,Main_OG!Z$1:Z$766,"")</f>
        <v>0</v>
      </c>
      <c r="AG204" s="48">
        <f>_xlfn.XLOOKUP($F204,Main_OG!$D$1:$D$766,Main_OG!AA$1:AA$766,"")</f>
        <v>4.05</v>
      </c>
      <c r="AH204" s="48">
        <f>_xlfn.XLOOKUP($F204,Main_OG!$D$1:$D$766,Main_OG!AB$1:AB$766,"")</f>
        <v>23.49195884567845</v>
      </c>
      <c r="AI204" s="48">
        <f>_xlfn.XLOOKUP($F204,Main_OG!$D$1:$D$766,Main_OG!AC$1:AC$766,"")</f>
        <v>3.503818060367514</v>
      </c>
      <c r="AJ204" s="48">
        <f>_xlfn.XLOOKUP($F204,Main_OG!$D$1:$D$766,Main_OG!AD$1:AD$766,"")</f>
        <v>0.75442193202762442</v>
      </c>
    </row>
    <row r="205" spans="2:36" x14ac:dyDescent="0.35">
      <c r="B205" s="36" t="s">
        <v>1171</v>
      </c>
      <c r="C205" s="45" t="s">
        <v>174</v>
      </c>
      <c r="D205" s="45" t="s">
        <v>4378</v>
      </c>
      <c r="E205" s="36" t="s">
        <v>1171</v>
      </c>
      <c r="F205" s="36" t="str">
        <f t="shared" si="9"/>
        <v>2013_NJ</v>
      </c>
      <c r="G205" s="45">
        <v>2013</v>
      </c>
      <c r="H205" s="45">
        <f>_xlfn.XLOOKUP(J205,Main_OG!$B$1:$B$766,Main_OG!$O$1:$O$766,"")</f>
        <v>1</v>
      </c>
      <c r="I205" s="45">
        <f>_xlfn.XLOOKUP(F205,Main_OG!$D$1:$D$766,Main_OG!$J$1:$J$766,"")</f>
        <v>1</v>
      </c>
      <c r="J205" s="45" t="s">
        <v>174</v>
      </c>
      <c r="K205" s="45" t="str">
        <f t="shared" si="10"/>
        <v>Atlantic City Electric Co_NJ</v>
      </c>
      <c r="L205" s="45" t="str">
        <f t="shared" si="11"/>
        <v>Atlantic City Electric Co_NJ</v>
      </c>
      <c r="M205" s="45" t="s">
        <v>1179</v>
      </c>
      <c r="N205" s="45">
        <v>0</v>
      </c>
      <c r="O205" s="45">
        <v>42955</v>
      </c>
      <c r="P205" s="45">
        <v>526</v>
      </c>
      <c r="Q205" s="45">
        <v>388294</v>
      </c>
      <c r="R205" s="45">
        <v>0</v>
      </c>
      <c r="S205" s="45">
        <v>980003</v>
      </c>
      <c r="T205" s="45">
        <v>72148</v>
      </c>
      <c r="U205" s="45">
        <v>3331988</v>
      </c>
      <c r="V205" s="45">
        <v>0</v>
      </c>
      <c r="W205" s="45">
        <v>14.010671</v>
      </c>
      <c r="X205" s="45">
        <v>9.4430891999999993</v>
      </c>
      <c r="Y205" s="45">
        <v>16.363219000000001</v>
      </c>
      <c r="Z205" s="46">
        <v>570952.4</v>
      </c>
      <c r="AA205" s="46">
        <v>64457.432589798329</v>
      </c>
      <c r="AB205" s="47">
        <f>_xlfn.XLOOKUP($F205,Main_OG!$D$1:$D$766,Main_OG!AJ$1:AJ$766,"")</f>
        <v>1707218</v>
      </c>
      <c r="AC205" s="47">
        <f>_xlfn.XLOOKUP($F205,Main_OG!$D$1:$D$766,Main_OG!AK$1:AK$766,"")</f>
        <v>431306</v>
      </c>
      <c r="AD205" s="47">
        <f>_xlfn.XLOOKUP($F205,Main_OG!$D$1:$D$766,Main_OG!AL$1:AL$766,"")</f>
        <v>419597012</v>
      </c>
      <c r="AE205" s="47">
        <f>_xlfn.XLOOKUP($F205,Main_OG!$D$1:$D$766,Main_OG!AM$1:AM$766,"")</f>
        <v>33379688</v>
      </c>
      <c r="AF205" s="48">
        <f>_xlfn.XLOOKUP($F205,Main_OG!$D$1:$D$766,Main_OG!Z$1:Z$766,"")</f>
        <v>0</v>
      </c>
      <c r="AG205" s="48">
        <f>_xlfn.XLOOKUP($F205,Main_OG!$D$1:$D$766,Main_OG!AA$1:AA$766,"")</f>
        <v>2.3089180475565318</v>
      </c>
      <c r="AH205" s="48">
        <f>_xlfn.XLOOKUP($F205,Main_OG!$D$1:$D$766,Main_OG!AB$1:AB$766,"")</f>
        <v>22.862714639490921</v>
      </c>
      <c r="AI205" s="48">
        <f>_xlfn.XLOOKUP($F205,Main_OG!$D$1:$D$766,Main_OG!AC$1:AC$766,"")</f>
        <v>4.1900000000000004</v>
      </c>
      <c r="AJ205" s="48">
        <f>_xlfn.XLOOKUP($F205,Main_OG!$D$1:$D$766,Main_OG!AD$1:AD$766,"")</f>
        <v>0.8</v>
      </c>
    </row>
    <row r="206" spans="2:36" x14ac:dyDescent="0.35">
      <c r="B206" s="36" t="s">
        <v>1171</v>
      </c>
      <c r="C206" s="45" t="s">
        <v>174</v>
      </c>
      <c r="D206" s="45" t="s">
        <v>4378</v>
      </c>
      <c r="E206" s="36" t="s">
        <v>1171</v>
      </c>
      <c r="F206" s="36" t="str">
        <f t="shared" si="9"/>
        <v>2014_NJ</v>
      </c>
      <c r="G206" s="45">
        <v>2014</v>
      </c>
      <c r="H206" s="45">
        <f>_xlfn.XLOOKUP(J206,Main_OG!$B$1:$B$766,Main_OG!$O$1:$O$766,"")</f>
        <v>1</v>
      </c>
      <c r="I206" s="45">
        <f>_xlfn.XLOOKUP(F206,Main_OG!$D$1:$D$766,Main_OG!$J$1:$J$766,"")</f>
        <v>1</v>
      </c>
      <c r="J206" s="45" t="s">
        <v>174</v>
      </c>
      <c r="K206" s="45" t="str">
        <f t="shared" si="10"/>
        <v>Atlantic City Electric Co_NJ</v>
      </c>
      <c r="L206" s="45" t="str">
        <f t="shared" si="11"/>
        <v>Atlantic City Electric Co_NJ</v>
      </c>
      <c r="M206" s="45" t="s">
        <v>1180</v>
      </c>
      <c r="N206" s="45">
        <v>0</v>
      </c>
      <c r="O206" s="45">
        <v>43621</v>
      </c>
      <c r="P206" s="45">
        <v>532</v>
      </c>
      <c r="Q206" s="45">
        <v>404344</v>
      </c>
      <c r="R206" s="45">
        <v>0</v>
      </c>
      <c r="S206" s="45">
        <v>960039</v>
      </c>
      <c r="T206" s="45">
        <v>100076</v>
      </c>
      <c r="U206" s="45">
        <v>3395705</v>
      </c>
      <c r="V206" s="45">
        <v>0</v>
      </c>
      <c r="W206" s="45">
        <v>12.956203</v>
      </c>
      <c r="X206" s="45">
        <v>7.8835084999999996</v>
      </c>
      <c r="Y206" s="45">
        <v>15.525439</v>
      </c>
      <c r="Z206" s="46">
        <v>570696.4</v>
      </c>
      <c r="AA206" s="46">
        <v>64359.825457127372</v>
      </c>
      <c r="AB206" s="47">
        <f>_xlfn.XLOOKUP($F206,Main_OG!$D$1:$D$766,Main_OG!AJ$1:AJ$766,"")</f>
        <v>2121058</v>
      </c>
      <c r="AC206" s="47">
        <f>_xlfn.XLOOKUP($F206,Main_OG!$D$1:$D$766,Main_OG!AK$1:AK$766,"")</f>
        <v>1616556</v>
      </c>
      <c r="AD206" s="47">
        <f>_xlfn.XLOOKUP($F206,Main_OG!$D$1:$D$766,Main_OG!AL$1:AL$766,"")</f>
        <v>483182966</v>
      </c>
      <c r="AE206" s="47">
        <f>_xlfn.XLOOKUP($F206,Main_OG!$D$1:$D$766,Main_OG!AM$1:AM$766,"")</f>
        <v>31507121</v>
      </c>
      <c r="AF206" s="48">
        <f>_xlfn.XLOOKUP($F206,Main_OG!$D$1:$D$766,Main_OG!Z$1:Z$766,"")</f>
        <v>2.63</v>
      </c>
      <c r="AG206" s="48">
        <f>_xlfn.XLOOKUP($F206,Main_OG!$D$1:$D$766,Main_OG!AA$1:AA$766,"")</f>
        <v>3.95</v>
      </c>
      <c r="AH206" s="48">
        <f>_xlfn.XLOOKUP($F206,Main_OG!$D$1:$D$766,Main_OG!AB$1:AB$766,"")</f>
        <v>23.67</v>
      </c>
      <c r="AI206" s="48">
        <f>_xlfn.XLOOKUP($F206,Main_OG!$D$1:$D$766,Main_OG!AC$1:AC$766,"")</f>
        <v>4.9924248044436963</v>
      </c>
      <c r="AJ206" s="48">
        <f>_xlfn.XLOOKUP($F206,Main_OG!$D$1:$D$766,Main_OG!AD$1:AD$766,"")</f>
        <v>0.76</v>
      </c>
    </row>
    <row r="207" spans="2:36" x14ac:dyDescent="0.35">
      <c r="B207" s="36" t="s">
        <v>1171</v>
      </c>
      <c r="C207" s="45" t="s">
        <v>174</v>
      </c>
      <c r="D207" s="45" t="s">
        <v>4378</v>
      </c>
      <c r="E207" s="36" t="s">
        <v>1171</v>
      </c>
      <c r="F207" s="36" t="str">
        <f t="shared" si="9"/>
        <v>2015_NJ</v>
      </c>
      <c r="G207" s="45">
        <v>2015</v>
      </c>
      <c r="H207" s="45">
        <f>_xlfn.XLOOKUP(J207,Main_OG!$B$1:$B$766,Main_OG!$O$1:$O$766,"")</f>
        <v>1</v>
      </c>
      <c r="I207" s="45">
        <f>_xlfn.XLOOKUP(F207,Main_OG!$D$1:$D$766,Main_OG!$J$1:$J$766,"")</f>
        <v>1</v>
      </c>
      <c r="J207" s="45" t="s">
        <v>174</v>
      </c>
      <c r="K207" s="45" t="str">
        <f t="shared" si="10"/>
        <v>Atlantic City Electric Co_NJ</v>
      </c>
      <c r="L207" s="45" t="str">
        <f t="shared" si="11"/>
        <v>Atlantic City Electric Co_NJ</v>
      </c>
      <c r="M207" s="45" t="s">
        <v>1181</v>
      </c>
      <c r="N207" s="45">
        <v>0</v>
      </c>
      <c r="O207" s="45">
        <v>44252</v>
      </c>
      <c r="P207" s="45">
        <v>525</v>
      </c>
      <c r="Q207" s="45">
        <v>420486</v>
      </c>
      <c r="R207" s="45">
        <v>0</v>
      </c>
      <c r="S207" s="45">
        <v>1280683</v>
      </c>
      <c r="T207" s="45">
        <v>91982</v>
      </c>
      <c r="U207" s="45">
        <v>3746932</v>
      </c>
      <c r="V207" s="45">
        <v>0</v>
      </c>
      <c r="W207" s="45">
        <v>15.013121999999999</v>
      </c>
      <c r="X207" s="45">
        <v>11.552913</v>
      </c>
      <c r="Y207" s="45">
        <v>17.216251</v>
      </c>
      <c r="Z207" s="46">
        <v>581414.9</v>
      </c>
      <c r="AA207" s="46">
        <v>65546.161172233857</v>
      </c>
      <c r="AB207" s="47">
        <f>_xlfn.XLOOKUP($F207,Main_OG!$D$1:$D$766,Main_OG!AJ$1:AJ$766,"")</f>
        <v>1506538</v>
      </c>
      <c r="AC207" s="47">
        <f>_xlfn.XLOOKUP($F207,Main_OG!$D$1:$D$766,Main_OG!AK$1:AK$766,"")</f>
        <v>1059266</v>
      </c>
      <c r="AD207" s="47">
        <f>_xlfn.XLOOKUP($F207,Main_OG!$D$1:$D$766,Main_OG!AL$1:AL$766,"")</f>
        <v>551127516</v>
      </c>
      <c r="AE207" s="47">
        <f>_xlfn.XLOOKUP($F207,Main_OG!$D$1:$D$766,Main_OG!AM$1:AM$766,"")</f>
        <v>33261760</v>
      </c>
      <c r="AF207" s="48">
        <f>_xlfn.XLOOKUP($F207,Main_OG!$D$1:$D$766,Main_OG!Z$1:Z$766,"")</f>
        <v>0</v>
      </c>
      <c r="AG207" s="48">
        <f>_xlfn.XLOOKUP($F207,Main_OG!$D$1:$D$766,Main_OG!AA$1:AA$766,"")</f>
        <v>3.82</v>
      </c>
      <c r="AH207" s="48">
        <f>_xlfn.XLOOKUP($F207,Main_OG!$D$1:$D$766,Main_OG!AB$1:AB$766,"")</f>
        <v>14.7</v>
      </c>
      <c r="AI207" s="48">
        <f>_xlfn.XLOOKUP($F207,Main_OG!$D$1:$D$766,Main_OG!AC$1:AC$766,"")</f>
        <v>3.3843619636206599</v>
      </c>
      <c r="AJ207" s="48">
        <f>_xlfn.XLOOKUP($F207,Main_OG!$D$1:$D$766,Main_OG!AD$1:AD$766,"")</f>
        <v>0.66963877086385626</v>
      </c>
    </row>
    <row r="208" spans="2:36" x14ac:dyDescent="0.35">
      <c r="B208" s="36" t="s">
        <v>1171</v>
      </c>
      <c r="C208" s="45" t="s">
        <v>174</v>
      </c>
      <c r="D208" s="45" t="s">
        <v>4378</v>
      </c>
      <c r="E208" s="36" t="s">
        <v>1171</v>
      </c>
      <c r="F208" s="36" t="str">
        <f t="shared" si="9"/>
        <v>2016_NJ</v>
      </c>
      <c r="G208" s="45">
        <v>2016</v>
      </c>
      <c r="H208" s="45">
        <f>_xlfn.XLOOKUP(J208,Main_OG!$B$1:$B$766,Main_OG!$O$1:$O$766,"")</f>
        <v>1</v>
      </c>
      <c r="I208" s="45">
        <f>_xlfn.XLOOKUP(F208,Main_OG!$D$1:$D$766,Main_OG!$J$1:$J$766,"")</f>
        <v>2</v>
      </c>
      <c r="J208" s="45" t="s">
        <v>174</v>
      </c>
      <c r="K208" s="45" t="str">
        <f t="shared" si="10"/>
        <v>Atlantic City Electric Co_NJ</v>
      </c>
      <c r="L208" s="45" t="str">
        <f t="shared" si="11"/>
        <v>Atlantic City Electric Co_NJ</v>
      </c>
      <c r="M208" s="45" t="s">
        <v>1182</v>
      </c>
      <c r="N208" s="45">
        <v>0</v>
      </c>
      <c r="O208" s="45">
        <v>44112</v>
      </c>
      <c r="P208" s="45">
        <v>464</v>
      </c>
      <c r="Q208" s="45">
        <v>418430</v>
      </c>
      <c r="R208" s="45">
        <v>0</v>
      </c>
      <c r="S208" s="45">
        <v>1209546</v>
      </c>
      <c r="T208" s="45">
        <v>117119</v>
      </c>
      <c r="U208" s="45">
        <v>3553555</v>
      </c>
      <c r="V208" s="45">
        <v>0</v>
      </c>
      <c r="W208" s="45">
        <v>14.873696000000001</v>
      </c>
      <c r="X208" s="45">
        <v>7.9159658000000004</v>
      </c>
      <c r="Y208" s="45">
        <v>17.389876000000001</v>
      </c>
      <c r="Z208" s="46">
        <v>587049.69999999995</v>
      </c>
      <c r="AA208" s="46">
        <v>66157.000373242656</v>
      </c>
      <c r="AB208" s="47">
        <f>_xlfn.XLOOKUP($F208,Main_OG!$D$1:$D$766,Main_OG!AJ$1:AJ$766,"")</f>
        <v>1126784</v>
      </c>
      <c r="AC208" s="47">
        <f>_xlfn.XLOOKUP($F208,Main_OG!$D$1:$D$766,Main_OG!AK$1:AK$766,"")</f>
        <v>320978</v>
      </c>
      <c r="AD208" s="47">
        <f>_xlfn.XLOOKUP($F208,Main_OG!$D$1:$D$766,Main_OG!AL$1:AL$766,"")</f>
        <v>629409760</v>
      </c>
      <c r="AE208" s="47">
        <f>_xlfn.XLOOKUP($F208,Main_OG!$D$1:$D$766,Main_OG!AM$1:AM$766,"")</f>
        <v>29885187</v>
      </c>
      <c r="AF208" s="48">
        <f>_xlfn.XLOOKUP($F208,Main_OG!$D$1:$D$766,Main_OG!Z$1:Z$766,"")</f>
        <v>0</v>
      </c>
      <c r="AG208" s="48">
        <f>_xlfn.XLOOKUP($F208,Main_OG!$D$1:$D$766,Main_OG!AA$1:AA$766,"")</f>
        <v>2.2143440282408582</v>
      </c>
      <c r="AH208" s="48">
        <f>_xlfn.XLOOKUP($F208,Main_OG!$D$1:$D$766,Main_OG!AB$1:AB$766,"")</f>
        <v>11.309272049594229</v>
      </c>
      <c r="AI208" s="48">
        <f>_xlfn.XLOOKUP($F208,Main_OG!$D$1:$D$766,Main_OG!AC$1:AC$766,"")</f>
        <v>2.12</v>
      </c>
      <c r="AJ208" s="48">
        <f>_xlfn.XLOOKUP($F208,Main_OG!$D$1:$D$766,Main_OG!AD$1:AD$766,"")</f>
        <v>0.69</v>
      </c>
    </row>
    <row r="209" spans="2:36" x14ac:dyDescent="0.35">
      <c r="B209" s="36" t="s">
        <v>1171</v>
      </c>
      <c r="C209" s="45" t="s">
        <v>174</v>
      </c>
      <c r="D209" s="45" t="s">
        <v>4378</v>
      </c>
      <c r="E209" s="36" t="s">
        <v>1171</v>
      </c>
      <c r="F209" s="36" t="str">
        <f t="shared" si="9"/>
        <v>2017_NJ</v>
      </c>
      <c r="G209" s="45">
        <v>2017</v>
      </c>
      <c r="H209" s="45">
        <f>_xlfn.XLOOKUP(J209,Main_OG!$B$1:$B$766,Main_OG!$O$1:$O$766,"")</f>
        <v>1</v>
      </c>
      <c r="I209" s="45">
        <f>_xlfn.XLOOKUP(F209,Main_OG!$D$1:$D$766,Main_OG!$J$1:$J$766,"")</f>
        <v>2</v>
      </c>
      <c r="J209" s="45" t="s">
        <v>174</v>
      </c>
      <c r="K209" s="45" t="str">
        <f t="shared" si="10"/>
        <v>Atlantic City Electric Co_NJ</v>
      </c>
      <c r="L209" s="45" t="str">
        <f t="shared" si="11"/>
        <v>Atlantic City Electric Co_NJ</v>
      </c>
      <c r="M209" s="45" t="s">
        <v>1183</v>
      </c>
      <c r="N209" s="45">
        <v>0</v>
      </c>
      <c r="O209" s="45">
        <v>44441</v>
      </c>
      <c r="P209" s="45">
        <v>429</v>
      </c>
      <c r="Q209" s="45">
        <v>415072</v>
      </c>
      <c r="R209" s="45">
        <v>0</v>
      </c>
      <c r="S209" s="45">
        <v>1125750</v>
      </c>
      <c r="T209" s="45">
        <v>81184</v>
      </c>
      <c r="U209" s="45">
        <v>3241101</v>
      </c>
      <c r="V209" s="45">
        <v>0</v>
      </c>
      <c r="W209" s="45">
        <v>15.207364</v>
      </c>
      <c r="X209" s="45">
        <v>10.127488</v>
      </c>
      <c r="Y209" s="45">
        <v>17.627234999999999</v>
      </c>
      <c r="Z209" s="46">
        <v>590086.69999999995</v>
      </c>
      <c r="AA209" s="46">
        <v>66390.294849983911</v>
      </c>
      <c r="AB209" s="47">
        <f>_xlfn.XLOOKUP($F209,Main_OG!$D$1:$D$766,Main_OG!AJ$1:AJ$766,"")</f>
        <v>1026174</v>
      </c>
      <c r="AC209" s="47">
        <f>_xlfn.XLOOKUP($F209,Main_OG!$D$1:$D$766,Main_OG!AK$1:AK$766,"")</f>
        <v>324116</v>
      </c>
      <c r="AD209" s="47">
        <f>_xlfn.XLOOKUP($F209,Main_OG!$D$1:$D$766,Main_OG!AL$1:AL$766,"")</f>
        <v>525319324</v>
      </c>
      <c r="AE209" s="47">
        <f>_xlfn.XLOOKUP($F209,Main_OG!$D$1:$D$766,Main_OG!AM$1:AM$766,"")</f>
        <v>34032698</v>
      </c>
      <c r="AF209" s="48">
        <f>_xlfn.XLOOKUP($F209,Main_OG!$D$1:$D$766,Main_OG!Z$1:Z$766,"")</f>
        <v>0</v>
      </c>
      <c r="AG209" s="48">
        <f>_xlfn.XLOOKUP($F209,Main_OG!$D$1:$D$766,Main_OG!AA$1:AA$766,"")</f>
        <v>3.17</v>
      </c>
      <c r="AH209" s="48">
        <f>_xlfn.XLOOKUP($F209,Main_OG!$D$1:$D$766,Main_OG!AB$1:AB$766,"")</f>
        <v>13.96</v>
      </c>
      <c r="AI209" s="48">
        <f>_xlfn.XLOOKUP($F209,Main_OG!$D$1:$D$766,Main_OG!AC$1:AC$766,"")</f>
        <v>3.7243523928232452</v>
      </c>
      <c r="AJ209" s="48">
        <f>_xlfn.XLOOKUP($F209,Main_OG!$D$1:$D$766,Main_OG!AD$1:AD$766,"")</f>
        <v>0.73</v>
      </c>
    </row>
    <row r="210" spans="2:36" x14ac:dyDescent="0.35">
      <c r="B210" s="36" t="s">
        <v>1171</v>
      </c>
      <c r="C210" s="45" t="s">
        <v>174</v>
      </c>
      <c r="D210" s="45" t="s">
        <v>4378</v>
      </c>
      <c r="E210" s="36" t="s">
        <v>1171</v>
      </c>
      <c r="F210" s="36" t="str">
        <f t="shared" si="9"/>
        <v>2018_NJ</v>
      </c>
      <c r="G210" s="45">
        <v>2018</v>
      </c>
      <c r="H210" s="45">
        <f>_xlfn.XLOOKUP(J210,Main_OG!$B$1:$B$766,Main_OG!$O$1:$O$766,"")</f>
        <v>1</v>
      </c>
      <c r="I210" s="45">
        <f>_xlfn.XLOOKUP(F210,Main_OG!$D$1:$D$766,Main_OG!$J$1:$J$766,"")</f>
        <v>2</v>
      </c>
      <c r="J210" s="45" t="s">
        <v>174</v>
      </c>
      <c r="K210" s="45" t="str">
        <f t="shared" si="10"/>
        <v>Atlantic City Electric Co_NJ</v>
      </c>
      <c r="L210" s="45" t="str">
        <f t="shared" si="11"/>
        <v>Atlantic City Electric Co_NJ</v>
      </c>
      <c r="M210" s="45" t="s">
        <v>1184</v>
      </c>
      <c r="N210" s="45">
        <v>0</v>
      </c>
      <c r="O210" s="45">
        <v>44654</v>
      </c>
      <c r="P210" s="45">
        <v>407</v>
      </c>
      <c r="Q210" s="45">
        <v>427174</v>
      </c>
      <c r="R210" s="45">
        <v>0</v>
      </c>
      <c r="S210" s="45">
        <v>1203641</v>
      </c>
      <c r="T210" s="45">
        <v>104350</v>
      </c>
      <c r="U210" s="45">
        <v>3613606</v>
      </c>
      <c r="V210" s="45">
        <v>0</v>
      </c>
      <c r="W210" s="45">
        <v>13.837937999999999</v>
      </c>
      <c r="X210" s="45">
        <v>9.2604696000000004</v>
      </c>
      <c r="Y210" s="45">
        <v>17.043033999999999</v>
      </c>
      <c r="Z210" s="46">
        <v>606892.19999999995</v>
      </c>
      <c r="AA210" s="46">
        <v>68253.556956857661</v>
      </c>
      <c r="AB210" s="47">
        <f>_xlfn.XLOOKUP($F210,Main_OG!$D$1:$D$766,Main_OG!AJ$1:AJ$766,"")</f>
        <v>1007664</v>
      </c>
      <c r="AC210" s="47">
        <f>_xlfn.XLOOKUP($F210,Main_OG!$D$1:$D$766,Main_OG!AK$1:AK$766,"")</f>
        <v>1006302</v>
      </c>
      <c r="AD210" s="47">
        <f>_xlfn.XLOOKUP($F210,Main_OG!$D$1:$D$766,Main_OG!AL$1:AL$766,"")</f>
        <v>540557398</v>
      </c>
      <c r="AE210" s="47">
        <f>_xlfn.XLOOKUP($F210,Main_OG!$D$1:$D$766,Main_OG!AM$1:AM$766,"")</f>
        <v>31982106</v>
      </c>
      <c r="AF210" s="48">
        <f>_xlfn.XLOOKUP($F210,Main_OG!$D$1:$D$766,Main_OG!Z$1:Z$766,"")</f>
        <v>0</v>
      </c>
      <c r="AG210" s="48">
        <f>_xlfn.XLOOKUP($F210,Main_OG!$D$1:$D$766,Main_OG!AA$1:AA$766,"")</f>
        <v>3.51</v>
      </c>
      <c r="AH210" s="48">
        <f>_xlfn.XLOOKUP($F210,Main_OG!$D$1:$D$766,Main_OG!AB$1:AB$766,"")</f>
        <v>15.58</v>
      </c>
      <c r="AI210" s="48">
        <f>_xlfn.XLOOKUP($F210,Main_OG!$D$1:$D$766,Main_OG!AC$1:AC$766,"")</f>
        <v>3.07</v>
      </c>
      <c r="AJ210" s="48">
        <f>_xlfn.XLOOKUP($F210,Main_OG!$D$1:$D$766,Main_OG!AD$1:AD$766,"")</f>
        <v>0.71</v>
      </c>
    </row>
    <row r="211" spans="2:36" x14ac:dyDescent="0.35">
      <c r="B211" s="36" t="s">
        <v>1171</v>
      </c>
      <c r="C211" s="45" t="s">
        <v>174</v>
      </c>
      <c r="D211" s="45" t="s">
        <v>4378</v>
      </c>
      <c r="E211" s="36" t="s">
        <v>1171</v>
      </c>
      <c r="F211" s="36" t="str">
        <f t="shared" si="9"/>
        <v>2019_NJ</v>
      </c>
      <c r="G211" s="45">
        <v>2019</v>
      </c>
      <c r="H211" s="45">
        <f>_xlfn.XLOOKUP(J211,Main_OG!$B$1:$B$766,Main_OG!$O$1:$O$766,"")</f>
        <v>1</v>
      </c>
      <c r="I211" s="45">
        <f>_xlfn.XLOOKUP(F211,Main_OG!$D$1:$D$766,Main_OG!$J$1:$J$766,"")</f>
        <v>2</v>
      </c>
      <c r="J211" s="45" t="s">
        <v>174</v>
      </c>
      <c r="K211" s="45" t="str">
        <f t="shared" si="10"/>
        <v>Atlantic City Electric Co_NJ</v>
      </c>
      <c r="L211" s="45" t="str">
        <f t="shared" si="11"/>
        <v>Atlantic City Electric Co_NJ</v>
      </c>
      <c r="M211" s="45" t="s">
        <v>1185</v>
      </c>
      <c r="N211" s="45">
        <v>0</v>
      </c>
      <c r="O211" s="45">
        <v>45622</v>
      </c>
      <c r="P211" s="45">
        <v>393</v>
      </c>
      <c r="Q211" s="45">
        <v>440613</v>
      </c>
      <c r="R211" s="45">
        <v>0</v>
      </c>
      <c r="S211" s="45">
        <v>1211827</v>
      </c>
      <c r="T211" s="45">
        <v>150536</v>
      </c>
      <c r="U211" s="45">
        <v>3527588</v>
      </c>
      <c r="V211" s="45">
        <v>0</v>
      </c>
      <c r="W211" s="45">
        <v>14.248956</v>
      </c>
      <c r="X211" s="45">
        <v>9.5504730000000002</v>
      </c>
      <c r="Y211" s="45">
        <v>17.652460999999999</v>
      </c>
      <c r="Z211" s="46">
        <v>617110.69999999995</v>
      </c>
      <c r="AA211" s="46">
        <v>69406.455194529277</v>
      </c>
      <c r="AB211" s="47">
        <f>_xlfn.XLOOKUP($F211,Main_OG!$D$1:$D$766,Main_OG!AJ$1:AJ$766,"")</f>
        <v>880082</v>
      </c>
      <c r="AC211" s="47">
        <f>_xlfn.XLOOKUP($F211,Main_OG!$D$1:$D$766,Main_OG!AK$1:AK$766,"")</f>
        <v>306298</v>
      </c>
      <c r="AD211" s="47">
        <f>_xlfn.XLOOKUP($F211,Main_OG!$D$1:$D$766,Main_OG!AL$1:AL$766,"")</f>
        <v>555590448</v>
      </c>
      <c r="AE211" s="47">
        <f>_xlfn.XLOOKUP($F211,Main_OG!$D$1:$D$766,Main_OG!AM$1:AM$766,"")</f>
        <v>26637324</v>
      </c>
      <c r="AF211" s="48">
        <f>_xlfn.XLOOKUP($F211,Main_OG!$D$1:$D$766,Main_OG!Z$1:Z$766,"")</f>
        <v>0</v>
      </c>
      <c r="AG211" s="48">
        <f>_xlfn.XLOOKUP($F211,Main_OG!$D$1:$D$766,Main_OG!AA$1:AA$766,"")</f>
        <v>3.07</v>
      </c>
      <c r="AH211" s="48">
        <f>_xlfn.XLOOKUP($F211,Main_OG!$D$1:$D$766,Main_OG!AB$1:AB$766,"")</f>
        <v>14.06</v>
      </c>
      <c r="AI211" s="48">
        <f>_xlfn.XLOOKUP($F211,Main_OG!$D$1:$D$766,Main_OG!AC$1:AC$766,"")</f>
        <v>3.3292283805067271</v>
      </c>
      <c r="AJ211" s="48">
        <f>_xlfn.XLOOKUP($F211,Main_OG!$D$1:$D$766,Main_OG!AD$1:AD$766,"")</f>
        <v>0.60296766622862785</v>
      </c>
    </row>
    <row r="212" spans="2:36" x14ac:dyDescent="0.35">
      <c r="B212" s="36" t="s">
        <v>1171</v>
      </c>
      <c r="C212" s="45" t="s">
        <v>174</v>
      </c>
      <c r="D212" s="45" t="s">
        <v>4378</v>
      </c>
      <c r="E212" s="36" t="s">
        <v>1171</v>
      </c>
      <c r="F212" s="36" t="str">
        <f t="shared" si="9"/>
        <v>2020_NJ</v>
      </c>
      <c r="G212" s="45">
        <v>2020</v>
      </c>
      <c r="H212" s="45">
        <f>_xlfn.XLOOKUP(J212,Main_OG!$B$1:$B$766,Main_OG!$O$1:$O$766,"")</f>
        <v>1</v>
      </c>
      <c r="I212" s="45">
        <f>_xlfn.XLOOKUP(F212,Main_OG!$D$1:$D$766,Main_OG!$J$1:$J$766,"")</f>
        <v>2</v>
      </c>
      <c r="J212" s="45" t="s">
        <v>174</v>
      </c>
      <c r="K212" s="45" t="str">
        <f t="shared" si="10"/>
        <v>Atlantic City Electric Co_NJ</v>
      </c>
      <c r="L212" s="45" t="str">
        <f t="shared" si="11"/>
        <v>Atlantic City Electric Co_NJ</v>
      </c>
      <c r="M212" s="45" t="s">
        <v>1186</v>
      </c>
      <c r="N212" s="45">
        <v>0</v>
      </c>
      <c r="O212" s="45">
        <v>45536</v>
      </c>
      <c r="P212" s="45">
        <v>371</v>
      </c>
      <c r="Q212" s="45">
        <v>0</v>
      </c>
      <c r="R212" s="45">
        <v>0</v>
      </c>
      <c r="S212" s="45">
        <v>1070330</v>
      </c>
      <c r="T212" s="45">
        <v>137221</v>
      </c>
      <c r="U212" s="45">
        <v>0</v>
      </c>
      <c r="V212" s="45">
        <v>0</v>
      </c>
      <c r="W212" s="45">
        <v>15.191865999999999</v>
      </c>
      <c r="X212" s="45">
        <v>7.9390181000000002</v>
      </c>
      <c r="Y212" s="45">
        <v>0</v>
      </c>
      <c r="Z212" s="46">
        <v>595973.4</v>
      </c>
      <c r="AA212" s="46">
        <v>67031.969715493949</v>
      </c>
      <c r="AB212" s="47">
        <f>_xlfn.XLOOKUP($F212,Main_OG!$D$1:$D$766,Main_OG!AJ$1:AJ$766,"")</f>
        <v>804334</v>
      </c>
      <c r="AC212" s="47">
        <f>_xlfn.XLOOKUP($F212,Main_OG!$D$1:$D$766,Main_OG!AK$1:AK$766,"")</f>
        <v>140544</v>
      </c>
      <c r="AD212" s="47">
        <f>_xlfn.XLOOKUP($F212,Main_OG!$D$1:$D$766,Main_OG!AL$1:AL$766,"")</f>
        <v>422966568</v>
      </c>
      <c r="AE212" s="47">
        <f>_xlfn.XLOOKUP($F212,Main_OG!$D$1:$D$766,Main_OG!AM$1:AM$766,"")</f>
        <v>0</v>
      </c>
      <c r="AF212" s="48">
        <f>_xlfn.XLOOKUP($F212,Main_OG!$D$1:$D$766,Main_OG!Z$1:Z$766,"")</f>
        <v>0</v>
      </c>
      <c r="AG212" s="48">
        <f>_xlfn.XLOOKUP($F212,Main_OG!$D$1:$D$766,Main_OG!AA$1:AA$766,"")</f>
        <v>2.127327759928813</v>
      </c>
      <c r="AH212" s="48">
        <f>_xlfn.XLOOKUP($F212,Main_OG!$D$1:$D$766,Main_OG!AB$1:AB$766,"")</f>
        <v>12.535325193609101</v>
      </c>
      <c r="AI212" s="48">
        <f>_xlfn.XLOOKUP($F212,Main_OG!$D$1:$D$766,Main_OG!AC$1:AC$766,"")</f>
        <v>1.79</v>
      </c>
      <c r="AJ212" s="48">
        <f>_xlfn.XLOOKUP($F212,Main_OG!$D$1:$D$766,Main_OG!AD$1:AD$766,"")</f>
        <v>0.5848556097000881</v>
      </c>
    </row>
    <row r="213" spans="2:36" x14ac:dyDescent="0.35">
      <c r="B213" s="36" t="s">
        <v>1187</v>
      </c>
      <c r="C213" s="45" t="s">
        <v>717</v>
      </c>
      <c r="D213" s="45" t="s">
        <v>4379</v>
      </c>
      <c r="E213" s="36" t="s">
        <v>1187</v>
      </c>
      <c r="F213" s="36" t="str">
        <f t="shared" si="9"/>
        <v>2006_ID</v>
      </c>
      <c r="G213" s="45">
        <v>2006</v>
      </c>
      <c r="H213" s="45">
        <f>_xlfn.XLOOKUP(J213,Main_OG!$B$1:$B$766,Main_OG!$O$1:$O$766,"")</f>
        <v>0</v>
      </c>
      <c r="I213" s="45">
        <f>_xlfn.XLOOKUP(F213,Main_OG!$D$1:$D$766,Main_OG!$J$1:$J$766,"")</f>
        <v>0</v>
      </c>
      <c r="J213" s="45" t="s">
        <v>717</v>
      </c>
      <c r="K213" s="45" t="str">
        <f t="shared" si="10"/>
        <v>Avista Corp_ID</v>
      </c>
      <c r="L213" s="45" t="str">
        <f t="shared" si="11"/>
        <v>Avista Corp_ID</v>
      </c>
      <c r="M213" s="45" t="s">
        <v>1188</v>
      </c>
      <c r="N213" s="45">
        <v>0</v>
      </c>
      <c r="O213" s="45">
        <v>15905</v>
      </c>
      <c r="P213" s="45">
        <v>494</v>
      </c>
      <c r="Q213" s="45">
        <v>99653</v>
      </c>
      <c r="R213" s="45">
        <v>0</v>
      </c>
      <c r="S213" s="45">
        <v>65739</v>
      </c>
      <c r="T213" s="45">
        <v>51626</v>
      </c>
      <c r="U213" s="45">
        <v>74476</v>
      </c>
      <c r="V213" s="45">
        <v>0</v>
      </c>
      <c r="W213" s="45">
        <v>6.6715988942067641</v>
      </c>
      <c r="X213" s="45">
        <v>4.1500433686204117</v>
      </c>
      <c r="Y213" s="45">
        <v>6.4991469847766226</v>
      </c>
      <c r="Z213" s="46">
        <v>60738.6</v>
      </c>
      <c r="AA213" s="46">
        <v>41356.221177133855</v>
      </c>
      <c r="AB213" s="47">
        <f>_xlfn.XLOOKUP($F213,Main_OG!$D$1:$D$766,Main_OG!AJ$1:AJ$766,"")</f>
        <v>38204.18</v>
      </c>
      <c r="AC213" s="47">
        <f>_xlfn.XLOOKUP($F213,Main_OG!$D$1:$D$766,Main_OG!AK$1:AK$766,"")</f>
        <v>594.02</v>
      </c>
      <c r="AD213" s="47">
        <f>_xlfn.XLOOKUP($F213,Main_OG!$D$1:$D$766,Main_OG!AL$1:AL$766,"")</f>
        <v>18597413.779999997</v>
      </c>
      <c r="AE213" s="47">
        <f>_xlfn.XLOOKUP($F213,Main_OG!$D$1:$D$766,Main_OG!AM$1:AM$766,"")</f>
        <v>0</v>
      </c>
      <c r="AF213" s="48">
        <f>_xlfn.XLOOKUP($F213,Main_OG!$D$1:$D$766,Main_OG!Z$1:Z$766,"")</f>
        <v>5.68</v>
      </c>
      <c r="AG213" s="48">
        <f>_xlfn.XLOOKUP($F213,Main_OG!$D$1:$D$766,Main_OG!AA$1:AA$766,"")</f>
        <v>2.2465548173415608</v>
      </c>
      <c r="AH213" s="48">
        <f>_xlfn.XLOOKUP($F213,Main_OG!$D$1:$D$766,Main_OG!AB$1:AB$766,"")</f>
        <v>15.99</v>
      </c>
      <c r="AI213" s="48">
        <f>_xlfn.XLOOKUP($F213,Main_OG!$D$1:$D$766,Main_OG!AC$1:AC$766,"")</f>
        <v>7.1610124069250478</v>
      </c>
      <c r="AJ213" s="48">
        <f>_xlfn.XLOOKUP($F213,Main_OG!$D$1:$D$766,Main_OG!AD$1:AD$766,"")</f>
        <v>0.4704061490499184</v>
      </c>
    </row>
    <row r="214" spans="2:36" x14ac:dyDescent="0.35">
      <c r="B214" s="36" t="s">
        <v>1187</v>
      </c>
      <c r="C214" s="45" t="s">
        <v>858</v>
      </c>
      <c r="D214" s="45" t="s">
        <v>4379</v>
      </c>
      <c r="E214" s="36" t="s">
        <v>1187</v>
      </c>
      <c r="F214" s="36" t="str">
        <f t="shared" si="9"/>
        <v>2006_MT</v>
      </c>
      <c r="G214" s="45">
        <v>2006</v>
      </c>
      <c r="H214" s="45">
        <f>_xlfn.XLOOKUP(J214,Main_OG!$B$1:$B$766,Main_OG!$O$1:$O$766,"")</f>
        <v>0</v>
      </c>
      <c r="I214" s="45">
        <f>_xlfn.XLOOKUP(F214,Main_OG!$D$1:$D$766,Main_OG!$J$1:$J$766,"")</f>
        <v>0</v>
      </c>
      <c r="J214" s="45" t="s">
        <v>858</v>
      </c>
      <c r="K214" s="45" t="str">
        <f t="shared" si="10"/>
        <v>Avista Corp_MT</v>
      </c>
      <c r="L214" s="45" t="str">
        <f t="shared" si="11"/>
        <v>Avista Corp_MT</v>
      </c>
      <c r="M214" s="45" t="s">
        <v>1189</v>
      </c>
      <c r="N214" s="45">
        <v>0</v>
      </c>
      <c r="O214" s="45">
        <v>8</v>
      </c>
      <c r="P214" s="45">
        <v>0</v>
      </c>
      <c r="Q214" s="45">
        <v>11</v>
      </c>
      <c r="R214" s="45">
        <v>0</v>
      </c>
      <c r="S214" s="45">
        <v>10</v>
      </c>
      <c r="T214" s="45">
        <v>0</v>
      </c>
      <c r="U214" s="45">
        <v>7</v>
      </c>
      <c r="V214" s="45">
        <v>0</v>
      </c>
      <c r="W214" s="45">
        <v>6.7114093959731553</v>
      </c>
      <c r="X214" s="45">
        <v>0</v>
      </c>
      <c r="Y214" s="45">
        <v>4.4303797468354427</v>
      </c>
      <c r="Z214" s="46">
        <v>40055</v>
      </c>
      <c r="AA214" s="46">
        <v>42044.018423582856</v>
      </c>
      <c r="AB214" s="47">
        <f>_xlfn.XLOOKUP($F214,Main_OG!$D$1:$D$766,Main_OG!AJ$1:AJ$766,"")</f>
        <v>22604168</v>
      </c>
      <c r="AC214" s="47">
        <f>_xlfn.XLOOKUP($F214,Main_OG!$D$1:$D$766,Main_OG!AK$1:AK$766,"")</f>
        <v>1454021.3800000001</v>
      </c>
      <c r="AD214" s="47">
        <f>_xlfn.XLOOKUP($F214,Main_OG!$D$1:$D$766,Main_OG!AL$1:AL$766,"")</f>
        <v>1245377.7799999998</v>
      </c>
      <c r="AE214" s="47">
        <f>_xlfn.XLOOKUP($F214,Main_OG!$D$1:$D$766,Main_OG!AM$1:AM$766,"")</f>
        <v>0</v>
      </c>
      <c r="AF214" s="48">
        <f>_xlfn.XLOOKUP($F214,Main_OG!$D$1:$D$766,Main_OG!Z$1:Z$766,"")</f>
        <v>0</v>
      </c>
      <c r="AG214" s="48">
        <f>_xlfn.XLOOKUP($F214,Main_OG!$D$1:$D$766,Main_OG!AA$1:AA$766,"")</f>
        <v>0.87</v>
      </c>
      <c r="AH214" s="48">
        <f>_xlfn.XLOOKUP($F214,Main_OG!$D$1:$D$766,Main_OG!AB$1:AB$766,"")</f>
        <v>15.33</v>
      </c>
      <c r="AI214" s="48">
        <f>_xlfn.XLOOKUP($F214,Main_OG!$D$1:$D$766,Main_OG!AC$1:AC$766,"")</f>
        <v>7.1610124069250478</v>
      </c>
      <c r="AJ214" s="48">
        <f>_xlfn.XLOOKUP($F214,Main_OG!$D$1:$D$766,Main_OG!AD$1:AD$766,"")</f>
        <v>0.4704061490499184</v>
      </c>
    </row>
    <row r="215" spans="2:36" x14ac:dyDescent="0.35">
      <c r="B215" s="36" t="s">
        <v>1187</v>
      </c>
      <c r="C215" s="45" t="s">
        <v>182</v>
      </c>
      <c r="D215" s="45" t="s">
        <v>4379</v>
      </c>
      <c r="E215" s="36" t="s">
        <v>1187</v>
      </c>
      <c r="F215" s="36" t="str">
        <f t="shared" si="9"/>
        <v>2006_WA</v>
      </c>
      <c r="G215" s="45">
        <v>2006</v>
      </c>
      <c r="H215" s="45">
        <f>_xlfn.XLOOKUP(J215,Main_OG!$B$1:$B$766,Main_OG!$O$1:$O$766,"")</f>
        <v>0</v>
      </c>
      <c r="I215" s="45">
        <f>_xlfn.XLOOKUP(F215,Main_OG!$D$1:$D$766,Main_OG!$J$1:$J$766,"")</f>
        <v>0</v>
      </c>
      <c r="J215" s="45" t="s">
        <v>182</v>
      </c>
      <c r="K215" s="45" t="str">
        <f t="shared" si="10"/>
        <v>Avista Corp_WA</v>
      </c>
      <c r="L215" s="45" t="str">
        <f t="shared" si="11"/>
        <v>Avista Corp_WA</v>
      </c>
      <c r="M215" s="45" t="s">
        <v>1190</v>
      </c>
      <c r="N215" s="45">
        <v>0</v>
      </c>
      <c r="O215" s="45">
        <v>22491</v>
      </c>
      <c r="P215" s="45">
        <v>894</v>
      </c>
      <c r="Q215" s="45">
        <v>201276</v>
      </c>
      <c r="R215" s="45">
        <v>0</v>
      </c>
      <c r="S215" s="45">
        <v>161562</v>
      </c>
      <c r="T215" s="45">
        <v>41335</v>
      </c>
      <c r="U215" s="45">
        <v>160231</v>
      </c>
      <c r="V215" s="45">
        <v>0</v>
      </c>
      <c r="W215" s="45">
        <v>7.4730967683743357</v>
      </c>
      <c r="X215" s="45">
        <v>5.0537901286341498</v>
      </c>
      <c r="Y215" s="45">
        <v>6.5895268179277773</v>
      </c>
      <c r="Z215" s="46">
        <v>372145</v>
      </c>
      <c r="AA215" s="46">
        <v>58414.601853187531</v>
      </c>
      <c r="AB215" s="47">
        <f>_xlfn.XLOOKUP($F215,Main_OG!$D$1:$D$766,Main_OG!AJ$1:AJ$766,"")</f>
        <v>8258818.8599999994</v>
      </c>
      <c r="AC215" s="47">
        <f>_xlfn.XLOOKUP($F215,Main_OG!$D$1:$D$766,Main_OG!AK$1:AK$766,"")</f>
        <v>118462.37999999999</v>
      </c>
      <c r="AD215" s="47">
        <f>_xlfn.XLOOKUP($F215,Main_OG!$D$1:$D$766,Main_OG!AL$1:AL$766,"")</f>
        <v>107805780.34</v>
      </c>
      <c r="AE215" s="47">
        <f>_xlfn.XLOOKUP($F215,Main_OG!$D$1:$D$766,Main_OG!AM$1:AM$766,"")</f>
        <v>9328277</v>
      </c>
      <c r="AF215" s="48">
        <f>_xlfn.XLOOKUP($F215,Main_OG!$D$1:$D$766,Main_OG!Z$1:Z$766,"")</f>
        <v>2.75</v>
      </c>
      <c r="AG215" s="48">
        <f>_xlfn.XLOOKUP($F215,Main_OG!$D$1:$D$766,Main_OG!AA$1:AA$766,"")</f>
        <v>1.68</v>
      </c>
      <c r="AH215" s="48">
        <f>_xlfn.XLOOKUP($F215,Main_OG!$D$1:$D$766,Main_OG!AB$1:AB$766,"")</f>
        <v>14.13114039693003</v>
      </c>
      <c r="AI215" s="48">
        <f>_xlfn.XLOOKUP($F215,Main_OG!$D$1:$D$766,Main_OG!AC$1:AC$766,"")</f>
        <v>5.66</v>
      </c>
      <c r="AJ215" s="48">
        <f>_xlfn.XLOOKUP($F215,Main_OG!$D$1:$D$766,Main_OG!AD$1:AD$766,"")</f>
        <v>0.4704061490499184</v>
      </c>
    </row>
    <row r="216" spans="2:36" x14ac:dyDescent="0.35">
      <c r="B216" s="36" t="s">
        <v>1187</v>
      </c>
      <c r="C216" s="45" t="s">
        <v>717</v>
      </c>
      <c r="D216" s="45" t="s">
        <v>4379</v>
      </c>
      <c r="E216" s="36" t="s">
        <v>1187</v>
      </c>
      <c r="F216" s="36" t="str">
        <f t="shared" si="9"/>
        <v>2007_ID</v>
      </c>
      <c r="G216" s="45">
        <v>2007</v>
      </c>
      <c r="H216" s="45">
        <f>_xlfn.XLOOKUP(J216,Main_OG!$B$1:$B$766,Main_OG!$O$1:$O$766,"")</f>
        <v>0</v>
      </c>
      <c r="I216" s="45">
        <f>_xlfn.XLOOKUP(F216,Main_OG!$D$1:$D$766,Main_OG!$J$1:$J$766,"")</f>
        <v>1</v>
      </c>
      <c r="J216" s="45" t="s">
        <v>717</v>
      </c>
      <c r="K216" s="45" t="str">
        <f t="shared" si="10"/>
        <v>Avista Corp_ID</v>
      </c>
      <c r="L216" s="45" t="str">
        <f t="shared" si="11"/>
        <v>Avista Corp_ID</v>
      </c>
      <c r="M216" s="45" t="s">
        <v>1191</v>
      </c>
      <c r="N216" s="45">
        <v>0</v>
      </c>
      <c r="O216" s="45">
        <v>16172</v>
      </c>
      <c r="P216" s="45">
        <v>477</v>
      </c>
      <c r="Q216" s="45">
        <v>101671</v>
      </c>
      <c r="R216" s="45">
        <v>0</v>
      </c>
      <c r="S216" s="45">
        <v>68474</v>
      </c>
      <c r="T216" s="45">
        <v>53023</v>
      </c>
      <c r="U216" s="45">
        <v>82203</v>
      </c>
      <c r="V216" s="45">
        <v>0</v>
      </c>
      <c r="W216" s="45">
        <v>6.8</v>
      </c>
      <c r="X216" s="45">
        <v>4.24</v>
      </c>
      <c r="Y216" s="45">
        <v>6.91</v>
      </c>
      <c r="Z216" s="46">
        <v>61812.1</v>
      </c>
      <c r="AA216" s="46">
        <v>41068.297560635307</v>
      </c>
      <c r="AB216" s="47">
        <f>_xlfn.XLOOKUP($F216,Main_OG!$D$1:$D$766,Main_OG!AJ$1:AJ$766,"")</f>
        <v>38896</v>
      </c>
      <c r="AC216" s="47">
        <f>_xlfn.XLOOKUP($F216,Main_OG!$D$1:$D$766,Main_OG!AK$1:AK$766,"")</f>
        <v>480</v>
      </c>
      <c r="AD216" s="47">
        <f>_xlfn.XLOOKUP($F216,Main_OG!$D$1:$D$766,Main_OG!AL$1:AL$766,"")</f>
        <v>24652674</v>
      </c>
      <c r="AE216" s="47">
        <f>_xlfn.XLOOKUP($F216,Main_OG!$D$1:$D$766,Main_OG!AM$1:AM$766,"")</f>
        <v>0</v>
      </c>
      <c r="AF216" s="48">
        <f>_xlfn.XLOOKUP($F216,Main_OG!$D$1:$D$766,Main_OG!Z$1:Z$766,"")</f>
        <v>5.98</v>
      </c>
      <c r="AG216" s="48">
        <f>_xlfn.XLOOKUP($F216,Main_OG!$D$1:$D$766,Main_OG!AA$1:AA$766,"")</f>
        <v>2.2465548173415608</v>
      </c>
      <c r="AH216" s="48">
        <f>_xlfn.XLOOKUP($F216,Main_OG!$D$1:$D$766,Main_OG!AB$1:AB$766,"")</f>
        <v>17.72</v>
      </c>
      <c r="AI216" s="48">
        <f>_xlfn.XLOOKUP($F216,Main_OG!$D$1:$D$766,Main_OG!AC$1:AC$766,"")</f>
        <v>7.3815467393807772</v>
      </c>
      <c r="AJ216" s="48">
        <f>_xlfn.XLOOKUP($F216,Main_OG!$D$1:$D$766,Main_OG!AD$1:AD$766,"")</f>
        <v>0.58103021845052572</v>
      </c>
    </row>
    <row r="217" spans="2:36" x14ac:dyDescent="0.35">
      <c r="B217" s="36" t="s">
        <v>1187</v>
      </c>
      <c r="C217" s="45" t="s">
        <v>858</v>
      </c>
      <c r="D217" s="45" t="s">
        <v>4379</v>
      </c>
      <c r="E217" s="36" t="s">
        <v>1187</v>
      </c>
      <c r="F217" s="36" t="str">
        <f t="shared" si="9"/>
        <v>2007_MT</v>
      </c>
      <c r="G217" s="45">
        <v>2007</v>
      </c>
      <c r="H217" s="45">
        <f>_xlfn.XLOOKUP(J217,Main_OG!$B$1:$B$766,Main_OG!$O$1:$O$766,"")</f>
        <v>0</v>
      </c>
      <c r="I217" s="45">
        <f>_xlfn.XLOOKUP(F217,Main_OG!$D$1:$D$766,Main_OG!$J$1:$J$766,"")</f>
        <v>0</v>
      </c>
      <c r="J217" s="45" t="s">
        <v>858</v>
      </c>
      <c r="K217" s="45" t="str">
        <f t="shared" si="10"/>
        <v>Avista Corp_MT</v>
      </c>
      <c r="L217" s="45" t="str">
        <f t="shared" si="11"/>
        <v>Avista Corp_MT</v>
      </c>
      <c r="M217" s="45" t="s">
        <v>1192</v>
      </c>
      <c r="N217" s="45">
        <v>0</v>
      </c>
      <c r="O217" s="45">
        <v>9</v>
      </c>
      <c r="P217" s="45">
        <v>0</v>
      </c>
      <c r="Q217" s="45">
        <v>10</v>
      </c>
      <c r="R217" s="45">
        <v>0</v>
      </c>
      <c r="S217" s="45">
        <v>10</v>
      </c>
      <c r="T217" s="45">
        <v>0</v>
      </c>
      <c r="U217" s="45">
        <v>7</v>
      </c>
      <c r="V217" s="45">
        <v>0</v>
      </c>
      <c r="W217" s="45">
        <v>6.45</v>
      </c>
      <c r="X217" s="45">
        <v>0</v>
      </c>
      <c r="Y217" s="45">
        <v>4.67</v>
      </c>
      <c r="Z217" s="46">
        <v>42057.7</v>
      </c>
      <c r="AA217" s="46">
        <v>43596.391024830365</v>
      </c>
      <c r="AB217" s="47">
        <f>_xlfn.XLOOKUP($F217,Main_OG!$D$1:$D$766,Main_OG!AJ$1:AJ$766,"")</f>
        <v>23857850</v>
      </c>
      <c r="AC217" s="47">
        <f>_xlfn.XLOOKUP($F217,Main_OG!$D$1:$D$766,Main_OG!AK$1:AK$766,"")</f>
        <v>1648154</v>
      </c>
      <c r="AD217" s="47">
        <f>_xlfn.XLOOKUP($F217,Main_OG!$D$1:$D$766,Main_OG!AL$1:AL$766,"")</f>
        <v>2089866</v>
      </c>
      <c r="AE217" s="47">
        <f>_xlfn.XLOOKUP($F217,Main_OG!$D$1:$D$766,Main_OG!AM$1:AM$766,"")</f>
        <v>0</v>
      </c>
      <c r="AF217" s="48">
        <f>_xlfn.XLOOKUP($F217,Main_OG!$D$1:$D$766,Main_OG!Z$1:Z$766,"")</f>
        <v>0</v>
      </c>
      <c r="AG217" s="48">
        <f>_xlfn.XLOOKUP($F217,Main_OG!$D$1:$D$766,Main_OG!AA$1:AA$766,"")</f>
        <v>1.1100000000000001</v>
      </c>
      <c r="AH217" s="48">
        <f>_xlfn.XLOOKUP($F217,Main_OG!$D$1:$D$766,Main_OG!AB$1:AB$766,"")</f>
        <v>17.72</v>
      </c>
      <c r="AI217" s="48">
        <f>_xlfn.XLOOKUP($F217,Main_OG!$D$1:$D$766,Main_OG!AC$1:AC$766,"")</f>
        <v>7.3815467393807772</v>
      </c>
      <c r="AJ217" s="48">
        <f>_xlfn.XLOOKUP($F217,Main_OG!$D$1:$D$766,Main_OG!AD$1:AD$766,"")</f>
        <v>0.58103021845052572</v>
      </c>
    </row>
    <row r="218" spans="2:36" x14ac:dyDescent="0.35">
      <c r="B218" s="36" t="s">
        <v>1187</v>
      </c>
      <c r="C218" s="45" t="s">
        <v>182</v>
      </c>
      <c r="D218" s="45" t="s">
        <v>4379</v>
      </c>
      <c r="E218" s="36" t="s">
        <v>1187</v>
      </c>
      <c r="F218" s="36" t="str">
        <f t="shared" si="9"/>
        <v>2007_WA</v>
      </c>
      <c r="G218" s="45">
        <v>2007</v>
      </c>
      <c r="H218" s="45">
        <f>_xlfn.XLOOKUP(J218,Main_OG!$B$1:$B$766,Main_OG!$O$1:$O$766,"")</f>
        <v>0</v>
      </c>
      <c r="I218" s="45">
        <f>_xlfn.XLOOKUP(F218,Main_OG!$D$1:$D$766,Main_OG!$J$1:$J$766,"")</f>
        <v>1</v>
      </c>
      <c r="J218" s="45" t="s">
        <v>182</v>
      </c>
      <c r="K218" s="45" t="str">
        <f t="shared" si="10"/>
        <v>Avista Corp_WA</v>
      </c>
      <c r="L218" s="45" t="str">
        <f t="shared" si="11"/>
        <v>Avista Corp_WA</v>
      </c>
      <c r="M218" s="45" t="s">
        <v>1193</v>
      </c>
      <c r="N218" s="45">
        <v>0</v>
      </c>
      <c r="O218" s="45">
        <v>22802</v>
      </c>
      <c r="P218" s="45">
        <v>900</v>
      </c>
      <c r="Q218" s="45">
        <v>205056</v>
      </c>
      <c r="R218" s="45">
        <v>0</v>
      </c>
      <c r="S218" s="45">
        <v>162068</v>
      </c>
      <c r="T218" s="45">
        <v>42184</v>
      </c>
      <c r="U218" s="45">
        <v>169147</v>
      </c>
      <c r="V218" s="45">
        <v>0</v>
      </c>
      <c r="W218" s="45">
        <v>7.49</v>
      </c>
      <c r="X218" s="45">
        <v>5.05</v>
      </c>
      <c r="Y218" s="45">
        <v>6.82</v>
      </c>
      <c r="Z218" s="46">
        <v>394221.9</v>
      </c>
      <c r="AA218" s="46">
        <v>61010.073840992933</v>
      </c>
      <c r="AB218" s="47">
        <f>_xlfn.XLOOKUP($F218,Main_OG!$D$1:$D$766,Main_OG!AJ$1:AJ$766,"")</f>
        <v>11378466</v>
      </c>
      <c r="AC218" s="47">
        <f>_xlfn.XLOOKUP($F218,Main_OG!$D$1:$D$766,Main_OG!AK$1:AK$766,"")</f>
        <v>97162</v>
      </c>
      <c r="AD218" s="47">
        <f>_xlfn.XLOOKUP($F218,Main_OG!$D$1:$D$766,Main_OG!AL$1:AL$766,"")</f>
        <v>104486850</v>
      </c>
      <c r="AE218" s="47">
        <f>_xlfn.XLOOKUP($F218,Main_OG!$D$1:$D$766,Main_OG!AM$1:AM$766,"")</f>
        <v>8108560</v>
      </c>
      <c r="AF218" s="48">
        <f>_xlfn.XLOOKUP($F218,Main_OG!$D$1:$D$766,Main_OG!Z$1:Z$766,"")</f>
        <v>3.14</v>
      </c>
      <c r="AG218" s="48">
        <f>_xlfn.XLOOKUP($F218,Main_OG!$D$1:$D$766,Main_OG!AA$1:AA$766,"")</f>
        <v>1.85</v>
      </c>
      <c r="AH218" s="48">
        <f>_xlfn.XLOOKUP($F218,Main_OG!$D$1:$D$766,Main_OG!AB$1:AB$766,"")</f>
        <v>15.097711394063451</v>
      </c>
      <c r="AI218" s="48">
        <f>_xlfn.XLOOKUP($F218,Main_OG!$D$1:$D$766,Main_OG!AC$1:AC$766,"")</f>
        <v>6.01</v>
      </c>
      <c r="AJ218" s="48">
        <f>_xlfn.XLOOKUP($F218,Main_OG!$D$1:$D$766,Main_OG!AD$1:AD$766,"")</f>
        <v>0.58103021845052572</v>
      </c>
    </row>
    <row r="219" spans="2:36" x14ac:dyDescent="0.35">
      <c r="B219" s="36" t="s">
        <v>1187</v>
      </c>
      <c r="C219" s="45" t="s">
        <v>717</v>
      </c>
      <c r="D219" s="45" t="s">
        <v>4379</v>
      </c>
      <c r="E219" s="36" t="s">
        <v>1187</v>
      </c>
      <c r="F219" s="36" t="str">
        <f t="shared" si="9"/>
        <v>2008_ID</v>
      </c>
      <c r="G219" s="45">
        <v>2008</v>
      </c>
      <c r="H219" s="45">
        <f>_xlfn.XLOOKUP(J219,Main_OG!$B$1:$B$766,Main_OG!$O$1:$O$766,"")</f>
        <v>0</v>
      </c>
      <c r="I219" s="45">
        <f>_xlfn.XLOOKUP(F219,Main_OG!$D$1:$D$766,Main_OG!$J$1:$J$766,"")</f>
        <v>1</v>
      </c>
      <c r="J219" s="45" t="s">
        <v>717</v>
      </c>
      <c r="K219" s="45" t="str">
        <f t="shared" si="10"/>
        <v>Avista Corp_ID</v>
      </c>
      <c r="L219" s="45" t="str">
        <f t="shared" si="11"/>
        <v>Avista Corp_ID</v>
      </c>
      <c r="M219" s="45" t="s">
        <v>1194</v>
      </c>
      <c r="N219" s="45">
        <v>0</v>
      </c>
      <c r="O219" s="45">
        <v>16503</v>
      </c>
      <c r="P219" s="45">
        <v>482</v>
      </c>
      <c r="Q219" s="45">
        <v>103795</v>
      </c>
      <c r="R219" s="45">
        <v>0</v>
      </c>
      <c r="S219" s="45">
        <v>1031269</v>
      </c>
      <c r="T219" s="45">
        <v>1242247</v>
      </c>
      <c r="U219" s="45">
        <v>1229004</v>
      </c>
      <c r="V219" s="45">
        <v>0</v>
      </c>
      <c r="W219" s="45">
        <v>7.17</v>
      </c>
      <c r="X219" s="45">
        <v>4.55</v>
      </c>
      <c r="Y219" s="45">
        <v>7.23</v>
      </c>
      <c r="Z219" s="46">
        <v>63878.2</v>
      </c>
      <c r="AA219" s="46">
        <v>41632.905782366128</v>
      </c>
      <c r="AB219" s="47">
        <f>_xlfn.XLOOKUP($F219,Main_OG!$D$1:$D$766,Main_OG!AJ$1:AJ$766,"")</f>
        <v>43692</v>
      </c>
      <c r="AC219" s="47">
        <f>_xlfn.XLOOKUP($F219,Main_OG!$D$1:$D$766,Main_OG!AK$1:AK$766,"")</f>
        <v>510</v>
      </c>
      <c r="AD219" s="47">
        <f>_xlfn.XLOOKUP($F219,Main_OG!$D$1:$D$766,Main_OG!AL$1:AL$766,"")</f>
        <v>25327204</v>
      </c>
      <c r="AE219" s="47">
        <f>_xlfn.XLOOKUP($F219,Main_OG!$D$1:$D$766,Main_OG!AM$1:AM$766,"")</f>
        <v>0</v>
      </c>
      <c r="AF219" s="48">
        <f>_xlfn.XLOOKUP($F219,Main_OG!$D$1:$D$766,Main_OG!Z$1:Z$766,"")</f>
        <v>7.81</v>
      </c>
      <c r="AG219" s="48">
        <f>_xlfn.XLOOKUP($F219,Main_OG!$D$1:$D$766,Main_OG!AA$1:AA$766,"")</f>
        <v>2.2204719344600159</v>
      </c>
      <c r="AH219" s="48">
        <f>_xlfn.XLOOKUP($F219,Main_OG!$D$1:$D$766,Main_OG!AB$1:AB$766,"")</f>
        <v>23.55</v>
      </c>
      <c r="AI219" s="48">
        <f>_xlfn.XLOOKUP($F219,Main_OG!$D$1:$D$766,Main_OG!AC$1:AC$766,"")</f>
        <v>9.1182546074696553</v>
      </c>
      <c r="AJ219" s="48">
        <f>_xlfn.XLOOKUP($F219,Main_OG!$D$1:$D$766,Main_OG!AD$1:AD$766,"")</f>
        <v>0.68330088246943577</v>
      </c>
    </row>
    <row r="220" spans="2:36" x14ac:dyDescent="0.35">
      <c r="B220" s="36" t="s">
        <v>1187</v>
      </c>
      <c r="C220" s="45" t="s">
        <v>858</v>
      </c>
      <c r="D220" s="45" t="s">
        <v>4379</v>
      </c>
      <c r="E220" s="36" t="s">
        <v>1187</v>
      </c>
      <c r="F220" s="36" t="str">
        <f t="shared" si="9"/>
        <v>2008_MT</v>
      </c>
      <c r="G220" s="45">
        <v>2008</v>
      </c>
      <c r="H220" s="45">
        <f>_xlfn.XLOOKUP(J220,Main_OG!$B$1:$B$766,Main_OG!$O$1:$O$766,"")</f>
        <v>0</v>
      </c>
      <c r="I220" s="45">
        <f>_xlfn.XLOOKUP(F220,Main_OG!$D$1:$D$766,Main_OG!$J$1:$J$766,"")</f>
        <v>0</v>
      </c>
      <c r="J220" s="45" t="s">
        <v>858</v>
      </c>
      <c r="K220" s="45" t="str">
        <f t="shared" si="10"/>
        <v>Avista Corp_MT</v>
      </c>
      <c r="L220" s="45" t="str">
        <f t="shared" si="11"/>
        <v>Avista Corp_MT</v>
      </c>
      <c r="M220" s="45" t="s">
        <v>1195</v>
      </c>
      <c r="N220" s="45">
        <v>0</v>
      </c>
      <c r="O220" s="45">
        <v>9</v>
      </c>
      <c r="P220" s="45">
        <v>0</v>
      </c>
      <c r="Q220" s="45">
        <v>10</v>
      </c>
      <c r="R220" s="45">
        <v>0</v>
      </c>
      <c r="S220" s="45">
        <v>305</v>
      </c>
      <c r="T220" s="45">
        <v>0</v>
      </c>
      <c r="U220" s="45">
        <v>132</v>
      </c>
      <c r="V220" s="45">
        <v>0</v>
      </c>
      <c r="W220" s="45">
        <v>6.56</v>
      </c>
      <c r="X220" s="45">
        <v>0</v>
      </c>
      <c r="Y220" s="45">
        <v>4.55</v>
      </c>
      <c r="Z220" s="46">
        <v>42049.3</v>
      </c>
      <c r="AA220" s="46">
        <v>43064.987735747607</v>
      </c>
      <c r="AB220" s="47">
        <f>_xlfn.XLOOKUP($F220,Main_OG!$D$1:$D$766,Main_OG!AJ$1:AJ$766,"")</f>
        <v>24023134</v>
      </c>
      <c r="AC220" s="47">
        <f>_xlfn.XLOOKUP($F220,Main_OG!$D$1:$D$766,Main_OG!AK$1:AK$766,"")</f>
        <v>1618344</v>
      </c>
      <c r="AD220" s="47">
        <f>_xlfn.XLOOKUP($F220,Main_OG!$D$1:$D$766,Main_OG!AL$1:AL$766,"")</f>
        <v>1146150</v>
      </c>
      <c r="AE220" s="47">
        <f>_xlfn.XLOOKUP($F220,Main_OG!$D$1:$D$766,Main_OG!AM$1:AM$766,"")</f>
        <v>0</v>
      </c>
      <c r="AF220" s="48">
        <f>_xlfn.XLOOKUP($F220,Main_OG!$D$1:$D$766,Main_OG!Z$1:Z$766,"")</f>
        <v>0</v>
      </c>
      <c r="AG220" s="48">
        <f>_xlfn.XLOOKUP($F220,Main_OG!$D$1:$D$766,Main_OG!AA$1:AA$766,"")</f>
        <v>1.34</v>
      </c>
      <c r="AH220" s="48">
        <f>_xlfn.XLOOKUP($F220,Main_OG!$D$1:$D$766,Main_OG!AB$1:AB$766,"")</f>
        <v>20.63</v>
      </c>
      <c r="AI220" s="48">
        <f>_xlfn.XLOOKUP($F220,Main_OG!$D$1:$D$766,Main_OG!AC$1:AC$766,"")</f>
        <v>9.1182546074696553</v>
      </c>
      <c r="AJ220" s="48">
        <f>_xlfn.XLOOKUP($F220,Main_OG!$D$1:$D$766,Main_OG!AD$1:AD$766,"")</f>
        <v>0.68330088246943577</v>
      </c>
    </row>
    <row r="221" spans="2:36" x14ac:dyDescent="0.35">
      <c r="B221" s="36" t="s">
        <v>1187</v>
      </c>
      <c r="C221" s="45" t="s">
        <v>182</v>
      </c>
      <c r="D221" s="45" t="s">
        <v>4379</v>
      </c>
      <c r="E221" s="36" t="s">
        <v>1187</v>
      </c>
      <c r="F221" s="36" t="str">
        <f t="shared" si="9"/>
        <v>2008_WA</v>
      </c>
      <c r="G221" s="45">
        <v>2008</v>
      </c>
      <c r="H221" s="45">
        <f>_xlfn.XLOOKUP(J221,Main_OG!$B$1:$B$766,Main_OG!$O$1:$O$766,"")</f>
        <v>0</v>
      </c>
      <c r="I221" s="45">
        <f>_xlfn.XLOOKUP(F221,Main_OG!$D$1:$D$766,Main_OG!$J$1:$J$766,"")</f>
        <v>1</v>
      </c>
      <c r="J221" s="45" t="s">
        <v>182</v>
      </c>
      <c r="K221" s="45" t="str">
        <f t="shared" si="10"/>
        <v>Avista Corp_WA</v>
      </c>
      <c r="L221" s="45" t="str">
        <f t="shared" si="11"/>
        <v>Avista Corp_WA</v>
      </c>
      <c r="M221" s="45" t="s">
        <v>1196</v>
      </c>
      <c r="N221" s="45">
        <v>0</v>
      </c>
      <c r="O221" s="45">
        <v>23071</v>
      </c>
      <c r="P221" s="45">
        <v>906</v>
      </c>
      <c r="Q221" s="45">
        <v>207576</v>
      </c>
      <c r="R221" s="45">
        <v>0</v>
      </c>
      <c r="S221" s="45">
        <v>2195522</v>
      </c>
      <c r="T221" s="45">
        <v>816280</v>
      </c>
      <c r="U221" s="45">
        <v>2514560</v>
      </c>
      <c r="V221" s="45">
        <v>0</v>
      </c>
      <c r="W221" s="45">
        <v>8.23</v>
      </c>
      <c r="X221" s="45">
        <v>5.54</v>
      </c>
      <c r="Y221" s="45">
        <v>7.59</v>
      </c>
      <c r="Z221" s="46">
        <v>401093.2</v>
      </c>
      <c r="AA221" s="46">
        <v>61121.469207652095</v>
      </c>
      <c r="AB221" s="47">
        <f>_xlfn.XLOOKUP($F221,Main_OG!$D$1:$D$766,Main_OG!AJ$1:AJ$766,"")</f>
        <v>11543428</v>
      </c>
      <c r="AC221" s="47">
        <f>_xlfn.XLOOKUP($F221,Main_OG!$D$1:$D$766,Main_OG!AK$1:AK$766,"")</f>
        <v>133012</v>
      </c>
      <c r="AD221" s="47">
        <f>_xlfn.XLOOKUP($F221,Main_OG!$D$1:$D$766,Main_OG!AL$1:AL$766,"")</f>
        <v>138723276</v>
      </c>
      <c r="AE221" s="47">
        <f>_xlfn.XLOOKUP($F221,Main_OG!$D$1:$D$766,Main_OG!AM$1:AM$766,"")</f>
        <v>9269639</v>
      </c>
      <c r="AF221" s="48">
        <f>_xlfn.XLOOKUP($F221,Main_OG!$D$1:$D$766,Main_OG!Z$1:Z$766,"")</f>
        <v>3.87</v>
      </c>
      <c r="AG221" s="48">
        <f>_xlfn.XLOOKUP($F221,Main_OG!$D$1:$D$766,Main_OG!AA$1:AA$766,"")</f>
        <v>2.19</v>
      </c>
      <c r="AH221" s="48">
        <f>_xlfn.XLOOKUP($F221,Main_OG!$D$1:$D$766,Main_OG!AB$1:AB$766,"")</f>
        <v>19.619187803472759</v>
      </c>
      <c r="AI221" s="48">
        <f>_xlfn.XLOOKUP($F221,Main_OG!$D$1:$D$766,Main_OG!AC$1:AC$766,"")</f>
        <v>8.31</v>
      </c>
      <c r="AJ221" s="48">
        <f>_xlfn.XLOOKUP($F221,Main_OG!$D$1:$D$766,Main_OG!AD$1:AD$766,"")</f>
        <v>0.68330088246943577</v>
      </c>
    </row>
    <row r="222" spans="2:36" x14ac:dyDescent="0.35">
      <c r="B222" s="36" t="s">
        <v>1187</v>
      </c>
      <c r="C222" s="45" t="s">
        <v>717</v>
      </c>
      <c r="D222" s="45" t="s">
        <v>4379</v>
      </c>
      <c r="E222" s="36" t="s">
        <v>1187</v>
      </c>
      <c r="F222" s="36" t="str">
        <f t="shared" si="9"/>
        <v>2009_ID</v>
      </c>
      <c r="G222" s="45">
        <v>2009</v>
      </c>
      <c r="H222" s="45">
        <f>_xlfn.XLOOKUP(J222,Main_OG!$B$1:$B$766,Main_OG!$O$1:$O$766,"")</f>
        <v>0</v>
      </c>
      <c r="I222" s="45">
        <f>_xlfn.XLOOKUP(F222,Main_OG!$D$1:$D$766,Main_OG!$J$1:$J$766,"")</f>
        <v>1</v>
      </c>
      <c r="J222" s="45" t="s">
        <v>717</v>
      </c>
      <c r="K222" s="45" t="str">
        <f t="shared" si="10"/>
        <v>Avista Corp_ID</v>
      </c>
      <c r="L222" s="45" t="str">
        <f t="shared" si="11"/>
        <v>Avista Corp_ID</v>
      </c>
      <c r="M222" s="45" t="s">
        <v>1197</v>
      </c>
      <c r="N222" s="45">
        <v>0</v>
      </c>
      <c r="O222" s="45">
        <v>16632</v>
      </c>
      <c r="P222" s="45">
        <v>486</v>
      </c>
      <c r="Q222" s="45">
        <v>104609</v>
      </c>
      <c r="R222" s="45">
        <v>0</v>
      </c>
      <c r="S222" s="45">
        <v>1021449</v>
      </c>
      <c r="T222" s="45">
        <v>1198407</v>
      </c>
      <c r="U222" s="45">
        <v>1224836</v>
      </c>
      <c r="V222" s="45">
        <v>0</v>
      </c>
      <c r="W222" s="45">
        <v>8.16</v>
      </c>
      <c r="X222" s="45">
        <v>5.18</v>
      </c>
      <c r="Y222" s="45">
        <v>8.2799999999999994</v>
      </c>
      <c r="Z222" s="46">
        <v>61276.1</v>
      </c>
      <c r="AA222" s="46">
        <v>39420.073737213235</v>
      </c>
      <c r="AB222" s="47">
        <f>_xlfn.XLOOKUP($F222,Main_OG!$D$1:$D$766,Main_OG!AJ$1:AJ$766,"")</f>
        <v>38246</v>
      </c>
      <c r="AC222" s="47">
        <f>_xlfn.XLOOKUP($F222,Main_OG!$D$1:$D$766,Main_OG!AK$1:AK$766,"")</f>
        <v>164</v>
      </c>
      <c r="AD222" s="47">
        <f>_xlfn.XLOOKUP($F222,Main_OG!$D$1:$D$766,Main_OG!AL$1:AL$766,"")</f>
        <v>25050832</v>
      </c>
      <c r="AE222" s="47">
        <f>_xlfn.XLOOKUP($F222,Main_OG!$D$1:$D$766,Main_OG!AM$1:AM$766,"")</f>
        <v>0</v>
      </c>
      <c r="AF222" s="48">
        <f>_xlfn.XLOOKUP($F222,Main_OG!$D$1:$D$766,Main_OG!Z$1:Z$766,"")</f>
        <v>6</v>
      </c>
      <c r="AG222" s="48">
        <f>_xlfn.XLOOKUP($F222,Main_OG!$D$1:$D$766,Main_OG!AA$1:AA$766,"")</f>
        <v>2.2743975091886082</v>
      </c>
      <c r="AH222" s="48">
        <f>_xlfn.XLOOKUP($F222,Main_OG!$D$1:$D$766,Main_OG!AB$1:AB$766,"")</f>
        <v>14.09</v>
      </c>
      <c r="AI222" s="48">
        <f>_xlfn.XLOOKUP($F222,Main_OG!$D$1:$D$766,Main_OG!AC$1:AC$766,"")</f>
        <v>4.5973007921271787</v>
      </c>
      <c r="AJ222" s="48">
        <f>_xlfn.XLOOKUP($F222,Main_OG!$D$1:$D$766,Main_OG!AD$1:AD$766,"")</f>
        <v>0.68314474405108627</v>
      </c>
    </row>
    <row r="223" spans="2:36" x14ac:dyDescent="0.35">
      <c r="B223" s="36" t="s">
        <v>1187</v>
      </c>
      <c r="C223" s="45" t="s">
        <v>858</v>
      </c>
      <c r="D223" s="45" t="s">
        <v>4379</v>
      </c>
      <c r="E223" s="36" t="s">
        <v>1187</v>
      </c>
      <c r="F223" s="36" t="str">
        <f t="shared" si="9"/>
        <v>2009_MT</v>
      </c>
      <c r="G223" s="45">
        <v>2009</v>
      </c>
      <c r="H223" s="45">
        <f>_xlfn.XLOOKUP(J223,Main_OG!$B$1:$B$766,Main_OG!$O$1:$O$766,"")</f>
        <v>0</v>
      </c>
      <c r="I223" s="45">
        <f>_xlfn.XLOOKUP(F223,Main_OG!$D$1:$D$766,Main_OG!$J$1:$J$766,"")</f>
        <v>0</v>
      </c>
      <c r="J223" s="45" t="s">
        <v>858</v>
      </c>
      <c r="K223" s="45" t="str">
        <f t="shared" si="10"/>
        <v>Avista Corp_MT</v>
      </c>
      <c r="L223" s="45" t="str">
        <f t="shared" si="11"/>
        <v>Avista Corp_MT</v>
      </c>
      <c r="M223" s="45" t="s">
        <v>1198</v>
      </c>
      <c r="N223" s="45">
        <v>0</v>
      </c>
      <c r="O223" s="45">
        <v>11</v>
      </c>
      <c r="P223" s="45">
        <v>0</v>
      </c>
      <c r="Q223" s="45">
        <v>8</v>
      </c>
      <c r="R223" s="45">
        <v>0</v>
      </c>
      <c r="S223" s="45">
        <v>430</v>
      </c>
      <c r="T223" s="45">
        <v>0</v>
      </c>
      <c r="U223" s="45">
        <v>120</v>
      </c>
      <c r="V223" s="45">
        <v>0</v>
      </c>
      <c r="W223" s="45">
        <v>6.51</v>
      </c>
      <c r="X223" s="45">
        <v>0</v>
      </c>
      <c r="Y223" s="45">
        <v>4.17</v>
      </c>
      <c r="Z223" s="46">
        <v>40938.400000000001</v>
      </c>
      <c r="AA223" s="46">
        <v>41604.826104542561</v>
      </c>
      <c r="AB223" s="47">
        <f>_xlfn.XLOOKUP($F223,Main_OG!$D$1:$D$766,Main_OG!AJ$1:AJ$766,"")</f>
        <v>20302444</v>
      </c>
      <c r="AC223" s="47">
        <f>_xlfn.XLOOKUP($F223,Main_OG!$D$1:$D$766,Main_OG!AK$1:AK$766,"")</f>
        <v>1855238</v>
      </c>
      <c r="AD223" s="47">
        <f>_xlfn.XLOOKUP($F223,Main_OG!$D$1:$D$766,Main_OG!AL$1:AL$766,"")</f>
        <v>1543170</v>
      </c>
      <c r="AE223" s="47">
        <f>_xlfn.XLOOKUP($F223,Main_OG!$D$1:$D$766,Main_OG!AM$1:AM$766,"")</f>
        <v>0</v>
      </c>
      <c r="AF223" s="48">
        <f>_xlfn.XLOOKUP($F223,Main_OG!$D$1:$D$766,Main_OG!Z$1:Z$766,"")</f>
        <v>0</v>
      </c>
      <c r="AG223" s="48">
        <f>_xlfn.XLOOKUP($F223,Main_OG!$D$1:$D$766,Main_OG!AA$1:AA$766,"")</f>
        <v>1.37</v>
      </c>
      <c r="AH223" s="48">
        <f>_xlfn.XLOOKUP($F223,Main_OG!$D$1:$D$766,Main_OG!AB$1:AB$766,"")</f>
        <v>12.74</v>
      </c>
      <c r="AI223" s="48">
        <f>_xlfn.XLOOKUP($F223,Main_OG!$D$1:$D$766,Main_OG!AC$1:AC$766,"")</f>
        <v>4.5973007921271787</v>
      </c>
      <c r="AJ223" s="48">
        <f>_xlfn.XLOOKUP($F223,Main_OG!$D$1:$D$766,Main_OG!AD$1:AD$766,"")</f>
        <v>0.68314474405108627</v>
      </c>
    </row>
    <row r="224" spans="2:36" x14ac:dyDescent="0.35">
      <c r="B224" s="36" t="s">
        <v>1187</v>
      </c>
      <c r="C224" s="45" t="s">
        <v>182</v>
      </c>
      <c r="D224" s="45" t="s">
        <v>4379</v>
      </c>
      <c r="E224" s="36" t="s">
        <v>1187</v>
      </c>
      <c r="F224" s="36" t="str">
        <f t="shared" si="9"/>
        <v>2009_WA</v>
      </c>
      <c r="G224" s="45">
        <v>2009</v>
      </c>
      <c r="H224" s="45">
        <f>_xlfn.XLOOKUP(J224,Main_OG!$B$1:$B$766,Main_OG!$O$1:$O$766,"")</f>
        <v>0</v>
      </c>
      <c r="I224" s="45">
        <f>_xlfn.XLOOKUP(F224,Main_OG!$D$1:$D$766,Main_OG!$J$1:$J$766,"")</f>
        <v>1</v>
      </c>
      <c r="J224" s="45" t="s">
        <v>182</v>
      </c>
      <c r="K224" s="45" t="str">
        <f t="shared" si="10"/>
        <v>Avista Corp_WA</v>
      </c>
      <c r="L224" s="45" t="str">
        <f t="shared" si="11"/>
        <v>Avista Corp_WA</v>
      </c>
      <c r="M224" s="45" t="s">
        <v>1199</v>
      </c>
      <c r="N224" s="45">
        <v>0</v>
      </c>
      <c r="O224" s="45">
        <v>23157</v>
      </c>
      <c r="P224" s="45">
        <v>908</v>
      </c>
      <c r="Q224" s="45">
        <v>209267</v>
      </c>
      <c r="R224" s="45">
        <v>0</v>
      </c>
      <c r="S224" s="45">
        <v>2194183</v>
      </c>
      <c r="T224" s="45">
        <v>749146</v>
      </c>
      <c r="U224" s="45">
        <v>2566413</v>
      </c>
      <c r="V224" s="45">
        <v>0</v>
      </c>
      <c r="W224" s="45">
        <v>9.0299999999999994</v>
      </c>
      <c r="X224" s="45">
        <v>6.09</v>
      </c>
      <c r="Y224" s="45">
        <v>8.35</v>
      </c>
      <c r="Z224" s="46">
        <v>390814</v>
      </c>
      <c r="AA224" s="46">
        <v>58615.423703240202</v>
      </c>
      <c r="AB224" s="47">
        <f>_xlfn.XLOOKUP($F224,Main_OG!$D$1:$D$766,Main_OG!AJ$1:AJ$766,"")</f>
        <v>9968752</v>
      </c>
      <c r="AC224" s="47">
        <f>_xlfn.XLOOKUP($F224,Main_OG!$D$1:$D$766,Main_OG!AK$1:AK$766,"")</f>
        <v>168658</v>
      </c>
      <c r="AD224" s="47">
        <f>_xlfn.XLOOKUP($F224,Main_OG!$D$1:$D$766,Main_OG!AL$1:AL$766,"")</f>
        <v>171188650</v>
      </c>
      <c r="AE224" s="47">
        <f>_xlfn.XLOOKUP($F224,Main_OG!$D$1:$D$766,Main_OG!AM$1:AM$766,"")</f>
        <v>6634014</v>
      </c>
      <c r="AF224" s="48">
        <f>_xlfn.XLOOKUP($F224,Main_OG!$D$1:$D$766,Main_OG!Z$1:Z$766,"")</f>
        <v>3.29</v>
      </c>
      <c r="AG224" s="48">
        <f>_xlfn.XLOOKUP($F224,Main_OG!$D$1:$D$766,Main_OG!AA$1:AA$766,"")</f>
        <v>2.2400000000000002</v>
      </c>
      <c r="AH224" s="48">
        <f>_xlfn.XLOOKUP($F224,Main_OG!$D$1:$D$766,Main_OG!AB$1:AB$766,"")</f>
        <v>14.15708861161818</v>
      </c>
      <c r="AI224" s="48">
        <f>_xlfn.XLOOKUP($F224,Main_OG!$D$1:$D$766,Main_OG!AC$1:AC$766,"")</f>
        <v>5.14</v>
      </c>
      <c r="AJ224" s="48">
        <f>_xlfn.XLOOKUP($F224,Main_OG!$D$1:$D$766,Main_OG!AD$1:AD$766,"")</f>
        <v>0.68314474405108627</v>
      </c>
    </row>
    <row r="225" spans="2:36" x14ac:dyDescent="0.35">
      <c r="B225" s="36" t="s">
        <v>1187</v>
      </c>
      <c r="C225" s="45" t="s">
        <v>717</v>
      </c>
      <c r="D225" s="45" t="s">
        <v>4379</v>
      </c>
      <c r="E225" s="36" t="s">
        <v>1187</v>
      </c>
      <c r="F225" s="36" t="str">
        <f t="shared" si="9"/>
        <v>2010_ID</v>
      </c>
      <c r="G225" s="45">
        <v>2010</v>
      </c>
      <c r="H225" s="45">
        <f>_xlfn.XLOOKUP(J225,Main_OG!$B$1:$B$766,Main_OG!$O$1:$O$766,"")</f>
        <v>0</v>
      </c>
      <c r="I225" s="45">
        <f>_xlfn.XLOOKUP(F225,Main_OG!$D$1:$D$766,Main_OG!$J$1:$J$766,"")</f>
        <v>1</v>
      </c>
      <c r="J225" s="45" t="s">
        <v>717</v>
      </c>
      <c r="K225" s="45" t="str">
        <f t="shared" si="10"/>
        <v>Avista Corp_ID</v>
      </c>
      <c r="L225" s="45" t="str">
        <f t="shared" si="11"/>
        <v>Avista Corp_ID</v>
      </c>
      <c r="M225" s="45" t="s">
        <v>1200</v>
      </c>
      <c r="N225" s="45">
        <v>0</v>
      </c>
      <c r="O225" s="45">
        <v>16725</v>
      </c>
      <c r="P225" s="45">
        <v>476</v>
      </c>
      <c r="Q225" s="45">
        <v>105286</v>
      </c>
      <c r="R225" s="45">
        <v>0</v>
      </c>
      <c r="S225" s="45">
        <v>998465</v>
      </c>
      <c r="T225" s="45">
        <v>1210786</v>
      </c>
      <c r="U225" s="45">
        <v>1179482</v>
      </c>
      <c r="V225" s="45">
        <v>0</v>
      </c>
      <c r="W225" s="45">
        <v>8.51</v>
      </c>
      <c r="X225" s="45">
        <v>5.3</v>
      </c>
      <c r="Y225" s="45">
        <v>8.5399999999999991</v>
      </c>
      <c r="Z225" s="46">
        <v>62626.400000000001</v>
      </c>
      <c r="AA225" s="46">
        <v>39868.629040010339</v>
      </c>
      <c r="AB225" s="47">
        <f>_xlfn.XLOOKUP($F225,Main_OG!$D$1:$D$766,Main_OG!AJ$1:AJ$766,"")</f>
        <v>41212</v>
      </c>
      <c r="AC225" s="47">
        <f>_xlfn.XLOOKUP($F225,Main_OG!$D$1:$D$766,Main_OG!AK$1:AK$766,"")</f>
        <v>294</v>
      </c>
      <c r="AD225" s="47">
        <f>_xlfn.XLOOKUP($F225,Main_OG!$D$1:$D$766,Main_OG!AL$1:AL$766,"")</f>
        <v>24646212</v>
      </c>
      <c r="AE225" s="47">
        <f>_xlfn.XLOOKUP($F225,Main_OG!$D$1:$D$766,Main_OG!AM$1:AM$766,"")</f>
        <v>0</v>
      </c>
      <c r="AF225" s="48">
        <f>_xlfn.XLOOKUP($F225,Main_OG!$D$1:$D$766,Main_OG!Z$1:Z$766,"")</f>
        <v>5.8</v>
      </c>
      <c r="AG225" s="48">
        <f>_xlfn.XLOOKUP($F225,Main_OG!$D$1:$D$766,Main_OG!AA$1:AA$766,"")</f>
        <v>2.2935982820086371</v>
      </c>
      <c r="AH225" s="48">
        <f>_xlfn.XLOOKUP($F225,Main_OG!$D$1:$D$766,Main_OG!AB$1:AB$766,"")</f>
        <v>17.7</v>
      </c>
      <c r="AI225" s="48">
        <f>_xlfn.XLOOKUP($F225,Main_OG!$D$1:$D$766,Main_OG!AC$1:AC$766,"")</f>
        <v>4.9924248044436963</v>
      </c>
      <c r="AJ225" s="48">
        <f>_xlfn.XLOOKUP($F225,Main_OG!$D$1:$D$766,Main_OG!AD$1:AD$766,"")</f>
        <v>0.70992248279802228</v>
      </c>
    </row>
    <row r="226" spans="2:36" x14ac:dyDescent="0.35">
      <c r="B226" s="36" t="s">
        <v>1187</v>
      </c>
      <c r="C226" s="45" t="s">
        <v>858</v>
      </c>
      <c r="D226" s="45" t="s">
        <v>4379</v>
      </c>
      <c r="E226" s="36" t="s">
        <v>1187</v>
      </c>
      <c r="F226" s="36" t="str">
        <f t="shared" si="9"/>
        <v>2010_MT</v>
      </c>
      <c r="G226" s="45">
        <v>2010</v>
      </c>
      <c r="H226" s="45">
        <f>_xlfn.XLOOKUP(J226,Main_OG!$B$1:$B$766,Main_OG!$O$1:$O$766,"")</f>
        <v>0</v>
      </c>
      <c r="I226" s="45">
        <f>_xlfn.XLOOKUP(F226,Main_OG!$D$1:$D$766,Main_OG!$J$1:$J$766,"")</f>
        <v>0</v>
      </c>
      <c r="J226" s="45" t="s">
        <v>858</v>
      </c>
      <c r="K226" s="45" t="str">
        <f t="shared" si="10"/>
        <v>Avista Corp_MT</v>
      </c>
      <c r="L226" s="45" t="str">
        <f t="shared" si="11"/>
        <v>Avista Corp_MT</v>
      </c>
      <c r="M226" s="45" t="s">
        <v>1201</v>
      </c>
      <c r="N226" s="45">
        <v>0</v>
      </c>
      <c r="O226" s="45">
        <v>12</v>
      </c>
      <c r="P226" s="45">
        <v>0</v>
      </c>
      <c r="Q226" s="45">
        <v>8</v>
      </c>
      <c r="R226" s="45">
        <v>0</v>
      </c>
      <c r="S226" s="45">
        <v>348</v>
      </c>
      <c r="T226" s="45">
        <v>0</v>
      </c>
      <c r="U226" s="45">
        <v>133</v>
      </c>
      <c r="V226" s="45">
        <v>0</v>
      </c>
      <c r="W226" s="45">
        <v>6.61</v>
      </c>
      <c r="X226" s="45">
        <v>0</v>
      </c>
      <c r="Y226" s="45">
        <v>5.04</v>
      </c>
      <c r="Z226" s="46">
        <v>42469.8</v>
      </c>
      <c r="AA226" s="46">
        <v>42867.178746984544</v>
      </c>
      <c r="AB226" s="47">
        <f>_xlfn.XLOOKUP($F226,Main_OG!$D$1:$D$766,Main_OG!AJ$1:AJ$766,"")</f>
        <v>24010412</v>
      </c>
      <c r="AC226" s="47">
        <f>_xlfn.XLOOKUP($F226,Main_OG!$D$1:$D$766,Main_OG!AK$1:AK$766,"")</f>
        <v>1555752</v>
      </c>
      <c r="AD226" s="47">
        <f>_xlfn.XLOOKUP($F226,Main_OG!$D$1:$D$766,Main_OG!AL$1:AL$766,"")</f>
        <v>1453602</v>
      </c>
      <c r="AE226" s="47">
        <f>_xlfn.XLOOKUP($F226,Main_OG!$D$1:$D$766,Main_OG!AM$1:AM$766,"")</f>
        <v>0</v>
      </c>
      <c r="AF226" s="48">
        <f>_xlfn.XLOOKUP($F226,Main_OG!$D$1:$D$766,Main_OG!Z$1:Z$766,"")</f>
        <v>0</v>
      </c>
      <c r="AG226" s="48">
        <f>_xlfn.XLOOKUP($F226,Main_OG!$D$1:$D$766,Main_OG!AA$1:AA$766,"")</f>
        <v>1.41</v>
      </c>
      <c r="AH226" s="48">
        <f>_xlfn.XLOOKUP($F226,Main_OG!$D$1:$D$766,Main_OG!AB$1:AB$766,"")</f>
        <v>15.01</v>
      </c>
      <c r="AI226" s="48">
        <f>_xlfn.XLOOKUP($F226,Main_OG!$D$1:$D$766,Main_OG!AC$1:AC$766,"")</f>
        <v>4.9924248044436963</v>
      </c>
      <c r="AJ226" s="48">
        <f>_xlfn.XLOOKUP($F226,Main_OG!$D$1:$D$766,Main_OG!AD$1:AD$766,"")</f>
        <v>0.70992248279802228</v>
      </c>
    </row>
    <row r="227" spans="2:36" x14ac:dyDescent="0.35">
      <c r="B227" s="36" t="s">
        <v>1187</v>
      </c>
      <c r="C227" s="45" t="s">
        <v>182</v>
      </c>
      <c r="D227" s="45" t="s">
        <v>4379</v>
      </c>
      <c r="E227" s="36" t="s">
        <v>1187</v>
      </c>
      <c r="F227" s="36" t="str">
        <f t="shared" si="9"/>
        <v>2010_WA</v>
      </c>
      <c r="G227" s="45">
        <v>2010</v>
      </c>
      <c r="H227" s="45">
        <f>_xlfn.XLOOKUP(J227,Main_OG!$B$1:$B$766,Main_OG!$O$1:$O$766,"")</f>
        <v>0</v>
      </c>
      <c r="I227" s="45">
        <f>_xlfn.XLOOKUP(F227,Main_OG!$D$1:$D$766,Main_OG!$J$1:$J$766,"")</f>
        <v>1</v>
      </c>
      <c r="J227" s="45" t="s">
        <v>182</v>
      </c>
      <c r="K227" s="45" t="str">
        <f t="shared" si="10"/>
        <v>Avista Corp_WA</v>
      </c>
      <c r="L227" s="45" t="str">
        <f t="shared" si="11"/>
        <v>Avista Corp_WA</v>
      </c>
      <c r="M227" s="45" t="s">
        <v>1202</v>
      </c>
      <c r="N227" s="45">
        <v>0</v>
      </c>
      <c r="O227" s="45">
        <v>23287</v>
      </c>
      <c r="P227" s="45">
        <v>900</v>
      </c>
      <c r="Q227" s="45">
        <v>209988</v>
      </c>
      <c r="R227" s="45">
        <v>0</v>
      </c>
      <c r="S227" s="45">
        <v>2139915</v>
      </c>
      <c r="T227" s="45">
        <v>888547</v>
      </c>
      <c r="U227" s="45">
        <v>2438713</v>
      </c>
      <c r="V227" s="45">
        <v>0</v>
      </c>
      <c r="W227" s="45">
        <v>8.7799999999999994</v>
      </c>
      <c r="X227" s="45">
        <v>5.69</v>
      </c>
      <c r="Y227" s="45">
        <v>8.0299999999999994</v>
      </c>
      <c r="Z227" s="46">
        <v>403471.3</v>
      </c>
      <c r="AA227" s="46">
        <v>59835.497772581941</v>
      </c>
      <c r="AB227" s="47">
        <f>_xlfn.XLOOKUP($F227,Main_OG!$D$1:$D$766,Main_OG!AJ$1:AJ$766,"")</f>
        <v>11474490</v>
      </c>
      <c r="AC227" s="47">
        <f>_xlfn.XLOOKUP($F227,Main_OG!$D$1:$D$766,Main_OG!AK$1:AK$766,"")</f>
        <v>101150</v>
      </c>
      <c r="AD227" s="47">
        <f>_xlfn.XLOOKUP($F227,Main_OG!$D$1:$D$766,Main_OG!AL$1:AL$766,"")</f>
        <v>148991516</v>
      </c>
      <c r="AE227" s="47">
        <f>_xlfn.XLOOKUP($F227,Main_OG!$D$1:$D$766,Main_OG!AM$1:AM$766,"")</f>
        <v>9241133</v>
      </c>
      <c r="AF227" s="48">
        <f>_xlfn.XLOOKUP($F227,Main_OG!$D$1:$D$766,Main_OG!Z$1:Z$766,"")</f>
        <v>2.93</v>
      </c>
      <c r="AG227" s="48">
        <f>_xlfn.XLOOKUP($F227,Main_OG!$D$1:$D$766,Main_OG!AA$1:AA$766,"")</f>
        <v>2.2200000000000002</v>
      </c>
      <c r="AH227" s="48">
        <f>_xlfn.XLOOKUP($F227,Main_OG!$D$1:$D$766,Main_OG!AB$1:AB$766,"")</f>
        <v>19.87</v>
      </c>
      <c r="AI227" s="48">
        <f>_xlfn.XLOOKUP($F227,Main_OG!$D$1:$D$766,Main_OG!AC$1:AC$766,"")</f>
        <v>5.36</v>
      </c>
      <c r="AJ227" s="48">
        <f>_xlfn.XLOOKUP($F227,Main_OG!$D$1:$D$766,Main_OG!AD$1:AD$766,"")</f>
        <v>0.65</v>
      </c>
    </row>
    <row r="228" spans="2:36" x14ac:dyDescent="0.35">
      <c r="B228" s="36" t="s">
        <v>1187</v>
      </c>
      <c r="C228" s="45" t="s">
        <v>717</v>
      </c>
      <c r="D228" s="45" t="s">
        <v>4379</v>
      </c>
      <c r="E228" s="36" t="s">
        <v>1187</v>
      </c>
      <c r="F228" s="36" t="str">
        <f t="shared" si="9"/>
        <v>2011_ID</v>
      </c>
      <c r="G228" s="45">
        <v>2011</v>
      </c>
      <c r="H228" s="45">
        <f>_xlfn.XLOOKUP(J228,Main_OG!$B$1:$B$766,Main_OG!$O$1:$O$766,"")</f>
        <v>0</v>
      </c>
      <c r="I228" s="45">
        <f>_xlfn.XLOOKUP(F228,Main_OG!$D$1:$D$766,Main_OG!$J$1:$J$766,"")</f>
        <v>1</v>
      </c>
      <c r="J228" s="45" t="s">
        <v>717</v>
      </c>
      <c r="K228" s="45" t="str">
        <f t="shared" si="10"/>
        <v>Avista Corp_ID</v>
      </c>
      <c r="L228" s="45" t="str">
        <f t="shared" si="11"/>
        <v>Avista Corp_ID</v>
      </c>
      <c r="M228" s="45" t="s">
        <v>1203</v>
      </c>
      <c r="N228" s="45">
        <v>0</v>
      </c>
      <c r="O228" s="45">
        <v>16784</v>
      </c>
      <c r="P228" s="45">
        <v>476</v>
      </c>
      <c r="Q228" s="45">
        <v>105831</v>
      </c>
      <c r="R228" s="45">
        <v>0</v>
      </c>
      <c r="S228" s="45">
        <v>1008010</v>
      </c>
      <c r="T228" s="45">
        <v>1225366</v>
      </c>
      <c r="U228" s="45">
        <v>1198627</v>
      </c>
      <c r="V228" s="45">
        <v>0</v>
      </c>
      <c r="W228" s="45">
        <v>8.81</v>
      </c>
      <c r="X228" s="45">
        <v>5.5</v>
      </c>
      <c r="Y228" s="45">
        <v>9</v>
      </c>
      <c r="Z228" s="46">
        <v>62704</v>
      </c>
      <c r="AA228" s="46">
        <v>39579.062181241607</v>
      </c>
      <c r="AB228" s="47">
        <f>_xlfn.XLOOKUP($F228,Main_OG!$D$1:$D$766,Main_OG!AJ$1:AJ$766,"")</f>
        <v>38562</v>
      </c>
      <c r="AC228" s="47">
        <f>_xlfn.XLOOKUP($F228,Main_OG!$D$1:$D$766,Main_OG!AK$1:AK$766,"")</f>
        <v>112</v>
      </c>
      <c r="AD228" s="47">
        <f>_xlfn.XLOOKUP($F228,Main_OG!$D$1:$D$766,Main_OG!AL$1:AL$766,"")</f>
        <v>16751566</v>
      </c>
      <c r="AE228" s="47">
        <f>_xlfn.XLOOKUP($F228,Main_OG!$D$1:$D$766,Main_OG!AM$1:AM$766,"")</f>
        <v>0</v>
      </c>
      <c r="AF228" s="48">
        <f>_xlfn.XLOOKUP($F228,Main_OG!$D$1:$D$766,Main_OG!Z$1:Z$766,"")</f>
        <v>6.05</v>
      </c>
      <c r="AG228" s="48">
        <f>_xlfn.XLOOKUP($F228,Main_OG!$D$1:$D$766,Main_OG!AA$1:AA$766,"")</f>
        <v>2.3089180475565318</v>
      </c>
      <c r="AH228" s="48">
        <f>_xlfn.XLOOKUP($F228,Main_OG!$D$1:$D$766,Main_OG!AB$1:AB$766,"")</f>
        <v>23.65</v>
      </c>
      <c r="AI228" s="48">
        <f>_xlfn.XLOOKUP($F228,Main_OG!$D$1:$D$766,Main_OG!AC$1:AC$766,"")</f>
        <v>4.6524343752411106</v>
      </c>
      <c r="AJ228" s="48">
        <f>_xlfn.XLOOKUP($F228,Main_OG!$D$1:$D$766,Main_OG!AD$1:AD$766,"")</f>
        <v>0.75949643062398253</v>
      </c>
    </row>
    <row r="229" spans="2:36" x14ac:dyDescent="0.35">
      <c r="B229" s="36" t="s">
        <v>1187</v>
      </c>
      <c r="C229" s="45" t="s">
        <v>858</v>
      </c>
      <c r="D229" s="45" t="s">
        <v>4379</v>
      </c>
      <c r="E229" s="36" t="s">
        <v>1187</v>
      </c>
      <c r="F229" s="36" t="str">
        <f t="shared" si="9"/>
        <v>2011_MT</v>
      </c>
      <c r="G229" s="45">
        <v>2011</v>
      </c>
      <c r="H229" s="45">
        <f>_xlfn.XLOOKUP(J229,Main_OG!$B$1:$B$766,Main_OG!$O$1:$O$766,"")</f>
        <v>0</v>
      </c>
      <c r="I229" s="45">
        <f>_xlfn.XLOOKUP(F229,Main_OG!$D$1:$D$766,Main_OG!$J$1:$J$766,"")</f>
        <v>0</v>
      </c>
      <c r="J229" s="45" t="s">
        <v>858</v>
      </c>
      <c r="K229" s="45" t="str">
        <f t="shared" si="10"/>
        <v>Avista Corp_MT</v>
      </c>
      <c r="L229" s="45" t="str">
        <f t="shared" si="11"/>
        <v>Avista Corp_MT</v>
      </c>
      <c r="M229" s="45" t="s">
        <v>1204</v>
      </c>
      <c r="N229" s="45">
        <v>0</v>
      </c>
      <c r="O229" s="45">
        <v>12</v>
      </c>
      <c r="P229" s="45">
        <v>0</v>
      </c>
      <c r="Q229" s="45">
        <v>9</v>
      </c>
      <c r="R229" s="45">
        <v>0</v>
      </c>
      <c r="S229" s="45">
        <v>362</v>
      </c>
      <c r="T229" s="45">
        <v>0</v>
      </c>
      <c r="U229" s="45">
        <v>166</v>
      </c>
      <c r="V229" s="45">
        <v>0</v>
      </c>
      <c r="W229" s="45">
        <v>7.46</v>
      </c>
      <c r="X229" s="45">
        <v>0</v>
      </c>
      <c r="Y229" s="45">
        <v>6.63</v>
      </c>
      <c r="Z229" s="46">
        <v>43532.2</v>
      </c>
      <c r="AA229" s="46">
        <v>43640.515760116607</v>
      </c>
      <c r="AB229" s="47">
        <f>_xlfn.XLOOKUP($F229,Main_OG!$D$1:$D$766,Main_OG!AJ$1:AJ$766,"")</f>
        <v>19544322</v>
      </c>
      <c r="AC229" s="47">
        <f>_xlfn.XLOOKUP($F229,Main_OG!$D$1:$D$766,Main_OG!AK$1:AK$766,"")</f>
        <v>1756066</v>
      </c>
      <c r="AD229" s="47">
        <f>_xlfn.XLOOKUP($F229,Main_OG!$D$1:$D$766,Main_OG!AL$1:AL$766,"")</f>
        <v>9361544</v>
      </c>
      <c r="AE229" s="47">
        <f>_xlfn.XLOOKUP($F229,Main_OG!$D$1:$D$766,Main_OG!AM$1:AM$766,"")</f>
        <v>0</v>
      </c>
      <c r="AF229" s="48">
        <f>_xlfn.XLOOKUP($F229,Main_OG!$D$1:$D$766,Main_OG!Z$1:Z$766,"")</f>
        <v>0</v>
      </c>
      <c r="AG229" s="48">
        <f>_xlfn.XLOOKUP($F229,Main_OG!$D$1:$D$766,Main_OG!AA$1:AA$766,"")</f>
        <v>2.3089180475565318</v>
      </c>
      <c r="AH229" s="48">
        <f>_xlfn.XLOOKUP($F229,Main_OG!$D$1:$D$766,Main_OG!AB$1:AB$766,"")</f>
        <v>20.48</v>
      </c>
      <c r="AI229" s="48">
        <f>_xlfn.XLOOKUP($F229,Main_OG!$D$1:$D$766,Main_OG!AC$1:AC$766,"")</f>
        <v>4.1500000000000004</v>
      </c>
      <c r="AJ229" s="48">
        <f>_xlfn.XLOOKUP($F229,Main_OG!$D$1:$D$766,Main_OG!AD$1:AD$766,"")</f>
        <v>0.75949643062398253</v>
      </c>
    </row>
    <row r="230" spans="2:36" x14ac:dyDescent="0.35">
      <c r="B230" s="36" t="s">
        <v>1187</v>
      </c>
      <c r="C230" s="45" t="s">
        <v>182</v>
      </c>
      <c r="D230" s="45" t="s">
        <v>4379</v>
      </c>
      <c r="E230" s="36" t="s">
        <v>1187</v>
      </c>
      <c r="F230" s="36" t="str">
        <f t="shared" si="9"/>
        <v>2011_WA</v>
      </c>
      <c r="G230" s="45">
        <v>2011</v>
      </c>
      <c r="H230" s="45">
        <f>_xlfn.XLOOKUP(J230,Main_OG!$B$1:$B$766,Main_OG!$O$1:$O$766,"")</f>
        <v>0</v>
      </c>
      <c r="I230" s="45">
        <f>_xlfn.XLOOKUP(F230,Main_OG!$D$1:$D$766,Main_OG!$J$1:$J$766,"")</f>
        <v>1</v>
      </c>
      <c r="J230" s="45" t="s">
        <v>182</v>
      </c>
      <c r="K230" s="45" t="str">
        <f t="shared" si="10"/>
        <v>Avista Corp_WA</v>
      </c>
      <c r="L230" s="45" t="str">
        <f t="shared" si="11"/>
        <v>Avista Corp_WA</v>
      </c>
      <c r="M230" s="45" t="s">
        <v>1205</v>
      </c>
      <c r="N230" s="45">
        <v>0</v>
      </c>
      <c r="O230" s="45">
        <v>23364</v>
      </c>
      <c r="P230" s="45">
        <v>904</v>
      </c>
      <c r="Q230" s="45">
        <v>210923</v>
      </c>
      <c r="R230" s="45">
        <v>0</v>
      </c>
      <c r="S230" s="45">
        <v>2151718</v>
      </c>
      <c r="T230" s="45">
        <v>921648</v>
      </c>
      <c r="U230" s="45">
        <v>2529236</v>
      </c>
      <c r="V230" s="45">
        <v>0</v>
      </c>
      <c r="W230" s="45">
        <v>9.26</v>
      </c>
      <c r="X230" s="45">
        <v>5.98</v>
      </c>
      <c r="Y230" s="45">
        <v>8.58</v>
      </c>
      <c r="Z230" s="46">
        <v>411575.7</v>
      </c>
      <c r="AA230" s="46">
        <v>60282.235946826055</v>
      </c>
      <c r="AB230" s="47">
        <f>_xlfn.XLOOKUP($F230,Main_OG!$D$1:$D$766,Main_OG!AJ$1:AJ$766,"")</f>
        <v>6863772</v>
      </c>
      <c r="AC230" s="47">
        <f>_xlfn.XLOOKUP($F230,Main_OG!$D$1:$D$766,Main_OG!AK$1:AK$766,"")</f>
        <v>124242</v>
      </c>
      <c r="AD230" s="47">
        <f>_xlfn.XLOOKUP($F230,Main_OG!$D$1:$D$766,Main_OG!AL$1:AL$766,"")</f>
        <v>69410750</v>
      </c>
      <c r="AE230" s="47">
        <f>_xlfn.XLOOKUP($F230,Main_OG!$D$1:$D$766,Main_OG!AM$1:AM$766,"")</f>
        <v>4806278</v>
      </c>
      <c r="AF230" s="48">
        <f>_xlfn.XLOOKUP($F230,Main_OG!$D$1:$D$766,Main_OG!Z$1:Z$766,"")</f>
        <v>3.21</v>
      </c>
      <c r="AG230" s="48">
        <f>_xlfn.XLOOKUP($F230,Main_OG!$D$1:$D$766,Main_OG!AA$1:AA$766,"")</f>
        <v>2.21</v>
      </c>
      <c r="AH230" s="48">
        <f>_xlfn.XLOOKUP($F230,Main_OG!$D$1:$D$766,Main_OG!AB$1:AB$766,"")</f>
        <v>22.758921780738341</v>
      </c>
      <c r="AI230" s="48">
        <f>_xlfn.XLOOKUP($F230,Main_OG!$D$1:$D$766,Main_OG!AC$1:AC$766,"")</f>
        <v>4.6524343752411106</v>
      </c>
      <c r="AJ230" s="48">
        <f>_xlfn.XLOOKUP($F230,Main_OG!$D$1:$D$766,Main_OG!AD$1:AD$766,"")</f>
        <v>0.7</v>
      </c>
    </row>
    <row r="231" spans="2:36" x14ac:dyDescent="0.35">
      <c r="B231" s="36" t="s">
        <v>1187</v>
      </c>
      <c r="C231" s="45" t="s">
        <v>717</v>
      </c>
      <c r="D231" s="45" t="s">
        <v>4379</v>
      </c>
      <c r="E231" s="36" t="s">
        <v>1187</v>
      </c>
      <c r="F231" s="36" t="str">
        <f t="shared" si="9"/>
        <v>2012_ID</v>
      </c>
      <c r="G231" s="45">
        <v>2012</v>
      </c>
      <c r="H231" s="45">
        <f>_xlfn.XLOOKUP(J231,Main_OG!$B$1:$B$766,Main_OG!$O$1:$O$766,"")</f>
        <v>0</v>
      </c>
      <c r="I231" s="45">
        <f>_xlfn.XLOOKUP(F231,Main_OG!$D$1:$D$766,Main_OG!$J$1:$J$766,"")</f>
        <v>1</v>
      </c>
      <c r="J231" s="45" t="s">
        <v>717</v>
      </c>
      <c r="K231" s="45" t="str">
        <f t="shared" si="10"/>
        <v>Avista Corp_ID</v>
      </c>
      <c r="L231" s="45" t="str">
        <f t="shared" si="11"/>
        <v>Avista Corp_ID</v>
      </c>
      <c r="M231" s="45" t="s">
        <v>1206</v>
      </c>
      <c r="N231" s="45">
        <v>0</v>
      </c>
      <c r="O231" s="45">
        <v>16900</v>
      </c>
      <c r="P231" s="45">
        <v>468</v>
      </c>
      <c r="Q231" s="45">
        <v>106519</v>
      </c>
      <c r="R231" s="45">
        <v>0</v>
      </c>
      <c r="S231" s="45">
        <v>1008094</v>
      </c>
      <c r="T231" s="45">
        <v>1185320</v>
      </c>
      <c r="U231" s="45">
        <v>1164976</v>
      </c>
      <c r="V231" s="45">
        <v>0</v>
      </c>
      <c r="W231" s="45">
        <v>8.6662552999999996</v>
      </c>
      <c r="X231" s="45">
        <v>5.3276751999999998</v>
      </c>
      <c r="Y231" s="45">
        <v>8.8345167999999994</v>
      </c>
      <c r="Z231" s="46">
        <v>62007.3</v>
      </c>
      <c r="AA231" s="46">
        <v>38853.882737748369</v>
      </c>
      <c r="AB231" s="47">
        <f>_xlfn.XLOOKUP($F231,Main_OG!$D$1:$D$766,Main_OG!AJ$1:AJ$766,"")</f>
        <v>35396</v>
      </c>
      <c r="AC231" s="47">
        <f>_xlfn.XLOOKUP($F231,Main_OG!$D$1:$D$766,Main_OG!AK$1:AK$766,"")</f>
        <v>84</v>
      </c>
      <c r="AD231" s="47">
        <f>_xlfn.XLOOKUP($F231,Main_OG!$D$1:$D$766,Main_OG!AL$1:AL$766,"")</f>
        <v>27369852</v>
      </c>
      <c r="AE231" s="47">
        <f>_xlfn.XLOOKUP($F231,Main_OG!$D$1:$D$766,Main_OG!AM$1:AM$766,"")</f>
        <v>0</v>
      </c>
      <c r="AF231" s="48">
        <f>_xlfn.XLOOKUP($F231,Main_OG!$D$1:$D$766,Main_OG!Z$1:Z$766,"")</f>
        <v>3.95</v>
      </c>
      <c r="AG231" s="48">
        <f>_xlfn.XLOOKUP($F231,Main_OG!$D$1:$D$766,Main_OG!AA$1:AA$766,"")</f>
        <v>2.324237813104427</v>
      </c>
      <c r="AH231" s="48">
        <f>_xlfn.XLOOKUP($F231,Main_OG!$D$1:$D$766,Main_OG!AB$1:AB$766,"")</f>
        <v>24.39</v>
      </c>
      <c r="AI231" s="48">
        <f>_xlfn.XLOOKUP($F231,Main_OG!$D$1:$D$766,Main_OG!AC$1:AC$766,"")</f>
        <v>4.2</v>
      </c>
      <c r="AJ231" s="48">
        <f>_xlfn.XLOOKUP($F231,Main_OG!$D$1:$D$766,Main_OG!AD$1:AD$766,"")</f>
        <v>0.75442193202762442</v>
      </c>
    </row>
    <row r="232" spans="2:36" x14ac:dyDescent="0.35">
      <c r="B232" s="36" t="s">
        <v>1187</v>
      </c>
      <c r="C232" s="45" t="s">
        <v>858</v>
      </c>
      <c r="D232" s="45" t="s">
        <v>4379</v>
      </c>
      <c r="E232" s="36" t="s">
        <v>1187</v>
      </c>
      <c r="F232" s="36" t="str">
        <f t="shared" si="9"/>
        <v>2012_MT</v>
      </c>
      <c r="G232" s="45">
        <v>2012</v>
      </c>
      <c r="H232" s="45">
        <f>_xlfn.XLOOKUP(J232,Main_OG!$B$1:$B$766,Main_OG!$O$1:$O$766,"")</f>
        <v>0</v>
      </c>
      <c r="I232" s="45">
        <f>_xlfn.XLOOKUP(F232,Main_OG!$D$1:$D$766,Main_OG!$J$1:$J$766,"")</f>
        <v>0</v>
      </c>
      <c r="J232" s="45" t="s">
        <v>858</v>
      </c>
      <c r="K232" s="45" t="str">
        <f t="shared" si="10"/>
        <v>Avista Corp_MT</v>
      </c>
      <c r="L232" s="45" t="str">
        <f t="shared" si="11"/>
        <v>Avista Corp_MT</v>
      </c>
      <c r="M232" s="45" t="s">
        <v>1207</v>
      </c>
      <c r="N232" s="45">
        <v>0</v>
      </c>
      <c r="O232" s="45">
        <v>14</v>
      </c>
      <c r="P232" s="45">
        <v>0</v>
      </c>
      <c r="Q232" s="45">
        <v>9</v>
      </c>
      <c r="R232" s="45">
        <v>0</v>
      </c>
      <c r="S232" s="45">
        <v>337</v>
      </c>
      <c r="T232" s="45">
        <v>0</v>
      </c>
      <c r="U232" s="45">
        <v>162</v>
      </c>
      <c r="V232" s="45">
        <v>0</v>
      </c>
      <c r="W232" s="45">
        <v>9.1988131000000006</v>
      </c>
      <c r="X232" s="45">
        <v>0</v>
      </c>
      <c r="Y232" s="45">
        <v>8.0246914</v>
      </c>
      <c r="Z232" s="46">
        <v>44329.1</v>
      </c>
      <c r="AA232" s="46">
        <v>44145.103209821464</v>
      </c>
      <c r="AB232" s="47">
        <f>_xlfn.XLOOKUP($F232,Main_OG!$D$1:$D$766,Main_OG!AJ$1:AJ$766,"")</f>
        <v>18128922</v>
      </c>
      <c r="AC232" s="47">
        <f>_xlfn.XLOOKUP($F232,Main_OG!$D$1:$D$766,Main_OG!AK$1:AK$766,"")</f>
        <v>1779144</v>
      </c>
      <c r="AD232" s="47">
        <f>_xlfn.XLOOKUP($F232,Main_OG!$D$1:$D$766,Main_OG!AL$1:AL$766,"")</f>
        <v>10739166</v>
      </c>
      <c r="AE232" s="47">
        <f>_xlfn.XLOOKUP($F232,Main_OG!$D$1:$D$766,Main_OG!AM$1:AM$766,"")</f>
        <v>0</v>
      </c>
      <c r="AF232" s="48">
        <f>_xlfn.XLOOKUP($F232,Main_OG!$D$1:$D$766,Main_OG!Z$1:Z$766,"")</f>
        <v>0</v>
      </c>
      <c r="AG232" s="48">
        <f>_xlfn.XLOOKUP($F232,Main_OG!$D$1:$D$766,Main_OG!AA$1:AA$766,"")</f>
        <v>2.324237813104427</v>
      </c>
      <c r="AH232" s="48">
        <f>_xlfn.XLOOKUP($F232,Main_OG!$D$1:$D$766,Main_OG!AB$1:AB$766,"")</f>
        <v>23.49195884567845</v>
      </c>
      <c r="AI232" s="48">
        <f>_xlfn.XLOOKUP($F232,Main_OG!$D$1:$D$766,Main_OG!AC$1:AC$766,"")</f>
        <v>3.503818060367514</v>
      </c>
      <c r="AJ232" s="48">
        <f>_xlfn.XLOOKUP($F232,Main_OG!$D$1:$D$766,Main_OG!AD$1:AD$766,"")</f>
        <v>0.75442193202762442</v>
      </c>
    </row>
    <row r="233" spans="2:36" x14ac:dyDescent="0.35">
      <c r="B233" s="36" t="s">
        <v>1187</v>
      </c>
      <c r="C233" s="45" t="s">
        <v>182</v>
      </c>
      <c r="D233" s="45" t="s">
        <v>4379</v>
      </c>
      <c r="E233" s="36" t="s">
        <v>1187</v>
      </c>
      <c r="F233" s="36" t="str">
        <f t="shared" si="9"/>
        <v>2012_WA</v>
      </c>
      <c r="G233" s="45">
        <v>2012</v>
      </c>
      <c r="H233" s="45">
        <f>_xlfn.XLOOKUP(J233,Main_OG!$B$1:$B$766,Main_OG!$O$1:$O$766,"")</f>
        <v>0</v>
      </c>
      <c r="I233" s="45">
        <f>_xlfn.XLOOKUP(F233,Main_OG!$D$1:$D$766,Main_OG!$J$1:$J$766,"")</f>
        <v>1</v>
      </c>
      <c r="J233" s="45" t="s">
        <v>182</v>
      </c>
      <c r="K233" s="45" t="str">
        <f t="shared" si="10"/>
        <v>Avista Corp_WA</v>
      </c>
      <c r="L233" s="45" t="str">
        <f t="shared" si="11"/>
        <v>Avista Corp_WA</v>
      </c>
      <c r="M233" s="45" t="s">
        <v>1208</v>
      </c>
      <c r="N233" s="45">
        <v>0</v>
      </c>
      <c r="O233" s="45">
        <v>23552</v>
      </c>
      <c r="P233" s="45">
        <v>927</v>
      </c>
      <c r="Q233" s="45">
        <v>212164</v>
      </c>
      <c r="R233" s="45">
        <v>0</v>
      </c>
      <c r="S233" s="45">
        <v>2156301</v>
      </c>
      <c r="T233" s="45">
        <v>914328</v>
      </c>
      <c r="U233" s="45">
        <v>2443487</v>
      </c>
      <c r="V233" s="45">
        <v>0</v>
      </c>
      <c r="W233" s="45">
        <v>9.6201782999999992</v>
      </c>
      <c r="X233" s="45">
        <v>6.1726207999999998</v>
      </c>
      <c r="Y233" s="45">
        <v>8.6844742999999998</v>
      </c>
      <c r="Z233" s="46">
        <v>426447</v>
      </c>
      <c r="AA233" s="46">
        <v>61816.46447343874</v>
      </c>
      <c r="AB233" s="47">
        <f>_xlfn.XLOOKUP($F233,Main_OG!$D$1:$D$766,Main_OG!AJ$1:AJ$766,"")</f>
        <v>5022470</v>
      </c>
      <c r="AC233" s="47">
        <f>_xlfn.XLOOKUP($F233,Main_OG!$D$1:$D$766,Main_OG!AK$1:AK$766,"")</f>
        <v>113632</v>
      </c>
      <c r="AD233" s="47">
        <f>_xlfn.XLOOKUP($F233,Main_OG!$D$1:$D$766,Main_OG!AL$1:AL$766,"")</f>
        <v>78448442</v>
      </c>
      <c r="AE233" s="47">
        <f>_xlfn.XLOOKUP($F233,Main_OG!$D$1:$D$766,Main_OG!AM$1:AM$766,"")</f>
        <v>9333709</v>
      </c>
      <c r="AF233" s="48">
        <f>_xlfn.XLOOKUP($F233,Main_OG!$D$1:$D$766,Main_OG!Z$1:Z$766,"")</f>
        <v>0</v>
      </c>
      <c r="AG233" s="48">
        <f>_xlfn.XLOOKUP($F233,Main_OG!$D$1:$D$766,Main_OG!AA$1:AA$766,"")</f>
        <v>2.324237813104427</v>
      </c>
      <c r="AH233" s="48">
        <f>_xlfn.XLOOKUP($F233,Main_OG!$D$1:$D$766,Main_OG!AB$1:AB$766,"")</f>
        <v>23.49195884567845</v>
      </c>
      <c r="AI233" s="48">
        <f>_xlfn.XLOOKUP($F233,Main_OG!$D$1:$D$766,Main_OG!AC$1:AC$766,"")</f>
        <v>3.503818060367514</v>
      </c>
      <c r="AJ233" s="48">
        <f>_xlfn.XLOOKUP($F233,Main_OG!$D$1:$D$766,Main_OG!AD$1:AD$766,"")</f>
        <v>0.75442193202762442</v>
      </c>
    </row>
    <row r="234" spans="2:36" x14ac:dyDescent="0.35">
      <c r="B234" s="36" t="s">
        <v>1187</v>
      </c>
      <c r="C234" s="45" t="s">
        <v>717</v>
      </c>
      <c r="D234" s="45" t="s">
        <v>4379</v>
      </c>
      <c r="E234" s="36" t="s">
        <v>1187</v>
      </c>
      <c r="F234" s="36" t="str">
        <f t="shared" si="9"/>
        <v>2013_ID</v>
      </c>
      <c r="G234" s="45">
        <v>2013</v>
      </c>
      <c r="H234" s="45">
        <f>_xlfn.XLOOKUP(J234,Main_OG!$B$1:$B$766,Main_OG!$O$1:$O$766,"")</f>
        <v>0</v>
      </c>
      <c r="I234" s="45">
        <f>_xlfn.XLOOKUP(F234,Main_OG!$D$1:$D$766,Main_OG!$J$1:$J$766,"")</f>
        <v>1</v>
      </c>
      <c r="J234" s="45" t="s">
        <v>717</v>
      </c>
      <c r="K234" s="45" t="str">
        <f t="shared" si="10"/>
        <v>Avista Corp_ID</v>
      </c>
      <c r="L234" s="45" t="str">
        <f t="shared" si="11"/>
        <v>Avista Corp_ID</v>
      </c>
      <c r="M234" s="45" t="s">
        <v>1209</v>
      </c>
      <c r="N234" s="45">
        <v>0</v>
      </c>
      <c r="O234" s="45">
        <v>17003</v>
      </c>
      <c r="P234" s="45">
        <v>454</v>
      </c>
      <c r="Q234" s="45">
        <v>107449</v>
      </c>
      <c r="R234" s="45">
        <v>0</v>
      </c>
      <c r="S234" s="45">
        <v>1012843</v>
      </c>
      <c r="T234" s="45">
        <v>1018417</v>
      </c>
      <c r="U234" s="45">
        <v>1205385</v>
      </c>
      <c r="V234" s="45">
        <v>0</v>
      </c>
      <c r="W234" s="45">
        <v>8.5795133000000003</v>
      </c>
      <c r="X234" s="45">
        <v>5.3134423000000002</v>
      </c>
      <c r="Y234" s="45">
        <v>8.8404120000000006</v>
      </c>
      <c r="Z234" s="46">
        <v>64769.8</v>
      </c>
      <c r="AA234" s="46">
        <v>40178.455671122472</v>
      </c>
      <c r="AB234" s="47">
        <f>_xlfn.XLOOKUP($F234,Main_OG!$D$1:$D$766,Main_OG!AJ$1:AJ$766,"")</f>
        <v>42834</v>
      </c>
      <c r="AC234" s="47">
        <f>_xlfn.XLOOKUP($F234,Main_OG!$D$1:$D$766,Main_OG!AK$1:AK$766,"")</f>
        <v>218</v>
      </c>
      <c r="AD234" s="47">
        <f>_xlfn.XLOOKUP($F234,Main_OG!$D$1:$D$766,Main_OG!AL$1:AL$766,"")</f>
        <v>49769980</v>
      </c>
      <c r="AE234" s="47">
        <f>_xlfn.XLOOKUP($F234,Main_OG!$D$1:$D$766,Main_OG!AM$1:AM$766,"")</f>
        <v>0</v>
      </c>
      <c r="AF234" s="48">
        <f>_xlfn.XLOOKUP($F234,Main_OG!$D$1:$D$766,Main_OG!Z$1:Z$766,"")</f>
        <v>4.1100000000000003</v>
      </c>
      <c r="AG234" s="48">
        <f>_xlfn.XLOOKUP($F234,Main_OG!$D$1:$D$766,Main_OG!AA$1:AA$766,"")</f>
        <v>2.3089180475565318</v>
      </c>
      <c r="AH234" s="48">
        <f>_xlfn.XLOOKUP($F234,Main_OG!$D$1:$D$766,Main_OG!AB$1:AB$766,"")</f>
        <v>22.862714639490921</v>
      </c>
      <c r="AI234" s="48">
        <f>_xlfn.XLOOKUP($F234,Main_OG!$D$1:$D$766,Main_OG!AC$1:AC$766,"")</f>
        <v>4.3499999999999996</v>
      </c>
      <c r="AJ234" s="48">
        <f>_xlfn.XLOOKUP($F234,Main_OG!$D$1:$D$766,Main_OG!AD$1:AD$766,"")</f>
        <v>0.73100116927520231</v>
      </c>
    </row>
    <row r="235" spans="2:36" x14ac:dyDescent="0.35">
      <c r="B235" s="36" t="s">
        <v>1187</v>
      </c>
      <c r="C235" s="45" t="s">
        <v>858</v>
      </c>
      <c r="D235" s="45" t="s">
        <v>4379</v>
      </c>
      <c r="E235" s="36" t="s">
        <v>1187</v>
      </c>
      <c r="F235" s="36" t="str">
        <f t="shared" si="9"/>
        <v>2013_MT</v>
      </c>
      <c r="G235" s="45">
        <v>2013</v>
      </c>
      <c r="H235" s="45">
        <f>_xlfn.XLOOKUP(J235,Main_OG!$B$1:$B$766,Main_OG!$O$1:$O$766,"")</f>
        <v>0</v>
      </c>
      <c r="I235" s="45">
        <f>_xlfn.XLOOKUP(F235,Main_OG!$D$1:$D$766,Main_OG!$J$1:$J$766,"")</f>
        <v>0</v>
      </c>
      <c r="J235" s="45" t="s">
        <v>858</v>
      </c>
      <c r="K235" s="45" t="str">
        <f t="shared" si="10"/>
        <v>Avista Corp_MT</v>
      </c>
      <c r="L235" s="45" t="str">
        <f t="shared" si="11"/>
        <v>Avista Corp_MT</v>
      </c>
      <c r="M235" s="45" t="s">
        <v>1210</v>
      </c>
      <c r="N235" s="45">
        <v>0</v>
      </c>
      <c r="O235" s="45">
        <v>18</v>
      </c>
      <c r="P235" s="45">
        <v>0</v>
      </c>
      <c r="Q235" s="45">
        <v>9</v>
      </c>
      <c r="R235" s="45">
        <v>0</v>
      </c>
      <c r="S235" s="45">
        <v>535</v>
      </c>
      <c r="T235" s="45">
        <v>0</v>
      </c>
      <c r="U235" s="45">
        <v>169</v>
      </c>
      <c r="V235" s="45">
        <v>0</v>
      </c>
      <c r="W235" s="45">
        <v>9.1588785000000001</v>
      </c>
      <c r="X235" s="45">
        <v>0</v>
      </c>
      <c r="Y235" s="45">
        <v>8.2840237000000005</v>
      </c>
      <c r="Z235" s="46">
        <v>45114.7</v>
      </c>
      <c r="AA235" s="46">
        <v>44484.883026116244</v>
      </c>
      <c r="AB235" s="47">
        <f>_xlfn.XLOOKUP($F235,Main_OG!$D$1:$D$766,Main_OG!AJ$1:AJ$766,"")</f>
        <v>19140756</v>
      </c>
      <c r="AC235" s="47">
        <f>_xlfn.XLOOKUP($F235,Main_OG!$D$1:$D$766,Main_OG!AK$1:AK$766,"")</f>
        <v>1783602</v>
      </c>
      <c r="AD235" s="47">
        <f>_xlfn.XLOOKUP($F235,Main_OG!$D$1:$D$766,Main_OG!AL$1:AL$766,"")</f>
        <v>14545834</v>
      </c>
      <c r="AE235" s="47">
        <f>_xlfn.XLOOKUP($F235,Main_OG!$D$1:$D$766,Main_OG!AM$1:AM$766,"")</f>
        <v>0</v>
      </c>
      <c r="AF235" s="48">
        <f>_xlfn.XLOOKUP($F235,Main_OG!$D$1:$D$766,Main_OG!Z$1:Z$766,"")</f>
        <v>2</v>
      </c>
      <c r="AG235" s="48">
        <f>_xlfn.XLOOKUP($F235,Main_OG!$D$1:$D$766,Main_OG!AA$1:AA$766,"")</f>
        <v>2.3089180475565318</v>
      </c>
      <c r="AH235" s="48">
        <f>_xlfn.XLOOKUP($F235,Main_OG!$D$1:$D$766,Main_OG!AB$1:AB$766,"")</f>
        <v>23.85</v>
      </c>
      <c r="AI235" s="48">
        <f>_xlfn.XLOOKUP($F235,Main_OG!$D$1:$D$766,Main_OG!AC$1:AC$766,"")</f>
        <v>5.21</v>
      </c>
      <c r="AJ235" s="48">
        <f>_xlfn.XLOOKUP($F235,Main_OG!$D$1:$D$766,Main_OG!AD$1:AD$766,"")</f>
        <v>0.73100116927520231</v>
      </c>
    </row>
    <row r="236" spans="2:36" x14ac:dyDescent="0.35">
      <c r="B236" s="36" t="s">
        <v>1187</v>
      </c>
      <c r="C236" s="45" t="s">
        <v>182</v>
      </c>
      <c r="D236" s="45" t="s">
        <v>4379</v>
      </c>
      <c r="E236" s="36" t="s">
        <v>1187</v>
      </c>
      <c r="F236" s="36" t="str">
        <f t="shared" si="9"/>
        <v>2013_WA</v>
      </c>
      <c r="G236" s="45">
        <v>2013</v>
      </c>
      <c r="H236" s="45">
        <f>_xlfn.XLOOKUP(J236,Main_OG!$B$1:$B$766,Main_OG!$O$1:$O$766,"")</f>
        <v>0</v>
      </c>
      <c r="I236" s="45">
        <f>_xlfn.XLOOKUP(F236,Main_OG!$D$1:$D$766,Main_OG!$J$1:$J$766,"")</f>
        <v>1</v>
      </c>
      <c r="J236" s="45" t="s">
        <v>182</v>
      </c>
      <c r="K236" s="45" t="str">
        <f t="shared" si="10"/>
        <v>Avista Corp_WA</v>
      </c>
      <c r="L236" s="45" t="str">
        <f t="shared" si="11"/>
        <v>Avista Corp_WA</v>
      </c>
      <c r="M236" s="45" t="s">
        <v>1211</v>
      </c>
      <c r="N236" s="45">
        <v>0</v>
      </c>
      <c r="O236" s="45">
        <v>23807</v>
      </c>
      <c r="P236" s="45">
        <v>932</v>
      </c>
      <c r="Q236" s="45">
        <v>213640</v>
      </c>
      <c r="R236" s="45">
        <v>0</v>
      </c>
      <c r="S236" s="45">
        <v>2171452</v>
      </c>
      <c r="T236" s="45">
        <v>960907</v>
      </c>
      <c r="U236" s="45">
        <v>2539701</v>
      </c>
      <c r="V236" s="45">
        <v>0</v>
      </c>
      <c r="W236" s="45">
        <v>9.7182899000000003</v>
      </c>
      <c r="X236" s="45">
        <v>6.1940438000000002</v>
      </c>
      <c r="Y236" s="45">
        <v>8.8708080000000002</v>
      </c>
      <c r="Z236" s="46">
        <v>439472.2</v>
      </c>
      <c r="AA236" s="46">
        <v>63085.888939992408</v>
      </c>
      <c r="AB236" s="47">
        <f>_xlfn.XLOOKUP($F236,Main_OG!$D$1:$D$766,Main_OG!AJ$1:AJ$766,"")</f>
        <v>8876296</v>
      </c>
      <c r="AC236" s="47">
        <f>_xlfn.XLOOKUP($F236,Main_OG!$D$1:$D$766,Main_OG!AK$1:AK$766,"")</f>
        <v>104154</v>
      </c>
      <c r="AD236" s="47">
        <f>_xlfn.XLOOKUP($F236,Main_OG!$D$1:$D$766,Main_OG!AL$1:AL$766,"")</f>
        <v>166403012</v>
      </c>
      <c r="AE236" s="47">
        <f>_xlfn.XLOOKUP($F236,Main_OG!$D$1:$D$766,Main_OG!AM$1:AM$766,"")</f>
        <v>8460890</v>
      </c>
      <c r="AF236" s="48">
        <f>_xlfn.XLOOKUP($F236,Main_OG!$D$1:$D$766,Main_OG!Z$1:Z$766,"")</f>
        <v>2.68</v>
      </c>
      <c r="AG236" s="48">
        <f>_xlfn.XLOOKUP($F236,Main_OG!$D$1:$D$766,Main_OG!AA$1:AA$766,"")</f>
        <v>1.96</v>
      </c>
      <c r="AH236" s="48">
        <f>_xlfn.XLOOKUP($F236,Main_OG!$D$1:$D$766,Main_OG!AB$1:AB$766,"")</f>
        <v>23.6</v>
      </c>
      <c r="AI236" s="48">
        <f>_xlfn.XLOOKUP($F236,Main_OG!$D$1:$D$766,Main_OG!AC$1:AC$766,"")</f>
        <v>4.5</v>
      </c>
      <c r="AJ236" s="48">
        <f>_xlfn.XLOOKUP($F236,Main_OG!$D$1:$D$766,Main_OG!AD$1:AD$766,"")</f>
        <v>0.84</v>
      </c>
    </row>
    <row r="237" spans="2:36" x14ac:dyDescent="0.35">
      <c r="B237" s="36" t="s">
        <v>1187</v>
      </c>
      <c r="C237" s="45" t="s">
        <v>717</v>
      </c>
      <c r="D237" s="45" t="s">
        <v>4379</v>
      </c>
      <c r="E237" s="36" t="s">
        <v>1187</v>
      </c>
      <c r="F237" s="36" t="str">
        <f t="shared" si="9"/>
        <v>2014_ID</v>
      </c>
      <c r="G237" s="45">
        <v>2014</v>
      </c>
      <c r="H237" s="45">
        <f>_xlfn.XLOOKUP(J237,Main_OG!$B$1:$B$766,Main_OG!$O$1:$O$766,"")</f>
        <v>0</v>
      </c>
      <c r="I237" s="45">
        <f>_xlfn.XLOOKUP(F237,Main_OG!$D$1:$D$766,Main_OG!$J$1:$J$766,"")</f>
        <v>1</v>
      </c>
      <c r="J237" s="45" t="s">
        <v>717</v>
      </c>
      <c r="K237" s="45" t="str">
        <f t="shared" si="10"/>
        <v>Avista Corp_ID</v>
      </c>
      <c r="L237" s="45" t="str">
        <f t="shared" si="11"/>
        <v>Avista Corp_ID</v>
      </c>
      <c r="M237" s="45" t="s">
        <v>1212</v>
      </c>
      <c r="N237" s="45">
        <v>0</v>
      </c>
      <c r="O237" s="45">
        <v>17107</v>
      </c>
      <c r="P237" s="45">
        <v>455</v>
      </c>
      <c r="Q237" s="45">
        <v>108563</v>
      </c>
      <c r="R237" s="45">
        <v>0</v>
      </c>
      <c r="S237" s="45">
        <v>1029305</v>
      </c>
      <c r="T237" s="45">
        <v>865845</v>
      </c>
      <c r="U237" s="45">
        <v>1188464</v>
      </c>
      <c r="V237" s="45">
        <v>0</v>
      </c>
      <c r="W237" s="45">
        <v>8.8347963000000007</v>
      </c>
      <c r="X237" s="45">
        <v>5.5498386000000002</v>
      </c>
      <c r="Y237" s="45">
        <v>9.211722</v>
      </c>
      <c r="Z237" s="46">
        <v>66784.899999999994</v>
      </c>
      <c r="AA237" s="46">
        <v>40915.902485406623</v>
      </c>
      <c r="AB237" s="47">
        <f>_xlfn.XLOOKUP($F237,Main_OG!$D$1:$D$766,Main_OG!AJ$1:AJ$766,"")</f>
        <v>36890</v>
      </c>
      <c r="AC237" s="47">
        <f>_xlfn.XLOOKUP($F237,Main_OG!$D$1:$D$766,Main_OG!AK$1:AK$766,"")</f>
        <v>210</v>
      </c>
      <c r="AD237" s="47">
        <f>_xlfn.XLOOKUP($F237,Main_OG!$D$1:$D$766,Main_OG!AL$1:AL$766,"")</f>
        <v>36533442</v>
      </c>
      <c r="AE237" s="47">
        <f>_xlfn.XLOOKUP($F237,Main_OG!$D$1:$D$766,Main_OG!AM$1:AM$766,"")</f>
        <v>0</v>
      </c>
      <c r="AF237" s="48">
        <f>_xlfn.XLOOKUP($F237,Main_OG!$D$1:$D$766,Main_OG!Z$1:Z$766,"")</f>
        <v>0</v>
      </c>
      <c r="AG237" s="48">
        <f>_xlfn.XLOOKUP($F237,Main_OG!$D$1:$D$766,Main_OG!AA$1:AA$766,"")</f>
        <v>2.322195177698041</v>
      </c>
      <c r="AH237" s="48">
        <f>_xlfn.XLOOKUP($F237,Main_OG!$D$1:$D$766,Main_OG!AB$1:AB$766,"")</f>
        <v>20.48845299552563</v>
      </c>
      <c r="AI237" s="48">
        <f>_xlfn.XLOOKUP($F237,Main_OG!$D$1:$D$766,Main_OG!AC$1:AC$766,"")</f>
        <v>4.9924248044436963</v>
      </c>
      <c r="AJ237" s="48">
        <f>_xlfn.XLOOKUP($F237,Main_OG!$D$1:$D$766,Main_OG!AD$1:AD$766,"")</f>
        <v>0.68548682032632846</v>
      </c>
    </row>
    <row r="238" spans="2:36" x14ac:dyDescent="0.35">
      <c r="B238" s="36" t="s">
        <v>1187</v>
      </c>
      <c r="C238" s="45" t="s">
        <v>858</v>
      </c>
      <c r="D238" s="45" t="s">
        <v>4379</v>
      </c>
      <c r="E238" s="36" t="s">
        <v>1187</v>
      </c>
      <c r="F238" s="36" t="str">
        <f t="shared" si="9"/>
        <v>2014_MT</v>
      </c>
      <c r="G238" s="45">
        <v>2014</v>
      </c>
      <c r="H238" s="45">
        <f>_xlfn.XLOOKUP(J238,Main_OG!$B$1:$B$766,Main_OG!$O$1:$O$766,"")</f>
        <v>0</v>
      </c>
      <c r="I238" s="45">
        <f>_xlfn.XLOOKUP(F238,Main_OG!$D$1:$D$766,Main_OG!$J$1:$J$766,"")</f>
        <v>0</v>
      </c>
      <c r="J238" s="45" t="s">
        <v>858</v>
      </c>
      <c r="K238" s="45" t="str">
        <f t="shared" si="10"/>
        <v>Avista Corp_MT</v>
      </c>
      <c r="L238" s="45" t="str">
        <f t="shared" si="11"/>
        <v>Avista Corp_MT</v>
      </c>
      <c r="M238" s="45" t="s">
        <v>1213</v>
      </c>
      <c r="N238" s="45">
        <v>0</v>
      </c>
      <c r="O238" s="45">
        <v>21</v>
      </c>
      <c r="P238" s="45">
        <v>0</v>
      </c>
      <c r="Q238" s="45">
        <v>8</v>
      </c>
      <c r="R238" s="45">
        <v>0</v>
      </c>
      <c r="S238" s="45">
        <v>631</v>
      </c>
      <c r="T238" s="45">
        <v>0</v>
      </c>
      <c r="U238" s="45">
        <v>148</v>
      </c>
      <c r="V238" s="45">
        <v>0</v>
      </c>
      <c r="W238" s="45">
        <v>9.1917591000000005</v>
      </c>
      <c r="X238" s="45">
        <v>0</v>
      </c>
      <c r="Y238" s="45">
        <v>8.7837838000000001</v>
      </c>
      <c r="Z238" s="46">
        <v>46166.7</v>
      </c>
      <c r="AA238" s="46">
        <v>45143.875219159505</v>
      </c>
      <c r="AB238" s="47">
        <f>_xlfn.XLOOKUP($F238,Main_OG!$D$1:$D$766,Main_OG!AJ$1:AJ$766,"")</f>
        <v>20373700</v>
      </c>
      <c r="AC238" s="47">
        <f>_xlfn.XLOOKUP($F238,Main_OG!$D$1:$D$766,Main_OG!AK$1:AK$766,"")</f>
        <v>1641220</v>
      </c>
      <c r="AD238" s="47">
        <f>_xlfn.XLOOKUP($F238,Main_OG!$D$1:$D$766,Main_OG!AL$1:AL$766,"")</f>
        <v>11872928</v>
      </c>
      <c r="AE238" s="47">
        <f>_xlfn.XLOOKUP($F238,Main_OG!$D$1:$D$766,Main_OG!AM$1:AM$766,"")</f>
        <v>0</v>
      </c>
      <c r="AF238" s="48">
        <f>_xlfn.XLOOKUP($F238,Main_OG!$D$1:$D$766,Main_OG!Z$1:Z$766,"")</f>
        <v>0</v>
      </c>
      <c r="AG238" s="48">
        <f>_xlfn.XLOOKUP($F238,Main_OG!$D$1:$D$766,Main_OG!AA$1:AA$766,"")</f>
        <v>2.322195177698041</v>
      </c>
      <c r="AH238" s="48">
        <f>_xlfn.XLOOKUP($F238,Main_OG!$D$1:$D$766,Main_OG!AB$1:AB$766,"")</f>
        <v>22.73</v>
      </c>
      <c r="AI238" s="48">
        <f>_xlfn.XLOOKUP($F238,Main_OG!$D$1:$D$766,Main_OG!AC$1:AC$766,"")</f>
        <v>4.9924248044436963</v>
      </c>
      <c r="AJ238" s="48">
        <f>_xlfn.XLOOKUP($F238,Main_OG!$D$1:$D$766,Main_OG!AD$1:AD$766,"")</f>
        <v>0.68548682032632846</v>
      </c>
    </row>
    <row r="239" spans="2:36" x14ac:dyDescent="0.35">
      <c r="B239" s="36" t="s">
        <v>1187</v>
      </c>
      <c r="C239" s="45" t="s">
        <v>182</v>
      </c>
      <c r="D239" s="45" t="s">
        <v>4379</v>
      </c>
      <c r="E239" s="36" t="s">
        <v>1187</v>
      </c>
      <c r="F239" s="36" t="str">
        <f t="shared" si="9"/>
        <v>2014_WA</v>
      </c>
      <c r="G239" s="45">
        <v>2014</v>
      </c>
      <c r="H239" s="45">
        <f>_xlfn.XLOOKUP(J239,Main_OG!$B$1:$B$766,Main_OG!$O$1:$O$766,"")</f>
        <v>0</v>
      </c>
      <c r="I239" s="45">
        <f>_xlfn.XLOOKUP(F239,Main_OG!$D$1:$D$766,Main_OG!$J$1:$J$766,"")</f>
        <v>1</v>
      </c>
      <c r="J239" s="45" t="s">
        <v>182</v>
      </c>
      <c r="K239" s="45" t="str">
        <f t="shared" si="10"/>
        <v>Avista Corp_WA</v>
      </c>
      <c r="L239" s="45" t="str">
        <f t="shared" si="11"/>
        <v>Avista Corp_WA</v>
      </c>
      <c r="M239" s="45" t="s">
        <v>1214</v>
      </c>
      <c r="N239" s="45">
        <v>0</v>
      </c>
      <c r="O239" s="45">
        <v>24494</v>
      </c>
      <c r="P239" s="45">
        <v>930</v>
      </c>
      <c r="Q239" s="45">
        <v>215617</v>
      </c>
      <c r="R239" s="45">
        <v>0</v>
      </c>
      <c r="S239" s="45">
        <v>2197187</v>
      </c>
      <c r="T239" s="45">
        <v>1002167</v>
      </c>
      <c r="U239" s="45">
        <v>2505175</v>
      </c>
      <c r="V239" s="45">
        <v>0</v>
      </c>
      <c r="W239" s="45">
        <v>9.9139035999999994</v>
      </c>
      <c r="X239" s="45">
        <v>6.2585376999999998</v>
      </c>
      <c r="Y239" s="45">
        <v>9.1493409000000003</v>
      </c>
      <c r="Z239" s="46">
        <v>456186.5</v>
      </c>
      <c r="AA239" s="46">
        <v>64638.256636775666</v>
      </c>
      <c r="AB239" s="47">
        <f>_xlfn.XLOOKUP($F239,Main_OG!$D$1:$D$766,Main_OG!AJ$1:AJ$766,"")</f>
        <v>8972964</v>
      </c>
      <c r="AC239" s="47">
        <f>_xlfn.XLOOKUP($F239,Main_OG!$D$1:$D$766,Main_OG!AK$1:AK$766,"")</f>
        <v>87068</v>
      </c>
      <c r="AD239" s="47">
        <f>_xlfn.XLOOKUP($F239,Main_OG!$D$1:$D$766,Main_OG!AL$1:AL$766,"")</f>
        <v>158540158</v>
      </c>
      <c r="AE239" s="47">
        <f>_xlfn.XLOOKUP($F239,Main_OG!$D$1:$D$766,Main_OG!AM$1:AM$766,"")</f>
        <v>9497321</v>
      </c>
      <c r="AF239" s="48">
        <f>_xlfn.XLOOKUP($F239,Main_OG!$D$1:$D$766,Main_OG!Z$1:Z$766,"")</f>
        <v>2.89</v>
      </c>
      <c r="AG239" s="48">
        <f>_xlfn.XLOOKUP($F239,Main_OG!$D$1:$D$766,Main_OG!AA$1:AA$766,"")</f>
        <v>2.322195177698041</v>
      </c>
      <c r="AH239" s="48">
        <f>_xlfn.XLOOKUP($F239,Main_OG!$D$1:$D$766,Main_OG!AB$1:AB$766,"")</f>
        <v>20.48845299552563</v>
      </c>
      <c r="AI239" s="48">
        <f>_xlfn.XLOOKUP($F239,Main_OG!$D$1:$D$766,Main_OG!AC$1:AC$766,"")</f>
        <v>4.92</v>
      </c>
      <c r="AJ239" s="48">
        <f>_xlfn.XLOOKUP($F239,Main_OG!$D$1:$D$766,Main_OG!AD$1:AD$766,"")</f>
        <v>0.8</v>
      </c>
    </row>
    <row r="240" spans="2:36" x14ac:dyDescent="0.35">
      <c r="B240" s="36" t="s">
        <v>1187</v>
      </c>
      <c r="C240" s="45" t="s">
        <v>717</v>
      </c>
      <c r="D240" s="45" t="s">
        <v>4379</v>
      </c>
      <c r="E240" s="36" t="s">
        <v>1187</v>
      </c>
      <c r="F240" s="36" t="str">
        <f t="shared" si="9"/>
        <v>2015_ID</v>
      </c>
      <c r="G240" s="45">
        <v>2015</v>
      </c>
      <c r="H240" s="45">
        <f>_xlfn.XLOOKUP(J240,Main_OG!$B$1:$B$766,Main_OG!$O$1:$O$766,"")</f>
        <v>0</v>
      </c>
      <c r="I240" s="45">
        <f>_xlfn.XLOOKUP(F240,Main_OG!$D$1:$D$766,Main_OG!$J$1:$J$766,"")</f>
        <v>1</v>
      </c>
      <c r="J240" s="45" t="s">
        <v>717</v>
      </c>
      <c r="K240" s="45" t="str">
        <f t="shared" si="10"/>
        <v>Avista Corp_ID</v>
      </c>
      <c r="L240" s="45" t="str">
        <f t="shared" si="11"/>
        <v>Avista Corp_ID</v>
      </c>
      <c r="M240" s="45" t="s">
        <v>1215</v>
      </c>
      <c r="N240" s="45">
        <v>0</v>
      </c>
      <c r="O240" s="45">
        <v>17642</v>
      </c>
      <c r="P240" s="45">
        <v>463</v>
      </c>
      <c r="Q240" s="45">
        <v>110394</v>
      </c>
      <c r="R240" s="45">
        <v>0</v>
      </c>
      <c r="S240" s="45">
        <v>1023113</v>
      </c>
      <c r="T240" s="45">
        <v>822348</v>
      </c>
      <c r="U240" s="45">
        <v>1146723</v>
      </c>
      <c r="V240" s="45">
        <v>0</v>
      </c>
      <c r="W240" s="45">
        <v>9.0568685999999996</v>
      </c>
      <c r="X240" s="45">
        <v>5.9030969999999998</v>
      </c>
      <c r="Y240" s="45">
        <v>9.4883419999999994</v>
      </c>
      <c r="Z240" s="46">
        <v>67790.5</v>
      </c>
      <c r="AA240" s="46">
        <v>41023.119585838387</v>
      </c>
      <c r="AB240" s="47">
        <f>_xlfn.XLOOKUP($F240,Main_OG!$D$1:$D$766,Main_OG!AJ$1:AJ$766,"")</f>
        <v>32794</v>
      </c>
      <c r="AC240" s="47">
        <f>_xlfn.XLOOKUP($F240,Main_OG!$D$1:$D$766,Main_OG!AK$1:AK$766,"")</f>
        <v>66</v>
      </c>
      <c r="AD240" s="47">
        <f>_xlfn.XLOOKUP($F240,Main_OG!$D$1:$D$766,Main_OG!AL$1:AL$766,"")</f>
        <v>56026310</v>
      </c>
      <c r="AE240" s="47">
        <f>_xlfn.XLOOKUP($F240,Main_OG!$D$1:$D$766,Main_OG!AM$1:AM$766,"")</f>
        <v>0</v>
      </c>
      <c r="AF240" s="48">
        <f>_xlfn.XLOOKUP($F240,Main_OG!$D$1:$D$766,Main_OG!Z$1:Z$766,"")</f>
        <v>2.81</v>
      </c>
      <c r="AG240" s="48">
        <f>_xlfn.XLOOKUP($F240,Main_OG!$D$1:$D$766,Main_OG!AA$1:AA$766,"")</f>
        <v>2.25948627072199</v>
      </c>
      <c r="AH240" s="48">
        <f>_xlfn.XLOOKUP($F240,Main_OG!$D$1:$D$766,Main_OG!AB$1:AB$766,"")</f>
        <v>12.08771849023859</v>
      </c>
      <c r="AI240" s="48">
        <f>_xlfn.XLOOKUP($F240,Main_OG!$D$1:$D$766,Main_OG!AC$1:AC$766,"")</f>
        <v>3.3843619636206599</v>
      </c>
      <c r="AJ240" s="48">
        <f>_xlfn.XLOOKUP($F240,Main_OG!$D$1:$D$766,Main_OG!AD$1:AD$766,"")</f>
        <v>0.66963877086385626</v>
      </c>
    </row>
    <row r="241" spans="2:36" x14ac:dyDescent="0.35">
      <c r="B241" s="36" t="s">
        <v>1187</v>
      </c>
      <c r="C241" s="45" t="s">
        <v>858</v>
      </c>
      <c r="D241" s="45" t="s">
        <v>4379</v>
      </c>
      <c r="E241" s="36" t="s">
        <v>1187</v>
      </c>
      <c r="F241" s="36" t="str">
        <f t="shared" si="9"/>
        <v>2015_MT</v>
      </c>
      <c r="G241" s="45">
        <v>2015</v>
      </c>
      <c r="H241" s="45">
        <f>_xlfn.XLOOKUP(J241,Main_OG!$B$1:$B$766,Main_OG!$O$1:$O$766,"")</f>
        <v>0</v>
      </c>
      <c r="I241" s="45">
        <f>_xlfn.XLOOKUP(F241,Main_OG!$D$1:$D$766,Main_OG!$J$1:$J$766,"")</f>
        <v>0</v>
      </c>
      <c r="J241" s="45" t="s">
        <v>858</v>
      </c>
      <c r="K241" s="45" t="str">
        <f t="shared" si="10"/>
        <v>Avista Corp_MT</v>
      </c>
      <c r="L241" s="45" t="str">
        <f t="shared" si="11"/>
        <v>Avista Corp_MT</v>
      </c>
      <c r="M241" s="45" t="s">
        <v>1216</v>
      </c>
      <c r="N241" s="45">
        <v>0</v>
      </c>
      <c r="O241" s="45">
        <v>17</v>
      </c>
      <c r="P241" s="45">
        <v>0</v>
      </c>
      <c r="Q241" s="45">
        <v>9</v>
      </c>
      <c r="R241" s="45">
        <v>0</v>
      </c>
      <c r="S241" s="45">
        <v>522</v>
      </c>
      <c r="T241" s="45">
        <v>0</v>
      </c>
      <c r="U241" s="45">
        <v>167</v>
      </c>
      <c r="V241" s="45">
        <v>0</v>
      </c>
      <c r="W241" s="45">
        <v>9.5785441000000002</v>
      </c>
      <c r="X241" s="45">
        <v>0</v>
      </c>
      <c r="Y241" s="45">
        <v>8.9820358999999996</v>
      </c>
      <c r="Z241" s="46">
        <v>47765.599999999999</v>
      </c>
      <c r="AA241" s="46">
        <v>46307.156118061648</v>
      </c>
      <c r="AB241" s="47">
        <f>_xlfn.XLOOKUP($F241,Main_OG!$D$1:$D$766,Main_OG!AJ$1:AJ$766,"")</f>
        <v>20565408</v>
      </c>
      <c r="AC241" s="47">
        <f>_xlfn.XLOOKUP($F241,Main_OG!$D$1:$D$766,Main_OG!AK$1:AK$766,"")</f>
        <v>1888060</v>
      </c>
      <c r="AD241" s="47">
        <f>_xlfn.XLOOKUP($F241,Main_OG!$D$1:$D$766,Main_OG!AL$1:AL$766,"")</f>
        <v>13116040</v>
      </c>
      <c r="AE241" s="47">
        <f>_xlfn.XLOOKUP($F241,Main_OG!$D$1:$D$766,Main_OG!AM$1:AM$766,"")</f>
        <v>0</v>
      </c>
      <c r="AF241" s="48">
        <f>_xlfn.XLOOKUP($F241,Main_OG!$D$1:$D$766,Main_OG!Z$1:Z$766,"")</f>
        <v>1.77</v>
      </c>
      <c r="AG241" s="48">
        <f>_xlfn.XLOOKUP($F241,Main_OG!$D$1:$D$766,Main_OG!AA$1:AA$766,"")</f>
        <v>1.72</v>
      </c>
      <c r="AH241" s="48">
        <f>_xlfn.XLOOKUP($F241,Main_OG!$D$1:$D$766,Main_OG!AB$1:AB$766,"")</f>
        <v>12.08771849023859</v>
      </c>
      <c r="AI241" s="48">
        <f>_xlfn.XLOOKUP($F241,Main_OG!$D$1:$D$766,Main_OG!AC$1:AC$766,"")</f>
        <v>3.3843619636206599</v>
      </c>
      <c r="AJ241" s="48">
        <f>_xlfn.XLOOKUP($F241,Main_OG!$D$1:$D$766,Main_OG!AD$1:AD$766,"")</f>
        <v>0.66963877086385626</v>
      </c>
    </row>
    <row r="242" spans="2:36" x14ac:dyDescent="0.35">
      <c r="B242" s="36" t="s">
        <v>1187</v>
      </c>
      <c r="C242" s="45" t="s">
        <v>182</v>
      </c>
      <c r="D242" s="45" t="s">
        <v>4379</v>
      </c>
      <c r="E242" s="36" t="s">
        <v>1187</v>
      </c>
      <c r="F242" s="36" t="str">
        <f t="shared" si="9"/>
        <v>2015_WA</v>
      </c>
      <c r="G242" s="45">
        <v>2015</v>
      </c>
      <c r="H242" s="45">
        <f>_xlfn.XLOOKUP(J242,Main_OG!$B$1:$B$766,Main_OG!$O$1:$O$766,"")</f>
        <v>0</v>
      </c>
      <c r="I242" s="45">
        <f>_xlfn.XLOOKUP(F242,Main_OG!$D$1:$D$766,Main_OG!$J$1:$J$766,"")</f>
        <v>1</v>
      </c>
      <c r="J242" s="45" t="s">
        <v>182</v>
      </c>
      <c r="K242" s="45" t="str">
        <f t="shared" si="10"/>
        <v>Avista Corp_WA</v>
      </c>
      <c r="L242" s="45" t="str">
        <f t="shared" si="11"/>
        <v>Avista Corp_WA</v>
      </c>
      <c r="M242" s="45" t="s">
        <v>1217</v>
      </c>
      <c r="N242" s="45">
        <v>0</v>
      </c>
      <c r="O242" s="45">
        <v>25192</v>
      </c>
      <c r="P242" s="45">
        <v>899</v>
      </c>
      <c r="Q242" s="45">
        <v>220344</v>
      </c>
      <c r="R242" s="45">
        <v>0</v>
      </c>
      <c r="S242" s="45">
        <v>2208597</v>
      </c>
      <c r="T242" s="45">
        <v>989648</v>
      </c>
      <c r="U242" s="45">
        <v>2424536</v>
      </c>
      <c r="V242" s="45">
        <v>0</v>
      </c>
      <c r="W242" s="45">
        <v>10.140601</v>
      </c>
      <c r="X242" s="45">
        <v>6.3887362000000003</v>
      </c>
      <c r="Y242" s="45">
        <v>9.3515625</v>
      </c>
      <c r="Z242" s="46">
        <v>476715.4</v>
      </c>
      <c r="AA242" s="46">
        <v>66512.670693945984</v>
      </c>
      <c r="AB242" s="47">
        <f>_xlfn.XLOOKUP($F242,Main_OG!$D$1:$D$766,Main_OG!AJ$1:AJ$766,"")</f>
        <v>6828000</v>
      </c>
      <c r="AC242" s="47">
        <f>_xlfn.XLOOKUP($F242,Main_OG!$D$1:$D$766,Main_OG!AK$1:AK$766,"")</f>
        <v>75146</v>
      </c>
      <c r="AD242" s="47">
        <f>_xlfn.XLOOKUP($F242,Main_OG!$D$1:$D$766,Main_OG!AL$1:AL$766,"")</f>
        <v>190122390</v>
      </c>
      <c r="AE242" s="47">
        <f>_xlfn.XLOOKUP($F242,Main_OG!$D$1:$D$766,Main_OG!AM$1:AM$766,"")</f>
        <v>8160912</v>
      </c>
      <c r="AF242" s="48">
        <f>_xlfn.XLOOKUP($F242,Main_OG!$D$1:$D$766,Main_OG!Z$1:Z$766,"")</f>
        <v>0</v>
      </c>
      <c r="AG242" s="48">
        <f>_xlfn.XLOOKUP($F242,Main_OG!$D$1:$D$766,Main_OG!AA$1:AA$766,"")</f>
        <v>2.25948627072199</v>
      </c>
      <c r="AH242" s="48">
        <f>_xlfn.XLOOKUP($F242,Main_OG!$D$1:$D$766,Main_OG!AB$1:AB$766,"")</f>
        <v>12.08771849023859</v>
      </c>
      <c r="AI242" s="48">
        <f>_xlfn.XLOOKUP($F242,Main_OG!$D$1:$D$766,Main_OG!AC$1:AC$766,"")</f>
        <v>3.3843619636206599</v>
      </c>
      <c r="AJ242" s="48">
        <f>_xlfn.XLOOKUP($F242,Main_OG!$D$1:$D$766,Main_OG!AD$1:AD$766,"")</f>
        <v>0.66963877086385626</v>
      </c>
    </row>
    <row r="243" spans="2:36" x14ac:dyDescent="0.35">
      <c r="B243" s="36" t="s">
        <v>1187</v>
      </c>
      <c r="C243" s="45" t="s">
        <v>717</v>
      </c>
      <c r="D243" s="45" t="s">
        <v>4379</v>
      </c>
      <c r="E243" s="36" t="s">
        <v>1187</v>
      </c>
      <c r="F243" s="36" t="str">
        <f t="shared" si="9"/>
        <v>2016_ID</v>
      </c>
      <c r="G243" s="45">
        <v>2016</v>
      </c>
      <c r="H243" s="45">
        <f>_xlfn.XLOOKUP(J243,Main_OG!$B$1:$B$766,Main_OG!$O$1:$O$766,"")</f>
        <v>0</v>
      </c>
      <c r="I243" s="45">
        <f>_xlfn.XLOOKUP(F243,Main_OG!$D$1:$D$766,Main_OG!$J$1:$J$766,"")</f>
        <v>1</v>
      </c>
      <c r="J243" s="45" t="s">
        <v>717</v>
      </c>
      <c r="K243" s="45" t="str">
        <f t="shared" si="10"/>
        <v>Avista Corp_ID</v>
      </c>
      <c r="L243" s="45" t="str">
        <f t="shared" si="11"/>
        <v>Avista Corp_ID</v>
      </c>
      <c r="M243" s="45" t="s">
        <v>1218</v>
      </c>
      <c r="N243" s="45">
        <v>0</v>
      </c>
      <c r="O243" s="45">
        <v>17535</v>
      </c>
      <c r="P243" s="45">
        <v>434</v>
      </c>
      <c r="Q243" s="45">
        <v>111508</v>
      </c>
      <c r="R243" s="45">
        <v>0</v>
      </c>
      <c r="S243" s="45">
        <v>1014932</v>
      </c>
      <c r="T243" s="45">
        <v>772244</v>
      </c>
      <c r="U243" s="45">
        <v>1143047</v>
      </c>
      <c r="V243" s="45">
        <v>0</v>
      </c>
      <c r="W243" s="45">
        <v>8.9047148000000007</v>
      </c>
      <c r="X243" s="45">
        <v>5.7181537999999996</v>
      </c>
      <c r="Y243" s="45">
        <v>9.5435096000000001</v>
      </c>
      <c r="Z243" s="46">
        <v>70442.5</v>
      </c>
      <c r="AA243" s="46">
        <v>41829.568964083905</v>
      </c>
      <c r="AB243" s="47">
        <f>_xlfn.XLOOKUP($F243,Main_OG!$D$1:$D$766,Main_OG!AJ$1:AJ$766,"")</f>
        <v>12842</v>
      </c>
      <c r="AC243" s="47">
        <f>_xlfn.XLOOKUP($F243,Main_OG!$D$1:$D$766,Main_OG!AK$1:AK$766,"")</f>
        <v>322</v>
      </c>
      <c r="AD243" s="47">
        <f>_xlfn.XLOOKUP($F243,Main_OG!$D$1:$D$766,Main_OG!AL$1:AL$766,"")</f>
        <v>48195822</v>
      </c>
      <c r="AE243" s="47">
        <f>_xlfn.XLOOKUP($F243,Main_OG!$D$1:$D$766,Main_OG!AM$1:AM$766,"")</f>
        <v>0</v>
      </c>
      <c r="AF243" s="48">
        <f>_xlfn.XLOOKUP($F243,Main_OG!$D$1:$D$766,Main_OG!Z$1:Z$766,"")</f>
        <v>0</v>
      </c>
      <c r="AG243" s="48">
        <f>_xlfn.XLOOKUP($F243,Main_OG!$D$1:$D$766,Main_OG!AA$1:AA$766,"")</f>
        <v>2.2143440282408582</v>
      </c>
      <c r="AH243" s="48">
        <f>_xlfn.XLOOKUP($F243,Main_OG!$D$1:$D$766,Main_OG!AB$1:AB$766,"")</f>
        <v>11.309272049594229</v>
      </c>
      <c r="AI243" s="48">
        <f>_xlfn.XLOOKUP($F243,Main_OG!$D$1:$D$766,Main_OG!AC$1:AC$766,"")</f>
        <v>3.2924726584307722</v>
      </c>
      <c r="AJ243" s="48">
        <f>_xlfn.XLOOKUP($F243,Main_OG!$D$1:$D$766,Main_OG!AD$1:AD$766,"")</f>
        <v>0.65636700530415037</v>
      </c>
    </row>
    <row r="244" spans="2:36" x14ac:dyDescent="0.35">
      <c r="B244" s="36" t="s">
        <v>1187</v>
      </c>
      <c r="C244" s="45" t="s">
        <v>858</v>
      </c>
      <c r="D244" s="45" t="s">
        <v>4379</v>
      </c>
      <c r="E244" s="36" t="s">
        <v>1187</v>
      </c>
      <c r="F244" s="36" t="str">
        <f t="shared" si="9"/>
        <v>2016_MT</v>
      </c>
      <c r="G244" s="45">
        <v>2016</v>
      </c>
      <c r="H244" s="45">
        <f>_xlfn.XLOOKUP(J244,Main_OG!$B$1:$B$766,Main_OG!$O$1:$O$766,"")</f>
        <v>0</v>
      </c>
      <c r="I244" s="45">
        <f>_xlfn.XLOOKUP(F244,Main_OG!$D$1:$D$766,Main_OG!$J$1:$J$766,"")</f>
        <v>0</v>
      </c>
      <c r="J244" s="45" t="s">
        <v>858</v>
      </c>
      <c r="K244" s="45" t="str">
        <f t="shared" si="10"/>
        <v>Avista Corp_MT</v>
      </c>
      <c r="L244" s="45" t="str">
        <f t="shared" si="11"/>
        <v>Avista Corp_MT</v>
      </c>
      <c r="M244" s="45" t="s">
        <v>1219</v>
      </c>
      <c r="N244" s="45">
        <v>0</v>
      </c>
      <c r="O244" s="45">
        <v>22</v>
      </c>
      <c r="P244" s="45">
        <v>0</v>
      </c>
      <c r="Q244" s="45">
        <v>9</v>
      </c>
      <c r="R244" s="45">
        <v>0</v>
      </c>
      <c r="S244" s="45">
        <v>586</v>
      </c>
      <c r="T244" s="45">
        <v>0</v>
      </c>
      <c r="U244" s="45">
        <v>199</v>
      </c>
      <c r="V244" s="45">
        <v>0</v>
      </c>
      <c r="W244" s="45">
        <v>9.6757679000000003</v>
      </c>
      <c r="X244" s="45">
        <v>0</v>
      </c>
      <c r="Y244" s="45">
        <v>8.6934673</v>
      </c>
      <c r="Z244" s="46">
        <v>47189.599999999999</v>
      </c>
      <c r="AA244" s="46">
        <v>45281.570465303506</v>
      </c>
      <c r="AB244" s="47">
        <f>_xlfn.XLOOKUP($F244,Main_OG!$D$1:$D$766,Main_OG!AJ$1:AJ$766,"")</f>
        <v>18661668</v>
      </c>
      <c r="AC244" s="47">
        <f>_xlfn.XLOOKUP($F244,Main_OG!$D$1:$D$766,Main_OG!AK$1:AK$766,"")</f>
        <v>1678030</v>
      </c>
      <c r="AD244" s="47">
        <f>_xlfn.XLOOKUP($F244,Main_OG!$D$1:$D$766,Main_OG!AL$1:AL$766,"")</f>
        <v>10764496</v>
      </c>
      <c r="AE244" s="47">
        <f>_xlfn.XLOOKUP($F244,Main_OG!$D$1:$D$766,Main_OG!AM$1:AM$766,"")</f>
        <v>0</v>
      </c>
      <c r="AF244" s="48">
        <f>_xlfn.XLOOKUP($F244,Main_OG!$D$1:$D$766,Main_OG!Z$1:Z$766,"")</f>
        <v>0</v>
      </c>
      <c r="AG244" s="48">
        <f>_xlfn.XLOOKUP($F244,Main_OG!$D$1:$D$766,Main_OG!AA$1:AA$766,"")</f>
        <v>2.2143440282408582</v>
      </c>
      <c r="AH244" s="48">
        <f>_xlfn.XLOOKUP($F244,Main_OG!$D$1:$D$766,Main_OG!AB$1:AB$766,"")</f>
        <v>11.309272049594229</v>
      </c>
      <c r="AI244" s="48">
        <f>_xlfn.XLOOKUP($F244,Main_OG!$D$1:$D$766,Main_OG!AC$1:AC$766,"")</f>
        <v>3.2924726584307722</v>
      </c>
      <c r="AJ244" s="48">
        <f>_xlfn.XLOOKUP($F244,Main_OG!$D$1:$D$766,Main_OG!AD$1:AD$766,"")</f>
        <v>0.65636700530415037</v>
      </c>
    </row>
    <row r="245" spans="2:36" x14ac:dyDescent="0.35">
      <c r="B245" s="36" t="s">
        <v>1187</v>
      </c>
      <c r="C245" s="45" t="s">
        <v>182</v>
      </c>
      <c r="D245" s="45" t="s">
        <v>4379</v>
      </c>
      <c r="E245" s="36" t="s">
        <v>1187</v>
      </c>
      <c r="F245" s="36" t="str">
        <f t="shared" si="9"/>
        <v>2016_WA</v>
      </c>
      <c r="G245" s="45">
        <v>2016</v>
      </c>
      <c r="H245" s="45">
        <f>_xlfn.XLOOKUP(J245,Main_OG!$B$1:$B$766,Main_OG!$O$1:$O$766,"")</f>
        <v>0</v>
      </c>
      <c r="I245" s="45">
        <f>_xlfn.XLOOKUP(F245,Main_OG!$D$1:$D$766,Main_OG!$J$1:$J$766,"")</f>
        <v>1</v>
      </c>
      <c r="J245" s="45" t="s">
        <v>182</v>
      </c>
      <c r="K245" s="45" t="str">
        <f t="shared" si="10"/>
        <v>Avista Corp_WA</v>
      </c>
      <c r="L245" s="45" t="str">
        <f t="shared" si="11"/>
        <v>Avista Corp_WA</v>
      </c>
      <c r="M245" s="45" t="s">
        <v>1220</v>
      </c>
      <c r="N245" s="45">
        <v>0</v>
      </c>
      <c r="O245" s="45">
        <v>25054</v>
      </c>
      <c r="P245" s="45">
        <v>894</v>
      </c>
      <c r="Q245" s="45">
        <v>221829</v>
      </c>
      <c r="R245" s="45">
        <v>0</v>
      </c>
      <c r="S245" s="45">
        <v>2202857</v>
      </c>
      <c r="T245" s="45">
        <v>991004</v>
      </c>
      <c r="U245" s="45">
        <v>2384461</v>
      </c>
      <c r="V245" s="45">
        <v>0</v>
      </c>
      <c r="W245" s="45">
        <v>10.170197</v>
      </c>
      <c r="X245" s="45">
        <v>6.3711245999999999</v>
      </c>
      <c r="Y245" s="45">
        <v>9.6502438000000001</v>
      </c>
      <c r="Z245" s="46">
        <v>495724.9</v>
      </c>
      <c r="AA245" s="46">
        <v>67907.883343486363</v>
      </c>
      <c r="AB245" s="47">
        <f>_xlfn.XLOOKUP($F245,Main_OG!$D$1:$D$766,Main_OG!AJ$1:AJ$766,"")</f>
        <v>6166854</v>
      </c>
      <c r="AC245" s="47">
        <f>_xlfn.XLOOKUP($F245,Main_OG!$D$1:$D$766,Main_OG!AK$1:AK$766,"")</f>
        <v>64740</v>
      </c>
      <c r="AD245" s="47">
        <f>_xlfn.XLOOKUP($F245,Main_OG!$D$1:$D$766,Main_OG!AL$1:AL$766,"")</f>
        <v>154788408</v>
      </c>
      <c r="AE245" s="47">
        <f>_xlfn.XLOOKUP($F245,Main_OG!$D$1:$D$766,Main_OG!AM$1:AM$766,"")</f>
        <v>9625622</v>
      </c>
      <c r="AF245" s="48">
        <f>_xlfn.XLOOKUP($F245,Main_OG!$D$1:$D$766,Main_OG!Z$1:Z$766,"")</f>
        <v>0</v>
      </c>
      <c r="AG245" s="48">
        <f>_xlfn.XLOOKUP($F245,Main_OG!$D$1:$D$766,Main_OG!AA$1:AA$766,"")</f>
        <v>2.2143440282408582</v>
      </c>
      <c r="AH245" s="48">
        <f>_xlfn.XLOOKUP($F245,Main_OG!$D$1:$D$766,Main_OG!AB$1:AB$766,"")</f>
        <v>12.29</v>
      </c>
      <c r="AI245" s="48">
        <f>_xlfn.XLOOKUP($F245,Main_OG!$D$1:$D$766,Main_OG!AC$1:AC$766,"")</f>
        <v>3.2924726584307722</v>
      </c>
      <c r="AJ245" s="48">
        <f>_xlfn.XLOOKUP($F245,Main_OG!$D$1:$D$766,Main_OG!AD$1:AD$766,"")</f>
        <v>0.65636700530415037</v>
      </c>
    </row>
    <row r="246" spans="2:36" x14ac:dyDescent="0.35">
      <c r="B246" s="36" t="s">
        <v>1187</v>
      </c>
      <c r="C246" s="45" t="s">
        <v>717</v>
      </c>
      <c r="D246" s="45" t="s">
        <v>4379</v>
      </c>
      <c r="E246" s="36" t="s">
        <v>1187</v>
      </c>
      <c r="F246" s="36" t="str">
        <f t="shared" si="9"/>
        <v>2017_ID</v>
      </c>
      <c r="G246" s="45">
        <v>2017</v>
      </c>
      <c r="H246" s="45">
        <f>_xlfn.XLOOKUP(J246,Main_OG!$B$1:$B$766,Main_OG!$O$1:$O$766,"")</f>
        <v>0</v>
      </c>
      <c r="I246" s="45">
        <f>_xlfn.XLOOKUP(F246,Main_OG!$D$1:$D$766,Main_OG!$J$1:$J$766,"")</f>
        <v>1</v>
      </c>
      <c r="J246" s="45" t="s">
        <v>717</v>
      </c>
      <c r="K246" s="45" t="str">
        <f t="shared" si="10"/>
        <v>Avista Corp_ID</v>
      </c>
      <c r="L246" s="45" t="str">
        <f t="shared" si="11"/>
        <v>Avista Corp_ID</v>
      </c>
      <c r="M246" s="45" t="s">
        <v>1221</v>
      </c>
      <c r="N246" s="45">
        <v>0</v>
      </c>
      <c r="O246" s="45">
        <v>17724</v>
      </c>
      <c r="P246" s="45">
        <v>434</v>
      </c>
      <c r="Q246" s="45">
        <v>113236</v>
      </c>
      <c r="R246" s="45">
        <v>0</v>
      </c>
      <c r="S246" s="45">
        <v>1033964</v>
      </c>
      <c r="T246" s="45">
        <v>815034</v>
      </c>
      <c r="U246" s="45">
        <v>1243422</v>
      </c>
      <c r="V246" s="45">
        <v>0</v>
      </c>
      <c r="W246" s="45">
        <v>9.1288575000000005</v>
      </c>
      <c r="X246" s="45">
        <v>5.7203625999999996</v>
      </c>
      <c r="Y246" s="45">
        <v>9.8691674999999996</v>
      </c>
      <c r="Z246" s="46">
        <v>72935.100000000006</v>
      </c>
      <c r="AA246" s="46">
        <v>42410.415497646456</v>
      </c>
      <c r="AB246" s="47">
        <f>_xlfn.XLOOKUP($F246,Main_OG!$D$1:$D$766,Main_OG!AJ$1:AJ$766,"")</f>
        <v>10450</v>
      </c>
      <c r="AC246" s="47">
        <f>_xlfn.XLOOKUP($F246,Main_OG!$D$1:$D$766,Main_OG!AK$1:AK$766,"")</f>
        <v>306</v>
      </c>
      <c r="AD246" s="47">
        <f>_xlfn.XLOOKUP($F246,Main_OG!$D$1:$D$766,Main_OG!AL$1:AL$766,"")</f>
        <v>43387946</v>
      </c>
      <c r="AE246" s="47">
        <f>_xlfn.XLOOKUP($F246,Main_OG!$D$1:$D$766,Main_OG!AM$1:AM$766,"")</f>
        <v>0</v>
      </c>
      <c r="AF246" s="48">
        <f>_xlfn.XLOOKUP($F246,Main_OG!$D$1:$D$766,Main_OG!Z$1:Z$766,"")</f>
        <v>0</v>
      </c>
      <c r="AG246" s="48">
        <f>_xlfn.XLOOKUP($F246,Main_OG!$D$1:$D$766,Main_OG!AA$1:AA$766,"")</f>
        <v>2.1875855044172008</v>
      </c>
      <c r="AH246" s="48">
        <f>_xlfn.XLOOKUP($F246,Main_OG!$D$1:$D$766,Main_OG!AB$1:AB$766,"")</f>
        <v>14.73443638842941</v>
      </c>
      <c r="AI246" s="48">
        <f>_xlfn.XLOOKUP($F246,Main_OG!$D$1:$D$766,Main_OG!AC$1:AC$766,"")</f>
        <v>3.7243523928232452</v>
      </c>
      <c r="AJ246" s="48">
        <f>_xlfn.XLOOKUP($F246,Main_OG!$D$1:$D$766,Main_OG!AD$1:AD$766,"")</f>
        <v>0.62802788237371954</v>
      </c>
    </row>
    <row r="247" spans="2:36" x14ac:dyDescent="0.35">
      <c r="B247" s="36" t="s">
        <v>1187</v>
      </c>
      <c r="C247" s="45" t="s">
        <v>858</v>
      </c>
      <c r="D247" s="45" t="s">
        <v>4379</v>
      </c>
      <c r="E247" s="36" t="s">
        <v>1187</v>
      </c>
      <c r="F247" s="36" t="str">
        <f t="shared" si="9"/>
        <v>2017_MT</v>
      </c>
      <c r="G247" s="45">
        <v>2017</v>
      </c>
      <c r="H247" s="45">
        <f>_xlfn.XLOOKUP(J247,Main_OG!$B$1:$B$766,Main_OG!$O$1:$O$766,"")</f>
        <v>0</v>
      </c>
      <c r="I247" s="45">
        <f>_xlfn.XLOOKUP(F247,Main_OG!$D$1:$D$766,Main_OG!$J$1:$J$766,"")</f>
        <v>0</v>
      </c>
      <c r="J247" s="45" t="s">
        <v>858</v>
      </c>
      <c r="K247" s="45" t="str">
        <f t="shared" si="10"/>
        <v>Avista Corp_MT</v>
      </c>
      <c r="L247" s="45" t="str">
        <f t="shared" si="11"/>
        <v>Avista Corp_MT</v>
      </c>
      <c r="M247" s="45" t="s">
        <v>1222</v>
      </c>
      <c r="N247" s="45">
        <v>0</v>
      </c>
      <c r="O247" s="45">
        <v>27</v>
      </c>
      <c r="P247" s="45">
        <v>0</v>
      </c>
      <c r="Q247" s="45">
        <v>9</v>
      </c>
      <c r="R247" s="45">
        <v>0</v>
      </c>
      <c r="S247" s="45">
        <v>737</v>
      </c>
      <c r="T247" s="45">
        <v>0</v>
      </c>
      <c r="U247" s="45">
        <v>219</v>
      </c>
      <c r="V247" s="45">
        <v>0</v>
      </c>
      <c r="W247" s="45">
        <v>9.3487109999999998</v>
      </c>
      <c r="X247" s="45">
        <v>0</v>
      </c>
      <c r="Y247" s="45">
        <v>8.6757991000000008</v>
      </c>
      <c r="Z247" s="46">
        <v>48470.5</v>
      </c>
      <c r="AA247" s="46">
        <v>45993.213532701622</v>
      </c>
      <c r="AB247" s="47">
        <f>_xlfn.XLOOKUP($F247,Main_OG!$D$1:$D$766,Main_OG!AJ$1:AJ$766,"")</f>
        <v>17892638</v>
      </c>
      <c r="AC247" s="47">
        <f>_xlfn.XLOOKUP($F247,Main_OG!$D$1:$D$766,Main_OG!AK$1:AK$766,"")</f>
        <v>1679784</v>
      </c>
      <c r="AD247" s="47">
        <f>_xlfn.XLOOKUP($F247,Main_OG!$D$1:$D$766,Main_OG!AL$1:AL$766,"")</f>
        <v>9412532</v>
      </c>
      <c r="AE247" s="47">
        <f>_xlfn.XLOOKUP($F247,Main_OG!$D$1:$D$766,Main_OG!AM$1:AM$766,"")</f>
        <v>0</v>
      </c>
      <c r="AF247" s="48">
        <f>_xlfn.XLOOKUP($F247,Main_OG!$D$1:$D$766,Main_OG!Z$1:Z$766,"")</f>
        <v>0</v>
      </c>
      <c r="AG247" s="48">
        <f>_xlfn.XLOOKUP($F247,Main_OG!$D$1:$D$766,Main_OG!AA$1:AA$766,"")</f>
        <v>2.1875855044172008</v>
      </c>
      <c r="AH247" s="48">
        <f>_xlfn.XLOOKUP($F247,Main_OG!$D$1:$D$766,Main_OG!AB$1:AB$766,"")</f>
        <v>14.73443638842941</v>
      </c>
      <c r="AI247" s="48">
        <f>_xlfn.XLOOKUP($F247,Main_OG!$D$1:$D$766,Main_OG!AC$1:AC$766,"")</f>
        <v>1.78</v>
      </c>
      <c r="AJ247" s="48">
        <f>_xlfn.XLOOKUP($F247,Main_OG!$D$1:$D$766,Main_OG!AD$1:AD$766,"")</f>
        <v>0.62802788237371954</v>
      </c>
    </row>
    <row r="248" spans="2:36" x14ac:dyDescent="0.35">
      <c r="B248" s="36" t="s">
        <v>1187</v>
      </c>
      <c r="C248" s="45" t="s">
        <v>182</v>
      </c>
      <c r="D248" s="45" t="s">
        <v>4379</v>
      </c>
      <c r="E248" s="36" t="s">
        <v>1187</v>
      </c>
      <c r="F248" s="36" t="str">
        <f t="shared" si="9"/>
        <v>2017_WA</v>
      </c>
      <c r="G248" s="45">
        <v>2017</v>
      </c>
      <c r="H248" s="45">
        <f>_xlfn.XLOOKUP(J248,Main_OG!$B$1:$B$766,Main_OG!$O$1:$O$766,"")</f>
        <v>0</v>
      </c>
      <c r="I248" s="45">
        <f>_xlfn.XLOOKUP(F248,Main_OG!$D$1:$D$766,Main_OG!$J$1:$J$766,"")</f>
        <v>1</v>
      </c>
      <c r="J248" s="45" t="s">
        <v>182</v>
      </c>
      <c r="K248" s="45" t="str">
        <f t="shared" si="10"/>
        <v>Avista Corp_WA</v>
      </c>
      <c r="L248" s="45" t="str">
        <f t="shared" si="11"/>
        <v>Avista Corp_WA</v>
      </c>
      <c r="M248" s="45" t="s">
        <v>1223</v>
      </c>
      <c r="N248" s="45">
        <v>0</v>
      </c>
      <c r="O248" s="45">
        <v>25266</v>
      </c>
      <c r="P248" s="45">
        <v>886</v>
      </c>
      <c r="Q248" s="45">
        <v>224696</v>
      </c>
      <c r="R248" s="45">
        <v>0</v>
      </c>
      <c r="S248" s="45">
        <v>2220877</v>
      </c>
      <c r="T248" s="45">
        <v>999697</v>
      </c>
      <c r="U248" s="45">
        <v>2596776</v>
      </c>
      <c r="V248" s="45">
        <v>0</v>
      </c>
      <c r="W248" s="45">
        <v>10.174588999999999</v>
      </c>
      <c r="X248" s="45">
        <v>6.4379007000000001</v>
      </c>
      <c r="Y248" s="45">
        <v>9.9692503000000006</v>
      </c>
      <c r="Z248" s="46">
        <v>527169.4</v>
      </c>
      <c r="AA248" s="46">
        <v>70971.038985044463</v>
      </c>
      <c r="AB248" s="47">
        <f>_xlfn.XLOOKUP($F248,Main_OG!$D$1:$D$766,Main_OG!AJ$1:AJ$766,"")</f>
        <v>7260888</v>
      </c>
      <c r="AC248" s="47">
        <f>_xlfn.XLOOKUP($F248,Main_OG!$D$1:$D$766,Main_OG!AK$1:AK$766,"")</f>
        <v>75606</v>
      </c>
      <c r="AD248" s="47">
        <f>_xlfn.XLOOKUP($F248,Main_OG!$D$1:$D$766,Main_OG!AL$1:AL$766,"")</f>
        <v>153256680</v>
      </c>
      <c r="AE248" s="47">
        <f>_xlfn.XLOOKUP($F248,Main_OG!$D$1:$D$766,Main_OG!AM$1:AM$766,"")</f>
        <v>8128259</v>
      </c>
      <c r="AF248" s="48">
        <f>_xlfn.XLOOKUP($F248,Main_OG!$D$1:$D$766,Main_OG!Z$1:Z$766,"")</f>
        <v>2.2999999999999998</v>
      </c>
      <c r="AG248" s="48">
        <f>_xlfn.XLOOKUP($F248,Main_OG!$D$1:$D$766,Main_OG!AA$1:AA$766,"")</f>
        <v>2.1875855044172008</v>
      </c>
      <c r="AH248" s="48">
        <f>_xlfn.XLOOKUP($F248,Main_OG!$D$1:$D$766,Main_OG!AB$1:AB$766,"")</f>
        <v>14.73443638842941</v>
      </c>
      <c r="AI248" s="48">
        <f>_xlfn.XLOOKUP($F248,Main_OG!$D$1:$D$766,Main_OG!AC$1:AC$766,"")</f>
        <v>3.37</v>
      </c>
      <c r="AJ248" s="48">
        <f>_xlfn.XLOOKUP($F248,Main_OG!$D$1:$D$766,Main_OG!AD$1:AD$766,"")</f>
        <v>0.62802788237371954</v>
      </c>
    </row>
    <row r="249" spans="2:36" x14ac:dyDescent="0.35">
      <c r="B249" s="36" t="s">
        <v>1187</v>
      </c>
      <c r="C249" s="45" t="s">
        <v>717</v>
      </c>
      <c r="D249" s="45" t="s">
        <v>4379</v>
      </c>
      <c r="E249" s="36" t="s">
        <v>1187</v>
      </c>
      <c r="F249" s="36" t="str">
        <f t="shared" si="9"/>
        <v>2018_ID</v>
      </c>
      <c r="G249" s="45">
        <v>2018</v>
      </c>
      <c r="H249" s="45">
        <f>_xlfn.XLOOKUP(J249,Main_OG!$B$1:$B$766,Main_OG!$O$1:$O$766,"")</f>
        <v>0</v>
      </c>
      <c r="I249" s="45">
        <f>_xlfn.XLOOKUP(F249,Main_OG!$D$1:$D$766,Main_OG!$J$1:$J$766,"")</f>
        <v>1</v>
      </c>
      <c r="J249" s="45" t="s">
        <v>717</v>
      </c>
      <c r="K249" s="45" t="str">
        <f t="shared" si="10"/>
        <v>Avista Corp_ID</v>
      </c>
      <c r="L249" s="45" t="str">
        <f t="shared" si="11"/>
        <v>Avista Corp_ID</v>
      </c>
      <c r="M249" s="45" t="s">
        <v>1224</v>
      </c>
      <c r="N249" s="45">
        <v>0</v>
      </c>
      <c r="O249" s="45">
        <v>17860</v>
      </c>
      <c r="P249" s="45">
        <v>419</v>
      </c>
      <c r="Q249" s="45">
        <v>115122</v>
      </c>
      <c r="R249" s="45">
        <v>0</v>
      </c>
      <c r="S249" s="45">
        <v>1009257</v>
      </c>
      <c r="T249" s="45">
        <v>786238</v>
      </c>
      <c r="U249" s="45">
        <v>1182924</v>
      </c>
      <c r="V249" s="45">
        <v>0</v>
      </c>
      <c r="W249" s="45">
        <v>9.4232688000000007</v>
      </c>
      <c r="X249" s="45">
        <v>5.739865</v>
      </c>
      <c r="Y249" s="45">
        <v>10.193892</v>
      </c>
      <c r="Z249" s="46">
        <v>77652.100000000006</v>
      </c>
      <c r="AA249" s="46">
        <v>44320.102918027434</v>
      </c>
      <c r="AB249" s="47">
        <f>_xlfn.XLOOKUP($F249,Main_OG!$D$1:$D$766,Main_OG!AJ$1:AJ$766,"")</f>
        <v>8896</v>
      </c>
      <c r="AC249" s="47">
        <f>_xlfn.XLOOKUP($F249,Main_OG!$D$1:$D$766,Main_OG!AK$1:AK$766,"")</f>
        <v>186</v>
      </c>
      <c r="AD249" s="47">
        <f>_xlfn.XLOOKUP($F249,Main_OG!$D$1:$D$766,Main_OG!AL$1:AL$766,"")</f>
        <v>48542996</v>
      </c>
      <c r="AE249" s="47">
        <f>_xlfn.XLOOKUP($F249,Main_OG!$D$1:$D$766,Main_OG!AM$1:AM$766,"")</f>
        <v>0</v>
      </c>
      <c r="AF249" s="48">
        <f>_xlfn.XLOOKUP($F249,Main_OG!$D$1:$D$766,Main_OG!Z$1:Z$766,"")</f>
        <v>0</v>
      </c>
      <c r="AG249" s="48">
        <f>_xlfn.XLOOKUP($F249,Main_OG!$D$1:$D$766,Main_OG!AA$1:AA$766,"")</f>
        <v>2.1875855044172008</v>
      </c>
      <c r="AH249" s="48">
        <f>_xlfn.XLOOKUP($F249,Main_OG!$D$1:$D$766,Main_OG!AB$1:AB$766,"")</f>
        <v>18.21</v>
      </c>
      <c r="AI249" s="48">
        <f>_xlfn.XLOOKUP($F249,Main_OG!$D$1:$D$766,Main_OG!AC$1:AC$766,"")</f>
        <v>3.8713752811270652</v>
      </c>
      <c r="AJ249" s="48">
        <f>_xlfn.XLOOKUP($F249,Main_OG!$D$1:$D$766,Main_OG!AD$1:AD$766,"")</f>
        <v>0.62810595158289428</v>
      </c>
    </row>
    <row r="250" spans="2:36" x14ac:dyDescent="0.35">
      <c r="B250" s="36" t="s">
        <v>1187</v>
      </c>
      <c r="C250" s="45" t="s">
        <v>858</v>
      </c>
      <c r="D250" s="45" t="s">
        <v>4379</v>
      </c>
      <c r="E250" s="36" t="s">
        <v>1187</v>
      </c>
      <c r="F250" s="36" t="str">
        <f t="shared" si="9"/>
        <v>2018_MT</v>
      </c>
      <c r="G250" s="45">
        <v>2018</v>
      </c>
      <c r="H250" s="45">
        <f>_xlfn.XLOOKUP(J250,Main_OG!$B$1:$B$766,Main_OG!$O$1:$O$766,"")</f>
        <v>0</v>
      </c>
      <c r="I250" s="45">
        <f>_xlfn.XLOOKUP(F250,Main_OG!$D$1:$D$766,Main_OG!$J$1:$J$766,"")</f>
        <v>0</v>
      </c>
      <c r="J250" s="45" t="s">
        <v>858</v>
      </c>
      <c r="K250" s="45" t="str">
        <f t="shared" si="10"/>
        <v>Avista Corp_MT</v>
      </c>
      <c r="L250" s="45" t="str">
        <f t="shared" si="11"/>
        <v>Avista Corp_MT</v>
      </c>
      <c r="M250" s="45" t="s">
        <v>1225</v>
      </c>
      <c r="N250" s="45">
        <v>0</v>
      </c>
      <c r="O250" s="45">
        <v>21</v>
      </c>
      <c r="P250" s="45">
        <v>0</v>
      </c>
      <c r="Q250" s="45">
        <v>8</v>
      </c>
      <c r="R250" s="45">
        <v>0</v>
      </c>
      <c r="S250" s="45">
        <v>858</v>
      </c>
      <c r="T250" s="45">
        <v>0</v>
      </c>
      <c r="U250" s="45">
        <v>200</v>
      </c>
      <c r="V250" s="45">
        <v>0</v>
      </c>
      <c r="W250" s="45">
        <v>9.3240093000000002</v>
      </c>
      <c r="X250" s="45">
        <v>0</v>
      </c>
      <c r="Y250" s="45">
        <v>9</v>
      </c>
      <c r="Z250" s="46">
        <v>49455</v>
      </c>
      <c r="AA250" s="46">
        <v>46575.778523249748</v>
      </c>
      <c r="AB250" s="47">
        <f>_xlfn.XLOOKUP($F250,Main_OG!$D$1:$D$766,Main_OG!AJ$1:AJ$766,"")</f>
        <v>17476978</v>
      </c>
      <c r="AC250" s="47">
        <f>_xlfn.XLOOKUP($F250,Main_OG!$D$1:$D$766,Main_OG!AK$1:AK$766,"")</f>
        <v>1613418</v>
      </c>
      <c r="AD250" s="47">
        <f>_xlfn.XLOOKUP($F250,Main_OG!$D$1:$D$766,Main_OG!AL$1:AL$766,"")</f>
        <v>10305088</v>
      </c>
      <c r="AE250" s="47">
        <f>_xlfn.XLOOKUP($F250,Main_OG!$D$1:$D$766,Main_OG!AM$1:AM$766,"")</f>
        <v>0</v>
      </c>
      <c r="AF250" s="48">
        <f>_xlfn.XLOOKUP($F250,Main_OG!$D$1:$D$766,Main_OG!Z$1:Z$766,"")</f>
        <v>0</v>
      </c>
      <c r="AG250" s="48">
        <f>_xlfn.XLOOKUP($F250,Main_OG!$D$1:$D$766,Main_OG!AA$1:AA$766,"")</f>
        <v>2.0099999999999998</v>
      </c>
      <c r="AH250" s="48">
        <f>_xlfn.XLOOKUP($F250,Main_OG!$D$1:$D$766,Main_OG!AB$1:AB$766,"")</f>
        <v>18.21</v>
      </c>
      <c r="AI250" s="48">
        <f>_xlfn.XLOOKUP($F250,Main_OG!$D$1:$D$766,Main_OG!AC$1:AC$766,"")</f>
        <v>3.8713752811270652</v>
      </c>
      <c r="AJ250" s="48">
        <f>_xlfn.XLOOKUP($F250,Main_OG!$D$1:$D$766,Main_OG!AD$1:AD$766,"")</f>
        <v>0.62810595158289428</v>
      </c>
    </row>
    <row r="251" spans="2:36" x14ac:dyDescent="0.35">
      <c r="B251" s="36" t="s">
        <v>1187</v>
      </c>
      <c r="C251" s="45" t="s">
        <v>182</v>
      </c>
      <c r="D251" s="45" t="s">
        <v>4379</v>
      </c>
      <c r="E251" s="36" t="s">
        <v>1187</v>
      </c>
      <c r="F251" s="36" t="str">
        <f t="shared" si="9"/>
        <v>2018_WA</v>
      </c>
      <c r="G251" s="45">
        <v>2018</v>
      </c>
      <c r="H251" s="45">
        <f>_xlfn.XLOOKUP(J251,Main_OG!$B$1:$B$766,Main_OG!$O$1:$O$766,"")</f>
        <v>0</v>
      </c>
      <c r="I251" s="45">
        <f>_xlfn.XLOOKUP(F251,Main_OG!$D$1:$D$766,Main_OG!$J$1:$J$766,"")</f>
        <v>1</v>
      </c>
      <c r="J251" s="45" t="s">
        <v>182</v>
      </c>
      <c r="K251" s="45" t="str">
        <f t="shared" si="10"/>
        <v>Avista Corp_WA</v>
      </c>
      <c r="L251" s="45" t="str">
        <f t="shared" si="11"/>
        <v>Avista Corp_WA</v>
      </c>
      <c r="M251" s="45" t="s">
        <v>1226</v>
      </c>
      <c r="N251" s="45">
        <v>0</v>
      </c>
      <c r="O251" s="45">
        <v>25488</v>
      </c>
      <c r="P251" s="45">
        <v>878</v>
      </c>
      <c r="Q251" s="45">
        <v>227866</v>
      </c>
      <c r="R251" s="45">
        <v>0</v>
      </c>
      <c r="S251" s="45">
        <v>2178273</v>
      </c>
      <c r="T251" s="45">
        <v>986043</v>
      </c>
      <c r="U251" s="45">
        <v>2443747</v>
      </c>
      <c r="V251" s="45">
        <v>0</v>
      </c>
      <c r="W251" s="45">
        <v>10.479449000000001</v>
      </c>
      <c r="X251" s="45">
        <v>6.5634053999999997</v>
      </c>
      <c r="Y251" s="45">
        <v>10.154446999999999</v>
      </c>
      <c r="Z251" s="46">
        <v>561785.69999999995</v>
      </c>
      <c r="AA251" s="46">
        <v>74638.122770215676</v>
      </c>
      <c r="AB251" s="47">
        <f>_xlfn.XLOOKUP($F251,Main_OG!$D$1:$D$766,Main_OG!AJ$1:AJ$766,"")</f>
        <v>7269842</v>
      </c>
      <c r="AC251" s="47">
        <f>_xlfn.XLOOKUP($F251,Main_OG!$D$1:$D$766,Main_OG!AK$1:AK$766,"")</f>
        <v>70096</v>
      </c>
      <c r="AD251" s="47">
        <f>_xlfn.XLOOKUP($F251,Main_OG!$D$1:$D$766,Main_OG!AL$1:AL$766,"")</f>
        <v>146771172</v>
      </c>
      <c r="AE251" s="47">
        <f>_xlfn.XLOOKUP($F251,Main_OG!$D$1:$D$766,Main_OG!AM$1:AM$766,"")</f>
        <v>9708441</v>
      </c>
      <c r="AF251" s="48">
        <f>_xlfn.XLOOKUP($F251,Main_OG!$D$1:$D$766,Main_OG!Z$1:Z$766,"")</f>
        <v>0</v>
      </c>
      <c r="AG251" s="48">
        <f>_xlfn.XLOOKUP($F251,Main_OG!$D$1:$D$766,Main_OG!AA$1:AA$766,"")</f>
        <v>2.1875855044172008</v>
      </c>
      <c r="AH251" s="48">
        <f>_xlfn.XLOOKUP($F251,Main_OG!$D$1:$D$766,Main_OG!AB$1:AB$766,"")</f>
        <v>17.134646247082848</v>
      </c>
      <c r="AI251" s="48">
        <f>_xlfn.XLOOKUP($F251,Main_OG!$D$1:$D$766,Main_OG!AC$1:AC$766,"")</f>
        <v>2.94</v>
      </c>
      <c r="AJ251" s="48">
        <f>_xlfn.XLOOKUP($F251,Main_OG!$D$1:$D$766,Main_OG!AD$1:AD$766,"")</f>
        <v>0.62810595158289428</v>
      </c>
    </row>
    <row r="252" spans="2:36" x14ac:dyDescent="0.35">
      <c r="B252" s="36" t="s">
        <v>1187</v>
      </c>
      <c r="C252" s="45" t="s">
        <v>717</v>
      </c>
      <c r="D252" s="45" t="s">
        <v>4379</v>
      </c>
      <c r="E252" s="36" t="s">
        <v>1187</v>
      </c>
      <c r="F252" s="36" t="str">
        <f t="shared" si="9"/>
        <v>2019_ID</v>
      </c>
      <c r="G252" s="45">
        <v>2019</v>
      </c>
      <c r="H252" s="45">
        <f>_xlfn.XLOOKUP(J252,Main_OG!$B$1:$B$766,Main_OG!$O$1:$O$766,"")</f>
        <v>0</v>
      </c>
      <c r="I252" s="45">
        <f>_xlfn.XLOOKUP(F252,Main_OG!$D$1:$D$766,Main_OG!$J$1:$J$766,"")</f>
        <v>1</v>
      </c>
      <c r="J252" s="45" t="s">
        <v>717</v>
      </c>
      <c r="K252" s="45" t="str">
        <f t="shared" si="10"/>
        <v>Avista Corp_ID</v>
      </c>
      <c r="L252" s="45" t="str">
        <f t="shared" si="11"/>
        <v>Avista Corp_ID</v>
      </c>
      <c r="M252" s="45" t="s">
        <v>1227</v>
      </c>
      <c r="N252" s="45">
        <v>0</v>
      </c>
      <c r="O252" s="45">
        <v>17783</v>
      </c>
      <c r="P252" s="45">
        <v>425</v>
      </c>
      <c r="Q252" s="45">
        <v>117354</v>
      </c>
      <c r="R252" s="45">
        <v>0</v>
      </c>
      <c r="S252" s="45">
        <v>1014522</v>
      </c>
      <c r="T252" s="45">
        <v>1095960</v>
      </c>
      <c r="U252" s="45">
        <v>1231607</v>
      </c>
      <c r="V252" s="45">
        <v>0</v>
      </c>
      <c r="W252" s="45">
        <v>9.1428180000000001</v>
      </c>
      <c r="X252" s="45">
        <v>4.5995292000000001</v>
      </c>
      <c r="Y252" s="45">
        <v>9.6732156000000007</v>
      </c>
      <c r="Z252" s="46">
        <v>81261.3</v>
      </c>
      <c r="AA252" s="46">
        <v>45421.22678948722</v>
      </c>
      <c r="AB252" s="47">
        <f>_xlfn.XLOOKUP($F252,Main_OG!$D$1:$D$766,Main_OG!AJ$1:AJ$766,"")</f>
        <v>8982</v>
      </c>
      <c r="AC252" s="47">
        <f>_xlfn.XLOOKUP($F252,Main_OG!$D$1:$D$766,Main_OG!AK$1:AK$766,"")</f>
        <v>432</v>
      </c>
      <c r="AD252" s="47">
        <f>_xlfn.XLOOKUP($F252,Main_OG!$D$1:$D$766,Main_OG!AL$1:AL$766,"")</f>
        <v>64386294</v>
      </c>
      <c r="AE252" s="47">
        <f>_xlfn.XLOOKUP($F252,Main_OG!$D$1:$D$766,Main_OG!AM$1:AM$766,"")</f>
        <v>0</v>
      </c>
      <c r="AF252" s="48">
        <f>_xlfn.XLOOKUP($F252,Main_OG!$D$1:$D$766,Main_OG!Z$1:Z$766,"")</f>
        <v>0</v>
      </c>
      <c r="AG252" s="48">
        <f>_xlfn.XLOOKUP($F252,Main_OG!$D$1:$D$766,Main_OG!AA$1:AA$766,"")</f>
        <v>2.176146746141439</v>
      </c>
      <c r="AH252" s="48">
        <f>_xlfn.XLOOKUP($F252,Main_OG!$D$1:$D$766,Main_OG!AB$1:AB$766,"")</f>
        <v>16.155101142605361</v>
      </c>
      <c r="AI252" s="48">
        <f>_xlfn.XLOOKUP($F252,Main_OG!$D$1:$D$766,Main_OG!AC$1:AC$766,"")</f>
        <v>3.3292283805067271</v>
      </c>
      <c r="AJ252" s="48">
        <f>_xlfn.XLOOKUP($F252,Main_OG!$D$1:$D$766,Main_OG!AD$1:AD$766,"")</f>
        <v>0.60296766622862785</v>
      </c>
    </row>
    <row r="253" spans="2:36" x14ac:dyDescent="0.35">
      <c r="B253" s="36" t="s">
        <v>1187</v>
      </c>
      <c r="C253" s="45" t="s">
        <v>858</v>
      </c>
      <c r="D253" s="45" t="s">
        <v>4379</v>
      </c>
      <c r="E253" s="36" t="s">
        <v>1187</v>
      </c>
      <c r="F253" s="36" t="str">
        <f t="shared" si="9"/>
        <v>2019_MT</v>
      </c>
      <c r="G253" s="45">
        <v>2019</v>
      </c>
      <c r="H253" s="45">
        <f>_xlfn.XLOOKUP(J253,Main_OG!$B$1:$B$766,Main_OG!$O$1:$O$766,"")</f>
        <v>0</v>
      </c>
      <c r="I253" s="45">
        <f>_xlfn.XLOOKUP(F253,Main_OG!$D$1:$D$766,Main_OG!$J$1:$J$766,"")</f>
        <v>0</v>
      </c>
      <c r="J253" s="45" t="s">
        <v>858</v>
      </c>
      <c r="K253" s="45" t="str">
        <f t="shared" si="10"/>
        <v>Avista Corp_MT</v>
      </c>
      <c r="L253" s="45" t="str">
        <f t="shared" si="11"/>
        <v>Avista Corp_MT</v>
      </c>
      <c r="M253" s="45" t="s">
        <v>1228</v>
      </c>
      <c r="N253" s="45">
        <v>0</v>
      </c>
      <c r="O253" s="45">
        <v>23</v>
      </c>
      <c r="P253" s="45">
        <v>0</v>
      </c>
      <c r="Q253" s="45">
        <v>8</v>
      </c>
      <c r="R253" s="45">
        <v>0</v>
      </c>
      <c r="S253" s="45">
        <v>815</v>
      </c>
      <c r="T253" s="45">
        <v>0</v>
      </c>
      <c r="U253" s="45">
        <v>208</v>
      </c>
      <c r="V253" s="45">
        <v>0</v>
      </c>
      <c r="W253" s="45">
        <v>9.2515336999999995</v>
      </c>
      <c r="X253" s="45">
        <v>0</v>
      </c>
      <c r="Y253" s="45">
        <v>8.6538462000000003</v>
      </c>
      <c r="Z253" s="46">
        <v>50318.9</v>
      </c>
      <c r="AA253" s="46">
        <v>47021.604058598874</v>
      </c>
      <c r="AB253" s="47">
        <f>_xlfn.XLOOKUP($F253,Main_OG!$D$1:$D$766,Main_OG!AJ$1:AJ$766,"")</f>
        <v>18559080</v>
      </c>
      <c r="AC253" s="47">
        <f>_xlfn.XLOOKUP($F253,Main_OG!$D$1:$D$766,Main_OG!AK$1:AK$766,"")</f>
        <v>1694612</v>
      </c>
      <c r="AD253" s="47">
        <f>_xlfn.XLOOKUP($F253,Main_OG!$D$1:$D$766,Main_OG!AL$1:AL$766,"")</f>
        <v>11019084</v>
      </c>
      <c r="AE253" s="47">
        <f>_xlfn.XLOOKUP($F253,Main_OG!$D$1:$D$766,Main_OG!AM$1:AM$766,"")</f>
        <v>0</v>
      </c>
      <c r="AF253" s="48">
        <f>_xlfn.XLOOKUP($F253,Main_OG!$D$1:$D$766,Main_OG!Z$1:Z$766,"")</f>
        <v>0</v>
      </c>
      <c r="AG253" s="48">
        <f>_xlfn.XLOOKUP($F253,Main_OG!$D$1:$D$766,Main_OG!AA$1:AA$766,"")</f>
        <v>2.176146746141439</v>
      </c>
      <c r="AH253" s="48">
        <f>_xlfn.XLOOKUP($F253,Main_OG!$D$1:$D$766,Main_OG!AB$1:AB$766,"")</f>
        <v>16.155101142605361</v>
      </c>
      <c r="AI253" s="48">
        <f>_xlfn.XLOOKUP($F253,Main_OG!$D$1:$D$766,Main_OG!AC$1:AC$766,"")</f>
        <v>3.3292283805067271</v>
      </c>
      <c r="AJ253" s="48">
        <f>_xlfn.XLOOKUP($F253,Main_OG!$D$1:$D$766,Main_OG!AD$1:AD$766,"")</f>
        <v>0.60296766622862785</v>
      </c>
    </row>
    <row r="254" spans="2:36" x14ac:dyDescent="0.35">
      <c r="B254" s="36" t="s">
        <v>1187</v>
      </c>
      <c r="C254" s="45" t="s">
        <v>182</v>
      </c>
      <c r="D254" s="45" t="s">
        <v>4379</v>
      </c>
      <c r="E254" s="36" t="s">
        <v>1187</v>
      </c>
      <c r="F254" s="36" t="str">
        <f t="shared" si="9"/>
        <v>2019_WA</v>
      </c>
      <c r="G254" s="45">
        <v>2019</v>
      </c>
      <c r="H254" s="45">
        <f>_xlfn.XLOOKUP(J254,Main_OG!$B$1:$B$766,Main_OG!$O$1:$O$766,"")</f>
        <v>0</v>
      </c>
      <c r="I254" s="45">
        <f>_xlfn.XLOOKUP(F254,Main_OG!$D$1:$D$766,Main_OG!$J$1:$J$766,"")</f>
        <v>1</v>
      </c>
      <c r="J254" s="45" t="s">
        <v>182</v>
      </c>
      <c r="K254" s="45" t="str">
        <f t="shared" si="10"/>
        <v>Avista Corp_WA</v>
      </c>
      <c r="L254" s="45" t="str">
        <f t="shared" si="11"/>
        <v>Avista Corp_WA</v>
      </c>
      <c r="M254" s="45" t="s">
        <v>1229</v>
      </c>
      <c r="N254" s="45">
        <v>0</v>
      </c>
      <c r="O254" s="45">
        <v>25777</v>
      </c>
      <c r="P254" s="45">
        <v>868</v>
      </c>
      <c r="Q254" s="45">
        <v>230749</v>
      </c>
      <c r="R254" s="45">
        <v>0</v>
      </c>
      <c r="S254" s="45">
        <v>2187379</v>
      </c>
      <c r="T254" s="45">
        <v>951268</v>
      </c>
      <c r="U254" s="45">
        <v>2534229</v>
      </c>
      <c r="V254" s="45">
        <v>0</v>
      </c>
      <c r="W254" s="45">
        <v>10.684372</v>
      </c>
      <c r="X254" s="45">
        <v>6.7406872</v>
      </c>
      <c r="Y254" s="45">
        <v>9.8628418999999994</v>
      </c>
      <c r="Z254" s="46">
        <v>588930.4</v>
      </c>
      <c r="AA254" s="46">
        <v>77348.11447928191</v>
      </c>
      <c r="AB254" s="47">
        <f>_xlfn.XLOOKUP($F254,Main_OG!$D$1:$D$766,Main_OG!AJ$1:AJ$766,"")</f>
        <v>9621532</v>
      </c>
      <c r="AC254" s="47">
        <f>_xlfn.XLOOKUP($F254,Main_OG!$D$1:$D$766,Main_OG!AK$1:AK$766,"")</f>
        <v>62974</v>
      </c>
      <c r="AD254" s="47">
        <f>_xlfn.XLOOKUP($F254,Main_OG!$D$1:$D$766,Main_OG!AL$1:AL$766,"")</f>
        <v>217789892</v>
      </c>
      <c r="AE254" s="47">
        <f>_xlfn.XLOOKUP($F254,Main_OG!$D$1:$D$766,Main_OG!AM$1:AM$766,"")</f>
        <v>8866499</v>
      </c>
      <c r="AF254" s="48">
        <f>_xlfn.XLOOKUP($F254,Main_OG!$D$1:$D$766,Main_OG!Z$1:Z$766,"")</f>
        <v>0</v>
      </c>
      <c r="AG254" s="48">
        <f>_xlfn.XLOOKUP($F254,Main_OG!$D$1:$D$766,Main_OG!AA$1:AA$766,"")</f>
        <v>2.176146746141439</v>
      </c>
      <c r="AH254" s="48">
        <f>_xlfn.XLOOKUP($F254,Main_OG!$D$1:$D$766,Main_OG!AB$1:AB$766,"")</f>
        <v>16.155101142605361</v>
      </c>
      <c r="AI254" s="48">
        <f>_xlfn.XLOOKUP($F254,Main_OG!$D$1:$D$766,Main_OG!AC$1:AC$766,"")</f>
        <v>3.32</v>
      </c>
      <c r="AJ254" s="48">
        <f>_xlfn.XLOOKUP($F254,Main_OG!$D$1:$D$766,Main_OG!AD$1:AD$766,"")</f>
        <v>0.60296766622862785</v>
      </c>
    </row>
    <row r="255" spans="2:36" x14ac:dyDescent="0.35">
      <c r="B255" s="36" t="s">
        <v>1187</v>
      </c>
      <c r="C255" s="45" t="s">
        <v>717</v>
      </c>
      <c r="D255" s="45" t="s">
        <v>4379</v>
      </c>
      <c r="E255" s="36" t="s">
        <v>1187</v>
      </c>
      <c r="F255" s="36" t="str">
        <f t="shared" si="9"/>
        <v>2020_ID</v>
      </c>
      <c r="G255" s="45">
        <v>2020</v>
      </c>
      <c r="H255" s="45">
        <f>_xlfn.XLOOKUP(J255,Main_OG!$B$1:$B$766,Main_OG!$O$1:$O$766,"")</f>
        <v>0</v>
      </c>
      <c r="I255" s="45">
        <f>_xlfn.XLOOKUP(F255,Main_OG!$D$1:$D$766,Main_OG!$J$1:$J$766,"")</f>
        <v>1</v>
      </c>
      <c r="J255" s="45" t="s">
        <v>717</v>
      </c>
      <c r="K255" s="45" t="str">
        <f t="shared" si="10"/>
        <v>Avista Corp_ID</v>
      </c>
      <c r="L255" s="45" t="str">
        <f t="shared" si="11"/>
        <v>Avista Corp_ID</v>
      </c>
      <c r="M255" s="45" t="s">
        <v>1230</v>
      </c>
      <c r="N255" s="45">
        <v>0</v>
      </c>
      <c r="O255" s="45">
        <v>18211</v>
      </c>
      <c r="P255" s="45">
        <v>413</v>
      </c>
      <c r="Q255" s="45">
        <v>0</v>
      </c>
      <c r="R255" s="45">
        <v>0</v>
      </c>
      <c r="S255" s="45">
        <v>982968</v>
      </c>
      <c r="T255" s="45">
        <v>1171472</v>
      </c>
      <c r="U255" s="45">
        <v>0</v>
      </c>
      <c r="V255" s="45">
        <v>0</v>
      </c>
      <c r="W255" s="45">
        <v>9.1819875999999994</v>
      </c>
      <c r="X255" s="45">
        <v>4.5736474999999999</v>
      </c>
      <c r="Y255" s="45">
        <v>0</v>
      </c>
      <c r="Z255" s="46">
        <v>82818.600000000006</v>
      </c>
      <c r="AA255" s="46">
        <v>45548.822541383473</v>
      </c>
      <c r="AB255" s="47">
        <f>_xlfn.XLOOKUP($F255,Main_OG!$D$1:$D$766,Main_OG!AJ$1:AJ$766,"")</f>
        <v>8472</v>
      </c>
      <c r="AC255" s="47">
        <f>_xlfn.XLOOKUP($F255,Main_OG!$D$1:$D$766,Main_OG!AK$1:AK$766,"")</f>
        <v>118</v>
      </c>
      <c r="AD255" s="47">
        <f>_xlfn.XLOOKUP($F255,Main_OG!$D$1:$D$766,Main_OG!AL$1:AL$766,"")</f>
        <v>62681506</v>
      </c>
      <c r="AE255" s="47">
        <f>_xlfn.XLOOKUP($F255,Main_OG!$D$1:$D$766,Main_OG!AM$1:AM$766,"")</f>
        <v>0</v>
      </c>
      <c r="AF255" s="48">
        <f>_xlfn.XLOOKUP($F255,Main_OG!$D$1:$D$766,Main_OG!Z$1:Z$766,"")</f>
        <v>0</v>
      </c>
      <c r="AG255" s="48">
        <f>_xlfn.XLOOKUP($F255,Main_OG!$D$1:$D$766,Main_OG!AA$1:AA$766,"")</f>
        <v>2.127327759928813</v>
      </c>
      <c r="AH255" s="48">
        <f>_xlfn.XLOOKUP($F255,Main_OG!$D$1:$D$766,Main_OG!AB$1:AB$766,"")</f>
        <v>12.535325193609101</v>
      </c>
      <c r="AI255" s="48">
        <f>_xlfn.XLOOKUP($F255,Main_OG!$D$1:$D$766,Main_OG!AC$1:AC$766,"")</f>
        <v>2.8422150630003218</v>
      </c>
      <c r="AJ255" s="48">
        <f>_xlfn.XLOOKUP($F255,Main_OG!$D$1:$D$766,Main_OG!AD$1:AD$766,"")</f>
        <v>0.5848556097000881</v>
      </c>
    </row>
    <row r="256" spans="2:36" x14ac:dyDescent="0.35">
      <c r="B256" s="36" t="s">
        <v>1187</v>
      </c>
      <c r="C256" s="45" t="s">
        <v>858</v>
      </c>
      <c r="D256" s="45" t="s">
        <v>4379</v>
      </c>
      <c r="E256" s="36" t="s">
        <v>1187</v>
      </c>
      <c r="F256" s="36" t="str">
        <f t="shared" si="9"/>
        <v>2020_MT</v>
      </c>
      <c r="G256" s="45">
        <v>2020</v>
      </c>
      <c r="H256" s="45">
        <f>_xlfn.XLOOKUP(J256,Main_OG!$B$1:$B$766,Main_OG!$O$1:$O$766,"")</f>
        <v>0</v>
      </c>
      <c r="I256" s="45">
        <f>_xlfn.XLOOKUP(F256,Main_OG!$D$1:$D$766,Main_OG!$J$1:$J$766,"")</f>
        <v>0</v>
      </c>
      <c r="J256" s="45" t="s">
        <v>858</v>
      </c>
      <c r="K256" s="45" t="str">
        <f t="shared" si="10"/>
        <v>Avista Corp_MT</v>
      </c>
      <c r="L256" s="45" t="str">
        <f t="shared" si="11"/>
        <v>Avista Corp_MT</v>
      </c>
      <c r="M256" s="45" t="s">
        <v>1231</v>
      </c>
      <c r="N256" s="45">
        <v>0</v>
      </c>
      <c r="O256" s="45">
        <v>21</v>
      </c>
      <c r="P256" s="45">
        <v>0</v>
      </c>
      <c r="Q256" s="45">
        <v>0</v>
      </c>
      <c r="R256" s="45">
        <v>0</v>
      </c>
      <c r="S256" s="45">
        <v>815</v>
      </c>
      <c r="T256" s="45">
        <v>0</v>
      </c>
      <c r="U256" s="45">
        <v>0</v>
      </c>
      <c r="V256" s="45">
        <v>0</v>
      </c>
      <c r="W256" s="45">
        <v>8.6380368000000001</v>
      </c>
      <c r="X256" s="45">
        <v>0</v>
      </c>
      <c r="Y256" s="45">
        <v>0</v>
      </c>
      <c r="Z256" s="46">
        <v>50159.6</v>
      </c>
      <c r="AA256" s="46">
        <v>46512.76653947265</v>
      </c>
      <c r="AB256" s="47">
        <f>_xlfn.XLOOKUP($F256,Main_OG!$D$1:$D$766,Main_OG!AJ$1:AJ$766,"")</f>
        <v>11259356</v>
      </c>
      <c r="AC256" s="47">
        <f>_xlfn.XLOOKUP($F256,Main_OG!$D$1:$D$766,Main_OG!AK$1:AK$766,"")</f>
        <v>1694792</v>
      </c>
      <c r="AD256" s="47">
        <f>_xlfn.XLOOKUP($F256,Main_OG!$D$1:$D$766,Main_OG!AL$1:AL$766,"")</f>
        <v>6890488</v>
      </c>
      <c r="AE256" s="47">
        <f>_xlfn.XLOOKUP($F256,Main_OG!$D$1:$D$766,Main_OG!AM$1:AM$766,"")</f>
        <v>0</v>
      </c>
      <c r="AF256" s="48">
        <f>_xlfn.XLOOKUP($F256,Main_OG!$D$1:$D$766,Main_OG!Z$1:Z$766,"")</f>
        <v>0</v>
      </c>
      <c r="AG256" s="48">
        <f>_xlfn.XLOOKUP($F256,Main_OG!$D$1:$D$766,Main_OG!AA$1:AA$766,"")</f>
        <v>2.127327759928813</v>
      </c>
      <c r="AH256" s="48">
        <f>_xlfn.XLOOKUP($F256,Main_OG!$D$1:$D$766,Main_OG!AB$1:AB$766,"")</f>
        <v>12.535325193609101</v>
      </c>
      <c r="AI256" s="48">
        <f>_xlfn.XLOOKUP($F256,Main_OG!$D$1:$D$766,Main_OG!AC$1:AC$766,"")</f>
        <v>2.8422150630003218</v>
      </c>
      <c r="AJ256" s="48">
        <f>_xlfn.XLOOKUP($F256,Main_OG!$D$1:$D$766,Main_OG!AD$1:AD$766,"")</f>
        <v>0.5848556097000881</v>
      </c>
    </row>
    <row r="257" spans="2:36" x14ac:dyDescent="0.35">
      <c r="B257" s="36" t="s">
        <v>1187</v>
      </c>
      <c r="C257" s="45" t="s">
        <v>182</v>
      </c>
      <c r="D257" s="45" t="s">
        <v>4379</v>
      </c>
      <c r="E257" s="36" t="s">
        <v>1187</v>
      </c>
      <c r="F257" s="36" t="str">
        <f t="shared" si="9"/>
        <v>2020_WA</v>
      </c>
      <c r="G257" s="45">
        <v>2020</v>
      </c>
      <c r="H257" s="45">
        <f>_xlfn.XLOOKUP(J257,Main_OG!$B$1:$B$766,Main_OG!$O$1:$O$766,"")</f>
        <v>0</v>
      </c>
      <c r="I257" s="45">
        <f>_xlfn.XLOOKUP(F257,Main_OG!$D$1:$D$766,Main_OG!$J$1:$J$766,"")</f>
        <v>1</v>
      </c>
      <c r="J257" s="45" t="s">
        <v>182</v>
      </c>
      <c r="K257" s="45" t="str">
        <f t="shared" si="10"/>
        <v>Avista Corp_WA</v>
      </c>
      <c r="L257" s="45" t="str">
        <f t="shared" si="11"/>
        <v>Avista Corp_WA</v>
      </c>
      <c r="M257" s="45" t="s">
        <v>1232</v>
      </c>
      <c r="N257" s="45">
        <v>0</v>
      </c>
      <c r="O257" s="45">
        <v>26057</v>
      </c>
      <c r="P257" s="45">
        <v>865</v>
      </c>
      <c r="Q257" s="45">
        <v>0</v>
      </c>
      <c r="R257" s="45">
        <v>0</v>
      </c>
      <c r="S257" s="45">
        <v>2042026</v>
      </c>
      <c r="T257" s="45">
        <v>870793</v>
      </c>
      <c r="U257" s="45">
        <v>0</v>
      </c>
      <c r="V257" s="45">
        <v>0</v>
      </c>
      <c r="W257" s="45">
        <v>10.971276</v>
      </c>
      <c r="X257" s="45">
        <v>6.8884913000000001</v>
      </c>
      <c r="Y257" s="45">
        <v>0</v>
      </c>
      <c r="Z257" s="46">
        <v>590401</v>
      </c>
      <c r="AA257" s="46">
        <v>76891.359491371812</v>
      </c>
      <c r="AB257" s="47">
        <f>_xlfn.XLOOKUP($F257,Main_OG!$D$1:$D$766,Main_OG!AJ$1:AJ$766,"")</f>
        <v>6967906</v>
      </c>
      <c r="AC257" s="47">
        <f>_xlfn.XLOOKUP($F257,Main_OG!$D$1:$D$766,Main_OG!AK$1:AK$766,"")</f>
        <v>62458</v>
      </c>
      <c r="AD257" s="47">
        <f>_xlfn.XLOOKUP($F257,Main_OG!$D$1:$D$766,Main_OG!AL$1:AL$766,"")</f>
        <v>195272558</v>
      </c>
      <c r="AE257" s="47">
        <f>_xlfn.XLOOKUP($F257,Main_OG!$D$1:$D$766,Main_OG!AM$1:AM$766,"")</f>
        <v>0</v>
      </c>
      <c r="AF257" s="48">
        <f>_xlfn.XLOOKUP($F257,Main_OG!$D$1:$D$766,Main_OG!Z$1:Z$766,"")</f>
        <v>0</v>
      </c>
      <c r="AG257" s="48">
        <f>_xlfn.XLOOKUP($F257,Main_OG!$D$1:$D$766,Main_OG!AA$1:AA$766,"")</f>
        <v>2.127327759928813</v>
      </c>
      <c r="AH257" s="48">
        <f>_xlfn.XLOOKUP($F257,Main_OG!$D$1:$D$766,Main_OG!AB$1:AB$766,"")</f>
        <v>12.535325193609101</v>
      </c>
      <c r="AI257" s="48">
        <f>_xlfn.XLOOKUP($F257,Main_OG!$D$1:$D$766,Main_OG!AC$1:AC$766,"")</f>
        <v>2.86</v>
      </c>
      <c r="AJ257" s="48">
        <f>_xlfn.XLOOKUP($F257,Main_OG!$D$1:$D$766,Main_OG!AD$1:AD$766,"")</f>
        <v>0.5848556097000881</v>
      </c>
    </row>
    <row r="258" spans="2:36" x14ac:dyDescent="0.35">
      <c r="B258" s="36" t="s">
        <v>1233</v>
      </c>
      <c r="C258" s="45" t="s">
        <v>294</v>
      </c>
      <c r="D258" s="45" t="s">
        <v>4380</v>
      </c>
      <c r="E258" s="36" t="s">
        <v>4487</v>
      </c>
      <c r="F258" s="36" t="str">
        <f t="shared" si="9"/>
        <v>2006_MD</v>
      </c>
      <c r="G258" s="45">
        <v>2006</v>
      </c>
      <c r="H258" s="45">
        <f>_xlfn.XLOOKUP(J258,Main_OG!$B$1:$B$766,Main_OG!$O$1:$O$766,"")</f>
        <v>1</v>
      </c>
      <c r="I258" s="45">
        <f>_xlfn.XLOOKUP(F258,Main_OG!$D$1:$D$766,Main_OG!$J$1:$J$766,"")</f>
        <v>0</v>
      </c>
      <c r="J258" s="45" t="s">
        <v>294</v>
      </c>
      <c r="K258" s="45" t="str">
        <f t="shared" si="10"/>
        <v>Baltimore Gas &amp; Electric Co_MD</v>
      </c>
      <c r="L258" s="45" t="str">
        <f t="shared" si="11"/>
        <v>Baltimore Gas Electric Co_MD</v>
      </c>
      <c r="M258" s="45" t="s">
        <v>1234</v>
      </c>
      <c r="N258" s="45">
        <v>0</v>
      </c>
      <c r="O258" s="45">
        <v>97157</v>
      </c>
      <c r="P258" s="45">
        <v>4070</v>
      </c>
      <c r="Q258" s="45">
        <v>1083842</v>
      </c>
      <c r="R258" s="45">
        <v>0</v>
      </c>
      <c r="S258" s="45">
        <v>733337</v>
      </c>
      <c r="T258" s="45">
        <v>46793</v>
      </c>
      <c r="U258" s="45">
        <v>1092068</v>
      </c>
      <c r="V258" s="45">
        <v>0</v>
      </c>
      <c r="W258" s="45">
        <v>11.595230652492519</v>
      </c>
      <c r="X258" s="45">
        <v>10.02848257933438</v>
      </c>
      <c r="Y258" s="45">
        <v>8.5209928741782086</v>
      </c>
      <c r="Z258" s="46">
        <v>329874</v>
      </c>
      <c r="AA258" s="46">
        <v>58619.599539180577</v>
      </c>
      <c r="AB258" s="47">
        <f>_xlfn.XLOOKUP($F258,Main_OG!$D$1:$D$766,Main_OG!AJ$1:AJ$766,"")</f>
        <v>23375205.16</v>
      </c>
      <c r="AC258" s="47">
        <f>_xlfn.XLOOKUP($F258,Main_OG!$D$1:$D$766,Main_OG!AK$1:AK$766,"")</f>
        <v>2100444.0600000005</v>
      </c>
      <c r="AD258" s="47">
        <f>_xlfn.XLOOKUP($F258,Main_OG!$D$1:$D$766,Main_OG!AL$1:AL$766,"")</f>
        <v>33241593.040000003</v>
      </c>
      <c r="AE258" s="47">
        <f>_xlfn.XLOOKUP($F258,Main_OG!$D$1:$D$766,Main_OG!AM$1:AM$766,"")</f>
        <v>13830411</v>
      </c>
      <c r="AF258" s="48">
        <f>_xlfn.XLOOKUP($F258,Main_OG!$D$1:$D$766,Main_OG!Z$1:Z$766,"")</f>
        <v>0</v>
      </c>
      <c r="AG258" s="48">
        <f>_xlfn.XLOOKUP($F258,Main_OG!$D$1:$D$766,Main_OG!AA$1:AA$766,"")</f>
        <v>2.27</v>
      </c>
      <c r="AH258" s="48">
        <f>_xlfn.XLOOKUP($F258,Main_OG!$D$1:$D$766,Main_OG!AB$1:AB$766,"")</f>
        <v>14.13114039693003</v>
      </c>
      <c r="AI258" s="48">
        <f>_xlfn.XLOOKUP($F258,Main_OG!$D$1:$D$766,Main_OG!AC$1:AC$766,"")</f>
        <v>7.1610124069250478</v>
      </c>
      <c r="AJ258" s="48">
        <f>_xlfn.XLOOKUP($F258,Main_OG!$D$1:$D$766,Main_OG!AD$1:AD$766,"")</f>
        <v>0.52</v>
      </c>
    </row>
    <row r="259" spans="2:36" x14ac:dyDescent="0.35">
      <c r="B259" s="36" t="s">
        <v>1233</v>
      </c>
      <c r="C259" s="45" t="s">
        <v>294</v>
      </c>
      <c r="D259" s="45" t="s">
        <v>4380</v>
      </c>
      <c r="E259" s="36" t="s">
        <v>4487</v>
      </c>
      <c r="F259" s="36" t="str">
        <f t="shared" ref="F259:F322" si="12">_xlfn.CONCAT(G259,"_",J259)</f>
        <v>2007_MD</v>
      </c>
      <c r="G259" s="45">
        <v>2007</v>
      </c>
      <c r="H259" s="45">
        <f>_xlfn.XLOOKUP(J259,Main_OG!$B$1:$B$766,Main_OG!$O$1:$O$766,"")</f>
        <v>1</v>
      </c>
      <c r="I259" s="45">
        <f>_xlfn.XLOOKUP(F259,Main_OG!$D$1:$D$766,Main_OG!$J$1:$J$766,"")</f>
        <v>0</v>
      </c>
      <c r="J259" s="45" t="s">
        <v>294</v>
      </c>
      <c r="K259" s="45" t="str">
        <f t="shared" ref="K259:K322" si="13">_xlfn.CONCAT(B259,"_",C259)</f>
        <v>Baltimore Gas &amp; Electric Co_MD</v>
      </c>
      <c r="L259" s="45" t="str">
        <f t="shared" ref="L259:L322" si="14">_xlfn.CONCAT(E259,"_",C259)</f>
        <v>Baltimore Gas Electric Co_MD</v>
      </c>
      <c r="M259" s="45" t="s">
        <v>1235</v>
      </c>
      <c r="N259" s="45">
        <v>0</v>
      </c>
      <c r="O259" s="45">
        <v>81831</v>
      </c>
      <c r="P259" s="45">
        <v>3517</v>
      </c>
      <c r="Q259" s="45">
        <v>1073714</v>
      </c>
      <c r="R259" s="45">
        <v>0</v>
      </c>
      <c r="S259" s="45">
        <v>577378</v>
      </c>
      <c r="T259" s="45">
        <v>31596</v>
      </c>
      <c r="U259" s="45">
        <v>1511357</v>
      </c>
      <c r="V259" s="45">
        <v>0</v>
      </c>
      <c r="W259" s="45">
        <v>13.23</v>
      </c>
      <c r="X259" s="45">
        <v>11.02</v>
      </c>
      <c r="Y259" s="45">
        <v>11.6</v>
      </c>
      <c r="Z259" s="46">
        <v>331763.5</v>
      </c>
      <c r="AA259" s="46">
        <v>58683.80629878473</v>
      </c>
      <c r="AB259" s="47">
        <f>_xlfn.XLOOKUP($F259,Main_OG!$D$1:$D$766,Main_OG!AJ$1:AJ$766,"")</f>
        <v>23875036</v>
      </c>
      <c r="AC259" s="47">
        <f>_xlfn.XLOOKUP($F259,Main_OG!$D$1:$D$766,Main_OG!AK$1:AK$766,"")</f>
        <v>3581492</v>
      </c>
      <c r="AD259" s="47">
        <f>_xlfn.XLOOKUP($F259,Main_OG!$D$1:$D$766,Main_OG!AL$1:AL$766,"")</f>
        <v>42963738</v>
      </c>
      <c r="AE259" s="47">
        <f>_xlfn.XLOOKUP($F259,Main_OG!$D$1:$D$766,Main_OG!AM$1:AM$766,"")</f>
        <v>14353192</v>
      </c>
      <c r="AF259" s="48">
        <f>_xlfn.XLOOKUP($F259,Main_OG!$D$1:$D$766,Main_OG!Z$1:Z$766,"")</f>
        <v>0</v>
      </c>
      <c r="AG259" s="48">
        <f>_xlfn.XLOOKUP($F259,Main_OG!$D$1:$D$766,Main_OG!AA$1:AA$766,"")</f>
        <v>2.12</v>
      </c>
      <c r="AH259" s="48">
        <f>_xlfn.XLOOKUP($F259,Main_OG!$D$1:$D$766,Main_OG!AB$1:AB$766,"")</f>
        <v>15.097711394063451</v>
      </c>
      <c r="AI259" s="48">
        <f>_xlfn.XLOOKUP($F259,Main_OG!$D$1:$D$766,Main_OG!AC$1:AC$766,"")</f>
        <v>7.3815467393807772</v>
      </c>
      <c r="AJ259" s="48">
        <f>_xlfn.XLOOKUP($F259,Main_OG!$D$1:$D$766,Main_OG!AD$1:AD$766,"")</f>
        <v>0.46</v>
      </c>
    </row>
    <row r="260" spans="2:36" x14ac:dyDescent="0.35">
      <c r="B260" s="36" t="s">
        <v>1233</v>
      </c>
      <c r="C260" s="45" t="s">
        <v>294</v>
      </c>
      <c r="D260" s="45" t="s">
        <v>4380</v>
      </c>
      <c r="E260" s="36" t="s">
        <v>4487</v>
      </c>
      <c r="F260" s="36" t="str">
        <f t="shared" si="12"/>
        <v>2008_MD</v>
      </c>
      <c r="G260" s="45">
        <v>2008</v>
      </c>
      <c r="H260" s="45">
        <f>_xlfn.XLOOKUP(J260,Main_OG!$B$1:$B$766,Main_OG!$O$1:$O$766,"")</f>
        <v>1</v>
      </c>
      <c r="I260" s="45">
        <f>_xlfn.XLOOKUP(F260,Main_OG!$D$1:$D$766,Main_OG!$J$1:$J$766,"")</f>
        <v>0</v>
      </c>
      <c r="J260" s="45" t="s">
        <v>294</v>
      </c>
      <c r="K260" s="45" t="str">
        <f t="shared" si="13"/>
        <v>Baltimore Gas &amp; Electric Co_MD</v>
      </c>
      <c r="L260" s="45" t="str">
        <f t="shared" si="14"/>
        <v>Baltimore Gas Electric Co_MD</v>
      </c>
      <c r="M260" s="45" t="s">
        <v>1236</v>
      </c>
      <c r="N260" s="45">
        <v>0</v>
      </c>
      <c r="O260" s="45">
        <v>88127</v>
      </c>
      <c r="P260" s="45">
        <v>3899</v>
      </c>
      <c r="Q260" s="45">
        <v>1081500</v>
      </c>
      <c r="R260" s="45">
        <v>0</v>
      </c>
      <c r="S260" s="45">
        <v>3957182</v>
      </c>
      <c r="T260" s="45">
        <v>241819</v>
      </c>
      <c r="U260" s="45">
        <v>12669823</v>
      </c>
      <c r="V260" s="45">
        <v>0</v>
      </c>
      <c r="W260" s="45">
        <v>15.26</v>
      </c>
      <c r="X260" s="45">
        <v>12.94</v>
      </c>
      <c r="Y260" s="45">
        <v>14.77</v>
      </c>
      <c r="Z260" s="46">
        <v>338165.4</v>
      </c>
      <c r="AA260" s="46">
        <v>59484.165689674432</v>
      </c>
      <c r="AB260" s="47">
        <f>_xlfn.XLOOKUP($F260,Main_OG!$D$1:$D$766,Main_OG!AJ$1:AJ$766,"")</f>
        <v>22196782</v>
      </c>
      <c r="AC260" s="47">
        <f>_xlfn.XLOOKUP($F260,Main_OG!$D$1:$D$766,Main_OG!AK$1:AK$766,"")</f>
        <v>1582836</v>
      </c>
      <c r="AD260" s="47">
        <f>_xlfn.XLOOKUP($F260,Main_OG!$D$1:$D$766,Main_OG!AL$1:AL$766,"")</f>
        <v>35127232</v>
      </c>
      <c r="AE260" s="47">
        <f>_xlfn.XLOOKUP($F260,Main_OG!$D$1:$D$766,Main_OG!AM$1:AM$766,"")</f>
        <v>14678695</v>
      </c>
      <c r="AF260" s="48">
        <f>_xlfn.XLOOKUP($F260,Main_OG!$D$1:$D$766,Main_OG!Z$1:Z$766,"")</f>
        <v>0</v>
      </c>
      <c r="AG260" s="48">
        <f>_xlfn.XLOOKUP($F260,Main_OG!$D$1:$D$766,Main_OG!AA$1:AA$766,"")</f>
        <v>3.71</v>
      </c>
      <c r="AH260" s="48">
        <f>_xlfn.XLOOKUP($F260,Main_OG!$D$1:$D$766,Main_OG!AB$1:AB$766,"")</f>
        <v>19.619187803472759</v>
      </c>
      <c r="AI260" s="48">
        <f>_xlfn.XLOOKUP($F260,Main_OG!$D$1:$D$766,Main_OG!AC$1:AC$766,"")</f>
        <v>9.1182546074696553</v>
      </c>
      <c r="AJ260" s="48">
        <f>_xlfn.XLOOKUP($F260,Main_OG!$D$1:$D$766,Main_OG!AD$1:AD$766,"")</f>
        <v>0.48</v>
      </c>
    </row>
    <row r="261" spans="2:36" x14ac:dyDescent="0.35">
      <c r="B261" s="36" t="s">
        <v>1233</v>
      </c>
      <c r="C261" s="45" t="s">
        <v>294</v>
      </c>
      <c r="D261" s="45" t="s">
        <v>4380</v>
      </c>
      <c r="E261" s="36" t="s">
        <v>4487</v>
      </c>
      <c r="F261" s="36" t="str">
        <f t="shared" si="12"/>
        <v>2009_MD</v>
      </c>
      <c r="G261" s="45">
        <v>2009</v>
      </c>
      <c r="H261" s="45">
        <f>_xlfn.XLOOKUP(J261,Main_OG!$B$1:$B$766,Main_OG!$O$1:$O$766,"")</f>
        <v>1</v>
      </c>
      <c r="I261" s="45">
        <f>_xlfn.XLOOKUP(F261,Main_OG!$D$1:$D$766,Main_OG!$J$1:$J$766,"")</f>
        <v>0</v>
      </c>
      <c r="J261" s="45" t="s">
        <v>294</v>
      </c>
      <c r="K261" s="45" t="str">
        <f t="shared" si="13"/>
        <v>Baltimore Gas &amp; Electric Co_MD</v>
      </c>
      <c r="L261" s="45" t="str">
        <f t="shared" si="14"/>
        <v>Baltimore Gas Electric Co_MD</v>
      </c>
      <c r="M261" s="45" t="s">
        <v>1237</v>
      </c>
      <c r="N261" s="45">
        <v>0</v>
      </c>
      <c r="O261" s="45">
        <v>82571</v>
      </c>
      <c r="P261" s="45">
        <v>3634</v>
      </c>
      <c r="Q261" s="45">
        <v>1074953</v>
      </c>
      <c r="R261" s="45">
        <v>0</v>
      </c>
      <c r="S261" s="45">
        <v>3944909</v>
      </c>
      <c r="T261" s="45">
        <v>269747</v>
      </c>
      <c r="U261" s="45">
        <v>12393958</v>
      </c>
      <c r="V261" s="45">
        <v>0</v>
      </c>
      <c r="W261" s="45">
        <v>13.46</v>
      </c>
      <c r="X261" s="45">
        <v>11.26</v>
      </c>
      <c r="Y261" s="45">
        <v>15.79</v>
      </c>
      <c r="Z261" s="46">
        <v>336285.8</v>
      </c>
      <c r="AA261" s="46">
        <v>58684.647531720366</v>
      </c>
      <c r="AB261" s="47">
        <f>_xlfn.XLOOKUP($F261,Main_OG!$D$1:$D$766,Main_OG!AJ$1:AJ$766,"")</f>
        <v>19693396</v>
      </c>
      <c r="AC261" s="47">
        <f>_xlfn.XLOOKUP($F261,Main_OG!$D$1:$D$766,Main_OG!AK$1:AK$766,"")</f>
        <v>1248100</v>
      </c>
      <c r="AD261" s="47">
        <f>_xlfn.XLOOKUP($F261,Main_OG!$D$1:$D$766,Main_OG!AL$1:AL$766,"")</f>
        <v>31485984</v>
      </c>
      <c r="AE261" s="47">
        <f>_xlfn.XLOOKUP($F261,Main_OG!$D$1:$D$766,Main_OG!AM$1:AM$766,"")</f>
        <v>14550119</v>
      </c>
      <c r="AF261" s="48">
        <f>_xlfn.XLOOKUP($F261,Main_OG!$D$1:$D$766,Main_OG!Z$1:Z$766,"")</f>
        <v>2.2999999999999998</v>
      </c>
      <c r="AG261" s="48">
        <f>_xlfn.XLOOKUP($F261,Main_OG!$D$1:$D$766,Main_OG!AA$1:AA$766,"")</f>
        <v>3.03</v>
      </c>
      <c r="AH261" s="48">
        <f>_xlfn.XLOOKUP($F261,Main_OG!$D$1:$D$766,Main_OG!AB$1:AB$766,"")</f>
        <v>14.15708861161818</v>
      </c>
      <c r="AI261" s="48">
        <f>_xlfn.XLOOKUP($F261,Main_OG!$D$1:$D$766,Main_OG!AC$1:AC$766,"")</f>
        <v>4.5973007921271787</v>
      </c>
      <c r="AJ261" s="48">
        <f>_xlfn.XLOOKUP($F261,Main_OG!$D$1:$D$766,Main_OG!AD$1:AD$766,"")</f>
        <v>0.68314474405108627</v>
      </c>
    </row>
    <row r="262" spans="2:36" x14ac:dyDescent="0.35">
      <c r="B262" s="36" t="s">
        <v>1233</v>
      </c>
      <c r="C262" s="45" t="s">
        <v>294</v>
      </c>
      <c r="D262" s="45" t="s">
        <v>4380</v>
      </c>
      <c r="E262" s="36" t="s">
        <v>4487</v>
      </c>
      <c r="F262" s="36" t="str">
        <f t="shared" si="12"/>
        <v>2010_MD</v>
      </c>
      <c r="G262" s="45">
        <v>2010</v>
      </c>
      <c r="H262" s="45">
        <f>_xlfn.XLOOKUP(J262,Main_OG!$B$1:$B$766,Main_OG!$O$1:$O$766,"")</f>
        <v>1</v>
      </c>
      <c r="I262" s="45">
        <f>_xlfn.XLOOKUP(F262,Main_OG!$D$1:$D$766,Main_OG!$J$1:$J$766,"")</f>
        <v>1</v>
      </c>
      <c r="J262" s="45" t="s">
        <v>294</v>
      </c>
      <c r="K262" s="45" t="str">
        <f t="shared" si="13"/>
        <v>Baltimore Gas &amp; Electric Co_MD</v>
      </c>
      <c r="L262" s="45" t="str">
        <f t="shared" si="14"/>
        <v>Baltimore Gas Electric Co_MD</v>
      </c>
      <c r="M262" s="45" t="s">
        <v>1238</v>
      </c>
      <c r="N262" s="45">
        <v>0</v>
      </c>
      <c r="O262" s="45">
        <v>75771</v>
      </c>
      <c r="P262" s="45">
        <v>3368</v>
      </c>
      <c r="Q262" s="45">
        <v>1005310</v>
      </c>
      <c r="R262" s="45">
        <v>0</v>
      </c>
      <c r="S262" s="45">
        <v>3706750</v>
      </c>
      <c r="T262" s="45">
        <v>267038</v>
      </c>
      <c r="U262" s="45">
        <v>12344328</v>
      </c>
      <c r="V262" s="45">
        <v>0</v>
      </c>
      <c r="W262" s="45">
        <v>12.61</v>
      </c>
      <c r="X262" s="45">
        <v>10.73</v>
      </c>
      <c r="Y262" s="45">
        <v>14.65</v>
      </c>
      <c r="Z262" s="46">
        <v>352622.9</v>
      </c>
      <c r="AA262" s="46">
        <v>60914.848437944827</v>
      </c>
      <c r="AB262" s="47">
        <f>_xlfn.XLOOKUP($F262,Main_OG!$D$1:$D$766,Main_OG!AJ$1:AJ$766,"")</f>
        <v>19771716</v>
      </c>
      <c r="AC262" s="47">
        <f>_xlfn.XLOOKUP($F262,Main_OG!$D$1:$D$766,Main_OG!AK$1:AK$766,"")</f>
        <v>1317534</v>
      </c>
      <c r="AD262" s="47">
        <f>_xlfn.XLOOKUP($F262,Main_OG!$D$1:$D$766,Main_OG!AL$1:AL$766,"")</f>
        <v>57259768</v>
      </c>
      <c r="AE262" s="47">
        <f>_xlfn.XLOOKUP($F262,Main_OG!$D$1:$D$766,Main_OG!AM$1:AM$766,"")</f>
        <v>13993948</v>
      </c>
      <c r="AF262" s="48">
        <f>_xlfn.XLOOKUP($F262,Main_OG!$D$1:$D$766,Main_OG!Z$1:Z$766,"")</f>
        <v>2.76</v>
      </c>
      <c r="AG262" s="48">
        <f>_xlfn.XLOOKUP($F262,Main_OG!$D$1:$D$766,Main_OG!AA$1:AA$766,"")</f>
        <v>3.47</v>
      </c>
      <c r="AH262" s="48">
        <f>_xlfn.XLOOKUP($F262,Main_OG!$D$1:$D$766,Main_OG!AB$1:AB$766,"")</f>
        <v>17.815786882646659</v>
      </c>
      <c r="AI262" s="48">
        <f>_xlfn.XLOOKUP($F262,Main_OG!$D$1:$D$766,Main_OG!AC$1:AC$766,"")</f>
        <v>4.9924248044436963</v>
      </c>
      <c r="AJ262" s="48">
        <f>_xlfn.XLOOKUP($F262,Main_OG!$D$1:$D$766,Main_OG!AD$1:AD$766,"")</f>
        <v>0.70992248279802228</v>
      </c>
    </row>
    <row r="263" spans="2:36" x14ac:dyDescent="0.35">
      <c r="B263" s="36" t="s">
        <v>1233</v>
      </c>
      <c r="C263" s="45" t="s">
        <v>294</v>
      </c>
      <c r="D263" s="45" t="s">
        <v>4380</v>
      </c>
      <c r="E263" s="36" t="s">
        <v>4487</v>
      </c>
      <c r="F263" s="36" t="str">
        <f t="shared" si="12"/>
        <v>2011_MD</v>
      </c>
      <c r="G263" s="45">
        <v>2011</v>
      </c>
      <c r="H263" s="45">
        <f>_xlfn.XLOOKUP(J263,Main_OG!$B$1:$B$766,Main_OG!$O$1:$O$766,"")</f>
        <v>1</v>
      </c>
      <c r="I263" s="45">
        <f>_xlfn.XLOOKUP(F263,Main_OG!$D$1:$D$766,Main_OG!$J$1:$J$766,"")</f>
        <v>2</v>
      </c>
      <c r="J263" s="45" t="s">
        <v>294</v>
      </c>
      <c r="K263" s="45" t="str">
        <f t="shared" si="13"/>
        <v>Baltimore Gas &amp; Electric Co_MD</v>
      </c>
      <c r="L263" s="45" t="str">
        <f t="shared" si="14"/>
        <v>Baltimore Gas Electric Co_MD</v>
      </c>
      <c r="M263" s="45" t="s">
        <v>1239</v>
      </c>
      <c r="N263" s="45">
        <v>0</v>
      </c>
      <c r="O263" s="45">
        <v>71684</v>
      </c>
      <c r="P263" s="45">
        <v>3259</v>
      </c>
      <c r="Q263" s="45">
        <v>883917</v>
      </c>
      <c r="R263" s="45">
        <v>0</v>
      </c>
      <c r="S263" s="45">
        <v>3258401</v>
      </c>
      <c r="T263" s="45">
        <v>215536</v>
      </c>
      <c r="U263" s="45">
        <v>9821366</v>
      </c>
      <c r="V263" s="45">
        <v>0</v>
      </c>
      <c r="W263" s="45">
        <v>11.89</v>
      </c>
      <c r="X263" s="45">
        <v>10.43</v>
      </c>
      <c r="Y263" s="45">
        <v>13.76</v>
      </c>
      <c r="Z263" s="46">
        <v>360155.9</v>
      </c>
      <c r="AA263" s="46">
        <v>61667.98596153823</v>
      </c>
      <c r="AB263" s="47">
        <f>_xlfn.XLOOKUP($F263,Main_OG!$D$1:$D$766,Main_OG!AJ$1:AJ$766,"")</f>
        <v>17897450</v>
      </c>
      <c r="AC263" s="47">
        <f>_xlfn.XLOOKUP($F263,Main_OG!$D$1:$D$766,Main_OG!AK$1:AK$766,"")</f>
        <v>934968</v>
      </c>
      <c r="AD263" s="47">
        <f>_xlfn.XLOOKUP($F263,Main_OG!$D$1:$D$766,Main_OG!AL$1:AL$766,"")</f>
        <v>46167444</v>
      </c>
      <c r="AE263" s="47">
        <f>_xlfn.XLOOKUP($F263,Main_OG!$D$1:$D$766,Main_OG!AM$1:AM$766,"")</f>
        <v>14397437</v>
      </c>
      <c r="AF263" s="48">
        <f>_xlfn.XLOOKUP($F263,Main_OG!$D$1:$D$766,Main_OG!Z$1:Z$766,"")</f>
        <v>0</v>
      </c>
      <c r="AG263" s="48">
        <f>_xlfn.XLOOKUP($F263,Main_OG!$D$1:$D$766,Main_OG!AA$1:AA$766,"")</f>
        <v>2.3089180475565318</v>
      </c>
      <c r="AH263" s="48">
        <f>_xlfn.XLOOKUP($F263,Main_OG!$D$1:$D$766,Main_OG!AB$1:AB$766,"")</f>
        <v>21.93</v>
      </c>
      <c r="AI263" s="48">
        <f>_xlfn.XLOOKUP($F263,Main_OG!$D$1:$D$766,Main_OG!AC$1:AC$766,"")</f>
        <v>4.6524343752411106</v>
      </c>
      <c r="AJ263" s="48">
        <f>_xlfn.XLOOKUP($F263,Main_OG!$D$1:$D$766,Main_OG!AD$1:AD$766,"")</f>
        <v>0.75949643062398253</v>
      </c>
    </row>
    <row r="264" spans="2:36" x14ac:dyDescent="0.35">
      <c r="B264" s="36" t="s">
        <v>1233</v>
      </c>
      <c r="C264" s="45" t="s">
        <v>294</v>
      </c>
      <c r="D264" s="45" t="s">
        <v>4380</v>
      </c>
      <c r="E264" s="36" t="s">
        <v>4487</v>
      </c>
      <c r="F264" s="36" t="str">
        <f t="shared" si="12"/>
        <v>2012_MD</v>
      </c>
      <c r="G264" s="45">
        <v>2012</v>
      </c>
      <c r="H264" s="45">
        <f>_xlfn.XLOOKUP(J264,Main_OG!$B$1:$B$766,Main_OG!$O$1:$O$766,"")</f>
        <v>1</v>
      </c>
      <c r="I264" s="45">
        <f>_xlfn.XLOOKUP(F264,Main_OG!$D$1:$D$766,Main_OG!$J$1:$J$766,"")</f>
        <v>2</v>
      </c>
      <c r="J264" s="45" t="s">
        <v>294</v>
      </c>
      <c r="K264" s="45" t="str">
        <f t="shared" si="13"/>
        <v>Baltimore Gas &amp; Electric Co_MD</v>
      </c>
      <c r="L264" s="45" t="str">
        <f t="shared" si="14"/>
        <v>Baltimore Gas Electric Co_MD</v>
      </c>
      <c r="M264" s="45" t="s">
        <v>1240</v>
      </c>
      <c r="N264" s="45">
        <v>0</v>
      </c>
      <c r="O264" s="45">
        <v>65950</v>
      </c>
      <c r="P264" s="45">
        <v>3030</v>
      </c>
      <c r="Q264" s="45">
        <v>833783</v>
      </c>
      <c r="R264" s="45">
        <v>0</v>
      </c>
      <c r="S264" s="45">
        <v>2912064</v>
      </c>
      <c r="T264" s="45">
        <v>156606</v>
      </c>
      <c r="U264" s="45">
        <v>9273225</v>
      </c>
      <c r="V264" s="45">
        <v>0</v>
      </c>
      <c r="W264" s="45">
        <v>11.530203</v>
      </c>
      <c r="X264" s="45">
        <v>9.8219098000000002</v>
      </c>
      <c r="Y264" s="45">
        <v>13.184923</v>
      </c>
      <c r="Z264" s="46">
        <v>361561.8</v>
      </c>
      <c r="AA264" s="46">
        <v>61402.645042138109</v>
      </c>
      <c r="AB264" s="47">
        <f>_xlfn.XLOOKUP($F264,Main_OG!$D$1:$D$766,Main_OG!AJ$1:AJ$766,"")</f>
        <v>13962620</v>
      </c>
      <c r="AC264" s="47">
        <f>_xlfn.XLOOKUP($F264,Main_OG!$D$1:$D$766,Main_OG!AK$1:AK$766,"")</f>
        <v>817486</v>
      </c>
      <c r="AD264" s="47">
        <f>_xlfn.XLOOKUP($F264,Main_OG!$D$1:$D$766,Main_OG!AL$1:AL$766,"")</f>
        <v>102377142</v>
      </c>
      <c r="AE264" s="47">
        <f>_xlfn.XLOOKUP($F264,Main_OG!$D$1:$D$766,Main_OG!AM$1:AM$766,"")</f>
        <v>13579266</v>
      </c>
      <c r="AF264" s="48">
        <f>_xlfn.XLOOKUP($F264,Main_OG!$D$1:$D$766,Main_OG!Z$1:Z$766,"")</f>
        <v>0</v>
      </c>
      <c r="AG264" s="48">
        <f>_xlfn.XLOOKUP($F264,Main_OG!$D$1:$D$766,Main_OG!AA$1:AA$766,"")</f>
        <v>2.324237813104427</v>
      </c>
      <c r="AH264" s="48">
        <f>_xlfn.XLOOKUP($F264,Main_OG!$D$1:$D$766,Main_OG!AB$1:AB$766,"")</f>
        <v>23.49195884567845</v>
      </c>
      <c r="AI264" s="48">
        <f>_xlfn.XLOOKUP($F264,Main_OG!$D$1:$D$766,Main_OG!AC$1:AC$766,"")</f>
        <v>3.503818060367514</v>
      </c>
      <c r="AJ264" s="48">
        <f>_xlfn.XLOOKUP($F264,Main_OG!$D$1:$D$766,Main_OG!AD$1:AD$766,"")</f>
        <v>0.75442193202762442</v>
      </c>
    </row>
    <row r="265" spans="2:36" x14ac:dyDescent="0.35">
      <c r="B265" s="36" t="s">
        <v>1233</v>
      </c>
      <c r="C265" s="45" t="s">
        <v>294</v>
      </c>
      <c r="D265" s="45" t="s">
        <v>4380</v>
      </c>
      <c r="E265" s="36" t="s">
        <v>4487</v>
      </c>
      <c r="F265" s="36" t="str">
        <f t="shared" si="12"/>
        <v>2013_MD</v>
      </c>
      <c r="G265" s="45">
        <v>2013</v>
      </c>
      <c r="H265" s="45">
        <f>_xlfn.XLOOKUP(J265,Main_OG!$B$1:$B$766,Main_OG!$O$1:$O$766,"")</f>
        <v>1</v>
      </c>
      <c r="I265" s="45">
        <f>_xlfn.XLOOKUP(F265,Main_OG!$D$1:$D$766,Main_OG!$J$1:$J$766,"")</f>
        <v>2</v>
      </c>
      <c r="J265" s="45" t="s">
        <v>294</v>
      </c>
      <c r="K265" s="45" t="str">
        <f t="shared" si="13"/>
        <v>Baltimore Gas &amp; Electric Co_MD</v>
      </c>
      <c r="L265" s="45" t="str">
        <f t="shared" si="14"/>
        <v>Baltimore Gas Electric Co_MD</v>
      </c>
      <c r="M265" s="45" t="s">
        <v>1241</v>
      </c>
      <c r="N265" s="45">
        <v>0</v>
      </c>
      <c r="O265" s="45">
        <v>63163</v>
      </c>
      <c r="P265" s="45">
        <v>2854</v>
      </c>
      <c r="Q265" s="45">
        <v>790918</v>
      </c>
      <c r="R265" s="45">
        <v>0</v>
      </c>
      <c r="S265" s="45">
        <v>2846423</v>
      </c>
      <c r="T265" s="45">
        <v>154857</v>
      </c>
      <c r="U265" s="45">
        <v>8967015</v>
      </c>
      <c r="V265" s="45">
        <v>0</v>
      </c>
      <c r="W265" s="45">
        <v>12.402196999999999</v>
      </c>
      <c r="X265" s="45">
        <v>10.45739</v>
      </c>
      <c r="Y265" s="45">
        <v>13.811351999999999</v>
      </c>
      <c r="Z265" s="46">
        <v>364633.2</v>
      </c>
      <c r="AA265" s="46">
        <v>61539.422233556113</v>
      </c>
      <c r="AB265" s="47">
        <f>_xlfn.XLOOKUP($F265,Main_OG!$D$1:$D$766,Main_OG!AJ$1:AJ$766,"")</f>
        <v>13631938</v>
      </c>
      <c r="AC265" s="47">
        <f>_xlfn.XLOOKUP($F265,Main_OG!$D$1:$D$766,Main_OG!AK$1:AK$766,"")</f>
        <v>1088342</v>
      </c>
      <c r="AD265" s="47">
        <f>_xlfn.XLOOKUP($F265,Main_OG!$D$1:$D$766,Main_OG!AL$1:AL$766,"")</f>
        <v>55098044</v>
      </c>
      <c r="AE265" s="47">
        <f>_xlfn.XLOOKUP($F265,Main_OG!$D$1:$D$766,Main_OG!AM$1:AM$766,"")</f>
        <v>14264305</v>
      </c>
      <c r="AF265" s="48">
        <f>_xlfn.XLOOKUP($F265,Main_OG!$D$1:$D$766,Main_OG!Z$1:Z$766,"")</f>
        <v>2.52</v>
      </c>
      <c r="AG265" s="48">
        <f>_xlfn.XLOOKUP($F265,Main_OG!$D$1:$D$766,Main_OG!AA$1:AA$766,"")</f>
        <v>3.43</v>
      </c>
      <c r="AH265" s="48">
        <f>_xlfn.XLOOKUP($F265,Main_OG!$D$1:$D$766,Main_OG!AB$1:AB$766,"")</f>
        <v>22.83</v>
      </c>
      <c r="AI265" s="48">
        <f>_xlfn.XLOOKUP($F265,Main_OG!$D$1:$D$766,Main_OG!AC$1:AC$766,"")</f>
        <v>4.79</v>
      </c>
      <c r="AJ265" s="48">
        <f>_xlfn.XLOOKUP($F265,Main_OG!$D$1:$D$766,Main_OG!AD$1:AD$766,"")</f>
        <v>0.77</v>
      </c>
    </row>
    <row r="266" spans="2:36" x14ac:dyDescent="0.35">
      <c r="B266" s="36" t="s">
        <v>1233</v>
      </c>
      <c r="C266" s="45" t="s">
        <v>294</v>
      </c>
      <c r="D266" s="45" t="s">
        <v>4380</v>
      </c>
      <c r="E266" s="36" t="s">
        <v>4487</v>
      </c>
      <c r="F266" s="36" t="str">
        <f t="shared" si="12"/>
        <v>2014_MD</v>
      </c>
      <c r="G266" s="45">
        <v>2014</v>
      </c>
      <c r="H266" s="45">
        <f>_xlfn.XLOOKUP(J266,Main_OG!$B$1:$B$766,Main_OG!$O$1:$O$766,"")</f>
        <v>1</v>
      </c>
      <c r="I266" s="45">
        <f>_xlfn.XLOOKUP(F266,Main_OG!$D$1:$D$766,Main_OG!$J$1:$J$766,"")</f>
        <v>2</v>
      </c>
      <c r="J266" s="45" t="s">
        <v>294</v>
      </c>
      <c r="K266" s="45" t="str">
        <f t="shared" si="13"/>
        <v>Baltimore Gas &amp; Electric Co_MD</v>
      </c>
      <c r="L266" s="45" t="str">
        <f t="shared" si="14"/>
        <v>Baltimore Gas Electric Co_MD</v>
      </c>
      <c r="M266" s="45" t="s">
        <v>1242</v>
      </c>
      <c r="N266" s="45">
        <v>0</v>
      </c>
      <c r="O266" s="45">
        <v>64114</v>
      </c>
      <c r="P266" s="45">
        <v>2939</v>
      </c>
      <c r="Q266" s="45">
        <v>801160</v>
      </c>
      <c r="R266" s="45">
        <v>0</v>
      </c>
      <c r="S266" s="45">
        <v>3147168</v>
      </c>
      <c r="T266" s="45">
        <v>195402</v>
      </c>
      <c r="U266" s="45">
        <v>8927905</v>
      </c>
      <c r="V266" s="45">
        <v>0</v>
      </c>
      <c r="W266" s="45">
        <v>12.680669999999999</v>
      </c>
      <c r="X266" s="45">
        <v>11.062835</v>
      </c>
      <c r="Y266" s="45">
        <v>13.709721999999999</v>
      </c>
      <c r="Z266" s="46">
        <v>370343.9</v>
      </c>
      <c r="AA266" s="46">
        <v>62137.571005948928</v>
      </c>
      <c r="AB266" s="47">
        <f>_xlfn.XLOOKUP($F266,Main_OG!$D$1:$D$766,Main_OG!AJ$1:AJ$766,"")</f>
        <v>14901008</v>
      </c>
      <c r="AC266" s="47">
        <f>_xlfn.XLOOKUP($F266,Main_OG!$D$1:$D$766,Main_OG!AK$1:AK$766,"")</f>
        <v>2209564</v>
      </c>
      <c r="AD266" s="47">
        <f>_xlfn.XLOOKUP($F266,Main_OG!$D$1:$D$766,Main_OG!AL$1:AL$766,"")</f>
        <v>48675536</v>
      </c>
      <c r="AE266" s="47">
        <f>_xlfn.XLOOKUP($F266,Main_OG!$D$1:$D$766,Main_OG!AM$1:AM$766,"")</f>
        <v>14343334</v>
      </c>
      <c r="AF266" s="48">
        <f>_xlfn.XLOOKUP($F266,Main_OG!$D$1:$D$766,Main_OG!Z$1:Z$766,"")</f>
        <v>0</v>
      </c>
      <c r="AG266" s="48">
        <f>_xlfn.XLOOKUP($F266,Main_OG!$D$1:$D$766,Main_OG!AA$1:AA$766,"")</f>
        <v>2.322195177698041</v>
      </c>
      <c r="AH266" s="48">
        <f>_xlfn.XLOOKUP($F266,Main_OG!$D$1:$D$766,Main_OG!AB$1:AB$766,"")</f>
        <v>22.19</v>
      </c>
      <c r="AI266" s="48">
        <f>_xlfn.XLOOKUP($F266,Main_OG!$D$1:$D$766,Main_OG!AC$1:AC$766,"")</f>
        <v>5.0999999999999996</v>
      </c>
      <c r="AJ266" s="48">
        <f>_xlfn.XLOOKUP($F266,Main_OG!$D$1:$D$766,Main_OG!AD$1:AD$766,"")</f>
        <v>0.72</v>
      </c>
    </row>
    <row r="267" spans="2:36" x14ac:dyDescent="0.35">
      <c r="B267" s="36" t="s">
        <v>1233</v>
      </c>
      <c r="C267" s="45" t="s">
        <v>294</v>
      </c>
      <c r="D267" s="45" t="s">
        <v>4380</v>
      </c>
      <c r="E267" s="36" t="s">
        <v>4487</v>
      </c>
      <c r="F267" s="36" t="str">
        <f t="shared" si="12"/>
        <v>2015_MD</v>
      </c>
      <c r="G267" s="45">
        <v>2015</v>
      </c>
      <c r="H267" s="45">
        <f>_xlfn.XLOOKUP(J267,Main_OG!$B$1:$B$766,Main_OG!$O$1:$O$766,"")</f>
        <v>1</v>
      </c>
      <c r="I267" s="45">
        <f>_xlfn.XLOOKUP(F267,Main_OG!$D$1:$D$766,Main_OG!$J$1:$J$766,"")</f>
        <v>2</v>
      </c>
      <c r="J267" s="45" t="s">
        <v>294</v>
      </c>
      <c r="K267" s="45" t="str">
        <f t="shared" si="13"/>
        <v>Baltimore Gas &amp; Electric Co_MD</v>
      </c>
      <c r="L267" s="45" t="str">
        <f t="shared" si="14"/>
        <v>Baltimore Gas Electric Co_MD</v>
      </c>
      <c r="M267" s="45" t="s">
        <v>1243</v>
      </c>
      <c r="N267" s="45">
        <v>0</v>
      </c>
      <c r="O267" s="45">
        <v>66355</v>
      </c>
      <c r="P267" s="45">
        <v>3096</v>
      </c>
      <c r="Q267" s="45">
        <v>838110</v>
      </c>
      <c r="R267" s="45">
        <v>0</v>
      </c>
      <c r="S267" s="45">
        <v>2815602</v>
      </c>
      <c r="T267" s="45">
        <v>150335</v>
      </c>
      <c r="U267" s="45">
        <v>8990790</v>
      </c>
      <c r="V267" s="45">
        <v>0</v>
      </c>
      <c r="W267" s="45">
        <v>12.991963999999999</v>
      </c>
      <c r="X267" s="45">
        <v>11.709182999999999</v>
      </c>
      <c r="Y267" s="45">
        <v>14.165785</v>
      </c>
      <c r="Z267" s="46">
        <v>378745.9</v>
      </c>
      <c r="AA267" s="46">
        <v>63245.241568545724</v>
      </c>
      <c r="AB267" s="47">
        <f>_xlfn.XLOOKUP($F267,Main_OG!$D$1:$D$766,Main_OG!AJ$1:AJ$766,"")</f>
        <v>12092448</v>
      </c>
      <c r="AC267" s="47">
        <f>_xlfn.XLOOKUP($F267,Main_OG!$D$1:$D$766,Main_OG!AK$1:AK$766,"")</f>
        <v>967002</v>
      </c>
      <c r="AD267" s="47">
        <f>_xlfn.XLOOKUP($F267,Main_OG!$D$1:$D$766,Main_OG!AL$1:AL$766,"")</f>
        <v>89284998</v>
      </c>
      <c r="AE267" s="47">
        <f>_xlfn.XLOOKUP($F267,Main_OG!$D$1:$D$766,Main_OG!AM$1:AM$766,"")</f>
        <v>14643325</v>
      </c>
      <c r="AF267" s="48">
        <f>_xlfn.XLOOKUP($F267,Main_OG!$D$1:$D$766,Main_OG!Z$1:Z$766,"")</f>
        <v>0</v>
      </c>
      <c r="AG267" s="48">
        <f>_xlfn.XLOOKUP($F267,Main_OG!$D$1:$D$766,Main_OG!AA$1:AA$766,"")</f>
        <v>2.25948627072199</v>
      </c>
      <c r="AH267" s="48">
        <f>_xlfn.XLOOKUP($F267,Main_OG!$D$1:$D$766,Main_OG!AB$1:AB$766,"")</f>
        <v>14.57</v>
      </c>
      <c r="AI267" s="48">
        <f>_xlfn.XLOOKUP($F267,Main_OG!$D$1:$D$766,Main_OG!AC$1:AC$766,"")</f>
        <v>3.3843619636206599</v>
      </c>
      <c r="AJ267" s="48">
        <f>_xlfn.XLOOKUP($F267,Main_OG!$D$1:$D$766,Main_OG!AD$1:AD$766,"")</f>
        <v>0.72</v>
      </c>
    </row>
    <row r="268" spans="2:36" x14ac:dyDescent="0.35">
      <c r="B268" s="36" t="s">
        <v>1233</v>
      </c>
      <c r="C268" s="45" t="s">
        <v>294</v>
      </c>
      <c r="D268" s="45" t="s">
        <v>4380</v>
      </c>
      <c r="E268" s="36" t="s">
        <v>4487</v>
      </c>
      <c r="F268" s="36" t="str">
        <f t="shared" si="12"/>
        <v>2016_MD</v>
      </c>
      <c r="G268" s="45">
        <v>2016</v>
      </c>
      <c r="H268" s="45">
        <f>_xlfn.XLOOKUP(J268,Main_OG!$B$1:$B$766,Main_OG!$O$1:$O$766,"")</f>
        <v>1</v>
      </c>
      <c r="I268" s="45">
        <f>_xlfn.XLOOKUP(F268,Main_OG!$D$1:$D$766,Main_OG!$J$1:$J$766,"")</f>
        <v>3</v>
      </c>
      <c r="J268" s="45" t="s">
        <v>294</v>
      </c>
      <c r="K268" s="45" t="str">
        <f t="shared" si="13"/>
        <v>Baltimore Gas &amp; Electric Co_MD</v>
      </c>
      <c r="L268" s="45" t="str">
        <f t="shared" si="14"/>
        <v>Baltimore Gas Electric Co_MD</v>
      </c>
      <c r="M268" s="45" t="s">
        <v>1244</v>
      </c>
      <c r="N268" s="45">
        <v>0</v>
      </c>
      <c r="O268" s="45">
        <v>65871</v>
      </c>
      <c r="P268" s="45">
        <v>3097</v>
      </c>
      <c r="Q268" s="45">
        <v>862083</v>
      </c>
      <c r="R268" s="45">
        <v>0</v>
      </c>
      <c r="S268" s="45">
        <v>2700728</v>
      </c>
      <c r="T268" s="45">
        <v>134543</v>
      </c>
      <c r="U268" s="45">
        <v>9388094</v>
      </c>
      <c r="V268" s="45">
        <v>0</v>
      </c>
      <c r="W268" s="45">
        <v>12.352299</v>
      </c>
      <c r="X268" s="45">
        <v>11.021012000000001</v>
      </c>
      <c r="Y268" s="45">
        <v>14.725728</v>
      </c>
      <c r="Z268" s="46">
        <v>391950.9</v>
      </c>
      <c r="AA268" s="46">
        <v>65248.874066216595</v>
      </c>
      <c r="AB268" s="47">
        <f>_xlfn.XLOOKUP($F268,Main_OG!$D$1:$D$766,Main_OG!AJ$1:AJ$766,"")</f>
        <v>11764950</v>
      </c>
      <c r="AC268" s="47">
        <f>_xlfn.XLOOKUP($F268,Main_OG!$D$1:$D$766,Main_OG!AK$1:AK$766,"")</f>
        <v>706498</v>
      </c>
      <c r="AD268" s="47">
        <f>_xlfn.XLOOKUP($F268,Main_OG!$D$1:$D$766,Main_OG!AL$1:AL$766,"")</f>
        <v>106971504</v>
      </c>
      <c r="AE268" s="47">
        <f>_xlfn.XLOOKUP($F268,Main_OG!$D$1:$D$766,Main_OG!AM$1:AM$766,"")</f>
        <v>14760177</v>
      </c>
      <c r="AF268" s="48">
        <f>_xlfn.XLOOKUP($F268,Main_OG!$D$1:$D$766,Main_OG!Z$1:Z$766,"")</f>
        <v>0</v>
      </c>
      <c r="AG268" s="48">
        <f>_xlfn.XLOOKUP($F268,Main_OG!$D$1:$D$766,Main_OG!AA$1:AA$766,"")</f>
        <v>2.2143440282408582</v>
      </c>
      <c r="AH268" s="48">
        <f>_xlfn.XLOOKUP($F268,Main_OG!$D$1:$D$766,Main_OG!AB$1:AB$766,"")</f>
        <v>11.309272049594229</v>
      </c>
      <c r="AI268" s="48">
        <f>_xlfn.XLOOKUP($F268,Main_OG!$D$1:$D$766,Main_OG!AC$1:AC$766,"")</f>
        <v>2.82</v>
      </c>
      <c r="AJ268" s="48">
        <f>_xlfn.XLOOKUP($F268,Main_OG!$D$1:$D$766,Main_OG!AD$1:AD$766,"")</f>
        <v>0.65636700530415037</v>
      </c>
    </row>
    <row r="269" spans="2:36" x14ac:dyDescent="0.35">
      <c r="B269" s="36" t="s">
        <v>1233</v>
      </c>
      <c r="C269" s="45" t="s">
        <v>294</v>
      </c>
      <c r="D269" s="45" t="s">
        <v>4380</v>
      </c>
      <c r="E269" s="36" t="s">
        <v>4487</v>
      </c>
      <c r="F269" s="36" t="str">
        <f t="shared" si="12"/>
        <v>2017_MD</v>
      </c>
      <c r="G269" s="45">
        <v>2017</v>
      </c>
      <c r="H269" s="45">
        <f>_xlfn.XLOOKUP(J269,Main_OG!$B$1:$B$766,Main_OG!$O$1:$O$766,"")</f>
        <v>1</v>
      </c>
      <c r="I269" s="45">
        <f>_xlfn.XLOOKUP(F269,Main_OG!$D$1:$D$766,Main_OG!$J$1:$J$766,"")</f>
        <v>3</v>
      </c>
      <c r="J269" s="45" t="s">
        <v>294</v>
      </c>
      <c r="K269" s="45" t="str">
        <f t="shared" si="13"/>
        <v>Baltimore Gas &amp; Electric Co_MD</v>
      </c>
      <c r="L269" s="45" t="str">
        <f t="shared" si="14"/>
        <v>Baltimore Gas Electric Co_MD</v>
      </c>
      <c r="M269" s="45" t="s">
        <v>1245</v>
      </c>
      <c r="N269" s="45">
        <v>0</v>
      </c>
      <c r="O269" s="45">
        <v>65620</v>
      </c>
      <c r="P269" s="45">
        <v>3103</v>
      </c>
      <c r="Q269" s="45">
        <v>872518</v>
      </c>
      <c r="R269" s="45">
        <v>0</v>
      </c>
      <c r="S269" s="45">
        <v>2576385</v>
      </c>
      <c r="T269" s="45">
        <v>125435</v>
      </c>
      <c r="U269" s="45">
        <v>8944070</v>
      </c>
      <c r="V269" s="45">
        <v>0</v>
      </c>
      <c r="W269" s="45">
        <v>12.116441999999999</v>
      </c>
      <c r="X269" s="45">
        <v>10.994300000000001</v>
      </c>
      <c r="Y269" s="45">
        <v>14.119716</v>
      </c>
      <c r="Z269" s="46">
        <v>399714.5</v>
      </c>
      <c r="AA269" s="46">
        <v>66307.592366924306</v>
      </c>
      <c r="AB269" s="47">
        <f>_xlfn.XLOOKUP($F269,Main_OG!$D$1:$D$766,Main_OG!AJ$1:AJ$766,"")</f>
        <v>7349424</v>
      </c>
      <c r="AC269" s="47">
        <f>_xlfn.XLOOKUP($F269,Main_OG!$D$1:$D$766,Main_OG!AK$1:AK$766,"")</f>
        <v>485714</v>
      </c>
      <c r="AD269" s="47">
        <f>_xlfn.XLOOKUP($F269,Main_OG!$D$1:$D$766,Main_OG!AL$1:AL$766,"")</f>
        <v>111944922</v>
      </c>
      <c r="AE269" s="47">
        <f>_xlfn.XLOOKUP($F269,Main_OG!$D$1:$D$766,Main_OG!AM$1:AM$766,"")</f>
        <v>15106988</v>
      </c>
      <c r="AF269" s="48">
        <f>_xlfn.XLOOKUP($F269,Main_OG!$D$1:$D$766,Main_OG!Z$1:Z$766,"")</f>
        <v>0</v>
      </c>
      <c r="AG269" s="48">
        <f>_xlfn.XLOOKUP($F269,Main_OG!$D$1:$D$766,Main_OG!AA$1:AA$766,"")</f>
        <v>2.1875855044172008</v>
      </c>
      <c r="AH269" s="48">
        <f>_xlfn.XLOOKUP($F269,Main_OG!$D$1:$D$766,Main_OG!AB$1:AB$766,"")</f>
        <v>14.73443638842941</v>
      </c>
      <c r="AI269" s="48">
        <f>_xlfn.XLOOKUP($F269,Main_OG!$D$1:$D$766,Main_OG!AC$1:AC$766,"")</f>
        <v>3.7243523928232452</v>
      </c>
      <c r="AJ269" s="48">
        <f>_xlfn.XLOOKUP($F269,Main_OG!$D$1:$D$766,Main_OG!AD$1:AD$766,"")</f>
        <v>0.71</v>
      </c>
    </row>
    <row r="270" spans="2:36" x14ac:dyDescent="0.35">
      <c r="B270" s="36" t="s">
        <v>1233</v>
      </c>
      <c r="C270" s="45" t="s">
        <v>294</v>
      </c>
      <c r="D270" s="45" t="s">
        <v>4380</v>
      </c>
      <c r="E270" s="36" t="s">
        <v>4487</v>
      </c>
      <c r="F270" s="36" t="str">
        <f t="shared" si="12"/>
        <v>2018_MD</v>
      </c>
      <c r="G270" s="45">
        <v>2018</v>
      </c>
      <c r="H270" s="45">
        <f>_xlfn.XLOOKUP(J270,Main_OG!$B$1:$B$766,Main_OG!$O$1:$O$766,"")</f>
        <v>1</v>
      </c>
      <c r="I270" s="45">
        <f>_xlfn.XLOOKUP(F270,Main_OG!$D$1:$D$766,Main_OG!$J$1:$J$766,"")</f>
        <v>3</v>
      </c>
      <c r="J270" s="45" t="s">
        <v>294</v>
      </c>
      <c r="K270" s="45" t="str">
        <f t="shared" si="13"/>
        <v>Baltimore Gas &amp; Electric Co_MD</v>
      </c>
      <c r="L270" s="45" t="str">
        <f t="shared" si="14"/>
        <v>Baltimore Gas Electric Co_MD</v>
      </c>
      <c r="M270" s="45" t="s">
        <v>1246</v>
      </c>
      <c r="N270" s="45">
        <v>0</v>
      </c>
      <c r="O270" s="45">
        <v>66817</v>
      </c>
      <c r="P270" s="45">
        <v>3188</v>
      </c>
      <c r="Q270" s="45">
        <v>883154</v>
      </c>
      <c r="R270" s="45">
        <v>0</v>
      </c>
      <c r="S270" s="45">
        <v>2662310</v>
      </c>
      <c r="T270" s="45">
        <v>125686</v>
      </c>
      <c r="U270" s="45">
        <v>9674746</v>
      </c>
      <c r="V270" s="45">
        <v>0</v>
      </c>
      <c r="W270" s="45">
        <v>11.545748</v>
      </c>
      <c r="X270" s="45">
        <v>10.731903000000001</v>
      </c>
      <c r="Y270" s="45">
        <v>12.624713</v>
      </c>
      <c r="Z270" s="46">
        <v>402480.9</v>
      </c>
      <c r="AA270" s="46">
        <v>66612.166226177986</v>
      </c>
      <c r="AB270" s="47">
        <f>_xlfn.XLOOKUP($F270,Main_OG!$D$1:$D$766,Main_OG!AJ$1:AJ$766,"")</f>
        <v>8764840</v>
      </c>
      <c r="AC270" s="47">
        <f>_xlfn.XLOOKUP($F270,Main_OG!$D$1:$D$766,Main_OG!AK$1:AK$766,"")</f>
        <v>1097090</v>
      </c>
      <c r="AD270" s="47">
        <f>_xlfn.XLOOKUP($F270,Main_OG!$D$1:$D$766,Main_OG!AL$1:AL$766,"")</f>
        <v>210873506</v>
      </c>
      <c r="AE270" s="47">
        <f>_xlfn.XLOOKUP($F270,Main_OG!$D$1:$D$766,Main_OG!AM$1:AM$766,"")</f>
        <v>14987931</v>
      </c>
      <c r="AF270" s="48">
        <f>_xlfn.XLOOKUP($F270,Main_OG!$D$1:$D$766,Main_OG!Z$1:Z$766,"")</f>
        <v>0</v>
      </c>
      <c r="AG270" s="48">
        <f>_xlfn.XLOOKUP($F270,Main_OG!$D$1:$D$766,Main_OG!AA$1:AA$766,"")</f>
        <v>2.5299999999999998</v>
      </c>
      <c r="AH270" s="48">
        <f>_xlfn.XLOOKUP($F270,Main_OG!$D$1:$D$766,Main_OG!AB$1:AB$766,"")</f>
        <v>16.07</v>
      </c>
      <c r="AI270" s="48">
        <f>_xlfn.XLOOKUP($F270,Main_OG!$D$1:$D$766,Main_OG!AC$1:AC$766,"")</f>
        <v>3.86</v>
      </c>
      <c r="AJ270" s="48">
        <f>_xlfn.XLOOKUP($F270,Main_OG!$D$1:$D$766,Main_OG!AD$1:AD$766,"")</f>
        <v>0.68</v>
      </c>
    </row>
    <row r="271" spans="2:36" x14ac:dyDescent="0.35">
      <c r="B271" s="36" t="s">
        <v>1233</v>
      </c>
      <c r="C271" s="45" t="s">
        <v>294</v>
      </c>
      <c r="D271" s="45" t="s">
        <v>4380</v>
      </c>
      <c r="E271" s="36" t="s">
        <v>4487</v>
      </c>
      <c r="F271" s="36" t="str">
        <f t="shared" si="12"/>
        <v>2019_MD</v>
      </c>
      <c r="G271" s="45">
        <v>2019</v>
      </c>
      <c r="H271" s="45">
        <f>_xlfn.XLOOKUP(J271,Main_OG!$B$1:$B$766,Main_OG!$O$1:$O$766,"")</f>
        <v>1</v>
      </c>
      <c r="I271" s="45">
        <f>_xlfn.XLOOKUP(F271,Main_OG!$D$1:$D$766,Main_OG!$J$1:$J$766,"")</f>
        <v>3</v>
      </c>
      <c r="J271" s="45" t="s">
        <v>294</v>
      </c>
      <c r="K271" s="45" t="str">
        <f t="shared" si="13"/>
        <v>Baltimore Gas &amp; Electric Co_MD</v>
      </c>
      <c r="L271" s="45" t="str">
        <f t="shared" si="14"/>
        <v>Baltimore Gas Electric Co_MD</v>
      </c>
      <c r="M271" s="45" t="s">
        <v>1247</v>
      </c>
      <c r="N271" s="45">
        <v>0</v>
      </c>
      <c r="O271" s="45">
        <v>67472</v>
      </c>
      <c r="P271" s="45">
        <v>3252</v>
      </c>
      <c r="Q271" s="45">
        <v>894919</v>
      </c>
      <c r="R271" s="45">
        <v>0</v>
      </c>
      <c r="S271" s="45">
        <v>2757009</v>
      </c>
      <c r="T271" s="45">
        <v>137638</v>
      </c>
      <c r="U271" s="45">
        <v>9612034</v>
      </c>
      <c r="V271" s="45">
        <v>0</v>
      </c>
      <c r="W271" s="45">
        <v>11.389905000000001</v>
      </c>
      <c r="X271" s="45">
        <v>10.227626000000001</v>
      </c>
      <c r="Y271" s="45">
        <v>12.251249</v>
      </c>
      <c r="Z271" s="46">
        <v>402346.2</v>
      </c>
      <c r="AA271" s="46">
        <v>66449.092759416511</v>
      </c>
      <c r="AB271" s="47">
        <f>_xlfn.XLOOKUP($F271,Main_OG!$D$1:$D$766,Main_OG!AJ$1:AJ$766,"")</f>
        <v>5111614</v>
      </c>
      <c r="AC271" s="47">
        <f>_xlfn.XLOOKUP($F271,Main_OG!$D$1:$D$766,Main_OG!AK$1:AK$766,"")</f>
        <v>345724</v>
      </c>
      <c r="AD271" s="47">
        <f>_xlfn.XLOOKUP($F271,Main_OG!$D$1:$D$766,Main_OG!AL$1:AL$766,"")</f>
        <v>210632878</v>
      </c>
      <c r="AE271" s="47">
        <f>_xlfn.XLOOKUP($F271,Main_OG!$D$1:$D$766,Main_OG!AM$1:AM$766,"")</f>
        <v>15012922</v>
      </c>
      <c r="AF271" s="48">
        <f>_xlfn.XLOOKUP($F271,Main_OG!$D$1:$D$766,Main_OG!Z$1:Z$766,"")</f>
        <v>1.88</v>
      </c>
      <c r="AG271" s="48">
        <f>_xlfn.XLOOKUP($F271,Main_OG!$D$1:$D$766,Main_OG!AA$1:AA$766,"")</f>
        <v>2.176146746141439</v>
      </c>
      <c r="AH271" s="48">
        <f>_xlfn.XLOOKUP($F271,Main_OG!$D$1:$D$766,Main_OG!AB$1:AB$766,"")</f>
        <v>16.155101142605361</v>
      </c>
      <c r="AI271" s="48">
        <f>_xlfn.XLOOKUP($F271,Main_OG!$D$1:$D$766,Main_OG!AC$1:AC$766,"")</f>
        <v>3.3292283805067271</v>
      </c>
      <c r="AJ271" s="48">
        <f>_xlfn.XLOOKUP($F271,Main_OG!$D$1:$D$766,Main_OG!AD$1:AD$766,"")</f>
        <v>0.65</v>
      </c>
    </row>
    <row r="272" spans="2:36" x14ac:dyDescent="0.35">
      <c r="B272" s="36" t="s">
        <v>1233</v>
      </c>
      <c r="C272" s="45" t="s">
        <v>294</v>
      </c>
      <c r="D272" s="45" t="s">
        <v>4380</v>
      </c>
      <c r="E272" s="36" t="s">
        <v>4487</v>
      </c>
      <c r="F272" s="36" t="str">
        <f t="shared" si="12"/>
        <v>2020_MD</v>
      </c>
      <c r="G272" s="45">
        <v>2020</v>
      </c>
      <c r="H272" s="45">
        <f>_xlfn.XLOOKUP(J272,Main_OG!$B$1:$B$766,Main_OG!$O$1:$O$766,"")</f>
        <v>1</v>
      </c>
      <c r="I272" s="45">
        <f>_xlfn.XLOOKUP(F272,Main_OG!$D$1:$D$766,Main_OG!$J$1:$J$766,"")</f>
        <v>3</v>
      </c>
      <c r="J272" s="45" t="s">
        <v>294</v>
      </c>
      <c r="K272" s="45" t="str">
        <f t="shared" si="13"/>
        <v>Baltimore Gas &amp; Electric Co_MD</v>
      </c>
      <c r="L272" s="45" t="str">
        <f t="shared" si="14"/>
        <v>Baltimore Gas Electric Co_MD</v>
      </c>
      <c r="M272" s="45" t="s">
        <v>1248</v>
      </c>
      <c r="N272" s="45">
        <v>0</v>
      </c>
      <c r="O272" s="45">
        <v>68327</v>
      </c>
      <c r="P272" s="45">
        <v>3322</v>
      </c>
      <c r="Q272" s="45">
        <v>0</v>
      </c>
      <c r="R272" s="45">
        <v>0</v>
      </c>
      <c r="S272" s="45">
        <v>2485487</v>
      </c>
      <c r="T272" s="45">
        <v>109921</v>
      </c>
      <c r="U272" s="45">
        <v>0</v>
      </c>
      <c r="V272" s="45">
        <v>0</v>
      </c>
      <c r="W272" s="45">
        <v>11.607165999999999</v>
      </c>
      <c r="X272" s="45">
        <v>11.074135</v>
      </c>
      <c r="Y272" s="45">
        <v>0</v>
      </c>
      <c r="Z272" s="46">
        <v>388532.3</v>
      </c>
      <c r="AA272" s="46">
        <v>64119.224447972774</v>
      </c>
      <c r="AB272" s="47">
        <f>_xlfn.XLOOKUP($F272,Main_OG!$D$1:$D$766,Main_OG!AJ$1:AJ$766,"")</f>
        <v>3056916</v>
      </c>
      <c r="AC272" s="47">
        <f>_xlfn.XLOOKUP($F272,Main_OG!$D$1:$D$766,Main_OG!AK$1:AK$766,"")</f>
        <v>354002</v>
      </c>
      <c r="AD272" s="47">
        <f>_xlfn.XLOOKUP($F272,Main_OG!$D$1:$D$766,Main_OG!AL$1:AL$766,"")</f>
        <v>206490016</v>
      </c>
      <c r="AE272" s="47">
        <f>_xlfn.XLOOKUP($F272,Main_OG!$D$1:$D$766,Main_OG!AM$1:AM$766,"")</f>
        <v>0</v>
      </c>
      <c r="AF272" s="48">
        <f>_xlfn.XLOOKUP($F272,Main_OG!$D$1:$D$766,Main_OG!Z$1:Z$766,"")</f>
        <v>0</v>
      </c>
      <c r="AG272" s="48">
        <f>_xlfn.XLOOKUP($F272,Main_OG!$D$1:$D$766,Main_OG!AA$1:AA$766,"")</f>
        <v>2.127327759928813</v>
      </c>
      <c r="AH272" s="48">
        <f>_xlfn.XLOOKUP($F272,Main_OG!$D$1:$D$766,Main_OG!AB$1:AB$766,"")</f>
        <v>12.535325193609101</v>
      </c>
      <c r="AI272" s="48">
        <f>_xlfn.XLOOKUP($F272,Main_OG!$D$1:$D$766,Main_OG!AC$1:AC$766,"")</f>
        <v>2.8422150630003218</v>
      </c>
      <c r="AJ272" s="48">
        <f>_xlfn.XLOOKUP($F272,Main_OG!$D$1:$D$766,Main_OG!AD$1:AD$766,"")</f>
        <v>0.5848556097000881</v>
      </c>
    </row>
    <row r="273" spans="2:36" x14ac:dyDescent="0.35">
      <c r="B273" s="36" t="s">
        <v>1249</v>
      </c>
      <c r="C273" s="45" t="s">
        <v>59</v>
      </c>
      <c r="D273" s="45" t="s">
        <v>4376</v>
      </c>
      <c r="E273" s="36" t="s">
        <v>1249</v>
      </c>
      <c r="F273" s="36" t="str">
        <f t="shared" si="12"/>
        <v>2009_CA</v>
      </c>
      <c r="G273" s="45">
        <v>2009</v>
      </c>
      <c r="H273" s="45">
        <f>_xlfn.XLOOKUP(J273,Main_OG!$B$1:$B$766,Main_OG!$O$1:$O$766,"")</f>
        <v>1</v>
      </c>
      <c r="I273" s="45">
        <f>_xlfn.XLOOKUP(F273,Main_OG!$D$1:$D$766,Main_OG!$J$1:$J$766,"")</f>
        <v>1</v>
      </c>
      <c r="J273" s="45" t="s">
        <v>59</v>
      </c>
      <c r="K273" s="45" t="str">
        <f t="shared" si="13"/>
        <v>Bear Valley Electric Service_CA</v>
      </c>
      <c r="L273" s="45" t="str">
        <f t="shared" si="14"/>
        <v>Bear Valley Electric Service_CA</v>
      </c>
      <c r="M273" s="45" t="s">
        <v>1250</v>
      </c>
      <c r="N273" s="45">
        <v>0</v>
      </c>
      <c r="O273" s="45">
        <v>1453</v>
      </c>
      <c r="P273" s="45">
        <v>8</v>
      </c>
      <c r="Q273" s="45">
        <v>21636</v>
      </c>
      <c r="R273" s="45">
        <v>0</v>
      </c>
      <c r="S273" s="45">
        <v>43782</v>
      </c>
      <c r="T273" s="45">
        <v>15518</v>
      </c>
      <c r="U273" s="45">
        <v>77065</v>
      </c>
      <c r="V273" s="45">
        <v>0</v>
      </c>
      <c r="W273" s="45">
        <v>22.63</v>
      </c>
      <c r="X273" s="45">
        <v>15.8</v>
      </c>
      <c r="Y273" s="45">
        <v>20.92</v>
      </c>
      <c r="Z273" s="46">
        <v>2110679.4</v>
      </c>
      <c r="AA273" s="46">
        <v>57105.227750949518</v>
      </c>
      <c r="AB273" s="47">
        <f>_xlfn.XLOOKUP($F273,Main_OG!$D$1:$D$766,Main_OG!AJ$1:AJ$766,"")</f>
        <v>1616858</v>
      </c>
      <c r="AC273" s="47">
        <f>_xlfn.XLOOKUP($F273,Main_OG!$D$1:$D$766,Main_OG!AK$1:AK$766,"")</f>
        <v>6021868</v>
      </c>
      <c r="AD273" s="47">
        <f>_xlfn.XLOOKUP($F273,Main_OG!$D$1:$D$766,Main_OG!AL$1:AL$766,"")</f>
        <v>1662440296</v>
      </c>
      <c r="AE273" s="47">
        <f>_xlfn.XLOOKUP($F273,Main_OG!$D$1:$D$766,Main_OG!AM$1:AM$766,"")</f>
        <v>31763804</v>
      </c>
      <c r="AF273" s="48">
        <f>_xlfn.XLOOKUP($F273,Main_OG!$D$1:$D$766,Main_OG!Z$1:Z$766,"")</f>
        <v>0</v>
      </c>
      <c r="AG273" s="48">
        <f>_xlfn.XLOOKUP($F273,Main_OG!$D$1:$D$766,Main_OG!AA$1:AA$766,"")</f>
        <v>2.2743975091886082</v>
      </c>
      <c r="AH273" s="48">
        <f>_xlfn.XLOOKUP($F273,Main_OG!$D$1:$D$766,Main_OG!AB$1:AB$766,"")</f>
        <v>14.38</v>
      </c>
      <c r="AI273" s="48">
        <f>_xlfn.XLOOKUP($F273,Main_OG!$D$1:$D$766,Main_OG!AC$1:AC$766,"")</f>
        <v>4.5973007921271787</v>
      </c>
      <c r="AJ273" s="48">
        <f>_xlfn.XLOOKUP($F273,Main_OG!$D$1:$D$766,Main_OG!AD$1:AD$766,"")</f>
        <v>0.68314474405108627</v>
      </c>
    </row>
    <row r="274" spans="2:36" x14ac:dyDescent="0.35">
      <c r="B274" s="36" t="s">
        <v>1249</v>
      </c>
      <c r="C274" s="45" t="s">
        <v>59</v>
      </c>
      <c r="D274" s="45" t="s">
        <v>4376</v>
      </c>
      <c r="E274" s="36" t="s">
        <v>1249</v>
      </c>
      <c r="F274" s="36" t="str">
        <f t="shared" si="12"/>
        <v>2010_CA</v>
      </c>
      <c r="G274" s="45">
        <v>2010</v>
      </c>
      <c r="H274" s="45">
        <f>_xlfn.XLOOKUP(J274,Main_OG!$B$1:$B$766,Main_OG!$O$1:$O$766,"")</f>
        <v>1</v>
      </c>
      <c r="I274" s="45">
        <f>_xlfn.XLOOKUP(F274,Main_OG!$D$1:$D$766,Main_OG!$J$1:$J$766,"")</f>
        <v>1</v>
      </c>
      <c r="J274" s="45" t="s">
        <v>59</v>
      </c>
      <c r="K274" s="45" t="str">
        <f t="shared" si="13"/>
        <v>Bear Valley Electric Service_CA</v>
      </c>
      <c r="L274" s="45" t="str">
        <f t="shared" si="14"/>
        <v>Bear Valley Electric Service_CA</v>
      </c>
      <c r="M274" s="45" t="s">
        <v>1251</v>
      </c>
      <c r="N274" s="45">
        <v>0</v>
      </c>
      <c r="O274" s="45">
        <v>1473</v>
      </c>
      <c r="P274" s="45">
        <v>8</v>
      </c>
      <c r="Q274" s="45">
        <v>21723</v>
      </c>
      <c r="R274" s="45">
        <v>0</v>
      </c>
      <c r="S274" s="45">
        <v>39338</v>
      </c>
      <c r="T274" s="45">
        <v>16014</v>
      </c>
      <c r="U274" s="45">
        <v>76815</v>
      </c>
      <c r="V274" s="45">
        <v>0</v>
      </c>
      <c r="W274" s="45">
        <v>28.76</v>
      </c>
      <c r="X274" s="45">
        <v>20</v>
      </c>
      <c r="Y274" s="45">
        <v>27.23</v>
      </c>
      <c r="Z274" s="46">
        <v>2153852.7999999998</v>
      </c>
      <c r="AA274" s="46">
        <v>57713.793440703324</v>
      </c>
      <c r="AB274" s="47">
        <f>_xlfn.XLOOKUP($F274,Main_OG!$D$1:$D$766,Main_OG!AJ$1:AJ$766,"")</f>
        <v>1663906</v>
      </c>
      <c r="AC274" s="47">
        <f>_xlfn.XLOOKUP($F274,Main_OG!$D$1:$D$766,Main_OG!AK$1:AK$766,"")</f>
        <v>4359380</v>
      </c>
      <c r="AD274" s="47">
        <f>_xlfn.XLOOKUP($F274,Main_OG!$D$1:$D$766,Main_OG!AL$1:AL$766,"")</f>
        <v>1542451912</v>
      </c>
      <c r="AE274" s="47">
        <f>_xlfn.XLOOKUP($F274,Main_OG!$D$1:$D$766,Main_OG!AM$1:AM$766,"")</f>
        <v>32200757</v>
      </c>
      <c r="AF274" s="48">
        <f>_xlfn.XLOOKUP($F274,Main_OG!$D$1:$D$766,Main_OG!Z$1:Z$766,"")</f>
        <v>0</v>
      </c>
      <c r="AG274" s="48">
        <f>_xlfn.XLOOKUP($F274,Main_OG!$D$1:$D$766,Main_OG!AA$1:AA$766,"")</f>
        <v>2.2935982820086371</v>
      </c>
      <c r="AH274" s="48">
        <f>_xlfn.XLOOKUP($F274,Main_OG!$D$1:$D$766,Main_OG!AB$1:AB$766,"")</f>
        <v>17.815786882646659</v>
      </c>
      <c r="AI274" s="48">
        <f>_xlfn.XLOOKUP($F274,Main_OG!$D$1:$D$766,Main_OG!AC$1:AC$766,"")</f>
        <v>4.9924248044436963</v>
      </c>
      <c r="AJ274" s="48">
        <f>_xlfn.XLOOKUP($F274,Main_OG!$D$1:$D$766,Main_OG!AD$1:AD$766,"")</f>
        <v>0.70992248279802228</v>
      </c>
    </row>
    <row r="275" spans="2:36" x14ac:dyDescent="0.35">
      <c r="B275" s="36" t="s">
        <v>1249</v>
      </c>
      <c r="C275" s="45" t="s">
        <v>59</v>
      </c>
      <c r="D275" s="45" t="s">
        <v>4376</v>
      </c>
      <c r="E275" s="36" t="s">
        <v>1249</v>
      </c>
      <c r="F275" s="36" t="str">
        <f t="shared" si="12"/>
        <v>2011_CA</v>
      </c>
      <c r="G275" s="45">
        <v>2011</v>
      </c>
      <c r="H275" s="45">
        <f>_xlfn.XLOOKUP(J275,Main_OG!$B$1:$B$766,Main_OG!$O$1:$O$766,"")</f>
        <v>1</v>
      </c>
      <c r="I275" s="45">
        <f>_xlfn.XLOOKUP(F275,Main_OG!$D$1:$D$766,Main_OG!$J$1:$J$766,"")</f>
        <v>1</v>
      </c>
      <c r="J275" s="45" t="s">
        <v>59</v>
      </c>
      <c r="K275" s="45" t="str">
        <f t="shared" si="13"/>
        <v>Bear Valley Electric Service_CA</v>
      </c>
      <c r="L275" s="45" t="str">
        <f t="shared" si="14"/>
        <v>Bear Valley Electric Service_CA</v>
      </c>
      <c r="M275" s="45" t="s">
        <v>1252</v>
      </c>
      <c r="N275" s="45">
        <v>0</v>
      </c>
      <c r="O275" s="45">
        <v>1509</v>
      </c>
      <c r="P275" s="45">
        <v>10</v>
      </c>
      <c r="Q275" s="45">
        <v>21747</v>
      </c>
      <c r="R275" s="45">
        <v>0</v>
      </c>
      <c r="S275" s="45">
        <v>37542</v>
      </c>
      <c r="T275" s="45">
        <v>20589</v>
      </c>
      <c r="U275" s="45">
        <v>78398</v>
      </c>
      <c r="V275" s="45">
        <v>0</v>
      </c>
      <c r="W275" s="45">
        <v>31.03</v>
      </c>
      <c r="X275" s="45">
        <v>19.66</v>
      </c>
      <c r="Y275" s="45">
        <v>26.83</v>
      </c>
      <c r="Z275" s="46">
        <v>2192887.2000000002</v>
      </c>
      <c r="AA275" s="46">
        <v>58265.200327417857</v>
      </c>
      <c r="AB275" s="47">
        <f>_xlfn.XLOOKUP($F275,Main_OG!$D$1:$D$766,Main_OG!AJ$1:AJ$766,"")</f>
        <v>1558104</v>
      </c>
      <c r="AC275" s="47">
        <f>_xlfn.XLOOKUP($F275,Main_OG!$D$1:$D$766,Main_OG!AK$1:AK$766,"")</f>
        <v>3730746.96</v>
      </c>
      <c r="AD275" s="47">
        <f>_xlfn.XLOOKUP($F275,Main_OG!$D$1:$D$766,Main_OG!AL$1:AL$766,"")</f>
        <v>1301741298</v>
      </c>
      <c r="AE275" s="47">
        <f>_xlfn.XLOOKUP($F275,Main_OG!$D$1:$D$766,Main_OG!AM$1:AM$766,"")</f>
        <v>36663247</v>
      </c>
      <c r="AF275" s="48">
        <f>_xlfn.XLOOKUP($F275,Main_OG!$D$1:$D$766,Main_OG!Z$1:Z$766,"")</f>
        <v>0</v>
      </c>
      <c r="AG275" s="48">
        <f>_xlfn.XLOOKUP($F275,Main_OG!$D$1:$D$766,Main_OG!AA$1:AA$766,"")</f>
        <v>2.3089180475565318</v>
      </c>
      <c r="AH275" s="48">
        <f>_xlfn.XLOOKUP($F275,Main_OG!$D$1:$D$766,Main_OG!AB$1:AB$766,"")</f>
        <v>22.758921780738341</v>
      </c>
      <c r="AI275" s="48">
        <f>_xlfn.XLOOKUP($F275,Main_OG!$D$1:$D$766,Main_OG!AC$1:AC$766,"")</f>
        <v>4.6524343752411106</v>
      </c>
      <c r="AJ275" s="48">
        <f>_xlfn.XLOOKUP($F275,Main_OG!$D$1:$D$766,Main_OG!AD$1:AD$766,"")</f>
        <v>0.75949643062398253</v>
      </c>
    </row>
    <row r="276" spans="2:36" x14ac:dyDescent="0.35">
      <c r="B276" s="36" t="s">
        <v>1249</v>
      </c>
      <c r="C276" s="45" t="s">
        <v>59</v>
      </c>
      <c r="D276" s="45" t="s">
        <v>4376</v>
      </c>
      <c r="E276" s="36" t="s">
        <v>1249</v>
      </c>
      <c r="F276" s="36" t="str">
        <f t="shared" si="12"/>
        <v>2012_CA</v>
      </c>
      <c r="G276" s="45">
        <v>2012</v>
      </c>
      <c r="H276" s="45">
        <f>_xlfn.XLOOKUP(J276,Main_OG!$B$1:$B$766,Main_OG!$O$1:$O$766,"")</f>
        <v>1</v>
      </c>
      <c r="I276" s="45">
        <f>_xlfn.XLOOKUP(F276,Main_OG!$D$1:$D$766,Main_OG!$J$1:$J$766,"")</f>
        <v>1</v>
      </c>
      <c r="J276" s="45" t="s">
        <v>59</v>
      </c>
      <c r="K276" s="45" t="str">
        <f t="shared" si="13"/>
        <v>Bear Valley Electric Service_CA</v>
      </c>
      <c r="L276" s="45" t="str">
        <f t="shared" si="14"/>
        <v>Bear Valley Electric Service_CA</v>
      </c>
      <c r="M276" s="45" t="s">
        <v>1253</v>
      </c>
      <c r="N276" s="45">
        <v>0</v>
      </c>
      <c r="O276" s="45">
        <v>1489</v>
      </c>
      <c r="P276" s="45">
        <v>10</v>
      </c>
      <c r="Q276" s="45">
        <v>21905</v>
      </c>
      <c r="R276" s="45">
        <v>0</v>
      </c>
      <c r="S276" s="45">
        <v>36611</v>
      </c>
      <c r="T276" s="45">
        <v>16882</v>
      </c>
      <c r="U276" s="45">
        <v>74409</v>
      </c>
      <c r="V276" s="45">
        <v>0</v>
      </c>
      <c r="W276" s="45">
        <v>33.489387999999998</v>
      </c>
      <c r="X276" s="45">
        <v>20.790783000000001</v>
      </c>
      <c r="Y276" s="45">
        <v>27.795966</v>
      </c>
      <c r="Z276" s="46">
        <v>2255437.2999999998</v>
      </c>
      <c r="AA276" s="46">
        <v>59440.34757454371</v>
      </c>
      <c r="AB276" s="47">
        <f>_xlfn.XLOOKUP($F276,Main_OG!$D$1:$D$766,Main_OG!AJ$1:AJ$766,"")</f>
        <v>1003476</v>
      </c>
      <c r="AC276" s="47">
        <f>_xlfn.XLOOKUP($F276,Main_OG!$D$1:$D$766,Main_OG!AK$1:AK$766,"")</f>
        <v>771902</v>
      </c>
      <c r="AD276" s="47">
        <f>_xlfn.XLOOKUP($F276,Main_OG!$D$1:$D$766,Main_OG!AL$1:AL$766,"")</f>
        <v>1779673820</v>
      </c>
      <c r="AE276" s="47">
        <f>_xlfn.XLOOKUP($F276,Main_OG!$D$1:$D$766,Main_OG!AM$1:AM$766,"")</f>
        <v>18507408</v>
      </c>
      <c r="AF276" s="48">
        <f>_xlfn.XLOOKUP($F276,Main_OG!$D$1:$D$766,Main_OG!Z$1:Z$766,"")</f>
        <v>0</v>
      </c>
      <c r="AG276" s="48">
        <f>_xlfn.XLOOKUP($F276,Main_OG!$D$1:$D$766,Main_OG!AA$1:AA$766,"")</f>
        <v>2.324237813104427</v>
      </c>
      <c r="AH276" s="48">
        <f>_xlfn.XLOOKUP($F276,Main_OG!$D$1:$D$766,Main_OG!AB$1:AB$766,"")</f>
        <v>23.49195884567845</v>
      </c>
      <c r="AI276" s="48">
        <f>_xlfn.XLOOKUP($F276,Main_OG!$D$1:$D$766,Main_OG!AC$1:AC$766,"")</f>
        <v>3.503818060367514</v>
      </c>
      <c r="AJ276" s="48">
        <f>_xlfn.XLOOKUP($F276,Main_OG!$D$1:$D$766,Main_OG!AD$1:AD$766,"")</f>
        <v>0.75442193202762442</v>
      </c>
    </row>
    <row r="277" spans="2:36" x14ac:dyDescent="0.35">
      <c r="B277" s="36" t="s">
        <v>1249</v>
      </c>
      <c r="C277" s="45" t="s">
        <v>59</v>
      </c>
      <c r="D277" s="45" t="s">
        <v>4376</v>
      </c>
      <c r="E277" s="36" t="s">
        <v>1249</v>
      </c>
      <c r="F277" s="36" t="str">
        <f t="shared" si="12"/>
        <v>2013_CA</v>
      </c>
      <c r="G277" s="45">
        <v>2013</v>
      </c>
      <c r="H277" s="45">
        <f>_xlfn.XLOOKUP(J277,Main_OG!$B$1:$B$766,Main_OG!$O$1:$O$766,"")</f>
        <v>1</v>
      </c>
      <c r="I277" s="45">
        <f>_xlfn.XLOOKUP(F277,Main_OG!$D$1:$D$766,Main_OG!$J$1:$J$766,"")</f>
        <v>1</v>
      </c>
      <c r="J277" s="45" t="s">
        <v>59</v>
      </c>
      <c r="K277" s="45" t="str">
        <f t="shared" si="13"/>
        <v>Bear Valley Electric Service_CA</v>
      </c>
      <c r="L277" s="45" t="str">
        <f t="shared" si="14"/>
        <v>Bear Valley Electric Service_CA</v>
      </c>
      <c r="M277" s="45" t="s">
        <v>1254</v>
      </c>
      <c r="N277" s="45">
        <v>0</v>
      </c>
      <c r="O277" s="45">
        <v>1501</v>
      </c>
      <c r="P277" s="45">
        <v>9</v>
      </c>
      <c r="Q277" s="45">
        <v>21997</v>
      </c>
      <c r="R277" s="45">
        <v>0</v>
      </c>
      <c r="S277" s="45">
        <v>39215</v>
      </c>
      <c r="T277" s="45">
        <v>17794</v>
      </c>
      <c r="U277" s="45">
        <v>76429</v>
      </c>
      <c r="V277" s="45">
        <v>0</v>
      </c>
      <c r="W277" s="45">
        <v>31.677928999999999</v>
      </c>
      <c r="X277" s="45">
        <v>18.279195000000001</v>
      </c>
      <c r="Y277" s="45">
        <v>27.548573999999999</v>
      </c>
      <c r="Z277" s="46">
        <v>2340335.2999999998</v>
      </c>
      <c r="AA277" s="46">
        <v>61179.209849340856</v>
      </c>
      <c r="AB277" s="47">
        <f>_xlfn.XLOOKUP($F277,Main_OG!$D$1:$D$766,Main_OG!AJ$1:AJ$766,"")</f>
        <v>586564</v>
      </c>
      <c r="AC277" s="47">
        <f>_xlfn.XLOOKUP($F277,Main_OG!$D$1:$D$766,Main_OG!AK$1:AK$766,"")</f>
        <v>281579.90000000002</v>
      </c>
      <c r="AD277" s="47">
        <f>_xlfn.XLOOKUP($F277,Main_OG!$D$1:$D$766,Main_OG!AL$1:AL$766,"")</f>
        <v>1735221748</v>
      </c>
      <c r="AE277" s="47">
        <f>_xlfn.XLOOKUP($F277,Main_OG!$D$1:$D$766,Main_OG!AM$1:AM$766,"")</f>
        <v>17911943</v>
      </c>
      <c r="AF277" s="48">
        <f>_xlfn.XLOOKUP($F277,Main_OG!$D$1:$D$766,Main_OG!Z$1:Z$766,"")</f>
        <v>3.89</v>
      </c>
      <c r="AG277" s="48">
        <f>_xlfn.XLOOKUP($F277,Main_OG!$D$1:$D$766,Main_OG!AA$1:AA$766,"")</f>
        <v>1.96</v>
      </c>
      <c r="AH277" s="48">
        <f>_xlfn.XLOOKUP($F277,Main_OG!$D$1:$D$766,Main_OG!AB$1:AB$766,"")</f>
        <v>23.23</v>
      </c>
      <c r="AI277" s="48">
        <f>_xlfn.XLOOKUP($F277,Main_OG!$D$1:$D$766,Main_OG!AC$1:AC$766,"")</f>
        <v>4.4000000000000004</v>
      </c>
      <c r="AJ277" s="48">
        <f>_xlfn.XLOOKUP($F277,Main_OG!$D$1:$D$766,Main_OG!AD$1:AD$766,"")</f>
        <v>0.71</v>
      </c>
    </row>
    <row r="278" spans="2:36" x14ac:dyDescent="0.35">
      <c r="B278" s="36" t="s">
        <v>1249</v>
      </c>
      <c r="C278" s="45" t="s">
        <v>59</v>
      </c>
      <c r="D278" s="45" t="s">
        <v>4376</v>
      </c>
      <c r="E278" s="36" t="s">
        <v>1249</v>
      </c>
      <c r="F278" s="36" t="str">
        <f t="shared" si="12"/>
        <v>2014_CA</v>
      </c>
      <c r="G278" s="45">
        <v>2014</v>
      </c>
      <c r="H278" s="45">
        <f>_xlfn.XLOOKUP(J278,Main_OG!$B$1:$B$766,Main_OG!$O$1:$O$766,"")</f>
        <v>1</v>
      </c>
      <c r="I278" s="45">
        <f>_xlfn.XLOOKUP(F278,Main_OG!$D$1:$D$766,Main_OG!$J$1:$J$766,"")</f>
        <v>1</v>
      </c>
      <c r="J278" s="45" t="s">
        <v>59</v>
      </c>
      <c r="K278" s="45" t="str">
        <f t="shared" si="13"/>
        <v>Bear Valley Electric Service_CA</v>
      </c>
      <c r="L278" s="45" t="str">
        <f t="shared" si="14"/>
        <v>Bear Valley Electric Service_CA</v>
      </c>
      <c r="M278" s="45" t="s">
        <v>1255</v>
      </c>
      <c r="N278" s="45">
        <v>0</v>
      </c>
      <c r="O278" s="45">
        <v>1497</v>
      </c>
      <c r="P278" s="45">
        <v>8</v>
      </c>
      <c r="Q278" s="45">
        <v>22147</v>
      </c>
      <c r="R278" s="45">
        <v>0</v>
      </c>
      <c r="S278" s="45">
        <v>37599</v>
      </c>
      <c r="T278" s="45">
        <v>14852</v>
      </c>
      <c r="U278" s="45">
        <v>73536</v>
      </c>
      <c r="V278" s="45">
        <v>0</v>
      </c>
      <c r="W278" s="45">
        <v>31.871858</v>
      </c>
      <c r="X278" s="45">
        <v>21.356719999999999</v>
      </c>
      <c r="Y278" s="45">
        <v>28.881772000000002</v>
      </c>
      <c r="Z278" s="46">
        <v>2428675.7000000002</v>
      </c>
      <c r="AA278" s="46">
        <v>62940.736636083937</v>
      </c>
      <c r="AB278" s="47">
        <f>_xlfn.XLOOKUP($F278,Main_OG!$D$1:$D$766,Main_OG!AJ$1:AJ$766,"")</f>
        <v>580888</v>
      </c>
      <c r="AC278" s="47">
        <f>_xlfn.XLOOKUP($F278,Main_OG!$D$1:$D$766,Main_OG!AK$1:AK$766,"")</f>
        <v>281121</v>
      </c>
      <c r="AD278" s="47">
        <f>_xlfn.XLOOKUP($F278,Main_OG!$D$1:$D$766,Main_OG!AL$1:AL$766,"")</f>
        <v>1753557596</v>
      </c>
      <c r="AE278" s="47">
        <f>_xlfn.XLOOKUP($F278,Main_OG!$D$1:$D$766,Main_OG!AM$1:AM$766,"")</f>
        <v>16985978</v>
      </c>
      <c r="AF278" s="48">
        <f>_xlfn.XLOOKUP($F278,Main_OG!$D$1:$D$766,Main_OG!Z$1:Z$766,"")</f>
        <v>0</v>
      </c>
      <c r="AG278" s="48">
        <f>_xlfn.XLOOKUP($F278,Main_OG!$D$1:$D$766,Main_OG!AA$1:AA$766,"")</f>
        <v>2.4900000000000002</v>
      </c>
      <c r="AH278" s="48">
        <f>_xlfn.XLOOKUP($F278,Main_OG!$D$1:$D$766,Main_OG!AB$1:AB$766,"")</f>
        <v>20.48845299552563</v>
      </c>
      <c r="AI278" s="48">
        <f>_xlfn.XLOOKUP($F278,Main_OG!$D$1:$D$766,Main_OG!AC$1:AC$766,"")</f>
        <v>4.9924248044436963</v>
      </c>
      <c r="AJ278" s="48">
        <f>_xlfn.XLOOKUP($F278,Main_OG!$D$1:$D$766,Main_OG!AD$1:AD$766,"")</f>
        <v>0.68548682032632846</v>
      </c>
    </row>
    <row r="279" spans="2:36" x14ac:dyDescent="0.35">
      <c r="B279" s="36" t="s">
        <v>1249</v>
      </c>
      <c r="C279" s="45" t="s">
        <v>59</v>
      </c>
      <c r="D279" s="45" t="s">
        <v>4376</v>
      </c>
      <c r="E279" s="36" t="s">
        <v>1249</v>
      </c>
      <c r="F279" s="36" t="str">
        <f t="shared" si="12"/>
        <v>2015_CA</v>
      </c>
      <c r="G279" s="45">
        <v>2015</v>
      </c>
      <c r="H279" s="45">
        <f>_xlfn.XLOOKUP(J279,Main_OG!$B$1:$B$766,Main_OG!$O$1:$O$766,"")</f>
        <v>1</v>
      </c>
      <c r="I279" s="45">
        <f>_xlfn.XLOOKUP(F279,Main_OG!$D$1:$D$766,Main_OG!$J$1:$J$766,"")</f>
        <v>1</v>
      </c>
      <c r="J279" s="45" t="s">
        <v>59</v>
      </c>
      <c r="K279" s="45" t="str">
        <f t="shared" si="13"/>
        <v>Bear Valley Electric Service_CA</v>
      </c>
      <c r="L279" s="45" t="str">
        <f t="shared" si="14"/>
        <v>Bear Valley Electric Service_CA</v>
      </c>
      <c r="M279" s="45" t="s">
        <v>1256</v>
      </c>
      <c r="N279" s="45">
        <v>0</v>
      </c>
      <c r="O279" s="45">
        <v>1495</v>
      </c>
      <c r="P279" s="45">
        <v>7</v>
      </c>
      <c r="Q279" s="45">
        <v>22248</v>
      </c>
      <c r="R279" s="45">
        <v>0</v>
      </c>
      <c r="S279" s="45">
        <v>38246</v>
      </c>
      <c r="T279" s="45">
        <v>19049</v>
      </c>
      <c r="U279" s="45">
        <v>75498</v>
      </c>
      <c r="V279" s="45">
        <v>0</v>
      </c>
      <c r="W279" s="45">
        <v>26.453485000000001</v>
      </c>
      <c r="X279" s="45">
        <v>19.458763999999999</v>
      </c>
      <c r="Y279" s="45">
        <v>28.581419</v>
      </c>
      <c r="Z279" s="46">
        <v>2545979.5</v>
      </c>
      <c r="AA279" s="46">
        <v>65442.117240728374</v>
      </c>
      <c r="AB279" s="47">
        <f>_xlfn.XLOOKUP($F279,Main_OG!$D$1:$D$766,Main_OG!AJ$1:AJ$766,"")</f>
        <v>134800</v>
      </c>
      <c r="AC279" s="47">
        <f>_xlfn.XLOOKUP($F279,Main_OG!$D$1:$D$766,Main_OG!AK$1:AK$766,"")</f>
        <v>328846</v>
      </c>
      <c r="AD279" s="47">
        <f>_xlfn.XLOOKUP($F279,Main_OG!$D$1:$D$766,Main_OG!AL$1:AL$766,"")</f>
        <v>1700854110</v>
      </c>
      <c r="AE279" s="47">
        <f>_xlfn.XLOOKUP($F279,Main_OG!$D$1:$D$766,Main_OG!AM$1:AM$766,"")</f>
        <v>18505385</v>
      </c>
      <c r="AF279" s="48">
        <f>_xlfn.XLOOKUP($F279,Main_OG!$D$1:$D$766,Main_OG!Z$1:Z$766,"")</f>
        <v>0</v>
      </c>
      <c r="AG279" s="48">
        <f>_xlfn.XLOOKUP($F279,Main_OG!$D$1:$D$766,Main_OG!AA$1:AA$766,"")</f>
        <v>2.25948627072199</v>
      </c>
      <c r="AH279" s="48">
        <f>_xlfn.XLOOKUP($F279,Main_OG!$D$1:$D$766,Main_OG!AB$1:AB$766,"")</f>
        <v>12.08771849023859</v>
      </c>
      <c r="AI279" s="48">
        <f>_xlfn.XLOOKUP($F279,Main_OG!$D$1:$D$766,Main_OG!AC$1:AC$766,"")</f>
        <v>3.3843619636206599</v>
      </c>
      <c r="AJ279" s="48">
        <f>_xlfn.XLOOKUP($F279,Main_OG!$D$1:$D$766,Main_OG!AD$1:AD$766,"")</f>
        <v>0.66963877086385626</v>
      </c>
    </row>
    <row r="280" spans="2:36" x14ac:dyDescent="0.35">
      <c r="B280" s="36" t="s">
        <v>1249</v>
      </c>
      <c r="C280" s="45" t="s">
        <v>59</v>
      </c>
      <c r="D280" s="45" t="s">
        <v>4376</v>
      </c>
      <c r="E280" s="36" t="s">
        <v>1249</v>
      </c>
      <c r="F280" s="36" t="str">
        <f t="shared" si="12"/>
        <v>2016_CA</v>
      </c>
      <c r="G280" s="45">
        <v>2016</v>
      </c>
      <c r="H280" s="45">
        <f>_xlfn.XLOOKUP(J280,Main_OG!$B$1:$B$766,Main_OG!$O$1:$O$766,"")</f>
        <v>1</v>
      </c>
      <c r="I280" s="45">
        <f>_xlfn.XLOOKUP(F280,Main_OG!$D$1:$D$766,Main_OG!$J$1:$J$766,"")</f>
        <v>1</v>
      </c>
      <c r="J280" s="45" t="s">
        <v>59</v>
      </c>
      <c r="K280" s="45" t="str">
        <f t="shared" si="13"/>
        <v>Bear Valley Electric Service_CA</v>
      </c>
      <c r="L280" s="45" t="str">
        <f t="shared" si="14"/>
        <v>Bear Valley Electric Service_CA</v>
      </c>
      <c r="M280" s="45" t="s">
        <v>1257</v>
      </c>
      <c r="N280" s="45">
        <v>0</v>
      </c>
      <c r="O280" s="45">
        <v>1499</v>
      </c>
      <c r="P280" s="45">
        <v>7</v>
      </c>
      <c r="Q280" s="45">
        <v>22356</v>
      </c>
      <c r="R280" s="45">
        <v>0</v>
      </c>
      <c r="S280" s="45">
        <v>36132</v>
      </c>
      <c r="T280" s="45">
        <v>16206</v>
      </c>
      <c r="U280" s="45">
        <v>75896</v>
      </c>
      <c r="V280" s="45">
        <v>0</v>
      </c>
      <c r="W280" s="45">
        <v>26.340363</v>
      </c>
      <c r="X280" s="45">
        <v>20.618289999999998</v>
      </c>
      <c r="Y280" s="45">
        <v>29.793137999999999</v>
      </c>
      <c r="Z280" s="46">
        <v>2623711.7000000002</v>
      </c>
      <c r="AA280" s="46">
        <v>67018.29509303208</v>
      </c>
      <c r="AB280" s="47">
        <f>_xlfn.XLOOKUP($F280,Main_OG!$D$1:$D$766,Main_OG!AJ$1:AJ$766,"")</f>
        <v>125416</v>
      </c>
      <c r="AC280" s="47">
        <f>_xlfn.XLOOKUP($F280,Main_OG!$D$1:$D$766,Main_OG!AK$1:AK$766,"")</f>
        <v>455785</v>
      </c>
      <c r="AD280" s="47">
        <f>_xlfn.XLOOKUP($F280,Main_OG!$D$1:$D$766,Main_OG!AL$1:AL$766,"")</f>
        <v>1403209832</v>
      </c>
      <c r="AE280" s="47">
        <f>_xlfn.XLOOKUP($F280,Main_OG!$D$1:$D$766,Main_OG!AM$1:AM$766,"")</f>
        <v>18907578</v>
      </c>
      <c r="AF280" s="48">
        <f>_xlfn.XLOOKUP($F280,Main_OG!$D$1:$D$766,Main_OG!Z$1:Z$766,"")</f>
        <v>2.88</v>
      </c>
      <c r="AG280" s="48">
        <f>_xlfn.XLOOKUP($F280,Main_OG!$D$1:$D$766,Main_OG!AA$1:AA$766,"")</f>
        <v>2.2143440282408582</v>
      </c>
      <c r="AH280" s="48">
        <f>_xlfn.XLOOKUP($F280,Main_OG!$D$1:$D$766,Main_OG!AB$1:AB$766,"")</f>
        <v>11.309272049594229</v>
      </c>
      <c r="AI280" s="48">
        <f>_xlfn.XLOOKUP($F280,Main_OG!$D$1:$D$766,Main_OG!AC$1:AC$766,"")</f>
        <v>3.2924726584307722</v>
      </c>
      <c r="AJ280" s="48">
        <f>_xlfn.XLOOKUP($F280,Main_OG!$D$1:$D$766,Main_OG!AD$1:AD$766,"")</f>
        <v>0.65636700530415037</v>
      </c>
    </row>
    <row r="281" spans="2:36" x14ac:dyDescent="0.35">
      <c r="B281" s="36" t="s">
        <v>1249</v>
      </c>
      <c r="C281" s="45" t="s">
        <v>59</v>
      </c>
      <c r="D281" s="45" t="s">
        <v>4376</v>
      </c>
      <c r="E281" s="36" t="s">
        <v>1249</v>
      </c>
      <c r="F281" s="36" t="str">
        <f t="shared" si="12"/>
        <v>2017_CA</v>
      </c>
      <c r="G281" s="45">
        <v>2017</v>
      </c>
      <c r="H281" s="45">
        <f>_xlfn.XLOOKUP(J281,Main_OG!$B$1:$B$766,Main_OG!$O$1:$O$766,"")</f>
        <v>1</v>
      </c>
      <c r="I281" s="45">
        <f>_xlfn.XLOOKUP(F281,Main_OG!$D$1:$D$766,Main_OG!$J$1:$J$766,"")</f>
        <v>1</v>
      </c>
      <c r="J281" s="45" t="s">
        <v>59</v>
      </c>
      <c r="K281" s="45" t="str">
        <f t="shared" si="13"/>
        <v>Bear Valley Electric Service_CA</v>
      </c>
      <c r="L281" s="45" t="str">
        <f t="shared" si="14"/>
        <v>Bear Valley Electric Service_CA</v>
      </c>
      <c r="M281" s="45" t="s">
        <v>1258</v>
      </c>
      <c r="N281" s="45">
        <v>0</v>
      </c>
      <c r="O281" s="45">
        <v>1504</v>
      </c>
      <c r="P281" s="45">
        <v>7</v>
      </c>
      <c r="Q281" s="45">
        <v>22470</v>
      </c>
      <c r="R281" s="45">
        <v>0</v>
      </c>
      <c r="S281" s="45">
        <v>35658</v>
      </c>
      <c r="T281" s="45">
        <v>15880</v>
      </c>
      <c r="U281" s="45">
        <v>75681</v>
      </c>
      <c r="V281" s="45">
        <v>0</v>
      </c>
      <c r="W281" s="45">
        <v>27.448539</v>
      </c>
      <c r="X281" s="45">
        <v>20.098237000000001</v>
      </c>
      <c r="Y281" s="45">
        <v>27.707747000000001</v>
      </c>
      <c r="Z281" s="46">
        <v>2740550.3</v>
      </c>
      <c r="AA281" s="46">
        <v>69667.122843851015</v>
      </c>
      <c r="AB281" s="47">
        <f>_xlfn.XLOOKUP($F281,Main_OG!$D$1:$D$766,Main_OG!AJ$1:AJ$766,"")</f>
        <v>117272</v>
      </c>
      <c r="AC281" s="47">
        <f>_xlfn.XLOOKUP($F281,Main_OG!$D$1:$D$766,Main_OG!AK$1:AK$766,"")</f>
        <v>187367</v>
      </c>
      <c r="AD281" s="47">
        <f>_xlfn.XLOOKUP($F281,Main_OG!$D$1:$D$766,Main_OG!AL$1:AL$766,"")</f>
        <v>1282999508</v>
      </c>
      <c r="AE281" s="47">
        <f>_xlfn.XLOOKUP($F281,Main_OG!$D$1:$D$766,Main_OG!AM$1:AM$766,"")</f>
        <v>17901079</v>
      </c>
      <c r="AF281" s="48">
        <f>_xlfn.XLOOKUP($F281,Main_OG!$D$1:$D$766,Main_OG!Z$1:Z$766,"")</f>
        <v>0</v>
      </c>
      <c r="AG281" s="48">
        <f>_xlfn.XLOOKUP($F281,Main_OG!$D$1:$D$766,Main_OG!AA$1:AA$766,"")</f>
        <v>2.1875855044172008</v>
      </c>
      <c r="AH281" s="48">
        <f>_xlfn.XLOOKUP($F281,Main_OG!$D$1:$D$766,Main_OG!AB$1:AB$766,"")</f>
        <v>14.73443638842941</v>
      </c>
      <c r="AI281" s="48">
        <f>_xlfn.XLOOKUP($F281,Main_OG!$D$1:$D$766,Main_OG!AC$1:AC$766,"")</f>
        <v>3.7243523928232452</v>
      </c>
      <c r="AJ281" s="48">
        <f>_xlfn.XLOOKUP($F281,Main_OG!$D$1:$D$766,Main_OG!AD$1:AD$766,"")</f>
        <v>0.62802788237371954</v>
      </c>
    </row>
    <row r="282" spans="2:36" x14ac:dyDescent="0.35">
      <c r="B282" s="36" t="s">
        <v>1249</v>
      </c>
      <c r="C282" s="45" t="s">
        <v>59</v>
      </c>
      <c r="D282" s="45" t="s">
        <v>4376</v>
      </c>
      <c r="E282" s="36" t="s">
        <v>1249</v>
      </c>
      <c r="F282" s="36" t="str">
        <f t="shared" si="12"/>
        <v>2018_CA</v>
      </c>
      <c r="G282" s="45">
        <v>2018</v>
      </c>
      <c r="H282" s="45">
        <f>_xlfn.XLOOKUP(J282,Main_OG!$B$1:$B$766,Main_OG!$O$1:$O$766,"")</f>
        <v>1</v>
      </c>
      <c r="I282" s="45">
        <f>_xlfn.XLOOKUP(F282,Main_OG!$D$1:$D$766,Main_OG!$J$1:$J$766,"")</f>
        <v>1</v>
      </c>
      <c r="J282" s="45" t="s">
        <v>59</v>
      </c>
      <c r="K282" s="45" t="str">
        <f t="shared" si="13"/>
        <v>Bear Valley Electric Service_CA</v>
      </c>
      <c r="L282" s="45" t="str">
        <f t="shared" si="14"/>
        <v>Bear Valley Electric Service_CA</v>
      </c>
      <c r="M282" s="45" t="s">
        <v>1259</v>
      </c>
      <c r="N282" s="45">
        <v>0</v>
      </c>
      <c r="O282" s="45">
        <v>1503</v>
      </c>
      <c r="P282" s="45">
        <v>7</v>
      </c>
      <c r="Q282" s="45">
        <v>22791</v>
      </c>
      <c r="R282" s="45">
        <v>0</v>
      </c>
      <c r="S282" s="45">
        <v>35115</v>
      </c>
      <c r="T282" s="45">
        <v>16547</v>
      </c>
      <c r="U282" s="45">
        <v>75619</v>
      </c>
      <c r="V282" s="45">
        <v>0</v>
      </c>
      <c r="W282" s="45">
        <v>27.153638000000001</v>
      </c>
      <c r="X282" s="45">
        <v>22.233637999999999</v>
      </c>
      <c r="Y282" s="45">
        <v>27.133392000000001</v>
      </c>
      <c r="Z282" s="46">
        <v>2850970.3</v>
      </c>
      <c r="AA282" s="46">
        <v>72290.915366437242</v>
      </c>
      <c r="AB282" s="47">
        <f>_xlfn.XLOOKUP($F282,Main_OG!$D$1:$D$766,Main_OG!AJ$1:AJ$766,"")</f>
        <v>113814</v>
      </c>
      <c r="AC282" s="47">
        <f>_xlfn.XLOOKUP($F282,Main_OG!$D$1:$D$766,Main_OG!AK$1:AK$766,"")</f>
        <v>239764</v>
      </c>
      <c r="AD282" s="47">
        <f>_xlfn.XLOOKUP($F282,Main_OG!$D$1:$D$766,Main_OG!AL$1:AL$766,"")</f>
        <v>1292762132</v>
      </c>
      <c r="AE282" s="47">
        <f>_xlfn.XLOOKUP($F282,Main_OG!$D$1:$D$766,Main_OG!AM$1:AM$766,"")</f>
        <v>18213519</v>
      </c>
      <c r="AF282" s="48">
        <f>_xlfn.XLOOKUP($F282,Main_OG!$D$1:$D$766,Main_OG!Z$1:Z$766,"")</f>
        <v>0</v>
      </c>
      <c r="AG282" s="48">
        <f>_xlfn.XLOOKUP($F282,Main_OG!$D$1:$D$766,Main_OG!AA$1:AA$766,"")</f>
        <v>2.1875855044172008</v>
      </c>
      <c r="AH282" s="48">
        <f>_xlfn.XLOOKUP($F282,Main_OG!$D$1:$D$766,Main_OG!AB$1:AB$766,"")</f>
        <v>17.239999999999998</v>
      </c>
      <c r="AI282" s="48">
        <f>_xlfn.XLOOKUP($F282,Main_OG!$D$1:$D$766,Main_OG!AC$1:AC$766,"")</f>
        <v>3.8713752811270652</v>
      </c>
      <c r="AJ282" s="48">
        <f>_xlfn.XLOOKUP($F282,Main_OG!$D$1:$D$766,Main_OG!AD$1:AD$766,"")</f>
        <v>0.62810595158289428</v>
      </c>
    </row>
    <row r="283" spans="2:36" x14ac:dyDescent="0.35">
      <c r="B283" s="36" t="s">
        <v>1249</v>
      </c>
      <c r="C283" s="45" t="s">
        <v>59</v>
      </c>
      <c r="D283" s="45" t="s">
        <v>4376</v>
      </c>
      <c r="E283" s="36" t="s">
        <v>1249</v>
      </c>
      <c r="F283" s="36" t="str">
        <f t="shared" si="12"/>
        <v>2019_CA</v>
      </c>
      <c r="G283" s="45">
        <v>2019</v>
      </c>
      <c r="H283" s="45">
        <f>_xlfn.XLOOKUP(J283,Main_OG!$B$1:$B$766,Main_OG!$O$1:$O$766,"")</f>
        <v>1</v>
      </c>
      <c r="I283" s="45">
        <f>_xlfn.XLOOKUP(F283,Main_OG!$D$1:$D$766,Main_OG!$J$1:$J$766,"")</f>
        <v>1</v>
      </c>
      <c r="J283" s="45" t="s">
        <v>59</v>
      </c>
      <c r="K283" s="45" t="str">
        <f t="shared" si="13"/>
        <v>Bear Valley Electric Service_CA</v>
      </c>
      <c r="L283" s="45" t="str">
        <f t="shared" si="14"/>
        <v>Bear Valley Electric Service_CA</v>
      </c>
      <c r="M283" s="45" t="s">
        <v>1260</v>
      </c>
      <c r="N283" s="45">
        <v>0</v>
      </c>
      <c r="O283" s="45">
        <v>1498</v>
      </c>
      <c r="P283" s="45">
        <v>7</v>
      </c>
      <c r="Q283" s="45">
        <v>22853</v>
      </c>
      <c r="R283" s="45">
        <v>0</v>
      </c>
      <c r="S283" s="45">
        <v>34983</v>
      </c>
      <c r="T283" s="45">
        <v>17729</v>
      </c>
      <c r="U283" s="45">
        <v>78465</v>
      </c>
      <c r="V283" s="45">
        <v>0</v>
      </c>
      <c r="W283" s="45">
        <v>27.122031</v>
      </c>
      <c r="X283" s="45">
        <v>18.135822999999998</v>
      </c>
      <c r="Y283" s="45">
        <v>26.404765999999999</v>
      </c>
      <c r="Z283" s="46">
        <v>2962792.1</v>
      </c>
      <c r="AA283" s="46">
        <v>75126.056066784979</v>
      </c>
      <c r="AB283" s="47">
        <f>_xlfn.XLOOKUP($F283,Main_OG!$D$1:$D$766,Main_OG!AJ$1:AJ$766,"")</f>
        <v>97698</v>
      </c>
      <c r="AC283" s="47">
        <f>_xlfn.XLOOKUP($F283,Main_OG!$D$1:$D$766,Main_OG!AK$1:AK$766,"")</f>
        <v>201972</v>
      </c>
      <c r="AD283" s="47">
        <f>_xlfn.XLOOKUP($F283,Main_OG!$D$1:$D$766,Main_OG!AL$1:AL$766,"")</f>
        <v>1230687868</v>
      </c>
      <c r="AE283" s="47">
        <f>_xlfn.XLOOKUP($F283,Main_OG!$D$1:$D$766,Main_OG!AM$1:AM$766,"")</f>
        <v>16165384</v>
      </c>
      <c r="AF283" s="48">
        <f>_xlfn.XLOOKUP($F283,Main_OG!$D$1:$D$766,Main_OG!Z$1:Z$766,"")</f>
        <v>0</v>
      </c>
      <c r="AG283" s="48">
        <f>_xlfn.XLOOKUP($F283,Main_OG!$D$1:$D$766,Main_OG!AA$1:AA$766,"")</f>
        <v>2.176146746141439</v>
      </c>
      <c r="AH283" s="48">
        <f>_xlfn.XLOOKUP($F283,Main_OG!$D$1:$D$766,Main_OG!AB$1:AB$766,"")</f>
        <v>16.155101142605361</v>
      </c>
      <c r="AI283" s="48">
        <f>_xlfn.XLOOKUP($F283,Main_OG!$D$1:$D$766,Main_OG!AC$1:AC$766,"")</f>
        <v>3.3292283805067271</v>
      </c>
      <c r="AJ283" s="48">
        <f>_xlfn.XLOOKUP($F283,Main_OG!$D$1:$D$766,Main_OG!AD$1:AD$766,"")</f>
        <v>0.60296766622862785</v>
      </c>
    </row>
    <row r="284" spans="2:36" x14ac:dyDescent="0.35">
      <c r="B284" s="36" t="s">
        <v>1249</v>
      </c>
      <c r="C284" s="45" t="s">
        <v>59</v>
      </c>
      <c r="D284" s="45" t="s">
        <v>4376</v>
      </c>
      <c r="E284" s="36" t="s">
        <v>1249</v>
      </c>
      <c r="F284" s="36" t="str">
        <f t="shared" si="12"/>
        <v>2020_CA</v>
      </c>
      <c r="G284" s="45">
        <v>2020</v>
      </c>
      <c r="H284" s="45">
        <f>_xlfn.XLOOKUP(J284,Main_OG!$B$1:$B$766,Main_OG!$O$1:$O$766,"")</f>
        <v>1</v>
      </c>
      <c r="I284" s="45">
        <f>_xlfn.XLOOKUP(F284,Main_OG!$D$1:$D$766,Main_OG!$J$1:$J$766,"")</f>
        <v>1</v>
      </c>
      <c r="J284" s="45" t="s">
        <v>59</v>
      </c>
      <c r="K284" s="45" t="str">
        <f t="shared" si="13"/>
        <v>Bear Valley Electric Service_CA</v>
      </c>
      <c r="L284" s="45" t="str">
        <f t="shared" si="14"/>
        <v>Bear Valley Electric Service_CA</v>
      </c>
      <c r="M284" s="45" t="s">
        <v>1261</v>
      </c>
      <c r="N284" s="45">
        <v>0</v>
      </c>
      <c r="O284" s="45">
        <v>1500</v>
      </c>
      <c r="P284" s="45">
        <v>7</v>
      </c>
      <c r="Q284" s="45">
        <v>0</v>
      </c>
      <c r="R284" s="45">
        <v>0</v>
      </c>
      <c r="S284" s="45">
        <v>33470</v>
      </c>
      <c r="T284" s="45">
        <v>17726</v>
      </c>
      <c r="U284" s="45">
        <v>0</v>
      </c>
      <c r="V284" s="45">
        <v>0</v>
      </c>
      <c r="W284" s="45">
        <v>26.814162</v>
      </c>
      <c r="X284" s="45">
        <v>17.084509000000001</v>
      </c>
      <c r="Y284" s="45">
        <v>0</v>
      </c>
      <c r="Z284" s="46">
        <v>2925146.9</v>
      </c>
      <c r="AA284" s="46">
        <v>74206.721781691798</v>
      </c>
      <c r="AB284" s="47">
        <f>_xlfn.XLOOKUP($F284,Main_OG!$D$1:$D$766,Main_OG!AJ$1:AJ$766,"")</f>
        <v>115372</v>
      </c>
      <c r="AC284" s="47">
        <f>_xlfn.XLOOKUP($F284,Main_OG!$D$1:$D$766,Main_OG!AK$1:AK$766,"")</f>
        <v>177700</v>
      </c>
      <c r="AD284" s="47">
        <f>_xlfn.XLOOKUP($F284,Main_OG!$D$1:$D$766,Main_OG!AL$1:AL$766,"")</f>
        <v>1335508716</v>
      </c>
      <c r="AE284" s="47">
        <f>_xlfn.XLOOKUP($F284,Main_OG!$D$1:$D$766,Main_OG!AM$1:AM$766,"")</f>
        <v>0</v>
      </c>
      <c r="AF284" s="48">
        <f>_xlfn.XLOOKUP($F284,Main_OG!$D$1:$D$766,Main_OG!Z$1:Z$766,"")</f>
        <v>2.74</v>
      </c>
      <c r="AG284" s="48">
        <f>_xlfn.XLOOKUP($F284,Main_OG!$D$1:$D$766,Main_OG!AA$1:AA$766,"")</f>
        <v>2.127327759928813</v>
      </c>
      <c r="AH284" s="48">
        <f>_xlfn.XLOOKUP($F284,Main_OG!$D$1:$D$766,Main_OG!AB$1:AB$766,"")</f>
        <v>13.73</v>
      </c>
      <c r="AI284" s="48">
        <f>_xlfn.XLOOKUP($F284,Main_OG!$D$1:$D$766,Main_OG!AC$1:AC$766,"")</f>
        <v>3.26</v>
      </c>
      <c r="AJ284" s="48">
        <f>_xlfn.XLOOKUP($F284,Main_OG!$D$1:$D$766,Main_OG!AD$1:AD$766,"")</f>
        <v>0.5848556097000881</v>
      </c>
    </row>
    <row r="285" spans="2:36" x14ac:dyDescent="0.35">
      <c r="B285" s="36" t="s">
        <v>1262</v>
      </c>
      <c r="C285" s="45" t="s">
        <v>824</v>
      </c>
      <c r="D285" s="45" t="s">
        <v>4350</v>
      </c>
      <c r="E285" s="36" t="s">
        <v>1262</v>
      </c>
      <c r="F285" s="36" t="str">
        <f t="shared" si="12"/>
        <v>2006_AK</v>
      </c>
      <c r="G285" s="45">
        <v>2006</v>
      </c>
      <c r="H285" s="45">
        <f>_xlfn.XLOOKUP(J285,Main_OG!$B$1:$B$766,Main_OG!$O$1:$O$766,"")</f>
        <v>0</v>
      </c>
      <c r="I285" s="45">
        <f>_xlfn.XLOOKUP(F285,Main_OG!$D$1:$D$766,Main_OG!$J$1:$J$766,"")</f>
        <v>0</v>
      </c>
      <c r="J285" s="45" t="s">
        <v>824</v>
      </c>
      <c r="K285" s="45" t="str">
        <f t="shared" si="13"/>
        <v>Bethel Utilities Corp_AK</v>
      </c>
      <c r="L285" s="45" t="str">
        <f t="shared" si="14"/>
        <v>Bethel Utilities Corp_AK</v>
      </c>
      <c r="M285" s="45" t="s">
        <v>1263</v>
      </c>
      <c r="N285" s="45">
        <v>0</v>
      </c>
      <c r="O285" s="45">
        <v>1115</v>
      </c>
      <c r="P285" s="45">
        <v>0</v>
      </c>
      <c r="Q285" s="45">
        <v>1571</v>
      </c>
      <c r="R285" s="45">
        <v>0</v>
      </c>
      <c r="S285" s="45">
        <v>10120</v>
      </c>
      <c r="T285" s="45">
        <v>0</v>
      </c>
      <c r="U285" s="45">
        <v>3736</v>
      </c>
      <c r="V285" s="45">
        <v>0</v>
      </c>
      <c r="W285" s="45">
        <v>35.340131303254637</v>
      </c>
      <c r="X285" s="45">
        <v>0</v>
      </c>
      <c r="Y285" s="45">
        <v>37.96362158317244</v>
      </c>
      <c r="Z285" s="46">
        <v>47546.2</v>
      </c>
      <c r="AA285" s="46">
        <v>70407.314060968274</v>
      </c>
      <c r="AB285" s="47">
        <f>_xlfn.XLOOKUP($F285,Main_OG!$D$1:$D$766,Main_OG!AJ$1:AJ$766,"")</f>
        <v>968457.74</v>
      </c>
      <c r="AC285" s="47">
        <f>_xlfn.XLOOKUP($F285,Main_OG!$D$1:$D$766,Main_OG!AK$1:AK$766,"")</f>
        <v>2895506.1599999997</v>
      </c>
      <c r="AD285" s="47">
        <f>_xlfn.XLOOKUP($F285,Main_OG!$D$1:$D$766,Main_OG!AL$1:AL$766,"")</f>
        <v>88962825.159999996</v>
      </c>
      <c r="AE285" s="47">
        <f>_xlfn.XLOOKUP($F285,Main_OG!$D$1:$D$766,Main_OG!AM$1:AM$766,"")</f>
        <v>0</v>
      </c>
      <c r="AF285" s="48">
        <f>_xlfn.XLOOKUP($F285,Main_OG!$D$1:$D$766,Main_OG!Z$1:Z$766,"")</f>
        <v>0</v>
      </c>
      <c r="AG285" s="48">
        <f>_xlfn.XLOOKUP($F285,Main_OG!$D$1:$D$766,Main_OG!AA$1:AA$766,"")</f>
        <v>2.2465548173415608</v>
      </c>
      <c r="AH285" s="48">
        <f>_xlfn.XLOOKUP($F285,Main_OG!$D$1:$D$766,Main_OG!AB$1:AB$766,"")</f>
        <v>14.13114039693003</v>
      </c>
      <c r="AI285" s="48">
        <f>_xlfn.XLOOKUP($F285,Main_OG!$D$1:$D$766,Main_OG!AC$1:AC$766,"")</f>
        <v>7.1610124069250478</v>
      </c>
      <c r="AJ285" s="48">
        <f>_xlfn.XLOOKUP($F285,Main_OG!$D$1:$D$766,Main_OG!AD$1:AD$766,"")</f>
        <v>0.4704061490499184</v>
      </c>
    </row>
    <row r="286" spans="2:36" x14ac:dyDescent="0.35">
      <c r="B286" s="36" t="s">
        <v>1262</v>
      </c>
      <c r="C286" s="45" t="s">
        <v>824</v>
      </c>
      <c r="D286" s="45" t="s">
        <v>4350</v>
      </c>
      <c r="E286" s="36" t="s">
        <v>1262</v>
      </c>
      <c r="F286" s="36" t="str">
        <f t="shared" si="12"/>
        <v>2007_AK</v>
      </c>
      <c r="G286" s="45">
        <v>2007</v>
      </c>
      <c r="H286" s="45">
        <f>_xlfn.XLOOKUP(J286,Main_OG!$B$1:$B$766,Main_OG!$O$1:$O$766,"")</f>
        <v>0</v>
      </c>
      <c r="I286" s="45">
        <f>_xlfn.XLOOKUP(F286,Main_OG!$D$1:$D$766,Main_OG!$J$1:$J$766,"")</f>
        <v>0</v>
      </c>
      <c r="J286" s="45" t="s">
        <v>824</v>
      </c>
      <c r="K286" s="45" t="str">
        <f t="shared" si="13"/>
        <v>Bethel Utilities Corp_AK</v>
      </c>
      <c r="L286" s="45" t="str">
        <f t="shared" si="14"/>
        <v>Bethel Utilities Corp_AK</v>
      </c>
      <c r="M286" s="45" t="s">
        <v>1264</v>
      </c>
      <c r="N286" s="45">
        <v>0</v>
      </c>
      <c r="O286" s="45">
        <v>1130</v>
      </c>
      <c r="P286" s="45">
        <v>0</v>
      </c>
      <c r="Q286" s="45">
        <v>1561</v>
      </c>
      <c r="R286" s="45">
        <v>0</v>
      </c>
      <c r="S286" s="45">
        <v>11224</v>
      </c>
      <c r="T286" s="45">
        <v>0</v>
      </c>
      <c r="U286" s="45">
        <v>4112</v>
      </c>
      <c r="V286" s="45">
        <v>0</v>
      </c>
      <c r="W286" s="45">
        <v>39</v>
      </c>
      <c r="X286" s="45">
        <v>0</v>
      </c>
      <c r="Y286" s="45">
        <v>40.950000000000003</v>
      </c>
      <c r="Z286" s="46">
        <v>50126.7</v>
      </c>
      <c r="AA286" s="46">
        <v>73683.227987652499</v>
      </c>
      <c r="AB286" s="47">
        <f>_xlfn.XLOOKUP($F286,Main_OG!$D$1:$D$766,Main_OG!AJ$1:AJ$766,"")</f>
        <v>996372</v>
      </c>
      <c r="AC286" s="47">
        <f>_xlfn.XLOOKUP($F286,Main_OG!$D$1:$D$766,Main_OG!AK$1:AK$766,"")</f>
        <v>3695916</v>
      </c>
      <c r="AD286" s="47">
        <f>_xlfn.XLOOKUP($F286,Main_OG!$D$1:$D$766,Main_OG!AL$1:AL$766,"")</f>
        <v>83891130</v>
      </c>
      <c r="AE286" s="47">
        <f>_xlfn.XLOOKUP($F286,Main_OG!$D$1:$D$766,Main_OG!AM$1:AM$766,"")</f>
        <v>0</v>
      </c>
      <c r="AF286" s="48">
        <f>_xlfn.XLOOKUP($F286,Main_OG!$D$1:$D$766,Main_OG!Z$1:Z$766,"")</f>
        <v>0</v>
      </c>
      <c r="AG286" s="48">
        <f>_xlfn.XLOOKUP($F286,Main_OG!$D$1:$D$766,Main_OG!AA$1:AA$766,"")</f>
        <v>2.2465548173415608</v>
      </c>
      <c r="AH286" s="48">
        <f>_xlfn.XLOOKUP($F286,Main_OG!$D$1:$D$766,Main_OG!AB$1:AB$766,"")</f>
        <v>15.097711394063451</v>
      </c>
      <c r="AI286" s="48">
        <f>_xlfn.XLOOKUP($F286,Main_OG!$D$1:$D$766,Main_OG!AC$1:AC$766,"")</f>
        <v>7.3815467393807772</v>
      </c>
      <c r="AJ286" s="48">
        <f>_xlfn.XLOOKUP($F286,Main_OG!$D$1:$D$766,Main_OG!AD$1:AD$766,"")</f>
        <v>0.58103021845052572</v>
      </c>
    </row>
    <row r="287" spans="2:36" x14ac:dyDescent="0.35">
      <c r="B287" s="36" t="s">
        <v>1262</v>
      </c>
      <c r="C287" s="45" t="s">
        <v>824</v>
      </c>
      <c r="D287" s="45" t="s">
        <v>4350</v>
      </c>
      <c r="E287" s="36" t="s">
        <v>1262</v>
      </c>
      <c r="F287" s="36" t="str">
        <f t="shared" si="12"/>
        <v>2008_AK</v>
      </c>
      <c r="G287" s="45">
        <v>2008</v>
      </c>
      <c r="H287" s="45">
        <f>_xlfn.XLOOKUP(J287,Main_OG!$B$1:$B$766,Main_OG!$O$1:$O$766,"")</f>
        <v>0</v>
      </c>
      <c r="I287" s="45">
        <f>_xlfn.XLOOKUP(F287,Main_OG!$D$1:$D$766,Main_OG!$J$1:$J$766,"")</f>
        <v>0</v>
      </c>
      <c r="J287" s="45" t="s">
        <v>824</v>
      </c>
      <c r="K287" s="45" t="str">
        <f t="shared" si="13"/>
        <v>Bethel Utilities Corp_AK</v>
      </c>
      <c r="L287" s="45" t="str">
        <f t="shared" si="14"/>
        <v>Bethel Utilities Corp_AK</v>
      </c>
      <c r="M287" s="45" t="s">
        <v>1265</v>
      </c>
      <c r="N287" s="45">
        <v>0</v>
      </c>
      <c r="O287" s="45">
        <v>1135</v>
      </c>
      <c r="P287" s="45">
        <v>0</v>
      </c>
      <c r="Q287" s="45">
        <v>1570</v>
      </c>
      <c r="R287" s="45">
        <v>0</v>
      </c>
      <c r="S287" s="45">
        <v>28742</v>
      </c>
      <c r="T287" s="45">
        <v>0</v>
      </c>
      <c r="U287" s="45">
        <v>10096</v>
      </c>
      <c r="V287" s="45">
        <v>0</v>
      </c>
      <c r="W287" s="45">
        <v>48.74</v>
      </c>
      <c r="X287" s="45">
        <v>0</v>
      </c>
      <c r="Y287" s="45">
        <v>50.27</v>
      </c>
      <c r="Z287" s="46">
        <v>49926.6</v>
      </c>
      <c r="AA287" s="46">
        <v>72625.262744470543</v>
      </c>
      <c r="AB287" s="47">
        <f>_xlfn.XLOOKUP($F287,Main_OG!$D$1:$D$766,Main_OG!AJ$1:AJ$766,"")</f>
        <v>994228</v>
      </c>
      <c r="AC287" s="47">
        <f>_xlfn.XLOOKUP($F287,Main_OG!$D$1:$D$766,Main_OG!AK$1:AK$766,"")</f>
        <v>3309288</v>
      </c>
      <c r="AD287" s="47">
        <f>_xlfn.XLOOKUP($F287,Main_OG!$D$1:$D$766,Main_OG!AL$1:AL$766,"")</f>
        <v>88306788</v>
      </c>
      <c r="AE287" s="47">
        <f>_xlfn.XLOOKUP($F287,Main_OG!$D$1:$D$766,Main_OG!AM$1:AM$766,"")</f>
        <v>0</v>
      </c>
      <c r="AF287" s="48">
        <f>_xlfn.XLOOKUP($F287,Main_OG!$D$1:$D$766,Main_OG!Z$1:Z$766,"")</f>
        <v>0</v>
      </c>
      <c r="AG287" s="48">
        <f>_xlfn.XLOOKUP($F287,Main_OG!$D$1:$D$766,Main_OG!AA$1:AA$766,"")</f>
        <v>2.2204719344600159</v>
      </c>
      <c r="AH287" s="48">
        <f>_xlfn.XLOOKUP($F287,Main_OG!$D$1:$D$766,Main_OG!AB$1:AB$766,"")</f>
        <v>19.619187803472759</v>
      </c>
      <c r="AI287" s="48">
        <f>_xlfn.XLOOKUP($F287,Main_OG!$D$1:$D$766,Main_OG!AC$1:AC$766,"")</f>
        <v>9.1182546074696553</v>
      </c>
      <c r="AJ287" s="48">
        <f>_xlfn.XLOOKUP($F287,Main_OG!$D$1:$D$766,Main_OG!AD$1:AD$766,"")</f>
        <v>0.68330088246943577</v>
      </c>
    </row>
    <row r="288" spans="2:36" x14ac:dyDescent="0.35">
      <c r="B288" s="36" t="s">
        <v>1262</v>
      </c>
      <c r="C288" s="45" t="s">
        <v>824</v>
      </c>
      <c r="D288" s="45" t="s">
        <v>4350</v>
      </c>
      <c r="E288" s="36" t="s">
        <v>1262</v>
      </c>
      <c r="F288" s="36" t="str">
        <f t="shared" si="12"/>
        <v>2009_AK</v>
      </c>
      <c r="G288" s="45">
        <v>2009</v>
      </c>
      <c r="H288" s="45">
        <f>_xlfn.XLOOKUP(J288,Main_OG!$B$1:$B$766,Main_OG!$O$1:$O$766,"")</f>
        <v>0</v>
      </c>
      <c r="I288" s="45">
        <f>_xlfn.XLOOKUP(F288,Main_OG!$D$1:$D$766,Main_OG!$J$1:$J$766,"")</f>
        <v>0</v>
      </c>
      <c r="J288" s="45" t="s">
        <v>824</v>
      </c>
      <c r="K288" s="45" t="str">
        <f t="shared" si="13"/>
        <v>Bethel Utilities Corp_AK</v>
      </c>
      <c r="L288" s="45" t="str">
        <f t="shared" si="14"/>
        <v>Bethel Utilities Corp_AK</v>
      </c>
      <c r="M288" s="45" t="s">
        <v>1266</v>
      </c>
      <c r="N288" s="45">
        <v>0</v>
      </c>
      <c r="O288" s="45">
        <v>1070</v>
      </c>
      <c r="P288" s="45">
        <v>0</v>
      </c>
      <c r="Q288" s="45">
        <v>1620</v>
      </c>
      <c r="R288" s="45">
        <v>0</v>
      </c>
      <c r="S288" s="45">
        <v>28139</v>
      </c>
      <c r="T288" s="45">
        <v>0</v>
      </c>
      <c r="U288" s="45">
        <v>9959</v>
      </c>
      <c r="V288" s="45">
        <v>0</v>
      </c>
      <c r="W288" s="45">
        <v>48.08</v>
      </c>
      <c r="X288" s="45">
        <v>0</v>
      </c>
      <c r="Y288" s="45">
        <v>50.16</v>
      </c>
      <c r="Z288" s="46">
        <v>54951.9</v>
      </c>
      <c r="AA288" s="46">
        <v>78626.832356791798</v>
      </c>
      <c r="AB288" s="47">
        <f>_xlfn.XLOOKUP($F288,Main_OG!$D$1:$D$766,Main_OG!AJ$1:AJ$766,"")</f>
        <v>1025918</v>
      </c>
      <c r="AC288" s="47">
        <f>_xlfn.XLOOKUP($F288,Main_OG!$D$1:$D$766,Main_OG!AK$1:AK$766,"")</f>
        <v>3992640</v>
      </c>
      <c r="AD288" s="47">
        <f>_xlfn.XLOOKUP($F288,Main_OG!$D$1:$D$766,Main_OG!AL$1:AL$766,"")</f>
        <v>77900336</v>
      </c>
      <c r="AE288" s="47">
        <f>_xlfn.XLOOKUP($F288,Main_OG!$D$1:$D$766,Main_OG!AM$1:AM$766,"")</f>
        <v>0</v>
      </c>
      <c r="AF288" s="48">
        <f>_xlfn.XLOOKUP($F288,Main_OG!$D$1:$D$766,Main_OG!Z$1:Z$766,"")</f>
        <v>0</v>
      </c>
      <c r="AG288" s="48">
        <f>_xlfn.XLOOKUP($F288,Main_OG!$D$1:$D$766,Main_OG!AA$1:AA$766,"")</f>
        <v>2.2743975091886082</v>
      </c>
      <c r="AH288" s="48">
        <f>_xlfn.XLOOKUP($F288,Main_OG!$D$1:$D$766,Main_OG!AB$1:AB$766,"")</f>
        <v>14.15708861161818</v>
      </c>
      <c r="AI288" s="48">
        <f>_xlfn.XLOOKUP($F288,Main_OG!$D$1:$D$766,Main_OG!AC$1:AC$766,"")</f>
        <v>4.5973007921271787</v>
      </c>
      <c r="AJ288" s="48">
        <f>_xlfn.XLOOKUP($F288,Main_OG!$D$1:$D$766,Main_OG!AD$1:AD$766,"")</f>
        <v>0.68314474405108627</v>
      </c>
    </row>
    <row r="289" spans="2:36" x14ac:dyDescent="0.35">
      <c r="B289" s="36" t="s">
        <v>1262</v>
      </c>
      <c r="C289" s="45" t="s">
        <v>824</v>
      </c>
      <c r="D289" s="45" t="s">
        <v>4350</v>
      </c>
      <c r="E289" s="36" t="s">
        <v>1262</v>
      </c>
      <c r="F289" s="36" t="str">
        <f t="shared" si="12"/>
        <v>2010_AK</v>
      </c>
      <c r="G289" s="45">
        <v>2010</v>
      </c>
      <c r="H289" s="45">
        <f>_xlfn.XLOOKUP(J289,Main_OG!$B$1:$B$766,Main_OG!$O$1:$O$766,"")</f>
        <v>0</v>
      </c>
      <c r="I289" s="45">
        <f>_xlfn.XLOOKUP(F289,Main_OG!$D$1:$D$766,Main_OG!$J$1:$J$766,"")</f>
        <v>0</v>
      </c>
      <c r="J289" s="45" t="s">
        <v>824</v>
      </c>
      <c r="K289" s="45" t="str">
        <f t="shared" si="13"/>
        <v>Bethel Utilities Corp_AK</v>
      </c>
      <c r="L289" s="45" t="str">
        <f t="shared" si="14"/>
        <v>Bethel Utilities Corp_AK</v>
      </c>
      <c r="M289" s="45" t="s">
        <v>1267</v>
      </c>
      <c r="N289" s="45">
        <v>0</v>
      </c>
      <c r="O289" s="45">
        <v>1048</v>
      </c>
      <c r="P289" s="45">
        <v>0</v>
      </c>
      <c r="Q289" s="45">
        <v>1632</v>
      </c>
      <c r="R289" s="45">
        <v>0</v>
      </c>
      <c r="S289" s="45">
        <v>28510</v>
      </c>
      <c r="T289" s="45">
        <v>0</v>
      </c>
      <c r="U289" s="45">
        <v>10144</v>
      </c>
      <c r="V289" s="45">
        <v>0</v>
      </c>
      <c r="W289" s="45">
        <v>43.48</v>
      </c>
      <c r="X289" s="45">
        <v>0</v>
      </c>
      <c r="Y289" s="45">
        <v>45.49</v>
      </c>
      <c r="Z289" s="46">
        <v>53652</v>
      </c>
      <c r="AA289" s="46">
        <v>75144.751548358356</v>
      </c>
      <c r="AB289" s="47">
        <f>_xlfn.XLOOKUP($F289,Main_OG!$D$1:$D$766,Main_OG!AJ$1:AJ$766,"")</f>
        <v>993000</v>
      </c>
      <c r="AC289" s="47">
        <f>_xlfn.XLOOKUP($F289,Main_OG!$D$1:$D$766,Main_OG!AK$1:AK$766,"")</f>
        <v>3244592</v>
      </c>
      <c r="AD289" s="47">
        <f>_xlfn.XLOOKUP($F289,Main_OG!$D$1:$D$766,Main_OG!AL$1:AL$766,"")</f>
        <v>81353948</v>
      </c>
      <c r="AE289" s="47">
        <f>_xlfn.XLOOKUP($F289,Main_OG!$D$1:$D$766,Main_OG!AM$1:AM$766,"")</f>
        <v>0</v>
      </c>
      <c r="AF289" s="48">
        <f>_xlfn.XLOOKUP($F289,Main_OG!$D$1:$D$766,Main_OG!Z$1:Z$766,"")</f>
        <v>0</v>
      </c>
      <c r="AG289" s="48">
        <f>_xlfn.XLOOKUP($F289,Main_OG!$D$1:$D$766,Main_OG!AA$1:AA$766,"")</f>
        <v>2.2935982820086371</v>
      </c>
      <c r="AH289" s="48">
        <f>_xlfn.XLOOKUP($F289,Main_OG!$D$1:$D$766,Main_OG!AB$1:AB$766,"")</f>
        <v>17.815786882646659</v>
      </c>
      <c r="AI289" s="48">
        <f>_xlfn.XLOOKUP($F289,Main_OG!$D$1:$D$766,Main_OG!AC$1:AC$766,"")</f>
        <v>4.9924248044436963</v>
      </c>
      <c r="AJ289" s="48">
        <f>_xlfn.XLOOKUP($F289,Main_OG!$D$1:$D$766,Main_OG!AD$1:AD$766,"")</f>
        <v>0.70992248279802228</v>
      </c>
    </row>
    <row r="290" spans="2:36" x14ac:dyDescent="0.35">
      <c r="B290" s="36" t="s">
        <v>1262</v>
      </c>
      <c r="C290" s="45" t="s">
        <v>824</v>
      </c>
      <c r="D290" s="45" t="s">
        <v>4350</v>
      </c>
      <c r="E290" s="36" t="s">
        <v>1262</v>
      </c>
      <c r="F290" s="36" t="str">
        <f t="shared" si="12"/>
        <v>2011_AK</v>
      </c>
      <c r="G290" s="45">
        <v>2011</v>
      </c>
      <c r="H290" s="45">
        <f>_xlfn.XLOOKUP(J290,Main_OG!$B$1:$B$766,Main_OG!$O$1:$O$766,"")</f>
        <v>0</v>
      </c>
      <c r="I290" s="45">
        <f>_xlfn.XLOOKUP(F290,Main_OG!$D$1:$D$766,Main_OG!$J$1:$J$766,"")</f>
        <v>0</v>
      </c>
      <c r="J290" s="45" t="s">
        <v>824</v>
      </c>
      <c r="K290" s="45" t="str">
        <f t="shared" si="13"/>
        <v>Bethel Utilities Corp_AK</v>
      </c>
      <c r="L290" s="45" t="str">
        <f t="shared" si="14"/>
        <v>Bethel Utilities Corp_AK</v>
      </c>
      <c r="M290" s="45" t="s">
        <v>1268</v>
      </c>
      <c r="N290" s="45">
        <v>0</v>
      </c>
      <c r="O290" s="45">
        <v>1020</v>
      </c>
      <c r="P290" s="45">
        <v>0</v>
      </c>
      <c r="Q290" s="45">
        <v>1663</v>
      </c>
      <c r="R290" s="45">
        <v>0</v>
      </c>
      <c r="S290" s="45">
        <v>28518</v>
      </c>
      <c r="T290" s="45">
        <v>0</v>
      </c>
      <c r="U290" s="45">
        <v>10246</v>
      </c>
      <c r="V290" s="45">
        <v>0</v>
      </c>
      <c r="W290" s="45">
        <v>49.87</v>
      </c>
      <c r="X290" s="45">
        <v>0</v>
      </c>
      <c r="Y290" s="45">
        <v>51.85</v>
      </c>
      <c r="Z290" s="46">
        <v>54045.5</v>
      </c>
      <c r="AA290" s="46">
        <v>74819.097140025115</v>
      </c>
      <c r="AB290" s="47">
        <f>_xlfn.XLOOKUP($F290,Main_OG!$D$1:$D$766,Main_OG!AJ$1:AJ$766,"")</f>
        <v>1023324</v>
      </c>
      <c r="AC290" s="47">
        <f>_xlfn.XLOOKUP($F290,Main_OG!$D$1:$D$766,Main_OG!AK$1:AK$766,"")</f>
        <v>3226522</v>
      </c>
      <c r="AD290" s="47">
        <f>_xlfn.XLOOKUP($F290,Main_OG!$D$1:$D$766,Main_OG!AL$1:AL$766,"")</f>
        <v>85181020</v>
      </c>
      <c r="AE290" s="47">
        <f>_xlfn.XLOOKUP($F290,Main_OG!$D$1:$D$766,Main_OG!AM$1:AM$766,"")</f>
        <v>0</v>
      </c>
      <c r="AF290" s="48">
        <f>_xlfn.XLOOKUP($F290,Main_OG!$D$1:$D$766,Main_OG!Z$1:Z$766,"")</f>
        <v>6.17</v>
      </c>
      <c r="AG290" s="48">
        <f>_xlfn.XLOOKUP($F290,Main_OG!$D$1:$D$766,Main_OG!AA$1:AA$766,"")</f>
        <v>1.73</v>
      </c>
      <c r="AH290" s="48">
        <f>_xlfn.XLOOKUP($F290,Main_OG!$D$1:$D$766,Main_OG!AB$1:AB$766,"")</f>
        <v>22.758921780738341</v>
      </c>
      <c r="AI290" s="48">
        <f>_xlfn.XLOOKUP($F290,Main_OG!$D$1:$D$766,Main_OG!AC$1:AC$766,"")</f>
        <v>4.97</v>
      </c>
      <c r="AJ290" s="48">
        <f>_xlfn.XLOOKUP($F290,Main_OG!$D$1:$D$766,Main_OG!AD$1:AD$766,"")</f>
        <v>0.75949643062398253</v>
      </c>
    </row>
    <row r="291" spans="2:36" x14ac:dyDescent="0.35">
      <c r="B291" s="36" t="s">
        <v>1262</v>
      </c>
      <c r="C291" s="45" t="s">
        <v>824</v>
      </c>
      <c r="D291" s="45" t="s">
        <v>4350</v>
      </c>
      <c r="E291" s="36" t="s">
        <v>1262</v>
      </c>
      <c r="F291" s="36" t="str">
        <f t="shared" si="12"/>
        <v>2012_AK</v>
      </c>
      <c r="G291" s="45">
        <v>2012</v>
      </c>
      <c r="H291" s="45">
        <f>_xlfn.XLOOKUP(J291,Main_OG!$B$1:$B$766,Main_OG!$O$1:$O$766,"")</f>
        <v>0</v>
      </c>
      <c r="I291" s="45">
        <f>_xlfn.XLOOKUP(F291,Main_OG!$D$1:$D$766,Main_OG!$J$1:$J$766,"")</f>
        <v>0</v>
      </c>
      <c r="J291" s="45" t="s">
        <v>824</v>
      </c>
      <c r="K291" s="45" t="str">
        <f t="shared" si="13"/>
        <v>Bethel Utilities Corp_AK</v>
      </c>
      <c r="L291" s="45" t="str">
        <f t="shared" si="14"/>
        <v>Bethel Utilities Corp_AK</v>
      </c>
      <c r="M291" s="45" t="s">
        <v>1269</v>
      </c>
      <c r="N291" s="45">
        <v>0</v>
      </c>
      <c r="O291" s="45">
        <v>1017</v>
      </c>
      <c r="P291" s="45">
        <v>0</v>
      </c>
      <c r="Q291" s="45">
        <v>1671</v>
      </c>
      <c r="R291" s="45">
        <v>0</v>
      </c>
      <c r="S291" s="45">
        <v>30229</v>
      </c>
      <c r="T291" s="45">
        <v>0</v>
      </c>
      <c r="U291" s="45">
        <v>10677</v>
      </c>
      <c r="V291" s="45">
        <v>0</v>
      </c>
      <c r="W291" s="45">
        <v>53.266731</v>
      </c>
      <c r="X291" s="45">
        <v>0</v>
      </c>
      <c r="Y291" s="45">
        <v>56.101900999999998</v>
      </c>
      <c r="Z291" s="46">
        <v>57087.4</v>
      </c>
      <c r="AA291" s="46">
        <v>78115.241991762567</v>
      </c>
      <c r="AB291" s="47">
        <f>_xlfn.XLOOKUP($F291,Main_OG!$D$1:$D$766,Main_OG!AJ$1:AJ$766,"")</f>
        <v>1060426</v>
      </c>
      <c r="AC291" s="47">
        <f>_xlfn.XLOOKUP($F291,Main_OG!$D$1:$D$766,Main_OG!AK$1:AK$766,"")</f>
        <v>3420144</v>
      </c>
      <c r="AD291" s="47">
        <f>_xlfn.XLOOKUP($F291,Main_OG!$D$1:$D$766,Main_OG!AL$1:AL$766,"")</f>
        <v>80765942</v>
      </c>
      <c r="AE291" s="47">
        <f>_xlfn.XLOOKUP($F291,Main_OG!$D$1:$D$766,Main_OG!AM$1:AM$766,"")</f>
        <v>0</v>
      </c>
      <c r="AF291" s="48">
        <f>_xlfn.XLOOKUP($F291,Main_OG!$D$1:$D$766,Main_OG!Z$1:Z$766,"")</f>
        <v>6.07</v>
      </c>
      <c r="AG291" s="48">
        <f>_xlfn.XLOOKUP($F291,Main_OG!$D$1:$D$766,Main_OG!AA$1:AA$766,"")</f>
        <v>1.81</v>
      </c>
      <c r="AH291" s="48">
        <f>_xlfn.XLOOKUP($F291,Main_OG!$D$1:$D$766,Main_OG!AB$1:AB$766,"")</f>
        <v>27.04</v>
      </c>
      <c r="AI291" s="48">
        <f>_xlfn.XLOOKUP($F291,Main_OG!$D$1:$D$766,Main_OG!AC$1:AC$766,"")</f>
        <v>4.2699999999999996</v>
      </c>
      <c r="AJ291" s="48">
        <f>_xlfn.XLOOKUP($F291,Main_OG!$D$1:$D$766,Main_OG!AD$1:AD$766,"")</f>
        <v>0.75442193202762442</v>
      </c>
    </row>
    <row r="292" spans="2:36" x14ac:dyDescent="0.35">
      <c r="B292" s="36" t="s">
        <v>1262</v>
      </c>
      <c r="C292" s="45" t="s">
        <v>824</v>
      </c>
      <c r="D292" s="45" t="s">
        <v>4350</v>
      </c>
      <c r="E292" s="36" t="s">
        <v>1262</v>
      </c>
      <c r="F292" s="36" t="str">
        <f t="shared" si="12"/>
        <v>2013_AK</v>
      </c>
      <c r="G292" s="45">
        <v>2013</v>
      </c>
      <c r="H292" s="45">
        <f>_xlfn.XLOOKUP(J292,Main_OG!$B$1:$B$766,Main_OG!$O$1:$O$766,"")</f>
        <v>0</v>
      </c>
      <c r="I292" s="45">
        <f>_xlfn.XLOOKUP(F292,Main_OG!$D$1:$D$766,Main_OG!$J$1:$J$766,"")</f>
        <v>0</v>
      </c>
      <c r="J292" s="45" t="s">
        <v>824</v>
      </c>
      <c r="K292" s="45" t="str">
        <f t="shared" si="13"/>
        <v>Bethel Utilities Corp_AK</v>
      </c>
      <c r="L292" s="45" t="str">
        <f t="shared" si="14"/>
        <v>Bethel Utilities Corp_AK</v>
      </c>
      <c r="M292" s="45" t="s">
        <v>1270</v>
      </c>
      <c r="N292" s="45">
        <v>0</v>
      </c>
      <c r="O292" s="45">
        <v>1020</v>
      </c>
      <c r="P292" s="45">
        <v>0</v>
      </c>
      <c r="Q292" s="45">
        <v>1680</v>
      </c>
      <c r="R292" s="45">
        <v>0</v>
      </c>
      <c r="S292" s="45">
        <v>29254</v>
      </c>
      <c r="T292" s="45">
        <v>0</v>
      </c>
      <c r="U292" s="45">
        <v>10279</v>
      </c>
      <c r="V292" s="45">
        <v>0</v>
      </c>
      <c r="W292" s="45">
        <v>54.601080000000003</v>
      </c>
      <c r="X292" s="45">
        <v>0</v>
      </c>
      <c r="Y292" s="45">
        <v>54.878878999999998</v>
      </c>
      <c r="Z292" s="46">
        <v>54627.6</v>
      </c>
      <c r="AA292" s="46">
        <v>74058.669298533408</v>
      </c>
      <c r="AB292" s="47">
        <f>_xlfn.XLOOKUP($F292,Main_OG!$D$1:$D$766,Main_OG!AJ$1:AJ$766,"")</f>
        <v>1458036</v>
      </c>
      <c r="AC292" s="47">
        <f>_xlfn.XLOOKUP($F292,Main_OG!$D$1:$D$766,Main_OG!AK$1:AK$766,"")</f>
        <v>2771552</v>
      </c>
      <c r="AD292" s="47">
        <f>_xlfn.XLOOKUP($F292,Main_OG!$D$1:$D$766,Main_OG!AL$1:AL$766,"")</f>
        <v>69602670</v>
      </c>
      <c r="AE292" s="47">
        <f>_xlfn.XLOOKUP($F292,Main_OG!$D$1:$D$766,Main_OG!AM$1:AM$766,"")</f>
        <v>0</v>
      </c>
      <c r="AF292" s="48">
        <f>_xlfn.XLOOKUP($F292,Main_OG!$D$1:$D$766,Main_OG!Z$1:Z$766,"")</f>
        <v>0</v>
      </c>
      <c r="AG292" s="48">
        <f>_xlfn.XLOOKUP($F292,Main_OG!$D$1:$D$766,Main_OG!AA$1:AA$766,"")</f>
        <v>2.3089180475565318</v>
      </c>
      <c r="AH292" s="48">
        <f>_xlfn.XLOOKUP($F292,Main_OG!$D$1:$D$766,Main_OG!AB$1:AB$766,"")</f>
        <v>22.862714639490921</v>
      </c>
      <c r="AI292" s="48">
        <f>_xlfn.XLOOKUP($F292,Main_OG!$D$1:$D$766,Main_OG!AC$1:AC$766,"")</f>
        <v>4.4043332512284126</v>
      </c>
      <c r="AJ292" s="48">
        <f>_xlfn.XLOOKUP($F292,Main_OG!$D$1:$D$766,Main_OG!AD$1:AD$766,"")</f>
        <v>0.73100116927520231</v>
      </c>
    </row>
    <row r="293" spans="2:36" x14ac:dyDescent="0.35">
      <c r="B293" s="36" t="s">
        <v>1262</v>
      </c>
      <c r="C293" s="45" t="s">
        <v>824</v>
      </c>
      <c r="D293" s="45" t="s">
        <v>4350</v>
      </c>
      <c r="E293" s="36" t="s">
        <v>1262</v>
      </c>
      <c r="F293" s="36" t="str">
        <f t="shared" si="12"/>
        <v>2014_AK</v>
      </c>
      <c r="G293" s="45">
        <v>2014</v>
      </c>
      <c r="H293" s="45">
        <f>_xlfn.XLOOKUP(J293,Main_OG!$B$1:$B$766,Main_OG!$O$1:$O$766,"")</f>
        <v>0</v>
      </c>
      <c r="I293" s="45">
        <f>_xlfn.XLOOKUP(F293,Main_OG!$D$1:$D$766,Main_OG!$J$1:$J$766,"")</f>
        <v>0</v>
      </c>
      <c r="J293" s="45" t="s">
        <v>824</v>
      </c>
      <c r="K293" s="45" t="str">
        <f t="shared" si="13"/>
        <v>Bethel Utilities Corp_AK</v>
      </c>
      <c r="L293" s="45" t="str">
        <f t="shared" si="14"/>
        <v>Bethel Utilities Corp_AK</v>
      </c>
      <c r="M293" s="45" t="s">
        <v>1271</v>
      </c>
      <c r="N293" s="45">
        <v>0</v>
      </c>
      <c r="O293" s="45">
        <v>970</v>
      </c>
      <c r="P293" s="45">
        <v>0</v>
      </c>
      <c r="Q293" s="45">
        <v>1692</v>
      </c>
      <c r="R293" s="45">
        <v>0</v>
      </c>
      <c r="S293" s="45">
        <v>10335</v>
      </c>
      <c r="T293" s="45">
        <v>0</v>
      </c>
      <c r="U293" s="45">
        <v>3598</v>
      </c>
      <c r="V293" s="45">
        <v>0</v>
      </c>
      <c r="W293" s="45">
        <v>55.008223999999998</v>
      </c>
      <c r="X293" s="45">
        <v>0</v>
      </c>
      <c r="Y293" s="45">
        <v>57.440244999999997</v>
      </c>
      <c r="Z293" s="46">
        <v>53303.3</v>
      </c>
      <c r="AA293" s="46">
        <v>72317.3354136282</v>
      </c>
      <c r="AB293" s="47">
        <f>_xlfn.XLOOKUP($F293,Main_OG!$D$1:$D$766,Main_OG!AJ$1:AJ$766,"")</f>
        <v>973500</v>
      </c>
      <c r="AC293" s="47">
        <f>_xlfn.XLOOKUP($F293,Main_OG!$D$1:$D$766,Main_OG!AK$1:AK$766,"")</f>
        <v>2522930</v>
      </c>
      <c r="AD293" s="47">
        <f>_xlfn.XLOOKUP($F293,Main_OG!$D$1:$D$766,Main_OG!AL$1:AL$766,"")</f>
        <v>65702092</v>
      </c>
      <c r="AE293" s="47">
        <f>_xlfn.XLOOKUP($F293,Main_OG!$D$1:$D$766,Main_OG!AM$1:AM$766,"")</f>
        <v>0</v>
      </c>
      <c r="AF293" s="48">
        <f>_xlfn.XLOOKUP($F293,Main_OG!$D$1:$D$766,Main_OG!Z$1:Z$766,"")</f>
        <v>0</v>
      </c>
      <c r="AG293" s="48">
        <f>_xlfn.XLOOKUP($F293,Main_OG!$D$1:$D$766,Main_OG!AA$1:AA$766,"")</f>
        <v>2.322195177698041</v>
      </c>
      <c r="AH293" s="48">
        <f>_xlfn.XLOOKUP($F293,Main_OG!$D$1:$D$766,Main_OG!AB$1:AB$766,"")</f>
        <v>20.48845299552563</v>
      </c>
      <c r="AI293" s="48">
        <f>_xlfn.XLOOKUP($F293,Main_OG!$D$1:$D$766,Main_OG!AC$1:AC$766,"")</f>
        <v>4.9924248044436963</v>
      </c>
      <c r="AJ293" s="48">
        <f>_xlfn.XLOOKUP($F293,Main_OG!$D$1:$D$766,Main_OG!AD$1:AD$766,"")</f>
        <v>0.68548682032632846</v>
      </c>
    </row>
    <row r="294" spans="2:36" x14ac:dyDescent="0.35">
      <c r="B294" s="36" t="s">
        <v>1272</v>
      </c>
      <c r="C294" s="45" t="s">
        <v>730</v>
      </c>
      <c r="D294" s="45" t="s">
        <v>4351</v>
      </c>
      <c r="E294" s="36" t="s">
        <v>1272</v>
      </c>
      <c r="F294" s="36" t="str">
        <f t="shared" si="12"/>
        <v>2006_WV</v>
      </c>
      <c r="G294" s="45">
        <v>2006</v>
      </c>
      <c r="H294" s="45">
        <f>_xlfn.XLOOKUP(J294,Main_OG!$B$1:$B$766,Main_OG!$O$1:$O$766,"")</f>
        <v>1</v>
      </c>
      <c r="I294" s="45">
        <f>_xlfn.XLOOKUP(F294,Main_OG!$D$1:$D$766,Main_OG!$J$1:$J$766,"")</f>
        <v>0</v>
      </c>
      <c r="J294" s="45" t="s">
        <v>730</v>
      </c>
      <c r="K294" s="45" t="str">
        <f t="shared" si="13"/>
        <v>Black Diamond Power Co_WV</v>
      </c>
      <c r="L294" s="45" t="str">
        <f t="shared" si="14"/>
        <v>Black Diamond Power Co_WV</v>
      </c>
      <c r="M294" s="45" t="s">
        <v>1273</v>
      </c>
      <c r="N294" s="45">
        <v>0</v>
      </c>
      <c r="O294" s="45">
        <v>348</v>
      </c>
      <c r="P294" s="45">
        <v>0</v>
      </c>
      <c r="Q294" s="45">
        <v>1404</v>
      </c>
      <c r="R294" s="45">
        <v>0</v>
      </c>
      <c r="S294" s="45">
        <v>479</v>
      </c>
      <c r="T294" s="45">
        <v>0</v>
      </c>
      <c r="U294" s="45">
        <v>1217</v>
      </c>
      <c r="V294" s="45">
        <v>0</v>
      </c>
      <c r="W294" s="45">
        <v>8.2076764907470867</v>
      </c>
      <c r="X294" s="45">
        <v>0</v>
      </c>
      <c r="Y294" s="45">
        <v>7.3744167727079928</v>
      </c>
      <c r="Z294" s="46">
        <v>68900</v>
      </c>
      <c r="AA294" s="46">
        <v>37693.280639330558</v>
      </c>
      <c r="AB294" s="47">
        <f>_xlfn.XLOOKUP($F294,Main_OG!$D$1:$D$766,Main_OG!AJ$1:AJ$766,"")</f>
        <v>75712129.799999997</v>
      </c>
      <c r="AC294" s="47">
        <f>_xlfn.XLOOKUP($F294,Main_OG!$D$1:$D$766,Main_OG!AK$1:AK$766,"")</f>
        <v>621554.07999999996</v>
      </c>
      <c r="AD294" s="47">
        <f>_xlfn.XLOOKUP($F294,Main_OG!$D$1:$D$766,Main_OG!AL$1:AL$766,"")</f>
        <v>7929370.96</v>
      </c>
      <c r="AE294" s="47">
        <f>_xlfn.XLOOKUP($F294,Main_OG!$D$1:$D$766,Main_OG!AM$1:AM$766,"")</f>
        <v>0</v>
      </c>
      <c r="AF294" s="48">
        <f>_xlfn.XLOOKUP($F294,Main_OG!$D$1:$D$766,Main_OG!Z$1:Z$766,"")</f>
        <v>0</v>
      </c>
      <c r="AG294" s="48">
        <f>_xlfn.XLOOKUP($F294,Main_OG!$D$1:$D$766,Main_OG!AA$1:AA$766,"")</f>
        <v>1.66</v>
      </c>
      <c r="AH294" s="48">
        <f>_xlfn.XLOOKUP($F294,Main_OG!$D$1:$D$766,Main_OG!AB$1:AB$766,"")</f>
        <v>12.06</v>
      </c>
      <c r="AI294" s="48">
        <f>_xlfn.XLOOKUP($F294,Main_OG!$D$1:$D$766,Main_OG!AC$1:AC$766,"")</f>
        <v>7.1610124069250478</v>
      </c>
      <c r="AJ294" s="48">
        <f>_xlfn.XLOOKUP($F294,Main_OG!$D$1:$D$766,Main_OG!AD$1:AD$766,"")</f>
        <v>0.4704061490499184</v>
      </c>
    </row>
    <row r="295" spans="2:36" x14ac:dyDescent="0.35">
      <c r="B295" s="36" t="s">
        <v>1274</v>
      </c>
      <c r="C295" s="45" t="s">
        <v>730</v>
      </c>
      <c r="D295" s="45" t="s">
        <v>4351</v>
      </c>
      <c r="E295" s="36" t="s">
        <v>1272</v>
      </c>
      <c r="F295" s="36" t="str">
        <f t="shared" si="12"/>
        <v>2007_WV</v>
      </c>
      <c r="G295" s="45">
        <v>2007</v>
      </c>
      <c r="H295" s="45">
        <f>_xlfn.XLOOKUP(J295,Main_OG!$B$1:$B$766,Main_OG!$O$1:$O$766,"")</f>
        <v>1</v>
      </c>
      <c r="I295" s="45">
        <f>_xlfn.XLOOKUP(F295,Main_OG!$D$1:$D$766,Main_OG!$J$1:$J$766,"")</f>
        <v>0</v>
      </c>
      <c r="J295" s="45" t="s">
        <v>730</v>
      </c>
      <c r="K295" s="45" t="str">
        <f t="shared" si="13"/>
        <v>Black Diamond Power Company_WV</v>
      </c>
      <c r="L295" s="45" t="str">
        <f t="shared" si="14"/>
        <v>Black Diamond Power Co_WV</v>
      </c>
      <c r="M295" s="45" t="s">
        <v>1275</v>
      </c>
      <c r="N295" s="45">
        <v>0</v>
      </c>
      <c r="O295" s="45">
        <v>340</v>
      </c>
      <c r="P295" s="45">
        <v>0</v>
      </c>
      <c r="Q295" s="45">
        <v>1399</v>
      </c>
      <c r="R295" s="45">
        <v>0</v>
      </c>
      <c r="S295" s="45">
        <v>491</v>
      </c>
      <c r="T295" s="45">
        <v>0</v>
      </c>
      <c r="U295" s="45">
        <v>1146</v>
      </c>
      <c r="V295" s="45">
        <v>0</v>
      </c>
      <c r="W295" s="45">
        <v>8.16</v>
      </c>
      <c r="X295" s="45">
        <v>0</v>
      </c>
      <c r="Y295" s="45">
        <v>6.59</v>
      </c>
      <c r="Z295" s="46">
        <v>69374.100000000006</v>
      </c>
      <c r="AA295" s="46">
        <v>37825.590550322457</v>
      </c>
      <c r="AB295" s="47">
        <f>_xlfn.XLOOKUP($F295,Main_OG!$D$1:$D$766,Main_OG!AJ$1:AJ$766,"")</f>
        <v>76135694</v>
      </c>
      <c r="AC295" s="47">
        <f>_xlfn.XLOOKUP($F295,Main_OG!$D$1:$D$766,Main_OG!AK$1:AK$766,"")</f>
        <v>713472</v>
      </c>
      <c r="AD295" s="47">
        <f>_xlfn.XLOOKUP($F295,Main_OG!$D$1:$D$766,Main_OG!AL$1:AL$766,"")</f>
        <v>8097050</v>
      </c>
      <c r="AE295" s="47">
        <f>_xlfn.XLOOKUP($F295,Main_OG!$D$1:$D$766,Main_OG!AM$1:AM$766,"")</f>
        <v>0</v>
      </c>
      <c r="AF295" s="48">
        <f>_xlfn.XLOOKUP($F295,Main_OG!$D$1:$D$766,Main_OG!Z$1:Z$766,"")</f>
        <v>0</v>
      </c>
      <c r="AG295" s="48">
        <f>_xlfn.XLOOKUP($F295,Main_OG!$D$1:$D$766,Main_OG!AA$1:AA$766,"")</f>
        <v>1.81</v>
      </c>
      <c r="AH295" s="48">
        <f>_xlfn.XLOOKUP($F295,Main_OG!$D$1:$D$766,Main_OG!AB$1:AB$766,"")</f>
        <v>15.64</v>
      </c>
      <c r="AI295" s="48">
        <f>_xlfn.XLOOKUP($F295,Main_OG!$D$1:$D$766,Main_OG!AC$1:AC$766,"")</f>
        <v>7.3815467393807772</v>
      </c>
      <c r="AJ295" s="48">
        <f>_xlfn.XLOOKUP($F295,Main_OG!$D$1:$D$766,Main_OG!AD$1:AD$766,"")</f>
        <v>0.58103021845052572</v>
      </c>
    </row>
    <row r="296" spans="2:36" x14ac:dyDescent="0.35">
      <c r="B296" s="36" t="s">
        <v>1272</v>
      </c>
      <c r="C296" s="45" t="s">
        <v>730</v>
      </c>
      <c r="D296" s="45" t="s">
        <v>4351</v>
      </c>
      <c r="E296" s="36" t="s">
        <v>1272</v>
      </c>
      <c r="F296" s="36" t="str">
        <f t="shared" si="12"/>
        <v>2008_WV</v>
      </c>
      <c r="G296" s="45">
        <v>2008</v>
      </c>
      <c r="H296" s="45">
        <f>_xlfn.XLOOKUP(J296,Main_OG!$B$1:$B$766,Main_OG!$O$1:$O$766,"")</f>
        <v>1</v>
      </c>
      <c r="I296" s="45">
        <f>_xlfn.XLOOKUP(F296,Main_OG!$D$1:$D$766,Main_OG!$J$1:$J$766,"")</f>
        <v>0</v>
      </c>
      <c r="J296" s="45" t="s">
        <v>730</v>
      </c>
      <c r="K296" s="45" t="str">
        <f t="shared" si="13"/>
        <v>Black Diamond Power Co_WV</v>
      </c>
      <c r="L296" s="45" t="str">
        <f t="shared" si="14"/>
        <v>Black Diamond Power Co_WV</v>
      </c>
      <c r="M296" s="45" t="s">
        <v>1276</v>
      </c>
      <c r="N296" s="45">
        <v>0</v>
      </c>
      <c r="O296" s="45">
        <v>373</v>
      </c>
      <c r="P296" s="45">
        <v>0</v>
      </c>
      <c r="Q296" s="45">
        <v>1418</v>
      </c>
      <c r="R296" s="45">
        <v>0</v>
      </c>
      <c r="S296" s="45">
        <v>5884</v>
      </c>
      <c r="T296" s="45">
        <v>0</v>
      </c>
      <c r="U296" s="45">
        <v>17831</v>
      </c>
      <c r="V296" s="45">
        <v>0</v>
      </c>
      <c r="W296" s="45">
        <v>12.46</v>
      </c>
      <c r="X296" s="45">
        <v>0</v>
      </c>
      <c r="Y296" s="45">
        <v>6.7</v>
      </c>
      <c r="Z296" s="46">
        <v>70966.8</v>
      </c>
      <c r="AA296" s="46">
        <v>38562.416114676329</v>
      </c>
      <c r="AB296" s="47">
        <f>_xlfn.XLOOKUP($F296,Main_OG!$D$1:$D$766,Main_OG!AJ$1:AJ$766,"")</f>
        <v>75271406</v>
      </c>
      <c r="AC296" s="47">
        <f>_xlfn.XLOOKUP($F296,Main_OG!$D$1:$D$766,Main_OG!AK$1:AK$766,"")</f>
        <v>484478</v>
      </c>
      <c r="AD296" s="47">
        <f>_xlfn.XLOOKUP($F296,Main_OG!$D$1:$D$766,Main_OG!AL$1:AL$766,"")</f>
        <v>3876304</v>
      </c>
      <c r="AE296" s="47">
        <f>_xlfn.XLOOKUP($F296,Main_OG!$D$1:$D$766,Main_OG!AM$1:AM$766,"")</f>
        <v>0</v>
      </c>
      <c r="AF296" s="48">
        <f>_xlfn.XLOOKUP($F296,Main_OG!$D$1:$D$766,Main_OG!Z$1:Z$766,"")</f>
        <v>0</v>
      </c>
      <c r="AG296" s="48">
        <f>_xlfn.XLOOKUP($F296,Main_OG!$D$1:$D$766,Main_OG!AA$1:AA$766,"")</f>
        <v>2.35</v>
      </c>
      <c r="AH296" s="48">
        <f>_xlfn.XLOOKUP($F296,Main_OG!$D$1:$D$766,Main_OG!AB$1:AB$766,"")</f>
        <v>21.93</v>
      </c>
      <c r="AI296" s="48">
        <f>_xlfn.XLOOKUP($F296,Main_OG!$D$1:$D$766,Main_OG!AC$1:AC$766,"")</f>
        <v>9.1182546074696553</v>
      </c>
      <c r="AJ296" s="48">
        <f>_xlfn.XLOOKUP($F296,Main_OG!$D$1:$D$766,Main_OG!AD$1:AD$766,"")</f>
        <v>0.68330088246943577</v>
      </c>
    </row>
    <row r="297" spans="2:36" x14ac:dyDescent="0.35">
      <c r="B297" s="36" t="s">
        <v>1272</v>
      </c>
      <c r="C297" s="45" t="s">
        <v>730</v>
      </c>
      <c r="D297" s="45" t="s">
        <v>4351</v>
      </c>
      <c r="E297" s="36" t="s">
        <v>1272</v>
      </c>
      <c r="F297" s="36" t="str">
        <f t="shared" si="12"/>
        <v>2009_WV</v>
      </c>
      <c r="G297" s="45">
        <v>2009</v>
      </c>
      <c r="H297" s="45">
        <f>_xlfn.XLOOKUP(J297,Main_OG!$B$1:$B$766,Main_OG!$O$1:$O$766,"")</f>
        <v>1</v>
      </c>
      <c r="I297" s="45">
        <f>_xlfn.XLOOKUP(F297,Main_OG!$D$1:$D$766,Main_OG!$J$1:$J$766,"")</f>
        <v>0</v>
      </c>
      <c r="J297" s="45" t="s">
        <v>730</v>
      </c>
      <c r="K297" s="45" t="str">
        <f t="shared" si="13"/>
        <v>Black Diamond Power Co_WV</v>
      </c>
      <c r="L297" s="45" t="str">
        <f t="shared" si="14"/>
        <v>Black Diamond Power Co_WV</v>
      </c>
      <c r="M297" s="45" t="s">
        <v>1277</v>
      </c>
      <c r="N297" s="45">
        <v>0</v>
      </c>
      <c r="O297" s="45">
        <v>142</v>
      </c>
      <c r="P297" s="45">
        <v>0</v>
      </c>
      <c r="Q297" s="45">
        <v>1367</v>
      </c>
      <c r="R297" s="45">
        <v>0</v>
      </c>
      <c r="S297" s="45">
        <v>5718</v>
      </c>
      <c r="T297" s="45">
        <v>0</v>
      </c>
      <c r="U297" s="45">
        <v>17048</v>
      </c>
      <c r="V297" s="45">
        <v>0</v>
      </c>
      <c r="W297" s="45">
        <v>15.08</v>
      </c>
      <c r="X297" s="45">
        <v>0</v>
      </c>
      <c r="Y297" s="45">
        <v>7.84</v>
      </c>
      <c r="Z297" s="46">
        <v>70886.5</v>
      </c>
      <c r="AA297" s="46">
        <v>38363.166511074131</v>
      </c>
      <c r="AB297" s="47">
        <f>_xlfn.XLOOKUP($F297,Main_OG!$D$1:$D$766,Main_OG!AJ$1:AJ$766,"")</f>
        <v>58333016</v>
      </c>
      <c r="AC297" s="47">
        <f>_xlfn.XLOOKUP($F297,Main_OG!$D$1:$D$766,Main_OG!AK$1:AK$766,"")</f>
        <v>616790</v>
      </c>
      <c r="AD297" s="47">
        <f>_xlfn.XLOOKUP($F297,Main_OG!$D$1:$D$766,Main_OG!AL$1:AL$766,"")</f>
        <v>2278674</v>
      </c>
      <c r="AE297" s="47">
        <f>_xlfn.XLOOKUP($F297,Main_OG!$D$1:$D$766,Main_OG!AM$1:AM$766,"")</f>
        <v>0</v>
      </c>
      <c r="AF297" s="48">
        <f>_xlfn.XLOOKUP($F297,Main_OG!$D$1:$D$766,Main_OG!Z$1:Z$766,"")</f>
        <v>2.67</v>
      </c>
      <c r="AG297" s="48">
        <f>_xlfn.XLOOKUP($F297,Main_OG!$D$1:$D$766,Main_OG!AA$1:AA$766,"")</f>
        <v>2.64</v>
      </c>
      <c r="AH297" s="48">
        <f>_xlfn.XLOOKUP($F297,Main_OG!$D$1:$D$766,Main_OG!AB$1:AB$766,"")</f>
        <v>14.24</v>
      </c>
      <c r="AI297" s="48">
        <f>_xlfn.XLOOKUP($F297,Main_OG!$D$1:$D$766,Main_OG!AC$1:AC$766,"")</f>
        <v>4.5973007921271787</v>
      </c>
      <c r="AJ297" s="48">
        <f>_xlfn.XLOOKUP($F297,Main_OG!$D$1:$D$766,Main_OG!AD$1:AD$766,"")</f>
        <v>0.68314474405108627</v>
      </c>
    </row>
    <row r="298" spans="2:36" x14ac:dyDescent="0.35">
      <c r="B298" s="36" t="s">
        <v>1272</v>
      </c>
      <c r="C298" s="45" t="s">
        <v>730</v>
      </c>
      <c r="D298" s="45" t="s">
        <v>4351</v>
      </c>
      <c r="E298" s="36" t="s">
        <v>1272</v>
      </c>
      <c r="F298" s="36" t="str">
        <f t="shared" si="12"/>
        <v>2010_WV</v>
      </c>
      <c r="G298" s="45">
        <v>2010</v>
      </c>
      <c r="H298" s="45">
        <f>_xlfn.XLOOKUP(J298,Main_OG!$B$1:$B$766,Main_OG!$O$1:$O$766,"")</f>
        <v>1</v>
      </c>
      <c r="I298" s="45">
        <f>_xlfn.XLOOKUP(F298,Main_OG!$D$1:$D$766,Main_OG!$J$1:$J$766,"")</f>
        <v>1</v>
      </c>
      <c r="J298" s="45" t="s">
        <v>730</v>
      </c>
      <c r="K298" s="45" t="str">
        <f t="shared" si="13"/>
        <v>Black Diamond Power Co_WV</v>
      </c>
      <c r="L298" s="45" t="str">
        <f t="shared" si="14"/>
        <v>Black Diamond Power Co_WV</v>
      </c>
      <c r="M298" s="45" t="s">
        <v>1278</v>
      </c>
      <c r="N298" s="45">
        <v>0</v>
      </c>
      <c r="O298" s="45">
        <v>525</v>
      </c>
      <c r="P298" s="45">
        <v>0</v>
      </c>
      <c r="Q298" s="45">
        <v>4519</v>
      </c>
      <c r="R298" s="45">
        <v>0</v>
      </c>
      <c r="S298" s="45">
        <v>18557</v>
      </c>
      <c r="T298" s="45">
        <v>0</v>
      </c>
      <c r="U298" s="45">
        <v>45700</v>
      </c>
      <c r="V298" s="45">
        <v>0</v>
      </c>
      <c r="W298" s="45">
        <v>6.85</v>
      </c>
      <c r="X298" s="45">
        <v>0</v>
      </c>
      <c r="Y298" s="45">
        <v>12.02</v>
      </c>
      <c r="Z298" s="46">
        <v>71823.8</v>
      </c>
      <c r="AA298" s="46">
        <v>38734.377233027641</v>
      </c>
      <c r="AB298" s="47">
        <f>_xlfn.XLOOKUP($F298,Main_OG!$D$1:$D$766,Main_OG!AJ$1:AJ$766,"")</f>
        <v>65385526</v>
      </c>
      <c r="AC298" s="47">
        <f>_xlfn.XLOOKUP($F298,Main_OG!$D$1:$D$766,Main_OG!AK$1:AK$766,"")</f>
        <v>543402</v>
      </c>
      <c r="AD298" s="47">
        <f>_xlfn.XLOOKUP($F298,Main_OG!$D$1:$D$766,Main_OG!AL$1:AL$766,"")</f>
        <v>3029800</v>
      </c>
      <c r="AE298" s="47">
        <f>_xlfn.XLOOKUP($F298,Main_OG!$D$1:$D$766,Main_OG!AM$1:AM$766,"")</f>
        <v>0</v>
      </c>
      <c r="AF298" s="48">
        <f>_xlfn.XLOOKUP($F298,Main_OG!$D$1:$D$766,Main_OG!Z$1:Z$766,"")</f>
        <v>2.52</v>
      </c>
      <c r="AG298" s="48">
        <f>_xlfn.XLOOKUP($F298,Main_OG!$D$1:$D$766,Main_OG!AA$1:AA$766,"")</f>
        <v>2.48</v>
      </c>
      <c r="AH298" s="48">
        <f>_xlfn.XLOOKUP($F298,Main_OG!$D$1:$D$766,Main_OG!AB$1:AB$766,"")</f>
        <v>17.09</v>
      </c>
      <c r="AI298" s="48">
        <f>_xlfn.XLOOKUP($F298,Main_OG!$D$1:$D$766,Main_OG!AC$1:AC$766,"")</f>
        <v>4.9924248044436963</v>
      </c>
      <c r="AJ298" s="48">
        <f>_xlfn.XLOOKUP($F298,Main_OG!$D$1:$D$766,Main_OG!AD$1:AD$766,"")</f>
        <v>0.70992248279802228</v>
      </c>
    </row>
    <row r="299" spans="2:36" x14ac:dyDescent="0.35">
      <c r="B299" s="36" t="s">
        <v>1272</v>
      </c>
      <c r="C299" s="45" t="s">
        <v>730</v>
      </c>
      <c r="D299" s="45" t="s">
        <v>4351</v>
      </c>
      <c r="E299" s="36" t="s">
        <v>1272</v>
      </c>
      <c r="F299" s="36" t="str">
        <f t="shared" si="12"/>
        <v>2011_WV</v>
      </c>
      <c r="G299" s="45">
        <v>2011</v>
      </c>
      <c r="H299" s="45">
        <f>_xlfn.XLOOKUP(J299,Main_OG!$B$1:$B$766,Main_OG!$O$1:$O$766,"")</f>
        <v>1</v>
      </c>
      <c r="I299" s="45">
        <f>_xlfn.XLOOKUP(F299,Main_OG!$D$1:$D$766,Main_OG!$J$1:$J$766,"")</f>
        <v>1</v>
      </c>
      <c r="J299" s="45" t="s">
        <v>730</v>
      </c>
      <c r="K299" s="45" t="str">
        <f t="shared" si="13"/>
        <v>Black Diamond Power Co_WV</v>
      </c>
      <c r="L299" s="45" t="str">
        <f t="shared" si="14"/>
        <v>Black Diamond Power Co_WV</v>
      </c>
      <c r="M299" s="45" t="s">
        <v>1279</v>
      </c>
      <c r="N299" s="45">
        <v>0</v>
      </c>
      <c r="O299" s="45">
        <v>540</v>
      </c>
      <c r="P299" s="45">
        <v>0</v>
      </c>
      <c r="Q299" s="45">
        <v>4558</v>
      </c>
      <c r="R299" s="45">
        <v>0</v>
      </c>
      <c r="S299" s="45">
        <v>19473</v>
      </c>
      <c r="T299" s="45">
        <v>0</v>
      </c>
      <c r="U299" s="45">
        <v>40792</v>
      </c>
      <c r="V299" s="45">
        <v>0</v>
      </c>
      <c r="W299" s="45">
        <v>8.64</v>
      </c>
      <c r="X299" s="45">
        <v>0</v>
      </c>
      <c r="Y299" s="45">
        <v>11.96</v>
      </c>
      <c r="Z299" s="46">
        <v>73175.199999999997</v>
      </c>
      <c r="AA299" s="46">
        <v>39413.424280649742</v>
      </c>
      <c r="AB299" s="47">
        <f>_xlfn.XLOOKUP($F299,Main_OG!$D$1:$D$766,Main_OG!AJ$1:AJ$766,"")</f>
        <v>63985540</v>
      </c>
      <c r="AC299" s="47">
        <f>_xlfn.XLOOKUP($F299,Main_OG!$D$1:$D$766,Main_OG!AK$1:AK$766,"")</f>
        <v>654538</v>
      </c>
      <c r="AD299" s="47">
        <f>_xlfn.XLOOKUP($F299,Main_OG!$D$1:$D$766,Main_OG!AL$1:AL$766,"")</f>
        <v>5205712</v>
      </c>
      <c r="AE299" s="47">
        <f>_xlfn.XLOOKUP($F299,Main_OG!$D$1:$D$766,Main_OG!AM$1:AM$766,"")</f>
        <v>0</v>
      </c>
      <c r="AF299" s="48">
        <f>_xlfn.XLOOKUP($F299,Main_OG!$D$1:$D$766,Main_OG!Z$1:Z$766,"")</f>
        <v>0</v>
      </c>
      <c r="AG299" s="48">
        <f>_xlfn.XLOOKUP($F299,Main_OG!$D$1:$D$766,Main_OG!AA$1:AA$766,"")</f>
        <v>2.3089180475565318</v>
      </c>
      <c r="AH299" s="48">
        <f>_xlfn.XLOOKUP($F299,Main_OG!$D$1:$D$766,Main_OG!AB$1:AB$766,"")</f>
        <v>22.758921780738341</v>
      </c>
      <c r="AI299" s="48">
        <f>_xlfn.XLOOKUP($F299,Main_OG!$D$1:$D$766,Main_OG!AC$1:AC$766,"")</f>
        <v>4.6524343752411106</v>
      </c>
      <c r="AJ299" s="48">
        <f>_xlfn.XLOOKUP($F299,Main_OG!$D$1:$D$766,Main_OG!AD$1:AD$766,"")</f>
        <v>0.75949643062398253</v>
      </c>
    </row>
    <row r="300" spans="2:36" x14ac:dyDescent="0.35">
      <c r="B300" s="36" t="s">
        <v>1272</v>
      </c>
      <c r="C300" s="45" t="s">
        <v>730</v>
      </c>
      <c r="D300" s="45" t="s">
        <v>4351</v>
      </c>
      <c r="E300" s="36" t="s">
        <v>1272</v>
      </c>
      <c r="F300" s="36" t="str">
        <f t="shared" si="12"/>
        <v>2012_WV</v>
      </c>
      <c r="G300" s="45">
        <v>2012</v>
      </c>
      <c r="H300" s="45">
        <f>_xlfn.XLOOKUP(J300,Main_OG!$B$1:$B$766,Main_OG!$O$1:$O$766,"")</f>
        <v>1</v>
      </c>
      <c r="I300" s="45">
        <f>_xlfn.XLOOKUP(F300,Main_OG!$D$1:$D$766,Main_OG!$J$1:$J$766,"")</f>
        <v>1</v>
      </c>
      <c r="J300" s="45" t="s">
        <v>730</v>
      </c>
      <c r="K300" s="45" t="str">
        <f t="shared" si="13"/>
        <v>Black Diamond Power Co_WV</v>
      </c>
      <c r="L300" s="45" t="str">
        <f t="shared" si="14"/>
        <v>Black Diamond Power Co_WV</v>
      </c>
      <c r="M300" s="45" t="s">
        <v>1280</v>
      </c>
      <c r="N300" s="45">
        <v>0</v>
      </c>
      <c r="O300" s="45">
        <v>506</v>
      </c>
      <c r="P300" s="45">
        <v>0</v>
      </c>
      <c r="Q300" s="45">
        <v>4493</v>
      </c>
      <c r="R300" s="45">
        <v>0</v>
      </c>
      <c r="S300" s="45">
        <v>17230</v>
      </c>
      <c r="T300" s="45">
        <v>0</v>
      </c>
      <c r="U300" s="45">
        <v>39481</v>
      </c>
      <c r="V300" s="45">
        <v>0</v>
      </c>
      <c r="W300" s="45">
        <v>11.468368999999999</v>
      </c>
      <c r="X300" s="45">
        <v>0</v>
      </c>
      <c r="Y300" s="45">
        <v>13.568552</v>
      </c>
      <c r="Z300" s="46">
        <v>73124.5</v>
      </c>
      <c r="AA300" s="46">
        <v>39368.304650579346</v>
      </c>
      <c r="AB300" s="47">
        <f>_xlfn.XLOOKUP($F300,Main_OG!$D$1:$D$766,Main_OG!AJ$1:AJ$766,"")</f>
        <v>59041922</v>
      </c>
      <c r="AC300" s="47">
        <f>_xlfn.XLOOKUP($F300,Main_OG!$D$1:$D$766,Main_OG!AK$1:AK$766,"")</f>
        <v>500642</v>
      </c>
      <c r="AD300" s="47">
        <f>_xlfn.XLOOKUP($F300,Main_OG!$D$1:$D$766,Main_OG!AL$1:AL$766,"")</f>
        <v>4842878</v>
      </c>
      <c r="AE300" s="47">
        <f>_xlfn.XLOOKUP($F300,Main_OG!$D$1:$D$766,Main_OG!AM$1:AM$766,"")</f>
        <v>0</v>
      </c>
      <c r="AF300" s="48">
        <f>_xlfn.XLOOKUP($F300,Main_OG!$D$1:$D$766,Main_OG!Z$1:Z$766,"")</f>
        <v>0</v>
      </c>
      <c r="AG300" s="48">
        <f>_xlfn.XLOOKUP($F300,Main_OG!$D$1:$D$766,Main_OG!AA$1:AA$766,"")</f>
        <v>2.324237813104427</v>
      </c>
      <c r="AH300" s="48">
        <f>_xlfn.XLOOKUP($F300,Main_OG!$D$1:$D$766,Main_OG!AB$1:AB$766,"")</f>
        <v>23.49195884567845</v>
      </c>
      <c r="AI300" s="48">
        <f>_xlfn.XLOOKUP($F300,Main_OG!$D$1:$D$766,Main_OG!AC$1:AC$766,"")</f>
        <v>3.503818060367514</v>
      </c>
      <c r="AJ300" s="48">
        <f>_xlfn.XLOOKUP($F300,Main_OG!$D$1:$D$766,Main_OG!AD$1:AD$766,"")</f>
        <v>0.75442193202762442</v>
      </c>
    </row>
    <row r="301" spans="2:36" x14ac:dyDescent="0.35">
      <c r="B301" s="36" t="s">
        <v>1272</v>
      </c>
      <c r="C301" s="45" t="s">
        <v>730</v>
      </c>
      <c r="D301" s="45" t="s">
        <v>4351</v>
      </c>
      <c r="E301" s="36" t="s">
        <v>1272</v>
      </c>
      <c r="F301" s="36" t="str">
        <f t="shared" si="12"/>
        <v>2013_WV</v>
      </c>
      <c r="G301" s="45">
        <v>2013</v>
      </c>
      <c r="H301" s="45">
        <f>_xlfn.XLOOKUP(J301,Main_OG!$B$1:$B$766,Main_OG!$O$1:$O$766,"")</f>
        <v>1</v>
      </c>
      <c r="I301" s="45">
        <f>_xlfn.XLOOKUP(F301,Main_OG!$D$1:$D$766,Main_OG!$J$1:$J$766,"")</f>
        <v>1</v>
      </c>
      <c r="J301" s="45" t="s">
        <v>730</v>
      </c>
      <c r="K301" s="45" t="str">
        <f t="shared" si="13"/>
        <v>Black Diamond Power Co_WV</v>
      </c>
      <c r="L301" s="45" t="str">
        <f t="shared" si="14"/>
        <v>Black Diamond Power Co_WV</v>
      </c>
      <c r="M301" s="45" t="s">
        <v>1281</v>
      </c>
      <c r="N301" s="45">
        <v>0</v>
      </c>
      <c r="O301" s="45">
        <v>512</v>
      </c>
      <c r="P301" s="45">
        <v>0</v>
      </c>
      <c r="Q301" s="45">
        <v>4402</v>
      </c>
      <c r="R301" s="45">
        <v>0</v>
      </c>
      <c r="S301" s="45">
        <v>17000</v>
      </c>
      <c r="T301" s="45">
        <v>0</v>
      </c>
      <c r="U301" s="45">
        <v>40388</v>
      </c>
      <c r="V301" s="45">
        <v>0</v>
      </c>
      <c r="W301" s="45">
        <v>11.917647000000001</v>
      </c>
      <c r="X301" s="45">
        <v>0</v>
      </c>
      <c r="Y301" s="45">
        <v>13.996237000000001</v>
      </c>
      <c r="Z301" s="46">
        <v>73949</v>
      </c>
      <c r="AA301" s="46">
        <v>39869.676423142948</v>
      </c>
      <c r="AB301" s="47">
        <f>_xlfn.XLOOKUP($F301,Main_OG!$D$1:$D$766,Main_OG!AJ$1:AJ$766,"")</f>
        <v>60088330</v>
      </c>
      <c r="AC301" s="47">
        <f>_xlfn.XLOOKUP($F301,Main_OG!$D$1:$D$766,Main_OG!AK$1:AK$766,"")</f>
        <v>539786</v>
      </c>
      <c r="AD301" s="47">
        <f>_xlfn.XLOOKUP($F301,Main_OG!$D$1:$D$766,Main_OG!AL$1:AL$766,"")</f>
        <v>5675694</v>
      </c>
      <c r="AE301" s="47">
        <f>_xlfn.XLOOKUP($F301,Main_OG!$D$1:$D$766,Main_OG!AM$1:AM$766,"")</f>
        <v>0</v>
      </c>
      <c r="AF301" s="48">
        <f>_xlfn.XLOOKUP($F301,Main_OG!$D$1:$D$766,Main_OG!Z$1:Z$766,"")</f>
        <v>2.5299999999999998</v>
      </c>
      <c r="AG301" s="48">
        <f>_xlfn.XLOOKUP($F301,Main_OG!$D$1:$D$766,Main_OG!AA$1:AA$766,"")</f>
        <v>2.3089180475565318</v>
      </c>
      <c r="AH301" s="48">
        <f>_xlfn.XLOOKUP($F301,Main_OG!$D$1:$D$766,Main_OG!AB$1:AB$766,"")</f>
        <v>23.43</v>
      </c>
      <c r="AI301" s="48">
        <f>_xlfn.XLOOKUP($F301,Main_OG!$D$1:$D$766,Main_OG!AC$1:AC$766,"")</f>
        <v>4.4043332512284126</v>
      </c>
      <c r="AJ301" s="48">
        <f>_xlfn.XLOOKUP($F301,Main_OG!$D$1:$D$766,Main_OG!AD$1:AD$766,"")</f>
        <v>0.73100116927520231</v>
      </c>
    </row>
    <row r="302" spans="2:36" x14ac:dyDescent="0.35">
      <c r="B302" s="36" t="s">
        <v>1272</v>
      </c>
      <c r="C302" s="45" t="s">
        <v>730</v>
      </c>
      <c r="D302" s="45" t="s">
        <v>4351</v>
      </c>
      <c r="E302" s="36" t="s">
        <v>1272</v>
      </c>
      <c r="F302" s="36" t="str">
        <f t="shared" si="12"/>
        <v>2014_WV</v>
      </c>
      <c r="G302" s="45">
        <v>2014</v>
      </c>
      <c r="H302" s="45">
        <f>_xlfn.XLOOKUP(J302,Main_OG!$B$1:$B$766,Main_OG!$O$1:$O$766,"")</f>
        <v>1</v>
      </c>
      <c r="I302" s="45">
        <f>_xlfn.XLOOKUP(F302,Main_OG!$D$1:$D$766,Main_OG!$J$1:$J$766,"")</f>
        <v>1</v>
      </c>
      <c r="J302" s="45" t="s">
        <v>730</v>
      </c>
      <c r="K302" s="45" t="str">
        <f t="shared" si="13"/>
        <v>Black Diamond Power Co_WV</v>
      </c>
      <c r="L302" s="45" t="str">
        <f t="shared" si="14"/>
        <v>Black Diamond Power Co_WV</v>
      </c>
      <c r="M302" s="45" t="s">
        <v>1282</v>
      </c>
      <c r="N302" s="45">
        <v>0</v>
      </c>
      <c r="O302" s="45">
        <v>521</v>
      </c>
      <c r="P302" s="45">
        <v>0</v>
      </c>
      <c r="Q302" s="45">
        <v>3830</v>
      </c>
      <c r="R302" s="45">
        <v>0</v>
      </c>
      <c r="S302" s="45">
        <v>17080</v>
      </c>
      <c r="T302" s="45">
        <v>0</v>
      </c>
      <c r="U302" s="45">
        <v>39152</v>
      </c>
      <c r="V302" s="45">
        <v>0</v>
      </c>
      <c r="W302" s="45">
        <v>11.79918</v>
      </c>
      <c r="X302" s="45">
        <v>0</v>
      </c>
      <c r="Y302" s="45">
        <v>14.17169</v>
      </c>
      <c r="Z302" s="46">
        <v>74111.3</v>
      </c>
      <c r="AA302" s="46">
        <v>40047.844743967937</v>
      </c>
      <c r="AB302" s="47">
        <f>_xlfn.XLOOKUP($F302,Main_OG!$D$1:$D$766,Main_OG!AJ$1:AJ$766,"")</f>
        <v>63836968</v>
      </c>
      <c r="AC302" s="47">
        <f>_xlfn.XLOOKUP($F302,Main_OG!$D$1:$D$766,Main_OG!AK$1:AK$766,"")</f>
        <v>567860</v>
      </c>
      <c r="AD302" s="47">
        <f>_xlfn.XLOOKUP($F302,Main_OG!$D$1:$D$766,Main_OG!AL$1:AL$766,"")</f>
        <v>13418984</v>
      </c>
      <c r="AE302" s="47">
        <f>_xlfn.XLOOKUP($F302,Main_OG!$D$1:$D$766,Main_OG!AM$1:AM$766,"")</f>
        <v>0</v>
      </c>
      <c r="AF302" s="48">
        <f>_xlfn.XLOOKUP($F302,Main_OG!$D$1:$D$766,Main_OG!Z$1:Z$766,"")</f>
        <v>2.4700000000000002</v>
      </c>
      <c r="AG302" s="48">
        <f>_xlfn.XLOOKUP($F302,Main_OG!$D$1:$D$766,Main_OG!AA$1:AA$766,"")</f>
        <v>2.4</v>
      </c>
      <c r="AH302" s="48">
        <f>_xlfn.XLOOKUP($F302,Main_OG!$D$1:$D$766,Main_OG!AB$1:AB$766,"")</f>
        <v>20.48845299552563</v>
      </c>
      <c r="AI302" s="48">
        <f>_xlfn.XLOOKUP($F302,Main_OG!$D$1:$D$766,Main_OG!AC$1:AC$766,"")</f>
        <v>4.9924248044436963</v>
      </c>
      <c r="AJ302" s="48">
        <f>_xlfn.XLOOKUP($F302,Main_OG!$D$1:$D$766,Main_OG!AD$1:AD$766,"")</f>
        <v>0.68548682032632846</v>
      </c>
    </row>
    <row r="303" spans="2:36" x14ac:dyDescent="0.35">
      <c r="B303" s="36" t="s">
        <v>1272</v>
      </c>
      <c r="C303" s="45" t="s">
        <v>730</v>
      </c>
      <c r="D303" s="45" t="s">
        <v>4351</v>
      </c>
      <c r="E303" s="36" t="s">
        <v>1272</v>
      </c>
      <c r="F303" s="36" t="str">
        <f t="shared" si="12"/>
        <v>2015_WV</v>
      </c>
      <c r="G303" s="45">
        <v>2015</v>
      </c>
      <c r="H303" s="45">
        <f>_xlfn.XLOOKUP(J303,Main_OG!$B$1:$B$766,Main_OG!$O$1:$O$766,"")</f>
        <v>1</v>
      </c>
      <c r="I303" s="45">
        <f>_xlfn.XLOOKUP(F303,Main_OG!$D$1:$D$766,Main_OG!$J$1:$J$766,"")</f>
        <v>1</v>
      </c>
      <c r="J303" s="45" t="s">
        <v>730</v>
      </c>
      <c r="K303" s="45" t="str">
        <f t="shared" si="13"/>
        <v>Black Diamond Power Co_WV</v>
      </c>
      <c r="L303" s="45" t="str">
        <f t="shared" si="14"/>
        <v>Black Diamond Power Co_WV</v>
      </c>
      <c r="M303" s="45" t="s">
        <v>1283</v>
      </c>
      <c r="N303" s="45">
        <v>0</v>
      </c>
      <c r="O303" s="45">
        <v>508</v>
      </c>
      <c r="P303" s="45">
        <v>0</v>
      </c>
      <c r="Q303" s="45">
        <v>3520</v>
      </c>
      <c r="R303" s="45">
        <v>0</v>
      </c>
      <c r="S303" s="45">
        <v>16343</v>
      </c>
      <c r="T303" s="45">
        <v>0</v>
      </c>
      <c r="U303" s="45">
        <v>38367</v>
      </c>
      <c r="V303" s="45">
        <v>0</v>
      </c>
      <c r="W303" s="45">
        <v>12.105489</v>
      </c>
      <c r="X303" s="45">
        <v>0</v>
      </c>
      <c r="Y303" s="45">
        <v>12.520656000000001</v>
      </c>
      <c r="Z303" s="46">
        <v>74261.399999999994</v>
      </c>
      <c r="AA303" s="46">
        <v>40286.502919712781</v>
      </c>
      <c r="AB303" s="47">
        <f>_xlfn.XLOOKUP($F303,Main_OG!$D$1:$D$766,Main_OG!AJ$1:AJ$766,"")</f>
        <v>56362046</v>
      </c>
      <c r="AC303" s="47">
        <f>_xlfn.XLOOKUP($F303,Main_OG!$D$1:$D$766,Main_OG!AK$1:AK$766,"")</f>
        <v>494304</v>
      </c>
      <c r="AD303" s="47">
        <f>_xlfn.XLOOKUP($F303,Main_OG!$D$1:$D$766,Main_OG!AL$1:AL$766,"")</f>
        <v>26437996</v>
      </c>
      <c r="AE303" s="47">
        <f>_xlfn.XLOOKUP($F303,Main_OG!$D$1:$D$766,Main_OG!AM$1:AM$766,"")</f>
        <v>0</v>
      </c>
      <c r="AF303" s="48">
        <f>_xlfn.XLOOKUP($F303,Main_OG!$D$1:$D$766,Main_OG!Z$1:Z$766,"")</f>
        <v>0</v>
      </c>
      <c r="AG303" s="48">
        <f>_xlfn.XLOOKUP($F303,Main_OG!$D$1:$D$766,Main_OG!AA$1:AA$766,"")</f>
        <v>2.31</v>
      </c>
      <c r="AH303" s="48">
        <f>_xlfn.XLOOKUP($F303,Main_OG!$D$1:$D$766,Main_OG!AB$1:AB$766,"")</f>
        <v>12.08771849023859</v>
      </c>
      <c r="AI303" s="48">
        <f>_xlfn.XLOOKUP($F303,Main_OG!$D$1:$D$766,Main_OG!AC$1:AC$766,"")</f>
        <v>3.3843619636206599</v>
      </c>
      <c r="AJ303" s="48">
        <f>_xlfn.XLOOKUP($F303,Main_OG!$D$1:$D$766,Main_OG!AD$1:AD$766,"")</f>
        <v>0.66963877086385626</v>
      </c>
    </row>
    <row r="304" spans="2:36" x14ac:dyDescent="0.35">
      <c r="B304" s="36" t="s">
        <v>1272</v>
      </c>
      <c r="C304" s="45" t="s">
        <v>730</v>
      </c>
      <c r="D304" s="45" t="s">
        <v>4351</v>
      </c>
      <c r="E304" s="36" t="s">
        <v>1272</v>
      </c>
      <c r="F304" s="36" t="str">
        <f t="shared" si="12"/>
        <v>2016_WV</v>
      </c>
      <c r="G304" s="45">
        <v>2016</v>
      </c>
      <c r="H304" s="45">
        <f>_xlfn.XLOOKUP(J304,Main_OG!$B$1:$B$766,Main_OG!$O$1:$O$766,"")</f>
        <v>1</v>
      </c>
      <c r="I304" s="45">
        <f>_xlfn.XLOOKUP(F304,Main_OG!$D$1:$D$766,Main_OG!$J$1:$J$766,"")</f>
        <v>1</v>
      </c>
      <c r="J304" s="45" t="s">
        <v>730</v>
      </c>
      <c r="K304" s="45" t="str">
        <f t="shared" si="13"/>
        <v>Black Diamond Power Co_WV</v>
      </c>
      <c r="L304" s="45" t="str">
        <f t="shared" si="14"/>
        <v>Black Diamond Power Co_WV</v>
      </c>
      <c r="M304" s="45" t="s">
        <v>1284</v>
      </c>
      <c r="N304" s="45">
        <v>0</v>
      </c>
      <c r="O304" s="45">
        <v>490</v>
      </c>
      <c r="P304" s="45">
        <v>0</v>
      </c>
      <c r="Q304" s="45">
        <v>3466</v>
      </c>
      <c r="R304" s="45">
        <v>0</v>
      </c>
      <c r="S304" s="45">
        <v>16140</v>
      </c>
      <c r="T304" s="45">
        <v>0</v>
      </c>
      <c r="U304" s="45">
        <v>37048</v>
      </c>
      <c r="V304" s="45">
        <v>0</v>
      </c>
      <c r="W304" s="45">
        <v>12.791822</v>
      </c>
      <c r="X304" s="45">
        <v>0</v>
      </c>
      <c r="Y304" s="45">
        <v>13.185867</v>
      </c>
      <c r="Z304" s="46">
        <v>73513.3</v>
      </c>
      <c r="AA304" s="46">
        <v>40117.821368834368</v>
      </c>
      <c r="AB304" s="47">
        <f>_xlfn.XLOOKUP($F304,Main_OG!$D$1:$D$766,Main_OG!AJ$1:AJ$766,"")</f>
        <v>58872982</v>
      </c>
      <c r="AC304" s="47">
        <f>_xlfn.XLOOKUP($F304,Main_OG!$D$1:$D$766,Main_OG!AK$1:AK$766,"")</f>
        <v>431672</v>
      </c>
      <c r="AD304" s="47">
        <f>_xlfn.XLOOKUP($F304,Main_OG!$D$1:$D$766,Main_OG!AL$1:AL$766,"")</f>
        <v>22243778</v>
      </c>
      <c r="AE304" s="47">
        <f>_xlfn.XLOOKUP($F304,Main_OG!$D$1:$D$766,Main_OG!AM$1:AM$766,"")</f>
        <v>0</v>
      </c>
      <c r="AF304" s="48">
        <f>_xlfn.XLOOKUP($F304,Main_OG!$D$1:$D$766,Main_OG!Z$1:Z$766,"")</f>
        <v>0</v>
      </c>
      <c r="AG304" s="48">
        <f>_xlfn.XLOOKUP($F304,Main_OG!$D$1:$D$766,Main_OG!AA$1:AA$766,"")</f>
        <v>2.2143440282408582</v>
      </c>
      <c r="AH304" s="48">
        <f>_xlfn.XLOOKUP($F304,Main_OG!$D$1:$D$766,Main_OG!AB$1:AB$766,"")</f>
        <v>11.48</v>
      </c>
      <c r="AI304" s="48">
        <f>_xlfn.XLOOKUP($F304,Main_OG!$D$1:$D$766,Main_OG!AC$1:AC$766,"")</f>
        <v>3.2924726584307722</v>
      </c>
      <c r="AJ304" s="48">
        <f>_xlfn.XLOOKUP($F304,Main_OG!$D$1:$D$766,Main_OG!AD$1:AD$766,"")</f>
        <v>0.65636700530415037</v>
      </c>
    </row>
    <row r="305" spans="2:36" x14ac:dyDescent="0.35">
      <c r="B305" s="36" t="s">
        <v>1272</v>
      </c>
      <c r="C305" s="45" t="s">
        <v>730</v>
      </c>
      <c r="D305" s="45" t="s">
        <v>4351</v>
      </c>
      <c r="E305" s="36" t="s">
        <v>1272</v>
      </c>
      <c r="F305" s="36" t="str">
        <f t="shared" si="12"/>
        <v>2017_WV</v>
      </c>
      <c r="G305" s="45">
        <v>2017</v>
      </c>
      <c r="H305" s="45">
        <f>_xlfn.XLOOKUP(J305,Main_OG!$B$1:$B$766,Main_OG!$O$1:$O$766,"")</f>
        <v>1</v>
      </c>
      <c r="I305" s="45">
        <f>_xlfn.XLOOKUP(F305,Main_OG!$D$1:$D$766,Main_OG!$J$1:$J$766,"")</f>
        <v>1</v>
      </c>
      <c r="J305" s="45" t="s">
        <v>730</v>
      </c>
      <c r="K305" s="45" t="str">
        <f t="shared" si="13"/>
        <v>Black Diamond Power Co_WV</v>
      </c>
      <c r="L305" s="45" t="str">
        <f t="shared" si="14"/>
        <v>Black Diamond Power Co_WV</v>
      </c>
      <c r="M305" s="45" t="s">
        <v>1285</v>
      </c>
      <c r="N305" s="45">
        <v>0</v>
      </c>
      <c r="O305" s="45">
        <v>481</v>
      </c>
      <c r="P305" s="45">
        <v>0</v>
      </c>
      <c r="Q305" s="45">
        <v>3457</v>
      </c>
      <c r="R305" s="45">
        <v>0</v>
      </c>
      <c r="S305" s="45">
        <v>14918</v>
      </c>
      <c r="T305" s="45">
        <v>0</v>
      </c>
      <c r="U305" s="45">
        <v>34680</v>
      </c>
      <c r="V305" s="45">
        <v>0</v>
      </c>
      <c r="W305" s="45">
        <v>11.867543</v>
      </c>
      <c r="X305" s="45">
        <v>0</v>
      </c>
      <c r="Y305" s="45">
        <v>12.331602999999999</v>
      </c>
      <c r="Z305" s="46">
        <v>75172.399999999994</v>
      </c>
      <c r="AA305" s="46">
        <v>41333.426441001538</v>
      </c>
      <c r="AB305" s="47">
        <f>_xlfn.XLOOKUP($F305,Main_OG!$D$1:$D$766,Main_OG!AJ$1:AJ$766,"")</f>
        <v>55711522</v>
      </c>
      <c r="AC305" s="47">
        <f>_xlfn.XLOOKUP($F305,Main_OG!$D$1:$D$766,Main_OG!AK$1:AK$766,"")</f>
        <v>415920</v>
      </c>
      <c r="AD305" s="47">
        <f>_xlfn.XLOOKUP($F305,Main_OG!$D$1:$D$766,Main_OG!AL$1:AL$766,"")</f>
        <v>24834918</v>
      </c>
      <c r="AE305" s="47">
        <f>_xlfn.XLOOKUP($F305,Main_OG!$D$1:$D$766,Main_OG!AM$1:AM$766,"")</f>
        <v>0</v>
      </c>
      <c r="AF305" s="48">
        <f>_xlfn.XLOOKUP($F305,Main_OG!$D$1:$D$766,Main_OG!Z$1:Z$766,"")</f>
        <v>2.23</v>
      </c>
      <c r="AG305" s="48">
        <f>_xlfn.XLOOKUP($F305,Main_OG!$D$1:$D$766,Main_OG!AA$1:AA$766,"")</f>
        <v>2.2000000000000002</v>
      </c>
      <c r="AH305" s="48">
        <f>_xlfn.XLOOKUP($F305,Main_OG!$D$1:$D$766,Main_OG!AB$1:AB$766,"")</f>
        <v>14.73443638842941</v>
      </c>
      <c r="AI305" s="48">
        <f>_xlfn.XLOOKUP($F305,Main_OG!$D$1:$D$766,Main_OG!AC$1:AC$766,"")</f>
        <v>3.7243523928232452</v>
      </c>
      <c r="AJ305" s="48">
        <f>_xlfn.XLOOKUP($F305,Main_OG!$D$1:$D$766,Main_OG!AD$1:AD$766,"")</f>
        <v>0.62802788237371954</v>
      </c>
    </row>
    <row r="306" spans="2:36" x14ac:dyDescent="0.35">
      <c r="B306" s="36" t="s">
        <v>1272</v>
      </c>
      <c r="C306" s="45" t="s">
        <v>730</v>
      </c>
      <c r="D306" s="45" t="s">
        <v>4351</v>
      </c>
      <c r="E306" s="36" t="s">
        <v>1272</v>
      </c>
      <c r="F306" s="36" t="str">
        <f t="shared" si="12"/>
        <v>2018_WV</v>
      </c>
      <c r="G306" s="45">
        <v>2018</v>
      </c>
      <c r="H306" s="45">
        <f>_xlfn.XLOOKUP(J306,Main_OG!$B$1:$B$766,Main_OG!$O$1:$O$766,"")</f>
        <v>1</v>
      </c>
      <c r="I306" s="45">
        <f>_xlfn.XLOOKUP(F306,Main_OG!$D$1:$D$766,Main_OG!$J$1:$J$766,"")</f>
        <v>1</v>
      </c>
      <c r="J306" s="45" t="s">
        <v>730</v>
      </c>
      <c r="K306" s="45" t="str">
        <f t="shared" si="13"/>
        <v>Black Diamond Power Co_WV</v>
      </c>
      <c r="L306" s="45" t="str">
        <f t="shared" si="14"/>
        <v>Black Diamond Power Co_WV</v>
      </c>
      <c r="M306" s="45" t="s">
        <v>1286</v>
      </c>
      <c r="N306" s="45">
        <v>0</v>
      </c>
      <c r="O306" s="45">
        <v>487</v>
      </c>
      <c r="P306" s="45">
        <v>0</v>
      </c>
      <c r="Q306" s="45">
        <v>3441</v>
      </c>
      <c r="R306" s="45">
        <v>0</v>
      </c>
      <c r="S306" s="45">
        <v>15580</v>
      </c>
      <c r="T306" s="45">
        <v>0</v>
      </c>
      <c r="U306" s="45">
        <v>38393</v>
      </c>
      <c r="V306" s="45">
        <v>0</v>
      </c>
      <c r="W306" s="45">
        <v>11.847239999999999</v>
      </c>
      <c r="X306" s="45">
        <v>0</v>
      </c>
      <c r="Y306" s="45">
        <v>12.682781</v>
      </c>
      <c r="Z306" s="46">
        <v>77406.5</v>
      </c>
      <c r="AA306" s="46">
        <v>42861.85742375355</v>
      </c>
      <c r="AB306" s="47">
        <f>_xlfn.XLOOKUP($F306,Main_OG!$D$1:$D$766,Main_OG!AJ$1:AJ$766,"")</f>
        <v>51342914</v>
      </c>
      <c r="AC306" s="47">
        <f>_xlfn.XLOOKUP($F306,Main_OG!$D$1:$D$766,Main_OG!AK$1:AK$766,"")</f>
        <v>579372</v>
      </c>
      <c r="AD306" s="47">
        <f>_xlfn.XLOOKUP($F306,Main_OG!$D$1:$D$766,Main_OG!AL$1:AL$766,"")</f>
        <v>24224924</v>
      </c>
      <c r="AE306" s="47">
        <f>_xlfn.XLOOKUP($F306,Main_OG!$D$1:$D$766,Main_OG!AM$1:AM$766,"")</f>
        <v>0</v>
      </c>
      <c r="AF306" s="48">
        <f>_xlfn.XLOOKUP($F306,Main_OG!$D$1:$D$766,Main_OG!Z$1:Z$766,"")</f>
        <v>0</v>
      </c>
      <c r="AG306" s="48">
        <f>_xlfn.XLOOKUP($F306,Main_OG!$D$1:$D$766,Main_OG!AA$1:AA$766,"")</f>
        <v>2.09</v>
      </c>
      <c r="AH306" s="48">
        <f>_xlfn.XLOOKUP($F306,Main_OG!$D$1:$D$766,Main_OG!AB$1:AB$766,"")</f>
        <v>16.62</v>
      </c>
      <c r="AI306" s="48">
        <f>_xlfn.XLOOKUP($F306,Main_OG!$D$1:$D$766,Main_OG!AC$1:AC$766,"")</f>
        <v>3.8713752811270652</v>
      </c>
      <c r="AJ306" s="48">
        <f>_xlfn.XLOOKUP($F306,Main_OG!$D$1:$D$766,Main_OG!AD$1:AD$766,"")</f>
        <v>0.62810595158289428</v>
      </c>
    </row>
    <row r="307" spans="2:36" x14ac:dyDescent="0.35">
      <c r="B307" s="36" t="s">
        <v>1272</v>
      </c>
      <c r="C307" s="45" t="s">
        <v>730</v>
      </c>
      <c r="D307" s="45" t="s">
        <v>4351</v>
      </c>
      <c r="E307" s="36" t="s">
        <v>1272</v>
      </c>
      <c r="F307" s="36" t="str">
        <f t="shared" si="12"/>
        <v>2019_WV</v>
      </c>
      <c r="G307" s="45">
        <v>2019</v>
      </c>
      <c r="H307" s="45">
        <f>_xlfn.XLOOKUP(J307,Main_OG!$B$1:$B$766,Main_OG!$O$1:$O$766,"")</f>
        <v>1</v>
      </c>
      <c r="I307" s="45">
        <f>_xlfn.XLOOKUP(F307,Main_OG!$D$1:$D$766,Main_OG!$J$1:$J$766,"")</f>
        <v>1</v>
      </c>
      <c r="J307" s="45" t="s">
        <v>730</v>
      </c>
      <c r="K307" s="45" t="str">
        <f t="shared" si="13"/>
        <v>Black Diamond Power Co_WV</v>
      </c>
      <c r="L307" s="45" t="str">
        <f t="shared" si="14"/>
        <v>Black Diamond Power Co_WV</v>
      </c>
      <c r="M307" s="45" t="s">
        <v>1287</v>
      </c>
      <c r="N307" s="45">
        <v>0</v>
      </c>
      <c r="O307" s="45">
        <v>484</v>
      </c>
      <c r="P307" s="45">
        <v>0</v>
      </c>
      <c r="Q307" s="45">
        <v>3472</v>
      </c>
      <c r="R307" s="45">
        <v>0</v>
      </c>
      <c r="S307" s="45">
        <v>14796</v>
      </c>
      <c r="T307" s="45">
        <v>0</v>
      </c>
      <c r="U307" s="45">
        <v>36317</v>
      </c>
      <c r="V307" s="45">
        <v>0</v>
      </c>
      <c r="W307" s="45">
        <v>12.124898999999999</v>
      </c>
      <c r="X307" s="45">
        <v>0</v>
      </c>
      <c r="Y307" s="45">
        <v>12.809428</v>
      </c>
      <c r="Z307" s="46">
        <v>76786.600000000006</v>
      </c>
      <c r="AA307" s="46">
        <v>42771.783298603048</v>
      </c>
      <c r="AB307" s="47">
        <f>_xlfn.XLOOKUP($F307,Main_OG!$D$1:$D$766,Main_OG!AJ$1:AJ$766,"")</f>
        <v>47520532</v>
      </c>
      <c r="AC307" s="47">
        <f>_xlfn.XLOOKUP($F307,Main_OG!$D$1:$D$766,Main_OG!AK$1:AK$766,"")</f>
        <v>460900</v>
      </c>
      <c r="AD307" s="47">
        <f>_xlfn.XLOOKUP($F307,Main_OG!$D$1:$D$766,Main_OG!AL$1:AL$766,"")</f>
        <v>37910422</v>
      </c>
      <c r="AE307" s="47">
        <f>_xlfn.XLOOKUP($F307,Main_OG!$D$1:$D$766,Main_OG!AM$1:AM$766,"")</f>
        <v>0</v>
      </c>
      <c r="AF307" s="48">
        <f>_xlfn.XLOOKUP($F307,Main_OG!$D$1:$D$766,Main_OG!Z$1:Z$766,"")</f>
        <v>0</v>
      </c>
      <c r="AG307" s="48">
        <f>_xlfn.XLOOKUP($F307,Main_OG!$D$1:$D$766,Main_OG!AA$1:AA$766,"")</f>
        <v>2.176146746141439</v>
      </c>
      <c r="AH307" s="48">
        <f>_xlfn.XLOOKUP($F307,Main_OG!$D$1:$D$766,Main_OG!AB$1:AB$766,"")</f>
        <v>16.155101142605361</v>
      </c>
      <c r="AI307" s="48">
        <f>_xlfn.XLOOKUP($F307,Main_OG!$D$1:$D$766,Main_OG!AC$1:AC$766,"")</f>
        <v>2.19</v>
      </c>
      <c r="AJ307" s="48">
        <f>_xlfn.XLOOKUP($F307,Main_OG!$D$1:$D$766,Main_OG!AD$1:AD$766,"")</f>
        <v>0.60296766622862785</v>
      </c>
    </row>
    <row r="308" spans="2:36" x14ac:dyDescent="0.35">
      <c r="B308" s="36" t="s">
        <v>1272</v>
      </c>
      <c r="C308" s="45" t="s">
        <v>730</v>
      </c>
      <c r="D308" s="45" t="s">
        <v>4351</v>
      </c>
      <c r="E308" s="36" t="s">
        <v>1272</v>
      </c>
      <c r="F308" s="36" t="str">
        <f t="shared" si="12"/>
        <v>2020_WV</v>
      </c>
      <c r="G308" s="45">
        <v>2020</v>
      </c>
      <c r="H308" s="45">
        <f>_xlfn.XLOOKUP(J308,Main_OG!$B$1:$B$766,Main_OG!$O$1:$O$766,"")</f>
        <v>1</v>
      </c>
      <c r="I308" s="45">
        <f>_xlfn.XLOOKUP(F308,Main_OG!$D$1:$D$766,Main_OG!$J$1:$J$766,"")</f>
        <v>1</v>
      </c>
      <c r="J308" s="45" t="s">
        <v>730</v>
      </c>
      <c r="K308" s="45" t="str">
        <f t="shared" si="13"/>
        <v>Black Diamond Power Co_WV</v>
      </c>
      <c r="L308" s="45" t="str">
        <f t="shared" si="14"/>
        <v>Black Diamond Power Co_WV</v>
      </c>
      <c r="M308" s="45" t="s">
        <v>1288</v>
      </c>
      <c r="N308" s="45">
        <v>0</v>
      </c>
      <c r="O308" s="45">
        <v>534</v>
      </c>
      <c r="P308" s="45">
        <v>0</v>
      </c>
      <c r="Q308" s="45">
        <v>0</v>
      </c>
      <c r="R308" s="45">
        <v>0</v>
      </c>
      <c r="S308" s="45">
        <v>12711</v>
      </c>
      <c r="T308" s="45">
        <v>0</v>
      </c>
      <c r="U308" s="45">
        <v>0</v>
      </c>
      <c r="V308" s="45">
        <v>0</v>
      </c>
      <c r="W308" s="45">
        <v>12.563921000000001</v>
      </c>
      <c r="X308" s="45">
        <v>0</v>
      </c>
      <c r="Y308" s="45">
        <v>0</v>
      </c>
      <c r="Z308" s="46">
        <v>73952.899999999994</v>
      </c>
      <c r="AA308" s="46">
        <v>41357.212761792915</v>
      </c>
      <c r="AB308" s="47">
        <f>_xlfn.XLOOKUP($F308,Main_OG!$D$1:$D$766,Main_OG!AJ$1:AJ$766,"")</f>
        <v>41146208</v>
      </c>
      <c r="AC308" s="47">
        <f>_xlfn.XLOOKUP($F308,Main_OG!$D$1:$D$766,Main_OG!AK$1:AK$766,"")</f>
        <v>514550</v>
      </c>
      <c r="AD308" s="47">
        <f>_xlfn.XLOOKUP($F308,Main_OG!$D$1:$D$766,Main_OG!AL$1:AL$766,"")</f>
        <v>47838984</v>
      </c>
      <c r="AE308" s="47">
        <f>_xlfn.XLOOKUP($F308,Main_OG!$D$1:$D$766,Main_OG!AM$1:AM$766,"")</f>
        <v>0</v>
      </c>
      <c r="AF308" s="48">
        <f>_xlfn.XLOOKUP($F308,Main_OG!$D$1:$D$766,Main_OG!Z$1:Z$766,"")</f>
        <v>0</v>
      </c>
      <c r="AG308" s="48">
        <f>_xlfn.XLOOKUP($F308,Main_OG!$D$1:$D$766,Main_OG!AA$1:AA$766,"")</f>
        <v>2.127327759928813</v>
      </c>
      <c r="AH308" s="48">
        <f>_xlfn.XLOOKUP($F308,Main_OG!$D$1:$D$766,Main_OG!AB$1:AB$766,"")</f>
        <v>12.535325193609101</v>
      </c>
      <c r="AI308" s="48">
        <f>_xlfn.XLOOKUP($F308,Main_OG!$D$1:$D$766,Main_OG!AC$1:AC$766,"")</f>
        <v>2.8422150630003218</v>
      </c>
      <c r="AJ308" s="48">
        <f>_xlfn.XLOOKUP($F308,Main_OG!$D$1:$D$766,Main_OG!AD$1:AD$766,"")</f>
        <v>0.5848556097000881</v>
      </c>
    </row>
    <row r="309" spans="2:36" x14ac:dyDescent="0.35">
      <c r="B309" s="36" t="s">
        <v>1289</v>
      </c>
      <c r="C309" s="45" t="s">
        <v>304</v>
      </c>
      <c r="D309" s="45" t="s">
        <v>4352</v>
      </c>
      <c r="E309" s="36" t="s">
        <v>1301</v>
      </c>
      <c r="F309" s="36" t="str">
        <f t="shared" si="12"/>
        <v>2008_CO</v>
      </c>
      <c r="G309" s="45">
        <v>2008</v>
      </c>
      <c r="H309" s="45">
        <f>_xlfn.XLOOKUP(J309,Main_OG!$B$1:$B$766,Main_OG!$O$1:$O$766,"")</f>
        <v>0</v>
      </c>
      <c r="I309" s="45">
        <f>_xlfn.XLOOKUP(F309,Main_OG!$D$1:$D$766,Main_OG!$J$1:$J$766,"")</f>
        <v>0</v>
      </c>
      <c r="J309" s="45" t="s">
        <v>304</v>
      </c>
      <c r="K309" s="45" t="str">
        <f t="shared" si="13"/>
        <v>Black Hills/Colorado Elec.Utility Co. LP_CO</v>
      </c>
      <c r="L309" s="45" t="str">
        <f t="shared" si="14"/>
        <v>Black Hills Colorado Electric, LLC_CO</v>
      </c>
      <c r="M309" s="45" t="s">
        <v>1290</v>
      </c>
      <c r="N309" s="45">
        <v>0</v>
      </c>
      <c r="O309" s="45">
        <v>12070</v>
      </c>
      <c r="P309" s="45">
        <v>91</v>
      </c>
      <c r="Q309" s="45">
        <v>81420</v>
      </c>
      <c r="R309" s="45">
        <v>0</v>
      </c>
      <c r="S309" s="45">
        <v>350610</v>
      </c>
      <c r="T309" s="45">
        <v>235218</v>
      </c>
      <c r="U309" s="45">
        <v>284294</v>
      </c>
      <c r="V309" s="45">
        <v>0</v>
      </c>
      <c r="W309" s="45">
        <v>8.7899999999999991</v>
      </c>
      <c r="X309" s="45">
        <v>6.92</v>
      </c>
      <c r="Y309" s="45">
        <v>11.47</v>
      </c>
      <c r="Z309" s="46">
        <v>281803.3</v>
      </c>
      <c r="AA309" s="46">
        <v>57631.668824250009</v>
      </c>
      <c r="AB309" s="47">
        <f>_xlfn.XLOOKUP($F309,Main_OG!$D$1:$D$766,Main_OG!AJ$1:AJ$766,"")</f>
        <v>37460656</v>
      </c>
      <c r="AC309" s="47">
        <f>_xlfn.XLOOKUP($F309,Main_OG!$D$1:$D$766,Main_OG!AK$1:AK$766,"")</f>
        <v>89580</v>
      </c>
      <c r="AD309" s="47">
        <f>_xlfn.XLOOKUP($F309,Main_OG!$D$1:$D$766,Main_OG!AL$1:AL$766,"")</f>
        <v>211828440</v>
      </c>
      <c r="AE309" s="47">
        <f>_xlfn.XLOOKUP($F309,Main_OG!$D$1:$D$766,Main_OG!AM$1:AM$766,"")</f>
        <v>0</v>
      </c>
      <c r="AF309" s="48">
        <f>_xlfn.XLOOKUP($F309,Main_OG!$D$1:$D$766,Main_OG!Z$1:Z$766,"")</f>
        <v>2.66</v>
      </c>
      <c r="AG309" s="48">
        <f>_xlfn.XLOOKUP($F309,Main_OG!$D$1:$D$766,Main_OG!AA$1:AA$766,"")</f>
        <v>2.2204719344600159</v>
      </c>
      <c r="AH309" s="48">
        <f>_xlfn.XLOOKUP($F309,Main_OG!$D$1:$D$766,Main_OG!AB$1:AB$766,"")</f>
        <v>21.67</v>
      </c>
      <c r="AI309" s="48">
        <f>_xlfn.XLOOKUP($F309,Main_OG!$D$1:$D$766,Main_OG!AC$1:AC$766,"")</f>
        <v>6.77</v>
      </c>
      <c r="AJ309" s="48">
        <f>_xlfn.XLOOKUP($F309,Main_OG!$D$1:$D$766,Main_OG!AD$1:AD$766,"")</f>
        <v>0.68330088246943577</v>
      </c>
    </row>
    <row r="310" spans="2:36" x14ac:dyDescent="0.35">
      <c r="B310" s="36" t="s">
        <v>1289</v>
      </c>
      <c r="C310" s="45" t="s">
        <v>304</v>
      </c>
      <c r="D310" s="45" t="s">
        <v>4352</v>
      </c>
      <c r="E310" s="36" t="s">
        <v>1301</v>
      </c>
      <c r="F310" s="36" t="str">
        <f t="shared" si="12"/>
        <v>2009_CO</v>
      </c>
      <c r="G310" s="45">
        <v>2009</v>
      </c>
      <c r="H310" s="45">
        <f>_xlfn.XLOOKUP(J310,Main_OG!$B$1:$B$766,Main_OG!$O$1:$O$766,"")</f>
        <v>0</v>
      </c>
      <c r="I310" s="45">
        <f>_xlfn.XLOOKUP(F310,Main_OG!$D$1:$D$766,Main_OG!$J$1:$J$766,"")</f>
        <v>0</v>
      </c>
      <c r="J310" s="45" t="s">
        <v>304</v>
      </c>
      <c r="K310" s="45" t="str">
        <f t="shared" si="13"/>
        <v>Black Hills/Colorado Elec.Utility Co. LP_CO</v>
      </c>
      <c r="L310" s="45" t="str">
        <f t="shared" si="14"/>
        <v>Black Hills Colorado Electric, LLC_CO</v>
      </c>
      <c r="M310" s="45" t="s">
        <v>1291</v>
      </c>
      <c r="N310" s="45">
        <v>0</v>
      </c>
      <c r="O310" s="45">
        <v>11888</v>
      </c>
      <c r="P310" s="45">
        <v>90</v>
      </c>
      <c r="Q310" s="45">
        <v>81549</v>
      </c>
      <c r="R310" s="45">
        <v>0</v>
      </c>
      <c r="S310" s="45">
        <v>703806</v>
      </c>
      <c r="T310" s="45">
        <v>452585</v>
      </c>
      <c r="U310" s="45">
        <v>589524</v>
      </c>
      <c r="V310" s="45">
        <v>0</v>
      </c>
      <c r="W310" s="45">
        <v>8.58</v>
      </c>
      <c r="X310" s="45">
        <v>6.86</v>
      </c>
      <c r="Y310" s="45">
        <v>11.29</v>
      </c>
      <c r="Z310" s="46">
        <v>275659.09999999998</v>
      </c>
      <c r="AA310" s="46">
        <v>55440.122521341182</v>
      </c>
      <c r="AB310" s="47">
        <f>_xlfn.XLOOKUP($F310,Main_OG!$D$1:$D$766,Main_OG!AJ$1:AJ$766,"")</f>
        <v>34241712</v>
      </c>
      <c r="AC310" s="47">
        <f>_xlfn.XLOOKUP($F310,Main_OG!$D$1:$D$766,Main_OG!AK$1:AK$766,"")</f>
        <v>66794</v>
      </c>
      <c r="AD310" s="47">
        <f>_xlfn.XLOOKUP($F310,Main_OG!$D$1:$D$766,Main_OG!AL$1:AL$766,"")</f>
        <v>227824724</v>
      </c>
      <c r="AE310" s="47">
        <f>_xlfn.XLOOKUP($F310,Main_OG!$D$1:$D$766,Main_OG!AM$1:AM$766,"")</f>
        <v>0</v>
      </c>
      <c r="AF310" s="48">
        <f>_xlfn.XLOOKUP($F310,Main_OG!$D$1:$D$766,Main_OG!Z$1:Z$766,"")</f>
        <v>0</v>
      </c>
      <c r="AG310" s="48">
        <f>_xlfn.XLOOKUP($F310,Main_OG!$D$1:$D$766,Main_OG!AA$1:AA$766,"")</f>
        <v>2.2743975091886082</v>
      </c>
      <c r="AH310" s="48">
        <f>_xlfn.XLOOKUP($F310,Main_OG!$D$1:$D$766,Main_OG!AB$1:AB$766,"")</f>
        <v>12.73</v>
      </c>
      <c r="AI310" s="48">
        <f>_xlfn.XLOOKUP($F310,Main_OG!$D$1:$D$766,Main_OG!AC$1:AC$766,"")</f>
        <v>4.13</v>
      </c>
      <c r="AJ310" s="48">
        <f>_xlfn.XLOOKUP($F310,Main_OG!$D$1:$D$766,Main_OG!AD$1:AD$766,"")</f>
        <v>0.68314474405108627</v>
      </c>
    </row>
    <row r="311" spans="2:36" x14ac:dyDescent="0.35">
      <c r="B311" s="36" t="s">
        <v>1289</v>
      </c>
      <c r="C311" s="45" t="s">
        <v>304</v>
      </c>
      <c r="D311" s="45" t="s">
        <v>4352</v>
      </c>
      <c r="E311" s="36" t="s">
        <v>1301</v>
      </c>
      <c r="F311" s="36" t="str">
        <f t="shared" si="12"/>
        <v>2010_CO</v>
      </c>
      <c r="G311" s="45">
        <v>2010</v>
      </c>
      <c r="H311" s="45">
        <f>_xlfn.XLOOKUP(J311,Main_OG!$B$1:$B$766,Main_OG!$O$1:$O$766,"")</f>
        <v>0</v>
      </c>
      <c r="I311" s="45">
        <f>_xlfn.XLOOKUP(F311,Main_OG!$D$1:$D$766,Main_OG!$J$1:$J$766,"")</f>
        <v>0</v>
      </c>
      <c r="J311" s="45" t="s">
        <v>304</v>
      </c>
      <c r="K311" s="45" t="str">
        <f t="shared" si="13"/>
        <v>Black Hills/Colorado Elec.Utility Co. LP_CO</v>
      </c>
      <c r="L311" s="45" t="str">
        <f t="shared" si="14"/>
        <v>Black Hills Colorado Electric, LLC_CO</v>
      </c>
      <c r="M311" s="45" t="s">
        <v>1292</v>
      </c>
      <c r="N311" s="45">
        <v>0</v>
      </c>
      <c r="O311" s="45">
        <v>11974</v>
      </c>
      <c r="P311" s="45">
        <v>69</v>
      </c>
      <c r="Q311" s="45">
        <v>81833</v>
      </c>
      <c r="R311" s="45">
        <v>0</v>
      </c>
      <c r="S311" s="45">
        <v>839694</v>
      </c>
      <c r="T311" s="45">
        <v>347674</v>
      </c>
      <c r="U311" s="45">
        <v>628551</v>
      </c>
      <c r="V311" s="45">
        <v>0</v>
      </c>
      <c r="W311" s="45">
        <v>9.16</v>
      </c>
      <c r="X311" s="45">
        <v>8.2899999999999991</v>
      </c>
      <c r="Y311" s="45">
        <v>12.19</v>
      </c>
      <c r="Z311" s="46">
        <v>279385.59999999998</v>
      </c>
      <c r="AA311" s="46">
        <v>55350.855139504616</v>
      </c>
      <c r="AB311" s="47">
        <f>_xlfn.XLOOKUP($F311,Main_OG!$D$1:$D$766,Main_OG!AJ$1:AJ$766,"")</f>
        <v>37539872</v>
      </c>
      <c r="AC311" s="47">
        <f>_xlfn.XLOOKUP($F311,Main_OG!$D$1:$D$766,Main_OG!AK$1:AK$766,"")</f>
        <v>100370</v>
      </c>
      <c r="AD311" s="47">
        <f>_xlfn.XLOOKUP($F311,Main_OG!$D$1:$D$766,Main_OG!AL$1:AL$766,"")</f>
        <v>182621564</v>
      </c>
      <c r="AE311" s="47">
        <f>_xlfn.XLOOKUP($F311,Main_OG!$D$1:$D$766,Main_OG!AM$1:AM$766,"")</f>
        <v>0</v>
      </c>
      <c r="AF311" s="48">
        <f>_xlfn.XLOOKUP($F311,Main_OG!$D$1:$D$766,Main_OG!Z$1:Z$766,"")</f>
        <v>0</v>
      </c>
      <c r="AG311" s="48">
        <f>_xlfn.XLOOKUP($F311,Main_OG!$D$1:$D$766,Main_OG!AA$1:AA$766,"")</f>
        <v>2.2935982820086371</v>
      </c>
      <c r="AH311" s="48">
        <f>_xlfn.XLOOKUP($F311,Main_OG!$D$1:$D$766,Main_OG!AB$1:AB$766,"")</f>
        <v>17.815786882646659</v>
      </c>
      <c r="AI311" s="48">
        <f>_xlfn.XLOOKUP($F311,Main_OG!$D$1:$D$766,Main_OG!AC$1:AC$766,"")</f>
        <v>5.0199999999999996</v>
      </c>
      <c r="AJ311" s="48">
        <f>_xlfn.XLOOKUP($F311,Main_OG!$D$1:$D$766,Main_OG!AD$1:AD$766,"")</f>
        <v>0.70992248279802228</v>
      </c>
    </row>
    <row r="312" spans="2:36" x14ac:dyDescent="0.35">
      <c r="B312" s="36" t="s">
        <v>1293</v>
      </c>
      <c r="C312" s="45" t="s">
        <v>304</v>
      </c>
      <c r="D312" s="45" t="s">
        <v>4352</v>
      </c>
      <c r="E312" s="36" t="s">
        <v>1301</v>
      </c>
      <c r="F312" s="36" t="str">
        <f t="shared" si="12"/>
        <v>2011_CO</v>
      </c>
      <c r="G312" s="45">
        <v>2011</v>
      </c>
      <c r="H312" s="45">
        <f>_xlfn.XLOOKUP(J312,Main_OG!$B$1:$B$766,Main_OG!$O$1:$O$766,"")</f>
        <v>0</v>
      </c>
      <c r="I312" s="45">
        <f>_xlfn.XLOOKUP(F312,Main_OG!$D$1:$D$766,Main_OG!$J$1:$J$766,"")</f>
        <v>0</v>
      </c>
      <c r="J312" s="45" t="s">
        <v>304</v>
      </c>
      <c r="K312" s="45" t="str">
        <f t="shared" si="13"/>
        <v>Black Hills/Colorado Elec.Util_CO</v>
      </c>
      <c r="L312" s="45" t="str">
        <f t="shared" si="14"/>
        <v>Black Hills Colorado Electric, LLC_CO</v>
      </c>
      <c r="M312" s="45" t="s">
        <v>1294</v>
      </c>
      <c r="N312" s="45">
        <v>0</v>
      </c>
      <c r="O312" s="45">
        <v>11707</v>
      </c>
      <c r="P312" s="45">
        <v>67</v>
      </c>
      <c r="Q312" s="45">
        <v>81948</v>
      </c>
      <c r="R312" s="45">
        <v>0</v>
      </c>
      <c r="S312" s="45">
        <v>855668</v>
      </c>
      <c r="T312" s="45">
        <v>361634</v>
      </c>
      <c r="U312" s="45">
        <v>635554</v>
      </c>
      <c r="V312" s="45">
        <v>0</v>
      </c>
      <c r="W312" s="45">
        <v>10.35</v>
      </c>
      <c r="X312" s="45">
        <v>9.49</v>
      </c>
      <c r="Y312" s="45">
        <v>13.63</v>
      </c>
      <c r="Z312" s="46">
        <v>283963.8</v>
      </c>
      <c r="AA312" s="46">
        <v>55441.105839629825</v>
      </c>
      <c r="AB312" s="47">
        <f>_xlfn.XLOOKUP($F312,Main_OG!$D$1:$D$766,Main_OG!AJ$1:AJ$766,"")</f>
        <v>37082692</v>
      </c>
      <c r="AC312" s="47">
        <f>_xlfn.XLOOKUP($F312,Main_OG!$D$1:$D$766,Main_OG!AK$1:AK$766,"")</f>
        <v>111564</v>
      </c>
      <c r="AD312" s="47">
        <f>_xlfn.XLOOKUP($F312,Main_OG!$D$1:$D$766,Main_OG!AL$1:AL$766,"")</f>
        <v>168609396</v>
      </c>
      <c r="AE312" s="47">
        <f>_xlfn.XLOOKUP($F312,Main_OG!$D$1:$D$766,Main_OG!AM$1:AM$766,"")</f>
        <v>0</v>
      </c>
      <c r="AF312" s="48">
        <f>_xlfn.XLOOKUP($F312,Main_OG!$D$1:$D$766,Main_OG!Z$1:Z$766,"")</f>
        <v>2.33</v>
      </c>
      <c r="AG312" s="48">
        <f>_xlfn.XLOOKUP($F312,Main_OG!$D$1:$D$766,Main_OG!AA$1:AA$766,"")</f>
        <v>1.72</v>
      </c>
      <c r="AH312" s="48">
        <f>_xlfn.XLOOKUP($F312,Main_OG!$D$1:$D$766,Main_OG!AB$1:AB$766,"")</f>
        <v>23.63</v>
      </c>
      <c r="AI312" s="48">
        <f>_xlfn.XLOOKUP($F312,Main_OG!$D$1:$D$766,Main_OG!AC$1:AC$766,"")</f>
        <v>4.8099999999999996</v>
      </c>
      <c r="AJ312" s="48">
        <f>_xlfn.XLOOKUP($F312,Main_OG!$D$1:$D$766,Main_OG!AD$1:AD$766,"")</f>
        <v>0.75949643062398253</v>
      </c>
    </row>
    <row r="313" spans="2:36" x14ac:dyDescent="0.35">
      <c r="B313" s="36" t="s">
        <v>1293</v>
      </c>
      <c r="C313" s="45" t="s">
        <v>304</v>
      </c>
      <c r="D313" s="45" t="s">
        <v>4352</v>
      </c>
      <c r="E313" s="36" t="s">
        <v>1301</v>
      </c>
      <c r="F313" s="36" t="str">
        <f t="shared" si="12"/>
        <v>2012_CO</v>
      </c>
      <c r="G313" s="45">
        <v>2012</v>
      </c>
      <c r="H313" s="45">
        <f>_xlfn.XLOOKUP(J313,Main_OG!$B$1:$B$766,Main_OG!$O$1:$O$766,"")</f>
        <v>0</v>
      </c>
      <c r="I313" s="45">
        <f>_xlfn.XLOOKUP(F313,Main_OG!$D$1:$D$766,Main_OG!$J$1:$J$766,"")</f>
        <v>0</v>
      </c>
      <c r="J313" s="45" t="s">
        <v>304</v>
      </c>
      <c r="K313" s="45" t="str">
        <f t="shared" si="13"/>
        <v>Black Hills/Colorado Elec.Util_CO</v>
      </c>
      <c r="L313" s="45" t="str">
        <f t="shared" si="14"/>
        <v>Black Hills Colorado Electric, LLC_CO</v>
      </c>
      <c r="M313" s="45" t="s">
        <v>1295</v>
      </c>
      <c r="N313" s="45">
        <v>0</v>
      </c>
      <c r="O313" s="45">
        <v>12016</v>
      </c>
      <c r="P313" s="45">
        <v>65</v>
      </c>
      <c r="Q313" s="45">
        <v>81928</v>
      </c>
      <c r="R313" s="45">
        <v>0</v>
      </c>
      <c r="S313" s="45">
        <v>844357</v>
      </c>
      <c r="T313" s="45">
        <v>358368</v>
      </c>
      <c r="U313" s="45">
        <v>615855</v>
      </c>
      <c r="V313" s="45">
        <v>0</v>
      </c>
      <c r="W313" s="45">
        <v>12.670991000000001</v>
      </c>
      <c r="X313" s="45">
        <v>11.850054</v>
      </c>
      <c r="Y313" s="45">
        <v>16.271865999999999</v>
      </c>
      <c r="Z313" s="46">
        <v>289339.5</v>
      </c>
      <c r="AA313" s="46">
        <v>55710.135049271608</v>
      </c>
      <c r="AB313" s="47">
        <f>_xlfn.XLOOKUP($F313,Main_OG!$D$1:$D$766,Main_OG!AJ$1:AJ$766,"")</f>
        <v>38049068</v>
      </c>
      <c r="AC313" s="47">
        <f>_xlfn.XLOOKUP($F313,Main_OG!$D$1:$D$766,Main_OG!AK$1:AK$766,"")</f>
        <v>62032</v>
      </c>
      <c r="AD313" s="47">
        <f>_xlfn.XLOOKUP($F313,Main_OG!$D$1:$D$766,Main_OG!AL$1:AL$766,"")</f>
        <v>169968946</v>
      </c>
      <c r="AE313" s="47">
        <f>_xlfn.XLOOKUP($F313,Main_OG!$D$1:$D$766,Main_OG!AM$1:AM$766,"")</f>
        <v>0</v>
      </c>
      <c r="AF313" s="48">
        <f>_xlfn.XLOOKUP($F313,Main_OG!$D$1:$D$766,Main_OG!Z$1:Z$766,"")</f>
        <v>2.2799999999999998</v>
      </c>
      <c r="AG313" s="48">
        <f>_xlfn.XLOOKUP($F313,Main_OG!$D$1:$D$766,Main_OG!AA$1:AA$766,"")</f>
        <v>1.84</v>
      </c>
      <c r="AH313" s="48">
        <f>_xlfn.XLOOKUP($F313,Main_OG!$D$1:$D$766,Main_OG!AB$1:AB$766,"")</f>
        <v>23.49195884567845</v>
      </c>
      <c r="AI313" s="48">
        <f>_xlfn.XLOOKUP($F313,Main_OG!$D$1:$D$766,Main_OG!AC$1:AC$766,"")</f>
        <v>4.01</v>
      </c>
      <c r="AJ313" s="48">
        <f>_xlfn.XLOOKUP($F313,Main_OG!$D$1:$D$766,Main_OG!AD$1:AD$766,"")</f>
        <v>0.75442193202762442</v>
      </c>
    </row>
    <row r="314" spans="2:36" x14ac:dyDescent="0.35">
      <c r="B314" s="36" t="s">
        <v>1293</v>
      </c>
      <c r="C314" s="45" t="s">
        <v>304</v>
      </c>
      <c r="D314" s="45" t="s">
        <v>4352</v>
      </c>
      <c r="E314" s="36" t="s">
        <v>1301</v>
      </c>
      <c r="F314" s="36" t="str">
        <f t="shared" si="12"/>
        <v>2013_CO</v>
      </c>
      <c r="G314" s="45">
        <v>2013</v>
      </c>
      <c r="H314" s="45">
        <f>_xlfn.XLOOKUP(J314,Main_OG!$B$1:$B$766,Main_OG!$O$1:$O$766,"")</f>
        <v>0</v>
      </c>
      <c r="I314" s="45">
        <f>_xlfn.XLOOKUP(F314,Main_OG!$D$1:$D$766,Main_OG!$J$1:$J$766,"")</f>
        <v>0</v>
      </c>
      <c r="J314" s="45" t="s">
        <v>304</v>
      </c>
      <c r="K314" s="45" t="str">
        <f t="shared" si="13"/>
        <v>Black Hills/Colorado Elec.Util_CO</v>
      </c>
      <c r="L314" s="45" t="str">
        <f t="shared" si="14"/>
        <v>Black Hills Colorado Electric, LLC_CO</v>
      </c>
      <c r="M314" s="45" t="s">
        <v>1296</v>
      </c>
      <c r="N314" s="45">
        <v>0</v>
      </c>
      <c r="O314" s="45">
        <v>11912</v>
      </c>
      <c r="P314" s="45">
        <v>63</v>
      </c>
      <c r="Q314" s="45">
        <v>82169</v>
      </c>
      <c r="R314" s="45">
        <v>0</v>
      </c>
      <c r="S314" s="45">
        <v>820179</v>
      </c>
      <c r="T314" s="45">
        <v>370543</v>
      </c>
      <c r="U314" s="45">
        <v>618779</v>
      </c>
      <c r="V314" s="45">
        <v>0</v>
      </c>
      <c r="W314" s="45">
        <v>12.277259000000001</v>
      </c>
      <c r="X314" s="45">
        <v>10.18624</v>
      </c>
      <c r="Y314" s="45">
        <v>15.545082000000001</v>
      </c>
      <c r="Z314" s="46">
        <v>301484.09999999998</v>
      </c>
      <c r="AA314" s="46">
        <v>57199.208313617695</v>
      </c>
      <c r="AB314" s="47">
        <f>_xlfn.XLOOKUP($F314,Main_OG!$D$1:$D$766,Main_OG!AJ$1:AJ$766,"")</f>
        <v>37389346</v>
      </c>
      <c r="AC314" s="47">
        <f>_xlfn.XLOOKUP($F314,Main_OG!$D$1:$D$766,Main_OG!AK$1:AK$766,"")</f>
        <v>58758</v>
      </c>
      <c r="AD314" s="47">
        <f>_xlfn.XLOOKUP($F314,Main_OG!$D$1:$D$766,Main_OG!AL$1:AL$766,"")</f>
        <v>175300914</v>
      </c>
      <c r="AE314" s="47">
        <f>_xlfn.XLOOKUP($F314,Main_OG!$D$1:$D$766,Main_OG!AM$1:AM$766,"")</f>
        <v>0</v>
      </c>
      <c r="AF314" s="48">
        <f>_xlfn.XLOOKUP($F314,Main_OG!$D$1:$D$766,Main_OG!Z$1:Z$766,"")</f>
        <v>2.5</v>
      </c>
      <c r="AG314" s="48">
        <f>_xlfn.XLOOKUP($F314,Main_OG!$D$1:$D$766,Main_OG!AA$1:AA$766,"")</f>
        <v>1.91</v>
      </c>
      <c r="AH314" s="48">
        <f>_xlfn.XLOOKUP($F314,Main_OG!$D$1:$D$766,Main_OG!AB$1:AB$766,"")</f>
        <v>23.6</v>
      </c>
      <c r="AI314" s="48">
        <f>_xlfn.XLOOKUP($F314,Main_OG!$D$1:$D$766,Main_OG!AC$1:AC$766,"")</f>
        <v>4.7</v>
      </c>
      <c r="AJ314" s="48">
        <f>_xlfn.XLOOKUP($F314,Main_OG!$D$1:$D$766,Main_OG!AD$1:AD$766,"")</f>
        <v>0.73100116927520231</v>
      </c>
    </row>
    <row r="315" spans="2:36" x14ac:dyDescent="0.35">
      <c r="B315" s="36" t="s">
        <v>1293</v>
      </c>
      <c r="C315" s="45" t="s">
        <v>304</v>
      </c>
      <c r="D315" s="45" t="s">
        <v>4352</v>
      </c>
      <c r="E315" s="36" t="s">
        <v>1301</v>
      </c>
      <c r="F315" s="36" t="str">
        <f t="shared" si="12"/>
        <v>2014_CO</v>
      </c>
      <c r="G315" s="45">
        <v>2014</v>
      </c>
      <c r="H315" s="45">
        <f>_xlfn.XLOOKUP(J315,Main_OG!$B$1:$B$766,Main_OG!$O$1:$O$766,"")</f>
        <v>0</v>
      </c>
      <c r="I315" s="45">
        <f>_xlfn.XLOOKUP(F315,Main_OG!$D$1:$D$766,Main_OG!$J$1:$J$766,"")</f>
        <v>0</v>
      </c>
      <c r="J315" s="45" t="s">
        <v>304</v>
      </c>
      <c r="K315" s="45" t="str">
        <f t="shared" si="13"/>
        <v>Black Hills/Colorado Elec.Util_CO</v>
      </c>
      <c r="L315" s="45" t="str">
        <f t="shared" si="14"/>
        <v>Black Hills Colorado Electric, LLC_CO</v>
      </c>
      <c r="M315" s="45" t="s">
        <v>1297</v>
      </c>
      <c r="N315" s="45">
        <v>0</v>
      </c>
      <c r="O315" s="45">
        <v>11837</v>
      </c>
      <c r="P315" s="45">
        <v>63</v>
      </c>
      <c r="Q315" s="45">
        <v>82670</v>
      </c>
      <c r="R315" s="45">
        <v>0</v>
      </c>
      <c r="S315" s="45">
        <v>804350</v>
      </c>
      <c r="T315" s="45">
        <v>427261</v>
      </c>
      <c r="U315" s="45">
        <v>598270</v>
      </c>
      <c r="V315" s="45">
        <v>0</v>
      </c>
      <c r="W315" s="45">
        <v>9.1496238999999999</v>
      </c>
      <c r="X315" s="45">
        <v>5.6974542000000001</v>
      </c>
      <c r="Y315" s="45">
        <v>12.634596</v>
      </c>
      <c r="Z315" s="46">
        <v>315399</v>
      </c>
      <c r="AA315" s="46">
        <v>58924.040617736639</v>
      </c>
      <c r="AB315" s="47">
        <f>_xlfn.XLOOKUP($F315,Main_OG!$D$1:$D$766,Main_OG!AJ$1:AJ$766,"")</f>
        <v>35538276</v>
      </c>
      <c r="AC315" s="47">
        <f>_xlfn.XLOOKUP($F315,Main_OG!$D$1:$D$766,Main_OG!AK$1:AK$766,"")</f>
        <v>76692</v>
      </c>
      <c r="AD315" s="47">
        <f>_xlfn.XLOOKUP($F315,Main_OG!$D$1:$D$766,Main_OG!AL$1:AL$766,"")</f>
        <v>189477822</v>
      </c>
      <c r="AE315" s="47">
        <f>_xlfn.XLOOKUP($F315,Main_OG!$D$1:$D$766,Main_OG!AM$1:AM$766,"")</f>
        <v>0</v>
      </c>
      <c r="AF315" s="48">
        <f>_xlfn.XLOOKUP($F315,Main_OG!$D$1:$D$766,Main_OG!Z$1:Z$766,"")</f>
        <v>2.69</v>
      </c>
      <c r="AG315" s="48">
        <f>_xlfn.XLOOKUP($F315,Main_OG!$D$1:$D$766,Main_OG!AA$1:AA$766,"")</f>
        <v>1.93</v>
      </c>
      <c r="AH315" s="48">
        <f>_xlfn.XLOOKUP($F315,Main_OG!$D$1:$D$766,Main_OG!AB$1:AB$766,"")</f>
        <v>20.48845299552563</v>
      </c>
      <c r="AI315" s="48">
        <f>_xlfn.XLOOKUP($F315,Main_OG!$D$1:$D$766,Main_OG!AC$1:AC$766,"")</f>
        <v>5.21</v>
      </c>
      <c r="AJ315" s="48">
        <f>_xlfn.XLOOKUP($F315,Main_OG!$D$1:$D$766,Main_OG!AD$1:AD$766,"")</f>
        <v>0.68548682032632846</v>
      </c>
    </row>
    <row r="316" spans="2:36" x14ac:dyDescent="0.35">
      <c r="B316" s="36" t="s">
        <v>1293</v>
      </c>
      <c r="C316" s="45" t="s">
        <v>304</v>
      </c>
      <c r="D316" s="45" t="s">
        <v>4352</v>
      </c>
      <c r="E316" s="36" t="s">
        <v>1301</v>
      </c>
      <c r="F316" s="36" t="str">
        <f t="shared" si="12"/>
        <v>2015_CO</v>
      </c>
      <c r="G316" s="45">
        <v>2015</v>
      </c>
      <c r="H316" s="45">
        <f>_xlfn.XLOOKUP(J316,Main_OG!$B$1:$B$766,Main_OG!$O$1:$O$766,"")</f>
        <v>0</v>
      </c>
      <c r="I316" s="45">
        <f>_xlfn.XLOOKUP(F316,Main_OG!$D$1:$D$766,Main_OG!$J$1:$J$766,"")</f>
        <v>0</v>
      </c>
      <c r="J316" s="45" t="s">
        <v>304</v>
      </c>
      <c r="K316" s="45" t="str">
        <f t="shared" si="13"/>
        <v>Black Hills/Colorado Elec.Util_CO</v>
      </c>
      <c r="L316" s="45" t="str">
        <f t="shared" si="14"/>
        <v>Black Hills Colorado Electric, LLC_CO</v>
      </c>
      <c r="M316" s="45" t="s">
        <v>1298</v>
      </c>
      <c r="N316" s="45">
        <v>0</v>
      </c>
      <c r="O316" s="45">
        <v>11854</v>
      </c>
      <c r="P316" s="45">
        <v>64</v>
      </c>
      <c r="Q316" s="45">
        <v>82917</v>
      </c>
      <c r="R316" s="45">
        <v>0</v>
      </c>
      <c r="S316" s="45">
        <v>824730</v>
      </c>
      <c r="T316" s="45">
        <v>472360</v>
      </c>
      <c r="U316" s="45">
        <v>621109</v>
      </c>
      <c r="V316" s="45">
        <v>0</v>
      </c>
      <c r="W316" s="45">
        <v>12.838262</v>
      </c>
      <c r="X316" s="45">
        <v>8.9603269000000001</v>
      </c>
      <c r="Y316" s="45">
        <v>15.684526</v>
      </c>
      <c r="Z316" s="46">
        <v>330526.09999999998</v>
      </c>
      <c r="AA316" s="46">
        <v>60598.867541519321</v>
      </c>
      <c r="AB316" s="47">
        <f>_xlfn.XLOOKUP($F316,Main_OG!$D$1:$D$766,Main_OG!AJ$1:AJ$766,"")</f>
        <v>34921346</v>
      </c>
      <c r="AC316" s="47">
        <f>_xlfn.XLOOKUP($F316,Main_OG!$D$1:$D$766,Main_OG!AK$1:AK$766,"")</f>
        <v>47036</v>
      </c>
      <c r="AD316" s="47">
        <f>_xlfn.XLOOKUP($F316,Main_OG!$D$1:$D$766,Main_OG!AL$1:AL$766,"")</f>
        <v>179469092</v>
      </c>
      <c r="AE316" s="47">
        <f>_xlfn.XLOOKUP($F316,Main_OG!$D$1:$D$766,Main_OG!AM$1:AM$766,"")</f>
        <v>0</v>
      </c>
      <c r="AF316" s="48">
        <f>_xlfn.XLOOKUP($F316,Main_OG!$D$1:$D$766,Main_OG!Z$1:Z$766,"")</f>
        <v>2.2200000000000002</v>
      </c>
      <c r="AG316" s="48">
        <f>_xlfn.XLOOKUP($F316,Main_OG!$D$1:$D$766,Main_OG!AA$1:AA$766,"")</f>
        <v>1.83</v>
      </c>
      <c r="AH316" s="48">
        <f>_xlfn.XLOOKUP($F316,Main_OG!$D$1:$D$766,Main_OG!AB$1:AB$766,"")</f>
        <v>14.74</v>
      </c>
      <c r="AI316" s="48">
        <f>_xlfn.XLOOKUP($F316,Main_OG!$D$1:$D$766,Main_OG!AC$1:AC$766,"")</f>
        <v>3.52</v>
      </c>
      <c r="AJ316" s="48">
        <f>_xlfn.XLOOKUP($F316,Main_OG!$D$1:$D$766,Main_OG!AD$1:AD$766,"")</f>
        <v>0.66963877086385626</v>
      </c>
    </row>
    <row r="317" spans="2:36" x14ac:dyDescent="0.35">
      <c r="B317" s="36" t="s">
        <v>1293</v>
      </c>
      <c r="C317" s="45" t="s">
        <v>304</v>
      </c>
      <c r="D317" s="45" t="s">
        <v>4352</v>
      </c>
      <c r="E317" s="36" t="s">
        <v>1301</v>
      </c>
      <c r="F317" s="36" t="str">
        <f t="shared" si="12"/>
        <v>2016_CO</v>
      </c>
      <c r="G317" s="45">
        <v>2016</v>
      </c>
      <c r="H317" s="45">
        <f>_xlfn.XLOOKUP(J317,Main_OG!$B$1:$B$766,Main_OG!$O$1:$O$766,"")</f>
        <v>0</v>
      </c>
      <c r="I317" s="45">
        <f>_xlfn.XLOOKUP(F317,Main_OG!$D$1:$D$766,Main_OG!$J$1:$J$766,"")</f>
        <v>0</v>
      </c>
      <c r="J317" s="45" t="s">
        <v>304</v>
      </c>
      <c r="K317" s="45" t="str">
        <f t="shared" si="13"/>
        <v>Black Hills/Colorado Elec.Util_CO</v>
      </c>
      <c r="L317" s="45" t="str">
        <f t="shared" si="14"/>
        <v>Black Hills Colorado Electric, LLC_CO</v>
      </c>
      <c r="M317" s="45" t="s">
        <v>1299</v>
      </c>
      <c r="N317" s="45">
        <v>0</v>
      </c>
      <c r="O317" s="45">
        <v>11689</v>
      </c>
      <c r="P317" s="45">
        <v>62</v>
      </c>
      <c r="Q317" s="45">
        <v>83873</v>
      </c>
      <c r="R317" s="45">
        <v>0</v>
      </c>
      <c r="S317" s="45">
        <v>872113</v>
      </c>
      <c r="T317" s="45">
        <v>434831</v>
      </c>
      <c r="U317" s="45">
        <v>616706</v>
      </c>
      <c r="V317" s="45">
        <v>0</v>
      </c>
      <c r="W317" s="45">
        <v>12.514548</v>
      </c>
      <c r="X317" s="45">
        <v>9.0320146999999995</v>
      </c>
      <c r="Y317" s="45">
        <v>15.742996</v>
      </c>
      <c r="Z317" s="46">
        <v>337685.2</v>
      </c>
      <c r="AA317" s="46">
        <v>60911.742826818358</v>
      </c>
      <c r="AB317" s="47">
        <f>_xlfn.XLOOKUP($F317,Main_OG!$D$1:$D$766,Main_OG!AJ$1:AJ$766,"")</f>
        <v>33271590</v>
      </c>
      <c r="AC317" s="47">
        <f>_xlfn.XLOOKUP($F317,Main_OG!$D$1:$D$766,Main_OG!AK$1:AK$766,"")</f>
        <v>42584</v>
      </c>
      <c r="AD317" s="47">
        <f>_xlfn.XLOOKUP($F317,Main_OG!$D$1:$D$766,Main_OG!AL$1:AL$766,"")</f>
        <v>186693330</v>
      </c>
      <c r="AE317" s="47">
        <f>_xlfn.XLOOKUP($F317,Main_OG!$D$1:$D$766,Main_OG!AM$1:AM$766,"")</f>
        <v>0</v>
      </c>
      <c r="AF317" s="48">
        <f>_xlfn.XLOOKUP($F317,Main_OG!$D$1:$D$766,Main_OG!Z$1:Z$766,"")</f>
        <v>0</v>
      </c>
      <c r="AG317" s="48">
        <f>_xlfn.XLOOKUP($F317,Main_OG!$D$1:$D$766,Main_OG!AA$1:AA$766,"")</f>
        <v>1.85</v>
      </c>
      <c r="AH317" s="48">
        <f>_xlfn.XLOOKUP($F317,Main_OG!$D$1:$D$766,Main_OG!AB$1:AB$766,"")</f>
        <v>11.309272049594229</v>
      </c>
      <c r="AI317" s="48">
        <f>_xlfn.XLOOKUP($F317,Main_OG!$D$1:$D$766,Main_OG!AC$1:AC$766,"")</f>
        <v>3.12</v>
      </c>
      <c r="AJ317" s="48">
        <f>_xlfn.XLOOKUP($F317,Main_OG!$D$1:$D$766,Main_OG!AD$1:AD$766,"")</f>
        <v>0.65636700530415037</v>
      </c>
    </row>
    <row r="318" spans="2:36" x14ac:dyDescent="0.35">
      <c r="B318" s="36" t="s">
        <v>1289</v>
      </c>
      <c r="C318" s="45" t="s">
        <v>304</v>
      </c>
      <c r="D318" s="45" t="s">
        <v>4352</v>
      </c>
      <c r="E318" s="36" t="s">
        <v>1301</v>
      </c>
      <c r="F318" s="36" t="str">
        <f t="shared" si="12"/>
        <v>2017_CO</v>
      </c>
      <c r="G318" s="45">
        <v>2017</v>
      </c>
      <c r="H318" s="45">
        <f>_xlfn.XLOOKUP(J318,Main_OG!$B$1:$B$766,Main_OG!$O$1:$O$766,"")</f>
        <v>0</v>
      </c>
      <c r="I318" s="45">
        <f>_xlfn.XLOOKUP(F318,Main_OG!$D$1:$D$766,Main_OG!$J$1:$J$766,"")</f>
        <v>0</v>
      </c>
      <c r="J318" s="45" t="s">
        <v>304</v>
      </c>
      <c r="K318" s="45" t="str">
        <f t="shared" si="13"/>
        <v>Black Hills/Colorado Elec.Utility Co. LP_CO</v>
      </c>
      <c r="L318" s="45" t="str">
        <f t="shared" si="14"/>
        <v>Black Hills Colorado Electric, LLC_CO</v>
      </c>
      <c r="M318" s="45" t="s">
        <v>1300</v>
      </c>
      <c r="N318" s="45">
        <v>0</v>
      </c>
      <c r="O318" s="45">
        <v>11612</v>
      </c>
      <c r="P318" s="45">
        <v>56</v>
      </c>
      <c r="Q318" s="45">
        <v>84283</v>
      </c>
      <c r="R318" s="45">
        <v>0</v>
      </c>
      <c r="S318" s="45">
        <v>859881</v>
      </c>
      <c r="T318" s="45">
        <v>433761</v>
      </c>
      <c r="U318" s="45">
        <v>607593</v>
      </c>
      <c r="V318" s="45">
        <v>0</v>
      </c>
      <c r="W318" s="45">
        <v>12.761417</v>
      </c>
      <c r="X318" s="45">
        <v>8.9235776999999992</v>
      </c>
      <c r="Y318" s="45">
        <v>16.051534</v>
      </c>
      <c r="Z318" s="46">
        <v>350209.1</v>
      </c>
      <c r="AA318" s="46">
        <v>62343.395661461014</v>
      </c>
      <c r="AB318" s="47">
        <f>_xlfn.XLOOKUP($F318,Main_OG!$D$1:$D$766,Main_OG!AJ$1:AJ$766,"")</f>
        <v>33260918</v>
      </c>
      <c r="AC318" s="47">
        <f>_xlfn.XLOOKUP($F318,Main_OG!$D$1:$D$766,Main_OG!AK$1:AK$766,"")</f>
        <v>46456</v>
      </c>
      <c r="AD318" s="47">
        <f>_xlfn.XLOOKUP($F318,Main_OG!$D$1:$D$766,Main_OG!AL$1:AL$766,"")</f>
        <v>188359054</v>
      </c>
      <c r="AE318" s="47">
        <f>_xlfn.XLOOKUP($F318,Main_OG!$D$1:$D$766,Main_OG!AM$1:AM$766,"")</f>
        <v>0</v>
      </c>
      <c r="AF318" s="48">
        <f>_xlfn.XLOOKUP($F318,Main_OG!$D$1:$D$766,Main_OG!Z$1:Z$766,"")</f>
        <v>2.2000000000000002</v>
      </c>
      <c r="AG318" s="48">
        <f>_xlfn.XLOOKUP($F318,Main_OG!$D$1:$D$766,Main_OG!AA$1:AA$766,"")</f>
        <v>1.77</v>
      </c>
      <c r="AH318" s="48">
        <f>_xlfn.XLOOKUP($F318,Main_OG!$D$1:$D$766,Main_OG!AB$1:AB$766,"")</f>
        <v>14.69</v>
      </c>
      <c r="AI318" s="48">
        <f>_xlfn.XLOOKUP($F318,Main_OG!$D$1:$D$766,Main_OG!AC$1:AC$766,"")</f>
        <v>3.44</v>
      </c>
      <c r="AJ318" s="48">
        <f>_xlfn.XLOOKUP($F318,Main_OG!$D$1:$D$766,Main_OG!AD$1:AD$766,"")</f>
        <v>0.62802788237371954</v>
      </c>
    </row>
    <row r="319" spans="2:36" x14ac:dyDescent="0.35">
      <c r="B319" s="36" t="s">
        <v>1301</v>
      </c>
      <c r="C319" s="45" t="s">
        <v>304</v>
      </c>
      <c r="D319" s="45" t="s">
        <v>4352</v>
      </c>
      <c r="E319" s="36" t="s">
        <v>1301</v>
      </c>
      <c r="F319" s="36" t="str">
        <f t="shared" si="12"/>
        <v>2018_CO</v>
      </c>
      <c r="G319" s="45">
        <v>2018</v>
      </c>
      <c r="H319" s="45">
        <f>_xlfn.XLOOKUP(J319,Main_OG!$B$1:$B$766,Main_OG!$O$1:$O$766,"")</f>
        <v>0</v>
      </c>
      <c r="I319" s="45">
        <f>_xlfn.XLOOKUP(F319,Main_OG!$D$1:$D$766,Main_OG!$J$1:$J$766,"")</f>
        <v>0</v>
      </c>
      <c r="J319" s="45" t="s">
        <v>304</v>
      </c>
      <c r="K319" s="45" t="str">
        <f t="shared" si="13"/>
        <v>Black Hills Colorado Electric, LLC_CO</v>
      </c>
      <c r="L319" s="45" t="str">
        <f t="shared" si="14"/>
        <v>Black Hills Colorado Electric, LLC_CO</v>
      </c>
      <c r="M319" s="45" t="s">
        <v>1302</v>
      </c>
      <c r="N319" s="45">
        <v>0</v>
      </c>
      <c r="O319" s="45">
        <v>11599</v>
      </c>
      <c r="P319" s="45">
        <v>56</v>
      </c>
      <c r="Q319" s="45">
        <v>84990</v>
      </c>
      <c r="R319" s="45">
        <v>0</v>
      </c>
      <c r="S319" s="45">
        <v>884204</v>
      </c>
      <c r="T319" s="45">
        <v>444915</v>
      </c>
      <c r="U319" s="45">
        <v>640564</v>
      </c>
      <c r="V319" s="45">
        <v>0</v>
      </c>
      <c r="W319" s="45">
        <v>11.97235</v>
      </c>
      <c r="X319" s="45">
        <v>8.7625726000000004</v>
      </c>
      <c r="Y319" s="45">
        <v>16.179335999999999</v>
      </c>
      <c r="Z319" s="46">
        <v>365204.5</v>
      </c>
      <c r="AA319" s="46">
        <v>64102.96016169474</v>
      </c>
      <c r="AB319" s="47">
        <f>_xlfn.XLOOKUP($F319,Main_OG!$D$1:$D$766,Main_OG!AJ$1:AJ$766,"")</f>
        <v>30538264</v>
      </c>
      <c r="AC319" s="47">
        <f>_xlfn.XLOOKUP($F319,Main_OG!$D$1:$D$766,Main_OG!AK$1:AK$766,"")</f>
        <v>68232</v>
      </c>
      <c r="AD319" s="47">
        <f>_xlfn.XLOOKUP($F319,Main_OG!$D$1:$D$766,Main_OG!AL$1:AL$766,"")</f>
        <v>245777046</v>
      </c>
      <c r="AE319" s="47">
        <f>_xlfn.XLOOKUP($F319,Main_OG!$D$1:$D$766,Main_OG!AM$1:AM$766,"")</f>
        <v>0</v>
      </c>
      <c r="AF319" s="48">
        <f>_xlfn.XLOOKUP($F319,Main_OG!$D$1:$D$766,Main_OG!Z$1:Z$766,"")</f>
        <v>0</v>
      </c>
      <c r="AG319" s="48">
        <f>_xlfn.XLOOKUP($F319,Main_OG!$D$1:$D$766,Main_OG!AA$1:AA$766,"")</f>
        <v>1.64</v>
      </c>
      <c r="AH319" s="48">
        <f>_xlfn.XLOOKUP($F319,Main_OG!$D$1:$D$766,Main_OG!AB$1:AB$766,"")</f>
        <v>16.41</v>
      </c>
      <c r="AI319" s="48">
        <f>_xlfn.XLOOKUP($F319,Main_OG!$D$1:$D$766,Main_OG!AC$1:AC$766,"")</f>
        <v>3.62</v>
      </c>
      <c r="AJ319" s="48">
        <f>_xlfn.XLOOKUP($F319,Main_OG!$D$1:$D$766,Main_OG!AD$1:AD$766,"")</f>
        <v>0.62810595158289428</v>
      </c>
    </row>
    <row r="320" spans="2:36" x14ac:dyDescent="0.35">
      <c r="B320" s="36" t="s">
        <v>1301</v>
      </c>
      <c r="C320" s="45" t="s">
        <v>304</v>
      </c>
      <c r="D320" s="45" t="s">
        <v>4352</v>
      </c>
      <c r="E320" s="36" t="s">
        <v>1301</v>
      </c>
      <c r="F320" s="36" t="str">
        <f t="shared" si="12"/>
        <v>2019_CO</v>
      </c>
      <c r="G320" s="45">
        <v>2019</v>
      </c>
      <c r="H320" s="45">
        <f>_xlfn.XLOOKUP(J320,Main_OG!$B$1:$B$766,Main_OG!$O$1:$O$766,"")</f>
        <v>0</v>
      </c>
      <c r="I320" s="45">
        <f>_xlfn.XLOOKUP(F320,Main_OG!$D$1:$D$766,Main_OG!$J$1:$J$766,"")</f>
        <v>0</v>
      </c>
      <c r="J320" s="45" t="s">
        <v>304</v>
      </c>
      <c r="K320" s="45" t="str">
        <f t="shared" si="13"/>
        <v>Black Hills Colorado Electric, LLC_CO</v>
      </c>
      <c r="L320" s="45" t="str">
        <f t="shared" si="14"/>
        <v>Black Hills Colorado Electric, LLC_CO</v>
      </c>
      <c r="M320" s="45" t="s">
        <v>1303</v>
      </c>
      <c r="N320" s="45">
        <v>0</v>
      </c>
      <c r="O320" s="45">
        <v>11966</v>
      </c>
      <c r="P320" s="45">
        <v>55</v>
      </c>
      <c r="Q320" s="45">
        <v>85869</v>
      </c>
      <c r="R320" s="45">
        <v>0</v>
      </c>
      <c r="S320" s="45">
        <v>894243</v>
      </c>
      <c r="T320" s="45">
        <v>443115</v>
      </c>
      <c r="U320" s="45">
        <v>617000</v>
      </c>
      <c r="V320" s="45">
        <v>0</v>
      </c>
      <c r="W320" s="45">
        <v>11.263158000000001</v>
      </c>
      <c r="X320" s="45">
        <v>8.5120115999999992</v>
      </c>
      <c r="Y320" s="45">
        <v>16.37893</v>
      </c>
      <c r="Z320" s="46">
        <v>383596</v>
      </c>
      <c r="AA320" s="46">
        <v>66614.03709238852</v>
      </c>
      <c r="AB320" s="47">
        <f>_xlfn.XLOOKUP($F320,Main_OG!$D$1:$D$766,Main_OG!AJ$1:AJ$766,"")</f>
        <v>29033324</v>
      </c>
      <c r="AC320" s="47">
        <f>_xlfn.XLOOKUP($F320,Main_OG!$D$1:$D$766,Main_OG!AK$1:AK$766,"")</f>
        <v>47614</v>
      </c>
      <c r="AD320" s="47">
        <f>_xlfn.XLOOKUP($F320,Main_OG!$D$1:$D$766,Main_OG!AL$1:AL$766,"")</f>
        <v>255794926</v>
      </c>
      <c r="AE320" s="47">
        <f>_xlfn.XLOOKUP($F320,Main_OG!$D$1:$D$766,Main_OG!AM$1:AM$766,"")</f>
        <v>0</v>
      </c>
      <c r="AF320" s="48">
        <f>_xlfn.XLOOKUP($F320,Main_OG!$D$1:$D$766,Main_OG!Z$1:Z$766,"")</f>
        <v>0</v>
      </c>
      <c r="AG320" s="48">
        <f>_xlfn.XLOOKUP($F320,Main_OG!$D$1:$D$766,Main_OG!AA$1:AA$766,"")</f>
        <v>2.176146746141439</v>
      </c>
      <c r="AH320" s="48">
        <f>_xlfn.XLOOKUP($F320,Main_OG!$D$1:$D$766,Main_OG!AB$1:AB$766,"")</f>
        <v>16.155101142605361</v>
      </c>
      <c r="AI320" s="48">
        <f>_xlfn.XLOOKUP($F320,Main_OG!$D$1:$D$766,Main_OG!AC$1:AC$766,"")</f>
        <v>3.07</v>
      </c>
      <c r="AJ320" s="48">
        <f>_xlfn.XLOOKUP($F320,Main_OG!$D$1:$D$766,Main_OG!AD$1:AD$766,"")</f>
        <v>0.60296766622862785</v>
      </c>
    </row>
    <row r="321" spans="2:36" x14ac:dyDescent="0.35">
      <c r="B321" s="36" t="s">
        <v>1301</v>
      </c>
      <c r="C321" s="45" t="s">
        <v>304</v>
      </c>
      <c r="D321" s="45" t="s">
        <v>4352</v>
      </c>
      <c r="E321" s="36" t="s">
        <v>1301</v>
      </c>
      <c r="F321" s="36" t="str">
        <f t="shared" si="12"/>
        <v>2020_CO</v>
      </c>
      <c r="G321" s="45">
        <v>2020</v>
      </c>
      <c r="H321" s="45">
        <f>_xlfn.XLOOKUP(J321,Main_OG!$B$1:$B$766,Main_OG!$O$1:$O$766,"")</f>
        <v>0</v>
      </c>
      <c r="I321" s="45">
        <f>_xlfn.XLOOKUP(F321,Main_OG!$D$1:$D$766,Main_OG!$J$1:$J$766,"")</f>
        <v>0</v>
      </c>
      <c r="J321" s="45" t="s">
        <v>304</v>
      </c>
      <c r="K321" s="45" t="str">
        <f t="shared" si="13"/>
        <v>Black Hills Colorado Electric, LLC_CO</v>
      </c>
      <c r="L321" s="45" t="str">
        <f t="shared" si="14"/>
        <v>Black Hills Colorado Electric, LLC_CO</v>
      </c>
      <c r="M321" s="45" t="s">
        <v>1304</v>
      </c>
      <c r="N321" s="45">
        <v>0</v>
      </c>
      <c r="O321" s="45">
        <v>12155</v>
      </c>
      <c r="P321" s="45">
        <v>55</v>
      </c>
      <c r="Q321" s="45">
        <v>0</v>
      </c>
      <c r="R321" s="45">
        <v>0</v>
      </c>
      <c r="S321" s="45">
        <v>856213</v>
      </c>
      <c r="T321" s="45">
        <v>414999</v>
      </c>
      <c r="U321" s="45">
        <v>0</v>
      </c>
      <c r="V321" s="45">
        <v>0</v>
      </c>
      <c r="W321" s="45">
        <v>11.560207999999999</v>
      </c>
      <c r="X321" s="45">
        <v>8.9595397000000006</v>
      </c>
      <c r="Y321" s="45">
        <v>0</v>
      </c>
      <c r="Z321" s="46">
        <v>380921.9</v>
      </c>
      <c r="AA321" s="46">
        <v>65695.83044310144</v>
      </c>
      <c r="AB321" s="47">
        <f>_xlfn.XLOOKUP($F321,Main_OG!$D$1:$D$766,Main_OG!AJ$1:AJ$766,"")</f>
        <v>22953536</v>
      </c>
      <c r="AC321" s="47">
        <f>_xlfn.XLOOKUP($F321,Main_OG!$D$1:$D$766,Main_OG!AK$1:AK$766,"")</f>
        <v>39190</v>
      </c>
      <c r="AD321" s="47">
        <f>_xlfn.XLOOKUP($F321,Main_OG!$D$1:$D$766,Main_OG!AL$1:AL$766,"")</f>
        <v>282997562</v>
      </c>
      <c r="AE321" s="47">
        <f>_xlfn.XLOOKUP($F321,Main_OG!$D$1:$D$766,Main_OG!AM$1:AM$766,"")</f>
        <v>0</v>
      </c>
      <c r="AF321" s="48">
        <f>_xlfn.XLOOKUP($F321,Main_OG!$D$1:$D$766,Main_OG!Z$1:Z$766,"")</f>
        <v>2.17</v>
      </c>
      <c r="AG321" s="48">
        <f>_xlfn.XLOOKUP($F321,Main_OG!$D$1:$D$766,Main_OG!AA$1:AA$766,"")</f>
        <v>2.127327759928813</v>
      </c>
      <c r="AH321" s="48">
        <f>_xlfn.XLOOKUP($F321,Main_OG!$D$1:$D$766,Main_OG!AB$1:AB$766,"")</f>
        <v>12.535325193609101</v>
      </c>
      <c r="AI321" s="48">
        <f>_xlfn.XLOOKUP($F321,Main_OG!$D$1:$D$766,Main_OG!AC$1:AC$766,"")</f>
        <v>2.8422150630003218</v>
      </c>
      <c r="AJ321" s="48">
        <f>_xlfn.XLOOKUP($F321,Main_OG!$D$1:$D$766,Main_OG!AD$1:AD$766,"")</f>
        <v>0.5848556097000881</v>
      </c>
    </row>
    <row r="322" spans="2:36" x14ac:dyDescent="0.35">
      <c r="B322" s="36" t="s">
        <v>1305</v>
      </c>
      <c r="C322" s="45" t="s">
        <v>858</v>
      </c>
      <c r="D322" s="45" t="s">
        <v>4348</v>
      </c>
      <c r="E322" s="36" t="s">
        <v>4488</v>
      </c>
      <c r="F322" s="36" t="str">
        <f t="shared" si="12"/>
        <v>2006_MT</v>
      </c>
      <c r="G322" s="45">
        <v>2006</v>
      </c>
      <c r="H322" s="45">
        <f>_xlfn.XLOOKUP(J322,Main_OG!$B$1:$B$766,Main_OG!$O$1:$O$766,"")</f>
        <v>0</v>
      </c>
      <c r="I322" s="45">
        <f>_xlfn.XLOOKUP(F322,Main_OG!$D$1:$D$766,Main_OG!$J$1:$J$766,"")</f>
        <v>0</v>
      </c>
      <c r="J322" s="45" t="s">
        <v>858</v>
      </c>
      <c r="K322" s="45" t="str">
        <f t="shared" si="13"/>
        <v>Black Hills Power Inc_MT</v>
      </c>
      <c r="L322" s="45" t="str">
        <f t="shared" si="14"/>
        <v>Black Hills Power, Inc._MT</v>
      </c>
      <c r="M322" s="45" t="s">
        <v>1306</v>
      </c>
      <c r="N322" s="45">
        <v>0</v>
      </c>
      <c r="O322" s="45">
        <v>20</v>
      </c>
      <c r="P322" s="45">
        <v>1</v>
      </c>
      <c r="Q322" s="45">
        <v>13</v>
      </c>
      <c r="R322" s="45">
        <v>0</v>
      </c>
      <c r="S322" s="45">
        <v>28</v>
      </c>
      <c r="T322" s="45">
        <v>1015</v>
      </c>
      <c r="U322" s="45">
        <v>6</v>
      </c>
      <c r="V322" s="45">
        <v>0</v>
      </c>
      <c r="W322" s="45">
        <v>10</v>
      </c>
      <c r="X322" s="45">
        <v>5.1764585883312932</v>
      </c>
      <c r="Y322" s="45">
        <v>7.8947368421052628</v>
      </c>
      <c r="Z322" s="46">
        <v>40055</v>
      </c>
      <c r="AA322" s="46">
        <v>42044.018423582856</v>
      </c>
      <c r="AB322" s="47">
        <f>_xlfn.XLOOKUP($F322,Main_OG!$D$1:$D$766,Main_OG!AJ$1:AJ$766,"")</f>
        <v>22604168</v>
      </c>
      <c r="AC322" s="47">
        <f>_xlfn.XLOOKUP($F322,Main_OG!$D$1:$D$766,Main_OG!AK$1:AK$766,"")</f>
        <v>1454021.3800000001</v>
      </c>
      <c r="AD322" s="47">
        <f>_xlfn.XLOOKUP($F322,Main_OG!$D$1:$D$766,Main_OG!AL$1:AL$766,"")</f>
        <v>1245377.7799999998</v>
      </c>
      <c r="AE322" s="47">
        <f>_xlfn.XLOOKUP($F322,Main_OG!$D$1:$D$766,Main_OG!AM$1:AM$766,"")</f>
        <v>0</v>
      </c>
      <c r="AF322" s="48">
        <f>_xlfn.XLOOKUP($F322,Main_OG!$D$1:$D$766,Main_OG!Z$1:Z$766,"")</f>
        <v>0</v>
      </c>
      <c r="AG322" s="48">
        <f>_xlfn.XLOOKUP($F322,Main_OG!$D$1:$D$766,Main_OG!AA$1:AA$766,"")</f>
        <v>0.87</v>
      </c>
      <c r="AH322" s="48">
        <f>_xlfn.XLOOKUP($F322,Main_OG!$D$1:$D$766,Main_OG!AB$1:AB$766,"")</f>
        <v>15.33</v>
      </c>
      <c r="AI322" s="48">
        <f>_xlfn.XLOOKUP($F322,Main_OG!$D$1:$D$766,Main_OG!AC$1:AC$766,"")</f>
        <v>7.1610124069250478</v>
      </c>
      <c r="AJ322" s="48">
        <f>_xlfn.XLOOKUP($F322,Main_OG!$D$1:$D$766,Main_OG!AD$1:AD$766,"")</f>
        <v>0.4704061490499184</v>
      </c>
    </row>
    <row r="323" spans="2:36" x14ac:dyDescent="0.35">
      <c r="B323" s="36" t="s">
        <v>1305</v>
      </c>
      <c r="C323" s="45" t="s">
        <v>847</v>
      </c>
      <c r="D323" s="45" t="s">
        <v>4348</v>
      </c>
      <c r="E323" s="36" t="s">
        <v>4488</v>
      </c>
      <c r="F323" s="36" t="str">
        <f t="shared" ref="F323:F386" si="15">_xlfn.CONCAT(G323,"_",J323)</f>
        <v>2006_SD</v>
      </c>
      <c r="G323" s="45">
        <v>2006</v>
      </c>
      <c r="H323" s="45">
        <f>_xlfn.XLOOKUP(J323,Main_OG!$B$1:$B$766,Main_OG!$O$1:$O$766,"")</f>
        <v>0</v>
      </c>
      <c r="I323" s="45">
        <f>_xlfn.XLOOKUP(F323,Main_OG!$D$1:$D$766,Main_OG!$J$1:$J$766,"")</f>
        <v>0</v>
      </c>
      <c r="J323" s="45" t="s">
        <v>847</v>
      </c>
      <c r="K323" s="45" t="str">
        <f t="shared" ref="K323:K386" si="16">_xlfn.CONCAT(B323,"_",C323)</f>
        <v>Black Hills Power Inc_SD</v>
      </c>
      <c r="L323" s="45" t="str">
        <f t="shared" ref="L323:L386" si="17">_xlfn.CONCAT(E323,"_",C323)</f>
        <v>Black Hills Power, Inc._SD</v>
      </c>
      <c r="M323" s="45" t="s">
        <v>1307</v>
      </c>
      <c r="N323" s="45">
        <v>0</v>
      </c>
      <c r="O323" s="45">
        <v>11462</v>
      </c>
      <c r="P323" s="45">
        <v>34</v>
      </c>
      <c r="Q323" s="45">
        <v>50148</v>
      </c>
      <c r="R323" s="45">
        <v>0</v>
      </c>
      <c r="S323" s="45">
        <v>50451</v>
      </c>
      <c r="T323" s="45">
        <v>13823</v>
      </c>
      <c r="U323" s="45">
        <v>38926</v>
      </c>
      <c r="V323" s="45">
        <v>0</v>
      </c>
      <c r="W323" s="45">
        <v>7.45324272418378</v>
      </c>
      <c r="X323" s="45">
        <v>4.6241904405074132</v>
      </c>
      <c r="Y323" s="45">
        <v>8.1158731350129685</v>
      </c>
      <c r="Z323" s="46">
        <v>39961.599999999999</v>
      </c>
      <c r="AA323" s="46">
        <v>51034.375307298673</v>
      </c>
      <c r="AB323" s="47">
        <f>_xlfn.XLOOKUP($F323,Main_OG!$D$1:$D$766,Main_OG!AJ$1:AJ$766,"")</f>
        <v>4127086.04</v>
      </c>
      <c r="AC323" s="47">
        <f>_xlfn.XLOOKUP($F323,Main_OG!$D$1:$D$766,Main_OG!AK$1:AK$766,"")</f>
        <v>37556.239999999998</v>
      </c>
      <c r="AD323" s="47">
        <f>_xlfn.XLOOKUP($F323,Main_OG!$D$1:$D$766,Main_OG!AL$1:AL$766,"")</f>
        <v>6689598.0199999996</v>
      </c>
      <c r="AE323" s="47">
        <f>_xlfn.XLOOKUP($F323,Main_OG!$D$1:$D$766,Main_OG!AM$1:AM$766,"")</f>
        <v>0</v>
      </c>
      <c r="AF323" s="48">
        <f>_xlfn.XLOOKUP($F323,Main_OG!$D$1:$D$766,Main_OG!Z$1:Z$766,"")</f>
        <v>0</v>
      </c>
      <c r="AG323" s="48">
        <f>_xlfn.XLOOKUP($F323,Main_OG!$D$1:$D$766,Main_OG!AA$1:AA$766,"")</f>
        <v>1.51</v>
      </c>
      <c r="AH323" s="48">
        <f>_xlfn.XLOOKUP($F323,Main_OG!$D$1:$D$766,Main_OG!AB$1:AB$766,"")</f>
        <v>15.46</v>
      </c>
      <c r="AI323" s="48">
        <f>_xlfn.XLOOKUP($F323,Main_OG!$D$1:$D$766,Main_OG!AC$1:AC$766,"")</f>
        <v>8.65</v>
      </c>
      <c r="AJ323" s="48">
        <f>_xlfn.XLOOKUP($F323,Main_OG!$D$1:$D$766,Main_OG!AD$1:AD$766,"")</f>
        <v>0.4704061490499184</v>
      </c>
    </row>
    <row r="324" spans="2:36" x14ac:dyDescent="0.35">
      <c r="B324" s="36" t="s">
        <v>1305</v>
      </c>
      <c r="C324" s="45" t="s">
        <v>886</v>
      </c>
      <c r="D324" s="45" t="s">
        <v>4348</v>
      </c>
      <c r="E324" s="36" t="s">
        <v>4488</v>
      </c>
      <c r="F324" s="36" t="str">
        <f t="shared" si="15"/>
        <v>2006_WY</v>
      </c>
      <c r="G324" s="45">
        <v>2006</v>
      </c>
      <c r="H324" s="45">
        <f>_xlfn.XLOOKUP(J324,Main_OG!$B$1:$B$766,Main_OG!$O$1:$O$766,"")</f>
        <v>0</v>
      </c>
      <c r="I324" s="45">
        <f>_xlfn.XLOOKUP(F324,Main_OG!$D$1:$D$766,Main_OG!$J$1:$J$766,"")</f>
        <v>0</v>
      </c>
      <c r="J324" s="45" t="s">
        <v>886</v>
      </c>
      <c r="K324" s="45" t="str">
        <f t="shared" si="16"/>
        <v>Black Hills Power Inc_WY</v>
      </c>
      <c r="L324" s="45" t="str">
        <f t="shared" si="17"/>
        <v>Black Hills Power, Inc._WY</v>
      </c>
      <c r="M324" s="45" t="s">
        <v>1308</v>
      </c>
      <c r="N324" s="45">
        <v>0</v>
      </c>
      <c r="O324" s="45">
        <v>564</v>
      </c>
      <c r="P324" s="45">
        <v>7</v>
      </c>
      <c r="Q324" s="45">
        <v>1980</v>
      </c>
      <c r="R324" s="45">
        <v>0</v>
      </c>
      <c r="S324" s="45">
        <v>1753</v>
      </c>
      <c r="T324" s="45">
        <v>5855</v>
      </c>
      <c r="U324" s="45">
        <v>1485</v>
      </c>
      <c r="V324" s="45">
        <v>0</v>
      </c>
      <c r="W324" s="45">
        <v>7.6217391304347828</v>
      </c>
      <c r="X324" s="45">
        <v>5.1142517731735442</v>
      </c>
      <c r="Y324" s="45">
        <v>7.635746606334842</v>
      </c>
      <c r="Z324" s="46">
        <v>36655.599999999999</v>
      </c>
      <c r="AA324" s="46">
        <v>70131.84302816134</v>
      </c>
      <c r="AB324" s="47">
        <f>_xlfn.XLOOKUP($F324,Main_OG!$D$1:$D$766,Main_OG!AJ$1:AJ$766,"")</f>
        <v>52430740.079999998</v>
      </c>
      <c r="AC324" s="47">
        <f>_xlfn.XLOOKUP($F324,Main_OG!$D$1:$D$766,Main_OG!AK$1:AK$766,"")</f>
        <v>179227.08</v>
      </c>
      <c r="AD324" s="47">
        <f>_xlfn.XLOOKUP($F324,Main_OG!$D$1:$D$766,Main_OG!AL$1:AL$766,"")</f>
        <v>6317836.04</v>
      </c>
      <c r="AE324" s="47">
        <f>_xlfn.XLOOKUP($F324,Main_OG!$D$1:$D$766,Main_OG!AM$1:AM$766,"")</f>
        <v>0</v>
      </c>
      <c r="AF324" s="48">
        <f>_xlfn.XLOOKUP($F324,Main_OG!$D$1:$D$766,Main_OG!Z$1:Z$766,"")</f>
        <v>0</v>
      </c>
      <c r="AG324" s="48">
        <f>_xlfn.XLOOKUP($F324,Main_OG!$D$1:$D$766,Main_OG!AA$1:AA$766,"")</f>
        <v>1.01</v>
      </c>
      <c r="AH324" s="48">
        <f>_xlfn.XLOOKUP($F324,Main_OG!$D$1:$D$766,Main_OG!AB$1:AB$766,"")</f>
        <v>16.28</v>
      </c>
      <c r="AI324" s="48">
        <f>_xlfn.XLOOKUP($F324,Main_OG!$D$1:$D$766,Main_OG!AC$1:AC$766,"")</f>
        <v>6.83</v>
      </c>
      <c r="AJ324" s="48">
        <f>_xlfn.XLOOKUP($F324,Main_OG!$D$1:$D$766,Main_OG!AD$1:AD$766,"")</f>
        <v>0.4704061490499184</v>
      </c>
    </row>
    <row r="325" spans="2:36" x14ac:dyDescent="0.35">
      <c r="B325" s="36" t="s">
        <v>1305</v>
      </c>
      <c r="C325" s="45" t="s">
        <v>858</v>
      </c>
      <c r="D325" s="45" t="s">
        <v>4348</v>
      </c>
      <c r="E325" s="36" t="s">
        <v>4488</v>
      </c>
      <c r="F325" s="36" t="str">
        <f t="shared" si="15"/>
        <v>2007_MT</v>
      </c>
      <c r="G325" s="45">
        <v>2007</v>
      </c>
      <c r="H325" s="45">
        <f>_xlfn.XLOOKUP(J325,Main_OG!$B$1:$B$766,Main_OG!$O$1:$O$766,"")</f>
        <v>0</v>
      </c>
      <c r="I325" s="45">
        <f>_xlfn.XLOOKUP(F325,Main_OG!$D$1:$D$766,Main_OG!$J$1:$J$766,"")</f>
        <v>0</v>
      </c>
      <c r="J325" s="45" t="s">
        <v>858</v>
      </c>
      <c r="K325" s="45" t="str">
        <f t="shared" si="16"/>
        <v>Black Hills Power Inc_MT</v>
      </c>
      <c r="L325" s="45" t="str">
        <f t="shared" si="17"/>
        <v>Black Hills Power, Inc._MT</v>
      </c>
      <c r="M325" s="45" t="s">
        <v>1309</v>
      </c>
      <c r="N325" s="45">
        <v>0</v>
      </c>
      <c r="O325" s="45">
        <v>20</v>
      </c>
      <c r="P325" s="45">
        <v>2</v>
      </c>
      <c r="Q325" s="45">
        <v>13</v>
      </c>
      <c r="R325" s="45">
        <v>0</v>
      </c>
      <c r="S325" s="45">
        <v>71</v>
      </c>
      <c r="T325" s="45">
        <v>1474</v>
      </c>
      <c r="U325" s="45">
        <v>7</v>
      </c>
      <c r="V325" s="45">
        <v>0</v>
      </c>
      <c r="W325" s="45">
        <v>8.32</v>
      </c>
      <c r="X325" s="45">
        <v>5.1100000000000003</v>
      </c>
      <c r="Y325" s="45">
        <v>8.24</v>
      </c>
      <c r="Z325" s="46">
        <v>42057.7</v>
      </c>
      <c r="AA325" s="46">
        <v>43596.391024830365</v>
      </c>
      <c r="AB325" s="47">
        <f>_xlfn.XLOOKUP($F325,Main_OG!$D$1:$D$766,Main_OG!AJ$1:AJ$766,"")</f>
        <v>23857850</v>
      </c>
      <c r="AC325" s="47">
        <f>_xlfn.XLOOKUP($F325,Main_OG!$D$1:$D$766,Main_OG!AK$1:AK$766,"")</f>
        <v>1648154</v>
      </c>
      <c r="AD325" s="47">
        <f>_xlfn.XLOOKUP($F325,Main_OG!$D$1:$D$766,Main_OG!AL$1:AL$766,"")</f>
        <v>2089866</v>
      </c>
      <c r="AE325" s="47">
        <f>_xlfn.XLOOKUP($F325,Main_OG!$D$1:$D$766,Main_OG!AM$1:AM$766,"")</f>
        <v>0</v>
      </c>
      <c r="AF325" s="48">
        <f>_xlfn.XLOOKUP($F325,Main_OG!$D$1:$D$766,Main_OG!Z$1:Z$766,"")</f>
        <v>0</v>
      </c>
      <c r="AG325" s="48">
        <f>_xlfn.XLOOKUP($F325,Main_OG!$D$1:$D$766,Main_OG!AA$1:AA$766,"")</f>
        <v>1.1100000000000001</v>
      </c>
      <c r="AH325" s="48">
        <f>_xlfn.XLOOKUP($F325,Main_OG!$D$1:$D$766,Main_OG!AB$1:AB$766,"")</f>
        <v>17.72</v>
      </c>
      <c r="AI325" s="48">
        <f>_xlfn.XLOOKUP($F325,Main_OG!$D$1:$D$766,Main_OG!AC$1:AC$766,"")</f>
        <v>7.3815467393807772</v>
      </c>
      <c r="AJ325" s="48">
        <f>_xlfn.XLOOKUP($F325,Main_OG!$D$1:$D$766,Main_OG!AD$1:AD$766,"")</f>
        <v>0.58103021845052572</v>
      </c>
    </row>
    <row r="326" spans="2:36" x14ac:dyDescent="0.35">
      <c r="B326" s="36" t="s">
        <v>1305</v>
      </c>
      <c r="C326" s="45" t="s">
        <v>847</v>
      </c>
      <c r="D326" s="45" t="s">
        <v>4348</v>
      </c>
      <c r="E326" s="36" t="s">
        <v>4488</v>
      </c>
      <c r="F326" s="36" t="str">
        <f t="shared" si="15"/>
        <v>2007_SD</v>
      </c>
      <c r="G326" s="45">
        <v>2007</v>
      </c>
      <c r="H326" s="45">
        <f>_xlfn.XLOOKUP(J326,Main_OG!$B$1:$B$766,Main_OG!$O$1:$O$766,"")</f>
        <v>0</v>
      </c>
      <c r="I326" s="45">
        <f>_xlfn.XLOOKUP(F326,Main_OG!$D$1:$D$766,Main_OG!$J$1:$J$766,"")</f>
        <v>0</v>
      </c>
      <c r="J326" s="45" t="s">
        <v>847</v>
      </c>
      <c r="K326" s="45" t="str">
        <f t="shared" si="16"/>
        <v>Black Hills Power Inc_SD</v>
      </c>
      <c r="L326" s="45" t="str">
        <f t="shared" si="17"/>
        <v>Black Hills Power, Inc._SD</v>
      </c>
      <c r="M326" s="45" t="s">
        <v>1310</v>
      </c>
      <c r="N326" s="45">
        <v>0</v>
      </c>
      <c r="O326" s="45">
        <v>11662</v>
      </c>
      <c r="P326" s="45">
        <v>26</v>
      </c>
      <c r="Q326" s="45">
        <v>50789</v>
      </c>
      <c r="R326" s="45">
        <v>0</v>
      </c>
      <c r="S326" s="45">
        <v>56136</v>
      </c>
      <c r="T326" s="45">
        <v>14502</v>
      </c>
      <c r="U326" s="45">
        <v>44621</v>
      </c>
      <c r="V326" s="45">
        <v>0</v>
      </c>
      <c r="W326" s="45">
        <v>8.02</v>
      </c>
      <c r="X326" s="45">
        <v>5.0199999999999996</v>
      </c>
      <c r="Y326" s="45">
        <v>8.9700000000000006</v>
      </c>
      <c r="Z326" s="46">
        <v>41646.199999999997</v>
      </c>
      <c r="AA326" s="46">
        <v>52608.628096960296</v>
      </c>
      <c r="AB326" s="47">
        <f>_xlfn.XLOOKUP($F326,Main_OG!$D$1:$D$766,Main_OG!AJ$1:AJ$766,"")</f>
        <v>3381304</v>
      </c>
      <c r="AC326" s="47">
        <f>_xlfn.XLOOKUP($F326,Main_OG!$D$1:$D$766,Main_OG!AK$1:AK$766,"")</f>
        <v>279426</v>
      </c>
      <c r="AD326" s="47">
        <f>_xlfn.XLOOKUP($F326,Main_OG!$D$1:$D$766,Main_OG!AL$1:AL$766,"")</f>
        <v>8470194</v>
      </c>
      <c r="AE326" s="47">
        <f>_xlfn.XLOOKUP($F326,Main_OG!$D$1:$D$766,Main_OG!AM$1:AM$766,"")</f>
        <v>0</v>
      </c>
      <c r="AF326" s="48">
        <f>_xlfn.XLOOKUP($F326,Main_OG!$D$1:$D$766,Main_OG!Z$1:Z$766,"")</f>
        <v>0</v>
      </c>
      <c r="AG326" s="48">
        <f>_xlfn.XLOOKUP($F326,Main_OG!$D$1:$D$766,Main_OG!AA$1:AA$766,"")</f>
        <v>1.56</v>
      </c>
      <c r="AH326" s="48">
        <f>_xlfn.XLOOKUP($F326,Main_OG!$D$1:$D$766,Main_OG!AB$1:AB$766,"")</f>
        <v>17.010000000000002</v>
      </c>
      <c r="AI326" s="48">
        <f>_xlfn.XLOOKUP($F326,Main_OG!$D$1:$D$766,Main_OG!AC$1:AC$766,"")</f>
        <v>7.63</v>
      </c>
      <c r="AJ326" s="48">
        <f>_xlfn.XLOOKUP($F326,Main_OG!$D$1:$D$766,Main_OG!AD$1:AD$766,"")</f>
        <v>0.58103021845052572</v>
      </c>
    </row>
    <row r="327" spans="2:36" x14ac:dyDescent="0.35">
      <c r="B327" s="36" t="s">
        <v>1305</v>
      </c>
      <c r="C327" s="45" t="s">
        <v>886</v>
      </c>
      <c r="D327" s="45" t="s">
        <v>4348</v>
      </c>
      <c r="E327" s="36" t="s">
        <v>4488</v>
      </c>
      <c r="F327" s="36" t="str">
        <f t="shared" si="15"/>
        <v>2007_WY</v>
      </c>
      <c r="G327" s="45">
        <v>2007</v>
      </c>
      <c r="H327" s="45">
        <f>_xlfn.XLOOKUP(J327,Main_OG!$B$1:$B$766,Main_OG!$O$1:$O$766,"")</f>
        <v>0</v>
      </c>
      <c r="I327" s="45">
        <f>_xlfn.XLOOKUP(F327,Main_OG!$D$1:$D$766,Main_OG!$J$1:$J$766,"")</f>
        <v>1</v>
      </c>
      <c r="J327" s="45" t="s">
        <v>886</v>
      </c>
      <c r="K327" s="45" t="str">
        <f t="shared" si="16"/>
        <v>Black Hills Power Inc_WY</v>
      </c>
      <c r="L327" s="45" t="str">
        <f t="shared" si="17"/>
        <v>Black Hills Power, Inc._WY</v>
      </c>
      <c r="M327" s="45" t="s">
        <v>1311</v>
      </c>
      <c r="N327" s="45">
        <v>0</v>
      </c>
      <c r="O327" s="45">
        <v>575</v>
      </c>
      <c r="P327" s="45">
        <v>8</v>
      </c>
      <c r="Q327" s="45">
        <v>2037</v>
      </c>
      <c r="R327" s="45">
        <v>0</v>
      </c>
      <c r="S327" s="45">
        <v>1923</v>
      </c>
      <c r="T327" s="45">
        <v>5998</v>
      </c>
      <c r="U327" s="45">
        <v>1587</v>
      </c>
      <c r="V327" s="45">
        <v>0</v>
      </c>
      <c r="W327" s="45">
        <v>7.81</v>
      </c>
      <c r="X327" s="45">
        <v>5.13</v>
      </c>
      <c r="Y327" s="45">
        <v>7.6</v>
      </c>
      <c r="Z327" s="46">
        <v>39504.800000000003</v>
      </c>
      <c r="AA327" s="46">
        <v>73857.866122241423</v>
      </c>
      <c r="AB327" s="47">
        <f>_xlfn.XLOOKUP($F327,Main_OG!$D$1:$D$766,Main_OG!AJ$1:AJ$766,"")</f>
        <v>53256394</v>
      </c>
      <c r="AC327" s="47">
        <f>_xlfn.XLOOKUP($F327,Main_OG!$D$1:$D$766,Main_OG!AK$1:AK$766,"")</f>
        <v>169768</v>
      </c>
      <c r="AD327" s="47">
        <f>_xlfn.XLOOKUP($F327,Main_OG!$D$1:$D$766,Main_OG!AL$1:AL$766,"")</f>
        <v>8792132</v>
      </c>
      <c r="AE327" s="47">
        <f>_xlfn.XLOOKUP($F327,Main_OG!$D$1:$D$766,Main_OG!AM$1:AM$766,"")</f>
        <v>0</v>
      </c>
      <c r="AF327" s="48">
        <f>_xlfn.XLOOKUP($F327,Main_OG!$D$1:$D$766,Main_OG!Z$1:Z$766,"")</f>
        <v>0</v>
      </c>
      <c r="AG327" s="48">
        <f>_xlfn.XLOOKUP($F327,Main_OG!$D$1:$D$766,Main_OG!AA$1:AA$766,"")</f>
        <v>1.06</v>
      </c>
      <c r="AH327" s="48">
        <f>_xlfn.XLOOKUP($F327,Main_OG!$D$1:$D$766,Main_OG!AB$1:AB$766,"")</f>
        <v>17.72</v>
      </c>
      <c r="AI327" s="48">
        <f>_xlfn.XLOOKUP($F327,Main_OG!$D$1:$D$766,Main_OG!AC$1:AC$766,"")</f>
        <v>6.82</v>
      </c>
      <c r="AJ327" s="48">
        <f>_xlfn.XLOOKUP($F327,Main_OG!$D$1:$D$766,Main_OG!AD$1:AD$766,"")</f>
        <v>0.58103021845052572</v>
      </c>
    </row>
    <row r="328" spans="2:36" x14ac:dyDescent="0.35">
      <c r="B328" s="36" t="s">
        <v>1305</v>
      </c>
      <c r="C328" s="45" t="s">
        <v>858</v>
      </c>
      <c r="D328" s="45" t="s">
        <v>4348</v>
      </c>
      <c r="E328" s="36" t="s">
        <v>4488</v>
      </c>
      <c r="F328" s="36" t="str">
        <f t="shared" si="15"/>
        <v>2008_MT</v>
      </c>
      <c r="G328" s="45">
        <v>2008</v>
      </c>
      <c r="H328" s="45">
        <f>_xlfn.XLOOKUP(J328,Main_OG!$B$1:$B$766,Main_OG!$O$1:$O$766,"")</f>
        <v>0</v>
      </c>
      <c r="I328" s="45">
        <f>_xlfn.XLOOKUP(F328,Main_OG!$D$1:$D$766,Main_OG!$J$1:$J$766,"")</f>
        <v>0</v>
      </c>
      <c r="J328" s="45" t="s">
        <v>858</v>
      </c>
      <c r="K328" s="45" t="str">
        <f t="shared" si="16"/>
        <v>Black Hills Power Inc_MT</v>
      </c>
      <c r="L328" s="45" t="str">
        <f t="shared" si="17"/>
        <v>Black Hills Power, Inc._MT</v>
      </c>
      <c r="M328" s="45" t="s">
        <v>1312</v>
      </c>
      <c r="N328" s="45">
        <v>0</v>
      </c>
      <c r="O328" s="45">
        <v>21</v>
      </c>
      <c r="P328" s="45">
        <v>2</v>
      </c>
      <c r="Q328" s="45">
        <v>13</v>
      </c>
      <c r="R328" s="45">
        <v>0</v>
      </c>
      <c r="S328" s="45">
        <v>767</v>
      </c>
      <c r="T328" s="45">
        <v>38839</v>
      </c>
      <c r="U328" s="45">
        <v>91</v>
      </c>
      <c r="V328" s="45">
        <v>0</v>
      </c>
      <c r="W328" s="45">
        <v>8.34</v>
      </c>
      <c r="X328" s="45">
        <v>5.16</v>
      </c>
      <c r="Y328" s="45">
        <v>8.7899999999999991</v>
      </c>
      <c r="Z328" s="46">
        <v>42049.3</v>
      </c>
      <c r="AA328" s="46">
        <v>43064.987735747607</v>
      </c>
      <c r="AB328" s="47">
        <f>_xlfn.XLOOKUP($F328,Main_OG!$D$1:$D$766,Main_OG!AJ$1:AJ$766,"")</f>
        <v>24023134</v>
      </c>
      <c r="AC328" s="47">
        <f>_xlfn.XLOOKUP($F328,Main_OG!$D$1:$D$766,Main_OG!AK$1:AK$766,"")</f>
        <v>1618344</v>
      </c>
      <c r="AD328" s="47">
        <f>_xlfn.XLOOKUP($F328,Main_OG!$D$1:$D$766,Main_OG!AL$1:AL$766,"")</f>
        <v>1146150</v>
      </c>
      <c r="AE328" s="47">
        <f>_xlfn.XLOOKUP($F328,Main_OG!$D$1:$D$766,Main_OG!AM$1:AM$766,"")</f>
        <v>0</v>
      </c>
      <c r="AF328" s="48">
        <f>_xlfn.XLOOKUP($F328,Main_OG!$D$1:$D$766,Main_OG!Z$1:Z$766,"")</f>
        <v>0</v>
      </c>
      <c r="AG328" s="48">
        <f>_xlfn.XLOOKUP($F328,Main_OG!$D$1:$D$766,Main_OG!AA$1:AA$766,"")</f>
        <v>1.34</v>
      </c>
      <c r="AH328" s="48">
        <f>_xlfn.XLOOKUP($F328,Main_OG!$D$1:$D$766,Main_OG!AB$1:AB$766,"")</f>
        <v>20.63</v>
      </c>
      <c r="AI328" s="48">
        <f>_xlfn.XLOOKUP($F328,Main_OG!$D$1:$D$766,Main_OG!AC$1:AC$766,"")</f>
        <v>9.1182546074696553</v>
      </c>
      <c r="AJ328" s="48">
        <f>_xlfn.XLOOKUP($F328,Main_OG!$D$1:$D$766,Main_OG!AD$1:AD$766,"")</f>
        <v>0.68330088246943577</v>
      </c>
    </row>
    <row r="329" spans="2:36" x14ac:dyDescent="0.35">
      <c r="B329" s="36" t="s">
        <v>1305</v>
      </c>
      <c r="C329" s="45" t="s">
        <v>847</v>
      </c>
      <c r="D329" s="45" t="s">
        <v>4348</v>
      </c>
      <c r="E329" s="36" t="s">
        <v>4488</v>
      </c>
      <c r="F329" s="36" t="str">
        <f t="shared" si="15"/>
        <v>2008_SD</v>
      </c>
      <c r="G329" s="45">
        <v>2008</v>
      </c>
      <c r="H329" s="45">
        <f>_xlfn.XLOOKUP(J329,Main_OG!$B$1:$B$766,Main_OG!$O$1:$O$766,"")</f>
        <v>0</v>
      </c>
      <c r="I329" s="45">
        <f>_xlfn.XLOOKUP(F329,Main_OG!$D$1:$D$766,Main_OG!$J$1:$J$766,"")</f>
        <v>0</v>
      </c>
      <c r="J329" s="45" t="s">
        <v>847</v>
      </c>
      <c r="K329" s="45" t="str">
        <f t="shared" si="16"/>
        <v>Black Hills Power Inc_SD</v>
      </c>
      <c r="L329" s="45" t="str">
        <f t="shared" si="17"/>
        <v>Black Hills Power, Inc._SD</v>
      </c>
      <c r="M329" s="45" t="s">
        <v>1313</v>
      </c>
      <c r="N329" s="45">
        <v>0</v>
      </c>
      <c r="O329" s="45">
        <v>11796</v>
      </c>
      <c r="P329" s="45">
        <v>27</v>
      </c>
      <c r="Q329" s="45">
        <v>51389</v>
      </c>
      <c r="R329" s="45">
        <v>0</v>
      </c>
      <c r="S329" s="45">
        <v>707649</v>
      </c>
      <c r="T329" s="45">
        <v>256247</v>
      </c>
      <c r="U329" s="45">
        <v>502593</v>
      </c>
      <c r="V329" s="45">
        <v>0</v>
      </c>
      <c r="W329" s="45">
        <v>8</v>
      </c>
      <c r="X329" s="45">
        <v>5.19</v>
      </c>
      <c r="Y329" s="45">
        <v>8.6999999999999993</v>
      </c>
      <c r="Z329" s="46">
        <v>43278.5</v>
      </c>
      <c r="AA329" s="46">
        <v>54157.427382984366</v>
      </c>
      <c r="AB329" s="47">
        <f>_xlfn.XLOOKUP($F329,Main_OG!$D$1:$D$766,Main_OG!AJ$1:AJ$766,"")</f>
        <v>4718714</v>
      </c>
      <c r="AC329" s="47">
        <f>_xlfn.XLOOKUP($F329,Main_OG!$D$1:$D$766,Main_OG!AK$1:AK$766,"")</f>
        <v>100410</v>
      </c>
      <c r="AD329" s="47">
        <f>_xlfn.XLOOKUP($F329,Main_OG!$D$1:$D$766,Main_OG!AL$1:AL$766,"")</f>
        <v>5264224</v>
      </c>
      <c r="AE329" s="47">
        <f>_xlfn.XLOOKUP($F329,Main_OG!$D$1:$D$766,Main_OG!AM$1:AM$766,"")</f>
        <v>0</v>
      </c>
      <c r="AF329" s="48">
        <f>_xlfn.XLOOKUP($F329,Main_OG!$D$1:$D$766,Main_OG!Z$1:Z$766,"")</f>
        <v>0</v>
      </c>
      <c r="AG329" s="48">
        <f>_xlfn.XLOOKUP($F329,Main_OG!$D$1:$D$766,Main_OG!AA$1:AA$766,"")</f>
        <v>1.74</v>
      </c>
      <c r="AH329" s="48">
        <f>_xlfn.XLOOKUP($F329,Main_OG!$D$1:$D$766,Main_OG!AB$1:AB$766,"")</f>
        <v>19.79</v>
      </c>
      <c r="AI329" s="48">
        <f>_xlfn.XLOOKUP($F329,Main_OG!$D$1:$D$766,Main_OG!AC$1:AC$766,"")</f>
        <v>7.28</v>
      </c>
      <c r="AJ329" s="48">
        <f>_xlfn.XLOOKUP($F329,Main_OG!$D$1:$D$766,Main_OG!AD$1:AD$766,"")</f>
        <v>0.68330088246943577</v>
      </c>
    </row>
    <row r="330" spans="2:36" x14ac:dyDescent="0.35">
      <c r="B330" s="36" t="s">
        <v>1305</v>
      </c>
      <c r="C330" s="45" t="s">
        <v>886</v>
      </c>
      <c r="D330" s="45" t="s">
        <v>4348</v>
      </c>
      <c r="E330" s="36" t="s">
        <v>4488</v>
      </c>
      <c r="F330" s="36" t="str">
        <f t="shared" si="15"/>
        <v>2008_WY</v>
      </c>
      <c r="G330" s="45">
        <v>2008</v>
      </c>
      <c r="H330" s="45">
        <f>_xlfn.XLOOKUP(J330,Main_OG!$B$1:$B$766,Main_OG!$O$1:$O$766,"")</f>
        <v>0</v>
      </c>
      <c r="I330" s="45">
        <f>_xlfn.XLOOKUP(F330,Main_OG!$D$1:$D$766,Main_OG!$J$1:$J$766,"")</f>
        <v>0</v>
      </c>
      <c r="J330" s="45" t="s">
        <v>886</v>
      </c>
      <c r="K330" s="45" t="str">
        <f t="shared" si="16"/>
        <v>Black Hills Power Inc_WY</v>
      </c>
      <c r="L330" s="45" t="str">
        <f t="shared" si="17"/>
        <v>Black Hills Power, Inc._WY</v>
      </c>
      <c r="M330" s="45" t="s">
        <v>1314</v>
      </c>
      <c r="N330" s="45">
        <v>0</v>
      </c>
      <c r="O330" s="45">
        <v>579</v>
      </c>
      <c r="P330" s="45">
        <v>8</v>
      </c>
      <c r="Q330" s="45">
        <v>2085</v>
      </c>
      <c r="R330" s="45">
        <v>0</v>
      </c>
      <c r="S330" s="45">
        <v>25686</v>
      </c>
      <c r="T330" s="45">
        <v>119334</v>
      </c>
      <c r="U330" s="45">
        <v>21727</v>
      </c>
      <c r="V330" s="45">
        <v>0</v>
      </c>
      <c r="W330" s="45">
        <v>8.01</v>
      </c>
      <c r="X330" s="45">
        <v>5.13</v>
      </c>
      <c r="Y330" s="45">
        <v>7.55</v>
      </c>
      <c r="Z330" s="46">
        <v>41641.199999999997</v>
      </c>
      <c r="AA330" s="46">
        <v>76259.928247409087</v>
      </c>
      <c r="AB330" s="47">
        <f>_xlfn.XLOOKUP($F330,Main_OG!$D$1:$D$766,Main_OG!AJ$1:AJ$766,"")</f>
        <v>53856414</v>
      </c>
      <c r="AC330" s="47">
        <f>_xlfn.XLOOKUP($F330,Main_OG!$D$1:$D$766,Main_OG!AK$1:AK$766,"")</f>
        <v>159170</v>
      </c>
      <c r="AD330" s="47">
        <f>_xlfn.XLOOKUP($F330,Main_OG!$D$1:$D$766,Main_OG!AL$1:AL$766,"")</f>
        <v>6636358</v>
      </c>
      <c r="AE330" s="47">
        <f>_xlfn.XLOOKUP($F330,Main_OG!$D$1:$D$766,Main_OG!AM$1:AM$766,"")</f>
        <v>0</v>
      </c>
      <c r="AF330" s="48">
        <f>_xlfn.XLOOKUP($F330,Main_OG!$D$1:$D$766,Main_OG!Z$1:Z$766,"")</f>
        <v>0</v>
      </c>
      <c r="AG330" s="48">
        <f>_xlfn.XLOOKUP($F330,Main_OG!$D$1:$D$766,Main_OG!AA$1:AA$766,"")</f>
        <v>1.1499999999999999</v>
      </c>
      <c r="AH330" s="48">
        <f>_xlfn.XLOOKUP($F330,Main_OG!$D$1:$D$766,Main_OG!AB$1:AB$766,"")</f>
        <v>22.63</v>
      </c>
      <c r="AI330" s="48">
        <f>_xlfn.XLOOKUP($F330,Main_OG!$D$1:$D$766,Main_OG!AC$1:AC$766,"")</f>
        <v>7.44</v>
      </c>
      <c r="AJ330" s="48">
        <f>_xlfn.XLOOKUP($F330,Main_OG!$D$1:$D$766,Main_OG!AD$1:AD$766,"")</f>
        <v>0.68330088246943577</v>
      </c>
    </row>
    <row r="331" spans="2:36" x14ac:dyDescent="0.35">
      <c r="B331" s="36" t="s">
        <v>1305</v>
      </c>
      <c r="C331" s="45" t="s">
        <v>858</v>
      </c>
      <c r="D331" s="45" t="s">
        <v>4348</v>
      </c>
      <c r="E331" s="36" t="s">
        <v>4488</v>
      </c>
      <c r="F331" s="36" t="str">
        <f t="shared" si="15"/>
        <v>2009_MT</v>
      </c>
      <c r="G331" s="45">
        <v>2009</v>
      </c>
      <c r="H331" s="45">
        <f>_xlfn.XLOOKUP(J331,Main_OG!$B$1:$B$766,Main_OG!$O$1:$O$766,"")</f>
        <v>0</v>
      </c>
      <c r="I331" s="45">
        <f>_xlfn.XLOOKUP(F331,Main_OG!$D$1:$D$766,Main_OG!$J$1:$J$766,"")</f>
        <v>0</v>
      </c>
      <c r="J331" s="45" t="s">
        <v>858</v>
      </c>
      <c r="K331" s="45" t="str">
        <f t="shared" si="16"/>
        <v>Black Hills Power Inc_MT</v>
      </c>
      <c r="L331" s="45" t="str">
        <f t="shared" si="17"/>
        <v>Black Hills Power, Inc._MT</v>
      </c>
      <c r="M331" s="45" t="s">
        <v>1315</v>
      </c>
      <c r="N331" s="45">
        <v>0</v>
      </c>
      <c r="O331" s="45">
        <v>21</v>
      </c>
      <c r="P331" s="45">
        <v>2</v>
      </c>
      <c r="Q331" s="45">
        <v>13</v>
      </c>
      <c r="R331" s="45">
        <v>0</v>
      </c>
      <c r="S331" s="45">
        <v>914</v>
      </c>
      <c r="T331" s="45">
        <v>46501</v>
      </c>
      <c r="U331" s="45">
        <v>89</v>
      </c>
      <c r="V331" s="45">
        <v>0</v>
      </c>
      <c r="W331" s="45">
        <v>7.98</v>
      </c>
      <c r="X331" s="45">
        <v>4.8099999999999996</v>
      </c>
      <c r="Y331" s="45">
        <v>7.98</v>
      </c>
      <c r="Z331" s="46">
        <v>40938.400000000001</v>
      </c>
      <c r="AA331" s="46">
        <v>41604.826104542561</v>
      </c>
      <c r="AB331" s="47">
        <f>_xlfn.XLOOKUP($F331,Main_OG!$D$1:$D$766,Main_OG!AJ$1:AJ$766,"")</f>
        <v>20302444</v>
      </c>
      <c r="AC331" s="47">
        <f>_xlfn.XLOOKUP($F331,Main_OG!$D$1:$D$766,Main_OG!AK$1:AK$766,"")</f>
        <v>1855238</v>
      </c>
      <c r="AD331" s="47">
        <f>_xlfn.XLOOKUP($F331,Main_OG!$D$1:$D$766,Main_OG!AL$1:AL$766,"")</f>
        <v>1543170</v>
      </c>
      <c r="AE331" s="47">
        <f>_xlfn.XLOOKUP($F331,Main_OG!$D$1:$D$766,Main_OG!AM$1:AM$766,"")</f>
        <v>0</v>
      </c>
      <c r="AF331" s="48">
        <f>_xlfn.XLOOKUP($F331,Main_OG!$D$1:$D$766,Main_OG!Z$1:Z$766,"")</f>
        <v>0</v>
      </c>
      <c r="AG331" s="48">
        <f>_xlfn.XLOOKUP($F331,Main_OG!$D$1:$D$766,Main_OG!AA$1:AA$766,"")</f>
        <v>1.37</v>
      </c>
      <c r="AH331" s="48">
        <f>_xlfn.XLOOKUP($F331,Main_OG!$D$1:$D$766,Main_OG!AB$1:AB$766,"")</f>
        <v>12.74</v>
      </c>
      <c r="AI331" s="48">
        <f>_xlfn.XLOOKUP($F331,Main_OG!$D$1:$D$766,Main_OG!AC$1:AC$766,"")</f>
        <v>4.5973007921271787</v>
      </c>
      <c r="AJ331" s="48">
        <f>_xlfn.XLOOKUP($F331,Main_OG!$D$1:$D$766,Main_OG!AD$1:AD$766,"")</f>
        <v>0.68314474405108627</v>
      </c>
    </row>
    <row r="332" spans="2:36" x14ac:dyDescent="0.35">
      <c r="B332" s="36" t="s">
        <v>1305</v>
      </c>
      <c r="C332" s="45" t="s">
        <v>847</v>
      </c>
      <c r="D332" s="45" t="s">
        <v>4348</v>
      </c>
      <c r="E332" s="36" t="s">
        <v>4488</v>
      </c>
      <c r="F332" s="36" t="str">
        <f t="shared" si="15"/>
        <v>2009_SD</v>
      </c>
      <c r="G332" s="45">
        <v>2009</v>
      </c>
      <c r="H332" s="45">
        <f>_xlfn.XLOOKUP(J332,Main_OG!$B$1:$B$766,Main_OG!$O$1:$O$766,"")</f>
        <v>0</v>
      </c>
      <c r="I332" s="45">
        <f>_xlfn.XLOOKUP(F332,Main_OG!$D$1:$D$766,Main_OG!$J$1:$J$766,"")</f>
        <v>0</v>
      </c>
      <c r="J332" s="45" t="s">
        <v>847</v>
      </c>
      <c r="K332" s="45" t="str">
        <f t="shared" si="16"/>
        <v>Black Hills Power Inc_SD</v>
      </c>
      <c r="L332" s="45" t="str">
        <f t="shared" si="17"/>
        <v>Black Hills Power, Inc._SD</v>
      </c>
      <c r="M332" s="45" t="s">
        <v>1316</v>
      </c>
      <c r="N332" s="45">
        <v>0</v>
      </c>
      <c r="O332" s="45">
        <v>11876</v>
      </c>
      <c r="P332" s="45">
        <v>27</v>
      </c>
      <c r="Q332" s="45">
        <v>51984</v>
      </c>
      <c r="R332" s="45">
        <v>0</v>
      </c>
      <c r="S332" s="45">
        <v>706295</v>
      </c>
      <c r="T332" s="45">
        <v>214662</v>
      </c>
      <c r="U332" s="45">
        <v>507398</v>
      </c>
      <c r="V332" s="45">
        <v>0</v>
      </c>
      <c r="W332" s="45">
        <v>8.01</v>
      </c>
      <c r="X332" s="45">
        <v>5.6</v>
      </c>
      <c r="Y332" s="45">
        <v>8.6999999999999993</v>
      </c>
      <c r="Z332" s="46">
        <v>44255.8</v>
      </c>
      <c r="AA332" s="46">
        <v>54835.348242463144</v>
      </c>
      <c r="AB332" s="47">
        <f>_xlfn.XLOOKUP($F332,Main_OG!$D$1:$D$766,Main_OG!AJ$1:AJ$766,"")</f>
        <v>4213274</v>
      </c>
      <c r="AC332" s="47">
        <f>_xlfn.XLOOKUP($F332,Main_OG!$D$1:$D$766,Main_OG!AK$1:AK$766,"")</f>
        <v>47426</v>
      </c>
      <c r="AD332" s="47">
        <f>_xlfn.XLOOKUP($F332,Main_OG!$D$1:$D$766,Main_OG!AL$1:AL$766,"")</f>
        <v>1835434</v>
      </c>
      <c r="AE332" s="47">
        <f>_xlfn.XLOOKUP($F332,Main_OG!$D$1:$D$766,Main_OG!AM$1:AM$766,"")</f>
        <v>0</v>
      </c>
      <c r="AF332" s="48">
        <f>_xlfn.XLOOKUP($F332,Main_OG!$D$1:$D$766,Main_OG!Z$1:Z$766,"")</f>
        <v>0</v>
      </c>
      <c r="AG332" s="48">
        <f>_xlfn.XLOOKUP($F332,Main_OG!$D$1:$D$766,Main_OG!AA$1:AA$766,"")</f>
        <v>1.76</v>
      </c>
      <c r="AH332" s="48">
        <f>_xlfn.XLOOKUP($F332,Main_OG!$D$1:$D$766,Main_OG!AB$1:AB$766,"")</f>
        <v>12.45</v>
      </c>
      <c r="AI332" s="48">
        <f>_xlfn.XLOOKUP($F332,Main_OG!$D$1:$D$766,Main_OG!AC$1:AC$766,"")</f>
        <v>5.18</v>
      </c>
      <c r="AJ332" s="48">
        <f>_xlfn.XLOOKUP($F332,Main_OG!$D$1:$D$766,Main_OG!AD$1:AD$766,"")</f>
        <v>0.68314474405108627</v>
      </c>
    </row>
    <row r="333" spans="2:36" x14ac:dyDescent="0.35">
      <c r="B333" s="36" t="s">
        <v>1305</v>
      </c>
      <c r="C333" s="45" t="s">
        <v>886</v>
      </c>
      <c r="D333" s="45" t="s">
        <v>4348</v>
      </c>
      <c r="E333" s="36" t="s">
        <v>4488</v>
      </c>
      <c r="F333" s="36" t="str">
        <f t="shared" si="15"/>
        <v>2009_WY</v>
      </c>
      <c r="G333" s="45">
        <v>2009</v>
      </c>
      <c r="H333" s="45">
        <f>_xlfn.XLOOKUP(J333,Main_OG!$B$1:$B$766,Main_OG!$O$1:$O$766,"")</f>
        <v>0</v>
      </c>
      <c r="I333" s="45">
        <f>_xlfn.XLOOKUP(F333,Main_OG!$D$1:$D$766,Main_OG!$J$1:$J$766,"")</f>
        <v>0</v>
      </c>
      <c r="J333" s="45" t="s">
        <v>886</v>
      </c>
      <c r="K333" s="45" t="str">
        <f t="shared" si="16"/>
        <v>Black Hills Power Inc_WY</v>
      </c>
      <c r="L333" s="45" t="str">
        <f t="shared" si="17"/>
        <v>Black Hills Power, Inc._WY</v>
      </c>
      <c r="M333" s="45" t="s">
        <v>1317</v>
      </c>
      <c r="N333" s="45">
        <v>0</v>
      </c>
      <c r="O333" s="45">
        <v>577</v>
      </c>
      <c r="P333" s="45">
        <v>8</v>
      </c>
      <c r="Q333" s="45">
        <v>2100</v>
      </c>
      <c r="R333" s="45">
        <v>0</v>
      </c>
      <c r="S333" s="45">
        <v>26676</v>
      </c>
      <c r="T333" s="45">
        <v>115303</v>
      </c>
      <c r="U333" s="45">
        <v>22338</v>
      </c>
      <c r="V333" s="45">
        <v>0</v>
      </c>
      <c r="W333" s="45">
        <v>8.19</v>
      </c>
      <c r="X333" s="45">
        <v>5.1100000000000003</v>
      </c>
      <c r="Y333" s="45">
        <v>7.55</v>
      </c>
      <c r="Z333" s="46">
        <v>40599.599999999999</v>
      </c>
      <c r="AA333" s="46">
        <v>72518.580836686902</v>
      </c>
      <c r="AB333" s="47">
        <f>_xlfn.XLOOKUP($F333,Main_OG!$D$1:$D$766,Main_OG!AJ$1:AJ$766,"")</f>
        <v>51084784</v>
      </c>
      <c r="AC333" s="47">
        <f>_xlfn.XLOOKUP($F333,Main_OG!$D$1:$D$766,Main_OG!AK$1:AK$766,"")</f>
        <v>182864</v>
      </c>
      <c r="AD333" s="47">
        <f>_xlfn.XLOOKUP($F333,Main_OG!$D$1:$D$766,Main_OG!AL$1:AL$766,"")</f>
        <v>6517656</v>
      </c>
      <c r="AE333" s="47">
        <f>_xlfn.XLOOKUP($F333,Main_OG!$D$1:$D$766,Main_OG!AM$1:AM$766,"")</f>
        <v>0</v>
      </c>
      <c r="AF333" s="48">
        <f>_xlfn.XLOOKUP($F333,Main_OG!$D$1:$D$766,Main_OG!Z$1:Z$766,"")</f>
        <v>0</v>
      </c>
      <c r="AG333" s="48">
        <f>_xlfn.XLOOKUP($F333,Main_OG!$D$1:$D$766,Main_OG!AA$1:AA$766,"")</f>
        <v>2.2743975091886082</v>
      </c>
      <c r="AH333" s="48">
        <f>_xlfn.XLOOKUP($F333,Main_OG!$D$1:$D$766,Main_OG!AB$1:AB$766,"")</f>
        <v>14.07</v>
      </c>
      <c r="AI333" s="48">
        <f>_xlfn.XLOOKUP($F333,Main_OG!$D$1:$D$766,Main_OG!AC$1:AC$766,"")</f>
        <v>4.9000000000000004</v>
      </c>
      <c r="AJ333" s="48">
        <f>_xlfn.XLOOKUP($F333,Main_OG!$D$1:$D$766,Main_OG!AD$1:AD$766,"")</f>
        <v>0.68314474405108627</v>
      </c>
    </row>
    <row r="334" spans="2:36" x14ac:dyDescent="0.35">
      <c r="B334" s="36" t="s">
        <v>1305</v>
      </c>
      <c r="C334" s="45" t="s">
        <v>858</v>
      </c>
      <c r="D334" s="45" t="s">
        <v>4348</v>
      </c>
      <c r="E334" s="36" t="s">
        <v>4488</v>
      </c>
      <c r="F334" s="36" t="str">
        <f t="shared" si="15"/>
        <v>2010_MT</v>
      </c>
      <c r="G334" s="45">
        <v>2010</v>
      </c>
      <c r="H334" s="45">
        <f>_xlfn.XLOOKUP(J334,Main_OG!$B$1:$B$766,Main_OG!$O$1:$O$766,"")</f>
        <v>0</v>
      </c>
      <c r="I334" s="45">
        <f>_xlfn.XLOOKUP(F334,Main_OG!$D$1:$D$766,Main_OG!$J$1:$J$766,"")</f>
        <v>0</v>
      </c>
      <c r="J334" s="45" t="s">
        <v>858</v>
      </c>
      <c r="K334" s="45" t="str">
        <f t="shared" si="16"/>
        <v>Black Hills Power Inc_MT</v>
      </c>
      <c r="L334" s="45" t="str">
        <f t="shared" si="17"/>
        <v>Black Hills Power, Inc._MT</v>
      </c>
      <c r="M334" s="45" t="s">
        <v>1318</v>
      </c>
      <c r="N334" s="45">
        <v>0</v>
      </c>
      <c r="O334" s="45">
        <v>21</v>
      </c>
      <c r="P334" s="45">
        <v>2</v>
      </c>
      <c r="Q334" s="45">
        <v>13</v>
      </c>
      <c r="R334" s="45">
        <v>0</v>
      </c>
      <c r="S334" s="45">
        <v>595</v>
      </c>
      <c r="T334" s="45">
        <v>48953</v>
      </c>
      <c r="U334" s="45">
        <v>94</v>
      </c>
      <c r="V334" s="45">
        <v>0</v>
      </c>
      <c r="W334" s="45">
        <v>9.3800000000000008</v>
      </c>
      <c r="X334" s="45">
        <v>4.96</v>
      </c>
      <c r="Y334" s="45">
        <v>8.09</v>
      </c>
      <c r="Z334" s="46">
        <v>42469.8</v>
      </c>
      <c r="AA334" s="46">
        <v>42867.178746984544</v>
      </c>
      <c r="AB334" s="47">
        <f>_xlfn.XLOOKUP($F334,Main_OG!$D$1:$D$766,Main_OG!AJ$1:AJ$766,"")</f>
        <v>24010412</v>
      </c>
      <c r="AC334" s="47">
        <f>_xlfn.XLOOKUP($F334,Main_OG!$D$1:$D$766,Main_OG!AK$1:AK$766,"")</f>
        <v>1555752</v>
      </c>
      <c r="AD334" s="47">
        <f>_xlfn.XLOOKUP($F334,Main_OG!$D$1:$D$766,Main_OG!AL$1:AL$766,"")</f>
        <v>1453602</v>
      </c>
      <c r="AE334" s="47">
        <f>_xlfn.XLOOKUP($F334,Main_OG!$D$1:$D$766,Main_OG!AM$1:AM$766,"")</f>
        <v>0</v>
      </c>
      <c r="AF334" s="48">
        <f>_xlfn.XLOOKUP($F334,Main_OG!$D$1:$D$766,Main_OG!Z$1:Z$766,"")</f>
        <v>0</v>
      </c>
      <c r="AG334" s="48">
        <f>_xlfn.XLOOKUP($F334,Main_OG!$D$1:$D$766,Main_OG!AA$1:AA$766,"")</f>
        <v>1.41</v>
      </c>
      <c r="AH334" s="48">
        <f>_xlfn.XLOOKUP($F334,Main_OG!$D$1:$D$766,Main_OG!AB$1:AB$766,"")</f>
        <v>15.01</v>
      </c>
      <c r="AI334" s="48">
        <f>_xlfn.XLOOKUP($F334,Main_OG!$D$1:$D$766,Main_OG!AC$1:AC$766,"")</f>
        <v>4.9924248044436963</v>
      </c>
      <c r="AJ334" s="48">
        <f>_xlfn.XLOOKUP($F334,Main_OG!$D$1:$D$766,Main_OG!AD$1:AD$766,"")</f>
        <v>0.70992248279802228</v>
      </c>
    </row>
    <row r="335" spans="2:36" x14ac:dyDescent="0.35">
      <c r="B335" s="36" t="s">
        <v>1305</v>
      </c>
      <c r="C335" s="45" t="s">
        <v>847</v>
      </c>
      <c r="D335" s="45" t="s">
        <v>4348</v>
      </c>
      <c r="E335" s="36" t="s">
        <v>4488</v>
      </c>
      <c r="F335" s="36" t="str">
        <f t="shared" si="15"/>
        <v>2010_SD</v>
      </c>
      <c r="G335" s="45">
        <v>2010</v>
      </c>
      <c r="H335" s="45">
        <f>_xlfn.XLOOKUP(J335,Main_OG!$B$1:$B$766,Main_OG!$O$1:$O$766,"")</f>
        <v>0</v>
      </c>
      <c r="I335" s="45">
        <f>_xlfn.XLOOKUP(F335,Main_OG!$D$1:$D$766,Main_OG!$J$1:$J$766,"")</f>
        <v>0</v>
      </c>
      <c r="J335" s="45" t="s">
        <v>847</v>
      </c>
      <c r="K335" s="45" t="str">
        <f t="shared" si="16"/>
        <v>Black Hills Power Inc_SD</v>
      </c>
      <c r="L335" s="45" t="str">
        <f t="shared" si="17"/>
        <v>Black Hills Power, Inc._SD</v>
      </c>
      <c r="M335" s="45" t="s">
        <v>1319</v>
      </c>
      <c r="N335" s="45">
        <v>0</v>
      </c>
      <c r="O335" s="45">
        <v>11909</v>
      </c>
      <c r="P335" s="45">
        <v>29</v>
      </c>
      <c r="Q335" s="45">
        <v>52556</v>
      </c>
      <c r="R335" s="45">
        <v>0</v>
      </c>
      <c r="S335" s="45">
        <v>720009</v>
      </c>
      <c r="T335" s="45">
        <v>205909</v>
      </c>
      <c r="U335" s="45">
        <v>513084</v>
      </c>
      <c r="V335" s="45">
        <v>0</v>
      </c>
      <c r="W335" s="45">
        <v>9.2100000000000009</v>
      </c>
      <c r="X335" s="45">
        <v>6.19</v>
      </c>
      <c r="Y335" s="45">
        <v>9.8800000000000008</v>
      </c>
      <c r="Z335" s="46">
        <v>44810.7</v>
      </c>
      <c r="AA335" s="46">
        <v>54902.088109062439</v>
      </c>
      <c r="AB335" s="47">
        <f>_xlfn.XLOOKUP($F335,Main_OG!$D$1:$D$766,Main_OG!AJ$1:AJ$766,"")</f>
        <v>4327706</v>
      </c>
      <c r="AC335" s="47">
        <f>_xlfn.XLOOKUP($F335,Main_OG!$D$1:$D$766,Main_OG!AK$1:AK$766,"")</f>
        <v>36138</v>
      </c>
      <c r="AD335" s="47">
        <f>_xlfn.XLOOKUP($F335,Main_OG!$D$1:$D$766,Main_OG!AL$1:AL$766,"")</f>
        <v>3199442</v>
      </c>
      <c r="AE335" s="47">
        <f>_xlfn.XLOOKUP($F335,Main_OG!$D$1:$D$766,Main_OG!AM$1:AM$766,"")</f>
        <v>0</v>
      </c>
      <c r="AF335" s="48">
        <f>_xlfn.XLOOKUP($F335,Main_OG!$D$1:$D$766,Main_OG!Z$1:Z$766,"")</f>
        <v>0</v>
      </c>
      <c r="AG335" s="48">
        <f>_xlfn.XLOOKUP($F335,Main_OG!$D$1:$D$766,Main_OG!AA$1:AA$766,"")</f>
        <v>1.95</v>
      </c>
      <c r="AH335" s="48">
        <f>_xlfn.XLOOKUP($F335,Main_OG!$D$1:$D$766,Main_OG!AB$1:AB$766,"")</f>
        <v>18.100000000000001</v>
      </c>
      <c r="AI335" s="48">
        <f>_xlfn.XLOOKUP($F335,Main_OG!$D$1:$D$766,Main_OG!AC$1:AC$766,"")</f>
        <v>5.46</v>
      </c>
      <c r="AJ335" s="48">
        <f>_xlfn.XLOOKUP($F335,Main_OG!$D$1:$D$766,Main_OG!AD$1:AD$766,"")</f>
        <v>0.70992248279802228</v>
      </c>
    </row>
    <row r="336" spans="2:36" x14ac:dyDescent="0.35">
      <c r="B336" s="36" t="s">
        <v>1305</v>
      </c>
      <c r="C336" s="45" t="s">
        <v>886</v>
      </c>
      <c r="D336" s="45" t="s">
        <v>4348</v>
      </c>
      <c r="E336" s="36" t="s">
        <v>4488</v>
      </c>
      <c r="F336" s="36" t="str">
        <f t="shared" si="15"/>
        <v>2010_WY</v>
      </c>
      <c r="G336" s="45">
        <v>2010</v>
      </c>
      <c r="H336" s="45">
        <f>_xlfn.XLOOKUP(J336,Main_OG!$B$1:$B$766,Main_OG!$O$1:$O$766,"")</f>
        <v>0</v>
      </c>
      <c r="I336" s="45">
        <f>_xlfn.XLOOKUP(F336,Main_OG!$D$1:$D$766,Main_OG!$J$1:$J$766,"")</f>
        <v>0</v>
      </c>
      <c r="J336" s="45" t="s">
        <v>886</v>
      </c>
      <c r="K336" s="45" t="str">
        <f t="shared" si="16"/>
        <v>Black Hills Power Inc_WY</v>
      </c>
      <c r="L336" s="45" t="str">
        <f t="shared" si="17"/>
        <v>Black Hills Power, Inc._WY</v>
      </c>
      <c r="M336" s="45" t="s">
        <v>1320</v>
      </c>
      <c r="N336" s="45">
        <v>0</v>
      </c>
      <c r="O336" s="45">
        <v>581</v>
      </c>
      <c r="P336" s="45">
        <v>9</v>
      </c>
      <c r="Q336" s="45">
        <v>2118</v>
      </c>
      <c r="R336" s="45">
        <v>0</v>
      </c>
      <c r="S336" s="45">
        <v>25662</v>
      </c>
      <c r="T336" s="45">
        <v>114014</v>
      </c>
      <c r="U336" s="45">
        <v>22235</v>
      </c>
      <c r="V336" s="45">
        <v>0</v>
      </c>
      <c r="W336" s="45">
        <v>9.49</v>
      </c>
      <c r="X336" s="45">
        <v>6.27</v>
      </c>
      <c r="Y336" s="45">
        <v>8.67</v>
      </c>
      <c r="Z336" s="46">
        <v>39135.800000000003</v>
      </c>
      <c r="AA336" s="46">
        <v>69324.448081681956</v>
      </c>
      <c r="AB336" s="47">
        <f>_xlfn.XLOOKUP($F336,Main_OG!$D$1:$D$766,Main_OG!AJ$1:AJ$766,"")</f>
        <v>52290970</v>
      </c>
      <c r="AC336" s="47">
        <f>_xlfn.XLOOKUP($F336,Main_OG!$D$1:$D$766,Main_OG!AK$1:AK$766,"")</f>
        <v>208282</v>
      </c>
      <c r="AD336" s="47">
        <f>_xlfn.XLOOKUP($F336,Main_OG!$D$1:$D$766,Main_OG!AL$1:AL$766,"")</f>
        <v>5669332</v>
      </c>
      <c r="AE336" s="47">
        <f>_xlfn.XLOOKUP($F336,Main_OG!$D$1:$D$766,Main_OG!AM$1:AM$766,"")</f>
        <v>0</v>
      </c>
      <c r="AF336" s="48">
        <f>_xlfn.XLOOKUP($F336,Main_OG!$D$1:$D$766,Main_OG!Z$1:Z$766,"")</f>
        <v>0</v>
      </c>
      <c r="AG336" s="48">
        <f>_xlfn.XLOOKUP($F336,Main_OG!$D$1:$D$766,Main_OG!AA$1:AA$766,"")</f>
        <v>1.29</v>
      </c>
      <c r="AH336" s="48">
        <f>_xlfn.XLOOKUP($F336,Main_OG!$D$1:$D$766,Main_OG!AB$1:AB$766,"")</f>
        <v>17.36</v>
      </c>
      <c r="AI336" s="48">
        <f>_xlfn.XLOOKUP($F336,Main_OG!$D$1:$D$766,Main_OG!AC$1:AC$766,"")</f>
        <v>5.67</v>
      </c>
      <c r="AJ336" s="48">
        <f>_xlfn.XLOOKUP($F336,Main_OG!$D$1:$D$766,Main_OG!AD$1:AD$766,"")</f>
        <v>0.70992248279802228</v>
      </c>
    </row>
    <row r="337" spans="2:36" x14ac:dyDescent="0.35">
      <c r="B337" s="36" t="s">
        <v>1305</v>
      </c>
      <c r="C337" s="45" t="s">
        <v>858</v>
      </c>
      <c r="D337" s="45" t="s">
        <v>4348</v>
      </c>
      <c r="E337" s="36" t="s">
        <v>4488</v>
      </c>
      <c r="F337" s="36" t="str">
        <f t="shared" si="15"/>
        <v>2011_MT</v>
      </c>
      <c r="G337" s="45">
        <v>2011</v>
      </c>
      <c r="H337" s="45">
        <f>_xlfn.XLOOKUP(J337,Main_OG!$B$1:$B$766,Main_OG!$O$1:$O$766,"")</f>
        <v>0</v>
      </c>
      <c r="I337" s="45">
        <f>_xlfn.XLOOKUP(F337,Main_OG!$D$1:$D$766,Main_OG!$J$1:$J$766,"")</f>
        <v>0</v>
      </c>
      <c r="J337" s="45" t="s">
        <v>858</v>
      </c>
      <c r="K337" s="45" t="str">
        <f t="shared" si="16"/>
        <v>Black Hills Power Inc_MT</v>
      </c>
      <c r="L337" s="45" t="str">
        <f t="shared" si="17"/>
        <v>Black Hills Power, Inc._MT</v>
      </c>
      <c r="M337" s="45" t="s">
        <v>1321</v>
      </c>
      <c r="N337" s="45">
        <v>0</v>
      </c>
      <c r="O337" s="45">
        <v>20</v>
      </c>
      <c r="P337" s="45">
        <v>2</v>
      </c>
      <c r="Q337" s="45">
        <v>13</v>
      </c>
      <c r="R337" s="45">
        <v>0</v>
      </c>
      <c r="S337" s="45">
        <v>414</v>
      </c>
      <c r="T337" s="45">
        <v>50324</v>
      </c>
      <c r="U337" s="45">
        <v>82</v>
      </c>
      <c r="V337" s="45">
        <v>0</v>
      </c>
      <c r="W337" s="45">
        <v>10.119999999999999</v>
      </c>
      <c r="X337" s="45">
        <v>4.78</v>
      </c>
      <c r="Y337" s="45">
        <v>8.17</v>
      </c>
      <c r="Z337" s="46">
        <v>43532.2</v>
      </c>
      <c r="AA337" s="46">
        <v>43640.515760116607</v>
      </c>
      <c r="AB337" s="47">
        <f>_xlfn.XLOOKUP($F337,Main_OG!$D$1:$D$766,Main_OG!AJ$1:AJ$766,"")</f>
        <v>19544322</v>
      </c>
      <c r="AC337" s="47">
        <f>_xlfn.XLOOKUP($F337,Main_OG!$D$1:$D$766,Main_OG!AK$1:AK$766,"")</f>
        <v>1756066</v>
      </c>
      <c r="AD337" s="47">
        <f>_xlfn.XLOOKUP($F337,Main_OG!$D$1:$D$766,Main_OG!AL$1:AL$766,"")</f>
        <v>9361544</v>
      </c>
      <c r="AE337" s="47">
        <f>_xlfn.XLOOKUP($F337,Main_OG!$D$1:$D$766,Main_OG!AM$1:AM$766,"")</f>
        <v>0</v>
      </c>
      <c r="AF337" s="48">
        <f>_xlfn.XLOOKUP($F337,Main_OG!$D$1:$D$766,Main_OG!Z$1:Z$766,"")</f>
        <v>0</v>
      </c>
      <c r="AG337" s="48">
        <f>_xlfn.XLOOKUP($F337,Main_OG!$D$1:$D$766,Main_OG!AA$1:AA$766,"")</f>
        <v>2.3089180475565318</v>
      </c>
      <c r="AH337" s="48">
        <f>_xlfn.XLOOKUP($F337,Main_OG!$D$1:$D$766,Main_OG!AB$1:AB$766,"")</f>
        <v>20.48</v>
      </c>
      <c r="AI337" s="48">
        <f>_xlfn.XLOOKUP($F337,Main_OG!$D$1:$D$766,Main_OG!AC$1:AC$766,"")</f>
        <v>4.1500000000000004</v>
      </c>
      <c r="AJ337" s="48">
        <f>_xlfn.XLOOKUP($F337,Main_OG!$D$1:$D$766,Main_OG!AD$1:AD$766,"")</f>
        <v>0.75949643062398253</v>
      </c>
    </row>
    <row r="338" spans="2:36" x14ac:dyDescent="0.35">
      <c r="B338" s="36" t="s">
        <v>1305</v>
      </c>
      <c r="C338" s="45" t="s">
        <v>847</v>
      </c>
      <c r="D338" s="45" t="s">
        <v>4348</v>
      </c>
      <c r="E338" s="36" t="s">
        <v>4488</v>
      </c>
      <c r="F338" s="36" t="str">
        <f t="shared" si="15"/>
        <v>2011_SD</v>
      </c>
      <c r="G338" s="45">
        <v>2011</v>
      </c>
      <c r="H338" s="45">
        <f>_xlfn.XLOOKUP(J338,Main_OG!$B$1:$B$766,Main_OG!$O$1:$O$766,"")</f>
        <v>0</v>
      </c>
      <c r="I338" s="45">
        <f>_xlfn.XLOOKUP(F338,Main_OG!$D$1:$D$766,Main_OG!$J$1:$J$766,"")</f>
        <v>0</v>
      </c>
      <c r="J338" s="45" t="s">
        <v>847</v>
      </c>
      <c r="K338" s="45" t="str">
        <f t="shared" si="16"/>
        <v>Black Hills Power Inc_SD</v>
      </c>
      <c r="L338" s="45" t="str">
        <f t="shared" si="17"/>
        <v>Black Hills Power, Inc._SD</v>
      </c>
      <c r="M338" s="45" t="s">
        <v>1322</v>
      </c>
      <c r="N338" s="45">
        <v>0</v>
      </c>
      <c r="O338" s="45">
        <v>13800</v>
      </c>
      <c r="P338" s="45">
        <v>32</v>
      </c>
      <c r="Q338" s="45">
        <v>53914</v>
      </c>
      <c r="R338" s="45">
        <v>0</v>
      </c>
      <c r="S338" s="45">
        <v>727205</v>
      </c>
      <c r="T338" s="45">
        <v>224682</v>
      </c>
      <c r="U338" s="45">
        <v>526915</v>
      </c>
      <c r="V338" s="45">
        <v>0</v>
      </c>
      <c r="W338" s="45">
        <v>9.57</v>
      </c>
      <c r="X338" s="45">
        <v>6.27</v>
      </c>
      <c r="Y338" s="45">
        <v>10.46</v>
      </c>
      <c r="Z338" s="46">
        <v>47630.3</v>
      </c>
      <c r="AA338" s="46">
        <v>57822.006943938621</v>
      </c>
      <c r="AB338" s="47">
        <f>_xlfn.XLOOKUP($F338,Main_OG!$D$1:$D$766,Main_OG!AJ$1:AJ$766,"")</f>
        <v>3535904</v>
      </c>
      <c r="AC338" s="47">
        <f>_xlfn.XLOOKUP($F338,Main_OG!$D$1:$D$766,Main_OG!AK$1:AK$766,"")</f>
        <v>41882</v>
      </c>
      <c r="AD338" s="47">
        <f>_xlfn.XLOOKUP($F338,Main_OG!$D$1:$D$766,Main_OG!AL$1:AL$766,"")</f>
        <v>3178016</v>
      </c>
      <c r="AE338" s="47">
        <f>_xlfn.XLOOKUP($F338,Main_OG!$D$1:$D$766,Main_OG!AM$1:AM$766,"")</f>
        <v>0</v>
      </c>
      <c r="AF338" s="48">
        <f>_xlfn.XLOOKUP($F338,Main_OG!$D$1:$D$766,Main_OG!Z$1:Z$766,"")</f>
        <v>0</v>
      </c>
      <c r="AG338" s="48">
        <f>_xlfn.XLOOKUP($F338,Main_OG!$D$1:$D$766,Main_OG!AA$1:AA$766,"")</f>
        <v>2.09</v>
      </c>
      <c r="AH338" s="48">
        <f>_xlfn.XLOOKUP($F338,Main_OG!$D$1:$D$766,Main_OG!AB$1:AB$766,"")</f>
        <v>22.758921780738341</v>
      </c>
      <c r="AI338" s="48">
        <f>_xlfn.XLOOKUP($F338,Main_OG!$D$1:$D$766,Main_OG!AC$1:AC$766,"")</f>
        <v>4.6524343752411106</v>
      </c>
      <c r="AJ338" s="48">
        <f>_xlfn.XLOOKUP($F338,Main_OG!$D$1:$D$766,Main_OG!AD$1:AD$766,"")</f>
        <v>0.75949643062398253</v>
      </c>
    </row>
    <row r="339" spans="2:36" x14ac:dyDescent="0.35">
      <c r="B339" s="36" t="s">
        <v>1305</v>
      </c>
      <c r="C339" s="45" t="s">
        <v>886</v>
      </c>
      <c r="D339" s="45" t="s">
        <v>4348</v>
      </c>
      <c r="E339" s="36" t="s">
        <v>4488</v>
      </c>
      <c r="F339" s="36" t="str">
        <f t="shared" si="15"/>
        <v>2011_WY</v>
      </c>
      <c r="G339" s="45">
        <v>2011</v>
      </c>
      <c r="H339" s="45">
        <f>_xlfn.XLOOKUP(J339,Main_OG!$B$1:$B$766,Main_OG!$O$1:$O$766,"")</f>
        <v>0</v>
      </c>
      <c r="I339" s="45">
        <f>_xlfn.XLOOKUP(F339,Main_OG!$D$1:$D$766,Main_OG!$J$1:$J$766,"")</f>
        <v>0</v>
      </c>
      <c r="J339" s="45" t="s">
        <v>886</v>
      </c>
      <c r="K339" s="45" t="str">
        <f t="shared" si="16"/>
        <v>Black Hills Power Inc_WY</v>
      </c>
      <c r="L339" s="45" t="str">
        <f t="shared" si="17"/>
        <v>Black Hills Power, Inc._WY</v>
      </c>
      <c r="M339" s="45" t="s">
        <v>1323</v>
      </c>
      <c r="N339" s="45">
        <v>0</v>
      </c>
      <c r="O339" s="45">
        <v>677</v>
      </c>
      <c r="P339" s="45">
        <v>11</v>
      </c>
      <c r="Q339" s="45">
        <v>2180</v>
      </c>
      <c r="R339" s="45">
        <v>0</v>
      </c>
      <c r="S339" s="45">
        <v>25147</v>
      </c>
      <c r="T339" s="45">
        <v>130754</v>
      </c>
      <c r="U339" s="45">
        <v>22797</v>
      </c>
      <c r="V339" s="45">
        <v>0</v>
      </c>
      <c r="W339" s="45">
        <v>10.54</v>
      </c>
      <c r="X339" s="45">
        <v>6.75</v>
      </c>
      <c r="Y339" s="45">
        <v>9.76</v>
      </c>
      <c r="Z339" s="46">
        <v>38929.800000000003</v>
      </c>
      <c r="AA339" s="46">
        <v>68599.854447030884</v>
      </c>
      <c r="AB339" s="47">
        <f>_xlfn.XLOOKUP($F339,Main_OG!$D$1:$D$766,Main_OG!AJ$1:AJ$766,"")</f>
        <v>50626282</v>
      </c>
      <c r="AC339" s="47">
        <f>_xlfn.XLOOKUP($F339,Main_OG!$D$1:$D$766,Main_OG!AK$1:AK$766,"")</f>
        <v>214548</v>
      </c>
      <c r="AD339" s="47">
        <f>_xlfn.XLOOKUP($F339,Main_OG!$D$1:$D$766,Main_OG!AL$1:AL$766,"")</f>
        <v>5857650</v>
      </c>
      <c r="AE339" s="47">
        <f>_xlfn.XLOOKUP($F339,Main_OG!$D$1:$D$766,Main_OG!AM$1:AM$766,"")</f>
        <v>0</v>
      </c>
      <c r="AF339" s="48">
        <f>_xlfn.XLOOKUP($F339,Main_OG!$D$1:$D$766,Main_OG!Z$1:Z$766,"")</f>
        <v>0</v>
      </c>
      <c r="AG339" s="48">
        <f>_xlfn.XLOOKUP($F339,Main_OG!$D$1:$D$766,Main_OG!AA$1:AA$766,"")</f>
        <v>2.3089180475565318</v>
      </c>
      <c r="AH339" s="48">
        <f>_xlfn.XLOOKUP($F339,Main_OG!$D$1:$D$766,Main_OG!AB$1:AB$766,"")</f>
        <v>22.758921780738341</v>
      </c>
      <c r="AI339" s="48">
        <f>_xlfn.XLOOKUP($F339,Main_OG!$D$1:$D$766,Main_OG!AC$1:AC$766,"")</f>
        <v>4.6524343752411106</v>
      </c>
      <c r="AJ339" s="48">
        <f>_xlfn.XLOOKUP($F339,Main_OG!$D$1:$D$766,Main_OG!AD$1:AD$766,"")</f>
        <v>0.75949643062398253</v>
      </c>
    </row>
    <row r="340" spans="2:36" x14ac:dyDescent="0.35">
      <c r="B340" s="36" t="s">
        <v>1305</v>
      </c>
      <c r="C340" s="45" t="s">
        <v>858</v>
      </c>
      <c r="D340" s="45" t="s">
        <v>4348</v>
      </c>
      <c r="E340" s="36" t="s">
        <v>4488</v>
      </c>
      <c r="F340" s="36" t="str">
        <f t="shared" si="15"/>
        <v>2012_MT</v>
      </c>
      <c r="G340" s="45">
        <v>2012</v>
      </c>
      <c r="H340" s="45">
        <f>_xlfn.XLOOKUP(J340,Main_OG!$B$1:$B$766,Main_OG!$O$1:$O$766,"")</f>
        <v>0</v>
      </c>
      <c r="I340" s="45">
        <f>_xlfn.XLOOKUP(F340,Main_OG!$D$1:$D$766,Main_OG!$J$1:$J$766,"")</f>
        <v>0</v>
      </c>
      <c r="J340" s="45" t="s">
        <v>858</v>
      </c>
      <c r="K340" s="45" t="str">
        <f t="shared" si="16"/>
        <v>Black Hills Power Inc_MT</v>
      </c>
      <c r="L340" s="45" t="str">
        <f t="shared" si="17"/>
        <v>Black Hills Power, Inc._MT</v>
      </c>
      <c r="M340" s="45" t="s">
        <v>1324</v>
      </c>
      <c r="N340" s="45">
        <v>0</v>
      </c>
      <c r="O340" s="45">
        <v>20</v>
      </c>
      <c r="P340" s="45">
        <v>3</v>
      </c>
      <c r="Q340" s="45">
        <v>12</v>
      </c>
      <c r="R340" s="45">
        <v>0</v>
      </c>
      <c r="S340" s="45">
        <v>1519</v>
      </c>
      <c r="T340" s="45">
        <v>48328</v>
      </c>
      <c r="U340" s="45">
        <v>61</v>
      </c>
      <c r="V340" s="45">
        <v>0</v>
      </c>
      <c r="W340" s="45">
        <v>7.5246873000000001</v>
      </c>
      <c r="X340" s="45">
        <v>5.0999420999999998</v>
      </c>
      <c r="Y340" s="45">
        <v>8.5245902000000005</v>
      </c>
      <c r="Z340" s="46">
        <v>44329.1</v>
      </c>
      <c r="AA340" s="46">
        <v>44145.103209821464</v>
      </c>
      <c r="AB340" s="47">
        <f>_xlfn.XLOOKUP($F340,Main_OG!$D$1:$D$766,Main_OG!AJ$1:AJ$766,"")</f>
        <v>18128922</v>
      </c>
      <c r="AC340" s="47">
        <f>_xlfn.XLOOKUP($F340,Main_OG!$D$1:$D$766,Main_OG!AK$1:AK$766,"")</f>
        <v>1779144</v>
      </c>
      <c r="AD340" s="47">
        <f>_xlfn.XLOOKUP($F340,Main_OG!$D$1:$D$766,Main_OG!AL$1:AL$766,"")</f>
        <v>10739166</v>
      </c>
      <c r="AE340" s="47">
        <f>_xlfn.XLOOKUP($F340,Main_OG!$D$1:$D$766,Main_OG!AM$1:AM$766,"")</f>
        <v>0</v>
      </c>
      <c r="AF340" s="48">
        <f>_xlfn.XLOOKUP($F340,Main_OG!$D$1:$D$766,Main_OG!Z$1:Z$766,"")</f>
        <v>0</v>
      </c>
      <c r="AG340" s="48">
        <f>_xlfn.XLOOKUP($F340,Main_OG!$D$1:$D$766,Main_OG!AA$1:AA$766,"")</f>
        <v>2.324237813104427</v>
      </c>
      <c r="AH340" s="48">
        <f>_xlfn.XLOOKUP($F340,Main_OG!$D$1:$D$766,Main_OG!AB$1:AB$766,"")</f>
        <v>23.49195884567845</v>
      </c>
      <c r="AI340" s="48">
        <f>_xlfn.XLOOKUP($F340,Main_OG!$D$1:$D$766,Main_OG!AC$1:AC$766,"")</f>
        <v>3.503818060367514</v>
      </c>
      <c r="AJ340" s="48">
        <f>_xlfn.XLOOKUP($F340,Main_OG!$D$1:$D$766,Main_OG!AD$1:AD$766,"")</f>
        <v>0.75442193202762442</v>
      </c>
    </row>
    <row r="341" spans="2:36" x14ac:dyDescent="0.35">
      <c r="B341" s="36" t="s">
        <v>1305</v>
      </c>
      <c r="C341" s="45" t="s">
        <v>847</v>
      </c>
      <c r="D341" s="45" t="s">
        <v>4348</v>
      </c>
      <c r="E341" s="36" t="s">
        <v>4488</v>
      </c>
      <c r="F341" s="36" t="str">
        <f t="shared" si="15"/>
        <v>2012_SD</v>
      </c>
      <c r="G341" s="45">
        <v>2012</v>
      </c>
      <c r="H341" s="45">
        <f>_xlfn.XLOOKUP(J341,Main_OG!$B$1:$B$766,Main_OG!$O$1:$O$766,"")</f>
        <v>0</v>
      </c>
      <c r="I341" s="45">
        <f>_xlfn.XLOOKUP(F341,Main_OG!$D$1:$D$766,Main_OG!$J$1:$J$766,"")</f>
        <v>0</v>
      </c>
      <c r="J341" s="45" t="s">
        <v>847</v>
      </c>
      <c r="K341" s="45" t="str">
        <f t="shared" si="16"/>
        <v>Black Hills Power Inc_SD</v>
      </c>
      <c r="L341" s="45" t="str">
        <f t="shared" si="17"/>
        <v>Black Hills Power, Inc._SD</v>
      </c>
      <c r="M341" s="45" t="s">
        <v>1325</v>
      </c>
      <c r="N341" s="45">
        <v>0</v>
      </c>
      <c r="O341" s="45">
        <v>13906</v>
      </c>
      <c r="P341" s="45">
        <v>33</v>
      </c>
      <c r="Q341" s="45">
        <v>54161</v>
      </c>
      <c r="R341" s="45">
        <v>0</v>
      </c>
      <c r="S341" s="45">
        <v>732496</v>
      </c>
      <c r="T341" s="45">
        <v>240094</v>
      </c>
      <c r="U341" s="45">
        <v>508911</v>
      </c>
      <c r="V341" s="45">
        <v>0</v>
      </c>
      <c r="W341" s="45">
        <v>9.7340462999999993</v>
      </c>
      <c r="X341" s="45">
        <v>6.1848276000000002</v>
      </c>
      <c r="Y341" s="45">
        <v>10.777169000000001</v>
      </c>
      <c r="Z341" s="46">
        <v>48653.9</v>
      </c>
      <c r="AA341" s="46">
        <v>58347.874160979256</v>
      </c>
      <c r="AB341" s="47">
        <f>_xlfn.XLOOKUP($F341,Main_OG!$D$1:$D$766,Main_OG!AJ$1:AJ$766,"")</f>
        <v>3900284</v>
      </c>
      <c r="AC341" s="47">
        <f>_xlfn.XLOOKUP($F341,Main_OG!$D$1:$D$766,Main_OG!AK$1:AK$766,"")</f>
        <v>35202</v>
      </c>
      <c r="AD341" s="47">
        <f>_xlfn.XLOOKUP($F341,Main_OG!$D$1:$D$766,Main_OG!AL$1:AL$766,"")</f>
        <v>4929716</v>
      </c>
      <c r="AE341" s="47">
        <f>_xlfn.XLOOKUP($F341,Main_OG!$D$1:$D$766,Main_OG!AM$1:AM$766,"")</f>
        <v>0</v>
      </c>
      <c r="AF341" s="48">
        <f>_xlfn.XLOOKUP($F341,Main_OG!$D$1:$D$766,Main_OG!Z$1:Z$766,"")</f>
        <v>0</v>
      </c>
      <c r="AG341" s="48">
        <f>_xlfn.XLOOKUP($F341,Main_OG!$D$1:$D$766,Main_OG!AA$1:AA$766,"")</f>
        <v>2.324237813104427</v>
      </c>
      <c r="AH341" s="48">
        <f>_xlfn.XLOOKUP($F341,Main_OG!$D$1:$D$766,Main_OG!AB$1:AB$766,"")</f>
        <v>23.49195884567845</v>
      </c>
      <c r="AI341" s="48">
        <f>_xlfn.XLOOKUP($F341,Main_OG!$D$1:$D$766,Main_OG!AC$1:AC$766,"")</f>
        <v>3.45</v>
      </c>
      <c r="AJ341" s="48">
        <f>_xlfn.XLOOKUP($F341,Main_OG!$D$1:$D$766,Main_OG!AD$1:AD$766,"")</f>
        <v>0.75442193202762442</v>
      </c>
    </row>
    <row r="342" spans="2:36" x14ac:dyDescent="0.35">
      <c r="B342" s="36" t="s">
        <v>1305</v>
      </c>
      <c r="C342" s="45" t="s">
        <v>886</v>
      </c>
      <c r="D342" s="45" t="s">
        <v>4348</v>
      </c>
      <c r="E342" s="36" t="s">
        <v>4488</v>
      </c>
      <c r="F342" s="36" t="str">
        <f t="shared" si="15"/>
        <v>2012_WY</v>
      </c>
      <c r="G342" s="45">
        <v>2012</v>
      </c>
      <c r="H342" s="45">
        <f>_xlfn.XLOOKUP(J342,Main_OG!$B$1:$B$766,Main_OG!$O$1:$O$766,"")</f>
        <v>0</v>
      </c>
      <c r="I342" s="45">
        <f>_xlfn.XLOOKUP(F342,Main_OG!$D$1:$D$766,Main_OG!$J$1:$J$766,"")</f>
        <v>0</v>
      </c>
      <c r="J342" s="45" t="s">
        <v>886</v>
      </c>
      <c r="K342" s="45" t="str">
        <f t="shared" si="16"/>
        <v>Black Hills Power Inc_WY</v>
      </c>
      <c r="L342" s="45" t="str">
        <f t="shared" si="17"/>
        <v>Black Hills Power, Inc._WY</v>
      </c>
      <c r="M342" s="45" t="s">
        <v>1326</v>
      </c>
      <c r="N342" s="45">
        <v>0</v>
      </c>
      <c r="O342" s="45">
        <v>670</v>
      </c>
      <c r="P342" s="45">
        <v>11</v>
      </c>
      <c r="Q342" s="45">
        <v>2170</v>
      </c>
      <c r="R342" s="45">
        <v>0</v>
      </c>
      <c r="S342" s="45">
        <v>31637</v>
      </c>
      <c r="T342" s="45">
        <v>117615</v>
      </c>
      <c r="U342" s="45">
        <v>21794</v>
      </c>
      <c r="V342" s="45">
        <v>0</v>
      </c>
      <c r="W342" s="45">
        <v>10.170054</v>
      </c>
      <c r="X342" s="45">
        <v>6.8367979999999999</v>
      </c>
      <c r="Y342" s="45">
        <v>9.8751949999999997</v>
      </c>
      <c r="Z342" s="46">
        <v>38085</v>
      </c>
      <c r="AA342" s="46">
        <v>66044.574234899148</v>
      </c>
      <c r="AB342" s="47">
        <f>_xlfn.XLOOKUP($F342,Main_OG!$D$1:$D$766,Main_OG!AJ$1:AJ$766,"")</f>
        <v>52898770</v>
      </c>
      <c r="AC342" s="47">
        <f>_xlfn.XLOOKUP($F342,Main_OG!$D$1:$D$766,Main_OG!AK$1:AK$766,"")</f>
        <v>189480</v>
      </c>
      <c r="AD342" s="47">
        <f>_xlfn.XLOOKUP($F342,Main_OG!$D$1:$D$766,Main_OG!AL$1:AL$766,"")</f>
        <v>6670518</v>
      </c>
      <c r="AE342" s="47">
        <f>_xlfn.XLOOKUP($F342,Main_OG!$D$1:$D$766,Main_OG!AM$1:AM$766,"")</f>
        <v>0</v>
      </c>
      <c r="AF342" s="48">
        <f>_xlfn.XLOOKUP($F342,Main_OG!$D$1:$D$766,Main_OG!Z$1:Z$766,"")</f>
        <v>0</v>
      </c>
      <c r="AG342" s="48">
        <f>_xlfn.XLOOKUP($F342,Main_OG!$D$1:$D$766,Main_OG!AA$1:AA$766,"")</f>
        <v>1.45</v>
      </c>
      <c r="AH342" s="48">
        <f>_xlfn.XLOOKUP($F342,Main_OG!$D$1:$D$766,Main_OG!AB$1:AB$766,"")</f>
        <v>23.49195884567845</v>
      </c>
      <c r="AI342" s="48">
        <f>_xlfn.XLOOKUP($F342,Main_OG!$D$1:$D$766,Main_OG!AC$1:AC$766,"")</f>
        <v>5.86</v>
      </c>
      <c r="AJ342" s="48">
        <f>_xlfn.XLOOKUP($F342,Main_OG!$D$1:$D$766,Main_OG!AD$1:AD$766,"")</f>
        <v>0.75442193202762442</v>
      </c>
    </row>
    <row r="343" spans="2:36" x14ac:dyDescent="0.35">
      <c r="B343" s="36" t="s">
        <v>1305</v>
      </c>
      <c r="C343" s="45" t="s">
        <v>858</v>
      </c>
      <c r="D343" s="45" t="s">
        <v>4348</v>
      </c>
      <c r="E343" s="36" t="s">
        <v>4488</v>
      </c>
      <c r="F343" s="36" t="str">
        <f t="shared" si="15"/>
        <v>2013_MT</v>
      </c>
      <c r="G343" s="45">
        <v>2013</v>
      </c>
      <c r="H343" s="45">
        <f>_xlfn.XLOOKUP(J343,Main_OG!$B$1:$B$766,Main_OG!$O$1:$O$766,"")</f>
        <v>0</v>
      </c>
      <c r="I343" s="45">
        <f>_xlfn.XLOOKUP(F343,Main_OG!$D$1:$D$766,Main_OG!$J$1:$J$766,"")</f>
        <v>0</v>
      </c>
      <c r="J343" s="45" t="s">
        <v>858</v>
      </c>
      <c r="K343" s="45" t="str">
        <f t="shared" si="16"/>
        <v>Black Hills Power Inc_MT</v>
      </c>
      <c r="L343" s="45" t="str">
        <f t="shared" si="17"/>
        <v>Black Hills Power, Inc._MT</v>
      </c>
      <c r="M343" s="45" t="s">
        <v>1327</v>
      </c>
      <c r="N343" s="45">
        <v>0</v>
      </c>
      <c r="O343" s="45">
        <v>22</v>
      </c>
      <c r="P343" s="45">
        <v>5</v>
      </c>
      <c r="Q343" s="45">
        <v>12</v>
      </c>
      <c r="R343" s="45">
        <v>0</v>
      </c>
      <c r="S343" s="45">
        <v>232</v>
      </c>
      <c r="T343" s="45">
        <v>47430</v>
      </c>
      <c r="U343" s="45">
        <v>55</v>
      </c>
      <c r="V343" s="45">
        <v>0</v>
      </c>
      <c r="W343" s="45">
        <v>12.198276</v>
      </c>
      <c r="X343" s="45">
        <v>6.5452244999999998</v>
      </c>
      <c r="Y343" s="45">
        <v>8.5454545</v>
      </c>
      <c r="Z343" s="46">
        <v>45114.7</v>
      </c>
      <c r="AA343" s="46">
        <v>44484.883026116244</v>
      </c>
      <c r="AB343" s="47">
        <f>_xlfn.XLOOKUP($F343,Main_OG!$D$1:$D$766,Main_OG!AJ$1:AJ$766,"")</f>
        <v>19140756</v>
      </c>
      <c r="AC343" s="47">
        <f>_xlfn.XLOOKUP($F343,Main_OG!$D$1:$D$766,Main_OG!AK$1:AK$766,"")</f>
        <v>1783602</v>
      </c>
      <c r="AD343" s="47">
        <f>_xlfn.XLOOKUP($F343,Main_OG!$D$1:$D$766,Main_OG!AL$1:AL$766,"")</f>
        <v>14545834</v>
      </c>
      <c r="AE343" s="47">
        <f>_xlfn.XLOOKUP($F343,Main_OG!$D$1:$D$766,Main_OG!AM$1:AM$766,"")</f>
        <v>0</v>
      </c>
      <c r="AF343" s="48">
        <f>_xlfn.XLOOKUP($F343,Main_OG!$D$1:$D$766,Main_OG!Z$1:Z$766,"")</f>
        <v>2</v>
      </c>
      <c r="AG343" s="48">
        <f>_xlfn.XLOOKUP($F343,Main_OG!$D$1:$D$766,Main_OG!AA$1:AA$766,"")</f>
        <v>2.3089180475565318</v>
      </c>
      <c r="AH343" s="48">
        <f>_xlfn.XLOOKUP($F343,Main_OG!$D$1:$D$766,Main_OG!AB$1:AB$766,"")</f>
        <v>23.85</v>
      </c>
      <c r="AI343" s="48">
        <f>_xlfn.XLOOKUP($F343,Main_OG!$D$1:$D$766,Main_OG!AC$1:AC$766,"")</f>
        <v>5.21</v>
      </c>
      <c r="AJ343" s="48">
        <f>_xlfn.XLOOKUP($F343,Main_OG!$D$1:$D$766,Main_OG!AD$1:AD$766,"")</f>
        <v>0.73100116927520231</v>
      </c>
    </row>
    <row r="344" spans="2:36" x14ac:dyDescent="0.35">
      <c r="B344" s="36" t="s">
        <v>1305</v>
      </c>
      <c r="C344" s="45" t="s">
        <v>847</v>
      </c>
      <c r="D344" s="45" t="s">
        <v>4348</v>
      </c>
      <c r="E344" s="36" t="s">
        <v>4488</v>
      </c>
      <c r="F344" s="36" t="str">
        <f t="shared" si="15"/>
        <v>2013_SD</v>
      </c>
      <c r="G344" s="45">
        <v>2013</v>
      </c>
      <c r="H344" s="45">
        <f>_xlfn.XLOOKUP(J344,Main_OG!$B$1:$B$766,Main_OG!$O$1:$O$766,"")</f>
        <v>0</v>
      </c>
      <c r="I344" s="45">
        <f>_xlfn.XLOOKUP(F344,Main_OG!$D$1:$D$766,Main_OG!$J$1:$J$766,"")</f>
        <v>0</v>
      </c>
      <c r="J344" s="45" t="s">
        <v>847</v>
      </c>
      <c r="K344" s="45" t="str">
        <f t="shared" si="16"/>
        <v>Black Hills Power Inc_SD</v>
      </c>
      <c r="L344" s="45" t="str">
        <f t="shared" si="17"/>
        <v>Black Hills Power, Inc._SD</v>
      </c>
      <c r="M344" s="45" t="s">
        <v>1328</v>
      </c>
      <c r="N344" s="45">
        <v>0</v>
      </c>
      <c r="O344" s="45">
        <v>14046</v>
      </c>
      <c r="P344" s="45">
        <v>34</v>
      </c>
      <c r="Q344" s="45">
        <v>54617</v>
      </c>
      <c r="R344" s="45">
        <v>0</v>
      </c>
      <c r="S344" s="45">
        <v>735332</v>
      </c>
      <c r="T344" s="45">
        <v>238855</v>
      </c>
      <c r="U344" s="45">
        <v>530151</v>
      </c>
      <c r="V344" s="45">
        <v>0</v>
      </c>
      <c r="W344" s="45">
        <v>10.440998</v>
      </c>
      <c r="X344" s="45">
        <v>6.5178874000000002</v>
      </c>
      <c r="Y344" s="45">
        <v>11.261339</v>
      </c>
      <c r="Z344" s="46">
        <v>48610.1</v>
      </c>
      <c r="AA344" s="46">
        <v>57680.263802712783</v>
      </c>
      <c r="AB344" s="47">
        <f>_xlfn.XLOOKUP($F344,Main_OG!$D$1:$D$766,Main_OG!AJ$1:AJ$766,"")</f>
        <v>3694146</v>
      </c>
      <c r="AC344" s="47">
        <f>_xlfn.XLOOKUP($F344,Main_OG!$D$1:$D$766,Main_OG!AK$1:AK$766,"")</f>
        <v>42112</v>
      </c>
      <c r="AD344" s="47">
        <f>_xlfn.XLOOKUP($F344,Main_OG!$D$1:$D$766,Main_OG!AL$1:AL$766,"")</f>
        <v>8142652</v>
      </c>
      <c r="AE344" s="47">
        <f>_xlfn.XLOOKUP($F344,Main_OG!$D$1:$D$766,Main_OG!AM$1:AM$766,"")</f>
        <v>0</v>
      </c>
      <c r="AF344" s="48">
        <f>_xlfn.XLOOKUP($F344,Main_OG!$D$1:$D$766,Main_OG!Z$1:Z$766,"")</f>
        <v>0</v>
      </c>
      <c r="AG344" s="48">
        <f>_xlfn.XLOOKUP($F344,Main_OG!$D$1:$D$766,Main_OG!AA$1:AA$766,"")</f>
        <v>2</v>
      </c>
      <c r="AH344" s="48">
        <f>_xlfn.XLOOKUP($F344,Main_OG!$D$1:$D$766,Main_OG!AB$1:AB$766,"")</f>
        <v>22.862714639490921</v>
      </c>
      <c r="AI344" s="48">
        <f>_xlfn.XLOOKUP($F344,Main_OG!$D$1:$D$766,Main_OG!AC$1:AC$766,"")</f>
        <v>4.22</v>
      </c>
      <c r="AJ344" s="48">
        <f>_xlfn.XLOOKUP($F344,Main_OG!$D$1:$D$766,Main_OG!AD$1:AD$766,"")</f>
        <v>0.73100116927520231</v>
      </c>
    </row>
    <row r="345" spans="2:36" x14ac:dyDescent="0.35">
      <c r="B345" s="36" t="s">
        <v>1305</v>
      </c>
      <c r="C345" s="45" t="s">
        <v>886</v>
      </c>
      <c r="D345" s="45" t="s">
        <v>4348</v>
      </c>
      <c r="E345" s="36" t="s">
        <v>4488</v>
      </c>
      <c r="F345" s="36" t="str">
        <f t="shared" si="15"/>
        <v>2013_WY</v>
      </c>
      <c r="G345" s="45">
        <v>2013</v>
      </c>
      <c r="H345" s="45">
        <f>_xlfn.XLOOKUP(J345,Main_OG!$B$1:$B$766,Main_OG!$O$1:$O$766,"")</f>
        <v>0</v>
      </c>
      <c r="I345" s="45">
        <f>_xlfn.XLOOKUP(F345,Main_OG!$D$1:$D$766,Main_OG!$J$1:$J$766,"")</f>
        <v>0</v>
      </c>
      <c r="J345" s="45" t="s">
        <v>886</v>
      </c>
      <c r="K345" s="45" t="str">
        <f t="shared" si="16"/>
        <v>Black Hills Power Inc_WY</v>
      </c>
      <c r="L345" s="45" t="str">
        <f t="shared" si="17"/>
        <v>Black Hills Power, Inc._WY</v>
      </c>
      <c r="M345" s="45" t="s">
        <v>1329</v>
      </c>
      <c r="N345" s="45">
        <v>0</v>
      </c>
      <c r="O345" s="45">
        <v>678</v>
      </c>
      <c r="P345" s="45">
        <v>11</v>
      </c>
      <c r="Q345" s="45">
        <v>2153</v>
      </c>
      <c r="R345" s="45">
        <v>0</v>
      </c>
      <c r="S345" s="45">
        <v>29788</v>
      </c>
      <c r="T345" s="45">
        <v>118246</v>
      </c>
      <c r="U345" s="45">
        <v>22339</v>
      </c>
      <c r="V345" s="45">
        <v>0</v>
      </c>
      <c r="W345" s="45">
        <v>10.589499</v>
      </c>
      <c r="X345" s="45">
        <v>6.8790487999999996</v>
      </c>
      <c r="Y345" s="45">
        <v>9.9709029000000005</v>
      </c>
      <c r="Z345" s="46">
        <v>38408.699999999997</v>
      </c>
      <c r="AA345" s="46">
        <v>65924.101472657989</v>
      </c>
      <c r="AB345" s="47">
        <f>_xlfn.XLOOKUP($F345,Main_OG!$D$1:$D$766,Main_OG!AJ$1:AJ$766,"")</f>
        <v>56223316</v>
      </c>
      <c r="AC345" s="47">
        <f>_xlfn.XLOOKUP($F345,Main_OG!$D$1:$D$766,Main_OG!AK$1:AK$766,"")</f>
        <v>145218</v>
      </c>
      <c r="AD345" s="47">
        <f>_xlfn.XLOOKUP($F345,Main_OG!$D$1:$D$766,Main_OG!AL$1:AL$766,"")</f>
        <v>6648008</v>
      </c>
      <c r="AE345" s="47">
        <f>_xlfn.XLOOKUP($F345,Main_OG!$D$1:$D$766,Main_OG!AM$1:AM$766,"")</f>
        <v>0</v>
      </c>
      <c r="AF345" s="48">
        <f>_xlfn.XLOOKUP($F345,Main_OG!$D$1:$D$766,Main_OG!Z$1:Z$766,"")</f>
        <v>1.55</v>
      </c>
      <c r="AG345" s="48">
        <f>_xlfn.XLOOKUP($F345,Main_OG!$D$1:$D$766,Main_OG!AA$1:AA$766,"")</f>
        <v>2.3089180475565318</v>
      </c>
      <c r="AH345" s="48">
        <f>_xlfn.XLOOKUP($F345,Main_OG!$D$1:$D$766,Main_OG!AB$1:AB$766,"")</f>
        <v>23.33</v>
      </c>
      <c r="AI345" s="48">
        <f>_xlfn.XLOOKUP($F345,Main_OG!$D$1:$D$766,Main_OG!AC$1:AC$766,"")</f>
        <v>4.4043332512284126</v>
      </c>
      <c r="AJ345" s="48">
        <f>_xlfn.XLOOKUP($F345,Main_OG!$D$1:$D$766,Main_OG!AD$1:AD$766,"")</f>
        <v>0.73100116927520231</v>
      </c>
    </row>
    <row r="346" spans="2:36" x14ac:dyDescent="0.35">
      <c r="B346" s="36" t="s">
        <v>1305</v>
      </c>
      <c r="C346" s="45" t="s">
        <v>858</v>
      </c>
      <c r="D346" s="45" t="s">
        <v>4348</v>
      </c>
      <c r="E346" s="36" t="s">
        <v>4488</v>
      </c>
      <c r="F346" s="36" t="str">
        <f t="shared" si="15"/>
        <v>2014_MT</v>
      </c>
      <c r="G346" s="45">
        <v>2014</v>
      </c>
      <c r="H346" s="45">
        <f>_xlfn.XLOOKUP(J346,Main_OG!$B$1:$B$766,Main_OG!$O$1:$O$766,"")</f>
        <v>0</v>
      </c>
      <c r="I346" s="45">
        <f>_xlfn.XLOOKUP(F346,Main_OG!$D$1:$D$766,Main_OG!$J$1:$J$766,"")</f>
        <v>0</v>
      </c>
      <c r="J346" s="45" t="s">
        <v>858</v>
      </c>
      <c r="K346" s="45" t="str">
        <f t="shared" si="16"/>
        <v>Black Hills Power Inc_MT</v>
      </c>
      <c r="L346" s="45" t="str">
        <f t="shared" si="17"/>
        <v>Black Hills Power, Inc._MT</v>
      </c>
      <c r="M346" s="45" t="s">
        <v>1330</v>
      </c>
      <c r="N346" s="45">
        <v>0</v>
      </c>
      <c r="O346" s="45">
        <v>23</v>
      </c>
      <c r="P346" s="45">
        <v>5</v>
      </c>
      <c r="Q346" s="45">
        <v>11</v>
      </c>
      <c r="R346" s="45">
        <v>0</v>
      </c>
      <c r="S346" s="45">
        <v>261</v>
      </c>
      <c r="T346" s="45">
        <v>72962</v>
      </c>
      <c r="U346" s="45">
        <v>73</v>
      </c>
      <c r="V346" s="45">
        <v>0</v>
      </c>
      <c r="W346" s="45">
        <v>11.111110999999999</v>
      </c>
      <c r="X346" s="45">
        <v>6.2895754000000004</v>
      </c>
      <c r="Y346" s="45">
        <v>8.2191781000000006</v>
      </c>
      <c r="Z346" s="46">
        <v>46166.7</v>
      </c>
      <c r="AA346" s="46">
        <v>45143.875219159505</v>
      </c>
      <c r="AB346" s="47">
        <f>_xlfn.XLOOKUP($F346,Main_OG!$D$1:$D$766,Main_OG!AJ$1:AJ$766,"")</f>
        <v>20373700</v>
      </c>
      <c r="AC346" s="47">
        <f>_xlfn.XLOOKUP($F346,Main_OG!$D$1:$D$766,Main_OG!AK$1:AK$766,"")</f>
        <v>1641220</v>
      </c>
      <c r="AD346" s="47">
        <f>_xlfn.XLOOKUP($F346,Main_OG!$D$1:$D$766,Main_OG!AL$1:AL$766,"")</f>
        <v>11872928</v>
      </c>
      <c r="AE346" s="47">
        <f>_xlfn.XLOOKUP($F346,Main_OG!$D$1:$D$766,Main_OG!AM$1:AM$766,"")</f>
        <v>0</v>
      </c>
      <c r="AF346" s="48">
        <f>_xlfn.XLOOKUP($F346,Main_OG!$D$1:$D$766,Main_OG!Z$1:Z$766,"")</f>
        <v>0</v>
      </c>
      <c r="AG346" s="48">
        <f>_xlfn.XLOOKUP($F346,Main_OG!$D$1:$D$766,Main_OG!AA$1:AA$766,"")</f>
        <v>2.322195177698041</v>
      </c>
      <c r="AH346" s="48">
        <f>_xlfn.XLOOKUP($F346,Main_OG!$D$1:$D$766,Main_OG!AB$1:AB$766,"")</f>
        <v>22.73</v>
      </c>
      <c r="AI346" s="48">
        <f>_xlfn.XLOOKUP($F346,Main_OG!$D$1:$D$766,Main_OG!AC$1:AC$766,"")</f>
        <v>4.9924248044436963</v>
      </c>
      <c r="AJ346" s="48">
        <f>_xlfn.XLOOKUP($F346,Main_OG!$D$1:$D$766,Main_OG!AD$1:AD$766,"")</f>
        <v>0.68548682032632846</v>
      </c>
    </row>
    <row r="347" spans="2:36" x14ac:dyDescent="0.35">
      <c r="B347" s="36" t="s">
        <v>1305</v>
      </c>
      <c r="C347" s="45" t="s">
        <v>847</v>
      </c>
      <c r="D347" s="45" t="s">
        <v>4348</v>
      </c>
      <c r="E347" s="36" t="s">
        <v>4488</v>
      </c>
      <c r="F347" s="36" t="str">
        <f t="shared" si="15"/>
        <v>2014_SD</v>
      </c>
      <c r="G347" s="45">
        <v>2014</v>
      </c>
      <c r="H347" s="45">
        <f>_xlfn.XLOOKUP(J347,Main_OG!$B$1:$B$766,Main_OG!$O$1:$O$766,"")</f>
        <v>0</v>
      </c>
      <c r="I347" s="45">
        <f>_xlfn.XLOOKUP(F347,Main_OG!$D$1:$D$766,Main_OG!$J$1:$J$766,"")</f>
        <v>0</v>
      </c>
      <c r="J347" s="45" t="s">
        <v>847</v>
      </c>
      <c r="K347" s="45" t="str">
        <f t="shared" si="16"/>
        <v>Black Hills Power Inc_SD</v>
      </c>
      <c r="L347" s="45" t="str">
        <f t="shared" si="17"/>
        <v>Black Hills Power, Inc._SD</v>
      </c>
      <c r="M347" s="45" t="s">
        <v>1331</v>
      </c>
      <c r="N347" s="45">
        <v>0</v>
      </c>
      <c r="O347" s="45">
        <v>13734</v>
      </c>
      <c r="P347" s="45">
        <v>22</v>
      </c>
      <c r="Q347" s="45">
        <v>54430</v>
      </c>
      <c r="R347" s="45">
        <v>0</v>
      </c>
      <c r="S347" s="45">
        <v>772211</v>
      </c>
      <c r="T347" s="45">
        <v>214831</v>
      </c>
      <c r="U347" s="45">
        <v>520087</v>
      </c>
      <c r="V347" s="45">
        <v>0</v>
      </c>
      <c r="W347" s="45">
        <v>10.933669999999999</v>
      </c>
      <c r="X347" s="45">
        <v>6.3533660999999997</v>
      </c>
      <c r="Y347" s="45">
        <v>11.901662999999999</v>
      </c>
      <c r="Z347" s="46">
        <v>49640.9</v>
      </c>
      <c r="AA347" s="46">
        <v>58423.740981792929</v>
      </c>
      <c r="AB347" s="47">
        <f>_xlfn.XLOOKUP($F347,Main_OG!$D$1:$D$766,Main_OG!AJ$1:AJ$766,"")</f>
        <v>3560742</v>
      </c>
      <c r="AC347" s="47">
        <f>_xlfn.XLOOKUP($F347,Main_OG!$D$1:$D$766,Main_OG!AK$1:AK$766,"")</f>
        <v>46472</v>
      </c>
      <c r="AD347" s="47">
        <f>_xlfn.XLOOKUP($F347,Main_OG!$D$1:$D$766,Main_OG!AL$1:AL$766,"")</f>
        <v>7730794</v>
      </c>
      <c r="AE347" s="47">
        <f>_xlfn.XLOOKUP($F347,Main_OG!$D$1:$D$766,Main_OG!AM$1:AM$766,"")</f>
        <v>0</v>
      </c>
      <c r="AF347" s="48">
        <f>_xlfn.XLOOKUP($F347,Main_OG!$D$1:$D$766,Main_OG!Z$1:Z$766,"")</f>
        <v>0</v>
      </c>
      <c r="AG347" s="48">
        <f>_xlfn.XLOOKUP($F347,Main_OG!$D$1:$D$766,Main_OG!AA$1:AA$766,"")</f>
        <v>2.322195177698041</v>
      </c>
      <c r="AH347" s="48">
        <f>_xlfn.XLOOKUP($F347,Main_OG!$D$1:$D$766,Main_OG!AB$1:AB$766,"")</f>
        <v>22.7</v>
      </c>
      <c r="AI347" s="48">
        <f>_xlfn.XLOOKUP($F347,Main_OG!$D$1:$D$766,Main_OG!AC$1:AC$766,"")</f>
        <v>4.9924248044436963</v>
      </c>
      <c r="AJ347" s="48">
        <f>_xlfn.XLOOKUP($F347,Main_OG!$D$1:$D$766,Main_OG!AD$1:AD$766,"")</f>
        <v>0.68548682032632846</v>
      </c>
    </row>
    <row r="348" spans="2:36" x14ac:dyDescent="0.35">
      <c r="B348" s="36" t="s">
        <v>1305</v>
      </c>
      <c r="C348" s="45" t="s">
        <v>886</v>
      </c>
      <c r="D348" s="45" t="s">
        <v>4348</v>
      </c>
      <c r="E348" s="36" t="s">
        <v>4488</v>
      </c>
      <c r="F348" s="36" t="str">
        <f t="shared" si="15"/>
        <v>2014_WY</v>
      </c>
      <c r="G348" s="45">
        <v>2014</v>
      </c>
      <c r="H348" s="45">
        <f>_xlfn.XLOOKUP(J348,Main_OG!$B$1:$B$766,Main_OG!$O$1:$O$766,"")</f>
        <v>0</v>
      </c>
      <c r="I348" s="45">
        <f>_xlfn.XLOOKUP(F348,Main_OG!$D$1:$D$766,Main_OG!$J$1:$J$766,"")</f>
        <v>0</v>
      </c>
      <c r="J348" s="45" t="s">
        <v>886</v>
      </c>
      <c r="K348" s="45" t="str">
        <f t="shared" si="16"/>
        <v>Black Hills Power Inc_WY</v>
      </c>
      <c r="L348" s="45" t="str">
        <f t="shared" si="17"/>
        <v>Black Hills Power, Inc._WY</v>
      </c>
      <c r="M348" s="45" t="s">
        <v>1332</v>
      </c>
      <c r="N348" s="45">
        <v>0</v>
      </c>
      <c r="O348" s="45">
        <v>659</v>
      </c>
      <c r="P348" s="45">
        <v>11</v>
      </c>
      <c r="Q348" s="45">
        <v>2122</v>
      </c>
      <c r="R348" s="45">
        <v>0</v>
      </c>
      <c r="S348" s="45">
        <v>31229</v>
      </c>
      <c r="T348" s="45">
        <v>121982</v>
      </c>
      <c r="U348" s="45">
        <v>21833</v>
      </c>
      <c r="V348" s="45">
        <v>0</v>
      </c>
      <c r="W348" s="45">
        <v>11.002594</v>
      </c>
      <c r="X348" s="45">
        <v>7.2986177999999997</v>
      </c>
      <c r="Y348" s="45">
        <v>10.667338000000001</v>
      </c>
      <c r="Z348" s="46">
        <v>39287.199999999997</v>
      </c>
      <c r="AA348" s="46">
        <v>67369.619606316628</v>
      </c>
      <c r="AB348" s="47">
        <f>_xlfn.XLOOKUP($F348,Main_OG!$D$1:$D$766,Main_OG!AJ$1:AJ$766,"")</f>
        <v>52985314</v>
      </c>
      <c r="AC348" s="47">
        <f>_xlfn.XLOOKUP($F348,Main_OG!$D$1:$D$766,Main_OG!AK$1:AK$766,"")</f>
        <v>153536</v>
      </c>
      <c r="AD348" s="47">
        <f>_xlfn.XLOOKUP($F348,Main_OG!$D$1:$D$766,Main_OG!AL$1:AL$766,"")</f>
        <v>7424414</v>
      </c>
      <c r="AE348" s="47">
        <f>_xlfn.XLOOKUP($F348,Main_OG!$D$1:$D$766,Main_OG!AM$1:AM$766,"")</f>
        <v>0</v>
      </c>
      <c r="AF348" s="48">
        <f>_xlfn.XLOOKUP($F348,Main_OG!$D$1:$D$766,Main_OG!Z$1:Z$766,"")</f>
        <v>1.61</v>
      </c>
      <c r="AG348" s="48">
        <f>_xlfn.XLOOKUP($F348,Main_OG!$D$1:$D$766,Main_OG!AA$1:AA$766,"")</f>
        <v>1.58</v>
      </c>
      <c r="AH348" s="48">
        <f>_xlfn.XLOOKUP($F348,Main_OG!$D$1:$D$766,Main_OG!AB$1:AB$766,"")</f>
        <v>22.43</v>
      </c>
      <c r="AI348" s="48">
        <f>_xlfn.XLOOKUP($F348,Main_OG!$D$1:$D$766,Main_OG!AC$1:AC$766,"")</f>
        <v>6.96</v>
      </c>
      <c r="AJ348" s="48">
        <f>_xlfn.XLOOKUP($F348,Main_OG!$D$1:$D$766,Main_OG!AD$1:AD$766,"")</f>
        <v>0.68548682032632846</v>
      </c>
    </row>
    <row r="349" spans="2:36" x14ac:dyDescent="0.35">
      <c r="B349" s="36" t="s">
        <v>1333</v>
      </c>
      <c r="C349" s="45" t="s">
        <v>858</v>
      </c>
      <c r="D349" s="45" t="s">
        <v>4348</v>
      </c>
      <c r="E349" s="36" t="s">
        <v>4488</v>
      </c>
      <c r="F349" s="36" t="str">
        <f t="shared" si="15"/>
        <v>2015_MT</v>
      </c>
      <c r="G349" s="45">
        <v>2015</v>
      </c>
      <c r="H349" s="45">
        <f>_xlfn.XLOOKUP(J349,Main_OG!$B$1:$B$766,Main_OG!$O$1:$O$766,"")</f>
        <v>0</v>
      </c>
      <c r="I349" s="45">
        <f>_xlfn.XLOOKUP(F349,Main_OG!$D$1:$D$766,Main_OG!$J$1:$J$766,"")</f>
        <v>0</v>
      </c>
      <c r="J349" s="45" t="s">
        <v>858</v>
      </c>
      <c r="K349" s="45" t="str">
        <f t="shared" si="16"/>
        <v>Black Hills Power, Inc. d/b/a_MT</v>
      </c>
      <c r="L349" s="45" t="str">
        <f t="shared" si="17"/>
        <v>Black Hills Power, Inc._MT</v>
      </c>
      <c r="M349" s="45" t="s">
        <v>1334</v>
      </c>
      <c r="N349" s="45">
        <v>0</v>
      </c>
      <c r="O349" s="45">
        <v>23</v>
      </c>
      <c r="P349" s="45">
        <v>5</v>
      </c>
      <c r="Q349" s="45">
        <v>12</v>
      </c>
      <c r="R349" s="45">
        <v>0</v>
      </c>
      <c r="S349" s="45">
        <v>229</v>
      </c>
      <c r="T349" s="45">
        <v>117177</v>
      </c>
      <c r="U349" s="45">
        <v>82</v>
      </c>
      <c r="V349" s="45">
        <v>0</v>
      </c>
      <c r="W349" s="45">
        <v>10.480349</v>
      </c>
      <c r="X349" s="45">
        <v>6.2802426999999996</v>
      </c>
      <c r="Y349" s="45">
        <v>8.5365853999999999</v>
      </c>
      <c r="Z349" s="46">
        <v>47765.599999999999</v>
      </c>
      <c r="AA349" s="46">
        <v>46307.156118061648</v>
      </c>
      <c r="AB349" s="47">
        <f>_xlfn.XLOOKUP($F349,Main_OG!$D$1:$D$766,Main_OG!AJ$1:AJ$766,"")</f>
        <v>20565408</v>
      </c>
      <c r="AC349" s="47">
        <f>_xlfn.XLOOKUP($F349,Main_OG!$D$1:$D$766,Main_OG!AK$1:AK$766,"")</f>
        <v>1888060</v>
      </c>
      <c r="AD349" s="47">
        <f>_xlfn.XLOOKUP($F349,Main_OG!$D$1:$D$766,Main_OG!AL$1:AL$766,"")</f>
        <v>13116040</v>
      </c>
      <c r="AE349" s="47">
        <f>_xlfn.XLOOKUP($F349,Main_OG!$D$1:$D$766,Main_OG!AM$1:AM$766,"")</f>
        <v>0</v>
      </c>
      <c r="AF349" s="48">
        <f>_xlfn.XLOOKUP($F349,Main_OG!$D$1:$D$766,Main_OG!Z$1:Z$766,"")</f>
        <v>1.77</v>
      </c>
      <c r="AG349" s="48">
        <f>_xlfn.XLOOKUP($F349,Main_OG!$D$1:$D$766,Main_OG!AA$1:AA$766,"")</f>
        <v>1.72</v>
      </c>
      <c r="AH349" s="48">
        <f>_xlfn.XLOOKUP($F349,Main_OG!$D$1:$D$766,Main_OG!AB$1:AB$766,"")</f>
        <v>12.08771849023859</v>
      </c>
      <c r="AI349" s="48">
        <f>_xlfn.XLOOKUP($F349,Main_OG!$D$1:$D$766,Main_OG!AC$1:AC$766,"")</f>
        <v>3.3843619636206599</v>
      </c>
      <c r="AJ349" s="48">
        <f>_xlfn.XLOOKUP($F349,Main_OG!$D$1:$D$766,Main_OG!AD$1:AD$766,"")</f>
        <v>0.66963877086385626</v>
      </c>
    </row>
    <row r="350" spans="2:36" x14ac:dyDescent="0.35">
      <c r="B350" s="36" t="s">
        <v>1333</v>
      </c>
      <c r="C350" s="45" t="s">
        <v>847</v>
      </c>
      <c r="D350" s="45" t="s">
        <v>4348</v>
      </c>
      <c r="E350" s="36" t="s">
        <v>4488</v>
      </c>
      <c r="F350" s="36" t="str">
        <f t="shared" si="15"/>
        <v>2015_SD</v>
      </c>
      <c r="G350" s="45">
        <v>2015</v>
      </c>
      <c r="H350" s="45">
        <f>_xlfn.XLOOKUP(J350,Main_OG!$B$1:$B$766,Main_OG!$O$1:$O$766,"")</f>
        <v>0</v>
      </c>
      <c r="I350" s="45">
        <f>_xlfn.XLOOKUP(F350,Main_OG!$D$1:$D$766,Main_OG!$J$1:$J$766,"")</f>
        <v>0</v>
      </c>
      <c r="J350" s="45" t="s">
        <v>847</v>
      </c>
      <c r="K350" s="45" t="str">
        <f t="shared" si="16"/>
        <v>Black Hills Power, Inc. d/b/a_SD</v>
      </c>
      <c r="L350" s="45" t="str">
        <f t="shared" si="17"/>
        <v>Black Hills Power, Inc._SD</v>
      </c>
      <c r="M350" s="45" t="s">
        <v>1335</v>
      </c>
      <c r="N350" s="45">
        <v>0</v>
      </c>
      <c r="O350" s="45">
        <v>12985</v>
      </c>
      <c r="P350" s="45">
        <v>4</v>
      </c>
      <c r="Q350" s="45">
        <v>54809</v>
      </c>
      <c r="R350" s="45">
        <v>0</v>
      </c>
      <c r="S350" s="45">
        <v>796496</v>
      </c>
      <c r="T350" s="45">
        <v>189682</v>
      </c>
      <c r="U350" s="45">
        <v>499824</v>
      </c>
      <c r="V350" s="45">
        <v>0</v>
      </c>
      <c r="W350" s="45">
        <v>12.633836000000001</v>
      </c>
      <c r="X350" s="45">
        <v>7.8684323999999997</v>
      </c>
      <c r="Y350" s="45">
        <v>13.989724000000001</v>
      </c>
      <c r="Z350" s="46">
        <v>50860.800000000003</v>
      </c>
      <c r="AA350" s="46">
        <v>59509.771687788052</v>
      </c>
      <c r="AB350" s="47">
        <f>_xlfn.XLOOKUP($F350,Main_OG!$D$1:$D$766,Main_OG!AJ$1:AJ$766,"")</f>
        <v>1979956</v>
      </c>
      <c r="AC350" s="47">
        <f>_xlfn.XLOOKUP($F350,Main_OG!$D$1:$D$766,Main_OG!AK$1:AK$766,"")</f>
        <v>76952</v>
      </c>
      <c r="AD350" s="47">
        <f>_xlfn.XLOOKUP($F350,Main_OG!$D$1:$D$766,Main_OG!AL$1:AL$766,"")</f>
        <v>12255344</v>
      </c>
      <c r="AE350" s="47">
        <f>_xlfn.XLOOKUP($F350,Main_OG!$D$1:$D$766,Main_OG!AM$1:AM$766,"")</f>
        <v>0</v>
      </c>
      <c r="AF350" s="48">
        <f>_xlfn.XLOOKUP($F350,Main_OG!$D$1:$D$766,Main_OG!Z$1:Z$766,"")</f>
        <v>2.56</v>
      </c>
      <c r="AG350" s="48">
        <f>_xlfn.XLOOKUP($F350,Main_OG!$D$1:$D$766,Main_OG!AA$1:AA$766,"")</f>
        <v>2.23</v>
      </c>
      <c r="AH350" s="48">
        <f>_xlfn.XLOOKUP($F350,Main_OG!$D$1:$D$766,Main_OG!AB$1:AB$766,"")</f>
        <v>12.08771849023859</v>
      </c>
      <c r="AI350" s="48">
        <f>_xlfn.XLOOKUP($F350,Main_OG!$D$1:$D$766,Main_OG!AC$1:AC$766,"")</f>
        <v>3.3843619636206599</v>
      </c>
      <c r="AJ350" s="48">
        <f>_xlfn.XLOOKUP($F350,Main_OG!$D$1:$D$766,Main_OG!AD$1:AD$766,"")</f>
        <v>0.66963877086385626</v>
      </c>
    </row>
    <row r="351" spans="2:36" x14ac:dyDescent="0.35">
      <c r="B351" s="36" t="s">
        <v>1333</v>
      </c>
      <c r="C351" s="45" t="s">
        <v>886</v>
      </c>
      <c r="D351" s="45" t="s">
        <v>4348</v>
      </c>
      <c r="E351" s="36" t="s">
        <v>4488</v>
      </c>
      <c r="F351" s="36" t="str">
        <f t="shared" si="15"/>
        <v>2015_WY</v>
      </c>
      <c r="G351" s="45">
        <v>2015</v>
      </c>
      <c r="H351" s="45">
        <f>_xlfn.XLOOKUP(J351,Main_OG!$B$1:$B$766,Main_OG!$O$1:$O$766,"")</f>
        <v>0</v>
      </c>
      <c r="I351" s="45">
        <f>_xlfn.XLOOKUP(F351,Main_OG!$D$1:$D$766,Main_OG!$J$1:$J$766,"")</f>
        <v>0</v>
      </c>
      <c r="J351" s="45" t="s">
        <v>886</v>
      </c>
      <c r="K351" s="45" t="str">
        <f t="shared" si="16"/>
        <v>Black Hills Power, Inc. d/b/a_WY</v>
      </c>
      <c r="L351" s="45" t="str">
        <f t="shared" si="17"/>
        <v>Black Hills Power, Inc._WY</v>
      </c>
      <c r="M351" s="45" t="s">
        <v>1336</v>
      </c>
      <c r="N351" s="45">
        <v>0</v>
      </c>
      <c r="O351" s="45">
        <v>602</v>
      </c>
      <c r="P351" s="45">
        <v>11</v>
      </c>
      <c r="Q351" s="45">
        <v>2085</v>
      </c>
      <c r="R351" s="45">
        <v>0</v>
      </c>
      <c r="S351" s="45">
        <v>27666</v>
      </c>
      <c r="T351" s="45">
        <v>122281</v>
      </c>
      <c r="U351" s="45">
        <v>21921</v>
      </c>
      <c r="V351" s="45">
        <v>0</v>
      </c>
      <c r="W351" s="45">
        <v>12.596689</v>
      </c>
      <c r="X351" s="45">
        <v>9.0381988999999994</v>
      </c>
      <c r="Y351" s="45">
        <v>12.449249999999999</v>
      </c>
      <c r="Z351" s="46">
        <v>40063.9</v>
      </c>
      <c r="AA351" s="46">
        <v>68323.075637503425</v>
      </c>
      <c r="AB351" s="47">
        <f>_xlfn.XLOOKUP($F351,Main_OG!$D$1:$D$766,Main_OG!AJ$1:AJ$766,"")</f>
        <v>52971916</v>
      </c>
      <c r="AC351" s="47">
        <f>_xlfn.XLOOKUP($F351,Main_OG!$D$1:$D$766,Main_OG!AK$1:AK$766,"")</f>
        <v>170050</v>
      </c>
      <c r="AD351" s="47">
        <f>_xlfn.XLOOKUP($F351,Main_OG!$D$1:$D$766,Main_OG!AL$1:AL$766,"")</f>
        <v>9717472</v>
      </c>
      <c r="AE351" s="47">
        <f>_xlfn.XLOOKUP($F351,Main_OG!$D$1:$D$766,Main_OG!AM$1:AM$766,"")</f>
        <v>0</v>
      </c>
      <c r="AF351" s="48">
        <f>_xlfn.XLOOKUP($F351,Main_OG!$D$1:$D$766,Main_OG!Z$1:Z$766,"")</f>
        <v>1.65</v>
      </c>
      <c r="AG351" s="48">
        <f>_xlfn.XLOOKUP($F351,Main_OG!$D$1:$D$766,Main_OG!AA$1:AA$766,"")</f>
        <v>2.25948627072199</v>
      </c>
      <c r="AH351" s="48">
        <f>_xlfn.XLOOKUP($F351,Main_OG!$D$1:$D$766,Main_OG!AB$1:AB$766,"")</f>
        <v>12.08771849023859</v>
      </c>
      <c r="AI351" s="48">
        <f>_xlfn.XLOOKUP($F351,Main_OG!$D$1:$D$766,Main_OG!AC$1:AC$766,"")</f>
        <v>3.3843619636206599</v>
      </c>
      <c r="AJ351" s="48">
        <f>_xlfn.XLOOKUP($F351,Main_OG!$D$1:$D$766,Main_OG!AD$1:AD$766,"")</f>
        <v>0.66963877086385626</v>
      </c>
    </row>
    <row r="352" spans="2:36" x14ac:dyDescent="0.35">
      <c r="B352" s="36" t="s">
        <v>1333</v>
      </c>
      <c r="C352" s="45" t="s">
        <v>858</v>
      </c>
      <c r="D352" s="45" t="s">
        <v>4348</v>
      </c>
      <c r="E352" s="36" t="s">
        <v>4488</v>
      </c>
      <c r="F352" s="36" t="str">
        <f t="shared" si="15"/>
        <v>2016_MT</v>
      </c>
      <c r="G352" s="45">
        <v>2016</v>
      </c>
      <c r="H352" s="45">
        <f>_xlfn.XLOOKUP(J352,Main_OG!$B$1:$B$766,Main_OG!$O$1:$O$766,"")</f>
        <v>0</v>
      </c>
      <c r="I352" s="45">
        <f>_xlfn.XLOOKUP(F352,Main_OG!$D$1:$D$766,Main_OG!$J$1:$J$766,"")</f>
        <v>0</v>
      </c>
      <c r="J352" s="45" t="s">
        <v>858</v>
      </c>
      <c r="K352" s="45" t="str">
        <f t="shared" si="16"/>
        <v>Black Hills Power, Inc. d/b/a_MT</v>
      </c>
      <c r="L352" s="45" t="str">
        <f t="shared" si="17"/>
        <v>Black Hills Power, Inc._MT</v>
      </c>
      <c r="M352" s="45" t="s">
        <v>1337</v>
      </c>
      <c r="N352" s="45">
        <v>0</v>
      </c>
      <c r="O352" s="45">
        <v>25</v>
      </c>
      <c r="P352" s="45">
        <v>5</v>
      </c>
      <c r="Q352" s="45">
        <v>12</v>
      </c>
      <c r="R352" s="45">
        <v>0</v>
      </c>
      <c r="S352" s="45">
        <v>176</v>
      </c>
      <c r="T352" s="45">
        <v>117010</v>
      </c>
      <c r="U352" s="45">
        <v>76</v>
      </c>
      <c r="V352" s="45">
        <v>0</v>
      </c>
      <c r="W352" s="45">
        <v>11.363636</v>
      </c>
      <c r="X352" s="45">
        <v>6.9635074000000001</v>
      </c>
      <c r="Y352" s="45">
        <v>7.8947368000000004</v>
      </c>
      <c r="Z352" s="46">
        <v>47189.599999999999</v>
      </c>
      <c r="AA352" s="46">
        <v>45281.570465303506</v>
      </c>
      <c r="AB352" s="47">
        <f>_xlfn.XLOOKUP($F352,Main_OG!$D$1:$D$766,Main_OG!AJ$1:AJ$766,"")</f>
        <v>18661668</v>
      </c>
      <c r="AC352" s="47">
        <f>_xlfn.XLOOKUP($F352,Main_OG!$D$1:$D$766,Main_OG!AK$1:AK$766,"")</f>
        <v>1678030</v>
      </c>
      <c r="AD352" s="47">
        <f>_xlfn.XLOOKUP($F352,Main_OG!$D$1:$D$766,Main_OG!AL$1:AL$766,"")</f>
        <v>10764496</v>
      </c>
      <c r="AE352" s="47">
        <f>_xlfn.XLOOKUP($F352,Main_OG!$D$1:$D$766,Main_OG!AM$1:AM$766,"")</f>
        <v>0</v>
      </c>
      <c r="AF352" s="48">
        <f>_xlfn.XLOOKUP($F352,Main_OG!$D$1:$D$766,Main_OG!Z$1:Z$766,"")</f>
        <v>0</v>
      </c>
      <c r="AG352" s="48">
        <f>_xlfn.XLOOKUP($F352,Main_OG!$D$1:$D$766,Main_OG!AA$1:AA$766,"")</f>
        <v>2.2143440282408582</v>
      </c>
      <c r="AH352" s="48">
        <f>_xlfn.XLOOKUP($F352,Main_OG!$D$1:$D$766,Main_OG!AB$1:AB$766,"")</f>
        <v>11.309272049594229</v>
      </c>
      <c r="AI352" s="48">
        <f>_xlfn.XLOOKUP($F352,Main_OG!$D$1:$D$766,Main_OG!AC$1:AC$766,"")</f>
        <v>3.2924726584307722</v>
      </c>
      <c r="AJ352" s="48">
        <f>_xlfn.XLOOKUP($F352,Main_OG!$D$1:$D$766,Main_OG!AD$1:AD$766,"")</f>
        <v>0.65636700530415037</v>
      </c>
    </row>
    <row r="353" spans="2:36" x14ac:dyDescent="0.35">
      <c r="B353" s="36" t="s">
        <v>1333</v>
      </c>
      <c r="C353" s="45" t="s">
        <v>847</v>
      </c>
      <c r="D353" s="45" t="s">
        <v>4348</v>
      </c>
      <c r="E353" s="36" t="s">
        <v>4488</v>
      </c>
      <c r="F353" s="36" t="str">
        <f t="shared" si="15"/>
        <v>2016_SD</v>
      </c>
      <c r="G353" s="45">
        <v>2016</v>
      </c>
      <c r="H353" s="45">
        <f>_xlfn.XLOOKUP(J353,Main_OG!$B$1:$B$766,Main_OG!$O$1:$O$766,"")</f>
        <v>0</v>
      </c>
      <c r="I353" s="45">
        <f>_xlfn.XLOOKUP(F353,Main_OG!$D$1:$D$766,Main_OG!$J$1:$J$766,"")</f>
        <v>0</v>
      </c>
      <c r="J353" s="45" t="s">
        <v>847</v>
      </c>
      <c r="K353" s="45" t="str">
        <f t="shared" si="16"/>
        <v>Black Hills Power, Inc. d/b/a_SD</v>
      </c>
      <c r="L353" s="45" t="str">
        <f t="shared" si="17"/>
        <v>Black Hills Power, Inc._SD</v>
      </c>
      <c r="M353" s="45" t="s">
        <v>1338</v>
      </c>
      <c r="N353" s="45">
        <v>0</v>
      </c>
      <c r="O353" s="45">
        <v>12992</v>
      </c>
      <c r="P353" s="45">
        <v>5</v>
      </c>
      <c r="Q353" s="45">
        <v>55637</v>
      </c>
      <c r="R353" s="45">
        <v>0</v>
      </c>
      <c r="S353" s="45">
        <v>791012</v>
      </c>
      <c r="T353" s="45">
        <v>192588</v>
      </c>
      <c r="U353" s="45">
        <v>500899</v>
      </c>
      <c r="V353" s="45">
        <v>0</v>
      </c>
      <c r="W353" s="45">
        <v>12.388686999999999</v>
      </c>
      <c r="X353" s="45">
        <v>7.9117078999999997</v>
      </c>
      <c r="Y353" s="45">
        <v>13.889227</v>
      </c>
      <c r="Z353" s="46">
        <v>51264.3</v>
      </c>
      <c r="AA353" s="46">
        <v>59354.770734508675</v>
      </c>
      <c r="AB353" s="47">
        <f>_xlfn.XLOOKUP($F353,Main_OG!$D$1:$D$766,Main_OG!AJ$1:AJ$766,"")</f>
        <v>2597808</v>
      </c>
      <c r="AC353" s="47">
        <f>_xlfn.XLOOKUP($F353,Main_OG!$D$1:$D$766,Main_OG!AK$1:AK$766,"")</f>
        <v>22226</v>
      </c>
      <c r="AD353" s="47">
        <f>_xlfn.XLOOKUP($F353,Main_OG!$D$1:$D$766,Main_OG!AL$1:AL$766,"")</f>
        <v>14820854</v>
      </c>
      <c r="AE353" s="47">
        <f>_xlfn.XLOOKUP($F353,Main_OG!$D$1:$D$766,Main_OG!AM$1:AM$766,"")</f>
        <v>0</v>
      </c>
      <c r="AF353" s="48">
        <f>_xlfn.XLOOKUP($F353,Main_OG!$D$1:$D$766,Main_OG!Z$1:Z$766,"")</f>
        <v>0</v>
      </c>
      <c r="AG353" s="48">
        <f>_xlfn.XLOOKUP($F353,Main_OG!$D$1:$D$766,Main_OG!AA$1:AA$766,"")</f>
        <v>2.25</v>
      </c>
      <c r="AH353" s="48">
        <f>_xlfn.XLOOKUP($F353,Main_OG!$D$1:$D$766,Main_OG!AB$1:AB$766,"")</f>
        <v>8.5399999999999991</v>
      </c>
      <c r="AI353" s="48">
        <f>_xlfn.XLOOKUP($F353,Main_OG!$D$1:$D$766,Main_OG!AC$1:AC$766,"")</f>
        <v>2.4700000000000002</v>
      </c>
      <c r="AJ353" s="48">
        <f>_xlfn.XLOOKUP($F353,Main_OG!$D$1:$D$766,Main_OG!AD$1:AD$766,"")</f>
        <v>0.65636700530415037</v>
      </c>
    </row>
    <row r="354" spans="2:36" x14ac:dyDescent="0.35">
      <c r="B354" s="36" t="s">
        <v>1333</v>
      </c>
      <c r="C354" s="45" t="s">
        <v>886</v>
      </c>
      <c r="D354" s="45" t="s">
        <v>4348</v>
      </c>
      <c r="E354" s="36" t="s">
        <v>4488</v>
      </c>
      <c r="F354" s="36" t="str">
        <f t="shared" si="15"/>
        <v>2016_WY</v>
      </c>
      <c r="G354" s="45">
        <v>2016</v>
      </c>
      <c r="H354" s="45">
        <f>_xlfn.XLOOKUP(J354,Main_OG!$B$1:$B$766,Main_OG!$O$1:$O$766,"")</f>
        <v>0</v>
      </c>
      <c r="I354" s="45">
        <f>_xlfn.XLOOKUP(F354,Main_OG!$D$1:$D$766,Main_OG!$J$1:$J$766,"")</f>
        <v>0</v>
      </c>
      <c r="J354" s="45" t="s">
        <v>886</v>
      </c>
      <c r="K354" s="45" t="str">
        <f t="shared" si="16"/>
        <v>Black Hills Power, Inc. d/b/a_WY</v>
      </c>
      <c r="L354" s="45" t="str">
        <f t="shared" si="17"/>
        <v>Black Hills Power, Inc._WY</v>
      </c>
      <c r="M354" s="45" t="s">
        <v>1339</v>
      </c>
      <c r="N354" s="45">
        <v>0</v>
      </c>
      <c r="O354" s="45">
        <v>601</v>
      </c>
      <c r="P354" s="45">
        <v>11</v>
      </c>
      <c r="Q354" s="45">
        <v>2063</v>
      </c>
      <c r="R354" s="45">
        <v>0</v>
      </c>
      <c r="S354" s="45">
        <v>25721</v>
      </c>
      <c r="T354" s="45">
        <v>120316</v>
      </c>
      <c r="U354" s="45">
        <v>19823</v>
      </c>
      <c r="V354" s="45">
        <v>0</v>
      </c>
      <c r="W354" s="45">
        <v>12.705571000000001</v>
      </c>
      <c r="X354" s="45">
        <v>8.3305629000000003</v>
      </c>
      <c r="Y354" s="45">
        <v>12.65197</v>
      </c>
      <c r="Z354" s="46">
        <v>37853.5</v>
      </c>
      <c r="AA354" s="46">
        <v>64679.97054215087</v>
      </c>
      <c r="AB354" s="47">
        <f>_xlfn.XLOOKUP($F354,Main_OG!$D$1:$D$766,Main_OG!AJ$1:AJ$766,"")</f>
        <v>49047436</v>
      </c>
      <c r="AC354" s="47">
        <f>_xlfn.XLOOKUP($F354,Main_OG!$D$1:$D$766,Main_OG!AK$1:AK$766,"")</f>
        <v>188230</v>
      </c>
      <c r="AD354" s="47">
        <f>_xlfn.XLOOKUP($F354,Main_OG!$D$1:$D$766,Main_OG!AL$1:AL$766,"")</f>
        <v>10966450</v>
      </c>
      <c r="AE354" s="47">
        <f>_xlfn.XLOOKUP($F354,Main_OG!$D$1:$D$766,Main_OG!AM$1:AM$766,"")</f>
        <v>0</v>
      </c>
      <c r="AF354" s="48">
        <f>_xlfn.XLOOKUP($F354,Main_OG!$D$1:$D$766,Main_OG!Z$1:Z$766,"")</f>
        <v>0</v>
      </c>
      <c r="AG354" s="48">
        <f>_xlfn.XLOOKUP($F354,Main_OG!$D$1:$D$766,Main_OG!AA$1:AA$766,"")</f>
        <v>2.2143440282408582</v>
      </c>
      <c r="AH354" s="48">
        <f>_xlfn.XLOOKUP($F354,Main_OG!$D$1:$D$766,Main_OG!AB$1:AB$766,"")</f>
        <v>11.49</v>
      </c>
      <c r="AI354" s="48">
        <f>_xlfn.XLOOKUP($F354,Main_OG!$D$1:$D$766,Main_OG!AC$1:AC$766,"")</f>
        <v>3.2924726584307722</v>
      </c>
      <c r="AJ354" s="48">
        <f>_xlfn.XLOOKUP($F354,Main_OG!$D$1:$D$766,Main_OG!AD$1:AD$766,"")</f>
        <v>0.65636700530415037</v>
      </c>
    </row>
    <row r="355" spans="2:36" x14ac:dyDescent="0.35">
      <c r="B355" s="36" t="s">
        <v>1333</v>
      </c>
      <c r="C355" s="45" t="s">
        <v>858</v>
      </c>
      <c r="D355" s="45" t="s">
        <v>4348</v>
      </c>
      <c r="E355" s="36" t="s">
        <v>4488</v>
      </c>
      <c r="F355" s="36" t="str">
        <f t="shared" si="15"/>
        <v>2017_MT</v>
      </c>
      <c r="G355" s="45">
        <v>2017</v>
      </c>
      <c r="H355" s="45">
        <f>_xlfn.XLOOKUP(J355,Main_OG!$B$1:$B$766,Main_OG!$O$1:$O$766,"")</f>
        <v>0</v>
      </c>
      <c r="I355" s="45">
        <f>_xlfn.XLOOKUP(F355,Main_OG!$D$1:$D$766,Main_OG!$J$1:$J$766,"")</f>
        <v>0</v>
      </c>
      <c r="J355" s="45" t="s">
        <v>858</v>
      </c>
      <c r="K355" s="45" t="str">
        <f t="shared" si="16"/>
        <v>Black Hills Power, Inc. d/b/a_MT</v>
      </c>
      <c r="L355" s="45" t="str">
        <f t="shared" si="17"/>
        <v>Black Hills Power, Inc._MT</v>
      </c>
      <c r="M355" s="45" t="s">
        <v>1340</v>
      </c>
      <c r="N355" s="45">
        <v>0</v>
      </c>
      <c r="O355" s="45">
        <v>24</v>
      </c>
      <c r="P355" s="45">
        <v>5</v>
      </c>
      <c r="Q355" s="45">
        <v>13</v>
      </c>
      <c r="R355" s="45">
        <v>0</v>
      </c>
      <c r="S355" s="45">
        <v>183</v>
      </c>
      <c r="T355" s="45">
        <v>114289</v>
      </c>
      <c r="U355" s="45">
        <v>96</v>
      </c>
      <c r="V355" s="45">
        <v>0</v>
      </c>
      <c r="W355" s="45">
        <v>10.819672000000001</v>
      </c>
      <c r="X355" s="45">
        <v>7.0140608000000002</v>
      </c>
      <c r="Y355" s="45">
        <v>6.875</v>
      </c>
      <c r="Z355" s="46">
        <v>48470.5</v>
      </c>
      <c r="AA355" s="46">
        <v>45993.213532701622</v>
      </c>
      <c r="AB355" s="47">
        <f>_xlfn.XLOOKUP($F355,Main_OG!$D$1:$D$766,Main_OG!AJ$1:AJ$766,"")</f>
        <v>17892638</v>
      </c>
      <c r="AC355" s="47">
        <f>_xlfn.XLOOKUP($F355,Main_OG!$D$1:$D$766,Main_OG!AK$1:AK$766,"")</f>
        <v>1679784</v>
      </c>
      <c r="AD355" s="47">
        <f>_xlfn.XLOOKUP($F355,Main_OG!$D$1:$D$766,Main_OG!AL$1:AL$766,"")</f>
        <v>9412532</v>
      </c>
      <c r="AE355" s="47">
        <f>_xlfn.XLOOKUP($F355,Main_OG!$D$1:$D$766,Main_OG!AM$1:AM$766,"")</f>
        <v>0</v>
      </c>
      <c r="AF355" s="48">
        <f>_xlfn.XLOOKUP($F355,Main_OG!$D$1:$D$766,Main_OG!Z$1:Z$766,"")</f>
        <v>0</v>
      </c>
      <c r="AG355" s="48">
        <f>_xlfn.XLOOKUP($F355,Main_OG!$D$1:$D$766,Main_OG!AA$1:AA$766,"")</f>
        <v>2.1875855044172008</v>
      </c>
      <c r="AH355" s="48">
        <f>_xlfn.XLOOKUP($F355,Main_OG!$D$1:$D$766,Main_OG!AB$1:AB$766,"")</f>
        <v>14.73443638842941</v>
      </c>
      <c r="AI355" s="48">
        <f>_xlfn.XLOOKUP($F355,Main_OG!$D$1:$D$766,Main_OG!AC$1:AC$766,"")</f>
        <v>1.78</v>
      </c>
      <c r="AJ355" s="48">
        <f>_xlfn.XLOOKUP($F355,Main_OG!$D$1:$D$766,Main_OG!AD$1:AD$766,"")</f>
        <v>0.62802788237371954</v>
      </c>
    </row>
    <row r="356" spans="2:36" x14ac:dyDescent="0.35">
      <c r="B356" s="36" t="s">
        <v>1333</v>
      </c>
      <c r="C356" s="45" t="s">
        <v>847</v>
      </c>
      <c r="D356" s="45" t="s">
        <v>4348</v>
      </c>
      <c r="E356" s="36" t="s">
        <v>4488</v>
      </c>
      <c r="F356" s="36" t="str">
        <f t="shared" si="15"/>
        <v>2017_SD</v>
      </c>
      <c r="G356" s="45">
        <v>2017</v>
      </c>
      <c r="H356" s="45">
        <f>_xlfn.XLOOKUP(J356,Main_OG!$B$1:$B$766,Main_OG!$O$1:$O$766,"")</f>
        <v>0</v>
      </c>
      <c r="I356" s="45">
        <f>_xlfn.XLOOKUP(F356,Main_OG!$D$1:$D$766,Main_OG!$J$1:$J$766,"")</f>
        <v>0</v>
      </c>
      <c r="J356" s="45" t="s">
        <v>847</v>
      </c>
      <c r="K356" s="45" t="str">
        <f t="shared" si="16"/>
        <v>Black Hills Power, Inc. d/b/a_SD</v>
      </c>
      <c r="L356" s="45" t="str">
        <f t="shared" si="17"/>
        <v>Black Hills Power, Inc._SD</v>
      </c>
      <c r="M356" s="45" t="s">
        <v>1341</v>
      </c>
      <c r="N356" s="45">
        <v>0</v>
      </c>
      <c r="O356" s="45">
        <v>13057</v>
      </c>
      <c r="P356" s="45">
        <v>5</v>
      </c>
      <c r="Q356" s="45">
        <v>56430</v>
      </c>
      <c r="R356" s="45">
        <v>0</v>
      </c>
      <c r="S356" s="45">
        <v>776621</v>
      </c>
      <c r="T356" s="45">
        <v>195781</v>
      </c>
      <c r="U356" s="45">
        <v>507438</v>
      </c>
      <c r="V356" s="45">
        <v>0</v>
      </c>
      <c r="W356" s="45">
        <v>12.484724999999999</v>
      </c>
      <c r="X356" s="45">
        <v>7.8353364000000001</v>
      </c>
      <c r="Y356" s="45">
        <v>13.857298999999999</v>
      </c>
      <c r="Z356" s="46">
        <v>51615.1</v>
      </c>
      <c r="AA356" s="46">
        <v>59074.292803743025</v>
      </c>
      <c r="AB356" s="47">
        <f>_xlfn.XLOOKUP($F356,Main_OG!$D$1:$D$766,Main_OG!AJ$1:AJ$766,"")</f>
        <v>2577678</v>
      </c>
      <c r="AC356" s="47">
        <f>_xlfn.XLOOKUP($F356,Main_OG!$D$1:$D$766,Main_OG!AK$1:AK$766,"")</f>
        <v>29406</v>
      </c>
      <c r="AD356" s="47">
        <f>_xlfn.XLOOKUP($F356,Main_OG!$D$1:$D$766,Main_OG!AL$1:AL$766,"")</f>
        <v>11426586</v>
      </c>
      <c r="AE356" s="47">
        <f>_xlfn.XLOOKUP($F356,Main_OG!$D$1:$D$766,Main_OG!AM$1:AM$766,"")</f>
        <v>0</v>
      </c>
      <c r="AF356" s="48">
        <f>_xlfn.XLOOKUP($F356,Main_OG!$D$1:$D$766,Main_OG!Z$1:Z$766,"")</f>
        <v>2.41</v>
      </c>
      <c r="AG356" s="48">
        <f>_xlfn.XLOOKUP($F356,Main_OG!$D$1:$D$766,Main_OG!AA$1:AA$766,"")</f>
        <v>2.1875855044172008</v>
      </c>
      <c r="AH356" s="48">
        <f>_xlfn.XLOOKUP($F356,Main_OG!$D$1:$D$766,Main_OG!AB$1:AB$766,"")</f>
        <v>14.73443638842941</v>
      </c>
      <c r="AI356" s="48">
        <f>_xlfn.XLOOKUP($F356,Main_OG!$D$1:$D$766,Main_OG!AC$1:AC$766,"")</f>
        <v>3.7243523928232452</v>
      </c>
      <c r="AJ356" s="48">
        <f>_xlfn.XLOOKUP($F356,Main_OG!$D$1:$D$766,Main_OG!AD$1:AD$766,"")</f>
        <v>0.62802788237371954</v>
      </c>
    </row>
    <row r="357" spans="2:36" x14ac:dyDescent="0.35">
      <c r="B357" s="36" t="s">
        <v>1333</v>
      </c>
      <c r="C357" s="45" t="s">
        <v>886</v>
      </c>
      <c r="D357" s="45" t="s">
        <v>4348</v>
      </c>
      <c r="E357" s="36" t="s">
        <v>4488</v>
      </c>
      <c r="F357" s="36" t="str">
        <f t="shared" si="15"/>
        <v>2017_WY</v>
      </c>
      <c r="G357" s="45">
        <v>2017</v>
      </c>
      <c r="H357" s="45">
        <f>_xlfn.XLOOKUP(J357,Main_OG!$B$1:$B$766,Main_OG!$O$1:$O$766,"")</f>
        <v>0</v>
      </c>
      <c r="I357" s="45">
        <f>_xlfn.XLOOKUP(F357,Main_OG!$D$1:$D$766,Main_OG!$J$1:$J$766,"")</f>
        <v>0</v>
      </c>
      <c r="J357" s="45" t="s">
        <v>886</v>
      </c>
      <c r="K357" s="45" t="str">
        <f t="shared" si="16"/>
        <v>Black Hills Power, Inc. d/b/a_WY</v>
      </c>
      <c r="L357" s="45" t="str">
        <f t="shared" si="17"/>
        <v>Black Hills Power, Inc._WY</v>
      </c>
      <c r="M357" s="45" t="s">
        <v>1342</v>
      </c>
      <c r="N357" s="45">
        <v>0</v>
      </c>
      <c r="O357" s="45">
        <v>601</v>
      </c>
      <c r="P357" s="45">
        <v>11</v>
      </c>
      <c r="Q357" s="45">
        <v>2031</v>
      </c>
      <c r="R357" s="45">
        <v>0</v>
      </c>
      <c r="S357" s="45">
        <v>25931</v>
      </c>
      <c r="T357" s="45">
        <v>120231</v>
      </c>
      <c r="U357" s="45">
        <v>19195</v>
      </c>
      <c r="V357" s="45">
        <v>0</v>
      </c>
      <c r="W357" s="45">
        <v>12.569126000000001</v>
      </c>
      <c r="X357" s="45">
        <v>8.4064010000000007</v>
      </c>
      <c r="Y357" s="45">
        <v>12.714769</v>
      </c>
      <c r="Z357" s="46">
        <v>37620.300000000003</v>
      </c>
      <c r="AA357" s="46">
        <v>64863.257206109032</v>
      </c>
      <c r="AB357" s="47">
        <f>_xlfn.XLOOKUP($F357,Main_OG!$D$1:$D$766,Main_OG!AJ$1:AJ$766,"")</f>
        <v>49539056</v>
      </c>
      <c r="AC357" s="47">
        <f>_xlfn.XLOOKUP($F357,Main_OG!$D$1:$D$766,Main_OG!AK$1:AK$766,"")</f>
        <v>165314</v>
      </c>
      <c r="AD357" s="47">
        <f>_xlfn.XLOOKUP($F357,Main_OG!$D$1:$D$766,Main_OG!AL$1:AL$766,"")</f>
        <v>11137298</v>
      </c>
      <c r="AE357" s="47">
        <f>_xlfn.XLOOKUP($F357,Main_OG!$D$1:$D$766,Main_OG!AM$1:AM$766,"")</f>
        <v>0</v>
      </c>
      <c r="AF357" s="48">
        <f>_xlfn.XLOOKUP($F357,Main_OG!$D$1:$D$766,Main_OG!Z$1:Z$766,"")</f>
        <v>0</v>
      </c>
      <c r="AG357" s="48">
        <f>_xlfn.XLOOKUP($F357,Main_OG!$D$1:$D$766,Main_OG!AA$1:AA$766,"")</f>
        <v>2.1875855044172008</v>
      </c>
      <c r="AH357" s="48">
        <f>_xlfn.XLOOKUP($F357,Main_OG!$D$1:$D$766,Main_OG!AB$1:AB$766,"")</f>
        <v>14.48</v>
      </c>
      <c r="AI357" s="48">
        <f>_xlfn.XLOOKUP($F357,Main_OG!$D$1:$D$766,Main_OG!AC$1:AC$766,"")</f>
        <v>3.7243523928232452</v>
      </c>
      <c r="AJ357" s="48">
        <f>_xlfn.XLOOKUP($F357,Main_OG!$D$1:$D$766,Main_OG!AD$1:AD$766,"")</f>
        <v>0.62802788237371954</v>
      </c>
    </row>
    <row r="358" spans="2:36" x14ac:dyDescent="0.35">
      <c r="B358" s="36" t="s">
        <v>1333</v>
      </c>
      <c r="C358" s="45" t="s">
        <v>858</v>
      </c>
      <c r="D358" s="45" t="s">
        <v>4348</v>
      </c>
      <c r="E358" s="36" t="s">
        <v>4488</v>
      </c>
      <c r="F358" s="36" t="str">
        <f t="shared" si="15"/>
        <v>2018_MT</v>
      </c>
      <c r="G358" s="45">
        <v>2018</v>
      </c>
      <c r="H358" s="45">
        <f>_xlfn.XLOOKUP(J358,Main_OG!$B$1:$B$766,Main_OG!$O$1:$O$766,"")</f>
        <v>0</v>
      </c>
      <c r="I358" s="45">
        <f>_xlfn.XLOOKUP(F358,Main_OG!$D$1:$D$766,Main_OG!$J$1:$J$766,"")</f>
        <v>0</v>
      </c>
      <c r="J358" s="45" t="s">
        <v>858</v>
      </c>
      <c r="K358" s="45" t="str">
        <f t="shared" si="16"/>
        <v>Black Hills Power, Inc. d/b/a_MT</v>
      </c>
      <c r="L358" s="45" t="str">
        <f t="shared" si="17"/>
        <v>Black Hills Power, Inc._MT</v>
      </c>
      <c r="M358" s="45" t="s">
        <v>1343</v>
      </c>
      <c r="N358" s="45">
        <v>0</v>
      </c>
      <c r="O358" s="45">
        <v>25</v>
      </c>
      <c r="P358" s="45">
        <v>4</v>
      </c>
      <c r="Q358" s="45">
        <v>13</v>
      </c>
      <c r="R358" s="45">
        <v>0</v>
      </c>
      <c r="S358" s="45">
        <v>169</v>
      </c>
      <c r="T358" s="45">
        <v>116654</v>
      </c>
      <c r="U358" s="45">
        <v>105</v>
      </c>
      <c r="V358" s="45">
        <v>0</v>
      </c>
      <c r="W358" s="45">
        <v>11.242604</v>
      </c>
      <c r="X358" s="45">
        <v>6.9856156</v>
      </c>
      <c r="Y358" s="45">
        <v>6.6666667000000004</v>
      </c>
      <c r="Z358" s="46">
        <v>49455</v>
      </c>
      <c r="AA358" s="46">
        <v>46575.778523249748</v>
      </c>
      <c r="AB358" s="47">
        <f>_xlfn.XLOOKUP($F358,Main_OG!$D$1:$D$766,Main_OG!AJ$1:AJ$766,"")</f>
        <v>17476978</v>
      </c>
      <c r="AC358" s="47">
        <f>_xlfn.XLOOKUP($F358,Main_OG!$D$1:$D$766,Main_OG!AK$1:AK$766,"")</f>
        <v>1613418</v>
      </c>
      <c r="AD358" s="47">
        <f>_xlfn.XLOOKUP($F358,Main_OG!$D$1:$D$766,Main_OG!AL$1:AL$766,"")</f>
        <v>10305088</v>
      </c>
      <c r="AE358" s="47">
        <f>_xlfn.XLOOKUP($F358,Main_OG!$D$1:$D$766,Main_OG!AM$1:AM$766,"")</f>
        <v>0</v>
      </c>
      <c r="AF358" s="48">
        <f>_xlfn.XLOOKUP($F358,Main_OG!$D$1:$D$766,Main_OG!Z$1:Z$766,"")</f>
        <v>0</v>
      </c>
      <c r="AG358" s="48">
        <f>_xlfn.XLOOKUP($F358,Main_OG!$D$1:$D$766,Main_OG!AA$1:AA$766,"")</f>
        <v>2.0099999999999998</v>
      </c>
      <c r="AH358" s="48">
        <f>_xlfn.XLOOKUP($F358,Main_OG!$D$1:$D$766,Main_OG!AB$1:AB$766,"")</f>
        <v>18.21</v>
      </c>
      <c r="AI358" s="48">
        <f>_xlfn.XLOOKUP($F358,Main_OG!$D$1:$D$766,Main_OG!AC$1:AC$766,"")</f>
        <v>3.8713752811270652</v>
      </c>
      <c r="AJ358" s="48">
        <f>_xlfn.XLOOKUP($F358,Main_OG!$D$1:$D$766,Main_OG!AD$1:AD$766,"")</f>
        <v>0.62810595158289428</v>
      </c>
    </row>
    <row r="359" spans="2:36" x14ac:dyDescent="0.35">
      <c r="B359" s="36" t="s">
        <v>1333</v>
      </c>
      <c r="C359" s="45" t="s">
        <v>847</v>
      </c>
      <c r="D359" s="45" t="s">
        <v>4348</v>
      </c>
      <c r="E359" s="36" t="s">
        <v>4488</v>
      </c>
      <c r="F359" s="36" t="str">
        <f t="shared" si="15"/>
        <v>2018_SD</v>
      </c>
      <c r="G359" s="45">
        <v>2018</v>
      </c>
      <c r="H359" s="45">
        <f>_xlfn.XLOOKUP(J359,Main_OG!$B$1:$B$766,Main_OG!$O$1:$O$766,"")</f>
        <v>0</v>
      </c>
      <c r="I359" s="45">
        <f>_xlfn.XLOOKUP(F359,Main_OG!$D$1:$D$766,Main_OG!$J$1:$J$766,"")</f>
        <v>0</v>
      </c>
      <c r="J359" s="45" t="s">
        <v>847</v>
      </c>
      <c r="K359" s="45" t="str">
        <f t="shared" si="16"/>
        <v>Black Hills Power, Inc. d/b/a_SD</v>
      </c>
      <c r="L359" s="45" t="str">
        <f t="shared" si="17"/>
        <v>Black Hills Power, Inc._SD</v>
      </c>
      <c r="M359" s="45" t="s">
        <v>1344</v>
      </c>
      <c r="N359" s="45">
        <v>0</v>
      </c>
      <c r="O359" s="45">
        <v>13011</v>
      </c>
      <c r="P359" s="45">
        <v>5</v>
      </c>
      <c r="Q359" s="45">
        <v>56835</v>
      </c>
      <c r="R359" s="45">
        <v>0</v>
      </c>
      <c r="S359" s="45">
        <v>756463</v>
      </c>
      <c r="T359" s="45">
        <v>168559</v>
      </c>
      <c r="U359" s="45">
        <v>527007</v>
      </c>
      <c r="V359" s="45">
        <v>0</v>
      </c>
      <c r="W359" s="45">
        <v>12.645429999999999</v>
      </c>
      <c r="X359" s="45">
        <v>8.3863810000000001</v>
      </c>
      <c r="Y359" s="45">
        <v>13.814617</v>
      </c>
      <c r="Z359" s="46">
        <v>51937.8</v>
      </c>
      <c r="AA359" s="46">
        <v>59061.436047423995</v>
      </c>
      <c r="AB359" s="47">
        <f>_xlfn.XLOOKUP($F359,Main_OG!$D$1:$D$766,Main_OG!AJ$1:AJ$766,"")</f>
        <v>2905016</v>
      </c>
      <c r="AC359" s="47">
        <f>_xlfn.XLOOKUP($F359,Main_OG!$D$1:$D$766,Main_OG!AK$1:AK$766,"")</f>
        <v>39412</v>
      </c>
      <c r="AD359" s="47">
        <f>_xlfn.XLOOKUP($F359,Main_OG!$D$1:$D$766,Main_OG!AL$1:AL$766,"")</f>
        <v>18198168</v>
      </c>
      <c r="AE359" s="47">
        <f>_xlfn.XLOOKUP($F359,Main_OG!$D$1:$D$766,Main_OG!AM$1:AM$766,"")</f>
        <v>0</v>
      </c>
      <c r="AF359" s="48">
        <f>_xlfn.XLOOKUP($F359,Main_OG!$D$1:$D$766,Main_OG!Z$1:Z$766,"")</f>
        <v>0</v>
      </c>
      <c r="AG359" s="48">
        <f>_xlfn.XLOOKUP($F359,Main_OG!$D$1:$D$766,Main_OG!AA$1:AA$766,"")</f>
        <v>1.87</v>
      </c>
      <c r="AH359" s="48">
        <f>_xlfn.XLOOKUP($F359,Main_OG!$D$1:$D$766,Main_OG!AB$1:AB$766,"")</f>
        <v>17.170000000000002</v>
      </c>
      <c r="AI359" s="48">
        <f>_xlfn.XLOOKUP($F359,Main_OG!$D$1:$D$766,Main_OG!AC$1:AC$766,"")</f>
        <v>2.82</v>
      </c>
      <c r="AJ359" s="48">
        <f>_xlfn.XLOOKUP($F359,Main_OG!$D$1:$D$766,Main_OG!AD$1:AD$766,"")</f>
        <v>0.62810595158289428</v>
      </c>
    </row>
    <row r="360" spans="2:36" x14ac:dyDescent="0.35">
      <c r="B360" s="36" t="s">
        <v>1333</v>
      </c>
      <c r="C360" s="45" t="s">
        <v>886</v>
      </c>
      <c r="D360" s="45" t="s">
        <v>4348</v>
      </c>
      <c r="E360" s="36" t="s">
        <v>4488</v>
      </c>
      <c r="F360" s="36" t="str">
        <f t="shared" si="15"/>
        <v>2018_WY</v>
      </c>
      <c r="G360" s="45">
        <v>2018</v>
      </c>
      <c r="H360" s="45">
        <f>_xlfn.XLOOKUP(J360,Main_OG!$B$1:$B$766,Main_OG!$O$1:$O$766,"")</f>
        <v>0</v>
      </c>
      <c r="I360" s="45">
        <f>_xlfn.XLOOKUP(F360,Main_OG!$D$1:$D$766,Main_OG!$J$1:$J$766,"")</f>
        <v>0</v>
      </c>
      <c r="J360" s="45" t="s">
        <v>886</v>
      </c>
      <c r="K360" s="45" t="str">
        <f t="shared" si="16"/>
        <v>Black Hills Power, Inc. d/b/a_WY</v>
      </c>
      <c r="L360" s="45" t="str">
        <f t="shared" si="17"/>
        <v>Black Hills Power, Inc._WY</v>
      </c>
      <c r="M360" s="45" t="s">
        <v>1345</v>
      </c>
      <c r="N360" s="45">
        <v>0</v>
      </c>
      <c r="O360" s="45">
        <v>601</v>
      </c>
      <c r="P360" s="45">
        <v>11</v>
      </c>
      <c r="Q360" s="45">
        <v>2021</v>
      </c>
      <c r="R360" s="45">
        <v>0</v>
      </c>
      <c r="S360" s="45">
        <v>26484</v>
      </c>
      <c r="T360" s="45">
        <v>122469</v>
      </c>
      <c r="U360" s="45">
        <v>19712</v>
      </c>
      <c r="V360" s="45">
        <v>0</v>
      </c>
      <c r="W360" s="45">
        <v>12.853043</v>
      </c>
      <c r="X360" s="45">
        <v>8.5425699999999996</v>
      </c>
      <c r="Y360" s="45">
        <v>12.723214</v>
      </c>
      <c r="Z360" s="46">
        <v>37977.199999999997</v>
      </c>
      <c r="AA360" s="46">
        <v>65584.902271636151</v>
      </c>
      <c r="AB360" s="47">
        <f>_xlfn.XLOOKUP($F360,Main_OG!$D$1:$D$766,Main_OG!AJ$1:AJ$766,"")</f>
        <v>48936996</v>
      </c>
      <c r="AC360" s="47">
        <f>_xlfn.XLOOKUP($F360,Main_OG!$D$1:$D$766,Main_OG!AK$1:AK$766,"")</f>
        <v>155422</v>
      </c>
      <c r="AD360" s="47">
        <f>_xlfn.XLOOKUP($F360,Main_OG!$D$1:$D$766,Main_OG!AL$1:AL$766,"")</f>
        <v>12699216</v>
      </c>
      <c r="AE360" s="47">
        <f>_xlfn.XLOOKUP($F360,Main_OG!$D$1:$D$766,Main_OG!AM$1:AM$766,"")</f>
        <v>0</v>
      </c>
      <c r="AF360" s="48">
        <f>_xlfn.XLOOKUP($F360,Main_OG!$D$1:$D$766,Main_OG!Z$1:Z$766,"")</f>
        <v>0</v>
      </c>
      <c r="AG360" s="48">
        <f>_xlfn.XLOOKUP($F360,Main_OG!$D$1:$D$766,Main_OG!AA$1:AA$766,"")</f>
        <v>1.68</v>
      </c>
      <c r="AH360" s="48">
        <f>_xlfn.XLOOKUP($F360,Main_OG!$D$1:$D$766,Main_OG!AB$1:AB$766,"")</f>
        <v>18.53</v>
      </c>
      <c r="AI360" s="48">
        <f>_xlfn.XLOOKUP($F360,Main_OG!$D$1:$D$766,Main_OG!AC$1:AC$766,"")</f>
        <v>3.77</v>
      </c>
      <c r="AJ360" s="48">
        <f>_xlfn.XLOOKUP($F360,Main_OG!$D$1:$D$766,Main_OG!AD$1:AD$766,"")</f>
        <v>0.62810595158289428</v>
      </c>
    </row>
    <row r="361" spans="2:36" x14ac:dyDescent="0.35">
      <c r="B361" s="36" t="s">
        <v>1333</v>
      </c>
      <c r="C361" s="45" t="s">
        <v>858</v>
      </c>
      <c r="D361" s="45" t="s">
        <v>4348</v>
      </c>
      <c r="E361" s="36" t="s">
        <v>4488</v>
      </c>
      <c r="F361" s="36" t="str">
        <f t="shared" si="15"/>
        <v>2019_MT</v>
      </c>
      <c r="G361" s="45">
        <v>2019</v>
      </c>
      <c r="H361" s="45">
        <f>_xlfn.XLOOKUP(J361,Main_OG!$B$1:$B$766,Main_OG!$O$1:$O$766,"")</f>
        <v>0</v>
      </c>
      <c r="I361" s="45">
        <f>_xlfn.XLOOKUP(F361,Main_OG!$D$1:$D$766,Main_OG!$J$1:$J$766,"")</f>
        <v>0</v>
      </c>
      <c r="J361" s="45" t="s">
        <v>858</v>
      </c>
      <c r="K361" s="45" t="str">
        <f t="shared" si="16"/>
        <v>Black Hills Power, Inc. d/b/a_MT</v>
      </c>
      <c r="L361" s="45" t="str">
        <f t="shared" si="17"/>
        <v>Black Hills Power, Inc._MT</v>
      </c>
      <c r="M361" s="45" t="s">
        <v>1346</v>
      </c>
      <c r="N361" s="45">
        <v>0</v>
      </c>
      <c r="O361" s="45">
        <v>24</v>
      </c>
      <c r="P361" s="45">
        <v>4</v>
      </c>
      <c r="Q361" s="45">
        <v>13</v>
      </c>
      <c r="R361" s="45">
        <v>0</v>
      </c>
      <c r="S361" s="45">
        <v>163</v>
      </c>
      <c r="T361" s="45">
        <v>136740</v>
      </c>
      <c r="U361" s="45">
        <v>118</v>
      </c>
      <c r="V361" s="45">
        <v>0</v>
      </c>
      <c r="W361" s="45">
        <v>11.840491</v>
      </c>
      <c r="X361" s="45">
        <v>6.7860904</v>
      </c>
      <c r="Y361" s="45">
        <v>6.7796609999999999</v>
      </c>
      <c r="Z361" s="46">
        <v>50318.9</v>
      </c>
      <c r="AA361" s="46">
        <v>47021.604058598874</v>
      </c>
      <c r="AB361" s="47">
        <f>_xlfn.XLOOKUP($F361,Main_OG!$D$1:$D$766,Main_OG!AJ$1:AJ$766,"")</f>
        <v>18559080</v>
      </c>
      <c r="AC361" s="47">
        <f>_xlfn.XLOOKUP($F361,Main_OG!$D$1:$D$766,Main_OG!AK$1:AK$766,"")</f>
        <v>1694612</v>
      </c>
      <c r="AD361" s="47">
        <f>_xlfn.XLOOKUP($F361,Main_OG!$D$1:$D$766,Main_OG!AL$1:AL$766,"")</f>
        <v>11019084</v>
      </c>
      <c r="AE361" s="47">
        <f>_xlfn.XLOOKUP($F361,Main_OG!$D$1:$D$766,Main_OG!AM$1:AM$766,"")</f>
        <v>0</v>
      </c>
      <c r="AF361" s="48">
        <f>_xlfn.XLOOKUP($F361,Main_OG!$D$1:$D$766,Main_OG!Z$1:Z$766,"")</f>
        <v>0</v>
      </c>
      <c r="AG361" s="48">
        <f>_xlfn.XLOOKUP($F361,Main_OG!$D$1:$D$766,Main_OG!AA$1:AA$766,"")</f>
        <v>2.176146746141439</v>
      </c>
      <c r="AH361" s="48">
        <f>_xlfn.XLOOKUP($F361,Main_OG!$D$1:$D$766,Main_OG!AB$1:AB$766,"")</f>
        <v>16.155101142605361</v>
      </c>
      <c r="AI361" s="48">
        <f>_xlfn.XLOOKUP($F361,Main_OG!$D$1:$D$766,Main_OG!AC$1:AC$766,"")</f>
        <v>3.3292283805067271</v>
      </c>
      <c r="AJ361" s="48">
        <f>_xlfn.XLOOKUP($F361,Main_OG!$D$1:$D$766,Main_OG!AD$1:AD$766,"")</f>
        <v>0.60296766622862785</v>
      </c>
    </row>
    <row r="362" spans="2:36" x14ac:dyDescent="0.35">
      <c r="B362" s="36" t="s">
        <v>1333</v>
      </c>
      <c r="C362" s="45" t="s">
        <v>847</v>
      </c>
      <c r="D362" s="45" t="s">
        <v>4348</v>
      </c>
      <c r="E362" s="36" t="s">
        <v>4488</v>
      </c>
      <c r="F362" s="36" t="str">
        <f t="shared" si="15"/>
        <v>2019_SD</v>
      </c>
      <c r="G362" s="45">
        <v>2019</v>
      </c>
      <c r="H362" s="45">
        <f>_xlfn.XLOOKUP(J362,Main_OG!$B$1:$B$766,Main_OG!$O$1:$O$766,"")</f>
        <v>0</v>
      </c>
      <c r="I362" s="45">
        <f>_xlfn.XLOOKUP(F362,Main_OG!$D$1:$D$766,Main_OG!$J$1:$J$766,"")</f>
        <v>0</v>
      </c>
      <c r="J362" s="45" t="s">
        <v>847</v>
      </c>
      <c r="K362" s="45" t="str">
        <f t="shared" si="16"/>
        <v>Black Hills Power, Inc. d/b/a_SD</v>
      </c>
      <c r="L362" s="45" t="str">
        <f t="shared" si="17"/>
        <v>Black Hills Power, Inc._SD</v>
      </c>
      <c r="M362" s="45" t="s">
        <v>1347</v>
      </c>
      <c r="N362" s="45">
        <v>0</v>
      </c>
      <c r="O362" s="45">
        <v>13175</v>
      </c>
      <c r="P362" s="45">
        <v>5</v>
      </c>
      <c r="Q362" s="45">
        <v>57178</v>
      </c>
      <c r="R362" s="45">
        <v>0</v>
      </c>
      <c r="S362" s="45">
        <v>769842</v>
      </c>
      <c r="T362" s="45">
        <v>197630</v>
      </c>
      <c r="U362" s="45">
        <v>535444</v>
      </c>
      <c r="V362" s="45">
        <v>0</v>
      </c>
      <c r="W362" s="45">
        <v>11.986901</v>
      </c>
      <c r="X362" s="45">
        <v>7.7035368999999996</v>
      </c>
      <c r="Y362" s="45">
        <v>13.150040000000001</v>
      </c>
      <c r="Z362" s="46">
        <v>52360.1</v>
      </c>
      <c r="AA362" s="46">
        <v>59022.101683299006</v>
      </c>
      <c r="AB362" s="47">
        <f>_xlfn.XLOOKUP($F362,Main_OG!$D$1:$D$766,Main_OG!AJ$1:AJ$766,"")</f>
        <v>3261762</v>
      </c>
      <c r="AC362" s="47">
        <f>_xlfn.XLOOKUP($F362,Main_OG!$D$1:$D$766,Main_OG!AK$1:AK$766,"")</f>
        <v>66906</v>
      </c>
      <c r="AD362" s="47">
        <f>_xlfn.XLOOKUP($F362,Main_OG!$D$1:$D$766,Main_OG!AL$1:AL$766,"")</f>
        <v>18470514</v>
      </c>
      <c r="AE362" s="47">
        <f>_xlfn.XLOOKUP($F362,Main_OG!$D$1:$D$766,Main_OG!AM$1:AM$766,"")</f>
        <v>0</v>
      </c>
      <c r="AF362" s="48">
        <f>_xlfn.XLOOKUP($F362,Main_OG!$D$1:$D$766,Main_OG!Z$1:Z$766,"")</f>
        <v>0</v>
      </c>
      <c r="AG362" s="48">
        <f>_xlfn.XLOOKUP($F362,Main_OG!$D$1:$D$766,Main_OG!AA$1:AA$766,"")</f>
        <v>2.176146746141439</v>
      </c>
      <c r="AH362" s="48">
        <f>_xlfn.XLOOKUP($F362,Main_OG!$D$1:$D$766,Main_OG!AB$1:AB$766,"")</f>
        <v>16.155101142605361</v>
      </c>
      <c r="AI362" s="48">
        <f>_xlfn.XLOOKUP($F362,Main_OG!$D$1:$D$766,Main_OG!AC$1:AC$766,"")</f>
        <v>3.3292283805067271</v>
      </c>
      <c r="AJ362" s="48">
        <f>_xlfn.XLOOKUP($F362,Main_OG!$D$1:$D$766,Main_OG!AD$1:AD$766,"")</f>
        <v>0.60296766622862785</v>
      </c>
    </row>
    <row r="363" spans="2:36" x14ac:dyDescent="0.35">
      <c r="B363" s="36" t="s">
        <v>1333</v>
      </c>
      <c r="C363" s="45" t="s">
        <v>886</v>
      </c>
      <c r="D363" s="45" t="s">
        <v>4348</v>
      </c>
      <c r="E363" s="36" t="s">
        <v>4488</v>
      </c>
      <c r="F363" s="36" t="str">
        <f t="shared" si="15"/>
        <v>2019_WY</v>
      </c>
      <c r="G363" s="45">
        <v>2019</v>
      </c>
      <c r="H363" s="45">
        <f>_xlfn.XLOOKUP(J363,Main_OG!$B$1:$B$766,Main_OG!$O$1:$O$766,"")</f>
        <v>0</v>
      </c>
      <c r="I363" s="45">
        <f>_xlfn.XLOOKUP(F363,Main_OG!$D$1:$D$766,Main_OG!$J$1:$J$766,"")</f>
        <v>0</v>
      </c>
      <c r="J363" s="45" t="s">
        <v>886</v>
      </c>
      <c r="K363" s="45" t="str">
        <f t="shared" si="16"/>
        <v>Black Hills Power, Inc. d/b/a_WY</v>
      </c>
      <c r="L363" s="45" t="str">
        <f t="shared" si="17"/>
        <v>Black Hills Power, Inc._WY</v>
      </c>
      <c r="M363" s="45" t="s">
        <v>1348</v>
      </c>
      <c r="N363" s="45">
        <v>0</v>
      </c>
      <c r="O363" s="45">
        <v>608</v>
      </c>
      <c r="P363" s="45">
        <v>11</v>
      </c>
      <c r="Q363" s="45">
        <v>2027</v>
      </c>
      <c r="R363" s="45">
        <v>0</v>
      </c>
      <c r="S363" s="45">
        <v>26466</v>
      </c>
      <c r="T363" s="45">
        <v>123044</v>
      </c>
      <c r="U363" s="45">
        <v>19957</v>
      </c>
      <c r="V363" s="45">
        <v>0</v>
      </c>
      <c r="W363" s="45">
        <v>12.86783</v>
      </c>
      <c r="X363" s="45">
        <v>8.4434024000000001</v>
      </c>
      <c r="Y363" s="45">
        <v>12.681766</v>
      </c>
      <c r="Z363" s="46">
        <v>38558.199999999997</v>
      </c>
      <c r="AA363" s="46">
        <v>66466.361900033793</v>
      </c>
      <c r="AB363" s="47">
        <f>_xlfn.XLOOKUP($F363,Main_OG!$D$1:$D$766,Main_OG!AJ$1:AJ$766,"")</f>
        <v>43801864</v>
      </c>
      <c r="AC363" s="47">
        <f>_xlfn.XLOOKUP($F363,Main_OG!$D$1:$D$766,Main_OG!AK$1:AK$766,"")</f>
        <v>167214</v>
      </c>
      <c r="AD363" s="47">
        <f>_xlfn.XLOOKUP($F363,Main_OG!$D$1:$D$766,Main_OG!AL$1:AL$766,"")</f>
        <v>14350872</v>
      </c>
      <c r="AE363" s="47">
        <f>_xlfn.XLOOKUP($F363,Main_OG!$D$1:$D$766,Main_OG!AM$1:AM$766,"")</f>
        <v>0</v>
      </c>
      <c r="AF363" s="48">
        <f>_xlfn.XLOOKUP($F363,Main_OG!$D$1:$D$766,Main_OG!Z$1:Z$766,"")</f>
        <v>1.66</v>
      </c>
      <c r="AG363" s="48">
        <f>_xlfn.XLOOKUP($F363,Main_OG!$D$1:$D$766,Main_OG!AA$1:AA$766,"")</f>
        <v>2.176146746141439</v>
      </c>
      <c r="AH363" s="48">
        <f>_xlfn.XLOOKUP($F363,Main_OG!$D$1:$D$766,Main_OG!AB$1:AB$766,"")</f>
        <v>16.079999999999998</v>
      </c>
      <c r="AI363" s="48">
        <f>_xlfn.XLOOKUP($F363,Main_OG!$D$1:$D$766,Main_OG!AC$1:AC$766,"")</f>
        <v>3.07</v>
      </c>
      <c r="AJ363" s="48">
        <f>_xlfn.XLOOKUP($F363,Main_OG!$D$1:$D$766,Main_OG!AD$1:AD$766,"")</f>
        <v>0.60296766622862785</v>
      </c>
    </row>
    <row r="364" spans="2:36" x14ac:dyDescent="0.35">
      <c r="B364" s="36" t="s">
        <v>1333</v>
      </c>
      <c r="C364" s="45" t="s">
        <v>858</v>
      </c>
      <c r="D364" s="45" t="s">
        <v>4348</v>
      </c>
      <c r="E364" s="36" t="s">
        <v>4488</v>
      </c>
      <c r="F364" s="36" t="str">
        <f t="shared" si="15"/>
        <v>2020_MT</v>
      </c>
      <c r="G364" s="45">
        <v>2020</v>
      </c>
      <c r="H364" s="45">
        <f>_xlfn.XLOOKUP(J364,Main_OG!$B$1:$B$766,Main_OG!$O$1:$O$766,"")</f>
        <v>0</v>
      </c>
      <c r="I364" s="45">
        <f>_xlfn.XLOOKUP(F364,Main_OG!$D$1:$D$766,Main_OG!$J$1:$J$766,"")</f>
        <v>0</v>
      </c>
      <c r="J364" s="45" t="s">
        <v>858</v>
      </c>
      <c r="K364" s="45" t="str">
        <f t="shared" si="16"/>
        <v>Black Hills Power, Inc. d/b/a_MT</v>
      </c>
      <c r="L364" s="45" t="str">
        <f t="shared" si="17"/>
        <v>Black Hills Power, Inc._MT</v>
      </c>
      <c r="M364" s="45" t="s">
        <v>1349</v>
      </c>
      <c r="N364" s="45">
        <v>0</v>
      </c>
      <c r="O364" s="45">
        <v>24</v>
      </c>
      <c r="P364" s="45">
        <v>4</v>
      </c>
      <c r="Q364" s="45">
        <v>0</v>
      </c>
      <c r="R364" s="45">
        <v>0</v>
      </c>
      <c r="S364" s="45">
        <v>153</v>
      </c>
      <c r="T364" s="45">
        <v>146146</v>
      </c>
      <c r="U364" s="45">
        <v>0</v>
      </c>
      <c r="V364" s="45">
        <v>0</v>
      </c>
      <c r="W364" s="45">
        <v>12.418301</v>
      </c>
      <c r="X364" s="45">
        <v>6.5742476999999999</v>
      </c>
      <c r="Y364" s="45">
        <v>0</v>
      </c>
      <c r="Z364" s="46">
        <v>50159.6</v>
      </c>
      <c r="AA364" s="46">
        <v>46512.76653947265</v>
      </c>
      <c r="AB364" s="47">
        <f>_xlfn.XLOOKUP($F364,Main_OG!$D$1:$D$766,Main_OG!AJ$1:AJ$766,"")</f>
        <v>11259356</v>
      </c>
      <c r="AC364" s="47">
        <f>_xlfn.XLOOKUP($F364,Main_OG!$D$1:$D$766,Main_OG!AK$1:AK$766,"")</f>
        <v>1694792</v>
      </c>
      <c r="AD364" s="47">
        <f>_xlfn.XLOOKUP($F364,Main_OG!$D$1:$D$766,Main_OG!AL$1:AL$766,"")</f>
        <v>6890488</v>
      </c>
      <c r="AE364" s="47">
        <f>_xlfn.XLOOKUP($F364,Main_OG!$D$1:$D$766,Main_OG!AM$1:AM$766,"")</f>
        <v>0</v>
      </c>
      <c r="AF364" s="48">
        <f>_xlfn.XLOOKUP($F364,Main_OG!$D$1:$D$766,Main_OG!Z$1:Z$766,"")</f>
        <v>0</v>
      </c>
      <c r="AG364" s="48">
        <f>_xlfn.XLOOKUP($F364,Main_OG!$D$1:$D$766,Main_OG!AA$1:AA$766,"")</f>
        <v>2.127327759928813</v>
      </c>
      <c r="AH364" s="48">
        <f>_xlfn.XLOOKUP($F364,Main_OG!$D$1:$D$766,Main_OG!AB$1:AB$766,"")</f>
        <v>12.535325193609101</v>
      </c>
      <c r="AI364" s="48">
        <f>_xlfn.XLOOKUP($F364,Main_OG!$D$1:$D$766,Main_OG!AC$1:AC$766,"")</f>
        <v>2.8422150630003218</v>
      </c>
      <c r="AJ364" s="48">
        <f>_xlfn.XLOOKUP($F364,Main_OG!$D$1:$D$766,Main_OG!AD$1:AD$766,"")</f>
        <v>0.5848556097000881</v>
      </c>
    </row>
    <row r="365" spans="2:36" x14ac:dyDescent="0.35">
      <c r="B365" s="36" t="s">
        <v>1333</v>
      </c>
      <c r="C365" s="45" t="s">
        <v>847</v>
      </c>
      <c r="D365" s="45" t="s">
        <v>4348</v>
      </c>
      <c r="E365" s="36" t="s">
        <v>4488</v>
      </c>
      <c r="F365" s="36" t="str">
        <f t="shared" si="15"/>
        <v>2020_SD</v>
      </c>
      <c r="G365" s="45">
        <v>2020</v>
      </c>
      <c r="H365" s="45">
        <f>_xlfn.XLOOKUP(J365,Main_OG!$B$1:$B$766,Main_OG!$O$1:$O$766,"")</f>
        <v>0</v>
      </c>
      <c r="I365" s="45">
        <f>_xlfn.XLOOKUP(F365,Main_OG!$D$1:$D$766,Main_OG!$J$1:$J$766,"")</f>
        <v>0</v>
      </c>
      <c r="J365" s="45" t="s">
        <v>847</v>
      </c>
      <c r="K365" s="45" t="str">
        <f t="shared" si="16"/>
        <v>Black Hills Power, Inc. d/b/a_SD</v>
      </c>
      <c r="L365" s="45" t="str">
        <f t="shared" si="17"/>
        <v>Black Hills Power, Inc._SD</v>
      </c>
      <c r="M365" s="45" t="s">
        <v>1350</v>
      </c>
      <c r="N365" s="45">
        <v>0</v>
      </c>
      <c r="O365" s="45">
        <v>13376</v>
      </c>
      <c r="P365" s="45">
        <v>6</v>
      </c>
      <c r="Q365" s="45">
        <v>0</v>
      </c>
      <c r="R365" s="45">
        <v>0</v>
      </c>
      <c r="S365" s="45">
        <v>738445</v>
      </c>
      <c r="T365" s="45">
        <v>189699</v>
      </c>
      <c r="U365" s="45">
        <v>0</v>
      </c>
      <c r="V365" s="45">
        <v>0</v>
      </c>
      <c r="W365" s="45">
        <v>12.146198999999999</v>
      </c>
      <c r="X365" s="45">
        <v>8.2066853000000002</v>
      </c>
      <c r="Y365" s="45">
        <v>0</v>
      </c>
      <c r="Z365" s="46">
        <v>52692.1</v>
      </c>
      <c r="AA365" s="46">
        <v>59092.530122643795</v>
      </c>
      <c r="AB365" s="47">
        <f>_xlfn.XLOOKUP($F365,Main_OG!$D$1:$D$766,Main_OG!AJ$1:AJ$766,"")</f>
        <v>2083800</v>
      </c>
      <c r="AC365" s="47">
        <f>_xlfn.XLOOKUP($F365,Main_OG!$D$1:$D$766,Main_OG!AK$1:AK$766,"")</f>
        <v>37298</v>
      </c>
      <c r="AD365" s="47">
        <f>_xlfn.XLOOKUP($F365,Main_OG!$D$1:$D$766,Main_OG!AL$1:AL$766,"")</f>
        <v>17808588</v>
      </c>
      <c r="AE365" s="47">
        <f>_xlfn.XLOOKUP($F365,Main_OG!$D$1:$D$766,Main_OG!AM$1:AM$766,"")</f>
        <v>0</v>
      </c>
      <c r="AF365" s="48">
        <f>_xlfn.XLOOKUP($F365,Main_OG!$D$1:$D$766,Main_OG!Z$1:Z$766,"")</f>
        <v>0</v>
      </c>
      <c r="AG365" s="48">
        <f>_xlfn.XLOOKUP($F365,Main_OG!$D$1:$D$766,Main_OG!AA$1:AA$766,"")</f>
        <v>2.127327759928813</v>
      </c>
      <c r="AH365" s="48">
        <f>_xlfn.XLOOKUP($F365,Main_OG!$D$1:$D$766,Main_OG!AB$1:AB$766,"")</f>
        <v>12.535325193609101</v>
      </c>
      <c r="AI365" s="48">
        <f>_xlfn.XLOOKUP($F365,Main_OG!$D$1:$D$766,Main_OG!AC$1:AC$766,"")</f>
        <v>2.8422150630003218</v>
      </c>
      <c r="AJ365" s="48">
        <f>_xlfn.XLOOKUP($F365,Main_OG!$D$1:$D$766,Main_OG!AD$1:AD$766,"")</f>
        <v>0.5848556097000881</v>
      </c>
    </row>
    <row r="366" spans="2:36" x14ac:dyDescent="0.35">
      <c r="B366" s="36" t="s">
        <v>1333</v>
      </c>
      <c r="C366" s="45" t="s">
        <v>886</v>
      </c>
      <c r="D366" s="45" t="s">
        <v>4348</v>
      </c>
      <c r="E366" s="36" t="s">
        <v>4488</v>
      </c>
      <c r="F366" s="36" t="str">
        <f t="shared" si="15"/>
        <v>2020_WY</v>
      </c>
      <c r="G366" s="45">
        <v>2020</v>
      </c>
      <c r="H366" s="45">
        <f>_xlfn.XLOOKUP(J366,Main_OG!$B$1:$B$766,Main_OG!$O$1:$O$766,"")</f>
        <v>0</v>
      </c>
      <c r="I366" s="45">
        <f>_xlfn.XLOOKUP(F366,Main_OG!$D$1:$D$766,Main_OG!$J$1:$J$766,"")</f>
        <v>0</v>
      </c>
      <c r="J366" s="45" t="s">
        <v>886</v>
      </c>
      <c r="K366" s="45" t="str">
        <f t="shared" si="16"/>
        <v>Black Hills Power, Inc. d/b/a_WY</v>
      </c>
      <c r="L366" s="45" t="str">
        <f t="shared" si="17"/>
        <v>Black Hills Power, Inc._WY</v>
      </c>
      <c r="M366" s="45" t="s">
        <v>1351</v>
      </c>
      <c r="N366" s="45">
        <v>0</v>
      </c>
      <c r="O366" s="45">
        <v>601</v>
      </c>
      <c r="P366" s="45">
        <v>11</v>
      </c>
      <c r="Q366" s="45">
        <v>0</v>
      </c>
      <c r="R366" s="45">
        <v>0</v>
      </c>
      <c r="S366" s="45">
        <v>25784</v>
      </c>
      <c r="T366" s="45">
        <v>107559</v>
      </c>
      <c r="U366" s="45">
        <v>0</v>
      </c>
      <c r="V366" s="45">
        <v>0</v>
      </c>
      <c r="W366" s="45">
        <v>12.810269999999999</v>
      </c>
      <c r="X366" s="45">
        <v>8.8416589999999999</v>
      </c>
      <c r="Y366" s="45">
        <v>0</v>
      </c>
      <c r="Z366" s="46">
        <v>36181.300000000003</v>
      </c>
      <c r="AA366" s="46">
        <v>62163.977801831519</v>
      </c>
      <c r="AB366" s="47">
        <f>_xlfn.XLOOKUP($F366,Main_OG!$D$1:$D$766,Main_OG!AJ$1:AJ$766,"")</f>
        <v>41871398</v>
      </c>
      <c r="AC366" s="47">
        <f>_xlfn.XLOOKUP($F366,Main_OG!$D$1:$D$766,Main_OG!AK$1:AK$766,"")</f>
        <v>168138</v>
      </c>
      <c r="AD366" s="47">
        <f>_xlfn.XLOOKUP($F366,Main_OG!$D$1:$D$766,Main_OG!AL$1:AL$766,"")</f>
        <v>20826406</v>
      </c>
      <c r="AE366" s="47">
        <f>_xlfn.XLOOKUP($F366,Main_OG!$D$1:$D$766,Main_OG!AM$1:AM$766,"")</f>
        <v>0</v>
      </c>
      <c r="AF366" s="48">
        <f>_xlfn.XLOOKUP($F366,Main_OG!$D$1:$D$766,Main_OG!Z$1:Z$766,"")</f>
        <v>0</v>
      </c>
      <c r="AG366" s="48">
        <f>_xlfn.XLOOKUP($F366,Main_OG!$D$1:$D$766,Main_OG!AA$1:AA$766,"")</f>
        <v>2.127327759928813</v>
      </c>
      <c r="AH366" s="48">
        <f>_xlfn.XLOOKUP($F366,Main_OG!$D$1:$D$766,Main_OG!AB$1:AB$766,"")</f>
        <v>12.535325193609101</v>
      </c>
      <c r="AI366" s="48">
        <f>_xlfn.XLOOKUP($F366,Main_OG!$D$1:$D$766,Main_OG!AC$1:AC$766,"")</f>
        <v>2.2799999999999998</v>
      </c>
      <c r="AJ366" s="48">
        <f>_xlfn.XLOOKUP($F366,Main_OG!$D$1:$D$766,Main_OG!AD$1:AD$766,"")</f>
        <v>0.5848556097000881</v>
      </c>
    </row>
    <row r="367" spans="2:36" x14ac:dyDescent="0.35">
      <c r="B367" s="36" t="s">
        <v>1352</v>
      </c>
      <c r="C367" s="45" t="s">
        <v>804</v>
      </c>
      <c r="D367" s="45" t="s">
        <v>4349</v>
      </c>
      <c r="E367" s="36" t="s">
        <v>1352</v>
      </c>
      <c r="F367" s="36" t="str">
        <f t="shared" si="15"/>
        <v>2006_RI</v>
      </c>
      <c r="G367" s="45">
        <v>2006</v>
      </c>
      <c r="H367" s="45">
        <f>_xlfn.XLOOKUP(J367,Main_OG!$B$1:$B$766,Main_OG!$O$1:$O$766,"")</f>
        <v>1</v>
      </c>
      <c r="I367" s="45">
        <f>_xlfn.XLOOKUP(F367,Main_OG!$D$1:$D$766,Main_OG!$J$1:$J$766,"")</f>
        <v>0</v>
      </c>
      <c r="J367" s="45" t="s">
        <v>804</v>
      </c>
      <c r="K367" s="45" t="str">
        <f t="shared" si="16"/>
        <v>Block Island Power Co_RI</v>
      </c>
      <c r="L367" s="45" t="str">
        <f t="shared" si="17"/>
        <v>Block Island Power Co_RI</v>
      </c>
      <c r="M367" s="45" t="s">
        <v>1353</v>
      </c>
      <c r="N367" s="45">
        <v>0</v>
      </c>
      <c r="O367" s="45">
        <v>572</v>
      </c>
      <c r="P367" s="45">
        <v>0</v>
      </c>
      <c r="Q367" s="45">
        <v>1304</v>
      </c>
      <c r="R367" s="45">
        <v>0</v>
      </c>
      <c r="S367" s="45">
        <v>2779</v>
      </c>
      <c r="T367" s="45">
        <v>0</v>
      </c>
      <c r="U367" s="45">
        <v>1678</v>
      </c>
      <c r="V367" s="45">
        <v>0</v>
      </c>
      <c r="W367" s="45">
        <v>41.17647058823529</v>
      </c>
      <c r="X367" s="45">
        <v>0</v>
      </c>
      <c r="Y367" s="45">
        <v>39.408172851103799</v>
      </c>
      <c r="Z367" s="46">
        <v>57415.8</v>
      </c>
      <c r="AA367" s="46">
        <v>54008.104630249763</v>
      </c>
      <c r="AB367" s="47">
        <f>_xlfn.XLOOKUP($F367,Main_OG!$D$1:$D$766,Main_OG!AJ$1:AJ$766,"")</f>
        <v>0</v>
      </c>
      <c r="AC367" s="47">
        <f>_xlfn.XLOOKUP($F367,Main_OG!$D$1:$D$766,Main_OG!AK$1:AK$766,"")</f>
        <v>136217.84</v>
      </c>
      <c r="AD367" s="47">
        <f>_xlfn.XLOOKUP($F367,Main_OG!$D$1:$D$766,Main_OG!AL$1:AL$766,"")</f>
        <v>86890448.879999995</v>
      </c>
      <c r="AE367" s="47">
        <f>_xlfn.XLOOKUP($F367,Main_OG!$D$1:$D$766,Main_OG!AM$1:AM$766,"")</f>
        <v>0</v>
      </c>
      <c r="AF367" s="48">
        <f>_xlfn.XLOOKUP($F367,Main_OG!$D$1:$D$766,Main_OG!Z$1:Z$766,"")</f>
        <v>0</v>
      </c>
      <c r="AG367" s="48">
        <f>_xlfn.XLOOKUP($F367,Main_OG!$D$1:$D$766,Main_OG!AA$1:AA$766,"")</f>
        <v>2.2465548173415608</v>
      </c>
      <c r="AH367" s="48">
        <f>_xlfn.XLOOKUP($F367,Main_OG!$D$1:$D$766,Main_OG!AB$1:AB$766,"")</f>
        <v>14.06</v>
      </c>
      <c r="AI367" s="48">
        <f>_xlfn.XLOOKUP($F367,Main_OG!$D$1:$D$766,Main_OG!AC$1:AC$766,"")</f>
        <v>7.1610124069250478</v>
      </c>
      <c r="AJ367" s="48">
        <f>_xlfn.XLOOKUP($F367,Main_OG!$D$1:$D$766,Main_OG!AD$1:AD$766,"")</f>
        <v>0.4704061490499184</v>
      </c>
    </row>
    <row r="368" spans="2:36" x14ac:dyDescent="0.35">
      <c r="B368" s="36" t="s">
        <v>1352</v>
      </c>
      <c r="C368" s="45" t="s">
        <v>804</v>
      </c>
      <c r="D368" s="45" t="s">
        <v>4349</v>
      </c>
      <c r="E368" s="36" t="s">
        <v>1352</v>
      </c>
      <c r="F368" s="36" t="str">
        <f t="shared" si="15"/>
        <v>2007_RI</v>
      </c>
      <c r="G368" s="45">
        <v>2007</v>
      </c>
      <c r="H368" s="45">
        <f>_xlfn.XLOOKUP(J368,Main_OG!$B$1:$B$766,Main_OG!$O$1:$O$766,"")</f>
        <v>1</v>
      </c>
      <c r="I368" s="45">
        <f>_xlfn.XLOOKUP(F368,Main_OG!$D$1:$D$766,Main_OG!$J$1:$J$766,"")</f>
        <v>0</v>
      </c>
      <c r="J368" s="45" t="s">
        <v>804</v>
      </c>
      <c r="K368" s="45" t="str">
        <f t="shared" si="16"/>
        <v>Block Island Power Co_RI</v>
      </c>
      <c r="L368" s="45" t="str">
        <f t="shared" si="17"/>
        <v>Block Island Power Co_RI</v>
      </c>
      <c r="M368" s="45" t="s">
        <v>1354</v>
      </c>
      <c r="N368" s="45">
        <v>0</v>
      </c>
      <c r="O368" s="45">
        <v>560</v>
      </c>
      <c r="P368" s="45">
        <v>0</v>
      </c>
      <c r="Q368" s="45">
        <v>1300</v>
      </c>
      <c r="R368" s="45">
        <v>0</v>
      </c>
      <c r="S368" s="45">
        <v>2853</v>
      </c>
      <c r="T368" s="45">
        <v>0</v>
      </c>
      <c r="U368" s="45">
        <v>1696</v>
      </c>
      <c r="V368" s="45">
        <v>0</v>
      </c>
      <c r="W368" s="45">
        <v>42.02</v>
      </c>
      <c r="X368" s="45">
        <v>0</v>
      </c>
      <c r="Y368" s="45">
        <v>40.119999999999997</v>
      </c>
      <c r="Z368" s="46">
        <v>56230.5</v>
      </c>
      <c r="AA368" s="46">
        <v>53182.353414072437</v>
      </c>
      <c r="AB368" s="47">
        <f>_xlfn.XLOOKUP($F368,Main_OG!$D$1:$D$766,Main_OG!AJ$1:AJ$766,"")</f>
        <v>0</v>
      </c>
      <c r="AC368" s="47">
        <f>_xlfn.XLOOKUP($F368,Main_OG!$D$1:$D$766,Main_OG!AK$1:AK$766,"")</f>
        <v>154632</v>
      </c>
      <c r="AD368" s="47">
        <f>_xlfn.XLOOKUP($F368,Main_OG!$D$1:$D$766,Main_OG!AL$1:AL$766,"")</f>
        <v>103630522</v>
      </c>
      <c r="AE368" s="47">
        <f>_xlfn.XLOOKUP($F368,Main_OG!$D$1:$D$766,Main_OG!AM$1:AM$766,"")</f>
        <v>0</v>
      </c>
      <c r="AF368" s="48">
        <f>_xlfn.XLOOKUP($F368,Main_OG!$D$1:$D$766,Main_OG!Z$1:Z$766,"")</f>
        <v>0</v>
      </c>
      <c r="AG368" s="48">
        <f>_xlfn.XLOOKUP($F368,Main_OG!$D$1:$D$766,Main_OG!AA$1:AA$766,"")</f>
        <v>2.2465548173415608</v>
      </c>
      <c r="AH368" s="48">
        <f>_xlfn.XLOOKUP($F368,Main_OG!$D$1:$D$766,Main_OG!AB$1:AB$766,"")</f>
        <v>15.77</v>
      </c>
      <c r="AI368" s="48">
        <f>_xlfn.XLOOKUP($F368,Main_OG!$D$1:$D$766,Main_OG!AC$1:AC$766,"")</f>
        <v>7.3815467393807772</v>
      </c>
      <c r="AJ368" s="48">
        <f>_xlfn.XLOOKUP($F368,Main_OG!$D$1:$D$766,Main_OG!AD$1:AD$766,"")</f>
        <v>0.58103021845052572</v>
      </c>
    </row>
    <row r="369" spans="2:36" x14ac:dyDescent="0.35">
      <c r="B369" s="36" t="s">
        <v>1352</v>
      </c>
      <c r="C369" s="45" t="s">
        <v>804</v>
      </c>
      <c r="D369" s="45" t="s">
        <v>4349</v>
      </c>
      <c r="E369" s="36" t="s">
        <v>1352</v>
      </c>
      <c r="F369" s="36" t="str">
        <f t="shared" si="15"/>
        <v>2008_RI</v>
      </c>
      <c r="G369" s="45">
        <v>2008</v>
      </c>
      <c r="H369" s="45">
        <f>_xlfn.XLOOKUP(J369,Main_OG!$B$1:$B$766,Main_OG!$O$1:$O$766,"")</f>
        <v>1</v>
      </c>
      <c r="I369" s="45">
        <f>_xlfn.XLOOKUP(F369,Main_OG!$D$1:$D$766,Main_OG!$J$1:$J$766,"")</f>
        <v>0</v>
      </c>
      <c r="J369" s="45" t="s">
        <v>804</v>
      </c>
      <c r="K369" s="45" t="str">
        <f t="shared" si="16"/>
        <v>Block Island Power Co_RI</v>
      </c>
      <c r="L369" s="45" t="str">
        <f t="shared" si="17"/>
        <v>Block Island Power Co_RI</v>
      </c>
      <c r="M369" s="45" t="s">
        <v>1355</v>
      </c>
      <c r="N369" s="45">
        <v>0</v>
      </c>
      <c r="O369" s="45">
        <v>512</v>
      </c>
      <c r="P369" s="45">
        <v>0</v>
      </c>
      <c r="Q369" s="45">
        <v>1348</v>
      </c>
      <c r="R369" s="45">
        <v>0</v>
      </c>
      <c r="S369" s="45">
        <v>6529</v>
      </c>
      <c r="T369" s="45">
        <v>0</v>
      </c>
      <c r="U369" s="45">
        <v>4115</v>
      </c>
      <c r="V369" s="45">
        <v>0</v>
      </c>
      <c r="W369" s="45">
        <v>55.31</v>
      </c>
      <c r="X369" s="45">
        <v>0</v>
      </c>
      <c r="Y369" s="45">
        <v>52.05</v>
      </c>
      <c r="Z369" s="46">
        <v>54977.1</v>
      </c>
      <c r="AA369" s="46">
        <v>52110.847078159968</v>
      </c>
      <c r="AB369" s="47">
        <f>_xlfn.XLOOKUP($F369,Main_OG!$D$1:$D$766,Main_OG!AJ$1:AJ$766,"")</f>
        <v>0</v>
      </c>
      <c r="AC369" s="47">
        <f>_xlfn.XLOOKUP($F369,Main_OG!$D$1:$D$766,Main_OG!AK$1:AK$766,"")</f>
        <v>88970</v>
      </c>
      <c r="AD369" s="47">
        <f>_xlfn.XLOOKUP($F369,Main_OG!$D$1:$D$766,Main_OG!AL$1:AL$766,"")</f>
        <v>107082104</v>
      </c>
      <c r="AE369" s="47">
        <f>_xlfn.XLOOKUP($F369,Main_OG!$D$1:$D$766,Main_OG!AM$1:AM$766,"")</f>
        <v>0</v>
      </c>
      <c r="AF369" s="48">
        <f>_xlfn.XLOOKUP($F369,Main_OG!$D$1:$D$766,Main_OG!Z$1:Z$766,"")</f>
        <v>0</v>
      </c>
      <c r="AG369" s="48">
        <f>_xlfn.XLOOKUP($F369,Main_OG!$D$1:$D$766,Main_OG!AA$1:AA$766,"")</f>
        <v>2.2204719344600159</v>
      </c>
      <c r="AH369" s="48">
        <f>_xlfn.XLOOKUP($F369,Main_OG!$D$1:$D$766,Main_OG!AB$1:AB$766,"")</f>
        <v>20.27</v>
      </c>
      <c r="AI369" s="48">
        <f>_xlfn.XLOOKUP($F369,Main_OG!$D$1:$D$766,Main_OG!AC$1:AC$766,"")</f>
        <v>9.1182546074696553</v>
      </c>
      <c r="AJ369" s="48">
        <f>_xlfn.XLOOKUP($F369,Main_OG!$D$1:$D$766,Main_OG!AD$1:AD$766,"")</f>
        <v>0.68330088246943577</v>
      </c>
    </row>
    <row r="370" spans="2:36" x14ac:dyDescent="0.35">
      <c r="B370" s="36" t="s">
        <v>1352</v>
      </c>
      <c r="C370" s="45" t="s">
        <v>804</v>
      </c>
      <c r="D370" s="45" t="s">
        <v>4349</v>
      </c>
      <c r="E370" s="36" t="s">
        <v>1352</v>
      </c>
      <c r="F370" s="36" t="str">
        <f t="shared" si="15"/>
        <v>2009_RI</v>
      </c>
      <c r="G370" s="45">
        <v>2009</v>
      </c>
      <c r="H370" s="45">
        <f>_xlfn.XLOOKUP(J370,Main_OG!$B$1:$B$766,Main_OG!$O$1:$O$766,"")</f>
        <v>1</v>
      </c>
      <c r="I370" s="45">
        <f>_xlfn.XLOOKUP(F370,Main_OG!$D$1:$D$766,Main_OG!$J$1:$J$766,"")</f>
        <v>0</v>
      </c>
      <c r="J370" s="45" t="s">
        <v>804</v>
      </c>
      <c r="K370" s="45" t="str">
        <f t="shared" si="16"/>
        <v>Block Island Power Co_RI</v>
      </c>
      <c r="L370" s="45" t="str">
        <f t="shared" si="17"/>
        <v>Block Island Power Co_RI</v>
      </c>
      <c r="M370" s="45" t="s">
        <v>1356</v>
      </c>
      <c r="N370" s="45">
        <v>0</v>
      </c>
      <c r="O370" s="45">
        <v>556</v>
      </c>
      <c r="P370" s="45">
        <v>0</v>
      </c>
      <c r="Q370" s="45">
        <v>1379</v>
      </c>
      <c r="R370" s="45">
        <v>0</v>
      </c>
      <c r="S370" s="45">
        <v>6104</v>
      </c>
      <c r="T370" s="45">
        <v>0</v>
      </c>
      <c r="U370" s="45">
        <v>4224</v>
      </c>
      <c r="V370" s="45">
        <v>0</v>
      </c>
      <c r="W370" s="45">
        <v>42.45</v>
      </c>
      <c r="X370" s="45">
        <v>0</v>
      </c>
      <c r="Y370" s="45">
        <v>39.869999999999997</v>
      </c>
      <c r="Z370" s="46">
        <v>54481.5</v>
      </c>
      <c r="AA370" s="46">
        <v>51707.594391285122</v>
      </c>
      <c r="AB370" s="47">
        <f>_xlfn.XLOOKUP($F370,Main_OG!$D$1:$D$766,Main_OG!AJ$1:AJ$766,"")</f>
        <v>0</v>
      </c>
      <c r="AC370" s="47">
        <f>_xlfn.XLOOKUP($F370,Main_OG!$D$1:$D$766,Main_OG!AK$1:AK$766,"")</f>
        <v>74526</v>
      </c>
      <c r="AD370" s="47">
        <f>_xlfn.XLOOKUP($F370,Main_OG!$D$1:$D$766,Main_OG!AL$1:AL$766,"")</f>
        <v>111772910</v>
      </c>
      <c r="AE370" s="47">
        <f>_xlfn.XLOOKUP($F370,Main_OG!$D$1:$D$766,Main_OG!AM$1:AM$766,"")</f>
        <v>0</v>
      </c>
      <c r="AF370" s="48">
        <f>_xlfn.XLOOKUP($F370,Main_OG!$D$1:$D$766,Main_OG!Z$1:Z$766,"")</f>
        <v>0</v>
      </c>
      <c r="AG370" s="48">
        <f>_xlfn.XLOOKUP($F370,Main_OG!$D$1:$D$766,Main_OG!AA$1:AA$766,"")</f>
        <v>2.2743975091886082</v>
      </c>
      <c r="AH370" s="48">
        <f>_xlfn.XLOOKUP($F370,Main_OG!$D$1:$D$766,Main_OG!AB$1:AB$766,"")</f>
        <v>11.84</v>
      </c>
      <c r="AI370" s="48">
        <f>_xlfn.XLOOKUP($F370,Main_OG!$D$1:$D$766,Main_OG!AC$1:AC$766,"")</f>
        <v>4.5973007921271787</v>
      </c>
      <c r="AJ370" s="48">
        <f>_xlfn.XLOOKUP($F370,Main_OG!$D$1:$D$766,Main_OG!AD$1:AD$766,"")</f>
        <v>0.68314474405108627</v>
      </c>
    </row>
    <row r="371" spans="2:36" x14ac:dyDescent="0.35">
      <c r="B371" s="36" t="s">
        <v>1352</v>
      </c>
      <c r="C371" s="45" t="s">
        <v>804</v>
      </c>
      <c r="D371" s="45" t="s">
        <v>4349</v>
      </c>
      <c r="E371" s="36" t="s">
        <v>1352</v>
      </c>
      <c r="F371" s="36" t="str">
        <f t="shared" si="15"/>
        <v>2010_RI</v>
      </c>
      <c r="G371" s="45">
        <v>2010</v>
      </c>
      <c r="H371" s="45">
        <f>_xlfn.XLOOKUP(J371,Main_OG!$B$1:$B$766,Main_OG!$O$1:$O$766,"")</f>
        <v>1</v>
      </c>
      <c r="I371" s="45">
        <f>_xlfn.XLOOKUP(F371,Main_OG!$D$1:$D$766,Main_OG!$J$1:$J$766,"")</f>
        <v>0</v>
      </c>
      <c r="J371" s="45" t="s">
        <v>804</v>
      </c>
      <c r="K371" s="45" t="str">
        <f t="shared" si="16"/>
        <v>Block Island Power Co_RI</v>
      </c>
      <c r="L371" s="45" t="str">
        <f t="shared" si="17"/>
        <v>Block Island Power Co_RI</v>
      </c>
      <c r="M371" s="45" t="s">
        <v>1357</v>
      </c>
      <c r="N371" s="45">
        <v>0</v>
      </c>
      <c r="O371" s="45">
        <v>486</v>
      </c>
      <c r="P371" s="45">
        <v>0</v>
      </c>
      <c r="Q371" s="45">
        <v>1383</v>
      </c>
      <c r="R371" s="45">
        <v>0</v>
      </c>
      <c r="S371" s="45">
        <v>6394</v>
      </c>
      <c r="T371" s="45">
        <v>0</v>
      </c>
      <c r="U371" s="45">
        <v>4431</v>
      </c>
      <c r="V371" s="45">
        <v>0</v>
      </c>
      <c r="W371" s="45">
        <v>46.75</v>
      </c>
      <c r="X371" s="45">
        <v>0</v>
      </c>
      <c r="Y371" s="45">
        <v>44.55</v>
      </c>
      <c r="Z371" s="46">
        <v>56050.6</v>
      </c>
      <c r="AA371" s="46">
        <v>53179.240109526239</v>
      </c>
      <c r="AB371" s="47">
        <f>_xlfn.XLOOKUP($F371,Main_OG!$D$1:$D$766,Main_OG!AJ$1:AJ$766,"")</f>
        <v>0</v>
      </c>
      <c r="AC371" s="47">
        <f>_xlfn.XLOOKUP($F371,Main_OG!$D$1:$D$766,Main_OG!AK$1:AK$766,"")</f>
        <v>49406</v>
      </c>
      <c r="AD371" s="47">
        <f>_xlfn.XLOOKUP($F371,Main_OG!$D$1:$D$766,Main_OG!AL$1:AL$766,"")</f>
        <v>115306368</v>
      </c>
      <c r="AE371" s="47">
        <f>_xlfn.XLOOKUP($F371,Main_OG!$D$1:$D$766,Main_OG!AM$1:AM$766,"")</f>
        <v>0</v>
      </c>
      <c r="AF371" s="48">
        <f>_xlfn.XLOOKUP($F371,Main_OG!$D$1:$D$766,Main_OG!Z$1:Z$766,"")</f>
        <v>0</v>
      </c>
      <c r="AG371" s="48">
        <f>_xlfn.XLOOKUP($F371,Main_OG!$D$1:$D$766,Main_OG!AA$1:AA$766,"")</f>
        <v>2.2935982820086371</v>
      </c>
      <c r="AH371" s="48">
        <f>_xlfn.XLOOKUP($F371,Main_OG!$D$1:$D$766,Main_OG!AB$1:AB$766,"")</f>
        <v>16.5</v>
      </c>
      <c r="AI371" s="48">
        <f>_xlfn.XLOOKUP($F371,Main_OG!$D$1:$D$766,Main_OG!AC$1:AC$766,"")</f>
        <v>4.9924248044436963</v>
      </c>
      <c r="AJ371" s="48">
        <f>_xlfn.XLOOKUP($F371,Main_OG!$D$1:$D$766,Main_OG!AD$1:AD$766,"")</f>
        <v>0.70992248279802228</v>
      </c>
    </row>
    <row r="372" spans="2:36" x14ac:dyDescent="0.35">
      <c r="B372" s="36" t="s">
        <v>1352</v>
      </c>
      <c r="C372" s="45" t="s">
        <v>804</v>
      </c>
      <c r="D372" s="45" t="s">
        <v>4349</v>
      </c>
      <c r="E372" s="36" t="s">
        <v>1352</v>
      </c>
      <c r="F372" s="36" t="str">
        <f t="shared" si="15"/>
        <v>2011_RI</v>
      </c>
      <c r="G372" s="45">
        <v>2011</v>
      </c>
      <c r="H372" s="45">
        <f>_xlfn.XLOOKUP(J372,Main_OG!$B$1:$B$766,Main_OG!$O$1:$O$766,"")</f>
        <v>1</v>
      </c>
      <c r="I372" s="45">
        <f>_xlfn.XLOOKUP(F372,Main_OG!$D$1:$D$766,Main_OG!$J$1:$J$766,"")</f>
        <v>0</v>
      </c>
      <c r="J372" s="45" t="s">
        <v>804</v>
      </c>
      <c r="K372" s="45" t="str">
        <f t="shared" si="16"/>
        <v>Block Island Power Co_RI</v>
      </c>
      <c r="L372" s="45" t="str">
        <f t="shared" si="17"/>
        <v>Block Island Power Co_RI</v>
      </c>
      <c r="M372" s="45" t="s">
        <v>1358</v>
      </c>
      <c r="N372" s="45">
        <v>0</v>
      </c>
      <c r="O372" s="45">
        <v>485</v>
      </c>
      <c r="P372" s="45">
        <v>0</v>
      </c>
      <c r="Q372" s="45">
        <v>1364</v>
      </c>
      <c r="R372" s="45">
        <v>0</v>
      </c>
      <c r="S372" s="45">
        <v>6240</v>
      </c>
      <c r="T372" s="45">
        <v>0</v>
      </c>
      <c r="U372" s="45">
        <v>4233</v>
      </c>
      <c r="V372" s="45">
        <v>0</v>
      </c>
      <c r="W372" s="45">
        <v>56.75</v>
      </c>
      <c r="X372" s="45">
        <v>0</v>
      </c>
      <c r="Y372" s="45">
        <v>57.15</v>
      </c>
      <c r="Z372" s="46">
        <v>56026.6</v>
      </c>
      <c r="AA372" s="46">
        <v>53164.792390416282</v>
      </c>
      <c r="AB372" s="47">
        <f>_xlfn.XLOOKUP($F372,Main_OG!$D$1:$D$766,Main_OG!AJ$1:AJ$766,"")</f>
        <v>0</v>
      </c>
      <c r="AC372" s="47">
        <f>_xlfn.XLOOKUP($F372,Main_OG!$D$1:$D$766,Main_OG!AK$1:AK$766,"")</f>
        <v>56500</v>
      </c>
      <c r="AD372" s="47">
        <f>_xlfn.XLOOKUP($F372,Main_OG!$D$1:$D$766,Main_OG!AL$1:AL$766,"")</f>
        <v>129303446</v>
      </c>
      <c r="AE372" s="47">
        <f>_xlfn.XLOOKUP($F372,Main_OG!$D$1:$D$766,Main_OG!AM$1:AM$766,"")</f>
        <v>0</v>
      </c>
      <c r="AF372" s="48">
        <f>_xlfn.XLOOKUP($F372,Main_OG!$D$1:$D$766,Main_OG!Z$1:Z$766,"")</f>
        <v>5.18</v>
      </c>
      <c r="AG372" s="48">
        <f>_xlfn.XLOOKUP($F372,Main_OG!$D$1:$D$766,Main_OG!AA$1:AA$766,"")</f>
        <v>2.3089180475565318</v>
      </c>
      <c r="AH372" s="48">
        <f>_xlfn.XLOOKUP($F372,Main_OG!$D$1:$D$766,Main_OG!AB$1:AB$766,"")</f>
        <v>22.15</v>
      </c>
      <c r="AI372" s="48">
        <f>_xlfn.XLOOKUP($F372,Main_OG!$D$1:$D$766,Main_OG!AC$1:AC$766,"")</f>
        <v>5.01</v>
      </c>
      <c r="AJ372" s="48">
        <f>_xlfn.XLOOKUP($F372,Main_OG!$D$1:$D$766,Main_OG!AD$1:AD$766,"")</f>
        <v>0.75949643062398253</v>
      </c>
    </row>
    <row r="373" spans="2:36" x14ac:dyDescent="0.35">
      <c r="B373" s="36" t="s">
        <v>1352</v>
      </c>
      <c r="C373" s="45" t="s">
        <v>804</v>
      </c>
      <c r="D373" s="45" t="s">
        <v>4349</v>
      </c>
      <c r="E373" s="36" t="s">
        <v>1352</v>
      </c>
      <c r="F373" s="36" t="str">
        <f t="shared" si="15"/>
        <v>2012_RI</v>
      </c>
      <c r="G373" s="45">
        <v>2012</v>
      </c>
      <c r="H373" s="45">
        <f>_xlfn.XLOOKUP(J373,Main_OG!$B$1:$B$766,Main_OG!$O$1:$O$766,"")</f>
        <v>1</v>
      </c>
      <c r="I373" s="45">
        <f>_xlfn.XLOOKUP(F373,Main_OG!$D$1:$D$766,Main_OG!$J$1:$J$766,"")</f>
        <v>0</v>
      </c>
      <c r="J373" s="45" t="s">
        <v>804</v>
      </c>
      <c r="K373" s="45" t="str">
        <f t="shared" si="16"/>
        <v>Block Island Power Co_RI</v>
      </c>
      <c r="L373" s="45" t="str">
        <f t="shared" si="17"/>
        <v>Block Island Power Co_RI</v>
      </c>
      <c r="M373" s="45" t="s">
        <v>1359</v>
      </c>
      <c r="N373" s="45">
        <v>0</v>
      </c>
      <c r="O373" s="45">
        <v>464</v>
      </c>
      <c r="P373" s="45">
        <v>0</v>
      </c>
      <c r="Q373" s="45">
        <v>1399</v>
      </c>
      <c r="R373" s="45">
        <v>0</v>
      </c>
      <c r="S373" s="45">
        <v>6438</v>
      </c>
      <c r="T373" s="45">
        <v>0</v>
      </c>
      <c r="U373" s="45">
        <v>4111</v>
      </c>
      <c r="V373" s="45">
        <v>0</v>
      </c>
      <c r="W373" s="45">
        <v>56.834420999999999</v>
      </c>
      <c r="X373" s="45">
        <v>0</v>
      </c>
      <c r="Y373" s="45">
        <v>55.679882999999997</v>
      </c>
      <c r="Z373" s="46">
        <v>56487.4</v>
      </c>
      <c r="AA373" s="46">
        <v>53547.990175306877</v>
      </c>
      <c r="AB373" s="47">
        <f>_xlfn.XLOOKUP($F373,Main_OG!$D$1:$D$766,Main_OG!AJ$1:AJ$766,"")</f>
        <v>0</v>
      </c>
      <c r="AC373" s="47">
        <f>_xlfn.XLOOKUP($F373,Main_OG!$D$1:$D$766,Main_OG!AK$1:AK$766,"")</f>
        <v>61030</v>
      </c>
      <c r="AD373" s="47">
        <f>_xlfn.XLOOKUP($F373,Main_OG!$D$1:$D$766,Main_OG!AL$1:AL$766,"")</f>
        <v>122073762</v>
      </c>
      <c r="AE373" s="47">
        <f>_xlfn.XLOOKUP($F373,Main_OG!$D$1:$D$766,Main_OG!AM$1:AM$766,"")</f>
        <v>0</v>
      </c>
      <c r="AF373" s="48">
        <f>_xlfn.XLOOKUP($F373,Main_OG!$D$1:$D$766,Main_OG!Z$1:Z$766,"")</f>
        <v>3.88</v>
      </c>
      <c r="AG373" s="48">
        <f>_xlfn.XLOOKUP($F373,Main_OG!$D$1:$D$766,Main_OG!AA$1:AA$766,"")</f>
        <v>2.324237813104427</v>
      </c>
      <c r="AH373" s="48">
        <f>_xlfn.XLOOKUP($F373,Main_OG!$D$1:$D$766,Main_OG!AB$1:AB$766,"")</f>
        <v>23.43</v>
      </c>
      <c r="AI373" s="48">
        <f>_xlfn.XLOOKUP($F373,Main_OG!$D$1:$D$766,Main_OG!AC$1:AC$766,"")</f>
        <v>3.86</v>
      </c>
      <c r="AJ373" s="48">
        <f>_xlfn.XLOOKUP($F373,Main_OG!$D$1:$D$766,Main_OG!AD$1:AD$766,"")</f>
        <v>0.75442193202762442</v>
      </c>
    </row>
    <row r="374" spans="2:36" x14ac:dyDescent="0.35">
      <c r="B374" s="36" t="s">
        <v>1352</v>
      </c>
      <c r="C374" s="45" t="s">
        <v>804</v>
      </c>
      <c r="D374" s="45" t="s">
        <v>4349</v>
      </c>
      <c r="E374" s="36" t="s">
        <v>1352</v>
      </c>
      <c r="F374" s="36" t="str">
        <f t="shared" si="15"/>
        <v>2013_RI</v>
      </c>
      <c r="G374" s="45">
        <v>2013</v>
      </c>
      <c r="H374" s="45">
        <f>_xlfn.XLOOKUP(J374,Main_OG!$B$1:$B$766,Main_OG!$O$1:$O$766,"")</f>
        <v>1</v>
      </c>
      <c r="I374" s="45">
        <f>_xlfn.XLOOKUP(F374,Main_OG!$D$1:$D$766,Main_OG!$J$1:$J$766,"")</f>
        <v>0</v>
      </c>
      <c r="J374" s="45" t="s">
        <v>804</v>
      </c>
      <c r="K374" s="45" t="str">
        <f t="shared" si="16"/>
        <v>Block Island Power Co_RI</v>
      </c>
      <c r="L374" s="45" t="str">
        <f t="shared" si="17"/>
        <v>Block Island Power Co_RI</v>
      </c>
      <c r="M374" s="45" t="s">
        <v>1360</v>
      </c>
      <c r="N374" s="45">
        <v>0</v>
      </c>
      <c r="O374" s="45">
        <v>461</v>
      </c>
      <c r="P374" s="45">
        <v>0</v>
      </c>
      <c r="Q374" s="45">
        <v>1409</v>
      </c>
      <c r="R374" s="45">
        <v>0</v>
      </c>
      <c r="S374" s="45">
        <v>6402</v>
      </c>
      <c r="T374" s="45">
        <v>0</v>
      </c>
      <c r="U374" s="45">
        <v>4260</v>
      </c>
      <c r="V374" s="45">
        <v>0</v>
      </c>
      <c r="W374" s="45">
        <v>56.013745999999998</v>
      </c>
      <c r="X374" s="45">
        <v>0</v>
      </c>
      <c r="Y374" s="45">
        <v>53.990609999999997</v>
      </c>
      <c r="Z374" s="46">
        <v>57037.2</v>
      </c>
      <c r="AA374" s="46">
        <v>54035.014589412254</v>
      </c>
      <c r="AB374" s="47">
        <f>_xlfn.XLOOKUP($F374,Main_OG!$D$1:$D$766,Main_OG!AJ$1:AJ$766,"")</f>
        <v>0</v>
      </c>
      <c r="AC374" s="47">
        <f>_xlfn.XLOOKUP($F374,Main_OG!$D$1:$D$766,Main_OG!AK$1:AK$766,"")</f>
        <v>150168</v>
      </c>
      <c r="AD374" s="47">
        <f>_xlfn.XLOOKUP($F374,Main_OG!$D$1:$D$766,Main_OG!AL$1:AL$766,"")</f>
        <v>93486368</v>
      </c>
      <c r="AE374" s="47">
        <f>_xlfn.XLOOKUP($F374,Main_OG!$D$1:$D$766,Main_OG!AM$1:AM$766,"")</f>
        <v>0</v>
      </c>
      <c r="AF374" s="48">
        <f>_xlfn.XLOOKUP($F374,Main_OG!$D$1:$D$766,Main_OG!Z$1:Z$766,"")</f>
        <v>5.8</v>
      </c>
      <c r="AG374" s="48">
        <f>_xlfn.XLOOKUP($F374,Main_OG!$D$1:$D$766,Main_OG!AA$1:AA$766,"")</f>
        <v>2.3089180475565318</v>
      </c>
      <c r="AH374" s="48">
        <f>_xlfn.XLOOKUP($F374,Main_OG!$D$1:$D$766,Main_OG!AB$1:AB$766,"")</f>
        <v>22.862714639490921</v>
      </c>
      <c r="AI374" s="48">
        <f>_xlfn.XLOOKUP($F374,Main_OG!$D$1:$D$766,Main_OG!AC$1:AC$766,"")</f>
        <v>5.66</v>
      </c>
      <c r="AJ374" s="48">
        <f>_xlfn.XLOOKUP($F374,Main_OG!$D$1:$D$766,Main_OG!AD$1:AD$766,"")</f>
        <v>0.73100116927520231</v>
      </c>
    </row>
    <row r="375" spans="2:36" x14ac:dyDescent="0.35">
      <c r="B375" s="36" t="s">
        <v>1352</v>
      </c>
      <c r="C375" s="45" t="s">
        <v>804</v>
      </c>
      <c r="D375" s="45" t="s">
        <v>4349</v>
      </c>
      <c r="E375" s="36" t="s">
        <v>1352</v>
      </c>
      <c r="F375" s="36" t="str">
        <f t="shared" si="15"/>
        <v>2014_RI</v>
      </c>
      <c r="G375" s="45">
        <v>2014</v>
      </c>
      <c r="H375" s="45">
        <f>_xlfn.XLOOKUP(J375,Main_OG!$B$1:$B$766,Main_OG!$O$1:$O$766,"")</f>
        <v>1</v>
      </c>
      <c r="I375" s="45">
        <f>_xlfn.XLOOKUP(F375,Main_OG!$D$1:$D$766,Main_OG!$J$1:$J$766,"")</f>
        <v>0</v>
      </c>
      <c r="J375" s="45" t="s">
        <v>804</v>
      </c>
      <c r="K375" s="45" t="str">
        <f t="shared" si="16"/>
        <v>Block Island Power Co_RI</v>
      </c>
      <c r="L375" s="45" t="str">
        <f t="shared" si="17"/>
        <v>Block Island Power Co_RI</v>
      </c>
      <c r="M375" s="45" t="s">
        <v>1361</v>
      </c>
      <c r="N375" s="45">
        <v>0</v>
      </c>
      <c r="O375" s="45">
        <v>458</v>
      </c>
      <c r="P375" s="45">
        <v>0</v>
      </c>
      <c r="Q375" s="45">
        <v>1418</v>
      </c>
      <c r="R375" s="45">
        <v>0</v>
      </c>
      <c r="S375" s="45">
        <v>6474</v>
      </c>
      <c r="T375" s="45">
        <v>0</v>
      </c>
      <c r="U375" s="45">
        <v>4197</v>
      </c>
      <c r="V375" s="45">
        <v>0</v>
      </c>
      <c r="W375" s="45">
        <v>54.324992000000002</v>
      </c>
      <c r="X375" s="45">
        <v>0</v>
      </c>
      <c r="Y375" s="45">
        <v>52.585180000000001</v>
      </c>
      <c r="Z375" s="46">
        <v>57602.7</v>
      </c>
      <c r="AA375" s="46">
        <v>54521.628265110347</v>
      </c>
      <c r="AB375" s="47">
        <f>_xlfn.XLOOKUP($F375,Main_OG!$D$1:$D$766,Main_OG!AJ$1:AJ$766,"")</f>
        <v>0</v>
      </c>
      <c r="AC375" s="47">
        <f>_xlfn.XLOOKUP($F375,Main_OG!$D$1:$D$766,Main_OG!AK$1:AK$766,"")</f>
        <v>225030</v>
      </c>
      <c r="AD375" s="47">
        <f>_xlfn.XLOOKUP($F375,Main_OG!$D$1:$D$766,Main_OG!AL$1:AL$766,"")</f>
        <v>90585544</v>
      </c>
      <c r="AE375" s="47">
        <f>_xlfn.XLOOKUP($F375,Main_OG!$D$1:$D$766,Main_OG!AM$1:AM$766,"")</f>
        <v>0</v>
      </c>
      <c r="AF375" s="48">
        <f>_xlfn.XLOOKUP($F375,Main_OG!$D$1:$D$766,Main_OG!Z$1:Z$766,"")</f>
        <v>0</v>
      </c>
      <c r="AG375" s="48">
        <f>_xlfn.XLOOKUP($F375,Main_OG!$D$1:$D$766,Main_OG!AA$1:AA$766,"")</f>
        <v>2.322195177698041</v>
      </c>
      <c r="AH375" s="48">
        <f>_xlfn.XLOOKUP($F375,Main_OG!$D$1:$D$766,Main_OG!AB$1:AB$766,"")</f>
        <v>20.48845299552563</v>
      </c>
      <c r="AI375" s="48">
        <f>_xlfn.XLOOKUP($F375,Main_OG!$D$1:$D$766,Main_OG!AC$1:AC$766,"")</f>
        <v>4.9924248044436963</v>
      </c>
      <c r="AJ375" s="48">
        <f>_xlfn.XLOOKUP($F375,Main_OG!$D$1:$D$766,Main_OG!AD$1:AD$766,"")</f>
        <v>0.68548682032632846</v>
      </c>
    </row>
    <row r="376" spans="2:36" x14ac:dyDescent="0.35">
      <c r="B376" s="36" t="s">
        <v>1352</v>
      </c>
      <c r="C376" s="45" t="s">
        <v>804</v>
      </c>
      <c r="D376" s="45" t="s">
        <v>4349</v>
      </c>
      <c r="E376" s="36" t="s">
        <v>1352</v>
      </c>
      <c r="F376" s="36" t="str">
        <f t="shared" si="15"/>
        <v>2015_RI</v>
      </c>
      <c r="G376" s="45">
        <v>2015</v>
      </c>
      <c r="H376" s="45">
        <f>_xlfn.XLOOKUP(J376,Main_OG!$B$1:$B$766,Main_OG!$O$1:$O$766,"")</f>
        <v>1</v>
      </c>
      <c r="I376" s="45">
        <f>_xlfn.XLOOKUP(F376,Main_OG!$D$1:$D$766,Main_OG!$J$1:$J$766,"")</f>
        <v>0</v>
      </c>
      <c r="J376" s="45" t="s">
        <v>804</v>
      </c>
      <c r="K376" s="45" t="str">
        <f t="shared" si="16"/>
        <v>Block Island Power Co_RI</v>
      </c>
      <c r="L376" s="45" t="str">
        <f t="shared" si="17"/>
        <v>Block Island Power Co_RI</v>
      </c>
      <c r="M376" s="45" t="s">
        <v>1362</v>
      </c>
      <c r="N376" s="45">
        <v>0</v>
      </c>
      <c r="O376" s="45">
        <v>496</v>
      </c>
      <c r="P376" s="45">
        <v>0</v>
      </c>
      <c r="Q376" s="45">
        <v>1363</v>
      </c>
      <c r="R376" s="45">
        <v>0</v>
      </c>
      <c r="S376" s="45">
        <v>7383</v>
      </c>
      <c r="T376" s="45">
        <v>0</v>
      </c>
      <c r="U376" s="45">
        <v>4156</v>
      </c>
      <c r="V376" s="45">
        <v>0</v>
      </c>
      <c r="W376" s="45">
        <v>42.692672000000002</v>
      </c>
      <c r="X376" s="45">
        <v>0</v>
      </c>
      <c r="Y376" s="45">
        <v>43.503368999999999</v>
      </c>
      <c r="Z376" s="46">
        <v>58387.9</v>
      </c>
      <c r="AA376" s="46">
        <v>55245.220392738665</v>
      </c>
      <c r="AB376" s="47">
        <f>_xlfn.XLOOKUP($F376,Main_OG!$D$1:$D$766,Main_OG!AJ$1:AJ$766,"")</f>
        <v>0</v>
      </c>
      <c r="AC376" s="47">
        <f>_xlfn.XLOOKUP($F376,Main_OG!$D$1:$D$766,Main_OG!AK$1:AK$766,"")</f>
        <v>302984</v>
      </c>
      <c r="AD376" s="47">
        <f>_xlfn.XLOOKUP($F376,Main_OG!$D$1:$D$766,Main_OG!AL$1:AL$766,"")</f>
        <v>101089072</v>
      </c>
      <c r="AE376" s="47">
        <f>_xlfn.XLOOKUP($F376,Main_OG!$D$1:$D$766,Main_OG!AM$1:AM$766,"")</f>
        <v>0</v>
      </c>
      <c r="AF376" s="48">
        <f>_xlfn.XLOOKUP($F376,Main_OG!$D$1:$D$766,Main_OG!Z$1:Z$766,"")</f>
        <v>0</v>
      </c>
      <c r="AG376" s="48">
        <f>_xlfn.XLOOKUP($F376,Main_OG!$D$1:$D$766,Main_OG!AA$1:AA$766,"")</f>
        <v>2.25948627072199</v>
      </c>
      <c r="AH376" s="48">
        <f>_xlfn.XLOOKUP($F376,Main_OG!$D$1:$D$766,Main_OG!AB$1:AB$766,"")</f>
        <v>16.73</v>
      </c>
      <c r="AI376" s="48">
        <f>_xlfn.XLOOKUP($F376,Main_OG!$D$1:$D$766,Main_OG!AC$1:AC$766,"")</f>
        <v>3.62</v>
      </c>
      <c r="AJ376" s="48">
        <f>_xlfn.XLOOKUP($F376,Main_OG!$D$1:$D$766,Main_OG!AD$1:AD$766,"")</f>
        <v>0.66963877086385626</v>
      </c>
    </row>
    <row r="377" spans="2:36" x14ac:dyDescent="0.35">
      <c r="B377" s="36" t="s">
        <v>1352</v>
      </c>
      <c r="C377" s="45" t="s">
        <v>804</v>
      </c>
      <c r="D377" s="45" t="s">
        <v>4349</v>
      </c>
      <c r="E377" s="36" t="s">
        <v>1352</v>
      </c>
      <c r="F377" s="36" t="str">
        <f t="shared" si="15"/>
        <v>2016_RI</v>
      </c>
      <c r="G377" s="45">
        <v>2016</v>
      </c>
      <c r="H377" s="45">
        <f>_xlfn.XLOOKUP(J377,Main_OG!$B$1:$B$766,Main_OG!$O$1:$O$766,"")</f>
        <v>1</v>
      </c>
      <c r="I377" s="45">
        <f>_xlfn.XLOOKUP(F377,Main_OG!$D$1:$D$766,Main_OG!$J$1:$J$766,"")</f>
        <v>0</v>
      </c>
      <c r="J377" s="45" t="s">
        <v>804</v>
      </c>
      <c r="K377" s="45" t="str">
        <f t="shared" si="16"/>
        <v>Block Island Power Co_RI</v>
      </c>
      <c r="L377" s="45" t="str">
        <f t="shared" si="17"/>
        <v>Block Island Power Co_RI</v>
      </c>
      <c r="M377" s="45" t="s">
        <v>1363</v>
      </c>
      <c r="N377" s="45">
        <v>0</v>
      </c>
      <c r="O377" s="45">
        <v>537</v>
      </c>
      <c r="P377" s="45">
        <v>0</v>
      </c>
      <c r="Q377" s="45">
        <v>1359</v>
      </c>
      <c r="R377" s="45">
        <v>0</v>
      </c>
      <c r="S377" s="45">
        <v>7639</v>
      </c>
      <c r="T377" s="45">
        <v>0</v>
      </c>
      <c r="U377" s="45">
        <v>4101</v>
      </c>
      <c r="V377" s="45">
        <v>0</v>
      </c>
      <c r="W377" s="45">
        <v>41.523760000000003</v>
      </c>
      <c r="X377" s="45">
        <v>0</v>
      </c>
      <c r="Y377" s="45">
        <v>40.990001999999997</v>
      </c>
      <c r="Z377" s="46">
        <v>58630</v>
      </c>
      <c r="AA377" s="46">
        <v>55425.518237576289</v>
      </c>
      <c r="AB377" s="47">
        <f>_xlfn.XLOOKUP($F377,Main_OG!$D$1:$D$766,Main_OG!AJ$1:AJ$766,"")</f>
        <v>0</v>
      </c>
      <c r="AC377" s="47">
        <f>_xlfn.XLOOKUP($F377,Main_OG!$D$1:$D$766,Main_OG!AK$1:AK$766,"")</f>
        <v>88724</v>
      </c>
      <c r="AD377" s="47">
        <f>_xlfn.XLOOKUP($F377,Main_OG!$D$1:$D$766,Main_OG!AL$1:AL$766,"")</f>
        <v>94287188</v>
      </c>
      <c r="AE377" s="47">
        <f>_xlfn.XLOOKUP($F377,Main_OG!$D$1:$D$766,Main_OG!AM$1:AM$766,"")</f>
        <v>0</v>
      </c>
      <c r="AF377" s="48">
        <f>_xlfn.XLOOKUP($F377,Main_OG!$D$1:$D$766,Main_OG!Z$1:Z$766,"")</f>
        <v>0</v>
      </c>
      <c r="AG377" s="48">
        <f>_xlfn.XLOOKUP($F377,Main_OG!$D$1:$D$766,Main_OG!AA$1:AA$766,"")</f>
        <v>2.2143440282408582</v>
      </c>
      <c r="AH377" s="48">
        <f>_xlfn.XLOOKUP($F377,Main_OG!$D$1:$D$766,Main_OG!AB$1:AB$766,"")</f>
        <v>11.309272049594229</v>
      </c>
      <c r="AI377" s="48">
        <f>_xlfn.XLOOKUP($F377,Main_OG!$D$1:$D$766,Main_OG!AC$1:AC$766,"")</f>
        <v>3.2924726584307722</v>
      </c>
      <c r="AJ377" s="48">
        <f>_xlfn.XLOOKUP($F377,Main_OG!$D$1:$D$766,Main_OG!AD$1:AD$766,"")</f>
        <v>0.65636700530415037</v>
      </c>
    </row>
    <row r="378" spans="2:36" x14ac:dyDescent="0.35">
      <c r="B378" s="36" t="s">
        <v>1352</v>
      </c>
      <c r="C378" s="45" t="s">
        <v>804</v>
      </c>
      <c r="D378" s="45" t="s">
        <v>4349</v>
      </c>
      <c r="E378" s="36" t="s">
        <v>1352</v>
      </c>
      <c r="F378" s="36" t="str">
        <f t="shared" si="15"/>
        <v>2017_RI</v>
      </c>
      <c r="G378" s="45">
        <v>2017</v>
      </c>
      <c r="H378" s="45">
        <f>_xlfn.XLOOKUP(J378,Main_OG!$B$1:$B$766,Main_OG!$O$1:$O$766,"")</f>
        <v>1</v>
      </c>
      <c r="I378" s="45">
        <f>_xlfn.XLOOKUP(F378,Main_OG!$D$1:$D$766,Main_OG!$J$1:$J$766,"")</f>
        <v>0</v>
      </c>
      <c r="J378" s="45" t="s">
        <v>804</v>
      </c>
      <c r="K378" s="45" t="str">
        <f t="shared" si="16"/>
        <v>Block Island Power Co_RI</v>
      </c>
      <c r="L378" s="45" t="str">
        <f t="shared" si="17"/>
        <v>Block Island Power Co_RI</v>
      </c>
      <c r="M378" s="45" t="s">
        <v>1364</v>
      </c>
      <c r="N378" s="45">
        <v>0</v>
      </c>
      <c r="O378" s="45">
        <v>576</v>
      </c>
      <c r="P378" s="45">
        <v>0</v>
      </c>
      <c r="Q378" s="45">
        <v>1336</v>
      </c>
      <c r="R378" s="45">
        <v>0</v>
      </c>
      <c r="S378" s="45">
        <v>7810</v>
      </c>
      <c r="T378" s="45">
        <v>0</v>
      </c>
      <c r="U378" s="45">
        <v>4075</v>
      </c>
      <c r="V378" s="45">
        <v>0</v>
      </c>
      <c r="W378" s="45">
        <v>42.190781000000001</v>
      </c>
      <c r="X378" s="45">
        <v>0</v>
      </c>
      <c r="Y378" s="45">
        <v>36.542330999999997</v>
      </c>
      <c r="Z378" s="46">
        <v>58771.6</v>
      </c>
      <c r="AA378" s="46">
        <v>55625.741798336858</v>
      </c>
      <c r="AB378" s="47">
        <f>_xlfn.XLOOKUP($F378,Main_OG!$D$1:$D$766,Main_OG!AJ$1:AJ$766,"")</f>
        <v>0</v>
      </c>
      <c r="AC378" s="47">
        <f>_xlfn.XLOOKUP($F378,Main_OG!$D$1:$D$766,Main_OG!AK$1:AK$766,"")</f>
        <v>161672</v>
      </c>
      <c r="AD378" s="47">
        <f>_xlfn.XLOOKUP($F378,Main_OG!$D$1:$D$766,Main_OG!AL$1:AL$766,"")</f>
        <v>104939608</v>
      </c>
      <c r="AE378" s="47">
        <f>_xlfn.XLOOKUP($F378,Main_OG!$D$1:$D$766,Main_OG!AM$1:AM$766,"")</f>
        <v>0</v>
      </c>
      <c r="AF378" s="48">
        <f>_xlfn.XLOOKUP($F378,Main_OG!$D$1:$D$766,Main_OG!Z$1:Z$766,"")</f>
        <v>0</v>
      </c>
      <c r="AG378" s="48">
        <f>_xlfn.XLOOKUP($F378,Main_OG!$D$1:$D$766,Main_OG!AA$1:AA$766,"")</f>
        <v>2.1875855044172008</v>
      </c>
      <c r="AH378" s="48">
        <f>_xlfn.XLOOKUP($F378,Main_OG!$D$1:$D$766,Main_OG!AB$1:AB$766,"")</f>
        <v>14.73443638842941</v>
      </c>
      <c r="AI378" s="48">
        <f>_xlfn.XLOOKUP($F378,Main_OG!$D$1:$D$766,Main_OG!AC$1:AC$766,"")</f>
        <v>3.7243523928232452</v>
      </c>
      <c r="AJ378" s="48">
        <f>_xlfn.XLOOKUP($F378,Main_OG!$D$1:$D$766,Main_OG!AD$1:AD$766,"")</f>
        <v>0.62802788237371954</v>
      </c>
    </row>
    <row r="379" spans="2:36" x14ac:dyDescent="0.35">
      <c r="B379" s="36" t="s">
        <v>1352</v>
      </c>
      <c r="C379" s="45" t="s">
        <v>804</v>
      </c>
      <c r="D379" s="45" t="s">
        <v>4349</v>
      </c>
      <c r="E379" s="36" t="s">
        <v>1352</v>
      </c>
      <c r="F379" s="36" t="str">
        <f t="shared" si="15"/>
        <v>2018_RI</v>
      </c>
      <c r="G379" s="45">
        <v>2018</v>
      </c>
      <c r="H379" s="45">
        <f>_xlfn.XLOOKUP(J379,Main_OG!$B$1:$B$766,Main_OG!$O$1:$O$766,"")</f>
        <v>1</v>
      </c>
      <c r="I379" s="45">
        <f>_xlfn.XLOOKUP(F379,Main_OG!$D$1:$D$766,Main_OG!$J$1:$J$766,"")</f>
        <v>0</v>
      </c>
      <c r="J379" s="45" t="s">
        <v>804</v>
      </c>
      <c r="K379" s="45" t="str">
        <f t="shared" si="16"/>
        <v>Block Island Power Co_RI</v>
      </c>
      <c r="L379" s="45" t="str">
        <f t="shared" si="17"/>
        <v>Block Island Power Co_RI</v>
      </c>
      <c r="M379" s="45" t="s">
        <v>1365</v>
      </c>
      <c r="N379" s="45">
        <v>0</v>
      </c>
      <c r="O379" s="45">
        <v>625</v>
      </c>
      <c r="P379" s="45">
        <v>0</v>
      </c>
      <c r="Q379" s="45">
        <v>1321</v>
      </c>
      <c r="R379" s="45">
        <v>0</v>
      </c>
      <c r="S379" s="45">
        <v>9027</v>
      </c>
      <c r="T379" s="45">
        <v>0</v>
      </c>
      <c r="U379" s="45">
        <v>4207</v>
      </c>
      <c r="V379" s="45">
        <v>0</v>
      </c>
      <c r="W379" s="45">
        <v>38.938738999999998</v>
      </c>
      <c r="X379" s="45">
        <v>0</v>
      </c>
      <c r="Y379" s="45">
        <v>38.48348</v>
      </c>
      <c r="Z379" s="46">
        <v>58740.1</v>
      </c>
      <c r="AA379" s="46">
        <v>55449.818660333149</v>
      </c>
      <c r="AB379" s="47">
        <f>_xlfn.XLOOKUP($F379,Main_OG!$D$1:$D$766,Main_OG!AJ$1:AJ$766,"")</f>
        <v>0</v>
      </c>
      <c r="AC379" s="47">
        <f>_xlfn.XLOOKUP($F379,Main_OG!$D$1:$D$766,Main_OG!AK$1:AK$766,"")</f>
        <v>229848</v>
      </c>
      <c r="AD379" s="47">
        <f>_xlfn.XLOOKUP($F379,Main_OG!$D$1:$D$766,Main_OG!AL$1:AL$766,"")</f>
        <v>117868564</v>
      </c>
      <c r="AE379" s="47">
        <f>_xlfn.XLOOKUP($F379,Main_OG!$D$1:$D$766,Main_OG!AM$1:AM$766,"")</f>
        <v>0</v>
      </c>
      <c r="AF379" s="48">
        <f>_xlfn.XLOOKUP($F379,Main_OG!$D$1:$D$766,Main_OG!Z$1:Z$766,"")</f>
        <v>0</v>
      </c>
      <c r="AG379" s="48">
        <f>_xlfn.XLOOKUP($F379,Main_OG!$D$1:$D$766,Main_OG!AA$1:AA$766,"")</f>
        <v>2.1875855044172008</v>
      </c>
      <c r="AH379" s="48">
        <f>_xlfn.XLOOKUP($F379,Main_OG!$D$1:$D$766,Main_OG!AB$1:AB$766,"")</f>
        <v>15.87</v>
      </c>
      <c r="AI379" s="48">
        <f>_xlfn.XLOOKUP($F379,Main_OG!$D$1:$D$766,Main_OG!AC$1:AC$766,"")</f>
        <v>4.09</v>
      </c>
      <c r="AJ379" s="48">
        <f>_xlfn.XLOOKUP($F379,Main_OG!$D$1:$D$766,Main_OG!AD$1:AD$766,"")</f>
        <v>0.62810595158289428</v>
      </c>
    </row>
    <row r="380" spans="2:36" x14ac:dyDescent="0.35">
      <c r="B380" s="36" t="s">
        <v>1366</v>
      </c>
      <c r="C380" s="45" t="s">
        <v>202</v>
      </c>
      <c r="D380" s="45" t="s">
        <v>4357</v>
      </c>
      <c r="E380" s="36" t="s">
        <v>1366</v>
      </c>
      <c r="F380" s="36" t="str">
        <f t="shared" si="15"/>
        <v>2006_MA</v>
      </c>
      <c r="G380" s="45">
        <v>2006</v>
      </c>
      <c r="H380" s="45">
        <f>_xlfn.XLOOKUP(J380,Main_OG!$B$1:$B$766,Main_OG!$O$1:$O$766,"")</f>
        <v>1</v>
      </c>
      <c r="I380" s="45">
        <f>_xlfn.XLOOKUP(F380,Main_OG!$D$1:$D$766,Main_OG!$J$1:$J$766,"")</f>
        <v>1</v>
      </c>
      <c r="J380" s="45" t="s">
        <v>202</v>
      </c>
      <c r="K380" s="45" t="str">
        <f t="shared" si="16"/>
        <v>Boston Edison Co_MA</v>
      </c>
      <c r="L380" s="45" t="str">
        <f t="shared" si="17"/>
        <v>Boston Edison Co_MA</v>
      </c>
      <c r="M380" s="45" t="s">
        <v>1367</v>
      </c>
      <c r="N380" s="45">
        <v>0</v>
      </c>
      <c r="O380" s="45">
        <v>97111</v>
      </c>
      <c r="P380" s="45">
        <v>1035</v>
      </c>
      <c r="Q380" s="45">
        <v>602404</v>
      </c>
      <c r="R380" s="45">
        <v>0</v>
      </c>
      <c r="S380" s="45">
        <v>822617</v>
      </c>
      <c r="T380" s="45">
        <v>60182</v>
      </c>
      <c r="U380" s="45">
        <v>848569</v>
      </c>
      <c r="V380" s="45">
        <v>0</v>
      </c>
      <c r="W380" s="45">
        <v>19.352930063870879</v>
      </c>
      <c r="X380" s="45">
        <v>19.987114086827141</v>
      </c>
      <c r="Y380" s="45">
        <v>20.174645682620259</v>
      </c>
      <c r="Z380" s="46">
        <v>426926.1</v>
      </c>
      <c r="AA380" s="46">
        <v>66602.262934463884</v>
      </c>
      <c r="AB380" s="47">
        <f>_xlfn.XLOOKUP($F380,Main_OG!$D$1:$D$766,Main_OG!AJ$1:AJ$766,"")</f>
        <v>9517045.9400000013</v>
      </c>
      <c r="AC380" s="47">
        <f>_xlfn.XLOOKUP($F380,Main_OG!$D$1:$D$766,Main_OG!AK$1:AK$766,"")</f>
        <v>8430192.4400000013</v>
      </c>
      <c r="AD380" s="47">
        <f>_xlfn.XLOOKUP($F380,Main_OG!$D$1:$D$766,Main_OG!AL$1:AL$766,"")</f>
        <v>346009856.08000004</v>
      </c>
      <c r="AE380" s="47">
        <f>_xlfn.XLOOKUP($F380,Main_OG!$D$1:$D$766,Main_OG!AM$1:AM$766,"")</f>
        <v>5829658</v>
      </c>
      <c r="AF380" s="48">
        <f>_xlfn.XLOOKUP($F380,Main_OG!$D$1:$D$766,Main_OG!Z$1:Z$766,"")</f>
        <v>0</v>
      </c>
      <c r="AG380" s="48">
        <f>_xlfn.XLOOKUP($F380,Main_OG!$D$1:$D$766,Main_OG!AA$1:AA$766,"")</f>
        <v>2.2465548173415608</v>
      </c>
      <c r="AH380" s="48">
        <f>_xlfn.XLOOKUP($F380,Main_OG!$D$1:$D$766,Main_OG!AB$1:AB$766,"")</f>
        <v>13.98</v>
      </c>
      <c r="AI380" s="48">
        <f>_xlfn.XLOOKUP($F380,Main_OG!$D$1:$D$766,Main_OG!AC$1:AC$766,"")</f>
        <v>7.1610124069250478</v>
      </c>
      <c r="AJ380" s="48">
        <f>_xlfn.XLOOKUP($F380,Main_OG!$D$1:$D$766,Main_OG!AD$1:AD$766,"")</f>
        <v>0.41</v>
      </c>
    </row>
    <row r="381" spans="2:36" x14ac:dyDescent="0.35">
      <c r="B381" s="36" t="s">
        <v>1368</v>
      </c>
      <c r="C381" s="45" t="s">
        <v>202</v>
      </c>
      <c r="D381" s="45" t="s">
        <v>4356</v>
      </c>
      <c r="E381" s="36" t="s">
        <v>1368</v>
      </c>
      <c r="F381" s="36" t="str">
        <f t="shared" si="15"/>
        <v>2006_MA</v>
      </c>
      <c r="G381" s="45">
        <v>2006</v>
      </c>
      <c r="H381" s="45">
        <f>_xlfn.XLOOKUP(J381,Main_OG!$B$1:$B$766,Main_OG!$O$1:$O$766,"")</f>
        <v>1</v>
      </c>
      <c r="I381" s="45">
        <f>_xlfn.XLOOKUP(F381,Main_OG!$D$1:$D$766,Main_OG!$J$1:$J$766,"")</f>
        <v>1</v>
      </c>
      <c r="J381" s="45" t="s">
        <v>202</v>
      </c>
      <c r="K381" s="45" t="str">
        <f t="shared" si="16"/>
        <v>Cambridge Electric Light Co_MA</v>
      </c>
      <c r="L381" s="45" t="str">
        <f t="shared" si="17"/>
        <v>Cambridge Electric Light Co_MA</v>
      </c>
      <c r="M381" s="45" t="s">
        <v>1369</v>
      </c>
      <c r="N381" s="45">
        <v>0</v>
      </c>
      <c r="O381" s="45">
        <v>6783</v>
      </c>
      <c r="P381" s="45">
        <v>18</v>
      </c>
      <c r="Q381" s="45">
        <v>40325</v>
      </c>
      <c r="R381" s="45">
        <v>0</v>
      </c>
      <c r="S381" s="45">
        <v>97334</v>
      </c>
      <c r="T381" s="45">
        <v>2207</v>
      </c>
      <c r="U381" s="45">
        <v>38750</v>
      </c>
      <c r="V381" s="45">
        <v>0</v>
      </c>
      <c r="W381" s="45">
        <v>17.15928763587771</v>
      </c>
      <c r="X381" s="45">
        <v>16.496001195904029</v>
      </c>
      <c r="Y381" s="45">
        <v>21.138131552820781</v>
      </c>
      <c r="Z381" s="46">
        <v>426926.1</v>
      </c>
      <c r="AA381" s="46">
        <v>66602.262934463884</v>
      </c>
      <c r="AB381" s="47">
        <f>_xlfn.XLOOKUP($F381,Main_OG!$D$1:$D$766,Main_OG!AJ$1:AJ$766,"")</f>
        <v>9517045.9400000013</v>
      </c>
      <c r="AC381" s="47">
        <f>_xlfn.XLOOKUP($F381,Main_OG!$D$1:$D$766,Main_OG!AK$1:AK$766,"")</f>
        <v>8430192.4400000013</v>
      </c>
      <c r="AD381" s="47">
        <f>_xlfn.XLOOKUP($F381,Main_OG!$D$1:$D$766,Main_OG!AL$1:AL$766,"")</f>
        <v>346009856.08000004</v>
      </c>
      <c r="AE381" s="47">
        <f>_xlfn.XLOOKUP($F381,Main_OG!$D$1:$D$766,Main_OG!AM$1:AM$766,"")</f>
        <v>5829658</v>
      </c>
      <c r="AF381" s="48">
        <f>_xlfn.XLOOKUP($F381,Main_OG!$D$1:$D$766,Main_OG!Z$1:Z$766,"")</f>
        <v>0</v>
      </c>
      <c r="AG381" s="48">
        <f>_xlfn.XLOOKUP($F381,Main_OG!$D$1:$D$766,Main_OG!AA$1:AA$766,"")</f>
        <v>2.2465548173415608</v>
      </c>
      <c r="AH381" s="48">
        <f>_xlfn.XLOOKUP($F381,Main_OG!$D$1:$D$766,Main_OG!AB$1:AB$766,"")</f>
        <v>13.98</v>
      </c>
      <c r="AI381" s="48">
        <f>_xlfn.XLOOKUP($F381,Main_OG!$D$1:$D$766,Main_OG!AC$1:AC$766,"")</f>
        <v>7.1610124069250478</v>
      </c>
      <c r="AJ381" s="48">
        <f>_xlfn.XLOOKUP($F381,Main_OG!$D$1:$D$766,Main_OG!AD$1:AD$766,"")</f>
        <v>0.41</v>
      </c>
    </row>
    <row r="382" spans="2:36" x14ac:dyDescent="0.35">
      <c r="B382" s="36" t="s">
        <v>1370</v>
      </c>
      <c r="C382" s="45" t="s">
        <v>77</v>
      </c>
      <c r="D382" s="45" t="s">
        <v>4358</v>
      </c>
      <c r="E382" s="36" t="s">
        <v>1370</v>
      </c>
      <c r="F382" s="36" t="str">
        <f t="shared" si="15"/>
        <v>2006_TX</v>
      </c>
      <c r="G382" s="45">
        <v>2006</v>
      </c>
      <c r="H382" s="45">
        <f>_xlfn.XLOOKUP(J382,Main_OG!$B$1:$B$766,Main_OG!$O$1:$O$766,"")</f>
        <v>1</v>
      </c>
      <c r="I382" s="45">
        <f>_xlfn.XLOOKUP(F382,Main_OG!$D$1:$D$766,Main_OG!$J$1:$J$766,"")</f>
        <v>0</v>
      </c>
      <c r="J382" s="45" t="s">
        <v>77</v>
      </c>
      <c r="K382" s="45" t="str">
        <f t="shared" si="16"/>
        <v>Cap Rock Energy Corporation_TX</v>
      </c>
      <c r="L382" s="45" t="str">
        <f t="shared" si="17"/>
        <v>Cap Rock Energy Corporation_TX</v>
      </c>
      <c r="M382" s="45" t="s">
        <v>1371</v>
      </c>
      <c r="N382" s="45">
        <v>0</v>
      </c>
      <c r="O382" s="45">
        <v>11687</v>
      </c>
      <c r="P382" s="45">
        <v>609</v>
      </c>
      <c r="Q382" s="45">
        <v>27635</v>
      </c>
      <c r="R382" s="45">
        <v>0</v>
      </c>
      <c r="S382" s="45">
        <v>32655</v>
      </c>
      <c r="T382" s="45">
        <v>21072</v>
      </c>
      <c r="U382" s="45">
        <v>31172</v>
      </c>
      <c r="V382" s="45">
        <v>0</v>
      </c>
      <c r="W382" s="45">
        <v>11.0623291360509</v>
      </c>
      <c r="X382" s="45">
        <v>8.9758989955785005</v>
      </c>
      <c r="Y382" s="45">
        <v>11.235298994042109</v>
      </c>
      <c r="Z382" s="46">
        <v>1225147.3</v>
      </c>
      <c r="AA382" s="46">
        <v>52447.317117859136</v>
      </c>
      <c r="AB382" s="47">
        <f>_xlfn.XLOOKUP($F382,Main_OG!$D$1:$D$766,Main_OG!AJ$1:AJ$766,"")</f>
        <v>203743692</v>
      </c>
      <c r="AC382" s="47">
        <f>_xlfn.XLOOKUP($F382,Main_OG!$D$1:$D$766,Main_OG!AK$1:AK$766,"")</f>
        <v>7220967.6200000001</v>
      </c>
      <c r="AD382" s="47">
        <f>_xlfn.XLOOKUP($F382,Main_OG!$D$1:$D$766,Main_OG!AL$1:AL$766,"")</f>
        <v>3109623746.98</v>
      </c>
      <c r="AE382" s="47">
        <f>_xlfn.XLOOKUP($F382,Main_OG!$D$1:$D$766,Main_OG!AM$1:AM$766,"")</f>
        <v>41264278</v>
      </c>
      <c r="AF382" s="48">
        <f>_xlfn.XLOOKUP($F382,Main_OG!$D$1:$D$766,Main_OG!Z$1:Z$766,"")</f>
        <v>0</v>
      </c>
      <c r="AG382" s="48">
        <f>_xlfn.XLOOKUP($F382,Main_OG!$D$1:$D$766,Main_OG!AA$1:AA$766,"")</f>
        <v>1.49</v>
      </c>
      <c r="AH382" s="48">
        <f>_xlfn.XLOOKUP($F382,Main_OG!$D$1:$D$766,Main_OG!AB$1:AB$766,"")</f>
        <v>14.13114039693003</v>
      </c>
      <c r="AI382" s="48">
        <f>_xlfn.XLOOKUP($F382,Main_OG!$D$1:$D$766,Main_OG!AC$1:AC$766,"")</f>
        <v>7.1610124069250478</v>
      </c>
      <c r="AJ382" s="48">
        <f>_xlfn.XLOOKUP($F382,Main_OG!$D$1:$D$766,Main_OG!AD$1:AD$766,"")</f>
        <v>0.4704061490499184</v>
      </c>
    </row>
    <row r="383" spans="2:36" x14ac:dyDescent="0.35">
      <c r="B383" s="36" t="s">
        <v>1370</v>
      </c>
      <c r="C383" s="45" t="s">
        <v>77</v>
      </c>
      <c r="D383" s="45" t="s">
        <v>4358</v>
      </c>
      <c r="E383" s="36" t="s">
        <v>1370</v>
      </c>
      <c r="F383" s="36" t="str">
        <f t="shared" si="15"/>
        <v>2007_TX</v>
      </c>
      <c r="G383" s="45">
        <v>2007</v>
      </c>
      <c r="H383" s="45">
        <f>_xlfn.XLOOKUP(J383,Main_OG!$B$1:$B$766,Main_OG!$O$1:$O$766,"")</f>
        <v>1</v>
      </c>
      <c r="I383" s="45">
        <f>_xlfn.XLOOKUP(F383,Main_OG!$D$1:$D$766,Main_OG!$J$1:$J$766,"")</f>
        <v>0</v>
      </c>
      <c r="J383" s="45" t="s">
        <v>77</v>
      </c>
      <c r="K383" s="45" t="str">
        <f t="shared" si="16"/>
        <v>Cap Rock Energy Corporation_TX</v>
      </c>
      <c r="L383" s="45" t="str">
        <f t="shared" si="17"/>
        <v>Cap Rock Energy Corporation_TX</v>
      </c>
      <c r="M383" s="45" t="s">
        <v>1372</v>
      </c>
      <c r="N383" s="45">
        <v>0</v>
      </c>
      <c r="O383" s="45">
        <v>11715</v>
      </c>
      <c r="P383" s="45">
        <v>515</v>
      </c>
      <c r="Q383" s="45">
        <v>23552</v>
      </c>
      <c r="R383" s="45">
        <v>0</v>
      </c>
      <c r="S383" s="45">
        <v>34324</v>
      </c>
      <c r="T383" s="45">
        <v>20552</v>
      </c>
      <c r="U383" s="45">
        <v>31651</v>
      </c>
      <c r="V383" s="45">
        <v>0</v>
      </c>
      <c r="W383" s="45">
        <v>11.34</v>
      </c>
      <c r="X383" s="45">
        <v>9.4</v>
      </c>
      <c r="Y383" s="45">
        <v>11.33</v>
      </c>
      <c r="Z383" s="46">
        <v>1288828.7</v>
      </c>
      <c r="AA383" s="46">
        <v>54079.792688673871</v>
      </c>
      <c r="AB383" s="47">
        <f>_xlfn.XLOOKUP($F383,Main_OG!$D$1:$D$766,Main_OG!AJ$1:AJ$766,"")</f>
        <v>205831576</v>
      </c>
      <c r="AC383" s="47">
        <f>_xlfn.XLOOKUP($F383,Main_OG!$D$1:$D$766,Main_OG!AK$1:AK$766,"")</f>
        <v>5398558</v>
      </c>
      <c r="AD383" s="47">
        <f>_xlfn.XLOOKUP($F383,Main_OG!$D$1:$D$766,Main_OG!AL$1:AL$766,"")</f>
        <v>3114934262</v>
      </c>
      <c r="AE383" s="47">
        <f>_xlfn.XLOOKUP($F383,Main_OG!$D$1:$D$766,Main_OG!AM$1:AM$766,"")</f>
        <v>40955030</v>
      </c>
      <c r="AF383" s="48">
        <f>_xlfn.XLOOKUP($F383,Main_OG!$D$1:$D$766,Main_OG!Z$1:Z$766,"")</f>
        <v>0</v>
      </c>
      <c r="AG383" s="48">
        <f>_xlfn.XLOOKUP($F383,Main_OG!$D$1:$D$766,Main_OG!AA$1:AA$766,"")</f>
        <v>1.63</v>
      </c>
      <c r="AH383" s="48">
        <f>_xlfn.XLOOKUP($F383,Main_OG!$D$1:$D$766,Main_OG!AB$1:AB$766,"")</f>
        <v>15.097711394063451</v>
      </c>
      <c r="AI383" s="48">
        <f>_xlfn.XLOOKUP($F383,Main_OG!$D$1:$D$766,Main_OG!AC$1:AC$766,"")</f>
        <v>7.3815467393807772</v>
      </c>
      <c r="AJ383" s="48">
        <f>_xlfn.XLOOKUP($F383,Main_OG!$D$1:$D$766,Main_OG!AD$1:AD$766,"")</f>
        <v>0.46</v>
      </c>
    </row>
    <row r="384" spans="2:36" x14ac:dyDescent="0.35">
      <c r="B384" s="36" t="s">
        <v>1370</v>
      </c>
      <c r="C384" s="45" t="s">
        <v>77</v>
      </c>
      <c r="D384" s="45" t="s">
        <v>4358</v>
      </c>
      <c r="E384" s="36" t="s">
        <v>1370</v>
      </c>
      <c r="F384" s="36" t="str">
        <f t="shared" si="15"/>
        <v>2008_TX</v>
      </c>
      <c r="G384" s="45">
        <v>2008</v>
      </c>
      <c r="H384" s="45">
        <f>_xlfn.XLOOKUP(J384,Main_OG!$B$1:$B$766,Main_OG!$O$1:$O$766,"")</f>
        <v>1</v>
      </c>
      <c r="I384" s="45">
        <f>_xlfn.XLOOKUP(F384,Main_OG!$D$1:$D$766,Main_OG!$J$1:$J$766,"")</f>
        <v>0</v>
      </c>
      <c r="J384" s="45" t="s">
        <v>77</v>
      </c>
      <c r="K384" s="45" t="str">
        <f t="shared" si="16"/>
        <v>Cap Rock Energy Corporation_TX</v>
      </c>
      <c r="L384" s="45" t="str">
        <f t="shared" si="17"/>
        <v>Cap Rock Energy Corporation_TX</v>
      </c>
      <c r="M384" s="45" t="s">
        <v>1373</v>
      </c>
      <c r="N384" s="45">
        <v>0</v>
      </c>
      <c r="O384" s="45">
        <v>12222</v>
      </c>
      <c r="P384" s="45">
        <v>561</v>
      </c>
      <c r="Q384" s="45">
        <v>24272</v>
      </c>
      <c r="R384" s="45">
        <v>0</v>
      </c>
      <c r="S384" s="45">
        <v>336446</v>
      </c>
      <c r="T384" s="45">
        <v>243918</v>
      </c>
      <c r="U384" s="45">
        <v>284330</v>
      </c>
      <c r="V384" s="45">
        <v>0</v>
      </c>
      <c r="W384" s="45">
        <v>12.65</v>
      </c>
      <c r="X384" s="45">
        <v>10.31</v>
      </c>
      <c r="Y384" s="45">
        <v>12.7</v>
      </c>
      <c r="Z384" s="46">
        <v>1287191.5</v>
      </c>
      <c r="AA384" s="46">
        <v>52951.147102112925</v>
      </c>
      <c r="AB384" s="47">
        <f>_xlfn.XLOOKUP($F384,Main_OG!$D$1:$D$766,Main_OG!AJ$1:AJ$766,"")</f>
        <v>203679854</v>
      </c>
      <c r="AC384" s="47">
        <f>_xlfn.XLOOKUP($F384,Main_OG!$D$1:$D$766,Main_OG!AK$1:AK$766,"")</f>
        <v>4419394</v>
      </c>
      <c r="AD384" s="47">
        <f>_xlfn.XLOOKUP($F384,Main_OG!$D$1:$D$766,Main_OG!AL$1:AL$766,"")</f>
        <v>3031039694</v>
      </c>
      <c r="AE384" s="47">
        <f>_xlfn.XLOOKUP($F384,Main_OG!$D$1:$D$766,Main_OG!AM$1:AM$766,"")</f>
        <v>40727370</v>
      </c>
      <c r="AF384" s="48">
        <f>_xlfn.XLOOKUP($F384,Main_OG!$D$1:$D$766,Main_OG!Z$1:Z$766,"")</f>
        <v>0</v>
      </c>
      <c r="AG384" s="48">
        <f>_xlfn.XLOOKUP($F384,Main_OG!$D$1:$D$766,Main_OG!AA$1:AA$766,"")</f>
        <v>1.88</v>
      </c>
      <c r="AH384" s="48">
        <f>_xlfn.XLOOKUP($F384,Main_OG!$D$1:$D$766,Main_OG!AB$1:AB$766,"")</f>
        <v>19.619187803472759</v>
      </c>
      <c r="AI384" s="48">
        <f>_xlfn.XLOOKUP($F384,Main_OG!$D$1:$D$766,Main_OG!AC$1:AC$766,"")</f>
        <v>9.1182546074696553</v>
      </c>
      <c r="AJ384" s="48">
        <f>_xlfn.XLOOKUP($F384,Main_OG!$D$1:$D$766,Main_OG!AD$1:AD$766,"")</f>
        <v>0.68330088246943577</v>
      </c>
    </row>
    <row r="385" spans="2:36" x14ac:dyDescent="0.35">
      <c r="B385" s="36" t="s">
        <v>1370</v>
      </c>
      <c r="C385" s="45" t="s">
        <v>77</v>
      </c>
      <c r="D385" s="45" t="s">
        <v>4358</v>
      </c>
      <c r="E385" s="36" t="s">
        <v>1370</v>
      </c>
      <c r="F385" s="36" t="str">
        <f t="shared" si="15"/>
        <v>2009_TX</v>
      </c>
      <c r="G385" s="45">
        <v>2009</v>
      </c>
      <c r="H385" s="45">
        <f>_xlfn.XLOOKUP(J385,Main_OG!$B$1:$B$766,Main_OG!$O$1:$O$766,"")</f>
        <v>1</v>
      </c>
      <c r="I385" s="45">
        <f>_xlfn.XLOOKUP(F385,Main_OG!$D$1:$D$766,Main_OG!$J$1:$J$766,"")</f>
        <v>0</v>
      </c>
      <c r="J385" s="45" t="s">
        <v>77</v>
      </c>
      <c r="K385" s="45" t="str">
        <f t="shared" si="16"/>
        <v>Cap Rock Energy Corporation_TX</v>
      </c>
      <c r="L385" s="45" t="str">
        <f t="shared" si="17"/>
        <v>Cap Rock Energy Corporation_TX</v>
      </c>
      <c r="M385" s="45" t="s">
        <v>1374</v>
      </c>
      <c r="N385" s="45">
        <v>0</v>
      </c>
      <c r="O385" s="45">
        <v>12397</v>
      </c>
      <c r="P385" s="45">
        <v>652</v>
      </c>
      <c r="Q385" s="45">
        <v>24965</v>
      </c>
      <c r="R385" s="45">
        <v>0</v>
      </c>
      <c r="S385" s="45">
        <v>339379</v>
      </c>
      <c r="T385" s="45">
        <v>264923</v>
      </c>
      <c r="U385" s="45">
        <v>293628</v>
      </c>
      <c r="V385" s="45">
        <v>0</v>
      </c>
      <c r="W385" s="45">
        <v>10.32</v>
      </c>
      <c r="X385" s="45">
        <v>8.4700000000000006</v>
      </c>
      <c r="Y385" s="45">
        <v>10.47</v>
      </c>
      <c r="Z385" s="46">
        <v>1285560.2</v>
      </c>
      <c r="AA385" s="46">
        <v>51833.424247576615</v>
      </c>
      <c r="AB385" s="47">
        <f>_xlfn.XLOOKUP($F385,Main_OG!$D$1:$D$766,Main_OG!AJ$1:AJ$766,"")</f>
        <v>190813300</v>
      </c>
      <c r="AC385" s="47">
        <f>_xlfn.XLOOKUP($F385,Main_OG!$D$1:$D$766,Main_OG!AK$1:AK$766,"")</f>
        <v>5977652</v>
      </c>
      <c r="AD385" s="47">
        <f>_xlfn.XLOOKUP($F385,Main_OG!$D$1:$D$766,Main_OG!AL$1:AL$766,"")</f>
        <v>2935102114</v>
      </c>
      <c r="AE385" s="47">
        <f>_xlfn.XLOOKUP($F385,Main_OG!$D$1:$D$766,Main_OG!AM$1:AM$766,"")</f>
        <v>41497617</v>
      </c>
      <c r="AF385" s="48">
        <f>_xlfn.XLOOKUP($F385,Main_OG!$D$1:$D$766,Main_OG!Z$1:Z$766,"")</f>
        <v>0</v>
      </c>
      <c r="AG385" s="48">
        <f>_xlfn.XLOOKUP($F385,Main_OG!$D$1:$D$766,Main_OG!AA$1:AA$766,"")</f>
        <v>2.2743975091886082</v>
      </c>
      <c r="AH385" s="48">
        <f>_xlfn.XLOOKUP($F385,Main_OG!$D$1:$D$766,Main_OG!AB$1:AB$766,"")</f>
        <v>14.15708861161818</v>
      </c>
      <c r="AI385" s="48">
        <f>_xlfn.XLOOKUP($F385,Main_OG!$D$1:$D$766,Main_OG!AC$1:AC$766,"")</f>
        <v>4.5973007921271787</v>
      </c>
      <c r="AJ385" s="48">
        <f>_xlfn.XLOOKUP($F385,Main_OG!$D$1:$D$766,Main_OG!AD$1:AD$766,"")</f>
        <v>0.68314474405108627</v>
      </c>
    </row>
    <row r="386" spans="2:36" x14ac:dyDescent="0.35">
      <c r="B386" s="36" t="s">
        <v>1375</v>
      </c>
      <c r="C386" s="45" t="s">
        <v>199</v>
      </c>
      <c r="D386" s="45" t="s">
        <v>4359</v>
      </c>
      <c r="E386" s="36" t="s">
        <v>4489</v>
      </c>
      <c r="F386" s="36" t="str">
        <f t="shared" si="15"/>
        <v>2007_NC</v>
      </c>
      <c r="G386" s="45">
        <v>2007</v>
      </c>
      <c r="H386" s="45">
        <f>_xlfn.XLOOKUP(J386,Main_OG!$B$1:$B$766,Main_OG!$O$1:$O$766,"")</f>
        <v>0</v>
      </c>
      <c r="I386" s="45">
        <f>_xlfn.XLOOKUP(F386,Main_OG!$D$1:$D$766,Main_OG!$J$1:$J$766,"")</f>
        <v>0</v>
      </c>
      <c r="J386" s="45" t="s">
        <v>199</v>
      </c>
      <c r="K386" s="45" t="str">
        <f t="shared" si="16"/>
        <v>Carolina Power &amp; Light Co_NC</v>
      </c>
      <c r="L386" s="45" t="str">
        <f t="shared" si="17"/>
        <v>Carolina Power Light Co_NC</v>
      </c>
      <c r="M386" s="45" t="s">
        <v>1376</v>
      </c>
      <c r="N386" s="45">
        <v>0</v>
      </c>
      <c r="O386" s="45">
        <v>189821</v>
      </c>
      <c r="P386" s="45">
        <v>3479</v>
      </c>
      <c r="Q386" s="45">
        <v>1058588</v>
      </c>
      <c r="R386" s="45">
        <v>0</v>
      </c>
      <c r="S386" s="45">
        <v>1049589</v>
      </c>
      <c r="T386" s="45">
        <v>558290</v>
      </c>
      <c r="U386" s="45">
        <v>1411517</v>
      </c>
      <c r="V386" s="45">
        <v>0</v>
      </c>
      <c r="W386" s="45">
        <v>7.73</v>
      </c>
      <c r="X386" s="45">
        <v>6.1</v>
      </c>
      <c r="Y386" s="45">
        <v>9.41</v>
      </c>
      <c r="Z386" s="46">
        <v>477920.8</v>
      </c>
      <c r="AA386" s="46">
        <v>52414.878334009831</v>
      </c>
      <c r="AB386" s="47">
        <f>_xlfn.XLOOKUP($F386,Main_OG!$D$1:$D$766,Main_OG!AJ$1:AJ$766,"")</f>
        <v>64600266</v>
      </c>
      <c r="AC386" s="47">
        <f>_xlfn.XLOOKUP($F386,Main_OG!$D$1:$D$766,Main_OG!AK$1:AK$766,"")</f>
        <v>1483690</v>
      </c>
      <c r="AD386" s="47">
        <f>_xlfn.XLOOKUP($F386,Main_OG!$D$1:$D$766,Main_OG!AL$1:AL$766,"")</f>
        <v>80793738</v>
      </c>
      <c r="AE386" s="47">
        <f>_xlfn.XLOOKUP($F386,Main_OG!$D$1:$D$766,Main_OG!AM$1:AM$766,"")</f>
        <v>40044705</v>
      </c>
      <c r="AF386" s="48">
        <f>_xlfn.XLOOKUP($F386,Main_OG!$D$1:$D$766,Main_OG!Z$1:Z$766,"")</f>
        <v>0</v>
      </c>
      <c r="AG386" s="48">
        <f>_xlfn.XLOOKUP($F386,Main_OG!$D$1:$D$766,Main_OG!AA$1:AA$766,"")</f>
        <v>2.75</v>
      </c>
      <c r="AH386" s="48">
        <f>_xlfn.XLOOKUP($F386,Main_OG!$D$1:$D$766,Main_OG!AB$1:AB$766,"")</f>
        <v>14.91</v>
      </c>
      <c r="AI386" s="48">
        <f>_xlfn.XLOOKUP($F386,Main_OG!$D$1:$D$766,Main_OG!AC$1:AC$766,"")</f>
        <v>7.94</v>
      </c>
      <c r="AJ386" s="48">
        <f>_xlfn.XLOOKUP($F386,Main_OG!$D$1:$D$766,Main_OG!AD$1:AD$766,"")</f>
        <v>0.41</v>
      </c>
    </row>
    <row r="387" spans="2:36" x14ac:dyDescent="0.35">
      <c r="B387" s="36" t="s">
        <v>1375</v>
      </c>
      <c r="C387" s="45" t="s">
        <v>467</v>
      </c>
      <c r="D387" s="45" t="s">
        <v>4359</v>
      </c>
      <c r="E387" s="36" t="s">
        <v>4489</v>
      </c>
      <c r="F387" s="36" t="str">
        <f t="shared" ref="F387:F450" si="18">_xlfn.CONCAT(G387,"_",J387)</f>
        <v>2007_SC</v>
      </c>
      <c r="G387" s="45">
        <v>2007</v>
      </c>
      <c r="H387" s="45">
        <f>_xlfn.XLOOKUP(J387,Main_OG!$B$1:$B$766,Main_OG!$O$1:$O$766,"")</f>
        <v>0</v>
      </c>
      <c r="I387" s="45">
        <f>_xlfn.XLOOKUP(F387,Main_OG!$D$1:$D$766,Main_OG!$J$1:$J$766,"")</f>
        <v>0</v>
      </c>
      <c r="J387" s="45" t="s">
        <v>467</v>
      </c>
      <c r="K387" s="45" t="str">
        <f t="shared" ref="K387:K450" si="19">_xlfn.CONCAT(B387,"_",C387)</f>
        <v>Carolina Power &amp; Light Co_SC</v>
      </c>
      <c r="L387" s="45" t="str">
        <f t="shared" ref="L387:L450" si="20">_xlfn.CONCAT(E387,"_",C387)</f>
        <v>Carolina Power Light Co_SC</v>
      </c>
      <c r="M387" s="45" t="s">
        <v>1377</v>
      </c>
      <c r="N387" s="45">
        <v>0</v>
      </c>
      <c r="O387" s="45">
        <v>32508</v>
      </c>
      <c r="P387" s="45">
        <v>740</v>
      </c>
      <c r="Q387" s="45">
        <v>138623</v>
      </c>
      <c r="R387" s="45">
        <v>0</v>
      </c>
      <c r="S387" s="45">
        <v>156319</v>
      </c>
      <c r="T387" s="45">
        <v>156537</v>
      </c>
      <c r="U387" s="45">
        <v>201501</v>
      </c>
      <c r="V387" s="45">
        <v>0</v>
      </c>
      <c r="W387" s="45">
        <v>8.27</v>
      </c>
      <c r="X387" s="45">
        <v>5.78</v>
      </c>
      <c r="Y387" s="45">
        <v>9.23</v>
      </c>
      <c r="Z387" s="46">
        <v>193386.6</v>
      </c>
      <c r="AA387" s="46">
        <v>43515.259523279128</v>
      </c>
      <c r="AB387" s="47">
        <f>_xlfn.XLOOKUP($F387,Main_OG!$D$1:$D$766,Main_OG!AJ$1:AJ$766,"")</f>
        <v>33224472</v>
      </c>
      <c r="AC387" s="47">
        <f>_xlfn.XLOOKUP($F387,Main_OG!$D$1:$D$766,Main_OG!AK$1:AK$766,"")</f>
        <v>828130</v>
      </c>
      <c r="AD387" s="47">
        <f>_xlfn.XLOOKUP($F387,Main_OG!$D$1:$D$766,Main_OG!AL$1:AL$766,"")</f>
        <v>99723884</v>
      </c>
      <c r="AE387" s="47">
        <f>_xlfn.XLOOKUP($F387,Main_OG!$D$1:$D$766,Main_OG!AM$1:AM$766,"")</f>
        <v>53199914</v>
      </c>
      <c r="AF387" s="48">
        <f>_xlfn.XLOOKUP($F387,Main_OG!$D$1:$D$766,Main_OG!Z$1:Z$766,"")</f>
        <v>0</v>
      </c>
      <c r="AG387" s="48">
        <f>_xlfn.XLOOKUP($F387,Main_OG!$D$1:$D$766,Main_OG!AA$1:AA$766,"")</f>
        <v>2.2465548173415608</v>
      </c>
      <c r="AH387" s="48">
        <f>_xlfn.XLOOKUP($F387,Main_OG!$D$1:$D$766,Main_OG!AB$1:AB$766,"")</f>
        <v>15.87</v>
      </c>
      <c r="AI387" s="48">
        <f>_xlfn.XLOOKUP($F387,Main_OG!$D$1:$D$766,Main_OG!AC$1:AC$766,"")</f>
        <v>7.86</v>
      </c>
      <c r="AJ387" s="48">
        <f>_xlfn.XLOOKUP($F387,Main_OG!$D$1:$D$766,Main_OG!AD$1:AD$766,"")</f>
        <v>0.38</v>
      </c>
    </row>
    <row r="388" spans="2:36" x14ac:dyDescent="0.35">
      <c r="B388" s="36" t="s">
        <v>1378</v>
      </c>
      <c r="C388" s="45" t="s">
        <v>824</v>
      </c>
      <c r="D388" s="45" t="s">
        <v>4360</v>
      </c>
      <c r="E388" s="36" t="s">
        <v>1378</v>
      </c>
      <c r="F388" s="36" t="str">
        <f t="shared" si="18"/>
        <v>2006_AK</v>
      </c>
      <c r="G388" s="45">
        <v>2006</v>
      </c>
      <c r="H388" s="45">
        <f>_xlfn.XLOOKUP(J388,Main_OG!$B$1:$B$766,Main_OG!$O$1:$O$766,"")</f>
        <v>0</v>
      </c>
      <c r="I388" s="45">
        <f>_xlfn.XLOOKUP(F388,Main_OG!$D$1:$D$766,Main_OG!$J$1:$J$766,"")</f>
        <v>0</v>
      </c>
      <c r="J388" s="45" t="s">
        <v>824</v>
      </c>
      <c r="K388" s="45" t="str">
        <f t="shared" si="19"/>
        <v>Central Electric Inc_AK</v>
      </c>
      <c r="L388" s="45" t="str">
        <f t="shared" si="20"/>
        <v>Central Electric Inc_AK</v>
      </c>
      <c r="M388" s="45" t="s">
        <v>1379</v>
      </c>
      <c r="N388" s="45">
        <v>0</v>
      </c>
      <c r="O388" s="45">
        <v>18</v>
      </c>
      <c r="P388" s="45">
        <v>0</v>
      </c>
      <c r="Q388" s="45">
        <v>126</v>
      </c>
      <c r="R388" s="45">
        <v>0</v>
      </c>
      <c r="S388" s="45">
        <v>97</v>
      </c>
      <c r="T388" s="45">
        <v>0</v>
      </c>
      <c r="U388" s="45">
        <v>145</v>
      </c>
      <c r="V388" s="45">
        <v>0</v>
      </c>
      <c r="W388" s="45">
        <v>61.783439490445858</v>
      </c>
      <c r="X388" s="45">
        <v>0</v>
      </c>
      <c r="Y388" s="45">
        <v>63.876651982378853</v>
      </c>
      <c r="Z388" s="46">
        <v>47546.2</v>
      </c>
      <c r="AA388" s="46">
        <v>70407.314060968274</v>
      </c>
      <c r="AB388" s="47">
        <f>_xlfn.XLOOKUP($F388,Main_OG!$D$1:$D$766,Main_OG!AJ$1:AJ$766,"")</f>
        <v>968457.74</v>
      </c>
      <c r="AC388" s="47">
        <f>_xlfn.XLOOKUP($F388,Main_OG!$D$1:$D$766,Main_OG!AK$1:AK$766,"")</f>
        <v>2895506.1599999997</v>
      </c>
      <c r="AD388" s="47">
        <f>_xlfn.XLOOKUP($F388,Main_OG!$D$1:$D$766,Main_OG!AL$1:AL$766,"")</f>
        <v>88962825.159999996</v>
      </c>
      <c r="AE388" s="47">
        <f>_xlfn.XLOOKUP($F388,Main_OG!$D$1:$D$766,Main_OG!AM$1:AM$766,"")</f>
        <v>0</v>
      </c>
      <c r="AF388" s="48">
        <f>_xlfn.XLOOKUP($F388,Main_OG!$D$1:$D$766,Main_OG!Z$1:Z$766,"")</f>
        <v>0</v>
      </c>
      <c r="AG388" s="48">
        <f>_xlfn.XLOOKUP($F388,Main_OG!$D$1:$D$766,Main_OG!AA$1:AA$766,"")</f>
        <v>2.2465548173415608</v>
      </c>
      <c r="AH388" s="48">
        <f>_xlfn.XLOOKUP($F388,Main_OG!$D$1:$D$766,Main_OG!AB$1:AB$766,"")</f>
        <v>14.13114039693003</v>
      </c>
      <c r="AI388" s="48">
        <f>_xlfn.XLOOKUP($F388,Main_OG!$D$1:$D$766,Main_OG!AC$1:AC$766,"")</f>
        <v>7.1610124069250478</v>
      </c>
      <c r="AJ388" s="48">
        <f>_xlfn.XLOOKUP($F388,Main_OG!$D$1:$D$766,Main_OG!AD$1:AD$766,"")</f>
        <v>0.4704061490499184</v>
      </c>
    </row>
    <row r="389" spans="2:36" x14ac:dyDescent="0.35">
      <c r="B389" s="36" t="s">
        <v>1378</v>
      </c>
      <c r="C389" s="45" t="s">
        <v>824</v>
      </c>
      <c r="D389" s="45" t="s">
        <v>4360</v>
      </c>
      <c r="E389" s="36" t="s">
        <v>1378</v>
      </c>
      <c r="F389" s="36" t="str">
        <f t="shared" si="18"/>
        <v>2007_AK</v>
      </c>
      <c r="G389" s="45">
        <v>2007</v>
      </c>
      <c r="H389" s="45">
        <f>_xlfn.XLOOKUP(J389,Main_OG!$B$1:$B$766,Main_OG!$O$1:$O$766,"")</f>
        <v>0</v>
      </c>
      <c r="I389" s="45">
        <f>_xlfn.XLOOKUP(F389,Main_OG!$D$1:$D$766,Main_OG!$J$1:$J$766,"")</f>
        <v>0</v>
      </c>
      <c r="J389" s="45" t="s">
        <v>824</v>
      </c>
      <c r="K389" s="45" t="str">
        <f t="shared" si="19"/>
        <v>Central Electric Inc_AK</v>
      </c>
      <c r="L389" s="45" t="str">
        <f t="shared" si="20"/>
        <v>Central Electric Inc_AK</v>
      </c>
      <c r="M389" s="45" t="s">
        <v>1380</v>
      </c>
      <c r="N389" s="45">
        <v>0</v>
      </c>
      <c r="O389" s="45">
        <v>18</v>
      </c>
      <c r="P389" s="45">
        <v>0</v>
      </c>
      <c r="Q389" s="45">
        <v>125</v>
      </c>
      <c r="R389" s="45">
        <v>0</v>
      </c>
      <c r="S389" s="45">
        <v>115</v>
      </c>
      <c r="T389" s="45">
        <v>0</v>
      </c>
      <c r="U389" s="45">
        <v>139</v>
      </c>
      <c r="V389" s="45">
        <v>0</v>
      </c>
      <c r="W389" s="45">
        <v>58.67</v>
      </c>
      <c r="X389" s="45">
        <v>0</v>
      </c>
      <c r="Y389" s="45">
        <v>61.5</v>
      </c>
      <c r="Z389" s="46">
        <v>50126.7</v>
      </c>
      <c r="AA389" s="46">
        <v>73683.227987652499</v>
      </c>
      <c r="AB389" s="47">
        <f>_xlfn.XLOOKUP($F389,Main_OG!$D$1:$D$766,Main_OG!AJ$1:AJ$766,"")</f>
        <v>996372</v>
      </c>
      <c r="AC389" s="47">
        <f>_xlfn.XLOOKUP($F389,Main_OG!$D$1:$D$766,Main_OG!AK$1:AK$766,"")</f>
        <v>3695916</v>
      </c>
      <c r="AD389" s="47">
        <f>_xlfn.XLOOKUP($F389,Main_OG!$D$1:$D$766,Main_OG!AL$1:AL$766,"")</f>
        <v>83891130</v>
      </c>
      <c r="AE389" s="47">
        <f>_xlfn.XLOOKUP($F389,Main_OG!$D$1:$D$766,Main_OG!AM$1:AM$766,"")</f>
        <v>0</v>
      </c>
      <c r="AF389" s="48">
        <f>_xlfn.XLOOKUP($F389,Main_OG!$D$1:$D$766,Main_OG!Z$1:Z$766,"")</f>
        <v>0</v>
      </c>
      <c r="AG389" s="48">
        <f>_xlfn.XLOOKUP($F389,Main_OG!$D$1:$D$766,Main_OG!AA$1:AA$766,"")</f>
        <v>2.2465548173415608</v>
      </c>
      <c r="AH389" s="48">
        <f>_xlfn.XLOOKUP($F389,Main_OG!$D$1:$D$766,Main_OG!AB$1:AB$766,"")</f>
        <v>15.097711394063451</v>
      </c>
      <c r="AI389" s="48">
        <f>_xlfn.XLOOKUP($F389,Main_OG!$D$1:$D$766,Main_OG!AC$1:AC$766,"")</f>
        <v>7.3815467393807772</v>
      </c>
      <c r="AJ389" s="48">
        <f>_xlfn.XLOOKUP($F389,Main_OG!$D$1:$D$766,Main_OG!AD$1:AD$766,"")</f>
        <v>0.58103021845052572</v>
      </c>
    </row>
    <row r="390" spans="2:36" x14ac:dyDescent="0.35">
      <c r="B390" s="36" t="s">
        <v>1378</v>
      </c>
      <c r="C390" s="45" t="s">
        <v>824</v>
      </c>
      <c r="D390" s="45" t="s">
        <v>4360</v>
      </c>
      <c r="E390" s="36" t="s">
        <v>1378</v>
      </c>
      <c r="F390" s="36" t="str">
        <f t="shared" si="18"/>
        <v>2008_AK</v>
      </c>
      <c r="G390" s="45">
        <v>2008</v>
      </c>
      <c r="H390" s="45">
        <f>_xlfn.XLOOKUP(J390,Main_OG!$B$1:$B$766,Main_OG!$O$1:$O$766,"")</f>
        <v>0</v>
      </c>
      <c r="I390" s="45">
        <f>_xlfn.XLOOKUP(F390,Main_OG!$D$1:$D$766,Main_OG!$J$1:$J$766,"")</f>
        <v>0</v>
      </c>
      <c r="J390" s="45" t="s">
        <v>824</v>
      </c>
      <c r="K390" s="45" t="str">
        <f t="shared" si="19"/>
        <v>Central Electric Inc_AK</v>
      </c>
      <c r="L390" s="45" t="str">
        <f t="shared" si="20"/>
        <v>Central Electric Inc_AK</v>
      </c>
      <c r="M390" s="45" t="s">
        <v>1381</v>
      </c>
      <c r="N390" s="45">
        <v>0</v>
      </c>
      <c r="O390" s="45">
        <v>18</v>
      </c>
      <c r="P390" s="45">
        <v>0</v>
      </c>
      <c r="Q390" s="45">
        <v>124</v>
      </c>
      <c r="R390" s="45">
        <v>0</v>
      </c>
      <c r="S390" s="45">
        <v>171</v>
      </c>
      <c r="T390" s="45">
        <v>0</v>
      </c>
      <c r="U390" s="45">
        <v>237</v>
      </c>
      <c r="V390" s="45">
        <v>0</v>
      </c>
      <c r="W390" s="45">
        <v>78.36</v>
      </c>
      <c r="X390" s="45">
        <v>0</v>
      </c>
      <c r="Y390" s="45">
        <v>81.86</v>
      </c>
      <c r="Z390" s="46">
        <v>49926.6</v>
      </c>
      <c r="AA390" s="46">
        <v>72625.262744470543</v>
      </c>
      <c r="AB390" s="47">
        <f>_xlfn.XLOOKUP($F390,Main_OG!$D$1:$D$766,Main_OG!AJ$1:AJ$766,"")</f>
        <v>994228</v>
      </c>
      <c r="AC390" s="47">
        <f>_xlfn.XLOOKUP($F390,Main_OG!$D$1:$D$766,Main_OG!AK$1:AK$766,"")</f>
        <v>3309288</v>
      </c>
      <c r="AD390" s="47">
        <f>_xlfn.XLOOKUP($F390,Main_OG!$D$1:$D$766,Main_OG!AL$1:AL$766,"")</f>
        <v>88306788</v>
      </c>
      <c r="AE390" s="47">
        <f>_xlfn.XLOOKUP($F390,Main_OG!$D$1:$D$766,Main_OG!AM$1:AM$766,"")</f>
        <v>0</v>
      </c>
      <c r="AF390" s="48">
        <f>_xlfn.XLOOKUP($F390,Main_OG!$D$1:$D$766,Main_OG!Z$1:Z$766,"")</f>
        <v>0</v>
      </c>
      <c r="AG390" s="48">
        <f>_xlfn.XLOOKUP($F390,Main_OG!$D$1:$D$766,Main_OG!AA$1:AA$766,"")</f>
        <v>2.2204719344600159</v>
      </c>
      <c r="AH390" s="48">
        <f>_xlfn.XLOOKUP($F390,Main_OG!$D$1:$D$766,Main_OG!AB$1:AB$766,"")</f>
        <v>19.619187803472759</v>
      </c>
      <c r="AI390" s="48">
        <f>_xlfn.XLOOKUP($F390,Main_OG!$D$1:$D$766,Main_OG!AC$1:AC$766,"")</f>
        <v>9.1182546074696553</v>
      </c>
      <c r="AJ390" s="48">
        <f>_xlfn.XLOOKUP($F390,Main_OG!$D$1:$D$766,Main_OG!AD$1:AD$766,"")</f>
        <v>0.68330088246943577</v>
      </c>
    </row>
    <row r="391" spans="2:36" x14ac:dyDescent="0.35">
      <c r="B391" s="36" t="s">
        <v>1378</v>
      </c>
      <c r="C391" s="45" t="s">
        <v>824</v>
      </c>
      <c r="D391" s="45" t="s">
        <v>4360</v>
      </c>
      <c r="E391" s="36" t="s">
        <v>1378</v>
      </c>
      <c r="F391" s="36" t="str">
        <f t="shared" si="18"/>
        <v>2009_AK</v>
      </c>
      <c r="G391" s="45">
        <v>2009</v>
      </c>
      <c r="H391" s="45">
        <f>_xlfn.XLOOKUP(J391,Main_OG!$B$1:$B$766,Main_OG!$O$1:$O$766,"")</f>
        <v>0</v>
      </c>
      <c r="I391" s="45">
        <f>_xlfn.XLOOKUP(F391,Main_OG!$D$1:$D$766,Main_OG!$J$1:$J$766,"")</f>
        <v>0</v>
      </c>
      <c r="J391" s="45" t="s">
        <v>824</v>
      </c>
      <c r="K391" s="45" t="str">
        <f t="shared" si="19"/>
        <v>Central Electric Inc_AK</v>
      </c>
      <c r="L391" s="45" t="str">
        <f t="shared" si="20"/>
        <v>Central Electric Inc_AK</v>
      </c>
      <c r="M391" s="45" t="s">
        <v>1382</v>
      </c>
      <c r="N391" s="45">
        <v>0</v>
      </c>
      <c r="O391" s="45">
        <v>17</v>
      </c>
      <c r="P391" s="45">
        <v>0</v>
      </c>
      <c r="Q391" s="45">
        <v>126</v>
      </c>
      <c r="R391" s="45">
        <v>0</v>
      </c>
      <c r="S391" s="45">
        <v>168</v>
      </c>
      <c r="T391" s="45">
        <v>0</v>
      </c>
      <c r="U391" s="45">
        <v>253</v>
      </c>
      <c r="V391" s="45">
        <v>0</v>
      </c>
      <c r="W391" s="45">
        <v>53.57</v>
      </c>
      <c r="X391" s="45">
        <v>0</v>
      </c>
      <c r="Y391" s="45">
        <v>56.13</v>
      </c>
      <c r="Z391" s="46">
        <v>54951.9</v>
      </c>
      <c r="AA391" s="46">
        <v>78626.832356791798</v>
      </c>
      <c r="AB391" s="47">
        <f>_xlfn.XLOOKUP($F391,Main_OG!$D$1:$D$766,Main_OG!AJ$1:AJ$766,"")</f>
        <v>1025918</v>
      </c>
      <c r="AC391" s="47">
        <f>_xlfn.XLOOKUP($F391,Main_OG!$D$1:$D$766,Main_OG!AK$1:AK$766,"")</f>
        <v>3992640</v>
      </c>
      <c r="AD391" s="47">
        <f>_xlfn.XLOOKUP($F391,Main_OG!$D$1:$D$766,Main_OG!AL$1:AL$766,"")</f>
        <v>77900336</v>
      </c>
      <c r="AE391" s="47">
        <f>_xlfn.XLOOKUP($F391,Main_OG!$D$1:$D$766,Main_OG!AM$1:AM$766,"")</f>
        <v>0</v>
      </c>
      <c r="AF391" s="48">
        <f>_xlfn.XLOOKUP($F391,Main_OG!$D$1:$D$766,Main_OG!Z$1:Z$766,"")</f>
        <v>0</v>
      </c>
      <c r="AG391" s="48">
        <f>_xlfn.XLOOKUP($F391,Main_OG!$D$1:$D$766,Main_OG!AA$1:AA$766,"")</f>
        <v>2.2743975091886082</v>
      </c>
      <c r="AH391" s="48">
        <f>_xlfn.XLOOKUP($F391,Main_OG!$D$1:$D$766,Main_OG!AB$1:AB$766,"")</f>
        <v>14.15708861161818</v>
      </c>
      <c r="AI391" s="48">
        <f>_xlfn.XLOOKUP($F391,Main_OG!$D$1:$D$766,Main_OG!AC$1:AC$766,"")</f>
        <v>4.5973007921271787</v>
      </c>
      <c r="AJ391" s="48">
        <f>_xlfn.XLOOKUP($F391,Main_OG!$D$1:$D$766,Main_OG!AD$1:AD$766,"")</f>
        <v>0.68314474405108627</v>
      </c>
    </row>
    <row r="392" spans="2:36" x14ac:dyDescent="0.35">
      <c r="B392" s="36" t="s">
        <v>1383</v>
      </c>
      <c r="C392" s="45" t="s">
        <v>82</v>
      </c>
      <c r="D392" s="45" t="s">
        <v>4361</v>
      </c>
      <c r="E392" s="36" t="s">
        <v>4490</v>
      </c>
      <c r="F392" s="36" t="str">
        <f t="shared" si="18"/>
        <v>2006_NY</v>
      </c>
      <c r="G392" s="45">
        <v>2006</v>
      </c>
      <c r="H392" s="45">
        <f>_xlfn.XLOOKUP(J392,Main_OG!$B$1:$B$766,Main_OG!$O$1:$O$766,"")</f>
        <v>1</v>
      </c>
      <c r="I392" s="45">
        <f>_xlfn.XLOOKUP(F392,Main_OG!$D$1:$D$766,Main_OG!$J$1:$J$766,"")</f>
        <v>1</v>
      </c>
      <c r="J392" s="45" t="s">
        <v>82</v>
      </c>
      <c r="K392" s="45" t="str">
        <f t="shared" si="19"/>
        <v>Central Hudson Gas &amp; Elec Corp_NY</v>
      </c>
      <c r="L392" s="45" t="str">
        <f t="shared" si="20"/>
        <v>Central Hudson Gas Elec Corp_NY</v>
      </c>
      <c r="M392" s="45" t="s">
        <v>1384</v>
      </c>
      <c r="N392" s="45">
        <v>0</v>
      </c>
      <c r="O392" s="45">
        <v>42938</v>
      </c>
      <c r="P392" s="45">
        <v>959</v>
      </c>
      <c r="Q392" s="45">
        <v>246921</v>
      </c>
      <c r="R392" s="45">
        <v>0</v>
      </c>
      <c r="S392" s="45">
        <v>153908</v>
      </c>
      <c r="T392" s="45">
        <v>39158</v>
      </c>
      <c r="U392" s="45">
        <v>257114</v>
      </c>
      <c r="V392" s="45">
        <v>0</v>
      </c>
      <c r="W392" s="45">
        <v>10.120499357227169</v>
      </c>
      <c r="X392" s="45">
        <v>7.6594612674747724</v>
      </c>
      <c r="Y392" s="45">
        <v>12.826346905107661</v>
      </c>
      <c r="Z392" s="46">
        <v>1339568.5</v>
      </c>
      <c r="AA392" s="46">
        <v>70117.47570523608</v>
      </c>
      <c r="AB392" s="47">
        <f>_xlfn.XLOOKUP($F392,Main_OG!$D$1:$D$766,Main_OG!AJ$1:AJ$766,"")</f>
        <v>18704793.98</v>
      </c>
      <c r="AC392" s="47">
        <f>_xlfn.XLOOKUP($F392,Main_OG!$D$1:$D$766,Main_OG!AK$1:AK$766,"")</f>
        <v>23272447.98</v>
      </c>
      <c r="AD392" s="47">
        <f>_xlfn.XLOOKUP($F392,Main_OG!$D$1:$D$766,Main_OG!AL$1:AL$766,"")</f>
        <v>747212377.91999996</v>
      </c>
      <c r="AE392" s="47">
        <f>_xlfn.XLOOKUP($F392,Main_OG!$D$1:$D$766,Main_OG!AM$1:AM$766,"")</f>
        <v>42223899</v>
      </c>
      <c r="AF392" s="48">
        <f>_xlfn.XLOOKUP($F392,Main_OG!$D$1:$D$766,Main_OG!Z$1:Z$766,"")</f>
        <v>4.24</v>
      </c>
      <c r="AG392" s="48">
        <f>_xlfn.XLOOKUP($F392,Main_OG!$D$1:$D$766,Main_OG!AA$1:AA$766,"")</f>
        <v>2.2465548173415608</v>
      </c>
      <c r="AH392" s="48">
        <f>_xlfn.XLOOKUP($F392,Main_OG!$D$1:$D$766,Main_OG!AB$1:AB$766,"")</f>
        <v>14.13114039693003</v>
      </c>
      <c r="AI392" s="48">
        <f>_xlfn.XLOOKUP($F392,Main_OG!$D$1:$D$766,Main_OG!AC$1:AC$766,"")</f>
        <v>7.6</v>
      </c>
      <c r="AJ392" s="48">
        <f>_xlfn.XLOOKUP($F392,Main_OG!$D$1:$D$766,Main_OG!AD$1:AD$766,"")</f>
        <v>0.49</v>
      </c>
    </row>
    <row r="393" spans="2:36" x14ac:dyDescent="0.35">
      <c r="B393" s="36" t="s">
        <v>1383</v>
      </c>
      <c r="C393" s="45" t="s">
        <v>82</v>
      </c>
      <c r="D393" s="45" t="s">
        <v>4361</v>
      </c>
      <c r="E393" s="36" t="s">
        <v>4490</v>
      </c>
      <c r="F393" s="36" t="str">
        <f t="shared" si="18"/>
        <v>2007_NY</v>
      </c>
      <c r="G393" s="45">
        <v>2007</v>
      </c>
      <c r="H393" s="45">
        <f>_xlfn.XLOOKUP(J393,Main_OG!$B$1:$B$766,Main_OG!$O$1:$O$766,"")</f>
        <v>1</v>
      </c>
      <c r="I393" s="45">
        <f>_xlfn.XLOOKUP(F393,Main_OG!$D$1:$D$766,Main_OG!$J$1:$J$766,"")</f>
        <v>1</v>
      </c>
      <c r="J393" s="45" t="s">
        <v>82</v>
      </c>
      <c r="K393" s="45" t="str">
        <f t="shared" si="19"/>
        <v>Central Hudson Gas &amp; Elec Corp_NY</v>
      </c>
      <c r="L393" s="45" t="str">
        <f t="shared" si="20"/>
        <v>Central Hudson Gas Elec Corp_NY</v>
      </c>
      <c r="M393" s="45" t="s">
        <v>1385</v>
      </c>
      <c r="N393" s="45">
        <v>0</v>
      </c>
      <c r="O393" s="45">
        <v>43399</v>
      </c>
      <c r="P393" s="45">
        <v>1181</v>
      </c>
      <c r="Q393" s="45">
        <v>248621</v>
      </c>
      <c r="R393" s="45">
        <v>0</v>
      </c>
      <c r="S393" s="45">
        <v>181813</v>
      </c>
      <c r="T393" s="45">
        <v>89421</v>
      </c>
      <c r="U393" s="45">
        <v>292307</v>
      </c>
      <c r="V393" s="45">
        <v>0</v>
      </c>
      <c r="W393" s="45">
        <v>11.26</v>
      </c>
      <c r="X393" s="45">
        <v>8.5299999999999994</v>
      </c>
      <c r="Y393" s="45">
        <v>14</v>
      </c>
      <c r="Z393" s="46">
        <v>1353798.9</v>
      </c>
      <c r="AA393" s="46">
        <v>70759.732149787262</v>
      </c>
      <c r="AB393" s="47">
        <f>_xlfn.XLOOKUP($F393,Main_OG!$D$1:$D$766,Main_OG!AJ$1:AJ$766,"")</f>
        <v>19087928</v>
      </c>
      <c r="AC393" s="47">
        <f>_xlfn.XLOOKUP($F393,Main_OG!$D$1:$D$766,Main_OG!AK$1:AK$766,"")</f>
        <v>27710300</v>
      </c>
      <c r="AD393" s="47">
        <f>_xlfn.XLOOKUP($F393,Main_OG!$D$1:$D$766,Main_OG!AL$1:AL$766,"")</f>
        <v>796205180</v>
      </c>
      <c r="AE393" s="47">
        <f>_xlfn.XLOOKUP($F393,Main_OG!$D$1:$D$766,Main_OG!AM$1:AM$766,"")</f>
        <v>42452854</v>
      </c>
      <c r="AF393" s="48">
        <f>_xlfn.XLOOKUP($F393,Main_OG!$D$1:$D$766,Main_OG!Z$1:Z$766,"")</f>
        <v>4.55</v>
      </c>
      <c r="AG393" s="48">
        <f>_xlfn.XLOOKUP($F393,Main_OG!$D$1:$D$766,Main_OG!AA$1:AA$766,"")</f>
        <v>2.2465548173415608</v>
      </c>
      <c r="AH393" s="48">
        <f>_xlfn.XLOOKUP($F393,Main_OG!$D$1:$D$766,Main_OG!AB$1:AB$766,"")</f>
        <v>15.097711394063451</v>
      </c>
      <c r="AI393" s="48">
        <f>_xlfn.XLOOKUP($F393,Main_OG!$D$1:$D$766,Main_OG!AC$1:AC$766,"")</f>
        <v>7.92</v>
      </c>
      <c r="AJ393" s="48">
        <f>_xlfn.XLOOKUP($F393,Main_OG!$D$1:$D$766,Main_OG!AD$1:AD$766,"")</f>
        <v>0.46</v>
      </c>
    </row>
    <row r="394" spans="2:36" x14ac:dyDescent="0.35">
      <c r="B394" s="36" t="s">
        <v>1383</v>
      </c>
      <c r="C394" s="45" t="s">
        <v>82</v>
      </c>
      <c r="D394" s="45" t="s">
        <v>4361</v>
      </c>
      <c r="E394" s="36" t="s">
        <v>4490</v>
      </c>
      <c r="F394" s="36" t="str">
        <f t="shared" si="18"/>
        <v>2008_NY</v>
      </c>
      <c r="G394" s="45">
        <v>2008</v>
      </c>
      <c r="H394" s="45">
        <f>_xlfn.XLOOKUP(J394,Main_OG!$B$1:$B$766,Main_OG!$O$1:$O$766,"")</f>
        <v>1</v>
      </c>
      <c r="I394" s="45">
        <f>_xlfn.XLOOKUP(F394,Main_OG!$D$1:$D$766,Main_OG!$J$1:$J$766,"")</f>
        <v>1</v>
      </c>
      <c r="J394" s="45" t="s">
        <v>82</v>
      </c>
      <c r="K394" s="45" t="str">
        <f t="shared" si="19"/>
        <v>Central Hudson Gas &amp; Elec Corp_NY</v>
      </c>
      <c r="L394" s="45" t="str">
        <f t="shared" si="20"/>
        <v>Central Hudson Gas Elec Corp_NY</v>
      </c>
      <c r="M394" s="45" t="s">
        <v>1386</v>
      </c>
      <c r="N394" s="45">
        <v>0</v>
      </c>
      <c r="O394" s="45">
        <v>42761</v>
      </c>
      <c r="P394" s="45">
        <v>1027</v>
      </c>
      <c r="Q394" s="45">
        <v>244470</v>
      </c>
      <c r="R394" s="45">
        <v>0</v>
      </c>
      <c r="S394" s="45">
        <v>1575834</v>
      </c>
      <c r="T394" s="45">
        <v>147781</v>
      </c>
      <c r="U394" s="45">
        <v>2003545</v>
      </c>
      <c r="V394" s="45">
        <v>0</v>
      </c>
      <c r="W394" s="45">
        <v>13.28</v>
      </c>
      <c r="X394" s="45">
        <v>12.47</v>
      </c>
      <c r="Y394" s="45">
        <v>16.28</v>
      </c>
      <c r="Z394" s="46">
        <v>1328095.7</v>
      </c>
      <c r="AA394" s="46">
        <v>69126.876987384632</v>
      </c>
      <c r="AB394" s="47">
        <f>_xlfn.XLOOKUP($F394,Main_OG!$D$1:$D$766,Main_OG!AJ$1:AJ$766,"")</f>
        <v>17593612</v>
      </c>
      <c r="AC394" s="47">
        <f>_xlfn.XLOOKUP($F394,Main_OG!$D$1:$D$766,Main_OG!AK$1:AK$766,"")</f>
        <v>12948804</v>
      </c>
      <c r="AD394" s="47">
        <f>_xlfn.XLOOKUP($F394,Main_OG!$D$1:$D$766,Main_OG!AL$1:AL$766,"")</f>
        <v>769401464</v>
      </c>
      <c r="AE394" s="47">
        <f>_xlfn.XLOOKUP($F394,Main_OG!$D$1:$D$766,Main_OG!AM$1:AM$766,"")</f>
        <v>43209171</v>
      </c>
      <c r="AF394" s="48">
        <f>_xlfn.XLOOKUP($F394,Main_OG!$D$1:$D$766,Main_OG!Z$1:Z$766,"")</f>
        <v>5.66</v>
      </c>
      <c r="AG394" s="48">
        <f>_xlfn.XLOOKUP($F394,Main_OG!$D$1:$D$766,Main_OG!AA$1:AA$766,"")</f>
        <v>2.2204719344600159</v>
      </c>
      <c r="AH394" s="48">
        <f>_xlfn.XLOOKUP($F394,Main_OG!$D$1:$D$766,Main_OG!AB$1:AB$766,"")</f>
        <v>19.619187803472759</v>
      </c>
      <c r="AI394" s="48">
        <f>_xlfn.XLOOKUP($F394,Main_OG!$D$1:$D$766,Main_OG!AC$1:AC$766,"")</f>
        <v>10.64</v>
      </c>
      <c r="AJ394" s="48">
        <f>_xlfn.XLOOKUP($F394,Main_OG!$D$1:$D$766,Main_OG!AD$1:AD$766,"")</f>
        <v>0.48</v>
      </c>
    </row>
    <row r="395" spans="2:36" x14ac:dyDescent="0.35">
      <c r="B395" s="36" t="s">
        <v>1383</v>
      </c>
      <c r="C395" s="45" t="s">
        <v>82</v>
      </c>
      <c r="D395" s="45" t="s">
        <v>4361</v>
      </c>
      <c r="E395" s="36" t="s">
        <v>4490</v>
      </c>
      <c r="F395" s="36" t="str">
        <f t="shared" si="18"/>
        <v>2009_NY</v>
      </c>
      <c r="G395" s="45">
        <v>2009</v>
      </c>
      <c r="H395" s="45">
        <f>_xlfn.XLOOKUP(J395,Main_OG!$B$1:$B$766,Main_OG!$O$1:$O$766,"")</f>
        <v>1</v>
      </c>
      <c r="I395" s="45">
        <f>_xlfn.XLOOKUP(F395,Main_OG!$D$1:$D$766,Main_OG!$J$1:$J$766,"")</f>
        <v>1</v>
      </c>
      <c r="J395" s="45" t="s">
        <v>82</v>
      </c>
      <c r="K395" s="45" t="str">
        <f t="shared" si="19"/>
        <v>Central Hudson Gas &amp; Elec Corp_NY</v>
      </c>
      <c r="L395" s="45" t="str">
        <f t="shared" si="20"/>
        <v>Central Hudson Gas Elec Corp_NY</v>
      </c>
      <c r="M395" s="45" t="s">
        <v>1387</v>
      </c>
      <c r="N395" s="45">
        <v>0</v>
      </c>
      <c r="O395" s="45">
        <v>40613</v>
      </c>
      <c r="P395" s="45">
        <v>905</v>
      </c>
      <c r="Q395" s="45">
        <v>240551</v>
      </c>
      <c r="R395" s="45">
        <v>0</v>
      </c>
      <c r="S395" s="45">
        <v>1296801</v>
      </c>
      <c r="T395" s="45">
        <v>105727</v>
      </c>
      <c r="U395" s="45">
        <v>1916310</v>
      </c>
      <c r="V395" s="45">
        <v>0</v>
      </c>
      <c r="W395" s="45">
        <v>12.12</v>
      </c>
      <c r="X395" s="45">
        <v>10.52</v>
      </c>
      <c r="Y395" s="45">
        <v>15.81</v>
      </c>
      <c r="Z395" s="46">
        <v>1379504.6</v>
      </c>
      <c r="AA395" s="46">
        <v>71450.76315583114</v>
      </c>
      <c r="AB395" s="47">
        <f>_xlfn.XLOOKUP($F395,Main_OG!$D$1:$D$766,Main_OG!AJ$1:AJ$766,"")</f>
        <v>12090844</v>
      </c>
      <c r="AC395" s="47">
        <f>_xlfn.XLOOKUP($F395,Main_OG!$D$1:$D$766,Main_OG!AK$1:AK$766,"")</f>
        <v>9086696</v>
      </c>
      <c r="AD395" s="47">
        <f>_xlfn.XLOOKUP($F395,Main_OG!$D$1:$D$766,Main_OG!AL$1:AL$766,"")</f>
        <v>716060256</v>
      </c>
      <c r="AE395" s="47">
        <f>_xlfn.XLOOKUP($F395,Main_OG!$D$1:$D$766,Main_OG!AM$1:AM$766,"")</f>
        <v>43484614</v>
      </c>
      <c r="AF395" s="48">
        <f>_xlfn.XLOOKUP($F395,Main_OG!$D$1:$D$766,Main_OG!Z$1:Z$766,"")</f>
        <v>3.12</v>
      </c>
      <c r="AG395" s="48">
        <f>_xlfn.XLOOKUP($F395,Main_OG!$D$1:$D$766,Main_OG!AA$1:AA$766,"")</f>
        <v>2.2743975091886082</v>
      </c>
      <c r="AH395" s="48">
        <f>_xlfn.XLOOKUP($F395,Main_OG!$D$1:$D$766,Main_OG!AB$1:AB$766,"")</f>
        <v>14.15708861161818</v>
      </c>
      <c r="AI395" s="48">
        <f>_xlfn.XLOOKUP($F395,Main_OG!$D$1:$D$766,Main_OG!AC$1:AC$766,"")</f>
        <v>5.16</v>
      </c>
      <c r="AJ395" s="48">
        <f>_xlfn.XLOOKUP($F395,Main_OG!$D$1:$D$766,Main_OG!AD$1:AD$766,"")</f>
        <v>0.56000000000000005</v>
      </c>
    </row>
    <row r="396" spans="2:36" x14ac:dyDescent="0.35">
      <c r="B396" s="36" t="s">
        <v>1383</v>
      </c>
      <c r="C396" s="45" t="s">
        <v>82</v>
      </c>
      <c r="D396" s="45" t="s">
        <v>4361</v>
      </c>
      <c r="E396" s="36" t="s">
        <v>4490</v>
      </c>
      <c r="F396" s="36" t="str">
        <f t="shared" si="18"/>
        <v>2010_NY</v>
      </c>
      <c r="G396" s="45">
        <v>2010</v>
      </c>
      <c r="H396" s="45">
        <f>_xlfn.XLOOKUP(J396,Main_OG!$B$1:$B$766,Main_OG!$O$1:$O$766,"")</f>
        <v>1</v>
      </c>
      <c r="I396" s="45">
        <f>_xlfn.XLOOKUP(F396,Main_OG!$D$1:$D$766,Main_OG!$J$1:$J$766,"")</f>
        <v>1</v>
      </c>
      <c r="J396" s="45" t="s">
        <v>82</v>
      </c>
      <c r="K396" s="45" t="str">
        <f t="shared" si="19"/>
        <v>Central Hudson Gas &amp; Elec Corp_NY</v>
      </c>
      <c r="L396" s="45" t="str">
        <f t="shared" si="20"/>
        <v>Central Hudson Gas Elec Corp_NY</v>
      </c>
      <c r="M396" s="45" t="s">
        <v>1388</v>
      </c>
      <c r="N396" s="45">
        <v>0</v>
      </c>
      <c r="O396" s="45">
        <v>39196</v>
      </c>
      <c r="P396" s="45">
        <v>864</v>
      </c>
      <c r="Q396" s="45">
        <v>237920</v>
      </c>
      <c r="R396" s="45">
        <v>0</v>
      </c>
      <c r="S396" s="45">
        <v>1183268</v>
      </c>
      <c r="T396" s="45">
        <v>95294</v>
      </c>
      <c r="U396" s="45">
        <v>1958837</v>
      </c>
      <c r="V396" s="45">
        <v>0</v>
      </c>
      <c r="W396" s="45">
        <v>12.64</v>
      </c>
      <c r="X396" s="45">
        <v>11.15</v>
      </c>
      <c r="Y396" s="45">
        <v>16.510000000000002</v>
      </c>
      <c r="Z396" s="46">
        <v>1431624</v>
      </c>
      <c r="AA396" s="46">
        <v>73795.218916991362</v>
      </c>
      <c r="AB396" s="47">
        <f>_xlfn.XLOOKUP($F396,Main_OG!$D$1:$D$766,Main_OG!AJ$1:AJ$766,"")</f>
        <v>12615258</v>
      </c>
      <c r="AC396" s="47">
        <f>_xlfn.XLOOKUP($F396,Main_OG!$D$1:$D$766,Main_OG!AK$1:AK$766,"")</f>
        <v>7201560</v>
      </c>
      <c r="AD396" s="47">
        <f>_xlfn.XLOOKUP($F396,Main_OG!$D$1:$D$766,Main_OG!AL$1:AL$766,"")</f>
        <v>834473128</v>
      </c>
      <c r="AE396" s="47">
        <f>_xlfn.XLOOKUP($F396,Main_OG!$D$1:$D$766,Main_OG!AM$1:AM$766,"")</f>
        <v>41869535</v>
      </c>
      <c r="AF396" s="48">
        <f>_xlfn.XLOOKUP($F396,Main_OG!$D$1:$D$766,Main_OG!Z$1:Z$766,"")</f>
        <v>3.51</v>
      </c>
      <c r="AG396" s="48">
        <f>_xlfn.XLOOKUP($F396,Main_OG!$D$1:$D$766,Main_OG!AA$1:AA$766,"")</f>
        <v>2.2935982820086371</v>
      </c>
      <c r="AH396" s="48">
        <f>_xlfn.XLOOKUP($F396,Main_OG!$D$1:$D$766,Main_OG!AB$1:AB$766,"")</f>
        <v>15.96</v>
      </c>
      <c r="AI396" s="48">
        <f>_xlfn.XLOOKUP($F396,Main_OG!$D$1:$D$766,Main_OG!AC$1:AC$766,"")</f>
        <v>5.62</v>
      </c>
      <c r="AJ396" s="48">
        <f>_xlfn.XLOOKUP($F396,Main_OG!$D$1:$D$766,Main_OG!AD$1:AD$766,"")</f>
        <v>0.64</v>
      </c>
    </row>
    <row r="397" spans="2:36" x14ac:dyDescent="0.35">
      <c r="B397" s="36" t="s">
        <v>1383</v>
      </c>
      <c r="C397" s="45" t="s">
        <v>82</v>
      </c>
      <c r="D397" s="45" t="s">
        <v>4361</v>
      </c>
      <c r="E397" s="36" t="s">
        <v>4490</v>
      </c>
      <c r="F397" s="36" t="str">
        <f t="shared" si="18"/>
        <v>2011_NY</v>
      </c>
      <c r="G397" s="45">
        <v>2011</v>
      </c>
      <c r="H397" s="45">
        <f>_xlfn.XLOOKUP(J397,Main_OG!$B$1:$B$766,Main_OG!$O$1:$O$766,"")</f>
        <v>1</v>
      </c>
      <c r="I397" s="45">
        <f>_xlfn.XLOOKUP(F397,Main_OG!$D$1:$D$766,Main_OG!$J$1:$J$766,"")</f>
        <v>1</v>
      </c>
      <c r="J397" s="45" t="s">
        <v>82</v>
      </c>
      <c r="K397" s="45" t="str">
        <f t="shared" si="19"/>
        <v>Central Hudson Gas &amp; Elec Corp_NY</v>
      </c>
      <c r="L397" s="45" t="str">
        <f t="shared" si="20"/>
        <v>Central Hudson Gas Elec Corp_NY</v>
      </c>
      <c r="M397" s="45" t="s">
        <v>1389</v>
      </c>
      <c r="N397" s="45">
        <v>0</v>
      </c>
      <c r="O397" s="45">
        <v>37576</v>
      </c>
      <c r="P397" s="45">
        <v>834</v>
      </c>
      <c r="Q397" s="45">
        <v>235742</v>
      </c>
      <c r="R397" s="45">
        <v>0</v>
      </c>
      <c r="S397" s="45">
        <v>1052215</v>
      </c>
      <c r="T397" s="45">
        <v>92979</v>
      </c>
      <c r="U397" s="45">
        <v>1944957</v>
      </c>
      <c r="V397" s="45">
        <v>0</v>
      </c>
      <c r="W397" s="45">
        <v>12.13</v>
      </c>
      <c r="X397" s="45">
        <v>10.01</v>
      </c>
      <c r="Y397" s="45">
        <v>15.96</v>
      </c>
      <c r="Z397" s="46">
        <v>1440346.8</v>
      </c>
      <c r="AA397" s="46">
        <v>73864.237706398912</v>
      </c>
      <c r="AB397" s="47">
        <f>_xlfn.XLOOKUP($F397,Main_OG!$D$1:$D$766,Main_OG!AJ$1:AJ$766,"")</f>
        <v>9055542</v>
      </c>
      <c r="AC397" s="47">
        <f>_xlfn.XLOOKUP($F397,Main_OG!$D$1:$D$766,Main_OG!AK$1:AK$766,"")</f>
        <v>4282440</v>
      </c>
      <c r="AD397" s="47">
        <f>_xlfn.XLOOKUP($F397,Main_OG!$D$1:$D$766,Main_OG!AL$1:AL$766,"")</f>
        <v>853219270</v>
      </c>
      <c r="AE397" s="47">
        <f>_xlfn.XLOOKUP($F397,Main_OG!$D$1:$D$766,Main_OG!AM$1:AM$766,"")</f>
        <v>42695009</v>
      </c>
      <c r="AF397" s="48">
        <f>_xlfn.XLOOKUP($F397,Main_OG!$D$1:$D$766,Main_OG!Z$1:Z$766,"")</f>
        <v>3.51</v>
      </c>
      <c r="AG397" s="48">
        <f>_xlfn.XLOOKUP($F397,Main_OG!$D$1:$D$766,Main_OG!AA$1:AA$766,"")</f>
        <v>3.27</v>
      </c>
      <c r="AH397" s="48">
        <f>_xlfn.XLOOKUP($F397,Main_OG!$D$1:$D$766,Main_OG!AB$1:AB$766,"")</f>
        <v>22.758921780738341</v>
      </c>
      <c r="AI397" s="48">
        <f>_xlfn.XLOOKUP($F397,Main_OG!$D$1:$D$766,Main_OG!AC$1:AC$766,"")</f>
        <v>5.44</v>
      </c>
      <c r="AJ397" s="48">
        <f>_xlfn.XLOOKUP($F397,Main_OG!$D$1:$D$766,Main_OG!AD$1:AD$766,"")</f>
        <v>0.68</v>
      </c>
    </row>
    <row r="398" spans="2:36" x14ac:dyDescent="0.35">
      <c r="B398" s="36" t="s">
        <v>1383</v>
      </c>
      <c r="C398" s="45" t="s">
        <v>82</v>
      </c>
      <c r="D398" s="45" t="s">
        <v>4361</v>
      </c>
      <c r="E398" s="36" t="s">
        <v>4490</v>
      </c>
      <c r="F398" s="36" t="str">
        <f t="shared" si="18"/>
        <v>2012_NY</v>
      </c>
      <c r="G398" s="45">
        <v>2012</v>
      </c>
      <c r="H398" s="45">
        <f>_xlfn.XLOOKUP(J398,Main_OG!$B$1:$B$766,Main_OG!$O$1:$O$766,"")</f>
        <v>1</v>
      </c>
      <c r="I398" s="45">
        <f>_xlfn.XLOOKUP(F398,Main_OG!$D$1:$D$766,Main_OG!$J$1:$J$766,"")</f>
        <v>1</v>
      </c>
      <c r="J398" s="45" t="s">
        <v>82</v>
      </c>
      <c r="K398" s="45" t="str">
        <f t="shared" si="19"/>
        <v>Central Hudson Gas &amp; Elec Corp_NY</v>
      </c>
      <c r="L398" s="45" t="str">
        <f t="shared" si="20"/>
        <v>Central Hudson Gas Elec Corp_NY</v>
      </c>
      <c r="M398" s="45" t="s">
        <v>1390</v>
      </c>
      <c r="N398" s="45">
        <v>0</v>
      </c>
      <c r="O398" s="45">
        <v>35638</v>
      </c>
      <c r="P398" s="45">
        <v>789</v>
      </c>
      <c r="Q398" s="45">
        <v>225159</v>
      </c>
      <c r="R398" s="45">
        <v>0</v>
      </c>
      <c r="S398" s="45">
        <v>900176</v>
      </c>
      <c r="T398" s="45">
        <v>71566</v>
      </c>
      <c r="U398" s="45">
        <v>1800614</v>
      </c>
      <c r="V398" s="45">
        <v>0</v>
      </c>
      <c r="W398" s="45">
        <v>12.469906</v>
      </c>
      <c r="X398" s="45">
        <v>10.269401999999999</v>
      </c>
      <c r="Y398" s="45">
        <v>16.224366</v>
      </c>
      <c r="Z398" s="46">
        <v>1496280.1</v>
      </c>
      <c r="AA398" s="46">
        <v>76440.810689002275</v>
      </c>
      <c r="AB398" s="47">
        <f>_xlfn.XLOOKUP($F398,Main_OG!$D$1:$D$766,Main_OG!AJ$1:AJ$766,"")</f>
        <v>4316244</v>
      </c>
      <c r="AC398" s="47">
        <f>_xlfn.XLOOKUP($F398,Main_OG!$D$1:$D$766,Main_OG!AK$1:AK$766,"")</f>
        <v>2105232</v>
      </c>
      <c r="AD398" s="47">
        <f>_xlfn.XLOOKUP($F398,Main_OG!$D$1:$D$766,Main_OG!AL$1:AL$766,"")</f>
        <v>982859374</v>
      </c>
      <c r="AE398" s="47">
        <f>_xlfn.XLOOKUP($F398,Main_OG!$D$1:$D$766,Main_OG!AM$1:AM$766,"")</f>
        <v>40774560</v>
      </c>
      <c r="AF398" s="48">
        <f>_xlfn.XLOOKUP($F398,Main_OG!$D$1:$D$766,Main_OG!Z$1:Z$766,"")</f>
        <v>2.93</v>
      </c>
      <c r="AG398" s="48">
        <f>_xlfn.XLOOKUP($F398,Main_OG!$D$1:$D$766,Main_OG!AA$1:AA$766,"")</f>
        <v>3.12</v>
      </c>
      <c r="AH398" s="48">
        <f>_xlfn.XLOOKUP($F398,Main_OG!$D$1:$D$766,Main_OG!AB$1:AB$766,"")</f>
        <v>23.56</v>
      </c>
      <c r="AI398" s="48">
        <f>_xlfn.XLOOKUP($F398,Main_OG!$D$1:$D$766,Main_OG!AC$1:AC$766,"")</f>
        <v>3.84</v>
      </c>
      <c r="AJ398" s="48">
        <f>_xlfn.XLOOKUP($F398,Main_OG!$D$1:$D$766,Main_OG!AD$1:AD$766,"")</f>
        <v>0.74</v>
      </c>
    </row>
    <row r="399" spans="2:36" x14ac:dyDescent="0.35">
      <c r="B399" s="36" t="s">
        <v>1383</v>
      </c>
      <c r="C399" s="45" t="s">
        <v>82</v>
      </c>
      <c r="D399" s="45" t="s">
        <v>4361</v>
      </c>
      <c r="E399" s="36" t="s">
        <v>4490</v>
      </c>
      <c r="F399" s="36" t="str">
        <f t="shared" si="18"/>
        <v>2013_NY</v>
      </c>
      <c r="G399" s="45">
        <v>2013</v>
      </c>
      <c r="H399" s="45">
        <f>_xlfn.XLOOKUP(J399,Main_OG!$B$1:$B$766,Main_OG!$O$1:$O$766,"")</f>
        <v>1</v>
      </c>
      <c r="I399" s="45">
        <f>_xlfn.XLOOKUP(F399,Main_OG!$D$1:$D$766,Main_OG!$J$1:$J$766,"")</f>
        <v>1</v>
      </c>
      <c r="J399" s="45" t="s">
        <v>82</v>
      </c>
      <c r="K399" s="45" t="str">
        <f t="shared" si="19"/>
        <v>Central Hudson Gas &amp; Elec Corp_NY</v>
      </c>
      <c r="L399" s="45" t="str">
        <f t="shared" si="20"/>
        <v>Central Hudson Gas Elec Corp_NY</v>
      </c>
      <c r="M399" s="45" t="s">
        <v>1391</v>
      </c>
      <c r="N399" s="45">
        <v>0</v>
      </c>
      <c r="O399" s="45">
        <v>34217</v>
      </c>
      <c r="P399" s="45">
        <v>799</v>
      </c>
      <c r="Q399" s="45">
        <v>217523</v>
      </c>
      <c r="R399" s="45">
        <v>0</v>
      </c>
      <c r="S399" s="45">
        <v>849055</v>
      </c>
      <c r="T399" s="45">
        <v>101993</v>
      </c>
      <c r="U399" s="45">
        <v>1760152</v>
      </c>
      <c r="V399" s="45">
        <v>0</v>
      </c>
      <c r="W399" s="45">
        <v>13.207978000000001</v>
      </c>
      <c r="X399" s="45">
        <v>10.687106</v>
      </c>
      <c r="Y399" s="45">
        <v>16.859186000000001</v>
      </c>
      <c r="Z399" s="46">
        <v>1501818</v>
      </c>
      <c r="AA399" s="46">
        <v>76519.956091991597</v>
      </c>
      <c r="AB399" s="47">
        <f>_xlfn.XLOOKUP($F399,Main_OG!$D$1:$D$766,Main_OG!AJ$1:AJ$766,"")</f>
        <v>4587084</v>
      </c>
      <c r="AC399" s="47">
        <f>_xlfn.XLOOKUP($F399,Main_OG!$D$1:$D$766,Main_OG!AK$1:AK$766,"")</f>
        <v>3410880.96</v>
      </c>
      <c r="AD399" s="47">
        <f>_xlfn.XLOOKUP($F399,Main_OG!$D$1:$D$766,Main_OG!AL$1:AL$766,"")</f>
        <v>896253604</v>
      </c>
      <c r="AE399" s="47">
        <f>_xlfn.XLOOKUP($F399,Main_OG!$D$1:$D$766,Main_OG!AM$1:AM$766,"")</f>
        <v>44755606</v>
      </c>
      <c r="AF399" s="48">
        <f>_xlfn.XLOOKUP($F399,Main_OG!$D$1:$D$766,Main_OG!Z$1:Z$766,"")</f>
        <v>3.58</v>
      </c>
      <c r="AG399" s="48">
        <f>_xlfn.XLOOKUP($F399,Main_OG!$D$1:$D$766,Main_OG!AA$1:AA$766,"")</f>
        <v>2.3089180475565318</v>
      </c>
      <c r="AH399" s="48">
        <f>_xlfn.XLOOKUP($F399,Main_OG!$D$1:$D$766,Main_OG!AB$1:AB$766,"")</f>
        <v>22.862714639490921</v>
      </c>
      <c r="AI399" s="48">
        <f>_xlfn.XLOOKUP($F399,Main_OG!$D$1:$D$766,Main_OG!AC$1:AC$766,"")</f>
        <v>4.4043332512284126</v>
      </c>
      <c r="AJ399" s="48">
        <f>_xlfn.XLOOKUP($F399,Main_OG!$D$1:$D$766,Main_OG!AD$1:AD$766,"")</f>
        <v>0.8</v>
      </c>
    </row>
    <row r="400" spans="2:36" x14ac:dyDescent="0.35">
      <c r="B400" s="36" t="s">
        <v>1383</v>
      </c>
      <c r="C400" s="45" t="s">
        <v>82</v>
      </c>
      <c r="D400" s="45" t="s">
        <v>4361</v>
      </c>
      <c r="E400" s="36" t="s">
        <v>4490</v>
      </c>
      <c r="F400" s="36" t="str">
        <f t="shared" si="18"/>
        <v>2014_NY</v>
      </c>
      <c r="G400" s="45">
        <v>2014</v>
      </c>
      <c r="H400" s="45">
        <f>_xlfn.XLOOKUP(J400,Main_OG!$B$1:$B$766,Main_OG!$O$1:$O$766,"")</f>
        <v>1</v>
      </c>
      <c r="I400" s="45">
        <f>_xlfn.XLOOKUP(F400,Main_OG!$D$1:$D$766,Main_OG!$J$1:$J$766,"")</f>
        <v>1</v>
      </c>
      <c r="J400" s="45" t="s">
        <v>82</v>
      </c>
      <c r="K400" s="45" t="str">
        <f t="shared" si="19"/>
        <v>Central Hudson Gas &amp; Elec Corp_NY</v>
      </c>
      <c r="L400" s="45" t="str">
        <f t="shared" si="20"/>
        <v>Central Hudson Gas Elec Corp_NY</v>
      </c>
      <c r="M400" s="45" t="s">
        <v>1392</v>
      </c>
      <c r="N400" s="45">
        <v>0</v>
      </c>
      <c r="O400" s="45">
        <v>33384</v>
      </c>
      <c r="P400" s="45">
        <v>763</v>
      </c>
      <c r="Q400" s="45">
        <v>213187</v>
      </c>
      <c r="R400" s="45">
        <v>0</v>
      </c>
      <c r="S400" s="45">
        <v>801954</v>
      </c>
      <c r="T400" s="45">
        <v>82543</v>
      </c>
      <c r="U400" s="45">
        <v>1684952</v>
      </c>
      <c r="V400" s="45">
        <v>0</v>
      </c>
      <c r="W400" s="45">
        <v>15.531153</v>
      </c>
      <c r="X400" s="45">
        <v>13.020486</v>
      </c>
      <c r="Y400" s="45">
        <v>18.782612</v>
      </c>
      <c r="Z400" s="46">
        <v>1535375.9</v>
      </c>
      <c r="AA400" s="46">
        <v>78122.537484676344</v>
      </c>
      <c r="AB400" s="47">
        <f>_xlfn.XLOOKUP($F400,Main_OG!$D$1:$D$766,Main_OG!AJ$1:AJ$766,"")</f>
        <v>4441898</v>
      </c>
      <c r="AC400" s="47">
        <f>_xlfn.XLOOKUP($F400,Main_OG!$D$1:$D$766,Main_OG!AK$1:AK$766,"")</f>
        <v>6845568</v>
      </c>
      <c r="AD400" s="47">
        <f>_xlfn.XLOOKUP($F400,Main_OG!$D$1:$D$766,Main_OG!AL$1:AL$766,"")</f>
        <v>890837476</v>
      </c>
      <c r="AE400" s="47">
        <f>_xlfn.XLOOKUP($F400,Main_OG!$D$1:$D$766,Main_OG!AM$1:AM$766,"")</f>
        <v>43038624</v>
      </c>
      <c r="AF400" s="48">
        <f>_xlfn.XLOOKUP($F400,Main_OG!$D$1:$D$766,Main_OG!Z$1:Z$766,"")</f>
        <v>3.85</v>
      </c>
      <c r="AG400" s="48">
        <f>_xlfn.XLOOKUP($F400,Main_OG!$D$1:$D$766,Main_OG!AA$1:AA$766,"")</f>
        <v>3.03</v>
      </c>
      <c r="AH400" s="48">
        <f>_xlfn.XLOOKUP($F400,Main_OG!$D$1:$D$766,Main_OG!AB$1:AB$766,"")</f>
        <v>23.67</v>
      </c>
      <c r="AI400" s="48">
        <f>_xlfn.XLOOKUP($F400,Main_OG!$D$1:$D$766,Main_OG!AC$1:AC$766,"")</f>
        <v>5.27</v>
      </c>
      <c r="AJ400" s="48">
        <f>_xlfn.XLOOKUP($F400,Main_OG!$D$1:$D$766,Main_OG!AD$1:AD$766,"")</f>
        <v>0.76</v>
      </c>
    </row>
    <row r="401" spans="2:36" x14ac:dyDescent="0.35">
      <c r="B401" s="36" t="s">
        <v>1383</v>
      </c>
      <c r="C401" s="45" t="s">
        <v>82</v>
      </c>
      <c r="D401" s="45" t="s">
        <v>4361</v>
      </c>
      <c r="E401" s="36" t="s">
        <v>4490</v>
      </c>
      <c r="F401" s="36" t="str">
        <f t="shared" si="18"/>
        <v>2015_NY</v>
      </c>
      <c r="G401" s="45">
        <v>2015</v>
      </c>
      <c r="H401" s="45">
        <f>_xlfn.XLOOKUP(J401,Main_OG!$B$1:$B$766,Main_OG!$O$1:$O$766,"")</f>
        <v>1</v>
      </c>
      <c r="I401" s="45">
        <f>_xlfn.XLOOKUP(F401,Main_OG!$D$1:$D$766,Main_OG!$J$1:$J$766,"")</f>
        <v>1</v>
      </c>
      <c r="J401" s="45" t="s">
        <v>82</v>
      </c>
      <c r="K401" s="45" t="str">
        <f t="shared" si="19"/>
        <v>Central Hudson Gas &amp; Elec Corp_NY</v>
      </c>
      <c r="L401" s="45" t="str">
        <f t="shared" si="20"/>
        <v>Central Hudson Gas Elec Corp_NY</v>
      </c>
      <c r="M401" s="45" t="s">
        <v>1393</v>
      </c>
      <c r="N401" s="45">
        <v>0</v>
      </c>
      <c r="O401" s="45">
        <v>33288</v>
      </c>
      <c r="P401" s="45">
        <v>727</v>
      </c>
      <c r="Q401" s="45">
        <v>213731</v>
      </c>
      <c r="R401" s="45">
        <v>0</v>
      </c>
      <c r="S401" s="45">
        <v>773716</v>
      </c>
      <c r="T401" s="45">
        <v>68136</v>
      </c>
      <c r="U401" s="45">
        <v>1712057</v>
      </c>
      <c r="V401" s="45">
        <v>0</v>
      </c>
      <c r="W401" s="45">
        <v>13.935449</v>
      </c>
      <c r="X401" s="45">
        <v>10.916402</v>
      </c>
      <c r="Y401" s="45">
        <v>17.673278</v>
      </c>
      <c r="Z401" s="46">
        <v>1565835.2</v>
      </c>
      <c r="AA401" s="46">
        <v>79656.592065622783</v>
      </c>
      <c r="AB401" s="47">
        <f>_xlfn.XLOOKUP($F401,Main_OG!$D$1:$D$766,Main_OG!AJ$1:AJ$766,"")</f>
        <v>2208138</v>
      </c>
      <c r="AC401" s="47">
        <f>_xlfn.XLOOKUP($F401,Main_OG!$D$1:$D$766,Main_OG!AK$1:AK$766,"")</f>
        <v>6201540</v>
      </c>
      <c r="AD401" s="47">
        <f>_xlfn.XLOOKUP($F401,Main_OG!$D$1:$D$766,Main_OG!AL$1:AL$766,"")</f>
        <v>934244542</v>
      </c>
      <c r="AE401" s="47">
        <f>_xlfn.XLOOKUP($F401,Main_OG!$D$1:$D$766,Main_OG!AM$1:AM$766,"")</f>
        <v>44602871</v>
      </c>
      <c r="AF401" s="48">
        <f>_xlfn.XLOOKUP($F401,Main_OG!$D$1:$D$766,Main_OG!Z$1:Z$766,"")</f>
        <v>2.72</v>
      </c>
      <c r="AG401" s="48">
        <f>_xlfn.XLOOKUP($F401,Main_OG!$D$1:$D$766,Main_OG!AA$1:AA$766,"")</f>
        <v>2.83</v>
      </c>
      <c r="AH401" s="48">
        <f>_xlfn.XLOOKUP($F401,Main_OG!$D$1:$D$766,Main_OG!AB$1:AB$766,"")</f>
        <v>12.08771849023859</v>
      </c>
      <c r="AI401" s="48">
        <f>_xlfn.XLOOKUP($F401,Main_OG!$D$1:$D$766,Main_OG!AC$1:AC$766,"")</f>
        <v>3.3843619636206599</v>
      </c>
      <c r="AJ401" s="48">
        <f>_xlfn.XLOOKUP($F401,Main_OG!$D$1:$D$766,Main_OG!AD$1:AD$766,"")</f>
        <v>0.72</v>
      </c>
    </row>
    <row r="402" spans="2:36" x14ac:dyDescent="0.35">
      <c r="B402" s="36" t="s">
        <v>1383</v>
      </c>
      <c r="C402" s="45" t="s">
        <v>82</v>
      </c>
      <c r="D402" s="45" t="s">
        <v>4361</v>
      </c>
      <c r="E402" s="36" t="s">
        <v>4490</v>
      </c>
      <c r="F402" s="36" t="str">
        <f t="shared" si="18"/>
        <v>2016_NY</v>
      </c>
      <c r="G402" s="45">
        <v>2016</v>
      </c>
      <c r="H402" s="45">
        <f>_xlfn.XLOOKUP(J402,Main_OG!$B$1:$B$766,Main_OG!$O$1:$O$766,"")</f>
        <v>1</v>
      </c>
      <c r="I402" s="45">
        <f>_xlfn.XLOOKUP(F402,Main_OG!$D$1:$D$766,Main_OG!$J$1:$J$766,"")</f>
        <v>1</v>
      </c>
      <c r="J402" s="45" t="s">
        <v>82</v>
      </c>
      <c r="K402" s="45" t="str">
        <f t="shared" si="19"/>
        <v>Central Hudson Gas &amp; Elec Corp_NY</v>
      </c>
      <c r="L402" s="45" t="str">
        <f t="shared" si="20"/>
        <v>Central Hudson Gas Elec Corp_NY</v>
      </c>
      <c r="M402" s="45" t="s">
        <v>1394</v>
      </c>
      <c r="N402" s="45">
        <v>0</v>
      </c>
      <c r="O402" s="45">
        <v>34264</v>
      </c>
      <c r="P402" s="45">
        <v>745</v>
      </c>
      <c r="Q402" s="45">
        <v>226402</v>
      </c>
      <c r="R402" s="45">
        <v>0</v>
      </c>
      <c r="S402" s="45">
        <v>771166</v>
      </c>
      <c r="T402" s="45">
        <v>83106</v>
      </c>
      <c r="U402" s="45">
        <v>1783747</v>
      </c>
      <c r="V402" s="45">
        <v>0</v>
      </c>
      <c r="W402" s="45">
        <v>12.672549999999999</v>
      </c>
      <c r="X402" s="45">
        <v>9.7629532999999995</v>
      </c>
      <c r="Y402" s="45">
        <v>16.477993000000001</v>
      </c>
      <c r="Z402" s="46">
        <v>1590567.8</v>
      </c>
      <c r="AA402" s="46">
        <v>81001.025086534486</v>
      </c>
      <c r="AB402" s="47">
        <f>_xlfn.XLOOKUP($F402,Main_OG!$D$1:$D$766,Main_OG!AJ$1:AJ$766,"")</f>
        <v>1519322</v>
      </c>
      <c r="AC402" s="47">
        <f>_xlfn.XLOOKUP($F402,Main_OG!$D$1:$D$766,Main_OG!AK$1:AK$766,"")</f>
        <v>2283602</v>
      </c>
      <c r="AD402" s="47">
        <f>_xlfn.XLOOKUP($F402,Main_OG!$D$1:$D$766,Main_OG!AL$1:AL$766,"")</f>
        <v>905391122</v>
      </c>
      <c r="AE402" s="47">
        <f>_xlfn.XLOOKUP($F402,Main_OG!$D$1:$D$766,Main_OG!AM$1:AM$766,"")</f>
        <v>41570990</v>
      </c>
      <c r="AF402" s="48">
        <f>_xlfn.XLOOKUP($F402,Main_OG!$D$1:$D$766,Main_OG!Z$1:Z$766,"")</f>
        <v>0</v>
      </c>
      <c r="AG402" s="48">
        <f>_xlfn.XLOOKUP($F402,Main_OG!$D$1:$D$766,Main_OG!AA$1:AA$766,"")</f>
        <v>2.37</v>
      </c>
      <c r="AH402" s="48">
        <f>_xlfn.XLOOKUP($F402,Main_OG!$D$1:$D$766,Main_OG!AB$1:AB$766,"")</f>
        <v>10.23</v>
      </c>
      <c r="AI402" s="48">
        <f>_xlfn.XLOOKUP($F402,Main_OG!$D$1:$D$766,Main_OG!AC$1:AC$766,"")</f>
        <v>3.2924726584307722</v>
      </c>
      <c r="AJ402" s="48">
        <f>_xlfn.XLOOKUP($F402,Main_OG!$D$1:$D$766,Main_OG!AD$1:AD$766,"")</f>
        <v>0.69</v>
      </c>
    </row>
    <row r="403" spans="2:36" x14ac:dyDescent="0.35">
      <c r="B403" s="36" t="s">
        <v>1383</v>
      </c>
      <c r="C403" s="45" t="s">
        <v>82</v>
      </c>
      <c r="D403" s="45" t="s">
        <v>4361</v>
      </c>
      <c r="E403" s="36" t="s">
        <v>4490</v>
      </c>
      <c r="F403" s="36" t="str">
        <f t="shared" si="18"/>
        <v>2017_NY</v>
      </c>
      <c r="G403" s="45">
        <v>2017</v>
      </c>
      <c r="H403" s="45">
        <f>_xlfn.XLOOKUP(J403,Main_OG!$B$1:$B$766,Main_OG!$O$1:$O$766,"")</f>
        <v>1</v>
      </c>
      <c r="I403" s="45">
        <f>_xlfn.XLOOKUP(F403,Main_OG!$D$1:$D$766,Main_OG!$J$1:$J$766,"")</f>
        <v>1</v>
      </c>
      <c r="J403" s="45" t="s">
        <v>82</v>
      </c>
      <c r="K403" s="45" t="str">
        <f t="shared" si="19"/>
        <v>Central Hudson Gas &amp; Elec Corp_NY</v>
      </c>
      <c r="L403" s="45" t="str">
        <f t="shared" si="20"/>
        <v>Central Hudson Gas Elec Corp_NY</v>
      </c>
      <c r="M403" s="45" t="s">
        <v>1395</v>
      </c>
      <c r="N403" s="45">
        <v>0</v>
      </c>
      <c r="O403" s="45">
        <v>34900</v>
      </c>
      <c r="P403" s="45">
        <v>724</v>
      </c>
      <c r="Q403" s="45">
        <v>222189</v>
      </c>
      <c r="R403" s="45">
        <v>0</v>
      </c>
      <c r="S403" s="45">
        <v>791884</v>
      </c>
      <c r="T403" s="45">
        <v>70580</v>
      </c>
      <c r="U403" s="45">
        <v>1698369</v>
      </c>
      <c r="V403" s="45">
        <v>0</v>
      </c>
      <c r="W403" s="45">
        <v>12.885270999999999</v>
      </c>
      <c r="X403" s="45">
        <v>10.412156</v>
      </c>
      <c r="Y403" s="45">
        <v>17.037434000000001</v>
      </c>
      <c r="Z403" s="46">
        <v>1624800.7</v>
      </c>
      <c r="AA403" s="46">
        <v>82924.018655038119</v>
      </c>
      <c r="AB403" s="47">
        <f>_xlfn.XLOOKUP($F403,Main_OG!$D$1:$D$766,Main_OG!AJ$1:AJ$766,"")</f>
        <v>622594</v>
      </c>
      <c r="AC403" s="47">
        <f>_xlfn.XLOOKUP($F403,Main_OG!$D$1:$D$766,Main_OG!AK$1:AK$766,"")</f>
        <v>2036626</v>
      </c>
      <c r="AD403" s="47">
        <f>_xlfn.XLOOKUP($F403,Main_OG!$D$1:$D$766,Main_OG!AL$1:AL$766,"")</f>
        <v>740421322</v>
      </c>
      <c r="AE403" s="47">
        <f>_xlfn.XLOOKUP($F403,Main_OG!$D$1:$D$766,Main_OG!AM$1:AM$766,"")</f>
        <v>42167409</v>
      </c>
      <c r="AF403" s="48">
        <f>_xlfn.XLOOKUP($F403,Main_OG!$D$1:$D$766,Main_OG!Z$1:Z$766,"")</f>
        <v>2.48</v>
      </c>
      <c r="AG403" s="48">
        <f>_xlfn.XLOOKUP($F403,Main_OG!$D$1:$D$766,Main_OG!AA$1:AA$766,"")</f>
        <v>2.35</v>
      </c>
      <c r="AH403" s="48">
        <f>_xlfn.XLOOKUP($F403,Main_OG!$D$1:$D$766,Main_OG!AB$1:AB$766,"")</f>
        <v>13.96</v>
      </c>
      <c r="AI403" s="48">
        <f>_xlfn.XLOOKUP($F403,Main_OG!$D$1:$D$766,Main_OG!AC$1:AC$766,"")</f>
        <v>3.7243523928232452</v>
      </c>
      <c r="AJ403" s="48">
        <f>_xlfn.XLOOKUP($F403,Main_OG!$D$1:$D$766,Main_OG!AD$1:AD$766,"")</f>
        <v>0.74</v>
      </c>
    </row>
    <row r="404" spans="2:36" x14ac:dyDescent="0.35">
      <c r="B404" s="36" t="s">
        <v>1383</v>
      </c>
      <c r="C404" s="45" t="s">
        <v>82</v>
      </c>
      <c r="D404" s="45" t="s">
        <v>4361</v>
      </c>
      <c r="E404" s="36" t="s">
        <v>4490</v>
      </c>
      <c r="F404" s="36" t="str">
        <f t="shared" si="18"/>
        <v>2018_NY</v>
      </c>
      <c r="G404" s="45">
        <v>2018</v>
      </c>
      <c r="H404" s="45">
        <f>_xlfn.XLOOKUP(J404,Main_OG!$B$1:$B$766,Main_OG!$O$1:$O$766,"")</f>
        <v>1</v>
      </c>
      <c r="I404" s="45">
        <f>_xlfn.XLOOKUP(F404,Main_OG!$D$1:$D$766,Main_OG!$J$1:$J$766,"")</f>
        <v>1</v>
      </c>
      <c r="J404" s="45" t="s">
        <v>82</v>
      </c>
      <c r="K404" s="45" t="str">
        <f t="shared" si="19"/>
        <v>Central Hudson Gas &amp; Elec Corp_NY</v>
      </c>
      <c r="L404" s="45" t="str">
        <f t="shared" si="20"/>
        <v>Central Hudson Gas Elec Corp_NY</v>
      </c>
      <c r="M404" s="45" t="s">
        <v>1396</v>
      </c>
      <c r="N404" s="45">
        <v>0</v>
      </c>
      <c r="O404" s="45">
        <v>36284</v>
      </c>
      <c r="P404" s="45">
        <v>766</v>
      </c>
      <c r="Q404" s="45">
        <v>227332</v>
      </c>
      <c r="R404" s="45">
        <v>0</v>
      </c>
      <c r="S404" s="45">
        <v>842608</v>
      </c>
      <c r="T404" s="45">
        <v>72052</v>
      </c>
      <c r="U404" s="45">
        <v>1889082</v>
      </c>
      <c r="V404" s="45">
        <v>0</v>
      </c>
      <c r="W404" s="45">
        <v>14.007225</v>
      </c>
      <c r="X404" s="45">
        <v>11.126685999999999</v>
      </c>
      <c r="Y404" s="45">
        <v>18.586594000000002</v>
      </c>
      <c r="Z404" s="46">
        <v>1665186.8</v>
      </c>
      <c r="AA404" s="46">
        <v>85201.517102503276</v>
      </c>
      <c r="AB404" s="47">
        <f>_xlfn.XLOOKUP($F404,Main_OG!$D$1:$D$766,Main_OG!AJ$1:AJ$766,"")</f>
        <v>551004</v>
      </c>
      <c r="AC404" s="47">
        <f>_xlfn.XLOOKUP($F404,Main_OG!$D$1:$D$766,Main_OG!AK$1:AK$766,"")</f>
        <v>5192542</v>
      </c>
      <c r="AD404" s="47">
        <f>_xlfn.XLOOKUP($F404,Main_OG!$D$1:$D$766,Main_OG!AL$1:AL$766,"")</f>
        <v>802445040</v>
      </c>
      <c r="AE404" s="47">
        <f>_xlfn.XLOOKUP($F404,Main_OG!$D$1:$D$766,Main_OG!AM$1:AM$766,"")</f>
        <v>42919011</v>
      </c>
      <c r="AF404" s="48">
        <f>_xlfn.XLOOKUP($F404,Main_OG!$D$1:$D$766,Main_OG!Z$1:Z$766,"")</f>
        <v>0</v>
      </c>
      <c r="AG404" s="48">
        <f>_xlfn.XLOOKUP($F404,Main_OG!$D$1:$D$766,Main_OG!AA$1:AA$766,"")</f>
        <v>2.1875855044172008</v>
      </c>
      <c r="AH404" s="48">
        <f>_xlfn.XLOOKUP($F404,Main_OG!$D$1:$D$766,Main_OG!AB$1:AB$766,"")</f>
        <v>17.134646247082848</v>
      </c>
      <c r="AI404" s="48">
        <f>_xlfn.XLOOKUP($F404,Main_OG!$D$1:$D$766,Main_OG!AC$1:AC$766,"")</f>
        <v>3.76</v>
      </c>
      <c r="AJ404" s="48">
        <f>_xlfn.XLOOKUP($F404,Main_OG!$D$1:$D$766,Main_OG!AD$1:AD$766,"")</f>
        <v>0.71</v>
      </c>
    </row>
    <row r="405" spans="2:36" x14ac:dyDescent="0.35">
      <c r="B405" s="36" t="s">
        <v>1383</v>
      </c>
      <c r="C405" s="45" t="s">
        <v>82</v>
      </c>
      <c r="D405" s="45" t="s">
        <v>4361</v>
      </c>
      <c r="E405" s="36" t="s">
        <v>4490</v>
      </c>
      <c r="F405" s="36" t="str">
        <f t="shared" si="18"/>
        <v>2019_NY</v>
      </c>
      <c r="G405" s="45">
        <v>2019</v>
      </c>
      <c r="H405" s="45">
        <f>_xlfn.XLOOKUP(J405,Main_OG!$B$1:$B$766,Main_OG!$O$1:$O$766,"")</f>
        <v>1</v>
      </c>
      <c r="I405" s="45">
        <f>_xlfn.XLOOKUP(F405,Main_OG!$D$1:$D$766,Main_OG!$J$1:$J$766,"")</f>
        <v>1</v>
      </c>
      <c r="J405" s="45" t="s">
        <v>82</v>
      </c>
      <c r="K405" s="45" t="str">
        <f t="shared" si="19"/>
        <v>Central Hudson Gas &amp; Elec Corp_NY</v>
      </c>
      <c r="L405" s="45" t="str">
        <f t="shared" si="20"/>
        <v>Central Hudson Gas Elec Corp_NY</v>
      </c>
      <c r="M405" s="45" t="s">
        <v>1397</v>
      </c>
      <c r="N405" s="45">
        <v>0</v>
      </c>
      <c r="O405" s="45">
        <v>35776</v>
      </c>
      <c r="P405" s="45">
        <v>749</v>
      </c>
      <c r="Q405" s="45">
        <v>222451</v>
      </c>
      <c r="R405" s="45">
        <v>0</v>
      </c>
      <c r="S405" s="45">
        <v>782433</v>
      </c>
      <c r="T405" s="45">
        <v>70809</v>
      </c>
      <c r="U405" s="45">
        <v>1742232</v>
      </c>
      <c r="V405" s="45">
        <v>0</v>
      </c>
      <c r="W405" s="45">
        <v>13.00712</v>
      </c>
      <c r="X405" s="45">
        <v>10.107472</v>
      </c>
      <c r="Y405" s="45">
        <v>17.191797999999999</v>
      </c>
      <c r="Z405" s="46">
        <v>1709750.7</v>
      </c>
      <c r="AA405" s="46">
        <v>87845.614356703445</v>
      </c>
      <c r="AB405" s="47">
        <f>_xlfn.XLOOKUP($F405,Main_OG!$D$1:$D$766,Main_OG!AJ$1:AJ$766,"")</f>
        <v>373500</v>
      </c>
      <c r="AC405" s="47">
        <f>_xlfn.XLOOKUP($F405,Main_OG!$D$1:$D$766,Main_OG!AK$1:AK$766,"")</f>
        <v>1791762</v>
      </c>
      <c r="AD405" s="47">
        <f>_xlfn.XLOOKUP($F405,Main_OG!$D$1:$D$766,Main_OG!AL$1:AL$766,"")</f>
        <v>731087044</v>
      </c>
      <c r="AE405" s="47">
        <f>_xlfn.XLOOKUP($F405,Main_OG!$D$1:$D$766,Main_OG!AM$1:AM$766,"")</f>
        <v>44865018</v>
      </c>
      <c r="AF405" s="48">
        <f>_xlfn.XLOOKUP($F405,Main_OG!$D$1:$D$766,Main_OG!Z$1:Z$766,"")</f>
        <v>0</v>
      </c>
      <c r="AG405" s="48">
        <f>_xlfn.XLOOKUP($F405,Main_OG!$D$1:$D$766,Main_OG!AA$1:AA$766,"")</f>
        <v>2.176146746141439</v>
      </c>
      <c r="AH405" s="48">
        <f>_xlfn.XLOOKUP($F405,Main_OG!$D$1:$D$766,Main_OG!AB$1:AB$766,"")</f>
        <v>16.155101142605361</v>
      </c>
      <c r="AI405" s="48">
        <f>_xlfn.XLOOKUP($F405,Main_OG!$D$1:$D$766,Main_OG!AC$1:AC$766,"")</f>
        <v>3.3292283805067271</v>
      </c>
      <c r="AJ405" s="48">
        <f>_xlfn.XLOOKUP($F405,Main_OG!$D$1:$D$766,Main_OG!AD$1:AD$766,"")</f>
        <v>0.60296766622862785</v>
      </c>
    </row>
    <row r="406" spans="2:36" x14ac:dyDescent="0.35">
      <c r="B406" s="36" t="s">
        <v>1383</v>
      </c>
      <c r="C406" s="45" t="s">
        <v>82</v>
      </c>
      <c r="D406" s="45" t="s">
        <v>4361</v>
      </c>
      <c r="E406" s="36" t="s">
        <v>4490</v>
      </c>
      <c r="F406" s="36" t="str">
        <f t="shared" si="18"/>
        <v>2020_NY</v>
      </c>
      <c r="G406" s="45">
        <v>2020</v>
      </c>
      <c r="H406" s="45">
        <f>_xlfn.XLOOKUP(J406,Main_OG!$B$1:$B$766,Main_OG!$O$1:$O$766,"")</f>
        <v>1</v>
      </c>
      <c r="I406" s="45">
        <f>_xlfn.XLOOKUP(F406,Main_OG!$D$1:$D$766,Main_OG!$J$1:$J$766,"")</f>
        <v>1</v>
      </c>
      <c r="J406" s="45" t="s">
        <v>82</v>
      </c>
      <c r="K406" s="45" t="str">
        <f t="shared" si="19"/>
        <v>Central Hudson Gas &amp; Elec Corp_NY</v>
      </c>
      <c r="L406" s="45" t="str">
        <f t="shared" si="20"/>
        <v>Central Hudson Gas Elec Corp_NY</v>
      </c>
      <c r="M406" s="45" t="s">
        <v>1398</v>
      </c>
      <c r="N406" s="45">
        <v>0</v>
      </c>
      <c r="O406" s="45">
        <v>32912</v>
      </c>
      <c r="P406" s="45">
        <v>690</v>
      </c>
      <c r="Q406" s="45">
        <v>0</v>
      </c>
      <c r="R406" s="45">
        <v>0</v>
      </c>
      <c r="S406" s="45">
        <v>737659</v>
      </c>
      <c r="T406" s="45">
        <v>69771</v>
      </c>
      <c r="U406" s="45">
        <v>0</v>
      </c>
      <c r="V406" s="45">
        <v>0</v>
      </c>
      <c r="W406" s="45">
        <v>13.229555</v>
      </c>
      <c r="X406" s="45">
        <v>9.9310601999999992</v>
      </c>
      <c r="Y406" s="45">
        <v>0</v>
      </c>
      <c r="Z406" s="46">
        <v>1650567.2</v>
      </c>
      <c r="AA406" s="46">
        <v>85158.158910676211</v>
      </c>
      <c r="AB406" s="47">
        <f>_xlfn.XLOOKUP($F406,Main_OG!$D$1:$D$766,Main_OG!AJ$1:AJ$766,"")</f>
        <v>127422</v>
      </c>
      <c r="AC406" s="47">
        <f>_xlfn.XLOOKUP($F406,Main_OG!$D$1:$D$766,Main_OG!AK$1:AK$766,"")</f>
        <v>1502064</v>
      </c>
      <c r="AD406" s="47">
        <f>_xlfn.XLOOKUP($F406,Main_OG!$D$1:$D$766,Main_OG!AL$1:AL$766,"")</f>
        <v>818703500</v>
      </c>
      <c r="AE406" s="47">
        <f>_xlfn.XLOOKUP($F406,Main_OG!$D$1:$D$766,Main_OG!AM$1:AM$766,"")</f>
        <v>0</v>
      </c>
      <c r="AF406" s="48">
        <f>_xlfn.XLOOKUP($F406,Main_OG!$D$1:$D$766,Main_OG!Z$1:Z$766,"")</f>
        <v>0</v>
      </c>
      <c r="AG406" s="48">
        <f>_xlfn.XLOOKUP($F406,Main_OG!$D$1:$D$766,Main_OG!AA$1:AA$766,"")</f>
        <v>2.09</v>
      </c>
      <c r="AH406" s="48">
        <f>_xlfn.XLOOKUP($F406,Main_OG!$D$1:$D$766,Main_OG!AB$1:AB$766,"")</f>
        <v>12.535325193609101</v>
      </c>
      <c r="AI406" s="48">
        <f>_xlfn.XLOOKUP($F406,Main_OG!$D$1:$D$766,Main_OG!AC$1:AC$766,"")</f>
        <v>2.8422150630003218</v>
      </c>
      <c r="AJ406" s="48">
        <f>_xlfn.XLOOKUP($F406,Main_OG!$D$1:$D$766,Main_OG!AD$1:AD$766,"")</f>
        <v>0.64</v>
      </c>
    </row>
    <row r="407" spans="2:36" x14ac:dyDescent="0.35">
      <c r="B407" s="36" t="s">
        <v>1399</v>
      </c>
      <c r="C407" s="45" t="s">
        <v>124</v>
      </c>
      <c r="D407" s="45" t="s">
        <v>4362</v>
      </c>
      <c r="E407" s="36" t="s">
        <v>1399</v>
      </c>
      <c r="F407" s="36" t="str">
        <f t="shared" si="18"/>
        <v>2006_IL</v>
      </c>
      <c r="G407" s="45">
        <v>2006</v>
      </c>
      <c r="H407" s="45">
        <f>_xlfn.XLOOKUP(J407,Main_OG!$B$1:$B$766,Main_OG!$O$1:$O$766,"")</f>
        <v>0</v>
      </c>
      <c r="I407" s="45">
        <f>_xlfn.XLOOKUP(F407,Main_OG!$D$1:$D$766,Main_OG!$J$1:$J$766,"")</f>
        <v>0</v>
      </c>
      <c r="J407" s="45" t="s">
        <v>124</v>
      </c>
      <c r="K407" s="45" t="str">
        <f t="shared" si="19"/>
        <v>Central Illinois Light Co_IL</v>
      </c>
      <c r="L407" s="45" t="str">
        <f t="shared" si="20"/>
        <v>Central Illinois Light Co_IL</v>
      </c>
      <c r="M407" s="45" t="s">
        <v>1400</v>
      </c>
      <c r="N407" s="45">
        <v>0</v>
      </c>
      <c r="O407" s="45">
        <v>23704</v>
      </c>
      <c r="P407" s="45">
        <v>675</v>
      </c>
      <c r="Q407" s="45">
        <v>185600</v>
      </c>
      <c r="R407" s="45">
        <v>0</v>
      </c>
      <c r="S407" s="45">
        <v>127473</v>
      </c>
      <c r="T407" s="45">
        <v>85992</v>
      </c>
      <c r="U407" s="45">
        <v>141113</v>
      </c>
      <c r="V407" s="45">
        <v>0</v>
      </c>
      <c r="W407" s="45">
        <v>6.5821188688130468</v>
      </c>
      <c r="X407" s="45">
        <v>5.2004003471287792</v>
      </c>
      <c r="Y407" s="45">
        <v>6.9385822404393087</v>
      </c>
      <c r="Z407" s="46">
        <v>759825.7</v>
      </c>
      <c r="AA407" s="46">
        <v>60093.989578419096</v>
      </c>
      <c r="AB407" s="47">
        <f>_xlfn.XLOOKUP($F407,Main_OG!$D$1:$D$766,Main_OG!AJ$1:AJ$766,"")</f>
        <v>109031484.76000001</v>
      </c>
      <c r="AC407" s="47">
        <f>_xlfn.XLOOKUP($F407,Main_OG!$D$1:$D$766,Main_OG!AK$1:AK$766,"")</f>
        <v>575427.54000000015</v>
      </c>
      <c r="AD407" s="47">
        <f>_xlfn.XLOOKUP($F407,Main_OG!$D$1:$D$766,Main_OG!AL$1:AL$766,"")</f>
        <v>89313219.420000002</v>
      </c>
      <c r="AE407" s="47">
        <f>_xlfn.XLOOKUP($F407,Main_OG!$D$1:$D$766,Main_OG!AM$1:AM$766,"")</f>
        <v>94154140</v>
      </c>
      <c r="AF407" s="48">
        <f>_xlfn.XLOOKUP($F407,Main_OG!$D$1:$D$766,Main_OG!Z$1:Z$766,"")</f>
        <v>0.96</v>
      </c>
      <c r="AG407" s="48">
        <f>_xlfn.XLOOKUP($F407,Main_OG!$D$1:$D$766,Main_OG!AA$1:AA$766,"")</f>
        <v>1.25</v>
      </c>
      <c r="AH407" s="48">
        <f>_xlfn.XLOOKUP($F407,Main_OG!$D$1:$D$766,Main_OG!AB$1:AB$766,"")</f>
        <v>14.13114039693003</v>
      </c>
      <c r="AI407" s="48">
        <f>_xlfn.XLOOKUP($F407,Main_OG!$D$1:$D$766,Main_OG!AC$1:AC$766,"")</f>
        <v>7.1610124069250478</v>
      </c>
      <c r="AJ407" s="48">
        <f>_xlfn.XLOOKUP($F407,Main_OG!$D$1:$D$766,Main_OG!AD$1:AD$766,"")</f>
        <v>0.4704061490499184</v>
      </c>
    </row>
    <row r="408" spans="2:36" x14ac:dyDescent="0.35">
      <c r="B408" s="36" t="s">
        <v>1399</v>
      </c>
      <c r="C408" s="45" t="s">
        <v>124</v>
      </c>
      <c r="D408" s="45" t="s">
        <v>4362</v>
      </c>
      <c r="E408" s="36" t="s">
        <v>1399</v>
      </c>
      <c r="F408" s="36" t="str">
        <f t="shared" si="18"/>
        <v>2007_IL</v>
      </c>
      <c r="G408" s="45">
        <v>2007</v>
      </c>
      <c r="H408" s="45">
        <f>_xlfn.XLOOKUP(J408,Main_OG!$B$1:$B$766,Main_OG!$O$1:$O$766,"")</f>
        <v>0</v>
      </c>
      <c r="I408" s="45">
        <f>_xlfn.XLOOKUP(F408,Main_OG!$D$1:$D$766,Main_OG!$J$1:$J$766,"")</f>
        <v>0</v>
      </c>
      <c r="J408" s="45" t="s">
        <v>124</v>
      </c>
      <c r="K408" s="45" t="str">
        <f t="shared" si="19"/>
        <v>Central Illinois Light Co_IL</v>
      </c>
      <c r="L408" s="45" t="str">
        <f t="shared" si="20"/>
        <v>Central Illinois Light Co_IL</v>
      </c>
      <c r="M408" s="45" t="s">
        <v>1401</v>
      </c>
      <c r="N408" s="45">
        <v>0</v>
      </c>
      <c r="O408" s="45">
        <v>23303</v>
      </c>
      <c r="P408" s="45">
        <v>81</v>
      </c>
      <c r="Q408" s="45">
        <v>185147</v>
      </c>
      <c r="R408" s="45">
        <v>0</v>
      </c>
      <c r="S408" s="45">
        <v>107814</v>
      </c>
      <c r="T408" s="45">
        <v>29131</v>
      </c>
      <c r="U408" s="45">
        <v>180545</v>
      </c>
      <c r="V408" s="45">
        <v>0</v>
      </c>
      <c r="W408" s="45">
        <v>9.48</v>
      </c>
      <c r="X408" s="45">
        <v>8.5299999999999994</v>
      </c>
      <c r="Y408" s="45">
        <v>8.83</v>
      </c>
      <c r="Z408" s="46">
        <v>769571.6</v>
      </c>
      <c r="AA408" s="46">
        <v>60615.920174330764</v>
      </c>
      <c r="AB408" s="47">
        <f>_xlfn.XLOOKUP($F408,Main_OG!$D$1:$D$766,Main_OG!AJ$1:AJ$766,"")</f>
        <v>114124416</v>
      </c>
      <c r="AC408" s="47">
        <f>_xlfn.XLOOKUP($F408,Main_OG!$D$1:$D$766,Main_OG!AK$1:AK$766,"")</f>
        <v>546524</v>
      </c>
      <c r="AD408" s="47">
        <f>_xlfn.XLOOKUP($F408,Main_OG!$D$1:$D$766,Main_OG!AL$1:AL$766,"")</f>
        <v>132300866</v>
      </c>
      <c r="AE408" s="47">
        <f>_xlfn.XLOOKUP($F408,Main_OG!$D$1:$D$766,Main_OG!AM$1:AM$766,"")</f>
        <v>95728845</v>
      </c>
      <c r="AF408" s="48">
        <f>_xlfn.XLOOKUP($F408,Main_OG!$D$1:$D$766,Main_OG!Z$1:Z$766,"")</f>
        <v>1.0900000000000001</v>
      </c>
      <c r="AG408" s="48">
        <f>_xlfn.XLOOKUP($F408,Main_OG!$D$1:$D$766,Main_OG!AA$1:AA$766,"")</f>
        <v>1.33</v>
      </c>
      <c r="AH408" s="48">
        <f>_xlfn.XLOOKUP($F408,Main_OG!$D$1:$D$766,Main_OG!AB$1:AB$766,"")</f>
        <v>15.097711394063451</v>
      </c>
      <c r="AI408" s="48">
        <f>_xlfn.XLOOKUP($F408,Main_OG!$D$1:$D$766,Main_OG!AC$1:AC$766,"")</f>
        <v>7.3815467393807772</v>
      </c>
      <c r="AJ408" s="48">
        <f>_xlfn.XLOOKUP($F408,Main_OG!$D$1:$D$766,Main_OG!AD$1:AD$766,"")</f>
        <v>0.58103021845052572</v>
      </c>
    </row>
    <row r="409" spans="2:36" x14ac:dyDescent="0.35">
      <c r="B409" s="36" t="s">
        <v>1399</v>
      </c>
      <c r="C409" s="45" t="s">
        <v>124</v>
      </c>
      <c r="D409" s="45" t="s">
        <v>4362</v>
      </c>
      <c r="E409" s="36" t="s">
        <v>1399</v>
      </c>
      <c r="F409" s="36" t="str">
        <f t="shared" si="18"/>
        <v>2008_IL</v>
      </c>
      <c r="G409" s="45">
        <v>2008</v>
      </c>
      <c r="H409" s="45">
        <f>_xlfn.XLOOKUP(J409,Main_OG!$B$1:$B$766,Main_OG!$O$1:$O$766,"")</f>
        <v>0</v>
      </c>
      <c r="I409" s="45">
        <f>_xlfn.XLOOKUP(F409,Main_OG!$D$1:$D$766,Main_OG!$J$1:$J$766,"")</f>
        <v>0</v>
      </c>
      <c r="J409" s="45" t="s">
        <v>124</v>
      </c>
      <c r="K409" s="45" t="str">
        <f t="shared" si="19"/>
        <v>Central Illinois Light Co_IL</v>
      </c>
      <c r="L409" s="45" t="str">
        <f t="shared" si="20"/>
        <v>Central Illinois Light Co_IL</v>
      </c>
      <c r="M409" s="45" t="s">
        <v>1402</v>
      </c>
      <c r="N409" s="45">
        <v>0</v>
      </c>
      <c r="O409" s="45">
        <v>22901</v>
      </c>
      <c r="P409" s="45">
        <v>83</v>
      </c>
      <c r="Q409" s="45">
        <v>188770</v>
      </c>
      <c r="R409" s="45">
        <v>0</v>
      </c>
      <c r="S409" s="45">
        <v>930138</v>
      </c>
      <c r="T409" s="45">
        <v>1043256</v>
      </c>
      <c r="U409" s="45">
        <v>2065882</v>
      </c>
      <c r="V409" s="45">
        <v>0</v>
      </c>
      <c r="W409" s="45">
        <v>10.26</v>
      </c>
      <c r="X409" s="45">
        <v>7.03</v>
      </c>
      <c r="Y409" s="45">
        <v>10.44</v>
      </c>
      <c r="Z409" s="46">
        <v>759095.3</v>
      </c>
      <c r="AA409" s="46">
        <v>59550.720724296894</v>
      </c>
      <c r="AB409" s="47">
        <f>_xlfn.XLOOKUP($F409,Main_OG!$D$1:$D$766,Main_OG!AJ$1:AJ$766,"")</f>
        <v>115977742</v>
      </c>
      <c r="AC409" s="47">
        <f>_xlfn.XLOOKUP($F409,Main_OG!$D$1:$D$766,Main_OG!AK$1:AK$766,"")</f>
        <v>544698</v>
      </c>
      <c r="AD409" s="47">
        <f>_xlfn.XLOOKUP($F409,Main_OG!$D$1:$D$766,Main_OG!AL$1:AL$766,"")</f>
        <v>71989738</v>
      </c>
      <c r="AE409" s="47">
        <f>_xlfn.XLOOKUP($F409,Main_OG!$D$1:$D$766,Main_OG!AM$1:AM$766,"")</f>
        <v>95151694</v>
      </c>
      <c r="AF409" s="48">
        <f>_xlfn.XLOOKUP($F409,Main_OG!$D$1:$D$766,Main_OG!Z$1:Z$766,"")</f>
        <v>1.2</v>
      </c>
      <c r="AG409" s="48">
        <f>_xlfn.XLOOKUP($F409,Main_OG!$D$1:$D$766,Main_OG!AA$1:AA$766,"")</f>
        <v>1.58</v>
      </c>
      <c r="AH409" s="48">
        <f>_xlfn.XLOOKUP($F409,Main_OG!$D$1:$D$766,Main_OG!AB$1:AB$766,"")</f>
        <v>19.619187803472759</v>
      </c>
      <c r="AI409" s="48">
        <f>_xlfn.XLOOKUP($F409,Main_OG!$D$1:$D$766,Main_OG!AC$1:AC$766,"")</f>
        <v>9.1182546074696553</v>
      </c>
      <c r="AJ409" s="48">
        <f>_xlfn.XLOOKUP($F409,Main_OG!$D$1:$D$766,Main_OG!AD$1:AD$766,"")</f>
        <v>0.68330088246943577</v>
      </c>
    </row>
    <row r="410" spans="2:36" x14ac:dyDescent="0.35">
      <c r="B410" s="36" t="s">
        <v>1399</v>
      </c>
      <c r="C410" s="45" t="s">
        <v>124</v>
      </c>
      <c r="D410" s="45" t="s">
        <v>4362</v>
      </c>
      <c r="E410" s="36" t="s">
        <v>1399</v>
      </c>
      <c r="F410" s="36" t="str">
        <f t="shared" si="18"/>
        <v>2009_IL</v>
      </c>
      <c r="G410" s="45">
        <v>2009</v>
      </c>
      <c r="H410" s="45">
        <f>_xlfn.XLOOKUP(J410,Main_OG!$B$1:$B$766,Main_OG!$O$1:$O$766,"")</f>
        <v>0</v>
      </c>
      <c r="I410" s="45">
        <f>_xlfn.XLOOKUP(F410,Main_OG!$D$1:$D$766,Main_OG!$J$1:$J$766,"")</f>
        <v>0</v>
      </c>
      <c r="J410" s="45" t="s">
        <v>124</v>
      </c>
      <c r="K410" s="45" t="str">
        <f t="shared" si="19"/>
        <v>Central Illinois Light Co_IL</v>
      </c>
      <c r="L410" s="45" t="str">
        <f t="shared" si="20"/>
        <v>Central Illinois Light Co_IL</v>
      </c>
      <c r="M410" s="45" t="s">
        <v>1403</v>
      </c>
      <c r="N410" s="45">
        <v>0</v>
      </c>
      <c r="O410" s="45">
        <v>20811</v>
      </c>
      <c r="P410" s="45">
        <v>64</v>
      </c>
      <c r="Q410" s="45">
        <v>187544</v>
      </c>
      <c r="R410" s="45">
        <v>0</v>
      </c>
      <c r="S410" s="45">
        <v>832995</v>
      </c>
      <c r="T410" s="45">
        <v>172118</v>
      </c>
      <c r="U410" s="45">
        <v>1980257</v>
      </c>
      <c r="V410" s="45">
        <v>0</v>
      </c>
      <c r="W410" s="45">
        <v>9.5500000000000007</v>
      </c>
      <c r="X410" s="45">
        <v>1.91</v>
      </c>
      <c r="Y410" s="45">
        <v>9.9600000000000009</v>
      </c>
      <c r="Z410" s="46">
        <v>740794.3</v>
      </c>
      <c r="AA410" s="46">
        <v>57889.126466052629</v>
      </c>
      <c r="AB410" s="47">
        <f>_xlfn.XLOOKUP($F410,Main_OG!$D$1:$D$766,Main_OG!AJ$1:AJ$766,"")</f>
        <v>108306004</v>
      </c>
      <c r="AC410" s="47">
        <f>_xlfn.XLOOKUP($F410,Main_OG!$D$1:$D$766,Main_OG!AK$1:AK$766,"")</f>
        <v>459446</v>
      </c>
      <c r="AD410" s="47">
        <f>_xlfn.XLOOKUP($F410,Main_OG!$D$1:$D$766,Main_OG!AL$1:AL$766,"")</f>
        <v>71942008</v>
      </c>
      <c r="AE410" s="47">
        <f>_xlfn.XLOOKUP($F410,Main_OG!$D$1:$D$766,Main_OG!AM$1:AM$766,"")</f>
        <v>95473920</v>
      </c>
      <c r="AF410" s="48">
        <f>_xlfn.XLOOKUP($F410,Main_OG!$D$1:$D$766,Main_OG!Z$1:Z$766,"")</f>
        <v>1.1499999999999999</v>
      </c>
      <c r="AG410" s="48">
        <f>_xlfn.XLOOKUP($F410,Main_OG!$D$1:$D$766,Main_OG!AA$1:AA$766,"")</f>
        <v>1.62</v>
      </c>
      <c r="AH410" s="48">
        <f>_xlfn.XLOOKUP($F410,Main_OG!$D$1:$D$766,Main_OG!AB$1:AB$766,"")</f>
        <v>14.15708861161818</v>
      </c>
      <c r="AI410" s="48">
        <f>_xlfn.XLOOKUP($F410,Main_OG!$D$1:$D$766,Main_OG!AC$1:AC$766,"")</f>
        <v>4.5973007921271787</v>
      </c>
      <c r="AJ410" s="48">
        <f>_xlfn.XLOOKUP($F410,Main_OG!$D$1:$D$766,Main_OG!AD$1:AD$766,"")</f>
        <v>0.56000000000000005</v>
      </c>
    </row>
    <row r="411" spans="2:36" x14ac:dyDescent="0.35">
      <c r="B411" s="36" t="s">
        <v>1404</v>
      </c>
      <c r="C411" s="45" t="s">
        <v>124</v>
      </c>
      <c r="D411" s="45" t="s">
        <v>4363</v>
      </c>
      <c r="E411" s="36" t="s">
        <v>4491</v>
      </c>
      <c r="F411" s="36" t="str">
        <f t="shared" si="18"/>
        <v>2006_IL</v>
      </c>
      <c r="G411" s="45">
        <v>2006</v>
      </c>
      <c r="H411" s="45">
        <f>_xlfn.XLOOKUP(J411,Main_OG!$B$1:$B$766,Main_OG!$O$1:$O$766,"")</f>
        <v>0</v>
      </c>
      <c r="I411" s="45">
        <f>_xlfn.XLOOKUP(F411,Main_OG!$D$1:$D$766,Main_OG!$J$1:$J$766,"")</f>
        <v>0</v>
      </c>
      <c r="J411" s="45" t="s">
        <v>124</v>
      </c>
      <c r="K411" s="45" t="str">
        <f t="shared" si="19"/>
        <v>Central Illinois Pub Serv Co_IL</v>
      </c>
      <c r="L411" s="45" t="str">
        <f t="shared" si="20"/>
        <v>Central Illinois Public Service Co_IL</v>
      </c>
      <c r="M411" s="45" t="s">
        <v>1405</v>
      </c>
      <c r="N411" s="45">
        <v>1</v>
      </c>
      <c r="O411" s="45">
        <v>55192</v>
      </c>
      <c r="P411" s="45">
        <v>680</v>
      </c>
      <c r="Q411" s="45">
        <v>331991</v>
      </c>
      <c r="R411" s="45">
        <v>449</v>
      </c>
      <c r="S411" s="45">
        <v>259828</v>
      </c>
      <c r="T411" s="45">
        <v>165832</v>
      </c>
      <c r="U411" s="45">
        <v>274851</v>
      </c>
      <c r="V411" s="45">
        <v>2.1246391898925849</v>
      </c>
      <c r="W411" s="45">
        <v>6.3428128393210068</v>
      </c>
      <c r="X411" s="45">
        <v>3.9226428117603591</v>
      </c>
      <c r="Y411" s="45">
        <v>7.2635848495147144</v>
      </c>
      <c r="Z411" s="46">
        <v>759825.7</v>
      </c>
      <c r="AA411" s="46">
        <v>60093.989578419096</v>
      </c>
      <c r="AB411" s="47">
        <f>_xlfn.XLOOKUP($F411,Main_OG!$D$1:$D$766,Main_OG!AJ$1:AJ$766,"")</f>
        <v>109031484.76000001</v>
      </c>
      <c r="AC411" s="47">
        <f>_xlfn.XLOOKUP($F411,Main_OG!$D$1:$D$766,Main_OG!AK$1:AK$766,"")</f>
        <v>575427.54000000015</v>
      </c>
      <c r="AD411" s="47">
        <f>_xlfn.XLOOKUP($F411,Main_OG!$D$1:$D$766,Main_OG!AL$1:AL$766,"")</f>
        <v>89313219.420000002</v>
      </c>
      <c r="AE411" s="47">
        <f>_xlfn.XLOOKUP($F411,Main_OG!$D$1:$D$766,Main_OG!AM$1:AM$766,"")</f>
        <v>94154140</v>
      </c>
      <c r="AF411" s="48">
        <f>_xlfn.XLOOKUP($F411,Main_OG!$D$1:$D$766,Main_OG!Z$1:Z$766,"")</f>
        <v>0.96</v>
      </c>
      <c r="AG411" s="48">
        <f>_xlfn.XLOOKUP($F411,Main_OG!$D$1:$D$766,Main_OG!AA$1:AA$766,"")</f>
        <v>1.25</v>
      </c>
      <c r="AH411" s="48">
        <f>_xlfn.XLOOKUP($F411,Main_OG!$D$1:$D$766,Main_OG!AB$1:AB$766,"")</f>
        <v>14.13114039693003</v>
      </c>
      <c r="AI411" s="48">
        <f>_xlfn.XLOOKUP($F411,Main_OG!$D$1:$D$766,Main_OG!AC$1:AC$766,"")</f>
        <v>7.1610124069250478</v>
      </c>
      <c r="AJ411" s="48">
        <f>_xlfn.XLOOKUP($F411,Main_OG!$D$1:$D$766,Main_OG!AD$1:AD$766,"")</f>
        <v>0.4704061490499184</v>
      </c>
    </row>
    <row r="412" spans="2:36" x14ac:dyDescent="0.35">
      <c r="B412" s="36" t="s">
        <v>1404</v>
      </c>
      <c r="C412" s="45" t="s">
        <v>124</v>
      </c>
      <c r="D412" s="45" t="s">
        <v>4363</v>
      </c>
      <c r="E412" s="36" t="s">
        <v>4491</v>
      </c>
      <c r="F412" s="36" t="str">
        <f t="shared" si="18"/>
        <v>2007_IL</v>
      </c>
      <c r="G412" s="45">
        <v>2007</v>
      </c>
      <c r="H412" s="45">
        <f>_xlfn.XLOOKUP(J412,Main_OG!$B$1:$B$766,Main_OG!$O$1:$O$766,"")</f>
        <v>0</v>
      </c>
      <c r="I412" s="45">
        <f>_xlfn.XLOOKUP(F412,Main_OG!$D$1:$D$766,Main_OG!$J$1:$J$766,"")</f>
        <v>0</v>
      </c>
      <c r="J412" s="45" t="s">
        <v>124</v>
      </c>
      <c r="K412" s="45" t="str">
        <f t="shared" si="19"/>
        <v>Central Illinois Pub Serv Co_IL</v>
      </c>
      <c r="L412" s="45" t="str">
        <f t="shared" si="20"/>
        <v>Central Illinois Public Service Co_IL</v>
      </c>
      <c r="M412" s="45" t="s">
        <v>1406</v>
      </c>
      <c r="N412" s="45">
        <v>1</v>
      </c>
      <c r="O412" s="45">
        <v>53344</v>
      </c>
      <c r="P412" s="45">
        <v>548</v>
      </c>
      <c r="Q412" s="45">
        <v>331616</v>
      </c>
      <c r="R412" s="45">
        <v>742</v>
      </c>
      <c r="S412" s="45">
        <v>245463</v>
      </c>
      <c r="T412" s="45">
        <v>54425</v>
      </c>
      <c r="U412" s="45">
        <v>335034</v>
      </c>
      <c r="V412" s="45">
        <v>7.22</v>
      </c>
      <c r="W412" s="45">
        <v>8.82</v>
      </c>
      <c r="X412" s="45">
        <v>5.89</v>
      </c>
      <c r="Y412" s="45">
        <v>8.4700000000000006</v>
      </c>
      <c r="Z412" s="46">
        <v>769571.6</v>
      </c>
      <c r="AA412" s="46">
        <v>60615.920174330764</v>
      </c>
      <c r="AB412" s="47">
        <f>_xlfn.XLOOKUP($F412,Main_OG!$D$1:$D$766,Main_OG!AJ$1:AJ$766,"")</f>
        <v>114124416</v>
      </c>
      <c r="AC412" s="47">
        <f>_xlfn.XLOOKUP($F412,Main_OG!$D$1:$D$766,Main_OG!AK$1:AK$766,"")</f>
        <v>546524</v>
      </c>
      <c r="AD412" s="47">
        <f>_xlfn.XLOOKUP($F412,Main_OG!$D$1:$D$766,Main_OG!AL$1:AL$766,"")</f>
        <v>132300866</v>
      </c>
      <c r="AE412" s="47">
        <f>_xlfn.XLOOKUP($F412,Main_OG!$D$1:$D$766,Main_OG!AM$1:AM$766,"")</f>
        <v>95728845</v>
      </c>
      <c r="AF412" s="48">
        <f>_xlfn.XLOOKUP($F412,Main_OG!$D$1:$D$766,Main_OG!Z$1:Z$766,"")</f>
        <v>1.0900000000000001</v>
      </c>
      <c r="AG412" s="48">
        <f>_xlfn.XLOOKUP($F412,Main_OG!$D$1:$D$766,Main_OG!AA$1:AA$766,"")</f>
        <v>1.33</v>
      </c>
      <c r="AH412" s="48">
        <f>_xlfn.XLOOKUP($F412,Main_OG!$D$1:$D$766,Main_OG!AB$1:AB$766,"")</f>
        <v>15.097711394063451</v>
      </c>
      <c r="AI412" s="48">
        <f>_xlfn.XLOOKUP($F412,Main_OG!$D$1:$D$766,Main_OG!AC$1:AC$766,"")</f>
        <v>7.3815467393807772</v>
      </c>
      <c r="AJ412" s="48">
        <f>_xlfn.XLOOKUP($F412,Main_OG!$D$1:$D$766,Main_OG!AD$1:AD$766,"")</f>
        <v>0.58103021845052572</v>
      </c>
    </row>
    <row r="413" spans="2:36" x14ac:dyDescent="0.35">
      <c r="B413" s="36" t="s">
        <v>1404</v>
      </c>
      <c r="C413" s="45" t="s">
        <v>124</v>
      </c>
      <c r="D413" s="45" t="s">
        <v>4363</v>
      </c>
      <c r="E413" s="36" t="s">
        <v>4491</v>
      </c>
      <c r="F413" s="36" t="str">
        <f t="shared" si="18"/>
        <v>2008_IL</v>
      </c>
      <c r="G413" s="45">
        <v>2008</v>
      </c>
      <c r="H413" s="45">
        <f>_xlfn.XLOOKUP(J413,Main_OG!$B$1:$B$766,Main_OG!$O$1:$O$766,"")</f>
        <v>0</v>
      </c>
      <c r="I413" s="45">
        <f>_xlfn.XLOOKUP(F413,Main_OG!$D$1:$D$766,Main_OG!$J$1:$J$766,"")</f>
        <v>0</v>
      </c>
      <c r="J413" s="45" t="s">
        <v>124</v>
      </c>
      <c r="K413" s="45" t="str">
        <f t="shared" si="19"/>
        <v>Central Illinois Pub Serv Co_IL</v>
      </c>
      <c r="L413" s="45" t="str">
        <f t="shared" si="20"/>
        <v>Central Illinois Public Service Co_IL</v>
      </c>
      <c r="M413" s="45" t="s">
        <v>1407</v>
      </c>
      <c r="N413" s="45">
        <v>1</v>
      </c>
      <c r="O413" s="45">
        <v>53096</v>
      </c>
      <c r="P413" s="45">
        <v>511</v>
      </c>
      <c r="Q413" s="45">
        <v>335475</v>
      </c>
      <c r="R413" s="45">
        <v>10462</v>
      </c>
      <c r="S413" s="45">
        <v>2377736</v>
      </c>
      <c r="T413" s="45">
        <v>193288</v>
      </c>
      <c r="U413" s="45">
        <v>3883150</v>
      </c>
      <c r="V413" s="45">
        <v>7.81</v>
      </c>
      <c r="W413" s="45">
        <v>10.06</v>
      </c>
      <c r="X413" s="45">
        <v>7.68</v>
      </c>
      <c r="Y413" s="45">
        <v>9.93</v>
      </c>
      <c r="Z413" s="46">
        <v>759095.3</v>
      </c>
      <c r="AA413" s="46">
        <v>59550.720724296894</v>
      </c>
      <c r="AB413" s="47">
        <f>_xlfn.XLOOKUP($F413,Main_OG!$D$1:$D$766,Main_OG!AJ$1:AJ$766,"")</f>
        <v>115977742</v>
      </c>
      <c r="AC413" s="47">
        <f>_xlfn.XLOOKUP($F413,Main_OG!$D$1:$D$766,Main_OG!AK$1:AK$766,"")</f>
        <v>544698</v>
      </c>
      <c r="AD413" s="47">
        <f>_xlfn.XLOOKUP($F413,Main_OG!$D$1:$D$766,Main_OG!AL$1:AL$766,"")</f>
        <v>71989738</v>
      </c>
      <c r="AE413" s="47">
        <f>_xlfn.XLOOKUP($F413,Main_OG!$D$1:$D$766,Main_OG!AM$1:AM$766,"")</f>
        <v>95151694</v>
      </c>
      <c r="AF413" s="48">
        <f>_xlfn.XLOOKUP($F413,Main_OG!$D$1:$D$766,Main_OG!Z$1:Z$766,"")</f>
        <v>1.2</v>
      </c>
      <c r="AG413" s="48">
        <f>_xlfn.XLOOKUP($F413,Main_OG!$D$1:$D$766,Main_OG!AA$1:AA$766,"")</f>
        <v>1.58</v>
      </c>
      <c r="AH413" s="48">
        <f>_xlfn.XLOOKUP($F413,Main_OG!$D$1:$D$766,Main_OG!AB$1:AB$766,"")</f>
        <v>19.619187803472759</v>
      </c>
      <c r="AI413" s="48">
        <f>_xlfn.XLOOKUP($F413,Main_OG!$D$1:$D$766,Main_OG!AC$1:AC$766,"")</f>
        <v>9.1182546074696553</v>
      </c>
      <c r="AJ413" s="48">
        <f>_xlfn.XLOOKUP($F413,Main_OG!$D$1:$D$766,Main_OG!AD$1:AD$766,"")</f>
        <v>0.68330088246943577</v>
      </c>
    </row>
    <row r="414" spans="2:36" x14ac:dyDescent="0.35">
      <c r="B414" s="36" t="s">
        <v>1404</v>
      </c>
      <c r="C414" s="45" t="s">
        <v>124</v>
      </c>
      <c r="D414" s="45" t="s">
        <v>4363</v>
      </c>
      <c r="E414" s="36" t="s">
        <v>4491</v>
      </c>
      <c r="F414" s="36" t="str">
        <f t="shared" si="18"/>
        <v>2009_IL</v>
      </c>
      <c r="G414" s="45">
        <v>2009</v>
      </c>
      <c r="H414" s="45">
        <f>_xlfn.XLOOKUP(J414,Main_OG!$B$1:$B$766,Main_OG!$O$1:$O$766,"")</f>
        <v>0</v>
      </c>
      <c r="I414" s="45">
        <f>_xlfn.XLOOKUP(F414,Main_OG!$D$1:$D$766,Main_OG!$J$1:$J$766,"")</f>
        <v>0</v>
      </c>
      <c r="J414" s="45" t="s">
        <v>124</v>
      </c>
      <c r="K414" s="45" t="str">
        <f t="shared" si="19"/>
        <v>Central Illinois Pub Serv Co_IL</v>
      </c>
      <c r="L414" s="45" t="str">
        <f t="shared" si="20"/>
        <v>Central Illinois Public Service Co_IL</v>
      </c>
      <c r="M414" s="45" t="s">
        <v>1408</v>
      </c>
      <c r="N414" s="45">
        <v>1</v>
      </c>
      <c r="O414" s="45">
        <v>47075</v>
      </c>
      <c r="P414" s="45">
        <v>451</v>
      </c>
      <c r="Q414" s="45">
        <v>330777</v>
      </c>
      <c r="R414" s="45">
        <v>12416</v>
      </c>
      <c r="S414" s="45">
        <v>2037241</v>
      </c>
      <c r="T414" s="45">
        <v>228881</v>
      </c>
      <c r="U414" s="45">
        <v>3642195</v>
      </c>
      <c r="V414" s="45">
        <v>6.34</v>
      </c>
      <c r="W414" s="45">
        <v>9.74</v>
      </c>
      <c r="X414" s="45">
        <v>5.79</v>
      </c>
      <c r="Y414" s="45">
        <v>9.93</v>
      </c>
      <c r="Z414" s="46">
        <v>740794.3</v>
      </c>
      <c r="AA414" s="46">
        <v>57889.126466052629</v>
      </c>
      <c r="AB414" s="47">
        <f>_xlfn.XLOOKUP($F414,Main_OG!$D$1:$D$766,Main_OG!AJ$1:AJ$766,"")</f>
        <v>108306004</v>
      </c>
      <c r="AC414" s="47">
        <f>_xlfn.XLOOKUP($F414,Main_OG!$D$1:$D$766,Main_OG!AK$1:AK$766,"")</f>
        <v>459446</v>
      </c>
      <c r="AD414" s="47">
        <f>_xlfn.XLOOKUP($F414,Main_OG!$D$1:$D$766,Main_OG!AL$1:AL$766,"")</f>
        <v>71942008</v>
      </c>
      <c r="AE414" s="47">
        <f>_xlfn.XLOOKUP($F414,Main_OG!$D$1:$D$766,Main_OG!AM$1:AM$766,"")</f>
        <v>95473920</v>
      </c>
      <c r="AF414" s="48">
        <f>_xlfn.XLOOKUP($F414,Main_OG!$D$1:$D$766,Main_OG!Z$1:Z$766,"")</f>
        <v>1.1499999999999999</v>
      </c>
      <c r="AG414" s="48">
        <f>_xlfn.XLOOKUP($F414,Main_OG!$D$1:$D$766,Main_OG!AA$1:AA$766,"")</f>
        <v>1.62</v>
      </c>
      <c r="AH414" s="48">
        <f>_xlfn.XLOOKUP($F414,Main_OG!$D$1:$D$766,Main_OG!AB$1:AB$766,"")</f>
        <v>14.15708861161818</v>
      </c>
      <c r="AI414" s="48">
        <f>_xlfn.XLOOKUP($F414,Main_OG!$D$1:$D$766,Main_OG!AC$1:AC$766,"")</f>
        <v>4.5973007921271787</v>
      </c>
      <c r="AJ414" s="48">
        <f>_xlfn.XLOOKUP($F414,Main_OG!$D$1:$D$766,Main_OG!AD$1:AD$766,"")</f>
        <v>0.56000000000000005</v>
      </c>
    </row>
    <row r="415" spans="2:36" x14ac:dyDescent="0.35">
      <c r="B415" s="36" t="s">
        <v>1409</v>
      </c>
      <c r="C415" s="45" t="s">
        <v>781</v>
      </c>
      <c r="D415" s="45" t="s">
        <v>4364</v>
      </c>
      <c r="E415" s="36" t="s">
        <v>1409</v>
      </c>
      <c r="F415" s="36" t="str">
        <f t="shared" si="18"/>
        <v>2006_ME</v>
      </c>
      <c r="G415" s="45">
        <v>2006</v>
      </c>
      <c r="H415" s="45">
        <f>_xlfn.XLOOKUP(J415,Main_OG!$B$1:$B$766,Main_OG!$O$1:$O$766,"")</f>
        <v>1</v>
      </c>
      <c r="I415" s="45">
        <f>_xlfn.XLOOKUP(F415,Main_OG!$D$1:$D$766,Main_OG!$J$1:$J$766,"")</f>
        <v>0</v>
      </c>
      <c r="J415" s="45" t="s">
        <v>781</v>
      </c>
      <c r="K415" s="45" t="str">
        <f t="shared" si="19"/>
        <v>Central Maine Power Co_ME</v>
      </c>
      <c r="L415" s="45" t="str">
        <f t="shared" si="20"/>
        <v>Central Maine Power Co_ME</v>
      </c>
      <c r="M415" s="45" t="s">
        <v>1410</v>
      </c>
      <c r="N415" s="45">
        <v>0</v>
      </c>
      <c r="O415" s="45">
        <v>6</v>
      </c>
      <c r="P415" s="45">
        <v>0</v>
      </c>
      <c r="Q415" s="45">
        <v>27</v>
      </c>
      <c r="R415" s="45">
        <v>0</v>
      </c>
      <c r="S415" s="45">
        <v>28</v>
      </c>
      <c r="T415" s="45">
        <v>0</v>
      </c>
      <c r="U415" s="45">
        <v>12</v>
      </c>
      <c r="V415" s="45">
        <v>0</v>
      </c>
      <c r="W415" s="45">
        <v>12.96296296296296</v>
      </c>
      <c r="X415" s="45">
        <v>0</v>
      </c>
      <c r="Y415" s="45">
        <v>14.457831325301211</v>
      </c>
      <c r="Z415" s="46">
        <v>59986</v>
      </c>
      <c r="AA415" s="46">
        <v>45319.687916235715</v>
      </c>
      <c r="AB415" s="47">
        <f>_xlfn.XLOOKUP($F415,Main_OG!$D$1:$D$766,Main_OG!AJ$1:AJ$766,"")</f>
        <v>123189.19999999998</v>
      </c>
      <c r="AC415" s="47">
        <f>_xlfn.XLOOKUP($F415,Main_OG!$D$1:$D$766,Main_OG!AK$1:AK$766,"")</f>
        <v>1269587.08</v>
      </c>
      <c r="AD415" s="47">
        <f>_xlfn.XLOOKUP($F415,Main_OG!$D$1:$D$766,Main_OG!AL$1:AL$766,"")</f>
        <v>106022504.86</v>
      </c>
      <c r="AE415" s="47">
        <f>_xlfn.XLOOKUP($F415,Main_OG!$D$1:$D$766,Main_OG!AM$1:AM$766,"")</f>
        <v>0</v>
      </c>
      <c r="AF415" s="48">
        <f>_xlfn.XLOOKUP($F415,Main_OG!$D$1:$D$766,Main_OG!Z$1:Z$766,"")</f>
        <v>6.3</v>
      </c>
      <c r="AG415" s="48">
        <f>_xlfn.XLOOKUP($F415,Main_OG!$D$1:$D$766,Main_OG!AA$1:AA$766,"")</f>
        <v>2.2465548173415608</v>
      </c>
      <c r="AH415" s="48">
        <f>_xlfn.XLOOKUP($F415,Main_OG!$D$1:$D$766,Main_OG!AB$1:AB$766,"")</f>
        <v>14.06</v>
      </c>
      <c r="AI415" s="48">
        <f>_xlfn.XLOOKUP($F415,Main_OG!$D$1:$D$766,Main_OG!AC$1:AC$766,"")</f>
        <v>7.06</v>
      </c>
      <c r="AJ415" s="48">
        <f>_xlfn.XLOOKUP($F415,Main_OG!$D$1:$D$766,Main_OG!AD$1:AD$766,"")</f>
        <v>0.4704061490499184</v>
      </c>
    </row>
    <row r="416" spans="2:36" x14ac:dyDescent="0.35">
      <c r="B416" s="36" t="s">
        <v>1409</v>
      </c>
      <c r="C416" s="45" t="s">
        <v>781</v>
      </c>
      <c r="D416" s="45" t="s">
        <v>4364</v>
      </c>
      <c r="E416" s="36" t="s">
        <v>1409</v>
      </c>
      <c r="F416" s="36" t="str">
        <f t="shared" si="18"/>
        <v>2007_ME</v>
      </c>
      <c r="G416" s="45">
        <v>2007</v>
      </c>
      <c r="H416" s="45">
        <f>_xlfn.XLOOKUP(J416,Main_OG!$B$1:$B$766,Main_OG!$O$1:$O$766,"")</f>
        <v>1</v>
      </c>
      <c r="I416" s="45">
        <f>_xlfn.XLOOKUP(F416,Main_OG!$D$1:$D$766,Main_OG!$J$1:$J$766,"")</f>
        <v>0</v>
      </c>
      <c r="J416" s="45" t="s">
        <v>781</v>
      </c>
      <c r="K416" s="45" t="str">
        <f t="shared" si="19"/>
        <v>Central Maine Power Co_ME</v>
      </c>
      <c r="L416" s="45" t="str">
        <f t="shared" si="20"/>
        <v>Central Maine Power Co_ME</v>
      </c>
      <c r="M416" s="45" t="s">
        <v>1411</v>
      </c>
      <c r="N416" s="45">
        <v>0</v>
      </c>
      <c r="O416" s="45">
        <v>6</v>
      </c>
      <c r="P416" s="45">
        <v>0</v>
      </c>
      <c r="Q416" s="45">
        <v>28</v>
      </c>
      <c r="R416" s="45">
        <v>0</v>
      </c>
      <c r="S416" s="45">
        <v>28</v>
      </c>
      <c r="T416" s="45">
        <v>0</v>
      </c>
      <c r="U416" s="45">
        <v>13</v>
      </c>
      <c r="V416" s="45">
        <v>0</v>
      </c>
      <c r="W416" s="45">
        <v>13.86</v>
      </c>
      <c r="X416" s="45">
        <v>0</v>
      </c>
      <c r="Y416" s="45">
        <v>16.25</v>
      </c>
      <c r="Z416" s="46">
        <v>60032.6</v>
      </c>
      <c r="AA416" s="46">
        <v>45237.973233662888</v>
      </c>
      <c r="AB416" s="47">
        <f>_xlfn.XLOOKUP($F416,Main_OG!$D$1:$D$766,Main_OG!AJ$1:AJ$766,"")</f>
        <v>142608</v>
      </c>
      <c r="AC416" s="47">
        <f>_xlfn.XLOOKUP($F416,Main_OG!$D$1:$D$766,Main_OG!AK$1:AK$766,"")</f>
        <v>2203958</v>
      </c>
      <c r="AD416" s="47">
        <f>_xlfn.XLOOKUP($F416,Main_OG!$D$1:$D$766,Main_OG!AL$1:AL$766,"")</f>
        <v>94897546</v>
      </c>
      <c r="AE416" s="47">
        <f>_xlfn.XLOOKUP($F416,Main_OG!$D$1:$D$766,Main_OG!AM$1:AM$766,"")</f>
        <v>0</v>
      </c>
      <c r="AF416" s="48">
        <f>_xlfn.XLOOKUP($F416,Main_OG!$D$1:$D$766,Main_OG!Z$1:Z$766,"")</f>
        <v>6.94</v>
      </c>
      <c r="AG416" s="48">
        <f>_xlfn.XLOOKUP($F416,Main_OG!$D$1:$D$766,Main_OG!AA$1:AA$766,"")</f>
        <v>2.2465548173415608</v>
      </c>
      <c r="AH416" s="48">
        <f>_xlfn.XLOOKUP($F416,Main_OG!$D$1:$D$766,Main_OG!AB$1:AB$766,"")</f>
        <v>15.77</v>
      </c>
      <c r="AI416" s="48">
        <f>_xlfn.XLOOKUP($F416,Main_OG!$D$1:$D$766,Main_OG!AC$1:AC$766,"")</f>
        <v>7.67</v>
      </c>
      <c r="AJ416" s="48">
        <f>_xlfn.XLOOKUP($F416,Main_OG!$D$1:$D$766,Main_OG!AD$1:AD$766,"")</f>
        <v>0.58103021845052572</v>
      </c>
    </row>
    <row r="417" spans="2:36" x14ac:dyDescent="0.35">
      <c r="B417" s="36" t="s">
        <v>1409</v>
      </c>
      <c r="C417" s="45" t="s">
        <v>781</v>
      </c>
      <c r="D417" s="45" t="s">
        <v>4364</v>
      </c>
      <c r="E417" s="36" t="s">
        <v>1409</v>
      </c>
      <c r="F417" s="36" t="str">
        <f t="shared" si="18"/>
        <v>2008_ME</v>
      </c>
      <c r="G417" s="45">
        <v>2008</v>
      </c>
      <c r="H417" s="45">
        <f>_xlfn.XLOOKUP(J417,Main_OG!$B$1:$B$766,Main_OG!$O$1:$O$766,"")</f>
        <v>1</v>
      </c>
      <c r="I417" s="45">
        <f>_xlfn.XLOOKUP(F417,Main_OG!$D$1:$D$766,Main_OG!$J$1:$J$766,"")</f>
        <v>0</v>
      </c>
      <c r="J417" s="45" t="s">
        <v>781</v>
      </c>
      <c r="K417" s="45" t="str">
        <f t="shared" si="19"/>
        <v>Central Maine Power Co_ME</v>
      </c>
      <c r="L417" s="45" t="str">
        <f t="shared" si="20"/>
        <v>Central Maine Power Co_ME</v>
      </c>
      <c r="M417" s="45" t="s">
        <v>1412</v>
      </c>
      <c r="N417" s="45">
        <v>0</v>
      </c>
      <c r="O417" s="45">
        <v>6</v>
      </c>
      <c r="P417" s="45">
        <v>0</v>
      </c>
      <c r="Q417" s="45">
        <v>28</v>
      </c>
      <c r="R417" s="45">
        <v>0</v>
      </c>
      <c r="S417" s="45">
        <v>223</v>
      </c>
      <c r="T417" s="45">
        <v>0</v>
      </c>
      <c r="U417" s="45">
        <v>72</v>
      </c>
      <c r="V417" s="45">
        <v>0</v>
      </c>
      <c r="W417" s="45">
        <v>13.9</v>
      </c>
      <c r="X417" s="45">
        <v>0</v>
      </c>
      <c r="Y417" s="45">
        <v>16.670000000000002</v>
      </c>
      <c r="Z417" s="46">
        <v>59845.1</v>
      </c>
      <c r="AA417" s="46">
        <v>44979.101982775013</v>
      </c>
      <c r="AB417" s="47">
        <f>_xlfn.XLOOKUP($F417,Main_OG!$D$1:$D$766,Main_OG!AJ$1:AJ$766,"")</f>
        <v>157946</v>
      </c>
      <c r="AC417" s="47">
        <f>_xlfn.XLOOKUP($F417,Main_OG!$D$1:$D$766,Main_OG!AK$1:AK$766,"")</f>
        <v>1321466</v>
      </c>
      <c r="AD417" s="47">
        <f>_xlfn.XLOOKUP($F417,Main_OG!$D$1:$D$766,Main_OG!AL$1:AL$766,"")</f>
        <v>105865192</v>
      </c>
      <c r="AE417" s="47">
        <f>_xlfn.XLOOKUP($F417,Main_OG!$D$1:$D$766,Main_OG!AM$1:AM$766,"")</f>
        <v>0</v>
      </c>
      <c r="AF417" s="48">
        <f>_xlfn.XLOOKUP($F417,Main_OG!$D$1:$D$766,Main_OG!Z$1:Z$766,"")</f>
        <v>7.29</v>
      </c>
      <c r="AG417" s="48">
        <f>_xlfn.XLOOKUP($F417,Main_OG!$D$1:$D$766,Main_OG!AA$1:AA$766,"")</f>
        <v>2.2204719344600159</v>
      </c>
      <c r="AH417" s="48">
        <f>_xlfn.XLOOKUP($F417,Main_OG!$D$1:$D$766,Main_OG!AB$1:AB$766,"")</f>
        <v>19.91</v>
      </c>
      <c r="AI417" s="48">
        <f>_xlfn.XLOOKUP($F417,Main_OG!$D$1:$D$766,Main_OG!AC$1:AC$766,"")</f>
        <v>9.86</v>
      </c>
      <c r="AJ417" s="48">
        <f>_xlfn.XLOOKUP($F417,Main_OG!$D$1:$D$766,Main_OG!AD$1:AD$766,"")</f>
        <v>0.68330088246943577</v>
      </c>
    </row>
    <row r="418" spans="2:36" x14ac:dyDescent="0.35">
      <c r="B418" s="36" t="s">
        <v>1409</v>
      </c>
      <c r="C418" s="45" t="s">
        <v>781</v>
      </c>
      <c r="D418" s="45" t="s">
        <v>4364</v>
      </c>
      <c r="E418" s="36" t="s">
        <v>1409</v>
      </c>
      <c r="F418" s="36" t="str">
        <f t="shared" si="18"/>
        <v>2009_ME</v>
      </c>
      <c r="G418" s="45">
        <v>2009</v>
      </c>
      <c r="H418" s="45">
        <f>_xlfn.XLOOKUP(J418,Main_OG!$B$1:$B$766,Main_OG!$O$1:$O$766,"")</f>
        <v>1</v>
      </c>
      <c r="I418" s="45">
        <f>_xlfn.XLOOKUP(F418,Main_OG!$D$1:$D$766,Main_OG!$J$1:$J$766,"")</f>
        <v>0</v>
      </c>
      <c r="J418" s="45" t="s">
        <v>781</v>
      </c>
      <c r="K418" s="45" t="str">
        <f t="shared" si="19"/>
        <v>Central Maine Power Co_ME</v>
      </c>
      <c r="L418" s="45" t="str">
        <f t="shared" si="20"/>
        <v>Central Maine Power Co_ME</v>
      </c>
      <c r="M418" s="45" t="s">
        <v>1413</v>
      </c>
      <c r="N418" s="45">
        <v>0</v>
      </c>
      <c r="O418" s="45">
        <v>6</v>
      </c>
      <c r="P418" s="45">
        <v>0</v>
      </c>
      <c r="Q418" s="45">
        <v>28</v>
      </c>
      <c r="R418" s="45">
        <v>0</v>
      </c>
      <c r="S418" s="45">
        <v>230</v>
      </c>
      <c r="T418" s="45">
        <v>0</v>
      </c>
      <c r="U418" s="45">
        <v>81</v>
      </c>
      <c r="V418" s="45">
        <v>0</v>
      </c>
      <c r="W418" s="45">
        <v>12.17</v>
      </c>
      <c r="X418" s="45">
        <v>0</v>
      </c>
      <c r="Y418" s="45">
        <v>16.05</v>
      </c>
      <c r="Z418" s="46">
        <v>58771.8</v>
      </c>
      <c r="AA418" s="46">
        <v>44202.949781511597</v>
      </c>
      <c r="AB418" s="47">
        <f>_xlfn.XLOOKUP($F418,Main_OG!$D$1:$D$766,Main_OG!AJ$1:AJ$766,"")</f>
        <v>32586</v>
      </c>
      <c r="AC418" s="47">
        <f>_xlfn.XLOOKUP($F418,Main_OG!$D$1:$D$766,Main_OG!AK$1:AK$766,"")</f>
        <v>1257646</v>
      </c>
      <c r="AD418" s="47">
        <f>_xlfn.XLOOKUP($F418,Main_OG!$D$1:$D$766,Main_OG!AL$1:AL$766,"")</f>
        <v>105283774</v>
      </c>
      <c r="AE418" s="47">
        <f>_xlfn.XLOOKUP($F418,Main_OG!$D$1:$D$766,Main_OG!AM$1:AM$766,"")</f>
        <v>0</v>
      </c>
      <c r="AF418" s="48">
        <f>_xlfn.XLOOKUP($F418,Main_OG!$D$1:$D$766,Main_OG!Z$1:Z$766,"")</f>
        <v>4.63</v>
      </c>
      <c r="AG418" s="48">
        <f>_xlfn.XLOOKUP($F418,Main_OG!$D$1:$D$766,Main_OG!AA$1:AA$766,"")</f>
        <v>2.2743975091886082</v>
      </c>
      <c r="AH418" s="48">
        <f>_xlfn.XLOOKUP($F418,Main_OG!$D$1:$D$766,Main_OG!AB$1:AB$766,"")</f>
        <v>12.73</v>
      </c>
      <c r="AI418" s="48">
        <f>_xlfn.XLOOKUP($F418,Main_OG!$D$1:$D$766,Main_OG!AC$1:AC$766,"")</f>
        <v>4.7</v>
      </c>
      <c r="AJ418" s="48">
        <f>_xlfn.XLOOKUP($F418,Main_OG!$D$1:$D$766,Main_OG!AD$1:AD$766,"")</f>
        <v>0.68314474405108627</v>
      </c>
    </row>
    <row r="419" spans="2:36" x14ac:dyDescent="0.35">
      <c r="B419" s="36" t="s">
        <v>1409</v>
      </c>
      <c r="C419" s="45" t="s">
        <v>781</v>
      </c>
      <c r="D419" s="45" t="s">
        <v>4364</v>
      </c>
      <c r="E419" s="36" t="s">
        <v>1409</v>
      </c>
      <c r="F419" s="36" t="str">
        <f t="shared" si="18"/>
        <v>2010_ME</v>
      </c>
      <c r="G419" s="45">
        <v>2010</v>
      </c>
      <c r="H419" s="45">
        <f>_xlfn.XLOOKUP(J419,Main_OG!$B$1:$B$766,Main_OG!$O$1:$O$766,"")</f>
        <v>1</v>
      </c>
      <c r="I419" s="45">
        <f>_xlfn.XLOOKUP(F419,Main_OG!$D$1:$D$766,Main_OG!$J$1:$J$766,"")</f>
        <v>0</v>
      </c>
      <c r="J419" s="45" t="s">
        <v>781</v>
      </c>
      <c r="K419" s="45" t="str">
        <f t="shared" si="19"/>
        <v>Central Maine Power Co_ME</v>
      </c>
      <c r="L419" s="45" t="str">
        <f t="shared" si="20"/>
        <v>Central Maine Power Co_ME</v>
      </c>
      <c r="M419" s="45" t="s">
        <v>1414</v>
      </c>
      <c r="N419" s="45">
        <v>0</v>
      </c>
      <c r="O419" s="45">
        <v>6</v>
      </c>
      <c r="P419" s="45">
        <v>0</v>
      </c>
      <c r="Q419" s="45">
        <v>28</v>
      </c>
      <c r="R419" s="45">
        <v>0</v>
      </c>
      <c r="S419" s="45">
        <v>235</v>
      </c>
      <c r="T419" s="45">
        <v>0</v>
      </c>
      <c r="U419" s="45">
        <v>62</v>
      </c>
      <c r="V419" s="45">
        <v>0</v>
      </c>
      <c r="W419" s="45">
        <v>11.91</v>
      </c>
      <c r="X419" s="45">
        <v>0</v>
      </c>
      <c r="Y419" s="45">
        <v>16.13</v>
      </c>
      <c r="Z419" s="46">
        <v>59958.5</v>
      </c>
      <c r="AA419" s="46">
        <v>45161.341346483372</v>
      </c>
      <c r="AB419" s="47">
        <f>_xlfn.XLOOKUP($F419,Main_OG!$D$1:$D$766,Main_OG!AJ$1:AJ$766,"")</f>
        <v>40426</v>
      </c>
      <c r="AC419" s="47">
        <f>_xlfn.XLOOKUP($F419,Main_OG!$D$1:$D$766,Main_OG!AK$1:AK$766,"")</f>
        <v>1000692</v>
      </c>
      <c r="AD419" s="47">
        <f>_xlfn.XLOOKUP($F419,Main_OG!$D$1:$D$766,Main_OG!AL$1:AL$766,"")</f>
        <v>116589324</v>
      </c>
      <c r="AE419" s="47">
        <f>_xlfn.XLOOKUP($F419,Main_OG!$D$1:$D$766,Main_OG!AM$1:AM$766,"")</f>
        <v>0</v>
      </c>
      <c r="AF419" s="48">
        <f>_xlfn.XLOOKUP($F419,Main_OG!$D$1:$D$766,Main_OG!Z$1:Z$766,"")</f>
        <v>5.23</v>
      </c>
      <c r="AG419" s="48">
        <f>_xlfn.XLOOKUP($F419,Main_OG!$D$1:$D$766,Main_OG!AA$1:AA$766,"")</f>
        <v>3.45</v>
      </c>
      <c r="AH419" s="48">
        <f>_xlfn.XLOOKUP($F419,Main_OG!$D$1:$D$766,Main_OG!AB$1:AB$766,"")</f>
        <v>16.48</v>
      </c>
      <c r="AI419" s="48">
        <f>_xlfn.XLOOKUP($F419,Main_OG!$D$1:$D$766,Main_OG!AC$1:AC$766,"")</f>
        <v>5.19</v>
      </c>
      <c r="AJ419" s="48">
        <f>_xlfn.XLOOKUP($F419,Main_OG!$D$1:$D$766,Main_OG!AD$1:AD$766,"")</f>
        <v>0.70992248279802228</v>
      </c>
    </row>
    <row r="420" spans="2:36" x14ac:dyDescent="0.35">
      <c r="B420" s="36" t="s">
        <v>1409</v>
      </c>
      <c r="C420" s="45" t="s">
        <v>781</v>
      </c>
      <c r="D420" s="45" t="s">
        <v>4364</v>
      </c>
      <c r="E420" s="36" t="s">
        <v>1409</v>
      </c>
      <c r="F420" s="36" t="str">
        <f t="shared" si="18"/>
        <v>2011_ME</v>
      </c>
      <c r="G420" s="45">
        <v>2011</v>
      </c>
      <c r="H420" s="45">
        <f>_xlfn.XLOOKUP(J420,Main_OG!$B$1:$B$766,Main_OG!$O$1:$O$766,"")</f>
        <v>1</v>
      </c>
      <c r="I420" s="45">
        <f>_xlfn.XLOOKUP(F420,Main_OG!$D$1:$D$766,Main_OG!$J$1:$J$766,"")</f>
        <v>0</v>
      </c>
      <c r="J420" s="45" t="s">
        <v>781</v>
      </c>
      <c r="K420" s="45" t="str">
        <f t="shared" si="19"/>
        <v>Central Maine Power Co_ME</v>
      </c>
      <c r="L420" s="45" t="str">
        <f t="shared" si="20"/>
        <v>Central Maine Power Co_ME</v>
      </c>
      <c r="M420" s="45" t="s">
        <v>1415</v>
      </c>
      <c r="N420" s="45">
        <v>0</v>
      </c>
      <c r="O420" s="45">
        <v>6</v>
      </c>
      <c r="P420" s="45">
        <v>0</v>
      </c>
      <c r="Q420" s="45">
        <v>28</v>
      </c>
      <c r="R420" s="45">
        <v>0</v>
      </c>
      <c r="S420" s="45">
        <v>233</v>
      </c>
      <c r="T420" s="45">
        <v>0</v>
      </c>
      <c r="U420" s="45">
        <v>69</v>
      </c>
      <c r="V420" s="45">
        <v>0</v>
      </c>
      <c r="W420" s="45">
        <v>11.59</v>
      </c>
      <c r="X420" s="45">
        <v>0</v>
      </c>
      <c r="Y420" s="45">
        <v>15.94</v>
      </c>
      <c r="Z420" s="46">
        <v>59429.7</v>
      </c>
      <c r="AA420" s="46">
        <v>44735.346521908992</v>
      </c>
      <c r="AB420" s="47">
        <f>_xlfn.XLOOKUP($F420,Main_OG!$D$1:$D$766,Main_OG!AJ$1:AJ$766,"")</f>
        <v>27208</v>
      </c>
      <c r="AC420" s="47">
        <f>_xlfn.XLOOKUP($F420,Main_OG!$D$1:$D$766,Main_OG!AK$1:AK$766,"")</f>
        <v>639794</v>
      </c>
      <c r="AD420" s="47">
        <f>_xlfn.XLOOKUP($F420,Main_OG!$D$1:$D$766,Main_OG!AL$1:AL$766,"")</f>
        <v>98704798</v>
      </c>
      <c r="AE420" s="47">
        <f>_xlfn.XLOOKUP($F420,Main_OG!$D$1:$D$766,Main_OG!AM$1:AM$766,"")</f>
        <v>0</v>
      </c>
      <c r="AF420" s="48">
        <f>_xlfn.XLOOKUP($F420,Main_OG!$D$1:$D$766,Main_OG!Z$1:Z$766,"")</f>
        <v>0</v>
      </c>
      <c r="AG420" s="48">
        <f>_xlfn.XLOOKUP($F420,Main_OG!$D$1:$D$766,Main_OG!AA$1:AA$766,"")</f>
        <v>2.3089180475565318</v>
      </c>
      <c r="AH420" s="48">
        <f>_xlfn.XLOOKUP($F420,Main_OG!$D$1:$D$766,Main_OG!AB$1:AB$766,"")</f>
        <v>22.15</v>
      </c>
      <c r="AI420" s="48">
        <f>_xlfn.XLOOKUP($F420,Main_OG!$D$1:$D$766,Main_OG!AC$1:AC$766,"")</f>
        <v>4.8099999999999996</v>
      </c>
      <c r="AJ420" s="48">
        <f>_xlfn.XLOOKUP($F420,Main_OG!$D$1:$D$766,Main_OG!AD$1:AD$766,"")</f>
        <v>0.75949643062398253</v>
      </c>
    </row>
    <row r="421" spans="2:36" x14ac:dyDescent="0.35">
      <c r="B421" s="36" t="s">
        <v>1409</v>
      </c>
      <c r="C421" s="45" t="s">
        <v>781</v>
      </c>
      <c r="D421" s="45" t="s">
        <v>4364</v>
      </c>
      <c r="E421" s="36" t="s">
        <v>1409</v>
      </c>
      <c r="F421" s="36" t="str">
        <f t="shared" si="18"/>
        <v>2012_ME</v>
      </c>
      <c r="G421" s="45">
        <v>2012</v>
      </c>
      <c r="H421" s="45">
        <f>_xlfn.XLOOKUP(J421,Main_OG!$B$1:$B$766,Main_OG!$O$1:$O$766,"")</f>
        <v>1</v>
      </c>
      <c r="I421" s="45">
        <f>_xlfn.XLOOKUP(F421,Main_OG!$D$1:$D$766,Main_OG!$J$1:$J$766,"")</f>
        <v>0</v>
      </c>
      <c r="J421" s="45" t="s">
        <v>781</v>
      </c>
      <c r="K421" s="45" t="str">
        <f t="shared" si="19"/>
        <v>Central Maine Power Co_ME</v>
      </c>
      <c r="L421" s="45" t="str">
        <f t="shared" si="20"/>
        <v>Central Maine Power Co_ME</v>
      </c>
      <c r="M421" s="45" t="s">
        <v>1416</v>
      </c>
      <c r="N421" s="45">
        <v>0</v>
      </c>
      <c r="O421" s="45">
        <v>6</v>
      </c>
      <c r="P421" s="45">
        <v>0</v>
      </c>
      <c r="Q421" s="45">
        <v>30</v>
      </c>
      <c r="R421" s="45">
        <v>0</v>
      </c>
      <c r="S421" s="45">
        <v>233</v>
      </c>
      <c r="T421" s="45">
        <v>0</v>
      </c>
      <c r="U421" s="45">
        <v>105</v>
      </c>
      <c r="V421" s="45">
        <v>0</v>
      </c>
      <c r="W421" s="45">
        <v>11.030042999999999</v>
      </c>
      <c r="X421" s="45">
        <v>0</v>
      </c>
      <c r="Y421" s="45">
        <v>14.761905</v>
      </c>
      <c r="Z421" s="46">
        <v>59181.7</v>
      </c>
      <c r="AA421" s="46">
        <v>44561.37893853899</v>
      </c>
      <c r="AB421" s="47">
        <f>_xlfn.XLOOKUP($F421,Main_OG!$D$1:$D$766,Main_OG!AJ$1:AJ$766,"")</f>
        <v>22378</v>
      </c>
      <c r="AC421" s="47">
        <f>_xlfn.XLOOKUP($F421,Main_OG!$D$1:$D$766,Main_OG!AK$1:AK$766,"")</f>
        <v>435448</v>
      </c>
      <c r="AD421" s="47">
        <f>_xlfn.XLOOKUP($F421,Main_OG!$D$1:$D$766,Main_OG!AL$1:AL$766,"")</f>
        <v>88848830</v>
      </c>
      <c r="AE421" s="47">
        <f>_xlfn.XLOOKUP($F421,Main_OG!$D$1:$D$766,Main_OG!AM$1:AM$766,"")</f>
        <v>0</v>
      </c>
      <c r="AF421" s="48">
        <f>_xlfn.XLOOKUP($F421,Main_OG!$D$1:$D$766,Main_OG!Z$1:Z$766,"")</f>
        <v>0</v>
      </c>
      <c r="AG421" s="48">
        <f>_xlfn.XLOOKUP($F421,Main_OG!$D$1:$D$766,Main_OG!AA$1:AA$766,"")</f>
        <v>2.324237813104427</v>
      </c>
      <c r="AH421" s="48">
        <f>_xlfn.XLOOKUP($F421,Main_OG!$D$1:$D$766,Main_OG!AB$1:AB$766,"")</f>
        <v>23.49195884567845</v>
      </c>
      <c r="AI421" s="48">
        <f>_xlfn.XLOOKUP($F421,Main_OG!$D$1:$D$766,Main_OG!AC$1:AC$766,"")</f>
        <v>3.55</v>
      </c>
      <c r="AJ421" s="48">
        <f>_xlfn.XLOOKUP($F421,Main_OG!$D$1:$D$766,Main_OG!AD$1:AD$766,"")</f>
        <v>0.75442193202762442</v>
      </c>
    </row>
    <row r="422" spans="2:36" x14ac:dyDescent="0.35">
      <c r="B422" s="36" t="s">
        <v>1409</v>
      </c>
      <c r="C422" s="45" t="s">
        <v>781</v>
      </c>
      <c r="D422" s="45" t="s">
        <v>4364</v>
      </c>
      <c r="E422" s="36" t="s">
        <v>1409</v>
      </c>
      <c r="F422" s="36" t="str">
        <f t="shared" si="18"/>
        <v>2013_ME</v>
      </c>
      <c r="G422" s="45">
        <v>2013</v>
      </c>
      <c r="H422" s="45">
        <f>_xlfn.XLOOKUP(J422,Main_OG!$B$1:$B$766,Main_OG!$O$1:$O$766,"")</f>
        <v>1</v>
      </c>
      <c r="I422" s="45">
        <f>_xlfn.XLOOKUP(F422,Main_OG!$D$1:$D$766,Main_OG!$J$1:$J$766,"")</f>
        <v>0</v>
      </c>
      <c r="J422" s="45" t="s">
        <v>781</v>
      </c>
      <c r="K422" s="45" t="str">
        <f t="shared" si="19"/>
        <v>Central Maine Power Co_ME</v>
      </c>
      <c r="L422" s="45" t="str">
        <f t="shared" si="20"/>
        <v>Central Maine Power Co_ME</v>
      </c>
      <c r="M422" s="45" t="s">
        <v>1417</v>
      </c>
      <c r="N422" s="45">
        <v>0</v>
      </c>
      <c r="O422" s="45">
        <v>6</v>
      </c>
      <c r="P422" s="45">
        <v>0</v>
      </c>
      <c r="Q422" s="45">
        <v>31</v>
      </c>
      <c r="R422" s="45">
        <v>0</v>
      </c>
      <c r="S422" s="45">
        <v>229</v>
      </c>
      <c r="T422" s="45">
        <v>0</v>
      </c>
      <c r="U422" s="45">
        <v>86</v>
      </c>
      <c r="V422" s="45">
        <v>0</v>
      </c>
      <c r="W422" s="45">
        <v>11.048035</v>
      </c>
      <c r="X422" s="45">
        <v>0</v>
      </c>
      <c r="Y422" s="45">
        <v>14.302326000000001</v>
      </c>
      <c r="Z422" s="46">
        <v>59013.9</v>
      </c>
      <c r="AA422" s="46">
        <v>44420.015008923307</v>
      </c>
      <c r="AB422" s="47">
        <f>_xlfn.XLOOKUP($F422,Main_OG!$D$1:$D$766,Main_OG!AJ$1:AJ$766,"")</f>
        <v>29714</v>
      </c>
      <c r="AC422" s="47">
        <f>_xlfn.XLOOKUP($F422,Main_OG!$D$1:$D$766,Main_OG!AK$1:AK$766,"")</f>
        <v>921474</v>
      </c>
      <c r="AD422" s="47">
        <f>_xlfn.XLOOKUP($F422,Main_OG!$D$1:$D$766,Main_OG!AL$1:AL$766,"")</f>
        <v>73844658</v>
      </c>
      <c r="AE422" s="47">
        <f>_xlfn.XLOOKUP($F422,Main_OG!$D$1:$D$766,Main_OG!AM$1:AM$766,"")</f>
        <v>0</v>
      </c>
      <c r="AF422" s="48">
        <f>_xlfn.XLOOKUP($F422,Main_OG!$D$1:$D$766,Main_OG!Z$1:Z$766,"")</f>
        <v>0</v>
      </c>
      <c r="AG422" s="48">
        <f>_xlfn.XLOOKUP($F422,Main_OG!$D$1:$D$766,Main_OG!AA$1:AA$766,"")</f>
        <v>4.21</v>
      </c>
      <c r="AH422" s="48">
        <f>_xlfn.XLOOKUP($F422,Main_OG!$D$1:$D$766,Main_OG!AB$1:AB$766,"")</f>
        <v>22</v>
      </c>
      <c r="AI422" s="48">
        <f>_xlfn.XLOOKUP($F422,Main_OG!$D$1:$D$766,Main_OG!AC$1:AC$766,"")</f>
        <v>5.83</v>
      </c>
      <c r="AJ422" s="48">
        <f>_xlfn.XLOOKUP($F422,Main_OG!$D$1:$D$766,Main_OG!AD$1:AD$766,"")</f>
        <v>0.73100116927520231</v>
      </c>
    </row>
    <row r="423" spans="2:36" x14ac:dyDescent="0.35">
      <c r="B423" s="36" t="s">
        <v>1409</v>
      </c>
      <c r="C423" s="45" t="s">
        <v>781</v>
      </c>
      <c r="D423" s="45" t="s">
        <v>4364</v>
      </c>
      <c r="E423" s="36" t="s">
        <v>1409</v>
      </c>
      <c r="F423" s="36" t="str">
        <f t="shared" si="18"/>
        <v>2014_ME</v>
      </c>
      <c r="G423" s="45">
        <v>2014</v>
      </c>
      <c r="H423" s="45">
        <f>_xlfn.XLOOKUP(J423,Main_OG!$B$1:$B$766,Main_OG!$O$1:$O$766,"")</f>
        <v>1</v>
      </c>
      <c r="I423" s="45">
        <f>_xlfn.XLOOKUP(F423,Main_OG!$D$1:$D$766,Main_OG!$J$1:$J$766,"")</f>
        <v>0</v>
      </c>
      <c r="J423" s="45" t="s">
        <v>781</v>
      </c>
      <c r="K423" s="45" t="str">
        <f t="shared" si="19"/>
        <v>Central Maine Power Co_ME</v>
      </c>
      <c r="L423" s="45" t="str">
        <f t="shared" si="20"/>
        <v>Central Maine Power Co_ME</v>
      </c>
      <c r="M423" s="45" t="s">
        <v>1418</v>
      </c>
      <c r="N423" s="45">
        <v>0</v>
      </c>
      <c r="O423" s="45">
        <v>7</v>
      </c>
      <c r="P423" s="45">
        <v>0</v>
      </c>
      <c r="Q423" s="45">
        <v>32</v>
      </c>
      <c r="R423" s="45">
        <v>0</v>
      </c>
      <c r="S423" s="45">
        <v>236</v>
      </c>
      <c r="T423" s="45">
        <v>0</v>
      </c>
      <c r="U423" s="45">
        <v>112</v>
      </c>
      <c r="V423" s="45">
        <v>0</v>
      </c>
      <c r="W423" s="45">
        <v>12.161016999999999</v>
      </c>
      <c r="X423" s="45">
        <v>0</v>
      </c>
      <c r="Y423" s="45">
        <v>14.910714</v>
      </c>
      <c r="Z423" s="46">
        <v>59589.8</v>
      </c>
      <c r="AA423" s="46">
        <v>44763.400707773413</v>
      </c>
      <c r="AB423" s="47">
        <f>_xlfn.XLOOKUP($F423,Main_OG!$D$1:$D$766,Main_OG!AJ$1:AJ$766,"")</f>
        <v>37774</v>
      </c>
      <c r="AC423" s="47">
        <f>_xlfn.XLOOKUP($F423,Main_OG!$D$1:$D$766,Main_OG!AK$1:AK$766,"")</f>
        <v>1052544</v>
      </c>
      <c r="AD423" s="47">
        <f>_xlfn.XLOOKUP($F423,Main_OG!$D$1:$D$766,Main_OG!AL$1:AL$766,"")</f>
        <v>61544790</v>
      </c>
      <c r="AE423" s="47">
        <f>_xlfn.XLOOKUP($F423,Main_OG!$D$1:$D$766,Main_OG!AM$1:AM$766,"")</f>
        <v>0</v>
      </c>
      <c r="AF423" s="48">
        <f>_xlfn.XLOOKUP($F423,Main_OG!$D$1:$D$766,Main_OG!Z$1:Z$766,"")</f>
        <v>6.97</v>
      </c>
      <c r="AG423" s="48">
        <f>_xlfn.XLOOKUP($F423,Main_OG!$D$1:$D$766,Main_OG!AA$1:AA$766,"")</f>
        <v>4.2699999999999996</v>
      </c>
      <c r="AH423" s="48">
        <f>_xlfn.XLOOKUP($F423,Main_OG!$D$1:$D$766,Main_OG!AB$1:AB$766,"")</f>
        <v>20.010000000000002</v>
      </c>
      <c r="AI423" s="48">
        <f>_xlfn.XLOOKUP($F423,Main_OG!$D$1:$D$766,Main_OG!AC$1:AC$766,"")</f>
        <v>6.51</v>
      </c>
      <c r="AJ423" s="48">
        <f>_xlfn.XLOOKUP($F423,Main_OG!$D$1:$D$766,Main_OG!AD$1:AD$766,"")</f>
        <v>0.68548682032632846</v>
      </c>
    </row>
    <row r="424" spans="2:36" x14ac:dyDescent="0.35">
      <c r="B424" s="36" t="s">
        <v>1409</v>
      </c>
      <c r="C424" s="45" t="s">
        <v>781</v>
      </c>
      <c r="D424" s="45" t="s">
        <v>4364</v>
      </c>
      <c r="E424" s="36" t="s">
        <v>1409</v>
      </c>
      <c r="F424" s="36" t="str">
        <f t="shared" si="18"/>
        <v>2015_ME</v>
      </c>
      <c r="G424" s="45">
        <v>2015</v>
      </c>
      <c r="H424" s="45">
        <f>_xlfn.XLOOKUP(J424,Main_OG!$B$1:$B$766,Main_OG!$O$1:$O$766,"")</f>
        <v>1</v>
      </c>
      <c r="I424" s="45">
        <f>_xlfn.XLOOKUP(F424,Main_OG!$D$1:$D$766,Main_OG!$J$1:$J$766,"")</f>
        <v>1</v>
      </c>
      <c r="J424" s="45" t="s">
        <v>781</v>
      </c>
      <c r="K424" s="45" t="str">
        <f t="shared" si="19"/>
        <v>Central Maine Power Co_ME</v>
      </c>
      <c r="L424" s="45" t="str">
        <f t="shared" si="20"/>
        <v>Central Maine Power Co_ME</v>
      </c>
      <c r="M424" s="45" t="s">
        <v>1419</v>
      </c>
      <c r="N424" s="45">
        <v>0</v>
      </c>
      <c r="O424" s="45">
        <v>43392</v>
      </c>
      <c r="P424" s="45">
        <v>1647</v>
      </c>
      <c r="Q424" s="45">
        <v>422530</v>
      </c>
      <c r="R424" s="45">
        <v>0</v>
      </c>
      <c r="S424" s="45">
        <v>1087365</v>
      </c>
      <c r="T424" s="45">
        <v>139187</v>
      </c>
      <c r="U424" s="45">
        <v>2805686</v>
      </c>
      <c r="V424" s="45">
        <v>0</v>
      </c>
      <c r="W424" s="45">
        <v>11.767125</v>
      </c>
      <c r="X424" s="45">
        <v>9.1608412000000001</v>
      </c>
      <c r="Y424" s="45">
        <v>14.613239</v>
      </c>
      <c r="Z424" s="46">
        <v>60563</v>
      </c>
      <c r="AA424" s="46">
        <v>45566.993555027548</v>
      </c>
      <c r="AB424" s="47">
        <f>_xlfn.XLOOKUP($F424,Main_OG!$D$1:$D$766,Main_OG!AJ$1:AJ$766,"")</f>
        <v>43260</v>
      </c>
      <c r="AC424" s="47">
        <f>_xlfn.XLOOKUP($F424,Main_OG!$D$1:$D$766,Main_OG!AK$1:AK$766,"")</f>
        <v>1853876</v>
      </c>
      <c r="AD424" s="47">
        <f>_xlfn.XLOOKUP($F424,Main_OG!$D$1:$D$766,Main_OG!AL$1:AL$766,"")</f>
        <v>40520428</v>
      </c>
      <c r="AE424" s="47">
        <f>_xlfn.XLOOKUP($F424,Main_OG!$D$1:$D$766,Main_OG!AM$1:AM$766,"")</f>
        <v>0</v>
      </c>
      <c r="AF424" s="48">
        <f>_xlfn.XLOOKUP($F424,Main_OG!$D$1:$D$766,Main_OG!Z$1:Z$766,"")</f>
        <v>5.39</v>
      </c>
      <c r="AG424" s="48">
        <f>_xlfn.XLOOKUP($F424,Main_OG!$D$1:$D$766,Main_OG!AA$1:AA$766,"")</f>
        <v>3.47</v>
      </c>
      <c r="AH424" s="48">
        <f>_xlfn.XLOOKUP($F424,Main_OG!$D$1:$D$766,Main_OG!AB$1:AB$766,"")</f>
        <v>16.73</v>
      </c>
      <c r="AI424" s="48">
        <f>_xlfn.XLOOKUP($F424,Main_OG!$D$1:$D$766,Main_OG!AC$1:AC$766,"")</f>
        <v>3.3843619636206599</v>
      </c>
      <c r="AJ424" s="48">
        <f>_xlfn.XLOOKUP($F424,Main_OG!$D$1:$D$766,Main_OG!AD$1:AD$766,"")</f>
        <v>0.66963877086385626</v>
      </c>
    </row>
    <row r="425" spans="2:36" x14ac:dyDescent="0.35">
      <c r="B425" s="36" t="s">
        <v>1409</v>
      </c>
      <c r="C425" s="45" t="s">
        <v>781</v>
      </c>
      <c r="D425" s="45" t="s">
        <v>4364</v>
      </c>
      <c r="E425" s="36" t="s">
        <v>1409</v>
      </c>
      <c r="F425" s="36" t="str">
        <f t="shared" si="18"/>
        <v>2016_ME</v>
      </c>
      <c r="G425" s="45">
        <v>2016</v>
      </c>
      <c r="H425" s="45">
        <f>_xlfn.XLOOKUP(J425,Main_OG!$B$1:$B$766,Main_OG!$O$1:$O$766,"")</f>
        <v>1</v>
      </c>
      <c r="I425" s="45">
        <f>_xlfn.XLOOKUP(F425,Main_OG!$D$1:$D$766,Main_OG!$J$1:$J$766,"")</f>
        <v>1</v>
      </c>
      <c r="J425" s="45" t="s">
        <v>781</v>
      </c>
      <c r="K425" s="45" t="str">
        <f t="shared" si="19"/>
        <v>Central Maine Power Co_ME</v>
      </c>
      <c r="L425" s="45" t="str">
        <f t="shared" si="20"/>
        <v>Central Maine Power Co_ME</v>
      </c>
      <c r="M425" s="45" t="s">
        <v>1420</v>
      </c>
      <c r="N425" s="45">
        <v>0</v>
      </c>
      <c r="O425" s="45">
        <v>44115</v>
      </c>
      <c r="P425" s="45">
        <v>1679</v>
      </c>
      <c r="Q425" s="45">
        <v>434783</v>
      </c>
      <c r="R425" s="45">
        <v>0</v>
      </c>
      <c r="S425" s="45">
        <v>1058593</v>
      </c>
      <c r="T425" s="45">
        <v>117487</v>
      </c>
      <c r="U425" s="45">
        <v>2877173</v>
      </c>
      <c r="V425" s="45">
        <v>0</v>
      </c>
      <c r="W425" s="45">
        <v>11.489599999999999</v>
      </c>
      <c r="X425" s="45">
        <v>8.6116761999999998</v>
      </c>
      <c r="Y425" s="45">
        <v>14.622934000000001</v>
      </c>
      <c r="Z425" s="46">
        <v>62037.1</v>
      </c>
      <c r="AA425" s="46">
        <v>46562.234491289062</v>
      </c>
      <c r="AB425" s="47">
        <f>_xlfn.XLOOKUP($F425,Main_OG!$D$1:$D$766,Main_OG!AJ$1:AJ$766,"")</f>
        <v>32738</v>
      </c>
      <c r="AC425" s="47">
        <f>_xlfn.XLOOKUP($F425,Main_OG!$D$1:$D$766,Main_OG!AK$1:AK$766,"")</f>
        <v>453446</v>
      </c>
      <c r="AD425" s="47">
        <f>_xlfn.XLOOKUP($F425,Main_OG!$D$1:$D$766,Main_OG!AL$1:AL$766,"")</f>
        <v>47789256</v>
      </c>
      <c r="AE425" s="47">
        <f>_xlfn.XLOOKUP($F425,Main_OG!$D$1:$D$766,Main_OG!AM$1:AM$766,"")</f>
        <v>0</v>
      </c>
      <c r="AF425" s="48">
        <f>_xlfn.XLOOKUP($F425,Main_OG!$D$1:$D$766,Main_OG!Z$1:Z$766,"")</f>
        <v>0</v>
      </c>
      <c r="AG425" s="48">
        <f>_xlfn.XLOOKUP($F425,Main_OG!$D$1:$D$766,Main_OG!AA$1:AA$766,"")</f>
        <v>4.07</v>
      </c>
      <c r="AH425" s="48">
        <f>_xlfn.XLOOKUP($F425,Main_OG!$D$1:$D$766,Main_OG!AB$1:AB$766,"")</f>
        <v>11.309272049594229</v>
      </c>
      <c r="AI425" s="48">
        <f>_xlfn.XLOOKUP($F425,Main_OG!$D$1:$D$766,Main_OG!AC$1:AC$766,"")</f>
        <v>3.22</v>
      </c>
      <c r="AJ425" s="48">
        <f>_xlfn.XLOOKUP($F425,Main_OG!$D$1:$D$766,Main_OG!AD$1:AD$766,"")</f>
        <v>0.65636700530415037</v>
      </c>
    </row>
    <row r="426" spans="2:36" x14ac:dyDescent="0.35">
      <c r="B426" s="36" t="s">
        <v>1409</v>
      </c>
      <c r="C426" s="45" t="s">
        <v>781</v>
      </c>
      <c r="D426" s="45" t="s">
        <v>4364</v>
      </c>
      <c r="E426" s="36" t="s">
        <v>1409</v>
      </c>
      <c r="F426" s="36" t="str">
        <f t="shared" si="18"/>
        <v>2017_ME</v>
      </c>
      <c r="G426" s="45">
        <v>2017</v>
      </c>
      <c r="H426" s="45">
        <f>_xlfn.XLOOKUP(J426,Main_OG!$B$1:$B$766,Main_OG!$O$1:$O$766,"")</f>
        <v>1</v>
      </c>
      <c r="I426" s="45">
        <f>_xlfn.XLOOKUP(F426,Main_OG!$D$1:$D$766,Main_OG!$J$1:$J$766,"")</f>
        <v>1</v>
      </c>
      <c r="J426" s="45" t="s">
        <v>781</v>
      </c>
      <c r="K426" s="45" t="str">
        <f t="shared" si="19"/>
        <v>Central Maine Power Co_ME</v>
      </c>
      <c r="L426" s="45" t="str">
        <f t="shared" si="20"/>
        <v>Central Maine Power Co_ME</v>
      </c>
      <c r="M426" s="45" t="s">
        <v>1421</v>
      </c>
      <c r="N426" s="45">
        <v>0</v>
      </c>
      <c r="O426" s="45">
        <v>46783</v>
      </c>
      <c r="P426" s="45">
        <v>1821</v>
      </c>
      <c r="Q426" s="45">
        <v>454387</v>
      </c>
      <c r="R426" s="45">
        <v>0</v>
      </c>
      <c r="S426" s="45">
        <v>1215361</v>
      </c>
      <c r="T426" s="45">
        <v>103343</v>
      </c>
      <c r="U426" s="45">
        <v>3018478</v>
      </c>
      <c r="V426" s="45">
        <v>0</v>
      </c>
      <c r="W426" s="45">
        <v>11.494478000000001</v>
      </c>
      <c r="X426" s="45">
        <v>9.1984943000000001</v>
      </c>
      <c r="Y426" s="45">
        <v>15.084688</v>
      </c>
      <c r="Z426" s="46">
        <v>63000.6</v>
      </c>
      <c r="AA426" s="46">
        <v>47165.210673011199</v>
      </c>
      <c r="AB426" s="47">
        <f>_xlfn.XLOOKUP($F426,Main_OG!$D$1:$D$766,Main_OG!AJ$1:AJ$766,"")</f>
        <v>30982</v>
      </c>
      <c r="AC426" s="47">
        <f>_xlfn.XLOOKUP($F426,Main_OG!$D$1:$D$766,Main_OG!AK$1:AK$766,"")</f>
        <v>543134</v>
      </c>
      <c r="AD426" s="47">
        <f>_xlfn.XLOOKUP($F426,Main_OG!$D$1:$D$766,Main_OG!AL$1:AL$766,"")</f>
        <v>30493058</v>
      </c>
      <c r="AE426" s="47">
        <f>_xlfn.XLOOKUP($F426,Main_OG!$D$1:$D$766,Main_OG!AM$1:AM$766,"")</f>
        <v>0</v>
      </c>
      <c r="AF426" s="48">
        <f>_xlfn.XLOOKUP($F426,Main_OG!$D$1:$D$766,Main_OG!Z$1:Z$766,"")</f>
        <v>4.66</v>
      </c>
      <c r="AG426" s="48">
        <f>_xlfn.XLOOKUP($F426,Main_OG!$D$1:$D$766,Main_OG!AA$1:AA$766,"")</f>
        <v>2.1875855044172008</v>
      </c>
      <c r="AH426" s="48">
        <f>_xlfn.XLOOKUP($F426,Main_OG!$D$1:$D$766,Main_OG!AB$1:AB$766,"")</f>
        <v>14.05</v>
      </c>
      <c r="AI426" s="48">
        <f>_xlfn.XLOOKUP($F426,Main_OG!$D$1:$D$766,Main_OG!AC$1:AC$766,"")</f>
        <v>3.68</v>
      </c>
      <c r="AJ426" s="48">
        <f>_xlfn.XLOOKUP($F426,Main_OG!$D$1:$D$766,Main_OG!AD$1:AD$766,"")</f>
        <v>0.62802788237371954</v>
      </c>
    </row>
    <row r="427" spans="2:36" x14ac:dyDescent="0.35">
      <c r="B427" s="36" t="s">
        <v>1409</v>
      </c>
      <c r="C427" s="45" t="s">
        <v>781</v>
      </c>
      <c r="D427" s="45" t="s">
        <v>4364</v>
      </c>
      <c r="E427" s="36" t="s">
        <v>1409</v>
      </c>
      <c r="F427" s="36" t="str">
        <f t="shared" si="18"/>
        <v>2018_ME</v>
      </c>
      <c r="G427" s="45">
        <v>2018</v>
      </c>
      <c r="H427" s="45">
        <f>_xlfn.XLOOKUP(J427,Main_OG!$B$1:$B$766,Main_OG!$O$1:$O$766,"")</f>
        <v>1</v>
      </c>
      <c r="I427" s="45">
        <f>_xlfn.XLOOKUP(F427,Main_OG!$D$1:$D$766,Main_OG!$J$1:$J$766,"")</f>
        <v>1</v>
      </c>
      <c r="J427" s="45" t="s">
        <v>781</v>
      </c>
      <c r="K427" s="45" t="str">
        <f t="shared" si="19"/>
        <v>Central Maine Power Co_ME</v>
      </c>
      <c r="L427" s="45" t="str">
        <f t="shared" si="20"/>
        <v>Central Maine Power Co_ME</v>
      </c>
      <c r="M427" s="45" t="s">
        <v>1422</v>
      </c>
      <c r="N427" s="45">
        <v>0</v>
      </c>
      <c r="O427" s="45">
        <v>45356</v>
      </c>
      <c r="P427" s="45">
        <v>1820</v>
      </c>
      <c r="Q427" s="45">
        <v>468410</v>
      </c>
      <c r="R427" s="45">
        <v>0</v>
      </c>
      <c r="S427" s="45">
        <v>1340018</v>
      </c>
      <c r="T427" s="45">
        <v>110148</v>
      </c>
      <c r="U427" s="45">
        <v>3274839</v>
      </c>
      <c r="V427" s="45">
        <v>0</v>
      </c>
      <c r="W427" s="45">
        <v>13.933559000000001</v>
      </c>
      <c r="X427" s="45">
        <v>14.922559</v>
      </c>
      <c r="Y427" s="45">
        <v>16.160681</v>
      </c>
      <c r="Z427" s="46">
        <v>64806.3</v>
      </c>
      <c r="AA427" s="46">
        <v>48358.471573131719</v>
      </c>
      <c r="AB427" s="47">
        <f>_xlfn.XLOOKUP($F427,Main_OG!$D$1:$D$766,Main_OG!AJ$1:AJ$766,"")</f>
        <v>32558</v>
      </c>
      <c r="AC427" s="47">
        <f>_xlfn.XLOOKUP($F427,Main_OG!$D$1:$D$766,Main_OG!AK$1:AK$766,"")</f>
        <v>634748</v>
      </c>
      <c r="AD427" s="47">
        <f>_xlfn.XLOOKUP($F427,Main_OG!$D$1:$D$766,Main_OG!AL$1:AL$766,"")</f>
        <v>31717018</v>
      </c>
      <c r="AE427" s="47">
        <f>_xlfn.XLOOKUP($F427,Main_OG!$D$1:$D$766,Main_OG!AM$1:AM$766,"")</f>
        <v>0</v>
      </c>
      <c r="AF427" s="48">
        <f>_xlfn.XLOOKUP($F427,Main_OG!$D$1:$D$766,Main_OG!Z$1:Z$766,"")</f>
        <v>5.3</v>
      </c>
      <c r="AG427" s="48">
        <f>_xlfn.XLOOKUP($F427,Main_OG!$D$1:$D$766,Main_OG!AA$1:AA$766,"")</f>
        <v>3.87</v>
      </c>
      <c r="AH427" s="48">
        <f>_xlfn.XLOOKUP($F427,Main_OG!$D$1:$D$766,Main_OG!AB$1:AB$766,"")</f>
        <v>15.87</v>
      </c>
      <c r="AI427" s="48">
        <f>_xlfn.XLOOKUP($F427,Main_OG!$D$1:$D$766,Main_OG!AC$1:AC$766,"")</f>
        <v>4.67</v>
      </c>
      <c r="AJ427" s="48">
        <f>_xlfn.XLOOKUP($F427,Main_OG!$D$1:$D$766,Main_OG!AD$1:AD$766,"")</f>
        <v>0.62810595158289428</v>
      </c>
    </row>
    <row r="428" spans="2:36" x14ac:dyDescent="0.35">
      <c r="B428" s="36" t="s">
        <v>1409</v>
      </c>
      <c r="C428" s="45" t="s">
        <v>781</v>
      </c>
      <c r="D428" s="45" t="s">
        <v>4364</v>
      </c>
      <c r="E428" s="36" t="s">
        <v>1409</v>
      </c>
      <c r="F428" s="36" t="str">
        <f t="shared" si="18"/>
        <v>2019_ME</v>
      </c>
      <c r="G428" s="45">
        <v>2019</v>
      </c>
      <c r="H428" s="45">
        <f>_xlfn.XLOOKUP(J428,Main_OG!$B$1:$B$766,Main_OG!$O$1:$O$766,"")</f>
        <v>1</v>
      </c>
      <c r="I428" s="45">
        <f>_xlfn.XLOOKUP(F428,Main_OG!$D$1:$D$766,Main_OG!$J$1:$J$766,"")</f>
        <v>1</v>
      </c>
      <c r="J428" s="45" t="s">
        <v>781</v>
      </c>
      <c r="K428" s="45" t="str">
        <f t="shared" si="19"/>
        <v>Central Maine Power Co_ME</v>
      </c>
      <c r="L428" s="45" t="str">
        <f t="shared" si="20"/>
        <v>Central Maine Power Co_ME</v>
      </c>
      <c r="M428" s="45" t="s">
        <v>1423</v>
      </c>
      <c r="N428" s="45">
        <v>0</v>
      </c>
      <c r="O428" s="45">
        <v>47340</v>
      </c>
      <c r="P428" s="45">
        <v>1635</v>
      </c>
      <c r="Q428" s="45">
        <v>484082</v>
      </c>
      <c r="R428" s="45">
        <v>0</v>
      </c>
      <c r="S428" s="45">
        <v>1253378</v>
      </c>
      <c r="T428" s="45">
        <v>108513</v>
      </c>
      <c r="U428" s="45">
        <v>3300764</v>
      </c>
      <c r="V428" s="45">
        <v>0</v>
      </c>
      <c r="W428" s="45">
        <v>15.005345999999999</v>
      </c>
      <c r="X428" s="45">
        <v>15.349405000000001</v>
      </c>
      <c r="Y428" s="45">
        <v>17.321459999999998</v>
      </c>
      <c r="Z428" s="46">
        <v>66351.199999999997</v>
      </c>
      <c r="AA428" s="46">
        <v>49303.52140410323</v>
      </c>
      <c r="AB428" s="47">
        <f>_xlfn.XLOOKUP($F428,Main_OG!$D$1:$D$766,Main_OG!AJ$1:AJ$766,"")</f>
        <v>33556</v>
      </c>
      <c r="AC428" s="47">
        <f>_xlfn.XLOOKUP($F428,Main_OG!$D$1:$D$766,Main_OG!AK$1:AK$766,"")</f>
        <v>106734</v>
      </c>
      <c r="AD428" s="47">
        <f>_xlfn.XLOOKUP($F428,Main_OG!$D$1:$D$766,Main_OG!AL$1:AL$766,"")</f>
        <v>23459502</v>
      </c>
      <c r="AE428" s="47">
        <f>_xlfn.XLOOKUP($F428,Main_OG!$D$1:$D$766,Main_OG!AM$1:AM$766,"")</f>
        <v>0</v>
      </c>
      <c r="AF428" s="48">
        <f>_xlfn.XLOOKUP($F428,Main_OG!$D$1:$D$766,Main_OG!Z$1:Z$766,"")</f>
        <v>4.95</v>
      </c>
      <c r="AG428" s="48">
        <f>_xlfn.XLOOKUP($F428,Main_OG!$D$1:$D$766,Main_OG!AA$1:AA$766,"")</f>
        <v>3.35</v>
      </c>
      <c r="AH428" s="48">
        <f>_xlfn.XLOOKUP($F428,Main_OG!$D$1:$D$766,Main_OG!AB$1:AB$766,"")</f>
        <v>16.155101142605361</v>
      </c>
      <c r="AI428" s="48">
        <f>_xlfn.XLOOKUP($F428,Main_OG!$D$1:$D$766,Main_OG!AC$1:AC$766,"")</f>
        <v>3.3292283805067271</v>
      </c>
      <c r="AJ428" s="48">
        <f>_xlfn.XLOOKUP($F428,Main_OG!$D$1:$D$766,Main_OG!AD$1:AD$766,"")</f>
        <v>0.60296766622862785</v>
      </c>
    </row>
    <row r="429" spans="2:36" x14ac:dyDescent="0.35">
      <c r="B429" s="36" t="s">
        <v>1409</v>
      </c>
      <c r="C429" s="45" t="s">
        <v>781</v>
      </c>
      <c r="D429" s="45" t="s">
        <v>4364</v>
      </c>
      <c r="E429" s="36" t="s">
        <v>1409</v>
      </c>
      <c r="F429" s="36" t="str">
        <f t="shared" si="18"/>
        <v>2020_ME</v>
      </c>
      <c r="G429" s="45">
        <v>2020</v>
      </c>
      <c r="H429" s="45">
        <f>_xlfn.XLOOKUP(J429,Main_OG!$B$1:$B$766,Main_OG!$O$1:$O$766,"")</f>
        <v>1</v>
      </c>
      <c r="I429" s="45">
        <f>_xlfn.XLOOKUP(F429,Main_OG!$D$1:$D$766,Main_OG!$J$1:$J$766,"")</f>
        <v>1</v>
      </c>
      <c r="J429" s="45" t="s">
        <v>781</v>
      </c>
      <c r="K429" s="45" t="str">
        <f t="shared" si="19"/>
        <v>Central Maine Power Co_ME</v>
      </c>
      <c r="L429" s="45" t="str">
        <f t="shared" si="20"/>
        <v>Central Maine Power Co_ME</v>
      </c>
      <c r="M429" s="45" t="s">
        <v>1424</v>
      </c>
      <c r="N429" s="45">
        <v>0</v>
      </c>
      <c r="O429" s="45">
        <v>48251</v>
      </c>
      <c r="P429" s="45">
        <v>1432</v>
      </c>
      <c r="Q429" s="45">
        <v>0</v>
      </c>
      <c r="R429" s="45">
        <v>0</v>
      </c>
      <c r="S429" s="45">
        <v>1122468</v>
      </c>
      <c r="T429" s="45">
        <v>92530</v>
      </c>
      <c r="U429" s="45">
        <v>0</v>
      </c>
      <c r="V429" s="45">
        <v>0</v>
      </c>
      <c r="W429" s="45">
        <v>13.795137</v>
      </c>
      <c r="X429" s="45">
        <v>13.747973999999999</v>
      </c>
      <c r="Y429" s="45">
        <v>0</v>
      </c>
      <c r="Z429" s="46">
        <v>67420.600000000006</v>
      </c>
      <c r="AA429" s="46">
        <v>49954.247295774381</v>
      </c>
      <c r="AB429" s="47">
        <f>_xlfn.XLOOKUP($F429,Main_OG!$D$1:$D$766,Main_OG!AJ$1:AJ$766,"")</f>
        <v>27588</v>
      </c>
      <c r="AC429" s="47">
        <f>_xlfn.XLOOKUP($F429,Main_OG!$D$1:$D$766,Main_OG!AK$1:AK$766,"")</f>
        <v>121500</v>
      </c>
      <c r="AD429" s="47">
        <f>_xlfn.XLOOKUP($F429,Main_OG!$D$1:$D$766,Main_OG!AL$1:AL$766,"")</f>
        <v>24608858</v>
      </c>
      <c r="AE429" s="47">
        <f>_xlfn.XLOOKUP($F429,Main_OG!$D$1:$D$766,Main_OG!AM$1:AM$766,"")</f>
        <v>0</v>
      </c>
      <c r="AF429" s="48">
        <f>_xlfn.XLOOKUP($F429,Main_OG!$D$1:$D$766,Main_OG!Z$1:Z$766,"")</f>
        <v>0</v>
      </c>
      <c r="AG429" s="48">
        <f>_xlfn.XLOOKUP($F429,Main_OG!$D$1:$D$766,Main_OG!AA$1:AA$766,"")</f>
        <v>3.11</v>
      </c>
      <c r="AH429" s="48">
        <f>_xlfn.XLOOKUP($F429,Main_OG!$D$1:$D$766,Main_OG!AB$1:AB$766,"")</f>
        <v>9.58</v>
      </c>
      <c r="AI429" s="48">
        <f>_xlfn.XLOOKUP($F429,Main_OG!$D$1:$D$766,Main_OG!AC$1:AC$766,"")</f>
        <v>3.22</v>
      </c>
      <c r="AJ429" s="48">
        <f>_xlfn.XLOOKUP($F429,Main_OG!$D$1:$D$766,Main_OG!AD$1:AD$766,"")</f>
        <v>0.5848556097000881</v>
      </c>
    </row>
    <row r="430" spans="2:36" x14ac:dyDescent="0.35">
      <c r="B430" s="36" t="s">
        <v>1425</v>
      </c>
      <c r="C430" s="45" t="s">
        <v>908</v>
      </c>
      <c r="D430" s="45" t="s">
        <v>4365</v>
      </c>
      <c r="E430" s="36" t="s">
        <v>4492</v>
      </c>
      <c r="F430" s="36" t="str">
        <f t="shared" si="18"/>
        <v>2006_VT</v>
      </c>
      <c r="G430" s="45">
        <v>2006</v>
      </c>
      <c r="H430" s="45">
        <f>_xlfn.XLOOKUP(J430,Main_OG!$B$1:$B$766,Main_OG!$O$1:$O$766,"")</f>
        <v>1</v>
      </c>
      <c r="I430" s="45">
        <f>_xlfn.XLOOKUP(F430,Main_OG!$D$1:$D$766,Main_OG!$J$1:$J$766,"")</f>
        <v>0</v>
      </c>
      <c r="J430" s="45" t="s">
        <v>908</v>
      </c>
      <c r="K430" s="45" t="str">
        <f t="shared" si="19"/>
        <v>Central Vermont Pub Serv Corp_VT</v>
      </c>
      <c r="L430" s="45" t="str">
        <f t="shared" si="20"/>
        <v>Central Vermont Public Service Corp_VT</v>
      </c>
      <c r="M430" s="45" t="s">
        <v>1426</v>
      </c>
      <c r="N430" s="45">
        <v>0</v>
      </c>
      <c r="O430" s="45">
        <v>22006</v>
      </c>
      <c r="P430" s="45">
        <v>35</v>
      </c>
      <c r="Q430" s="45">
        <v>134568</v>
      </c>
      <c r="R430" s="45">
        <v>0</v>
      </c>
      <c r="S430" s="45">
        <v>105200</v>
      </c>
      <c r="T430" s="45">
        <v>35052</v>
      </c>
      <c r="U430" s="45">
        <v>124520</v>
      </c>
      <c r="V430" s="45">
        <v>0</v>
      </c>
      <c r="W430" s="45">
        <v>11.75863063369183</v>
      </c>
      <c r="X430" s="45">
        <v>8.1450361103107252</v>
      </c>
      <c r="Y430" s="45">
        <v>12.97821469293994</v>
      </c>
      <c r="Z430" s="46">
        <v>29420.9</v>
      </c>
      <c r="AA430" s="46">
        <v>47232.74660775865</v>
      </c>
      <c r="AB430" s="47">
        <f>_xlfn.XLOOKUP($F430,Main_OG!$D$1:$D$766,Main_OG!AJ$1:AJ$766,"")</f>
        <v>0</v>
      </c>
      <c r="AC430" s="47">
        <f>_xlfn.XLOOKUP($F430,Main_OG!$D$1:$D$766,Main_OG!AK$1:AK$766,"")</f>
        <v>40726.14</v>
      </c>
      <c r="AD430" s="47">
        <f>_xlfn.XLOOKUP($F430,Main_OG!$D$1:$D$766,Main_OG!AL$1:AL$766,"")</f>
        <v>61104</v>
      </c>
      <c r="AE430" s="47">
        <f>_xlfn.XLOOKUP($F430,Main_OG!$D$1:$D$766,Main_OG!AM$1:AM$766,"")</f>
        <v>5106523</v>
      </c>
      <c r="AF430" s="48">
        <f>_xlfn.XLOOKUP($F430,Main_OG!$D$1:$D$766,Main_OG!Z$1:Z$766,"")</f>
        <v>0</v>
      </c>
      <c r="AG430" s="48">
        <f>_xlfn.XLOOKUP($F430,Main_OG!$D$1:$D$766,Main_OG!AA$1:AA$766,"")</f>
        <v>2.2465548173415608</v>
      </c>
      <c r="AH430" s="48">
        <f>_xlfn.XLOOKUP($F430,Main_OG!$D$1:$D$766,Main_OG!AB$1:AB$766,"")</f>
        <v>14.13114039693003</v>
      </c>
      <c r="AI430" s="48">
        <f>_xlfn.XLOOKUP($F430,Main_OG!$D$1:$D$766,Main_OG!AC$1:AC$766,"")</f>
        <v>7.1610124069250478</v>
      </c>
      <c r="AJ430" s="48">
        <f>_xlfn.XLOOKUP($F430,Main_OG!$D$1:$D$766,Main_OG!AD$1:AD$766,"")</f>
        <v>0.4704061490499184</v>
      </c>
    </row>
    <row r="431" spans="2:36" x14ac:dyDescent="0.35">
      <c r="B431" s="36" t="s">
        <v>1425</v>
      </c>
      <c r="C431" s="45" t="s">
        <v>908</v>
      </c>
      <c r="D431" s="45" t="s">
        <v>4365</v>
      </c>
      <c r="E431" s="36" t="s">
        <v>4492</v>
      </c>
      <c r="F431" s="36" t="str">
        <f t="shared" si="18"/>
        <v>2007_VT</v>
      </c>
      <c r="G431" s="45">
        <v>2007</v>
      </c>
      <c r="H431" s="45">
        <f>_xlfn.XLOOKUP(J431,Main_OG!$B$1:$B$766,Main_OG!$O$1:$O$766,"")</f>
        <v>1</v>
      </c>
      <c r="I431" s="45">
        <f>_xlfn.XLOOKUP(F431,Main_OG!$D$1:$D$766,Main_OG!$J$1:$J$766,"")</f>
        <v>0</v>
      </c>
      <c r="J431" s="45" t="s">
        <v>908</v>
      </c>
      <c r="K431" s="45" t="str">
        <f t="shared" si="19"/>
        <v>Central Vermont Pub Serv Corp_VT</v>
      </c>
      <c r="L431" s="45" t="str">
        <f t="shared" si="20"/>
        <v>Central Vermont Public Service Corp_VT</v>
      </c>
      <c r="M431" s="45" t="s">
        <v>1427</v>
      </c>
      <c r="N431" s="45">
        <v>0</v>
      </c>
      <c r="O431" s="45">
        <v>22281</v>
      </c>
      <c r="P431" s="45">
        <v>37</v>
      </c>
      <c r="Q431" s="45">
        <v>135591</v>
      </c>
      <c r="R431" s="45">
        <v>0</v>
      </c>
      <c r="S431" s="45">
        <v>109396</v>
      </c>
      <c r="T431" s="45">
        <v>36064</v>
      </c>
      <c r="U431" s="45">
        <v>136359</v>
      </c>
      <c r="V431" s="45">
        <v>0</v>
      </c>
      <c r="W431" s="45">
        <v>12.26</v>
      </c>
      <c r="X431" s="45">
        <v>8.48</v>
      </c>
      <c r="Y431" s="45">
        <v>13.59</v>
      </c>
      <c r="Z431" s="46">
        <v>29296.6</v>
      </c>
      <c r="AA431" s="46">
        <v>46988.761485915369</v>
      </c>
      <c r="AB431" s="47">
        <f>_xlfn.XLOOKUP($F431,Main_OG!$D$1:$D$766,Main_OG!AJ$1:AJ$766,"")</f>
        <v>0</v>
      </c>
      <c r="AC431" s="47">
        <f>_xlfn.XLOOKUP($F431,Main_OG!$D$1:$D$766,Main_OG!AK$1:AK$766,"")</f>
        <v>41076</v>
      </c>
      <c r="AD431" s="47">
        <f>_xlfn.XLOOKUP($F431,Main_OG!$D$1:$D$766,Main_OG!AL$1:AL$766,"")</f>
        <v>51894</v>
      </c>
      <c r="AE431" s="47">
        <f>_xlfn.XLOOKUP($F431,Main_OG!$D$1:$D$766,Main_OG!AM$1:AM$766,"")</f>
        <v>4703728</v>
      </c>
      <c r="AF431" s="48">
        <f>_xlfn.XLOOKUP($F431,Main_OG!$D$1:$D$766,Main_OG!Z$1:Z$766,"")</f>
        <v>0</v>
      </c>
      <c r="AG431" s="48">
        <f>_xlfn.XLOOKUP($F431,Main_OG!$D$1:$D$766,Main_OG!AA$1:AA$766,"")</f>
        <v>2.2465548173415608</v>
      </c>
      <c r="AH431" s="48">
        <f>_xlfn.XLOOKUP($F431,Main_OG!$D$1:$D$766,Main_OG!AB$1:AB$766,"")</f>
        <v>15.097711394063451</v>
      </c>
      <c r="AI431" s="48">
        <f>_xlfn.XLOOKUP($F431,Main_OG!$D$1:$D$766,Main_OG!AC$1:AC$766,"")</f>
        <v>7.3815467393807772</v>
      </c>
      <c r="AJ431" s="48">
        <f>_xlfn.XLOOKUP($F431,Main_OG!$D$1:$D$766,Main_OG!AD$1:AD$766,"")</f>
        <v>0.58103021845052572</v>
      </c>
    </row>
    <row r="432" spans="2:36" x14ac:dyDescent="0.35">
      <c r="B432" s="36" t="s">
        <v>1425</v>
      </c>
      <c r="C432" s="45" t="s">
        <v>908</v>
      </c>
      <c r="D432" s="45" t="s">
        <v>4365</v>
      </c>
      <c r="E432" s="36" t="s">
        <v>4492</v>
      </c>
      <c r="F432" s="36" t="str">
        <f t="shared" si="18"/>
        <v>2008_VT</v>
      </c>
      <c r="G432" s="45">
        <v>2008</v>
      </c>
      <c r="H432" s="45">
        <f>_xlfn.XLOOKUP(J432,Main_OG!$B$1:$B$766,Main_OG!$O$1:$O$766,"")</f>
        <v>1</v>
      </c>
      <c r="I432" s="45">
        <f>_xlfn.XLOOKUP(F432,Main_OG!$D$1:$D$766,Main_OG!$J$1:$J$766,"")</f>
        <v>0</v>
      </c>
      <c r="J432" s="45" t="s">
        <v>908</v>
      </c>
      <c r="K432" s="45" t="str">
        <f t="shared" si="19"/>
        <v>Central Vermont Pub Serv Corp_VT</v>
      </c>
      <c r="L432" s="45" t="str">
        <f t="shared" si="20"/>
        <v>Central Vermont Public Service Corp_VT</v>
      </c>
      <c r="M432" s="45" t="s">
        <v>1428</v>
      </c>
      <c r="N432" s="45">
        <v>0</v>
      </c>
      <c r="O432" s="45">
        <v>22575</v>
      </c>
      <c r="P432" s="45">
        <v>34</v>
      </c>
      <c r="Q432" s="45">
        <v>135613</v>
      </c>
      <c r="R432" s="45">
        <v>0</v>
      </c>
      <c r="S432" s="45">
        <v>879504</v>
      </c>
      <c r="T432" s="45">
        <v>396741</v>
      </c>
      <c r="U432" s="45">
        <v>982966</v>
      </c>
      <c r="V432" s="45">
        <v>0</v>
      </c>
      <c r="W432" s="45">
        <v>12.52</v>
      </c>
      <c r="X432" s="45">
        <v>8.7899999999999991</v>
      </c>
      <c r="Y432" s="45">
        <v>14.05</v>
      </c>
      <c r="Z432" s="46">
        <v>30168.6</v>
      </c>
      <c r="AA432" s="46">
        <v>48335.418832942669</v>
      </c>
      <c r="AB432" s="47">
        <f>_xlfn.XLOOKUP($F432,Main_OG!$D$1:$D$766,Main_OG!AJ$1:AJ$766,"")</f>
        <v>0</v>
      </c>
      <c r="AC432" s="47">
        <f>_xlfn.XLOOKUP($F432,Main_OG!$D$1:$D$766,Main_OG!AK$1:AK$766,"")</f>
        <v>23934</v>
      </c>
      <c r="AD432" s="47">
        <f>_xlfn.XLOOKUP($F432,Main_OG!$D$1:$D$766,Main_OG!AL$1:AL$766,"")</f>
        <v>75810</v>
      </c>
      <c r="AE432" s="47">
        <f>_xlfn.XLOOKUP($F432,Main_OG!$D$1:$D$766,Main_OG!AM$1:AM$766,"")</f>
        <v>4895053</v>
      </c>
      <c r="AF432" s="48">
        <f>_xlfn.XLOOKUP($F432,Main_OG!$D$1:$D$766,Main_OG!Z$1:Z$766,"")</f>
        <v>0</v>
      </c>
      <c r="AG432" s="48">
        <f>_xlfn.XLOOKUP($F432,Main_OG!$D$1:$D$766,Main_OG!AA$1:AA$766,"")</f>
        <v>2.2204719344600159</v>
      </c>
      <c r="AH432" s="48">
        <f>_xlfn.XLOOKUP($F432,Main_OG!$D$1:$D$766,Main_OG!AB$1:AB$766,"")</f>
        <v>19.619187803472759</v>
      </c>
      <c r="AI432" s="48">
        <f>_xlfn.XLOOKUP($F432,Main_OG!$D$1:$D$766,Main_OG!AC$1:AC$766,"")</f>
        <v>9.1182546074696553</v>
      </c>
      <c r="AJ432" s="48">
        <f>_xlfn.XLOOKUP($F432,Main_OG!$D$1:$D$766,Main_OG!AD$1:AD$766,"")</f>
        <v>0.68330088246943577</v>
      </c>
    </row>
    <row r="433" spans="2:36" x14ac:dyDescent="0.35">
      <c r="B433" s="36" t="s">
        <v>1425</v>
      </c>
      <c r="C433" s="45" t="s">
        <v>908</v>
      </c>
      <c r="D433" s="45" t="s">
        <v>4365</v>
      </c>
      <c r="E433" s="36" t="s">
        <v>4492</v>
      </c>
      <c r="F433" s="36" t="str">
        <f t="shared" si="18"/>
        <v>2009_VT</v>
      </c>
      <c r="G433" s="45">
        <v>2009</v>
      </c>
      <c r="H433" s="45">
        <f>_xlfn.XLOOKUP(J433,Main_OG!$B$1:$B$766,Main_OG!$O$1:$O$766,"")</f>
        <v>1</v>
      </c>
      <c r="I433" s="45">
        <f>_xlfn.XLOOKUP(F433,Main_OG!$D$1:$D$766,Main_OG!$J$1:$J$766,"")</f>
        <v>0</v>
      </c>
      <c r="J433" s="45" t="s">
        <v>908</v>
      </c>
      <c r="K433" s="45" t="str">
        <f t="shared" si="19"/>
        <v>Central Vermont Pub Serv Corp_VT</v>
      </c>
      <c r="L433" s="45" t="str">
        <f t="shared" si="20"/>
        <v>Central Vermont Public Service Corp_VT</v>
      </c>
      <c r="M433" s="45" t="s">
        <v>1429</v>
      </c>
      <c r="N433" s="45">
        <v>0</v>
      </c>
      <c r="O433" s="45">
        <v>22652</v>
      </c>
      <c r="P433" s="45">
        <v>35</v>
      </c>
      <c r="Q433" s="45">
        <v>135981</v>
      </c>
      <c r="R433" s="45">
        <v>0</v>
      </c>
      <c r="S433" s="45">
        <v>831408</v>
      </c>
      <c r="T433" s="45">
        <v>364516</v>
      </c>
      <c r="U433" s="45">
        <v>981838</v>
      </c>
      <c r="V433" s="45">
        <v>0</v>
      </c>
      <c r="W433" s="45">
        <v>12.74</v>
      </c>
      <c r="X433" s="45">
        <v>8.94</v>
      </c>
      <c r="Y433" s="45">
        <v>14.16</v>
      </c>
      <c r="Z433" s="46">
        <v>29565.7</v>
      </c>
      <c r="AA433" s="46">
        <v>47318.974995878794</v>
      </c>
      <c r="AB433" s="47">
        <f>_xlfn.XLOOKUP($F433,Main_OG!$D$1:$D$766,Main_OG!AJ$1:AJ$766,"")</f>
        <v>0</v>
      </c>
      <c r="AC433" s="47">
        <f>_xlfn.XLOOKUP($F433,Main_OG!$D$1:$D$766,Main_OG!AK$1:AK$766,"")</f>
        <v>14910</v>
      </c>
      <c r="AD433" s="47">
        <f>_xlfn.XLOOKUP($F433,Main_OG!$D$1:$D$766,Main_OG!AL$1:AL$766,"")</f>
        <v>127600</v>
      </c>
      <c r="AE433" s="47">
        <f>_xlfn.XLOOKUP($F433,Main_OG!$D$1:$D$766,Main_OG!AM$1:AM$766,"")</f>
        <v>5360608</v>
      </c>
      <c r="AF433" s="48">
        <f>_xlfn.XLOOKUP($F433,Main_OG!$D$1:$D$766,Main_OG!Z$1:Z$766,"")</f>
        <v>2.16</v>
      </c>
      <c r="AG433" s="48">
        <f>_xlfn.XLOOKUP($F433,Main_OG!$D$1:$D$766,Main_OG!AA$1:AA$766,"")</f>
        <v>2.2743975091886082</v>
      </c>
      <c r="AH433" s="48">
        <f>_xlfn.XLOOKUP($F433,Main_OG!$D$1:$D$766,Main_OG!AB$1:AB$766,"")</f>
        <v>12.53</v>
      </c>
      <c r="AI433" s="48">
        <f>_xlfn.XLOOKUP($F433,Main_OG!$D$1:$D$766,Main_OG!AC$1:AC$766,"")</f>
        <v>4.5973007921271787</v>
      </c>
      <c r="AJ433" s="48">
        <f>_xlfn.XLOOKUP($F433,Main_OG!$D$1:$D$766,Main_OG!AD$1:AD$766,"")</f>
        <v>0.56999999999999995</v>
      </c>
    </row>
    <row r="434" spans="2:36" x14ac:dyDescent="0.35">
      <c r="B434" s="36" t="s">
        <v>1425</v>
      </c>
      <c r="C434" s="45" t="s">
        <v>908</v>
      </c>
      <c r="D434" s="45" t="s">
        <v>4365</v>
      </c>
      <c r="E434" s="36" t="s">
        <v>4492</v>
      </c>
      <c r="F434" s="36" t="str">
        <f t="shared" si="18"/>
        <v>2010_VT</v>
      </c>
      <c r="G434" s="45">
        <v>2010</v>
      </c>
      <c r="H434" s="45">
        <f>_xlfn.XLOOKUP(J434,Main_OG!$B$1:$B$766,Main_OG!$O$1:$O$766,"")</f>
        <v>1</v>
      </c>
      <c r="I434" s="45">
        <f>_xlfn.XLOOKUP(F434,Main_OG!$D$1:$D$766,Main_OG!$J$1:$J$766,"")</f>
        <v>0</v>
      </c>
      <c r="J434" s="45" t="s">
        <v>908</v>
      </c>
      <c r="K434" s="45" t="str">
        <f t="shared" si="19"/>
        <v>Central Vermont Pub Serv Corp_VT</v>
      </c>
      <c r="L434" s="45" t="str">
        <f t="shared" si="20"/>
        <v>Central Vermont Public Service Corp_VT</v>
      </c>
      <c r="M434" s="45" t="s">
        <v>1430</v>
      </c>
      <c r="N434" s="45">
        <v>0</v>
      </c>
      <c r="O434" s="45">
        <v>22846</v>
      </c>
      <c r="P434" s="45">
        <v>35</v>
      </c>
      <c r="Q434" s="45">
        <v>136457</v>
      </c>
      <c r="R434" s="45">
        <v>0</v>
      </c>
      <c r="S434" s="45">
        <v>849639</v>
      </c>
      <c r="T434" s="45">
        <v>371592</v>
      </c>
      <c r="U434" s="45">
        <v>979922</v>
      </c>
      <c r="V434" s="45">
        <v>0</v>
      </c>
      <c r="W434" s="45">
        <v>13.32</v>
      </c>
      <c r="X434" s="45">
        <v>9.25</v>
      </c>
      <c r="Y434" s="45">
        <v>14.98</v>
      </c>
      <c r="Z434" s="46">
        <v>30890.6</v>
      </c>
      <c r="AA434" s="46">
        <v>49354.994359995268</v>
      </c>
      <c r="AB434" s="47">
        <f>_xlfn.XLOOKUP($F434,Main_OG!$D$1:$D$766,Main_OG!AJ$1:AJ$766,"")</f>
        <v>0</v>
      </c>
      <c r="AC434" s="47">
        <f>_xlfn.XLOOKUP($F434,Main_OG!$D$1:$D$766,Main_OG!AK$1:AK$766,"")</f>
        <v>23888</v>
      </c>
      <c r="AD434" s="47">
        <f>_xlfn.XLOOKUP($F434,Main_OG!$D$1:$D$766,Main_OG!AL$1:AL$766,"")</f>
        <v>110776</v>
      </c>
      <c r="AE434" s="47">
        <f>_xlfn.XLOOKUP($F434,Main_OG!$D$1:$D$766,Main_OG!AM$1:AM$766,"")</f>
        <v>4782473</v>
      </c>
      <c r="AF434" s="48">
        <f>_xlfn.XLOOKUP($F434,Main_OG!$D$1:$D$766,Main_OG!Z$1:Z$766,"")</f>
        <v>2.4700000000000002</v>
      </c>
      <c r="AG434" s="48">
        <f>_xlfn.XLOOKUP($F434,Main_OG!$D$1:$D$766,Main_OG!AA$1:AA$766,"")</f>
        <v>2.2935982820086371</v>
      </c>
      <c r="AH434" s="48">
        <f>_xlfn.XLOOKUP($F434,Main_OG!$D$1:$D$766,Main_OG!AB$1:AB$766,"")</f>
        <v>16.46</v>
      </c>
      <c r="AI434" s="48">
        <f>_xlfn.XLOOKUP($F434,Main_OG!$D$1:$D$766,Main_OG!AC$1:AC$766,"")</f>
        <v>4.9924248044436963</v>
      </c>
      <c r="AJ434" s="48">
        <f>_xlfn.XLOOKUP($F434,Main_OG!$D$1:$D$766,Main_OG!AD$1:AD$766,"")</f>
        <v>0.65</v>
      </c>
    </row>
    <row r="435" spans="2:36" x14ac:dyDescent="0.35">
      <c r="B435" s="36" t="s">
        <v>1425</v>
      </c>
      <c r="C435" s="45" t="s">
        <v>908</v>
      </c>
      <c r="D435" s="45" t="s">
        <v>4365</v>
      </c>
      <c r="E435" s="36" t="s">
        <v>4492</v>
      </c>
      <c r="F435" s="36" t="str">
        <f t="shared" si="18"/>
        <v>2011_VT</v>
      </c>
      <c r="G435" s="45">
        <v>2011</v>
      </c>
      <c r="H435" s="45">
        <f>_xlfn.XLOOKUP(J435,Main_OG!$B$1:$B$766,Main_OG!$O$1:$O$766,"")</f>
        <v>1</v>
      </c>
      <c r="I435" s="45">
        <f>_xlfn.XLOOKUP(F435,Main_OG!$D$1:$D$766,Main_OG!$J$1:$J$766,"")</f>
        <v>0</v>
      </c>
      <c r="J435" s="45" t="s">
        <v>908</v>
      </c>
      <c r="K435" s="45" t="str">
        <f t="shared" si="19"/>
        <v>Central Vermont Pub Serv Corp_VT</v>
      </c>
      <c r="L435" s="45" t="str">
        <f t="shared" si="20"/>
        <v>Central Vermont Public Service Corp_VT</v>
      </c>
      <c r="M435" s="45" t="s">
        <v>1431</v>
      </c>
      <c r="N435" s="45">
        <v>0</v>
      </c>
      <c r="O435" s="45">
        <v>23137</v>
      </c>
      <c r="P435" s="45">
        <v>38</v>
      </c>
      <c r="Q435" s="45">
        <v>137137</v>
      </c>
      <c r="R435" s="45">
        <v>0</v>
      </c>
      <c r="S435" s="45">
        <v>840624</v>
      </c>
      <c r="T435" s="45">
        <v>431990</v>
      </c>
      <c r="U435" s="45">
        <v>978975</v>
      </c>
      <c r="V435" s="45">
        <v>0</v>
      </c>
      <c r="W435" s="45">
        <v>14.14</v>
      </c>
      <c r="X435" s="45">
        <v>9.58</v>
      </c>
      <c r="Y435" s="45">
        <v>15.91</v>
      </c>
      <c r="Z435" s="46">
        <v>31663.599999999999</v>
      </c>
      <c r="AA435" s="46">
        <v>50484.297597086719</v>
      </c>
      <c r="AB435" s="47">
        <f>_xlfn.XLOOKUP($F435,Main_OG!$D$1:$D$766,Main_OG!AJ$1:AJ$766,"")</f>
        <v>0</v>
      </c>
      <c r="AC435" s="47">
        <f>_xlfn.XLOOKUP($F435,Main_OG!$D$1:$D$766,Main_OG!AK$1:AK$766,"")</f>
        <v>91592</v>
      </c>
      <c r="AD435" s="47">
        <f>_xlfn.XLOOKUP($F435,Main_OG!$D$1:$D$766,Main_OG!AL$1:AL$766,"")</f>
        <v>98810</v>
      </c>
      <c r="AE435" s="47">
        <f>_xlfn.XLOOKUP($F435,Main_OG!$D$1:$D$766,Main_OG!AM$1:AM$766,"")</f>
        <v>4907355</v>
      </c>
      <c r="AF435" s="48">
        <f>_xlfn.XLOOKUP($F435,Main_OG!$D$1:$D$766,Main_OG!Z$1:Z$766,"")</f>
        <v>0</v>
      </c>
      <c r="AG435" s="48">
        <f>_xlfn.XLOOKUP($F435,Main_OG!$D$1:$D$766,Main_OG!AA$1:AA$766,"")</f>
        <v>2.3089180475565318</v>
      </c>
      <c r="AH435" s="48">
        <f>_xlfn.XLOOKUP($F435,Main_OG!$D$1:$D$766,Main_OG!AB$1:AB$766,"")</f>
        <v>22.15</v>
      </c>
      <c r="AI435" s="48">
        <f>_xlfn.XLOOKUP($F435,Main_OG!$D$1:$D$766,Main_OG!AC$1:AC$766,"")</f>
        <v>4.6524343752411106</v>
      </c>
      <c r="AJ435" s="48">
        <f>_xlfn.XLOOKUP($F435,Main_OG!$D$1:$D$766,Main_OG!AD$1:AD$766,"")</f>
        <v>0.75949643062398253</v>
      </c>
    </row>
    <row r="436" spans="2:36" x14ac:dyDescent="0.35">
      <c r="B436" s="36" t="s">
        <v>1425</v>
      </c>
      <c r="C436" s="45" t="s">
        <v>908</v>
      </c>
      <c r="D436" s="45" t="s">
        <v>4365</v>
      </c>
      <c r="E436" s="36" t="s">
        <v>4492</v>
      </c>
      <c r="F436" s="36" t="str">
        <f t="shared" si="18"/>
        <v>2012_VT</v>
      </c>
      <c r="G436" s="45">
        <v>2012</v>
      </c>
      <c r="H436" s="45">
        <f>_xlfn.XLOOKUP(J436,Main_OG!$B$1:$B$766,Main_OG!$O$1:$O$766,"")</f>
        <v>1</v>
      </c>
      <c r="I436" s="45">
        <f>_xlfn.XLOOKUP(F436,Main_OG!$D$1:$D$766,Main_OG!$J$1:$J$766,"")</f>
        <v>0</v>
      </c>
      <c r="J436" s="45" t="s">
        <v>908</v>
      </c>
      <c r="K436" s="45" t="str">
        <f t="shared" si="19"/>
        <v>Central Vermont Pub Serv Corp_VT</v>
      </c>
      <c r="L436" s="45" t="str">
        <f t="shared" si="20"/>
        <v>Central Vermont Public Service Corp_VT</v>
      </c>
      <c r="M436" s="45" t="s">
        <v>1432</v>
      </c>
      <c r="N436" s="45">
        <v>0</v>
      </c>
      <c r="O436" s="45">
        <v>17465</v>
      </c>
      <c r="P436" s="45">
        <v>29</v>
      </c>
      <c r="Q436" s="45">
        <v>103188</v>
      </c>
      <c r="R436" s="45">
        <v>0</v>
      </c>
      <c r="S436" s="45">
        <v>624814</v>
      </c>
      <c r="T436" s="45">
        <v>430854</v>
      </c>
      <c r="U436" s="45">
        <v>702432</v>
      </c>
      <c r="V436" s="45">
        <v>0</v>
      </c>
      <c r="W436" s="45">
        <v>14.836734999999999</v>
      </c>
      <c r="X436" s="45">
        <v>9.5603151000000004</v>
      </c>
      <c r="Y436" s="45">
        <v>16.921211</v>
      </c>
      <c r="Z436" s="46">
        <v>31898.1</v>
      </c>
      <c r="AA436" s="46">
        <v>50926.063404330729</v>
      </c>
      <c r="AB436" s="47">
        <f>_xlfn.XLOOKUP($F436,Main_OG!$D$1:$D$766,Main_OG!AJ$1:AJ$766,"")</f>
        <v>0</v>
      </c>
      <c r="AC436" s="47">
        <f>_xlfn.XLOOKUP($F436,Main_OG!$D$1:$D$766,Main_OG!AK$1:AK$766,"")</f>
        <v>43188</v>
      </c>
      <c r="AD436" s="47">
        <f>_xlfn.XLOOKUP($F436,Main_OG!$D$1:$D$766,Main_OG!AL$1:AL$766,"")</f>
        <v>75140</v>
      </c>
      <c r="AE436" s="47">
        <f>_xlfn.XLOOKUP($F436,Main_OG!$D$1:$D$766,Main_OG!AM$1:AM$766,"")</f>
        <v>4989338</v>
      </c>
      <c r="AF436" s="48">
        <f>_xlfn.XLOOKUP($F436,Main_OG!$D$1:$D$766,Main_OG!Z$1:Z$766,"")</f>
        <v>4.4000000000000004</v>
      </c>
      <c r="AG436" s="48">
        <f>_xlfn.XLOOKUP($F436,Main_OG!$D$1:$D$766,Main_OG!AA$1:AA$766,"")</f>
        <v>2.324237813104427</v>
      </c>
      <c r="AH436" s="48">
        <f>_xlfn.XLOOKUP($F436,Main_OG!$D$1:$D$766,Main_OG!AB$1:AB$766,"")</f>
        <v>23.49195884567845</v>
      </c>
      <c r="AI436" s="48">
        <f>_xlfn.XLOOKUP($F436,Main_OG!$D$1:$D$766,Main_OG!AC$1:AC$766,"")</f>
        <v>4.0599999999999996</v>
      </c>
      <c r="AJ436" s="48">
        <f>_xlfn.XLOOKUP($F436,Main_OG!$D$1:$D$766,Main_OG!AD$1:AD$766,"")</f>
        <v>0.75442193202762442</v>
      </c>
    </row>
    <row r="437" spans="2:36" x14ac:dyDescent="0.35">
      <c r="B437" s="36" t="s">
        <v>1433</v>
      </c>
      <c r="C437" s="45" t="s">
        <v>886</v>
      </c>
      <c r="D437" s="45" t="s">
        <v>4366</v>
      </c>
      <c r="E437" s="36" t="s">
        <v>4493</v>
      </c>
      <c r="F437" s="36" t="str">
        <f t="shared" si="18"/>
        <v>2006_WY</v>
      </c>
      <c r="G437" s="45">
        <v>2006</v>
      </c>
      <c r="H437" s="45">
        <f>_xlfn.XLOOKUP(J437,Main_OG!$B$1:$B$766,Main_OG!$O$1:$O$766,"")</f>
        <v>0</v>
      </c>
      <c r="I437" s="45">
        <f>_xlfn.XLOOKUP(F437,Main_OG!$D$1:$D$766,Main_OG!$J$1:$J$766,"")</f>
        <v>0</v>
      </c>
      <c r="J437" s="45" t="s">
        <v>886</v>
      </c>
      <c r="K437" s="45" t="str">
        <f t="shared" si="19"/>
        <v>Cheyenne Light Fuel &amp; Power Co_WY</v>
      </c>
      <c r="L437" s="45" t="str">
        <f t="shared" si="20"/>
        <v>Cheyenne Light Fuel Power_WY</v>
      </c>
      <c r="M437" s="45" t="s">
        <v>1434</v>
      </c>
      <c r="N437" s="45">
        <v>0</v>
      </c>
      <c r="O437" s="45">
        <v>3763</v>
      </c>
      <c r="P437" s="45">
        <v>2</v>
      </c>
      <c r="Q437" s="45">
        <v>35124</v>
      </c>
      <c r="R437" s="45">
        <v>0</v>
      </c>
      <c r="S437" s="45">
        <v>45617</v>
      </c>
      <c r="T437" s="45">
        <v>8540</v>
      </c>
      <c r="U437" s="45">
        <v>27585</v>
      </c>
      <c r="V437" s="45">
        <v>0</v>
      </c>
      <c r="W437" s="45">
        <v>8.4514270363405615</v>
      </c>
      <c r="X437" s="45">
        <v>6.5965302559824508</v>
      </c>
      <c r="Y437" s="45">
        <v>10.735384543536981</v>
      </c>
      <c r="Z437" s="46">
        <v>36655.599999999999</v>
      </c>
      <c r="AA437" s="46">
        <v>70131.84302816134</v>
      </c>
      <c r="AB437" s="47">
        <f>_xlfn.XLOOKUP($F437,Main_OG!$D$1:$D$766,Main_OG!AJ$1:AJ$766,"")</f>
        <v>52430740.079999998</v>
      </c>
      <c r="AC437" s="47">
        <f>_xlfn.XLOOKUP($F437,Main_OG!$D$1:$D$766,Main_OG!AK$1:AK$766,"")</f>
        <v>179227.08</v>
      </c>
      <c r="AD437" s="47">
        <f>_xlfn.XLOOKUP($F437,Main_OG!$D$1:$D$766,Main_OG!AL$1:AL$766,"")</f>
        <v>6317836.04</v>
      </c>
      <c r="AE437" s="47">
        <f>_xlfn.XLOOKUP($F437,Main_OG!$D$1:$D$766,Main_OG!AM$1:AM$766,"")</f>
        <v>0</v>
      </c>
      <c r="AF437" s="48">
        <f>_xlfn.XLOOKUP($F437,Main_OG!$D$1:$D$766,Main_OG!Z$1:Z$766,"")</f>
        <v>0</v>
      </c>
      <c r="AG437" s="48">
        <f>_xlfn.XLOOKUP($F437,Main_OG!$D$1:$D$766,Main_OG!AA$1:AA$766,"")</f>
        <v>1.01</v>
      </c>
      <c r="AH437" s="48">
        <f>_xlfn.XLOOKUP($F437,Main_OG!$D$1:$D$766,Main_OG!AB$1:AB$766,"")</f>
        <v>16.28</v>
      </c>
      <c r="AI437" s="48">
        <f>_xlfn.XLOOKUP($F437,Main_OG!$D$1:$D$766,Main_OG!AC$1:AC$766,"")</f>
        <v>6.83</v>
      </c>
      <c r="AJ437" s="48">
        <f>_xlfn.XLOOKUP($F437,Main_OG!$D$1:$D$766,Main_OG!AD$1:AD$766,"")</f>
        <v>0.4704061490499184</v>
      </c>
    </row>
    <row r="438" spans="2:36" x14ac:dyDescent="0.35">
      <c r="B438" s="36" t="s">
        <v>1433</v>
      </c>
      <c r="C438" s="45" t="s">
        <v>886</v>
      </c>
      <c r="D438" s="45" t="s">
        <v>4366</v>
      </c>
      <c r="E438" s="36" t="s">
        <v>4493</v>
      </c>
      <c r="F438" s="36" t="str">
        <f t="shared" si="18"/>
        <v>2007_WY</v>
      </c>
      <c r="G438" s="45">
        <v>2007</v>
      </c>
      <c r="H438" s="45">
        <f>_xlfn.XLOOKUP(J438,Main_OG!$B$1:$B$766,Main_OG!$O$1:$O$766,"")</f>
        <v>0</v>
      </c>
      <c r="I438" s="45">
        <f>_xlfn.XLOOKUP(F438,Main_OG!$D$1:$D$766,Main_OG!$J$1:$J$766,"")</f>
        <v>1</v>
      </c>
      <c r="J438" s="45" t="s">
        <v>886</v>
      </c>
      <c r="K438" s="45" t="str">
        <f t="shared" si="19"/>
        <v>Cheyenne Light Fuel &amp; Power Co_WY</v>
      </c>
      <c r="L438" s="45" t="str">
        <f t="shared" si="20"/>
        <v>Cheyenne Light Fuel Power_WY</v>
      </c>
      <c r="M438" s="45" t="s">
        <v>1435</v>
      </c>
      <c r="N438" s="45">
        <v>0</v>
      </c>
      <c r="O438" s="45">
        <v>4290</v>
      </c>
      <c r="P438" s="45">
        <v>2</v>
      </c>
      <c r="Q438" s="45">
        <v>35058</v>
      </c>
      <c r="R438" s="45">
        <v>0</v>
      </c>
      <c r="S438" s="45">
        <v>39667</v>
      </c>
      <c r="T438" s="45">
        <v>7306</v>
      </c>
      <c r="U438" s="45">
        <v>24060</v>
      </c>
      <c r="V438" s="45">
        <v>0</v>
      </c>
      <c r="W438" s="45">
        <v>7.02</v>
      </c>
      <c r="X438" s="45">
        <v>5.17</v>
      </c>
      <c r="Y438" s="45">
        <v>9.26</v>
      </c>
      <c r="Z438" s="46">
        <v>39504.800000000003</v>
      </c>
      <c r="AA438" s="46">
        <v>73857.866122241423</v>
      </c>
      <c r="AB438" s="47">
        <f>_xlfn.XLOOKUP($F438,Main_OG!$D$1:$D$766,Main_OG!AJ$1:AJ$766,"")</f>
        <v>53256394</v>
      </c>
      <c r="AC438" s="47">
        <f>_xlfn.XLOOKUP($F438,Main_OG!$D$1:$D$766,Main_OG!AK$1:AK$766,"")</f>
        <v>169768</v>
      </c>
      <c r="AD438" s="47">
        <f>_xlfn.XLOOKUP($F438,Main_OG!$D$1:$D$766,Main_OG!AL$1:AL$766,"")</f>
        <v>8792132</v>
      </c>
      <c r="AE438" s="47">
        <f>_xlfn.XLOOKUP($F438,Main_OG!$D$1:$D$766,Main_OG!AM$1:AM$766,"")</f>
        <v>0</v>
      </c>
      <c r="AF438" s="48">
        <f>_xlfn.XLOOKUP($F438,Main_OG!$D$1:$D$766,Main_OG!Z$1:Z$766,"")</f>
        <v>0</v>
      </c>
      <c r="AG438" s="48">
        <f>_xlfn.XLOOKUP($F438,Main_OG!$D$1:$D$766,Main_OG!AA$1:AA$766,"")</f>
        <v>1.06</v>
      </c>
      <c r="AH438" s="48">
        <f>_xlfn.XLOOKUP($F438,Main_OG!$D$1:$D$766,Main_OG!AB$1:AB$766,"")</f>
        <v>17.72</v>
      </c>
      <c r="AI438" s="48">
        <f>_xlfn.XLOOKUP($F438,Main_OG!$D$1:$D$766,Main_OG!AC$1:AC$766,"")</f>
        <v>6.82</v>
      </c>
      <c r="AJ438" s="48">
        <f>_xlfn.XLOOKUP($F438,Main_OG!$D$1:$D$766,Main_OG!AD$1:AD$766,"")</f>
        <v>0.58103021845052572</v>
      </c>
    </row>
    <row r="439" spans="2:36" x14ac:dyDescent="0.35">
      <c r="B439" s="36" t="s">
        <v>1433</v>
      </c>
      <c r="C439" s="45" t="s">
        <v>886</v>
      </c>
      <c r="D439" s="45" t="s">
        <v>4366</v>
      </c>
      <c r="E439" s="36" t="s">
        <v>4493</v>
      </c>
      <c r="F439" s="36" t="str">
        <f t="shared" si="18"/>
        <v>2008_WY</v>
      </c>
      <c r="G439" s="45">
        <v>2008</v>
      </c>
      <c r="H439" s="45">
        <f>_xlfn.XLOOKUP(J439,Main_OG!$B$1:$B$766,Main_OG!$O$1:$O$766,"")</f>
        <v>0</v>
      </c>
      <c r="I439" s="45">
        <f>_xlfn.XLOOKUP(F439,Main_OG!$D$1:$D$766,Main_OG!$J$1:$J$766,"")</f>
        <v>0</v>
      </c>
      <c r="J439" s="45" t="s">
        <v>886</v>
      </c>
      <c r="K439" s="45" t="str">
        <f t="shared" si="19"/>
        <v>Cheyenne Light Fuel &amp; Power Co_WY</v>
      </c>
      <c r="L439" s="45" t="str">
        <f t="shared" si="20"/>
        <v>Cheyenne Light Fuel Power_WY</v>
      </c>
      <c r="M439" s="45" t="s">
        <v>1436</v>
      </c>
      <c r="N439" s="45">
        <v>0</v>
      </c>
      <c r="O439" s="45">
        <v>4477</v>
      </c>
      <c r="P439" s="45">
        <v>2</v>
      </c>
      <c r="Q439" s="45">
        <v>35147</v>
      </c>
      <c r="R439" s="45">
        <v>0</v>
      </c>
      <c r="S439" s="45">
        <v>589023</v>
      </c>
      <c r="T439" s="45">
        <v>144179</v>
      </c>
      <c r="U439" s="45">
        <v>255345</v>
      </c>
      <c r="V439" s="45">
        <v>0</v>
      </c>
      <c r="W439" s="45">
        <v>8.3699999999999992</v>
      </c>
      <c r="X439" s="45">
        <v>6.18</v>
      </c>
      <c r="Y439" s="45">
        <v>10.79</v>
      </c>
      <c r="Z439" s="46">
        <v>41641.199999999997</v>
      </c>
      <c r="AA439" s="46">
        <v>76259.928247409087</v>
      </c>
      <c r="AB439" s="47">
        <f>_xlfn.XLOOKUP($F439,Main_OG!$D$1:$D$766,Main_OG!AJ$1:AJ$766,"")</f>
        <v>53856414</v>
      </c>
      <c r="AC439" s="47">
        <f>_xlfn.XLOOKUP($F439,Main_OG!$D$1:$D$766,Main_OG!AK$1:AK$766,"")</f>
        <v>159170</v>
      </c>
      <c r="AD439" s="47">
        <f>_xlfn.XLOOKUP($F439,Main_OG!$D$1:$D$766,Main_OG!AL$1:AL$766,"")</f>
        <v>6636358</v>
      </c>
      <c r="AE439" s="47">
        <f>_xlfn.XLOOKUP($F439,Main_OG!$D$1:$D$766,Main_OG!AM$1:AM$766,"")</f>
        <v>0</v>
      </c>
      <c r="AF439" s="48">
        <f>_xlfn.XLOOKUP($F439,Main_OG!$D$1:$D$766,Main_OG!Z$1:Z$766,"")</f>
        <v>0</v>
      </c>
      <c r="AG439" s="48">
        <f>_xlfn.XLOOKUP($F439,Main_OG!$D$1:$D$766,Main_OG!AA$1:AA$766,"")</f>
        <v>1.1499999999999999</v>
      </c>
      <c r="AH439" s="48">
        <f>_xlfn.XLOOKUP($F439,Main_OG!$D$1:$D$766,Main_OG!AB$1:AB$766,"")</f>
        <v>22.63</v>
      </c>
      <c r="AI439" s="48">
        <f>_xlfn.XLOOKUP($F439,Main_OG!$D$1:$D$766,Main_OG!AC$1:AC$766,"")</f>
        <v>7.44</v>
      </c>
      <c r="AJ439" s="48">
        <f>_xlfn.XLOOKUP($F439,Main_OG!$D$1:$D$766,Main_OG!AD$1:AD$766,"")</f>
        <v>0.68330088246943577</v>
      </c>
    </row>
    <row r="440" spans="2:36" x14ac:dyDescent="0.35">
      <c r="B440" s="36" t="s">
        <v>1433</v>
      </c>
      <c r="C440" s="45" t="s">
        <v>886</v>
      </c>
      <c r="D440" s="45" t="s">
        <v>4366</v>
      </c>
      <c r="E440" s="36" t="s">
        <v>4493</v>
      </c>
      <c r="F440" s="36" t="str">
        <f t="shared" si="18"/>
        <v>2009_WY</v>
      </c>
      <c r="G440" s="45">
        <v>2009</v>
      </c>
      <c r="H440" s="45">
        <f>_xlfn.XLOOKUP(J440,Main_OG!$B$1:$B$766,Main_OG!$O$1:$O$766,"")</f>
        <v>0</v>
      </c>
      <c r="I440" s="45">
        <f>_xlfn.XLOOKUP(F440,Main_OG!$D$1:$D$766,Main_OG!$J$1:$J$766,"")</f>
        <v>0</v>
      </c>
      <c r="J440" s="45" t="s">
        <v>886</v>
      </c>
      <c r="K440" s="45" t="str">
        <f t="shared" si="19"/>
        <v>Cheyenne Light Fuel &amp; Power Co_WY</v>
      </c>
      <c r="L440" s="45" t="str">
        <f t="shared" si="20"/>
        <v>Cheyenne Light Fuel Power_WY</v>
      </c>
      <c r="M440" s="45" t="s">
        <v>1437</v>
      </c>
      <c r="N440" s="45">
        <v>0</v>
      </c>
      <c r="O440" s="45">
        <v>4641</v>
      </c>
      <c r="P440" s="45">
        <v>2</v>
      </c>
      <c r="Q440" s="45">
        <v>35318</v>
      </c>
      <c r="R440" s="45">
        <v>0</v>
      </c>
      <c r="S440" s="45">
        <v>586182</v>
      </c>
      <c r="T440" s="45">
        <v>174792</v>
      </c>
      <c r="U440" s="45">
        <v>255131</v>
      </c>
      <c r="V440" s="45">
        <v>0</v>
      </c>
      <c r="W440" s="45">
        <v>8.49</v>
      </c>
      <c r="X440" s="45">
        <v>5.95</v>
      </c>
      <c r="Y440" s="45">
        <v>10.89</v>
      </c>
      <c r="Z440" s="46">
        <v>40599.599999999999</v>
      </c>
      <c r="AA440" s="46">
        <v>72518.580836686902</v>
      </c>
      <c r="AB440" s="47">
        <f>_xlfn.XLOOKUP($F440,Main_OG!$D$1:$D$766,Main_OG!AJ$1:AJ$766,"")</f>
        <v>51084784</v>
      </c>
      <c r="AC440" s="47">
        <f>_xlfn.XLOOKUP($F440,Main_OG!$D$1:$D$766,Main_OG!AK$1:AK$766,"")</f>
        <v>182864</v>
      </c>
      <c r="AD440" s="47">
        <f>_xlfn.XLOOKUP($F440,Main_OG!$D$1:$D$766,Main_OG!AL$1:AL$766,"")</f>
        <v>6517656</v>
      </c>
      <c r="AE440" s="47">
        <f>_xlfn.XLOOKUP($F440,Main_OG!$D$1:$D$766,Main_OG!AM$1:AM$766,"")</f>
        <v>0</v>
      </c>
      <c r="AF440" s="48">
        <f>_xlfn.XLOOKUP($F440,Main_OG!$D$1:$D$766,Main_OG!Z$1:Z$766,"")</f>
        <v>0</v>
      </c>
      <c r="AG440" s="48">
        <f>_xlfn.XLOOKUP($F440,Main_OG!$D$1:$D$766,Main_OG!AA$1:AA$766,"")</f>
        <v>2.2743975091886082</v>
      </c>
      <c r="AH440" s="48">
        <f>_xlfn.XLOOKUP($F440,Main_OG!$D$1:$D$766,Main_OG!AB$1:AB$766,"")</f>
        <v>14.07</v>
      </c>
      <c r="AI440" s="48">
        <f>_xlfn.XLOOKUP($F440,Main_OG!$D$1:$D$766,Main_OG!AC$1:AC$766,"")</f>
        <v>4.9000000000000004</v>
      </c>
      <c r="AJ440" s="48">
        <f>_xlfn.XLOOKUP($F440,Main_OG!$D$1:$D$766,Main_OG!AD$1:AD$766,"")</f>
        <v>0.68314474405108627</v>
      </c>
    </row>
    <row r="441" spans="2:36" x14ac:dyDescent="0.35">
      <c r="B441" s="36" t="s">
        <v>1433</v>
      </c>
      <c r="C441" s="45" t="s">
        <v>886</v>
      </c>
      <c r="D441" s="45" t="s">
        <v>4366</v>
      </c>
      <c r="E441" s="36" t="s">
        <v>4493</v>
      </c>
      <c r="F441" s="36" t="str">
        <f t="shared" si="18"/>
        <v>2010_WY</v>
      </c>
      <c r="G441" s="45">
        <v>2010</v>
      </c>
      <c r="H441" s="45">
        <f>_xlfn.XLOOKUP(J441,Main_OG!$B$1:$B$766,Main_OG!$O$1:$O$766,"")</f>
        <v>0</v>
      </c>
      <c r="I441" s="45">
        <f>_xlfn.XLOOKUP(F441,Main_OG!$D$1:$D$766,Main_OG!$J$1:$J$766,"")</f>
        <v>0</v>
      </c>
      <c r="J441" s="45" t="s">
        <v>886</v>
      </c>
      <c r="K441" s="45" t="str">
        <f t="shared" si="19"/>
        <v>Cheyenne Light Fuel &amp; Power Co_WY</v>
      </c>
      <c r="L441" s="45" t="str">
        <f t="shared" si="20"/>
        <v>Cheyenne Light Fuel Power_WY</v>
      </c>
      <c r="M441" s="45" t="s">
        <v>1438</v>
      </c>
      <c r="N441" s="45">
        <v>0</v>
      </c>
      <c r="O441" s="45">
        <v>4746</v>
      </c>
      <c r="P441" s="45">
        <v>2</v>
      </c>
      <c r="Q441" s="45">
        <v>35478</v>
      </c>
      <c r="R441" s="45">
        <v>0</v>
      </c>
      <c r="S441" s="45">
        <v>599226</v>
      </c>
      <c r="T441" s="45">
        <v>161079</v>
      </c>
      <c r="U441" s="45">
        <v>258788</v>
      </c>
      <c r="V441" s="45">
        <v>0</v>
      </c>
      <c r="W441" s="45">
        <v>8.43</v>
      </c>
      <c r="X441" s="45">
        <v>5.97</v>
      </c>
      <c r="Y441" s="45">
        <v>10.87</v>
      </c>
      <c r="Z441" s="46">
        <v>39135.800000000003</v>
      </c>
      <c r="AA441" s="46">
        <v>69324.448081681956</v>
      </c>
      <c r="AB441" s="47">
        <f>_xlfn.XLOOKUP($F441,Main_OG!$D$1:$D$766,Main_OG!AJ$1:AJ$766,"")</f>
        <v>52290970</v>
      </c>
      <c r="AC441" s="47">
        <f>_xlfn.XLOOKUP($F441,Main_OG!$D$1:$D$766,Main_OG!AK$1:AK$766,"")</f>
        <v>208282</v>
      </c>
      <c r="AD441" s="47">
        <f>_xlfn.XLOOKUP($F441,Main_OG!$D$1:$D$766,Main_OG!AL$1:AL$766,"")</f>
        <v>5669332</v>
      </c>
      <c r="AE441" s="47">
        <f>_xlfn.XLOOKUP($F441,Main_OG!$D$1:$D$766,Main_OG!AM$1:AM$766,"")</f>
        <v>0</v>
      </c>
      <c r="AF441" s="48">
        <f>_xlfn.XLOOKUP($F441,Main_OG!$D$1:$D$766,Main_OG!Z$1:Z$766,"")</f>
        <v>0</v>
      </c>
      <c r="AG441" s="48">
        <f>_xlfn.XLOOKUP($F441,Main_OG!$D$1:$D$766,Main_OG!AA$1:AA$766,"")</f>
        <v>1.29</v>
      </c>
      <c r="AH441" s="48">
        <f>_xlfn.XLOOKUP($F441,Main_OG!$D$1:$D$766,Main_OG!AB$1:AB$766,"")</f>
        <v>17.36</v>
      </c>
      <c r="AI441" s="48">
        <f>_xlfn.XLOOKUP($F441,Main_OG!$D$1:$D$766,Main_OG!AC$1:AC$766,"")</f>
        <v>5.67</v>
      </c>
      <c r="AJ441" s="48">
        <f>_xlfn.XLOOKUP($F441,Main_OG!$D$1:$D$766,Main_OG!AD$1:AD$766,"")</f>
        <v>0.70992248279802228</v>
      </c>
    </row>
    <row r="442" spans="2:36" x14ac:dyDescent="0.35">
      <c r="B442" s="36" t="s">
        <v>1433</v>
      </c>
      <c r="C442" s="45" t="s">
        <v>886</v>
      </c>
      <c r="D442" s="45" t="s">
        <v>4366</v>
      </c>
      <c r="E442" s="36" t="s">
        <v>4493</v>
      </c>
      <c r="F442" s="36" t="str">
        <f t="shared" si="18"/>
        <v>2011_WY</v>
      </c>
      <c r="G442" s="45">
        <v>2011</v>
      </c>
      <c r="H442" s="45">
        <f>_xlfn.XLOOKUP(J442,Main_OG!$B$1:$B$766,Main_OG!$O$1:$O$766,"")</f>
        <v>0</v>
      </c>
      <c r="I442" s="45">
        <f>_xlfn.XLOOKUP(F442,Main_OG!$D$1:$D$766,Main_OG!$J$1:$J$766,"")</f>
        <v>0</v>
      </c>
      <c r="J442" s="45" t="s">
        <v>886</v>
      </c>
      <c r="K442" s="45" t="str">
        <f t="shared" si="19"/>
        <v>Cheyenne Light Fuel &amp; Power Co_WY</v>
      </c>
      <c r="L442" s="45" t="str">
        <f t="shared" si="20"/>
        <v>Cheyenne Light Fuel Power_WY</v>
      </c>
      <c r="M442" s="45" t="s">
        <v>1439</v>
      </c>
      <c r="N442" s="45">
        <v>0</v>
      </c>
      <c r="O442" s="45">
        <v>4471</v>
      </c>
      <c r="P442" s="45">
        <v>2</v>
      </c>
      <c r="Q442" s="45">
        <v>35062</v>
      </c>
      <c r="R442" s="45">
        <v>0</v>
      </c>
      <c r="S442" s="45">
        <v>611112</v>
      </c>
      <c r="T442" s="45">
        <v>172841</v>
      </c>
      <c r="U442" s="45">
        <v>265171</v>
      </c>
      <c r="V442" s="45">
        <v>0</v>
      </c>
      <c r="W442" s="45">
        <v>8.44</v>
      </c>
      <c r="X442" s="45">
        <v>5.84</v>
      </c>
      <c r="Y442" s="45">
        <v>10.85</v>
      </c>
      <c r="Z442" s="46">
        <v>38929.800000000003</v>
      </c>
      <c r="AA442" s="46">
        <v>68599.854447030884</v>
      </c>
      <c r="AB442" s="47">
        <f>_xlfn.XLOOKUP($F442,Main_OG!$D$1:$D$766,Main_OG!AJ$1:AJ$766,"")</f>
        <v>50626282</v>
      </c>
      <c r="AC442" s="47">
        <f>_xlfn.XLOOKUP($F442,Main_OG!$D$1:$D$766,Main_OG!AK$1:AK$766,"")</f>
        <v>214548</v>
      </c>
      <c r="AD442" s="47">
        <f>_xlfn.XLOOKUP($F442,Main_OG!$D$1:$D$766,Main_OG!AL$1:AL$766,"")</f>
        <v>5857650</v>
      </c>
      <c r="AE442" s="47">
        <f>_xlfn.XLOOKUP($F442,Main_OG!$D$1:$D$766,Main_OG!AM$1:AM$766,"")</f>
        <v>0</v>
      </c>
      <c r="AF442" s="48">
        <f>_xlfn.XLOOKUP($F442,Main_OG!$D$1:$D$766,Main_OG!Z$1:Z$766,"")</f>
        <v>0</v>
      </c>
      <c r="AG442" s="48">
        <f>_xlfn.XLOOKUP($F442,Main_OG!$D$1:$D$766,Main_OG!AA$1:AA$766,"")</f>
        <v>2.3089180475565318</v>
      </c>
      <c r="AH442" s="48">
        <f>_xlfn.XLOOKUP($F442,Main_OG!$D$1:$D$766,Main_OG!AB$1:AB$766,"")</f>
        <v>22.758921780738341</v>
      </c>
      <c r="AI442" s="48">
        <f>_xlfn.XLOOKUP($F442,Main_OG!$D$1:$D$766,Main_OG!AC$1:AC$766,"")</f>
        <v>4.6524343752411106</v>
      </c>
      <c r="AJ442" s="48">
        <f>_xlfn.XLOOKUP($F442,Main_OG!$D$1:$D$766,Main_OG!AD$1:AD$766,"")</f>
        <v>0.75949643062398253</v>
      </c>
    </row>
    <row r="443" spans="2:36" x14ac:dyDescent="0.35">
      <c r="B443" s="36" t="s">
        <v>1433</v>
      </c>
      <c r="C443" s="45" t="s">
        <v>886</v>
      </c>
      <c r="D443" s="45" t="s">
        <v>4366</v>
      </c>
      <c r="E443" s="36" t="s">
        <v>4493</v>
      </c>
      <c r="F443" s="36" t="str">
        <f t="shared" si="18"/>
        <v>2012_WY</v>
      </c>
      <c r="G443" s="45">
        <v>2012</v>
      </c>
      <c r="H443" s="45">
        <f>_xlfn.XLOOKUP(J443,Main_OG!$B$1:$B$766,Main_OG!$O$1:$O$766,"")</f>
        <v>0</v>
      </c>
      <c r="I443" s="45">
        <f>_xlfn.XLOOKUP(F443,Main_OG!$D$1:$D$766,Main_OG!$J$1:$J$766,"")</f>
        <v>0</v>
      </c>
      <c r="J443" s="45" t="s">
        <v>886</v>
      </c>
      <c r="K443" s="45" t="str">
        <f t="shared" si="19"/>
        <v>Cheyenne Light Fuel &amp; Power Co_WY</v>
      </c>
      <c r="L443" s="45" t="str">
        <f t="shared" si="20"/>
        <v>Cheyenne Light Fuel Power_WY</v>
      </c>
      <c r="M443" s="45" t="s">
        <v>1440</v>
      </c>
      <c r="N443" s="45">
        <v>0</v>
      </c>
      <c r="O443" s="45">
        <v>4522</v>
      </c>
      <c r="P443" s="45">
        <v>2</v>
      </c>
      <c r="Q443" s="45">
        <v>35379</v>
      </c>
      <c r="R443" s="45">
        <v>0</v>
      </c>
      <c r="S443" s="45">
        <v>588672</v>
      </c>
      <c r="T443" s="45">
        <v>224448</v>
      </c>
      <c r="U443" s="45">
        <v>263626</v>
      </c>
      <c r="V443" s="45">
        <v>0</v>
      </c>
      <c r="W443" s="45">
        <v>9.0181629000000001</v>
      </c>
      <c r="X443" s="45">
        <v>6.4240715000000002</v>
      </c>
      <c r="Y443" s="45">
        <v>11.529401999999999</v>
      </c>
      <c r="Z443" s="46">
        <v>38085</v>
      </c>
      <c r="AA443" s="46">
        <v>66044.574234899148</v>
      </c>
      <c r="AB443" s="47">
        <f>_xlfn.XLOOKUP($F443,Main_OG!$D$1:$D$766,Main_OG!AJ$1:AJ$766,"")</f>
        <v>52898770</v>
      </c>
      <c r="AC443" s="47">
        <f>_xlfn.XLOOKUP($F443,Main_OG!$D$1:$D$766,Main_OG!AK$1:AK$766,"")</f>
        <v>189480</v>
      </c>
      <c r="AD443" s="47">
        <f>_xlfn.XLOOKUP($F443,Main_OG!$D$1:$D$766,Main_OG!AL$1:AL$766,"")</f>
        <v>6670518</v>
      </c>
      <c r="AE443" s="47">
        <f>_xlfn.XLOOKUP($F443,Main_OG!$D$1:$D$766,Main_OG!AM$1:AM$766,"")</f>
        <v>0</v>
      </c>
      <c r="AF443" s="48">
        <f>_xlfn.XLOOKUP($F443,Main_OG!$D$1:$D$766,Main_OG!Z$1:Z$766,"")</f>
        <v>0</v>
      </c>
      <c r="AG443" s="48">
        <f>_xlfn.XLOOKUP($F443,Main_OG!$D$1:$D$766,Main_OG!AA$1:AA$766,"")</f>
        <v>1.45</v>
      </c>
      <c r="AH443" s="48">
        <f>_xlfn.XLOOKUP($F443,Main_OG!$D$1:$D$766,Main_OG!AB$1:AB$766,"")</f>
        <v>23.49195884567845</v>
      </c>
      <c r="AI443" s="48">
        <f>_xlfn.XLOOKUP($F443,Main_OG!$D$1:$D$766,Main_OG!AC$1:AC$766,"")</f>
        <v>5.86</v>
      </c>
      <c r="AJ443" s="48">
        <f>_xlfn.XLOOKUP($F443,Main_OG!$D$1:$D$766,Main_OG!AD$1:AD$766,"")</f>
        <v>0.75442193202762442</v>
      </c>
    </row>
    <row r="444" spans="2:36" x14ac:dyDescent="0.35">
      <c r="B444" s="36" t="s">
        <v>1433</v>
      </c>
      <c r="C444" s="45" t="s">
        <v>886</v>
      </c>
      <c r="D444" s="45" t="s">
        <v>4366</v>
      </c>
      <c r="E444" s="36" t="s">
        <v>4493</v>
      </c>
      <c r="F444" s="36" t="str">
        <f t="shared" si="18"/>
        <v>2013_WY</v>
      </c>
      <c r="G444" s="45">
        <v>2013</v>
      </c>
      <c r="H444" s="45">
        <f>_xlfn.XLOOKUP(J444,Main_OG!$B$1:$B$766,Main_OG!$O$1:$O$766,"")</f>
        <v>0</v>
      </c>
      <c r="I444" s="45">
        <f>_xlfn.XLOOKUP(F444,Main_OG!$D$1:$D$766,Main_OG!$J$1:$J$766,"")</f>
        <v>0</v>
      </c>
      <c r="J444" s="45" t="s">
        <v>886</v>
      </c>
      <c r="K444" s="45" t="str">
        <f t="shared" si="19"/>
        <v>Cheyenne Light Fuel &amp; Power Co_WY</v>
      </c>
      <c r="L444" s="45" t="str">
        <f t="shared" si="20"/>
        <v>Cheyenne Light Fuel Power_WY</v>
      </c>
      <c r="M444" s="45" t="s">
        <v>1441</v>
      </c>
      <c r="N444" s="45">
        <v>0</v>
      </c>
      <c r="O444" s="45">
        <v>4617</v>
      </c>
      <c r="P444" s="45">
        <v>3</v>
      </c>
      <c r="Q444" s="45">
        <v>35621</v>
      </c>
      <c r="R444" s="45">
        <v>0</v>
      </c>
      <c r="S444" s="45">
        <v>549520</v>
      </c>
      <c r="T444" s="45">
        <v>281727</v>
      </c>
      <c r="U444" s="45">
        <v>269296</v>
      </c>
      <c r="V444" s="45">
        <v>0</v>
      </c>
      <c r="W444" s="45">
        <v>10.327686</v>
      </c>
      <c r="X444" s="45">
        <v>6.9140338000000003</v>
      </c>
      <c r="Y444" s="45">
        <v>12.680173</v>
      </c>
      <c r="Z444" s="46">
        <v>38408.699999999997</v>
      </c>
      <c r="AA444" s="46">
        <v>65924.101472657989</v>
      </c>
      <c r="AB444" s="47">
        <f>_xlfn.XLOOKUP($F444,Main_OG!$D$1:$D$766,Main_OG!AJ$1:AJ$766,"")</f>
        <v>56223316</v>
      </c>
      <c r="AC444" s="47">
        <f>_xlfn.XLOOKUP($F444,Main_OG!$D$1:$D$766,Main_OG!AK$1:AK$766,"")</f>
        <v>145218</v>
      </c>
      <c r="AD444" s="47">
        <f>_xlfn.XLOOKUP($F444,Main_OG!$D$1:$D$766,Main_OG!AL$1:AL$766,"")</f>
        <v>6648008</v>
      </c>
      <c r="AE444" s="47">
        <f>_xlfn.XLOOKUP($F444,Main_OG!$D$1:$D$766,Main_OG!AM$1:AM$766,"")</f>
        <v>0</v>
      </c>
      <c r="AF444" s="48">
        <f>_xlfn.XLOOKUP($F444,Main_OG!$D$1:$D$766,Main_OG!Z$1:Z$766,"")</f>
        <v>1.55</v>
      </c>
      <c r="AG444" s="48">
        <f>_xlfn.XLOOKUP($F444,Main_OG!$D$1:$D$766,Main_OG!AA$1:AA$766,"")</f>
        <v>2.3089180475565318</v>
      </c>
      <c r="AH444" s="48">
        <f>_xlfn.XLOOKUP($F444,Main_OG!$D$1:$D$766,Main_OG!AB$1:AB$766,"")</f>
        <v>23.33</v>
      </c>
      <c r="AI444" s="48">
        <f>_xlfn.XLOOKUP($F444,Main_OG!$D$1:$D$766,Main_OG!AC$1:AC$766,"")</f>
        <v>4.4043332512284126</v>
      </c>
      <c r="AJ444" s="48">
        <f>_xlfn.XLOOKUP($F444,Main_OG!$D$1:$D$766,Main_OG!AD$1:AD$766,"")</f>
        <v>0.73100116927520231</v>
      </c>
    </row>
    <row r="445" spans="2:36" x14ac:dyDescent="0.35">
      <c r="B445" s="36" t="s">
        <v>1433</v>
      </c>
      <c r="C445" s="45" t="s">
        <v>886</v>
      </c>
      <c r="D445" s="45" t="s">
        <v>4366</v>
      </c>
      <c r="E445" s="36" t="s">
        <v>4493</v>
      </c>
      <c r="F445" s="36" t="str">
        <f t="shared" si="18"/>
        <v>2014_WY</v>
      </c>
      <c r="G445" s="45">
        <v>2014</v>
      </c>
      <c r="H445" s="45">
        <f>_xlfn.XLOOKUP(J445,Main_OG!$B$1:$B$766,Main_OG!$O$1:$O$766,"")</f>
        <v>0</v>
      </c>
      <c r="I445" s="45">
        <f>_xlfn.XLOOKUP(F445,Main_OG!$D$1:$D$766,Main_OG!$J$1:$J$766,"")</f>
        <v>0</v>
      </c>
      <c r="J445" s="45" t="s">
        <v>886</v>
      </c>
      <c r="K445" s="45" t="str">
        <f t="shared" si="19"/>
        <v>Cheyenne Light Fuel &amp; Power Co_WY</v>
      </c>
      <c r="L445" s="45" t="str">
        <f t="shared" si="20"/>
        <v>Cheyenne Light Fuel Power_WY</v>
      </c>
      <c r="M445" s="45" t="s">
        <v>1442</v>
      </c>
      <c r="N445" s="45">
        <v>0</v>
      </c>
      <c r="O445" s="45">
        <v>4714</v>
      </c>
      <c r="P445" s="45">
        <v>5</v>
      </c>
      <c r="Q445" s="45">
        <v>36023</v>
      </c>
      <c r="R445" s="45">
        <v>0</v>
      </c>
      <c r="S445" s="45">
        <v>533610</v>
      </c>
      <c r="T445" s="45">
        <v>382306</v>
      </c>
      <c r="U445" s="45">
        <v>259090</v>
      </c>
      <c r="V445" s="45">
        <v>0</v>
      </c>
      <c r="W445" s="45">
        <v>11.003355000000001</v>
      </c>
      <c r="X445" s="45">
        <v>7.2954648999999998</v>
      </c>
      <c r="Y445" s="45">
        <v>13.625767</v>
      </c>
      <c r="Z445" s="46">
        <v>39287.199999999997</v>
      </c>
      <c r="AA445" s="46">
        <v>67369.619606316628</v>
      </c>
      <c r="AB445" s="47">
        <f>_xlfn.XLOOKUP($F445,Main_OG!$D$1:$D$766,Main_OG!AJ$1:AJ$766,"")</f>
        <v>52985314</v>
      </c>
      <c r="AC445" s="47">
        <f>_xlfn.XLOOKUP($F445,Main_OG!$D$1:$D$766,Main_OG!AK$1:AK$766,"")</f>
        <v>153536</v>
      </c>
      <c r="AD445" s="47">
        <f>_xlfn.XLOOKUP($F445,Main_OG!$D$1:$D$766,Main_OG!AL$1:AL$766,"")</f>
        <v>7424414</v>
      </c>
      <c r="AE445" s="47">
        <f>_xlfn.XLOOKUP($F445,Main_OG!$D$1:$D$766,Main_OG!AM$1:AM$766,"")</f>
        <v>0</v>
      </c>
      <c r="AF445" s="48">
        <f>_xlfn.XLOOKUP($F445,Main_OG!$D$1:$D$766,Main_OG!Z$1:Z$766,"")</f>
        <v>1.61</v>
      </c>
      <c r="AG445" s="48">
        <f>_xlfn.XLOOKUP($F445,Main_OG!$D$1:$D$766,Main_OG!AA$1:AA$766,"")</f>
        <v>1.58</v>
      </c>
      <c r="AH445" s="48">
        <f>_xlfn.XLOOKUP($F445,Main_OG!$D$1:$D$766,Main_OG!AB$1:AB$766,"")</f>
        <v>22.43</v>
      </c>
      <c r="AI445" s="48">
        <f>_xlfn.XLOOKUP($F445,Main_OG!$D$1:$D$766,Main_OG!AC$1:AC$766,"")</f>
        <v>6.96</v>
      </c>
      <c r="AJ445" s="48">
        <f>_xlfn.XLOOKUP($F445,Main_OG!$D$1:$D$766,Main_OG!AD$1:AD$766,"")</f>
        <v>0.68548682032632846</v>
      </c>
    </row>
    <row r="446" spans="2:36" x14ac:dyDescent="0.35">
      <c r="B446" s="36" t="s">
        <v>1443</v>
      </c>
      <c r="C446" s="45" t="s">
        <v>886</v>
      </c>
      <c r="D446" s="45" t="s">
        <v>4366</v>
      </c>
      <c r="E446" s="36" t="s">
        <v>4493</v>
      </c>
      <c r="F446" s="36" t="str">
        <f t="shared" si="18"/>
        <v>2015_WY</v>
      </c>
      <c r="G446" s="45">
        <v>2015</v>
      </c>
      <c r="H446" s="45">
        <f>_xlfn.XLOOKUP(J446,Main_OG!$B$1:$B$766,Main_OG!$O$1:$O$766,"")</f>
        <v>0</v>
      </c>
      <c r="I446" s="45">
        <f>_xlfn.XLOOKUP(F446,Main_OG!$D$1:$D$766,Main_OG!$J$1:$J$766,"")</f>
        <v>0</v>
      </c>
      <c r="J446" s="45" t="s">
        <v>886</v>
      </c>
      <c r="K446" s="45" t="str">
        <f t="shared" si="19"/>
        <v>Cheyenne Light Fuel &amp; Power d/b/a Black Hills Energy_WY</v>
      </c>
      <c r="L446" s="45" t="str">
        <f t="shared" si="20"/>
        <v>Cheyenne Light Fuel Power_WY</v>
      </c>
      <c r="M446" s="45" t="s">
        <v>1444</v>
      </c>
      <c r="N446" s="45">
        <v>0</v>
      </c>
      <c r="O446" s="45">
        <v>4843</v>
      </c>
      <c r="P446" s="45">
        <v>4</v>
      </c>
      <c r="Q446" s="45">
        <v>36330</v>
      </c>
      <c r="R446" s="45">
        <v>0</v>
      </c>
      <c r="S446" s="45">
        <v>541933</v>
      </c>
      <c r="T446" s="45">
        <v>498141</v>
      </c>
      <c r="U446" s="45">
        <v>256964</v>
      </c>
      <c r="V446" s="45">
        <v>0</v>
      </c>
      <c r="W446" s="45">
        <v>12.249853999999999</v>
      </c>
      <c r="X446" s="45">
        <v>7.3461128000000002</v>
      </c>
      <c r="Y446" s="45">
        <v>15.405659999999999</v>
      </c>
      <c r="Z446" s="46">
        <v>40063.9</v>
      </c>
      <c r="AA446" s="46">
        <v>68323.075637503425</v>
      </c>
      <c r="AB446" s="47">
        <f>_xlfn.XLOOKUP($F446,Main_OG!$D$1:$D$766,Main_OG!AJ$1:AJ$766,"")</f>
        <v>52971916</v>
      </c>
      <c r="AC446" s="47">
        <f>_xlfn.XLOOKUP($F446,Main_OG!$D$1:$D$766,Main_OG!AK$1:AK$766,"")</f>
        <v>170050</v>
      </c>
      <c r="AD446" s="47">
        <f>_xlfn.XLOOKUP($F446,Main_OG!$D$1:$D$766,Main_OG!AL$1:AL$766,"")</f>
        <v>9717472</v>
      </c>
      <c r="AE446" s="47">
        <f>_xlfn.XLOOKUP($F446,Main_OG!$D$1:$D$766,Main_OG!AM$1:AM$766,"")</f>
        <v>0</v>
      </c>
      <c r="AF446" s="48">
        <f>_xlfn.XLOOKUP($F446,Main_OG!$D$1:$D$766,Main_OG!Z$1:Z$766,"")</f>
        <v>1.65</v>
      </c>
      <c r="AG446" s="48">
        <f>_xlfn.XLOOKUP($F446,Main_OG!$D$1:$D$766,Main_OG!AA$1:AA$766,"")</f>
        <v>2.25948627072199</v>
      </c>
      <c r="AH446" s="48">
        <f>_xlfn.XLOOKUP($F446,Main_OG!$D$1:$D$766,Main_OG!AB$1:AB$766,"")</f>
        <v>12.08771849023859</v>
      </c>
      <c r="AI446" s="48">
        <f>_xlfn.XLOOKUP($F446,Main_OG!$D$1:$D$766,Main_OG!AC$1:AC$766,"")</f>
        <v>3.3843619636206599</v>
      </c>
      <c r="AJ446" s="48">
        <f>_xlfn.XLOOKUP($F446,Main_OG!$D$1:$D$766,Main_OG!AD$1:AD$766,"")</f>
        <v>0.66963877086385626</v>
      </c>
    </row>
    <row r="447" spans="2:36" x14ac:dyDescent="0.35">
      <c r="B447" s="36" t="s">
        <v>1443</v>
      </c>
      <c r="C447" s="45" t="s">
        <v>886</v>
      </c>
      <c r="D447" s="45" t="s">
        <v>4366</v>
      </c>
      <c r="E447" s="36" t="s">
        <v>4493</v>
      </c>
      <c r="F447" s="36" t="str">
        <f t="shared" si="18"/>
        <v>2016_WY</v>
      </c>
      <c r="G447" s="45">
        <v>2016</v>
      </c>
      <c r="H447" s="45">
        <f>_xlfn.XLOOKUP(J447,Main_OG!$B$1:$B$766,Main_OG!$O$1:$O$766,"")</f>
        <v>0</v>
      </c>
      <c r="I447" s="45">
        <f>_xlfn.XLOOKUP(F447,Main_OG!$D$1:$D$766,Main_OG!$J$1:$J$766,"")</f>
        <v>0</v>
      </c>
      <c r="J447" s="45" t="s">
        <v>886</v>
      </c>
      <c r="K447" s="45" t="str">
        <f t="shared" si="19"/>
        <v>Cheyenne Light Fuel &amp; Power d/b/a Black Hills Energy_WY</v>
      </c>
      <c r="L447" s="45" t="str">
        <f t="shared" si="20"/>
        <v>Cheyenne Light Fuel Power_WY</v>
      </c>
      <c r="M447" s="45" t="s">
        <v>1445</v>
      </c>
      <c r="N447" s="45">
        <v>0</v>
      </c>
      <c r="O447" s="45">
        <v>4778</v>
      </c>
      <c r="P447" s="45">
        <v>4</v>
      </c>
      <c r="Q447" s="45">
        <v>36748</v>
      </c>
      <c r="R447" s="45">
        <v>0</v>
      </c>
      <c r="S447" s="45">
        <v>540846</v>
      </c>
      <c r="T447" s="45">
        <v>650810</v>
      </c>
      <c r="U447" s="45">
        <v>257593</v>
      </c>
      <c r="V447" s="45">
        <v>0</v>
      </c>
      <c r="W447" s="45">
        <v>12.233427000000001</v>
      </c>
      <c r="X447" s="45">
        <v>6.9909805</v>
      </c>
      <c r="Y447" s="45">
        <v>15.354843000000001</v>
      </c>
      <c r="Z447" s="46">
        <v>37853.5</v>
      </c>
      <c r="AA447" s="46">
        <v>64679.97054215087</v>
      </c>
      <c r="AB447" s="47">
        <f>_xlfn.XLOOKUP($F447,Main_OG!$D$1:$D$766,Main_OG!AJ$1:AJ$766,"")</f>
        <v>49047436</v>
      </c>
      <c r="AC447" s="47">
        <f>_xlfn.XLOOKUP($F447,Main_OG!$D$1:$D$766,Main_OG!AK$1:AK$766,"")</f>
        <v>188230</v>
      </c>
      <c r="AD447" s="47">
        <f>_xlfn.XLOOKUP($F447,Main_OG!$D$1:$D$766,Main_OG!AL$1:AL$766,"")</f>
        <v>10966450</v>
      </c>
      <c r="AE447" s="47">
        <f>_xlfn.XLOOKUP($F447,Main_OG!$D$1:$D$766,Main_OG!AM$1:AM$766,"")</f>
        <v>0</v>
      </c>
      <c r="AF447" s="48">
        <f>_xlfn.XLOOKUP($F447,Main_OG!$D$1:$D$766,Main_OG!Z$1:Z$766,"")</f>
        <v>0</v>
      </c>
      <c r="AG447" s="48">
        <f>_xlfn.XLOOKUP($F447,Main_OG!$D$1:$D$766,Main_OG!AA$1:AA$766,"")</f>
        <v>2.2143440282408582</v>
      </c>
      <c r="AH447" s="48">
        <f>_xlfn.XLOOKUP($F447,Main_OG!$D$1:$D$766,Main_OG!AB$1:AB$766,"")</f>
        <v>11.49</v>
      </c>
      <c r="AI447" s="48">
        <f>_xlfn.XLOOKUP($F447,Main_OG!$D$1:$D$766,Main_OG!AC$1:AC$766,"")</f>
        <v>3.2924726584307722</v>
      </c>
      <c r="AJ447" s="48">
        <f>_xlfn.XLOOKUP($F447,Main_OG!$D$1:$D$766,Main_OG!AD$1:AD$766,"")</f>
        <v>0.65636700530415037</v>
      </c>
    </row>
    <row r="448" spans="2:36" x14ac:dyDescent="0.35">
      <c r="B448" s="36" t="s">
        <v>1433</v>
      </c>
      <c r="C448" s="45" t="s">
        <v>886</v>
      </c>
      <c r="D448" s="45" t="s">
        <v>4366</v>
      </c>
      <c r="E448" s="36" t="s">
        <v>4493</v>
      </c>
      <c r="F448" s="36" t="str">
        <f t="shared" si="18"/>
        <v>2017_WY</v>
      </c>
      <c r="G448" s="45">
        <v>2017</v>
      </c>
      <c r="H448" s="45">
        <f>_xlfn.XLOOKUP(J448,Main_OG!$B$1:$B$766,Main_OG!$O$1:$O$766,"")</f>
        <v>0</v>
      </c>
      <c r="I448" s="45">
        <f>_xlfn.XLOOKUP(F448,Main_OG!$D$1:$D$766,Main_OG!$J$1:$J$766,"")</f>
        <v>0</v>
      </c>
      <c r="J448" s="45" t="s">
        <v>886</v>
      </c>
      <c r="K448" s="45" t="str">
        <f t="shared" si="19"/>
        <v>Cheyenne Light Fuel &amp; Power Co_WY</v>
      </c>
      <c r="L448" s="45" t="str">
        <f t="shared" si="20"/>
        <v>Cheyenne Light Fuel Power_WY</v>
      </c>
      <c r="M448" s="45" t="s">
        <v>1446</v>
      </c>
      <c r="N448" s="45">
        <v>0</v>
      </c>
      <c r="O448" s="45">
        <v>4971</v>
      </c>
      <c r="P448" s="45">
        <v>5</v>
      </c>
      <c r="Q448" s="45">
        <v>37154</v>
      </c>
      <c r="R448" s="45">
        <v>0</v>
      </c>
      <c r="S448" s="45">
        <v>536761</v>
      </c>
      <c r="T448" s="45">
        <v>734693</v>
      </c>
      <c r="U448" s="45">
        <v>256629</v>
      </c>
      <c r="V448" s="45">
        <v>0</v>
      </c>
      <c r="W448" s="45">
        <v>12.468678000000001</v>
      </c>
      <c r="X448" s="45">
        <v>6.9128194000000001</v>
      </c>
      <c r="Y448" s="45">
        <v>15.539942999999999</v>
      </c>
      <c r="Z448" s="46">
        <v>37620.300000000003</v>
      </c>
      <c r="AA448" s="46">
        <v>64863.257206109032</v>
      </c>
      <c r="AB448" s="47">
        <f>_xlfn.XLOOKUP($F448,Main_OG!$D$1:$D$766,Main_OG!AJ$1:AJ$766,"")</f>
        <v>49539056</v>
      </c>
      <c r="AC448" s="47">
        <f>_xlfn.XLOOKUP($F448,Main_OG!$D$1:$D$766,Main_OG!AK$1:AK$766,"")</f>
        <v>165314</v>
      </c>
      <c r="AD448" s="47">
        <f>_xlfn.XLOOKUP($F448,Main_OG!$D$1:$D$766,Main_OG!AL$1:AL$766,"")</f>
        <v>11137298</v>
      </c>
      <c r="AE448" s="47">
        <f>_xlfn.XLOOKUP($F448,Main_OG!$D$1:$D$766,Main_OG!AM$1:AM$766,"")</f>
        <v>0</v>
      </c>
      <c r="AF448" s="48">
        <f>_xlfn.XLOOKUP($F448,Main_OG!$D$1:$D$766,Main_OG!Z$1:Z$766,"")</f>
        <v>0</v>
      </c>
      <c r="AG448" s="48">
        <f>_xlfn.XLOOKUP($F448,Main_OG!$D$1:$D$766,Main_OG!AA$1:AA$766,"")</f>
        <v>2.1875855044172008</v>
      </c>
      <c r="AH448" s="48">
        <f>_xlfn.XLOOKUP($F448,Main_OG!$D$1:$D$766,Main_OG!AB$1:AB$766,"")</f>
        <v>14.48</v>
      </c>
      <c r="AI448" s="48">
        <f>_xlfn.XLOOKUP($F448,Main_OG!$D$1:$D$766,Main_OG!AC$1:AC$766,"")</f>
        <v>3.7243523928232452</v>
      </c>
      <c r="AJ448" s="48">
        <f>_xlfn.XLOOKUP($F448,Main_OG!$D$1:$D$766,Main_OG!AD$1:AD$766,"")</f>
        <v>0.62802788237371954</v>
      </c>
    </row>
    <row r="449" spans="2:36" x14ac:dyDescent="0.35">
      <c r="B449" s="36" t="s">
        <v>1447</v>
      </c>
      <c r="C449" s="45" t="s">
        <v>886</v>
      </c>
      <c r="D449" s="45" t="s">
        <v>4366</v>
      </c>
      <c r="E449" s="36" t="s">
        <v>4493</v>
      </c>
      <c r="F449" s="36" t="str">
        <f t="shared" si="18"/>
        <v>2018_WY</v>
      </c>
      <c r="G449" s="45">
        <v>2018</v>
      </c>
      <c r="H449" s="45">
        <f>_xlfn.XLOOKUP(J449,Main_OG!$B$1:$B$766,Main_OG!$O$1:$O$766,"")</f>
        <v>0</v>
      </c>
      <c r="I449" s="45">
        <f>_xlfn.XLOOKUP(F449,Main_OG!$D$1:$D$766,Main_OG!$J$1:$J$766,"")</f>
        <v>0</v>
      </c>
      <c r="J449" s="45" t="s">
        <v>886</v>
      </c>
      <c r="K449" s="45" t="str">
        <f t="shared" si="19"/>
        <v>Cheyenne Light Fuel &amp; Power d/b/a Black_WY</v>
      </c>
      <c r="L449" s="45" t="str">
        <f t="shared" si="20"/>
        <v>Cheyenne Light Fuel Power_WY</v>
      </c>
      <c r="M449" s="45" t="s">
        <v>1448</v>
      </c>
      <c r="N449" s="45">
        <v>0</v>
      </c>
      <c r="O449" s="45">
        <v>5089</v>
      </c>
      <c r="P449" s="45">
        <v>5</v>
      </c>
      <c r="Q449" s="45">
        <v>37600</v>
      </c>
      <c r="R449" s="45">
        <v>0</v>
      </c>
      <c r="S449" s="45">
        <v>528511</v>
      </c>
      <c r="T449" s="45">
        <v>829476</v>
      </c>
      <c r="U449" s="45">
        <v>263197</v>
      </c>
      <c r="V449" s="45">
        <v>0</v>
      </c>
      <c r="W449" s="45">
        <v>12.076381</v>
      </c>
      <c r="X449" s="45">
        <v>6.3816192000000003</v>
      </c>
      <c r="Y449" s="45">
        <v>15.045764</v>
      </c>
      <c r="Z449" s="46">
        <v>37977.199999999997</v>
      </c>
      <c r="AA449" s="46">
        <v>65584.902271636151</v>
      </c>
      <c r="AB449" s="47">
        <f>_xlfn.XLOOKUP($F449,Main_OG!$D$1:$D$766,Main_OG!AJ$1:AJ$766,"")</f>
        <v>48936996</v>
      </c>
      <c r="AC449" s="47">
        <f>_xlfn.XLOOKUP($F449,Main_OG!$D$1:$D$766,Main_OG!AK$1:AK$766,"")</f>
        <v>155422</v>
      </c>
      <c r="AD449" s="47">
        <f>_xlfn.XLOOKUP($F449,Main_OG!$D$1:$D$766,Main_OG!AL$1:AL$766,"")</f>
        <v>12699216</v>
      </c>
      <c r="AE449" s="47">
        <f>_xlfn.XLOOKUP($F449,Main_OG!$D$1:$D$766,Main_OG!AM$1:AM$766,"")</f>
        <v>0</v>
      </c>
      <c r="AF449" s="48">
        <f>_xlfn.XLOOKUP($F449,Main_OG!$D$1:$D$766,Main_OG!Z$1:Z$766,"")</f>
        <v>0</v>
      </c>
      <c r="AG449" s="48">
        <f>_xlfn.XLOOKUP($F449,Main_OG!$D$1:$D$766,Main_OG!AA$1:AA$766,"")</f>
        <v>1.68</v>
      </c>
      <c r="AH449" s="48">
        <f>_xlfn.XLOOKUP($F449,Main_OG!$D$1:$D$766,Main_OG!AB$1:AB$766,"")</f>
        <v>18.53</v>
      </c>
      <c r="AI449" s="48">
        <f>_xlfn.XLOOKUP($F449,Main_OG!$D$1:$D$766,Main_OG!AC$1:AC$766,"")</f>
        <v>3.77</v>
      </c>
      <c r="AJ449" s="48">
        <f>_xlfn.XLOOKUP($F449,Main_OG!$D$1:$D$766,Main_OG!AD$1:AD$766,"")</f>
        <v>0.62810595158289428</v>
      </c>
    </row>
    <row r="450" spans="2:36" x14ac:dyDescent="0.35">
      <c r="B450" s="36" t="s">
        <v>1447</v>
      </c>
      <c r="C450" s="45" t="s">
        <v>886</v>
      </c>
      <c r="D450" s="45" t="s">
        <v>4366</v>
      </c>
      <c r="E450" s="36" t="s">
        <v>4493</v>
      </c>
      <c r="F450" s="36" t="str">
        <f t="shared" si="18"/>
        <v>2019_WY</v>
      </c>
      <c r="G450" s="45">
        <v>2019</v>
      </c>
      <c r="H450" s="45">
        <f>_xlfn.XLOOKUP(J450,Main_OG!$B$1:$B$766,Main_OG!$O$1:$O$766,"")</f>
        <v>0</v>
      </c>
      <c r="I450" s="45">
        <f>_xlfn.XLOOKUP(F450,Main_OG!$D$1:$D$766,Main_OG!$J$1:$J$766,"")</f>
        <v>0</v>
      </c>
      <c r="J450" s="45" t="s">
        <v>886</v>
      </c>
      <c r="K450" s="45" t="str">
        <f t="shared" si="19"/>
        <v>Cheyenne Light Fuel &amp; Power d/b/a Black_WY</v>
      </c>
      <c r="L450" s="45" t="str">
        <f t="shared" si="20"/>
        <v>Cheyenne Light Fuel Power_WY</v>
      </c>
      <c r="M450" s="45" t="s">
        <v>1449</v>
      </c>
      <c r="N450" s="45">
        <v>0</v>
      </c>
      <c r="O450" s="45">
        <v>5168</v>
      </c>
      <c r="P450" s="45">
        <v>5</v>
      </c>
      <c r="Q450" s="45">
        <v>38145</v>
      </c>
      <c r="R450" s="45">
        <v>0</v>
      </c>
      <c r="S450" s="45">
        <v>521837</v>
      </c>
      <c r="T450" s="45">
        <v>886883</v>
      </c>
      <c r="U450" s="45">
        <v>268031</v>
      </c>
      <c r="V450" s="45">
        <v>0</v>
      </c>
      <c r="W450" s="45">
        <v>12.932199000000001</v>
      </c>
      <c r="X450" s="45">
        <v>6.6774310000000003</v>
      </c>
      <c r="Y450" s="45">
        <v>15.707138</v>
      </c>
      <c r="Z450" s="46">
        <v>38558.199999999997</v>
      </c>
      <c r="AA450" s="46">
        <v>66466.361900033793</v>
      </c>
      <c r="AB450" s="47">
        <f>_xlfn.XLOOKUP($F450,Main_OG!$D$1:$D$766,Main_OG!AJ$1:AJ$766,"")</f>
        <v>43801864</v>
      </c>
      <c r="AC450" s="47">
        <f>_xlfn.XLOOKUP($F450,Main_OG!$D$1:$D$766,Main_OG!AK$1:AK$766,"")</f>
        <v>167214</v>
      </c>
      <c r="AD450" s="47">
        <f>_xlfn.XLOOKUP($F450,Main_OG!$D$1:$D$766,Main_OG!AL$1:AL$766,"")</f>
        <v>14350872</v>
      </c>
      <c r="AE450" s="47">
        <f>_xlfn.XLOOKUP($F450,Main_OG!$D$1:$D$766,Main_OG!AM$1:AM$766,"")</f>
        <v>0</v>
      </c>
      <c r="AF450" s="48">
        <f>_xlfn.XLOOKUP($F450,Main_OG!$D$1:$D$766,Main_OG!Z$1:Z$766,"")</f>
        <v>1.66</v>
      </c>
      <c r="AG450" s="48">
        <f>_xlfn.XLOOKUP($F450,Main_OG!$D$1:$D$766,Main_OG!AA$1:AA$766,"")</f>
        <v>2.176146746141439</v>
      </c>
      <c r="AH450" s="48">
        <f>_xlfn.XLOOKUP($F450,Main_OG!$D$1:$D$766,Main_OG!AB$1:AB$766,"")</f>
        <v>16.079999999999998</v>
      </c>
      <c r="AI450" s="48">
        <f>_xlfn.XLOOKUP($F450,Main_OG!$D$1:$D$766,Main_OG!AC$1:AC$766,"")</f>
        <v>3.07</v>
      </c>
      <c r="AJ450" s="48">
        <f>_xlfn.XLOOKUP($F450,Main_OG!$D$1:$D$766,Main_OG!AD$1:AD$766,"")</f>
        <v>0.60296766622862785</v>
      </c>
    </row>
    <row r="451" spans="2:36" x14ac:dyDescent="0.35">
      <c r="B451" s="36" t="s">
        <v>1447</v>
      </c>
      <c r="C451" s="45" t="s">
        <v>886</v>
      </c>
      <c r="D451" s="45" t="s">
        <v>4366</v>
      </c>
      <c r="E451" s="36" t="s">
        <v>4493</v>
      </c>
      <c r="F451" s="36" t="str">
        <f t="shared" ref="F451:F514" si="21">_xlfn.CONCAT(G451,"_",J451)</f>
        <v>2020_WY</v>
      </c>
      <c r="G451" s="45">
        <v>2020</v>
      </c>
      <c r="H451" s="45">
        <f>_xlfn.XLOOKUP(J451,Main_OG!$B$1:$B$766,Main_OG!$O$1:$O$766,"")</f>
        <v>0</v>
      </c>
      <c r="I451" s="45">
        <f>_xlfn.XLOOKUP(F451,Main_OG!$D$1:$D$766,Main_OG!$J$1:$J$766,"")</f>
        <v>0</v>
      </c>
      <c r="J451" s="45" t="s">
        <v>886</v>
      </c>
      <c r="K451" s="45" t="str">
        <f t="shared" ref="K451:K514" si="22">_xlfn.CONCAT(B451,"_",C451)</f>
        <v>Cheyenne Light Fuel &amp; Power d/b/a Black_WY</v>
      </c>
      <c r="L451" s="45" t="str">
        <f t="shared" ref="L451:L514" si="23">_xlfn.CONCAT(E451,"_",C451)</f>
        <v>Cheyenne Light Fuel Power_WY</v>
      </c>
      <c r="M451" s="45" t="s">
        <v>1450</v>
      </c>
      <c r="N451" s="45">
        <v>0</v>
      </c>
      <c r="O451" s="45">
        <v>5137</v>
      </c>
      <c r="P451" s="45">
        <v>5</v>
      </c>
      <c r="Q451" s="45">
        <v>0</v>
      </c>
      <c r="R451" s="45">
        <v>0</v>
      </c>
      <c r="S451" s="45">
        <v>511669</v>
      </c>
      <c r="T451" s="45">
        <v>936391</v>
      </c>
      <c r="U451" s="45">
        <v>0</v>
      </c>
      <c r="V451" s="45">
        <v>0</v>
      </c>
      <c r="W451" s="45">
        <v>12.514144999999999</v>
      </c>
      <c r="X451" s="45">
        <v>6.3312226999999996</v>
      </c>
      <c r="Y451" s="45">
        <v>0</v>
      </c>
      <c r="Z451" s="46">
        <v>36181.300000000003</v>
      </c>
      <c r="AA451" s="46">
        <v>62163.977801831519</v>
      </c>
      <c r="AB451" s="47">
        <f>_xlfn.XLOOKUP($F451,Main_OG!$D$1:$D$766,Main_OG!AJ$1:AJ$766,"")</f>
        <v>41871398</v>
      </c>
      <c r="AC451" s="47">
        <f>_xlfn.XLOOKUP($F451,Main_OG!$D$1:$D$766,Main_OG!AK$1:AK$766,"")</f>
        <v>168138</v>
      </c>
      <c r="AD451" s="47">
        <f>_xlfn.XLOOKUP($F451,Main_OG!$D$1:$D$766,Main_OG!AL$1:AL$766,"")</f>
        <v>20826406</v>
      </c>
      <c r="AE451" s="47">
        <f>_xlfn.XLOOKUP($F451,Main_OG!$D$1:$D$766,Main_OG!AM$1:AM$766,"")</f>
        <v>0</v>
      </c>
      <c r="AF451" s="48">
        <f>_xlfn.XLOOKUP($F451,Main_OG!$D$1:$D$766,Main_OG!Z$1:Z$766,"")</f>
        <v>0</v>
      </c>
      <c r="AG451" s="48">
        <f>_xlfn.XLOOKUP($F451,Main_OG!$D$1:$D$766,Main_OG!AA$1:AA$766,"")</f>
        <v>2.127327759928813</v>
      </c>
      <c r="AH451" s="48">
        <f>_xlfn.XLOOKUP($F451,Main_OG!$D$1:$D$766,Main_OG!AB$1:AB$766,"")</f>
        <v>12.535325193609101</v>
      </c>
      <c r="AI451" s="48">
        <f>_xlfn.XLOOKUP($F451,Main_OG!$D$1:$D$766,Main_OG!AC$1:AC$766,"")</f>
        <v>2.2799999999999998</v>
      </c>
      <c r="AJ451" s="48">
        <f>_xlfn.XLOOKUP($F451,Main_OG!$D$1:$D$766,Main_OG!AD$1:AD$766,"")</f>
        <v>0.5848556097000881</v>
      </c>
    </row>
    <row r="452" spans="2:36" x14ac:dyDescent="0.35">
      <c r="B452" s="36" t="s">
        <v>1451</v>
      </c>
      <c r="C452" s="45" t="s">
        <v>824</v>
      </c>
      <c r="D452" s="45" t="s">
        <v>4353</v>
      </c>
      <c r="E452" s="36" t="s">
        <v>1451</v>
      </c>
      <c r="F452" s="36" t="str">
        <f t="shared" si="21"/>
        <v>2006_AK</v>
      </c>
      <c r="G452" s="45">
        <v>2006</v>
      </c>
      <c r="H452" s="45">
        <f>_xlfn.XLOOKUP(J452,Main_OG!$B$1:$B$766,Main_OG!$O$1:$O$766,"")</f>
        <v>0</v>
      </c>
      <c r="I452" s="45">
        <f>_xlfn.XLOOKUP(F452,Main_OG!$D$1:$D$766,Main_OG!$J$1:$J$766,"")</f>
        <v>0</v>
      </c>
      <c r="J452" s="45" t="s">
        <v>824</v>
      </c>
      <c r="K452" s="45" t="str">
        <f t="shared" si="22"/>
        <v>Chitina Electric Inc_AK</v>
      </c>
      <c r="L452" s="45" t="str">
        <f t="shared" si="23"/>
        <v>Chitina Electric Inc_AK</v>
      </c>
      <c r="M452" s="45" t="s">
        <v>1452</v>
      </c>
      <c r="N452" s="45">
        <v>0</v>
      </c>
      <c r="O452" s="45">
        <v>26</v>
      </c>
      <c r="P452" s="45">
        <v>0</v>
      </c>
      <c r="Q452" s="45">
        <v>33</v>
      </c>
      <c r="R452" s="45">
        <v>0</v>
      </c>
      <c r="S452" s="45">
        <v>110</v>
      </c>
      <c r="T452" s="45">
        <v>0</v>
      </c>
      <c r="U452" s="45">
        <v>59</v>
      </c>
      <c r="V452" s="45">
        <v>0</v>
      </c>
      <c r="W452" s="45">
        <v>38.327526132404181</v>
      </c>
      <c r="X452" s="45">
        <v>0</v>
      </c>
      <c r="Y452" s="45">
        <v>45.736434108527128</v>
      </c>
      <c r="Z452" s="46">
        <v>47546.2</v>
      </c>
      <c r="AA452" s="46">
        <v>70407.314060968274</v>
      </c>
      <c r="AB452" s="47">
        <f>_xlfn.XLOOKUP($F452,Main_OG!$D$1:$D$766,Main_OG!AJ$1:AJ$766,"")</f>
        <v>968457.74</v>
      </c>
      <c r="AC452" s="47">
        <f>_xlfn.XLOOKUP($F452,Main_OG!$D$1:$D$766,Main_OG!AK$1:AK$766,"")</f>
        <v>2895506.1599999997</v>
      </c>
      <c r="AD452" s="47">
        <f>_xlfn.XLOOKUP($F452,Main_OG!$D$1:$D$766,Main_OG!AL$1:AL$766,"")</f>
        <v>88962825.159999996</v>
      </c>
      <c r="AE452" s="47">
        <f>_xlfn.XLOOKUP($F452,Main_OG!$D$1:$D$766,Main_OG!AM$1:AM$766,"")</f>
        <v>0</v>
      </c>
      <c r="AF452" s="48">
        <f>_xlfn.XLOOKUP($F452,Main_OG!$D$1:$D$766,Main_OG!Z$1:Z$766,"")</f>
        <v>0</v>
      </c>
      <c r="AG452" s="48">
        <f>_xlfn.XLOOKUP($F452,Main_OG!$D$1:$D$766,Main_OG!AA$1:AA$766,"")</f>
        <v>2.2465548173415608</v>
      </c>
      <c r="AH452" s="48">
        <f>_xlfn.XLOOKUP($F452,Main_OG!$D$1:$D$766,Main_OG!AB$1:AB$766,"")</f>
        <v>14.13114039693003</v>
      </c>
      <c r="AI452" s="48">
        <f>_xlfn.XLOOKUP($F452,Main_OG!$D$1:$D$766,Main_OG!AC$1:AC$766,"")</f>
        <v>7.1610124069250478</v>
      </c>
      <c r="AJ452" s="48">
        <f>_xlfn.XLOOKUP($F452,Main_OG!$D$1:$D$766,Main_OG!AD$1:AD$766,"")</f>
        <v>0.4704061490499184</v>
      </c>
    </row>
    <row r="453" spans="2:36" x14ac:dyDescent="0.35">
      <c r="B453" s="36" t="s">
        <v>1451</v>
      </c>
      <c r="C453" s="45" t="s">
        <v>824</v>
      </c>
      <c r="D453" s="45" t="s">
        <v>4353</v>
      </c>
      <c r="E453" s="36" t="s">
        <v>1451</v>
      </c>
      <c r="F453" s="36" t="str">
        <f t="shared" si="21"/>
        <v>2007_AK</v>
      </c>
      <c r="G453" s="45">
        <v>2007</v>
      </c>
      <c r="H453" s="45">
        <f>_xlfn.XLOOKUP(J453,Main_OG!$B$1:$B$766,Main_OG!$O$1:$O$766,"")</f>
        <v>0</v>
      </c>
      <c r="I453" s="45">
        <f>_xlfn.XLOOKUP(F453,Main_OG!$D$1:$D$766,Main_OG!$J$1:$J$766,"")</f>
        <v>0</v>
      </c>
      <c r="J453" s="45" t="s">
        <v>824</v>
      </c>
      <c r="K453" s="45" t="str">
        <f t="shared" si="22"/>
        <v>Chitina Electric Inc_AK</v>
      </c>
      <c r="L453" s="45" t="str">
        <f t="shared" si="23"/>
        <v>Chitina Electric Inc_AK</v>
      </c>
      <c r="M453" s="45" t="s">
        <v>1453</v>
      </c>
      <c r="N453" s="45">
        <v>0</v>
      </c>
      <c r="O453" s="45">
        <v>25</v>
      </c>
      <c r="P453" s="45">
        <v>0</v>
      </c>
      <c r="Q453" s="45">
        <v>47</v>
      </c>
      <c r="R453" s="45">
        <v>0</v>
      </c>
      <c r="S453" s="45">
        <v>81</v>
      </c>
      <c r="T453" s="45">
        <v>0</v>
      </c>
      <c r="U453" s="45">
        <v>72</v>
      </c>
      <c r="V453" s="45">
        <v>0</v>
      </c>
      <c r="W453" s="45">
        <v>35.22</v>
      </c>
      <c r="X453" s="45">
        <v>0</v>
      </c>
      <c r="Y453" s="45">
        <v>46.15</v>
      </c>
      <c r="Z453" s="46">
        <v>50126.7</v>
      </c>
      <c r="AA453" s="46">
        <v>73683.227987652499</v>
      </c>
      <c r="AB453" s="47">
        <f>_xlfn.XLOOKUP($F453,Main_OG!$D$1:$D$766,Main_OG!AJ$1:AJ$766,"")</f>
        <v>996372</v>
      </c>
      <c r="AC453" s="47">
        <f>_xlfn.XLOOKUP($F453,Main_OG!$D$1:$D$766,Main_OG!AK$1:AK$766,"")</f>
        <v>3695916</v>
      </c>
      <c r="AD453" s="47">
        <f>_xlfn.XLOOKUP($F453,Main_OG!$D$1:$D$766,Main_OG!AL$1:AL$766,"")</f>
        <v>83891130</v>
      </c>
      <c r="AE453" s="47">
        <f>_xlfn.XLOOKUP($F453,Main_OG!$D$1:$D$766,Main_OG!AM$1:AM$766,"")</f>
        <v>0</v>
      </c>
      <c r="AF453" s="48">
        <f>_xlfn.XLOOKUP($F453,Main_OG!$D$1:$D$766,Main_OG!Z$1:Z$766,"")</f>
        <v>0</v>
      </c>
      <c r="AG453" s="48">
        <f>_xlfn.XLOOKUP($F453,Main_OG!$D$1:$D$766,Main_OG!AA$1:AA$766,"")</f>
        <v>2.2465548173415608</v>
      </c>
      <c r="AH453" s="48">
        <f>_xlfn.XLOOKUP($F453,Main_OG!$D$1:$D$766,Main_OG!AB$1:AB$766,"")</f>
        <v>15.097711394063451</v>
      </c>
      <c r="AI453" s="48">
        <f>_xlfn.XLOOKUP($F453,Main_OG!$D$1:$D$766,Main_OG!AC$1:AC$766,"")</f>
        <v>7.3815467393807772</v>
      </c>
      <c r="AJ453" s="48">
        <f>_xlfn.XLOOKUP($F453,Main_OG!$D$1:$D$766,Main_OG!AD$1:AD$766,"")</f>
        <v>0.58103021845052572</v>
      </c>
    </row>
    <row r="454" spans="2:36" x14ac:dyDescent="0.35">
      <c r="B454" s="36" t="s">
        <v>1451</v>
      </c>
      <c r="C454" s="45" t="s">
        <v>824</v>
      </c>
      <c r="D454" s="45" t="s">
        <v>4353</v>
      </c>
      <c r="E454" s="36" t="s">
        <v>1451</v>
      </c>
      <c r="F454" s="36" t="str">
        <f t="shared" si="21"/>
        <v>2008_AK</v>
      </c>
      <c r="G454" s="45">
        <v>2008</v>
      </c>
      <c r="H454" s="45">
        <f>_xlfn.XLOOKUP(J454,Main_OG!$B$1:$B$766,Main_OG!$O$1:$O$766,"")</f>
        <v>0</v>
      </c>
      <c r="I454" s="45">
        <f>_xlfn.XLOOKUP(F454,Main_OG!$D$1:$D$766,Main_OG!$J$1:$J$766,"")</f>
        <v>0</v>
      </c>
      <c r="J454" s="45" t="s">
        <v>824</v>
      </c>
      <c r="K454" s="45" t="str">
        <f t="shared" si="22"/>
        <v>Chitina Electric Inc_AK</v>
      </c>
      <c r="L454" s="45" t="str">
        <f t="shared" si="23"/>
        <v>Chitina Electric Inc_AK</v>
      </c>
      <c r="M454" s="45" t="s">
        <v>1454</v>
      </c>
      <c r="N454" s="45">
        <v>0</v>
      </c>
      <c r="O454" s="45">
        <v>25</v>
      </c>
      <c r="P454" s="45">
        <v>0</v>
      </c>
      <c r="Q454" s="45">
        <v>51</v>
      </c>
      <c r="R454" s="45">
        <v>0</v>
      </c>
      <c r="S454" s="45">
        <v>221</v>
      </c>
      <c r="T454" s="45">
        <v>0</v>
      </c>
      <c r="U454" s="45">
        <v>173</v>
      </c>
      <c r="V454" s="45">
        <v>0</v>
      </c>
      <c r="W454" s="45">
        <v>41.18</v>
      </c>
      <c r="X454" s="45">
        <v>0</v>
      </c>
      <c r="Y454" s="45">
        <v>54.91</v>
      </c>
      <c r="Z454" s="46">
        <v>49926.6</v>
      </c>
      <c r="AA454" s="46">
        <v>72625.262744470543</v>
      </c>
      <c r="AB454" s="47">
        <f>_xlfn.XLOOKUP($F454,Main_OG!$D$1:$D$766,Main_OG!AJ$1:AJ$766,"")</f>
        <v>994228</v>
      </c>
      <c r="AC454" s="47">
        <f>_xlfn.XLOOKUP($F454,Main_OG!$D$1:$D$766,Main_OG!AK$1:AK$766,"")</f>
        <v>3309288</v>
      </c>
      <c r="AD454" s="47">
        <f>_xlfn.XLOOKUP($F454,Main_OG!$D$1:$D$766,Main_OG!AL$1:AL$766,"")</f>
        <v>88306788</v>
      </c>
      <c r="AE454" s="47">
        <f>_xlfn.XLOOKUP($F454,Main_OG!$D$1:$D$766,Main_OG!AM$1:AM$766,"")</f>
        <v>0</v>
      </c>
      <c r="AF454" s="48">
        <f>_xlfn.XLOOKUP($F454,Main_OG!$D$1:$D$766,Main_OG!Z$1:Z$766,"")</f>
        <v>0</v>
      </c>
      <c r="AG454" s="48">
        <f>_xlfn.XLOOKUP($F454,Main_OG!$D$1:$D$766,Main_OG!AA$1:AA$766,"")</f>
        <v>2.2204719344600159</v>
      </c>
      <c r="AH454" s="48">
        <f>_xlfn.XLOOKUP($F454,Main_OG!$D$1:$D$766,Main_OG!AB$1:AB$766,"")</f>
        <v>19.619187803472759</v>
      </c>
      <c r="AI454" s="48">
        <f>_xlfn.XLOOKUP($F454,Main_OG!$D$1:$D$766,Main_OG!AC$1:AC$766,"")</f>
        <v>9.1182546074696553</v>
      </c>
      <c r="AJ454" s="48">
        <f>_xlfn.XLOOKUP($F454,Main_OG!$D$1:$D$766,Main_OG!AD$1:AD$766,"")</f>
        <v>0.68330088246943577</v>
      </c>
    </row>
    <row r="455" spans="2:36" x14ac:dyDescent="0.35">
      <c r="B455" s="36" t="s">
        <v>1451</v>
      </c>
      <c r="C455" s="45" t="s">
        <v>824</v>
      </c>
      <c r="D455" s="45" t="s">
        <v>4353</v>
      </c>
      <c r="E455" s="36" t="s">
        <v>1451</v>
      </c>
      <c r="F455" s="36" t="str">
        <f t="shared" si="21"/>
        <v>2009_AK</v>
      </c>
      <c r="G455" s="45">
        <v>2009</v>
      </c>
      <c r="H455" s="45">
        <f>_xlfn.XLOOKUP(J455,Main_OG!$B$1:$B$766,Main_OG!$O$1:$O$766,"")</f>
        <v>0</v>
      </c>
      <c r="I455" s="45">
        <f>_xlfn.XLOOKUP(F455,Main_OG!$D$1:$D$766,Main_OG!$J$1:$J$766,"")</f>
        <v>0</v>
      </c>
      <c r="J455" s="45" t="s">
        <v>824</v>
      </c>
      <c r="K455" s="45" t="str">
        <f t="shared" si="22"/>
        <v>Chitina Electric Inc_AK</v>
      </c>
      <c r="L455" s="45" t="str">
        <f t="shared" si="23"/>
        <v>Chitina Electric Inc_AK</v>
      </c>
      <c r="M455" s="45" t="s">
        <v>1455</v>
      </c>
      <c r="N455" s="45">
        <v>0</v>
      </c>
      <c r="O455" s="45">
        <v>27</v>
      </c>
      <c r="P455" s="45">
        <v>0</v>
      </c>
      <c r="Q455" s="45">
        <v>52</v>
      </c>
      <c r="R455" s="45">
        <v>0</v>
      </c>
      <c r="S455" s="45">
        <v>242</v>
      </c>
      <c r="T455" s="45">
        <v>0</v>
      </c>
      <c r="U455" s="45">
        <v>173</v>
      </c>
      <c r="V455" s="45">
        <v>0</v>
      </c>
      <c r="W455" s="45">
        <v>40.700000000000003</v>
      </c>
      <c r="X455" s="45">
        <v>0</v>
      </c>
      <c r="Y455" s="45">
        <v>51.91</v>
      </c>
      <c r="Z455" s="46">
        <v>54951.9</v>
      </c>
      <c r="AA455" s="46">
        <v>78626.832356791798</v>
      </c>
      <c r="AB455" s="47">
        <f>_xlfn.XLOOKUP($F455,Main_OG!$D$1:$D$766,Main_OG!AJ$1:AJ$766,"")</f>
        <v>1025918</v>
      </c>
      <c r="AC455" s="47">
        <f>_xlfn.XLOOKUP($F455,Main_OG!$D$1:$D$766,Main_OG!AK$1:AK$766,"")</f>
        <v>3992640</v>
      </c>
      <c r="AD455" s="47">
        <f>_xlfn.XLOOKUP($F455,Main_OG!$D$1:$D$766,Main_OG!AL$1:AL$766,"")</f>
        <v>77900336</v>
      </c>
      <c r="AE455" s="47">
        <f>_xlfn.XLOOKUP($F455,Main_OG!$D$1:$D$766,Main_OG!AM$1:AM$766,"")</f>
        <v>0</v>
      </c>
      <c r="AF455" s="48">
        <f>_xlfn.XLOOKUP($F455,Main_OG!$D$1:$D$766,Main_OG!Z$1:Z$766,"")</f>
        <v>0</v>
      </c>
      <c r="AG455" s="48">
        <f>_xlfn.XLOOKUP($F455,Main_OG!$D$1:$D$766,Main_OG!AA$1:AA$766,"")</f>
        <v>2.2743975091886082</v>
      </c>
      <c r="AH455" s="48">
        <f>_xlfn.XLOOKUP($F455,Main_OG!$D$1:$D$766,Main_OG!AB$1:AB$766,"")</f>
        <v>14.15708861161818</v>
      </c>
      <c r="AI455" s="48">
        <f>_xlfn.XLOOKUP($F455,Main_OG!$D$1:$D$766,Main_OG!AC$1:AC$766,"")</f>
        <v>4.5973007921271787</v>
      </c>
      <c r="AJ455" s="48">
        <f>_xlfn.XLOOKUP($F455,Main_OG!$D$1:$D$766,Main_OG!AD$1:AD$766,"")</f>
        <v>0.68314474405108627</v>
      </c>
    </row>
    <row r="456" spans="2:36" x14ac:dyDescent="0.35">
      <c r="B456" s="36" t="s">
        <v>1451</v>
      </c>
      <c r="C456" s="45" t="s">
        <v>824</v>
      </c>
      <c r="D456" s="45" t="s">
        <v>4353</v>
      </c>
      <c r="E456" s="36" t="s">
        <v>1451</v>
      </c>
      <c r="F456" s="36" t="str">
        <f t="shared" si="21"/>
        <v>2010_AK</v>
      </c>
      <c r="G456" s="45">
        <v>2010</v>
      </c>
      <c r="H456" s="45">
        <f>_xlfn.XLOOKUP(J456,Main_OG!$B$1:$B$766,Main_OG!$O$1:$O$766,"")</f>
        <v>0</v>
      </c>
      <c r="I456" s="45">
        <f>_xlfn.XLOOKUP(F456,Main_OG!$D$1:$D$766,Main_OG!$J$1:$J$766,"")</f>
        <v>0</v>
      </c>
      <c r="J456" s="45" t="s">
        <v>824</v>
      </c>
      <c r="K456" s="45" t="str">
        <f t="shared" si="22"/>
        <v>Chitina Electric Inc_AK</v>
      </c>
      <c r="L456" s="45" t="str">
        <f t="shared" si="23"/>
        <v>Chitina Electric Inc_AK</v>
      </c>
      <c r="M456" s="45" t="s">
        <v>1456</v>
      </c>
      <c r="N456" s="45">
        <v>0</v>
      </c>
      <c r="O456" s="45">
        <v>29</v>
      </c>
      <c r="P456" s="45">
        <v>0</v>
      </c>
      <c r="Q456" s="45">
        <v>53</v>
      </c>
      <c r="R456" s="45">
        <v>0</v>
      </c>
      <c r="S456" s="45">
        <v>296</v>
      </c>
      <c r="T456" s="45">
        <v>0</v>
      </c>
      <c r="U456" s="45">
        <v>165</v>
      </c>
      <c r="V456" s="45">
        <v>0</v>
      </c>
      <c r="W456" s="45">
        <v>44.59</v>
      </c>
      <c r="X456" s="45">
        <v>0</v>
      </c>
      <c r="Y456" s="45">
        <v>56.97</v>
      </c>
      <c r="Z456" s="46">
        <v>53652</v>
      </c>
      <c r="AA456" s="46">
        <v>75144.751548358356</v>
      </c>
      <c r="AB456" s="47">
        <f>_xlfn.XLOOKUP($F456,Main_OG!$D$1:$D$766,Main_OG!AJ$1:AJ$766,"")</f>
        <v>993000</v>
      </c>
      <c r="AC456" s="47">
        <f>_xlfn.XLOOKUP($F456,Main_OG!$D$1:$D$766,Main_OG!AK$1:AK$766,"")</f>
        <v>3244592</v>
      </c>
      <c r="AD456" s="47">
        <f>_xlfn.XLOOKUP($F456,Main_OG!$D$1:$D$766,Main_OG!AL$1:AL$766,"")</f>
        <v>81353948</v>
      </c>
      <c r="AE456" s="47">
        <f>_xlfn.XLOOKUP($F456,Main_OG!$D$1:$D$766,Main_OG!AM$1:AM$766,"")</f>
        <v>0</v>
      </c>
      <c r="AF456" s="48">
        <f>_xlfn.XLOOKUP($F456,Main_OG!$D$1:$D$766,Main_OG!Z$1:Z$766,"")</f>
        <v>0</v>
      </c>
      <c r="AG456" s="48">
        <f>_xlfn.XLOOKUP($F456,Main_OG!$D$1:$D$766,Main_OG!AA$1:AA$766,"")</f>
        <v>2.2935982820086371</v>
      </c>
      <c r="AH456" s="48">
        <f>_xlfn.XLOOKUP($F456,Main_OG!$D$1:$D$766,Main_OG!AB$1:AB$766,"")</f>
        <v>17.815786882646659</v>
      </c>
      <c r="AI456" s="48">
        <f>_xlfn.XLOOKUP($F456,Main_OG!$D$1:$D$766,Main_OG!AC$1:AC$766,"")</f>
        <v>4.9924248044436963</v>
      </c>
      <c r="AJ456" s="48">
        <f>_xlfn.XLOOKUP($F456,Main_OG!$D$1:$D$766,Main_OG!AD$1:AD$766,"")</f>
        <v>0.70992248279802228</v>
      </c>
    </row>
    <row r="457" spans="2:36" x14ac:dyDescent="0.35">
      <c r="B457" s="36" t="s">
        <v>1451</v>
      </c>
      <c r="C457" s="45" t="s">
        <v>824</v>
      </c>
      <c r="D457" s="45" t="s">
        <v>4353</v>
      </c>
      <c r="E457" s="36" t="s">
        <v>1451</v>
      </c>
      <c r="F457" s="36" t="str">
        <f t="shared" si="21"/>
        <v>2011_AK</v>
      </c>
      <c r="G457" s="45">
        <v>2011</v>
      </c>
      <c r="H457" s="45">
        <f>_xlfn.XLOOKUP(J457,Main_OG!$B$1:$B$766,Main_OG!$O$1:$O$766,"")</f>
        <v>0</v>
      </c>
      <c r="I457" s="45">
        <f>_xlfn.XLOOKUP(F457,Main_OG!$D$1:$D$766,Main_OG!$J$1:$J$766,"")</f>
        <v>0</v>
      </c>
      <c r="J457" s="45" t="s">
        <v>824</v>
      </c>
      <c r="K457" s="45" t="str">
        <f t="shared" si="22"/>
        <v>Chitina Electric Inc_AK</v>
      </c>
      <c r="L457" s="45" t="str">
        <f t="shared" si="23"/>
        <v>Chitina Electric Inc_AK</v>
      </c>
      <c r="M457" s="45" t="s">
        <v>1457</v>
      </c>
      <c r="N457" s="45">
        <v>0</v>
      </c>
      <c r="O457" s="45">
        <v>30</v>
      </c>
      <c r="P457" s="45">
        <v>0</v>
      </c>
      <c r="Q457" s="45">
        <v>52</v>
      </c>
      <c r="R457" s="45">
        <v>0</v>
      </c>
      <c r="S457" s="45">
        <v>313</v>
      </c>
      <c r="T457" s="45">
        <v>0</v>
      </c>
      <c r="U457" s="45">
        <v>167</v>
      </c>
      <c r="V457" s="45">
        <v>0</v>
      </c>
      <c r="W457" s="45">
        <v>48.88</v>
      </c>
      <c r="X457" s="45">
        <v>0</v>
      </c>
      <c r="Y457" s="45">
        <v>62.28</v>
      </c>
      <c r="Z457" s="46">
        <v>54045.5</v>
      </c>
      <c r="AA457" s="46">
        <v>74819.097140025115</v>
      </c>
      <c r="AB457" s="47">
        <f>_xlfn.XLOOKUP($F457,Main_OG!$D$1:$D$766,Main_OG!AJ$1:AJ$766,"")</f>
        <v>1023324</v>
      </c>
      <c r="AC457" s="47">
        <f>_xlfn.XLOOKUP($F457,Main_OG!$D$1:$D$766,Main_OG!AK$1:AK$766,"")</f>
        <v>3226522</v>
      </c>
      <c r="AD457" s="47">
        <f>_xlfn.XLOOKUP($F457,Main_OG!$D$1:$D$766,Main_OG!AL$1:AL$766,"")</f>
        <v>85181020</v>
      </c>
      <c r="AE457" s="47">
        <f>_xlfn.XLOOKUP($F457,Main_OG!$D$1:$D$766,Main_OG!AM$1:AM$766,"")</f>
        <v>0</v>
      </c>
      <c r="AF457" s="48">
        <f>_xlfn.XLOOKUP($F457,Main_OG!$D$1:$D$766,Main_OG!Z$1:Z$766,"")</f>
        <v>6.17</v>
      </c>
      <c r="AG457" s="48">
        <f>_xlfn.XLOOKUP($F457,Main_OG!$D$1:$D$766,Main_OG!AA$1:AA$766,"")</f>
        <v>1.73</v>
      </c>
      <c r="AH457" s="48">
        <f>_xlfn.XLOOKUP($F457,Main_OG!$D$1:$D$766,Main_OG!AB$1:AB$766,"")</f>
        <v>22.758921780738341</v>
      </c>
      <c r="AI457" s="48">
        <f>_xlfn.XLOOKUP($F457,Main_OG!$D$1:$D$766,Main_OG!AC$1:AC$766,"")</f>
        <v>4.97</v>
      </c>
      <c r="AJ457" s="48">
        <f>_xlfn.XLOOKUP($F457,Main_OG!$D$1:$D$766,Main_OG!AD$1:AD$766,"")</f>
        <v>0.75949643062398253</v>
      </c>
    </row>
    <row r="458" spans="2:36" x14ac:dyDescent="0.35">
      <c r="B458" s="36" t="s">
        <v>1451</v>
      </c>
      <c r="C458" s="45" t="s">
        <v>824</v>
      </c>
      <c r="D458" s="45" t="s">
        <v>4353</v>
      </c>
      <c r="E458" s="36" t="s">
        <v>1451</v>
      </c>
      <c r="F458" s="36" t="str">
        <f t="shared" si="21"/>
        <v>2019_AK</v>
      </c>
      <c r="G458" s="45">
        <v>2019</v>
      </c>
      <c r="H458" s="45">
        <f>_xlfn.XLOOKUP(J458,Main_OG!$B$1:$B$766,Main_OG!$O$1:$O$766,"")</f>
        <v>0</v>
      </c>
      <c r="I458" s="45">
        <f>_xlfn.XLOOKUP(F458,Main_OG!$D$1:$D$766,Main_OG!$J$1:$J$766,"")</f>
        <v>0</v>
      </c>
      <c r="J458" s="45" t="s">
        <v>824</v>
      </c>
      <c r="K458" s="45" t="str">
        <f t="shared" si="22"/>
        <v>Chitina Electric Inc_AK</v>
      </c>
      <c r="L458" s="45" t="str">
        <f t="shared" si="23"/>
        <v>Chitina Electric Inc_AK</v>
      </c>
      <c r="M458" s="45" t="s">
        <v>1458</v>
      </c>
      <c r="N458" s="45">
        <v>0</v>
      </c>
      <c r="O458" s="45">
        <v>34</v>
      </c>
      <c r="P458" s="45">
        <v>0</v>
      </c>
      <c r="Q458" s="45">
        <v>43</v>
      </c>
      <c r="R458" s="45">
        <v>0</v>
      </c>
      <c r="S458" s="45">
        <v>256</v>
      </c>
      <c r="T458" s="45">
        <v>0</v>
      </c>
      <c r="U458" s="45">
        <v>100</v>
      </c>
      <c r="V458" s="45">
        <v>0</v>
      </c>
      <c r="W458" s="45">
        <v>60.742187999999999</v>
      </c>
      <c r="X458" s="45">
        <v>0</v>
      </c>
      <c r="Y458" s="45">
        <v>70.8</v>
      </c>
      <c r="Z458" s="46">
        <v>52325.3</v>
      </c>
      <c r="AA458" s="46">
        <v>71326.453136096767</v>
      </c>
      <c r="AB458" s="47">
        <f>_xlfn.XLOOKUP($F458,Main_OG!$D$1:$D$766,Main_OG!AJ$1:AJ$766,"")</f>
        <v>1111904</v>
      </c>
      <c r="AC458" s="47">
        <f>_xlfn.XLOOKUP($F458,Main_OG!$D$1:$D$766,Main_OG!AK$1:AK$766,"")</f>
        <v>3216424</v>
      </c>
      <c r="AD458" s="47">
        <f>_xlfn.XLOOKUP($F458,Main_OG!$D$1:$D$766,Main_OG!AL$1:AL$766,"")</f>
        <v>49373842</v>
      </c>
      <c r="AE458" s="47">
        <f>_xlfn.XLOOKUP($F458,Main_OG!$D$1:$D$766,Main_OG!AM$1:AM$766,"")</f>
        <v>0</v>
      </c>
      <c r="AF458" s="48">
        <f>_xlfn.XLOOKUP($F458,Main_OG!$D$1:$D$766,Main_OG!Z$1:Z$766,"")</f>
        <v>7.11</v>
      </c>
      <c r="AG458" s="48">
        <f>_xlfn.XLOOKUP($F458,Main_OG!$D$1:$D$766,Main_OG!AA$1:AA$766,"")</f>
        <v>3.51</v>
      </c>
      <c r="AH458" s="48">
        <f>_xlfn.XLOOKUP($F458,Main_OG!$D$1:$D$766,Main_OG!AB$1:AB$766,"")</f>
        <v>15.74</v>
      </c>
      <c r="AI458" s="48">
        <f>_xlfn.XLOOKUP($F458,Main_OG!$D$1:$D$766,Main_OG!AC$1:AC$766,"")</f>
        <v>6.97</v>
      </c>
      <c r="AJ458" s="48">
        <f>_xlfn.XLOOKUP($F458,Main_OG!$D$1:$D$766,Main_OG!AD$1:AD$766,"")</f>
        <v>0.60296766622862785</v>
      </c>
    </row>
    <row r="459" spans="2:36" x14ac:dyDescent="0.35">
      <c r="B459" s="36" t="s">
        <v>1459</v>
      </c>
      <c r="C459" s="45" t="s">
        <v>158</v>
      </c>
      <c r="D459" s="45" t="s">
        <v>4354</v>
      </c>
      <c r="E459" s="36" t="s">
        <v>4494</v>
      </c>
      <c r="F459" s="36" t="str">
        <f t="shared" si="21"/>
        <v>2007_OH</v>
      </c>
      <c r="G459" s="45">
        <v>2007</v>
      </c>
      <c r="H459" s="45">
        <f>_xlfn.XLOOKUP(J459,Main_OG!$B$1:$B$766,Main_OG!$O$1:$O$766,"")</f>
        <v>1</v>
      </c>
      <c r="I459" s="45">
        <f>_xlfn.XLOOKUP(F459,Main_OG!$D$1:$D$766,Main_OG!$J$1:$J$766,"")</f>
        <v>0</v>
      </c>
      <c r="J459" s="45" t="s">
        <v>158</v>
      </c>
      <c r="K459" s="45" t="str">
        <f t="shared" si="22"/>
        <v>Cincinnati Gas &amp; Electric Company_OH</v>
      </c>
      <c r="L459" s="45" t="str">
        <f t="shared" si="23"/>
        <v>Cincinnati Gas Electric Company_OH</v>
      </c>
      <c r="M459" s="45" t="s">
        <v>1460</v>
      </c>
      <c r="N459" s="45">
        <v>0</v>
      </c>
      <c r="O459" s="45">
        <v>72346</v>
      </c>
      <c r="P459" s="45">
        <v>2267</v>
      </c>
      <c r="Q459" s="45">
        <v>600495</v>
      </c>
      <c r="R459" s="45">
        <v>0</v>
      </c>
      <c r="S459" s="45">
        <v>698625</v>
      </c>
      <c r="T459" s="45">
        <v>390696</v>
      </c>
      <c r="U459" s="45">
        <v>776653</v>
      </c>
      <c r="V459" s="45">
        <v>0</v>
      </c>
      <c r="W459" s="45">
        <v>8.99</v>
      </c>
      <c r="X459" s="45">
        <v>6.8</v>
      </c>
      <c r="Y459" s="45">
        <v>10.17</v>
      </c>
      <c r="Z459" s="46">
        <v>585403</v>
      </c>
      <c r="AA459" s="46">
        <v>50902.537183704175</v>
      </c>
      <c r="AB459" s="47">
        <f>_xlfn.XLOOKUP($F459,Main_OG!$D$1:$D$766,Main_OG!AJ$1:AJ$766,"")</f>
        <v>119092072</v>
      </c>
      <c r="AC459" s="47">
        <f>_xlfn.XLOOKUP($F459,Main_OG!$D$1:$D$766,Main_OG!AK$1:AK$766,"")</f>
        <v>4197256</v>
      </c>
      <c r="AD459" s="47">
        <f>_xlfn.XLOOKUP($F459,Main_OG!$D$1:$D$766,Main_OG!AL$1:AL$766,"")</f>
        <v>69748288</v>
      </c>
      <c r="AE459" s="47">
        <f>_xlfn.XLOOKUP($F459,Main_OG!$D$1:$D$766,Main_OG!AM$1:AM$766,"")</f>
        <v>15764049</v>
      </c>
      <c r="AF459" s="48">
        <f>_xlfn.XLOOKUP($F459,Main_OG!$D$1:$D$766,Main_OG!Z$1:Z$766,"")</f>
        <v>0</v>
      </c>
      <c r="AG459" s="48">
        <f>_xlfn.XLOOKUP($F459,Main_OG!$D$1:$D$766,Main_OG!AA$1:AA$766,"")</f>
        <v>2.2465548173415608</v>
      </c>
      <c r="AH459" s="48">
        <f>_xlfn.XLOOKUP($F459,Main_OG!$D$1:$D$766,Main_OG!AB$1:AB$766,"")</f>
        <v>16.16</v>
      </c>
      <c r="AI459" s="48">
        <f>_xlfn.XLOOKUP($F459,Main_OG!$D$1:$D$766,Main_OG!AC$1:AC$766,"")</f>
        <v>7.3815467393807772</v>
      </c>
      <c r="AJ459" s="48">
        <f>_xlfn.XLOOKUP($F459,Main_OG!$D$1:$D$766,Main_OG!AD$1:AD$766,"")</f>
        <v>0.41</v>
      </c>
    </row>
    <row r="460" spans="2:36" x14ac:dyDescent="0.35">
      <c r="B460" s="36" t="s">
        <v>1461</v>
      </c>
      <c r="C460" s="45" t="s">
        <v>139</v>
      </c>
      <c r="D460" s="45" t="s">
        <v>4355</v>
      </c>
      <c r="E460" s="36" t="s">
        <v>1461</v>
      </c>
      <c r="F460" s="36" t="str">
        <f t="shared" si="21"/>
        <v>2006_PA</v>
      </c>
      <c r="G460" s="45">
        <v>2006</v>
      </c>
      <c r="H460" s="45">
        <f>_xlfn.XLOOKUP(J460,Main_OG!$B$1:$B$766,Main_OG!$O$1:$O$766,"")</f>
        <v>1</v>
      </c>
      <c r="I460" s="45">
        <f>_xlfn.XLOOKUP(F460,Main_OG!$D$1:$D$766,Main_OG!$J$1:$J$766,"")</f>
        <v>0</v>
      </c>
      <c r="J460" s="45" t="s">
        <v>139</v>
      </c>
      <c r="K460" s="45" t="str">
        <f t="shared" si="22"/>
        <v>Citizens Electric Co_PA</v>
      </c>
      <c r="L460" s="45" t="str">
        <f t="shared" si="23"/>
        <v>Citizens Electric Co_PA</v>
      </c>
      <c r="M460" s="45" t="s">
        <v>1462</v>
      </c>
      <c r="N460" s="45">
        <v>0</v>
      </c>
      <c r="O460" s="45">
        <v>1095</v>
      </c>
      <c r="P460" s="45">
        <v>37</v>
      </c>
      <c r="Q460" s="45">
        <v>5561</v>
      </c>
      <c r="R460" s="45">
        <v>0</v>
      </c>
      <c r="S460" s="45">
        <v>2966</v>
      </c>
      <c r="T460" s="45">
        <v>3530</v>
      </c>
      <c r="U460" s="45">
        <v>5684</v>
      </c>
      <c r="V460" s="45">
        <v>0</v>
      </c>
      <c r="W460" s="45">
        <v>8.4798581925265175</v>
      </c>
      <c r="X460" s="45">
        <v>6.6374593385104266</v>
      </c>
      <c r="Y460" s="45">
        <v>7.0708829895752991</v>
      </c>
      <c r="Z460" s="46">
        <v>626589.9</v>
      </c>
      <c r="AA460" s="46">
        <v>50083.88346429076</v>
      </c>
      <c r="AB460" s="47">
        <f>_xlfn.XLOOKUP($F460,Main_OG!$D$1:$D$766,Main_OG!AJ$1:AJ$766,"")</f>
        <v>111628459.06</v>
      </c>
      <c r="AC460" s="47">
        <f>_xlfn.XLOOKUP($F460,Main_OG!$D$1:$D$766,Main_OG!AK$1:AK$766,"")</f>
        <v>4323966.4000000004</v>
      </c>
      <c r="AD460" s="47">
        <f>_xlfn.XLOOKUP($F460,Main_OG!$D$1:$D$766,Main_OG!AL$1:AL$766,"")</f>
        <v>202399107.29999998</v>
      </c>
      <c r="AE460" s="47">
        <f>_xlfn.XLOOKUP($F460,Main_OG!$D$1:$D$766,Main_OG!AM$1:AM$766,"")</f>
        <v>75297632</v>
      </c>
      <c r="AF460" s="48">
        <f>_xlfn.XLOOKUP($F460,Main_OG!$D$1:$D$766,Main_OG!Z$1:Z$766,"")</f>
        <v>0</v>
      </c>
      <c r="AG460" s="48">
        <f>_xlfn.XLOOKUP($F460,Main_OG!$D$1:$D$766,Main_OG!AA$1:AA$766,"")</f>
        <v>1.71</v>
      </c>
      <c r="AH460" s="48">
        <f>_xlfn.XLOOKUP($F460,Main_OG!$D$1:$D$766,Main_OG!AB$1:AB$766,"")</f>
        <v>14.13114039693003</v>
      </c>
      <c r="AI460" s="48">
        <f>_xlfn.XLOOKUP($F460,Main_OG!$D$1:$D$766,Main_OG!AC$1:AC$766,"")</f>
        <v>7.1610124069250478</v>
      </c>
      <c r="AJ460" s="48">
        <f>_xlfn.XLOOKUP($F460,Main_OG!$D$1:$D$766,Main_OG!AD$1:AD$766,"")</f>
        <v>0.4704061490499184</v>
      </c>
    </row>
    <row r="461" spans="2:36" x14ac:dyDescent="0.35">
      <c r="B461" s="36" t="s">
        <v>1461</v>
      </c>
      <c r="C461" s="45" t="s">
        <v>139</v>
      </c>
      <c r="D461" s="45" t="s">
        <v>4355</v>
      </c>
      <c r="E461" s="36" t="s">
        <v>1461</v>
      </c>
      <c r="F461" s="36" t="str">
        <f t="shared" si="21"/>
        <v>2007_PA</v>
      </c>
      <c r="G461" s="45">
        <v>2007</v>
      </c>
      <c r="H461" s="45">
        <f>_xlfn.XLOOKUP(J461,Main_OG!$B$1:$B$766,Main_OG!$O$1:$O$766,"")</f>
        <v>1</v>
      </c>
      <c r="I461" s="45">
        <f>_xlfn.XLOOKUP(F461,Main_OG!$D$1:$D$766,Main_OG!$J$1:$J$766,"")</f>
        <v>0</v>
      </c>
      <c r="J461" s="45" t="s">
        <v>139</v>
      </c>
      <c r="K461" s="45" t="str">
        <f t="shared" si="22"/>
        <v>Citizens Electric Co_PA</v>
      </c>
      <c r="L461" s="45" t="str">
        <f t="shared" si="23"/>
        <v>Citizens Electric Co_PA</v>
      </c>
      <c r="M461" s="45" t="s">
        <v>1463</v>
      </c>
      <c r="N461" s="45">
        <v>0</v>
      </c>
      <c r="O461" s="45">
        <v>1092</v>
      </c>
      <c r="P461" s="45">
        <v>39</v>
      </c>
      <c r="Q461" s="45">
        <v>5603</v>
      </c>
      <c r="R461" s="45">
        <v>0</v>
      </c>
      <c r="S461" s="45">
        <v>2525</v>
      </c>
      <c r="T461" s="45">
        <v>4163</v>
      </c>
      <c r="U461" s="45">
        <v>6021</v>
      </c>
      <c r="V461" s="45">
        <v>0</v>
      </c>
      <c r="W461" s="45">
        <v>8.16</v>
      </c>
      <c r="X461" s="45">
        <v>6.95</v>
      </c>
      <c r="Y461" s="45">
        <v>7.01</v>
      </c>
      <c r="Z461" s="46">
        <v>649638.1</v>
      </c>
      <c r="AA461" s="46">
        <v>51706.570957813623</v>
      </c>
      <c r="AB461" s="47">
        <f>_xlfn.XLOOKUP($F461,Main_OG!$D$1:$D$766,Main_OG!AJ$1:AJ$766,"")</f>
        <v>110980292</v>
      </c>
      <c r="AC461" s="47">
        <f>_xlfn.XLOOKUP($F461,Main_OG!$D$1:$D$766,Main_OG!AK$1:AK$766,"")</f>
        <v>5330088</v>
      </c>
      <c r="AD461" s="47">
        <f>_xlfn.XLOOKUP($F461,Main_OG!$D$1:$D$766,Main_OG!AL$1:AL$766,"")</f>
        <v>284561200</v>
      </c>
      <c r="AE461" s="47">
        <f>_xlfn.XLOOKUP($F461,Main_OG!$D$1:$D$766,Main_OG!AM$1:AM$766,"")</f>
        <v>77376316</v>
      </c>
      <c r="AF461" s="48">
        <f>_xlfn.XLOOKUP($F461,Main_OG!$D$1:$D$766,Main_OG!Z$1:Z$766,"")</f>
        <v>0</v>
      </c>
      <c r="AG461" s="48">
        <f>_xlfn.XLOOKUP($F461,Main_OG!$D$1:$D$766,Main_OG!AA$1:AA$766,"")</f>
        <v>1.74</v>
      </c>
      <c r="AH461" s="48">
        <f>_xlfn.XLOOKUP($F461,Main_OG!$D$1:$D$766,Main_OG!AB$1:AB$766,"")</f>
        <v>15.097711394063451</v>
      </c>
      <c r="AI461" s="48">
        <f>_xlfn.XLOOKUP($F461,Main_OG!$D$1:$D$766,Main_OG!AC$1:AC$766,"")</f>
        <v>7.3815467393807772</v>
      </c>
      <c r="AJ461" s="48">
        <f>_xlfn.XLOOKUP($F461,Main_OG!$D$1:$D$766,Main_OG!AD$1:AD$766,"")</f>
        <v>0.58103021845052572</v>
      </c>
    </row>
    <row r="462" spans="2:36" x14ac:dyDescent="0.35">
      <c r="B462" s="36" t="s">
        <v>1461</v>
      </c>
      <c r="C462" s="45" t="s">
        <v>139</v>
      </c>
      <c r="D462" s="45" t="s">
        <v>4355</v>
      </c>
      <c r="E462" s="36" t="s">
        <v>1461</v>
      </c>
      <c r="F462" s="36" t="str">
        <f t="shared" si="21"/>
        <v>2008_PA</v>
      </c>
      <c r="G462" s="45">
        <v>2008</v>
      </c>
      <c r="H462" s="45">
        <f>_xlfn.XLOOKUP(J462,Main_OG!$B$1:$B$766,Main_OG!$O$1:$O$766,"")</f>
        <v>1</v>
      </c>
      <c r="I462" s="45">
        <f>_xlfn.XLOOKUP(F462,Main_OG!$D$1:$D$766,Main_OG!$J$1:$J$766,"")</f>
        <v>1</v>
      </c>
      <c r="J462" s="45" t="s">
        <v>139</v>
      </c>
      <c r="K462" s="45" t="str">
        <f t="shared" si="22"/>
        <v>Citizens Electric Co_PA</v>
      </c>
      <c r="L462" s="45" t="str">
        <f t="shared" si="23"/>
        <v>Citizens Electric Co_PA</v>
      </c>
      <c r="M462" s="45" t="s">
        <v>1464</v>
      </c>
      <c r="N462" s="45">
        <v>0</v>
      </c>
      <c r="O462" s="45">
        <v>1098</v>
      </c>
      <c r="P462" s="45">
        <v>40</v>
      </c>
      <c r="Q462" s="45">
        <v>5653</v>
      </c>
      <c r="R462" s="45">
        <v>0</v>
      </c>
      <c r="S462" s="45">
        <v>29618</v>
      </c>
      <c r="T462" s="45">
        <v>55961</v>
      </c>
      <c r="U462" s="45">
        <v>82812</v>
      </c>
      <c r="V462" s="45">
        <v>0</v>
      </c>
      <c r="W462" s="45">
        <v>12.44</v>
      </c>
      <c r="X462" s="45">
        <v>11.14</v>
      </c>
      <c r="Y462" s="45">
        <v>11.02</v>
      </c>
      <c r="Z462" s="46">
        <v>665148.30000000005</v>
      </c>
      <c r="AA462" s="46">
        <v>52738.127944301923</v>
      </c>
      <c r="AB462" s="47">
        <f>_xlfn.XLOOKUP($F462,Main_OG!$D$1:$D$766,Main_OG!AJ$1:AJ$766,"")</f>
        <v>107834918</v>
      </c>
      <c r="AC462" s="47">
        <f>_xlfn.XLOOKUP($F462,Main_OG!$D$1:$D$766,Main_OG!AK$1:AK$766,"")</f>
        <v>3509936</v>
      </c>
      <c r="AD462" s="47">
        <f>_xlfn.XLOOKUP($F462,Main_OG!$D$1:$D$766,Main_OG!AL$1:AL$766,"")</f>
        <v>273884566</v>
      </c>
      <c r="AE462" s="47">
        <f>_xlfn.XLOOKUP($F462,Main_OG!$D$1:$D$766,Main_OG!AM$1:AM$766,"")</f>
        <v>78658093</v>
      </c>
      <c r="AF462" s="48">
        <f>_xlfn.XLOOKUP($F462,Main_OG!$D$1:$D$766,Main_OG!Z$1:Z$766,"")</f>
        <v>0</v>
      </c>
      <c r="AG462" s="48">
        <f>_xlfn.XLOOKUP($F462,Main_OG!$D$1:$D$766,Main_OG!AA$1:AA$766,"")</f>
        <v>2.09</v>
      </c>
      <c r="AH462" s="48">
        <f>_xlfn.XLOOKUP($F462,Main_OG!$D$1:$D$766,Main_OG!AB$1:AB$766,"")</f>
        <v>19.619187803472759</v>
      </c>
      <c r="AI462" s="48">
        <f>_xlfn.XLOOKUP($F462,Main_OG!$D$1:$D$766,Main_OG!AC$1:AC$766,"")</f>
        <v>9.1182546074696553</v>
      </c>
      <c r="AJ462" s="48">
        <f>_xlfn.XLOOKUP($F462,Main_OG!$D$1:$D$766,Main_OG!AD$1:AD$766,"")</f>
        <v>0.68330088246943577</v>
      </c>
    </row>
    <row r="463" spans="2:36" x14ac:dyDescent="0.35">
      <c r="B463" s="36" t="s">
        <v>1461</v>
      </c>
      <c r="C463" s="45" t="s">
        <v>139</v>
      </c>
      <c r="D463" s="45" t="s">
        <v>4355</v>
      </c>
      <c r="E463" s="36" t="s">
        <v>1461</v>
      </c>
      <c r="F463" s="36" t="str">
        <f t="shared" si="21"/>
        <v>2009_PA</v>
      </c>
      <c r="G463" s="45">
        <v>2009</v>
      </c>
      <c r="H463" s="45">
        <f>_xlfn.XLOOKUP(J463,Main_OG!$B$1:$B$766,Main_OG!$O$1:$O$766,"")</f>
        <v>1</v>
      </c>
      <c r="I463" s="45">
        <f>_xlfn.XLOOKUP(F463,Main_OG!$D$1:$D$766,Main_OG!$J$1:$J$766,"")</f>
        <v>1</v>
      </c>
      <c r="J463" s="45" t="s">
        <v>139</v>
      </c>
      <c r="K463" s="45" t="str">
        <f t="shared" si="22"/>
        <v>Citizens Electric Co_PA</v>
      </c>
      <c r="L463" s="45" t="str">
        <f t="shared" si="23"/>
        <v>Citizens Electric Co_PA</v>
      </c>
      <c r="M463" s="45" t="s">
        <v>1465</v>
      </c>
      <c r="N463" s="45">
        <v>0</v>
      </c>
      <c r="O463" s="45">
        <v>1094</v>
      </c>
      <c r="P463" s="45">
        <v>40</v>
      </c>
      <c r="Q463" s="45">
        <v>5665</v>
      </c>
      <c r="R463" s="45">
        <v>0</v>
      </c>
      <c r="S463" s="45">
        <v>28153</v>
      </c>
      <c r="T463" s="45">
        <v>52238</v>
      </c>
      <c r="U463" s="45">
        <v>79818</v>
      </c>
      <c r="V463" s="45">
        <v>0</v>
      </c>
      <c r="W463" s="45">
        <v>12.33</v>
      </c>
      <c r="X463" s="45">
        <v>10.92</v>
      </c>
      <c r="Y463" s="45">
        <v>11.1</v>
      </c>
      <c r="Z463" s="46">
        <v>645206.69999999995</v>
      </c>
      <c r="AA463" s="46">
        <v>50936.601641859408</v>
      </c>
      <c r="AB463" s="47">
        <f>_xlfn.XLOOKUP($F463,Main_OG!$D$1:$D$766,Main_OG!AJ$1:AJ$766,"")</f>
        <v>97610596</v>
      </c>
      <c r="AC463" s="47">
        <f>_xlfn.XLOOKUP($F463,Main_OG!$D$1:$D$766,Main_OG!AK$1:AK$766,"")</f>
        <v>3400726</v>
      </c>
      <c r="AD463" s="47">
        <f>_xlfn.XLOOKUP($F463,Main_OG!$D$1:$D$766,Main_OG!AL$1:AL$766,"")</f>
        <v>418361582</v>
      </c>
      <c r="AE463" s="47">
        <f>_xlfn.XLOOKUP($F463,Main_OG!$D$1:$D$766,Main_OG!AM$1:AM$766,"")</f>
        <v>77327686</v>
      </c>
      <c r="AF463" s="48">
        <f>_xlfn.XLOOKUP($F463,Main_OG!$D$1:$D$766,Main_OG!Z$1:Z$766,"")</f>
        <v>0</v>
      </c>
      <c r="AG463" s="48">
        <f>_xlfn.XLOOKUP($F463,Main_OG!$D$1:$D$766,Main_OG!AA$1:AA$766,"")</f>
        <v>2.29</v>
      </c>
      <c r="AH463" s="48">
        <f>_xlfn.XLOOKUP($F463,Main_OG!$D$1:$D$766,Main_OG!AB$1:AB$766,"")</f>
        <v>14.15708861161818</v>
      </c>
      <c r="AI463" s="48">
        <f>_xlfn.XLOOKUP($F463,Main_OG!$D$1:$D$766,Main_OG!AC$1:AC$766,"")</f>
        <v>4.5973007921271787</v>
      </c>
      <c r="AJ463" s="48">
        <f>_xlfn.XLOOKUP($F463,Main_OG!$D$1:$D$766,Main_OG!AD$1:AD$766,"")</f>
        <v>0.68314474405108627</v>
      </c>
    </row>
    <row r="464" spans="2:36" x14ac:dyDescent="0.35">
      <c r="B464" s="36" t="s">
        <v>1461</v>
      </c>
      <c r="C464" s="45" t="s">
        <v>139</v>
      </c>
      <c r="D464" s="45" t="s">
        <v>4355</v>
      </c>
      <c r="E464" s="36" t="s">
        <v>1461</v>
      </c>
      <c r="F464" s="36" t="str">
        <f t="shared" si="21"/>
        <v>2010_PA</v>
      </c>
      <c r="G464" s="45">
        <v>2010</v>
      </c>
      <c r="H464" s="45">
        <f>_xlfn.XLOOKUP(J464,Main_OG!$B$1:$B$766,Main_OG!$O$1:$O$766,"")</f>
        <v>1</v>
      </c>
      <c r="I464" s="45">
        <f>_xlfn.XLOOKUP(F464,Main_OG!$D$1:$D$766,Main_OG!$J$1:$J$766,"")</f>
        <v>2</v>
      </c>
      <c r="J464" s="45" t="s">
        <v>139</v>
      </c>
      <c r="K464" s="45" t="str">
        <f t="shared" si="22"/>
        <v>Citizens Electric Co_PA</v>
      </c>
      <c r="L464" s="45" t="str">
        <f t="shared" si="23"/>
        <v>Citizens Electric Co_PA</v>
      </c>
      <c r="M464" s="45" t="s">
        <v>1466</v>
      </c>
      <c r="N464" s="45">
        <v>0</v>
      </c>
      <c r="O464" s="45">
        <v>1103</v>
      </c>
      <c r="P464" s="45">
        <v>39</v>
      </c>
      <c r="Q464" s="45">
        <v>5691</v>
      </c>
      <c r="R464" s="45">
        <v>0</v>
      </c>
      <c r="S464" s="45">
        <v>28956</v>
      </c>
      <c r="T464" s="45">
        <v>49006</v>
      </c>
      <c r="U464" s="45">
        <v>80611</v>
      </c>
      <c r="V464" s="45">
        <v>0</v>
      </c>
      <c r="W464" s="45">
        <v>11.51</v>
      </c>
      <c r="X464" s="45">
        <v>10.16</v>
      </c>
      <c r="Y464" s="45">
        <v>10.050000000000001</v>
      </c>
      <c r="Z464" s="46">
        <v>666805.80000000005</v>
      </c>
      <c r="AA464" s="46">
        <v>52457.28127950598</v>
      </c>
      <c r="AB464" s="47">
        <f>_xlfn.XLOOKUP($F464,Main_OG!$D$1:$D$766,Main_OG!AJ$1:AJ$766,"")</f>
        <v>101986756</v>
      </c>
      <c r="AC464" s="47">
        <f>_xlfn.XLOOKUP($F464,Main_OG!$D$1:$D$766,Main_OG!AK$1:AK$766,"")</f>
        <v>2348682</v>
      </c>
      <c r="AD464" s="47">
        <f>_xlfn.XLOOKUP($F464,Main_OG!$D$1:$D$766,Main_OG!AL$1:AL$766,"")</f>
        <v>492787122</v>
      </c>
      <c r="AE464" s="47">
        <f>_xlfn.XLOOKUP($F464,Main_OG!$D$1:$D$766,Main_OG!AM$1:AM$766,"")</f>
        <v>77828348</v>
      </c>
      <c r="AF464" s="48">
        <f>_xlfn.XLOOKUP($F464,Main_OG!$D$1:$D$766,Main_OG!Z$1:Z$766,"")</f>
        <v>0</v>
      </c>
      <c r="AG464" s="48">
        <f>_xlfn.XLOOKUP($F464,Main_OG!$D$1:$D$766,Main_OG!AA$1:AA$766,"")</f>
        <v>2.4</v>
      </c>
      <c r="AH464" s="48">
        <f>_xlfn.XLOOKUP($F464,Main_OG!$D$1:$D$766,Main_OG!AB$1:AB$766,"")</f>
        <v>16.260000000000002</v>
      </c>
      <c r="AI464" s="48">
        <f>_xlfn.XLOOKUP($F464,Main_OG!$D$1:$D$766,Main_OG!AC$1:AC$766,"")</f>
        <v>4.9924248044436963</v>
      </c>
      <c r="AJ464" s="48">
        <f>_xlfn.XLOOKUP($F464,Main_OG!$D$1:$D$766,Main_OG!AD$1:AD$766,"")</f>
        <v>0.70992248279802228</v>
      </c>
    </row>
    <row r="465" spans="2:36" x14ac:dyDescent="0.35">
      <c r="B465" s="36" t="s">
        <v>1467</v>
      </c>
      <c r="C465" s="45" t="s">
        <v>139</v>
      </c>
      <c r="D465" s="45" t="s">
        <v>4355</v>
      </c>
      <c r="E465" s="36" t="s">
        <v>1461</v>
      </c>
      <c r="F465" s="36" t="str">
        <f t="shared" si="21"/>
        <v>2011_PA</v>
      </c>
      <c r="G465" s="45">
        <v>2011</v>
      </c>
      <c r="H465" s="45">
        <f>_xlfn.XLOOKUP(J465,Main_OG!$B$1:$B$766,Main_OG!$O$1:$O$766,"")</f>
        <v>1</v>
      </c>
      <c r="I465" s="45">
        <f>_xlfn.XLOOKUP(F465,Main_OG!$D$1:$D$766,Main_OG!$J$1:$J$766,"")</f>
        <v>2</v>
      </c>
      <c r="J465" s="45" t="s">
        <v>139</v>
      </c>
      <c r="K465" s="45" t="str">
        <f t="shared" si="22"/>
        <v>Citizens Electric Co - (PA)_PA</v>
      </c>
      <c r="L465" s="45" t="str">
        <f t="shared" si="23"/>
        <v>Citizens Electric Co_PA</v>
      </c>
      <c r="M465" s="45" t="s">
        <v>1468</v>
      </c>
      <c r="N465" s="45">
        <v>0</v>
      </c>
      <c r="O465" s="45">
        <v>1081</v>
      </c>
      <c r="P465" s="45">
        <v>41</v>
      </c>
      <c r="Q465" s="45">
        <v>5701</v>
      </c>
      <c r="R465" s="45">
        <v>0</v>
      </c>
      <c r="S465" s="45">
        <v>29511</v>
      </c>
      <c r="T465" s="45">
        <v>50263</v>
      </c>
      <c r="U465" s="45">
        <v>84903</v>
      </c>
      <c r="V465" s="45">
        <v>0</v>
      </c>
      <c r="W465" s="45">
        <v>11.03</v>
      </c>
      <c r="X465" s="45">
        <v>9.77</v>
      </c>
      <c r="Y465" s="45">
        <v>10.08</v>
      </c>
      <c r="Z465" s="46">
        <v>676468.3</v>
      </c>
      <c r="AA465" s="46">
        <v>53068.607549416134</v>
      </c>
      <c r="AB465" s="47">
        <f>_xlfn.XLOOKUP($F465,Main_OG!$D$1:$D$766,Main_OG!AJ$1:AJ$766,"")</f>
        <v>94649704</v>
      </c>
      <c r="AC465" s="47">
        <f>_xlfn.XLOOKUP($F465,Main_OG!$D$1:$D$766,Main_OG!AK$1:AK$766,"")</f>
        <v>2046228</v>
      </c>
      <c r="AD465" s="47">
        <f>_xlfn.XLOOKUP($F465,Main_OG!$D$1:$D$766,Main_OG!AL$1:AL$766,"")</f>
        <v>608839812</v>
      </c>
      <c r="AE465" s="47">
        <f>_xlfn.XLOOKUP($F465,Main_OG!$D$1:$D$766,Main_OG!AM$1:AM$766,"")</f>
        <v>76146617</v>
      </c>
      <c r="AF465" s="48">
        <f>_xlfn.XLOOKUP($F465,Main_OG!$D$1:$D$766,Main_OG!Z$1:Z$766,"")</f>
        <v>0</v>
      </c>
      <c r="AG465" s="48">
        <f>_xlfn.XLOOKUP($F465,Main_OG!$D$1:$D$766,Main_OG!AA$1:AA$766,"")</f>
        <v>2.3089180475565318</v>
      </c>
      <c r="AH465" s="48">
        <f>_xlfn.XLOOKUP($F465,Main_OG!$D$1:$D$766,Main_OG!AB$1:AB$766,"")</f>
        <v>22.758921780738341</v>
      </c>
      <c r="AI465" s="48">
        <f>_xlfn.XLOOKUP($F465,Main_OG!$D$1:$D$766,Main_OG!AC$1:AC$766,"")</f>
        <v>4.6524343752411106</v>
      </c>
      <c r="AJ465" s="48">
        <f>_xlfn.XLOOKUP($F465,Main_OG!$D$1:$D$766,Main_OG!AD$1:AD$766,"")</f>
        <v>0.75949643062398253</v>
      </c>
    </row>
    <row r="466" spans="2:36" x14ac:dyDescent="0.35">
      <c r="B466" s="36" t="s">
        <v>1467</v>
      </c>
      <c r="C466" s="45" t="s">
        <v>139</v>
      </c>
      <c r="D466" s="45" t="s">
        <v>4355</v>
      </c>
      <c r="E466" s="36" t="s">
        <v>1461</v>
      </c>
      <c r="F466" s="36" t="str">
        <f t="shared" si="21"/>
        <v>2012_PA</v>
      </c>
      <c r="G466" s="45">
        <v>2012</v>
      </c>
      <c r="H466" s="45">
        <f>_xlfn.XLOOKUP(J466,Main_OG!$B$1:$B$766,Main_OG!$O$1:$O$766,"")</f>
        <v>1</v>
      </c>
      <c r="I466" s="45">
        <f>_xlfn.XLOOKUP(F466,Main_OG!$D$1:$D$766,Main_OG!$J$1:$J$766,"")</f>
        <v>2</v>
      </c>
      <c r="J466" s="45" t="s">
        <v>139</v>
      </c>
      <c r="K466" s="45" t="str">
        <f t="shared" si="22"/>
        <v>Citizens Electric Co - (PA)_PA</v>
      </c>
      <c r="L466" s="45" t="str">
        <f t="shared" si="23"/>
        <v>Citizens Electric Co_PA</v>
      </c>
      <c r="M466" s="45" t="s">
        <v>1469</v>
      </c>
      <c r="N466" s="45">
        <v>0</v>
      </c>
      <c r="O466" s="45">
        <v>1078</v>
      </c>
      <c r="P466" s="45">
        <v>42</v>
      </c>
      <c r="Q466" s="45">
        <v>5711</v>
      </c>
      <c r="R466" s="45">
        <v>0</v>
      </c>
      <c r="S466" s="45">
        <v>28568</v>
      </c>
      <c r="T466" s="45">
        <v>51400</v>
      </c>
      <c r="U466" s="45">
        <v>80082</v>
      </c>
      <c r="V466" s="45">
        <v>0</v>
      </c>
      <c r="W466" s="45">
        <v>10.977316999999999</v>
      </c>
      <c r="X466" s="45">
        <v>9.6342411999999999</v>
      </c>
      <c r="Y466" s="45">
        <v>10.220774</v>
      </c>
      <c r="Z466" s="46">
        <v>689007</v>
      </c>
      <c r="AA466" s="46">
        <v>53958.834917636865</v>
      </c>
      <c r="AB466" s="47">
        <f>_xlfn.XLOOKUP($F466,Main_OG!$D$1:$D$766,Main_OG!AJ$1:AJ$766,"")</f>
        <v>82018494</v>
      </c>
      <c r="AC466" s="47">
        <f>_xlfn.XLOOKUP($F466,Main_OG!$D$1:$D$766,Main_OG!AK$1:AK$766,"")</f>
        <v>1636160</v>
      </c>
      <c r="AD466" s="47">
        <f>_xlfn.XLOOKUP($F466,Main_OG!$D$1:$D$766,Main_OG!AL$1:AL$766,"")</f>
        <v>770830788</v>
      </c>
      <c r="AE466" s="47">
        <f>_xlfn.XLOOKUP($F466,Main_OG!$D$1:$D$766,Main_OG!AM$1:AM$766,"")</f>
        <v>75174408</v>
      </c>
      <c r="AF466" s="48">
        <f>_xlfn.XLOOKUP($F466,Main_OG!$D$1:$D$766,Main_OG!Z$1:Z$766,"")</f>
        <v>0</v>
      </c>
      <c r="AG466" s="48">
        <f>_xlfn.XLOOKUP($F466,Main_OG!$D$1:$D$766,Main_OG!AA$1:AA$766,"")</f>
        <v>2.324237813104427</v>
      </c>
      <c r="AH466" s="48">
        <f>_xlfn.XLOOKUP($F466,Main_OG!$D$1:$D$766,Main_OG!AB$1:AB$766,"")</f>
        <v>23.49195884567845</v>
      </c>
      <c r="AI466" s="48">
        <f>_xlfn.XLOOKUP($F466,Main_OG!$D$1:$D$766,Main_OG!AC$1:AC$766,"")</f>
        <v>3.503818060367514</v>
      </c>
      <c r="AJ466" s="48">
        <f>_xlfn.XLOOKUP($F466,Main_OG!$D$1:$D$766,Main_OG!AD$1:AD$766,"")</f>
        <v>0.75442193202762442</v>
      </c>
    </row>
    <row r="467" spans="2:36" x14ac:dyDescent="0.35">
      <c r="B467" s="36" t="s">
        <v>1467</v>
      </c>
      <c r="C467" s="45" t="s">
        <v>139</v>
      </c>
      <c r="D467" s="45" t="s">
        <v>4355</v>
      </c>
      <c r="E467" s="36" t="s">
        <v>1461</v>
      </c>
      <c r="F467" s="36" t="str">
        <f t="shared" si="21"/>
        <v>2013_PA</v>
      </c>
      <c r="G467" s="45">
        <v>2013</v>
      </c>
      <c r="H467" s="45">
        <f>_xlfn.XLOOKUP(J467,Main_OG!$B$1:$B$766,Main_OG!$O$1:$O$766,"")</f>
        <v>1</v>
      </c>
      <c r="I467" s="45">
        <f>_xlfn.XLOOKUP(F467,Main_OG!$D$1:$D$766,Main_OG!$J$1:$J$766,"")</f>
        <v>2</v>
      </c>
      <c r="J467" s="45" t="s">
        <v>139</v>
      </c>
      <c r="K467" s="45" t="str">
        <f t="shared" si="22"/>
        <v>Citizens Electric Co - (PA)_PA</v>
      </c>
      <c r="L467" s="45" t="str">
        <f t="shared" si="23"/>
        <v>Citizens Electric Co_PA</v>
      </c>
      <c r="M467" s="45" t="s">
        <v>1470</v>
      </c>
      <c r="N467" s="45">
        <v>0</v>
      </c>
      <c r="O467" s="45">
        <v>1112</v>
      </c>
      <c r="P467" s="45">
        <v>41</v>
      </c>
      <c r="Q467" s="45">
        <v>5730</v>
      </c>
      <c r="R467" s="45">
        <v>0</v>
      </c>
      <c r="S467" s="45">
        <v>29640</v>
      </c>
      <c r="T467" s="45">
        <v>53195</v>
      </c>
      <c r="U467" s="45">
        <v>85565</v>
      </c>
      <c r="V467" s="45">
        <v>0</v>
      </c>
      <c r="W467" s="45">
        <v>10.968286000000001</v>
      </c>
      <c r="X467" s="45">
        <v>9.6569225999999997</v>
      </c>
      <c r="Y467" s="45">
        <v>10.160697000000001</v>
      </c>
      <c r="Z467" s="46">
        <v>704195</v>
      </c>
      <c r="AA467" s="46">
        <v>55103.322201475516</v>
      </c>
      <c r="AB467" s="47">
        <f>_xlfn.XLOOKUP($F467,Main_OG!$D$1:$D$766,Main_OG!AJ$1:AJ$766,"")</f>
        <v>82911636</v>
      </c>
      <c r="AC467" s="47">
        <f>_xlfn.XLOOKUP($F467,Main_OG!$D$1:$D$766,Main_OG!AK$1:AK$766,"")</f>
        <v>1812018.8</v>
      </c>
      <c r="AD467" s="47">
        <f>_xlfn.XLOOKUP($F467,Main_OG!$D$1:$D$766,Main_OG!AL$1:AL$766,"")</f>
        <v>713604346</v>
      </c>
      <c r="AE467" s="47">
        <f>_xlfn.XLOOKUP($F467,Main_OG!$D$1:$D$766,Main_OG!AM$1:AM$766,"")</f>
        <v>78714031</v>
      </c>
      <c r="AF467" s="48">
        <f>_xlfn.XLOOKUP($F467,Main_OG!$D$1:$D$766,Main_OG!Z$1:Z$766,"")</f>
        <v>2.16</v>
      </c>
      <c r="AG467" s="48">
        <f>_xlfn.XLOOKUP($F467,Main_OG!$D$1:$D$766,Main_OG!AA$1:AA$766,"")</f>
        <v>2.4700000000000002</v>
      </c>
      <c r="AH467" s="48">
        <f>_xlfn.XLOOKUP($F467,Main_OG!$D$1:$D$766,Main_OG!AB$1:AB$766,"")</f>
        <v>22.862714639490921</v>
      </c>
      <c r="AI467" s="48">
        <f>_xlfn.XLOOKUP($F467,Main_OG!$D$1:$D$766,Main_OG!AC$1:AC$766,"")</f>
        <v>4</v>
      </c>
      <c r="AJ467" s="48">
        <f>_xlfn.XLOOKUP($F467,Main_OG!$D$1:$D$766,Main_OG!AD$1:AD$766,"")</f>
        <v>0.82</v>
      </c>
    </row>
    <row r="468" spans="2:36" x14ac:dyDescent="0.35">
      <c r="B468" s="36" t="s">
        <v>1467</v>
      </c>
      <c r="C468" s="45" t="s">
        <v>139</v>
      </c>
      <c r="D468" s="45" t="s">
        <v>4355</v>
      </c>
      <c r="E468" s="36" t="s">
        <v>1461</v>
      </c>
      <c r="F468" s="36" t="str">
        <f t="shared" si="21"/>
        <v>2014_PA</v>
      </c>
      <c r="G468" s="45">
        <v>2014</v>
      </c>
      <c r="H468" s="45">
        <f>_xlfn.XLOOKUP(J468,Main_OG!$B$1:$B$766,Main_OG!$O$1:$O$766,"")</f>
        <v>1</v>
      </c>
      <c r="I468" s="45">
        <f>_xlfn.XLOOKUP(F468,Main_OG!$D$1:$D$766,Main_OG!$J$1:$J$766,"")</f>
        <v>2</v>
      </c>
      <c r="J468" s="45" t="s">
        <v>139</v>
      </c>
      <c r="K468" s="45" t="str">
        <f t="shared" si="22"/>
        <v>Citizens Electric Co - (PA)_PA</v>
      </c>
      <c r="L468" s="45" t="str">
        <f t="shared" si="23"/>
        <v>Citizens Electric Co_PA</v>
      </c>
      <c r="M468" s="45" t="s">
        <v>1471</v>
      </c>
      <c r="N468" s="45">
        <v>0</v>
      </c>
      <c r="O468" s="45">
        <v>1090</v>
      </c>
      <c r="P468" s="45">
        <v>33</v>
      </c>
      <c r="Q468" s="45">
        <v>5728</v>
      </c>
      <c r="R468" s="45">
        <v>0</v>
      </c>
      <c r="S468" s="45">
        <v>28901</v>
      </c>
      <c r="T468" s="45">
        <v>35748</v>
      </c>
      <c r="U468" s="45">
        <v>88270</v>
      </c>
      <c r="V468" s="45">
        <v>0</v>
      </c>
      <c r="W468" s="45">
        <v>14.369745</v>
      </c>
      <c r="X468" s="45">
        <v>6.1234194999999998</v>
      </c>
      <c r="Y468" s="45">
        <v>11.422907</v>
      </c>
      <c r="Z468" s="46">
        <v>718691.6</v>
      </c>
      <c r="AA468" s="46">
        <v>56181.173935257772</v>
      </c>
      <c r="AB468" s="47">
        <f>_xlfn.XLOOKUP($F468,Main_OG!$D$1:$D$766,Main_OG!AJ$1:AJ$766,"")</f>
        <v>76253142</v>
      </c>
      <c r="AC468" s="47">
        <f>_xlfn.XLOOKUP($F468,Main_OG!$D$1:$D$766,Main_OG!AK$1:AK$766,"")</f>
        <v>3051964</v>
      </c>
      <c r="AD468" s="47">
        <f>_xlfn.XLOOKUP($F468,Main_OG!$D$1:$D$766,Main_OG!AL$1:AL$766,"")</f>
        <v>777465594</v>
      </c>
      <c r="AE468" s="47">
        <f>_xlfn.XLOOKUP($F468,Main_OG!$D$1:$D$766,Main_OG!AM$1:AM$766,"")</f>
        <v>78714659</v>
      </c>
      <c r="AF468" s="48">
        <f>_xlfn.XLOOKUP($F468,Main_OG!$D$1:$D$766,Main_OG!Z$1:Z$766,"")</f>
        <v>0</v>
      </c>
      <c r="AG468" s="48">
        <f>_xlfn.XLOOKUP($F468,Main_OG!$D$1:$D$766,Main_OG!AA$1:AA$766,"")</f>
        <v>2.5099999999999998</v>
      </c>
      <c r="AH468" s="48">
        <f>_xlfn.XLOOKUP($F468,Main_OG!$D$1:$D$766,Main_OG!AB$1:AB$766,"")</f>
        <v>23.67</v>
      </c>
      <c r="AI468" s="48">
        <f>_xlfn.XLOOKUP($F468,Main_OG!$D$1:$D$766,Main_OG!AC$1:AC$766,"")</f>
        <v>4.84</v>
      </c>
      <c r="AJ468" s="48">
        <f>_xlfn.XLOOKUP($F468,Main_OG!$D$1:$D$766,Main_OG!AD$1:AD$766,"")</f>
        <v>0.78</v>
      </c>
    </row>
    <row r="469" spans="2:36" x14ac:dyDescent="0.35">
      <c r="B469" s="36" t="s">
        <v>1467</v>
      </c>
      <c r="C469" s="45" t="s">
        <v>139</v>
      </c>
      <c r="D469" s="45" t="s">
        <v>4355</v>
      </c>
      <c r="E469" s="36" t="s">
        <v>1461</v>
      </c>
      <c r="F469" s="36" t="str">
        <f t="shared" si="21"/>
        <v>2015_PA</v>
      </c>
      <c r="G469" s="45">
        <v>2015</v>
      </c>
      <c r="H469" s="45">
        <f>_xlfn.XLOOKUP(J469,Main_OG!$B$1:$B$766,Main_OG!$O$1:$O$766,"")</f>
        <v>1</v>
      </c>
      <c r="I469" s="45">
        <f>_xlfn.XLOOKUP(F469,Main_OG!$D$1:$D$766,Main_OG!$J$1:$J$766,"")</f>
        <v>2</v>
      </c>
      <c r="J469" s="45" t="s">
        <v>139</v>
      </c>
      <c r="K469" s="45" t="str">
        <f t="shared" si="22"/>
        <v>Citizens Electric Co - (PA)_PA</v>
      </c>
      <c r="L469" s="45" t="str">
        <f t="shared" si="23"/>
        <v>Citizens Electric Co_PA</v>
      </c>
      <c r="M469" s="45" t="s">
        <v>1472</v>
      </c>
      <c r="N469" s="45">
        <v>0</v>
      </c>
      <c r="O469" s="45">
        <v>1070</v>
      </c>
      <c r="P469" s="45">
        <v>18</v>
      </c>
      <c r="Q469" s="45">
        <v>5740</v>
      </c>
      <c r="R469" s="45">
        <v>0</v>
      </c>
      <c r="S469" s="45">
        <v>26005</v>
      </c>
      <c r="T469" s="45">
        <v>12536</v>
      </c>
      <c r="U469" s="45">
        <v>86630</v>
      </c>
      <c r="V469" s="45">
        <v>0</v>
      </c>
      <c r="W469" s="45">
        <v>11.642761</v>
      </c>
      <c r="X469" s="45">
        <v>11.456605</v>
      </c>
      <c r="Y469" s="45">
        <v>10.868406</v>
      </c>
      <c r="Z469" s="46">
        <v>734145.1</v>
      </c>
      <c r="AA469" s="46">
        <v>57400.656677590443</v>
      </c>
      <c r="AB469" s="47">
        <f>_xlfn.XLOOKUP($F469,Main_OG!$D$1:$D$766,Main_OG!AJ$1:AJ$766,"")</f>
        <v>61796088</v>
      </c>
      <c r="AC469" s="47">
        <f>_xlfn.XLOOKUP($F469,Main_OG!$D$1:$D$766,Main_OG!AK$1:AK$766,"")</f>
        <v>2647596</v>
      </c>
      <c r="AD469" s="47">
        <f>_xlfn.XLOOKUP($F469,Main_OG!$D$1:$D$766,Main_OG!AL$1:AL$766,"")</f>
        <v>876560302</v>
      </c>
      <c r="AE469" s="47">
        <f>_xlfn.XLOOKUP($F469,Main_OG!$D$1:$D$766,Main_OG!AM$1:AM$766,"")</f>
        <v>80516752</v>
      </c>
      <c r="AF469" s="48">
        <f>_xlfn.XLOOKUP($F469,Main_OG!$D$1:$D$766,Main_OG!Z$1:Z$766,"")</f>
        <v>0</v>
      </c>
      <c r="AG469" s="48">
        <f>_xlfn.XLOOKUP($F469,Main_OG!$D$1:$D$766,Main_OG!AA$1:AA$766,"")</f>
        <v>2.25948627072199</v>
      </c>
      <c r="AH469" s="48">
        <f>_xlfn.XLOOKUP($F469,Main_OG!$D$1:$D$766,Main_OG!AB$1:AB$766,"")</f>
        <v>12.08771849023859</v>
      </c>
      <c r="AI469" s="48">
        <f>_xlfn.XLOOKUP($F469,Main_OG!$D$1:$D$766,Main_OG!AC$1:AC$766,"")</f>
        <v>2.42</v>
      </c>
      <c r="AJ469" s="48">
        <f>_xlfn.XLOOKUP($F469,Main_OG!$D$1:$D$766,Main_OG!AD$1:AD$766,"")</f>
        <v>0.66963877086385626</v>
      </c>
    </row>
    <row r="470" spans="2:36" x14ac:dyDescent="0.35">
      <c r="B470" s="36" t="s">
        <v>1467</v>
      </c>
      <c r="C470" s="45" t="s">
        <v>139</v>
      </c>
      <c r="D470" s="45" t="s">
        <v>4355</v>
      </c>
      <c r="E470" s="36" t="s">
        <v>1461</v>
      </c>
      <c r="F470" s="36" t="str">
        <f t="shared" si="21"/>
        <v>2016_PA</v>
      </c>
      <c r="G470" s="45">
        <v>2016</v>
      </c>
      <c r="H470" s="45">
        <f>_xlfn.XLOOKUP(J470,Main_OG!$B$1:$B$766,Main_OG!$O$1:$O$766,"")</f>
        <v>1</v>
      </c>
      <c r="I470" s="45">
        <f>_xlfn.XLOOKUP(F470,Main_OG!$D$1:$D$766,Main_OG!$J$1:$J$766,"")</f>
        <v>2</v>
      </c>
      <c r="J470" s="45" t="s">
        <v>139</v>
      </c>
      <c r="K470" s="45" t="str">
        <f t="shared" si="22"/>
        <v>Citizens Electric Co - (PA)_PA</v>
      </c>
      <c r="L470" s="45" t="str">
        <f t="shared" si="23"/>
        <v>Citizens Electric Co_PA</v>
      </c>
      <c r="M470" s="45" t="s">
        <v>1473</v>
      </c>
      <c r="N470" s="45">
        <v>0</v>
      </c>
      <c r="O470" s="45">
        <v>1073</v>
      </c>
      <c r="P470" s="45">
        <v>12</v>
      </c>
      <c r="Q470" s="45">
        <v>5763</v>
      </c>
      <c r="R470" s="45">
        <v>0</v>
      </c>
      <c r="S470" s="45">
        <v>24516</v>
      </c>
      <c r="T470" s="45">
        <v>12115</v>
      </c>
      <c r="U470" s="45">
        <v>82791</v>
      </c>
      <c r="V470" s="45">
        <v>0</v>
      </c>
      <c r="W470" s="45">
        <v>11.114782</v>
      </c>
      <c r="X470" s="45">
        <v>9.5014444999999998</v>
      </c>
      <c r="Y470" s="45">
        <v>10.980541000000001</v>
      </c>
      <c r="Z470" s="46">
        <v>744847.1</v>
      </c>
      <c r="AA470" s="46">
        <v>58243.653579146463</v>
      </c>
      <c r="AB470" s="47">
        <f>_xlfn.XLOOKUP($F470,Main_OG!$D$1:$D$766,Main_OG!AJ$1:AJ$766,"")</f>
        <v>54978156</v>
      </c>
      <c r="AC470" s="47">
        <f>_xlfn.XLOOKUP($F470,Main_OG!$D$1:$D$766,Main_OG!AK$1:AK$766,"")</f>
        <v>1403058</v>
      </c>
      <c r="AD470" s="47">
        <f>_xlfn.XLOOKUP($F470,Main_OG!$D$1:$D$766,Main_OG!AL$1:AL$766,"")</f>
        <v>1004160024</v>
      </c>
      <c r="AE470" s="47">
        <f>_xlfn.XLOOKUP($F470,Main_OG!$D$1:$D$766,Main_OG!AM$1:AM$766,"")</f>
        <v>82924011</v>
      </c>
      <c r="AF470" s="48">
        <f>_xlfn.XLOOKUP($F470,Main_OG!$D$1:$D$766,Main_OG!Z$1:Z$766,"")</f>
        <v>0</v>
      </c>
      <c r="AG470" s="48">
        <f>_xlfn.XLOOKUP($F470,Main_OG!$D$1:$D$766,Main_OG!AA$1:AA$766,"")</f>
        <v>2.2143440282408582</v>
      </c>
      <c r="AH470" s="48">
        <f>_xlfn.XLOOKUP($F470,Main_OG!$D$1:$D$766,Main_OG!AB$1:AB$766,"")</f>
        <v>11.309272049594229</v>
      </c>
      <c r="AI470" s="48">
        <f>_xlfn.XLOOKUP($F470,Main_OG!$D$1:$D$766,Main_OG!AC$1:AC$766,"")</f>
        <v>3.2924726584307722</v>
      </c>
      <c r="AJ470" s="48">
        <f>_xlfn.XLOOKUP($F470,Main_OG!$D$1:$D$766,Main_OG!AD$1:AD$766,"")</f>
        <v>0.65636700530415037</v>
      </c>
    </row>
    <row r="471" spans="2:36" x14ac:dyDescent="0.35">
      <c r="B471" s="36" t="s">
        <v>1467</v>
      </c>
      <c r="C471" s="45" t="s">
        <v>139</v>
      </c>
      <c r="D471" s="45" t="s">
        <v>4355</v>
      </c>
      <c r="E471" s="36" t="s">
        <v>1461</v>
      </c>
      <c r="F471" s="36" t="str">
        <f t="shared" si="21"/>
        <v>2017_PA</v>
      </c>
      <c r="G471" s="45">
        <v>2017</v>
      </c>
      <c r="H471" s="45">
        <f>_xlfn.XLOOKUP(J471,Main_OG!$B$1:$B$766,Main_OG!$O$1:$O$766,"")</f>
        <v>1</v>
      </c>
      <c r="I471" s="45">
        <f>_xlfn.XLOOKUP(F471,Main_OG!$D$1:$D$766,Main_OG!$J$1:$J$766,"")</f>
        <v>2</v>
      </c>
      <c r="J471" s="45" t="s">
        <v>139</v>
      </c>
      <c r="K471" s="45" t="str">
        <f t="shared" si="22"/>
        <v>Citizens Electric Co - (PA)_PA</v>
      </c>
      <c r="L471" s="45" t="str">
        <f t="shared" si="23"/>
        <v>Citizens Electric Co_PA</v>
      </c>
      <c r="M471" s="45" t="s">
        <v>1474</v>
      </c>
      <c r="N471" s="45">
        <v>0</v>
      </c>
      <c r="O471" s="45">
        <v>1075</v>
      </c>
      <c r="P471" s="45">
        <v>12</v>
      </c>
      <c r="Q471" s="45">
        <v>5827</v>
      </c>
      <c r="R471" s="45">
        <v>0</v>
      </c>
      <c r="S471" s="45">
        <v>24531</v>
      </c>
      <c r="T471" s="45">
        <v>9148</v>
      </c>
      <c r="U471" s="45">
        <v>81405</v>
      </c>
      <c r="V471" s="45">
        <v>0</v>
      </c>
      <c r="W471" s="45">
        <v>11.127145000000001</v>
      </c>
      <c r="X471" s="45">
        <v>11.787276</v>
      </c>
      <c r="Y471" s="45">
        <v>10.630919</v>
      </c>
      <c r="Z471" s="46">
        <v>754318</v>
      </c>
      <c r="AA471" s="46">
        <v>58955.601777895325</v>
      </c>
      <c r="AB471" s="47">
        <f>_xlfn.XLOOKUP($F471,Main_OG!$D$1:$D$766,Main_OG!AJ$1:AJ$766,"")</f>
        <v>48580044</v>
      </c>
      <c r="AC471" s="47">
        <f>_xlfn.XLOOKUP($F471,Main_OG!$D$1:$D$766,Main_OG!AK$1:AK$766,"")</f>
        <v>1290710</v>
      </c>
      <c r="AD471" s="47">
        <f>_xlfn.XLOOKUP($F471,Main_OG!$D$1:$D$766,Main_OG!AL$1:AL$766,"")</f>
        <v>1055457674</v>
      </c>
      <c r="AE471" s="47">
        <f>_xlfn.XLOOKUP($F471,Main_OG!$D$1:$D$766,Main_OG!AM$1:AM$766,"")</f>
        <v>83199832</v>
      </c>
      <c r="AF471" s="48">
        <f>_xlfn.XLOOKUP($F471,Main_OG!$D$1:$D$766,Main_OG!Z$1:Z$766,"")</f>
        <v>0</v>
      </c>
      <c r="AG471" s="48">
        <f>_xlfn.XLOOKUP($F471,Main_OG!$D$1:$D$766,Main_OG!AA$1:AA$766,"")</f>
        <v>1.88</v>
      </c>
      <c r="AH471" s="48">
        <f>_xlfn.XLOOKUP($F471,Main_OG!$D$1:$D$766,Main_OG!AB$1:AB$766,"")</f>
        <v>14.73443638842941</v>
      </c>
      <c r="AI471" s="48">
        <f>_xlfn.XLOOKUP($F471,Main_OG!$D$1:$D$766,Main_OG!AC$1:AC$766,"")</f>
        <v>2.56</v>
      </c>
      <c r="AJ471" s="48">
        <f>_xlfn.XLOOKUP($F471,Main_OG!$D$1:$D$766,Main_OG!AD$1:AD$766,"")</f>
        <v>0.74</v>
      </c>
    </row>
    <row r="472" spans="2:36" x14ac:dyDescent="0.35">
      <c r="B472" s="36" t="s">
        <v>1467</v>
      </c>
      <c r="C472" s="45" t="s">
        <v>139</v>
      </c>
      <c r="D472" s="45" t="s">
        <v>4355</v>
      </c>
      <c r="E472" s="36" t="s">
        <v>1461</v>
      </c>
      <c r="F472" s="36" t="str">
        <f t="shared" si="21"/>
        <v>2018_PA</v>
      </c>
      <c r="G472" s="45">
        <v>2018</v>
      </c>
      <c r="H472" s="45">
        <f>_xlfn.XLOOKUP(J472,Main_OG!$B$1:$B$766,Main_OG!$O$1:$O$766,"")</f>
        <v>1</v>
      </c>
      <c r="I472" s="45">
        <f>_xlfn.XLOOKUP(F472,Main_OG!$D$1:$D$766,Main_OG!$J$1:$J$766,"")</f>
        <v>2</v>
      </c>
      <c r="J472" s="45" t="s">
        <v>139</v>
      </c>
      <c r="K472" s="45" t="str">
        <f t="shared" si="22"/>
        <v>Citizens Electric Co - (PA)_PA</v>
      </c>
      <c r="L472" s="45" t="str">
        <f t="shared" si="23"/>
        <v>Citizens Electric Co_PA</v>
      </c>
      <c r="M472" s="45" t="s">
        <v>1475</v>
      </c>
      <c r="N472" s="45">
        <v>0</v>
      </c>
      <c r="O472" s="45">
        <v>1077</v>
      </c>
      <c r="P472" s="45">
        <v>12</v>
      </c>
      <c r="Q472" s="45">
        <v>5861</v>
      </c>
      <c r="R472" s="45">
        <v>0</v>
      </c>
      <c r="S472" s="45">
        <v>25628</v>
      </c>
      <c r="T472" s="45">
        <v>12138</v>
      </c>
      <c r="U472" s="45">
        <v>90318</v>
      </c>
      <c r="V472" s="45">
        <v>0</v>
      </c>
      <c r="W472" s="45">
        <v>10.906040000000001</v>
      </c>
      <c r="X472" s="45">
        <v>9.8039216000000007</v>
      </c>
      <c r="Y472" s="45">
        <v>10.381098</v>
      </c>
      <c r="Z472" s="46">
        <v>763855.4</v>
      </c>
      <c r="AA472" s="46">
        <v>59633.774626131235</v>
      </c>
      <c r="AB472" s="47">
        <f>_xlfn.XLOOKUP($F472,Main_OG!$D$1:$D$766,Main_OG!AJ$1:AJ$766,"")</f>
        <v>46668322</v>
      </c>
      <c r="AC472" s="47">
        <f>_xlfn.XLOOKUP($F472,Main_OG!$D$1:$D$766,Main_OG!AK$1:AK$766,"")</f>
        <v>2931274</v>
      </c>
      <c r="AD472" s="47">
        <f>_xlfn.XLOOKUP($F472,Main_OG!$D$1:$D$766,Main_OG!AL$1:AL$766,"")</f>
        <v>1078551458</v>
      </c>
      <c r="AE472" s="47">
        <f>_xlfn.XLOOKUP($F472,Main_OG!$D$1:$D$766,Main_OG!AM$1:AM$766,"")</f>
        <v>83476744</v>
      </c>
      <c r="AF472" s="48">
        <f>_xlfn.XLOOKUP($F472,Main_OG!$D$1:$D$766,Main_OG!Z$1:Z$766,"")</f>
        <v>1.81</v>
      </c>
      <c r="AG472" s="48">
        <f>_xlfn.XLOOKUP($F472,Main_OG!$D$1:$D$766,Main_OG!AA$1:AA$766,"")</f>
        <v>2.09</v>
      </c>
      <c r="AH472" s="48">
        <f>_xlfn.XLOOKUP($F472,Main_OG!$D$1:$D$766,Main_OG!AB$1:AB$766,"")</f>
        <v>17.134646247082848</v>
      </c>
      <c r="AI472" s="48">
        <f>_xlfn.XLOOKUP($F472,Main_OG!$D$1:$D$766,Main_OG!AC$1:AC$766,"")</f>
        <v>3.8713752811270652</v>
      </c>
      <c r="AJ472" s="48">
        <f>_xlfn.XLOOKUP($F472,Main_OG!$D$1:$D$766,Main_OG!AD$1:AD$766,"")</f>
        <v>0.62810595158289428</v>
      </c>
    </row>
    <row r="473" spans="2:36" x14ac:dyDescent="0.35">
      <c r="B473" s="36" t="s">
        <v>1467</v>
      </c>
      <c r="C473" s="45" t="s">
        <v>139</v>
      </c>
      <c r="D473" s="45" t="s">
        <v>4355</v>
      </c>
      <c r="E473" s="36" t="s">
        <v>1461</v>
      </c>
      <c r="F473" s="36" t="str">
        <f t="shared" si="21"/>
        <v>2019_PA</v>
      </c>
      <c r="G473" s="45">
        <v>2019</v>
      </c>
      <c r="H473" s="45">
        <f>_xlfn.XLOOKUP(J473,Main_OG!$B$1:$B$766,Main_OG!$O$1:$O$766,"")</f>
        <v>1</v>
      </c>
      <c r="I473" s="45">
        <f>_xlfn.XLOOKUP(F473,Main_OG!$D$1:$D$766,Main_OG!$J$1:$J$766,"")</f>
        <v>2</v>
      </c>
      <c r="J473" s="45" t="s">
        <v>139</v>
      </c>
      <c r="K473" s="45" t="str">
        <f t="shared" si="22"/>
        <v>Citizens Electric Co - (PA)_PA</v>
      </c>
      <c r="L473" s="45" t="str">
        <f t="shared" si="23"/>
        <v>Citizens Electric Co_PA</v>
      </c>
      <c r="M473" s="45" t="s">
        <v>1476</v>
      </c>
      <c r="N473" s="45">
        <v>0</v>
      </c>
      <c r="O473" s="45">
        <v>1085</v>
      </c>
      <c r="P473" s="45">
        <v>12</v>
      </c>
      <c r="Q473" s="45">
        <v>5868</v>
      </c>
      <c r="R473" s="45">
        <v>0</v>
      </c>
      <c r="S473" s="45">
        <v>24733</v>
      </c>
      <c r="T473" s="45">
        <v>8728</v>
      </c>
      <c r="U473" s="45">
        <v>87051</v>
      </c>
      <c r="V473" s="45">
        <v>0</v>
      </c>
      <c r="W473" s="45">
        <v>10.791251000000001</v>
      </c>
      <c r="X473" s="45">
        <v>10.288726</v>
      </c>
      <c r="Y473" s="45">
        <v>10.249164</v>
      </c>
      <c r="Z473" s="46">
        <v>772529.5</v>
      </c>
      <c r="AA473" s="46">
        <v>60359.134465093557</v>
      </c>
      <c r="AB473" s="47">
        <f>_xlfn.XLOOKUP($F473,Main_OG!$D$1:$D$766,Main_OG!AJ$1:AJ$766,"")</f>
        <v>38844130</v>
      </c>
      <c r="AC473" s="47">
        <f>_xlfn.XLOOKUP($F473,Main_OG!$D$1:$D$766,Main_OG!AK$1:AK$766,"")</f>
        <v>898906</v>
      </c>
      <c r="AD473" s="47">
        <f>_xlfn.XLOOKUP($F473,Main_OG!$D$1:$D$766,Main_OG!AL$1:AL$766,"")</f>
        <v>1347497180</v>
      </c>
      <c r="AE473" s="47">
        <f>_xlfn.XLOOKUP($F473,Main_OG!$D$1:$D$766,Main_OG!AM$1:AM$766,"")</f>
        <v>83229652</v>
      </c>
      <c r="AF473" s="48">
        <f>_xlfn.XLOOKUP($F473,Main_OG!$D$1:$D$766,Main_OG!Z$1:Z$766,"")</f>
        <v>1.54</v>
      </c>
      <c r="AG473" s="48">
        <f>_xlfn.XLOOKUP($F473,Main_OG!$D$1:$D$766,Main_OG!AA$1:AA$766,"")</f>
        <v>2.176146746141439</v>
      </c>
      <c r="AH473" s="48">
        <f>_xlfn.XLOOKUP($F473,Main_OG!$D$1:$D$766,Main_OG!AB$1:AB$766,"")</f>
        <v>16.155101142605361</v>
      </c>
      <c r="AI473" s="48">
        <f>_xlfn.XLOOKUP($F473,Main_OG!$D$1:$D$766,Main_OG!AC$1:AC$766,"")</f>
        <v>3.3292283805067271</v>
      </c>
      <c r="AJ473" s="48">
        <f>_xlfn.XLOOKUP($F473,Main_OG!$D$1:$D$766,Main_OG!AD$1:AD$766,"")</f>
        <v>0.68</v>
      </c>
    </row>
    <row r="474" spans="2:36" x14ac:dyDescent="0.35">
      <c r="B474" s="36" t="s">
        <v>1467</v>
      </c>
      <c r="C474" s="45" t="s">
        <v>139</v>
      </c>
      <c r="D474" s="45" t="s">
        <v>4355</v>
      </c>
      <c r="E474" s="36" t="s">
        <v>1461</v>
      </c>
      <c r="F474" s="36" t="str">
        <f t="shared" si="21"/>
        <v>2020_PA</v>
      </c>
      <c r="G474" s="45">
        <v>2020</v>
      </c>
      <c r="H474" s="45">
        <f>_xlfn.XLOOKUP(J474,Main_OG!$B$1:$B$766,Main_OG!$O$1:$O$766,"")</f>
        <v>1</v>
      </c>
      <c r="I474" s="45">
        <f>_xlfn.XLOOKUP(F474,Main_OG!$D$1:$D$766,Main_OG!$J$1:$J$766,"")</f>
        <v>2</v>
      </c>
      <c r="J474" s="45" t="s">
        <v>139</v>
      </c>
      <c r="K474" s="45" t="str">
        <f t="shared" si="22"/>
        <v>Citizens Electric Co - (PA)_PA</v>
      </c>
      <c r="L474" s="45" t="str">
        <f t="shared" si="23"/>
        <v>Citizens Electric Co_PA</v>
      </c>
      <c r="M474" s="45" t="s">
        <v>1477</v>
      </c>
      <c r="N474" s="45">
        <v>0</v>
      </c>
      <c r="O474" s="45">
        <v>1089</v>
      </c>
      <c r="P474" s="45">
        <v>13</v>
      </c>
      <c r="Q474" s="45">
        <v>0</v>
      </c>
      <c r="R474" s="45">
        <v>0</v>
      </c>
      <c r="S474" s="45">
        <v>22321</v>
      </c>
      <c r="T474" s="45">
        <v>7870</v>
      </c>
      <c r="U474" s="45">
        <v>0</v>
      </c>
      <c r="V474" s="45">
        <v>0</v>
      </c>
      <c r="W474" s="45">
        <v>11.576542</v>
      </c>
      <c r="X474" s="45">
        <v>9.8729352000000006</v>
      </c>
      <c r="Y474" s="45">
        <v>0</v>
      </c>
      <c r="Z474" s="46">
        <v>736470.6</v>
      </c>
      <c r="AA474" s="46">
        <v>57561.930981701065</v>
      </c>
      <c r="AB474" s="47">
        <f>_xlfn.XLOOKUP($F474,Main_OG!$D$1:$D$766,Main_OG!AJ$1:AJ$766,"")</f>
        <v>27123248</v>
      </c>
      <c r="AC474" s="47">
        <f>_xlfn.XLOOKUP($F474,Main_OG!$D$1:$D$766,Main_OG!AK$1:AK$766,"")</f>
        <v>416792</v>
      </c>
      <c r="AD474" s="47">
        <f>_xlfn.XLOOKUP($F474,Main_OG!$D$1:$D$766,Main_OG!AL$1:AL$766,"")</f>
        <v>1660210754</v>
      </c>
      <c r="AE474" s="47">
        <f>_xlfn.XLOOKUP($F474,Main_OG!$D$1:$D$766,Main_OG!AM$1:AM$766,"")</f>
        <v>0</v>
      </c>
      <c r="AF474" s="48">
        <f>_xlfn.XLOOKUP($F474,Main_OG!$D$1:$D$766,Main_OG!Z$1:Z$766,"")</f>
        <v>0</v>
      </c>
      <c r="AG474" s="48">
        <f>_xlfn.XLOOKUP($F474,Main_OG!$D$1:$D$766,Main_OG!AA$1:AA$766,"")</f>
        <v>2.127327759928813</v>
      </c>
      <c r="AH474" s="48">
        <f>_xlfn.XLOOKUP($F474,Main_OG!$D$1:$D$766,Main_OG!AB$1:AB$766,"")</f>
        <v>12.535325193609101</v>
      </c>
      <c r="AI474" s="48">
        <f>_xlfn.XLOOKUP($F474,Main_OG!$D$1:$D$766,Main_OG!AC$1:AC$766,"")</f>
        <v>2.8422150630003218</v>
      </c>
      <c r="AJ474" s="48">
        <f>_xlfn.XLOOKUP($F474,Main_OG!$D$1:$D$766,Main_OG!AD$1:AD$766,"")</f>
        <v>0.5848556097000881</v>
      </c>
    </row>
    <row r="475" spans="2:36" x14ac:dyDescent="0.35">
      <c r="B475" s="36" t="s">
        <v>1478</v>
      </c>
      <c r="C475" s="45" t="s">
        <v>451</v>
      </c>
      <c r="D475" s="45" t="s">
        <v>4387</v>
      </c>
      <c r="E475" s="36" t="s">
        <v>1478</v>
      </c>
      <c r="F475" s="36" t="str">
        <f t="shared" si="21"/>
        <v>2006_LA</v>
      </c>
      <c r="G475" s="45">
        <v>2006</v>
      </c>
      <c r="H475" s="45">
        <f>_xlfn.XLOOKUP(J475,Main_OG!$B$1:$B$766,Main_OG!$O$1:$O$766,"")</f>
        <v>0</v>
      </c>
      <c r="I475" s="45">
        <f>_xlfn.XLOOKUP(F475,Main_OG!$D$1:$D$766,Main_OG!$J$1:$J$766,"")</f>
        <v>0</v>
      </c>
      <c r="J475" s="45" t="s">
        <v>451</v>
      </c>
      <c r="K475" s="45" t="str">
        <f t="shared" si="22"/>
        <v>Cleco Power LLC_LA</v>
      </c>
      <c r="L475" s="45" t="str">
        <f t="shared" si="23"/>
        <v>Cleco Power LLC_LA</v>
      </c>
      <c r="M475" s="45" t="s">
        <v>1479</v>
      </c>
      <c r="N475" s="45">
        <v>0</v>
      </c>
      <c r="O475" s="45">
        <v>38775</v>
      </c>
      <c r="P475" s="45">
        <v>668</v>
      </c>
      <c r="Q475" s="45">
        <v>226113</v>
      </c>
      <c r="R475" s="45">
        <v>0</v>
      </c>
      <c r="S475" s="45">
        <v>261438</v>
      </c>
      <c r="T475" s="45">
        <v>229639</v>
      </c>
      <c r="U475" s="45">
        <v>390891</v>
      </c>
      <c r="V475" s="45">
        <v>0</v>
      </c>
      <c r="W475" s="45">
        <v>10.37077469216486</v>
      </c>
      <c r="X475" s="45">
        <v>7.7495367434728166</v>
      </c>
      <c r="Y475" s="45">
        <v>11.005737530907719</v>
      </c>
      <c r="Z475" s="46">
        <v>247139.7</v>
      </c>
      <c r="AA475" s="46">
        <v>57438.750169952807</v>
      </c>
      <c r="AB475" s="47">
        <f>_xlfn.XLOOKUP($F475,Main_OG!$D$1:$D$766,Main_OG!AJ$1:AJ$766,"")</f>
        <v>32693085.159999996</v>
      </c>
      <c r="AC475" s="47">
        <f>_xlfn.XLOOKUP($F475,Main_OG!$D$1:$D$766,Main_OG!AK$1:AK$766,"")</f>
        <v>7964390.5600000005</v>
      </c>
      <c r="AD475" s="47">
        <f>_xlfn.XLOOKUP($F475,Main_OG!$D$1:$D$766,Main_OG!AL$1:AL$766,"")</f>
        <v>695770967.01999998</v>
      </c>
      <c r="AE475" s="47">
        <f>_xlfn.XLOOKUP($F475,Main_OG!$D$1:$D$766,Main_OG!AM$1:AM$766,"")</f>
        <v>16735448</v>
      </c>
      <c r="AF475" s="48">
        <f>_xlfn.XLOOKUP($F475,Main_OG!$D$1:$D$766,Main_OG!Z$1:Z$766,"")</f>
        <v>3.16</v>
      </c>
      <c r="AG475" s="48">
        <f>_xlfn.XLOOKUP($F475,Main_OG!$D$1:$D$766,Main_OG!AA$1:AA$766,"")</f>
        <v>1.77</v>
      </c>
      <c r="AH475" s="48">
        <f>_xlfn.XLOOKUP($F475,Main_OG!$D$1:$D$766,Main_OG!AB$1:AB$766,"")</f>
        <v>10.27</v>
      </c>
      <c r="AI475" s="48">
        <f>_xlfn.XLOOKUP($F475,Main_OG!$D$1:$D$766,Main_OG!AC$1:AC$766,"")</f>
        <v>7.1610124069250478</v>
      </c>
      <c r="AJ475" s="48">
        <f>_xlfn.XLOOKUP($F475,Main_OG!$D$1:$D$766,Main_OG!AD$1:AD$766,"")</f>
        <v>0.49</v>
      </c>
    </row>
    <row r="476" spans="2:36" x14ac:dyDescent="0.35">
      <c r="B476" s="36" t="s">
        <v>1478</v>
      </c>
      <c r="C476" s="45" t="s">
        <v>451</v>
      </c>
      <c r="D476" s="45" t="s">
        <v>4387</v>
      </c>
      <c r="E476" s="36" t="s">
        <v>1478</v>
      </c>
      <c r="F476" s="36" t="str">
        <f t="shared" si="21"/>
        <v>2007_LA</v>
      </c>
      <c r="G476" s="45">
        <v>2007</v>
      </c>
      <c r="H476" s="45">
        <f>_xlfn.XLOOKUP(J476,Main_OG!$B$1:$B$766,Main_OG!$O$1:$O$766,"")</f>
        <v>0</v>
      </c>
      <c r="I476" s="45">
        <f>_xlfn.XLOOKUP(F476,Main_OG!$D$1:$D$766,Main_OG!$J$1:$J$766,"")</f>
        <v>0</v>
      </c>
      <c r="J476" s="45" t="s">
        <v>451</v>
      </c>
      <c r="K476" s="45" t="str">
        <f t="shared" si="22"/>
        <v>Cleco Power LLC_LA</v>
      </c>
      <c r="L476" s="45" t="str">
        <f t="shared" si="23"/>
        <v>Cleco Power LLC_LA</v>
      </c>
      <c r="M476" s="45" t="s">
        <v>1480</v>
      </c>
      <c r="N476" s="45">
        <v>0</v>
      </c>
      <c r="O476" s="45">
        <v>39012</v>
      </c>
      <c r="P476" s="45">
        <v>655</v>
      </c>
      <c r="Q476" s="45">
        <v>230063</v>
      </c>
      <c r="R476" s="45">
        <v>0</v>
      </c>
      <c r="S476" s="45">
        <v>280485</v>
      </c>
      <c r="T476" s="45">
        <v>228393</v>
      </c>
      <c r="U476" s="45">
        <v>408885</v>
      </c>
      <c r="V476" s="45">
        <v>0</v>
      </c>
      <c r="W476" s="45">
        <v>10.73</v>
      </c>
      <c r="X476" s="45">
        <v>7.59</v>
      </c>
      <c r="Y476" s="45">
        <v>11.37</v>
      </c>
      <c r="Z476" s="46">
        <v>234216.4</v>
      </c>
      <c r="AA476" s="46">
        <v>53528.068615345022</v>
      </c>
      <c r="AB476" s="47">
        <f>_xlfn.XLOOKUP($F476,Main_OG!$D$1:$D$766,Main_OG!AJ$1:AJ$766,"")</f>
        <v>30925458</v>
      </c>
      <c r="AC476" s="47">
        <f>_xlfn.XLOOKUP($F476,Main_OG!$D$1:$D$766,Main_OG!AK$1:AK$766,"")</f>
        <v>9272504</v>
      </c>
      <c r="AD476" s="47">
        <f>_xlfn.XLOOKUP($F476,Main_OG!$D$1:$D$766,Main_OG!AL$1:AL$766,"")</f>
        <v>759322014</v>
      </c>
      <c r="AE476" s="47">
        <f>_xlfn.XLOOKUP($F476,Main_OG!$D$1:$D$766,Main_OG!AM$1:AM$766,"")</f>
        <v>17077572</v>
      </c>
      <c r="AF476" s="48">
        <f>_xlfn.XLOOKUP($F476,Main_OG!$D$1:$D$766,Main_OG!Z$1:Z$766,"")</f>
        <v>3.48</v>
      </c>
      <c r="AG476" s="48">
        <f>_xlfn.XLOOKUP($F476,Main_OG!$D$1:$D$766,Main_OG!AA$1:AA$766,"")</f>
        <v>2.13</v>
      </c>
      <c r="AH476" s="48">
        <f>_xlfn.XLOOKUP($F476,Main_OG!$D$1:$D$766,Main_OG!AB$1:AB$766,"")</f>
        <v>14.3</v>
      </c>
      <c r="AI476" s="48">
        <f>_xlfn.XLOOKUP($F476,Main_OG!$D$1:$D$766,Main_OG!AC$1:AC$766,"")</f>
        <v>7.3815467393807772</v>
      </c>
      <c r="AJ476" s="48">
        <f>_xlfn.XLOOKUP($F476,Main_OG!$D$1:$D$766,Main_OG!AD$1:AD$766,"")</f>
        <v>0.55000000000000004</v>
      </c>
    </row>
    <row r="477" spans="2:36" x14ac:dyDescent="0.35">
      <c r="B477" s="36" t="s">
        <v>1478</v>
      </c>
      <c r="C477" s="45" t="s">
        <v>451</v>
      </c>
      <c r="D477" s="45" t="s">
        <v>4387</v>
      </c>
      <c r="E477" s="36" t="s">
        <v>1478</v>
      </c>
      <c r="F477" s="36" t="str">
        <f t="shared" si="21"/>
        <v>2008_LA</v>
      </c>
      <c r="G477" s="45">
        <v>2008</v>
      </c>
      <c r="H477" s="45">
        <f>_xlfn.XLOOKUP(J477,Main_OG!$B$1:$B$766,Main_OG!$O$1:$O$766,"")</f>
        <v>0</v>
      </c>
      <c r="I477" s="45">
        <f>_xlfn.XLOOKUP(F477,Main_OG!$D$1:$D$766,Main_OG!$J$1:$J$766,"")</f>
        <v>0</v>
      </c>
      <c r="J477" s="45" t="s">
        <v>451</v>
      </c>
      <c r="K477" s="45" t="str">
        <f t="shared" si="22"/>
        <v>Cleco Power LLC_LA</v>
      </c>
      <c r="L477" s="45" t="str">
        <f t="shared" si="23"/>
        <v>Cleco Power LLC_LA</v>
      </c>
      <c r="M477" s="45" t="s">
        <v>1481</v>
      </c>
      <c r="N477" s="45">
        <v>0</v>
      </c>
      <c r="O477" s="45">
        <v>38580</v>
      </c>
      <c r="P477" s="45">
        <v>640</v>
      </c>
      <c r="Q477" s="45">
        <v>232443</v>
      </c>
      <c r="R477" s="45">
        <v>0</v>
      </c>
      <c r="S477" s="45">
        <v>2583802</v>
      </c>
      <c r="T477" s="45">
        <v>2898176</v>
      </c>
      <c r="U477" s="45">
        <v>3545376</v>
      </c>
      <c r="V477" s="45">
        <v>0</v>
      </c>
      <c r="W477" s="45">
        <v>11.2</v>
      </c>
      <c r="X477" s="45">
        <v>8.0299999999999994</v>
      </c>
      <c r="Y477" s="45">
        <v>11.76</v>
      </c>
      <c r="Z477" s="46">
        <v>237061.6</v>
      </c>
      <c r="AA477" s="46">
        <v>53445.384668451923</v>
      </c>
      <c r="AB477" s="47">
        <f>_xlfn.XLOOKUP($F477,Main_OG!$D$1:$D$766,Main_OG!AJ$1:AJ$766,"")</f>
        <v>32685294</v>
      </c>
      <c r="AC477" s="47">
        <f>_xlfn.XLOOKUP($F477,Main_OG!$D$1:$D$766,Main_OG!AK$1:AK$766,"")</f>
        <v>8785876</v>
      </c>
      <c r="AD477" s="47">
        <f>_xlfn.XLOOKUP($F477,Main_OG!$D$1:$D$766,Main_OG!AL$1:AL$766,"")</f>
        <v>776242390</v>
      </c>
      <c r="AE477" s="47">
        <f>_xlfn.XLOOKUP($F477,Main_OG!$D$1:$D$766,Main_OG!AM$1:AM$766,"")</f>
        <v>15370988</v>
      </c>
      <c r="AF477" s="48">
        <f>_xlfn.XLOOKUP($F477,Main_OG!$D$1:$D$766,Main_OG!Z$1:Z$766,"")</f>
        <v>4.5599999999999996</v>
      </c>
      <c r="AG477" s="48">
        <f>_xlfn.XLOOKUP($F477,Main_OG!$D$1:$D$766,Main_OG!AA$1:AA$766,"")</f>
        <v>2.36</v>
      </c>
      <c r="AH477" s="48">
        <f>_xlfn.XLOOKUP($F477,Main_OG!$D$1:$D$766,Main_OG!AB$1:AB$766,"")</f>
        <v>15.72</v>
      </c>
      <c r="AI477" s="48">
        <f>_xlfn.XLOOKUP($F477,Main_OG!$D$1:$D$766,Main_OG!AC$1:AC$766,"")</f>
        <v>9.1182546074696553</v>
      </c>
      <c r="AJ477" s="48">
        <f>_xlfn.XLOOKUP($F477,Main_OG!$D$1:$D$766,Main_OG!AD$1:AD$766,"")</f>
        <v>0.5</v>
      </c>
    </row>
    <row r="478" spans="2:36" x14ac:dyDescent="0.35">
      <c r="B478" s="36" t="s">
        <v>1478</v>
      </c>
      <c r="C478" s="45" t="s">
        <v>451</v>
      </c>
      <c r="D478" s="45" t="s">
        <v>4387</v>
      </c>
      <c r="E478" s="36" t="s">
        <v>1478</v>
      </c>
      <c r="F478" s="36" t="str">
        <f t="shared" si="21"/>
        <v>2009_LA</v>
      </c>
      <c r="G478" s="45">
        <v>2009</v>
      </c>
      <c r="H478" s="45">
        <f>_xlfn.XLOOKUP(J478,Main_OG!$B$1:$B$766,Main_OG!$O$1:$O$766,"")</f>
        <v>0</v>
      </c>
      <c r="I478" s="45">
        <f>_xlfn.XLOOKUP(F478,Main_OG!$D$1:$D$766,Main_OG!$J$1:$J$766,"")</f>
        <v>0</v>
      </c>
      <c r="J478" s="45" t="s">
        <v>451</v>
      </c>
      <c r="K478" s="45" t="str">
        <f t="shared" si="22"/>
        <v>Cleco Power LLC_LA</v>
      </c>
      <c r="L478" s="45" t="str">
        <f t="shared" si="23"/>
        <v>Cleco Power LLC_LA</v>
      </c>
      <c r="M478" s="45" t="s">
        <v>1482</v>
      </c>
      <c r="N478" s="45">
        <v>0</v>
      </c>
      <c r="O478" s="45">
        <v>39051</v>
      </c>
      <c r="P478" s="45">
        <v>632</v>
      </c>
      <c r="Q478" s="45">
        <v>233749</v>
      </c>
      <c r="R478" s="45">
        <v>0</v>
      </c>
      <c r="S478" s="45">
        <v>2620538</v>
      </c>
      <c r="T478" s="45">
        <v>2232048</v>
      </c>
      <c r="U478" s="45">
        <v>3636885</v>
      </c>
      <c r="V478" s="45">
        <v>0</v>
      </c>
      <c r="W478" s="45">
        <v>9.07</v>
      </c>
      <c r="X478" s="45">
        <v>6.67</v>
      </c>
      <c r="Y478" s="45">
        <v>9.59</v>
      </c>
      <c r="Z478" s="46">
        <v>241868.79999999999</v>
      </c>
      <c r="AA478" s="46">
        <v>53848.565159157617</v>
      </c>
      <c r="AB478" s="47">
        <f>_xlfn.XLOOKUP($F478,Main_OG!$D$1:$D$766,Main_OG!AJ$1:AJ$766,"")</f>
        <v>31443916</v>
      </c>
      <c r="AC478" s="47">
        <f>_xlfn.XLOOKUP($F478,Main_OG!$D$1:$D$766,Main_OG!AK$1:AK$766,"")</f>
        <v>7147074</v>
      </c>
      <c r="AD478" s="47">
        <f>_xlfn.XLOOKUP($F478,Main_OG!$D$1:$D$766,Main_OG!AL$1:AL$766,"")</f>
        <v>749319996</v>
      </c>
      <c r="AE478" s="47">
        <f>_xlfn.XLOOKUP($F478,Main_OG!$D$1:$D$766,Main_OG!AM$1:AM$766,"")</f>
        <v>16782077</v>
      </c>
      <c r="AF478" s="48">
        <f>_xlfn.XLOOKUP($F478,Main_OG!$D$1:$D$766,Main_OG!Z$1:Z$766,"")</f>
        <v>2.52</v>
      </c>
      <c r="AG478" s="48">
        <f>_xlfn.XLOOKUP($F478,Main_OG!$D$1:$D$766,Main_OG!AA$1:AA$766,"")</f>
        <v>2.35</v>
      </c>
      <c r="AH478" s="48">
        <f>_xlfn.XLOOKUP($F478,Main_OG!$D$1:$D$766,Main_OG!AB$1:AB$766,"")</f>
        <v>12.18</v>
      </c>
      <c r="AI478" s="48">
        <f>_xlfn.XLOOKUP($F478,Main_OG!$D$1:$D$766,Main_OG!AC$1:AC$766,"")</f>
        <v>4.5973007921271787</v>
      </c>
      <c r="AJ478" s="48">
        <f>_xlfn.XLOOKUP($F478,Main_OG!$D$1:$D$766,Main_OG!AD$1:AD$766,"")</f>
        <v>0.6</v>
      </c>
    </row>
    <row r="479" spans="2:36" x14ac:dyDescent="0.35">
      <c r="B479" s="36" t="s">
        <v>1478</v>
      </c>
      <c r="C479" s="45" t="s">
        <v>451</v>
      </c>
      <c r="D479" s="45" t="s">
        <v>4387</v>
      </c>
      <c r="E479" s="36" t="s">
        <v>1478</v>
      </c>
      <c r="F479" s="36" t="str">
        <f t="shared" si="21"/>
        <v>2010_LA</v>
      </c>
      <c r="G479" s="45">
        <v>2010</v>
      </c>
      <c r="H479" s="45">
        <f>_xlfn.XLOOKUP(J479,Main_OG!$B$1:$B$766,Main_OG!$O$1:$O$766,"")</f>
        <v>0</v>
      </c>
      <c r="I479" s="45">
        <f>_xlfn.XLOOKUP(F479,Main_OG!$D$1:$D$766,Main_OG!$J$1:$J$766,"")</f>
        <v>0</v>
      </c>
      <c r="J479" s="45" t="s">
        <v>451</v>
      </c>
      <c r="K479" s="45" t="str">
        <f t="shared" si="22"/>
        <v>Cleco Power LLC_LA</v>
      </c>
      <c r="L479" s="45" t="str">
        <f t="shared" si="23"/>
        <v>Cleco Power LLC_LA</v>
      </c>
      <c r="M479" s="45" t="s">
        <v>1483</v>
      </c>
      <c r="N479" s="45">
        <v>0</v>
      </c>
      <c r="O479" s="45">
        <v>39519</v>
      </c>
      <c r="P479" s="45">
        <v>620</v>
      </c>
      <c r="Q479" s="45">
        <v>235162</v>
      </c>
      <c r="R479" s="45">
        <v>0</v>
      </c>
      <c r="S479" s="45">
        <v>2743012</v>
      </c>
      <c r="T479" s="45">
        <v>2270690</v>
      </c>
      <c r="U479" s="45">
        <v>3978190</v>
      </c>
      <c r="V479" s="45">
        <v>0</v>
      </c>
      <c r="W479" s="45">
        <v>10.92</v>
      </c>
      <c r="X479" s="45">
        <v>7.65</v>
      </c>
      <c r="Y479" s="45">
        <v>11.66</v>
      </c>
      <c r="Z479" s="46">
        <v>253466.9</v>
      </c>
      <c r="AA479" s="46">
        <v>55772.773831121754</v>
      </c>
      <c r="AB479" s="47">
        <f>_xlfn.XLOOKUP($F479,Main_OG!$D$1:$D$766,Main_OG!AJ$1:AJ$766,"")</f>
        <v>32435258</v>
      </c>
      <c r="AC479" s="47">
        <f>_xlfn.XLOOKUP($F479,Main_OG!$D$1:$D$766,Main_OG!AK$1:AK$766,"")</f>
        <v>12289534</v>
      </c>
      <c r="AD479" s="47">
        <f>_xlfn.XLOOKUP($F479,Main_OG!$D$1:$D$766,Main_OG!AL$1:AL$766,"")</f>
        <v>873223982</v>
      </c>
      <c r="AE479" s="47">
        <f>_xlfn.XLOOKUP($F479,Main_OG!$D$1:$D$766,Main_OG!AM$1:AM$766,"")</f>
        <v>18639347</v>
      </c>
      <c r="AF479" s="48">
        <f>_xlfn.XLOOKUP($F479,Main_OG!$D$1:$D$766,Main_OG!Z$1:Z$766,"")</f>
        <v>2.83</v>
      </c>
      <c r="AG479" s="48">
        <f>_xlfn.XLOOKUP($F479,Main_OG!$D$1:$D$766,Main_OG!AA$1:AA$766,"")</f>
        <v>2.4</v>
      </c>
      <c r="AH479" s="48">
        <f>_xlfn.XLOOKUP($F479,Main_OG!$D$1:$D$766,Main_OG!AB$1:AB$766,"")</f>
        <v>17.815786882646659</v>
      </c>
      <c r="AI479" s="48">
        <f>_xlfn.XLOOKUP($F479,Main_OG!$D$1:$D$766,Main_OG!AC$1:AC$766,"")</f>
        <v>4.9924248044436963</v>
      </c>
      <c r="AJ479" s="48">
        <f>_xlfn.XLOOKUP($F479,Main_OG!$D$1:$D$766,Main_OG!AD$1:AD$766,"")</f>
        <v>0.75</v>
      </c>
    </row>
    <row r="480" spans="2:36" x14ac:dyDescent="0.35">
      <c r="B480" s="36" t="s">
        <v>1478</v>
      </c>
      <c r="C480" s="45" t="s">
        <v>451</v>
      </c>
      <c r="D480" s="45" t="s">
        <v>4387</v>
      </c>
      <c r="E480" s="36" t="s">
        <v>1478</v>
      </c>
      <c r="F480" s="36" t="str">
        <f t="shared" si="21"/>
        <v>2011_LA</v>
      </c>
      <c r="G480" s="45">
        <v>2011</v>
      </c>
      <c r="H480" s="45">
        <f>_xlfn.XLOOKUP(J480,Main_OG!$B$1:$B$766,Main_OG!$O$1:$O$766,"")</f>
        <v>0</v>
      </c>
      <c r="I480" s="45">
        <f>_xlfn.XLOOKUP(F480,Main_OG!$D$1:$D$766,Main_OG!$J$1:$J$766,"")</f>
        <v>0</v>
      </c>
      <c r="J480" s="45" t="s">
        <v>451</v>
      </c>
      <c r="K480" s="45" t="str">
        <f t="shared" si="22"/>
        <v>Cleco Power LLC_LA</v>
      </c>
      <c r="L480" s="45" t="str">
        <f t="shared" si="23"/>
        <v>Cleco Power LLC_LA</v>
      </c>
      <c r="M480" s="45" t="s">
        <v>1484</v>
      </c>
      <c r="N480" s="45">
        <v>0</v>
      </c>
      <c r="O480" s="45">
        <v>40012</v>
      </c>
      <c r="P480" s="45">
        <v>607</v>
      </c>
      <c r="Q480" s="45">
        <v>236354</v>
      </c>
      <c r="R480" s="45">
        <v>0</v>
      </c>
      <c r="S480" s="45">
        <v>2784736</v>
      </c>
      <c r="T480" s="45">
        <v>2366087</v>
      </c>
      <c r="U480" s="45">
        <v>3877070</v>
      </c>
      <c r="V480" s="45">
        <v>0</v>
      </c>
      <c r="W480" s="45">
        <v>11</v>
      </c>
      <c r="X480" s="45">
        <v>7.53</v>
      </c>
      <c r="Y480" s="45">
        <v>11.82</v>
      </c>
      <c r="Z480" s="46">
        <v>241235.9</v>
      </c>
      <c r="AA480" s="46">
        <v>52714.824646587898</v>
      </c>
      <c r="AB480" s="47">
        <f>_xlfn.XLOOKUP($F480,Main_OG!$D$1:$D$766,Main_OG!AJ$1:AJ$766,"")</f>
        <v>33434638</v>
      </c>
      <c r="AC480" s="47">
        <f>_xlfn.XLOOKUP($F480,Main_OG!$D$1:$D$766,Main_OG!AK$1:AK$766,"")</f>
        <v>17692614</v>
      </c>
      <c r="AD480" s="47">
        <f>_xlfn.XLOOKUP($F480,Main_OG!$D$1:$D$766,Main_OG!AL$1:AL$766,"")</f>
        <v>924119254</v>
      </c>
      <c r="AE480" s="47">
        <f>_xlfn.XLOOKUP($F480,Main_OG!$D$1:$D$766,Main_OG!AM$1:AM$766,"")</f>
        <v>16614975</v>
      </c>
      <c r="AF480" s="48">
        <f>_xlfn.XLOOKUP($F480,Main_OG!$D$1:$D$766,Main_OG!Z$1:Z$766,"")</f>
        <v>0</v>
      </c>
      <c r="AG480" s="48">
        <f>_xlfn.XLOOKUP($F480,Main_OG!$D$1:$D$766,Main_OG!AA$1:AA$766,"")</f>
        <v>2.3089180475565318</v>
      </c>
      <c r="AH480" s="48">
        <f>_xlfn.XLOOKUP($F480,Main_OG!$D$1:$D$766,Main_OG!AB$1:AB$766,"")</f>
        <v>21.67</v>
      </c>
      <c r="AI480" s="48">
        <f>_xlfn.XLOOKUP($F480,Main_OG!$D$1:$D$766,Main_OG!AC$1:AC$766,"")</f>
        <v>4.6524343752411106</v>
      </c>
      <c r="AJ480" s="48">
        <f>_xlfn.XLOOKUP($F480,Main_OG!$D$1:$D$766,Main_OG!AD$1:AD$766,"")</f>
        <v>0.75949643062398253</v>
      </c>
    </row>
    <row r="481" spans="2:36" x14ac:dyDescent="0.35">
      <c r="B481" s="36" t="s">
        <v>1478</v>
      </c>
      <c r="C481" s="45" t="s">
        <v>451</v>
      </c>
      <c r="D481" s="45" t="s">
        <v>4387</v>
      </c>
      <c r="E481" s="36" t="s">
        <v>1478</v>
      </c>
      <c r="F481" s="36" t="str">
        <f t="shared" si="21"/>
        <v>2012_LA</v>
      </c>
      <c r="G481" s="45">
        <v>2012</v>
      </c>
      <c r="H481" s="45">
        <f>_xlfn.XLOOKUP(J481,Main_OG!$B$1:$B$766,Main_OG!$O$1:$O$766,"")</f>
        <v>0</v>
      </c>
      <c r="I481" s="45">
        <f>_xlfn.XLOOKUP(F481,Main_OG!$D$1:$D$766,Main_OG!$J$1:$J$766,"")</f>
        <v>0</v>
      </c>
      <c r="J481" s="45" t="s">
        <v>451</v>
      </c>
      <c r="K481" s="45" t="str">
        <f t="shared" si="22"/>
        <v>Cleco Power LLC_LA</v>
      </c>
      <c r="L481" s="45" t="str">
        <f t="shared" si="23"/>
        <v>Cleco Power LLC_LA</v>
      </c>
      <c r="M481" s="45" t="s">
        <v>1485</v>
      </c>
      <c r="N481" s="45">
        <v>0</v>
      </c>
      <c r="O481" s="45">
        <v>40299</v>
      </c>
      <c r="P481" s="45">
        <v>608</v>
      </c>
      <c r="Q481" s="45">
        <v>237888</v>
      </c>
      <c r="R481" s="45">
        <v>0</v>
      </c>
      <c r="S481" s="45">
        <v>2787480</v>
      </c>
      <c r="T481" s="45">
        <v>2310747</v>
      </c>
      <c r="U481" s="45">
        <v>3624444</v>
      </c>
      <c r="V481" s="45">
        <v>0</v>
      </c>
      <c r="W481" s="45">
        <v>10.123624</v>
      </c>
      <c r="X481" s="45">
        <v>6.7606709</v>
      </c>
      <c r="Y481" s="45">
        <v>11.066691</v>
      </c>
      <c r="Z481" s="46">
        <v>242416.8</v>
      </c>
      <c r="AA481" s="46">
        <v>52675.634665901212</v>
      </c>
      <c r="AB481" s="47">
        <f>_xlfn.XLOOKUP($F481,Main_OG!$D$1:$D$766,Main_OG!AJ$1:AJ$766,"")</f>
        <v>29493012</v>
      </c>
      <c r="AC481" s="47">
        <f>_xlfn.XLOOKUP($F481,Main_OG!$D$1:$D$766,Main_OG!AK$1:AK$766,"")</f>
        <v>11697112</v>
      </c>
      <c r="AD481" s="47">
        <f>_xlfn.XLOOKUP($F481,Main_OG!$D$1:$D$766,Main_OG!AL$1:AL$766,"")</f>
        <v>997544046</v>
      </c>
      <c r="AE481" s="47">
        <f>_xlfn.XLOOKUP($F481,Main_OG!$D$1:$D$766,Main_OG!AM$1:AM$766,"")</f>
        <v>15659132</v>
      </c>
      <c r="AF481" s="48">
        <f>_xlfn.XLOOKUP($F481,Main_OG!$D$1:$D$766,Main_OG!Z$1:Z$766,"")</f>
        <v>0</v>
      </c>
      <c r="AG481" s="48">
        <f>_xlfn.XLOOKUP($F481,Main_OG!$D$1:$D$766,Main_OG!AA$1:AA$766,"")</f>
        <v>2.324237813104427</v>
      </c>
      <c r="AH481" s="48">
        <f>_xlfn.XLOOKUP($F481,Main_OG!$D$1:$D$766,Main_OG!AB$1:AB$766,"")</f>
        <v>23.49195884567845</v>
      </c>
      <c r="AI481" s="48">
        <f>_xlfn.XLOOKUP($F481,Main_OG!$D$1:$D$766,Main_OG!AC$1:AC$766,"")</f>
        <v>3.503818060367514</v>
      </c>
      <c r="AJ481" s="48">
        <f>_xlfn.XLOOKUP($F481,Main_OG!$D$1:$D$766,Main_OG!AD$1:AD$766,"")</f>
        <v>0.75442193202762442</v>
      </c>
    </row>
    <row r="482" spans="2:36" x14ac:dyDescent="0.35">
      <c r="B482" s="36" t="s">
        <v>1478</v>
      </c>
      <c r="C482" s="45" t="s">
        <v>451</v>
      </c>
      <c r="D482" s="45" t="s">
        <v>4387</v>
      </c>
      <c r="E482" s="36" t="s">
        <v>1478</v>
      </c>
      <c r="F482" s="36" t="str">
        <f t="shared" si="21"/>
        <v>2013_LA</v>
      </c>
      <c r="G482" s="45">
        <v>2013</v>
      </c>
      <c r="H482" s="45">
        <f>_xlfn.XLOOKUP(J482,Main_OG!$B$1:$B$766,Main_OG!$O$1:$O$766,"")</f>
        <v>0</v>
      </c>
      <c r="I482" s="45">
        <f>_xlfn.XLOOKUP(F482,Main_OG!$D$1:$D$766,Main_OG!$J$1:$J$766,"")</f>
        <v>0</v>
      </c>
      <c r="J482" s="45" t="s">
        <v>451</v>
      </c>
      <c r="K482" s="45" t="str">
        <f t="shared" si="22"/>
        <v>Cleco Power LLC_LA</v>
      </c>
      <c r="L482" s="45" t="str">
        <f t="shared" si="23"/>
        <v>Cleco Power LLC_LA</v>
      </c>
      <c r="M482" s="45" t="s">
        <v>1486</v>
      </c>
      <c r="N482" s="45">
        <v>0</v>
      </c>
      <c r="O482" s="45">
        <v>40480</v>
      </c>
      <c r="P482" s="45">
        <v>600</v>
      </c>
      <c r="Q482" s="45">
        <v>238961</v>
      </c>
      <c r="R482" s="45">
        <v>0</v>
      </c>
      <c r="S482" s="45">
        <v>2805829</v>
      </c>
      <c r="T482" s="45">
        <v>2321553</v>
      </c>
      <c r="U482" s="45">
        <v>3714199</v>
      </c>
      <c r="V482" s="45">
        <v>0</v>
      </c>
      <c r="W482" s="45">
        <v>11.084139</v>
      </c>
      <c r="X482" s="45">
        <v>7.6316155999999999</v>
      </c>
      <c r="Y482" s="45">
        <v>11.696735</v>
      </c>
      <c r="Z482" s="46">
        <v>236482.3</v>
      </c>
      <c r="AA482" s="46">
        <v>51119.813058252847</v>
      </c>
      <c r="AB482" s="47">
        <f>_xlfn.XLOOKUP($F482,Main_OG!$D$1:$D$766,Main_OG!AJ$1:AJ$766,"")</f>
        <v>27574922</v>
      </c>
      <c r="AC482" s="47">
        <f>_xlfn.XLOOKUP($F482,Main_OG!$D$1:$D$766,Main_OG!AK$1:AK$766,"")</f>
        <v>18145904</v>
      </c>
      <c r="AD482" s="47">
        <f>_xlfn.XLOOKUP($F482,Main_OG!$D$1:$D$766,Main_OG!AL$1:AL$766,"")</f>
        <v>916563612</v>
      </c>
      <c r="AE482" s="47">
        <f>_xlfn.XLOOKUP($F482,Main_OG!$D$1:$D$766,Main_OG!AM$1:AM$766,"")</f>
        <v>16954394</v>
      </c>
      <c r="AF482" s="48">
        <f>_xlfn.XLOOKUP($F482,Main_OG!$D$1:$D$766,Main_OG!Z$1:Z$766,"")</f>
        <v>2.73</v>
      </c>
      <c r="AG482" s="48">
        <f>_xlfn.XLOOKUP($F482,Main_OG!$D$1:$D$766,Main_OG!AA$1:AA$766,"")</f>
        <v>2.9</v>
      </c>
      <c r="AH482" s="48">
        <f>_xlfn.XLOOKUP($F482,Main_OG!$D$1:$D$766,Main_OG!AB$1:AB$766,"")</f>
        <v>21.99</v>
      </c>
      <c r="AI482" s="48">
        <f>_xlfn.XLOOKUP($F482,Main_OG!$D$1:$D$766,Main_OG!AC$1:AC$766,"")</f>
        <v>3.87</v>
      </c>
      <c r="AJ482" s="48">
        <f>_xlfn.XLOOKUP($F482,Main_OG!$D$1:$D$766,Main_OG!AD$1:AD$766,"")</f>
        <v>0.91</v>
      </c>
    </row>
    <row r="483" spans="2:36" x14ac:dyDescent="0.35">
      <c r="B483" s="36" t="s">
        <v>1478</v>
      </c>
      <c r="C483" s="45" t="s">
        <v>451</v>
      </c>
      <c r="D483" s="45" t="s">
        <v>4387</v>
      </c>
      <c r="E483" s="36" t="s">
        <v>1478</v>
      </c>
      <c r="F483" s="36" t="str">
        <f t="shared" si="21"/>
        <v>2014_LA</v>
      </c>
      <c r="G483" s="45">
        <v>2014</v>
      </c>
      <c r="H483" s="45">
        <f>_xlfn.XLOOKUP(J483,Main_OG!$B$1:$B$766,Main_OG!$O$1:$O$766,"")</f>
        <v>0</v>
      </c>
      <c r="I483" s="45">
        <f>_xlfn.XLOOKUP(F483,Main_OG!$D$1:$D$766,Main_OG!$J$1:$J$766,"")</f>
        <v>0</v>
      </c>
      <c r="J483" s="45" t="s">
        <v>451</v>
      </c>
      <c r="K483" s="45" t="str">
        <f t="shared" si="22"/>
        <v>Cleco Power LLC_LA</v>
      </c>
      <c r="L483" s="45" t="str">
        <f t="shared" si="23"/>
        <v>Cleco Power LLC_LA</v>
      </c>
      <c r="M483" s="45" t="s">
        <v>1487</v>
      </c>
      <c r="N483" s="45">
        <v>0</v>
      </c>
      <c r="O483" s="45">
        <v>40788</v>
      </c>
      <c r="P483" s="45">
        <v>590</v>
      </c>
      <c r="Q483" s="45">
        <v>240205</v>
      </c>
      <c r="R483" s="45">
        <v>0</v>
      </c>
      <c r="S483" s="45">
        <v>2818916</v>
      </c>
      <c r="T483" s="45">
        <v>2212030</v>
      </c>
      <c r="U483" s="45">
        <v>3783175</v>
      </c>
      <c r="V483" s="45">
        <v>0</v>
      </c>
      <c r="W483" s="45">
        <v>10.920261999999999</v>
      </c>
      <c r="X483" s="45">
        <v>7.5974557000000003</v>
      </c>
      <c r="Y483" s="45">
        <v>11.615402</v>
      </c>
      <c r="Z483" s="46">
        <v>243042.9</v>
      </c>
      <c r="AA483" s="46">
        <v>52312.988249089853</v>
      </c>
      <c r="AB483" s="47">
        <f>_xlfn.XLOOKUP($F483,Main_OG!$D$1:$D$766,Main_OG!AJ$1:AJ$766,"")</f>
        <v>25264386</v>
      </c>
      <c r="AC483" s="47">
        <f>_xlfn.XLOOKUP($F483,Main_OG!$D$1:$D$766,Main_OG!AK$1:AK$766,"")</f>
        <v>18596832</v>
      </c>
      <c r="AD483" s="47">
        <f>_xlfn.XLOOKUP($F483,Main_OG!$D$1:$D$766,Main_OG!AL$1:AL$766,"")</f>
        <v>931366122</v>
      </c>
      <c r="AE483" s="47">
        <f>_xlfn.XLOOKUP($F483,Main_OG!$D$1:$D$766,Main_OG!AM$1:AM$766,"")</f>
        <v>17311330</v>
      </c>
      <c r="AF483" s="48">
        <f>_xlfn.XLOOKUP($F483,Main_OG!$D$1:$D$766,Main_OG!Z$1:Z$766,"")</f>
        <v>0</v>
      </c>
      <c r="AG483" s="48">
        <f>_xlfn.XLOOKUP($F483,Main_OG!$D$1:$D$766,Main_OG!AA$1:AA$766,"")</f>
        <v>2.322195177698041</v>
      </c>
      <c r="AH483" s="48">
        <f>_xlfn.XLOOKUP($F483,Main_OG!$D$1:$D$766,Main_OG!AB$1:AB$766,"")</f>
        <v>20.48845299552563</v>
      </c>
      <c r="AI483" s="48">
        <f>_xlfn.XLOOKUP($F483,Main_OG!$D$1:$D$766,Main_OG!AC$1:AC$766,"")</f>
        <v>4.9924248044436963</v>
      </c>
      <c r="AJ483" s="48">
        <f>_xlfn.XLOOKUP($F483,Main_OG!$D$1:$D$766,Main_OG!AD$1:AD$766,"")</f>
        <v>0.68548682032632846</v>
      </c>
    </row>
    <row r="484" spans="2:36" x14ac:dyDescent="0.35">
      <c r="B484" s="36" t="s">
        <v>1478</v>
      </c>
      <c r="C484" s="45" t="s">
        <v>451</v>
      </c>
      <c r="D484" s="45" t="s">
        <v>4387</v>
      </c>
      <c r="E484" s="36" t="s">
        <v>1478</v>
      </c>
      <c r="F484" s="36" t="str">
        <f t="shared" si="21"/>
        <v>2015_LA</v>
      </c>
      <c r="G484" s="45">
        <v>2015</v>
      </c>
      <c r="H484" s="45">
        <f>_xlfn.XLOOKUP(J484,Main_OG!$B$1:$B$766,Main_OG!$O$1:$O$766,"")</f>
        <v>0</v>
      </c>
      <c r="I484" s="45">
        <f>_xlfn.XLOOKUP(F484,Main_OG!$D$1:$D$766,Main_OG!$J$1:$J$766,"")</f>
        <v>0</v>
      </c>
      <c r="J484" s="45" t="s">
        <v>451</v>
      </c>
      <c r="K484" s="45" t="str">
        <f t="shared" si="22"/>
        <v>Cleco Power LLC_LA</v>
      </c>
      <c r="L484" s="45" t="str">
        <f t="shared" si="23"/>
        <v>Cleco Power LLC_LA</v>
      </c>
      <c r="M484" s="45" t="s">
        <v>1488</v>
      </c>
      <c r="N484" s="45">
        <v>0</v>
      </c>
      <c r="O484" s="45">
        <v>41124</v>
      </c>
      <c r="P484" s="45">
        <v>581</v>
      </c>
      <c r="Q484" s="45">
        <v>241169</v>
      </c>
      <c r="R484" s="45">
        <v>0</v>
      </c>
      <c r="S484" s="45">
        <v>2897590</v>
      </c>
      <c r="T484" s="45">
        <v>1927233</v>
      </c>
      <c r="U484" s="45">
        <v>3788614</v>
      </c>
      <c r="V484" s="45">
        <v>0</v>
      </c>
      <c r="W484" s="45">
        <v>10.426354</v>
      </c>
      <c r="X484" s="45">
        <v>7.7022861000000002</v>
      </c>
      <c r="Y484" s="45">
        <v>11.320207999999999</v>
      </c>
      <c r="Z484" s="46">
        <v>239584.1</v>
      </c>
      <c r="AA484" s="46">
        <v>51335.805157833791</v>
      </c>
      <c r="AB484" s="47">
        <f>_xlfn.XLOOKUP($F484,Main_OG!$D$1:$D$766,Main_OG!AJ$1:AJ$766,"")</f>
        <v>21510280</v>
      </c>
      <c r="AC484" s="47">
        <f>_xlfn.XLOOKUP($F484,Main_OG!$D$1:$D$766,Main_OG!AK$1:AK$766,"")</f>
        <v>15427074</v>
      </c>
      <c r="AD484" s="47">
        <f>_xlfn.XLOOKUP($F484,Main_OG!$D$1:$D$766,Main_OG!AL$1:AL$766,"")</f>
        <v>1063766540</v>
      </c>
      <c r="AE484" s="47">
        <f>_xlfn.XLOOKUP($F484,Main_OG!$D$1:$D$766,Main_OG!AM$1:AM$766,"")</f>
        <v>15300736</v>
      </c>
      <c r="AF484" s="48">
        <f>_xlfn.XLOOKUP($F484,Main_OG!$D$1:$D$766,Main_OG!Z$1:Z$766,"")</f>
        <v>0</v>
      </c>
      <c r="AG484" s="48">
        <f>_xlfn.XLOOKUP($F484,Main_OG!$D$1:$D$766,Main_OG!AA$1:AA$766,"")</f>
        <v>2.25948627072199</v>
      </c>
      <c r="AH484" s="48">
        <f>_xlfn.XLOOKUP($F484,Main_OG!$D$1:$D$766,Main_OG!AB$1:AB$766,"")</f>
        <v>12.53</v>
      </c>
      <c r="AI484" s="48">
        <f>_xlfn.XLOOKUP($F484,Main_OG!$D$1:$D$766,Main_OG!AC$1:AC$766,"")</f>
        <v>3.3843619636206599</v>
      </c>
      <c r="AJ484" s="48">
        <f>_xlfn.XLOOKUP($F484,Main_OG!$D$1:$D$766,Main_OG!AD$1:AD$766,"")</f>
        <v>0.8</v>
      </c>
    </row>
    <row r="485" spans="2:36" x14ac:dyDescent="0.35">
      <c r="B485" s="36" t="s">
        <v>1478</v>
      </c>
      <c r="C485" s="45" t="s">
        <v>451</v>
      </c>
      <c r="D485" s="45" t="s">
        <v>4387</v>
      </c>
      <c r="E485" s="36" t="s">
        <v>1478</v>
      </c>
      <c r="F485" s="36" t="str">
        <f t="shared" si="21"/>
        <v>2016_LA</v>
      </c>
      <c r="G485" s="45">
        <v>2016</v>
      </c>
      <c r="H485" s="45">
        <f>_xlfn.XLOOKUP(J485,Main_OG!$B$1:$B$766,Main_OG!$O$1:$O$766,"")</f>
        <v>0</v>
      </c>
      <c r="I485" s="45">
        <f>_xlfn.XLOOKUP(F485,Main_OG!$D$1:$D$766,Main_OG!$J$1:$J$766,"")</f>
        <v>0</v>
      </c>
      <c r="J485" s="45" t="s">
        <v>451</v>
      </c>
      <c r="K485" s="45" t="str">
        <f t="shared" si="22"/>
        <v>Cleco Power LLC_LA</v>
      </c>
      <c r="L485" s="45" t="str">
        <f t="shared" si="23"/>
        <v>Cleco Power LLC_LA</v>
      </c>
      <c r="M485" s="45" t="s">
        <v>1489</v>
      </c>
      <c r="N485" s="45">
        <v>0</v>
      </c>
      <c r="O485" s="45">
        <v>41374</v>
      </c>
      <c r="P485" s="45">
        <v>571</v>
      </c>
      <c r="Q485" s="45">
        <v>242680</v>
      </c>
      <c r="R485" s="45">
        <v>0</v>
      </c>
      <c r="S485" s="45">
        <v>2839915</v>
      </c>
      <c r="T485" s="45">
        <v>1978082</v>
      </c>
      <c r="U485" s="45">
        <v>3646111</v>
      </c>
      <c r="V485" s="45">
        <v>0</v>
      </c>
      <c r="W485" s="45">
        <v>10.457461</v>
      </c>
      <c r="X485" s="45">
        <v>7.5043401000000003</v>
      </c>
      <c r="Y485" s="45">
        <v>11.386269</v>
      </c>
      <c r="Z485" s="46">
        <v>235554.2</v>
      </c>
      <c r="AA485" s="46">
        <v>50317.622324861266</v>
      </c>
      <c r="AB485" s="47">
        <f>_xlfn.XLOOKUP($F485,Main_OG!$D$1:$D$766,Main_OG!AJ$1:AJ$766,"")</f>
        <v>17131148</v>
      </c>
      <c r="AC485" s="47">
        <f>_xlfn.XLOOKUP($F485,Main_OG!$D$1:$D$766,Main_OG!AK$1:AK$766,"")</f>
        <v>18184218</v>
      </c>
      <c r="AD485" s="47">
        <f>_xlfn.XLOOKUP($F485,Main_OG!$D$1:$D$766,Main_OG!AL$1:AL$766,"")</f>
        <v>962016908</v>
      </c>
      <c r="AE485" s="47">
        <f>_xlfn.XLOOKUP($F485,Main_OG!$D$1:$D$766,Main_OG!AM$1:AM$766,"")</f>
        <v>17151826</v>
      </c>
      <c r="AF485" s="48">
        <f>_xlfn.XLOOKUP($F485,Main_OG!$D$1:$D$766,Main_OG!Z$1:Z$766,"")</f>
        <v>2.12</v>
      </c>
      <c r="AG485" s="48">
        <f>_xlfn.XLOOKUP($F485,Main_OG!$D$1:$D$766,Main_OG!AA$1:AA$766,"")</f>
        <v>2.2143440282408582</v>
      </c>
      <c r="AH485" s="48">
        <f>_xlfn.XLOOKUP($F485,Main_OG!$D$1:$D$766,Main_OG!AB$1:AB$766,"")</f>
        <v>11.309272049594229</v>
      </c>
      <c r="AI485" s="48">
        <f>_xlfn.XLOOKUP($F485,Main_OG!$D$1:$D$766,Main_OG!AC$1:AC$766,"")</f>
        <v>2.68</v>
      </c>
      <c r="AJ485" s="48">
        <f>_xlfn.XLOOKUP($F485,Main_OG!$D$1:$D$766,Main_OG!AD$1:AD$766,"")</f>
        <v>0.57999999999999996</v>
      </c>
    </row>
    <row r="486" spans="2:36" x14ac:dyDescent="0.35">
      <c r="B486" s="36" t="s">
        <v>1478</v>
      </c>
      <c r="C486" s="45" t="s">
        <v>451</v>
      </c>
      <c r="D486" s="45" t="s">
        <v>4387</v>
      </c>
      <c r="E486" s="36" t="s">
        <v>1478</v>
      </c>
      <c r="F486" s="36" t="str">
        <f t="shared" si="21"/>
        <v>2017_LA</v>
      </c>
      <c r="G486" s="45">
        <v>2017</v>
      </c>
      <c r="H486" s="45">
        <f>_xlfn.XLOOKUP(J486,Main_OG!$B$1:$B$766,Main_OG!$O$1:$O$766,"")</f>
        <v>0</v>
      </c>
      <c r="I486" s="45">
        <f>_xlfn.XLOOKUP(F486,Main_OG!$D$1:$D$766,Main_OG!$J$1:$J$766,"")</f>
        <v>0</v>
      </c>
      <c r="J486" s="45" t="s">
        <v>451</v>
      </c>
      <c r="K486" s="45" t="str">
        <f t="shared" si="22"/>
        <v>Cleco Power LLC_LA</v>
      </c>
      <c r="L486" s="45" t="str">
        <f t="shared" si="23"/>
        <v>Cleco Power LLC_LA</v>
      </c>
      <c r="M486" s="45" t="s">
        <v>1490</v>
      </c>
      <c r="N486" s="45">
        <v>0</v>
      </c>
      <c r="O486" s="45">
        <v>41529</v>
      </c>
      <c r="P486" s="45">
        <v>574</v>
      </c>
      <c r="Q486" s="45">
        <v>244297</v>
      </c>
      <c r="R486" s="45">
        <v>0</v>
      </c>
      <c r="S486" s="45">
        <v>2781068</v>
      </c>
      <c r="T486" s="45">
        <v>2077949</v>
      </c>
      <c r="U486" s="45">
        <v>3526048</v>
      </c>
      <c r="V486" s="45">
        <v>0</v>
      </c>
      <c r="W486" s="45">
        <v>10.755005000000001</v>
      </c>
      <c r="X486" s="45">
        <v>7.5938822000000004</v>
      </c>
      <c r="Y486" s="45">
        <v>11.740963000000001</v>
      </c>
      <c r="Z486" s="46">
        <v>239830.7</v>
      </c>
      <c r="AA486" s="46">
        <v>51315.250339508137</v>
      </c>
      <c r="AB486" s="47">
        <f>_xlfn.XLOOKUP($F486,Main_OG!$D$1:$D$766,Main_OG!AJ$1:AJ$766,"")</f>
        <v>16793234</v>
      </c>
      <c r="AC486" s="47">
        <f>_xlfn.XLOOKUP($F486,Main_OG!$D$1:$D$766,Main_OG!AK$1:AK$766,"")</f>
        <v>17554022</v>
      </c>
      <c r="AD486" s="47">
        <f>_xlfn.XLOOKUP($F486,Main_OG!$D$1:$D$766,Main_OG!AL$1:AL$766,"")</f>
        <v>846828532</v>
      </c>
      <c r="AE486" s="47">
        <f>_xlfn.XLOOKUP($F486,Main_OG!$D$1:$D$766,Main_OG!AM$1:AM$766,"")</f>
        <v>15409745</v>
      </c>
      <c r="AF486" s="48">
        <f>_xlfn.XLOOKUP($F486,Main_OG!$D$1:$D$766,Main_OG!Z$1:Z$766,"")</f>
        <v>2.48</v>
      </c>
      <c r="AG486" s="48">
        <f>_xlfn.XLOOKUP($F486,Main_OG!$D$1:$D$766,Main_OG!AA$1:AA$766,"")</f>
        <v>2.1875855044172008</v>
      </c>
      <c r="AH486" s="48">
        <f>_xlfn.XLOOKUP($F486,Main_OG!$D$1:$D$766,Main_OG!AB$1:AB$766,"")</f>
        <v>14.73443638842941</v>
      </c>
      <c r="AI486" s="48">
        <f>_xlfn.XLOOKUP($F486,Main_OG!$D$1:$D$766,Main_OG!AC$1:AC$766,"")</f>
        <v>3.7243523928232452</v>
      </c>
      <c r="AJ486" s="48">
        <f>_xlfn.XLOOKUP($F486,Main_OG!$D$1:$D$766,Main_OG!AD$1:AD$766,"")</f>
        <v>0.62802788237371954</v>
      </c>
    </row>
    <row r="487" spans="2:36" x14ac:dyDescent="0.35">
      <c r="B487" s="36" t="s">
        <v>1478</v>
      </c>
      <c r="C487" s="45" t="s">
        <v>451</v>
      </c>
      <c r="D487" s="45" t="s">
        <v>4387</v>
      </c>
      <c r="E487" s="36" t="s">
        <v>1478</v>
      </c>
      <c r="F487" s="36" t="str">
        <f t="shared" si="21"/>
        <v>2018_LA</v>
      </c>
      <c r="G487" s="45">
        <v>2018</v>
      </c>
      <c r="H487" s="45">
        <f>_xlfn.XLOOKUP(J487,Main_OG!$B$1:$B$766,Main_OG!$O$1:$O$766,"")</f>
        <v>0</v>
      </c>
      <c r="I487" s="45">
        <f>_xlfn.XLOOKUP(F487,Main_OG!$D$1:$D$766,Main_OG!$J$1:$J$766,"")</f>
        <v>0</v>
      </c>
      <c r="J487" s="45" t="s">
        <v>451</v>
      </c>
      <c r="K487" s="45" t="str">
        <f t="shared" si="22"/>
        <v>Cleco Power LLC_LA</v>
      </c>
      <c r="L487" s="45" t="str">
        <f t="shared" si="23"/>
        <v>Cleco Power LLC_LA</v>
      </c>
      <c r="M487" s="45" t="s">
        <v>1491</v>
      </c>
      <c r="N487" s="45">
        <v>0</v>
      </c>
      <c r="O487" s="45">
        <v>41397</v>
      </c>
      <c r="P487" s="45">
        <v>566</v>
      </c>
      <c r="Q487" s="45">
        <v>244782</v>
      </c>
      <c r="R487" s="45">
        <v>0</v>
      </c>
      <c r="S487" s="45">
        <v>2871232</v>
      </c>
      <c r="T487" s="45">
        <v>2248870</v>
      </c>
      <c r="U487" s="45">
        <v>3788972</v>
      </c>
      <c r="V487" s="45">
        <v>0</v>
      </c>
      <c r="W487" s="45">
        <v>10.95373</v>
      </c>
      <c r="X487" s="45">
        <v>7.6274306999999997</v>
      </c>
      <c r="Y487" s="45">
        <v>11.944295</v>
      </c>
      <c r="Z487" s="46">
        <v>245220.3</v>
      </c>
      <c r="AA487" s="46">
        <v>52572.178927847868</v>
      </c>
      <c r="AB487" s="47">
        <f>_xlfn.XLOOKUP($F487,Main_OG!$D$1:$D$766,Main_OG!AJ$1:AJ$766,"")</f>
        <v>16219656</v>
      </c>
      <c r="AC487" s="47">
        <f>_xlfn.XLOOKUP($F487,Main_OG!$D$1:$D$766,Main_OG!AK$1:AK$766,"")</f>
        <v>16546730</v>
      </c>
      <c r="AD487" s="47">
        <f>_xlfn.XLOOKUP($F487,Main_OG!$D$1:$D$766,Main_OG!AL$1:AL$766,"")</f>
        <v>885461596</v>
      </c>
      <c r="AE487" s="47">
        <f>_xlfn.XLOOKUP($F487,Main_OG!$D$1:$D$766,Main_OG!AM$1:AM$766,"")</f>
        <v>17152582</v>
      </c>
      <c r="AF487" s="48">
        <f>_xlfn.XLOOKUP($F487,Main_OG!$D$1:$D$766,Main_OG!Z$1:Z$766,"")</f>
        <v>0</v>
      </c>
      <c r="AG487" s="48">
        <f>_xlfn.XLOOKUP($F487,Main_OG!$D$1:$D$766,Main_OG!AA$1:AA$766,"")</f>
        <v>3.12</v>
      </c>
      <c r="AH487" s="48">
        <f>_xlfn.XLOOKUP($F487,Main_OG!$D$1:$D$766,Main_OG!AB$1:AB$766,"")</f>
        <v>15.18</v>
      </c>
      <c r="AI487" s="48">
        <f>_xlfn.XLOOKUP($F487,Main_OG!$D$1:$D$766,Main_OG!AC$1:AC$766,"")</f>
        <v>3.8713752811270652</v>
      </c>
      <c r="AJ487" s="48">
        <f>_xlfn.XLOOKUP($F487,Main_OG!$D$1:$D$766,Main_OG!AD$1:AD$766,"")</f>
        <v>0.62810595158289428</v>
      </c>
    </row>
    <row r="488" spans="2:36" x14ac:dyDescent="0.35">
      <c r="B488" s="36" t="s">
        <v>1478</v>
      </c>
      <c r="C488" s="45" t="s">
        <v>451</v>
      </c>
      <c r="D488" s="45" t="s">
        <v>4387</v>
      </c>
      <c r="E488" s="36" t="s">
        <v>1478</v>
      </c>
      <c r="F488" s="36" t="str">
        <f t="shared" si="21"/>
        <v>2019_LA</v>
      </c>
      <c r="G488" s="45">
        <v>2019</v>
      </c>
      <c r="H488" s="45">
        <f>_xlfn.XLOOKUP(J488,Main_OG!$B$1:$B$766,Main_OG!$O$1:$O$766,"")</f>
        <v>0</v>
      </c>
      <c r="I488" s="45">
        <f>_xlfn.XLOOKUP(F488,Main_OG!$D$1:$D$766,Main_OG!$J$1:$J$766,"")</f>
        <v>0</v>
      </c>
      <c r="J488" s="45" t="s">
        <v>451</v>
      </c>
      <c r="K488" s="45" t="str">
        <f t="shared" si="22"/>
        <v>Cleco Power LLC_LA</v>
      </c>
      <c r="L488" s="45" t="str">
        <f t="shared" si="23"/>
        <v>Cleco Power LLC_LA</v>
      </c>
      <c r="M488" s="45" t="s">
        <v>1492</v>
      </c>
      <c r="N488" s="45">
        <v>0</v>
      </c>
      <c r="O488" s="45">
        <v>41851</v>
      </c>
      <c r="P488" s="45">
        <v>547</v>
      </c>
      <c r="Q488" s="45">
        <v>245763</v>
      </c>
      <c r="R488" s="45">
        <v>0</v>
      </c>
      <c r="S488" s="45">
        <v>2861834</v>
      </c>
      <c r="T488" s="45">
        <v>1851004</v>
      </c>
      <c r="U488" s="45">
        <v>3566279</v>
      </c>
      <c r="V488" s="45">
        <v>0</v>
      </c>
      <c r="W488" s="45">
        <v>10.918034</v>
      </c>
      <c r="X488" s="45">
        <v>7.9823165999999999</v>
      </c>
      <c r="Y488" s="45">
        <v>12.090894</v>
      </c>
      <c r="Z488" s="46">
        <v>246361.1</v>
      </c>
      <c r="AA488" s="46">
        <v>52886.652491206529</v>
      </c>
      <c r="AB488" s="47">
        <f>_xlfn.XLOOKUP($F488,Main_OG!$D$1:$D$766,Main_OG!AJ$1:AJ$766,"")</f>
        <v>10552220</v>
      </c>
      <c r="AC488" s="47">
        <f>_xlfn.XLOOKUP($F488,Main_OG!$D$1:$D$766,Main_OG!AK$1:AK$766,"")</f>
        <v>12560634</v>
      </c>
      <c r="AD488" s="47">
        <f>_xlfn.XLOOKUP($F488,Main_OG!$D$1:$D$766,Main_OG!AL$1:AL$766,"")</f>
        <v>1001278806</v>
      </c>
      <c r="AE488" s="47">
        <f>_xlfn.XLOOKUP($F488,Main_OG!$D$1:$D$766,Main_OG!AM$1:AM$766,"")</f>
        <v>13981335</v>
      </c>
      <c r="AF488" s="48">
        <f>_xlfn.XLOOKUP($F488,Main_OG!$D$1:$D$766,Main_OG!Z$1:Z$766,"")</f>
        <v>2.23</v>
      </c>
      <c r="AG488" s="48">
        <f>_xlfn.XLOOKUP($F488,Main_OG!$D$1:$D$766,Main_OG!AA$1:AA$766,"")</f>
        <v>3.11</v>
      </c>
      <c r="AH488" s="48">
        <f>_xlfn.XLOOKUP($F488,Main_OG!$D$1:$D$766,Main_OG!AB$1:AB$766,"")</f>
        <v>14.61</v>
      </c>
      <c r="AI488" s="48">
        <f>_xlfn.XLOOKUP($F488,Main_OG!$D$1:$D$766,Main_OG!AC$1:AC$766,"")</f>
        <v>2.7</v>
      </c>
      <c r="AJ488" s="48">
        <f>_xlfn.XLOOKUP($F488,Main_OG!$D$1:$D$766,Main_OG!AD$1:AD$766,"")</f>
        <v>0.64</v>
      </c>
    </row>
    <row r="489" spans="2:36" x14ac:dyDescent="0.35">
      <c r="B489" s="36" t="s">
        <v>1478</v>
      </c>
      <c r="C489" s="45" t="s">
        <v>451</v>
      </c>
      <c r="D489" s="45" t="s">
        <v>4387</v>
      </c>
      <c r="E489" s="36" t="s">
        <v>1478</v>
      </c>
      <c r="F489" s="36" t="str">
        <f t="shared" si="21"/>
        <v>2020_LA</v>
      </c>
      <c r="G489" s="45">
        <v>2020</v>
      </c>
      <c r="H489" s="45">
        <f>_xlfn.XLOOKUP(J489,Main_OG!$B$1:$B$766,Main_OG!$O$1:$O$766,"")</f>
        <v>0</v>
      </c>
      <c r="I489" s="45">
        <f>_xlfn.XLOOKUP(F489,Main_OG!$D$1:$D$766,Main_OG!$J$1:$J$766,"")</f>
        <v>0</v>
      </c>
      <c r="J489" s="45" t="s">
        <v>451</v>
      </c>
      <c r="K489" s="45" t="str">
        <f t="shared" si="22"/>
        <v>Cleco Power LLC_LA</v>
      </c>
      <c r="L489" s="45" t="str">
        <f t="shared" si="23"/>
        <v>Cleco Power LLC_LA</v>
      </c>
      <c r="M489" s="45" t="s">
        <v>1493</v>
      </c>
      <c r="N489" s="45">
        <v>0</v>
      </c>
      <c r="O489" s="45">
        <v>42099</v>
      </c>
      <c r="P489" s="45">
        <v>565</v>
      </c>
      <c r="Q489" s="45">
        <v>0</v>
      </c>
      <c r="R489" s="45">
        <v>0</v>
      </c>
      <c r="S489" s="45">
        <v>2689835</v>
      </c>
      <c r="T489" s="45">
        <v>1922583</v>
      </c>
      <c r="U489" s="45">
        <v>0</v>
      </c>
      <c r="V489" s="45">
        <v>0</v>
      </c>
      <c r="W489" s="45">
        <v>10.332381</v>
      </c>
      <c r="X489" s="45">
        <v>6.9996457999999997</v>
      </c>
      <c r="Y489" s="45">
        <v>0</v>
      </c>
      <c r="Z489" s="46">
        <v>228825.3</v>
      </c>
      <c r="AA489" s="46">
        <v>49199.330722272964</v>
      </c>
      <c r="AB489" s="47">
        <f>_xlfn.XLOOKUP($F489,Main_OG!$D$1:$D$766,Main_OG!AJ$1:AJ$766,"")</f>
        <v>5472884</v>
      </c>
      <c r="AC489" s="47">
        <f>_xlfn.XLOOKUP($F489,Main_OG!$D$1:$D$766,Main_OG!AK$1:AK$766,"")</f>
        <v>13176920</v>
      </c>
      <c r="AD489" s="47">
        <f>_xlfn.XLOOKUP($F489,Main_OG!$D$1:$D$766,Main_OG!AL$1:AL$766,"")</f>
        <v>1018397694</v>
      </c>
      <c r="AE489" s="47">
        <f>_xlfn.XLOOKUP($F489,Main_OG!$D$1:$D$766,Main_OG!AM$1:AM$766,"")</f>
        <v>0</v>
      </c>
      <c r="AF489" s="48">
        <f>_xlfn.XLOOKUP($F489,Main_OG!$D$1:$D$766,Main_OG!Z$1:Z$766,"")</f>
        <v>1.91</v>
      </c>
      <c r="AG489" s="48">
        <f>_xlfn.XLOOKUP($F489,Main_OG!$D$1:$D$766,Main_OG!AA$1:AA$766,"")</f>
        <v>4.79</v>
      </c>
      <c r="AH489" s="48">
        <f>_xlfn.XLOOKUP($F489,Main_OG!$D$1:$D$766,Main_OG!AB$1:AB$766,"")</f>
        <v>9.15</v>
      </c>
      <c r="AI489" s="48">
        <f>_xlfn.XLOOKUP($F489,Main_OG!$D$1:$D$766,Main_OG!AC$1:AC$766,"")</f>
        <v>2.8422150630003218</v>
      </c>
      <c r="AJ489" s="48">
        <f>_xlfn.XLOOKUP($F489,Main_OG!$D$1:$D$766,Main_OG!AD$1:AD$766,"")</f>
        <v>0.55000000000000004</v>
      </c>
    </row>
    <row r="490" spans="2:36" x14ac:dyDescent="0.35">
      <c r="B490" s="36" t="s">
        <v>1494</v>
      </c>
      <c r="C490" s="45" t="s">
        <v>158</v>
      </c>
      <c r="D490" s="45" t="s">
        <v>4388</v>
      </c>
      <c r="E490" s="36" t="s">
        <v>4495</v>
      </c>
      <c r="F490" s="36" t="str">
        <f t="shared" si="21"/>
        <v>2006_OH</v>
      </c>
      <c r="G490" s="45">
        <v>2006</v>
      </c>
      <c r="H490" s="45">
        <f>_xlfn.XLOOKUP(J490,Main_OG!$B$1:$B$766,Main_OG!$O$1:$O$766,"")</f>
        <v>1</v>
      </c>
      <c r="I490" s="45">
        <f>_xlfn.XLOOKUP(F490,Main_OG!$D$1:$D$766,Main_OG!$J$1:$J$766,"")</f>
        <v>0</v>
      </c>
      <c r="J490" s="45" t="s">
        <v>158</v>
      </c>
      <c r="K490" s="45" t="str">
        <f t="shared" si="22"/>
        <v>Cleveland Electric Illum Co_OH</v>
      </c>
      <c r="L490" s="45" t="str">
        <f t="shared" si="23"/>
        <v>Cleveland Electric Illuminating Co_OH</v>
      </c>
      <c r="M490" s="45" t="s">
        <v>1495</v>
      </c>
      <c r="N490" s="45">
        <v>1</v>
      </c>
      <c r="O490" s="45">
        <v>77836</v>
      </c>
      <c r="P490" s="45">
        <v>1959</v>
      </c>
      <c r="Q490" s="45">
        <v>623172</v>
      </c>
      <c r="R490" s="45">
        <v>3888</v>
      </c>
      <c r="S490" s="45">
        <v>457503</v>
      </c>
      <c r="T490" s="45">
        <v>520734</v>
      </c>
      <c r="U490" s="45">
        <v>538040</v>
      </c>
      <c r="V490" s="45">
        <v>10.43898509867096</v>
      </c>
      <c r="W490" s="45">
        <v>11.146786006745531</v>
      </c>
      <c r="X490" s="45">
        <v>6.6678225007605976</v>
      </c>
      <c r="Y490" s="45">
        <v>10.79198018916253</v>
      </c>
      <c r="Z490" s="46">
        <v>582637.6</v>
      </c>
      <c r="AA490" s="46">
        <v>50747.042146156506</v>
      </c>
      <c r="AB490" s="47">
        <f>_xlfn.XLOOKUP($F490,Main_OG!$D$1:$D$766,Main_OG!AJ$1:AJ$766,"")</f>
        <v>117482419.64</v>
      </c>
      <c r="AC490" s="47">
        <f>_xlfn.XLOOKUP($F490,Main_OG!$D$1:$D$766,Main_OG!AK$1:AK$766,"")</f>
        <v>4871324.0599999996</v>
      </c>
      <c r="AD490" s="47">
        <f>_xlfn.XLOOKUP($F490,Main_OG!$D$1:$D$766,Main_OG!AL$1:AL$766,"")</f>
        <v>41503427.560000002</v>
      </c>
      <c r="AE490" s="47">
        <f>_xlfn.XLOOKUP($F490,Main_OG!$D$1:$D$766,Main_OG!AM$1:AM$766,"")</f>
        <v>16846939</v>
      </c>
      <c r="AF490" s="48">
        <f>_xlfn.XLOOKUP($F490,Main_OG!$D$1:$D$766,Main_OG!Z$1:Z$766,"")</f>
        <v>0</v>
      </c>
      <c r="AG490" s="48">
        <f>_xlfn.XLOOKUP($F490,Main_OG!$D$1:$D$766,Main_OG!AA$1:AA$766,"")</f>
        <v>2.2465548173415608</v>
      </c>
      <c r="AH490" s="48">
        <f>_xlfn.XLOOKUP($F490,Main_OG!$D$1:$D$766,Main_OG!AB$1:AB$766,"")</f>
        <v>11.72</v>
      </c>
      <c r="AI490" s="48">
        <f>_xlfn.XLOOKUP($F490,Main_OG!$D$1:$D$766,Main_OG!AC$1:AC$766,"")</f>
        <v>7.1610124069250478</v>
      </c>
      <c r="AJ490" s="48">
        <f>_xlfn.XLOOKUP($F490,Main_OG!$D$1:$D$766,Main_OG!AD$1:AD$766,"")</f>
        <v>0.39</v>
      </c>
    </row>
    <row r="491" spans="2:36" x14ac:dyDescent="0.35">
      <c r="B491" s="36" t="s">
        <v>1494</v>
      </c>
      <c r="C491" s="45" t="s">
        <v>158</v>
      </c>
      <c r="D491" s="45" t="s">
        <v>4388</v>
      </c>
      <c r="E491" s="36" t="s">
        <v>4495</v>
      </c>
      <c r="F491" s="36" t="str">
        <f t="shared" si="21"/>
        <v>2007_OH</v>
      </c>
      <c r="G491" s="45">
        <v>2007</v>
      </c>
      <c r="H491" s="45">
        <f>_xlfn.XLOOKUP(J491,Main_OG!$B$1:$B$766,Main_OG!$O$1:$O$766,"")</f>
        <v>1</v>
      </c>
      <c r="I491" s="45">
        <f>_xlfn.XLOOKUP(F491,Main_OG!$D$1:$D$766,Main_OG!$J$1:$J$766,"")</f>
        <v>0</v>
      </c>
      <c r="J491" s="45" t="s">
        <v>158</v>
      </c>
      <c r="K491" s="45" t="str">
        <f t="shared" si="22"/>
        <v>Cleveland Electric Illum Co_OH</v>
      </c>
      <c r="L491" s="45" t="str">
        <f t="shared" si="23"/>
        <v>Cleveland Electric Illuminating Co_OH</v>
      </c>
      <c r="M491" s="45" t="s">
        <v>1496</v>
      </c>
      <c r="N491" s="45">
        <v>1</v>
      </c>
      <c r="O491" s="45">
        <v>78475</v>
      </c>
      <c r="P491" s="45">
        <v>1949</v>
      </c>
      <c r="Q491" s="45">
        <v>615876</v>
      </c>
      <c r="R491" s="45">
        <v>4267</v>
      </c>
      <c r="S491" s="45">
        <v>487043</v>
      </c>
      <c r="T491" s="45">
        <v>531419</v>
      </c>
      <c r="U491" s="45">
        <v>557918</v>
      </c>
      <c r="V491" s="45">
        <v>9.99</v>
      </c>
      <c r="W491" s="45">
        <v>11.3</v>
      </c>
      <c r="X491" s="45">
        <v>6.75</v>
      </c>
      <c r="Y491" s="45">
        <v>10.77</v>
      </c>
      <c r="Z491" s="46">
        <v>585403</v>
      </c>
      <c r="AA491" s="46">
        <v>50902.537183704175</v>
      </c>
      <c r="AB491" s="47">
        <f>_xlfn.XLOOKUP($F491,Main_OG!$D$1:$D$766,Main_OG!AJ$1:AJ$766,"")</f>
        <v>119092072</v>
      </c>
      <c r="AC491" s="47">
        <f>_xlfn.XLOOKUP($F491,Main_OG!$D$1:$D$766,Main_OG!AK$1:AK$766,"")</f>
        <v>4197256</v>
      </c>
      <c r="AD491" s="47">
        <f>_xlfn.XLOOKUP($F491,Main_OG!$D$1:$D$766,Main_OG!AL$1:AL$766,"")</f>
        <v>69748288</v>
      </c>
      <c r="AE491" s="47">
        <f>_xlfn.XLOOKUP($F491,Main_OG!$D$1:$D$766,Main_OG!AM$1:AM$766,"")</f>
        <v>15764049</v>
      </c>
      <c r="AF491" s="48">
        <f>_xlfn.XLOOKUP($F491,Main_OG!$D$1:$D$766,Main_OG!Z$1:Z$766,"")</f>
        <v>0</v>
      </c>
      <c r="AG491" s="48">
        <f>_xlfn.XLOOKUP($F491,Main_OG!$D$1:$D$766,Main_OG!AA$1:AA$766,"")</f>
        <v>2.2465548173415608</v>
      </c>
      <c r="AH491" s="48">
        <f>_xlfn.XLOOKUP($F491,Main_OG!$D$1:$D$766,Main_OG!AB$1:AB$766,"")</f>
        <v>16.16</v>
      </c>
      <c r="AI491" s="48">
        <f>_xlfn.XLOOKUP($F491,Main_OG!$D$1:$D$766,Main_OG!AC$1:AC$766,"")</f>
        <v>7.3815467393807772</v>
      </c>
      <c r="AJ491" s="48">
        <f>_xlfn.XLOOKUP($F491,Main_OG!$D$1:$D$766,Main_OG!AD$1:AD$766,"")</f>
        <v>0.41</v>
      </c>
    </row>
    <row r="492" spans="2:36" x14ac:dyDescent="0.35">
      <c r="B492" s="36" t="s">
        <v>1494</v>
      </c>
      <c r="C492" s="45" t="s">
        <v>158</v>
      </c>
      <c r="D492" s="45" t="s">
        <v>4388</v>
      </c>
      <c r="E492" s="36" t="s">
        <v>4495</v>
      </c>
      <c r="F492" s="36" t="str">
        <f t="shared" si="21"/>
        <v>2008_OH</v>
      </c>
      <c r="G492" s="45">
        <v>2008</v>
      </c>
      <c r="H492" s="45">
        <f>_xlfn.XLOOKUP(J492,Main_OG!$B$1:$B$766,Main_OG!$O$1:$O$766,"")</f>
        <v>1</v>
      </c>
      <c r="I492" s="45">
        <f>_xlfn.XLOOKUP(F492,Main_OG!$D$1:$D$766,Main_OG!$J$1:$J$766,"")</f>
        <v>0</v>
      </c>
      <c r="J492" s="45" t="s">
        <v>158</v>
      </c>
      <c r="K492" s="45" t="str">
        <f t="shared" si="22"/>
        <v>Cleveland Electric Illum Co_OH</v>
      </c>
      <c r="L492" s="45" t="str">
        <f t="shared" si="23"/>
        <v>Cleveland Electric Illuminating Co_OH</v>
      </c>
      <c r="M492" s="45" t="s">
        <v>1497</v>
      </c>
      <c r="N492" s="45">
        <v>1</v>
      </c>
      <c r="O492" s="45">
        <v>78978</v>
      </c>
      <c r="P492" s="45">
        <v>1963</v>
      </c>
      <c r="Q492" s="45">
        <v>620612</v>
      </c>
      <c r="R492" s="45">
        <v>42550</v>
      </c>
      <c r="S492" s="45">
        <v>4278302</v>
      </c>
      <c r="T492" s="45">
        <v>7669890</v>
      </c>
      <c r="U492" s="45">
        <v>5166814</v>
      </c>
      <c r="V492" s="45">
        <v>10.84</v>
      </c>
      <c r="W492" s="45">
        <v>11.87</v>
      </c>
      <c r="X492" s="45">
        <v>7.26</v>
      </c>
      <c r="Y492" s="45">
        <v>11.29</v>
      </c>
      <c r="Z492" s="46">
        <v>580389</v>
      </c>
      <c r="AA492" s="46">
        <v>50401.154420201623</v>
      </c>
      <c r="AB492" s="47">
        <f>_xlfn.XLOOKUP($F492,Main_OG!$D$1:$D$766,Main_OG!AJ$1:AJ$766,"")</f>
        <v>118100658</v>
      </c>
      <c r="AC492" s="47">
        <f>_xlfn.XLOOKUP($F492,Main_OG!$D$1:$D$766,Main_OG!AK$1:AK$766,"")</f>
        <v>4989790</v>
      </c>
      <c r="AD492" s="47">
        <f>_xlfn.XLOOKUP($F492,Main_OG!$D$1:$D$766,Main_OG!AL$1:AL$766,"")</f>
        <v>42520684</v>
      </c>
      <c r="AE492" s="47">
        <f>_xlfn.XLOOKUP($F492,Main_OG!$D$1:$D$766,Main_OG!AM$1:AM$766,"")</f>
        <v>17513878</v>
      </c>
      <c r="AF492" s="48">
        <f>_xlfn.XLOOKUP($F492,Main_OG!$D$1:$D$766,Main_OG!Z$1:Z$766,"")</f>
        <v>0</v>
      </c>
      <c r="AG492" s="48">
        <f>_xlfn.XLOOKUP($F492,Main_OG!$D$1:$D$766,Main_OG!AA$1:AA$766,"")</f>
        <v>2.2204719344600159</v>
      </c>
      <c r="AH492" s="48">
        <f>_xlfn.XLOOKUP($F492,Main_OG!$D$1:$D$766,Main_OG!AB$1:AB$766,"")</f>
        <v>20.65</v>
      </c>
      <c r="AI492" s="48">
        <f>_xlfn.XLOOKUP($F492,Main_OG!$D$1:$D$766,Main_OG!AC$1:AC$766,"")</f>
        <v>9.1182546074696553</v>
      </c>
      <c r="AJ492" s="48">
        <f>_xlfn.XLOOKUP($F492,Main_OG!$D$1:$D$766,Main_OG!AD$1:AD$766,"")</f>
        <v>0.48</v>
      </c>
    </row>
    <row r="493" spans="2:36" x14ac:dyDescent="0.35">
      <c r="B493" s="36" t="s">
        <v>1494</v>
      </c>
      <c r="C493" s="45" t="s">
        <v>158</v>
      </c>
      <c r="D493" s="45" t="s">
        <v>4388</v>
      </c>
      <c r="E493" s="36" t="s">
        <v>4495</v>
      </c>
      <c r="F493" s="36" t="str">
        <f t="shared" si="21"/>
        <v>2009_OH</v>
      </c>
      <c r="G493" s="45">
        <v>2009</v>
      </c>
      <c r="H493" s="45">
        <f>_xlfn.XLOOKUP(J493,Main_OG!$B$1:$B$766,Main_OG!$O$1:$O$766,"")</f>
        <v>1</v>
      </c>
      <c r="I493" s="45">
        <f>_xlfn.XLOOKUP(F493,Main_OG!$D$1:$D$766,Main_OG!$J$1:$J$766,"")</f>
        <v>0</v>
      </c>
      <c r="J493" s="45" t="s">
        <v>158</v>
      </c>
      <c r="K493" s="45" t="str">
        <f t="shared" si="22"/>
        <v>Cleveland Electric Illum Co_OH</v>
      </c>
      <c r="L493" s="45" t="str">
        <f t="shared" si="23"/>
        <v>Cleveland Electric Illuminating Co_OH</v>
      </c>
      <c r="M493" s="45" t="s">
        <v>1498</v>
      </c>
      <c r="N493" s="45">
        <v>1</v>
      </c>
      <c r="O493" s="45">
        <v>66684</v>
      </c>
      <c r="P493" s="45">
        <v>1775</v>
      </c>
      <c r="Q493" s="45">
        <v>525826</v>
      </c>
      <c r="R493" s="45">
        <v>35991</v>
      </c>
      <c r="S493" s="45">
        <v>3879370</v>
      </c>
      <c r="T493" s="45">
        <v>6097087</v>
      </c>
      <c r="U493" s="45">
        <v>4437751</v>
      </c>
      <c r="V493" s="45">
        <v>10.59</v>
      </c>
      <c r="W493" s="45">
        <v>12.34</v>
      </c>
      <c r="X493" s="45">
        <v>8.42</v>
      </c>
      <c r="Y493" s="45">
        <v>11.46</v>
      </c>
      <c r="Z493" s="46">
        <v>550982.40000000002</v>
      </c>
      <c r="AA493" s="46">
        <v>47791.427730807874</v>
      </c>
      <c r="AB493" s="47">
        <f>_xlfn.XLOOKUP($F493,Main_OG!$D$1:$D$766,Main_OG!AJ$1:AJ$766,"")</f>
        <v>101159832</v>
      </c>
      <c r="AC493" s="47">
        <f>_xlfn.XLOOKUP($F493,Main_OG!$D$1:$D$766,Main_OG!AK$1:AK$766,"")</f>
        <v>4635994</v>
      </c>
      <c r="AD493" s="47">
        <f>_xlfn.XLOOKUP($F493,Main_OG!$D$1:$D$766,Main_OG!AL$1:AL$766,"")</f>
        <v>71642934</v>
      </c>
      <c r="AE493" s="47">
        <f>_xlfn.XLOOKUP($F493,Main_OG!$D$1:$D$766,Main_OG!AM$1:AM$766,"")</f>
        <v>15206084</v>
      </c>
      <c r="AF493" s="48">
        <f>_xlfn.XLOOKUP($F493,Main_OG!$D$1:$D$766,Main_OG!Z$1:Z$766,"")</f>
        <v>0</v>
      </c>
      <c r="AG493" s="48">
        <f>_xlfn.XLOOKUP($F493,Main_OG!$D$1:$D$766,Main_OG!AA$1:AA$766,"")</f>
        <v>2.2743975091886082</v>
      </c>
      <c r="AH493" s="48">
        <f>_xlfn.XLOOKUP($F493,Main_OG!$D$1:$D$766,Main_OG!AB$1:AB$766,"")</f>
        <v>12.71</v>
      </c>
      <c r="AI493" s="48">
        <f>_xlfn.XLOOKUP($F493,Main_OG!$D$1:$D$766,Main_OG!AC$1:AC$766,"")</f>
        <v>4.5973007921271787</v>
      </c>
      <c r="AJ493" s="48">
        <f>_xlfn.XLOOKUP($F493,Main_OG!$D$1:$D$766,Main_OG!AD$1:AD$766,"")</f>
        <v>0.68314474405108627</v>
      </c>
    </row>
    <row r="494" spans="2:36" x14ac:dyDescent="0.35">
      <c r="B494" s="36" t="s">
        <v>1494</v>
      </c>
      <c r="C494" s="45" t="s">
        <v>158</v>
      </c>
      <c r="D494" s="45" t="s">
        <v>4388</v>
      </c>
      <c r="E494" s="36" t="s">
        <v>4495</v>
      </c>
      <c r="F494" s="36" t="str">
        <f t="shared" si="21"/>
        <v>2010_OH</v>
      </c>
      <c r="G494" s="45">
        <v>2010</v>
      </c>
      <c r="H494" s="45">
        <f>_xlfn.XLOOKUP(J494,Main_OG!$B$1:$B$766,Main_OG!$O$1:$O$766,"")</f>
        <v>1</v>
      </c>
      <c r="I494" s="45">
        <f>_xlfn.XLOOKUP(F494,Main_OG!$D$1:$D$766,Main_OG!$J$1:$J$766,"")</f>
        <v>1</v>
      </c>
      <c r="J494" s="45" t="s">
        <v>158</v>
      </c>
      <c r="K494" s="45" t="str">
        <f t="shared" si="22"/>
        <v>Cleveland Electric Illum Co_OH</v>
      </c>
      <c r="L494" s="45" t="str">
        <f t="shared" si="23"/>
        <v>Cleveland Electric Illuminating Co_OH</v>
      </c>
      <c r="M494" s="45" t="s">
        <v>1499</v>
      </c>
      <c r="N494" s="45">
        <v>1</v>
      </c>
      <c r="O494" s="45">
        <v>29082</v>
      </c>
      <c r="P494" s="45">
        <v>539</v>
      </c>
      <c r="Q494" s="45">
        <v>252551</v>
      </c>
      <c r="R494" s="45">
        <v>6496</v>
      </c>
      <c r="S494" s="45">
        <v>1369006</v>
      </c>
      <c r="T494" s="45">
        <v>3400353</v>
      </c>
      <c r="U494" s="45">
        <v>2206108</v>
      </c>
      <c r="V494" s="45">
        <v>9.77</v>
      </c>
      <c r="W494" s="45">
        <v>12.57</v>
      </c>
      <c r="X494" s="45">
        <v>6.07</v>
      </c>
      <c r="Y494" s="45">
        <v>12.13</v>
      </c>
      <c r="Z494" s="46">
        <v>563816.30000000005</v>
      </c>
      <c r="AA494" s="46">
        <v>48859.897903270772</v>
      </c>
      <c r="AB494" s="47">
        <f>_xlfn.XLOOKUP($F494,Main_OG!$D$1:$D$766,Main_OG!AJ$1:AJ$766,"")</f>
        <v>106305244</v>
      </c>
      <c r="AC494" s="47">
        <f>_xlfn.XLOOKUP($F494,Main_OG!$D$1:$D$766,Main_OG!AK$1:AK$766,"")</f>
        <v>5086316</v>
      </c>
      <c r="AD494" s="47">
        <f>_xlfn.XLOOKUP($F494,Main_OG!$D$1:$D$766,Main_OG!AL$1:AL$766,"")</f>
        <v>112936876</v>
      </c>
      <c r="AE494" s="47">
        <f>_xlfn.XLOOKUP($F494,Main_OG!$D$1:$D$766,Main_OG!AM$1:AM$766,"")</f>
        <v>15804803</v>
      </c>
      <c r="AF494" s="48">
        <f>_xlfn.XLOOKUP($F494,Main_OG!$D$1:$D$766,Main_OG!Z$1:Z$766,"")</f>
        <v>0</v>
      </c>
      <c r="AG494" s="48">
        <f>_xlfn.XLOOKUP($F494,Main_OG!$D$1:$D$766,Main_OG!AA$1:AA$766,"")</f>
        <v>2.2935982820086371</v>
      </c>
      <c r="AH494" s="48">
        <f>_xlfn.XLOOKUP($F494,Main_OG!$D$1:$D$766,Main_OG!AB$1:AB$766,"")</f>
        <v>16.75</v>
      </c>
      <c r="AI494" s="48">
        <f>_xlfn.XLOOKUP($F494,Main_OG!$D$1:$D$766,Main_OG!AC$1:AC$766,"")</f>
        <v>4.9924248044436963</v>
      </c>
      <c r="AJ494" s="48">
        <f>_xlfn.XLOOKUP($F494,Main_OG!$D$1:$D$766,Main_OG!AD$1:AD$766,"")</f>
        <v>0.70992248279802228</v>
      </c>
    </row>
    <row r="495" spans="2:36" x14ac:dyDescent="0.35">
      <c r="B495" s="36" t="s">
        <v>1494</v>
      </c>
      <c r="C495" s="45" t="s">
        <v>158</v>
      </c>
      <c r="D495" s="45" t="s">
        <v>4388</v>
      </c>
      <c r="E495" s="36" t="s">
        <v>4495</v>
      </c>
      <c r="F495" s="36" t="str">
        <f t="shared" si="21"/>
        <v>2011_OH</v>
      </c>
      <c r="G495" s="45">
        <v>2011</v>
      </c>
      <c r="H495" s="45">
        <f>_xlfn.XLOOKUP(J495,Main_OG!$B$1:$B$766,Main_OG!$O$1:$O$766,"")</f>
        <v>1</v>
      </c>
      <c r="I495" s="45">
        <f>_xlfn.XLOOKUP(F495,Main_OG!$D$1:$D$766,Main_OG!$J$1:$J$766,"")</f>
        <v>1</v>
      </c>
      <c r="J495" s="45" t="s">
        <v>158</v>
      </c>
      <c r="K495" s="45" t="str">
        <f t="shared" si="22"/>
        <v>Cleveland Electric Illum Co_OH</v>
      </c>
      <c r="L495" s="45" t="str">
        <f t="shared" si="23"/>
        <v>Cleveland Electric Illuminating Co_OH</v>
      </c>
      <c r="M495" s="45" t="s">
        <v>1500</v>
      </c>
      <c r="N495" s="45">
        <v>1</v>
      </c>
      <c r="O495" s="45">
        <v>21498</v>
      </c>
      <c r="P495" s="45">
        <v>204</v>
      </c>
      <c r="Q495" s="45">
        <v>166889</v>
      </c>
      <c r="R495" s="45">
        <v>346</v>
      </c>
      <c r="S495" s="45">
        <v>1095472</v>
      </c>
      <c r="T495" s="45">
        <v>892015</v>
      </c>
      <c r="U495" s="45">
        <v>1349733</v>
      </c>
      <c r="V495" s="45">
        <v>8.73</v>
      </c>
      <c r="W495" s="45">
        <v>12.56</v>
      </c>
      <c r="X495" s="45">
        <v>5.73</v>
      </c>
      <c r="Y495" s="45">
        <v>11.64</v>
      </c>
      <c r="Z495" s="46">
        <v>580251.4</v>
      </c>
      <c r="AA495" s="46">
        <v>50256.774471265795</v>
      </c>
      <c r="AB495" s="47">
        <f>_xlfn.XLOOKUP($F495,Main_OG!$D$1:$D$766,Main_OG!AJ$1:AJ$766,"")</f>
        <v>95221668</v>
      </c>
      <c r="AC495" s="47">
        <f>_xlfn.XLOOKUP($F495,Main_OG!$D$1:$D$766,Main_OG!AK$1:AK$766,"")</f>
        <v>5210872.5599999996</v>
      </c>
      <c r="AD495" s="47">
        <f>_xlfn.XLOOKUP($F495,Main_OG!$D$1:$D$766,Main_OG!AL$1:AL$766,"")</f>
        <v>186439678</v>
      </c>
      <c r="AE495" s="47">
        <f>_xlfn.XLOOKUP($F495,Main_OG!$D$1:$D$766,Main_OG!AM$1:AM$766,"")</f>
        <v>14889746</v>
      </c>
      <c r="AF495" s="48">
        <f>_xlfn.XLOOKUP($F495,Main_OG!$D$1:$D$766,Main_OG!Z$1:Z$766,"")</f>
        <v>0</v>
      </c>
      <c r="AG495" s="48">
        <f>_xlfn.XLOOKUP($F495,Main_OG!$D$1:$D$766,Main_OG!AA$1:AA$766,"")</f>
        <v>2.3089180475565318</v>
      </c>
      <c r="AH495" s="48">
        <f>_xlfn.XLOOKUP($F495,Main_OG!$D$1:$D$766,Main_OG!AB$1:AB$766,"")</f>
        <v>22.32</v>
      </c>
      <c r="AI495" s="48">
        <f>_xlfn.XLOOKUP($F495,Main_OG!$D$1:$D$766,Main_OG!AC$1:AC$766,"")</f>
        <v>4.6524343752411106</v>
      </c>
      <c r="AJ495" s="48">
        <f>_xlfn.XLOOKUP($F495,Main_OG!$D$1:$D$766,Main_OG!AD$1:AD$766,"")</f>
        <v>0.75949643062398253</v>
      </c>
    </row>
    <row r="496" spans="2:36" x14ac:dyDescent="0.35">
      <c r="B496" s="36" t="s">
        <v>1494</v>
      </c>
      <c r="C496" s="45" t="s">
        <v>158</v>
      </c>
      <c r="D496" s="45" t="s">
        <v>4388</v>
      </c>
      <c r="E496" s="36" t="s">
        <v>4495</v>
      </c>
      <c r="F496" s="36" t="str">
        <f t="shared" si="21"/>
        <v>2012_OH</v>
      </c>
      <c r="G496" s="45">
        <v>2012</v>
      </c>
      <c r="H496" s="45">
        <f>_xlfn.XLOOKUP(J496,Main_OG!$B$1:$B$766,Main_OG!$O$1:$O$766,"")</f>
        <v>1</v>
      </c>
      <c r="I496" s="45">
        <f>_xlfn.XLOOKUP(F496,Main_OG!$D$1:$D$766,Main_OG!$J$1:$J$766,"")</f>
        <v>1</v>
      </c>
      <c r="J496" s="45" t="s">
        <v>158</v>
      </c>
      <c r="K496" s="45" t="str">
        <f t="shared" si="22"/>
        <v>Cleveland Electric Illum Co_OH</v>
      </c>
      <c r="L496" s="45" t="str">
        <f t="shared" si="23"/>
        <v>Cleveland Electric Illuminating Co_OH</v>
      </c>
      <c r="M496" s="45" t="s">
        <v>1501</v>
      </c>
      <c r="N496" s="45">
        <v>0</v>
      </c>
      <c r="O496" s="45">
        <v>17751</v>
      </c>
      <c r="P496" s="45">
        <v>169</v>
      </c>
      <c r="Q496" s="45">
        <v>163387</v>
      </c>
      <c r="R496" s="45">
        <v>0</v>
      </c>
      <c r="S496" s="45">
        <v>800680</v>
      </c>
      <c r="T496" s="45">
        <v>738589</v>
      </c>
      <c r="U496" s="45">
        <v>1327386</v>
      </c>
      <c r="V496" s="45">
        <v>0</v>
      </c>
      <c r="W496" s="45">
        <v>12.040703000000001</v>
      </c>
      <c r="X496" s="45">
        <v>5.4320062</v>
      </c>
      <c r="Y496" s="45">
        <v>11.600476</v>
      </c>
      <c r="Z496" s="46">
        <v>586540.9</v>
      </c>
      <c r="AA496" s="46">
        <v>50778.492994225337</v>
      </c>
      <c r="AB496" s="47">
        <f>_xlfn.XLOOKUP($F496,Main_OG!$D$1:$D$766,Main_OG!AJ$1:AJ$766,"")</f>
        <v>74484086</v>
      </c>
      <c r="AC496" s="47">
        <f>_xlfn.XLOOKUP($F496,Main_OG!$D$1:$D$766,Main_OG!AK$1:AK$766,"")</f>
        <v>5732542</v>
      </c>
      <c r="AD496" s="47">
        <f>_xlfn.XLOOKUP($F496,Main_OG!$D$1:$D$766,Main_OG!AL$1:AL$766,"")</f>
        <v>347507372</v>
      </c>
      <c r="AE496" s="47">
        <f>_xlfn.XLOOKUP($F496,Main_OG!$D$1:$D$766,Main_OG!AM$1:AM$766,"")</f>
        <v>17086998</v>
      </c>
      <c r="AF496" s="48">
        <f>_xlfn.XLOOKUP($F496,Main_OG!$D$1:$D$766,Main_OG!Z$1:Z$766,"")</f>
        <v>0</v>
      </c>
      <c r="AG496" s="48">
        <f>_xlfn.XLOOKUP($F496,Main_OG!$D$1:$D$766,Main_OG!AA$1:AA$766,"")</f>
        <v>2.324237813104427</v>
      </c>
      <c r="AH496" s="48">
        <f>_xlfn.XLOOKUP($F496,Main_OG!$D$1:$D$766,Main_OG!AB$1:AB$766,"")</f>
        <v>23.49195884567845</v>
      </c>
      <c r="AI496" s="48">
        <f>_xlfn.XLOOKUP($F496,Main_OG!$D$1:$D$766,Main_OG!AC$1:AC$766,"")</f>
        <v>3.503818060367514</v>
      </c>
      <c r="AJ496" s="48">
        <f>_xlfn.XLOOKUP($F496,Main_OG!$D$1:$D$766,Main_OG!AD$1:AD$766,"")</f>
        <v>0.75442193202762442</v>
      </c>
    </row>
    <row r="497" spans="2:36" x14ac:dyDescent="0.35">
      <c r="B497" s="36" t="s">
        <v>1494</v>
      </c>
      <c r="C497" s="45" t="s">
        <v>158</v>
      </c>
      <c r="D497" s="45" t="s">
        <v>4388</v>
      </c>
      <c r="E497" s="36" t="s">
        <v>4495</v>
      </c>
      <c r="F497" s="36" t="str">
        <f t="shared" si="21"/>
        <v>2013_OH</v>
      </c>
      <c r="G497" s="45">
        <v>2013</v>
      </c>
      <c r="H497" s="45">
        <f>_xlfn.XLOOKUP(J497,Main_OG!$B$1:$B$766,Main_OG!$O$1:$O$766,"")</f>
        <v>1</v>
      </c>
      <c r="I497" s="45">
        <f>_xlfn.XLOOKUP(F497,Main_OG!$D$1:$D$766,Main_OG!$J$1:$J$766,"")</f>
        <v>1</v>
      </c>
      <c r="J497" s="45" t="s">
        <v>158</v>
      </c>
      <c r="K497" s="45" t="str">
        <f t="shared" si="22"/>
        <v>Cleveland Electric Illum Co_OH</v>
      </c>
      <c r="L497" s="45" t="str">
        <f t="shared" si="23"/>
        <v>Cleveland Electric Illuminating Co_OH</v>
      </c>
      <c r="M497" s="45" t="s">
        <v>1502</v>
      </c>
      <c r="N497" s="45">
        <v>0</v>
      </c>
      <c r="O497" s="45">
        <v>16469</v>
      </c>
      <c r="P497" s="45">
        <v>148</v>
      </c>
      <c r="Q497" s="45">
        <v>165147</v>
      </c>
      <c r="R497" s="45">
        <v>0</v>
      </c>
      <c r="S497" s="45">
        <v>687752</v>
      </c>
      <c r="T497" s="45">
        <v>671338</v>
      </c>
      <c r="U497" s="45">
        <v>1303168</v>
      </c>
      <c r="V497" s="45">
        <v>0</v>
      </c>
      <c r="W497" s="45">
        <v>12.488804</v>
      </c>
      <c r="X497" s="45">
        <v>5.4078571000000002</v>
      </c>
      <c r="Y497" s="45">
        <v>11.580102999999999</v>
      </c>
      <c r="Z497" s="46">
        <v>603057.4</v>
      </c>
      <c r="AA497" s="46">
        <v>52078.880854516683</v>
      </c>
      <c r="AB497" s="47">
        <f>_xlfn.XLOOKUP($F497,Main_OG!$D$1:$D$766,Main_OG!AJ$1:AJ$766,"")</f>
        <v>81376244</v>
      </c>
      <c r="AC497" s="47">
        <f>_xlfn.XLOOKUP($F497,Main_OG!$D$1:$D$766,Main_OG!AK$1:AK$766,"")</f>
        <v>6165892.5700000003</v>
      </c>
      <c r="AD497" s="47">
        <f>_xlfn.XLOOKUP($F497,Main_OG!$D$1:$D$766,Main_OG!AL$1:AL$766,"")</f>
        <v>323726478</v>
      </c>
      <c r="AE497" s="47">
        <f>_xlfn.XLOOKUP($F497,Main_OG!$D$1:$D$766,Main_OG!AM$1:AM$766,"")</f>
        <v>16121250</v>
      </c>
      <c r="AF497" s="48">
        <f>_xlfn.XLOOKUP($F497,Main_OG!$D$1:$D$766,Main_OG!Z$1:Z$766,"")</f>
        <v>0</v>
      </c>
      <c r="AG497" s="48">
        <f>_xlfn.XLOOKUP($F497,Main_OG!$D$1:$D$766,Main_OG!AA$1:AA$766,"")</f>
        <v>2.25</v>
      </c>
      <c r="AH497" s="48">
        <f>_xlfn.XLOOKUP($F497,Main_OG!$D$1:$D$766,Main_OG!AB$1:AB$766,"")</f>
        <v>22.88</v>
      </c>
      <c r="AI497" s="48">
        <f>_xlfn.XLOOKUP($F497,Main_OG!$D$1:$D$766,Main_OG!AC$1:AC$766,"")</f>
        <v>3.82</v>
      </c>
      <c r="AJ497" s="48">
        <f>_xlfn.XLOOKUP($F497,Main_OG!$D$1:$D$766,Main_OG!AD$1:AD$766,"")</f>
        <v>0.73100116927520231</v>
      </c>
    </row>
    <row r="498" spans="2:36" x14ac:dyDescent="0.35">
      <c r="B498" s="36" t="s">
        <v>1494</v>
      </c>
      <c r="C498" s="45" t="s">
        <v>158</v>
      </c>
      <c r="D498" s="45" t="s">
        <v>4388</v>
      </c>
      <c r="E498" s="36" t="s">
        <v>4495</v>
      </c>
      <c r="F498" s="36" t="str">
        <f t="shared" si="21"/>
        <v>2014_OH</v>
      </c>
      <c r="G498" s="45">
        <v>2014</v>
      </c>
      <c r="H498" s="45">
        <f>_xlfn.XLOOKUP(J498,Main_OG!$B$1:$B$766,Main_OG!$O$1:$O$766,"")</f>
        <v>1</v>
      </c>
      <c r="I498" s="45">
        <f>_xlfn.XLOOKUP(F498,Main_OG!$D$1:$D$766,Main_OG!$J$1:$J$766,"")</f>
        <v>1</v>
      </c>
      <c r="J498" s="45" t="s">
        <v>158</v>
      </c>
      <c r="K498" s="45" t="str">
        <f t="shared" si="22"/>
        <v>Cleveland Electric Illum Co_OH</v>
      </c>
      <c r="L498" s="45" t="str">
        <f t="shared" si="23"/>
        <v>Cleveland Electric Illuminating Co_OH</v>
      </c>
      <c r="M498" s="45" t="s">
        <v>1503</v>
      </c>
      <c r="N498" s="45">
        <v>0</v>
      </c>
      <c r="O498" s="45">
        <v>17133</v>
      </c>
      <c r="P498" s="45">
        <v>153</v>
      </c>
      <c r="Q498" s="45">
        <v>149807</v>
      </c>
      <c r="R498" s="45">
        <v>0</v>
      </c>
      <c r="S498" s="45">
        <v>839549</v>
      </c>
      <c r="T498" s="45">
        <v>830864</v>
      </c>
      <c r="U498" s="45">
        <v>1206723</v>
      </c>
      <c r="V498" s="45">
        <v>0</v>
      </c>
      <c r="W498" s="45">
        <v>12.683191000000001</v>
      </c>
      <c r="X498" s="45">
        <v>6.1015040000000003</v>
      </c>
      <c r="Y498" s="45">
        <v>11.853009999999999</v>
      </c>
      <c r="Z498" s="46">
        <v>624973.4</v>
      </c>
      <c r="AA498" s="46">
        <v>53846.505768757066</v>
      </c>
      <c r="AB498" s="47">
        <f>_xlfn.XLOOKUP($F498,Main_OG!$D$1:$D$766,Main_OG!AJ$1:AJ$766,"")</f>
        <v>76971294</v>
      </c>
      <c r="AC498" s="47">
        <f>_xlfn.XLOOKUP($F498,Main_OG!$D$1:$D$766,Main_OG!AK$1:AK$766,"")</f>
        <v>5355770</v>
      </c>
      <c r="AD498" s="47">
        <f>_xlfn.XLOOKUP($F498,Main_OG!$D$1:$D$766,Main_OG!AL$1:AL$766,"")</f>
        <v>349317598</v>
      </c>
      <c r="AE498" s="47">
        <f>_xlfn.XLOOKUP($F498,Main_OG!$D$1:$D$766,Main_OG!AM$1:AM$766,"")</f>
        <v>16284440</v>
      </c>
      <c r="AF498" s="48">
        <f>_xlfn.XLOOKUP($F498,Main_OG!$D$1:$D$766,Main_OG!Z$1:Z$766,"")</f>
        <v>0</v>
      </c>
      <c r="AG498" s="48">
        <f>_xlfn.XLOOKUP($F498,Main_OG!$D$1:$D$766,Main_OG!AA$1:AA$766,"")</f>
        <v>2.16</v>
      </c>
      <c r="AH498" s="48">
        <f>_xlfn.XLOOKUP($F498,Main_OG!$D$1:$D$766,Main_OG!AB$1:AB$766,"")</f>
        <v>20.48845299552563</v>
      </c>
      <c r="AI498" s="48">
        <f>_xlfn.XLOOKUP($F498,Main_OG!$D$1:$D$766,Main_OG!AC$1:AC$766,"")</f>
        <v>4.9924248044436963</v>
      </c>
      <c r="AJ498" s="48">
        <f>_xlfn.XLOOKUP($F498,Main_OG!$D$1:$D$766,Main_OG!AD$1:AD$766,"")</f>
        <v>0.77</v>
      </c>
    </row>
    <row r="499" spans="2:36" x14ac:dyDescent="0.35">
      <c r="B499" s="36" t="s">
        <v>1494</v>
      </c>
      <c r="C499" s="45" t="s">
        <v>158</v>
      </c>
      <c r="D499" s="45" t="s">
        <v>4388</v>
      </c>
      <c r="E499" s="36" t="s">
        <v>4495</v>
      </c>
      <c r="F499" s="36" t="str">
        <f t="shared" si="21"/>
        <v>2015_OH</v>
      </c>
      <c r="G499" s="45">
        <v>2015</v>
      </c>
      <c r="H499" s="45">
        <f>_xlfn.XLOOKUP(J499,Main_OG!$B$1:$B$766,Main_OG!$O$1:$O$766,"")</f>
        <v>1</v>
      </c>
      <c r="I499" s="45">
        <f>_xlfn.XLOOKUP(F499,Main_OG!$D$1:$D$766,Main_OG!$J$1:$J$766,"")</f>
        <v>1</v>
      </c>
      <c r="J499" s="45" t="s">
        <v>158</v>
      </c>
      <c r="K499" s="45" t="str">
        <f t="shared" si="22"/>
        <v>Cleveland Electric Illum Co_OH</v>
      </c>
      <c r="L499" s="45" t="str">
        <f t="shared" si="23"/>
        <v>Cleveland Electric Illuminating Co_OH</v>
      </c>
      <c r="M499" s="45" t="s">
        <v>1504</v>
      </c>
      <c r="N499" s="45">
        <v>0</v>
      </c>
      <c r="O499" s="45">
        <v>18857</v>
      </c>
      <c r="P499" s="45">
        <v>111</v>
      </c>
      <c r="Q499" s="45">
        <v>184197</v>
      </c>
      <c r="R499" s="45">
        <v>0</v>
      </c>
      <c r="S499" s="45">
        <v>860720</v>
      </c>
      <c r="T499" s="45">
        <v>762800</v>
      </c>
      <c r="U499" s="45">
        <v>1491047</v>
      </c>
      <c r="V499" s="45">
        <v>0</v>
      </c>
      <c r="W499" s="45">
        <v>12.679024999999999</v>
      </c>
      <c r="X499" s="45">
        <v>6.2822757999999999</v>
      </c>
      <c r="Y499" s="45">
        <v>12.781715999999999</v>
      </c>
      <c r="Z499" s="46">
        <v>633274.80000000005</v>
      </c>
      <c r="AA499" s="46">
        <v>54487.836545473081</v>
      </c>
      <c r="AB499" s="47">
        <f>_xlfn.XLOOKUP($F499,Main_OG!$D$1:$D$766,Main_OG!AJ$1:AJ$766,"")</f>
        <v>61152824</v>
      </c>
      <c r="AC499" s="47">
        <f>_xlfn.XLOOKUP($F499,Main_OG!$D$1:$D$766,Main_OG!AK$1:AK$766,"")</f>
        <v>5575978</v>
      </c>
      <c r="AD499" s="47">
        <f>_xlfn.XLOOKUP($F499,Main_OG!$D$1:$D$766,Main_OG!AL$1:AL$766,"")</f>
        <v>416796124</v>
      </c>
      <c r="AE499" s="47">
        <f>_xlfn.XLOOKUP($F499,Main_OG!$D$1:$D$766,Main_OG!AM$1:AM$766,"")</f>
        <v>17376736</v>
      </c>
      <c r="AF499" s="48">
        <f>_xlfn.XLOOKUP($F499,Main_OG!$D$1:$D$766,Main_OG!Z$1:Z$766,"")</f>
        <v>0</v>
      </c>
      <c r="AG499" s="48">
        <f>_xlfn.XLOOKUP($F499,Main_OG!$D$1:$D$766,Main_OG!AA$1:AA$766,"")</f>
        <v>2.12</v>
      </c>
      <c r="AH499" s="48">
        <f>_xlfn.XLOOKUP($F499,Main_OG!$D$1:$D$766,Main_OG!AB$1:AB$766,"")</f>
        <v>13.54</v>
      </c>
      <c r="AI499" s="48">
        <f>_xlfn.XLOOKUP($F499,Main_OG!$D$1:$D$766,Main_OG!AC$1:AC$766,"")</f>
        <v>2.2799999999999998</v>
      </c>
      <c r="AJ499" s="48">
        <f>_xlfn.XLOOKUP($F499,Main_OG!$D$1:$D$766,Main_OG!AD$1:AD$766,"")</f>
        <v>0.66963877086385626</v>
      </c>
    </row>
    <row r="500" spans="2:36" x14ac:dyDescent="0.35">
      <c r="B500" s="36" t="s">
        <v>1494</v>
      </c>
      <c r="C500" s="45" t="s">
        <v>158</v>
      </c>
      <c r="D500" s="45" t="s">
        <v>4388</v>
      </c>
      <c r="E500" s="36" t="s">
        <v>4495</v>
      </c>
      <c r="F500" s="36" t="str">
        <f t="shared" si="21"/>
        <v>2016_OH</v>
      </c>
      <c r="G500" s="45">
        <v>2016</v>
      </c>
      <c r="H500" s="45">
        <f>_xlfn.XLOOKUP(J500,Main_OG!$B$1:$B$766,Main_OG!$O$1:$O$766,"")</f>
        <v>1</v>
      </c>
      <c r="I500" s="45">
        <f>_xlfn.XLOOKUP(F500,Main_OG!$D$1:$D$766,Main_OG!$J$1:$J$766,"")</f>
        <v>1</v>
      </c>
      <c r="J500" s="45" t="s">
        <v>158</v>
      </c>
      <c r="K500" s="45" t="str">
        <f t="shared" si="22"/>
        <v>Cleveland Electric Illum Co_OH</v>
      </c>
      <c r="L500" s="45" t="str">
        <f t="shared" si="23"/>
        <v>Cleveland Electric Illuminating Co_OH</v>
      </c>
      <c r="M500" s="45" t="s">
        <v>1505</v>
      </c>
      <c r="N500" s="45">
        <v>0</v>
      </c>
      <c r="O500" s="45">
        <v>17953</v>
      </c>
      <c r="P500" s="45">
        <v>74</v>
      </c>
      <c r="Q500" s="45">
        <v>198074</v>
      </c>
      <c r="R500" s="45">
        <v>0</v>
      </c>
      <c r="S500" s="45">
        <v>672405</v>
      </c>
      <c r="T500" s="45">
        <v>476876</v>
      </c>
      <c r="U500" s="45">
        <v>1599292</v>
      </c>
      <c r="V500" s="45">
        <v>0</v>
      </c>
      <c r="W500" s="45">
        <v>11.931842</v>
      </c>
      <c r="X500" s="45">
        <v>6.3403064999999996</v>
      </c>
      <c r="Y500" s="45">
        <v>11.977219</v>
      </c>
      <c r="Z500" s="46">
        <v>638157.5</v>
      </c>
      <c r="AA500" s="46">
        <v>54824.244892208459</v>
      </c>
      <c r="AB500" s="47">
        <f>_xlfn.XLOOKUP($F500,Main_OG!$D$1:$D$766,Main_OG!AJ$1:AJ$766,"")</f>
        <v>58159174</v>
      </c>
      <c r="AC500" s="47">
        <f>_xlfn.XLOOKUP($F500,Main_OG!$D$1:$D$766,Main_OG!AK$1:AK$766,"")</f>
        <v>5162976</v>
      </c>
      <c r="AD500" s="47">
        <f>_xlfn.XLOOKUP($F500,Main_OG!$D$1:$D$766,Main_OG!AL$1:AL$766,"")</f>
        <v>421036766</v>
      </c>
      <c r="AE500" s="47">
        <f>_xlfn.XLOOKUP($F500,Main_OG!$D$1:$D$766,Main_OG!AM$1:AM$766,"")</f>
        <v>16817386</v>
      </c>
      <c r="AF500" s="48">
        <f>_xlfn.XLOOKUP($F500,Main_OG!$D$1:$D$766,Main_OG!Z$1:Z$766,"")</f>
        <v>0</v>
      </c>
      <c r="AG500" s="48">
        <f>_xlfn.XLOOKUP($F500,Main_OG!$D$1:$D$766,Main_OG!AA$1:AA$766,"")</f>
        <v>2.2143440282408582</v>
      </c>
      <c r="AH500" s="48">
        <f>_xlfn.XLOOKUP($F500,Main_OG!$D$1:$D$766,Main_OG!AB$1:AB$766,"")</f>
        <v>11.309272049594229</v>
      </c>
      <c r="AI500" s="48">
        <f>_xlfn.XLOOKUP($F500,Main_OG!$D$1:$D$766,Main_OG!AC$1:AC$766,"")</f>
        <v>2.23</v>
      </c>
      <c r="AJ500" s="48">
        <f>_xlfn.XLOOKUP($F500,Main_OG!$D$1:$D$766,Main_OG!AD$1:AD$766,"")</f>
        <v>0.68</v>
      </c>
    </row>
    <row r="501" spans="2:36" x14ac:dyDescent="0.35">
      <c r="B501" s="36" t="s">
        <v>1494</v>
      </c>
      <c r="C501" s="45" t="s">
        <v>158</v>
      </c>
      <c r="D501" s="45" t="s">
        <v>4388</v>
      </c>
      <c r="E501" s="36" t="s">
        <v>4495</v>
      </c>
      <c r="F501" s="36" t="str">
        <f t="shared" si="21"/>
        <v>2017_OH</v>
      </c>
      <c r="G501" s="45">
        <v>2017</v>
      </c>
      <c r="H501" s="45">
        <f>_xlfn.XLOOKUP(J501,Main_OG!$B$1:$B$766,Main_OG!$O$1:$O$766,"")</f>
        <v>1</v>
      </c>
      <c r="I501" s="45">
        <f>_xlfn.XLOOKUP(F501,Main_OG!$D$1:$D$766,Main_OG!$J$1:$J$766,"")</f>
        <v>1</v>
      </c>
      <c r="J501" s="45" t="s">
        <v>158</v>
      </c>
      <c r="K501" s="45" t="str">
        <f t="shared" si="22"/>
        <v>Cleveland Electric Illum Co_OH</v>
      </c>
      <c r="L501" s="45" t="str">
        <f t="shared" si="23"/>
        <v>Cleveland Electric Illuminating Co_OH</v>
      </c>
      <c r="M501" s="45" t="s">
        <v>1506</v>
      </c>
      <c r="N501" s="45">
        <v>0</v>
      </c>
      <c r="O501" s="45">
        <v>16670</v>
      </c>
      <c r="P501" s="45">
        <v>63</v>
      </c>
      <c r="Q501" s="45">
        <v>190465</v>
      </c>
      <c r="R501" s="45">
        <v>0</v>
      </c>
      <c r="S501" s="45">
        <v>567736</v>
      </c>
      <c r="T501" s="45">
        <v>266014</v>
      </c>
      <c r="U501" s="45">
        <v>1344225</v>
      </c>
      <c r="V501" s="45">
        <v>0</v>
      </c>
      <c r="W501" s="45">
        <v>12.734422</v>
      </c>
      <c r="X501" s="45">
        <v>6.3284263000000003</v>
      </c>
      <c r="Y501" s="45">
        <v>12.704131</v>
      </c>
      <c r="Z501" s="46">
        <v>652187.5</v>
      </c>
      <c r="AA501" s="46">
        <v>55906.389206105487</v>
      </c>
      <c r="AB501" s="47">
        <f>_xlfn.XLOOKUP($F501,Main_OG!$D$1:$D$766,Main_OG!AJ$1:AJ$766,"")</f>
        <v>57048530</v>
      </c>
      <c r="AC501" s="47">
        <f>_xlfn.XLOOKUP($F501,Main_OG!$D$1:$D$766,Main_OG!AK$1:AK$766,"")</f>
        <v>4555870</v>
      </c>
      <c r="AD501" s="47">
        <f>_xlfn.XLOOKUP($F501,Main_OG!$D$1:$D$766,Main_OG!AL$1:AL$766,"")</f>
        <v>413711976</v>
      </c>
      <c r="AE501" s="47">
        <f>_xlfn.XLOOKUP($F501,Main_OG!$D$1:$D$766,Main_OG!AM$1:AM$766,"")</f>
        <v>17687789</v>
      </c>
      <c r="AF501" s="48">
        <f>_xlfn.XLOOKUP($F501,Main_OG!$D$1:$D$766,Main_OG!Z$1:Z$766,"")</f>
        <v>0</v>
      </c>
      <c r="AG501" s="48">
        <f>_xlfn.XLOOKUP($F501,Main_OG!$D$1:$D$766,Main_OG!AA$1:AA$766,"")</f>
        <v>1.92</v>
      </c>
      <c r="AH501" s="48">
        <f>_xlfn.XLOOKUP($F501,Main_OG!$D$1:$D$766,Main_OG!AB$1:AB$766,"")</f>
        <v>14.73443638842941</v>
      </c>
      <c r="AI501" s="48">
        <f>_xlfn.XLOOKUP($F501,Main_OG!$D$1:$D$766,Main_OG!AC$1:AC$766,"")</f>
        <v>2.9</v>
      </c>
      <c r="AJ501" s="48">
        <f>_xlfn.XLOOKUP($F501,Main_OG!$D$1:$D$766,Main_OG!AD$1:AD$766,"")</f>
        <v>0.62802788237371954</v>
      </c>
    </row>
    <row r="502" spans="2:36" x14ac:dyDescent="0.35">
      <c r="B502" s="36" t="s">
        <v>1494</v>
      </c>
      <c r="C502" s="45" t="s">
        <v>158</v>
      </c>
      <c r="D502" s="45" t="s">
        <v>4388</v>
      </c>
      <c r="E502" s="36" t="s">
        <v>4495</v>
      </c>
      <c r="F502" s="36" t="str">
        <f t="shared" si="21"/>
        <v>2018_OH</v>
      </c>
      <c r="G502" s="45">
        <v>2018</v>
      </c>
      <c r="H502" s="45">
        <f>_xlfn.XLOOKUP(J502,Main_OG!$B$1:$B$766,Main_OG!$O$1:$O$766,"")</f>
        <v>1</v>
      </c>
      <c r="I502" s="45">
        <f>_xlfn.XLOOKUP(F502,Main_OG!$D$1:$D$766,Main_OG!$J$1:$J$766,"")</f>
        <v>1</v>
      </c>
      <c r="J502" s="45" t="s">
        <v>158</v>
      </c>
      <c r="K502" s="45" t="str">
        <f t="shared" si="22"/>
        <v>Cleveland Electric Illum Co_OH</v>
      </c>
      <c r="L502" s="45" t="str">
        <f t="shared" si="23"/>
        <v>Cleveland Electric Illuminating Co_OH</v>
      </c>
      <c r="M502" s="45" t="s">
        <v>1507</v>
      </c>
      <c r="N502" s="45">
        <v>0</v>
      </c>
      <c r="O502" s="45">
        <v>15464</v>
      </c>
      <c r="P502" s="45">
        <v>81</v>
      </c>
      <c r="Q502" s="45">
        <v>181941</v>
      </c>
      <c r="R502" s="45">
        <v>0</v>
      </c>
      <c r="S502" s="45">
        <v>535760</v>
      </c>
      <c r="T502" s="45">
        <v>242753</v>
      </c>
      <c r="U502" s="45">
        <v>1362900</v>
      </c>
      <c r="V502" s="45">
        <v>0</v>
      </c>
      <c r="W502" s="45">
        <v>12.950986</v>
      </c>
      <c r="X502" s="45">
        <v>5.6219697000000002</v>
      </c>
      <c r="Y502" s="45">
        <v>12.891247</v>
      </c>
      <c r="Z502" s="46">
        <v>656212</v>
      </c>
      <c r="AA502" s="46">
        <v>56178.243921782683</v>
      </c>
      <c r="AB502" s="47">
        <f>_xlfn.XLOOKUP($F502,Main_OG!$D$1:$D$766,Main_OG!AJ$1:AJ$766,"")</f>
        <v>50244114</v>
      </c>
      <c r="AC502" s="47">
        <f>_xlfn.XLOOKUP($F502,Main_OG!$D$1:$D$766,Main_OG!AK$1:AK$766,"")</f>
        <v>6409656</v>
      </c>
      <c r="AD502" s="47">
        <f>_xlfn.XLOOKUP($F502,Main_OG!$D$1:$D$766,Main_OG!AL$1:AL$766,"")</f>
        <v>645047556</v>
      </c>
      <c r="AE502" s="47">
        <f>_xlfn.XLOOKUP($F502,Main_OG!$D$1:$D$766,Main_OG!AM$1:AM$766,"")</f>
        <v>18315007</v>
      </c>
      <c r="AF502" s="48">
        <f>_xlfn.XLOOKUP($F502,Main_OG!$D$1:$D$766,Main_OG!Z$1:Z$766,"")</f>
        <v>0</v>
      </c>
      <c r="AG502" s="48">
        <f>_xlfn.XLOOKUP($F502,Main_OG!$D$1:$D$766,Main_OG!AA$1:AA$766,"")</f>
        <v>1.77</v>
      </c>
      <c r="AH502" s="48">
        <f>_xlfn.XLOOKUP($F502,Main_OG!$D$1:$D$766,Main_OG!AB$1:AB$766,"")</f>
        <v>16.350000000000001</v>
      </c>
      <c r="AI502" s="48">
        <f>_xlfn.XLOOKUP($F502,Main_OG!$D$1:$D$766,Main_OG!AC$1:AC$766,"")</f>
        <v>3.8713752811270652</v>
      </c>
      <c r="AJ502" s="48">
        <f>_xlfn.XLOOKUP($F502,Main_OG!$D$1:$D$766,Main_OG!AD$1:AD$766,"")</f>
        <v>0.72</v>
      </c>
    </row>
    <row r="503" spans="2:36" x14ac:dyDescent="0.35">
      <c r="B503" s="36" t="s">
        <v>1494</v>
      </c>
      <c r="C503" s="45" t="s">
        <v>158</v>
      </c>
      <c r="D503" s="45" t="s">
        <v>4388</v>
      </c>
      <c r="E503" s="36" t="s">
        <v>4495</v>
      </c>
      <c r="F503" s="36" t="str">
        <f t="shared" si="21"/>
        <v>2019_OH</v>
      </c>
      <c r="G503" s="45">
        <v>2019</v>
      </c>
      <c r="H503" s="45">
        <f>_xlfn.XLOOKUP(J503,Main_OG!$B$1:$B$766,Main_OG!$O$1:$O$766,"")</f>
        <v>1</v>
      </c>
      <c r="I503" s="45">
        <f>_xlfn.XLOOKUP(F503,Main_OG!$D$1:$D$766,Main_OG!$J$1:$J$766,"")</f>
        <v>1</v>
      </c>
      <c r="J503" s="45" t="s">
        <v>158</v>
      </c>
      <c r="K503" s="45" t="str">
        <f t="shared" si="22"/>
        <v>Cleveland Electric Illum Co_OH</v>
      </c>
      <c r="L503" s="45" t="str">
        <f t="shared" si="23"/>
        <v>Cleveland Electric Illuminating Co_OH</v>
      </c>
      <c r="M503" s="45" t="s">
        <v>1508</v>
      </c>
      <c r="N503" s="45">
        <v>0</v>
      </c>
      <c r="O503" s="45">
        <v>14231</v>
      </c>
      <c r="P503" s="45">
        <v>96</v>
      </c>
      <c r="Q503" s="45">
        <v>175716</v>
      </c>
      <c r="R503" s="45">
        <v>0</v>
      </c>
      <c r="S503" s="45">
        <v>522794</v>
      </c>
      <c r="T503" s="45">
        <v>337807</v>
      </c>
      <c r="U503" s="45">
        <v>1269762</v>
      </c>
      <c r="V503" s="45">
        <v>0</v>
      </c>
      <c r="W503" s="45">
        <v>12.850587000000001</v>
      </c>
      <c r="X503" s="45">
        <v>5.2019051999999997</v>
      </c>
      <c r="Y503" s="45">
        <v>12.451238999999999</v>
      </c>
      <c r="Z503" s="46">
        <v>674123.4</v>
      </c>
      <c r="AA503" s="46">
        <v>57634.591250191188</v>
      </c>
      <c r="AB503" s="47">
        <f>_xlfn.XLOOKUP($F503,Main_OG!$D$1:$D$766,Main_OG!AJ$1:AJ$766,"")</f>
        <v>39191694</v>
      </c>
      <c r="AC503" s="47">
        <f>_xlfn.XLOOKUP($F503,Main_OG!$D$1:$D$766,Main_OG!AK$1:AK$766,"")</f>
        <v>3791288</v>
      </c>
      <c r="AD503" s="47">
        <f>_xlfn.XLOOKUP($F503,Main_OG!$D$1:$D$766,Main_OG!AL$1:AL$766,"")</f>
        <v>727691424</v>
      </c>
      <c r="AE503" s="47">
        <f>_xlfn.XLOOKUP($F503,Main_OG!$D$1:$D$766,Main_OG!AM$1:AM$766,"")</f>
        <v>17010561</v>
      </c>
      <c r="AF503" s="48">
        <f>_xlfn.XLOOKUP($F503,Main_OG!$D$1:$D$766,Main_OG!Z$1:Z$766,"")</f>
        <v>0</v>
      </c>
      <c r="AG503" s="48">
        <f>_xlfn.XLOOKUP($F503,Main_OG!$D$1:$D$766,Main_OG!AA$1:AA$766,"")</f>
        <v>1.79</v>
      </c>
      <c r="AH503" s="48">
        <f>_xlfn.XLOOKUP($F503,Main_OG!$D$1:$D$766,Main_OG!AB$1:AB$766,"")</f>
        <v>16.155101142605361</v>
      </c>
      <c r="AI503" s="48">
        <f>_xlfn.XLOOKUP($F503,Main_OG!$D$1:$D$766,Main_OG!AC$1:AC$766,"")</f>
        <v>3.3292283805067271</v>
      </c>
      <c r="AJ503" s="48">
        <f>_xlfn.XLOOKUP($F503,Main_OG!$D$1:$D$766,Main_OG!AD$1:AD$766,"")</f>
        <v>0.60296766622862785</v>
      </c>
    </row>
    <row r="504" spans="2:36" x14ac:dyDescent="0.35">
      <c r="B504" s="36" t="s">
        <v>1494</v>
      </c>
      <c r="C504" s="45" t="s">
        <v>158</v>
      </c>
      <c r="D504" s="45" t="s">
        <v>4388</v>
      </c>
      <c r="E504" s="36" t="s">
        <v>4495</v>
      </c>
      <c r="F504" s="36" t="str">
        <f t="shared" si="21"/>
        <v>2020_OH</v>
      </c>
      <c r="G504" s="45">
        <v>2020</v>
      </c>
      <c r="H504" s="45">
        <f>_xlfn.XLOOKUP(J504,Main_OG!$B$1:$B$766,Main_OG!$O$1:$O$766,"")</f>
        <v>1</v>
      </c>
      <c r="I504" s="45">
        <f>_xlfn.XLOOKUP(F504,Main_OG!$D$1:$D$766,Main_OG!$J$1:$J$766,"")</f>
        <v>1</v>
      </c>
      <c r="J504" s="45" t="s">
        <v>158</v>
      </c>
      <c r="K504" s="45" t="str">
        <f t="shared" si="22"/>
        <v>Cleveland Electric Illum Co_OH</v>
      </c>
      <c r="L504" s="45" t="str">
        <f t="shared" si="23"/>
        <v>Cleveland Electric Illuminating Co_OH</v>
      </c>
      <c r="M504" s="45" t="s">
        <v>1509</v>
      </c>
      <c r="N504" s="45">
        <v>1</v>
      </c>
      <c r="O504" s="45">
        <v>14144</v>
      </c>
      <c r="P504" s="45">
        <v>96</v>
      </c>
      <c r="Q504" s="45">
        <v>0</v>
      </c>
      <c r="R504" s="45">
        <v>2835</v>
      </c>
      <c r="S504" s="45">
        <v>499986</v>
      </c>
      <c r="T504" s="45">
        <v>302501</v>
      </c>
      <c r="U504" s="45">
        <v>0</v>
      </c>
      <c r="V504" s="45">
        <v>8.6349205999999992</v>
      </c>
      <c r="W504" s="45">
        <v>13.493778000000001</v>
      </c>
      <c r="X504" s="45">
        <v>5.3045114</v>
      </c>
      <c r="Y504" s="45">
        <v>0</v>
      </c>
      <c r="Z504" s="46">
        <v>654586.30000000005</v>
      </c>
      <c r="AA504" s="46">
        <v>55948.240384175704</v>
      </c>
      <c r="AB504" s="47">
        <f>_xlfn.XLOOKUP($F504,Main_OG!$D$1:$D$766,Main_OG!AJ$1:AJ$766,"")</f>
        <v>37522366</v>
      </c>
      <c r="AC504" s="47">
        <f>_xlfn.XLOOKUP($F504,Main_OG!$D$1:$D$766,Main_OG!AK$1:AK$766,"")</f>
        <v>5376516</v>
      </c>
      <c r="AD504" s="47">
        <f>_xlfn.XLOOKUP($F504,Main_OG!$D$1:$D$766,Main_OG!AL$1:AL$766,"")</f>
        <v>746560566</v>
      </c>
      <c r="AE504" s="47">
        <f>_xlfn.XLOOKUP($F504,Main_OG!$D$1:$D$766,Main_OG!AM$1:AM$766,"")</f>
        <v>0</v>
      </c>
      <c r="AF504" s="48">
        <f>_xlfn.XLOOKUP($F504,Main_OG!$D$1:$D$766,Main_OG!Z$1:Z$766,"")</f>
        <v>0</v>
      </c>
      <c r="AG504" s="48">
        <f>_xlfn.XLOOKUP($F504,Main_OG!$D$1:$D$766,Main_OG!AA$1:AA$766,"")</f>
        <v>2.127327759928813</v>
      </c>
      <c r="AH504" s="48">
        <f>_xlfn.XLOOKUP($F504,Main_OG!$D$1:$D$766,Main_OG!AB$1:AB$766,"")</f>
        <v>12.535325193609101</v>
      </c>
      <c r="AI504" s="48">
        <f>_xlfn.XLOOKUP($F504,Main_OG!$D$1:$D$766,Main_OG!AC$1:AC$766,"")</f>
        <v>2.8422150630003218</v>
      </c>
      <c r="AJ504" s="48">
        <f>_xlfn.XLOOKUP($F504,Main_OG!$D$1:$D$766,Main_OG!AD$1:AD$766,"")</f>
        <v>0.64</v>
      </c>
    </row>
    <row r="505" spans="2:36" x14ac:dyDescent="0.35">
      <c r="B505" s="36" t="s">
        <v>1510</v>
      </c>
      <c r="C505" s="45" t="s">
        <v>158</v>
      </c>
      <c r="D505" s="45" t="s">
        <v>4389</v>
      </c>
      <c r="E505" s="36" t="s">
        <v>1510</v>
      </c>
      <c r="F505" s="36" t="str">
        <f t="shared" si="21"/>
        <v>2006_OH</v>
      </c>
      <c r="G505" s="45">
        <v>2006</v>
      </c>
      <c r="H505" s="45">
        <f>_xlfn.XLOOKUP(J505,Main_OG!$B$1:$B$766,Main_OG!$O$1:$O$766,"")</f>
        <v>1</v>
      </c>
      <c r="I505" s="45">
        <f>_xlfn.XLOOKUP(F505,Main_OG!$D$1:$D$766,Main_OG!$J$1:$J$766,"")</f>
        <v>0</v>
      </c>
      <c r="J505" s="45" t="s">
        <v>158</v>
      </c>
      <c r="K505" s="45" t="str">
        <f t="shared" si="22"/>
        <v>Columbus Southern Power Co_OH</v>
      </c>
      <c r="L505" s="45" t="str">
        <f t="shared" si="23"/>
        <v>Columbus Southern Power Co_OH</v>
      </c>
      <c r="M505" s="45" t="s">
        <v>1511</v>
      </c>
      <c r="N505" s="45">
        <v>0</v>
      </c>
      <c r="O505" s="45">
        <v>75648</v>
      </c>
      <c r="P505" s="45">
        <v>3476</v>
      </c>
      <c r="Q505" s="45">
        <v>660300</v>
      </c>
      <c r="R505" s="45">
        <v>0</v>
      </c>
      <c r="S505" s="45">
        <v>570963</v>
      </c>
      <c r="T505" s="45">
        <v>195754</v>
      </c>
      <c r="U505" s="45">
        <v>632878</v>
      </c>
      <c r="V505" s="45">
        <v>0</v>
      </c>
      <c r="W505" s="45">
        <v>6.8897871533222999</v>
      </c>
      <c r="X505" s="45">
        <v>5.1289763820376573</v>
      </c>
      <c r="Y505" s="45">
        <v>8.7045766979087791</v>
      </c>
      <c r="Z505" s="46">
        <v>582637.6</v>
      </c>
      <c r="AA505" s="46">
        <v>50747.042146156506</v>
      </c>
      <c r="AB505" s="47">
        <f>_xlfn.XLOOKUP($F505,Main_OG!$D$1:$D$766,Main_OG!AJ$1:AJ$766,"")</f>
        <v>117482419.64</v>
      </c>
      <c r="AC505" s="47">
        <f>_xlfn.XLOOKUP($F505,Main_OG!$D$1:$D$766,Main_OG!AK$1:AK$766,"")</f>
        <v>4871324.0599999996</v>
      </c>
      <c r="AD505" s="47">
        <f>_xlfn.XLOOKUP($F505,Main_OG!$D$1:$D$766,Main_OG!AL$1:AL$766,"")</f>
        <v>41503427.560000002</v>
      </c>
      <c r="AE505" s="47">
        <f>_xlfn.XLOOKUP($F505,Main_OG!$D$1:$D$766,Main_OG!AM$1:AM$766,"")</f>
        <v>16846939</v>
      </c>
      <c r="AF505" s="48">
        <f>_xlfn.XLOOKUP($F505,Main_OG!$D$1:$D$766,Main_OG!Z$1:Z$766,"")</f>
        <v>0</v>
      </c>
      <c r="AG505" s="48">
        <f>_xlfn.XLOOKUP($F505,Main_OG!$D$1:$D$766,Main_OG!AA$1:AA$766,"")</f>
        <v>2.2465548173415608</v>
      </c>
      <c r="AH505" s="48">
        <f>_xlfn.XLOOKUP($F505,Main_OG!$D$1:$D$766,Main_OG!AB$1:AB$766,"")</f>
        <v>11.72</v>
      </c>
      <c r="AI505" s="48">
        <f>_xlfn.XLOOKUP($F505,Main_OG!$D$1:$D$766,Main_OG!AC$1:AC$766,"")</f>
        <v>7.1610124069250478</v>
      </c>
      <c r="AJ505" s="48">
        <f>_xlfn.XLOOKUP($F505,Main_OG!$D$1:$D$766,Main_OG!AD$1:AD$766,"")</f>
        <v>0.39</v>
      </c>
    </row>
    <row r="506" spans="2:36" x14ac:dyDescent="0.35">
      <c r="B506" s="36" t="s">
        <v>1510</v>
      </c>
      <c r="C506" s="45" t="s">
        <v>158</v>
      </c>
      <c r="D506" s="45" t="s">
        <v>4389</v>
      </c>
      <c r="E506" s="36" t="s">
        <v>1510</v>
      </c>
      <c r="F506" s="36" t="str">
        <f t="shared" si="21"/>
        <v>2007_OH</v>
      </c>
      <c r="G506" s="45">
        <v>2007</v>
      </c>
      <c r="H506" s="45">
        <f>_xlfn.XLOOKUP(J506,Main_OG!$B$1:$B$766,Main_OG!$O$1:$O$766,"")</f>
        <v>1</v>
      </c>
      <c r="I506" s="45">
        <f>_xlfn.XLOOKUP(F506,Main_OG!$D$1:$D$766,Main_OG!$J$1:$J$766,"")</f>
        <v>0</v>
      </c>
      <c r="J506" s="45" t="s">
        <v>158</v>
      </c>
      <c r="K506" s="45" t="str">
        <f t="shared" si="22"/>
        <v>Columbus Southern Power Co_OH</v>
      </c>
      <c r="L506" s="45" t="str">
        <f t="shared" si="23"/>
        <v>Columbus Southern Power Co_OH</v>
      </c>
      <c r="M506" s="45" t="s">
        <v>1512</v>
      </c>
      <c r="N506" s="45">
        <v>0</v>
      </c>
      <c r="O506" s="45">
        <v>76862</v>
      </c>
      <c r="P506" s="45">
        <v>3486</v>
      </c>
      <c r="Q506" s="45">
        <v>664299</v>
      </c>
      <c r="R506" s="45">
        <v>0</v>
      </c>
      <c r="S506" s="45">
        <v>621277</v>
      </c>
      <c r="T506" s="45">
        <v>274690</v>
      </c>
      <c r="U506" s="45">
        <v>682183</v>
      </c>
      <c r="V506" s="45">
        <v>0</v>
      </c>
      <c r="W506" s="45">
        <v>7.04</v>
      </c>
      <c r="X506" s="45">
        <v>5.2</v>
      </c>
      <c r="Y506" s="45">
        <v>8.81</v>
      </c>
      <c r="Z506" s="46">
        <v>585403</v>
      </c>
      <c r="AA506" s="46">
        <v>50902.537183704175</v>
      </c>
      <c r="AB506" s="47">
        <f>_xlfn.XLOOKUP($F506,Main_OG!$D$1:$D$766,Main_OG!AJ$1:AJ$766,"")</f>
        <v>119092072</v>
      </c>
      <c r="AC506" s="47">
        <f>_xlfn.XLOOKUP($F506,Main_OG!$D$1:$D$766,Main_OG!AK$1:AK$766,"")</f>
        <v>4197256</v>
      </c>
      <c r="AD506" s="47">
        <f>_xlfn.XLOOKUP($F506,Main_OG!$D$1:$D$766,Main_OG!AL$1:AL$766,"")</f>
        <v>69748288</v>
      </c>
      <c r="AE506" s="47">
        <f>_xlfn.XLOOKUP($F506,Main_OG!$D$1:$D$766,Main_OG!AM$1:AM$766,"")</f>
        <v>15764049</v>
      </c>
      <c r="AF506" s="48">
        <f>_xlfn.XLOOKUP($F506,Main_OG!$D$1:$D$766,Main_OG!Z$1:Z$766,"")</f>
        <v>0</v>
      </c>
      <c r="AG506" s="48">
        <f>_xlfn.XLOOKUP($F506,Main_OG!$D$1:$D$766,Main_OG!AA$1:AA$766,"")</f>
        <v>2.2465548173415608</v>
      </c>
      <c r="AH506" s="48">
        <f>_xlfn.XLOOKUP($F506,Main_OG!$D$1:$D$766,Main_OG!AB$1:AB$766,"")</f>
        <v>16.16</v>
      </c>
      <c r="AI506" s="48">
        <f>_xlfn.XLOOKUP($F506,Main_OG!$D$1:$D$766,Main_OG!AC$1:AC$766,"")</f>
        <v>7.3815467393807772</v>
      </c>
      <c r="AJ506" s="48">
        <f>_xlfn.XLOOKUP($F506,Main_OG!$D$1:$D$766,Main_OG!AD$1:AD$766,"")</f>
        <v>0.41</v>
      </c>
    </row>
    <row r="507" spans="2:36" x14ac:dyDescent="0.35">
      <c r="B507" s="36" t="s">
        <v>1510</v>
      </c>
      <c r="C507" s="45" t="s">
        <v>158</v>
      </c>
      <c r="D507" s="45" t="s">
        <v>4389</v>
      </c>
      <c r="E507" s="36" t="s">
        <v>1510</v>
      </c>
      <c r="F507" s="36" t="str">
        <f t="shared" si="21"/>
        <v>2008_OH</v>
      </c>
      <c r="G507" s="45">
        <v>2008</v>
      </c>
      <c r="H507" s="45">
        <f>_xlfn.XLOOKUP(J507,Main_OG!$B$1:$B$766,Main_OG!$O$1:$O$766,"")</f>
        <v>1</v>
      </c>
      <c r="I507" s="45">
        <f>_xlfn.XLOOKUP(F507,Main_OG!$D$1:$D$766,Main_OG!$J$1:$J$766,"")</f>
        <v>0</v>
      </c>
      <c r="J507" s="45" t="s">
        <v>158</v>
      </c>
      <c r="K507" s="45" t="str">
        <f t="shared" si="22"/>
        <v>Columbus Southern Power Co_OH</v>
      </c>
      <c r="L507" s="45" t="str">
        <f t="shared" si="23"/>
        <v>Columbus Southern Power Co_OH</v>
      </c>
      <c r="M507" s="45" t="s">
        <v>1513</v>
      </c>
      <c r="N507" s="45">
        <v>0</v>
      </c>
      <c r="O507" s="45">
        <v>77938</v>
      </c>
      <c r="P507" s="45">
        <v>3420</v>
      </c>
      <c r="Q507" s="45">
        <v>665306</v>
      </c>
      <c r="R507" s="45">
        <v>0</v>
      </c>
      <c r="S507" s="45">
        <v>8683465</v>
      </c>
      <c r="T507" s="45">
        <v>5821128</v>
      </c>
      <c r="U507" s="45">
        <v>7550528</v>
      </c>
      <c r="V507" s="45">
        <v>0</v>
      </c>
      <c r="W507" s="45">
        <v>7.91</v>
      </c>
      <c r="X507" s="45">
        <v>5.67</v>
      </c>
      <c r="Y507" s="45">
        <v>9.5500000000000007</v>
      </c>
      <c r="Z507" s="46">
        <v>580389</v>
      </c>
      <c r="AA507" s="46">
        <v>50401.154420201623</v>
      </c>
      <c r="AB507" s="47">
        <f>_xlfn.XLOOKUP($F507,Main_OG!$D$1:$D$766,Main_OG!AJ$1:AJ$766,"")</f>
        <v>118100658</v>
      </c>
      <c r="AC507" s="47">
        <f>_xlfn.XLOOKUP($F507,Main_OG!$D$1:$D$766,Main_OG!AK$1:AK$766,"")</f>
        <v>4989790</v>
      </c>
      <c r="AD507" s="47">
        <f>_xlfn.XLOOKUP($F507,Main_OG!$D$1:$D$766,Main_OG!AL$1:AL$766,"")</f>
        <v>42520684</v>
      </c>
      <c r="AE507" s="47">
        <f>_xlfn.XLOOKUP($F507,Main_OG!$D$1:$D$766,Main_OG!AM$1:AM$766,"")</f>
        <v>17513878</v>
      </c>
      <c r="AF507" s="48">
        <f>_xlfn.XLOOKUP($F507,Main_OG!$D$1:$D$766,Main_OG!Z$1:Z$766,"")</f>
        <v>0</v>
      </c>
      <c r="AG507" s="48">
        <f>_xlfn.XLOOKUP($F507,Main_OG!$D$1:$D$766,Main_OG!AA$1:AA$766,"")</f>
        <v>2.2204719344600159</v>
      </c>
      <c r="AH507" s="48">
        <f>_xlfn.XLOOKUP($F507,Main_OG!$D$1:$D$766,Main_OG!AB$1:AB$766,"")</f>
        <v>20.65</v>
      </c>
      <c r="AI507" s="48">
        <f>_xlfn.XLOOKUP($F507,Main_OG!$D$1:$D$766,Main_OG!AC$1:AC$766,"")</f>
        <v>9.1182546074696553</v>
      </c>
      <c r="AJ507" s="48">
        <f>_xlfn.XLOOKUP($F507,Main_OG!$D$1:$D$766,Main_OG!AD$1:AD$766,"")</f>
        <v>0.48</v>
      </c>
    </row>
    <row r="508" spans="2:36" x14ac:dyDescent="0.35">
      <c r="B508" s="36" t="s">
        <v>1510</v>
      </c>
      <c r="C508" s="45" t="s">
        <v>158</v>
      </c>
      <c r="D508" s="45" t="s">
        <v>4389</v>
      </c>
      <c r="E508" s="36" t="s">
        <v>1510</v>
      </c>
      <c r="F508" s="36" t="str">
        <f t="shared" si="21"/>
        <v>2009_OH</v>
      </c>
      <c r="G508" s="45">
        <v>2009</v>
      </c>
      <c r="H508" s="45">
        <f>_xlfn.XLOOKUP(J508,Main_OG!$B$1:$B$766,Main_OG!$O$1:$O$766,"")</f>
        <v>1</v>
      </c>
      <c r="I508" s="45">
        <f>_xlfn.XLOOKUP(F508,Main_OG!$D$1:$D$766,Main_OG!$J$1:$J$766,"")</f>
        <v>0</v>
      </c>
      <c r="J508" s="45" t="s">
        <v>158</v>
      </c>
      <c r="K508" s="45" t="str">
        <f t="shared" si="22"/>
        <v>Columbus Southern Power Co_OH</v>
      </c>
      <c r="L508" s="45" t="str">
        <f t="shared" si="23"/>
        <v>Columbus Southern Power Co_OH</v>
      </c>
      <c r="M508" s="45" t="s">
        <v>1514</v>
      </c>
      <c r="N508" s="45">
        <v>0</v>
      </c>
      <c r="O508" s="45">
        <v>78341</v>
      </c>
      <c r="P508" s="45">
        <v>3372</v>
      </c>
      <c r="Q508" s="45">
        <v>667017</v>
      </c>
      <c r="R508" s="45">
        <v>0</v>
      </c>
      <c r="S508" s="45">
        <v>8444818</v>
      </c>
      <c r="T508" s="45">
        <v>4777824</v>
      </c>
      <c r="U508" s="45">
        <v>7303185</v>
      </c>
      <c r="V508" s="45">
        <v>0</v>
      </c>
      <c r="W508" s="45">
        <v>8.51</v>
      </c>
      <c r="X508" s="45">
        <v>5.6</v>
      </c>
      <c r="Y508" s="45">
        <v>10.26</v>
      </c>
      <c r="Z508" s="46">
        <v>550982.40000000002</v>
      </c>
      <c r="AA508" s="46">
        <v>47791.427730807874</v>
      </c>
      <c r="AB508" s="47">
        <f>_xlfn.XLOOKUP($F508,Main_OG!$D$1:$D$766,Main_OG!AJ$1:AJ$766,"")</f>
        <v>101159832</v>
      </c>
      <c r="AC508" s="47">
        <f>_xlfn.XLOOKUP($F508,Main_OG!$D$1:$D$766,Main_OG!AK$1:AK$766,"")</f>
        <v>4635994</v>
      </c>
      <c r="AD508" s="47">
        <f>_xlfn.XLOOKUP($F508,Main_OG!$D$1:$D$766,Main_OG!AL$1:AL$766,"")</f>
        <v>71642934</v>
      </c>
      <c r="AE508" s="47">
        <f>_xlfn.XLOOKUP($F508,Main_OG!$D$1:$D$766,Main_OG!AM$1:AM$766,"")</f>
        <v>15206084</v>
      </c>
      <c r="AF508" s="48">
        <f>_xlfn.XLOOKUP($F508,Main_OG!$D$1:$D$766,Main_OG!Z$1:Z$766,"")</f>
        <v>0</v>
      </c>
      <c r="AG508" s="48">
        <f>_xlfn.XLOOKUP($F508,Main_OG!$D$1:$D$766,Main_OG!AA$1:AA$766,"")</f>
        <v>2.2743975091886082</v>
      </c>
      <c r="AH508" s="48">
        <f>_xlfn.XLOOKUP($F508,Main_OG!$D$1:$D$766,Main_OG!AB$1:AB$766,"")</f>
        <v>12.71</v>
      </c>
      <c r="AI508" s="48">
        <f>_xlfn.XLOOKUP($F508,Main_OG!$D$1:$D$766,Main_OG!AC$1:AC$766,"")</f>
        <v>4.5973007921271787</v>
      </c>
      <c r="AJ508" s="48">
        <f>_xlfn.XLOOKUP($F508,Main_OG!$D$1:$D$766,Main_OG!AD$1:AD$766,"")</f>
        <v>0.68314474405108627</v>
      </c>
    </row>
    <row r="509" spans="2:36" x14ac:dyDescent="0.35">
      <c r="B509" s="36" t="s">
        <v>1510</v>
      </c>
      <c r="C509" s="45" t="s">
        <v>158</v>
      </c>
      <c r="D509" s="45" t="s">
        <v>4389</v>
      </c>
      <c r="E509" s="36" t="s">
        <v>1510</v>
      </c>
      <c r="F509" s="36" t="str">
        <f t="shared" si="21"/>
        <v>2010_OH</v>
      </c>
      <c r="G509" s="45">
        <v>2010</v>
      </c>
      <c r="H509" s="45">
        <f>_xlfn.XLOOKUP(J509,Main_OG!$B$1:$B$766,Main_OG!$O$1:$O$766,"")</f>
        <v>1</v>
      </c>
      <c r="I509" s="45">
        <f>_xlfn.XLOOKUP(F509,Main_OG!$D$1:$D$766,Main_OG!$J$1:$J$766,"")</f>
        <v>1</v>
      </c>
      <c r="J509" s="45" t="s">
        <v>158</v>
      </c>
      <c r="K509" s="45" t="str">
        <f t="shared" si="22"/>
        <v>Columbus Southern Power Co_OH</v>
      </c>
      <c r="L509" s="45" t="str">
        <f t="shared" si="23"/>
        <v>Columbus Southern Power Co_OH</v>
      </c>
      <c r="M509" s="45" t="s">
        <v>1515</v>
      </c>
      <c r="N509" s="45">
        <v>0</v>
      </c>
      <c r="O509" s="45">
        <v>77209</v>
      </c>
      <c r="P509" s="45">
        <v>3250</v>
      </c>
      <c r="Q509" s="45">
        <v>666996</v>
      </c>
      <c r="R509" s="45">
        <v>0</v>
      </c>
      <c r="S509" s="45">
        <v>8224107</v>
      </c>
      <c r="T509" s="45">
        <v>4577294</v>
      </c>
      <c r="U509" s="45">
        <v>7804421</v>
      </c>
      <c r="V509" s="45">
        <v>0</v>
      </c>
      <c r="W509" s="45">
        <v>9.0500000000000007</v>
      </c>
      <c r="X509" s="45">
        <v>5.57</v>
      </c>
      <c r="Y509" s="45">
        <v>11.32</v>
      </c>
      <c r="Z509" s="46">
        <v>563816.30000000005</v>
      </c>
      <c r="AA509" s="46">
        <v>48859.897903270772</v>
      </c>
      <c r="AB509" s="47">
        <f>_xlfn.XLOOKUP($F509,Main_OG!$D$1:$D$766,Main_OG!AJ$1:AJ$766,"")</f>
        <v>106305244</v>
      </c>
      <c r="AC509" s="47">
        <f>_xlfn.XLOOKUP($F509,Main_OG!$D$1:$D$766,Main_OG!AK$1:AK$766,"")</f>
        <v>5086316</v>
      </c>
      <c r="AD509" s="47">
        <f>_xlfn.XLOOKUP($F509,Main_OG!$D$1:$D$766,Main_OG!AL$1:AL$766,"")</f>
        <v>112936876</v>
      </c>
      <c r="AE509" s="47">
        <f>_xlfn.XLOOKUP($F509,Main_OG!$D$1:$D$766,Main_OG!AM$1:AM$766,"")</f>
        <v>15804803</v>
      </c>
      <c r="AF509" s="48">
        <f>_xlfn.XLOOKUP($F509,Main_OG!$D$1:$D$766,Main_OG!Z$1:Z$766,"")</f>
        <v>0</v>
      </c>
      <c r="AG509" s="48">
        <f>_xlfn.XLOOKUP($F509,Main_OG!$D$1:$D$766,Main_OG!AA$1:AA$766,"")</f>
        <v>2.2935982820086371</v>
      </c>
      <c r="AH509" s="48">
        <f>_xlfn.XLOOKUP($F509,Main_OG!$D$1:$D$766,Main_OG!AB$1:AB$766,"")</f>
        <v>16.75</v>
      </c>
      <c r="AI509" s="48">
        <f>_xlfn.XLOOKUP($F509,Main_OG!$D$1:$D$766,Main_OG!AC$1:AC$766,"")</f>
        <v>4.9924248044436963</v>
      </c>
      <c r="AJ509" s="48">
        <f>_xlfn.XLOOKUP($F509,Main_OG!$D$1:$D$766,Main_OG!AD$1:AD$766,"")</f>
        <v>0.70992248279802228</v>
      </c>
    </row>
    <row r="510" spans="2:36" x14ac:dyDescent="0.35">
      <c r="B510" s="36" t="s">
        <v>1516</v>
      </c>
      <c r="C510" s="45" t="s">
        <v>124</v>
      </c>
      <c r="D510" s="45" t="s">
        <v>4390</v>
      </c>
      <c r="E510" s="36" t="s">
        <v>1516</v>
      </c>
      <c r="F510" s="36" t="str">
        <f t="shared" si="21"/>
        <v>2006_IL</v>
      </c>
      <c r="G510" s="45">
        <v>2006</v>
      </c>
      <c r="H510" s="45">
        <f>_xlfn.XLOOKUP(J510,Main_OG!$B$1:$B$766,Main_OG!$O$1:$O$766,"")</f>
        <v>0</v>
      </c>
      <c r="I510" s="45">
        <f>_xlfn.XLOOKUP(F510,Main_OG!$D$1:$D$766,Main_OG!$J$1:$J$766,"")</f>
        <v>0</v>
      </c>
      <c r="J510" s="45" t="s">
        <v>124</v>
      </c>
      <c r="K510" s="45" t="str">
        <f t="shared" si="22"/>
        <v>Commonwealth Edison Co_IL</v>
      </c>
      <c r="L510" s="45" t="str">
        <f t="shared" si="23"/>
        <v>Commonwealth Edison Co_IL</v>
      </c>
      <c r="M510" s="45" t="s">
        <v>1517</v>
      </c>
      <c r="N510" s="45">
        <v>2</v>
      </c>
      <c r="O510" s="45">
        <v>343842</v>
      </c>
      <c r="P510" s="45">
        <v>1069</v>
      </c>
      <c r="Q510" s="45">
        <v>3382930</v>
      </c>
      <c r="R510" s="45">
        <v>28533</v>
      </c>
      <c r="S510" s="45">
        <v>2168650</v>
      </c>
      <c r="T510" s="45">
        <v>700933</v>
      </c>
      <c r="U510" s="45">
        <v>2453065</v>
      </c>
      <c r="V510" s="45">
        <v>5.7322345529206613</v>
      </c>
      <c r="W510" s="45">
        <v>7.6484151929305808</v>
      </c>
      <c r="X510" s="45">
        <v>5.5657047399642394</v>
      </c>
      <c r="Y510" s="45">
        <v>8.658858487009585</v>
      </c>
      <c r="Z510" s="46">
        <v>759825.7</v>
      </c>
      <c r="AA510" s="46">
        <v>60093.989578419096</v>
      </c>
      <c r="AB510" s="47">
        <f>_xlfn.XLOOKUP($F510,Main_OG!$D$1:$D$766,Main_OG!AJ$1:AJ$766,"")</f>
        <v>109031484.76000001</v>
      </c>
      <c r="AC510" s="47">
        <f>_xlfn.XLOOKUP($F510,Main_OG!$D$1:$D$766,Main_OG!AK$1:AK$766,"")</f>
        <v>575427.54000000015</v>
      </c>
      <c r="AD510" s="47">
        <f>_xlfn.XLOOKUP($F510,Main_OG!$D$1:$D$766,Main_OG!AL$1:AL$766,"")</f>
        <v>89313219.420000002</v>
      </c>
      <c r="AE510" s="47">
        <f>_xlfn.XLOOKUP($F510,Main_OG!$D$1:$D$766,Main_OG!AM$1:AM$766,"")</f>
        <v>94154140</v>
      </c>
      <c r="AF510" s="48">
        <f>_xlfn.XLOOKUP($F510,Main_OG!$D$1:$D$766,Main_OG!Z$1:Z$766,"")</f>
        <v>0.96</v>
      </c>
      <c r="AG510" s="48">
        <f>_xlfn.XLOOKUP($F510,Main_OG!$D$1:$D$766,Main_OG!AA$1:AA$766,"")</f>
        <v>1.25</v>
      </c>
      <c r="AH510" s="48">
        <f>_xlfn.XLOOKUP($F510,Main_OG!$D$1:$D$766,Main_OG!AB$1:AB$766,"")</f>
        <v>14.13114039693003</v>
      </c>
      <c r="AI510" s="48">
        <f>_xlfn.XLOOKUP($F510,Main_OG!$D$1:$D$766,Main_OG!AC$1:AC$766,"")</f>
        <v>7.1610124069250478</v>
      </c>
      <c r="AJ510" s="48">
        <f>_xlfn.XLOOKUP($F510,Main_OG!$D$1:$D$766,Main_OG!AD$1:AD$766,"")</f>
        <v>0.4704061490499184</v>
      </c>
    </row>
    <row r="511" spans="2:36" x14ac:dyDescent="0.35">
      <c r="B511" s="36" t="s">
        <v>1516</v>
      </c>
      <c r="C511" s="45" t="s">
        <v>124</v>
      </c>
      <c r="D511" s="45" t="s">
        <v>4390</v>
      </c>
      <c r="E511" s="36" t="s">
        <v>1516</v>
      </c>
      <c r="F511" s="36" t="str">
        <f t="shared" si="21"/>
        <v>2007_IL</v>
      </c>
      <c r="G511" s="45">
        <v>2007</v>
      </c>
      <c r="H511" s="45">
        <f>_xlfn.XLOOKUP(J511,Main_OG!$B$1:$B$766,Main_OG!$O$1:$O$766,"")</f>
        <v>0</v>
      </c>
      <c r="I511" s="45">
        <f>_xlfn.XLOOKUP(F511,Main_OG!$D$1:$D$766,Main_OG!$J$1:$J$766,"")</f>
        <v>0</v>
      </c>
      <c r="J511" s="45" t="s">
        <v>124</v>
      </c>
      <c r="K511" s="45" t="str">
        <f t="shared" si="22"/>
        <v>Commonwealth Edison Co_IL</v>
      </c>
      <c r="L511" s="45" t="str">
        <f t="shared" si="23"/>
        <v>Commonwealth Edison Co_IL</v>
      </c>
      <c r="M511" s="45" t="s">
        <v>1518</v>
      </c>
      <c r="N511" s="45">
        <v>2</v>
      </c>
      <c r="O511" s="45">
        <v>326076</v>
      </c>
      <c r="P511" s="45">
        <v>205</v>
      </c>
      <c r="Q511" s="45">
        <v>3421075</v>
      </c>
      <c r="R511" s="45">
        <v>639</v>
      </c>
      <c r="S511" s="45">
        <v>1684205</v>
      </c>
      <c r="T511" s="45">
        <v>154809</v>
      </c>
      <c r="U511" s="45">
        <v>3161083</v>
      </c>
      <c r="V511" s="45">
        <v>3.74</v>
      </c>
      <c r="W511" s="45">
        <v>9.7899999999999991</v>
      </c>
      <c r="X511" s="45">
        <v>7.91</v>
      </c>
      <c r="Y511" s="45">
        <v>10.76</v>
      </c>
      <c r="Z511" s="46">
        <v>769571.6</v>
      </c>
      <c r="AA511" s="46">
        <v>60615.920174330764</v>
      </c>
      <c r="AB511" s="47">
        <f>_xlfn.XLOOKUP($F511,Main_OG!$D$1:$D$766,Main_OG!AJ$1:AJ$766,"")</f>
        <v>114124416</v>
      </c>
      <c r="AC511" s="47">
        <f>_xlfn.XLOOKUP($F511,Main_OG!$D$1:$D$766,Main_OG!AK$1:AK$766,"")</f>
        <v>546524</v>
      </c>
      <c r="AD511" s="47">
        <f>_xlfn.XLOOKUP($F511,Main_OG!$D$1:$D$766,Main_OG!AL$1:AL$766,"")</f>
        <v>132300866</v>
      </c>
      <c r="AE511" s="47">
        <f>_xlfn.XLOOKUP($F511,Main_OG!$D$1:$D$766,Main_OG!AM$1:AM$766,"")</f>
        <v>95728845</v>
      </c>
      <c r="AF511" s="48">
        <f>_xlfn.XLOOKUP($F511,Main_OG!$D$1:$D$766,Main_OG!Z$1:Z$766,"")</f>
        <v>1.0900000000000001</v>
      </c>
      <c r="AG511" s="48">
        <f>_xlfn.XLOOKUP($F511,Main_OG!$D$1:$D$766,Main_OG!AA$1:AA$766,"")</f>
        <v>1.33</v>
      </c>
      <c r="AH511" s="48">
        <f>_xlfn.XLOOKUP($F511,Main_OG!$D$1:$D$766,Main_OG!AB$1:AB$766,"")</f>
        <v>15.097711394063451</v>
      </c>
      <c r="AI511" s="48">
        <f>_xlfn.XLOOKUP($F511,Main_OG!$D$1:$D$766,Main_OG!AC$1:AC$766,"")</f>
        <v>7.3815467393807772</v>
      </c>
      <c r="AJ511" s="48">
        <f>_xlfn.XLOOKUP($F511,Main_OG!$D$1:$D$766,Main_OG!AD$1:AD$766,"")</f>
        <v>0.58103021845052572</v>
      </c>
    </row>
    <row r="512" spans="2:36" x14ac:dyDescent="0.35">
      <c r="B512" s="36" t="s">
        <v>1516</v>
      </c>
      <c r="C512" s="45" t="s">
        <v>124</v>
      </c>
      <c r="D512" s="45" t="s">
        <v>4390</v>
      </c>
      <c r="E512" s="36" t="s">
        <v>1516</v>
      </c>
      <c r="F512" s="36" t="str">
        <f t="shared" si="21"/>
        <v>2008_IL</v>
      </c>
      <c r="G512" s="45">
        <v>2008</v>
      </c>
      <c r="H512" s="45">
        <f>_xlfn.XLOOKUP(J512,Main_OG!$B$1:$B$766,Main_OG!$O$1:$O$766,"")</f>
        <v>0</v>
      </c>
      <c r="I512" s="45">
        <f>_xlfn.XLOOKUP(F512,Main_OG!$D$1:$D$766,Main_OG!$J$1:$J$766,"")</f>
        <v>0</v>
      </c>
      <c r="J512" s="45" t="s">
        <v>124</v>
      </c>
      <c r="K512" s="45" t="str">
        <f t="shared" si="22"/>
        <v>Commonwealth Edison Co_IL</v>
      </c>
      <c r="L512" s="45" t="str">
        <f t="shared" si="23"/>
        <v>Commonwealth Edison Co_IL</v>
      </c>
      <c r="M512" s="45" t="s">
        <v>1519</v>
      </c>
      <c r="N512" s="45">
        <v>0</v>
      </c>
      <c r="O512" s="45">
        <v>324238</v>
      </c>
      <c r="P512" s="45">
        <v>139</v>
      </c>
      <c r="Q512" s="45">
        <v>3439455</v>
      </c>
      <c r="R512" s="45">
        <v>0</v>
      </c>
      <c r="S512" s="45">
        <v>15512899</v>
      </c>
      <c r="T512" s="45">
        <v>1046690</v>
      </c>
      <c r="U512" s="45">
        <v>28389051</v>
      </c>
      <c r="V512" s="45">
        <v>0</v>
      </c>
      <c r="W512" s="45">
        <v>10.28</v>
      </c>
      <c r="X512" s="45">
        <v>8.6999999999999993</v>
      </c>
      <c r="Y512" s="45">
        <v>11.57</v>
      </c>
      <c r="Z512" s="46">
        <v>759095.3</v>
      </c>
      <c r="AA512" s="46">
        <v>59550.720724296894</v>
      </c>
      <c r="AB512" s="47">
        <f>_xlfn.XLOOKUP($F512,Main_OG!$D$1:$D$766,Main_OG!AJ$1:AJ$766,"")</f>
        <v>115977742</v>
      </c>
      <c r="AC512" s="47">
        <f>_xlfn.XLOOKUP($F512,Main_OG!$D$1:$D$766,Main_OG!AK$1:AK$766,"")</f>
        <v>544698</v>
      </c>
      <c r="AD512" s="47">
        <f>_xlfn.XLOOKUP($F512,Main_OG!$D$1:$D$766,Main_OG!AL$1:AL$766,"")</f>
        <v>71989738</v>
      </c>
      <c r="AE512" s="47">
        <f>_xlfn.XLOOKUP($F512,Main_OG!$D$1:$D$766,Main_OG!AM$1:AM$766,"")</f>
        <v>95151694</v>
      </c>
      <c r="AF512" s="48">
        <f>_xlfn.XLOOKUP($F512,Main_OG!$D$1:$D$766,Main_OG!Z$1:Z$766,"")</f>
        <v>1.2</v>
      </c>
      <c r="AG512" s="48">
        <f>_xlfn.XLOOKUP($F512,Main_OG!$D$1:$D$766,Main_OG!AA$1:AA$766,"")</f>
        <v>1.58</v>
      </c>
      <c r="AH512" s="48">
        <f>_xlfn.XLOOKUP($F512,Main_OG!$D$1:$D$766,Main_OG!AB$1:AB$766,"")</f>
        <v>19.619187803472759</v>
      </c>
      <c r="AI512" s="48">
        <f>_xlfn.XLOOKUP($F512,Main_OG!$D$1:$D$766,Main_OG!AC$1:AC$766,"")</f>
        <v>9.1182546074696553</v>
      </c>
      <c r="AJ512" s="48">
        <f>_xlfn.XLOOKUP($F512,Main_OG!$D$1:$D$766,Main_OG!AD$1:AD$766,"")</f>
        <v>0.68330088246943577</v>
      </c>
    </row>
    <row r="513" spans="2:36" x14ac:dyDescent="0.35">
      <c r="B513" s="36" t="s">
        <v>1516</v>
      </c>
      <c r="C513" s="45" t="s">
        <v>124</v>
      </c>
      <c r="D513" s="45" t="s">
        <v>4390</v>
      </c>
      <c r="E513" s="36" t="s">
        <v>1516</v>
      </c>
      <c r="F513" s="36" t="str">
        <f t="shared" si="21"/>
        <v>2009_IL</v>
      </c>
      <c r="G513" s="45">
        <v>2009</v>
      </c>
      <c r="H513" s="45">
        <f>_xlfn.XLOOKUP(J513,Main_OG!$B$1:$B$766,Main_OG!$O$1:$O$766,"")</f>
        <v>0</v>
      </c>
      <c r="I513" s="45">
        <f>_xlfn.XLOOKUP(F513,Main_OG!$D$1:$D$766,Main_OG!$J$1:$J$766,"")</f>
        <v>0</v>
      </c>
      <c r="J513" s="45" t="s">
        <v>124</v>
      </c>
      <c r="K513" s="45" t="str">
        <f t="shared" si="22"/>
        <v>Commonwealth Edison Co_IL</v>
      </c>
      <c r="L513" s="45" t="str">
        <f t="shared" si="23"/>
        <v>Commonwealth Edison Co_IL</v>
      </c>
      <c r="M513" s="45" t="s">
        <v>1520</v>
      </c>
      <c r="N513" s="45">
        <v>0</v>
      </c>
      <c r="O513" s="45">
        <v>317762</v>
      </c>
      <c r="P513" s="45">
        <v>141</v>
      </c>
      <c r="Q513" s="45">
        <v>3425593</v>
      </c>
      <c r="R513" s="45">
        <v>0</v>
      </c>
      <c r="S513" s="45">
        <v>14052966</v>
      </c>
      <c r="T513" s="45">
        <v>1216386</v>
      </c>
      <c r="U513" s="45">
        <v>26618326</v>
      </c>
      <c r="V513" s="45">
        <v>0</v>
      </c>
      <c r="W513" s="45">
        <v>9.81</v>
      </c>
      <c r="X513" s="45">
        <v>6.03</v>
      </c>
      <c r="Y513" s="45">
        <v>11.7</v>
      </c>
      <c r="Z513" s="46">
        <v>740794.3</v>
      </c>
      <c r="AA513" s="46">
        <v>57889.126466052629</v>
      </c>
      <c r="AB513" s="47">
        <f>_xlfn.XLOOKUP($F513,Main_OG!$D$1:$D$766,Main_OG!AJ$1:AJ$766,"")</f>
        <v>108306004</v>
      </c>
      <c r="AC513" s="47">
        <f>_xlfn.XLOOKUP($F513,Main_OG!$D$1:$D$766,Main_OG!AK$1:AK$766,"")</f>
        <v>459446</v>
      </c>
      <c r="AD513" s="47">
        <f>_xlfn.XLOOKUP($F513,Main_OG!$D$1:$D$766,Main_OG!AL$1:AL$766,"")</f>
        <v>71942008</v>
      </c>
      <c r="AE513" s="47">
        <f>_xlfn.XLOOKUP($F513,Main_OG!$D$1:$D$766,Main_OG!AM$1:AM$766,"")</f>
        <v>95473920</v>
      </c>
      <c r="AF513" s="48">
        <f>_xlfn.XLOOKUP($F513,Main_OG!$D$1:$D$766,Main_OG!Z$1:Z$766,"")</f>
        <v>1.1499999999999999</v>
      </c>
      <c r="AG513" s="48">
        <f>_xlfn.XLOOKUP($F513,Main_OG!$D$1:$D$766,Main_OG!AA$1:AA$766,"")</f>
        <v>1.62</v>
      </c>
      <c r="AH513" s="48">
        <f>_xlfn.XLOOKUP($F513,Main_OG!$D$1:$D$766,Main_OG!AB$1:AB$766,"")</f>
        <v>14.15708861161818</v>
      </c>
      <c r="AI513" s="48">
        <f>_xlfn.XLOOKUP($F513,Main_OG!$D$1:$D$766,Main_OG!AC$1:AC$766,"")</f>
        <v>4.5973007921271787</v>
      </c>
      <c r="AJ513" s="48">
        <f>_xlfn.XLOOKUP($F513,Main_OG!$D$1:$D$766,Main_OG!AD$1:AD$766,"")</f>
        <v>0.56000000000000005</v>
      </c>
    </row>
    <row r="514" spans="2:36" x14ac:dyDescent="0.35">
      <c r="B514" s="36" t="s">
        <v>1516</v>
      </c>
      <c r="C514" s="45" t="s">
        <v>124</v>
      </c>
      <c r="D514" s="45" t="s">
        <v>4390</v>
      </c>
      <c r="E514" s="36" t="s">
        <v>1516</v>
      </c>
      <c r="F514" s="36" t="str">
        <f t="shared" si="21"/>
        <v>2010_IL</v>
      </c>
      <c r="G514" s="45">
        <v>2010</v>
      </c>
      <c r="H514" s="45">
        <f>_xlfn.XLOOKUP(J514,Main_OG!$B$1:$B$766,Main_OG!$O$1:$O$766,"")</f>
        <v>0</v>
      </c>
      <c r="I514" s="45">
        <f>_xlfn.XLOOKUP(F514,Main_OG!$D$1:$D$766,Main_OG!$J$1:$J$766,"")</f>
        <v>0</v>
      </c>
      <c r="J514" s="45" t="s">
        <v>124</v>
      </c>
      <c r="K514" s="45" t="str">
        <f t="shared" si="22"/>
        <v>Commonwealth Edison Co_IL</v>
      </c>
      <c r="L514" s="45" t="str">
        <f t="shared" si="23"/>
        <v>Commonwealth Edison Co_IL</v>
      </c>
      <c r="M514" s="45" t="s">
        <v>1521</v>
      </c>
      <c r="N514" s="45">
        <v>0</v>
      </c>
      <c r="O514" s="45">
        <v>310337</v>
      </c>
      <c r="P514" s="45">
        <v>147</v>
      </c>
      <c r="Q514" s="45">
        <v>3432731</v>
      </c>
      <c r="R514" s="45">
        <v>0</v>
      </c>
      <c r="S514" s="45">
        <v>13286378</v>
      </c>
      <c r="T514" s="45">
        <v>1157692</v>
      </c>
      <c r="U514" s="45">
        <v>29165528</v>
      </c>
      <c r="V514" s="45">
        <v>0</v>
      </c>
      <c r="W514" s="45">
        <v>10.02</v>
      </c>
      <c r="X514" s="45">
        <v>6.75</v>
      </c>
      <c r="Y514" s="45">
        <v>12.17</v>
      </c>
      <c r="Z514" s="46">
        <v>755391.4</v>
      </c>
      <c r="AA514" s="46">
        <v>58828.608910291579</v>
      </c>
      <c r="AB514" s="47">
        <f>_xlfn.XLOOKUP($F514,Main_OG!$D$1:$D$766,Main_OG!AJ$1:AJ$766,"")</f>
        <v>111865114</v>
      </c>
      <c r="AC514" s="47">
        <f>_xlfn.XLOOKUP($F514,Main_OG!$D$1:$D$766,Main_OG!AK$1:AK$766,"")</f>
        <v>409552</v>
      </c>
      <c r="AD514" s="47">
        <f>_xlfn.XLOOKUP($F514,Main_OG!$D$1:$D$766,Main_OG!AL$1:AL$766,"")</f>
        <v>96630300</v>
      </c>
      <c r="AE514" s="47">
        <f>_xlfn.XLOOKUP($F514,Main_OG!$D$1:$D$766,Main_OG!AM$1:AM$766,"")</f>
        <v>96189587</v>
      </c>
      <c r="AF514" s="48">
        <f>_xlfn.XLOOKUP($F514,Main_OG!$D$1:$D$766,Main_OG!Z$1:Z$766,"")</f>
        <v>1.26</v>
      </c>
      <c r="AG514" s="48">
        <f>_xlfn.XLOOKUP($F514,Main_OG!$D$1:$D$766,Main_OG!AA$1:AA$766,"")</f>
        <v>1.69</v>
      </c>
      <c r="AH514" s="48">
        <f>_xlfn.XLOOKUP($F514,Main_OG!$D$1:$D$766,Main_OG!AB$1:AB$766,"")</f>
        <v>17.28</v>
      </c>
      <c r="AI514" s="48">
        <f>_xlfn.XLOOKUP($F514,Main_OG!$D$1:$D$766,Main_OG!AC$1:AC$766,"")</f>
        <v>4.9924248044436963</v>
      </c>
      <c r="AJ514" s="48">
        <f>_xlfn.XLOOKUP($F514,Main_OG!$D$1:$D$766,Main_OG!AD$1:AD$766,"")</f>
        <v>0.65</v>
      </c>
    </row>
    <row r="515" spans="2:36" x14ac:dyDescent="0.35">
      <c r="B515" s="36" t="s">
        <v>1516</v>
      </c>
      <c r="C515" s="45" t="s">
        <v>124</v>
      </c>
      <c r="D515" s="45" t="s">
        <v>4390</v>
      </c>
      <c r="E515" s="36" t="s">
        <v>1516</v>
      </c>
      <c r="F515" s="36" t="str">
        <f t="shared" ref="F515:F578" si="24">_xlfn.CONCAT(G515,"_",J515)</f>
        <v>2011_IL</v>
      </c>
      <c r="G515" s="45">
        <v>2011</v>
      </c>
      <c r="H515" s="45">
        <f>_xlfn.XLOOKUP(J515,Main_OG!$B$1:$B$766,Main_OG!$O$1:$O$766,"")</f>
        <v>0</v>
      </c>
      <c r="I515" s="45">
        <f>_xlfn.XLOOKUP(F515,Main_OG!$D$1:$D$766,Main_OG!$J$1:$J$766,"")</f>
        <v>1</v>
      </c>
      <c r="J515" s="45" t="s">
        <v>124</v>
      </c>
      <c r="K515" s="45" t="str">
        <f t="shared" ref="K515:K578" si="25">_xlfn.CONCAT(B515,"_",C515)</f>
        <v>Commonwealth Edison Co_IL</v>
      </c>
      <c r="L515" s="45" t="str">
        <f t="shared" ref="L515:L578" si="26">_xlfn.CONCAT(E515,"_",C515)</f>
        <v>Commonwealth Edison Co_IL</v>
      </c>
      <c r="M515" s="45" t="s">
        <v>1522</v>
      </c>
      <c r="N515" s="45">
        <v>0</v>
      </c>
      <c r="O515" s="45">
        <v>289245</v>
      </c>
      <c r="P515" s="45">
        <v>126</v>
      </c>
      <c r="Q515" s="45">
        <v>3350132</v>
      </c>
      <c r="R515" s="45">
        <v>0</v>
      </c>
      <c r="S515" s="45">
        <v>11487111</v>
      </c>
      <c r="T515" s="45">
        <v>812871</v>
      </c>
      <c r="U515" s="45">
        <v>27523913</v>
      </c>
      <c r="V515" s="45">
        <v>0</v>
      </c>
      <c r="W515" s="45">
        <v>10.08</v>
      </c>
      <c r="X515" s="45">
        <v>6.73</v>
      </c>
      <c r="Y515" s="45">
        <v>12.62</v>
      </c>
      <c r="Z515" s="46">
        <v>772225.6</v>
      </c>
      <c r="AA515" s="46">
        <v>60012.32690977148</v>
      </c>
      <c r="AB515" s="47">
        <f>_xlfn.XLOOKUP($F515,Main_OG!$D$1:$D$766,Main_OG!AJ$1:AJ$766,"")</f>
        <v>108761398</v>
      </c>
      <c r="AC515" s="47">
        <f>_xlfn.XLOOKUP($F515,Main_OG!$D$1:$D$766,Main_OG!AK$1:AK$766,"")</f>
        <v>322432</v>
      </c>
      <c r="AD515" s="47">
        <f>_xlfn.XLOOKUP($F515,Main_OG!$D$1:$D$766,Main_OG!AL$1:AL$766,"")</f>
        <v>99752440</v>
      </c>
      <c r="AE515" s="47">
        <f>_xlfn.XLOOKUP($F515,Main_OG!$D$1:$D$766,Main_OG!AM$1:AM$766,"")</f>
        <v>95823196</v>
      </c>
      <c r="AF515" s="48">
        <f>_xlfn.XLOOKUP($F515,Main_OG!$D$1:$D$766,Main_OG!Z$1:Z$766,"")</f>
        <v>1.3</v>
      </c>
      <c r="AG515" s="48">
        <f>_xlfn.XLOOKUP($F515,Main_OG!$D$1:$D$766,Main_OG!AA$1:AA$766,"")</f>
        <v>1.72</v>
      </c>
      <c r="AH515" s="48">
        <f>_xlfn.XLOOKUP($F515,Main_OG!$D$1:$D$766,Main_OG!AB$1:AB$766,"")</f>
        <v>23.09</v>
      </c>
      <c r="AI515" s="48">
        <f>_xlfn.XLOOKUP($F515,Main_OG!$D$1:$D$766,Main_OG!AC$1:AC$766,"")</f>
        <v>5.15</v>
      </c>
      <c r="AJ515" s="48">
        <f>_xlfn.XLOOKUP($F515,Main_OG!$D$1:$D$766,Main_OG!AD$1:AD$766,"")</f>
        <v>0.69</v>
      </c>
    </row>
    <row r="516" spans="2:36" x14ac:dyDescent="0.35">
      <c r="B516" s="36" t="s">
        <v>1516</v>
      </c>
      <c r="C516" s="45" t="s">
        <v>124</v>
      </c>
      <c r="D516" s="45" t="s">
        <v>4390</v>
      </c>
      <c r="E516" s="36" t="s">
        <v>1516</v>
      </c>
      <c r="F516" s="36" t="str">
        <f t="shared" si="24"/>
        <v>2012_IL</v>
      </c>
      <c r="G516" s="45">
        <v>2012</v>
      </c>
      <c r="H516" s="45">
        <f>_xlfn.XLOOKUP(J516,Main_OG!$B$1:$B$766,Main_OG!$O$1:$O$766,"")</f>
        <v>0</v>
      </c>
      <c r="I516" s="45">
        <f>_xlfn.XLOOKUP(F516,Main_OG!$D$1:$D$766,Main_OG!$J$1:$J$766,"")</f>
        <v>1</v>
      </c>
      <c r="J516" s="45" t="s">
        <v>124</v>
      </c>
      <c r="K516" s="45" t="str">
        <f t="shared" si="25"/>
        <v>Commonwealth Edison Co_IL</v>
      </c>
      <c r="L516" s="45" t="str">
        <f t="shared" si="26"/>
        <v>Commonwealth Edison Co_IL</v>
      </c>
      <c r="M516" s="45" t="s">
        <v>1523</v>
      </c>
      <c r="N516" s="45">
        <v>0</v>
      </c>
      <c r="O516" s="45">
        <v>227632</v>
      </c>
      <c r="P516" s="45">
        <v>115</v>
      </c>
      <c r="Q516" s="45">
        <v>2655604</v>
      </c>
      <c r="R516" s="45">
        <v>0</v>
      </c>
      <c r="S516" s="45">
        <v>9244133</v>
      </c>
      <c r="T516" s="45">
        <v>682555</v>
      </c>
      <c r="U516" s="45">
        <v>21724278</v>
      </c>
      <c r="V516" s="45">
        <v>0</v>
      </c>
      <c r="W516" s="45">
        <v>9.5219552000000007</v>
      </c>
      <c r="X516" s="45">
        <v>5.8301382000000004</v>
      </c>
      <c r="Y516" s="45">
        <v>12.360022000000001</v>
      </c>
      <c r="Z516" s="46">
        <v>790723.3</v>
      </c>
      <c r="AA516" s="46">
        <v>61377.126450619646</v>
      </c>
      <c r="AB516" s="47">
        <f>_xlfn.XLOOKUP($F516,Main_OG!$D$1:$D$766,Main_OG!AJ$1:AJ$766,"")</f>
        <v>98323852</v>
      </c>
      <c r="AC516" s="47">
        <f>_xlfn.XLOOKUP($F516,Main_OG!$D$1:$D$766,Main_OG!AK$1:AK$766,"")</f>
        <v>274280</v>
      </c>
      <c r="AD516" s="47">
        <f>_xlfn.XLOOKUP($F516,Main_OG!$D$1:$D$766,Main_OG!AL$1:AL$766,"")</f>
        <v>190135340</v>
      </c>
      <c r="AE516" s="47">
        <f>_xlfn.XLOOKUP($F516,Main_OG!$D$1:$D$766,Main_OG!AM$1:AM$766,"")</f>
        <v>96401309</v>
      </c>
      <c r="AF516" s="48">
        <f>_xlfn.XLOOKUP($F516,Main_OG!$D$1:$D$766,Main_OG!Z$1:Z$766,"")</f>
        <v>1.39</v>
      </c>
      <c r="AG516" s="48">
        <f>_xlfn.XLOOKUP($F516,Main_OG!$D$1:$D$766,Main_OG!AA$1:AA$766,"")</f>
        <v>1.93</v>
      </c>
      <c r="AH516" s="48">
        <f>_xlfn.XLOOKUP($F516,Main_OG!$D$1:$D$766,Main_OG!AB$1:AB$766,"")</f>
        <v>24.35</v>
      </c>
      <c r="AI516" s="48">
        <f>_xlfn.XLOOKUP($F516,Main_OG!$D$1:$D$766,Main_OG!AC$1:AC$766,"")</f>
        <v>3.25</v>
      </c>
      <c r="AJ516" s="48">
        <f>_xlfn.XLOOKUP($F516,Main_OG!$D$1:$D$766,Main_OG!AD$1:AD$766,"")</f>
        <v>0.75</v>
      </c>
    </row>
    <row r="517" spans="2:36" x14ac:dyDescent="0.35">
      <c r="B517" s="36" t="s">
        <v>1516</v>
      </c>
      <c r="C517" s="45" t="s">
        <v>124</v>
      </c>
      <c r="D517" s="45" t="s">
        <v>4390</v>
      </c>
      <c r="E517" s="36" t="s">
        <v>1516</v>
      </c>
      <c r="F517" s="36" t="str">
        <f t="shared" si="24"/>
        <v>2013_IL</v>
      </c>
      <c r="G517" s="45">
        <v>2013</v>
      </c>
      <c r="H517" s="45">
        <f>_xlfn.XLOOKUP(J517,Main_OG!$B$1:$B$766,Main_OG!$O$1:$O$766,"")</f>
        <v>0</v>
      </c>
      <c r="I517" s="45">
        <f>_xlfn.XLOOKUP(F517,Main_OG!$D$1:$D$766,Main_OG!$J$1:$J$766,"")</f>
        <v>1</v>
      </c>
      <c r="J517" s="45" t="s">
        <v>124</v>
      </c>
      <c r="K517" s="45" t="str">
        <f t="shared" si="25"/>
        <v>Commonwealth Edison Co_IL</v>
      </c>
      <c r="L517" s="45" t="str">
        <f t="shared" si="26"/>
        <v>Commonwealth Edison Co_IL</v>
      </c>
      <c r="M517" s="45" t="s">
        <v>1524</v>
      </c>
      <c r="N517" s="45">
        <v>0</v>
      </c>
      <c r="O517" s="45">
        <v>149508</v>
      </c>
      <c r="P517" s="45">
        <v>125</v>
      </c>
      <c r="Q517" s="45">
        <v>1160932</v>
      </c>
      <c r="R517" s="45">
        <v>0</v>
      </c>
      <c r="S517" s="45">
        <v>7883890</v>
      </c>
      <c r="T517" s="45">
        <v>862997</v>
      </c>
      <c r="U517" s="45">
        <v>9548453</v>
      </c>
      <c r="V517" s="45">
        <v>0</v>
      </c>
      <c r="W517" s="45">
        <v>8.5371231999999999</v>
      </c>
      <c r="X517" s="45">
        <v>5.6433336000000001</v>
      </c>
      <c r="Y517" s="45">
        <v>11.273701000000001</v>
      </c>
      <c r="Z517" s="46">
        <v>795435.2</v>
      </c>
      <c r="AA517" s="46">
        <v>61681.831061297737</v>
      </c>
      <c r="AB517" s="47">
        <f>_xlfn.XLOOKUP($F517,Main_OG!$D$1:$D$766,Main_OG!AJ$1:AJ$766,"")</f>
        <v>105219056</v>
      </c>
      <c r="AC517" s="47">
        <f>_xlfn.XLOOKUP($F517,Main_OG!$D$1:$D$766,Main_OG!AK$1:AK$766,"")</f>
        <v>272424</v>
      </c>
      <c r="AD517" s="47">
        <f>_xlfn.XLOOKUP($F517,Main_OG!$D$1:$D$766,Main_OG!AL$1:AL$766,"")</f>
        <v>110459552</v>
      </c>
      <c r="AE517" s="47">
        <f>_xlfn.XLOOKUP($F517,Main_OG!$D$1:$D$766,Main_OG!AM$1:AM$766,"")</f>
        <v>97131436</v>
      </c>
      <c r="AF517" s="48">
        <f>_xlfn.XLOOKUP($F517,Main_OG!$D$1:$D$766,Main_OG!Z$1:Z$766,"")</f>
        <v>0</v>
      </c>
      <c r="AG517" s="48">
        <f>_xlfn.XLOOKUP($F517,Main_OG!$D$1:$D$766,Main_OG!AA$1:AA$766,"")</f>
        <v>1.88</v>
      </c>
      <c r="AH517" s="48">
        <f>_xlfn.XLOOKUP($F517,Main_OG!$D$1:$D$766,Main_OG!AB$1:AB$766,"")</f>
        <v>23.49</v>
      </c>
      <c r="AI517" s="48">
        <f>_xlfn.XLOOKUP($F517,Main_OG!$D$1:$D$766,Main_OG!AC$1:AC$766,"")</f>
        <v>4.82</v>
      </c>
      <c r="AJ517" s="48">
        <f>_xlfn.XLOOKUP($F517,Main_OG!$D$1:$D$766,Main_OG!AD$1:AD$766,"")</f>
        <v>0.81</v>
      </c>
    </row>
    <row r="518" spans="2:36" x14ac:dyDescent="0.35">
      <c r="B518" s="36" t="s">
        <v>1516</v>
      </c>
      <c r="C518" s="45" t="s">
        <v>124</v>
      </c>
      <c r="D518" s="45" t="s">
        <v>4390</v>
      </c>
      <c r="E518" s="36" t="s">
        <v>1516</v>
      </c>
      <c r="F518" s="36" t="str">
        <f t="shared" si="24"/>
        <v>2014_IL</v>
      </c>
      <c r="G518" s="45">
        <v>2014</v>
      </c>
      <c r="H518" s="45">
        <f>_xlfn.XLOOKUP(J518,Main_OG!$B$1:$B$766,Main_OG!$O$1:$O$766,"")</f>
        <v>0</v>
      </c>
      <c r="I518" s="45">
        <f>_xlfn.XLOOKUP(F518,Main_OG!$D$1:$D$766,Main_OG!$J$1:$J$766,"")</f>
        <v>1</v>
      </c>
      <c r="J518" s="45" t="s">
        <v>124</v>
      </c>
      <c r="K518" s="45" t="str">
        <f t="shared" si="25"/>
        <v>Commonwealth Edison Co_IL</v>
      </c>
      <c r="L518" s="45" t="str">
        <f t="shared" si="26"/>
        <v>Commonwealth Edison Co_IL</v>
      </c>
      <c r="M518" s="45" t="s">
        <v>1525</v>
      </c>
      <c r="N518" s="45">
        <v>0</v>
      </c>
      <c r="O518" s="45">
        <v>149280</v>
      </c>
      <c r="P518" s="45">
        <v>134</v>
      </c>
      <c r="Q518" s="45">
        <v>1187567</v>
      </c>
      <c r="R518" s="45">
        <v>0</v>
      </c>
      <c r="S518" s="45">
        <v>7890441</v>
      </c>
      <c r="T518" s="45">
        <v>1056386</v>
      </c>
      <c r="U518" s="45">
        <v>9114941</v>
      </c>
      <c r="V518" s="45">
        <v>0</v>
      </c>
      <c r="W518" s="45">
        <v>9.8220682000000004</v>
      </c>
      <c r="X518" s="45">
        <v>7.5621600000000004</v>
      </c>
      <c r="Y518" s="45">
        <v>12.237329000000001</v>
      </c>
      <c r="Z518" s="46">
        <v>811490.1</v>
      </c>
      <c r="AA518" s="46">
        <v>62978.991535334011</v>
      </c>
      <c r="AB518" s="47">
        <f>_xlfn.XLOOKUP($F518,Main_OG!$D$1:$D$766,Main_OG!AJ$1:AJ$766,"")</f>
        <v>104395540</v>
      </c>
      <c r="AC518" s="47">
        <f>_xlfn.XLOOKUP($F518,Main_OG!$D$1:$D$766,Main_OG!AK$1:AK$766,"")</f>
        <v>336766</v>
      </c>
      <c r="AD518" s="47">
        <f>_xlfn.XLOOKUP($F518,Main_OG!$D$1:$D$766,Main_OG!AL$1:AL$766,"")</f>
        <v>99765160</v>
      </c>
      <c r="AE518" s="47">
        <f>_xlfn.XLOOKUP($F518,Main_OG!$D$1:$D$766,Main_OG!AM$1:AM$766,"")</f>
        <v>97857900</v>
      </c>
      <c r="AF518" s="48">
        <f>_xlfn.XLOOKUP($F518,Main_OG!$D$1:$D$766,Main_OG!Z$1:Z$766,"")</f>
        <v>1.46</v>
      </c>
      <c r="AG518" s="48">
        <f>_xlfn.XLOOKUP($F518,Main_OG!$D$1:$D$766,Main_OG!AA$1:AA$766,"")</f>
        <v>1.99</v>
      </c>
      <c r="AH518" s="48">
        <f>_xlfn.XLOOKUP($F518,Main_OG!$D$1:$D$766,Main_OG!AB$1:AB$766,"")</f>
        <v>22.36</v>
      </c>
      <c r="AI518" s="48">
        <f>_xlfn.XLOOKUP($F518,Main_OG!$D$1:$D$766,Main_OG!AC$1:AC$766,"")</f>
        <v>6.02</v>
      </c>
      <c r="AJ518" s="48">
        <f>_xlfn.XLOOKUP($F518,Main_OG!$D$1:$D$766,Main_OG!AD$1:AD$766,"")</f>
        <v>0.77</v>
      </c>
    </row>
    <row r="519" spans="2:36" x14ac:dyDescent="0.35">
      <c r="B519" s="36" t="s">
        <v>1516</v>
      </c>
      <c r="C519" s="45" t="s">
        <v>124</v>
      </c>
      <c r="D519" s="45" t="s">
        <v>4390</v>
      </c>
      <c r="E519" s="36" t="s">
        <v>1516</v>
      </c>
      <c r="F519" s="36" t="str">
        <f t="shared" si="24"/>
        <v>2015_IL</v>
      </c>
      <c r="G519" s="45">
        <v>2015</v>
      </c>
      <c r="H519" s="45">
        <f>_xlfn.XLOOKUP(J519,Main_OG!$B$1:$B$766,Main_OG!$O$1:$O$766,"")</f>
        <v>0</v>
      </c>
      <c r="I519" s="45">
        <f>_xlfn.XLOOKUP(F519,Main_OG!$D$1:$D$766,Main_OG!$J$1:$J$766,"")</f>
        <v>1</v>
      </c>
      <c r="J519" s="45" t="s">
        <v>124</v>
      </c>
      <c r="K519" s="45" t="str">
        <f t="shared" si="25"/>
        <v>Commonwealth Edison Co_IL</v>
      </c>
      <c r="L519" s="45" t="str">
        <f t="shared" si="26"/>
        <v>Commonwealth Edison Co_IL</v>
      </c>
      <c r="M519" s="45" t="s">
        <v>1526</v>
      </c>
      <c r="N519" s="45">
        <v>0</v>
      </c>
      <c r="O519" s="45">
        <v>169515</v>
      </c>
      <c r="P519" s="45">
        <v>127</v>
      </c>
      <c r="Q519" s="45">
        <v>1666929</v>
      </c>
      <c r="R519" s="45">
        <v>0</v>
      </c>
      <c r="S519" s="45">
        <v>7749547</v>
      </c>
      <c r="T519" s="45">
        <v>952290</v>
      </c>
      <c r="U519" s="45">
        <v>11806478</v>
      </c>
      <c r="V519" s="45">
        <v>0</v>
      </c>
      <c r="W519" s="45">
        <v>9.8730726000000004</v>
      </c>
      <c r="X519" s="45">
        <v>6.3813649000000003</v>
      </c>
      <c r="Y519" s="45">
        <v>13.172122</v>
      </c>
      <c r="Z519" s="46">
        <v>825424.9</v>
      </c>
      <c r="AA519" s="46">
        <v>64187.522381165487</v>
      </c>
      <c r="AB519" s="47">
        <f>_xlfn.XLOOKUP($F519,Main_OG!$D$1:$D$766,Main_OG!AJ$1:AJ$766,"")</f>
        <v>88060556</v>
      </c>
      <c r="AC519" s="47">
        <f>_xlfn.XLOOKUP($F519,Main_OG!$D$1:$D$766,Main_OG!AK$1:AK$766,"")</f>
        <v>214316</v>
      </c>
      <c r="AD519" s="47">
        <f>_xlfn.XLOOKUP($F519,Main_OG!$D$1:$D$766,Main_OG!AL$1:AL$766,"")</f>
        <v>174742740</v>
      </c>
      <c r="AE519" s="47">
        <f>_xlfn.XLOOKUP($F519,Main_OG!$D$1:$D$766,Main_OG!AM$1:AM$766,"")</f>
        <v>97282139</v>
      </c>
      <c r="AF519" s="48">
        <f>_xlfn.XLOOKUP($F519,Main_OG!$D$1:$D$766,Main_OG!Z$1:Z$766,"")</f>
        <v>1.35</v>
      </c>
      <c r="AG519" s="48">
        <f>_xlfn.XLOOKUP($F519,Main_OG!$D$1:$D$766,Main_OG!AA$1:AA$766,"")</f>
        <v>1.92</v>
      </c>
      <c r="AH519" s="48">
        <f>_xlfn.XLOOKUP($F519,Main_OG!$D$1:$D$766,Main_OG!AB$1:AB$766,"")</f>
        <v>14.05</v>
      </c>
      <c r="AI519" s="48">
        <f>_xlfn.XLOOKUP($F519,Main_OG!$D$1:$D$766,Main_OG!AC$1:AC$766,"")</f>
        <v>3.71</v>
      </c>
      <c r="AJ519" s="48">
        <f>_xlfn.XLOOKUP($F519,Main_OG!$D$1:$D$766,Main_OG!AD$1:AD$766,"")</f>
        <v>0.72</v>
      </c>
    </row>
    <row r="520" spans="2:36" x14ac:dyDescent="0.35">
      <c r="B520" s="36" t="s">
        <v>1516</v>
      </c>
      <c r="C520" s="45" t="s">
        <v>124</v>
      </c>
      <c r="D520" s="45" t="s">
        <v>4390</v>
      </c>
      <c r="E520" s="36" t="s">
        <v>1516</v>
      </c>
      <c r="F520" s="36" t="str">
        <f t="shared" si="24"/>
        <v>2016_IL</v>
      </c>
      <c r="G520" s="45">
        <v>2016</v>
      </c>
      <c r="H520" s="45">
        <f>_xlfn.XLOOKUP(J520,Main_OG!$B$1:$B$766,Main_OG!$O$1:$O$766,"")</f>
        <v>0</v>
      </c>
      <c r="I520" s="45">
        <f>_xlfn.XLOOKUP(F520,Main_OG!$D$1:$D$766,Main_OG!$J$1:$J$766,"")</f>
        <v>2</v>
      </c>
      <c r="J520" s="45" t="s">
        <v>124</v>
      </c>
      <c r="K520" s="45" t="str">
        <f t="shared" si="25"/>
        <v>Commonwealth Edison Co_IL</v>
      </c>
      <c r="L520" s="45" t="str">
        <f t="shared" si="26"/>
        <v>Commonwealth Edison Co_IL</v>
      </c>
      <c r="M520" s="45" t="s">
        <v>1527</v>
      </c>
      <c r="N520" s="45">
        <v>0</v>
      </c>
      <c r="O520" s="45">
        <v>190954</v>
      </c>
      <c r="P520" s="45">
        <v>138</v>
      </c>
      <c r="Q520" s="45">
        <v>2178076</v>
      </c>
      <c r="R520" s="45">
        <v>0</v>
      </c>
      <c r="S520" s="45">
        <v>8093438</v>
      </c>
      <c r="T520" s="45">
        <v>1234642</v>
      </c>
      <c r="U520" s="45">
        <v>15764909</v>
      </c>
      <c r="V520" s="45">
        <v>0</v>
      </c>
      <c r="W520" s="45">
        <v>9.0899949000000007</v>
      </c>
      <c r="X520" s="45">
        <v>5.3233002000000003</v>
      </c>
      <c r="Y520" s="45">
        <v>12.237901000000001</v>
      </c>
      <c r="Z520" s="46">
        <v>826404.7</v>
      </c>
      <c r="AA520" s="46">
        <v>64453.55295460223</v>
      </c>
      <c r="AB520" s="47">
        <f>_xlfn.XLOOKUP($F520,Main_OG!$D$1:$D$766,Main_OG!AJ$1:AJ$766,"")</f>
        <v>71798282</v>
      </c>
      <c r="AC520" s="47">
        <f>_xlfn.XLOOKUP($F520,Main_OG!$D$1:$D$766,Main_OG!AK$1:AK$766,"")</f>
        <v>270864</v>
      </c>
      <c r="AD520" s="47">
        <f>_xlfn.XLOOKUP($F520,Main_OG!$D$1:$D$766,Main_OG!AL$1:AL$766,"")</f>
        <v>298962434</v>
      </c>
      <c r="AE520" s="47">
        <f>_xlfn.XLOOKUP($F520,Main_OG!$D$1:$D$766,Main_OG!AM$1:AM$766,"")</f>
        <v>98240311</v>
      </c>
      <c r="AF520" s="48">
        <f>_xlfn.XLOOKUP($F520,Main_OG!$D$1:$D$766,Main_OG!Z$1:Z$766,"")</f>
        <v>0</v>
      </c>
      <c r="AG520" s="48">
        <f>_xlfn.XLOOKUP($F520,Main_OG!$D$1:$D$766,Main_OG!AA$1:AA$766,"")</f>
        <v>1.97</v>
      </c>
      <c r="AH520" s="48">
        <f>_xlfn.XLOOKUP($F520,Main_OG!$D$1:$D$766,Main_OG!AB$1:AB$766,"")</f>
        <v>11.309272049594229</v>
      </c>
      <c r="AI520" s="48">
        <f>_xlfn.XLOOKUP($F520,Main_OG!$D$1:$D$766,Main_OG!AC$1:AC$766,"")</f>
        <v>3.2924726584307722</v>
      </c>
      <c r="AJ520" s="48">
        <f>_xlfn.XLOOKUP($F520,Main_OG!$D$1:$D$766,Main_OG!AD$1:AD$766,"")</f>
        <v>0.65636700530415037</v>
      </c>
    </row>
    <row r="521" spans="2:36" x14ac:dyDescent="0.35">
      <c r="B521" s="36" t="s">
        <v>1516</v>
      </c>
      <c r="C521" s="45" t="s">
        <v>124</v>
      </c>
      <c r="D521" s="45" t="s">
        <v>4390</v>
      </c>
      <c r="E521" s="36" t="s">
        <v>1516</v>
      </c>
      <c r="F521" s="36" t="str">
        <f t="shared" si="24"/>
        <v>2017_IL</v>
      </c>
      <c r="G521" s="45">
        <v>2017</v>
      </c>
      <c r="H521" s="45">
        <f>_xlfn.XLOOKUP(J521,Main_OG!$B$1:$B$766,Main_OG!$O$1:$O$766,"")</f>
        <v>0</v>
      </c>
      <c r="I521" s="45">
        <f>_xlfn.XLOOKUP(F521,Main_OG!$D$1:$D$766,Main_OG!$J$1:$J$766,"")</f>
        <v>2</v>
      </c>
      <c r="J521" s="45" t="s">
        <v>124</v>
      </c>
      <c r="K521" s="45" t="str">
        <f t="shared" si="25"/>
        <v>Commonwealth Edison Co_IL</v>
      </c>
      <c r="L521" s="45" t="str">
        <f t="shared" si="26"/>
        <v>Commonwealth Edison Co_IL</v>
      </c>
      <c r="M521" s="45" t="s">
        <v>1528</v>
      </c>
      <c r="N521" s="45">
        <v>0</v>
      </c>
      <c r="O521" s="45">
        <v>200918</v>
      </c>
      <c r="P521" s="45">
        <v>119</v>
      </c>
      <c r="Q521" s="45">
        <v>2388950</v>
      </c>
      <c r="R521" s="45">
        <v>0</v>
      </c>
      <c r="S521" s="45">
        <v>8227370</v>
      </c>
      <c r="T521" s="45">
        <v>1051732</v>
      </c>
      <c r="U521" s="45">
        <v>16504207</v>
      </c>
      <c r="V521" s="45">
        <v>0</v>
      </c>
      <c r="W521" s="45">
        <v>9.4757461999999997</v>
      </c>
      <c r="X521" s="45">
        <v>5.7270387999999999</v>
      </c>
      <c r="Y521" s="45">
        <v>12.901006000000001</v>
      </c>
      <c r="Z521" s="46">
        <v>832826.8</v>
      </c>
      <c r="AA521" s="46">
        <v>65166.961883014199</v>
      </c>
      <c r="AB521" s="47">
        <f>_xlfn.XLOOKUP($F521,Main_OG!$D$1:$D$766,Main_OG!AJ$1:AJ$766,"")</f>
        <v>69540948</v>
      </c>
      <c r="AC521" s="47">
        <f>_xlfn.XLOOKUP($F521,Main_OG!$D$1:$D$766,Main_OG!AK$1:AK$766,"")</f>
        <v>208364</v>
      </c>
      <c r="AD521" s="47">
        <f>_xlfn.XLOOKUP($F521,Main_OG!$D$1:$D$766,Main_OG!AL$1:AL$766,"")</f>
        <v>292542118</v>
      </c>
      <c r="AE521" s="47">
        <f>_xlfn.XLOOKUP($F521,Main_OG!$D$1:$D$766,Main_OG!AM$1:AM$766,"")</f>
        <v>97191142</v>
      </c>
      <c r="AF521" s="48">
        <f>_xlfn.XLOOKUP($F521,Main_OG!$D$1:$D$766,Main_OG!Z$1:Z$766,"")</f>
        <v>1.33</v>
      </c>
      <c r="AG521" s="48">
        <f>_xlfn.XLOOKUP($F521,Main_OG!$D$1:$D$766,Main_OG!AA$1:AA$766,"")</f>
        <v>2.1875855044172008</v>
      </c>
      <c r="AH521" s="48">
        <f>_xlfn.XLOOKUP($F521,Main_OG!$D$1:$D$766,Main_OG!AB$1:AB$766,"")</f>
        <v>14.73443638842941</v>
      </c>
      <c r="AI521" s="48">
        <f>_xlfn.XLOOKUP($F521,Main_OG!$D$1:$D$766,Main_OG!AC$1:AC$766,"")</f>
        <v>3.24</v>
      </c>
      <c r="AJ521" s="48">
        <f>_xlfn.XLOOKUP($F521,Main_OG!$D$1:$D$766,Main_OG!AD$1:AD$766,"")</f>
        <v>0.62802788237371954</v>
      </c>
    </row>
    <row r="522" spans="2:36" x14ac:dyDescent="0.35">
      <c r="B522" s="36" t="s">
        <v>1516</v>
      </c>
      <c r="C522" s="45" t="s">
        <v>124</v>
      </c>
      <c r="D522" s="45" t="s">
        <v>4390</v>
      </c>
      <c r="E522" s="36" t="s">
        <v>1516</v>
      </c>
      <c r="F522" s="36" t="str">
        <f t="shared" si="24"/>
        <v>2018_IL</v>
      </c>
      <c r="G522" s="45">
        <v>2018</v>
      </c>
      <c r="H522" s="45">
        <f>_xlfn.XLOOKUP(J522,Main_OG!$B$1:$B$766,Main_OG!$O$1:$O$766,"")</f>
        <v>0</v>
      </c>
      <c r="I522" s="45">
        <f>_xlfn.XLOOKUP(F522,Main_OG!$D$1:$D$766,Main_OG!$J$1:$J$766,"")</f>
        <v>2</v>
      </c>
      <c r="J522" s="45" t="s">
        <v>124</v>
      </c>
      <c r="K522" s="45" t="str">
        <f t="shared" si="25"/>
        <v>Commonwealth Edison Co_IL</v>
      </c>
      <c r="L522" s="45" t="str">
        <f t="shared" si="26"/>
        <v>Commonwealth Edison Co_IL</v>
      </c>
      <c r="M522" s="45" t="s">
        <v>1529</v>
      </c>
      <c r="N522" s="45">
        <v>0</v>
      </c>
      <c r="O522" s="45">
        <v>205964</v>
      </c>
      <c r="P522" s="45">
        <v>128</v>
      </c>
      <c r="Q522" s="45">
        <v>2454905</v>
      </c>
      <c r="R522" s="45">
        <v>0</v>
      </c>
      <c r="S522" s="45">
        <v>8580735</v>
      </c>
      <c r="T522" s="45">
        <v>1071695</v>
      </c>
      <c r="U522" s="45">
        <v>18130982</v>
      </c>
      <c r="V522" s="45">
        <v>0</v>
      </c>
      <c r="W522" s="45">
        <v>10.186095999999999</v>
      </c>
      <c r="X522" s="45">
        <v>6.8960292000000001</v>
      </c>
      <c r="Y522" s="45">
        <v>13.036621999999999</v>
      </c>
      <c r="Z522" s="46">
        <v>851517.2</v>
      </c>
      <c r="AA522" s="46">
        <v>66918.52882802207</v>
      </c>
      <c r="AB522" s="47">
        <f>_xlfn.XLOOKUP($F522,Main_OG!$D$1:$D$766,Main_OG!AJ$1:AJ$766,"")</f>
        <v>72026184</v>
      </c>
      <c r="AC522" s="47">
        <f>_xlfn.XLOOKUP($F522,Main_OG!$D$1:$D$766,Main_OG!AK$1:AK$766,"")</f>
        <v>212984</v>
      </c>
      <c r="AD522" s="47">
        <f>_xlfn.XLOOKUP($F522,Main_OG!$D$1:$D$766,Main_OG!AL$1:AL$766,"")</f>
        <v>283679110</v>
      </c>
      <c r="AE522" s="47">
        <f>_xlfn.XLOOKUP($F522,Main_OG!$D$1:$D$766,Main_OG!AM$1:AM$766,"")</f>
        <v>98101527</v>
      </c>
      <c r="AF522" s="48">
        <f>_xlfn.XLOOKUP($F522,Main_OG!$D$1:$D$766,Main_OG!Z$1:Z$766,"")</f>
        <v>0</v>
      </c>
      <c r="AG522" s="48">
        <f>_xlfn.XLOOKUP($F522,Main_OG!$D$1:$D$766,Main_OG!AA$1:AA$766,"")</f>
        <v>2.1875855044172008</v>
      </c>
      <c r="AH522" s="48">
        <f>_xlfn.XLOOKUP($F522,Main_OG!$D$1:$D$766,Main_OG!AB$1:AB$766,"")</f>
        <v>17.134646247082848</v>
      </c>
      <c r="AI522" s="48">
        <f>_xlfn.XLOOKUP($F522,Main_OG!$D$1:$D$766,Main_OG!AC$1:AC$766,"")</f>
        <v>3.37</v>
      </c>
      <c r="AJ522" s="48">
        <f>_xlfn.XLOOKUP($F522,Main_OG!$D$1:$D$766,Main_OG!AD$1:AD$766,"")</f>
        <v>0.72</v>
      </c>
    </row>
    <row r="523" spans="2:36" x14ac:dyDescent="0.35">
      <c r="B523" s="36" t="s">
        <v>1516</v>
      </c>
      <c r="C523" s="45" t="s">
        <v>124</v>
      </c>
      <c r="D523" s="45" t="s">
        <v>4390</v>
      </c>
      <c r="E523" s="36" t="s">
        <v>1516</v>
      </c>
      <c r="F523" s="36" t="str">
        <f t="shared" si="24"/>
        <v>2019_IL</v>
      </c>
      <c r="G523" s="45">
        <v>2019</v>
      </c>
      <c r="H523" s="45">
        <f>_xlfn.XLOOKUP(J523,Main_OG!$B$1:$B$766,Main_OG!$O$1:$O$766,"")</f>
        <v>0</v>
      </c>
      <c r="I523" s="45">
        <f>_xlfn.XLOOKUP(F523,Main_OG!$D$1:$D$766,Main_OG!$J$1:$J$766,"")</f>
        <v>2</v>
      </c>
      <c r="J523" s="45" t="s">
        <v>124</v>
      </c>
      <c r="K523" s="45" t="str">
        <f t="shared" si="25"/>
        <v>Commonwealth Edison Co_IL</v>
      </c>
      <c r="L523" s="45" t="str">
        <f t="shared" si="26"/>
        <v>Commonwealth Edison Co_IL</v>
      </c>
      <c r="M523" s="45" t="s">
        <v>1530</v>
      </c>
      <c r="N523" s="45">
        <v>0</v>
      </c>
      <c r="O523" s="45">
        <v>210284</v>
      </c>
      <c r="P523" s="45">
        <v>143</v>
      </c>
      <c r="Q523" s="45">
        <v>2520161</v>
      </c>
      <c r="R523" s="45">
        <v>0</v>
      </c>
      <c r="S523" s="45">
        <v>8415392</v>
      </c>
      <c r="T523" s="45">
        <v>822782</v>
      </c>
      <c r="U523" s="45">
        <v>17616341</v>
      </c>
      <c r="V523" s="45">
        <v>0</v>
      </c>
      <c r="W523" s="45">
        <v>9.9599080000000004</v>
      </c>
      <c r="X523" s="45">
        <v>6.5753504999999999</v>
      </c>
      <c r="Y523" s="45">
        <v>13.302939</v>
      </c>
      <c r="Z523" s="46">
        <v>857985</v>
      </c>
      <c r="AA523" s="46">
        <v>67733.784520854431</v>
      </c>
      <c r="AB523" s="47">
        <f>_xlfn.XLOOKUP($F523,Main_OG!$D$1:$D$766,Main_OG!AJ$1:AJ$766,"")</f>
        <v>59233742</v>
      </c>
      <c r="AC523" s="47">
        <f>_xlfn.XLOOKUP($F523,Main_OG!$D$1:$D$766,Main_OG!AK$1:AK$766,"")</f>
        <v>193972</v>
      </c>
      <c r="AD523" s="47">
        <f>_xlfn.XLOOKUP($F523,Main_OG!$D$1:$D$766,Main_OG!AL$1:AL$766,"")</f>
        <v>345004912</v>
      </c>
      <c r="AE523" s="47">
        <f>_xlfn.XLOOKUP($F523,Main_OG!$D$1:$D$766,Main_OG!AM$1:AM$766,"")</f>
        <v>98735488</v>
      </c>
      <c r="AF523" s="48">
        <f>_xlfn.XLOOKUP($F523,Main_OG!$D$1:$D$766,Main_OG!Z$1:Z$766,"")</f>
        <v>0</v>
      </c>
      <c r="AG523" s="48">
        <f>_xlfn.XLOOKUP($F523,Main_OG!$D$1:$D$766,Main_OG!AA$1:AA$766,"")</f>
        <v>2.176146746141439</v>
      </c>
      <c r="AH523" s="48">
        <f>_xlfn.XLOOKUP($F523,Main_OG!$D$1:$D$766,Main_OG!AB$1:AB$766,"")</f>
        <v>16.155101142605361</v>
      </c>
      <c r="AI523" s="48">
        <f>_xlfn.XLOOKUP($F523,Main_OG!$D$1:$D$766,Main_OG!AC$1:AC$766,"")</f>
        <v>3.3292283805067271</v>
      </c>
      <c r="AJ523" s="48">
        <f>_xlfn.XLOOKUP($F523,Main_OG!$D$1:$D$766,Main_OG!AD$1:AD$766,"")</f>
        <v>0.67</v>
      </c>
    </row>
    <row r="524" spans="2:36" x14ac:dyDescent="0.35">
      <c r="B524" s="36" t="s">
        <v>1516</v>
      </c>
      <c r="C524" s="45" t="s">
        <v>124</v>
      </c>
      <c r="D524" s="45" t="s">
        <v>4390</v>
      </c>
      <c r="E524" s="36" t="s">
        <v>1516</v>
      </c>
      <c r="F524" s="36" t="str">
        <f t="shared" si="24"/>
        <v>2020_IL</v>
      </c>
      <c r="G524" s="45">
        <v>2020</v>
      </c>
      <c r="H524" s="45">
        <f>_xlfn.XLOOKUP(J524,Main_OG!$B$1:$B$766,Main_OG!$O$1:$O$766,"")</f>
        <v>0</v>
      </c>
      <c r="I524" s="45">
        <f>_xlfn.XLOOKUP(F524,Main_OG!$D$1:$D$766,Main_OG!$J$1:$J$766,"")</f>
        <v>2</v>
      </c>
      <c r="J524" s="45" t="s">
        <v>124</v>
      </c>
      <c r="K524" s="45" t="str">
        <f t="shared" si="25"/>
        <v>Commonwealth Edison Co_IL</v>
      </c>
      <c r="L524" s="45" t="str">
        <f t="shared" si="26"/>
        <v>Commonwealth Edison Co_IL</v>
      </c>
      <c r="M524" s="45" t="s">
        <v>1531</v>
      </c>
      <c r="N524" s="45">
        <v>0</v>
      </c>
      <c r="O524" s="45">
        <v>215127</v>
      </c>
      <c r="P524" s="45">
        <v>174</v>
      </c>
      <c r="Q524" s="45">
        <v>0</v>
      </c>
      <c r="R524" s="45">
        <v>0</v>
      </c>
      <c r="S524" s="45">
        <v>7841717</v>
      </c>
      <c r="T524" s="45">
        <v>858862</v>
      </c>
      <c r="U524" s="45">
        <v>0</v>
      </c>
      <c r="V524" s="45">
        <v>0</v>
      </c>
      <c r="W524" s="45">
        <v>10.029622</v>
      </c>
      <c r="X524" s="45">
        <v>6.3713844999999996</v>
      </c>
      <c r="Y524" s="45">
        <v>0</v>
      </c>
      <c r="Z524" s="46">
        <v>810210.1</v>
      </c>
      <c r="AA524" s="46">
        <v>64225.104679591117</v>
      </c>
      <c r="AB524" s="47">
        <f>_xlfn.XLOOKUP($F524,Main_OG!$D$1:$D$766,Main_OG!AJ$1:AJ$766,"")</f>
        <v>36579544</v>
      </c>
      <c r="AC524" s="47">
        <f>_xlfn.XLOOKUP($F524,Main_OG!$D$1:$D$766,Main_OG!AK$1:AK$766,"")</f>
        <v>152054</v>
      </c>
      <c r="AD524" s="47">
        <f>_xlfn.XLOOKUP($F524,Main_OG!$D$1:$D$766,Main_OG!AL$1:AL$766,"")</f>
        <v>471910496</v>
      </c>
      <c r="AE524" s="47">
        <f>_xlfn.XLOOKUP($F524,Main_OG!$D$1:$D$766,Main_OG!AM$1:AM$766,"")</f>
        <v>0</v>
      </c>
      <c r="AF524" s="48">
        <f>_xlfn.XLOOKUP($F524,Main_OG!$D$1:$D$766,Main_OG!Z$1:Z$766,"")</f>
        <v>0</v>
      </c>
      <c r="AG524" s="48">
        <f>_xlfn.XLOOKUP($F524,Main_OG!$D$1:$D$766,Main_OG!AA$1:AA$766,"")</f>
        <v>1.61</v>
      </c>
      <c r="AH524" s="48">
        <f>_xlfn.XLOOKUP($F524,Main_OG!$D$1:$D$766,Main_OG!AB$1:AB$766,"")</f>
        <v>12.535325193609101</v>
      </c>
      <c r="AI524" s="48">
        <f>_xlfn.XLOOKUP($F524,Main_OG!$D$1:$D$766,Main_OG!AC$1:AC$766,"")</f>
        <v>2.8422150630003218</v>
      </c>
      <c r="AJ524" s="48">
        <f>_xlfn.XLOOKUP($F524,Main_OG!$D$1:$D$766,Main_OG!AD$1:AD$766,"")</f>
        <v>0.64</v>
      </c>
    </row>
    <row r="525" spans="2:36" x14ac:dyDescent="0.35">
      <c r="B525" s="36" t="s">
        <v>1532</v>
      </c>
      <c r="C525" s="45" t="s">
        <v>202</v>
      </c>
      <c r="D525" s="45" t="s">
        <v>4391</v>
      </c>
      <c r="E525" s="36" t="s">
        <v>1532</v>
      </c>
      <c r="F525" s="36" t="str">
        <f t="shared" si="24"/>
        <v>2006_MA</v>
      </c>
      <c r="G525" s="45">
        <v>2006</v>
      </c>
      <c r="H525" s="45">
        <f>_xlfn.XLOOKUP(J525,Main_OG!$B$1:$B$766,Main_OG!$O$1:$O$766,"")</f>
        <v>1</v>
      </c>
      <c r="I525" s="45">
        <f>_xlfn.XLOOKUP(F525,Main_OG!$D$1:$D$766,Main_OG!$J$1:$J$766,"")</f>
        <v>1</v>
      </c>
      <c r="J525" s="45" t="s">
        <v>202</v>
      </c>
      <c r="K525" s="45" t="str">
        <f t="shared" si="25"/>
        <v>Commonwealth Electric Co_MA</v>
      </c>
      <c r="L525" s="45" t="str">
        <f t="shared" si="26"/>
        <v>Commonwealth Electric Co_MA</v>
      </c>
      <c r="M525" s="45" t="s">
        <v>1533</v>
      </c>
      <c r="N525" s="45">
        <v>0</v>
      </c>
      <c r="O525" s="45">
        <v>21385</v>
      </c>
      <c r="P525" s="45">
        <v>176</v>
      </c>
      <c r="Q525" s="45">
        <v>144646</v>
      </c>
      <c r="R525" s="45">
        <v>0</v>
      </c>
      <c r="S525" s="45">
        <v>108270</v>
      </c>
      <c r="T525" s="45">
        <v>12367</v>
      </c>
      <c r="U525" s="45">
        <v>200259</v>
      </c>
      <c r="V525" s="45">
        <v>0</v>
      </c>
      <c r="W525" s="45">
        <v>17.295471899450799</v>
      </c>
      <c r="X525" s="45">
        <v>16.302614060296079</v>
      </c>
      <c r="Y525" s="45">
        <v>19.527175926828789</v>
      </c>
      <c r="Z525" s="46">
        <v>426926.1</v>
      </c>
      <c r="AA525" s="46">
        <v>66602.262934463884</v>
      </c>
      <c r="AB525" s="47">
        <f>_xlfn.XLOOKUP($F525,Main_OG!$D$1:$D$766,Main_OG!AJ$1:AJ$766,"")</f>
        <v>9517045.9400000013</v>
      </c>
      <c r="AC525" s="47">
        <f>_xlfn.XLOOKUP($F525,Main_OG!$D$1:$D$766,Main_OG!AK$1:AK$766,"")</f>
        <v>8430192.4400000013</v>
      </c>
      <c r="AD525" s="47">
        <f>_xlfn.XLOOKUP($F525,Main_OG!$D$1:$D$766,Main_OG!AL$1:AL$766,"")</f>
        <v>346009856.08000004</v>
      </c>
      <c r="AE525" s="47">
        <f>_xlfn.XLOOKUP($F525,Main_OG!$D$1:$D$766,Main_OG!AM$1:AM$766,"")</f>
        <v>5829658</v>
      </c>
      <c r="AF525" s="48">
        <f>_xlfn.XLOOKUP($F525,Main_OG!$D$1:$D$766,Main_OG!Z$1:Z$766,"")</f>
        <v>0</v>
      </c>
      <c r="AG525" s="48">
        <f>_xlfn.XLOOKUP($F525,Main_OG!$D$1:$D$766,Main_OG!AA$1:AA$766,"")</f>
        <v>2.2465548173415608</v>
      </c>
      <c r="AH525" s="48">
        <f>_xlfn.XLOOKUP($F525,Main_OG!$D$1:$D$766,Main_OG!AB$1:AB$766,"")</f>
        <v>13.98</v>
      </c>
      <c r="AI525" s="48">
        <f>_xlfn.XLOOKUP($F525,Main_OG!$D$1:$D$766,Main_OG!AC$1:AC$766,"")</f>
        <v>7.1610124069250478</v>
      </c>
      <c r="AJ525" s="48">
        <f>_xlfn.XLOOKUP($F525,Main_OG!$D$1:$D$766,Main_OG!AD$1:AD$766,"")</f>
        <v>0.41</v>
      </c>
    </row>
    <row r="526" spans="2:36" x14ac:dyDescent="0.35">
      <c r="B526" s="36" t="s">
        <v>1534</v>
      </c>
      <c r="C526" s="45" t="s">
        <v>430</v>
      </c>
      <c r="D526" s="45" t="s">
        <v>4392</v>
      </c>
      <c r="E526" s="36" t="s">
        <v>4496</v>
      </c>
      <c r="F526" s="36" t="str">
        <f t="shared" si="24"/>
        <v>2006_CT</v>
      </c>
      <c r="G526" s="45">
        <v>2006</v>
      </c>
      <c r="H526" s="45">
        <f>_xlfn.XLOOKUP(J526,Main_OG!$B$1:$B$766,Main_OG!$O$1:$O$766,"")</f>
        <v>1</v>
      </c>
      <c r="I526" s="45">
        <f>_xlfn.XLOOKUP(F526,Main_OG!$D$1:$D$766,Main_OG!$J$1:$J$766,"")</f>
        <v>0</v>
      </c>
      <c r="J526" s="45" t="s">
        <v>430</v>
      </c>
      <c r="K526" s="45" t="str">
        <f t="shared" si="25"/>
        <v>Connecticut Light &amp; Power Co_CT</v>
      </c>
      <c r="L526" s="45" t="str">
        <f t="shared" si="26"/>
        <v>Connecticut Light Power Co_CT</v>
      </c>
      <c r="M526" s="45" t="s">
        <v>1535</v>
      </c>
      <c r="N526" s="45">
        <v>2</v>
      </c>
      <c r="O526" s="45">
        <v>111559</v>
      </c>
      <c r="P526" s="45">
        <v>3887</v>
      </c>
      <c r="Q526" s="45">
        <v>1051466</v>
      </c>
      <c r="R526" s="45">
        <v>25741</v>
      </c>
      <c r="S526" s="45">
        <v>1381736</v>
      </c>
      <c r="T526" s="45">
        <v>370375</v>
      </c>
      <c r="U526" s="45">
        <v>1682705</v>
      </c>
      <c r="V526" s="45">
        <v>14.545567560236879</v>
      </c>
      <c r="W526" s="45">
        <v>14.817804838605211</v>
      </c>
      <c r="X526" s="45">
        <v>12.412259609342669</v>
      </c>
      <c r="Y526" s="45">
        <v>17.485699583335109</v>
      </c>
      <c r="Z526" s="46">
        <v>269478.59999999998</v>
      </c>
      <c r="AA526" s="46">
        <v>76611.702762789049</v>
      </c>
      <c r="AB526" s="47">
        <f>_xlfn.XLOOKUP($F526,Main_OG!$D$1:$D$766,Main_OG!AJ$1:AJ$766,"")</f>
        <v>4296942.12</v>
      </c>
      <c r="AC526" s="47">
        <f>_xlfn.XLOOKUP($F526,Main_OG!$D$1:$D$766,Main_OG!AK$1:AK$766,"")</f>
        <v>4658787.9000000004</v>
      </c>
      <c r="AD526" s="47">
        <f>_xlfn.XLOOKUP($F526,Main_OG!$D$1:$D$766,Main_OG!AL$1:AL$766,"")</f>
        <v>152814085.91999999</v>
      </c>
      <c r="AE526" s="47">
        <f>_xlfn.XLOOKUP($F526,Main_OG!$D$1:$D$766,Main_OG!AM$1:AM$766,"")</f>
        <v>16589446</v>
      </c>
      <c r="AF526" s="48">
        <f>_xlfn.XLOOKUP($F526,Main_OG!$D$1:$D$766,Main_OG!Z$1:Z$766,"")</f>
        <v>0</v>
      </c>
      <c r="AG526" s="48">
        <f>_xlfn.XLOOKUP($F526,Main_OG!$D$1:$D$766,Main_OG!AA$1:AA$766,"")</f>
        <v>2.2465548173415608</v>
      </c>
      <c r="AH526" s="48">
        <f>_xlfn.XLOOKUP($F526,Main_OG!$D$1:$D$766,Main_OG!AB$1:AB$766,"")</f>
        <v>14.13114039693003</v>
      </c>
      <c r="AI526" s="48">
        <f>_xlfn.XLOOKUP($F526,Main_OG!$D$1:$D$766,Main_OG!AC$1:AC$766,"")</f>
        <v>7.32</v>
      </c>
      <c r="AJ526" s="48">
        <f>_xlfn.XLOOKUP($F526,Main_OG!$D$1:$D$766,Main_OG!AD$1:AD$766,"")</f>
        <v>0.43</v>
      </c>
    </row>
    <row r="527" spans="2:36" x14ac:dyDescent="0.35">
      <c r="B527" s="36" t="s">
        <v>1534</v>
      </c>
      <c r="C527" s="45" t="s">
        <v>430</v>
      </c>
      <c r="D527" s="45" t="s">
        <v>4392</v>
      </c>
      <c r="E527" s="36" t="s">
        <v>4496</v>
      </c>
      <c r="F527" s="36" t="str">
        <f t="shared" si="24"/>
        <v>2007_CT</v>
      </c>
      <c r="G527" s="45">
        <v>2007</v>
      </c>
      <c r="H527" s="45">
        <f>_xlfn.XLOOKUP(J527,Main_OG!$B$1:$B$766,Main_OG!$O$1:$O$766,"")</f>
        <v>1</v>
      </c>
      <c r="I527" s="45">
        <f>_xlfn.XLOOKUP(F527,Main_OG!$D$1:$D$766,Main_OG!$J$1:$J$766,"")</f>
        <v>0</v>
      </c>
      <c r="J527" s="45" t="s">
        <v>430</v>
      </c>
      <c r="K527" s="45" t="str">
        <f t="shared" si="25"/>
        <v>Connecticut Light &amp; Power Co_CT</v>
      </c>
      <c r="L527" s="45" t="str">
        <f t="shared" si="26"/>
        <v>Connecticut Light Power Co_CT</v>
      </c>
      <c r="M527" s="45" t="s">
        <v>1536</v>
      </c>
      <c r="N527" s="45">
        <v>2</v>
      </c>
      <c r="O527" s="45">
        <v>103097</v>
      </c>
      <c r="P527" s="45">
        <v>3066</v>
      </c>
      <c r="Q527" s="45">
        <v>1049872</v>
      </c>
      <c r="R527" s="45">
        <v>17706</v>
      </c>
      <c r="S527" s="45">
        <v>985996</v>
      </c>
      <c r="T527" s="45">
        <v>132003</v>
      </c>
      <c r="U527" s="45">
        <v>1819892</v>
      </c>
      <c r="V527" s="45">
        <v>14.79</v>
      </c>
      <c r="W527" s="45">
        <v>17.25</v>
      </c>
      <c r="X527" s="45">
        <v>15</v>
      </c>
      <c r="Y527" s="45">
        <v>19.489999999999998</v>
      </c>
      <c r="Z527" s="46">
        <v>278485.40000000002</v>
      </c>
      <c r="AA527" s="46">
        <v>78952.107437196479</v>
      </c>
      <c r="AB527" s="47">
        <f>_xlfn.XLOOKUP($F527,Main_OG!$D$1:$D$766,Main_OG!AJ$1:AJ$766,"")</f>
        <v>3677210</v>
      </c>
      <c r="AC527" s="47">
        <f>_xlfn.XLOOKUP($F527,Main_OG!$D$1:$D$766,Main_OG!AK$1:AK$766,"")</f>
        <v>4682488</v>
      </c>
      <c r="AD527" s="47">
        <f>_xlfn.XLOOKUP($F527,Main_OG!$D$1:$D$766,Main_OG!AL$1:AL$766,"")</f>
        <v>146092660</v>
      </c>
      <c r="AE527" s="47">
        <f>_xlfn.XLOOKUP($F527,Main_OG!$D$1:$D$766,Main_OG!AM$1:AM$766,"")</f>
        <v>16386142</v>
      </c>
      <c r="AF527" s="48">
        <f>_xlfn.XLOOKUP($F527,Main_OG!$D$1:$D$766,Main_OG!Z$1:Z$766,"")</f>
        <v>0</v>
      </c>
      <c r="AG527" s="48">
        <f>_xlfn.XLOOKUP($F527,Main_OG!$D$1:$D$766,Main_OG!AA$1:AA$766,"")</f>
        <v>2.2465548173415608</v>
      </c>
      <c r="AH527" s="48">
        <f>_xlfn.XLOOKUP($F527,Main_OG!$D$1:$D$766,Main_OG!AB$1:AB$766,"")</f>
        <v>15.097711394063451</v>
      </c>
      <c r="AI527" s="48">
        <f>_xlfn.XLOOKUP($F527,Main_OG!$D$1:$D$766,Main_OG!AC$1:AC$766,"")</f>
        <v>7.72</v>
      </c>
      <c r="AJ527" s="48">
        <f>_xlfn.XLOOKUP($F527,Main_OG!$D$1:$D$766,Main_OG!AD$1:AD$766,"")</f>
        <v>0.47</v>
      </c>
    </row>
    <row r="528" spans="2:36" x14ac:dyDescent="0.35">
      <c r="B528" s="36" t="s">
        <v>1534</v>
      </c>
      <c r="C528" s="45" t="s">
        <v>430</v>
      </c>
      <c r="D528" s="45" t="s">
        <v>4392</v>
      </c>
      <c r="E528" s="36" t="s">
        <v>4496</v>
      </c>
      <c r="F528" s="36" t="str">
        <f t="shared" si="24"/>
        <v>2008_CT</v>
      </c>
      <c r="G528" s="45">
        <v>2008</v>
      </c>
      <c r="H528" s="45">
        <f>_xlfn.XLOOKUP(J528,Main_OG!$B$1:$B$766,Main_OG!$O$1:$O$766,"")</f>
        <v>1</v>
      </c>
      <c r="I528" s="45">
        <f>_xlfn.XLOOKUP(F528,Main_OG!$D$1:$D$766,Main_OG!$J$1:$J$766,"")</f>
        <v>0</v>
      </c>
      <c r="J528" s="45" t="s">
        <v>430</v>
      </c>
      <c r="K528" s="45" t="str">
        <f t="shared" si="25"/>
        <v>Connecticut Light &amp; Power Co_CT</v>
      </c>
      <c r="L528" s="45" t="str">
        <f t="shared" si="26"/>
        <v>Connecticut Light Power Co_CT</v>
      </c>
      <c r="M528" s="45" t="s">
        <v>1537</v>
      </c>
      <c r="N528" s="45">
        <v>3</v>
      </c>
      <c r="O528" s="45">
        <v>94007</v>
      </c>
      <c r="P528" s="45">
        <v>2793</v>
      </c>
      <c r="Q528" s="45">
        <v>1035154</v>
      </c>
      <c r="R528" s="45">
        <v>36730</v>
      </c>
      <c r="S528" s="45">
        <v>4187474</v>
      </c>
      <c r="T528" s="45">
        <v>596930</v>
      </c>
      <c r="U528" s="45">
        <v>9261873</v>
      </c>
      <c r="V528" s="45">
        <v>20.010000000000002</v>
      </c>
      <c r="W528" s="45">
        <v>17.82</v>
      </c>
      <c r="X528" s="45">
        <v>16.940000000000001</v>
      </c>
      <c r="Y528" s="45">
        <v>19.03</v>
      </c>
      <c r="Z528" s="46">
        <v>277793.2</v>
      </c>
      <c r="AA528" s="46">
        <v>78349.177948086901</v>
      </c>
      <c r="AB528" s="47">
        <f>_xlfn.XLOOKUP($F528,Main_OG!$D$1:$D$766,Main_OG!AJ$1:AJ$766,"")</f>
        <v>4270758</v>
      </c>
      <c r="AC528" s="47">
        <f>_xlfn.XLOOKUP($F528,Main_OG!$D$1:$D$766,Main_OG!AK$1:AK$766,"")</f>
        <v>1979030</v>
      </c>
      <c r="AD528" s="47">
        <f>_xlfn.XLOOKUP($F528,Main_OG!$D$1:$D$766,Main_OG!AL$1:AL$766,"")</f>
        <v>118955808</v>
      </c>
      <c r="AE528" s="47">
        <f>_xlfn.XLOOKUP($F528,Main_OG!$D$1:$D$766,Main_OG!AM$1:AM$766,"")</f>
        <v>15432946</v>
      </c>
      <c r="AF528" s="48">
        <f>_xlfn.XLOOKUP($F528,Main_OG!$D$1:$D$766,Main_OG!Z$1:Z$766,"")</f>
        <v>0</v>
      </c>
      <c r="AG528" s="48">
        <f>_xlfn.XLOOKUP($F528,Main_OG!$D$1:$D$766,Main_OG!AA$1:AA$766,"")</f>
        <v>2.2204719344600159</v>
      </c>
      <c r="AH528" s="48">
        <f>_xlfn.XLOOKUP($F528,Main_OG!$D$1:$D$766,Main_OG!AB$1:AB$766,"")</f>
        <v>19.619187803472759</v>
      </c>
      <c r="AI528" s="48">
        <f>_xlfn.XLOOKUP($F528,Main_OG!$D$1:$D$766,Main_OG!AC$1:AC$766,"")</f>
        <v>10.34</v>
      </c>
      <c r="AJ528" s="48">
        <f>_xlfn.XLOOKUP($F528,Main_OG!$D$1:$D$766,Main_OG!AD$1:AD$766,"")</f>
        <v>0.47</v>
      </c>
    </row>
    <row r="529" spans="2:36" x14ac:dyDescent="0.35">
      <c r="B529" s="36" t="s">
        <v>1534</v>
      </c>
      <c r="C529" s="45" t="s">
        <v>430</v>
      </c>
      <c r="D529" s="45" t="s">
        <v>4392</v>
      </c>
      <c r="E529" s="36" t="s">
        <v>4496</v>
      </c>
      <c r="F529" s="36" t="str">
        <f t="shared" si="24"/>
        <v>2009_CT</v>
      </c>
      <c r="G529" s="45">
        <v>2009</v>
      </c>
      <c r="H529" s="45">
        <f>_xlfn.XLOOKUP(J529,Main_OG!$B$1:$B$766,Main_OG!$O$1:$O$766,"")</f>
        <v>1</v>
      </c>
      <c r="I529" s="45">
        <f>_xlfn.XLOOKUP(F529,Main_OG!$D$1:$D$766,Main_OG!$J$1:$J$766,"")</f>
        <v>0</v>
      </c>
      <c r="J529" s="45" t="s">
        <v>430</v>
      </c>
      <c r="K529" s="45" t="str">
        <f t="shared" si="25"/>
        <v>Connecticut Light &amp; Power Co_CT</v>
      </c>
      <c r="L529" s="45" t="str">
        <f t="shared" si="26"/>
        <v>Connecticut Light Power Co_CT</v>
      </c>
      <c r="M529" s="45" t="s">
        <v>1538</v>
      </c>
      <c r="N529" s="45">
        <v>0</v>
      </c>
      <c r="O529" s="45">
        <v>84276</v>
      </c>
      <c r="P529" s="45">
        <v>2821</v>
      </c>
      <c r="Q529" s="45">
        <v>990638</v>
      </c>
      <c r="R529" s="45">
        <v>0</v>
      </c>
      <c r="S529" s="45">
        <v>2987444</v>
      </c>
      <c r="T529" s="45">
        <v>368430</v>
      </c>
      <c r="U529" s="45">
        <v>8734311</v>
      </c>
      <c r="V529" s="45">
        <v>0</v>
      </c>
      <c r="W529" s="45">
        <v>18.239999999999998</v>
      </c>
      <c r="X529" s="45">
        <v>15.32</v>
      </c>
      <c r="Y529" s="45">
        <v>20.010000000000002</v>
      </c>
      <c r="Z529" s="46">
        <v>265530.8</v>
      </c>
      <c r="AA529" s="46">
        <v>74549.463235936142</v>
      </c>
      <c r="AB529" s="47">
        <f>_xlfn.XLOOKUP($F529,Main_OG!$D$1:$D$766,Main_OG!AJ$1:AJ$766,"")</f>
        <v>2220508</v>
      </c>
      <c r="AC529" s="47">
        <f>_xlfn.XLOOKUP($F529,Main_OG!$D$1:$D$766,Main_OG!AK$1:AK$766,"")</f>
        <v>1186644</v>
      </c>
      <c r="AD529" s="47">
        <f>_xlfn.XLOOKUP($F529,Main_OG!$D$1:$D$766,Main_OG!AL$1:AL$766,"")</f>
        <v>143117412</v>
      </c>
      <c r="AE529" s="47">
        <f>_xlfn.XLOOKUP($F529,Main_OG!$D$1:$D$766,Main_OG!AM$1:AM$766,"")</f>
        <v>16657382</v>
      </c>
      <c r="AF529" s="48">
        <f>_xlfn.XLOOKUP($F529,Main_OG!$D$1:$D$766,Main_OG!Z$1:Z$766,"")</f>
        <v>0</v>
      </c>
      <c r="AG529" s="48">
        <f>_xlfn.XLOOKUP($F529,Main_OG!$D$1:$D$766,Main_OG!AA$1:AA$766,"")</f>
        <v>2.2743975091886082</v>
      </c>
      <c r="AH529" s="48">
        <f>_xlfn.XLOOKUP($F529,Main_OG!$D$1:$D$766,Main_OG!AB$1:AB$766,"")</f>
        <v>14.15708861161818</v>
      </c>
      <c r="AI529" s="48">
        <f>_xlfn.XLOOKUP($F529,Main_OG!$D$1:$D$766,Main_OG!AC$1:AC$766,"")</f>
        <v>4.83</v>
      </c>
      <c r="AJ529" s="48">
        <f>_xlfn.XLOOKUP($F529,Main_OG!$D$1:$D$766,Main_OG!AD$1:AD$766,"")</f>
        <v>0.68314474405108627</v>
      </c>
    </row>
    <row r="530" spans="2:36" x14ac:dyDescent="0.35">
      <c r="B530" s="36" t="s">
        <v>1534</v>
      </c>
      <c r="C530" s="45" t="s">
        <v>430</v>
      </c>
      <c r="D530" s="45" t="s">
        <v>4392</v>
      </c>
      <c r="E530" s="36" t="s">
        <v>4496</v>
      </c>
      <c r="F530" s="36" t="str">
        <f t="shared" si="24"/>
        <v>2010_CT</v>
      </c>
      <c r="G530" s="45">
        <v>2010</v>
      </c>
      <c r="H530" s="45">
        <f>_xlfn.XLOOKUP(J530,Main_OG!$B$1:$B$766,Main_OG!$O$1:$O$766,"")</f>
        <v>1</v>
      </c>
      <c r="I530" s="45">
        <f>_xlfn.XLOOKUP(F530,Main_OG!$D$1:$D$766,Main_OG!$J$1:$J$766,"")</f>
        <v>0</v>
      </c>
      <c r="J530" s="45" t="s">
        <v>430</v>
      </c>
      <c r="K530" s="45" t="str">
        <f t="shared" si="25"/>
        <v>Connecticut Light &amp; Power Co_CT</v>
      </c>
      <c r="L530" s="45" t="str">
        <f t="shared" si="26"/>
        <v>Connecticut Light Power Co_CT</v>
      </c>
      <c r="M530" s="45" t="s">
        <v>1539</v>
      </c>
      <c r="N530" s="45">
        <v>1</v>
      </c>
      <c r="O530" s="45">
        <v>69892</v>
      </c>
      <c r="P530" s="45">
        <v>2345</v>
      </c>
      <c r="Q530" s="45">
        <v>815413</v>
      </c>
      <c r="R530" s="45">
        <v>119556</v>
      </c>
      <c r="S530" s="45">
        <v>2053659</v>
      </c>
      <c r="T530" s="45">
        <v>273607</v>
      </c>
      <c r="U530" s="45">
        <v>7191790</v>
      </c>
      <c r="V530" s="45">
        <v>11.16</v>
      </c>
      <c r="W530" s="45">
        <v>17.3</v>
      </c>
      <c r="X530" s="45">
        <v>14.59</v>
      </c>
      <c r="Y530" s="45">
        <v>19.04</v>
      </c>
      <c r="Z530" s="46">
        <v>266773.40000000002</v>
      </c>
      <c r="AA530" s="46">
        <v>74534.927481851264</v>
      </c>
      <c r="AB530" s="47">
        <f>_xlfn.XLOOKUP($F530,Main_OG!$D$1:$D$766,Main_OG!AJ$1:AJ$766,"")</f>
        <v>2532390</v>
      </c>
      <c r="AC530" s="47">
        <f>_xlfn.XLOOKUP($F530,Main_OG!$D$1:$D$766,Main_OG!AK$1:AK$766,"")</f>
        <v>1684204</v>
      </c>
      <c r="AD530" s="47">
        <f>_xlfn.XLOOKUP($F530,Main_OG!$D$1:$D$766,Main_OG!AL$1:AL$766,"")</f>
        <v>173200362</v>
      </c>
      <c r="AE530" s="47">
        <f>_xlfn.XLOOKUP($F530,Main_OG!$D$1:$D$766,Main_OG!AM$1:AM$766,"")</f>
        <v>16750304</v>
      </c>
      <c r="AF530" s="48">
        <f>_xlfn.XLOOKUP($F530,Main_OG!$D$1:$D$766,Main_OG!Z$1:Z$766,"")</f>
        <v>0</v>
      </c>
      <c r="AG530" s="48">
        <f>_xlfn.XLOOKUP($F530,Main_OG!$D$1:$D$766,Main_OG!AA$1:AA$766,"")</f>
        <v>2.2935982820086371</v>
      </c>
      <c r="AH530" s="48">
        <f>_xlfn.XLOOKUP($F530,Main_OG!$D$1:$D$766,Main_OG!AB$1:AB$766,"")</f>
        <v>17.815786882646659</v>
      </c>
      <c r="AI530" s="48">
        <f>_xlfn.XLOOKUP($F530,Main_OG!$D$1:$D$766,Main_OG!AC$1:AC$766,"")</f>
        <v>5.6</v>
      </c>
      <c r="AJ530" s="48">
        <f>_xlfn.XLOOKUP($F530,Main_OG!$D$1:$D$766,Main_OG!AD$1:AD$766,"")</f>
        <v>0.70992248279802228</v>
      </c>
    </row>
    <row r="531" spans="2:36" x14ac:dyDescent="0.35">
      <c r="B531" s="36" t="s">
        <v>1534</v>
      </c>
      <c r="C531" s="45" t="s">
        <v>430</v>
      </c>
      <c r="D531" s="45" t="s">
        <v>4392</v>
      </c>
      <c r="E531" s="36" t="s">
        <v>4496</v>
      </c>
      <c r="F531" s="36" t="str">
        <f t="shared" si="24"/>
        <v>2011_CT</v>
      </c>
      <c r="G531" s="45">
        <v>2011</v>
      </c>
      <c r="H531" s="45">
        <f>_xlfn.XLOOKUP(J531,Main_OG!$B$1:$B$766,Main_OG!$O$1:$O$766,"")</f>
        <v>1</v>
      </c>
      <c r="I531" s="45">
        <f>_xlfn.XLOOKUP(F531,Main_OG!$D$1:$D$766,Main_OG!$J$1:$J$766,"")</f>
        <v>0</v>
      </c>
      <c r="J531" s="45" t="s">
        <v>430</v>
      </c>
      <c r="K531" s="45" t="str">
        <f t="shared" si="25"/>
        <v>Connecticut Light &amp; Power Co_CT</v>
      </c>
      <c r="L531" s="45" t="str">
        <f t="shared" si="26"/>
        <v>Connecticut Light Power Co_CT</v>
      </c>
      <c r="M531" s="45" t="s">
        <v>1540</v>
      </c>
      <c r="N531" s="45">
        <v>2</v>
      </c>
      <c r="O531" s="45">
        <v>56875</v>
      </c>
      <c r="P531" s="45">
        <v>1813</v>
      </c>
      <c r="Q531" s="45">
        <v>679719</v>
      </c>
      <c r="R531" s="45">
        <v>47005</v>
      </c>
      <c r="S531" s="45">
        <v>1704031</v>
      </c>
      <c r="T531" s="45">
        <v>237159</v>
      </c>
      <c r="U531" s="45">
        <v>5873680</v>
      </c>
      <c r="V531" s="45">
        <v>10.15</v>
      </c>
      <c r="W531" s="45">
        <v>15.53</v>
      </c>
      <c r="X531" s="45">
        <v>12.5</v>
      </c>
      <c r="Y531" s="45">
        <v>17.28</v>
      </c>
      <c r="Z531" s="46">
        <v>261555.8</v>
      </c>
      <c r="AA531" s="46">
        <v>72884.542076200625</v>
      </c>
      <c r="AB531" s="47">
        <f>_xlfn.XLOOKUP($F531,Main_OG!$D$1:$D$766,Main_OG!AJ$1:AJ$766,"")</f>
        <v>634796</v>
      </c>
      <c r="AC531" s="47">
        <f>_xlfn.XLOOKUP($F531,Main_OG!$D$1:$D$766,Main_OG!AK$1:AK$766,"")</f>
        <v>737607.44</v>
      </c>
      <c r="AD531" s="47">
        <f>_xlfn.XLOOKUP($F531,Main_OG!$D$1:$D$766,Main_OG!AL$1:AL$766,"")</f>
        <v>221091678</v>
      </c>
      <c r="AE531" s="47">
        <f>_xlfn.XLOOKUP($F531,Main_OG!$D$1:$D$766,Main_OG!AM$1:AM$766,"")</f>
        <v>15927837</v>
      </c>
      <c r="AF531" s="48">
        <f>_xlfn.XLOOKUP($F531,Main_OG!$D$1:$D$766,Main_OG!Z$1:Z$766,"")</f>
        <v>0</v>
      </c>
      <c r="AG531" s="48">
        <f>_xlfn.XLOOKUP($F531,Main_OG!$D$1:$D$766,Main_OG!AA$1:AA$766,"")</f>
        <v>2.3089180475565318</v>
      </c>
      <c r="AH531" s="48">
        <f>_xlfn.XLOOKUP($F531,Main_OG!$D$1:$D$766,Main_OG!AB$1:AB$766,"")</f>
        <v>22.758921780738341</v>
      </c>
      <c r="AI531" s="48">
        <f>_xlfn.XLOOKUP($F531,Main_OG!$D$1:$D$766,Main_OG!AC$1:AC$766,"")</f>
        <v>4.6524343752411106</v>
      </c>
      <c r="AJ531" s="48">
        <f>_xlfn.XLOOKUP($F531,Main_OG!$D$1:$D$766,Main_OG!AD$1:AD$766,"")</f>
        <v>0.75949643062398253</v>
      </c>
    </row>
    <row r="532" spans="2:36" x14ac:dyDescent="0.35">
      <c r="B532" s="36" t="s">
        <v>1534</v>
      </c>
      <c r="C532" s="45" t="s">
        <v>430</v>
      </c>
      <c r="D532" s="45" t="s">
        <v>4392</v>
      </c>
      <c r="E532" s="36" t="s">
        <v>4496</v>
      </c>
      <c r="F532" s="36" t="str">
        <f t="shared" si="24"/>
        <v>2012_CT</v>
      </c>
      <c r="G532" s="45">
        <v>2012</v>
      </c>
      <c r="H532" s="45">
        <f>_xlfn.XLOOKUP(J532,Main_OG!$B$1:$B$766,Main_OG!$O$1:$O$766,"")</f>
        <v>1</v>
      </c>
      <c r="I532" s="45">
        <f>_xlfn.XLOOKUP(F532,Main_OG!$D$1:$D$766,Main_OG!$J$1:$J$766,"")</f>
        <v>0</v>
      </c>
      <c r="J532" s="45" t="s">
        <v>430</v>
      </c>
      <c r="K532" s="45" t="str">
        <f t="shared" si="25"/>
        <v>Connecticut Light &amp; Power Co_CT</v>
      </c>
      <c r="L532" s="45" t="str">
        <f t="shared" si="26"/>
        <v>Connecticut Light Power Co_CT</v>
      </c>
      <c r="M532" s="45" t="s">
        <v>1541</v>
      </c>
      <c r="N532" s="45">
        <v>0</v>
      </c>
      <c r="O532" s="45">
        <v>54052</v>
      </c>
      <c r="P532" s="45">
        <v>1553</v>
      </c>
      <c r="Q532" s="45">
        <v>641061</v>
      </c>
      <c r="R532" s="45">
        <v>0</v>
      </c>
      <c r="S532" s="45">
        <v>1487750</v>
      </c>
      <c r="T532" s="45">
        <v>218854</v>
      </c>
      <c r="U532" s="45">
        <v>5456175</v>
      </c>
      <c r="V532" s="45">
        <v>0</v>
      </c>
      <c r="W532" s="45">
        <v>14.242782999999999</v>
      </c>
      <c r="X532" s="45">
        <v>11.835744</v>
      </c>
      <c r="Y532" s="45">
        <v>16.524084999999999</v>
      </c>
      <c r="Z532" s="46">
        <v>263649.90000000002</v>
      </c>
      <c r="AA532" s="46">
        <v>73333.637441585495</v>
      </c>
      <c r="AB532" s="47">
        <f>_xlfn.XLOOKUP($F532,Main_OG!$D$1:$D$766,Main_OG!AJ$1:AJ$766,"")</f>
        <v>593666</v>
      </c>
      <c r="AC532" s="47">
        <f>_xlfn.XLOOKUP($F532,Main_OG!$D$1:$D$766,Main_OG!AK$1:AK$766,"")</f>
        <v>518798</v>
      </c>
      <c r="AD532" s="47">
        <f>_xlfn.XLOOKUP($F532,Main_OG!$D$1:$D$766,Main_OG!AL$1:AL$766,"")</f>
        <v>240759664</v>
      </c>
      <c r="AE532" s="47">
        <f>_xlfn.XLOOKUP($F532,Main_OG!$D$1:$D$766,Main_OG!AM$1:AM$766,"")</f>
        <v>17077887</v>
      </c>
      <c r="AF532" s="48">
        <f>_xlfn.XLOOKUP($F532,Main_OG!$D$1:$D$766,Main_OG!Z$1:Z$766,"")</f>
        <v>0</v>
      </c>
      <c r="AG532" s="48">
        <f>_xlfn.XLOOKUP($F532,Main_OG!$D$1:$D$766,Main_OG!AA$1:AA$766,"")</f>
        <v>2.324237813104427</v>
      </c>
      <c r="AH532" s="48">
        <f>_xlfn.XLOOKUP($F532,Main_OG!$D$1:$D$766,Main_OG!AB$1:AB$766,"")</f>
        <v>23.49195884567845</v>
      </c>
      <c r="AI532" s="48">
        <f>_xlfn.XLOOKUP($F532,Main_OG!$D$1:$D$766,Main_OG!AC$1:AC$766,"")</f>
        <v>3.503818060367514</v>
      </c>
      <c r="AJ532" s="48">
        <f>_xlfn.XLOOKUP($F532,Main_OG!$D$1:$D$766,Main_OG!AD$1:AD$766,"")</f>
        <v>0.75442193202762442</v>
      </c>
    </row>
    <row r="533" spans="2:36" x14ac:dyDescent="0.35">
      <c r="B533" s="36" t="s">
        <v>1534</v>
      </c>
      <c r="C533" s="45" t="s">
        <v>430</v>
      </c>
      <c r="D533" s="45" t="s">
        <v>4392</v>
      </c>
      <c r="E533" s="36" t="s">
        <v>4496</v>
      </c>
      <c r="F533" s="36" t="str">
        <f t="shared" si="24"/>
        <v>2013_CT</v>
      </c>
      <c r="G533" s="45">
        <v>2013</v>
      </c>
      <c r="H533" s="45">
        <f>_xlfn.XLOOKUP(J533,Main_OG!$B$1:$B$766,Main_OG!$O$1:$O$766,"")</f>
        <v>1</v>
      </c>
      <c r="I533" s="45">
        <f>_xlfn.XLOOKUP(F533,Main_OG!$D$1:$D$766,Main_OG!$J$1:$J$766,"")</f>
        <v>0</v>
      </c>
      <c r="J533" s="45" t="s">
        <v>430</v>
      </c>
      <c r="K533" s="45" t="str">
        <f t="shared" si="25"/>
        <v>Connecticut Light &amp; Power Co_CT</v>
      </c>
      <c r="L533" s="45" t="str">
        <f t="shared" si="26"/>
        <v>Connecticut Light Power Co_CT</v>
      </c>
      <c r="M533" s="45" t="s">
        <v>1542</v>
      </c>
      <c r="N533" s="45">
        <v>0</v>
      </c>
      <c r="O533" s="45">
        <v>54000</v>
      </c>
      <c r="P533" s="45">
        <v>1461</v>
      </c>
      <c r="Q533" s="45">
        <v>632396</v>
      </c>
      <c r="R533" s="45">
        <v>0</v>
      </c>
      <c r="S533" s="45">
        <v>1809243</v>
      </c>
      <c r="T533" s="45">
        <v>227470</v>
      </c>
      <c r="U533" s="45">
        <v>5600605</v>
      </c>
      <c r="V533" s="45">
        <v>0</v>
      </c>
      <c r="W533" s="45">
        <v>13.988723</v>
      </c>
      <c r="X533" s="45">
        <v>12.086429000000001</v>
      </c>
      <c r="Y533" s="45">
        <v>16.012217</v>
      </c>
      <c r="Z533" s="46">
        <v>258911</v>
      </c>
      <c r="AA533" s="46">
        <v>72003.886765419127</v>
      </c>
      <c r="AB533" s="47">
        <f>_xlfn.XLOOKUP($F533,Main_OG!$D$1:$D$766,Main_OG!AJ$1:AJ$766,"")</f>
        <v>837136</v>
      </c>
      <c r="AC533" s="47">
        <f>_xlfn.XLOOKUP($F533,Main_OG!$D$1:$D$766,Main_OG!AK$1:AK$766,"")</f>
        <v>1109316.72</v>
      </c>
      <c r="AD533" s="47">
        <f>_xlfn.XLOOKUP($F533,Main_OG!$D$1:$D$766,Main_OG!AL$1:AL$766,"")</f>
        <v>230422318</v>
      </c>
      <c r="AE533" s="47">
        <f>_xlfn.XLOOKUP($F533,Main_OG!$D$1:$D$766,Main_OG!AM$1:AM$766,"")</f>
        <v>17079582</v>
      </c>
      <c r="AF533" s="48">
        <f>_xlfn.XLOOKUP($F533,Main_OG!$D$1:$D$766,Main_OG!Z$1:Z$766,"")</f>
        <v>0</v>
      </c>
      <c r="AG533" s="48">
        <f>_xlfn.XLOOKUP($F533,Main_OG!$D$1:$D$766,Main_OG!AA$1:AA$766,"")</f>
        <v>2.3089180475565318</v>
      </c>
      <c r="AH533" s="48">
        <f>_xlfn.XLOOKUP($F533,Main_OG!$D$1:$D$766,Main_OG!AB$1:AB$766,"")</f>
        <v>22.862714639490921</v>
      </c>
      <c r="AI533" s="48">
        <f>_xlfn.XLOOKUP($F533,Main_OG!$D$1:$D$766,Main_OG!AC$1:AC$766,"")</f>
        <v>4.4043332512284126</v>
      </c>
      <c r="AJ533" s="48">
        <f>_xlfn.XLOOKUP($F533,Main_OG!$D$1:$D$766,Main_OG!AD$1:AD$766,"")</f>
        <v>0.73100116927520231</v>
      </c>
    </row>
    <row r="534" spans="2:36" x14ac:dyDescent="0.35">
      <c r="B534" s="36" t="s">
        <v>1534</v>
      </c>
      <c r="C534" s="45" t="s">
        <v>430</v>
      </c>
      <c r="D534" s="45" t="s">
        <v>4392</v>
      </c>
      <c r="E534" s="36" t="s">
        <v>4496</v>
      </c>
      <c r="F534" s="36" t="str">
        <f t="shared" si="24"/>
        <v>2014_CT</v>
      </c>
      <c r="G534" s="45">
        <v>2014</v>
      </c>
      <c r="H534" s="45">
        <f>_xlfn.XLOOKUP(J534,Main_OG!$B$1:$B$766,Main_OG!$O$1:$O$766,"")</f>
        <v>1</v>
      </c>
      <c r="I534" s="45">
        <f>_xlfn.XLOOKUP(F534,Main_OG!$D$1:$D$766,Main_OG!$J$1:$J$766,"")</f>
        <v>0</v>
      </c>
      <c r="J534" s="45" t="s">
        <v>430</v>
      </c>
      <c r="K534" s="45" t="str">
        <f t="shared" si="25"/>
        <v>Connecticut Light &amp; Power Co_CT</v>
      </c>
      <c r="L534" s="45" t="str">
        <f t="shared" si="26"/>
        <v>Connecticut Light Power Co_CT</v>
      </c>
      <c r="M534" s="45" t="s">
        <v>1543</v>
      </c>
      <c r="N534" s="45">
        <v>2</v>
      </c>
      <c r="O534" s="45">
        <v>65659</v>
      </c>
      <c r="P534" s="45">
        <v>1792</v>
      </c>
      <c r="Q534" s="45">
        <v>704394</v>
      </c>
      <c r="R534" s="45">
        <v>65305</v>
      </c>
      <c r="S534" s="45">
        <v>2365991</v>
      </c>
      <c r="T534" s="45">
        <v>367962</v>
      </c>
      <c r="U534" s="45">
        <v>6146224</v>
      </c>
      <c r="V534" s="45">
        <v>14.217900999999999</v>
      </c>
      <c r="W534" s="45">
        <v>15.900736999999999</v>
      </c>
      <c r="X534" s="45">
        <v>14.222121</v>
      </c>
      <c r="Y534" s="45">
        <v>18.267931999999998</v>
      </c>
      <c r="Z534" s="46">
        <v>260605.8</v>
      </c>
      <c r="AA534" s="46">
        <v>72477.130303248574</v>
      </c>
      <c r="AB534" s="47">
        <f>_xlfn.XLOOKUP($F534,Main_OG!$D$1:$D$766,Main_OG!AJ$1:AJ$766,"")</f>
        <v>998638</v>
      </c>
      <c r="AC534" s="47">
        <f>_xlfn.XLOOKUP($F534,Main_OG!$D$1:$D$766,Main_OG!AK$1:AK$766,"")</f>
        <v>1816872</v>
      </c>
      <c r="AD534" s="47">
        <f>_xlfn.XLOOKUP($F534,Main_OG!$D$1:$D$766,Main_OG!AL$1:AL$766,"")</f>
        <v>217666322</v>
      </c>
      <c r="AE534" s="47">
        <f>_xlfn.XLOOKUP($F534,Main_OG!$D$1:$D$766,Main_OG!AM$1:AM$766,"")</f>
        <v>15840619</v>
      </c>
      <c r="AF534" s="48">
        <f>_xlfn.XLOOKUP($F534,Main_OG!$D$1:$D$766,Main_OG!Z$1:Z$766,"")</f>
        <v>3.34</v>
      </c>
      <c r="AG534" s="48">
        <f>_xlfn.XLOOKUP($F534,Main_OG!$D$1:$D$766,Main_OG!AA$1:AA$766,"")</f>
        <v>2.322195177698041</v>
      </c>
      <c r="AH534" s="48">
        <f>_xlfn.XLOOKUP($F534,Main_OG!$D$1:$D$766,Main_OG!AB$1:AB$766,"")</f>
        <v>20.010000000000002</v>
      </c>
      <c r="AI534" s="48">
        <f>_xlfn.XLOOKUP($F534,Main_OG!$D$1:$D$766,Main_OG!AC$1:AC$766,"")</f>
        <v>4.9924248044436963</v>
      </c>
      <c r="AJ534" s="48">
        <f>_xlfn.XLOOKUP($F534,Main_OG!$D$1:$D$766,Main_OG!AD$1:AD$766,"")</f>
        <v>0.72</v>
      </c>
    </row>
    <row r="535" spans="2:36" x14ac:dyDescent="0.35">
      <c r="B535" s="36" t="s">
        <v>1534</v>
      </c>
      <c r="C535" s="45" t="s">
        <v>430</v>
      </c>
      <c r="D535" s="45" t="s">
        <v>4392</v>
      </c>
      <c r="E535" s="36" t="s">
        <v>4496</v>
      </c>
      <c r="F535" s="36" t="str">
        <f t="shared" si="24"/>
        <v>2015_CT</v>
      </c>
      <c r="G535" s="45">
        <v>2015</v>
      </c>
      <c r="H535" s="45">
        <f>_xlfn.XLOOKUP(J535,Main_OG!$B$1:$B$766,Main_OG!$O$1:$O$766,"")</f>
        <v>1</v>
      </c>
      <c r="I535" s="45">
        <f>_xlfn.XLOOKUP(F535,Main_OG!$D$1:$D$766,Main_OG!$J$1:$J$766,"")</f>
        <v>1</v>
      </c>
      <c r="J535" s="45" t="s">
        <v>430</v>
      </c>
      <c r="K535" s="45" t="str">
        <f t="shared" si="25"/>
        <v>Connecticut Light &amp; Power Co_CT</v>
      </c>
      <c r="L535" s="45" t="str">
        <f t="shared" si="26"/>
        <v>Connecticut Light Power Co_CT</v>
      </c>
      <c r="M535" s="45" t="s">
        <v>1544</v>
      </c>
      <c r="N535" s="45">
        <v>0</v>
      </c>
      <c r="O535" s="45">
        <v>63592</v>
      </c>
      <c r="P535" s="45">
        <v>1696</v>
      </c>
      <c r="Q535" s="45">
        <v>747267</v>
      </c>
      <c r="R535" s="45">
        <v>0</v>
      </c>
      <c r="S535" s="45">
        <v>2007176</v>
      </c>
      <c r="T535" s="45">
        <v>187222</v>
      </c>
      <c r="U535" s="45">
        <v>6503674</v>
      </c>
      <c r="V535" s="45">
        <v>0</v>
      </c>
      <c r="W535" s="45">
        <v>17.165997999999998</v>
      </c>
      <c r="X535" s="45">
        <v>15.726143</v>
      </c>
      <c r="Y535" s="45">
        <v>20.025157</v>
      </c>
      <c r="Z535" s="46">
        <v>268869.8</v>
      </c>
      <c r="AA535" s="46">
        <v>74924.126968999553</v>
      </c>
      <c r="AB535" s="47">
        <f>_xlfn.XLOOKUP($F535,Main_OG!$D$1:$D$766,Main_OG!AJ$1:AJ$766,"")</f>
        <v>717444</v>
      </c>
      <c r="AC535" s="47">
        <f>_xlfn.XLOOKUP($F535,Main_OG!$D$1:$D$766,Main_OG!AK$1:AK$766,"")</f>
        <v>1473966</v>
      </c>
      <c r="AD535" s="47">
        <f>_xlfn.XLOOKUP($F535,Main_OG!$D$1:$D$766,Main_OG!AL$1:AL$766,"")</f>
        <v>256651224</v>
      </c>
      <c r="AE535" s="47">
        <f>_xlfn.XLOOKUP($F535,Main_OG!$D$1:$D$766,Main_OG!AM$1:AM$766,"")</f>
        <v>17410917</v>
      </c>
      <c r="AF535" s="48">
        <f>_xlfn.XLOOKUP($F535,Main_OG!$D$1:$D$766,Main_OG!Z$1:Z$766,"")</f>
        <v>0</v>
      </c>
      <c r="AG535" s="48">
        <f>_xlfn.XLOOKUP($F535,Main_OG!$D$1:$D$766,Main_OG!AA$1:AA$766,"")</f>
        <v>2.25948627072199</v>
      </c>
      <c r="AH535" s="48">
        <f>_xlfn.XLOOKUP($F535,Main_OG!$D$1:$D$766,Main_OG!AB$1:AB$766,"")</f>
        <v>16.73</v>
      </c>
      <c r="AI535" s="48">
        <f>_xlfn.XLOOKUP($F535,Main_OG!$D$1:$D$766,Main_OG!AC$1:AC$766,"")</f>
        <v>3.3843619636206599</v>
      </c>
      <c r="AJ535" s="48">
        <f>_xlfn.XLOOKUP($F535,Main_OG!$D$1:$D$766,Main_OG!AD$1:AD$766,"")</f>
        <v>0.66963877086385626</v>
      </c>
    </row>
    <row r="536" spans="2:36" x14ac:dyDescent="0.35">
      <c r="B536" s="36" t="s">
        <v>1534</v>
      </c>
      <c r="C536" s="45" t="s">
        <v>430</v>
      </c>
      <c r="D536" s="45" t="s">
        <v>4392</v>
      </c>
      <c r="E536" s="36" t="s">
        <v>4496</v>
      </c>
      <c r="F536" s="36" t="str">
        <f t="shared" si="24"/>
        <v>2016_CT</v>
      </c>
      <c r="G536" s="45">
        <v>2016</v>
      </c>
      <c r="H536" s="45">
        <f>_xlfn.XLOOKUP(J536,Main_OG!$B$1:$B$766,Main_OG!$O$1:$O$766,"")</f>
        <v>1</v>
      </c>
      <c r="I536" s="45">
        <f>_xlfn.XLOOKUP(F536,Main_OG!$D$1:$D$766,Main_OG!$J$1:$J$766,"")</f>
        <v>1</v>
      </c>
      <c r="J536" s="45" t="s">
        <v>430</v>
      </c>
      <c r="K536" s="45" t="str">
        <f t="shared" si="25"/>
        <v>Connecticut Light &amp; Power Co_CT</v>
      </c>
      <c r="L536" s="45" t="str">
        <f t="shared" si="26"/>
        <v>Connecticut Light Power Co_CT</v>
      </c>
      <c r="M536" s="45" t="s">
        <v>1545</v>
      </c>
      <c r="N536" s="45">
        <v>0</v>
      </c>
      <c r="O536" s="45">
        <v>61633</v>
      </c>
      <c r="P536" s="45">
        <v>1596</v>
      </c>
      <c r="Q536" s="45">
        <v>782881</v>
      </c>
      <c r="R536" s="45">
        <v>0</v>
      </c>
      <c r="S536" s="45">
        <v>1805590</v>
      </c>
      <c r="T536" s="45">
        <v>163715</v>
      </c>
      <c r="U536" s="45">
        <v>6604676</v>
      </c>
      <c r="V536" s="45">
        <v>0</v>
      </c>
      <c r="W536" s="45">
        <v>16.009188000000002</v>
      </c>
      <c r="X536" s="45">
        <v>14.42464</v>
      </c>
      <c r="Y536" s="45">
        <v>19.240162999999999</v>
      </c>
      <c r="Z536" s="46">
        <v>268196.2</v>
      </c>
      <c r="AA536" s="46">
        <v>74918.697256573636</v>
      </c>
      <c r="AB536" s="47">
        <f>_xlfn.XLOOKUP($F536,Main_OG!$D$1:$D$766,Main_OG!AJ$1:AJ$766,"")</f>
        <v>256606</v>
      </c>
      <c r="AC536" s="47">
        <f>_xlfn.XLOOKUP($F536,Main_OG!$D$1:$D$766,Main_OG!AK$1:AK$766,"")</f>
        <v>417818</v>
      </c>
      <c r="AD536" s="47">
        <f>_xlfn.XLOOKUP($F536,Main_OG!$D$1:$D$766,Main_OG!AL$1:AL$766,"")</f>
        <v>254259180</v>
      </c>
      <c r="AE536" s="47">
        <f>_xlfn.XLOOKUP($F536,Main_OG!$D$1:$D$766,Main_OG!AM$1:AM$766,"")</f>
        <v>16575492</v>
      </c>
      <c r="AF536" s="48">
        <f>_xlfn.XLOOKUP($F536,Main_OG!$D$1:$D$766,Main_OG!Z$1:Z$766,"")</f>
        <v>2.02</v>
      </c>
      <c r="AG536" s="48">
        <f>_xlfn.XLOOKUP($F536,Main_OG!$D$1:$D$766,Main_OG!AA$1:AA$766,"")</f>
        <v>2.2143440282408582</v>
      </c>
      <c r="AH536" s="48">
        <f>_xlfn.XLOOKUP($F536,Main_OG!$D$1:$D$766,Main_OG!AB$1:AB$766,"")</f>
        <v>9.76</v>
      </c>
      <c r="AI536" s="48">
        <f>_xlfn.XLOOKUP($F536,Main_OG!$D$1:$D$766,Main_OG!AC$1:AC$766,"")</f>
        <v>3.58</v>
      </c>
      <c r="AJ536" s="48">
        <f>_xlfn.XLOOKUP($F536,Main_OG!$D$1:$D$766,Main_OG!AD$1:AD$766,"")</f>
        <v>0.71</v>
      </c>
    </row>
    <row r="537" spans="2:36" x14ac:dyDescent="0.35">
      <c r="B537" s="36" t="s">
        <v>1534</v>
      </c>
      <c r="C537" s="45" t="s">
        <v>430</v>
      </c>
      <c r="D537" s="45" t="s">
        <v>4392</v>
      </c>
      <c r="E537" s="36" t="s">
        <v>4496</v>
      </c>
      <c r="F537" s="36" t="str">
        <f t="shared" si="24"/>
        <v>2017_CT</v>
      </c>
      <c r="G537" s="45">
        <v>2017</v>
      </c>
      <c r="H537" s="45">
        <f>_xlfn.XLOOKUP(J537,Main_OG!$B$1:$B$766,Main_OG!$O$1:$O$766,"")</f>
        <v>1</v>
      </c>
      <c r="I537" s="45">
        <f>_xlfn.XLOOKUP(F537,Main_OG!$D$1:$D$766,Main_OG!$J$1:$J$766,"")</f>
        <v>1</v>
      </c>
      <c r="J537" s="45" t="s">
        <v>430</v>
      </c>
      <c r="K537" s="45" t="str">
        <f t="shared" si="25"/>
        <v>Connecticut Light &amp; Power Co_CT</v>
      </c>
      <c r="L537" s="45" t="str">
        <f t="shared" si="26"/>
        <v>Connecticut Light Power Co_CT</v>
      </c>
      <c r="M537" s="45" t="s">
        <v>1546</v>
      </c>
      <c r="N537" s="45">
        <v>0</v>
      </c>
      <c r="O537" s="45">
        <v>64250</v>
      </c>
      <c r="P537" s="45">
        <v>1636</v>
      </c>
      <c r="Q537" s="45">
        <v>824059</v>
      </c>
      <c r="R537" s="45">
        <v>0</v>
      </c>
      <c r="S537" s="45">
        <v>1799601</v>
      </c>
      <c r="T537" s="45">
        <v>173035</v>
      </c>
      <c r="U537" s="45">
        <v>6742630</v>
      </c>
      <c r="V537" s="45">
        <v>0</v>
      </c>
      <c r="W537" s="45">
        <v>16.122039999999998</v>
      </c>
      <c r="X537" s="45">
        <v>14.725690999999999</v>
      </c>
      <c r="Y537" s="45">
        <v>19.467462999999999</v>
      </c>
      <c r="Z537" s="46">
        <v>273875.09999999998</v>
      </c>
      <c r="AA537" s="46">
        <v>76601.477236748324</v>
      </c>
      <c r="AB537" s="47">
        <f>_xlfn.XLOOKUP($F537,Main_OG!$D$1:$D$766,Main_OG!AJ$1:AJ$766,"")</f>
        <v>274886</v>
      </c>
      <c r="AC537" s="47">
        <f>_xlfn.XLOOKUP($F537,Main_OG!$D$1:$D$766,Main_OG!AK$1:AK$766,"")</f>
        <v>690278</v>
      </c>
      <c r="AD537" s="47">
        <f>_xlfn.XLOOKUP($F537,Main_OG!$D$1:$D$766,Main_OG!AL$1:AL$766,"")</f>
        <v>227660688</v>
      </c>
      <c r="AE537" s="47">
        <f>_xlfn.XLOOKUP($F537,Main_OG!$D$1:$D$766,Main_OG!AM$1:AM$766,"")</f>
        <v>16499621</v>
      </c>
      <c r="AF537" s="48">
        <f>_xlfn.XLOOKUP($F537,Main_OG!$D$1:$D$766,Main_OG!Z$1:Z$766,"")</f>
        <v>0</v>
      </c>
      <c r="AG537" s="48">
        <f>_xlfn.XLOOKUP($F537,Main_OG!$D$1:$D$766,Main_OG!AA$1:AA$766,"")</f>
        <v>4.34</v>
      </c>
      <c r="AH537" s="48">
        <f>_xlfn.XLOOKUP($F537,Main_OG!$D$1:$D$766,Main_OG!AB$1:AB$766,"")</f>
        <v>14.05</v>
      </c>
      <c r="AI537" s="48">
        <f>_xlfn.XLOOKUP($F537,Main_OG!$D$1:$D$766,Main_OG!AC$1:AC$766,"")</f>
        <v>4.24</v>
      </c>
      <c r="AJ537" s="48">
        <f>_xlfn.XLOOKUP($F537,Main_OG!$D$1:$D$766,Main_OG!AD$1:AD$766,"")</f>
        <v>0.71</v>
      </c>
    </row>
    <row r="538" spans="2:36" x14ac:dyDescent="0.35">
      <c r="B538" s="36" t="s">
        <v>1534</v>
      </c>
      <c r="C538" s="45" t="s">
        <v>430</v>
      </c>
      <c r="D538" s="45" t="s">
        <v>4392</v>
      </c>
      <c r="E538" s="36" t="s">
        <v>4496</v>
      </c>
      <c r="F538" s="36" t="str">
        <f t="shared" si="24"/>
        <v>2018_CT</v>
      </c>
      <c r="G538" s="45">
        <v>2018</v>
      </c>
      <c r="H538" s="45">
        <f>_xlfn.XLOOKUP(J538,Main_OG!$B$1:$B$766,Main_OG!$O$1:$O$766,"")</f>
        <v>1</v>
      </c>
      <c r="I538" s="45">
        <f>_xlfn.XLOOKUP(F538,Main_OG!$D$1:$D$766,Main_OG!$J$1:$J$766,"")</f>
        <v>1</v>
      </c>
      <c r="J538" s="45" t="s">
        <v>430</v>
      </c>
      <c r="K538" s="45" t="str">
        <f t="shared" si="25"/>
        <v>Connecticut Light &amp; Power Co_CT</v>
      </c>
      <c r="L538" s="45" t="str">
        <f t="shared" si="26"/>
        <v>Connecticut Light Power Co_CT</v>
      </c>
      <c r="M538" s="45" t="s">
        <v>1547</v>
      </c>
      <c r="N538" s="45">
        <v>1</v>
      </c>
      <c r="O538" s="45">
        <v>67020</v>
      </c>
      <c r="P538" s="45">
        <v>1678</v>
      </c>
      <c r="Q538" s="45">
        <v>850728</v>
      </c>
      <c r="R538" s="45">
        <v>74233</v>
      </c>
      <c r="S538" s="45">
        <v>1989814</v>
      </c>
      <c r="T538" s="45">
        <v>206056</v>
      </c>
      <c r="U538" s="45">
        <v>7449207</v>
      </c>
      <c r="V538" s="45">
        <v>12.373068999999999</v>
      </c>
      <c r="W538" s="45">
        <v>17.569637</v>
      </c>
      <c r="X538" s="45">
        <v>16.453682000000001</v>
      </c>
      <c r="Y538" s="45">
        <v>20.322092999999999</v>
      </c>
      <c r="Z538" s="46">
        <v>274582.8</v>
      </c>
      <c r="AA538" s="46">
        <v>76815.810389024002</v>
      </c>
      <c r="AB538" s="47">
        <f>_xlfn.XLOOKUP($F538,Main_OG!$D$1:$D$766,Main_OG!AJ$1:AJ$766,"")</f>
        <v>441156</v>
      </c>
      <c r="AC538" s="47">
        <f>_xlfn.XLOOKUP($F538,Main_OG!$D$1:$D$766,Main_OG!AK$1:AK$766,"")</f>
        <v>1202288</v>
      </c>
      <c r="AD538" s="47">
        <f>_xlfn.XLOOKUP($F538,Main_OG!$D$1:$D$766,Main_OG!AL$1:AL$766,"")</f>
        <v>282619588</v>
      </c>
      <c r="AE538" s="47">
        <f>_xlfn.XLOOKUP($F538,Main_OG!$D$1:$D$766,Main_OG!AM$1:AM$766,"")</f>
        <v>16881492</v>
      </c>
      <c r="AF538" s="48">
        <f>_xlfn.XLOOKUP($F538,Main_OG!$D$1:$D$766,Main_OG!Z$1:Z$766,"")</f>
        <v>2.6</v>
      </c>
      <c r="AG538" s="48">
        <f>_xlfn.XLOOKUP($F538,Main_OG!$D$1:$D$766,Main_OG!AA$1:AA$766,"")</f>
        <v>2.1875855044172008</v>
      </c>
      <c r="AH538" s="48">
        <f>_xlfn.XLOOKUP($F538,Main_OG!$D$1:$D$766,Main_OG!AB$1:AB$766,"")</f>
        <v>17.134646247082848</v>
      </c>
      <c r="AI538" s="48">
        <f>_xlfn.XLOOKUP($F538,Main_OG!$D$1:$D$766,Main_OG!AC$1:AC$766,"")</f>
        <v>3.8713752811270652</v>
      </c>
      <c r="AJ538" s="48">
        <f>_xlfn.XLOOKUP($F538,Main_OG!$D$1:$D$766,Main_OG!AD$1:AD$766,"")</f>
        <v>0.62810595158289428</v>
      </c>
    </row>
    <row r="539" spans="2:36" x14ac:dyDescent="0.35">
      <c r="B539" s="36" t="s">
        <v>1534</v>
      </c>
      <c r="C539" s="45" t="s">
        <v>430</v>
      </c>
      <c r="D539" s="45" t="s">
        <v>4392</v>
      </c>
      <c r="E539" s="36" t="s">
        <v>4496</v>
      </c>
      <c r="F539" s="36" t="str">
        <f t="shared" si="24"/>
        <v>2019_CT</v>
      </c>
      <c r="G539" s="45">
        <v>2019</v>
      </c>
      <c r="H539" s="45">
        <f>_xlfn.XLOOKUP(J539,Main_OG!$B$1:$B$766,Main_OG!$O$1:$O$766,"")</f>
        <v>1</v>
      </c>
      <c r="I539" s="45">
        <f>_xlfn.XLOOKUP(F539,Main_OG!$D$1:$D$766,Main_OG!$J$1:$J$766,"")</f>
        <v>1</v>
      </c>
      <c r="J539" s="45" t="s">
        <v>430</v>
      </c>
      <c r="K539" s="45" t="str">
        <f t="shared" si="25"/>
        <v>Connecticut Light &amp; Power Co_CT</v>
      </c>
      <c r="L539" s="45" t="str">
        <f t="shared" si="26"/>
        <v>Connecticut Light Power Co_CT</v>
      </c>
      <c r="M539" s="45" t="s">
        <v>1548</v>
      </c>
      <c r="N539" s="45">
        <v>1</v>
      </c>
      <c r="O539" s="45">
        <v>66924</v>
      </c>
      <c r="P539" s="45">
        <v>1638</v>
      </c>
      <c r="Q539" s="45">
        <v>875898</v>
      </c>
      <c r="R539" s="45">
        <v>131327</v>
      </c>
      <c r="S539" s="45">
        <v>2002377</v>
      </c>
      <c r="T539" s="45">
        <v>157730</v>
      </c>
      <c r="U539" s="45">
        <v>7260093</v>
      </c>
      <c r="V539" s="45">
        <v>13.416510000000001</v>
      </c>
      <c r="W539" s="45">
        <v>17.770264999999998</v>
      </c>
      <c r="X539" s="45">
        <v>16.939453</v>
      </c>
      <c r="Y539" s="45">
        <v>21.221578000000001</v>
      </c>
      <c r="Z539" s="46">
        <v>274219.40000000002</v>
      </c>
      <c r="AA539" s="46">
        <v>76897.843030693592</v>
      </c>
      <c r="AB539" s="47">
        <f>_xlfn.XLOOKUP($F539,Main_OG!$D$1:$D$766,Main_OG!AJ$1:AJ$766,"")</f>
        <v>95056</v>
      </c>
      <c r="AC539" s="47">
        <f>_xlfn.XLOOKUP($F539,Main_OG!$D$1:$D$766,Main_OG!AK$1:AK$766,"")</f>
        <v>157368</v>
      </c>
      <c r="AD539" s="47">
        <f>_xlfn.XLOOKUP($F539,Main_OG!$D$1:$D$766,Main_OG!AL$1:AL$766,"")</f>
        <v>298067622</v>
      </c>
      <c r="AE539" s="47">
        <f>_xlfn.XLOOKUP($F539,Main_OG!$D$1:$D$766,Main_OG!AM$1:AM$766,"")</f>
        <v>16733398</v>
      </c>
      <c r="AF539" s="48">
        <f>_xlfn.XLOOKUP($F539,Main_OG!$D$1:$D$766,Main_OG!Z$1:Z$766,"")</f>
        <v>1.99</v>
      </c>
      <c r="AG539" s="48">
        <f>_xlfn.XLOOKUP($F539,Main_OG!$D$1:$D$766,Main_OG!AA$1:AA$766,"")</f>
        <v>3.35</v>
      </c>
      <c r="AH539" s="48">
        <f>_xlfn.XLOOKUP($F539,Main_OG!$D$1:$D$766,Main_OG!AB$1:AB$766,"")</f>
        <v>16.64</v>
      </c>
      <c r="AI539" s="48">
        <f>_xlfn.XLOOKUP($F539,Main_OG!$D$1:$D$766,Main_OG!AC$1:AC$766,"")</f>
        <v>3.3292283805067271</v>
      </c>
      <c r="AJ539" s="48">
        <f>_xlfn.XLOOKUP($F539,Main_OG!$D$1:$D$766,Main_OG!AD$1:AD$766,"")</f>
        <v>0.60296766622862785</v>
      </c>
    </row>
    <row r="540" spans="2:36" x14ac:dyDescent="0.35">
      <c r="B540" s="36" t="s">
        <v>1534</v>
      </c>
      <c r="C540" s="45" t="s">
        <v>430</v>
      </c>
      <c r="D540" s="45" t="s">
        <v>4392</v>
      </c>
      <c r="E540" s="36" t="s">
        <v>4496</v>
      </c>
      <c r="F540" s="36" t="str">
        <f t="shared" si="24"/>
        <v>2020_CT</v>
      </c>
      <c r="G540" s="45">
        <v>2020</v>
      </c>
      <c r="H540" s="45">
        <f>_xlfn.XLOOKUP(J540,Main_OG!$B$1:$B$766,Main_OG!$O$1:$O$766,"")</f>
        <v>1</v>
      </c>
      <c r="I540" s="45">
        <f>_xlfn.XLOOKUP(F540,Main_OG!$D$1:$D$766,Main_OG!$J$1:$J$766,"")</f>
        <v>1</v>
      </c>
      <c r="J540" s="45" t="s">
        <v>430</v>
      </c>
      <c r="K540" s="45" t="str">
        <f t="shared" si="25"/>
        <v>Connecticut Light &amp; Power Co_CT</v>
      </c>
      <c r="L540" s="45" t="str">
        <f t="shared" si="26"/>
        <v>Connecticut Light Power Co_CT</v>
      </c>
      <c r="M540" s="45" t="s">
        <v>1549</v>
      </c>
      <c r="N540" s="45">
        <v>1</v>
      </c>
      <c r="O540" s="45">
        <v>67833</v>
      </c>
      <c r="P540" s="45">
        <v>1601</v>
      </c>
      <c r="Q540" s="45">
        <v>0</v>
      </c>
      <c r="R540" s="45">
        <v>91924</v>
      </c>
      <c r="S540" s="45">
        <v>2099324</v>
      </c>
      <c r="T540" s="45">
        <v>255253</v>
      </c>
      <c r="U540" s="45">
        <v>0</v>
      </c>
      <c r="V540" s="45">
        <v>13.162939</v>
      </c>
      <c r="W540" s="45">
        <v>15.325032999999999</v>
      </c>
      <c r="X540" s="45">
        <v>11.56958</v>
      </c>
      <c r="Y540" s="45">
        <v>0</v>
      </c>
      <c r="Z540" s="46">
        <v>258625</v>
      </c>
      <c r="AA540" s="46">
        <v>72616.997248907341</v>
      </c>
      <c r="AB540" s="47">
        <f>_xlfn.XLOOKUP($F540,Main_OG!$D$1:$D$766,Main_OG!AJ$1:AJ$766,"")</f>
        <v>7316</v>
      </c>
      <c r="AC540" s="47">
        <f>_xlfn.XLOOKUP($F540,Main_OG!$D$1:$D$766,Main_OG!AK$1:AK$766,"")</f>
        <v>258800</v>
      </c>
      <c r="AD540" s="47">
        <f>_xlfn.XLOOKUP($F540,Main_OG!$D$1:$D$766,Main_OG!AL$1:AL$766,"")</f>
        <v>325268064</v>
      </c>
      <c r="AE540" s="47">
        <f>_xlfn.XLOOKUP($F540,Main_OG!$D$1:$D$766,Main_OG!AM$1:AM$766,"")</f>
        <v>0</v>
      </c>
      <c r="AF540" s="48">
        <f>_xlfn.XLOOKUP($F540,Main_OG!$D$1:$D$766,Main_OG!Z$1:Z$766,"")</f>
        <v>1.53</v>
      </c>
      <c r="AG540" s="48">
        <f>_xlfn.XLOOKUP($F540,Main_OG!$D$1:$D$766,Main_OG!AA$1:AA$766,"")</f>
        <v>3.11</v>
      </c>
      <c r="AH540" s="48">
        <f>_xlfn.XLOOKUP($F540,Main_OG!$D$1:$D$766,Main_OG!AB$1:AB$766,"")</f>
        <v>9.58</v>
      </c>
      <c r="AI540" s="48">
        <f>_xlfn.XLOOKUP($F540,Main_OG!$D$1:$D$766,Main_OG!AC$1:AC$766,"")</f>
        <v>2.41</v>
      </c>
      <c r="AJ540" s="48">
        <f>_xlfn.XLOOKUP($F540,Main_OG!$D$1:$D$766,Main_OG!AD$1:AD$766,"")</f>
        <v>0.62</v>
      </c>
    </row>
    <row r="541" spans="2:36" x14ac:dyDescent="0.35">
      <c r="B541" s="36" t="s">
        <v>1550</v>
      </c>
      <c r="C541" s="45" t="s">
        <v>82</v>
      </c>
      <c r="D541" s="45" t="s">
        <v>4393</v>
      </c>
      <c r="E541" s="36" t="s">
        <v>1550</v>
      </c>
      <c r="F541" s="36" t="str">
        <f t="shared" si="24"/>
        <v>2006_NY</v>
      </c>
      <c r="G541" s="45">
        <v>2006</v>
      </c>
      <c r="H541" s="45">
        <f>_xlfn.XLOOKUP(J541,Main_OG!$B$1:$B$766,Main_OG!$O$1:$O$766,"")</f>
        <v>1</v>
      </c>
      <c r="I541" s="45">
        <f>_xlfn.XLOOKUP(F541,Main_OG!$D$1:$D$766,Main_OG!$J$1:$J$766,"")</f>
        <v>1</v>
      </c>
      <c r="J541" s="45" t="s">
        <v>82</v>
      </c>
      <c r="K541" s="45" t="str">
        <f t="shared" si="25"/>
        <v>Consolidated Edison Co-NY Inc_NY</v>
      </c>
      <c r="L541" s="45" t="str">
        <f t="shared" si="26"/>
        <v>Consolidated Edison Co-NY Inc_NY</v>
      </c>
      <c r="M541" s="45" t="s">
        <v>1551</v>
      </c>
      <c r="N541" s="45">
        <v>13</v>
      </c>
      <c r="O541" s="45">
        <v>390897</v>
      </c>
      <c r="P541" s="45">
        <v>259</v>
      </c>
      <c r="Q541" s="45">
        <v>2527297</v>
      </c>
      <c r="R541" s="45">
        <v>2004</v>
      </c>
      <c r="S541" s="45">
        <v>2430187</v>
      </c>
      <c r="T541" s="45">
        <v>45004</v>
      </c>
      <c r="U541" s="45">
        <v>2631250</v>
      </c>
      <c r="V541" s="45">
        <v>15.16229098887796</v>
      </c>
      <c r="W541" s="45">
        <v>18.368750674130411</v>
      </c>
      <c r="X541" s="45">
        <v>16.82197577103214</v>
      </c>
      <c r="Y541" s="45">
        <v>20.899591491918279</v>
      </c>
      <c r="Z541" s="46">
        <v>1339568.5</v>
      </c>
      <c r="AA541" s="46">
        <v>70117.47570523608</v>
      </c>
      <c r="AB541" s="47">
        <f>_xlfn.XLOOKUP($F541,Main_OG!$D$1:$D$766,Main_OG!AJ$1:AJ$766,"")</f>
        <v>18704793.98</v>
      </c>
      <c r="AC541" s="47">
        <f>_xlfn.XLOOKUP($F541,Main_OG!$D$1:$D$766,Main_OG!AK$1:AK$766,"")</f>
        <v>23272447.98</v>
      </c>
      <c r="AD541" s="47">
        <f>_xlfn.XLOOKUP($F541,Main_OG!$D$1:$D$766,Main_OG!AL$1:AL$766,"")</f>
        <v>747212377.91999996</v>
      </c>
      <c r="AE541" s="47">
        <f>_xlfn.XLOOKUP($F541,Main_OG!$D$1:$D$766,Main_OG!AM$1:AM$766,"")</f>
        <v>42223899</v>
      </c>
      <c r="AF541" s="48">
        <f>_xlfn.XLOOKUP($F541,Main_OG!$D$1:$D$766,Main_OG!Z$1:Z$766,"")</f>
        <v>4.24</v>
      </c>
      <c r="AG541" s="48">
        <f>_xlfn.XLOOKUP($F541,Main_OG!$D$1:$D$766,Main_OG!AA$1:AA$766,"")</f>
        <v>2.2465548173415608</v>
      </c>
      <c r="AH541" s="48">
        <f>_xlfn.XLOOKUP($F541,Main_OG!$D$1:$D$766,Main_OG!AB$1:AB$766,"")</f>
        <v>14.13114039693003</v>
      </c>
      <c r="AI541" s="48">
        <f>_xlfn.XLOOKUP($F541,Main_OG!$D$1:$D$766,Main_OG!AC$1:AC$766,"")</f>
        <v>7.6</v>
      </c>
      <c r="AJ541" s="48">
        <f>_xlfn.XLOOKUP($F541,Main_OG!$D$1:$D$766,Main_OG!AD$1:AD$766,"")</f>
        <v>0.49</v>
      </c>
    </row>
    <row r="542" spans="2:36" x14ac:dyDescent="0.35">
      <c r="B542" s="36" t="s">
        <v>1550</v>
      </c>
      <c r="C542" s="45" t="s">
        <v>82</v>
      </c>
      <c r="D542" s="45" t="s">
        <v>4393</v>
      </c>
      <c r="E542" s="36" t="s">
        <v>1550</v>
      </c>
      <c r="F542" s="36" t="str">
        <f t="shared" si="24"/>
        <v>2007_NY</v>
      </c>
      <c r="G542" s="45">
        <v>2007</v>
      </c>
      <c r="H542" s="45">
        <f>_xlfn.XLOOKUP(J542,Main_OG!$B$1:$B$766,Main_OG!$O$1:$O$766,"")</f>
        <v>1</v>
      </c>
      <c r="I542" s="45">
        <f>_xlfn.XLOOKUP(F542,Main_OG!$D$1:$D$766,Main_OG!$J$1:$J$766,"")</f>
        <v>1</v>
      </c>
      <c r="J542" s="45" t="s">
        <v>82</v>
      </c>
      <c r="K542" s="45" t="str">
        <f t="shared" si="25"/>
        <v>Consolidated Edison Co-NY Inc_NY</v>
      </c>
      <c r="L542" s="45" t="str">
        <f t="shared" si="26"/>
        <v>Consolidated Edison Co-NY Inc_NY</v>
      </c>
      <c r="M542" s="45" t="s">
        <v>1552</v>
      </c>
      <c r="N542" s="45">
        <v>12</v>
      </c>
      <c r="O542" s="45">
        <v>391071</v>
      </c>
      <c r="P542" s="45">
        <v>247</v>
      </c>
      <c r="Q542" s="45">
        <v>2403262</v>
      </c>
      <c r="R542" s="45">
        <v>2093</v>
      </c>
      <c r="S542" s="45">
        <v>2455185</v>
      </c>
      <c r="T542" s="45">
        <v>44295</v>
      </c>
      <c r="U542" s="45">
        <v>2656619</v>
      </c>
      <c r="V542" s="45">
        <v>15.59</v>
      </c>
      <c r="W542" s="45">
        <v>19.27</v>
      </c>
      <c r="X542" s="45">
        <v>18.02</v>
      </c>
      <c r="Y542" s="45">
        <v>21.58</v>
      </c>
      <c r="Z542" s="46">
        <v>1353798.9</v>
      </c>
      <c r="AA542" s="46">
        <v>70759.732149787262</v>
      </c>
      <c r="AB542" s="47">
        <f>_xlfn.XLOOKUP($F542,Main_OG!$D$1:$D$766,Main_OG!AJ$1:AJ$766,"")</f>
        <v>19087928</v>
      </c>
      <c r="AC542" s="47">
        <f>_xlfn.XLOOKUP($F542,Main_OG!$D$1:$D$766,Main_OG!AK$1:AK$766,"")</f>
        <v>27710300</v>
      </c>
      <c r="AD542" s="47">
        <f>_xlfn.XLOOKUP($F542,Main_OG!$D$1:$D$766,Main_OG!AL$1:AL$766,"")</f>
        <v>796205180</v>
      </c>
      <c r="AE542" s="47">
        <f>_xlfn.XLOOKUP($F542,Main_OG!$D$1:$D$766,Main_OG!AM$1:AM$766,"")</f>
        <v>42452854</v>
      </c>
      <c r="AF542" s="48">
        <f>_xlfn.XLOOKUP($F542,Main_OG!$D$1:$D$766,Main_OG!Z$1:Z$766,"")</f>
        <v>4.55</v>
      </c>
      <c r="AG542" s="48">
        <f>_xlfn.XLOOKUP($F542,Main_OG!$D$1:$D$766,Main_OG!AA$1:AA$766,"")</f>
        <v>2.2465548173415608</v>
      </c>
      <c r="AH542" s="48">
        <f>_xlfn.XLOOKUP($F542,Main_OG!$D$1:$D$766,Main_OG!AB$1:AB$766,"")</f>
        <v>15.097711394063451</v>
      </c>
      <c r="AI542" s="48">
        <f>_xlfn.XLOOKUP($F542,Main_OG!$D$1:$D$766,Main_OG!AC$1:AC$766,"")</f>
        <v>7.92</v>
      </c>
      <c r="AJ542" s="48">
        <f>_xlfn.XLOOKUP($F542,Main_OG!$D$1:$D$766,Main_OG!AD$1:AD$766,"")</f>
        <v>0.46</v>
      </c>
    </row>
    <row r="543" spans="2:36" x14ac:dyDescent="0.35">
      <c r="B543" s="36" t="s">
        <v>1550</v>
      </c>
      <c r="C543" s="45" t="s">
        <v>82</v>
      </c>
      <c r="D543" s="45" t="s">
        <v>4393</v>
      </c>
      <c r="E543" s="36" t="s">
        <v>1550</v>
      </c>
      <c r="F543" s="36" t="str">
        <f t="shared" si="24"/>
        <v>2008_NY</v>
      </c>
      <c r="G543" s="45">
        <v>2008</v>
      </c>
      <c r="H543" s="45">
        <f>_xlfn.XLOOKUP(J543,Main_OG!$B$1:$B$766,Main_OG!$O$1:$O$766,"")</f>
        <v>1</v>
      </c>
      <c r="I543" s="45">
        <f>_xlfn.XLOOKUP(F543,Main_OG!$D$1:$D$766,Main_OG!$J$1:$J$766,"")</f>
        <v>1</v>
      </c>
      <c r="J543" s="45" t="s">
        <v>82</v>
      </c>
      <c r="K543" s="45" t="str">
        <f t="shared" si="25"/>
        <v>Consolidated Edison Co-NY Inc_NY</v>
      </c>
      <c r="L543" s="45" t="str">
        <f t="shared" si="26"/>
        <v>Consolidated Edison Co-NY Inc_NY</v>
      </c>
      <c r="M543" s="45" t="s">
        <v>1553</v>
      </c>
      <c r="N543" s="45">
        <v>11</v>
      </c>
      <c r="O543" s="45">
        <v>391694</v>
      </c>
      <c r="P543" s="45">
        <v>238</v>
      </c>
      <c r="Q543" s="45">
        <v>2312650</v>
      </c>
      <c r="R543" s="45">
        <v>10892</v>
      </c>
      <c r="S543" s="45">
        <v>12678840</v>
      </c>
      <c r="T543" s="45">
        <v>230395</v>
      </c>
      <c r="U543" s="45">
        <v>11719706</v>
      </c>
      <c r="V543" s="45">
        <v>19.38</v>
      </c>
      <c r="W543" s="45">
        <v>21.2</v>
      </c>
      <c r="X543" s="45">
        <v>19.559999999999999</v>
      </c>
      <c r="Y543" s="45">
        <v>24.18</v>
      </c>
      <c r="Z543" s="46">
        <v>1328095.7</v>
      </c>
      <c r="AA543" s="46">
        <v>69126.876987384632</v>
      </c>
      <c r="AB543" s="47">
        <f>_xlfn.XLOOKUP($F543,Main_OG!$D$1:$D$766,Main_OG!AJ$1:AJ$766,"")</f>
        <v>17593612</v>
      </c>
      <c r="AC543" s="47">
        <f>_xlfn.XLOOKUP($F543,Main_OG!$D$1:$D$766,Main_OG!AK$1:AK$766,"")</f>
        <v>12948804</v>
      </c>
      <c r="AD543" s="47">
        <f>_xlfn.XLOOKUP($F543,Main_OG!$D$1:$D$766,Main_OG!AL$1:AL$766,"")</f>
        <v>769401464</v>
      </c>
      <c r="AE543" s="47">
        <f>_xlfn.XLOOKUP($F543,Main_OG!$D$1:$D$766,Main_OG!AM$1:AM$766,"")</f>
        <v>43209171</v>
      </c>
      <c r="AF543" s="48">
        <f>_xlfn.XLOOKUP($F543,Main_OG!$D$1:$D$766,Main_OG!Z$1:Z$766,"")</f>
        <v>5.66</v>
      </c>
      <c r="AG543" s="48">
        <f>_xlfn.XLOOKUP($F543,Main_OG!$D$1:$D$766,Main_OG!AA$1:AA$766,"")</f>
        <v>2.2204719344600159</v>
      </c>
      <c r="AH543" s="48">
        <f>_xlfn.XLOOKUP($F543,Main_OG!$D$1:$D$766,Main_OG!AB$1:AB$766,"")</f>
        <v>19.619187803472759</v>
      </c>
      <c r="AI543" s="48">
        <f>_xlfn.XLOOKUP($F543,Main_OG!$D$1:$D$766,Main_OG!AC$1:AC$766,"")</f>
        <v>10.64</v>
      </c>
      <c r="AJ543" s="48">
        <f>_xlfn.XLOOKUP($F543,Main_OG!$D$1:$D$766,Main_OG!AD$1:AD$766,"")</f>
        <v>0.48</v>
      </c>
    </row>
    <row r="544" spans="2:36" x14ac:dyDescent="0.35">
      <c r="B544" s="36" t="s">
        <v>1550</v>
      </c>
      <c r="C544" s="45" t="s">
        <v>82</v>
      </c>
      <c r="D544" s="45" t="s">
        <v>4393</v>
      </c>
      <c r="E544" s="36" t="s">
        <v>1550</v>
      </c>
      <c r="F544" s="36" t="str">
        <f t="shared" si="24"/>
        <v>2009_NY</v>
      </c>
      <c r="G544" s="45">
        <v>2009</v>
      </c>
      <c r="H544" s="45">
        <f>_xlfn.XLOOKUP(J544,Main_OG!$B$1:$B$766,Main_OG!$O$1:$O$766,"")</f>
        <v>1</v>
      </c>
      <c r="I544" s="45">
        <f>_xlfn.XLOOKUP(F544,Main_OG!$D$1:$D$766,Main_OG!$J$1:$J$766,"")</f>
        <v>1</v>
      </c>
      <c r="J544" s="45" t="s">
        <v>82</v>
      </c>
      <c r="K544" s="45" t="str">
        <f t="shared" si="25"/>
        <v>Consolidated Edison Co-NY Inc_NY</v>
      </c>
      <c r="L544" s="45" t="str">
        <f t="shared" si="26"/>
        <v>Consolidated Edison Co-NY Inc_NY</v>
      </c>
      <c r="M544" s="45" t="s">
        <v>1554</v>
      </c>
      <c r="N544" s="45">
        <v>5</v>
      </c>
      <c r="O544" s="45">
        <v>391850</v>
      </c>
      <c r="P544" s="45">
        <v>223</v>
      </c>
      <c r="Q544" s="45">
        <v>2280223</v>
      </c>
      <c r="R544" s="45">
        <v>5894</v>
      </c>
      <c r="S544" s="45">
        <v>12324277</v>
      </c>
      <c r="T544" s="45">
        <v>200427</v>
      </c>
      <c r="U544" s="45">
        <v>10952005</v>
      </c>
      <c r="V544" s="45">
        <v>17.78</v>
      </c>
      <c r="W544" s="45">
        <v>19.64</v>
      </c>
      <c r="X544" s="45">
        <v>18.05</v>
      </c>
      <c r="Y544" s="45">
        <v>23.58</v>
      </c>
      <c r="Z544" s="46">
        <v>1379504.6</v>
      </c>
      <c r="AA544" s="46">
        <v>71450.76315583114</v>
      </c>
      <c r="AB544" s="47">
        <f>_xlfn.XLOOKUP($F544,Main_OG!$D$1:$D$766,Main_OG!AJ$1:AJ$766,"")</f>
        <v>12090844</v>
      </c>
      <c r="AC544" s="47">
        <f>_xlfn.XLOOKUP($F544,Main_OG!$D$1:$D$766,Main_OG!AK$1:AK$766,"")</f>
        <v>9086696</v>
      </c>
      <c r="AD544" s="47">
        <f>_xlfn.XLOOKUP($F544,Main_OG!$D$1:$D$766,Main_OG!AL$1:AL$766,"")</f>
        <v>716060256</v>
      </c>
      <c r="AE544" s="47">
        <f>_xlfn.XLOOKUP($F544,Main_OG!$D$1:$D$766,Main_OG!AM$1:AM$766,"")</f>
        <v>43484614</v>
      </c>
      <c r="AF544" s="48">
        <f>_xlfn.XLOOKUP($F544,Main_OG!$D$1:$D$766,Main_OG!Z$1:Z$766,"")</f>
        <v>3.12</v>
      </c>
      <c r="AG544" s="48">
        <f>_xlfn.XLOOKUP($F544,Main_OG!$D$1:$D$766,Main_OG!AA$1:AA$766,"")</f>
        <v>2.2743975091886082</v>
      </c>
      <c r="AH544" s="48">
        <f>_xlfn.XLOOKUP($F544,Main_OG!$D$1:$D$766,Main_OG!AB$1:AB$766,"")</f>
        <v>14.15708861161818</v>
      </c>
      <c r="AI544" s="48">
        <f>_xlfn.XLOOKUP($F544,Main_OG!$D$1:$D$766,Main_OG!AC$1:AC$766,"")</f>
        <v>5.16</v>
      </c>
      <c r="AJ544" s="48">
        <f>_xlfn.XLOOKUP($F544,Main_OG!$D$1:$D$766,Main_OG!AD$1:AD$766,"")</f>
        <v>0.56000000000000005</v>
      </c>
    </row>
    <row r="545" spans="2:36" x14ac:dyDescent="0.35">
      <c r="B545" s="36" t="s">
        <v>1550</v>
      </c>
      <c r="C545" s="45" t="s">
        <v>82</v>
      </c>
      <c r="D545" s="45" t="s">
        <v>4393</v>
      </c>
      <c r="E545" s="36" t="s">
        <v>1550</v>
      </c>
      <c r="F545" s="36" t="str">
        <f t="shared" si="24"/>
        <v>2010_NY</v>
      </c>
      <c r="G545" s="45">
        <v>2010</v>
      </c>
      <c r="H545" s="45">
        <f>_xlfn.XLOOKUP(J545,Main_OG!$B$1:$B$766,Main_OG!$O$1:$O$766,"")</f>
        <v>1</v>
      </c>
      <c r="I545" s="45">
        <f>_xlfn.XLOOKUP(F545,Main_OG!$D$1:$D$766,Main_OG!$J$1:$J$766,"")</f>
        <v>1</v>
      </c>
      <c r="J545" s="45" t="s">
        <v>82</v>
      </c>
      <c r="K545" s="45" t="str">
        <f t="shared" si="25"/>
        <v>Consolidated Edison Co-NY Inc_NY</v>
      </c>
      <c r="L545" s="45" t="str">
        <f t="shared" si="26"/>
        <v>Consolidated Edison Co-NY Inc_NY</v>
      </c>
      <c r="M545" s="45" t="s">
        <v>1555</v>
      </c>
      <c r="N545" s="45">
        <v>4</v>
      </c>
      <c r="O545" s="45">
        <v>388876</v>
      </c>
      <c r="P545" s="45">
        <v>184</v>
      </c>
      <c r="Q545" s="45">
        <v>2288286</v>
      </c>
      <c r="R545" s="45">
        <v>5671</v>
      </c>
      <c r="S545" s="45">
        <v>12417399</v>
      </c>
      <c r="T545" s="45">
        <v>200770</v>
      </c>
      <c r="U545" s="45">
        <v>11518155</v>
      </c>
      <c r="V545" s="45">
        <v>18.760000000000002</v>
      </c>
      <c r="W545" s="45">
        <v>20.38</v>
      </c>
      <c r="X545" s="45">
        <v>18.920000000000002</v>
      </c>
      <c r="Y545" s="45">
        <v>25.85</v>
      </c>
      <c r="Z545" s="46">
        <v>1431624</v>
      </c>
      <c r="AA545" s="46">
        <v>73795.218916991362</v>
      </c>
      <c r="AB545" s="47">
        <f>_xlfn.XLOOKUP($F545,Main_OG!$D$1:$D$766,Main_OG!AJ$1:AJ$766,"")</f>
        <v>12615258</v>
      </c>
      <c r="AC545" s="47">
        <f>_xlfn.XLOOKUP($F545,Main_OG!$D$1:$D$766,Main_OG!AK$1:AK$766,"")</f>
        <v>7201560</v>
      </c>
      <c r="AD545" s="47">
        <f>_xlfn.XLOOKUP($F545,Main_OG!$D$1:$D$766,Main_OG!AL$1:AL$766,"")</f>
        <v>834473128</v>
      </c>
      <c r="AE545" s="47">
        <f>_xlfn.XLOOKUP($F545,Main_OG!$D$1:$D$766,Main_OG!AM$1:AM$766,"")</f>
        <v>41869535</v>
      </c>
      <c r="AF545" s="48">
        <f>_xlfn.XLOOKUP($F545,Main_OG!$D$1:$D$766,Main_OG!Z$1:Z$766,"")</f>
        <v>3.51</v>
      </c>
      <c r="AG545" s="48">
        <f>_xlfn.XLOOKUP($F545,Main_OG!$D$1:$D$766,Main_OG!AA$1:AA$766,"")</f>
        <v>2.2935982820086371</v>
      </c>
      <c r="AH545" s="48">
        <f>_xlfn.XLOOKUP($F545,Main_OG!$D$1:$D$766,Main_OG!AB$1:AB$766,"")</f>
        <v>15.96</v>
      </c>
      <c r="AI545" s="48">
        <f>_xlfn.XLOOKUP($F545,Main_OG!$D$1:$D$766,Main_OG!AC$1:AC$766,"")</f>
        <v>5.62</v>
      </c>
      <c r="AJ545" s="48">
        <f>_xlfn.XLOOKUP($F545,Main_OG!$D$1:$D$766,Main_OG!AD$1:AD$766,"")</f>
        <v>0.64</v>
      </c>
    </row>
    <row r="546" spans="2:36" x14ac:dyDescent="0.35">
      <c r="B546" s="36" t="s">
        <v>1550</v>
      </c>
      <c r="C546" s="45" t="s">
        <v>82</v>
      </c>
      <c r="D546" s="45" t="s">
        <v>4393</v>
      </c>
      <c r="E546" s="36" t="s">
        <v>1550</v>
      </c>
      <c r="F546" s="36" t="str">
        <f t="shared" si="24"/>
        <v>2011_NY</v>
      </c>
      <c r="G546" s="45">
        <v>2011</v>
      </c>
      <c r="H546" s="45">
        <f>_xlfn.XLOOKUP(J546,Main_OG!$B$1:$B$766,Main_OG!$O$1:$O$766,"")</f>
        <v>1</v>
      </c>
      <c r="I546" s="45">
        <f>_xlfn.XLOOKUP(F546,Main_OG!$D$1:$D$766,Main_OG!$J$1:$J$766,"")</f>
        <v>1</v>
      </c>
      <c r="J546" s="45" t="s">
        <v>82</v>
      </c>
      <c r="K546" s="45" t="str">
        <f t="shared" si="25"/>
        <v>Consolidated Edison Co-NY Inc_NY</v>
      </c>
      <c r="L546" s="45" t="str">
        <f t="shared" si="26"/>
        <v>Consolidated Edison Co-NY Inc_NY</v>
      </c>
      <c r="M546" s="45" t="s">
        <v>1556</v>
      </c>
      <c r="N546" s="45">
        <v>3</v>
      </c>
      <c r="O546" s="45">
        <v>371054</v>
      </c>
      <c r="P546" s="45">
        <v>130</v>
      </c>
      <c r="Q546" s="45">
        <v>2263566</v>
      </c>
      <c r="R546" s="45">
        <v>4759</v>
      </c>
      <c r="S546" s="45">
        <v>11082390</v>
      </c>
      <c r="T546" s="45">
        <v>130979</v>
      </c>
      <c r="U546" s="45">
        <v>11403660</v>
      </c>
      <c r="V546" s="45">
        <v>17.170000000000002</v>
      </c>
      <c r="W546" s="45">
        <v>20.7</v>
      </c>
      <c r="X546" s="45">
        <v>18.649999999999999</v>
      </c>
      <c r="Y546" s="45">
        <v>25.59</v>
      </c>
      <c r="Z546" s="46">
        <v>1440346.8</v>
      </c>
      <c r="AA546" s="46">
        <v>73864.237706398912</v>
      </c>
      <c r="AB546" s="47">
        <f>_xlfn.XLOOKUP($F546,Main_OG!$D$1:$D$766,Main_OG!AJ$1:AJ$766,"")</f>
        <v>9055542</v>
      </c>
      <c r="AC546" s="47">
        <f>_xlfn.XLOOKUP($F546,Main_OG!$D$1:$D$766,Main_OG!AK$1:AK$766,"")</f>
        <v>4282440</v>
      </c>
      <c r="AD546" s="47">
        <f>_xlfn.XLOOKUP($F546,Main_OG!$D$1:$D$766,Main_OG!AL$1:AL$766,"")</f>
        <v>853219270</v>
      </c>
      <c r="AE546" s="47">
        <f>_xlfn.XLOOKUP($F546,Main_OG!$D$1:$D$766,Main_OG!AM$1:AM$766,"")</f>
        <v>42695009</v>
      </c>
      <c r="AF546" s="48">
        <f>_xlfn.XLOOKUP($F546,Main_OG!$D$1:$D$766,Main_OG!Z$1:Z$766,"")</f>
        <v>3.51</v>
      </c>
      <c r="AG546" s="48">
        <f>_xlfn.XLOOKUP($F546,Main_OG!$D$1:$D$766,Main_OG!AA$1:AA$766,"")</f>
        <v>3.27</v>
      </c>
      <c r="AH546" s="48">
        <f>_xlfn.XLOOKUP($F546,Main_OG!$D$1:$D$766,Main_OG!AB$1:AB$766,"")</f>
        <v>22.758921780738341</v>
      </c>
      <c r="AI546" s="48">
        <f>_xlfn.XLOOKUP($F546,Main_OG!$D$1:$D$766,Main_OG!AC$1:AC$766,"")</f>
        <v>5.44</v>
      </c>
      <c r="AJ546" s="48">
        <f>_xlfn.XLOOKUP($F546,Main_OG!$D$1:$D$766,Main_OG!AD$1:AD$766,"")</f>
        <v>0.68</v>
      </c>
    </row>
    <row r="547" spans="2:36" x14ac:dyDescent="0.35">
      <c r="B547" s="36" t="s">
        <v>1550</v>
      </c>
      <c r="C547" s="45" t="s">
        <v>82</v>
      </c>
      <c r="D547" s="45" t="s">
        <v>4393</v>
      </c>
      <c r="E547" s="36" t="s">
        <v>1550</v>
      </c>
      <c r="F547" s="36" t="str">
        <f t="shared" si="24"/>
        <v>2012_NY</v>
      </c>
      <c r="G547" s="45">
        <v>2012</v>
      </c>
      <c r="H547" s="45">
        <f>_xlfn.XLOOKUP(J547,Main_OG!$B$1:$B$766,Main_OG!$O$1:$O$766,"")</f>
        <v>1</v>
      </c>
      <c r="I547" s="45">
        <f>_xlfn.XLOOKUP(F547,Main_OG!$D$1:$D$766,Main_OG!$J$1:$J$766,"")</f>
        <v>1</v>
      </c>
      <c r="J547" s="45" t="s">
        <v>82</v>
      </c>
      <c r="K547" s="45" t="str">
        <f t="shared" si="25"/>
        <v>Consolidated Edison Co-NY Inc_NY</v>
      </c>
      <c r="L547" s="45" t="str">
        <f t="shared" si="26"/>
        <v>Consolidated Edison Co-NY Inc_NY</v>
      </c>
      <c r="M547" s="45" t="s">
        <v>1557</v>
      </c>
      <c r="N547" s="45">
        <v>3</v>
      </c>
      <c r="O547" s="45">
        <v>349340</v>
      </c>
      <c r="P547" s="45">
        <v>97</v>
      </c>
      <c r="Q547" s="45">
        <v>2161397</v>
      </c>
      <c r="R547" s="45">
        <v>2157</v>
      </c>
      <c r="S547" s="45">
        <v>9788179</v>
      </c>
      <c r="T547" s="45">
        <v>113525</v>
      </c>
      <c r="U547" s="45">
        <v>10717525</v>
      </c>
      <c r="V547" s="45">
        <v>17.941586000000001</v>
      </c>
      <c r="W547" s="45">
        <v>20.041163999999998</v>
      </c>
      <c r="X547" s="45">
        <v>17.262277000000001</v>
      </c>
      <c r="Y547" s="45">
        <v>25.648907000000001</v>
      </c>
      <c r="Z547" s="46">
        <v>1496280.1</v>
      </c>
      <c r="AA547" s="46">
        <v>76440.810689002275</v>
      </c>
      <c r="AB547" s="47">
        <f>_xlfn.XLOOKUP($F547,Main_OG!$D$1:$D$766,Main_OG!AJ$1:AJ$766,"")</f>
        <v>4316244</v>
      </c>
      <c r="AC547" s="47">
        <f>_xlfn.XLOOKUP($F547,Main_OG!$D$1:$D$766,Main_OG!AK$1:AK$766,"")</f>
        <v>2105232</v>
      </c>
      <c r="AD547" s="47">
        <f>_xlfn.XLOOKUP($F547,Main_OG!$D$1:$D$766,Main_OG!AL$1:AL$766,"")</f>
        <v>982859374</v>
      </c>
      <c r="AE547" s="47">
        <f>_xlfn.XLOOKUP($F547,Main_OG!$D$1:$D$766,Main_OG!AM$1:AM$766,"")</f>
        <v>40774560</v>
      </c>
      <c r="AF547" s="48">
        <f>_xlfn.XLOOKUP($F547,Main_OG!$D$1:$D$766,Main_OG!Z$1:Z$766,"")</f>
        <v>2.93</v>
      </c>
      <c r="AG547" s="48">
        <f>_xlfn.XLOOKUP($F547,Main_OG!$D$1:$D$766,Main_OG!AA$1:AA$766,"")</f>
        <v>3.12</v>
      </c>
      <c r="AH547" s="48">
        <f>_xlfn.XLOOKUP($F547,Main_OG!$D$1:$D$766,Main_OG!AB$1:AB$766,"")</f>
        <v>23.56</v>
      </c>
      <c r="AI547" s="48">
        <f>_xlfn.XLOOKUP($F547,Main_OG!$D$1:$D$766,Main_OG!AC$1:AC$766,"")</f>
        <v>3.84</v>
      </c>
      <c r="AJ547" s="48">
        <f>_xlfn.XLOOKUP($F547,Main_OG!$D$1:$D$766,Main_OG!AD$1:AD$766,"")</f>
        <v>0.74</v>
      </c>
    </row>
    <row r="548" spans="2:36" x14ac:dyDescent="0.35">
      <c r="B548" s="36" t="s">
        <v>1550</v>
      </c>
      <c r="C548" s="45" t="s">
        <v>82</v>
      </c>
      <c r="D548" s="45" t="s">
        <v>4393</v>
      </c>
      <c r="E548" s="36" t="s">
        <v>1550</v>
      </c>
      <c r="F548" s="36" t="str">
        <f t="shared" si="24"/>
        <v>2013_NY</v>
      </c>
      <c r="G548" s="45">
        <v>2013</v>
      </c>
      <c r="H548" s="45">
        <f>_xlfn.XLOOKUP(J548,Main_OG!$B$1:$B$766,Main_OG!$O$1:$O$766,"")</f>
        <v>1</v>
      </c>
      <c r="I548" s="45">
        <f>_xlfn.XLOOKUP(F548,Main_OG!$D$1:$D$766,Main_OG!$J$1:$J$766,"")</f>
        <v>1</v>
      </c>
      <c r="J548" s="45" t="s">
        <v>82</v>
      </c>
      <c r="K548" s="45" t="str">
        <f t="shared" si="25"/>
        <v>Consolidated Edison Co-NY Inc_NY</v>
      </c>
      <c r="L548" s="45" t="str">
        <f t="shared" si="26"/>
        <v>Consolidated Edison Co-NY Inc_NY</v>
      </c>
      <c r="M548" s="45" t="s">
        <v>1558</v>
      </c>
      <c r="N548" s="45">
        <v>2</v>
      </c>
      <c r="O548" s="45">
        <v>341327</v>
      </c>
      <c r="P548" s="45">
        <v>85</v>
      </c>
      <c r="Q548" s="45">
        <v>2113173</v>
      </c>
      <c r="R548" s="45">
        <v>2154</v>
      </c>
      <c r="S548" s="45">
        <v>9743737</v>
      </c>
      <c r="T548" s="45">
        <v>98951</v>
      </c>
      <c r="U548" s="45">
        <v>10273410</v>
      </c>
      <c r="V548" s="45">
        <v>16.666667</v>
      </c>
      <c r="W548" s="45">
        <v>20.607873999999999</v>
      </c>
      <c r="X548" s="45">
        <v>18.295923999999999</v>
      </c>
      <c r="Y548" s="45">
        <v>26.992352</v>
      </c>
      <c r="Z548" s="46">
        <v>1501818</v>
      </c>
      <c r="AA548" s="46">
        <v>76519.956091991597</v>
      </c>
      <c r="AB548" s="47">
        <f>_xlfn.XLOOKUP($F548,Main_OG!$D$1:$D$766,Main_OG!AJ$1:AJ$766,"")</f>
        <v>4587084</v>
      </c>
      <c r="AC548" s="47">
        <f>_xlfn.XLOOKUP($F548,Main_OG!$D$1:$D$766,Main_OG!AK$1:AK$766,"")</f>
        <v>3410880.96</v>
      </c>
      <c r="AD548" s="47">
        <f>_xlfn.XLOOKUP($F548,Main_OG!$D$1:$D$766,Main_OG!AL$1:AL$766,"")</f>
        <v>896253604</v>
      </c>
      <c r="AE548" s="47">
        <f>_xlfn.XLOOKUP($F548,Main_OG!$D$1:$D$766,Main_OG!AM$1:AM$766,"")</f>
        <v>44755606</v>
      </c>
      <c r="AF548" s="48">
        <f>_xlfn.XLOOKUP($F548,Main_OG!$D$1:$D$766,Main_OG!Z$1:Z$766,"")</f>
        <v>3.58</v>
      </c>
      <c r="AG548" s="48">
        <f>_xlfn.XLOOKUP($F548,Main_OG!$D$1:$D$766,Main_OG!AA$1:AA$766,"")</f>
        <v>2.3089180475565318</v>
      </c>
      <c r="AH548" s="48">
        <f>_xlfn.XLOOKUP($F548,Main_OG!$D$1:$D$766,Main_OG!AB$1:AB$766,"")</f>
        <v>22.862714639490921</v>
      </c>
      <c r="AI548" s="48">
        <f>_xlfn.XLOOKUP($F548,Main_OG!$D$1:$D$766,Main_OG!AC$1:AC$766,"")</f>
        <v>4.4043332512284126</v>
      </c>
      <c r="AJ548" s="48">
        <f>_xlfn.XLOOKUP($F548,Main_OG!$D$1:$D$766,Main_OG!AD$1:AD$766,"")</f>
        <v>0.8</v>
      </c>
    </row>
    <row r="549" spans="2:36" x14ac:dyDescent="0.35">
      <c r="B549" s="36" t="s">
        <v>1550</v>
      </c>
      <c r="C549" s="45" t="s">
        <v>82</v>
      </c>
      <c r="D549" s="45" t="s">
        <v>4393</v>
      </c>
      <c r="E549" s="36" t="s">
        <v>1550</v>
      </c>
      <c r="F549" s="36" t="str">
        <f t="shared" si="24"/>
        <v>2014_NY</v>
      </c>
      <c r="G549" s="45">
        <v>2014</v>
      </c>
      <c r="H549" s="45">
        <f>_xlfn.XLOOKUP(J549,Main_OG!$B$1:$B$766,Main_OG!$O$1:$O$766,"")</f>
        <v>1</v>
      </c>
      <c r="I549" s="45">
        <f>_xlfn.XLOOKUP(F549,Main_OG!$D$1:$D$766,Main_OG!$J$1:$J$766,"")</f>
        <v>1</v>
      </c>
      <c r="J549" s="45" t="s">
        <v>82</v>
      </c>
      <c r="K549" s="45" t="str">
        <f t="shared" si="25"/>
        <v>Consolidated Edison Co-NY Inc_NY</v>
      </c>
      <c r="L549" s="45" t="str">
        <f t="shared" si="26"/>
        <v>Consolidated Edison Co-NY Inc_NY</v>
      </c>
      <c r="M549" s="45" t="s">
        <v>1559</v>
      </c>
      <c r="N549" s="45">
        <v>2</v>
      </c>
      <c r="O549" s="45">
        <v>342181</v>
      </c>
      <c r="P549" s="45">
        <v>93</v>
      </c>
      <c r="Q549" s="45">
        <v>2135972</v>
      </c>
      <c r="R549" s="45">
        <v>1548</v>
      </c>
      <c r="S549" s="45">
        <v>9783465</v>
      </c>
      <c r="T549" s="45">
        <v>102499</v>
      </c>
      <c r="U549" s="45">
        <v>9869409</v>
      </c>
      <c r="V549" s="45">
        <v>17.441859999999998</v>
      </c>
      <c r="W549" s="45">
        <v>22.155453000000001</v>
      </c>
      <c r="X549" s="45">
        <v>20.183612</v>
      </c>
      <c r="Y549" s="45">
        <v>28.849001999999999</v>
      </c>
      <c r="Z549" s="46">
        <v>1535375.9</v>
      </c>
      <c r="AA549" s="46">
        <v>78122.537484676344</v>
      </c>
      <c r="AB549" s="47">
        <f>_xlfn.XLOOKUP($F549,Main_OG!$D$1:$D$766,Main_OG!AJ$1:AJ$766,"")</f>
        <v>4441898</v>
      </c>
      <c r="AC549" s="47">
        <f>_xlfn.XLOOKUP($F549,Main_OG!$D$1:$D$766,Main_OG!AK$1:AK$766,"")</f>
        <v>6845568</v>
      </c>
      <c r="AD549" s="47">
        <f>_xlfn.XLOOKUP($F549,Main_OG!$D$1:$D$766,Main_OG!AL$1:AL$766,"")</f>
        <v>890837476</v>
      </c>
      <c r="AE549" s="47">
        <f>_xlfn.XLOOKUP($F549,Main_OG!$D$1:$D$766,Main_OG!AM$1:AM$766,"")</f>
        <v>43038624</v>
      </c>
      <c r="AF549" s="48">
        <f>_xlfn.XLOOKUP($F549,Main_OG!$D$1:$D$766,Main_OG!Z$1:Z$766,"")</f>
        <v>3.85</v>
      </c>
      <c r="AG549" s="48">
        <f>_xlfn.XLOOKUP($F549,Main_OG!$D$1:$D$766,Main_OG!AA$1:AA$766,"")</f>
        <v>3.03</v>
      </c>
      <c r="AH549" s="48">
        <f>_xlfn.XLOOKUP($F549,Main_OG!$D$1:$D$766,Main_OG!AB$1:AB$766,"")</f>
        <v>23.67</v>
      </c>
      <c r="AI549" s="48">
        <f>_xlfn.XLOOKUP($F549,Main_OG!$D$1:$D$766,Main_OG!AC$1:AC$766,"")</f>
        <v>5.27</v>
      </c>
      <c r="AJ549" s="48">
        <f>_xlfn.XLOOKUP($F549,Main_OG!$D$1:$D$766,Main_OG!AD$1:AD$766,"")</f>
        <v>0.76</v>
      </c>
    </row>
    <row r="550" spans="2:36" x14ac:dyDescent="0.35">
      <c r="B550" s="36" t="s">
        <v>1550</v>
      </c>
      <c r="C550" s="45" t="s">
        <v>82</v>
      </c>
      <c r="D550" s="45" t="s">
        <v>4393</v>
      </c>
      <c r="E550" s="36" t="s">
        <v>1550</v>
      </c>
      <c r="F550" s="36" t="str">
        <f t="shared" si="24"/>
        <v>2015_NY</v>
      </c>
      <c r="G550" s="45">
        <v>2015</v>
      </c>
      <c r="H550" s="45">
        <f>_xlfn.XLOOKUP(J550,Main_OG!$B$1:$B$766,Main_OG!$O$1:$O$766,"")</f>
        <v>1</v>
      </c>
      <c r="I550" s="45">
        <f>_xlfn.XLOOKUP(F550,Main_OG!$D$1:$D$766,Main_OG!$J$1:$J$766,"")</f>
        <v>1</v>
      </c>
      <c r="J550" s="45" t="s">
        <v>82</v>
      </c>
      <c r="K550" s="45" t="str">
        <f t="shared" si="25"/>
        <v>Consolidated Edison Co-NY Inc_NY</v>
      </c>
      <c r="L550" s="45" t="str">
        <f t="shared" si="26"/>
        <v>Consolidated Edison Co-NY Inc_NY</v>
      </c>
      <c r="M550" s="45" t="s">
        <v>1560</v>
      </c>
      <c r="N550" s="45">
        <v>2</v>
      </c>
      <c r="O550" s="45">
        <v>349478</v>
      </c>
      <c r="P550" s="45">
        <v>81</v>
      </c>
      <c r="Q550" s="45">
        <v>2196201</v>
      </c>
      <c r="R550" s="45">
        <v>1506</v>
      </c>
      <c r="S550" s="45">
        <v>9584505</v>
      </c>
      <c r="T550" s="45">
        <v>86327</v>
      </c>
      <c r="U550" s="45">
        <v>10534126</v>
      </c>
      <c r="V550" s="45">
        <v>19.588312999999999</v>
      </c>
      <c r="W550" s="45">
        <v>20.574438000000001</v>
      </c>
      <c r="X550" s="45">
        <v>16.703928000000001</v>
      </c>
      <c r="Y550" s="45">
        <v>26.304175999999998</v>
      </c>
      <c r="Z550" s="46">
        <v>1565835.2</v>
      </c>
      <c r="AA550" s="46">
        <v>79656.592065622783</v>
      </c>
      <c r="AB550" s="47">
        <f>_xlfn.XLOOKUP($F550,Main_OG!$D$1:$D$766,Main_OG!AJ$1:AJ$766,"")</f>
        <v>2208138</v>
      </c>
      <c r="AC550" s="47">
        <f>_xlfn.XLOOKUP($F550,Main_OG!$D$1:$D$766,Main_OG!AK$1:AK$766,"")</f>
        <v>6201540</v>
      </c>
      <c r="AD550" s="47">
        <f>_xlfn.XLOOKUP($F550,Main_OG!$D$1:$D$766,Main_OG!AL$1:AL$766,"")</f>
        <v>934244542</v>
      </c>
      <c r="AE550" s="47">
        <f>_xlfn.XLOOKUP($F550,Main_OG!$D$1:$D$766,Main_OG!AM$1:AM$766,"")</f>
        <v>44602871</v>
      </c>
      <c r="AF550" s="48">
        <f>_xlfn.XLOOKUP($F550,Main_OG!$D$1:$D$766,Main_OG!Z$1:Z$766,"")</f>
        <v>2.72</v>
      </c>
      <c r="AG550" s="48">
        <f>_xlfn.XLOOKUP($F550,Main_OG!$D$1:$D$766,Main_OG!AA$1:AA$766,"")</f>
        <v>2.83</v>
      </c>
      <c r="AH550" s="48">
        <f>_xlfn.XLOOKUP($F550,Main_OG!$D$1:$D$766,Main_OG!AB$1:AB$766,"")</f>
        <v>12.08771849023859</v>
      </c>
      <c r="AI550" s="48">
        <f>_xlfn.XLOOKUP($F550,Main_OG!$D$1:$D$766,Main_OG!AC$1:AC$766,"")</f>
        <v>3.3843619636206599</v>
      </c>
      <c r="AJ550" s="48">
        <f>_xlfn.XLOOKUP($F550,Main_OG!$D$1:$D$766,Main_OG!AD$1:AD$766,"")</f>
        <v>0.72</v>
      </c>
    </row>
    <row r="551" spans="2:36" x14ac:dyDescent="0.35">
      <c r="B551" s="36" t="s">
        <v>1550</v>
      </c>
      <c r="C551" s="45" t="s">
        <v>82</v>
      </c>
      <c r="D551" s="45" t="s">
        <v>4393</v>
      </c>
      <c r="E551" s="36" t="s">
        <v>1550</v>
      </c>
      <c r="F551" s="36" t="str">
        <f t="shared" si="24"/>
        <v>2016_NY</v>
      </c>
      <c r="G551" s="45">
        <v>2016</v>
      </c>
      <c r="H551" s="45">
        <f>_xlfn.XLOOKUP(J551,Main_OG!$B$1:$B$766,Main_OG!$O$1:$O$766,"")</f>
        <v>1</v>
      </c>
      <c r="I551" s="45">
        <f>_xlfn.XLOOKUP(F551,Main_OG!$D$1:$D$766,Main_OG!$J$1:$J$766,"")</f>
        <v>1</v>
      </c>
      <c r="J551" s="45" t="s">
        <v>82</v>
      </c>
      <c r="K551" s="45" t="str">
        <f t="shared" si="25"/>
        <v>Consolidated Edison Co-NY Inc_NY</v>
      </c>
      <c r="L551" s="45" t="str">
        <f t="shared" si="26"/>
        <v>Consolidated Edison Co-NY Inc_NY</v>
      </c>
      <c r="M551" s="45" t="s">
        <v>1561</v>
      </c>
      <c r="N551" s="45">
        <v>2</v>
      </c>
      <c r="O551" s="45">
        <v>358352</v>
      </c>
      <c r="P551" s="45">
        <v>69</v>
      </c>
      <c r="Q551" s="45">
        <v>2187429</v>
      </c>
      <c r="R551" s="45">
        <v>1524</v>
      </c>
      <c r="S551" s="45">
        <v>9423582</v>
      </c>
      <c r="T551" s="45">
        <v>60862</v>
      </c>
      <c r="U551" s="45">
        <v>10399796</v>
      </c>
      <c r="V551" s="45">
        <v>20.275590999999999</v>
      </c>
      <c r="W551" s="45">
        <v>19.129360999999999</v>
      </c>
      <c r="X551" s="45">
        <v>16.677073</v>
      </c>
      <c r="Y551" s="45">
        <v>24.908228999999999</v>
      </c>
      <c r="Z551" s="46">
        <v>1590567.8</v>
      </c>
      <c r="AA551" s="46">
        <v>81001.025086534486</v>
      </c>
      <c r="AB551" s="47">
        <f>_xlfn.XLOOKUP($F551,Main_OG!$D$1:$D$766,Main_OG!AJ$1:AJ$766,"")</f>
        <v>1519322</v>
      </c>
      <c r="AC551" s="47">
        <f>_xlfn.XLOOKUP($F551,Main_OG!$D$1:$D$766,Main_OG!AK$1:AK$766,"")</f>
        <v>2283602</v>
      </c>
      <c r="AD551" s="47">
        <f>_xlfn.XLOOKUP($F551,Main_OG!$D$1:$D$766,Main_OG!AL$1:AL$766,"")</f>
        <v>905391122</v>
      </c>
      <c r="AE551" s="47">
        <f>_xlfn.XLOOKUP($F551,Main_OG!$D$1:$D$766,Main_OG!AM$1:AM$766,"")</f>
        <v>41570990</v>
      </c>
      <c r="AF551" s="48">
        <f>_xlfn.XLOOKUP($F551,Main_OG!$D$1:$D$766,Main_OG!Z$1:Z$766,"")</f>
        <v>0</v>
      </c>
      <c r="AG551" s="48">
        <f>_xlfn.XLOOKUP($F551,Main_OG!$D$1:$D$766,Main_OG!AA$1:AA$766,"")</f>
        <v>2.37</v>
      </c>
      <c r="AH551" s="48">
        <f>_xlfn.XLOOKUP($F551,Main_OG!$D$1:$D$766,Main_OG!AB$1:AB$766,"")</f>
        <v>10.23</v>
      </c>
      <c r="AI551" s="48">
        <f>_xlfn.XLOOKUP($F551,Main_OG!$D$1:$D$766,Main_OG!AC$1:AC$766,"")</f>
        <v>3.2924726584307722</v>
      </c>
      <c r="AJ551" s="48">
        <f>_xlfn.XLOOKUP($F551,Main_OG!$D$1:$D$766,Main_OG!AD$1:AD$766,"")</f>
        <v>0.69</v>
      </c>
    </row>
    <row r="552" spans="2:36" x14ac:dyDescent="0.35">
      <c r="B552" s="36" t="s">
        <v>1550</v>
      </c>
      <c r="C552" s="45" t="s">
        <v>82</v>
      </c>
      <c r="D552" s="45" t="s">
        <v>4393</v>
      </c>
      <c r="E552" s="36" t="s">
        <v>1550</v>
      </c>
      <c r="F552" s="36" t="str">
        <f t="shared" si="24"/>
        <v>2017_NY</v>
      </c>
      <c r="G552" s="45">
        <v>2017</v>
      </c>
      <c r="H552" s="45">
        <f>_xlfn.XLOOKUP(J552,Main_OG!$B$1:$B$766,Main_OG!$O$1:$O$766,"")</f>
        <v>1</v>
      </c>
      <c r="I552" s="45">
        <f>_xlfn.XLOOKUP(F552,Main_OG!$D$1:$D$766,Main_OG!$J$1:$J$766,"")</f>
        <v>1</v>
      </c>
      <c r="J552" s="45" t="s">
        <v>82</v>
      </c>
      <c r="K552" s="45" t="str">
        <f t="shared" si="25"/>
        <v>Consolidated Edison Co-NY Inc_NY</v>
      </c>
      <c r="L552" s="45" t="str">
        <f t="shared" si="26"/>
        <v>Consolidated Edison Co-NY Inc_NY</v>
      </c>
      <c r="M552" s="45" t="s">
        <v>1562</v>
      </c>
      <c r="N552" s="45">
        <v>2</v>
      </c>
      <c r="O552" s="45">
        <v>372504</v>
      </c>
      <c r="P552" s="45">
        <v>67</v>
      </c>
      <c r="Q552" s="45">
        <v>2211235</v>
      </c>
      <c r="R552" s="45">
        <v>446</v>
      </c>
      <c r="S552" s="45">
        <v>9242491</v>
      </c>
      <c r="T552" s="45">
        <v>59755</v>
      </c>
      <c r="U552" s="45">
        <v>9924143</v>
      </c>
      <c r="V552" s="45">
        <v>19.955157</v>
      </c>
      <c r="W552" s="45">
        <v>19.725072000000001</v>
      </c>
      <c r="X552" s="45">
        <v>17.175132000000001</v>
      </c>
      <c r="Y552" s="45">
        <v>25.342449999999999</v>
      </c>
      <c r="Z552" s="46">
        <v>1624800.7</v>
      </c>
      <c r="AA552" s="46">
        <v>82924.018655038119</v>
      </c>
      <c r="AB552" s="47">
        <f>_xlfn.XLOOKUP($F552,Main_OG!$D$1:$D$766,Main_OG!AJ$1:AJ$766,"")</f>
        <v>622594</v>
      </c>
      <c r="AC552" s="47">
        <f>_xlfn.XLOOKUP($F552,Main_OG!$D$1:$D$766,Main_OG!AK$1:AK$766,"")</f>
        <v>2036626</v>
      </c>
      <c r="AD552" s="47">
        <f>_xlfn.XLOOKUP($F552,Main_OG!$D$1:$D$766,Main_OG!AL$1:AL$766,"")</f>
        <v>740421322</v>
      </c>
      <c r="AE552" s="47">
        <f>_xlfn.XLOOKUP($F552,Main_OG!$D$1:$D$766,Main_OG!AM$1:AM$766,"")</f>
        <v>42167409</v>
      </c>
      <c r="AF552" s="48">
        <f>_xlfn.XLOOKUP($F552,Main_OG!$D$1:$D$766,Main_OG!Z$1:Z$766,"")</f>
        <v>2.48</v>
      </c>
      <c r="AG552" s="48">
        <f>_xlfn.XLOOKUP($F552,Main_OG!$D$1:$D$766,Main_OG!AA$1:AA$766,"")</f>
        <v>2.35</v>
      </c>
      <c r="AH552" s="48">
        <f>_xlfn.XLOOKUP($F552,Main_OG!$D$1:$D$766,Main_OG!AB$1:AB$766,"")</f>
        <v>13.96</v>
      </c>
      <c r="AI552" s="48">
        <f>_xlfn.XLOOKUP($F552,Main_OG!$D$1:$D$766,Main_OG!AC$1:AC$766,"")</f>
        <v>3.7243523928232452</v>
      </c>
      <c r="AJ552" s="48">
        <f>_xlfn.XLOOKUP($F552,Main_OG!$D$1:$D$766,Main_OG!AD$1:AD$766,"")</f>
        <v>0.74</v>
      </c>
    </row>
    <row r="553" spans="2:36" x14ac:dyDescent="0.35">
      <c r="B553" s="36" t="s">
        <v>1550</v>
      </c>
      <c r="C553" s="45" t="s">
        <v>82</v>
      </c>
      <c r="D553" s="45" t="s">
        <v>4393</v>
      </c>
      <c r="E553" s="36" t="s">
        <v>1550</v>
      </c>
      <c r="F553" s="36" t="str">
        <f t="shared" si="24"/>
        <v>2018_NY</v>
      </c>
      <c r="G553" s="45">
        <v>2018</v>
      </c>
      <c r="H553" s="45">
        <f>_xlfn.XLOOKUP(J553,Main_OG!$B$1:$B$766,Main_OG!$O$1:$O$766,"")</f>
        <v>1</v>
      </c>
      <c r="I553" s="45">
        <f>_xlfn.XLOOKUP(F553,Main_OG!$D$1:$D$766,Main_OG!$J$1:$J$766,"")</f>
        <v>1</v>
      </c>
      <c r="J553" s="45" t="s">
        <v>82</v>
      </c>
      <c r="K553" s="45" t="str">
        <f t="shared" si="25"/>
        <v>Consolidated Edison Co-NY Inc_NY</v>
      </c>
      <c r="L553" s="45" t="str">
        <f t="shared" si="26"/>
        <v>Consolidated Edison Co-NY Inc_NY</v>
      </c>
      <c r="M553" s="45" t="s">
        <v>1563</v>
      </c>
      <c r="N553" s="45">
        <v>2</v>
      </c>
      <c r="O553" s="45">
        <v>386512</v>
      </c>
      <c r="P553" s="45">
        <v>59</v>
      </c>
      <c r="Q553" s="45">
        <v>2315745</v>
      </c>
      <c r="R553" s="45">
        <v>507</v>
      </c>
      <c r="S553" s="45">
        <v>9597866</v>
      </c>
      <c r="T553" s="45">
        <v>56964</v>
      </c>
      <c r="U553" s="45">
        <v>10796886</v>
      </c>
      <c r="V553" s="45">
        <v>20.315581999999999</v>
      </c>
      <c r="W553" s="45">
        <v>19.296206000000002</v>
      </c>
      <c r="X553" s="45">
        <v>16.715820999999998</v>
      </c>
      <c r="Y553" s="45">
        <v>26.357368000000001</v>
      </c>
      <c r="Z553" s="46">
        <v>1665186.8</v>
      </c>
      <c r="AA553" s="46">
        <v>85201.517102503276</v>
      </c>
      <c r="AB553" s="47">
        <f>_xlfn.XLOOKUP($F553,Main_OG!$D$1:$D$766,Main_OG!AJ$1:AJ$766,"")</f>
        <v>551004</v>
      </c>
      <c r="AC553" s="47">
        <f>_xlfn.XLOOKUP($F553,Main_OG!$D$1:$D$766,Main_OG!AK$1:AK$766,"")</f>
        <v>5192542</v>
      </c>
      <c r="AD553" s="47">
        <f>_xlfn.XLOOKUP($F553,Main_OG!$D$1:$D$766,Main_OG!AL$1:AL$766,"")</f>
        <v>802445040</v>
      </c>
      <c r="AE553" s="47">
        <f>_xlfn.XLOOKUP($F553,Main_OG!$D$1:$D$766,Main_OG!AM$1:AM$766,"")</f>
        <v>42919011</v>
      </c>
      <c r="AF553" s="48">
        <f>_xlfn.XLOOKUP($F553,Main_OG!$D$1:$D$766,Main_OG!Z$1:Z$766,"")</f>
        <v>0</v>
      </c>
      <c r="AG553" s="48">
        <f>_xlfn.XLOOKUP($F553,Main_OG!$D$1:$D$766,Main_OG!AA$1:AA$766,"")</f>
        <v>2.1875855044172008</v>
      </c>
      <c r="AH553" s="48">
        <f>_xlfn.XLOOKUP($F553,Main_OG!$D$1:$D$766,Main_OG!AB$1:AB$766,"")</f>
        <v>17.134646247082848</v>
      </c>
      <c r="AI553" s="48">
        <f>_xlfn.XLOOKUP($F553,Main_OG!$D$1:$D$766,Main_OG!AC$1:AC$766,"")</f>
        <v>3.76</v>
      </c>
      <c r="AJ553" s="48">
        <f>_xlfn.XLOOKUP($F553,Main_OG!$D$1:$D$766,Main_OG!AD$1:AD$766,"")</f>
        <v>0.71</v>
      </c>
    </row>
    <row r="554" spans="2:36" x14ac:dyDescent="0.35">
      <c r="B554" s="36" t="s">
        <v>1550</v>
      </c>
      <c r="C554" s="45" t="s">
        <v>82</v>
      </c>
      <c r="D554" s="45" t="s">
        <v>4393</v>
      </c>
      <c r="E554" s="36" t="s">
        <v>1550</v>
      </c>
      <c r="F554" s="36" t="str">
        <f t="shared" si="24"/>
        <v>2019_NY</v>
      </c>
      <c r="G554" s="45">
        <v>2019</v>
      </c>
      <c r="H554" s="45">
        <f>_xlfn.XLOOKUP(J554,Main_OG!$B$1:$B$766,Main_OG!$O$1:$O$766,"")</f>
        <v>1</v>
      </c>
      <c r="I554" s="45">
        <f>_xlfn.XLOOKUP(F554,Main_OG!$D$1:$D$766,Main_OG!$J$1:$J$766,"")</f>
        <v>1</v>
      </c>
      <c r="J554" s="45" t="s">
        <v>82</v>
      </c>
      <c r="K554" s="45" t="str">
        <f t="shared" si="25"/>
        <v>Consolidated Edison Co-NY Inc_NY</v>
      </c>
      <c r="L554" s="45" t="str">
        <f t="shared" si="26"/>
        <v>Consolidated Edison Co-NY Inc_NY</v>
      </c>
      <c r="M554" s="45" t="s">
        <v>1564</v>
      </c>
      <c r="N554" s="45">
        <v>2</v>
      </c>
      <c r="O554" s="45">
        <v>400615</v>
      </c>
      <c r="P554" s="45">
        <v>52</v>
      </c>
      <c r="Q554" s="45">
        <v>2372477</v>
      </c>
      <c r="R554" s="45">
        <v>589</v>
      </c>
      <c r="S554" s="45">
        <v>9921902</v>
      </c>
      <c r="T554" s="45">
        <v>63333</v>
      </c>
      <c r="U554" s="45">
        <v>10593517</v>
      </c>
      <c r="V554" s="45">
        <v>27.164686</v>
      </c>
      <c r="W554" s="45">
        <v>18.700437000000001</v>
      </c>
      <c r="X554" s="45">
        <v>14.700077</v>
      </c>
      <c r="Y554" s="45">
        <v>25.297642</v>
      </c>
      <c r="Z554" s="46">
        <v>1709750.7</v>
      </c>
      <c r="AA554" s="46">
        <v>87845.614356703445</v>
      </c>
      <c r="AB554" s="47">
        <f>_xlfn.XLOOKUP($F554,Main_OG!$D$1:$D$766,Main_OG!AJ$1:AJ$766,"")</f>
        <v>373500</v>
      </c>
      <c r="AC554" s="47">
        <f>_xlfn.XLOOKUP($F554,Main_OG!$D$1:$D$766,Main_OG!AK$1:AK$766,"")</f>
        <v>1791762</v>
      </c>
      <c r="AD554" s="47">
        <f>_xlfn.XLOOKUP($F554,Main_OG!$D$1:$D$766,Main_OG!AL$1:AL$766,"")</f>
        <v>731087044</v>
      </c>
      <c r="AE554" s="47">
        <f>_xlfn.XLOOKUP($F554,Main_OG!$D$1:$D$766,Main_OG!AM$1:AM$766,"")</f>
        <v>44865018</v>
      </c>
      <c r="AF554" s="48">
        <f>_xlfn.XLOOKUP($F554,Main_OG!$D$1:$D$766,Main_OG!Z$1:Z$766,"")</f>
        <v>0</v>
      </c>
      <c r="AG554" s="48">
        <f>_xlfn.XLOOKUP($F554,Main_OG!$D$1:$D$766,Main_OG!AA$1:AA$766,"")</f>
        <v>2.176146746141439</v>
      </c>
      <c r="AH554" s="48">
        <f>_xlfn.XLOOKUP($F554,Main_OG!$D$1:$D$766,Main_OG!AB$1:AB$766,"")</f>
        <v>16.155101142605361</v>
      </c>
      <c r="AI554" s="48">
        <f>_xlfn.XLOOKUP($F554,Main_OG!$D$1:$D$766,Main_OG!AC$1:AC$766,"")</f>
        <v>3.3292283805067271</v>
      </c>
      <c r="AJ554" s="48">
        <f>_xlfn.XLOOKUP($F554,Main_OG!$D$1:$D$766,Main_OG!AD$1:AD$766,"")</f>
        <v>0.60296766622862785</v>
      </c>
    </row>
    <row r="555" spans="2:36" x14ac:dyDescent="0.35">
      <c r="B555" s="36" t="s">
        <v>1550</v>
      </c>
      <c r="C555" s="45" t="s">
        <v>82</v>
      </c>
      <c r="D555" s="45" t="s">
        <v>4393</v>
      </c>
      <c r="E555" s="36" t="s">
        <v>1550</v>
      </c>
      <c r="F555" s="36" t="str">
        <f t="shared" si="24"/>
        <v>2020_NY</v>
      </c>
      <c r="G555" s="45">
        <v>2020</v>
      </c>
      <c r="H555" s="45">
        <f>_xlfn.XLOOKUP(J555,Main_OG!$B$1:$B$766,Main_OG!$O$1:$O$766,"")</f>
        <v>1</v>
      </c>
      <c r="I555" s="45">
        <f>_xlfn.XLOOKUP(F555,Main_OG!$D$1:$D$766,Main_OG!$J$1:$J$766,"")</f>
        <v>1</v>
      </c>
      <c r="J555" s="45" t="s">
        <v>82</v>
      </c>
      <c r="K555" s="45" t="str">
        <f t="shared" si="25"/>
        <v>Consolidated Edison Co-NY Inc_NY</v>
      </c>
      <c r="L555" s="45" t="str">
        <f t="shared" si="26"/>
        <v>Consolidated Edison Co-NY Inc_NY</v>
      </c>
      <c r="M555" s="45" t="s">
        <v>1565</v>
      </c>
      <c r="N555" s="45">
        <v>2</v>
      </c>
      <c r="O555" s="45">
        <v>425378</v>
      </c>
      <c r="P555" s="45">
        <v>46</v>
      </c>
      <c r="Q555" s="45">
        <v>0</v>
      </c>
      <c r="R555" s="45">
        <v>1527</v>
      </c>
      <c r="S555" s="45">
        <v>9382313</v>
      </c>
      <c r="T555" s="45">
        <v>52790</v>
      </c>
      <c r="U555" s="45">
        <v>0</v>
      </c>
      <c r="V555" s="45">
        <v>27.046496000000001</v>
      </c>
      <c r="W555" s="45">
        <v>20.157194</v>
      </c>
      <c r="X555" s="45">
        <v>15.576814000000001</v>
      </c>
      <c r="Y555" s="45">
        <v>0</v>
      </c>
      <c r="Z555" s="46">
        <v>1650567.2</v>
      </c>
      <c r="AA555" s="46">
        <v>85158.158910676211</v>
      </c>
      <c r="AB555" s="47">
        <f>_xlfn.XLOOKUP($F555,Main_OG!$D$1:$D$766,Main_OG!AJ$1:AJ$766,"")</f>
        <v>127422</v>
      </c>
      <c r="AC555" s="47">
        <f>_xlfn.XLOOKUP($F555,Main_OG!$D$1:$D$766,Main_OG!AK$1:AK$766,"")</f>
        <v>1502064</v>
      </c>
      <c r="AD555" s="47">
        <f>_xlfn.XLOOKUP($F555,Main_OG!$D$1:$D$766,Main_OG!AL$1:AL$766,"")</f>
        <v>818703500</v>
      </c>
      <c r="AE555" s="47">
        <f>_xlfn.XLOOKUP($F555,Main_OG!$D$1:$D$766,Main_OG!AM$1:AM$766,"")</f>
        <v>0</v>
      </c>
      <c r="AF555" s="48">
        <f>_xlfn.XLOOKUP($F555,Main_OG!$D$1:$D$766,Main_OG!Z$1:Z$766,"")</f>
        <v>0</v>
      </c>
      <c r="AG555" s="48">
        <f>_xlfn.XLOOKUP($F555,Main_OG!$D$1:$D$766,Main_OG!AA$1:AA$766,"")</f>
        <v>2.09</v>
      </c>
      <c r="AH555" s="48">
        <f>_xlfn.XLOOKUP($F555,Main_OG!$D$1:$D$766,Main_OG!AB$1:AB$766,"")</f>
        <v>12.535325193609101</v>
      </c>
      <c r="AI555" s="48">
        <f>_xlfn.XLOOKUP($F555,Main_OG!$D$1:$D$766,Main_OG!AC$1:AC$766,"")</f>
        <v>2.8422150630003218</v>
      </c>
      <c r="AJ555" s="48">
        <f>_xlfn.XLOOKUP($F555,Main_OG!$D$1:$D$766,Main_OG!AD$1:AD$766,"")</f>
        <v>0.64</v>
      </c>
    </row>
    <row r="556" spans="2:36" x14ac:dyDescent="0.35">
      <c r="B556" s="36" t="s">
        <v>1566</v>
      </c>
      <c r="C556" s="45" t="s">
        <v>351</v>
      </c>
      <c r="D556" s="45" t="s">
        <v>4395</v>
      </c>
      <c r="E556" s="36" t="s">
        <v>1566</v>
      </c>
      <c r="F556" s="36" t="str">
        <f t="shared" si="24"/>
        <v>2006_WI</v>
      </c>
      <c r="G556" s="45">
        <v>2006</v>
      </c>
      <c r="H556" s="45">
        <f>_xlfn.XLOOKUP(J556,Main_OG!$B$1:$B$766,Main_OG!$O$1:$O$766,"")</f>
        <v>0</v>
      </c>
      <c r="I556" s="45">
        <f>_xlfn.XLOOKUP(F556,Main_OG!$D$1:$D$766,Main_OG!$J$1:$J$766,"")</f>
        <v>0</v>
      </c>
      <c r="J556" s="45" t="s">
        <v>351</v>
      </c>
      <c r="K556" s="45" t="str">
        <f t="shared" si="25"/>
        <v>Consolidated Water Power Co_WI</v>
      </c>
      <c r="L556" s="45" t="str">
        <f t="shared" si="26"/>
        <v>Consolidated Water Power Co_WI</v>
      </c>
      <c r="M556" s="45" t="s">
        <v>1567</v>
      </c>
      <c r="N556" s="45">
        <v>0</v>
      </c>
      <c r="O556" s="45">
        <v>185</v>
      </c>
      <c r="P556" s="45">
        <v>1</v>
      </c>
      <c r="Q556" s="45">
        <v>983</v>
      </c>
      <c r="R556" s="45">
        <v>0</v>
      </c>
      <c r="S556" s="45">
        <v>502</v>
      </c>
      <c r="T556" s="45">
        <v>66837</v>
      </c>
      <c r="U556" s="45">
        <v>574</v>
      </c>
      <c r="V556" s="45">
        <v>0</v>
      </c>
      <c r="W556" s="45">
        <v>6.6764197366671114</v>
      </c>
      <c r="X556" s="45">
        <v>4.9358910923992427</v>
      </c>
      <c r="Y556" s="45">
        <v>6.7616916008952774</v>
      </c>
      <c r="Z556" s="46">
        <v>287146.59999999998</v>
      </c>
      <c r="AA556" s="46">
        <v>51481.599345961702</v>
      </c>
      <c r="AB556" s="47">
        <f>_xlfn.XLOOKUP($F556,Main_OG!$D$1:$D$766,Main_OG!AJ$1:AJ$766,"")</f>
        <v>47984959.539999999</v>
      </c>
      <c r="AC556" s="47">
        <f>_xlfn.XLOOKUP($F556,Main_OG!$D$1:$D$766,Main_OG!AK$1:AK$766,"")</f>
        <v>3549166.82</v>
      </c>
      <c r="AD556" s="47">
        <f>_xlfn.XLOOKUP($F556,Main_OG!$D$1:$D$766,Main_OG!AL$1:AL$766,"")</f>
        <v>88498243.219999984</v>
      </c>
      <c r="AE556" s="47">
        <f>_xlfn.XLOOKUP($F556,Main_OG!$D$1:$D$766,Main_OG!AM$1:AM$766,"")</f>
        <v>12233515</v>
      </c>
      <c r="AF556" s="48">
        <f>_xlfn.XLOOKUP($F556,Main_OG!$D$1:$D$766,Main_OG!Z$1:Z$766,"")</f>
        <v>1.72</v>
      </c>
      <c r="AG556" s="48">
        <f>_xlfn.XLOOKUP($F556,Main_OG!$D$1:$D$766,Main_OG!AA$1:AA$766,"")</f>
        <v>1.47</v>
      </c>
      <c r="AH556" s="48">
        <f>_xlfn.XLOOKUP($F556,Main_OG!$D$1:$D$766,Main_OG!AB$1:AB$766,"")</f>
        <v>14.13114039693003</v>
      </c>
      <c r="AI556" s="48">
        <f>_xlfn.XLOOKUP($F556,Main_OG!$D$1:$D$766,Main_OG!AC$1:AC$766,"")</f>
        <v>7.1610124069250478</v>
      </c>
      <c r="AJ556" s="48">
        <f>_xlfn.XLOOKUP($F556,Main_OG!$D$1:$D$766,Main_OG!AD$1:AD$766,"")</f>
        <v>0.53</v>
      </c>
    </row>
    <row r="557" spans="2:36" x14ac:dyDescent="0.35">
      <c r="B557" s="36" t="s">
        <v>1566</v>
      </c>
      <c r="C557" s="45" t="s">
        <v>351</v>
      </c>
      <c r="D557" s="45" t="s">
        <v>4395</v>
      </c>
      <c r="E557" s="36" t="s">
        <v>1566</v>
      </c>
      <c r="F557" s="36" t="str">
        <f t="shared" si="24"/>
        <v>2007_WI</v>
      </c>
      <c r="G557" s="45">
        <v>2007</v>
      </c>
      <c r="H557" s="45">
        <f>_xlfn.XLOOKUP(J557,Main_OG!$B$1:$B$766,Main_OG!$O$1:$O$766,"")</f>
        <v>0</v>
      </c>
      <c r="I557" s="45">
        <f>_xlfn.XLOOKUP(F557,Main_OG!$D$1:$D$766,Main_OG!$J$1:$J$766,"")</f>
        <v>0</v>
      </c>
      <c r="J557" s="45" t="s">
        <v>351</v>
      </c>
      <c r="K557" s="45" t="str">
        <f t="shared" si="25"/>
        <v>Consolidated Water Power Co_WI</v>
      </c>
      <c r="L557" s="45" t="str">
        <f t="shared" si="26"/>
        <v>Consolidated Water Power Co_WI</v>
      </c>
      <c r="M557" s="45" t="s">
        <v>1568</v>
      </c>
      <c r="N557" s="45">
        <v>0</v>
      </c>
      <c r="O557" s="45">
        <v>189</v>
      </c>
      <c r="P557" s="45">
        <v>1</v>
      </c>
      <c r="Q557" s="45">
        <v>984</v>
      </c>
      <c r="R557" s="45">
        <v>0</v>
      </c>
      <c r="S557" s="45">
        <v>581</v>
      </c>
      <c r="T557" s="45">
        <v>72943</v>
      </c>
      <c r="U557" s="45">
        <v>599</v>
      </c>
      <c r="V557" s="45">
        <v>0</v>
      </c>
      <c r="W557" s="45">
        <v>6.99</v>
      </c>
      <c r="X557" s="45">
        <v>5.26</v>
      </c>
      <c r="Y557" s="45">
        <v>7.18</v>
      </c>
      <c r="Z557" s="46">
        <v>289855.2</v>
      </c>
      <c r="AA557" s="46">
        <v>51660.456888754226</v>
      </c>
      <c r="AB557" s="47">
        <f>_xlfn.XLOOKUP($F557,Main_OG!$D$1:$D$766,Main_OG!AJ$1:AJ$766,"")</f>
        <v>48160880</v>
      </c>
      <c r="AC557" s="47">
        <f>_xlfn.XLOOKUP($F557,Main_OG!$D$1:$D$766,Main_OG!AK$1:AK$766,"")</f>
        <v>3854054</v>
      </c>
      <c r="AD557" s="47">
        <f>_xlfn.XLOOKUP($F557,Main_OG!$D$1:$D$766,Main_OG!AL$1:AL$766,"")</f>
        <v>108994756</v>
      </c>
      <c r="AE557" s="47">
        <f>_xlfn.XLOOKUP($F557,Main_OG!$D$1:$D$766,Main_OG!AM$1:AM$766,"")</f>
        <v>12910319</v>
      </c>
      <c r="AF557" s="48">
        <f>_xlfn.XLOOKUP($F557,Main_OG!$D$1:$D$766,Main_OG!Z$1:Z$766,"")</f>
        <v>1.96</v>
      </c>
      <c r="AG557" s="48">
        <f>_xlfn.XLOOKUP($F557,Main_OG!$D$1:$D$766,Main_OG!AA$1:AA$766,"")</f>
        <v>1.67</v>
      </c>
      <c r="AH557" s="48">
        <f>_xlfn.XLOOKUP($F557,Main_OG!$D$1:$D$766,Main_OG!AB$1:AB$766,"")</f>
        <v>15.097711394063451</v>
      </c>
      <c r="AI557" s="48">
        <f>_xlfn.XLOOKUP($F557,Main_OG!$D$1:$D$766,Main_OG!AC$1:AC$766,"")</f>
        <v>7.3815467393807772</v>
      </c>
      <c r="AJ557" s="48">
        <f>_xlfn.XLOOKUP($F557,Main_OG!$D$1:$D$766,Main_OG!AD$1:AD$766,"")</f>
        <v>0.51</v>
      </c>
    </row>
    <row r="558" spans="2:36" x14ac:dyDescent="0.35">
      <c r="B558" s="36" t="s">
        <v>1566</v>
      </c>
      <c r="C558" s="45" t="s">
        <v>351</v>
      </c>
      <c r="D558" s="45" t="s">
        <v>4395</v>
      </c>
      <c r="E558" s="36" t="s">
        <v>1566</v>
      </c>
      <c r="F558" s="36" t="str">
        <f t="shared" si="24"/>
        <v>2008_WI</v>
      </c>
      <c r="G558" s="45">
        <v>2008</v>
      </c>
      <c r="H558" s="45">
        <f>_xlfn.XLOOKUP(J558,Main_OG!$B$1:$B$766,Main_OG!$O$1:$O$766,"")</f>
        <v>0</v>
      </c>
      <c r="I558" s="45">
        <f>_xlfn.XLOOKUP(F558,Main_OG!$D$1:$D$766,Main_OG!$J$1:$J$766,"")</f>
        <v>0</v>
      </c>
      <c r="J558" s="45" t="s">
        <v>351</v>
      </c>
      <c r="K558" s="45" t="str">
        <f t="shared" si="25"/>
        <v>Consolidated Water Power Co_WI</v>
      </c>
      <c r="L558" s="45" t="str">
        <f t="shared" si="26"/>
        <v>Consolidated Water Power Co_WI</v>
      </c>
      <c r="M558" s="45" t="s">
        <v>1569</v>
      </c>
      <c r="N558" s="45">
        <v>0</v>
      </c>
      <c r="O558" s="45">
        <v>16</v>
      </c>
      <c r="P558" s="45">
        <v>1</v>
      </c>
      <c r="Q558" s="45">
        <v>99</v>
      </c>
      <c r="R558" s="45">
        <v>0</v>
      </c>
      <c r="S558" s="45">
        <v>27257</v>
      </c>
      <c r="T558" s="45">
        <v>1366475</v>
      </c>
      <c r="U558" s="45">
        <v>841</v>
      </c>
      <c r="V558" s="45">
        <v>0</v>
      </c>
      <c r="W558" s="45">
        <v>5.88</v>
      </c>
      <c r="X558" s="45">
        <v>5.66</v>
      </c>
      <c r="Y558" s="45">
        <v>7.85</v>
      </c>
      <c r="Z558" s="46">
        <v>286204.7</v>
      </c>
      <c r="AA558" s="46">
        <v>50736.554324803634</v>
      </c>
      <c r="AB558" s="47">
        <f>_xlfn.XLOOKUP($F558,Main_OG!$D$1:$D$766,Main_OG!AJ$1:AJ$766,"")</f>
        <v>49868066</v>
      </c>
      <c r="AC558" s="47">
        <f>_xlfn.XLOOKUP($F558,Main_OG!$D$1:$D$766,Main_OG!AK$1:AK$766,"")</f>
        <v>3460118</v>
      </c>
      <c r="AD558" s="47">
        <f>_xlfn.XLOOKUP($F558,Main_OG!$D$1:$D$766,Main_OG!AL$1:AL$766,"")</f>
        <v>82624382</v>
      </c>
      <c r="AE558" s="47">
        <f>_xlfn.XLOOKUP($F558,Main_OG!$D$1:$D$766,Main_OG!AM$1:AM$766,"")</f>
        <v>12154510</v>
      </c>
      <c r="AF558" s="48">
        <f>_xlfn.XLOOKUP($F558,Main_OG!$D$1:$D$766,Main_OG!Z$1:Z$766,"")</f>
        <v>2.15</v>
      </c>
      <c r="AG558" s="48">
        <f>_xlfn.XLOOKUP($F558,Main_OG!$D$1:$D$766,Main_OG!AA$1:AA$766,"")</f>
        <v>1.94</v>
      </c>
      <c r="AH558" s="48">
        <f>_xlfn.XLOOKUP($F558,Main_OG!$D$1:$D$766,Main_OG!AB$1:AB$766,"")</f>
        <v>19.619187803472759</v>
      </c>
      <c r="AI558" s="48">
        <f>_xlfn.XLOOKUP($F558,Main_OG!$D$1:$D$766,Main_OG!AC$1:AC$766,"")</f>
        <v>9.1182546074696553</v>
      </c>
      <c r="AJ558" s="48">
        <f>_xlfn.XLOOKUP($F558,Main_OG!$D$1:$D$766,Main_OG!AD$1:AD$766,"")</f>
        <v>0.5</v>
      </c>
    </row>
    <row r="559" spans="2:36" x14ac:dyDescent="0.35">
      <c r="B559" s="36" t="s">
        <v>1566</v>
      </c>
      <c r="C559" s="45" t="s">
        <v>351</v>
      </c>
      <c r="D559" s="45" t="s">
        <v>4395</v>
      </c>
      <c r="E559" s="36" t="s">
        <v>1566</v>
      </c>
      <c r="F559" s="36" t="str">
        <f t="shared" si="24"/>
        <v>2009_WI</v>
      </c>
      <c r="G559" s="45">
        <v>2009</v>
      </c>
      <c r="H559" s="45">
        <f>_xlfn.XLOOKUP(J559,Main_OG!$B$1:$B$766,Main_OG!$O$1:$O$766,"")</f>
        <v>0</v>
      </c>
      <c r="I559" s="45">
        <f>_xlfn.XLOOKUP(F559,Main_OG!$D$1:$D$766,Main_OG!$J$1:$J$766,"")</f>
        <v>0</v>
      </c>
      <c r="J559" s="45" t="s">
        <v>351</v>
      </c>
      <c r="K559" s="45" t="str">
        <f t="shared" si="25"/>
        <v>Consolidated Water Power Co_WI</v>
      </c>
      <c r="L559" s="45" t="str">
        <f t="shared" si="26"/>
        <v>Consolidated Water Power Co_WI</v>
      </c>
      <c r="M559" s="45" t="s">
        <v>1570</v>
      </c>
      <c r="N559" s="45">
        <v>0</v>
      </c>
      <c r="O559" s="45">
        <v>16</v>
      </c>
      <c r="P559" s="45">
        <v>1</v>
      </c>
      <c r="Q559" s="45">
        <v>99</v>
      </c>
      <c r="R559" s="45">
        <v>0</v>
      </c>
      <c r="S559" s="45">
        <v>3474</v>
      </c>
      <c r="T559" s="45">
        <v>1292860</v>
      </c>
      <c r="U559" s="45">
        <v>826</v>
      </c>
      <c r="V559" s="45">
        <v>0</v>
      </c>
      <c r="W559" s="45">
        <v>6.28</v>
      </c>
      <c r="X559" s="45">
        <v>5.96</v>
      </c>
      <c r="Y559" s="45">
        <v>8.6</v>
      </c>
      <c r="Z559" s="46">
        <v>277279.40000000002</v>
      </c>
      <c r="AA559" s="46">
        <v>48909.24112900722</v>
      </c>
      <c r="AB559" s="47">
        <f>_xlfn.XLOOKUP($F559,Main_OG!$D$1:$D$766,Main_OG!AJ$1:AJ$766,"")</f>
        <v>44836820</v>
      </c>
      <c r="AC559" s="47">
        <f>_xlfn.XLOOKUP($F559,Main_OG!$D$1:$D$766,Main_OG!AK$1:AK$766,"")</f>
        <v>2630276</v>
      </c>
      <c r="AD559" s="47">
        <f>_xlfn.XLOOKUP($F559,Main_OG!$D$1:$D$766,Main_OG!AL$1:AL$766,"")</f>
        <v>82642892</v>
      </c>
      <c r="AE559" s="47">
        <f>_xlfn.XLOOKUP($F559,Main_OG!$D$1:$D$766,Main_OG!AM$1:AM$766,"")</f>
        <v>12683151</v>
      </c>
      <c r="AF559" s="48">
        <f>_xlfn.XLOOKUP($F559,Main_OG!$D$1:$D$766,Main_OG!Z$1:Z$766,"")</f>
        <v>1.87</v>
      </c>
      <c r="AG559" s="48">
        <f>_xlfn.XLOOKUP($F559,Main_OG!$D$1:$D$766,Main_OG!AA$1:AA$766,"")</f>
        <v>1.99</v>
      </c>
      <c r="AH559" s="48">
        <f>_xlfn.XLOOKUP($F559,Main_OG!$D$1:$D$766,Main_OG!AB$1:AB$766,"")</f>
        <v>14.15708861161818</v>
      </c>
      <c r="AI559" s="48">
        <f>_xlfn.XLOOKUP($F559,Main_OG!$D$1:$D$766,Main_OG!AC$1:AC$766,"")</f>
        <v>4.5973007921271787</v>
      </c>
      <c r="AJ559" s="48">
        <f>_xlfn.XLOOKUP($F559,Main_OG!$D$1:$D$766,Main_OG!AD$1:AD$766,"")</f>
        <v>0.55000000000000004</v>
      </c>
    </row>
    <row r="560" spans="2:36" x14ac:dyDescent="0.35">
      <c r="B560" s="36" t="s">
        <v>1566</v>
      </c>
      <c r="C560" s="45" t="s">
        <v>351</v>
      </c>
      <c r="D560" s="45" t="s">
        <v>4395</v>
      </c>
      <c r="E560" s="36" t="s">
        <v>1566</v>
      </c>
      <c r="F560" s="36" t="str">
        <f t="shared" si="24"/>
        <v>2010_WI</v>
      </c>
      <c r="G560" s="45">
        <v>2010</v>
      </c>
      <c r="H560" s="45">
        <f>_xlfn.XLOOKUP(J560,Main_OG!$B$1:$B$766,Main_OG!$O$1:$O$766,"")</f>
        <v>0</v>
      </c>
      <c r="I560" s="45">
        <f>_xlfn.XLOOKUP(F560,Main_OG!$D$1:$D$766,Main_OG!$J$1:$J$766,"")</f>
        <v>0</v>
      </c>
      <c r="J560" s="45" t="s">
        <v>351</v>
      </c>
      <c r="K560" s="45" t="str">
        <f t="shared" si="25"/>
        <v>Consolidated Water Power Co_WI</v>
      </c>
      <c r="L560" s="45" t="str">
        <f t="shared" si="26"/>
        <v>Consolidated Water Power Co_WI</v>
      </c>
      <c r="M560" s="45" t="s">
        <v>1571</v>
      </c>
      <c r="N560" s="45">
        <v>0</v>
      </c>
      <c r="O560" s="45">
        <v>18</v>
      </c>
      <c r="P560" s="45">
        <v>1</v>
      </c>
      <c r="Q560" s="45">
        <v>97</v>
      </c>
      <c r="R560" s="45">
        <v>0</v>
      </c>
      <c r="S560" s="45">
        <v>3450</v>
      </c>
      <c r="T560" s="45">
        <v>1491941</v>
      </c>
      <c r="U560" s="45">
        <v>866</v>
      </c>
      <c r="V560" s="45">
        <v>0</v>
      </c>
      <c r="W560" s="45">
        <v>5.57</v>
      </c>
      <c r="X560" s="45">
        <v>5.33</v>
      </c>
      <c r="Y560" s="45">
        <v>8.43</v>
      </c>
      <c r="Z560" s="46">
        <v>287652.90000000002</v>
      </c>
      <c r="AA560" s="46">
        <v>50549.332945320813</v>
      </c>
      <c r="AB560" s="47">
        <f>_xlfn.XLOOKUP($F560,Main_OG!$D$1:$D$766,Main_OG!AJ$1:AJ$766,"")</f>
        <v>48147388</v>
      </c>
      <c r="AC560" s="47">
        <f>_xlfn.XLOOKUP($F560,Main_OG!$D$1:$D$766,Main_OG!AK$1:AK$766,"")</f>
        <v>2625246</v>
      </c>
      <c r="AD560" s="47">
        <f>_xlfn.XLOOKUP($F560,Main_OG!$D$1:$D$766,Main_OG!AL$1:AL$766,"")</f>
        <v>85543582</v>
      </c>
      <c r="AE560" s="47">
        <f>_xlfn.XLOOKUP($F560,Main_OG!$D$1:$D$766,Main_OG!AM$1:AM$766,"")</f>
        <v>13280939</v>
      </c>
      <c r="AF560" s="48">
        <f>_xlfn.XLOOKUP($F560,Main_OG!$D$1:$D$766,Main_OG!Z$1:Z$766,"")</f>
        <v>2.02</v>
      </c>
      <c r="AG560" s="48">
        <f>_xlfn.XLOOKUP($F560,Main_OG!$D$1:$D$766,Main_OG!AA$1:AA$766,"")</f>
        <v>2.11</v>
      </c>
      <c r="AH560" s="48">
        <f>_xlfn.XLOOKUP($F560,Main_OG!$D$1:$D$766,Main_OG!AB$1:AB$766,"")</f>
        <v>17.815786882646659</v>
      </c>
      <c r="AI560" s="48">
        <f>_xlfn.XLOOKUP($F560,Main_OG!$D$1:$D$766,Main_OG!AC$1:AC$766,"")</f>
        <v>4.9924248044436963</v>
      </c>
      <c r="AJ560" s="48">
        <f>_xlfn.XLOOKUP($F560,Main_OG!$D$1:$D$766,Main_OG!AD$1:AD$766,"")</f>
        <v>0.64</v>
      </c>
    </row>
    <row r="561" spans="2:36" x14ac:dyDescent="0.35">
      <c r="B561" s="36" t="s">
        <v>1566</v>
      </c>
      <c r="C561" s="45" t="s">
        <v>351</v>
      </c>
      <c r="D561" s="45" t="s">
        <v>4395</v>
      </c>
      <c r="E561" s="36" t="s">
        <v>1566</v>
      </c>
      <c r="F561" s="36" t="str">
        <f t="shared" si="24"/>
        <v>2011_WI</v>
      </c>
      <c r="G561" s="45">
        <v>2011</v>
      </c>
      <c r="H561" s="45">
        <f>_xlfn.XLOOKUP(J561,Main_OG!$B$1:$B$766,Main_OG!$O$1:$O$766,"")</f>
        <v>0</v>
      </c>
      <c r="I561" s="45">
        <f>_xlfn.XLOOKUP(F561,Main_OG!$D$1:$D$766,Main_OG!$J$1:$J$766,"")</f>
        <v>0</v>
      </c>
      <c r="J561" s="45" t="s">
        <v>351</v>
      </c>
      <c r="K561" s="45" t="str">
        <f t="shared" si="25"/>
        <v>Consolidated Water Power Co_WI</v>
      </c>
      <c r="L561" s="45" t="str">
        <f t="shared" si="26"/>
        <v>Consolidated Water Power Co_WI</v>
      </c>
      <c r="M561" s="45" t="s">
        <v>1572</v>
      </c>
      <c r="N561" s="45">
        <v>0</v>
      </c>
      <c r="O561" s="45">
        <v>18</v>
      </c>
      <c r="P561" s="45">
        <v>1</v>
      </c>
      <c r="Q561" s="45">
        <v>92</v>
      </c>
      <c r="R561" s="45">
        <v>0</v>
      </c>
      <c r="S561" s="45">
        <v>3427</v>
      </c>
      <c r="T561" s="45">
        <v>1090365</v>
      </c>
      <c r="U561" s="45">
        <v>870</v>
      </c>
      <c r="V561" s="45">
        <v>0</v>
      </c>
      <c r="W561" s="45">
        <v>6.01</v>
      </c>
      <c r="X561" s="45">
        <v>5.67</v>
      </c>
      <c r="Y561" s="45">
        <v>8.51</v>
      </c>
      <c r="Z561" s="46">
        <v>293664</v>
      </c>
      <c r="AA561" s="46">
        <v>51467.268623024829</v>
      </c>
      <c r="AB561" s="47">
        <f>_xlfn.XLOOKUP($F561,Main_OG!$D$1:$D$766,Main_OG!AJ$1:AJ$766,"")</f>
        <v>46098434</v>
      </c>
      <c r="AC561" s="47">
        <f>_xlfn.XLOOKUP($F561,Main_OG!$D$1:$D$766,Main_OG!AK$1:AK$766,"")</f>
        <v>2129235.35</v>
      </c>
      <c r="AD561" s="47">
        <f>_xlfn.XLOOKUP($F561,Main_OG!$D$1:$D$766,Main_OG!AL$1:AL$766,"")</f>
        <v>95949646</v>
      </c>
      <c r="AE561" s="47">
        <f>_xlfn.XLOOKUP($F561,Main_OG!$D$1:$D$766,Main_OG!AM$1:AM$766,"")</f>
        <v>11559781</v>
      </c>
      <c r="AF561" s="48">
        <f>_xlfn.XLOOKUP($F561,Main_OG!$D$1:$D$766,Main_OG!Z$1:Z$766,"")</f>
        <v>0</v>
      </c>
      <c r="AG561" s="48">
        <f>_xlfn.XLOOKUP($F561,Main_OG!$D$1:$D$766,Main_OG!AA$1:AA$766,"")</f>
        <v>2.3089180475565318</v>
      </c>
      <c r="AH561" s="48">
        <f>_xlfn.XLOOKUP($F561,Main_OG!$D$1:$D$766,Main_OG!AB$1:AB$766,"")</f>
        <v>22.758921780738341</v>
      </c>
      <c r="AI561" s="48">
        <f>_xlfn.XLOOKUP($F561,Main_OG!$D$1:$D$766,Main_OG!AC$1:AC$766,"")</f>
        <v>4.6524343752411106</v>
      </c>
      <c r="AJ561" s="48">
        <f>_xlfn.XLOOKUP($F561,Main_OG!$D$1:$D$766,Main_OG!AD$1:AD$766,"")</f>
        <v>0.75949643062398253</v>
      </c>
    </row>
    <row r="562" spans="2:36" x14ac:dyDescent="0.35">
      <c r="B562" s="36" t="s">
        <v>1566</v>
      </c>
      <c r="C562" s="45" t="s">
        <v>351</v>
      </c>
      <c r="D562" s="45" t="s">
        <v>4395</v>
      </c>
      <c r="E562" s="36" t="s">
        <v>1566</v>
      </c>
      <c r="F562" s="36" t="str">
        <f t="shared" si="24"/>
        <v>2012_WI</v>
      </c>
      <c r="G562" s="45">
        <v>2012</v>
      </c>
      <c r="H562" s="45">
        <f>_xlfn.XLOOKUP(J562,Main_OG!$B$1:$B$766,Main_OG!$O$1:$O$766,"")</f>
        <v>0</v>
      </c>
      <c r="I562" s="45">
        <f>_xlfn.XLOOKUP(F562,Main_OG!$D$1:$D$766,Main_OG!$J$1:$J$766,"")</f>
        <v>0</v>
      </c>
      <c r="J562" s="45" t="s">
        <v>351</v>
      </c>
      <c r="K562" s="45" t="str">
        <f t="shared" si="25"/>
        <v>Consolidated Water Power Co_WI</v>
      </c>
      <c r="L562" s="45" t="str">
        <f t="shared" si="26"/>
        <v>Consolidated Water Power Co_WI</v>
      </c>
      <c r="M562" s="45" t="s">
        <v>1573</v>
      </c>
      <c r="N562" s="45">
        <v>0</v>
      </c>
      <c r="O562" s="45">
        <v>17</v>
      </c>
      <c r="P562" s="45">
        <v>1</v>
      </c>
      <c r="Q562" s="45">
        <v>92</v>
      </c>
      <c r="R562" s="45">
        <v>0</v>
      </c>
      <c r="S562" s="45">
        <v>3485</v>
      </c>
      <c r="T562" s="45">
        <v>1008458</v>
      </c>
      <c r="U562" s="45">
        <v>867</v>
      </c>
      <c r="V562" s="45">
        <v>0</v>
      </c>
      <c r="W562" s="45">
        <v>6.0258250000000002</v>
      </c>
      <c r="X562" s="45">
        <v>5.6367246</v>
      </c>
      <c r="Y562" s="45">
        <v>8.5351788000000006</v>
      </c>
      <c r="Z562" s="46">
        <v>299007.59999999998</v>
      </c>
      <c r="AA562" s="46">
        <v>52266.517504031326</v>
      </c>
      <c r="AB562" s="47">
        <f>_xlfn.XLOOKUP($F562,Main_OG!$D$1:$D$766,Main_OG!AJ$1:AJ$766,"")</f>
        <v>38987626</v>
      </c>
      <c r="AC562" s="47">
        <f>_xlfn.XLOOKUP($F562,Main_OG!$D$1:$D$766,Main_OG!AK$1:AK$766,"")</f>
        <v>960860</v>
      </c>
      <c r="AD562" s="47">
        <f>_xlfn.XLOOKUP($F562,Main_OG!$D$1:$D$766,Main_OG!AL$1:AL$766,"")</f>
        <v>173921342</v>
      </c>
      <c r="AE562" s="47">
        <f>_xlfn.XLOOKUP($F562,Main_OG!$D$1:$D$766,Main_OG!AM$1:AM$766,"")</f>
        <v>14299595</v>
      </c>
      <c r="AF562" s="48">
        <f>_xlfn.XLOOKUP($F562,Main_OG!$D$1:$D$766,Main_OG!Z$1:Z$766,"")</f>
        <v>0</v>
      </c>
      <c r="AG562" s="48">
        <f>_xlfn.XLOOKUP($F562,Main_OG!$D$1:$D$766,Main_OG!AA$1:AA$766,"")</f>
        <v>2.324237813104427</v>
      </c>
      <c r="AH562" s="48">
        <f>_xlfn.XLOOKUP($F562,Main_OG!$D$1:$D$766,Main_OG!AB$1:AB$766,"")</f>
        <v>23.49195884567845</v>
      </c>
      <c r="AI562" s="48">
        <f>_xlfn.XLOOKUP($F562,Main_OG!$D$1:$D$766,Main_OG!AC$1:AC$766,"")</f>
        <v>3.503818060367514</v>
      </c>
      <c r="AJ562" s="48">
        <f>_xlfn.XLOOKUP($F562,Main_OG!$D$1:$D$766,Main_OG!AD$1:AD$766,"")</f>
        <v>0.75442193202762442</v>
      </c>
    </row>
    <row r="563" spans="2:36" x14ac:dyDescent="0.35">
      <c r="B563" s="36" t="s">
        <v>1566</v>
      </c>
      <c r="C563" s="45" t="s">
        <v>351</v>
      </c>
      <c r="D563" s="45" t="s">
        <v>4395</v>
      </c>
      <c r="E563" s="36" t="s">
        <v>1566</v>
      </c>
      <c r="F563" s="36" t="str">
        <f t="shared" si="24"/>
        <v>2013_WI</v>
      </c>
      <c r="G563" s="45">
        <v>2013</v>
      </c>
      <c r="H563" s="45">
        <f>_xlfn.XLOOKUP(J563,Main_OG!$B$1:$B$766,Main_OG!$O$1:$O$766,"")</f>
        <v>0</v>
      </c>
      <c r="I563" s="45">
        <f>_xlfn.XLOOKUP(F563,Main_OG!$D$1:$D$766,Main_OG!$J$1:$J$766,"")</f>
        <v>0</v>
      </c>
      <c r="J563" s="45" t="s">
        <v>351</v>
      </c>
      <c r="K563" s="45" t="str">
        <f t="shared" si="25"/>
        <v>Consolidated Water Power Co_WI</v>
      </c>
      <c r="L563" s="45" t="str">
        <f t="shared" si="26"/>
        <v>Consolidated Water Power Co_WI</v>
      </c>
      <c r="M563" s="45" t="s">
        <v>1574</v>
      </c>
      <c r="N563" s="45">
        <v>0</v>
      </c>
      <c r="O563" s="45">
        <v>16</v>
      </c>
      <c r="P563" s="45">
        <v>1</v>
      </c>
      <c r="Q563" s="45">
        <v>88</v>
      </c>
      <c r="R563" s="45">
        <v>0</v>
      </c>
      <c r="S563" s="45">
        <v>3536</v>
      </c>
      <c r="T563" s="45">
        <v>1048070</v>
      </c>
      <c r="U563" s="45">
        <v>742</v>
      </c>
      <c r="V563" s="45">
        <v>0</v>
      </c>
      <c r="W563" s="45">
        <v>5.7692307999999999</v>
      </c>
      <c r="X563" s="45">
        <v>5.2959249000000002</v>
      </c>
      <c r="Y563" s="45">
        <v>8.3557950999999999</v>
      </c>
      <c r="Z563" s="46">
        <v>301550.5</v>
      </c>
      <c r="AA563" s="46">
        <v>52553.131642108798</v>
      </c>
      <c r="AB563" s="47">
        <f>_xlfn.XLOOKUP($F563,Main_OG!$D$1:$D$766,Main_OG!AJ$1:AJ$766,"")</f>
        <v>47747638</v>
      </c>
      <c r="AC563" s="47">
        <f>_xlfn.XLOOKUP($F563,Main_OG!$D$1:$D$766,Main_OG!AK$1:AK$766,"")</f>
        <v>885782</v>
      </c>
      <c r="AD563" s="47">
        <f>_xlfn.XLOOKUP($F563,Main_OG!$D$1:$D$766,Main_OG!AL$1:AL$766,"")</f>
        <v>122721516</v>
      </c>
      <c r="AE563" s="47">
        <f>_xlfn.XLOOKUP($F563,Main_OG!$D$1:$D$766,Main_OG!AM$1:AM$766,"")</f>
        <v>11675194</v>
      </c>
      <c r="AF563" s="48">
        <f>_xlfn.XLOOKUP($F563,Main_OG!$D$1:$D$766,Main_OG!Z$1:Z$766,"")</f>
        <v>2.25</v>
      </c>
      <c r="AG563" s="48">
        <f>_xlfn.XLOOKUP($F563,Main_OG!$D$1:$D$766,Main_OG!AA$1:AA$766,"")</f>
        <v>2.3089180475565318</v>
      </c>
      <c r="AH563" s="48">
        <f>_xlfn.XLOOKUP($F563,Main_OG!$D$1:$D$766,Main_OG!AB$1:AB$766,"")</f>
        <v>22.862714639490921</v>
      </c>
      <c r="AI563" s="48">
        <f>_xlfn.XLOOKUP($F563,Main_OG!$D$1:$D$766,Main_OG!AC$1:AC$766,"")</f>
        <v>4.3899999999999997</v>
      </c>
      <c r="AJ563" s="48">
        <f>_xlfn.XLOOKUP($F563,Main_OG!$D$1:$D$766,Main_OG!AD$1:AD$766,"")</f>
        <v>0.77</v>
      </c>
    </row>
    <row r="564" spans="2:36" x14ac:dyDescent="0.35">
      <c r="B564" s="36" t="s">
        <v>1566</v>
      </c>
      <c r="C564" s="45" t="s">
        <v>351</v>
      </c>
      <c r="D564" s="45" t="s">
        <v>4395</v>
      </c>
      <c r="E564" s="36" t="s">
        <v>1566</v>
      </c>
      <c r="F564" s="36" t="str">
        <f t="shared" si="24"/>
        <v>2014_WI</v>
      </c>
      <c r="G564" s="45">
        <v>2014</v>
      </c>
      <c r="H564" s="45">
        <f>_xlfn.XLOOKUP(J564,Main_OG!$B$1:$B$766,Main_OG!$O$1:$O$766,"")</f>
        <v>0</v>
      </c>
      <c r="I564" s="45">
        <f>_xlfn.XLOOKUP(F564,Main_OG!$D$1:$D$766,Main_OG!$J$1:$J$766,"")</f>
        <v>0</v>
      </c>
      <c r="J564" s="45" t="s">
        <v>351</v>
      </c>
      <c r="K564" s="45" t="str">
        <f t="shared" si="25"/>
        <v>Consolidated Water Power Co_WI</v>
      </c>
      <c r="L564" s="45" t="str">
        <f t="shared" si="26"/>
        <v>Consolidated Water Power Co_WI</v>
      </c>
      <c r="M564" s="45" t="s">
        <v>1575</v>
      </c>
      <c r="N564" s="45">
        <v>0</v>
      </c>
      <c r="O564" s="45">
        <v>22</v>
      </c>
      <c r="P564" s="45">
        <v>1</v>
      </c>
      <c r="Q564" s="45">
        <v>87</v>
      </c>
      <c r="R564" s="45">
        <v>0</v>
      </c>
      <c r="S564" s="45">
        <v>3452</v>
      </c>
      <c r="T564" s="45">
        <v>1025688</v>
      </c>
      <c r="U564" s="45">
        <v>697</v>
      </c>
      <c r="V564" s="45">
        <v>0</v>
      </c>
      <c r="W564" s="45">
        <v>6.3354577000000001</v>
      </c>
      <c r="X564" s="45">
        <v>5.840821</v>
      </c>
      <c r="Y564" s="45">
        <v>8.8665710000000004</v>
      </c>
      <c r="Z564" s="46">
        <v>309425.8</v>
      </c>
      <c r="AA564" s="46">
        <v>53783.260408687413</v>
      </c>
      <c r="AB564" s="47">
        <f>_xlfn.XLOOKUP($F564,Main_OG!$D$1:$D$766,Main_OG!AJ$1:AJ$766,"")</f>
        <v>42668086</v>
      </c>
      <c r="AC564" s="47">
        <f>_xlfn.XLOOKUP($F564,Main_OG!$D$1:$D$766,Main_OG!AK$1:AK$766,"")</f>
        <v>1056130</v>
      </c>
      <c r="AD564" s="47">
        <f>_xlfn.XLOOKUP($F564,Main_OG!$D$1:$D$766,Main_OG!AL$1:AL$766,"")</f>
        <v>119709694</v>
      </c>
      <c r="AE564" s="47">
        <f>_xlfn.XLOOKUP($F564,Main_OG!$D$1:$D$766,Main_OG!AM$1:AM$766,"")</f>
        <v>9447096</v>
      </c>
      <c r="AF564" s="48">
        <f>_xlfn.XLOOKUP($F564,Main_OG!$D$1:$D$766,Main_OG!Z$1:Z$766,"")</f>
        <v>0</v>
      </c>
      <c r="AG564" s="48">
        <f>_xlfn.XLOOKUP($F564,Main_OG!$D$1:$D$766,Main_OG!AA$1:AA$766,"")</f>
        <v>2.322195177698041</v>
      </c>
      <c r="AH564" s="48">
        <f>_xlfn.XLOOKUP($F564,Main_OG!$D$1:$D$766,Main_OG!AB$1:AB$766,"")</f>
        <v>21.47</v>
      </c>
      <c r="AI564" s="48">
        <f>_xlfn.XLOOKUP($F564,Main_OG!$D$1:$D$766,Main_OG!AC$1:AC$766,"")</f>
        <v>4.9924248044436963</v>
      </c>
      <c r="AJ564" s="48">
        <f>_xlfn.XLOOKUP($F564,Main_OG!$D$1:$D$766,Main_OG!AD$1:AD$766,"")</f>
        <v>0.72</v>
      </c>
    </row>
    <row r="565" spans="2:36" x14ac:dyDescent="0.35">
      <c r="B565" s="36" t="s">
        <v>1566</v>
      </c>
      <c r="C565" s="45" t="s">
        <v>351</v>
      </c>
      <c r="D565" s="45" t="s">
        <v>4395</v>
      </c>
      <c r="E565" s="36" t="s">
        <v>1566</v>
      </c>
      <c r="F565" s="36" t="str">
        <f t="shared" si="24"/>
        <v>2015_WI</v>
      </c>
      <c r="G565" s="45">
        <v>2015</v>
      </c>
      <c r="H565" s="45">
        <f>_xlfn.XLOOKUP(J565,Main_OG!$B$1:$B$766,Main_OG!$O$1:$O$766,"")</f>
        <v>0</v>
      </c>
      <c r="I565" s="45">
        <f>_xlfn.XLOOKUP(F565,Main_OG!$D$1:$D$766,Main_OG!$J$1:$J$766,"")</f>
        <v>0</v>
      </c>
      <c r="J565" s="45" t="s">
        <v>351</v>
      </c>
      <c r="K565" s="45" t="str">
        <f t="shared" si="25"/>
        <v>Consolidated Water Power Co_WI</v>
      </c>
      <c r="L565" s="45" t="str">
        <f t="shared" si="26"/>
        <v>Consolidated Water Power Co_WI</v>
      </c>
      <c r="M565" s="45" t="s">
        <v>1576</v>
      </c>
      <c r="N565" s="45">
        <v>0</v>
      </c>
      <c r="O565" s="45">
        <v>21</v>
      </c>
      <c r="P565" s="45">
        <v>2</v>
      </c>
      <c r="Q565" s="45">
        <v>90</v>
      </c>
      <c r="R565" s="45">
        <v>0</v>
      </c>
      <c r="S565" s="45">
        <v>3569</v>
      </c>
      <c r="T565" s="45">
        <v>1012614</v>
      </c>
      <c r="U565" s="45">
        <v>691</v>
      </c>
      <c r="V565" s="45">
        <v>0</v>
      </c>
      <c r="W565" s="45">
        <v>5.7887363000000001</v>
      </c>
      <c r="X565" s="45">
        <v>5.3007068999999998</v>
      </c>
      <c r="Y565" s="45">
        <v>8.3791606000000005</v>
      </c>
      <c r="Z565" s="46">
        <v>315687.8</v>
      </c>
      <c r="AA565" s="46">
        <v>54779.073203599488</v>
      </c>
      <c r="AB565" s="47">
        <f>_xlfn.XLOOKUP($F565,Main_OG!$D$1:$D$766,Main_OG!AJ$1:AJ$766,"")</f>
        <v>43384686</v>
      </c>
      <c r="AC565" s="47">
        <f>_xlfn.XLOOKUP($F565,Main_OG!$D$1:$D$766,Main_OG!AK$1:AK$766,"")</f>
        <v>705030</v>
      </c>
      <c r="AD565" s="47">
        <f>_xlfn.XLOOKUP($F565,Main_OG!$D$1:$D$766,Main_OG!AL$1:AL$766,"")</f>
        <v>198250178</v>
      </c>
      <c r="AE565" s="47">
        <f>_xlfn.XLOOKUP($F565,Main_OG!$D$1:$D$766,Main_OG!AM$1:AM$766,"")</f>
        <v>10008183</v>
      </c>
      <c r="AF565" s="48">
        <f>_xlfn.XLOOKUP($F565,Main_OG!$D$1:$D$766,Main_OG!Z$1:Z$766,"")</f>
        <v>0</v>
      </c>
      <c r="AG565" s="48">
        <f>_xlfn.XLOOKUP($F565,Main_OG!$D$1:$D$766,Main_OG!AA$1:AA$766,"")</f>
        <v>2.27</v>
      </c>
      <c r="AH565" s="48">
        <f>_xlfn.XLOOKUP($F565,Main_OG!$D$1:$D$766,Main_OG!AB$1:AB$766,"")</f>
        <v>12.08771849023859</v>
      </c>
      <c r="AI565" s="48">
        <f>_xlfn.XLOOKUP($F565,Main_OG!$D$1:$D$766,Main_OG!AC$1:AC$766,"")</f>
        <v>3.17</v>
      </c>
      <c r="AJ565" s="48">
        <f>_xlfn.XLOOKUP($F565,Main_OG!$D$1:$D$766,Main_OG!AD$1:AD$766,"")</f>
        <v>0.72</v>
      </c>
    </row>
    <row r="566" spans="2:36" x14ac:dyDescent="0.35">
      <c r="B566" s="36" t="s">
        <v>1566</v>
      </c>
      <c r="C566" s="45" t="s">
        <v>351</v>
      </c>
      <c r="D566" s="45" t="s">
        <v>4395</v>
      </c>
      <c r="E566" s="36" t="s">
        <v>1566</v>
      </c>
      <c r="F566" s="36" t="str">
        <f t="shared" si="24"/>
        <v>2016_WI</v>
      </c>
      <c r="G566" s="45">
        <v>2016</v>
      </c>
      <c r="H566" s="45">
        <f>_xlfn.XLOOKUP(J566,Main_OG!$B$1:$B$766,Main_OG!$O$1:$O$766,"")</f>
        <v>0</v>
      </c>
      <c r="I566" s="45">
        <f>_xlfn.XLOOKUP(F566,Main_OG!$D$1:$D$766,Main_OG!$J$1:$J$766,"")</f>
        <v>0</v>
      </c>
      <c r="J566" s="45" t="s">
        <v>351</v>
      </c>
      <c r="K566" s="45" t="str">
        <f t="shared" si="25"/>
        <v>Consolidated Water Power Co_WI</v>
      </c>
      <c r="L566" s="45" t="str">
        <f t="shared" si="26"/>
        <v>Consolidated Water Power Co_WI</v>
      </c>
      <c r="M566" s="45" t="s">
        <v>1577</v>
      </c>
      <c r="N566" s="45">
        <v>0</v>
      </c>
      <c r="O566" s="45">
        <v>19</v>
      </c>
      <c r="P566" s="45">
        <v>4</v>
      </c>
      <c r="Q566" s="45">
        <v>86</v>
      </c>
      <c r="R566" s="45">
        <v>0</v>
      </c>
      <c r="S566" s="45">
        <v>1232</v>
      </c>
      <c r="T566" s="45">
        <v>1046944</v>
      </c>
      <c r="U566" s="45">
        <v>678</v>
      </c>
      <c r="V566" s="45">
        <v>0</v>
      </c>
      <c r="W566" s="45">
        <v>6.3474025999999997</v>
      </c>
      <c r="X566" s="45">
        <v>4.8850081999999997</v>
      </c>
      <c r="Y566" s="45">
        <v>8.2448378000000009</v>
      </c>
      <c r="Z566" s="46">
        <v>319272.3</v>
      </c>
      <c r="AA566" s="46">
        <v>55283.619356659634</v>
      </c>
      <c r="AB566" s="47">
        <f>_xlfn.XLOOKUP($F566,Main_OG!$D$1:$D$766,Main_OG!AJ$1:AJ$766,"")</f>
        <v>38268622</v>
      </c>
      <c r="AC566" s="47">
        <f>_xlfn.XLOOKUP($F566,Main_OG!$D$1:$D$766,Main_OG!AK$1:AK$766,"")</f>
        <v>585422</v>
      </c>
      <c r="AD566" s="47">
        <f>_xlfn.XLOOKUP($F566,Main_OG!$D$1:$D$766,Main_OG!AL$1:AL$766,"")</f>
        <v>229614262</v>
      </c>
      <c r="AE566" s="47">
        <f>_xlfn.XLOOKUP($F566,Main_OG!$D$1:$D$766,Main_OG!AM$1:AM$766,"")</f>
        <v>10151394</v>
      </c>
      <c r="AF566" s="48">
        <f>_xlfn.XLOOKUP($F566,Main_OG!$D$1:$D$766,Main_OG!Z$1:Z$766,"")</f>
        <v>0</v>
      </c>
      <c r="AG566" s="48">
        <f>_xlfn.XLOOKUP($F566,Main_OG!$D$1:$D$766,Main_OG!AA$1:AA$766,"")</f>
        <v>2.2143440282408582</v>
      </c>
      <c r="AH566" s="48">
        <f>_xlfn.XLOOKUP($F566,Main_OG!$D$1:$D$766,Main_OG!AB$1:AB$766,"")</f>
        <v>11.309272049594229</v>
      </c>
      <c r="AI566" s="48">
        <f>_xlfn.XLOOKUP($F566,Main_OG!$D$1:$D$766,Main_OG!AC$1:AC$766,"")</f>
        <v>2.77</v>
      </c>
      <c r="AJ566" s="48">
        <f>_xlfn.XLOOKUP($F566,Main_OG!$D$1:$D$766,Main_OG!AD$1:AD$766,"")</f>
        <v>0.71</v>
      </c>
    </row>
    <row r="567" spans="2:36" x14ac:dyDescent="0.35">
      <c r="B567" s="36" t="s">
        <v>1566</v>
      </c>
      <c r="C567" s="45" t="s">
        <v>351</v>
      </c>
      <c r="D567" s="45" t="s">
        <v>4395</v>
      </c>
      <c r="E567" s="36" t="s">
        <v>1566</v>
      </c>
      <c r="F567" s="36" t="str">
        <f t="shared" si="24"/>
        <v>2017_WI</v>
      </c>
      <c r="G567" s="45">
        <v>2017</v>
      </c>
      <c r="H567" s="45">
        <f>_xlfn.XLOOKUP(J567,Main_OG!$B$1:$B$766,Main_OG!$O$1:$O$766,"")</f>
        <v>0</v>
      </c>
      <c r="I567" s="45">
        <f>_xlfn.XLOOKUP(F567,Main_OG!$D$1:$D$766,Main_OG!$J$1:$J$766,"")</f>
        <v>0</v>
      </c>
      <c r="J567" s="45" t="s">
        <v>351</v>
      </c>
      <c r="K567" s="45" t="str">
        <f t="shared" si="25"/>
        <v>Consolidated Water Power Co_WI</v>
      </c>
      <c r="L567" s="45" t="str">
        <f t="shared" si="26"/>
        <v>Consolidated Water Power Co_WI</v>
      </c>
      <c r="M567" s="45" t="s">
        <v>1578</v>
      </c>
      <c r="N567" s="45">
        <v>0</v>
      </c>
      <c r="O567" s="45">
        <v>18</v>
      </c>
      <c r="P567" s="45">
        <v>5</v>
      </c>
      <c r="Q567" s="45">
        <v>86</v>
      </c>
      <c r="R567" s="45">
        <v>0</v>
      </c>
      <c r="S567" s="45">
        <v>1208</v>
      </c>
      <c r="T567" s="45">
        <v>1085002</v>
      </c>
      <c r="U567" s="45">
        <v>673</v>
      </c>
      <c r="V567" s="45">
        <v>0</v>
      </c>
      <c r="W567" s="45">
        <v>7.7069536000000003</v>
      </c>
      <c r="X567" s="45">
        <v>5.0532164999999996</v>
      </c>
      <c r="Y567" s="45">
        <v>9.0193165000000004</v>
      </c>
      <c r="Z567" s="46">
        <v>321886.8</v>
      </c>
      <c r="AA567" s="46">
        <v>55563.37513962618</v>
      </c>
      <c r="AB567" s="47">
        <f>_xlfn.XLOOKUP($F567,Main_OG!$D$1:$D$766,Main_OG!AJ$1:AJ$766,"")</f>
        <v>42139592</v>
      </c>
      <c r="AC567" s="47">
        <f>_xlfn.XLOOKUP($F567,Main_OG!$D$1:$D$766,Main_OG!AK$1:AK$766,"")</f>
        <v>629948</v>
      </c>
      <c r="AD567" s="47">
        <f>_xlfn.XLOOKUP($F567,Main_OG!$D$1:$D$766,Main_OG!AL$1:AL$766,"")</f>
        <v>209785614</v>
      </c>
      <c r="AE567" s="47">
        <f>_xlfn.XLOOKUP($F567,Main_OG!$D$1:$D$766,Main_OG!AM$1:AM$766,"")</f>
        <v>9648979</v>
      </c>
      <c r="AF567" s="48">
        <f>_xlfn.XLOOKUP($F567,Main_OG!$D$1:$D$766,Main_OG!Z$1:Z$766,"")</f>
        <v>2.17</v>
      </c>
      <c r="AG567" s="48">
        <f>_xlfn.XLOOKUP($F567,Main_OG!$D$1:$D$766,Main_OG!AA$1:AA$766,"")</f>
        <v>2.2200000000000002</v>
      </c>
      <c r="AH567" s="48">
        <f>_xlfn.XLOOKUP($F567,Main_OG!$D$1:$D$766,Main_OG!AB$1:AB$766,"")</f>
        <v>12.68</v>
      </c>
      <c r="AI567" s="48">
        <f>_xlfn.XLOOKUP($F567,Main_OG!$D$1:$D$766,Main_OG!AC$1:AC$766,"")</f>
        <v>3.2</v>
      </c>
      <c r="AJ567" s="48">
        <f>_xlfn.XLOOKUP($F567,Main_OG!$D$1:$D$766,Main_OG!AD$1:AD$766,"")</f>
        <v>0.71</v>
      </c>
    </row>
    <row r="568" spans="2:36" x14ac:dyDescent="0.35">
      <c r="B568" s="36" t="s">
        <v>1566</v>
      </c>
      <c r="C568" s="45" t="s">
        <v>351</v>
      </c>
      <c r="D568" s="45" t="s">
        <v>4395</v>
      </c>
      <c r="E568" s="36" t="s">
        <v>1566</v>
      </c>
      <c r="F568" s="36" t="str">
        <f t="shared" si="24"/>
        <v>2018_WI</v>
      </c>
      <c r="G568" s="45">
        <v>2018</v>
      </c>
      <c r="H568" s="45">
        <f>_xlfn.XLOOKUP(J568,Main_OG!$B$1:$B$766,Main_OG!$O$1:$O$766,"")</f>
        <v>0</v>
      </c>
      <c r="I568" s="45">
        <f>_xlfn.XLOOKUP(F568,Main_OG!$D$1:$D$766,Main_OG!$J$1:$J$766,"")</f>
        <v>0</v>
      </c>
      <c r="J568" s="45" t="s">
        <v>351</v>
      </c>
      <c r="K568" s="45" t="str">
        <f t="shared" si="25"/>
        <v>Consolidated Water Power Co_WI</v>
      </c>
      <c r="L568" s="45" t="str">
        <f t="shared" si="26"/>
        <v>Consolidated Water Power Co_WI</v>
      </c>
      <c r="M568" s="45" t="s">
        <v>1579</v>
      </c>
      <c r="N568" s="45">
        <v>0</v>
      </c>
      <c r="O568" s="45">
        <v>16</v>
      </c>
      <c r="P568" s="45">
        <v>5</v>
      </c>
      <c r="Q568" s="45">
        <v>85</v>
      </c>
      <c r="R568" s="45">
        <v>0</v>
      </c>
      <c r="S568" s="45">
        <v>1113</v>
      </c>
      <c r="T568" s="45">
        <v>1084049</v>
      </c>
      <c r="U568" s="45">
        <v>699</v>
      </c>
      <c r="V568" s="45">
        <v>0</v>
      </c>
      <c r="W568" s="45">
        <v>7.3854446999999999</v>
      </c>
      <c r="X568" s="45">
        <v>4.7421473000000001</v>
      </c>
      <c r="Y568" s="45">
        <v>8.9127325000000006</v>
      </c>
      <c r="Z568" s="46">
        <v>328832.40000000002</v>
      </c>
      <c r="AA568" s="46">
        <v>56604.293894000315</v>
      </c>
      <c r="AB568" s="47">
        <f>_xlfn.XLOOKUP($F568,Main_OG!$D$1:$D$766,Main_OG!AJ$1:AJ$766,"")</f>
        <v>39247642</v>
      </c>
      <c r="AC568" s="47">
        <f>_xlfn.XLOOKUP($F568,Main_OG!$D$1:$D$766,Main_OG!AK$1:AK$766,"")</f>
        <v>610596</v>
      </c>
      <c r="AD568" s="47">
        <f>_xlfn.XLOOKUP($F568,Main_OG!$D$1:$D$766,Main_OG!AL$1:AL$766,"")</f>
        <v>257910908</v>
      </c>
      <c r="AE568" s="47">
        <f>_xlfn.XLOOKUP($F568,Main_OG!$D$1:$D$766,Main_OG!AM$1:AM$766,"")</f>
        <v>10129122</v>
      </c>
      <c r="AF568" s="48">
        <f>_xlfn.XLOOKUP($F568,Main_OG!$D$1:$D$766,Main_OG!Z$1:Z$766,"")</f>
        <v>2.2200000000000002</v>
      </c>
      <c r="AG568" s="48">
        <f>_xlfn.XLOOKUP($F568,Main_OG!$D$1:$D$766,Main_OG!AA$1:AA$766,"")</f>
        <v>2.1875855044172008</v>
      </c>
      <c r="AH568" s="48">
        <f>_xlfn.XLOOKUP($F568,Main_OG!$D$1:$D$766,Main_OG!AB$1:AB$766,"")</f>
        <v>17.134646247082848</v>
      </c>
      <c r="AI568" s="48">
        <f>_xlfn.XLOOKUP($F568,Main_OG!$D$1:$D$766,Main_OG!AC$1:AC$766,"")</f>
        <v>3.22</v>
      </c>
      <c r="AJ568" s="48">
        <f>_xlfn.XLOOKUP($F568,Main_OG!$D$1:$D$766,Main_OG!AD$1:AD$766,"")</f>
        <v>0.68</v>
      </c>
    </row>
    <row r="569" spans="2:36" x14ac:dyDescent="0.35">
      <c r="B569" s="36" t="s">
        <v>1566</v>
      </c>
      <c r="C569" s="45" t="s">
        <v>351</v>
      </c>
      <c r="D569" s="45" t="s">
        <v>4395</v>
      </c>
      <c r="E569" s="36" t="s">
        <v>1566</v>
      </c>
      <c r="F569" s="36" t="str">
        <f t="shared" si="24"/>
        <v>2019_WI</v>
      </c>
      <c r="G569" s="45">
        <v>2019</v>
      </c>
      <c r="H569" s="45">
        <f>_xlfn.XLOOKUP(J569,Main_OG!$B$1:$B$766,Main_OG!$O$1:$O$766,"")</f>
        <v>0</v>
      </c>
      <c r="I569" s="45">
        <f>_xlfn.XLOOKUP(F569,Main_OG!$D$1:$D$766,Main_OG!$J$1:$J$766,"")</f>
        <v>0</v>
      </c>
      <c r="J569" s="45" t="s">
        <v>351</v>
      </c>
      <c r="K569" s="45" t="str">
        <f t="shared" si="25"/>
        <v>Consolidated Water Power Co_WI</v>
      </c>
      <c r="L569" s="45" t="str">
        <f t="shared" si="26"/>
        <v>Consolidated Water Power Co_WI</v>
      </c>
      <c r="M569" s="45" t="s">
        <v>1580</v>
      </c>
      <c r="N569" s="45">
        <v>0</v>
      </c>
      <c r="O569" s="45">
        <v>16</v>
      </c>
      <c r="P569" s="45">
        <v>5</v>
      </c>
      <c r="Q569" s="45">
        <v>83</v>
      </c>
      <c r="R569" s="45">
        <v>0</v>
      </c>
      <c r="S569" s="45">
        <v>1148</v>
      </c>
      <c r="T569" s="45">
        <v>957563</v>
      </c>
      <c r="U569" s="45">
        <v>680</v>
      </c>
      <c r="V569" s="45">
        <v>0</v>
      </c>
      <c r="W569" s="45">
        <v>7.1254355</v>
      </c>
      <c r="X569" s="45">
        <v>5.0508948</v>
      </c>
      <c r="Y569" s="45">
        <v>8.8529412000000001</v>
      </c>
      <c r="Z569" s="46">
        <v>333698.59999999998</v>
      </c>
      <c r="AA569" s="46">
        <v>57291.434353818753</v>
      </c>
      <c r="AB569" s="47">
        <f>_xlfn.XLOOKUP($F569,Main_OG!$D$1:$D$766,Main_OG!AJ$1:AJ$766,"")</f>
        <v>29618624</v>
      </c>
      <c r="AC569" s="47">
        <f>_xlfn.XLOOKUP($F569,Main_OG!$D$1:$D$766,Main_OG!AK$1:AK$766,"")</f>
        <v>620872</v>
      </c>
      <c r="AD569" s="47">
        <f>_xlfn.XLOOKUP($F569,Main_OG!$D$1:$D$766,Main_OG!AL$1:AL$766,"")</f>
        <v>296214928</v>
      </c>
      <c r="AE569" s="47">
        <f>_xlfn.XLOOKUP($F569,Main_OG!$D$1:$D$766,Main_OG!AM$1:AM$766,"")</f>
        <v>10030305</v>
      </c>
      <c r="AF569" s="48">
        <f>_xlfn.XLOOKUP($F569,Main_OG!$D$1:$D$766,Main_OG!Z$1:Z$766,"")</f>
        <v>2.08</v>
      </c>
      <c r="AG569" s="48">
        <f>_xlfn.XLOOKUP($F569,Main_OG!$D$1:$D$766,Main_OG!AA$1:AA$766,"")</f>
        <v>2.2200000000000002</v>
      </c>
      <c r="AH569" s="48">
        <f>_xlfn.XLOOKUP($F569,Main_OG!$D$1:$D$766,Main_OG!AB$1:AB$766,"")</f>
        <v>16.155101142605361</v>
      </c>
      <c r="AI569" s="48">
        <f>_xlfn.XLOOKUP($F569,Main_OG!$D$1:$D$766,Main_OG!AC$1:AC$766,"")</f>
        <v>3.3292283805067271</v>
      </c>
      <c r="AJ569" s="48">
        <f>_xlfn.XLOOKUP($F569,Main_OG!$D$1:$D$766,Main_OG!AD$1:AD$766,"")</f>
        <v>0.65</v>
      </c>
    </row>
    <row r="570" spans="2:36" x14ac:dyDescent="0.35">
      <c r="B570" s="36" t="s">
        <v>1566</v>
      </c>
      <c r="C570" s="45" t="s">
        <v>351</v>
      </c>
      <c r="D570" s="45" t="s">
        <v>4395</v>
      </c>
      <c r="E570" s="36" t="s">
        <v>1566</v>
      </c>
      <c r="F570" s="36" t="str">
        <f t="shared" si="24"/>
        <v>2020_WI</v>
      </c>
      <c r="G570" s="45">
        <v>2020</v>
      </c>
      <c r="H570" s="45">
        <f>_xlfn.XLOOKUP(J570,Main_OG!$B$1:$B$766,Main_OG!$O$1:$O$766,"")</f>
        <v>0</v>
      </c>
      <c r="I570" s="45">
        <f>_xlfn.XLOOKUP(F570,Main_OG!$D$1:$D$766,Main_OG!$J$1:$J$766,"")</f>
        <v>0</v>
      </c>
      <c r="J570" s="45" t="s">
        <v>351</v>
      </c>
      <c r="K570" s="45" t="str">
        <f t="shared" si="25"/>
        <v>Consolidated Water Power Co_WI</v>
      </c>
      <c r="L570" s="45" t="str">
        <f t="shared" si="26"/>
        <v>Consolidated Water Power Co_WI</v>
      </c>
      <c r="M570" s="45" t="s">
        <v>1581</v>
      </c>
      <c r="N570" s="45">
        <v>0</v>
      </c>
      <c r="O570" s="45">
        <v>16</v>
      </c>
      <c r="P570" s="45">
        <v>5</v>
      </c>
      <c r="Q570" s="45">
        <v>0</v>
      </c>
      <c r="R570" s="45">
        <v>0</v>
      </c>
      <c r="S570" s="45">
        <v>1389</v>
      </c>
      <c r="T570" s="45">
        <v>829004</v>
      </c>
      <c r="U570" s="45">
        <v>0</v>
      </c>
      <c r="V570" s="45">
        <v>0</v>
      </c>
      <c r="W570" s="45">
        <v>6.5226781999999996</v>
      </c>
      <c r="X570" s="45">
        <v>4.3826809000000004</v>
      </c>
      <c r="Y570" s="45">
        <v>0</v>
      </c>
      <c r="Z570" s="46">
        <v>322972.7</v>
      </c>
      <c r="AA570" s="46">
        <v>55365.508384040768</v>
      </c>
      <c r="AB570" s="47">
        <f>_xlfn.XLOOKUP($F570,Main_OG!$D$1:$D$766,Main_OG!AJ$1:AJ$766,"")</f>
        <v>26673724</v>
      </c>
      <c r="AC570" s="47">
        <f>_xlfn.XLOOKUP($F570,Main_OG!$D$1:$D$766,Main_OG!AK$1:AK$766,"")</f>
        <v>482682</v>
      </c>
      <c r="AD570" s="47">
        <f>_xlfn.XLOOKUP($F570,Main_OG!$D$1:$D$766,Main_OG!AL$1:AL$766,"")</f>
        <v>320593422</v>
      </c>
      <c r="AE570" s="47">
        <f>_xlfn.XLOOKUP($F570,Main_OG!$D$1:$D$766,Main_OG!AM$1:AM$766,"")</f>
        <v>0</v>
      </c>
      <c r="AF570" s="48">
        <f>_xlfn.XLOOKUP($F570,Main_OG!$D$1:$D$766,Main_OG!Z$1:Z$766,"")</f>
        <v>0</v>
      </c>
      <c r="AG570" s="48">
        <f>_xlfn.XLOOKUP($F570,Main_OG!$D$1:$D$766,Main_OG!AA$1:AA$766,"")</f>
        <v>2.127327759928813</v>
      </c>
      <c r="AH570" s="48">
        <f>_xlfn.XLOOKUP($F570,Main_OG!$D$1:$D$766,Main_OG!AB$1:AB$766,"")</f>
        <v>9.1199999999999992</v>
      </c>
      <c r="AI570" s="48">
        <f>_xlfn.XLOOKUP($F570,Main_OG!$D$1:$D$766,Main_OG!AC$1:AC$766,"")</f>
        <v>2.8422150630003218</v>
      </c>
      <c r="AJ570" s="48">
        <f>_xlfn.XLOOKUP($F570,Main_OG!$D$1:$D$766,Main_OG!AD$1:AD$766,"")</f>
        <v>0.62</v>
      </c>
    </row>
    <row r="571" spans="2:36" x14ac:dyDescent="0.35">
      <c r="B571" s="36" t="s">
        <v>1582</v>
      </c>
      <c r="C571" s="45" t="s">
        <v>230</v>
      </c>
      <c r="D571" s="45" t="s">
        <v>4396</v>
      </c>
      <c r="E571" s="36" t="s">
        <v>1585</v>
      </c>
      <c r="F571" s="36" t="str">
        <f t="shared" si="24"/>
        <v>2006_MI</v>
      </c>
      <c r="G571" s="45">
        <v>2006</v>
      </c>
      <c r="H571" s="45">
        <f>_xlfn.XLOOKUP(J571,Main_OG!$B$1:$B$766,Main_OG!$O$1:$O$766,"")</f>
        <v>0</v>
      </c>
      <c r="I571" s="45">
        <f>_xlfn.XLOOKUP(F571,Main_OG!$D$1:$D$766,Main_OG!$J$1:$J$766,"")</f>
        <v>0</v>
      </c>
      <c r="J571" s="45" t="s">
        <v>230</v>
      </c>
      <c r="K571" s="45" t="str">
        <f t="shared" si="25"/>
        <v>Consumers Energy Company_MI</v>
      </c>
      <c r="L571" s="45" t="str">
        <f t="shared" si="26"/>
        <v>Consumers Energy Co_MI</v>
      </c>
      <c r="M571" s="45" t="s">
        <v>1583</v>
      </c>
      <c r="N571" s="45">
        <v>0</v>
      </c>
      <c r="O571" s="45">
        <v>213714</v>
      </c>
      <c r="P571" s="45">
        <v>8641</v>
      </c>
      <c r="Q571" s="45">
        <v>1570114</v>
      </c>
      <c r="R571" s="45">
        <v>0</v>
      </c>
      <c r="S571" s="45">
        <v>1053320</v>
      </c>
      <c r="T571" s="45">
        <v>729809</v>
      </c>
      <c r="U571" s="45">
        <v>1237118</v>
      </c>
      <c r="V571" s="45">
        <v>0</v>
      </c>
      <c r="W571" s="45">
        <v>8.4897043836767345</v>
      </c>
      <c r="X571" s="45">
        <v>6.538476596744295</v>
      </c>
      <c r="Y571" s="45">
        <v>9.5345935933796628</v>
      </c>
      <c r="Z571" s="46">
        <v>483763.6</v>
      </c>
      <c r="AA571" s="46">
        <v>48202.440773445334</v>
      </c>
      <c r="AB571" s="47">
        <f>_xlfn.XLOOKUP($F571,Main_OG!$D$1:$D$766,Main_OG!AJ$1:AJ$766,"")</f>
        <v>70255935.120000005</v>
      </c>
      <c r="AC571" s="47">
        <f>_xlfn.XLOOKUP($F571,Main_OG!$D$1:$D$766,Main_OG!AK$1:AK$766,"")</f>
        <v>1664301.64</v>
      </c>
      <c r="AD571" s="47">
        <f>_xlfn.XLOOKUP($F571,Main_OG!$D$1:$D$766,Main_OG!AL$1:AL$766,"")</f>
        <v>181071401.84</v>
      </c>
      <c r="AE571" s="47">
        <f>_xlfn.XLOOKUP($F571,Main_OG!$D$1:$D$766,Main_OG!AM$1:AM$766,"")</f>
        <v>29066165</v>
      </c>
      <c r="AF571" s="48">
        <f>_xlfn.XLOOKUP($F571,Main_OG!$D$1:$D$766,Main_OG!Z$1:Z$766,"")</f>
        <v>0</v>
      </c>
      <c r="AG571" s="48">
        <f>_xlfn.XLOOKUP($F571,Main_OG!$D$1:$D$766,Main_OG!AA$1:AA$766,"")</f>
        <v>1.64</v>
      </c>
      <c r="AH571" s="48">
        <f>_xlfn.XLOOKUP($F571,Main_OG!$D$1:$D$766,Main_OG!AB$1:AB$766,"")</f>
        <v>14.4</v>
      </c>
      <c r="AI571" s="48">
        <f>_xlfn.XLOOKUP($F571,Main_OG!$D$1:$D$766,Main_OG!AC$1:AC$766,"")</f>
        <v>7.1610124069250478</v>
      </c>
      <c r="AJ571" s="48">
        <f>_xlfn.XLOOKUP($F571,Main_OG!$D$1:$D$766,Main_OG!AD$1:AD$766,"")</f>
        <v>0.4704061490499184</v>
      </c>
    </row>
    <row r="572" spans="2:36" x14ac:dyDescent="0.35">
      <c r="B572" s="36" t="s">
        <v>1582</v>
      </c>
      <c r="C572" s="45" t="s">
        <v>230</v>
      </c>
      <c r="D572" s="45" t="s">
        <v>4396</v>
      </c>
      <c r="E572" s="36" t="s">
        <v>1585</v>
      </c>
      <c r="F572" s="36" t="str">
        <f t="shared" si="24"/>
        <v>2007_MI</v>
      </c>
      <c r="G572" s="45">
        <v>2007</v>
      </c>
      <c r="H572" s="45">
        <f>_xlfn.XLOOKUP(J572,Main_OG!$B$1:$B$766,Main_OG!$O$1:$O$766,"")</f>
        <v>0</v>
      </c>
      <c r="I572" s="45">
        <f>_xlfn.XLOOKUP(F572,Main_OG!$D$1:$D$766,Main_OG!$J$1:$J$766,"")</f>
        <v>0</v>
      </c>
      <c r="J572" s="45" t="s">
        <v>230</v>
      </c>
      <c r="K572" s="45" t="str">
        <f t="shared" si="25"/>
        <v>Consumers Energy Company_MI</v>
      </c>
      <c r="L572" s="45" t="str">
        <f t="shared" si="26"/>
        <v>Consumers Energy Co_MI</v>
      </c>
      <c r="M572" s="45" t="s">
        <v>1584</v>
      </c>
      <c r="N572" s="45">
        <v>0</v>
      </c>
      <c r="O572" s="45">
        <v>213381</v>
      </c>
      <c r="P572" s="45">
        <v>8621</v>
      </c>
      <c r="Q572" s="45">
        <v>1575387</v>
      </c>
      <c r="R572" s="45">
        <v>0</v>
      </c>
      <c r="S572" s="45">
        <v>1173379</v>
      </c>
      <c r="T572" s="45">
        <v>825390</v>
      </c>
      <c r="U572" s="45">
        <v>1358900</v>
      </c>
      <c r="V572" s="45">
        <v>0</v>
      </c>
      <c r="W572" s="45">
        <v>9.31</v>
      </c>
      <c r="X572" s="45">
        <v>7.39</v>
      </c>
      <c r="Y572" s="45">
        <v>10.29</v>
      </c>
      <c r="Z572" s="46">
        <v>482935.1</v>
      </c>
      <c r="AA572" s="46">
        <v>48287.309909407631</v>
      </c>
      <c r="AB572" s="47">
        <f>_xlfn.XLOOKUP($F572,Main_OG!$D$1:$D$766,Main_OG!AJ$1:AJ$766,"")</f>
        <v>73603394</v>
      </c>
      <c r="AC572" s="47">
        <f>_xlfn.XLOOKUP($F572,Main_OG!$D$1:$D$766,Main_OG!AK$1:AK$766,"")</f>
        <v>2521414</v>
      </c>
      <c r="AD572" s="47">
        <f>_xlfn.XLOOKUP($F572,Main_OG!$D$1:$D$766,Main_OG!AL$1:AL$766,"")</f>
        <v>204694010</v>
      </c>
      <c r="AE572" s="47">
        <f>_xlfn.XLOOKUP($F572,Main_OG!$D$1:$D$766,Main_OG!AM$1:AM$766,"")</f>
        <v>31516953</v>
      </c>
      <c r="AF572" s="48">
        <f>_xlfn.XLOOKUP($F572,Main_OG!$D$1:$D$766,Main_OG!Z$1:Z$766,"")</f>
        <v>0</v>
      </c>
      <c r="AG572" s="48">
        <f>_xlfn.XLOOKUP($F572,Main_OG!$D$1:$D$766,Main_OG!AA$1:AA$766,"")</f>
        <v>1.69</v>
      </c>
      <c r="AH572" s="48">
        <f>_xlfn.XLOOKUP($F572,Main_OG!$D$1:$D$766,Main_OG!AB$1:AB$766,"")</f>
        <v>16.41</v>
      </c>
      <c r="AI572" s="48">
        <f>_xlfn.XLOOKUP($F572,Main_OG!$D$1:$D$766,Main_OG!AC$1:AC$766,"")</f>
        <v>7.3815467393807772</v>
      </c>
      <c r="AJ572" s="48">
        <f>_xlfn.XLOOKUP($F572,Main_OG!$D$1:$D$766,Main_OG!AD$1:AD$766,"")</f>
        <v>0.58103021845052572</v>
      </c>
    </row>
    <row r="573" spans="2:36" x14ac:dyDescent="0.35">
      <c r="B573" s="36" t="s">
        <v>1585</v>
      </c>
      <c r="C573" s="45" t="s">
        <v>230</v>
      </c>
      <c r="D573" s="45" t="s">
        <v>4396</v>
      </c>
      <c r="E573" s="36" t="s">
        <v>1585</v>
      </c>
      <c r="F573" s="36" t="str">
        <f t="shared" si="24"/>
        <v>2008_MI</v>
      </c>
      <c r="G573" s="45">
        <v>2008</v>
      </c>
      <c r="H573" s="45">
        <f>_xlfn.XLOOKUP(J573,Main_OG!$B$1:$B$766,Main_OG!$O$1:$O$766,"")</f>
        <v>0</v>
      </c>
      <c r="I573" s="45">
        <f>_xlfn.XLOOKUP(F573,Main_OG!$D$1:$D$766,Main_OG!$J$1:$J$766,"")</f>
        <v>0</v>
      </c>
      <c r="J573" s="45" t="s">
        <v>230</v>
      </c>
      <c r="K573" s="45" t="str">
        <f t="shared" si="25"/>
        <v>Consumers Energy Co_MI</v>
      </c>
      <c r="L573" s="45" t="str">
        <f t="shared" si="26"/>
        <v>Consumers Energy Co_MI</v>
      </c>
      <c r="M573" s="45" t="s">
        <v>1586</v>
      </c>
      <c r="N573" s="45">
        <v>0</v>
      </c>
      <c r="O573" s="45">
        <v>210974</v>
      </c>
      <c r="P573" s="45">
        <v>8506</v>
      </c>
      <c r="Q573" s="45">
        <v>1584752</v>
      </c>
      <c r="R573" s="45">
        <v>0</v>
      </c>
      <c r="S573" s="45">
        <v>12193669</v>
      </c>
      <c r="T573" s="45">
        <v>10563450</v>
      </c>
      <c r="U573" s="45">
        <v>12853576</v>
      </c>
      <c r="V573" s="45">
        <v>0</v>
      </c>
      <c r="W573" s="45">
        <v>9.61</v>
      </c>
      <c r="X573" s="45">
        <v>7.77</v>
      </c>
      <c r="Y573" s="45">
        <v>11.1</v>
      </c>
      <c r="Z573" s="46">
        <v>455256.7</v>
      </c>
      <c r="AA573" s="46">
        <v>45768.752420983081</v>
      </c>
      <c r="AB573" s="47">
        <f>_xlfn.XLOOKUP($F573,Main_OG!$D$1:$D$766,Main_OG!AJ$1:AJ$766,"")</f>
        <v>73448608</v>
      </c>
      <c r="AC573" s="47">
        <f>_xlfn.XLOOKUP($F573,Main_OG!$D$1:$D$766,Main_OG!AK$1:AK$766,"")</f>
        <v>1696064</v>
      </c>
      <c r="AD573" s="47">
        <f>_xlfn.XLOOKUP($F573,Main_OG!$D$1:$D$766,Main_OG!AL$1:AL$766,"")</f>
        <v>150596912</v>
      </c>
      <c r="AE573" s="47">
        <f>_xlfn.XLOOKUP($F573,Main_OG!$D$1:$D$766,Main_OG!AM$1:AM$766,"")</f>
        <v>31484428</v>
      </c>
      <c r="AF573" s="48">
        <f>_xlfn.XLOOKUP($F573,Main_OG!$D$1:$D$766,Main_OG!Z$1:Z$766,"")</f>
        <v>0</v>
      </c>
      <c r="AG573" s="48">
        <f>_xlfn.XLOOKUP($F573,Main_OG!$D$1:$D$766,Main_OG!AA$1:AA$766,"")</f>
        <v>1.93</v>
      </c>
      <c r="AH573" s="48">
        <f>_xlfn.XLOOKUP($F573,Main_OG!$D$1:$D$766,Main_OG!AB$1:AB$766,"")</f>
        <v>24.38</v>
      </c>
      <c r="AI573" s="48">
        <f>_xlfn.XLOOKUP($F573,Main_OG!$D$1:$D$766,Main_OG!AC$1:AC$766,"")</f>
        <v>9.1182546074696553</v>
      </c>
      <c r="AJ573" s="48">
        <f>_xlfn.XLOOKUP($F573,Main_OG!$D$1:$D$766,Main_OG!AD$1:AD$766,"")</f>
        <v>0.68330088246943577</v>
      </c>
    </row>
    <row r="574" spans="2:36" x14ac:dyDescent="0.35">
      <c r="B574" s="36" t="s">
        <v>1585</v>
      </c>
      <c r="C574" s="45" t="s">
        <v>230</v>
      </c>
      <c r="D574" s="45" t="s">
        <v>4396</v>
      </c>
      <c r="E574" s="36" t="s">
        <v>1585</v>
      </c>
      <c r="F574" s="36" t="str">
        <f t="shared" si="24"/>
        <v>2009_MI</v>
      </c>
      <c r="G574" s="45">
        <v>2009</v>
      </c>
      <c r="H574" s="45">
        <f>_xlfn.XLOOKUP(J574,Main_OG!$B$1:$B$766,Main_OG!$O$1:$O$766,"")</f>
        <v>0</v>
      </c>
      <c r="I574" s="45">
        <f>_xlfn.XLOOKUP(F574,Main_OG!$D$1:$D$766,Main_OG!$J$1:$J$766,"")</f>
        <v>0</v>
      </c>
      <c r="J574" s="45" t="s">
        <v>230</v>
      </c>
      <c r="K574" s="45" t="str">
        <f t="shared" si="25"/>
        <v>Consumers Energy Co_MI</v>
      </c>
      <c r="L574" s="45" t="str">
        <f t="shared" si="26"/>
        <v>Consumers Energy Co_MI</v>
      </c>
      <c r="M574" s="45" t="s">
        <v>1587</v>
      </c>
      <c r="N574" s="45">
        <v>0</v>
      </c>
      <c r="O574" s="45">
        <v>211504</v>
      </c>
      <c r="P574" s="45">
        <v>8770</v>
      </c>
      <c r="Q574" s="45">
        <v>1566980</v>
      </c>
      <c r="R574" s="45">
        <v>0</v>
      </c>
      <c r="S574" s="45">
        <v>11438963</v>
      </c>
      <c r="T574" s="45">
        <v>9290367</v>
      </c>
      <c r="U574" s="45">
        <v>12385603</v>
      </c>
      <c r="V574" s="45">
        <v>0</v>
      </c>
      <c r="W574" s="45">
        <v>9.8800000000000008</v>
      </c>
      <c r="X574" s="45">
        <v>7.59</v>
      </c>
      <c r="Y574" s="45">
        <v>11.71</v>
      </c>
      <c r="Z574" s="46">
        <v>416297.1</v>
      </c>
      <c r="AA574" s="46">
        <v>42043.455440645848</v>
      </c>
      <c r="AB574" s="47">
        <f>_xlfn.XLOOKUP($F574,Main_OG!$D$1:$D$766,Main_OG!AJ$1:AJ$766,"")</f>
        <v>70951888</v>
      </c>
      <c r="AC574" s="47">
        <f>_xlfn.XLOOKUP($F574,Main_OG!$D$1:$D$766,Main_OG!AK$1:AK$766,"")</f>
        <v>1451520</v>
      </c>
      <c r="AD574" s="47">
        <f>_xlfn.XLOOKUP($F574,Main_OG!$D$1:$D$766,Main_OG!AL$1:AL$766,"")</f>
        <v>132491692</v>
      </c>
      <c r="AE574" s="47">
        <f>_xlfn.XLOOKUP($F574,Main_OG!$D$1:$D$766,Main_OG!AM$1:AM$766,"")</f>
        <v>21851009</v>
      </c>
      <c r="AF574" s="48">
        <f>_xlfn.XLOOKUP($F574,Main_OG!$D$1:$D$766,Main_OG!Z$1:Z$766,"")</f>
        <v>0</v>
      </c>
      <c r="AG574" s="48">
        <f>_xlfn.XLOOKUP($F574,Main_OG!$D$1:$D$766,Main_OG!AA$1:AA$766,"")</f>
        <v>2.0299999999999998</v>
      </c>
      <c r="AH574" s="48">
        <f>_xlfn.XLOOKUP($F574,Main_OG!$D$1:$D$766,Main_OG!AB$1:AB$766,"")</f>
        <v>12.98</v>
      </c>
      <c r="AI574" s="48">
        <f>_xlfn.XLOOKUP($F574,Main_OG!$D$1:$D$766,Main_OG!AC$1:AC$766,"")</f>
        <v>4.5973007921271787</v>
      </c>
      <c r="AJ574" s="48">
        <f>_xlfn.XLOOKUP($F574,Main_OG!$D$1:$D$766,Main_OG!AD$1:AD$766,"")</f>
        <v>0.66</v>
      </c>
    </row>
    <row r="575" spans="2:36" x14ac:dyDescent="0.35">
      <c r="B575" s="36" t="s">
        <v>1585</v>
      </c>
      <c r="C575" s="45" t="s">
        <v>230</v>
      </c>
      <c r="D575" s="45" t="s">
        <v>4396</v>
      </c>
      <c r="E575" s="36" t="s">
        <v>1585</v>
      </c>
      <c r="F575" s="36" t="str">
        <f t="shared" si="24"/>
        <v>2010_MI</v>
      </c>
      <c r="G575" s="45">
        <v>2010</v>
      </c>
      <c r="H575" s="45">
        <f>_xlfn.XLOOKUP(J575,Main_OG!$B$1:$B$766,Main_OG!$O$1:$O$766,"")</f>
        <v>0</v>
      </c>
      <c r="I575" s="45">
        <f>_xlfn.XLOOKUP(F575,Main_OG!$D$1:$D$766,Main_OG!$J$1:$J$766,"")</f>
        <v>0</v>
      </c>
      <c r="J575" s="45" t="s">
        <v>230</v>
      </c>
      <c r="K575" s="45" t="str">
        <f t="shared" si="25"/>
        <v>Consumers Energy Co_MI</v>
      </c>
      <c r="L575" s="45" t="str">
        <f t="shared" si="26"/>
        <v>Consumers Energy Co_MI</v>
      </c>
      <c r="M575" s="45" t="s">
        <v>1588</v>
      </c>
      <c r="N575" s="45">
        <v>0</v>
      </c>
      <c r="O575" s="45">
        <v>210750</v>
      </c>
      <c r="P575" s="45">
        <v>8702</v>
      </c>
      <c r="Q575" s="45">
        <v>1569183</v>
      </c>
      <c r="R575" s="45">
        <v>0</v>
      </c>
      <c r="S575" s="45">
        <v>11260844</v>
      </c>
      <c r="T575" s="45">
        <v>9061124</v>
      </c>
      <c r="U575" s="45">
        <v>12968152</v>
      </c>
      <c r="V575" s="45">
        <v>0</v>
      </c>
      <c r="W575" s="45">
        <v>11.01</v>
      </c>
      <c r="X575" s="45">
        <v>8.2200000000000006</v>
      </c>
      <c r="Y575" s="45">
        <v>12.95</v>
      </c>
      <c r="Z575" s="46">
        <v>441271.5</v>
      </c>
      <c r="AA575" s="46">
        <v>44673.97282962648</v>
      </c>
      <c r="AB575" s="47">
        <f>_xlfn.XLOOKUP($F575,Main_OG!$D$1:$D$766,Main_OG!AJ$1:AJ$766,"")</f>
        <v>70202968</v>
      </c>
      <c r="AC575" s="47">
        <f>_xlfn.XLOOKUP($F575,Main_OG!$D$1:$D$766,Main_OG!AK$1:AK$766,"")</f>
        <v>1394134</v>
      </c>
      <c r="AD575" s="47">
        <f>_xlfn.XLOOKUP($F575,Main_OG!$D$1:$D$766,Main_OG!AL$1:AL$766,"")</f>
        <v>193405206</v>
      </c>
      <c r="AE575" s="47">
        <f>_xlfn.XLOOKUP($F575,Main_OG!$D$1:$D$766,Main_OG!AM$1:AM$766,"")</f>
        <v>29624580</v>
      </c>
      <c r="AF575" s="48">
        <f>_xlfn.XLOOKUP($F575,Main_OG!$D$1:$D$766,Main_OG!Z$1:Z$766,"")</f>
        <v>0</v>
      </c>
      <c r="AG575" s="48">
        <f>_xlfn.XLOOKUP($F575,Main_OG!$D$1:$D$766,Main_OG!AA$1:AA$766,"")</f>
        <v>2.09</v>
      </c>
      <c r="AH575" s="48">
        <f>_xlfn.XLOOKUP($F575,Main_OG!$D$1:$D$766,Main_OG!AB$1:AB$766,"")</f>
        <v>16.760000000000002</v>
      </c>
      <c r="AI575" s="48">
        <f>_xlfn.XLOOKUP($F575,Main_OG!$D$1:$D$766,Main_OG!AC$1:AC$766,"")</f>
        <v>4.9924248044436963</v>
      </c>
      <c r="AJ575" s="48">
        <f>_xlfn.XLOOKUP($F575,Main_OG!$D$1:$D$766,Main_OG!AD$1:AD$766,"")</f>
        <v>0.70992248279802228</v>
      </c>
    </row>
    <row r="576" spans="2:36" x14ac:dyDescent="0.35">
      <c r="B576" s="36" t="s">
        <v>1585</v>
      </c>
      <c r="C576" s="45" t="s">
        <v>230</v>
      </c>
      <c r="D576" s="45" t="s">
        <v>4396</v>
      </c>
      <c r="E576" s="36" t="s">
        <v>1585</v>
      </c>
      <c r="F576" s="36" t="str">
        <f t="shared" si="24"/>
        <v>2011_MI</v>
      </c>
      <c r="G576" s="45">
        <v>2011</v>
      </c>
      <c r="H576" s="45">
        <f>_xlfn.XLOOKUP(J576,Main_OG!$B$1:$B$766,Main_OG!$O$1:$O$766,"")</f>
        <v>0</v>
      </c>
      <c r="I576" s="45">
        <f>_xlfn.XLOOKUP(F576,Main_OG!$D$1:$D$766,Main_OG!$J$1:$J$766,"")</f>
        <v>0</v>
      </c>
      <c r="J576" s="45" t="s">
        <v>230</v>
      </c>
      <c r="K576" s="45" t="str">
        <f t="shared" si="25"/>
        <v>Consumers Energy Co_MI</v>
      </c>
      <c r="L576" s="45" t="str">
        <f t="shared" si="26"/>
        <v>Consumers Energy Co_MI</v>
      </c>
      <c r="M576" s="45" t="s">
        <v>1589</v>
      </c>
      <c r="N576" s="45">
        <v>0</v>
      </c>
      <c r="O576" s="45">
        <v>208789</v>
      </c>
      <c r="P576" s="45">
        <v>8691</v>
      </c>
      <c r="Q576" s="45">
        <v>1571319</v>
      </c>
      <c r="R576" s="45">
        <v>0</v>
      </c>
      <c r="S576" s="45">
        <v>11127410</v>
      </c>
      <c r="T576" s="45">
        <v>9544046</v>
      </c>
      <c r="U576" s="45">
        <v>12931530</v>
      </c>
      <c r="V576" s="45">
        <v>0</v>
      </c>
      <c r="W576" s="45">
        <v>11.24</v>
      </c>
      <c r="X576" s="45">
        <v>8.1300000000000008</v>
      </c>
      <c r="Y576" s="45">
        <v>13.37</v>
      </c>
      <c r="Z576" s="46">
        <v>453989.1</v>
      </c>
      <c r="AA576" s="46">
        <v>45936.119132417887</v>
      </c>
      <c r="AB576" s="47">
        <f>_xlfn.XLOOKUP($F576,Main_OG!$D$1:$D$766,Main_OG!AJ$1:AJ$766,"")</f>
        <v>64902824</v>
      </c>
      <c r="AC576" s="47">
        <f>_xlfn.XLOOKUP($F576,Main_OG!$D$1:$D$766,Main_OG!AK$1:AK$766,"")</f>
        <v>1219786</v>
      </c>
      <c r="AD576" s="47">
        <f>_xlfn.XLOOKUP($F576,Main_OG!$D$1:$D$766,Main_OG!AL$1:AL$766,"")</f>
        <v>199495150</v>
      </c>
      <c r="AE576" s="47">
        <f>_xlfn.XLOOKUP($F576,Main_OG!$D$1:$D$766,Main_OG!AM$1:AM$766,"")</f>
        <v>32889467</v>
      </c>
      <c r="AF576" s="48">
        <f>_xlfn.XLOOKUP($F576,Main_OG!$D$1:$D$766,Main_OG!Z$1:Z$766,"")</f>
        <v>2.44</v>
      </c>
      <c r="AG576" s="48">
        <f>_xlfn.XLOOKUP($F576,Main_OG!$D$1:$D$766,Main_OG!AA$1:AA$766,"")</f>
        <v>2.66</v>
      </c>
      <c r="AH576" s="48">
        <f>_xlfn.XLOOKUP($F576,Main_OG!$D$1:$D$766,Main_OG!AB$1:AB$766,"")</f>
        <v>22.17</v>
      </c>
      <c r="AI576" s="48">
        <f>_xlfn.XLOOKUP($F576,Main_OG!$D$1:$D$766,Main_OG!AC$1:AC$766,"")</f>
        <v>4.6524343752411106</v>
      </c>
      <c r="AJ576" s="48">
        <f>_xlfn.XLOOKUP($F576,Main_OG!$D$1:$D$766,Main_OG!AD$1:AD$766,"")</f>
        <v>0.76</v>
      </c>
    </row>
    <row r="577" spans="2:36" x14ac:dyDescent="0.35">
      <c r="B577" s="36" t="s">
        <v>1585</v>
      </c>
      <c r="C577" s="45" t="s">
        <v>230</v>
      </c>
      <c r="D577" s="45" t="s">
        <v>4396</v>
      </c>
      <c r="E577" s="36" t="s">
        <v>1585</v>
      </c>
      <c r="F577" s="36" t="str">
        <f t="shared" si="24"/>
        <v>2012_MI</v>
      </c>
      <c r="G577" s="45">
        <v>2012</v>
      </c>
      <c r="H577" s="45">
        <f>_xlfn.XLOOKUP(J577,Main_OG!$B$1:$B$766,Main_OG!$O$1:$O$766,"")</f>
        <v>0</v>
      </c>
      <c r="I577" s="45">
        <f>_xlfn.XLOOKUP(F577,Main_OG!$D$1:$D$766,Main_OG!$J$1:$J$766,"")</f>
        <v>0</v>
      </c>
      <c r="J577" s="45" t="s">
        <v>230</v>
      </c>
      <c r="K577" s="45" t="str">
        <f t="shared" si="25"/>
        <v>Consumers Energy Co_MI</v>
      </c>
      <c r="L577" s="45" t="str">
        <f t="shared" si="26"/>
        <v>Consumers Energy Co_MI</v>
      </c>
      <c r="M577" s="45" t="s">
        <v>1590</v>
      </c>
      <c r="N577" s="45">
        <v>0</v>
      </c>
      <c r="O577" s="45">
        <v>207946</v>
      </c>
      <c r="P577" s="45">
        <v>8706</v>
      </c>
      <c r="Q577" s="45">
        <v>1571873</v>
      </c>
      <c r="R577" s="45">
        <v>0</v>
      </c>
      <c r="S577" s="45">
        <v>11169811</v>
      </c>
      <c r="T577" s="45">
        <v>9685257</v>
      </c>
      <c r="U577" s="45">
        <v>12901196</v>
      </c>
      <c r="V577" s="45">
        <v>0</v>
      </c>
      <c r="W577" s="45">
        <v>11.601013999999999</v>
      </c>
      <c r="X577" s="45">
        <v>8.3312781000000005</v>
      </c>
      <c r="Y577" s="45">
        <v>13.713874000000001</v>
      </c>
      <c r="Z577" s="46">
        <v>463302.6</v>
      </c>
      <c r="AA577" s="46">
        <v>46806.331882207116</v>
      </c>
      <c r="AB577" s="47">
        <f>_xlfn.XLOOKUP($F577,Main_OG!$D$1:$D$766,Main_OG!AJ$1:AJ$766,"")</f>
        <v>59591210</v>
      </c>
      <c r="AC577" s="47">
        <f>_xlfn.XLOOKUP($F577,Main_OG!$D$1:$D$766,Main_OG!AK$1:AK$766,"")</f>
        <v>1089792</v>
      </c>
      <c r="AD577" s="47">
        <f>_xlfn.XLOOKUP($F577,Main_OG!$D$1:$D$766,Main_OG!AL$1:AL$766,"")</f>
        <v>339611196</v>
      </c>
      <c r="AE577" s="47">
        <f>_xlfn.XLOOKUP($F577,Main_OG!$D$1:$D$766,Main_OG!AM$1:AM$766,"")</f>
        <v>28019714</v>
      </c>
      <c r="AF577" s="48">
        <f>_xlfn.XLOOKUP($F577,Main_OG!$D$1:$D$766,Main_OG!Z$1:Z$766,"")</f>
        <v>2.42</v>
      </c>
      <c r="AG577" s="48">
        <f>_xlfn.XLOOKUP($F577,Main_OG!$D$1:$D$766,Main_OG!AA$1:AA$766,"")</f>
        <v>2.78</v>
      </c>
      <c r="AH577" s="48">
        <f>_xlfn.XLOOKUP($F577,Main_OG!$D$1:$D$766,Main_OG!AB$1:AB$766,"")</f>
        <v>22.67</v>
      </c>
      <c r="AI577" s="48">
        <f>_xlfn.XLOOKUP($F577,Main_OG!$D$1:$D$766,Main_OG!AC$1:AC$766,"")</f>
        <v>3.16</v>
      </c>
      <c r="AJ577" s="48">
        <f>_xlfn.XLOOKUP($F577,Main_OG!$D$1:$D$766,Main_OG!AD$1:AD$766,"")</f>
        <v>0.79</v>
      </c>
    </row>
    <row r="578" spans="2:36" x14ac:dyDescent="0.35">
      <c r="B578" s="36" t="s">
        <v>1585</v>
      </c>
      <c r="C578" s="45" t="s">
        <v>230</v>
      </c>
      <c r="D578" s="45" t="s">
        <v>4396</v>
      </c>
      <c r="E578" s="36" t="s">
        <v>1585</v>
      </c>
      <c r="F578" s="36" t="str">
        <f t="shared" si="24"/>
        <v>2013_MI</v>
      </c>
      <c r="G578" s="45">
        <v>2013</v>
      </c>
      <c r="H578" s="45">
        <f>_xlfn.XLOOKUP(J578,Main_OG!$B$1:$B$766,Main_OG!$O$1:$O$766,"")</f>
        <v>0</v>
      </c>
      <c r="I578" s="45">
        <f>_xlfn.XLOOKUP(F578,Main_OG!$D$1:$D$766,Main_OG!$J$1:$J$766,"")</f>
        <v>0</v>
      </c>
      <c r="J578" s="45" t="s">
        <v>230</v>
      </c>
      <c r="K578" s="45" t="str">
        <f t="shared" si="25"/>
        <v>Consumers Energy Co_MI</v>
      </c>
      <c r="L578" s="45" t="str">
        <f t="shared" si="26"/>
        <v>Consumers Energy Co_MI</v>
      </c>
      <c r="M578" s="45" t="s">
        <v>1591</v>
      </c>
      <c r="N578" s="45">
        <v>0</v>
      </c>
      <c r="O578" s="45">
        <v>207758</v>
      </c>
      <c r="P578" s="45">
        <v>8588</v>
      </c>
      <c r="Q578" s="45">
        <v>1573802</v>
      </c>
      <c r="R578" s="45">
        <v>0</v>
      </c>
      <c r="S578" s="45">
        <v>11117015</v>
      </c>
      <c r="T578" s="45">
        <v>8646391</v>
      </c>
      <c r="U578" s="45">
        <v>12792609</v>
      </c>
      <c r="V578" s="45">
        <v>0</v>
      </c>
      <c r="W578" s="45">
        <v>12.165326</v>
      </c>
      <c r="X578" s="45">
        <v>8.9530116999999994</v>
      </c>
      <c r="Y578" s="45">
        <v>14.389733</v>
      </c>
      <c r="Z578" s="46">
        <v>472779.9</v>
      </c>
      <c r="AA578" s="46">
        <v>47684.250275497179</v>
      </c>
      <c r="AB578" s="47">
        <f>_xlfn.XLOOKUP($F578,Main_OG!$D$1:$D$766,Main_OG!AJ$1:AJ$766,"")</f>
        <v>63709402</v>
      </c>
      <c r="AC578" s="47">
        <f>_xlfn.XLOOKUP($F578,Main_OG!$D$1:$D$766,Main_OG!AK$1:AK$766,"")</f>
        <v>1962940</v>
      </c>
      <c r="AD578" s="47">
        <f>_xlfn.XLOOKUP($F578,Main_OG!$D$1:$D$766,Main_OG!AL$1:AL$766,"")</f>
        <v>213979064</v>
      </c>
      <c r="AE578" s="47">
        <f>_xlfn.XLOOKUP($F578,Main_OG!$D$1:$D$766,Main_OG!AM$1:AM$766,"")</f>
        <v>28920823</v>
      </c>
      <c r="AF578" s="48">
        <f>_xlfn.XLOOKUP($F578,Main_OG!$D$1:$D$766,Main_OG!Z$1:Z$766,"")</f>
        <v>2.5099999999999998</v>
      </c>
      <c r="AG578" s="48">
        <f>_xlfn.XLOOKUP($F578,Main_OG!$D$1:$D$766,Main_OG!AA$1:AA$766,"")</f>
        <v>2.66</v>
      </c>
      <c r="AH578" s="48">
        <f>_xlfn.XLOOKUP($F578,Main_OG!$D$1:$D$766,Main_OG!AB$1:AB$766,"")</f>
        <v>22.75</v>
      </c>
      <c r="AI578" s="48">
        <f>_xlfn.XLOOKUP($F578,Main_OG!$D$1:$D$766,Main_OG!AC$1:AC$766,"")</f>
        <v>4.49</v>
      </c>
      <c r="AJ578" s="48">
        <f>_xlfn.XLOOKUP($F578,Main_OG!$D$1:$D$766,Main_OG!AD$1:AD$766,"")</f>
        <v>0.8</v>
      </c>
    </row>
    <row r="579" spans="2:36" x14ac:dyDescent="0.35">
      <c r="B579" s="36" t="s">
        <v>1585</v>
      </c>
      <c r="C579" s="45" t="s">
        <v>230</v>
      </c>
      <c r="D579" s="45" t="s">
        <v>4396</v>
      </c>
      <c r="E579" s="36" t="s">
        <v>1585</v>
      </c>
      <c r="F579" s="36" t="str">
        <f t="shared" ref="F579:F642" si="27">_xlfn.CONCAT(G579,"_",J579)</f>
        <v>2014_MI</v>
      </c>
      <c r="G579" s="45">
        <v>2014</v>
      </c>
      <c r="H579" s="45">
        <f>_xlfn.XLOOKUP(J579,Main_OG!$B$1:$B$766,Main_OG!$O$1:$O$766,"")</f>
        <v>0</v>
      </c>
      <c r="I579" s="45">
        <f>_xlfn.XLOOKUP(F579,Main_OG!$D$1:$D$766,Main_OG!$J$1:$J$766,"")</f>
        <v>0</v>
      </c>
      <c r="J579" s="45" t="s">
        <v>230</v>
      </c>
      <c r="K579" s="45" t="str">
        <f t="shared" ref="K579:K642" si="28">_xlfn.CONCAT(B579,"_",C579)</f>
        <v>Consumers Energy Co_MI</v>
      </c>
      <c r="L579" s="45" t="str">
        <f t="shared" ref="L579:L642" si="29">_xlfn.CONCAT(E579,"_",C579)</f>
        <v>Consumers Energy Co_MI</v>
      </c>
      <c r="M579" s="45" t="s">
        <v>1592</v>
      </c>
      <c r="N579" s="45">
        <v>0</v>
      </c>
      <c r="O579" s="45">
        <v>208616</v>
      </c>
      <c r="P579" s="45">
        <v>8507</v>
      </c>
      <c r="Q579" s="45">
        <v>1574243</v>
      </c>
      <c r="R579" s="45">
        <v>0</v>
      </c>
      <c r="S579" s="45">
        <v>11045552</v>
      </c>
      <c r="T579" s="45">
        <v>9614387</v>
      </c>
      <c r="U579" s="45">
        <v>12593983</v>
      </c>
      <c r="V579" s="45">
        <v>0</v>
      </c>
      <c r="W579" s="45">
        <v>12.566579000000001</v>
      </c>
      <c r="X579" s="45">
        <v>8.7514585999999994</v>
      </c>
      <c r="Y579" s="45">
        <v>14.884589</v>
      </c>
      <c r="Z579" s="46">
        <v>479534.9</v>
      </c>
      <c r="AA579" s="46">
        <v>48281.645862433201</v>
      </c>
      <c r="AB579" s="47">
        <f>_xlfn.XLOOKUP($F579,Main_OG!$D$1:$D$766,Main_OG!AJ$1:AJ$766,"")</f>
        <v>59059954</v>
      </c>
      <c r="AC579" s="47">
        <f>_xlfn.XLOOKUP($F579,Main_OG!$D$1:$D$766,Main_OG!AK$1:AK$766,"")</f>
        <v>4593606</v>
      </c>
      <c r="AD579" s="47">
        <f>_xlfn.XLOOKUP($F579,Main_OG!$D$1:$D$766,Main_OG!AL$1:AL$766,"")</f>
        <v>220598076</v>
      </c>
      <c r="AE579" s="47">
        <f>_xlfn.XLOOKUP($F579,Main_OG!$D$1:$D$766,Main_OG!AM$1:AM$766,"")</f>
        <v>31245848</v>
      </c>
      <c r="AF579" s="48">
        <f>_xlfn.XLOOKUP($F579,Main_OG!$D$1:$D$766,Main_OG!Z$1:Z$766,"")</f>
        <v>0</v>
      </c>
      <c r="AG579" s="48">
        <f>_xlfn.XLOOKUP($F579,Main_OG!$D$1:$D$766,Main_OG!AA$1:AA$766,"")</f>
        <v>2.6</v>
      </c>
      <c r="AH579" s="48">
        <f>_xlfn.XLOOKUP($F579,Main_OG!$D$1:$D$766,Main_OG!AB$1:AB$766,"")</f>
        <v>21.3</v>
      </c>
      <c r="AI579" s="48">
        <f>_xlfn.XLOOKUP($F579,Main_OG!$D$1:$D$766,Main_OG!AC$1:AC$766,"")</f>
        <v>6.57</v>
      </c>
      <c r="AJ579" s="48">
        <f>_xlfn.XLOOKUP($F579,Main_OG!$D$1:$D$766,Main_OG!AD$1:AD$766,"")</f>
        <v>0.7</v>
      </c>
    </row>
    <row r="580" spans="2:36" x14ac:dyDescent="0.35">
      <c r="B580" s="36" t="s">
        <v>1585</v>
      </c>
      <c r="C580" s="45" t="s">
        <v>230</v>
      </c>
      <c r="D580" s="45" t="s">
        <v>4396</v>
      </c>
      <c r="E580" s="36" t="s">
        <v>1585</v>
      </c>
      <c r="F580" s="36" t="str">
        <f t="shared" si="27"/>
        <v>2015_MI</v>
      </c>
      <c r="G580" s="45">
        <v>2015</v>
      </c>
      <c r="H580" s="45">
        <f>_xlfn.XLOOKUP(J580,Main_OG!$B$1:$B$766,Main_OG!$O$1:$O$766,"")</f>
        <v>0</v>
      </c>
      <c r="I580" s="45">
        <f>_xlfn.XLOOKUP(F580,Main_OG!$D$1:$D$766,Main_OG!$J$1:$J$766,"")</f>
        <v>0</v>
      </c>
      <c r="J580" s="45" t="s">
        <v>230</v>
      </c>
      <c r="K580" s="45" t="str">
        <f t="shared" si="28"/>
        <v>Consumers Energy Co_MI</v>
      </c>
      <c r="L580" s="45" t="str">
        <f t="shared" si="29"/>
        <v>Consumers Energy Co_MI</v>
      </c>
      <c r="M580" s="45" t="s">
        <v>1593</v>
      </c>
      <c r="N580" s="45">
        <v>0</v>
      </c>
      <c r="O580" s="45">
        <v>217656</v>
      </c>
      <c r="P580" s="45">
        <v>1453</v>
      </c>
      <c r="Q580" s="45">
        <v>1577087</v>
      </c>
      <c r="R580" s="45">
        <v>0</v>
      </c>
      <c r="S580" s="45">
        <v>11891933</v>
      </c>
      <c r="T580" s="45">
        <v>8605390</v>
      </c>
      <c r="U580" s="45">
        <v>12494679</v>
      </c>
      <c r="V580" s="45">
        <v>0</v>
      </c>
      <c r="W580" s="45">
        <v>12.320377000000001</v>
      </c>
      <c r="X580" s="45">
        <v>8.0467939000000008</v>
      </c>
      <c r="Y580" s="45">
        <v>14.642993000000001</v>
      </c>
      <c r="Z580" s="46">
        <v>490618.7</v>
      </c>
      <c r="AA580" s="46">
        <v>49385.428511981954</v>
      </c>
      <c r="AB580" s="47">
        <f>_xlfn.XLOOKUP($F580,Main_OG!$D$1:$D$766,Main_OG!AJ$1:AJ$766,"")</f>
        <v>59135316</v>
      </c>
      <c r="AC580" s="47">
        <f>_xlfn.XLOOKUP($F580,Main_OG!$D$1:$D$766,Main_OG!AK$1:AK$766,"")</f>
        <v>3659006</v>
      </c>
      <c r="AD580" s="47">
        <f>_xlfn.XLOOKUP($F580,Main_OG!$D$1:$D$766,Main_OG!AL$1:AL$766,"")</f>
        <v>328228632</v>
      </c>
      <c r="AE580" s="47">
        <f>_xlfn.XLOOKUP($F580,Main_OG!$D$1:$D$766,Main_OG!AM$1:AM$766,"")</f>
        <v>29333786</v>
      </c>
      <c r="AF580" s="48">
        <f>_xlfn.XLOOKUP($F580,Main_OG!$D$1:$D$766,Main_OG!Z$1:Z$766,"")</f>
        <v>2.2799999999999998</v>
      </c>
      <c r="AG580" s="48">
        <f>_xlfn.XLOOKUP($F580,Main_OG!$D$1:$D$766,Main_OG!AA$1:AA$766,"")</f>
        <v>2.39</v>
      </c>
      <c r="AH580" s="48">
        <f>_xlfn.XLOOKUP($F580,Main_OG!$D$1:$D$766,Main_OG!AB$1:AB$766,"")</f>
        <v>12.86</v>
      </c>
      <c r="AI580" s="48">
        <f>_xlfn.XLOOKUP($F580,Main_OG!$D$1:$D$766,Main_OG!AC$1:AC$766,"")</f>
        <v>3.12</v>
      </c>
      <c r="AJ580" s="48">
        <f>_xlfn.XLOOKUP($F580,Main_OG!$D$1:$D$766,Main_OG!AD$1:AD$766,"")</f>
        <v>0.66963877086385626</v>
      </c>
    </row>
    <row r="581" spans="2:36" x14ac:dyDescent="0.35">
      <c r="B581" s="36" t="s">
        <v>1585</v>
      </c>
      <c r="C581" s="45" t="s">
        <v>230</v>
      </c>
      <c r="D581" s="45" t="s">
        <v>4396</v>
      </c>
      <c r="E581" s="36" t="s">
        <v>1585</v>
      </c>
      <c r="F581" s="36" t="str">
        <f t="shared" si="27"/>
        <v>2016_MI</v>
      </c>
      <c r="G581" s="45">
        <v>2016</v>
      </c>
      <c r="H581" s="45">
        <f>_xlfn.XLOOKUP(J581,Main_OG!$B$1:$B$766,Main_OG!$O$1:$O$766,"")</f>
        <v>0</v>
      </c>
      <c r="I581" s="45">
        <f>_xlfn.XLOOKUP(F581,Main_OG!$D$1:$D$766,Main_OG!$J$1:$J$766,"")</f>
        <v>1</v>
      </c>
      <c r="J581" s="45" t="s">
        <v>230</v>
      </c>
      <c r="K581" s="45" t="str">
        <f t="shared" si="28"/>
        <v>Consumers Energy Co_MI</v>
      </c>
      <c r="L581" s="45" t="str">
        <f t="shared" si="29"/>
        <v>Consumers Energy Co_MI</v>
      </c>
      <c r="M581" s="45" t="s">
        <v>1594</v>
      </c>
      <c r="N581" s="45">
        <v>0</v>
      </c>
      <c r="O581" s="45">
        <v>219693</v>
      </c>
      <c r="P581" s="45">
        <v>1478</v>
      </c>
      <c r="Q581" s="45">
        <v>1584318</v>
      </c>
      <c r="R581" s="45">
        <v>0</v>
      </c>
      <c r="S581" s="45">
        <v>12031370</v>
      </c>
      <c r="T581" s="45">
        <v>8838916</v>
      </c>
      <c r="U581" s="45">
        <v>12789439</v>
      </c>
      <c r="V581" s="45">
        <v>0</v>
      </c>
      <c r="W581" s="45">
        <v>12.272093999999999</v>
      </c>
      <c r="X581" s="45">
        <v>7.6943598</v>
      </c>
      <c r="Y581" s="45">
        <v>15.399298999999999</v>
      </c>
      <c r="Z581" s="46">
        <v>500159.5</v>
      </c>
      <c r="AA581" s="46">
        <v>50246.49599758572</v>
      </c>
      <c r="AB581" s="47">
        <f>_xlfn.XLOOKUP($F581,Main_OG!$D$1:$D$766,Main_OG!AJ$1:AJ$766,"")</f>
        <v>46245940</v>
      </c>
      <c r="AC581" s="47">
        <f>_xlfn.XLOOKUP($F581,Main_OG!$D$1:$D$766,Main_OG!AK$1:AK$766,"")</f>
        <v>3979136</v>
      </c>
      <c r="AD581" s="47">
        <f>_xlfn.XLOOKUP($F581,Main_OG!$D$1:$D$766,Main_OG!AL$1:AL$766,"")</f>
        <v>450646378</v>
      </c>
      <c r="AE581" s="47">
        <f>_xlfn.XLOOKUP($F581,Main_OG!$D$1:$D$766,Main_OG!AM$1:AM$766,"")</f>
        <v>31551710</v>
      </c>
      <c r="AF581" s="48">
        <f>_xlfn.XLOOKUP($F581,Main_OG!$D$1:$D$766,Main_OG!Z$1:Z$766,"")</f>
        <v>0</v>
      </c>
      <c r="AG581" s="48">
        <f>_xlfn.XLOOKUP($F581,Main_OG!$D$1:$D$766,Main_OG!AA$1:AA$766,"")</f>
        <v>2.25</v>
      </c>
      <c r="AH581" s="48">
        <f>_xlfn.XLOOKUP($F581,Main_OG!$D$1:$D$766,Main_OG!AB$1:AB$766,"")</f>
        <v>11.309272049594229</v>
      </c>
      <c r="AI581" s="48">
        <f>_xlfn.XLOOKUP($F581,Main_OG!$D$1:$D$766,Main_OG!AC$1:AC$766,"")</f>
        <v>2.71</v>
      </c>
      <c r="AJ581" s="48">
        <f>_xlfn.XLOOKUP($F581,Main_OG!$D$1:$D$766,Main_OG!AD$1:AD$766,"")</f>
        <v>0.65636700530415037</v>
      </c>
    </row>
    <row r="582" spans="2:36" x14ac:dyDescent="0.35">
      <c r="B582" s="36" t="s">
        <v>1585</v>
      </c>
      <c r="C582" s="45" t="s">
        <v>230</v>
      </c>
      <c r="D582" s="45" t="s">
        <v>4396</v>
      </c>
      <c r="E582" s="36" t="s">
        <v>1585</v>
      </c>
      <c r="F582" s="36" t="str">
        <f t="shared" si="27"/>
        <v>2017_MI</v>
      </c>
      <c r="G582" s="45">
        <v>2017</v>
      </c>
      <c r="H582" s="45">
        <f>_xlfn.XLOOKUP(J582,Main_OG!$B$1:$B$766,Main_OG!$O$1:$O$766,"")</f>
        <v>0</v>
      </c>
      <c r="I582" s="45">
        <f>_xlfn.XLOOKUP(F582,Main_OG!$D$1:$D$766,Main_OG!$J$1:$J$766,"")</f>
        <v>1</v>
      </c>
      <c r="J582" s="45" t="s">
        <v>230</v>
      </c>
      <c r="K582" s="45" t="str">
        <f t="shared" si="28"/>
        <v>Consumers Energy Co_MI</v>
      </c>
      <c r="L582" s="45" t="str">
        <f t="shared" si="29"/>
        <v>Consumers Energy Co_MI</v>
      </c>
      <c r="M582" s="45" t="s">
        <v>1595</v>
      </c>
      <c r="N582" s="45">
        <v>0</v>
      </c>
      <c r="O582" s="45">
        <v>221226</v>
      </c>
      <c r="P582" s="45">
        <v>1450</v>
      </c>
      <c r="Q582" s="45">
        <v>1594272</v>
      </c>
      <c r="R582" s="45">
        <v>0</v>
      </c>
      <c r="S582" s="45">
        <v>11941656</v>
      </c>
      <c r="T582" s="45">
        <v>8965604</v>
      </c>
      <c r="U582" s="45">
        <v>12341231</v>
      </c>
      <c r="V582" s="45">
        <v>0</v>
      </c>
      <c r="W582" s="45">
        <v>12.711786999999999</v>
      </c>
      <c r="X582" s="45">
        <v>8.2012388999999999</v>
      </c>
      <c r="Y582" s="45">
        <v>15.858658</v>
      </c>
      <c r="Z582" s="46">
        <v>505101.5</v>
      </c>
      <c r="AA582" s="46">
        <v>50627.84962480775</v>
      </c>
      <c r="AB582" s="47">
        <f>_xlfn.XLOOKUP($F582,Main_OG!$D$1:$D$766,Main_OG!AJ$1:AJ$766,"")</f>
        <v>48055102</v>
      </c>
      <c r="AC582" s="47">
        <f>_xlfn.XLOOKUP($F582,Main_OG!$D$1:$D$766,Main_OG!AK$1:AK$766,"")</f>
        <v>5725674</v>
      </c>
      <c r="AD582" s="47">
        <f>_xlfn.XLOOKUP($F582,Main_OG!$D$1:$D$766,Main_OG!AL$1:AL$766,"")</f>
        <v>391930296</v>
      </c>
      <c r="AE582" s="47">
        <f>_xlfn.XLOOKUP($F582,Main_OG!$D$1:$D$766,Main_OG!AM$1:AM$766,"")</f>
        <v>32381192</v>
      </c>
      <c r="AF582" s="48">
        <f>_xlfn.XLOOKUP($F582,Main_OG!$D$1:$D$766,Main_OG!Z$1:Z$766,"")</f>
        <v>2.04</v>
      </c>
      <c r="AG582" s="48">
        <f>_xlfn.XLOOKUP($F582,Main_OG!$D$1:$D$766,Main_OG!AA$1:AA$766,"")</f>
        <v>2.17</v>
      </c>
      <c r="AH582" s="48">
        <f>_xlfn.XLOOKUP($F582,Main_OG!$D$1:$D$766,Main_OG!AB$1:AB$766,"")</f>
        <v>13.01</v>
      </c>
      <c r="AI582" s="48">
        <f>_xlfn.XLOOKUP($F582,Main_OG!$D$1:$D$766,Main_OG!AC$1:AC$766,"")</f>
        <v>3.7243523928232452</v>
      </c>
      <c r="AJ582" s="48">
        <f>_xlfn.XLOOKUP($F582,Main_OG!$D$1:$D$766,Main_OG!AD$1:AD$766,"")</f>
        <v>0.68</v>
      </c>
    </row>
    <row r="583" spans="2:36" x14ac:dyDescent="0.35">
      <c r="B583" s="36" t="s">
        <v>1585</v>
      </c>
      <c r="C583" s="45" t="s">
        <v>230</v>
      </c>
      <c r="D583" s="45" t="s">
        <v>4396</v>
      </c>
      <c r="E583" s="36" t="s">
        <v>1585</v>
      </c>
      <c r="F583" s="36" t="str">
        <f t="shared" si="27"/>
        <v>2018_MI</v>
      </c>
      <c r="G583" s="45">
        <v>2018</v>
      </c>
      <c r="H583" s="45">
        <f>_xlfn.XLOOKUP(J583,Main_OG!$B$1:$B$766,Main_OG!$O$1:$O$766,"")</f>
        <v>0</v>
      </c>
      <c r="I583" s="45">
        <f>_xlfn.XLOOKUP(F583,Main_OG!$D$1:$D$766,Main_OG!$J$1:$J$766,"")</f>
        <v>1</v>
      </c>
      <c r="J583" s="45" t="s">
        <v>230</v>
      </c>
      <c r="K583" s="45" t="str">
        <f t="shared" si="28"/>
        <v>Consumers Energy Co_MI</v>
      </c>
      <c r="L583" s="45" t="str">
        <f t="shared" si="29"/>
        <v>Consumers Energy Co_MI</v>
      </c>
      <c r="M583" s="45" t="s">
        <v>1596</v>
      </c>
      <c r="N583" s="45">
        <v>0</v>
      </c>
      <c r="O583" s="45">
        <v>221729</v>
      </c>
      <c r="P583" s="45">
        <v>1312</v>
      </c>
      <c r="Q583" s="45">
        <v>1603125</v>
      </c>
      <c r="R583" s="45">
        <v>0</v>
      </c>
      <c r="S583" s="45">
        <v>12204747</v>
      </c>
      <c r="T583" s="45">
        <v>8832507</v>
      </c>
      <c r="U583" s="45">
        <v>13051498</v>
      </c>
      <c r="V583" s="45">
        <v>0</v>
      </c>
      <c r="W583" s="45">
        <v>12.889506000000001</v>
      </c>
      <c r="X583" s="45">
        <v>7.9630393000000002</v>
      </c>
      <c r="Y583" s="45">
        <v>15.86129</v>
      </c>
      <c r="Z583" s="46">
        <v>516843</v>
      </c>
      <c r="AA583" s="46">
        <v>51750.095070873111</v>
      </c>
      <c r="AB583" s="47">
        <f>_xlfn.XLOOKUP($F583,Main_OG!$D$1:$D$766,Main_OG!AJ$1:AJ$766,"")</f>
        <v>48470944</v>
      </c>
      <c r="AC583" s="47">
        <f>_xlfn.XLOOKUP($F583,Main_OG!$D$1:$D$766,Main_OG!AK$1:AK$766,"")</f>
        <v>6148722</v>
      </c>
      <c r="AD583" s="47">
        <f>_xlfn.XLOOKUP($F583,Main_OG!$D$1:$D$766,Main_OG!AL$1:AL$766,"")</f>
        <v>468790626</v>
      </c>
      <c r="AE583" s="47">
        <f>_xlfn.XLOOKUP($F583,Main_OG!$D$1:$D$766,Main_OG!AM$1:AM$766,"")</f>
        <v>30478694</v>
      </c>
      <c r="AF583" s="48">
        <f>_xlfn.XLOOKUP($F583,Main_OG!$D$1:$D$766,Main_OG!Z$1:Z$766,"")</f>
        <v>2.15</v>
      </c>
      <c r="AG583" s="48">
        <f>_xlfn.XLOOKUP($F583,Main_OG!$D$1:$D$766,Main_OG!AA$1:AA$766,"")</f>
        <v>2.1875855044172008</v>
      </c>
      <c r="AH583" s="48">
        <f>_xlfn.XLOOKUP($F583,Main_OG!$D$1:$D$766,Main_OG!AB$1:AB$766,"")</f>
        <v>15.72</v>
      </c>
      <c r="AI583" s="48">
        <f>_xlfn.XLOOKUP($F583,Main_OG!$D$1:$D$766,Main_OG!AC$1:AC$766,"")</f>
        <v>3.25</v>
      </c>
      <c r="AJ583" s="48">
        <f>_xlfn.XLOOKUP($F583,Main_OG!$D$1:$D$766,Main_OG!AD$1:AD$766,"")</f>
        <v>0.63</v>
      </c>
    </row>
    <row r="584" spans="2:36" x14ac:dyDescent="0.35">
      <c r="B584" s="36" t="s">
        <v>1585</v>
      </c>
      <c r="C584" s="45" t="s">
        <v>230</v>
      </c>
      <c r="D584" s="45" t="s">
        <v>4396</v>
      </c>
      <c r="E584" s="36" t="s">
        <v>1585</v>
      </c>
      <c r="F584" s="36" t="str">
        <f t="shared" si="27"/>
        <v>2019_MI</v>
      </c>
      <c r="G584" s="45">
        <v>2019</v>
      </c>
      <c r="H584" s="45">
        <f>_xlfn.XLOOKUP(J584,Main_OG!$B$1:$B$766,Main_OG!$O$1:$O$766,"")</f>
        <v>0</v>
      </c>
      <c r="I584" s="45">
        <f>_xlfn.XLOOKUP(F584,Main_OG!$D$1:$D$766,Main_OG!$J$1:$J$766,"")</f>
        <v>1</v>
      </c>
      <c r="J584" s="45" t="s">
        <v>230</v>
      </c>
      <c r="K584" s="45" t="str">
        <f t="shared" si="28"/>
        <v>Consumers Energy Co_MI</v>
      </c>
      <c r="L584" s="45" t="str">
        <f t="shared" si="29"/>
        <v>Consumers Energy Co_MI</v>
      </c>
      <c r="M584" s="45" t="s">
        <v>1597</v>
      </c>
      <c r="N584" s="45">
        <v>0</v>
      </c>
      <c r="O584" s="45">
        <v>224019</v>
      </c>
      <c r="P584" s="45">
        <v>1329</v>
      </c>
      <c r="Q584" s="45">
        <v>1611320</v>
      </c>
      <c r="R584" s="45">
        <v>0</v>
      </c>
      <c r="S584" s="45">
        <v>11799585</v>
      </c>
      <c r="T584" s="45">
        <v>8423662</v>
      </c>
      <c r="U584" s="45">
        <v>12484700</v>
      </c>
      <c r="V584" s="45">
        <v>0</v>
      </c>
      <c r="W584" s="45">
        <v>13.197074000000001</v>
      </c>
      <c r="X584" s="45">
        <v>8.1098493999999999</v>
      </c>
      <c r="Y584" s="45">
        <v>15.850346</v>
      </c>
      <c r="Z584" s="46">
        <v>517845.2</v>
      </c>
      <c r="AA584" s="46">
        <v>51863.37826665445</v>
      </c>
      <c r="AB584" s="47">
        <f>_xlfn.XLOOKUP($F584,Main_OG!$D$1:$D$766,Main_OG!AJ$1:AJ$766,"")</f>
        <v>42514514</v>
      </c>
      <c r="AC584" s="47">
        <f>_xlfn.XLOOKUP($F584,Main_OG!$D$1:$D$766,Main_OG!AK$1:AK$766,"")</f>
        <v>4549214</v>
      </c>
      <c r="AD584" s="47">
        <f>_xlfn.XLOOKUP($F584,Main_OG!$D$1:$D$766,Main_OG!AL$1:AL$766,"")</f>
        <v>507737264</v>
      </c>
      <c r="AE584" s="47">
        <f>_xlfn.XLOOKUP($F584,Main_OG!$D$1:$D$766,Main_OG!AM$1:AM$766,"")</f>
        <v>32909275</v>
      </c>
      <c r="AF584" s="48">
        <f>_xlfn.XLOOKUP($F584,Main_OG!$D$1:$D$766,Main_OG!Z$1:Z$766,"")</f>
        <v>1.9</v>
      </c>
      <c r="AG584" s="48">
        <f>_xlfn.XLOOKUP($F584,Main_OG!$D$1:$D$766,Main_OG!AA$1:AA$766,"")</f>
        <v>2.09</v>
      </c>
      <c r="AH584" s="48">
        <f>_xlfn.XLOOKUP($F584,Main_OG!$D$1:$D$766,Main_OG!AB$1:AB$766,"")</f>
        <v>13.95</v>
      </c>
      <c r="AI584" s="48">
        <f>_xlfn.XLOOKUP($F584,Main_OG!$D$1:$D$766,Main_OG!AC$1:AC$766,"")</f>
        <v>2.6</v>
      </c>
      <c r="AJ584" s="48">
        <f>_xlfn.XLOOKUP($F584,Main_OG!$D$1:$D$766,Main_OG!AD$1:AD$766,"")</f>
        <v>0.60296766622862785</v>
      </c>
    </row>
    <row r="585" spans="2:36" x14ac:dyDescent="0.35">
      <c r="B585" s="36" t="s">
        <v>1585</v>
      </c>
      <c r="C585" s="45" t="s">
        <v>230</v>
      </c>
      <c r="D585" s="45" t="s">
        <v>4396</v>
      </c>
      <c r="E585" s="36" t="s">
        <v>1585</v>
      </c>
      <c r="F585" s="36" t="str">
        <f t="shared" si="27"/>
        <v>2020_MI</v>
      </c>
      <c r="G585" s="45">
        <v>2020</v>
      </c>
      <c r="H585" s="45">
        <f>_xlfn.XLOOKUP(J585,Main_OG!$B$1:$B$766,Main_OG!$O$1:$O$766,"")</f>
        <v>0</v>
      </c>
      <c r="I585" s="45">
        <f>_xlfn.XLOOKUP(F585,Main_OG!$D$1:$D$766,Main_OG!$J$1:$J$766,"")</f>
        <v>1</v>
      </c>
      <c r="J585" s="45" t="s">
        <v>230</v>
      </c>
      <c r="K585" s="45" t="str">
        <f t="shared" si="28"/>
        <v>Consumers Energy Co_MI</v>
      </c>
      <c r="L585" s="45" t="str">
        <f t="shared" si="29"/>
        <v>Consumers Energy Co_MI</v>
      </c>
      <c r="M585" s="45" t="s">
        <v>1598</v>
      </c>
      <c r="N585" s="45">
        <v>0</v>
      </c>
      <c r="O585" s="45">
        <v>223900</v>
      </c>
      <c r="P585" s="45">
        <v>1348</v>
      </c>
      <c r="Q585" s="45">
        <v>0</v>
      </c>
      <c r="R585" s="45">
        <v>0</v>
      </c>
      <c r="S585" s="45">
        <v>11162631</v>
      </c>
      <c r="T585" s="45">
        <v>6952357</v>
      </c>
      <c r="U585" s="45">
        <v>0</v>
      </c>
      <c r="V585" s="45">
        <v>0</v>
      </c>
      <c r="W585" s="45">
        <v>13.130478999999999</v>
      </c>
      <c r="X585" s="45">
        <v>8.2462192000000005</v>
      </c>
      <c r="Y585" s="45">
        <v>0</v>
      </c>
      <c r="Z585" s="46">
        <v>502483.7</v>
      </c>
      <c r="AA585" s="46">
        <v>50367.590085732932</v>
      </c>
      <c r="AB585" s="47">
        <f>_xlfn.XLOOKUP($F585,Main_OG!$D$1:$D$766,Main_OG!AJ$1:AJ$766,"")</f>
        <v>31781102</v>
      </c>
      <c r="AC585" s="47">
        <f>_xlfn.XLOOKUP($F585,Main_OG!$D$1:$D$766,Main_OG!AK$1:AK$766,"")</f>
        <v>4699362</v>
      </c>
      <c r="AD585" s="47">
        <f>_xlfn.XLOOKUP($F585,Main_OG!$D$1:$D$766,Main_OG!AL$1:AL$766,"")</f>
        <v>556237194</v>
      </c>
      <c r="AE585" s="47">
        <f>_xlfn.XLOOKUP($F585,Main_OG!$D$1:$D$766,Main_OG!AM$1:AM$766,"")</f>
        <v>0</v>
      </c>
      <c r="AF585" s="48">
        <f>_xlfn.XLOOKUP($F585,Main_OG!$D$1:$D$766,Main_OG!Z$1:Z$766,"")</f>
        <v>0</v>
      </c>
      <c r="AG585" s="48">
        <f>_xlfn.XLOOKUP($F585,Main_OG!$D$1:$D$766,Main_OG!AA$1:AA$766,"")</f>
        <v>2.127327759928813</v>
      </c>
      <c r="AH585" s="48">
        <f>_xlfn.XLOOKUP($F585,Main_OG!$D$1:$D$766,Main_OG!AB$1:AB$766,"")</f>
        <v>12.535325193609101</v>
      </c>
      <c r="AI585" s="48">
        <f>_xlfn.XLOOKUP($F585,Main_OG!$D$1:$D$766,Main_OG!AC$1:AC$766,"")</f>
        <v>2.0299999999999998</v>
      </c>
      <c r="AJ585" s="48">
        <f>_xlfn.XLOOKUP($F585,Main_OG!$D$1:$D$766,Main_OG!AD$1:AD$766,"")</f>
        <v>0.51</v>
      </c>
    </row>
    <row r="586" spans="2:36" x14ac:dyDescent="0.35">
      <c r="B586" s="36" t="s">
        <v>1599</v>
      </c>
      <c r="C586" s="45" t="s">
        <v>351</v>
      </c>
      <c r="D586" s="45" t="s">
        <v>4397</v>
      </c>
      <c r="E586" s="36" t="s">
        <v>4497</v>
      </c>
      <c r="F586" s="36" t="str">
        <f t="shared" si="27"/>
        <v>2006_WI</v>
      </c>
      <c r="G586" s="45">
        <v>2006</v>
      </c>
      <c r="H586" s="45">
        <f>_xlfn.XLOOKUP(J586,Main_OG!$B$1:$B$766,Main_OG!$O$1:$O$766,"")</f>
        <v>0</v>
      </c>
      <c r="I586" s="45">
        <f>_xlfn.XLOOKUP(F586,Main_OG!$D$1:$D$766,Main_OG!$J$1:$J$766,"")</f>
        <v>0</v>
      </c>
      <c r="J586" s="45" t="s">
        <v>351</v>
      </c>
      <c r="K586" s="45" t="str">
        <f t="shared" si="28"/>
        <v>Dahlberg Light &amp; Power Co_WI</v>
      </c>
      <c r="L586" s="45" t="str">
        <f t="shared" si="29"/>
        <v>Dahlberg Light Power Co_WI</v>
      </c>
      <c r="M586" s="45" t="s">
        <v>1600</v>
      </c>
      <c r="N586" s="45">
        <v>0</v>
      </c>
      <c r="O586" s="45">
        <v>1100</v>
      </c>
      <c r="P586" s="45">
        <v>39</v>
      </c>
      <c r="Q586" s="45">
        <v>9822</v>
      </c>
      <c r="R586" s="45">
        <v>0</v>
      </c>
      <c r="S586" s="45">
        <v>1939</v>
      </c>
      <c r="T586" s="45">
        <v>1465</v>
      </c>
      <c r="U586" s="45">
        <v>6458</v>
      </c>
      <c r="V586" s="45">
        <v>0</v>
      </c>
      <c r="W586" s="45">
        <v>9.9573768808093259</v>
      </c>
      <c r="X586" s="45">
        <v>7.5515463917525771</v>
      </c>
      <c r="Y586" s="45">
        <v>10.379466079493399</v>
      </c>
      <c r="Z586" s="46">
        <v>287146.59999999998</v>
      </c>
      <c r="AA586" s="46">
        <v>51481.599345961702</v>
      </c>
      <c r="AB586" s="47">
        <f>_xlfn.XLOOKUP($F586,Main_OG!$D$1:$D$766,Main_OG!AJ$1:AJ$766,"")</f>
        <v>47984959.539999999</v>
      </c>
      <c r="AC586" s="47">
        <f>_xlfn.XLOOKUP($F586,Main_OG!$D$1:$D$766,Main_OG!AK$1:AK$766,"")</f>
        <v>3549166.82</v>
      </c>
      <c r="AD586" s="47">
        <f>_xlfn.XLOOKUP($F586,Main_OG!$D$1:$D$766,Main_OG!AL$1:AL$766,"")</f>
        <v>88498243.219999984</v>
      </c>
      <c r="AE586" s="47">
        <f>_xlfn.XLOOKUP($F586,Main_OG!$D$1:$D$766,Main_OG!AM$1:AM$766,"")</f>
        <v>12233515</v>
      </c>
      <c r="AF586" s="48">
        <f>_xlfn.XLOOKUP($F586,Main_OG!$D$1:$D$766,Main_OG!Z$1:Z$766,"")</f>
        <v>1.72</v>
      </c>
      <c r="AG586" s="48">
        <f>_xlfn.XLOOKUP($F586,Main_OG!$D$1:$D$766,Main_OG!AA$1:AA$766,"")</f>
        <v>1.47</v>
      </c>
      <c r="AH586" s="48">
        <f>_xlfn.XLOOKUP($F586,Main_OG!$D$1:$D$766,Main_OG!AB$1:AB$766,"")</f>
        <v>14.13114039693003</v>
      </c>
      <c r="AI586" s="48">
        <f>_xlfn.XLOOKUP($F586,Main_OG!$D$1:$D$766,Main_OG!AC$1:AC$766,"")</f>
        <v>7.1610124069250478</v>
      </c>
      <c r="AJ586" s="48">
        <f>_xlfn.XLOOKUP($F586,Main_OG!$D$1:$D$766,Main_OG!AD$1:AD$766,"")</f>
        <v>0.53</v>
      </c>
    </row>
    <row r="587" spans="2:36" x14ac:dyDescent="0.35">
      <c r="B587" s="36" t="s">
        <v>1599</v>
      </c>
      <c r="C587" s="45" t="s">
        <v>351</v>
      </c>
      <c r="D587" s="45" t="s">
        <v>4397</v>
      </c>
      <c r="E587" s="36" t="s">
        <v>4497</v>
      </c>
      <c r="F587" s="36" t="str">
        <f t="shared" si="27"/>
        <v>2007_WI</v>
      </c>
      <c r="G587" s="45">
        <v>2007</v>
      </c>
      <c r="H587" s="45">
        <f>_xlfn.XLOOKUP(J587,Main_OG!$B$1:$B$766,Main_OG!$O$1:$O$766,"")</f>
        <v>0</v>
      </c>
      <c r="I587" s="45">
        <f>_xlfn.XLOOKUP(F587,Main_OG!$D$1:$D$766,Main_OG!$J$1:$J$766,"")</f>
        <v>0</v>
      </c>
      <c r="J587" s="45" t="s">
        <v>351</v>
      </c>
      <c r="K587" s="45" t="str">
        <f t="shared" si="28"/>
        <v>Dahlberg Light &amp; Power Co_WI</v>
      </c>
      <c r="L587" s="45" t="str">
        <f t="shared" si="29"/>
        <v>Dahlberg Light Power Co_WI</v>
      </c>
      <c r="M587" s="45" t="s">
        <v>1601</v>
      </c>
      <c r="N587" s="45">
        <v>0</v>
      </c>
      <c r="O587" s="45">
        <v>1107</v>
      </c>
      <c r="P587" s="45">
        <v>40</v>
      </c>
      <c r="Q587" s="45">
        <v>9945</v>
      </c>
      <c r="R587" s="45">
        <v>0</v>
      </c>
      <c r="S587" s="45">
        <v>1997</v>
      </c>
      <c r="T587" s="45">
        <v>1500</v>
      </c>
      <c r="U587" s="45">
        <v>6899</v>
      </c>
      <c r="V587" s="45">
        <v>0</v>
      </c>
      <c r="W587" s="45">
        <v>10.16</v>
      </c>
      <c r="X587" s="45">
        <v>7.71</v>
      </c>
      <c r="Y587" s="45">
        <v>10.57</v>
      </c>
      <c r="Z587" s="46">
        <v>289855.2</v>
      </c>
      <c r="AA587" s="46">
        <v>51660.456888754226</v>
      </c>
      <c r="AB587" s="47">
        <f>_xlfn.XLOOKUP($F587,Main_OG!$D$1:$D$766,Main_OG!AJ$1:AJ$766,"")</f>
        <v>48160880</v>
      </c>
      <c r="AC587" s="47">
        <f>_xlfn.XLOOKUP($F587,Main_OG!$D$1:$D$766,Main_OG!AK$1:AK$766,"")</f>
        <v>3854054</v>
      </c>
      <c r="AD587" s="47">
        <f>_xlfn.XLOOKUP($F587,Main_OG!$D$1:$D$766,Main_OG!AL$1:AL$766,"")</f>
        <v>108994756</v>
      </c>
      <c r="AE587" s="47">
        <f>_xlfn.XLOOKUP($F587,Main_OG!$D$1:$D$766,Main_OG!AM$1:AM$766,"")</f>
        <v>12910319</v>
      </c>
      <c r="AF587" s="48">
        <f>_xlfn.XLOOKUP($F587,Main_OG!$D$1:$D$766,Main_OG!Z$1:Z$766,"")</f>
        <v>1.96</v>
      </c>
      <c r="AG587" s="48">
        <f>_xlfn.XLOOKUP($F587,Main_OG!$D$1:$D$766,Main_OG!AA$1:AA$766,"")</f>
        <v>1.67</v>
      </c>
      <c r="AH587" s="48">
        <f>_xlfn.XLOOKUP($F587,Main_OG!$D$1:$D$766,Main_OG!AB$1:AB$766,"")</f>
        <v>15.097711394063451</v>
      </c>
      <c r="AI587" s="48">
        <f>_xlfn.XLOOKUP($F587,Main_OG!$D$1:$D$766,Main_OG!AC$1:AC$766,"")</f>
        <v>7.3815467393807772</v>
      </c>
      <c r="AJ587" s="48">
        <f>_xlfn.XLOOKUP($F587,Main_OG!$D$1:$D$766,Main_OG!AD$1:AD$766,"")</f>
        <v>0.51</v>
      </c>
    </row>
    <row r="588" spans="2:36" x14ac:dyDescent="0.35">
      <c r="B588" s="36" t="s">
        <v>1599</v>
      </c>
      <c r="C588" s="45" t="s">
        <v>351</v>
      </c>
      <c r="D588" s="45" t="s">
        <v>4397</v>
      </c>
      <c r="E588" s="36" t="s">
        <v>4497</v>
      </c>
      <c r="F588" s="36" t="str">
        <f t="shared" si="27"/>
        <v>2008_WI</v>
      </c>
      <c r="G588" s="45">
        <v>2008</v>
      </c>
      <c r="H588" s="45">
        <f>_xlfn.XLOOKUP(J588,Main_OG!$B$1:$B$766,Main_OG!$O$1:$O$766,"")</f>
        <v>0</v>
      </c>
      <c r="I588" s="45">
        <f>_xlfn.XLOOKUP(F588,Main_OG!$D$1:$D$766,Main_OG!$J$1:$J$766,"")</f>
        <v>0</v>
      </c>
      <c r="J588" s="45" t="s">
        <v>351</v>
      </c>
      <c r="K588" s="45" t="str">
        <f t="shared" si="28"/>
        <v>Dahlberg Light &amp; Power Co_WI</v>
      </c>
      <c r="L588" s="45" t="str">
        <f t="shared" si="29"/>
        <v>Dahlberg Light Power Co_WI</v>
      </c>
      <c r="M588" s="45" t="s">
        <v>1602</v>
      </c>
      <c r="N588" s="45">
        <v>0</v>
      </c>
      <c r="O588" s="45">
        <v>1111</v>
      </c>
      <c r="P588" s="45">
        <v>41</v>
      </c>
      <c r="Q588" s="45">
        <v>10025</v>
      </c>
      <c r="R588" s="45">
        <v>0</v>
      </c>
      <c r="S588" s="45">
        <v>19129</v>
      </c>
      <c r="T588" s="45">
        <v>18121</v>
      </c>
      <c r="U588" s="45">
        <v>66463</v>
      </c>
      <c r="V588" s="45">
        <v>0</v>
      </c>
      <c r="W588" s="45">
        <v>11.24</v>
      </c>
      <c r="X588" s="45">
        <v>8.59</v>
      </c>
      <c r="Y588" s="45">
        <v>11.73</v>
      </c>
      <c r="Z588" s="46">
        <v>286204.7</v>
      </c>
      <c r="AA588" s="46">
        <v>50736.554324803634</v>
      </c>
      <c r="AB588" s="47">
        <f>_xlfn.XLOOKUP($F588,Main_OG!$D$1:$D$766,Main_OG!AJ$1:AJ$766,"")</f>
        <v>49868066</v>
      </c>
      <c r="AC588" s="47">
        <f>_xlfn.XLOOKUP($F588,Main_OG!$D$1:$D$766,Main_OG!AK$1:AK$766,"")</f>
        <v>3460118</v>
      </c>
      <c r="AD588" s="47">
        <f>_xlfn.XLOOKUP($F588,Main_OG!$D$1:$D$766,Main_OG!AL$1:AL$766,"")</f>
        <v>82624382</v>
      </c>
      <c r="AE588" s="47">
        <f>_xlfn.XLOOKUP($F588,Main_OG!$D$1:$D$766,Main_OG!AM$1:AM$766,"")</f>
        <v>12154510</v>
      </c>
      <c r="AF588" s="48">
        <f>_xlfn.XLOOKUP($F588,Main_OG!$D$1:$D$766,Main_OG!Z$1:Z$766,"")</f>
        <v>2.15</v>
      </c>
      <c r="AG588" s="48">
        <f>_xlfn.XLOOKUP($F588,Main_OG!$D$1:$D$766,Main_OG!AA$1:AA$766,"")</f>
        <v>1.94</v>
      </c>
      <c r="AH588" s="48">
        <f>_xlfn.XLOOKUP($F588,Main_OG!$D$1:$D$766,Main_OG!AB$1:AB$766,"")</f>
        <v>19.619187803472759</v>
      </c>
      <c r="AI588" s="48">
        <f>_xlfn.XLOOKUP($F588,Main_OG!$D$1:$D$766,Main_OG!AC$1:AC$766,"")</f>
        <v>9.1182546074696553</v>
      </c>
      <c r="AJ588" s="48">
        <f>_xlfn.XLOOKUP($F588,Main_OG!$D$1:$D$766,Main_OG!AD$1:AD$766,"")</f>
        <v>0.5</v>
      </c>
    </row>
    <row r="589" spans="2:36" x14ac:dyDescent="0.35">
      <c r="B589" s="36" t="s">
        <v>1599</v>
      </c>
      <c r="C589" s="45" t="s">
        <v>351</v>
      </c>
      <c r="D589" s="45" t="s">
        <v>4397</v>
      </c>
      <c r="E589" s="36" t="s">
        <v>4497</v>
      </c>
      <c r="F589" s="36" t="str">
        <f t="shared" si="27"/>
        <v>2009_WI</v>
      </c>
      <c r="G589" s="45">
        <v>2009</v>
      </c>
      <c r="H589" s="45">
        <f>_xlfn.XLOOKUP(J589,Main_OG!$B$1:$B$766,Main_OG!$O$1:$O$766,"")</f>
        <v>0</v>
      </c>
      <c r="I589" s="45">
        <f>_xlfn.XLOOKUP(F589,Main_OG!$D$1:$D$766,Main_OG!$J$1:$J$766,"")</f>
        <v>0</v>
      </c>
      <c r="J589" s="45" t="s">
        <v>351</v>
      </c>
      <c r="K589" s="45" t="str">
        <f t="shared" si="28"/>
        <v>Dahlberg Light &amp; Power Co_WI</v>
      </c>
      <c r="L589" s="45" t="str">
        <f t="shared" si="29"/>
        <v>Dahlberg Light Power Co_WI</v>
      </c>
      <c r="M589" s="45" t="s">
        <v>1603</v>
      </c>
      <c r="N589" s="45">
        <v>0</v>
      </c>
      <c r="O589" s="45">
        <v>1128</v>
      </c>
      <c r="P589" s="45">
        <v>38</v>
      </c>
      <c r="Q589" s="45">
        <v>10086</v>
      </c>
      <c r="R589" s="45">
        <v>0</v>
      </c>
      <c r="S589" s="45">
        <v>18948</v>
      </c>
      <c r="T589" s="45">
        <v>15766</v>
      </c>
      <c r="U589" s="45">
        <v>67046</v>
      </c>
      <c r="V589" s="45">
        <v>0</v>
      </c>
      <c r="W589" s="45">
        <v>10.91</v>
      </c>
      <c r="X589" s="45">
        <v>8.4499999999999993</v>
      </c>
      <c r="Y589" s="45">
        <v>11.31</v>
      </c>
      <c r="Z589" s="46">
        <v>277279.40000000002</v>
      </c>
      <c r="AA589" s="46">
        <v>48909.24112900722</v>
      </c>
      <c r="AB589" s="47">
        <f>_xlfn.XLOOKUP($F589,Main_OG!$D$1:$D$766,Main_OG!AJ$1:AJ$766,"")</f>
        <v>44836820</v>
      </c>
      <c r="AC589" s="47">
        <f>_xlfn.XLOOKUP($F589,Main_OG!$D$1:$D$766,Main_OG!AK$1:AK$766,"")</f>
        <v>2630276</v>
      </c>
      <c r="AD589" s="47">
        <f>_xlfn.XLOOKUP($F589,Main_OG!$D$1:$D$766,Main_OG!AL$1:AL$766,"")</f>
        <v>82642892</v>
      </c>
      <c r="AE589" s="47">
        <f>_xlfn.XLOOKUP($F589,Main_OG!$D$1:$D$766,Main_OG!AM$1:AM$766,"")</f>
        <v>12683151</v>
      </c>
      <c r="AF589" s="48">
        <f>_xlfn.XLOOKUP($F589,Main_OG!$D$1:$D$766,Main_OG!Z$1:Z$766,"")</f>
        <v>1.87</v>
      </c>
      <c r="AG589" s="48">
        <f>_xlfn.XLOOKUP($F589,Main_OG!$D$1:$D$766,Main_OG!AA$1:AA$766,"")</f>
        <v>1.99</v>
      </c>
      <c r="AH589" s="48">
        <f>_xlfn.XLOOKUP($F589,Main_OG!$D$1:$D$766,Main_OG!AB$1:AB$766,"")</f>
        <v>14.15708861161818</v>
      </c>
      <c r="AI589" s="48">
        <f>_xlfn.XLOOKUP($F589,Main_OG!$D$1:$D$766,Main_OG!AC$1:AC$766,"")</f>
        <v>4.5973007921271787</v>
      </c>
      <c r="AJ589" s="48">
        <f>_xlfn.XLOOKUP($F589,Main_OG!$D$1:$D$766,Main_OG!AD$1:AD$766,"")</f>
        <v>0.55000000000000004</v>
      </c>
    </row>
    <row r="590" spans="2:36" x14ac:dyDescent="0.35">
      <c r="B590" s="36" t="s">
        <v>1599</v>
      </c>
      <c r="C590" s="45" t="s">
        <v>351</v>
      </c>
      <c r="D590" s="45" t="s">
        <v>4397</v>
      </c>
      <c r="E590" s="36" t="s">
        <v>4497</v>
      </c>
      <c r="F590" s="36" t="str">
        <f t="shared" si="27"/>
        <v>2010_WI</v>
      </c>
      <c r="G590" s="45">
        <v>2010</v>
      </c>
      <c r="H590" s="45">
        <f>_xlfn.XLOOKUP(J590,Main_OG!$B$1:$B$766,Main_OG!$O$1:$O$766,"")</f>
        <v>0</v>
      </c>
      <c r="I590" s="45">
        <f>_xlfn.XLOOKUP(F590,Main_OG!$D$1:$D$766,Main_OG!$J$1:$J$766,"")</f>
        <v>0</v>
      </c>
      <c r="J590" s="45" t="s">
        <v>351</v>
      </c>
      <c r="K590" s="45" t="str">
        <f t="shared" si="28"/>
        <v>Dahlberg Light &amp; Power Co_WI</v>
      </c>
      <c r="L590" s="45" t="str">
        <f t="shared" si="29"/>
        <v>Dahlberg Light Power Co_WI</v>
      </c>
      <c r="M590" s="45" t="s">
        <v>1604</v>
      </c>
      <c r="N590" s="45">
        <v>0</v>
      </c>
      <c r="O590" s="45">
        <v>1136</v>
      </c>
      <c r="P590" s="45">
        <v>36</v>
      </c>
      <c r="Q590" s="45">
        <v>10129</v>
      </c>
      <c r="R590" s="45">
        <v>0</v>
      </c>
      <c r="S590" s="45">
        <v>18529</v>
      </c>
      <c r="T590" s="45">
        <v>16427</v>
      </c>
      <c r="U590" s="45">
        <v>66453</v>
      </c>
      <c r="V590" s="45">
        <v>0</v>
      </c>
      <c r="W590" s="45">
        <v>12.84</v>
      </c>
      <c r="X590" s="45">
        <v>10.18</v>
      </c>
      <c r="Y590" s="45">
        <v>13.26</v>
      </c>
      <c r="Z590" s="46">
        <v>287652.90000000002</v>
      </c>
      <c r="AA590" s="46">
        <v>50549.332945320813</v>
      </c>
      <c r="AB590" s="47">
        <f>_xlfn.XLOOKUP($F590,Main_OG!$D$1:$D$766,Main_OG!AJ$1:AJ$766,"")</f>
        <v>48147388</v>
      </c>
      <c r="AC590" s="47">
        <f>_xlfn.XLOOKUP($F590,Main_OG!$D$1:$D$766,Main_OG!AK$1:AK$766,"")</f>
        <v>2625246</v>
      </c>
      <c r="AD590" s="47">
        <f>_xlfn.XLOOKUP($F590,Main_OG!$D$1:$D$766,Main_OG!AL$1:AL$766,"")</f>
        <v>85543582</v>
      </c>
      <c r="AE590" s="47">
        <f>_xlfn.XLOOKUP($F590,Main_OG!$D$1:$D$766,Main_OG!AM$1:AM$766,"")</f>
        <v>13280939</v>
      </c>
      <c r="AF590" s="48">
        <f>_xlfn.XLOOKUP($F590,Main_OG!$D$1:$D$766,Main_OG!Z$1:Z$766,"")</f>
        <v>2.02</v>
      </c>
      <c r="AG590" s="48">
        <f>_xlfn.XLOOKUP($F590,Main_OG!$D$1:$D$766,Main_OG!AA$1:AA$766,"")</f>
        <v>2.11</v>
      </c>
      <c r="AH590" s="48">
        <f>_xlfn.XLOOKUP($F590,Main_OG!$D$1:$D$766,Main_OG!AB$1:AB$766,"")</f>
        <v>17.815786882646659</v>
      </c>
      <c r="AI590" s="48">
        <f>_xlfn.XLOOKUP($F590,Main_OG!$D$1:$D$766,Main_OG!AC$1:AC$766,"")</f>
        <v>4.9924248044436963</v>
      </c>
      <c r="AJ590" s="48">
        <f>_xlfn.XLOOKUP($F590,Main_OG!$D$1:$D$766,Main_OG!AD$1:AD$766,"")</f>
        <v>0.64</v>
      </c>
    </row>
    <row r="591" spans="2:36" x14ac:dyDescent="0.35">
      <c r="B591" s="36" t="s">
        <v>1599</v>
      </c>
      <c r="C591" s="45" t="s">
        <v>351</v>
      </c>
      <c r="D591" s="45" t="s">
        <v>4397</v>
      </c>
      <c r="E591" s="36" t="s">
        <v>4497</v>
      </c>
      <c r="F591" s="36" t="str">
        <f t="shared" si="27"/>
        <v>2011_WI</v>
      </c>
      <c r="G591" s="45">
        <v>2011</v>
      </c>
      <c r="H591" s="45">
        <f>_xlfn.XLOOKUP(J591,Main_OG!$B$1:$B$766,Main_OG!$O$1:$O$766,"")</f>
        <v>0</v>
      </c>
      <c r="I591" s="45">
        <f>_xlfn.XLOOKUP(F591,Main_OG!$D$1:$D$766,Main_OG!$J$1:$J$766,"")</f>
        <v>0</v>
      </c>
      <c r="J591" s="45" t="s">
        <v>351</v>
      </c>
      <c r="K591" s="45" t="str">
        <f t="shared" si="28"/>
        <v>Dahlberg Light &amp; Power Co_WI</v>
      </c>
      <c r="L591" s="45" t="str">
        <f t="shared" si="29"/>
        <v>Dahlberg Light Power Co_WI</v>
      </c>
      <c r="M591" s="45" t="s">
        <v>1605</v>
      </c>
      <c r="N591" s="45">
        <v>0</v>
      </c>
      <c r="O591" s="45">
        <v>1136</v>
      </c>
      <c r="P591" s="45">
        <v>35</v>
      </c>
      <c r="Q591" s="45">
        <v>10159</v>
      </c>
      <c r="R591" s="45">
        <v>0</v>
      </c>
      <c r="S591" s="45">
        <v>19078</v>
      </c>
      <c r="T591" s="45">
        <v>16794</v>
      </c>
      <c r="U591" s="45">
        <v>67345</v>
      </c>
      <c r="V591" s="45">
        <v>0</v>
      </c>
      <c r="W591" s="45">
        <v>12.25</v>
      </c>
      <c r="X591" s="45">
        <v>9.57</v>
      </c>
      <c r="Y591" s="45">
        <v>12.68</v>
      </c>
      <c r="Z591" s="46">
        <v>293664</v>
      </c>
      <c r="AA591" s="46">
        <v>51467.268623024829</v>
      </c>
      <c r="AB591" s="47">
        <f>_xlfn.XLOOKUP($F591,Main_OG!$D$1:$D$766,Main_OG!AJ$1:AJ$766,"")</f>
        <v>46098434</v>
      </c>
      <c r="AC591" s="47">
        <f>_xlfn.XLOOKUP($F591,Main_OG!$D$1:$D$766,Main_OG!AK$1:AK$766,"")</f>
        <v>2129235.35</v>
      </c>
      <c r="AD591" s="47">
        <f>_xlfn.XLOOKUP($F591,Main_OG!$D$1:$D$766,Main_OG!AL$1:AL$766,"")</f>
        <v>95949646</v>
      </c>
      <c r="AE591" s="47">
        <f>_xlfn.XLOOKUP($F591,Main_OG!$D$1:$D$766,Main_OG!AM$1:AM$766,"")</f>
        <v>11559781</v>
      </c>
      <c r="AF591" s="48">
        <f>_xlfn.XLOOKUP($F591,Main_OG!$D$1:$D$766,Main_OG!Z$1:Z$766,"")</f>
        <v>0</v>
      </c>
      <c r="AG591" s="48">
        <f>_xlfn.XLOOKUP($F591,Main_OG!$D$1:$D$766,Main_OG!AA$1:AA$766,"")</f>
        <v>2.3089180475565318</v>
      </c>
      <c r="AH591" s="48">
        <f>_xlfn.XLOOKUP($F591,Main_OG!$D$1:$D$766,Main_OG!AB$1:AB$766,"")</f>
        <v>22.758921780738341</v>
      </c>
      <c r="AI591" s="48">
        <f>_xlfn.XLOOKUP($F591,Main_OG!$D$1:$D$766,Main_OG!AC$1:AC$766,"")</f>
        <v>4.6524343752411106</v>
      </c>
      <c r="AJ591" s="48">
        <f>_xlfn.XLOOKUP($F591,Main_OG!$D$1:$D$766,Main_OG!AD$1:AD$766,"")</f>
        <v>0.75949643062398253</v>
      </c>
    </row>
    <row r="592" spans="2:36" x14ac:dyDescent="0.35">
      <c r="B592" s="36" t="s">
        <v>1599</v>
      </c>
      <c r="C592" s="45" t="s">
        <v>351</v>
      </c>
      <c r="D592" s="45" t="s">
        <v>4397</v>
      </c>
      <c r="E592" s="36" t="s">
        <v>4497</v>
      </c>
      <c r="F592" s="36" t="str">
        <f t="shared" si="27"/>
        <v>2012_WI</v>
      </c>
      <c r="G592" s="45">
        <v>2012</v>
      </c>
      <c r="H592" s="45">
        <f>_xlfn.XLOOKUP(J592,Main_OG!$B$1:$B$766,Main_OG!$O$1:$O$766,"")</f>
        <v>0</v>
      </c>
      <c r="I592" s="45">
        <f>_xlfn.XLOOKUP(F592,Main_OG!$D$1:$D$766,Main_OG!$J$1:$J$766,"")</f>
        <v>0</v>
      </c>
      <c r="J592" s="45" t="s">
        <v>351</v>
      </c>
      <c r="K592" s="45" t="str">
        <f t="shared" si="28"/>
        <v>Dahlberg Light &amp; Power Co_WI</v>
      </c>
      <c r="L592" s="45" t="str">
        <f t="shared" si="29"/>
        <v>Dahlberg Light Power Co_WI</v>
      </c>
      <c r="M592" s="45" t="s">
        <v>1606</v>
      </c>
      <c r="N592" s="45">
        <v>0</v>
      </c>
      <c r="O592" s="45">
        <v>1143</v>
      </c>
      <c r="P592" s="45">
        <v>36</v>
      </c>
      <c r="Q592" s="45">
        <v>10177</v>
      </c>
      <c r="R592" s="45">
        <v>0</v>
      </c>
      <c r="S592" s="45">
        <v>18098</v>
      </c>
      <c r="T592" s="45">
        <v>16550</v>
      </c>
      <c r="U592" s="45">
        <v>62300</v>
      </c>
      <c r="V592" s="45">
        <v>0</v>
      </c>
      <c r="W592" s="45">
        <v>13.045640000000001</v>
      </c>
      <c r="X592" s="45">
        <v>10.241692</v>
      </c>
      <c r="Y592" s="45">
        <v>13.688604</v>
      </c>
      <c r="Z592" s="46">
        <v>299007.59999999998</v>
      </c>
      <c r="AA592" s="46">
        <v>52266.517504031326</v>
      </c>
      <c r="AB592" s="47">
        <f>_xlfn.XLOOKUP($F592,Main_OG!$D$1:$D$766,Main_OG!AJ$1:AJ$766,"")</f>
        <v>38987626</v>
      </c>
      <c r="AC592" s="47">
        <f>_xlfn.XLOOKUP($F592,Main_OG!$D$1:$D$766,Main_OG!AK$1:AK$766,"")</f>
        <v>960860</v>
      </c>
      <c r="AD592" s="47">
        <f>_xlfn.XLOOKUP($F592,Main_OG!$D$1:$D$766,Main_OG!AL$1:AL$766,"")</f>
        <v>173921342</v>
      </c>
      <c r="AE592" s="47">
        <f>_xlfn.XLOOKUP($F592,Main_OG!$D$1:$D$766,Main_OG!AM$1:AM$766,"")</f>
        <v>14299595</v>
      </c>
      <c r="AF592" s="48">
        <f>_xlfn.XLOOKUP($F592,Main_OG!$D$1:$D$766,Main_OG!Z$1:Z$766,"")</f>
        <v>0</v>
      </c>
      <c r="AG592" s="48">
        <f>_xlfn.XLOOKUP($F592,Main_OG!$D$1:$D$766,Main_OG!AA$1:AA$766,"")</f>
        <v>2.324237813104427</v>
      </c>
      <c r="AH592" s="48">
        <f>_xlfn.XLOOKUP($F592,Main_OG!$D$1:$D$766,Main_OG!AB$1:AB$766,"")</f>
        <v>23.49195884567845</v>
      </c>
      <c r="AI592" s="48">
        <f>_xlfn.XLOOKUP($F592,Main_OG!$D$1:$D$766,Main_OG!AC$1:AC$766,"")</f>
        <v>3.503818060367514</v>
      </c>
      <c r="AJ592" s="48">
        <f>_xlfn.XLOOKUP($F592,Main_OG!$D$1:$D$766,Main_OG!AD$1:AD$766,"")</f>
        <v>0.75442193202762442</v>
      </c>
    </row>
    <row r="593" spans="2:36" x14ac:dyDescent="0.35">
      <c r="B593" s="36" t="s">
        <v>1599</v>
      </c>
      <c r="C593" s="45" t="s">
        <v>351</v>
      </c>
      <c r="D593" s="45" t="s">
        <v>4397</v>
      </c>
      <c r="E593" s="36" t="s">
        <v>4497</v>
      </c>
      <c r="F593" s="36" t="str">
        <f t="shared" si="27"/>
        <v>2013_WI</v>
      </c>
      <c r="G593" s="45">
        <v>2013</v>
      </c>
      <c r="H593" s="45">
        <f>_xlfn.XLOOKUP(J593,Main_OG!$B$1:$B$766,Main_OG!$O$1:$O$766,"")</f>
        <v>0</v>
      </c>
      <c r="I593" s="45">
        <f>_xlfn.XLOOKUP(F593,Main_OG!$D$1:$D$766,Main_OG!$J$1:$J$766,"")</f>
        <v>0</v>
      </c>
      <c r="J593" s="45" t="s">
        <v>351</v>
      </c>
      <c r="K593" s="45" t="str">
        <f t="shared" si="28"/>
        <v>Dahlberg Light &amp; Power Co_WI</v>
      </c>
      <c r="L593" s="45" t="str">
        <f t="shared" si="29"/>
        <v>Dahlberg Light Power Co_WI</v>
      </c>
      <c r="M593" s="45" t="s">
        <v>1607</v>
      </c>
      <c r="N593" s="45">
        <v>0</v>
      </c>
      <c r="O593" s="45">
        <v>1150</v>
      </c>
      <c r="P593" s="45">
        <v>38</v>
      </c>
      <c r="Q593" s="45">
        <v>10216</v>
      </c>
      <c r="R593" s="45">
        <v>0</v>
      </c>
      <c r="S593" s="45">
        <v>18699</v>
      </c>
      <c r="T593" s="45">
        <v>16831</v>
      </c>
      <c r="U593" s="45">
        <v>65927</v>
      </c>
      <c r="V593" s="45">
        <v>0</v>
      </c>
      <c r="W593" s="45">
        <v>13.818921</v>
      </c>
      <c r="X593" s="45">
        <v>10.97974</v>
      </c>
      <c r="Y593" s="45">
        <v>14.409878000000001</v>
      </c>
      <c r="Z593" s="46">
        <v>301550.5</v>
      </c>
      <c r="AA593" s="46">
        <v>52553.131642108798</v>
      </c>
      <c r="AB593" s="47">
        <f>_xlfn.XLOOKUP($F593,Main_OG!$D$1:$D$766,Main_OG!AJ$1:AJ$766,"")</f>
        <v>47747638</v>
      </c>
      <c r="AC593" s="47">
        <f>_xlfn.XLOOKUP($F593,Main_OG!$D$1:$D$766,Main_OG!AK$1:AK$766,"")</f>
        <v>885782</v>
      </c>
      <c r="AD593" s="47">
        <f>_xlfn.XLOOKUP($F593,Main_OG!$D$1:$D$766,Main_OG!AL$1:AL$766,"")</f>
        <v>122721516</v>
      </c>
      <c r="AE593" s="47">
        <f>_xlfn.XLOOKUP($F593,Main_OG!$D$1:$D$766,Main_OG!AM$1:AM$766,"")</f>
        <v>11675194</v>
      </c>
      <c r="AF593" s="48">
        <f>_xlfn.XLOOKUP($F593,Main_OG!$D$1:$D$766,Main_OG!Z$1:Z$766,"")</f>
        <v>2.25</v>
      </c>
      <c r="AG593" s="48">
        <f>_xlfn.XLOOKUP($F593,Main_OG!$D$1:$D$766,Main_OG!AA$1:AA$766,"")</f>
        <v>2.3089180475565318</v>
      </c>
      <c r="AH593" s="48">
        <f>_xlfn.XLOOKUP($F593,Main_OG!$D$1:$D$766,Main_OG!AB$1:AB$766,"")</f>
        <v>22.862714639490921</v>
      </c>
      <c r="AI593" s="48">
        <f>_xlfn.XLOOKUP($F593,Main_OG!$D$1:$D$766,Main_OG!AC$1:AC$766,"")</f>
        <v>4.3899999999999997</v>
      </c>
      <c r="AJ593" s="48">
        <f>_xlfn.XLOOKUP($F593,Main_OG!$D$1:$D$766,Main_OG!AD$1:AD$766,"")</f>
        <v>0.77</v>
      </c>
    </row>
    <row r="594" spans="2:36" x14ac:dyDescent="0.35">
      <c r="B594" s="36" t="s">
        <v>1599</v>
      </c>
      <c r="C594" s="45" t="s">
        <v>351</v>
      </c>
      <c r="D594" s="45" t="s">
        <v>4397</v>
      </c>
      <c r="E594" s="36" t="s">
        <v>4497</v>
      </c>
      <c r="F594" s="36" t="str">
        <f t="shared" si="27"/>
        <v>2014_WI</v>
      </c>
      <c r="G594" s="45">
        <v>2014</v>
      </c>
      <c r="H594" s="45">
        <f>_xlfn.XLOOKUP(J594,Main_OG!$B$1:$B$766,Main_OG!$O$1:$O$766,"")</f>
        <v>0</v>
      </c>
      <c r="I594" s="45">
        <f>_xlfn.XLOOKUP(F594,Main_OG!$D$1:$D$766,Main_OG!$J$1:$J$766,"")</f>
        <v>0</v>
      </c>
      <c r="J594" s="45" t="s">
        <v>351</v>
      </c>
      <c r="K594" s="45" t="str">
        <f t="shared" si="28"/>
        <v>Dahlberg Light &amp; Power Co_WI</v>
      </c>
      <c r="L594" s="45" t="str">
        <f t="shared" si="29"/>
        <v>Dahlberg Light Power Co_WI</v>
      </c>
      <c r="M594" s="45" t="s">
        <v>1608</v>
      </c>
      <c r="N594" s="45">
        <v>0</v>
      </c>
      <c r="O594" s="45">
        <v>1158</v>
      </c>
      <c r="P594" s="45">
        <v>39</v>
      </c>
      <c r="Q594" s="45">
        <v>10219</v>
      </c>
      <c r="R594" s="45">
        <v>0</v>
      </c>
      <c r="S594" s="45">
        <v>19364</v>
      </c>
      <c r="T594" s="45">
        <v>18099</v>
      </c>
      <c r="U594" s="45">
        <v>72220</v>
      </c>
      <c r="V594" s="45">
        <v>0</v>
      </c>
      <c r="W594" s="45">
        <v>11.795083999999999</v>
      </c>
      <c r="X594" s="45">
        <v>9.0281231000000002</v>
      </c>
      <c r="Y594" s="45">
        <v>12.007754</v>
      </c>
      <c r="Z594" s="46">
        <v>309425.8</v>
      </c>
      <c r="AA594" s="46">
        <v>53783.260408687413</v>
      </c>
      <c r="AB594" s="47">
        <f>_xlfn.XLOOKUP($F594,Main_OG!$D$1:$D$766,Main_OG!AJ$1:AJ$766,"")</f>
        <v>42668086</v>
      </c>
      <c r="AC594" s="47">
        <f>_xlfn.XLOOKUP($F594,Main_OG!$D$1:$D$766,Main_OG!AK$1:AK$766,"")</f>
        <v>1056130</v>
      </c>
      <c r="AD594" s="47">
        <f>_xlfn.XLOOKUP($F594,Main_OG!$D$1:$D$766,Main_OG!AL$1:AL$766,"")</f>
        <v>119709694</v>
      </c>
      <c r="AE594" s="47">
        <f>_xlfn.XLOOKUP($F594,Main_OG!$D$1:$D$766,Main_OG!AM$1:AM$766,"")</f>
        <v>9447096</v>
      </c>
      <c r="AF594" s="48">
        <f>_xlfn.XLOOKUP($F594,Main_OG!$D$1:$D$766,Main_OG!Z$1:Z$766,"")</f>
        <v>0</v>
      </c>
      <c r="AG594" s="48">
        <f>_xlfn.XLOOKUP($F594,Main_OG!$D$1:$D$766,Main_OG!AA$1:AA$766,"")</f>
        <v>2.322195177698041</v>
      </c>
      <c r="AH594" s="48">
        <f>_xlfn.XLOOKUP($F594,Main_OG!$D$1:$D$766,Main_OG!AB$1:AB$766,"")</f>
        <v>21.47</v>
      </c>
      <c r="AI594" s="48">
        <f>_xlfn.XLOOKUP($F594,Main_OG!$D$1:$D$766,Main_OG!AC$1:AC$766,"")</f>
        <v>4.9924248044436963</v>
      </c>
      <c r="AJ594" s="48">
        <f>_xlfn.XLOOKUP($F594,Main_OG!$D$1:$D$766,Main_OG!AD$1:AD$766,"")</f>
        <v>0.72</v>
      </c>
    </row>
    <row r="595" spans="2:36" x14ac:dyDescent="0.35">
      <c r="B595" s="36" t="s">
        <v>1599</v>
      </c>
      <c r="C595" s="45" t="s">
        <v>351</v>
      </c>
      <c r="D595" s="45" t="s">
        <v>4397</v>
      </c>
      <c r="E595" s="36" t="s">
        <v>4497</v>
      </c>
      <c r="F595" s="36" t="str">
        <f t="shared" si="27"/>
        <v>2015_WI</v>
      </c>
      <c r="G595" s="45">
        <v>2015</v>
      </c>
      <c r="H595" s="45">
        <f>_xlfn.XLOOKUP(J595,Main_OG!$B$1:$B$766,Main_OG!$O$1:$O$766,"")</f>
        <v>0</v>
      </c>
      <c r="I595" s="45">
        <f>_xlfn.XLOOKUP(F595,Main_OG!$D$1:$D$766,Main_OG!$J$1:$J$766,"")</f>
        <v>0</v>
      </c>
      <c r="J595" s="45" t="s">
        <v>351</v>
      </c>
      <c r="K595" s="45" t="str">
        <f t="shared" si="28"/>
        <v>Dahlberg Light &amp; Power Co_WI</v>
      </c>
      <c r="L595" s="45" t="str">
        <f t="shared" si="29"/>
        <v>Dahlberg Light Power Co_WI</v>
      </c>
      <c r="M595" s="45" t="s">
        <v>1609</v>
      </c>
      <c r="N595" s="45">
        <v>0</v>
      </c>
      <c r="O595" s="45">
        <v>1181</v>
      </c>
      <c r="P595" s="45">
        <v>40</v>
      </c>
      <c r="Q595" s="45">
        <v>10650</v>
      </c>
      <c r="R595" s="45">
        <v>0</v>
      </c>
      <c r="S595" s="45">
        <v>19108</v>
      </c>
      <c r="T595" s="45">
        <v>17276</v>
      </c>
      <c r="U595" s="45">
        <v>65845</v>
      </c>
      <c r="V595" s="45">
        <v>0</v>
      </c>
      <c r="W595" s="45">
        <v>12.424116</v>
      </c>
      <c r="X595" s="45">
        <v>9.2382495999999996</v>
      </c>
      <c r="Y595" s="45">
        <v>12.798238</v>
      </c>
      <c r="Z595" s="46">
        <v>315687.8</v>
      </c>
      <c r="AA595" s="46">
        <v>54779.073203599488</v>
      </c>
      <c r="AB595" s="47">
        <f>_xlfn.XLOOKUP($F595,Main_OG!$D$1:$D$766,Main_OG!AJ$1:AJ$766,"")</f>
        <v>43384686</v>
      </c>
      <c r="AC595" s="47">
        <f>_xlfn.XLOOKUP($F595,Main_OG!$D$1:$D$766,Main_OG!AK$1:AK$766,"")</f>
        <v>705030</v>
      </c>
      <c r="AD595" s="47">
        <f>_xlfn.XLOOKUP($F595,Main_OG!$D$1:$D$766,Main_OG!AL$1:AL$766,"")</f>
        <v>198250178</v>
      </c>
      <c r="AE595" s="47">
        <f>_xlfn.XLOOKUP($F595,Main_OG!$D$1:$D$766,Main_OG!AM$1:AM$766,"")</f>
        <v>10008183</v>
      </c>
      <c r="AF595" s="48">
        <f>_xlfn.XLOOKUP($F595,Main_OG!$D$1:$D$766,Main_OG!Z$1:Z$766,"")</f>
        <v>0</v>
      </c>
      <c r="AG595" s="48">
        <f>_xlfn.XLOOKUP($F595,Main_OG!$D$1:$D$766,Main_OG!AA$1:AA$766,"")</f>
        <v>2.27</v>
      </c>
      <c r="AH595" s="48">
        <f>_xlfn.XLOOKUP($F595,Main_OG!$D$1:$D$766,Main_OG!AB$1:AB$766,"")</f>
        <v>12.08771849023859</v>
      </c>
      <c r="AI595" s="48">
        <f>_xlfn.XLOOKUP($F595,Main_OG!$D$1:$D$766,Main_OG!AC$1:AC$766,"")</f>
        <v>3.17</v>
      </c>
      <c r="AJ595" s="48">
        <f>_xlfn.XLOOKUP($F595,Main_OG!$D$1:$D$766,Main_OG!AD$1:AD$766,"")</f>
        <v>0.72</v>
      </c>
    </row>
    <row r="596" spans="2:36" x14ac:dyDescent="0.35">
      <c r="B596" s="36" t="s">
        <v>1599</v>
      </c>
      <c r="C596" s="45" t="s">
        <v>351</v>
      </c>
      <c r="D596" s="45" t="s">
        <v>4397</v>
      </c>
      <c r="E596" s="36" t="s">
        <v>4497</v>
      </c>
      <c r="F596" s="36" t="str">
        <f t="shared" si="27"/>
        <v>2016_WI</v>
      </c>
      <c r="G596" s="45">
        <v>2016</v>
      </c>
      <c r="H596" s="45">
        <f>_xlfn.XLOOKUP(J596,Main_OG!$B$1:$B$766,Main_OG!$O$1:$O$766,"")</f>
        <v>0</v>
      </c>
      <c r="I596" s="45">
        <f>_xlfn.XLOOKUP(F596,Main_OG!$D$1:$D$766,Main_OG!$J$1:$J$766,"")</f>
        <v>0</v>
      </c>
      <c r="J596" s="45" t="s">
        <v>351</v>
      </c>
      <c r="K596" s="45" t="str">
        <f t="shared" si="28"/>
        <v>Dahlberg Light &amp; Power Co_WI</v>
      </c>
      <c r="L596" s="45" t="str">
        <f t="shared" si="29"/>
        <v>Dahlberg Light Power Co_WI</v>
      </c>
      <c r="M596" s="45" t="s">
        <v>1610</v>
      </c>
      <c r="N596" s="45">
        <v>0</v>
      </c>
      <c r="O596" s="45">
        <v>1173</v>
      </c>
      <c r="P596" s="45">
        <v>40</v>
      </c>
      <c r="Q596" s="45">
        <v>10650</v>
      </c>
      <c r="R596" s="45">
        <v>0</v>
      </c>
      <c r="S596" s="45">
        <v>19354</v>
      </c>
      <c r="T596" s="45">
        <v>16246</v>
      </c>
      <c r="U596" s="45">
        <v>65721</v>
      </c>
      <c r="V596" s="45">
        <v>0</v>
      </c>
      <c r="W596" s="45">
        <v>12.385037000000001</v>
      </c>
      <c r="X596" s="45">
        <v>9.7070048</v>
      </c>
      <c r="Y596" s="45">
        <v>13.078011999999999</v>
      </c>
      <c r="Z596" s="46">
        <v>319272.3</v>
      </c>
      <c r="AA596" s="46">
        <v>55283.619356659634</v>
      </c>
      <c r="AB596" s="47">
        <f>_xlfn.XLOOKUP($F596,Main_OG!$D$1:$D$766,Main_OG!AJ$1:AJ$766,"")</f>
        <v>38268622</v>
      </c>
      <c r="AC596" s="47">
        <f>_xlfn.XLOOKUP($F596,Main_OG!$D$1:$D$766,Main_OG!AK$1:AK$766,"")</f>
        <v>585422</v>
      </c>
      <c r="AD596" s="47">
        <f>_xlfn.XLOOKUP($F596,Main_OG!$D$1:$D$766,Main_OG!AL$1:AL$766,"")</f>
        <v>229614262</v>
      </c>
      <c r="AE596" s="47">
        <f>_xlfn.XLOOKUP($F596,Main_OG!$D$1:$D$766,Main_OG!AM$1:AM$766,"")</f>
        <v>10151394</v>
      </c>
      <c r="AF596" s="48">
        <f>_xlfn.XLOOKUP($F596,Main_OG!$D$1:$D$766,Main_OG!Z$1:Z$766,"")</f>
        <v>0</v>
      </c>
      <c r="AG596" s="48">
        <f>_xlfn.XLOOKUP($F596,Main_OG!$D$1:$D$766,Main_OG!AA$1:AA$766,"")</f>
        <v>2.2143440282408582</v>
      </c>
      <c r="AH596" s="48">
        <f>_xlfn.XLOOKUP($F596,Main_OG!$D$1:$D$766,Main_OG!AB$1:AB$766,"")</f>
        <v>11.309272049594229</v>
      </c>
      <c r="AI596" s="48">
        <f>_xlfn.XLOOKUP($F596,Main_OG!$D$1:$D$766,Main_OG!AC$1:AC$766,"")</f>
        <v>2.77</v>
      </c>
      <c r="AJ596" s="48">
        <f>_xlfn.XLOOKUP($F596,Main_OG!$D$1:$D$766,Main_OG!AD$1:AD$766,"")</f>
        <v>0.71</v>
      </c>
    </row>
    <row r="597" spans="2:36" x14ac:dyDescent="0.35">
      <c r="B597" s="36" t="s">
        <v>1599</v>
      </c>
      <c r="C597" s="45" t="s">
        <v>351</v>
      </c>
      <c r="D597" s="45" t="s">
        <v>4397</v>
      </c>
      <c r="E597" s="36" t="s">
        <v>4497</v>
      </c>
      <c r="F597" s="36" t="str">
        <f t="shared" si="27"/>
        <v>2017_WI</v>
      </c>
      <c r="G597" s="45">
        <v>2017</v>
      </c>
      <c r="H597" s="45">
        <f>_xlfn.XLOOKUP(J597,Main_OG!$B$1:$B$766,Main_OG!$O$1:$O$766,"")</f>
        <v>0</v>
      </c>
      <c r="I597" s="45">
        <f>_xlfn.XLOOKUP(F597,Main_OG!$D$1:$D$766,Main_OG!$J$1:$J$766,"")</f>
        <v>0</v>
      </c>
      <c r="J597" s="45" t="s">
        <v>351</v>
      </c>
      <c r="K597" s="45" t="str">
        <f t="shared" si="28"/>
        <v>Dahlberg Light &amp; Power Co_WI</v>
      </c>
      <c r="L597" s="45" t="str">
        <f t="shared" si="29"/>
        <v>Dahlberg Light Power Co_WI</v>
      </c>
      <c r="M597" s="45" t="s">
        <v>1611</v>
      </c>
      <c r="N597" s="45">
        <v>0</v>
      </c>
      <c r="O597" s="45">
        <v>1184</v>
      </c>
      <c r="P597" s="45">
        <v>41</v>
      </c>
      <c r="Q597" s="45">
        <v>10373</v>
      </c>
      <c r="R597" s="45">
        <v>0</v>
      </c>
      <c r="S597" s="45">
        <v>18481</v>
      </c>
      <c r="T597" s="45">
        <v>15914</v>
      </c>
      <c r="U597" s="45">
        <v>64978</v>
      </c>
      <c r="V597" s="45">
        <v>0</v>
      </c>
      <c r="W597" s="45">
        <v>12.791516</v>
      </c>
      <c r="X597" s="45">
        <v>9.8906623000000007</v>
      </c>
      <c r="Y597" s="45">
        <v>13.370679000000001</v>
      </c>
      <c r="Z597" s="46">
        <v>321886.8</v>
      </c>
      <c r="AA597" s="46">
        <v>55563.37513962618</v>
      </c>
      <c r="AB597" s="47">
        <f>_xlfn.XLOOKUP($F597,Main_OG!$D$1:$D$766,Main_OG!AJ$1:AJ$766,"")</f>
        <v>42139592</v>
      </c>
      <c r="AC597" s="47">
        <f>_xlfn.XLOOKUP($F597,Main_OG!$D$1:$D$766,Main_OG!AK$1:AK$766,"")</f>
        <v>629948</v>
      </c>
      <c r="AD597" s="47">
        <f>_xlfn.XLOOKUP($F597,Main_OG!$D$1:$D$766,Main_OG!AL$1:AL$766,"")</f>
        <v>209785614</v>
      </c>
      <c r="AE597" s="47">
        <f>_xlfn.XLOOKUP($F597,Main_OG!$D$1:$D$766,Main_OG!AM$1:AM$766,"")</f>
        <v>9648979</v>
      </c>
      <c r="AF597" s="48">
        <f>_xlfn.XLOOKUP($F597,Main_OG!$D$1:$D$766,Main_OG!Z$1:Z$766,"")</f>
        <v>2.17</v>
      </c>
      <c r="AG597" s="48">
        <f>_xlfn.XLOOKUP($F597,Main_OG!$D$1:$D$766,Main_OG!AA$1:AA$766,"")</f>
        <v>2.2200000000000002</v>
      </c>
      <c r="AH597" s="48">
        <f>_xlfn.XLOOKUP($F597,Main_OG!$D$1:$D$766,Main_OG!AB$1:AB$766,"")</f>
        <v>12.68</v>
      </c>
      <c r="AI597" s="48">
        <f>_xlfn.XLOOKUP($F597,Main_OG!$D$1:$D$766,Main_OG!AC$1:AC$766,"")</f>
        <v>3.2</v>
      </c>
      <c r="AJ597" s="48">
        <f>_xlfn.XLOOKUP($F597,Main_OG!$D$1:$D$766,Main_OG!AD$1:AD$766,"")</f>
        <v>0.71</v>
      </c>
    </row>
    <row r="598" spans="2:36" x14ac:dyDescent="0.35">
      <c r="B598" s="36" t="s">
        <v>1599</v>
      </c>
      <c r="C598" s="45" t="s">
        <v>351</v>
      </c>
      <c r="D598" s="45" t="s">
        <v>4397</v>
      </c>
      <c r="E598" s="36" t="s">
        <v>4497</v>
      </c>
      <c r="F598" s="36" t="str">
        <f t="shared" si="27"/>
        <v>2018_WI</v>
      </c>
      <c r="G598" s="45">
        <v>2018</v>
      </c>
      <c r="H598" s="45">
        <f>_xlfn.XLOOKUP(J598,Main_OG!$B$1:$B$766,Main_OG!$O$1:$O$766,"")</f>
        <v>0</v>
      </c>
      <c r="I598" s="45">
        <f>_xlfn.XLOOKUP(F598,Main_OG!$D$1:$D$766,Main_OG!$J$1:$J$766,"")</f>
        <v>0</v>
      </c>
      <c r="J598" s="45" t="s">
        <v>351</v>
      </c>
      <c r="K598" s="45" t="str">
        <f t="shared" si="28"/>
        <v>Dahlberg Light &amp; Power Co_WI</v>
      </c>
      <c r="L598" s="45" t="str">
        <f t="shared" si="29"/>
        <v>Dahlberg Light Power Co_WI</v>
      </c>
      <c r="M598" s="45" t="s">
        <v>1612</v>
      </c>
      <c r="N598" s="45">
        <v>0</v>
      </c>
      <c r="O598" s="45">
        <v>1200</v>
      </c>
      <c r="P598" s="45">
        <v>39</v>
      </c>
      <c r="Q598" s="45">
        <v>10436</v>
      </c>
      <c r="R598" s="45">
        <v>0</v>
      </c>
      <c r="S598" s="45">
        <v>19725</v>
      </c>
      <c r="T598" s="45">
        <v>16383</v>
      </c>
      <c r="U598" s="45">
        <v>71633</v>
      </c>
      <c r="V598" s="45">
        <v>0</v>
      </c>
      <c r="W598" s="45">
        <v>12.136882</v>
      </c>
      <c r="X598" s="45">
        <v>9.6441432999999996</v>
      </c>
      <c r="Y598" s="45">
        <v>12.557062</v>
      </c>
      <c r="Z598" s="46">
        <v>328832.40000000002</v>
      </c>
      <c r="AA598" s="46">
        <v>56604.293894000315</v>
      </c>
      <c r="AB598" s="47">
        <f>_xlfn.XLOOKUP($F598,Main_OG!$D$1:$D$766,Main_OG!AJ$1:AJ$766,"")</f>
        <v>39247642</v>
      </c>
      <c r="AC598" s="47">
        <f>_xlfn.XLOOKUP($F598,Main_OG!$D$1:$D$766,Main_OG!AK$1:AK$766,"")</f>
        <v>610596</v>
      </c>
      <c r="AD598" s="47">
        <f>_xlfn.XLOOKUP($F598,Main_OG!$D$1:$D$766,Main_OG!AL$1:AL$766,"")</f>
        <v>257910908</v>
      </c>
      <c r="AE598" s="47">
        <f>_xlfn.XLOOKUP($F598,Main_OG!$D$1:$D$766,Main_OG!AM$1:AM$766,"")</f>
        <v>10129122</v>
      </c>
      <c r="AF598" s="48">
        <f>_xlfn.XLOOKUP($F598,Main_OG!$D$1:$D$766,Main_OG!Z$1:Z$766,"")</f>
        <v>2.2200000000000002</v>
      </c>
      <c r="AG598" s="48">
        <f>_xlfn.XLOOKUP($F598,Main_OG!$D$1:$D$766,Main_OG!AA$1:AA$766,"")</f>
        <v>2.1875855044172008</v>
      </c>
      <c r="AH598" s="48">
        <f>_xlfn.XLOOKUP($F598,Main_OG!$D$1:$D$766,Main_OG!AB$1:AB$766,"")</f>
        <v>17.134646247082848</v>
      </c>
      <c r="AI598" s="48">
        <f>_xlfn.XLOOKUP($F598,Main_OG!$D$1:$D$766,Main_OG!AC$1:AC$766,"")</f>
        <v>3.22</v>
      </c>
      <c r="AJ598" s="48">
        <f>_xlfn.XLOOKUP($F598,Main_OG!$D$1:$D$766,Main_OG!AD$1:AD$766,"")</f>
        <v>0.68</v>
      </c>
    </row>
    <row r="599" spans="2:36" x14ac:dyDescent="0.35">
      <c r="B599" s="36" t="s">
        <v>1599</v>
      </c>
      <c r="C599" s="45" t="s">
        <v>351</v>
      </c>
      <c r="D599" s="45" t="s">
        <v>4397</v>
      </c>
      <c r="E599" s="36" t="s">
        <v>4497</v>
      </c>
      <c r="F599" s="36" t="str">
        <f t="shared" si="27"/>
        <v>2019_WI</v>
      </c>
      <c r="G599" s="45">
        <v>2019</v>
      </c>
      <c r="H599" s="45">
        <f>_xlfn.XLOOKUP(J599,Main_OG!$B$1:$B$766,Main_OG!$O$1:$O$766,"")</f>
        <v>0</v>
      </c>
      <c r="I599" s="45">
        <f>_xlfn.XLOOKUP(F599,Main_OG!$D$1:$D$766,Main_OG!$J$1:$J$766,"")</f>
        <v>0</v>
      </c>
      <c r="J599" s="45" t="s">
        <v>351</v>
      </c>
      <c r="K599" s="45" t="str">
        <f t="shared" si="28"/>
        <v>Dahlberg Light &amp; Power Co_WI</v>
      </c>
      <c r="L599" s="45" t="str">
        <f t="shared" si="29"/>
        <v>Dahlberg Light Power Co_WI</v>
      </c>
      <c r="M599" s="45" t="s">
        <v>1613</v>
      </c>
      <c r="N599" s="45">
        <v>0</v>
      </c>
      <c r="O599" s="45">
        <v>1230</v>
      </c>
      <c r="P599" s="45">
        <v>38</v>
      </c>
      <c r="Q599" s="45">
        <v>10488</v>
      </c>
      <c r="R599" s="45">
        <v>0</v>
      </c>
      <c r="S599" s="45">
        <v>18903</v>
      </c>
      <c r="T599" s="45">
        <v>15909</v>
      </c>
      <c r="U599" s="45">
        <v>70389</v>
      </c>
      <c r="V599" s="45">
        <v>0</v>
      </c>
      <c r="W599" s="45">
        <v>12.177961</v>
      </c>
      <c r="X599" s="45">
        <v>10.805205000000001</v>
      </c>
      <c r="Y599" s="45">
        <v>13.144099000000001</v>
      </c>
      <c r="Z599" s="46">
        <v>333698.59999999998</v>
      </c>
      <c r="AA599" s="46">
        <v>57291.434353818753</v>
      </c>
      <c r="AB599" s="47">
        <f>_xlfn.XLOOKUP($F599,Main_OG!$D$1:$D$766,Main_OG!AJ$1:AJ$766,"")</f>
        <v>29618624</v>
      </c>
      <c r="AC599" s="47">
        <f>_xlfn.XLOOKUP($F599,Main_OG!$D$1:$D$766,Main_OG!AK$1:AK$766,"")</f>
        <v>620872</v>
      </c>
      <c r="AD599" s="47">
        <f>_xlfn.XLOOKUP($F599,Main_OG!$D$1:$D$766,Main_OG!AL$1:AL$766,"")</f>
        <v>296214928</v>
      </c>
      <c r="AE599" s="47">
        <f>_xlfn.XLOOKUP($F599,Main_OG!$D$1:$D$766,Main_OG!AM$1:AM$766,"")</f>
        <v>10030305</v>
      </c>
      <c r="AF599" s="48">
        <f>_xlfn.XLOOKUP($F599,Main_OG!$D$1:$D$766,Main_OG!Z$1:Z$766,"")</f>
        <v>2.08</v>
      </c>
      <c r="AG599" s="48">
        <f>_xlfn.XLOOKUP($F599,Main_OG!$D$1:$D$766,Main_OG!AA$1:AA$766,"")</f>
        <v>2.2200000000000002</v>
      </c>
      <c r="AH599" s="48">
        <f>_xlfn.XLOOKUP($F599,Main_OG!$D$1:$D$766,Main_OG!AB$1:AB$766,"")</f>
        <v>16.155101142605361</v>
      </c>
      <c r="AI599" s="48">
        <f>_xlfn.XLOOKUP($F599,Main_OG!$D$1:$D$766,Main_OG!AC$1:AC$766,"")</f>
        <v>3.3292283805067271</v>
      </c>
      <c r="AJ599" s="48">
        <f>_xlfn.XLOOKUP($F599,Main_OG!$D$1:$D$766,Main_OG!AD$1:AD$766,"")</f>
        <v>0.65</v>
      </c>
    </row>
    <row r="600" spans="2:36" x14ac:dyDescent="0.35">
      <c r="B600" s="36" t="s">
        <v>1599</v>
      </c>
      <c r="C600" s="45" t="s">
        <v>351</v>
      </c>
      <c r="D600" s="45" t="s">
        <v>4397</v>
      </c>
      <c r="E600" s="36" t="s">
        <v>4497</v>
      </c>
      <c r="F600" s="36" t="str">
        <f t="shared" si="27"/>
        <v>2020_WI</v>
      </c>
      <c r="G600" s="45">
        <v>2020</v>
      </c>
      <c r="H600" s="45">
        <f>_xlfn.XLOOKUP(J600,Main_OG!$B$1:$B$766,Main_OG!$O$1:$O$766,"")</f>
        <v>0</v>
      </c>
      <c r="I600" s="45">
        <f>_xlfn.XLOOKUP(F600,Main_OG!$D$1:$D$766,Main_OG!$J$1:$J$766,"")</f>
        <v>0</v>
      </c>
      <c r="J600" s="45" t="s">
        <v>351</v>
      </c>
      <c r="K600" s="45" t="str">
        <f t="shared" si="28"/>
        <v>Dahlberg Light &amp; Power Co_WI</v>
      </c>
      <c r="L600" s="45" t="str">
        <f t="shared" si="29"/>
        <v>Dahlberg Light Power Co_WI</v>
      </c>
      <c r="M600" s="45" t="s">
        <v>1614</v>
      </c>
      <c r="N600" s="45">
        <v>0</v>
      </c>
      <c r="O600" s="45">
        <v>1259</v>
      </c>
      <c r="P600" s="45">
        <v>36</v>
      </c>
      <c r="Q600" s="45">
        <v>0</v>
      </c>
      <c r="R600" s="45">
        <v>0</v>
      </c>
      <c r="S600" s="45">
        <v>18570</v>
      </c>
      <c r="T600" s="45">
        <v>15812</v>
      </c>
      <c r="U600" s="45">
        <v>0</v>
      </c>
      <c r="V600" s="45">
        <v>0</v>
      </c>
      <c r="W600" s="45">
        <v>13.263328</v>
      </c>
      <c r="X600" s="45">
        <v>10.435112999999999</v>
      </c>
      <c r="Y600" s="45">
        <v>0</v>
      </c>
      <c r="Z600" s="46">
        <v>322972.7</v>
      </c>
      <c r="AA600" s="46">
        <v>55365.508384040768</v>
      </c>
      <c r="AB600" s="47">
        <f>_xlfn.XLOOKUP($F600,Main_OG!$D$1:$D$766,Main_OG!AJ$1:AJ$766,"")</f>
        <v>26673724</v>
      </c>
      <c r="AC600" s="47">
        <f>_xlfn.XLOOKUP($F600,Main_OG!$D$1:$D$766,Main_OG!AK$1:AK$766,"")</f>
        <v>482682</v>
      </c>
      <c r="AD600" s="47">
        <f>_xlfn.XLOOKUP($F600,Main_OG!$D$1:$D$766,Main_OG!AL$1:AL$766,"")</f>
        <v>320593422</v>
      </c>
      <c r="AE600" s="47">
        <f>_xlfn.XLOOKUP($F600,Main_OG!$D$1:$D$766,Main_OG!AM$1:AM$766,"")</f>
        <v>0</v>
      </c>
      <c r="AF600" s="48">
        <f>_xlfn.XLOOKUP($F600,Main_OG!$D$1:$D$766,Main_OG!Z$1:Z$766,"")</f>
        <v>0</v>
      </c>
      <c r="AG600" s="48">
        <f>_xlfn.XLOOKUP($F600,Main_OG!$D$1:$D$766,Main_OG!AA$1:AA$766,"")</f>
        <v>2.127327759928813</v>
      </c>
      <c r="AH600" s="48">
        <f>_xlfn.XLOOKUP($F600,Main_OG!$D$1:$D$766,Main_OG!AB$1:AB$766,"")</f>
        <v>9.1199999999999992</v>
      </c>
      <c r="AI600" s="48">
        <f>_xlfn.XLOOKUP($F600,Main_OG!$D$1:$D$766,Main_OG!AC$1:AC$766,"")</f>
        <v>2.8422150630003218</v>
      </c>
      <c r="AJ600" s="48">
        <f>_xlfn.XLOOKUP($F600,Main_OG!$D$1:$D$766,Main_OG!AD$1:AD$766,"")</f>
        <v>0.62</v>
      </c>
    </row>
    <row r="601" spans="2:36" x14ac:dyDescent="0.35">
      <c r="B601" s="36" t="s">
        <v>1615</v>
      </c>
      <c r="C601" s="45" t="s">
        <v>158</v>
      </c>
      <c r="D601" s="45" t="s">
        <v>4398</v>
      </c>
      <c r="E601" s="36" t="s">
        <v>4498</v>
      </c>
      <c r="F601" s="36" t="str">
        <f t="shared" si="27"/>
        <v>2006_OH</v>
      </c>
      <c r="G601" s="45">
        <v>2006</v>
      </c>
      <c r="H601" s="45">
        <f>_xlfn.XLOOKUP(J601,Main_OG!$B$1:$B$766,Main_OG!$O$1:$O$766,"")</f>
        <v>1</v>
      </c>
      <c r="I601" s="45">
        <f>_xlfn.XLOOKUP(F601,Main_OG!$D$1:$D$766,Main_OG!$J$1:$J$766,"")</f>
        <v>0</v>
      </c>
      <c r="J601" s="45" t="s">
        <v>158</v>
      </c>
      <c r="K601" s="45" t="str">
        <f t="shared" si="28"/>
        <v>Dayton Power &amp; Light Co_OH</v>
      </c>
      <c r="L601" s="45" t="str">
        <f t="shared" si="29"/>
        <v>Dayton Power Light Co_OH</v>
      </c>
      <c r="M601" s="45" t="s">
        <v>1616</v>
      </c>
      <c r="N601" s="45">
        <v>1</v>
      </c>
      <c r="O601" s="45">
        <v>54775</v>
      </c>
      <c r="P601" s="45">
        <v>1624</v>
      </c>
      <c r="Q601" s="45">
        <v>456674</v>
      </c>
      <c r="R601" s="45">
        <v>532</v>
      </c>
      <c r="S601" s="45">
        <v>357735</v>
      </c>
      <c r="T601" s="45">
        <v>105637</v>
      </c>
      <c r="U601" s="45">
        <v>490514</v>
      </c>
      <c r="V601" s="45">
        <v>8.338557993730408</v>
      </c>
      <c r="W601" s="45">
        <v>7.5882420694507582</v>
      </c>
      <c r="X601" s="45">
        <v>6.3785721229642984</v>
      </c>
      <c r="Y601" s="45">
        <v>9.4011350803932228</v>
      </c>
      <c r="Z601" s="46">
        <v>582637.6</v>
      </c>
      <c r="AA601" s="46">
        <v>50747.042146156506</v>
      </c>
      <c r="AB601" s="47">
        <f>_xlfn.XLOOKUP($F601,Main_OG!$D$1:$D$766,Main_OG!AJ$1:AJ$766,"")</f>
        <v>117482419.64</v>
      </c>
      <c r="AC601" s="47">
        <f>_xlfn.XLOOKUP($F601,Main_OG!$D$1:$D$766,Main_OG!AK$1:AK$766,"")</f>
        <v>4871324.0599999996</v>
      </c>
      <c r="AD601" s="47">
        <f>_xlfn.XLOOKUP($F601,Main_OG!$D$1:$D$766,Main_OG!AL$1:AL$766,"")</f>
        <v>41503427.560000002</v>
      </c>
      <c r="AE601" s="47">
        <f>_xlfn.XLOOKUP($F601,Main_OG!$D$1:$D$766,Main_OG!AM$1:AM$766,"")</f>
        <v>16846939</v>
      </c>
      <c r="AF601" s="48">
        <f>_xlfn.XLOOKUP($F601,Main_OG!$D$1:$D$766,Main_OG!Z$1:Z$766,"")</f>
        <v>0</v>
      </c>
      <c r="AG601" s="48">
        <f>_xlfn.XLOOKUP($F601,Main_OG!$D$1:$D$766,Main_OG!AA$1:AA$766,"")</f>
        <v>2.2465548173415608</v>
      </c>
      <c r="AH601" s="48">
        <f>_xlfn.XLOOKUP($F601,Main_OG!$D$1:$D$766,Main_OG!AB$1:AB$766,"")</f>
        <v>11.72</v>
      </c>
      <c r="AI601" s="48">
        <f>_xlfn.XLOOKUP($F601,Main_OG!$D$1:$D$766,Main_OG!AC$1:AC$766,"")</f>
        <v>7.1610124069250478</v>
      </c>
      <c r="AJ601" s="48">
        <f>_xlfn.XLOOKUP($F601,Main_OG!$D$1:$D$766,Main_OG!AD$1:AD$766,"")</f>
        <v>0.39</v>
      </c>
    </row>
    <row r="602" spans="2:36" x14ac:dyDescent="0.35">
      <c r="B602" s="36" t="s">
        <v>1615</v>
      </c>
      <c r="C602" s="45" t="s">
        <v>158</v>
      </c>
      <c r="D602" s="45" t="s">
        <v>4398</v>
      </c>
      <c r="E602" s="36" t="s">
        <v>4498</v>
      </c>
      <c r="F602" s="36" t="str">
        <f t="shared" si="27"/>
        <v>2007_OH</v>
      </c>
      <c r="G602" s="45">
        <v>2007</v>
      </c>
      <c r="H602" s="45">
        <f>_xlfn.XLOOKUP(J602,Main_OG!$B$1:$B$766,Main_OG!$O$1:$O$766,"")</f>
        <v>1</v>
      </c>
      <c r="I602" s="45">
        <f>_xlfn.XLOOKUP(F602,Main_OG!$D$1:$D$766,Main_OG!$J$1:$J$766,"")</f>
        <v>0</v>
      </c>
      <c r="J602" s="45" t="s">
        <v>158</v>
      </c>
      <c r="K602" s="45" t="str">
        <f t="shared" si="28"/>
        <v>Dayton Power &amp; Light Co_OH</v>
      </c>
      <c r="L602" s="45" t="str">
        <f t="shared" si="29"/>
        <v>Dayton Power Light Co_OH</v>
      </c>
      <c r="M602" s="45" t="s">
        <v>1617</v>
      </c>
      <c r="N602" s="45">
        <v>1</v>
      </c>
      <c r="O602" s="45">
        <v>55311</v>
      </c>
      <c r="P602" s="45">
        <v>1611</v>
      </c>
      <c r="Q602" s="45">
        <v>456688</v>
      </c>
      <c r="R602" s="45">
        <v>484</v>
      </c>
      <c r="S602" s="45">
        <v>369461</v>
      </c>
      <c r="T602" s="45">
        <v>108426</v>
      </c>
      <c r="U602" s="45">
        <v>532957</v>
      </c>
      <c r="V602" s="45">
        <v>9.8699999999999992</v>
      </c>
      <c r="W602" s="45">
        <v>8.01</v>
      </c>
      <c r="X602" s="45">
        <v>6.67</v>
      </c>
      <c r="Y602" s="45">
        <v>9.6300000000000008</v>
      </c>
      <c r="Z602" s="46">
        <v>585403</v>
      </c>
      <c r="AA602" s="46">
        <v>50902.537183704175</v>
      </c>
      <c r="AB602" s="47">
        <f>_xlfn.XLOOKUP($F602,Main_OG!$D$1:$D$766,Main_OG!AJ$1:AJ$766,"")</f>
        <v>119092072</v>
      </c>
      <c r="AC602" s="47">
        <f>_xlfn.XLOOKUP($F602,Main_OG!$D$1:$D$766,Main_OG!AK$1:AK$766,"")</f>
        <v>4197256</v>
      </c>
      <c r="AD602" s="47">
        <f>_xlfn.XLOOKUP($F602,Main_OG!$D$1:$D$766,Main_OG!AL$1:AL$766,"")</f>
        <v>69748288</v>
      </c>
      <c r="AE602" s="47">
        <f>_xlfn.XLOOKUP($F602,Main_OG!$D$1:$D$766,Main_OG!AM$1:AM$766,"")</f>
        <v>15764049</v>
      </c>
      <c r="AF602" s="48">
        <f>_xlfn.XLOOKUP($F602,Main_OG!$D$1:$D$766,Main_OG!Z$1:Z$766,"")</f>
        <v>0</v>
      </c>
      <c r="AG602" s="48">
        <f>_xlfn.XLOOKUP($F602,Main_OG!$D$1:$D$766,Main_OG!AA$1:AA$766,"")</f>
        <v>2.2465548173415608</v>
      </c>
      <c r="AH602" s="48">
        <f>_xlfn.XLOOKUP($F602,Main_OG!$D$1:$D$766,Main_OG!AB$1:AB$766,"")</f>
        <v>16.16</v>
      </c>
      <c r="AI602" s="48">
        <f>_xlfn.XLOOKUP($F602,Main_OG!$D$1:$D$766,Main_OG!AC$1:AC$766,"")</f>
        <v>7.3815467393807772</v>
      </c>
      <c r="AJ602" s="48">
        <f>_xlfn.XLOOKUP($F602,Main_OG!$D$1:$D$766,Main_OG!AD$1:AD$766,"")</f>
        <v>0.41</v>
      </c>
    </row>
    <row r="603" spans="2:36" x14ac:dyDescent="0.35">
      <c r="B603" s="36" t="s">
        <v>1615</v>
      </c>
      <c r="C603" s="45" t="s">
        <v>158</v>
      </c>
      <c r="D603" s="45" t="s">
        <v>4398</v>
      </c>
      <c r="E603" s="36" t="s">
        <v>4498</v>
      </c>
      <c r="F603" s="36" t="str">
        <f t="shared" si="27"/>
        <v>2008_OH</v>
      </c>
      <c r="G603" s="45">
        <v>2008</v>
      </c>
      <c r="H603" s="45">
        <f>_xlfn.XLOOKUP(J603,Main_OG!$B$1:$B$766,Main_OG!$O$1:$O$766,"")</f>
        <v>1</v>
      </c>
      <c r="I603" s="45">
        <f>_xlfn.XLOOKUP(F603,Main_OG!$D$1:$D$766,Main_OG!$J$1:$J$766,"")</f>
        <v>0</v>
      </c>
      <c r="J603" s="45" t="s">
        <v>158</v>
      </c>
      <c r="K603" s="45" t="str">
        <f t="shared" si="28"/>
        <v>Dayton Power &amp; Light Co_OH</v>
      </c>
      <c r="L603" s="45" t="str">
        <f t="shared" si="29"/>
        <v>Dayton Power Light Co_OH</v>
      </c>
      <c r="M603" s="45" t="s">
        <v>1618</v>
      </c>
      <c r="N603" s="45">
        <v>1</v>
      </c>
      <c r="O603" s="45">
        <v>55882</v>
      </c>
      <c r="P603" s="45">
        <v>1602</v>
      </c>
      <c r="Q603" s="45">
        <v>456609</v>
      </c>
      <c r="R603" s="45">
        <v>4850</v>
      </c>
      <c r="S603" s="45">
        <v>4554954</v>
      </c>
      <c r="T603" s="45">
        <v>1604364</v>
      </c>
      <c r="U603" s="45">
        <v>5532673</v>
      </c>
      <c r="V603" s="45">
        <v>9.2200000000000006</v>
      </c>
      <c r="W603" s="45">
        <v>8.32</v>
      </c>
      <c r="X603" s="45">
        <v>6.94</v>
      </c>
      <c r="Y603" s="45">
        <v>9.84</v>
      </c>
      <c r="Z603" s="46">
        <v>580389</v>
      </c>
      <c r="AA603" s="46">
        <v>50401.154420201623</v>
      </c>
      <c r="AB603" s="47">
        <f>_xlfn.XLOOKUP($F603,Main_OG!$D$1:$D$766,Main_OG!AJ$1:AJ$766,"")</f>
        <v>118100658</v>
      </c>
      <c r="AC603" s="47">
        <f>_xlfn.XLOOKUP($F603,Main_OG!$D$1:$D$766,Main_OG!AK$1:AK$766,"")</f>
        <v>4989790</v>
      </c>
      <c r="AD603" s="47">
        <f>_xlfn.XLOOKUP($F603,Main_OG!$D$1:$D$766,Main_OG!AL$1:AL$766,"")</f>
        <v>42520684</v>
      </c>
      <c r="AE603" s="47">
        <f>_xlfn.XLOOKUP($F603,Main_OG!$D$1:$D$766,Main_OG!AM$1:AM$766,"")</f>
        <v>17513878</v>
      </c>
      <c r="AF603" s="48">
        <f>_xlfn.XLOOKUP($F603,Main_OG!$D$1:$D$766,Main_OG!Z$1:Z$766,"")</f>
        <v>0</v>
      </c>
      <c r="AG603" s="48">
        <f>_xlfn.XLOOKUP($F603,Main_OG!$D$1:$D$766,Main_OG!AA$1:AA$766,"")</f>
        <v>2.2204719344600159</v>
      </c>
      <c r="AH603" s="48">
        <f>_xlfn.XLOOKUP($F603,Main_OG!$D$1:$D$766,Main_OG!AB$1:AB$766,"")</f>
        <v>20.65</v>
      </c>
      <c r="AI603" s="48">
        <f>_xlfn.XLOOKUP($F603,Main_OG!$D$1:$D$766,Main_OG!AC$1:AC$766,"")</f>
        <v>9.1182546074696553</v>
      </c>
      <c r="AJ603" s="48">
        <f>_xlfn.XLOOKUP($F603,Main_OG!$D$1:$D$766,Main_OG!AD$1:AD$766,"")</f>
        <v>0.48</v>
      </c>
    </row>
    <row r="604" spans="2:36" x14ac:dyDescent="0.35">
      <c r="B604" s="36" t="s">
        <v>1615</v>
      </c>
      <c r="C604" s="45" t="s">
        <v>158</v>
      </c>
      <c r="D604" s="45" t="s">
        <v>4398</v>
      </c>
      <c r="E604" s="36" t="s">
        <v>4498</v>
      </c>
      <c r="F604" s="36" t="str">
        <f t="shared" si="27"/>
        <v>2009_OH</v>
      </c>
      <c r="G604" s="45">
        <v>2009</v>
      </c>
      <c r="H604" s="45">
        <f>_xlfn.XLOOKUP(J604,Main_OG!$B$1:$B$766,Main_OG!$O$1:$O$766,"")</f>
        <v>1</v>
      </c>
      <c r="I604" s="45">
        <f>_xlfn.XLOOKUP(F604,Main_OG!$D$1:$D$766,Main_OG!$J$1:$J$766,"")</f>
        <v>0</v>
      </c>
      <c r="J604" s="45" t="s">
        <v>158</v>
      </c>
      <c r="K604" s="45" t="str">
        <f t="shared" si="28"/>
        <v>Dayton Power &amp; Light Co_OH</v>
      </c>
      <c r="L604" s="45" t="str">
        <f t="shared" si="29"/>
        <v>Dayton Power Light Co_OH</v>
      </c>
      <c r="M604" s="45" t="s">
        <v>1619</v>
      </c>
      <c r="N604" s="45">
        <v>1</v>
      </c>
      <c r="O604" s="45">
        <v>56280</v>
      </c>
      <c r="P604" s="45">
        <v>1734</v>
      </c>
      <c r="Q604" s="45">
        <v>456152</v>
      </c>
      <c r="R604" s="45">
        <v>3022</v>
      </c>
      <c r="S604" s="45">
        <v>4597432</v>
      </c>
      <c r="T604" s="45">
        <v>2349268</v>
      </c>
      <c r="U604" s="45">
        <v>5120045</v>
      </c>
      <c r="V604" s="45">
        <v>12.41</v>
      </c>
      <c r="W604" s="45">
        <v>8.8699999999999992</v>
      </c>
      <c r="X604" s="45">
        <v>7.6</v>
      </c>
      <c r="Y604" s="45">
        <v>10.94</v>
      </c>
      <c r="Z604" s="46">
        <v>550982.40000000002</v>
      </c>
      <c r="AA604" s="46">
        <v>47791.427730807874</v>
      </c>
      <c r="AB604" s="47">
        <f>_xlfn.XLOOKUP($F604,Main_OG!$D$1:$D$766,Main_OG!AJ$1:AJ$766,"")</f>
        <v>101159832</v>
      </c>
      <c r="AC604" s="47">
        <f>_xlfn.XLOOKUP($F604,Main_OG!$D$1:$D$766,Main_OG!AK$1:AK$766,"")</f>
        <v>4635994</v>
      </c>
      <c r="AD604" s="47">
        <f>_xlfn.XLOOKUP($F604,Main_OG!$D$1:$D$766,Main_OG!AL$1:AL$766,"")</f>
        <v>71642934</v>
      </c>
      <c r="AE604" s="47">
        <f>_xlfn.XLOOKUP($F604,Main_OG!$D$1:$D$766,Main_OG!AM$1:AM$766,"")</f>
        <v>15206084</v>
      </c>
      <c r="AF604" s="48">
        <f>_xlfn.XLOOKUP($F604,Main_OG!$D$1:$D$766,Main_OG!Z$1:Z$766,"")</f>
        <v>0</v>
      </c>
      <c r="AG604" s="48">
        <f>_xlfn.XLOOKUP($F604,Main_OG!$D$1:$D$766,Main_OG!AA$1:AA$766,"")</f>
        <v>2.2743975091886082</v>
      </c>
      <c r="AH604" s="48">
        <f>_xlfn.XLOOKUP($F604,Main_OG!$D$1:$D$766,Main_OG!AB$1:AB$766,"")</f>
        <v>12.71</v>
      </c>
      <c r="AI604" s="48">
        <f>_xlfn.XLOOKUP($F604,Main_OG!$D$1:$D$766,Main_OG!AC$1:AC$766,"")</f>
        <v>4.5973007921271787</v>
      </c>
      <c r="AJ604" s="48">
        <f>_xlfn.XLOOKUP($F604,Main_OG!$D$1:$D$766,Main_OG!AD$1:AD$766,"")</f>
        <v>0.68314474405108627</v>
      </c>
    </row>
    <row r="605" spans="2:36" x14ac:dyDescent="0.35">
      <c r="B605" s="36" t="s">
        <v>1615</v>
      </c>
      <c r="C605" s="45" t="s">
        <v>158</v>
      </c>
      <c r="D605" s="45" t="s">
        <v>4398</v>
      </c>
      <c r="E605" s="36" t="s">
        <v>4498</v>
      </c>
      <c r="F605" s="36" t="str">
        <f t="shared" si="27"/>
        <v>2010_OH</v>
      </c>
      <c r="G605" s="45">
        <v>2010</v>
      </c>
      <c r="H605" s="45">
        <f>_xlfn.XLOOKUP(J605,Main_OG!$B$1:$B$766,Main_OG!$O$1:$O$766,"")</f>
        <v>1</v>
      </c>
      <c r="I605" s="45">
        <f>_xlfn.XLOOKUP(F605,Main_OG!$D$1:$D$766,Main_OG!$J$1:$J$766,"")</f>
        <v>1</v>
      </c>
      <c r="J605" s="45" t="s">
        <v>158</v>
      </c>
      <c r="K605" s="45" t="str">
        <f t="shared" si="28"/>
        <v>Dayton Power &amp; Light Co_OH</v>
      </c>
      <c r="L605" s="45" t="str">
        <f t="shared" si="29"/>
        <v>Dayton Power Light Co_OH</v>
      </c>
      <c r="M605" s="45" t="s">
        <v>1620</v>
      </c>
      <c r="N605" s="45">
        <v>1</v>
      </c>
      <c r="O605" s="45">
        <v>53126</v>
      </c>
      <c r="P605" s="45">
        <v>1415</v>
      </c>
      <c r="Q605" s="45">
        <v>455653</v>
      </c>
      <c r="R605" s="45">
        <v>1286</v>
      </c>
      <c r="S605" s="45">
        <v>3250095</v>
      </c>
      <c r="T605" s="45">
        <v>1173430</v>
      </c>
      <c r="U605" s="45">
        <v>5510854</v>
      </c>
      <c r="V605" s="45">
        <v>16.489999999999998</v>
      </c>
      <c r="W605" s="45">
        <v>10.35</v>
      </c>
      <c r="X605" s="45">
        <v>7.68</v>
      </c>
      <c r="Y605" s="45">
        <v>12.48</v>
      </c>
      <c r="Z605" s="46">
        <v>563816.30000000005</v>
      </c>
      <c r="AA605" s="46">
        <v>48859.897903270772</v>
      </c>
      <c r="AB605" s="47">
        <f>_xlfn.XLOOKUP($F605,Main_OG!$D$1:$D$766,Main_OG!AJ$1:AJ$766,"")</f>
        <v>106305244</v>
      </c>
      <c r="AC605" s="47">
        <f>_xlfn.XLOOKUP($F605,Main_OG!$D$1:$D$766,Main_OG!AK$1:AK$766,"")</f>
        <v>5086316</v>
      </c>
      <c r="AD605" s="47">
        <f>_xlfn.XLOOKUP($F605,Main_OG!$D$1:$D$766,Main_OG!AL$1:AL$766,"")</f>
        <v>112936876</v>
      </c>
      <c r="AE605" s="47">
        <f>_xlfn.XLOOKUP($F605,Main_OG!$D$1:$D$766,Main_OG!AM$1:AM$766,"")</f>
        <v>15804803</v>
      </c>
      <c r="AF605" s="48">
        <f>_xlfn.XLOOKUP($F605,Main_OG!$D$1:$D$766,Main_OG!Z$1:Z$766,"")</f>
        <v>0</v>
      </c>
      <c r="AG605" s="48">
        <f>_xlfn.XLOOKUP($F605,Main_OG!$D$1:$D$766,Main_OG!AA$1:AA$766,"")</f>
        <v>2.2935982820086371</v>
      </c>
      <c r="AH605" s="48">
        <f>_xlfn.XLOOKUP($F605,Main_OG!$D$1:$D$766,Main_OG!AB$1:AB$766,"")</f>
        <v>16.75</v>
      </c>
      <c r="AI605" s="48">
        <f>_xlfn.XLOOKUP($F605,Main_OG!$D$1:$D$766,Main_OG!AC$1:AC$766,"")</f>
        <v>4.9924248044436963</v>
      </c>
      <c r="AJ605" s="48">
        <f>_xlfn.XLOOKUP($F605,Main_OG!$D$1:$D$766,Main_OG!AD$1:AD$766,"")</f>
        <v>0.70992248279802228</v>
      </c>
    </row>
    <row r="606" spans="2:36" x14ac:dyDescent="0.35">
      <c r="B606" s="36" t="s">
        <v>1615</v>
      </c>
      <c r="C606" s="45" t="s">
        <v>158</v>
      </c>
      <c r="D606" s="45" t="s">
        <v>4398</v>
      </c>
      <c r="E606" s="36" t="s">
        <v>4498</v>
      </c>
      <c r="F606" s="36" t="str">
        <f t="shared" si="27"/>
        <v>2011_OH</v>
      </c>
      <c r="G606" s="45">
        <v>2011</v>
      </c>
      <c r="H606" s="45">
        <f>_xlfn.XLOOKUP(J606,Main_OG!$B$1:$B$766,Main_OG!$O$1:$O$766,"")</f>
        <v>1</v>
      </c>
      <c r="I606" s="45">
        <f>_xlfn.XLOOKUP(F606,Main_OG!$D$1:$D$766,Main_OG!$J$1:$J$766,"")</f>
        <v>1</v>
      </c>
      <c r="J606" s="45" t="s">
        <v>158</v>
      </c>
      <c r="K606" s="45" t="str">
        <f t="shared" si="28"/>
        <v>Dayton Power &amp; Light Co_OH</v>
      </c>
      <c r="L606" s="45" t="str">
        <f t="shared" si="29"/>
        <v>Dayton Power Light Co_OH</v>
      </c>
      <c r="M606" s="45" t="s">
        <v>1621</v>
      </c>
      <c r="N606" s="45">
        <v>1</v>
      </c>
      <c r="O606" s="45">
        <v>41450</v>
      </c>
      <c r="P606" s="45">
        <v>947</v>
      </c>
      <c r="Q606" s="45">
        <v>441880</v>
      </c>
      <c r="R606" s="45">
        <v>787</v>
      </c>
      <c r="S606" s="45">
        <v>1904741</v>
      </c>
      <c r="T606" s="45">
        <v>353109</v>
      </c>
      <c r="U606" s="45">
        <v>5144745</v>
      </c>
      <c r="V606" s="45">
        <v>13.6</v>
      </c>
      <c r="W606" s="45">
        <v>11.02</v>
      </c>
      <c r="X606" s="45">
        <v>9.35</v>
      </c>
      <c r="Y606" s="45">
        <v>13.22</v>
      </c>
      <c r="Z606" s="46">
        <v>580251.4</v>
      </c>
      <c r="AA606" s="46">
        <v>50256.774471265795</v>
      </c>
      <c r="AB606" s="47">
        <f>_xlfn.XLOOKUP($F606,Main_OG!$D$1:$D$766,Main_OG!AJ$1:AJ$766,"")</f>
        <v>95221668</v>
      </c>
      <c r="AC606" s="47">
        <f>_xlfn.XLOOKUP($F606,Main_OG!$D$1:$D$766,Main_OG!AK$1:AK$766,"")</f>
        <v>5210872.5599999996</v>
      </c>
      <c r="AD606" s="47">
        <f>_xlfn.XLOOKUP($F606,Main_OG!$D$1:$D$766,Main_OG!AL$1:AL$766,"")</f>
        <v>186439678</v>
      </c>
      <c r="AE606" s="47">
        <f>_xlfn.XLOOKUP($F606,Main_OG!$D$1:$D$766,Main_OG!AM$1:AM$766,"")</f>
        <v>14889746</v>
      </c>
      <c r="AF606" s="48">
        <f>_xlfn.XLOOKUP($F606,Main_OG!$D$1:$D$766,Main_OG!Z$1:Z$766,"")</f>
        <v>0</v>
      </c>
      <c r="AG606" s="48">
        <f>_xlfn.XLOOKUP($F606,Main_OG!$D$1:$D$766,Main_OG!AA$1:AA$766,"")</f>
        <v>2.3089180475565318</v>
      </c>
      <c r="AH606" s="48">
        <f>_xlfn.XLOOKUP($F606,Main_OG!$D$1:$D$766,Main_OG!AB$1:AB$766,"")</f>
        <v>22.32</v>
      </c>
      <c r="AI606" s="48">
        <f>_xlfn.XLOOKUP($F606,Main_OG!$D$1:$D$766,Main_OG!AC$1:AC$766,"")</f>
        <v>4.6524343752411106</v>
      </c>
      <c r="AJ606" s="48">
        <f>_xlfn.XLOOKUP($F606,Main_OG!$D$1:$D$766,Main_OG!AD$1:AD$766,"")</f>
        <v>0.75949643062398253</v>
      </c>
    </row>
    <row r="607" spans="2:36" x14ac:dyDescent="0.35">
      <c r="B607" s="36" t="s">
        <v>1615</v>
      </c>
      <c r="C607" s="45" t="s">
        <v>158</v>
      </c>
      <c r="D607" s="45" t="s">
        <v>4398</v>
      </c>
      <c r="E607" s="36" t="s">
        <v>4498</v>
      </c>
      <c r="F607" s="36" t="str">
        <f t="shared" si="27"/>
        <v>2012_OH</v>
      </c>
      <c r="G607" s="45">
        <v>2012</v>
      </c>
      <c r="H607" s="45">
        <f>_xlfn.XLOOKUP(J607,Main_OG!$B$1:$B$766,Main_OG!$O$1:$O$766,"")</f>
        <v>1</v>
      </c>
      <c r="I607" s="45">
        <f>_xlfn.XLOOKUP(F607,Main_OG!$D$1:$D$766,Main_OG!$J$1:$J$766,"")</f>
        <v>1</v>
      </c>
      <c r="J607" s="45" t="s">
        <v>158</v>
      </c>
      <c r="K607" s="45" t="str">
        <f t="shared" si="28"/>
        <v>Dayton Power &amp; Light Co_OH</v>
      </c>
      <c r="L607" s="45" t="str">
        <f t="shared" si="29"/>
        <v>Dayton Power Light Co_OH</v>
      </c>
      <c r="M607" s="45" t="s">
        <v>1622</v>
      </c>
      <c r="N607" s="45">
        <v>1</v>
      </c>
      <c r="O607" s="45">
        <v>32852</v>
      </c>
      <c r="P607" s="45">
        <v>687</v>
      </c>
      <c r="Q607" s="45">
        <v>373168</v>
      </c>
      <c r="R607" s="45">
        <v>1636</v>
      </c>
      <c r="S607" s="45">
        <v>1501134</v>
      </c>
      <c r="T607" s="45">
        <v>224649</v>
      </c>
      <c r="U607" s="45">
        <v>4122293</v>
      </c>
      <c r="V607" s="45">
        <v>9.2298288999999993</v>
      </c>
      <c r="W607" s="45">
        <v>10.373291</v>
      </c>
      <c r="X607" s="45">
        <v>9.3723986999999997</v>
      </c>
      <c r="Y607" s="45">
        <v>13.64983</v>
      </c>
      <c r="Z607" s="46">
        <v>586540.9</v>
      </c>
      <c r="AA607" s="46">
        <v>50778.492994225337</v>
      </c>
      <c r="AB607" s="47">
        <f>_xlfn.XLOOKUP($F607,Main_OG!$D$1:$D$766,Main_OG!AJ$1:AJ$766,"")</f>
        <v>74484086</v>
      </c>
      <c r="AC607" s="47">
        <f>_xlfn.XLOOKUP($F607,Main_OG!$D$1:$D$766,Main_OG!AK$1:AK$766,"")</f>
        <v>5732542</v>
      </c>
      <c r="AD607" s="47">
        <f>_xlfn.XLOOKUP($F607,Main_OG!$D$1:$D$766,Main_OG!AL$1:AL$766,"")</f>
        <v>347507372</v>
      </c>
      <c r="AE607" s="47">
        <f>_xlfn.XLOOKUP($F607,Main_OG!$D$1:$D$766,Main_OG!AM$1:AM$766,"")</f>
        <v>17086998</v>
      </c>
      <c r="AF607" s="48">
        <f>_xlfn.XLOOKUP($F607,Main_OG!$D$1:$D$766,Main_OG!Z$1:Z$766,"")</f>
        <v>0</v>
      </c>
      <c r="AG607" s="48">
        <f>_xlfn.XLOOKUP($F607,Main_OG!$D$1:$D$766,Main_OG!AA$1:AA$766,"")</f>
        <v>2.324237813104427</v>
      </c>
      <c r="AH607" s="48">
        <f>_xlfn.XLOOKUP($F607,Main_OG!$D$1:$D$766,Main_OG!AB$1:AB$766,"")</f>
        <v>23.49195884567845</v>
      </c>
      <c r="AI607" s="48">
        <f>_xlfn.XLOOKUP($F607,Main_OG!$D$1:$D$766,Main_OG!AC$1:AC$766,"")</f>
        <v>3.503818060367514</v>
      </c>
      <c r="AJ607" s="48">
        <f>_xlfn.XLOOKUP($F607,Main_OG!$D$1:$D$766,Main_OG!AD$1:AD$766,"")</f>
        <v>0.75442193202762442</v>
      </c>
    </row>
    <row r="608" spans="2:36" x14ac:dyDescent="0.35">
      <c r="B608" s="36" t="s">
        <v>1615</v>
      </c>
      <c r="C608" s="45" t="s">
        <v>158</v>
      </c>
      <c r="D608" s="45" t="s">
        <v>4398</v>
      </c>
      <c r="E608" s="36" t="s">
        <v>4498</v>
      </c>
      <c r="F608" s="36" t="str">
        <f t="shared" si="27"/>
        <v>2013_OH</v>
      </c>
      <c r="G608" s="45">
        <v>2013</v>
      </c>
      <c r="H608" s="45">
        <f>_xlfn.XLOOKUP(J608,Main_OG!$B$1:$B$766,Main_OG!$O$1:$O$766,"")</f>
        <v>1</v>
      </c>
      <c r="I608" s="45">
        <f>_xlfn.XLOOKUP(F608,Main_OG!$D$1:$D$766,Main_OG!$J$1:$J$766,"")</f>
        <v>1</v>
      </c>
      <c r="J608" s="45" t="s">
        <v>158</v>
      </c>
      <c r="K608" s="45" t="str">
        <f t="shared" si="28"/>
        <v>Dayton Power &amp; Light Co_OH</v>
      </c>
      <c r="L608" s="45" t="str">
        <f t="shared" si="29"/>
        <v>Dayton Power Light Co_OH</v>
      </c>
      <c r="M608" s="45" t="s">
        <v>1623</v>
      </c>
      <c r="N608" s="45">
        <v>1</v>
      </c>
      <c r="O608" s="45">
        <v>25808</v>
      </c>
      <c r="P608" s="45">
        <v>534</v>
      </c>
      <c r="Q608" s="45">
        <v>297459</v>
      </c>
      <c r="R608" s="45">
        <v>3914</v>
      </c>
      <c r="S608" s="45">
        <v>1166167</v>
      </c>
      <c r="T608" s="45">
        <v>103509</v>
      </c>
      <c r="U608" s="45">
        <v>3251292</v>
      </c>
      <c r="V608" s="45">
        <v>8.9167091999999997</v>
      </c>
      <c r="W608" s="45">
        <v>9.9639244999999992</v>
      </c>
      <c r="X608" s="45">
        <v>10.825146</v>
      </c>
      <c r="Y608" s="45">
        <v>13.393751999999999</v>
      </c>
      <c r="Z608" s="46">
        <v>603057.4</v>
      </c>
      <c r="AA608" s="46">
        <v>52078.880854516683</v>
      </c>
      <c r="AB608" s="47">
        <f>_xlfn.XLOOKUP($F608,Main_OG!$D$1:$D$766,Main_OG!AJ$1:AJ$766,"")</f>
        <v>81376244</v>
      </c>
      <c r="AC608" s="47">
        <f>_xlfn.XLOOKUP($F608,Main_OG!$D$1:$D$766,Main_OG!AK$1:AK$766,"")</f>
        <v>6165892.5700000003</v>
      </c>
      <c r="AD608" s="47">
        <f>_xlfn.XLOOKUP($F608,Main_OG!$D$1:$D$766,Main_OG!AL$1:AL$766,"")</f>
        <v>323726478</v>
      </c>
      <c r="AE608" s="47">
        <f>_xlfn.XLOOKUP($F608,Main_OG!$D$1:$D$766,Main_OG!AM$1:AM$766,"")</f>
        <v>16121250</v>
      </c>
      <c r="AF608" s="48">
        <f>_xlfn.XLOOKUP($F608,Main_OG!$D$1:$D$766,Main_OG!Z$1:Z$766,"")</f>
        <v>0</v>
      </c>
      <c r="AG608" s="48">
        <f>_xlfn.XLOOKUP($F608,Main_OG!$D$1:$D$766,Main_OG!AA$1:AA$766,"")</f>
        <v>2.25</v>
      </c>
      <c r="AH608" s="48">
        <f>_xlfn.XLOOKUP($F608,Main_OG!$D$1:$D$766,Main_OG!AB$1:AB$766,"")</f>
        <v>22.88</v>
      </c>
      <c r="AI608" s="48">
        <f>_xlfn.XLOOKUP($F608,Main_OG!$D$1:$D$766,Main_OG!AC$1:AC$766,"")</f>
        <v>3.82</v>
      </c>
      <c r="AJ608" s="48">
        <f>_xlfn.XLOOKUP($F608,Main_OG!$D$1:$D$766,Main_OG!AD$1:AD$766,"")</f>
        <v>0.73100116927520231</v>
      </c>
    </row>
    <row r="609" spans="2:36" x14ac:dyDescent="0.35">
      <c r="B609" s="36" t="s">
        <v>1615</v>
      </c>
      <c r="C609" s="45" t="s">
        <v>158</v>
      </c>
      <c r="D609" s="45" t="s">
        <v>4398</v>
      </c>
      <c r="E609" s="36" t="s">
        <v>4498</v>
      </c>
      <c r="F609" s="36" t="str">
        <f t="shared" si="27"/>
        <v>2014_OH</v>
      </c>
      <c r="G609" s="45">
        <v>2014</v>
      </c>
      <c r="H609" s="45">
        <f>_xlfn.XLOOKUP(J609,Main_OG!$B$1:$B$766,Main_OG!$O$1:$O$766,"")</f>
        <v>1</v>
      </c>
      <c r="I609" s="45">
        <f>_xlfn.XLOOKUP(F609,Main_OG!$D$1:$D$766,Main_OG!$J$1:$J$766,"")</f>
        <v>1</v>
      </c>
      <c r="J609" s="45" t="s">
        <v>158</v>
      </c>
      <c r="K609" s="45" t="str">
        <f t="shared" si="28"/>
        <v>Dayton Power &amp; Light Co_OH</v>
      </c>
      <c r="L609" s="45" t="str">
        <f t="shared" si="29"/>
        <v>Dayton Power Light Co_OH</v>
      </c>
      <c r="M609" s="45" t="s">
        <v>1624</v>
      </c>
      <c r="N609" s="45">
        <v>1</v>
      </c>
      <c r="O609" s="45">
        <v>23318</v>
      </c>
      <c r="P609" s="45">
        <v>483</v>
      </c>
      <c r="Q609" s="45">
        <v>256675</v>
      </c>
      <c r="R609" s="45">
        <v>3706</v>
      </c>
      <c r="S609" s="45">
        <v>1117180</v>
      </c>
      <c r="T609" s="45">
        <v>82717</v>
      </c>
      <c r="U609" s="45">
        <v>2811928</v>
      </c>
      <c r="V609" s="45">
        <v>12.493254</v>
      </c>
      <c r="W609" s="45">
        <v>10.088168</v>
      </c>
      <c r="X609" s="45">
        <v>11.533300000000001</v>
      </c>
      <c r="Y609" s="45">
        <v>13.638614</v>
      </c>
      <c r="Z609" s="46">
        <v>624973.4</v>
      </c>
      <c r="AA609" s="46">
        <v>53846.505768757066</v>
      </c>
      <c r="AB609" s="47">
        <f>_xlfn.XLOOKUP($F609,Main_OG!$D$1:$D$766,Main_OG!AJ$1:AJ$766,"")</f>
        <v>76971294</v>
      </c>
      <c r="AC609" s="47">
        <f>_xlfn.XLOOKUP($F609,Main_OG!$D$1:$D$766,Main_OG!AK$1:AK$766,"")</f>
        <v>5355770</v>
      </c>
      <c r="AD609" s="47">
        <f>_xlfn.XLOOKUP($F609,Main_OG!$D$1:$D$766,Main_OG!AL$1:AL$766,"")</f>
        <v>349317598</v>
      </c>
      <c r="AE609" s="47">
        <f>_xlfn.XLOOKUP($F609,Main_OG!$D$1:$D$766,Main_OG!AM$1:AM$766,"")</f>
        <v>16284440</v>
      </c>
      <c r="AF609" s="48">
        <f>_xlfn.XLOOKUP($F609,Main_OG!$D$1:$D$766,Main_OG!Z$1:Z$766,"")</f>
        <v>0</v>
      </c>
      <c r="AG609" s="48">
        <f>_xlfn.XLOOKUP($F609,Main_OG!$D$1:$D$766,Main_OG!AA$1:AA$766,"")</f>
        <v>2.16</v>
      </c>
      <c r="AH609" s="48">
        <f>_xlfn.XLOOKUP($F609,Main_OG!$D$1:$D$766,Main_OG!AB$1:AB$766,"")</f>
        <v>20.48845299552563</v>
      </c>
      <c r="AI609" s="48">
        <f>_xlfn.XLOOKUP($F609,Main_OG!$D$1:$D$766,Main_OG!AC$1:AC$766,"")</f>
        <v>4.9924248044436963</v>
      </c>
      <c r="AJ609" s="48">
        <f>_xlfn.XLOOKUP($F609,Main_OG!$D$1:$D$766,Main_OG!AD$1:AD$766,"")</f>
        <v>0.77</v>
      </c>
    </row>
    <row r="610" spans="2:36" x14ac:dyDescent="0.35">
      <c r="B610" s="36" t="s">
        <v>1615</v>
      </c>
      <c r="C610" s="45" t="s">
        <v>158</v>
      </c>
      <c r="D610" s="45" t="s">
        <v>4398</v>
      </c>
      <c r="E610" s="36" t="s">
        <v>4498</v>
      </c>
      <c r="F610" s="36" t="str">
        <f t="shared" si="27"/>
        <v>2015_OH</v>
      </c>
      <c r="G610" s="45">
        <v>2015</v>
      </c>
      <c r="H610" s="45">
        <f>_xlfn.XLOOKUP(J610,Main_OG!$B$1:$B$766,Main_OG!$O$1:$O$766,"")</f>
        <v>1</v>
      </c>
      <c r="I610" s="45">
        <f>_xlfn.XLOOKUP(F610,Main_OG!$D$1:$D$766,Main_OG!$J$1:$J$766,"")</f>
        <v>1</v>
      </c>
      <c r="J610" s="45" t="s">
        <v>158</v>
      </c>
      <c r="K610" s="45" t="str">
        <f t="shared" si="28"/>
        <v>Dayton Power &amp; Light Co_OH</v>
      </c>
      <c r="L610" s="45" t="str">
        <f t="shared" si="29"/>
        <v>Dayton Power Light Co_OH</v>
      </c>
      <c r="M610" s="45" t="s">
        <v>1625</v>
      </c>
      <c r="N610" s="45">
        <v>1</v>
      </c>
      <c r="O610" s="45">
        <v>22981</v>
      </c>
      <c r="P610" s="45">
        <v>447</v>
      </c>
      <c r="Q610" s="45">
        <v>254122</v>
      </c>
      <c r="R610" s="45">
        <v>3545</v>
      </c>
      <c r="S610" s="45">
        <v>1094432</v>
      </c>
      <c r="T610" s="45">
        <v>80339</v>
      </c>
      <c r="U610" s="45">
        <v>2726730</v>
      </c>
      <c r="V610" s="45">
        <v>11.114245</v>
      </c>
      <c r="W610" s="45">
        <v>9.9652604999999994</v>
      </c>
      <c r="X610" s="45">
        <v>10.47561</v>
      </c>
      <c r="Y610" s="45">
        <v>12.978733</v>
      </c>
      <c r="Z610" s="46">
        <v>633274.80000000005</v>
      </c>
      <c r="AA610" s="46">
        <v>54487.836545473081</v>
      </c>
      <c r="AB610" s="47">
        <f>_xlfn.XLOOKUP($F610,Main_OG!$D$1:$D$766,Main_OG!AJ$1:AJ$766,"")</f>
        <v>61152824</v>
      </c>
      <c r="AC610" s="47">
        <f>_xlfn.XLOOKUP($F610,Main_OG!$D$1:$D$766,Main_OG!AK$1:AK$766,"")</f>
        <v>5575978</v>
      </c>
      <c r="AD610" s="47">
        <f>_xlfn.XLOOKUP($F610,Main_OG!$D$1:$D$766,Main_OG!AL$1:AL$766,"")</f>
        <v>416796124</v>
      </c>
      <c r="AE610" s="47">
        <f>_xlfn.XLOOKUP($F610,Main_OG!$D$1:$D$766,Main_OG!AM$1:AM$766,"")</f>
        <v>17376736</v>
      </c>
      <c r="AF610" s="48">
        <f>_xlfn.XLOOKUP($F610,Main_OG!$D$1:$D$766,Main_OG!Z$1:Z$766,"")</f>
        <v>0</v>
      </c>
      <c r="AG610" s="48">
        <f>_xlfn.XLOOKUP($F610,Main_OG!$D$1:$D$766,Main_OG!AA$1:AA$766,"")</f>
        <v>2.12</v>
      </c>
      <c r="AH610" s="48">
        <f>_xlfn.XLOOKUP($F610,Main_OG!$D$1:$D$766,Main_OG!AB$1:AB$766,"")</f>
        <v>13.54</v>
      </c>
      <c r="AI610" s="48">
        <f>_xlfn.XLOOKUP($F610,Main_OG!$D$1:$D$766,Main_OG!AC$1:AC$766,"")</f>
        <v>2.2799999999999998</v>
      </c>
      <c r="AJ610" s="48">
        <f>_xlfn.XLOOKUP($F610,Main_OG!$D$1:$D$766,Main_OG!AD$1:AD$766,"")</f>
        <v>0.66963877086385626</v>
      </c>
    </row>
    <row r="611" spans="2:36" x14ac:dyDescent="0.35">
      <c r="B611" s="36" t="s">
        <v>1615</v>
      </c>
      <c r="C611" s="45" t="s">
        <v>158</v>
      </c>
      <c r="D611" s="45" t="s">
        <v>4398</v>
      </c>
      <c r="E611" s="36" t="s">
        <v>4498</v>
      </c>
      <c r="F611" s="36" t="str">
        <f t="shared" si="27"/>
        <v>2016_OH</v>
      </c>
      <c r="G611" s="45">
        <v>2016</v>
      </c>
      <c r="H611" s="45">
        <f>_xlfn.XLOOKUP(J611,Main_OG!$B$1:$B$766,Main_OG!$O$1:$O$766,"")</f>
        <v>1</v>
      </c>
      <c r="I611" s="45">
        <f>_xlfn.XLOOKUP(F611,Main_OG!$D$1:$D$766,Main_OG!$J$1:$J$766,"")</f>
        <v>1</v>
      </c>
      <c r="J611" s="45" t="s">
        <v>158</v>
      </c>
      <c r="K611" s="45" t="str">
        <f t="shared" si="28"/>
        <v>Dayton Power &amp; Light Co_OH</v>
      </c>
      <c r="L611" s="45" t="str">
        <f t="shared" si="29"/>
        <v>Dayton Power Light Co_OH</v>
      </c>
      <c r="M611" s="45" t="s">
        <v>1626</v>
      </c>
      <c r="N611" s="45">
        <v>1</v>
      </c>
      <c r="O611" s="45">
        <v>21066</v>
      </c>
      <c r="P611" s="45">
        <v>381</v>
      </c>
      <c r="Q611" s="45">
        <v>249727</v>
      </c>
      <c r="R611" s="45">
        <v>3647</v>
      </c>
      <c r="S611" s="45">
        <v>1035505</v>
      </c>
      <c r="T611" s="45">
        <v>68931</v>
      </c>
      <c r="U611" s="45">
        <v>2747945</v>
      </c>
      <c r="V611" s="45">
        <v>9.7340280000000003</v>
      </c>
      <c r="W611" s="45">
        <v>9.3288782000000001</v>
      </c>
      <c r="X611" s="45">
        <v>10.011461000000001</v>
      </c>
      <c r="Y611" s="45">
        <v>12.240966</v>
      </c>
      <c r="Z611" s="46">
        <v>638157.5</v>
      </c>
      <c r="AA611" s="46">
        <v>54824.244892208459</v>
      </c>
      <c r="AB611" s="47">
        <f>_xlfn.XLOOKUP($F611,Main_OG!$D$1:$D$766,Main_OG!AJ$1:AJ$766,"")</f>
        <v>58159174</v>
      </c>
      <c r="AC611" s="47">
        <f>_xlfn.XLOOKUP($F611,Main_OG!$D$1:$D$766,Main_OG!AK$1:AK$766,"")</f>
        <v>5162976</v>
      </c>
      <c r="AD611" s="47">
        <f>_xlfn.XLOOKUP($F611,Main_OG!$D$1:$D$766,Main_OG!AL$1:AL$766,"")</f>
        <v>421036766</v>
      </c>
      <c r="AE611" s="47">
        <f>_xlfn.XLOOKUP($F611,Main_OG!$D$1:$D$766,Main_OG!AM$1:AM$766,"")</f>
        <v>16817386</v>
      </c>
      <c r="AF611" s="48">
        <f>_xlfn.XLOOKUP($F611,Main_OG!$D$1:$D$766,Main_OG!Z$1:Z$766,"")</f>
        <v>0</v>
      </c>
      <c r="AG611" s="48">
        <f>_xlfn.XLOOKUP($F611,Main_OG!$D$1:$D$766,Main_OG!AA$1:AA$766,"")</f>
        <v>2.2143440282408582</v>
      </c>
      <c r="AH611" s="48">
        <f>_xlfn.XLOOKUP($F611,Main_OG!$D$1:$D$766,Main_OG!AB$1:AB$766,"")</f>
        <v>11.309272049594229</v>
      </c>
      <c r="AI611" s="48">
        <f>_xlfn.XLOOKUP($F611,Main_OG!$D$1:$D$766,Main_OG!AC$1:AC$766,"")</f>
        <v>2.23</v>
      </c>
      <c r="AJ611" s="48">
        <f>_xlfn.XLOOKUP($F611,Main_OG!$D$1:$D$766,Main_OG!AD$1:AD$766,"")</f>
        <v>0.68</v>
      </c>
    </row>
    <row r="612" spans="2:36" x14ac:dyDescent="0.35">
      <c r="B612" s="36" t="s">
        <v>1615</v>
      </c>
      <c r="C612" s="45" t="s">
        <v>158</v>
      </c>
      <c r="D612" s="45" t="s">
        <v>4398</v>
      </c>
      <c r="E612" s="36" t="s">
        <v>4498</v>
      </c>
      <c r="F612" s="36" t="str">
        <f t="shared" si="27"/>
        <v>2017_OH</v>
      </c>
      <c r="G612" s="45">
        <v>2017</v>
      </c>
      <c r="H612" s="45">
        <f>_xlfn.XLOOKUP(J612,Main_OG!$B$1:$B$766,Main_OG!$O$1:$O$766,"")</f>
        <v>1</v>
      </c>
      <c r="I612" s="45">
        <f>_xlfn.XLOOKUP(F612,Main_OG!$D$1:$D$766,Main_OG!$J$1:$J$766,"")</f>
        <v>1</v>
      </c>
      <c r="J612" s="45" t="s">
        <v>158</v>
      </c>
      <c r="K612" s="45" t="str">
        <f t="shared" si="28"/>
        <v>Dayton Power &amp; Light Co_OH</v>
      </c>
      <c r="L612" s="45" t="str">
        <f t="shared" si="29"/>
        <v>Dayton Power Light Co_OH</v>
      </c>
      <c r="M612" s="45" t="s">
        <v>1627</v>
      </c>
      <c r="N612" s="45">
        <v>1</v>
      </c>
      <c r="O612" s="45">
        <v>19231</v>
      </c>
      <c r="P612" s="45">
        <v>314</v>
      </c>
      <c r="Q612" s="45">
        <v>243696</v>
      </c>
      <c r="R612" s="45">
        <v>3067</v>
      </c>
      <c r="S612" s="45">
        <v>991243</v>
      </c>
      <c r="T612" s="45">
        <v>78090</v>
      </c>
      <c r="U612" s="45">
        <v>2583249</v>
      </c>
      <c r="V612" s="45">
        <v>9.2924682000000001</v>
      </c>
      <c r="W612" s="45">
        <v>8.5178911999999993</v>
      </c>
      <c r="X612" s="45">
        <v>12.191062000000001</v>
      </c>
      <c r="Y612" s="45">
        <v>11.278316999999999</v>
      </c>
      <c r="Z612" s="46">
        <v>652187.5</v>
      </c>
      <c r="AA612" s="46">
        <v>55906.389206105487</v>
      </c>
      <c r="AB612" s="47">
        <f>_xlfn.XLOOKUP($F612,Main_OG!$D$1:$D$766,Main_OG!AJ$1:AJ$766,"")</f>
        <v>57048530</v>
      </c>
      <c r="AC612" s="47">
        <f>_xlfn.XLOOKUP($F612,Main_OG!$D$1:$D$766,Main_OG!AK$1:AK$766,"")</f>
        <v>4555870</v>
      </c>
      <c r="AD612" s="47">
        <f>_xlfn.XLOOKUP($F612,Main_OG!$D$1:$D$766,Main_OG!AL$1:AL$766,"")</f>
        <v>413711976</v>
      </c>
      <c r="AE612" s="47">
        <f>_xlfn.XLOOKUP($F612,Main_OG!$D$1:$D$766,Main_OG!AM$1:AM$766,"")</f>
        <v>17687789</v>
      </c>
      <c r="AF612" s="48">
        <f>_xlfn.XLOOKUP($F612,Main_OG!$D$1:$D$766,Main_OG!Z$1:Z$766,"")</f>
        <v>0</v>
      </c>
      <c r="AG612" s="48">
        <f>_xlfn.XLOOKUP($F612,Main_OG!$D$1:$D$766,Main_OG!AA$1:AA$766,"")</f>
        <v>1.92</v>
      </c>
      <c r="AH612" s="48">
        <f>_xlfn.XLOOKUP($F612,Main_OG!$D$1:$D$766,Main_OG!AB$1:AB$766,"")</f>
        <v>14.73443638842941</v>
      </c>
      <c r="AI612" s="48">
        <f>_xlfn.XLOOKUP($F612,Main_OG!$D$1:$D$766,Main_OG!AC$1:AC$766,"")</f>
        <v>2.9</v>
      </c>
      <c r="AJ612" s="48">
        <f>_xlfn.XLOOKUP($F612,Main_OG!$D$1:$D$766,Main_OG!AD$1:AD$766,"")</f>
        <v>0.62802788237371954</v>
      </c>
    </row>
    <row r="613" spans="2:36" x14ac:dyDescent="0.35">
      <c r="B613" s="36" t="s">
        <v>1615</v>
      </c>
      <c r="C613" s="45" t="s">
        <v>158</v>
      </c>
      <c r="D613" s="45" t="s">
        <v>4398</v>
      </c>
      <c r="E613" s="36" t="s">
        <v>4498</v>
      </c>
      <c r="F613" s="36" t="str">
        <f t="shared" si="27"/>
        <v>2018_OH</v>
      </c>
      <c r="G613" s="45">
        <v>2018</v>
      </c>
      <c r="H613" s="45">
        <f>_xlfn.XLOOKUP(J613,Main_OG!$B$1:$B$766,Main_OG!$O$1:$O$766,"")</f>
        <v>1</v>
      </c>
      <c r="I613" s="45">
        <f>_xlfn.XLOOKUP(F613,Main_OG!$D$1:$D$766,Main_OG!$J$1:$J$766,"")</f>
        <v>1</v>
      </c>
      <c r="J613" s="45" t="s">
        <v>158</v>
      </c>
      <c r="K613" s="45" t="str">
        <f t="shared" si="28"/>
        <v>Dayton Power &amp; Light Co_OH</v>
      </c>
      <c r="L613" s="45" t="str">
        <f t="shared" si="29"/>
        <v>Dayton Power Light Co_OH</v>
      </c>
      <c r="M613" s="45" t="s">
        <v>1628</v>
      </c>
      <c r="N613" s="45">
        <v>1</v>
      </c>
      <c r="O613" s="45">
        <v>18579</v>
      </c>
      <c r="P613" s="45">
        <v>349</v>
      </c>
      <c r="Q613" s="45">
        <v>241322</v>
      </c>
      <c r="R613" s="45">
        <v>2253</v>
      </c>
      <c r="S613" s="45">
        <v>1047126</v>
      </c>
      <c r="T613" s="45">
        <v>92989</v>
      </c>
      <c r="U613" s="45">
        <v>2835024</v>
      </c>
      <c r="V613" s="45">
        <v>7.9005770000000002</v>
      </c>
      <c r="W613" s="45">
        <v>7.2914816</v>
      </c>
      <c r="X613" s="45">
        <v>7.5460538000000001</v>
      </c>
      <c r="Y613" s="45">
        <v>10.743472000000001</v>
      </c>
      <c r="Z613" s="46">
        <v>656212</v>
      </c>
      <c r="AA613" s="46">
        <v>56178.243921782683</v>
      </c>
      <c r="AB613" s="47">
        <f>_xlfn.XLOOKUP($F613,Main_OG!$D$1:$D$766,Main_OG!AJ$1:AJ$766,"")</f>
        <v>50244114</v>
      </c>
      <c r="AC613" s="47">
        <f>_xlfn.XLOOKUP($F613,Main_OG!$D$1:$D$766,Main_OG!AK$1:AK$766,"")</f>
        <v>6409656</v>
      </c>
      <c r="AD613" s="47">
        <f>_xlfn.XLOOKUP($F613,Main_OG!$D$1:$D$766,Main_OG!AL$1:AL$766,"")</f>
        <v>645047556</v>
      </c>
      <c r="AE613" s="47">
        <f>_xlfn.XLOOKUP($F613,Main_OG!$D$1:$D$766,Main_OG!AM$1:AM$766,"")</f>
        <v>18315007</v>
      </c>
      <c r="AF613" s="48">
        <f>_xlfn.XLOOKUP($F613,Main_OG!$D$1:$D$766,Main_OG!Z$1:Z$766,"")</f>
        <v>0</v>
      </c>
      <c r="AG613" s="48">
        <f>_xlfn.XLOOKUP($F613,Main_OG!$D$1:$D$766,Main_OG!AA$1:AA$766,"")</f>
        <v>1.77</v>
      </c>
      <c r="AH613" s="48">
        <f>_xlfn.XLOOKUP($F613,Main_OG!$D$1:$D$766,Main_OG!AB$1:AB$766,"")</f>
        <v>16.350000000000001</v>
      </c>
      <c r="AI613" s="48">
        <f>_xlfn.XLOOKUP($F613,Main_OG!$D$1:$D$766,Main_OG!AC$1:AC$766,"")</f>
        <v>3.8713752811270652</v>
      </c>
      <c r="AJ613" s="48">
        <f>_xlfn.XLOOKUP($F613,Main_OG!$D$1:$D$766,Main_OG!AD$1:AD$766,"")</f>
        <v>0.72</v>
      </c>
    </row>
    <row r="614" spans="2:36" x14ac:dyDescent="0.35">
      <c r="B614" s="36" t="s">
        <v>1615</v>
      </c>
      <c r="C614" s="45" t="s">
        <v>158</v>
      </c>
      <c r="D614" s="45" t="s">
        <v>4398</v>
      </c>
      <c r="E614" s="36" t="s">
        <v>4498</v>
      </c>
      <c r="F614" s="36" t="str">
        <f t="shared" si="27"/>
        <v>2019_OH</v>
      </c>
      <c r="G614" s="45">
        <v>2019</v>
      </c>
      <c r="H614" s="45">
        <f>_xlfn.XLOOKUP(J614,Main_OG!$B$1:$B$766,Main_OG!$O$1:$O$766,"")</f>
        <v>1</v>
      </c>
      <c r="I614" s="45">
        <f>_xlfn.XLOOKUP(F614,Main_OG!$D$1:$D$766,Main_OG!$J$1:$J$766,"")</f>
        <v>1</v>
      </c>
      <c r="J614" s="45" t="s">
        <v>158</v>
      </c>
      <c r="K614" s="45" t="str">
        <f t="shared" si="28"/>
        <v>Dayton Power &amp; Light Co_OH</v>
      </c>
      <c r="L614" s="45" t="str">
        <f t="shared" si="29"/>
        <v>Dayton Power Light Co_OH</v>
      </c>
      <c r="M614" s="45" t="s">
        <v>1629</v>
      </c>
      <c r="N614" s="45">
        <v>1</v>
      </c>
      <c r="O614" s="45">
        <v>19030</v>
      </c>
      <c r="P614" s="45">
        <v>392</v>
      </c>
      <c r="Q614" s="45">
        <v>246439</v>
      </c>
      <c r="R614" s="45">
        <v>1646</v>
      </c>
      <c r="S614" s="45">
        <v>1054289</v>
      </c>
      <c r="T614" s="45">
        <v>57696</v>
      </c>
      <c r="U614" s="45">
        <v>2752737</v>
      </c>
      <c r="V614" s="45">
        <v>7.1688942999999998</v>
      </c>
      <c r="W614" s="45">
        <v>8.3217219999999994</v>
      </c>
      <c r="X614" s="45">
        <v>13.115294</v>
      </c>
      <c r="Y614" s="45">
        <v>10.74309</v>
      </c>
      <c r="Z614" s="46">
        <v>674123.4</v>
      </c>
      <c r="AA614" s="46">
        <v>57634.591250191188</v>
      </c>
      <c r="AB614" s="47">
        <f>_xlfn.XLOOKUP($F614,Main_OG!$D$1:$D$766,Main_OG!AJ$1:AJ$766,"")</f>
        <v>39191694</v>
      </c>
      <c r="AC614" s="47">
        <f>_xlfn.XLOOKUP($F614,Main_OG!$D$1:$D$766,Main_OG!AK$1:AK$766,"")</f>
        <v>3791288</v>
      </c>
      <c r="AD614" s="47">
        <f>_xlfn.XLOOKUP($F614,Main_OG!$D$1:$D$766,Main_OG!AL$1:AL$766,"")</f>
        <v>727691424</v>
      </c>
      <c r="AE614" s="47">
        <f>_xlfn.XLOOKUP($F614,Main_OG!$D$1:$D$766,Main_OG!AM$1:AM$766,"")</f>
        <v>17010561</v>
      </c>
      <c r="AF614" s="48">
        <f>_xlfn.XLOOKUP($F614,Main_OG!$D$1:$D$766,Main_OG!Z$1:Z$766,"")</f>
        <v>0</v>
      </c>
      <c r="AG614" s="48">
        <f>_xlfn.XLOOKUP($F614,Main_OG!$D$1:$D$766,Main_OG!AA$1:AA$766,"")</f>
        <v>1.79</v>
      </c>
      <c r="AH614" s="48">
        <f>_xlfn.XLOOKUP($F614,Main_OG!$D$1:$D$766,Main_OG!AB$1:AB$766,"")</f>
        <v>16.155101142605361</v>
      </c>
      <c r="AI614" s="48">
        <f>_xlfn.XLOOKUP($F614,Main_OG!$D$1:$D$766,Main_OG!AC$1:AC$766,"")</f>
        <v>3.3292283805067271</v>
      </c>
      <c r="AJ614" s="48">
        <f>_xlfn.XLOOKUP($F614,Main_OG!$D$1:$D$766,Main_OG!AD$1:AD$766,"")</f>
        <v>0.60296766622862785</v>
      </c>
    </row>
    <row r="615" spans="2:36" x14ac:dyDescent="0.35">
      <c r="B615" s="36" t="s">
        <v>1615</v>
      </c>
      <c r="C615" s="45" t="s">
        <v>158</v>
      </c>
      <c r="D615" s="45" t="s">
        <v>4398</v>
      </c>
      <c r="E615" s="36" t="s">
        <v>4498</v>
      </c>
      <c r="F615" s="36" t="str">
        <f t="shared" si="27"/>
        <v>2020_OH</v>
      </c>
      <c r="G615" s="45">
        <v>2020</v>
      </c>
      <c r="H615" s="45">
        <f>_xlfn.XLOOKUP(J615,Main_OG!$B$1:$B$766,Main_OG!$O$1:$O$766,"")</f>
        <v>1</v>
      </c>
      <c r="I615" s="45">
        <f>_xlfn.XLOOKUP(F615,Main_OG!$D$1:$D$766,Main_OG!$J$1:$J$766,"")</f>
        <v>1</v>
      </c>
      <c r="J615" s="45" t="s">
        <v>158</v>
      </c>
      <c r="K615" s="45" t="str">
        <f t="shared" si="28"/>
        <v>Dayton Power &amp; Light Co_OH</v>
      </c>
      <c r="L615" s="45" t="str">
        <f t="shared" si="29"/>
        <v>Dayton Power Light Co_OH</v>
      </c>
      <c r="M615" s="45" t="s">
        <v>1630</v>
      </c>
      <c r="N615" s="45">
        <v>1</v>
      </c>
      <c r="O615" s="45">
        <v>19137</v>
      </c>
      <c r="P615" s="45">
        <v>416</v>
      </c>
      <c r="Q615" s="45">
        <v>0</v>
      </c>
      <c r="R615" s="45">
        <v>3195</v>
      </c>
      <c r="S615" s="45">
        <v>948652</v>
      </c>
      <c r="T615" s="45">
        <v>87248</v>
      </c>
      <c r="U615" s="45">
        <v>0</v>
      </c>
      <c r="V615" s="45">
        <v>6.4475743000000003</v>
      </c>
      <c r="W615" s="45">
        <v>7.6266112000000001</v>
      </c>
      <c r="X615" s="45">
        <v>7.5233815999999996</v>
      </c>
      <c r="Y615" s="45">
        <v>0</v>
      </c>
      <c r="Z615" s="46">
        <v>654586.30000000005</v>
      </c>
      <c r="AA615" s="46">
        <v>55948.240384175704</v>
      </c>
      <c r="AB615" s="47">
        <f>_xlfn.XLOOKUP($F615,Main_OG!$D$1:$D$766,Main_OG!AJ$1:AJ$766,"")</f>
        <v>37522366</v>
      </c>
      <c r="AC615" s="47">
        <f>_xlfn.XLOOKUP($F615,Main_OG!$D$1:$D$766,Main_OG!AK$1:AK$766,"")</f>
        <v>5376516</v>
      </c>
      <c r="AD615" s="47">
        <f>_xlfn.XLOOKUP($F615,Main_OG!$D$1:$D$766,Main_OG!AL$1:AL$766,"")</f>
        <v>746560566</v>
      </c>
      <c r="AE615" s="47">
        <f>_xlfn.XLOOKUP($F615,Main_OG!$D$1:$D$766,Main_OG!AM$1:AM$766,"")</f>
        <v>0</v>
      </c>
      <c r="AF615" s="48">
        <f>_xlfn.XLOOKUP($F615,Main_OG!$D$1:$D$766,Main_OG!Z$1:Z$766,"")</f>
        <v>0</v>
      </c>
      <c r="AG615" s="48">
        <f>_xlfn.XLOOKUP($F615,Main_OG!$D$1:$D$766,Main_OG!AA$1:AA$766,"")</f>
        <v>2.127327759928813</v>
      </c>
      <c r="AH615" s="48">
        <f>_xlfn.XLOOKUP($F615,Main_OG!$D$1:$D$766,Main_OG!AB$1:AB$766,"")</f>
        <v>12.535325193609101</v>
      </c>
      <c r="AI615" s="48">
        <f>_xlfn.XLOOKUP($F615,Main_OG!$D$1:$D$766,Main_OG!AC$1:AC$766,"")</f>
        <v>2.8422150630003218</v>
      </c>
      <c r="AJ615" s="48">
        <f>_xlfn.XLOOKUP($F615,Main_OG!$D$1:$D$766,Main_OG!AD$1:AD$766,"")</f>
        <v>0.64</v>
      </c>
    </row>
    <row r="616" spans="2:36" x14ac:dyDescent="0.35">
      <c r="B616" s="36" t="s">
        <v>1631</v>
      </c>
      <c r="C616" s="45" t="s">
        <v>739</v>
      </c>
      <c r="D616" s="45" t="s">
        <v>4394</v>
      </c>
      <c r="E616" s="36" t="s">
        <v>1631</v>
      </c>
      <c r="F616" s="36" t="str">
        <f t="shared" si="27"/>
        <v>2008_DE</v>
      </c>
      <c r="G616" s="45">
        <v>2008</v>
      </c>
      <c r="H616" s="45">
        <f>_xlfn.XLOOKUP(J616,Main_OG!$B$1:$B$766,Main_OG!$O$1:$O$766,"")</f>
        <v>1</v>
      </c>
      <c r="I616" s="45">
        <f>_xlfn.XLOOKUP(F616,Main_OG!$D$1:$D$766,Main_OG!$J$1:$J$766,"")</f>
        <v>0</v>
      </c>
      <c r="J616" s="45" t="s">
        <v>739</v>
      </c>
      <c r="K616" s="45" t="str">
        <f t="shared" si="28"/>
        <v>Delmarva Power_DE</v>
      </c>
      <c r="L616" s="45" t="str">
        <f t="shared" si="29"/>
        <v>Delmarva Power_DE</v>
      </c>
      <c r="M616" s="45" t="s">
        <v>1632</v>
      </c>
      <c r="N616" s="45">
        <v>0</v>
      </c>
      <c r="O616" s="45">
        <v>28441</v>
      </c>
      <c r="P616" s="45">
        <v>150</v>
      </c>
      <c r="Q616" s="45">
        <v>257671</v>
      </c>
      <c r="R616" s="45">
        <v>0</v>
      </c>
      <c r="S616" s="45">
        <v>1612564</v>
      </c>
      <c r="T616" s="45">
        <v>340760</v>
      </c>
      <c r="U616" s="45">
        <v>2858448</v>
      </c>
      <c r="V616" s="45">
        <v>0</v>
      </c>
      <c r="W616" s="45">
        <v>13.1</v>
      </c>
      <c r="X616" s="45">
        <v>10</v>
      </c>
      <c r="Y616" s="45">
        <v>14.25</v>
      </c>
      <c r="Z616" s="46">
        <v>65771.3</v>
      </c>
      <c r="AA616" s="46">
        <v>74412.529387672897</v>
      </c>
      <c r="AB616" s="47">
        <f>_xlfn.XLOOKUP($F616,Main_OG!$D$1:$D$766,Main_OG!AJ$1:AJ$766,"")</f>
        <v>4816406</v>
      </c>
      <c r="AC616" s="47">
        <f>_xlfn.XLOOKUP($F616,Main_OG!$D$1:$D$766,Main_OG!AK$1:AK$766,"")</f>
        <v>758212</v>
      </c>
      <c r="AD616" s="47">
        <f>_xlfn.XLOOKUP($F616,Main_OG!$D$1:$D$766,Main_OG!AL$1:AL$766,"")</f>
        <v>22873970</v>
      </c>
      <c r="AE616" s="47">
        <f>_xlfn.XLOOKUP($F616,Main_OG!$D$1:$D$766,Main_OG!AM$1:AM$766,"")</f>
        <v>0</v>
      </c>
      <c r="AF616" s="48">
        <f>_xlfn.XLOOKUP($F616,Main_OG!$D$1:$D$766,Main_OG!Z$1:Z$766,"")</f>
        <v>0</v>
      </c>
      <c r="AG616" s="48">
        <f>_xlfn.XLOOKUP($F616,Main_OG!$D$1:$D$766,Main_OG!AA$1:AA$766,"")</f>
        <v>3.56</v>
      </c>
      <c r="AH616" s="48">
        <f>_xlfn.XLOOKUP($F616,Main_OG!$D$1:$D$766,Main_OG!AB$1:AB$766,"")</f>
        <v>20.260000000000002</v>
      </c>
      <c r="AI616" s="48">
        <f>_xlfn.XLOOKUP($F616,Main_OG!$D$1:$D$766,Main_OG!AC$1:AC$766,"")</f>
        <v>10.58</v>
      </c>
      <c r="AJ616" s="48">
        <f>_xlfn.XLOOKUP($F616,Main_OG!$D$1:$D$766,Main_OG!AD$1:AD$766,"")</f>
        <v>0.68330088246943577</v>
      </c>
    </row>
    <row r="617" spans="2:36" x14ac:dyDescent="0.35">
      <c r="B617" s="36" t="s">
        <v>1631</v>
      </c>
      <c r="C617" s="45" t="s">
        <v>294</v>
      </c>
      <c r="D617" s="45" t="s">
        <v>4394</v>
      </c>
      <c r="E617" s="36" t="s">
        <v>1631</v>
      </c>
      <c r="F617" s="36" t="str">
        <f t="shared" si="27"/>
        <v>2008_MD</v>
      </c>
      <c r="G617" s="45">
        <v>2008</v>
      </c>
      <c r="H617" s="45">
        <f>_xlfn.XLOOKUP(J617,Main_OG!$B$1:$B$766,Main_OG!$O$1:$O$766,"")</f>
        <v>1</v>
      </c>
      <c r="I617" s="45">
        <f>_xlfn.XLOOKUP(F617,Main_OG!$D$1:$D$766,Main_OG!$J$1:$J$766,"")</f>
        <v>0</v>
      </c>
      <c r="J617" s="45" t="s">
        <v>294</v>
      </c>
      <c r="K617" s="45" t="str">
        <f t="shared" si="28"/>
        <v>Delmarva Power_MD</v>
      </c>
      <c r="L617" s="45" t="str">
        <f t="shared" si="29"/>
        <v>Delmarva Power_MD</v>
      </c>
      <c r="M617" s="45" t="s">
        <v>1633</v>
      </c>
      <c r="N617" s="45">
        <v>0</v>
      </c>
      <c r="O617" s="45">
        <v>20766</v>
      </c>
      <c r="P617" s="45">
        <v>154</v>
      </c>
      <c r="Q617" s="45">
        <v>170787</v>
      </c>
      <c r="R617" s="45">
        <v>0</v>
      </c>
      <c r="S617" s="45">
        <v>690959</v>
      </c>
      <c r="T617" s="45">
        <v>19913</v>
      </c>
      <c r="U617" s="45">
        <v>2063038</v>
      </c>
      <c r="V617" s="45">
        <v>0</v>
      </c>
      <c r="W617" s="45">
        <v>14.5</v>
      </c>
      <c r="X617" s="45">
        <v>9.35</v>
      </c>
      <c r="Y617" s="45">
        <v>14.49</v>
      </c>
      <c r="Z617" s="46">
        <v>338165.4</v>
      </c>
      <c r="AA617" s="46">
        <v>59484.165689674432</v>
      </c>
      <c r="AB617" s="47">
        <f>_xlfn.XLOOKUP($F617,Main_OG!$D$1:$D$766,Main_OG!AJ$1:AJ$766,"")</f>
        <v>22196782</v>
      </c>
      <c r="AC617" s="47">
        <f>_xlfn.XLOOKUP($F617,Main_OG!$D$1:$D$766,Main_OG!AK$1:AK$766,"")</f>
        <v>1582836</v>
      </c>
      <c r="AD617" s="47">
        <f>_xlfn.XLOOKUP($F617,Main_OG!$D$1:$D$766,Main_OG!AL$1:AL$766,"")</f>
        <v>35127232</v>
      </c>
      <c r="AE617" s="47">
        <f>_xlfn.XLOOKUP($F617,Main_OG!$D$1:$D$766,Main_OG!AM$1:AM$766,"")</f>
        <v>14678695</v>
      </c>
      <c r="AF617" s="48">
        <f>_xlfn.XLOOKUP($F617,Main_OG!$D$1:$D$766,Main_OG!Z$1:Z$766,"")</f>
        <v>0</v>
      </c>
      <c r="AG617" s="48">
        <f>_xlfn.XLOOKUP($F617,Main_OG!$D$1:$D$766,Main_OG!AA$1:AA$766,"")</f>
        <v>3.71</v>
      </c>
      <c r="AH617" s="48">
        <f>_xlfn.XLOOKUP($F617,Main_OG!$D$1:$D$766,Main_OG!AB$1:AB$766,"")</f>
        <v>19.619187803472759</v>
      </c>
      <c r="AI617" s="48">
        <f>_xlfn.XLOOKUP($F617,Main_OG!$D$1:$D$766,Main_OG!AC$1:AC$766,"")</f>
        <v>9.1182546074696553</v>
      </c>
      <c r="AJ617" s="48">
        <f>_xlfn.XLOOKUP($F617,Main_OG!$D$1:$D$766,Main_OG!AD$1:AD$766,"")</f>
        <v>0.48</v>
      </c>
    </row>
    <row r="618" spans="2:36" x14ac:dyDescent="0.35">
      <c r="B618" s="36" t="s">
        <v>1631</v>
      </c>
      <c r="C618" s="45" t="s">
        <v>739</v>
      </c>
      <c r="D618" s="45" t="s">
        <v>4394</v>
      </c>
      <c r="E618" s="36" t="s">
        <v>1631</v>
      </c>
      <c r="F618" s="36" t="str">
        <f t="shared" si="27"/>
        <v>2009_DE</v>
      </c>
      <c r="G618" s="45">
        <v>2009</v>
      </c>
      <c r="H618" s="45">
        <f>_xlfn.XLOOKUP(J618,Main_OG!$B$1:$B$766,Main_OG!$O$1:$O$766,"")</f>
        <v>1</v>
      </c>
      <c r="I618" s="45">
        <f>_xlfn.XLOOKUP(F618,Main_OG!$D$1:$D$766,Main_OG!$J$1:$J$766,"")</f>
        <v>0</v>
      </c>
      <c r="J618" s="45" t="s">
        <v>739</v>
      </c>
      <c r="K618" s="45" t="str">
        <f t="shared" si="28"/>
        <v>Delmarva Power_DE</v>
      </c>
      <c r="L618" s="45" t="str">
        <f t="shared" si="29"/>
        <v>Delmarva Power_DE</v>
      </c>
      <c r="M618" s="45" t="s">
        <v>1634</v>
      </c>
      <c r="N618" s="45">
        <v>0</v>
      </c>
      <c r="O618" s="45">
        <v>27972</v>
      </c>
      <c r="P618" s="45">
        <v>147</v>
      </c>
      <c r="Q618" s="45">
        <v>259021</v>
      </c>
      <c r="R618" s="45">
        <v>0</v>
      </c>
      <c r="S618" s="45">
        <v>1252392</v>
      </c>
      <c r="T618" s="45">
        <v>241180</v>
      </c>
      <c r="U618" s="45">
        <v>2782444</v>
      </c>
      <c r="V618" s="45">
        <v>0</v>
      </c>
      <c r="W618" s="45">
        <v>13.74</v>
      </c>
      <c r="X618" s="45">
        <v>7.04</v>
      </c>
      <c r="Y618" s="45">
        <v>14.43</v>
      </c>
      <c r="Z618" s="46">
        <v>69186.2</v>
      </c>
      <c r="AA618" s="46">
        <v>77586.489183945814</v>
      </c>
      <c r="AB618" s="47">
        <f>_xlfn.XLOOKUP($F618,Main_OG!$D$1:$D$766,Main_OG!AJ$1:AJ$766,"")</f>
        <v>2696572</v>
      </c>
      <c r="AC618" s="47">
        <f>_xlfn.XLOOKUP($F618,Main_OG!$D$1:$D$766,Main_OG!AK$1:AK$766,"")</f>
        <v>964754</v>
      </c>
      <c r="AD618" s="47">
        <f>_xlfn.XLOOKUP($F618,Main_OG!$D$1:$D$766,Main_OG!AL$1:AL$766,"")</f>
        <v>22684544</v>
      </c>
      <c r="AE618" s="47">
        <f>_xlfn.XLOOKUP($F618,Main_OG!$D$1:$D$766,Main_OG!AM$1:AM$766,"")</f>
        <v>0</v>
      </c>
      <c r="AF618" s="48">
        <f>_xlfn.XLOOKUP($F618,Main_OG!$D$1:$D$766,Main_OG!Z$1:Z$766,"")</f>
        <v>0</v>
      </c>
      <c r="AG618" s="48">
        <f>_xlfn.XLOOKUP($F618,Main_OG!$D$1:$D$766,Main_OG!AA$1:AA$766,"")</f>
        <v>2.2743975091886082</v>
      </c>
      <c r="AH618" s="48">
        <f>_xlfn.XLOOKUP($F618,Main_OG!$D$1:$D$766,Main_OG!AB$1:AB$766,"")</f>
        <v>11.59</v>
      </c>
      <c r="AI618" s="48">
        <f>_xlfn.XLOOKUP($F618,Main_OG!$D$1:$D$766,Main_OG!AC$1:AC$766,"")</f>
        <v>4.87</v>
      </c>
      <c r="AJ618" s="48">
        <f>_xlfn.XLOOKUP($F618,Main_OG!$D$1:$D$766,Main_OG!AD$1:AD$766,"")</f>
        <v>0.68314474405108627</v>
      </c>
    </row>
    <row r="619" spans="2:36" x14ac:dyDescent="0.35">
      <c r="B619" s="36" t="s">
        <v>1631</v>
      </c>
      <c r="C619" s="45" t="s">
        <v>294</v>
      </c>
      <c r="D619" s="45" t="s">
        <v>4394</v>
      </c>
      <c r="E619" s="36" t="s">
        <v>1631</v>
      </c>
      <c r="F619" s="36" t="str">
        <f t="shared" si="27"/>
        <v>2009_MD</v>
      </c>
      <c r="G619" s="45">
        <v>2009</v>
      </c>
      <c r="H619" s="45">
        <f>_xlfn.XLOOKUP(J619,Main_OG!$B$1:$B$766,Main_OG!$O$1:$O$766,"")</f>
        <v>1</v>
      </c>
      <c r="I619" s="45">
        <f>_xlfn.XLOOKUP(F619,Main_OG!$D$1:$D$766,Main_OG!$J$1:$J$766,"")</f>
        <v>0</v>
      </c>
      <c r="J619" s="45" t="s">
        <v>294</v>
      </c>
      <c r="K619" s="45" t="str">
        <f t="shared" si="28"/>
        <v>Delmarva Power_MD</v>
      </c>
      <c r="L619" s="45" t="str">
        <f t="shared" si="29"/>
        <v>Delmarva Power_MD</v>
      </c>
      <c r="M619" s="45" t="s">
        <v>1635</v>
      </c>
      <c r="N619" s="45">
        <v>0</v>
      </c>
      <c r="O619" s="45">
        <v>20371</v>
      </c>
      <c r="P619" s="45">
        <v>145</v>
      </c>
      <c r="Q619" s="45">
        <v>171557</v>
      </c>
      <c r="R619" s="45">
        <v>0</v>
      </c>
      <c r="S619" s="45">
        <v>585926</v>
      </c>
      <c r="T619" s="45">
        <v>15505</v>
      </c>
      <c r="U619" s="45">
        <v>2038344</v>
      </c>
      <c r="V619" s="45">
        <v>0</v>
      </c>
      <c r="W619" s="45">
        <v>13.17</v>
      </c>
      <c r="X619" s="45">
        <v>9.68</v>
      </c>
      <c r="Y619" s="45">
        <v>14.86</v>
      </c>
      <c r="Z619" s="46">
        <v>336285.8</v>
      </c>
      <c r="AA619" s="46">
        <v>58684.647531720366</v>
      </c>
      <c r="AB619" s="47">
        <f>_xlfn.XLOOKUP($F619,Main_OG!$D$1:$D$766,Main_OG!AJ$1:AJ$766,"")</f>
        <v>19693396</v>
      </c>
      <c r="AC619" s="47">
        <f>_xlfn.XLOOKUP($F619,Main_OG!$D$1:$D$766,Main_OG!AK$1:AK$766,"")</f>
        <v>1248100</v>
      </c>
      <c r="AD619" s="47">
        <f>_xlfn.XLOOKUP($F619,Main_OG!$D$1:$D$766,Main_OG!AL$1:AL$766,"")</f>
        <v>31485984</v>
      </c>
      <c r="AE619" s="47">
        <f>_xlfn.XLOOKUP($F619,Main_OG!$D$1:$D$766,Main_OG!AM$1:AM$766,"")</f>
        <v>14550119</v>
      </c>
      <c r="AF619" s="48">
        <f>_xlfn.XLOOKUP($F619,Main_OG!$D$1:$D$766,Main_OG!Z$1:Z$766,"")</f>
        <v>2.2999999999999998</v>
      </c>
      <c r="AG619" s="48">
        <f>_xlfn.XLOOKUP($F619,Main_OG!$D$1:$D$766,Main_OG!AA$1:AA$766,"")</f>
        <v>3.03</v>
      </c>
      <c r="AH619" s="48">
        <f>_xlfn.XLOOKUP($F619,Main_OG!$D$1:$D$766,Main_OG!AB$1:AB$766,"")</f>
        <v>14.15708861161818</v>
      </c>
      <c r="AI619" s="48">
        <f>_xlfn.XLOOKUP($F619,Main_OG!$D$1:$D$766,Main_OG!AC$1:AC$766,"")</f>
        <v>4.5973007921271787</v>
      </c>
      <c r="AJ619" s="48">
        <f>_xlfn.XLOOKUP($F619,Main_OG!$D$1:$D$766,Main_OG!AD$1:AD$766,"")</f>
        <v>0.68314474405108627</v>
      </c>
    </row>
    <row r="620" spans="2:36" x14ac:dyDescent="0.35">
      <c r="B620" s="36" t="s">
        <v>1631</v>
      </c>
      <c r="C620" s="45" t="s">
        <v>739</v>
      </c>
      <c r="D620" s="45" t="s">
        <v>4394</v>
      </c>
      <c r="E620" s="36" t="s">
        <v>1631</v>
      </c>
      <c r="F620" s="36" t="str">
        <f t="shared" si="27"/>
        <v>2010_DE</v>
      </c>
      <c r="G620" s="45">
        <v>2010</v>
      </c>
      <c r="H620" s="45">
        <f>_xlfn.XLOOKUP(J620,Main_OG!$B$1:$B$766,Main_OG!$O$1:$O$766,"")</f>
        <v>1</v>
      </c>
      <c r="I620" s="45">
        <f>_xlfn.XLOOKUP(F620,Main_OG!$D$1:$D$766,Main_OG!$J$1:$J$766,"")</f>
        <v>0</v>
      </c>
      <c r="J620" s="45" t="s">
        <v>739</v>
      </c>
      <c r="K620" s="45" t="str">
        <f t="shared" si="28"/>
        <v>Delmarva Power_DE</v>
      </c>
      <c r="L620" s="45" t="str">
        <f t="shared" si="29"/>
        <v>Delmarva Power_DE</v>
      </c>
      <c r="M620" s="45" t="s">
        <v>1636</v>
      </c>
      <c r="N620" s="45">
        <v>0</v>
      </c>
      <c r="O620" s="45">
        <v>27178</v>
      </c>
      <c r="P620" s="45">
        <v>125</v>
      </c>
      <c r="Q620" s="45">
        <v>260467</v>
      </c>
      <c r="R620" s="45">
        <v>0</v>
      </c>
      <c r="S620" s="45">
        <v>1065773</v>
      </c>
      <c r="T620" s="45">
        <v>330352</v>
      </c>
      <c r="U620" s="45">
        <v>3054492</v>
      </c>
      <c r="V620" s="45">
        <v>0</v>
      </c>
      <c r="W620" s="45">
        <v>13.44</v>
      </c>
      <c r="X620" s="45">
        <v>6.85</v>
      </c>
      <c r="Y620" s="45">
        <v>14.37</v>
      </c>
      <c r="Z620" s="46">
        <v>68291.899999999994</v>
      </c>
      <c r="AA620" s="46">
        <v>75909.662345342105</v>
      </c>
      <c r="AB620" s="47">
        <f>_xlfn.XLOOKUP($F620,Main_OG!$D$1:$D$766,Main_OG!AJ$1:AJ$766,"")</f>
        <v>2445808</v>
      </c>
      <c r="AC620" s="47">
        <f>_xlfn.XLOOKUP($F620,Main_OG!$D$1:$D$766,Main_OG!AK$1:AK$766,"")</f>
        <v>206042</v>
      </c>
      <c r="AD620" s="47">
        <f>_xlfn.XLOOKUP($F620,Main_OG!$D$1:$D$766,Main_OG!AL$1:AL$766,"")</f>
        <v>48626366</v>
      </c>
      <c r="AE620" s="47">
        <f>_xlfn.XLOOKUP($F620,Main_OG!$D$1:$D$766,Main_OG!AM$1:AM$766,"")</f>
        <v>0</v>
      </c>
      <c r="AF620" s="48">
        <f>_xlfn.XLOOKUP($F620,Main_OG!$D$1:$D$766,Main_OG!Z$1:Z$766,"")</f>
        <v>0</v>
      </c>
      <c r="AG620" s="48">
        <f>_xlfn.XLOOKUP($F620,Main_OG!$D$1:$D$766,Main_OG!AA$1:AA$766,"")</f>
        <v>3.35</v>
      </c>
      <c r="AH620" s="48">
        <f>_xlfn.XLOOKUP($F620,Main_OG!$D$1:$D$766,Main_OG!AB$1:AB$766,"")</f>
        <v>16.04</v>
      </c>
      <c r="AI620" s="48">
        <f>_xlfn.XLOOKUP($F620,Main_OG!$D$1:$D$766,Main_OG!AC$1:AC$766,"")</f>
        <v>5.15</v>
      </c>
      <c r="AJ620" s="48">
        <f>_xlfn.XLOOKUP($F620,Main_OG!$D$1:$D$766,Main_OG!AD$1:AD$766,"")</f>
        <v>0.70992248279802228</v>
      </c>
    </row>
    <row r="621" spans="2:36" x14ac:dyDescent="0.35">
      <c r="B621" s="36" t="s">
        <v>1631</v>
      </c>
      <c r="C621" s="45" t="s">
        <v>294</v>
      </c>
      <c r="D621" s="45" t="s">
        <v>4394</v>
      </c>
      <c r="E621" s="36" t="s">
        <v>1631</v>
      </c>
      <c r="F621" s="36" t="str">
        <f t="shared" si="27"/>
        <v>2010_MD</v>
      </c>
      <c r="G621" s="45">
        <v>2010</v>
      </c>
      <c r="H621" s="45">
        <f>_xlfn.XLOOKUP(J621,Main_OG!$B$1:$B$766,Main_OG!$O$1:$O$766,"")</f>
        <v>1</v>
      </c>
      <c r="I621" s="45">
        <f>_xlfn.XLOOKUP(F621,Main_OG!$D$1:$D$766,Main_OG!$J$1:$J$766,"")</f>
        <v>1</v>
      </c>
      <c r="J621" s="45" t="s">
        <v>294</v>
      </c>
      <c r="K621" s="45" t="str">
        <f t="shared" si="28"/>
        <v>Delmarva Power_MD</v>
      </c>
      <c r="L621" s="45" t="str">
        <f t="shared" si="29"/>
        <v>Delmarva Power_MD</v>
      </c>
      <c r="M621" s="45" t="s">
        <v>1637</v>
      </c>
      <c r="N621" s="45">
        <v>0</v>
      </c>
      <c r="O621" s="45">
        <v>19604</v>
      </c>
      <c r="P621" s="45">
        <v>136</v>
      </c>
      <c r="Q621" s="45">
        <v>169166</v>
      </c>
      <c r="R621" s="45">
        <v>0</v>
      </c>
      <c r="S621" s="45">
        <v>576878</v>
      </c>
      <c r="T621" s="45">
        <v>20534</v>
      </c>
      <c r="U621" s="45">
        <v>2144538</v>
      </c>
      <c r="V621" s="45">
        <v>0</v>
      </c>
      <c r="W621" s="45">
        <v>12.21</v>
      </c>
      <c r="X621" s="45">
        <v>10.050000000000001</v>
      </c>
      <c r="Y621" s="45">
        <v>14.87</v>
      </c>
      <c r="Z621" s="46">
        <v>352622.9</v>
      </c>
      <c r="AA621" s="46">
        <v>60914.848437944827</v>
      </c>
      <c r="AB621" s="47">
        <f>_xlfn.XLOOKUP($F621,Main_OG!$D$1:$D$766,Main_OG!AJ$1:AJ$766,"")</f>
        <v>19771716</v>
      </c>
      <c r="AC621" s="47">
        <f>_xlfn.XLOOKUP($F621,Main_OG!$D$1:$D$766,Main_OG!AK$1:AK$766,"")</f>
        <v>1317534</v>
      </c>
      <c r="AD621" s="47">
        <f>_xlfn.XLOOKUP($F621,Main_OG!$D$1:$D$766,Main_OG!AL$1:AL$766,"")</f>
        <v>57259768</v>
      </c>
      <c r="AE621" s="47">
        <f>_xlfn.XLOOKUP($F621,Main_OG!$D$1:$D$766,Main_OG!AM$1:AM$766,"")</f>
        <v>13993948</v>
      </c>
      <c r="AF621" s="48">
        <f>_xlfn.XLOOKUP($F621,Main_OG!$D$1:$D$766,Main_OG!Z$1:Z$766,"")</f>
        <v>2.76</v>
      </c>
      <c r="AG621" s="48">
        <f>_xlfn.XLOOKUP($F621,Main_OG!$D$1:$D$766,Main_OG!AA$1:AA$766,"")</f>
        <v>3.47</v>
      </c>
      <c r="AH621" s="48">
        <f>_xlfn.XLOOKUP($F621,Main_OG!$D$1:$D$766,Main_OG!AB$1:AB$766,"")</f>
        <v>17.815786882646659</v>
      </c>
      <c r="AI621" s="48">
        <f>_xlfn.XLOOKUP($F621,Main_OG!$D$1:$D$766,Main_OG!AC$1:AC$766,"")</f>
        <v>4.9924248044436963</v>
      </c>
      <c r="AJ621" s="48">
        <f>_xlfn.XLOOKUP($F621,Main_OG!$D$1:$D$766,Main_OG!AD$1:AD$766,"")</f>
        <v>0.70992248279802228</v>
      </c>
    </row>
    <row r="622" spans="2:36" x14ac:dyDescent="0.35">
      <c r="B622" s="36" t="s">
        <v>1631</v>
      </c>
      <c r="C622" s="45" t="s">
        <v>739</v>
      </c>
      <c r="D622" s="45" t="s">
        <v>4394</v>
      </c>
      <c r="E622" s="36" t="s">
        <v>1631</v>
      </c>
      <c r="F622" s="36" t="str">
        <f t="shared" si="27"/>
        <v>2011_DE</v>
      </c>
      <c r="G622" s="45">
        <v>2011</v>
      </c>
      <c r="H622" s="45">
        <f>_xlfn.XLOOKUP(J622,Main_OG!$B$1:$B$766,Main_OG!$O$1:$O$766,"")</f>
        <v>1</v>
      </c>
      <c r="I622" s="45">
        <f>_xlfn.XLOOKUP(F622,Main_OG!$D$1:$D$766,Main_OG!$J$1:$J$766,"")</f>
        <v>0</v>
      </c>
      <c r="J622" s="45" t="s">
        <v>739</v>
      </c>
      <c r="K622" s="45" t="str">
        <f t="shared" si="28"/>
        <v>Delmarva Power_DE</v>
      </c>
      <c r="L622" s="45" t="str">
        <f t="shared" si="29"/>
        <v>Delmarva Power_DE</v>
      </c>
      <c r="M622" s="45" t="s">
        <v>1638</v>
      </c>
      <c r="N622" s="45">
        <v>0</v>
      </c>
      <c r="O622" s="45">
        <v>26161</v>
      </c>
      <c r="P622" s="45">
        <v>117</v>
      </c>
      <c r="Q622" s="45">
        <v>259415</v>
      </c>
      <c r="R622" s="45">
        <v>0</v>
      </c>
      <c r="S622" s="45">
        <v>976998</v>
      </c>
      <c r="T622" s="45">
        <v>329460</v>
      </c>
      <c r="U622" s="45">
        <v>2919546</v>
      </c>
      <c r="V622" s="45">
        <v>0</v>
      </c>
      <c r="W622" s="45">
        <v>12.16</v>
      </c>
      <c r="X622" s="45">
        <v>6.3</v>
      </c>
      <c r="Y622" s="45">
        <v>14.35</v>
      </c>
      <c r="Z622" s="46">
        <v>71103.5</v>
      </c>
      <c r="AA622" s="46">
        <v>78343.194614308217</v>
      </c>
      <c r="AB622" s="47">
        <f>_xlfn.XLOOKUP($F622,Main_OG!$D$1:$D$766,Main_OG!AJ$1:AJ$766,"")</f>
        <v>1424054</v>
      </c>
      <c r="AC622" s="47">
        <f>_xlfn.XLOOKUP($F622,Main_OG!$D$1:$D$766,Main_OG!AK$1:AK$766,"")</f>
        <v>149494</v>
      </c>
      <c r="AD622" s="47">
        <f>_xlfn.XLOOKUP($F622,Main_OG!$D$1:$D$766,Main_OG!AL$1:AL$766,"")</f>
        <v>81815180</v>
      </c>
      <c r="AE622" s="47">
        <f>_xlfn.XLOOKUP($F622,Main_OG!$D$1:$D$766,Main_OG!AM$1:AM$766,"")</f>
        <v>0</v>
      </c>
      <c r="AF622" s="48">
        <f>_xlfn.XLOOKUP($F622,Main_OG!$D$1:$D$766,Main_OG!Z$1:Z$766,"")</f>
        <v>4.5999999999999996</v>
      </c>
      <c r="AG622" s="48">
        <f>_xlfn.XLOOKUP($F622,Main_OG!$D$1:$D$766,Main_OG!AA$1:AA$766,"")</f>
        <v>3.41</v>
      </c>
      <c r="AH622" s="48">
        <f>_xlfn.XLOOKUP($F622,Main_OG!$D$1:$D$766,Main_OG!AB$1:AB$766,"")</f>
        <v>22.758921780738341</v>
      </c>
      <c r="AI622" s="48">
        <f>_xlfn.XLOOKUP($F622,Main_OG!$D$1:$D$766,Main_OG!AC$1:AC$766,"")</f>
        <v>4.6524343752411106</v>
      </c>
      <c r="AJ622" s="48">
        <f>_xlfn.XLOOKUP($F622,Main_OG!$D$1:$D$766,Main_OG!AD$1:AD$766,"")</f>
        <v>0.75949643062398253</v>
      </c>
    </row>
    <row r="623" spans="2:36" x14ac:dyDescent="0.35">
      <c r="B623" s="36" t="s">
        <v>1631</v>
      </c>
      <c r="C623" s="45" t="s">
        <v>294</v>
      </c>
      <c r="D623" s="45" t="s">
        <v>4394</v>
      </c>
      <c r="E623" s="36" t="s">
        <v>1631</v>
      </c>
      <c r="F623" s="36" t="str">
        <f t="shared" si="27"/>
        <v>2011_MD</v>
      </c>
      <c r="G623" s="45">
        <v>2011</v>
      </c>
      <c r="H623" s="45">
        <f>_xlfn.XLOOKUP(J623,Main_OG!$B$1:$B$766,Main_OG!$O$1:$O$766,"")</f>
        <v>1</v>
      </c>
      <c r="I623" s="45">
        <f>_xlfn.XLOOKUP(F623,Main_OG!$D$1:$D$766,Main_OG!$J$1:$J$766,"")</f>
        <v>2</v>
      </c>
      <c r="J623" s="45" t="s">
        <v>294</v>
      </c>
      <c r="K623" s="45" t="str">
        <f t="shared" si="28"/>
        <v>Delmarva Power_MD</v>
      </c>
      <c r="L623" s="45" t="str">
        <f t="shared" si="29"/>
        <v>Delmarva Power_MD</v>
      </c>
      <c r="M623" s="45" t="s">
        <v>1639</v>
      </c>
      <c r="N623" s="45">
        <v>0</v>
      </c>
      <c r="O623" s="45">
        <v>17659</v>
      </c>
      <c r="P623" s="45">
        <v>122</v>
      </c>
      <c r="Q623" s="45">
        <v>158249</v>
      </c>
      <c r="R623" s="45">
        <v>0</v>
      </c>
      <c r="S623" s="45">
        <v>554337</v>
      </c>
      <c r="T623" s="45">
        <v>16496</v>
      </c>
      <c r="U623" s="45">
        <v>1936326</v>
      </c>
      <c r="V623" s="45">
        <v>0</v>
      </c>
      <c r="W623" s="45">
        <v>11.37</v>
      </c>
      <c r="X623" s="45">
        <v>7.89</v>
      </c>
      <c r="Y623" s="45">
        <v>13.5</v>
      </c>
      <c r="Z623" s="46">
        <v>360155.9</v>
      </c>
      <c r="AA623" s="46">
        <v>61667.98596153823</v>
      </c>
      <c r="AB623" s="47">
        <f>_xlfn.XLOOKUP($F623,Main_OG!$D$1:$D$766,Main_OG!AJ$1:AJ$766,"")</f>
        <v>17897450</v>
      </c>
      <c r="AC623" s="47">
        <f>_xlfn.XLOOKUP($F623,Main_OG!$D$1:$D$766,Main_OG!AK$1:AK$766,"")</f>
        <v>934968</v>
      </c>
      <c r="AD623" s="47">
        <f>_xlfn.XLOOKUP($F623,Main_OG!$D$1:$D$766,Main_OG!AL$1:AL$766,"")</f>
        <v>46167444</v>
      </c>
      <c r="AE623" s="47">
        <f>_xlfn.XLOOKUP($F623,Main_OG!$D$1:$D$766,Main_OG!AM$1:AM$766,"")</f>
        <v>14397437</v>
      </c>
      <c r="AF623" s="48">
        <f>_xlfn.XLOOKUP($F623,Main_OG!$D$1:$D$766,Main_OG!Z$1:Z$766,"")</f>
        <v>0</v>
      </c>
      <c r="AG623" s="48">
        <f>_xlfn.XLOOKUP($F623,Main_OG!$D$1:$D$766,Main_OG!AA$1:AA$766,"")</f>
        <v>2.3089180475565318</v>
      </c>
      <c r="AH623" s="48">
        <f>_xlfn.XLOOKUP($F623,Main_OG!$D$1:$D$766,Main_OG!AB$1:AB$766,"")</f>
        <v>21.93</v>
      </c>
      <c r="AI623" s="48">
        <f>_xlfn.XLOOKUP($F623,Main_OG!$D$1:$D$766,Main_OG!AC$1:AC$766,"")</f>
        <v>4.6524343752411106</v>
      </c>
      <c r="AJ623" s="48">
        <f>_xlfn.XLOOKUP($F623,Main_OG!$D$1:$D$766,Main_OG!AD$1:AD$766,"")</f>
        <v>0.75949643062398253</v>
      </c>
    </row>
    <row r="624" spans="2:36" x14ac:dyDescent="0.35">
      <c r="B624" s="36" t="s">
        <v>1631</v>
      </c>
      <c r="C624" s="45" t="s">
        <v>739</v>
      </c>
      <c r="D624" s="45" t="s">
        <v>4394</v>
      </c>
      <c r="E624" s="36" t="s">
        <v>1631</v>
      </c>
      <c r="F624" s="36" t="str">
        <f t="shared" si="27"/>
        <v>2012_DE</v>
      </c>
      <c r="G624" s="45">
        <v>2012</v>
      </c>
      <c r="H624" s="45">
        <f>_xlfn.XLOOKUP(J624,Main_OG!$B$1:$B$766,Main_OG!$O$1:$O$766,"")</f>
        <v>1</v>
      </c>
      <c r="I624" s="45">
        <f>_xlfn.XLOOKUP(F624,Main_OG!$D$1:$D$766,Main_OG!$J$1:$J$766,"")</f>
        <v>0</v>
      </c>
      <c r="J624" s="45" t="s">
        <v>739</v>
      </c>
      <c r="K624" s="45" t="str">
        <f t="shared" si="28"/>
        <v>Delmarva Power_DE</v>
      </c>
      <c r="L624" s="45" t="str">
        <f t="shared" si="29"/>
        <v>Delmarva Power_DE</v>
      </c>
      <c r="M624" s="45" t="s">
        <v>1640</v>
      </c>
      <c r="N624" s="45">
        <v>0</v>
      </c>
      <c r="O624" s="45">
        <v>24890</v>
      </c>
      <c r="P624" s="45">
        <v>111</v>
      </c>
      <c r="Q624" s="45">
        <v>257487</v>
      </c>
      <c r="R624" s="45">
        <v>0</v>
      </c>
      <c r="S624" s="45">
        <v>955368</v>
      </c>
      <c r="T624" s="45">
        <v>207642</v>
      </c>
      <c r="U624" s="45">
        <v>2828180</v>
      </c>
      <c r="V624" s="45">
        <v>0</v>
      </c>
      <c r="W624" s="45">
        <v>12.14554</v>
      </c>
      <c r="X624" s="45">
        <v>4.5474421999999999</v>
      </c>
      <c r="Y624" s="45">
        <v>14.182273</v>
      </c>
      <c r="Z624" s="46">
        <v>70562.399999999994</v>
      </c>
      <c r="AA624" s="46">
        <v>77073.744044355219</v>
      </c>
      <c r="AB624" s="47">
        <f>_xlfn.XLOOKUP($F624,Main_OG!$D$1:$D$766,Main_OG!AJ$1:AJ$766,"")</f>
        <v>1353458</v>
      </c>
      <c r="AC624" s="47">
        <f>_xlfn.XLOOKUP($F624,Main_OG!$D$1:$D$766,Main_OG!AK$1:AK$766,"")</f>
        <v>91620</v>
      </c>
      <c r="AD624" s="47">
        <f>_xlfn.XLOOKUP($F624,Main_OG!$D$1:$D$766,Main_OG!AL$1:AL$766,"")</f>
        <v>120065924</v>
      </c>
      <c r="AE624" s="47">
        <f>_xlfn.XLOOKUP($F624,Main_OG!$D$1:$D$766,Main_OG!AM$1:AM$766,"")</f>
        <v>0</v>
      </c>
      <c r="AF624" s="48">
        <f>_xlfn.XLOOKUP($F624,Main_OG!$D$1:$D$766,Main_OG!Z$1:Z$766,"")</f>
        <v>0</v>
      </c>
      <c r="AG624" s="48">
        <f>_xlfn.XLOOKUP($F624,Main_OG!$D$1:$D$766,Main_OG!AA$1:AA$766,"")</f>
        <v>3.35</v>
      </c>
      <c r="AH624" s="48">
        <f>_xlfn.XLOOKUP($F624,Main_OG!$D$1:$D$766,Main_OG!AB$1:AB$766,"")</f>
        <v>22.91</v>
      </c>
      <c r="AI624" s="48">
        <f>_xlfn.XLOOKUP($F624,Main_OG!$D$1:$D$766,Main_OG!AC$1:AC$766,"")</f>
        <v>3.31</v>
      </c>
      <c r="AJ624" s="48">
        <f>_xlfn.XLOOKUP($F624,Main_OG!$D$1:$D$766,Main_OG!AD$1:AD$766,"")</f>
        <v>0.75442193202762442</v>
      </c>
    </row>
    <row r="625" spans="2:36" x14ac:dyDescent="0.35">
      <c r="B625" s="36" t="s">
        <v>1631</v>
      </c>
      <c r="C625" s="45" t="s">
        <v>294</v>
      </c>
      <c r="D625" s="45" t="s">
        <v>4394</v>
      </c>
      <c r="E625" s="36" t="s">
        <v>1631</v>
      </c>
      <c r="F625" s="36" t="str">
        <f t="shared" si="27"/>
        <v>2012_MD</v>
      </c>
      <c r="G625" s="45">
        <v>2012</v>
      </c>
      <c r="H625" s="45">
        <f>_xlfn.XLOOKUP(J625,Main_OG!$B$1:$B$766,Main_OG!$O$1:$O$766,"")</f>
        <v>1</v>
      </c>
      <c r="I625" s="45">
        <f>_xlfn.XLOOKUP(F625,Main_OG!$D$1:$D$766,Main_OG!$J$1:$J$766,"")</f>
        <v>2</v>
      </c>
      <c r="J625" s="45" t="s">
        <v>294</v>
      </c>
      <c r="K625" s="45" t="str">
        <f t="shared" si="28"/>
        <v>Delmarva Power_MD</v>
      </c>
      <c r="L625" s="45" t="str">
        <f t="shared" si="29"/>
        <v>Delmarva Power_MD</v>
      </c>
      <c r="M625" s="45" t="s">
        <v>1641</v>
      </c>
      <c r="N625" s="45">
        <v>0</v>
      </c>
      <c r="O625" s="45">
        <v>15948</v>
      </c>
      <c r="P625" s="45">
        <v>116</v>
      </c>
      <c r="Q625" s="45">
        <v>151614</v>
      </c>
      <c r="R625" s="45">
        <v>0</v>
      </c>
      <c r="S625" s="45">
        <v>483011</v>
      </c>
      <c r="T625" s="45">
        <v>11648</v>
      </c>
      <c r="U625" s="45">
        <v>1754042</v>
      </c>
      <c r="V625" s="45">
        <v>0</v>
      </c>
      <c r="W625" s="45">
        <v>10.895777000000001</v>
      </c>
      <c r="X625" s="45">
        <v>8.1833790999999998</v>
      </c>
      <c r="Y625" s="45">
        <v>13.279128999999999</v>
      </c>
      <c r="Z625" s="46">
        <v>361561.8</v>
      </c>
      <c r="AA625" s="46">
        <v>61402.645042138109</v>
      </c>
      <c r="AB625" s="47">
        <f>_xlfn.XLOOKUP($F625,Main_OG!$D$1:$D$766,Main_OG!AJ$1:AJ$766,"")</f>
        <v>13962620</v>
      </c>
      <c r="AC625" s="47">
        <f>_xlfn.XLOOKUP($F625,Main_OG!$D$1:$D$766,Main_OG!AK$1:AK$766,"")</f>
        <v>817486</v>
      </c>
      <c r="AD625" s="47">
        <f>_xlfn.XLOOKUP($F625,Main_OG!$D$1:$D$766,Main_OG!AL$1:AL$766,"")</f>
        <v>102377142</v>
      </c>
      <c r="AE625" s="47">
        <f>_xlfn.XLOOKUP($F625,Main_OG!$D$1:$D$766,Main_OG!AM$1:AM$766,"")</f>
        <v>13579266</v>
      </c>
      <c r="AF625" s="48">
        <f>_xlfn.XLOOKUP($F625,Main_OG!$D$1:$D$766,Main_OG!Z$1:Z$766,"")</f>
        <v>0</v>
      </c>
      <c r="AG625" s="48">
        <f>_xlfn.XLOOKUP($F625,Main_OG!$D$1:$D$766,Main_OG!AA$1:AA$766,"")</f>
        <v>2.324237813104427</v>
      </c>
      <c r="AH625" s="48">
        <f>_xlfn.XLOOKUP($F625,Main_OG!$D$1:$D$766,Main_OG!AB$1:AB$766,"")</f>
        <v>23.49195884567845</v>
      </c>
      <c r="AI625" s="48">
        <f>_xlfn.XLOOKUP($F625,Main_OG!$D$1:$D$766,Main_OG!AC$1:AC$766,"")</f>
        <v>3.503818060367514</v>
      </c>
      <c r="AJ625" s="48">
        <f>_xlfn.XLOOKUP($F625,Main_OG!$D$1:$D$766,Main_OG!AD$1:AD$766,"")</f>
        <v>0.75442193202762442</v>
      </c>
    </row>
    <row r="626" spans="2:36" x14ac:dyDescent="0.35">
      <c r="B626" s="36" t="s">
        <v>1631</v>
      </c>
      <c r="C626" s="45" t="s">
        <v>739</v>
      </c>
      <c r="D626" s="45" t="s">
        <v>4394</v>
      </c>
      <c r="E626" s="36" t="s">
        <v>1631</v>
      </c>
      <c r="F626" s="36" t="str">
        <f t="shared" si="27"/>
        <v>2013_DE</v>
      </c>
      <c r="G626" s="45">
        <v>2013</v>
      </c>
      <c r="H626" s="45">
        <f>_xlfn.XLOOKUP(J626,Main_OG!$B$1:$B$766,Main_OG!$O$1:$O$766,"")</f>
        <v>1</v>
      </c>
      <c r="I626" s="45">
        <f>_xlfn.XLOOKUP(F626,Main_OG!$D$1:$D$766,Main_OG!$J$1:$J$766,"")</f>
        <v>0</v>
      </c>
      <c r="J626" s="45" t="s">
        <v>739</v>
      </c>
      <c r="K626" s="45" t="str">
        <f t="shared" si="28"/>
        <v>Delmarva Power_DE</v>
      </c>
      <c r="L626" s="45" t="str">
        <f t="shared" si="29"/>
        <v>Delmarva Power_DE</v>
      </c>
      <c r="M626" s="45" t="s">
        <v>1642</v>
      </c>
      <c r="N626" s="45">
        <v>0</v>
      </c>
      <c r="O626" s="45">
        <v>24245</v>
      </c>
      <c r="P626" s="45">
        <v>111</v>
      </c>
      <c r="Q626" s="45">
        <v>251816</v>
      </c>
      <c r="R626" s="45">
        <v>0</v>
      </c>
      <c r="S626" s="45">
        <v>880296</v>
      </c>
      <c r="T626" s="45">
        <v>22837</v>
      </c>
      <c r="U626" s="45">
        <v>2744059</v>
      </c>
      <c r="V626" s="45">
        <v>0</v>
      </c>
      <c r="W626" s="45">
        <v>12.096556</v>
      </c>
      <c r="X626" s="45">
        <v>10.929194000000001</v>
      </c>
      <c r="Y626" s="45">
        <v>13.398571</v>
      </c>
      <c r="Z626" s="46">
        <v>68656.800000000003</v>
      </c>
      <c r="AA626" s="46">
        <v>74298.91067915356</v>
      </c>
      <c r="AB626" s="47">
        <f>_xlfn.XLOOKUP($F626,Main_OG!$D$1:$D$766,Main_OG!AJ$1:AJ$766,"")</f>
        <v>1416508</v>
      </c>
      <c r="AC626" s="47">
        <f>_xlfn.XLOOKUP($F626,Main_OG!$D$1:$D$766,Main_OG!AK$1:AK$766,"")</f>
        <v>85128</v>
      </c>
      <c r="AD626" s="47">
        <f>_xlfn.XLOOKUP($F626,Main_OG!$D$1:$D$766,Main_OG!AL$1:AL$766,"")</f>
        <v>102868006</v>
      </c>
      <c r="AE626" s="47">
        <f>_xlfn.XLOOKUP($F626,Main_OG!$D$1:$D$766,Main_OG!AM$1:AM$766,"")</f>
        <v>0</v>
      </c>
      <c r="AF626" s="48">
        <f>_xlfn.XLOOKUP($F626,Main_OG!$D$1:$D$766,Main_OG!Z$1:Z$766,"")</f>
        <v>3.84</v>
      </c>
      <c r="AG626" s="48">
        <f>_xlfn.XLOOKUP($F626,Main_OG!$D$1:$D$766,Main_OG!AA$1:AA$766,"")</f>
        <v>3.2</v>
      </c>
      <c r="AH626" s="48">
        <f>_xlfn.XLOOKUP($F626,Main_OG!$D$1:$D$766,Main_OG!AB$1:AB$766,"")</f>
        <v>22.83</v>
      </c>
      <c r="AI626" s="48">
        <f>_xlfn.XLOOKUP($F626,Main_OG!$D$1:$D$766,Main_OG!AC$1:AC$766,"")</f>
        <v>4.4043332512284126</v>
      </c>
      <c r="AJ626" s="48">
        <f>_xlfn.XLOOKUP($F626,Main_OG!$D$1:$D$766,Main_OG!AD$1:AD$766,"")</f>
        <v>0.73100116927520231</v>
      </c>
    </row>
    <row r="627" spans="2:36" x14ac:dyDescent="0.35">
      <c r="B627" s="36" t="s">
        <v>1631</v>
      </c>
      <c r="C627" s="45" t="s">
        <v>294</v>
      </c>
      <c r="D627" s="45" t="s">
        <v>4394</v>
      </c>
      <c r="E627" s="36" t="s">
        <v>1631</v>
      </c>
      <c r="F627" s="36" t="str">
        <f t="shared" si="27"/>
        <v>2013_MD</v>
      </c>
      <c r="G627" s="45">
        <v>2013</v>
      </c>
      <c r="H627" s="45">
        <f>_xlfn.XLOOKUP(J627,Main_OG!$B$1:$B$766,Main_OG!$O$1:$O$766,"")</f>
        <v>1</v>
      </c>
      <c r="I627" s="45">
        <f>_xlfn.XLOOKUP(F627,Main_OG!$D$1:$D$766,Main_OG!$J$1:$J$766,"")</f>
        <v>2</v>
      </c>
      <c r="J627" s="45" t="s">
        <v>294</v>
      </c>
      <c r="K627" s="45" t="str">
        <f t="shared" si="28"/>
        <v>Delmarva Power_MD</v>
      </c>
      <c r="L627" s="45" t="str">
        <f t="shared" si="29"/>
        <v>Delmarva Power_MD</v>
      </c>
      <c r="M627" s="45" t="s">
        <v>1643</v>
      </c>
      <c r="N627" s="45">
        <v>0</v>
      </c>
      <c r="O627" s="45">
        <v>14567</v>
      </c>
      <c r="P627" s="45">
        <v>110</v>
      </c>
      <c r="Q627" s="45">
        <v>144959</v>
      </c>
      <c r="R627" s="45">
        <v>0</v>
      </c>
      <c r="S627" s="45">
        <v>457554</v>
      </c>
      <c r="T627" s="45">
        <v>12256</v>
      </c>
      <c r="U627" s="45">
        <v>1727767</v>
      </c>
      <c r="V627" s="45">
        <v>0</v>
      </c>
      <c r="W627" s="45">
        <v>12.618664000000001</v>
      </c>
      <c r="X627" s="45">
        <v>8.9645887999999996</v>
      </c>
      <c r="Y627" s="45">
        <v>13.988356</v>
      </c>
      <c r="Z627" s="46">
        <v>364633.2</v>
      </c>
      <c r="AA627" s="46">
        <v>61539.422233556113</v>
      </c>
      <c r="AB627" s="47">
        <f>_xlfn.XLOOKUP($F627,Main_OG!$D$1:$D$766,Main_OG!AJ$1:AJ$766,"")</f>
        <v>13631938</v>
      </c>
      <c r="AC627" s="47">
        <f>_xlfn.XLOOKUP($F627,Main_OG!$D$1:$D$766,Main_OG!AK$1:AK$766,"")</f>
        <v>1088342</v>
      </c>
      <c r="AD627" s="47">
        <f>_xlfn.XLOOKUP($F627,Main_OG!$D$1:$D$766,Main_OG!AL$1:AL$766,"")</f>
        <v>55098044</v>
      </c>
      <c r="AE627" s="47">
        <f>_xlfn.XLOOKUP($F627,Main_OG!$D$1:$D$766,Main_OG!AM$1:AM$766,"")</f>
        <v>14264305</v>
      </c>
      <c r="AF627" s="48">
        <f>_xlfn.XLOOKUP($F627,Main_OG!$D$1:$D$766,Main_OG!Z$1:Z$766,"")</f>
        <v>2.52</v>
      </c>
      <c r="AG627" s="48">
        <f>_xlfn.XLOOKUP($F627,Main_OG!$D$1:$D$766,Main_OG!AA$1:AA$766,"")</f>
        <v>3.43</v>
      </c>
      <c r="AH627" s="48">
        <f>_xlfn.XLOOKUP($F627,Main_OG!$D$1:$D$766,Main_OG!AB$1:AB$766,"")</f>
        <v>22.83</v>
      </c>
      <c r="AI627" s="48">
        <f>_xlfn.XLOOKUP($F627,Main_OG!$D$1:$D$766,Main_OG!AC$1:AC$766,"")</f>
        <v>4.79</v>
      </c>
      <c r="AJ627" s="48">
        <f>_xlfn.XLOOKUP($F627,Main_OG!$D$1:$D$766,Main_OG!AD$1:AD$766,"")</f>
        <v>0.77</v>
      </c>
    </row>
    <row r="628" spans="2:36" x14ac:dyDescent="0.35">
      <c r="B628" s="36" t="s">
        <v>1631</v>
      </c>
      <c r="C628" s="45" t="s">
        <v>739</v>
      </c>
      <c r="D628" s="45" t="s">
        <v>4394</v>
      </c>
      <c r="E628" s="36" t="s">
        <v>1631</v>
      </c>
      <c r="F628" s="36" t="str">
        <f t="shared" si="27"/>
        <v>2014_DE</v>
      </c>
      <c r="G628" s="45">
        <v>2014</v>
      </c>
      <c r="H628" s="45">
        <f>_xlfn.XLOOKUP(J628,Main_OG!$B$1:$B$766,Main_OG!$O$1:$O$766,"")</f>
        <v>1</v>
      </c>
      <c r="I628" s="45">
        <f>_xlfn.XLOOKUP(F628,Main_OG!$D$1:$D$766,Main_OG!$J$1:$J$766,"")</f>
        <v>0</v>
      </c>
      <c r="J628" s="45" t="s">
        <v>739</v>
      </c>
      <c r="K628" s="45" t="str">
        <f t="shared" si="28"/>
        <v>Delmarva Power_DE</v>
      </c>
      <c r="L628" s="45" t="str">
        <f t="shared" si="29"/>
        <v>Delmarva Power_DE</v>
      </c>
      <c r="M628" s="45" t="s">
        <v>1644</v>
      </c>
      <c r="N628" s="45">
        <v>0</v>
      </c>
      <c r="O628" s="45">
        <v>23741</v>
      </c>
      <c r="P628" s="45">
        <v>115</v>
      </c>
      <c r="Q628" s="45">
        <v>243578</v>
      </c>
      <c r="R628" s="45">
        <v>0</v>
      </c>
      <c r="S628" s="45">
        <v>902845</v>
      </c>
      <c r="T628" s="45">
        <v>28710</v>
      </c>
      <c r="U628" s="45">
        <v>2673209</v>
      </c>
      <c r="V628" s="45">
        <v>0</v>
      </c>
      <c r="W628" s="45">
        <v>11.348858</v>
      </c>
      <c r="X628" s="45">
        <v>9.5970045000000006</v>
      </c>
      <c r="Y628" s="45">
        <v>13.658371000000001</v>
      </c>
      <c r="Z628" s="46">
        <v>73961.7</v>
      </c>
      <c r="AA628" s="46">
        <v>79261.861410670099</v>
      </c>
      <c r="AB628" s="47">
        <f>_xlfn.XLOOKUP($F628,Main_OG!$D$1:$D$766,Main_OG!AJ$1:AJ$766,"")</f>
        <v>794226</v>
      </c>
      <c r="AC628" s="47">
        <f>_xlfn.XLOOKUP($F628,Main_OG!$D$1:$D$766,Main_OG!AK$1:AK$766,"")</f>
        <v>599208</v>
      </c>
      <c r="AD628" s="47">
        <f>_xlfn.XLOOKUP($F628,Main_OG!$D$1:$D$766,Main_OG!AL$1:AL$766,"")</f>
        <v>107585152</v>
      </c>
      <c r="AE628" s="47">
        <f>_xlfn.XLOOKUP($F628,Main_OG!$D$1:$D$766,Main_OG!AM$1:AM$766,"")</f>
        <v>0</v>
      </c>
      <c r="AF628" s="48">
        <f>_xlfn.XLOOKUP($F628,Main_OG!$D$1:$D$766,Main_OG!Z$1:Z$766,"")</f>
        <v>0</v>
      </c>
      <c r="AG628" s="48">
        <f>_xlfn.XLOOKUP($F628,Main_OG!$D$1:$D$766,Main_OG!AA$1:AA$766,"")</f>
        <v>2.322195177698041</v>
      </c>
      <c r="AH628" s="48">
        <f>_xlfn.XLOOKUP($F628,Main_OG!$D$1:$D$766,Main_OG!AB$1:AB$766,"")</f>
        <v>22.19</v>
      </c>
      <c r="AI628" s="48">
        <f>_xlfn.XLOOKUP($F628,Main_OG!$D$1:$D$766,Main_OG!AC$1:AC$766,"")</f>
        <v>4.68</v>
      </c>
      <c r="AJ628" s="48">
        <f>_xlfn.XLOOKUP($F628,Main_OG!$D$1:$D$766,Main_OG!AD$1:AD$766,"")</f>
        <v>0.68548682032632846</v>
      </c>
    </row>
    <row r="629" spans="2:36" x14ac:dyDescent="0.35">
      <c r="B629" s="36" t="s">
        <v>1631</v>
      </c>
      <c r="C629" s="45" t="s">
        <v>294</v>
      </c>
      <c r="D629" s="45" t="s">
        <v>4394</v>
      </c>
      <c r="E629" s="36" t="s">
        <v>1631</v>
      </c>
      <c r="F629" s="36" t="str">
        <f t="shared" si="27"/>
        <v>2014_MD</v>
      </c>
      <c r="G629" s="45">
        <v>2014</v>
      </c>
      <c r="H629" s="45">
        <f>_xlfn.XLOOKUP(J629,Main_OG!$B$1:$B$766,Main_OG!$O$1:$O$766,"")</f>
        <v>1</v>
      </c>
      <c r="I629" s="45">
        <f>_xlfn.XLOOKUP(F629,Main_OG!$D$1:$D$766,Main_OG!$J$1:$J$766,"")</f>
        <v>2</v>
      </c>
      <c r="J629" s="45" t="s">
        <v>294</v>
      </c>
      <c r="K629" s="45" t="str">
        <f t="shared" si="28"/>
        <v>Delmarva Power_MD</v>
      </c>
      <c r="L629" s="45" t="str">
        <f t="shared" si="29"/>
        <v>Delmarva Power_MD</v>
      </c>
      <c r="M629" s="45" t="s">
        <v>1645</v>
      </c>
      <c r="N629" s="45">
        <v>0</v>
      </c>
      <c r="O629" s="45">
        <v>15142</v>
      </c>
      <c r="P629" s="45">
        <v>98</v>
      </c>
      <c r="Q629" s="45">
        <v>145753</v>
      </c>
      <c r="R629" s="45">
        <v>0</v>
      </c>
      <c r="S629" s="45">
        <v>451707</v>
      </c>
      <c r="T629" s="45">
        <v>10314</v>
      </c>
      <c r="U629" s="45">
        <v>1745573</v>
      </c>
      <c r="V629" s="45">
        <v>0</v>
      </c>
      <c r="W629" s="45">
        <v>12.427481</v>
      </c>
      <c r="X629" s="45">
        <v>8.9945705</v>
      </c>
      <c r="Y629" s="45">
        <v>14.466619</v>
      </c>
      <c r="Z629" s="46">
        <v>370343.9</v>
      </c>
      <c r="AA629" s="46">
        <v>62137.571005948928</v>
      </c>
      <c r="AB629" s="47">
        <f>_xlfn.XLOOKUP($F629,Main_OG!$D$1:$D$766,Main_OG!AJ$1:AJ$766,"")</f>
        <v>14901008</v>
      </c>
      <c r="AC629" s="47">
        <f>_xlfn.XLOOKUP($F629,Main_OG!$D$1:$D$766,Main_OG!AK$1:AK$766,"")</f>
        <v>2209564</v>
      </c>
      <c r="AD629" s="47">
        <f>_xlfn.XLOOKUP($F629,Main_OG!$D$1:$D$766,Main_OG!AL$1:AL$766,"")</f>
        <v>48675536</v>
      </c>
      <c r="AE629" s="47">
        <f>_xlfn.XLOOKUP($F629,Main_OG!$D$1:$D$766,Main_OG!AM$1:AM$766,"")</f>
        <v>14343334</v>
      </c>
      <c r="AF629" s="48">
        <f>_xlfn.XLOOKUP($F629,Main_OG!$D$1:$D$766,Main_OG!Z$1:Z$766,"")</f>
        <v>0</v>
      </c>
      <c r="AG629" s="48">
        <f>_xlfn.XLOOKUP($F629,Main_OG!$D$1:$D$766,Main_OG!AA$1:AA$766,"")</f>
        <v>2.322195177698041</v>
      </c>
      <c r="AH629" s="48">
        <f>_xlfn.XLOOKUP($F629,Main_OG!$D$1:$D$766,Main_OG!AB$1:AB$766,"")</f>
        <v>22.19</v>
      </c>
      <c r="AI629" s="48">
        <f>_xlfn.XLOOKUP($F629,Main_OG!$D$1:$D$766,Main_OG!AC$1:AC$766,"")</f>
        <v>5.0999999999999996</v>
      </c>
      <c r="AJ629" s="48">
        <f>_xlfn.XLOOKUP($F629,Main_OG!$D$1:$D$766,Main_OG!AD$1:AD$766,"")</f>
        <v>0.72</v>
      </c>
    </row>
    <row r="630" spans="2:36" x14ac:dyDescent="0.35">
      <c r="B630" s="36" t="s">
        <v>1631</v>
      </c>
      <c r="C630" s="45" t="s">
        <v>739</v>
      </c>
      <c r="D630" s="45" t="s">
        <v>4394</v>
      </c>
      <c r="E630" s="36" t="s">
        <v>1631</v>
      </c>
      <c r="F630" s="36" t="str">
        <f t="shared" si="27"/>
        <v>2015_DE</v>
      </c>
      <c r="G630" s="45">
        <v>2015</v>
      </c>
      <c r="H630" s="45">
        <f>_xlfn.XLOOKUP(J630,Main_OG!$B$1:$B$766,Main_OG!$O$1:$O$766,"")</f>
        <v>1</v>
      </c>
      <c r="I630" s="45">
        <f>_xlfn.XLOOKUP(F630,Main_OG!$D$1:$D$766,Main_OG!$J$1:$J$766,"")</f>
        <v>0</v>
      </c>
      <c r="J630" s="45" t="s">
        <v>739</v>
      </c>
      <c r="K630" s="45" t="str">
        <f t="shared" si="28"/>
        <v>Delmarva Power_DE</v>
      </c>
      <c r="L630" s="45" t="str">
        <f t="shared" si="29"/>
        <v>Delmarva Power_DE</v>
      </c>
      <c r="M630" s="45" t="s">
        <v>1646</v>
      </c>
      <c r="N630" s="45">
        <v>0</v>
      </c>
      <c r="O630" s="45">
        <v>24138</v>
      </c>
      <c r="P630" s="45">
        <v>102</v>
      </c>
      <c r="Q630" s="45">
        <v>245888</v>
      </c>
      <c r="R630" s="45">
        <v>0</v>
      </c>
      <c r="S630" s="45">
        <v>972866</v>
      </c>
      <c r="T630" s="45">
        <v>30692</v>
      </c>
      <c r="U630" s="45">
        <v>2784405</v>
      </c>
      <c r="V630" s="45">
        <v>0</v>
      </c>
      <c r="W630" s="45">
        <v>12.428915999999999</v>
      </c>
      <c r="X630" s="45">
        <v>8.8381337000000002</v>
      </c>
      <c r="Y630" s="45">
        <v>13.699767</v>
      </c>
      <c r="Z630" s="46">
        <v>76211.199999999997</v>
      </c>
      <c r="AA630" s="46">
        <v>80898.027206190658</v>
      </c>
      <c r="AB630" s="47">
        <f>_xlfn.XLOOKUP($F630,Main_OG!$D$1:$D$766,Main_OG!AJ$1:AJ$766,"")</f>
        <v>552440</v>
      </c>
      <c r="AC630" s="47">
        <f>_xlfn.XLOOKUP($F630,Main_OG!$D$1:$D$766,Main_OG!AK$1:AK$766,"")</f>
        <v>509062</v>
      </c>
      <c r="AD630" s="47">
        <f>_xlfn.XLOOKUP($F630,Main_OG!$D$1:$D$766,Main_OG!AL$1:AL$766,"")</f>
        <v>114470660</v>
      </c>
      <c r="AE630" s="47">
        <f>_xlfn.XLOOKUP($F630,Main_OG!$D$1:$D$766,Main_OG!AM$1:AM$766,"")</f>
        <v>0</v>
      </c>
      <c r="AF630" s="48">
        <f>_xlfn.XLOOKUP($F630,Main_OG!$D$1:$D$766,Main_OG!Z$1:Z$766,"")</f>
        <v>2.78</v>
      </c>
      <c r="AG630" s="48">
        <f>_xlfn.XLOOKUP($F630,Main_OG!$D$1:$D$766,Main_OG!AA$1:AA$766,"")</f>
        <v>2.93</v>
      </c>
      <c r="AH630" s="48">
        <f>_xlfn.XLOOKUP($F630,Main_OG!$D$1:$D$766,Main_OG!AB$1:AB$766,"")</f>
        <v>12.08771849023859</v>
      </c>
      <c r="AI630" s="48">
        <f>_xlfn.XLOOKUP($F630,Main_OG!$D$1:$D$766,Main_OG!AC$1:AC$766,"")</f>
        <v>2.63</v>
      </c>
      <c r="AJ630" s="48">
        <f>_xlfn.XLOOKUP($F630,Main_OG!$D$1:$D$766,Main_OG!AD$1:AD$766,"")</f>
        <v>0.66963877086385626</v>
      </c>
    </row>
    <row r="631" spans="2:36" x14ac:dyDescent="0.35">
      <c r="B631" s="36" t="s">
        <v>1631</v>
      </c>
      <c r="C631" s="45" t="s">
        <v>294</v>
      </c>
      <c r="D631" s="45" t="s">
        <v>4394</v>
      </c>
      <c r="E631" s="36" t="s">
        <v>1631</v>
      </c>
      <c r="F631" s="36" t="str">
        <f t="shared" si="27"/>
        <v>2015_MD</v>
      </c>
      <c r="G631" s="45">
        <v>2015</v>
      </c>
      <c r="H631" s="45">
        <f>_xlfn.XLOOKUP(J631,Main_OG!$B$1:$B$766,Main_OG!$O$1:$O$766,"")</f>
        <v>1</v>
      </c>
      <c r="I631" s="45">
        <f>_xlfn.XLOOKUP(F631,Main_OG!$D$1:$D$766,Main_OG!$J$1:$J$766,"")</f>
        <v>2</v>
      </c>
      <c r="J631" s="45" t="s">
        <v>294</v>
      </c>
      <c r="K631" s="45" t="str">
        <f t="shared" si="28"/>
        <v>Delmarva Power_MD</v>
      </c>
      <c r="L631" s="45" t="str">
        <f t="shared" si="29"/>
        <v>Delmarva Power_MD</v>
      </c>
      <c r="M631" s="45" t="s">
        <v>1647</v>
      </c>
      <c r="N631" s="45">
        <v>0</v>
      </c>
      <c r="O631" s="45">
        <v>16057</v>
      </c>
      <c r="P631" s="45">
        <v>102</v>
      </c>
      <c r="Q631" s="45">
        <v>148147</v>
      </c>
      <c r="R631" s="45">
        <v>0</v>
      </c>
      <c r="S631" s="45">
        <v>448067</v>
      </c>
      <c r="T631" s="45">
        <v>11618</v>
      </c>
      <c r="U631" s="45">
        <v>1810722</v>
      </c>
      <c r="V631" s="45">
        <v>0</v>
      </c>
      <c r="W631" s="45">
        <v>13.046754</v>
      </c>
      <c r="X631" s="45">
        <v>7.1836805000000004</v>
      </c>
      <c r="Y631" s="45">
        <v>14.821828</v>
      </c>
      <c r="Z631" s="46">
        <v>378745.9</v>
      </c>
      <c r="AA631" s="46">
        <v>63245.241568545724</v>
      </c>
      <c r="AB631" s="47">
        <f>_xlfn.XLOOKUP($F631,Main_OG!$D$1:$D$766,Main_OG!AJ$1:AJ$766,"")</f>
        <v>12092448</v>
      </c>
      <c r="AC631" s="47">
        <f>_xlfn.XLOOKUP($F631,Main_OG!$D$1:$D$766,Main_OG!AK$1:AK$766,"")</f>
        <v>967002</v>
      </c>
      <c r="AD631" s="47">
        <f>_xlfn.XLOOKUP($F631,Main_OG!$D$1:$D$766,Main_OG!AL$1:AL$766,"")</f>
        <v>89284998</v>
      </c>
      <c r="AE631" s="47">
        <f>_xlfn.XLOOKUP($F631,Main_OG!$D$1:$D$766,Main_OG!AM$1:AM$766,"")</f>
        <v>14643325</v>
      </c>
      <c r="AF631" s="48">
        <f>_xlfn.XLOOKUP($F631,Main_OG!$D$1:$D$766,Main_OG!Z$1:Z$766,"")</f>
        <v>0</v>
      </c>
      <c r="AG631" s="48">
        <f>_xlfn.XLOOKUP($F631,Main_OG!$D$1:$D$766,Main_OG!AA$1:AA$766,"")</f>
        <v>2.25948627072199</v>
      </c>
      <c r="AH631" s="48">
        <f>_xlfn.XLOOKUP($F631,Main_OG!$D$1:$D$766,Main_OG!AB$1:AB$766,"")</f>
        <v>14.57</v>
      </c>
      <c r="AI631" s="48">
        <f>_xlfn.XLOOKUP($F631,Main_OG!$D$1:$D$766,Main_OG!AC$1:AC$766,"")</f>
        <v>3.3843619636206599</v>
      </c>
      <c r="AJ631" s="48">
        <f>_xlfn.XLOOKUP($F631,Main_OG!$D$1:$D$766,Main_OG!AD$1:AD$766,"")</f>
        <v>0.72</v>
      </c>
    </row>
    <row r="632" spans="2:36" x14ac:dyDescent="0.35">
      <c r="B632" s="36" t="s">
        <v>1631</v>
      </c>
      <c r="C632" s="45" t="s">
        <v>739</v>
      </c>
      <c r="D632" s="45" t="s">
        <v>4394</v>
      </c>
      <c r="E632" s="36" t="s">
        <v>1631</v>
      </c>
      <c r="F632" s="36" t="str">
        <f t="shared" si="27"/>
        <v>2016_DE</v>
      </c>
      <c r="G632" s="45">
        <v>2016</v>
      </c>
      <c r="H632" s="45">
        <f>_xlfn.XLOOKUP(J632,Main_OG!$B$1:$B$766,Main_OG!$O$1:$O$766,"")</f>
        <v>1</v>
      </c>
      <c r="I632" s="45">
        <f>_xlfn.XLOOKUP(F632,Main_OG!$D$1:$D$766,Main_OG!$J$1:$J$766,"")</f>
        <v>1</v>
      </c>
      <c r="J632" s="45" t="s">
        <v>739</v>
      </c>
      <c r="K632" s="45" t="str">
        <f t="shared" si="28"/>
        <v>Delmarva Power_DE</v>
      </c>
      <c r="L632" s="45" t="str">
        <f t="shared" si="29"/>
        <v>Delmarva Power_DE</v>
      </c>
      <c r="M632" s="45" t="s">
        <v>1648</v>
      </c>
      <c r="N632" s="45">
        <v>0</v>
      </c>
      <c r="O632" s="45">
        <v>23841</v>
      </c>
      <c r="P632" s="45">
        <v>92</v>
      </c>
      <c r="Q632" s="45">
        <v>249249</v>
      </c>
      <c r="R632" s="45">
        <v>0</v>
      </c>
      <c r="S632" s="45">
        <v>893506</v>
      </c>
      <c r="T632" s="45">
        <v>23544</v>
      </c>
      <c r="U632" s="45">
        <v>2738682</v>
      </c>
      <c r="V632" s="45">
        <v>0</v>
      </c>
      <c r="W632" s="45">
        <v>12.408109</v>
      </c>
      <c r="X632" s="45">
        <v>9.4975365000000007</v>
      </c>
      <c r="Y632" s="45">
        <v>13.680135</v>
      </c>
      <c r="Z632" s="46">
        <v>71941.399999999994</v>
      </c>
      <c r="AA632" s="46">
        <v>75728.666331925953</v>
      </c>
      <c r="AB632" s="47">
        <f>_xlfn.XLOOKUP($F632,Main_OG!$D$1:$D$766,Main_OG!AJ$1:AJ$766,"")</f>
        <v>453856</v>
      </c>
      <c r="AC632" s="47">
        <f>_xlfn.XLOOKUP($F632,Main_OG!$D$1:$D$766,Main_OG!AK$1:AK$766,"")</f>
        <v>228220</v>
      </c>
      <c r="AD632" s="47">
        <f>_xlfn.XLOOKUP($F632,Main_OG!$D$1:$D$766,Main_OG!AL$1:AL$766,"")</f>
        <v>117710582</v>
      </c>
      <c r="AE632" s="47">
        <f>_xlfn.XLOOKUP($F632,Main_OG!$D$1:$D$766,Main_OG!AM$1:AM$766,"")</f>
        <v>0</v>
      </c>
      <c r="AF632" s="48">
        <f>_xlfn.XLOOKUP($F632,Main_OG!$D$1:$D$766,Main_OG!Z$1:Z$766,"")</f>
        <v>0</v>
      </c>
      <c r="AG632" s="48">
        <f>_xlfn.XLOOKUP($F632,Main_OG!$D$1:$D$766,Main_OG!AA$1:AA$766,"")</f>
        <v>2.74</v>
      </c>
      <c r="AH632" s="48">
        <f>_xlfn.XLOOKUP($F632,Main_OG!$D$1:$D$766,Main_OG!AB$1:AB$766,"")</f>
        <v>10.74</v>
      </c>
      <c r="AI632" s="48">
        <f>_xlfn.XLOOKUP($F632,Main_OG!$D$1:$D$766,Main_OG!AC$1:AC$766,"")</f>
        <v>3.2924726584307722</v>
      </c>
      <c r="AJ632" s="48">
        <f>_xlfn.XLOOKUP($F632,Main_OG!$D$1:$D$766,Main_OG!AD$1:AD$766,"")</f>
        <v>0.65636700530415037</v>
      </c>
    </row>
    <row r="633" spans="2:36" x14ac:dyDescent="0.35">
      <c r="B633" s="36" t="s">
        <v>1631</v>
      </c>
      <c r="C633" s="45" t="s">
        <v>294</v>
      </c>
      <c r="D633" s="45" t="s">
        <v>4394</v>
      </c>
      <c r="E633" s="36" t="s">
        <v>1631</v>
      </c>
      <c r="F633" s="36" t="str">
        <f t="shared" si="27"/>
        <v>2016_MD</v>
      </c>
      <c r="G633" s="45">
        <v>2016</v>
      </c>
      <c r="H633" s="45">
        <f>_xlfn.XLOOKUP(J633,Main_OG!$B$1:$B$766,Main_OG!$O$1:$O$766,"")</f>
        <v>1</v>
      </c>
      <c r="I633" s="45">
        <f>_xlfn.XLOOKUP(F633,Main_OG!$D$1:$D$766,Main_OG!$J$1:$J$766,"")</f>
        <v>3</v>
      </c>
      <c r="J633" s="45" t="s">
        <v>294</v>
      </c>
      <c r="K633" s="45" t="str">
        <f t="shared" si="28"/>
        <v>Delmarva Power_MD</v>
      </c>
      <c r="L633" s="45" t="str">
        <f t="shared" si="29"/>
        <v>Delmarva Power_MD</v>
      </c>
      <c r="M633" s="45" t="s">
        <v>1649</v>
      </c>
      <c r="N633" s="45">
        <v>0</v>
      </c>
      <c r="O633" s="45">
        <v>15949</v>
      </c>
      <c r="P633" s="45">
        <v>82</v>
      </c>
      <c r="Q633" s="45">
        <v>149916</v>
      </c>
      <c r="R633" s="45">
        <v>0</v>
      </c>
      <c r="S633" s="45">
        <v>438611</v>
      </c>
      <c r="T633" s="45">
        <v>10385</v>
      </c>
      <c r="U633" s="45">
        <v>1736864</v>
      </c>
      <c r="V633" s="45">
        <v>0</v>
      </c>
      <c r="W633" s="45">
        <v>12.448320000000001</v>
      </c>
      <c r="X633" s="45">
        <v>4.1088107999999997</v>
      </c>
      <c r="Y633" s="45">
        <v>14.918006999999999</v>
      </c>
      <c r="Z633" s="46">
        <v>391950.9</v>
      </c>
      <c r="AA633" s="46">
        <v>65248.874066216595</v>
      </c>
      <c r="AB633" s="47">
        <f>_xlfn.XLOOKUP($F633,Main_OG!$D$1:$D$766,Main_OG!AJ$1:AJ$766,"")</f>
        <v>11764950</v>
      </c>
      <c r="AC633" s="47">
        <f>_xlfn.XLOOKUP($F633,Main_OG!$D$1:$D$766,Main_OG!AK$1:AK$766,"")</f>
        <v>706498</v>
      </c>
      <c r="AD633" s="47">
        <f>_xlfn.XLOOKUP($F633,Main_OG!$D$1:$D$766,Main_OG!AL$1:AL$766,"")</f>
        <v>106971504</v>
      </c>
      <c r="AE633" s="47">
        <f>_xlfn.XLOOKUP($F633,Main_OG!$D$1:$D$766,Main_OG!AM$1:AM$766,"")</f>
        <v>14760177</v>
      </c>
      <c r="AF633" s="48">
        <f>_xlfn.XLOOKUP($F633,Main_OG!$D$1:$D$766,Main_OG!Z$1:Z$766,"")</f>
        <v>0</v>
      </c>
      <c r="AG633" s="48">
        <f>_xlfn.XLOOKUP($F633,Main_OG!$D$1:$D$766,Main_OG!AA$1:AA$766,"")</f>
        <v>2.2143440282408582</v>
      </c>
      <c r="AH633" s="48">
        <f>_xlfn.XLOOKUP($F633,Main_OG!$D$1:$D$766,Main_OG!AB$1:AB$766,"")</f>
        <v>11.309272049594229</v>
      </c>
      <c r="AI633" s="48">
        <f>_xlfn.XLOOKUP($F633,Main_OG!$D$1:$D$766,Main_OG!AC$1:AC$766,"")</f>
        <v>2.82</v>
      </c>
      <c r="AJ633" s="48">
        <f>_xlfn.XLOOKUP($F633,Main_OG!$D$1:$D$766,Main_OG!AD$1:AD$766,"")</f>
        <v>0.65636700530415037</v>
      </c>
    </row>
    <row r="634" spans="2:36" x14ac:dyDescent="0.35">
      <c r="B634" s="36" t="s">
        <v>1631</v>
      </c>
      <c r="C634" s="45" t="s">
        <v>739</v>
      </c>
      <c r="D634" s="45" t="s">
        <v>4394</v>
      </c>
      <c r="E634" s="36" t="s">
        <v>1631</v>
      </c>
      <c r="F634" s="36" t="str">
        <f t="shared" si="27"/>
        <v>2017_DE</v>
      </c>
      <c r="G634" s="45">
        <v>2017</v>
      </c>
      <c r="H634" s="45">
        <f>_xlfn.XLOOKUP(J634,Main_OG!$B$1:$B$766,Main_OG!$O$1:$O$766,"")</f>
        <v>1</v>
      </c>
      <c r="I634" s="45">
        <f>_xlfn.XLOOKUP(F634,Main_OG!$D$1:$D$766,Main_OG!$J$1:$J$766,"")</f>
        <v>1</v>
      </c>
      <c r="J634" s="45" t="s">
        <v>739</v>
      </c>
      <c r="K634" s="45" t="str">
        <f t="shared" si="28"/>
        <v>Delmarva Power_DE</v>
      </c>
      <c r="L634" s="45" t="str">
        <f t="shared" si="29"/>
        <v>Delmarva Power_DE</v>
      </c>
      <c r="M634" s="45" t="s">
        <v>1650</v>
      </c>
      <c r="N634" s="45">
        <v>0</v>
      </c>
      <c r="O634" s="45">
        <v>23996</v>
      </c>
      <c r="P634" s="45">
        <v>84</v>
      </c>
      <c r="Q634" s="45">
        <v>250373</v>
      </c>
      <c r="R634" s="45">
        <v>0</v>
      </c>
      <c r="S634" s="45">
        <v>885247</v>
      </c>
      <c r="T634" s="45">
        <v>21592</v>
      </c>
      <c r="U634" s="45">
        <v>2636985</v>
      </c>
      <c r="V634" s="45">
        <v>0</v>
      </c>
      <c r="W634" s="45">
        <v>11.665772</v>
      </c>
      <c r="X634" s="45">
        <v>10.260282</v>
      </c>
      <c r="Y634" s="45">
        <v>13.776104</v>
      </c>
      <c r="Z634" s="46">
        <v>69555.600000000006</v>
      </c>
      <c r="AA634" s="46">
        <v>72609.406415002159</v>
      </c>
      <c r="AB634" s="47">
        <f>_xlfn.XLOOKUP($F634,Main_OG!$D$1:$D$766,Main_OG!AJ$1:AJ$766,"")</f>
        <v>372652</v>
      </c>
      <c r="AC634" s="47">
        <f>_xlfn.XLOOKUP($F634,Main_OG!$D$1:$D$766,Main_OG!AK$1:AK$766,"")</f>
        <v>100620</v>
      </c>
      <c r="AD634" s="47">
        <f>_xlfn.XLOOKUP($F634,Main_OG!$D$1:$D$766,Main_OG!AL$1:AL$766,"")</f>
        <v>98752968</v>
      </c>
      <c r="AE634" s="47">
        <f>_xlfn.XLOOKUP($F634,Main_OG!$D$1:$D$766,Main_OG!AM$1:AM$766,"")</f>
        <v>0</v>
      </c>
      <c r="AF634" s="48">
        <f>_xlfn.XLOOKUP($F634,Main_OG!$D$1:$D$766,Main_OG!Z$1:Z$766,"")</f>
        <v>0</v>
      </c>
      <c r="AG634" s="48">
        <f>_xlfn.XLOOKUP($F634,Main_OG!$D$1:$D$766,Main_OG!AA$1:AA$766,"")</f>
        <v>2.69</v>
      </c>
      <c r="AH634" s="48">
        <f>_xlfn.XLOOKUP($F634,Main_OG!$D$1:$D$766,Main_OG!AB$1:AB$766,"")</f>
        <v>14.73443638842941</v>
      </c>
      <c r="AI634" s="48">
        <f>_xlfn.XLOOKUP($F634,Main_OG!$D$1:$D$766,Main_OG!AC$1:AC$766,"")</f>
        <v>3.7243523928232452</v>
      </c>
      <c r="AJ634" s="48">
        <f>_xlfn.XLOOKUP($F634,Main_OG!$D$1:$D$766,Main_OG!AD$1:AD$766,"")</f>
        <v>0.62802788237371954</v>
      </c>
    </row>
    <row r="635" spans="2:36" x14ac:dyDescent="0.35">
      <c r="B635" s="36" t="s">
        <v>1631</v>
      </c>
      <c r="C635" s="45" t="s">
        <v>294</v>
      </c>
      <c r="D635" s="45" t="s">
        <v>4394</v>
      </c>
      <c r="E635" s="36" t="s">
        <v>1631</v>
      </c>
      <c r="F635" s="36" t="str">
        <f t="shared" si="27"/>
        <v>2017_MD</v>
      </c>
      <c r="G635" s="45">
        <v>2017</v>
      </c>
      <c r="H635" s="45">
        <f>_xlfn.XLOOKUP(J635,Main_OG!$B$1:$B$766,Main_OG!$O$1:$O$766,"")</f>
        <v>1</v>
      </c>
      <c r="I635" s="45">
        <f>_xlfn.XLOOKUP(F635,Main_OG!$D$1:$D$766,Main_OG!$J$1:$J$766,"")</f>
        <v>3</v>
      </c>
      <c r="J635" s="45" t="s">
        <v>294</v>
      </c>
      <c r="K635" s="45" t="str">
        <f t="shared" si="28"/>
        <v>Delmarva Power_MD</v>
      </c>
      <c r="L635" s="45" t="str">
        <f t="shared" si="29"/>
        <v>Delmarva Power_MD</v>
      </c>
      <c r="M635" s="45" t="s">
        <v>1651</v>
      </c>
      <c r="N635" s="45">
        <v>0</v>
      </c>
      <c r="O635" s="45">
        <v>16161</v>
      </c>
      <c r="P635" s="45">
        <v>72</v>
      </c>
      <c r="Q635" s="45">
        <v>151215</v>
      </c>
      <c r="R635" s="45">
        <v>0</v>
      </c>
      <c r="S635" s="45">
        <v>422205</v>
      </c>
      <c r="T635" s="45">
        <v>9016</v>
      </c>
      <c r="U635" s="45">
        <v>1693071</v>
      </c>
      <c r="V635" s="45">
        <v>0</v>
      </c>
      <c r="W635" s="45">
        <v>12.889805000000001</v>
      </c>
      <c r="X635" s="45">
        <v>4.6694765</v>
      </c>
      <c r="Y635" s="45">
        <v>14.539702999999999</v>
      </c>
      <c r="Z635" s="46">
        <v>399714.5</v>
      </c>
      <c r="AA635" s="46">
        <v>66307.592366924306</v>
      </c>
      <c r="AB635" s="47">
        <f>_xlfn.XLOOKUP($F635,Main_OG!$D$1:$D$766,Main_OG!AJ$1:AJ$766,"")</f>
        <v>7349424</v>
      </c>
      <c r="AC635" s="47">
        <f>_xlfn.XLOOKUP($F635,Main_OG!$D$1:$D$766,Main_OG!AK$1:AK$766,"")</f>
        <v>485714</v>
      </c>
      <c r="AD635" s="47">
        <f>_xlfn.XLOOKUP($F635,Main_OG!$D$1:$D$766,Main_OG!AL$1:AL$766,"")</f>
        <v>111944922</v>
      </c>
      <c r="AE635" s="47">
        <f>_xlfn.XLOOKUP($F635,Main_OG!$D$1:$D$766,Main_OG!AM$1:AM$766,"")</f>
        <v>15106988</v>
      </c>
      <c r="AF635" s="48">
        <f>_xlfn.XLOOKUP($F635,Main_OG!$D$1:$D$766,Main_OG!Z$1:Z$766,"")</f>
        <v>0</v>
      </c>
      <c r="AG635" s="48">
        <f>_xlfn.XLOOKUP($F635,Main_OG!$D$1:$D$766,Main_OG!AA$1:AA$766,"")</f>
        <v>2.1875855044172008</v>
      </c>
      <c r="AH635" s="48">
        <f>_xlfn.XLOOKUP($F635,Main_OG!$D$1:$D$766,Main_OG!AB$1:AB$766,"")</f>
        <v>14.73443638842941</v>
      </c>
      <c r="AI635" s="48">
        <f>_xlfn.XLOOKUP($F635,Main_OG!$D$1:$D$766,Main_OG!AC$1:AC$766,"")</f>
        <v>3.7243523928232452</v>
      </c>
      <c r="AJ635" s="48">
        <f>_xlfn.XLOOKUP($F635,Main_OG!$D$1:$D$766,Main_OG!AD$1:AD$766,"")</f>
        <v>0.71</v>
      </c>
    </row>
    <row r="636" spans="2:36" x14ac:dyDescent="0.35">
      <c r="B636" s="36" t="s">
        <v>1631</v>
      </c>
      <c r="C636" s="45" t="s">
        <v>739</v>
      </c>
      <c r="D636" s="45" t="s">
        <v>4394</v>
      </c>
      <c r="E636" s="36" t="s">
        <v>1631</v>
      </c>
      <c r="F636" s="36" t="str">
        <f t="shared" si="27"/>
        <v>2018_DE</v>
      </c>
      <c r="G636" s="45">
        <v>2018</v>
      </c>
      <c r="H636" s="45">
        <f>_xlfn.XLOOKUP(J636,Main_OG!$B$1:$B$766,Main_OG!$O$1:$O$766,"")</f>
        <v>1</v>
      </c>
      <c r="I636" s="45">
        <f>_xlfn.XLOOKUP(F636,Main_OG!$D$1:$D$766,Main_OG!$J$1:$J$766,"")</f>
        <v>1</v>
      </c>
      <c r="J636" s="45" t="s">
        <v>739</v>
      </c>
      <c r="K636" s="45" t="str">
        <f t="shared" si="28"/>
        <v>Delmarva Power_DE</v>
      </c>
      <c r="L636" s="45" t="str">
        <f t="shared" si="29"/>
        <v>Delmarva Power_DE</v>
      </c>
      <c r="M636" s="45" t="s">
        <v>1652</v>
      </c>
      <c r="N636" s="45">
        <v>0</v>
      </c>
      <c r="O636" s="45">
        <v>24545</v>
      </c>
      <c r="P636" s="45">
        <v>70</v>
      </c>
      <c r="Q636" s="45">
        <v>256542</v>
      </c>
      <c r="R636" s="45">
        <v>0</v>
      </c>
      <c r="S636" s="45">
        <v>982705</v>
      </c>
      <c r="T636" s="45">
        <v>15931</v>
      </c>
      <c r="U636" s="45">
        <v>2888450</v>
      </c>
      <c r="V636" s="45">
        <v>0</v>
      </c>
      <c r="W636" s="45">
        <v>10.713266000000001</v>
      </c>
      <c r="X636" s="45">
        <v>7.0014437000000003</v>
      </c>
      <c r="Y636" s="45">
        <v>12.510578000000001</v>
      </c>
      <c r="Z636" s="46">
        <v>70856.399999999994</v>
      </c>
      <c r="AA636" s="46">
        <v>73275.593726893392</v>
      </c>
      <c r="AB636" s="47">
        <f>_xlfn.XLOOKUP($F636,Main_OG!$D$1:$D$766,Main_OG!AJ$1:AJ$766,"")</f>
        <v>333192</v>
      </c>
      <c r="AC636" s="47">
        <f>_xlfn.XLOOKUP($F636,Main_OG!$D$1:$D$766,Main_OG!AK$1:AK$766,"")</f>
        <v>666720</v>
      </c>
      <c r="AD636" s="47">
        <f>_xlfn.XLOOKUP($F636,Main_OG!$D$1:$D$766,Main_OG!AL$1:AL$766,"")</f>
        <v>80755840</v>
      </c>
      <c r="AE636" s="47">
        <f>_xlfn.XLOOKUP($F636,Main_OG!$D$1:$D$766,Main_OG!AM$1:AM$766,"")</f>
        <v>0</v>
      </c>
      <c r="AF636" s="48">
        <f>_xlfn.XLOOKUP($F636,Main_OG!$D$1:$D$766,Main_OG!Z$1:Z$766,"")</f>
        <v>0</v>
      </c>
      <c r="AG636" s="48">
        <f>_xlfn.XLOOKUP($F636,Main_OG!$D$1:$D$766,Main_OG!AA$1:AA$766,"")</f>
        <v>2.64</v>
      </c>
      <c r="AH636" s="48">
        <f>_xlfn.XLOOKUP($F636,Main_OG!$D$1:$D$766,Main_OG!AB$1:AB$766,"")</f>
        <v>17.134646247082848</v>
      </c>
      <c r="AI636" s="48">
        <f>_xlfn.XLOOKUP($F636,Main_OG!$D$1:$D$766,Main_OG!AC$1:AC$766,"")</f>
        <v>3.06</v>
      </c>
      <c r="AJ636" s="48">
        <f>_xlfn.XLOOKUP($F636,Main_OG!$D$1:$D$766,Main_OG!AD$1:AD$766,"")</f>
        <v>0.62810595158289428</v>
      </c>
    </row>
    <row r="637" spans="2:36" x14ac:dyDescent="0.35">
      <c r="B637" s="36" t="s">
        <v>1631</v>
      </c>
      <c r="C637" s="45" t="s">
        <v>294</v>
      </c>
      <c r="D637" s="45" t="s">
        <v>4394</v>
      </c>
      <c r="E637" s="36" t="s">
        <v>1631</v>
      </c>
      <c r="F637" s="36" t="str">
        <f t="shared" si="27"/>
        <v>2018_MD</v>
      </c>
      <c r="G637" s="45">
        <v>2018</v>
      </c>
      <c r="H637" s="45">
        <f>_xlfn.XLOOKUP(J637,Main_OG!$B$1:$B$766,Main_OG!$O$1:$O$766,"")</f>
        <v>1</v>
      </c>
      <c r="I637" s="45">
        <f>_xlfn.XLOOKUP(F637,Main_OG!$D$1:$D$766,Main_OG!$J$1:$J$766,"")</f>
        <v>3</v>
      </c>
      <c r="J637" s="45" t="s">
        <v>294</v>
      </c>
      <c r="K637" s="45" t="str">
        <f t="shared" si="28"/>
        <v>Delmarva Power_MD</v>
      </c>
      <c r="L637" s="45" t="str">
        <f t="shared" si="29"/>
        <v>Delmarva Power_MD</v>
      </c>
      <c r="M637" s="45" t="s">
        <v>1653</v>
      </c>
      <c r="N637" s="45">
        <v>0</v>
      </c>
      <c r="O637" s="45">
        <v>16380</v>
      </c>
      <c r="P637" s="45">
        <v>71</v>
      </c>
      <c r="Q637" s="45">
        <v>153742</v>
      </c>
      <c r="R637" s="45">
        <v>0</v>
      </c>
      <c r="S637" s="45">
        <v>438143</v>
      </c>
      <c r="T637" s="45">
        <v>9884</v>
      </c>
      <c r="U637" s="45">
        <v>1874231</v>
      </c>
      <c r="V637" s="45">
        <v>0</v>
      </c>
      <c r="W637" s="45">
        <v>14.112949</v>
      </c>
      <c r="X637" s="45">
        <v>5.1042088000000003</v>
      </c>
      <c r="Y637" s="45">
        <v>14.737228</v>
      </c>
      <c r="Z637" s="46">
        <v>402480.9</v>
      </c>
      <c r="AA637" s="46">
        <v>66612.166226177986</v>
      </c>
      <c r="AB637" s="47">
        <f>_xlfn.XLOOKUP($F637,Main_OG!$D$1:$D$766,Main_OG!AJ$1:AJ$766,"")</f>
        <v>8764840</v>
      </c>
      <c r="AC637" s="47">
        <f>_xlfn.XLOOKUP($F637,Main_OG!$D$1:$D$766,Main_OG!AK$1:AK$766,"")</f>
        <v>1097090</v>
      </c>
      <c r="AD637" s="47">
        <f>_xlfn.XLOOKUP($F637,Main_OG!$D$1:$D$766,Main_OG!AL$1:AL$766,"")</f>
        <v>210873506</v>
      </c>
      <c r="AE637" s="47">
        <f>_xlfn.XLOOKUP($F637,Main_OG!$D$1:$D$766,Main_OG!AM$1:AM$766,"")</f>
        <v>14987931</v>
      </c>
      <c r="AF637" s="48">
        <f>_xlfn.XLOOKUP($F637,Main_OG!$D$1:$D$766,Main_OG!Z$1:Z$766,"")</f>
        <v>0</v>
      </c>
      <c r="AG637" s="48">
        <f>_xlfn.XLOOKUP($F637,Main_OG!$D$1:$D$766,Main_OG!AA$1:AA$766,"")</f>
        <v>2.5299999999999998</v>
      </c>
      <c r="AH637" s="48">
        <f>_xlfn.XLOOKUP($F637,Main_OG!$D$1:$D$766,Main_OG!AB$1:AB$766,"")</f>
        <v>16.07</v>
      </c>
      <c r="AI637" s="48">
        <f>_xlfn.XLOOKUP($F637,Main_OG!$D$1:$D$766,Main_OG!AC$1:AC$766,"")</f>
        <v>3.86</v>
      </c>
      <c r="AJ637" s="48">
        <f>_xlfn.XLOOKUP($F637,Main_OG!$D$1:$D$766,Main_OG!AD$1:AD$766,"")</f>
        <v>0.68</v>
      </c>
    </row>
    <row r="638" spans="2:36" x14ac:dyDescent="0.35">
      <c r="B638" s="36" t="s">
        <v>1631</v>
      </c>
      <c r="C638" s="45" t="s">
        <v>739</v>
      </c>
      <c r="D638" s="45" t="s">
        <v>4394</v>
      </c>
      <c r="E638" s="36" t="s">
        <v>1631</v>
      </c>
      <c r="F638" s="36" t="str">
        <f t="shared" si="27"/>
        <v>2019_DE</v>
      </c>
      <c r="G638" s="45">
        <v>2019</v>
      </c>
      <c r="H638" s="45">
        <f>_xlfn.XLOOKUP(J638,Main_OG!$B$1:$B$766,Main_OG!$O$1:$O$766,"")</f>
        <v>1</v>
      </c>
      <c r="I638" s="45">
        <f>_xlfn.XLOOKUP(F638,Main_OG!$D$1:$D$766,Main_OG!$J$1:$J$766,"")</f>
        <v>1</v>
      </c>
      <c r="J638" s="45" t="s">
        <v>739</v>
      </c>
      <c r="K638" s="45" t="str">
        <f t="shared" si="28"/>
        <v>Delmarva Power_DE</v>
      </c>
      <c r="L638" s="45" t="str">
        <f t="shared" si="29"/>
        <v>Delmarva Power_DE</v>
      </c>
      <c r="M638" s="45" t="s">
        <v>1654</v>
      </c>
      <c r="N638" s="45">
        <v>0</v>
      </c>
      <c r="O638" s="45">
        <v>24419</v>
      </c>
      <c r="P638" s="45">
        <v>61</v>
      </c>
      <c r="Q638" s="45">
        <v>260007</v>
      </c>
      <c r="R638" s="45">
        <v>0</v>
      </c>
      <c r="S638" s="45">
        <v>904380</v>
      </c>
      <c r="T638" s="45">
        <v>9796</v>
      </c>
      <c r="U638" s="45">
        <v>2853406</v>
      </c>
      <c r="V638" s="45">
        <v>0</v>
      </c>
      <c r="W638" s="45">
        <v>11.555541</v>
      </c>
      <c r="X638" s="45">
        <v>8.3227848000000009</v>
      </c>
      <c r="Y638" s="45">
        <v>12.356493</v>
      </c>
      <c r="Z638" s="46">
        <v>74597.399999999994</v>
      </c>
      <c r="AA638" s="46">
        <v>76379.486171349941</v>
      </c>
      <c r="AB638" s="47">
        <f>_xlfn.XLOOKUP($F638,Main_OG!$D$1:$D$766,Main_OG!AJ$1:AJ$766,"")</f>
        <v>170324</v>
      </c>
      <c r="AC638" s="47">
        <f>_xlfn.XLOOKUP($F638,Main_OG!$D$1:$D$766,Main_OG!AK$1:AK$766,"")</f>
        <v>70402</v>
      </c>
      <c r="AD638" s="47">
        <f>_xlfn.XLOOKUP($F638,Main_OG!$D$1:$D$766,Main_OG!AL$1:AL$766,"")</f>
        <v>67376444</v>
      </c>
      <c r="AE638" s="47">
        <f>_xlfn.XLOOKUP($F638,Main_OG!$D$1:$D$766,Main_OG!AM$1:AM$766,"")</f>
        <v>0</v>
      </c>
      <c r="AF638" s="48">
        <f>_xlfn.XLOOKUP($F638,Main_OG!$D$1:$D$766,Main_OG!Z$1:Z$766,"")</f>
        <v>0</v>
      </c>
      <c r="AG638" s="48">
        <f>_xlfn.XLOOKUP($F638,Main_OG!$D$1:$D$766,Main_OG!AA$1:AA$766,"")</f>
        <v>2.176146746141439</v>
      </c>
      <c r="AH638" s="48">
        <f>_xlfn.XLOOKUP($F638,Main_OG!$D$1:$D$766,Main_OG!AB$1:AB$766,"")</f>
        <v>16.155101142605361</v>
      </c>
      <c r="AI638" s="48">
        <f>_xlfn.XLOOKUP($F638,Main_OG!$D$1:$D$766,Main_OG!AC$1:AC$766,"")</f>
        <v>2.57</v>
      </c>
      <c r="AJ638" s="48">
        <f>_xlfn.XLOOKUP($F638,Main_OG!$D$1:$D$766,Main_OG!AD$1:AD$766,"")</f>
        <v>0.60296766622862785</v>
      </c>
    </row>
    <row r="639" spans="2:36" x14ac:dyDescent="0.35">
      <c r="B639" s="36" t="s">
        <v>1631</v>
      </c>
      <c r="C639" s="45" t="s">
        <v>294</v>
      </c>
      <c r="D639" s="45" t="s">
        <v>4394</v>
      </c>
      <c r="E639" s="36" t="s">
        <v>1631</v>
      </c>
      <c r="F639" s="36" t="str">
        <f t="shared" si="27"/>
        <v>2019_MD</v>
      </c>
      <c r="G639" s="45">
        <v>2019</v>
      </c>
      <c r="H639" s="45">
        <f>_xlfn.XLOOKUP(J639,Main_OG!$B$1:$B$766,Main_OG!$O$1:$O$766,"")</f>
        <v>1</v>
      </c>
      <c r="I639" s="45">
        <f>_xlfn.XLOOKUP(F639,Main_OG!$D$1:$D$766,Main_OG!$J$1:$J$766,"")</f>
        <v>3</v>
      </c>
      <c r="J639" s="45" t="s">
        <v>294</v>
      </c>
      <c r="K639" s="45" t="str">
        <f t="shared" si="28"/>
        <v>Delmarva Power_MD</v>
      </c>
      <c r="L639" s="45" t="str">
        <f t="shared" si="29"/>
        <v>Delmarva Power_MD</v>
      </c>
      <c r="M639" s="45" t="s">
        <v>1655</v>
      </c>
      <c r="N639" s="45">
        <v>0</v>
      </c>
      <c r="O639" s="45">
        <v>16297</v>
      </c>
      <c r="P639" s="45">
        <v>68</v>
      </c>
      <c r="Q639" s="45">
        <v>156528</v>
      </c>
      <c r="R639" s="45">
        <v>0</v>
      </c>
      <c r="S639" s="45">
        <v>427783</v>
      </c>
      <c r="T639" s="45">
        <v>9427</v>
      </c>
      <c r="U639" s="45">
        <v>1837555</v>
      </c>
      <c r="V639" s="45">
        <v>0</v>
      </c>
      <c r="W639" s="45">
        <v>13.738671</v>
      </c>
      <c r="X639" s="45">
        <v>7.9102578000000001</v>
      </c>
      <c r="Y639" s="45">
        <v>14.393006</v>
      </c>
      <c r="Z639" s="46">
        <v>402346.2</v>
      </c>
      <c r="AA639" s="46">
        <v>66449.092759416511</v>
      </c>
      <c r="AB639" s="47">
        <f>_xlfn.XLOOKUP($F639,Main_OG!$D$1:$D$766,Main_OG!AJ$1:AJ$766,"")</f>
        <v>5111614</v>
      </c>
      <c r="AC639" s="47">
        <f>_xlfn.XLOOKUP($F639,Main_OG!$D$1:$D$766,Main_OG!AK$1:AK$766,"")</f>
        <v>345724</v>
      </c>
      <c r="AD639" s="47">
        <f>_xlfn.XLOOKUP($F639,Main_OG!$D$1:$D$766,Main_OG!AL$1:AL$766,"")</f>
        <v>210632878</v>
      </c>
      <c r="AE639" s="47">
        <f>_xlfn.XLOOKUP($F639,Main_OG!$D$1:$D$766,Main_OG!AM$1:AM$766,"")</f>
        <v>15012922</v>
      </c>
      <c r="AF639" s="48">
        <f>_xlfn.XLOOKUP($F639,Main_OG!$D$1:$D$766,Main_OG!Z$1:Z$766,"")</f>
        <v>1.88</v>
      </c>
      <c r="AG639" s="48">
        <f>_xlfn.XLOOKUP($F639,Main_OG!$D$1:$D$766,Main_OG!AA$1:AA$766,"")</f>
        <v>2.176146746141439</v>
      </c>
      <c r="AH639" s="48">
        <f>_xlfn.XLOOKUP($F639,Main_OG!$D$1:$D$766,Main_OG!AB$1:AB$766,"")</f>
        <v>16.155101142605361</v>
      </c>
      <c r="AI639" s="48">
        <f>_xlfn.XLOOKUP($F639,Main_OG!$D$1:$D$766,Main_OG!AC$1:AC$766,"")</f>
        <v>3.3292283805067271</v>
      </c>
      <c r="AJ639" s="48">
        <f>_xlfn.XLOOKUP($F639,Main_OG!$D$1:$D$766,Main_OG!AD$1:AD$766,"")</f>
        <v>0.65</v>
      </c>
    </row>
    <row r="640" spans="2:36" x14ac:dyDescent="0.35">
      <c r="B640" s="36" t="s">
        <v>1631</v>
      </c>
      <c r="C640" s="45" t="s">
        <v>739</v>
      </c>
      <c r="D640" s="45" t="s">
        <v>4394</v>
      </c>
      <c r="E640" s="36" t="s">
        <v>1631</v>
      </c>
      <c r="F640" s="36" t="str">
        <f t="shared" si="27"/>
        <v>2020_DE</v>
      </c>
      <c r="G640" s="45">
        <v>2020</v>
      </c>
      <c r="H640" s="45">
        <f>_xlfn.XLOOKUP(J640,Main_OG!$B$1:$B$766,Main_OG!$O$1:$O$766,"")</f>
        <v>1</v>
      </c>
      <c r="I640" s="45">
        <f>_xlfn.XLOOKUP(F640,Main_OG!$D$1:$D$766,Main_OG!$J$1:$J$766,"")</f>
        <v>1</v>
      </c>
      <c r="J640" s="45" t="s">
        <v>739</v>
      </c>
      <c r="K640" s="45" t="str">
        <f t="shared" si="28"/>
        <v>Delmarva Power_DE</v>
      </c>
      <c r="L640" s="45" t="str">
        <f t="shared" si="29"/>
        <v>Delmarva Power_DE</v>
      </c>
      <c r="M640" s="45" t="s">
        <v>1656</v>
      </c>
      <c r="N640" s="45">
        <v>0</v>
      </c>
      <c r="O640" s="45">
        <v>24460</v>
      </c>
      <c r="P640" s="45">
        <v>49</v>
      </c>
      <c r="Q640" s="45">
        <v>0</v>
      </c>
      <c r="R640" s="45">
        <v>0</v>
      </c>
      <c r="S640" s="45">
        <v>777646</v>
      </c>
      <c r="T640" s="45">
        <v>6316</v>
      </c>
      <c r="U640" s="45">
        <v>0</v>
      </c>
      <c r="V640" s="45">
        <v>0</v>
      </c>
      <c r="W640" s="45">
        <v>11.589515</v>
      </c>
      <c r="X640" s="45">
        <v>5.8518049000000003</v>
      </c>
      <c r="Y640" s="45">
        <v>0</v>
      </c>
      <c r="Z640" s="46">
        <v>72550.3</v>
      </c>
      <c r="AA640" s="46">
        <v>73662.680132683658</v>
      </c>
      <c r="AB640" s="47">
        <f>_xlfn.XLOOKUP($F640,Main_OG!$D$1:$D$766,Main_OG!AJ$1:AJ$766,"")</f>
        <v>151162</v>
      </c>
      <c r="AC640" s="47">
        <f>_xlfn.XLOOKUP($F640,Main_OG!$D$1:$D$766,Main_OG!AK$1:AK$766,"")</f>
        <v>43904</v>
      </c>
      <c r="AD640" s="47">
        <f>_xlfn.XLOOKUP($F640,Main_OG!$D$1:$D$766,Main_OG!AL$1:AL$766,"")</f>
        <v>68705402</v>
      </c>
      <c r="AE640" s="47">
        <f>_xlfn.XLOOKUP($F640,Main_OG!$D$1:$D$766,Main_OG!AM$1:AM$766,"")</f>
        <v>0</v>
      </c>
      <c r="AF640" s="48">
        <f>_xlfn.XLOOKUP($F640,Main_OG!$D$1:$D$766,Main_OG!Z$1:Z$766,"")</f>
        <v>0</v>
      </c>
      <c r="AG640" s="48">
        <f>_xlfn.XLOOKUP($F640,Main_OG!$D$1:$D$766,Main_OG!AA$1:AA$766,"")</f>
        <v>2.127327759928813</v>
      </c>
      <c r="AH640" s="48">
        <f>_xlfn.XLOOKUP($F640,Main_OG!$D$1:$D$766,Main_OG!AB$1:AB$766,"")</f>
        <v>12.535325193609101</v>
      </c>
      <c r="AI640" s="48">
        <f>_xlfn.XLOOKUP($F640,Main_OG!$D$1:$D$766,Main_OG!AC$1:AC$766,"")</f>
        <v>2.8422150630003218</v>
      </c>
      <c r="AJ640" s="48">
        <f>_xlfn.XLOOKUP($F640,Main_OG!$D$1:$D$766,Main_OG!AD$1:AD$766,"")</f>
        <v>0.5848556097000881</v>
      </c>
    </row>
    <row r="641" spans="2:36" x14ac:dyDescent="0.35">
      <c r="B641" s="36" t="s">
        <v>1631</v>
      </c>
      <c r="C641" s="45" t="s">
        <v>294</v>
      </c>
      <c r="D641" s="45" t="s">
        <v>4394</v>
      </c>
      <c r="E641" s="36" t="s">
        <v>1631</v>
      </c>
      <c r="F641" s="36" t="str">
        <f t="shared" si="27"/>
        <v>2020_MD</v>
      </c>
      <c r="G641" s="45">
        <v>2020</v>
      </c>
      <c r="H641" s="45">
        <f>_xlfn.XLOOKUP(J641,Main_OG!$B$1:$B$766,Main_OG!$O$1:$O$766,"")</f>
        <v>1</v>
      </c>
      <c r="I641" s="45">
        <f>_xlfn.XLOOKUP(F641,Main_OG!$D$1:$D$766,Main_OG!$J$1:$J$766,"")</f>
        <v>3</v>
      </c>
      <c r="J641" s="45" t="s">
        <v>294</v>
      </c>
      <c r="K641" s="45" t="str">
        <f t="shared" si="28"/>
        <v>Delmarva Power_MD</v>
      </c>
      <c r="L641" s="45" t="str">
        <f t="shared" si="29"/>
        <v>Delmarva Power_MD</v>
      </c>
      <c r="M641" s="45" t="s">
        <v>1657</v>
      </c>
      <c r="N641" s="45">
        <v>0</v>
      </c>
      <c r="O641" s="45">
        <v>16629</v>
      </c>
      <c r="P641" s="45">
        <v>69</v>
      </c>
      <c r="Q641" s="45">
        <v>0</v>
      </c>
      <c r="R641" s="45">
        <v>0</v>
      </c>
      <c r="S641" s="45">
        <v>388493</v>
      </c>
      <c r="T641" s="45">
        <v>9215</v>
      </c>
      <c r="U641" s="45">
        <v>0</v>
      </c>
      <c r="V641" s="45">
        <v>0</v>
      </c>
      <c r="W641" s="45">
        <v>13.567117</v>
      </c>
      <c r="X641" s="45">
        <v>3.0743353</v>
      </c>
      <c r="Y641" s="45">
        <v>0</v>
      </c>
      <c r="Z641" s="46">
        <v>388532.3</v>
      </c>
      <c r="AA641" s="46">
        <v>64119.224447972774</v>
      </c>
      <c r="AB641" s="47">
        <f>_xlfn.XLOOKUP($F641,Main_OG!$D$1:$D$766,Main_OG!AJ$1:AJ$766,"")</f>
        <v>3056916</v>
      </c>
      <c r="AC641" s="47">
        <f>_xlfn.XLOOKUP($F641,Main_OG!$D$1:$D$766,Main_OG!AK$1:AK$766,"")</f>
        <v>354002</v>
      </c>
      <c r="AD641" s="47">
        <f>_xlfn.XLOOKUP($F641,Main_OG!$D$1:$D$766,Main_OG!AL$1:AL$766,"")</f>
        <v>206490016</v>
      </c>
      <c r="AE641" s="47">
        <f>_xlfn.XLOOKUP($F641,Main_OG!$D$1:$D$766,Main_OG!AM$1:AM$766,"")</f>
        <v>0</v>
      </c>
      <c r="AF641" s="48">
        <f>_xlfn.XLOOKUP($F641,Main_OG!$D$1:$D$766,Main_OG!Z$1:Z$766,"")</f>
        <v>0</v>
      </c>
      <c r="AG641" s="48">
        <f>_xlfn.XLOOKUP($F641,Main_OG!$D$1:$D$766,Main_OG!AA$1:AA$766,"")</f>
        <v>2.127327759928813</v>
      </c>
      <c r="AH641" s="48">
        <f>_xlfn.XLOOKUP($F641,Main_OG!$D$1:$D$766,Main_OG!AB$1:AB$766,"")</f>
        <v>12.535325193609101</v>
      </c>
      <c r="AI641" s="48">
        <f>_xlfn.XLOOKUP($F641,Main_OG!$D$1:$D$766,Main_OG!AC$1:AC$766,"")</f>
        <v>2.8422150630003218</v>
      </c>
      <c r="AJ641" s="48">
        <f>_xlfn.XLOOKUP($F641,Main_OG!$D$1:$D$766,Main_OG!AD$1:AD$766,"")</f>
        <v>0.5848556097000881</v>
      </c>
    </row>
    <row r="642" spans="2:36" x14ac:dyDescent="0.35">
      <c r="B642" s="36" t="s">
        <v>1658</v>
      </c>
      <c r="C642" s="45" t="s">
        <v>739</v>
      </c>
      <c r="D642" s="45" t="s">
        <v>4367</v>
      </c>
      <c r="E642" s="36" t="s">
        <v>4499</v>
      </c>
      <c r="F642" s="36" t="str">
        <f t="shared" si="27"/>
        <v>2006_DE</v>
      </c>
      <c r="G642" s="45">
        <v>2006</v>
      </c>
      <c r="H642" s="45">
        <f>_xlfn.XLOOKUP(J642,Main_OG!$B$1:$B$766,Main_OG!$O$1:$O$766,"")</f>
        <v>1</v>
      </c>
      <c r="I642" s="45">
        <f>_xlfn.XLOOKUP(F642,Main_OG!$D$1:$D$766,Main_OG!$J$1:$J$766,"")</f>
        <v>0</v>
      </c>
      <c r="J642" s="45" t="s">
        <v>739</v>
      </c>
      <c r="K642" s="45" t="str">
        <f t="shared" si="28"/>
        <v>Delmarva Power &amp; Light Company_DE</v>
      </c>
      <c r="L642" s="45" t="str">
        <f t="shared" si="29"/>
        <v>Delmarva Power Light Company_DE</v>
      </c>
      <c r="M642" s="45" t="s">
        <v>1659</v>
      </c>
      <c r="N642" s="45">
        <v>0</v>
      </c>
      <c r="O642" s="45">
        <v>30178</v>
      </c>
      <c r="P642" s="45">
        <v>220</v>
      </c>
      <c r="Q642" s="45">
        <v>260369</v>
      </c>
      <c r="R642" s="45">
        <v>0</v>
      </c>
      <c r="S642" s="45">
        <v>244698</v>
      </c>
      <c r="T642" s="45">
        <v>51744</v>
      </c>
      <c r="U642" s="45">
        <v>345518</v>
      </c>
      <c r="V642" s="45">
        <v>0</v>
      </c>
      <c r="W642" s="45">
        <v>10.090643336347769</v>
      </c>
      <c r="X642" s="45">
        <v>5.5372327105944086</v>
      </c>
      <c r="Y642" s="45">
        <v>12.163312923735599</v>
      </c>
      <c r="Z642" s="46">
        <v>68411.8</v>
      </c>
      <c r="AA642" s="46">
        <v>79616.371143810786</v>
      </c>
      <c r="AB642" s="47">
        <f>_xlfn.XLOOKUP($F642,Main_OG!$D$1:$D$766,Main_OG!AJ$1:AJ$766,"")</f>
        <v>4419465.4000000004</v>
      </c>
      <c r="AC642" s="47">
        <f>_xlfn.XLOOKUP($F642,Main_OG!$D$1:$D$766,Main_OG!AK$1:AK$766,"")</f>
        <v>542741.56000000006</v>
      </c>
      <c r="AD642" s="47">
        <f>_xlfn.XLOOKUP($F642,Main_OG!$D$1:$D$766,Main_OG!AL$1:AL$766,"")</f>
        <v>19145022.600000001</v>
      </c>
      <c r="AE642" s="47">
        <f>_xlfn.XLOOKUP($F642,Main_OG!$D$1:$D$766,Main_OG!AM$1:AM$766,"")</f>
        <v>0</v>
      </c>
      <c r="AF642" s="48">
        <f>_xlfn.XLOOKUP($F642,Main_OG!$D$1:$D$766,Main_OG!Z$1:Z$766,"")</f>
        <v>0</v>
      </c>
      <c r="AG642" s="48">
        <f>_xlfn.XLOOKUP($F642,Main_OG!$D$1:$D$766,Main_OG!AA$1:AA$766,"")</f>
        <v>2.2465548173415608</v>
      </c>
      <c r="AH642" s="48">
        <f>_xlfn.XLOOKUP($F642,Main_OG!$D$1:$D$766,Main_OG!AB$1:AB$766,"")</f>
        <v>13.88</v>
      </c>
      <c r="AI642" s="48">
        <f>_xlfn.XLOOKUP($F642,Main_OG!$D$1:$D$766,Main_OG!AC$1:AC$766,"")</f>
        <v>7.59</v>
      </c>
      <c r="AJ642" s="48">
        <f>_xlfn.XLOOKUP($F642,Main_OG!$D$1:$D$766,Main_OG!AD$1:AD$766,"")</f>
        <v>0.4704061490499184</v>
      </c>
    </row>
    <row r="643" spans="2:36" x14ac:dyDescent="0.35">
      <c r="B643" s="36" t="s">
        <v>1658</v>
      </c>
      <c r="C643" s="45" t="s">
        <v>294</v>
      </c>
      <c r="D643" s="45" t="s">
        <v>4367</v>
      </c>
      <c r="E643" s="36" t="s">
        <v>4499</v>
      </c>
      <c r="F643" s="36" t="str">
        <f t="shared" ref="F643:F706" si="30">_xlfn.CONCAT(G643,"_",J643)</f>
        <v>2006_MD</v>
      </c>
      <c r="G643" s="45">
        <v>2006</v>
      </c>
      <c r="H643" s="45">
        <f>_xlfn.XLOOKUP(J643,Main_OG!$B$1:$B$766,Main_OG!$O$1:$O$766,"")</f>
        <v>1</v>
      </c>
      <c r="I643" s="45">
        <f>_xlfn.XLOOKUP(F643,Main_OG!$D$1:$D$766,Main_OG!$J$1:$J$766,"")</f>
        <v>0</v>
      </c>
      <c r="J643" s="45" t="s">
        <v>294</v>
      </c>
      <c r="K643" s="45" t="str">
        <f t="shared" ref="K643:K706" si="31">_xlfn.CONCAT(B643,"_",C643)</f>
        <v>Delmarva Power &amp; Light Company_MD</v>
      </c>
      <c r="L643" s="45" t="str">
        <f t="shared" ref="L643:L706" si="32">_xlfn.CONCAT(E643,"_",C643)</f>
        <v>Delmarva Power Light Company_MD</v>
      </c>
      <c r="M643" s="45" t="s">
        <v>1660</v>
      </c>
      <c r="N643" s="45">
        <v>0</v>
      </c>
      <c r="O643" s="45">
        <v>23889</v>
      </c>
      <c r="P643" s="45">
        <v>205</v>
      </c>
      <c r="Q643" s="45">
        <v>170907</v>
      </c>
      <c r="R643" s="45">
        <v>0</v>
      </c>
      <c r="S643" s="45">
        <v>118599</v>
      </c>
      <c r="T643" s="45">
        <v>4276</v>
      </c>
      <c r="U643" s="45">
        <v>245800</v>
      </c>
      <c r="V643" s="45">
        <v>0</v>
      </c>
      <c r="W643" s="45">
        <v>11.1283344233438</v>
      </c>
      <c r="X643" s="45">
        <v>8.4135135666922451</v>
      </c>
      <c r="Y643" s="45">
        <v>11.49336069046201</v>
      </c>
      <c r="Z643" s="46">
        <v>329874</v>
      </c>
      <c r="AA643" s="46">
        <v>58619.599539180577</v>
      </c>
      <c r="AB643" s="47">
        <f>_xlfn.XLOOKUP($F643,Main_OG!$D$1:$D$766,Main_OG!AJ$1:AJ$766,"")</f>
        <v>23375205.16</v>
      </c>
      <c r="AC643" s="47">
        <f>_xlfn.XLOOKUP($F643,Main_OG!$D$1:$D$766,Main_OG!AK$1:AK$766,"")</f>
        <v>2100444.0600000005</v>
      </c>
      <c r="AD643" s="47">
        <f>_xlfn.XLOOKUP($F643,Main_OG!$D$1:$D$766,Main_OG!AL$1:AL$766,"")</f>
        <v>33241593.040000003</v>
      </c>
      <c r="AE643" s="47">
        <f>_xlfn.XLOOKUP($F643,Main_OG!$D$1:$D$766,Main_OG!AM$1:AM$766,"")</f>
        <v>13830411</v>
      </c>
      <c r="AF643" s="48">
        <f>_xlfn.XLOOKUP($F643,Main_OG!$D$1:$D$766,Main_OG!Z$1:Z$766,"")</f>
        <v>0</v>
      </c>
      <c r="AG643" s="48">
        <f>_xlfn.XLOOKUP($F643,Main_OG!$D$1:$D$766,Main_OG!AA$1:AA$766,"")</f>
        <v>2.27</v>
      </c>
      <c r="AH643" s="48">
        <f>_xlfn.XLOOKUP($F643,Main_OG!$D$1:$D$766,Main_OG!AB$1:AB$766,"")</f>
        <v>14.13114039693003</v>
      </c>
      <c r="AI643" s="48">
        <f>_xlfn.XLOOKUP($F643,Main_OG!$D$1:$D$766,Main_OG!AC$1:AC$766,"")</f>
        <v>7.1610124069250478</v>
      </c>
      <c r="AJ643" s="48">
        <f>_xlfn.XLOOKUP($F643,Main_OG!$D$1:$D$766,Main_OG!AD$1:AD$766,"")</f>
        <v>0.52</v>
      </c>
    </row>
    <row r="644" spans="2:36" x14ac:dyDescent="0.35">
      <c r="B644" s="36" t="s">
        <v>1658</v>
      </c>
      <c r="C644" s="45" t="s">
        <v>219</v>
      </c>
      <c r="D644" s="45" t="s">
        <v>4367</v>
      </c>
      <c r="E644" s="36" t="s">
        <v>4499</v>
      </c>
      <c r="F644" s="36" t="str">
        <f t="shared" si="30"/>
        <v>2006_VA</v>
      </c>
      <c r="G644" s="45">
        <v>2006</v>
      </c>
      <c r="H644" s="45">
        <f>_xlfn.XLOOKUP(J644,Main_OG!$B$1:$B$766,Main_OG!$O$1:$O$766,"")</f>
        <v>1</v>
      </c>
      <c r="I644" s="45">
        <f>_xlfn.XLOOKUP(F644,Main_OG!$D$1:$D$766,Main_OG!$J$1:$J$766,"")</f>
        <v>0</v>
      </c>
      <c r="J644" s="45" t="s">
        <v>219</v>
      </c>
      <c r="K644" s="45" t="str">
        <f t="shared" si="31"/>
        <v>Delmarva Power &amp; Light Company_VA</v>
      </c>
      <c r="L644" s="45" t="str">
        <f t="shared" si="32"/>
        <v>Delmarva Power Light Company_VA</v>
      </c>
      <c r="M644" s="45" t="s">
        <v>1661</v>
      </c>
      <c r="N644" s="45">
        <v>0</v>
      </c>
      <c r="O644" s="45">
        <v>3274</v>
      </c>
      <c r="P644" s="45">
        <v>36</v>
      </c>
      <c r="Q644" s="45">
        <v>18972</v>
      </c>
      <c r="R644" s="45">
        <v>0</v>
      </c>
      <c r="S644" s="45">
        <v>15203</v>
      </c>
      <c r="T644" s="45">
        <v>4877</v>
      </c>
      <c r="U644" s="45">
        <v>20728</v>
      </c>
      <c r="V644" s="45">
        <v>0</v>
      </c>
      <c r="W644" s="45">
        <v>9.5913140030787094</v>
      </c>
      <c r="X644" s="45">
        <v>8.140408272270534</v>
      </c>
      <c r="Y644" s="45">
        <v>11.689468875830411</v>
      </c>
      <c r="Z644" s="46">
        <v>451263.1</v>
      </c>
      <c r="AA644" s="46">
        <v>58806.264232820438</v>
      </c>
      <c r="AB644" s="47">
        <f>_xlfn.XLOOKUP($F644,Main_OG!$D$1:$D$766,Main_OG!AJ$1:AJ$766,"")</f>
        <v>27470903.899999999</v>
      </c>
      <c r="AC644" s="47">
        <f>_xlfn.XLOOKUP($F644,Main_OG!$D$1:$D$766,Main_OG!AK$1:AK$766,"")</f>
        <v>2761875.6</v>
      </c>
      <c r="AD644" s="47">
        <f>_xlfn.XLOOKUP($F644,Main_OG!$D$1:$D$766,Main_OG!AL$1:AL$766,"")</f>
        <v>122017743.90000001</v>
      </c>
      <c r="AE644" s="47">
        <f>_xlfn.XLOOKUP($F644,Main_OG!$D$1:$D$766,Main_OG!AM$1:AM$766,"")</f>
        <v>27593516</v>
      </c>
      <c r="AF644" s="48">
        <f>_xlfn.XLOOKUP($F644,Main_OG!$D$1:$D$766,Main_OG!Z$1:Z$766,"")</f>
        <v>0</v>
      </c>
      <c r="AG644" s="48">
        <f>_xlfn.XLOOKUP($F644,Main_OG!$D$1:$D$766,Main_OG!AA$1:AA$766,"")</f>
        <v>2.2465548173415608</v>
      </c>
      <c r="AH644" s="48">
        <f>_xlfn.XLOOKUP($F644,Main_OG!$D$1:$D$766,Main_OG!AB$1:AB$766,"")</f>
        <v>12.87</v>
      </c>
      <c r="AI644" s="48">
        <f>_xlfn.XLOOKUP($F644,Main_OG!$D$1:$D$766,Main_OG!AC$1:AC$766,"")</f>
        <v>7.1610124069250478</v>
      </c>
      <c r="AJ644" s="48">
        <f>_xlfn.XLOOKUP($F644,Main_OG!$D$1:$D$766,Main_OG!AD$1:AD$766,"")</f>
        <v>0.4704061490499184</v>
      </c>
    </row>
    <row r="645" spans="2:36" x14ac:dyDescent="0.35">
      <c r="B645" s="36" t="s">
        <v>1658</v>
      </c>
      <c r="C645" s="45" t="s">
        <v>739</v>
      </c>
      <c r="D645" s="45" t="s">
        <v>4367</v>
      </c>
      <c r="E645" s="36" t="s">
        <v>4499</v>
      </c>
      <c r="F645" s="36" t="str">
        <f t="shared" si="30"/>
        <v>2007_DE</v>
      </c>
      <c r="G645" s="45">
        <v>2007</v>
      </c>
      <c r="H645" s="45">
        <f>_xlfn.XLOOKUP(J645,Main_OG!$B$1:$B$766,Main_OG!$O$1:$O$766,"")</f>
        <v>1</v>
      </c>
      <c r="I645" s="45">
        <f>_xlfn.XLOOKUP(F645,Main_OG!$D$1:$D$766,Main_OG!$J$1:$J$766,"")</f>
        <v>0</v>
      </c>
      <c r="J645" s="45" t="s">
        <v>739</v>
      </c>
      <c r="K645" s="45" t="str">
        <f t="shared" si="31"/>
        <v>Delmarva Power &amp; Light Company_DE</v>
      </c>
      <c r="L645" s="45" t="str">
        <f t="shared" si="32"/>
        <v>Delmarva Power Light Company_DE</v>
      </c>
      <c r="M645" s="45" t="s">
        <v>1662</v>
      </c>
      <c r="N645" s="45">
        <v>0</v>
      </c>
      <c r="O645" s="45">
        <v>27944</v>
      </c>
      <c r="P645" s="45">
        <v>156</v>
      </c>
      <c r="Q645" s="45">
        <v>260014</v>
      </c>
      <c r="R645" s="45">
        <v>0</v>
      </c>
      <c r="S645" s="45">
        <v>186934</v>
      </c>
      <c r="T645" s="45">
        <v>35103</v>
      </c>
      <c r="U645" s="45">
        <v>402735</v>
      </c>
      <c r="V645" s="45">
        <v>0</v>
      </c>
      <c r="W645" s="45">
        <v>12.79</v>
      </c>
      <c r="X645" s="45">
        <v>8</v>
      </c>
      <c r="Y645" s="45">
        <v>13.8</v>
      </c>
      <c r="Z645" s="46">
        <v>68132.399999999994</v>
      </c>
      <c r="AA645" s="46">
        <v>78155.982972162848</v>
      </c>
      <c r="AB645" s="47">
        <f>_xlfn.XLOOKUP($F645,Main_OG!$D$1:$D$766,Main_OG!AJ$1:AJ$766,"")</f>
        <v>4967938</v>
      </c>
      <c r="AC645" s="47">
        <f>_xlfn.XLOOKUP($F645,Main_OG!$D$1:$D$766,Main_OG!AK$1:AK$766,"")</f>
        <v>892162</v>
      </c>
      <c r="AD645" s="47">
        <f>_xlfn.XLOOKUP($F645,Main_OG!$D$1:$D$766,Main_OG!AL$1:AL$766,"")</f>
        <v>33528908</v>
      </c>
      <c r="AE645" s="47">
        <f>_xlfn.XLOOKUP($F645,Main_OG!$D$1:$D$766,Main_OG!AM$1:AM$766,"")</f>
        <v>0</v>
      </c>
      <c r="AF645" s="48">
        <f>_xlfn.XLOOKUP($F645,Main_OG!$D$1:$D$766,Main_OG!Z$1:Z$766,"")</f>
        <v>0</v>
      </c>
      <c r="AG645" s="48">
        <f>_xlfn.XLOOKUP($F645,Main_OG!$D$1:$D$766,Main_OG!AA$1:AA$766,"")</f>
        <v>2.2465548173415608</v>
      </c>
      <c r="AH645" s="48">
        <f>_xlfn.XLOOKUP($F645,Main_OG!$D$1:$D$766,Main_OG!AB$1:AB$766,"")</f>
        <v>15.22</v>
      </c>
      <c r="AI645" s="48">
        <f>_xlfn.XLOOKUP($F645,Main_OG!$D$1:$D$766,Main_OG!AC$1:AC$766,"")</f>
        <v>7.75</v>
      </c>
      <c r="AJ645" s="48">
        <f>_xlfn.XLOOKUP($F645,Main_OG!$D$1:$D$766,Main_OG!AD$1:AD$766,"")</f>
        <v>0.58103021845052572</v>
      </c>
    </row>
    <row r="646" spans="2:36" x14ac:dyDescent="0.35">
      <c r="B646" s="36" t="s">
        <v>1658</v>
      </c>
      <c r="C646" s="45" t="s">
        <v>294</v>
      </c>
      <c r="D646" s="45" t="s">
        <v>4367</v>
      </c>
      <c r="E646" s="36" t="s">
        <v>4499</v>
      </c>
      <c r="F646" s="36" t="str">
        <f t="shared" si="30"/>
        <v>2007_MD</v>
      </c>
      <c r="G646" s="45">
        <v>2007</v>
      </c>
      <c r="H646" s="45">
        <f>_xlfn.XLOOKUP(J646,Main_OG!$B$1:$B$766,Main_OG!$O$1:$O$766,"")</f>
        <v>1</v>
      </c>
      <c r="I646" s="45">
        <f>_xlfn.XLOOKUP(F646,Main_OG!$D$1:$D$766,Main_OG!$J$1:$J$766,"")</f>
        <v>0</v>
      </c>
      <c r="J646" s="45" t="s">
        <v>294</v>
      </c>
      <c r="K646" s="45" t="str">
        <f t="shared" si="31"/>
        <v>Delmarva Power &amp; Light Company_MD</v>
      </c>
      <c r="L646" s="45" t="str">
        <f t="shared" si="32"/>
        <v>Delmarva Power Light Company_MD</v>
      </c>
      <c r="M646" s="45" t="s">
        <v>1663</v>
      </c>
      <c r="N646" s="45">
        <v>0</v>
      </c>
      <c r="O646" s="45">
        <v>21198</v>
      </c>
      <c r="P646" s="45">
        <v>168</v>
      </c>
      <c r="Q646" s="45">
        <v>170028</v>
      </c>
      <c r="R646" s="45">
        <v>0</v>
      </c>
      <c r="S646" s="45">
        <v>99936</v>
      </c>
      <c r="T646" s="45">
        <v>4291</v>
      </c>
      <c r="U646" s="45">
        <v>294156</v>
      </c>
      <c r="V646" s="45">
        <v>0</v>
      </c>
      <c r="W646" s="45">
        <v>13.4</v>
      </c>
      <c r="X646" s="45">
        <v>13.14</v>
      </c>
      <c r="Y646" s="45">
        <v>13.63</v>
      </c>
      <c r="Z646" s="46">
        <v>331763.5</v>
      </c>
      <c r="AA646" s="46">
        <v>58683.80629878473</v>
      </c>
      <c r="AB646" s="47">
        <f>_xlfn.XLOOKUP($F646,Main_OG!$D$1:$D$766,Main_OG!AJ$1:AJ$766,"")</f>
        <v>23875036</v>
      </c>
      <c r="AC646" s="47">
        <f>_xlfn.XLOOKUP($F646,Main_OG!$D$1:$D$766,Main_OG!AK$1:AK$766,"")</f>
        <v>3581492</v>
      </c>
      <c r="AD646" s="47">
        <f>_xlfn.XLOOKUP($F646,Main_OG!$D$1:$D$766,Main_OG!AL$1:AL$766,"")</f>
        <v>42963738</v>
      </c>
      <c r="AE646" s="47">
        <f>_xlfn.XLOOKUP($F646,Main_OG!$D$1:$D$766,Main_OG!AM$1:AM$766,"")</f>
        <v>14353192</v>
      </c>
      <c r="AF646" s="48">
        <f>_xlfn.XLOOKUP($F646,Main_OG!$D$1:$D$766,Main_OG!Z$1:Z$766,"")</f>
        <v>0</v>
      </c>
      <c r="AG646" s="48">
        <f>_xlfn.XLOOKUP($F646,Main_OG!$D$1:$D$766,Main_OG!AA$1:AA$766,"")</f>
        <v>2.12</v>
      </c>
      <c r="AH646" s="48">
        <f>_xlfn.XLOOKUP($F646,Main_OG!$D$1:$D$766,Main_OG!AB$1:AB$766,"")</f>
        <v>15.097711394063451</v>
      </c>
      <c r="AI646" s="48">
        <f>_xlfn.XLOOKUP($F646,Main_OG!$D$1:$D$766,Main_OG!AC$1:AC$766,"")</f>
        <v>7.3815467393807772</v>
      </c>
      <c r="AJ646" s="48">
        <f>_xlfn.XLOOKUP($F646,Main_OG!$D$1:$D$766,Main_OG!AD$1:AD$766,"")</f>
        <v>0.46</v>
      </c>
    </row>
    <row r="647" spans="2:36" x14ac:dyDescent="0.35">
      <c r="B647" s="36" t="s">
        <v>1658</v>
      </c>
      <c r="C647" s="45" t="s">
        <v>219</v>
      </c>
      <c r="D647" s="45" t="s">
        <v>4367</v>
      </c>
      <c r="E647" s="36" t="s">
        <v>4499</v>
      </c>
      <c r="F647" s="36" t="str">
        <f t="shared" si="30"/>
        <v>2007_VA</v>
      </c>
      <c r="G647" s="45">
        <v>2007</v>
      </c>
      <c r="H647" s="45">
        <f>_xlfn.XLOOKUP(J647,Main_OG!$B$1:$B$766,Main_OG!$O$1:$O$766,"")</f>
        <v>1</v>
      </c>
      <c r="I647" s="45">
        <f>_xlfn.XLOOKUP(F647,Main_OG!$D$1:$D$766,Main_OG!$J$1:$J$766,"")</f>
        <v>0</v>
      </c>
      <c r="J647" s="45" t="s">
        <v>219</v>
      </c>
      <c r="K647" s="45" t="str">
        <f t="shared" si="31"/>
        <v>Delmarva Power &amp; Light Company_VA</v>
      </c>
      <c r="L647" s="45" t="str">
        <f t="shared" si="32"/>
        <v>Delmarva Power Light Company_VA</v>
      </c>
      <c r="M647" s="45" t="s">
        <v>1664</v>
      </c>
      <c r="N647" s="45">
        <v>0</v>
      </c>
      <c r="O647" s="45">
        <v>3275</v>
      </c>
      <c r="P647" s="45">
        <v>35</v>
      </c>
      <c r="Q647" s="45">
        <v>19186</v>
      </c>
      <c r="R647" s="45">
        <v>0</v>
      </c>
      <c r="S647" s="45">
        <v>17496</v>
      </c>
      <c r="T647" s="45">
        <v>4477</v>
      </c>
      <c r="U647" s="45">
        <v>23227</v>
      </c>
      <c r="V647" s="45">
        <v>0</v>
      </c>
      <c r="W647" s="45">
        <v>10.89</v>
      </c>
      <c r="X647" s="45">
        <v>9.26</v>
      </c>
      <c r="Y647" s="45">
        <v>12.72</v>
      </c>
      <c r="Z647" s="46">
        <v>457568.9</v>
      </c>
      <c r="AA647" s="46">
        <v>59033.53115727003</v>
      </c>
      <c r="AB647" s="47">
        <f>_xlfn.XLOOKUP($F647,Main_OG!$D$1:$D$766,Main_OG!AJ$1:AJ$766,"")</f>
        <v>28860222</v>
      </c>
      <c r="AC647" s="47">
        <f>_xlfn.XLOOKUP($F647,Main_OG!$D$1:$D$766,Main_OG!AK$1:AK$766,"")</f>
        <v>6816708</v>
      </c>
      <c r="AD647" s="47">
        <f>_xlfn.XLOOKUP($F647,Main_OG!$D$1:$D$766,Main_OG!AL$1:AL$766,"")</f>
        <v>181316228</v>
      </c>
      <c r="AE647" s="47">
        <f>_xlfn.XLOOKUP($F647,Main_OG!$D$1:$D$766,Main_OG!AM$1:AM$766,"")</f>
        <v>27268475</v>
      </c>
      <c r="AF647" s="48">
        <f>_xlfn.XLOOKUP($F647,Main_OG!$D$1:$D$766,Main_OG!Z$1:Z$766,"")</f>
        <v>0</v>
      </c>
      <c r="AG647" s="48">
        <f>_xlfn.XLOOKUP($F647,Main_OG!$D$1:$D$766,Main_OG!AA$1:AA$766,"")</f>
        <v>2.2465548173415608</v>
      </c>
      <c r="AH647" s="48">
        <f>_xlfn.XLOOKUP($F647,Main_OG!$D$1:$D$766,Main_OG!AB$1:AB$766,"")</f>
        <v>13.58</v>
      </c>
      <c r="AI647" s="48">
        <f>_xlfn.XLOOKUP($F647,Main_OG!$D$1:$D$766,Main_OG!AC$1:AC$766,"")</f>
        <v>7.3815467393807772</v>
      </c>
      <c r="AJ647" s="48">
        <f>_xlfn.XLOOKUP($F647,Main_OG!$D$1:$D$766,Main_OG!AD$1:AD$766,"")</f>
        <v>0.58103021845052572</v>
      </c>
    </row>
    <row r="648" spans="2:36" x14ac:dyDescent="0.35">
      <c r="B648" s="36" t="s">
        <v>1665</v>
      </c>
      <c r="C648" s="45" t="s">
        <v>230</v>
      </c>
      <c r="D648" s="45" t="s">
        <v>4368</v>
      </c>
      <c r="E648" s="36" t="s">
        <v>1665</v>
      </c>
      <c r="F648" s="36" t="str">
        <f t="shared" si="30"/>
        <v>2006_MI</v>
      </c>
      <c r="G648" s="45">
        <v>2006</v>
      </c>
      <c r="H648" s="45">
        <f>_xlfn.XLOOKUP(J648,Main_OG!$B$1:$B$766,Main_OG!$O$1:$O$766,"")</f>
        <v>0</v>
      </c>
      <c r="I648" s="45">
        <f>_xlfn.XLOOKUP(F648,Main_OG!$D$1:$D$766,Main_OG!$J$1:$J$766,"")</f>
        <v>0</v>
      </c>
      <c r="J648" s="45" t="s">
        <v>230</v>
      </c>
      <c r="K648" s="45" t="str">
        <f t="shared" si="31"/>
        <v>Detroit Edison Co_MI</v>
      </c>
      <c r="L648" s="45" t="str">
        <f t="shared" si="32"/>
        <v>Detroit Edison Co_MI</v>
      </c>
      <c r="M648" s="45" t="s">
        <v>1666</v>
      </c>
      <c r="N648" s="45">
        <v>0</v>
      </c>
      <c r="O648" s="45">
        <v>188408</v>
      </c>
      <c r="P648" s="45">
        <v>1088</v>
      </c>
      <c r="Q648" s="45">
        <v>1976982</v>
      </c>
      <c r="R648" s="45">
        <v>0</v>
      </c>
      <c r="S648" s="45">
        <v>1531241</v>
      </c>
      <c r="T648" s="45">
        <v>786112</v>
      </c>
      <c r="U648" s="45">
        <v>1609458</v>
      </c>
      <c r="V648" s="45">
        <v>0</v>
      </c>
      <c r="W648" s="45">
        <v>8.5317274591689323</v>
      </c>
      <c r="X648" s="45">
        <v>5.9396884132811554</v>
      </c>
      <c r="Y648" s="45">
        <v>10.206597838770231</v>
      </c>
      <c r="Z648" s="46">
        <v>483763.6</v>
      </c>
      <c r="AA648" s="46">
        <v>48202.440773445334</v>
      </c>
      <c r="AB648" s="47">
        <f>_xlfn.XLOOKUP($F648,Main_OG!$D$1:$D$766,Main_OG!AJ$1:AJ$766,"")</f>
        <v>70255935.120000005</v>
      </c>
      <c r="AC648" s="47">
        <f>_xlfn.XLOOKUP($F648,Main_OG!$D$1:$D$766,Main_OG!AK$1:AK$766,"")</f>
        <v>1664301.64</v>
      </c>
      <c r="AD648" s="47">
        <f>_xlfn.XLOOKUP($F648,Main_OG!$D$1:$D$766,Main_OG!AL$1:AL$766,"")</f>
        <v>181071401.84</v>
      </c>
      <c r="AE648" s="47">
        <f>_xlfn.XLOOKUP($F648,Main_OG!$D$1:$D$766,Main_OG!AM$1:AM$766,"")</f>
        <v>29066165</v>
      </c>
      <c r="AF648" s="48">
        <f>_xlfn.XLOOKUP($F648,Main_OG!$D$1:$D$766,Main_OG!Z$1:Z$766,"")</f>
        <v>0</v>
      </c>
      <c r="AG648" s="48">
        <f>_xlfn.XLOOKUP($F648,Main_OG!$D$1:$D$766,Main_OG!AA$1:AA$766,"")</f>
        <v>1.64</v>
      </c>
      <c r="AH648" s="48">
        <f>_xlfn.XLOOKUP($F648,Main_OG!$D$1:$D$766,Main_OG!AB$1:AB$766,"")</f>
        <v>14.4</v>
      </c>
      <c r="AI648" s="48">
        <f>_xlfn.XLOOKUP($F648,Main_OG!$D$1:$D$766,Main_OG!AC$1:AC$766,"")</f>
        <v>7.1610124069250478</v>
      </c>
      <c r="AJ648" s="48">
        <f>_xlfn.XLOOKUP($F648,Main_OG!$D$1:$D$766,Main_OG!AD$1:AD$766,"")</f>
        <v>0.4704061490499184</v>
      </c>
    </row>
    <row r="649" spans="2:36" x14ac:dyDescent="0.35">
      <c r="B649" s="36" t="s">
        <v>1665</v>
      </c>
      <c r="C649" s="45" t="s">
        <v>230</v>
      </c>
      <c r="D649" s="45" t="s">
        <v>4368</v>
      </c>
      <c r="E649" s="36" t="s">
        <v>1665</v>
      </c>
      <c r="F649" s="36" t="str">
        <f t="shared" si="30"/>
        <v>2007_MI</v>
      </c>
      <c r="G649" s="45">
        <v>2007</v>
      </c>
      <c r="H649" s="45">
        <f>_xlfn.XLOOKUP(J649,Main_OG!$B$1:$B$766,Main_OG!$O$1:$O$766,"")</f>
        <v>0</v>
      </c>
      <c r="I649" s="45">
        <f>_xlfn.XLOOKUP(F649,Main_OG!$D$1:$D$766,Main_OG!$J$1:$J$766,"")</f>
        <v>0</v>
      </c>
      <c r="J649" s="45" t="s">
        <v>230</v>
      </c>
      <c r="K649" s="45" t="str">
        <f t="shared" si="31"/>
        <v>Detroit Edison Co_MI</v>
      </c>
      <c r="L649" s="45" t="str">
        <f t="shared" si="32"/>
        <v>Detroit Edison Co_MI</v>
      </c>
      <c r="M649" s="45" t="s">
        <v>1667</v>
      </c>
      <c r="N649" s="45">
        <v>0</v>
      </c>
      <c r="O649" s="45">
        <v>193114</v>
      </c>
      <c r="P649" s="45">
        <v>1051</v>
      </c>
      <c r="Q649" s="45">
        <v>1967223</v>
      </c>
      <c r="R649" s="45">
        <v>0</v>
      </c>
      <c r="S649" s="45">
        <v>1650756</v>
      </c>
      <c r="T649" s="45">
        <v>806520</v>
      </c>
      <c r="U649" s="45">
        <v>1680344</v>
      </c>
      <c r="V649" s="45">
        <v>0</v>
      </c>
      <c r="W649" s="45">
        <v>8.5399999999999991</v>
      </c>
      <c r="X649" s="45">
        <v>6.05</v>
      </c>
      <c r="Y649" s="45">
        <v>10.41</v>
      </c>
      <c r="Z649" s="46">
        <v>482935.1</v>
      </c>
      <c r="AA649" s="46">
        <v>48287.309909407631</v>
      </c>
      <c r="AB649" s="47">
        <f>_xlfn.XLOOKUP($F649,Main_OG!$D$1:$D$766,Main_OG!AJ$1:AJ$766,"")</f>
        <v>73603394</v>
      </c>
      <c r="AC649" s="47">
        <f>_xlfn.XLOOKUP($F649,Main_OG!$D$1:$D$766,Main_OG!AK$1:AK$766,"")</f>
        <v>2521414</v>
      </c>
      <c r="AD649" s="47">
        <f>_xlfn.XLOOKUP($F649,Main_OG!$D$1:$D$766,Main_OG!AL$1:AL$766,"")</f>
        <v>204694010</v>
      </c>
      <c r="AE649" s="47">
        <f>_xlfn.XLOOKUP($F649,Main_OG!$D$1:$D$766,Main_OG!AM$1:AM$766,"")</f>
        <v>31516953</v>
      </c>
      <c r="AF649" s="48">
        <f>_xlfn.XLOOKUP($F649,Main_OG!$D$1:$D$766,Main_OG!Z$1:Z$766,"")</f>
        <v>0</v>
      </c>
      <c r="AG649" s="48">
        <f>_xlfn.XLOOKUP($F649,Main_OG!$D$1:$D$766,Main_OG!AA$1:AA$766,"")</f>
        <v>1.69</v>
      </c>
      <c r="AH649" s="48">
        <f>_xlfn.XLOOKUP($F649,Main_OG!$D$1:$D$766,Main_OG!AB$1:AB$766,"")</f>
        <v>16.41</v>
      </c>
      <c r="AI649" s="48">
        <f>_xlfn.XLOOKUP($F649,Main_OG!$D$1:$D$766,Main_OG!AC$1:AC$766,"")</f>
        <v>7.3815467393807772</v>
      </c>
      <c r="AJ649" s="48">
        <f>_xlfn.XLOOKUP($F649,Main_OG!$D$1:$D$766,Main_OG!AD$1:AD$766,"")</f>
        <v>0.58103021845052572</v>
      </c>
    </row>
    <row r="650" spans="2:36" x14ac:dyDescent="0.35">
      <c r="B650" s="36" t="s">
        <v>1665</v>
      </c>
      <c r="C650" s="45" t="s">
        <v>230</v>
      </c>
      <c r="D650" s="45" t="s">
        <v>4368</v>
      </c>
      <c r="E650" s="36" t="s">
        <v>1665</v>
      </c>
      <c r="F650" s="36" t="str">
        <f t="shared" si="30"/>
        <v>2008_MI</v>
      </c>
      <c r="G650" s="45">
        <v>2008</v>
      </c>
      <c r="H650" s="45">
        <f>_xlfn.XLOOKUP(J650,Main_OG!$B$1:$B$766,Main_OG!$O$1:$O$766,"")</f>
        <v>0</v>
      </c>
      <c r="I650" s="45">
        <f>_xlfn.XLOOKUP(F650,Main_OG!$D$1:$D$766,Main_OG!$J$1:$J$766,"")</f>
        <v>0</v>
      </c>
      <c r="J650" s="45" t="s">
        <v>230</v>
      </c>
      <c r="K650" s="45" t="str">
        <f t="shared" si="31"/>
        <v>Detroit Edison Co_MI</v>
      </c>
      <c r="L650" s="45" t="str">
        <f t="shared" si="32"/>
        <v>Detroit Edison Co_MI</v>
      </c>
      <c r="M650" s="45" t="s">
        <v>1668</v>
      </c>
      <c r="N650" s="45">
        <v>0</v>
      </c>
      <c r="O650" s="45">
        <v>196685</v>
      </c>
      <c r="P650" s="45">
        <v>1030</v>
      </c>
      <c r="Q650" s="45">
        <v>1950805</v>
      </c>
      <c r="R650" s="45">
        <v>0</v>
      </c>
      <c r="S650" s="45">
        <v>18912717</v>
      </c>
      <c r="T650" s="45">
        <v>13093854</v>
      </c>
      <c r="U650" s="45">
        <v>15492548</v>
      </c>
      <c r="V650" s="45">
        <v>0</v>
      </c>
      <c r="W650" s="45">
        <v>8.9</v>
      </c>
      <c r="X650" s="45">
        <v>6.48</v>
      </c>
      <c r="Y650" s="45">
        <v>10.78</v>
      </c>
      <c r="Z650" s="46">
        <v>455256.7</v>
      </c>
      <c r="AA650" s="46">
        <v>45768.752420983081</v>
      </c>
      <c r="AB650" s="47">
        <f>_xlfn.XLOOKUP($F650,Main_OG!$D$1:$D$766,Main_OG!AJ$1:AJ$766,"")</f>
        <v>73448608</v>
      </c>
      <c r="AC650" s="47">
        <f>_xlfn.XLOOKUP($F650,Main_OG!$D$1:$D$766,Main_OG!AK$1:AK$766,"")</f>
        <v>1696064</v>
      </c>
      <c r="AD650" s="47">
        <f>_xlfn.XLOOKUP($F650,Main_OG!$D$1:$D$766,Main_OG!AL$1:AL$766,"")</f>
        <v>150596912</v>
      </c>
      <c r="AE650" s="47">
        <f>_xlfn.XLOOKUP($F650,Main_OG!$D$1:$D$766,Main_OG!AM$1:AM$766,"")</f>
        <v>31484428</v>
      </c>
      <c r="AF650" s="48">
        <f>_xlfn.XLOOKUP($F650,Main_OG!$D$1:$D$766,Main_OG!Z$1:Z$766,"")</f>
        <v>0</v>
      </c>
      <c r="AG650" s="48">
        <f>_xlfn.XLOOKUP($F650,Main_OG!$D$1:$D$766,Main_OG!AA$1:AA$766,"")</f>
        <v>1.93</v>
      </c>
      <c r="AH650" s="48">
        <f>_xlfn.XLOOKUP($F650,Main_OG!$D$1:$D$766,Main_OG!AB$1:AB$766,"")</f>
        <v>24.38</v>
      </c>
      <c r="AI650" s="48">
        <f>_xlfn.XLOOKUP($F650,Main_OG!$D$1:$D$766,Main_OG!AC$1:AC$766,"")</f>
        <v>9.1182546074696553</v>
      </c>
      <c r="AJ650" s="48">
        <f>_xlfn.XLOOKUP($F650,Main_OG!$D$1:$D$766,Main_OG!AD$1:AD$766,"")</f>
        <v>0.68330088246943577</v>
      </c>
    </row>
    <row r="651" spans="2:36" x14ac:dyDescent="0.35">
      <c r="B651" s="36" t="s">
        <v>1665</v>
      </c>
      <c r="C651" s="45" t="s">
        <v>230</v>
      </c>
      <c r="D651" s="45" t="s">
        <v>4368</v>
      </c>
      <c r="E651" s="36" t="s">
        <v>1665</v>
      </c>
      <c r="F651" s="36" t="str">
        <f t="shared" si="30"/>
        <v>2009_MI</v>
      </c>
      <c r="G651" s="45">
        <v>2009</v>
      </c>
      <c r="H651" s="45">
        <f>_xlfn.XLOOKUP(J651,Main_OG!$B$1:$B$766,Main_OG!$O$1:$O$766,"")</f>
        <v>0</v>
      </c>
      <c r="I651" s="45">
        <f>_xlfn.XLOOKUP(F651,Main_OG!$D$1:$D$766,Main_OG!$J$1:$J$766,"")</f>
        <v>0</v>
      </c>
      <c r="J651" s="45" t="s">
        <v>230</v>
      </c>
      <c r="K651" s="45" t="str">
        <f t="shared" si="31"/>
        <v>Detroit Edison Co_MI</v>
      </c>
      <c r="L651" s="45" t="str">
        <f t="shared" si="32"/>
        <v>Detroit Edison Co_MI</v>
      </c>
      <c r="M651" s="45" t="s">
        <v>1669</v>
      </c>
      <c r="N651" s="45">
        <v>0</v>
      </c>
      <c r="O651" s="45">
        <v>197728</v>
      </c>
      <c r="P651" s="45">
        <v>995</v>
      </c>
      <c r="Q651" s="45">
        <v>1932344</v>
      </c>
      <c r="R651" s="45">
        <v>0</v>
      </c>
      <c r="S651" s="45">
        <v>18190402</v>
      </c>
      <c r="T651" s="45">
        <v>9932275</v>
      </c>
      <c r="U651" s="45">
        <v>14625206</v>
      </c>
      <c r="V651" s="45">
        <v>0</v>
      </c>
      <c r="W651" s="45">
        <v>8.89</v>
      </c>
      <c r="X651" s="45">
        <v>6.92</v>
      </c>
      <c r="Y651" s="45">
        <v>11.99</v>
      </c>
      <c r="Z651" s="46">
        <v>416297.1</v>
      </c>
      <c r="AA651" s="46">
        <v>42043.455440645848</v>
      </c>
      <c r="AB651" s="47">
        <f>_xlfn.XLOOKUP($F651,Main_OG!$D$1:$D$766,Main_OG!AJ$1:AJ$766,"")</f>
        <v>70951888</v>
      </c>
      <c r="AC651" s="47">
        <f>_xlfn.XLOOKUP($F651,Main_OG!$D$1:$D$766,Main_OG!AK$1:AK$766,"")</f>
        <v>1451520</v>
      </c>
      <c r="AD651" s="47">
        <f>_xlfn.XLOOKUP($F651,Main_OG!$D$1:$D$766,Main_OG!AL$1:AL$766,"")</f>
        <v>132491692</v>
      </c>
      <c r="AE651" s="47">
        <f>_xlfn.XLOOKUP($F651,Main_OG!$D$1:$D$766,Main_OG!AM$1:AM$766,"")</f>
        <v>21851009</v>
      </c>
      <c r="AF651" s="48">
        <f>_xlfn.XLOOKUP($F651,Main_OG!$D$1:$D$766,Main_OG!Z$1:Z$766,"")</f>
        <v>0</v>
      </c>
      <c r="AG651" s="48">
        <f>_xlfn.XLOOKUP($F651,Main_OG!$D$1:$D$766,Main_OG!AA$1:AA$766,"")</f>
        <v>2.0299999999999998</v>
      </c>
      <c r="AH651" s="48">
        <f>_xlfn.XLOOKUP($F651,Main_OG!$D$1:$D$766,Main_OG!AB$1:AB$766,"")</f>
        <v>12.98</v>
      </c>
      <c r="AI651" s="48">
        <f>_xlfn.XLOOKUP($F651,Main_OG!$D$1:$D$766,Main_OG!AC$1:AC$766,"")</f>
        <v>4.5973007921271787</v>
      </c>
      <c r="AJ651" s="48">
        <f>_xlfn.XLOOKUP($F651,Main_OG!$D$1:$D$766,Main_OG!AD$1:AD$766,"")</f>
        <v>0.66</v>
      </c>
    </row>
    <row r="652" spans="2:36" x14ac:dyDescent="0.35">
      <c r="B652" s="36" t="s">
        <v>1665</v>
      </c>
      <c r="C652" s="45" t="s">
        <v>230</v>
      </c>
      <c r="D652" s="45" t="s">
        <v>4368</v>
      </c>
      <c r="E652" s="36" t="s">
        <v>1665</v>
      </c>
      <c r="F652" s="36" t="str">
        <f t="shared" si="30"/>
        <v>2010_MI</v>
      </c>
      <c r="G652" s="45">
        <v>2010</v>
      </c>
      <c r="H652" s="45">
        <f>_xlfn.XLOOKUP(J652,Main_OG!$B$1:$B$766,Main_OG!$O$1:$O$766,"")</f>
        <v>0</v>
      </c>
      <c r="I652" s="45">
        <f>_xlfn.XLOOKUP(F652,Main_OG!$D$1:$D$766,Main_OG!$J$1:$J$766,"")</f>
        <v>0</v>
      </c>
      <c r="J652" s="45" t="s">
        <v>230</v>
      </c>
      <c r="K652" s="45" t="str">
        <f t="shared" si="31"/>
        <v>Detroit Edison Co_MI</v>
      </c>
      <c r="L652" s="45" t="str">
        <f t="shared" si="32"/>
        <v>Detroit Edison Co_MI</v>
      </c>
      <c r="M652" s="45" t="s">
        <v>1670</v>
      </c>
      <c r="N652" s="45">
        <v>0</v>
      </c>
      <c r="O652" s="45">
        <v>194286</v>
      </c>
      <c r="P652" s="45">
        <v>839</v>
      </c>
      <c r="Q652" s="45">
        <v>1922753</v>
      </c>
      <c r="R652" s="45">
        <v>0</v>
      </c>
      <c r="S652" s="45">
        <v>16565482</v>
      </c>
      <c r="T652" s="45">
        <v>10199323</v>
      </c>
      <c r="U652" s="45">
        <v>15726131</v>
      </c>
      <c r="V652" s="45">
        <v>0</v>
      </c>
      <c r="W652" s="45">
        <v>9.2899999999999991</v>
      </c>
      <c r="X652" s="45">
        <v>6.36</v>
      </c>
      <c r="Y652" s="45">
        <v>12.57</v>
      </c>
      <c r="Z652" s="46">
        <v>441271.5</v>
      </c>
      <c r="AA652" s="46">
        <v>44673.97282962648</v>
      </c>
      <c r="AB652" s="47">
        <f>_xlfn.XLOOKUP($F652,Main_OG!$D$1:$D$766,Main_OG!AJ$1:AJ$766,"")</f>
        <v>70202968</v>
      </c>
      <c r="AC652" s="47">
        <f>_xlfn.XLOOKUP($F652,Main_OG!$D$1:$D$766,Main_OG!AK$1:AK$766,"")</f>
        <v>1394134</v>
      </c>
      <c r="AD652" s="47">
        <f>_xlfn.XLOOKUP($F652,Main_OG!$D$1:$D$766,Main_OG!AL$1:AL$766,"")</f>
        <v>193405206</v>
      </c>
      <c r="AE652" s="47">
        <f>_xlfn.XLOOKUP($F652,Main_OG!$D$1:$D$766,Main_OG!AM$1:AM$766,"")</f>
        <v>29624580</v>
      </c>
      <c r="AF652" s="48">
        <f>_xlfn.XLOOKUP($F652,Main_OG!$D$1:$D$766,Main_OG!Z$1:Z$766,"")</f>
        <v>0</v>
      </c>
      <c r="AG652" s="48">
        <f>_xlfn.XLOOKUP($F652,Main_OG!$D$1:$D$766,Main_OG!AA$1:AA$766,"")</f>
        <v>2.09</v>
      </c>
      <c r="AH652" s="48">
        <f>_xlfn.XLOOKUP($F652,Main_OG!$D$1:$D$766,Main_OG!AB$1:AB$766,"")</f>
        <v>16.760000000000002</v>
      </c>
      <c r="AI652" s="48">
        <f>_xlfn.XLOOKUP($F652,Main_OG!$D$1:$D$766,Main_OG!AC$1:AC$766,"")</f>
        <v>4.9924248044436963</v>
      </c>
      <c r="AJ652" s="48">
        <f>_xlfn.XLOOKUP($F652,Main_OG!$D$1:$D$766,Main_OG!AD$1:AD$766,"")</f>
        <v>0.70992248279802228</v>
      </c>
    </row>
    <row r="653" spans="2:36" x14ac:dyDescent="0.35">
      <c r="B653" s="36" t="s">
        <v>1665</v>
      </c>
      <c r="C653" s="45" t="s">
        <v>230</v>
      </c>
      <c r="D653" s="45" t="s">
        <v>4368</v>
      </c>
      <c r="E653" s="36" t="s">
        <v>1665</v>
      </c>
      <c r="F653" s="36" t="str">
        <f t="shared" si="30"/>
        <v>2011_MI</v>
      </c>
      <c r="G653" s="45">
        <v>2011</v>
      </c>
      <c r="H653" s="45">
        <f>_xlfn.XLOOKUP(J653,Main_OG!$B$1:$B$766,Main_OG!$O$1:$O$766,"")</f>
        <v>0</v>
      </c>
      <c r="I653" s="45">
        <f>_xlfn.XLOOKUP(F653,Main_OG!$D$1:$D$766,Main_OG!$J$1:$J$766,"")</f>
        <v>0</v>
      </c>
      <c r="J653" s="45" t="s">
        <v>230</v>
      </c>
      <c r="K653" s="45" t="str">
        <f t="shared" si="31"/>
        <v>Detroit Edison Co_MI</v>
      </c>
      <c r="L653" s="45" t="str">
        <f t="shared" si="32"/>
        <v>Detroit Edison Co_MI</v>
      </c>
      <c r="M653" s="45" t="s">
        <v>1671</v>
      </c>
      <c r="N653" s="45">
        <v>0</v>
      </c>
      <c r="O653" s="45">
        <v>197050</v>
      </c>
      <c r="P653" s="45">
        <v>816</v>
      </c>
      <c r="Q653" s="45">
        <v>1924607</v>
      </c>
      <c r="R653" s="45">
        <v>0</v>
      </c>
      <c r="S653" s="45">
        <v>17110296</v>
      </c>
      <c r="T653" s="45">
        <v>9742584</v>
      </c>
      <c r="U653" s="45">
        <v>15907334</v>
      </c>
      <c r="V653" s="45">
        <v>0</v>
      </c>
      <c r="W653" s="45">
        <v>10.33</v>
      </c>
      <c r="X653" s="45">
        <v>7.11</v>
      </c>
      <c r="Y653" s="45">
        <v>13.72</v>
      </c>
      <c r="Z653" s="46">
        <v>453989.1</v>
      </c>
      <c r="AA653" s="46">
        <v>45936.119132417887</v>
      </c>
      <c r="AB653" s="47">
        <f>_xlfn.XLOOKUP($F653,Main_OG!$D$1:$D$766,Main_OG!AJ$1:AJ$766,"")</f>
        <v>64902824</v>
      </c>
      <c r="AC653" s="47">
        <f>_xlfn.XLOOKUP($F653,Main_OG!$D$1:$D$766,Main_OG!AK$1:AK$766,"")</f>
        <v>1219786</v>
      </c>
      <c r="AD653" s="47">
        <f>_xlfn.XLOOKUP($F653,Main_OG!$D$1:$D$766,Main_OG!AL$1:AL$766,"")</f>
        <v>199495150</v>
      </c>
      <c r="AE653" s="47">
        <f>_xlfn.XLOOKUP($F653,Main_OG!$D$1:$D$766,Main_OG!AM$1:AM$766,"")</f>
        <v>32889467</v>
      </c>
      <c r="AF653" s="48">
        <f>_xlfn.XLOOKUP($F653,Main_OG!$D$1:$D$766,Main_OG!Z$1:Z$766,"")</f>
        <v>2.44</v>
      </c>
      <c r="AG653" s="48">
        <f>_xlfn.XLOOKUP($F653,Main_OG!$D$1:$D$766,Main_OG!AA$1:AA$766,"")</f>
        <v>2.66</v>
      </c>
      <c r="AH653" s="48">
        <f>_xlfn.XLOOKUP($F653,Main_OG!$D$1:$D$766,Main_OG!AB$1:AB$766,"")</f>
        <v>22.17</v>
      </c>
      <c r="AI653" s="48">
        <f>_xlfn.XLOOKUP($F653,Main_OG!$D$1:$D$766,Main_OG!AC$1:AC$766,"")</f>
        <v>4.6524343752411106</v>
      </c>
      <c r="AJ653" s="48">
        <f>_xlfn.XLOOKUP($F653,Main_OG!$D$1:$D$766,Main_OG!AD$1:AD$766,"")</f>
        <v>0.76</v>
      </c>
    </row>
    <row r="654" spans="2:36" x14ac:dyDescent="0.35">
      <c r="B654" s="36" t="s">
        <v>1672</v>
      </c>
      <c r="C654" s="45" t="s">
        <v>467</v>
      </c>
      <c r="D654" s="45" t="s">
        <v>4369</v>
      </c>
      <c r="E654" s="36" t="s">
        <v>1672</v>
      </c>
      <c r="F654" s="36" t="str">
        <f t="shared" si="30"/>
        <v>2018_SC</v>
      </c>
      <c r="G654" s="45">
        <v>2018</v>
      </c>
      <c r="H654" s="45">
        <f>_xlfn.XLOOKUP(J654,Main_OG!$B$1:$B$766,Main_OG!$O$1:$O$766,"")</f>
        <v>0</v>
      </c>
      <c r="I654" s="45">
        <f>_xlfn.XLOOKUP(F654,Main_OG!$D$1:$D$766,Main_OG!$J$1:$J$766,"")</f>
        <v>1</v>
      </c>
      <c r="J654" s="45" t="s">
        <v>467</v>
      </c>
      <c r="K654" s="45" t="str">
        <f t="shared" si="31"/>
        <v>Dominion Energy South Carolina, Inc_SC</v>
      </c>
      <c r="L654" s="45" t="str">
        <f t="shared" si="32"/>
        <v>Dominion Energy South Carolina, Inc_SC</v>
      </c>
      <c r="M654" s="45" t="s">
        <v>1673</v>
      </c>
      <c r="N654" s="45">
        <v>0</v>
      </c>
      <c r="O654" s="45">
        <v>100873</v>
      </c>
      <c r="P654" s="45">
        <v>785</v>
      </c>
      <c r="Q654" s="45">
        <v>625021</v>
      </c>
      <c r="R654" s="45">
        <v>0</v>
      </c>
      <c r="S654" s="45">
        <v>8040812</v>
      </c>
      <c r="T654" s="45">
        <v>6249876</v>
      </c>
      <c r="U654" s="45">
        <v>8366547</v>
      </c>
      <c r="V654" s="45">
        <v>0</v>
      </c>
      <c r="W654" s="45">
        <v>10.177144</v>
      </c>
      <c r="X654" s="45">
        <v>6.4040311000000001</v>
      </c>
      <c r="Y654" s="45">
        <v>13.018931</v>
      </c>
      <c r="Z654" s="46">
        <v>231663.3</v>
      </c>
      <c r="AA654" s="46">
        <v>45498.204726042488</v>
      </c>
      <c r="AB654" s="47">
        <f>_xlfn.XLOOKUP($F654,Main_OG!$D$1:$D$766,Main_OG!AJ$1:AJ$766,"")</f>
        <v>16288978</v>
      </c>
      <c r="AC654" s="47">
        <f>_xlfn.XLOOKUP($F654,Main_OG!$D$1:$D$766,Main_OG!AK$1:AK$766,"")</f>
        <v>1217344</v>
      </c>
      <c r="AD654" s="47">
        <f>_xlfn.XLOOKUP($F654,Main_OG!$D$1:$D$766,Main_OG!AL$1:AL$766,"")</f>
        <v>339284398</v>
      </c>
      <c r="AE654" s="47">
        <f>_xlfn.XLOOKUP($F654,Main_OG!$D$1:$D$766,Main_OG!AM$1:AM$766,"")</f>
        <v>52716469</v>
      </c>
      <c r="AF654" s="48">
        <f>_xlfn.XLOOKUP($F654,Main_OG!$D$1:$D$766,Main_OG!Z$1:Z$766,"")</f>
        <v>0</v>
      </c>
      <c r="AG654" s="48">
        <f>_xlfn.XLOOKUP($F654,Main_OG!$D$1:$D$766,Main_OG!AA$1:AA$766,"")</f>
        <v>3.33</v>
      </c>
      <c r="AH654" s="48">
        <f>_xlfn.XLOOKUP($F654,Main_OG!$D$1:$D$766,Main_OG!AB$1:AB$766,"")</f>
        <v>17.22</v>
      </c>
      <c r="AI654" s="48">
        <f>_xlfn.XLOOKUP($F654,Main_OG!$D$1:$D$766,Main_OG!AC$1:AC$766,"")</f>
        <v>4.18</v>
      </c>
      <c r="AJ654" s="48">
        <f>_xlfn.XLOOKUP($F654,Main_OG!$D$1:$D$766,Main_OG!AD$1:AD$766,"")</f>
        <v>0.65</v>
      </c>
    </row>
    <row r="655" spans="2:36" x14ac:dyDescent="0.35">
      <c r="B655" s="36" t="s">
        <v>1672</v>
      </c>
      <c r="C655" s="45" t="s">
        <v>467</v>
      </c>
      <c r="D655" s="45" t="s">
        <v>4369</v>
      </c>
      <c r="E655" s="36" t="s">
        <v>1672</v>
      </c>
      <c r="F655" s="36" t="str">
        <f t="shared" si="30"/>
        <v>2019_SC</v>
      </c>
      <c r="G655" s="45">
        <v>2019</v>
      </c>
      <c r="H655" s="45">
        <f>_xlfn.XLOOKUP(J655,Main_OG!$B$1:$B$766,Main_OG!$O$1:$O$766,"")</f>
        <v>0</v>
      </c>
      <c r="I655" s="45">
        <f>_xlfn.XLOOKUP(F655,Main_OG!$D$1:$D$766,Main_OG!$J$1:$J$766,"")</f>
        <v>1</v>
      </c>
      <c r="J655" s="45" t="s">
        <v>467</v>
      </c>
      <c r="K655" s="45" t="str">
        <f t="shared" si="31"/>
        <v>Dominion Energy South Carolina, Inc_SC</v>
      </c>
      <c r="L655" s="45" t="str">
        <f t="shared" si="32"/>
        <v>Dominion Energy South Carolina, Inc_SC</v>
      </c>
      <c r="M655" s="45" t="s">
        <v>1674</v>
      </c>
      <c r="N655" s="45">
        <v>0</v>
      </c>
      <c r="O655" s="45">
        <v>102554</v>
      </c>
      <c r="P655" s="45">
        <v>783</v>
      </c>
      <c r="Q655" s="45">
        <v>640443</v>
      </c>
      <c r="R655" s="45">
        <v>0</v>
      </c>
      <c r="S655" s="45">
        <v>7971206</v>
      </c>
      <c r="T655" s="45">
        <v>5759062</v>
      </c>
      <c r="U655" s="45">
        <v>8253672</v>
      </c>
      <c r="V655" s="45">
        <v>0</v>
      </c>
      <c r="W655" s="45">
        <v>11.031919</v>
      </c>
      <c r="X655" s="45">
        <v>6.8239584999999998</v>
      </c>
      <c r="Y655" s="45">
        <v>14.305039000000001</v>
      </c>
      <c r="Z655" s="46">
        <v>237511.4</v>
      </c>
      <c r="AA655" s="46">
        <v>46049.849332125043</v>
      </c>
      <c r="AB655" s="47">
        <f>_xlfn.XLOOKUP($F655,Main_OG!$D$1:$D$766,Main_OG!AJ$1:AJ$766,"")</f>
        <v>12631646</v>
      </c>
      <c r="AC655" s="47">
        <f>_xlfn.XLOOKUP($F655,Main_OG!$D$1:$D$766,Main_OG!AK$1:AK$766,"")</f>
        <v>308518</v>
      </c>
      <c r="AD655" s="47">
        <f>_xlfn.XLOOKUP($F655,Main_OG!$D$1:$D$766,Main_OG!AL$1:AL$766,"")</f>
        <v>357499632</v>
      </c>
      <c r="AE655" s="47">
        <f>_xlfn.XLOOKUP($F655,Main_OG!$D$1:$D$766,Main_OG!AM$1:AM$766,"")</f>
        <v>56103043</v>
      </c>
      <c r="AF655" s="48">
        <f>_xlfn.XLOOKUP($F655,Main_OG!$D$1:$D$766,Main_OG!Z$1:Z$766,"")</f>
        <v>0</v>
      </c>
      <c r="AG655" s="48">
        <f>_xlfn.XLOOKUP($F655,Main_OG!$D$1:$D$766,Main_OG!AA$1:AA$766,"")</f>
        <v>2.176146746141439</v>
      </c>
      <c r="AH655" s="48">
        <f>_xlfn.XLOOKUP($F655,Main_OG!$D$1:$D$766,Main_OG!AB$1:AB$766,"")</f>
        <v>16.155101142605361</v>
      </c>
      <c r="AI655" s="48">
        <f>_xlfn.XLOOKUP($F655,Main_OG!$D$1:$D$766,Main_OG!AC$1:AC$766,"")</f>
        <v>3.18</v>
      </c>
      <c r="AJ655" s="48">
        <f>_xlfn.XLOOKUP($F655,Main_OG!$D$1:$D$766,Main_OG!AD$1:AD$766,"")</f>
        <v>0.62</v>
      </c>
    </row>
    <row r="656" spans="2:36" x14ac:dyDescent="0.35">
      <c r="B656" s="36" t="s">
        <v>1672</v>
      </c>
      <c r="C656" s="45" t="s">
        <v>467</v>
      </c>
      <c r="D656" s="45" t="s">
        <v>4369</v>
      </c>
      <c r="E656" s="36" t="s">
        <v>1672</v>
      </c>
      <c r="F656" s="36" t="str">
        <f t="shared" si="30"/>
        <v>2020_SC</v>
      </c>
      <c r="G656" s="45">
        <v>2020</v>
      </c>
      <c r="H656" s="45">
        <f>_xlfn.XLOOKUP(J656,Main_OG!$B$1:$B$766,Main_OG!$O$1:$O$766,"")</f>
        <v>0</v>
      </c>
      <c r="I656" s="45">
        <f>_xlfn.XLOOKUP(F656,Main_OG!$D$1:$D$766,Main_OG!$J$1:$J$766,"")</f>
        <v>1</v>
      </c>
      <c r="J656" s="45" t="s">
        <v>467</v>
      </c>
      <c r="K656" s="45" t="str">
        <f t="shared" si="31"/>
        <v>Dominion Energy South Carolina, Inc_SC</v>
      </c>
      <c r="L656" s="45" t="str">
        <f t="shared" si="32"/>
        <v>Dominion Energy South Carolina, Inc_SC</v>
      </c>
      <c r="M656" s="45" t="s">
        <v>1675</v>
      </c>
      <c r="N656" s="45">
        <v>0</v>
      </c>
      <c r="O656" s="45">
        <v>104345</v>
      </c>
      <c r="P656" s="45">
        <v>774</v>
      </c>
      <c r="Q656" s="45">
        <v>0</v>
      </c>
      <c r="R656" s="45">
        <v>0</v>
      </c>
      <c r="S656" s="45">
        <v>7614583</v>
      </c>
      <c r="T656" s="45">
        <v>5273958</v>
      </c>
      <c r="U656" s="45">
        <v>0</v>
      </c>
      <c r="V656" s="45">
        <v>0</v>
      </c>
      <c r="W656" s="45">
        <v>10.527861</v>
      </c>
      <c r="X656" s="45">
        <v>6.4780379000000003</v>
      </c>
      <c r="Y656" s="45">
        <v>0</v>
      </c>
      <c r="Z656" s="46">
        <v>233712.3</v>
      </c>
      <c r="AA656" s="46">
        <v>44894.046406129703</v>
      </c>
      <c r="AB656" s="47">
        <f>_xlfn.XLOOKUP($F656,Main_OG!$D$1:$D$766,Main_OG!AJ$1:AJ$766,"")</f>
        <v>10819288</v>
      </c>
      <c r="AC656" s="47">
        <f>_xlfn.XLOOKUP($F656,Main_OG!$D$1:$D$766,Main_OG!AK$1:AK$766,"")</f>
        <v>265898</v>
      </c>
      <c r="AD656" s="47">
        <f>_xlfn.XLOOKUP($F656,Main_OG!$D$1:$D$766,Main_OG!AL$1:AL$766,"")</f>
        <v>359867658</v>
      </c>
      <c r="AE656" s="47">
        <f>_xlfn.XLOOKUP($F656,Main_OG!$D$1:$D$766,Main_OG!AM$1:AM$766,"")</f>
        <v>0</v>
      </c>
      <c r="AF656" s="48">
        <f>_xlfn.XLOOKUP($F656,Main_OG!$D$1:$D$766,Main_OG!Z$1:Z$766,"")</f>
        <v>0</v>
      </c>
      <c r="AG656" s="48">
        <f>_xlfn.XLOOKUP($F656,Main_OG!$D$1:$D$766,Main_OG!AA$1:AA$766,"")</f>
        <v>2.127327759928813</v>
      </c>
      <c r="AH656" s="48">
        <f>_xlfn.XLOOKUP($F656,Main_OG!$D$1:$D$766,Main_OG!AB$1:AB$766,"")</f>
        <v>12.535325193609101</v>
      </c>
      <c r="AI656" s="48">
        <f>_xlfn.XLOOKUP($F656,Main_OG!$D$1:$D$766,Main_OG!AC$1:AC$766,"")</f>
        <v>2.8422150630003218</v>
      </c>
      <c r="AJ656" s="48">
        <f>_xlfn.XLOOKUP($F656,Main_OG!$D$1:$D$766,Main_OG!AD$1:AD$766,"")</f>
        <v>0.61</v>
      </c>
    </row>
    <row r="657" spans="2:36" x14ac:dyDescent="0.35">
      <c r="B657" s="36" t="s">
        <v>1676</v>
      </c>
      <c r="C657" s="45" t="s">
        <v>230</v>
      </c>
      <c r="D657" s="45" t="s">
        <v>4370</v>
      </c>
      <c r="E657" s="36" t="s">
        <v>1678</v>
      </c>
      <c r="F657" s="36" t="str">
        <f t="shared" si="30"/>
        <v>2012_MI</v>
      </c>
      <c r="G657" s="45">
        <v>2012</v>
      </c>
      <c r="H657" s="45">
        <f>_xlfn.XLOOKUP(J657,Main_OG!$B$1:$B$766,Main_OG!$O$1:$O$766,"")</f>
        <v>0</v>
      </c>
      <c r="I657" s="45">
        <f>_xlfn.XLOOKUP(F657,Main_OG!$D$1:$D$766,Main_OG!$J$1:$J$766,"")</f>
        <v>0</v>
      </c>
      <c r="J657" s="45" t="s">
        <v>230</v>
      </c>
      <c r="K657" s="45" t="str">
        <f t="shared" si="31"/>
        <v>The DTE Electric Company_MI</v>
      </c>
      <c r="L657" s="45" t="str">
        <f t="shared" si="32"/>
        <v>DTE Electric Company_MI</v>
      </c>
      <c r="M657" s="45" t="s">
        <v>1677</v>
      </c>
      <c r="N657" s="45">
        <v>0</v>
      </c>
      <c r="O657" s="45">
        <v>197526</v>
      </c>
      <c r="P657" s="45">
        <v>810</v>
      </c>
      <c r="Q657" s="45">
        <v>1925908</v>
      </c>
      <c r="R657" s="45">
        <v>0</v>
      </c>
      <c r="S657" s="45">
        <v>17117897</v>
      </c>
      <c r="T657" s="45">
        <v>9988754</v>
      </c>
      <c r="U657" s="45">
        <v>15666032</v>
      </c>
      <c r="V657" s="45">
        <v>0</v>
      </c>
      <c r="W657" s="45">
        <v>11.438886</v>
      </c>
      <c r="X657" s="45">
        <v>7.8454990000000002</v>
      </c>
      <c r="Y657" s="45">
        <v>15.026730000000001</v>
      </c>
      <c r="Z657" s="46">
        <v>463302.6</v>
      </c>
      <c r="AA657" s="46">
        <v>46806.331882207116</v>
      </c>
      <c r="AB657" s="47">
        <f>_xlfn.XLOOKUP($F657,Main_OG!$D$1:$D$766,Main_OG!AJ$1:AJ$766,"")</f>
        <v>59591210</v>
      </c>
      <c r="AC657" s="47">
        <f>_xlfn.XLOOKUP($F657,Main_OG!$D$1:$D$766,Main_OG!AK$1:AK$766,"")</f>
        <v>1089792</v>
      </c>
      <c r="AD657" s="47">
        <f>_xlfn.XLOOKUP($F657,Main_OG!$D$1:$D$766,Main_OG!AL$1:AL$766,"")</f>
        <v>339611196</v>
      </c>
      <c r="AE657" s="47">
        <f>_xlfn.XLOOKUP($F657,Main_OG!$D$1:$D$766,Main_OG!AM$1:AM$766,"")</f>
        <v>28019714</v>
      </c>
      <c r="AF657" s="48">
        <f>_xlfn.XLOOKUP($F657,Main_OG!$D$1:$D$766,Main_OG!Z$1:Z$766,"")</f>
        <v>2.42</v>
      </c>
      <c r="AG657" s="48">
        <f>_xlfn.XLOOKUP($F657,Main_OG!$D$1:$D$766,Main_OG!AA$1:AA$766,"")</f>
        <v>2.78</v>
      </c>
      <c r="AH657" s="48">
        <f>_xlfn.XLOOKUP($F657,Main_OG!$D$1:$D$766,Main_OG!AB$1:AB$766,"")</f>
        <v>22.67</v>
      </c>
      <c r="AI657" s="48">
        <f>_xlfn.XLOOKUP($F657,Main_OG!$D$1:$D$766,Main_OG!AC$1:AC$766,"")</f>
        <v>3.16</v>
      </c>
      <c r="AJ657" s="48">
        <f>_xlfn.XLOOKUP($F657,Main_OG!$D$1:$D$766,Main_OG!AD$1:AD$766,"")</f>
        <v>0.79</v>
      </c>
    </row>
    <row r="658" spans="2:36" x14ac:dyDescent="0.35">
      <c r="B658" s="36" t="s">
        <v>1678</v>
      </c>
      <c r="C658" s="45" t="s">
        <v>230</v>
      </c>
      <c r="D658" s="45" t="s">
        <v>4370</v>
      </c>
      <c r="E658" s="36" t="s">
        <v>1678</v>
      </c>
      <c r="F658" s="36" t="str">
        <f t="shared" si="30"/>
        <v>2013_MI</v>
      </c>
      <c r="G658" s="45">
        <v>2013</v>
      </c>
      <c r="H658" s="45">
        <f>_xlfn.XLOOKUP(J658,Main_OG!$B$1:$B$766,Main_OG!$O$1:$O$766,"")</f>
        <v>0</v>
      </c>
      <c r="I658" s="45">
        <f>_xlfn.XLOOKUP(F658,Main_OG!$D$1:$D$766,Main_OG!$J$1:$J$766,"")</f>
        <v>0</v>
      </c>
      <c r="J658" s="45" t="s">
        <v>230</v>
      </c>
      <c r="K658" s="45" t="str">
        <f t="shared" si="31"/>
        <v>DTE Electric Company_MI</v>
      </c>
      <c r="L658" s="45" t="str">
        <f t="shared" si="32"/>
        <v>DTE Electric Company_MI</v>
      </c>
      <c r="M658" s="45" t="s">
        <v>1679</v>
      </c>
      <c r="N658" s="45">
        <v>0</v>
      </c>
      <c r="O658" s="45">
        <v>197521</v>
      </c>
      <c r="P658" s="45">
        <v>812</v>
      </c>
      <c r="Q658" s="45">
        <v>1936236</v>
      </c>
      <c r="R658" s="45">
        <v>0</v>
      </c>
      <c r="S658" s="45">
        <v>16715877</v>
      </c>
      <c r="T658" s="45">
        <v>10283351</v>
      </c>
      <c r="U658" s="45">
        <v>15273084</v>
      </c>
      <c r="V658" s="45">
        <v>0</v>
      </c>
      <c r="W658" s="45">
        <v>11.32438</v>
      </c>
      <c r="X658" s="45">
        <v>7.7664372000000004</v>
      </c>
      <c r="Y658" s="45">
        <v>15.391769</v>
      </c>
      <c r="Z658" s="46">
        <v>472779.9</v>
      </c>
      <c r="AA658" s="46">
        <v>47684.250275497179</v>
      </c>
      <c r="AB658" s="47">
        <f>_xlfn.XLOOKUP($F658,Main_OG!$D$1:$D$766,Main_OG!AJ$1:AJ$766,"")</f>
        <v>63709402</v>
      </c>
      <c r="AC658" s="47">
        <f>_xlfn.XLOOKUP($F658,Main_OG!$D$1:$D$766,Main_OG!AK$1:AK$766,"")</f>
        <v>1962940</v>
      </c>
      <c r="AD658" s="47">
        <f>_xlfn.XLOOKUP($F658,Main_OG!$D$1:$D$766,Main_OG!AL$1:AL$766,"")</f>
        <v>213979064</v>
      </c>
      <c r="AE658" s="47">
        <f>_xlfn.XLOOKUP($F658,Main_OG!$D$1:$D$766,Main_OG!AM$1:AM$766,"")</f>
        <v>28920823</v>
      </c>
      <c r="AF658" s="48">
        <f>_xlfn.XLOOKUP($F658,Main_OG!$D$1:$D$766,Main_OG!Z$1:Z$766,"")</f>
        <v>2.5099999999999998</v>
      </c>
      <c r="AG658" s="48">
        <f>_xlfn.XLOOKUP($F658,Main_OG!$D$1:$D$766,Main_OG!AA$1:AA$766,"")</f>
        <v>2.66</v>
      </c>
      <c r="AH658" s="48">
        <f>_xlfn.XLOOKUP($F658,Main_OG!$D$1:$D$766,Main_OG!AB$1:AB$766,"")</f>
        <v>22.75</v>
      </c>
      <c r="AI658" s="48">
        <f>_xlfn.XLOOKUP($F658,Main_OG!$D$1:$D$766,Main_OG!AC$1:AC$766,"")</f>
        <v>4.49</v>
      </c>
      <c r="AJ658" s="48">
        <f>_xlfn.XLOOKUP($F658,Main_OG!$D$1:$D$766,Main_OG!AD$1:AD$766,"")</f>
        <v>0.8</v>
      </c>
    </row>
    <row r="659" spans="2:36" x14ac:dyDescent="0.35">
      <c r="B659" s="36" t="s">
        <v>1678</v>
      </c>
      <c r="C659" s="45" t="s">
        <v>230</v>
      </c>
      <c r="D659" s="45" t="s">
        <v>4370</v>
      </c>
      <c r="E659" s="36" t="s">
        <v>1678</v>
      </c>
      <c r="F659" s="36" t="str">
        <f t="shared" si="30"/>
        <v>2014_MI</v>
      </c>
      <c r="G659" s="45">
        <v>2014</v>
      </c>
      <c r="H659" s="45">
        <f>_xlfn.XLOOKUP(J659,Main_OG!$B$1:$B$766,Main_OG!$O$1:$O$766,"")</f>
        <v>0</v>
      </c>
      <c r="I659" s="45">
        <f>_xlfn.XLOOKUP(F659,Main_OG!$D$1:$D$766,Main_OG!$J$1:$J$766,"")</f>
        <v>0</v>
      </c>
      <c r="J659" s="45" t="s">
        <v>230</v>
      </c>
      <c r="K659" s="45" t="str">
        <f t="shared" si="31"/>
        <v>DTE Electric Company_MI</v>
      </c>
      <c r="L659" s="45" t="str">
        <f t="shared" si="32"/>
        <v>DTE Electric Company_MI</v>
      </c>
      <c r="M659" s="45" t="s">
        <v>1680</v>
      </c>
      <c r="N659" s="45">
        <v>1</v>
      </c>
      <c r="O659" s="45">
        <v>198146</v>
      </c>
      <c r="P659" s="45">
        <v>802</v>
      </c>
      <c r="Q659" s="45">
        <v>1943880</v>
      </c>
      <c r="R659" s="45">
        <v>1320</v>
      </c>
      <c r="S659" s="45">
        <v>16790364</v>
      </c>
      <c r="T659" s="45">
        <v>10199382</v>
      </c>
      <c r="U659" s="45">
        <v>14932840</v>
      </c>
      <c r="V659" s="45">
        <v>11.666667</v>
      </c>
      <c r="W659" s="45">
        <v>10.48446</v>
      </c>
      <c r="X659" s="45">
        <v>7.5218087000000002</v>
      </c>
      <c r="Y659" s="45">
        <v>14.582578</v>
      </c>
      <c r="Z659" s="46">
        <v>479534.9</v>
      </c>
      <c r="AA659" s="46">
        <v>48281.645862433201</v>
      </c>
      <c r="AB659" s="47">
        <f>_xlfn.XLOOKUP($F659,Main_OG!$D$1:$D$766,Main_OG!AJ$1:AJ$766,"")</f>
        <v>59059954</v>
      </c>
      <c r="AC659" s="47">
        <f>_xlfn.XLOOKUP($F659,Main_OG!$D$1:$D$766,Main_OG!AK$1:AK$766,"")</f>
        <v>4593606</v>
      </c>
      <c r="AD659" s="47">
        <f>_xlfn.XLOOKUP($F659,Main_OG!$D$1:$D$766,Main_OG!AL$1:AL$766,"")</f>
        <v>220598076</v>
      </c>
      <c r="AE659" s="47">
        <f>_xlfn.XLOOKUP($F659,Main_OG!$D$1:$D$766,Main_OG!AM$1:AM$766,"")</f>
        <v>31245848</v>
      </c>
      <c r="AF659" s="48">
        <f>_xlfn.XLOOKUP($F659,Main_OG!$D$1:$D$766,Main_OG!Z$1:Z$766,"")</f>
        <v>0</v>
      </c>
      <c r="AG659" s="48">
        <f>_xlfn.XLOOKUP($F659,Main_OG!$D$1:$D$766,Main_OG!AA$1:AA$766,"")</f>
        <v>2.6</v>
      </c>
      <c r="AH659" s="48">
        <f>_xlfn.XLOOKUP($F659,Main_OG!$D$1:$D$766,Main_OG!AB$1:AB$766,"")</f>
        <v>21.3</v>
      </c>
      <c r="AI659" s="48">
        <f>_xlfn.XLOOKUP($F659,Main_OG!$D$1:$D$766,Main_OG!AC$1:AC$766,"")</f>
        <v>6.57</v>
      </c>
      <c r="AJ659" s="48">
        <f>_xlfn.XLOOKUP($F659,Main_OG!$D$1:$D$766,Main_OG!AD$1:AD$766,"")</f>
        <v>0.7</v>
      </c>
    </row>
    <row r="660" spans="2:36" x14ac:dyDescent="0.35">
      <c r="B660" s="36" t="s">
        <v>1678</v>
      </c>
      <c r="C660" s="45" t="s">
        <v>230</v>
      </c>
      <c r="D660" s="45" t="s">
        <v>4370</v>
      </c>
      <c r="E660" s="36" t="s">
        <v>1678</v>
      </c>
      <c r="F660" s="36" t="str">
        <f t="shared" si="30"/>
        <v>2015_MI</v>
      </c>
      <c r="G660" s="45">
        <v>2015</v>
      </c>
      <c r="H660" s="45">
        <f>_xlfn.XLOOKUP(J660,Main_OG!$B$1:$B$766,Main_OG!$O$1:$O$766,"")</f>
        <v>0</v>
      </c>
      <c r="I660" s="45">
        <f>_xlfn.XLOOKUP(F660,Main_OG!$D$1:$D$766,Main_OG!$J$1:$J$766,"")</f>
        <v>0</v>
      </c>
      <c r="J660" s="45" t="s">
        <v>230</v>
      </c>
      <c r="K660" s="45" t="str">
        <f t="shared" si="31"/>
        <v>DTE Electric Company_MI</v>
      </c>
      <c r="L660" s="45" t="str">
        <f t="shared" si="32"/>
        <v>DTE Electric Company_MI</v>
      </c>
      <c r="M660" s="45" t="s">
        <v>1681</v>
      </c>
      <c r="N660" s="45">
        <v>1</v>
      </c>
      <c r="O660" s="45">
        <v>199513</v>
      </c>
      <c r="P660" s="45">
        <v>741</v>
      </c>
      <c r="Q660" s="45">
        <v>1953735</v>
      </c>
      <c r="R660" s="45">
        <v>4292</v>
      </c>
      <c r="S660" s="45">
        <v>17187302</v>
      </c>
      <c r="T660" s="45">
        <v>9690254</v>
      </c>
      <c r="U660" s="45">
        <v>15028789</v>
      </c>
      <c r="V660" s="45">
        <v>11.439888</v>
      </c>
      <c r="W660" s="45">
        <v>9.8916339999999998</v>
      </c>
      <c r="X660" s="45">
        <v>6.6532931</v>
      </c>
      <c r="Y660" s="45">
        <v>14.546628</v>
      </c>
      <c r="Z660" s="46">
        <v>490618.7</v>
      </c>
      <c r="AA660" s="46">
        <v>49385.428511981954</v>
      </c>
      <c r="AB660" s="47">
        <f>_xlfn.XLOOKUP($F660,Main_OG!$D$1:$D$766,Main_OG!AJ$1:AJ$766,"")</f>
        <v>59135316</v>
      </c>
      <c r="AC660" s="47">
        <f>_xlfn.XLOOKUP($F660,Main_OG!$D$1:$D$766,Main_OG!AK$1:AK$766,"")</f>
        <v>3659006</v>
      </c>
      <c r="AD660" s="47">
        <f>_xlfn.XLOOKUP($F660,Main_OG!$D$1:$D$766,Main_OG!AL$1:AL$766,"")</f>
        <v>328228632</v>
      </c>
      <c r="AE660" s="47">
        <f>_xlfn.XLOOKUP($F660,Main_OG!$D$1:$D$766,Main_OG!AM$1:AM$766,"")</f>
        <v>29333786</v>
      </c>
      <c r="AF660" s="48">
        <f>_xlfn.XLOOKUP($F660,Main_OG!$D$1:$D$766,Main_OG!Z$1:Z$766,"")</f>
        <v>2.2799999999999998</v>
      </c>
      <c r="AG660" s="48">
        <f>_xlfn.XLOOKUP($F660,Main_OG!$D$1:$D$766,Main_OG!AA$1:AA$766,"")</f>
        <v>2.39</v>
      </c>
      <c r="AH660" s="48">
        <f>_xlfn.XLOOKUP($F660,Main_OG!$D$1:$D$766,Main_OG!AB$1:AB$766,"")</f>
        <v>12.86</v>
      </c>
      <c r="AI660" s="48">
        <f>_xlfn.XLOOKUP($F660,Main_OG!$D$1:$D$766,Main_OG!AC$1:AC$766,"")</f>
        <v>3.12</v>
      </c>
      <c r="AJ660" s="48">
        <f>_xlfn.XLOOKUP($F660,Main_OG!$D$1:$D$766,Main_OG!AD$1:AD$766,"")</f>
        <v>0.66963877086385626</v>
      </c>
    </row>
    <row r="661" spans="2:36" x14ac:dyDescent="0.35">
      <c r="B661" s="36" t="s">
        <v>1678</v>
      </c>
      <c r="C661" s="45" t="s">
        <v>230</v>
      </c>
      <c r="D661" s="45" t="s">
        <v>4370</v>
      </c>
      <c r="E661" s="36" t="s">
        <v>1678</v>
      </c>
      <c r="F661" s="36" t="str">
        <f t="shared" si="30"/>
        <v>2016_MI</v>
      </c>
      <c r="G661" s="45">
        <v>2016</v>
      </c>
      <c r="H661" s="45">
        <f>_xlfn.XLOOKUP(J661,Main_OG!$B$1:$B$766,Main_OG!$O$1:$O$766,"")</f>
        <v>0</v>
      </c>
      <c r="I661" s="45">
        <f>_xlfn.XLOOKUP(F661,Main_OG!$D$1:$D$766,Main_OG!$J$1:$J$766,"")</f>
        <v>1</v>
      </c>
      <c r="J661" s="45" t="s">
        <v>230</v>
      </c>
      <c r="K661" s="45" t="str">
        <f t="shared" si="31"/>
        <v>DTE Electric Company_MI</v>
      </c>
      <c r="L661" s="45" t="str">
        <f t="shared" si="32"/>
        <v>DTE Electric Company_MI</v>
      </c>
      <c r="M661" s="45" t="s">
        <v>1682</v>
      </c>
      <c r="N661" s="45">
        <v>1</v>
      </c>
      <c r="O661" s="45">
        <v>201154</v>
      </c>
      <c r="P661" s="45">
        <v>777</v>
      </c>
      <c r="Q661" s="45">
        <v>1966635</v>
      </c>
      <c r="R661" s="45">
        <v>4223</v>
      </c>
      <c r="S661" s="45">
        <v>17517274</v>
      </c>
      <c r="T661" s="45">
        <v>10003763</v>
      </c>
      <c r="U661" s="45">
        <v>15874913</v>
      </c>
      <c r="V661" s="45">
        <v>11.63391</v>
      </c>
      <c r="W661" s="45">
        <v>10.007078</v>
      </c>
      <c r="X661" s="45">
        <v>6.5446502000000004</v>
      </c>
      <c r="Y661" s="45">
        <v>15.604632000000001</v>
      </c>
      <c r="Z661" s="46">
        <v>500159.5</v>
      </c>
      <c r="AA661" s="46">
        <v>50246.49599758572</v>
      </c>
      <c r="AB661" s="47">
        <f>_xlfn.XLOOKUP($F661,Main_OG!$D$1:$D$766,Main_OG!AJ$1:AJ$766,"")</f>
        <v>46245940</v>
      </c>
      <c r="AC661" s="47">
        <f>_xlfn.XLOOKUP($F661,Main_OG!$D$1:$D$766,Main_OG!AK$1:AK$766,"")</f>
        <v>3979136</v>
      </c>
      <c r="AD661" s="47">
        <f>_xlfn.XLOOKUP($F661,Main_OG!$D$1:$D$766,Main_OG!AL$1:AL$766,"")</f>
        <v>450646378</v>
      </c>
      <c r="AE661" s="47">
        <f>_xlfn.XLOOKUP($F661,Main_OG!$D$1:$D$766,Main_OG!AM$1:AM$766,"")</f>
        <v>31551710</v>
      </c>
      <c r="AF661" s="48">
        <f>_xlfn.XLOOKUP($F661,Main_OG!$D$1:$D$766,Main_OG!Z$1:Z$766,"")</f>
        <v>0</v>
      </c>
      <c r="AG661" s="48">
        <f>_xlfn.XLOOKUP($F661,Main_OG!$D$1:$D$766,Main_OG!AA$1:AA$766,"")</f>
        <v>2.25</v>
      </c>
      <c r="AH661" s="48">
        <f>_xlfn.XLOOKUP($F661,Main_OG!$D$1:$D$766,Main_OG!AB$1:AB$766,"")</f>
        <v>11.309272049594229</v>
      </c>
      <c r="AI661" s="48">
        <f>_xlfn.XLOOKUP($F661,Main_OG!$D$1:$D$766,Main_OG!AC$1:AC$766,"")</f>
        <v>2.71</v>
      </c>
      <c r="AJ661" s="48">
        <f>_xlfn.XLOOKUP($F661,Main_OG!$D$1:$D$766,Main_OG!AD$1:AD$766,"")</f>
        <v>0.65636700530415037</v>
      </c>
    </row>
    <row r="662" spans="2:36" x14ac:dyDescent="0.35">
      <c r="B662" s="36" t="s">
        <v>1678</v>
      </c>
      <c r="C662" s="45" t="s">
        <v>230</v>
      </c>
      <c r="D662" s="45" t="s">
        <v>4370</v>
      </c>
      <c r="E662" s="36" t="s">
        <v>1678</v>
      </c>
      <c r="F662" s="36" t="str">
        <f t="shared" si="30"/>
        <v>2017_MI</v>
      </c>
      <c r="G662" s="45">
        <v>2017</v>
      </c>
      <c r="H662" s="45">
        <f>_xlfn.XLOOKUP(J662,Main_OG!$B$1:$B$766,Main_OG!$O$1:$O$766,"")</f>
        <v>0</v>
      </c>
      <c r="I662" s="45">
        <f>_xlfn.XLOOKUP(F662,Main_OG!$D$1:$D$766,Main_OG!$J$1:$J$766,"")</f>
        <v>1</v>
      </c>
      <c r="J662" s="45" t="s">
        <v>230</v>
      </c>
      <c r="K662" s="45" t="str">
        <f t="shared" si="31"/>
        <v>DTE Electric Company_MI</v>
      </c>
      <c r="L662" s="45" t="str">
        <f t="shared" si="32"/>
        <v>DTE Electric Company_MI</v>
      </c>
      <c r="M662" s="45" t="s">
        <v>1683</v>
      </c>
      <c r="N662" s="45">
        <v>2</v>
      </c>
      <c r="O662" s="45">
        <v>203083</v>
      </c>
      <c r="P662" s="45">
        <v>822</v>
      </c>
      <c r="Q662" s="45">
        <v>1980906</v>
      </c>
      <c r="R662" s="45">
        <v>5823</v>
      </c>
      <c r="S662" s="45">
        <v>17456219</v>
      </c>
      <c r="T662" s="45">
        <v>9897169</v>
      </c>
      <c r="U662" s="45">
        <v>14884699</v>
      </c>
      <c r="V662" s="45">
        <v>11.990383</v>
      </c>
      <c r="W662" s="45">
        <v>10.314579999999999</v>
      </c>
      <c r="X662" s="45">
        <v>6.739115</v>
      </c>
      <c r="Y662" s="45">
        <v>15.516667999999999</v>
      </c>
      <c r="Z662" s="46">
        <v>505101.5</v>
      </c>
      <c r="AA662" s="46">
        <v>50627.84962480775</v>
      </c>
      <c r="AB662" s="47">
        <f>_xlfn.XLOOKUP($F662,Main_OG!$D$1:$D$766,Main_OG!AJ$1:AJ$766,"")</f>
        <v>48055102</v>
      </c>
      <c r="AC662" s="47">
        <f>_xlfn.XLOOKUP($F662,Main_OG!$D$1:$D$766,Main_OG!AK$1:AK$766,"")</f>
        <v>5725674</v>
      </c>
      <c r="AD662" s="47">
        <f>_xlfn.XLOOKUP($F662,Main_OG!$D$1:$D$766,Main_OG!AL$1:AL$766,"")</f>
        <v>391930296</v>
      </c>
      <c r="AE662" s="47">
        <f>_xlfn.XLOOKUP($F662,Main_OG!$D$1:$D$766,Main_OG!AM$1:AM$766,"")</f>
        <v>32381192</v>
      </c>
      <c r="AF662" s="48">
        <f>_xlfn.XLOOKUP($F662,Main_OG!$D$1:$D$766,Main_OG!Z$1:Z$766,"")</f>
        <v>2.04</v>
      </c>
      <c r="AG662" s="48">
        <f>_xlfn.XLOOKUP($F662,Main_OG!$D$1:$D$766,Main_OG!AA$1:AA$766,"")</f>
        <v>2.17</v>
      </c>
      <c r="AH662" s="48">
        <f>_xlfn.XLOOKUP($F662,Main_OG!$D$1:$D$766,Main_OG!AB$1:AB$766,"")</f>
        <v>13.01</v>
      </c>
      <c r="AI662" s="48">
        <f>_xlfn.XLOOKUP($F662,Main_OG!$D$1:$D$766,Main_OG!AC$1:AC$766,"")</f>
        <v>3.7243523928232452</v>
      </c>
      <c r="AJ662" s="48">
        <f>_xlfn.XLOOKUP($F662,Main_OG!$D$1:$D$766,Main_OG!AD$1:AD$766,"")</f>
        <v>0.68</v>
      </c>
    </row>
    <row r="663" spans="2:36" x14ac:dyDescent="0.35">
      <c r="B663" s="36" t="s">
        <v>1678</v>
      </c>
      <c r="C663" s="45" t="s">
        <v>230</v>
      </c>
      <c r="D663" s="45" t="s">
        <v>4370</v>
      </c>
      <c r="E663" s="36" t="s">
        <v>1678</v>
      </c>
      <c r="F663" s="36" t="str">
        <f t="shared" si="30"/>
        <v>2018_MI</v>
      </c>
      <c r="G663" s="45">
        <v>2018</v>
      </c>
      <c r="H663" s="45">
        <f>_xlfn.XLOOKUP(J663,Main_OG!$B$1:$B$766,Main_OG!$O$1:$O$766,"")</f>
        <v>0</v>
      </c>
      <c r="I663" s="45">
        <f>_xlfn.XLOOKUP(F663,Main_OG!$D$1:$D$766,Main_OG!$J$1:$J$766,"")</f>
        <v>1</v>
      </c>
      <c r="J663" s="45" t="s">
        <v>230</v>
      </c>
      <c r="K663" s="45" t="str">
        <f t="shared" si="31"/>
        <v>DTE Electric Company_MI</v>
      </c>
      <c r="L663" s="45" t="str">
        <f t="shared" si="32"/>
        <v>DTE Electric Company_MI</v>
      </c>
      <c r="M663" s="45" t="s">
        <v>1684</v>
      </c>
      <c r="N663" s="45">
        <v>2</v>
      </c>
      <c r="O663" s="45">
        <v>203576</v>
      </c>
      <c r="P663" s="45">
        <v>766</v>
      </c>
      <c r="Q663" s="45">
        <v>1992276</v>
      </c>
      <c r="R663" s="45">
        <v>6783</v>
      </c>
      <c r="S663" s="45">
        <v>17563882</v>
      </c>
      <c r="T663" s="45">
        <v>10324319</v>
      </c>
      <c r="U663" s="45">
        <v>15959170</v>
      </c>
      <c r="V663" s="45">
        <v>10.757777000000001</v>
      </c>
      <c r="W663" s="45">
        <v>10.514472</v>
      </c>
      <c r="X663" s="45">
        <v>6.6789490000000002</v>
      </c>
      <c r="Y663" s="45">
        <v>15.626258999999999</v>
      </c>
      <c r="Z663" s="46">
        <v>516843</v>
      </c>
      <c r="AA663" s="46">
        <v>51750.095070873111</v>
      </c>
      <c r="AB663" s="47">
        <f>_xlfn.XLOOKUP($F663,Main_OG!$D$1:$D$766,Main_OG!AJ$1:AJ$766,"")</f>
        <v>48470944</v>
      </c>
      <c r="AC663" s="47">
        <f>_xlfn.XLOOKUP($F663,Main_OG!$D$1:$D$766,Main_OG!AK$1:AK$766,"")</f>
        <v>6148722</v>
      </c>
      <c r="AD663" s="47">
        <f>_xlfn.XLOOKUP($F663,Main_OG!$D$1:$D$766,Main_OG!AL$1:AL$766,"")</f>
        <v>468790626</v>
      </c>
      <c r="AE663" s="47">
        <f>_xlfn.XLOOKUP($F663,Main_OG!$D$1:$D$766,Main_OG!AM$1:AM$766,"")</f>
        <v>30478694</v>
      </c>
      <c r="AF663" s="48">
        <f>_xlfn.XLOOKUP($F663,Main_OG!$D$1:$D$766,Main_OG!Z$1:Z$766,"")</f>
        <v>2.15</v>
      </c>
      <c r="AG663" s="48">
        <f>_xlfn.XLOOKUP($F663,Main_OG!$D$1:$D$766,Main_OG!AA$1:AA$766,"")</f>
        <v>2.1875855044172008</v>
      </c>
      <c r="AH663" s="48">
        <f>_xlfn.XLOOKUP($F663,Main_OG!$D$1:$D$766,Main_OG!AB$1:AB$766,"")</f>
        <v>15.72</v>
      </c>
      <c r="AI663" s="48">
        <f>_xlfn.XLOOKUP($F663,Main_OG!$D$1:$D$766,Main_OG!AC$1:AC$766,"")</f>
        <v>3.25</v>
      </c>
      <c r="AJ663" s="48">
        <f>_xlfn.XLOOKUP($F663,Main_OG!$D$1:$D$766,Main_OG!AD$1:AD$766,"")</f>
        <v>0.63</v>
      </c>
    </row>
    <row r="664" spans="2:36" x14ac:dyDescent="0.35">
      <c r="B664" s="36" t="s">
        <v>1678</v>
      </c>
      <c r="C664" s="45" t="s">
        <v>230</v>
      </c>
      <c r="D664" s="45" t="s">
        <v>4370</v>
      </c>
      <c r="E664" s="36" t="s">
        <v>1678</v>
      </c>
      <c r="F664" s="36" t="str">
        <f t="shared" si="30"/>
        <v>2019_MI</v>
      </c>
      <c r="G664" s="45">
        <v>2019</v>
      </c>
      <c r="H664" s="45">
        <f>_xlfn.XLOOKUP(J664,Main_OG!$B$1:$B$766,Main_OG!$O$1:$O$766,"")</f>
        <v>0</v>
      </c>
      <c r="I664" s="45">
        <f>_xlfn.XLOOKUP(F664,Main_OG!$D$1:$D$766,Main_OG!$J$1:$J$766,"")</f>
        <v>1</v>
      </c>
      <c r="J664" s="45" t="s">
        <v>230</v>
      </c>
      <c r="K664" s="45" t="str">
        <f t="shared" si="31"/>
        <v>DTE Electric Company_MI</v>
      </c>
      <c r="L664" s="45" t="str">
        <f t="shared" si="32"/>
        <v>DTE Electric Company_MI</v>
      </c>
      <c r="M664" s="45" t="s">
        <v>1685</v>
      </c>
      <c r="N664" s="45">
        <v>2</v>
      </c>
      <c r="O664" s="45">
        <v>204660</v>
      </c>
      <c r="P664" s="45">
        <v>739</v>
      </c>
      <c r="Q664" s="45">
        <v>2003620</v>
      </c>
      <c r="R664" s="45">
        <v>6353</v>
      </c>
      <c r="S664" s="45">
        <v>17174511</v>
      </c>
      <c r="T664" s="45">
        <v>9826006</v>
      </c>
      <c r="U664" s="45">
        <v>15065768</v>
      </c>
      <c r="V664" s="45">
        <v>10.555643</v>
      </c>
      <c r="W664" s="45">
        <v>10.769271</v>
      </c>
      <c r="X664" s="45">
        <v>6.7050660999999998</v>
      </c>
      <c r="Y664" s="45">
        <v>16.108633999999999</v>
      </c>
      <c r="Z664" s="46">
        <v>517845.2</v>
      </c>
      <c r="AA664" s="46">
        <v>51863.37826665445</v>
      </c>
      <c r="AB664" s="47">
        <f>_xlfn.XLOOKUP($F664,Main_OG!$D$1:$D$766,Main_OG!AJ$1:AJ$766,"")</f>
        <v>42514514</v>
      </c>
      <c r="AC664" s="47">
        <f>_xlfn.XLOOKUP($F664,Main_OG!$D$1:$D$766,Main_OG!AK$1:AK$766,"")</f>
        <v>4549214</v>
      </c>
      <c r="AD664" s="47">
        <f>_xlfn.XLOOKUP($F664,Main_OG!$D$1:$D$766,Main_OG!AL$1:AL$766,"")</f>
        <v>507737264</v>
      </c>
      <c r="AE664" s="47">
        <f>_xlfn.XLOOKUP($F664,Main_OG!$D$1:$D$766,Main_OG!AM$1:AM$766,"")</f>
        <v>32909275</v>
      </c>
      <c r="AF664" s="48">
        <f>_xlfn.XLOOKUP($F664,Main_OG!$D$1:$D$766,Main_OG!Z$1:Z$766,"")</f>
        <v>1.9</v>
      </c>
      <c r="AG664" s="48">
        <f>_xlfn.XLOOKUP($F664,Main_OG!$D$1:$D$766,Main_OG!AA$1:AA$766,"")</f>
        <v>2.09</v>
      </c>
      <c r="AH664" s="48">
        <f>_xlfn.XLOOKUP($F664,Main_OG!$D$1:$D$766,Main_OG!AB$1:AB$766,"")</f>
        <v>13.95</v>
      </c>
      <c r="AI664" s="48">
        <f>_xlfn.XLOOKUP($F664,Main_OG!$D$1:$D$766,Main_OG!AC$1:AC$766,"")</f>
        <v>2.6</v>
      </c>
      <c r="AJ664" s="48">
        <f>_xlfn.XLOOKUP($F664,Main_OG!$D$1:$D$766,Main_OG!AD$1:AD$766,"")</f>
        <v>0.60296766622862785</v>
      </c>
    </row>
    <row r="665" spans="2:36" x14ac:dyDescent="0.35">
      <c r="B665" s="36" t="s">
        <v>1678</v>
      </c>
      <c r="C665" s="45" t="s">
        <v>230</v>
      </c>
      <c r="D665" s="45" t="s">
        <v>4370</v>
      </c>
      <c r="E665" s="36" t="s">
        <v>1678</v>
      </c>
      <c r="F665" s="36" t="str">
        <f t="shared" si="30"/>
        <v>2020_MI</v>
      </c>
      <c r="G665" s="45">
        <v>2020</v>
      </c>
      <c r="H665" s="45">
        <f>_xlfn.XLOOKUP(J665,Main_OG!$B$1:$B$766,Main_OG!$O$1:$O$766,"")</f>
        <v>0</v>
      </c>
      <c r="I665" s="45">
        <f>_xlfn.XLOOKUP(F665,Main_OG!$D$1:$D$766,Main_OG!$J$1:$J$766,"")</f>
        <v>1</v>
      </c>
      <c r="J665" s="45" t="s">
        <v>230</v>
      </c>
      <c r="K665" s="45" t="str">
        <f t="shared" si="31"/>
        <v>DTE Electric Company_MI</v>
      </c>
      <c r="L665" s="45" t="str">
        <f t="shared" si="32"/>
        <v>DTE Electric Company_MI</v>
      </c>
      <c r="M665" s="45" t="s">
        <v>1686</v>
      </c>
      <c r="N665" s="45">
        <v>2</v>
      </c>
      <c r="O665" s="45">
        <v>205836</v>
      </c>
      <c r="P665" s="45">
        <v>741</v>
      </c>
      <c r="Q665" s="45">
        <v>0</v>
      </c>
      <c r="R665" s="45">
        <v>4116</v>
      </c>
      <c r="S665" s="45">
        <v>15864385</v>
      </c>
      <c r="T665" s="45">
        <v>8445654</v>
      </c>
      <c r="U665" s="45">
        <v>0</v>
      </c>
      <c r="V665" s="45">
        <v>11.387269</v>
      </c>
      <c r="W665" s="45">
        <v>11.330908000000001</v>
      </c>
      <c r="X665" s="45">
        <v>7.0068498999999997</v>
      </c>
      <c r="Y665" s="45">
        <v>0</v>
      </c>
      <c r="Z665" s="46">
        <v>502483.7</v>
      </c>
      <c r="AA665" s="46">
        <v>50367.590085732932</v>
      </c>
      <c r="AB665" s="47">
        <f>_xlfn.XLOOKUP($F665,Main_OG!$D$1:$D$766,Main_OG!AJ$1:AJ$766,"")</f>
        <v>31781102</v>
      </c>
      <c r="AC665" s="47">
        <f>_xlfn.XLOOKUP($F665,Main_OG!$D$1:$D$766,Main_OG!AK$1:AK$766,"")</f>
        <v>4699362</v>
      </c>
      <c r="AD665" s="47">
        <f>_xlfn.XLOOKUP($F665,Main_OG!$D$1:$D$766,Main_OG!AL$1:AL$766,"")</f>
        <v>556237194</v>
      </c>
      <c r="AE665" s="47">
        <f>_xlfn.XLOOKUP($F665,Main_OG!$D$1:$D$766,Main_OG!AM$1:AM$766,"")</f>
        <v>0</v>
      </c>
      <c r="AF665" s="48">
        <f>_xlfn.XLOOKUP($F665,Main_OG!$D$1:$D$766,Main_OG!Z$1:Z$766,"")</f>
        <v>0</v>
      </c>
      <c r="AG665" s="48">
        <f>_xlfn.XLOOKUP($F665,Main_OG!$D$1:$D$766,Main_OG!AA$1:AA$766,"")</f>
        <v>2.127327759928813</v>
      </c>
      <c r="AH665" s="48">
        <f>_xlfn.XLOOKUP($F665,Main_OG!$D$1:$D$766,Main_OG!AB$1:AB$766,"")</f>
        <v>12.535325193609101</v>
      </c>
      <c r="AI665" s="48">
        <f>_xlfn.XLOOKUP($F665,Main_OG!$D$1:$D$766,Main_OG!AC$1:AC$766,"")</f>
        <v>2.0299999999999998</v>
      </c>
      <c r="AJ665" s="48">
        <f>_xlfn.XLOOKUP($F665,Main_OG!$D$1:$D$766,Main_OG!AD$1:AD$766,"")</f>
        <v>0.51</v>
      </c>
    </row>
    <row r="666" spans="2:36" x14ac:dyDescent="0.35">
      <c r="B666" s="36" t="s">
        <v>1687</v>
      </c>
      <c r="C666" s="45" t="s">
        <v>111</v>
      </c>
      <c r="D666" s="45" t="s">
        <v>4371</v>
      </c>
      <c r="E666" s="36" t="s">
        <v>1687</v>
      </c>
      <c r="F666" s="36" t="str">
        <f t="shared" si="30"/>
        <v>2012_FL</v>
      </c>
      <c r="G666" s="45">
        <v>2012</v>
      </c>
      <c r="H666" s="45">
        <f>_xlfn.XLOOKUP(J666,Main_OG!$B$1:$B$766,Main_OG!$O$1:$O$766,"")</f>
        <v>0</v>
      </c>
      <c r="I666" s="45">
        <f>_xlfn.XLOOKUP(F666,Main_OG!$D$1:$D$766,Main_OG!$J$1:$J$766,"")</f>
        <v>1</v>
      </c>
      <c r="J666" s="45" t="s">
        <v>111</v>
      </c>
      <c r="K666" s="45" t="str">
        <f t="shared" si="31"/>
        <v>Duke Energy Florida, Inc_FL</v>
      </c>
      <c r="L666" s="45" t="str">
        <f t="shared" si="32"/>
        <v>Duke Energy Florida, Inc_FL</v>
      </c>
      <c r="M666" s="45" t="s">
        <v>1688</v>
      </c>
      <c r="N666" s="45">
        <v>0</v>
      </c>
      <c r="O666" s="45">
        <v>188762</v>
      </c>
      <c r="P666" s="45">
        <v>2372</v>
      </c>
      <c r="Q666" s="45">
        <v>1458689</v>
      </c>
      <c r="R666" s="45">
        <v>0</v>
      </c>
      <c r="S666" s="45">
        <v>14969097</v>
      </c>
      <c r="T666" s="45">
        <v>3160252</v>
      </c>
      <c r="U666" s="45">
        <v>18251334</v>
      </c>
      <c r="V666" s="45">
        <v>0</v>
      </c>
      <c r="W666" s="45">
        <v>10.246187000000001</v>
      </c>
      <c r="X666" s="45">
        <v>9.1448277000000004</v>
      </c>
      <c r="Y666" s="45">
        <v>13.174682000000001</v>
      </c>
      <c r="Z666" s="46">
        <v>857861.3</v>
      </c>
      <c r="AA666" s="46">
        <v>44444.129566569623</v>
      </c>
      <c r="AB666" s="47">
        <f>_xlfn.XLOOKUP($F666,Main_OG!$D$1:$D$766,Main_OG!AJ$1:AJ$766,"")</f>
        <v>39398024</v>
      </c>
      <c r="AC666" s="47">
        <f>_xlfn.XLOOKUP($F666,Main_OG!$D$1:$D$766,Main_OG!AK$1:AK$766,"")</f>
        <v>4983340</v>
      </c>
      <c r="AD666" s="47">
        <f>_xlfn.XLOOKUP($F666,Main_OG!$D$1:$D$766,Main_OG!AL$1:AL$766,"")</f>
        <v>2286506798</v>
      </c>
      <c r="AE666" s="47">
        <f>_xlfn.XLOOKUP($F666,Main_OG!$D$1:$D$766,Main_OG!AM$1:AM$766,"")</f>
        <v>17869935</v>
      </c>
      <c r="AF666" s="48">
        <f>_xlfn.XLOOKUP($F666,Main_OG!$D$1:$D$766,Main_OG!Z$1:Z$766,"")</f>
        <v>0</v>
      </c>
      <c r="AG666" s="48">
        <f>_xlfn.XLOOKUP($F666,Main_OG!$D$1:$D$766,Main_OG!AA$1:AA$766,"")</f>
        <v>2.324237813104427</v>
      </c>
      <c r="AH666" s="48">
        <f>_xlfn.XLOOKUP($F666,Main_OG!$D$1:$D$766,Main_OG!AB$1:AB$766,"")</f>
        <v>23.49195884567845</v>
      </c>
      <c r="AI666" s="48">
        <f>_xlfn.XLOOKUP($F666,Main_OG!$D$1:$D$766,Main_OG!AC$1:AC$766,"")</f>
        <v>3.503818060367514</v>
      </c>
      <c r="AJ666" s="48">
        <f>_xlfn.XLOOKUP($F666,Main_OG!$D$1:$D$766,Main_OG!AD$1:AD$766,"")</f>
        <v>0.75442193202762442</v>
      </c>
    </row>
    <row r="667" spans="2:36" x14ac:dyDescent="0.35">
      <c r="B667" s="36" t="s">
        <v>1687</v>
      </c>
      <c r="C667" s="45" t="s">
        <v>111</v>
      </c>
      <c r="D667" s="45" t="s">
        <v>4371</v>
      </c>
      <c r="E667" s="36" t="s">
        <v>1687</v>
      </c>
      <c r="F667" s="36" t="str">
        <f t="shared" si="30"/>
        <v>2013_FL</v>
      </c>
      <c r="G667" s="45">
        <v>2013</v>
      </c>
      <c r="H667" s="45">
        <f>_xlfn.XLOOKUP(J667,Main_OG!$B$1:$B$766,Main_OG!$O$1:$O$766,"")</f>
        <v>0</v>
      </c>
      <c r="I667" s="45">
        <f>_xlfn.XLOOKUP(F667,Main_OG!$D$1:$D$766,Main_OG!$J$1:$J$766,"")</f>
        <v>1</v>
      </c>
      <c r="J667" s="45" t="s">
        <v>111</v>
      </c>
      <c r="K667" s="45" t="str">
        <f t="shared" si="31"/>
        <v>Duke Energy Florida, Inc_FL</v>
      </c>
      <c r="L667" s="45" t="str">
        <f t="shared" si="32"/>
        <v>Duke Energy Florida, Inc_FL</v>
      </c>
      <c r="M667" s="45" t="s">
        <v>1689</v>
      </c>
      <c r="N667" s="45">
        <v>0</v>
      </c>
      <c r="O667" s="45">
        <v>191680</v>
      </c>
      <c r="P667" s="45">
        <v>2343</v>
      </c>
      <c r="Q667" s="45">
        <v>1488159</v>
      </c>
      <c r="R667" s="45">
        <v>0</v>
      </c>
      <c r="S667" s="45">
        <v>14901674</v>
      </c>
      <c r="T667" s="45">
        <v>3206354</v>
      </c>
      <c r="U667" s="45">
        <v>18507962</v>
      </c>
      <c r="V667" s="45">
        <v>0</v>
      </c>
      <c r="W667" s="45">
        <v>9.3526868000000007</v>
      </c>
      <c r="X667" s="45">
        <v>8.1861359999999994</v>
      </c>
      <c r="Y667" s="45">
        <v>12.489269999999999</v>
      </c>
      <c r="Z667" s="46">
        <v>880183.5</v>
      </c>
      <c r="AA667" s="46">
        <v>45018.309937387472</v>
      </c>
      <c r="AB667" s="47">
        <f>_xlfn.XLOOKUP($F667,Main_OG!$D$1:$D$766,Main_OG!AJ$1:AJ$766,"")</f>
        <v>41378338</v>
      </c>
      <c r="AC667" s="47">
        <f>_xlfn.XLOOKUP($F667,Main_OG!$D$1:$D$766,Main_OG!AK$1:AK$766,"")</f>
        <v>9300350</v>
      </c>
      <c r="AD667" s="47">
        <f>_xlfn.XLOOKUP($F667,Main_OG!$D$1:$D$766,Main_OG!AL$1:AL$766,"")</f>
        <v>2080723019</v>
      </c>
      <c r="AE667" s="47">
        <f>_xlfn.XLOOKUP($F667,Main_OG!$D$1:$D$766,Main_OG!AM$1:AM$766,"")</f>
        <v>26525855</v>
      </c>
      <c r="AF667" s="48">
        <f>_xlfn.XLOOKUP($F667,Main_OG!$D$1:$D$766,Main_OG!Z$1:Z$766,"")</f>
        <v>3.91</v>
      </c>
      <c r="AG667" s="48">
        <f>_xlfn.XLOOKUP($F667,Main_OG!$D$1:$D$766,Main_OG!AA$1:AA$766,"")</f>
        <v>3.41</v>
      </c>
      <c r="AH667" s="48">
        <f>_xlfn.XLOOKUP($F667,Main_OG!$D$1:$D$766,Main_OG!AB$1:AB$766,"")</f>
        <v>22.862714639490921</v>
      </c>
      <c r="AI667" s="48">
        <f>_xlfn.XLOOKUP($F667,Main_OG!$D$1:$D$766,Main_OG!AC$1:AC$766,"")</f>
        <v>5</v>
      </c>
      <c r="AJ667" s="48">
        <f>_xlfn.XLOOKUP($F667,Main_OG!$D$1:$D$766,Main_OG!AD$1:AD$766,"")</f>
        <v>0.77</v>
      </c>
    </row>
    <row r="668" spans="2:36" x14ac:dyDescent="0.35">
      <c r="B668" s="36" t="s">
        <v>1687</v>
      </c>
      <c r="C668" s="45" t="s">
        <v>111</v>
      </c>
      <c r="D668" s="45" t="s">
        <v>4371</v>
      </c>
      <c r="E668" s="36" t="s">
        <v>1687</v>
      </c>
      <c r="F668" s="36" t="str">
        <f t="shared" si="30"/>
        <v>2014_FL</v>
      </c>
      <c r="G668" s="45">
        <v>2014</v>
      </c>
      <c r="H668" s="45">
        <f>_xlfn.XLOOKUP(J668,Main_OG!$B$1:$B$766,Main_OG!$O$1:$O$766,"")</f>
        <v>0</v>
      </c>
      <c r="I668" s="45">
        <f>_xlfn.XLOOKUP(F668,Main_OG!$D$1:$D$766,Main_OG!$J$1:$J$766,"")</f>
        <v>1</v>
      </c>
      <c r="J668" s="45" t="s">
        <v>111</v>
      </c>
      <c r="K668" s="45" t="str">
        <f t="shared" si="31"/>
        <v>Duke Energy Florida, Inc_FL</v>
      </c>
      <c r="L668" s="45" t="str">
        <f t="shared" si="32"/>
        <v>Duke Energy Florida, Inc_FL</v>
      </c>
      <c r="M668" s="45" t="s">
        <v>1690</v>
      </c>
      <c r="N668" s="45">
        <v>0</v>
      </c>
      <c r="O668" s="45">
        <v>193040</v>
      </c>
      <c r="P668" s="45">
        <v>2280</v>
      </c>
      <c r="Q668" s="45">
        <v>1503757</v>
      </c>
      <c r="R668" s="45">
        <v>0</v>
      </c>
      <c r="S668" s="45">
        <v>14970106</v>
      </c>
      <c r="T668" s="45">
        <v>3267312</v>
      </c>
      <c r="U668" s="45">
        <v>19002681</v>
      </c>
      <c r="V668" s="45">
        <v>0</v>
      </c>
      <c r="W668" s="45">
        <v>10.144412000000001</v>
      </c>
      <c r="X668" s="45">
        <v>8.8230661999999995</v>
      </c>
      <c r="Y668" s="45">
        <v>13.453135</v>
      </c>
      <c r="Z668" s="46">
        <v>905648.5</v>
      </c>
      <c r="AA668" s="46">
        <v>45615.69325492045</v>
      </c>
      <c r="AB668" s="47">
        <f>_xlfn.XLOOKUP($F668,Main_OG!$D$1:$D$766,Main_OG!AJ$1:AJ$766,"")</f>
        <v>45670298</v>
      </c>
      <c r="AC668" s="47">
        <f>_xlfn.XLOOKUP($F668,Main_OG!$D$1:$D$766,Main_OG!AK$1:AK$766,"")</f>
        <v>6819696</v>
      </c>
      <c r="AD668" s="47">
        <f>_xlfn.XLOOKUP($F668,Main_OG!$D$1:$D$766,Main_OG!AL$1:AL$766,"")</f>
        <v>2086254940</v>
      </c>
      <c r="AE668" s="47">
        <f>_xlfn.XLOOKUP($F668,Main_OG!$D$1:$D$766,Main_OG!AM$1:AM$766,"")</f>
        <v>27868270</v>
      </c>
      <c r="AF668" s="48">
        <f>_xlfn.XLOOKUP($F668,Main_OG!$D$1:$D$766,Main_OG!Z$1:Z$766,"")</f>
        <v>0</v>
      </c>
      <c r="AG668" s="48">
        <f>_xlfn.XLOOKUP($F668,Main_OG!$D$1:$D$766,Main_OG!AA$1:AA$766,"")</f>
        <v>3.3</v>
      </c>
      <c r="AH668" s="48">
        <f>_xlfn.XLOOKUP($F668,Main_OG!$D$1:$D$766,Main_OG!AB$1:AB$766,"")</f>
        <v>22.12</v>
      </c>
      <c r="AI668" s="48">
        <f>_xlfn.XLOOKUP($F668,Main_OG!$D$1:$D$766,Main_OG!AC$1:AC$766,"")</f>
        <v>5.47</v>
      </c>
      <c r="AJ668" s="48">
        <f>_xlfn.XLOOKUP($F668,Main_OG!$D$1:$D$766,Main_OG!AD$1:AD$766,"")</f>
        <v>0.74</v>
      </c>
    </row>
    <row r="669" spans="2:36" x14ac:dyDescent="0.35">
      <c r="B669" s="36" t="s">
        <v>1687</v>
      </c>
      <c r="C669" s="45" t="s">
        <v>111</v>
      </c>
      <c r="D669" s="45" t="s">
        <v>4371</v>
      </c>
      <c r="E669" s="36" t="s">
        <v>1687</v>
      </c>
      <c r="F669" s="36" t="str">
        <f t="shared" si="30"/>
        <v>2015_FL</v>
      </c>
      <c r="G669" s="45">
        <v>2015</v>
      </c>
      <c r="H669" s="45">
        <f>_xlfn.XLOOKUP(J669,Main_OG!$B$1:$B$766,Main_OG!$O$1:$O$766,"")</f>
        <v>0</v>
      </c>
      <c r="I669" s="45">
        <f>_xlfn.XLOOKUP(F669,Main_OG!$D$1:$D$766,Main_OG!$J$1:$J$766,"")</f>
        <v>1</v>
      </c>
      <c r="J669" s="45" t="s">
        <v>111</v>
      </c>
      <c r="K669" s="45" t="str">
        <f t="shared" si="31"/>
        <v>Duke Energy Florida, Inc_FL</v>
      </c>
      <c r="L669" s="45" t="str">
        <f t="shared" si="32"/>
        <v>Duke Energy Florida, Inc_FL</v>
      </c>
      <c r="M669" s="45" t="s">
        <v>1691</v>
      </c>
      <c r="N669" s="45">
        <v>0</v>
      </c>
      <c r="O669" s="45">
        <v>195001</v>
      </c>
      <c r="P669" s="45">
        <v>2243</v>
      </c>
      <c r="Q669" s="45">
        <v>1524605</v>
      </c>
      <c r="R669" s="45">
        <v>0</v>
      </c>
      <c r="S669" s="45">
        <v>15328676</v>
      </c>
      <c r="T669" s="45">
        <v>3292522</v>
      </c>
      <c r="U669" s="45">
        <v>19931985</v>
      </c>
      <c r="V669" s="45">
        <v>0</v>
      </c>
      <c r="W669" s="45">
        <v>9.9685641</v>
      </c>
      <c r="X669" s="45">
        <v>8.7883087999999994</v>
      </c>
      <c r="Y669" s="45">
        <v>13.172095000000001</v>
      </c>
      <c r="Z669" s="46">
        <v>945929</v>
      </c>
      <c r="AA669" s="46">
        <v>46783.906572351276</v>
      </c>
      <c r="AB669" s="47">
        <f>_xlfn.XLOOKUP($F669,Main_OG!$D$1:$D$766,Main_OG!AJ$1:AJ$766,"")</f>
        <v>38105610</v>
      </c>
      <c r="AC669" s="47">
        <f>_xlfn.XLOOKUP($F669,Main_OG!$D$1:$D$766,Main_OG!AK$1:AK$766,"")</f>
        <v>7861630</v>
      </c>
      <c r="AD669" s="47">
        <f>_xlfn.XLOOKUP($F669,Main_OG!$D$1:$D$766,Main_OG!AL$1:AL$766,"")</f>
        <v>2326942774</v>
      </c>
      <c r="AE669" s="47">
        <f>_xlfn.XLOOKUP($F669,Main_OG!$D$1:$D$766,Main_OG!AM$1:AM$766,"")</f>
        <v>28121916</v>
      </c>
      <c r="AF669" s="48">
        <f>_xlfn.XLOOKUP($F669,Main_OG!$D$1:$D$766,Main_OG!Z$1:Z$766,"")</f>
        <v>0</v>
      </c>
      <c r="AG669" s="48">
        <f>_xlfn.XLOOKUP($F669,Main_OG!$D$1:$D$766,Main_OG!AA$1:AA$766,"")</f>
        <v>2.25948627072199</v>
      </c>
      <c r="AH669" s="48">
        <f>_xlfn.XLOOKUP($F669,Main_OG!$D$1:$D$766,Main_OG!AB$1:AB$766,"")</f>
        <v>12.08771849023859</v>
      </c>
      <c r="AI669" s="48">
        <f>_xlfn.XLOOKUP($F669,Main_OG!$D$1:$D$766,Main_OG!AC$1:AC$766,"")</f>
        <v>4.3099999999999996</v>
      </c>
      <c r="AJ669" s="48">
        <f>_xlfn.XLOOKUP($F669,Main_OG!$D$1:$D$766,Main_OG!AD$1:AD$766,"")</f>
        <v>0.66963877086385626</v>
      </c>
    </row>
    <row r="670" spans="2:36" x14ac:dyDescent="0.35">
      <c r="B670" s="36" t="s">
        <v>1692</v>
      </c>
      <c r="C670" s="45" t="s">
        <v>111</v>
      </c>
      <c r="D670" s="45" t="s">
        <v>4371</v>
      </c>
      <c r="E670" s="36" t="s">
        <v>1687</v>
      </c>
      <c r="F670" s="36" t="str">
        <f t="shared" si="30"/>
        <v>2016_FL</v>
      </c>
      <c r="G670" s="45">
        <v>2016</v>
      </c>
      <c r="H670" s="45">
        <f>_xlfn.XLOOKUP(J670,Main_OG!$B$1:$B$766,Main_OG!$O$1:$O$766,"")</f>
        <v>0</v>
      </c>
      <c r="I670" s="45">
        <f>_xlfn.XLOOKUP(F670,Main_OG!$D$1:$D$766,Main_OG!$J$1:$J$766,"")</f>
        <v>1</v>
      </c>
      <c r="J670" s="45" t="s">
        <v>111</v>
      </c>
      <c r="K670" s="45" t="str">
        <f t="shared" si="31"/>
        <v>Duke Energy Florida, LLC_FL</v>
      </c>
      <c r="L670" s="45" t="str">
        <f t="shared" si="32"/>
        <v>Duke Energy Florida, Inc_FL</v>
      </c>
      <c r="M670" s="45" t="s">
        <v>1693</v>
      </c>
      <c r="N670" s="45">
        <v>0</v>
      </c>
      <c r="O670" s="45">
        <v>196991</v>
      </c>
      <c r="P670" s="45">
        <v>2178</v>
      </c>
      <c r="Q670" s="45">
        <v>1543967</v>
      </c>
      <c r="R670" s="45">
        <v>0</v>
      </c>
      <c r="S670" s="45">
        <v>15311995</v>
      </c>
      <c r="T670" s="45">
        <v>3196547</v>
      </c>
      <c r="U670" s="45">
        <v>20265419</v>
      </c>
      <c r="V670" s="45">
        <v>0</v>
      </c>
      <c r="W670" s="45">
        <v>8.6839226000000007</v>
      </c>
      <c r="X670" s="45">
        <v>7.5734848000000001</v>
      </c>
      <c r="Y670" s="45">
        <v>11.862742000000001</v>
      </c>
      <c r="Z670" s="46">
        <v>978989.7</v>
      </c>
      <c r="AA670" s="46">
        <v>47461.019621774838</v>
      </c>
      <c r="AB670" s="47">
        <f>_xlfn.XLOOKUP($F670,Main_OG!$D$1:$D$766,Main_OG!AJ$1:AJ$766,"")</f>
        <v>35399166</v>
      </c>
      <c r="AC670" s="47">
        <f>_xlfn.XLOOKUP($F670,Main_OG!$D$1:$D$766,Main_OG!AK$1:AK$766,"")</f>
        <v>10242104</v>
      </c>
      <c r="AD670" s="47">
        <f>_xlfn.XLOOKUP($F670,Main_OG!$D$1:$D$766,Main_OG!AL$1:AL$766,"")</f>
        <v>2373450266</v>
      </c>
      <c r="AE670" s="47">
        <f>_xlfn.XLOOKUP($F670,Main_OG!$D$1:$D$766,Main_OG!AM$1:AM$766,"")</f>
        <v>29320022</v>
      </c>
      <c r="AF670" s="48">
        <f>_xlfn.XLOOKUP($F670,Main_OG!$D$1:$D$766,Main_OG!Z$1:Z$766,"")</f>
        <v>0</v>
      </c>
      <c r="AG670" s="48">
        <f>_xlfn.XLOOKUP($F670,Main_OG!$D$1:$D$766,Main_OG!AA$1:AA$766,"")</f>
        <v>2.2143440282408582</v>
      </c>
      <c r="AH670" s="48">
        <f>_xlfn.XLOOKUP($F670,Main_OG!$D$1:$D$766,Main_OG!AB$1:AB$766,"")</f>
        <v>11.309272049594229</v>
      </c>
      <c r="AI670" s="48">
        <f>_xlfn.XLOOKUP($F670,Main_OG!$D$1:$D$766,Main_OG!AC$1:AC$766,"")</f>
        <v>3.2924726584307722</v>
      </c>
      <c r="AJ670" s="48">
        <f>_xlfn.XLOOKUP($F670,Main_OG!$D$1:$D$766,Main_OG!AD$1:AD$766,"")</f>
        <v>0.65636700530415037</v>
      </c>
    </row>
    <row r="671" spans="2:36" x14ac:dyDescent="0.35">
      <c r="B671" s="36" t="s">
        <v>1692</v>
      </c>
      <c r="C671" s="45" t="s">
        <v>111</v>
      </c>
      <c r="D671" s="45" t="s">
        <v>4371</v>
      </c>
      <c r="E671" s="36" t="s">
        <v>1687</v>
      </c>
      <c r="F671" s="36" t="str">
        <f t="shared" si="30"/>
        <v>2017_FL</v>
      </c>
      <c r="G671" s="45">
        <v>2017</v>
      </c>
      <c r="H671" s="45">
        <f>_xlfn.XLOOKUP(J671,Main_OG!$B$1:$B$766,Main_OG!$O$1:$O$766,"")</f>
        <v>0</v>
      </c>
      <c r="I671" s="45">
        <f>_xlfn.XLOOKUP(F671,Main_OG!$D$1:$D$766,Main_OG!$J$1:$J$766,"")</f>
        <v>1</v>
      </c>
      <c r="J671" s="45" t="s">
        <v>111</v>
      </c>
      <c r="K671" s="45" t="str">
        <f t="shared" si="31"/>
        <v>Duke Energy Florida, LLC_FL</v>
      </c>
      <c r="L671" s="45" t="str">
        <f t="shared" si="32"/>
        <v>Duke Energy Florida, Inc_FL</v>
      </c>
      <c r="M671" s="45" t="s">
        <v>1694</v>
      </c>
      <c r="N671" s="45">
        <v>0</v>
      </c>
      <c r="O671" s="45">
        <v>199930</v>
      </c>
      <c r="P671" s="45">
        <v>2137</v>
      </c>
      <c r="Q671" s="45">
        <v>1573260</v>
      </c>
      <c r="R671" s="45">
        <v>0</v>
      </c>
      <c r="S671" s="45">
        <v>15113043</v>
      </c>
      <c r="T671" s="45">
        <v>3120175</v>
      </c>
      <c r="U671" s="45">
        <v>19790794</v>
      </c>
      <c r="V671" s="45">
        <v>0</v>
      </c>
      <c r="W671" s="45">
        <v>9.2328805000000003</v>
      </c>
      <c r="X671" s="45">
        <v>8.0535162000000007</v>
      </c>
      <c r="Y671" s="45">
        <v>12.388431000000001</v>
      </c>
      <c r="Z671" s="46">
        <v>1014866.9</v>
      </c>
      <c r="AA671" s="46">
        <v>48379.777575430031</v>
      </c>
      <c r="AB671" s="47">
        <f>_xlfn.XLOOKUP($F671,Main_OG!$D$1:$D$766,Main_OG!AJ$1:AJ$766,"")</f>
        <v>33747858</v>
      </c>
      <c r="AC671" s="47">
        <f>_xlfn.XLOOKUP($F671,Main_OG!$D$1:$D$766,Main_OG!AK$1:AK$766,"")</f>
        <v>5320500</v>
      </c>
      <c r="AD671" s="47">
        <f>_xlfn.XLOOKUP($F671,Main_OG!$D$1:$D$766,Main_OG!AL$1:AL$766,"")</f>
        <v>2384928964</v>
      </c>
      <c r="AE671" s="47">
        <f>_xlfn.XLOOKUP($F671,Main_OG!$D$1:$D$766,Main_OG!AM$1:AM$766,"")</f>
        <v>29146219</v>
      </c>
      <c r="AF671" s="48">
        <f>_xlfn.XLOOKUP($F671,Main_OG!$D$1:$D$766,Main_OG!Z$1:Z$766,"")</f>
        <v>0</v>
      </c>
      <c r="AG671" s="48">
        <f>_xlfn.XLOOKUP($F671,Main_OG!$D$1:$D$766,Main_OG!AA$1:AA$766,"")</f>
        <v>2.1875855044172008</v>
      </c>
      <c r="AH671" s="48">
        <f>_xlfn.XLOOKUP($F671,Main_OG!$D$1:$D$766,Main_OG!AB$1:AB$766,"")</f>
        <v>14.73443638842941</v>
      </c>
      <c r="AI671" s="48">
        <f>_xlfn.XLOOKUP($F671,Main_OG!$D$1:$D$766,Main_OG!AC$1:AC$766,"")</f>
        <v>4.2</v>
      </c>
      <c r="AJ671" s="48">
        <f>_xlfn.XLOOKUP($F671,Main_OG!$D$1:$D$766,Main_OG!AD$1:AD$766,"")</f>
        <v>0.62802788237371954</v>
      </c>
    </row>
    <row r="672" spans="2:36" x14ac:dyDescent="0.35">
      <c r="B672" s="36" t="s">
        <v>1692</v>
      </c>
      <c r="C672" s="45" t="s">
        <v>111</v>
      </c>
      <c r="D672" s="45" t="s">
        <v>4371</v>
      </c>
      <c r="E672" s="36" t="s">
        <v>1687</v>
      </c>
      <c r="F672" s="36" t="str">
        <f t="shared" si="30"/>
        <v>2018_FL</v>
      </c>
      <c r="G672" s="45">
        <v>2018</v>
      </c>
      <c r="H672" s="45">
        <f>_xlfn.XLOOKUP(J672,Main_OG!$B$1:$B$766,Main_OG!$O$1:$O$766,"")</f>
        <v>0</v>
      </c>
      <c r="I672" s="45">
        <f>_xlfn.XLOOKUP(F672,Main_OG!$D$1:$D$766,Main_OG!$J$1:$J$766,"")</f>
        <v>1</v>
      </c>
      <c r="J672" s="45" t="s">
        <v>111</v>
      </c>
      <c r="K672" s="45" t="str">
        <f t="shared" si="31"/>
        <v>Duke Energy Florida, LLC_FL</v>
      </c>
      <c r="L672" s="45" t="str">
        <f t="shared" si="32"/>
        <v>Duke Energy Florida, Inc_FL</v>
      </c>
      <c r="M672" s="45" t="s">
        <v>1695</v>
      </c>
      <c r="N672" s="45">
        <v>0</v>
      </c>
      <c r="O672" s="45">
        <v>202340</v>
      </c>
      <c r="P672" s="45">
        <v>2080</v>
      </c>
      <c r="Q672" s="45">
        <v>1597131</v>
      </c>
      <c r="R672" s="45">
        <v>0</v>
      </c>
      <c r="S672" s="45">
        <v>15401936</v>
      </c>
      <c r="T672" s="45">
        <v>3107114</v>
      </c>
      <c r="U672" s="45">
        <v>20635601</v>
      </c>
      <c r="V672" s="45">
        <v>0</v>
      </c>
      <c r="W672" s="45">
        <v>9.8544351999999993</v>
      </c>
      <c r="X672" s="45">
        <v>8.2979479000000005</v>
      </c>
      <c r="Y672" s="45">
        <v>13.135431000000001</v>
      </c>
      <c r="Z672" s="46">
        <v>1050433.8</v>
      </c>
      <c r="AA672" s="46">
        <v>49420.722518629329</v>
      </c>
      <c r="AB672" s="47">
        <f>_xlfn.XLOOKUP($F672,Main_OG!$D$1:$D$766,Main_OG!AJ$1:AJ$766,"")</f>
        <v>26767110</v>
      </c>
      <c r="AC672" s="47">
        <f>_xlfn.XLOOKUP($F672,Main_OG!$D$1:$D$766,Main_OG!AK$1:AK$766,"")</f>
        <v>7648188</v>
      </c>
      <c r="AD672" s="47">
        <f>_xlfn.XLOOKUP($F672,Main_OG!$D$1:$D$766,Main_OG!AL$1:AL$766,"")</f>
        <v>2545582294</v>
      </c>
      <c r="AE672" s="47">
        <f>_xlfn.XLOOKUP($F672,Main_OG!$D$1:$D$766,Main_OG!AM$1:AM$766,"")</f>
        <v>29312349</v>
      </c>
      <c r="AF672" s="48">
        <f>_xlfn.XLOOKUP($F672,Main_OG!$D$1:$D$766,Main_OG!Z$1:Z$766,"")</f>
        <v>0</v>
      </c>
      <c r="AG672" s="48">
        <f>_xlfn.XLOOKUP($F672,Main_OG!$D$1:$D$766,Main_OG!AA$1:AA$766,"")</f>
        <v>2.1875855044172008</v>
      </c>
      <c r="AH672" s="48">
        <f>_xlfn.XLOOKUP($F672,Main_OG!$D$1:$D$766,Main_OG!AB$1:AB$766,"")</f>
        <v>16.43</v>
      </c>
      <c r="AI672" s="48">
        <f>_xlfn.XLOOKUP($F672,Main_OG!$D$1:$D$766,Main_OG!AC$1:AC$766,"")</f>
        <v>4.38</v>
      </c>
      <c r="AJ672" s="48">
        <f>_xlfn.XLOOKUP($F672,Main_OG!$D$1:$D$766,Main_OG!AD$1:AD$766,"")</f>
        <v>0.63</v>
      </c>
    </row>
    <row r="673" spans="2:36" x14ac:dyDescent="0.35">
      <c r="B673" s="36" t="s">
        <v>1692</v>
      </c>
      <c r="C673" s="45" t="s">
        <v>111</v>
      </c>
      <c r="D673" s="45" t="s">
        <v>4371</v>
      </c>
      <c r="E673" s="36" t="s">
        <v>1687</v>
      </c>
      <c r="F673" s="36" t="str">
        <f t="shared" si="30"/>
        <v>2019_FL</v>
      </c>
      <c r="G673" s="45">
        <v>2019</v>
      </c>
      <c r="H673" s="45">
        <f>_xlfn.XLOOKUP(J673,Main_OG!$B$1:$B$766,Main_OG!$O$1:$O$766,"")</f>
        <v>0</v>
      </c>
      <c r="I673" s="45">
        <f>_xlfn.XLOOKUP(F673,Main_OG!$D$1:$D$766,Main_OG!$J$1:$J$766,"")</f>
        <v>2</v>
      </c>
      <c r="J673" s="45" t="s">
        <v>111</v>
      </c>
      <c r="K673" s="45" t="str">
        <f t="shared" si="31"/>
        <v>Duke Energy Florida, LLC_FL</v>
      </c>
      <c r="L673" s="45" t="str">
        <f t="shared" si="32"/>
        <v>Duke Energy Florida, Inc_FL</v>
      </c>
      <c r="M673" s="45" t="s">
        <v>1696</v>
      </c>
      <c r="N673" s="45">
        <v>0</v>
      </c>
      <c r="O673" s="45">
        <v>204729</v>
      </c>
      <c r="P673" s="45">
        <v>2025</v>
      </c>
      <c r="Q673" s="45">
        <v>1626117</v>
      </c>
      <c r="R673" s="45">
        <v>0</v>
      </c>
      <c r="S673" s="45">
        <v>15448890</v>
      </c>
      <c r="T673" s="45">
        <v>2963373</v>
      </c>
      <c r="U673" s="45">
        <v>20775080</v>
      </c>
      <c r="V673" s="45">
        <v>0</v>
      </c>
      <c r="W673" s="45">
        <v>10.139575000000001</v>
      </c>
      <c r="X673" s="45">
        <v>8.5722587000000008</v>
      </c>
      <c r="Y673" s="45">
        <v>13.624618999999999</v>
      </c>
      <c r="Z673" s="46">
        <v>1079271</v>
      </c>
      <c r="AA673" s="46">
        <v>50217.205836426256</v>
      </c>
      <c r="AB673" s="47">
        <f>_xlfn.XLOOKUP($F673,Main_OG!$D$1:$D$766,Main_OG!AJ$1:AJ$766,"")</f>
        <v>19084934</v>
      </c>
      <c r="AC673" s="47">
        <f>_xlfn.XLOOKUP($F673,Main_OG!$D$1:$D$766,Main_OG!AK$1:AK$766,"")</f>
        <v>5425448</v>
      </c>
      <c r="AD673" s="47">
        <f>_xlfn.XLOOKUP($F673,Main_OG!$D$1:$D$766,Main_OG!AL$1:AL$766,"")</f>
        <v>2655971906</v>
      </c>
      <c r="AE673" s="47">
        <f>_xlfn.XLOOKUP($F673,Main_OG!$D$1:$D$766,Main_OG!AM$1:AM$766,"")</f>
        <v>29108066</v>
      </c>
      <c r="AF673" s="48">
        <f>_xlfn.XLOOKUP($F673,Main_OG!$D$1:$D$766,Main_OG!Z$1:Z$766,"")</f>
        <v>0</v>
      </c>
      <c r="AG673" s="48">
        <f>_xlfn.XLOOKUP($F673,Main_OG!$D$1:$D$766,Main_OG!AA$1:AA$766,"")</f>
        <v>2.83</v>
      </c>
      <c r="AH673" s="48">
        <f>_xlfn.XLOOKUP($F673,Main_OG!$D$1:$D$766,Main_OG!AB$1:AB$766,"")</f>
        <v>16.155101142605361</v>
      </c>
      <c r="AI673" s="48">
        <f>_xlfn.XLOOKUP($F673,Main_OG!$D$1:$D$766,Main_OG!AC$1:AC$766,"")</f>
        <v>3.3292283805067271</v>
      </c>
      <c r="AJ673" s="48">
        <f>_xlfn.XLOOKUP($F673,Main_OG!$D$1:$D$766,Main_OG!AD$1:AD$766,"")</f>
        <v>0.60296766622862785</v>
      </c>
    </row>
    <row r="674" spans="2:36" x14ac:dyDescent="0.35">
      <c r="B674" s="36" t="s">
        <v>1692</v>
      </c>
      <c r="C674" s="45" t="s">
        <v>111</v>
      </c>
      <c r="D674" s="45" t="s">
        <v>4371</v>
      </c>
      <c r="E674" s="36" t="s">
        <v>1687</v>
      </c>
      <c r="F674" s="36" t="str">
        <f t="shared" si="30"/>
        <v>2020_FL</v>
      </c>
      <c r="G674" s="45">
        <v>2020</v>
      </c>
      <c r="H674" s="45">
        <f>_xlfn.XLOOKUP(J674,Main_OG!$B$1:$B$766,Main_OG!$O$1:$O$766,"")</f>
        <v>0</v>
      </c>
      <c r="I674" s="45">
        <f>_xlfn.XLOOKUP(F674,Main_OG!$D$1:$D$766,Main_OG!$J$1:$J$766,"")</f>
        <v>2</v>
      </c>
      <c r="J674" s="45" t="s">
        <v>111</v>
      </c>
      <c r="K674" s="45" t="str">
        <f t="shared" si="31"/>
        <v>Duke Energy Florida, LLC_FL</v>
      </c>
      <c r="L674" s="45" t="str">
        <f t="shared" si="32"/>
        <v>Duke Energy Florida, Inc_FL</v>
      </c>
      <c r="M674" s="45" t="s">
        <v>1697</v>
      </c>
      <c r="N674" s="45">
        <v>0</v>
      </c>
      <c r="O674" s="45">
        <v>206498</v>
      </c>
      <c r="P674" s="45">
        <v>1999</v>
      </c>
      <c r="Q674" s="45">
        <v>0</v>
      </c>
      <c r="R674" s="45">
        <v>0</v>
      </c>
      <c r="S674" s="45">
        <v>14624126</v>
      </c>
      <c r="T674" s="45">
        <v>3147394</v>
      </c>
      <c r="U674" s="45">
        <v>0</v>
      </c>
      <c r="V674" s="45">
        <v>0</v>
      </c>
      <c r="W674" s="45">
        <v>9.7173014000000002</v>
      </c>
      <c r="X674" s="45">
        <v>7.8519372000000001</v>
      </c>
      <c r="Y674" s="45">
        <v>0</v>
      </c>
      <c r="Z674" s="46">
        <v>1068377.5</v>
      </c>
      <c r="AA674" s="46">
        <v>49260.684558114655</v>
      </c>
      <c r="AB674" s="47">
        <f>_xlfn.XLOOKUP($F674,Main_OG!$D$1:$D$766,Main_OG!AJ$1:AJ$766,"")</f>
        <v>15006074</v>
      </c>
      <c r="AC674" s="47">
        <f>_xlfn.XLOOKUP($F674,Main_OG!$D$1:$D$766,Main_OG!AK$1:AK$766,"")</f>
        <v>6239496</v>
      </c>
      <c r="AD674" s="47">
        <f>_xlfn.XLOOKUP($F674,Main_OG!$D$1:$D$766,Main_OG!AL$1:AL$766,"")</f>
        <v>2732402598</v>
      </c>
      <c r="AE674" s="47">
        <f>_xlfn.XLOOKUP($F674,Main_OG!$D$1:$D$766,Main_OG!AM$1:AM$766,"")</f>
        <v>0</v>
      </c>
      <c r="AF674" s="48">
        <f>_xlfn.XLOOKUP($F674,Main_OG!$D$1:$D$766,Main_OG!Z$1:Z$766,"")</f>
        <v>0</v>
      </c>
      <c r="AG674" s="48">
        <f>_xlfn.XLOOKUP($F674,Main_OG!$D$1:$D$766,Main_OG!AA$1:AA$766,"")</f>
        <v>2.127327759928813</v>
      </c>
      <c r="AH674" s="48">
        <f>_xlfn.XLOOKUP($F674,Main_OG!$D$1:$D$766,Main_OG!AB$1:AB$766,"")</f>
        <v>12.535325193609101</v>
      </c>
      <c r="AI674" s="48">
        <f>_xlfn.XLOOKUP($F674,Main_OG!$D$1:$D$766,Main_OG!AC$1:AC$766,"")</f>
        <v>2.8422150630003218</v>
      </c>
      <c r="AJ674" s="48">
        <f>_xlfn.XLOOKUP($F674,Main_OG!$D$1:$D$766,Main_OG!AD$1:AD$766,"")</f>
        <v>0.5848556097000881</v>
      </c>
    </row>
    <row r="675" spans="2:36" x14ac:dyDescent="0.35">
      <c r="B675" s="36" t="s">
        <v>1698</v>
      </c>
      <c r="C675" s="45" t="s">
        <v>310</v>
      </c>
      <c r="D675" s="45" t="s">
        <v>4372</v>
      </c>
      <c r="E675" s="36" t="s">
        <v>1707</v>
      </c>
      <c r="F675" s="36" t="str">
        <f t="shared" si="30"/>
        <v>2006_IN</v>
      </c>
      <c r="G675" s="45">
        <v>2006</v>
      </c>
      <c r="H675" s="45">
        <f>_xlfn.XLOOKUP(J675,Main_OG!$B$1:$B$766,Main_OG!$O$1:$O$766,"")</f>
        <v>0</v>
      </c>
      <c r="I675" s="45">
        <f>_xlfn.XLOOKUP(F675,Main_OG!$D$1:$D$766,Main_OG!$J$1:$J$766,"")</f>
        <v>0</v>
      </c>
      <c r="J675" s="45" t="s">
        <v>310</v>
      </c>
      <c r="K675" s="45" t="str">
        <f t="shared" si="31"/>
        <v>Duke Energy Indiana Inc_IN</v>
      </c>
      <c r="L675" s="45" t="str">
        <f t="shared" si="32"/>
        <v>Duke Energy Indiana, LLC_IN</v>
      </c>
      <c r="M675" s="45" t="s">
        <v>1699</v>
      </c>
      <c r="N675" s="45">
        <v>0</v>
      </c>
      <c r="O675" s="45">
        <v>98064</v>
      </c>
      <c r="P675" s="45">
        <v>2884</v>
      </c>
      <c r="Q675" s="45">
        <v>665217</v>
      </c>
      <c r="R675" s="45">
        <v>0</v>
      </c>
      <c r="S675" s="45">
        <v>543663</v>
      </c>
      <c r="T675" s="45">
        <v>582235</v>
      </c>
      <c r="U675" s="45">
        <v>713264</v>
      </c>
      <c r="V675" s="45">
        <v>0</v>
      </c>
      <c r="W675" s="45">
        <v>6.64202381835217</v>
      </c>
      <c r="X675" s="45">
        <v>4.9765976358394006</v>
      </c>
      <c r="Y675" s="45">
        <v>8.1916857027024861</v>
      </c>
      <c r="Z675" s="46">
        <v>312525.5</v>
      </c>
      <c r="AA675" s="46">
        <v>49351.308271441318</v>
      </c>
      <c r="AB675" s="47">
        <f>_xlfn.XLOOKUP($F675,Main_OG!$D$1:$D$766,Main_OG!AJ$1:AJ$766,"")</f>
        <v>120992370.72</v>
      </c>
      <c r="AC675" s="47">
        <f>_xlfn.XLOOKUP($F675,Main_OG!$D$1:$D$766,Main_OG!AK$1:AK$766,"")</f>
        <v>567114.05999999994</v>
      </c>
      <c r="AD675" s="47">
        <f>_xlfn.XLOOKUP($F675,Main_OG!$D$1:$D$766,Main_OG!AL$1:AL$766,"")</f>
        <v>52692619.420000009</v>
      </c>
      <c r="AE675" s="47">
        <f>_xlfn.XLOOKUP($F675,Main_OG!$D$1:$D$766,Main_OG!AM$1:AM$766,"")</f>
        <v>0</v>
      </c>
      <c r="AF675" s="48">
        <f>_xlfn.XLOOKUP($F675,Main_OG!$D$1:$D$766,Main_OG!Z$1:Z$766,"")</f>
        <v>1.64</v>
      </c>
      <c r="AG675" s="48">
        <f>_xlfn.XLOOKUP($F675,Main_OG!$D$1:$D$766,Main_OG!AA$1:AA$766,"")</f>
        <v>2.2465548173415608</v>
      </c>
      <c r="AH675" s="48">
        <f>_xlfn.XLOOKUP($F675,Main_OG!$D$1:$D$766,Main_OG!AB$1:AB$766,"")</f>
        <v>14.13114039693003</v>
      </c>
      <c r="AI675" s="48">
        <f>_xlfn.XLOOKUP($F675,Main_OG!$D$1:$D$766,Main_OG!AC$1:AC$766,"")</f>
        <v>7.52</v>
      </c>
      <c r="AJ675" s="48">
        <f>_xlfn.XLOOKUP($F675,Main_OG!$D$1:$D$766,Main_OG!AD$1:AD$766,"")</f>
        <v>0.4704061490499184</v>
      </c>
    </row>
    <row r="676" spans="2:36" x14ac:dyDescent="0.35">
      <c r="B676" s="36" t="s">
        <v>1698</v>
      </c>
      <c r="C676" s="45" t="s">
        <v>310</v>
      </c>
      <c r="D676" s="45" t="s">
        <v>4372</v>
      </c>
      <c r="E676" s="36" t="s">
        <v>1707</v>
      </c>
      <c r="F676" s="36" t="str">
        <f t="shared" si="30"/>
        <v>2008_IN</v>
      </c>
      <c r="G676" s="45">
        <v>2008</v>
      </c>
      <c r="H676" s="45">
        <f>_xlfn.XLOOKUP(J676,Main_OG!$B$1:$B$766,Main_OG!$O$1:$O$766,"")</f>
        <v>0</v>
      </c>
      <c r="I676" s="45">
        <f>_xlfn.XLOOKUP(F676,Main_OG!$D$1:$D$766,Main_OG!$J$1:$J$766,"")</f>
        <v>0</v>
      </c>
      <c r="J676" s="45" t="s">
        <v>310</v>
      </c>
      <c r="K676" s="45" t="str">
        <f t="shared" si="31"/>
        <v>Duke Energy Indiana Inc_IN</v>
      </c>
      <c r="L676" s="45" t="str">
        <f t="shared" si="32"/>
        <v>Duke Energy Indiana, LLC_IN</v>
      </c>
      <c r="M676" s="45" t="s">
        <v>1700</v>
      </c>
      <c r="N676" s="45">
        <v>0</v>
      </c>
      <c r="O676" s="45">
        <v>100391</v>
      </c>
      <c r="P676" s="45">
        <v>2842</v>
      </c>
      <c r="Q676" s="45">
        <v>673414</v>
      </c>
      <c r="R676" s="45">
        <v>0</v>
      </c>
      <c r="S676" s="45">
        <v>8592695</v>
      </c>
      <c r="T676" s="45">
        <v>10671598</v>
      </c>
      <c r="U676" s="45">
        <v>9283226</v>
      </c>
      <c r="V676" s="45">
        <v>0</v>
      </c>
      <c r="W676" s="45">
        <v>7.24</v>
      </c>
      <c r="X676" s="45">
        <v>5.58</v>
      </c>
      <c r="Y676" s="45">
        <v>8.7899999999999991</v>
      </c>
      <c r="Z676" s="46">
        <v>322384.3</v>
      </c>
      <c r="AA676" s="46">
        <v>50178.059851145699</v>
      </c>
      <c r="AB676" s="47">
        <f>_xlfn.XLOOKUP($F676,Main_OG!$D$1:$D$766,Main_OG!AJ$1:AJ$766,"")</f>
        <v>122090074</v>
      </c>
      <c r="AC676" s="47">
        <f>_xlfn.XLOOKUP($F676,Main_OG!$D$1:$D$766,Main_OG!AK$1:AK$766,"")</f>
        <v>643074</v>
      </c>
      <c r="AD676" s="47">
        <f>_xlfn.XLOOKUP($F676,Main_OG!$D$1:$D$766,Main_OG!AL$1:AL$766,"")</f>
        <v>63278382</v>
      </c>
      <c r="AE676" s="47">
        <f>_xlfn.XLOOKUP($F676,Main_OG!$D$1:$D$766,Main_OG!AM$1:AM$766,"")</f>
        <v>0</v>
      </c>
      <c r="AF676" s="48">
        <f>_xlfn.XLOOKUP($F676,Main_OG!$D$1:$D$766,Main_OG!Z$1:Z$766,"")</f>
        <v>2.15</v>
      </c>
      <c r="AG676" s="48">
        <f>_xlfn.XLOOKUP($F676,Main_OG!$D$1:$D$766,Main_OG!AA$1:AA$766,"")</f>
        <v>2.2204719344600159</v>
      </c>
      <c r="AH676" s="48">
        <f>_xlfn.XLOOKUP($F676,Main_OG!$D$1:$D$766,Main_OG!AB$1:AB$766,"")</f>
        <v>19.619187803472759</v>
      </c>
      <c r="AI676" s="48">
        <f>_xlfn.XLOOKUP($F676,Main_OG!$D$1:$D$766,Main_OG!AC$1:AC$766,"")</f>
        <v>9.48</v>
      </c>
      <c r="AJ676" s="48">
        <f>_xlfn.XLOOKUP($F676,Main_OG!$D$1:$D$766,Main_OG!AD$1:AD$766,"")</f>
        <v>0.68330088246943577</v>
      </c>
    </row>
    <row r="677" spans="2:36" x14ac:dyDescent="0.35">
      <c r="B677" s="36" t="s">
        <v>1698</v>
      </c>
      <c r="C677" s="45" t="s">
        <v>310</v>
      </c>
      <c r="D677" s="45" t="s">
        <v>4372</v>
      </c>
      <c r="E677" s="36" t="s">
        <v>1707</v>
      </c>
      <c r="F677" s="36" t="str">
        <f t="shared" si="30"/>
        <v>2009_IN</v>
      </c>
      <c r="G677" s="45">
        <v>2009</v>
      </c>
      <c r="H677" s="45">
        <f>_xlfn.XLOOKUP(J677,Main_OG!$B$1:$B$766,Main_OG!$O$1:$O$766,"")</f>
        <v>0</v>
      </c>
      <c r="I677" s="45">
        <f>_xlfn.XLOOKUP(F677,Main_OG!$D$1:$D$766,Main_OG!$J$1:$J$766,"")</f>
        <v>0</v>
      </c>
      <c r="J677" s="45" t="s">
        <v>310</v>
      </c>
      <c r="K677" s="45" t="str">
        <f t="shared" si="31"/>
        <v>Duke Energy Indiana Inc_IN</v>
      </c>
      <c r="L677" s="45" t="str">
        <f t="shared" si="32"/>
        <v>Duke Energy Indiana, LLC_IN</v>
      </c>
      <c r="M677" s="45" t="s">
        <v>1701</v>
      </c>
      <c r="N677" s="45">
        <v>0</v>
      </c>
      <c r="O677" s="45">
        <v>100591</v>
      </c>
      <c r="P677" s="45">
        <v>2814</v>
      </c>
      <c r="Q677" s="45">
        <v>672740</v>
      </c>
      <c r="R677" s="45">
        <v>0</v>
      </c>
      <c r="S677" s="45">
        <v>8310987</v>
      </c>
      <c r="T677" s="45">
        <v>9023642</v>
      </c>
      <c r="U677" s="45">
        <v>8881263</v>
      </c>
      <c r="V677" s="45">
        <v>0</v>
      </c>
      <c r="W677" s="45">
        <v>7.66</v>
      </c>
      <c r="X677" s="45">
        <v>6.02</v>
      </c>
      <c r="Y677" s="45">
        <v>9.27</v>
      </c>
      <c r="Z677" s="46">
        <v>299789</v>
      </c>
      <c r="AA677" s="46">
        <v>46411.815476075288</v>
      </c>
      <c r="AB677" s="47">
        <f>_xlfn.XLOOKUP($F677,Main_OG!$D$1:$D$766,Main_OG!AJ$1:AJ$766,"")</f>
        <v>108667422</v>
      </c>
      <c r="AC677" s="47">
        <f>_xlfn.XLOOKUP($F677,Main_OG!$D$1:$D$766,Main_OG!AK$1:AK$766,"")</f>
        <v>568080</v>
      </c>
      <c r="AD677" s="47">
        <f>_xlfn.XLOOKUP($F677,Main_OG!$D$1:$D$766,Main_OG!AL$1:AL$766,"")</f>
        <v>67058244</v>
      </c>
      <c r="AE677" s="47">
        <f>_xlfn.XLOOKUP($F677,Main_OG!$D$1:$D$766,Main_OG!AM$1:AM$766,"")</f>
        <v>0</v>
      </c>
      <c r="AF677" s="48">
        <f>_xlfn.XLOOKUP($F677,Main_OG!$D$1:$D$766,Main_OG!Z$1:Z$766,"")</f>
        <v>2.11</v>
      </c>
      <c r="AG677" s="48">
        <f>_xlfn.XLOOKUP($F677,Main_OG!$D$1:$D$766,Main_OG!AA$1:AA$766,"")</f>
        <v>2.2743975091886082</v>
      </c>
      <c r="AH677" s="48">
        <f>_xlfn.XLOOKUP($F677,Main_OG!$D$1:$D$766,Main_OG!AB$1:AB$766,"")</f>
        <v>14.15708861161818</v>
      </c>
      <c r="AI677" s="48">
        <f>_xlfn.XLOOKUP($F677,Main_OG!$D$1:$D$766,Main_OG!AC$1:AC$766,"")</f>
        <v>4.63</v>
      </c>
      <c r="AJ677" s="48">
        <f>_xlfn.XLOOKUP($F677,Main_OG!$D$1:$D$766,Main_OG!AD$1:AD$766,"")</f>
        <v>0.68314474405108627</v>
      </c>
    </row>
    <row r="678" spans="2:36" x14ac:dyDescent="0.35">
      <c r="B678" s="36" t="s">
        <v>1698</v>
      </c>
      <c r="C678" s="45" t="s">
        <v>310</v>
      </c>
      <c r="D678" s="45" t="s">
        <v>4372</v>
      </c>
      <c r="E678" s="36" t="s">
        <v>1707</v>
      </c>
      <c r="F678" s="36" t="str">
        <f t="shared" si="30"/>
        <v>2010_IN</v>
      </c>
      <c r="G678" s="45">
        <v>2010</v>
      </c>
      <c r="H678" s="45">
        <f>_xlfn.XLOOKUP(J678,Main_OG!$B$1:$B$766,Main_OG!$O$1:$O$766,"")</f>
        <v>0</v>
      </c>
      <c r="I678" s="45">
        <f>_xlfn.XLOOKUP(F678,Main_OG!$D$1:$D$766,Main_OG!$J$1:$J$766,"")</f>
        <v>0</v>
      </c>
      <c r="J678" s="45" t="s">
        <v>310</v>
      </c>
      <c r="K678" s="45" t="str">
        <f t="shared" si="31"/>
        <v>Duke Energy Indiana Inc_IN</v>
      </c>
      <c r="L678" s="45" t="str">
        <f t="shared" si="32"/>
        <v>Duke Energy Indiana, LLC_IN</v>
      </c>
      <c r="M678" s="45" t="s">
        <v>1702</v>
      </c>
      <c r="N678" s="45">
        <v>0</v>
      </c>
      <c r="O678" s="45">
        <v>101031</v>
      </c>
      <c r="P678" s="45">
        <v>2790</v>
      </c>
      <c r="Q678" s="45">
        <v>677998</v>
      </c>
      <c r="R678" s="45">
        <v>0</v>
      </c>
      <c r="S678" s="45">
        <v>8531725</v>
      </c>
      <c r="T678" s="45">
        <v>10100077</v>
      </c>
      <c r="U678" s="45">
        <v>9627037</v>
      </c>
      <c r="V678" s="45">
        <v>0</v>
      </c>
      <c r="W678" s="45">
        <v>7.65</v>
      </c>
      <c r="X678" s="45">
        <v>5.87</v>
      </c>
      <c r="Y678" s="45">
        <v>9.08</v>
      </c>
      <c r="Z678" s="46">
        <v>320731.8</v>
      </c>
      <c r="AA678" s="46">
        <v>49415.15787170743</v>
      </c>
      <c r="AB678" s="47">
        <f>_xlfn.XLOOKUP($F678,Main_OG!$D$1:$D$766,Main_OG!AJ$1:AJ$766,"")</f>
        <v>112440262</v>
      </c>
      <c r="AC678" s="47">
        <f>_xlfn.XLOOKUP($F678,Main_OG!$D$1:$D$766,Main_OG!AK$1:AK$766,"")</f>
        <v>552818</v>
      </c>
      <c r="AD678" s="47">
        <f>_xlfn.XLOOKUP($F678,Main_OG!$D$1:$D$766,Main_OG!AL$1:AL$766,"")</f>
        <v>111625950</v>
      </c>
      <c r="AE678" s="47">
        <f>_xlfn.XLOOKUP($F678,Main_OG!$D$1:$D$766,Main_OG!AM$1:AM$766,"")</f>
        <v>0</v>
      </c>
      <c r="AF678" s="48">
        <f>_xlfn.XLOOKUP($F678,Main_OG!$D$1:$D$766,Main_OG!Z$1:Z$766,"")</f>
        <v>2.2799999999999998</v>
      </c>
      <c r="AG678" s="48">
        <f>_xlfn.XLOOKUP($F678,Main_OG!$D$1:$D$766,Main_OG!AA$1:AA$766,"")</f>
        <v>2.2935982820086371</v>
      </c>
      <c r="AH678" s="48">
        <f>_xlfn.XLOOKUP($F678,Main_OG!$D$1:$D$766,Main_OG!AB$1:AB$766,"")</f>
        <v>17.815786882646659</v>
      </c>
      <c r="AI678" s="48">
        <f>_xlfn.XLOOKUP($F678,Main_OG!$D$1:$D$766,Main_OG!AC$1:AC$766,"")</f>
        <v>4.87</v>
      </c>
      <c r="AJ678" s="48">
        <f>_xlfn.XLOOKUP($F678,Main_OG!$D$1:$D$766,Main_OG!AD$1:AD$766,"")</f>
        <v>0.70992248279802228</v>
      </c>
    </row>
    <row r="679" spans="2:36" x14ac:dyDescent="0.35">
      <c r="B679" s="36" t="s">
        <v>1698</v>
      </c>
      <c r="C679" s="45" t="s">
        <v>310</v>
      </c>
      <c r="D679" s="45" t="s">
        <v>4372</v>
      </c>
      <c r="E679" s="36" t="s">
        <v>1707</v>
      </c>
      <c r="F679" s="36" t="str">
        <f t="shared" si="30"/>
        <v>2011_IN</v>
      </c>
      <c r="G679" s="45">
        <v>2011</v>
      </c>
      <c r="H679" s="45">
        <f>_xlfn.XLOOKUP(J679,Main_OG!$B$1:$B$766,Main_OG!$O$1:$O$766,"")</f>
        <v>0</v>
      </c>
      <c r="I679" s="45">
        <f>_xlfn.XLOOKUP(F679,Main_OG!$D$1:$D$766,Main_OG!$J$1:$J$766,"")</f>
        <v>0</v>
      </c>
      <c r="J679" s="45" t="s">
        <v>310</v>
      </c>
      <c r="K679" s="45" t="str">
        <f t="shared" si="31"/>
        <v>Duke Energy Indiana Inc_IN</v>
      </c>
      <c r="L679" s="45" t="str">
        <f t="shared" si="32"/>
        <v>Duke Energy Indiana, LLC_IN</v>
      </c>
      <c r="M679" s="45" t="s">
        <v>1703</v>
      </c>
      <c r="N679" s="45">
        <v>0</v>
      </c>
      <c r="O679" s="45">
        <v>101194</v>
      </c>
      <c r="P679" s="45">
        <v>2754</v>
      </c>
      <c r="Q679" s="45">
        <v>678931</v>
      </c>
      <c r="R679" s="45">
        <v>0</v>
      </c>
      <c r="S679" s="45">
        <v>8369627</v>
      </c>
      <c r="T679" s="45">
        <v>10212547</v>
      </c>
      <c r="U679" s="45">
        <v>9228204</v>
      </c>
      <c r="V679" s="45">
        <v>0</v>
      </c>
      <c r="W679" s="45">
        <v>8.11</v>
      </c>
      <c r="X679" s="45">
        <v>6.29</v>
      </c>
      <c r="Y679" s="45">
        <v>9.83</v>
      </c>
      <c r="Z679" s="46">
        <v>321532.79999999999</v>
      </c>
      <c r="AA679" s="46">
        <v>49335.655376117225</v>
      </c>
      <c r="AB679" s="47">
        <f>_xlfn.XLOOKUP($F679,Main_OG!$D$1:$D$766,Main_OG!AJ$1:AJ$766,"")</f>
        <v>105179496</v>
      </c>
      <c r="AC679" s="47">
        <f>_xlfn.XLOOKUP($F679,Main_OG!$D$1:$D$766,Main_OG!AK$1:AK$766,"")</f>
        <v>3482912.4</v>
      </c>
      <c r="AD679" s="47">
        <f>_xlfn.XLOOKUP($F679,Main_OG!$D$1:$D$766,Main_OG!AL$1:AL$766,"")</f>
        <v>161515530</v>
      </c>
      <c r="AE679" s="47">
        <f>_xlfn.XLOOKUP($F679,Main_OG!$D$1:$D$766,Main_OG!AM$1:AM$766,"")</f>
        <v>0</v>
      </c>
      <c r="AF679" s="48">
        <f>_xlfn.XLOOKUP($F679,Main_OG!$D$1:$D$766,Main_OG!Z$1:Z$766,"")</f>
        <v>0</v>
      </c>
      <c r="AG679" s="48">
        <f>_xlfn.XLOOKUP($F679,Main_OG!$D$1:$D$766,Main_OG!AA$1:AA$766,"")</f>
        <v>2.3089180475565318</v>
      </c>
      <c r="AH679" s="48">
        <f>_xlfn.XLOOKUP($F679,Main_OG!$D$1:$D$766,Main_OG!AB$1:AB$766,"")</f>
        <v>22.758921780738341</v>
      </c>
      <c r="AI679" s="48">
        <f>_xlfn.XLOOKUP($F679,Main_OG!$D$1:$D$766,Main_OG!AC$1:AC$766,"")</f>
        <v>4.6524343752411106</v>
      </c>
      <c r="AJ679" s="48">
        <f>_xlfn.XLOOKUP($F679,Main_OG!$D$1:$D$766,Main_OG!AD$1:AD$766,"")</f>
        <v>0.75949643062398253</v>
      </c>
    </row>
    <row r="680" spans="2:36" x14ac:dyDescent="0.35">
      <c r="B680" s="36" t="s">
        <v>1698</v>
      </c>
      <c r="C680" s="45" t="s">
        <v>310</v>
      </c>
      <c r="D680" s="45" t="s">
        <v>4372</v>
      </c>
      <c r="E680" s="36" t="s">
        <v>1707</v>
      </c>
      <c r="F680" s="36" t="str">
        <f t="shared" si="30"/>
        <v>2012_IN</v>
      </c>
      <c r="G680" s="45">
        <v>2012</v>
      </c>
      <c r="H680" s="45">
        <f>_xlfn.XLOOKUP(J680,Main_OG!$B$1:$B$766,Main_OG!$O$1:$O$766,"")</f>
        <v>0</v>
      </c>
      <c r="I680" s="45">
        <f>_xlfn.XLOOKUP(F680,Main_OG!$D$1:$D$766,Main_OG!$J$1:$J$766,"")</f>
        <v>0</v>
      </c>
      <c r="J680" s="45" t="s">
        <v>310</v>
      </c>
      <c r="K680" s="45" t="str">
        <f t="shared" si="31"/>
        <v>Duke Energy Indiana Inc_IN</v>
      </c>
      <c r="L680" s="45" t="str">
        <f t="shared" si="32"/>
        <v>Duke Energy Indiana, LLC_IN</v>
      </c>
      <c r="M680" s="45" t="s">
        <v>1704</v>
      </c>
      <c r="N680" s="45">
        <v>0</v>
      </c>
      <c r="O680" s="45">
        <v>101553</v>
      </c>
      <c r="P680" s="45">
        <v>2734</v>
      </c>
      <c r="Q680" s="45">
        <v>683335</v>
      </c>
      <c r="R680" s="45">
        <v>0</v>
      </c>
      <c r="S680" s="45">
        <v>8394957</v>
      </c>
      <c r="T680" s="45">
        <v>10452014</v>
      </c>
      <c r="U680" s="45">
        <v>8934854</v>
      </c>
      <c r="V680" s="45">
        <v>0</v>
      </c>
      <c r="W680" s="45">
        <v>8.4844389000000007</v>
      </c>
      <c r="X680" s="45">
        <v>6.6629838000000001</v>
      </c>
      <c r="Y680" s="45">
        <v>10.292916</v>
      </c>
      <c r="Z680" s="46">
        <v>323876.2</v>
      </c>
      <c r="AA680" s="46">
        <v>49530.011443665069</v>
      </c>
      <c r="AB680" s="47">
        <f>_xlfn.XLOOKUP($F680,Main_OG!$D$1:$D$766,Main_OG!AJ$1:AJ$766,"")</f>
        <v>93173864</v>
      </c>
      <c r="AC680" s="47">
        <f>_xlfn.XLOOKUP($F680,Main_OG!$D$1:$D$766,Main_OG!AK$1:AK$766,"")</f>
        <v>2478722</v>
      </c>
      <c r="AD680" s="47">
        <f>_xlfn.XLOOKUP($F680,Main_OG!$D$1:$D$766,Main_OG!AL$1:AL$766,"")</f>
        <v>226471182</v>
      </c>
      <c r="AE680" s="47">
        <f>_xlfn.XLOOKUP($F680,Main_OG!$D$1:$D$766,Main_OG!AM$1:AM$766,"")</f>
        <v>0</v>
      </c>
      <c r="AF680" s="48">
        <f>_xlfn.XLOOKUP($F680,Main_OG!$D$1:$D$766,Main_OG!Z$1:Z$766,"")</f>
        <v>0</v>
      </c>
      <c r="AG680" s="48">
        <f>_xlfn.XLOOKUP($F680,Main_OG!$D$1:$D$766,Main_OG!AA$1:AA$766,"")</f>
        <v>2.324237813104427</v>
      </c>
      <c r="AH680" s="48">
        <f>_xlfn.XLOOKUP($F680,Main_OG!$D$1:$D$766,Main_OG!AB$1:AB$766,"")</f>
        <v>23.49195884567845</v>
      </c>
      <c r="AI680" s="48">
        <f>_xlfn.XLOOKUP($F680,Main_OG!$D$1:$D$766,Main_OG!AC$1:AC$766,"")</f>
        <v>3.503818060367514</v>
      </c>
      <c r="AJ680" s="48">
        <f>_xlfn.XLOOKUP($F680,Main_OG!$D$1:$D$766,Main_OG!AD$1:AD$766,"")</f>
        <v>0.75442193202762442</v>
      </c>
    </row>
    <row r="681" spans="2:36" x14ac:dyDescent="0.35">
      <c r="B681" s="36" t="s">
        <v>1698</v>
      </c>
      <c r="C681" s="45" t="s">
        <v>310</v>
      </c>
      <c r="D681" s="45" t="s">
        <v>4372</v>
      </c>
      <c r="E681" s="36" t="s">
        <v>1707</v>
      </c>
      <c r="F681" s="36" t="str">
        <f t="shared" si="30"/>
        <v>2013_IN</v>
      </c>
      <c r="G681" s="45">
        <v>2013</v>
      </c>
      <c r="H681" s="45">
        <f>_xlfn.XLOOKUP(J681,Main_OG!$B$1:$B$766,Main_OG!$O$1:$O$766,"")</f>
        <v>0</v>
      </c>
      <c r="I681" s="45">
        <f>_xlfn.XLOOKUP(F681,Main_OG!$D$1:$D$766,Main_OG!$J$1:$J$766,"")</f>
        <v>0</v>
      </c>
      <c r="J681" s="45" t="s">
        <v>310</v>
      </c>
      <c r="K681" s="45" t="str">
        <f t="shared" si="31"/>
        <v>Duke Energy Indiana Inc_IN</v>
      </c>
      <c r="L681" s="45" t="str">
        <f t="shared" si="32"/>
        <v>Duke Energy Indiana, LLC_IN</v>
      </c>
      <c r="M681" s="45" t="s">
        <v>1705</v>
      </c>
      <c r="N681" s="45">
        <v>0</v>
      </c>
      <c r="O681" s="45">
        <v>101728</v>
      </c>
      <c r="P681" s="45">
        <v>2726</v>
      </c>
      <c r="Q681" s="45">
        <v>688302</v>
      </c>
      <c r="R681" s="45">
        <v>0</v>
      </c>
      <c r="S681" s="45">
        <v>8450462</v>
      </c>
      <c r="T681" s="45">
        <v>10369081</v>
      </c>
      <c r="U681" s="45">
        <v>9183527</v>
      </c>
      <c r="V681" s="45">
        <v>0</v>
      </c>
      <c r="W681" s="45">
        <v>9.1415001999999994</v>
      </c>
      <c r="X681" s="45">
        <v>7.2873767999999997</v>
      </c>
      <c r="Y681" s="45">
        <v>10.885555999999999</v>
      </c>
      <c r="Z681" s="46">
        <v>333207.40000000002</v>
      </c>
      <c r="AA681" s="46">
        <v>50712.060968788879</v>
      </c>
      <c r="AB681" s="47">
        <f>_xlfn.XLOOKUP($F681,Main_OG!$D$1:$D$766,Main_OG!AJ$1:AJ$766,"")</f>
        <v>93043302</v>
      </c>
      <c r="AC681" s="47">
        <f>_xlfn.XLOOKUP($F681,Main_OG!$D$1:$D$766,Main_OG!AK$1:AK$766,"")</f>
        <v>3942861.4</v>
      </c>
      <c r="AD681" s="47">
        <f>_xlfn.XLOOKUP($F681,Main_OG!$D$1:$D$766,Main_OG!AL$1:AL$766,"")</f>
        <v>153252544</v>
      </c>
      <c r="AE681" s="47">
        <f>_xlfn.XLOOKUP($F681,Main_OG!$D$1:$D$766,Main_OG!AM$1:AM$766,"")</f>
        <v>0</v>
      </c>
      <c r="AF681" s="48">
        <f>_xlfn.XLOOKUP($F681,Main_OG!$D$1:$D$766,Main_OG!Z$1:Z$766,"")</f>
        <v>2.66</v>
      </c>
      <c r="AG681" s="48">
        <f>_xlfn.XLOOKUP($F681,Main_OG!$D$1:$D$766,Main_OG!AA$1:AA$766,"")</f>
        <v>2.3089180475565318</v>
      </c>
      <c r="AH681" s="48">
        <f>_xlfn.XLOOKUP($F681,Main_OG!$D$1:$D$766,Main_OG!AB$1:AB$766,"")</f>
        <v>22.96</v>
      </c>
      <c r="AI681" s="48">
        <f>_xlfn.XLOOKUP($F681,Main_OG!$D$1:$D$766,Main_OG!AC$1:AC$766,"")</f>
        <v>4.04</v>
      </c>
      <c r="AJ681" s="48">
        <f>_xlfn.XLOOKUP($F681,Main_OG!$D$1:$D$766,Main_OG!AD$1:AD$766,"")</f>
        <v>0.73100116927520231</v>
      </c>
    </row>
    <row r="682" spans="2:36" x14ac:dyDescent="0.35">
      <c r="B682" s="36" t="s">
        <v>1698</v>
      </c>
      <c r="C682" s="45" t="s">
        <v>310</v>
      </c>
      <c r="D682" s="45" t="s">
        <v>4372</v>
      </c>
      <c r="E682" s="36" t="s">
        <v>1707</v>
      </c>
      <c r="F682" s="36" t="str">
        <f t="shared" si="30"/>
        <v>2014_IN</v>
      </c>
      <c r="G682" s="45">
        <v>2014</v>
      </c>
      <c r="H682" s="45">
        <f>_xlfn.XLOOKUP(J682,Main_OG!$B$1:$B$766,Main_OG!$O$1:$O$766,"")</f>
        <v>0</v>
      </c>
      <c r="I682" s="45">
        <f>_xlfn.XLOOKUP(F682,Main_OG!$D$1:$D$766,Main_OG!$J$1:$J$766,"")</f>
        <v>0</v>
      </c>
      <c r="J682" s="45" t="s">
        <v>310</v>
      </c>
      <c r="K682" s="45" t="str">
        <f t="shared" si="31"/>
        <v>Duke Energy Indiana Inc_IN</v>
      </c>
      <c r="L682" s="45" t="str">
        <f t="shared" si="32"/>
        <v>Duke Energy Indiana, LLC_IN</v>
      </c>
      <c r="M682" s="45" t="s">
        <v>1706</v>
      </c>
      <c r="N682" s="45">
        <v>0</v>
      </c>
      <c r="O682" s="45">
        <v>101866</v>
      </c>
      <c r="P682" s="45">
        <v>2708</v>
      </c>
      <c r="Q682" s="45">
        <v>693006</v>
      </c>
      <c r="R682" s="45">
        <v>0</v>
      </c>
      <c r="S682" s="45">
        <v>8349697</v>
      </c>
      <c r="T682" s="45">
        <v>10629435</v>
      </c>
      <c r="U682" s="45">
        <v>9245016</v>
      </c>
      <c r="V682" s="45">
        <v>0</v>
      </c>
      <c r="W682" s="45">
        <v>9.7674561999999998</v>
      </c>
      <c r="X682" s="45">
        <v>7.8424676</v>
      </c>
      <c r="Y682" s="45">
        <v>11.692852</v>
      </c>
      <c r="Z682" s="46">
        <v>343827.8</v>
      </c>
      <c r="AA682" s="46">
        <v>52126.563007171448</v>
      </c>
      <c r="AB682" s="47">
        <f>_xlfn.XLOOKUP($F682,Main_OG!$D$1:$D$766,Main_OG!AJ$1:AJ$766,"")</f>
        <v>97120070</v>
      </c>
      <c r="AC682" s="47">
        <f>_xlfn.XLOOKUP($F682,Main_OG!$D$1:$D$766,Main_OG!AK$1:AK$766,"")</f>
        <v>4299352</v>
      </c>
      <c r="AD682" s="47">
        <f>_xlfn.XLOOKUP($F682,Main_OG!$D$1:$D$766,Main_OG!AL$1:AL$766,"")</f>
        <v>151931500</v>
      </c>
      <c r="AE682" s="47">
        <f>_xlfn.XLOOKUP($F682,Main_OG!$D$1:$D$766,Main_OG!AM$1:AM$766,"")</f>
        <v>0</v>
      </c>
      <c r="AF682" s="48">
        <f>_xlfn.XLOOKUP($F682,Main_OG!$D$1:$D$766,Main_OG!Z$1:Z$766,"")</f>
        <v>2.76</v>
      </c>
      <c r="AG682" s="48">
        <f>_xlfn.XLOOKUP($F682,Main_OG!$D$1:$D$766,Main_OG!AA$1:AA$766,"")</f>
        <v>2.322195177698041</v>
      </c>
      <c r="AH682" s="48">
        <f>_xlfn.XLOOKUP($F682,Main_OG!$D$1:$D$766,Main_OG!AB$1:AB$766,"")</f>
        <v>20.48845299552563</v>
      </c>
      <c r="AI682" s="48">
        <f>_xlfn.XLOOKUP($F682,Main_OG!$D$1:$D$766,Main_OG!AC$1:AC$766,"")</f>
        <v>4.9924248044436963</v>
      </c>
      <c r="AJ682" s="48">
        <f>_xlfn.XLOOKUP($F682,Main_OG!$D$1:$D$766,Main_OG!AD$1:AD$766,"")</f>
        <v>0.68548682032632846</v>
      </c>
    </row>
    <row r="683" spans="2:36" x14ac:dyDescent="0.35">
      <c r="B683" s="36" t="s">
        <v>1707</v>
      </c>
      <c r="C683" s="45" t="s">
        <v>310</v>
      </c>
      <c r="D683" s="45" t="s">
        <v>4372</v>
      </c>
      <c r="E683" s="36" t="s">
        <v>1707</v>
      </c>
      <c r="F683" s="36" t="str">
        <f t="shared" si="30"/>
        <v>2015_IN</v>
      </c>
      <c r="G683" s="45">
        <v>2015</v>
      </c>
      <c r="H683" s="45">
        <f>_xlfn.XLOOKUP(J683,Main_OG!$B$1:$B$766,Main_OG!$O$1:$O$766,"")</f>
        <v>0</v>
      </c>
      <c r="I683" s="45">
        <f>_xlfn.XLOOKUP(F683,Main_OG!$D$1:$D$766,Main_OG!$J$1:$J$766,"")</f>
        <v>0</v>
      </c>
      <c r="J683" s="45" t="s">
        <v>310</v>
      </c>
      <c r="K683" s="45" t="str">
        <f t="shared" si="31"/>
        <v>Duke Energy Indiana, LLC_IN</v>
      </c>
      <c r="L683" s="45" t="str">
        <f t="shared" si="32"/>
        <v>Duke Energy Indiana, LLC_IN</v>
      </c>
      <c r="M683" s="45" t="s">
        <v>1708</v>
      </c>
      <c r="N683" s="45">
        <v>0</v>
      </c>
      <c r="O683" s="45">
        <v>102175</v>
      </c>
      <c r="P683" s="45">
        <v>2707</v>
      </c>
      <c r="Q683" s="45">
        <v>699440</v>
      </c>
      <c r="R683" s="45">
        <v>0</v>
      </c>
      <c r="S683" s="45">
        <v>8391463</v>
      </c>
      <c r="T683" s="45">
        <v>10505307</v>
      </c>
      <c r="U683" s="45">
        <v>8924185</v>
      </c>
      <c r="V683" s="45">
        <v>0</v>
      </c>
      <c r="W683" s="45">
        <v>8.8030299000000003</v>
      </c>
      <c r="X683" s="45">
        <v>6.9436619000000004</v>
      </c>
      <c r="Y683" s="45">
        <v>11.013163</v>
      </c>
      <c r="Z683" s="46">
        <v>341205.2</v>
      </c>
      <c r="AA683" s="46">
        <v>51608.28757175817</v>
      </c>
      <c r="AB683" s="47">
        <f>_xlfn.XLOOKUP($F683,Main_OG!$D$1:$D$766,Main_OG!AJ$1:AJ$766,"")</f>
        <v>78232886</v>
      </c>
      <c r="AC683" s="47">
        <f>_xlfn.XLOOKUP($F683,Main_OG!$D$1:$D$766,Main_OG!AK$1:AK$766,"")</f>
        <v>4439134</v>
      </c>
      <c r="AD683" s="47">
        <f>_xlfn.XLOOKUP($F683,Main_OG!$D$1:$D$766,Main_OG!AL$1:AL$766,"")</f>
        <v>250128744</v>
      </c>
      <c r="AE683" s="47">
        <f>_xlfn.XLOOKUP($F683,Main_OG!$D$1:$D$766,Main_OG!AM$1:AM$766,"")</f>
        <v>0</v>
      </c>
      <c r="AF683" s="48">
        <f>_xlfn.XLOOKUP($F683,Main_OG!$D$1:$D$766,Main_OG!Z$1:Z$766,"")</f>
        <v>0</v>
      </c>
      <c r="AG683" s="48">
        <f>_xlfn.XLOOKUP($F683,Main_OG!$D$1:$D$766,Main_OG!AA$1:AA$766,"")</f>
        <v>2.3199999999999998</v>
      </c>
      <c r="AH683" s="48">
        <f>_xlfn.XLOOKUP($F683,Main_OG!$D$1:$D$766,Main_OG!AB$1:AB$766,"")</f>
        <v>12.08771849023859</v>
      </c>
      <c r="AI683" s="48">
        <f>_xlfn.XLOOKUP($F683,Main_OG!$D$1:$D$766,Main_OG!AC$1:AC$766,"")</f>
        <v>3.3843619636206599</v>
      </c>
      <c r="AJ683" s="48">
        <f>_xlfn.XLOOKUP($F683,Main_OG!$D$1:$D$766,Main_OG!AD$1:AD$766,"")</f>
        <v>0.66963877086385626</v>
      </c>
    </row>
    <row r="684" spans="2:36" x14ac:dyDescent="0.35">
      <c r="B684" s="36" t="s">
        <v>1707</v>
      </c>
      <c r="C684" s="45" t="s">
        <v>310</v>
      </c>
      <c r="D684" s="45" t="s">
        <v>4372</v>
      </c>
      <c r="E684" s="36" t="s">
        <v>1707</v>
      </c>
      <c r="F684" s="36" t="str">
        <f t="shared" si="30"/>
        <v>2016_IN</v>
      </c>
      <c r="G684" s="45">
        <v>2016</v>
      </c>
      <c r="H684" s="45">
        <f>_xlfn.XLOOKUP(J684,Main_OG!$B$1:$B$766,Main_OG!$O$1:$O$766,"")</f>
        <v>0</v>
      </c>
      <c r="I684" s="45">
        <f>_xlfn.XLOOKUP(F684,Main_OG!$D$1:$D$766,Main_OG!$J$1:$J$766,"")</f>
        <v>0</v>
      </c>
      <c r="J684" s="45" t="s">
        <v>310</v>
      </c>
      <c r="K684" s="45" t="str">
        <f t="shared" si="31"/>
        <v>Duke Energy Indiana, LLC_IN</v>
      </c>
      <c r="L684" s="45" t="str">
        <f t="shared" si="32"/>
        <v>Duke Energy Indiana, LLC_IN</v>
      </c>
      <c r="M684" s="45" t="s">
        <v>1709</v>
      </c>
      <c r="N684" s="45">
        <v>0</v>
      </c>
      <c r="O684" s="45">
        <v>102483</v>
      </c>
      <c r="P684" s="45">
        <v>2721</v>
      </c>
      <c r="Q684" s="45">
        <v>707782</v>
      </c>
      <c r="R684" s="45">
        <v>0</v>
      </c>
      <c r="S684" s="45">
        <v>8457676</v>
      </c>
      <c r="T684" s="45">
        <v>10564695</v>
      </c>
      <c r="U684" s="45">
        <v>9036012</v>
      </c>
      <c r="V684" s="45">
        <v>0</v>
      </c>
      <c r="W684" s="45">
        <v>8.9149004999999999</v>
      </c>
      <c r="X684" s="45">
        <v>6.9200010000000001</v>
      </c>
      <c r="Y684" s="45">
        <v>11.049549000000001</v>
      </c>
      <c r="Z684" s="46">
        <v>348439.2</v>
      </c>
      <c r="AA684" s="46">
        <v>52492.400455686424</v>
      </c>
      <c r="AB684" s="47">
        <f>_xlfn.XLOOKUP($F684,Main_OG!$D$1:$D$766,Main_OG!AJ$1:AJ$766,"")</f>
        <v>72028054</v>
      </c>
      <c r="AC684" s="47">
        <f>_xlfn.XLOOKUP($F684,Main_OG!$D$1:$D$766,Main_OG!AK$1:AK$766,"")</f>
        <v>1994116</v>
      </c>
      <c r="AD684" s="47">
        <f>_xlfn.XLOOKUP($F684,Main_OG!$D$1:$D$766,Main_OG!AL$1:AL$766,"")</f>
        <v>304810926</v>
      </c>
      <c r="AE684" s="47">
        <f>_xlfn.XLOOKUP($F684,Main_OG!$D$1:$D$766,Main_OG!AM$1:AM$766,"")</f>
        <v>0</v>
      </c>
      <c r="AF684" s="48">
        <f>_xlfn.XLOOKUP($F684,Main_OG!$D$1:$D$766,Main_OG!Z$1:Z$766,"")</f>
        <v>0</v>
      </c>
      <c r="AG684" s="48">
        <f>_xlfn.XLOOKUP($F684,Main_OG!$D$1:$D$766,Main_OG!AA$1:AA$766,"")</f>
        <v>2.2143440282408582</v>
      </c>
      <c r="AH684" s="48">
        <f>_xlfn.XLOOKUP($F684,Main_OG!$D$1:$D$766,Main_OG!AB$1:AB$766,"")</f>
        <v>11.309272049594229</v>
      </c>
      <c r="AI684" s="48">
        <f>_xlfn.XLOOKUP($F684,Main_OG!$D$1:$D$766,Main_OG!AC$1:AC$766,"")</f>
        <v>2.92</v>
      </c>
      <c r="AJ684" s="48">
        <f>_xlfn.XLOOKUP($F684,Main_OG!$D$1:$D$766,Main_OG!AD$1:AD$766,"")</f>
        <v>0.65636700530415037</v>
      </c>
    </row>
    <row r="685" spans="2:36" x14ac:dyDescent="0.35">
      <c r="B685" s="36" t="s">
        <v>1707</v>
      </c>
      <c r="C685" s="45" t="s">
        <v>310</v>
      </c>
      <c r="D685" s="45" t="s">
        <v>4372</v>
      </c>
      <c r="E685" s="36" t="s">
        <v>1707</v>
      </c>
      <c r="F685" s="36" t="str">
        <f t="shared" si="30"/>
        <v>2017_IN</v>
      </c>
      <c r="G685" s="45">
        <v>2017</v>
      </c>
      <c r="H685" s="45">
        <f>_xlfn.XLOOKUP(J685,Main_OG!$B$1:$B$766,Main_OG!$O$1:$O$766,"")</f>
        <v>0</v>
      </c>
      <c r="I685" s="45">
        <f>_xlfn.XLOOKUP(F685,Main_OG!$D$1:$D$766,Main_OG!$J$1:$J$766,"")</f>
        <v>0</v>
      </c>
      <c r="J685" s="45" t="s">
        <v>310</v>
      </c>
      <c r="K685" s="45" t="str">
        <f t="shared" si="31"/>
        <v>Duke Energy Indiana, LLC_IN</v>
      </c>
      <c r="L685" s="45" t="str">
        <f t="shared" si="32"/>
        <v>Duke Energy Indiana, LLC_IN</v>
      </c>
      <c r="M685" s="45" t="s">
        <v>1710</v>
      </c>
      <c r="N685" s="45">
        <v>0</v>
      </c>
      <c r="O685" s="45">
        <v>102827</v>
      </c>
      <c r="P685" s="45">
        <v>2718</v>
      </c>
      <c r="Q685" s="45">
        <v>714024</v>
      </c>
      <c r="R685" s="45">
        <v>0</v>
      </c>
      <c r="S685" s="45">
        <v>8252839</v>
      </c>
      <c r="T685" s="45">
        <v>10598737</v>
      </c>
      <c r="U685" s="45">
        <v>8644836</v>
      </c>
      <c r="V685" s="45">
        <v>0</v>
      </c>
      <c r="W685" s="45">
        <v>9.4176827999999997</v>
      </c>
      <c r="X685" s="45">
        <v>7.2581091999999998</v>
      </c>
      <c r="Y685" s="45">
        <v>11.631826</v>
      </c>
      <c r="Z685" s="46">
        <v>357535.8</v>
      </c>
      <c r="AA685" s="46">
        <v>53667.389765460211</v>
      </c>
      <c r="AB685" s="47">
        <f>_xlfn.XLOOKUP($F685,Main_OG!$D$1:$D$766,Main_OG!AJ$1:AJ$766,"")</f>
        <v>70900324</v>
      </c>
      <c r="AC685" s="47">
        <f>_xlfn.XLOOKUP($F685,Main_OG!$D$1:$D$766,Main_OG!AK$1:AK$766,"")</f>
        <v>431220</v>
      </c>
      <c r="AD685" s="47">
        <f>_xlfn.XLOOKUP($F685,Main_OG!$D$1:$D$766,Main_OG!AL$1:AL$766,"")</f>
        <v>272616566</v>
      </c>
      <c r="AE685" s="47">
        <f>_xlfn.XLOOKUP($F685,Main_OG!$D$1:$D$766,Main_OG!AM$1:AM$766,"")</f>
        <v>0</v>
      </c>
      <c r="AF685" s="48">
        <f>_xlfn.XLOOKUP($F685,Main_OG!$D$1:$D$766,Main_OG!Z$1:Z$766,"")</f>
        <v>0</v>
      </c>
      <c r="AG685" s="48">
        <f>_xlfn.XLOOKUP($F685,Main_OG!$D$1:$D$766,Main_OG!AA$1:AA$766,"")</f>
        <v>2.1875855044172008</v>
      </c>
      <c r="AH685" s="48">
        <f>_xlfn.XLOOKUP($F685,Main_OG!$D$1:$D$766,Main_OG!AB$1:AB$766,"")</f>
        <v>14.73443638842941</v>
      </c>
      <c r="AI685" s="48">
        <f>_xlfn.XLOOKUP($F685,Main_OG!$D$1:$D$766,Main_OG!AC$1:AC$766,"")</f>
        <v>3.7243523928232452</v>
      </c>
      <c r="AJ685" s="48">
        <f>_xlfn.XLOOKUP($F685,Main_OG!$D$1:$D$766,Main_OG!AD$1:AD$766,"")</f>
        <v>0.62802788237371954</v>
      </c>
    </row>
    <row r="686" spans="2:36" x14ac:dyDescent="0.35">
      <c r="B686" s="36" t="s">
        <v>1707</v>
      </c>
      <c r="C686" s="45" t="s">
        <v>310</v>
      </c>
      <c r="D686" s="45" t="s">
        <v>4372</v>
      </c>
      <c r="E686" s="36" t="s">
        <v>1707</v>
      </c>
      <c r="F686" s="36" t="str">
        <f t="shared" si="30"/>
        <v>2018_IN</v>
      </c>
      <c r="G686" s="45">
        <v>2018</v>
      </c>
      <c r="H686" s="45">
        <f>_xlfn.XLOOKUP(J686,Main_OG!$B$1:$B$766,Main_OG!$O$1:$O$766,"")</f>
        <v>0</v>
      </c>
      <c r="I686" s="45">
        <f>_xlfn.XLOOKUP(F686,Main_OG!$D$1:$D$766,Main_OG!$J$1:$J$766,"")</f>
        <v>0</v>
      </c>
      <c r="J686" s="45" t="s">
        <v>310</v>
      </c>
      <c r="K686" s="45" t="str">
        <f t="shared" si="31"/>
        <v>Duke Energy Indiana, LLC_IN</v>
      </c>
      <c r="L686" s="45" t="str">
        <f t="shared" si="32"/>
        <v>Duke Energy Indiana, LLC_IN</v>
      </c>
      <c r="M686" s="45" t="s">
        <v>1711</v>
      </c>
      <c r="N686" s="45">
        <v>0</v>
      </c>
      <c r="O686" s="45">
        <v>103247</v>
      </c>
      <c r="P686" s="45">
        <v>2721</v>
      </c>
      <c r="Q686" s="45">
        <v>724302</v>
      </c>
      <c r="R686" s="45">
        <v>0</v>
      </c>
      <c r="S686" s="45">
        <v>8473259</v>
      </c>
      <c r="T686" s="45">
        <v>10607299</v>
      </c>
      <c r="U686" s="45">
        <v>9550112</v>
      </c>
      <c r="V686" s="45">
        <v>0</v>
      </c>
      <c r="W686" s="45">
        <v>9.5093516999999999</v>
      </c>
      <c r="X686" s="45">
        <v>7.3045080000000002</v>
      </c>
      <c r="Y686" s="45">
        <v>11.525017</v>
      </c>
      <c r="Z686" s="46">
        <v>368762.9</v>
      </c>
      <c r="AA686" s="46">
        <v>55051.719934713554</v>
      </c>
      <c r="AB686" s="47">
        <f>_xlfn.XLOOKUP($F686,Main_OG!$D$1:$D$766,Main_OG!AJ$1:AJ$766,"")</f>
        <v>78159404</v>
      </c>
      <c r="AC686" s="47">
        <f>_xlfn.XLOOKUP($F686,Main_OG!$D$1:$D$766,Main_OG!AK$1:AK$766,"")</f>
        <v>466420</v>
      </c>
      <c r="AD686" s="47">
        <f>_xlfn.XLOOKUP($F686,Main_OG!$D$1:$D$766,Main_OG!AL$1:AL$766,"")</f>
        <v>401723314</v>
      </c>
      <c r="AE686" s="47">
        <f>_xlfn.XLOOKUP($F686,Main_OG!$D$1:$D$766,Main_OG!AM$1:AM$766,"")</f>
        <v>0</v>
      </c>
      <c r="AF686" s="48">
        <f>_xlfn.XLOOKUP($F686,Main_OG!$D$1:$D$766,Main_OG!Z$1:Z$766,"")</f>
        <v>2.35</v>
      </c>
      <c r="AG686" s="48">
        <f>_xlfn.XLOOKUP($F686,Main_OG!$D$1:$D$766,Main_OG!AA$1:AA$766,"")</f>
        <v>2.1875855044172008</v>
      </c>
      <c r="AH686" s="48">
        <f>_xlfn.XLOOKUP($F686,Main_OG!$D$1:$D$766,Main_OG!AB$1:AB$766,"")</f>
        <v>17.134646247082848</v>
      </c>
      <c r="AI686" s="48">
        <f>_xlfn.XLOOKUP($F686,Main_OG!$D$1:$D$766,Main_OG!AC$1:AC$766,"")</f>
        <v>3.8713752811270652</v>
      </c>
      <c r="AJ686" s="48">
        <f>_xlfn.XLOOKUP($F686,Main_OG!$D$1:$D$766,Main_OG!AD$1:AD$766,"")</f>
        <v>0.62810595158289428</v>
      </c>
    </row>
    <row r="687" spans="2:36" x14ac:dyDescent="0.35">
      <c r="B687" s="36" t="s">
        <v>1707</v>
      </c>
      <c r="C687" s="45" t="s">
        <v>310</v>
      </c>
      <c r="D687" s="45" t="s">
        <v>4372</v>
      </c>
      <c r="E687" s="36" t="s">
        <v>1707</v>
      </c>
      <c r="F687" s="36" t="str">
        <f t="shared" si="30"/>
        <v>2019_IN</v>
      </c>
      <c r="G687" s="45">
        <v>2019</v>
      </c>
      <c r="H687" s="45">
        <f>_xlfn.XLOOKUP(J687,Main_OG!$B$1:$B$766,Main_OG!$O$1:$O$766,"")</f>
        <v>0</v>
      </c>
      <c r="I687" s="45">
        <f>_xlfn.XLOOKUP(F687,Main_OG!$D$1:$D$766,Main_OG!$J$1:$J$766,"")</f>
        <v>0</v>
      </c>
      <c r="J687" s="45" t="s">
        <v>310</v>
      </c>
      <c r="K687" s="45" t="str">
        <f t="shared" si="31"/>
        <v>Duke Energy Indiana, LLC_IN</v>
      </c>
      <c r="L687" s="45" t="str">
        <f t="shared" si="32"/>
        <v>Duke Energy Indiana, LLC_IN</v>
      </c>
      <c r="M687" s="45" t="s">
        <v>1712</v>
      </c>
      <c r="N687" s="45">
        <v>0</v>
      </c>
      <c r="O687" s="45">
        <v>103480</v>
      </c>
      <c r="P687" s="45">
        <v>2692</v>
      </c>
      <c r="Q687" s="45">
        <v>733944</v>
      </c>
      <c r="R687" s="45">
        <v>0</v>
      </c>
      <c r="S687" s="45">
        <v>8263162</v>
      </c>
      <c r="T687" s="45">
        <v>10327072</v>
      </c>
      <c r="U687" s="45">
        <v>9246749</v>
      </c>
      <c r="V687" s="45">
        <v>0</v>
      </c>
      <c r="W687" s="45">
        <v>9.8550252</v>
      </c>
      <c r="X687" s="45">
        <v>7.4943081999999999</v>
      </c>
      <c r="Y687" s="45">
        <v>11.734078</v>
      </c>
      <c r="Z687" s="46">
        <v>371044.5</v>
      </c>
      <c r="AA687" s="46">
        <v>55124.639541465542</v>
      </c>
      <c r="AB687" s="47">
        <f>_xlfn.XLOOKUP($F687,Main_OG!$D$1:$D$766,Main_OG!AJ$1:AJ$766,"")</f>
        <v>61811568</v>
      </c>
      <c r="AC687" s="47">
        <f>_xlfn.XLOOKUP($F687,Main_OG!$D$1:$D$766,Main_OG!AK$1:AK$766,"")</f>
        <v>482386</v>
      </c>
      <c r="AD687" s="47">
        <f>_xlfn.XLOOKUP($F687,Main_OG!$D$1:$D$766,Main_OG!AL$1:AL$766,"")</f>
        <v>460073338</v>
      </c>
      <c r="AE687" s="47">
        <f>_xlfn.XLOOKUP($F687,Main_OG!$D$1:$D$766,Main_OG!AM$1:AM$766,"")</f>
        <v>0</v>
      </c>
      <c r="AF687" s="48">
        <f>_xlfn.XLOOKUP($F687,Main_OG!$D$1:$D$766,Main_OG!Z$1:Z$766,"")</f>
        <v>2.2599999999999998</v>
      </c>
      <c r="AG687" s="48">
        <f>_xlfn.XLOOKUP($F687,Main_OG!$D$1:$D$766,Main_OG!AA$1:AA$766,"")</f>
        <v>2.176146746141439</v>
      </c>
      <c r="AH687" s="48">
        <f>_xlfn.XLOOKUP($F687,Main_OG!$D$1:$D$766,Main_OG!AB$1:AB$766,"")</f>
        <v>16.155101142605361</v>
      </c>
      <c r="AI687" s="48">
        <f>_xlfn.XLOOKUP($F687,Main_OG!$D$1:$D$766,Main_OG!AC$1:AC$766,"")</f>
        <v>2.59</v>
      </c>
      <c r="AJ687" s="48">
        <f>_xlfn.XLOOKUP($F687,Main_OG!$D$1:$D$766,Main_OG!AD$1:AD$766,"")</f>
        <v>0.60296766622862785</v>
      </c>
    </row>
    <row r="688" spans="2:36" x14ac:dyDescent="0.35">
      <c r="B688" s="36" t="s">
        <v>1707</v>
      </c>
      <c r="C688" s="45" t="s">
        <v>310</v>
      </c>
      <c r="D688" s="45" t="s">
        <v>4372</v>
      </c>
      <c r="E688" s="36" t="s">
        <v>1707</v>
      </c>
      <c r="F688" s="36" t="str">
        <f t="shared" si="30"/>
        <v>2020_IN</v>
      </c>
      <c r="G688" s="45">
        <v>2020</v>
      </c>
      <c r="H688" s="45">
        <f>_xlfn.XLOOKUP(J688,Main_OG!$B$1:$B$766,Main_OG!$O$1:$O$766,"")</f>
        <v>0</v>
      </c>
      <c r="I688" s="45">
        <f>_xlfn.XLOOKUP(F688,Main_OG!$D$1:$D$766,Main_OG!$J$1:$J$766,"")</f>
        <v>0</v>
      </c>
      <c r="J688" s="45" t="s">
        <v>310</v>
      </c>
      <c r="K688" s="45" t="str">
        <f t="shared" si="31"/>
        <v>Duke Energy Indiana, LLC_IN</v>
      </c>
      <c r="L688" s="45" t="str">
        <f t="shared" si="32"/>
        <v>Duke Energy Indiana, LLC_IN</v>
      </c>
      <c r="M688" s="45" t="s">
        <v>1713</v>
      </c>
      <c r="N688" s="45">
        <v>0</v>
      </c>
      <c r="O688" s="45">
        <v>104280</v>
      </c>
      <c r="P688" s="45">
        <v>2697</v>
      </c>
      <c r="Q688" s="45">
        <v>0</v>
      </c>
      <c r="R688" s="45">
        <v>0</v>
      </c>
      <c r="S688" s="45">
        <v>7668161</v>
      </c>
      <c r="T688" s="45">
        <v>9573093</v>
      </c>
      <c r="U688" s="45">
        <v>0</v>
      </c>
      <c r="V688" s="45">
        <v>0</v>
      </c>
      <c r="W688" s="45">
        <v>9.6281011999999997</v>
      </c>
      <c r="X688" s="45">
        <v>7.1062716999999997</v>
      </c>
      <c r="Y688" s="45">
        <v>0</v>
      </c>
      <c r="Z688" s="46">
        <v>359184.7</v>
      </c>
      <c r="AA688" s="46">
        <v>53195.344379736154</v>
      </c>
      <c r="AB688" s="47">
        <f>_xlfn.XLOOKUP($F688,Main_OG!$D$1:$D$766,Main_OG!AJ$1:AJ$766,"")</f>
        <v>47841526</v>
      </c>
      <c r="AC688" s="47">
        <f>_xlfn.XLOOKUP($F688,Main_OG!$D$1:$D$766,Main_OG!AK$1:AK$766,"")</f>
        <v>459240</v>
      </c>
      <c r="AD688" s="47">
        <f>_xlfn.XLOOKUP($F688,Main_OG!$D$1:$D$766,Main_OG!AL$1:AL$766,"")</f>
        <v>472355552</v>
      </c>
      <c r="AE688" s="47">
        <f>_xlfn.XLOOKUP($F688,Main_OG!$D$1:$D$766,Main_OG!AM$1:AM$766,"")</f>
        <v>0</v>
      </c>
      <c r="AF688" s="48">
        <f>_xlfn.XLOOKUP($F688,Main_OG!$D$1:$D$766,Main_OG!Z$1:Z$766,"")</f>
        <v>0</v>
      </c>
      <c r="AG688" s="48">
        <f>_xlfn.XLOOKUP($F688,Main_OG!$D$1:$D$766,Main_OG!AA$1:AA$766,"")</f>
        <v>2.127327759928813</v>
      </c>
      <c r="AH688" s="48">
        <f>_xlfn.XLOOKUP($F688,Main_OG!$D$1:$D$766,Main_OG!AB$1:AB$766,"")</f>
        <v>12.535325193609101</v>
      </c>
      <c r="AI688" s="48">
        <f>_xlfn.XLOOKUP($F688,Main_OG!$D$1:$D$766,Main_OG!AC$1:AC$766,"")</f>
        <v>2.8422150630003218</v>
      </c>
      <c r="AJ688" s="48">
        <f>_xlfn.XLOOKUP($F688,Main_OG!$D$1:$D$766,Main_OG!AD$1:AD$766,"")</f>
        <v>0.5848556097000881</v>
      </c>
    </row>
    <row r="689" spans="2:36" x14ac:dyDescent="0.35">
      <c r="B689" s="36" t="s">
        <v>1714</v>
      </c>
      <c r="C689" s="45" t="s">
        <v>490</v>
      </c>
      <c r="D689" s="45" t="s">
        <v>4373</v>
      </c>
      <c r="E689" s="36" t="s">
        <v>1714</v>
      </c>
      <c r="F689" s="36" t="str">
        <f t="shared" si="30"/>
        <v>2008_KY</v>
      </c>
      <c r="G689" s="45">
        <v>2008</v>
      </c>
      <c r="H689" s="45">
        <f>_xlfn.XLOOKUP(J689,Main_OG!$B$1:$B$766,Main_OG!$O$1:$O$766,"")</f>
        <v>0</v>
      </c>
      <c r="I689" s="45">
        <f>_xlfn.XLOOKUP(F689,Main_OG!$D$1:$D$766,Main_OG!$J$1:$J$766,"")</f>
        <v>0</v>
      </c>
      <c r="J689" s="45" t="s">
        <v>490</v>
      </c>
      <c r="K689" s="45" t="str">
        <f t="shared" si="31"/>
        <v>Duke Energy Kentucky, Inc._KY</v>
      </c>
      <c r="L689" s="45" t="str">
        <f t="shared" si="32"/>
        <v>Duke Energy Kentucky, Inc._KY</v>
      </c>
      <c r="M689" s="45" t="s">
        <v>1715</v>
      </c>
      <c r="N689" s="45">
        <v>0</v>
      </c>
      <c r="O689" s="45">
        <v>14779</v>
      </c>
      <c r="P689" s="45">
        <v>390</v>
      </c>
      <c r="Q689" s="45">
        <v>119534</v>
      </c>
      <c r="R689" s="45">
        <v>0</v>
      </c>
      <c r="S689" s="45">
        <v>1771753</v>
      </c>
      <c r="T689" s="45">
        <v>796826</v>
      </c>
      <c r="U689" s="45">
        <v>1472798</v>
      </c>
      <c r="V689" s="45">
        <v>0</v>
      </c>
      <c r="W689" s="45">
        <v>7.67</v>
      </c>
      <c r="X689" s="45">
        <v>6.79</v>
      </c>
      <c r="Y689" s="45">
        <v>8.25</v>
      </c>
      <c r="Z689" s="46">
        <v>186515.9</v>
      </c>
      <c r="AA689" s="46">
        <v>43478.136208069322</v>
      </c>
      <c r="AB689" s="47">
        <f>_xlfn.XLOOKUP($F689,Main_OG!$D$1:$D$766,Main_OG!AJ$1:AJ$766,"")</f>
        <v>84381552</v>
      </c>
      <c r="AC689" s="47">
        <f>_xlfn.XLOOKUP($F689,Main_OG!$D$1:$D$766,Main_OG!AK$1:AK$766,"")</f>
        <v>11460722</v>
      </c>
      <c r="AD689" s="47">
        <f>_xlfn.XLOOKUP($F689,Main_OG!$D$1:$D$766,Main_OG!AL$1:AL$766,"")</f>
        <v>21907368</v>
      </c>
      <c r="AE689" s="47">
        <f>_xlfn.XLOOKUP($F689,Main_OG!$D$1:$D$766,Main_OG!AM$1:AM$766,"")</f>
        <v>0</v>
      </c>
      <c r="AF689" s="48">
        <f>_xlfn.XLOOKUP($F689,Main_OG!$D$1:$D$766,Main_OG!Z$1:Z$766,"")</f>
        <v>0</v>
      </c>
      <c r="AG689" s="48">
        <f>_xlfn.XLOOKUP($F689,Main_OG!$D$1:$D$766,Main_OG!AA$1:AA$766,"")</f>
        <v>2.1800000000000002</v>
      </c>
      <c r="AH689" s="48">
        <f>_xlfn.XLOOKUP($F689,Main_OG!$D$1:$D$766,Main_OG!AB$1:AB$766,"")</f>
        <v>21.45</v>
      </c>
      <c r="AI689" s="48">
        <f>_xlfn.XLOOKUP($F689,Main_OG!$D$1:$D$766,Main_OG!AC$1:AC$766,"")</f>
        <v>9.1182546074696553</v>
      </c>
      <c r="AJ689" s="48">
        <f>_xlfn.XLOOKUP($F689,Main_OG!$D$1:$D$766,Main_OG!AD$1:AD$766,"")</f>
        <v>0.68330088246943577</v>
      </c>
    </row>
    <row r="690" spans="2:36" x14ac:dyDescent="0.35">
      <c r="B690" s="36" t="s">
        <v>1714</v>
      </c>
      <c r="C690" s="45" t="s">
        <v>490</v>
      </c>
      <c r="D690" s="45" t="s">
        <v>4373</v>
      </c>
      <c r="E690" s="36" t="s">
        <v>1714</v>
      </c>
      <c r="F690" s="36" t="str">
        <f t="shared" si="30"/>
        <v>2009_KY</v>
      </c>
      <c r="G690" s="45">
        <v>2009</v>
      </c>
      <c r="H690" s="45">
        <f>_xlfn.XLOOKUP(J690,Main_OG!$B$1:$B$766,Main_OG!$O$1:$O$766,"")</f>
        <v>0</v>
      </c>
      <c r="I690" s="45">
        <f>_xlfn.XLOOKUP(F690,Main_OG!$D$1:$D$766,Main_OG!$J$1:$J$766,"")</f>
        <v>0</v>
      </c>
      <c r="J690" s="45" t="s">
        <v>490</v>
      </c>
      <c r="K690" s="45" t="str">
        <f t="shared" si="31"/>
        <v>Duke Energy Kentucky, Inc._KY</v>
      </c>
      <c r="L690" s="45" t="str">
        <f t="shared" si="32"/>
        <v>Duke Energy Kentucky, Inc._KY</v>
      </c>
      <c r="M690" s="45" t="s">
        <v>1716</v>
      </c>
      <c r="N690" s="45">
        <v>0</v>
      </c>
      <c r="O690" s="45">
        <v>14689</v>
      </c>
      <c r="P690" s="45">
        <v>383</v>
      </c>
      <c r="Q690" s="45">
        <v>119747</v>
      </c>
      <c r="R690" s="45">
        <v>0</v>
      </c>
      <c r="S690" s="45">
        <v>1705820</v>
      </c>
      <c r="T690" s="45">
        <v>728225</v>
      </c>
      <c r="U690" s="45">
        <v>1404420</v>
      </c>
      <c r="V690" s="45">
        <v>0</v>
      </c>
      <c r="W690" s="45">
        <v>8.09</v>
      </c>
      <c r="X690" s="45">
        <v>7.15</v>
      </c>
      <c r="Y690" s="45">
        <v>8.74</v>
      </c>
      <c r="Z690" s="46">
        <v>178112.8</v>
      </c>
      <c r="AA690" s="46">
        <v>41257.759306419117</v>
      </c>
      <c r="AB690" s="47">
        <f>_xlfn.XLOOKUP($F690,Main_OG!$D$1:$D$766,Main_OG!AJ$1:AJ$766,"")</f>
        <v>78542346</v>
      </c>
      <c r="AC690" s="47">
        <f>_xlfn.XLOOKUP($F690,Main_OG!$D$1:$D$766,Main_OG!AK$1:AK$766,"")</f>
        <v>8069320</v>
      </c>
      <c r="AD690" s="47">
        <f>_xlfn.XLOOKUP($F690,Main_OG!$D$1:$D$766,Main_OG!AL$1:AL$766,"")</f>
        <v>20045136</v>
      </c>
      <c r="AE690" s="47">
        <f>_xlfn.XLOOKUP($F690,Main_OG!$D$1:$D$766,Main_OG!AM$1:AM$766,"")</f>
        <v>0</v>
      </c>
      <c r="AF690" s="48">
        <f>_xlfn.XLOOKUP($F690,Main_OG!$D$1:$D$766,Main_OG!Z$1:Z$766,"")</f>
        <v>0</v>
      </c>
      <c r="AG690" s="48">
        <f>_xlfn.XLOOKUP($F690,Main_OG!$D$1:$D$766,Main_OG!AA$1:AA$766,"")</f>
        <v>2.17</v>
      </c>
      <c r="AH690" s="48">
        <f>_xlfn.XLOOKUP($F690,Main_OG!$D$1:$D$766,Main_OG!AB$1:AB$766,"")</f>
        <v>14.17</v>
      </c>
      <c r="AI690" s="48">
        <f>_xlfn.XLOOKUP($F690,Main_OG!$D$1:$D$766,Main_OG!AC$1:AC$766,"")</f>
        <v>4.5973007921271787</v>
      </c>
      <c r="AJ690" s="48">
        <f>_xlfn.XLOOKUP($F690,Main_OG!$D$1:$D$766,Main_OG!AD$1:AD$766,"")</f>
        <v>0.68314474405108627</v>
      </c>
    </row>
    <row r="691" spans="2:36" x14ac:dyDescent="0.35">
      <c r="B691" s="36" t="s">
        <v>1714</v>
      </c>
      <c r="C691" s="45" t="s">
        <v>490</v>
      </c>
      <c r="D691" s="45" t="s">
        <v>4373</v>
      </c>
      <c r="E691" s="36" t="s">
        <v>1714</v>
      </c>
      <c r="F691" s="36" t="str">
        <f t="shared" si="30"/>
        <v>2010_KY</v>
      </c>
      <c r="G691" s="45">
        <v>2010</v>
      </c>
      <c r="H691" s="45">
        <f>_xlfn.XLOOKUP(J691,Main_OG!$B$1:$B$766,Main_OG!$O$1:$O$766,"")</f>
        <v>0</v>
      </c>
      <c r="I691" s="45">
        <f>_xlfn.XLOOKUP(F691,Main_OG!$D$1:$D$766,Main_OG!$J$1:$J$766,"")</f>
        <v>0</v>
      </c>
      <c r="J691" s="45" t="s">
        <v>490</v>
      </c>
      <c r="K691" s="45" t="str">
        <f t="shared" si="31"/>
        <v>Duke Energy Kentucky, Inc._KY</v>
      </c>
      <c r="L691" s="45" t="str">
        <f t="shared" si="32"/>
        <v>Duke Energy Kentucky, Inc._KY</v>
      </c>
      <c r="M691" s="45" t="s">
        <v>1717</v>
      </c>
      <c r="N691" s="45">
        <v>0</v>
      </c>
      <c r="O691" s="45">
        <v>14732</v>
      </c>
      <c r="P691" s="45">
        <v>382</v>
      </c>
      <c r="Q691" s="45">
        <v>120099</v>
      </c>
      <c r="R691" s="45">
        <v>0</v>
      </c>
      <c r="S691" s="45">
        <v>1779509</v>
      </c>
      <c r="T691" s="45">
        <v>782056</v>
      </c>
      <c r="U691" s="45">
        <v>1555035</v>
      </c>
      <c r="V691" s="45">
        <v>0</v>
      </c>
      <c r="W691" s="45">
        <v>7.52</v>
      </c>
      <c r="X691" s="45">
        <v>6.58</v>
      </c>
      <c r="Y691" s="45">
        <v>8.26</v>
      </c>
      <c r="Z691" s="46">
        <v>186720.6</v>
      </c>
      <c r="AA691" s="46">
        <v>42939.437925667546</v>
      </c>
      <c r="AB691" s="47">
        <f>_xlfn.XLOOKUP($F691,Main_OG!$D$1:$D$766,Main_OG!AJ$1:AJ$766,"")</f>
        <v>83781254</v>
      </c>
      <c r="AC691" s="47">
        <f>_xlfn.XLOOKUP($F691,Main_OG!$D$1:$D$766,Main_OG!AK$1:AK$766,"")</f>
        <v>8756708</v>
      </c>
      <c r="AD691" s="47">
        <f>_xlfn.XLOOKUP($F691,Main_OG!$D$1:$D$766,Main_OG!AL$1:AL$766,"")</f>
        <v>41859754</v>
      </c>
      <c r="AE691" s="47">
        <f>_xlfn.XLOOKUP($F691,Main_OG!$D$1:$D$766,Main_OG!AM$1:AM$766,"")</f>
        <v>0</v>
      </c>
      <c r="AF691" s="48">
        <f>_xlfn.XLOOKUP($F691,Main_OG!$D$1:$D$766,Main_OG!Z$1:Z$766,"")</f>
        <v>0</v>
      </c>
      <c r="AG691" s="48">
        <f>_xlfn.XLOOKUP($F691,Main_OG!$D$1:$D$766,Main_OG!AA$1:AA$766,"")</f>
        <v>2.2599999999999998</v>
      </c>
      <c r="AH691" s="48">
        <f>_xlfn.XLOOKUP($F691,Main_OG!$D$1:$D$766,Main_OG!AB$1:AB$766,"")</f>
        <v>16.55</v>
      </c>
      <c r="AI691" s="48">
        <f>_xlfn.XLOOKUP($F691,Main_OG!$D$1:$D$766,Main_OG!AC$1:AC$766,"")</f>
        <v>4.9924248044436963</v>
      </c>
      <c r="AJ691" s="48">
        <f>_xlfn.XLOOKUP($F691,Main_OG!$D$1:$D$766,Main_OG!AD$1:AD$766,"")</f>
        <v>0.70992248279802228</v>
      </c>
    </row>
    <row r="692" spans="2:36" x14ac:dyDescent="0.35">
      <c r="B692" s="36" t="s">
        <v>1718</v>
      </c>
      <c r="C692" s="45" t="s">
        <v>490</v>
      </c>
      <c r="D692" s="45" t="s">
        <v>4373</v>
      </c>
      <c r="E692" s="36" t="s">
        <v>1714</v>
      </c>
      <c r="F692" s="36" t="str">
        <f t="shared" si="30"/>
        <v>2011_KY</v>
      </c>
      <c r="G692" s="45">
        <v>2011</v>
      </c>
      <c r="H692" s="45">
        <f>_xlfn.XLOOKUP(J692,Main_OG!$B$1:$B$766,Main_OG!$O$1:$O$766,"")</f>
        <v>0</v>
      </c>
      <c r="I692" s="45">
        <f>_xlfn.XLOOKUP(F692,Main_OG!$D$1:$D$766,Main_OG!$J$1:$J$766,"")</f>
        <v>0</v>
      </c>
      <c r="J692" s="45" t="s">
        <v>490</v>
      </c>
      <c r="K692" s="45" t="str">
        <f t="shared" si="31"/>
        <v>Duke Energy Kentucky_KY</v>
      </c>
      <c r="L692" s="45" t="str">
        <f t="shared" si="32"/>
        <v>Duke Energy Kentucky, Inc._KY</v>
      </c>
      <c r="M692" s="45" t="s">
        <v>1719</v>
      </c>
      <c r="N692" s="45">
        <v>0</v>
      </c>
      <c r="O692" s="45">
        <v>14772</v>
      </c>
      <c r="P692" s="45">
        <v>379</v>
      </c>
      <c r="Q692" s="45">
        <v>120423</v>
      </c>
      <c r="R692" s="45">
        <v>0</v>
      </c>
      <c r="S692" s="45">
        <v>1743273</v>
      </c>
      <c r="T692" s="45">
        <v>785033</v>
      </c>
      <c r="U692" s="45">
        <v>1494371</v>
      </c>
      <c r="V692" s="45">
        <v>0</v>
      </c>
      <c r="W692" s="45">
        <v>7.71</v>
      </c>
      <c r="X692" s="45">
        <v>6.7</v>
      </c>
      <c r="Y692" s="45">
        <v>8.39</v>
      </c>
      <c r="Z692" s="46">
        <v>188389.8</v>
      </c>
      <c r="AA692" s="46">
        <v>43101.735899718522</v>
      </c>
      <c r="AB692" s="47">
        <f>_xlfn.XLOOKUP($F692,Main_OG!$D$1:$D$766,Main_OG!AJ$1:AJ$766,"")</f>
        <v>85085312</v>
      </c>
      <c r="AC692" s="47">
        <f>_xlfn.XLOOKUP($F692,Main_OG!$D$1:$D$766,Main_OG!AK$1:AK$766,"")</f>
        <v>6592725.4000000004</v>
      </c>
      <c r="AD692" s="47">
        <f>_xlfn.XLOOKUP($F692,Main_OG!$D$1:$D$766,Main_OG!AL$1:AL$766,"")</f>
        <v>34686724</v>
      </c>
      <c r="AE692" s="47">
        <f>_xlfn.XLOOKUP($F692,Main_OG!$D$1:$D$766,Main_OG!AM$1:AM$766,"")</f>
        <v>0</v>
      </c>
      <c r="AF692" s="48">
        <f>_xlfn.XLOOKUP($F692,Main_OG!$D$1:$D$766,Main_OG!Z$1:Z$766,"")</f>
        <v>0</v>
      </c>
      <c r="AG692" s="48">
        <f>_xlfn.XLOOKUP($F692,Main_OG!$D$1:$D$766,Main_OG!AA$1:AA$766,"")</f>
        <v>2.3089180475565318</v>
      </c>
      <c r="AH692" s="48">
        <f>_xlfn.XLOOKUP($F692,Main_OG!$D$1:$D$766,Main_OG!AB$1:AB$766,"")</f>
        <v>23.03</v>
      </c>
      <c r="AI692" s="48">
        <f>_xlfn.XLOOKUP($F692,Main_OG!$D$1:$D$766,Main_OG!AC$1:AC$766,"")</f>
        <v>4.6524343752411106</v>
      </c>
      <c r="AJ692" s="48">
        <f>_xlfn.XLOOKUP($F692,Main_OG!$D$1:$D$766,Main_OG!AD$1:AD$766,"")</f>
        <v>0.75949643062398253</v>
      </c>
    </row>
    <row r="693" spans="2:36" x14ac:dyDescent="0.35">
      <c r="B693" s="36" t="s">
        <v>1718</v>
      </c>
      <c r="C693" s="45" t="s">
        <v>490</v>
      </c>
      <c r="D693" s="45" t="s">
        <v>4373</v>
      </c>
      <c r="E693" s="36" t="s">
        <v>1714</v>
      </c>
      <c r="F693" s="36" t="str">
        <f t="shared" si="30"/>
        <v>2012_KY</v>
      </c>
      <c r="G693" s="45">
        <v>2012</v>
      </c>
      <c r="H693" s="45">
        <f>_xlfn.XLOOKUP(J693,Main_OG!$B$1:$B$766,Main_OG!$O$1:$O$766,"")</f>
        <v>0</v>
      </c>
      <c r="I693" s="45">
        <f>_xlfn.XLOOKUP(F693,Main_OG!$D$1:$D$766,Main_OG!$J$1:$J$766,"")</f>
        <v>0</v>
      </c>
      <c r="J693" s="45" t="s">
        <v>490</v>
      </c>
      <c r="K693" s="45" t="str">
        <f t="shared" si="31"/>
        <v>Duke Energy Kentucky_KY</v>
      </c>
      <c r="L693" s="45" t="str">
        <f t="shared" si="32"/>
        <v>Duke Energy Kentucky, Inc._KY</v>
      </c>
      <c r="M693" s="45" t="s">
        <v>1720</v>
      </c>
      <c r="N693" s="45">
        <v>0</v>
      </c>
      <c r="O693" s="45">
        <v>14909</v>
      </c>
      <c r="P693" s="45">
        <v>380</v>
      </c>
      <c r="Q693" s="45">
        <v>121088</v>
      </c>
      <c r="R693" s="45">
        <v>0</v>
      </c>
      <c r="S693" s="45">
        <v>1758208</v>
      </c>
      <c r="T693" s="45">
        <v>780912</v>
      </c>
      <c r="U693" s="45">
        <v>1459567</v>
      </c>
      <c r="V693" s="45">
        <v>0</v>
      </c>
      <c r="W693" s="45">
        <v>8.0084380999999993</v>
      </c>
      <c r="X693" s="45">
        <v>6.9943860999999998</v>
      </c>
      <c r="Y693" s="45">
        <v>8.7646542000000007</v>
      </c>
      <c r="Z693" s="46">
        <v>192060.1</v>
      </c>
      <c r="AA693" s="46">
        <v>43770.740439826659</v>
      </c>
      <c r="AB693" s="47">
        <f>_xlfn.XLOOKUP($F693,Main_OG!$D$1:$D$766,Main_OG!AJ$1:AJ$766,"")</f>
        <v>77956228</v>
      </c>
      <c r="AC693" s="47">
        <f>_xlfn.XLOOKUP($F693,Main_OG!$D$1:$D$766,Main_OG!AK$1:AK$766,"")</f>
        <v>5884778</v>
      </c>
      <c r="AD693" s="47">
        <f>_xlfn.XLOOKUP($F693,Main_OG!$D$1:$D$766,Main_OG!AL$1:AL$766,"")</f>
        <v>66136766</v>
      </c>
      <c r="AE693" s="47">
        <f>_xlfn.XLOOKUP($F693,Main_OG!$D$1:$D$766,Main_OG!AM$1:AM$766,"")</f>
        <v>0</v>
      </c>
      <c r="AF693" s="48">
        <f>_xlfn.XLOOKUP($F693,Main_OG!$D$1:$D$766,Main_OG!Z$1:Z$766,"")</f>
        <v>0</v>
      </c>
      <c r="AG693" s="48">
        <f>_xlfn.XLOOKUP($F693,Main_OG!$D$1:$D$766,Main_OG!AA$1:AA$766,"")</f>
        <v>2.324237813104427</v>
      </c>
      <c r="AH693" s="48">
        <f>_xlfn.XLOOKUP($F693,Main_OG!$D$1:$D$766,Main_OG!AB$1:AB$766,"")</f>
        <v>23.49195884567845</v>
      </c>
      <c r="AI693" s="48">
        <f>_xlfn.XLOOKUP($F693,Main_OG!$D$1:$D$766,Main_OG!AC$1:AC$766,"")</f>
        <v>3.503818060367514</v>
      </c>
      <c r="AJ693" s="48">
        <f>_xlfn.XLOOKUP($F693,Main_OG!$D$1:$D$766,Main_OG!AD$1:AD$766,"")</f>
        <v>0.75442193202762442</v>
      </c>
    </row>
    <row r="694" spans="2:36" x14ac:dyDescent="0.35">
      <c r="B694" s="36" t="s">
        <v>1718</v>
      </c>
      <c r="C694" s="45" t="s">
        <v>490</v>
      </c>
      <c r="D694" s="45" t="s">
        <v>4373</v>
      </c>
      <c r="E694" s="36" t="s">
        <v>1714</v>
      </c>
      <c r="F694" s="36" t="str">
        <f t="shared" si="30"/>
        <v>2013_KY</v>
      </c>
      <c r="G694" s="45">
        <v>2013</v>
      </c>
      <c r="H694" s="45">
        <f>_xlfn.XLOOKUP(J694,Main_OG!$B$1:$B$766,Main_OG!$O$1:$O$766,"")</f>
        <v>0</v>
      </c>
      <c r="I694" s="45">
        <f>_xlfn.XLOOKUP(F694,Main_OG!$D$1:$D$766,Main_OG!$J$1:$J$766,"")</f>
        <v>0</v>
      </c>
      <c r="J694" s="45" t="s">
        <v>490</v>
      </c>
      <c r="K694" s="45" t="str">
        <f t="shared" si="31"/>
        <v>Duke Energy Kentucky_KY</v>
      </c>
      <c r="L694" s="45" t="str">
        <f t="shared" si="32"/>
        <v>Duke Energy Kentucky, Inc._KY</v>
      </c>
      <c r="M694" s="45" t="s">
        <v>1721</v>
      </c>
      <c r="N694" s="45">
        <v>0</v>
      </c>
      <c r="O694" s="45">
        <v>15076</v>
      </c>
      <c r="P694" s="45">
        <v>378</v>
      </c>
      <c r="Q694" s="45">
        <v>121661</v>
      </c>
      <c r="R694" s="45">
        <v>0</v>
      </c>
      <c r="S694" s="45">
        <v>1761270</v>
      </c>
      <c r="T694" s="45">
        <v>809782</v>
      </c>
      <c r="U694" s="45">
        <v>1461552</v>
      </c>
      <c r="V694" s="45">
        <v>0</v>
      </c>
      <c r="W694" s="45">
        <v>7.9502858999999999</v>
      </c>
      <c r="X694" s="45">
        <v>6.9166762999999998</v>
      </c>
      <c r="Y694" s="45">
        <v>8.7276401999999997</v>
      </c>
      <c r="Z694" s="46">
        <v>196698</v>
      </c>
      <c r="AA694" s="46">
        <v>44634.035761143983</v>
      </c>
      <c r="AB694" s="47">
        <f>_xlfn.XLOOKUP($F694,Main_OG!$D$1:$D$766,Main_OG!AJ$1:AJ$766,"")</f>
        <v>78949302</v>
      </c>
      <c r="AC694" s="47">
        <f>_xlfn.XLOOKUP($F694,Main_OG!$D$1:$D$766,Main_OG!AK$1:AK$766,"")</f>
        <v>5447912.5999999996</v>
      </c>
      <c r="AD694" s="47">
        <f>_xlfn.XLOOKUP($F694,Main_OG!$D$1:$D$766,Main_OG!AL$1:AL$766,"")</f>
        <v>32153988</v>
      </c>
      <c r="AE694" s="47">
        <f>_xlfn.XLOOKUP($F694,Main_OG!$D$1:$D$766,Main_OG!AM$1:AM$766,"")</f>
        <v>0</v>
      </c>
      <c r="AF694" s="48">
        <f>_xlfn.XLOOKUP($F694,Main_OG!$D$1:$D$766,Main_OG!Z$1:Z$766,"")</f>
        <v>2.4300000000000002</v>
      </c>
      <c r="AG694" s="48">
        <f>_xlfn.XLOOKUP($F694,Main_OG!$D$1:$D$766,Main_OG!AA$1:AA$766,"")</f>
        <v>2.36</v>
      </c>
      <c r="AH694" s="48">
        <f>_xlfn.XLOOKUP($F694,Main_OG!$D$1:$D$766,Main_OG!AB$1:AB$766,"")</f>
        <v>22.61</v>
      </c>
      <c r="AI694" s="48">
        <f>_xlfn.XLOOKUP($F694,Main_OG!$D$1:$D$766,Main_OG!AC$1:AC$766,"")</f>
        <v>5.74</v>
      </c>
      <c r="AJ694" s="48">
        <f>_xlfn.XLOOKUP($F694,Main_OG!$D$1:$D$766,Main_OG!AD$1:AD$766,"")</f>
        <v>0.73100116927520231</v>
      </c>
    </row>
    <row r="695" spans="2:36" x14ac:dyDescent="0.35">
      <c r="B695" s="36" t="s">
        <v>1718</v>
      </c>
      <c r="C695" s="45" t="s">
        <v>490</v>
      </c>
      <c r="D695" s="45" t="s">
        <v>4373</v>
      </c>
      <c r="E695" s="36" t="s">
        <v>1714</v>
      </c>
      <c r="F695" s="36" t="str">
        <f t="shared" si="30"/>
        <v>2014_KY</v>
      </c>
      <c r="G695" s="45">
        <v>2014</v>
      </c>
      <c r="H695" s="45">
        <f>_xlfn.XLOOKUP(J695,Main_OG!$B$1:$B$766,Main_OG!$O$1:$O$766,"")</f>
        <v>0</v>
      </c>
      <c r="I695" s="45">
        <f>_xlfn.XLOOKUP(F695,Main_OG!$D$1:$D$766,Main_OG!$J$1:$J$766,"")</f>
        <v>0</v>
      </c>
      <c r="J695" s="45" t="s">
        <v>490</v>
      </c>
      <c r="K695" s="45" t="str">
        <f t="shared" si="31"/>
        <v>Duke Energy Kentucky_KY</v>
      </c>
      <c r="L695" s="45" t="str">
        <f t="shared" si="32"/>
        <v>Duke Energy Kentucky, Inc._KY</v>
      </c>
      <c r="M695" s="45" t="s">
        <v>1722</v>
      </c>
      <c r="N695" s="45">
        <v>0</v>
      </c>
      <c r="O695" s="45">
        <v>15209</v>
      </c>
      <c r="P695" s="45">
        <v>373</v>
      </c>
      <c r="Q695" s="45">
        <v>122287</v>
      </c>
      <c r="R695" s="45">
        <v>0</v>
      </c>
      <c r="S695" s="45">
        <v>1760440</v>
      </c>
      <c r="T695" s="45">
        <v>822421</v>
      </c>
      <c r="U695" s="45">
        <v>1479517</v>
      </c>
      <c r="V695" s="45">
        <v>0</v>
      </c>
      <c r="W695" s="45">
        <v>8.2631615000000007</v>
      </c>
      <c r="X695" s="45">
        <v>7.2205111000000004</v>
      </c>
      <c r="Y695" s="45">
        <v>9.0657964999999994</v>
      </c>
      <c r="Z695" s="46">
        <v>196795.8</v>
      </c>
      <c r="AA695" s="46">
        <v>44554.257739203509</v>
      </c>
      <c r="AB695" s="47">
        <f>_xlfn.XLOOKUP($F695,Main_OG!$D$1:$D$766,Main_OG!AJ$1:AJ$766,"")</f>
        <v>78427514</v>
      </c>
      <c r="AC695" s="47">
        <f>_xlfn.XLOOKUP($F695,Main_OG!$D$1:$D$766,Main_OG!AK$1:AK$766,"")</f>
        <v>4504358</v>
      </c>
      <c r="AD695" s="47">
        <f>_xlfn.XLOOKUP($F695,Main_OG!$D$1:$D$766,Main_OG!AL$1:AL$766,"")</f>
        <v>57223628</v>
      </c>
      <c r="AE695" s="47">
        <f>_xlfn.XLOOKUP($F695,Main_OG!$D$1:$D$766,Main_OG!AM$1:AM$766,"")</f>
        <v>0</v>
      </c>
      <c r="AF695" s="48">
        <f>_xlfn.XLOOKUP($F695,Main_OG!$D$1:$D$766,Main_OG!Z$1:Z$766,"")</f>
        <v>0</v>
      </c>
      <c r="AG695" s="48">
        <f>_xlfn.XLOOKUP($F695,Main_OG!$D$1:$D$766,Main_OG!AA$1:AA$766,"")</f>
        <v>2.34</v>
      </c>
      <c r="AH695" s="48">
        <f>_xlfn.XLOOKUP($F695,Main_OG!$D$1:$D$766,Main_OG!AB$1:AB$766,"")</f>
        <v>21.42</v>
      </c>
      <c r="AI695" s="48">
        <f>_xlfn.XLOOKUP($F695,Main_OG!$D$1:$D$766,Main_OG!AC$1:AC$766,"")</f>
        <v>6.02</v>
      </c>
      <c r="AJ695" s="48">
        <f>_xlfn.XLOOKUP($F695,Main_OG!$D$1:$D$766,Main_OG!AD$1:AD$766,"")</f>
        <v>0.68548682032632846</v>
      </c>
    </row>
    <row r="696" spans="2:36" x14ac:dyDescent="0.35">
      <c r="B696" s="36" t="s">
        <v>1718</v>
      </c>
      <c r="C696" s="45" t="s">
        <v>490</v>
      </c>
      <c r="D696" s="45" t="s">
        <v>4373</v>
      </c>
      <c r="E696" s="36" t="s">
        <v>1714</v>
      </c>
      <c r="F696" s="36" t="str">
        <f t="shared" si="30"/>
        <v>2015_KY</v>
      </c>
      <c r="G696" s="45">
        <v>2015</v>
      </c>
      <c r="H696" s="45">
        <f>_xlfn.XLOOKUP(J696,Main_OG!$B$1:$B$766,Main_OG!$O$1:$O$766,"")</f>
        <v>0</v>
      </c>
      <c r="I696" s="45">
        <f>_xlfn.XLOOKUP(F696,Main_OG!$D$1:$D$766,Main_OG!$J$1:$J$766,"")</f>
        <v>0</v>
      </c>
      <c r="J696" s="45" t="s">
        <v>490</v>
      </c>
      <c r="K696" s="45" t="str">
        <f t="shared" si="31"/>
        <v>Duke Energy Kentucky_KY</v>
      </c>
      <c r="L696" s="45" t="str">
        <f t="shared" si="32"/>
        <v>Duke Energy Kentucky, Inc._KY</v>
      </c>
      <c r="M696" s="45" t="s">
        <v>1723</v>
      </c>
      <c r="N696" s="45">
        <v>0</v>
      </c>
      <c r="O696" s="45">
        <v>15272</v>
      </c>
      <c r="P696" s="45">
        <v>371</v>
      </c>
      <c r="Q696" s="45">
        <v>122962</v>
      </c>
      <c r="R696" s="45">
        <v>0</v>
      </c>
      <c r="S696" s="45">
        <v>1786454</v>
      </c>
      <c r="T696" s="45">
        <v>813520</v>
      </c>
      <c r="U696" s="45">
        <v>1433316</v>
      </c>
      <c r="V696" s="45">
        <v>0</v>
      </c>
      <c r="W696" s="45">
        <v>7.5700801999999996</v>
      </c>
      <c r="X696" s="45">
        <v>6.5271904999999997</v>
      </c>
      <c r="Y696" s="45">
        <v>8.6381510000000006</v>
      </c>
      <c r="Z696" s="46">
        <v>199487.1</v>
      </c>
      <c r="AA696" s="46">
        <v>45039.834044007781</v>
      </c>
      <c r="AB696" s="47">
        <f>_xlfn.XLOOKUP($F696,Main_OG!$D$1:$D$766,Main_OG!AJ$1:AJ$766,"")</f>
        <v>68761688</v>
      </c>
      <c r="AC696" s="47">
        <f>_xlfn.XLOOKUP($F696,Main_OG!$D$1:$D$766,Main_OG!AK$1:AK$766,"")</f>
        <v>4173780</v>
      </c>
      <c r="AD696" s="47">
        <f>_xlfn.XLOOKUP($F696,Main_OG!$D$1:$D$766,Main_OG!AL$1:AL$766,"")</f>
        <v>107006392</v>
      </c>
      <c r="AE696" s="47">
        <f>_xlfn.XLOOKUP($F696,Main_OG!$D$1:$D$766,Main_OG!AM$1:AM$766,"")</f>
        <v>0</v>
      </c>
      <c r="AF696" s="48">
        <f>_xlfn.XLOOKUP($F696,Main_OG!$D$1:$D$766,Main_OG!Z$1:Z$766,"")</f>
        <v>0</v>
      </c>
      <c r="AG696" s="48">
        <f>_xlfn.XLOOKUP($F696,Main_OG!$D$1:$D$766,Main_OG!AA$1:AA$766,"")</f>
        <v>2.25948627072199</v>
      </c>
      <c r="AH696" s="48">
        <f>_xlfn.XLOOKUP($F696,Main_OG!$D$1:$D$766,Main_OG!AB$1:AB$766,"")</f>
        <v>13.21</v>
      </c>
      <c r="AI696" s="48">
        <f>_xlfn.XLOOKUP($F696,Main_OG!$D$1:$D$766,Main_OG!AC$1:AC$766,"")</f>
        <v>3.52</v>
      </c>
      <c r="AJ696" s="48">
        <f>_xlfn.XLOOKUP($F696,Main_OG!$D$1:$D$766,Main_OG!AD$1:AD$766,"")</f>
        <v>0.66963877086385626</v>
      </c>
    </row>
    <row r="697" spans="2:36" x14ac:dyDescent="0.35">
      <c r="B697" s="36" t="s">
        <v>1718</v>
      </c>
      <c r="C697" s="45" t="s">
        <v>490</v>
      </c>
      <c r="D697" s="45" t="s">
        <v>4373</v>
      </c>
      <c r="E697" s="36" t="s">
        <v>1714</v>
      </c>
      <c r="F697" s="36" t="str">
        <f t="shared" si="30"/>
        <v>2016_KY</v>
      </c>
      <c r="G697" s="45">
        <v>2016</v>
      </c>
      <c r="H697" s="45">
        <f>_xlfn.XLOOKUP(J697,Main_OG!$B$1:$B$766,Main_OG!$O$1:$O$766,"")</f>
        <v>0</v>
      </c>
      <c r="I697" s="45">
        <f>_xlfn.XLOOKUP(F697,Main_OG!$D$1:$D$766,Main_OG!$J$1:$J$766,"")</f>
        <v>0</v>
      </c>
      <c r="J697" s="45" t="s">
        <v>490</v>
      </c>
      <c r="K697" s="45" t="str">
        <f t="shared" si="31"/>
        <v>Duke Energy Kentucky_KY</v>
      </c>
      <c r="L697" s="45" t="str">
        <f t="shared" si="32"/>
        <v>Duke Energy Kentucky, Inc._KY</v>
      </c>
      <c r="M697" s="45" t="s">
        <v>1724</v>
      </c>
      <c r="N697" s="45">
        <v>0</v>
      </c>
      <c r="O697" s="45">
        <v>15336</v>
      </c>
      <c r="P697" s="45">
        <v>371</v>
      </c>
      <c r="Q697" s="45">
        <v>124307</v>
      </c>
      <c r="R697" s="45">
        <v>0</v>
      </c>
      <c r="S697" s="45">
        <v>1811163</v>
      </c>
      <c r="T697" s="45">
        <v>815042</v>
      </c>
      <c r="U697" s="45">
        <v>1472994</v>
      </c>
      <c r="V697" s="45">
        <v>0</v>
      </c>
      <c r="W697" s="45">
        <v>7.6956077000000001</v>
      </c>
      <c r="X697" s="45">
        <v>6.6132787999999998</v>
      </c>
      <c r="Y697" s="45">
        <v>8.8586240000000007</v>
      </c>
      <c r="Z697" s="46">
        <v>201007.2</v>
      </c>
      <c r="AA697" s="46">
        <v>45268.772017063689</v>
      </c>
      <c r="AB697" s="47">
        <f>_xlfn.XLOOKUP($F697,Main_OG!$D$1:$D$766,Main_OG!AJ$1:AJ$766,"")</f>
        <v>63717656</v>
      </c>
      <c r="AC697" s="47">
        <f>_xlfn.XLOOKUP($F697,Main_OG!$D$1:$D$766,Main_OG!AK$1:AK$766,"")</f>
        <v>4808670</v>
      </c>
      <c r="AD697" s="47">
        <f>_xlfn.XLOOKUP($F697,Main_OG!$D$1:$D$766,Main_OG!AL$1:AL$766,"")</f>
        <v>134772060</v>
      </c>
      <c r="AE697" s="47">
        <f>_xlfn.XLOOKUP($F697,Main_OG!$D$1:$D$766,Main_OG!AM$1:AM$766,"")</f>
        <v>0</v>
      </c>
      <c r="AF697" s="48">
        <f>_xlfn.XLOOKUP($F697,Main_OG!$D$1:$D$766,Main_OG!Z$1:Z$766,"")</f>
        <v>0</v>
      </c>
      <c r="AG697" s="48">
        <f>_xlfn.XLOOKUP($F697,Main_OG!$D$1:$D$766,Main_OG!AA$1:AA$766,"")</f>
        <v>2.2143440282408582</v>
      </c>
      <c r="AH697" s="48">
        <f>_xlfn.XLOOKUP($F697,Main_OG!$D$1:$D$766,Main_OG!AB$1:AB$766,"")</f>
        <v>11.309272049594229</v>
      </c>
      <c r="AI697" s="48">
        <f>_xlfn.XLOOKUP($F697,Main_OG!$D$1:$D$766,Main_OG!AC$1:AC$766,"")</f>
        <v>3.2924726584307722</v>
      </c>
      <c r="AJ697" s="48">
        <f>_xlfn.XLOOKUP($F697,Main_OG!$D$1:$D$766,Main_OG!AD$1:AD$766,"")</f>
        <v>0.65636700530415037</v>
      </c>
    </row>
    <row r="698" spans="2:36" x14ac:dyDescent="0.35">
      <c r="B698" s="36" t="s">
        <v>1714</v>
      </c>
      <c r="C698" s="45" t="s">
        <v>490</v>
      </c>
      <c r="D698" s="45" t="s">
        <v>4373</v>
      </c>
      <c r="E698" s="36" t="s">
        <v>1714</v>
      </c>
      <c r="F698" s="36" t="str">
        <f t="shared" si="30"/>
        <v>2017_KY</v>
      </c>
      <c r="G698" s="45">
        <v>2017</v>
      </c>
      <c r="H698" s="45">
        <f>_xlfn.XLOOKUP(J698,Main_OG!$B$1:$B$766,Main_OG!$O$1:$O$766,"")</f>
        <v>0</v>
      </c>
      <c r="I698" s="45">
        <f>_xlfn.XLOOKUP(F698,Main_OG!$D$1:$D$766,Main_OG!$J$1:$J$766,"")</f>
        <v>0</v>
      </c>
      <c r="J698" s="45" t="s">
        <v>490</v>
      </c>
      <c r="K698" s="45" t="str">
        <f t="shared" si="31"/>
        <v>Duke Energy Kentucky, Inc._KY</v>
      </c>
      <c r="L698" s="45" t="str">
        <f t="shared" si="32"/>
        <v>Duke Energy Kentucky, Inc._KY</v>
      </c>
      <c r="M698" s="45" t="s">
        <v>1725</v>
      </c>
      <c r="N698" s="45">
        <v>0</v>
      </c>
      <c r="O698" s="45">
        <v>15113</v>
      </c>
      <c r="P698" s="45">
        <v>365</v>
      </c>
      <c r="Q698" s="45">
        <v>125795</v>
      </c>
      <c r="R698" s="45">
        <v>0</v>
      </c>
      <c r="S698" s="45">
        <v>1749046</v>
      </c>
      <c r="T698" s="45">
        <v>801755</v>
      </c>
      <c r="U698" s="45">
        <v>1406689</v>
      </c>
      <c r="V698" s="45">
        <v>0</v>
      </c>
      <c r="W698" s="45">
        <v>7.3723961999999998</v>
      </c>
      <c r="X698" s="45">
        <v>6.2974974000000001</v>
      </c>
      <c r="Y698" s="45">
        <v>8.6364789999999996</v>
      </c>
      <c r="Z698" s="46">
        <v>203564</v>
      </c>
      <c r="AA698" s="46">
        <v>45687.327604200567</v>
      </c>
      <c r="AB698" s="47">
        <f>_xlfn.XLOOKUP($F698,Main_OG!$D$1:$D$766,Main_OG!AJ$1:AJ$766,"")</f>
        <v>54968734</v>
      </c>
      <c r="AC698" s="47">
        <f>_xlfn.XLOOKUP($F698,Main_OG!$D$1:$D$766,Main_OG!AK$1:AK$766,"")</f>
        <v>2039610</v>
      </c>
      <c r="AD698" s="47">
        <f>_xlfn.XLOOKUP($F698,Main_OG!$D$1:$D$766,Main_OG!AL$1:AL$766,"")</f>
        <v>164339300</v>
      </c>
      <c r="AE698" s="47">
        <f>_xlfn.XLOOKUP($F698,Main_OG!$D$1:$D$766,Main_OG!AM$1:AM$766,"")</f>
        <v>0</v>
      </c>
      <c r="AF698" s="48">
        <f>_xlfn.XLOOKUP($F698,Main_OG!$D$1:$D$766,Main_OG!Z$1:Z$766,"")</f>
        <v>2.2000000000000002</v>
      </c>
      <c r="AG698" s="48">
        <f>_xlfn.XLOOKUP($F698,Main_OG!$D$1:$D$766,Main_OG!AA$1:AA$766,"")</f>
        <v>1.99</v>
      </c>
      <c r="AH698" s="48">
        <f>_xlfn.XLOOKUP($F698,Main_OG!$D$1:$D$766,Main_OG!AB$1:AB$766,"")</f>
        <v>12.78</v>
      </c>
      <c r="AI698" s="48">
        <f>_xlfn.XLOOKUP($F698,Main_OG!$D$1:$D$766,Main_OG!AC$1:AC$766,"")</f>
        <v>3.64</v>
      </c>
      <c r="AJ698" s="48">
        <f>_xlfn.XLOOKUP($F698,Main_OG!$D$1:$D$766,Main_OG!AD$1:AD$766,"")</f>
        <v>0.62802788237371954</v>
      </c>
    </row>
    <row r="699" spans="2:36" x14ac:dyDescent="0.35">
      <c r="B699" s="36" t="s">
        <v>1718</v>
      </c>
      <c r="C699" s="45" t="s">
        <v>490</v>
      </c>
      <c r="D699" s="45" t="s">
        <v>4373</v>
      </c>
      <c r="E699" s="36" t="s">
        <v>1714</v>
      </c>
      <c r="F699" s="36" t="str">
        <f t="shared" si="30"/>
        <v>2018_KY</v>
      </c>
      <c r="G699" s="45">
        <v>2018</v>
      </c>
      <c r="H699" s="45">
        <f>_xlfn.XLOOKUP(J699,Main_OG!$B$1:$B$766,Main_OG!$O$1:$O$766,"")</f>
        <v>0</v>
      </c>
      <c r="I699" s="45">
        <f>_xlfn.XLOOKUP(F699,Main_OG!$D$1:$D$766,Main_OG!$J$1:$J$766,"")</f>
        <v>0</v>
      </c>
      <c r="J699" s="45" t="s">
        <v>490</v>
      </c>
      <c r="K699" s="45" t="str">
        <f t="shared" si="31"/>
        <v>Duke Energy Kentucky_KY</v>
      </c>
      <c r="L699" s="45" t="str">
        <f t="shared" si="32"/>
        <v>Duke Energy Kentucky, Inc._KY</v>
      </c>
      <c r="M699" s="45" t="s">
        <v>1726</v>
      </c>
      <c r="N699" s="45">
        <v>0</v>
      </c>
      <c r="O699" s="45">
        <v>15046</v>
      </c>
      <c r="P699" s="45">
        <v>360</v>
      </c>
      <c r="Q699" s="45">
        <v>126987</v>
      </c>
      <c r="R699" s="45">
        <v>0</v>
      </c>
      <c r="S699" s="45">
        <v>1773020</v>
      </c>
      <c r="T699" s="45">
        <v>813301</v>
      </c>
      <c r="U699" s="45">
        <v>1547286</v>
      </c>
      <c r="V699" s="45">
        <v>0</v>
      </c>
      <c r="W699" s="45">
        <v>8.3908473000000008</v>
      </c>
      <c r="X699" s="45">
        <v>7.1688710999999996</v>
      </c>
      <c r="Y699" s="45">
        <v>9.2052148000000003</v>
      </c>
      <c r="Z699" s="46">
        <v>205940.1</v>
      </c>
      <c r="AA699" s="46">
        <v>46130.713780272847</v>
      </c>
      <c r="AB699" s="47">
        <f>_xlfn.XLOOKUP($F699,Main_OG!$D$1:$D$766,Main_OG!AJ$1:AJ$766,"")</f>
        <v>56735866</v>
      </c>
      <c r="AC699" s="47">
        <f>_xlfn.XLOOKUP($F699,Main_OG!$D$1:$D$766,Main_OG!AK$1:AK$766,"")</f>
        <v>358068</v>
      </c>
      <c r="AD699" s="47">
        <f>_xlfn.XLOOKUP($F699,Main_OG!$D$1:$D$766,Main_OG!AL$1:AL$766,"")</f>
        <v>226973142</v>
      </c>
      <c r="AE699" s="47">
        <f>_xlfn.XLOOKUP($F699,Main_OG!$D$1:$D$766,Main_OG!AM$1:AM$766,"")</f>
        <v>0</v>
      </c>
      <c r="AF699" s="48">
        <f>_xlfn.XLOOKUP($F699,Main_OG!$D$1:$D$766,Main_OG!Z$1:Z$766,"")</f>
        <v>0</v>
      </c>
      <c r="AG699" s="48">
        <f>_xlfn.XLOOKUP($F699,Main_OG!$D$1:$D$766,Main_OG!AA$1:AA$766,"")</f>
        <v>1.96</v>
      </c>
      <c r="AH699" s="48">
        <f>_xlfn.XLOOKUP($F699,Main_OG!$D$1:$D$766,Main_OG!AB$1:AB$766,"")</f>
        <v>17.134646247082848</v>
      </c>
      <c r="AI699" s="48">
        <f>_xlfn.XLOOKUP($F699,Main_OG!$D$1:$D$766,Main_OG!AC$1:AC$766,"")</f>
        <v>3.59</v>
      </c>
      <c r="AJ699" s="48">
        <f>_xlfn.XLOOKUP($F699,Main_OG!$D$1:$D$766,Main_OG!AD$1:AD$766,"")</f>
        <v>0.62810595158289428</v>
      </c>
    </row>
    <row r="700" spans="2:36" x14ac:dyDescent="0.35">
      <c r="B700" s="36" t="s">
        <v>1718</v>
      </c>
      <c r="C700" s="45" t="s">
        <v>490</v>
      </c>
      <c r="D700" s="45" t="s">
        <v>4373</v>
      </c>
      <c r="E700" s="36" t="s">
        <v>1714</v>
      </c>
      <c r="F700" s="36" t="str">
        <f t="shared" si="30"/>
        <v>2019_KY</v>
      </c>
      <c r="G700" s="45">
        <v>2019</v>
      </c>
      <c r="H700" s="45">
        <f>_xlfn.XLOOKUP(J700,Main_OG!$B$1:$B$766,Main_OG!$O$1:$O$766,"")</f>
        <v>0</v>
      </c>
      <c r="I700" s="45">
        <f>_xlfn.XLOOKUP(F700,Main_OG!$D$1:$D$766,Main_OG!$J$1:$J$766,"")</f>
        <v>0</v>
      </c>
      <c r="J700" s="45" t="s">
        <v>490</v>
      </c>
      <c r="K700" s="45" t="str">
        <f t="shared" si="31"/>
        <v>Duke Energy Kentucky_KY</v>
      </c>
      <c r="L700" s="45" t="str">
        <f t="shared" si="32"/>
        <v>Duke Energy Kentucky, Inc._KY</v>
      </c>
      <c r="M700" s="45" t="s">
        <v>1727</v>
      </c>
      <c r="N700" s="45">
        <v>0</v>
      </c>
      <c r="O700" s="45">
        <v>15023</v>
      </c>
      <c r="P700" s="45">
        <v>359</v>
      </c>
      <c r="Q700" s="45">
        <v>128049</v>
      </c>
      <c r="R700" s="45">
        <v>0</v>
      </c>
      <c r="S700" s="45">
        <v>1747363</v>
      </c>
      <c r="T700" s="45">
        <v>815993</v>
      </c>
      <c r="U700" s="45">
        <v>1507639</v>
      </c>
      <c r="V700" s="45">
        <v>0</v>
      </c>
      <c r="W700" s="45">
        <v>8.8513949000000007</v>
      </c>
      <c r="X700" s="45">
        <v>7.6299184000000002</v>
      </c>
      <c r="Y700" s="45">
        <v>9.1951721000000006</v>
      </c>
      <c r="Z700" s="46">
        <v>211739.7</v>
      </c>
      <c r="AA700" s="46">
        <v>47344.223220704131</v>
      </c>
      <c r="AB700" s="47">
        <f>_xlfn.XLOOKUP($F700,Main_OG!$D$1:$D$766,Main_OG!AJ$1:AJ$766,"")</f>
        <v>49947718</v>
      </c>
      <c r="AC700" s="47">
        <f>_xlfn.XLOOKUP($F700,Main_OG!$D$1:$D$766,Main_OG!AK$1:AK$766,"")</f>
        <v>333804</v>
      </c>
      <c r="AD700" s="47">
        <f>_xlfn.XLOOKUP($F700,Main_OG!$D$1:$D$766,Main_OG!AL$1:AL$766,"")</f>
        <v>226668540</v>
      </c>
      <c r="AE700" s="47">
        <f>_xlfn.XLOOKUP($F700,Main_OG!$D$1:$D$766,Main_OG!AM$1:AM$766,"")</f>
        <v>0</v>
      </c>
      <c r="AF700" s="48">
        <f>_xlfn.XLOOKUP($F700,Main_OG!$D$1:$D$766,Main_OG!Z$1:Z$766,"")</f>
        <v>2.16</v>
      </c>
      <c r="AG700" s="48">
        <f>_xlfn.XLOOKUP($F700,Main_OG!$D$1:$D$766,Main_OG!AA$1:AA$766,"")</f>
        <v>2.176146746141439</v>
      </c>
      <c r="AH700" s="48">
        <f>_xlfn.XLOOKUP($F700,Main_OG!$D$1:$D$766,Main_OG!AB$1:AB$766,"")</f>
        <v>14.68</v>
      </c>
      <c r="AI700" s="48">
        <f>_xlfn.XLOOKUP($F700,Main_OG!$D$1:$D$766,Main_OG!AC$1:AC$766,"")</f>
        <v>3.22</v>
      </c>
      <c r="AJ700" s="48">
        <f>_xlfn.XLOOKUP($F700,Main_OG!$D$1:$D$766,Main_OG!AD$1:AD$766,"")</f>
        <v>0.60296766622862785</v>
      </c>
    </row>
    <row r="701" spans="2:36" x14ac:dyDescent="0.35">
      <c r="B701" s="36" t="s">
        <v>1718</v>
      </c>
      <c r="C701" s="45" t="s">
        <v>490</v>
      </c>
      <c r="D701" s="45" t="s">
        <v>4373</v>
      </c>
      <c r="E701" s="36" t="s">
        <v>1714</v>
      </c>
      <c r="F701" s="36" t="str">
        <f t="shared" si="30"/>
        <v>2020_KY</v>
      </c>
      <c r="G701" s="45">
        <v>2020</v>
      </c>
      <c r="H701" s="45">
        <f>_xlfn.XLOOKUP(J701,Main_OG!$B$1:$B$766,Main_OG!$O$1:$O$766,"")</f>
        <v>0</v>
      </c>
      <c r="I701" s="45">
        <f>_xlfn.XLOOKUP(F701,Main_OG!$D$1:$D$766,Main_OG!$J$1:$J$766,"")</f>
        <v>0</v>
      </c>
      <c r="J701" s="45" t="s">
        <v>490</v>
      </c>
      <c r="K701" s="45" t="str">
        <f t="shared" si="31"/>
        <v>Duke Energy Kentucky_KY</v>
      </c>
      <c r="L701" s="45" t="str">
        <f t="shared" si="32"/>
        <v>Duke Energy Kentucky, Inc._KY</v>
      </c>
      <c r="M701" s="45" t="s">
        <v>1728</v>
      </c>
      <c r="N701" s="45">
        <v>0</v>
      </c>
      <c r="O701" s="45">
        <v>15161</v>
      </c>
      <c r="P701" s="45">
        <v>362</v>
      </c>
      <c r="Q701" s="45">
        <v>0</v>
      </c>
      <c r="R701" s="45">
        <v>0</v>
      </c>
      <c r="S701" s="45">
        <v>1616676</v>
      </c>
      <c r="T701" s="45">
        <v>745572</v>
      </c>
      <c r="U701" s="45">
        <v>0</v>
      </c>
      <c r="V701" s="45">
        <v>0</v>
      </c>
      <c r="W701" s="45">
        <v>8.6415521999999996</v>
      </c>
      <c r="X701" s="45">
        <v>7.4921134</v>
      </c>
      <c r="Y701" s="45">
        <v>0</v>
      </c>
      <c r="Z701" s="46">
        <v>206288.8</v>
      </c>
      <c r="AA701" s="46">
        <v>46068.211900268405</v>
      </c>
      <c r="AB701" s="47">
        <f>_xlfn.XLOOKUP($F701,Main_OG!$D$1:$D$766,Main_OG!AJ$1:AJ$766,"")</f>
        <v>41274898</v>
      </c>
      <c r="AC701" s="47">
        <f>_xlfn.XLOOKUP($F701,Main_OG!$D$1:$D$766,Main_OG!AK$1:AK$766,"")</f>
        <v>331084</v>
      </c>
      <c r="AD701" s="47">
        <f>_xlfn.XLOOKUP($F701,Main_OG!$D$1:$D$766,Main_OG!AL$1:AL$766,"")</f>
        <v>207544582</v>
      </c>
      <c r="AE701" s="47">
        <f>_xlfn.XLOOKUP($F701,Main_OG!$D$1:$D$766,Main_OG!AM$1:AM$766,"")</f>
        <v>0</v>
      </c>
      <c r="AF701" s="48">
        <f>_xlfn.XLOOKUP($F701,Main_OG!$D$1:$D$766,Main_OG!Z$1:Z$766,"")</f>
        <v>0</v>
      </c>
      <c r="AG701" s="48">
        <f>_xlfn.XLOOKUP($F701,Main_OG!$D$1:$D$766,Main_OG!AA$1:AA$766,"")</f>
        <v>2.127327759928813</v>
      </c>
      <c r="AH701" s="48">
        <f>_xlfn.XLOOKUP($F701,Main_OG!$D$1:$D$766,Main_OG!AB$1:AB$766,"")</f>
        <v>12.535325193609101</v>
      </c>
      <c r="AI701" s="48">
        <f>_xlfn.XLOOKUP($F701,Main_OG!$D$1:$D$766,Main_OG!AC$1:AC$766,"")</f>
        <v>2.8422150630003218</v>
      </c>
      <c r="AJ701" s="48">
        <f>_xlfn.XLOOKUP($F701,Main_OG!$D$1:$D$766,Main_OG!AD$1:AD$766,"")</f>
        <v>0.5848556097000881</v>
      </c>
    </row>
    <row r="702" spans="2:36" x14ac:dyDescent="0.35">
      <c r="B702" s="36" t="s">
        <v>1729</v>
      </c>
      <c r="C702" s="45" t="s">
        <v>158</v>
      </c>
      <c r="D702" s="45" t="s">
        <v>4374</v>
      </c>
      <c r="E702" s="36" t="s">
        <v>1729</v>
      </c>
      <c r="F702" s="36" t="str">
        <f t="shared" si="30"/>
        <v>2006_OH</v>
      </c>
      <c r="G702" s="45">
        <v>2006</v>
      </c>
      <c r="H702" s="45">
        <f>_xlfn.XLOOKUP(J702,Main_OG!$B$1:$B$766,Main_OG!$O$1:$O$766,"")</f>
        <v>1</v>
      </c>
      <c r="I702" s="45">
        <f>_xlfn.XLOOKUP(F702,Main_OG!$D$1:$D$766,Main_OG!$J$1:$J$766,"")</f>
        <v>0</v>
      </c>
      <c r="J702" s="45" t="s">
        <v>158</v>
      </c>
      <c r="K702" s="45" t="str">
        <f t="shared" si="31"/>
        <v>Duke Energy Ohio Inc_OH</v>
      </c>
      <c r="L702" s="45" t="str">
        <f t="shared" si="32"/>
        <v>Duke Energy Ohio Inc_OH</v>
      </c>
      <c r="M702" s="45" t="s">
        <v>1730</v>
      </c>
      <c r="N702" s="45">
        <v>0</v>
      </c>
      <c r="O702" s="45">
        <v>72141</v>
      </c>
      <c r="P702" s="45">
        <v>2372</v>
      </c>
      <c r="Q702" s="45">
        <v>595622</v>
      </c>
      <c r="R702" s="45">
        <v>0</v>
      </c>
      <c r="S702" s="45">
        <v>616730</v>
      </c>
      <c r="T702" s="45">
        <v>359648</v>
      </c>
      <c r="U702" s="45">
        <v>667338</v>
      </c>
      <c r="V702" s="45">
        <v>0</v>
      </c>
      <c r="W702" s="45">
        <v>8.3676371224434973</v>
      </c>
      <c r="X702" s="45">
        <v>6.2005154223270136</v>
      </c>
      <c r="Y702" s="45">
        <v>9.4668776034913513</v>
      </c>
      <c r="Z702" s="46">
        <v>582637.6</v>
      </c>
      <c r="AA702" s="46">
        <v>50747.042146156506</v>
      </c>
      <c r="AB702" s="47">
        <f>_xlfn.XLOOKUP($F702,Main_OG!$D$1:$D$766,Main_OG!AJ$1:AJ$766,"")</f>
        <v>117482419.64</v>
      </c>
      <c r="AC702" s="47">
        <f>_xlfn.XLOOKUP($F702,Main_OG!$D$1:$D$766,Main_OG!AK$1:AK$766,"")</f>
        <v>4871324.0599999996</v>
      </c>
      <c r="AD702" s="47">
        <f>_xlfn.XLOOKUP($F702,Main_OG!$D$1:$D$766,Main_OG!AL$1:AL$766,"")</f>
        <v>41503427.560000002</v>
      </c>
      <c r="AE702" s="47">
        <f>_xlfn.XLOOKUP($F702,Main_OG!$D$1:$D$766,Main_OG!AM$1:AM$766,"")</f>
        <v>16846939</v>
      </c>
      <c r="AF702" s="48">
        <f>_xlfn.XLOOKUP($F702,Main_OG!$D$1:$D$766,Main_OG!Z$1:Z$766,"")</f>
        <v>0</v>
      </c>
      <c r="AG702" s="48">
        <f>_xlfn.XLOOKUP($F702,Main_OG!$D$1:$D$766,Main_OG!AA$1:AA$766,"")</f>
        <v>2.2465548173415608</v>
      </c>
      <c r="AH702" s="48">
        <f>_xlfn.XLOOKUP($F702,Main_OG!$D$1:$D$766,Main_OG!AB$1:AB$766,"")</f>
        <v>11.72</v>
      </c>
      <c r="AI702" s="48">
        <f>_xlfn.XLOOKUP($F702,Main_OG!$D$1:$D$766,Main_OG!AC$1:AC$766,"")</f>
        <v>7.1610124069250478</v>
      </c>
      <c r="AJ702" s="48">
        <f>_xlfn.XLOOKUP($F702,Main_OG!$D$1:$D$766,Main_OG!AD$1:AD$766,"")</f>
        <v>0.39</v>
      </c>
    </row>
    <row r="703" spans="2:36" x14ac:dyDescent="0.35">
      <c r="B703" s="36" t="s">
        <v>1729</v>
      </c>
      <c r="C703" s="45" t="s">
        <v>158</v>
      </c>
      <c r="D703" s="45" t="s">
        <v>4374</v>
      </c>
      <c r="E703" s="36" t="s">
        <v>1729</v>
      </c>
      <c r="F703" s="36" t="str">
        <f t="shared" si="30"/>
        <v>2008_OH</v>
      </c>
      <c r="G703" s="45">
        <v>2008</v>
      </c>
      <c r="H703" s="45">
        <f>_xlfn.XLOOKUP(J703,Main_OG!$B$1:$B$766,Main_OG!$O$1:$O$766,"")</f>
        <v>1</v>
      </c>
      <c r="I703" s="45">
        <f>_xlfn.XLOOKUP(F703,Main_OG!$D$1:$D$766,Main_OG!$J$1:$J$766,"")</f>
        <v>0</v>
      </c>
      <c r="J703" s="45" t="s">
        <v>158</v>
      </c>
      <c r="K703" s="45" t="str">
        <f t="shared" si="31"/>
        <v>Duke Energy Ohio Inc_OH</v>
      </c>
      <c r="L703" s="45" t="str">
        <f t="shared" si="32"/>
        <v>Duke Energy Ohio Inc_OH</v>
      </c>
      <c r="M703" s="45" t="s">
        <v>1731</v>
      </c>
      <c r="N703" s="45">
        <v>0</v>
      </c>
      <c r="O703" s="45">
        <v>72260</v>
      </c>
      <c r="P703" s="45">
        <v>2201</v>
      </c>
      <c r="Q703" s="45">
        <v>602717</v>
      </c>
      <c r="R703" s="45">
        <v>0</v>
      </c>
      <c r="S703" s="45">
        <v>7672378</v>
      </c>
      <c r="T703" s="45">
        <v>5353043</v>
      </c>
      <c r="U703" s="45">
        <v>7270412</v>
      </c>
      <c r="V703" s="45">
        <v>0</v>
      </c>
      <c r="W703" s="45">
        <v>9.27</v>
      </c>
      <c r="X703" s="45">
        <v>7.01</v>
      </c>
      <c r="Y703" s="45">
        <v>10.65</v>
      </c>
      <c r="Z703" s="46">
        <v>580389</v>
      </c>
      <c r="AA703" s="46">
        <v>50401.154420201623</v>
      </c>
      <c r="AB703" s="47">
        <f>_xlfn.XLOOKUP($F703,Main_OG!$D$1:$D$766,Main_OG!AJ$1:AJ$766,"")</f>
        <v>118100658</v>
      </c>
      <c r="AC703" s="47">
        <f>_xlfn.XLOOKUP($F703,Main_OG!$D$1:$D$766,Main_OG!AK$1:AK$766,"")</f>
        <v>4989790</v>
      </c>
      <c r="AD703" s="47">
        <f>_xlfn.XLOOKUP($F703,Main_OG!$D$1:$D$766,Main_OG!AL$1:AL$766,"")</f>
        <v>42520684</v>
      </c>
      <c r="AE703" s="47">
        <f>_xlfn.XLOOKUP($F703,Main_OG!$D$1:$D$766,Main_OG!AM$1:AM$766,"")</f>
        <v>17513878</v>
      </c>
      <c r="AF703" s="48">
        <f>_xlfn.XLOOKUP($F703,Main_OG!$D$1:$D$766,Main_OG!Z$1:Z$766,"")</f>
        <v>0</v>
      </c>
      <c r="AG703" s="48">
        <f>_xlfn.XLOOKUP($F703,Main_OG!$D$1:$D$766,Main_OG!AA$1:AA$766,"")</f>
        <v>2.2204719344600159</v>
      </c>
      <c r="AH703" s="48">
        <f>_xlfn.XLOOKUP($F703,Main_OG!$D$1:$D$766,Main_OG!AB$1:AB$766,"")</f>
        <v>20.65</v>
      </c>
      <c r="AI703" s="48">
        <f>_xlfn.XLOOKUP($F703,Main_OG!$D$1:$D$766,Main_OG!AC$1:AC$766,"")</f>
        <v>9.1182546074696553</v>
      </c>
      <c r="AJ703" s="48">
        <f>_xlfn.XLOOKUP($F703,Main_OG!$D$1:$D$766,Main_OG!AD$1:AD$766,"")</f>
        <v>0.48</v>
      </c>
    </row>
    <row r="704" spans="2:36" x14ac:dyDescent="0.35">
      <c r="B704" s="36" t="s">
        <v>1729</v>
      </c>
      <c r="C704" s="45" t="s">
        <v>158</v>
      </c>
      <c r="D704" s="45" t="s">
        <v>4374</v>
      </c>
      <c r="E704" s="36" t="s">
        <v>1729</v>
      </c>
      <c r="F704" s="36" t="str">
        <f t="shared" si="30"/>
        <v>2009_OH</v>
      </c>
      <c r="G704" s="45">
        <v>2009</v>
      </c>
      <c r="H704" s="45">
        <f>_xlfn.XLOOKUP(J704,Main_OG!$B$1:$B$766,Main_OG!$O$1:$O$766,"")</f>
        <v>1</v>
      </c>
      <c r="I704" s="45">
        <f>_xlfn.XLOOKUP(F704,Main_OG!$D$1:$D$766,Main_OG!$J$1:$J$766,"")</f>
        <v>0</v>
      </c>
      <c r="J704" s="45" t="s">
        <v>158</v>
      </c>
      <c r="K704" s="45" t="str">
        <f t="shared" si="31"/>
        <v>Duke Energy Ohio Inc_OH</v>
      </c>
      <c r="L704" s="45" t="str">
        <f t="shared" si="32"/>
        <v>Duke Energy Ohio Inc_OH</v>
      </c>
      <c r="M704" s="45" t="s">
        <v>1732</v>
      </c>
      <c r="N704" s="45">
        <v>0</v>
      </c>
      <c r="O704" s="45">
        <v>70396</v>
      </c>
      <c r="P704" s="45">
        <v>2115</v>
      </c>
      <c r="Q704" s="45">
        <v>580329</v>
      </c>
      <c r="R704" s="45">
        <v>0</v>
      </c>
      <c r="S704" s="45">
        <v>6995645</v>
      </c>
      <c r="T704" s="45">
        <v>3305738</v>
      </c>
      <c r="U704" s="45">
        <v>6682671</v>
      </c>
      <c r="V704" s="45">
        <v>0</v>
      </c>
      <c r="W704" s="45">
        <v>10.09</v>
      </c>
      <c r="X704" s="45">
        <v>8.02</v>
      </c>
      <c r="Y704" s="45">
        <v>11.4</v>
      </c>
      <c r="Z704" s="46">
        <v>550982.40000000002</v>
      </c>
      <c r="AA704" s="46">
        <v>47791.427730807874</v>
      </c>
      <c r="AB704" s="47">
        <f>_xlfn.XLOOKUP($F704,Main_OG!$D$1:$D$766,Main_OG!AJ$1:AJ$766,"")</f>
        <v>101159832</v>
      </c>
      <c r="AC704" s="47">
        <f>_xlfn.XLOOKUP($F704,Main_OG!$D$1:$D$766,Main_OG!AK$1:AK$766,"")</f>
        <v>4635994</v>
      </c>
      <c r="AD704" s="47">
        <f>_xlfn.XLOOKUP($F704,Main_OG!$D$1:$D$766,Main_OG!AL$1:AL$766,"")</f>
        <v>71642934</v>
      </c>
      <c r="AE704" s="47">
        <f>_xlfn.XLOOKUP($F704,Main_OG!$D$1:$D$766,Main_OG!AM$1:AM$766,"")</f>
        <v>15206084</v>
      </c>
      <c r="AF704" s="48">
        <f>_xlfn.XLOOKUP($F704,Main_OG!$D$1:$D$766,Main_OG!Z$1:Z$766,"")</f>
        <v>0</v>
      </c>
      <c r="AG704" s="48">
        <f>_xlfn.XLOOKUP($F704,Main_OG!$D$1:$D$766,Main_OG!AA$1:AA$766,"")</f>
        <v>2.2743975091886082</v>
      </c>
      <c r="AH704" s="48">
        <f>_xlfn.XLOOKUP($F704,Main_OG!$D$1:$D$766,Main_OG!AB$1:AB$766,"")</f>
        <v>12.71</v>
      </c>
      <c r="AI704" s="48">
        <f>_xlfn.XLOOKUP($F704,Main_OG!$D$1:$D$766,Main_OG!AC$1:AC$766,"")</f>
        <v>4.5973007921271787</v>
      </c>
      <c r="AJ704" s="48">
        <f>_xlfn.XLOOKUP($F704,Main_OG!$D$1:$D$766,Main_OG!AD$1:AD$766,"")</f>
        <v>0.68314474405108627</v>
      </c>
    </row>
    <row r="705" spans="2:36" x14ac:dyDescent="0.35">
      <c r="B705" s="36" t="s">
        <v>1729</v>
      </c>
      <c r="C705" s="45" t="s">
        <v>158</v>
      </c>
      <c r="D705" s="45" t="s">
        <v>4374</v>
      </c>
      <c r="E705" s="36" t="s">
        <v>1729</v>
      </c>
      <c r="F705" s="36" t="str">
        <f t="shared" si="30"/>
        <v>2010_OH</v>
      </c>
      <c r="G705" s="45">
        <v>2010</v>
      </c>
      <c r="H705" s="45">
        <f>_xlfn.XLOOKUP(J705,Main_OG!$B$1:$B$766,Main_OG!$O$1:$O$766,"")</f>
        <v>1</v>
      </c>
      <c r="I705" s="45">
        <f>_xlfn.XLOOKUP(F705,Main_OG!$D$1:$D$766,Main_OG!$J$1:$J$766,"")</f>
        <v>1</v>
      </c>
      <c r="J705" s="45" t="s">
        <v>158</v>
      </c>
      <c r="K705" s="45" t="str">
        <f t="shared" si="31"/>
        <v>Duke Energy Ohio Inc_OH</v>
      </c>
      <c r="L705" s="45" t="str">
        <f t="shared" si="32"/>
        <v>Duke Energy Ohio Inc_OH</v>
      </c>
      <c r="M705" s="45" t="s">
        <v>1733</v>
      </c>
      <c r="N705" s="45">
        <v>0</v>
      </c>
      <c r="O705" s="45">
        <v>53491</v>
      </c>
      <c r="P705" s="45">
        <v>1293</v>
      </c>
      <c r="Q705" s="45">
        <v>514590</v>
      </c>
      <c r="R705" s="45">
        <v>0</v>
      </c>
      <c r="S705" s="45">
        <v>3029889</v>
      </c>
      <c r="T705" s="45">
        <v>609482</v>
      </c>
      <c r="U705" s="45">
        <v>6259335</v>
      </c>
      <c r="V705" s="45">
        <v>0</v>
      </c>
      <c r="W705" s="45">
        <v>12.75</v>
      </c>
      <c r="X705" s="45">
        <v>9.1</v>
      </c>
      <c r="Y705" s="45">
        <v>12.94</v>
      </c>
      <c r="Z705" s="46">
        <v>563816.30000000005</v>
      </c>
      <c r="AA705" s="46">
        <v>48859.897903270772</v>
      </c>
      <c r="AB705" s="47">
        <f>_xlfn.XLOOKUP($F705,Main_OG!$D$1:$D$766,Main_OG!AJ$1:AJ$766,"")</f>
        <v>106305244</v>
      </c>
      <c r="AC705" s="47">
        <f>_xlfn.XLOOKUP($F705,Main_OG!$D$1:$D$766,Main_OG!AK$1:AK$766,"")</f>
        <v>5086316</v>
      </c>
      <c r="AD705" s="47">
        <f>_xlfn.XLOOKUP($F705,Main_OG!$D$1:$D$766,Main_OG!AL$1:AL$766,"")</f>
        <v>112936876</v>
      </c>
      <c r="AE705" s="47">
        <f>_xlfn.XLOOKUP($F705,Main_OG!$D$1:$D$766,Main_OG!AM$1:AM$766,"")</f>
        <v>15804803</v>
      </c>
      <c r="AF705" s="48">
        <f>_xlfn.XLOOKUP($F705,Main_OG!$D$1:$D$766,Main_OG!Z$1:Z$766,"")</f>
        <v>0</v>
      </c>
      <c r="AG705" s="48">
        <f>_xlfn.XLOOKUP($F705,Main_OG!$D$1:$D$766,Main_OG!AA$1:AA$766,"")</f>
        <v>2.2935982820086371</v>
      </c>
      <c r="AH705" s="48">
        <f>_xlfn.XLOOKUP($F705,Main_OG!$D$1:$D$766,Main_OG!AB$1:AB$766,"")</f>
        <v>16.75</v>
      </c>
      <c r="AI705" s="48">
        <f>_xlfn.XLOOKUP($F705,Main_OG!$D$1:$D$766,Main_OG!AC$1:AC$766,"")</f>
        <v>4.9924248044436963</v>
      </c>
      <c r="AJ705" s="48">
        <f>_xlfn.XLOOKUP($F705,Main_OG!$D$1:$D$766,Main_OG!AD$1:AD$766,"")</f>
        <v>0.70992248279802228</v>
      </c>
    </row>
    <row r="706" spans="2:36" x14ac:dyDescent="0.35">
      <c r="B706" s="36" t="s">
        <v>1729</v>
      </c>
      <c r="C706" s="45" t="s">
        <v>158</v>
      </c>
      <c r="D706" s="45" t="s">
        <v>4374</v>
      </c>
      <c r="E706" s="36" t="s">
        <v>1729</v>
      </c>
      <c r="F706" s="36" t="str">
        <f t="shared" si="30"/>
        <v>2011_OH</v>
      </c>
      <c r="G706" s="45">
        <v>2011</v>
      </c>
      <c r="H706" s="45">
        <f>_xlfn.XLOOKUP(J706,Main_OG!$B$1:$B$766,Main_OG!$O$1:$O$766,"")</f>
        <v>1</v>
      </c>
      <c r="I706" s="45">
        <f>_xlfn.XLOOKUP(F706,Main_OG!$D$1:$D$766,Main_OG!$J$1:$J$766,"")</f>
        <v>1</v>
      </c>
      <c r="J706" s="45" t="s">
        <v>158</v>
      </c>
      <c r="K706" s="45" t="str">
        <f t="shared" si="31"/>
        <v>Duke Energy Ohio Inc_OH</v>
      </c>
      <c r="L706" s="45" t="str">
        <f t="shared" si="32"/>
        <v>Duke Energy Ohio Inc_OH</v>
      </c>
      <c r="M706" s="45" t="s">
        <v>1734</v>
      </c>
      <c r="N706" s="45">
        <v>0</v>
      </c>
      <c r="O706" s="45">
        <v>41467</v>
      </c>
      <c r="P706" s="45">
        <v>904</v>
      </c>
      <c r="Q706" s="45">
        <v>431872</v>
      </c>
      <c r="R706" s="45">
        <v>0</v>
      </c>
      <c r="S706" s="45">
        <v>1515499</v>
      </c>
      <c r="T706" s="45">
        <v>214236</v>
      </c>
      <c r="U706" s="45">
        <v>4916851</v>
      </c>
      <c r="V706" s="45">
        <v>0</v>
      </c>
      <c r="W706" s="45">
        <v>12.8</v>
      </c>
      <c r="X706" s="45">
        <v>11.95</v>
      </c>
      <c r="Y706" s="45">
        <v>12.15</v>
      </c>
      <c r="Z706" s="46">
        <v>580251.4</v>
      </c>
      <c r="AA706" s="46">
        <v>50256.774471265795</v>
      </c>
      <c r="AB706" s="47">
        <f>_xlfn.XLOOKUP($F706,Main_OG!$D$1:$D$766,Main_OG!AJ$1:AJ$766,"")</f>
        <v>95221668</v>
      </c>
      <c r="AC706" s="47">
        <f>_xlfn.XLOOKUP($F706,Main_OG!$D$1:$D$766,Main_OG!AK$1:AK$766,"")</f>
        <v>5210872.5599999996</v>
      </c>
      <c r="AD706" s="47">
        <f>_xlfn.XLOOKUP($F706,Main_OG!$D$1:$D$766,Main_OG!AL$1:AL$766,"")</f>
        <v>186439678</v>
      </c>
      <c r="AE706" s="47">
        <f>_xlfn.XLOOKUP($F706,Main_OG!$D$1:$D$766,Main_OG!AM$1:AM$766,"")</f>
        <v>14889746</v>
      </c>
      <c r="AF706" s="48">
        <f>_xlfn.XLOOKUP($F706,Main_OG!$D$1:$D$766,Main_OG!Z$1:Z$766,"")</f>
        <v>0</v>
      </c>
      <c r="AG706" s="48">
        <f>_xlfn.XLOOKUP($F706,Main_OG!$D$1:$D$766,Main_OG!AA$1:AA$766,"")</f>
        <v>2.3089180475565318</v>
      </c>
      <c r="AH706" s="48">
        <f>_xlfn.XLOOKUP($F706,Main_OG!$D$1:$D$766,Main_OG!AB$1:AB$766,"")</f>
        <v>22.32</v>
      </c>
      <c r="AI706" s="48">
        <f>_xlfn.XLOOKUP($F706,Main_OG!$D$1:$D$766,Main_OG!AC$1:AC$766,"")</f>
        <v>4.6524343752411106</v>
      </c>
      <c r="AJ706" s="48">
        <f>_xlfn.XLOOKUP($F706,Main_OG!$D$1:$D$766,Main_OG!AD$1:AD$766,"")</f>
        <v>0.75949643062398253</v>
      </c>
    </row>
    <row r="707" spans="2:36" x14ac:dyDescent="0.35">
      <c r="B707" s="36" t="s">
        <v>1729</v>
      </c>
      <c r="C707" s="45" t="s">
        <v>158</v>
      </c>
      <c r="D707" s="45" t="s">
        <v>4374</v>
      </c>
      <c r="E707" s="36" t="s">
        <v>1729</v>
      </c>
      <c r="F707" s="36" t="str">
        <f t="shared" ref="F707:F770" si="33">_xlfn.CONCAT(G707,"_",J707)</f>
        <v>2012_OH</v>
      </c>
      <c r="G707" s="45">
        <v>2012</v>
      </c>
      <c r="H707" s="45">
        <f>_xlfn.XLOOKUP(J707,Main_OG!$B$1:$B$766,Main_OG!$O$1:$O$766,"")</f>
        <v>1</v>
      </c>
      <c r="I707" s="45">
        <f>_xlfn.XLOOKUP(F707,Main_OG!$D$1:$D$766,Main_OG!$J$1:$J$766,"")</f>
        <v>1</v>
      </c>
      <c r="J707" s="45" t="s">
        <v>158</v>
      </c>
      <c r="K707" s="45" t="str">
        <f t="shared" ref="K707:K770" si="34">_xlfn.CONCAT(B707,"_",C707)</f>
        <v>Duke Energy Ohio Inc_OH</v>
      </c>
      <c r="L707" s="45" t="str">
        <f t="shared" ref="L707:L770" si="35">_xlfn.CONCAT(E707,"_",C707)</f>
        <v>Duke Energy Ohio Inc_OH</v>
      </c>
      <c r="M707" s="45" t="s">
        <v>1735</v>
      </c>
      <c r="N707" s="45">
        <v>0</v>
      </c>
      <c r="O707" s="45">
        <v>39116</v>
      </c>
      <c r="P707" s="45">
        <v>799</v>
      </c>
      <c r="Q707" s="45">
        <v>393489</v>
      </c>
      <c r="R707" s="45">
        <v>0</v>
      </c>
      <c r="S707" s="45">
        <v>1394559</v>
      </c>
      <c r="T707" s="45">
        <v>232199</v>
      </c>
      <c r="U707" s="45">
        <v>4347386</v>
      </c>
      <c r="V707" s="45">
        <v>0</v>
      </c>
      <c r="W707" s="45">
        <v>10.070983</v>
      </c>
      <c r="X707" s="45">
        <v>8.0415074999999998</v>
      </c>
      <c r="Y707" s="45">
        <v>10.636304000000001</v>
      </c>
      <c r="Z707" s="46">
        <v>586540.9</v>
      </c>
      <c r="AA707" s="46">
        <v>50778.492994225337</v>
      </c>
      <c r="AB707" s="47">
        <f>_xlfn.XLOOKUP($F707,Main_OG!$D$1:$D$766,Main_OG!AJ$1:AJ$766,"")</f>
        <v>74484086</v>
      </c>
      <c r="AC707" s="47">
        <f>_xlfn.XLOOKUP($F707,Main_OG!$D$1:$D$766,Main_OG!AK$1:AK$766,"")</f>
        <v>5732542</v>
      </c>
      <c r="AD707" s="47">
        <f>_xlfn.XLOOKUP($F707,Main_OG!$D$1:$D$766,Main_OG!AL$1:AL$766,"")</f>
        <v>347507372</v>
      </c>
      <c r="AE707" s="47">
        <f>_xlfn.XLOOKUP($F707,Main_OG!$D$1:$D$766,Main_OG!AM$1:AM$766,"")</f>
        <v>17086998</v>
      </c>
      <c r="AF707" s="48">
        <f>_xlfn.XLOOKUP($F707,Main_OG!$D$1:$D$766,Main_OG!Z$1:Z$766,"")</f>
        <v>0</v>
      </c>
      <c r="AG707" s="48">
        <f>_xlfn.XLOOKUP($F707,Main_OG!$D$1:$D$766,Main_OG!AA$1:AA$766,"")</f>
        <v>2.324237813104427</v>
      </c>
      <c r="AH707" s="48">
        <f>_xlfn.XLOOKUP($F707,Main_OG!$D$1:$D$766,Main_OG!AB$1:AB$766,"")</f>
        <v>23.49195884567845</v>
      </c>
      <c r="AI707" s="48">
        <f>_xlfn.XLOOKUP($F707,Main_OG!$D$1:$D$766,Main_OG!AC$1:AC$766,"")</f>
        <v>3.503818060367514</v>
      </c>
      <c r="AJ707" s="48">
        <f>_xlfn.XLOOKUP($F707,Main_OG!$D$1:$D$766,Main_OG!AD$1:AD$766,"")</f>
        <v>0.75442193202762442</v>
      </c>
    </row>
    <row r="708" spans="2:36" x14ac:dyDescent="0.35">
      <c r="B708" s="36" t="s">
        <v>1729</v>
      </c>
      <c r="C708" s="45" t="s">
        <v>158</v>
      </c>
      <c r="D708" s="45" t="s">
        <v>4374</v>
      </c>
      <c r="E708" s="36" t="s">
        <v>1729</v>
      </c>
      <c r="F708" s="36" t="str">
        <f t="shared" si="33"/>
        <v>2013_OH</v>
      </c>
      <c r="G708" s="45">
        <v>2013</v>
      </c>
      <c r="H708" s="45">
        <f>_xlfn.XLOOKUP(J708,Main_OG!$B$1:$B$766,Main_OG!$O$1:$O$766,"")</f>
        <v>1</v>
      </c>
      <c r="I708" s="45">
        <f>_xlfn.XLOOKUP(F708,Main_OG!$D$1:$D$766,Main_OG!$J$1:$J$766,"")</f>
        <v>1</v>
      </c>
      <c r="J708" s="45" t="s">
        <v>158</v>
      </c>
      <c r="K708" s="45" t="str">
        <f t="shared" si="34"/>
        <v>Duke Energy Ohio Inc_OH</v>
      </c>
      <c r="L708" s="45" t="str">
        <f t="shared" si="35"/>
        <v>Duke Energy Ohio Inc_OH</v>
      </c>
      <c r="M708" s="45" t="s">
        <v>1736</v>
      </c>
      <c r="N708" s="45">
        <v>0</v>
      </c>
      <c r="O708" s="45">
        <v>35036</v>
      </c>
      <c r="P708" s="45">
        <v>740</v>
      </c>
      <c r="Q708" s="45">
        <v>316143</v>
      </c>
      <c r="R708" s="45">
        <v>0</v>
      </c>
      <c r="S708" s="45">
        <v>1173931</v>
      </c>
      <c r="T708" s="45">
        <v>184699</v>
      </c>
      <c r="U708" s="45">
        <v>3703416</v>
      </c>
      <c r="V708" s="45">
        <v>0</v>
      </c>
      <c r="W708" s="45">
        <v>10.686488000000001</v>
      </c>
      <c r="X708" s="45">
        <v>9.3135317000000004</v>
      </c>
      <c r="Y708" s="45">
        <v>11.098753</v>
      </c>
      <c r="Z708" s="46">
        <v>603057.4</v>
      </c>
      <c r="AA708" s="46">
        <v>52078.880854516683</v>
      </c>
      <c r="AB708" s="47">
        <f>_xlfn.XLOOKUP($F708,Main_OG!$D$1:$D$766,Main_OG!AJ$1:AJ$766,"")</f>
        <v>81376244</v>
      </c>
      <c r="AC708" s="47">
        <f>_xlfn.XLOOKUP($F708,Main_OG!$D$1:$D$766,Main_OG!AK$1:AK$766,"")</f>
        <v>6165892.5700000003</v>
      </c>
      <c r="AD708" s="47">
        <f>_xlfn.XLOOKUP($F708,Main_OG!$D$1:$D$766,Main_OG!AL$1:AL$766,"")</f>
        <v>323726478</v>
      </c>
      <c r="AE708" s="47">
        <f>_xlfn.XLOOKUP($F708,Main_OG!$D$1:$D$766,Main_OG!AM$1:AM$766,"")</f>
        <v>16121250</v>
      </c>
      <c r="AF708" s="48">
        <f>_xlfn.XLOOKUP($F708,Main_OG!$D$1:$D$766,Main_OG!Z$1:Z$766,"")</f>
        <v>0</v>
      </c>
      <c r="AG708" s="48">
        <f>_xlfn.XLOOKUP($F708,Main_OG!$D$1:$D$766,Main_OG!AA$1:AA$766,"")</f>
        <v>2.25</v>
      </c>
      <c r="AH708" s="48">
        <f>_xlfn.XLOOKUP($F708,Main_OG!$D$1:$D$766,Main_OG!AB$1:AB$766,"")</f>
        <v>22.88</v>
      </c>
      <c r="AI708" s="48">
        <f>_xlfn.XLOOKUP($F708,Main_OG!$D$1:$D$766,Main_OG!AC$1:AC$766,"")</f>
        <v>3.82</v>
      </c>
      <c r="AJ708" s="48">
        <f>_xlfn.XLOOKUP($F708,Main_OG!$D$1:$D$766,Main_OG!AD$1:AD$766,"")</f>
        <v>0.73100116927520231</v>
      </c>
    </row>
    <row r="709" spans="2:36" x14ac:dyDescent="0.35">
      <c r="B709" s="36" t="s">
        <v>1729</v>
      </c>
      <c r="C709" s="45" t="s">
        <v>158</v>
      </c>
      <c r="D709" s="45" t="s">
        <v>4374</v>
      </c>
      <c r="E709" s="36" t="s">
        <v>1729</v>
      </c>
      <c r="F709" s="36" t="str">
        <f t="shared" si="33"/>
        <v>2014_OH</v>
      </c>
      <c r="G709" s="45">
        <v>2014</v>
      </c>
      <c r="H709" s="45">
        <f>_xlfn.XLOOKUP(J709,Main_OG!$B$1:$B$766,Main_OG!$O$1:$O$766,"")</f>
        <v>1</v>
      </c>
      <c r="I709" s="45">
        <f>_xlfn.XLOOKUP(F709,Main_OG!$D$1:$D$766,Main_OG!$J$1:$J$766,"")</f>
        <v>1</v>
      </c>
      <c r="J709" s="45" t="s">
        <v>158</v>
      </c>
      <c r="K709" s="45" t="str">
        <f t="shared" si="34"/>
        <v>Duke Energy Ohio Inc_OH</v>
      </c>
      <c r="L709" s="45" t="str">
        <f t="shared" si="35"/>
        <v>Duke Energy Ohio Inc_OH</v>
      </c>
      <c r="M709" s="45" t="s">
        <v>1737</v>
      </c>
      <c r="N709" s="45">
        <v>0</v>
      </c>
      <c r="O709" s="45">
        <v>35441</v>
      </c>
      <c r="P709" s="45">
        <v>743</v>
      </c>
      <c r="Q709" s="45">
        <v>308050</v>
      </c>
      <c r="R709" s="45">
        <v>0</v>
      </c>
      <c r="S709" s="45">
        <v>1182713</v>
      </c>
      <c r="T709" s="45">
        <v>201584</v>
      </c>
      <c r="U709" s="45">
        <v>3646633</v>
      </c>
      <c r="V709" s="45">
        <v>0</v>
      </c>
      <c r="W709" s="45">
        <v>11.263341</v>
      </c>
      <c r="X709" s="45">
        <v>9.2100563999999991</v>
      </c>
      <c r="Y709" s="45">
        <v>11.318989</v>
      </c>
      <c r="Z709" s="46">
        <v>624973.4</v>
      </c>
      <c r="AA709" s="46">
        <v>53846.505768757066</v>
      </c>
      <c r="AB709" s="47">
        <f>_xlfn.XLOOKUP($F709,Main_OG!$D$1:$D$766,Main_OG!AJ$1:AJ$766,"")</f>
        <v>76971294</v>
      </c>
      <c r="AC709" s="47">
        <f>_xlfn.XLOOKUP($F709,Main_OG!$D$1:$D$766,Main_OG!AK$1:AK$766,"")</f>
        <v>5355770</v>
      </c>
      <c r="AD709" s="47">
        <f>_xlfn.XLOOKUP($F709,Main_OG!$D$1:$D$766,Main_OG!AL$1:AL$766,"")</f>
        <v>349317598</v>
      </c>
      <c r="AE709" s="47">
        <f>_xlfn.XLOOKUP($F709,Main_OG!$D$1:$D$766,Main_OG!AM$1:AM$766,"")</f>
        <v>16284440</v>
      </c>
      <c r="AF709" s="48">
        <f>_xlfn.XLOOKUP($F709,Main_OG!$D$1:$D$766,Main_OG!Z$1:Z$766,"")</f>
        <v>0</v>
      </c>
      <c r="AG709" s="48">
        <f>_xlfn.XLOOKUP($F709,Main_OG!$D$1:$D$766,Main_OG!AA$1:AA$766,"")</f>
        <v>2.16</v>
      </c>
      <c r="AH709" s="48">
        <f>_xlfn.XLOOKUP($F709,Main_OG!$D$1:$D$766,Main_OG!AB$1:AB$766,"")</f>
        <v>20.48845299552563</v>
      </c>
      <c r="AI709" s="48">
        <f>_xlfn.XLOOKUP($F709,Main_OG!$D$1:$D$766,Main_OG!AC$1:AC$766,"")</f>
        <v>4.9924248044436963</v>
      </c>
      <c r="AJ709" s="48">
        <f>_xlfn.XLOOKUP($F709,Main_OG!$D$1:$D$766,Main_OG!AD$1:AD$766,"")</f>
        <v>0.77</v>
      </c>
    </row>
    <row r="710" spans="2:36" x14ac:dyDescent="0.35">
      <c r="B710" s="36" t="s">
        <v>1729</v>
      </c>
      <c r="C710" s="45" t="s">
        <v>158</v>
      </c>
      <c r="D710" s="45" t="s">
        <v>4374</v>
      </c>
      <c r="E710" s="36" t="s">
        <v>1729</v>
      </c>
      <c r="F710" s="36" t="str">
        <f t="shared" si="33"/>
        <v>2015_OH</v>
      </c>
      <c r="G710" s="45">
        <v>2015</v>
      </c>
      <c r="H710" s="45">
        <f>_xlfn.XLOOKUP(J710,Main_OG!$B$1:$B$766,Main_OG!$O$1:$O$766,"")</f>
        <v>1</v>
      </c>
      <c r="I710" s="45">
        <f>_xlfn.XLOOKUP(F710,Main_OG!$D$1:$D$766,Main_OG!$J$1:$J$766,"")</f>
        <v>1</v>
      </c>
      <c r="J710" s="45" t="s">
        <v>158</v>
      </c>
      <c r="K710" s="45" t="str">
        <f t="shared" si="34"/>
        <v>Duke Energy Ohio Inc_OH</v>
      </c>
      <c r="L710" s="45" t="str">
        <f t="shared" si="35"/>
        <v>Duke Energy Ohio Inc_OH</v>
      </c>
      <c r="M710" s="45" t="s">
        <v>1738</v>
      </c>
      <c r="N710" s="45">
        <v>0</v>
      </c>
      <c r="O710" s="45">
        <v>31143</v>
      </c>
      <c r="P710" s="45">
        <v>684</v>
      </c>
      <c r="Q710" s="45">
        <v>323179</v>
      </c>
      <c r="R710" s="45">
        <v>0</v>
      </c>
      <c r="S710" s="45">
        <v>1196008</v>
      </c>
      <c r="T710" s="45">
        <v>249067</v>
      </c>
      <c r="U710" s="45">
        <v>3635951</v>
      </c>
      <c r="V710" s="45">
        <v>0</v>
      </c>
      <c r="W710" s="45">
        <v>10.511635</v>
      </c>
      <c r="X710" s="45">
        <v>6.5215383999999998</v>
      </c>
      <c r="Y710" s="45">
        <v>11.309063</v>
      </c>
      <c r="Z710" s="46">
        <v>633274.80000000005</v>
      </c>
      <c r="AA710" s="46">
        <v>54487.836545473081</v>
      </c>
      <c r="AB710" s="47">
        <f>_xlfn.XLOOKUP($F710,Main_OG!$D$1:$D$766,Main_OG!AJ$1:AJ$766,"")</f>
        <v>61152824</v>
      </c>
      <c r="AC710" s="47">
        <f>_xlfn.XLOOKUP($F710,Main_OG!$D$1:$D$766,Main_OG!AK$1:AK$766,"")</f>
        <v>5575978</v>
      </c>
      <c r="AD710" s="47">
        <f>_xlfn.XLOOKUP($F710,Main_OG!$D$1:$D$766,Main_OG!AL$1:AL$766,"")</f>
        <v>416796124</v>
      </c>
      <c r="AE710" s="47">
        <f>_xlfn.XLOOKUP($F710,Main_OG!$D$1:$D$766,Main_OG!AM$1:AM$766,"")</f>
        <v>17376736</v>
      </c>
      <c r="AF710" s="48">
        <f>_xlfn.XLOOKUP($F710,Main_OG!$D$1:$D$766,Main_OG!Z$1:Z$766,"")</f>
        <v>0</v>
      </c>
      <c r="AG710" s="48">
        <f>_xlfn.XLOOKUP($F710,Main_OG!$D$1:$D$766,Main_OG!AA$1:AA$766,"")</f>
        <v>2.12</v>
      </c>
      <c r="AH710" s="48">
        <f>_xlfn.XLOOKUP($F710,Main_OG!$D$1:$D$766,Main_OG!AB$1:AB$766,"")</f>
        <v>13.54</v>
      </c>
      <c r="AI710" s="48">
        <f>_xlfn.XLOOKUP($F710,Main_OG!$D$1:$D$766,Main_OG!AC$1:AC$766,"")</f>
        <v>2.2799999999999998</v>
      </c>
      <c r="AJ710" s="48">
        <f>_xlfn.XLOOKUP($F710,Main_OG!$D$1:$D$766,Main_OG!AD$1:AD$766,"")</f>
        <v>0.66963877086385626</v>
      </c>
    </row>
    <row r="711" spans="2:36" x14ac:dyDescent="0.35">
      <c r="B711" s="36" t="s">
        <v>1729</v>
      </c>
      <c r="C711" s="45" t="s">
        <v>158</v>
      </c>
      <c r="D711" s="45" t="s">
        <v>4374</v>
      </c>
      <c r="E711" s="36" t="s">
        <v>1729</v>
      </c>
      <c r="F711" s="36" t="str">
        <f t="shared" si="33"/>
        <v>2016_OH</v>
      </c>
      <c r="G711" s="45">
        <v>2016</v>
      </c>
      <c r="H711" s="45">
        <f>_xlfn.XLOOKUP(J711,Main_OG!$B$1:$B$766,Main_OG!$O$1:$O$766,"")</f>
        <v>1</v>
      </c>
      <c r="I711" s="45">
        <f>_xlfn.XLOOKUP(F711,Main_OG!$D$1:$D$766,Main_OG!$J$1:$J$766,"")</f>
        <v>1</v>
      </c>
      <c r="J711" s="45" t="s">
        <v>158</v>
      </c>
      <c r="K711" s="45" t="str">
        <f t="shared" si="34"/>
        <v>Duke Energy Ohio Inc_OH</v>
      </c>
      <c r="L711" s="45" t="str">
        <f t="shared" si="35"/>
        <v>Duke Energy Ohio Inc_OH</v>
      </c>
      <c r="M711" s="45" t="s">
        <v>1739</v>
      </c>
      <c r="N711" s="45">
        <v>0</v>
      </c>
      <c r="O711" s="45">
        <v>28743</v>
      </c>
      <c r="P711" s="45">
        <v>609</v>
      </c>
      <c r="Q711" s="45">
        <v>332472</v>
      </c>
      <c r="R711" s="45">
        <v>0</v>
      </c>
      <c r="S711" s="45">
        <v>1180917</v>
      </c>
      <c r="T711" s="45">
        <v>181099</v>
      </c>
      <c r="U711" s="45">
        <v>3763037</v>
      </c>
      <c r="V711" s="45">
        <v>0</v>
      </c>
      <c r="W711" s="45">
        <v>10.018011</v>
      </c>
      <c r="X711" s="45">
        <v>7.6898822999999998</v>
      </c>
      <c r="Y711" s="45">
        <v>11.686287</v>
      </c>
      <c r="Z711" s="46">
        <v>638157.5</v>
      </c>
      <c r="AA711" s="46">
        <v>54824.244892208459</v>
      </c>
      <c r="AB711" s="47">
        <f>_xlfn.XLOOKUP($F711,Main_OG!$D$1:$D$766,Main_OG!AJ$1:AJ$766,"")</f>
        <v>58159174</v>
      </c>
      <c r="AC711" s="47">
        <f>_xlfn.XLOOKUP($F711,Main_OG!$D$1:$D$766,Main_OG!AK$1:AK$766,"")</f>
        <v>5162976</v>
      </c>
      <c r="AD711" s="47">
        <f>_xlfn.XLOOKUP($F711,Main_OG!$D$1:$D$766,Main_OG!AL$1:AL$766,"")</f>
        <v>421036766</v>
      </c>
      <c r="AE711" s="47">
        <f>_xlfn.XLOOKUP($F711,Main_OG!$D$1:$D$766,Main_OG!AM$1:AM$766,"")</f>
        <v>16817386</v>
      </c>
      <c r="AF711" s="48">
        <f>_xlfn.XLOOKUP($F711,Main_OG!$D$1:$D$766,Main_OG!Z$1:Z$766,"")</f>
        <v>0</v>
      </c>
      <c r="AG711" s="48">
        <f>_xlfn.XLOOKUP($F711,Main_OG!$D$1:$D$766,Main_OG!AA$1:AA$766,"")</f>
        <v>2.2143440282408582</v>
      </c>
      <c r="AH711" s="48">
        <f>_xlfn.XLOOKUP($F711,Main_OG!$D$1:$D$766,Main_OG!AB$1:AB$766,"")</f>
        <v>11.309272049594229</v>
      </c>
      <c r="AI711" s="48">
        <f>_xlfn.XLOOKUP($F711,Main_OG!$D$1:$D$766,Main_OG!AC$1:AC$766,"")</f>
        <v>2.23</v>
      </c>
      <c r="AJ711" s="48">
        <f>_xlfn.XLOOKUP($F711,Main_OG!$D$1:$D$766,Main_OG!AD$1:AD$766,"")</f>
        <v>0.68</v>
      </c>
    </row>
    <row r="712" spans="2:36" x14ac:dyDescent="0.35">
      <c r="B712" s="36" t="s">
        <v>1729</v>
      </c>
      <c r="C712" s="45" t="s">
        <v>158</v>
      </c>
      <c r="D712" s="45" t="s">
        <v>4374</v>
      </c>
      <c r="E712" s="36" t="s">
        <v>1729</v>
      </c>
      <c r="F712" s="36" t="str">
        <f t="shared" si="33"/>
        <v>2017_OH</v>
      </c>
      <c r="G712" s="45">
        <v>2017</v>
      </c>
      <c r="H712" s="45">
        <f>_xlfn.XLOOKUP(J712,Main_OG!$B$1:$B$766,Main_OG!$O$1:$O$766,"")</f>
        <v>1</v>
      </c>
      <c r="I712" s="45">
        <f>_xlfn.XLOOKUP(F712,Main_OG!$D$1:$D$766,Main_OG!$J$1:$J$766,"")</f>
        <v>1</v>
      </c>
      <c r="J712" s="45" t="s">
        <v>158</v>
      </c>
      <c r="K712" s="45" t="str">
        <f t="shared" si="34"/>
        <v>Duke Energy Ohio Inc_OH</v>
      </c>
      <c r="L712" s="45" t="str">
        <f t="shared" si="35"/>
        <v>Duke Energy Ohio Inc_OH</v>
      </c>
      <c r="M712" s="45" t="s">
        <v>1740</v>
      </c>
      <c r="N712" s="45">
        <v>0</v>
      </c>
      <c r="O712" s="45">
        <v>24811</v>
      </c>
      <c r="P712" s="45">
        <v>517</v>
      </c>
      <c r="Q712" s="45">
        <v>298767</v>
      </c>
      <c r="R712" s="45">
        <v>0</v>
      </c>
      <c r="S712" s="45">
        <v>1031442</v>
      </c>
      <c r="T712" s="45">
        <v>121218</v>
      </c>
      <c r="U712" s="45">
        <v>3193397</v>
      </c>
      <c r="V712" s="45">
        <v>0</v>
      </c>
      <c r="W712" s="45">
        <v>9.4980522000000001</v>
      </c>
      <c r="X712" s="45">
        <v>8.4475902999999999</v>
      </c>
      <c r="Y712" s="45">
        <v>11.607839999999999</v>
      </c>
      <c r="Z712" s="46">
        <v>652187.5</v>
      </c>
      <c r="AA712" s="46">
        <v>55906.389206105487</v>
      </c>
      <c r="AB712" s="47">
        <f>_xlfn.XLOOKUP($F712,Main_OG!$D$1:$D$766,Main_OG!AJ$1:AJ$766,"")</f>
        <v>57048530</v>
      </c>
      <c r="AC712" s="47">
        <f>_xlfn.XLOOKUP($F712,Main_OG!$D$1:$D$766,Main_OG!AK$1:AK$766,"")</f>
        <v>4555870</v>
      </c>
      <c r="AD712" s="47">
        <f>_xlfn.XLOOKUP($F712,Main_OG!$D$1:$D$766,Main_OG!AL$1:AL$766,"")</f>
        <v>413711976</v>
      </c>
      <c r="AE712" s="47">
        <f>_xlfn.XLOOKUP($F712,Main_OG!$D$1:$D$766,Main_OG!AM$1:AM$766,"")</f>
        <v>17687789</v>
      </c>
      <c r="AF712" s="48">
        <f>_xlfn.XLOOKUP($F712,Main_OG!$D$1:$D$766,Main_OG!Z$1:Z$766,"")</f>
        <v>0</v>
      </c>
      <c r="AG712" s="48">
        <f>_xlfn.XLOOKUP($F712,Main_OG!$D$1:$D$766,Main_OG!AA$1:AA$766,"")</f>
        <v>1.92</v>
      </c>
      <c r="AH712" s="48">
        <f>_xlfn.XLOOKUP($F712,Main_OG!$D$1:$D$766,Main_OG!AB$1:AB$766,"")</f>
        <v>14.73443638842941</v>
      </c>
      <c r="AI712" s="48">
        <f>_xlfn.XLOOKUP($F712,Main_OG!$D$1:$D$766,Main_OG!AC$1:AC$766,"")</f>
        <v>2.9</v>
      </c>
      <c r="AJ712" s="48">
        <f>_xlfn.XLOOKUP($F712,Main_OG!$D$1:$D$766,Main_OG!AD$1:AD$766,"")</f>
        <v>0.62802788237371954</v>
      </c>
    </row>
    <row r="713" spans="2:36" x14ac:dyDescent="0.35">
      <c r="B713" s="36" t="s">
        <v>1729</v>
      </c>
      <c r="C713" s="45" t="s">
        <v>158</v>
      </c>
      <c r="D713" s="45" t="s">
        <v>4374</v>
      </c>
      <c r="E713" s="36" t="s">
        <v>1729</v>
      </c>
      <c r="F713" s="36" t="str">
        <f t="shared" si="33"/>
        <v>2018_OH</v>
      </c>
      <c r="G713" s="45">
        <v>2018</v>
      </c>
      <c r="H713" s="45">
        <f>_xlfn.XLOOKUP(J713,Main_OG!$B$1:$B$766,Main_OG!$O$1:$O$766,"")</f>
        <v>1</v>
      </c>
      <c r="I713" s="45">
        <f>_xlfn.XLOOKUP(F713,Main_OG!$D$1:$D$766,Main_OG!$J$1:$J$766,"")</f>
        <v>1</v>
      </c>
      <c r="J713" s="45" t="s">
        <v>158</v>
      </c>
      <c r="K713" s="45" t="str">
        <f t="shared" si="34"/>
        <v>Duke Energy Ohio Inc_OH</v>
      </c>
      <c r="L713" s="45" t="str">
        <f t="shared" si="35"/>
        <v>Duke Energy Ohio Inc_OH</v>
      </c>
      <c r="M713" s="45" t="s">
        <v>1741</v>
      </c>
      <c r="N713" s="45">
        <v>0</v>
      </c>
      <c r="O713" s="45">
        <v>20948</v>
      </c>
      <c r="P713" s="45">
        <v>413</v>
      </c>
      <c r="Q713" s="45">
        <v>265464</v>
      </c>
      <c r="R713" s="45">
        <v>0</v>
      </c>
      <c r="S713" s="45">
        <v>817311</v>
      </c>
      <c r="T713" s="45">
        <v>121658</v>
      </c>
      <c r="U713" s="45">
        <v>3184555</v>
      </c>
      <c r="V713" s="45">
        <v>0</v>
      </c>
      <c r="W713" s="45">
        <v>9.4764783999999995</v>
      </c>
      <c r="X713" s="45">
        <v>8.1260583000000004</v>
      </c>
      <c r="Y713" s="45">
        <v>11.114262</v>
      </c>
      <c r="Z713" s="46">
        <v>656212</v>
      </c>
      <c r="AA713" s="46">
        <v>56178.243921782683</v>
      </c>
      <c r="AB713" s="47">
        <f>_xlfn.XLOOKUP($F713,Main_OG!$D$1:$D$766,Main_OG!AJ$1:AJ$766,"")</f>
        <v>50244114</v>
      </c>
      <c r="AC713" s="47">
        <f>_xlfn.XLOOKUP($F713,Main_OG!$D$1:$D$766,Main_OG!AK$1:AK$766,"")</f>
        <v>6409656</v>
      </c>
      <c r="AD713" s="47">
        <f>_xlfn.XLOOKUP($F713,Main_OG!$D$1:$D$766,Main_OG!AL$1:AL$766,"")</f>
        <v>645047556</v>
      </c>
      <c r="AE713" s="47">
        <f>_xlfn.XLOOKUP($F713,Main_OG!$D$1:$D$766,Main_OG!AM$1:AM$766,"")</f>
        <v>18315007</v>
      </c>
      <c r="AF713" s="48">
        <f>_xlfn.XLOOKUP($F713,Main_OG!$D$1:$D$766,Main_OG!Z$1:Z$766,"")</f>
        <v>0</v>
      </c>
      <c r="AG713" s="48">
        <f>_xlfn.XLOOKUP($F713,Main_OG!$D$1:$D$766,Main_OG!AA$1:AA$766,"")</f>
        <v>1.77</v>
      </c>
      <c r="AH713" s="48">
        <f>_xlfn.XLOOKUP($F713,Main_OG!$D$1:$D$766,Main_OG!AB$1:AB$766,"")</f>
        <v>16.350000000000001</v>
      </c>
      <c r="AI713" s="48">
        <f>_xlfn.XLOOKUP($F713,Main_OG!$D$1:$D$766,Main_OG!AC$1:AC$766,"")</f>
        <v>3.8713752811270652</v>
      </c>
      <c r="AJ713" s="48">
        <f>_xlfn.XLOOKUP($F713,Main_OG!$D$1:$D$766,Main_OG!AD$1:AD$766,"")</f>
        <v>0.72</v>
      </c>
    </row>
    <row r="714" spans="2:36" x14ac:dyDescent="0.35">
      <c r="B714" s="36" t="s">
        <v>1729</v>
      </c>
      <c r="C714" s="45" t="s">
        <v>158</v>
      </c>
      <c r="D714" s="45" t="s">
        <v>4374</v>
      </c>
      <c r="E714" s="36" t="s">
        <v>1729</v>
      </c>
      <c r="F714" s="36" t="str">
        <f t="shared" si="33"/>
        <v>2019_OH</v>
      </c>
      <c r="G714" s="45">
        <v>2019</v>
      </c>
      <c r="H714" s="45">
        <f>_xlfn.XLOOKUP(J714,Main_OG!$B$1:$B$766,Main_OG!$O$1:$O$766,"")</f>
        <v>1</v>
      </c>
      <c r="I714" s="45">
        <f>_xlfn.XLOOKUP(F714,Main_OG!$D$1:$D$766,Main_OG!$J$1:$J$766,"")</f>
        <v>1</v>
      </c>
      <c r="J714" s="45" t="s">
        <v>158</v>
      </c>
      <c r="K714" s="45" t="str">
        <f t="shared" si="34"/>
        <v>Duke Energy Ohio Inc_OH</v>
      </c>
      <c r="L714" s="45" t="str">
        <f t="shared" si="35"/>
        <v>Duke Energy Ohio Inc_OH</v>
      </c>
      <c r="M714" s="45" t="s">
        <v>1742</v>
      </c>
      <c r="N714" s="45">
        <v>0</v>
      </c>
      <c r="O714" s="45">
        <v>21415</v>
      </c>
      <c r="P714" s="45">
        <v>412</v>
      </c>
      <c r="Q714" s="45">
        <v>268695</v>
      </c>
      <c r="R714" s="45">
        <v>0</v>
      </c>
      <c r="S714" s="45">
        <v>764925</v>
      </c>
      <c r="T714" s="45">
        <v>121548</v>
      </c>
      <c r="U714" s="45">
        <v>3123204</v>
      </c>
      <c r="V714" s="45">
        <v>0</v>
      </c>
      <c r="W714" s="45">
        <v>9.7987123</v>
      </c>
      <c r="X714" s="45">
        <v>8.0964721999999991</v>
      </c>
      <c r="Y714" s="45">
        <v>11.054023000000001</v>
      </c>
      <c r="Z714" s="46">
        <v>674123.4</v>
      </c>
      <c r="AA714" s="46">
        <v>57634.591250191188</v>
      </c>
      <c r="AB714" s="47">
        <f>_xlfn.XLOOKUP($F714,Main_OG!$D$1:$D$766,Main_OG!AJ$1:AJ$766,"")</f>
        <v>39191694</v>
      </c>
      <c r="AC714" s="47">
        <f>_xlfn.XLOOKUP($F714,Main_OG!$D$1:$D$766,Main_OG!AK$1:AK$766,"")</f>
        <v>3791288</v>
      </c>
      <c r="AD714" s="47">
        <f>_xlfn.XLOOKUP($F714,Main_OG!$D$1:$D$766,Main_OG!AL$1:AL$766,"")</f>
        <v>727691424</v>
      </c>
      <c r="AE714" s="47">
        <f>_xlfn.XLOOKUP($F714,Main_OG!$D$1:$D$766,Main_OG!AM$1:AM$766,"")</f>
        <v>17010561</v>
      </c>
      <c r="AF714" s="48">
        <f>_xlfn.XLOOKUP($F714,Main_OG!$D$1:$D$766,Main_OG!Z$1:Z$766,"")</f>
        <v>0</v>
      </c>
      <c r="AG714" s="48">
        <f>_xlfn.XLOOKUP($F714,Main_OG!$D$1:$D$766,Main_OG!AA$1:AA$766,"")</f>
        <v>1.79</v>
      </c>
      <c r="AH714" s="48">
        <f>_xlfn.XLOOKUP($F714,Main_OG!$D$1:$D$766,Main_OG!AB$1:AB$766,"")</f>
        <v>16.155101142605361</v>
      </c>
      <c r="AI714" s="48">
        <f>_xlfn.XLOOKUP($F714,Main_OG!$D$1:$D$766,Main_OG!AC$1:AC$766,"")</f>
        <v>3.3292283805067271</v>
      </c>
      <c r="AJ714" s="48">
        <f>_xlfn.XLOOKUP($F714,Main_OG!$D$1:$D$766,Main_OG!AD$1:AD$766,"")</f>
        <v>0.60296766622862785</v>
      </c>
    </row>
    <row r="715" spans="2:36" x14ac:dyDescent="0.35">
      <c r="B715" s="36" t="s">
        <v>1729</v>
      </c>
      <c r="C715" s="45" t="s">
        <v>158</v>
      </c>
      <c r="D715" s="45" t="s">
        <v>4374</v>
      </c>
      <c r="E715" s="36" t="s">
        <v>1729</v>
      </c>
      <c r="F715" s="36" t="str">
        <f t="shared" si="33"/>
        <v>2020_OH</v>
      </c>
      <c r="G715" s="45">
        <v>2020</v>
      </c>
      <c r="H715" s="45">
        <f>_xlfn.XLOOKUP(J715,Main_OG!$B$1:$B$766,Main_OG!$O$1:$O$766,"")</f>
        <v>1</v>
      </c>
      <c r="I715" s="45">
        <f>_xlfn.XLOOKUP(F715,Main_OG!$D$1:$D$766,Main_OG!$J$1:$J$766,"")</f>
        <v>1</v>
      </c>
      <c r="J715" s="45" t="s">
        <v>158</v>
      </c>
      <c r="K715" s="45" t="str">
        <f t="shared" si="34"/>
        <v>Duke Energy Ohio Inc_OH</v>
      </c>
      <c r="L715" s="45" t="str">
        <f t="shared" si="35"/>
        <v>Duke Energy Ohio Inc_OH</v>
      </c>
      <c r="M715" s="45" t="s">
        <v>1743</v>
      </c>
      <c r="N715" s="45">
        <v>0</v>
      </c>
      <c r="O715" s="45">
        <v>20996</v>
      </c>
      <c r="P715" s="45">
        <v>401</v>
      </c>
      <c r="Q715" s="45">
        <v>0</v>
      </c>
      <c r="R715" s="45">
        <v>0</v>
      </c>
      <c r="S715" s="45">
        <v>677354</v>
      </c>
      <c r="T715" s="45">
        <v>89492</v>
      </c>
      <c r="U715" s="45">
        <v>0</v>
      </c>
      <c r="V715" s="45">
        <v>0</v>
      </c>
      <c r="W715" s="45">
        <v>10.269327000000001</v>
      </c>
      <c r="X715" s="45">
        <v>9.0375675999999991</v>
      </c>
      <c r="Y715" s="45">
        <v>0</v>
      </c>
      <c r="Z715" s="46">
        <v>654586.30000000005</v>
      </c>
      <c r="AA715" s="46">
        <v>55948.240384175704</v>
      </c>
      <c r="AB715" s="47">
        <f>_xlfn.XLOOKUP($F715,Main_OG!$D$1:$D$766,Main_OG!AJ$1:AJ$766,"")</f>
        <v>37522366</v>
      </c>
      <c r="AC715" s="47">
        <f>_xlfn.XLOOKUP($F715,Main_OG!$D$1:$D$766,Main_OG!AK$1:AK$766,"")</f>
        <v>5376516</v>
      </c>
      <c r="AD715" s="47">
        <f>_xlfn.XLOOKUP($F715,Main_OG!$D$1:$D$766,Main_OG!AL$1:AL$766,"")</f>
        <v>746560566</v>
      </c>
      <c r="AE715" s="47">
        <f>_xlfn.XLOOKUP($F715,Main_OG!$D$1:$D$766,Main_OG!AM$1:AM$766,"")</f>
        <v>0</v>
      </c>
      <c r="AF715" s="48">
        <f>_xlfn.XLOOKUP($F715,Main_OG!$D$1:$D$766,Main_OG!Z$1:Z$766,"")</f>
        <v>0</v>
      </c>
      <c r="AG715" s="48">
        <f>_xlfn.XLOOKUP($F715,Main_OG!$D$1:$D$766,Main_OG!AA$1:AA$766,"")</f>
        <v>2.127327759928813</v>
      </c>
      <c r="AH715" s="48">
        <f>_xlfn.XLOOKUP($F715,Main_OG!$D$1:$D$766,Main_OG!AB$1:AB$766,"")</f>
        <v>12.535325193609101</v>
      </c>
      <c r="AI715" s="48">
        <f>_xlfn.XLOOKUP($F715,Main_OG!$D$1:$D$766,Main_OG!AC$1:AC$766,"")</f>
        <v>2.8422150630003218</v>
      </c>
      <c r="AJ715" s="48">
        <f>_xlfn.XLOOKUP($F715,Main_OG!$D$1:$D$766,Main_OG!AD$1:AD$766,"")</f>
        <v>0.64</v>
      </c>
    </row>
    <row r="716" spans="2:36" x14ac:dyDescent="0.35">
      <c r="B716" s="36" t="s">
        <v>1744</v>
      </c>
      <c r="C716" s="45" t="s">
        <v>467</v>
      </c>
      <c r="D716" s="45" t="s">
        <v>4339</v>
      </c>
      <c r="E716" s="36" t="s">
        <v>4275</v>
      </c>
      <c r="F716" s="36" t="str">
        <f t="shared" si="33"/>
        <v>2020_SC</v>
      </c>
      <c r="G716" s="45">
        <v>2020</v>
      </c>
      <c r="H716" s="45">
        <f>_xlfn.XLOOKUP(J716,Main_OG!$B$1:$B$766,Main_OG!$O$1:$O$766,"")</f>
        <v>0</v>
      </c>
      <c r="I716" s="45">
        <f>_xlfn.XLOOKUP(F716,Main_OG!$D$1:$D$766,Main_OG!$J$1:$J$766,"")</f>
        <v>1</v>
      </c>
      <c r="J716" s="45" t="s">
        <v>467</v>
      </c>
      <c r="K716" s="45" t="str">
        <f t="shared" si="34"/>
        <v>Duke Energy Progress - (NC)_SC</v>
      </c>
      <c r="L716" s="45" t="str">
        <f t="shared" si="35"/>
        <v>Duke Energy Progress (Merged)_SC</v>
      </c>
      <c r="M716" s="45" t="s">
        <v>1745</v>
      </c>
      <c r="N716" s="45">
        <v>0</v>
      </c>
      <c r="O716" s="45">
        <v>31992</v>
      </c>
      <c r="P716" s="45">
        <v>594</v>
      </c>
      <c r="Q716" s="45">
        <v>0</v>
      </c>
      <c r="R716" s="45">
        <v>0</v>
      </c>
      <c r="S716" s="45">
        <v>1634002</v>
      </c>
      <c r="T716" s="45">
        <v>2304647</v>
      </c>
      <c r="U716" s="45">
        <v>0</v>
      </c>
      <c r="V716" s="45">
        <v>0</v>
      </c>
      <c r="W716" s="45">
        <v>9.9679559999999992</v>
      </c>
      <c r="X716" s="45">
        <v>6.0317046000000003</v>
      </c>
      <c r="Y716" s="45">
        <v>0</v>
      </c>
      <c r="Z716" s="46">
        <v>233712.3</v>
      </c>
      <c r="AA716" s="46">
        <v>44894.046406129703</v>
      </c>
      <c r="AB716" s="47">
        <f>_xlfn.XLOOKUP($F716,Main_OG!$D$1:$D$766,Main_OG!AJ$1:AJ$766,"")</f>
        <v>10819288</v>
      </c>
      <c r="AC716" s="47">
        <f>_xlfn.XLOOKUP($F716,Main_OG!$D$1:$D$766,Main_OG!AK$1:AK$766,"")</f>
        <v>265898</v>
      </c>
      <c r="AD716" s="47">
        <f>_xlfn.XLOOKUP($F716,Main_OG!$D$1:$D$766,Main_OG!AL$1:AL$766,"")</f>
        <v>359867658</v>
      </c>
      <c r="AE716" s="47">
        <f>_xlfn.XLOOKUP($F716,Main_OG!$D$1:$D$766,Main_OG!AM$1:AM$766,"")</f>
        <v>0</v>
      </c>
      <c r="AF716" s="48">
        <f>_xlfn.XLOOKUP($F716,Main_OG!$D$1:$D$766,Main_OG!Z$1:Z$766,"")</f>
        <v>0</v>
      </c>
      <c r="AG716" s="48">
        <f>_xlfn.XLOOKUP($F716,Main_OG!$D$1:$D$766,Main_OG!AA$1:AA$766,"")</f>
        <v>2.127327759928813</v>
      </c>
      <c r="AH716" s="48">
        <f>_xlfn.XLOOKUP($F716,Main_OG!$D$1:$D$766,Main_OG!AB$1:AB$766,"")</f>
        <v>12.535325193609101</v>
      </c>
      <c r="AI716" s="48">
        <f>_xlfn.XLOOKUP($F716,Main_OG!$D$1:$D$766,Main_OG!AC$1:AC$766,"")</f>
        <v>2.8422150630003218</v>
      </c>
      <c r="AJ716" s="48">
        <f>_xlfn.XLOOKUP($F716,Main_OG!$D$1:$D$766,Main_OG!AD$1:AD$766,"")</f>
        <v>0.61</v>
      </c>
    </row>
    <row r="717" spans="2:36" x14ac:dyDescent="0.35">
      <c r="B717" s="36" t="s">
        <v>1746</v>
      </c>
      <c r="C717" s="45" t="s">
        <v>139</v>
      </c>
      <c r="D717" s="45" t="s">
        <v>4375</v>
      </c>
      <c r="E717" s="36" t="s">
        <v>1746</v>
      </c>
      <c r="F717" s="36" t="str">
        <f t="shared" si="33"/>
        <v>2006_PA</v>
      </c>
      <c r="G717" s="45">
        <v>2006</v>
      </c>
      <c r="H717" s="45">
        <f>_xlfn.XLOOKUP(J717,Main_OG!$B$1:$B$766,Main_OG!$O$1:$O$766,"")</f>
        <v>1</v>
      </c>
      <c r="I717" s="45">
        <f>_xlfn.XLOOKUP(F717,Main_OG!$D$1:$D$766,Main_OG!$J$1:$J$766,"")</f>
        <v>0</v>
      </c>
      <c r="J717" s="45" t="s">
        <v>139</v>
      </c>
      <c r="K717" s="45" t="str">
        <f t="shared" si="34"/>
        <v>Duquesne Light Co_PA</v>
      </c>
      <c r="L717" s="45" t="str">
        <f t="shared" si="35"/>
        <v>Duquesne Light Co_PA</v>
      </c>
      <c r="M717" s="45" t="s">
        <v>1747</v>
      </c>
      <c r="N717" s="45">
        <v>1</v>
      </c>
      <c r="O717" s="45">
        <v>49994</v>
      </c>
      <c r="P717" s="45">
        <v>870</v>
      </c>
      <c r="Q717" s="45">
        <v>428771</v>
      </c>
      <c r="R717" s="45">
        <v>18</v>
      </c>
      <c r="S717" s="45">
        <v>240332</v>
      </c>
      <c r="T717" s="45">
        <v>20882</v>
      </c>
      <c r="U717" s="45">
        <v>336973</v>
      </c>
      <c r="V717" s="45">
        <v>11.53846153846154</v>
      </c>
      <c r="W717" s="45">
        <v>8.8773937698819019</v>
      </c>
      <c r="X717" s="45">
        <v>8.303312258936737</v>
      </c>
      <c r="Y717" s="45">
        <v>10.43416089774415</v>
      </c>
      <c r="Z717" s="46">
        <v>626589.9</v>
      </c>
      <c r="AA717" s="46">
        <v>50083.88346429076</v>
      </c>
      <c r="AB717" s="47">
        <f>_xlfn.XLOOKUP($F717,Main_OG!$D$1:$D$766,Main_OG!AJ$1:AJ$766,"")</f>
        <v>111628459.06</v>
      </c>
      <c r="AC717" s="47">
        <f>_xlfn.XLOOKUP($F717,Main_OG!$D$1:$D$766,Main_OG!AK$1:AK$766,"")</f>
        <v>4323966.4000000004</v>
      </c>
      <c r="AD717" s="47">
        <f>_xlfn.XLOOKUP($F717,Main_OG!$D$1:$D$766,Main_OG!AL$1:AL$766,"")</f>
        <v>202399107.29999998</v>
      </c>
      <c r="AE717" s="47">
        <f>_xlfn.XLOOKUP($F717,Main_OG!$D$1:$D$766,Main_OG!AM$1:AM$766,"")</f>
        <v>75297632</v>
      </c>
      <c r="AF717" s="48">
        <f>_xlfn.XLOOKUP($F717,Main_OG!$D$1:$D$766,Main_OG!Z$1:Z$766,"")</f>
        <v>0</v>
      </c>
      <c r="AG717" s="48">
        <f>_xlfn.XLOOKUP($F717,Main_OG!$D$1:$D$766,Main_OG!AA$1:AA$766,"")</f>
        <v>1.71</v>
      </c>
      <c r="AH717" s="48">
        <f>_xlfn.XLOOKUP($F717,Main_OG!$D$1:$D$766,Main_OG!AB$1:AB$766,"")</f>
        <v>14.13114039693003</v>
      </c>
      <c r="AI717" s="48">
        <f>_xlfn.XLOOKUP($F717,Main_OG!$D$1:$D$766,Main_OG!AC$1:AC$766,"")</f>
        <v>7.1610124069250478</v>
      </c>
      <c r="AJ717" s="48">
        <f>_xlfn.XLOOKUP($F717,Main_OG!$D$1:$D$766,Main_OG!AD$1:AD$766,"")</f>
        <v>0.4704061490499184</v>
      </c>
    </row>
    <row r="718" spans="2:36" x14ac:dyDescent="0.35">
      <c r="B718" s="36" t="s">
        <v>1746</v>
      </c>
      <c r="C718" s="45" t="s">
        <v>139</v>
      </c>
      <c r="D718" s="45" t="s">
        <v>4375</v>
      </c>
      <c r="E718" s="36" t="s">
        <v>1746</v>
      </c>
      <c r="F718" s="36" t="str">
        <f t="shared" si="33"/>
        <v>2007_PA</v>
      </c>
      <c r="G718" s="45">
        <v>2007</v>
      </c>
      <c r="H718" s="45">
        <f>_xlfn.XLOOKUP(J718,Main_OG!$B$1:$B$766,Main_OG!$O$1:$O$766,"")</f>
        <v>1</v>
      </c>
      <c r="I718" s="45">
        <f>_xlfn.XLOOKUP(F718,Main_OG!$D$1:$D$766,Main_OG!$J$1:$J$766,"")</f>
        <v>0</v>
      </c>
      <c r="J718" s="45" t="s">
        <v>139</v>
      </c>
      <c r="K718" s="45" t="str">
        <f t="shared" si="34"/>
        <v>Duquesne Light Co_PA</v>
      </c>
      <c r="L718" s="45" t="str">
        <f t="shared" si="35"/>
        <v>Duquesne Light Co_PA</v>
      </c>
      <c r="M718" s="45" t="s">
        <v>1748</v>
      </c>
      <c r="N718" s="45">
        <v>0</v>
      </c>
      <c r="O718" s="45">
        <v>50207</v>
      </c>
      <c r="P718" s="45">
        <v>759</v>
      </c>
      <c r="Q718" s="45">
        <v>429572</v>
      </c>
      <c r="R718" s="45">
        <v>0</v>
      </c>
      <c r="S718" s="45">
        <v>266987</v>
      </c>
      <c r="T718" s="45">
        <v>23195</v>
      </c>
      <c r="U718" s="45">
        <v>410025</v>
      </c>
      <c r="V718" s="45">
        <v>0</v>
      </c>
      <c r="W718" s="45">
        <v>9.6</v>
      </c>
      <c r="X718" s="45">
        <v>9.5500000000000007</v>
      </c>
      <c r="Y718" s="45">
        <v>12.05</v>
      </c>
      <c r="Z718" s="46">
        <v>649638.1</v>
      </c>
      <c r="AA718" s="46">
        <v>51706.570957813623</v>
      </c>
      <c r="AB718" s="47">
        <f>_xlfn.XLOOKUP($F718,Main_OG!$D$1:$D$766,Main_OG!AJ$1:AJ$766,"")</f>
        <v>110980292</v>
      </c>
      <c r="AC718" s="47">
        <f>_xlfn.XLOOKUP($F718,Main_OG!$D$1:$D$766,Main_OG!AK$1:AK$766,"")</f>
        <v>5330088</v>
      </c>
      <c r="AD718" s="47">
        <f>_xlfn.XLOOKUP($F718,Main_OG!$D$1:$D$766,Main_OG!AL$1:AL$766,"")</f>
        <v>284561200</v>
      </c>
      <c r="AE718" s="47">
        <f>_xlfn.XLOOKUP($F718,Main_OG!$D$1:$D$766,Main_OG!AM$1:AM$766,"")</f>
        <v>77376316</v>
      </c>
      <c r="AF718" s="48">
        <f>_xlfn.XLOOKUP($F718,Main_OG!$D$1:$D$766,Main_OG!Z$1:Z$766,"")</f>
        <v>0</v>
      </c>
      <c r="AG718" s="48">
        <f>_xlfn.XLOOKUP($F718,Main_OG!$D$1:$D$766,Main_OG!AA$1:AA$766,"")</f>
        <v>1.74</v>
      </c>
      <c r="AH718" s="48">
        <f>_xlfn.XLOOKUP($F718,Main_OG!$D$1:$D$766,Main_OG!AB$1:AB$766,"")</f>
        <v>15.097711394063451</v>
      </c>
      <c r="AI718" s="48">
        <f>_xlfn.XLOOKUP($F718,Main_OG!$D$1:$D$766,Main_OG!AC$1:AC$766,"")</f>
        <v>7.3815467393807772</v>
      </c>
      <c r="AJ718" s="48">
        <f>_xlfn.XLOOKUP($F718,Main_OG!$D$1:$D$766,Main_OG!AD$1:AD$766,"")</f>
        <v>0.58103021845052572</v>
      </c>
    </row>
    <row r="719" spans="2:36" x14ac:dyDescent="0.35">
      <c r="B719" s="36" t="s">
        <v>1746</v>
      </c>
      <c r="C719" s="45" t="s">
        <v>139</v>
      </c>
      <c r="D719" s="45" t="s">
        <v>4375</v>
      </c>
      <c r="E719" s="36" t="s">
        <v>1746</v>
      </c>
      <c r="F719" s="36" t="str">
        <f t="shared" si="33"/>
        <v>2008_PA</v>
      </c>
      <c r="G719" s="45">
        <v>2008</v>
      </c>
      <c r="H719" s="45">
        <f>_xlfn.XLOOKUP(J719,Main_OG!$B$1:$B$766,Main_OG!$O$1:$O$766,"")</f>
        <v>1</v>
      </c>
      <c r="I719" s="45">
        <f>_xlfn.XLOOKUP(F719,Main_OG!$D$1:$D$766,Main_OG!$J$1:$J$766,"")</f>
        <v>1</v>
      </c>
      <c r="J719" s="45" t="s">
        <v>139</v>
      </c>
      <c r="K719" s="45" t="str">
        <f t="shared" si="34"/>
        <v>Duquesne Light Co_PA</v>
      </c>
      <c r="L719" s="45" t="str">
        <f t="shared" si="35"/>
        <v>Duquesne Light Co_PA</v>
      </c>
      <c r="M719" s="45" t="s">
        <v>1749</v>
      </c>
      <c r="N719" s="45">
        <v>0</v>
      </c>
      <c r="O719" s="45">
        <v>51145</v>
      </c>
      <c r="P719" s="45">
        <v>641</v>
      </c>
      <c r="Q719" s="45">
        <v>410302</v>
      </c>
      <c r="R719" s="45">
        <v>0</v>
      </c>
      <c r="S719" s="45">
        <v>2634279</v>
      </c>
      <c r="T719" s="45">
        <v>315584</v>
      </c>
      <c r="U719" s="45">
        <v>3127890</v>
      </c>
      <c r="V719" s="45">
        <v>0</v>
      </c>
      <c r="W719" s="45">
        <v>10.85</v>
      </c>
      <c r="X719" s="45">
        <v>9.27</v>
      </c>
      <c r="Y719" s="45">
        <v>13.45</v>
      </c>
      <c r="Z719" s="46">
        <v>665148.30000000005</v>
      </c>
      <c r="AA719" s="46">
        <v>52738.127944301923</v>
      </c>
      <c r="AB719" s="47">
        <f>_xlfn.XLOOKUP($F719,Main_OG!$D$1:$D$766,Main_OG!AJ$1:AJ$766,"")</f>
        <v>107834918</v>
      </c>
      <c r="AC719" s="47">
        <f>_xlfn.XLOOKUP($F719,Main_OG!$D$1:$D$766,Main_OG!AK$1:AK$766,"")</f>
        <v>3509936</v>
      </c>
      <c r="AD719" s="47">
        <f>_xlfn.XLOOKUP($F719,Main_OG!$D$1:$D$766,Main_OG!AL$1:AL$766,"")</f>
        <v>273884566</v>
      </c>
      <c r="AE719" s="47">
        <f>_xlfn.XLOOKUP($F719,Main_OG!$D$1:$D$766,Main_OG!AM$1:AM$766,"")</f>
        <v>78658093</v>
      </c>
      <c r="AF719" s="48">
        <f>_xlfn.XLOOKUP($F719,Main_OG!$D$1:$D$766,Main_OG!Z$1:Z$766,"")</f>
        <v>0</v>
      </c>
      <c r="AG719" s="48">
        <f>_xlfn.XLOOKUP($F719,Main_OG!$D$1:$D$766,Main_OG!AA$1:AA$766,"")</f>
        <v>2.09</v>
      </c>
      <c r="AH719" s="48">
        <f>_xlfn.XLOOKUP($F719,Main_OG!$D$1:$D$766,Main_OG!AB$1:AB$766,"")</f>
        <v>19.619187803472759</v>
      </c>
      <c r="AI719" s="48">
        <f>_xlfn.XLOOKUP($F719,Main_OG!$D$1:$D$766,Main_OG!AC$1:AC$766,"")</f>
        <v>9.1182546074696553</v>
      </c>
      <c r="AJ719" s="48">
        <f>_xlfn.XLOOKUP($F719,Main_OG!$D$1:$D$766,Main_OG!AD$1:AD$766,"")</f>
        <v>0.68330088246943577</v>
      </c>
    </row>
    <row r="720" spans="2:36" x14ac:dyDescent="0.35">
      <c r="B720" s="36" t="s">
        <v>1746</v>
      </c>
      <c r="C720" s="45" t="s">
        <v>139</v>
      </c>
      <c r="D720" s="45" t="s">
        <v>4375</v>
      </c>
      <c r="E720" s="36" t="s">
        <v>1746</v>
      </c>
      <c r="F720" s="36" t="str">
        <f t="shared" si="33"/>
        <v>2009_PA</v>
      </c>
      <c r="G720" s="45">
        <v>2009</v>
      </c>
      <c r="H720" s="45">
        <f>_xlfn.XLOOKUP(J720,Main_OG!$B$1:$B$766,Main_OG!$O$1:$O$766,"")</f>
        <v>1</v>
      </c>
      <c r="I720" s="45">
        <f>_xlfn.XLOOKUP(F720,Main_OG!$D$1:$D$766,Main_OG!$J$1:$J$766,"")</f>
        <v>1</v>
      </c>
      <c r="J720" s="45" t="s">
        <v>139</v>
      </c>
      <c r="K720" s="45" t="str">
        <f t="shared" si="34"/>
        <v>Duquesne Light Co_PA</v>
      </c>
      <c r="L720" s="45" t="str">
        <f t="shared" si="35"/>
        <v>Duquesne Light Co_PA</v>
      </c>
      <c r="M720" s="45" t="s">
        <v>1750</v>
      </c>
      <c r="N720" s="45">
        <v>0</v>
      </c>
      <c r="O720" s="45">
        <v>50205</v>
      </c>
      <c r="P720" s="45">
        <v>580</v>
      </c>
      <c r="Q720" s="45">
        <v>417263</v>
      </c>
      <c r="R720" s="45">
        <v>0</v>
      </c>
      <c r="S720" s="45">
        <v>2182332</v>
      </c>
      <c r="T720" s="45">
        <v>265201</v>
      </c>
      <c r="U720" s="45">
        <v>3103957</v>
      </c>
      <c r="V720" s="45">
        <v>0</v>
      </c>
      <c r="W720" s="45">
        <v>10.54</v>
      </c>
      <c r="X720" s="45">
        <v>8.3699999999999992</v>
      </c>
      <c r="Y720" s="45">
        <v>13.58</v>
      </c>
      <c r="Z720" s="46">
        <v>645206.69999999995</v>
      </c>
      <c r="AA720" s="46">
        <v>50936.601641859408</v>
      </c>
      <c r="AB720" s="47">
        <f>_xlfn.XLOOKUP($F720,Main_OG!$D$1:$D$766,Main_OG!AJ$1:AJ$766,"")</f>
        <v>97610596</v>
      </c>
      <c r="AC720" s="47">
        <f>_xlfn.XLOOKUP($F720,Main_OG!$D$1:$D$766,Main_OG!AK$1:AK$766,"")</f>
        <v>3400726</v>
      </c>
      <c r="AD720" s="47">
        <f>_xlfn.XLOOKUP($F720,Main_OG!$D$1:$D$766,Main_OG!AL$1:AL$766,"")</f>
        <v>418361582</v>
      </c>
      <c r="AE720" s="47">
        <f>_xlfn.XLOOKUP($F720,Main_OG!$D$1:$D$766,Main_OG!AM$1:AM$766,"")</f>
        <v>77327686</v>
      </c>
      <c r="AF720" s="48">
        <f>_xlfn.XLOOKUP($F720,Main_OG!$D$1:$D$766,Main_OG!Z$1:Z$766,"")</f>
        <v>0</v>
      </c>
      <c r="AG720" s="48">
        <f>_xlfn.XLOOKUP($F720,Main_OG!$D$1:$D$766,Main_OG!AA$1:AA$766,"")</f>
        <v>2.29</v>
      </c>
      <c r="AH720" s="48">
        <f>_xlfn.XLOOKUP($F720,Main_OG!$D$1:$D$766,Main_OG!AB$1:AB$766,"")</f>
        <v>14.15708861161818</v>
      </c>
      <c r="AI720" s="48">
        <f>_xlfn.XLOOKUP($F720,Main_OG!$D$1:$D$766,Main_OG!AC$1:AC$766,"")</f>
        <v>4.5973007921271787</v>
      </c>
      <c r="AJ720" s="48">
        <f>_xlfn.XLOOKUP($F720,Main_OG!$D$1:$D$766,Main_OG!AD$1:AD$766,"")</f>
        <v>0.68314474405108627</v>
      </c>
    </row>
    <row r="721" spans="2:36" x14ac:dyDescent="0.35">
      <c r="B721" s="36" t="s">
        <v>1746</v>
      </c>
      <c r="C721" s="45" t="s">
        <v>139</v>
      </c>
      <c r="D721" s="45" t="s">
        <v>4375</v>
      </c>
      <c r="E721" s="36" t="s">
        <v>1746</v>
      </c>
      <c r="F721" s="36" t="str">
        <f t="shared" si="33"/>
        <v>2010_PA</v>
      </c>
      <c r="G721" s="45">
        <v>2010</v>
      </c>
      <c r="H721" s="45">
        <f>_xlfn.XLOOKUP(J721,Main_OG!$B$1:$B$766,Main_OG!$O$1:$O$766,"")</f>
        <v>1</v>
      </c>
      <c r="I721" s="45">
        <f>_xlfn.XLOOKUP(F721,Main_OG!$D$1:$D$766,Main_OG!$J$1:$J$766,"")</f>
        <v>2</v>
      </c>
      <c r="J721" s="45" t="s">
        <v>139</v>
      </c>
      <c r="K721" s="45" t="str">
        <f t="shared" si="34"/>
        <v>Duquesne Light Co_PA</v>
      </c>
      <c r="L721" s="45" t="str">
        <f t="shared" si="35"/>
        <v>Duquesne Light Co_PA</v>
      </c>
      <c r="M721" s="45" t="s">
        <v>1751</v>
      </c>
      <c r="N721" s="45">
        <v>0</v>
      </c>
      <c r="O721" s="45">
        <v>48530</v>
      </c>
      <c r="P721" s="45">
        <v>542</v>
      </c>
      <c r="Q721" s="45">
        <v>418592</v>
      </c>
      <c r="R721" s="45">
        <v>0</v>
      </c>
      <c r="S721" s="45">
        <v>2064758</v>
      </c>
      <c r="T721" s="45">
        <v>236251</v>
      </c>
      <c r="U721" s="45">
        <v>3402159</v>
      </c>
      <c r="V721" s="45">
        <v>0</v>
      </c>
      <c r="W721" s="45">
        <v>10.59</v>
      </c>
      <c r="X721" s="45">
        <v>9.14</v>
      </c>
      <c r="Y721" s="45">
        <v>13.53</v>
      </c>
      <c r="Z721" s="46">
        <v>666805.80000000005</v>
      </c>
      <c r="AA721" s="46">
        <v>52457.28127950598</v>
      </c>
      <c r="AB721" s="47">
        <f>_xlfn.XLOOKUP($F721,Main_OG!$D$1:$D$766,Main_OG!AJ$1:AJ$766,"")</f>
        <v>101986756</v>
      </c>
      <c r="AC721" s="47">
        <f>_xlfn.XLOOKUP($F721,Main_OG!$D$1:$D$766,Main_OG!AK$1:AK$766,"")</f>
        <v>2348682</v>
      </c>
      <c r="AD721" s="47">
        <f>_xlfn.XLOOKUP($F721,Main_OG!$D$1:$D$766,Main_OG!AL$1:AL$766,"")</f>
        <v>492787122</v>
      </c>
      <c r="AE721" s="47">
        <f>_xlfn.XLOOKUP($F721,Main_OG!$D$1:$D$766,Main_OG!AM$1:AM$766,"")</f>
        <v>77828348</v>
      </c>
      <c r="AF721" s="48">
        <f>_xlfn.XLOOKUP($F721,Main_OG!$D$1:$D$766,Main_OG!Z$1:Z$766,"")</f>
        <v>0</v>
      </c>
      <c r="AG721" s="48">
        <f>_xlfn.XLOOKUP($F721,Main_OG!$D$1:$D$766,Main_OG!AA$1:AA$766,"")</f>
        <v>2.4</v>
      </c>
      <c r="AH721" s="48">
        <f>_xlfn.XLOOKUP($F721,Main_OG!$D$1:$D$766,Main_OG!AB$1:AB$766,"")</f>
        <v>16.260000000000002</v>
      </c>
      <c r="AI721" s="48">
        <f>_xlfn.XLOOKUP($F721,Main_OG!$D$1:$D$766,Main_OG!AC$1:AC$766,"")</f>
        <v>4.9924248044436963</v>
      </c>
      <c r="AJ721" s="48">
        <f>_xlfn.XLOOKUP($F721,Main_OG!$D$1:$D$766,Main_OG!AD$1:AD$766,"")</f>
        <v>0.70992248279802228</v>
      </c>
    </row>
    <row r="722" spans="2:36" x14ac:dyDescent="0.35">
      <c r="B722" s="36" t="s">
        <v>1746</v>
      </c>
      <c r="C722" s="45" t="s">
        <v>139</v>
      </c>
      <c r="D722" s="45" t="s">
        <v>4375</v>
      </c>
      <c r="E722" s="36" t="s">
        <v>1746</v>
      </c>
      <c r="F722" s="36" t="str">
        <f t="shared" si="33"/>
        <v>2011_PA</v>
      </c>
      <c r="G722" s="45">
        <v>2011</v>
      </c>
      <c r="H722" s="45">
        <f>_xlfn.XLOOKUP(J722,Main_OG!$B$1:$B$766,Main_OG!$O$1:$O$766,"")</f>
        <v>1</v>
      </c>
      <c r="I722" s="45">
        <f>_xlfn.XLOOKUP(F722,Main_OG!$D$1:$D$766,Main_OG!$J$1:$J$766,"")</f>
        <v>2</v>
      </c>
      <c r="J722" s="45" t="s">
        <v>139</v>
      </c>
      <c r="K722" s="45" t="str">
        <f t="shared" si="34"/>
        <v>Duquesne Light Co_PA</v>
      </c>
      <c r="L722" s="45" t="str">
        <f t="shared" si="35"/>
        <v>Duquesne Light Co_PA</v>
      </c>
      <c r="M722" s="45" t="s">
        <v>1752</v>
      </c>
      <c r="N722" s="45">
        <v>0</v>
      </c>
      <c r="O722" s="45">
        <v>42110</v>
      </c>
      <c r="P722" s="45">
        <v>490</v>
      </c>
      <c r="Q722" s="45">
        <v>377880</v>
      </c>
      <c r="R722" s="45">
        <v>0</v>
      </c>
      <c r="S722" s="45">
        <v>1561477</v>
      </c>
      <c r="T722" s="45">
        <v>204947</v>
      </c>
      <c r="U722" s="45">
        <v>2968787</v>
      </c>
      <c r="V722" s="45">
        <v>0</v>
      </c>
      <c r="W722" s="45">
        <v>10.44</v>
      </c>
      <c r="X722" s="45">
        <v>8.67</v>
      </c>
      <c r="Y722" s="45">
        <v>14.98</v>
      </c>
      <c r="Z722" s="46">
        <v>676468.3</v>
      </c>
      <c r="AA722" s="46">
        <v>53068.607549416134</v>
      </c>
      <c r="AB722" s="47">
        <f>_xlfn.XLOOKUP($F722,Main_OG!$D$1:$D$766,Main_OG!AJ$1:AJ$766,"")</f>
        <v>94649704</v>
      </c>
      <c r="AC722" s="47">
        <f>_xlfn.XLOOKUP($F722,Main_OG!$D$1:$D$766,Main_OG!AK$1:AK$766,"")</f>
        <v>2046228</v>
      </c>
      <c r="AD722" s="47">
        <f>_xlfn.XLOOKUP($F722,Main_OG!$D$1:$D$766,Main_OG!AL$1:AL$766,"")</f>
        <v>608839812</v>
      </c>
      <c r="AE722" s="47">
        <f>_xlfn.XLOOKUP($F722,Main_OG!$D$1:$D$766,Main_OG!AM$1:AM$766,"")</f>
        <v>76146617</v>
      </c>
      <c r="AF722" s="48">
        <f>_xlfn.XLOOKUP($F722,Main_OG!$D$1:$D$766,Main_OG!Z$1:Z$766,"")</f>
        <v>0</v>
      </c>
      <c r="AG722" s="48">
        <f>_xlfn.XLOOKUP($F722,Main_OG!$D$1:$D$766,Main_OG!AA$1:AA$766,"")</f>
        <v>2.3089180475565318</v>
      </c>
      <c r="AH722" s="48">
        <f>_xlfn.XLOOKUP($F722,Main_OG!$D$1:$D$766,Main_OG!AB$1:AB$766,"")</f>
        <v>22.758921780738341</v>
      </c>
      <c r="AI722" s="48">
        <f>_xlfn.XLOOKUP($F722,Main_OG!$D$1:$D$766,Main_OG!AC$1:AC$766,"")</f>
        <v>4.6524343752411106</v>
      </c>
      <c r="AJ722" s="48">
        <f>_xlfn.XLOOKUP($F722,Main_OG!$D$1:$D$766,Main_OG!AD$1:AD$766,"")</f>
        <v>0.75949643062398253</v>
      </c>
    </row>
    <row r="723" spans="2:36" x14ac:dyDescent="0.35">
      <c r="B723" s="36" t="s">
        <v>1746</v>
      </c>
      <c r="C723" s="45" t="s">
        <v>139</v>
      </c>
      <c r="D723" s="45" t="s">
        <v>4375</v>
      </c>
      <c r="E723" s="36" t="s">
        <v>1746</v>
      </c>
      <c r="F723" s="36" t="str">
        <f t="shared" si="33"/>
        <v>2012_PA</v>
      </c>
      <c r="G723" s="45">
        <v>2012</v>
      </c>
      <c r="H723" s="45">
        <f>_xlfn.XLOOKUP(J723,Main_OG!$B$1:$B$766,Main_OG!$O$1:$O$766,"")</f>
        <v>1</v>
      </c>
      <c r="I723" s="45">
        <f>_xlfn.XLOOKUP(F723,Main_OG!$D$1:$D$766,Main_OG!$J$1:$J$766,"")</f>
        <v>2</v>
      </c>
      <c r="J723" s="45" t="s">
        <v>139</v>
      </c>
      <c r="K723" s="45" t="str">
        <f t="shared" si="34"/>
        <v>Duquesne Light Co_PA</v>
      </c>
      <c r="L723" s="45" t="str">
        <f t="shared" si="35"/>
        <v>Duquesne Light Co_PA</v>
      </c>
      <c r="M723" s="45" t="s">
        <v>1753</v>
      </c>
      <c r="N723" s="45">
        <v>0</v>
      </c>
      <c r="O723" s="45">
        <v>37140</v>
      </c>
      <c r="P723" s="45">
        <v>403</v>
      </c>
      <c r="Q723" s="45">
        <v>319846</v>
      </c>
      <c r="R723" s="45">
        <v>0</v>
      </c>
      <c r="S723" s="45">
        <v>1222962</v>
      </c>
      <c r="T723" s="45">
        <v>117173</v>
      </c>
      <c r="U723" s="45">
        <v>2413079</v>
      </c>
      <c r="V723" s="45">
        <v>0</v>
      </c>
      <c r="W723" s="45">
        <v>10.038186</v>
      </c>
      <c r="X723" s="45">
        <v>9.3390968999999995</v>
      </c>
      <c r="Y723" s="45">
        <v>15.653416</v>
      </c>
      <c r="Z723" s="46">
        <v>689007</v>
      </c>
      <c r="AA723" s="46">
        <v>53958.834917636865</v>
      </c>
      <c r="AB723" s="47">
        <f>_xlfn.XLOOKUP($F723,Main_OG!$D$1:$D$766,Main_OG!AJ$1:AJ$766,"")</f>
        <v>82018494</v>
      </c>
      <c r="AC723" s="47">
        <f>_xlfn.XLOOKUP($F723,Main_OG!$D$1:$D$766,Main_OG!AK$1:AK$766,"")</f>
        <v>1636160</v>
      </c>
      <c r="AD723" s="47">
        <f>_xlfn.XLOOKUP($F723,Main_OG!$D$1:$D$766,Main_OG!AL$1:AL$766,"")</f>
        <v>770830788</v>
      </c>
      <c r="AE723" s="47">
        <f>_xlfn.XLOOKUP($F723,Main_OG!$D$1:$D$766,Main_OG!AM$1:AM$766,"")</f>
        <v>75174408</v>
      </c>
      <c r="AF723" s="48">
        <f>_xlfn.XLOOKUP($F723,Main_OG!$D$1:$D$766,Main_OG!Z$1:Z$766,"")</f>
        <v>0</v>
      </c>
      <c r="AG723" s="48">
        <f>_xlfn.XLOOKUP($F723,Main_OG!$D$1:$D$766,Main_OG!AA$1:AA$766,"")</f>
        <v>2.324237813104427</v>
      </c>
      <c r="AH723" s="48">
        <f>_xlfn.XLOOKUP($F723,Main_OG!$D$1:$D$766,Main_OG!AB$1:AB$766,"")</f>
        <v>23.49195884567845</v>
      </c>
      <c r="AI723" s="48">
        <f>_xlfn.XLOOKUP($F723,Main_OG!$D$1:$D$766,Main_OG!AC$1:AC$766,"")</f>
        <v>3.503818060367514</v>
      </c>
      <c r="AJ723" s="48">
        <f>_xlfn.XLOOKUP($F723,Main_OG!$D$1:$D$766,Main_OG!AD$1:AD$766,"")</f>
        <v>0.75442193202762442</v>
      </c>
    </row>
    <row r="724" spans="2:36" x14ac:dyDescent="0.35">
      <c r="B724" s="36" t="s">
        <v>1746</v>
      </c>
      <c r="C724" s="45" t="s">
        <v>139</v>
      </c>
      <c r="D724" s="45" t="s">
        <v>4375</v>
      </c>
      <c r="E724" s="36" t="s">
        <v>1746</v>
      </c>
      <c r="F724" s="36" t="str">
        <f t="shared" si="33"/>
        <v>2013_PA</v>
      </c>
      <c r="G724" s="45">
        <v>2013</v>
      </c>
      <c r="H724" s="45">
        <f>_xlfn.XLOOKUP(J724,Main_OG!$B$1:$B$766,Main_OG!$O$1:$O$766,"")</f>
        <v>1</v>
      </c>
      <c r="I724" s="45">
        <f>_xlfn.XLOOKUP(F724,Main_OG!$D$1:$D$766,Main_OG!$J$1:$J$766,"")</f>
        <v>2</v>
      </c>
      <c r="J724" s="45" t="s">
        <v>139</v>
      </c>
      <c r="K724" s="45" t="str">
        <f t="shared" si="34"/>
        <v>Duquesne Light Co_PA</v>
      </c>
      <c r="L724" s="45" t="str">
        <f t="shared" si="35"/>
        <v>Duquesne Light Co_PA</v>
      </c>
      <c r="M724" s="45" t="s">
        <v>1754</v>
      </c>
      <c r="N724" s="45">
        <v>0</v>
      </c>
      <c r="O724" s="45">
        <v>34562</v>
      </c>
      <c r="P724" s="45">
        <v>385</v>
      </c>
      <c r="Q724" s="45">
        <v>292148</v>
      </c>
      <c r="R724" s="45">
        <v>0</v>
      </c>
      <c r="S724" s="45">
        <v>1096114</v>
      </c>
      <c r="T724" s="45">
        <v>113230</v>
      </c>
      <c r="U724" s="45">
        <v>2094127</v>
      </c>
      <c r="V724" s="45">
        <v>0</v>
      </c>
      <c r="W724" s="45">
        <v>9.8168255999999996</v>
      </c>
      <c r="X724" s="45">
        <v>10.894551</v>
      </c>
      <c r="Y724" s="45">
        <v>14.008687</v>
      </c>
      <c r="Z724" s="46">
        <v>704195</v>
      </c>
      <c r="AA724" s="46">
        <v>55103.322201475516</v>
      </c>
      <c r="AB724" s="47">
        <f>_xlfn.XLOOKUP($F724,Main_OG!$D$1:$D$766,Main_OG!AJ$1:AJ$766,"")</f>
        <v>82911636</v>
      </c>
      <c r="AC724" s="47">
        <f>_xlfn.XLOOKUP($F724,Main_OG!$D$1:$D$766,Main_OG!AK$1:AK$766,"")</f>
        <v>1812018.8</v>
      </c>
      <c r="AD724" s="47">
        <f>_xlfn.XLOOKUP($F724,Main_OG!$D$1:$D$766,Main_OG!AL$1:AL$766,"")</f>
        <v>713604346</v>
      </c>
      <c r="AE724" s="47">
        <f>_xlfn.XLOOKUP($F724,Main_OG!$D$1:$D$766,Main_OG!AM$1:AM$766,"")</f>
        <v>78714031</v>
      </c>
      <c r="AF724" s="48">
        <f>_xlfn.XLOOKUP($F724,Main_OG!$D$1:$D$766,Main_OG!Z$1:Z$766,"")</f>
        <v>2.16</v>
      </c>
      <c r="AG724" s="48">
        <f>_xlfn.XLOOKUP($F724,Main_OG!$D$1:$D$766,Main_OG!AA$1:AA$766,"")</f>
        <v>2.4700000000000002</v>
      </c>
      <c r="AH724" s="48">
        <f>_xlfn.XLOOKUP($F724,Main_OG!$D$1:$D$766,Main_OG!AB$1:AB$766,"")</f>
        <v>22.862714639490921</v>
      </c>
      <c r="AI724" s="48">
        <f>_xlfn.XLOOKUP($F724,Main_OG!$D$1:$D$766,Main_OG!AC$1:AC$766,"")</f>
        <v>4</v>
      </c>
      <c r="AJ724" s="48">
        <f>_xlfn.XLOOKUP($F724,Main_OG!$D$1:$D$766,Main_OG!AD$1:AD$766,"")</f>
        <v>0.82</v>
      </c>
    </row>
    <row r="725" spans="2:36" x14ac:dyDescent="0.35">
      <c r="B725" s="36" t="s">
        <v>1746</v>
      </c>
      <c r="C725" s="45" t="s">
        <v>139</v>
      </c>
      <c r="D725" s="45" t="s">
        <v>4375</v>
      </c>
      <c r="E725" s="36" t="s">
        <v>1746</v>
      </c>
      <c r="F725" s="36" t="str">
        <f t="shared" si="33"/>
        <v>2014_PA</v>
      </c>
      <c r="G725" s="45">
        <v>2014</v>
      </c>
      <c r="H725" s="45">
        <f>_xlfn.XLOOKUP(J725,Main_OG!$B$1:$B$766,Main_OG!$O$1:$O$766,"")</f>
        <v>1</v>
      </c>
      <c r="I725" s="45">
        <f>_xlfn.XLOOKUP(F725,Main_OG!$D$1:$D$766,Main_OG!$J$1:$J$766,"")</f>
        <v>2</v>
      </c>
      <c r="J725" s="45" t="s">
        <v>139</v>
      </c>
      <c r="K725" s="45" t="str">
        <f t="shared" si="34"/>
        <v>Duquesne Light Co_PA</v>
      </c>
      <c r="L725" s="45" t="str">
        <f t="shared" si="35"/>
        <v>Duquesne Light Co_PA</v>
      </c>
      <c r="M725" s="45" t="s">
        <v>1755</v>
      </c>
      <c r="N725" s="45">
        <v>0</v>
      </c>
      <c r="O725" s="45">
        <v>34679</v>
      </c>
      <c r="P725" s="45">
        <v>390</v>
      </c>
      <c r="Q725" s="45">
        <v>307940</v>
      </c>
      <c r="R725" s="45">
        <v>0</v>
      </c>
      <c r="S725" s="45">
        <v>1195638</v>
      </c>
      <c r="T725" s="45">
        <v>151731</v>
      </c>
      <c r="U725" s="45">
        <v>2220685</v>
      </c>
      <c r="V725" s="45">
        <v>0</v>
      </c>
      <c r="W725" s="45">
        <v>11.108237000000001</v>
      </c>
      <c r="X725" s="45">
        <v>12.534222</v>
      </c>
      <c r="Y725" s="45">
        <v>14.265166000000001</v>
      </c>
      <c r="Z725" s="46">
        <v>718691.6</v>
      </c>
      <c r="AA725" s="46">
        <v>56181.173935257772</v>
      </c>
      <c r="AB725" s="47">
        <f>_xlfn.XLOOKUP($F725,Main_OG!$D$1:$D$766,Main_OG!AJ$1:AJ$766,"")</f>
        <v>76253142</v>
      </c>
      <c r="AC725" s="47">
        <f>_xlfn.XLOOKUP($F725,Main_OG!$D$1:$D$766,Main_OG!AK$1:AK$766,"")</f>
        <v>3051964</v>
      </c>
      <c r="AD725" s="47">
        <f>_xlfn.XLOOKUP($F725,Main_OG!$D$1:$D$766,Main_OG!AL$1:AL$766,"")</f>
        <v>777465594</v>
      </c>
      <c r="AE725" s="47">
        <f>_xlfn.XLOOKUP($F725,Main_OG!$D$1:$D$766,Main_OG!AM$1:AM$766,"")</f>
        <v>78714659</v>
      </c>
      <c r="AF725" s="48">
        <f>_xlfn.XLOOKUP($F725,Main_OG!$D$1:$D$766,Main_OG!Z$1:Z$766,"")</f>
        <v>0</v>
      </c>
      <c r="AG725" s="48">
        <f>_xlfn.XLOOKUP($F725,Main_OG!$D$1:$D$766,Main_OG!AA$1:AA$766,"")</f>
        <v>2.5099999999999998</v>
      </c>
      <c r="AH725" s="48">
        <f>_xlfn.XLOOKUP($F725,Main_OG!$D$1:$D$766,Main_OG!AB$1:AB$766,"")</f>
        <v>23.67</v>
      </c>
      <c r="AI725" s="48">
        <f>_xlfn.XLOOKUP($F725,Main_OG!$D$1:$D$766,Main_OG!AC$1:AC$766,"")</f>
        <v>4.84</v>
      </c>
      <c r="AJ725" s="48">
        <f>_xlfn.XLOOKUP($F725,Main_OG!$D$1:$D$766,Main_OG!AD$1:AD$766,"")</f>
        <v>0.78</v>
      </c>
    </row>
    <row r="726" spans="2:36" x14ac:dyDescent="0.35">
      <c r="B726" s="36" t="s">
        <v>1746</v>
      </c>
      <c r="C726" s="45" t="s">
        <v>139</v>
      </c>
      <c r="D726" s="45" t="s">
        <v>4375</v>
      </c>
      <c r="E726" s="36" t="s">
        <v>1746</v>
      </c>
      <c r="F726" s="36" t="str">
        <f t="shared" si="33"/>
        <v>2015_PA</v>
      </c>
      <c r="G726" s="45">
        <v>2015</v>
      </c>
      <c r="H726" s="45">
        <f>_xlfn.XLOOKUP(J726,Main_OG!$B$1:$B$766,Main_OG!$O$1:$O$766,"")</f>
        <v>1</v>
      </c>
      <c r="I726" s="45">
        <f>_xlfn.XLOOKUP(F726,Main_OG!$D$1:$D$766,Main_OG!$J$1:$J$766,"")</f>
        <v>2</v>
      </c>
      <c r="J726" s="45" t="s">
        <v>139</v>
      </c>
      <c r="K726" s="45" t="str">
        <f t="shared" si="34"/>
        <v>Duquesne Light Co_PA</v>
      </c>
      <c r="L726" s="45" t="str">
        <f t="shared" si="35"/>
        <v>Duquesne Light Co_PA</v>
      </c>
      <c r="M726" s="45" t="s">
        <v>1756</v>
      </c>
      <c r="N726" s="45">
        <v>0</v>
      </c>
      <c r="O726" s="45">
        <v>34801</v>
      </c>
      <c r="P726" s="45">
        <v>405</v>
      </c>
      <c r="Q726" s="45">
        <v>356593</v>
      </c>
      <c r="R726" s="45">
        <v>0</v>
      </c>
      <c r="S726" s="45">
        <v>1193582</v>
      </c>
      <c r="T726" s="45">
        <v>138259</v>
      </c>
      <c r="U726" s="45">
        <v>2610779</v>
      </c>
      <c r="V726" s="45">
        <v>0</v>
      </c>
      <c r="W726" s="45">
        <v>11.820269</v>
      </c>
      <c r="X726" s="45">
        <v>11.232253</v>
      </c>
      <c r="Y726" s="45">
        <v>15.589810999999999</v>
      </c>
      <c r="Z726" s="46">
        <v>734145.1</v>
      </c>
      <c r="AA726" s="46">
        <v>57400.656677590443</v>
      </c>
      <c r="AB726" s="47">
        <f>_xlfn.XLOOKUP($F726,Main_OG!$D$1:$D$766,Main_OG!AJ$1:AJ$766,"")</f>
        <v>61796088</v>
      </c>
      <c r="AC726" s="47">
        <f>_xlfn.XLOOKUP($F726,Main_OG!$D$1:$D$766,Main_OG!AK$1:AK$766,"")</f>
        <v>2647596</v>
      </c>
      <c r="AD726" s="47">
        <f>_xlfn.XLOOKUP($F726,Main_OG!$D$1:$D$766,Main_OG!AL$1:AL$766,"")</f>
        <v>876560302</v>
      </c>
      <c r="AE726" s="47">
        <f>_xlfn.XLOOKUP($F726,Main_OG!$D$1:$D$766,Main_OG!AM$1:AM$766,"")</f>
        <v>80516752</v>
      </c>
      <c r="AF726" s="48">
        <f>_xlfn.XLOOKUP($F726,Main_OG!$D$1:$D$766,Main_OG!Z$1:Z$766,"")</f>
        <v>0</v>
      </c>
      <c r="AG726" s="48">
        <f>_xlfn.XLOOKUP($F726,Main_OG!$D$1:$D$766,Main_OG!AA$1:AA$766,"")</f>
        <v>2.25948627072199</v>
      </c>
      <c r="AH726" s="48">
        <f>_xlfn.XLOOKUP($F726,Main_OG!$D$1:$D$766,Main_OG!AB$1:AB$766,"")</f>
        <v>12.08771849023859</v>
      </c>
      <c r="AI726" s="48">
        <f>_xlfn.XLOOKUP($F726,Main_OG!$D$1:$D$766,Main_OG!AC$1:AC$766,"")</f>
        <v>2.42</v>
      </c>
      <c r="AJ726" s="48">
        <f>_xlfn.XLOOKUP($F726,Main_OG!$D$1:$D$766,Main_OG!AD$1:AD$766,"")</f>
        <v>0.66963877086385626</v>
      </c>
    </row>
    <row r="727" spans="2:36" x14ac:dyDescent="0.35">
      <c r="B727" s="36" t="s">
        <v>1746</v>
      </c>
      <c r="C727" s="45" t="s">
        <v>139</v>
      </c>
      <c r="D727" s="45" t="s">
        <v>4375</v>
      </c>
      <c r="E727" s="36" t="s">
        <v>1746</v>
      </c>
      <c r="F727" s="36" t="str">
        <f t="shared" si="33"/>
        <v>2016_PA</v>
      </c>
      <c r="G727" s="45">
        <v>2016</v>
      </c>
      <c r="H727" s="45">
        <f>_xlfn.XLOOKUP(J727,Main_OG!$B$1:$B$766,Main_OG!$O$1:$O$766,"")</f>
        <v>1</v>
      </c>
      <c r="I727" s="45">
        <f>_xlfn.XLOOKUP(F727,Main_OG!$D$1:$D$766,Main_OG!$J$1:$J$766,"")</f>
        <v>2</v>
      </c>
      <c r="J727" s="45" t="s">
        <v>139</v>
      </c>
      <c r="K727" s="45" t="str">
        <f t="shared" si="34"/>
        <v>Duquesne Light Co_PA</v>
      </c>
      <c r="L727" s="45" t="str">
        <f t="shared" si="35"/>
        <v>Duquesne Light Co_PA</v>
      </c>
      <c r="M727" s="45" t="s">
        <v>1757</v>
      </c>
      <c r="N727" s="45">
        <v>0</v>
      </c>
      <c r="O727" s="45">
        <v>35343</v>
      </c>
      <c r="P727" s="45">
        <v>410</v>
      </c>
      <c r="Q727" s="45">
        <v>366168</v>
      </c>
      <c r="R727" s="45">
        <v>0</v>
      </c>
      <c r="S727" s="45">
        <v>1131361</v>
      </c>
      <c r="T727" s="45">
        <v>111512</v>
      </c>
      <c r="U727" s="45">
        <v>2784197</v>
      </c>
      <c r="V727" s="45">
        <v>0</v>
      </c>
      <c r="W727" s="45">
        <v>11.314514000000001</v>
      </c>
      <c r="X727" s="45">
        <v>12.83808</v>
      </c>
      <c r="Y727" s="45">
        <v>15.386447</v>
      </c>
      <c r="Z727" s="46">
        <v>744847.1</v>
      </c>
      <c r="AA727" s="46">
        <v>58243.653579146463</v>
      </c>
      <c r="AB727" s="47">
        <f>_xlfn.XLOOKUP($F727,Main_OG!$D$1:$D$766,Main_OG!AJ$1:AJ$766,"")</f>
        <v>54978156</v>
      </c>
      <c r="AC727" s="47">
        <f>_xlfn.XLOOKUP($F727,Main_OG!$D$1:$D$766,Main_OG!AK$1:AK$766,"")</f>
        <v>1403058</v>
      </c>
      <c r="AD727" s="47">
        <f>_xlfn.XLOOKUP($F727,Main_OG!$D$1:$D$766,Main_OG!AL$1:AL$766,"")</f>
        <v>1004160024</v>
      </c>
      <c r="AE727" s="47">
        <f>_xlfn.XLOOKUP($F727,Main_OG!$D$1:$D$766,Main_OG!AM$1:AM$766,"")</f>
        <v>82924011</v>
      </c>
      <c r="AF727" s="48">
        <f>_xlfn.XLOOKUP($F727,Main_OG!$D$1:$D$766,Main_OG!Z$1:Z$766,"")</f>
        <v>0</v>
      </c>
      <c r="AG727" s="48">
        <f>_xlfn.XLOOKUP($F727,Main_OG!$D$1:$D$766,Main_OG!AA$1:AA$766,"")</f>
        <v>2.2143440282408582</v>
      </c>
      <c r="AH727" s="48">
        <f>_xlfn.XLOOKUP($F727,Main_OG!$D$1:$D$766,Main_OG!AB$1:AB$766,"")</f>
        <v>11.309272049594229</v>
      </c>
      <c r="AI727" s="48">
        <f>_xlfn.XLOOKUP($F727,Main_OG!$D$1:$D$766,Main_OG!AC$1:AC$766,"")</f>
        <v>3.2924726584307722</v>
      </c>
      <c r="AJ727" s="48">
        <f>_xlfn.XLOOKUP($F727,Main_OG!$D$1:$D$766,Main_OG!AD$1:AD$766,"")</f>
        <v>0.65636700530415037</v>
      </c>
    </row>
    <row r="728" spans="2:36" x14ac:dyDescent="0.35">
      <c r="B728" s="36" t="s">
        <v>1746</v>
      </c>
      <c r="C728" s="45" t="s">
        <v>139</v>
      </c>
      <c r="D728" s="45" t="s">
        <v>4375</v>
      </c>
      <c r="E728" s="36" t="s">
        <v>1746</v>
      </c>
      <c r="F728" s="36" t="str">
        <f t="shared" si="33"/>
        <v>2017_PA</v>
      </c>
      <c r="G728" s="45">
        <v>2017</v>
      </c>
      <c r="H728" s="45">
        <f>_xlfn.XLOOKUP(J728,Main_OG!$B$1:$B$766,Main_OG!$O$1:$O$766,"")</f>
        <v>1</v>
      </c>
      <c r="I728" s="45">
        <f>_xlfn.XLOOKUP(F728,Main_OG!$D$1:$D$766,Main_OG!$J$1:$J$766,"")</f>
        <v>2</v>
      </c>
      <c r="J728" s="45" t="s">
        <v>139</v>
      </c>
      <c r="K728" s="45" t="str">
        <f t="shared" si="34"/>
        <v>Duquesne Light Co_PA</v>
      </c>
      <c r="L728" s="45" t="str">
        <f t="shared" si="35"/>
        <v>Duquesne Light Co_PA</v>
      </c>
      <c r="M728" s="45" t="s">
        <v>1758</v>
      </c>
      <c r="N728" s="45">
        <v>0</v>
      </c>
      <c r="O728" s="45">
        <v>36326</v>
      </c>
      <c r="P728" s="45">
        <v>396</v>
      </c>
      <c r="Q728" s="45">
        <v>372644</v>
      </c>
      <c r="R728" s="45">
        <v>0</v>
      </c>
      <c r="S728" s="45">
        <v>1154183</v>
      </c>
      <c r="T728" s="45">
        <v>97113</v>
      </c>
      <c r="U728" s="45">
        <v>2621428</v>
      </c>
      <c r="V728" s="45">
        <v>0</v>
      </c>
      <c r="W728" s="45">
        <v>11.790461000000001</v>
      </c>
      <c r="X728" s="45">
        <v>13.091965</v>
      </c>
      <c r="Y728" s="45">
        <v>16.069683999999999</v>
      </c>
      <c r="Z728" s="46">
        <v>754318</v>
      </c>
      <c r="AA728" s="46">
        <v>58955.601777895325</v>
      </c>
      <c r="AB728" s="47">
        <f>_xlfn.XLOOKUP($F728,Main_OG!$D$1:$D$766,Main_OG!AJ$1:AJ$766,"")</f>
        <v>48580044</v>
      </c>
      <c r="AC728" s="47">
        <f>_xlfn.XLOOKUP($F728,Main_OG!$D$1:$D$766,Main_OG!AK$1:AK$766,"")</f>
        <v>1290710</v>
      </c>
      <c r="AD728" s="47">
        <f>_xlfn.XLOOKUP($F728,Main_OG!$D$1:$D$766,Main_OG!AL$1:AL$766,"")</f>
        <v>1055457674</v>
      </c>
      <c r="AE728" s="47">
        <f>_xlfn.XLOOKUP($F728,Main_OG!$D$1:$D$766,Main_OG!AM$1:AM$766,"")</f>
        <v>83199832</v>
      </c>
      <c r="AF728" s="48">
        <f>_xlfn.XLOOKUP($F728,Main_OG!$D$1:$D$766,Main_OG!Z$1:Z$766,"")</f>
        <v>0</v>
      </c>
      <c r="AG728" s="48">
        <f>_xlfn.XLOOKUP($F728,Main_OG!$D$1:$D$766,Main_OG!AA$1:AA$766,"")</f>
        <v>1.88</v>
      </c>
      <c r="AH728" s="48">
        <f>_xlfn.XLOOKUP($F728,Main_OG!$D$1:$D$766,Main_OG!AB$1:AB$766,"")</f>
        <v>14.73443638842941</v>
      </c>
      <c r="AI728" s="48">
        <f>_xlfn.XLOOKUP($F728,Main_OG!$D$1:$D$766,Main_OG!AC$1:AC$766,"")</f>
        <v>2.56</v>
      </c>
      <c r="AJ728" s="48">
        <f>_xlfn.XLOOKUP($F728,Main_OG!$D$1:$D$766,Main_OG!AD$1:AD$766,"")</f>
        <v>0.74</v>
      </c>
    </row>
    <row r="729" spans="2:36" x14ac:dyDescent="0.35">
      <c r="B729" s="36" t="s">
        <v>1746</v>
      </c>
      <c r="C729" s="45" t="s">
        <v>139</v>
      </c>
      <c r="D729" s="45" t="s">
        <v>4375</v>
      </c>
      <c r="E729" s="36" t="s">
        <v>1746</v>
      </c>
      <c r="F729" s="36" t="str">
        <f t="shared" si="33"/>
        <v>2018_PA</v>
      </c>
      <c r="G729" s="45">
        <v>2018</v>
      </c>
      <c r="H729" s="45">
        <f>_xlfn.XLOOKUP(J729,Main_OG!$B$1:$B$766,Main_OG!$O$1:$O$766,"")</f>
        <v>1</v>
      </c>
      <c r="I729" s="45">
        <f>_xlfn.XLOOKUP(F729,Main_OG!$D$1:$D$766,Main_OG!$J$1:$J$766,"")</f>
        <v>2</v>
      </c>
      <c r="J729" s="45" t="s">
        <v>139</v>
      </c>
      <c r="K729" s="45" t="str">
        <f t="shared" si="34"/>
        <v>Duquesne Light Co_PA</v>
      </c>
      <c r="L729" s="45" t="str">
        <f t="shared" si="35"/>
        <v>Duquesne Light Co_PA</v>
      </c>
      <c r="M729" s="45" t="s">
        <v>1759</v>
      </c>
      <c r="N729" s="45">
        <v>0</v>
      </c>
      <c r="O729" s="45">
        <v>36875</v>
      </c>
      <c r="P729" s="45">
        <v>403</v>
      </c>
      <c r="Q729" s="45">
        <v>377496</v>
      </c>
      <c r="R729" s="45">
        <v>0</v>
      </c>
      <c r="S729" s="45">
        <v>1195817</v>
      </c>
      <c r="T729" s="45">
        <v>100938</v>
      </c>
      <c r="U729" s="45">
        <v>2911457</v>
      </c>
      <c r="V729" s="45">
        <v>0</v>
      </c>
      <c r="W729" s="45">
        <v>11.43486</v>
      </c>
      <c r="X729" s="45">
        <v>10.896788000000001</v>
      </c>
      <c r="Y729" s="45">
        <v>15.835233000000001</v>
      </c>
      <c r="Z729" s="46">
        <v>763855.4</v>
      </c>
      <c r="AA729" s="46">
        <v>59633.774626131235</v>
      </c>
      <c r="AB729" s="47">
        <f>_xlfn.XLOOKUP($F729,Main_OG!$D$1:$D$766,Main_OG!AJ$1:AJ$766,"")</f>
        <v>46668322</v>
      </c>
      <c r="AC729" s="47">
        <f>_xlfn.XLOOKUP($F729,Main_OG!$D$1:$D$766,Main_OG!AK$1:AK$766,"")</f>
        <v>2931274</v>
      </c>
      <c r="AD729" s="47">
        <f>_xlfn.XLOOKUP($F729,Main_OG!$D$1:$D$766,Main_OG!AL$1:AL$766,"")</f>
        <v>1078551458</v>
      </c>
      <c r="AE729" s="47">
        <f>_xlfn.XLOOKUP($F729,Main_OG!$D$1:$D$766,Main_OG!AM$1:AM$766,"")</f>
        <v>83476744</v>
      </c>
      <c r="AF729" s="48">
        <f>_xlfn.XLOOKUP($F729,Main_OG!$D$1:$D$766,Main_OG!Z$1:Z$766,"")</f>
        <v>1.81</v>
      </c>
      <c r="AG729" s="48">
        <f>_xlfn.XLOOKUP($F729,Main_OG!$D$1:$D$766,Main_OG!AA$1:AA$766,"")</f>
        <v>2.09</v>
      </c>
      <c r="AH729" s="48">
        <f>_xlfn.XLOOKUP($F729,Main_OG!$D$1:$D$766,Main_OG!AB$1:AB$766,"")</f>
        <v>17.134646247082848</v>
      </c>
      <c r="AI729" s="48">
        <f>_xlfn.XLOOKUP($F729,Main_OG!$D$1:$D$766,Main_OG!AC$1:AC$766,"")</f>
        <v>3.8713752811270652</v>
      </c>
      <c r="AJ729" s="48">
        <f>_xlfn.XLOOKUP($F729,Main_OG!$D$1:$D$766,Main_OG!AD$1:AD$766,"")</f>
        <v>0.62810595158289428</v>
      </c>
    </row>
    <row r="730" spans="2:36" x14ac:dyDescent="0.35">
      <c r="B730" s="36" t="s">
        <v>1746</v>
      </c>
      <c r="C730" s="45" t="s">
        <v>139</v>
      </c>
      <c r="D730" s="45" t="s">
        <v>4375</v>
      </c>
      <c r="E730" s="36" t="s">
        <v>1746</v>
      </c>
      <c r="F730" s="36" t="str">
        <f t="shared" si="33"/>
        <v>2019_PA</v>
      </c>
      <c r="G730" s="45">
        <v>2019</v>
      </c>
      <c r="H730" s="45">
        <f>_xlfn.XLOOKUP(J730,Main_OG!$B$1:$B$766,Main_OG!$O$1:$O$766,"")</f>
        <v>1</v>
      </c>
      <c r="I730" s="45">
        <f>_xlfn.XLOOKUP(F730,Main_OG!$D$1:$D$766,Main_OG!$J$1:$J$766,"")</f>
        <v>2</v>
      </c>
      <c r="J730" s="45" t="s">
        <v>139</v>
      </c>
      <c r="K730" s="45" t="str">
        <f t="shared" si="34"/>
        <v>Duquesne Light Co_PA</v>
      </c>
      <c r="L730" s="45" t="str">
        <f t="shared" si="35"/>
        <v>Duquesne Light Co_PA</v>
      </c>
      <c r="M730" s="45" t="s">
        <v>1760</v>
      </c>
      <c r="N730" s="45">
        <v>0</v>
      </c>
      <c r="O730" s="45">
        <v>37148</v>
      </c>
      <c r="P730" s="45">
        <v>382</v>
      </c>
      <c r="Q730" s="45">
        <v>388997</v>
      </c>
      <c r="R730" s="45">
        <v>0</v>
      </c>
      <c r="S730" s="45">
        <v>1140157</v>
      </c>
      <c r="T730" s="45">
        <v>115513</v>
      </c>
      <c r="U730" s="45">
        <v>2836253</v>
      </c>
      <c r="V730" s="45">
        <v>0</v>
      </c>
      <c r="W730" s="45">
        <v>11.385379</v>
      </c>
      <c r="X730" s="45">
        <v>10.350956</v>
      </c>
      <c r="Y730" s="45">
        <v>16.024546999999998</v>
      </c>
      <c r="Z730" s="46">
        <v>772529.5</v>
      </c>
      <c r="AA730" s="46">
        <v>60359.134465093557</v>
      </c>
      <c r="AB730" s="47">
        <f>_xlfn.XLOOKUP($F730,Main_OG!$D$1:$D$766,Main_OG!AJ$1:AJ$766,"")</f>
        <v>38844130</v>
      </c>
      <c r="AC730" s="47">
        <f>_xlfn.XLOOKUP($F730,Main_OG!$D$1:$D$766,Main_OG!AK$1:AK$766,"")</f>
        <v>898906</v>
      </c>
      <c r="AD730" s="47">
        <f>_xlfn.XLOOKUP($F730,Main_OG!$D$1:$D$766,Main_OG!AL$1:AL$766,"")</f>
        <v>1347497180</v>
      </c>
      <c r="AE730" s="47">
        <f>_xlfn.XLOOKUP($F730,Main_OG!$D$1:$D$766,Main_OG!AM$1:AM$766,"")</f>
        <v>83229652</v>
      </c>
      <c r="AF730" s="48">
        <f>_xlfn.XLOOKUP($F730,Main_OG!$D$1:$D$766,Main_OG!Z$1:Z$766,"")</f>
        <v>1.54</v>
      </c>
      <c r="AG730" s="48">
        <f>_xlfn.XLOOKUP($F730,Main_OG!$D$1:$D$766,Main_OG!AA$1:AA$766,"")</f>
        <v>2.176146746141439</v>
      </c>
      <c r="AH730" s="48">
        <f>_xlfn.XLOOKUP($F730,Main_OG!$D$1:$D$766,Main_OG!AB$1:AB$766,"")</f>
        <v>16.155101142605361</v>
      </c>
      <c r="AI730" s="48">
        <f>_xlfn.XLOOKUP($F730,Main_OG!$D$1:$D$766,Main_OG!AC$1:AC$766,"")</f>
        <v>3.3292283805067271</v>
      </c>
      <c r="AJ730" s="48">
        <f>_xlfn.XLOOKUP($F730,Main_OG!$D$1:$D$766,Main_OG!AD$1:AD$766,"")</f>
        <v>0.68</v>
      </c>
    </row>
    <row r="731" spans="2:36" x14ac:dyDescent="0.35">
      <c r="B731" s="36" t="s">
        <v>1746</v>
      </c>
      <c r="C731" s="45" t="s">
        <v>139</v>
      </c>
      <c r="D731" s="45" t="s">
        <v>4375</v>
      </c>
      <c r="E731" s="36" t="s">
        <v>1746</v>
      </c>
      <c r="F731" s="36" t="str">
        <f t="shared" si="33"/>
        <v>2020_PA</v>
      </c>
      <c r="G731" s="45">
        <v>2020</v>
      </c>
      <c r="H731" s="45">
        <f>_xlfn.XLOOKUP(J731,Main_OG!$B$1:$B$766,Main_OG!$O$1:$O$766,"")</f>
        <v>1</v>
      </c>
      <c r="I731" s="45">
        <f>_xlfn.XLOOKUP(F731,Main_OG!$D$1:$D$766,Main_OG!$J$1:$J$766,"")</f>
        <v>2</v>
      </c>
      <c r="J731" s="45" t="s">
        <v>139</v>
      </c>
      <c r="K731" s="45" t="str">
        <f t="shared" si="34"/>
        <v>Duquesne Light Co_PA</v>
      </c>
      <c r="L731" s="45" t="str">
        <f t="shared" si="35"/>
        <v>Duquesne Light Co_PA</v>
      </c>
      <c r="M731" s="45" t="s">
        <v>1761</v>
      </c>
      <c r="N731" s="45">
        <v>0</v>
      </c>
      <c r="O731" s="45">
        <v>37737</v>
      </c>
      <c r="P731" s="45">
        <v>368</v>
      </c>
      <c r="Q731" s="45">
        <v>0</v>
      </c>
      <c r="R731" s="45">
        <v>0</v>
      </c>
      <c r="S731" s="45">
        <v>1016022</v>
      </c>
      <c r="T731" s="45">
        <v>175136</v>
      </c>
      <c r="U731" s="45">
        <v>0</v>
      </c>
      <c r="V731" s="45">
        <v>0</v>
      </c>
      <c r="W731" s="45">
        <v>11.059938000000001</v>
      </c>
      <c r="X731" s="45">
        <v>8.4199707999999998</v>
      </c>
      <c r="Y731" s="45">
        <v>0</v>
      </c>
      <c r="Z731" s="46">
        <v>736470.6</v>
      </c>
      <c r="AA731" s="46">
        <v>57561.930981701065</v>
      </c>
      <c r="AB731" s="47">
        <f>_xlfn.XLOOKUP($F731,Main_OG!$D$1:$D$766,Main_OG!AJ$1:AJ$766,"")</f>
        <v>27123248</v>
      </c>
      <c r="AC731" s="47">
        <f>_xlfn.XLOOKUP($F731,Main_OG!$D$1:$D$766,Main_OG!AK$1:AK$766,"")</f>
        <v>416792</v>
      </c>
      <c r="AD731" s="47">
        <f>_xlfn.XLOOKUP($F731,Main_OG!$D$1:$D$766,Main_OG!AL$1:AL$766,"")</f>
        <v>1660210754</v>
      </c>
      <c r="AE731" s="47">
        <f>_xlfn.XLOOKUP($F731,Main_OG!$D$1:$D$766,Main_OG!AM$1:AM$766,"")</f>
        <v>0</v>
      </c>
      <c r="AF731" s="48">
        <f>_xlfn.XLOOKUP($F731,Main_OG!$D$1:$D$766,Main_OG!Z$1:Z$766,"")</f>
        <v>0</v>
      </c>
      <c r="AG731" s="48">
        <f>_xlfn.XLOOKUP($F731,Main_OG!$D$1:$D$766,Main_OG!AA$1:AA$766,"")</f>
        <v>2.127327759928813</v>
      </c>
      <c r="AH731" s="48">
        <f>_xlfn.XLOOKUP($F731,Main_OG!$D$1:$D$766,Main_OG!AB$1:AB$766,"")</f>
        <v>12.535325193609101</v>
      </c>
      <c r="AI731" s="48">
        <f>_xlfn.XLOOKUP($F731,Main_OG!$D$1:$D$766,Main_OG!AC$1:AC$766,"")</f>
        <v>2.8422150630003218</v>
      </c>
      <c r="AJ731" s="48">
        <f>_xlfn.XLOOKUP($F731,Main_OG!$D$1:$D$766,Main_OG!AD$1:AD$766,"")</f>
        <v>0.5848556097000881</v>
      </c>
    </row>
    <row r="732" spans="2:36" x14ac:dyDescent="0.35">
      <c r="B732" s="36" t="s">
        <v>1762</v>
      </c>
      <c r="C732" s="45" t="s">
        <v>230</v>
      </c>
      <c r="D732" s="45" t="s">
        <v>4399</v>
      </c>
      <c r="E732" s="36" t="s">
        <v>1762</v>
      </c>
      <c r="F732" s="36" t="str">
        <f t="shared" si="33"/>
        <v>2006_MI</v>
      </c>
      <c r="G732" s="45">
        <v>2006</v>
      </c>
      <c r="H732" s="45">
        <f>_xlfn.XLOOKUP(J732,Main_OG!$B$1:$B$766,Main_OG!$O$1:$O$766,"")</f>
        <v>0</v>
      </c>
      <c r="I732" s="45">
        <f>_xlfn.XLOOKUP(F732,Main_OG!$D$1:$D$766,Main_OG!$J$1:$J$766,"")</f>
        <v>0</v>
      </c>
      <c r="J732" s="45" t="s">
        <v>230</v>
      </c>
      <c r="K732" s="45" t="str">
        <f t="shared" si="34"/>
        <v>Edison Sault Electric Co_MI</v>
      </c>
      <c r="L732" s="45" t="str">
        <f t="shared" si="35"/>
        <v>Edison Sault Electric Co_MI</v>
      </c>
      <c r="M732" s="45" t="s">
        <v>1763</v>
      </c>
      <c r="N732" s="45">
        <v>0</v>
      </c>
      <c r="O732" s="45">
        <v>3703</v>
      </c>
      <c r="P732" s="45">
        <v>4</v>
      </c>
      <c r="Q732" s="45">
        <v>18987</v>
      </c>
      <c r="R732" s="45">
        <v>0</v>
      </c>
      <c r="S732" s="45">
        <v>19641</v>
      </c>
      <c r="T732" s="45">
        <v>10516</v>
      </c>
      <c r="U732" s="45">
        <v>12410</v>
      </c>
      <c r="V732" s="45">
        <v>0</v>
      </c>
      <c r="W732" s="45">
        <v>6.6214917825537301</v>
      </c>
      <c r="X732" s="45">
        <v>5.2336374178200478</v>
      </c>
      <c r="Y732" s="45">
        <v>7.3562537048014223</v>
      </c>
      <c r="Z732" s="46">
        <v>483763.6</v>
      </c>
      <c r="AA732" s="46">
        <v>48202.440773445334</v>
      </c>
      <c r="AB732" s="47">
        <f>_xlfn.XLOOKUP($F732,Main_OG!$D$1:$D$766,Main_OG!AJ$1:AJ$766,"")</f>
        <v>70255935.120000005</v>
      </c>
      <c r="AC732" s="47">
        <f>_xlfn.XLOOKUP($F732,Main_OG!$D$1:$D$766,Main_OG!AK$1:AK$766,"")</f>
        <v>1664301.64</v>
      </c>
      <c r="AD732" s="47">
        <f>_xlfn.XLOOKUP($F732,Main_OG!$D$1:$D$766,Main_OG!AL$1:AL$766,"")</f>
        <v>181071401.84</v>
      </c>
      <c r="AE732" s="47">
        <f>_xlfn.XLOOKUP($F732,Main_OG!$D$1:$D$766,Main_OG!AM$1:AM$766,"")</f>
        <v>29066165</v>
      </c>
      <c r="AF732" s="48">
        <f>_xlfn.XLOOKUP($F732,Main_OG!$D$1:$D$766,Main_OG!Z$1:Z$766,"")</f>
        <v>0</v>
      </c>
      <c r="AG732" s="48">
        <f>_xlfn.XLOOKUP($F732,Main_OG!$D$1:$D$766,Main_OG!AA$1:AA$766,"")</f>
        <v>1.64</v>
      </c>
      <c r="AH732" s="48">
        <f>_xlfn.XLOOKUP($F732,Main_OG!$D$1:$D$766,Main_OG!AB$1:AB$766,"")</f>
        <v>14.4</v>
      </c>
      <c r="AI732" s="48">
        <f>_xlfn.XLOOKUP($F732,Main_OG!$D$1:$D$766,Main_OG!AC$1:AC$766,"")</f>
        <v>7.1610124069250478</v>
      </c>
      <c r="AJ732" s="48">
        <f>_xlfn.XLOOKUP($F732,Main_OG!$D$1:$D$766,Main_OG!AD$1:AD$766,"")</f>
        <v>0.4704061490499184</v>
      </c>
    </row>
    <row r="733" spans="2:36" x14ac:dyDescent="0.35">
      <c r="B733" s="36" t="s">
        <v>1762</v>
      </c>
      <c r="C733" s="45" t="s">
        <v>230</v>
      </c>
      <c r="D733" s="45" t="s">
        <v>4399</v>
      </c>
      <c r="E733" s="36" t="s">
        <v>1762</v>
      </c>
      <c r="F733" s="36" t="str">
        <f t="shared" si="33"/>
        <v>2007_MI</v>
      </c>
      <c r="G733" s="45">
        <v>2007</v>
      </c>
      <c r="H733" s="45">
        <f>_xlfn.XLOOKUP(J733,Main_OG!$B$1:$B$766,Main_OG!$O$1:$O$766,"")</f>
        <v>0</v>
      </c>
      <c r="I733" s="45">
        <f>_xlfn.XLOOKUP(F733,Main_OG!$D$1:$D$766,Main_OG!$J$1:$J$766,"")</f>
        <v>0</v>
      </c>
      <c r="J733" s="45" t="s">
        <v>230</v>
      </c>
      <c r="K733" s="45" t="str">
        <f t="shared" si="34"/>
        <v>Edison Sault Electric Co_MI</v>
      </c>
      <c r="L733" s="45" t="str">
        <f t="shared" si="35"/>
        <v>Edison Sault Electric Co_MI</v>
      </c>
      <c r="M733" s="45" t="s">
        <v>1764</v>
      </c>
      <c r="N733" s="45">
        <v>0</v>
      </c>
      <c r="O733" s="45">
        <v>3693</v>
      </c>
      <c r="P733" s="45">
        <v>5</v>
      </c>
      <c r="Q733" s="45">
        <v>18968</v>
      </c>
      <c r="R733" s="45">
        <v>0</v>
      </c>
      <c r="S733" s="45">
        <v>21893</v>
      </c>
      <c r="T733" s="45">
        <v>12708</v>
      </c>
      <c r="U733" s="45">
        <v>14108</v>
      </c>
      <c r="V733" s="45">
        <v>0</v>
      </c>
      <c r="W733" s="45">
        <v>7.42</v>
      </c>
      <c r="X733" s="45">
        <v>6.09</v>
      </c>
      <c r="Y733" s="45">
        <v>8.27</v>
      </c>
      <c r="Z733" s="46">
        <v>482935.1</v>
      </c>
      <c r="AA733" s="46">
        <v>48287.309909407631</v>
      </c>
      <c r="AB733" s="47">
        <f>_xlfn.XLOOKUP($F733,Main_OG!$D$1:$D$766,Main_OG!AJ$1:AJ$766,"")</f>
        <v>73603394</v>
      </c>
      <c r="AC733" s="47">
        <f>_xlfn.XLOOKUP($F733,Main_OG!$D$1:$D$766,Main_OG!AK$1:AK$766,"")</f>
        <v>2521414</v>
      </c>
      <c r="AD733" s="47">
        <f>_xlfn.XLOOKUP($F733,Main_OG!$D$1:$D$766,Main_OG!AL$1:AL$766,"")</f>
        <v>204694010</v>
      </c>
      <c r="AE733" s="47">
        <f>_xlfn.XLOOKUP($F733,Main_OG!$D$1:$D$766,Main_OG!AM$1:AM$766,"")</f>
        <v>31516953</v>
      </c>
      <c r="AF733" s="48">
        <f>_xlfn.XLOOKUP($F733,Main_OG!$D$1:$D$766,Main_OG!Z$1:Z$766,"")</f>
        <v>0</v>
      </c>
      <c r="AG733" s="48">
        <f>_xlfn.XLOOKUP($F733,Main_OG!$D$1:$D$766,Main_OG!AA$1:AA$766,"")</f>
        <v>1.69</v>
      </c>
      <c r="AH733" s="48">
        <f>_xlfn.XLOOKUP($F733,Main_OG!$D$1:$D$766,Main_OG!AB$1:AB$766,"")</f>
        <v>16.41</v>
      </c>
      <c r="AI733" s="48">
        <f>_xlfn.XLOOKUP($F733,Main_OG!$D$1:$D$766,Main_OG!AC$1:AC$766,"")</f>
        <v>7.3815467393807772</v>
      </c>
      <c r="AJ733" s="48">
        <f>_xlfn.XLOOKUP($F733,Main_OG!$D$1:$D$766,Main_OG!AD$1:AD$766,"")</f>
        <v>0.58103021845052572</v>
      </c>
    </row>
    <row r="734" spans="2:36" x14ac:dyDescent="0.35">
      <c r="B734" s="36" t="s">
        <v>1762</v>
      </c>
      <c r="C734" s="45" t="s">
        <v>230</v>
      </c>
      <c r="D734" s="45" t="s">
        <v>4399</v>
      </c>
      <c r="E734" s="36" t="s">
        <v>1762</v>
      </c>
      <c r="F734" s="36" t="str">
        <f t="shared" si="33"/>
        <v>2008_MI</v>
      </c>
      <c r="G734" s="45">
        <v>2008</v>
      </c>
      <c r="H734" s="45">
        <f>_xlfn.XLOOKUP(J734,Main_OG!$B$1:$B$766,Main_OG!$O$1:$O$766,"")</f>
        <v>0</v>
      </c>
      <c r="I734" s="45">
        <f>_xlfn.XLOOKUP(F734,Main_OG!$D$1:$D$766,Main_OG!$J$1:$J$766,"")</f>
        <v>0</v>
      </c>
      <c r="J734" s="45" t="s">
        <v>230</v>
      </c>
      <c r="K734" s="45" t="str">
        <f t="shared" si="34"/>
        <v>Edison Sault Electric Co_MI</v>
      </c>
      <c r="L734" s="45" t="str">
        <f t="shared" si="35"/>
        <v>Edison Sault Electric Co_MI</v>
      </c>
      <c r="M734" s="45" t="s">
        <v>1765</v>
      </c>
      <c r="N734" s="45">
        <v>0</v>
      </c>
      <c r="O734" s="45">
        <v>3698</v>
      </c>
      <c r="P734" s="45">
        <v>5</v>
      </c>
      <c r="Q734" s="45">
        <v>18972</v>
      </c>
      <c r="R734" s="45">
        <v>0</v>
      </c>
      <c r="S734" s="45">
        <v>290598</v>
      </c>
      <c r="T734" s="45">
        <v>211280</v>
      </c>
      <c r="U734" s="45">
        <v>171067</v>
      </c>
      <c r="V734" s="45">
        <v>0</v>
      </c>
      <c r="W734" s="45">
        <v>7.47</v>
      </c>
      <c r="X734" s="45">
        <v>6.31</v>
      </c>
      <c r="Y734" s="45">
        <v>8.5399999999999991</v>
      </c>
      <c r="Z734" s="46">
        <v>455256.7</v>
      </c>
      <c r="AA734" s="46">
        <v>45768.752420983081</v>
      </c>
      <c r="AB734" s="47">
        <f>_xlfn.XLOOKUP($F734,Main_OG!$D$1:$D$766,Main_OG!AJ$1:AJ$766,"")</f>
        <v>73448608</v>
      </c>
      <c r="AC734" s="47">
        <f>_xlfn.XLOOKUP($F734,Main_OG!$D$1:$D$766,Main_OG!AK$1:AK$766,"")</f>
        <v>1696064</v>
      </c>
      <c r="AD734" s="47">
        <f>_xlfn.XLOOKUP($F734,Main_OG!$D$1:$D$766,Main_OG!AL$1:AL$766,"")</f>
        <v>150596912</v>
      </c>
      <c r="AE734" s="47">
        <f>_xlfn.XLOOKUP($F734,Main_OG!$D$1:$D$766,Main_OG!AM$1:AM$766,"")</f>
        <v>31484428</v>
      </c>
      <c r="AF734" s="48">
        <f>_xlfn.XLOOKUP($F734,Main_OG!$D$1:$D$766,Main_OG!Z$1:Z$766,"")</f>
        <v>0</v>
      </c>
      <c r="AG734" s="48">
        <f>_xlfn.XLOOKUP($F734,Main_OG!$D$1:$D$766,Main_OG!AA$1:AA$766,"")</f>
        <v>1.93</v>
      </c>
      <c r="AH734" s="48">
        <f>_xlfn.XLOOKUP($F734,Main_OG!$D$1:$D$766,Main_OG!AB$1:AB$766,"")</f>
        <v>24.38</v>
      </c>
      <c r="AI734" s="48">
        <f>_xlfn.XLOOKUP($F734,Main_OG!$D$1:$D$766,Main_OG!AC$1:AC$766,"")</f>
        <v>9.1182546074696553</v>
      </c>
      <c r="AJ734" s="48">
        <f>_xlfn.XLOOKUP($F734,Main_OG!$D$1:$D$766,Main_OG!AD$1:AD$766,"")</f>
        <v>0.68330088246943577</v>
      </c>
    </row>
    <row r="735" spans="2:36" x14ac:dyDescent="0.35">
      <c r="B735" s="36" t="s">
        <v>1762</v>
      </c>
      <c r="C735" s="45" t="s">
        <v>230</v>
      </c>
      <c r="D735" s="45" t="s">
        <v>4399</v>
      </c>
      <c r="E735" s="36" t="s">
        <v>1762</v>
      </c>
      <c r="F735" s="36" t="str">
        <f t="shared" si="33"/>
        <v>2009_MI</v>
      </c>
      <c r="G735" s="45">
        <v>2009</v>
      </c>
      <c r="H735" s="45">
        <f>_xlfn.XLOOKUP(J735,Main_OG!$B$1:$B$766,Main_OG!$O$1:$O$766,"")</f>
        <v>0</v>
      </c>
      <c r="I735" s="45">
        <f>_xlfn.XLOOKUP(F735,Main_OG!$D$1:$D$766,Main_OG!$J$1:$J$766,"")</f>
        <v>0</v>
      </c>
      <c r="J735" s="45" t="s">
        <v>230</v>
      </c>
      <c r="K735" s="45" t="str">
        <f t="shared" si="34"/>
        <v>Edison Sault Electric Co_MI</v>
      </c>
      <c r="L735" s="45" t="str">
        <f t="shared" si="35"/>
        <v>Edison Sault Electric Co_MI</v>
      </c>
      <c r="M735" s="45" t="s">
        <v>1766</v>
      </c>
      <c r="N735" s="45">
        <v>0</v>
      </c>
      <c r="O735" s="45">
        <v>3729</v>
      </c>
      <c r="P735" s="45">
        <v>5</v>
      </c>
      <c r="Q735" s="45">
        <v>19068</v>
      </c>
      <c r="R735" s="45">
        <v>0</v>
      </c>
      <c r="S735" s="45">
        <v>281263</v>
      </c>
      <c r="T735" s="45">
        <v>208004</v>
      </c>
      <c r="U735" s="45">
        <v>173614</v>
      </c>
      <c r="V735" s="45">
        <v>0</v>
      </c>
      <c r="W735" s="45">
        <v>8.01</v>
      </c>
      <c r="X735" s="45">
        <v>6.95</v>
      </c>
      <c r="Y735" s="45">
        <v>9.1300000000000008</v>
      </c>
      <c r="Z735" s="46">
        <v>416297.1</v>
      </c>
      <c r="AA735" s="46">
        <v>42043.455440645848</v>
      </c>
      <c r="AB735" s="47">
        <f>_xlfn.XLOOKUP($F735,Main_OG!$D$1:$D$766,Main_OG!AJ$1:AJ$766,"")</f>
        <v>70951888</v>
      </c>
      <c r="AC735" s="47">
        <f>_xlfn.XLOOKUP($F735,Main_OG!$D$1:$D$766,Main_OG!AK$1:AK$766,"")</f>
        <v>1451520</v>
      </c>
      <c r="AD735" s="47">
        <f>_xlfn.XLOOKUP($F735,Main_OG!$D$1:$D$766,Main_OG!AL$1:AL$766,"")</f>
        <v>132491692</v>
      </c>
      <c r="AE735" s="47">
        <f>_xlfn.XLOOKUP($F735,Main_OG!$D$1:$D$766,Main_OG!AM$1:AM$766,"")</f>
        <v>21851009</v>
      </c>
      <c r="AF735" s="48">
        <f>_xlfn.XLOOKUP($F735,Main_OG!$D$1:$D$766,Main_OG!Z$1:Z$766,"")</f>
        <v>0</v>
      </c>
      <c r="AG735" s="48">
        <f>_xlfn.XLOOKUP($F735,Main_OG!$D$1:$D$766,Main_OG!AA$1:AA$766,"")</f>
        <v>2.0299999999999998</v>
      </c>
      <c r="AH735" s="48">
        <f>_xlfn.XLOOKUP($F735,Main_OG!$D$1:$D$766,Main_OG!AB$1:AB$766,"")</f>
        <v>12.98</v>
      </c>
      <c r="AI735" s="48">
        <f>_xlfn.XLOOKUP($F735,Main_OG!$D$1:$D$766,Main_OG!AC$1:AC$766,"")</f>
        <v>4.5973007921271787</v>
      </c>
      <c r="AJ735" s="48">
        <f>_xlfn.XLOOKUP($F735,Main_OG!$D$1:$D$766,Main_OG!AD$1:AD$766,"")</f>
        <v>0.66</v>
      </c>
    </row>
    <row r="736" spans="2:36" x14ac:dyDescent="0.35">
      <c r="B736" s="36" t="s">
        <v>1767</v>
      </c>
      <c r="C736" s="45" t="s">
        <v>824</v>
      </c>
      <c r="D736" s="45" t="s">
        <v>4400</v>
      </c>
      <c r="E736" s="36" t="s">
        <v>4500</v>
      </c>
      <c r="F736" s="36" t="str">
        <f t="shared" si="33"/>
        <v>2006_AK</v>
      </c>
      <c r="G736" s="45">
        <v>2006</v>
      </c>
      <c r="H736" s="45">
        <f>_xlfn.XLOOKUP(J736,Main_OG!$B$1:$B$766,Main_OG!$O$1:$O$766,"")</f>
        <v>0</v>
      </c>
      <c r="I736" s="45">
        <f>_xlfn.XLOOKUP(F736,Main_OG!$D$1:$D$766,Main_OG!$J$1:$J$766,"")</f>
        <v>0</v>
      </c>
      <c r="J736" s="45" t="s">
        <v>824</v>
      </c>
      <c r="K736" s="45" t="str">
        <f t="shared" si="34"/>
        <v>Egegik Light &amp; Power Co_AK</v>
      </c>
      <c r="L736" s="45" t="str">
        <f t="shared" si="35"/>
        <v>Egegik Light Power Co_AK</v>
      </c>
      <c r="M736" s="45" t="s">
        <v>1768</v>
      </c>
      <c r="N736" s="45">
        <v>0</v>
      </c>
      <c r="O736" s="45">
        <v>42</v>
      </c>
      <c r="P736" s="45">
        <v>1</v>
      </c>
      <c r="Q736" s="45">
        <v>49</v>
      </c>
      <c r="R736" s="45">
        <v>0</v>
      </c>
      <c r="S736" s="45">
        <v>237</v>
      </c>
      <c r="T736" s="45">
        <v>53</v>
      </c>
      <c r="U736" s="45">
        <v>90</v>
      </c>
      <c r="V736" s="45">
        <v>0</v>
      </c>
      <c r="W736" s="45">
        <v>65.833333333333329</v>
      </c>
      <c r="X736" s="45">
        <v>35.333333333333343</v>
      </c>
      <c r="Y736" s="45">
        <v>65.693430656934311</v>
      </c>
      <c r="Z736" s="46">
        <v>47546.2</v>
      </c>
      <c r="AA736" s="46">
        <v>70407.314060968274</v>
      </c>
      <c r="AB736" s="47">
        <f>_xlfn.XLOOKUP($F736,Main_OG!$D$1:$D$766,Main_OG!AJ$1:AJ$766,"")</f>
        <v>968457.74</v>
      </c>
      <c r="AC736" s="47">
        <f>_xlfn.XLOOKUP($F736,Main_OG!$D$1:$D$766,Main_OG!AK$1:AK$766,"")</f>
        <v>2895506.1599999997</v>
      </c>
      <c r="AD736" s="47">
        <f>_xlfn.XLOOKUP($F736,Main_OG!$D$1:$D$766,Main_OG!AL$1:AL$766,"")</f>
        <v>88962825.159999996</v>
      </c>
      <c r="AE736" s="47">
        <f>_xlfn.XLOOKUP($F736,Main_OG!$D$1:$D$766,Main_OG!AM$1:AM$766,"")</f>
        <v>0</v>
      </c>
      <c r="AF736" s="48">
        <f>_xlfn.XLOOKUP($F736,Main_OG!$D$1:$D$766,Main_OG!Z$1:Z$766,"")</f>
        <v>0</v>
      </c>
      <c r="AG736" s="48">
        <f>_xlfn.XLOOKUP($F736,Main_OG!$D$1:$D$766,Main_OG!AA$1:AA$766,"")</f>
        <v>2.2465548173415608</v>
      </c>
      <c r="AH736" s="48">
        <f>_xlfn.XLOOKUP($F736,Main_OG!$D$1:$D$766,Main_OG!AB$1:AB$766,"")</f>
        <v>14.13114039693003</v>
      </c>
      <c r="AI736" s="48">
        <f>_xlfn.XLOOKUP($F736,Main_OG!$D$1:$D$766,Main_OG!AC$1:AC$766,"")</f>
        <v>7.1610124069250478</v>
      </c>
      <c r="AJ736" s="48">
        <f>_xlfn.XLOOKUP($F736,Main_OG!$D$1:$D$766,Main_OG!AD$1:AD$766,"")</f>
        <v>0.4704061490499184</v>
      </c>
    </row>
    <row r="737" spans="2:36" x14ac:dyDescent="0.35">
      <c r="B737" s="36" t="s">
        <v>1767</v>
      </c>
      <c r="C737" s="45" t="s">
        <v>824</v>
      </c>
      <c r="D737" s="45" t="s">
        <v>4400</v>
      </c>
      <c r="E737" s="36" t="s">
        <v>4500</v>
      </c>
      <c r="F737" s="36" t="str">
        <f t="shared" si="33"/>
        <v>2007_AK</v>
      </c>
      <c r="G737" s="45">
        <v>2007</v>
      </c>
      <c r="H737" s="45">
        <f>_xlfn.XLOOKUP(J737,Main_OG!$B$1:$B$766,Main_OG!$O$1:$O$766,"")</f>
        <v>0</v>
      </c>
      <c r="I737" s="45">
        <f>_xlfn.XLOOKUP(F737,Main_OG!$D$1:$D$766,Main_OG!$J$1:$J$766,"")</f>
        <v>0</v>
      </c>
      <c r="J737" s="45" t="s">
        <v>824</v>
      </c>
      <c r="K737" s="45" t="str">
        <f t="shared" si="34"/>
        <v>Egegik Light &amp; Power Co_AK</v>
      </c>
      <c r="L737" s="45" t="str">
        <f t="shared" si="35"/>
        <v>Egegik Light Power Co_AK</v>
      </c>
      <c r="M737" s="45" t="s">
        <v>1769</v>
      </c>
      <c r="N737" s="45">
        <v>0</v>
      </c>
      <c r="O737" s="45">
        <v>39</v>
      </c>
      <c r="P737" s="45">
        <v>1</v>
      </c>
      <c r="Q737" s="45">
        <v>46</v>
      </c>
      <c r="R737" s="45">
        <v>0</v>
      </c>
      <c r="S737" s="45">
        <v>258</v>
      </c>
      <c r="T737" s="45">
        <v>68</v>
      </c>
      <c r="U737" s="45">
        <v>93</v>
      </c>
      <c r="V737" s="45">
        <v>0</v>
      </c>
      <c r="W737" s="45">
        <v>77.95</v>
      </c>
      <c r="X737" s="45">
        <v>45.95</v>
      </c>
      <c r="Y737" s="45">
        <v>76.86</v>
      </c>
      <c r="Z737" s="46">
        <v>50126.7</v>
      </c>
      <c r="AA737" s="46">
        <v>73683.227987652499</v>
      </c>
      <c r="AB737" s="47">
        <f>_xlfn.XLOOKUP($F737,Main_OG!$D$1:$D$766,Main_OG!AJ$1:AJ$766,"")</f>
        <v>996372</v>
      </c>
      <c r="AC737" s="47">
        <f>_xlfn.XLOOKUP($F737,Main_OG!$D$1:$D$766,Main_OG!AK$1:AK$766,"")</f>
        <v>3695916</v>
      </c>
      <c r="AD737" s="47">
        <f>_xlfn.XLOOKUP($F737,Main_OG!$D$1:$D$766,Main_OG!AL$1:AL$766,"")</f>
        <v>83891130</v>
      </c>
      <c r="AE737" s="47">
        <f>_xlfn.XLOOKUP($F737,Main_OG!$D$1:$D$766,Main_OG!AM$1:AM$766,"")</f>
        <v>0</v>
      </c>
      <c r="AF737" s="48">
        <f>_xlfn.XLOOKUP($F737,Main_OG!$D$1:$D$766,Main_OG!Z$1:Z$766,"")</f>
        <v>0</v>
      </c>
      <c r="AG737" s="48">
        <f>_xlfn.XLOOKUP($F737,Main_OG!$D$1:$D$766,Main_OG!AA$1:AA$766,"")</f>
        <v>2.2465548173415608</v>
      </c>
      <c r="AH737" s="48">
        <f>_xlfn.XLOOKUP($F737,Main_OG!$D$1:$D$766,Main_OG!AB$1:AB$766,"")</f>
        <v>15.097711394063451</v>
      </c>
      <c r="AI737" s="48">
        <f>_xlfn.XLOOKUP($F737,Main_OG!$D$1:$D$766,Main_OG!AC$1:AC$766,"")</f>
        <v>7.3815467393807772</v>
      </c>
      <c r="AJ737" s="48">
        <f>_xlfn.XLOOKUP($F737,Main_OG!$D$1:$D$766,Main_OG!AD$1:AD$766,"")</f>
        <v>0.58103021845052572</v>
      </c>
    </row>
    <row r="738" spans="2:36" x14ac:dyDescent="0.35">
      <c r="B738" s="36" t="s">
        <v>1767</v>
      </c>
      <c r="C738" s="45" t="s">
        <v>824</v>
      </c>
      <c r="D738" s="45" t="s">
        <v>4400</v>
      </c>
      <c r="E738" s="36" t="s">
        <v>4500</v>
      </c>
      <c r="F738" s="36" t="str">
        <f t="shared" si="33"/>
        <v>2008_AK</v>
      </c>
      <c r="G738" s="45">
        <v>2008</v>
      </c>
      <c r="H738" s="45">
        <f>_xlfn.XLOOKUP(J738,Main_OG!$B$1:$B$766,Main_OG!$O$1:$O$766,"")</f>
        <v>0</v>
      </c>
      <c r="I738" s="45">
        <f>_xlfn.XLOOKUP(F738,Main_OG!$D$1:$D$766,Main_OG!$J$1:$J$766,"")</f>
        <v>0</v>
      </c>
      <c r="J738" s="45" t="s">
        <v>824</v>
      </c>
      <c r="K738" s="45" t="str">
        <f t="shared" si="34"/>
        <v>Egegik Light &amp; Power Co_AK</v>
      </c>
      <c r="L738" s="45" t="str">
        <f t="shared" si="35"/>
        <v>Egegik Light Power Co_AK</v>
      </c>
      <c r="M738" s="45" t="s">
        <v>1770</v>
      </c>
      <c r="N738" s="45">
        <v>0</v>
      </c>
      <c r="O738" s="45">
        <v>37</v>
      </c>
      <c r="P738" s="45">
        <v>1</v>
      </c>
      <c r="Q738" s="45">
        <v>40</v>
      </c>
      <c r="R738" s="45">
        <v>0</v>
      </c>
      <c r="S738" s="45">
        <v>347</v>
      </c>
      <c r="T738" s="45">
        <v>189</v>
      </c>
      <c r="U738" s="45">
        <v>121</v>
      </c>
      <c r="V738" s="45">
        <v>0</v>
      </c>
      <c r="W738" s="45">
        <v>93.66</v>
      </c>
      <c r="X738" s="45">
        <v>47.62</v>
      </c>
      <c r="Y738" s="45">
        <v>93.39</v>
      </c>
      <c r="Z738" s="46">
        <v>49926.6</v>
      </c>
      <c r="AA738" s="46">
        <v>72625.262744470543</v>
      </c>
      <c r="AB738" s="47">
        <f>_xlfn.XLOOKUP($F738,Main_OG!$D$1:$D$766,Main_OG!AJ$1:AJ$766,"")</f>
        <v>994228</v>
      </c>
      <c r="AC738" s="47">
        <f>_xlfn.XLOOKUP($F738,Main_OG!$D$1:$D$766,Main_OG!AK$1:AK$766,"")</f>
        <v>3309288</v>
      </c>
      <c r="AD738" s="47">
        <f>_xlfn.XLOOKUP($F738,Main_OG!$D$1:$D$766,Main_OG!AL$1:AL$766,"")</f>
        <v>88306788</v>
      </c>
      <c r="AE738" s="47">
        <f>_xlfn.XLOOKUP($F738,Main_OG!$D$1:$D$766,Main_OG!AM$1:AM$766,"")</f>
        <v>0</v>
      </c>
      <c r="AF738" s="48">
        <f>_xlfn.XLOOKUP($F738,Main_OG!$D$1:$D$766,Main_OG!Z$1:Z$766,"")</f>
        <v>0</v>
      </c>
      <c r="AG738" s="48">
        <f>_xlfn.XLOOKUP($F738,Main_OG!$D$1:$D$766,Main_OG!AA$1:AA$766,"")</f>
        <v>2.2204719344600159</v>
      </c>
      <c r="AH738" s="48">
        <f>_xlfn.XLOOKUP($F738,Main_OG!$D$1:$D$766,Main_OG!AB$1:AB$766,"")</f>
        <v>19.619187803472759</v>
      </c>
      <c r="AI738" s="48">
        <f>_xlfn.XLOOKUP($F738,Main_OG!$D$1:$D$766,Main_OG!AC$1:AC$766,"")</f>
        <v>9.1182546074696553</v>
      </c>
      <c r="AJ738" s="48">
        <f>_xlfn.XLOOKUP($F738,Main_OG!$D$1:$D$766,Main_OG!AD$1:AD$766,"")</f>
        <v>0.68330088246943577</v>
      </c>
    </row>
    <row r="739" spans="2:36" x14ac:dyDescent="0.35">
      <c r="B739" s="36" t="s">
        <v>1767</v>
      </c>
      <c r="C739" s="45" t="s">
        <v>824</v>
      </c>
      <c r="D739" s="45" t="s">
        <v>4400</v>
      </c>
      <c r="E739" s="36" t="s">
        <v>4500</v>
      </c>
      <c r="F739" s="36" t="str">
        <f t="shared" si="33"/>
        <v>2009_AK</v>
      </c>
      <c r="G739" s="45">
        <v>2009</v>
      </c>
      <c r="H739" s="45">
        <f>_xlfn.XLOOKUP(J739,Main_OG!$B$1:$B$766,Main_OG!$O$1:$O$766,"")</f>
        <v>0</v>
      </c>
      <c r="I739" s="45">
        <f>_xlfn.XLOOKUP(F739,Main_OG!$D$1:$D$766,Main_OG!$J$1:$J$766,"")</f>
        <v>0</v>
      </c>
      <c r="J739" s="45" t="s">
        <v>824</v>
      </c>
      <c r="K739" s="45" t="str">
        <f t="shared" si="34"/>
        <v>Egegik Light &amp; Power Co_AK</v>
      </c>
      <c r="L739" s="45" t="str">
        <f t="shared" si="35"/>
        <v>Egegik Light Power Co_AK</v>
      </c>
      <c r="M739" s="45" t="s">
        <v>1771</v>
      </c>
      <c r="N739" s="45">
        <v>0</v>
      </c>
      <c r="O739" s="45">
        <v>34</v>
      </c>
      <c r="P739" s="45">
        <v>1</v>
      </c>
      <c r="Q739" s="45">
        <v>39</v>
      </c>
      <c r="R739" s="45">
        <v>0</v>
      </c>
      <c r="S739" s="45">
        <v>367</v>
      </c>
      <c r="T739" s="45">
        <v>96</v>
      </c>
      <c r="U739" s="45">
        <v>121</v>
      </c>
      <c r="V739" s="45">
        <v>0</v>
      </c>
      <c r="W739" s="45">
        <v>91.01</v>
      </c>
      <c r="X739" s="45">
        <v>66.67</v>
      </c>
      <c r="Y739" s="45">
        <v>92.56</v>
      </c>
      <c r="Z739" s="46">
        <v>54951.9</v>
      </c>
      <c r="AA739" s="46">
        <v>78626.832356791798</v>
      </c>
      <c r="AB739" s="47">
        <f>_xlfn.XLOOKUP($F739,Main_OG!$D$1:$D$766,Main_OG!AJ$1:AJ$766,"")</f>
        <v>1025918</v>
      </c>
      <c r="AC739" s="47">
        <f>_xlfn.XLOOKUP($F739,Main_OG!$D$1:$D$766,Main_OG!AK$1:AK$766,"")</f>
        <v>3992640</v>
      </c>
      <c r="AD739" s="47">
        <f>_xlfn.XLOOKUP($F739,Main_OG!$D$1:$D$766,Main_OG!AL$1:AL$766,"")</f>
        <v>77900336</v>
      </c>
      <c r="AE739" s="47">
        <f>_xlfn.XLOOKUP($F739,Main_OG!$D$1:$D$766,Main_OG!AM$1:AM$766,"")</f>
        <v>0</v>
      </c>
      <c r="AF739" s="48">
        <f>_xlfn.XLOOKUP($F739,Main_OG!$D$1:$D$766,Main_OG!Z$1:Z$766,"")</f>
        <v>0</v>
      </c>
      <c r="AG739" s="48">
        <f>_xlfn.XLOOKUP($F739,Main_OG!$D$1:$D$766,Main_OG!AA$1:AA$766,"")</f>
        <v>2.2743975091886082</v>
      </c>
      <c r="AH739" s="48">
        <f>_xlfn.XLOOKUP($F739,Main_OG!$D$1:$D$766,Main_OG!AB$1:AB$766,"")</f>
        <v>14.15708861161818</v>
      </c>
      <c r="AI739" s="48">
        <f>_xlfn.XLOOKUP($F739,Main_OG!$D$1:$D$766,Main_OG!AC$1:AC$766,"")</f>
        <v>4.5973007921271787</v>
      </c>
      <c r="AJ739" s="48">
        <f>_xlfn.XLOOKUP($F739,Main_OG!$D$1:$D$766,Main_OG!AD$1:AD$766,"")</f>
        <v>0.68314474405108627</v>
      </c>
    </row>
    <row r="740" spans="2:36" x14ac:dyDescent="0.35">
      <c r="B740" s="36" t="s">
        <v>1767</v>
      </c>
      <c r="C740" s="45" t="s">
        <v>824</v>
      </c>
      <c r="D740" s="45" t="s">
        <v>4400</v>
      </c>
      <c r="E740" s="36" t="s">
        <v>4500</v>
      </c>
      <c r="F740" s="36" t="str">
        <f t="shared" si="33"/>
        <v>2010_AK</v>
      </c>
      <c r="G740" s="45">
        <v>2010</v>
      </c>
      <c r="H740" s="45">
        <f>_xlfn.XLOOKUP(J740,Main_OG!$B$1:$B$766,Main_OG!$O$1:$O$766,"")</f>
        <v>0</v>
      </c>
      <c r="I740" s="45">
        <f>_xlfn.XLOOKUP(F740,Main_OG!$D$1:$D$766,Main_OG!$J$1:$J$766,"")</f>
        <v>0</v>
      </c>
      <c r="J740" s="45" t="s">
        <v>824</v>
      </c>
      <c r="K740" s="45" t="str">
        <f t="shared" si="34"/>
        <v>Egegik Light &amp; Power Co_AK</v>
      </c>
      <c r="L740" s="45" t="str">
        <f t="shared" si="35"/>
        <v>Egegik Light Power Co_AK</v>
      </c>
      <c r="M740" s="45" t="s">
        <v>1772</v>
      </c>
      <c r="N740" s="45">
        <v>0</v>
      </c>
      <c r="O740" s="45">
        <v>35</v>
      </c>
      <c r="P740" s="45">
        <v>0</v>
      </c>
      <c r="Q740" s="45">
        <v>39</v>
      </c>
      <c r="R740" s="45">
        <v>0</v>
      </c>
      <c r="S740" s="45">
        <v>531</v>
      </c>
      <c r="T740" s="45">
        <v>0</v>
      </c>
      <c r="U740" s="45">
        <v>142</v>
      </c>
      <c r="V740" s="45">
        <v>0</v>
      </c>
      <c r="W740" s="45">
        <v>73.069999999999993</v>
      </c>
      <c r="X740" s="45">
        <v>0</v>
      </c>
      <c r="Y740" s="45">
        <v>81.69</v>
      </c>
      <c r="Z740" s="46">
        <v>53652</v>
      </c>
      <c r="AA740" s="46">
        <v>75144.751548358356</v>
      </c>
      <c r="AB740" s="47">
        <f>_xlfn.XLOOKUP($F740,Main_OG!$D$1:$D$766,Main_OG!AJ$1:AJ$766,"")</f>
        <v>993000</v>
      </c>
      <c r="AC740" s="47">
        <f>_xlfn.XLOOKUP($F740,Main_OG!$D$1:$D$766,Main_OG!AK$1:AK$766,"")</f>
        <v>3244592</v>
      </c>
      <c r="AD740" s="47">
        <f>_xlfn.XLOOKUP($F740,Main_OG!$D$1:$D$766,Main_OG!AL$1:AL$766,"")</f>
        <v>81353948</v>
      </c>
      <c r="AE740" s="47">
        <f>_xlfn.XLOOKUP($F740,Main_OG!$D$1:$D$766,Main_OG!AM$1:AM$766,"")</f>
        <v>0</v>
      </c>
      <c r="AF740" s="48">
        <f>_xlfn.XLOOKUP($F740,Main_OG!$D$1:$D$766,Main_OG!Z$1:Z$766,"")</f>
        <v>0</v>
      </c>
      <c r="AG740" s="48">
        <f>_xlfn.XLOOKUP($F740,Main_OG!$D$1:$D$766,Main_OG!AA$1:AA$766,"")</f>
        <v>2.2935982820086371</v>
      </c>
      <c r="AH740" s="48">
        <f>_xlfn.XLOOKUP($F740,Main_OG!$D$1:$D$766,Main_OG!AB$1:AB$766,"")</f>
        <v>17.815786882646659</v>
      </c>
      <c r="AI740" s="48">
        <f>_xlfn.XLOOKUP($F740,Main_OG!$D$1:$D$766,Main_OG!AC$1:AC$766,"")</f>
        <v>4.9924248044436963</v>
      </c>
      <c r="AJ740" s="48">
        <f>_xlfn.XLOOKUP($F740,Main_OG!$D$1:$D$766,Main_OG!AD$1:AD$766,"")</f>
        <v>0.70992248279802228</v>
      </c>
    </row>
    <row r="741" spans="2:36" x14ac:dyDescent="0.35">
      <c r="B741" s="36" t="s">
        <v>1773</v>
      </c>
      <c r="C741" s="45" t="s">
        <v>685</v>
      </c>
      <c r="D741" s="45" t="s">
        <v>4401</v>
      </c>
      <c r="E741" s="36" t="s">
        <v>1773</v>
      </c>
      <c r="F741" s="36" t="str">
        <f t="shared" si="33"/>
        <v>2006_NM</v>
      </c>
      <c r="G741" s="45">
        <v>2006</v>
      </c>
      <c r="H741" s="45">
        <f>_xlfn.XLOOKUP(J741,Main_OG!$B$1:$B$766,Main_OG!$O$1:$O$766,"")</f>
        <v>0</v>
      </c>
      <c r="I741" s="45">
        <f>_xlfn.XLOOKUP(F741,Main_OG!$D$1:$D$766,Main_OG!$J$1:$J$766,"")</f>
        <v>0</v>
      </c>
      <c r="J741" s="45" t="s">
        <v>685</v>
      </c>
      <c r="K741" s="45" t="str">
        <f t="shared" si="34"/>
        <v>El Paso Electric Co_NM</v>
      </c>
      <c r="L741" s="45" t="str">
        <f t="shared" si="35"/>
        <v>El Paso Electric Co_NM</v>
      </c>
      <c r="M741" s="45" t="s">
        <v>1774</v>
      </c>
      <c r="N741" s="45">
        <v>0</v>
      </c>
      <c r="O741" s="45">
        <v>10047</v>
      </c>
      <c r="P741" s="45">
        <v>7</v>
      </c>
      <c r="Q741" s="45">
        <v>73447</v>
      </c>
      <c r="R741" s="45">
        <v>0</v>
      </c>
      <c r="S741" s="45">
        <v>81362</v>
      </c>
      <c r="T741" s="45">
        <v>6402</v>
      </c>
      <c r="U741" s="45">
        <v>66294</v>
      </c>
      <c r="V741" s="45">
        <v>0</v>
      </c>
      <c r="W741" s="45">
        <v>9.1943293988688168</v>
      </c>
      <c r="X741" s="45">
        <v>6.1375925144763581</v>
      </c>
      <c r="Y741" s="45">
        <v>11.955635707844911</v>
      </c>
      <c r="Z741" s="46">
        <v>88554.5</v>
      </c>
      <c r="AA741" s="46">
        <v>45131.660021700831</v>
      </c>
      <c r="AB741" s="47">
        <f>_xlfn.XLOOKUP($F741,Main_OG!$D$1:$D$766,Main_OG!AJ$1:AJ$766,"")</f>
        <v>33922155.979999997</v>
      </c>
      <c r="AC741" s="47">
        <f>_xlfn.XLOOKUP($F741,Main_OG!$D$1:$D$766,Main_OG!AK$1:AK$766,"")</f>
        <v>146834.01999999999</v>
      </c>
      <c r="AD741" s="47">
        <f>_xlfn.XLOOKUP($F741,Main_OG!$D$1:$D$766,Main_OG!AL$1:AL$766,"")</f>
        <v>105029841.53999999</v>
      </c>
      <c r="AE741" s="47">
        <f>_xlfn.XLOOKUP($F741,Main_OG!$D$1:$D$766,Main_OG!AM$1:AM$766,"")</f>
        <v>0</v>
      </c>
      <c r="AF741" s="48">
        <f>_xlfn.XLOOKUP($F741,Main_OG!$D$1:$D$766,Main_OG!Z$1:Z$766,"")</f>
        <v>0</v>
      </c>
      <c r="AG741" s="48">
        <f>_xlfn.XLOOKUP($F741,Main_OG!$D$1:$D$766,Main_OG!AA$1:AA$766,"")</f>
        <v>2.2465548173415608</v>
      </c>
      <c r="AH741" s="48">
        <f>_xlfn.XLOOKUP($F741,Main_OG!$D$1:$D$766,Main_OG!AB$1:AB$766,"")</f>
        <v>17.100000000000001</v>
      </c>
      <c r="AI741" s="48">
        <f>_xlfn.XLOOKUP($F741,Main_OG!$D$1:$D$766,Main_OG!AC$1:AC$766,"")</f>
        <v>7.1610124069250478</v>
      </c>
      <c r="AJ741" s="48">
        <f>_xlfn.XLOOKUP($F741,Main_OG!$D$1:$D$766,Main_OG!AD$1:AD$766,"")</f>
        <v>0.4704061490499184</v>
      </c>
    </row>
    <row r="742" spans="2:36" x14ac:dyDescent="0.35">
      <c r="B742" s="36" t="s">
        <v>1773</v>
      </c>
      <c r="C742" s="45" t="s">
        <v>77</v>
      </c>
      <c r="D742" s="45" t="s">
        <v>4401</v>
      </c>
      <c r="E742" s="36" t="s">
        <v>1773</v>
      </c>
      <c r="F742" s="36" t="str">
        <f t="shared" si="33"/>
        <v>2006_TX</v>
      </c>
      <c r="G742" s="45">
        <v>2006</v>
      </c>
      <c r="H742" s="45">
        <f>_xlfn.XLOOKUP(J742,Main_OG!$B$1:$B$766,Main_OG!$O$1:$O$766,"")</f>
        <v>1</v>
      </c>
      <c r="I742" s="45">
        <f>_xlfn.XLOOKUP(F742,Main_OG!$D$1:$D$766,Main_OG!$J$1:$J$766,"")</f>
        <v>0</v>
      </c>
      <c r="J742" s="45" t="s">
        <v>77</v>
      </c>
      <c r="K742" s="45" t="str">
        <f t="shared" si="34"/>
        <v>El Paso Electric Co_TX</v>
      </c>
      <c r="L742" s="45" t="str">
        <f t="shared" si="35"/>
        <v>El Paso Electric Co_TX</v>
      </c>
      <c r="M742" s="45" t="s">
        <v>1775</v>
      </c>
      <c r="N742" s="45">
        <v>0</v>
      </c>
      <c r="O742" s="45">
        <v>27341</v>
      </c>
      <c r="P742" s="45">
        <v>51</v>
      </c>
      <c r="Q742" s="45">
        <v>235036</v>
      </c>
      <c r="R742" s="45">
        <v>0</v>
      </c>
      <c r="S742" s="45">
        <v>278468</v>
      </c>
      <c r="T742" s="45">
        <v>76064</v>
      </c>
      <c r="U742" s="45">
        <v>189169</v>
      </c>
      <c r="V742" s="45">
        <v>0</v>
      </c>
      <c r="W742" s="45">
        <v>10.637429029499049</v>
      </c>
      <c r="X742" s="45">
        <v>6.9124080559942858</v>
      </c>
      <c r="Y742" s="45">
        <v>12.132175157801839</v>
      </c>
      <c r="Z742" s="46">
        <v>1225147.3</v>
      </c>
      <c r="AA742" s="46">
        <v>52447.317117859136</v>
      </c>
      <c r="AB742" s="47">
        <f>_xlfn.XLOOKUP($F742,Main_OG!$D$1:$D$766,Main_OG!AJ$1:AJ$766,"")</f>
        <v>203743692</v>
      </c>
      <c r="AC742" s="47">
        <f>_xlfn.XLOOKUP($F742,Main_OG!$D$1:$D$766,Main_OG!AK$1:AK$766,"")</f>
        <v>7220967.6200000001</v>
      </c>
      <c r="AD742" s="47">
        <f>_xlfn.XLOOKUP($F742,Main_OG!$D$1:$D$766,Main_OG!AL$1:AL$766,"")</f>
        <v>3109623746.98</v>
      </c>
      <c r="AE742" s="47">
        <f>_xlfn.XLOOKUP($F742,Main_OG!$D$1:$D$766,Main_OG!AM$1:AM$766,"")</f>
        <v>41264278</v>
      </c>
      <c r="AF742" s="48">
        <f>_xlfn.XLOOKUP($F742,Main_OG!$D$1:$D$766,Main_OG!Z$1:Z$766,"")</f>
        <v>0</v>
      </c>
      <c r="AG742" s="48">
        <f>_xlfn.XLOOKUP($F742,Main_OG!$D$1:$D$766,Main_OG!AA$1:AA$766,"")</f>
        <v>1.49</v>
      </c>
      <c r="AH742" s="48">
        <f>_xlfn.XLOOKUP($F742,Main_OG!$D$1:$D$766,Main_OG!AB$1:AB$766,"")</f>
        <v>14.13114039693003</v>
      </c>
      <c r="AI742" s="48">
        <f>_xlfn.XLOOKUP($F742,Main_OG!$D$1:$D$766,Main_OG!AC$1:AC$766,"")</f>
        <v>7.1610124069250478</v>
      </c>
      <c r="AJ742" s="48">
        <f>_xlfn.XLOOKUP($F742,Main_OG!$D$1:$D$766,Main_OG!AD$1:AD$766,"")</f>
        <v>0.4704061490499184</v>
      </c>
    </row>
    <row r="743" spans="2:36" x14ac:dyDescent="0.35">
      <c r="B743" s="36" t="s">
        <v>1776</v>
      </c>
      <c r="C743" s="45" t="s">
        <v>685</v>
      </c>
      <c r="D743" s="45" t="s">
        <v>4401</v>
      </c>
      <c r="E743" s="36" t="s">
        <v>1773</v>
      </c>
      <c r="F743" s="36" t="str">
        <f t="shared" si="33"/>
        <v>2007_NM</v>
      </c>
      <c r="G743" s="45">
        <v>2007</v>
      </c>
      <c r="H743" s="45">
        <f>_xlfn.XLOOKUP(J743,Main_OG!$B$1:$B$766,Main_OG!$O$1:$O$766,"")</f>
        <v>0</v>
      </c>
      <c r="I743" s="45">
        <f>_xlfn.XLOOKUP(F743,Main_OG!$D$1:$D$766,Main_OG!$J$1:$J$766,"")</f>
        <v>0</v>
      </c>
      <c r="J743" s="45" t="s">
        <v>685</v>
      </c>
      <c r="K743" s="45" t="str">
        <f t="shared" si="34"/>
        <v>El Paso Electric Company_NM</v>
      </c>
      <c r="L743" s="45" t="str">
        <f t="shared" si="35"/>
        <v>El Paso Electric Co_NM</v>
      </c>
      <c r="M743" s="45" t="s">
        <v>1777</v>
      </c>
      <c r="N743" s="45">
        <v>0</v>
      </c>
      <c r="O743" s="45">
        <v>10166</v>
      </c>
      <c r="P743" s="45">
        <v>7</v>
      </c>
      <c r="Q743" s="45">
        <v>76037</v>
      </c>
      <c r="R743" s="45">
        <v>0</v>
      </c>
      <c r="S743" s="45">
        <v>85905</v>
      </c>
      <c r="T743" s="45">
        <v>6515</v>
      </c>
      <c r="U743" s="45">
        <v>71228</v>
      </c>
      <c r="V743" s="45">
        <v>0</v>
      </c>
      <c r="W743" s="45">
        <v>9.56</v>
      </c>
      <c r="X743" s="45">
        <v>6.32</v>
      </c>
      <c r="Y743" s="45">
        <v>12.03</v>
      </c>
      <c r="Z743" s="46">
        <v>89392.3</v>
      </c>
      <c r="AA743" s="46">
        <v>44919.173697407627</v>
      </c>
      <c r="AB743" s="47">
        <f>_xlfn.XLOOKUP($F743,Main_OG!$D$1:$D$766,Main_OG!AJ$1:AJ$766,"")</f>
        <v>31917524</v>
      </c>
      <c r="AC743" s="47">
        <f>_xlfn.XLOOKUP($F743,Main_OG!$D$1:$D$766,Main_OG!AK$1:AK$766,"")</f>
        <v>164702</v>
      </c>
      <c r="AD743" s="47">
        <f>_xlfn.XLOOKUP($F743,Main_OG!$D$1:$D$766,Main_OG!AL$1:AL$766,"")</f>
        <v>115770352</v>
      </c>
      <c r="AE743" s="47">
        <f>_xlfn.XLOOKUP($F743,Main_OG!$D$1:$D$766,Main_OG!AM$1:AM$766,"")</f>
        <v>0</v>
      </c>
      <c r="AF743" s="48">
        <f>_xlfn.XLOOKUP($F743,Main_OG!$D$1:$D$766,Main_OG!Z$1:Z$766,"")</f>
        <v>0</v>
      </c>
      <c r="AG743" s="48">
        <f>_xlfn.XLOOKUP($F743,Main_OG!$D$1:$D$766,Main_OG!AA$1:AA$766,"")</f>
        <v>2.2465548173415608</v>
      </c>
      <c r="AH743" s="48">
        <f>_xlfn.XLOOKUP($F743,Main_OG!$D$1:$D$766,Main_OG!AB$1:AB$766,"")</f>
        <v>18.97</v>
      </c>
      <c r="AI743" s="48">
        <f>_xlfn.XLOOKUP($F743,Main_OG!$D$1:$D$766,Main_OG!AC$1:AC$766,"")</f>
        <v>7.3815467393807772</v>
      </c>
      <c r="AJ743" s="48">
        <f>_xlfn.XLOOKUP($F743,Main_OG!$D$1:$D$766,Main_OG!AD$1:AD$766,"")</f>
        <v>0.58103021845052572</v>
      </c>
    </row>
    <row r="744" spans="2:36" x14ac:dyDescent="0.35">
      <c r="B744" s="36" t="s">
        <v>1776</v>
      </c>
      <c r="C744" s="45" t="s">
        <v>77</v>
      </c>
      <c r="D744" s="45" t="s">
        <v>4401</v>
      </c>
      <c r="E744" s="36" t="s">
        <v>1773</v>
      </c>
      <c r="F744" s="36" t="str">
        <f t="shared" si="33"/>
        <v>2007_TX</v>
      </c>
      <c r="G744" s="45">
        <v>2007</v>
      </c>
      <c r="H744" s="45">
        <f>_xlfn.XLOOKUP(J744,Main_OG!$B$1:$B$766,Main_OG!$O$1:$O$766,"")</f>
        <v>1</v>
      </c>
      <c r="I744" s="45">
        <f>_xlfn.XLOOKUP(F744,Main_OG!$D$1:$D$766,Main_OG!$J$1:$J$766,"")</f>
        <v>0</v>
      </c>
      <c r="J744" s="45" t="s">
        <v>77</v>
      </c>
      <c r="K744" s="45" t="str">
        <f t="shared" si="34"/>
        <v>El Paso Electric Company_TX</v>
      </c>
      <c r="L744" s="45" t="str">
        <f t="shared" si="35"/>
        <v>El Paso Electric Co_TX</v>
      </c>
      <c r="M744" s="45" t="s">
        <v>1778</v>
      </c>
      <c r="N744" s="45">
        <v>0</v>
      </c>
      <c r="O744" s="45">
        <v>28867</v>
      </c>
      <c r="P744" s="45">
        <v>49</v>
      </c>
      <c r="Q744" s="45">
        <v>239077</v>
      </c>
      <c r="R744" s="45">
        <v>0</v>
      </c>
      <c r="S744" s="45">
        <v>292005</v>
      </c>
      <c r="T744" s="45">
        <v>76087</v>
      </c>
      <c r="U744" s="45">
        <v>199466</v>
      </c>
      <c r="V744" s="45">
        <v>0</v>
      </c>
      <c r="W744" s="45">
        <v>10.81</v>
      </c>
      <c r="X744" s="45">
        <v>6.97</v>
      </c>
      <c r="Y744" s="45">
        <v>12.16</v>
      </c>
      <c r="Z744" s="46">
        <v>1288828.7</v>
      </c>
      <c r="AA744" s="46">
        <v>54079.792688673871</v>
      </c>
      <c r="AB744" s="47">
        <f>_xlfn.XLOOKUP($F744,Main_OG!$D$1:$D$766,Main_OG!AJ$1:AJ$766,"")</f>
        <v>205831576</v>
      </c>
      <c r="AC744" s="47">
        <f>_xlfn.XLOOKUP($F744,Main_OG!$D$1:$D$766,Main_OG!AK$1:AK$766,"")</f>
        <v>5398558</v>
      </c>
      <c r="AD744" s="47">
        <f>_xlfn.XLOOKUP($F744,Main_OG!$D$1:$D$766,Main_OG!AL$1:AL$766,"")</f>
        <v>3114934262</v>
      </c>
      <c r="AE744" s="47">
        <f>_xlfn.XLOOKUP($F744,Main_OG!$D$1:$D$766,Main_OG!AM$1:AM$766,"")</f>
        <v>40955030</v>
      </c>
      <c r="AF744" s="48">
        <f>_xlfn.XLOOKUP($F744,Main_OG!$D$1:$D$766,Main_OG!Z$1:Z$766,"")</f>
        <v>0</v>
      </c>
      <c r="AG744" s="48">
        <f>_xlfn.XLOOKUP($F744,Main_OG!$D$1:$D$766,Main_OG!AA$1:AA$766,"")</f>
        <v>1.63</v>
      </c>
      <c r="AH744" s="48">
        <f>_xlfn.XLOOKUP($F744,Main_OG!$D$1:$D$766,Main_OG!AB$1:AB$766,"")</f>
        <v>15.097711394063451</v>
      </c>
      <c r="AI744" s="48">
        <f>_xlfn.XLOOKUP($F744,Main_OG!$D$1:$D$766,Main_OG!AC$1:AC$766,"")</f>
        <v>7.3815467393807772</v>
      </c>
      <c r="AJ744" s="48">
        <f>_xlfn.XLOOKUP($F744,Main_OG!$D$1:$D$766,Main_OG!AD$1:AD$766,"")</f>
        <v>0.46</v>
      </c>
    </row>
    <row r="745" spans="2:36" x14ac:dyDescent="0.35">
      <c r="B745" s="36" t="s">
        <v>1773</v>
      </c>
      <c r="C745" s="45" t="s">
        <v>685</v>
      </c>
      <c r="D745" s="45" t="s">
        <v>4401</v>
      </c>
      <c r="E745" s="36" t="s">
        <v>1773</v>
      </c>
      <c r="F745" s="36" t="str">
        <f t="shared" si="33"/>
        <v>2008_NM</v>
      </c>
      <c r="G745" s="45">
        <v>2008</v>
      </c>
      <c r="H745" s="45">
        <f>_xlfn.XLOOKUP(J745,Main_OG!$B$1:$B$766,Main_OG!$O$1:$O$766,"")</f>
        <v>0</v>
      </c>
      <c r="I745" s="45">
        <f>_xlfn.XLOOKUP(F745,Main_OG!$D$1:$D$766,Main_OG!$J$1:$J$766,"")</f>
        <v>0</v>
      </c>
      <c r="J745" s="45" t="s">
        <v>685</v>
      </c>
      <c r="K745" s="45" t="str">
        <f t="shared" si="34"/>
        <v>El Paso Electric Co_NM</v>
      </c>
      <c r="L745" s="45" t="str">
        <f t="shared" si="35"/>
        <v>El Paso Electric Co_NM</v>
      </c>
      <c r="M745" s="45" t="s">
        <v>1779</v>
      </c>
      <c r="N745" s="45">
        <v>0</v>
      </c>
      <c r="O745" s="45">
        <v>10207</v>
      </c>
      <c r="P745" s="45">
        <v>7</v>
      </c>
      <c r="Q745" s="45">
        <v>77635</v>
      </c>
      <c r="R745" s="45">
        <v>0</v>
      </c>
      <c r="S745" s="45">
        <v>911857</v>
      </c>
      <c r="T745" s="45">
        <v>97025</v>
      </c>
      <c r="U745" s="45">
        <v>589696</v>
      </c>
      <c r="V745" s="45">
        <v>0</v>
      </c>
      <c r="W745" s="45">
        <v>11.65</v>
      </c>
      <c r="X745" s="45">
        <v>7.03</v>
      </c>
      <c r="Y745" s="45">
        <v>13.66</v>
      </c>
      <c r="Z745" s="46">
        <v>89012.9</v>
      </c>
      <c r="AA745" s="46">
        <v>44270.444261641191</v>
      </c>
      <c r="AB745" s="47">
        <f>_xlfn.XLOOKUP($F745,Main_OG!$D$1:$D$766,Main_OG!AJ$1:AJ$766,"")</f>
        <v>30795238</v>
      </c>
      <c r="AC745" s="47">
        <f>_xlfn.XLOOKUP($F745,Main_OG!$D$1:$D$766,Main_OG!AK$1:AK$766,"")</f>
        <v>203770</v>
      </c>
      <c r="AD745" s="47">
        <f>_xlfn.XLOOKUP($F745,Main_OG!$D$1:$D$766,Main_OG!AL$1:AL$766,"")</f>
        <v>133874836</v>
      </c>
      <c r="AE745" s="47">
        <f>_xlfn.XLOOKUP($F745,Main_OG!$D$1:$D$766,Main_OG!AM$1:AM$766,"")</f>
        <v>0</v>
      </c>
      <c r="AF745" s="48">
        <f>_xlfn.XLOOKUP($F745,Main_OG!$D$1:$D$766,Main_OG!Z$1:Z$766,"")</f>
        <v>0</v>
      </c>
      <c r="AG745" s="48">
        <f>_xlfn.XLOOKUP($F745,Main_OG!$D$1:$D$766,Main_OG!AA$1:AA$766,"")</f>
        <v>2.2204719344600159</v>
      </c>
      <c r="AH745" s="48">
        <f>_xlfn.XLOOKUP($F745,Main_OG!$D$1:$D$766,Main_OG!AB$1:AB$766,"")</f>
        <v>23.53</v>
      </c>
      <c r="AI745" s="48">
        <f>_xlfn.XLOOKUP($F745,Main_OG!$D$1:$D$766,Main_OG!AC$1:AC$766,"")</f>
        <v>9.1182546074696553</v>
      </c>
      <c r="AJ745" s="48">
        <f>_xlfn.XLOOKUP($F745,Main_OG!$D$1:$D$766,Main_OG!AD$1:AD$766,"")</f>
        <v>0.68330088246943577</v>
      </c>
    </row>
    <row r="746" spans="2:36" x14ac:dyDescent="0.35">
      <c r="B746" s="36" t="s">
        <v>1773</v>
      </c>
      <c r="C746" s="45" t="s">
        <v>77</v>
      </c>
      <c r="D746" s="45" t="s">
        <v>4401</v>
      </c>
      <c r="E746" s="36" t="s">
        <v>1773</v>
      </c>
      <c r="F746" s="36" t="str">
        <f t="shared" si="33"/>
        <v>2008_TX</v>
      </c>
      <c r="G746" s="45">
        <v>2008</v>
      </c>
      <c r="H746" s="45">
        <f>_xlfn.XLOOKUP(J746,Main_OG!$B$1:$B$766,Main_OG!$O$1:$O$766,"")</f>
        <v>1</v>
      </c>
      <c r="I746" s="45">
        <f>_xlfn.XLOOKUP(F746,Main_OG!$D$1:$D$766,Main_OG!$J$1:$J$766,"")</f>
        <v>0</v>
      </c>
      <c r="J746" s="45" t="s">
        <v>77</v>
      </c>
      <c r="K746" s="45" t="str">
        <f t="shared" si="34"/>
        <v>El Paso Electric Co_TX</v>
      </c>
      <c r="L746" s="45" t="str">
        <f t="shared" si="35"/>
        <v>El Paso Electric Co_TX</v>
      </c>
      <c r="M746" s="45" t="s">
        <v>1780</v>
      </c>
      <c r="N746" s="45">
        <v>0</v>
      </c>
      <c r="O746" s="45">
        <v>30452</v>
      </c>
      <c r="P746" s="45">
        <v>45</v>
      </c>
      <c r="Q746" s="45">
        <v>242688</v>
      </c>
      <c r="R746" s="45">
        <v>0</v>
      </c>
      <c r="S746" s="45">
        <v>2792382</v>
      </c>
      <c r="T746" s="45">
        <v>1005252</v>
      </c>
      <c r="U746" s="45">
        <v>1638142</v>
      </c>
      <c r="V746" s="45">
        <v>0</v>
      </c>
      <c r="W746" s="45">
        <v>10.99</v>
      </c>
      <c r="X746" s="45">
        <v>7.32</v>
      </c>
      <c r="Y746" s="45">
        <v>12.46</v>
      </c>
      <c r="Z746" s="46">
        <v>1287191.5</v>
      </c>
      <c r="AA746" s="46">
        <v>52951.147102112925</v>
      </c>
      <c r="AB746" s="47">
        <f>_xlfn.XLOOKUP($F746,Main_OG!$D$1:$D$766,Main_OG!AJ$1:AJ$766,"")</f>
        <v>203679854</v>
      </c>
      <c r="AC746" s="47">
        <f>_xlfn.XLOOKUP($F746,Main_OG!$D$1:$D$766,Main_OG!AK$1:AK$766,"")</f>
        <v>4419394</v>
      </c>
      <c r="AD746" s="47">
        <f>_xlfn.XLOOKUP($F746,Main_OG!$D$1:$D$766,Main_OG!AL$1:AL$766,"")</f>
        <v>3031039694</v>
      </c>
      <c r="AE746" s="47">
        <f>_xlfn.XLOOKUP($F746,Main_OG!$D$1:$D$766,Main_OG!AM$1:AM$766,"")</f>
        <v>40727370</v>
      </c>
      <c r="AF746" s="48">
        <f>_xlfn.XLOOKUP($F746,Main_OG!$D$1:$D$766,Main_OG!Z$1:Z$766,"")</f>
        <v>0</v>
      </c>
      <c r="AG746" s="48">
        <f>_xlfn.XLOOKUP($F746,Main_OG!$D$1:$D$766,Main_OG!AA$1:AA$766,"")</f>
        <v>1.88</v>
      </c>
      <c r="AH746" s="48">
        <f>_xlfn.XLOOKUP($F746,Main_OG!$D$1:$D$766,Main_OG!AB$1:AB$766,"")</f>
        <v>19.619187803472759</v>
      </c>
      <c r="AI746" s="48">
        <f>_xlfn.XLOOKUP($F746,Main_OG!$D$1:$D$766,Main_OG!AC$1:AC$766,"")</f>
        <v>9.1182546074696553</v>
      </c>
      <c r="AJ746" s="48">
        <f>_xlfn.XLOOKUP($F746,Main_OG!$D$1:$D$766,Main_OG!AD$1:AD$766,"")</f>
        <v>0.68330088246943577</v>
      </c>
    </row>
    <row r="747" spans="2:36" x14ac:dyDescent="0.35">
      <c r="B747" s="36" t="s">
        <v>1773</v>
      </c>
      <c r="C747" s="45" t="s">
        <v>685</v>
      </c>
      <c r="D747" s="45" t="s">
        <v>4401</v>
      </c>
      <c r="E747" s="36" t="s">
        <v>1773</v>
      </c>
      <c r="F747" s="36" t="str">
        <f t="shared" si="33"/>
        <v>2009_NM</v>
      </c>
      <c r="G747" s="45">
        <v>2009</v>
      </c>
      <c r="H747" s="45">
        <f>_xlfn.XLOOKUP(J747,Main_OG!$B$1:$B$766,Main_OG!$O$1:$O$766,"")</f>
        <v>0</v>
      </c>
      <c r="I747" s="45">
        <f>_xlfn.XLOOKUP(F747,Main_OG!$D$1:$D$766,Main_OG!$J$1:$J$766,"")</f>
        <v>0</v>
      </c>
      <c r="J747" s="45" t="s">
        <v>685</v>
      </c>
      <c r="K747" s="45" t="str">
        <f t="shared" si="34"/>
        <v>El Paso Electric Co_NM</v>
      </c>
      <c r="L747" s="45" t="str">
        <f t="shared" si="35"/>
        <v>El Paso Electric Co_NM</v>
      </c>
      <c r="M747" s="45" t="s">
        <v>1781</v>
      </c>
      <c r="N747" s="45">
        <v>0</v>
      </c>
      <c r="O747" s="45">
        <v>10241</v>
      </c>
      <c r="P747" s="45">
        <v>8</v>
      </c>
      <c r="Q747" s="45">
        <v>78867</v>
      </c>
      <c r="R747" s="45">
        <v>0</v>
      </c>
      <c r="S747" s="45">
        <v>908116</v>
      </c>
      <c r="T747" s="45">
        <v>71072</v>
      </c>
      <c r="U747" s="45">
        <v>622754</v>
      </c>
      <c r="V747" s="45">
        <v>0</v>
      </c>
      <c r="W747" s="45">
        <v>9.57</v>
      </c>
      <c r="X747" s="45">
        <v>6.88</v>
      </c>
      <c r="Y747" s="45">
        <v>11.57</v>
      </c>
      <c r="Z747" s="46">
        <v>90829.2</v>
      </c>
      <c r="AA747" s="46">
        <v>44594.025339723747</v>
      </c>
      <c r="AB747" s="47">
        <f>_xlfn.XLOOKUP($F747,Main_OG!$D$1:$D$766,Main_OG!AJ$1:AJ$766,"")</f>
        <v>33025048</v>
      </c>
      <c r="AC747" s="47">
        <f>_xlfn.XLOOKUP($F747,Main_OG!$D$1:$D$766,Main_OG!AK$1:AK$766,"")</f>
        <v>170690</v>
      </c>
      <c r="AD747" s="47">
        <f>_xlfn.XLOOKUP($F747,Main_OG!$D$1:$D$766,Main_OG!AL$1:AL$766,"")</f>
        <v>140901784</v>
      </c>
      <c r="AE747" s="47">
        <f>_xlfn.XLOOKUP($F747,Main_OG!$D$1:$D$766,Main_OG!AM$1:AM$766,"")</f>
        <v>0</v>
      </c>
      <c r="AF747" s="48">
        <f>_xlfn.XLOOKUP($F747,Main_OG!$D$1:$D$766,Main_OG!Z$1:Z$766,"")</f>
        <v>0</v>
      </c>
      <c r="AG747" s="48">
        <f>_xlfn.XLOOKUP($F747,Main_OG!$D$1:$D$766,Main_OG!AA$1:AA$766,"")</f>
        <v>2.2743975091886082</v>
      </c>
      <c r="AH747" s="48">
        <f>_xlfn.XLOOKUP($F747,Main_OG!$D$1:$D$766,Main_OG!AB$1:AB$766,"")</f>
        <v>15.26</v>
      </c>
      <c r="AI747" s="48">
        <f>_xlfn.XLOOKUP($F747,Main_OG!$D$1:$D$766,Main_OG!AC$1:AC$766,"")</f>
        <v>4.5973007921271787</v>
      </c>
      <c r="AJ747" s="48">
        <f>_xlfn.XLOOKUP($F747,Main_OG!$D$1:$D$766,Main_OG!AD$1:AD$766,"")</f>
        <v>0.68314474405108627</v>
      </c>
    </row>
    <row r="748" spans="2:36" x14ac:dyDescent="0.35">
      <c r="B748" s="36" t="s">
        <v>1773</v>
      </c>
      <c r="C748" s="45" t="s">
        <v>77</v>
      </c>
      <c r="D748" s="45" t="s">
        <v>4401</v>
      </c>
      <c r="E748" s="36" t="s">
        <v>1773</v>
      </c>
      <c r="F748" s="36" t="str">
        <f t="shared" si="33"/>
        <v>2009_TX</v>
      </c>
      <c r="G748" s="45">
        <v>2009</v>
      </c>
      <c r="H748" s="45">
        <f>_xlfn.XLOOKUP(J748,Main_OG!$B$1:$B$766,Main_OG!$O$1:$O$766,"")</f>
        <v>1</v>
      </c>
      <c r="I748" s="45">
        <f>_xlfn.XLOOKUP(F748,Main_OG!$D$1:$D$766,Main_OG!$J$1:$J$766,"")</f>
        <v>0</v>
      </c>
      <c r="J748" s="45" t="s">
        <v>77</v>
      </c>
      <c r="K748" s="45" t="str">
        <f t="shared" si="34"/>
        <v>El Paso Electric Co_TX</v>
      </c>
      <c r="L748" s="45" t="str">
        <f t="shared" si="35"/>
        <v>El Paso Electric Co_TX</v>
      </c>
      <c r="M748" s="45" t="s">
        <v>1782</v>
      </c>
      <c r="N748" s="45">
        <v>0</v>
      </c>
      <c r="O748" s="45">
        <v>30739</v>
      </c>
      <c r="P748" s="45">
        <v>41</v>
      </c>
      <c r="Q748" s="45">
        <v>247135</v>
      </c>
      <c r="R748" s="45">
        <v>0</v>
      </c>
      <c r="S748" s="45">
        <v>2825731</v>
      </c>
      <c r="T748" s="45">
        <v>953114</v>
      </c>
      <c r="U748" s="45">
        <v>1738896</v>
      </c>
      <c r="V748" s="45">
        <v>0</v>
      </c>
      <c r="W748" s="45">
        <v>9.5299999999999994</v>
      </c>
      <c r="X748" s="45">
        <v>5.88</v>
      </c>
      <c r="Y748" s="45">
        <v>10.99</v>
      </c>
      <c r="Z748" s="46">
        <v>1285560.2</v>
      </c>
      <c r="AA748" s="46">
        <v>51833.424247576615</v>
      </c>
      <c r="AB748" s="47">
        <f>_xlfn.XLOOKUP($F748,Main_OG!$D$1:$D$766,Main_OG!AJ$1:AJ$766,"")</f>
        <v>190813300</v>
      </c>
      <c r="AC748" s="47">
        <f>_xlfn.XLOOKUP($F748,Main_OG!$D$1:$D$766,Main_OG!AK$1:AK$766,"")</f>
        <v>5977652</v>
      </c>
      <c r="AD748" s="47">
        <f>_xlfn.XLOOKUP($F748,Main_OG!$D$1:$D$766,Main_OG!AL$1:AL$766,"")</f>
        <v>2935102114</v>
      </c>
      <c r="AE748" s="47">
        <f>_xlfn.XLOOKUP($F748,Main_OG!$D$1:$D$766,Main_OG!AM$1:AM$766,"")</f>
        <v>41497617</v>
      </c>
      <c r="AF748" s="48">
        <f>_xlfn.XLOOKUP($F748,Main_OG!$D$1:$D$766,Main_OG!Z$1:Z$766,"")</f>
        <v>0</v>
      </c>
      <c r="AG748" s="48">
        <f>_xlfn.XLOOKUP($F748,Main_OG!$D$1:$D$766,Main_OG!AA$1:AA$766,"")</f>
        <v>2.2743975091886082</v>
      </c>
      <c r="AH748" s="48">
        <f>_xlfn.XLOOKUP($F748,Main_OG!$D$1:$D$766,Main_OG!AB$1:AB$766,"")</f>
        <v>14.15708861161818</v>
      </c>
      <c r="AI748" s="48">
        <f>_xlfn.XLOOKUP($F748,Main_OG!$D$1:$D$766,Main_OG!AC$1:AC$766,"")</f>
        <v>4.5973007921271787</v>
      </c>
      <c r="AJ748" s="48">
        <f>_xlfn.XLOOKUP($F748,Main_OG!$D$1:$D$766,Main_OG!AD$1:AD$766,"")</f>
        <v>0.68314474405108627</v>
      </c>
    </row>
    <row r="749" spans="2:36" x14ac:dyDescent="0.35">
      <c r="B749" s="36" t="s">
        <v>1773</v>
      </c>
      <c r="C749" s="45" t="s">
        <v>685</v>
      </c>
      <c r="D749" s="45" t="s">
        <v>4401</v>
      </c>
      <c r="E749" s="36" t="s">
        <v>1773</v>
      </c>
      <c r="F749" s="36" t="str">
        <f t="shared" si="33"/>
        <v>2010_NM</v>
      </c>
      <c r="G749" s="45">
        <v>2010</v>
      </c>
      <c r="H749" s="45">
        <f>_xlfn.XLOOKUP(J749,Main_OG!$B$1:$B$766,Main_OG!$O$1:$O$766,"")</f>
        <v>0</v>
      </c>
      <c r="I749" s="45">
        <f>_xlfn.XLOOKUP(F749,Main_OG!$D$1:$D$766,Main_OG!$J$1:$J$766,"")</f>
        <v>0</v>
      </c>
      <c r="J749" s="45" t="s">
        <v>685</v>
      </c>
      <c r="K749" s="45" t="str">
        <f t="shared" si="34"/>
        <v>El Paso Electric Co_NM</v>
      </c>
      <c r="L749" s="45" t="str">
        <f t="shared" si="35"/>
        <v>El Paso Electric Co_NM</v>
      </c>
      <c r="M749" s="45" t="s">
        <v>1783</v>
      </c>
      <c r="N749" s="45">
        <v>0</v>
      </c>
      <c r="O749" s="45">
        <v>10316</v>
      </c>
      <c r="P749" s="45">
        <v>7</v>
      </c>
      <c r="Q749" s="45">
        <v>80107</v>
      </c>
      <c r="R749" s="45">
        <v>0</v>
      </c>
      <c r="S749" s="45">
        <v>922492</v>
      </c>
      <c r="T749" s="45">
        <v>65972</v>
      </c>
      <c r="U749" s="45">
        <v>654947</v>
      </c>
      <c r="V749" s="45">
        <v>0</v>
      </c>
      <c r="W749" s="45">
        <v>10.09</v>
      </c>
      <c r="X749" s="45">
        <v>7.33</v>
      </c>
      <c r="Y749" s="45">
        <v>12.04</v>
      </c>
      <c r="Z749" s="46">
        <v>90721</v>
      </c>
      <c r="AA749" s="46">
        <v>43940.901301647667</v>
      </c>
      <c r="AB749" s="47">
        <f>_xlfn.XLOOKUP($F749,Main_OG!$D$1:$D$766,Main_OG!AJ$1:AJ$766,"")</f>
        <v>29072530</v>
      </c>
      <c r="AC749" s="47">
        <f>_xlfn.XLOOKUP($F749,Main_OG!$D$1:$D$766,Main_OG!AK$1:AK$766,"")</f>
        <v>184912</v>
      </c>
      <c r="AD749" s="47">
        <f>_xlfn.XLOOKUP($F749,Main_OG!$D$1:$D$766,Main_OG!AL$1:AL$766,"")</f>
        <v>142125552</v>
      </c>
      <c r="AE749" s="47">
        <f>_xlfn.XLOOKUP($F749,Main_OG!$D$1:$D$766,Main_OG!AM$1:AM$766,"")</f>
        <v>0</v>
      </c>
      <c r="AF749" s="48">
        <f>_xlfn.XLOOKUP($F749,Main_OG!$D$1:$D$766,Main_OG!Z$1:Z$766,"")</f>
        <v>0</v>
      </c>
      <c r="AG749" s="48">
        <f>_xlfn.XLOOKUP($F749,Main_OG!$D$1:$D$766,Main_OG!AA$1:AA$766,"")</f>
        <v>2.2935982820086371</v>
      </c>
      <c r="AH749" s="48">
        <f>_xlfn.XLOOKUP($F749,Main_OG!$D$1:$D$766,Main_OG!AB$1:AB$766,"")</f>
        <v>17.815786882646659</v>
      </c>
      <c r="AI749" s="48">
        <f>_xlfn.XLOOKUP($F749,Main_OG!$D$1:$D$766,Main_OG!AC$1:AC$766,"")</f>
        <v>4.9924248044436963</v>
      </c>
      <c r="AJ749" s="48">
        <f>_xlfn.XLOOKUP($F749,Main_OG!$D$1:$D$766,Main_OG!AD$1:AD$766,"")</f>
        <v>0.70992248279802228</v>
      </c>
    </row>
    <row r="750" spans="2:36" x14ac:dyDescent="0.35">
      <c r="B750" s="36" t="s">
        <v>1773</v>
      </c>
      <c r="C750" s="45" t="s">
        <v>77</v>
      </c>
      <c r="D750" s="45" t="s">
        <v>4401</v>
      </c>
      <c r="E750" s="36" t="s">
        <v>1773</v>
      </c>
      <c r="F750" s="36" t="str">
        <f t="shared" si="33"/>
        <v>2010_TX</v>
      </c>
      <c r="G750" s="45">
        <v>2010</v>
      </c>
      <c r="H750" s="45">
        <f>_xlfn.XLOOKUP(J750,Main_OG!$B$1:$B$766,Main_OG!$O$1:$O$766,"")</f>
        <v>1</v>
      </c>
      <c r="I750" s="45">
        <f>_xlfn.XLOOKUP(F750,Main_OG!$D$1:$D$766,Main_OG!$J$1:$J$766,"")</f>
        <v>0</v>
      </c>
      <c r="J750" s="45" t="s">
        <v>77</v>
      </c>
      <c r="K750" s="45" t="str">
        <f t="shared" si="34"/>
        <v>El Paso Electric Co_TX</v>
      </c>
      <c r="L750" s="45" t="str">
        <f t="shared" si="35"/>
        <v>El Paso Electric Co_TX</v>
      </c>
      <c r="M750" s="45" t="s">
        <v>1784</v>
      </c>
      <c r="N750" s="45">
        <v>0</v>
      </c>
      <c r="O750" s="45">
        <v>30932</v>
      </c>
      <c r="P750" s="45">
        <v>42</v>
      </c>
      <c r="Q750" s="45">
        <v>252193</v>
      </c>
      <c r="R750" s="45">
        <v>0</v>
      </c>
      <c r="S750" s="45">
        <v>2915434</v>
      </c>
      <c r="T750" s="45">
        <v>1021441</v>
      </c>
      <c r="U750" s="45">
        <v>1853887</v>
      </c>
      <c r="V750" s="45">
        <v>0</v>
      </c>
      <c r="W750" s="45">
        <v>9.8800000000000008</v>
      </c>
      <c r="X750" s="45">
        <v>6.5</v>
      </c>
      <c r="Y750" s="45">
        <v>11.36</v>
      </c>
      <c r="Z750" s="46">
        <v>1323059.1000000001</v>
      </c>
      <c r="AA750" s="46">
        <v>52415.200806817331</v>
      </c>
      <c r="AB750" s="47">
        <f>_xlfn.XLOOKUP($F750,Main_OG!$D$1:$D$766,Main_OG!AJ$1:AJ$766,"")</f>
        <v>206237270</v>
      </c>
      <c r="AC750" s="47">
        <f>_xlfn.XLOOKUP($F750,Main_OG!$D$1:$D$766,Main_OG!AK$1:AK$766,"")</f>
        <v>2849102</v>
      </c>
      <c r="AD750" s="47">
        <f>_xlfn.XLOOKUP($F750,Main_OG!$D$1:$D$766,Main_OG!AL$1:AL$766,"")</f>
        <v>2882061072</v>
      </c>
      <c r="AE750" s="47">
        <f>_xlfn.XLOOKUP($F750,Main_OG!$D$1:$D$766,Main_OG!AM$1:AM$766,"")</f>
        <v>41335248</v>
      </c>
      <c r="AF750" s="48">
        <f>_xlfn.XLOOKUP($F750,Main_OG!$D$1:$D$766,Main_OG!Z$1:Z$766,"")</f>
        <v>0</v>
      </c>
      <c r="AG750" s="48">
        <f>_xlfn.XLOOKUP($F750,Main_OG!$D$1:$D$766,Main_OG!AA$1:AA$766,"")</f>
        <v>1.84</v>
      </c>
      <c r="AH750" s="48">
        <f>_xlfn.XLOOKUP($F750,Main_OG!$D$1:$D$766,Main_OG!AB$1:AB$766,"")</f>
        <v>17.815786882646659</v>
      </c>
      <c r="AI750" s="48">
        <f>_xlfn.XLOOKUP($F750,Main_OG!$D$1:$D$766,Main_OG!AC$1:AC$766,"")</f>
        <v>4.9924248044436963</v>
      </c>
      <c r="AJ750" s="48">
        <f>_xlfn.XLOOKUP($F750,Main_OG!$D$1:$D$766,Main_OG!AD$1:AD$766,"")</f>
        <v>0.70992248279802228</v>
      </c>
    </row>
    <row r="751" spans="2:36" x14ac:dyDescent="0.35">
      <c r="B751" s="36" t="s">
        <v>1773</v>
      </c>
      <c r="C751" s="45" t="s">
        <v>685</v>
      </c>
      <c r="D751" s="45" t="s">
        <v>4401</v>
      </c>
      <c r="E751" s="36" t="s">
        <v>1773</v>
      </c>
      <c r="F751" s="36" t="str">
        <f t="shared" si="33"/>
        <v>2011_NM</v>
      </c>
      <c r="G751" s="45">
        <v>2011</v>
      </c>
      <c r="H751" s="45">
        <f>_xlfn.XLOOKUP(J751,Main_OG!$B$1:$B$766,Main_OG!$O$1:$O$766,"")</f>
        <v>0</v>
      </c>
      <c r="I751" s="45">
        <f>_xlfn.XLOOKUP(F751,Main_OG!$D$1:$D$766,Main_OG!$J$1:$J$766,"")</f>
        <v>0</v>
      </c>
      <c r="J751" s="45" t="s">
        <v>685</v>
      </c>
      <c r="K751" s="45" t="str">
        <f t="shared" si="34"/>
        <v>El Paso Electric Co_NM</v>
      </c>
      <c r="L751" s="45" t="str">
        <f t="shared" si="35"/>
        <v>El Paso Electric Co_NM</v>
      </c>
      <c r="M751" s="45" t="s">
        <v>1785</v>
      </c>
      <c r="N751" s="45">
        <v>0</v>
      </c>
      <c r="O751" s="45">
        <v>10500</v>
      </c>
      <c r="P751" s="45">
        <v>6</v>
      </c>
      <c r="Q751" s="45">
        <v>80525</v>
      </c>
      <c r="R751" s="45">
        <v>0</v>
      </c>
      <c r="S751" s="45">
        <v>950781</v>
      </c>
      <c r="T751" s="45">
        <v>64885</v>
      </c>
      <c r="U751" s="45">
        <v>680509</v>
      </c>
      <c r="V751" s="45">
        <v>0</v>
      </c>
      <c r="W751" s="45">
        <v>10.4</v>
      </c>
      <c r="X751" s="45">
        <v>7.86</v>
      </c>
      <c r="Y751" s="45">
        <v>12.26</v>
      </c>
      <c r="Z751" s="46">
        <v>90552.3</v>
      </c>
      <c r="AA751" s="46">
        <v>43519.967011213019</v>
      </c>
      <c r="AB751" s="47">
        <f>_xlfn.XLOOKUP($F751,Main_OG!$D$1:$D$766,Main_OG!AJ$1:AJ$766,"")</f>
        <v>30992610</v>
      </c>
      <c r="AC751" s="47">
        <f>_xlfn.XLOOKUP($F751,Main_OG!$D$1:$D$766,Main_OG!AK$1:AK$766,"")</f>
        <v>143788</v>
      </c>
      <c r="AD751" s="47">
        <f>_xlfn.XLOOKUP($F751,Main_OG!$D$1:$D$766,Main_OG!AL$1:AL$766,"")</f>
        <v>144470560</v>
      </c>
      <c r="AE751" s="47">
        <f>_xlfn.XLOOKUP($F751,Main_OG!$D$1:$D$766,Main_OG!AM$1:AM$766,"")</f>
        <v>0</v>
      </c>
      <c r="AF751" s="48">
        <f>_xlfn.XLOOKUP($F751,Main_OG!$D$1:$D$766,Main_OG!Z$1:Z$766,"")</f>
        <v>2.66</v>
      </c>
      <c r="AG751" s="48">
        <f>_xlfn.XLOOKUP($F751,Main_OG!$D$1:$D$766,Main_OG!AA$1:AA$766,"")</f>
        <v>2.0499999999999998</v>
      </c>
      <c r="AH751" s="48">
        <f>_xlfn.XLOOKUP($F751,Main_OG!$D$1:$D$766,Main_OG!AB$1:AB$766,"")</f>
        <v>22.758921780738341</v>
      </c>
      <c r="AI751" s="48">
        <f>_xlfn.XLOOKUP($F751,Main_OG!$D$1:$D$766,Main_OG!AC$1:AC$766,"")</f>
        <v>4.84</v>
      </c>
      <c r="AJ751" s="48">
        <f>_xlfn.XLOOKUP($F751,Main_OG!$D$1:$D$766,Main_OG!AD$1:AD$766,"")</f>
        <v>0.75949643062398253</v>
      </c>
    </row>
    <row r="752" spans="2:36" x14ac:dyDescent="0.35">
      <c r="B752" s="36" t="s">
        <v>1773</v>
      </c>
      <c r="C752" s="45" t="s">
        <v>77</v>
      </c>
      <c r="D752" s="45" t="s">
        <v>4401</v>
      </c>
      <c r="E752" s="36" t="s">
        <v>1773</v>
      </c>
      <c r="F752" s="36" t="str">
        <f t="shared" si="33"/>
        <v>2011_TX</v>
      </c>
      <c r="G752" s="45">
        <v>2011</v>
      </c>
      <c r="H752" s="45">
        <f>_xlfn.XLOOKUP(J752,Main_OG!$B$1:$B$766,Main_OG!$O$1:$O$766,"")</f>
        <v>1</v>
      </c>
      <c r="I752" s="45">
        <f>_xlfn.XLOOKUP(F752,Main_OG!$D$1:$D$766,Main_OG!$J$1:$J$766,"")</f>
        <v>0</v>
      </c>
      <c r="J752" s="45" t="s">
        <v>77</v>
      </c>
      <c r="K752" s="45" t="str">
        <f t="shared" si="34"/>
        <v>El Paso Electric Co_TX</v>
      </c>
      <c r="L752" s="45" t="str">
        <f t="shared" si="35"/>
        <v>El Paso Electric Co_TX</v>
      </c>
      <c r="M752" s="45" t="s">
        <v>1786</v>
      </c>
      <c r="N752" s="45">
        <v>0</v>
      </c>
      <c r="O752" s="45">
        <v>31778</v>
      </c>
      <c r="P752" s="45">
        <v>44</v>
      </c>
      <c r="Q752" s="45">
        <v>255694</v>
      </c>
      <c r="R752" s="45">
        <v>0</v>
      </c>
      <c r="S752" s="45">
        <v>2981003</v>
      </c>
      <c r="T752" s="45">
        <v>1031154</v>
      </c>
      <c r="U752" s="45">
        <v>1952881</v>
      </c>
      <c r="V752" s="45">
        <v>0</v>
      </c>
      <c r="W752" s="45">
        <v>10.43</v>
      </c>
      <c r="X752" s="45">
        <v>6.84</v>
      </c>
      <c r="Y752" s="45">
        <v>11.87</v>
      </c>
      <c r="Z752" s="46">
        <v>1370174.9</v>
      </c>
      <c r="AA752" s="46">
        <v>53427.489668364484</v>
      </c>
      <c r="AB752" s="47">
        <f>_xlfn.XLOOKUP($F752,Main_OG!$D$1:$D$766,Main_OG!AJ$1:AJ$766,"")</f>
        <v>220852962</v>
      </c>
      <c r="AC752" s="47">
        <f>_xlfn.XLOOKUP($F752,Main_OG!$D$1:$D$766,Main_OG!AK$1:AK$766,"")</f>
        <v>3232160</v>
      </c>
      <c r="AD752" s="47">
        <f>_xlfn.XLOOKUP($F752,Main_OG!$D$1:$D$766,Main_OG!AL$1:AL$766,"")</f>
        <v>3110801834</v>
      </c>
      <c r="AE752" s="47">
        <f>_xlfn.XLOOKUP($F752,Main_OG!$D$1:$D$766,Main_OG!AM$1:AM$766,"")</f>
        <v>39648457</v>
      </c>
      <c r="AF752" s="48">
        <f>_xlfn.XLOOKUP($F752,Main_OG!$D$1:$D$766,Main_OG!Z$1:Z$766,"")</f>
        <v>2.74</v>
      </c>
      <c r="AG752" s="48">
        <f>_xlfn.XLOOKUP($F752,Main_OG!$D$1:$D$766,Main_OG!AA$1:AA$766,"")</f>
        <v>1.87</v>
      </c>
      <c r="AH752" s="48">
        <f>_xlfn.XLOOKUP($F752,Main_OG!$D$1:$D$766,Main_OG!AB$1:AB$766,"")</f>
        <v>22.758921780738341</v>
      </c>
      <c r="AI752" s="48">
        <f>_xlfn.XLOOKUP($F752,Main_OG!$D$1:$D$766,Main_OG!AC$1:AC$766,"")</f>
        <v>4.2699999999999996</v>
      </c>
      <c r="AJ752" s="48">
        <f>_xlfn.XLOOKUP($F752,Main_OG!$D$1:$D$766,Main_OG!AD$1:AD$766,"")</f>
        <v>0.67</v>
      </c>
    </row>
    <row r="753" spans="2:36" x14ac:dyDescent="0.35">
      <c r="B753" s="36" t="s">
        <v>1773</v>
      </c>
      <c r="C753" s="45" t="s">
        <v>685</v>
      </c>
      <c r="D753" s="45" t="s">
        <v>4401</v>
      </c>
      <c r="E753" s="36" t="s">
        <v>1773</v>
      </c>
      <c r="F753" s="36" t="str">
        <f t="shared" si="33"/>
        <v>2012_NM</v>
      </c>
      <c r="G753" s="45">
        <v>2012</v>
      </c>
      <c r="H753" s="45">
        <f>_xlfn.XLOOKUP(J753,Main_OG!$B$1:$B$766,Main_OG!$O$1:$O$766,"")</f>
        <v>0</v>
      </c>
      <c r="I753" s="45">
        <f>_xlfn.XLOOKUP(F753,Main_OG!$D$1:$D$766,Main_OG!$J$1:$J$766,"")</f>
        <v>0</v>
      </c>
      <c r="J753" s="45" t="s">
        <v>685</v>
      </c>
      <c r="K753" s="45" t="str">
        <f t="shared" si="34"/>
        <v>El Paso Electric Co_NM</v>
      </c>
      <c r="L753" s="45" t="str">
        <f t="shared" si="35"/>
        <v>El Paso Electric Co_NM</v>
      </c>
      <c r="M753" s="45" t="s">
        <v>1787</v>
      </c>
      <c r="N753" s="45">
        <v>0</v>
      </c>
      <c r="O753" s="45">
        <v>10632</v>
      </c>
      <c r="P753" s="45">
        <v>7</v>
      </c>
      <c r="Q753" s="45">
        <v>81027</v>
      </c>
      <c r="R753" s="45">
        <v>0</v>
      </c>
      <c r="S753" s="45">
        <v>947576</v>
      </c>
      <c r="T753" s="45">
        <v>72898</v>
      </c>
      <c r="U753" s="45">
        <v>673245</v>
      </c>
      <c r="V753" s="45">
        <v>0</v>
      </c>
      <c r="W753" s="45">
        <v>10.036345000000001</v>
      </c>
      <c r="X753" s="45">
        <v>7.4624817999999999</v>
      </c>
      <c r="Y753" s="45">
        <v>11.869379</v>
      </c>
      <c r="Z753" s="46">
        <v>90762.4</v>
      </c>
      <c r="AA753" s="46">
        <v>43474.516397113592</v>
      </c>
      <c r="AB753" s="47">
        <f>_xlfn.XLOOKUP($F753,Main_OG!$D$1:$D$766,Main_OG!AJ$1:AJ$766,"")</f>
        <v>28904896</v>
      </c>
      <c r="AC753" s="47">
        <f>_xlfn.XLOOKUP($F753,Main_OG!$D$1:$D$766,Main_OG!AK$1:AK$766,"")</f>
        <v>175370</v>
      </c>
      <c r="AD753" s="47">
        <f>_xlfn.XLOOKUP($F753,Main_OG!$D$1:$D$766,Main_OG!AL$1:AL$766,"")</f>
        <v>145183386</v>
      </c>
      <c r="AE753" s="47">
        <f>_xlfn.XLOOKUP($F753,Main_OG!$D$1:$D$766,Main_OG!AM$1:AM$766,"")</f>
        <v>0</v>
      </c>
      <c r="AF753" s="48">
        <f>_xlfn.XLOOKUP($F753,Main_OG!$D$1:$D$766,Main_OG!Z$1:Z$766,"")</f>
        <v>2.48</v>
      </c>
      <c r="AG753" s="48">
        <f>_xlfn.XLOOKUP($F753,Main_OG!$D$1:$D$766,Main_OG!AA$1:AA$766,"")</f>
        <v>2.1800000000000002</v>
      </c>
      <c r="AH753" s="48">
        <f>_xlfn.XLOOKUP($F753,Main_OG!$D$1:$D$766,Main_OG!AB$1:AB$766,"")</f>
        <v>25.77</v>
      </c>
      <c r="AI753" s="48">
        <f>_xlfn.XLOOKUP($F753,Main_OG!$D$1:$D$766,Main_OG!AC$1:AC$766,"")</f>
        <v>3.35</v>
      </c>
      <c r="AJ753" s="48">
        <f>_xlfn.XLOOKUP($F753,Main_OG!$D$1:$D$766,Main_OG!AD$1:AD$766,"")</f>
        <v>0.75442193202762442</v>
      </c>
    </row>
    <row r="754" spans="2:36" x14ac:dyDescent="0.35">
      <c r="B754" s="36" t="s">
        <v>1773</v>
      </c>
      <c r="C754" s="45" t="s">
        <v>77</v>
      </c>
      <c r="D754" s="45" t="s">
        <v>4401</v>
      </c>
      <c r="E754" s="36" t="s">
        <v>1773</v>
      </c>
      <c r="F754" s="36" t="str">
        <f t="shared" si="33"/>
        <v>2012_TX</v>
      </c>
      <c r="G754" s="45">
        <v>2012</v>
      </c>
      <c r="H754" s="45">
        <f>_xlfn.XLOOKUP(J754,Main_OG!$B$1:$B$766,Main_OG!$O$1:$O$766,"")</f>
        <v>1</v>
      </c>
      <c r="I754" s="45">
        <f>_xlfn.XLOOKUP(F754,Main_OG!$D$1:$D$766,Main_OG!$J$1:$J$766,"")</f>
        <v>0</v>
      </c>
      <c r="J754" s="45" t="s">
        <v>77</v>
      </c>
      <c r="K754" s="45" t="str">
        <f t="shared" si="34"/>
        <v>El Paso Electric Co_TX</v>
      </c>
      <c r="L754" s="45" t="str">
        <f t="shared" si="35"/>
        <v>El Paso Electric Co_TX</v>
      </c>
      <c r="M754" s="45" t="s">
        <v>1788</v>
      </c>
      <c r="N754" s="45">
        <v>0</v>
      </c>
      <c r="O754" s="45">
        <v>31944</v>
      </c>
      <c r="P754" s="45">
        <v>43</v>
      </c>
      <c r="Q754" s="45">
        <v>259935</v>
      </c>
      <c r="R754" s="45">
        <v>0</v>
      </c>
      <c r="S754" s="45">
        <v>3036571</v>
      </c>
      <c r="T754" s="45">
        <v>1010075</v>
      </c>
      <c r="U754" s="45">
        <v>1975103</v>
      </c>
      <c r="V754" s="45">
        <v>0</v>
      </c>
      <c r="W754" s="45">
        <v>9.3834789000000001</v>
      </c>
      <c r="X754" s="45">
        <v>5.9265895999999998</v>
      </c>
      <c r="Y754" s="45">
        <v>11.111370000000001</v>
      </c>
      <c r="Z754" s="46">
        <v>1438354.4</v>
      </c>
      <c r="AA754" s="46">
        <v>55142.914539574267</v>
      </c>
      <c r="AB754" s="47">
        <f>_xlfn.XLOOKUP($F754,Main_OG!$D$1:$D$766,Main_OG!AJ$1:AJ$766,"")</f>
        <v>194610414</v>
      </c>
      <c r="AC754" s="47">
        <f>_xlfn.XLOOKUP($F754,Main_OG!$D$1:$D$766,Main_OG!AK$1:AK$766,"")</f>
        <v>6389742</v>
      </c>
      <c r="AD754" s="47">
        <f>_xlfn.XLOOKUP($F754,Main_OG!$D$1:$D$766,Main_OG!AL$1:AL$766,"")</f>
        <v>3262388996</v>
      </c>
      <c r="AE754" s="47">
        <f>_xlfn.XLOOKUP($F754,Main_OG!$D$1:$D$766,Main_OG!AM$1:AM$766,"")</f>
        <v>38441017</v>
      </c>
      <c r="AF754" s="48">
        <f>_xlfn.XLOOKUP($F754,Main_OG!$D$1:$D$766,Main_OG!Z$1:Z$766,"")</f>
        <v>2.23</v>
      </c>
      <c r="AG754" s="48">
        <f>_xlfn.XLOOKUP($F754,Main_OG!$D$1:$D$766,Main_OG!AA$1:AA$766,"")</f>
        <v>1.88</v>
      </c>
      <c r="AH754" s="48">
        <f>_xlfn.XLOOKUP($F754,Main_OG!$D$1:$D$766,Main_OG!AB$1:AB$766,"")</f>
        <v>23</v>
      </c>
      <c r="AI754" s="48">
        <f>_xlfn.XLOOKUP($F754,Main_OG!$D$1:$D$766,Main_OG!AC$1:AC$766,"")</f>
        <v>2.93</v>
      </c>
      <c r="AJ754" s="48">
        <f>_xlfn.XLOOKUP($F754,Main_OG!$D$1:$D$766,Main_OG!AD$1:AD$766,"")</f>
        <v>0.73</v>
      </c>
    </row>
    <row r="755" spans="2:36" x14ac:dyDescent="0.35">
      <c r="B755" s="36" t="s">
        <v>1773</v>
      </c>
      <c r="C755" s="45" t="s">
        <v>685</v>
      </c>
      <c r="D755" s="45" t="s">
        <v>4401</v>
      </c>
      <c r="E755" s="36" t="s">
        <v>1773</v>
      </c>
      <c r="F755" s="36" t="str">
        <f t="shared" si="33"/>
        <v>2013_NM</v>
      </c>
      <c r="G755" s="45">
        <v>2013</v>
      </c>
      <c r="H755" s="45">
        <f>_xlfn.XLOOKUP(J755,Main_OG!$B$1:$B$766,Main_OG!$O$1:$O$766,"")</f>
        <v>0</v>
      </c>
      <c r="I755" s="45">
        <f>_xlfn.XLOOKUP(F755,Main_OG!$D$1:$D$766,Main_OG!$J$1:$J$766,"")</f>
        <v>0</v>
      </c>
      <c r="J755" s="45" t="s">
        <v>685</v>
      </c>
      <c r="K755" s="45" t="str">
        <f t="shared" si="34"/>
        <v>El Paso Electric Co_NM</v>
      </c>
      <c r="L755" s="45" t="str">
        <f t="shared" si="35"/>
        <v>El Paso Electric Co_NM</v>
      </c>
      <c r="M755" s="45" t="s">
        <v>1789</v>
      </c>
      <c r="N755" s="45">
        <v>0</v>
      </c>
      <c r="O755" s="45">
        <v>10943</v>
      </c>
      <c r="P755" s="45">
        <v>7</v>
      </c>
      <c r="Q755" s="45">
        <v>82316</v>
      </c>
      <c r="R755" s="45">
        <v>0</v>
      </c>
      <c r="S755" s="45">
        <v>932324</v>
      </c>
      <c r="T755" s="45">
        <v>75278</v>
      </c>
      <c r="U755" s="45">
        <v>672360</v>
      </c>
      <c r="V755" s="45">
        <v>0</v>
      </c>
      <c r="W755" s="45">
        <v>10.51008</v>
      </c>
      <c r="X755" s="45">
        <v>7.9731129999999997</v>
      </c>
      <c r="Y755" s="45">
        <v>12.301297</v>
      </c>
      <c r="Z755" s="46">
        <v>90104</v>
      </c>
      <c r="AA755" s="46">
        <v>43053.602461352624</v>
      </c>
      <c r="AB755" s="47">
        <f>_xlfn.XLOOKUP($F755,Main_OG!$D$1:$D$766,Main_OG!AJ$1:AJ$766,"")</f>
        <v>28539042</v>
      </c>
      <c r="AC755" s="47">
        <f>_xlfn.XLOOKUP($F755,Main_OG!$D$1:$D$766,Main_OG!AK$1:AK$766,"")</f>
        <v>220824</v>
      </c>
      <c r="AD755" s="47">
        <f>_xlfn.XLOOKUP($F755,Main_OG!$D$1:$D$766,Main_OG!AL$1:AL$766,"")</f>
        <v>146417854</v>
      </c>
      <c r="AE755" s="47">
        <f>_xlfn.XLOOKUP($F755,Main_OG!$D$1:$D$766,Main_OG!AM$1:AM$766,"")</f>
        <v>0</v>
      </c>
      <c r="AF755" s="48">
        <f>_xlfn.XLOOKUP($F755,Main_OG!$D$1:$D$766,Main_OG!Z$1:Z$766,"")</f>
        <v>0</v>
      </c>
      <c r="AG755" s="48">
        <f>_xlfn.XLOOKUP($F755,Main_OG!$D$1:$D$766,Main_OG!AA$1:AA$766,"")</f>
        <v>2.31</v>
      </c>
      <c r="AH755" s="48">
        <f>_xlfn.XLOOKUP($F755,Main_OG!$D$1:$D$766,Main_OG!AB$1:AB$766,"")</f>
        <v>24.42</v>
      </c>
      <c r="AI755" s="48">
        <f>_xlfn.XLOOKUP($F755,Main_OG!$D$1:$D$766,Main_OG!AC$1:AC$766,"")</f>
        <v>4.2300000000000004</v>
      </c>
      <c r="AJ755" s="48">
        <f>_xlfn.XLOOKUP($F755,Main_OG!$D$1:$D$766,Main_OG!AD$1:AD$766,"")</f>
        <v>0.73100116927520231</v>
      </c>
    </row>
    <row r="756" spans="2:36" x14ac:dyDescent="0.35">
      <c r="B756" s="36" t="s">
        <v>1773</v>
      </c>
      <c r="C756" s="45" t="s">
        <v>77</v>
      </c>
      <c r="D756" s="45" t="s">
        <v>4401</v>
      </c>
      <c r="E756" s="36" t="s">
        <v>1773</v>
      </c>
      <c r="F756" s="36" t="str">
        <f t="shared" si="33"/>
        <v>2013_TX</v>
      </c>
      <c r="G756" s="45">
        <v>2013</v>
      </c>
      <c r="H756" s="45">
        <f>_xlfn.XLOOKUP(J756,Main_OG!$B$1:$B$766,Main_OG!$O$1:$O$766,"")</f>
        <v>1</v>
      </c>
      <c r="I756" s="45">
        <f>_xlfn.XLOOKUP(F756,Main_OG!$D$1:$D$766,Main_OG!$J$1:$J$766,"")</f>
        <v>0</v>
      </c>
      <c r="J756" s="45" t="s">
        <v>77</v>
      </c>
      <c r="K756" s="45" t="str">
        <f t="shared" si="34"/>
        <v>El Paso Electric Co_TX</v>
      </c>
      <c r="L756" s="45" t="str">
        <f t="shared" si="35"/>
        <v>El Paso Electric Co_TX</v>
      </c>
      <c r="M756" s="45" t="s">
        <v>1790</v>
      </c>
      <c r="N756" s="45">
        <v>0</v>
      </c>
      <c r="O756" s="45">
        <v>32890</v>
      </c>
      <c r="P756" s="45">
        <v>43</v>
      </c>
      <c r="Q756" s="45">
        <v>265575</v>
      </c>
      <c r="R756" s="45">
        <v>0</v>
      </c>
      <c r="S756" s="45">
        <v>3021996</v>
      </c>
      <c r="T756" s="45">
        <v>1016967</v>
      </c>
      <c r="U756" s="45">
        <v>1991956</v>
      </c>
      <c r="V756" s="45">
        <v>0</v>
      </c>
      <c r="W756" s="45">
        <v>9.5002773000000005</v>
      </c>
      <c r="X756" s="45">
        <v>5.9457190000000004</v>
      </c>
      <c r="Y756" s="45">
        <v>11.329266000000001</v>
      </c>
      <c r="Z756" s="46">
        <v>1511806.5</v>
      </c>
      <c r="AA756" s="46">
        <v>57093.153737780332</v>
      </c>
      <c r="AB756" s="47">
        <f>_xlfn.XLOOKUP($F756,Main_OG!$D$1:$D$766,Main_OG!AJ$1:AJ$766,"")</f>
        <v>204973390</v>
      </c>
      <c r="AC756" s="47">
        <f>_xlfn.XLOOKUP($F756,Main_OG!$D$1:$D$766,Main_OG!AK$1:AK$766,"")</f>
        <v>4517374</v>
      </c>
      <c r="AD756" s="47">
        <f>_xlfn.XLOOKUP($F756,Main_OG!$D$1:$D$766,Main_OG!AL$1:AL$766,"")</f>
        <v>3076364045</v>
      </c>
      <c r="AE756" s="47">
        <f>_xlfn.XLOOKUP($F756,Main_OG!$D$1:$D$766,Main_OG!AM$1:AM$766,"")</f>
        <v>38314996</v>
      </c>
      <c r="AF756" s="48">
        <f>_xlfn.XLOOKUP($F756,Main_OG!$D$1:$D$766,Main_OG!Z$1:Z$766,"")</f>
        <v>0</v>
      </c>
      <c r="AG756" s="48">
        <f>_xlfn.XLOOKUP($F756,Main_OG!$D$1:$D$766,Main_OG!AA$1:AA$766,"")</f>
        <v>2.3089180475565318</v>
      </c>
      <c r="AH756" s="48">
        <f>_xlfn.XLOOKUP($F756,Main_OG!$D$1:$D$766,Main_OG!AB$1:AB$766,"")</f>
        <v>22.862714639490921</v>
      </c>
      <c r="AI756" s="48">
        <f>_xlfn.XLOOKUP($F756,Main_OG!$D$1:$D$766,Main_OG!AC$1:AC$766,"")</f>
        <v>4.4043332512284126</v>
      </c>
      <c r="AJ756" s="48">
        <f>_xlfn.XLOOKUP($F756,Main_OG!$D$1:$D$766,Main_OG!AD$1:AD$766,"")</f>
        <v>0.73100116927520231</v>
      </c>
    </row>
    <row r="757" spans="2:36" x14ac:dyDescent="0.35">
      <c r="B757" s="36" t="s">
        <v>1773</v>
      </c>
      <c r="C757" s="45" t="s">
        <v>685</v>
      </c>
      <c r="D757" s="45" t="s">
        <v>4401</v>
      </c>
      <c r="E757" s="36" t="s">
        <v>1773</v>
      </c>
      <c r="F757" s="36" t="str">
        <f t="shared" si="33"/>
        <v>2014_NM</v>
      </c>
      <c r="G757" s="45">
        <v>2014</v>
      </c>
      <c r="H757" s="45">
        <f>_xlfn.XLOOKUP(J757,Main_OG!$B$1:$B$766,Main_OG!$O$1:$O$766,"")</f>
        <v>0</v>
      </c>
      <c r="I757" s="45">
        <f>_xlfn.XLOOKUP(F757,Main_OG!$D$1:$D$766,Main_OG!$J$1:$J$766,"")</f>
        <v>0</v>
      </c>
      <c r="J757" s="45" t="s">
        <v>685</v>
      </c>
      <c r="K757" s="45" t="str">
        <f t="shared" si="34"/>
        <v>El Paso Electric Co_NM</v>
      </c>
      <c r="L757" s="45" t="str">
        <f t="shared" si="35"/>
        <v>El Paso Electric Co_NM</v>
      </c>
      <c r="M757" s="45" t="s">
        <v>1791</v>
      </c>
      <c r="N757" s="45">
        <v>0</v>
      </c>
      <c r="O757" s="45">
        <v>11136</v>
      </c>
      <c r="P757" s="45">
        <v>8</v>
      </c>
      <c r="Q757" s="45">
        <v>83132</v>
      </c>
      <c r="R757" s="45">
        <v>0</v>
      </c>
      <c r="S757" s="45">
        <v>910681</v>
      </c>
      <c r="T757" s="45">
        <v>78800</v>
      </c>
      <c r="U757" s="45">
        <v>651515</v>
      </c>
      <c r="V757" s="45">
        <v>0</v>
      </c>
      <c r="W757" s="45">
        <v>11.122006000000001</v>
      </c>
      <c r="X757" s="45">
        <v>8.4314721000000006</v>
      </c>
      <c r="Y757" s="45">
        <v>12.89625</v>
      </c>
      <c r="Z757" s="46">
        <v>92621.1</v>
      </c>
      <c r="AA757" s="46">
        <v>44311.312215462749</v>
      </c>
      <c r="AB757" s="47">
        <f>_xlfn.XLOOKUP($F757,Main_OG!$D$1:$D$766,Main_OG!AJ$1:AJ$766,"")</f>
        <v>23826958</v>
      </c>
      <c r="AC757" s="47">
        <f>_xlfn.XLOOKUP($F757,Main_OG!$D$1:$D$766,Main_OG!AK$1:AK$766,"")</f>
        <v>247020</v>
      </c>
      <c r="AD757" s="47">
        <f>_xlfn.XLOOKUP($F757,Main_OG!$D$1:$D$766,Main_OG!AL$1:AL$766,"")</f>
        <v>151671936</v>
      </c>
      <c r="AE757" s="47">
        <f>_xlfn.XLOOKUP($F757,Main_OG!$D$1:$D$766,Main_OG!AM$1:AM$766,"")</f>
        <v>0</v>
      </c>
      <c r="AF757" s="48">
        <f>_xlfn.XLOOKUP($F757,Main_OG!$D$1:$D$766,Main_OG!Z$1:Z$766,"")</f>
        <v>0</v>
      </c>
      <c r="AG757" s="48">
        <f>_xlfn.XLOOKUP($F757,Main_OG!$D$1:$D$766,Main_OG!AA$1:AA$766,"")</f>
        <v>3.78</v>
      </c>
      <c r="AH757" s="48">
        <f>_xlfn.XLOOKUP($F757,Main_OG!$D$1:$D$766,Main_OG!AB$1:AB$766,"")</f>
        <v>20.48845299552563</v>
      </c>
      <c r="AI757" s="48">
        <f>_xlfn.XLOOKUP($F757,Main_OG!$D$1:$D$766,Main_OG!AC$1:AC$766,"")</f>
        <v>4.7699999999999996</v>
      </c>
      <c r="AJ757" s="48">
        <f>_xlfn.XLOOKUP($F757,Main_OG!$D$1:$D$766,Main_OG!AD$1:AD$766,"")</f>
        <v>0.68548682032632846</v>
      </c>
    </row>
    <row r="758" spans="2:36" x14ac:dyDescent="0.35">
      <c r="B758" s="36" t="s">
        <v>1773</v>
      </c>
      <c r="C758" s="45" t="s">
        <v>77</v>
      </c>
      <c r="D758" s="45" t="s">
        <v>4401</v>
      </c>
      <c r="E758" s="36" t="s">
        <v>1773</v>
      </c>
      <c r="F758" s="36" t="str">
        <f t="shared" si="33"/>
        <v>2014_TX</v>
      </c>
      <c r="G758" s="45">
        <v>2014</v>
      </c>
      <c r="H758" s="45">
        <f>_xlfn.XLOOKUP(J758,Main_OG!$B$1:$B$766,Main_OG!$O$1:$O$766,"")</f>
        <v>1</v>
      </c>
      <c r="I758" s="45">
        <f>_xlfn.XLOOKUP(F758,Main_OG!$D$1:$D$766,Main_OG!$J$1:$J$766,"")</f>
        <v>0</v>
      </c>
      <c r="J758" s="45" t="s">
        <v>77</v>
      </c>
      <c r="K758" s="45" t="str">
        <f t="shared" si="34"/>
        <v>El Paso Electric Co_TX</v>
      </c>
      <c r="L758" s="45" t="str">
        <f t="shared" si="35"/>
        <v>El Paso Electric Co_TX</v>
      </c>
      <c r="M758" s="45" t="s">
        <v>1792</v>
      </c>
      <c r="N758" s="45">
        <v>0</v>
      </c>
      <c r="O758" s="45">
        <v>33552</v>
      </c>
      <c r="P758" s="45">
        <v>41</v>
      </c>
      <c r="Q758" s="45">
        <v>269145</v>
      </c>
      <c r="R758" s="45">
        <v>0</v>
      </c>
      <c r="S758" s="45">
        <v>3000832</v>
      </c>
      <c r="T758" s="45">
        <v>984520</v>
      </c>
      <c r="U758" s="45">
        <v>1982610</v>
      </c>
      <c r="V758" s="45">
        <v>0</v>
      </c>
      <c r="W758" s="45">
        <v>9.8349723999999998</v>
      </c>
      <c r="X758" s="45">
        <v>6.2459879000000003</v>
      </c>
      <c r="Y758" s="45">
        <v>11.697762000000001</v>
      </c>
      <c r="Z758" s="46">
        <v>1559636.1</v>
      </c>
      <c r="AA758" s="46">
        <v>57843.36974409315</v>
      </c>
      <c r="AB758" s="47">
        <f>_xlfn.XLOOKUP($F758,Main_OG!$D$1:$D$766,Main_OG!AJ$1:AJ$766,"")</f>
        <v>203315006</v>
      </c>
      <c r="AC758" s="47">
        <f>_xlfn.XLOOKUP($F758,Main_OG!$D$1:$D$766,Main_OG!AK$1:AK$766,"")</f>
        <v>1634030</v>
      </c>
      <c r="AD758" s="47">
        <f>_xlfn.XLOOKUP($F758,Main_OG!$D$1:$D$766,Main_OG!AL$1:AL$766,"")</f>
        <v>3070820282</v>
      </c>
      <c r="AE758" s="47">
        <f>_xlfn.XLOOKUP($F758,Main_OG!$D$1:$D$766,Main_OG!AM$1:AM$766,"")</f>
        <v>39287443</v>
      </c>
      <c r="AF758" s="48">
        <f>_xlfn.XLOOKUP($F758,Main_OG!$D$1:$D$766,Main_OG!Z$1:Z$766,"")</f>
        <v>0</v>
      </c>
      <c r="AG758" s="48">
        <f>_xlfn.XLOOKUP($F758,Main_OG!$D$1:$D$766,Main_OG!AA$1:AA$766,"")</f>
        <v>2.322195177698041</v>
      </c>
      <c r="AH758" s="48">
        <f>_xlfn.XLOOKUP($F758,Main_OG!$D$1:$D$766,Main_OG!AB$1:AB$766,"")</f>
        <v>20.48845299552563</v>
      </c>
      <c r="AI758" s="48">
        <f>_xlfn.XLOOKUP($F758,Main_OG!$D$1:$D$766,Main_OG!AC$1:AC$766,"")</f>
        <v>4.9924248044436963</v>
      </c>
      <c r="AJ758" s="48">
        <f>_xlfn.XLOOKUP($F758,Main_OG!$D$1:$D$766,Main_OG!AD$1:AD$766,"")</f>
        <v>0.68548682032632846</v>
      </c>
    </row>
    <row r="759" spans="2:36" x14ac:dyDescent="0.35">
      <c r="B759" s="36" t="s">
        <v>1773</v>
      </c>
      <c r="C759" s="45" t="s">
        <v>685</v>
      </c>
      <c r="D759" s="45" t="s">
        <v>4401</v>
      </c>
      <c r="E759" s="36" t="s">
        <v>1773</v>
      </c>
      <c r="F759" s="36" t="str">
        <f t="shared" si="33"/>
        <v>2015_NM</v>
      </c>
      <c r="G759" s="45">
        <v>2015</v>
      </c>
      <c r="H759" s="45">
        <f>_xlfn.XLOOKUP(J759,Main_OG!$B$1:$B$766,Main_OG!$O$1:$O$766,"")</f>
        <v>0</v>
      </c>
      <c r="I759" s="45">
        <f>_xlfn.XLOOKUP(F759,Main_OG!$D$1:$D$766,Main_OG!$J$1:$J$766,"")</f>
        <v>0</v>
      </c>
      <c r="J759" s="45" t="s">
        <v>685</v>
      </c>
      <c r="K759" s="45" t="str">
        <f t="shared" si="34"/>
        <v>El Paso Electric Co_NM</v>
      </c>
      <c r="L759" s="45" t="str">
        <f t="shared" si="35"/>
        <v>El Paso Electric Co_NM</v>
      </c>
      <c r="M759" s="45" t="s">
        <v>1793</v>
      </c>
      <c r="N759" s="45">
        <v>0</v>
      </c>
      <c r="O759" s="45">
        <v>11276</v>
      </c>
      <c r="P759" s="45">
        <v>9</v>
      </c>
      <c r="Q759" s="45">
        <v>83939</v>
      </c>
      <c r="R759" s="45">
        <v>0</v>
      </c>
      <c r="S759" s="45">
        <v>905214</v>
      </c>
      <c r="T759" s="45">
        <v>69452</v>
      </c>
      <c r="U759" s="45">
        <v>677115</v>
      </c>
      <c r="V759" s="45">
        <v>0</v>
      </c>
      <c r="W759" s="45">
        <v>10.349707</v>
      </c>
      <c r="X759" s="45">
        <v>8.5339515000000006</v>
      </c>
      <c r="Y759" s="45">
        <v>12.131322000000001</v>
      </c>
      <c r="Z759" s="46">
        <v>93503.9</v>
      </c>
      <c r="AA759" s="46">
        <v>44737.188353888458</v>
      </c>
      <c r="AB759" s="47">
        <f>_xlfn.XLOOKUP($F759,Main_OG!$D$1:$D$766,Main_OG!AJ$1:AJ$766,"")</f>
        <v>23763126</v>
      </c>
      <c r="AC759" s="47">
        <f>_xlfn.XLOOKUP($F759,Main_OG!$D$1:$D$766,Main_OG!AK$1:AK$766,"")</f>
        <v>252278</v>
      </c>
      <c r="AD759" s="47">
        <f>_xlfn.XLOOKUP($F759,Main_OG!$D$1:$D$766,Main_OG!AL$1:AL$766,"")</f>
        <v>154101772</v>
      </c>
      <c r="AE759" s="47">
        <f>_xlfn.XLOOKUP($F759,Main_OG!$D$1:$D$766,Main_OG!AM$1:AM$766,"")</f>
        <v>0</v>
      </c>
      <c r="AF759" s="48">
        <f>_xlfn.XLOOKUP($F759,Main_OG!$D$1:$D$766,Main_OG!Z$1:Z$766,"")</f>
        <v>0</v>
      </c>
      <c r="AG759" s="48">
        <f>_xlfn.XLOOKUP($F759,Main_OG!$D$1:$D$766,Main_OG!AA$1:AA$766,"")</f>
        <v>2.25948627072199</v>
      </c>
      <c r="AH759" s="48">
        <f>_xlfn.XLOOKUP($F759,Main_OG!$D$1:$D$766,Main_OG!AB$1:AB$766,"")</f>
        <v>15.53</v>
      </c>
      <c r="AI759" s="48">
        <f>_xlfn.XLOOKUP($F759,Main_OG!$D$1:$D$766,Main_OG!AC$1:AC$766,"")</f>
        <v>3.3843619636206599</v>
      </c>
      <c r="AJ759" s="48">
        <f>_xlfn.XLOOKUP($F759,Main_OG!$D$1:$D$766,Main_OG!AD$1:AD$766,"")</f>
        <v>0.66963877086385626</v>
      </c>
    </row>
    <row r="760" spans="2:36" x14ac:dyDescent="0.35">
      <c r="B760" s="36" t="s">
        <v>1773</v>
      </c>
      <c r="C760" s="45" t="s">
        <v>77</v>
      </c>
      <c r="D760" s="45" t="s">
        <v>4401</v>
      </c>
      <c r="E760" s="36" t="s">
        <v>1773</v>
      </c>
      <c r="F760" s="36" t="str">
        <f t="shared" si="33"/>
        <v>2015_TX</v>
      </c>
      <c r="G760" s="45">
        <v>2015</v>
      </c>
      <c r="H760" s="45">
        <f>_xlfn.XLOOKUP(J760,Main_OG!$B$1:$B$766,Main_OG!$O$1:$O$766,"")</f>
        <v>1</v>
      </c>
      <c r="I760" s="45">
        <f>_xlfn.XLOOKUP(F760,Main_OG!$D$1:$D$766,Main_OG!$J$1:$J$766,"")</f>
        <v>0</v>
      </c>
      <c r="J760" s="45" t="s">
        <v>77</v>
      </c>
      <c r="K760" s="45" t="str">
        <f t="shared" si="34"/>
        <v>El Paso Electric Co_TX</v>
      </c>
      <c r="L760" s="45" t="str">
        <f t="shared" si="35"/>
        <v>El Paso Electric Co_TX</v>
      </c>
      <c r="M760" s="45" t="s">
        <v>1794</v>
      </c>
      <c r="N760" s="45">
        <v>0</v>
      </c>
      <c r="O760" s="45">
        <v>34224</v>
      </c>
      <c r="P760" s="45">
        <v>40</v>
      </c>
      <c r="Q760" s="45">
        <v>273030</v>
      </c>
      <c r="R760" s="45">
        <v>0</v>
      </c>
      <c r="S760" s="45">
        <v>3061984</v>
      </c>
      <c r="T760" s="45">
        <v>995062</v>
      </c>
      <c r="U760" s="45">
        <v>2089767</v>
      </c>
      <c r="V760" s="45">
        <v>0</v>
      </c>
      <c r="W760" s="45">
        <v>9.3620672000000003</v>
      </c>
      <c r="X760" s="45">
        <v>5.9401324000000004</v>
      </c>
      <c r="Y760" s="45">
        <v>11.28365</v>
      </c>
      <c r="Z760" s="46">
        <v>1634127.1</v>
      </c>
      <c r="AA760" s="46">
        <v>59490.880673596999</v>
      </c>
      <c r="AB760" s="47">
        <f>_xlfn.XLOOKUP($F760,Main_OG!$D$1:$D$766,Main_OG!AJ$1:AJ$766,"")</f>
        <v>173558394</v>
      </c>
      <c r="AC760" s="47">
        <f>_xlfn.XLOOKUP($F760,Main_OG!$D$1:$D$766,Main_OG!AK$1:AK$766,"")</f>
        <v>1097098</v>
      </c>
      <c r="AD760" s="47">
        <f>_xlfn.XLOOKUP($F760,Main_OG!$D$1:$D$766,Main_OG!AL$1:AL$766,"")</f>
        <v>3487770466</v>
      </c>
      <c r="AE760" s="47">
        <f>_xlfn.XLOOKUP($F760,Main_OG!$D$1:$D$766,Main_OG!AM$1:AM$766,"")</f>
        <v>39354677</v>
      </c>
      <c r="AF760" s="48">
        <f>_xlfn.XLOOKUP($F760,Main_OG!$D$1:$D$766,Main_OG!Z$1:Z$766,"")</f>
        <v>2.23</v>
      </c>
      <c r="AG760" s="48">
        <f>_xlfn.XLOOKUP($F760,Main_OG!$D$1:$D$766,Main_OG!AA$1:AA$766,"")</f>
        <v>2.25948627072199</v>
      </c>
      <c r="AH760" s="48">
        <f>_xlfn.XLOOKUP($F760,Main_OG!$D$1:$D$766,Main_OG!AB$1:AB$766,"")</f>
        <v>12.08771849023859</v>
      </c>
      <c r="AI760" s="48">
        <f>_xlfn.XLOOKUP($F760,Main_OG!$D$1:$D$766,Main_OG!AC$1:AC$766,"")</f>
        <v>3.3843619636206599</v>
      </c>
      <c r="AJ760" s="48">
        <f>_xlfn.XLOOKUP($F760,Main_OG!$D$1:$D$766,Main_OG!AD$1:AD$766,"")</f>
        <v>0.66963877086385626</v>
      </c>
    </row>
    <row r="761" spans="2:36" x14ac:dyDescent="0.35">
      <c r="B761" s="36" t="s">
        <v>1773</v>
      </c>
      <c r="C761" s="45" t="s">
        <v>685</v>
      </c>
      <c r="D761" s="45" t="s">
        <v>4401</v>
      </c>
      <c r="E761" s="36" t="s">
        <v>1773</v>
      </c>
      <c r="F761" s="36" t="str">
        <f t="shared" si="33"/>
        <v>2016_NM</v>
      </c>
      <c r="G761" s="45">
        <v>2016</v>
      </c>
      <c r="H761" s="45">
        <f>_xlfn.XLOOKUP(J761,Main_OG!$B$1:$B$766,Main_OG!$O$1:$O$766,"")</f>
        <v>0</v>
      </c>
      <c r="I761" s="45">
        <f>_xlfn.XLOOKUP(F761,Main_OG!$D$1:$D$766,Main_OG!$J$1:$J$766,"")</f>
        <v>0</v>
      </c>
      <c r="J761" s="45" t="s">
        <v>685</v>
      </c>
      <c r="K761" s="45" t="str">
        <f t="shared" si="34"/>
        <v>El Paso Electric Co_NM</v>
      </c>
      <c r="L761" s="45" t="str">
        <f t="shared" si="35"/>
        <v>El Paso Electric Co_NM</v>
      </c>
      <c r="M761" s="45" t="s">
        <v>1795</v>
      </c>
      <c r="N761" s="45">
        <v>0</v>
      </c>
      <c r="O761" s="45">
        <v>11455</v>
      </c>
      <c r="P761" s="45">
        <v>9</v>
      </c>
      <c r="Q761" s="45">
        <v>84974</v>
      </c>
      <c r="R761" s="45">
        <v>0</v>
      </c>
      <c r="S761" s="45">
        <v>892326</v>
      </c>
      <c r="T761" s="45">
        <v>69274</v>
      </c>
      <c r="U761" s="45">
        <v>685651</v>
      </c>
      <c r="V761" s="45">
        <v>0</v>
      </c>
      <c r="W761" s="45">
        <v>10.246255</v>
      </c>
      <c r="X761" s="45">
        <v>8.3826543999999998</v>
      </c>
      <c r="Y761" s="45">
        <v>11.897161000000001</v>
      </c>
      <c r="Z761" s="46">
        <v>93043.5</v>
      </c>
      <c r="AA761" s="46">
        <v>44464.064265933273</v>
      </c>
      <c r="AB761" s="47">
        <f>_xlfn.XLOOKUP($F761,Main_OG!$D$1:$D$766,Main_OG!AJ$1:AJ$766,"")</f>
        <v>21093700</v>
      </c>
      <c r="AC761" s="47">
        <f>_xlfn.XLOOKUP($F761,Main_OG!$D$1:$D$766,Main_OG!AK$1:AK$766,"")</f>
        <v>201078</v>
      </c>
      <c r="AD761" s="47">
        <f>_xlfn.XLOOKUP($F761,Main_OG!$D$1:$D$766,Main_OG!AL$1:AL$766,"")</f>
        <v>163668202</v>
      </c>
      <c r="AE761" s="47">
        <f>_xlfn.XLOOKUP($F761,Main_OG!$D$1:$D$766,Main_OG!AM$1:AM$766,"")</f>
        <v>0</v>
      </c>
      <c r="AF761" s="48">
        <f>_xlfn.XLOOKUP($F761,Main_OG!$D$1:$D$766,Main_OG!Z$1:Z$766,"")</f>
        <v>0</v>
      </c>
      <c r="AG761" s="48">
        <f>_xlfn.XLOOKUP($F761,Main_OG!$D$1:$D$766,Main_OG!AA$1:AA$766,"")</f>
        <v>2.2143440282408582</v>
      </c>
      <c r="AH761" s="48">
        <f>_xlfn.XLOOKUP($F761,Main_OG!$D$1:$D$766,Main_OG!AB$1:AB$766,"")</f>
        <v>11.32</v>
      </c>
      <c r="AI761" s="48">
        <f>_xlfn.XLOOKUP($F761,Main_OG!$D$1:$D$766,Main_OG!AC$1:AC$766,"")</f>
        <v>3.2924726584307722</v>
      </c>
      <c r="AJ761" s="48">
        <f>_xlfn.XLOOKUP($F761,Main_OG!$D$1:$D$766,Main_OG!AD$1:AD$766,"")</f>
        <v>0.65636700530415037</v>
      </c>
    </row>
    <row r="762" spans="2:36" x14ac:dyDescent="0.35">
      <c r="B762" s="36" t="s">
        <v>1773</v>
      </c>
      <c r="C762" s="45" t="s">
        <v>77</v>
      </c>
      <c r="D762" s="45" t="s">
        <v>4401</v>
      </c>
      <c r="E762" s="36" t="s">
        <v>1773</v>
      </c>
      <c r="F762" s="36" t="str">
        <f t="shared" si="33"/>
        <v>2016_TX</v>
      </c>
      <c r="G762" s="45">
        <v>2016</v>
      </c>
      <c r="H762" s="45">
        <f>_xlfn.XLOOKUP(J762,Main_OG!$B$1:$B$766,Main_OG!$O$1:$O$766,"")</f>
        <v>1</v>
      </c>
      <c r="I762" s="45">
        <f>_xlfn.XLOOKUP(F762,Main_OG!$D$1:$D$766,Main_OG!$J$1:$J$766,"")</f>
        <v>0</v>
      </c>
      <c r="J762" s="45" t="s">
        <v>77</v>
      </c>
      <c r="K762" s="45" t="str">
        <f t="shared" si="34"/>
        <v>El Paso Electric Co_TX</v>
      </c>
      <c r="L762" s="45" t="str">
        <f t="shared" si="35"/>
        <v>El Paso Electric Co_TX</v>
      </c>
      <c r="M762" s="45" t="s">
        <v>1796</v>
      </c>
      <c r="N762" s="45">
        <v>0</v>
      </c>
      <c r="O762" s="45">
        <v>34862</v>
      </c>
      <c r="P762" s="45">
        <v>40</v>
      </c>
      <c r="Q762" s="45">
        <v>277164</v>
      </c>
      <c r="R762" s="45">
        <v>0</v>
      </c>
      <c r="S762" s="45">
        <v>3083626</v>
      </c>
      <c r="T762" s="45">
        <v>961473</v>
      </c>
      <c r="U762" s="45">
        <v>2120141</v>
      </c>
      <c r="V762" s="45">
        <v>0</v>
      </c>
      <c r="W762" s="45">
        <v>9.5115944999999993</v>
      </c>
      <c r="X762" s="45">
        <v>5.7126929000000004</v>
      </c>
      <c r="Y762" s="45">
        <v>12.440068999999999</v>
      </c>
      <c r="Z762" s="46">
        <v>1633863.3</v>
      </c>
      <c r="AA762" s="46">
        <v>58531.903487790238</v>
      </c>
      <c r="AB762" s="47">
        <f>_xlfn.XLOOKUP($F762,Main_OG!$D$1:$D$766,Main_OG!AJ$1:AJ$766,"")</f>
        <v>172260984</v>
      </c>
      <c r="AC762" s="47">
        <f>_xlfn.XLOOKUP($F762,Main_OG!$D$1:$D$766,Main_OG!AK$1:AK$766,"")</f>
        <v>807834</v>
      </c>
      <c r="AD762" s="47">
        <f>_xlfn.XLOOKUP($F762,Main_OG!$D$1:$D$766,Main_OG!AL$1:AL$766,"")</f>
        <v>3179319382</v>
      </c>
      <c r="AE762" s="47">
        <f>_xlfn.XLOOKUP($F762,Main_OG!$D$1:$D$766,Main_OG!AM$1:AM$766,"")</f>
        <v>42079445</v>
      </c>
      <c r="AF762" s="48">
        <f>_xlfn.XLOOKUP($F762,Main_OG!$D$1:$D$766,Main_OG!Z$1:Z$766,"")</f>
        <v>2.04</v>
      </c>
      <c r="AG762" s="48">
        <f>_xlfn.XLOOKUP($F762,Main_OG!$D$1:$D$766,Main_OG!AA$1:AA$766,"")</f>
        <v>1.8</v>
      </c>
      <c r="AH762" s="48">
        <f>_xlfn.XLOOKUP($F762,Main_OG!$D$1:$D$766,Main_OG!AB$1:AB$766,"")</f>
        <v>11.309272049594229</v>
      </c>
      <c r="AI762" s="48">
        <f>_xlfn.XLOOKUP($F762,Main_OG!$D$1:$D$766,Main_OG!AC$1:AC$766,"")</f>
        <v>3.2924726584307722</v>
      </c>
      <c r="AJ762" s="48">
        <f>_xlfn.XLOOKUP($F762,Main_OG!$D$1:$D$766,Main_OG!AD$1:AD$766,"")</f>
        <v>0.65636700530415037</v>
      </c>
    </row>
    <row r="763" spans="2:36" x14ac:dyDescent="0.35">
      <c r="B763" s="36" t="s">
        <v>1773</v>
      </c>
      <c r="C763" s="45" t="s">
        <v>685</v>
      </c>
      <c r="D763" s="45" t="s">
        <v>4401</v>
      </c>
      <c r="E763" s="36" t="s">
        <v>1773</v>
      </c>
      <c r="F763" s="36" t="str">
        <f t="shared" si="33"/>
        <v>2017_NM</v>
      </c>
      <c r="G763" s="45">
        <v>2017</v>
      </c>
      <c r="H763" s="45">
        <f>_xlfn.XLOOKUP(J763,Main_OG!$B$1:$B$766,Main_OG!$O$1:$O$766,"")</f>
        <v>0</v>
      </c>
      <c r="I763" s="45">
        <f>_xlfn.XLOOKUP(F763,Main_OG!$D$1:$D$766,Main_OG!$J$1:$J$766,"")</f>
        <v>0</v>
      </c>
      <c r="J763" s="45" t="s">
        <v>685</v>
      </c>
      <c r="K763" s="45" t="str">
        <f t="shared" si="34"/>
        <v>El Paso Electric Co_NM</v>
      </c>
      <c r="L763" s="45" t="str">
        <f t="shared" si="35"/>
        <v>El Paso Electric Co_NM</v>
      </c>
      <c r="M763" s="45" t="s">
        <v>1797</v>
      </c>
      <c r="N763" s="45">
        <v>0</v>
      </c>
      <c r="O763" s="45">
        <v>11648</v>
      </c>
      <c r="P763" s="45">
        <v>8</v>
      </c>
      <c r="Q763" s="45">
        <v>85891</v>
      </c>
      <c r="R763" s="45">
        <v>0</v>
      </c>
      <c r="S763" s="45">
        <v>881900</v>
      </c>
      <c r="T763" s="45">
        <v>63692</v>
      </c>
      <c r="U763" s="45">
        <v>677033</v>
      </c>
      <c r="V763" s="45">
        <v>0</v>
      </c>
      <c r="W763" s="45">
        <v>10.607438</v>
      </c>
      <c r="X763" s="45">
        <v>8.5677950000000003</v>
      </c>
      <c r="Y763" s="45">
        <v>12.306047</v>
      </c>
      <c r="Z763" s="46">
        <v>93210.1</v>
      </c>
      <c r="AA763" s="46">
        <v>44537.528836358564</v>
      </c>
      <c r="AB763" s="47">
        <f>_xlfn.XLOOKUP($F763,Main_OG!$D$1:$D$766,Main_OG!AJ$1:AJ$766,"")</f>
        <v>20987462</v>
      </c>
      <c r="AC763" s="47">
        <f>_xlfn.XLOOKUP($F763,Main_OG!$D$1:$D$766,Main_OG!AK$1:AK$766,"")</f>
        <v>161182</v>
      </c>
      <c r="AD763" s="47">
        <f>_xlfn.XLOOKUP($F763,Main_OG!$D$1:$D$766,Main_OG!AL$1:AL$766,"")</f>
        <v>151981460</v>
      </c>
      <c r="AE763" s="47">
        <f>_xlfn.XLOOKUP($F763,Main_OG!$D$1:$D$766,Main_OG!AM$1:AM$766,"")</f>
        <v>0</v>
      </c>
      <c r="AF763" s="48">
        <f>_xlfn.XLOOKUP($F763,Main_OG!$D$1:$D$766,Main_OG!Z$1:Z$766,"")</f>
        <v>0</v>
      </c>
      <c r="AG763" s="48">
        <f>_xlfn.XLOOKUP($F763,Main_OG!$D$1:$D$766,Main_OG!AA$1:AA$766,"")</f>
        <v>2.1875855044172008</v>
      </c>
      <c r="AH763" s="48">
        <f>_xlfn.XLOOKUP($F763,Main_OG!$D$1:$D$766,Main_OG!AB$1:AB$766,"")</f>
        <v>14.73443638842941</v>
      </c>
      <c r="AI763" s="48">
        <f>_xlfn.XLOOKUP($F763,Main_OG!$D$1:$D$766,Main_OG!AC$1:AC$766,"")</f>
        <v>3.43</v>
      </c>
      <c r="AJ763" s="48">
        <f>_xlfn.XLOOKUP($F763,Main_OG!$D$1:$D$766,Main_OG!AD$1:AD$766,"")</f>
        <v>0.62802788237371954</v>
      </c>
    </row>
    <row r="764" spans="2:36" x14ac:dyDescent="0.35">
      <c r="B764" s="36" t="s">
        <v>1773</v>
      </c>
      <c r="C764" s="45" t="s">
        <v>77</v>
      </c>
      <c r="D764" s="45" t="s">
        <v>4401</v>
      </c>
      <c r="E764" s="36" t="s">
        <v>1773</v>
      </c>
      <c r="F764" s="36" t="str">
        <f t="shared" si="33"/>
        <v>2017_TX</v>
      </c>
      <c r="G764" s="45">
        <v>2017</v>
      </c>
      <c r="H764" s="45">
        <f>_xlfn.XLOOKUP(J764,Main_OG!$B$1:$B$766,Main_OG!$O$1:$O$766,"")</f>
        <v>1</v>
      </c>
      <c r="I764" s="45">
        <f>_xlfn.XLOOKUP(F764,Main_OG!$D$1:$D$766,Main_OG!$J$1:$J$766,"")</f>
        <v>0</v>
      </c>
      <c r="J764" s="45" t="s">
        <v>77</v>
      </c>
      <c r="K764" s="45" t="str">
        <f t="shared" si="34"/>
        <v>El Paso Electric Co_TX</v>
      </c>
      <c r="L764" s="45" t="str">
        <f t="shared" si="35"/>
        <v>El Paso Electric Co_TX</v>
      </c>
      <c r="M764" s="45" t="s">
        <v>1798</v>
      </c>
      <c r="N764" s="45">
        <v>0</v>
      </c>
      <c r="O764" s="45">
        <v>35862</v>
      </c>
      <c r="P764" s="45">
        <v>40</v>
      </c>
      <c r="Q764" s="45">
        <v>282153</v>
      </c>
      <c r="R764" s="45">
        <v>0</v>
      </c>
      <c r="S764" s="45">
        <v>3079817</v>
      </c>
      <c r="T764" s="45">
        <v>977945</v>
      </c>
      <c r="U764" s="45">
        <v>2140542</v>
      </c>
      <c r="V764" s="45">
        <v>0</v>
      </c>
      <c r="W764" s="45">
        <v>10.079560000000001</v>
      </c>
      <c r="X764" s="45">
        <v>6.1084212000000004</v>
      </c>
      <c r="Y764" s="45">
        <v>12.960456000000001</v>
      </c>
      <c r="Z764" s="46">
        <v>1667313</v>
      </c>
      <c r="AA764" s="46">
        <v>58934.346102141797</v>
      </c>
      <c r="AB764" s="47">
        <f>_xlfn.XLOOKUP($F764,Main_OG!$D$1:$D$766,Main_OG!AJ$1:AJ$766,"")</f>
        <v>186975108</v>
      </c>
      <c r="AC764" s="47">
        <f>_xlfn.XLOOKUP($F764,Main_OG!$D$1:$D$766,Main_OG!AK$1:AK$766,"")</f>
        <v>725334</v>
      </c>
      <c r="AD764" s="47">
        <f>_xlfn.XLOOKUP($F764,Main_OG!$D$1:$D$766,Main_OG!AL$1:AL$766,"")</f>
        <v>2886910464</v>
      </c>
      <c r="AE764" s="47">
        <f>_xlfn.XLOOKUP($F764,Main_OG!$D$1:$D$766,Main_OG!AM$1:AM$766,"")</f>
        <v>38581401</v>
      </c>
      <c r="AF764" s="48">
        <f>_xlfn.XLOOKUP($F764,Main_OG!$D$1:$D$766,Main_OG!Z$1:Z$766,"")</f>
        <v>0</v>
      </c>
      <c r="AG764" s="48">
        <f>_xlfn.XLOOKUP($F764,Main_OG!$D$1:$D$766,Main_OG!AA$1:AA$766,"")</f>
        <v>2.1875855044172008</v>
      </c>
      <c r="AH764" s="48">
        <f>_xlfn.XLOOKUP($F764,Main_OG!$D$1:$D$766,Main_OG!AB$1:AB$766,"")</f>
        <v>14.73443638842941</v>
      </c>
      <c r="AI764" s="48">
        <f>_xlfn.XLOOKUP($F764,Main_OG!$D$1:$D$766,Main_OG!AC$1:AC$766,"")</f>
        <v>3.7243523928232452</v>
      </c>
      <c r="AJ764" s="48">
        <f>_xlfn.XLOOKUP($F764,Main_OG!$D$1:$D$766,Main_OG!AD$1:AD$766,"")</f>
        <v>0.62802788237371954</v>
      </c>
    </row>
    <row r="765" spans="2:36" x14ac:dyDescent="0.35">
      <c r="B765" s="36" t="s">
        <v>1773</v>
      </c>
      <c r="C765" s="45" t="s">
        <v>685</v>
      </c>
      <c r="D765" s="45" t="s">
        <v>4401</v>
      </c>
      <c r="E765" s="36" t="s">
        <v>1773</v>
      </c>
      <c r="F765" s="36" t="str">
        <f t="shared" si="33"/>
        <v>2018_NM</v>
      </c>
      <c r="G765" s="45">
        <v>2018</v>
      </c>
      <c r="H765" s="45">
        <f>_xlfn.XLOOKUP(J765,Main_OG!$B$1:$B$766,Main_OG!$O$1:$O$766,"")</f>
        <v>0</v>
      </c>
      <c r="I765" s="45">
        <f>_xlfn.XLOOKUP(F765,Main_OG!$D$1:$D$766,Main_OG!$J$1:$J$766,"")</f>
        <v>0</v>
      </c>
      <c r="J765" s="45" t="s">
        <v>685</v>
      </c>
      <c r="K765" s="45" t="str">
        <f t="shared" si="34"/>
        <v>El Paso Electric Co_NM</v>
      </c>
      <c r="L765" s="45" t="str">
        <f t="shared" si="35"/>
        <v>El Paso Electric Co_NM</v>
      </c>
      <c r="M765" s="45" t="s">
        <v>1799</v>
      </c>
      <c r="N765" s="45">
        <v>0</v>
      </c>
      <c r="O765" s="45">
        <v>11940</v>
      </c>
      <c r="P765" s="45">
        <v>8</v>
      </c>
      <c r="Q765" s="45">
        <v>87036</v>
      </c>
      <c r="R765" s="45">
        <v>0</v>
      </c>
      <c r="S765" s="45">
        <v>897077</v>
      </c>
      <c r="T765" s="45">
        <v>63703</v>
      </c>
      <c r="U765" s="45">
        <v>721740</v>
      </c>
      <c r="V765" s="45">
        <v>0</v>
      </c>
      <c r="W765" s="45">
        <v>9.7578022999999998</v>
      </c>
      <c r="X765" s="45">
        <v>7.0656013</v>
      </c>
      <c r="Y765" s="45">
        <v>11.378750999999999</v>
      </c>
      <c r="Z765" s="46">
        <v>96077</v>
      </c>
      <c r="AA765" s="46">
        <v>45887.434722512771</v>
      </c>
      <c r="AB765" s="47">
        <f>_xlfn.XLOOKUP($F765,Main_OG!$D$1:$D$766,Main_OG!AJ$1:AJ$766,"")</f>
        <v>14523314</v>
      </c>
      <c r="AC765" s="47">
        <f>_xlfn.XLOOKUP($F765,Main_OG!$D$1:$D$766,Main_OG!AK$1:AK$766,"")</f>
        <v>83484</v>
      </c>
      <c r="AD765" s="47">
        <f>_xlfn.XLOOKUP($F765,Main_OG!$D$1:$D$766,Main_OG!AL$1:AL$766,"")</f>
        <v>198322810</v>
      </c>
      <c r="AE765" s="47">
        <f>_xlfn.XLOOKUP($F765,Main_OG!$D$1:$D$766,Main_OG!AM$1:AM$766,"")</f>
        <v>0</v>
      </c>
      <c r="AF765" s="48">
        <f>_xlfn.XLOOKUP($F765,Main_OG!$D$1:$D$766,Main_OG!Z$1:Z$766,"")</f>
        <v>0</v>
      </c>
      <c r="AG765" s="48">
        <f>_xlfn.XLOOKUP($F765,Main_OG!$D$1:$D$766,Main_OG!AA$1:AA$766,"")</f>
        <v>2.48</v>
      </c>
      <c r="AH765" s="48">
        <f>_xlfn.XLOOKUP($F765,Main_OG!$D$1:$D$766,Main_OG!AB$1:AB$766,"")</f>
        <v>19.37</v>
      </c>
      <c r="AI765" s="48">
        <f>_xlfn.XLOOKUP($F765,Main_OG!$D$1:$D$766,Main_OG!AC$1:AC$766,"")</f>
        <v>2.44</v>
      </c>
      <c r="AJ765" s="48">
        <f>_xlfn.XLOOKUP($F765,Main_OG!$D$1:$D$766,Main_OG!AD$1:AD$766,"")</f>
        <v>0.62810595158289428</v>
      </c>
    </row>
    <row r="766" spans="2:36" x14ac:dyDescent="0.35">
      <c r="B766" s="36" t="s">
        <v>1773</v>
      </c>
      <c r="C766" s="45" t="s">
        <v>77</v>
      </c>
      <c r="D766" s="45" t="s">
        <v>4401</v>
      </c>
      <c r="E766" s="36" t="s">
        <v>1773</v>
      </c>
      <c r="F766" s="36" t="str">
        <f t="shared" si="33"/>
        <v>2018_TX</v>
      </c>
      <c r="G766" s="45">
        <v>2018</v>
      </c>
      <c r="H766" s="45">
        <f>_xlfn.XLOOKUP(J766,Main_OG!$B$1:$B$766,Main_OG!$O$1:$O$766,"")</f>
        <v>1</v>
      </c>
      <c r="I766" s="45">
        <f>_xlfn.XLOOKUP(F766,Main_OG!$D$1:$D$766,Main_OG!$J$1:$J$766,"")</f>
        <v>0</v>
      </c>
      <c r="J766" s="45" t="s">
        <v>77</v>
      </c>
      <c r="K766" s="45" t="str">
        <f t="shared" si="34"/>
        <v>El Paso Electric Co_TX</v>
      </c>
      <c r="L766" s="45" t="str">
        <f t="shared" si="35"/>
        <v>El Paso Electric Co_TX</v>
      </c>
      <c r="M766" s="45" t="s">
        <v>1800</v>
      </c>
      <c r="N766" s="45">
        <v>0</v>
      </c>
      <c r="O766" s="45">
        <v>36155</v>
      </c>
      <c r="P766" s="45">
        <v>40</v>
      </c>
      <c r="Q766" s="45">
        <v>287102</v>
      </c>
      <c r="R766" s="45">
        <v>0</v>
      </c>
      <c r="S766" s="45">
        <v>3098070</v>
      </c>
      <c r="T766" s="45">
        <v>987131</v>
      </c>
      <c r="U766" s="45">
        <v>2266955</v>
      </c>
      <c r="V766" s="45">
        <v>0</v>
      </c>
      <c r="W766" s="45">
        <v>9.1188385000000007</v>
      </c>
      <c r="X766" s="45">
        <v>4.9076566000000001</v>
      </c>
      <c r="Y766" s="45">
        <v>12.2088</v>
      </c>
      <c r="Z766" s="46">
        <v>1746543.3</v>
      </c>
      <c r="AA766" s="46">
        <v>61015.542455074603</v>
      </c>
      <c r="AB766" s="47">
        <f>_xlfn.XLOOKUP($F766,Main_OG!$D$1:$D$766,Main_OG!AJ$1:AJ$766,"")</f>
        <v>151798044</v>
      </c>
      <c r="AC766" s="47">
        <f>_xlfn.XLOOKUP($F766,Main_OG!$D$1:$D$766,Main_OG!AK$1:AK$766,"")</f>
        <v>639950</v>
      </c>
      <c r="AD766" s="47">
        <f>_xlfn.XLOOKUP($F766,Main_OG!$D$1:$D$766,Main_OG!AL$1:AL$766,"")</f>
        <v>3451643094</v>
      </c>
      <c r="AE766" s="47">
        <f>_xlfn.XLOOKUP($F766,Main_OG!$D$1:$D$766,Main_OG!AM$1:AM$766,"")</f>
        <v>41185739</v>
      </c>
      <c r="AF766" s="48">
        <f>_xlfn.XLOOKUP($F766,Main_OG!$D$1:$D$766,Main_OG!Z$1:Z$766,"")</f>
        <v>2.35</v>
      </c>
      <c r="AG766" s="48">
        <f>_xlfn.XLOOKUP($F766,Main_OG!$D$1:$D$766,Main_OG!AA$1:AA$766,"")</f>
        <v>2.1875855044172008</v>
      </c>
      <c r="AH766" s="48">
        <f>_xlfn.XLOOKUP($F766,Main_OG!$D$1:$D$766,Main_OG!AB$1:AB$766,"")</f>
        <v>17.134646247082848</v>
      </c>
      <c r="AI766" s="48">
        <f>_xlfn.XLOOKUP($F766,Main_OG!$D$1:$D$766,Main_OG!AC$1:AC$766,"")</f>
        <v>3.8713752811270652</v>
      </c>
      <c r="AJ766" s="48">
        <f>_xlfn.XLOOKUP($F766,Main_OG!$D$1:$D$766,Main_OG!AD$1:AD$766,"")</f>
        <v>0.62810595158289428</v>
      </c>
    </row>
    <row r="767" spans="2:36" x14ac:dyDescent="0.35">
      <c r="B767" s="36" t="s">
        <v>1773</v>
      </c>
      <c r="C767" s="45" t="s">
        <v>685</v>
      </c>
      <c r="D767" s="45" t="s">
        <v>4401</v>
      </c>
      <c r="E767" s="36" t="s">
        <v>1773</v>
      </c>
      <c r="F767" s="36" t="str">
        <f t="shared" si="33"/>
        <v>2019_NM</v>
      </c>
      <c r="G767" s="45">
        <v>2019</v>
      </c>
      <c r="H767" s="45">
        <f>_xlfn.XLOOKUP(J767,Main_OG!$B$1:$B$766,Main_OG!$O$1:$O$766,"")</f>
        <v>0</v>
      </c>
      <c r="I767" s="45">
        <f>_xlfn.XLOOKUP(F767,Main_OG!$D$1:$D$766,Main_OG!$J$1:$J$766,"")</f>
        <v>0</v>
      </c>
      <c r="J767" s="45" t="s">
        <v>685</v>
      </c>
      <c r="K767" s="45" t="str">
        <f t="shared" si="34"/>
        <v>El Paso Electric Co_NM</v>
      </c>
      <c r="L767" s="45" t="str">
        <f t="shared" si="35"/>
        <v>El Paso Electric Co_NM</v>
      </c>
      <c r="M767" s="45" t="s">
        <v>1801</v>
      </c>
      <c r="N767" s="45">
        <v>0</v>
      </c>
      <c r="O767" s="45">
        <v>12021</v>
      </c>
      <c r="P767" s="45">
        <v>9</v>
      </c>
      <c r="Q767" s="45">
        <v>88405</v>
      </c>
      <c r="R767" s="45">
        <v>0</v>
      </c>
      <c r="S767" s="45">
        <v>877318</v>
      </c>
      <c r="T767" s="45">
        <v>73229</v>
      </c>
      <c r="U767" s="45">
        <v>720397</v>
      </c>
      <c r="V767" s="45">
        <v>0</v>
      </c>
      <c r="W767" s="45">
        <v>8.9509162999999994</v>
      </c>
      <c r="X767" s="45">
        <v>6.2598151</v>
      </c>
      <c r="Y767" s="45">
        <v>10.46659</v>
      </c>
      <c r="Z767" s="46">
        <v>100446.2</v>
      </c>
      <c r="AA767" s="46">
        <v>47839.861613976529</v>
      </c>
      <c r="AB767" s="47">
        <f>_xlfn.XLOOKUP($F767,Main_OG!$D$1:$D$766,Main_OG!AJ$1:AJ$766,"")</f>
        <v>16296882</v>
      </c>
      <c r="AC767" s="47">
        <f>_xlfn.XLOOKUP($F767,Main_OG!$D$1:$D$766,Main_OG!AK$1:AK$766,"")</f>
        <v>1405274</v>
      </c>
      <c r="AD767" s="47">
        <f>_xlfn.XLOOKUP($F767,Main_OG!$D$1:$D$766,Main_OG!AL$1:AL$766,"")</f>
        <v>208028118</v>
      </c>
      <c r="AE767" s="47">
        <f>_xlfn.XLOOKUP($F767,Main_OG!$D$1:$D$766,Main_OG!AM$1:AM$766,"")</f>
        <v>0</v>
      </c>
      <c r="AF767" s="48">
        <f>_xlfn.XLOOKUP($F767,Main_OG!$D$1:$D$766,Main_OG!Z$1:Z$766,"")</f>
        <v>2.2400000000000002</v>
      </c>
      <c r="AG767" s="48">
        <f>_xlfn.XLOOKUP($F767,Main_OG!$D$1:$D$766,Main_OG!AA$1:AA$766,"")</f>
        <v>2.176146746141439</v>
      </c>
      <c r="AH767" s="48">
        <f>_xlfn.XLOOKUP($F767,Main_OG!$D$1:$D$766,Main_OG!AB$1:AB$766,"")</f>
        <v>16.155101142605361</v>
      </c>
      <c r="AI767" s="48">
        <f>_xlfn.XLOOKUP($F767,Main_OG!$D$1:$D$766,Main_OG!AC$1:AC$766,"")</f>
        <v>3.3292283805067271</v>
      </c>
      <c r="AJ767" s="48">
        <f>_xlfn.XLOOKUP($F767,Main_OG!$D$1:$D$766,Main_OG!AD$1:AD$766,"")</f>
        <v>0.60296766622862785</v>
      </c>
    </row>
    <row r="768" spans="2:36" x14ac:dyDescent="0.35">
      <c r="B768" s="36" t="s">
        <v>1773</v>
      </c>
      <c r="C768" s="45" t="s">
        <v>77</v>
      </c>
      <c r="D768" s="45" t="s">
        <v>4401</v>
      </c>
      <c r="E768" s="36" t="s">
        <v>1773</v>
      </c>
      <c r="F768" s="36" t="str">
        <f t="shared" si="33"/>
        <v>2019_TX</v>
      </c>
      <c r="G768" s="45">
        <v>2019</v>
      </c>
      <c r="H768" s="45">
        <f>_xlfn.XLOOKUP(J768,Main_OG!$B$1:$B$766,Main_OG!$O$1:$O$766,"")</f>
        <v>1</v>
      </c>
      <c r="I768" s="45">
        <f>_xlfn.XLOOKUP(F768,Main_OG!$D$1:$D$766,Main_OG!$J$1:$J$766,"")</f>
        <v>0</v>
      </c>
      <c r="J768" s="45" t="s">
        <v>77</v>
      </c>
      <c r="K768" s="45" t="str">
        <f t="shared" si="34"/>
        <v>El Paso Electric Co_TX</v>
      </c>
      <c r="L768" s="45" t="str">
        <f t="shared" si="35"/>
        <v>El Paso Electric Co_TX</v>
      </c>
      <c r="M768" s="45" t="s">
        <v>1802</v>
      </c>
      <c r="N768" s="45">
        <v>0</v>
      </c>
      <c r="O768" s="45">
        <v>36967</v>
      </c>
      <c r="P768" s="45">
        <v>39</v>
      </c>
      <c r="Q768" s="45">
        <v>291750</v>
      </c>
      <c r="R768" s="45">
        <v>0</v>
      </c>
      <c r="S768" s="45">
        <v>3097663</v>
      </c>
      <c r="T768" s="45">
        <v>954933</v>
      </c>
      <c r="U768" s="45">
        <v>2278120</v>
      </c>
      <c r="V768" s="45">
        <v>0</v>
      </c>
      <c r="W768" s="45">
        <v>8.8437315000000005</v>
      </c>
      <c r="X768" s="45">
        <v>4.6184392000000001</v>
      </c>
      <c r="Y768" s="45">
        <v>11.985671999999999</v>
      </c>
      <c r="Z768" s="46">
        <v>1802912.8</v>
      </c>
      <c r="AA768" s="46">
        <v>62197.730456151861</v>
      </c>
      <c r="AB768" s="47">
        <f>_xlfn.XLOOKUP($F768,Main_OG!$D$1:$D$766,Main_OG!AJ$1:AJ$766,"")</f>
        <v>126621262</v>
      </c>
      <c r="AC768" s="47">
        <f>_xlfn.XLOOKUP($F768,Main_OG!$D$1:$D$766,Main_OG!AK$1:AK$766,"")</f>
        <v>706236</v>
      </c>
      <c r="AD768" s="47">
        <f>_xlfn.XLOOKUP($F768,Main_OG!$D$1:$D$766,Main_OG!AL$1:AL$766,"")</f>
        <v>3761450556</v>
      </c>
      <c r="AE768" s="47">
        <f>_xlfn.XLOOKUP($F768,Main_OG!$D$1:$D$766,Main_OG!AM$1:AM$766,"")</f>
        <v>41298007</v>
      </c>
      <c r="AF768" s="48">
        <f>_xlfn.XLOOKUP($F768,Main_OG!$D$1:$D$766,Main_OG!Z$1:Z$766,"")</f>
        <v>2.0099999999999998</v>
      </c>
      <c r="AG768" s="48">
        <f>_xlfn.XLOOKUP($F768,Main_OG!$D$1:$D$766,Main_OG!AA$1:AA$766,"")</f>
        <v>1.99</v>
      </c>
      <c r="AH768" s="48">
        <f>_xlfn.XLOOKUP($F768,Main_OG!$D$1:$D$766,Main_OG!AB$1:AB$766,"")</f>
        <v>14.41</v>
      </c>
      <c r="AI768" s="48">
        <f>_xlfn.XLOOKUP($F768,Main_OG!$D$1:$D$766,Main_OG!AC$1:AC$766,"")</f>
        <v>2.34</v>
      </c>
      <c r="AJ768" s="48">
        <f>_xlfn.XLOOKUP($F768,Main_OG!$D$1:$D$766,Main_OG!AD$1:AD$766,"")</f>
        <v>0.65</v>
      </c>
    </row>
    <row r="769" spans="2:36" x14ac:dyDescent="0.35">
      <c r="B769" s="36" t="s">
        <v>1773</v>
      </c>
      <c r="C769" s="45" t="s">
        <v>685</v>
      </c>
      <c r="D769" s="45" t="s">
        <v>4401</v>
      </c>
      <c r="E769" s="36" t="s">
        <v>1773</v>
      </c>
      <c r="F769" s="36" t="str">
        <f t="shared" si="33"/>
        <v>2020_NM</v>
      </c>
      <c r="G769" s="45">
        <v>2020</v>
      </c>
      <c r="H769" s="45">
        <f>_xlfn.XLOOKUP(J769,Main_OG!$B$1:$B$766,Main_OG!$O$1:$O$766,"")</f>
        <v>0</v>
      </c>
      <c r="I769" s="45">
        <f>_xlfn.XLOOKUP(F769,Main_OG!$D$1:$D$766,Main_OG!$J$1:$J$766,"")</f>
        <v>0</v>
      </c>
      <c r="J769" s="45" t="s">
        <v>685</v>
      </c>
      <c r="K769" s="45" t="str">
        <f t="shared" si="34"/>
        <v>El Paso Electric Co_NM</v>
      </c>
      <c r="L769" s="45" t="str">
        <f t="shared" si="35"/>
        <v>El Paso Electric Co_NM</v>
      </c>
      <c r="M769" s="45" t="s">
        <v>1803</v>
      </c>
      <c r="N769" s="45">
        <v>0</v>
      </c>
      <c r="O769" s="45">
        <v>12185</v>
      </c>
      <c r="P769" s="45">
        <v>9</v>
      </c>
      <c r="Q769" s="45">
        <v>0</v>
      </c>
      <c r="R769" s="45">
        <v>0</v>
      </c>
      <c r="S769" s="45">
        <v>845606</v>
      </c>
      <c r="T769" s="45">
        <v>71713</v>
      </c>
      <c r="U769" s="45">
        <v>0</v>
      </c>
      <c r="V769" s="45">
        <v>0</v>
      </c>
      <c r="W769" s="45">
        <v>9.2083074000000007</v>
      </c>
      <c r="X769" s="45">
        <v>6.2889574000000001</v>
      </c>
      <c r="Y769" s="45">
        <v>0</v>
      </c>
      <c r="Z769" s="46">
        <v>97511.9</v>
      </c>
      <c r="AA769" s="46">
        <v>46299.374631133978</v>
      </c>
      <c r="AB769" s="47">
        <f>_xlfn.XLOOKUP($F769,Main_OG!$D$1:$D$766,Main_OG!AJ$1:AJ$766,"")</f>
        <v>14885332</v>
      </c>
      <c r="AC769" s="47">
        <f>_xlfn.XLOOKUP($F769,Main_OG!$D$1:$D$766,Main_OG!AK$1:AK$766,"")</f>
        <v>134478</v>
      </c>
      <c r="AD769" s="47">
        <f>_xlfn.XLOOKUP($F769,Main_OG!$D$1:$D$766,Main_OG!AL$1:AL$766,"")</f>
        <v>201260708</v>
      </c>
      <c r="AE769" s="47">
        <f>_xlfn.XLOOKUP($F769,Main_OG!$D$1:$D$766,Main_OG!AM$1:AM$766,"")</f>
        <v>0</v>
      </c>
      <c r="AF769" s="48">
        <f>_xlfn.XLOOKUP($F769,Main_OG!$D$1:$D$766,Main_OG!Z$1:Z$766,"")</f>
        <v>0</v>
      </c>
      <c r="AG769" s="48">
        <f>_xlfn.XLOOKUP($F769,Main_OG!$D$1:$D$766,Main_OG!AA$1:AA$766,"")</f>
        <v>2.127327759928813</v>
      </c>
      <c r="AH769" s="48">
        <f>_xlfn.XLOOKUP($F769,Main_OG!$D$1:$D$766,Main_OG!AB$1:AB$766,"")</f>
        <v>12.535325193609101</v>
      </c>
      <c r="AI769" s="48">
        <f>_xlfn.XLOOKUP($F769,Main_OG!$D$1:$D$766,Main_OG!AC$1:AC$766,"")</f>
        <v>2.8422150630003218</v>
      </c>
      <c r="AJ769" s="48">
        <f>_xlfn.XLOOKUP($F769,Main_OG!$D$1:$D$766,Main_OG!AD$1:AD$766,"")</f>
        <v>0.5848556097000881</v>
      </c>
    </row>
    <row r="770" spans="2:36" x14ac:dyDescent="0.35">
      <c r="B770" s="36" t="s">
        <v>1773</v>
      </c>
      <c r="C770" s="45" t="s">
        <v>77</v>
      </c>
      <c r="D770" s="45" t="s">
        <v>4401</v>
      </c>
      <c r="E770" s="36" t="s">
        <v>1773</v>
      </c>
      <c r="F770" s="36" t="str">
        <f t="shared" si="33"/>
        <v>2020_TX</v>
      </c>
      <c r="G770" s="45">
        <v>2020</v>
      </c>
      <c r="H770" s="45">
        <f>_xlfn.XLOOKUP(J770,Main_OG!$B$1:$B$766,Main_OG!$O$1:$O$766,"")</f>
        <v>1</v>
      </c>
      <c r="I770" s="45">
        <f>_xlfn.XLOOKUP(F770,Main_OG!$D$1:$D$766,Main_OG!$J$1:$J$766,"")</f>
        <v>0</v>
      </c>
      <c r="J770" s="45" t="s">
        <v>77</v>
      </c>
      <c r="K770" s="45" t="str">
        <f t="shared" si="34"/>
        <v>El Paso Electric Co_TX</v>
      </c>
      <c r="L770" s="45" t="str">
        <f t="shared" si="35"/>
        <v>El Paso Electric Co_TX</v>
      </c>
      <c r="M770" s="45" t="s">
        <v>1804</v>
      </c>
      <c r="N770" s="45">
        <v>0</v>
      </c>
      <c r="O770" s="45">
        <v>37864</v>
      </c>
      <c r="P770" s="45">
        <v>39</v>
      </c>
      <c r="Q770" s="45">
        <v>0</v>
      </c>
      <c r="R770" s="45">
        <v>0</v>
      </c>
      <c r="S770" s="45">
        <v>2952057</v>
      </c>
      <c r="T770" s="45">
        <v>907045</v>
      </c>
      <c r="U770" s="45">
        <v>0</v>
      </c>
      <c r="V770" s="45">
        <v>0</v>
      </c>
      <c r="W770" s="45">
        <v>8.9180188999999999</v>
      </c>
      <c r="X770" s="45">
        <v>4.6610696999999996</v>
      </c>
      <c r="Y770" s="45">
        <v>0</v>
      </c>
      <c r="Z770" s="46">
        <v>1772185.6000000001</v>
      </c>
      <c r="AA770" s="46">
        <v>60512.099325603187</v>
      </c>
      <c r="AB770" s="47">
        <f>_xlfn.XLOOKUP($F770,Main_OG!$D$1:$D$766,Main_OG!AJ$1:AJ$766,"")</f>
        <v>112137948</v>
      </c>
      <c r="AC770" s="47">
        <f>_xlfn.XLOOKUP($F770,Main_OG!$D$1:$D$766,Main_OG!AK$1:AK$766,"")</f>
        <v>604794</v>
      </c>
      <c r="AD770" s="47">
        <f>_xlfn.XLOOKUP($F770,Main_OG!$D$1:$D$766,Main_OG!AL$1:AL$766,"")</f>
        <v>3644590288</v>
      </c>
      <c r="AE770" s="47">
        <f>_xlfn.XLOOKUP($F770,Main_OG!$D$1:$D$766,Main_OG!AM$1:AM$766,"")</f>
        <v>0</v>
      </c>
      <c r="AF770" s="48">
        <f>_xlfn.XLOOKUP($F770,Main_OG!$D$1:$D$766,Main_OG!Z$1:Z$766,"")</f>
        <v>1.88</v>
      </c>
      <c r="AG770" s="48">
        <f>_xlfn.XLOOKUP($F770,Main_OG!$D$1:$D$766,Main_OG!AA$1:AA$766,"")</f>
        <v>2.04</v>
      </c>
      <c r="AH770" s="48">
        <f>_xlfn.XLOOKUP($F770,Main_OG!$D$1:$D$766,Main_OG!AB$1:AB$766,"")</f>
        <v>10.73</v>
      </c>
      <c r="AI770" s="48">
        <f>_xlfn.XLOOKUP($F770,Main_OG!$D$1:$D$766,Main_OG!AC$1:AC$766,"")</f>
        <v>2.1</v>
      </c>
      <c r="AJ770" s="48">
        <f>_xlfn.XLOOKUP($F770,Main_OG!$D$1:$D$766,Main_OG!AD$1:AD$766,"")</f>
        <v>0.62</v>
      </c>
    </row>
    <row r="771" spans="2:36" x14ac:dyDescent="0.35">
      <c r="B771" s="36" t="s">
        <v>1805</v>
      </c>
      <c r="C771" s="45" t="s">
        <v>490</v>
      </c>
      <c r="D771" s="45" t="s">
        <v>4402</v>
      </c>
      <c r="E771" s="36" t="s">
        <v>1805</v>
      </c>
      <c r="F771" s="36" t="str">
        <f t="shared" ref="F771:F834" si="36">_xlfn.CONCAT(G771,"_",J771)</f>
        <v>2008_KY</v>
      </c>
      <c r="G771" s="45">
        <v>2008</v>
      </c>
      <c r="H771" s="45">
        <f>_xlfn.XLOOKUP(J771,Main_OG!$B$1:$B$766,Main_OG!$O$1:$O$766,"")</f>
        <v>0</v>
      </c>
      <c r="I771" s="45">
        <f>_xlfn.XLOOKUP(F771,Main_OG!$D$1:$D$766,Main_OG!$J$1:$J$766,"")</f>
        <v>0</v>
      </c>
      <c r="J771" s="45" t="s">
        <v>490</v>
      </c>
      <c r="K771" s="45" t="str">
        <f t="shared" ref="K771:K834" si="37">_xlfn.CONCAT(B771,"_",C771)</f>
        <v>Electric Energy Inc_KY</v>
      </c>
      <c r="L771" s="45" t="str">
        <f t="shared" ref="L771:L834" si="38">_xlfn.CONCAT(E771,"_",C771)</f>
        <v>Electric Energy Inc_KY</v>
      </c>
      <c r="M771" s="45" t="s">
        <v>1806</v>
      </c>
      <c r="N771" s="45">
        <v>0</v>
      </c>
      <c r="O771" s="45">
        <v>0</v>
      </c>
      <c r="P771" s="45">
        <v>1</v>
      </c>
      <c r="Q771" s="45">
        <v>0</v>
      </c>
      <c r="R771" s="45">
        <v>0</v>
      </c>
      <c r="S771" s="45">
        <v>0</v>
      </c>
      <c r="T771" s="45">
        <v>1376200</v>
      </c>
      <c r="U771" s="45">
        <v>0</v>
      </c>
      <c r="V771" s="45">
        <v>0</v>
      </c>
      <c r="W771" s="45">
        <v>0</v>
      </c>
      <c r="X771" s="45">
        <v>7.16</v>
      </c>
      <c r="Y771" s="45">
        <v>0</v>
      </c>
      <c r="Z771" s="46">
        <v>186515.9</v>
      </c>
      <c r="AA771" s="46">
        <v>43478.136208069322</v>
      </c>
      <c r="AB771" s="47">
        <f>_xlfn.XLOOKUP($F771,Main_OG!$D$1:$D$766,Main_OG!AJ$1:AJ$766,"")</f>
        <v>84381552</v>
      </c>
      <c r="AC771" s="47">
        <f>_xlfn.XLOOKUP($F771,Main_OG!$D$1:$D$766,Main_OG!AK$1:AK$766,"")</f>
        <v>11460722</v>
      </c>
      <c r="AD771" s="47">
        <f>_xlfn.XLOOKUP($F771,Main_OG!$D$1:$D$766,Main_OG!AL$1:AL$766,"")</f>
        <v>21907368</v>
      </c>
      <c r="AE771" s="47">
        <f>_xlfn.XLOOKUP($F771,Main_OG!$D$1:$D$766,Main_OG!AM$1:AM$766,"")</f>
        <v>0</v>
      </c>
      <c r="AF771" s="48">
        <f>_xlfn.XLOOKUP($F771,Main_OG!$D$1:$D$766,Main_OG!Z$1:Z$766,"")</f>
        <v>0</v>
      </c>
      <c r="AG771" s="48">
        <f>_xlfn.XLOOKUP($F771,Main_OG!$D$1:$D$766,Main_OG!AA$1:AA$766,"")</f>
        <v>2.1800000000000002</v>
      </c>
      <c r="AH771" s="48">
        <f>_xlfn.XLOOKUP($F771,Main_OG!$D$1:$D$766,Main_OG!AB$1:AB$766,"")</f>
        <v>21.45</v>
      </c>
      <c r="AI771" s="48">
        <f>_xlfn.XLOOKUP($F771,Main_OG!$D$1:$D$766,Main_OG!AC$1:AC$766,"")</f>
        <v>9.1182546074696553</v>
      </c>
      <c r="AJ771" s="48">
        <f>_xlfn.XLOOKUP($F771,Main_OG!$D$1:$D$766,Main_OG!AD$1:AD$766,"")</f>
        <v>0.68330088246943577</v>
      </c>
    </row>
    <row r="772" spans="2:36" x14ac:dyDescent="0.35">
      <c r="B772" s="36" t="s">
        <v>1805</v>
      </c>
      <c r="C772" s="45" t="s">
        <v>490</v>
      </c>
      <c r="D772" s="45" t="s">
        <v>4402</v>
      </c>
      <c r="E772" s="36" t="s">
        <v>1805</v>
      </c>
      <c r="F772" s="36" t="str">
        <f t="shared" si="36"/>
        <v>2009_KY</v>
      </c>
      <c r="G772" s="45">
        <v>2009</v>
      </c>
      <c r="H772" s="45">
        <f>_xlfn.XLOOKUP(J772,Main_OG!$B$1:$B$766,Main_OG!$O$1:$O$766,"")</f>
        <v>0</v>
      </c>
      <c r="I772" s="45">
        <f>_xlfn.XLOOKUP(F772,Main_OG!$D$1:$D$766,Main_OG!$J$1:$J$766,"")</f>
        <v>0</v>
      </c>
      <c r="J772" s="45" t="s">
        <v>490</v>
      </c>
      <c r="K772" s="45" t="str">
        <f t="shared" si="37"/>
        <v>Electric Energy Inc_KY</v>
      </c>
      <c r="L772" s="45" t="str">
        <f t="shared" si="38"/>
        <v>Electric Energy Inc_KY</v>
      </c>
      <c r="M772" s="45" t="s">
        <v>1807</v>
      </c>
      <c r="N772" s="45">
        <v>0</v>
      </c>
      <c r="O772" s="45">
        <v>0</v>
      </c>
      <c r="P772" s="45">
        <v>1</v>
      </c>
      <c r="Q772" s="45">
        <v>0</v>
      </c>
      <c r="R772" s="45">
        <v>0</v>
      </c>
      <c r="S772" s="45">
        <v>0</v>
      </c>
      <c r="T772" s="45">
        <v>1325323</v>
      </c>
      <c r="U772" s="45">
        <v>0</v>
      </c>
      <c r="V772" s="45">
        <v>0</v>
      </c>
      <c r="W772" s="45">
        <v>0</v>
      </c>
      <c r="X772" s="45">
        <v>5.58</v>
      </c>
      <c r="Y772" s="45">
        <v>0</v>
      </c>
      <c r="Z772" s="46">
        <v>178112.8</v>
      </c>
      <c r="AA772" s="46">
        <v>41257.759306419117</v>
      </c>
      <c r="AB772" s="47">
        <f>_xlfn.XLOOKUP($F772,Main_OG!$D$1:$D$766,Main_OG!AJ$1:AJ$766,"")</f>
        <v>78542346</v>
      </c>
      <c r="AC772" s="47">
        <f>_xlfn.XLOOKUP($F772,Main_OG!$D$1:$D$766,Main_OG!AK$1:AK$766,"")</f>
        <v>8069320</v>
      </c>
      <c r="AD772" s="47">
        <f>_xlfn.XLOOKUP($F772,Main_OG!$D$1:$D$766,Main_OG!AL$1:AL$766,"")</f>
        <v>20045136</v>
      </c>
      <c r="AE772" s="47">
        <f>_xlfn.XLOOKUP($F772,Main_OG!$D$1:$D$766,Main_OG!AM$1:AM$766,"")</f>
        <v>0</v>
      </c>
      <c r="AF772" s="48">
        <f>_xlfn.XLOOKUP($F772,Main_OG!$D$1:$D$766,Main_OG!Z$1:Z$766,"")</f>
        <v>0</v>
      </c>
      <c r="AG772" s="48">
        <f>_xlfn.XLOOKUP($F772,Main_OG!$D$1:$D$766,Main_OG!AA$1:AA$766,"")</f>
        <v>2.17</v>
      </c>
      <c r="AH772" s="48">
        <f>_xlfn.XLOOKUP($F772,Main_OG!$D$1:$D$766,Main_OG!AB$1:AB$766,"")</f>
        <v>14.17</v>
      </c>
      <c r="AI772" s="48">
        <f>_xlfn.XLOOKUP($F772,Main_OG!$D$1:$D$766,Main_OG!AC$1:AC$766,"")</f>
        <v>4.5973007921271787</v>
      </c>
      <c r="AJ772" s="48">
        <f>_xlfn.XLOOKUP($F772,Main_OG!$D$1:$D$766,Main_OG!AD$1:AD$766,"")</f>
        <v>0.68314474405108627</v>
      </c>
    </row>
    <row r="773" spans="2:36" x14ac:dyDescent="0.35">
      <c r="B773" s="36" t="s">
        <v>1805</v>
      </c>
      <c r="C773" s="45" t="s">
        <v>490</v>
      </c>
      <c r="D773" s="45" t="s">
        <v>4402</v>
      </c>
      <c r="E773" s="36" t="s">
        <v>1805</v>
      </c>
      <c r="F773" s="36" t="str">
        <f t="shared" si="36"/>
        <v>2010_KY</v>
      </c>
      <c r="G773" s="45">
        <v>2010</v>
      </c>
      <c r="H773" s="45">
        <f>_xlfn.XLOOKUP(J773,Main_OG!$B$1:$B$766,Main_OG!$O$1:$O$766,"")</f>
        <v>0</v>
      </c>
      <c r="I773" s="45">
        <f>_xlfn.XLOOKUP(F773,Main_OG!$D$1:$D$766,Main_OG!$J$1:$J$766,"")</f>
        <v>0</v>
      </c>
      <c r="J773" s="45" t="s">
        <v>490</v>
      </c>
      <c r="K773" s="45" t="str">
        <f t="shared" si="37"/>
        <v>Electric Energy Inc_KY</v>
      </c>
      <c r="L773" s="45" t="str">
        <f t="shared" si="38"/>
        <v>Electric Energy Inc_KY</v>
      </c>
      <c r="M773" s="45" t="s">
        <v>1808</v>
      </c>
      <c r="N773" s="45">
        <v>0</v>
      </c>
      <c r="O773" s="45">
        <v>0</v>
      </c>
      <c r="P773" s="45">
        <v>1</v>
      </c>
      <c r="Q773" s="45">
        <v>0</v>
      </c>
      <c r="R773" s="45">
        <v>0</v>
      </c>
      <c r="S773" s="45">
        <v>0</v>
      </c>
      <c r="T773" s="45">
        <v>1340460</v>
      </c>
      <c r="U773" s="45">
        <v>0</v>
      </c>
      <c r="V773" s="45">
        <v>0</v>
      </c>
      <c r="W773" s="45">
        <v>0</v>
      </c>
      <c r="X773" s="45">
        <v>4.7699999999999996</v>
      </c>
      <c r="Y773" s="45">
        <v>0</v>
      </c>
      <c r="Z773" s="46">
        <v>186720.6</v>
      </c>
      <c r="AA773" s="46">
        <v>42939.437925667546</v>
      </c>
      <c r="AB773" s="47">
        <f>_xlfn.XLOOKUP($F773,Main_OG!$D$1:$D$766,Main_OG!AJ$1:AJ$766,"")</f>
        <v>83781254</v>
      </c>
      <c r="AC773" s="47">
        <f>_xlfn.XLOOKUP($F773,Main_OG!$D$1:$D$766,Main_OG!AK$1:AK$766,"")</f>
        <v>8756708</v>
      </c>
      <c r="AD773" s="47">
        <f>_xlfn.XLOOKUP($F773,Main_OG!$D$1:$D$766,Main_OG!AL$1:AL$766,"")</f>
        <v>41859754</v>
      </c>
      <c r="AE773" s="47">
        <f>_xlfn.XLOOKUP($F773,Main_OG!$D$1:$D$766,Main_OG!AM$1:AM$766,"")</f>
        <v>0</v>
      </c>
      <c r="AF773" s="48">
        <f>_xlfn.XLOOKUP($F773,Main_OG!$D$1:$D$766,Main_OG!Z$1:Z$766,"")</f>
        <v>0</v>
      </c>
      <c r="AG773" s="48">
        <f>_xlfn.XLOOKUP($F773,Main_OG!$D$1:$D$766,Main_OG!AA$1:AA$766,"")</f>
        <v>2.2599999999999998</v>
      </c>
      <c r="AH773" s="48">
        <f>_xlfn.XLOOKUP($F773,Main_OG!$D$1:$D$766,Main_OG!AB$1:AB$766,"")</f>
        <v>16.55</v>
      </c>
      <c r="AI773" s="48">
        <f>_xlfn.XLOOKUP($F773,Main_OG!$D$1:$D$766,Main_OG!AC$1:AC$766,"")</f>
        <v>4.9924248044436963</v>
      </c>
      <c r="AJ773" s="48">
        <f>_xlfn.XLOOKUP($F773,Main_OG!$D$1:$D$766,Main_OG!AD$1:AD$766,"")</f>
        <v>0.70992248279802228</v>
      </c>
    </row>
    <row r="774" spans="2:36" x14ac:dyDescent="0.35">
      <c r="B774" s="36" t="s">
        <v>1805</v>
      </c>
      <c r="C774" s="45" t="s">
        <v>490</v>
      </c>
      <c r="D774" s="45" t="s">
        <v>4402</v>
      </c>
      <c r="E774" s="36" t="s">
        <v>1805</v>
      </c>
      <c r="F774" s="36" t="str">
        <f t="shared" si="36"/>
        <v>2011_KY</v>
      </c>
      <c r="G774" s="45">
        <v>2011</v>
      </c>
      <c r="H774" s="45">
        <f>_xlfn.XLOOKUP(J774,Main_OG!$B$1:$B$766,Main_OG!$O$1:$O$766,"")</f>
        <v>0</v>
      </c>
      <c r="I774" s="45">
        <f>_xlfn.XLOOKUP(F774,Main_OG!$D$1:$D$766,Main_OG!$J$1:$J$766,"")</f>
        <v>0</v>
      </c>
      <c r="J774" s="45" t="s">
        <v>490</v>
      </c>
      <c r="K774" s="45" t="str">
        <f t="shared" si="37"/>
        <v>Electric Energy Inc_KY</v>
      </c>
      <c r="L774" s="45" t="str">
        <f t="shared" si="38"/>
        <v>Electric Energy Inc_KY</v>
      </c>
      <c r="M774" s="45" t="s">
        <v>1809</v>
      </c>
      <c r="N774" s="45">
        <v>0</v>
      </c>
      <c r="O774" s="45">
        <v>0</v>
      </c>
      <c r="P774" s="45">
        <v>1</v>
      </c>
      <c r="Q774" s="45">
        <v>0</v>
      </c>
      <c r="R774" s="45">
        <v>0</v>
      </c>
      <c r="S774" s="45">
        <v>0</v>
      </c>
      <c r="T774" s="45">
        <v>1328546</v>
      </c>
      <c r="U774" s="45">
        <v>0</v>
      </c>
      <c r="V774" s="45">
        <v>0</v>
      </c>
      <c r="W774" s="45">
        <v>0</v>
      </c>
      <c r="X774" s="45">
        <v>4.2699999999999996</v>
      </c>
      <c r="Y774" s="45">
        <v>0</v>
      </c>
      <c r="Z774" s="46">
        <v>188389.8</v>
      </c>
      <c r="AA774" s="46">
        <v>43101.735899718522</v>
      </c>
      <c r="AB774" s="47">
        <f>_xlfn.XLOOKUP($F774,Main_OG!$D$1:$D$766,Main_OG!AJ$1:AJ$766,"")</f>
        <v>85085312</v>
      </c>
      <c r="AC774" s="47">
        <f>_xlfn.XLOOKUP($F774,Main_OG!$D$1:$D$766,Main_OG!AK$1:AK$766,"")</f>
        <v>6592725.4000000004</v>
      </c>
      <c r="AD774" s="47">
        <f>_xlfn.XLOOKUP($F774,Main_OG!$D$1:$D$766,Main_OG!AL$1:AL$766,"")</f>
        <v>34686724</v>
      </c>
      <c r="AE774" s="47">
        <f>_xlfn.XLOOKUP($F774,Main_OG!$D$1:$D$766,Main_OG!AM$1:AM$766,"")</f>
        <v>0</v>
      </c>
      <c r="AF774" s="48">
        <f>_xlfn.XLOOKUP($F774,Main_OG!$D$1:$D$766,Main_OG!Z$1:Z$766,"")</f>
        <v>0</v>
      </c>
      <c r="AG774" s="48">
        <f>_xlfn.XLOOKUP($F774,Main_OG!$D$1:$D$766,Main_OG!AA$1:AA$766,"")</f>
        <v>2.3089180475565318</v>
      </c>
      <c r="AH774" s="48">
        <f>_xlfn.XLOOKUP($F774,Main_OG!$D$1:$D$766,Main_OG!AB$1:AB$766,"")</f>
        <v>23.03</v>
      </c>
      <c r="AI774" s="48">
        <f>_xlfn.XLOOKUP($F774,Main_OG!$D$1:$D$766,Main_OG!AC$1:AC$766,"")</f>
        <v>4.6524343752411106</v>
      </c>
      <c r="AJ774" s="48">
        <f>_xlfn.XLOOKUP($F774,Main_OG!$D$1:$D$766,Main_OG!AD$1:AD$766,"")</f>
        <v>0.75949643062398253</v>
      </c>
    </row>
    <row r="775" spans="2:36" x14ac:dyDescent="0.35">
      <c r="B775" s="36" t="s">
        <v>1805</v>
      </c>
      <c r="C775" s="45" t="s">
        <v>490</v>
      </c>
      <c r="D775" s="45" t="s">
        <v>4402</v>
      </c>
      <c r="E775" s="36" t="s">
        <v>1805</v>
      </c>
      <c r="F775" s="36" t="str">
        <f t="shared" si="36"/>
        <v>2012_KY</v>
      </c>
      <c r="G775" s="45">
        <v>2012</v>
      </c>
      <c r="H775" s="45">
        <f>_xlfn.XLOOKUP(J775,Main_OG!$B$1:$B$766,Main_OG!$O$1:$O$766,"")</f>
        <v>0</v>
      </c>
      <c r="I775" s="45">
        <f>_xlfn.XLOOKUP(F775,Main_OG!$D$1:$D$766,Main_OG!$J$1:$J$766,"")</f>
        <v>0</v>
      </c>
      <c r="J775" s="45" t="s">
        <v>490</v>
      </c>
      <c r="K775" s="45" t="str">
        <f t="shared" si="37"/>
        <v>Electric Energy Inc_KY</v>
      </c>
      <c r="L775" s="45" t="str">
        <f t="shared" si="38"/>
        <v>Electric Energy Inc_KY</v>
      </c>
      <c r="M775" s="45" t="s">
        <v>1810</v>
      </c>
      <c r="N775" s="45">
        <v>0</v>
      </c>
      <c r="O775" s="45">
        <v>0</v>
      </c>
      <c r="P775" s="45">
        <v>1</v>
      </c>
      <c r="Q775" s="45">
        <v>0</v>
      </c>
      <c r="R775" s="45">
        <v>0</v>
      </c>
      <c r="S775" s="45">
        <v>0</v>
      </c>
      <c r="T775" s="45">
        <v>25264</v>
      </c>
      <c r="U775" s="45">
        <v>0</v>
      </c>
      <c r="V775" s="45">
        <v>0</v>
      </c>
      <c r="W775" s="45">
        <v>0</v>
      </c>
      <c r="X775" s="45">
        <v>3.5505065999999998</v>
      </c>
      <c r="Y775" s="45">
        <v>0</v>
      </c>
      <c r="Z775" s="46">
        <v>192060.1</v>
      </c>
      <c r="AA775" s="46">
        <v>43770.740439826659</v>
      </c>
      <c r="AB775" s="47">
        <f>_xlfn.XLOOKUP($F775,Main_OG!$D$1:$D$766,Main_OG!AJ$1:AJ$766,"")</f>
        <v>77956228</v>
      </c>
      <c r="AC775" s="47">
        <f>_xlfn.XLOOKUP($F775,Main_OG!$D$1:$D$766,Main_OG!AK$1:AK$766,"")</f>
        <v>5884778</v>
      </c>
      <c r="AD775" s="47">
        <f>_xlfn.XLOOKUP($F775,Main_OG!$D$1:$D$766,Main_OG!AL$1:AL$766,"")</f>
        <v>66136766</v>
      </c>
      <c r="AE775" s="47">
        <f>_xlfn.XLOOKUP($F775,Main_OG!$D$1:$D$766,Main_OG!AM$1:AM$766,"")</f>
        <v>0</v>
      </c>
      <c r="AF775" s="48">
        <f>_xlfn.XLOOKUP($F775,Main_OG!$D$1:$D$766,Main_OG!Z$1:Z$766,"")</f>
        <v>0</v>
      </c>
      <c r="AG775" s="48">
        <f>_xlfn.XLOOKUP($F775,Main_OG!$D$1:$D$766,Main_OG!AA$1:AA$766,"")</f>
        <v>2.324237813104427</v>
      </c>
      <c r="AH775" s="48">
        <f>_xlfn.XLOOKUP($F775,Main_OG!$D$1:$D$766,Main_OG!AB$1:AB$766,"")</f>
        <v>23.49195884567845</v>
      </c>
      <c r="AI775" s="48">
        <f>_xlfn.XLOOKUP($F775,Main_OG!$D$1:$D$766,Main_OG!AC$1:AC$766,"")</f>
        <v>3.503818060367514</v>
      </c>
      <c r="AJ775" s="48">
        <f>_xlfn.XLOOKUP($F775,Main_OG!$D$1:$D$766,Main_OG!AD$1:AD$766,"")</f>
        <v>0.75442193202762442</v>
      </c>
    </row>
    <row r="776" spans="2:36" x14ac:dyDescent="0.35">
      <c r="B776" s="36" t="s">
        <v>1805</v>
      </c>
      <c r="C776" s="45" t="s">
        <v>490</v>
      </c>
      <c r="D776" s="45" t="s">
        <v>4402</v>
      </c>
      <c r="E776" s="36" t="s">
        <v>1805</v>
      </c>
      <c r="F776" s="36" t="str">
        <f t="shared" si="36"/>
        <v>2013_KY</v>
      </c>
      <c r="G776" s="45">
        <v>2013</v>
      </c>
      <c r="H776" s="45">
        <f>_xlfn.XLOOKUP(J776,Main_OG!$B$1:$B$766,Main_OG!$O$1:$O$766,"")</f>
        <v>0</v>
      </c>
      <c r="I776" s="45">
        <f>_xlfn.XLOOKUP(F776,Main_OG!$D$1:$D$766,Main_OG!$J$1:$J$766,"")</f>
        <v>0</v>
      </c>
      <c r="J776" s="45" t="s">
        <v>490</v>
      </c>
      <c r="K776" s="45" t="str">
        <f t="shared" si="37"/>
        <v>Electric Energy Inc_KY</v>
      </c>
      <c r="L776" s="45" t="str">
        <f t="shared" si="38"/>
        <v>Electric Energy Inc_KY</v>
      </c>
      <c r="M776" s="45" t="s">
        <v>1811</v>
      </c>
      <c r="N776" s="45">
        <v>0</v>
      </c>
      <c r="O776" s="45">
        <v>1</v>
      </c>
      <c r="P776" s="45">
        <v>0</v>
      </c>
      <c r="Q776" s="45">
        <v>0</v>
      </c>
      <c r="R776" s="45">
        <v>0</v>
      </c>
      <c r="S776" s="45">
        <v>1869971</v>
      </c>
      <c r="T776" s="45">
        <v>0</v>
      </c>
      <c r="U776" s="45">
        <v>0</v>
      </c>
      <c r="V776" s="45">
        <v>0</v>
      </c>
      <c r="W776" s="45">
        <v>4.2442903999999997</v>
      </c>
      <c r="X776" s="45">
        <v>0</v>
      </c>
      <c r="Y776" s="45">
        <v>0</v>
      </c>
      <c r="Z776" s="46">
        <v>196698</v>
      </c>
      <c r="AA776" s="46">
        <v>44634.035761143983</v>
      </c>
      <c r="AB776" s="47">
        <f>_xlfn.XLOOKUP($F776,Main_OG!$D$1:$D$766,Main_OG!AJ$1:AJ$766,"")</f>
        <v>78949302</v>
      </c>
      <c r="AC776" s="47">
        <f>_xlfn.XLOOKUP($F776,Main_OG!$D$1:$D$766,Main_OG!AK$1:AK$766,"")</f>
        <v>5447912.5999999996</v>
      </c>
      <c r="AD776" s="47">
        <f>_xlfn.XLOOKUP($F776,Main_OG!$D$1:$D$766,Main_OG!AL$1:AL$766,"")</f>
        <v>32153988</v>
      </c>
      <c r="AE776" s="47">
        <f>_xlfn.XLOOKUP($F776,Main_OG!$D$1:$D$766,Main_OG!AM$1:AM$766,"")</f>
        <v>0</v>
      </c>
      <c r="AF776" s="48">
        <f>_xlfn.XLOOKUP($F776,Main_OG!$D$1:$D$766,Main_OG!Z$1:Z$766,"")</f>
        <v>2.4300000000000002</v>
      </c>
      <c r="AG776" s="48">
        <f>_xlfn.XLOOKUP($F776,Main_OG!$D$1:$D$766,Main_OG!AA$1:AA$766,"")</f>
        <v>2.36</v>
      </c>
      <c r="AH776" s="48">
        <f>_xlfn.XLOOKUP($F776,Main_OG!$D$1:$D$766,Main_OG!AB$1:AB$766,"")</f>
        <v>22.61</v>
      </c>
      <c r="AI776" s="48">
        <f>_xlfn.XLOOKUP($F776,Main_OG!$D$1:$D$766,Main_OG!AC$1:AC$766,"")</f>
        <v>5.74</v>
      </c>
      <c r="AJ776" s="48">
        <f>_xlfn.XLOOKUP($F776,Main_OG!$D$1:$D$766,Main_OG!AD$1:AD$766,"")</f>
        <v>0.73100116927520231</v>
      </c>
    </row>
    <row r="777" spans="2:36" x14ac:dyDescent="0.35">
      <c r="B777" s="36" t="s">
        <v>1805</v>
      </c>
      <c r="C777" s="45" t="s">
        <v>490</v>
      </c>
      <c r="D777" s="45" t="s">
        <v>4402</v>
      </c>
      <c r="E777" s="36" t="s">
        <v>1805</v>
      </c>
      <c r="F777" s="36" t="str">
        <f t="shared" si="36"/>
        <v>2014_KY</v>
      </c>
      <c r="G777" s="45">
        <v>2014</v>
      </c>
      <c r="H777" s="45">
        <f>_xlfn.XLOOKUP(J777,Main_OG!$B$1:$B$766,Main_OG!$O$1:$O$766,"")</f>
        <v>0</v>
      </c>
      <c r="I777" s="45">
        <f>_xlfn.XLOOKUP(F777,Main_OG!$D$1:$D$766,Main_OG!$J$1:$J$766,"")</f>
        <v>0</v>
      </c>
      <c r="J777" s="45" t="s">
        <v>490</v>
      </c>
      <c r="K777" s="45" t="str">
        <f t="shared" si="37"/>
        <v>Electric Energy Inc_KY</v>
      </c>
      <c r="L777" s="45" t="str">
        <f t="shared" si="38"/>
        <v>Electric Energy Inc_KY</v>
      </c>
      <c r="M777" s="45" t="s">
        <v>1812</v>
      </c>
      <c r="N777" s="45">
        <v>0</v>
      </c>
      <c r="O777" s="45">
        <v>1</v>
      </c>
      <c r="P777" s="45">
        <v>0</v>
      </c>
      <c r="Q777" s="45">
        <v>0</v>
      </c>
      <c r="R777" s="45">
        <v>0</v>
      </c>
      <c r="S777" s="45">
        <v>46462</v>
      </c>
      <c r="T777" s="45">
        <v>0</v>
      </c>
      <c r="U777" s="45">
        <v>0</v>
      </c>
      <c r="V777" s="45">
        <v>0</v>
      </c>
      <c r="W777" s="45">
        <v>4.5994576</v>
      </c>
      <c r="X777" s="45">
        <v>0</v>
      </c>
      <c r="Y777" s="45">
        <v>0</v>
      </c>
      <c r="Z777" s="46">
        <v>196795.8</v>
      </c>
      <c r="AA777" s="46">
        <v>44554.257739203509</v>
      </c>
      <c r="AB777" s="47">
        <f>_xlfn.XLOOKUP($F777,Main_OG!$D$1:$D$766,Main_OG!AJ$1:AJ$766,"")</f>
        <v>78427514</v>
      </c>
      <c r="AC777" s="47">
        <f>_xlfn.XLOOKUP($F777,Main_OG!$D$1:$D$766,Main_OG!AK$1:AK$766,"")</f>
        <v>4504358</v>
      </c>
      <c r="AD777" s="47">
        <f>_xlfn.XLOOKUP($F777,Main_OG!$D$1:$D$766,Main_OG!AL$1:AL$766,"")</f>
        <v>57223628</v>
      </c>
      <c r="AE777" s="47">
        <f>_xlfn.XLOOKUP($F777,Main_OG!$D$1:$D$766,Main_OG!AM$1:AM$766,"")</f>
        <v>0</v>
      </c>
      <c r="AF777" s="48">
        <f>_xlfn.XLOOKUP($F777,Main_OG!$D$1:$D$766,Main_OG!Z$1:Z$766,"")</f>
        <v>0</v>
      </c>
      <c r="AG777" s="48">
        <f>_xlfn.XLOOKUP($F777,Main_OG!$D$1:$D$766,Main_OG!AA$1:AA$766,"")</f>
        <v>2.34</v>
      </c>
      <c r="AH777" s="48">
        <f>_xlfn.XLOOKUP($F777,Main_OG!$D$1:$D$766,Main_OG!AB$1:AB$766,"")</f>
        <v>21.42</v>
      </c>
      <c r="AI777" s="48">
        <f>_xlfn.XLOOKUP($F777,Main_OG!$D$1:$D$766,Main_OG!AC$1:AC$766,"")</f>
        <v>6.02</v>
      </c>
      <c r="AJ777" s="48">
        <f>_xlfn.XLOOKUP($F777,Main_OG!$D$1:$D$766,Main_OG!AD$1:AD$766,"")</f>
        <v>0.68548682032632846</v>
      </c>
    </row>
    <row r="778" spans="2:36" x14ac:dyDescent="0.35">
      <c r="B778" s="36" t="s">
        <v>1805</v>
      </c>
      <c r="C778" s="45" t="s">
        <v>490</v>
      </c>
      <c r="D778" s="45" t="s">
        <v>4402</v>
      </c>
      <c r="E778" s="36" t="s">
        <v>1805</v>
      </c>
      <c r="F778" s="36" t="str">
        <f t="shared" si="36"/>
        <v>2015_KY</v>
      </c>
      <c r="G778" s="45">
        <v>2015</v>
      </c>
      <c r="H778" s="45">
        <f>_xlfn.XLOOKUP(J778,Main_OG!$B$1:$B$766,Main_OG!$O$1:$O$766,"")</f>
        <v>0</v>
      </c>
      <c r="I778" s="45">
        <f>_xlfn.XLOOKUP(F778,Main_OG!$D$1:$D$766,Main_OG!$J$1:$J$766,"")</f>
        <v>0</v>
      </c>
      <c r="J778" s="45" t="s">
        <v>490</v>
      </c>
      <c r="K778" s="45" t="str">
        <f t="shared" si="37"/>
        <v>Electric Energy Inc_KY</v>
      </c>
      <c r="L778" s="45" t="str">
        <f t="shared" si="38"/>
        <v>Electric Energy Inc_KY</v>
      </c>
      <c r="M778" s="45" t="s">
        <v>1813</v>
      </c>
      <c r="N778" s="45">
        <v>0</v>
      </c>
      <c r="O778" s="45">
        <v>1</v>
      </c>
      <c r="P778" s="45">
        <v>0</v>
      </c>
      <c r="Q778" s="45">
        <v>0</v>
      </c>
      <c r="R778" s="45">
        <v>0</v>
      </c>
      <c r="S778" s="45">
        <v>8444</v>
      </c>
      <c r="T778" s="45">
        <v>0</v>
      </c>
      <c r="U778" s="45">
        <v>0</v>
      </c>
      <c r="V778" s="45">
        <v>0</v>
      </c>
      <c r="W778" s="45">
        <v>4.2444338999999998</v>
      </c>
      <c r="X778" s="45">
        <v>0</v>
      </c>
      <c r="Y778" s="45">
        <v>0</v>
      </c>
      <c r="Z778" s="46">
        <v>199487.1</v>
      </c>
      <c r="AA778" s="46">
        <v>45039.834044007781</v>
      </c>
      <c r="AB778" s="47">
        <f>_xlfn.XLOOKUP($F778,Main_OG!$D$1:$D$766,Main_OG!AJ$1:AJ$766,"")</f>
        <v>68761688</v>
      </c>
      <c r="AC778" s="47">
        <f>_xlfn.XLOOKUP($F778,Main_OG!$D$1:$D$766,Main_OG!AK$1:AK$766,"")</f>
        <v>4173780</v>
      </c>
      <c r="AD778" s="47">
        <f>_xlfn.XLOOKUP($F778,Main_OG!$D$1:$D$766,Main_OG!AL$1:AL$766,"")</f>
        <v>107006392</v>
      </c>
      <c r="AE778" s="47">
        <f>_xlfn.XLOOKUP($F778,Main_OG!$D$1:$D$766,Main_OG!AM$1:AM$766,"")</f>
        <v>0</v>
      </c>
      <c r="AF778" s="48">
        <f>_xlfn.XLOOKUP($F778,Main_OG!$D$1:$D$766,Main_OG!Z$1:Z$766,"")</f>
        <v>0</v>
      </c>
      <c r="AG778" s="48">
        <f>_xlfn.XLOOKUP($F778,Main_OG!$D$1:$D$766,Main_OG!AA$1:AA$766,"")</f>
        <v>2.25948627072199</v>
      </c>
      <c r="AH778" s="48">
        <f>_xlfn.XLOOKUP($F778,Main_OG!$D$1:$D$766,Main_OG!AB$1:AB$766,"")</f>
        <v>13.21</v>
      </c>
      <c r="AI778" s="48">
        <f>_xlfn.XLOOKUP($F778,Main_OG!$D$1:$D$766,Main_OG!AC$1:AC$766,"")</f>
        <v>3.52</v>
      </c>
      <c r="AJ778" s="48">
        <f>_xlfn.XLOOKUP($F778,Main_OG!$D$1:$D$766,Main_OG!AD$1:AD$766,"")</f>
        <v>0.66963877086385626</v>
      </c>
    </row>
    <row r="779" spans="2:36" x14ac:dyDescent="0.35">
      <c r="B779" s="36" t="s">
        <v>1814</v>
      </c>
      <c r="C779" s="45" t="s">
        <v>730</v>
      </c>
      <c r="D779" s="45" t="s">
        <v>4403</v>
      </c>
      <c r="E779" s="36" t="s">
        <v>1814</v>
      </c>
      <c r="F779" s="36" t="str">
        <f t="shared" si="36"/>
        <v>2006_WV</v>
      </c>
      <c r="G779" s="45">
        <v>2006</v>
      </c>
      <c r="H779" s="45">
        <f>_xlfn.XLOOKUP(J779,Main_OG!$B$1:$B$766,Main_OG!$O$1:$O$766,"")</f>
        <v>1</v>
      </c>
      <c r="I779" s="45">
        <f>_xlfn.XLOOKUP(F779,Main_OG!$D$1:$D$766,Main_OG!$J$1:$J$766,"")</f>
        <v>0</v>
      </c>
      <c r="J779" s="45" t="s">
        <v>730</v>
      </c>
      <c r="K779" s="45" t="str">
        <f t="shared" si="37"/>
        <v>Elk Power Co_WV</v>
      </c>
      <c r="L779" s="45" t="str">
        <f t="shared" si="38"/>
        <v>Elk Power Co_WV</v>
      </c>
      <c r="M779" s="45" t="s">
        <v>1815</v>
      </c>
      <c r="N779" s="45">
        <v>0</v>
      </c>
      <c r="O779" s="45">
        <v>224</v>
      </c>
      <c r="P779" s="45">
        <v>0</v>
      </c>
      <c r="Q779" s="45">
        <v>1662</v>
      </c>
      <c r="R779" s="45">
        <v>0</v>
      </c>
      <c r="S779" s="45">
        <v>773</v>
      </c>
      <c r="T779" s="45">
        <v>0</v>
      </c>
      <c r="U779" s="45">
        <v>835</v>
      </c>
      <c r="V779" s="45">
        <v>0</v>
      </c>
      <c r="W779" s="45">
        <v>8.5974863752641539</v>
      </c>
      <c r="X779" s="45">
        <v>0</v>
      </c>
      <c r="Y779" s="45">
        <v>7.308533916849016</v>
      </c>
      <c r="Z779" s="46">
        <v>68900</v>
      </c>
      <c r="AA779" s="46">
        <v>37693.280639330558</v>
      </c>
      <c r="AB779" s="47">
        <f>_xlfn.XLOOKUP($F779,Main_OG!$D$1:$D$766,Main_OG!AJ$1:AJ$766,"")</f>
        <v>75712129.799999997</v>
      </c>
      <c r="AC779" s="47">
        <f>_xlfn.XLOOKUP($F779,Main_OG!$D$1:$D$766,Main_OG!AK$1:AK$766,"")</f>
        <v>621554.07999999996</v>
      </c>
      <c r="AD779" s="47">
        <f>_xlfn.XLOOKUP($F779,Main_OG!$D$1:$D$766,Main_OG!AL$1:AL$766,"")</f>
        <v>7929370.96</v>
      </c>
      <c r="AE779" s="47">
        <f>_xlfn.XLOOKUP($F779,Main_OG!$D$1:$D$766,Main_OG!AM$1:AM$766,"")</f>
        <v>0</v>
      </c>
      <c r="AF779" s="48">
        <f>_xlfn.XLOOKUP($F779,Main_OG!$D$1:$D$766,Main_OG!Z$1:Z$766,"")</f>
        <v>0</v>
      </c>
      <c r="AG779" s="48">
        <f>_xlfn.XLOOKUP($F779,Main_OG!$D$1:$D$766,Main_OG!AA$1:AA$766,"")</f>
        <v>1.66</v>
      </c>
      <c r="AH779" s="48">
        <f>_xlfn.XLOOKUP($F779,Main_OG!$D$1:$D$766,Main_OG!AB$1:AB$766,"")</f>
        <v>12.06</v>
      </c>
      <c r="AI779" s="48">
        <f>_xlfn.XLOOKUP($F779,Main_OG!$D$1:$D$766,Main_OG!AC$1:AC$766,"")</f>
        <v>7.1610124069250478</v>
      </c>
      <c r="AJ779" s="48">
        <f>_xlfn.XLOOKUP($F779,Main_OG!$D$1:$D$766,Main_OG!AD$1:AD$766,"")</f>
        <v>0.4704061490499184</v>
      </c>
    </row>
    <row r="780" spans="2:36" x14ac:dyDescent="0.35">
      <c r="B780" s="36" t="s">
        <v>1814</v>
      </c>
      <c r="C780" s="45" t="s">
        <v>730</v>
      </c>
      <c r="D780" s="45" t="s">
        <v>4403</v>
      </c>
      <c r="E780" s="36" t="s">
        <v>1814</v>
      </c>
      <c r="F780" s="36" t="str">
        <f t="shared" si="36"/>
        <v>2007_WV</v>
      </c>
      <c r="G780" s="45">
        <v>2007</v>
      </c>
      <c r="H780" s="45">
        <f>_xlfn.XLOOKUP(J780,Main_OG!$B$1:$B$766,Main_OG!$O$1:$O$766,"")</f>
        <v>1</v>
      </c>
      <c r="I780" s="45">
        <f>_xlfn.XLOOKUP(F780,Main_OG!$D$1:$D$766,Main_OG!$J$1:$J$766,"")</f>
        <v>0</v>
      </c>
      <c r="J780" s="45" t="s">
        <v>730</v>
      </c>
      <c r="K780" s="45" t="str">
        <f t="shared" si="37"/>
        <v>Elk Power Co_WV</v>
      </c>
      <c r="L780" s="45" t="str">
        <f t="shared" si="38"/>
        <v>Elk Power Co_WV</v>
      </c>
      <c r="M780" s="45" t="s">
        <v>1816</v>
      </c>
      <c r="N780" s="45">
        <v>0</v>
      </c>
      <c r="O780" s="45">
        <v>782</v>
      </c>
      <c r="P780" s="45">
        <v>0</v>
      </c>
      <c r="Q780" s="45">
        <v>1135</v>
      </c>
      <c r="R780" s="45">
        <v>0</v>
      </c>
      <c r="S780" s="45">
        <v>840</v>
      </c>
      <c r="T780" s="45">
        <v>0</v>
      </c>
      <c r="U780" s="45">
        <v>828</v>
      </c>
      <c r="V780" s="45">
        <v>0</v>
      </c>
      <c r="W780" s="45">
        <v>8.65</v>
      </c>
      <c r="X780" s="45">
        <v>0</v>
      </c>
      <c r="Y780" s="45">
        <v>7.1</v>
      </c>
      <c r="Z780" s="46">
        <v>69374.100000000006</v>
      </c>
      <c r="AA780" s="46">
        <v>37825.590550322457</v>
      </c>
      <c r="AB780" s="47">
        <f>_xlfn.XLOOKUP($F780,Main_OG!$D$1:$D$766,Main_OG!AJ$1:AJ$766,"")</f>
        <v>76135694</v>
      </c>
      <c r="AC780" s="47">
        <f>_xlfn.XLOOKUP($F780,Main_OG!$D$1:$D$766,Main_OG!AK$1:AK$766,"")</f>
        <v>713472</v>
      </c>
      <c r="AD780" s="47">
        <f>_xlfn.XLOOKUP($F780,Main_OG!$D$1:$D$766,Main_OG!AL$1:AL$766,"")</f>
        <v>8097050</v>
      </c>
      <c r="AE780" s="47">
        <f>_xlfn.XLOOKUP($F780,Main_OG!$D$1:$D$766,Main_OG!AM$1:AM$766,"")</f>
        <v>0</v>
      </c>
      <c r="AF780" s="48">
        <f>_xlfn.XLOOKUP($F780,Main_OG!$D$1:$D$766,Main_OG!Z$1:Z$766,"")</f>
        <v>0</v>
      </c>
      <c r="AG780" s="48">
        <f>_xlfn.XLOOKUP($F780,Main_OG!$D$1:$D$766,Main_OG!AA$1:AA$766,"")</f>
        <v>1.81</v>
      </c>
      <c r="AH780" s="48">
        <f>_xlfn.XLOOKUP($F780,Main_OG!$D$1:$D$766,Main_OG!AB$1:AB$766,"")</f>
        <v>15.64</v>
      </c>
      <c r="AI780" s="48">
        <f>_xlfn.XLOOKUP($F780,Main_OG!$D$1:$D$766,Main_OG!AC$1:AC$766,"")</f>
        <v>7.3815467393807772</v>
      </c>
      <c r="AJ780" s="48">
        <f>_xlfn.XLOOKUP($F780,Main_OG!$D$1:$D$766,Main_OG!AD$1:AD$766,"")</f>
        <v>0.58103021845052572</v>
      </c>
    </row>
    <row r="781" spans="2:36" x14ac:dyDescent="0.35">
      <c r="B781" s="36" t="s">
        <v>1814</v>
      </c>
      <c r="C781" s="45" t="s">
        <v>730</v>
      </c>
      <c r="D781" s="45" t="s">
        <v>4403</v>
      </c>
      <c r="E781" s="36" t="s">
        <v>1814</v>
      </c>
      <c r="F781" s="36" t="str">
        <f t="shared" si="36"/>
        <v>2008_WV</v>
      </c>
      <c r="G781" s="45">
        <v>2008</v>
      </c>
      <c r="H781" s="45">
        <f>_xlfn.XLOOKUP(J781,Main_OG!$B$1:$B$766,Main_OG!$O$1:$O$766,"")</f>
        <v>1</v>
      </c>
      <c r="I781" s="45">
        <f>_xlfn.XLOOKUP(F781,Main_OG!$D$1:$D$766,Main_OG!$J$1:$J$766,"")</f>
        <v>0</v>
      </c>
      <c r="J781" s="45" t="s">
        <v>730</v>
      </c>
      <c r="K781" s="45" t="str">
        <f t="shared" si="37"/>
        <v>Elk Power Co_WV</v>
      </c>
      <c r="L781" s="45" t="str">
        <f t="shared" si="38"/>
        <v>Elk Power Co_WV</v>
      </c>
      <c r="M781" s="45" t="s">
        <v>1817</v>
      </c>
      <c r="N781" s="45">
        <v>0</v>
      </c>
      <c r="O781" s="45">
        <v>746</v>
      </c>
      <c r="P781" s="45">
        <v>0</v>
      </c>
      <c r="Q781" s="45">
        <v>1150</v>
      </c>
      <c r="R781" s="45">
        <v>0</v>
      </c>
      <c r="S781" s="45">
        <v>8703</v>
      </c>
      <c r="T781" s="45">
        <v>0</v>
      </c>
      <c r="U781" s="45">
        <v>11669</v>
      </c>
      <c r="V781" s="45">
        <v>0</v>
      </c>
      <c r="W781" s="45">
        <v>11.51</v>
      </c>
      <c r="X781" s="45">
        <v>0</v>
      </c>
      <c r="Y781" s="45">
        <v>7.25</v>
      </c>
      <c r="Z781" s="46">
        <v>70966.8</v>
      </c>
      <c r="AA781" s="46">
        <v>38562.416114676329</v>
      </c>
      <c r="AB781" s="47">
        <f>_xlfn.XLOOKUP($F781,Main_OG!$D$1:$D$766,Main_OG!AJ$1:AJ$766,"")</f>
        <v>75271406</v>
      </c>
      <c r="AC781" s="47">
        <f>_xlfn.XLOOKUP($F781,Main_OG!$D$1:$D$766,Main_OG!AK$1:AK$766,"")</f>
        <v>484478</v>
      </c>
      <c r="AD781" s="47">
        <f>_xlfn.XLOOKUP($F781,Main_OG!$D$1:$D$766,Main_OG!AL$1:AL$766,"")</f>
        <v>3876304</v>
      </c>
      <c r="AE781" s="47">
        <f>_xlfn.XLOOKUP($F781,Main_OG!$D$1:$D$766,Main_OG!AM$1:AM$766,"")</f>
        <v>0</v>
      </c>
      <c r="AF781" s="48">
        <f>_xlfn.XLOOKUP($F781,Main_OG!$D$1:$D$766,Main_OG!Z$1:Z$766,"")</f>
        <v>0</v>
      </c>
      <c r="AG781" s="48">
        <f>_xlfn.XLOOKUP($F781,Main_OG!$D$1:$D$766,Main_OG!AA$1:AA$766,"")</f>
        <v>2.35</v>
      </c>
      <c r="AH781" s="48">
        <f>_xlfn.XLOOKUP($F781,Main_OG!$D$1:$D$766,Main_OG!AB$1:AB$766,"")</f>
        <v>21.93</v>
      </c>
      <c r="AI781" s="48">
        <f>_xlfn.XLOOKUP($F781,Main_OG!$D$1:$D$766,Main_OG!AC$1:AC$766,"")</f>
        <v>9.1182546074696553</v>
      </c>
      <c r="AJ781" s="48">
        <f>_xlfn.XLOOKUP($F781,Main_OG!$D$1:$D$766,Main_OG!AD$1:AD$766,"")</f>
        <v>0.68330088246943577</v>
      </c>
    </row>
    <row r="782" spans="2:36" x14ac:dyDescent="0.35">
      <c r="B782" s="36" t="s">
        <v>1814</v>
      </c>
      <c r="C782" s="45" t="s">
        <v>730</v>
      </c>
      <c r="D782" s="45" t="s">
        <v>4403</v>
      </c>
      <c r="E782" s="36" t="s">
        <v>1814</v>
      </c>
      <c r="F782" s="36" t="str">
        <f t="shared" si="36"/>
        <v>2009_WV</v>
      </c>
      <c r="G782" s="45">
        <v>2009</v>
      </c>
      <c r="H782" s="45">
        <f>_xlfn.XLOOKUP(J782,Main_OG!$B$1:$B$766,Main_OG!$O$1:$O$766,"")</f>
        <v>1</v>
      </c>
      <c r="I782" s="45">
        <f>_xlfn.XLOOKUP(F782,Main_OG!$D$1:$D$766,Main_OG!$J$1:$J$766,"")</f>
        <v>0</v>
      </c>
      <c r="J782" s="45" t="s">
        <v>730</v>
      </c>
      <c r="K782" s="45" t="str">
        <f t="shared" si="37"/>
        <v>Elk Power Co_WV</v>
      </c>
      <c r="L782" s="45" t="str">
        <f t="shared" si="38"/>
        <v>Elk Power Co_WV</v>
      </c>
      <c r="M782" s="45" t="s">
        <v>1818</v>
      </c>
      <c r="N782" s="45">
        <v>0</v>
      </c>
      <c r="O782" s="45">
        <v>737</v>
      </c>
      <c r="P782" s="45">
        <v>0</v>
      </c>
      <c r="Q782" s="45">
        <v>1150</v>
      </c>
      <c r="R782" s="45">
        <v>0</v>
      </c>
      <c r="S782" s="45">
        <v>8213</v>
      </c>
      <c r="T782" s="45">
        <v>0</v>
      </c>
      <c r="U782" s="45">
        <v>11913</v>
      </c>
      <c r="V782" s="45">
        <v>0</v>
      </c>
      <c r="W782" s="45">
        <v>13.19</v>
      </c>
      <c r="X782" s="45">
        <v>0</v>
      </c>
      <c r="Y782" s="45">
        <v>7.49</v>
      </c>
      <c r="Z782" s="46">
        <v>70886.5</v>
      </c>
      <c r="AA782" s="46">
        <v>38363.166511074131</v>
      </c>
      <c r="AB782" s="47">
        <f>_xlfn.XLOOKUP($F782,Main_OG!$D$1:$D$766,Main_OG!AJ$1:AJ$766,"")</f>
        <v>58333016</v>
      </c>
      <c r="AC782" s="47">
        <f>_xlfn.XLOOKUP($F782,Main_OG!$D$1:$D$766,Main_OG!AK$1:AK$766,"")</f>
        <v>616790</v>
      </c>
      <c r="AD782" s="47">
        <f>_xlfn.XLOOKUP($F782,Main_OG!$D$1:$D$766,Main_OG!AL$1:AL$766,"")</f>
        <v>2278674</v>
      </c>
      <c r="AE782" s="47">
        <f>_xlfn.XLOOKUP($F782,Main_OG!$D$1:$D$766,Main_OG!AM$1:AM$766,"")</f>
        <v>0</v>
      </c>
      <c r="AF782" s="48">
        <f>_xlfn.XLOOKUP($F782,Main_OG!$D$1:$D$766,Main_OG!Z$1:Z$766,"")</f>
        <v>2.67</v>
      </c>
      <c r="AG782" s="48">
        <f>_xlfn.XLOOKUP($F782,Main_OG!$D$1:$D$766,Main_OG!AA$1:AA$766,"")</f>
        <v>2.64</v>
      </c>
      <c r="AH782" s="48">
        <f>_xlfn.XLOOKUP($F782,Main_OG!$D$1:$D$766,Main_OG!AB$1:AB$766,"")</f>
        <v>14.24</v>
      </c>
      <c r="AI782" s="48">
        <f>_xlfn.XLOOKUP($F782,Main_OG!$D$1:$D$766,Main_OG!AC$1:AC$766,"")</f>
        <v>4.5973007921271787</v>
      </c>
      <c r="AJ782" s="48">
        <f>_xlfn.XLOOKUP($F782,Main_OG!$D$1:$D$766,Main_OG!AD$1:AD$766,"")</f>
        <v>0.68314474405108627</v>
      </c>
    </row>
    <row r="783" spans="2:36" x14ac:dyDescent="0.35">
      <c r="B783" s="36" t="s">
        <v>1819</v>
      </c>
      <c r="C783" s="45" t="s">
        <v>730</v>
      </c>
      <c r="D783" s="45" t="s">
        <v>4405</v>
      </c>
      <c r="E783" s="36" t="s">
        <v>1819</v>
      </c>
      <c r="F783" s="36" t="str">
        <f t="shared" si="36"/>
        <v>2006_WV</v>
      </c>
      <c r="G783" s="45">
        <v>2006</v>
      </c>
      <c r="H783" s="45">
        <f>_xlfn.XLOOKUP(J783,Main_OG!$B$1:$B$766,Main_OG!$O$1:$O$766,"")</f>
        <v>1</v>
      </c>
      <c r="I783" s="45">
        <f>_xlfn.XLOOKUP(F783,Main_OG!$D$1:$D$766,Main_OG!$J$1:$J$766,"")</f>
        <v>0</v>
      </c>
      <c r="J783" s="45" t="s">
        <v>730</v>
      </c>
      <c r="K783" s="45" t="str">
        <f t="shared" si="37"/>
        <v>Elkhorn Public Service Co_WV</v>
      </c>
      <c r="L783" s="45" t="str">
        <f t="shared" si="38"/>
        <v>Elkhorn Public Service Co_WV</v>
      </c>
      <c r="M783" s="45" t="s">
        <v>1820</v>
      </c>
      <c r="N783" s="45">
        <v>0</v>
      </c>
      <c r="O783" s="45">
        <v>66</v>
      </c>
      <c r="P783" s="45">
        <v>0</v>
      </c>
      <c r="Q783" s="45">
        <v>121</v>
      </c>
      <c r="R783" s="45">
        <v>0</v>
      </c>
      <c r="S783" s="45">
        <v>25</v>
      </c>
      <c r="T783" s="45">
        <v>0</v>
      </c>
      <c r="U783" s="45">
        <v>153</v>
      </c>
      <c r="V783" s="45">
        <v>0</v>
      </c>
      <c r="W783" s="45">
        <v>6.3291139240506329</v>
      </c>
      <c r="X783" s="45">
        <v>0</v>
      </c>
      <c r="Y783" s="45">
        <v>8.3424209378407852</v>
      </c>
      <c r="Z783" s="46">
        <v>68900</v>
      </c>
      <c r="AA783" s="46">
        <v>37693.280639330558</v>
      </c>
      <c r="AB783" s="47">
        <f>_xlfn.XLOOKUP($F783,Main_OG!$D$1:$D$766,Main_OG!AJ$1:AJ$766,"")</f>
        <v>75712129.799999997</v>
      </c>
      <c r="AC783" s="47">
        <f>_xlfn.XLOOKUP($F783,Main_OG!$D$1:$D$766,Main_OG!AK$1:AK$766,"")</f>
        <v>621554.07999999996</v>
      </c>
      <c r="AD783" s="47">
        <f>_xlfn.XLOOKUP($F783,Main_OG!$D$1:$D$766,Main_OG!AL$1:AL$766,"")</f>
        <v>7929370.96</v>
      </c>
      <c r="AE783" s="47">
        <f>_xlfn.XLOOKUP($F783,Main_OG!$D$1:$D$766,Main_OG!AM$1:AM$766,"")</f>
        <v>0</v>
      </c>
      <c r="AF783" s="48">
        <f>_xlfn.XLOOKUP($F783,Main_OG!$D$1:$D$766,Main_OG!Z$1:Z$766,"")</f>
        <v>0</v>
      </c>
      <c r="AG783" s="48">
        <f>_xlfn.XLOOKUP($F783,Main_OG!$D$1:$D$766,Main_OG!AA$1:AA$766,"")</f>
        <v>1.66</v>
      </c>
      <c r="AH783" s="48">
        <f>_xlfn.XLOOKUP($F783,Main_OG!$D$1:$D$766,Main_OG!AB$1:AB$766,"")</f>
        <v>12.06</v>
      </c>
      <c r="AI783" s="48">
        <f>_xlfn.XLOOKUP($F783,Main_OG!$D$1:$D$766,Main_OG!AC$1:AC$766,"")</f>
        <v>7.1610124069250478</v>
      </c>
      <c r="AJ783" s="48">
        <f>_xlfn.XLOOKUP($F783,Main_OG!$D$1:$D$766,Main_OG!AD$1:AD$766,"")</f>
        <v>0.4704061490499184</v>
      </c>
    </row>
    <row r="784" spans="2:36" x14ac:dyDescent="0.35">
      <c r="B784" s="36" t="s">
        <v>1819</v>
      </c>
      <c r="C784" s="45" t="s">
        <v>730</v>
      </c>
      <c r="D784" s="45" t="s">
        <v>4405</v>
      </c>
      <c r="E784" s="36" t="s">
        <v>1819</v>
      </c>
      <c r="F784" s="36" t="str">
        <f t="shared" si="36"/>
        <v>2007_WV</v>
      </c>
      <c r="G784" s="45">
        <v>2007</v>
      </c>
      <c r="H784" s="45">
        <f>_xlfn.XLOOKUP(J784,Main_OG!$B$1:$B$766,Main_OG!$O$1:$O$766,"")</f>
        <v>1</v>
      </c>
      <c r="I784" s="45">
        <f>_xlfn.XLOOKUP(F784,Main_OG!$D$1:$D$766,Main_OG!$J$1:$J$766,"")</f>
        <v>0</v>
      </c>
      <c r="J784" s="45" t="s">
        <v>730</v>
      </c>
      <c r="K784" s="45" t="str">
        <f t="shared" si="37"/>
        <v>Elkhorn Public Service Co_WV</v>
      </c>
      <c r="L784" s="45" t="str">
        <f t="shared" si="38"/>
        <v>Elkhorn Public Service Co_WV</v>
      </c>
      <c r="M784" s="45" t="s">
        <v>1821</v>
      </c>
      <c r="N784" s="45">
        <v>0</v>
      </c>
      <c r="O784" s="45">
        <v>64</v>
      </c>
      <c r="P784" s="45">
        <v>0</v>
      </c>
      <c r="Q784" s="45">
        <v>120</v>
      </c>
      <c r="R784" s="45">
        <v>0</v>
      </c>
      <c r="S784" s="45">
        <v>19</v>
      </c>
      <c r="T784" s="45">
        <v>0</v>
      </c>
      <c r="U784" s="45">
        <v>81</v>
      </c>
      <c r="V784" s="45">
        <v>0</v>
      </c>
      <c r="W784" s="45">
        <v>7.34</v>
      </c>
      <c r="X784" s="45">
        <v>0</v>
      </c>
      <c r="Y784" s="45">
        <v>7.04</v>
      </c>
      <c r="Z784" s="46">
        <v>69374.100000000006</v>
      </c>
      <c r="AA784" s="46">
        <v>37825.590550322457</v>
      </c>
      <c r="AB784" s="47">
        <f>_xlfn.XLOOKUP($F784,Main_OG!$D$1:$D$766,Main_OG!AJ$1:AJ$766,"")</f>
        <v>76135694</v>
      </c>
      <c r="AC784" s="47">
        <f>_xlfn.XLOOKUP($F784,Main_OG!$D$1:$D$766,Main_OG!AK$1:AK$766,"")</f>
        <v>713472</v>
      </c>
      <c r="AD784" s="47">
        <f>_xlfn.XLOOKUP($F784,Main_OG!$D$1:$D$766,Main_OG!AL$1:AL$766,"")</f>
        <v>8097050</v>
      </c>
      <c r="AE784" s="47">
        <f>_xlfn.XLOOKUP($F784,Main_OG!$D$1:$D$766,Main_OG!AM$1:AM$766,"")</f>
        <v>0</v>
      </c>
      <c r="AF784" s="48">
        <f>_xlfn.XLOOKUP($F784,Main_OG!$D$1:$D$766,Main_OG!Z$1:Z$766,"")</f>
        <v>0</v>
      </c>
      <c r="AG784" s="48">
        <f>_xlfn.XLOOKUP($F784,Main_OG!$D$1:$D$766,Main_OG!AA$1:AA$766,"")</f>
        <v>1.81</v>
      </c>
      <c r="AH784" s="48">
        <f>_xlfn.XLOOKUP($F784,Main_OG!$D$1:$D$766,Main_OG!AB$1:AB$766,"")</f>
        <v>15.64</v>
      </c>
      <c r="AI784" s="48">
        <f>_xlfn.XLOOKUP($F784,Main_OG!$D$1:$D$766,Main_OG!AC$1:AC$766,"")</f>
        <v>7.3815467393807772</v>
      </c>
      <c r="AJ784" s="48">
        <f>_xlfn.XLOOKUP($F784,Main_OG!$D$1:$D$766,Main_OG!AD$1:AD$766,"")</f>
        <v>0.58103021845052572</v>
      </c>
    </row>
    <row r="785" spans="2:36" x14ac:dyDescent="0.35">
      <c r="B785" s="36" t="s">
        <v>1822</v>
      </c>
      <c r="C785" s="45" t="s">
        <v>781</v>
      </c>
      <c r="D785" s="45" t="s">
        <v>4404</v>
      </c>
      <c r="E785" s="36" t="s">
        <v>1822</v>
      </c>
      <c r="F785" s="36" t="str">
        <f t="shared" si="36"/>
        <v>2015_ME</v>
      </c>
      <c r="G785" s="45">
        <v>2015</v>
      </c>
      <c r="H785" s="45">
        <f>_xlfn.XLOOKUP(J785,Main_OG!$B$1:$B$766,Main_OG!$O$1:$O$766,"")</f>
        <v>1</v>
      </c>
      <c r="I785" s="45">
        <f>_xlfn.XLOOKUP(F785,Main_OG!$D$1:$D$766,Main_OG!$J$1:$J$766,"")</f>
        <v>1</v>
      </c>
      <c r="J785" s="45" t="s">
        <v>781</v>
      </c>
      <c r="K785" s="45" t="str">
        <f t="shared" si="37"/>
        <v>Emera Maine_ME</v>
      </c>
      <c r="L785" s="45" t="str">
        <f t="shared" si="38"/>
        <v>Emera Maine_ME</v>
      </c>
      <c r="M785" s="45" t="s">
        <v>1823</v>
      </c>
      <c r="N785" s="45">
        <v>0</v>
      </c>
      <c r="O785" s="45">
        <v>17380</v>
      </c>
      <c r="P785" s="45">
        <v>44</v>
      </c>
      <c r="Q785" s="45">
        <v>103358</v>
      </c>
      <c r="R785" s="45">
        <v>0</v>
      </c>
      <c r="S785" s="45">
        <v>579141</v>
      </c>
      <c r="T785" s="45">
        <v>37734</v>
      </c>
      <c r="U785" s="45">
        <v>748327</v>
      </c>
      <c r="V785" s="45">
        <v>0</v>
      </c>
      <c r="W785" s="45">
        <v>13.045718000000001</v>
      </c>
      <c r="X785" s="45">
        <v>10.524991</v>
      </c>
      <c r="Y785" s="45">
        <v>15.651794000000001</v>
      </c>
      <c r="Z785" s="46">
        <v>60563</v>
      </c>
      <c r="AA785" s="46">
        <v>45566.993555027548</v>
      </c>
      <c r="AB785" s="47">
        <f>_xlfn.XLOOKUP($F785,Main_OG!$D$1:$D$766,Main_OG!AJ$1:AJ$766,"")</f>
        <v>43260</v>
      </c>
      <c r="AC785" s="47">
        <f>_xlfn.XLOOKUP($F785,Main_OG!$D$1:$D$766,Main_OG!AK$1:AK$766,"")</f>
        <v>1853876</v>
      </c>
      <c r="AD785" s="47">
        <f>_xlfn.XLOOKUP($F785,Main_OG!$D$1:$D$766,Main_OG!AL$1:AL$766,"")</f>
        <v>40520428</v>
      </c>
      <c r="AE785" s="47">
        <f>_xlfn.XLOOKUP($F785,Main_OG!$D$1:$D$766,Main_OG!AM$1:AM$766,"")</f>
        <v>0</v>
      </c>
      <c r="AF785" s="48">
        <f>_xlfn.XLOOKUP($F785,Main_OG!$D$1:$D$766,Main_OG!Z$1:Z$766,"")</f>
        <v>5.39</v>
      </c>
      <c r="AG785" s="48">
        <f>_xlfn.XLOOKUP($F785,Main_OG!$D$1:$D$766,Main_OG!AA$1:AA$766,"")</f>
        <v>3.47</v>
      </c>
      <c r="AH785" s="48">
        <f>_xlfn.XLOOKUP($F785,Main_OG!$D$1:$D$766,Main_OG!AB$1:AB$766,"")</f>
        <v>16.73</v>
      </c>
      <c r="AI785" s="48">
        <f>_xlfn.XLOOKUP($F785,Main_OG!$D$1:$D$766,Main_OG!AC$1:AC$766,"")</f>
        <v>3.3843619636206599</v>
      </c>
      <c r="AJ785" s="48">
        <f>_xlfn.XLOOKUP($F785,Main_OG!$D$1:$D$766,Main_OG!AD$1:AD$766,"")</f>
        <v>0.66963877086385626</v>
      </c>
    </row>
    <row r="786" spans="2:36" x14ac:dyDescent="0.35">
      <c r="B786" s="36" t="s">
        <v>1822</v>
      </c>
      <c r="C786" s="45" t="s">
        <v>781</v>
      </c>
      <c r="D786" s="45" t="s">
        <v>4404</v>
      </c>
      <c r="E786" s="36" t="s">
        <v>1822</v>
      </c>
      <c r="F786" s="36" t="str">
        <f t="shared" si="36"/>
        <v>2016_ME</v>
      </c>
      <c r="G786" s="45">
        <v>2016</v>
      </c>
      <c r="H786" s="45">
        <f>_xlfn.XLOOKUP(J786,Main_OG!$B$1:$B$766,Main_OG!$O$1:$O$766,"")</f>
        <v>1</v>
      </c>
      <c r="I786" s="45">
        <f>_xlfn.XLOOKUP(F786,Main_OG!$D$1:$D$766,Main_OG!$J$1:$J$766,"")</f>
        <v>1</v>
      </c>
      <c r="J786" s="45" t="s">
        <v>781</v>
      </c>
      <c r="K786" s="45" t="str">
        <f t="shared" si="37"/>
        <v>Emera Maine_ME</v>
      </c>
      <c r="L786" s="45" t="str">
        <f t="shared" si="38"/>
        <v>Emera Maine_ME</v>
      </c>
      <c r="M786" s="45" t="s">
        <v>1824</v>
      </c>
      <c r="N786" s="45">
        <v>0</v>
      </c>
      <c r="O786" s="45">
        <v>22165</v>
      </c>
      <c r="P786" s="45">
        <v>152</v>
      </c>
      <c r="Q786" s="45">
        <v>125225</v>
      </c>
      <c r="R786" s="45">
        <v>0</v>
      </c>
      <c r="S786" s="45">
        <v>569677</v>
      </c>
      <c r="T786" s="45">
        <v>52090</v>
      </c>
      <c r="U786" s="45">
        <v>746759</v>
      </c>
      <c r="V786" s="45">
        <v>0</v>
      </c>
      <c r="W786" s="45">
        <v>11.750817</v>
      </c>
      <c r="X786" s="45">
        <v>10.821078999999999</v>
      </c>
      <c r="Y786" s="45">
        <v>17.771597</v>
      </c>
      <c r="Z786" s="46">
        <v>62037.1</v>
      </c>
      <c r="AA786" s="46">
        <v>46562.234491289062</v>
      </c>
      <c r="AB786" s="47">
        <f>_xlfn.XLOOKUP($F786,Main_OG!$D$1:$D$766,Main_OG!AJ$1:AJ$766,"")</f>
        <v>32738</v>
      </c>
      <c r="AC786" s="47">
        <f>_xlfn.XLOOKUP($F786,Main_OG!$D$1:$D$766,Main_OG!AK$1:AK$766,"")</f>
        <v>453446</v>
      </c>
      <c r="AD786" s="47">
        <f>_xlfn.XLOOKUP($F786,Main_OG!$D$1:$D$766,Main_OG!AL$1:AL$766,"")</f>
        <v>47789256</v>
      </c>
      <c r="AE786" s="47">
        <f>_xlfn.XLOOKUP($F786,Main_OG!$D$1:$D$766,Main_OG!AM$1:AM$766,"")</f>
        <v>0</v>
      </c>
      <c r="AF786" s="48">
        <f>_xlfn.XLOOKUP($F786,Main_OG!$D$1:$D$766,Main_OG!Z$1:Z$766,"")</f>
        <v>0</v>
      </c>
      <c r="AG786" s="48">
        <f>_xlfn.XLOOKUP($F786,Main_OG!$D$1:$D$766,Main_OG!AA$1:AA$766,"")</f>
        <v>4.07</v>
      </c>
      <c r="AH786" s="48">
        <f>_xlfn.XLOOKUP($F786,Main_OG!$D$1:$D$766,Main_OG!AB$1:AB$766,"")</f>
        <v>11.309272049594229</v>
      </c>
      <c r="AI786" s="48">
        <f>_xlfn.XLOOKUP($F786,Main_OG!$D$1:$D$766,Main_OG!AC$1:AC$766,"")</f>
        <v>3.22</v>
      </c>
      <c r="AJ786" s="48">
        <f>_xlfn.XLOOKUP($F786,Main_OG!$D$1:$D$766,Main_OG!AD$1:AD$766,"")</f>
        <v>0.65636700530415037</v>
      </c>
    </row>
    <row r="787" spans="2:36" x14ac:dyDescent="0.35">
      <c r="B787" s="36" t="s">
        <v>1822</v>
      </c>
      <c r="C787" s="45" t="s">
        <v>781</v>
      </c>
      <c r="D787" s="45" t="s">
        <v>4404</v>
      </c>
      <c r="E787" s="36" t="s">
        <v>1822</v>
      </c>
      <c r="F787" s="36" t="str">
        <f t="shared" si="36"/>
        <v>2017_ME</v>
      </c>
      <c r="G787" s="45">
        <v>2017</v>
      </c>
      <c r="H787" s="45">
        <f>_xlfn.XLOOKUP(J787,Main_OG!$B$1:$B$766,Main_OG!$O$1:$O$766,"")</f>
        <v>1</v>
      </c>
      <c r="I787" s="45">
        <f>_xlfn.XLOOKUP(F787,Main_OG!$D$1:$D$766,Main_OG!$J$1:$J$766,"")</f>
        <v>1</v>
      </c>
      <c r="J787" s="45" t="s">
        <v>781</v>
      </c>
      <c r="K787" s="45" t="str">
        <f t="shared" si="37"/>
        <v>Emera Maine_ME</v>
      </c>
      <c r="L787" s="45" t="str">
        <f t="shared" si="38"/>
        <v>Emera Maine_ME</v>
      </c>
      <c r="M787" s="45" t="s">
        <v>1825</v>
      </c>
      <c r="N787" s="45">
        <v>0</v>
      </c>
      <c r="O787" s="45">
        <v>22009</v>
      </c>
      <c r="P787" s="45">
        <v>144</v>
      </c>
      <c r="Q787" s="45">
        <v>124462</v>
      </c>
      <c r="R787" s="45">
        <v>0</v>
      </c>
      <c r="S787" s="45">
        <v>577113</v>
      </c>
      <c r="T787" s="45">
        <v>52902</v>
      </c>
      <c r="U787" s="45">
        <v>752473</v>
      </c>
      <c r="V787" s="45">
        <v>0</v>
      </c>
      <c r="W787" s="45">
        <v>11.767141000000001</v>
      </c>
      <c r="X787" s="45">
        <v>9.9555781999999997</v>
      </c>
      <c r="Y787" s="45">
        <v>17.577135999999999</v>
      </c>
      <c r="Z787" s="46">
        <v>63000.6</v>
      </c>
      <c r="AA787" s="46">
        <v>47165.210673011199</v>
      </c>
      <c r="AB787" s="47">
        <f>_xlfn.XLOOKUP($F787,Main_OG!$D$1:$D$766,Main_OG!AJ$1:AJ$766,"")</f>
        <v>30982</v>
      </c>
      <c r="AC787" s="47">
        <f>_xlfn.XLOOKUP($F787,Main_OG!$D$1:$D$766,Main_OG!AK$1:AK$766,"")</f>
        <v>543134</v>
      </c>
      <c r="AD787" s="47">
        <f>_xlfn.XLOOKUP($F787,Main_OG!$D$1:$D$766,Main_OG!AL$1:AL$766,"")</f>
        <v>30493058</v>
      </c>
      <c r="AE787" s="47">
        <f>_xlfn.XLOOKUP($F787,Main_OG!$D$1:$D$766,Main_OG!AM$1:AM$766,"")</f>
        <v>0</v>
      </c>
      <c r="AF787" s="48">
        <f>_xlfn.XLOOKUP($F787,Main_OG!$D$1:$D$766,Main_OG!Z$1:Z$766,"")</f>
        <v>4.66</v>
      </c>
      <c r="AG787" s="48">
        <f>_xlfn.XLOOKUP($F787,Main_OG!$D$1:$D$766,Main_OG!AA$1:AA$766,"")</f>
        <v>2.1875855044172008</v>
      </c>
      <c r="AH787" s="48">
        <f>_xlfn.XLOOKUP($F787,Main_OG!$D$1:$D$766,Main_OG!AB$1:AB$766,"")</f>
        <v>14.05</v>
      </c>
      <c r="AI787" s="48">
        <f>_xlfn.XLOOKUP($F787,Main_OG!$D$1:$D$766,Main_OG!AC$1:AC$766,"")</f>
        <v>3.68</v>
      </c>
      <c r="AJ787" s="48">
        <f>_xlfn.XLOOKUP($F787,Main_OG!$D$1:$D$766,Main_OG!AD$1:AD$766,"")</f>
        <v>0.62802788237371954</v>
      </c>
    </row>
    <row r="788" spans="2:36" x14ac:dyDescent="0.35">
      <c r="B788" s="36" t="s">
        <v>1822</v>
      </c>
      <c r="C788" s="45" t="s">
        <v>781</v>
      </c>
      <c r="D788" s="45" t="s">
        <v>4404</v>
      </c>
      <c r="E788" s="36" t="s">
        <v>1822</v>
      </c>
      <c r="F788" s="36" t="str">
        <f t="shared" si="36"/>
        <v>2018_ME</v>
      </c>
      <c r="G788" s="45">
        <v>2018</v>
      </c>
      <c r="H788" s="45">
        <f>_xlfn.XLOOKUP(J788,Main_OG!$B$1:$B$766,Main_OG!$O$1:$O$766,"")</f>
        <v>1</v>
      </c>
      <c r="I788" s="45">
        <f>_xlfn.XLOOKUP(F788,Main_OG!$D$1:$D$766,Main_OG!$J$1:$J$766,"")</f>
        <v>1</v>
      </c>
      <c r="J788" s="45" t="s">
        <v>781</v>
      </c>
      <c r="K788" s="45" t="str">
        <f t="shared" si="37"/>
        <v>Emera Maine_ME</v>
      </c>
      <c r="L788" s="45" t="str">
        <f t="shared" si="38"/>
        <v>Emera Maine_ME</v>
      </c>
      <c r="M788" s="45" t="s">
        <v>1826</v>
      </c>
      <c r="N788" s="45">
        <v>0</v>
      </c>
      <c r="O788" s="45">
        <v>22530</v>
      </c>
      <c r="P788" s="45">
        <v>145</v>
      </c>
      <c r="Q788" s="45">
        <v>125158</v>
      </c>
      <c r="R788" s="45">
        <v>0</v>
      </c>
      <c r="S788" s="45">
        <v>575420</v>
      </c>
      <c r="T788" s="45">
        <v>65571</v>
      </c>
      <c r="U788" s="45">
        <v>772865</v>
      </c>
      <c r="V788" s="45">
        <v>0</v>
      </c>
      <c r="W788" s="45">
        <v>12.144017</v>
      </c>
      <c r="X788" s="45">
        <v>11.799270999999999</v>
      </c>
      <c r="Y788" s="45">
        <v>18.568792999999999</v>
      </c>
      <c r="Z788" s="46">
        <v>64806.3</v>
      </c>
      <c r="AA788" s="46">
        <v>48358.471573131719</v>
      </c>
      <c r="AB788" s="47">
        <f>_xlfn.XLOOKUP($F788,Main_OG!$D$1:$D$766,Main_OG!AJ$1:AJ$766,"")</f>
        <v>32558</v>
      </c>
      <c r="AC788" s="47">
        <f>_xlfn.XLOOKUP($F788,Main_OG!$D$1:$D$766,Main_OG!AK$1:AK$766,"")</f>
        <v>634748</v>
      </c>
      <c r="AD788" s="47">
        <f>_xlfn.XLOOKUP($F788,Main_OG!$D$1:$D$766,Main_OG!AL$1:AL$766,"")</f>
        <v>31717018</v>
      </c>
      <c r="AE788" s="47">
        <f>_xlfn.XLOOKUP($F788,Main_OG!$D$1:$D$766,Main_OG!AM$1:AM$766,"")</f>
        <v>0</v>
      </c>
      <c r="AF788" s="48">
        <f>_xlfn.XLOOKUP($F788,Main_OG!$D$1:$D$766,Main_OG!Z$1:Z$766,"")</f>
        <v>5.3</v>
      </c>
      <c r="AG788" s="48">
        <f>_xlfn.XLOOKUP($F788,Main_OG!$D$1:$D$766,Main_OG!AA$1:AA$766,"")</f>
        <v>3.87</v>
      </c>
      <c r="AH788" s="48">
        <f>_xlfn.XLOOKUP($F788,Main_OG!$D$1:$D$766,Main_OG!AB$1:AB$766,"")</f>
        <v>15.87</v>
      </c>
      <c r="AI788" s="48">
        <f>_xlfn.XLOOKUP($F788,Main_OG!$D$1:$D$766,Main_OG!AC$1:AC$766,"")</f>
        <v>4.67</v>
      </c>
      <c r="AJ788" s="48">
        <f>_xlfn.XLOOKUP($F788,Main_OG!$D$1:$D$766,Main_OG!AD$1:AD$766,"")</f>
        <v>0.62810595158289428</v>
      </c>
    </row>
    <row r="789" spans="2:36" x14ac:dyDescent="0.35">
      <c r="B789" s="36" t="s">
        <v>1827</v>
      </c>
      <c r="C789" s="45" t="s">
        <v>628</v>
      </c>
      <c r="D789" s="45" t="s">
        <v>4406</v>
      </c>
      <c r="E789" s="36" t="s">
        <v>1827</v>
      </c>
      <c r="F789" s="36" t="str">
        <f t="shared" si="36"/>
        <v>2006_AR</v>
      </c>
      <c r="G789" s="45">
        <v>2006</v>
      </c>
      <c r="H789" s="45">
        <f>_xlfn.XLOOKUP(J789,Main_OG!$B$1:$B$766,Main_OG!$O$1:$O$766,"")</f>
        <v>1</v>
      </c>
      <c r="I789" s="45">
        <f>_xlfn.XLOOKUP(F789,Main_OG!$D$1:$D$766,Main_OG!$J$1:$J$766,"")</f>
        <v>0</v>
      </c>
      <c r="J789" s="45" t="s">
        <v>628</v>
      </c>
      <c r="K789" s="45" t="str">
        <f t="shared" si="37"/>
        <v>Empire District Electric Co_AR</v>
      </c>
      <c r="L789" s="45" t="str">
        <f t="shared" si="38"/>
        <v>Empire District Electric Co_AR</v>
      </c>
      <c r="M789" s="45" t="s">
        <v>1828</v>
      </c>
      <c r="N789" s="45">
        <v>0</v>
      </c>
      <c r="O789" s="45">
        <v>741</v>
      </c>
      <c r="P789" s="45">
        <v>9</v>
      </c>
      <c r="Q789" s="45">
        <v>3539</v>
      </c>
      <c r="R789" s="45">
        <v>0</v>
      </c>
      <c r="S789" s="45">
        <v>2924</v>
      </c>
      <c r="T789" s="45">
        <v>4878</v>
      </c>
      <c r="U789" s="45">
        <v>3750</v>
      </c>
      <c r="V789" s="45">
        <v>0</v>
      </c>
      <c r="W789" s="45">
        <v>8.2498659819992675</v>
      </c>
      <c r="X789" s="45">
        <v>6.2998837659821776</v>
      </c>
      <c r="Y789" s="45">
        <v>9.127863106394372</v>
      </c>
      <c r="Z789" s="46">
        <v>114890.4</v>
      </c>
      <c r="AA789" s="46">
        <v>40715.850846333196</v>
      </c>
      <c r="AB789" s="47">
        <f>_xlfn.XLOOKUP($F789,Main_OG!$D$1:$D$766,Main_OG!AJ$1:AJ$766,"")</f>
        <v>29274692.98</v>
      </c>
      <c r="AC789" s="47">
        <f>_xlfn.XLOOKUP($F789,Main_OG!$D$1:$D$766,Main_OG!AK$1:AK$766,"")</f>
        <v>586041.16000000015</v>
      </c>
      <c r="AD789" s="47">
        <f>_xlfn.XLOOKUP($F789,Main_OG!$D$1:$D$766,Main_OG!AL$1:AL$766,"")</f>
        <v>133117173.41999999</v>
      </c>
      <c r="AE789" s="47">
        <f>_xlfn.XLOOKUP($F789,Main_OG!$D$1:$D$766,Main_OG!AM$1:AM$766,"")</f>
        <v>15232577</v>
      </c>
      <c r="AF789" s="48">
        <f>_xlfn.XLOOKUP($F789,Main_OG!$D$1:$D$766,Main_OG!Z$1:Z$766,"")</f>
        <v>0</v>
      </c>
      <c r="AG789" s="48">
        <f>_xlfn.XLOOKUP($F789,Main_OG!$D$1:$D$766,Main_OG!AA$1:AA$766,"")</f>
        <v>1.47</v>
      </c>
      <c r="AH789" s="48">
        <f>_xlfn.XLOOKUP($F789,Main_OG!$D$1:$D$766,Main_OG!AB$1:AB$766,"")</f>
        <v>14.17</v>
      </c>
      <c r="AI789" s="48">
        <f>_xlfn.XLOOKUP($F789,Main_OG!$D$1:$D$766,Main_OG!AC$1:AC$766,"")</f>
        <v>7.1610124069250478</v>
      </c>
      <c r="AJ789" s="48">
        <f>_xlfn.XLOOKUP($F789,Main_OG!$D$1:$D$766,Main_OG!AD$1:AD$766,"")</f>
        <v>0.4704061490499184</v>
      </c>
    </row>
    <row r="790" spans="2:36" x14ac:dyDescent="0.35">
      <c r="B790" s="36" t="s">
        <v>1827</v>
      </c>
      <c r="C790" s="45" t="s">
        <v>567</v>
      </c>
      <c r="D790" s="45" t="s">
        <v>4406</v>
      </c>
      <c r="E790" s="36" t="s">
        <v>1827</v>
      </c>
      <c r="F790" s="36" t="str">
        <f t="shared" si="36"/>
        <v>2006_KS</v>
      </c>
      <c r="G790" s="45">
        <v>2006</v>
      </c>
      <c r="H790" s="45">
        <f>_xlfn.XLOOKUP(J790,Main_OG!$B$1:$B$766,Main_OG!$O$1:$O$766,"")</f>
        <v>1</v>
      </c>
      <c r="I790" s="45">
        <f>_xlfn.XLOOKUP(F790,Main_OG!$D$1:$D$766,Main_OG!$J$1:$J$766,"")</f>
        <v>0</v>
      </c>
      <c r="J790" s="45" t="s">
        <v>567</v>
      </c>
      <c r="K790" s="45" t="str">
        <f t="shared" si="37"/>
        <v>Empire District Electric Co_KS</v>
      </c>
      <c r="L790" s="45" t="str">
        <f t="shared" si="38"/>
        <v>Empire District Electric Co_KS</v>
      </c>
      <c r="M790" s="45" t="s">
        <v>1829</v>
      </c>
      <c r="N790" s="45">
        <v>0</v>
      </c>
      <c r="O790" s="45">
        <v>1397</v>
      </c>
      <c r="P790" s="45">
        <v>48</v>
      </c>
      <c r="Q790" s="45">
        <v>8840</v>
      </c>
      <c r="R790" s="45">
        <v>0</v>
      </c>
      <c r="S790" s="45">
        <v>5474</v>
      </c>
      <c r="T790" s="45">
        <v>5043</v>
      </c>
      <c r="U790" s="45">
        <v>10817</v>
      </c>
      <c r="V790" s="45">
        <v>0</v>
      </c>
      <c r="W790" s="45">
        <v>9.4620756412915714</v>
      </c>
      <c r="X790" s="45">
        <v>6.5373796035830489</v>
      </c>
      <c r="Y790" s="45">
        <v>9.043860675885826</v>
      </c>
      <c r="Z790" s="46">
        <v>136135.79999999999</v>
      </c>
      <c r="AA790" s="46">
        <v>49272.240240527171</v>
      </c>
      <c r="AB790" s="47">
        <f>_xlfn.XLOOKUP($F790,Main_OG!$D$1:$D$766,Main_OG!AJ$1:AJ$766,"")</f>
        <v>41747362.020000003</v>
      </c>
      <c r="AC790" s="47">
        <f>_xlfn.XLOOKUP($F790,Main_OG!$D$1:$D$766,Main_OG!AK$1:AK$766,"")</f>
        <v>244658.58</v>
      </c>
      <c r="AD790" s="47">
        <f>_xlfn.XLOOKUP($F790,Main_OG!$D$1:$D$766,Main_OG!AL$1:AL$766,"")</f>
        <v>45115946.340000004</v>
      </c>
      <c r="AE790" s="47">
        <f>_xlfn.XLOOKUP($F790,Main_OG!$D$1:$D$766,Main_OG!AM$1:AM$766,"")</f>
        <v>9350269</v>
      </c>
      <c r="AF790" s="48">
        <f>_xlfn.XLOOKUP($F790,Main_OG!$D$1:$D$766,Main_OG!Z$1:Z$766,"")</f>
        <v>1.29</v>
      </c>
      <c r="AG790" s="48">
        <f>_xlfn.XLOOKUP($F790,Main_OG!$D$1:$D$766,Main_OG!AA$1:AA$766,"")</f>
        <v>1.19</v>
      </c>
      <c r="AH790" s="48">
        <f>_xlfn.XLOOKUP($F790,Main_OG!$D$1:$D$766,Main_OG!AB$1:AB$766,"")</f>
        <v>15.5</v>
      </c>
      <c r="AI790" s="48">
        <f>_xlfn.XLOOKUP($F790,Main_OG!$D$1:$D$766,Main_OG!AC$1:AC$766,"")</f>
        <v>7.1610124069250478</v>
      </c>
      <c r="AJ790" s="48">
        <f>_xlfn.XLOOKUP($F790,Main_OG!$D$1:$D$766,Main_OG!AD$1:AD$766,"")</f>
        <v>0.4704061490499184</v>
      </c>
    </row>
    <row r="791" spans="2:36" x14ac:dyDescent="0.35">
      <c r="B791" s="36" t="s">
        <v>1827</v>
      </c>
      <c r="C791" s="45" t="s">
        <v>370</v>
      </c>
      <c r="D791" s="45" t="s">
        <v>4406</v>
      </c>
      <c r="E791" s="36" t="s">
        <v>1827</v>
      </c>
      <c r="F791" s="36" t="str">
        <f t="shared" si="36"/>
        <v>2006_MO</v>
      </c>
      <c r="G791" s="45">
        <v>2006</v>
      </c>
      <c r="H791" s="45">
        <f>_xlfn.XLOOKUP(J791,Main_OG!$B$1:$B$766,Main_OG!$O$1:$O$766,"")</f>
        <v>0</v>
      </c>
      <c r="I791" s="45">
        <f>_xlfn.XLOOKUP(F791,Main_OG!$D$1:$D$766,Main_OG!$J$1:$J$766,"")</f>
        <v>0</v>
      </c>
      <c r="J791" s="45" t="s">
        <v>370</v>
      </c>
      <c r="K791" s="45" t="str">
        <f t="shared" si="37"/>
        <v>Empire District Electric Co_MO</v>
      </c>
      <c r="L791" s="45" t="str">
        <f t="shared" si="38"/>
        <v>Empire District Electric Co_MO</v>
      </c>
      <c r="M791" s="45" t="s">
        <v>1830</v>
      </c>
      <c r="N791" s="45">
        <v>0</v>
      </c>
      <c r="O791" s="45">
        <v>22821</v>
      </c>
      <c r="P791" s="45">
        <v>296</v>
      </c>
      <c r="Q791" s="45">
        <v>120928</v>
      </c>
      <c r="R791" s="45">
        <v>0</v>
      </c>
      <c r="S791" s="45">
        <v>112716</v>
      </c>
      <c r="T791" s="45">
        <v>51923</v>
      </c>
      <c r="U791" s="45">
        <v>140326</v>
      </c>
      <c r="V791" s="45">
        <v>0</v>
      </c>
      <c r="W791" s="45">
        <v>7.3585123683147096</v>
      </c>
      <c r="X791" s="45">
        <v>5.5063432760637436</v>
      </c>
      <c r="Y791" s="45">
        <v>8.3510529720490911</v>
      </c>
      <c r="Z791" s="46">
        <v>286558.3</v>
      </c>
      <c r="AA791" s="46">
        <v>49045.493319531502</v>
      </c>
      <c r="AB791" s="47">
        <f>_xlfn.XLOOKUP($F791,Main_OG!$D$1:$D$766,Main_OG!AJ$1:AJ$766,"")</f>
        <v>91431938</v>
      </c>
      <c r="AC791" s="47">
        <f>_xlfn.XLOOKUP($F791,Main_OG!$D$1:$D$766,Main_OG!AK$1:AK$766,"")</f>
        <v>278170.96000000002</v>
      </c>
      <c r="AD791" s="47">
        <f>_xlfn.XLOOKUP($F791,Main_OG!$D$1:$D$766,Main_OG!AL$1:AL$766,"")</f>
        <v>64418279.100000001</v>
      </c>
      <c r="AE791" s="47">
        <f>_xlfn.XLOOKUP($F791,Main_OG!$D$1:$D$766,Main_OG!AM$1:AM$766,"")</f>
        <v>10116660</v>
      </c>
      <c r="AF791" s="48">
        <f>_xlfn.XLOOKUP($F791,Main_OG!$D$1:$D$766,Main_OG!Z$1:Z$766,"")</f>
        <v>1.24</v>
      </c>
      <c r="AG791" s="48">
        <f>_xlfn.XLOOKUP($F791,Main_OG!$D$1:$D$766,Main_OG!AA$1:AA$766,"")</f>
        <v>1.1100000000000001</v>
      </c>
      <c r="AH791" s="48">
        <f>_xlfn.XLOOKUP($F791,Main_OG!$D$1:$D$766,Main_OG!AB$1:AB$766,"")</f>
        <v>14.57</v>
      </c>
      <c r="AI791" s="48">
        <f>_xlfn.XLOOKUP($F791,Main_OG!$D$1:$D$766,Main_OG!AC$1:AC$766,"")</f>
        <v>6.76</v>
      </c>
      <c r="AJ791" s="48">
        <f>_xlfn.XLOOKUP($F791,Main_OG!$D$1:$D$766,Main_OG!AD$1:AD$766,"")</f>
        <v>0.42</v>
      </c>
    </row>
    <row r="792" spans="2:36" x14ac:dyDescent="0.35">
      <c r="B792" s="36" t="s">
        <v>1827</v>
      </c>
      <c r="C792" s="45" t="s">
        <v>510</v>
      </c>
      <c r="D792" s="45" t="s">
        <v>4406</v>
      </c>
      <c r="E792" s="36" t="s">
        <v>1827</v>
      </c>
      <c r="F792" s="36" t="str">
        <f t="shared" si="36"/>
        <v>2006_OK</v>
      </c>
      <c r="G792" s="45">
        <v>2006</v>
      </c>
      <c r="H792" s="45">
        <f>_xlfn.XLOOKUP(J792,Main_OG!$B$1:$B$766,Main_OG!$O$1:$O$766,"")</f>
        <v>1</v>
      </c>
      <c r="I792" s="45">
        <f>_xlfn.XLOOKUP(F792,Main_OG!$D$1:$D$766,Main_OG!$J$1:$J$766,"")</f>
        <v>0</v>
      </c>
      <c r="J792" s="45" t="s">
        <v>510</v>
      </c>
      <c r="K792" s="45" t="str">
        <f t="shared" si="37"/>
        <v>Empire District Electric Co_OK</v>
      </c>
      <c r="L792" s="45" t="str">
        <f t="shared" si="38"/>
        <v>Empire District Electric Co_OK</v>
      </c>
      <c r="M792" s="45" t="s">
        <v>1831</v>
      </c>
      <c r="N792" s="45">
        <v>0</v>
      </c>
      <c r="O792" s="45">
        <v>974</v>
      </c>
      <c r="P792" s="45">
        <v>17</v>
      </c>
      <c r="Q792" s="45">
        <v>4401</v>
      </c>
      <c r="R792" s="45">
        <v>0</v>
      </c>
      <c r="S792" s="45">
        <v>2938</v>
      </c>
      <c r="T792" s="45">
        <v>2976</v>
      </c>
      <c r="U792" s="45">
        <v>4488</v>
      </c>
      <c r="V792" s="45">
        <v>0</v>
      </c>
      <c r="W792" s="45">
        <v>8.4590579292871126</v>
      </c>
      <c r="X792" s="45">
        <v>6.2062062062062058</v>
      </c>
      <c r="Y792" s="45">
        <v>7.7622885606558514</v>
      </c>
      <c r="Z792" s="46">
        <v>149367.1</v>
      </c>
      <c r="AA792" s="46">
        <v>41559.087279394786</v>
      </c>
      <c r="AB792" s="47">
        <f>_xlfn.XLOOKUP($F792,Main_OG!$D$1:$D$766,Main_OG!AJ$1:AJ$766,"")</f>
        <v>42322662.939999998</v>
      </c>
      <c r="AC792" s="47">
        <f>_xlfn.XLOOKUP($F792,Main_OG!$D$1:$D$766,Main_OG!AK$1:AK$766,"")</f>
        <v>159414.24</v>
      </c>
      <c r="AD792" s="47">
        <f>_xlfn.XLOOKUP($F792,Main_OG!$D$1:$D$766,Main_OG!AL$1:AL$766,"")</f>
        <v>564302954.74000001</v>
      </c>
      <c r="AE792" s="47">
        <f>_xlfn.XLOOKUP($F792,Main_OG!$D$1:$D$766,Main_OG!AM$1:AM$766,"")</f>
        <v>0</v>
      </c>
      <c r="AF792" s="48">
        <f>_xlfn.XLOOKUP($F792,Main_OG!$D$1:$D$766,Main_OG!Z$1:Z$766,"")</f>
        <v>0</v>
      </c>
      <c r="AG792" s="48">
        <f>_xlfn.XLOOKUP($F792,Main_OG!$D$1:$D$766,Main_OG!AA$1:AA$766,"")</f>
        <v>1.0900000000000001</v>
      </c>
      <c r="AH792" s="48">
        <f>_xlfn.XLOOKUP($F792,Main_OG!$D$1:$D$766,Main_OG!AB$1:AB$766,"")</f>
        <v>13.31</v>
      </c>
      <c r="AI792" s="48">
        <f>_xlfn.XLOOKUP($F792,Main_OG!$D$1:$D$766,Main_OG!AC$1:AC$766,"")</f>
        <v>7.1610124069250478</v>
      </c>
      <c r="AJ792" s="48">
        <f>_xlfn.XLOOKUP($F792,Main_OG!$D$1:$D$766,Main_OG!AD$1:AD$766,"")</f>
        <v>0.4704061490499184</v>
      </c>
    </row>
    <row r="793" spans="2:36" x14ac:dyDescent="0.35">
      <c r="B793" s="36" t="s">
        <v>1827</v>
      </c>
      <c r="C793" s="45" t="s">
        <v>628</v>
      </c>
      <c r="D793" s="45" t="s">
        <v>4406</v>
      </c>
      <c r="E793" s="36" t="s">
        <v>1827</v>
      </c>
      <c r="F793" s="36" t="str">
        <f t="shared" si="36"/>
        <v>2007_AR</v>
      </c>
      <c r="G793" s="45">
        <v>2007</v>
      </c>
      <c r="H793" s="45">
        <f>_xlfn.XLOOKUP(J793,Main_OG!$B$1:$B$766,Main_OG!$O$1:$O$766,"")</f>
        <v>1</v>
      </c>
      <c r="I793" s="45">
        <f>_xlfn.XLOOKUP(F793,Main_OG!$D$1:$D$766,Main_OG!$J$1:$J$766,"")</f>
        <v>0</v>
      </c>
      <c r="J793" s="45" t="s">
        <v>628</v>
      </c>
      <c r="K793" s="45" t="str">
        <f t="shared" si="37"/>
        <v>Empire District Electric Co_AR</v>
      </c>
      <c r="L793" s="45" t="str">
        <f t="shared" si="38"/>
        <v>Empire District Electric Co_AR</v>
      </c>
      <c r="M793" s="45" t="s">
        <v>1832</v>
      </c>
      <c r="N793" s="45">
        <v>0</v>
      </c>
      <c r="O793" s="45">
        <v>752</v>
      </c>
      <c r="P793" s="45">
        <v>8</v>
      </c>
      <c r="Q793" s="45">
        <v>3610</v>
      </c>
      <c r="R793" s="45">
        <v>0</v>
      </c>
      <c r="S793" s="45">
        <v>2666</v>
      </c>
      <c r="T793" s="45">
        <v>4244</v>
      </c>
      <c r="U793" s="45">
        <v>3392</v>
      </c>
      <c r="V793" s="45">
        <v>0</v>
      </c>
      <c r="W793" s="45">
        <v>7.47</v>
      </c>
      <c r="X793" s="45">
        <v>5.51</v>
      </c>
      <c r="Y793" s="45">
        <v>8.42</v>
      </c>
      <c r="Z793" s="46">
        <v>114026.7</v>
      </c>
      <c r="AA793" s="46">
        <v>40028.329208572482</v>
      </c>
      <c r="AB793" s="47">
        <f>_xlfn.XLOOKUP($F793,Main_OG!$D$1:$D$766,Main_OG!AJ$1:AJ$766,"")</f>
        <v>31305006</v>
      </c>
      <c r="AC793" s="47">
        <f>_xlfn.XLOOKUP($F793,Main_OG!$D$1:$D$766,Main_OG!AK$1:AK$766,"")</f>
        <v>299632</v>
      </c>
      <c r="AD793" s="47">
        <f>_xlfn.XLOOKUP($F793,Main_OG!$D$1:$D$766,Main_OG!AL$1:AL$766,"")</f>
        <v>120895658</v>
      </c>
      <c r="AE793" s="47">
        <f>_xlfn.XLOOKUP($F793,Main_OG!$D$1:$D$766,Main_OG!AM$1:AM$766,"")</f>
        <v>15486102</v>
      </c>
      <c r="AF793" s="48">
        <f>_xlfn.XLOOKUP($F793,Main_OG!$D$1:$D$766,Main_OG!Z$1:Z$766,"")</f>
        <v>0</v>
      </c>
      <c r="AG793" s="48">
        <f>_xlfn.XLOOKUP($F793,Main_OG!$D$1:$D$766,Main_OG!AA$1:AA$766,"")</f>
        <v>1.6</v>
      </c>
      <c r="AH793" s="48">
        <f>_xlfn.XLOOKUP($F793,Main_OG!$D$1:$D$766,Main_OG!AB$1:AB$766,"")</f>
        <v>14.79</v>
      </c>
      <c r="AI793" s="48">
        <f>_xlfn.XLOOKUP($F793,Main_OG!$D$1:$D$766,Main_OG!AC$1:AC$766,"")</f>
        <v>7.3815467393807772</v>
      </c>
      <c r="AJ793" s="48">
        <f>_xlfn.XLOOKUP($F793,Main_OG!$D$1:$D$766,Main_OG!AD$1:AD$766,"")</f>
        <v>0.58103021845052572</v>
      </c>
    </row>
    <row r="794" spans="2:36" x14ac:dyDescent="0.35">
      <c r="B794" s="36" t="s">
        <v>1827</v>
      </c>
      <c r="C794" s="45" t="s">
        <v>567</v>
      </c>
      <c r="D794" s="45" t="s">
        <v>4406</v>
      </c>
      <c r="E794" s="36" t="s">
        <v>1827</v>
      </c>
      <c r="F794" s="36" t="str">
        <f t="shared" si="36"/>
        <v>2007_KS</v>
      </c>
      <c r="G794" s="45">
        <v>2007</v>
      </c>
      <c r="H794" s="45">
        <f>_xlfn.XLOOKUP(J794,Main_OG!$B$1:$B$766,Main_OG!$O$1:$O$766,"")</f>
        <v>1</v>
      </c>
      <c r="I794" s="45">
        <f>_xlfn.XLOOKUP(F794,Main_OG!$D$1:$D$766,Main_OG!$J$1:$J$766,"")</f>
        <v>0</v>
      </c>
      <c r="J794" s="45" t="s">
        <v>567</v>
      </c>
      <c r="K794" s="45" t="str">
        <f t="shared" si="37"/>
        <v>Empire District Electric Co_KS</v>
      </c>
      <c r="L794" s="45" t="str">
        <f t="shared" si="38"/>
        <v>Empire District Electric Co_KS</v>
      </c>
      <c r="M794" s="45" t="s">
        <v>1833</v>
      </c>
      <c r="N794" s="45">
        <v>0</v>
      </c>
      <c r="O794" s="45">
        <v>1406</v>
      </c>
      <c r="P794" s="45">
        <v>50</v>
      </c>
      <c r="Q794" s="45">
        <v>8786</v>
      </c>
      <c r="R794" s="45">
        <v>0</v>
      </c>
      <c r="S794" s="45">
        <v>5575</v>
      </c>
      <c r="T794" s="45">
        <v>4812</v>
      </c>
      <c r="U794" s="45">
        <v>10639</v>
      </c>
      <c r="V794" s="45">
        <v>0</v>
      </c>
      <c r="W794" s="45">
        <v>9.1999999999999993</v>
      </c>
      <c r="X794" s="45">
        <v>6.8</v>
      </c>
      <c r="Y794" s="45">
        <v>8.99</v>
      </c>
      <c r="Z794" s="46">
        <v>143586.6</v>
      </c>
      <c r="AA794" s="46">
        <v>51579.629892394711</v>
      </c>
      <c r="AB794" s="47">
        <f>_xlfn.XLOOKUP($F794,Main_OG!$D$1:$D$766,Main_OG!AJ$1:AJ$766,"")</f>
        <v>45559300</v>
      </c>
      <c r="AC794" s="47">
        <f>_xlfn.XLOOKUP($F794,Main_OG!$D$1:$D$766,Main_OG!AK$1:AK$766,"")</f>
        <v>940222</v>
      </c>
      <c r="AD794" s="47">
        <f>_xlfn.XLOOKUP($F794,Main_OG!$D$1:$D$766,Main_OG!AL$1:AL$766,"")</f>
        <v>51303722</v>
      </c>
      <c r="AE794" s="47">
        <f>_xlfn.XLOOKUP($F794,Main_OG!$D$1:$D$766,Main_OG!AM$1:AM$766,"")</f>
        <v>10369136</v>
      </c>
      <c r="AF794" s="48">
        <f>_xlfn.XLOOKUP($F794,Main_OG!$D$1:$D$766,Main_OG!Z$1:Z$766,"")</f>
        <v>0</v>
      </c>
      <c r="AG794" s="48">
        <f>_xlfn.XLOOKUP($F794,Main_OG!$D$1:$D$766,Main_OG!AA$1:AA$766,"")</f>
        <v>1.23</v>
      </c>
      <c r="AH794" s="48">
        <f>_xlfn.XLOOKUP($F794,Main_OG!$D$1:$D$766,Main_OG!AB$1:AB$766,"")</f>
        <v>16.61</v>
      </c>
      <c r="AI794" s="48">
        <f>_xlfn.XLOOKUP($F794,Main_OG!$D$1:$D$766,Main_OG!AC$1:AC$766,"")</f>
        <v>7.3815467393807772</v>
      </c>
      <c r="AJ794" s="48">
        <f>_xlfn.XLOOKUP($F794,Main_OG!$D$1:$D$766,Main_OG!AD$1:AD$766,"")</f>
        <v>0.58103021845052572</v>
      </c>
    </row>
    <row r="795" spans="2:36" x14ac:dyDescent="0.35">
      <c r="B795" s="36" t="s">
        <v>1827</v>
      </c>
      <c r="C795" s="45" t="s">
        <v>370</v>
      </c>
      <c r="D795" s="45" t="s">
        <v>4406</v>
      </c>
      <c r="E795" s="36" t="s">
        <v>1827</v>
      </c>
      <c r="F795" s="36" t="str">
        <f t="shared" si="36"/>
        <v>2007_MO</v>
      </c>
      <c r="G795" s="45">
        <v>2007</v>
      </c>
      <c r="H795" s="45">
        <f>_xlfn.XLOOKUP(J795,Main_OG!$B$1:$B$766,Main_OG!$O$1:$O$766,"")</f>
        <v>0</v>
      </c>
      <c r="I795" s="45">
        <f>_xlfn.XLOOKUP(F795,Main_OG!$D$1:$D$766,Main_OG!$J$1:$J$766,"")</f>
        <v>0</v>
      </c>
      <c r="J795" s="45" t="s">
        <v>370</v>
      </c>
      <c r="K795" s="45" t="str">
        <f t="shared" si="37"/>
        <v>Empire District Electric Co_MO</v>
      </c>
      <c r="L795" s="45" t="str">
        <f t="shared" si="38"/>
        <v>Empire District Electric Co_MO</v>
      </c>
      <c r="M795" s="45" t="s">
        <v>1834</v>
      </c>
      <c r="N795" s="45">
        <v>0</v>
      </c>
      <c r="O795" s="45">
        <v>23149</v>
      </c>
      <c r="P795" s="45">
        <v>288</v>
      </c>
      <c r="Q795" s="45">
        <v>123116</v>
      </c>
      <c r="R795" s="45">
        <v>0</v>
      </c>
      <c r="S795" s="45">
        <v>127715</v>
      </c>
      <c r="T795" s="45">
        <v>55572</v>
      </c>
      <c r="U795" s="45">
        <v>156037</v>
      </c>
      <c r="V795" s="45">
        <v>0</v>
      </c>
      <c r="W795" s="45">
        <v>8.01</v>
      </c>
      <c r="X795" s="45">
        <v>6.08</v>
      </c>
      <c r="Y795" s="45">
        <v>9.1</v>
      </c>
      <c r="Z795" s="46">
        <v>288320.8</v>
      </c>
      <c r="AA795" s="46">
        <v>48970.754186926722</v>
      </c>
      <c r="AB795" s="47">
        <f>_xlfn.XLOOKUP($F795,Main_OG!$D$1:$D$766,Main_OG!AJ$1:AJ$766,"")</f>
        <v>88418268</v>
      </c>
      <c r="AC795" s="47">
        <f>_xlfn.XLOOKUP($F795,Main_OG!$D$1:$D$766,Main_OG!AK$1:AK$766,"")</f>
        <v>279430</v>
      </c>
      <c r="AD795" s="47">
        <f>_xlfn.XLOOKUP($F795,Main_OG!$D$1:$D$766,Main_OG!AL$1:AL$766,"")</f>
        <v>81780530</v>
      </c>
      <c r="AE795" s="47">
        <f>_xlfn.XLOOKUP($F795,Main_OG!$D$1:$D$766,Main_OG!AM$1:AM$766,"")</f>
        <v>9371955</v>
      </c>
      <c r="AF795" s="48">
        <f>_xlfn.XLOOKUP($F795,Main_OG!$D$1:$D$766,Main_OG!Z$1:Z$766,"")</f>
        <v>1.52</v>
      </c>
      <c r="AG795" s="48">
        <f>_xlfn.XLOOKUP($F795,Main_OG!$D$1:$D$766,Main_OG!AA$1:AA$766,"")</f>
        <v>1.33</v>
      </c>
      <c r="AH795" s="48">
        <f>_xlfn.XLOOKUP($F795,Main_OG!$D$1:$D$766,Main_OG!AB$1:AB$766,"")</f>
        <v>17.13</v>
      </c>
      <c r="AI795" s="48">
        <f>_xlfn.XLOOKUP($F795,Main_OG!$D$1:$D$766,Main_OG!AC$1:AC$766,"")</f>
        <v>7.17</v>
      </c>
      <c r="AJ795" s="48">
        <f>_xlfn.XLOOKUP($F795,Main_OG!$D$1:$D$766,Main_OG!AD$1:AD$766,"")</f>
        <v>0.47</v>
      </c>
    </row>
    <row r="796" spans="2:36" x14ac:dyDescent="0.35">
      <c r="B796" s="36" t="s">
        <v>1827</v>
      </c>
      <c r="C796" s="45" t="s">
        <v>510</v>
      </c>
      <c r="D796" s="45" t="s">
        <v>4406</v>
      </c>
      <c r="E796" s="36" t="s">
        <v>1827</v>
      </c>
      <c r="F796" s="36" t="str">
        <f t="shared" si="36"/>
        <v>2007_OK</v>
      </c>
      <c r="G796" s="45">
        <v>2007</v>
      </c>
      <c r="H796" s="45">
        <f>_xlfn.XLOOKUP(J796,Main_OG!$B$1:$B$766,Main_OG!$O$1:$O$766,"")</f>
        <v>1</v>
      </c>
      <c r="I796" s="45">
        <f>_xlfn.XLOOKUP(F796,Main_OG!$D$1:$D$766,Main_OG!$J$1:$J$766,"")</f>
        <v>0</v>
      </c>
      <c r="J796" s="45" t="s">
        <v>510</v>
      </c>
      <c r="K796" s="45" t="str">
        <f t="shared" si="37"/>
        <v>Empire District Electric Co_OK</v>
      </c>
      <c r="L796" s="45" t="str">
        <f t="shared" si="38"/>
        <v>Empire District Electric Co_OK</v>
      </c>
      <c r="M796" s="45" t="s">
        <v>1835</v>
      </c>
      <c r="N796" s="45">
        <v>0</v>
      </c>
      <c r="O796" s="45">
        <v>965</v>
      </c>
      <c r="P796" s="45">
        <v>16</v>
      </c>
      <c r="Q796" s="45">
        <v>4328</v>
      </c>
      <c r="R796" s="45">
        <v>0</v>
      </c>
      <c r="S796" s="45">
        <v>3135</v>
      </c>
      <c r="T796" s="45">
        <v>3084</v>
      </c>
      <c r="U796" s="45">
        <v>4515</v>
      </c>
      <c r="V796" s="45">
        <v>0</v>
      </c>
      <c r="W796" s="45">
        <v>8.6</v>
      </c>
      <c r="X796" s="45">
        <v>6.37</v>
      </c>
      <c r="Y796" s="45">
        <v>7.95</v>
      </c>
      <c r="Z796" s="46">
        <v>152879.6</v>
      </c>
      <c r="AA796" s="46">
        <v>42065.195169753926</v>
      </c>
      <c r="AB796" s="47">
        <f>_xlfn.XLOOKUP($F796,Main_OG!$D$1:$D$766,Main_OG!AJ$1:AJ$766,"")</f>
        <v>41171688</v>
      </c>
      <c r="AC796" s="47">
        <f>_xlfn.XLOOKUP($F796,Main_OG!$D$1:$D$766,Main_OG!AK$1:AK$766,"")</f>
        <v>533744</v>
      </c>
      <c r="AD796" s="47">
        <f>_xlfn.XLOOKUP($F796,Main_OG!$D$1:$D$766,Main_OG!AL$1:AL$766,"")</f>
        <v>574185086</v>
      </c>
      <c r="AE796" s="47">
        <f>_xlfn.XLOOKUP($F796,Main_OG!$D$1:$D$766,Main_OG!AM$1:AM$766,"")</f>
        <v>0</v>
      </c>
      <c r="AF796" s="48">
        <f>_xlfn.XLOOKUP($F796,Main_OG!$D$1:$D$766,Main_OG!Z$1:Z$766,"")</f>
        <v>0</v>
      </c>
      <c r="AG796" s="48">
        <f>_xlfn.XLOOKUP($F796,Main_OG!$D$1:$D$766,Main_OG!AA$1:AA$766,"")</f>
        <v>1.17</v>
      </c>
      <c r="AH796" s="48">
        <f>_xlfn.XLOOKUP($F796,Main_OG!$D$1:$D$766,Main_OG!AB$1:AB$766,"")</f>
        <v>16.39</v>
      </c>
      <c r="AI796" s="48">
        <f>_xlfn.XLOOKUP($F796,Main_OG!$D$1:$D$766,Main_OG!AC$1:AC$766,"")</f>
        <v>7.3815467393807772</v>
      </c>
      <c r="AJ796" s="48">
        <f>_xlfn.XLOOKUP($F796,Main_OG!$D$1:$D$766,Main_OG!AD$1:AD$766,"")</f>
        <v>0.58103021845052572</v>
      </c>
    </row>
    <row r="797" spans="2:36" x14ac:dyDescent="0.35">
      <c r="B797" s="36" t="s">
        <v>1827</v>
      </c>
      <c r="C797" s="45" t="s">
        <v>628</v>
      </c>
      <c r="D797" s="45" t="s">
        <v>4406</v>
      </c>
      <c r="E797" s="36" t="s">
        <v>1827</v>
      </c>
      <c r="F797" s="36" t="str">
        <f t="shared" si="36"/>
        <v>2008_AR</v>
      </c>
      <c r="G797" s="45">
        <v>2008</v>
      </c>
      <c r="H797" s="45">
        <f>_xlfn.XLOOKUP(J797,Main_OG!$B$1:$B$766,Main_OG!$O$1:$O$766,"")</f>
        <v>1</v>
      </c>
      <c r="I797" s="45">
        <f>_xlfn.XLOOKUP(F797,Main_OG!$D$1:$D$766,Main_OG!$J$1:$J$766,"")</f>
        <v>0</v>
      </c>
      <c r="J797" s="45" t="s">
        <v>628</v>
      </c>
      <c r="K797" s="45" t="str">
        <f t="shared" si="37"/>
        <v>Empire District Electric Co_AR</v>
      </c>
      <c r="L797" s="45" t="str">
        <f t="shared" si="38"/>
        <v>Empire District Electric Co_AR</v>
      </c>
      <c r="M797" s="45" t="s">
        <v>1836</v>
      </c>
      <c r="N797" s="45">
        <v>0</v>
      </c>
      <c r="O797" s="45">
        <v>749</v>
      </c>
      <c r="P797" s="45">
        <v>9</v>
      </c>
      <c r="Q797" s="45">
        <v>3586</v>
      </c>
      <c r="R797" s="45">
        <v>0</v>
      </c>
      <c r="S797" s="45">
        <v>35082</v>
      </c>
      <c r="T797" s="45">
        <v>73324</v>
      </c>
      <c r="U797" s="45">
        <v>41154</v>
      </c>
      <c r="V797" s="45">
        <v>0</v>
      </c>
      <c r="W797" s="45">
        <v>8.23</v>
      </c>
      <c r="X797" s="45">
        <v>6.35</v>
      </c>
      <c r="Y797" s="45">
        <v>9.08</v>
      </c>
      <c r="Z797" s="46">
        <v>113628</v>
      </c>
      <c r="AA797" s="46">
        <v>39528.914746426752</v>
      </c>
      <c r="AB797" s="47">
        <f>_xlfn.XLOOKUP($F797,Main_OG!$D$1:$D$766,Main_OG!AJ$1:AJ$766,"")</f>
        <v>31418072</v>
      </c>
      <c r="AC797" s="47">
        <f>_xlfn.XLOOKUP($F797,Main_OG!$D$1:$D$766,Main_OG!AK$1:AK$766,"")</f>
        <v>210414</v>
      </c>
      <c r="AD797" s="47">
        <f>_xlfn.XLOOKUP($F797,Main_OG!$D$1:$D$766,Main_OG!AL$1:AL$766,"")</f>
        <v>120999794</v>
      </c>
      <c r="AE797" s="47">
        <f>_xlfn.XLOOKUP($F797,Main_OG!$D$1:$D$766,Main_OG!AM$1:AM$766,"")</f>
        <v>14168091</v>
      </c>
      <c r="AF797" s="48">
        <f>_xlfn.XLOOKUP($F797,Main_OG!$D$1:$D$766,Main_OG!Z$1:Z$766,"")</f>
        <v>0</v>
      </c>
      <c r="AG797" s="48">
        <f>_xlfn.XLOOKUP($F797,Main_OG!$D$1:$D$766,Main_OG!AA$1:AA$766,"")</f>
        <v>1.72</v>
      </c>
      <c r="AH797" s="48">
        <f>_xlfn.XLOOKUP($F797,Main_OG!$D$1:$D$766,Main_OG!AB$1:AB$766,"")</f>
        <v>16.41</v>
      </c>
      <c r="AI797" s="48">
        <f>_xlfn.XLOOKUP($F797,Main_OG!$D$1:$D$766,Main_OG!AC$1:AC$766,"")</f>
        <v>9.1182546074696553</v>
      </c>
      <c r="AJ797" s="48">
        <f>_xlfn.XLOOKUP($F797,Main_OG!$D$1:$D$766,Main_OG!AD$1:AD$766,"")</f>
        <v>0.68330088246943577</v>
      </c>
    </row>
    <row r="798" spans="2:36" x14ac:dyDescent="0.35">
      <c r="B798" s="36" t="s">
        <v>1827</v>
      </c>
      <c r="C798" s="45" t="s">
        <v>567</v>
      </c>
      <c r="D798" s="45" t="s">
        <v>4406</v>
      </c>
      <c r="E798" s="36" t="s">
        <v>1827</v>
      </c>
      <c r="F798" s="36" t="str">
        <f t="shared" si="36"/>
        <v>2008_KS</v>
      </c>
      <c r="G798" s="45">
        <v>2008</v>
      </c>
      <c r="H798" s="45">
        <f>_xlfn.XLOOKUP(J798,Main_OG!$B$1:$B$766,Main_OG!$O$1:$O$766,"")</f>
        <v>1</v>
      </c>
      <c r="I798" s="45">
        <f>_xlfn.XLOOKUP(F798,Main_OG!$D$1:$D$766,Main_OG!$J$1:$J$766,"")</f>
        <v>0</v>
      </c>
      <c r="J798" s="45" t="s">
        <v>567</v>
      </c>
      <c r="K798" s="45" t="str">
        <f t="shared" si="37"/>
        <v>Empire District Electric Co_KS</v>
      </c>
      <c r="L798" s="45" t="str">
        <f t="shared" si="38"/>
        <v>Empire District Electric Co_KS</v>
      </c>
      <c r="M798" s="45" t="s">
        <v>1837</v>
      </c>
      <c r="N798" s="45">
        <v>0</v>
      </c>
      <c r="O798" s="45">
        <v>1409</v>
      </c>
      <c r="P798" s="45">
        <v>50</v>
      </c>
      <c r="Q798" s="45">
        <v>8708</v>
      </c>
      <c r="R798" s="45">
        <v>0</v>
      </c>
      <c r="S798" s="45">
        <v>61270</v>
      </c>
      <c r="T798" s="45">
        <v>69249</v>
      </c>
      <c r="U798" s="45">
        <v>114435</v>
      </c>
      <c r="V798" s="45">
        <v>0</v>
      </c>
      <c r="W798" s="45">
        <v>9.5500000000000007</v>
      </c>
      <c r="X798" s="45">
        <v>6.97</v>
      </c>
      <c r="Y798" s="45">
        <v>9.24</v>
      </c>
      <c r="Z798" s="46">
        <v>147265</v>
      </c>
      <c r="AA798" s="46">
        <v>52443.381162048317</v>
      </c>
      <c r="AB798" s="47">
        <f>_xlfn.XLOOKUP($F798,Main_OG!$D$1:$D$766,Main_OG!AJ$1:AJ$766,"")</f>
        <v>43232610</v>
      </c>
      <c r="AC798" s="47">
        <f>_xlfn.XLOOKUP($F798,Main_OG!$D$1:$D$766,Main_OG!AK$1:AK$766,"")</f>
        <v>698010</v>
      </c>
      <c r="AD798" s="47">
        <f>_xlfn.XLOOKUP($F798,Main_OG!$D$1:$D$766,Main_OG!AL$1:AL$766,"")</f>
        <v>53280174</v>
      </c>
      <c r="AE798" s="47">
        <f>_xlfn.XLOOKUP($F798,Main_OG!$D$1:$D$766,Main_OG!AM$1:AM$766,"")</f>
        <v>8497160</v>
      </c>
      <c r="AF798" s="48">
        <f>_xlfn.XLOOKUP($F798,Main_OG!$D$1:$D$766,Main_OG!Z$1:Z$766,"")</f>
        <v>0</v>
      </c>
      <c r="AG798" s="48">
        <f>_xlfn.XLOOKUP($F798,Main_OG!$D$1:$D$766,Main_OG!AA$1:AA$766,"")</f>
        <v>1.41</v>
      </c>
      <c r="AH798" s="48">
        <f>_xlfn.XLOOKUP($F798,Main_OG!$D$1:$D$766,Main_OG!AB$1:AB$766,"")</f>
        <v>22.2</v>
      </c>
      <c r="AI798" s="48">
        <f>_xlfn.XLOOKUP($F798,Main_OG!$D$1:$D$766,Main_OG!AC$1:AC$766,"")</f>
        <v>9.1182546074696553</v>
      </c>
      <c r="AJ798" s="48">
        <f>_xlfn.XLOOKUP($F798,Main_OG!$D$1:$D$766,Main_OG!AD$1:AD$766,"")</f>
        <v>0.68330088246943577</v>
      </c>
    </row>
    <row r="799" spans="2:36" x14ac:dyDescent="0.35">
      <c r="B799" s="36" t="s">
        <v>1827</v>
      </c>
      <c r="C799" s="45" t="s">
        <v>370</v>
      </c>
      <c r="D799" s="45" t="s">
        <v>4406</v>
      </c>
      <c r="E799" s="36" t="s">
        <v>1827</v>
      </c>
      <c r="F799" s="36" t="str">
        <f t="shared" si="36"/>
        <v>2008_MO</v>
      </c>
      <c r="G799" s="45">
        <v>2008</v>
      </c>
      <c r="H799" s="45">
        <f>_xlfn.XLOOKUP(J799,Main_OG!$B$1:$B$766,Main_OG!$O$1:$O$766,"")</f>
        <v>0</v>
      </c>
      <c r="I799" s="45">
        <f>_xlfn.XLOOKUP(F799,Main_OG!$D$1:$D$766,Main_OG!$J$1:$J$766,"")</f>
        <v>0</v>
      </c>
      <c r="J799" s="45" t="s">
        <v>370</v>
      </c>
      <c r="K799" s="45" t="str">
        <f t="shared" si="37"/>
        <v>Empire District Electric Co_MO</v>
      </c>
      <c r="L799" s="45" t="str">
        <f t="shared" si="38"/>
        <v>Empire District Electric Co_MO</v>
      </c>
      <c r="M799" s="45" t="s">
        <v>1838</v>
      </c>
      <c r="N799" s="45">
        <v>0</v>
      </c>
      <c r="O799" s="45">
        <v>23384</v>
      </c>
      <c r="P799" s="45">
        <v>287</v>
      </c>
      <c r="Q799" s="45">
        <v>124396</v>
      </c>
      <c r="R799" s="45">
        <v>0</v>
      </c>
      <c r="S799" s="45">
        <v>1599323</v>
      </c>
      <c r="T799" s="45">
        <v>881880</v>
      </c>
      <c r="U799" s="45">
        <v>1742164</v>
      </c>
      <c r="V799" s="45">
        <v>0</v>
      </c>
      <c r="W799" s="45">
        <v>8.1999999999999993</v>
      </c>
      <c r="X799" s="45">
        <v>6.2</v>
      </c>
      <c r="Y799" s="45">
        <v>9.2100000000000009</v>
      </c>
      <c r="Z799" s="46">
        <v>297881.8</v>
      </c>
      <c r="AA799" s="46">
        <v>50284.60903226852</v>
      </c>
      <c r="AB799" s="47">
        <f>_xlfn.XLOOKUP($F799,Main_OG!$D$1:$D$766,Main_OG!AJ$1:AJ$766,"")</f>
        <v>87632152</v>
      </c>
      <c r="AC799" s="47">
        <f>_xlfn.XLOOKUP($F799,Main_OG!$D$1:$D$766,Main_OG!AK$1:AK$766,"")</f>
        <v>289334</v>
      </c>
      <c r="AD799" s="47">
        <f>_xlfn.XLOOKUP($F799,Main_OG!$D$1:$D$766,Main_OG!AL$1:AL$766,"")</f>
        <v>84592026</v>
      </c>
      <c r="AE799" s="47">
        <f>_xlfn.XLOOKUP($F799,Main_OG!$D$1:$D$766,Main_OG!AM$1:AM$766,"")</f>
        <v>9378629</v>
      </c>
      <c r="AF799" s="48">
        <f>_xlfn.XLOOKUP($F799,Main_OG!$D$1:$D$766,Main_OG!Z$1:Z$766,"")</f>
        <v>1.71</v>
      </c>
      <c r="AG799" s="48">
        <f>_xlfn.XLOOKUP($F799,Main_OG!$D$1:$D$766,Main_OG!AA$1:AA$766,"")</f>
        <v>1.5</v>
      </c>
      <c r="AH799" s="48">
        <f>_xlfn.XLOOKUP($F799,Main_OG!$D$1:$D$766,Main_OG!AB$1:AB$766,"")</f>
        <v>21.02</v>
      </c>
      <c r="AI799" s="48">
        <f>_xlfn.XLOOKUP($F799,Main_OG!$D$1:$D$766,Main_OG!AC$1:AC$766,"")</f>
        <v>7.65</v>
      </c>
      <c r="AJ799" s="48">
        <f>_xlfn.XLOOKUP($F799,Main_OG!$D$1:$D$766,Main_OG!AD$1:AD$766,"")</f>
        <v>0.47</v>
      </c>
    </row>
    <row r="800" spans="2:36" x14ac:dyDescent="0.35">
      <c r="B800" s="36" t="s">
        <v>1827</v>
      </c>
      <c r="C800" s="45" t="s">
        <v>510</v>
      </c>
      <c r="D800" s="45" t="s">
        <v>4406</v>
      </c>
      <c r="E800" s="36" t="s">
        <v>1827</v>
      </c>
      <c r="F800" s="36" t="str">
        <f t="shared" si="36"/>
        <v>2008_OK</v>
      </c>
      <c r="G800" s="45">
        <v>2008</v>
      </c>
      <c r="H800" s="45">
        <f>_xlfn.XLOOKUP(J800,Main_OG!$B$1:$B$766,Main_OG!$O$1:$O$766,"")</f>
        <v>1</v>
      </c>
      <c r="I800" s="45">
        <f>_xlfn.XLOOKUP(F800,Main_OG!$D$1:$D$766,Main_OG!$J$1:$J$766,"")</f>
        <v>0</v>
      </c>
      <c r="J800" s="45" t="s">
        <v>510</v>
      </c>
      <c r="K800" s="45" t="str">
        <f t="shared" si="37"/>
        <v>Empire District Electric Co_OK</v>
      </c>
      <c r="L800" s="45" t="str">
        <f t="shared" si="38"/>
        <v>Empire District Electric Co_OK</v>
      </c>
      <c r="M800" s="45" t="s">
        <v>1839</v>
      </c>
      <c r="N800" s="45">
        <v>0</v>
      </c>
      <c r="O800" s="45">
        <v>949</v>
      </c>
      <c r="P800" s="45">
        <v>15</v>
      </c>
      <c r="Q800" s="45">
        <v>4101</v>
      </c>
      <c r="R800" s="45">
        <v>0</v>
      </c>
      <c r="S800" s="45">
        <v>50182</v>
      </c>
      <c r="T800" s="45">
        <v>48796</v>
      </c>
      <c r="U800" s="45">
        <v>55117</v>
      </c>
      <c r="V800" s="45">
        <v>0</v>
      </c>
      <c r="W800" s="45">
        <v>8.01</v>
      </c>
      <c r="X800" s="45">
        <v>6.62</v>
      </c>
      <c r="Y800" s="45">
        <v>8.25</v>
      </c>
      <c r="Z800" s="46">
        <v>158987.79999999999</v>
      </c>
      <c r="AA800" s="46">
        <v>43333.017168823128</v>
      </c>
      <c r="AB800" s="47">
        <f>_xlfn.XLOOKUP($F800,Main_OG!$D$1:$D$766,Main_OG!AJ$1:AJ$766,"")</f>
        <v>44314382</v>
      </c>
      <c r="AC800" s="47">
        <f>_xlfn.XLOOKUP($F800,Main_OG!$D$1:$D$766,Main_OG!AK$1:AK$766,"")</f>
        <v>62666</v>
      </c>
      <c r="AD800" s="47">
        <f>_xlfn.XLOOKUP($F800,Main_OG!$D$1:$D$766,Main_OG!AL$1:AL$766,"")</f>
        <v>568529604</v>
      </c>
      <c r="AE800" s="47">
        <f>_xlfn.XLOOKUP($F800,Main_OG!$D$1:$D$766,Main_OG!AM$1:AM$766,"")</f>
        <v>0</v>
      </c>
      <c r="AF800" s="48">
        <f>_xlfn.XLOOKUP($F800,Main_OG!$D$1:$D$766,Main_OG!Z$1:Z$766,"")</f>
        <v>0</v>
      </c>
      <c r="AG800" s="48">
        <f>_xlfn.XLOOKUP($F800,Main_OG!$D$1:$D$766,Main_OG!AA$1:AA$766,"")</f>
        <v>1.32</v>
      </c>
      <c r="AH800" s="48">
        <f>_xlfn.XLOOKUP($F800,Main_OG!$D$1:$D$766,Main_OG!AB$1:AB$766,"")</f>
        <v>15.55</v>
      </c>
      <c r="AI800" s="48">
        <f>_xlfn.XLOOKUP($F800,Main_OG!$D$1:$D$766,Main_OG!AC$1:AC$766,"")</f>
        <v>9.1182546074696553</v>
      </c>
      <c r="AJ800" s="48">
        <f>_xlfn.XLOOKUP($F800,Main_OG!$D$1:$D$766,Main_OG!AD$1:AD$766,"")</f>
        <v>0.68330088246943577</v>
      </c>
    </row>
    <row r="801" spans="2:36" x14ac:dyDescent="0.35">
      <c r="B801" s="36" t="s">
        <v>1827</v>
      </c>
      <c r="C801" s="45" t="s">
        <v>628</v>
      </c>
      <c r="D801" s="45" t="s">
        <v>4406</v>
      </c>
      <c r="E801" s="36" t="s">
        <v>1827</v>
      </c>
      <c r="F801" s="36" t="str">
        <f t="shared" si="36"/>
        <v>2009_AR</v>
      </c>
      <c r="G801" s="45">
        <v>2009</v>
      </c>
      <c r="H801" s="45">
        <f>_xlfn.XLOOKUP(J801,Main_OG!$B$1:$B$766,Main_OG!$O$1:$O$766,"")</f>
        <v>1</v>
      </c>
      <c r="I801" s="45">
        <f>_xlfn.XLOOKUP(F801,Main_OG!$D$1:$D$766,Main_OG!$J$1:$J$766,"")</f>
        <v>0</v>
      </c>
      <c r="J801" s="45" t="s">
        <v>628</v>
      </c>
      <c r="K801" s="45" t="str">
        <f t="shared" si="37"/>
        <v>Empire District Electric Co_AR</v>
      </c>
      <c r="L801" s="45" t="str">
        <f t="shared" si="38"/>
        <v>Empire District Electric Co_AR</v>
      </c>
      <c r="M801" s="45" t="s">
        <v>1840</v>
      </c>
      <c r="N801" s="45">
        <v>0</v>
      </c>
      <c r="O801" s="45">
        <v>740</v>
      </c>
      <c r="P801" s="45">
        <v>9</v>
      </c>
      <c r="Q801" s="45">
        <v>3554</v>
      </c>
      <c r="R801" s="45">
        <v>0</v>
      </c>
      <c r="S801" s="45">
        <v>31158</v>
      </c>
      <c r="T801" s="45">
        <v>67250</v>
      </c>
      <c r="U801" s="45">
        <v>39451</v>
      </c>
      <c r="V801" s="45">
        <v>0</v>
      </c>
      <c r="W801" s="45">
        <v>8.94</v>
      </c>
      <c r="X801" s="45">
        <v>6.86</v>
      </c>
      <c r="Y801" s="45">
        <v>9.6300000000000008</v>
      </c>
      <c r="Z801" s="46">
        <v>109833.1</v>
      </c>
      <c r="AA801" s="46">
        <v>37914.757548130845</v>
      </c>
      <c r="AB801" s="47">
        <f>_xlfn.XLOOKUP($F801,Main_OG!$D$1:$D$766,Main_OG!AJ$1:AJ$766,"")</f>
        <v>30032796</v>
      </c>
      <c r="AC801" s="47">
        <f>_xlfn.XLOOKUP($F801,Main_OG!$D$1:$D$766,Main_OG!AK$1:AK$766,"")</f>
        <v>298484</v>
      </c>
      <c r="AD801" s="47">
        <f>_xlfn.XLOOKUP($F801,Main_OG!$D$1:$D$766,Main_OG!AL$1:AL$766,"")</f>
        <v>157397824</v>
      </c>
      <c r="AE801" s="47">
        <f>_xlfn.XLOOKUP($F801,Main_OG!$D$1:$D$766,Main_OG!AM$1:AM$766,"")</f>
        <v>15169966</v>
      </c>
      <c r="AF801" s="48">
        <f>_xlfn.XLOOKUP($F801,Main_OG!$D$1:$D$766,Main_OG!Z$1:Z$766,"")</f>
        <v>0</v>
      </c>
      <c r="AG801" s="48">
        <f>_xlfn.XLOOKUP($F801,Main_OG!$D$1:$D$766,Main_OG!AA$1:AA$766,"")</f>
        <v>1.67</v>
      </c>
      <c r="AH801" s="48">
        <f>_xlfn.XLOOKUP($F801,Main_OG!$D$1:$D$766,Main_OG!AB$1:AB$766,"")</f>
        <v>16.010000000000002</v>
      </c>
      <c r="AI801" s="48">
        <f>_xlfn.XLOOKUP($F801,Main_OG!$D$1:$D$766,Main_OG!AC$1:AC$766,"")</f>
        <v>4.5973007921271787</v>
      </c>
      <c r="AJ801" s="48">
        <f>_xlfn.XLOOKUP($F801,Main_OG!$D$1:$D$766,Main_OG!AD$1:AD$766,"")</f>
        <v>0.68314474405108627</v>
      </c>
    </row>
    <row r="802" spans="2:36" x14ac:dyDescent="0.35">
      <c r="B802" s="36" t="s">
        <v>1827</v>
      </c>
      <c r="C802" s="45" t="s">
        <v>567</v>
      </c>
      <c r="D802" s="45" t="s">
        <v>4406</v>
      </c>
      <c r="E802" s="36" t="s">
        <v>1827</v>
      </c>
      <c r="F802" s="36" t="str">
        <f t="shared" si="36"/>
        <v>2009_KS</v>
      </c>
      <c r="G802" s="45">
        <v>2009</v>
      </c>
      <c r="H802" s="45">
        <f>_xlfn.XLOOKUP(J802,Main_OG!$B$1:$B$766,Main_OG!$O$1:$O$766,"")</f>
        <v>1</v>
      </c>
      <c r="I802" s="45">
        <f>_xlfn.XLOOKUP(F802,Main_OG!$D$1:$D$766,Main_OG!$J$1:$J$766,"")</f>
        <v>0</v>
      </c>
      <c r="J802" s="45" t="s">
        <v>567</v>
      </c>
      <c r="K802" s="45" t="str">
        <f t="shared" si="37"/>
        <v>Empire District Electric Co_KS</v>
      </c>
      <c r="L802" s="45" t="str">
        <f t="shared" si="38"/>
        <v>Empire District Electric Co_KS</v>
      </c>
      <c r="M802" s="45" t="s">
        <v>1841</v>
      </c>
      <c r="N802" s="45">
        <v>0</v>
      </c>
      <c r="O802" s="45">
        <v>1408</v>
      </c>
      <c r="P802" s="45">
        <v>50</v>
      </c>
      <c r="Q802" s="45">
        <v>8643</v>
      </c>
      <c r="R802" s="45">
        <v>0</v>
      </c>
      <c r="S802" s="45">
        <v>57755</v>
      </c>
      <c r="T802" s="45">
        <v>61833</v>
      </c>
      <c r="U802" s="45">
        <v>113077</v>
      </c>
      <c r="V802" s="45">
        <v>0</v>
      </c>
      <c r="W802" s="45">
        <v>9.4700000000000006</v>
      </c>
      <c r="X802" s="45">
        <v>7</v>
      </c>
      <c r="Y802" s="45">
        <v>8.9600000000000009</v>
      </c>
      <c r="Z802" s="46">
        <v>141902.5</v>
      </c>
      <c r="AA802" s="46">
        <v>50094.362135966199</v>
      </c>
      <c r="AB802" s="47">
        <f>_xlfn.XLOOKUP($F802,Main_OG!$D$1:$D$766,Main_OG!AJ$1:AJ$766,"")</f>
        <v>41565384</v>
      </c>
      <c r="AC802" s="47">
        <f>_xlfn.XLOOKUP($F802,Main_OG!$D$1:$D$766,Main_OG!AK$1:AK$766,"")</f>
        <v>706852</v>
      </c>
      <c r="AD802" s="47">
        <f>_xlfn.XLOOKUP($F802,Main_OG!$D$1:$D$766,Main_OG!AL$1:AL$766,"")</f>
        <v>64080940</v>
      </c>
      <c r="AE802" s="47">
        <f>_xlfn.XLOOKUP($F802,Main_OG!$D$1:$D$766,Main_OG!AM$1:AM$766,"")</f>
        <v>8768548</v>
      </c>
      <c r="AF802" s="48">
        <f>_xlfn.XLOOKUP($F802,Main_OG!$D$1:$D$766,Main_OG!Z$1:Z$766,"")</f>
        <v>0</v>
      </c>
      <c r="AG802" s="48">
        <f>_xlfn.XLOOKUP($F802,Main_OG!$D$1:$D$766,Main_OG!AA$1:AA$766,"")</f>
        <v>1.43</v>
      </c>
      <c r="AH802" s="48">
        <f>_xlfn.XLOOKUP($F802,Main_OG!$D$1:$D$766,Main_OG!AB$1:AB$766,"")</f>
        <v>12.83</v>
      </c>
      <c r="AI802" s="48">
        <f>_xlfn.XLOOKUP($F802,Main_OG!$D$1:$D$766,Main_OG!AC$1:AC$766,"")</f>
        <v>4.5973007921271787</v>
      </c>
      <c r="AJ802" s="48">
        <f>_xlfn.XLOOKUP($F802,Main_OG!$D$1:$D$766,Main_OG!AD$1:AD$766,"")</f>
        <v>0.68314474405108627</v>
      </c>
    </row>
    <row r="803" spans="2:36" x14ac:dyDescent="0.35">
      <c r="B803" s="36" t="s">
        <v>1827</v>
      </c>
      <c r="C803" s="45" t="s">
        <v>370</v>
      </c>
      <c r="D803" s="45" t="s">
        <v>4406</v>
      </c>
      <c r="E803" s="36" t="s">
        <v>1827</v>
      </c>
      <c r="F803" s="36" t="str">
        <f t="shared" si="36"/>
        <v>2009_MO</v>
      </c>
      <c r="G803" s="45">
        <v>2009</v>
      </c>
      <c r="H803" s="45">
        <f>_xlfn.XLOOKUP(J803,Main_OG!$B$1:$B$766,Main_OG!$O$1:$O$766,"")</f>
        <v>0</v>
      </c>
      <c r="I803" s="45">
        <f>_xlfn.XLOOKUP(F803,Main_OG!$D$1:$D$766,Main_OG!$J$1:$J$766,"")</f>
        <v>0</v>
      </c>
      <c r="J803" s="45" t="s">
        <v>370</v>
      </c>
      <c r="K803" s="45" t="str">
        <f t="shared" si="37"/>
        <v>Empire District Electric Co_MO</v>
      </c>
      <c r="L803" s="45" t="str">
        <f t="shared" si="38"/>
        <v>Empire District Electric Co_MO</v>
      </c>
      <c r="M803" s="45" t="s">
        <v>1842</v>
      </c>
      <c r="N803" s="45">
        <v>0</v>
      </c>
      <c r="O803" s="45">
        <v>23419</v>
      </c>
      <c r="P803" s="45">
        <v>284</v>
      </c>
      <c r="Q803" s="45">
        <v>124648</v>
      </c>
      <c r="R803" s="45">
        <v>0</v>
      </c>
      <c r="S803" s="45">
        <v>1558009</v>
      </c>
      <c r="T803" s="45">
        <v>816075</v>
      </c>
      <c r="U803" s="45">
        <v>1662612</v>
      </c>
      <c r="V803" s="45">
        <v>0</v>
      </c>
      <c r="W803" s="45">
        <v>8.65</v>
      </c>
      <c r="X803" s="45">
        <v>6.6</v>
      </c>
      <c r="Y803" s="45">
        <v>9.76</v>
      </c>
      <c r="Z803" s="46">
        <v>289566.8</v>
      </c>
      <c r="AA803" s="46">
        <v>48576.165961649953</v>
      </c>
      <c r="AB803" s="47">
        <f>_xlfn.XLOOKUP($F803,Main_OG!$D$1:$D$766,Main_OG!AJ$1:AJ$766,"")</f>
        <v>85503508</v>
      </c>
      <c r="AC803" s="47">
        <f>_xlfn.XLOOKUP($F803,Main_OG!$D$1:$D$766,Main_OG!AK$1:AK$766,"")</f>
        <v>453774</v>
      </c>
      <c r="AD803" s="47">
        <f>_xlfn.XLOOKUP($F803,Main_OG!$D$1:$D$766,Main_OG!AL$1:AL$766,"")</f>
        <v>59003074</v>
      </c>
      <c r="AE803" s="47">
        <f>_xlfn.XLOOKUP($F803,Main_OG!$D$1:$D$766,Main_OG!AM$1:AM$766,"")</f>
        <v>10247116</v>
      </c>
      <c r="AF803" s="48">
        <f>_xlfn.XLOOKUP($F803,Main_OG!$D$1:$D$766,Main_OG!Z$1:Z$766,"")</f>
        <v>1.56</v>
      </c>
      <c r="AG803" s="48">
        <f>_xlfn.XLOOKUP($F803,Main_OG!$D$1:$D$766,Main_OG!AA$1:AA$766,"")</f>
        <v>1.52</v>
      </c>
      <c r="AH803" s="48">
        <f>_xlfn.XLOOKUP($F803,Main_OG!$D$1:$D$766,Main_OG!AB$1:AB$766,"")</f>
        <v>12.84</v>
      </c>
      <c r="AI803" s="48">
        <f>_xlfn.XLOOKUP($F803,Main_OG!$D$1:$D$766,Main_OG!AC$1:AC$766,"")</f>
        <v>4.72</v>
      </c>
      <c r="AJ803" s="48">
        <f>_xlfn.XLOOKUP($F803,Main_OG!$D$1:$D$766,Main_OG!AD$1:AD$766,"")</f>
        <v>0.68314474405108627</v>
      </c>
    </row>
    <row r="804" spans="2:36" x14ac:dyDescent="0.35">
      <c r="B804" s="36" t="s">
        <v>1827</v>
      </c>
      <c r="C804" s="45" t="s">
        <v>510</v>
      </c>
      <c r="D804" s="45" t="s">
        <v>4406</v>
      </c>
      <c r="E804" s="36" t="s">
        <v>1827</v>
      </c>
      <c r="F804" s="36" t="str">
        <f t="shared" si="36"/>
        <v>2009_OK</v>
      </c>
      <c r="G804" s="45">
        <v>2009</v>
      </c>
      <c r="H804" s="45">
        <f>_xlfn.XLOOKUP(J804,Main_OG!$B$1:$B$766,Main_OG!$O$1:$O$766,"")</f>
        <v>1</v>
      </c>
      <c r="I804" s="45">
        <f>_xlfn.XLOOKUP(F804,Main_OG!$D$1:$D$766,Main_OG!$J$1:$J$766,"")</f>
        <v>0</v>
      </c>
      <c r="J804" s="45" t="s">
        <v>510</v>
      </c>
      <c r="K804" s="45" t="str">
        <f t="shared" si="37"/>
        <v>Empire District Electric Co_OK</v>
      </c>
      <c r="L804" s="45" t="str">
        <f t="shared" si="38"/>
        <v>Empire District Electric Co_OK</v>
      </c>
      <c r="M804" s="45" t="s">
        <v>1843</v>
      </c>
      <c r="N804" s="45">
        <v>0</v>
      </c>
      <c r="O804" s="45">
        <v>926</v>
      </c>
      <c r="P804" s="45">
        <v>11</v>
      </c>
      <c r="Q804" s="45">
        <v>3970</v>
      </c>
      <c r="R804" s="45">
        <v>0</v>
      </c>
      <c r="S804" s="45">
        <v>56318</v>
      </c>
      <c r="T804" s="45">
        <v>47007</v>
      </c>
      <c r="U804" s="45">
        <v>51334</v>
      </c>
      <c r="V804" s="45">
        <v>0</v>
      </c>
      <c r="W804" s="45">
        <v>7.76</v>
      </c>
      <c r="X804" s="45">
        <v>6.72</v>
      </c>
      <c r="Y804" s="45">
        <v>8.25</v>
      </c>
      <c r="Z804" s="46">
        <v>156856.79999999999</v>
      </c>
      <c r="AA804" s="46">
        <v>42193.345549191785</v>
      </c>
      <c r="AB804" s="47">
        <f>_xlfn.XLOOKUP($F804,Main_OG!$D$1:$D$766,Main_OG!AJ$1:AJ$766,"")</f>
        <v>42290178</v>
      </c>
      <c r="AC804" s="47">
        <f>_xlfn.XLOOKUP($F804,Main_OG!$D$1:$D$766,Main_OG!AK$1:AK$766,"")</f>
        <v>52160</v>
      </c>
      <c r="AD804" s="47">
        <f>_xlfn.XLOOKUP($F804,Main_OG!$D$1:$D$766,Main_OG!AL$1:AL$766,"")</f>
        <v>571356752</v>
      </c>
      <c r="AE804" s="47">
        <f>_xlfn.XLOOKUP($F804,Main_OG!$D$1:$D$766,Main_OG!AM$1:AM$766,"")</f>
        <v>0</v>
      </c>
      <c r="AF804" s="48">
        <f>_xlfn.XLOOKUP($F804,Main_OG!$D$1:$D$766,Main_OG!Z$1:Z$766,"")</f>
        <v>0</v>
      </c>
      <c r="AG804" s="48">
        <f>_xlfn.XLOOKUP($F804,Main_OG!$D$1:$D$766,Main_OG!AA$1:AA$766,"")</f>
        <v>2.2743975091886082</v>
      </c>
      <c r="AH804" s="48">
        <f>_xlfn.XLOOKUP($F804,Main_OG!$D$1:$D$766,Main_OG!AB$1:AB$766,"")</f>
        <v>14.13</v>
      </c>
      <c r="AI804" s="48">
        <f>_xlfn.XLOOKUP($F804,Main_OG!$D$1:$D$766,Main_OG!AC$1:AC$766,"")</f>
        <v>4.5973007921271787</v>
      </c>
      <c r="AJ804" s="48">
        <f>_xlfn.XLOOKUP($F804,Main_OG!$D$1:$D$766,Main_OG!AD$1:AD$766,"")</f>
        <v>0.68314474405108627</v>
      </c>
    </row>
    <row r="805" spans="2:36" x14ac:dyDescent="0.35">
      <c r="B805" s="36" t="s">
        <v>1827</v>
      </c>
      <c r="C805" s="45" t="s">
        <v>628</v>
      </c>
      <c r="D805" s="45" t="s">
        <v>4406</v>
      </c>
      <c r="E805" s="36" t="s">
        <v>1827</v>
      </c>
      <c r="F805" s="36" t="str">
        <f t="shared" si="36"/>
        <v>2010_AR</v>
      </c>
      <c r="G805" s="45">
        <v>2010</v>
      </c>
      <c r="H805" s="45">
        <f>_xlfn.XLOOKUP(J805,Main_OG!$B$1:$B$766,Main_OG!$O$1:$O$766,"")</f>
        <v>1</v>
      </c>
      <c r="I805" s="45">
        <f>_xlfn.XLOOKUP(F805,Main_OG!$D$1:$D$766,Main_OG!$J$1:$J$766,"")</f>
        <v>0</v>
      </c>
      <c r="J805" s="45" t="s">
        <v>628</v>
      </c>
      <c r="K805" s="45" t="str">
        <f t="shared" si="37"/>
        <v>Empire District Electric Co_AR</v>
      </c>
      <c r="L805" s="45" t="str">
        <f t="shared" si="38"/>
        <v>Empire District Electric Co_AR</v>
      </c>
      <c r="M805" s="45" t="s">
        <v>1844</v>
      </c>
      <c r="N805" s="45">
        <v>0</v>
      </c>
      <c r="O805" s="45">
        <v>741</v>
      </c>
      <c r="P805" s="45">
        <v>11</v>
      </c>
      <c r="Q805" s="45">
        <v>3570</v>
      </c>
      <c r="R805" s="45">
        <v>0</v>
      </c>
      <c r="S805" s="45">
        <v>35899</v>
      </c>
      <c r="T805" s="45">
        <v>76249</v>
      </c>
      <c r="U805" s="45">
        <v>43304</v>
      </c>
      <c r="V805" s="45">
        <v>0</v>
      </c>
      <c r="W805" s="45">
        <v>8.6</v>
      </c>
      <c r="X805" s="45">
        <v>6.7</v>
      </c>
      <c r="Y805" s="45">
        <v>9.3800000000000008</v>
      </c>
      <c r="Z805" s="46">
        <v>113000.9</v>
      </c>
      <c r="AA805" s="46">
        <v>38672.476846322279</v>
      </c>
      <c r="AB805" s="47">
        <f>_xlfn.XLOOKUP($F805,Main_OG!$D$1:$D$766,Main_OG!AJ$1:AJ$766,"")</f>
        <v>33131108</v>
      </c>
      <c r="AC805" s="47">
        <f>_xlfn.XLOOKUP($F805,Main_OG!$D$1:$D$766,Main_OG!AK$1:AK$766,"")</f>
        <v>156038</v>
      </c>
      <c r="AD805" s="47">
        <f>_xlfn.XLOOKUP($F805,Main_OG!$D$1:$D$766,Main_OG!AL$1:AL$766,"")</f>
        <v>185267596</v>
      </c>
      <c r="AE805" s="47">
        <f>_xlfn.XLOOKUP($F805,Main_OG!$D$1:$D$766,Main_OG!AM$1:AM$766,"")</f>
        <v>15022678</v>
      </c>
      <c r="AF805" s="48">
        <f>_xlfn.XLOOKUP($F805,Main_OG!$D$1:$D$766,Main_OG!Z$1:Z$766,"")</f>
        <v>0</v>
      </c>
      <c r="AG805" s="48">
        <f>_xlfn.XLOOKUP($F805,Main_OG!$D$1:$D$766,Main_OG!AA$1:AA$766,"")</f>
        <v>1.71</v>
      </c>
      <c r="AH805" s="48">
        <f>_xlfn.XLOOKUP($F805,Main_OG!$D$1:$D$766,Main_OG!AB$1:AB$766,"")</f>
        <v>16.14</v>
      </c>
      <c r="AI805" s="48">
        <f>_xlfn.XLOOKUP($F805,Main_OG!$D$1:$D$766,Main_OG!AC$1:AC$766,"")</f>
        <v>4.9924248044436963</v>
      </c>
      <c r="AJ805" s="48">
        <f>_xlfn.XLOOKUP($F805,Main_OG!$D$1:$D$766,Main_OG!AD$1:AD$766,"")</f>
        <v>0.70992248279802228</v>
      </c>
    </row>
    <row r="806" spans="2:36" x14ac:dyDescent="0.35">
      <c r="B806" s="36" t="s">
        <v>1827</v>
      </c>
      <c r="C806" s="45" t="s">
        <v>567</v>
      </c>
      <c r="D806" s="45" t="s">
        <v>4406</v>
      </c>
      <c r="E806" s="36" t="s">
        <v>1827</v>
      </c>
      <c r="F806" s="36" t="str">
        <f t="shared" si="36"/>
        <v>2010_KS</v>
      </c>
      <c r="G806" s="45">
        <v>2010</v>
      </c>
      <c r="H806" s="45">
        <f>_xlfn.XLOOKUP(J806,Main_OG!$B$1:$B$766,Main_OG!$O$1:$O$766,"")</f>
        <v>1</v>
      </c>
      <c r="I806" s="45">
        <f>_xlfn.XLOOKUP(F806,Main_OG!$D$1:$D$766,Main_OG!$J$1:$J$766,"")</f>
        <v>0</v>
      </c>
      <c r="J806" s="45" t="s">
        <v>567</v>
      </c>
      <c r="K806" s="45" t="str">
        <f t="shared" si="37"/>
        <v>Empire District Electric Co_KS</v>
      </c>
      <c r="L806" s="45" t="str">
        <f t="shared" si="38"/>
        <v>Empire District Electric Co_KS</v>
      </c>
      <c r="M806" s="45" t="s">
        <v>1845</v>
      </c>
      <c r="N806" s="45">
        <v>0</v>
      </c>
      <c r="O806" s="45">
        <v>1396</v>
      </c>
      <c r="P806" s="45">
        <v>50</v>
      </c>
      <c r="Q806" s="45">
        <v>8592</v>
      </c>
      <c r="R806" s="45">
        <v>0</v>
      </c>
      <c r="S806" s="45">
        <v>59888</v>
      </c>
      <c r="T806" s="45">
        <v>63390</v>
      </c>
      <c r="U806" s="45">
        <v>123130</v>
      </c>
      <c r="V806" s="45">
        <v>0</v>
      </c>
      <c r="W806" s="45">
        <v>10.37</v>
      </c>
      <c r="X806" s="45">
        <v>7.43</v>
      </c>
      <c r="Y806" s="45">
        <v>9.67</v>
      </c>
      <c r="Z806" s="46">
        <v>143870.1</v>
      </c>
      <c r="AA806" s="46">
        <v>50334.748410399872</v>
      </c>
      <c r="AB806" s="47">
        <f>_xlfn.XLOOKUP($F806,Main_OG!$D$1:$D$766,Main_OG!AJ$1:AJ$766,"")</f>
        <v>41929250</v>
      </c>
      <c r="AC806" s="47">
        <f>_xlfn.XLOOKUP($F806,Main_OG!$D$1:$D$766,Main_OG!AK$1:AK$766,"")</f>
        <v>592626</v>
      </c>
      <c r="AD806" s="47">
        <f>_xlfn.XLOOKUP($F806,Main_OG!$D$1:$D$766,Main_OG!AL$1:AL$766,"")</f>
        <v>55814906</v>
      </c>
      <c r="AE806" s="47">
        <f>_xlfn.XLOOKUP($F806,Main_OG!$D$1:$D$766,Main_OG!AM$1:AM$766,"")</f>
        <v>9555712</v>
      </c>
      <c r="AF806" s="48">
        <f>_xlfn.XLOOKUP($F806,Main_OG!$D$1:$D$766,Main_OG!Z$1:Z$766,"")</f>
        <v>1.55</v>
      </c>
      <c r="AG806" s="48">
        <f>_xlfn.XLOOKUP($F806,Main_OG!$D$1:$D$766,Main_OG!AA$1:AA$766,"")</f>
        <v>1.51</v>
      </c>
      <c r="AH806" s="48">
        <f>_xlfn.XLOOKUP($F806,Main_OG!$D$1:$D$766,Main_OG!AB$1:AB$766,"")</f>
        <v>16.27</v>
      </c>
      <c r="AI806" s="48">
        <f>_xlfn.XLOOKUP($F806,Main_OG!$D$1:$D$766,Main_OG!AC$1:AC$766,"")</f>
        <v>4.9924248044436963</v>
      </c>
      <c r="AJ806" s="48">
        <f>_xlfn.XLOOKUP($F806,Main_OG!$D$1:$D$766,Main_OG!AD$1:AD$766,"")</f>
        <v>0.70992248279802228</v>
      </c>
    </row>
    <row r="807" spans="2:36" x14ac:dyDescent="0.35">
      <c r="B807" s="36" t="s">
        <v>1827</v>
      </c>
      <c r="C807" s="45" t="s">
        <v>370</v>
      </c>
      <c r="D807" s="45" t="s">
        <v>4406</v>
      </c>
      <c r="E807" s="36" t="s">
        <v>1827</v>
      </c>
      <c r="F807" s="36" t="str">
        <f t="shared" si="36"/>
        <v>2010_MO</v>
      </c>
      <c r="G807" s="45">
        <v>2010</v>
      </c>
      <c r="H807" s="45">
        <f>_xlfn.XLOOKUP(J807,Main_OG!$B$1:$B$766,Main_OG!$O$1:$O$766,"")</f>
        <v>0</v>
      </c>
      <c r="I807" s="45">
        <f>_xlfn.XLOOKUP(F807,Main_OG!$D$1:$D$766,Main_OG!$J$1:$J$766,"")</f>
        <v>0</v>
      </c>
      <c r="J807" s="45" t="s">
        <v>370</v>
      </c>
      <c r="K807" s="45" t="str">
        <f t="shared" si="37"/>
        <v>Empire District Electric Co_MO</v>
      </c>
      <c r="L807" s="45" t="str">
        <f t="shared" si="38"/>
        <v>Empire District Electric Co_MO</v>
      </c>
      <c r="M807" s="45" t="s">
        <v>1846</v>
      </c>
      <c r="N807" s="45">
        <v>0</v>
      </c>
      <c r="O807" s="45">
        <v>23498</v>
      </c>
      <c r="P807" s="45">
        <v>286</v>
      </c>
      <c r="Q807" s="45">
        <v>125702</v>
      </c>
      <c r="R807" s="45">
        <v>0</v>
      </c>
      <c r="S807" s="45">
        <v>1616859</v>
      </c>
      <c r="T807" s="45">
        <v>815637</v>
      </c>
      <c r="U807" s="45">
        <v>1838281</v>
      </c>
      <c r="V807" s="45">
        <v>0</v>
      </c>
      <c r="W807" s="45">
        <v>8.94</v>
      </c>
      <c r="X807" s="45">
        <v>6.9</v>
      </c>
      <c r="Y807" s="45">
        <v>10.02</v>
      </c>
      <c r="Z807" s="46">
        <v>295986.40000000002</v>
      </c>
      <c r="AA807" s="46">
        <v>49363.24327407415</v>
      </c>
      <c r="AB807" s="47">
        <f>_xlfn.XLOOKUP($F807,Main_OG!$D$1:$D$766,Main_OG!AJ$1:AJ$766,"")</f>
        <v>89532014</v>
      </c>
      <c r="AC807" s="47">
        <f>_xlfn.XLOOKUP($F807,Main_OG!$D$1:$D$766,Main_OG!AK$1:AK$766,"")</f>
        <v>509430</v>
      </c>
      <c r="AD807" s="47">
        <f>_xlfn.XLOOKUP($F807,Main_OG!$D$1:$D$766,Main_OG!AL$1:AL$766,"")</f>
        <v>79400222</v>
      </c>
      <c r="AE807" s="47">
        <f>_xlfn.XLOOKUP($F807,Main_OG!$D$1:$D$766,Main_OG!AM$1:AM$766,"")</f>
        <v>8996033</v>
      </c>
      <c r="AF807" s="48">
        <f>_xlfn.XLOOKUP($F807,Main_OG!$D$1:$D$766,Main_OG!Z$1:Z$766,"")</f>
        <v>1.67</v>
      </c>
      <c r="AG807" s="48">
        <f>_xlfn.XLOOKUP($F807,Main_OG!$D$1:$D$766,Main_OG!AA$1:AA$766,"")</f>
        <v>1.57</v>
      </c>
      <c r="AH807" s="48">
        <f>_xlfn.XLOOKUP($F807,Main_OG!$D$1:$D$766,Main_OG!AB$1:AB$766,"")</f>
        <v>16.39</v>
      </c>
      <c r="AI807" s="48">
        <f>_xlfn.XLOOKUP($F807,Main_OG!$D$1:$D$766,Main_OG!AC$1:AC$766,"")</f>
        <v>5.2</v>
      </c>
      <c r="AJ807" s="48">
        <f>_xlfn.XLOOKUP($F807,Main_OG!$D$1:$D$766,Main_OG!AD$1:AD$766,"")</f>
        <v>0.70992248279802228</v>
      </c>
    </row>
    <row r="808" spans="2:36" x14ac:dyDescent="0.35">
      <c r="B808" s="36" t="s">
        <v>1827</v>
      </c>
      <c r="C808" s="45" t="s">
        <v>510</v>
      </c>
      <c r="D808" s="45" t="s">
        <v>4406</v>
      </c>
      <c r="E808" s="36" t="s">
        <v>1827</v>
      </c>
      <c r="F808" s="36" t="str">
        <f t="shared" si="36"/>
        <v>2010_OK</v>
      </c>
      <c r="G808" s="45">
        <v>2010</v>
      </c>
      <c r="H808" s="45">
        <f>_xlfn.XLOOKUP(J808,Main_OG!$B$1:$B$766,Main_OG!$O$1:$O$766,"")</f>
        <v>1</v>
      </c>
      <c r="I808" s="45">
        <f>_xlfn.XLOOKUP(F808,Main_OG!$D$1:$D$766,Main_OG!$J$1:$J$766,"")</f>
        <v>0</v>
      </c>
      <c r="J808" s="45" t="s">
        <v>510</v>
      </c>
      <c r="K808" s="45" t="str">
        <f t="shared" si="37"/>
        <v>Empire District Electric Co_OK</v>
      </c>
      <c r="L808" s="45" t="str">
        <f t="shared" si="38"/>
        <v>Empire District Electric Co_OK</v>
      </c>
      <c r="M808" s="45" t="s">
        <v>1847</v>
      </c>
      <c r="N808" s="45">
        <v>0</v>
      </c>
      <c r="O808" s="45">
        <v>913</v>
      </c>
      <c r="P808" s="45">
        <v>12</v>
      </c>
      <c r="Q808" s="45">
        <v>3814</v>
      </c>
      <c r="R808" s="45">
        <v>0</v>
      </c>
      <c r="S808" s="45">
        <v>58724</v>
      </c>
      <c r="T808" s="45">
        <v>51757</v>
      </c>
      <c r="U808" s="45">
        <v>55654</v>
      </c>
      <c r="V808" s="45">
        <v>0</v>
      </c>
      <c r="W808" s="45">
        <v>8.0399999999999991</v>
      </c>
      <c r="X808" s="45">
        <v>6.96</v>
      </c>
      <c r="Y808" s="45">
        <v>8.41</v>
      </c>
      <c r="Z808" s="46">
        <v>158086.39999999999</v>
      </c>
      <c r="AA808" s="46">
        <v>42044.098771972655</v>
      </c>
      <c r="AB808" s="47">
        <f>_xlfn.XLOOKUP($F808,Main_OG!$D$1:$D$766,Main_OG!AJ$1:AJ$766,"")</f>
        <v>39118024</v>
      </c>
      <c r="AC808" s="47">
        <f>_xlfn.XLOOKUP($F808,Main_OG!$D$1:$D$766,Main_OG!AK$1:AK$766,"")</f>
        <v>56910</v>
      </c>
      <c r="AD808" s="47">
        <f>_xlfn.XLOOKUP($F808,Main_OG!$D$1:$D$766,Main_OG!AL$1:AL$766,"")</f>
        <v>578948656</v>
      </c>
      <c r="AE808" s="47">
        <f>_xlfn.XLOOKUP($F808,Main_OG!$D$1:$D$766,Main_OG!AM$1:AM$766,"")</f>
        <v>0</v>
      </c>
      <c r="AF808" s="48">
        <f>_xlfn.XLOOKUP($F808,Main_OG!$D$1:$D$766,Main_OG!Z$1:Z$766,"")</f>
        <v>0</v>
      </c>
      <c r="AG808" s="48">
        <f>_xlfn.XLOOKUP($F808,Main_OG!$D$1:$D$766,Main_OG!AA$1:AA$766,"")</f>
        <v>1.71</v>
      </c>
      <c r="AH808" s="48">
        <f>_xlfn.XLOOKUP($F808,Main_OG!$D$1:$D$766,Main_OG!AB$1:AB$766,"")</f>
        <v>17.815786882646659</v>
      </c>
      <c r="AI808" s="48">
        <f>_xlfn.XLOOKUP($F808,Main_OG!$D$1:$D$766,Main_OG!AC$1:AC$766,"")</f>
        <v>4.9924248044436963</v>
      </c>
      <c r="AJ808" s="48">
        <f>_xlfn.XLOOKUP($F808,Main_OG!$D$1:$D$766,Main_OG!AD$1:AD$766,"")</f>
        <v>0.70992248279802228</v>
      </c>
    </row>
    <row r="809" spans="2:36" x14ac:dyDescent="0.35">
      <c r="B809" s="36" t="s">
        <v>1827</v>
      </c>
      <c r="C809" s="45" t="s">
        <v>628</v>
      </c>
      <c r="D809" s="45" t="s">
        <v>4406</v>
      </c>
      <c r="E809" s="36" t="s">
        <v>1827</v>
      </c>
      <c r="F809" s="36" t="str">
        <f t="shared" si="36"/>
        <v>2011_AR</v>
      </c>
      <c r="G809" s="45">
        <v>2011</v>
      </c>
      <c r="H809" s="45">
        <f>_xlfn.XLOOKUP(J809,Main_OG!$B$1:$B$766,Main_OG!$O$1:$O$766,"")</f>
        <v>1</v>
      </c>
      <c r="I809" s="45">
        <f>_xlfn.XLOOKUP(F809,Main_OG!$D$1:$D$766,Main_OG!$J$1:$J$766,"")</f>
        <v>0</v>
      </c>
      <c r="J809" s="45" t="s">
        <v>628</v>
      </c>
      <c r="K809" s="45" t="str">
        <f t="shared" si="37"/>
        <v>Empire District Electric Co_AR</v>
      </c>
      <c r="L809" s="45" t="str">
        <f t="shared" si="38"/>
        <v>Empire District Electric Co_AR</v>
      </c>
      <c r="M809" s="45" t="s">
        <v>1848</v>
      </c>
      <c r="N809" s="45">
        <v>0</v>
      </c>
      <c r="O809" s="45">
        <v>755</v>
      </c>
      <c r="P809" s="45">
        <v>9</v>
      </c>
      <c r="Q809" s="45">
        <v>3569</v>
      </c>
      <c r="R809" s="45">
        <v>0</v>
      </c>
      <c r="S809" s="45">
        <v>36263</v>
      </c>
      <c r="T809" s="45">
        <v>76122</v>
      </c>
      <c r="U809" s="45">
        <v>42499</v>
      </c>
      <c r="V809" s="45">
        <v>0</v>
      </c>
      <c r="W809" s="45">
        <v>9.2799999999999994</v>
      </c>
      <c r="X809" s="45">
        <v>7.09</v>
      </c>
      <c r="Y809" s="45">
        <v>10.44</v>
      </c>
      <c r="Z809" s="46">
        <v>115241.8</v>
      </c>
      <c r="AA809" s="46">
        <v>39184.056785393455</v>
      </c>
      <c r="AB809" s="47">
        <f>_xlfn.XLOOKUP($F809,Main_OG!$D$1:$D$766,Main_OG!AJ$1:AJ$766,"")</f>
        <v>34981510</v>
      </c>
      <c r="AC809" s="47">
        <f>_xlfn.XLOOKUP($F809,Main_OG!$D$1:$D$766,Main_OG!AK$1:AK$766,"")</f>
        <v>192764</v>
      </c>
      <c r="AD809" s="47">
        <f>_xlfn.XLOOKUP($F809,Main_OG!$D$1:$D$766,Main_OG!AL$1:AL$766,"")</f>
        <v>203919280</v>
      </c>
      <c r="AE809" s="47">
        <f>_xlfn.XLOOKUP($F809,Main_OG!$D$1:$D$766,Main_OG!AM$1:AM$766,"")</f>
        <v>14194445</v>
      </c>
      <c r="AF809" s="48">
        <f>_xlfn.XLOOKUP($F809,Main_OG!$D$1:$D$766,Main_OG!Z$1:Z$766,"")</f>
        <v>0</v>
      </c>
      <c r="AG809" s="48">
        <f>_xlfn.XLOOKUP($F809,Main_OG!$D$1:$D$766,Main_OG!AA$1:AA$766,"")</f>
        <v>2.3089180475565318</v>
      </c>
      <c r="AH809" s="48">
        <f>_xlfn.XLOOKUP($F809,Main_OG!$D$1:$D$766,Main_OG!AB$1:AB$766,"")</f>
        <v>22.758921780738341</v>
      </c>
      <c r="AI809" s="48">
        <f>_xlfn.XLOOKUP($F809,Main_OG!$D$1:$D$766,Main_OG!AC$1:AC$766,"")</f>
        <v>4.6524343752411106</v>
      </c>
      <c r="AJ809" s="48">
        <f>_xlfn.XLOOKUP($F809,Main_OG!$D$1:$D$766,Main_OG!AD$1:AD$766,"")</f>
        <v>0.75949643062398253</v>
      </c>
    </row>
    <row r="810" spans="2:36" x14ac:dyDescent="0.35">
      <c r="B810" s="36" t="s">
        <v>1827</v>
      </c>
      <c r="C810" s="45" t="s">
        <v>567</v>
      </c>
      <c r="D810" s="45" t="s">
        <v>4406</v>
      </c>
      <c r="E810" s="36" t="s">
        <v>1827</v>
      </c>
      <c r="F810" s="36" t="str">
        <f t="shared" si="36"/>
        <v>2011_KS</v>
      </c>
      <c r="G810" s="45">
        <v>2011</v>
      </c>
      <c r="H810" s="45">
        <f>_xlfn.XLOOKUP(J810,Main_OG!$B$1:$B$766,Main_OG!$O$1:$O$766,"")</f>
        <v>1</v>
      </c>
      <c r="I810" s="45">
        <f>_xlfn.XLOOKUP(F810,Main_OG!$D$1:$D$766,Main_OG!$J$1:$J$766,"")</f>
        <v>0</v>
      </c>
      <c r="J810" s="45" t="s">
        <v>567</v>
      </c>
      <c r="K810" s="45" t="str">
        <f t="shared" si="37"/>
        <v>Empire District Electric Co_KS</v>
      </c>
      <c r="L810" s="45" t="str">
        <f t="shared" si="38"/>
        <v>Empire District Electric Co_KS</v>
      </c>
      <c r="M810" s="45" t="s">
        <v>1849</v>
      </c>
      <c r="N810" s="45">
        <v>0</v>
      </c>
      <c r="O810" s="45">
        <v>1375</v>
      </c>
      <c r="P810" s="45">
        <v>50</v>
      </c>
      <c r="Q810" s="45">
        <v>8502</v>
      </c>
      <c r="R810" s="45">
        <v>0</v>
      </c>
      <c r="S810" s="45">
        <v>58117</v>
      </c>
      <c r="T810" s="45">
        <v>64579</v>
      </c>
      <c r="U810" s="45">
        <v>121393</v>
      </c>
      <c r="V810" s="45">
        <v>0</v>
      </c>
      <c r="W810" s="45">
        <v>11.38</v>
      </c>
      <c r="X810" s="45">
        <v>8.27</v>
      </c>
      <c r="Y810" s="45">
        <v>10.64</v>
      </c>
      <c r="Z810" s="46">
        <v>147836.79999999999</v>
      </c>
      <c r="AA810" s="46">
        <v>51516.878031917877</v>
      </c>
      <c r="AB810" s="47">
        <f>_xlfn.XLOOKUP($F810,Main_OG!$D$1:$D$766,Main_OG!AJ$1:AJ$766,"")</f>
        <v>40257040</v>
      </c>
      <c r="AC810" s="47">
        <f>_xlfn.XLOOKUP($F810,Main_OG!$D$1:$D$766,Main_OG!AK$1:AK$766,"")</f>
        <v>304620</v>
      </c>
      <c r="AD810" s="47">
        <f>_xlfn.XLOOKUP($F810,Main_OG!$D$1:$D$766,Main_OG!AL$1:AL$766,"")</f>
        <v>61016756</v>
      </c>
      <c r="AE810" s="47">
        <f>_xlfn.XLOOKUP($F810,Main_OG!$D$1:$D$766,Main_OG!AM$1:AM$766,"")</f>
        <v>7318888</v>
      </c>
      <c r="AF810" s="48">
        <f>_xlfn.XLOOKUP($F810,Main_OG!$D$1:$D$766,Main_OG!Z$1:Z$766,"")</f>
        <v>1.8</v>
      </c>
      <c r="AG810" s="48">
        <f>_xlfn.XLOOKUP($F810,Main_OG!$D$1:$D$766,Main_OG!AA$1:AA$766,"")</f>
        <v>1.75</v>
      </c>
      <c r="AH810" s="48">
        <f>_xlfn.XLOOKUP($F810,Main_OG!$D$1:$D$766,Main_OG!AB$1:AB$766,"")</f>
        <v>22.21</v>
      </c>
      <c r="AI810" s="48">
        <f>_xlfn.XLOOKUP($F810,Main_OG!$D$1:$D$766,Main_OG!AC$1:AC$766,"")</f>
        <v>4.71</v>
      </c>
      <c r="AJ810" s="48">
        <f>_xlfn.XLOOKUP($F810,Main_OG!$D$1:$D$766,Main_OG!AD$1:AD$766,"")</f>
        <v>0.69</v>
      </c>
    </row>
    <row r="811" spans="2:36" x14ac:dyDescent="0.35">
      <c r="B811" s="36" t="s">
        <v>1827</v>
      </c>
      <c r="C811" s="45" t="s">
        <v>370</v>
      </c>
      <c r="D811" s="45" t="s">
        <v>4406</v>
      </c>
      <c r="E811" s="36" t="s">
        <v>1827</v>
      </c>
      <c r="F811" s="36" t="str">
        <f t="shared" si="36"/>
        <v>2011_MO</v>
      </c>
      <c r="G811" s="45">
        <v>2011</v>
      </c>
      <c r="H811" s="45">
        <f>_xlfn.XLOOKUP(J811,Main_OG!$B$1:$B$766,Main_OG!$O$1:$O$766,"")</f>
        <v>0</v>
      </c>
      <c r="I811" s="45">
        <f>_xlfn.XLOOKUP(F811,Main_OG!$D$1:$D$766,Main_OG!$J$1:$J$766,"")</f>
        <v>0</v>
      </c>
      <c r="J811" s="45" t="s">
        <v>370</v>
      </c>
      <c r="K811" s="45" t="str">
        <f t="shared" si="37"/>
        <v>Empire District Electric Co_MO</v>
      </c>
      <c r="L811" s="45" t="str">
        <f t="shared" si="38"/>
        <v>Empire District Electric Co_MO</v>
      </c>
      <c r="M811" s="45" t="s">
        <v>1850</v>
      </c>
      <c r="N811" s="45">
        <v>0</v>
      </c>
      <c r="O811" s="45">
        <v>23179</v>
      </c>
      <c r="P811" s="45">
        <v>284</v>
      </c>
      <c r="Q811" s="45">
        <v>123756</v>
      </c>
      <c r="R811" s="45">
        <v>0</v>
      </c>
      <c r="S811" s="45">
        <v>1550777</v>
      </c>
      <c r="T811" s="45">
        <v>829236</v>
      </c>
      <c r="U811" s="45">
        <v>1762903</v>
      </c>
      <c r="V811" s="45">
        <v>0</v>
      </c>
      <c r="W811" s="45">
        <v>10.050000000000001</v>
      </c>
      <c r="X811" s="45">
        <v>7.73</v>
      </c>
      <c r="Y811" s="45">
        <v>11.29</v>
      </c>
      <c r="Z811" s="46">
        <v>292984.2</v>
      </c>
      <c r="AA811" s="46">
        <v>48739.865138004476</v>
      </c>
      <c r="AB811" s="47">
        <f>_xlfn.XLOOKUP($F811,Main_OG!$D$1:$D$766,Main_OG!AJ$1:AJ$766,"")</f>
        <v>92816876</v>
      </c>
      <c r="AC811" s="47">
        <f>_xlfn.XLOOKUP($F811,Main_OG!$D$1:$D$766,Main_OG!AK$1:AK$766,"")</f>
        <v>329593.8</v>
      </c>
      <c r="AD811" s="47">
        <f>_xlfn.XLOOKUP($F811,Main_OG!$D$1:$D$766,Main_OG!AL$1:AL$766,"")</f>
        <v>75592360</v>
      </c>
      <c r="AE811" s="47">
        <f>_xlfn.XLOOKUP($F811,Main_OG!$D$1:$D$766,Main_OG!AM$1:AM$766,"")</f>
        <v>9371323</v>
      </c>
      <c r="AF811" s="48">
        <f>_xlfn.XLOOKUP($F811,Main_OG!$D$1:$D$766,Main_OG!Z$1:Z$766,"")</f>
        <v>1.77</v>
      </c>
      <c r="AG811" s="48">
        <f>_xlfn.XLOOKUP($F811,Main_OG!$D$1:$D$766,Main_OG!AA$1:AA$766,"")</f>
        <v>1.72</v>
      </c>
      <c r="AH811" s="48">
        <f>_xlfn.XLOOKUP($F811,Main_OG!$D$1:$D$766,Main_OG!AB$1:AB$766,"")</f>
        <v>22.01</v>
      </c>
      <c r="AI811" s="48">
        <f>_xlfn.XLOOKUP($F811,Main_OG!$D$1:$D$766,Main_OG!AC$1:AC$766,"")</f>
        <v>4.97</v>
      </c>
      <c r="AJ811" s="48">
        <f>_xlfn.XLOOKUP($F811,Main_OG!$D$1:$D$766,Main_OG!AD$1:AD$766,"")</f>
        <v>0.72</v>
      </c>
    </row>
    <row r="812" spans="2:36" x14ac:dyDescent="0.35">
      <c r="B812" s="36" t="s">
        <v>1827</v>
      </c>
      <c r="C812" s="45" t="s">
        <v>510</v>
      </c>
      <c r="D812" s="45" t="s">
        <v>4406</v>
      </c>
      <c r="E812" s="36" t="s">
        <v>1827</v>
      </c>
      <c r="F812" s="36" t="str">
        <f t="shared" si="36"/>
        <v>2011_OK</v>
      </c>
      <c r="G812" s="45">
        <v>2011</v>
      </c>
      <c r="H812" s="45">
        <f>_xlfn.XLOOKUP(J812,Main_OG!$B$1:$B$766,Main_OG!$O$1:$O$766,"")</f>
        <v>1</v>
      </c>
      <c r="I812" s="45">
        <f>_xlfn.XLOOKUP(F812,Main_OG!$D$1:$D$766,Main_OG!$J$1:$J$766,"")</f>
        <v>0</v>
      </c>
      <c r="J812" s="45" t="s">
        <v>510</v>
      </c>
      <c r="K812" s="45" t="str">
        <f t="shared" si="37"/>
        <v>Empire District Electric Co_OK</v>
      </c>
      <c r="L812" s="45" t="str">
        <f t="shared" si="38"/>
        <v>Empire District Electric Co_OK</v>
      </c>
      <c r="M812" s="45" t="s">
        <v>1851</v>
      </c>
      <c r="N812" s="45">
        <v>0</v>
      </c>
      <c r="O812" s="45">
        <v>899</v>
      </c>
      <c r="P812" s="45">
        <v>13</v>
      </c>
      <c r="Q812" s="45">
        <v>3815</v>
      </c>
      <c r="R812" s="45">
        <v>0</v>
      </c>
      <c r="S812" s="45">
        <v>59865</v>
      </c>
      <c r="T812" s="45">
        <v>52829</v>
      </c>
      <c r="U812" s="45">
        <v>55908</v>
      </c>
      <c r="V812" s="45">
        <v>0</v>
      </c>
      <c r="W812" s="45">
        <v>9.11</v>
      </c>
      <c r="X812" s="45">
        <v>7.72</v>
      </c>
      <c r="Y812" s="45">
        <v>9.5500000000000007</v>
      </c>
      <c r="Z812" s="46">
        <v>163859.29999999999</v>
      </c>
      <c r="AA812" s="46">
        <v>43248.063251288528</v>
      </c>
      <c r="AB812" s="47">
        <f>_xlfn.XLOOKUP($F812,Main_OG!$D$1:$D$766,Main_OG!AJ$1:AJ$766,"")</f>
        <v>42994136</v>
      </c>
      <c r="AC812" s="47">
        <f>_xlfn.XLOOKUP($F812,Main_OG!$D$1:$D$766,Main_OG!AK$1:AK$766,"")</f>
        <v>61360</v>
      </c>
      <c r="AD812" s="47">
        <f>_xlfn.XLOOKUP($F812,Main_OG!$D$1:$D$766,Main_OG!AL$1:AL$766,"")</f>
        <v>529284978</v>
      </c>
      <c r="AE812" s="47">
        <f>_xlfn.XLOOKUP($F812,Main_OG!$D$1:$D$766,Main_OG!AM$1:AM$766,"")</f>
        <v>0</v>
      </c>
      <c r="AF812" s="48">
        <f>_xlfn.XLOOKUP($F812,Main_OG!$D$1:$D$766,Main_OG!Z$1:Z$766,"")</f>
        <v>2.91</v>
      </c>
      <c r="AG812" s="48">
        <f>_xlfn.XLOOKUP($F812,Main_OG!$D$1:$D$766,Main_OG!AA$1:AA$766,"")</f>
        <v>1.76</v>
      </c>
      <c r="AH812" s="48">
        <f>_xlfn.XLOOKUP($F812,Main_OG!$D$1:$D$766,Main_OG!AB$1:AB$766,"")</f>
        <v>22.758921780738341</v>
      </c>
      <c r="AI812" s="48">
        <f>_xlfn.XLOOKUP($F812,Main_OG!$D$1:$D$766,Main_OG!AC$1:AC$766,"")</f>
        <v>4.45</v>
      </c>
      <c r="AJ812" s="48">
        <f>_xlfn.XLOOKUP($F812,Main_OG!$D$1:$D$766,Main_OG!AD$1:AD$766,"")</f>
        <v>0.75949643062398253</v>
      </c>
    </row>
    <row r="813" spans="2:36" x14ac:dyDescent="0.35">
      <c r="B813" s="36" t="s">
        <v>1827</v>
      </c>
      <c r="C813" s="45" t="s">
        <v>628</v>
      </c>
      <c r="D813" s="45" t="s">
        <v>4406</v>
      </c>
      <c r="E813" s="36" t="s">
        <v>1827</v>
      </c>
      <c r="F813" s="36" t="str">
        <f t="shared" si="36"/>
        <v>2012_AR</v>
      </c>
      <c r="G813" s="45">
        <v>2012</v>
      </c>
      <c r="H813" s="45">
        <f>_xlfn.XLOOKUP(J813,Main_OG!$B$1:$B$766,Main_OG!$O$1:$O$766,"")</f>
        <v>1</v>
      </c>
      <c r="I813" s="45">
        <f>_xlfn.XLOOKUP(F813,Main_OG!$D$1:$D$766,Main_OG!$J$1:$J$766,"")</f>
        <v>0</v>
      </c>
      <c r="J813" s="45" t="s">
        <v>628</v>
      </c>
      <c r="K813" s="45" t="str">
        <f t="shared" si="37"/>
        <v>Empire District Electric Co_AR</v>
      </c>
      <c r="L813" s="45" t="str">
        <f t="shared" si="38"/>
        <v>Empire District Electric Co_AR</v>
      </c>
      <c r="M813" s="45" t="s">
        <v>1852</v>
      </c>
      <c r="N813" s="45">
        <v>0</v>
      </c>
      <c r="O813" s="45">
        <v>759</v>
      </c>
      <c r="P813" s="45">
        <v>10</v>
      </c>
      <c r="Q813" s="45">
        <v>3562</v>
      </c>
      <c r="R813" s="45">
        <v>0</v>
      </c>
      <c r="S813" s="45">
        <v>36552</v>
      </c>
      <c r="T813" s="45">
        <v>76219</v>
      </c>
      <c r="U813" s="45">
        <v>41212</v>
      </c>
      <c r="V813" s="45">
        <v>0</v>
      </c>
      <c r="W813" s="45">
        <v>8.9193478000000006</v>
      </c>
      <c r="X813" s="45">
        <v>6.7973865</v>
      </c>
      <c r="Y813" s="45">
        <v>10.380229</v>
      </c>
      <c r="Z813" s="46">
        <v>116616.2</v>
      </c>
      <c r="AA813" s="46">
        <v>39492.413497891546</v>
      </c>
      <c r="AB813" s="47">
        <f>_xlfn.XLOOKUP($F813,Main_OG!$D$1:$D$766,Main_OG!AJ$1:AJ$766,"")</f>
        <v>34095158</v>
      </c>
      <c r="AC813" s="47">
        <f>_xlfn.XLOOKUP($F813,Main_OG!$D$1:$D$766,Main_OG!AK$1:AK$766,"")</f>
        <v>112840</v>
      </c>
      <c r="AD813" s="47">
        <f>_xlfn.XLOOKUP($F813,Main_OG!$D$1:$D$766,Main_OG!AL$1:AL$766,"")</f>
        <v>247756828</v>
      </c>
      <c r="AE813" s="47">
        <f>_xlfn.XLOOKUP($F813,Main_OG!$D$1:$D$766,Main_OG!AM$1:AM$766,"")</f>
        <v>15493131</v>
      </c>
      <c r="AF813" s="48">
        <f>_xlfn.XLOOKUP($F813,Main_OG!$D$1:$D$766,Main_OG!Z$1:Z$766,"")</f>
        <v>0</v>
      </c>
      <c r="AG813" s="48">
        <f>_xlfn.XLOOKUP($F813,Main_OG!$D$1:$D$766,Main_OG!AA$1:AA$766,"")</f>
        <v>2.324237813104427</v>
      </c>
      <c r="AH813" s="48">
        <f>_xlfn.XLOOKUP($F813,Main_OG!$D$1:$D$766,Main_OG!AB$1:AB$766,"")</f>
        <v>23.49195884567845</v>
      </c>
      <c r="AI813" s="48">
        <f>_xlfn.XLOOKUP($F813,Main_OG!$D$1:$D$766,Main_OG!AC$1:AC$766,"")</f>
        <v>3.503818060367514</v>
      </c>
      <c r="AJ813" s="48">
        <f>_xlfn.XLOOKUP($F813,Main_OG!$D$1:$D$766,Main_OG!AD$1:AD$766,"")</f>
        <v>0.75442193202762442</v>
      </c>
    </row>
    <row r="814" spans="2:36" x14ac:dyDescent="0.35">
      <c r="B814" s="36" t="s">
        <v>1827</v>
      </c>
      <c r="C814" s="45" t="s">
        <v>567</v>
      </c>
      <c r="D814" s="45" t="s">
        <v>4406</v>
      </c>
      <c r="E814" s="36" t="s">
        <v>1827</v>
      </c>
      <c r="F814" s="36" t="str">
        <f t="shared" si="36"/>
        <v>2012_KS</v>
      </c>
      <c r="G814" s="45">
        <v>2012</v>
      </c>
      <c r="H814" s="45">
        <f>_xlfn.XLOOKUP(J814,Main_OG!$B$1:$B$766,Main_OG!$O$1:$O$766,"")</f>
        <v>1</v>
      </c>
      <c r="I814" s="45">
        <f>_xlfn.XLOOKUP(F814,Main_OG!$D$1:$D$766,Main_OG!$J$1:$J$766,"")</f>
        <v>0</v>
      </c>
      <c r="J814" s="45" t="s">
        <v>567</v>
      </c>
      <c r="K814" s="45" t="str">
        <f t="shared" si="37"/>
        <v>Empire District Electric Co_KS</v>
      </c>
      <c r="L814" s="45" t="str">
        <f t="shared" si="38"/>
        <v>Empire District Electric Co_KS</v>
      </c>
      <c r="M814" s="45" t="s">
        <v>1853</v>
      </c>
      <c r="N814" s="45">
        <v>0</v>
      </c>
      <c r="O814" s="45">
        <v>1373</v>
      </c>
      <c r="P814" s="45">
        <v>47</v>
      </c>
      <c r="Q814" s="45">
        <v>8411</v>
      </c>
      <c r="R814" s="45">
        <v>0</v>
      </c>
      <c r="S814" s="45">
        <v>56831</v>
      </c>
      <c r="T814" s="45">
        <v>57994</v>
      </c>
      <c r="U814" s="45">
        <v>111296</v>
      </c>
      <c r="V814" s="45">
        <v>0</v>
      </c>
      <c r="W814" s="45">
        <v>11.713853</v>
      </c>
      <c r="X814" s="45">
        <v>8.2458530000000003</v>
      </c>
      <c r="Y814" s="45">
        <v>11.029327</v>
      </c>
      <c r="Z814" s="46">
        <v>150077.1</v>
      </c>
      <c r="AA814" s="46">
        <v>52001.334708235278</v>
      </c>
      <c r="AB814" s="47">
        <f>_xlfn.XLOOKUP($F814,Main_OG!$D$1:$D$766,Main_OG!AJ$1:AJ$766,"")</f>
        <v>35518838</v>
      </c>
      <c r="AC814" s="47">
        <f>_xlfn.XLOOKUP($F814,Main_OG!$D$1:$D$766,Main_OG!AK$1:AK$766,"")</f>
        <v>156544</v>
      </c>
      <c r="AD814" s="47">
        <f>_xlfn.XLOOKUP($F814,Main_OG!$D$1:$D$766,Main_OG!AL$1:AL$766,"")</f>
        <v>66523704</v>
      </c>
      <c r="AE814" s="47">
        <f>_xlfn.XLOOKUP($F814,Main_OG!$D$1:$D$766,Main_OG!AM$1:AM$766,"")</f>
        <v>8284924</v>
      </c>
      <c r="AF814" s="48">
        <f>_xlfn.XLOOKUP($F814,Main_OG!$D$1:$D$766,Main_OG!Z$1:Z$766,"")</f>
        <v>0</v>
      </c>
      <c r="AG814" s="48">
        <f>_xlfn.XLOOKUP($F814,Main_OG!$D$1:$D$766,Main_OG!AA$1:AA$766,"")</f>
        <v>1.83</v>
      </c>
      <c r="AH814" s="48">
        <f>_xlfn.XLOOKUP($F814,Main_OG!$D$1:$D$766,Main_OG!AB$1:AB$766,"")</f>
        <v>22.93</v>
      </c>
      <c r="AI814" s="48">
        <f>_xlfn.XLOOKUP($F814,Main_OG!$D$1:$D$766,Main_OG!AC$1:AC$766,"")</f>
        <v>3.503818060367514</v>
      </c>
      <c r="AJ814" s="48">
        <f>_xlfn.XLOOKUP($F814,Main_OG!$D$1:$D$766,Main_OG!AD$1:AD$766,"")</f>
        <v>0.7</v>
      </c>
    </row>
    <row r="815" spans="2:36" x14ac:dyDescent="0.35">
      <c r="B815" s="36" t="s">
        <v>1827</v>
      </c>
      <c r="C815" s="45" t="s">
        <v>370</v>
      </c>
      <c r="D815" s="45" t="s">
        <v>4406</v>
      </c>
      <c r="E815" s="36" t="s">
        <v>1827</v>
      </c>
      <c r="F815" s="36" t="str">
        <f t="shared" si="36"/>
        <v>2012_MO</v>
      </c>
      <c r="G815" s="45">
        <v>2012</v>
      </c>
      <c r="H815" s="45">
        <f>_xlfn.XLOOKUP(J815,Main_OG!$B$1:$B$766,Main_OG!$O$1:$O$766,"")</f>
        <v>0</v>
      </c>
      <c r="I815" s="45">
        <f>_xlfn.XLOOKUP(F815,Main_OG!$D$1:$D$766,Main_OG!$J$1:$J$766,"")</f>
        <v>0</v>
      </c>
      <c r="J815" s="45" t="s">
        <v>370</v>
      </c>
      <c r="K815" s="45" t="str">
        <f t="shared" si="37"/>
        <v>Empire District Electric Co_MO</v>
      </c>
      <c r="L815" s="45" t="str">
        <f t="shared" si="38"/>
        <v>Empire District Electric Co_MO</v>
      </c>
      <c r="M815" s="45" t="s">
        <v>1854</v>
      </c>
      <c r="N815" s="45">
        <v>0</v>
      </c>
      <c r="O815" s="45">
        <v>23189</v>
      </c>
      <c r="P815" s="45">
        <v>283</v>
      </c>
      <c r="Q815" s="45">
        <v>124808</v>
      </c>
      <c r="R815" s="45">
        <v>0</v>
      </c>
      <c r="S815" s="45">
        <v>1530578</v>
      </c>
      <c r="T815" s="45">
        <v>845975</v>
      </c>
      <c r="U815" s="45">
        <v>1646997</v>
      </c>
      <c r="V815" s="45">
        <v>0</v>
      </c>
      <c r="W815" s="45">
        <v>10.305884000000001</v>
      </c>
      <c r="X815" s="45">
        <v>7.7217412000000003</v>
      </c>
      <c r="Y815" s="45">
        <v>11.716943000000001</v>
      </c>
      <c r="Z815" s="46">
        <v>296514.3</v>
      </c>
      <c r="AA815" s="46">
        <v>49205.604289526083</v>
      </c>
      <c r="AB815" s="47">
        <f>_xlfn.XLOOKUP($F815,Main_OG!$D$1:$D$766,Main_OG!AJ$1:AJ$766,"")</f>
        <v>84772596</v>
      </c>
      <c r="AC815" s="47">
        <f>_xlfn.XLOOKUP($F815,Main_OG!$D$1:$D$766,Main_OG!AK$1:AK$766,"")</f>
        <v>325852</v>
      </c>
      <c r="AD815" s="47">
        <f>_xlfn.XLOOKUP($F815,Main_OG!$D$1:$D$766,Main_OG!AL$1:AL$766,"")</f>
        <v>102093922</v>
      </c>
      <c r="AE815" s="47">
        <f>_xlfn.XLOOKUP($F815,Main_OG!$D$1:$D$766,Main_OG!AM$1:AM$766,"")</f>
        <v>10718329</v>
      </c>
      <c r="AF815" s="48">
        <f>_xlfn.XLOOKUP($F815,Main_OG!$D$1:$D$766,Main_OG!Z$1:Z$766,"")</f>
        <v>0</v>
      </c>
      <c r="AG815" s="48">
        <f>_xlfn.XLOOKUP($F815,Main_OG!$D$1:$D$766,Main_OG!AA$1:AA$766,"")</f>
        <v>2.324237813104427</v>
      </c>
      <c r="AH815" s="48">
        <f>_xlfn.XLOOKUP($F815,Main_OG!$D$1:$D$766,Main_OG!AB$1:AB$766,"")</f>
        <v>22.83</v>
      </c>
      <c r="AI815" s="48">
        <f>_xlfn.XLOOKUP($F815,Main_OG!$D$1:$D$766,Main_OG!AC$1:AC$766,"")</f>
        <v>3.503818060367514</v>
      </c>
      <c r="AJ815" s="48">
        <f>_xlfn.XLOOKUP($F815,Main_OG!$D$1:$D$766,Main_OG!AD$1:AD$766,"")</f>
        <v>0.75442193202762442</v>
      </c>
    </row>
    <row r="816" spans="2:36" x14ac:dyDescent="0.35">
      <c r="B816" s="36" t="s">
        <v>1827</v>
      </c>
      <c r="C816" s="45" t="s">
        <v>510</v>
      </c>
      <c r="D816" s="45" t="s">
        <v>4406</v>
      </c>
      <c r="E816" s="36" t="s">
        <v>1827</v>
      </c>
      <c r="F816" s="36" t="str">
        <f t="shared" si="36"/>
        <v>2012_OK</v>
      </c>
      <c r="G816" s="45">
        <v>2012</v>
      </c>
      <c r="H816" s="45">
        <f>_xlfn.XLOOKUP(J816,Main_OG!$B$1:$B$766,Main_OG!$O$1:$O$766,"")</f>
        <v>1</v>
      </c>
      <c r="I816" s="45">
        <f>_xlfn.XLOOKUP(F816,Main_OG!$D$1:$D$766,Main_OG!$J$1:$J$766,"")</f>
        <v>0</v>
      </c>
      <c r="J816" s="45" t="s">
        <v>510</v>
      </c>
      <c r="K816" s="45" t="str">
        <f t="shared" si="37"/>
        <v>Empire District Electric Co_OK</v>
      </c>
      <c r="L816" s="45" t="str">
        <f t="shared" si="38"/>
        <v>Empire District Electric Co_OK</v>
      </c>
      <c r="M816" s="45" t="s">
        <v>1855</v>
      </c>
      <c r="N816" s="45">
        <v>0</v>
      </c>
      <c r="O816" s="45">
        <v>877</v>
      </c>
      <c r="P816" s="45">
        <v>13</v>
      </c>
      <c r="Q816" s="45">
        <v>3821</v>
      </c>
      <c r="R816" s="45">
        <v>0</v>
      </c>
      <c r="S816" s="45">
        <v>58519</v>
      </c>
      <c r="T816" s="45">
        <v>48228</v>
      </c>
      <c r="U816" s="45">
        <v>51308</v>
      </c>
      <c r="V816" s="45">
        <v>0</v>
      </c>
      <c r="W816" s="45">
        <v>8.7716809999999992</v>
      </c>
      <c r="X816" s="45">
        <v>7.2547068000000001</v>
      </c>
      <c r="Y816" s="45">
        <v>9.7343493999999993</v>
      </c>
      <c r="Z816" s="46">
        <v>172016</v>
      </c>
      <c r="AA816" s="46">
        <v>45038.38379606841</v>
      </c>
      <c r="AB816" s="47">
        <f>_xlfn.XLOOKUP($F816,Main_OG!$D$1:$D$766,Main_OG!AJ$1:AJ$766,"")</f>
        <v>36997678</v>
      </c>
      <c r="AC816" s="47">
        <f>_xlfn.XLOOKUP($F816,Main_OG!$D$1:$D$766,Main_OG!AK$1:AK$766,"")</f>
        <v>43166</v>
      </c>
      <c r="AD816" s="47">
        <f>_xlfn.XLOOKUP($F816,Main_OG!$D$1:$D$766,Main_OG!AL$1:AL$766,"")</f>
        <v>636847558</v>
      </c>
      <c r="AE816" s="47">
        <f>_xlfn.XLOOKUP($F816,Main_OG!$D$1:$D$766,Main_OG!AM$1:AM$766,"")</f>
        <v>0</v>
      </c>
      <c r="AF816" s="48">
        <f>_xlfn.XLOOKUP($F816,Main_OG!$D$1:$D$766,Main_OG!Z$1:Z$766,"")</f>
        <v>2.48</v>
      </c>
      <c r="AG816" s="48">
        <f>_xlfn.XLOOKUP($F816,Main_OG!$D$1:$D$766,Main_OG!AA$1:AA$766,"")</f>
        <v>1.97</v>
      </c>
      <c r="AH816" s="48">
        <f>_xlfn.XLOOKUP($F816,Main_OG!$D$1:$D$766,Main_OG!AB$1:AB$766,"")</f>
        <v>22.77</v>
      </c>
      <c r="AI816" s="48">
        <f>_xlfn.XLOOKUP($F816,Main_OG!$D$1:$D$766,Main_OG!AC$1:AC$766,"")</f>
        <v>2.96</v>
      </c>
      <c r="AJ816" s="48">
        <f>_xlfn.XLOOKUP($F816,Main_OG!$D$1:$D$766,Main_OG!AD$1:AD$766,"")</f>
        <v>0.75442193202762442</v>
      </c>
    </row>
    <row r="817" spans="2:36" x14ac:dyDescent="0.35">
      <c r="B817" s="36" t="s">
        <v>1827</v>
      </c>
      <c r="C817" s="45" t="s">
        <v>628</v>
      </c>
      <c r="D817" s="45" t="s">
        <v>4406</v>
      </c>
      <c r="E817" s="36" t="s">
        <v>1827</v>
      </c>
      <c r="F817" s="36" t="str">
        <f t="shared" si="36"/>
        <v>2013_AR</v>
      </c>
      <c r="G817" s="45">
        <v>2013</v>
      </c>
      <c r="H817" s="45">
        <f>_xlfn.XLOOKUP(J817,Main_OG!$B$1:$B$766,Main_OG!$O$1:$O$766,"")</f>
        <v>1</v>
      </c>
      <c r="I817" s="45">
        <f>_xlfn.XLOOKUP(F817,Main_OG!$D$1:$D$766,Main_OG!$J$1:$J$766,"")</f>
        <v>0</v>
      </c>
      <c r="J817" s="45" t="s">
        <v>628</v>
      </c>
      <c r="K817" s="45" t="str">
        <f t="shared" si="37"/>
        <v>Empire District Electric Co_AR</v>
      </c>
      <c r="L817" s="45" t="str">
        <f t="shared" si="38"/>
        <v>Empire District Electric Co_AR</v>
      </c>
      <c r="M817" s="45" t="s">
        <v>1856</v>
      </c>
      <c r="N817" s="45">
        <v>0</v>
      </c>
      <c r="O817" s="45">
        <v>770</v>
      </c>
      <c r="P817" s="45">
        <v>9</v>
      </c>
      <c r="Q817" s="45">
        <v>3605</v>
      </c>
      <c r="R817" s="45">
        <v>0</v>
      </c>
      <c r="S817" s="45">
        <v>34599</v>
      </c>
      <c r="T817" s="45">
        <v>76865</v>
      </c>
      <c r="U817" s="45">
        <v>40932</v>
      </c>
      <c r="V817" s="45">
        <v>0</v>
      </c>
      <c r="W817" s="45">
        <v>8.7953408999999994</v>
      </c>
      <c r="X817" s="45">
        <v>6.4800623999999996</v>
      </c>
      <c r="Y817" s="45">
        <v>10.193735999999999</v>
      </c>
      <c r="Z817" s="46">
        <v>119842.8</v>
      </c>
      <c r="AA817" s="46">
        <v>40481.155118175935</v>
      </c>
      <c r="AB817" s="47">
        <f>_xlfn.XLOOKUP($F817,Main_OG!$D$1:$D$766,Main_OG!AJ$1:AJ$766,"")</f>
        <v>37574936</v>
      </c>
      <c r="AC817" s="47">
        <f>_xlfn.XLOOKUP($F817,Main_OG!$D$1:$D$766,Main_OG!AK$1:AK$766,"")</f>
        <v>146494</v>
      </c>
      <c r="AD817" s="47">
        <f>_xlfn.XLOOKUP($F817,Main_OG!$D$1:$D$766,Main_OG!AL$1:AL$766,"")</f>
        <v>177238292</v>
      </c>
      <c r="AE817" s="47">
        <f>_xlfn.XLOOKUP($F817,Main_OG!$D$1:$D$766,Main_OG!AM$1:AM$766,"")</f>
        <v>11945257</v>
      </c>
      <c r="AF817" s="48">
        <f>_xlfn.XLOOKUP($F817,Main_OG!$D$1:$D$766,Main_OG!Z$1:Z$766,"")</f>
        <v>2.4300000000000002</v>
      </c>
      <c r="AG817" s="48">
        <f>_xlfn.XLOOKUP($F817,Main_OG!$D$1:$D$766,Main_OG!AA$1:AA$766,"")</f>
        <v>2.4</v>
      </c>
      <c r="AH817" s="48">
        <f>_xlfn.XLOOKUP($F817,Main_OG!$D$1:$D$766,Main_OG!AB$1:AB$766,"")</f>
        <v>22.06</v>
      </c>
      <c r="AI817" s="48">
        <f>_xlfn.XLOOKUP($F817,Main_OG!$D$1:$D$766,Main_OG!AC$1:AC$766,"")</f>
        <v>4.83</v>
      </c>
      <c r="AJ817" s="48">
        <f>_xlfn.XLOOKUP($F817,Main_OG!$D$1:$D$766,Main_OG!AD$1:AD$766,"")</f>
        <v>0.61</v>
      </c>
    </row>
    <row r="818" spans="2:36" x14ac:dyDescent="0.35">
      <c r="B818" s="36" t="s">
        <v>1827</v>
      </c>
      <c r="C818" s="45" t="s">
        <v>567</v>
      </c>
      <c r="D818" s="45" t="s">
        <v>4406</v>
      </c>
      <c r="E818" s="36" t="s">
        <v>1827</v>
      </c>
      <c r="F818" s="36" t="str">
        <f t="shared" si="36"/>
        <v>2013_KS</v>
      </c>
      <c r="G818" s="45">
        <v>2013</v>
      </c>
      <c r="H818" s="45">
        <f>_xlfn.XLOOKUP(J818,Main_OG!$B$1:$B$766,Main_OG!$O$1:$O$766,"")</f>
        <v>1</v>
      </c>
      <c r="I818" s="45">
        <f>_xlfn.XLOOKUP(F818,Main_OG!$D$1:$D$766,Main_OG!$J$1:$J$766,"")</f>
        <v>0</v>
      </c>
      <c r="J818" s="45" t="s">
        <v>567</v>
      </c>
      <c r="K818" s="45" t="str">
        <f t="shared" si="37"/>
        <v>Empire District Electric Co_KS</v>
      </c>
      <c r="L818" s="45" t="str">
        <f t="shared" si="38"/>
        <v>Empire District Electric Co_KS</v>
      </c>
      <c r="M818" s="45" t="s">
        <v>1857</v>
      </c>
      <c r="N818" s="45">
        <v>0</v>
      </c>
      <c r="O818" s="45">
        <v>1373</v>
      </c>
      <c r="P818" s="45">
        <v>46</v>
      </c>
      <c r="Q818" s="45">
        <v>8361</v>
      </c>
      <c r="R818" s="45">
        <v>0</v>
      </c>
      <c r="S818" s="45">
        <v>58614</v>
      </c>
      <c r="T818" s="45">
        <v>58567</v>
      </c>
      <c r="U818" s="45">
        <v>114483</v>
      </c>
      <c r="V818" s="45">
        <v>0</v>
      </c>
      <c r="W818" s="45">
        <v>11.234517</v>
      </c>
      <c r="X818" s="45">
        <v>7.9198183000000002</v>
      </c>
      <c r="Y818" s="45">
        <v>10.680974000000001</v>
      </c>
      <c r="Z818" s="46">
        <v>150702.9</v>
      </c>
      <c r="AA818" s="46">
        <v>52068.751541820391</v>
      </c>
      <c r="AB818" s="47">
        <f>_xlfn.XLOOKUP($F818,Main_OG!$D$1:$D$766,Main_OG!AJ$1:AJ$766,"")</f>
        <v>37830552</v>
      </c>
      <c r="AC818" s="47">
        <f>_xlfn.XLOOKUP($F818,Main_OG!$D$1:$D$766,Main_OG!AK$1:AK$766,"")</f>
        <v>218172</v>
      </c>
      <c r="AD818" s="47">
        <f>_xlfn.XLOOKUP($F818,Main_OG!$D$1:$D$766,Main_OG!AL$1:AL$766,"")</f>
        <v>48247424</v>
      </c>
      <c r="AE818" s="47">
        <f>_xlfn.XLOOKUP($F818,Main_OG!$D$1:$D$766,Main_OG!AM$1:AM$766,"")</f>
        <v>7168301</v>
      </c>
      <c r="AF818" s="48">
        <f>_xlfn.XLOOKUP($F818,Main_OG!$D$1:$D$766,Main_OG!Z$1:Z$766,"")</f>
        <v>1.78</v>
      </c>
      <c r="AG818" s="48">
        <f>_xlfn.XLOOKUP($F818,Main_OG!$D$1:$D$766,Main_OG!AA$1:AA$766,"")</f>
        <v>1.77</v>
      </c>
      <c r="AH818" s="48">
        <f>_xlfn.XLOOKUP($F818,Main_OG!$D$1:$D$766,Main_OG!AB$1:AB$766,"")</f>
        <v>22.41</v>
      </c>
      <c r="AI818" s="48">
        <f>_xlfn.XLOOKUP($F818,Main_OG!$D$1:$D$766,Main_OG!AC$1:AC$766,"")</f>
        <v>4.4800000000000004</v>
      </c>
      <c r="AJ818" s="48">
        <f>_xlfn.XLOOKUP($F818,Main_OG!$D$1:$D$766,Main_OG!AD$1:AD$766,"")</f>
        <v>0.75</v>
      </c>
    </row>
    <row r="819" spans="2:36" x14ac:dyDescent="0.35">
      <c r="B819" s="36" t="s">
        <v>1827</v>
      </c>
      <c r="C819" s="45" t="s">
        <v>370</v>
      </c>
      <c r="D819" s="45" t="s">
        <v>4406</v>
      </c>
      <c r="E819" s="36" t="s">
        <v>1827</v>
      </c>
      <c r="F819" s="36" t="str">
        <f t="shared" si="36"/>
        <v>2013_MO</v>
      </c>
      <c r="G819" s="45">
        <v>2013</v>
      </c>
      <c r="H819" s="45">
        <f>_xlfn.XLOOKUP(J819,Main_OG!$B$1:$B$766,Main_OG!$O$1:$O$766,"")</f>
        <v>0</v>
      </c>
      <c r="I819" s="45">
        <f>_xlfn.XLOOKUP(F819,Main_OG!$D$1:$D$766,Main_OG!$J$1:$J$766,"")</f>
        <v>0</v>
      </c>
      <c r="J819" s="45" t="s">
        <v>370</v>
      </c>
      <c r="K819" s="45" t="str">
        <f t="shared" si="37"/>
        <v>Empire District Electric Co_MO</v>
      </c>
      <c r="L819" s="45" t="str">
        <f t="shared" si="38"/>
        <v>Empire District Electric Co_MO</v>
      </c>
      <c r="M819" s="45" t="s">
        <v>1858</v>
      </c>
      <c r="N819" s="45">
        <v>0</v>
      </c>
      <c r="O819" s="45">
        <v>23313</v>
      </c>
      <c r="P819" s="45">
        <v>277</v>
      </c>
      <c r="Q819" s="45">
        <v>125585</v>
      </c>
      <c r="R819" s="45">
        <v>0</v>
      </c>
      <c r="S819" s="45">
        <v>1523139</v>
      </c>
      <c r="T819" s="45">
        <v>834820</v>
      </c>
      <c r="U819" s="45">
        <v>1727403</v>
      </c>
      <c r="V819" s="45">
        <v>0</v>
      </c>
      <c r="W819" s="45">
        <v>10.67961</v>
      </c>
      <c r="X819" s="45">
        <v>8.0682901999999999</v>
      </c>
      <c r="Y819" s="45">
        <v>11.913705</v>
      </c>
      <c r="Z819" s="46">
        <v>302025.7</v>
      </c>
      <c r="AA819" s="46">
        <v>49979.52172343852</v>
      </c>
      <c r="AB819" s="47">
        <f>_xlfn.XLOOKUP($F819,Main_OG!$D$1:$D$766,Main_OG!AJ$1:AJ$766,"")</f>
        <v>88810768</v>
      </c>
      <c r="AC819" s="47">
        <f>_xlfn.XLOOKUP($F819,Main_OG!$D$1:$D$766,Main_OG!AK$1:AK$766,"")</f>
        <v>271938.02</v>
      </c>
      <c r="AD819" s="47">
        <f>_xlfn.XLOOKUP($F819,Main_OG!$D$1:$D$766,Main_OG!AL$1:AL$766,"")</f>
        <v>74565968</v>
      </c>
      <c r="AE819" s="47">
        <f>_xlfn.XLOOKUP($F819,Main_OG!$D$1:$D$766,Main_OG!AM$1:AM$766,"")</f>
        <v>8367103</v>
      </c>
      <c r="AF819" s="48">
        <f>_xlfn.XLOOKUP($F819,Main_OG!$D$1:$D$766,Main_OG!Z$1:Z$766,"")</f>
        <v>1.92</v>
      </c>
      <c r="AG819" s="48">
        <f>_xlfn.XLOOKUP($F819,Main_OG!$D$1:$D$766,Main_OG!AA$1:AA$766,"")</f>
        <v>1.9</v>
      </c>
      <c r="AH819" s="48">
        <f>_xlfn.XLOOKUP($F819,Main_OG!$D$1:$D$766,Main_OG!AB$1:AB$766,"")</f>
        <v>22.862714639490921</v>
      </c>
      <c r="AI819" s="48">
        <f>_xlfn.XLOOKUP($F819,Main_OG!$D$1:$D$766,Main_OG!AC$1:AC$766,"")</f>
        <v>4.45</v>
      </c>
      <c r="AJ819" s="48">
        <f>_xlfn.XLOOKUP($F819,Main_OG!$D$1:$D$766,Main_OG!AD$1:AD$766,"")</f>
        <v>0.9</v>
      </c>
    </row>
    <row r="820" spans="2:36" x14ac:dyDescent="0.35">
      <c r="B820" s="36" t="s">
        <v>1827</v>
      </c>
      <c r="C820" s="45" t="s">
        <v>510</v>
      </c>
      <c r="D820" s="45" t="s">
        <v>4406</v>
      </c>
      <c r="E820" s="36" t="s">
        <v>1827</v>
      </c>
      <c r="F820" s="36" t="str">
        <f t="shared" si="36"/>
        <v>2013_OK</v>
      </c>
      <c r="G820" s="45">
        <v>2013</v>
      </c>
      <c r="H820" s="45">
        <f>_xlfn.XLOOKUP(J820,Main_OG!$B$1:$B$766,Main_OG!$O$1:$O$766,"")</f>
        <v>1</v>
      </c>
      <c r="I820" s="45">
        <f>_xlfn.XLOOKUP(F820,Main_OG!$D$1:$D$766,Main_OG!$J$1:$J$766,"")</f>
        <v>0</v>
      </c>
      <c r="J820" s="45" t="s">
        <v>510</v>
      </c>
      <c r="K820" s="45" t="str">
        <f t="shared" si="37"/>
        <v>Empire District Electric Co_OK</v>
      </c>
      <c r="L820" s="45" t="str">
        <f t="shared" si="38"/>
        <v>Empire District Electric Co_OK</v>
      </c>
      <c r="M820" s="45" t="s">
        <v>1859</v>
      </c>
      <c r="N820" s="45">
        <v>0</v>
      </c>
      <c r="O820" s="45">
        <v>878</v>
      </c>
      <c r="P820" s="45">
        <v>13</v>
      </c>
      <c r="Q820" s="45">
        <v>3825</v>
      </c>
      <c r="R820" s="45">
        <v>0</v>
      </c>
      <c r="S820" s="45">
        <v>54789</v>
      </c>
      <c r="T820" s="45">
        <v>45239</v>
      </c>
      <c r="U820" s="45">
        <v>53784</v>
      </c>
      <c r="V820" s="45">
        <v>0</v>
      </c>
      <c r="W820" s="45">
        <v>9.2841629000000001</v>
      </c>
      <c r="X820" s="45">
        <v>7.7850969000000001</v>
      </c>
      <c r="Y820" s="45">
        <v>10.147999</v>
      </c>
      <c r="Z820" s="46">
        <v>176086.8</v>
      </c>
      <c r="AA820" s="46">
        <v>45690.653939096876</v>
      </c>
      <c r="AB820" s="47">
        <f>_xlfn.XLOOKUP($F820,Main_OG!$D$1:$D$766,Main_OG!AJ$1:AJ$766,"")</f>
        <v>37960980</v>
      </c>
      <c r="AC820" s="47">
        <f>_xlfn.XLOOKUP($F820,Main_OG!$D$1:$D$766,Main_OG!AK$1:AK$766,"")</f>
        <v>38564</v>
      </c>
      <c r="AD820" s="47">
        <f>_xlfn.XLOOKUP($F820,Main_OG!$D$1:$D$766,Main_OG!AL$1:AL$766,"")</f>
        <v>495996318</v>
      </c>
      <c r="AE820" s="47">
        <f>_xlfn.XLOOKUP($F820,Main_OG!$D$1:$D$766,Main_OG!AM$1:AM$766,"")</f>
        <v>0</v>
      </c>
      <c r="AF820" s="48">
        <f>_xlfn.XLOOKUP($F820,Main_OG!$D$1:$D$766,Main_OG!Z$1:Z$766,"")</f>
        <v>2.89</v>
      </c>
      <c r="AG820" s="48">
        <f>_xlfn.XLOOKUP($F820,Main_OG!$D$1:$D$766,Main_OG!AA$1:AA$766,"")</f>
        <v>2.3089180475565318</v>
      </c>
      <c r="AH820" s="48">
        <f>_xlfn.XLOOKUP($F820,Main_OG!$D$1:$D$766,Main_OG!AB$1:AB$766,"")</f>
        <v>22.33</v>
      </c>
      <c r="AI820" s="48">
        <f>_xlfn.XLOOKUP($F820,Main_OG!$D$1:$D$766,Main_OG!AC$1:AC$766,"")</f>
        <v>3.98</v>
      </c>
      <c r="AJ820" s="48">
        <f>_xlfn.XLOOKUP($F820,Main_OG!$D$1:$D$766,Main_OG!AD$1:AD$766,"")</f>
        <v>0.73100116927520231</v>
      </c>
    </row>
    <row r="821" spans="2:36" x14ac:dyDescent="0.35">
      <c r="B821" s="36" t="s">
        <v>1827</v>
      </c>
      <c r="C821" s="45" t="s">
        <v>628</v>
      </c>
      <c r="D821" s="45" t="s">
        <v>4406</v>
      </c>
      <c r="E821" s="36" t="s">
        <v>1827</v>
      </c>
      <c r="F821" s="36" t="str">
        <f t="shared" si="36"/>
        <v>2014_AR</v>
      </c>
      <c r="G821" s="45">
        <v>2014</v>
      </c>
      <c r="H821" s="45">
        <f>_xlfn.XLOOKUP(J821,Main_OG!$B$1:$B$766,Main_OG!$O$1:$O$766,"")</f>
        <v>1</v>
      </c>
      <c r="I821" s="45">
        <f>_xlfn.XLOOKUP(F821,Main_OG!$D$1:$D$766,Main_OG!$J$1:$J$766,"")</f>
        <v>0</v>
      </c>
      <c r="J821" s="45" t="s">
        <v>628</v>
      </c>
      <c r="K821" s="45" t="str">
        <f t="shared" si="37"/>
        <v>Empire District Electric Co_AR</v>
      </c>
      <c r="L821" s="45" t="str">
        <f t="shared" si="38"/>
        <v>Empire District Electric Co_AR</v>
      </c>
      <c r="M821" s="45" t="s">
        <v>1860</v>
      </c>
      <c r="N821" s="45">
        <v>0</v>
      </c>
      <c r="O821" s="45">
        <v>774</v>
      </c>
      <c r="P821" s="45">
        <v>9</v>
      </c>
      <c r="Q821" s="45">
        <v>3622</v>
      </c>
      <c r="R821" s="45">
        <v>0</v>
      </c>
      <c r="S821" s="45">
        <v>35085</v>
      </c>
      <c r="T821" s="45">
        <v>78597</v>
      </c>
      <c r="U821" s="45">
        <v>41972</v>
      </c>
      <c r="V821" s="45">
        <v>0</v>
      </c>
      <c r="W821" s="45">
        <v>9.5302836000000006</v>
      </c>
      <c r="X821" s="45">
        <v>7.2697431000000003</v>
      </c>
      <c r="Y821" s="45">
        <v>11.15315</v>
      </c>
      <c r="Z821" s="46">
        <v>121409.4</v>
      </c>
      <c r="AA821" s="46">
        <v>40895.673916272761</v>
      </c>
      <c r="AB821" s="47">
        <f>_xlfn.XLOOKUP($F821,Main_OG!$D$1:$D$766,Main_OG!AJ$1:AJ$766,"")</f>
        <v>38590830</v>
      </c>
      <c r="AC821" s="47">
        <f>_xlfn.XLOOKUP($F821,Main_OG!$D$1:$D$766,Main_OG!AK$1:AK$766,"")</f>
        <v>97830</v>
      </c>
      <c r="AD821" s="47">
        <f>_xlfn.XLOOKUP($F821,Main_OG!$D$1:$D$766,Main_OG!AL$1:AL$766,"")</f>
        <v>136257808</v>
      </c>
      <c r="AE821" s="47">
        <f>_xlfn.XLOOKUP($F821,Main_OG!$D$1:$D$766,Main_OG!AM$1:AM$766,"")</f>
        <v>14478259</v>
      </c>
      <c r="AF821" s="48">
        <f>_xlfn.XLOOKUP($F821,Main_OG!$D$1:$D$766,Main_OG!Z$1:Z$766,"")</f>
        <v>0</v>
      </c>
      <c r="AG821" s="48">
        <f>_xlfn.XLOOKUP($F821,Main_OG!$D$1:$D$766,Main_OG!AA$1:AA$766,"")</f>
        <v>2.322195177698041</v>
      </c>
      <c r="AH821" s="48">
        <f>_xlfn.XLOOKUP($F821,Main_OG!$D$1:$D$766,Main_OG!AB$1:AB$766,"")</f>
        <v>20.48845299552563</v>
      </c>
      <c r="AI821" s="48">
        <f>_xlfn.XLOOKUP($F821,Main_OG!$D$1:$D$766,Main_OG!AC$1:AC$766,"")</f>
        <v>4.9924248044436963</v>
      </c>
      <c r="AJ821" s="48">
        <f>_xlfn.XLOOKUP($F821,Main_OG!$D$1:$D$766,Main_OG!AD$1:AD$766,"")</f>
        <v>0.68548682032632846</v>
      </c>
    </row>
    <row r="822" spans="2:36" x14ac:dyDescent="0.35">
      <c r="B822" s="36" t="s">
        <v>1827</v>
      </c>
      <c r="C822" s="45" t="s">
        <v>567</v>
      </c>
      <c r="D822" s="45" t="s">
        <v>4406</v>
      </c>
      <c r="E822" s="36" t="s">
        <v>1827</v>
      </c>
      <c r="F822" s="36" t="str">
        <f t="shared" si="36"/>
        <v>2014_KS</v>
      </c>
      <c r="G822" s="45">
        <v>2014</v>
      </c>
      <c r="H822" s="45">
        <f>_xlfn.XLOOKUP(J822,Main_OG!$B$1:$B$766,Main_OG!$O$1:$O$766,"")</f>
        <v>1</v>
      </c>
      <c r="I822" s="45">
        <f>_xlfn.XLOOKUP(F822,Main_OG!$D$1:$D$766,Main_OG!$J$1:$J$766,"")</f>
        <v>0</v>
      </c>
      <c r="J822" s="45" t="s">
        <v>567</v>
      </c>
      <c r="K822" s="45" t="str">
        <f t="shared" si="37"/>
        <v>Empire District Electric Co_KS</v>
      </c>
      <c r="L822" s="45" t="str">
        <f t="shared" si="38"/>
        <v>Empire District Electric Co_KS</v>
      </c>
      <c r="M822" s="45" t="s">
        <v>1861</v>
      </c>
      <c r="N822" s="45">
        <v>0</v>
      </c>
      <c r="O822" s="45">
        <v>1379</v>
      </c>
      <c r="P822" s="45">
        <v>48</v>
      </c>
      <c r="Q822" s="45">
        <v>8251</v>
      </c>
      <c r="R822" s="45">
        <v>0</v>
      </c>
      <c r="S822" s="45">
        <v>59521</v>
      </c>
      <c r="T822" s="45">
        <v>60541</v>
      </c>
      <c r="U822" s="45">
        <v>113151</v>
      </c>
      <c r="V822" s="45">
        <v>0</v>
      </c>
      <c r="W822" s="45">
        <v>11.551888999999999</v>
      </c>
      <c r="X822" s="45">
        <v>8.2032010999999994</v>
      </c>
      <c r="Y822" s="45">
        <v>10.954565000000001</v>
      </c>
      <c r="Z822" s="46">
        <v>154110.1</v>
      </c>
      <c r="AA822" s="46">
        <v>53107.333535272708</v>
      </c>
      <c r="AB822" s="47">
        <f>_xlfn.XLOOKUP($F822,Main_OG!$D$1:$D$766,Main_OG!AJ$1:AJ$766,"")</f>
        <v>36397288</v>
      </c>
      <c r="AC822" s="47">
        <f>_xlfn.XLOOKUP($F822,Main_OG!$D$1:$D$766,Main_OG!AK$1:AK$766,"")</f>
        <v>232580</v>
      </c>
      <c r="AD822" s="47">
        <f>_xlfn.XLOOKUP($F822,Main_OG!$D$1:$D$766,Main_OG!AL$1:AL$766,"")</f>
        <v>38239806</v>
      </c>
      <c r="AE822" s="47">
        <f>_xlfn.XLOOKUP($F822,Main_OG!$D$1:$D$766,Main_OG!AM$1:AM$766,"")</f>
        <v>8558384</v>
      </c>
      <c r="AF822" s="48">
        <f>_xlfn.XLOOKUP($F822,Main_OG!$D$1:$D$766,Main_OG!Z$1:Z$766,"")</f>
        <v>0</v>
      </c>
      <c r="AG822" s="48">
        <f>_xlfn.XLOOKUP($F822,Main_OG!$D$1:$D$766,Main_OG!AA$1:AA$766,"")</f>
        <v>2.322195177698041</v>
      </c>
      <c r="AH822" s="48">
        <f>_xlfn.XLOOKUP($F822,Main_OG!$D$1:$D$766,Main_OG!AB$1:AB$766,"")</f>
        <v>20.48845299552563</v>
      </c>
      <c r="AI822" s="48">
        <f>_xlfn.XLOOKUP($F822,Main_OG!$D$1:$D$766,Main_OG!AC$1:AC$766,"")</f>
        <v>4.9924248044436963</v>
      </c>
      <c r="AJ822" s="48">
        <f>_xlfn.XLOOKUP($F822,Main_OG!$D$1:$D$766,Main_OG!AD$1:AD$766,"")</f>
        <v>0.68548682032632846</v>
      </c>
    </row>
    <row r="823" spans="2:36" x14ac:dyDescent="0.35">
      <c r="B823" s="36" t="s">
        <v>1827</v>
      </c>
      <c r="C823" s="45" t="s">
        <v>370</v>
      </c>
      <c r="D823" s="45" t="s">
        <v>4406</v>
      </c>
      <c r="E823" s="36" t="s">
        <v>1827</v>
      </c>
      <c r="F823" s="36" t="str">
        <f t="shared" si="36"/>
        <v>2014_MO</v>
      </c>
      <c r="G823" s="45">
        <v>2014</v>
      </c>
      <c r="H823" s="45">
        <f>_xlfn.XLOOKUP(J823,Main_OG!$B$1:$B$766,Main_OG!$O$1:$O$766,"")</f>
        <v>0</v>
      </c>
      <c r="I823" s="45">
        <f>_xlfn.XLOOKUP(F823,Main_OG!$D$1:$D$766,Main_OG!$J$1:$J$766,"")</f>
        <v>0</v>
      </c>
      <c r="J823" s="45" t="s">
        <v>370</v>
      </c>
      <c r="K823" s="45" t="str">
        <f t="shared" si="37"/>
        <v>Empire District Electric Co_MO</v>
      </c>
      <c r="L823" s="45" t="str">
        <f t="shared" si="38"/>
        <v>Empire District Electric Co_MO</v>
      </c>
      <c r="M823" s="45" t="s">
        <v>1862</v>
      </c>
      <c r="N823" s="45">
        <v>0</v>
      </c>
      <c r="O823" s="45">
        <v>23324</v>
      </c>
      <c r="P823" s="45">
        <v>277</v>
      </c>
      <c r="Q823" s="45">
        <v>126168</v>
      </c>
      <c r="R823" s="45">
        <v>0</v>
      </c>
      <c r="S823" s="45">
        <v>1561658</v>
      </c>
      <c r="T823" s="45">
        <v>845207</v>
      </c>
      <c r="U823" s="45">
        <v>1741812</v>
      </c>
      <c r="V823" s="45">
        <v>0</v>
      </c>
      <c r="W823" s="45">
        <v>11.016432999999999</v>
      </c>
      <c r="X823" s="45">
        <v>8.3230498999999991</v>
      </c>
      <c r="Y823" s="45">
        <v>12.282491</v>
      </c>
      <c r="Z823" s="46">
        <v>303617.8</v>
      </c>
      <c r="AA823" s="46">
        <v>50109.14108131035</v>
      </c>
      <c r="AB823" s="47">
        <f>_xlfn.XLOOKUP($F823,Main_OG!$D$1:$D$766,Main_OG!AJ$1:AJ$766,"")</f>
        <v>85933378</v>
      </c>
      <c r="AC823" s="47">
        <f>_xlfn.XLOOKUP($F823,Main_OG!$D$1:$D$766,Main_OG!AK$1:AK$766,"")</f>
        <v>447868</v>
      </c>
      <c r="AD823" s="47">
        <f>_xlfn.XLOOKUP($F823,Main_OG!$D$1:$D$766,Main_OG!AL$1:AL$766,"")</f>
        <v>69874102</v>
      </c>
      <c r="AE823" s="47">
        <f>_xlfn.XLOOKUP($F823,Main_OG!$D$1:$D$766,Main_OG!AM$1:AM$766,"")</f>
        <v>9276356</v>
      </c>
      <c r="AF823" s="48">
        <f>_xlfn.XLOOKUP($F823,Main_OG!$D$1:$D$766,Main_OG!Z$1:Z$766,"")</f>
        <v>2.0299999999999998</v>
      </c>
      <c r="AG823" s="48">
        <f>_xlfn.XLOOKUP($F823,Main_OG!$D$1:$D$766,Main_OG!AA$1:AA$766,"")</f>
        <v>2</v>
      </c>
      <c r="AH823" s="48">
        <f>_xlfn.XLOOKUP($F823,Main_OG!$D$1:$D$766,Main_OG!AB$1:AB$766,"")</f>
        <v>20.48845299552563</v>
      </c>
      <c r="AI823" s="48">
        <f>_xlfn.XLOOKUP($F823,Main_OG!$D$1:$D$766,Main_OG!AC$1:AC$766,"")</f>
        <v>4.9924248044436963</v>
      </c>
      <c r="AJ823" s="48">
        <f>_xlfn.XLOOKUP($F823,Main_OG!$D$1:$D$766,Main_OG!AD$1:AD$766,"")</f>
        <v>0.88</v>
      </c>
    </row>
    <row r="824" spans="2:36" x14ac:dyDescent="0.35">
      <c r="B824" s="36" t="s">
        <v>1827</v>
      </c>
      <c r="C824" s="45" t="s">
        <v>510</v>
      </c>
      <c r="D824" s="45" t="s">
        <v>4406</v>
      </c>
      <c r="E824" s="36" t="s">
        <v>1827</v>
      </c>
      <c r="F824" s="36" t="str">
        <f t="shared" si="36"/>
        <v>2014_OK</v>
      </c>
      <c r="G824" s="45">
        <v>2014</v>
      </c>
      <c r="H824" s="45">
        <f>_xlfn.XLOOKUP(J824,Main_OG!$B$1:$B$766,Main_OG!$O$1:$O$766,"")</f>
        <v>1</v>
      </c>
      <c r="I824" s="45">
        <f>_xlfn.XLOOKUP(F824,Main_OG!$D$1:$D$766,Main_OG!$J$1:$J$766,"")</f>
        <v>0</v>
      </c>
      <c r="J824" s="45" t="s">
        <v>510</v>
      </c>
      <c r="K824" s="45" t="str">
        <f t="shared" si="37"/>
        <v>Empire District Electric Co_OK</v>
      </c>
      <c r="L824" s="45" t="str">
        <f t="shared" si="38"/>
        <v>Empire District Electric Co_OK</v>
      </c>
      <c r="M824" s="45" t="s">
        <v>1863</v>
      </c>
      <c r="N824" s="45">
        <v>0</v>
      </c>
      <c r="O824" s="45">
        <v>882</v>
      </c>
      <c r="P824" s="45">
        <v>12</v>
      </c>
      <c r="Q824" s="45">
        <v>3796</v>
      </c>
      <c r="R824" s="45">
        <v>0</v>
      </c>
      <c r="S824" s="45">
        <v>55598</v>
      </c>
      <c r="T824" s="45">
        <v>47210</v>
      </c>
      <c r="U824" s="45">
        <v>53481</v>
      </c>
      <c r="V824" s="45">
        <v>0</v>
      </c>
      <c r="W824" s="45">
        <v>9.4715637000000008</v>
      </c>
      <c r="X824" s="45">
        <v>7.8519380999999999</v>
      </c>
      <c r="Y824" s="45">
        <v>10.198388</v>
      </c>
      <c r="Z824" s="46">
        <v>186574.4</v>
      </c>
      <c r="AA824" s="46">
        <v>48096.263469639387</v>
      </c>
      <c r="AB824" s="47">
        <f>_xlfn.XLOOKUP($F824,Main_OG!$D$1:$D$766,Main_OG!AJ$1:AJ$766,"")</f>
        <v>37867902</v>
      </c>
      <c r="AC824" s="47">
        <f>_xlfn.XLOOKUP($F824,Main_OG!$D$1:$D$766,Main_OG!AK$1:AK$766,"")</f>
        <v>44874</v>
      </c>
      <c r="AD824" s="47">
        <f>_xlfn.XLOOKUP($F824,Main_OG!$D$1:$D$766,Main_OG!AL$1:AL$766,"")</f>
        <v>416662056</v>
      </c>
      <c r="AE824" s="47">
        <f>_xlfn.XLOOKUP($F824,Main_OG!$D$1:$D$766,Main_OG!AM$1:AM$766,"")</f>
        <v>0</v>
      </c>
      <c r="AF824" s="48">
        <f>_xlfn.XLOOKUP($F824,Main_OG!$D$1:$D$766,Main_OG!Z$1:Z$766,"")</f>
        <v>3.18</v>
      </c>
      <c r="AG824" s="48">
        <f>_xlfn.XLOOKUP($F824,Main_OG!$D$1:$D$766,Main_OG!AA$1:AA$766,"")</f>
        <v>1.96</v>
      </c>
      <c r="AH824" s="48">
        <f>_xlfn.XLOOKUP($F824,Main_OG!$D$1:$D$766,Main_OG!AB$1:AB$766,"")</f>
        <v>21.15</v>
      </c>
      <c r="AI824" s="48">
        <f>_xlfn.XLOOKUP($F824,Main_OG!$D$1:$D$766,Main_OG!AC$1:AC$766,"")</f>
        <v>4.99</v>
      </c>
      <c r="AJ824" s="48">
        <f>_xlfn.XLOOKUP($F824,Main_OG!$D$1:$D$766,Main_OG!AD$1:AD$766,"")</f>
        <v>0.68548682032632846</v>
      </c>
    </row>
    <row r="825" spans="2:36" x14ac:dyDescent="0.35">
      <c r="B825" s="36" t="s">
        <v>1827</v>
      </c>
      <c r="C825" s="45" t="s">
        <v>628</v>
      </c>
      <c r="D825" s="45" t="s">
        <v>4406</v>
      </c>
      <c r="E825" s="36" t="s">
        <v>1827</v>
      </c>
      <c r="F825" s="36" t="str">
        <f t="shared" si="36"/>
        <v>2015_AR</v>
      </c>
      <c r="G825" s="45">
        <v>2015</v>
      </c>
      <c r="H825" s="45">
        <f>_xlfn.XLOOKUP(J825,Main_OG!$B$1:$B$766,Main_OG!$O$1:$O$766,"")</f>
        <v>1</v>
      </c>
      <c r="I825" s="45">
        <f>_xlfn.XLOOKUP(F825,Main_OG!$D$1:$D$766,Main_OG!$J$1:$J$766,"")</f>
        <v>0</v>
      </c>
      <c r="J825" s="45" t="s">
        <v>628</v>
      </c>
      <c r="K825" s="45" t="str">
        <f t="shared" si="37"/>
        <v>Empire District Electric Co_AR</v>
      </c>
      <c r="L825" s="45" t="str">
        <f t="shared" si="38"/>
        <v>Empire District Electric Co_AR</v>
      </c>
      <c r="M825" s="45" t="s">
        <v>1864</v>
      </c>
      <c r="N825" s="45">
        <v>0</v>
      </c>
      <c r="O825" s="45">
        <v>787</v>
      </c>
      <c r="P825" s="45">
        <v>9</v>
      </c>
      <c r="Q825" s="45">
        <v>3644</v>
      </c>
      <c r="R825" s="45">
        <v>0</v>
      </c>
      <c r="S825" s="45">
        <v>36078</v>
      </c>
      <c r="T825" s="45">
        <v>87963</v>
      </c>
      <c r="U825" s="45">
        <v>40566</v>
      </c>
      <c r="V825" s="45">
        <v>0</v>
      </c>
      <c r="W825" s="45">
        <v>11.374245</v>
      </c>
      <c r="X825" s="45">
        <v>8.8192763000000003</v>
      </c>
      <c r="Y825" s="45">
        <v>13.685352</v>
      </c>
      <c r="Z825" s="46">
        <v>121532.5</v>
      </c>
      <c r="AA825" s="46">
        <v>40786.386158218258</v>
      </c>
      <c r="AB825" s="47">
        <f>_xlfn.XLOOKUP($F825,Main_OG!$D$1:$D$766,Main_OG!AJ$1:AJ$766,"")</f>
        <v>25659822</v>
      </c>
      <c r="AC825" s="47">
        <f>_xlfn.XLOOKUP($F825,Main_OG!$D$1:$D$766,Main_OG!AK$1:AK$766,"")</f>
        <v>215844</v>
      </c>
      <c r="AD825" s="47">
        <f>_xlfn.XLOOKUP($F825,Main_OG!$D$1:$D$766,Main_OG!AL$1:AL$766,"")</f>
        <v>210203424</v>
      </c>
      <c r="AE825" s="47">
        <f>_xlfn.XLOOKUP($F825,Main_OG!$D$1:$D$766,Main_OG!AM$1:AM$766,"")</f>
        <v>13837794</v>
      </c>
      <c r="AF825" s="48">
        <f>_xlfn.XLOOKUP($F825,Main_OG!$D$1:$D$766,Main_OG!Z$1:Z$766,"")</f>
        <v>0</v>
      </c>
      <c r="AG825" s="48">
        <f>_xlfn.XLOOKUP($F825,Main_OG!$D$1:$D$766,Main_OG!AA$1:AA$766,"")</f>
        <v>2.25948627072199</v>
      </c>
      <c r="AH825" s="48">
        <f>_xlfn.XLOOKUP($F825,Main_OG!$D$1:$D$766,Main_OG!AB$1:AB$766,"")</f>
        <v>12.08771849023859</v>
      </c>
      <c r="AI825" s="48">
        <f>_xlfn.XLOOKUP($F825,Main_OG!$D$1:$D$766,Main_OG!AC$1:AC$766,"")</f>
        <v>3.3843619636206599</v>
      </c>
      <c r="AJ825" s="48">
        <f>_xlfn.XLOOKUP($F825,Main_OG!$D$1:$D$766,Main_OG!AD$1:AD$766,"")</f>
        <v>0.66963877086385626</v>
      </c>
    </row>
    <row r="826" spans="2:36" x14ac:dyDescent="0.35">
      <c r="B826" s="36" t="s">
        <v>1827</v>
      </c>
      <c r="C826" s="45" t="s">
        <v>567</v>
      </c>
      <c r="D826" s="45" t="s">
        <v>4406</v>
      </c>
      <c r="E826" s="36" t="s">
        <v>1827</v>
      </c>
      <c r="F826" s="36" t="str">
        <f t="shared" si="36"/>
        <v>2015_KS</v>
      </c>
      <c r="G826" s="45">
        <v>2015</v>
      </c>
      <c r="H826" s="45">
        <f>_xlfn.XLOOKUP(J826,Main_OG!$B$1:$B$766,Main_OG!$O$1:$O$766,"")</f>
        <v>1</v>
      </c>
      <c r="I826" s="45">
        <f>_xlfn.XLOOKUP(F826,Main_OG!$D$1:$D$766,Main_OG!$J$1:$J$766,"")</f>
        <v>0</v>
      </c>
      <c r="J826" s="45" t="s">
        <v>567</v>
      </c>
      <c r="K826" s="45" t="str">
        <f t="shared" si="37"/>
        <v>Empire District Electric Co_KS</v>
      </c>
      <c r="L826" s="45" t="str">
        <f t="shared" si="38"/>
        <v>Empire District Electric Co_KS</v>
      </c>
      <c r="M826" s="45" t="s">
        <v>1865</v>
      </c>
      <c r="N826" s="45">
        <v>0</v>
      </c>
      <c r="O826" s="45">
        <v>1402</v>
      </c>
      <c r="P826" s="45">
        <v>49</v>
      </c>
      <c r="Q826" s="45">
        <v>8219</v>
      </c>
      <c r="R826" s="45">
        <v>0</v>
      </c>
      <c r="S826" s="45">
        <v>59139</v>
      </c>
      <c r="T826" s="45">
        <v>61443</v>
      </c>
      <c r="U826" s="45">
        <v>106235</v>
      </c>
      <c r="V826" s="45">
        <v>0</v>
      </c>
      <c r="W826" s="45">
        <v>11.959621</v>
      </c>
      <c r="X826" s="45">
        <v>8.4867275000000006</v>
      </c>
      <c r="Y826" s="45">
        <v>11.4146</v>
      </c>
      <c r="Z826" s="46">
        <v>158602.6</v>
      </c>
      <c r="AA826" s="46">
        <v>54489.185997814282</v>
      </c>
      <c r="AB826" s="47">
        <f>_xlfn.XLOOKUP($F826,Main_OG!$D$1:$D$766,Main_OG!AJ$1:AJ$766,"")</f>
        <v>31702802</v>
      </c>
      <c r="AC826" s="47">
        <f>_xlfn.XLOOKUP($F826,Main_OG!$D$1:$D$766,Main_OG!AK$1:AK$766,"")</f>
        <v>220220</v>
      </c>
      <c r="AD826" s="47">
        <f>_xlfn.XLOOKUP($F826,Main_OG!$D$1:$D$766,Main_OG!AL$1:AL$766,"")</f>
        <v>30364386</v>
      </c>
      <c r="AE826" s="47">
        <f>_xlfn.XLOOKUP($F826,Main_OG!$D$1:$D$766,Main_OG!AM$1:AM$766,"")</f>
        <v>8630178</v>
      </c>
      <c r="AF826" s="48">
        <f>_xlfn.XLOOKUP($F826,Main_OG!$D$1:$D$766,Main_OG!Z$1:Z$766,"")</f>
        <v>0</v>
      </c>
      <c r="AG826" s="48">
        <f>_xlfn.XLOOKUP($F826,Main_OG!$D$1:$D$766,Main_OG!AA$1:AA$766,"")</f>
        <v>2.25948627072199</v>
      </c>
      <c r="AH826" s="48">
        <f>_xlfn.XLOOKUP($F826,Main_OG!$D$1:$D$766,Main_OG!AB$1:AB$766,"")</f>
        <v>12.07</v>
      </c>
      <c r="AI826" s="48">
        <f>_xlfn.XLOOKUP($F826,Main_OG!$D$1:$D$766,Main_OG!AC$1:AC$766,"")</f>
        <v>3.3843619636206599</v>
      </c>
      <c r="AJ826" s="48">
        <f>_xlfn.XLOOKUP($F826,Main_OG!$D$1:$D$766,Main_OG!AD$1:AD$766,"")</f>
        <v>0.64</v>
      </c>
    </row>
    <row r="827" spans="2:36" x14ac:dyDescent="0.35">
      <c r="B827" s="36" t="s">
        <v>1827</v>
      </c>
      <c r="C827" s="45" t="s">
        <v>370</v>
      </c>
      <c r="D827" s="45" t="s">
        <v>4406</v>
      </c>
      <c r="E827" s="36" t="s">
        <v>1827</v>
      </c>
      <c r="F827" s="36" t="str">
        <f t="shared" si="36"/>
        <v>2015_MO</v>
      </c>
      <c r="G827" s="45">
        <v>2015</v>
      </c>
      <c r="H827" s="45">
        <f>_xlfn.XLOOKUP(J827,Main_OG!$B$1:$B$766,Main_OG!$O$1:$O$766,"")</f>
        <v>0</v>
      </c>
      <c r="I827" s="45">
        <f>_xlfn.XLOOKUP(F827,Main_OG!$D$1:$D$766,Main_OG!$J$1:$J$766,"")</f>
        <v>0</v>
      </c>
      <c r="J827" s="45" t="s">
        <v>370</v>
      </c>
      <c r="K827" s="45" t="str">
        <f t="shared" si="37"/>
        <v>Empire District Electric Co_MO</v>
      </c>
      <c r="L827" s="45" t="str">
        <f t="shared" si="38"/>
        <v>Empire District Electric Co_MO</v>
      </c>
      <c r="M827" s="45" t="s">
        <v>1866</v>
      </c>
      <c r="N827" s="45">
        <v>0</v>
      </c>
      <c r="O827" s="45">
        <v>23358</v>
      </c>
      <c r="P827" s="45">
        <v>282</v>
      </c>
      <c r="Q827" s="45">
        <v>126909</v>
      </c>
      <c r="R827" s="45">
        <v>0</v>
      </c>
      <c r="S827" s="45">
        <v>1554185</v>
      </c>
      <c r="T827" s="45">
        <v>865763</v>
      </c>
      <c r="U827" s="45">
        <v>1639674</v>
      </c>
      <c r="V827" s="45">
        <v>0</v>
      </c>
      <c r="W827" s="45">
        <v>11.000569</v>
      </c>
      <c r="X827" s="45">
        <v>8.2687062999999998</v>
      </c>
      <c r="Y827" s="45">
        <v>12.68046</v>
      </c>
      <c r="Z827" s="46">
        <v>308009.90000000002</v>
      </c>
      <c r="AA827" s="46">
        <v>50697.78818256082</v>
      </c>
      <c r="AB827" s="47">
        <f>_xlfn.XLOOKUP($F827,Main_OG!$D$1:$D$766,Main_OG!AJ$1:AJ$766,"")</f>
        <v>76554852</v>
      </c>
      <c r="AC827" s="47">
        <f>_xlfn.XLOOKUP($F827,Main_OG!$D$1:$D$766,Main_OG!AK$1:AK$766,"")</f>
        <v>417592</v>
      </c>
      <c r="AD827" s="47">
        <f>_xlfn.XLOOKUP($F827,Main_OG!$D$1:$D$766,Main_OG!AL$1:AL$766,"")</f>
        <v>75849232</v>
      </c>
      <c r="AE827" s="47">
        <f>_xlfn.XLOOKUP($F827,Main_OG!$D$1:$D$766,Main_OG!AM$1:AM$766,"")</f>
        <v>10440082</v>
      </c>
      <c r="AF827" s="48">
        <f>_xlfn.XLOOKUP($F827,Main_OG!$D$1:$D$766,Main_OG!Z$1:Z$766,"")</f>
        <v>0</v>
      </c>
      <c r="AG827" s="48">
        <f>_xlfn.XLOOKUP($F827,Main_OG!$D$1:$D$766,Main_OG!AA$1:AA$766,"")</f>
        <v>1.9</v>
      </c>
      <c r="AH827" s="48">
        <f>_xlfn.XLOOKUP($F827,Main_OG!$D$1:$D$766,Main_OG!AB$1:AB$766,"")</f>
        <v>12.88</v>
      </c>
      <c r="AI827" s="48">
        <f>_xlfn.XLOOKUP($F827,Main_OG!$D$1:$D$766,Main_OG!AC$1:AC$766,"")</f>
        <v>3.3843619636206599</v>
      </c>
      <c r="AJ827" s="48">
        <f>_xlfn.XLOOKUP($F827,Main_OG!$D$1:$D$766,Main_OG!AD$1:AD$766,"")</f>
        <v>0.66963877086385626</v>
      </c>
    </row>
    <row r="828" spans="2:36" x14ac:dyDescent="0.35">
      <c r="B828" s="36" t="s">
        <v>1827</v>
      </c>
      <c r="C828" s="45" t="s">
        <v>510</v>
      </c>
      <c r="D828" s="45" t="s">
        <v>4406</v>
      </c>
      <c r="E828" s="36" t="s">
        <v>1827</v>
      </c>
      <c r="F828" s="36" t="str">
        <f t="shared" si="36"/>
        <v>2015_OK</v>
      </c>
      <c r="G828" s="45">
        <v>2015</v>
      </c>
      <c r="H828" s="45">
        <f>_xlfn.XLOOKUP(J828,Main_OG!$B$1:$B$766,Main_OG!$O$1:$O$766,"")</f>
        <v>1</v>
      </c>
      <c r="I828" s="45">
        <f>_xlfn.XLOOKUP(F828,Main_OG!$D$1:$D$766,Main_OG!$J$1:$J$766,"")</f>
        <v>0</v>
      </c>
      <c r="J828" s="45" t="s">
        <v>510</v>
      </c>
      <c r="K828" s="45" t="str">
        <f t="shared" si="37"/>
        <v>Empire District Electric Co_OK</v>
      </c>
      <c r="L828" s="45" t="str">
        <f t="shared" si="38"/>
        <v>Empire District Electric Co_OK</v>
      </c>
      <c r="M828" s="45" t="s">
        <v>1867</v>
      </c>
      <c r="N828" s="45">
        <v>0</v>
      </c>
      <c r="O828" s="45">
        <v>888</v>
      </c>
      <c r="P828" s="45">
        <v>12</v>
      </c>
      <c r="Q828" s="45">
        <v>3782</v>
      </c>
      <c r="R828" s="45">
        <v>0</v>
      </c>
      <c r="S828" s="45">
        <v>59103</v>
      </c>
      <c r="T828" s="45">
        <v>49311</v>
      </c>
      <c r="U828" s="45">
        <v>49780</v>
      </c>
      <c r="V828" s="45">
        <v>0</v>
      </c>
      <c r="W828" s="45">
        <v>8.9641812000000005</v>
      </c>
      <c r="X828" s="45">
        <v>7.3527205000000002</v>
      </c>
      <c r="Y828" s="45">
        <v>9.9949779000000003</v>
      </c>
      <c r="Z828" s="46">
        <v>193792.6</v>
      </c>
      <c r="AA828" s="46">
        <v>49556.759488129195</v>
      </c>
      <c r="AB828" s="47">
        <f>_xlfn.XLOOKUP($F828,Main_OG!$D$1:$D$766,Main_OG!AJ$1:AJ$766,"")</f>
        <v>31650480</v>
      </c>
      <c r="AC828" s="47">
        <f>_xlfn.XLOOKUP($F828,Main_OG!$D$1:$D$766,Main_OG!AK$1:AK$766,"")</f>
        <v>39690</v>
      </c>
      <c r="AD828" s="47">
        <f>_xlfn.XLOOKUP($F828,Main_OG!$D$1:$D$766,Main_OG!AL$1:AL$766,"")</f>
        <v>510835944</v>
      </c>
      <c r="AE828" s="47">
        <f>_xlfn.XLOOKUP($F828,Main_OG!$D$1:$D$766,Main_OG!AM$1:AM$766,"")</f>
        <v>0</v>
      </c>
      <c r="AF828" s="48">
        <f>_xlfn.XLOOKUP($F828,Main_OG!$D$1:$D$766,Main_OG!Z$1:Z$766,"")</f>
        <v>2.4700000000000002</v>
      </c>
      <c r="AG828" s="48">
        <f>_xlfn.XLOOKUP($F828,Main_OG!$D$1:$D$766,Main_OG!AA$1:AA$766,"")</f>
        <v>2.25948627072199</v>
      </c>
      <c r="AH828" s="48">
        <f>_xlfn.XLOOKUP($F828,Main_OG!$D$1:$D$766,Main_OG!AB$1:AB$766,"")</f>
        <v>12.08771849023859</v>
      </c>
      <c r="AI828" s="48">
        <f>_xlfn.XLOOKUP($F828,Main_OG!$D$1:$D$766,Main_OG!AC$1:AC$766,"")</f>
        <v>2.97</v>
      </c>
      <c r="AJ828" s="48">
        <f>_xlfn.XLOOKUP($F828,Main_OG!$D$1:$D$766,Main_OG!AD$1:AD$766,"")</f>
        <v>0.66963877086385626</v>
      </c>
    </row>
    <row r="829" spans="2:36" x14ac:dyDescent="0.35">
      <c r="B829" s="36" t="s">
        <v>1827</v>
      </c>
      <c r="C829" s="45" t="s">
        <v>628</v>
      </c>
      <c r="D829" s="45" t="s">
        <v>4406</v>
      </c>
      <c r="E829" s="36" t="s">
        <v>1827</v>
      </c>
      <c r="F829" s="36" t="str">
        <f t="shared" si="36"/>
        <v>2016_AR</v>
      </c>
      <c r="G829" s="45">
        <v>2016</v>
      </c>
      <c r="H829" s="45">
        <f>_xlfn.XLOOKUP(J829,Main_OG!$B$1:$B$766,Main_OG!$O$1:$O$766,"")</f>
        <v>1</v>
      </c>
      <c r="I829" s="45">
        <f>_xlfn.XLOOKUP(F829,Main_OG!$D$1:$D$766,Main_OG!$J$1:$J$766,"")</f>
        <v>0</v>
      </c>
      <c r="J829" s="45" t="s">
        <v>628</v>
      </c>
      <c r="K829" s="45" t="str">
        <f t="shared" si="37"/>
        <v>Empire District Electric Co_AR</v>
      </c>
      <c r="L829" s="45" t="str">
        <f t="shared" si="38"/>
        <v>Empire District Electric Co_AR</v>
      </c>
      <c r="M829" s="45" t="s">
        <v>1868</v>
      </c>
      <c r="N829" s="45">
        <v>0</v>
      </c>
      <c r="O829" s="45">
        <v>777</v>
      </c>
      <c r="P829" s="45">
        <v>9</v>
      </c>
      <c r="Q829" s="45">
        <v>3678</v>
      </c>
      <c r="R829" s="45">
        <v>0</v>
      </c>
      <c r="S829" s="45">
        <v>36528</v>
      </c>
      <c r="T829" s="45">
        <v>93795</v>
      </c>
      <c r="U829" s="45">
        <v>40614</v>
      </c>
      <c r="V829" s="45">
        <v>0</v>
      </c>
      <c r="W829" s="45">
        <v>9.5496604999999999</v>
      </c>
      <c r="X829" s="45">
        <v>6.9475984999999998</v>
      </c>
      <c r="Y829" s="45">
        <v>12.014084</v>
      </c>
      <c r="Z829" s="46">
        <v>123034.9</v>
      </c>
      <c r="AA829" s="46">
        <v>41123.832857312365</v>
      </c>
      <c r="AB829" s="47">
        <f>_xlfn.XLOOKUP($F829,Main_OG!$D$1:$D$766,Main_OG!AJ$1:AJ$766,"")</f>
        <v>28150950</v>
      </c>
      <c r="AC829" s="47">
        <f>_xlfn.XLOOKUP($F829,Main_OG!$D$1:$D$766,Main_OG!AK$1:AK$766,"")</f>
        <v>151030</v>
      </c>
      <c r="AD829" s="47">
        <f>_xlfn.XLOOKUP($F829,Main_OG!$D$1:$D$766,Main_OG!AL$1:AL$766,"")</f>
        <v>263258686</v>
      </c>
      <c r="AE829" s="47">
        <f>_xlfn.XLOOKUP($F829,Main_OG!$D$1:$D$766,Main_OG!AM$1:AM$766,"")</f>
        <v>13421022</v>
      </c>
      <c r="AF829" s="48">
        <f>_xlfn.XLOOKUP($F829,Main_OG!$D$1:$D$766,Main_OG!Z$1:Z$766,"")</f>
        <v>0</v>
      </c>
      <c r="AG829" s="48">
        <f>_xlfn.XLOOKUP($F829,Main_OG!$D$1:$D$766,Main_OG!AA$1:AA$766,"")</f>
        <v>2.2143440282408582</v>
      </c>
      <c r="AH829" s="48">
        <f>_xlfn.XLOOKUP($F829,Main_OG!$D$1:$D$766,Main_OG!AB$1:AB$766,"")</f>
        <v>11.309272049594229</v>
      </c>
      <c r="AI829" s="48">
        <f>_xlfn.XLOOKUP($F829,Main_OG!$D$1:$D$766,Main_OG!AC$1:AC$766,"")</f>
        <v>3.2924726584307722</v>
      </c>
      <c r="AJ829" s="48">
        <f>_xlfn.XLOOKUP($F829,Main_OG!$D$1:$D$766,Main_OG!AD$1:AD$766,"")</f>
        <v>0.65636700530415037</v>
      </c>
    </row>
    <row r="830" spans="2:36" x14ac:dyDescent="0.35">
      <c r="B830" s="36" t="s">
        <v>1827</v>
      </c>
      <c r="C830" s="45" t="s">
        <v>567</v>
      </c>
      <c r="D830" s="45" t="s">
        <v>4406</v>
      </c>
      <c r="E830" s="36" t="s">
        <v>1827</v>
      </c>
      <c r="F830" s="36" t="str">
        <f t="shared" si="36"/>
        <v>2016_KS</v>
      </c>
      <c r="G830" s="45">
        <v>2016</v>
      </c>
      <c r="H830" s="45">
        <f>_xlfn.XLOOKUP(J830,Main_OG!$B$1:$B$766,Main_OG!$O$1:$O$766,"")</f>
        <v>1</v>
      </c>
      <c r="I830" s="45">
        <f>_xlfn.XLOOKUP(F830,Main_OG!$D$1:$D$766,Main_OG!$J$1:$J$766,"")</f>
        <v>1</v>
      </c>
      <c r="J830" s="45" t="s">
        <v>567</v>
      </c>
      <c r="K830" s="45" t="str">
        <f t="shared" si="37"/>
        <v>Empire District Electric Co_KS</v>
      </c>
      <c r="L830" s="45" t="str">
        <f t="shared" si="38"/>
        <v>Empire District Electric Co_KS</v>
      </c>
      <c r="M830" s="45" t="s">
        <v>1869</v>
      </c>
      <c r="N830" s="45">
        <v>0</v>
      </c>
      <c r="O830" s="45">
        <v>1404</v>
      </c>
      <c r="P830" s="45">
        <v>49</v>
      </c>
      <c r="Q830" s="45">
        <v>8205</v>
      </c>
      <c r="R830" s="45">
        <v>0</v>
      </c>
      <c r="S830" s="45">
        <v>57792</v>
      </c>
      <c r="T830" s="45">
        <v>59823</v>
      </c>
      <c r="U830" s="45">
        <v>105498</v>
      </c>
      <c r="V830" s="45">
        <v>0</v>
      </c>
      <c r="W830" s="45">
        <v>11.391888</v>
      </c>
      <c r="X830" s="45">
        <v>7.9887334000000001</v>
      </c>
      <c r="Y830" s="45">
        <v>10.779351</v>
      </c>
      <c r="Z830" s="46">
        <v>164643.70000000001</v>
      </c>
      <c r="AA830" s="46">
        <v>56520.76895904087</v>
      </c>
      <c r="AB830" s="47">
        <f>_xlfn.XLOOKUP($F830,Main_OG!$D$1:$D$766,Main_OG!AJ$1:AJ$766,"")</f>
        <v>29173554</v>
      </c>
      <c r="AC830" s="47">
        <f>_xlfn.XLOOKUP($F830,Main_OG!$D$1:$D$766,Main_OG!AK$1:AK$766,"")</f>
        <v>132428</v>
      </c>
      <c r="AD830" s="47">
        <f>_xlfn.XLOOKUP($F830,Main_OG!$D$1:$D$766,Main_OG!AL$1:AL$766,"")</f>
        <v>41360064</v>
      </c>
      <c r="AE830" s="47">
        <f>_xlfn.XLOOKUP($F830,Main_OG!$D$1:$D$766,Main_OG!AM$1:AM$766,"")</f>
        <v>8246042</v>
      </c>
      <c r="AF830" s="48">
        <f>_xlfn.XLOOKUP($F830,Main_OG!$D$1:$D$766,Main_OG!Z$1:Z$766,"")</f>
        <v>0</v>
      </c>
      <c r="AG830" s="48">
        <f>_xlfn.XLOOKUP($F830,Main_OG!$D$1:$D$766,Main_OG!AA$1:AA$766,"")</f>
        <v>2.2143440282408582</v>
      </c>
      <c r="AH830" s="48">
        <f>_xlfn.XLOOKUP($F830,Main_OG!$D$1:$D$766,Main_OG!AB$1:AB$766,"")</f>
        <v>11.309272049594229</v>
      </c>
      <c r="AI830" s="48">
        <f>_xlfn.XLOOKUP($F830,Main_OG!$D$1:$D$766,Main_OG!AC$1:AC$766,"")</f>
        <v>3.2924726584307722</v>
      </c>
      <c r="AJ830" s="48">
        <f>_xlfn.XLOOKUP($F830,Main_OG!$D$1:$D$766,Main_OG!AD$1:AD$766,"")</f>
        <v>0.65636700530415037</v>
      </c>
    </row>
    <row r="831" spans="2:36" x14ac:dyDescent="0.35">
      <c r="B831" s="36" t="s">
        <v>1827</v>
      </c>
      <c r="C831" s="45" t="s">
        <v>370</v>
      </c>
      <c r="D831" s="45" t="s">
        <v>4406</v>
      </c>
      <c r="E831" s="36" t="s">
        <v>1827</v>
      </c>
      <c r="F831" s="36" t="str">
        <f t="shared" si="36"/>
        <v>2016_MO</v>
      </c>
      <c r="G831" s="45">
        <v>2016</v>
      </c>
      <c r="H831" s="45">
        <f>_xlfn.XLOOKUP(J831,Main_OG!$B$1:$B$766,Main_OG!$O$1:$O$766,"")</f>
        <v>0</v>
      </c>
      <c r="I831" s="45">
        <f>_xlfn.XLOOKUP(F831,Main_OG!$D$1:$D$766,Main_OG!$J$1:$J$766,"")</f>
        <v>1</v>
      </c>
      <c r="J831" s="45" t="s">
        <v>370</v>
      </c>
      <c r="K831" s="45" t="str">
        <f t="shared" si="37"/>
        <v>Empire District Electric Co_MO</v>
      </c>
      <c r="L831" s="45" t="str">
        <f t="shared" si="38"/>
        <v>Empire District Electric Co_MO</v>
      </c>
      <c r="M831" s="45" t="s">
        <v>1870</v>
      </c>
      <c r="N831" s="45">
        <v>0</v>
      </c>
      <c r="O831" s="45">
        <v>23545</v>
      </c>
      <c r="P831" s="45">
        <v>280</v>
      </c>
      <c r="Q831" s="45">
        <v>127897</v>
      </c>
      <c r="R831" s="45">
        <v>0</v>
      </c>
      <c r="S831" s="45">
        <v>1564934</v>
      </c>
      <c r="T831" s="45">
        <v>878817</v>
      </c>
      <c r="U831" s="45">
        <v>1629423</v>
      </c>
      <c r="V831" s="45">
        <v>0</v>
      </c>
      <c r="W831" s="45">
        <v>11.019826</v>
      </c>
      <c r="X831" s="45">
        <v>8.1871425000000002</v>
      </c>
      <c r="Y831" s="45">
        <v>13.224907999999999</v>
      </c>
      <c r="Z831" s="46">
        <v>308423.3</v>
      </c>
      <c r="AA831" s="46">
        <v>50632.713353812534</v>
      </c>
      <c r="AB831" s="47">
        <f>_xlfn.XLOOKUP($F831,Main_OG!$D$1:$D$766,Main_OG!AJ$1:AJ$766,"")</f>
        <v>70946202</v>
      </c>
      <c r="AC831" s="47">
        <f>_xlfn.XLOOKUP($F831,Main_OG!$D$1:$D$766,Main_OG!AK$1:AK$766,"")</f>
        <v>329146</v>
      </c>
      <c r="AD831" s="47">
        <f>_xlfn.XLOOKUP($F831,Main_OG!$D$1:$D$766,Main_OG!AL$1:AL$766,"")</f>
        <v>94822180</v>
      </c>
      <c r="AE831" s="47">
        <f>_xlfn.XLOOKUP($F831,Main_OG!$D$1:$D$766,Main_OG!AM$1:AM$766,"")</f>
        <v>9430179</v>
      </c>
      <c r="AF831" s="48">
        <f>_xlfn.XLOOKUP($F831,Main_OG!$D$1:$D$766,Main_OG!Z$1:Z$766,"")</f>
        <v>0</v>
      </c>
      <c r="AG831" s="48">
        <f>_xlfn.XLOOKUP($F831,Main_OG!$D$1:$D$766,Main_OG!AA$1:AA$766,"")</f>
        <v>2.2143440282408582</v>
      </c>
      <c r="AH831" s="48">
        <f>_xlfn.XLOOKUP($F831,Main_OG!$D$1:$D$766,Main_OG!AB$1:AB$766,"")</f>
        <v>10.92</v>
      </c>
      <c r="AI831" s="48">
        <f>_xlfn.XLOOKUP($F831,Main_OG!$D$1:$D$766,Main_OG!AC$1:AC$766,"")</f>
        <v>3.2924726584307722</v>
      </c>
      <c r="AJ831" s="48">
        <f>_xlfn.XLOOKUP($F831,Main_OG!$D$1:$D$766,Main_OG!AD$1:AD$766,"")</f>
        <v>0.65636700530415037</v>
      </c>
    </row>
    <row r="832" spans="2:36" x14ac:dyDescent="0.35">
      <c r="B832" s="36" t="s">
        <v>1827</v>
      </c>
      <c r="C832" s="45" t="s">
        <v>510</v>
      </c>
      <c r="D832" s="45" t="s">
        <v>4406</v>
      </c>
      <c r="E832" s="36" t="s">
        <v>1827</v>
      </c>
      <c r="F832" s="36" t="str">
        <f t="shared" si="36"/>
        <v>2016_OK</v>
      </c>
      <c r="G832" s="45">
        <v>2016</v>
      </c>
      <c r="H832" s="45">
        <f>_xlfn.XLOOKUP(J832,Main_OG!$B$1:$B$766,Main_OG!$O$1:$O$766,"")</f>
        <v>1</v>
      </c>
      <c r="I832" s="45">
        <f>_xlfn.XLOOKUP(F832,Main_OG!$D$1:$D$766,Main_OG!$J$1:$J$766,"")</f>
        <v>1</v>
      </c>
      <c r="J832" s="45" t="s">
        <v>510</v>
      </c>
      <c r="K832" s="45" t="str">
        <f t="shared" si="37"/>
        <v>Empire District Electric Co_OK</v>
      </c>
      <c r="L832" s="45" t="str">
        <f t="shared" si="38"/>
        <v>Empire District Electric Co_OK</v>
      </c>
      <c r="M832" s="45" t="s">
        <v>1871</v>
      </c>
      <c r="N832" s="45">
        <v>0</v>
      </c>
      <c r="O832" s="45">
        <v>900</v>
      </c>
      <c r="P832" s="45">
        <v>12</v>
      </c>
      <c r="Q832" s="45">
        <v>3774</v>
      </c>
      <c r="R832" s="45">
        <v>0</v>
      </c>
      <c r="S832" s="45">
        <v>60817</v>
      </c>
      <c r="T832" s="45">
        <v>41240</v>
      </c>
      <c r="U832" s="45">
        <v>49679</v>
      </c>
      <c r="V832" s="45">
        <v>0</v>
      </c>
      <c r="W832" s="45">
        <v>8.7126955000000006</v>
      </c>
      <c r="X832" s="45">
        <v>7.2558195999999997</v>
      </c>
      <c r="Y832" s="45">
        <v>9.8182331000000005</v>
      </c>
      <c r="Z832" s="46">
        <v>190093.5</v>
      </c>
      <c r="AA832" s="46">
        <v>48392.713809044122</v>
      </c>
      <c r="AB832" s="47">
        <f>_xlfn.XLOOKUP($F832,Main_OG!$D$1:$D$766,Main_OG!AJ$1:AJ$766,"")</f>
        <v>24749666</v>
      </c>
      <c r="AC832" s="47">
        <f>_xlfn.XLOOKUP($F832,Main_OG!$D$1:$D$766,Main_OG!AK$1:AK$766,"")</f>
        <v>64026</v>
      </c>
      <c r="AD832" s="47">
        <f>_xlfn.XLOOKUP($F832,Main_OG!$D$1:$D$766,Main_OG!AL$1:AL$766,"")</f>
        <v>556565130</v>
      </c>
      <c r="AE832" s="47">
        <f>_xlfn.XLOOKUP($F832,Main_OG!$D$1:$D$766,Main_OG!AM$1:AM$766,"")</f>
        <v>0</v>
      </c>
      <c r="AF832" s="48">
        <f>_xlfn.XLOOKUP($F832,Main_OG!$D$1:$D$766,Main_OG!Z$1:Z$766,"")</f>
        <v>0</v>
      </c>
      <c r="AG832" s="48">
        <f>_xlfn.XLOOKUP($F832,Main_OG!$D$1:$D$766,Main_OG!AA$1:AA$766,"")</f>
        <v>1.91</v>
      </c>
      <c r="AH832" s="48">
        <f>_xlfn.XLOOKUP($F832,Main_OG!$D$1:$D$766,Main_OG!AB$1:AB$766,"")</f>
        <v>11.309272049594229</v>
      </c>
      <c r="AI832" s="48">
        <f>_xlfn.XLOOKUP($F832,Main_OG!$D$1:$D$766,Main_OG!AC$1:AC$766,"")</f>
        <v>3.2924726584307722</v>
      </c>
      <c r="AJ832" s="48">
        <f>_xlfn.XLOOKUP($F832,Main_OG!$D$1:$D$766,Main_OG!AD$1:AD$766,"")</f>
        <v>0.65636700530415037</v>
      </c>
    </row>
    <row r="833" spans="2:36" x14ac:dyDescent="0.35">
      <c r="B833" s="36" t="s">
        <v>1827</v>
      </c>
      <c r="C833" s="45" t="s">
        <v>628</v>
      </c>
      <c r="D833" s="45" t="s">
        <v>4406</v>
      </c>
      <c r="E833" s="36" t="s">
        <v>1827</v>
      </c>
      <c r="F833" s="36" t="str">
        <f t="shared" si="36"/>
        <v>2017_AR</v>
      </c>
      <c r="G833" s="45">
        <v>2017</v>
      </c>
      <c r="H833" s="45">
        <f>_xlfn.XLOOKUP(J833,Main_OG!$B$1:$B$766,Main_OG!$O$1:$O$766,"")</f>
        <v>1</v>
      </c>
      <c r="I833" s="45">
        <f>_xlfn.XLOOKUP(F833,Main_OG!$D$1:$D$766,Main_OG!$J$1:$J$766,"")</f>
        <v>0</v>
      </c>
      <c r="J833" s="45" t="s">
        <v>628</v>
      </c>
      <c r="K833" s="45" t="str">
        <f t="shared" si="37"/>
        <v>Empire District Electric Co_AR</v>
      </c>
      <c r="L833" s="45" t="str">
        <f t="shared" si="38"/>
        <v>Empire District Electric Co_AR</v>
      </c>
      <c r="M833" s="45" t="s">
        <v>1872</v>
      </c>
      <c r="N833" s="45">
        <v>0</v>
      </c>
      <c r="O833" s="45">
        <v>785</v>
      </c>
      <c r="P833" s="45">
        <v>9</v>
      </c>
      <c r="Q833" s="45">
        <v>3743</v>
      </c>
      <c r="R833" s="45">
        <v>0</v>
      </c>
      <c r="S833" s="45">
        <v>37077</v>
      </c>
      <c r="T833" s="45">
        <v>94354</v>
      </c>
      <c r="U833" s="45">
        <v>39476</v>
      </c>
      <c r="V833" s="45">
        <v>0</v>
      </c>
      <c r="W833" s="45">
        <v>9.6981956</v>
      </c>
      <c r="X833" s="45">
        <v>7.1072768999999996</v>
      </c>
      <c r="Y833" s="45">
        <v>12.442242999999999</v>
      </c>
      <c r="Z833" s="46">
        <v>123882.6</v>
      </c>
      <c r="AA833" s="46">
        <v>41241.205051508812</v>
      </c>
      <c r="AB833" s="47">
        <f>_xlfn.XLOOKUP($F833,Main_OG!$D$1:$D$766,Main_OG!AJ$1:AJ$766,"")</f>
        <v>30403568</v>
      </c>
      <c r="AC833" s="47">
        <f>_xlfn.XLOOKUP($F833,Main_OG!$D$1:$D$766,Main_OG!AK$1:AK$766,"")</f>
        <v>169572</v>
      </c>
      <c r="AD833" s="47">
        <f>_xlfn.XLOOKUP($F833,Main_OG!$D$1:$D$766,Main_OG!AL$1:AL$766,"")</f>
        <v>246845988</v>
      </c>
      <c r="AE833" s="47">
        <f>_xlfn.XLOOKUP($F833,Main_OG!$D$1:$D$766,Main_OG!AM$1:AM$766,"")</f>
        <v>12691079</v>
      </c>
      <c r="AF833" s="48">
        <f>_xlfn.XLOOKUP($F833,Main_OG!$D$1:$D$766,Main_OG!Z$1:Z$766,"")</f>
        <v>0</v>
      </c>
      <c r="AG833" s="48">
        <f>_xlfn.XLOOKUP($F833,Main_OG!$D$1:$D$766,Main_OG!AA$1:AA$766,"")</f>
        <v>2.1875855044172008</v>
      </c>
      <c r="AH833" s="48">
        <f>_xlfn.XLOOKUP($F833,Main_OG!$D$1:$D$766,Main_OG!AB$1:AB$766,"")</f>
        <v>14.73443638842941</v>
      </c>
      <c r="AI833" s="48">
        <f>_xlfn.XLOOKUP($F833,Main_OG!$D$1:$D$766,Main_OG!AC$1:AC$766,"")</f>
        <v>3.7243523928232452</v>
      </c>
      <c r="AJ833" s="48">
        <f>_xlfn.XLOOKUP($F833,Main_OG!$D$1:$D$766,Main_OG!AD$1:AD$766,"")</f>
        <v>0.62802788237371954</v>
      </c>
    </row>
    <row r="834" spans="2:36" x14ac:dyDescent="0.35">
      <c r="B834" s="36" t="s">
        <v>1827</v>
      </c>
      <c r="C834" s="45" t="s">
        <v>567</v>
      </c>
      <c r="D834" s="45" t="s">
        <v>4406</v>
      </c>
      <c r="E834" s="36" t="s">
        <v>1827</v>
      </c>
      <c r="F834" s="36" t="str">
        <f t="shared" si="36"/>
        <v>2017_KS</v>
      </c>
      <c r="G834" s="45">
        <v>2017</v>
      </c>
      <c r="H834" s="45">
        <f>_xlfn.XLOOKUP(J834,Main_OG!$B$1:$B$766,Main_OG!$O$1:$O$766,"")</f>
        <v>1</v>
      </c>
      <c r="I834" s="45">
        <f>_xlfn.XLOOKUP(F834,Main_OG!$D$1:$D$766,Main_OG!$J$1:$J$766,"")</f>
        <v>2</v>
      </c>
      <c r="J834" s="45" t="s">
        <v>567</v>
      </c>
      <c r="K834" s="45" t="str">
        <f t="shared" si="37"/>
        <v>Empire District Electric Co_KS</v>
      </c>
      <c r="L834" s="45" t="str">
        <f t="shared" si="38"/>
        <v>Empire District Electric Co_KS</v>
      </c>
      <c r="M834" s="45" t="s">
        <v>1873</v>
      </c>
      <c r="N834" s="45">
        <v>0</v>
      </c>
      <c r="O834" s="45">
        <v>1421</v>
      </c>
      <c r="P834" s="45">
        <v>50</v>
      </c>
      <c r="Q834" s="45">
        <v>8196</v>
      </c>
      <c r="R834" s="45">
        <v>0</v>
      </c>
      <c r="S834" s="45">
        <v>56487</v>
      </c>
      <c r="T834" s="45">
        <v>61610</v>
      </c>
      <c r="U834" s="45">
        <v>101323</v>
      </c>
      <c r="V834" s="45">
        <v>0</v>
      </c>
      <c r="W834" s="45">
        <v>11.840246</v>
      </c>
      <c r="X834" s="45">
        <v>8.2807986000000007</v>
      </c>
      <c r="Y834" s="45">
        <v>11.200616</v>
      </c>
      <c r="Z834" s="46">
        <v>166273.60000000001</v>
      </c>
      <c r="AA834" s="46">
        <v>57121.184846431956</v>
      </c>
      <c r="AB834" s="47">
        <f>_xlfn.XLOOKUP($F834,Main_OG!$D$1:$D$766,Main_OG!AJ$1:AJ$766,"")</f>
        <v>25084212</v>
      </c>
      <c r="AC834" s="47">
        <f>_xlfn.XLOOKUP($F834,Main_OG!$D$1:$D$766,Main_OG!AK$1:AK$766,"")</f>
        <v>242580</v>
      </c>
      <c r="AD834" s="47">
        <f>_xlfn.XLOOKUP($F834,Main_OG!$D$1:$D$766,Main_OG!AL$1:AL$766,"")</f>
        <v>41631106</v>
      </c>
      <c r="AE834" s="47">
        <f>_xlfn.XLOOKUP($F834,Main_OG!$D$1:$D$766,Main_OG!AM$1:AM$766,"")</f>
        <v>10647987</v>
      </c>
      <c r="AF834" s="48">
        <f>_xlfn.XLOOKUP($F834,Main_OG!$D$1:$D$766,Main_OG!Z$1:Z$766,"")</f>
        <v>1.52</v>
      </c>
      <c r="AG834" s="48">
        <f>_xlfn.XLOOKUP($F834,Main_OG!$D$1:$D$766,Main_OG!AA$1:AA$766,"")</f>
        <v>2.1875855044172008</v>
      </c>
      <c r="AH834" s="48">
        <f>_xlfn.XLOOKUP($F834,Main_OG!$D$1:$D$766,Main_OG!AB$1:AB$766,"")</f>
        <v>14.73443638842941</v>
      </c>
      <c r="AI834" s="48">
        <f>_xlfn.XLOOKUP($F834,Main_OG!$D$1:$D$766,Main_OG!AC$1:AC$766,"")</f>
        <v>3.7243523928232452</v>
      </c>
      <c r="AJ834" s="48">
        <f>_xlfn.XLOOKUP($F834,Main_OG!$D$1:$D$766,Main_OG!AD$1:AD$766,"")</f>
        <v>0.62802788237371954</v>
      </c>
    </row>
    <row r="835" spans="2:36" x14ac:dyDescent="0.35">
      <c r="B835" s="36" t="s">
        <v>1827</v>
      </c>
      <c r="C835" s="45" t="s">
        <v>370</v>
      </c>
      <c r="D835" s="45" t="s">
        <v>4406</v>
      </c>
      <c r="E835" s="36" t="s">
        <v>1827</v>
      </c>
      <c r="F835" s="36" t="str">
        <f t="shared" ref="F835:F898" si="39">_xlfn.CONCAT(G835,"_",J835)</f>
        <v>2017_MO</v>
      </c>
      <c r="G835" s="45">
        <v>2017</v>
      </c>
      <c r="H835" s="45">
        <f>_xlfn.XLOOKUP(J835,Main_OG!$B$1:$B$766,Main_OG!$O$1:$O$766,"")</f>
        <v>0</v>
      </c>
      <c r="I835" s="45">
        <f>_xlfn.XLOOKUP(F835,Main_OG!$D$1:$D$766,Main_OG!$J$1:$J$766,"")</f>
        <v>2</v>
      </c>
      <c r="J835" s="45" t="s">
        <v>370</v>
      </c>
      <c r="K835" s="45" t="str">
        <f t="shared" ref="K835:K898" si="40">_xlfn.CONCAT(B835,"_",C835)</f>
        <v>Empire District Electric Co_MO</v>
      </c>
      <c r="L835" s="45" t="str">
        <f t="shared" ref="L835:L898" si="41">_xlfn.CONCAT(E835,"_",C835)</f>
        <v>Empire District Electric Co_MO</v>
      </c>
      <c r="M835" s="45" t="s">
        <v>1874</v>
      </c>
      <c r="N835" s="45">
        <v>0</v>
      </c>
      <c r="O835" s="45">
        <v>23653</v>
      </c>
      <c r="P835" s="45">
        <v>280</v>
      </c>
      <c r="Q835" s="45">
        <v>129017</v>
      </c>
      <c r="R835" s="45">
        <v>0</v>
      </c>
      <c r="S835" s="45">
        <v>1536716</v>
      </c>
      <c r="T835" s="45">
        <v>881772</v>
      </c>
      <c r="U835" s="45">
        <v>1557665</v>
      </c>
      <c r="V835" s="45">
        <v>0</v>
      </c>
      <c r="W835" s="45">
        <v>11.420048</v>
      </c>
      <c r="X835" s="45">
        <v>8.3762582999999999</v>
      </c>
      <c r="Y835" s="45">
        <v>13.958868000000001</v>
      </c>
      <c r="Z835" s="46">
        <v>311273.8</v>
      </c>
      <c r="AA835" s="46">
        <v>50933.454986122619</v>
      </c>
      <c r="AB835" s="47">
        <f>_xlfn.XLOOKUP($F835,Main_OG!$D$1:$D$766,Main_OG!AJ$1:AJ$766,"")</f>
        <v>78833258</v>
      </c>
      <c r="AC835" s="47">
        <f>_xlfn.XLOOKUP($F835,Main_OG!$D$1:$D$766,Main_OG!AK$1:AK$766,"")</f>
        <v>271330</v>
      </c>
      <c r="AD835" s="47">
        <f>_xlfn.XLOOKUP($F835,Main_OG!$D$1:$D$766,Main_OG!AL$1:AL$766,"")</f>
        <v>84076228</v>
      </c>
      <c r="AE835" s="47">
        <f>_xlfn.XLOOKUP($F835,Main_OG!$D$1:$D$766,Main_OG!AM$1:AM$766,"")</f>
        <v>8304127</v>
      </c>
      <c r="AF835" s="48">
        <f>_xlfn.XLOOKUP($F835,Main_OG!$D$1:$D$766,Main_OG!Z$1:Z$766,"")</f>
        <v>0</v>
      </c>
      <c r="AG835" s="48">
        <f>_xlfn.XLOOKUP($F835,Main_OG!$D$1:$D$766,Main_OG!AA$1:AA$766,"")</f>
        <v>1.87</v>
      </c>
      <c r="AH835" s="48">
        <f>_xlfn.XLOOKUP($F835,Main_OG!$D$1:$D$766,Main_OG!AB$1:AB$766,"")</f>
        <v>13.37</v>
      </c>
      <c r="AI835" s="48">
        <f>_xlfn.XLOOKUP($F835,Main_OG!$D$1:$D$766,Main_OG!AC$1:AC$766,"")</f>
        <v>3.26</v>
      </c>
      <c r="AJ835" s="48">
        <f>_xlfn.XLOOKUP($F835,Main_OG!$D$1:$D$766,Main_OG!AD$1:AD$766,"")</f>
        <v>0.87</v>
      </c>
    </row>
    <row r="836" spans="2:36" x14ac:dyDescent="0.35">
      <c r="B836" s="36" t="s">
        <v>1827</v>
      </c>
      <c r="C836" s="45" t="s">
        <v>510</v>
      </c>
      <c r="D836" s="45" t="s">
        <v>4406</v>
      </c>
      <c r="E836" s="36" t="s">
        <v>1827</v>
      </c>
      <c r="F836" s="36" t="str">
        <f t="shared" si="39"/>
        <v>2017_OK</v>
      </c>
      <c r="G836" s="45">
        <v>2017</v>
      </c>
      <c r="H836" s="45">
        <f>_xlfn.XLOOKUP(J836,Main_OG!$B$1:$B$766,Main_OG!$O$1:$O$766,"")</f>
        <v>1</v>
      </c>
      <c r="I836" s="45">
        <f>_xlfn.XLOOKUP(F836,Main_OG!$D$1:$D$766,Main_OG!$J$1:$J$766,"")</f>
        <v>2</v>
      </c>
      <c r="J836" s="45" t="s">
        <v>510</v>
      </c>
      <c r="K836" s="45" t="str">
        <f t="shared" si="40"/>
        <v>Empire District Electric Co_OK</v>
      </c>
      <c r="L836" s="45" t="str">
        <f t="shared" si="41"/>
        <v>Empire District Electric Co_OK</v>
      </c>
      <c r="M836" s="45" t="s">
        <v>1875</v>
      </c>
      <c r="N836" s="45">
        <v>0</v>
      </c>
      <c r="O836" s="45">
        <v>906</v>
      </c>
      <c r="P836" s="45">
        <v>12</v>
      </c>
      <c r="Q836" s="45">
        <v>3762</v>
      </c>
      <c r="R836" s="45">
        <v>0</v>
      </c>
      <c r="S836" s="45">
        <v>59433</v>
      </c>
      <c r="T836" s="45">
        <v>42412</v>
      </c>
      <c r="U836" s="45">
        <v>47210</v>
      </c>
      <c r="V836" s="45">
        <v>0</v>
      </c>
      <c r="W836" s="45">
        <v>8.7325222999999994</v>
      </c>
      <c r="X836" s="45">
        <v>7.2000849000000002</v>
      </c>
      <c r="Y836" s="45">
        <v>9.8320270999999995</v>
      </c>
      <c r="Z836" s="46">
        <v>192538.6</v>
      </c>
      <c r="AA836" s="46">
        <v>48947.148186318802</v>
      </c>
      <c r="AB836" s="47">
        <f>_xlfn.XLOOKUP($F836,Main_OG!$D$1:$D$766,Main_OG!AJ$1:AJ$766,"")</f>
        <v>22202342</v>
      </c>
      <c r="AC836" s="47">
        <f>_xlfn.XLOOKUP($F836,Main_OG!$D$1:$D$766,Main_OG!AK$1:AK$766,"")</f>
        <v>57726</v>
      </c>
      <c r="AD836" s="47">
        <f>_xlfn.XLOOKUP($F836,Main_OG!$D$1:$D$766,Main_OG!AL$1:AL$766,"")</f>
        <v>461296170</v>
      </c>
      <c r="AE836" s="47">
        <f>_xlfn.XLOOKUP($F836,Main_OG!$D$1:$D$766,Main_OG!AM$1:AM$766,"")</f>
        <v>0</v>
      </c>
      <c r="AF836" s="48">
        <f>_xlfn.XLOOKUP($F836,Main_OG!$D$1:$D$766,Main_OG!Z$1:Z$766,"")</f>
        <v>0</v>
      </c>
      <c r="AG836" s="48">
        <f>_xlfn.XLOOKUP($F836,Main_OG!$D$1:$D$766,Main_OG!AA$1:AA$766,"")</f>
        <v>2.1875855044172008</v>
      </c>
      <c r="AH836" s="48">
        <f>_xlfn.XLOOKUP($F836,Main_OG!$D$1:$D$766,Main_OG!AB$1:AB$766,"")</f>
        <v>14.73443638842941</v>
      </c>
      <c r="AI836" s="48">
        <f>_xlfn.XLOOKUP($F836,Main_OG!$D$1:$D$766,Main_OG!AC$1:AC$766,"")</f>
        <v>3.18</v>
      </c>
      <c r="AJ836" s="48">
        <f>_xlfn.XLOOKUP($F836,Main_OG!$D$1:$D$766,Main_OG!AD$1:AD$766,"")</f>
        <v>0.62802788237371954</v>
      </c>
    </row>
    <row r="837" spans="2:36" x14ac:dyDescent="0.35">
      <c r="B837" s="36" t="s">
        <v>1827</v>
      </c>
      <c r="C837" s="45" t="s">
        <v>628</v>
      </c>
      <c r="D837" s="45" t="s">
        <v>4406</v>
      </c>
      <c r="E837" s="36" t="s">
        <v>1827</v>
      </c>
      <c r="F837" s="36" t="str">
        <f t="shared" si="39"/>
        <v>2018_AR</v>
      </c>
      <c r="G837" s="45">
        <v>2018</v>
      </c>
      <c r="H837" s="45">
        <f>_xlfn.XLOOKUP(J837,Main_OG!$B$1:$B$766,Main_OG!$O$1:$O$766,"")</f>
        <v>1</v>
      </c>
      <c r="I837" s="45">
        <f>_xlfn.XLOOKUP(F837,Main_OG!$D$1:$D$766,Main_OG!$J$1:$J$766,"")</f>
        <v>0</v>
      </c>
      <c r="J837" s="45" t="s">
        <v>628</v>
      </c>
      <c r="K837" s="45" t="str">
        <f t="shared" si="40"/>
        <v>Empire District Electric Co_AR</v>
      </c>
      <c r="L837" s="45" t="str">
        <f t="shared" si="41"/>
        <v>Empire District Electric Co_AR</v>
      </c>
      <c r="M837" s="45" t="s">
        <v>1876</v>
      </c>
      <c r="N837" s="45">
        <v>0</v>
      </c>
      <c r="O837" s="45">
        <v>788</v>
      </c>
      <c r="P837" s="45">
        <v>9</v>
      </c>
      <c r="Q837" s="45">
        <v>3859</v>
      </c>
      <c r="R837" s="45">
        <v>0</v>
      </c>
      <c r="S837" s="45">
        <v>38394</v>
      </c>
      <c r="T837" s="45">
        <v>91973</v>
      </c>
      <c r="U837" s="45">
        <v>45093</v>
      </c>
      <c r="V837" s="45">
        <v>0</v>
      </c>
      <c r="W837" s="45">
        <v>10.083086</v>
      </c>
      <c r="X837" s="45">
        <v>7.6185402</v>
      </c>
      <c r="Y837" s="45">
        <v>12.685339000000001</v>
      </c>
      <c r="Z837" s="46">
        <v>126371.2</v>
      </c>
      <c r="AA837" s="46">
        <v>41953.667151257854</v>
      </c>
      <c r="AB837" s="47">
        <f>_xlfn.XLOOKUP($F837,Main_OG!$D$1:$D$766,Main_OG!AJ$1:AJ$766,"")</f>
        <v>34921530</v>
      </c>
      <c r="AC837" s="47">
        <f>_xlfn.XLOOKUP($F837,Main_OG!$D$1:$D$766,Main_OG!AK$1:AK$766,"")</f>
        <v>117224</v>
      </c>
      <c r="AD837" s="47">
        <f>_xlfn.XLOOKUP($F837,Main_OG!$D$1:$D$766,Main_OG!AL$1:AL$766,"")</f>
        <v>296794772</v>
      </c>
      <c r="AE837" s="47">
        <f>_xlfn.XLOOKUP($F837,Main_OG!$D$1:$D$766,Main_OG!AM$1:AM$766,"")</f>
        <v>12720818</v>
      </c>
      <c r="AF837" s="48">
        <f>_xlfn.XLOOKUP($F837,Main_OG!$D$1:$D$766,Main_OG!Z$1:Z$766,"")</f>
        <v>0</v>
      </c>
      <c r="AG837" s="48">
        <f>_xlfn.XLOOKUP($F837,Main_OG!$D$1:$D$766,Main_OG!AA$1:AA$766,"")</f>
        <v>1.98</v>
      </c>
      <c r="AH837" s="48">
        <f>_xlfn.XLOOKUP($F837,Main_OG!$D$1:$D$766,Main_OG!AB$1:AB$766,"")</f>
        <v>16.48</v>
      </c>
      <c r="AI837" s="48">
        <f>_xlfn.XLOOKUP($F837,Main_OG!$D$1:$D$766,Main_OG!AC$1:AC$766,"")</f>
        <v>3.3</v>
      </c>
      <c r="AJ837" s="48">
        <f>_xlfn.XLOOKUP($F837,Main_OG!$D$1:$D$766,Main_OG!AD$1:AD$766,"")</f>
        <v>0.62810595158289428</v>
      </c>
    </row>
    <row r="838" spans="2:36" x14ac:dyDescent="0.35">
      <c r="B838" s="36" t="s">
        <v>1827</v>
      </c>
      <c r="C838" s="45" t="s">
        <v>567</v>
      </c>
      <c r="D838" s="45" t="s">
        <v>4406</v>
      </c>
      <c r="E838" s="36" t="s">
        <v>1827</v>
      </c>
      <c r="F838" s="36" t="str">
        <f t="shared" si="39"/>
        <v>2018_KS</v>
      </c>
      <c r="G838" s="45">
        <v>2018</v>
      </c>
      <c r="H838" s="45">
        <f>_xlfn.XLOOKUP(J838,Main_OG!$B$1:$B$766,Main_OG!$O$1:$O$766,"")</f>
        <v>1</v>
      </c>
      <c r="I838" s="45">
        <f>_xlfn.XLOOKUP(F838,Main_OG!$D$1:$D$766,Main_OG!$J$1:$J$766,"")</f>
        <v>3</v>
      </c>
      <c r="J838" s="45" t="s">
        <v>567</v>
      </c>
      <c r="K838" s="45" t="str">
        <f t="shared" si="40"/>
        <v>Empire District Electric Co_KS</v>
      </c>
      <c r="L838" s="45" t="str">
        <f t="shared" si="41"/>
        <v>Empire District Electric Co_KS</v>
      </c>
      <c r="M838" s="45" t="s">
        <v>1877</v>
      </c>
      <c r="N838" s="45">
        <v>0</v>
      </c>
      <c r="O838" s="45">
        <v>1424</v>
      </c>
      <c r="P838" s="45">
        <v>52</v>
      </c>
      <c r="Q838" s="45">
        <v>8183</v>
      </c>
      <c r="R838" s="45">
        <v>0</v>
      </c>
      <c r="S838" s="45">
        <v>58261</v>
      </c>
      <c r="T838" s="45">
        <v>62166</v>
      </c>
      <c r="U838" s="45">
        <v>115031</v>
      </c>
      <c r="V838" s="45">
        <v>0</v>
      </c>
      <c r="W838" s="45">
        <v>11.684659999999999</v>
      </c>
      <c r="X838" s="45">
        <v>8.2759064000000002</v>
      </c>
      <c r="Y838" s="45">
        <v>10.903321999999999</v>
      </c>
      <c r="Z838" s="46">
        <v>169796.9</v>
      </c>
      <c r="AA838" s="46">
        <v>58294.401026110048</v>
      </c>
      <c r="AB838" s="47">
        <f>_xlfn.XLOOKUP($F838,Main_OG!$D$1:$D$766,Main_OG!AJ$1:AJ$766,"")</f>
        <v>26351716</v>
      </c>
      <c r="AC838" s="47">
        <f>_xlfn.XLOOKUP($F838,Main_OG!$D$1:$D$766,Main_OG!AK$1:AK$766,"")</f>
        <v>236588</v>
      </c>
      <c r="AD838" s="47">
        <f>_xlfn.XLOOKUP($F838,Main_OG!$D$1:$D$766,Main_OG!AL$1:AL$766,"")</f>
        <v>57534104</v>
      </c>
      <c r="AE838" s="47">
        <f>_xlfn.XLOOKUP($F838,Main_OG!$D$1:$D$766,Main_OG!AM$1:AM$766,"")</f>
        <v>9168289</v>
      </c>
      <c r="AF838" s="48">
        <f>_xlfn.XLOOKUP($F838,Main_OG!$D$1:$D$766,Main_OG!Z$1:Z$766,"")</f>
        <v>0</v>
      </c>
      <c r="AG838" s="48">
        <f>_xlfn.XLOOKUP($F838,Main_OG!$D$1:$D$766,Main_OG!AA$1:AA$766,"")</f>
        <v>2.1875855044172008</v>
      </c>
      <c r="AH838" s="48">
        <f>_xlfn.XLOOKUP($F838,Main_OG!$D$1:$D$766,Main_OG!AB$1:AB$766,"")</f>
        <v>16.5</v>
      </c>
      <c r="AI838" s="48">
        <f>_xlfn.XLOOKUP($F838,Main_OG!$D$1:$D$766,Main_OG!AC$1:AC$766,"")</f>
        <v>3.22</v>
      </c>
      <c r="AJ838" s="48">
        <f>_xlfn.XLOOKUP($F838,Main_OG!$D$1:$D$766,Main_OG!AD$1:AD$766,"")</f>
        <v>0.62810595158289428</v>
      </c>
    </row>
    <row r="839" spans="2:36" x14ac:dyDescent="0.35">
      <c r="B839" s="36" t="s">
        <v>1827</v>
      </c>
      <c r="C839" s="45" t="s">
        <v>370</v>
      </c>
      <c r="D839" s="45" t="s">
        <v>4406</v>
      </c>
      <c r="E839" s="36" t="s">
        <v>1827</v>
      </c>
      <c r="F839" s="36" t="str">
        <f t="shared" si="39"/>
        <v>2018_MO</v>
      </c>
      <c r="G839" s="45">
        <v>2018</v>
      </c>
      <c r="H839" s="45">
        <f>_xlfn.XLOOKUP(J839,Main_OG!$B$1:$B$766,Main_OG!$O$1:$O$766,"")</f>
        <v>0</v>
      </c>
      <c r="I839" s="45">
        <f>_xlfn.XLOOKUP(F839,Main_OG!$D$1:$D$766,Main_OG!$J$1:$J$766,"")</f>
        <v>3</v>
      </c>
      <c r="J839" s="45" t="s">
        <v>370</v>
      </c>
      <c r="K839" s="45" t="str">
        <f t="shared" si="40"/>
        <v>Empire District Electric Co_MO</v>
      </c>
      <c r="L839" s="45" t="str">
        <f t="shared" si="41"/>
        <v>Empire District Electric Co_MO</v>
      </c>
      <c r="M839" s="45" t="s">
        <v>1878</v>
      </c>
      <c r="N839" s="45">
        <v>0</v>
      </c>
      <c r="O839" s="45">
        <v>23771</v>
      </c>
      <c r="P839" s="45">
        <v>280</v>
      </c>
      <c r="Q839" s="45">
        <v>129991</v>
      </c>
      <c r="R839" s="45">
        <v>0</v>
      </c>
      <c r="S839" s="45">
        <v>1592872</v>
      </c>
      <c r="T839" s="45">
        <v>939886</v>
      </c>
      <c r="U839" s="45">
        <v>1788837</v>
      </c>
      <c r="V839" s="45">
        <v>0</v>
      </c>
      <c r="W839" s="45">
        <v>11.849088</v>
      </c>
      <c r="X839" s="45">
        <v>8.7700423000000001</v>
      </c>
      <c r="Y839" s="45">
        <v>14.069509999999999</v>
      </c>
      <c r="Z839" s="46">
        <v>314182.40000000002</v>
      </c>
      <c r="AA839" s="46">
        <v>51286.829581393104</v>
      </c>
      <c r="AB839" s="47">
        <f>_xlfn.XLOOKUP($F839,Main_OG!$D$1:$D$766,Main_OG!AJ$1:AJ$766,"")</f>
        <v>73956358</v>
      </c>
      <c r="AC839" s="47">
        <f>_xlfn.XLOOKUP($F839,Main_OG!$D$1:$D$766,Main_OG!AK$1:AK$766,"")</f>
        <v>446706</v>
      </c>
      <c r="AD839" s="47">
        <f>_xlfn.XLOOKUP($F839,Main_OG!$D$1:$D$766,Main_OG!AL$1:AL$766,"")</f>
        <v>113921406</v>
      </c>
      <c r="AE839" s="47">
        <f>_xlfn.XLOOKUP($F839,Main_OG!$D$1:$D$766,Main_OG!AM$1:AM$766,"")</f>
        <v>10655279</v>
      </c>
      <c r="AF839" s="48">
        <f>_xlfn.XLOOKUP($F839,Main_OG!$D$1:$D$766,Main_OG!Z$1:Z$766,"")</f>
        <v>0</v>
      </c>
      <c r="AG839" s="48">
        <f>_xlfn.XLOOKUP($F839,Main_OG!$D$1:$D$766,Main_OG!AA$1:AA$766,"")</f>
        <v>1.8</v>
      </c>
      <c r="AH839" s="48">
        <f>_xlfn.XLOOKUP($F839,Main_OG!$D$1:$D$766,Main_OG!AB$1:AB$766,"")</f>
        <v>16.149999999999999</v>
      </c>
      <c r="AI839" s="48">
        <f>_xlfn.XLOOKUP($F839,Main_OG!$D$1:$D$766,Main_OG!AC$1:AC$766,"")</f>
        <v>3.3</v>
      </c>
      <c r="AJ839" s="48">
        <f>_xlfn.XLOOKUP($F839,Main_OG!$D$1:$D$766,Main_OG!AD$1:AD$766,"")</f>
        <v>0.85</v>
      </c>
    </row>
    <row r="840" spans="2:36" x14ac:dyDescent="0.35">
      <c r="B840" s="36" t="s">
        <v>1827</v>
      </c>
      <c r="C840" s="45" t="s">
        <v>510</v>
      </c>
      <c r="D840" s="45" t="s">
        <v>4406</v>
      </c>
      <c r="E840" s="36" t="s">
        <v>1827</v>
      </c>
      <c r="F840" s="36" t="str">
        <f t="shared" si="39"/>
        <v>2018_OK</v>
      </c>
      <c r="G840" s="45">
        <v>2018</v>
      </c>
      <c r="H840" s="45">
        <f>_xlfn.XLOOKUP(J840,Main_OG!$B$1:$B$766,Main_OG!$O$1:$O$766,"")</f>
        <v>1</v>
      </c>
      <c r="I840" s="45">
        <f>_xlfn.XLOOKUP(F840,Main_OG!$D$1:$D$766,Main_OG!$J$1:$J$766,"")</f>
        <v>2</v>
      </c>
      <c r="J840" s="45" t="s">
        <v>510</v>
      </c>
      <c r="K840" s="45" t="str">
        <f t="shared" si="40"/>
        <v>Empire District Electric Co_OK</v>
      </c>
      <c r="L840" s="45" t="str">
        <f t="shared" si="41"/>
        <v>Empire District Electric Co_OK</v>
      </c>
      <c r="M840" s="45" t="s">
        <v>1879</v>
      </c>
      <c r="N840" s="45">
        <v>0</v>
      </c>
      <c r="O840" s="45">
        <v>907</v>
      </c>
      <c r="P840" s="45">
        <v>11</v>
      </c>
      <c r="Q840" s="45">
        <v>3765</v>
      </c>
      <c r="R840" s="45">
        <v>0</v>
      </c>
      <c r="S840" s="45">
        <v>60410</v>
      </c>
      <c r="T840" s="45">
        <v>45253</v>
      </c>
      <c r="U840" s="45">
        <v>53347</v>
      </c>
      <c r="V840" s="45">
        <v>0</v>
      </c>
      <c r="W840" s="45">
        <v>9.0559510000000003</v>
      </c>
      <c r="X840" s="45">
        <v>7.3617219</v>
      </c>
      <c r="Y840" s="45">
        <v>9.9803175</v>
      </c>
      <c r="Z840" s="46">
        <v>196030.5</v>
      </c>
      <c r="AA840" s="46">
        <v>49709.926846487171</v>
      </c>
      <c r="AB840" s="47">
        <f>_xlfn.XLOOKUP($F840,Main_OG!$D$1:$D$766,Main_OG!AJ$1:AJ$766,"")</f>
        <v>19311052</v>
      </c>
      <c r="AC840" s="47">
        <f>_xlfn.XLOOKUP($F840,Main_OG!$D$1:$D$766,Main_OG!AK$1:AK$766,"")</f>
        <v>65414</v>
      </c>
      <c r="AD840" s="47">
        <f>_xlfn.XLOOKUP($F840,Main_OG!$D$1:$D$766,Main_OG!AL$1:AL$766,"")</f>
        <v>658757044</v>
      </c>
      <c r="AE840" s="47">
        <f>_xlfn.XLOOKUP($F840,Main_OG!$D$1:$D$766,Main_OG!AM$1:AM$766,"")</f>
        <v>0</v>
      </c>
      <c r="AF840" s="48">
        <f>_xlfn.XLOOKUP($F840,Main_OG!$D$1:$D$766,Main_OG!Z$1:Z$766,"")</f>
        <v>0</v>
      </c>
      <c r="AG840" s="48">
        <f>_xlfn.XLOOKUP($F840,Main_OG!$D$1:$D$766,Main_OG!AA$1:AA$766,"")</f>
        <v>1.77</v>
      </c>
      <c r="AH840" s="48">
        <f>_xlfn.XLOOKUP($F840,Main_OG!$D$1:$D$766,Main_OG!AB$1:AB$766,"")</f>
        <v>16.2</v>
      </c>
      <c r="AI840" s="48">
        <f>_xlfn.XLOOKUP($F840,Main_OG!$D$1:$D$766,Main_OG!AC$1:AC$766,"")</f>
        <v>2.73</v>
      </c>
      <c r="AJ840" s="48">
        <f>_xlfn.XLOOKUP($F840,Main_OG!$D$1:$D$766,Main_OG!AD$1:AD$766,"")</f>
        <v>0.62810595158289428</v>
      </c>
    </row>
    <row r="841" spans="2:36" x14ac:dyDescent="0.35">
      <c r="B841" s="36" t="s">
        <v>1827</v>
      </c>
      <c r="C841" s="45" t="s">
        <v>628</v>
      </c>
      <c r="D841" s="45" t="s">
        <v>4406</v>
      </c>
      <c r="E841" s="36" t="s">
        <v>1827</v>
      </c>
      <c r="F841" s="36" t="str">
        <f t="shared" si="39"/>
        <v>2019_AR</v>
      </c>
      <c r="G841" s="45">
        <v>2019</v>
      </c>
      <c r="H841" s="45">
        <f>_xlfn.XLOOKUP(J841,Main_OG!$B$1:$B$766,Main_OG!$O$1:$O$766,"")</f>
        <v>1</v>
      </c>
      <c r="I841" s="45">
        <f>_xlfn.XLOOKUP(F841,Main_OG!$D$1:$D$766,Main_OG!$J$1:$J$766,"")</f>
        <v>0</v>
      </c>
      <c r="J841" s="45" t="s">
        <v>628</v>
      </c>
      <c r="K841" s="45" t="str">
        <f t="shared" si="40"/>
        <v>Empire District Electric Co_AR</v>
      </c>
      <c r="L841" s="45" t="str">
        <f t="shared" si="41"/>
        <v>Empire District Electric Co_AR</v>
      </c>
      <c r="M841" s="45" t="s">
        <v>1880</v>
      </c>
      <c r="N841" s="45">
        <v>0</v>
      </c>
      <c r="O841" s="45">
        <v>800</v>
      </c>
      <c r="P841" s="45">
        <v>9</v>
      </c>
      <c r="Q841" s="45">
        <v>3962</v>
      </c>
      <c r="R841" s="45">
        <v>0</v>
      </c>
      <c r="S841" s="45">
        <v>40961</v>
      </c>
      <c r="T841" s="45">
        <v>90786</v>
      </c>
      <c r="U841" s="45">
        <v>43713</v>
      </c>
      <c r="V841" s="45">
        <v>0</v>
      </c>
      <c r="W841" s="45">
        <v>9.1850784999999995</v>
      </c>
      <c r="X841" s="45">
        <v>7.4536822999999996</v>
      </c>
      <c r="Y841" s="45">
        <v>11.657859</v>
      </c>
      <c r="Z841" s="46">
        <v>127216</v>
      </c>
      <c r="AA841" s="46">
        <v>42110.768507622517</v>
      </c>
      <c r="AB841" s="47">
        <f>_xlfn.XLOOKUP($F841,Main_OG!$D$1:$D$766,Main_OG!AJ$1:AJ$766,"")</f>
        <v>27541968</v>
      </c>
      <c r="AC841" s="47">
        <f>_xlfn.XLOOKUP($F841,Main_OG!$D$1:$D$766,Main_OG!AK$1:AK$766,"")</f>
        <v>161464</v>
      </c>
      <c r="AD841" s="47">
        <f>_xlfn.XLOOKUP($F841,Main_OG!$D$1:$D$766,Main_OG!AL$1:AL$766,"")</f>
        <v>311807358</v>
      </c>
      <c r="AE841" s="47">
        <f>_xlfn.XLOOKUP($F841,Main_OG!$D$1:$D$766,Main_OG!AM$1:AM$766,"")</f>
        <v>13574947</v>
      </c>
      <c r="AF841" s="48">
        <f>_xlfn.XLOOKUP($F841,Main_OG!$D$1:$D$766,Main_OG!Z$1:Z$766,"")</f>
        <v>0</v>
      </c>
      <c r="AG841" s="48">
        <f>_xlfn.XLOOKUP($F841,Main_OG!$D$1:$D$766,Main_OG!AA$1:AA$766,"")</f>
        <v>2.176146746141439</v>
      </c>
      <c r="AH841" s="48">
        <f>_xlfn.XLOOKUP($F841,Main_OG!$D$1:$D$766,Main_OG!AB$1:AB$766,"")</f>
        <v>16.155101142605361</v>
      </c>
      <c r="AI841" s="48">
        <f>_xlfn.XLOOKUP($F841,Main_OG!$D$1:$D$766,Main_OG!AC$1:AC$766,"")</f>
        <v>3.3292283805067271</v>
      </c>
      <c r="AJ841" s="48">
        <f>_xlfn.XLOOKUP($F841,Main_OG!$D$1:$D$766,Main_OG!AD$1:AD$766,"")</f>
        <v>0.60296766622862785</v>
      </c>
    </row>
    <row r="842" spans="2:36" x14ac:dyDescent="0.35">
      <c r="B842" s="36" t="s">
        <v>1827</v>
      </c>
      <c r="C842" s="45" t="s">
        <v>567</v>
      </c>
      <c r="D842" s="45" t="s">
        <v>4406</v>
      </c>
      <c r="E842" s="36" t="s">
        <v>1827</v>
      </c>
      <c r="F842" s="36" t="str">
        <f t="shared" si="39"/>
        <v>2019_KS</v>
      </c>
      <c r="G842" s="45">
        <v>2019</v>
      </c>
      <c r="H842" s="45">
        <f>_xlfn.XLOOKUP(J842,Main_OG!$B$1:$B$766,Main_OG!$O$1:$O$766,"")</f>
        <v>1</v>
      </c>
      <c r="I842" s="45">
        <f>_xlfn.XLOOKUP(F842,Main_OG!$D$1:$D$766,Main_OG!$J$1:$J$766,"")</f>
        <v>3</v>
      </c>
      <c r="J842" s="45" t="s">
        <v>567</v>
      </c>
      <c r="K842" s="45" t="str">
        <f t="shared" si="40"/>
        <v>Empire District Electric Co_KS</v>
      </c>
      <c r="L842" s="45" t="str">
        <f t="shared" si="41"/>
        <v>Empire District Electric Co_KS</v>
      </c>
      <c r="M842" s="45" t="s">
        <v>1881</v>
      </c>
      <c r="N842" s="45">
        <v>0</v>
      </c>
      <c r="O842" s="45">
        <v>1438</v>
      </c>
      <c r="P842" s="45">
        <v>52</v>
      </c>
      <c r="Q842" s="45">
        <v>8154</v>
      </c>
      <c r="R842" s="45">
        <v>0</v>
      </c>
      <c r="S842" s="45">
        <v>58845</v>
      </c>
      <c r="T842" s="45">
        <v>64778</v>
      </c>
      <c r="U842" s="45">
        <v>108797</v>
      </c>
      <c r="V842" s="45">
        <v>0</v>
      </c>
      <c r="W842" s="45">
        <v>12.583907</v>
      </c>
      <c r="X842" s="45">
        <v>8.7622341000000006</v>
      </c>
      <c r="Y842" s="45">
        <v>12.098128000000001</v>
      </c>
      <c r="Z842" s="46">
        <v>170351.7</v>
      </c>
      <c r="AA842" s="46">
        <v>58487.143085213218</v>
      </c>
      <c r="AB842" s="47">
        <f>_xlfn.XLOOKUP($F842,Main_OG!$D$1:$D$766,Main_OG!AJ$1:AJ$766,"")</f>
        <v>23070930</v>
      </c>
      <c r="AC842" s="47">
        <f>_xlfn.XLOOKUP($F842,Main_OG!$D$1:$D$766,Main_OG!AK$1:AK$766,"")</f>
        <v>350294</v>
      </c>
      <c r="AD842" s="47">
        <f>_xlfn.XLOOKUP($F842,Main_OG!$D$1:$D$766,Main_OG!AL$1:AL$766,"")</f>
        <v>57564106</v>
      </c>
      <c r="AE842" s="47">
        <f>_xlfn.XLOOKUP($F842,Main_OG!$D$1:$D$766,Main_OG!AM$1:AM$766,"")</f>
        <v>9247734</v>
      </c>
      <c r="AF842" s="48">
        <f>_xlfn.XLOOKUP($F842,Main_OG!$D$1:$D$766,Main_OG!Z$1:Z$766,"")</f>
        <v>0</v>
      </c>
      <c r="AG842" s="48">
        <f>_xlfn.XLOOKUP($F842,Main_OG!$D$1:$D$766,Main_OG!AA$1:AA$766,"")</f>
        <v>2.176146746141439</v>
      </c>
      <c r="AH842" s="48">
        <f>_xlfn.XLOOKUP($F842,Main_OG!$D$1:$D$766,Main_OG!AB$1:AB$766,"")</f>
        <v>16.155101142605361</v>
      </c>
      <c r="AI842" s="48">
        <f>_xlfn.XLOOKUP($F842,Main_OG!$D$1:$D$766,Main_OG!AC$1:AC$766,"")</f>
        <v>3.3292283805067271</v>
      </c>
      <c r="AJ842" s="48">
        <f>_xlfn.XLOOKUP($F842,Main_OG!$D$1:$D$766,Main_OG!AD$1:AD$766,"")</f>
        <v>0.60296766622862785</v>
      </c>
    </row>
    <row r="843" spans="2:36" x14ac:dyDescent="0.35">
      <c r="B843" s="36" t="s">
        <v>1827</v>
      </c>
      <c r="C843" s="45" t="s">
        <v>370</v>
      </c>
      <c r="D843" s="45" t="s">
        <v>4406</v>
      </c>
      <c r="E843" s="36" t="s">
        <v>1827</v>
      </c>
      <c r="F843" s="36" t="str">
        <f t="shared" si="39"/>
        <v>2019_MO</v>
      </c>
      <c r="G843" s="45">
        <v>2019</v>
      </c>
      <c r="H843" s="45">
        <f>_xlfn.XLOOKUP(J843,Main_OG!$B$1:$B$766,Main_OG!$O$1:$O$766,"")</f>
        <v>0</v>
      </c>
      <c r="I843" s="45">
        <f>_xlfn.XLOOKUP(F843,Main_OG!$D$1:$D$766,Main_OG!$J$1:$J$766,"")</f>
        <v>3</v>
      </c>
      <c r="J843" s="45" t="s">
        <v>370</v>
      </c>
      <c r="K843" s="45" t="str">
        <f t="shared" si="40"/>
        <v>Empire District Electric Co_MO</v>
      </c>
      <c r="L843" s="45" t="str">
        <f t="shared" si="41"/>
        <v>Empire District Electric Co_MO</v>
      </c>
      <c r="M843" s="45" t="s">
        <v>1882</v>
      </c>
      <c r="N843" s="45">
        <v>0</v>
      </c>
      <c r="O843" s="45">
        <v>23915</v>
      </c>
      <c r="P843" s="45">
        <v>278</v>
      </c>
      <c r="Q843" s="45">
        <v>131232</v>
      </c>
      <c r="R843" s="45">
        <v>0</v>
      </c>
      <c r="S843" s="45">
        <v>1561323</v>
      </c>
      <c r="T843" s="45">
        <v>941255</v>
      </c>
      <c r="U843" s="45">
        <v>1708220</v>
      </c>
      <c r="V843" s="45">
        <v>0</v>
      </c>
      <c r="W843" s="45">
        <v>11.238994</v>
      </c>
      <c r="X843" s="45">
        <v>8.2058315999999998</v>
      </c>
      <c r="Y843" s="45">
        <v>13.450011999999999</v>
      </c>
      <c r="Z843" s="46">
        <v>320880.8</v>
      </c>
      <c r="AA843" s="46">
        <v>52256.673954376492</v>
      </c>
      <c r="AB843" s="47">
        <f>_xlfn.XLOOKUP($F843,Main_OG!$D$1:$D$766,Main_OG!AJ$1:AJ$766,"")</f>
        <v>65326652</v>
      </c>
      <c r="AC843" s="47">
        <f>_xlfn.XLOOKUP($F843,Main_OG!$D$1:$D$766,Main_OG!AK$1:AK$766,"")</f>
        <v>486478</v>
      </c>
      <c r="AD843" s="47">
        <f>_xlfn.XLOOKUP($F843,Main_OG!$D$1:$D$766,Main_OG!AL$1:AL$766,"")</f>
        <v>124283810</v>
      </c>
      <c r="AE843" s="47">
        <f>_xlfn.XLOOKUP($F843,Main_OG!$D$1:$D$766,Main_OG!AM$1:AM$766,"")</f>
        <v>9189863</v>
      </c>
      <c r="AF843" s="48">
        <f>_xlfn.XLOOKUP($F843,Main_OG!$D$1:$D$766,Main_OG!Z$1:Z$766,"")</f>
        <v>0</v>
      </c>
      <c r="AG843" s="48">
        <f>_xlfn.XLOOKUP($F843,Main_OG!$D$1:$D$766,Main_OG!AA$1:AA$766,"")</f>
        <v>2.176146746141439</v>
      </c>
      <c r="AH843" s="48">
        <f>_xlfn.XLOOKUP($F843,Main_OG!$D$1:$D$766,Main_OG!AB$1:AB$766,"")</f>
        <v>16.155101142605361</v>
      </c>
      <c r="AI843" s="48">
        <f>_xlfn.XLOOKUP($F843,Main_OG!$D$1:$D$766,Main_OG!AC$1:AC$766,"")</f>
        <v>3.3292283805067271</v>
      </c>
      <c r="AJ843" s="48">
        <f>_xlfn.XLOOKUP($F843,Main_OG!$D$1:$D$766,Main_OG!AD$1:AD$766,"")</f>
        <v>0.60296766622862785</v>
      </c>
    </row>
    <row r="844" spans="2:36" x14ac:dyDescent="0.35">
      <c r="B844" s="36" t="s">
        <v>1827</v>
      </c>
      <c r="C844" s="45" t="s">
        <v>510</v>
      </c>
      <c r="D844" s="45" t="s">
        <v>4406</v>
      </c>
      <c r="E844" s="36" t="s">
        <v>1827</v>
      </c>
      <c r="F844" s="36" t="str">
        <f t="shared" si="39"/>
        <v>2019_OK</v>
      </c>
      <c r="G844" s="45">
        <v>2019</v>
      </c>
      <c r="H844" s="45">
        <f>_xlfn.XLOOKUP(J844,Main_OG!$B$1:$B$766,Main_OG!$O$1:$O$766,"")</f>
        <v>1</v>
      </c>
      <c r="I844" s="45">
        <f>_xlfn.XLOOKUP(F844,Main_OG!$D$1:$D$766,Main_OG!$J$1:$J$766,"")</f>
        <v>2</v>
      </c>
      <c r="J844" s="45" t="s">
        <v>510</v>
      </c>
      <c r="K844" s="45" t="str">
        <f t="shared" si="40"/>
        <v>Empire District Electric Co_OK</v>
      </c>
      <c r="L844" s="45" t="str">
        <f t="shared" si="41"/>
        <v>Empire District Electric Co_OK</v>
      </c>
      <c r="M844" s="45" t="s">
        <v>1883</v>
      </c>
      <c r="N844" s="45">
        <v>0</v>
      </c>
      <c r="O844" s="45">
        <v>908</v>
      </c>
      <c r="P844" s="45">
        <v>11</v>
      </c>
      <c r="Q844" s="45">
        <v>3765</v>
      </c>
      <c r="R844" s="45">
        <v>0</v>
      </c>
      <c r="S844" s="45">
        <v>59549</v>
      </c>
      <c r="T844" s="45">
        <v>50831</v>
      </c>
      <c r="U844" s="45">
        <v>51510</v>
      </c>
      <c r="V844" s="45">
        <v>0</v>
      </c>
      <c r="W844" s="45">
        <v>9.2809282999999994</v>
      </c>
      <c r="X844" s="45">
        <v>7.4291279000000001</v>
      </c>
      <c r="Y844" s="45">
        <v>10.387691999999999</v>
      </c>
      <c r="Z844" s="46">
        <v>199462.1</v>
      </c>
      <c r="AA844" s="46">
        <v>50360.620257753981</v>
      </c>
      <c r="AB844" s="47">
        <f>_xlfn.XLOOKUP($F844,Main_OG!$D$1:$D$766,Main_OG!AJ$1:AJ$766,"")</f>
        <v>10542196</v>
      </c>
      <c r="AC844" s="47">
        <f>_xlfn.XLOOKUP($F844,Main_OG!$D$1:$D$766,Main_OG!AK$1:AK$766,"")</f>
        <v>69984</v>
      </c>
      <c r="AD844" s="47">
        <f>_xlfn.XLOOKUP($F844,Main_OG!$D$1:$D$766,Main_OG!AL$1:AL$766,"")</f>
        <v>704551782</v>
      </c>
      <c r="AE844" s="47">
        <f>_xlfn.XLOOKUP($F844,Main_OG!$D$1:$D$766,Main_OG!AM$1:AM$766,"")</f>
        <v>0</v>
      </c>
      <c r="AF844" s="48">
        <f>_xlfn.XLOOKUP($F844,Main_OG!$D$1:$D$766,Main_OG!Z$1:Z$766,"")</f>
        <v>0</v>
      </c>
      <c r="AG844" s="48">
        <f>_xlfn.XLOOKUP($F844,Main_OG!$D$1:$D$766,Main_OG!AA$1:AA$766,"")</f>
        <v>2.176146746141439</v>
      </c>
      <c r="AH844" s="48">
        <f>_xlfn.XLOOKUP($F844,Main_OG!$D$1:$D$766,Main_OG!AB$1:AB$766,"")</f>
        <v>16.155101142605361</v>
      </c>
      <c r="AI844" s="48">
        <f>_xlfn.XLOOKUP($F844,Main_OG!$D$1:$D$766,Main_OG!AC$1:AC$766,"")</f>
        <v>3.3292283805067271</v>
      </c>
      <c r="AJ844" s="48">
        <f>_xlfn.XLOOKUP($F844,Main_OG!$D$1:$D$766,Main_OG!AD$1:AD$766,"")</f>
        <v>0.60296766622862785</v>
      </c>
    </row>
    <row r="845" spans="2:36" x14ac:dyDescent="0.35">
      <c r="B845" s="36" t="s">
        <v>1827</v>
      </c>
      <c r="C845" s="45" t="s">
        <v>628</v>
      </c>
      <c r="D845" s="45" t="s">
        <v>4406</v>
      </c>
      <c r="E845" s="36" t="s">
        <v>1827</v>
      </c>
      <c r="F845" s="36" t="str">
        <f t="shared" si="39"/>
        <v>2020_AR</v>
      </c>
      <c r="G845" s="45">
        <v>2020</v>
      </c>
      <c r="H845" s="45">
        <f>_xlfn.XLOOKUP(J845,Main_OG!$B$1:$B$766,Main_OG!$O$1:$O$766,"")</f>
        <v>1</v>
      </c>
      <c r="I845" s="45">
        <f>_xlfn.XLOOKUP(F845,Main_OG!$D$1:$D$766,Main_OG!$J$1:$J$766,"")</f>
        <v>0</v>
      </c>
      <c r="J845" s="45" t="s">
        <v>628</v>
      </c>
      <c r="K845" s="45" t="str">
        <f t="shared" si="40"/>
        <v>Empire District Electric Co_AR</v>
      </c>
      <c r="L845" s="45" t="str">
        <f t="shared" si="41"/>
        <v>Empire District Electric Co_AR</v>
      </c>
      <c r="M845" s="45" t="s">
        <v>1884</v>
      </c>
      <c r="N845" s="45">
        <v>0</v>
      </c>
      <c r="O845" s="45">
        <v>803</v>
      </c>
      <c r="P845" s="45">
        <v>9</v>
      </c>
      <c r="Q845" s="45">
        <v>0</v>
      </c>
      <c r="R845" s="45">
        <v>0</v>
      </c>
      <c r="S845" s="45">
        <v>38716</v>
      </c>
      <c r="T845" s="45">
        <v>83149</v>
      </c>
      <c r="U845" s="45">
        <v>0</v>
      </c>
      <c r="V845" s="45">
        <v>0</v>
      </c>
      <c r="W845" s="45">
        <v>10.029703</v>
      </c>
      <c r="X845" s="45">
        <v>7.8463962</v>
      </c>
      <c r="Y845" s="45">
        <v>0</v>
      </c>
      <c r="Z845" s="46">
        <v>128061.2</v>
      </c>
      <c r="AA845" s="46">
        <v>42268.998096163545</v>
      </c>
      <c r="AB845" s="47">
        <f>_xlfn.XLOOKUP($F845,Main_OG!$D$1:$D$766,Main_OG!AJ$1:AJ$766,"")</f>
        <v>18413586</v>
      </c>
      <c r="AC845" s="47">
        <f>_xlfn.XLOOKUP($F845,Main_OG!$D$1:$D$766,Main_OG!AK$1:AK$766,"")</f>
        <v>181792</v>
      </c>
      <c r="AD845" s="47">
        <f>_xlfn.XLOOKUP($F845,Main_OG!$D$1:$D$766,Main_OG!AL$1:AL$766,"")</f>
        <v>262398534</v>
      </c>
      <c r="AE845" s="47">
        <f>_xlfn.XLOOKUP($F845,Main_OG!$D$1:$D$766,Main_OG!AM$1:AM$766,"")</f>
        <v>0</v>
      </c>
      <c r="AF845" s="48">
        <f>_xlfn.XLOOKUP($F845,Main_OG!$D$1:$D$766,Main_OG!Z$1:Z$766,"")</f>
        <v>0</v>
      </c>
      <c r="AG845" s="48">
        <f>_xlfn.XLOOKUP($F845,Main_OG!$D$1:$D$766,Main_OG!AA$1:AA$766,"")</f>
        <v>2.127327759928813</v>
      </c>
      <c r="AH845" s="48">
        <f>_xlfn.XLOOKUP($F845,Main_OG!$D$1:$D$766,Main_OG!AB$1:AB$766,"")</f>
        <v>12.535325193609101</v>
      </c>
      <c r="AI845" s="48">
        <f>_xlfn.XLOOKUP($F845,Main_OG!$D$1:$D$766,Main_OG!AC$1:AC$766,"")</f>
        <v>2.8422150630003218</v>
      </c>
      <c r="AJ845" s="48">
        <f>_xlfn.XLOOKUP($F845,Main_OG!$D$1:$D$766,Main_OG!AD$1:AD$766,"")</f>
        <v>0.5848556097000881</v>
      </c>
    </row>
    <row r="846" spans="2:36" x14ac:dyDescent="0.35">
      <c r="B846" s="36" t="s">
        <v>1827</v>
      </c>
      <c r="C846" s="45" t="s">
        <v>567</v>
      </c>
      <c r="D846" s="45" t="s">
        <v>4406</v>
      </c>
      <c r="E846" s="36" t="s">
        <v>1827</v>
      </c>
      <c r="F846" s="36" t="str">
        <f t="shared" si="39"/>
        <v>2020_KS</v>
      </c>
      <c r="G846" s="45">
        <v>2020</v>
      </c>
      <c r="H846" s="45">
        <f>_xlfn.XLOOKUP(J846,Main_OG!$B$1:$B$766,Main_OG!$O$1:$O$766,"")</f>
        <v>1</v>
      </c>
      <c r="I846" s="45">
        <f>_xlfn.XLOOKUP(F846,Main_OG!$D$1:$D$766,Main_OG!$J$1:$J$766,"")</f>
        <v>3</v>
      </c>
      <c r="J846" s="45" t="s">
        <v>567</v>
      </c>
      <c r="K846" s="45" t="str">
        <f t="shared" si="40"/>
        <v>Empire District Electric Co_KS</v>
      </c>
      <c r="L846" s="45" t="str">
        <f t="shared" si="41"/>
        <v>Empire District Electric Co_KS</v>
      </c>
      <c r="M846" s="45" t="s">
        <v>1885</v>
      </c>
      <c r="N846" s="45">
        <v>0</v>
      </c>
      <c r="O846" s="45">
        <v>1439</v>
      </c>
      <c r="P846" s="45">
        <v>48</v>
      </c>
      <c r="Q846" s="45">
        <v>0</v>
      </c>
      <c r="R846" s="45">
        <v>0</v>
      </c>
      <c r="S846" s="45">
        <v>54175</v>
      </c>
      <c r="T846" s="45">
        <v>59744</v>
      </c>
      <c r="U846" s="45">
        <v>0</v>
      </c>
      <c r="V846" s="45">
        <v>0</v>
      </c>
      <c r="W846" s="45">
        <v>11.843286000000001</v>
      </c>
      <c r="X846" s="45">
        <v>10.894316</v>
      </c>
      <c r="Y846" s="45">
        <v>0</v>
      </c>
      <c r="Z846" s="46">
        <v>168540.79999999999</v>
      </c>
      <c r="AA846" s="46">
        <v>57817.980229322297</v>
      </c>
      <c r="AB846" s="47">
        <f>_xlfn.XLOOKUP($F846,Main_OG!$D$1:$D$766,Main_OG!AJ$1:AJ$766,"")</f>
        <v>22526196</v>
      </c>
      <c r="AC846" s="47">
        <f>_xlfn.XLOOKUP($F846,Main_OG!$D$1:$D$766,Main_OG!AK$1:AK$766,"")</f>
        <v>353818</v>
      </c>
      <c r="AD846" s="47">
        <f>_xlfn.XLOOKUP($F846,Main_OG!$D$1:$D$766,Main_OG!AL$1:AL$766,"")</f>
        <v>50820256</v>
      </c>
      <c r="AE846" s="47">
        <f>_xlfn.XLOOKUP($F846,Main_OG!$D$1:$D$766,Main_OG!AM$1:AM$766,"")</f>
        <v>0</v>
      </c>
      <c r="AF846" s="48">
        <f>_xlfn.XLOOKUP($F846,Main_OG!$D$1:$D$766,Main_OG!Z$1:Z$766,"")</f>
        <v>0</v>
      </c>
      <c r="AG846" s="48">
        <f>_xlfn.XLOOKUP($F846,Main_OG!$D$1:$D$766,Main_OG!AA$1:AA$766,"")</f>
        <v>2.127327759928813</v>
      </c>
      <c r="AH846" s="48">
        <f>_xlfn.XLOOKUP($F846,Main_OG!$D$1:$D$766,Main_OG!AB$1:AB$766,"")</f>
        <v>12.535325193609101</v>
      </c>
      <c r="AI846" s="48">
        <f>_xlfn.XLOOKUP($F846,Main_OG!$D$1:$D$766,Main_OG!AC$1:AC$766,"")</f>
        <v>2.8422150630003218</v>
      </c>
      <c r="AJ846" s="48">
        <f>_xlfn.XLOOKUP($F846,Main_OG!$D$1:$D$766,Main_OG!AD$1:AD$766,"")</f>
        <v>0.5848556097000881</v>
      </c>
    </row>
    <row r="847" spans="2:36" x14ac:dyDescent="0.35">
      <c r="B847" s="36" t="s">
        <v>1827</v>
      </c>
      <c r="C847" s="45" t="s">
        <v>370</v>
      </c>
      <c r="D847" s="45" t="s">
        <v>4406</v>
      </c>
      <c r="E847" s="36" t="s">
        <v>1827</v>
      </c>
      <c r="F847" s="36" t="str">
        <f t="shared" si="39"/>
        <v>2020_MO</v>
      </c>
      <c r="G847" s="45">
        <v>2020</v>
      </c>
      <c r="H847" s="45">
        <f>_xlfn.XLOOKUP(J847,Main_OG!$B$1:$B$766,Main_OG!$O$1:$O$766,"")</f>
        <v>0</v>
      </c>
      <c r="I847" s="45">
        <f>_xlfn.XLOOKUP(F847,Main_OG!$D$1:$D$766,Main_OG!$J$1:$J$766,"")</f>
        <v>3</v>
      </c>
      <c r="J847" s="45" t="s">
        <v>370</v>
      </c>
      <c r="K847" s="45" t="str">
        <f t="shared" si="40"/>
        <v>Empire District Electric Co_MO</v>
      </c>
      <c r="L847" s="45" t="str">
        <f t="shared" si="41"/>
        <v>Empire District Electric Co_MO</v>
      </c>
      <c r="M847" s="45" t="s">
        <v>1886</v>
      </c>
      <c r="N847" s="45">
        <v>0</v>
      </c>
      <c r="O847" s="45">
        <v>24101</v>
      </c>
      <c r="P847" s="45">
        <v>275</v>
      </c>
      <c r="Q847" s="45">
        <v>0</v>
      </c>
      <c r="R847" s="45">
        <v>0</v>
      </c>
      <c r="S847" s="45">
        <v>1419920</v>
      </c>
      <c r="T847" s="45">
        <v>911077</v>
      </c>
      <c r="U847" s="45">
        <v>0</v>
      </c>
      <c r="V847" s="45">
        <v>0</v>
      </c>
      <c r="W847" s="45">
        <v>11.244351999999999</v>
      </c>
      <c r="X847" s="45">
        <v>8.0602187999999995</v>
      </c>
      <c r="Y847" s="45">
        <v>0</v>
      </c>
      <c r="Z847" s="46">
        <v>315276.2</v>
      </c>
      <c r="AA847" s="46">
        <v>51249.947778976893</v>
      </c>
      <c r="AB847" s="47">
        <f>_xlfn.XLOOKUP($F847,Main_OG!$D$1:$D$766,Main_OG!AJ$1:AJ$766,"")</f>
        <v>60847984</v>
      </c>
      <c r="AC847" s="47">
        <f>_xlfn.XLOOKUP($F847,Main_OG!$D$1:$D$766,Main_OG!AK$1:AK$766,"")</f>
        <v>368056</v>
      </c>
      <c r="AD847" s="47">
        <f>_xlfn.XLOOKUP($F847,Main_OG!$D$1:$D$766,Main_OG!AL$1:AL$766,"")</f>
        <v>123962782</v>
      </c>
      <c r="AE847" s="47">
        <f>_xlfn.XLOOKUP($F847,Main_OG!$D$1:$D$766,Main_OG!AM$1:AM$766,"")</f>
        <v>0</v>
      </c>
      <c r="AF847" s="48">
        <f>_xlfn.XLOOKUP($F847,Main_OG!$D$1:$D$766,Main_OG!Z$1:Z$766,"")</f>
        <v>1.55</v>
      </c>
      <c r="AG847" s="48">
        <f>_xlfn.XLOOKUP($F847,Main_OG!$D$1:$D$766,Main_OG!AA$1:AA$766,"")</f>
        <v>2.127327759928813</v>
      </c>
      <c r="AH847" s="48">
        <f>_xlfn.XLOOKUP($F847,Main_OG!$D$1:$D$766,Main_OG!AB$1:AB$766,"")</f>
        <v>9.19</v>
      </c>
      <c r="AI847" s="48">
        <f>_xlfn.XLOOKUP($F847,Main_OG!$D$1:$D$766,Main_OG!AC$1:AC$766,"")</f>
        <v>2.23</v>
      </c>
      <c r="AJ847" s="48">
        <f>_xlfn.XLOOKUP($F847,Main_OG!$D$1:$D$766,Main_OG!AD$1:AD$766,"")</f>
        <v>0.5848556097000881</v>
      </c>
    </row>
    <row r="848" spans="2:36" x14ac:dyDescent="0.35">
      <c r="B848" s="36" t="s">
        <v>1827</v>
      </c>
      <c r="C848" s="45" t="s">
        <v>510</v>
      </c>
      <c r="D848" s="45" t="s">
        <v>4406</v>
      </c>
      <c r="E848" s="36" t="s">
        <v>1827</v>
      </c>
      <c r="F848" s="36" t="str">
        <f t="shared" si="39"/>
        <v>2020_OK</v>
      </c>
      <c r="G848" s="45">
        <v>2020</v>
      </c>
      <c r="H848" s="45">
        <f>_xlfn.XLOOKUP(J848,Main_OG!$B$1:$B$766,Main_OG!$O$1:$O$766,"")</f>
        <v>1</v>
      </c>
      <c r="I848" s="45">
        <f>_xlfn.XLOOKUP(F848,Main_OG!$D$1:$D$766,Main_OG!$J$1:$J$766,"")</f>
        <v>2</v>
      </c>
      <c r="J848" s="45" t="s">
        <v>510</v>
      </c>
      <c r="K848" s="45" t="str">
        <f t="shared" si="40"/>
        <v>Empire District Electric Co_OK</v>
      </c>
      <c r="L848" s="45" t="str">
        <f t="shared" si="41"/>
        <v>Empire District Electric Co_OK</v>
      </c>
      <c r="M848" s="45" t="s">
        <v>1887</v>
      </c>
      <c r="N848" s="45">
        <v>0</v>
      </c>
      <c r="O848" s="45">
        <v>918</v>
      </c>
      <c r="P848" s="45">
        <v>11</v>
      </c>
      <c r="Q848" s="45">
        <v>0</v>
      </c>
      <c r="R848" s="45">
        <v>0</v>
      </c>
      <c r="S848" s="45">
        <v>53084</v>
      </c>
      <c r="T848" s="45">
        <v>39933</v>
      </c>
      <c r="U848" s="45">
        <v>0</v>
      </c>
      <c r="V848" s="45">
        <v>0</v>
      </c>
      <c r="W848" s="45">
        <v>9.3585638000000007</v>
      </c>
      <c r="X848" s="45">
        <v>7.7121678999999999</v>
      </c>
      <c r="Y848" s="45">
        <v>0</v>
      </c>
      <c r="Z848" s="46">
        <v>190751.7</v>
      </c>
      <c r="AA848" s="46">
        <v>47955.492671359854</v>
      </c>
      <c r="AB848" s="47">
        <f>_xlfn.XLOOKUP($F848,Main_OG!$D$1:$D$766,Main_OG!AJ$1:AJ$766,"")</f>
        <v>8004016</v>
      </c>
      <c r="AC848" s="47">
        <f>_xlfn.XLOOKUP($F848,Main_OG!$D$1:$D$766,Main_OG!AK$1:AK$766,"")</f>
        <v>104712</v>
      </c>
      <c r="AD848" s="47">
        <f>_xlfn.XLOOKUP($F848,Main_OG!$D$1:$D$766,Main_OG!AL$1:AL$766,"")</f>
        <v>699528320</v>
      </c>
      <c r="AE848" s="47">
        <f>_xlfn.XLOOKUP($F848,Main_OG!$D$1:$D$766,Main_OG!AM$1:AM$766,"")</f>
        <v>0</v>
      </c>
      <c r="AF848" s="48">
        <f>_xlfn.XLOOKUP($F848,Main_OG!$D$1:$D$766,Main_OG!Z$1:Z$766,"")</f>
        <v>0</v>
      </c>
      <c r="AG848" s="48">
        <f>_xlfn.XLOOKUP($F848,Main_OG!$D$1:$D$766,Main_OG!AA$1:AA$766,"")</f>
        <v>2.127327759928813</v>
      </c>
      <c r="AH848" s="48">
        <f>_xlfn.XLOOKUP($F848,Main_OG!$D$1:$D$766,Main_OG!AB$1:AB$766,"")</f>
        <v>12.535325193609101</v>
      </c>
      <c r="AI848" s="48">
        <f>_xlfn.XLOOKUP($F848,Main_OG!$D$1:$D$766,Main_OG!AC$1:AC$766,"")</f>
        <v>2.8422150630003218</v>
      </c>
      <c r="AJ848" s="48">
        <f>_xlfn.XLOOKUP($F848,Main_OG!$D$1:$D$766,Main_OG!AD$1:AD$766,"")</f>
        <v>0.5848556097000881</v>
      </c>
    </row>
    <row r="849" spans="2:36" x14ac:dyDescent="0.35">
      <c r="B849" s="36" t="s">
        <v>1888</v>
      </c>
      <c r="C849" s="45" t="s">
        <v>628</v>
      </c>
      <c r="D849" s="45" t="s">
        <v>4409</v>
      </c>
      <c r="E849" s="36" t="s">
        <v>1913</v>
      </c>
      <c r="F849" s="36" t="str">
        <f t="shared" si="39"/>
        <v>2006_AR</v>
      </c>
      <c r="G849" s="45">
        <v>2006</v>
      </c>
      <c r="H849" s="45">
        <f>_xlfn.XLOOKUP(J849,Main_OG!$B$1:$B$766,Main_OG!$O$1:$O$766,"")</f>
        <v>1</v>
      </c>
      <c r="I849" s="45">
        <f>_xlfn.XLOOKUP(F849,Main_OG!$D$1:$D$766,Main_OG!$J$1:$J$766,"")</f>
        <v>0</v>
      </c>
      <c r="J849" s="45" t="s">
        <v>628</v>
      </c>
      <c r="K849" s="45" t="str">
        <f t="shared" si="40"/>
        <v>Entergy Arkansas Inc_AR</v>
      </c>
      <c r="L849" s="45" t="str">
        <f t="shared" si="41"/>
        <v>Entergy Arkansas LLC_AR</v>
      </c>
      <c r="M849" s="45" t="s">
        <v>1889</v>
      </c>
      <c r="N849" s="45">
        <v>0</v>
      </c>
      <c r="O849" s="45">
        <v>85519</v>
      </c>
      <c r="P849" s="45">
        <v>22219</v>
      </c>
      <c r="Q849" s="45">
        <v>573560</v>
      </c>
      <c r="R849" s="45">
        <v>0</v>
      </c>
      <c r="S849" s="45">
        <v>437296</v>
      </c>
      <c r="T849" s="45">
        <v>435929</v>
      </c>
      <c r="U849" s="45">
        <v>704440</v>
      </c>
      <c r="V849" s="45">
        <v>0</v>
      </c>
      <c r="W849" s="45">
        <v>7.1814061463085714</v>
      </c>
      <c r="X849" s="45">
        <v>5.7456036008132143</v>
      </c>
      <c r="Y849" s="45">
        <v>9.20209054818433</v>
      </c>
      <c r="Z849" s="46">
        <v>114890.4</v>
      </c>
      <c r="AA849" s="46">
        <v>40715.850846333196</v>
      </c>
      <c r="AB849" s="47">
        <f>_xlfn.XLOOKUP($F849,Main_OG!$D$1:$D$766,Main_OG!AJ$1:AJ$766,"")</f>
        <v>29274692.98</v>
      </c>
      <c r="AC849" s="47">
        <f>_xlfn.XLOOKUP($F849,Main_OG!$D$1:$D$766,Main_OG!AK$1:AK$766,"")</f>
        <v>586041.16000000015</v>
      </c>
      <c r="AD849" s="47">
        <f>_xlfn.XLOOKUP($F849,Main_OG!$D$1:$D$766,Main_OG!AL$1:AL$766,"")</f>
        <v>133117173.41999999</v>
      </c>
      <c r="AE849" s="47">
        <f>_xlfn.XLOOKUP($F849,Main_OG!$D$1:$D$766,Main_OG!AM$1:AM$766,"")</f>
        <v>15232577</v>
      </c>
      <c r="AF849" s="48">
        <f>_xlfn.XLOOKUP($F849,Main_OG!$D$1:$D$766,Main_OG!Z$1:Z$766,"")</f>
        <v>0</v>
      </c>
      <c r="AG849" s="48">
        <f>_xlfn.XLOOKUP($F849,Main_OG!$D$1:$D$766,Main_OG!AA$1:AA$766,"")</f>
        <v>1.47</v>
      </c>
      <c r="AH849" s="48">
        <f>_xlfn.XLOOKUP($F849,Main_OG!$D$1:$D$766,Main_OG!AB$1:AB$766,"")</f>
        <v>14.17</v>
      </c>
      <c r="AI849" s="48">
        <f>_xlfn.XLOOKUP($F849,Main_OG!$D$1:$D$766,Main_OG!AC$1:AC$766,"")</f>
        <v>7.1610124069250478</v>
      </c>
      <c r="AJ849" s="48">
        <f>_xlfn.XLOOKUP($F849,Main_OG!$D$1:$D$766,Main_OG!AD$1:AD$766,"")</f>
        <v>0.4704061490499184</v>
      </c>
    </row>
    <row r="850" spans="2:36" x14ac:dyDescent="0.35">
      <c r="B850" s="36" t="s">
        <v>1888</v>
      </c>
      <c r="C850" s="45" t="s">
        <v>314</v>
      </c>
      <c r="D850" s="45" t="s">
        <v>4409</v>
      </c>
      <c r="E850" s="36" t="s">
        <v>1913</v>
      </c>
      <c r="F850" s="36" t="str">
        <f t="shared" si="39"/>
        <v>2006_TN</v>
      </c>
      <c r="G850" s="45">
        <v>2006</v>
      </c>
      <c r="H850" s="45">
        <f>_xlfn.XLOOKUP(J850,Main_OG!$B$1:$B$766,Main_OG!$O$1:$O$766,"")</f>
        <v>0</v>
      </c>
      <c r="I850" s="45">
        <f>_xlfn.XLOOKUP(F850,Main_OG!$D$1:$D$766,Main_OG!$J$1:$J$766,"")</f>
        <v>0</v>
      </c>
      <c r="J850" s="45" t="s">
        <v>314</v>
      </c>
      <c r="K850" s="45" t="str">
        <f t="shared" si="40"/>
        <v>Entergy Arkansas Inc_TN</v>
      </c>
      <c r="L850" s="45" t="str">
        <f t="shared" si="41"/>
        <v>Entergy Arkansas LLC_TN</v>
      </c>
      <c r="M850" s="45" t="s">
        <v>1890</v>
      </c>
      <c r="N850" s="45">
        <v>0</v>
      </c>
      <c r="O850" s="45">
        <v>4</v>
      </c>
      <c r="P850" s="45">
        <v>3</v>
      </c>
      <c r="Q850" s="45">
        <v>11</v>
      </c>
      <c r="R850" s="45">
        <v>0</v>
      </c>
      <c r="S850" s="45">
        <v>8</v>
      </c>
      <c r="T850" s="45">
        <v>2</v>
      </c>
      <c r="U850" s="45">
        <v>8</v>
      </c>
      <c r="V850" s="45">
        <v>0</v>
      </c>
      <c r="W850" s="45">
        <v>8.791208791208792</v>
      </c>
      <c r="X850" s="45">
        <v>15.38461538461538</v>
      </c>
      <c r="Y850" s="45">
        <v>10.810810810810811</v>
      </c>
      <c r="Z850" s="46">
        <v>295668.2</v>
      </c>
      <c r="AA850" s="46">
        <v>48559.626039167873</v>
      </c>
      <c r="AB850" s="47">
        <f>_xlfn.XLOOKUP($F850,Main_OG!$D$1:$D$766,Main_OG!AJ$1:AJ$766,"")</f>
        <v>54971329.020000003</v>
      </c>
      <c r="AC850" s="47">
        <f>_xlfn.XLOOKUP($F850,Main_OG!$D$1:$D$766,Main_OG!AK$1:AK$766,"")</f>
        <v>561451.26</v>
      </c>
      <c r="AD850" s="47">
        <f>_xlfn.XLOOKUP($F850,Main_OG!$D$1:$D$766,Main_OG!AL$1:AL$766,"")</f>
        <v>15163686.52</v>
      </c>
      <c r="AE850" s="47">
        <f>_xlfn.XLOOKUP($F850,Main_OG!$D$1:$D$766,Main_OG!AM$1:AM$766,"")</f>
        <v>24678777</v>
      </c>
      <c r="AF850" s="48">
        <f>_xlfn.XLOOKUP($F850,Main_OG!$D$1:$D$766,Main_OG!Z$1:Z$766,"")</f>
        <v>1.37</v>
      </c>
      <c r="AG850" s="48">
        <f>_xlfn.XLOOKUP($F850,Main_OG!$D$1:$D$766,Main_OG!AA$1:AA$766,"")</f>
        <v>1.69</v>
      </c>
      <c r="AH850" s="48">
        <f>_xlfn.XLOOKUP($F850,Main_OG!$D$1:$D$766,Main_OG!AB$1:AB$766,"")</f>
        <v>14</v>
      </c>
      <c r="AI850" s="48">
        <f>_xlfn.XLOOKUP($F850,Main_OG!$D$1:$D$766,Main_OG!AC$1:AC$766,"")</f>
        <v>7</v>
      </c>
      <c r="AJ850" s="48">
        <f>_xlfn.XLOOKUP($F850,Main_OG!$D$1:$D$766,Main_OG!AD$1:AD$766,"")</f>
        <v>0.41</v>
      </c>
    </row>
    <row r="851" spans="2:36" x14ac:dyDescent="0.35">
      <c r="B851" s="36" t="s">
        <v>1888</v>
      </c>
      <c r="C851" s="45" t="s">
        <v>628</v>
      </c>
      <c r="D851" s="45" t="s">
        <v>4409</v>
      </c>
      <c r="E851" s="36" t="s">
        <v>1913</v>
      </c>
      <c r="F851" s="36" t="str">
        <f t="shared" si="39"/>
        <v>2007_AR</v>
      </c>
      <c r="G851" s="45">
        <v>2007</v>
      </c>
      <c r="H851" s="45">
        <f>_xlfn.XLOOKUP(J851,Main_OG!$B$1:$B$766,Main_OG!$O$1:$O$766,"")</f>
        <v>1</v>
      </c>
      <c r="I851" s="45">
        <f>_xlfn.XLOOKUP(F851,Main_OG!$D$1:$D$766,Main_OG!$J$1:$J$766,"")</f>
        <v>0</v>
      </c>
      <c r="J851" s="45" t="s">
        <v>628</v>
      </c>
      <c r="K851" s="45" t="str">
        <f t="shared" si="40"/>
        <v>Entergy Arkansas Inc_AR</v>
      </c>
      <c r="L851" s="45" t="str">
        <f t="shared" si="41"/>
        <v>Entergy Arkansas LLC_AR</v>
      </c>
      <c r="M851" s="45" t="s">
        <v>1891</v>
      </c>
      <c r="N851" s="45">
        <v>0</v>
      </c>
      <c r="O851" s="45">
        <v>86625</v>
      </c>
      <c r="P851" s="45">
        <v>21986</v>
      </c>
      <c r="Q851" s="45">
        <v>576872</v>
      </c>
      <c r="R851" s="45">
        <v>0</v>
      </c>
      <c r="S851" s="45">
        <v>427524</v>
      </c>
      <c r="T851" s="45">
        <v>406982</v>
      </c>
      <c r="U851" s="45">
        <v>689878</v>
      </c>
      <c r="V851" s="45">
        <v>0</v>
      </c>
      <c r="W851" s="45">
        <v>6.87</v>
      </c>
      <c r="X851" s="45">
        <v>5.48</v>
      </c>
      <c r="Y851" s="45">
        <v>8.93</v>
      </c>
      <c r="Z851" s="46">
        <v>114026.7</v>
      </c>
      <c r="AA851" s="46">
        <v>40028.329208572482</v>
      </c>
      <c r="AB851" s="47">
        <f>_xlfn.XLOOKUP($F851,Main_OG!$D$1:$D$766,Main_OG!AJ$1:AJ$766,"")</f>
        <v>31305006</v>
      </c>
      <c r="AC851" s="47">
        <f>_xlfn.XLOOKUP($F851,Main_OG!$D$1:$D$766,Main_OG!AK$1:AK$766,"")</f>
        <v>299632</v>
      </c>
      <c r="AD851" s="47">
        <f>_xlfn.XLOOKUP($F851,Main_OG!$D$1:$D$766,Main_OG!AL$1:AL$766,"")</f>
        <v>120895658</v>
      </c>
      <c r="AE851" s="47">
        <f>_xlfn.XLOOKUP($F851,Main_OG!$D$1:$D$766,Main_OG!AM$1:AM$766,"")</f>
        <v>15486102</v>
      </c>
      <c r="AF851" s="48">
        <f>_xlfn.XLOOKUP($F851,Main_OG!$D$1:$D$766,Main_OG!Z$1:Z$766,"")</f>
        <v>0</v>
      </c>
      <c r="AG851" s="48">
        <f>_xlfn.XLOOKUP($F851,Main_OG!$D$1:$D$766,Main_OG!AA$1:AA$766,"")</f>
        <v>1.6</v>
      </c>
      <c r="AH851" s="48">
        <f>_xlfn.XLOOKUP($F851,Main_OG!$D$1:$D$766,Main_OG!AB$1:AB$766,"")</f>
        <v>14.79</v>
      </c>
      <c r="AI851" s="48">
        <f>_xlfn.XLOOKUP($F851,Main_OG!$D$1:$D$766,Main_OG!AC$1:AC$766,"")</f>
        <v>7.3815467393807772</v>
      </c>
      <c r="AJ851" s="48">
        <f>_xlfn.XLOOKUP($F851,Main_OG!$D$1:$D$766,Main_OG!AD$1:AD$766,"")</f>
        <v>0.58103021845052572</v>
      </c>
    </row>
    <row r="852" spans="2:36" x14ac:dyDescent="0.35">
      <c r="B852" s="36" t="s">
        <v>1888</v>
      </c>
      <c r="C852" s="45" t="s">
        <v>314</v>
      </c>
      <c r="D852" s="45" t="s">
        <v>4409</v>
      </c>
      <c r="E852" s="36" t="s">
        <v>1913</v>
      </c>
      <c r="F852" s="36" t="str">
        <f t="shared" si="39"/>
        <v>2007_TN</v>
      </c>
      <c r="G852" s="45">
        <v>2007</v>
      </c>
      <c r="H852" s="45">
        <f>_xlfn.XLOOKUP(J852,Main_OG!$B$1:$B$766,Main_OG!$O$1:$O$766,"")</f>
        <v>0</v>
      </c>
      <c r="I852" s="45">
        <f>_xlfn.XLOOKUP(F852,Main_OG!$D$1:$D$766,Main_OG!$J$1:$J$766,"")</f>
        <v>0</v>
      </c>
      <c r="J852" s="45" t="s">
        <v>314</v>
      </c>
      <c r="K852" s="45" t="str">
        <f t="shared" si="40"/>
        <v>Entergy Arkansas Inc_TN</v>
      </c>
      <c r="L852" s="45" t="str">
        <f t="shared" si="41"/>
        <v>Entergy Arkansas LLC_TN</v>
      </c>
      <c r="M852" s="45" t="s">
        <v>1892</v>
      </c>
      <c r="N852" s="45">
        <v>0</v>
      </c>
      <c r="O852" s="45">
        <v>4</v>
      </c>
      <c r="P852" s="45">
        <v>3</v>
      </c>
      <c r="Q852" s="45">
        <v>12</v>
      </c>
      <c r="R852" s="45">
        <v>0</v>
      </c>
      <c r="S852" s="45">
        <v>9</v>
      </c>
      <c r="T852" s="45">
        <v>10</v>
      </c>
      <c r="U852" s="45">
        <v>7</v>
      </c>
      <c r="V852" s="45">
        <v>0</v>
      </c>
      <c r="W852" s="45">
        <v>8.18</v>
      </c>
      <c r="X852" s="45">
        <v>83.33</v>
      </c>
      <c r="Y852" s="45">
        <v>10</v>
      </c>
      <c r="Z852" s="46">
        <v>294819.8</v>
      </c>
      <c r="AA852" s="46">
        <v>47738.476781761885</v>
      </c>
      <c r="AB852" s="47">
        <f>_xlfn.XLOOKUP($F852,Main_OG!$D$1:$D$766,Main_OG!AJ$1:AJ$766,"")</f>
        <v>55242462</v>
      </c>
      <c r="AC852" s="47">
        <f>_xlfn.XLOOKUP($F852,Main_OG!$D$1:$D$766,Main_OG!AK$1:AK$766,"")</f>
        <v>690030</v>
      </c>
      <c r="AD852" s="47">
        <f>_xlfn.XLOOKUP($F852,Main_OG!$D$1:$D$766,Main_OG!AL$1:AL$766,"")</f>
        <v>16456270</v>
      </c>
      <c r="AE852" s="47">
        <f>_xlfn.XLOOKUP($F852,Main_OG!$D$1:$D$766,Main_OG!AM$1:AM$766,"")</f>
        <v>28700371</v>
      </c>
      <c r="AF852" s="48">
        <f>_xlfn.XLOOKUP($F852,Main_OG!$D$1:$D$766,Main_OG!Z$1:Z$766,"")</f>
        <v>1.46</v>
      </c>
      <c r="AG852" s="48">
        <f>_xlfn.XLOOKUP($F852,Main_OG!$D$1:$D$766,Main_OG!AA$1:AA$766,"")</f>
        <v>1.91</v>
      </c>
      <c r="AH852" s="48">
        <f>_xlfn.XLOOKUP($F852,Main_OG!$D$1:$D$766,Main_OG!AB$1:AB$766,"")</f>
        <v>16.11</v>
      </c>
      <c r="AI852" s="48">
        <f>_xlfn.XLOOKUP($F852,Main_OG!$D$1:$D$766,Main_OG!AC$1:AC$766,"")</f>
        <v>7.33</v>
      </c>
      <c r="AJ852" s="48">
        <f>_xlfn.XLOOKUP($F852,Main_OG!$D$1:$D$766,Main_OG!AD$1:AD$766,"")</f>
        <v>0.35</v>
      </c>
    </row>
    <row r="853" spans="2:36" x14ac:dyDescent="0.35">
      <c r="B853" s="36" t="s">
        <v>1888</v>
      </c>
      <c r="C853" s="45" t="s">
        <v>628</v>
      </c>
      <c r="D853" s="45" t="s">
        <v>4409</v>
      </c>
      <c r="E853" s="36" t="s">
        <v>1913</v>
      </c>
      <c r="F853" s="36" t="str">
        <f t="shared" si="39"/>
        <v>2008_AR</v>
      </c>
      <c r="G853" s="45">
        <v>2008</v>
      </c>
      <c r="H853" s="45">
        <f>_xlfn.XLOOKUP(J853,Main_OG!$B$1:$B$766,Main_OG!$O$1:$O$766,"")</f>
        <v>1</v>
      </c>
      <c r="I853" s="45">
        <f>_xlfn.XLOOKUP(F853,Main_OG!$D$1:$D$766,Main_OG!$J$1:$J$766,"")</f>
        <v>0</v>
      </c>
      <c r="J853" s="45" t="s">
        <v>628</v>
      </c>
      <c r="K853" s="45" t="str">
        <f t="shared" si="40"/>
        <v>Entergy Arkansas Inc_AR</v>
      </c>
      <c r="L853" s="45" t="str">
        <f t="shared" si="41"/>
        <v>Entergy Arkansas LLC_AR</v>
      </c>
      <c r="M853" s="45" t="s">
        <v>1893</v>
      </c>
      <c r="N853" s="45">
        <v>1</v>
      </c>
      <c r="O853" s="45">
        <v>87773</v>
      </c>
      <c r="P853" s="45">
        <v>21886</v>
      </c>
      <c r="Q853" s="45">
        <v>579291</v>
      </c>
      <c r="R853" s="45">
        <v>156</v>
      </c>
      <c r="S853" s="45">
        <v>6148044</v>
      </c>
      <c r="T853" s="45">
        <v>7211468</v>
      </c>
      <c r="U853" s="45">
        <v>7678067</v>
      </c>
      <c r="V853" s="45">
        <v>9.17</v>
      </c>
      <c r="W853" s="45">
        <v>7.87</v>
      </c>
      <c r="X853" s="45">
        <v>6.4</v>
      </c>
      <c r="Y853" s="45">
        <v>9.84</v>
      </c>
      <c r="Z853" s="46">
        <v>113628</v>
      </c>
      <c r="AA853" s="46">
        <v>39528.914746426752</v>
      </c>
      <c r="AB853" s="47">
        <f>_xlfn.XLOOKUP($F853,Main_OG!$D$1:$D$766,Main_OG!AJ$1:AJ$766,"")</f>
        <v>31418072</v>
      </c>
      <c r="AC853" s="47">
        <f>_xlfn.XLOOKUP($F853,Main_OG!$D$1:$D$766,Main_OG!AK$1:AK$766,"")</f>
        <v>210414</v>
      </c>
      <c r="AD853" s="47">
        <f>_xlfn.XLOOKUP($F853,Main_OG!$D$1:$D$766,Main_OG!AL$1:AL$766,"")</f>
        <v>120999794</v>
      </c>
      <c r="AE853" s="47">
        <f>_xlfn.XLOOKUP($F853,Main_OG!$D$1:$D$766,Main_OG!AM$1:AM$766,"")</f>
        <v>14168091</v>
      </c>
      <c r="AF853" s="48">
        <f>_xlfn.XLOOKUP($F853,Main_OG!$D$1:$D$766,Main_OG!Z$1:Z$766,"")</f>
        <v>0</v>
      </c>
      <c r="AG853" s="48">
        <f>_xlfn.XLOOKUP($F853,Main_OG!$D$1:$D$766,Main_OG!AA$1:AA$766,"")</f>
        <v>1.72</v>
      </c>
      <c r="AH853" s="48">
        <f>_xlfn.XLOOKUP($F853,Main_OG!$D$1:$D$766,Main_OG!AB$1:AB$766,"")</f>
        <v>16.41</v>
      </c>
      <c r="AI853" s="48">
        <f>_xlfn.XLOOKUP($F853,Main_OG!$D$1:$D$766,Main_OG!AC$1:AC$766,"")</f>
        <v>9.1182546074696553</v>
      </c>
      <c r="AJ853" s="48">
        <f>_xlfn.XLOOKUP($F853,Main_OG!$D$1:$D$766,Main_OG!AD$1:AD$766,"")</f>
        <v>0.68330088246943577</v>
      </c>
    </row>
    <row r="854" spans="2:36" x14ac:dyDescent="0.35">
      <c r="B854" s="36" t="s">
        <v>1888</v>
      </c>
      <c r="C854" s="45" t="s">
        <v>314</v>
      </c>
      <c r="D854" s="45" t="s">
        <v>4409</v>
      </c>
      <c r="E854" s="36" t="s">
        <v>1913</v>
      </c>
      <c r="F854" s="36" t="str">
        <f t="shared" si="39"/>
        <v>2008_TN</v>
      </c>
      <c r="G854" s="45">
        <v>2008</v>
      </c>
      <c r="H854" s="45">
        <f>_xlfn.XLOOKUP(J854,Main_OG!$B$1:$B$766,Main_OG!$O$1:$O$766,"")</f>
        <v>0</v>
      </c>
      <c r="I854" s="45">
        <f>_xlfn.XLOOKUP(F854,Main_OG!$D$1:$D$766,Main_OG!$J$1:$J$766,"")</f>
        <v>0</v>
      </c>
      <c r="J854" s="45" t="s">
        <v>314</v>
      </c>
      <c r="K854" s="45" t="str">
        <f t="shared" si="40"/>
        <v>Entergy Arkansas Inc_TN</v>
      </c>
      <c r="L854" s="45" t="str">
        <f t="shared" si="41"/>
        <v>Entergy Arkansas LLC_TN</v>
      </c>
      <c r="M854" s="45" t="s">
        <v>1894</v>
      </c>
      <c r="N854" s="45">
        <v>0</v>
      </c>
      <c r="O854" s="45">
        <v>4</v>
      </c>
      <c r="P854" s="45">
        <v>3</v>
      </c>
      <c r="Q854" s="45">
        <v>12</v>
      </c>
      <c r="R854" s="45">
        <v>0</v>
      </c>
      <c r="S854" s="45">
        <v>97</v>
      </c>
      <c r="T854" s="45">
        <v>7</v>
      </c>
      <c r="U854" s="45">
        <v>63</v>
      </c>
      <c r="V854" s="45">
        <v>0</v>
      </c>
      <c r="W854" s="45">
        <v>9.2799999999999994</v>
      </c>
      <c r="X854" s="45">
        <v>18.57</v>
      </c>
      <c r="Y854" s="45">
        <v>11.11</v>
      </c>
      <c r="Z854" s="46">
        <v>298526.90000000002</v>
      </c>
      <c r="AA854" s="46">
        <v>47784.098084790647</v>
      </c>
      <c r="AB854" s="47">
        <f>_xlfn.XLOOKUP($F854,Main_OG!$D$1:$D$766,Main_OG!AJ$1:AJ$766,"")</f>
        <v>53787582</v>
      </c>
      <c r="AC854" s="47">
        <f>_xlfn.XLOOKUP($F854,Main_OG!$D$1:$D$766,Main_OG!AK$1:AK$766,"")</f>
        <v>794544</v>
      </c>
      <c r="AD854" s="47">
        <f>_xlfn.XLOOKUP($F854,Main_OG!$D$1:$D$766,Main_OG!AL$1:AL$766,"")</f>
        <v>10387366</v>
      </c>
      <c r="AE854" s="47">
        <f>_xlfn.XLOOKUP($F854,Main_OG!$D$1:$D$766,Main_OG!AM$1:AM$766,"")</f>
        <v>27029617</v>
      </c>
      <c r="AF854" s="48">
        <f>_xlfn.XLOOKUP($F854,Main_OG!$D$1:$D$766,Main_OG!Z$1:Z$766,"")</f>
        <v>1.67</v>
      </c>
      <c r="AG854" s="48">
        <f>_xlfn.XLOOKUP($F854,Main_OG!$D$1:$D$766,Main_OG!AA$1:AA$766,"")</f>
        <v>2.15</v>
      </c>
      <c r="AH854" s="48">
        <f>_xlfn.XLOOKUP($F854,Main_OG!$D$1:$D$766,Main_OG!AB$1:AB$766,"")</f>
        <v>15.18</v>
      </c>
      <c r="AI854" s="48">
        <f>_xlfn.XLOOKUP($F854,Main_OG!$D$1:$D$766,Main_OG!AC$1:AC$766,"")</f>
        <v>9.82</v>
      </c>
      <c r="AJ854" s="48">
        <f>_xlfn.XLOOKUP($F854,Main_OG!$D$1:$D$766,Main_OG!AD$1:AD$766,"")</f>
        <v>0.47</v>
      </c>
    </row>
    <row r="855" spans="2:36" x14ac:dyDescent="0.35">
      <c r="B855" s="36" t="s">
        <v>1888</v>
      </c>
      <c r="C855" s="45" t="s">
        <v>628</v>
      </c>
      <c r="D855" s="45" t="s">
        <v>4409</v>
      </c>
      <c r="E855" s="36" t="s">
        <v>1913</v>
      </c>
      <c r="F855" s="36" t="str">
        <f t="shared" si="39"/>
        <v>2009_AR</v>
      </c>
      <c r="G855" s="45">
        <v>2009</v>
      </c>
      <c r="H855" s="45">
        <f>_xlfn.XLOOKUP(J855,Main_OG!$B$1:$B$766,Main_OG!$O$1:$O$766,"")</f>
        <v>1</v>
      </c>
      <c r="I855" s="45">
        <f>_xlfn.XLOOKUP(F855,Main_OG!$D$1:$D$766,Main_OG!$J$1:$J$766,"")</f>
        <v>0</v>
      </c>
      <c r="J855" s="45" t="s">
        <v>628</v>
      </c>
      <c r="K855" s="45" t="str">
        <f t="shared" si="40"/>
        <v>Entergy Arkansas Inc_AR</v>
      </c>
      <c r="L855" s="45" t="str">
        <f t="shared" si="41"/>
        <v>Entergy Arkansas LLC_AR</v>
      </c>
      <c r="M855" s="45" t="s">
        <v>1895</v>
      </c>
      <c r="N855" s="45">
        <v>1</v>
      </c>
      <c r="O855" s="45">
        <v>88364</v>
      </c>
      <c r="P855" s="45">
        <v>21555</v>
      </c>
      <c r="Q855" s="45">
        <v>580564</v>
      </c>
      <c r="R855" s="45">
        <v>109</v>
      </c>
      <c r="S855" s="45">
        <v>6085841</v>
      </c>
      <c r="T855" s="45">
        <v>6375852</v>
      </c>
      <c r="U855" s="45">
        <v>7464372</v>
      </c>
      <c r="V855" s="45">
        <v>10.37</v>
      </c>
      <c r="W855" s="45">
        <v>8.15</v>
      </c>
      <c r="X855" s="45">
        <v>6.8</v>
      </c>
      <c r="Y855" s="45">
        <v>10.3</v>
      </c>
      <c r="Z855" s="46">
        <v>109833.1</v>
      </c>
      <c r="AA855" s="46">
        <v>37914.757548130845</v>
      </c>
      <c r="AB855" s="47">
        <f>_xlfn.XLOOKUP($F855,Main_OG!$D$1:$D$766,Main_OG!AJ$1:AJ$766,"")</f>
        <v>30032796</v>
      </c>
      <c r="AC855" s="47">
        <f>_xlfn.XLOOKUP($F855,Main_OG!$D$1:$D$766,Main_OG!AK$1:AK$766,"")</f>
        <v>298484</v>
      </c>
      <c r="AD855" s="47">
        <f>_xlfn.XLOOKUP($F855,Main_OG!$D$1:$D$766,Main_OG!AL$1:AL$766,"")</f>
        <v>157397824</v>
      </c>
      <c r="AE855" s="47">
        <f>_xlfn.XLOOKUP($F855,Main_OG!$D$1:$D$766,Main_OG!AM$1:AM$766,"")</f>
        <v>15169966</v>
      </c>
      <c r="AF855" s="48">
        <f>_xlfn.XLOOKUP($F855,Main_OG!$D$1:$D$766,Main_OG!Z$1:Z$766,"")</f>
        <v>0</v>
      </c>
      <c r="AG855" s="48">
        <f>_xlfn.XLOOKUP($F855,Main_OG!$D$1:$D$766,Main_OG!AA$1:AA$766,"")</f>
        <v>1.67</v>
      </c>
      <c r="AH855" s="48">
        <f>_xlfn.XLOOKUP($F855,Main_OG!$D$1:$D$766,Main_OG!AB$1:AB$766,"")</f>
        <v>16.010000000000002</v>
      </c>
      <c r="AI855" s="48">
        <f>_xlfn.XLOOKUP($F855,Main_OG!$D$1:$D$766,Main_OG!AC$1:AC$766,"")</f>
        <v>4.5973007921271787</v>
      </c>
      <c r="AJ855" s="48">
        <f>_xlfn.XLOOKUP($F855,Main_OG!$D$1:$D$766,Main_OG!AD$1:AD$766,"")</f>
        <v>0.68314474405108627</v>
      </c>
    </row>
    <row r="856" spans="2:36" x14ac:dyDescent="0.35">
      <c r="B856" s="36" t="s">
        <v>1888</v>
      </c>
      <c r="C856" s="45" t="s">
        <v>314</v>
      </c>
      <c r="D856" s="45" t="s">
        <v>4409</v>
      </c>
      <c r="E856" s="36" t="s">
        <v>1913</v>
      </c>
      <c r="F856" s="36" t="str">
        <f t="shared" si="39"/>
        <v>2009_TN</v>
      </c>
      <c r="G856" s="45">
        <v>2009</v>
      </c>
      <c r="H856" s="45">
        <f>_xlfn.XLOOKUP(J856,Main_OG!$B$1:$B$766,Main_OG!$O$1:$O$766,"")</f>
        <v>0</v>
      </c>
      <c r="I856" s="45">
        <f>_xlfn.XLOOKUP(F856,Main_OG!$D$1:$D$766,Main_OG!$J$1:$J$766,"")</f>
        <v>0</v>
      </c>
      <c r="J856" s="45" t="s">
        <v>314</v>
      </c>
      <c r="K856" s="45" t="str">
        <f t="shared" si="40"/>
        <v>Entergy Arkansas Inc_TN</v>
      </c>
      <c r="L856" s="45" t="str">
        <f t="shared" si="41"/>
        <v>Entergy Arkansas LLC_TN</v>
      </c>
      <c r="M856" s="45" t="s">
        <v>1896</v>
      </c>
      <c r="N856" s="45">
        <v>0</v>
      </c>
      <c r="O856" s="45">
        <v>4</v>
      </c>
      <c r="P856" s="45">
        <v>3</v>
      </c>
      <c r="Q856" s="45">
        <v>10</v>
      </c>
      <c r="R856" s="45">
        <v>0</v>
      </c>
      <c r="S856" s="45">
        <v>95</v>
      </c>
      <c r="T856" s="45">
        <v>12</v>
      </c>
      <c r="U856" s="45">
        <v>56</v>
      </c>
      <c r="V856" s="45">
        <v>0</v>
      </c>
      <c r="W856" s="45">
        <v>9.4700000000000006</v>
      </c>
      <c r="X856" s="45">
        <v>16.670000000000002</v>
      </c>
      <c r="Y856" s="45">
        <v>10.71</v>
      </c>
      <c r="Z856" s="46">
        <v>287308.79999999999</v>
      </c>
      <c r="AA856" s="46">
        <v>45561.042553154373</v>
      </c>
      <c r="AB856" s="47">
        <f>_xlfn.XLOOKUP($F856,Main_OG!$D$1:$D$766,Main_OG!AJ$1:AJ$766,"")</f>
        <v>39393192</v>
      </c>
      <c r="AC856" s="47">
        <f>_xlfn.XLOOKUP($F856,Main_OG!$D$1:$D$766,Main_OG!AK$1:AK$766,"")</f>
        <v>704448</v>
      </c>
      <c r="AD856" s="47">
        <f>_xlfn.XLOOKUP($F856,Main_OG!$D$1:$D$766,Main_OG!AL$1:AL$766,"")</f>
        <v>8995702</v>
      </c>
      <c r="AE856" s="47">
        <f>_xlfn.XLOOKUP($F856,Main_OG!$D$1:$D$766,Main_OG!AM$1:AM$766,"")</f>
        <v>26962001</v>
      </c>
      <c r="AF856" s="48">
        <f>_xlfn.XLOOKUP($F856,Main_OG!$D$1:$D$766,Main_OG!Z$1:Z$766,"")</f>
        <v>0</v>
      </c>
      <c r="AG856" s="48">
        <f>_xlfn.XLOOKUP($F856,Main_OG!$D$1:$D$766,Main_OG!AA$1:AA$766,"")</f>
        <v>2.5</v>
      </c>
      <c r="AH856" s="48">
        <f>_xlfn.XLOOKUP($F856,Main_OG!$D$1:$D$766,Main_OG!AB$1:AB$766,"")</f>
        <v>12.54</v>
      </c>
      <c r="AI856" s="48">
        <f>_xlfn.XLOOKUP($F856,Main_OG!$D$1:$D$766,Main_OG!AC$1:AC$766,"")</f>
        <v>4.57</v>
      </c>
      <c r="AJ856" s="48">
        <f>_xlfn.XLOOKUP($F856,Main_OG!$D$1:$D$766,Main_OG!AD$1:AD$766,"")</f>
        <v>0.68314474405108627</v>
      </c>
    </row>
    <row r="857" spans="2:36" x14ac:dyDescent="0.35">
      <c r="B857" s="36" t="s">
        <v>1888</v>
      </c>
      <c r="C857" s="45" t="s">
        <v>628</v>
      </c>
      <c r="D857" s="45" t="s">
        <v>4409</v>
      </c>
      <c r="E857" s="36" t="s">
        <v>1913</v>
      </c>
      <c r="F857" s="36" t="str">
        <f t="shared" si="39"/>
        <v>2010_AR</v>
      </c>
      <c r="G857" s="45">
        <v>2010</v>
      </c>
      <c r="H857" s="45">
        <f>_xlfn.XLOOKUP(J857,Main_OG!$B$1:$B$766,Main_OG!$O$1:$O$766,"")</f>
        <v>1</v>
      </c>
      <c r="I857" s="45">
        <f>_xlfn.XLOOKUP(F857,Main_OG!$D$1:$D$766,Main_OG!$J$1:$J$766,"")</f>
        <v>0</v>
      </c>
      <c r="J857" s="45" t="s">
        <v>628</v>
      </c>
      <c r="K857" s="45" t="str">
        <f t="shared" si="40"/>
        <v>Entergy Arkansas Inc_AR</v>
      </c>
      <c r="L857" s="45" t="str">
        <f t="shared" si="41"/>
        <v>Entergy Arkansas LLC_AR</v>
      </c>
      <c r="M857" s="45" t="s">
        <v>1897</v>
      </c>
      <c r="N857" s="45">
        <v>1</v>
      </c>
      <c r="O857" s="45">
        <v>89015</v>
      </c>
      <c r="P857" s="45">
        <v>22109</v>
      </c>
      <c r="Q857" s="45">
        <v>582972</v>
      </c>
      <c r="R857" s="45">
        <v>160</v>
      </c>
      <c r="S857" s="45">
        <v>6420368</v>
      </c>
      <c r="T857" s="45">
        <v>7081919</v>
      </c>
      <c r="U857" s="45">
        <v>8500515</v>
      </c>
      <c r="V857" s="45">
        <v>8.5</v>
      </c>
      <c r="W857" s="45">
        <v>7.16</v>
      </c>
      <c r="X857" s="45">
        <v>5.85</v>
      </c>
      <c r="Y857" s="45">
        <v>9.07</v>
      </c>
      <c r="Z857" s="46">
        <v>113000.9</v>
      </c>
      <c r="AA857" s="46">
        <v>38672.476846322279</v>
      </c>
      <c r="AB857" s="47">
        <f>_xlfn.XLOOKUP($F857,Main_OG!$D$1:$D$766,Main_OG!AJ$1:AJ$766,"")</f>
        <v>33131108</v>
      </c>
      <c r="AC857" s="47">
        <f>_xlfn.XLOOKUP($F857,Main_OG!$D$1:$D$766,Main_OG!AK$1:AK$766,"")</f>
        <v>156038</v>
      </c>
      <c r="AD857" s="47">
        <f>_xlfn.XLOOKUP($F857,Main_OG!$D$1:$D$766,Main_OG!AL$1:AL$766,"")</f>
        <v>185267596</v>
      </c>
      <c r="AE857" s="47">
        <f>_xlfn.XLOOKUP($F857,Main_OG!$D$1:$D$766,Main_OG!AM$1:AM$766,"")</f>
        <v>15022678</v>
      </c>
      <c r="AF857" s="48">
        <f>_xlfn.XLOOKUP($F857,Main_OG!$D$1:$D$766,Main_OG!Z$1:Z$766,"")</f>
        <v>0</v>
      </c>
      <c r="AG857" s="48">
        <f>_xlfn.XLOOKUP($F857,Main_OG!$D$1:$D$766,Main_OG!AA$1:AA$766,"")</f>
        <v>1.71</v>
      </c>
      <c r="AH857" s="48">
        <f>_xlfn.XLOOKUP($F857,Main_OG!$D$1:$D$766,Main_OG!AB$1:AB$766,"")</f>
        <v>16.14</v>
      </c>
      <c r="AI857" s="48">
        <f>_xlfn.XLOOKUP($F857,Main_OG!$D$1:$D$766,Main_OG!AC$1:AC$766,"")</f>
        <v>4.9924248044436963</v>
      </c>
      <c r="AJ857" s="48">
        <f>_xlfn.XLOOKUP($F857,Main_OG!$D$1:$D$766,Main_OG!AD$1:AD$766,"")</f>
        <v>0.70992248279802228</v>
      </c>
    </row>
    <row r="858" spans="2:36" x14ac:dyDescent="0.35">
      <c r="B858" s="36" t="s">
        <v>1888</v>
      </c>
      <c r="C858" s="45" t="s">
        <v>314</v>
      </c>
      <c r="D858" s="45" t="s">
        <v>4409</v>
      </c>
      <c r="E858" s="36" t="s">
        <v>1913</v>
      </c>
      <c r="F858" s="36" t="str">
        <f t="shared" si="39"/>
        <v>2010_TN</v>
      </c>
      <c r="G858" s="45">
        <v>2010</v>
      </c>
      <c r="H858" s="45">
        <f>_xlfn.XLOOKUP(J858,Main_OG!$B$1:$B$766,Main_OG!$O$1:$O$766,"")</f>
        <v>0</v>
      </c>
      <c r="I858" s="45">
        <f>_xlfn.XLOOKUP(F858,Main_OG!$D$1:$D$766,Main_OG!$J$1:$J$766,"")</f>
        <v>0</v>
      </c>
      <c r="J858" s="45" t="s">
        <v>314</v>
      </c>
      <c r="K858" s="45" t="str">
        <f t="shared" si="40"/>
        <v>Entergy Arkansas Inc_TN</v>
      </c>
      <c r="L858" s="45" t="str">
        <f t="shared" si="41"/>
        <v>Entergy Arkansas LLC_TN</v>
      </c>
      <c r="M858" s="45" t="s">
        <v>1898</v>
      </c>
      <c r="N858" s="45">
        <v>0</v>
      </c>
      <c r="O858" s="45">
        <v>4</v>
      </c>
      <c r="P858" s="45">
        <v>3</v>
      </c>
      <c r="Q858" s="45">
        <v>8</v>
      </c>
      <c r="R858" s="45">
        <v>0</v>
      </c>
      <c r="S858" s="45">
        <v>90</v>
      </c>
      <c r="T858" s="45">
        <v>7</v>
      </c>
      <c r="U858" s="45">
        <v>63</v>
      </c>
      <c r="V858" s="45">
        <v>0</v>
      </c>
      <c r="W858" s="45">
        <v>9</v>
      </c>
      <c r="X858" s="45">
        <v>20</v>
      </c>
      <c r="Y858" s="45">
        <v>9.52</v>
      </c>
      <c r="Z858" s="46">
        <v>292687</v>
      </c>
      <c r="AA858" s="46">
        <v>46052.422477601351</v>
      </c>
      <c r="AB858" s="47">
        <f>_xlfn.XLOOKUP($F858,Main_OG!$D$1:$D$766,Main_OG!AJ$1:AJ$766,"")</f>
        <v>41793982</v>
      </c>
      <c r="AC858" s="47">
        <f>_xlfn.XLOOKUP($F858,Main_OG!$D$1:$D$766,Main_OG!AK$1:AK$766,"")</f>
        <v>804124</v>
      </c>
      <c r="AD858" s="47">
        <f>_xlfn.XLOOKUP($F858,Main_OG!$D$1:$D$766,Main_OG!AL$1:AL$766,"")</f>
        <v>45808758</v>
      </c>
      <c r="AE858" s="47">
        <f>_xlfn.XLOOKUP($F858,Main_OG!$D$1:$D$766,Main_OG!AM$1:AM$766,"")</f>
        <v>27739221</v>
      </c>
      <c r="AF858" s="48">
        <f>_xlfn.XLOOKUP($F858,Main_OG!$D$1:$D$766,Main_OG!Z$1:Z$766,"")</f>
        <v>0</v>
      </c>
      <c r="AG858" s="48">
        <f>_xlfn.XLOOKUP($F858,Main_OG!$D$1:$D$766,Main_OG!AA$1:AA$766,"")</f>
        <v>2.64</v>
      </c>
      <c r="AH858" s="48">
        <f>_xlfn.XLOOKUP($F858,Main_OG!$D$1:$D$766,Main_OG!AB$1:AB$766,"")</f>
        <v>17.04</v>
      </c>
      <c r="AI858" s="48">
        <f>_xlfn.XLOOKUP($F858,Main_OG!$D$1:$D$766,Main_OG!AC$1:AC$766,"")</f>
        <v>4.9400000000000004</v>
      </c>
      <c r="AJ858" s="48">
        <f>_xlfn.XLOOKUP($F858,Main_OG!$D$1:$D$766,Main_OG!AD$1:AD$766,"")</f>
        <v>0.70992248279802228</v>
      </c>
    </row>
    <row r="859" spans="2:36" x14ac:dyDescent="0.35">
      <c r="B859" s="36" t="s">
        <v>1888</v>
      </c>
      <c r="C859" s="45" t="s">
        <v>628</v>
      </c>
      <c r="D859" s="45" t="s">
        <v>4409</v>
      </c>
      <c r="E859" s="36" t="s">
        <v>1913</v>
      </c>
      <c r="F859" s="36" t="str">
        <f t="shared" si="39"/>
        <v>2011_AR</v>
      </c>
      <c r="G859" s="45">
        <v>2011</v>
      </c>
      <c r="H859" s="45">
        <f>_xlfn.XLOOKUP(J859,Main_OG!$B$1:$B$766,Main_OG!$O$1:$O$766,"")</f>
        <v>1</v>
      </c>
      <c r="I859" s="45">
        <f>_xlfn.XLOOKUP(F859,Main_OG!$D$1:$D$766,Main_OG!$J$1:$J$766,"")</f>
        <v>0</v>
      </c>
      <c r="J859" s="45" t="s">
        <v>628</v>
      </c>
      <c r="K859" s="45" t="str">
        <f t="shared" si="40"/>
        <v>Entergy Arkansas Inc_AR</v>
      </c>
      <c r="L859" s="45" t="str">
        <f t="shared" si="41"/>
        <v>Entergy Arkansas LLC_AR</v>
      </c>
      <c r="M859" s="45" t="s">
        <v>1899</v>
      </c>
      <c r="N859" s="45">
        <v>1</v>
      </c>
      <c r="O859" s="45">
        <v>89445</v>
      </c>
      <c r="P859" s="45">
        <v>21966</v>
      </c>
      <c r="Q859" s="45">
        <v>583973</v>
      </c>
      <c r="R859" s="45">
        <v>149</v>
      </c>
      <c r="S859" s="45">
        <v>6325891</v>
      </c>
      <c r="T859" s="45">
        <v>7028945</v>
      </c>
      <c r="U859" s="45">
        <v>8228512</v>
      </c>
      <c r="V859" s="45">
        <v>9.06</v>
      </c>
      <c r="W859" s="45">
        <v>7.35</v>
      </c>
      <c r="X859" s="45">
        <v>5.95</v>
      </c>
      <c r="Y859" s="45">
        <v>9.09</v>
      </c>
      <c r="Z859" s="46">
        <v>115241.8</v>
      </c>
      <c r="AA859" s="46">
        <v>39184.056785393455</v>
      </c>
      <c r="AB859" s="47">
        <f>_xlfn.XLOOKUP($F859,Main_OG!$D$1:$D$766,Main_OG!AJ$1:AJ$766,"")</f>
        <v>34981510</v>
      </c>
      <c r="AC859" s="47">
        <f>_xlfn.XLOOKUP($F859,Main_OG!$D$1:$D$766,Main_OG!AK$1:AK$766,"")</f>
        <v>192764</v>
      </c>
      <c r="AD859" s="47">
        <f>_xlfn.XLOOKUP($F859,Main_OG!$D$1:$D$766,Main_OG!AL$1:AL$766,"")</f>
        <v>203919280</v>
      </c>
      <c r="AE859" s="47">
        <f>_xlfn.XLOOKUP($F859,Main_OG!$D$1:$D$766,Main_OG!AM$1:AM$766,"")</f>
        <v>14194445</v>
      </c>
      <c r="AF859" s="48">
        <f>_xlfn.XLOOKUP($F859,Main_OG!$D$1:$D$766,Main_OG!Z$1:Z$766,"")</f>
        <v>0</v>
      </c>
      <c r="AG859" s="48">
        <f>_xlfn.XLOOKUP($F859,Main_OG!$D$1:$D$766,Main_OG!AA$1:AA$766,"")</f>
        <v>2.3089180475565318</v>
      </c>
      <c r="AH859" s="48">
        <f>_xlfn.XLOOKUP($F859,Main_OG!$D$1:$D$766,Main_OG!AB$1:AB$766,"")</f>
        <v>22.758921780738341</v>
      </c>
      <c r="AI859" s="48">
        <f>_xlfn.XLOOKUP($F859,Main_OG!$D$1:$D$766,Main_OG!AC$1:AC$766,"")</f>
        <v>4.6524343752411106</v>
      </c>
      <c r="AJ859" s="48">
        <f>_xlfn.XLOOKUP($F859,Main_OG!$D$1:$D$766,Main_OG!AD$1:AD$766,"")</f>
        <v>0.75949643062398253</v>
      </c>
    </row>
    <row r="860" spans="2:36" x14ac:dyDescent="0.35">
      <c r="B860" s="36" t="s">
        <v>1888</v>
      </c>
      <c r="C860" s="45" t="s">
        <v>314</v>
      </c>
      <c r="D860" s="45" t="s">
        <v>4409</v>
      </c>
      <c r="E860" s="36" t="s">
        <v>1913</v>
      </c>
      <c r="F860" s="36" t="str">
        <f t="shared" si="39"/>
        <v>2011_TN</v>
      </c>
      <c r="G860" s="45">
        <v>2011</v>
      </c>
      <c r="H860" s="45">
        <f>_xlfn.XLOOKUP(J860,Main_OG!$B$1:$B$766,Main_OG!$O$1:$O$766,"")</f>
        <v>0</v>
      </c>
      <c r="I860" s="45">
        <f>_xlfn.XLOOKUP(F860,Main_OG!$D$1:$D$766,Main_OG!$J$1:$J$766,"")</f>
        <v>0</v>
      </c>
      <c r="J860" s="45" t="s">
        <v>314</v>
      </c>
      <c r="K860" s="45" t="str">
        <f t="shared" si="40"/>
        <v>Entergy Arkansas Inc_TN</v>
      </c>
      <c r="L860" s="45" t="str">
        <f t="shared" si="41"/>
        <v>Entergy Arkansas LLC_TN</v>
      </c>
      <c r="M860" s="45" t="s">
        <v>1900</v>
      </c>
      <c r="N860" s="45">
        <v>0</v>
      </c>
      <c r="O860" s="45">
        <v>4</v>
      </c>
      <c r="P860" s="45">
        <v>3</v>
      </c>
      <c r="Q860" s="45">
        <v>5</v>
      </c>
      <c r="R860" s="45">
        <v>0</v>
      </c>
      <c r="S860" s="45">
        <v>40</v>
      </c>
      <c r="T860" s="45">
        <v>6</v>
      </c>
      <c r="U860" s="45">
        <v>31</v>
      </c>
      <c r="V860" s="45">
        <v>0</v>
      </c>
      <c r="W860" s="45">
        <v>12.75</v>
      </c>
      <c r="X860" s="45">
        <v>21.67</v>
      </c>
      <c r="Y860" s="45">
        <v>9.68</v>
      </c>
      <c r="Z860" s="46">
        <v>301508.90000000002</v>
      </c>
      <c r="AA860" s="46">
        <v>47108.572132110101</v>
      </c>
      <c r="AB860" s="47">
        <f>_xlfn.XLOOKUP($F860,Main_OG!$D$1:$D$766,Main_OG!AJ$1:AJ$766,"")</f>
        <v>40463270</v>
      </c>
      <c r="AC860" s="47">
        <f>_xlfn.XLOOKUP($F860,Main_OG!$D$1:$D$766,Main_OG!AK$1:AK$766,"")</f>
        <v>748972</v>
      </c>
      <c r="AD860" s="47">
        <f>_xlfn.XLOOKUP($F860,Main_OG!$D$1:$D$766,Main_OG!AL$1:AL$766,"")</f>
        <v>55019376</v>
      </c>
      <c r="AE860" s="47">
        <f>_xlfn.XLOOKUP($F860,Main_OG!$D$1:$D$766,Main_OG!AM$1:AM$766,"")</f>
        <v>26919177</v>
      </c>
      <c r="AF860" s="48">
        <f>_xlfn.XLOOKUP($F860,Main_OG!$D$1:$D$766,Main_OG!Z$1:Z$766,"")</f>
        <v>0</v>
      </c>
      <c r="AG860" s="48">
        <f>_xlfn.XLOOKUP($F860,Main_OG!$D$1:$D$766,Main_OG!AA$1:AA$766,"")</f>
        <v>2.3089180475565318</v>
      </c>
      <c r="AH860" s="48">
        <f>_xlfn.XLOOKUP($F860,Main_OG!$D$1:$D$766,Main_OG!AB$1:AB$766,"")</f>
        <v>21.55</v>
      </c>
      <c r="AI860" s="48">
        <f>_xlfn.XLOOKUP($F860,Main_OG!$D$1:$D$766,Main_OG!AC$1:AC$766,"")</f>
        <v>4.5999999999999996</v>
      </c>
      <c r="AJ860" s="48">
        <f>_xlfn.XLOOKUP($F860,Main_OG!$D$1:$D$766,Main_OG!AD$1:AD$766,"")</f>
        <v>0.75949643062398253</v>
      </c>
    </row>
    <row r="861" spans="2:36" x14ac:dyDescent="0.35">
      <c r="B861" s="36" t="s">
        <v>1888</v>
      </c>
      <c r="C861" s="45" t="s">
        <v>628</v>
      </c>
      <c r="D861" s="45" t="s">
        <v>4409</v>
      </c>
      <c r="E861" s="36" t="s">
        <v>1913</v>
      </c>
      <c r="F861" s="36" t="str">
        <f t="shared" si="39"/>
        <v>2012_AR</v>
      </c>
      <c r="G861" s="45">
        <v>2012</v>
      </c>
      <c r="H861" s="45">
        <f>_xlfn.XLOOKUP(J861,Main_OG!$B$1:$B$766,Main_OG!$O$1:$O$766,"")</f>
        <v>1</v>
      </c>
      <c r="I861" s="45">
        <f>_xlfn.XLOOKUP(F861,Main_OG!$D$1:$D$766,Main_OG!$J$1:$J$766,"")</f>
        <v>0</v>
      </c>
      <c r="J861" s="45" t="s">
        <v>628</v>
      </c>
      <c r="K861" s="45" t="str">
        <f t="shared" si="40"/>
        <v>Entergy Arkansas Inc_AR</v>
      </c>
      <c r="L861" s="45" t="str">
        <f t="shared" si="41"/>
        <v>Entergy Arkansas LLC_AR</v>
      </c>
      <c r="M861" s="45" t="s">
        <v>1901</v>
      </c>
      <c r="N861" s="45">
        <v>1</v>
      </c>
      <c r="O861" s="45">
        <v>90050</v>
      </c>
      <c r="P861" s="45">
        <v>22577</v>
      </c>
      <c r="Q861" s="45">
        <v>584559</v>
      </c>
      <c r="R861" s="45">
        <v>114</v>
      </c>
      <c r="S861" s="45">
        <v>6302526</v>
      </c>
      <c r="T861" s="45">
        <v>6925231</v>
      </c>
      <c r="U861" s="45">
        <v>7858971</v>
      </c>
      <c r="V861" s="45">
        <v>9.6491228000000007</v>
      </c>
      <c r="W861" s="45">
        <v>7.7323838</v>
      </c>
      <c r="X861" s="45">
        <v>6.2958102</v>
      </c>
      <c r="Y861" s="45">
        <v>9.6470097999999993</v>
      </c>
      <c r="Z861" s="46">
        <v>116616.2</v>
      </c>
      <c r="AA861" s="46">
        <v>39492.413497891546</v>
      </c>
      <c r="AB861" s="47">
        <f>_xlfn.XLOOKUP($F861,Main_OG!$D$1:$D$766,Main_OG!AJ$1:AJ$766,"")</f>
        <v>34095158</v>
      </c>
      <c r="AC861" s="47">
        <f>_xlfn.XLOOKUP($F861,Main_OG!$D$1:$D$766,Main_OG!AK$1:AK$766,"")</f>
        <v>112840</v>
      </c>
      <c r="AD861" s="47">
        <f>_xlfn.XLOOKUP($F861,Main_OG!$D$1:$D$766,Main_OG!AL$1:AL$766,"")</f>
        <v>247756828</v>
      </c>
      <c r="AE861" s="47">
        <f>_xlfn.XLOOKUP($F861,Main_OG!$D$1:$D$766,Main_OG!AM$1:AM$766,"")</f>
        <v>15493131</v>
      </c>
      <c r="AF861" s="48">
        <f>_xlfn.XLOOKUP($F861,Main_OG!$D$1:$D$766,Main_OG!Z$1:Z$766,"")</f>
        <v>0</v>
      </c>
      <c r="AG861" s="48">
        <f>_xlfn.XLOOKUP($F861,Main_OG!$D$1:$D$766,Main_OG!AA$1:AA$766,"")</f>
        <v>2.324237813104427</v>
      </c>
      <c r="AH861" s="48">
        <f>_xlfn.XLOOKUP($F861,Main_OG!$D$1:$D$766,Main_OG!AB$1:AB$766,"")</f>
        <v>23.49195884567845</v>
      </c>
      <c r="AI861" s="48">
        <f>_xlfn.XLOOKUP($F861,Main_OG!$D$1:$D$766,Main_OG!AC$1:AC$766,"")</f>
        <v>3.503818060367514</v>
      </c>
      <c r="AJ861" s="48">
        <f>_xlfn.XLOOKUP($F861,Main_OG!$D$1:$D$766,Main_OG!AD$1:AD$766,"")</f>
        <v>0.75442193202762442</v>
      </c>
    </row>
    <row r="862" spans="2:36" x14ac:dyDescent="0.35">
      <c r="B862" s="36" t="s">
        <v>1888</v>
      </c>
      <c r="C862" s="45" t="s">
        <v>314</v>
      </c>
      <c r="D862" s="45" t="s">
        <v>4409</v>
      </c>
      <c r="E862" s="36" t="s">
        <v>1913</v>
      </c>
      <c r="F862" s="36" t="str">
        <f t="shared" si="39"/>
        <v>2012_TN</v>
      </c>
      <c r="G862" s="45">
        <v>2012</v>
      </c>
      <c r="H862" s="45">
        <f>_xlfn.XLOOKUP(J862,Main_OG!$B$1:$B$766,Main_OG!$O$1:$O$766,"")</f>
        <v>0</v>
      </c>
      <c r="I862" s="45">
        <f>_xlfn.XLOOKUP(F862,Main_OG!$D$1:$D$766,Main_OG!$J$1:$J$766,"")</f>
        <v>0</v>
      </c>
      <c r="J862" s="45" t="s">
        <v>314</v>
      </c>
      <c r="K862" s="45" t="str">
        <f t="shared" si="40"/>
        <v>Entergy Arkansas Inc_TN</v>
      </c>
      <c r="L862" s="45" t="str">
        <f t="shared" si="41"/>
        <v>Entergy Arkansas LLC_TN</v>
      </c>
      <c r="M862" s="45" t="s">
        <v>1902</v>
      </c>
      <c r="N862" s="45">
        <v>0</v>
      </c>
      <c r="O862" s="45">
        <v>3</v>
      </c>
      <c r="P862" s="45">
        <v>3</v>
      </c>
      <c r="Q862" s="45">
        <v>1</v>
      </c>
      <c r="R862" s="45">
        <v>0</v>
      </c>
      <c r="S862" s="45">
        <v>20</v>
      </c>
      <c r="T862" s="45">
        <v>6</v>
      </c>
      <c r="U862" s="45">
        <v>2</v>
      </c>
      <c r="V862" s="45">
        <v>0</v>
      </c>
      <c r="W862" s="45">
        <v>12</v>
      </c>
      <c r="X862" s="45">
        <v>21.666667</v>
      </c>
      <c r="Y862" s="45">
        <v>10</v>
      </c>
      <c r="Z862" s="46">
        <v>311754.2</v>
      </c>
      <c r="AA862" s="46">
        <v>48290.919477699885</v>
      </c>
      <c r="AB862" s="47">
        <f>_xlfn.XLOOKUP($F862,Main_OG!$D$1:$D$766,Main_OG!AJ$1:AJ$766,"")</f>
        <v>35409052</v>
      </c>
      <c r="AC862" s="47">
        <f>_xlfn.XLOOKUP($F862,Main_OG!$D$1:$D$766,Main_OG!AK$1:AK$766,"")</f>
        <v>593966</v>
      </c>
      <c r="AD862" s="47">
        <f>_xlfn.XLOOKUP($F862,Main_OG!$D$1:$D$766,Main_OG!AL$1:AL$766,"")</f>
        <v>129095096</v>
      </c>
      <c r="AE862" s="47">
        <f>_xlfn.XLOOKUP($F862,Main_OG!$D$1:$D$766,Main_OG!AM$1:AM$766,"")</f>
        <v>25102101</v>
      </c>
      <c r="AF862" s="48">
        <f>_xlfn.XLOOKUP($F862,Main_OG!$D$1:$D$766,Main_OG!Z$1:Z$766,"")</f>
        <v>0</v>
      </c>
      <c r="AG862" s="48">
        <f>_xlfn.XLOOKUP($F862,Main_OG!$D$1:$D$766,Main_OG!AA$1:AA$766,"")</f>
        <v>2.324237813104427</v>
      </c>
      <c r="AH862" s="48">
        <f>_xlfn.XLOOKUP($F862,Main_OG!$D$1:$D$766,Main_OG!AB$1:AB$766,"")</f>
        <v>23.49195884567845</v>
      </c>
      <c r="AI862" s="48">
        <f>_xlfn.XLOOKUP($F862,Main_OG!$D$1:$D$766,Main_OG!AC$1:AC$766,"")</f>
        <v>3.503818060367514</v>
      </c>
      <c r="AJ862" s="48">
        <f>_xlfn.XLOOKUP($F862,Main_OG!$D$1:$D$766,Main_OG!AD$1:AD$766,"")</f>
        <v>0.75442193202762442</v>
      </c>
    </row>
    <row r="863" spans="2:36" x14ac:dyDescent="0.35">
      <c r="B863" s="36" t="s">
        <v>1888</v>
      </c>
      <c r="C863" s="45" t="s">
        <v>628</v>
      </c>
      <c r="D863" s="45" t="s">
        <v>4409</v>
      </c>
      <c r="E863" s="36" t="s">
        <v>1913</v>
      </c>
      <c r="F863" s="36" t="str">
        <f t="shared" si="39"/>
        <v>2013_AR</v>
      </c>
      <c r="G863" s="45">
        <v>2013</v>
      </c>
      <c r="H863" s="45">
        <f>_xlfn.XLOOKUP(J863,Main_OG!$B$1:$B$766,Main_OG!$O$1:$O$766,"")</f>
        <v>1</v>
      </c>
      <c r="I863" s="45">
        <f>_xlfn.XLOOKUP(F863,Main_OG!$D$1:$D$766,Main_OG!$J$1:$J$766,"")</f>
        <v>0</v>
      </c>
      <c r="J863" s="45" t="s">
        <v>628</v>
      </c>
      <c r="K863" s="45" t="str">
        <f t="shared" si="40"/>
        <v>Entergy Arkansas Inc_AR</v>
      </c>
      <c r="L863" s="45" t="str">
        <f t="shared" si="41"/>
        <v>Entergy Arkansas LLC_AR</v>
      </c>
      <c r="M863" s="45" t="s">
        <v>1903</v>
      </c>
      <c r="N863" s="45">
        <v>1</v>
      </c>
      <c r="O863" s="45">
        <v>90724</v>
      </c>
      <c r="P863" s="45">
        <v>22998</v>
      </c>
      <c r="Q863" s="45">
        <v>585377</v>
      </c>
      <c r="R863" s="45">
        <v>103</v>
      </c>
      <c r="S863" s="45">
        <v>6169123</v>
      </c>
      <c r="T863" s="45">
        <v>6768830</v>
      </c>
      <c r="U863" s="45">
        <v>7921074</v>
      </c>
      <c r="V863" s="45">
        <v>10</v>
      </c>
      <c r="W863" s="45">
        <v>7.8518404999999998</v>
      </c>
      <c r="X863" s="45">
        <v>6.3467615999999998</v>
      </c>
      <c r="Y863" s="45">
        <v>9.6537565000000001</v>
      </c>
      <c r="Z863" s="46">
        <v>119842.8</v>
      </c>
      <c r="AA863" s="46">
        <v>40481.155118175935</v>
      </c>
      <c r="AB863" s="47">
        <f>_xlfn.XLOOKUP($F863,Main_OG!$D$1:$D$766,Main_OG!AJ$1:AJ$766,"")</f>
        <v>37574936</v>
      </c>
      <c r="AC863" s="47">
        <f>_xlfn.XLOOKUP($F863,Main_OG!$D$1:$D$766,Main_OG!AK$1:AK$766,"")</f>
        <v>146494</v>
      </c>
      <c r="AD863" s="47">
        <f>_xlfn.XLOOKUP($F863,Main_OG!$D$1:$D$766,Main_OG!AL$1:AL$766,"")</f>
        <v>177238292</v>
      </c>
      <c r="AE863" s="47">
        <f>_xlfn.XLOOKUP($F863,Main_OG!$D$1:$D$766,Main_OG!AM$1:AM$766,"")</f>
        <v>11945257</v>
      </c>
      <c r="AF863" s="48">
        <f>_xlfn.XLOOKUP($F863,Main_OG!$D$1:$D$766,Main_OG!Z$1:Z$766,"")</f>
        <v>2.4300000000000002</v>
      </c>
      <c r="AG863" s="48">
        <f>_xlfn.XLOOKUP($F863,Main_OG!$D$1:$D$766,Main_OG!AA$1:AA$766,"")</f>
        <v>2.4</v>
      </c>
      <c r="AH863" s="48">
        <f>_xlfn.XLOOKUP($F863,Main_OG!$D$1:$D$766,Main_OG!AB$1:AB$766,"")</f>
        <v>22.06</v>
      </c>
      <c r="AI863" s="48">
        <f>_xlfn.XLOOKUP($F863,Main_OG!$D$1:$D$766,Main_OG!AC$1:AC$766,"")</f>
        <v>4.83</v>
      </c>
      <c r="AJ863" s="48">
        <f>_xlfn.XLOOKUP($F863,Main_OG!$D$1:$D$766,Main_OG!AD$1:AD$766,"")</f>
        <v>0.61</v>
      </c>
    </row>
    <row r="864" spans="2:36" x14ac:dyDescent="0.35">
      <c r="B864" s="36" t="s">
        <v>1888</v>
      </c>
      <c r="C864" s="45" t="s">
        <v>314</v>
      </c>
      <c r="D864" s="45" t="s">
        <v>4409</v>
      </c>
      <c r="E864" s="36" t="s">
        <v>1913</v>
      </c>
      <c r="F864" s="36" t="str">
        <f t="shared" si="39"/>
        <v>2013_TN</v>
      </c>
      <c r="G864" s="45">
        <v>2013</v>
      </c>
      <c r="H864" s="45">
        <f>_xlfn.XLOOKUP(J864,Main_OG!$B$1:$B$766,Main_OG!$O$1:$O$766,"")</f>
        <v>0</v>
      </c>
      <c r="I864" s="45">
        <f>_xlfn.XLOOKUP(F864,Main_OG!$D$1:$D$766,Main_OG!$J$1:$J$766,"")</f>
        <v>0</v>
      </c>
      <c r="J864" s="45" t="s">
        <v>314</v>
      </c>
      <c r="K864" s="45" t="str">
        <f t="shared" si="40"/>
        <v>Entergy Arkansas Inc_TN</v>
      </c>
      <c r="L864" s="45" t="str">
        <f t="shared" si="41"/>
        <v>Entergy Arkansas LLC_TN</v>
      </c>
      <c r="M864" s="45" t="s">
        <v>1904</v>
      </c>
      <c r="N864" s="45">
        <v>0</v>
      </c>
      <c r="O864" s="45">
        <v>3</v>
      </c>
      <c r="P864" s="45">
        <v>3</v>
      </c>
      <c r="Q864" s="45">
        <v>1</v>
      </c>
      <c r="R864" s="45">
        <v>0</v>
      </c>
      <c r="S864" s="45">
        <v>18</v>
      </c>
      <c r="T864" s="45">
        <v>10</v>
      </c>
      <c r="U864" s="45">
        <v>4</v>
      </c>
      <c r="V864" s="45">
        <v>0</v>
      </c>
      <c r="W864" s="45">
        <v>12.777778</v>
      </c>
      <c r="X864" s="45">
        <v>15</v>
      </c>
      <c r="Y864" s="45">
        <v>10</v>
      </c>
      <c r="Z864" s="46">
        <v>318347.90000000002</v>
      </c>
      <c r="AA864" s="46">
        <v>48999.644909921481</v>
      </c>
      <c r="AB864" s="47">
        <f>_xlfn.XLOOKUP($F864,Main_OG!$D$1:$D$766,Main_OG!AJ$1:AJ$766,"")</f>
        <v>33869638</v>
      </c>
      <c r="AC864" s="47">
        <f>_xlfn.XLOOKUP($F864,Main_OG!$D$1:$D$766,Main_OG!AK$1:AK$766,"")</f>
        <v>509834</v>
      </c>
      <c r="AD864" s="47">
        <f>_xlfn.XLOOKUP($F864,Main_OG!$D$1:$D$766,Main_OG!AL$1:AL$766,"")</f>
        <v>76949922</v>
      </c>
      <c r="AE864" s="47">
        <f>_xlfn.XLOOKUP($F864,Main_OG!$D$1:$D$766,Main_OG!AM$1:AM$766,"")</f>
        <v>28493814</v>
      </c>
      <c r="AF864" s="48">
        <f>_xlfn.XLOOKUP($F864,Main_OG!$D$1:$D$766,Main_OG!Z$1:Z$766,"")</f>
        <v>1.79</v>
      </c>
      <c r="AG864" s="48">
        <f>_xlfn.XLOOKUP($F864,Main_OG!$D$1:$D$766,Main_OG!AA$1:AA$766,"")</f>
        <v>2.39</v>
      </c>
      <c r="AH864" s="48">
        <f>_xlfn.XLOOKUP($F864,Main_OG!$D$1:$D$766,Main_OG!AB$1:AB$766,"")</f>
        <v>22.64</v>
      </c>
      <c r="AI864" s="48">
        <f>_xlfn.XLOOKUP($F864,Main_OG!$D$1:$D$766,Main_OG!AC$1:AC$766,"")</f>
        <v>3.76</v>
      </c>
      <c r="AJ864" s="48">
        <f>_xlfn.XLOOKUP($F864,Main_OG!$D$1:$D$766,Main_OG!AD$1:AD$766,"")</f>
        <v>0.77</v>
      </c>
    </row>
    <row r="865" spans="2:36" x14ac:dyDescent="0.35">
      <c r="B865" s="36" t="s">
        <v>1888</v>
      </c>
      <c r="C865" s="45" t="s">
        <v>628</v>
      </c>
      <c r="D865" s="45" t="s">
        <v>4409</v>
      </c>
      <c r="E865" s="36" t="s">
        <v>1913</v>
      </c>
      <c r="F865" s="36" t="str">
        <f t="shared" si="39"/>
        <v>2014_AR</v>
      </c>
      <c r="G865" s="45">
        <v>2014</v>
      </c>
      <c r="H865" s="45">
        <f>_xlfn.XLOOKUP(J865,Main_OG!$B$1:$B$766,Main_OG!$O$1:$O$766,"")</f>
        <v>1</v>
      </c>
      <c r="I865" s="45">
        <f>_xlfn.XLOOKUP(F865,Main_OG!$D$1:$D$766,Main_OG!$J$1:$J$766,"")</f>
        <v>0</v>
      </c>
      <c r="J865" s="45" t="s">
        <v>628</v>
      </c>
      <c r="K865" s="45" t="str">
        <f t="shared" si="40"/>
        <v>Entergy Arkansas Inc_AR</v>
      </c>
      <c r="L865" s="45" t="str">
        <f t="shared" si="41"/>
        <v>Entergy Arkansas LLC_AR</v>
      </c>
      <c r="M865" s="45" t="s">
        <v>1905</v>
      </c>
      <c r="N865" s="45">
        <v>1</v>
      </c>
      <c r="O865" s="45">
        <v>91417</v>
      </c>
      <c r="P865" s="45">
        <v>23645</v>
      </c>
      <c r="Q865" s="45">
        <v>586022</v>
      </c>
      <c r="R865" s="45">
        <v>86</v>
      </c>
      <c r="S865" s="45">
        <v>6170936</v>
      </c>
      <c r="T865" s="45">
        <v>6808318</v>
      </c>
      <c r="U865" s="45">
        <v>8069917</v>
      </c>
      <c r="V865" s="45">
        <v>10.348837</v>
      </c>
      <c r="W865" s="45">
        <v>7.7008333999999996</v>
      </c>
      <c r="X865" s="45">
        <v>6.1795836</v>
      </c>
      <c r="Y865" s="45">
        <v>9.2558945000000001</v>
      </c>
      <c r="Z865" s="46">
        <v>121409.4</v>
      </c>
      <c r="AA865" s="46">
        <v>40895.673916272761</v>
      </c>
      <c r="AB865" s="47">
        <f>_xlfn.XLOOKUP($F865,Main_OG!$D$1:$D$766,Main_OG!AJ$1:AJ$766,"")</f>
        <v>38590830</v>
      </c>
      <c r="AC865" s="47">
        <f>_xlfn.XLOOKUP($F865,Main_OG!$D$1:$D$766,Main_OG!AK$1:AK$766,"")</f>
        <v>97830</v>
      </c>
      <c r="AD865" s="47">
        <f>_xlfn.XLOOKUP($F865,Main_OG!$D$1:$D$766,Main_OG!AL$1:AL$766,"")</f>
        <v>136257808</v>
      </c>
      <c r="AE865" s="47">
        <f>_xlfn.XLOOKUP($F865,Main_OG!$D$1:$D$766,Main_OG!AM$1:AM$766,"")</f>
        <v>14478259</v>
      </c>
      <c r="AF865" s="48">
        <f>_xlfn.XLOOKUP($F865,Main_OG!$D$1:$D$766,Main_OG!Z$1:Z$766,"")</f>
        <v>0</v>
      </c>
      <c r="AG865" s="48">
        <f>_xlfn.XLOOKUP($F865,Main_OG!$D$1:$D$766,Main_OG!AA$1:AA$766,"")</f>
        <v>2.322195177698041</v>
      </c>
      <c r="AH865" s="48">
        <f>_xlfn.XLOOKUP($F865,Main_OG!$D$1:$D$766,Main_OG!AB$1:AB$766,"")</f>
        <v>20.48845299552563</v>
      </c>
      <c r="AI865" s="48">
        <f>_xlfn.XLOOKUP($F865,Main_OG!$D$1:$D$766,Main_OG!AC$1:AC$766,"")</f>
        <v>4.9924248044436963</v>
      </c>
      <c r="AJ865" s="48">
        <f>_xlfn.XLOOKUP($F865,Main_OG!$D$1:$D$766,Main_OG!AD$1:AD$766,"")</f>
        <v>0.68548682032632846</v>
      </c>
    </row>
    <row r="866" spans="2:36" x14ac:dyDescent="0.35">
      <c r="B866" s="36" t="s">
        <v>1888</v>
      </c>
      <c r="C866" s="45" t="s">
        <v>314</v>
      </c>
      <c r="D866" s="45" t="s">
        <v>4409</v>
      </c>
      <c r="E866" s="36" t="s">
        <v>1913</v>
      </c>
      <c r="F866" s="36" t="str">
        <f t="shared" si="39"/>
        <v>2014_TN</v>
      </c>
      <c r="G866" s="45">
        <v>2014</v>
      </c>
      <c r="H866" s="45">
        <f>_xlfn.XLOOKUP(J866,Main_OG!$B$1:$B$766,Main_OG!$O$1:$O$766,"")</f>
        <v>0</v>
      </c>
      <c r="I866" s="45">
        <f>_xlfn.XLOOKUP(F866,Main_OG!$D$1:$D$766,Main_OG!$J$1:$J$766,"")</f>
        <v>0</v>
      </c>
      <c r="J866" s="45" t="s">
        <v>314</v>
      </c>
      <c r="K866" s="45" t="str">
        <f t="shared" si="40"/>
        <v>Entergy Arkansas Inc_TN</v>
      </c>
      <c r="L866" s="45" t="str">
        <f t="shared" si="41"/>
        <v>Entergy Arkansas LLC_TN</v>
      </c>
      <c r="M866" s="45" t="s">
        <v>1906</v>
      </c>
      <c r="N866" s="45">
        <v>0</v>
      </c>
      <c r="O866" s="45">
        <v>3</v>
      </c>
      <c r="P866" s="45">
        <v>3</v>
      </c>
      <c r="Q866" s="45">
        <v>1</v>
      </c>
      <c r="R866" s="45">
        <v>0</v>
      </c>
      <c r="S866" s="45">
        <v>28</v>
      </c>
      <c r="T866" s="45">
        <v>17</v>
      </c>
      <c r="U866" s="45">
        <v>4</v>
      </c>
      <c r="V866" s="45">
        <v>0</v>
      </c>
      <c r="W866" s="45">
        <v>10.357143000000001</v>
      </c>
      <c r="X866" s="45">
        <v>11.764706</v>
      </c>
      <c r="Y866" s="45">
        <v>10</v>
      </c>
      <c r="Z866" s="46">
        <v>323879.59999999998</v>
      </c>
      <c r="AA866" s="46">
        <v>49487.937949615691</v>
      </c>
      <c r="AB866" s="47">
        <f>_xlfn.XLOOKUP($F866,Main_OG!$D$1:$D$766,Main_OG!AJ$1:AJ$766,"")</f>
        <v>35493536</v>
      </c>
      <c r="AC866" s="47">
        <f>_xlfn.XLOOKUP($F866,Main_OG!$D$1:$D$766,Main_OG!AK$1:AK$766,"")</f>
        <v>698642</v>
      </c>
      <c r="AD866" s="47">
        <f>_xlfn.XLOOKUP($F866,Main_OG!$D$1:$D$766,Main_OG!AL$1:AL$766,"")</f>
        <v>93554700</v>
      </c>
      <c r="AE866" s="47">
        <f>_xlfn.XLOOKUP($F866,Main_OG!$D$1:$D$766,Main_OG!AM$1:AM$766,"")</f>
        <v>27670006</v>
      </c>
      <c r="AF866" s="48">
        <f>_xlfn.XLOOKUP($F866,Main_OG!$D$1:$D$766,Main_OG!Z$1:Z$766,"")</f>
        <v>1.92</v>
      </c>
      <c r="AG866" s="48">
        <f>_xlfn.XLOOKUP($F866,Main_OG!$D$1:$D$766,Main_OG!AA$1:AA$766,"")</f>
        <v>2.4500000000000002</v>
      </c>
      <c r="AH866" s="48">
        <f>_xlfn.XLOOKUP($F866,Main_OG!$D$1:$D$766,Main_OG!AB$1:AB$766,"")</f>
        <v>17.89</v>
      </c>
      <c r="AI866" s="48">
        <f>_xlfn.XLOOKUP($F866,Main_OG!$D$1:$D$766,Main_OG!AC$1:AC$766,"")</f>
        <v>4.55</v>
      </c>
      <c r="AJ866" s="48">
        <f>_xlfn.XLOOKUP($F866,Main_OG!$D$1:$D$766,Main_OG!AD$1:AD$766,"")</f>
        <v>0.72</v>
      </c>
    </row>
    <row r="867" spans="2:36" x14ac:dyDescent="0.35">
      <c r="B867" s="36" t="s">
        <v>1888</v>
      </c>
      <c r="C867" s="45" t="s">
        <v>628</v>
      </c>
      <c r="D867" s="45" t="s">
        <v>4409</v>
      </c>
      <c r="E867" s="36" t="s">
        <v>1913</v>
      </c>
      <c r="F867" s="36" t="str">
        <f t="shared" si="39"/>
        <v>2015_AR</v>
      </c>
      <c r="G867" s="45">
        <v>2015</v>
      </c>
      <c r="H867" s="45">
        <f>_xlfn.XLOOKUP(J867,Main_OG!$B$1:$B$766,Main_OG!$O$1:$O$766,"")</f>
        <v>1</v>
      </c>
      <c r="I867" s="45">
        <f>_xlfn.XLOOKUP(F867,Main_OG!$D$1:$D$766,Main_OG!$J$1:$J$766,"")</f>
        <v>0</v>
      </c>
      <c r="J867" s="45" t="s">
        <v>628</v>
      </c>
      <c r="K867" s="45" t="str">
        <f t="shared" si="40"/>
        <v>Entergy Arkansas Inc_AR</v>
      </c>
      <c r="L867" s="45" t="str">
        <f t="shared" si="41"/>
        <v>Entergy Arkansas LLC_AR</v>
      </c>
      <c r="M867" s="45" t="s">
        <v>1907</v>
      </c>
      <c r="N867" s="45">
        <v>1</v>
      </c>
      <c r="O867" s="45">
        <v>92310</v>
      </c>
      <c r="P867" s="45">
        <v>23794</v>
      </c>
      <c r="Q867" s="45">
        <v>588065</v>
      </c>
      <c r="R867" s="45">
        <v>113</v>
      </c>
      <c r="S867" s="45">
        <v>6254827</v>
      </c>
      <c r="T867" s="45">
        <v>6888937</v>
      </c>
      <c r="U867" s="45">
        <v>8016287</v>
      </c>
      <c r="V867" s="45">
        <v>10.619469</v>
      </c>
      <c r="W867" s="45">
        <v>8.4827414000000001</v>
      </c>
      <c r="X867" s="45">
        <v>6.8779450000000004</v>
      </c>
      <c r="Y867" s="45">
        <v>10.184085</v>
      </c>
      <c r="Z867" s="46">
        <v>121532.5</v>
      </c>
      <c r="AA867" s="46">
        <v>40786.386158218258</v>
      </c>
      <c r="AB867" s="47">
        <f>_xlfn.XLOOKUP($F867,Main_OG!$D$1:$D$766,Main_OG!AJ$1:AJ$766,"")</f>
        <v>25659822</v>
      </c>
      <c r="AC867" s="47">
        <f>_xlfn.XLOOKUP($F867,Main_OG!$D$1:$D$766,Main_OG!AK$1:AK$766,"")</f>
        <v>215844</v>
      </c>
      <c r="AD867" s="47">
        <f>_xlfn.XLOOKUP($F867,Main_OG!$D$1:$D$766,Main_OG!AL$1:AL$766,"")</f>
        <v>210203424</v>
      </c>
      <c r="AE867" s="47">
        <f>_xlfn.XLOOKUP($F867,Main_OG!$D$1:$D$766,Main_OG!AM$1:AM$766,"")</f>
        <v>13837794</v>
      </c>
      <c r="AF867" s="48">
        <f>_xlfn.XLOOKUP($F867,Main_OG!$D$1:$D$766,Main_OG!Z$1:Z$766,"")</f>
        <v>0</v>
      </c>
      <c r="AG867" s="48">
        <f>_xlfn.XLOOKUP($F867,Main_OG!$D$1:$D$766,Main_OG!AA$1:AA$766,"")</f>
        <v>2.25948627072199</v>
      </c>
      <c r="AH867" s="48">
        <f>_xlfn.XLOOKUP($F867,Main_OG!$D$1:$D$766,Main_OG!AB$1:AB$766,"")</f>
        <v>12.08771849023859</v>
      </c>
      <c r="AI867" s="48">
        <f>_xlfn.XLOOKUP($F867,Main_OG!$D$1:$D$766,Main_OG!AC$1:AC$766,"")</f>
        <v>3.3843619636206599</v>
      </c>
      <c r="AJ867" s="48">
        <f>_xlfn.XLOOKUP($F867,Main_OG!$D$1:$D$766,Main_OG!AD$1:AD$766,"")</f>
        <v>0.66963877086385626</v>
      </c>
    </row>
    <row r="868" spans="2:36" x14ac:dyDescent="0.35">
      <c r="B868" s="36" t="s">
        <v>1888</v>
      </c>
      <c r="C868" s="45" t="s">
        <v>314</v>
      </c>
      <c r="D868" s="45" t="s">
        <v>4409</v>
      </c>
      <c r="E868" s="36" t="s">
        <v>1913</v>
      </c>
      <c r="F868" s="36" t="str">
        <f t="shared" si="39"/>
        <v>2015_TN</v>
      </c>
      <c r="G868" s="45">
        <v>2015</v>
      </c>
      <c r="H868" s="45">
        <f>_xlfn.XLOOKUP(J868,Main_OG!$B$1:$B$766,Main_OG!$O$1:$O$766,"")</f>
        <v>0</v>
      </c>
      <c r="I868" s="45">
        <f>_xlfn.XLOOKUP(F868,Main_OG!$D$1:$D$766,Main_OG!$J$1:$J$766,"")</f>
        <v>0</v>
      </c>
      <c r="J868" s="45" t="s">
        <v>314</v>
      </c>
      <c r="K868" s="45" t="str">
        <f t="shared" si="40"/>
        <v>Entergy Arkansas Inc_TN</v>
      </c>
      <c r="L868" s="45" t="str">
        <f t="shared" si="41"/>
        <v>Entergy Arkansas LLC_TN</v>
      </c>
      <c r="M868" s="45" t="s">
        <v>1908</v>
      </c>
      <c r="N868" s="45">
        <v>0</v>
      </c>
      <c r="O868" s="45">
        <v>3</v>
      </c>
      <c r="P868" s="45">
        <v>3</v>
      </c>
      <c r="Q868" s="45">
        <v>2</v>
      </c>
      <c r="R868" s="45">
        <v>0</v>
      </c>
      <c r="S868" s="45">
        <v>28</v>
      </c>
      <c r="T868" s="45">
        <v>15</v>
      </c>
      <c r="U868" s="45">
        <v>21</v>
      </c>
      <c r="V868" s="45">
        <v>0</v>
      </c>
      <c r="W868" s="45">
        <v>14.285714</v>
      </c>
      <c r="X868" s="45">
        <v>16</v>
      </c>
      <c r="Y868" s="45">
        <v>12.380952000000001</v>
      </c>
      <c r="Z868" s="46">
        <v>335461.09999999998</v>
      </c>
      <c r="AA868" s="46">
        <v>50863.244035119271</v>
      </c>
      <c r="AB868" s="47">
        <f>_xlfn.XLOOKUP($F868,Main_OG!$D$1:$D$766,Main_OG!AJ$1:AJ$766,"")</f>
        <v>29723412</v>
      </c>
      <c r="AC868" s="47">
        <f>_xlfn.XLOOKUP($F868,Main_OG!$D$1:$D$766,Main_OG!AK$1:AK$766,"")</f>
        <v>527122</v>
      </c>
      <c r="AD868" s="47">
        <f>_xlfn.XLOOKUP($F868,Main_OG!$D$1:$D$766,Main_OG!AL$1:AL$766,"")</f>
        <v>143840350</v>
      </c>
      <c r="AE868" s="47">
        <f>_xlfn.XLOOKUP($F868,Main_OG!$D$1:$D$766,Main_OG!AM$1:AM$766,"")</f>
        <v>24960472</v>
      </c>
      <c r="AF868" s="48">
        <f>_xlfn.XLOOKUP($F868,Main_OG!$D$1:$D$766,Main_OG!Z$1:Z$766,"")</f>
        <v>0</v>
      </c>
      <c r="AG868" s="48">
        <f>_xlfn.XLOOKUP($F868,Main_OG!$D$1:$D$766,Main_OG!AA$1:AA$766,"")</f>
        <v>2.39</v>
      </c>
      <c r="AH868" s="48">
        <f>_xlfn.XLOOKUP($F868,Main_OG!$D$1:$D$766,Main_OG!AB$1:AB$766,"")</f>
        <v>12.4</v>
      </c>
      <c r="AI868" s="48">
        <f>_xlfn.XLOOKUP($F868,Main_OG!$D$1:$D$766,Main_OG!AC$1:AC$766,"")</f>
        <v>2.72</v>
      </c>
      <c r="AJ868" s="48">
        <f>_xlfn.XLOOKUP($F868,Main_OG!$D$1:$D$766,Main_OG!AD$1:AD$766,"")</f>
        <v>0.72</v>
      </c>
    </row>
    <row r="869" spans="2:36" x14ac:dyDescent="0.35">
      <c r="B869" s="36" t="s">
        <v>1888</v>
      </c>
      <c r="C869" s="45" t="s">
        <v>628</v>
      </c>
      <c r="D869" s="45" t="s">
        <v>4409</v>
      </c>
      <c r="E869" s="36" t="s">
        <v>1913</v>
      </c>
      <c r="F869" s="36" t="str">
        <f t="shared" si="39"/>
        <v>2016_AR</v>
      </c>
      <c r="G869" s="45">
        <v>2016</v>
      </c>
      <c r="H869" s="45">
        <f>_xlfn.XLOOKUP(J869,Main_OG!$B$1:$B$766,Main_OG!$O$1:$O$766,"")</f>
        <v>1</v>
      </c>
      <c r="I869" s="45">
        <f>_xlfn.XLOOKUP(F869,Main_OG!$D$1:$D$766,Main_OG!$J$1:$J$766,"")</f>
        <v>0</v>
      </c>
      <c r="J869" s="45" t="s">
        <v>628</v>
      </c>
      <c r="K869" s="45" t="str">
        <f t="shared" si="40"/>
        <v>Entergy Arkansas Inc_AR</v>
      </c>
      <c r="L869" s="45" t="str">
        <f t="shared" si="41"/>
        <v>Entergy Arkansas LLC_AR</v>
      </c>
      <c r="M869" s="45" t="s">
        <v>1909</v>
      </c>
      <c r="N869" s="45">
        <v>1</v>
      </c>
      <c r="O869" s="45">
        <v>93493</v>
      </c>
      <c r="P869" s="45">
        <v>23855</v>
      </c>
      <c r="Q869" s="45">
        <v>589522</v>
      </c>
      <c r="R869" s="45">
        <v>103</v>
      </c>
      <c r="S869" s="45">
        <v>6225368</v>
      </c>
      <c r="T869" s="45">
        <v>6795445</v>
      </c>
      <c r="U869" s="45">
        <v>7618426</v>
      </c>
      <c r="V869" s="45">
        <v>10.873786000000001</v>
      </c>
      <c r="W869" s="45">
        <v>8.1851722999999996</v>
      </c>
      <c r="X869" s="45">
        <v>6.5036829999999997</v>
      </c>
      <c r="Y869" s="45">
        <v>10.267281000000001</v>
      </c>
      <c r="Z869" s="46">
        <v>123034.9</v>
      </c>
      <c r="AA869" s="46">
        <v>41123.832857312365</v>
      </c>
      <c r="AB869" s="47">
        <f>_xlfn.XLOOKUP($F869,Main_OG!$D$1:$D$766,Main_OG!AJ$1:AJ$766,"")</f>
        <v>28150950</v>
      </c>
      <c r="AC869" s="47">
        <f>_xlfn.XLOOKUP($F869,Main_OG!$D$1:$D$766,Main_OG!AK$1:AK$766,"")</f>
        <v>151030</v>
      </c>
      <c r="AD869" s="47">
        <f>_xlfn.XLOOKUP($F869,Main_OG!$D$1:$D$766,Main_OG!AL$1:AL$766,"")</f>
        <v>263258686</v>
      </c>
      <c r="AE869" s="47">
        <f>_xlfn.XLOOKUP($F869,Main_OG!$D$1:$D$766,Main_OG!AM$1:AM$766,"")</f>
        <v>13421022</v>
      </c>
      <c r="AF869" s="48">
        <f>_xlfn.XLOOKUP($F869,Main_OG!$D$1:$D$766,Main_OG!Z$1:Z$766,"")</f>
        <v>0</v>
      </c>
      <c r="AG869" s="48">
        <f>_xlfn.XLOOKUP($F869,Main_OG!$D$1:$D$766,Main_OG!AA$1:AA$766,"")</f>
        <v>2.2143440282408582</v>
      </c>
      <c r="AH869" s="48">
        <f>_xlfn.XLOOKUP($F869,Main_OG!$D$1:$D$766,Main_OG!AB$1:AB$766,"")</f>
        <v>11.309272049594229</v>
      </c>
      <c r="AI869" s="48">
        <f>_xlfn.XLOOKUP($F869,Main_OG!$D$1:$D$766,Main_OG!AC$1:AC$766,"")</f>
        <v>3.2924726584307722</v>
      </c>
      <c r="AJ869" s="48">
        <f>_xlfn.XLOOKUP($F869,Main_OG!$D$1:$D$766,Main_OG!AD$1:AD$766,"")</f>
        <v>0.65636700530415037</v>
      </c>
    </row>
    <row r="870" spans="2:36" x14ac:dyDescent="0.35">
      <c r="B870" s="36" t="s">
        <v>1888</v>
      </c>
      <c r="C870" s="45" t="s">
        <v>314</v>
      </c>
      <c r="D870" s="45" t="s">
        <v>4409</v>
      </c>
      <c r="E870" s="36" t="s">
        <v>1913</v>
      </c>
      <c r="F870" s="36" t="str">
        <f t="shared" si="39"/>
        <v>2016_TN</v>
      </c>
      <c r="G870" s="45">
        <v>2016</v>
      </c>
      <c r="H870" s="45">
        <f>_xlfn.XLOOKUP(J870,Main_OG!$B$1:$B$766,Main_OG!$O$1:$O$766,"")</f>
        <v>0</v>
      </c>
      <c r="I870" s="45">
        <f>_xlfn.XLOOKUP(F870,Main_OG!$D$1:$D$766,Main_OG!$J$1:$J$766,"")</f>
        <v>0</v>
      </c>
      <c r="J870" s="45" t="s">
        <v>314</v>
      </c>
      <c r="K870" s="45" t="str">
        <f t="shared" si="40"/>
        <v>Entergy Arkansas Inc_TN</v>
      </c>
      <c r="L870" s="45" t="str">
        <f t="shared" si="41"/>
        <v>Entergy Arkansas LLC_TN</v>
      </c>
      <c r="M870" s="45" t="s">
        <v>1910</v>
      </c>
      <c r="N870" s="45">
        <v>0</v>
      </c>
      <c r="O870" s="45">
        <v>3</v>
      </c>
      <c r="P870" s="45">
        <v>3</v>
      </c>
      <c r="Q870" s="45">
        <v>2</v>
      </c>
      <c r="R870" s="45">
        <v>0</v>
      </c>
      <c r="S870" s="45">
        <v>23</v>
      </c>
      <c r="T870" s="45">
        <v>4</v>
      </c>
      <c r="U870" s="45">
        <v>17</v>
      </c>
      <c r="V870" s="45">
        <v>0</v>
      </c>
      <c r="W870" s="45">
        <v>12.173913000000001</v>
      </c>
      <c r="X870" s="45">
        <v>32.5</v>
      </c>
      <c r="Y870" s="45">
        <v>9.4117647000000009</v>
      </c>
      <c r="Z870" s="46">
        <v>343544.9</v>
      </c>
      <c r="AA870" s="46">
        <v>51650.968678646219</v>
      </c>
      <c r="AB870" s="47">
        <f>_xlfn.XLOOKUP($F870,Main_OG!$D$1:$D$766,Main_OG!AJ$1:AJ$766,"")</f>
        <v>31241686</v>
      </c>
      <c r="AC870" s="47">
        <f>_xlfn.XLOOKUP($F870,Main_OG!$D$1:$D$766,Main_OG!AK$1:AK$766,"")</f>
        <v>473438</v>
      </c>
      <c r="AD870" s="47">
        <f>_xlfn.XLOOKUP($F870,Main_OG!$D$1:$D$766,Main_OG!AL$1:AL$766,"")</f>
        <v>180396428</v>
      </c>
      <c r="AE870" s="47">
        <f>_xlfn.XLOOKUP($F870,Main_OG!$D$1:$D$766,Main_OG!AM$1:AM$766,"")</f>
        <v>29578086</v>
      </c>
      <c r="AF870" s="48">
        <f>_xlfn.XLOOKUP($F870,Main_OG!$D$1:$D$766,Main_OG!Z$1:Z$766,"")</f>
        <v>0</v>
      </c>
      <c r="AG870" s="48">
        <f>_xlfn.XLOOKUP($F870,Main_OG!$D$1:$D$766,Main_OG!AA$1:AA$766,"")</f>
        <v>2.23</v>
      </c>
      <c r="AH870" s="48">
        <f>_xlfn.XLOOKUP($F870,Main_OG!$D$1:$D$766,Main_OG!AB$1:AB$766,"")</f>
        <v>10.47</v>
      </c>
      <c r="AI870" s="48">
        <f>_xlfn.XLOOKUP($F870,Main_OG!$D$1:$D$766,Main_OG!AC$1:AC$766,"")</f>
        <v>2.59</v>
      </c>
      <c r="AJ870" s="48">
        <f>_xlfn.XLOOKUP($F870,Main_OG!$D$1:$D$766,Main_OG!AD$1:AD$766,"")</f>
        <v>0.71</v>
      </c>
    </row>
    <row r="871" spans="2:36" x14ac:dyDescent="0.35">
      <c r="B871" s="36" t="s">
        <v>1888</v>
      </c>
      <c r="C871" s="45" t="s">
        <v>628</v>
      </c>
      <c r="D871" s="45" t="s">
        <v>4409</v>
      </c>
      <c r="E871" s="36" t="s">
        <v>1913</v>
      </c>
      <c r="F871" s="36" t="str">
        <f t="shared" si="39"/>
        <v>2017_AR</v>
      </c>
      <c r="G871" s="45">
        <v>2017</v>
      </c>
      <c r="H871" s="45">
        <f>_xlfn.XLOOKUP(J871,Main_OG!$B$1:$B$766,Main_OG!$O$1:$O$766,"")</f>
        <v>1</v>
      </c>
      <c r="I871" s="45">
        <f>_xlfn.XLOOKUP(F871,Main_OG!$D$1:$D$766,Main_OG!$J$1:$J$766,"")</f>
        <v>0</v>
      </c>
      <c r="J871" s="45" t="s">
        <v>628</v>
      </c>
      <c r="K871" s="45" t="str">
        <f t="shared" si="40"/>
        <v>Entergy Arkansas Inc_AR</v>
      </c>
      <c r="L871" s="45" t="str">
        <f t="shared" si="41"/>
        <v>Entergy Arkansas LLC_AR</v>
      </c>
      <c r="M871" s="45" t="s">
        <v>1911</v>
      </c>
      <c r="N871" s="45">
        <v>1</v>
      </c>
      <c r="O871" s="45">
        <v>94320</v>
      </c>
      <c r="P871" s="45">
        <v>23423</v>
      </c>
      <c r="Q871" s="45">
        <v>591111</v>
      </c>
      <c r="R871" s="45">
        <v>78</v>
      </c>
      <c r="S871" s="45">
        <v>6061639</v>
      </c>
      <c r="T871" s="45">
        <v>7528292</v>
      </c>
      <c r="U871" s="45">
        <v>7298398</v>
      </c>
      <c r="V871" s="45">
        <v>12.435897000000001</v>
      </c>
      <c r="W871" s="45">
        <v>8.4126455</v>
      </c>
      <c r="X871" s="45">
        <v>6.2206155000000001</v>
      </c>
      <c r="Y871" s="45">
        <v>10.430764</v>
      </c>
      <c r="Z871" s="46">
        <v>123882.6</v>
      </c>
      <c r="AA871" s="46">
        <v>41241.205051508812</v>
      </c>
      <c r="AB871" s="47">
        <f>_xlfn.XLOOKUP($F871,Main_OG!$D$1:$D$766,Main_OG!AJ$1:AJ$766,"")</f>
        <v>30403568</v>
      </c>
      <c r="AC871" s="47">
        <f>_xlfn.XLOOKUP($F871,Main_OG!$D$1:$D$766,Main_OG!AK$1:AK$766,"")</f>
        <v>169572</v>
      </c>
      <c r="AD871" s="47">
        <f>_xlfn.XLOOKUP($F871,Main_OG!$D$1:$D$766,Main_OG!AL$1:AL$766,"")</f>
        <v>246845988</v>
      </c>
      <c r="AE871" s="47">
        <f>_xlfn.XLOOKUP($F871,Main_OG!$D$1:$D$766,Main_OG!AM$1:AM$766,"")</f>
        <v>12691079</v>
      </c>
      <c r="AF871" s="48">
        <f>_xlfn.XLOOKUP($F871,Main_OG!$D$1:$D$766,Main_OG!Z$1:Z$766,"")</f>
        <v>0</v>
      </c>
      <c r="AG871" s="48">
        <f>_xlfn.XLOOKUP($F871,Main_OG!$D$1:$D$766,Main_OG!AA$1:AA$766,"")</f>
        <v>2.1875855044172008</v>
      </c>
      <c r="AH871" s="48">
        <f>_xlfn.XLOOKUP($F871,Main_OG!$D$1:$D$766,Main_OG!AB$1:AB$766,"")</f>
        <v>14.73443638842941</v>
      </c>
      <c r="AI871" s="48">
        <f>_xlfn.XLOOKUP($F871,Main_OG!$D$1:$D$766,Main_OG!AC$1:AC$766,"")</f>
        <v>3.7243523928232452</v>
      </c>
      <c r="AJ871" s="48">
        <f>_xlfn.XLOOKUP($F871,Main_OG!$D$1:$D$766,Main_OG!AD$1:AD$766,"")</f>
        <v>0.62802788237371954</v>
      </c>
    </row>
    <row r="872" spans="2:36" x14ac:dyDescent="0.35">
      <c r="B872" s="36" t="s">
        <v>1888</v>
      </c>
      <c r="C872" s="45" t="s">
        <v>314</v>
      </c>
      <c r="D872" s="45" t="s">
        <v>4409</v>
      </c>
      <c r="E872" s="36" t="s">
        <v>1913</v>
      </c>
      <c r="F872" s="36" t="str">
        <f t="shared" si="39"/>
        <v>2017_TN</v>
      </c>
      <c r="G872" s="45">
        <v>2017</v>
      </c>
      <c r="H872" s="45">
        <f>_xlfn.XLOOKUP(J872,Main_OG!$B$1:$B$766,Main_OG!$O$1:$O$766,"")</f>
        <v>0</v>
      </c>
      <c r="I872" s="45">
        <f>_xlfn.XLOOKUP(F872,Main_OG!$D$1:$D$766,Main_OG!$J$1:$J$766,"")</f>
        <v>0</v>
      </c>
      <c r="J872" s="45" t="s">
        <v>314</v>
      </c>
      <c r="K872" s="45" t="str">
        <f t="shared" si="40"/>
        <v>Entergy Arkansas Inc_TN</v>
      </c>
      <c r="L872" s="45" t="str">
        <f t="shared" si="41"/>
        <v>Entergy Arkansas LLC_TN</v>
      </c>
      <c r="M872" s="45" t="s">
        <v>1912</v>
      </c>
      <c r="N872" s="45">
        <v>0</v>
      </c>
      <c r="O872" s="45">
        <v>3</v>
      </c>
      <c r="P872" s="45">
        <v>3</v>
      </c>
      <c r="Q872" s="45">
        <v>2</v>
      </c>
      <c r="R872" s="45">
        <v>0</v>
      </c>
      <c r="S872" s="45">
        <v>22</v>
      </c>
      <c r="T872" s="45">
        <v>9</v>
      </c>
      <c r="U872" s="45">
        <v>18</v>
      </c>
      <c r="V872" s="45">
        <v>0</v>
      </c>
      <c r="W872" s="45">
        <v>14.090909</v>
      </c>
      <c r="X872" s="45">
        <v>18.888888999999999</v>
      </c>
      <c r="Y872" s="45">
        <v>10</v>
      </c>
      <c r="Z872" s="46">
        <v>355417.5</v>
      </c>
      <c r="AA872" s="46">
        <v>52930.876929409715</v>
      </c>
      <c r="AB872" s="47">
        <f>_xlfn.XLOOKUP($F872,Main_OG!$D$1:$D$766,Main_OG!AJ$1:AJ$766,"")</f>
        <v>28548720</v>
      </c>
      <c r="AC872" s="47">
        <f>_xlfn.XLOOKUP($F872,Main_OG!$D$1:$D$766,Main_OG!AK$1:AK$766,"")</f>
        <v>485560</v>
      </c>
      <c r="AD872" s="47">
        <f>_xlfn.XLOOKUP($F872,Main_OG!$D$1:$D$766,Main_OG!AL$1:AL$766,"")</f>
        <v>156967704</v>
      </c>
      <c r="AE872" s="47">
        <f>_xlfn.XLOOKUP($F872,Main_OG!$D$1:$D$766,Main_OG!AM$1:AM$766,"")</f>
        <v>31817502</v>
      </c>
      <c r="AF872" s="48">
        <f>_xlfn.XLOOKUP($F872,Main_OG!$D$1:$D$766,Main_OG!Z$1:Z$766,"")</f>
        <v>0</v>
      </c>
      <c r="AG872" s="48">
        <f>_xlfn.XLOOKUP($F872,Main_OG!$D$1:$D$766,Main_OG!AA$1:AA$766,"")</f>
        <v>2.2799999999999998</v>
      </c>
      <c r="AH872" s="48">
        <f>_xlfn.XLOOKUP($F872,Main_OG!$D$1:$D$766,Main_OG!AB$1:AB$766,"")</f>
        <v>12.28</v>
      </c>
      <c r="AI872" s="48">
        <f>_xlfn.XLOOKUP($F872,Main_OG!$D$1:$D$766,Main_OG!AC$1:AC$766,"")</f>
        <v>3.04</v>
      </c>
      <c r="AJ872" s="48">
        <f>_xlfn.XLOOKUP($F872,Main_OG!$D$1:$D$766,Main_OG!AD$1:AD$766,"")</f>
        <v>0.71</v>
      </c>
    </row>
    <row r="873" spans="2:36" x14ac:dyDescent="0.35">
      <c r="B873" s="36" t="s">
        <v>1913</v>
      </c>
      <c r="C873" s="45" t="s">
        <v>628</v>
      </c>
      <c r="D873" s="45" t="s">
        <v>4409</v>
      </c>
      <c r="E873" s="36" t="s">
        <v>1913</v>
      </c>
      <c r="F873" s="36" t="str">
        <f t="shared" si="39"/>
        <v>2018_AR</v>
      </c>
      <c r="G873" s="45">
        <v>2018</v>
      </c>
      <c r="H873" s="45">
        <f>_xlfn.XLOOKUP(J873,Main_OG!$B$1:$B$766,Main_OG!$O$1:$O$766,"")</f>
        <v>1</v>
      </c>
      <c r="I873" s="45">
        <f>_xlfn.XLOOKUP(F873,Main_OG!$D$1:$D$766,Main_OG!$J$1:$J$766,"")</f>
        <v>0</v>
      </c>
      <c r="J873" s="45" t="s">
        <v>628</v>
      </c>
      <c r="K873" s="45" t="str">
        <f t="shared" si="40"/>
        <v>Entergy Arkansas LLC_AR</v>
      </c>
      <c r="L873" s="45" t="str">
        <f t="shared" si="41"/>
        <v>Entergy Arkansas LLC_AR</v>
      </c>
      <c r="M873" s="45" t="s">
        <v>1914</v>
      </c>
      <c r="N873" s="45">
        <v>1</v>
      </c>
      <c r="O873" s="45">
        <v>95038</v>
      </c>
      <c r="P873" s="45">
        <v>23689</v>
      </c>
      <c r="Q873" s="45">
        <v>593203</v>
      </c>
      <c r="R873" s="45">
        <v>111</v>
      </c>
      <c r="S873" s="45">
        <v>6205268</v>
      </c>
      <c r="T873" s="45">
        <v>8071334</v>
      </c>
      <c r="U873" s="45">
        <v>8248043</v>
      </c>
      <c r="V873" s="45">
        <v>8.7387387000000007</v>
      </c>
      <c r="W873" s="45">
        <v>7.0541223999999998</v>
      </c>
      <c r="X873" s="45">
        <v>5.3354489000000003</v>
      </c>
      <c r="Y873" s="45">
        <v>9.6876241000000007</v>
      </c>
      <c r="Z873" s="46">
        <v>126371.2</v>
      </c>
      <c r="AA873" s="46">
        <v>41953.667151257854</v>
      </c>
      <c r="AB873" s="47">
        <f>_xlfn.XLOOKUP($F873,Main_OG!$D$1:$D$766,Main_OG!AJ$1:AJ$766,"")</f>
        <v>34921530</v>
      </c>
      <c r="AC873" s="47">
        <f>_xlfn.XLOOKUP($F873,Main_OG!$D$1:$D$766,Main_OG!AK$1:AK$766,"")</f>
        <v>117224</v>
      </c>
      <c r="AD873" s="47">
        <f>_xlfn.XLOOKUP($F873,Main_OG!$D$1:$D$766,Main_OG!AL$1:AL$766,"")</f>
        <v>296794772</v>
      </c>
      <c r="AE873" s="47">
        <f>_xlfn.XLOOKUP($F873,Main_OG!$D$1:$D$766,Main_OG!AM$1:AM$766,"")</f>
        <v>12720818</v>
      </c>
      <c r="AF873" s="48">
        <f>_xlfn.XLOOKUP($F873,Main_OG!$D$1:$D$766,Main_OG!Z$1:Z$766,"")</f>
        <v>0</v>
      </c>
      <c r="AG873" s="48">
        <f>_xlfn.XLOOKUP($F873,Main_OG!$D$1:$D$766,Main_OG!AA$1:AA$766,"")</f>
        <v>1.98</v>
      </c>
      <c r="AH873" s="48">
        <f>_xlfn.XLOOKUP($F873,Main_OG!$D$1:$D$766,Main_OG!AB$1:AB$766,"")</f>
        <v>16.48</v>
      </c>
      <c r="AI873" s="48">
        <f>_xlfn.XLOOKUP($F873,Main_OG!$D$1:$D$766,Main_OG!AC$1:AC$766,"")</f>
        <v>3.3</v>
      </c>
      <c r="AJ873" s="48">
        <f>_xlfn.XLOOKUP($F873,Main_OG!$D$1:$D$766,Main_OG!AD$1:AD$766,"")</f>
        <v>0.62810595158289428</v>
      </c>
    </row>
    <row r="874" spans="2:36" x14ac:dyDescent="0.35">
      <c r="B874" s="36" t="s">
        <v>1913</v>
      </c>
      <c r="C874" s="45" t="s">
        <v>314</v>
      </c>
      <c r="D874" s="45" t="s">
        <v>4409</v>
      </c>
      <c r="E874" s="36" t="s">
        <v>1913</v>
      </c>
      <c r="F874" s="36" t="str">
        <f t="shared" si="39"/>
        <v>2018_TN</v>
      </c>
      <c r="G874" s="45">
        <v>2018</v>
      </c>
      <c r="H874" s="45">
        <f>_xlfn.XLOOKUP(J874,Main_OG!$B$1:$B$766,Main_OG!$O$1:$O$766,"")</f>
        <v>0</v>
      </c>
      <c r="I874" s="45">
        <f>_xlfn.XLOOKUP(F874,Main_OG!$D$1:$D$766,Main_OG!$J$1:$J$766,"")</f>
        <v>0</v>
      </c>
      <c r="J874" s="45" t="s">
        <v>314</v>
      </c>
      <c r="K874" s="45" t="str">
        <f t="shared" si="40"/>
        <v>Entergy Arkansas LLC_TN</v>
      </c>
      <c r="L874" s="45" t="str">
        <f t="shared" si="41"/>
        <v>Entergy Arkansas LLC_TN</v>
      </c>
      <c r="M874" s="45" t="s">
        <v>1915</v>
      </c>
      <c r="N874" s="45">
        <v>0</v>
      </c>
      <c r="O874" s="45">
        <v>3</v>
      </c>
      <c r="P874" s="45">
        <v>3</v>
      </c>
      <c r="Q874" s="45">
        <v>1</v>
      </c>
      <c r="R874" s="45">
        <v>0</v>
      </c>
      <c r="S874" s="45">
        <v>29</v>
      </c>
      <c r="T874" s="45">
        <v>5</v>
      </c>
      <c r="U874" s="45">
        <v>18</v>
      </c>
      <c r="V874" s="45">
        <v>0</v>
      </c>
      <c r="W874" s="45">
        <v>10</v>
      </c>
      <c r="X874" s="45">
        <v>22</v>
      </c>
      <c r="Y874" s="45">
        <v>9.4444444000000001</v>
      </c>
      <c r="Z874" s="46">
        <v>362363.7</v>
      </c>
      <c r="AA874" s="46">
        <v>53460.324157812276</v>
      </c>
      <c r="AB874" s="47">
        <f>_xlfn.XLOOKUP($F874,Main_OG!$D$1:$D$766,Main_OG!AJ$1:AJ$766,"")</f>
        <v>20992314</v>
      </c>
      <c r="AC874" s="47">
        <f>_xlfn.XLOOKUP($F874,Main_OG!$D$1:$D$766,Main_OG!AK$1:AK$766,"")</f>
        <v>455202</v>
      </c>
      <c r="AD874" s="47">
        <f>_xlfn.XLOOKUP($F874,Main_OG!$D$1:$D$766,Main_OG!AL$1:AL$766,"")</f>
        <v>214546084</v>
      </c>
      <c r="AE874" s="47">
        <f>_xlfn.XLOOKUP($F874,Main_OG!$D$1:$D$766,Main_OG!AM$1:AM$766,"")</f>
        <v>36176382</v>
      </c>
      <c r="AF874" s="48">
        <f>_xlfn.XLOOKUP($F874,Main_OG!$D$1:$D$766,Main_OG!Z$1:Z$766,"")</f>
        <v>1.53</v>
      </c>
      <c r="AG874" s="48">
        <f>_xlfn.XLOOKUP($F874,Main_OG!$D$1:$D$766,Main_OG!AA$1:AA$766,"")</f>
        <v>2.16</v>
      </c>
      <c r="AH874" s="48">
        <f>_xlfn.XLOOKUP($F874,Main_OG!$D$1:$D$766,Main_OG!AB$1:AB$766,"")</f>
        <v>16.21</v>
      </c>
      <c r="AI874" s="48">
        <f>_xlfn.XLOOKUP($F874,Main_OG!$D$1:$D$766,Main_OG!AC$1:AC$766,"")</f>
        <v>3.17</v>
      </c>
      <c r="AJ874" s="48">
        <f>_xlfn.XLOOKUP($F874,Main_OG!$D$1:$D$766,Main_OG!AD$1:AD$766,"")</f>
        <v>0.68</v>
      </c>
    </row>
    <row r="875" spans="2:36" x14ac:dyDescent="0.35">
      <c r="B875" s="36" t="s">
        <v>1913</v>
      </c>
      <c r="C875" s="45" t="s">
        <v>628</v>
      </c>
      <c r="D875" s="45" t="s">
        <v>4409</v>
      </c>
      <c r="E875" s="36" t="s">
        <v>1913</v>
      </c>
      <c r="F875" s="36" t="str">
        <f t="shared" si="39"/>
        <v>2019_AR</v>
      </c>
      <c r="G875" s="45">
        <v>2019</v>
      </c>
      <c r="H875" s="45">
        <f>_xlfn.XLOOKUP(J875,Main_OG!$B$1:$B$766,Main_OG!$O$1:$O$766,"")</f>
        <v>1</v>
      </c>
      <c r="I875" s="45">
        <f>_xlfn.XLOOKUP(F875,Main_OG!$D$1:$D$766,Main_OG!$J$1:$J$766,"")</f>
        <v>0</v>
      </c>
      <c r="J875" s="45" t="s">
        <v>628</v>
      </c>
      <c r="K875" s="45" t="str">
        <f t="shared" si="40"/>
        <v>Entergy Arkansas LLC_AR</v>
      </c>
      <c r="L875" s="45" t="str">
        <f t="shared" si="41"/>
        <v>Entergy Arkansas LLC_AR</v>
      </c>
      <c r="M875" s="45" t="s">
        <v>1916</v>
      </c>
      <c r="N875" s="45">
        <v>1</v>
      </c>
      <c r="O875" s="45">
        <v>95840</v>
      </c>
      <c r="P875" s="45">
        <v>23138</v>
      </c>
      <c r="Q875" s="45">
        <v>594093</v>
      </c>
      <c r="R875" s="45">
        <v>124</v>
      </c>
      <c r="S875" s="45">
        <v>6062923</v>
      </c>
      <c r="T875" s="45">
        <v>7758884</v>
      </c>
      <c r="U875" s="45">
        <v>7996178</v>
      </c>
      <c r="V875" s="45">
        <v>11.129032</v>
      </c>
      <c r="W875" s="45">
        <v>9.1682807000000004</v>
      </c>
      <c r="X875" s="45">
        <v>6.6726336000000002</v>
      </c>
      <c r="Y875" s="45">
        <v>9.8521356000000004</v>
      </c>
      <c r="Z875" s="46">
        <v>127216</v>
      </c>
      <c r="AA875" s="46">
        <v>42110.768507622517</v>
      </c>
      <c r="AB875" s="47">
        <f>_xlfn.XLOOKUP($F875,Main_OG!$D$1:$D$766,Main_OG!AJ$1:AJ$766,"")</f>
        <v>27541968</v>
      </c>
      <c r="AC875" s="47">
        <f>_xlfn.XLOOKUP($F875,Main_OG!$D$1:$D$766,Main_OG!AK$1:AK$766,"")</f>
        <v>161464</v>
      </c>
      <c r="AD875" s="47">
        <f>_xlfn.XLOOKUP($F875,Main_OG!$D$1:$D$766,Main_OG!AL$1:AL$766,"")</f>
        <v>311807358</v>
      </c>
      <c r="AE875" s="47">
        <f>_xlfn.XLOOKUP($F875,Main_OG!$D$1:$D$766,Main_OG!AM$1:AM$766,"")</f>
        <v>13574947</v>
      </c>
      <c r="AF875" s="48">
        <f>_xlfn.XLOOKUP($F875,Main_OG!$D$1:$D$766,Main_OG!Z$1:Z$766,"")</f>
        <v>0</v>
      </c>
      <c r="AG875" s="48">
        <f>_xlfn.XLOOKUP($F875,Main_OG!$D$1:$D$766,Main_OG!AA$1:AA$766,"")</f>
        <v>2.176146746141439</v>
      </c>
      <c r="AH875" s="48">
        <f>_xlfn.XLOOKUP($F875,Main_OG!$D$1:$D$766,Main_OG!AB$1:AB$766,"")</f>
        <v>16.155101142605361</v>
      </c>
      <c r="AI875" s="48">
        <f>_xlfn.XLOOKUP($F875,Main_OG!$D$1:$D$766,Main_OG!AC$1:AC$766,"")</f>
        <v>3.3292283805067271</v>
      </c>
      <c r="AJ875" s="48">
        <f>_xlfn.XLOOKUP($F875,Main_OG!$D$1:$D$766,Main_OG!AD$1:AD$766,"")</f>
        <v>0.60296766622862785</v>
      </c>
    </row>
    <row r="876" spans="2:36" x14ac:dyDescent="0.35">
      <c r="B876" s="36" t="s">
        <v>1913</v>
      </c>
      <c r="C876" s="45" t="s">
        <v>314</v>
      </c>
      <c r="D876" s="45" t="s">
        <v>4409</v>
      </c>
      <c r="E876" s="36" t="s">
        <v>1913</v>
      </c>
      <c r="F876" s="36" t="str">
        <f t="shared" si="39"/>
        <v>2019_TN</v>
      </c>
      <c r="G876" s="45">
        <v>2019</v>
      </c>
      <c r="H876" s="45">
        <f>_xlfn.XLOOKUP(J876,Main_OG!$B$1:$B$766,Main_OG!$O$1:$O$766,"")</f>
        <v>0</v>
      </c>
      <c r="I876" s="45">
        <f>_xlfn.XLOOKUP(F876,Main_OG!$D$1:$D$766,Main_OG!$J$1:$J$766,"")</f>
        <v>0</v>
      </c>
      <c r="J876" s="45" t="s">
        <v>314</v>
      </c>
      <c r="K876" s="45" t="str">
        <f t="shared" si="40"/>
        <v>Entergy Arkansas LLC_TN</v>
      </c>
      <c r="L876" s="45" t="str">
        <f t="shared" si="41"/>
        <v>Entergy Arkansas LLC_TN</v>
      </c>
      <c r="M876" s="45" t="s">
        <v>1917</v>
      </c>
      <c r="N876" s="45">
        <v>0</v>
      </c>
      <c r="O876" s="45">
        <v>4</v>
      </c>
      <c r="P876" s="45">
        <v>3</v>
      </c>
      <c r="Q876" s="45">
        <v>1</v>
      </c>
      <c r="R876" s="45">
        <v>0</v>
      </c>
      <c r="S876" s="45">
        <v>26</v>
      </c>
      <c r="T876" s="45">
        <v>6</v>
      </c>
      <c r="U876" s="45">
        <v>17</v>
      </c>
      <c r="V876" s="45">
        <v>0</v>
      </c>
      <c r="W876" s="45">
        <v>14.230769</v>
      </c>
      <c r="X876" s="45">
        <v>28.333333</v>
      </c>
      <c r="Y876" s="45">
        <v>9.4117647000000009</v>
      </c>
      <c r="Z876" s="46">
        <v>370088.3</v>
      </c>
      <c r="AA876" s="46">
        <v>54183.117201597292</v>
      </c>
      <c r="AB876" s="47">
        <f>_xlfn.XLOOKUP($F876,Main_OG!$D$1:$D$766,Main_OG!AJ$1:AJ$766,"")</f>
        <v>18931160</v>
      </c>
      <c r="AC876" s="47">
        <f>_xlfn.XLOOKUP($F876,Main_OG!$D$1:$D$766,Main_OG!AK$1:AK$766,"")</f>
        <v>544100</v>
      </c>
      <c r="AD876" s="47">
        <f>_xlfn.XLOOKUP($F876,Main_OG!$D$1:$D$766,Main_OG!AL$1:AL$766,"")</f>
        <v>256098686</v>
      </c>
      <c r="AE876" s="47">
        <f>_xlfn.XLOOKUP($F876,Main_OG!$D$1:$D$766,Main_OG!AM$1:AM$766,"")</f>
        <v>35720405</v>
      </c>
      <c r="AF876" s="48">
        <f>_xlfn.XLOOKUP($F876,Main_OG!$D$1:$D$766,Main_OG!Z$1:Z$766,"")</f>
        <v>1.47</v>
      </c>
      <c r="AG876" s="48">
        <f>_xlfn.XLOOKUP($F876,Main_OG!$D$1:$D$766,Main_OG!AA$1:AA$766,"")</f>
        <v>2.14</v>
      </c>
      <c r="AH876" s="48">
        <f>_xlfn.XLOOKUP($F876,Main_OG!$D$1:$D$766,Main_OG!AB$1:AB$766,"")</f>
        <v>14.27</v>
      </c>
      <c r="AI876" s="48">
        <f>_xlfn.XLOOKUP($F876,Main_OG!$D$1:$D$766,Main_OG!AC$1:AC$766,"")</f>
        <v>2.85</v>
      </c>
      <c r="AJ876" s="48">
        <f>_xlfn.XLOOKUP($F876,Main_OG!$D$1:$D$766,Main_OG!AD$1:AD$766,"")</f>
        <v>0.65</v>
      </c>
    </row>
    <row r="877" spans="2:36" x14ac:dyDescent="0.35">
      <c r="B877" s="36" t="s">
        <v>1913</v>
      </c>
      <c r="C877" s="45" t="s">
        <v>628</v>
      </c>
      <c r="D877" s="45" t="s">
        <v>4409</v>
      </c>
      <c r="E877" s="36" t="s">
        <v>1913</v>
      </c>
      <c r="F877" s="36" t="str">
        <f t="shared" si="39"/>
        <v>2020_AR</v>
      </c>
      <c r="G877" s="45">
        <v>2020</v>
      </c>
      <c r="H877" s="45">
        <f>_xlfn.XLOOKUP(J877,Main_OG!$B$1:$B$766,Main_OG!$O$1:$O$766,"")</f>
        <v>1</v>
      </c>
      <c r="I877" s="45">
        <f>_xlfn.XLOOKUP(F877,Main_OG!$D$1:$D$766,Main_OG!$J$1:$J$766,"")</f>
        <v>0</v>
      </c>
      <c r="J877" s="45" t="s">
        <v>628</v>
      </c>
      <c r="K877" s="45" t="str">
        <f t="shared" si="40"/>
        <v>Entergy Arkansas LLC_AR</v>
      </c>
      <c r="L877" s="45" t="str">
        <f t="shared" si="41"/>
        <v>Entergy Arkansas LLC_AR</v>
      </c>
      <c r="M877" s="45" t="s">
        <v>1918</v>
      </c>
      <c r="N877" s="45">
        <v>1</v>
      </c>
      <c r="O877" s="45">
        <v>96291</v>
      </c>
      <c r="P877" s="45">
        <v>23481</v>
      </c>
      <c r="Q877" s="45">
        <v>0</v>
      </c>
      <c r="R877" s="45">
        <v>39</v>
      </c>
      <c r="S877" s="45">
        <v>5578749</v>
      </c>
      <c r="T877" s="45">
        <v>7585640</v>
      </c>
      <c r="U877" s="45">
        <v>0</v>
      </c>
      <c r="V877" s="45">
        <v>14.102563999999999</v>
      </c>
      <c r="W877" s="45">
        <v>8.6488099999999992</v>
      </c>
      <c r="X877" s="45">
        <v>6.0700019999999997</v>
      </c>
      <c r="Y877" s="45">
        <v>0</v>
      </c>
      <c r="Z877" s="46">
        <v>128061.2</v>
      </c>
      <c r="AA877" s="46">
        <v>42268.998096163545</v>
      </c>
      <c r="AB877" s="47">
        <f>_xlfn.XLOOKUP($F877,Main_OG!$D$1:$D$766,Main_OG!AJ$1:AJ$766,"")</f>
        <v>18413586</v>
      </c>
      <c r="AC877" s="47">
        <f>_xlfn.XLOOKUP($F877,Main_OG!$D$1:$D$766,Main_OG!AK$1:AK$766,"")</f>
        <v>181792</v>
      </c>
      <c r="AD877" s="47">
        <f>_xlfn.XLOOKUP($F877,Main_OG!$D$1:$D$766,Main_OG!AL$1:AL$766,"")</f>
        <v>262398534</v>
      </c>
      <c r="AE877" s="47">
        <f>_xlfn.XLOOKUP($F877,Main_OG!$D$1:$D$766,Main_OG!AM$1:AM$766,"")</f>
        <v>0</v>
      </c>
      <c r="AF877" s="48">
        <f>_xlfn.XLOOKUP($F877,Main_OG!$D$1:$D$766,Main_OG!Z$1:Z$766,"")</f>
        <v>0</v>
      </c>
      <c r="AG877" s="48">
        <f>_xlfn.XLOOKUP($F877,Main_OG!$D$1:$D$766,Main_OG!AA$1:AA$766,"")</f>
        <v>2.127327759928813</v>
      </c>
      <c r="AH877" s="48">
        <f>_xlfn.XLOOKUP($F877,Main_OG!$D$1:$D$766,Main_OG!AB$1:AB$766,"")</f>
        <v>12.535325193609101</v>
      </c>
      <c r="AI877" s="48">
        <f>_xlfn.XLOOKUP($F877,Main_OG!$D$1:$D$766,Main_OG!AC$1:AC$766,"")</f>
        <v>2.8422150630003218</v>
      </c>
      <c r="AJ877" s="48">
        <f>_xlfn.XLOOKUP($F877,Main_OG!$D$1:$D$766,Main_OG!AD$1:AD$766,"")</f>
        <v>0.5848556097000881</v>
      </c>
    </row>
    <row r="878" spans="2:36" x14ac:dyDescent="0.35">
      <c r="B878" s="36" t="s">
        <v>1913</v>
      </c>
      <c r="C878" s="45" t="s">
        <v>314</v>
      </c>
      <c r="D878" s="45" t="s">
        <v>4409</v>
      </c>
      <c r="E878" s="36" t="s">
        <v>1913</v>
      </c>
      <c r="F878" s="36" t="str">
        <f t="shared" si="39"/>
        <v>2020_TN</v>
      </c>
      <c r="G878" s="45">
        <v>2020</v>
      </c>
      <c r="H878" s="45">
        <f>_xlfn.XLOOKUP(J878,Main_OG!$B$1:$B$766,Main_OG!$O$1:$O$766,"")</f>
        <v>0</v>
      </c>
      <c r="I878" s="45">
        <f>_xlfn.XLOOKUP(F878,Main_OG!$D$1:$D$766,Main_OG!$J$1:$J$766,"")</f>
        <v>0</v>
      </c>
      <c r="J878" s="45" t="s">
        <v>314</v>
      </c>
      <c r="K878" s="45" t="str">
        <f t="shared" si="40"/>
        <v>Entergy Arkansas LLC_TN</v>
      </c>
      <c r="L878" s="45" t="str">
        <f t="shared" si="41"/>
        <v>Entergy Arkansas LLC_TN</v>
      </c>
      <c r="M878" s="45" t="s">
        <v>1919</v>
      </c>
      <c r="N878" s="45">
        <v>0</v>
      </c>
      <c r="O878" s="45">
        <v>3</v>
      </c>
      <c r="P878" s="45">
        <v>3</v>
      </c>
      <c r="Q878" s="45">
        <v>0</v>
      </c>
      <c r="R878" s="45">
        <v>0</v>
      </c>
      <c r="S878" s="45">
        <v>23</v>
      </c>
      <c r="T878" s="45">
        <v>5</v>
      </c>
      <c r="U878" s="45">
        <v>0</v>
      </c>
      <c r="V878" s="45">
        <v>0</v>
      </c>
      <c r="W878" s="45">
        <v>15.652174</v>
      </c>
      <c r="X878" s="45">
        <v>36</v>
      </c>
      <c r="Y878" s="45">
        <v>0</v>
      </c>
      <c r="Z878" s="46">
        <v>366555.2</v>
      </c>
      <c r="AA878" s="46">
        <v>53309.838845283528</v>
      </c>
      <c r="AB878" s="47">
        <f>_xlfn.XLOOKUP($F878,Main_OG!$D$1:$D$766,Main_OG!AJ$1:AJ$766,"")</f>
        <v>13909826</v>
      </c>
      <c r="AC878" s="47">
        <f>_xlfn.XLOOKUP($F878,Main_OG!$D$1:$D$766,Main_OG!AK$1:AK$766,"")</f>
        <v>422822</v>
      </c>
      <c r="AD878" s="47">
        <f>_xlfn.XLOOKUP($F878,Main_OG!$D$1:$D$766,Main_OG!AL$1:AL$766,"")</f>
        <v>228127922</v>
      </c>
      <c r="AE878" s="47">
        <f>_xlfn.XLOOKUP($F878,Main_OG!$D$1:$D$766,Main_OG!AM$1:AM$766,"")</f>
        <v>0</v>
      </c>
      <c r="AF878" s="48">
        <f>_xlfn.XLOOKUP($F878,Main_OG!$D$1:$D$766,Main_OG!Z$1:Z$766,"")</f>
        <v>1.24</v>
      </c>
      <c r="AG878" s="48">
        <f>_xlfn.XLOOKUP($F878,Main_OG!$D$1:$D$766,Main_OG!AA$1:AA$766,"")</f>
        <v>1.91</v>
      </c>
      <c r="AH878" s="48">
        <f>_xlfn.XLOOKUP($F878,Main_OG!$D$1:$D$766,Main_OG!AB$1:AB$766,"")</f>
        <v>10.29</v>
      </c>
      <c r="AI878" s="48">
        <f>_xlfn.XLOOKUP($F878,Main_OG!$D$1:$D$766,Main_OG!AC$1:AC$766,"")</f>
        <v>2.44</v>
      </c>
      <c r="AJ878" s="48">
        <f>_xlfn.XLOOKUP($F878,Main_OG!$D$1:$D$766,Main_OG!AD$1:AD$766,"")</f>
        <v>0.62</v>
      </c>
    </row>
    <row r="879" spans="2:36" x14ac:dyDescent="0.35">
      <c r="B879" s="36" t="s">
        <v>1920</v>
      </c>
      <c r="C879" s="45" t="s">
        <v>451</v>
      </c>
      <c r="D879" s="45" t="s">
        <v>4410</v>
      </c>
      <c r="E879" s="36" t="s">
        <v>1925</v>
      </c>
      <c r="F879" s="36" t="str">
        <f t="shared" si="39"/>
        <v>2006_LA</v>
      </c>
      <c r="G879" s="45">
        <v>2006</v>
      </c>
      <c r="H879" s="45">
        <f>_xlfn.XLOOKUP(J879,Main_OG!$B$1:$B$766,Main_OG!$O$1:$O$766,"")</f>
        <v>0</v>
      </c>
      <c r="I879" s="45">
        <f>_xlfn.XLOOKUP(F879,Main_OG!$D$1:$D$766,Main_OG!$J$1:$J$766,"")</f>
        <v>0</v>
      </c>
      <c r="J879" s="45" t="s">
        <v>451</v>
      </c>
      <c r="K879" s="45" t="str">
        <f t="shared" si="40"/>
        <v>Entergy Gulf States Inc_LA</v>
      </c>
      <c r="L879" s="45" t="str">
        <f t="shared" si="41"/>
        <v>Entergy Gulf States Louisiana LLC_LA</v>
      </c>
      <c r="M879" s="45" t="s">
        <v>1921</v>
      </c>
      <c r="N879" s="45">
        <v>0</v>
      </c>
      <c r="O879" s="45">
        <v>48064</v>
      </c>
      <c r="P879" s="45">
        <v>4619</v>
      </c>
      <c r="Q879" s="45">
        <v>311466</v>
      </c>
      <c r="R879" s="45">
        <v>0</v>
      </c>
      <c r="S879" s="45">
        <v>499000</v>
      </c>
      <c r="T879" s="45">
        <v>686300</v>
      </c>
      <c r="U879" s="45">
        <v>518971</v>
      </c>
      <c r="V879" s="45">
        <v>0</v>
      </c>
      <c r="W879" s="45">
        <v>9.9116098917469451</v>
      </c>
      <c r="X879" s="45">
        <v>7.5002185696800154</v>
      </c>
      <c r="Y879" s="45">
        <v>10.59313220498264</v>
      </c>
      <c r="Z879" s="46">
        <v>247139.7</v>
      </c>
      <c r="AA879" s="46">
        <v>57438.750169952807</v>
      </c>
      <c r="AB879" s="47">
        <f>_xlfn.XLOOKUP($F879,Main_OG!$D$1:$D$766,Main_OG!AJ$1:AJ$766,"")</f>
        <v>32693085.159999996</v>
      </c>
      <c r="AC879" s="47">
        <f>_xlfn.XLOOKUP($F879,Main_OG!$D$1:$D$766,Main_OG!AK$1:AK$766,"")</f>
        <v>7964390.5600000005</v>
      </c>
      <c r="AD879" s="47">
        <f>_xlfn.XLOOKUP($F879,Main_OG!$D$1:$D$766,Main_OG!AL$1:AL$766,"")</f>
        <v>695770967.01999998</v>
      </c>
      <c r="AE879" s="47">
        <f>_xlfn.XLOOKUP($F879,Main_OG!$D$1:$D$766,Main_OG!AM$1:AM$766,"")</f>
        <v>16735448</v>
      </c>
      <c r="AF879" s="48">
        <f>_xlfn.XLOOKUP($F879,Main_OG!$D$1:$D$766,Main_OG!Z$1:Z$766,"")</f>
        <v>3.16</v>
      </c>
      <c r="AG879" s="48">
        <f>_xlfn.XLOOKUP($F879,Main_OG!$D$1:$D$766,Main_OG!AA$1:AA$766,"")</f>
        <v>1.77</v>
      </c>
      <c r="AH879" s="48">
        <f>_xlfn.XLOOKUP($F879,Main_OG!$D$1:$D$766,Main_OG!AB$1:AB$766,"")</f>
        <v>10.27</v>
      </c>
      <c r="AI879" s="48">
        <f>_xlfn.XLOOKUP($F879,Main_OG!$D$1:$D$766,Main_OG!AC$1:AC$766,"")</f>
        <v>7.1610124069250478</v>
      </c>
      <c r="AJ879" s="48">
        <f>_xlfn.XLOOKUP($F879,Main_OG!$D$1:$D$766,Main_OG!AD$1:AD$766,"")</f>
        <v>0.49</v>
      </c>
    </row>
    <row r="880" spans="2:36" x14ac:dyDescent="0.35">
      <c r="B880" s="36" t="s">
        <v>1920</v>
      </c>
      <c r="C880" s="45" t="s">
        <v>77</v>
      </c>
      <c r="D880" s="45" t="s">
        <v>4410</v>
      </c>
      <c r="E880" s="36" t="s">
        <v>1925</v>
      </c>
      <c r="F880" s="36" t="str">
        <f t="shared" si="39"/>
        <v>2006_TX</v>
      </c>
      <c r="G880" s="45">
        <v>2006</v>
      </c>
      <c r="H880" s="45">
        <f>_xlfn.XLOOKUP(J880,Main_OG!$B$1:$B$766,Main_OG!$O$1:$O$766,"")</f>
        <v>1</v>
      </c>
      <c r="I880" s="45">
        <f>_xlfn.XLOOKUP(F880,Main_OG!$D$1:$D$766,Main_OG!$J$1:$J$766,"")</f>
        <v>0</v>
      </c>
      <c r="J880" s="45" t="s">
        <v>77</v>
      </c>
      <c r="K880" s="45" t="str">
        <f t="shared" si="40"/>
        <v>Entergy Gulf States Inc_TX</v>
      </c>
      <c r="L880" s="45" t="str">
        <f t="shared" si="41"/>
        <v>Entergy Gulf States Louisiana LLC_TX</v>
      </c>
      <c r="M880" s="45" t="s">
        <v>1922</v>
      </c>
      <c r="N880" s="45">
        <v>0</v>
      </c>
      <c r="O880" s="45">
        <v>42486</v>
      </c>
      <c r="P880" s="45">
        <v>4958</v>
      </c>
      <c r="Q880" s="45">
        <v>334758</v>
      </c>
      <c r="R880" s="45">
        <v>0</v>
      </c>
      <c r="S880" s="45">
        <v>432800</v>
      </c>
      <c r="T880" s="45">
        <v>463600</v>
      </c>
      <c r="U880" s="45">
        <v>596272</v>
      </c>
      <c r="V880" s="45">
        <v>0</v>
      </c>
      <c r="W880" s="45">
        <v>10.166067695487749</v>
      </c>
      <c r="X880" s="45">
        <v>7.8379657807533647</v>
      </c>
      <c r="Y880" s="45">
        <v>11.44228713717534</v>
      </c>
      <c r="Z880" s="46">
        <v>1225147.3</v>
      </c>
      <c r="AA880" s="46">
        <v>52447.317117859136</v>
      </c>
      <c r="AB880" s="47">
        <f>_xlfn.XLOOKUP($F880,Main_OG!$D$1:$D$766,Main_OG!AJ$1:AJ$766,"")</f>
        <v>203743692</v>
      </c>
      <c r="AC880" s="47">
        <f>_xlfn.XLOOKUP($F880,Main_OG!$D$1:$D$766,Main_OG!AK$1:AK$766,"")</f>
        <v>7220967.6200000001</v>
      </c>
      <c r="AD880" s="47">
        <f>_xlfn.XLOOKUP($F880,Main_OG!$D$1:$D$766,Main_OG!AL$1:AL$766,"")</f>
        <v>3109623746.98</v>
      </c>
      <c r="AE880" s="47">
        <f>_xlfn.XLOOKUP($F880,Main_OG!$D$1:$D$766,Main_OG!AM$1:AM$766,"")</f>
        <v>41264278</v>
      </c>
      <c r="AF880" s="48">
        <f>_xlfn.XLOOKUP($F880,Main_OG!$D$1:$D$766,Main_OG!Z$1:Z$766,"")</f>
        <v>0</v>
      </c>
      <c r="AG880" s="48">
        <f>_xlfn.XLOOKUP($F880,Main_OG!$D$1:$D$766,Main_OG!AA$1:AA$766,"")</f>
        <v>1.49</v>
      </c>
      <c r="AH880" s="48">
        <f>_xlfn.XLOOKUP($F880,Main_OG!$D$1:$D$766,Main_OG!AB$1:AB$766,"")</f>
        <v>14.13114039693003</v>
      </c>
      <c r="AI880" s="48">
        <f>_xlfn.XLOOKUP($F880,Main_OG!$D$1:$D$766,Main_OG!AC$1:AC$766,"")</f>
        <v>7.1610124069250478</v>
      </c>
      <c r="AJ880" s="48">
        <f>_xlfn.XLOOKUP($F880,Main_OG!$D$1:$D$766,Main_OG!AD$1:AD$766,"")</f>
        <v>0.4704061490499184</v>
      </c>
    </row>
    <row r="881" spans="2:36" x14ac:dyDescent="0.35">
      <c r="B881" s="36" t="s">
        <v>1920</v>
      </c>
      <c r="C881" s="45" t="s">
        <v>451</v>
      </c>
      <c r="D881" s="45" t="s">
        <v>4410</v>
      </c>
      <c r="E881" s="36" t="s">
        <v>1925</v>
      </c>
      <c r="F881" s="36" t="str">
        <f t="shared" si="39"/>
        <v>2007_LA</v>
      </c>
      <c r="G881" s="45">
        <v>2007</v>
      </c>
      <c r="H881" s="45">
        <f>_xlfn.XLOOKUP(J881,Main_OG!$B$1:$B$766,Main_OG!$O$1:$O$766,"")</f>
        <v>0</v>
      </c>
      <c r="I881" s="45">
        <f>_xlfn.XLOOKUP(F881,Main_OG!$D$1:$D$766,Main_OG!$J$1:$J$766,"")</f>
        <v>0</v>
      </c>
      <c r="J881" s="45" t="s">
        <v>451</v>
      </c>
      <c r="K881" s="45" t="str">
        <f t="shared" si="40"/>
        <v>Entergy Gulf States Inc_LA</v>
      </c>
      <c r="L881" s="45" t="str">
        <f t="shared" si="41"/>
        <v>Entergy Gulf States Louisiana LLC_LA</v>
      </c>
      <c r="M881" s="45" t="s">
        <v>1923</v>
      </c>
      <c r="N881" s="45">
        <v>0</v>
      </c>
      <c r="O881" s="45">
        <v>48833</v>
      </c>
      <c r="P881" s="45">
        <v>4506</v>
      </c>
      <c r="Q881" s="45">
        <v>315360</v>
      </c>
      <c r="R881" s="45">
        <v>0</v>
      </c>
      <c r="S881" s="45">
        <v>474638</v>
      </c>
      <c r="T881" s="45">
        <v>620474</v>
      </c>
      <c r="U881" s="45">
        <v>497782</v>
      </c>
      <c r="V881" s="45">
        <v>0</v>
      </c>
      <c r="W881" s="45">
        <v>9.31</v>
      </c>
      <c r="X881" s="45">
        <v>6.82</v>
      </c>
      <c r="Y881" s="45">
        <v>10.09</v>
      </c>
      <c r="Z881" s="46">
        <v>234216.4</v>
      </c>
      <c r="AA881" s="46">
        <v>53528.068615345022</v>
      </c>
      <c r="AB881" s="47">
        <f>_xlfn.XLOOKUP($F881,Main_OG!$D$1:$D$766,Main_OG!AJ$1:AJ$766,"")</f>
        <v>30925458</v>
      </c>
      <c r="AC881" s="47">
        <f>_xlfn.XLOOKUP($F881,Main_OG!$D$1:$D$766,Main_OG!AK$1:AK$766,"")</f>
        <v>9272504</v>
      </c>
      <c r="AD881" s="47">
        <f>_xlfn.XLOOKUP($F881,Main_OG!$D$1:$D$766,Main_OG!AL$1:AL$766,"")</f>
        <v>759322014</v>
      </c>
      <c r="AE881" s="47">
        <f>_xlfn.XLOOKUP($F881,Main_OG!$D$1:$D$766,Main_OG!AM$1:AM$766,"")</f>
        <v>17077572</v>
      </c>
      <c r="AF881" s="48">
        <f>_xlfn.XLOOKUP($F881,Main_OG!$D$1:$D$766,Main_OG!Z$1:Z$766,"")</f>
        <v>3.48</v>
      </c>
      <c r="AG881" s="48">
        <f>_xlfn.XLOOKUP($F881,Main_OG!$D$1:$D$766,Main_OG!AA$1:AA$766,"")</f>
        <v>2.13</v>
      </c>
      <c r="AH881" s="48">
        <f>_xlfn.XLOOKUP($F881,Main_OG!$D$1:$D$766,Main_OG!AB$1:AB$766,"")</f>
        <v>14.3</v>
      </c>
      <c r="AI881" s="48">
        <f>_xlfn.XLOOKUP($F881,Main_OG!$D$1:$D$766,Main_OG!AC$1:AC$766,"")</f>
        <v>7.3815467393807772</v>
      </c>
      <c r="AJ881" s="48">
        <f>_xlfn.XLOOKUP($F881,Main_OG!$D$1:$D$766,Main_OG!AD$1:AD$766,"")</f>
        <v>0.55000000000000004</v>
      </c>
    </row>
    <row r="882" spans="2:36" x14ac:dyDescent="0.35">
      <c r="B882" s="36" t="s">
        <v>1920</v>
      </c>
      <c r="C882" s="45" t="s">
        <v>77</v>
      </c>
      <c r="D882" s="45" t="s">
        <v>4410</v>
      </c>
      <c r="E882" s="36" t="s">
        <v>1925</v>
      </c>
      <c r="F882" s="36" t="str">
        <f t="shared" si="39"/>
        <v>2007_TX</v>
      </c>
      <c r="G882" s="45">
        <v>2007</v>
      </c>
      <c r="H882" s="45">
        <f>_xlfn.XLOOKUP(J882,Main_OG!$B$1:$B$766,Main_OG!$O$1:$O$766,"")</f>
        <v>1</v>
      </c>
      <c r="I882" s="45">
        <f>_xlfn.XLOOKUP(F882,Main_OG!$D$1:$D$766,Main_OG!$J$1:$J$766,"")</f>
        <v>0</v>
      </c>
      <c r="J882" s="45" t="s">
        <v>77</v>
      </c>
      <c r="K882" s="45" t="str">
        <f t="shared" si="40"/>
        <v>Entergy Gulf States Inc_TX</v>
      </c>
      <c r="L882" s="45" t="str">
        <f t="shared" si="41"/>
        <v>Entergy Gulf States Louisiana LLC_TX</v>
      </c>
      <c r="M882" s="45" t="s">
        <v>1924</v>
      </c>
      <c r="N882" s="45">
        <v>0</v>
      </c>
      <c r="O882" s="45">
        <v>43437</v>
      </c>
      <c r="P882" s="45">
        <v>5045</v>
      </c>
      <c r="Q882" s="45">
        <v>341132</v>
      </c>
      <c r="R882" s="45">
        <v>0</v>
      </c>
      <c r="S882" s="45">
        <v>381036</v>
      </c>
      <c r="T882" s="45">
        <v>412279</v>
      </c>
      <c r="U882" s="45">
        <v>532617</v>
      </c>
      <c r="V882" s="45">
        <v>0</v>
      </c>
      <c r="W882" s="45">
        <v>8.8000000000000007</v>
      </c>
      <c r="X882" s="45">
        <v>6.97</v>
      </c>
      <c r="Y882" s="45">
        <v>10.09</v>
      </c>
      <c r="Z882" s="46">
        <v>1288828.7</v>
      </c>
      <c r="AA882" s="46">
        <v>54079.792688673871</v>
      </c>
      <c r="AB882" s="47">
        <f>_xlfn.XLOOKUP($F882,Main_OG!$D$1:$D$766,Main_OG!AJ$1:AJ$766,"")</f>
        <v>205831576</v>
      </c>
      <c r="AC882" s="47">
        <f>_xlfn.XLOOKUP($F882,Main_OG!$D$1:$D$766,Main_OG!AK$1:AK$766,"")</f>
        <v>5398558</v>
      </c>
      <c r="AD882" s="47">
        <f>_xlfn.XLOOKUP($F882,Main_OG!$D$1:$D$766,Main_OG!AL$1:AL$766,"")</f>
        <v>3114934262</v>
      </c>
      <c r="AE882" s="47">
        <f>_xlfn.XLOOKUP($F882,Main_OG!$D$1:$D$766,Main_OG!AM$1:AM$766,"")</f>
        <v>40955030</v>
      </c>
      <c r="AF882" s="48">
        <f>_xlfn.XLOOKUP($F882,Main_OG!$D$1:$D$766,Main_OG!Z$1:Z$766,"")</f>
        <v>0</v>
      </c>
      <c r="AG882" s="48">
        <f>_xlfn.XLOOKUP($F882,Main_OG!$D$1:$D$766,Main_OG!AA$1:AA$766,"")</f>
        <v>1.63</v>
      </c>
      <c r="AH882" s="48">
        <f>_xlfn.XLOOKUP($F882,Main_OG!$D$1:$D$766,Main_OG!AB$1:AB$766,"")</f>
        <v>15.097711394063451</v>
      </c>
      <c r="AI882" s="48">
        <f>_xlfn.XLOOKUP($F882,Main_OG!$D$1:$D$766,Main_OG!AC$1:AC$766,"")</f>
        <v>7.3815467393807772</v>
      </c>
      <c r="AJ882" s="48">
        <f>_xlfn.XLOOKUP($F882,Main_OG!$D$1:$D$766,Main_OG!AD$1:AD$766,"")</f>
        <v>0.46</v>
      </c>
    </row>
    <row r="883" spans="2:36" x14ac:dyDescent="0.35">
      <c r="B883" s="36" t="s">
        <v>1925</v>
      </c>
      <c r="C883" s="45" t="s">
        <v>451</v>
      </c>
      <c r="D883" s="45" t="s">
        <v>4410</v>
      </c>
      <c r="E883" s="36" t="s">
        <v>1925</v>
      </c>
      <c r="F883" s="36" t="str">
        <f t="shared" si="39"/>
        <v>2008_LA</v>
      </c>
      <c r="G883" s="45">
        <v>2008</v>
      </c>
      <c r="H883" s="45">
        <f>_xlfn.XLOOKUP(J883,Main_OG!$B$1:$B$766,Main_OG!$O$1:$O$766,"")</f>
        <v>0</v>
      </c>
      <c r="I883" s="45">
        <f>_xlfn.XLOOKUP(F883,Main_OG!$D$1:$D$766,Main_OG!$J$1:$J$766,"")</f>
        <v>0</v>
      </c>
      <c r="J883" s="45" t="s">
        <v>451</v>
      </c>
      <c r="K883" s="45" t="str">
        <f t="shared" si="40"/>
        <v>Entergy Gulf States Louisiana LLC_LA</v>
      </c>
      <c r="L883" s="45" t="str">
        <f t="shared" si="41"/>
        <v>Entergy Gulf States Louisiana LLC_LA</v>
      </c>
      <c r="M883" s="45" t="s">
        <v>1926</v>
      </c>
      <c r="N883" s="45">
        <v>0</v>
      </c>
      <c r="O883" s="45">
        <v>50036</v>
      </c>
      <c r="P883" s="45">
        <v>4008</v>
      </c>
      <c r="Q883" s="45">
        <v>320346</v>
      </c>
      <c r="R883" s="45">
        <v>0</v>
      </c>
      <c r="S883" s="45">
        <v>5187305</v>
      </c>
      <c r="T883" s="45">
        <v>8415814</v>
      </c>
      <c r="U883" s="45">
        <v>4888374</v>
      </c>
      <c r="V883" s="45">
        <v>0</v>
      </c>
      <c r="W883" s="45">
        <v>10.51</v>
      </c>
      <c r="X883" s="45">
        <v>7.99</v>
      </c>
      <c r="Y883" s="45">
        <v>11.32</v>
      </c>
      <c r="Z883" s="46">
        <v>237061.6</v>
      </c>
      <c r="AA883" s="46">
        <v>53445.384668451923</v>
      </c>
      <c r="AB883" s="47">
        <f>_xlfn.XLOOKUP($F883,Main_OG!$D$1:$D$766,Main_OG!AJ$1:AJ$766,"")</f>
        <v>32685294</v>
      </c>
      <c r="AC883" s="47">
        <f>_xlfn.XLOOKUP($F883,Main_OG!$D$1:$D$766,Main_OG!AK$1:AK$766,"")</f>
        <v>8785876</v>
      </c>
      <c r="AD883" s="47">
        <f>_xlfn.XLOOKUP($F883,Main_OG!$D$1:$D$766,Main_OG!AL$1:AL$766,"")</f>
        <v>776242390</v>
      </c>
      <c r="AE883" s="47">
        <f>_xlfn.XLOOKUP($F883,Main_OG!$D$1:$D$766,Main_OG!AM$1:AM$766,"")</f>
        <v>15370988</v>
      </c>
      <c r="AF883" s="48">
        <f>_xlfn.XLOOKUP($F883,Main_OG!$D$1:$D$766,Main_OG!Z$1:Z$766,"")</f>
        <v>4.5599999999999996</v>
      </c>
      <c r="AG883" s="48">
        <f>_xlfn.XLOOKUP($F883,Main_OG!$D$1:$D$766,Main_OG!AA$1:AA$766,"")</f>
        <v>2.36</v>
      </c>
      <c r="AH883" s="48">
        <f>_xlfn.XLOOKUP($F883,Main_OG!$D$1:$D$766,Main_OG!AB$1:AB$766,"")</f>
        <v>15.72</v>
      </c>
      <c r="AI883" s="48">
        <f>_xlfn.XLOOKUP($F883,Main_OG!$D$1:$D$766,Main_OG!AC$1:AC$766,"")</f>
        <v>9.1182546074696553</v>
      </c>
      <c r="AJ883" s="48">
        <f>_xlfn.XLOOKUP($F883,Main_OG!$D$1:$D$766,Main_OG!AD$1:AD$766,"")</f>
        <v>0.5</v>
      </c>
    </row>
    <row r="884" spans="2:36" x14ac:dyDescent="0.35">
      <c r="B884" s="36" t="s">
        <v>1925</v>
      </c>
      <c r="C884" s="45" t="s">
        <v>451</v>
      </c>
      <c r="D884" s="45" t="s">
        <v>4410</v>
      </c>
      <c r="E884" s="36" t="s">
        <v>1925</v>
      </c>
      <c r="F884" s="36" t="str">
        <f t="shared" si="39"/>
        <v>2009_LA</v>
      </c>
      <c r="G884" s="45">
        <v>2009</v>
      </c>
      <c r="H884" s="45">
        <f>_xlfn.XLOOKUP(J884,Main_OG!$B$1:$B$766,Main_OG!$O$1:$O$766,"")</f>
        <v>0</v>
      </c>
      <c r="I884" s="45">
        <f>_xlfn.XLOOKUP(F884,Main_OG!$D$1:$D$766,Main_OG!$J$1:$J$766,"")</f>
        <v>0</v>
      </c>
      <c r="J884" s="45" t="s">
        <v>451</v>
      </c>
      <c r="K884" s="45" t="str">
        <f t="shared" si="40"/>
        <v>Entergy Gulf States Louisiana LLC_LA</v>
      </c>
      <c r="L884" s="45" t="str">
        <f t="shared" si="41"/>
        <v>Entergy Gulf States Louisiana LLC_LA</v>
      </c>
      <c r="M884" s="45" t="s">
        <v>1927</v>
      </c>
      <c r="N884" s="45">
        <v>0</v>
      </c>
      <c r="O884" s="45">
        <v>50731</v>
      </c>
      <c r="P884" s="45">
        <v>3543</v>
      </c>
      <c r="Q884" s="45">
        <v>323686</v>
      </c>
      <c r="R884" s="45">
        <v>0</v>
      </c>
      <c r="S884" s="45">
        <v>5270331</v>
      </c>
      <c r="T884" s="45">
        <v>7601028</v>
      </c>
      <c r="U884" s="45">
        <v>5090190</v>
      </c>
      <c r="V884" s="45">
        <v>0</v>
      </c>
      <c r="W884" s="45">
        <v>7.05</v>
      </c>
      <c r="X884" s="45">
        <v>5.04</v>
      </c>
      <c r="Y884" s="45">
        <v>7.73</v>
      </c>
      <c r="Z884" s="46">
        <v>241868.79999999999</v>
      </c>
      <c r="AA884" s="46">
        <v>53848.565159157617</v>
      </c>
      <c r="AB884" s="47">
        <f>_xlfn.XLOOKUP($F884,Main_OG!$D$1:$D$766,Main_OG!AJ$1:AJ$766,"")</f>
        <v>31443916</v>
      </c>
      <c r="AC884" s="47">
        <f>_xlfn.XLOOKUP($F884,Main_OG!$D$1:$D$766,Main_OG!AK$1:AK$766,"")</f>
        <v>7147074</v>
      </c>
      <c r="AD884" s="47">
        <f>_xlfn.XLOOKUP($F884,Main_OG!$D$1:$D$766,Main_OG!AL$1:AL$766,"")</f>
        <v>749319996</v>
      </c>
      <c r="AE884" s="47">
        <f>_xlfn.XLOOKUP($F884,Main_OG!$D$1:$D$766,Main_OG!AM$1:AM$766,"")</f>
        <v>16782077</v>
      </c>
      <c r="AF884" s="48">
        <f>_xlfn.XLOOKUP($F884,Main_OG!$D$1:$D$766,Main_OG!Z$1:Z$766,"")</f>
        <v>2.52</v>
      </c>
      <c r="AG884" s="48">
        <f>_xlfn.XLOOKUP($F884,Main_OG!$D$1:$D$766,Main_OG!AA$1:AA$766,"")</f>
        <v>2.35</v>
      </c>
      <c r="AH884" s="48">
        <f>_xlfn.XLOOKUP($F884,Main_OG!$D$1:$D$766,Main_OG!AB$1:AB$766,"")</f>
        <v>12.18</v>
      </c>
      <c r="AI884" s="48">
        <f>_xlfn.XLOOKUP($F884,Main_OG!$D$1:$D$766,Main_OG!AC$1:AC$766,"")</f>
        <v>4.5973007921271787</v>
      </c>
      <c r="AJ884" s="48">
        <f>_xlfn.XLOOKUP($F884,Main_OG!$D$1:$D$766,Main_OG!AD$1:AD$766,"")</f>
        <v>0.6</v>
      </c>
    </row>
    <row r="885" spans="2:36" x14ac:dyDescent="0.35">
      <c r="B885" s="36" t="s">
        <v>1925</v>
      </c>
      <c r="C885" s="45" t="s">
        <v>451</v>
      </c>
      <c r="D885" s="45" t="s">
        <v>4410</v>
      </c>
      <c r="E885" s="36" t="s">
        <v>1925</v>
      </c>
      <c r="F885" s="36" t="str">
        <f t="shared" si="39"/>
        <v>2010_LA</v>
      </c>
      <c r="G885" s="45">
        <v>2010</v>
      </c>
      <c r="H885" s="45">
        <f>_xlfn.XLOOKUP(J885,Main_OG!$B$1:$B$766,Main_OG!$O$1:$O$766,"")</f>
        <v>0</v>
      </c>
      <c r="I885" s="45">
        <f>_xlfn.XLOOKUP(F885,Main_OG!$D$1:$D$766,Main_OG!$J$1:$J$766,"")</f>
        <v>0</v>
      </c>
      <c r="J885" s="45" t="s">
        <v>451</v>
      </c>
      <c r="K885" s="45" t="str">
        <f t="shared" si="40"/>
        <v>Entergy Gulf States Louisiana LLC_LA</v>
      </c>
      <c r="L885" s="45" t="str">
        <f t="shared" si="41"/>
        <v>Entergy Gulf States Louisiana LLC_LA</v>
      </c>
      <c r="M885" s="45" t="s">
        <v>1928</v>
      </c>
      <c r="N885" s="45">
        <v>0</v>
      </c>
      <c r="O885" s="45">
        <v>51303</v>
      </c>
      <c r="P885" s="45">
        <v>3390</v>
      </c>
      <c r="Q885" s="45">
        <v>326139</v>
      </c>
      <c r="R885" s="45">
        <v>0</v>
      </c>
      <c r="S885" s="45">
        <v>5484381</v>
      </c>
      <c r="T885" s="45">
        <v>8800928</v>
      </c>
      <c r="U885" s="45">
        <v>5537761</v>
      </c>
      <c r="V885" s="45">
        <v>0</v>
      </c>
      <c r="W885" s="45">
        <v>8.14</v>
      </c>
      <c r="X885" s="45">
        <v>5.56</v>
      </c>
      <c r="Y885" s="45">
        <v>9</v>
      </c>
      <c r="Z885" s="46">
        <v>253466.9</v>
      </c>
      <c r="AA885" s="46">
        <v>55772.773831121754</v>
      </c>
      <c r="AB885" s="47">
        <f>_xlfn.XLOOKUP($F885,Main_OG!$D$1:$D$766,Main_OG!AJ$1:AJ$766,"")</f>
        <v>32435258</v>
      </c>
      <c r="AC885" s="47">
        <f>_xlfn.XLOOKUP($F885,Main_OG!$D$1:$D$766,Main_OG!AK$1:AK$766,"")</f>
        <v>12289534</v>
      </c>
      <c r="AD885" s="47">
        <f>_xlfn.XLOOKUP($F885,Main_OG!$D$1:$D$766,Main_OG!AL$1:AL$766,"")</f>
        <v>873223982</v>
      </c>
      <c r="AE885" s="47">
        <f>_xlfn.XLOOKUP($F885,Main_OG!$D$1:$D$766,Main_OG!AM$1:AM$766,"")</f>
        <v>18639347</v>
      </c>
      <c r="AF885" s="48">
        <f>_xlfn.XLOOKUP($F885,Main_OG!$D$1:$D$766,Main_OG!Z$1:Z$766,"")</f>
        <v>2.83</v>
      </c>
      <c r="AG885" s="48">
        <f>_xlfn.XLOOKUP($F885,Main_OG!$D$1:$D$766,Main_OG!AA$1:AA$766,"")</f>
        <v>2.4</v>
      </c>
      <c r="AH885" s="48">
        <f>_xlfn.XLOOKUP($F885,Main_OG!$D$1:$D$766,Main_OG!AB$1:AB$766,"")</f>
        <v>17.815786882646659</v>
      </c>
      <c r="AI885" s="48">
        <f>_xlfn.XLOOKUP($F885,Main_OG!$D$1:$D$766,Main_OG!AC$1:AC$766,"")</f>
        <v>4.9924248044436963</v>
      </c>
      <c r="AJ885" s="48">
        <f>_xlfn.XLOOKUP($F885,Main_OG!$D$1:$D$766,Main_OG!AD$1:AD$766,"")</f>
        <v>0.75</v>
      </c>
    </row>
    <row r="886" spans="2:36" x14ac:dyDescent="0.35">
      <c r="B886" s="36" t="s">
        <v>1929</v>
      </c>
      <c r="C886" s="45" t="s">
        <v>451</v>
      </c>
      <c r="D886" s="45" t="s">
        <v>4410</v>
      </c>
      <c r="E886" s="36" t="s">
        <v>1925</v>
      </c>
      <c r="F886" s="36" t="str">
        <f t="shared" si="39"/>
        <v>2011_LA</v>
      </c>
      <c r="G886" s="45">
        <v>2011</v>
      </c>
      <c r="H886" s="45">
        <f>_xlfn.XLOOKUP(J886,Main_OG!$B$1:$B$766,Main_OG!$O$1:$O$766,"")</f>
        <v>0</v>
      </c>
      <c r="I886" s="45">
        <f>_xlfn.XLOOKUP(F886,Main_OG!$D$1:$D$766,Main_OG!$J$1:$J$766,"")</f>
        <v>0</v>
      </c>
      <c r="J886" s="45" t="s">
        <v>451</v>
      </c>
      <c r="K886" s="45" t="str">
        <f t="shared" si="40"/>
        <v>Entergy Gulf States - LA LLC_LA</v>
      </c>
      <c r="L886" s="45" t="str">
        <f t="shared" si="41"/>
        <v>Entergy Gulf States Louisiana LLC_LA</v>
      </c>
      <c r="M886" s="45" t="s">
        <v>1930</v>
      </c>
      <c r="N886" s="45">
        <v>0</v>
      </c>
      <c r="O886" s="45">
        <v>51715</v>
      </c>
      <c r="P886" s="45">
        <v>3319</v>
      </c>
      <c r="Q886" s="45">
        <v>328429</v>
      </c>
      <c r="R886" s="45">
        <v>0</v>
      </c>
      <c r="S886" s="45">
        <v>5460390</v>
      </c>
      <c r="T886" s="45">
        <v>9041260</v>
      </c>
      <c r="U886" s="45">
        <v>5383248</v>
      </c>
      <c r="V886" s="45">
        <v>0</v>
      </c>
      <c r="W886" s="45">
        <v>8.01</v>
      </c>
      <c r="X886" s="45">
        <v>5.42</v>
      </c>
      <c r="Y886" s="45">
        <v>8.9</v>
      </c>
      <c r="Z886" s="46">
        <v>241235.9</v>
      </c>
      <c r="AA886" s="46">
        <v>52714.824646587898</v>
      </c>
      <c r="AB886" s="47">
        <f>_xlfn.XLOOKUP($F886,Main_OG!$D$1:$D$766,Main_OG!AJ$1:AJ$766,"")</f>
        <v>33434638</v>
      </c>
      <c r="AC886" s="47">
        <f>_xlfn.XLOOKUP($F886,Main_OG!$D$1:$D$766,Main_OG!AK$1:AK$766,"")</f>
        <v>17692614</v>
      </c>
      <c r="AD886" s="47">
        <f>_xlfn.XLOOKUP($F886,Main_OG!$D$1:$D$766,Main_OG!AL$1:AL$766,"")</f>
        <v>924119254</v>
      </c>
      <c r="AE886" s="47">
        <f>_xlfn.XLOOKUP($F886,Main_OG!$D$1:$D$766,Main_OG!AM$1:AM$766,"")</f>
        <v>16614975</v>
      </c>
      <c r="AF886" s="48">
        <f>_xlfn.XLOOKUP($F886,Main_OG!$D$1:$D$766,Main_OG!Z$1:Z$766,"")</f>
        <v>0</v>
      </c>
      <c r="AG886" s="48">
        <f>_xlfn.XLOOKUP($F886,Main_OG!$D$1:$D$766,Main_OG!AA$1:AA$766,"")</f>
        <v>2.3089180475565318</v>
      </c>
      <c r="AH886" s="48">
        <f>_xlfn.XLOOKUP($F886,Main_OG!$D$1:$D$766,Main_OG!AB$1:AB$766,"")</f>
        <v>21.67</v>
      </c>
      <c r="AI886" s="48">
        <f>_xlfn.XLOOKUP($F886,Main_OG!$D$1:$D$766,Main_OG!AC$1:AC$766,"")</f>
        <v>4.6524343752411106</v>
      </c>
      <c r="AJ886" s="48">
        <f>_xlfn.XLOOKUP($F886,Main_OG!$D$1:$D$766,Main_OG!AD$1:AD$766,"")</f>
        <v>0.75949643062398253</v>
      </c>
    </row>
    <row r="887" spans="2:36" x14ac:dyDescent="0.35">
      <c r="B887" s="36" t="s">
        <v>1929</v>
      </c>
      <c r="C887" s="45" t="s">
        <v>451</v>
      </c>
      <c r="D887" s="45" t="s">
        <v>4410</v>
      </c>
      <c r="E887" s="36" t="s">
        <v>1925</v>
      </c>
      <c r="F887" s="36" t="str">
        <f t="shared" si="39"/>
        <v>2012_LA</v>
      </c>
      <c r="G887" s="45">
        <v>2012</v>
      </c>
      <c r="H887" s="45">
        <f>_xlfn.XLOOKUP(J887,Main_OG!$B$1:$B$766,Main_OG!$O$1:$O$766,"")</f>
        <v>0</v>
      </c>
      <c r="I887" s="45">
        <f>_xlfn.XLOOKUP(F887,Main_OG!$D$1:$D$766,Main_OG!$J$1:$J$766,"")</f>
        <v>0</v>
      </c>
      <c r="J887" s="45" t="s">
        <v>451</v>
      </c>
      <c r="K887" s="45" t="str">
        <f t="shared" si="40"/>
        <v>Entergy Gulf States - LA LLC_LA</v>
      </c>
      <c r="L887" s="45" t="str">
        <f t="shared" si="41"/>
        <v>Entergy Gulf States Louisiana LLC_LA</v>
      </c>
      <c r="M887" s="45" t="s">
        <v>1931</v>
      </c>
      <c r="N887" s="45">
        <v>0</v>
      </c>
      <c r="O887" s="45">
        <v>52318</v>
      </c>
      <c r="P887" s="45">
        <v>3321</v>
      </c>
      <c r="Q887" s="45">
        <v>331362</v>
      </c>
      <c r="R887" s="45">
        <v>0</v>
      </c>
      <c r="S887" s="45">
        <v>5515148</v>
      </c>
      <c r="T887" s="45">
        <v>8889939</v>
      </c>
      <c r="U887" s="45">
        <v>5176089</v>
      </c>
      <c r="V887" s="45">
        <v>0</v>
      </c>
      <c r="W887" s="45">
        <v>6.6676669000000004</v>
      </c>
      <c r="X887" s="45">
        <v>4.4069615999999998</v>
      </c>
      <c r="Y887" s="45">
        <v>7.5100157999999997</v>
      </c>
      <c r="Z887" s="46">
        <v>242416.8</v>
      </c>
      <c r="AA887" s="46">
        <v>52675.634665901212</v>
      </c>
      <c r="AB887" s="47">
        <f>_xlfn.XLOOKUP($F887,Main_OG!$D$1:$D$766,Main_OG!AJ$1:AJ$766,"")</f>
        <v>29493012</v>
      </c>
      <c r="AC887" s="47">
        <f>_xlfn.XLOOKUP($F887,Main_OG!$D$1:$D$766,Main_OG!AK$1:AK$766,"")</f>
        <v>11697112</v>
      </c>
      <c r="AD887" s="47">
        <f>_xlfn.XLOOKUP($F887,Main_OG!$D$1:$D$766,Main_OG!AL$1:AL$766,"")</f>
        <v>997544046</v>
      </c>
      <c r="AE887" s="47">
        <f>_xlfn.XLOOKUP($F887,Main_OG!$D$1:$D$766,Main_OG!AM$1:AM$766,"")</f>
        <v>15659132</v>
      </c>
      <c r="AF887" s="48">
        <f>_xlfn.XLOOKUP($F887,Main_OG!$D$1:$D$766,Main_OG!Z$1:Z$766,"")</f>
        <v>0</v>
      </c>
      <c r="AG887" s="48">
        <f>_xlfn.XLOOKUP($F887,Main_OG!$D$1:$D$766,Main_OG!AA$1:AA$766,"")</f>
        <v>2.324237813104427</v>
      </c>
      <c r="AH887" s="48">
        <f>_xlfn.XLOOKUP($F887,Main_OG!$D$1:$D$766,Main_OG!AB$1:AB$766,"")</f>
        <v>23.49195884567845</v>
      </c>
      <c r="AI887" s="48">
        <f>_xlfn.XLOOKUP($F887,Main_OG!$D$1:$D$766,Main_OG!AC$1:AC$766,"")</f>
        <v>3.503818060367514</v>
      </c>
      <c r="AJ887" s="48">
        <f>_xlfn.XLOOKUP($F887,Main_OG!$D$1:$D$766,Main_OG!AD$1:AD$766,"")</f>
        <v>0.75442193202762442</v>
      </c>
    </row>
    <row r="888" spans="2:36" x14ac:dyDescent="0.35">
      <c r="B888" s="36" t="s">
        <v>1929</v>
      </c>
      <c r="C888" s="45" t="s">
        <v>451</v>
      </c>
      <c r="D888" s="45" t="s">
        <v>4410</v>
      </c>
      <c r="E888" s="36" t="s">
        <v>1925</v>
      </c>
      <c r="F888" s="36" t="str">
        <f t="shared" si="39"/>
        <v>2013_LA</v>
      </c>
      <c r="G888" s="45">
        <v>2013</v>
      </c>
      <c r="H888" s="45">
        <f>_xlfn.XLOOKUP(J888,Main_OG!$B$1:$B$766,Main_OG!$O$1:$O$766,"")</f>
        <v>0</v>
      </c>
      <c r="I888" s="45">
        <f>_xlfn.XLOOKUP(F888,Main_OG!$D$1:$D$766,Main_OG!$J$1:$J$766,"")</f>
        <v>0</v>
      </c>
      <c r="J888" s="45" t="s">
        <v>451</v>
      </c>
      <c r="K888" s="45" t="str">
        <f t="shared" si="40"/>
        <v>Entergy Gulf States - LA LLC_LA</v>
      </c>
      <c r="L888" s="45" t="str">
        <f t="shared" si="41"/>
        <v>Entergy Gulf States Louisiana LLC_LA</v>
      </c>
      <c r="M888" s="45" t="s">
        <v>1932</v>
      </c>
      <c r="N888" s="45">
        <v>0</v>
      </c>
      <c r="O888" s="45">
        <v>52947</v>
      </c>
      <c r="P888" s="45">
        <v>3399</v>
      </c>
      <c r="Q888" s="45">
        <v>334378</v>
      </c>
      <c r="R888" s="45">
        <v>0</v>
      </c>
      <c r="S888" s="45">
        <v>5435688</v>
      </c>
      <c r="T888" s="45">
        <v>9021305</v>
      </c>
      <c r="U888" s="45">
        <v>5206322</v>
      </c>
      <c r="V888" s="45">
        <v>0</v>
      </c>
      <c r="W888" s="45">
        <v>8.0668389999999999</v>
      </c>
      <c r="X888" s="45">
        <v>5.5652324999999996</v>
      </c>
      <c r="Y888" s="45">
        <v>8.9370537999999993</v>
      </c>
      <c r="Z888" s="46">
        <v>236482.3</v>
      </c>
      <c r="AA888" s="46">
        <v>51119.813058252847</v>
      </c>
      <c r="AB888" s="47">
        <f>_xlfn.XLOOKUP($F888,Main_OG!$D$1:$D$766,Main_OG!AJ$1:AJ$766,"")</f>
        <v>27574922</v>
      </c>
      <c r="AC888" s="47">
        <f>_xlfn.XLOOKUP($F888,Main_OG!$D$1:$D$766,Main_OG!AK$1:AK$766,"")</f>
        <v>18145904</v>
      </c>
      <c r="AD888" s="47">
        <f>_xlfn.XLOOKUP($F888,Main_OG!$D$1:$D$766,Main_OG!AL$1:AL$766,"")</f>
        <v>916563612</v>
      </c>
      <c r="AE888" s="47">
        <f>_xlfn.XLOOKUP($F888,Main_OG!$D$1:$D$766,Main_OG!AM$1:AM$766,"")</f>
        <v>16954394</v>
      </c>
      <c r="AF888" s="48">
        <f>_xlfn.XLOOKUP($F888,Main_OG!$D$1:$D$766,Main_OG!Z$1:Z$766,"")</f>
        <v>2.73</v>
      </c>
      <c r="AG888" s="48">
        <f>_xlfn.XLOOKUP($F888,Main_OG!$D$1:$D$766,Main_OG!AA$1:AA$766,"")</f>
        <v>2.9</v>
      </c>
      <c r="AH888" s="48">
        <f>_xlfn.XLOOKUP($F888,Main_OG!$D$1:$D$766,Main_OG!AB$1:AB$766,"")</f>
        <v>21.99</v>
      </c>
      <c r="AI888" s="48">
        <f>_xlfn.XLOOKUP($F888,Main_OG!$D$1:$D$766,Main_OG!AC$1:AC$766,"")</f>
        <v>3.87</v>
      </c>
      <c r="AJ888" s="48">
        <f>_xlfn.XLOOKUP($F888,Main_OG!$D$1:$D$766,Main_OG!AD$1:AD$766,"")</f>
        <v>0.91</v>
      </c>
    </row>
    <row r="889" spans="2:36" x14ac:dyDescent="0.35">
      <c r="B889" s="36" t="s">
        <v>1929</v>
      </c>
      <c r="C889" s="45" t="s">
        <v>451</v>
      </c>
      <c r="D889" s="45" t="s">
        <v>4410</v>
      </c>
      <c r="E889" s="36" t="s">
        <v>1925</v>
      </c>
      <c r="F889" s="36" t="str">
        <f t="shared" si="39"/>
        <v>2014_LA</v>
      </c>
      <c r="G889" s="45">
        <v>2014</v>
      </c>
      <c r="H889" s="45">
        <f>_xlfn.XLOOKUP(J889,Main_OG!$B$1:$B$766,Main_OG!$O$1:$O$766,"")</f>
        <v>0</v>
      </c>
      <c r="I889" s="45">
        <f>_xlfn.XLOOKUP(F889,Main_OG!$D$1:$D$766,Main_OG!$J$1:$J$766,"")</f>
        <v>0</v>
      </c>
      <c r="J889" s="45" t="s">
        <v>451</v>
      </c>
      <c r="K889" s="45" t="str">
        <f t="shared" si="40"/>
        <v>Entergy Gulf States - LA LLC_LA</v>
      </c>
      <c r="L889" s="45" t="str">
        <f t="shared" si="41"/>
        <v>Entergy Gulf States Louisiana LLC_LA</v>
      </c>
      <c r="M889" s="45" t="s">
        <v>1933</v>
      </c>
      <c r="N889" s="45">
        <v>0</v>
      </c>
      <c r="O889" s="45">
        <v>53596</v>
      </c>
      <c r="P889" s="45">
        <v>3529</v>
      </c>
      <c r="Q889" s="45">
        <v>337242</v>
      </c>
      <c r="R889" s="45">
        <v>0</v>
      </c>
      <c r="S889" s="45">
        <v>5529206</v>
      </c>
      <c r="T889" s="45">
        <v>9924896</v>
      </c>
      <c r="U889" s="45">
        <v>5368421</v>
      </c>
      <c r="V889" s="45">
        <v>0</v>
      </c>
      <c r="W889" s="45">
        <v>8.5177384000000007</v>
      </c>
      <c r="X889" s="45">
        <v>5.9235603000000001</v>
      </c>
      <c r="Y889" s="45">
        <v>9.3526868000000007</v>
      </c>
      <c r="Z889" s="46">
        <v>243042.9</v>
      </c>
      <c r="AA889" s="46">
        <v>52312.988249089853</v>
      </c>
      <c r="AB889" s="47">
        <f>_xlfn.XLOOKUP($F889,Main_OG!$D$1:$D$766,Main_OG!AJ$1:AJ$766,"")</f>
        <v>25264386</v>
      </c>
      <c r="AC889" s="47">
        <f>_xlfn.XLOOKUP($F889,Main_OG!$D$1:$D$766,Main_OG!AK$1:AK$766,"")</f>
        <v>18596832</v>
      </c>
      <c r="AD889" s="47">
        <f>_xlfn.XLOOKUP($F889,Main_OG!$D$1:$D$766,Main_OG!AL$1:AL$766,"")</f>
        <v>931366122</v>
      </c>
      <c r="AE889" s="47">
        <f>_xlfn.XLOOKUP($F889,Main_OG!$D$1:$D$766,Main_OG!AM$1:AM$766,"")</f>
        <v>17311330</v>
      </c>
      <c r="AF889" s="48">
        <f>_xlfn.XLOOKUP($F889,Main_OG!$D$1:$D$766,Main_OG!Z$1:Z$766,"")</f>
        <v>0</v>
      </c>
      <c r="AG889" s="48">
        <f>_xlfn.XLOOKUP($F889,Main_OG!$D$1:$D$766,Main_OG!AA$1:AA$766,"")</f>
        <v>2.322195177698041</v>
      </c>
      <c r="AH889" s="48">
        <f>_xlfn.XLOOKUP($F889,Main_OG!$D$1:$D$766,Main_OG!AB$1:AB$766,"")</f>
        <v>20.48845299552563</v>
      </c>
      <c r="AI889" s="48">
        <f>_xlfn.XLOOKUP($F889,Main_OG!$D$1:$D$766,Main_OG!AC$1:AC$766,"")</f>
        <v>4.9924248044436963</v>
      </c>
      <c r="AJ889" s="48">
        <f>_xlfn.XLOOKUP($F889,Main_OG!$D$1:$D$766,Main_OG!AD$1:AD$766,"")</f>
        <v>0.68548682032632846</v>
      </c>
    </row>
    <row r="890" spans="2:36" x14ac:dyDescent="0.35">
      <c r="B890" s="36" t="s">
        <v>1929</v>
      </c>
      <c r="C890" s="45" t="s">
        <v>451</v>
      </c>
      <c r="D890" s="45" t="s">
        <v>4410</v>
      </c>
      <c r="E890" s="36" t="s">
        <v>1925</v>
      </c>
      <c r="F890" s="36" t="str">
        <f t="shared" si="39"/>
        <v>2015_LA</v>
      </c>
      <c r="G890" s="45">
        <v>2015</v>
      </c>
      <c r="H890" s="45">
        <f>_xlfn.XLOOKUP(J890,Main_OG!$B$1:$B$766,Main_OG!$O$1:$O$766,"")</f>
        <v>0</v>
      </c>
      <c r="I890" s="45">
        <f>_xlfn.XLOOKUP(F890,Main_OG!$D$1:$D$766,Main_OG!$J$1:$J$766,"")</f>
        <v>0</v>
      </c>
      <c r="J890" s="45" t="s">
        <v>451</v>
      </c>
      <c r="K890" s="45" t="str">
        <f t="shared" si="40"/>
        <v>Entergy Gulf States - LA LLC_LA</v>
      </c>
      <c r="L890" s="45" t="str">
        <f t="shared" si="41"/>
        <v>Entergy Gulf States Louisiana LLC_LA</v>
      </c>
      <c r="M890" s="45" t="s">
        <v>1934</v>
      </c>
      <c r="N890" s="45">
        <v>0</v>
      </c>
      <c r="O890" s="45">
        <v>40655</v>
      </c>
      <c r="P890" s="45">
        <v>2676</v>
      </c>
      <c r="Q890" s="45">
        <v>255649</v>
      </c>
      <c r="R890" s="45">
        <v>0</v>
      </c>
      <c r="S890" s="45">
        <v>4294886</v>
      </c>
      <c r="T890" s="45">
        <v>7767713</v>
      </c>
      <c r="U890" s="45">
        <v>4254228</v>
      </c>
      <c r="V890" s="45">
        <v>0</v>
      </c>
      <c r="W890" s="45">
        <v>7.8807098</v>
      </c>
      <c r="X890" s="45">
        <v>5.2564853999999999</v>
      </c>
      <c r="Y890" s="45">
        <v>8.8234434000000004</v>
      </c>
      <c r="Z890" s="46">
        <v>239584.1</v>
      </c>
      <c r="AA890" s="46">
        <v>51335.805157833791</v>
      </c>
      <c r="AB890" s="47">
        <f>_xlfn.XLOOKUP($F890,Main_OG!$D$1:$D$766,Main_OG!AJ$1:AJ$766,"")</f>
        <v>21510280</v>
      </c>
      <c r="AC890" s="47">
        <f>_xlfn.XLOOKUP($F890,Main_OG!$D$1:$D$766,Main_OG!AK$1:AK$766,"")</f>
        <v>15427074</v>
      </c>
      <c r="AD890" s="47">
        <f>_xlfn.XLOOKUP($F890,Main_OG!$D$1:$D$766,Main_OG!AL$1:AL$766,"")</f>
        <v>1063766540</v>
      </c>
      <c r="AE890" s="47">
        <f>_xlfn.XLOOKUP($F890,Main_OG!$D$1:$D$766,Main_OG!AM$1:AM$766,"")</f>
        <v>15300736</v>
      </c>
      <c r="AF890" s="48">
        <f>_xlfn.XLOOKUP($F890,Main_OG!$D$1:$D$766,Main_OG!Z$1:Z$766,"")</f>
        <v>0</v>
      </c>
      <c r="AG890" s="48">
        <f>_xlfn.XLOOKUP($F890,Main_OG!$D$1:$D$766,Main_OG!AA$1:AA$766,"")</f>
        <v>2.25948627072199</v>
      </c>
      <c r="AH890" s="48">
        <f>_xlfn.XLOOKUP($F890,Main_OG!$D$1:$D$766,Main_OG!AB$1:AB$766,"")</f>
        <v>12.53</v>
      </c>
      <c r="AI890" s="48">
        <f>_xlfn.XLOOKUP($F890,Main_OG!$D$1:$D$766,Main_OG!AC$1:AC$766,"")</f>
        <v>3.3843619636206599</v>
      </c>
      <c r="AJ890" s="48">
        <f>_xlfn.XLOOKUP($F890,Main_OG!$D$1:$D$766,Main_OG!AD$1:AD$766,"")</f>
        <v>0.8</v>
      </c>
    </row>
    <row r="891" spans="2:36" x14ac:dyDescent="0.35">
      <c r="B891" s="36" t="s">
        <v>1935</v>
      </c>
      <c r="C891" s="45" t="s">
        <v>451</v>
      </c>
      <c r="D891" s="45" t="s">
        <v>4407</v>
      </c>
      <c r="E891" s="36" t="s">
        <v>1943</v>
      </c>
      <c r="F891" s="36" t="str">
        <f t="shared" si="39"/>
        <v>2006_LA</v>
      </c>
      <c r="G891" s="45">
        <v>2006</v>
      </c>
      <c r="H891" s="45">
        <f>_xlfn.XLOOKUP(J891,Main_OG!$B$1:$B$766,Main_OG!$O$1:$O$766,"")</f>
        <v>0</v>
      </c>
      <c r="I891" s="45">
        <f>_xlfn.XLOOKUP(F891,Main_OG!$D$1:$D$766,Main_OG!$J$1:$J$766,"")</f>
        <v>0</v>
      </c>
      <c r="J891" s="45" t="s">
        <v>451</v>
      </c>
      <c r="K891" s="45" t="str">
        <f t="shared" si="40"/>
        <v>Entergy Louisiana Inc_LA</v>
      </c>
      <c r="L891" s="45" t="str">
        <f t="shared" si="41"/>
        <v>Entergy Louisiana LLC_LA</v>
      </c>
      <c r="M891" s="45" t="s">
        <v>1936</v>
      </c>
      <c r="N891" s="45">
        <v>0</v>
      </c>
      <c r="O891" s="45">
        <v>77284</v>
      </c>
      <c r="P891" s="45">
        <v>8386</v>
      </c>
      <c r="Q891" s="45">
        <v>561646</v>
      </c>
      <c r="R891" s="45">
        <v>0</v>
      </c>
      <c r="S891" s="45">
        <v>573453</v>
      </c>
      <c r="T891" s="45">
        <v>809237</v>
      </c>
      <c r="U891" s="45">
        <v>784915</v>
      </c>
      <c r="V891" s="45">
        <v>0</v>
      </c>
      <c r="W891" s="45">
        <v>9.377227478460453</v>
      </c>
      <c r="X891" s="45">
        <v>6.3426552987946154</v>
      </c>
      <c r="Y891" s="45">
        <v>9.220435261071124</v>
      </c>
      <c r="Z891" s="46">
        <v>247139.7</v>
      </c>
      <c r="AA891" s="46">
        <v>57438.750169952807</v>
      </c>
      <c r="AB891" s="47">
        <f>_xlfn.XLOOKUP($F891,Main_OG!$D$1:$D$766,Main_OG!AJ$1:AJ$766,"")</f>
        <v>32693085.159999996</v>
      </c>
      <c r="AC891" s="47">
        <f>_xlfn.XLOOKUP($F891,Main_OG!$D$1:$D$766,Main_OG!AK$1:AK$766,"")</f>
        <v>7964390.5600000005</v>
      </c>
      <c r="AD891" s="47">
        <f>_xlfn.XLOOKUP($F891,Main_OG!$D$1:$D$766,Main_OG!AL$1:AL$766,"")</f>
        <v>695770967.01999998</v>
      </c>
      <c r="AE891" s="47">
        <f>_xlfn.XLOOKUP($F891,Main_OG!$D$1:$D$766,Main_OG!AM$1:AM$766,"")</f>
        <v>16735448</v>
      </c>
      <c r="AF891" s="48">
        <f>_xlfn.XLOOKUP($F891,Main_OG!$D$1:$D$766,Main_OG!Z$1:Z$766,"")</f>
        <v>3.16</v>
      </c>
      <c r="AG891" s="48">
        <f>_xlfn.XLOOKUP($F891,Main_OG!$D$1:$D$766,Main_OG!AA$1:AA$766,"")</f>
        <v>1.77</v>
      </c>
      <c r="AH891" s="48">
        <f>_xlfn.XLOOKUP($F891,Main_OG!$D$1:$D$766,Main_OG!AB$1:AB$766,"")</f>
        <v>10.27</v>
      </c>
      <c r="AI891" s="48">
        <f>_xlfn.XLOOKUP($F891,Main_OG!$D$1:$D$766,Main_OG!AC$1:AC$766,"")</f>
        <v>7.1610124069250478</v>
      </c>
      <c r="AJ891" s="48">
        <f>_xlfn.XLOOKUP($F891,Main_OG!$D$1:$D$766,Main_OG!AD$1:AD$766,"")</f>
        <v>0.49</v>
      </c>
    </row>
    <row r="892" spans="2:36" x14ac:dyDescent="0.35">
      <c r="B892" s="36" t="s">
        <v>1935</v>
      </c>
      <c r="C892" s="45" t="s">
        <v>451</v>
      </c>
      <c r="D892" s="45" t="s">
        <v>4407</v>
      </c>
      <c r="E892" s="36" t="s">
        <v>1943</v>
      </c>
      <c r="F892" s="36" t="str">
        <f t="shared" si="39"/>
        <v>2007_LA</v>
      </c>
      <c r="G892" s="45">
        <v>2007</v>
      </c>
      <c r="H892" s="45">
        <f>_xlfn.XLOOKUP(J892,Main_OG!$B$1:$B$766,Main_OG!$O$1:$O$766,"")</f>
        <v>0</v>
      </c>
      <c r="I892" s="45">
        <f>_xlfn.XLOOKUP(F892,Main_OG!$D$1:$D$766,Main_OG!$J$1:$J$766,"")</f>
        <v>0</v>
      </c>
      <c r="J892" s="45" t="s">
        <v>451</v>
      </c>
      <c r="K892" s="45" t="str">
        <f t="shared" si="40"/>
        <v>Entergy Louisiana Inc_LA</v>
      </c>
      <c r="L892" s="45" t="str">
        <f t="shared" si="41"/>
        <v>Entergy Louisiana LLC_LA</v>
      </c>
      <c r="M892" s="45" t="s">
        <v>1937</v>
      </c>
      <c r="N892" s="45">
        <v>0</v>
      </c>
      <c r="O892" s="45">
        <v>77812</v>
      </c>
      <c r="P892" s="45">
        <v>8574</v>
      </c>
      <c r="Q892" s="45">
        <v>567107</v>
      </c>
      <c r="R892" s="45">
        <v>0</v>
      </c>
      <c r="S892" s="45">
        <v>621575</v>
      </c>
      <c r="T892" s="45">
        <v>871852</v>
      </c>
      <c r="U892" s="45">
        <v>853691</v>
      </c>
      <c r="V892" s="45">
        <v>0</v>
      </c>
      <c r="W892" s="45">
        <v>9.8800000000000008</v>
      </c>
      <c r="X892" s="45">
        <v>6.6</v>
      </c>
      <c r="Y892" s="45">
        <v>9.8699999999999992</v>
      </c>
      <c r="Z892" s="46">
        <v>234216.4</v>
      </c>
      <c r="AA892" s="46">
        <v>53528.068615345022</v>
      </c>
      <c r="AB892" s="47">
        <f>_xlfn.XLOOKUP($F892,Main_OG!$D$1:$D$766,Main_OG!AJ$1:AJ$766,"")</f>
        <v>30925458</v>
      </c>
      <c r="AC892" s="47">
        <f>_xlfn.XLOOKUP($F892,Main_OG!$D$1:$D$766,Main_OG!AK$1:AK$766,"")</f>
        <v>9272504</v>
      </c>
      <c r="AD892" s="47">
        <f>_xlfn.XLOOKUP($F892,Main_OG!$D$1:$D$766,Main_OG!AL$1:AL$766,"")</f>
        <v>759322014</v>
      </c>
      <c r="AE892" s="47">
        <f>_xlfn.XLOOKUP($F892,Main_OG!$D$1:$D$766,Main_OG!AM$1:AM$766,"")</f>
        <v>17077572</v>
      </c>
      <c r="AF892" s="48">
        <f>_xlfn.XLOOKUP($F892,Main_OG!$D$1:$D$766,Main_OG!Z$1:Z$766,"")</f>
        <v>3.48</v>
      </c>
      <c r="AG892" s="48">
        <f>_xlfn.XLOOKUP($F892,Main_OG!$D$1:$D$766,Main_OG!AA$1:AA$766,"")</f>
        <v>2.13</v>
      </c>
      <c r="AH892" s="48">
        <f>_xlfn.XLOOKUP($F892,Main_OG!$D$1:$D$766,Main_OG!AB$1:AB$766,"")</f>
        <v>14.3</v>
      </c>
      <c r="AI892" s="48">
        <f>_xlfn.XLOOKUP($F892,Main_OG!$D$1:$D$766,Main_OG!AC$1:AC$766,"")</f>
        <v>7.3815467393807772</v>
      </c>
      <c r="AJ892" s="48">
        <f>_xlfn.XLOOKUP($F892,Main_OG!$D$1:$D$766,Main_OG!AD$1:AD$766,"")</f>
        <v>0.55000000000000004</v>
      </c>
    </row>
    <row r="893" spans="2:36" x14ac:dyDescent="0.35">
      <c r="B893" s="36" t="s">
        <v>1935</v>
      </c>
      <c r="C893" s="45" t="s">
        <v>451</v>
      </c>
      <c r="D893" s="45" t="s">
        <v>4407</v>
      </c>
      <c r="E893" s="36" t="s">
        <v>1943</v>
      </c>
      <c r="F893" s="36" t="str">
        <f t="shared" si="39"/>
        <v>2008_LA</v>
      </c>
      <c r="G893" s="45">
        <v>2008</v>
      </c>
      <c r="H893" s="45">
        <f>_xlfn.XLOOKUP(J893,Main_OG!$B$1:$B$766,Main_OG!$O$1:$O$766,"")</f>
        <v>0</v>
      </c>
      <c r="I893" s="45">
        <f>_xlfn.XLOOKUP(F893,Main_OG!$D$1:$D$766,Main_OG!$J$1:$J$766,"")</f>
        <v>0</v>
      </c>
      <c r="J893" s="45" t="s">
        <v>451</v>
      </c>
      <c r="K893" s="45" t="str">
        <f t="shared" si="40"/>
        <v>Entergy Louisiana Inc_LA</v>
      </c>
      <c r="L893" s="45" t="str">
        <f t="shared" si="41"/>
        <v>Entergy Louisiana LLC_LA</v>
      </c>
      <c r="M893" s="45" t="s">
        <v>1938</v>
      </c>
      <c r="N893" s="45">
        <v>0</v>
      </c>
      <c r="O893" s="45">
        <v>79126</v>
      </c>
      <c r="P893" s="45">
        <v>7982</v>
      </c>
      <c r="Q893" s="45">
        <v>572664</v>
      </c>
      <c r="R893" s="45">
        <v>0</v>
      </c>
      <c r="S893" s="45">
        <v>6242644</v>
      </c>
      <c r="T893" s="45">
        <v>13161834</v>
      </c>
      <c r="U893" s="45">
        <v>8487404</v>
      </c>
      <c r="V893" s="45">
        <v>0</v>
      </c>
      <c r="W893" s="45">
        <v>11.39</v>
      </c>
      <c r="X893" s="45">
        <v>8.07</v>
      </c>
      <c r="Y893" s="45">
        <v>11.4</v>
      </c>
      <c r="Z893" s="46">
        <v>237061.6</v>
      </c>
      <c r="AA893" s="46">
        <v>53445.384668451923</v>
      </c>
      <c r="AB893" s="47">
        <f>_xlfn.XLOOKUP($F893,Main_OG!$D$1:$D$766,Main_OG!AJ$1:AJ$766,"")</f>
        <v>32685294</v>
      </c>
      <c r="AC893" s="47">
        <f>_xlfn.XLOOKUP($F893,Main_OG!$D$1:$D$766,Main_OG!AK$1:AK$766,"")</f>
        <v>8785876</v>
      </c>
      <c r="AD893" s="47">
        <f>_xlfn.XLOOKUP($F893,Main_OG!$D$1:$D$766,Main_OG!AL$1:AL$766,"")</f>
        <v>776242390</v>
      </c>
      <c r="AE893" s="47">
        <f>_xlfn.XLOOKUP($F893,Main_OG!$D$1:$D$766,Main_OG!AM$1:AM$766,"")</f>
        <v>15370988</v>
      </c>
      <c r="AF893" s="48">
        <f>_xlfn.XLOOKUP($F893,Main_OG!$D$1:$D$766,Main_OG!Z$1:Z$766,"")</f>
        <v>4.5599999999999996</v>
      </c>
      <c r="AG893" s="48">
        <f>_xlfn.XLOOKUP($F893,Main_OG!$D$1:$D$766,Main_OG!AA$1:AA$766,"")</f>
        <v>2.36</v>
      </c>
      <c r="AH893" s="48">
        <f>_xlfn.XLOOKUP($F893,Main_OG!$D$1:$D$766,Main_OG!AB$1:AB$766,"")</f>
        <v>15.72</v>
      </c>
      <c r="AI893" s="48">
        <f>_xlfn.XLOOKUP($F893,Main_OG!$D$1:$D$766,Main_OG!AC$1:AC$766,"")</f>
        <v>9.1182546074696553</v>
      </c>
      <c r="AJ893" s="48">
        <f>_xlfn.XLOOKUP($F893,Main_OG!$D$1:$D$766,Main_OG!AD$1:AD$766,"")</f>
        <v>0.5</v>
      </c>
    </row>
    <row r="894" spans="2:36" x14ac:dyDescent="0.35">
      <c r="B894" s="36" t="s">
        <v>1935</v>
      </c>
      <c r="C894" s="45" t="s">
        <v>451</v>
      </c>
      <c r="D894" s="45" t="s">
        <v>4407</v>
      </c>
      <c r="E894" s="36" t="s">
        <v>1943</v>
      </c>
      <c r="F894" s="36" t="str">
        <f t="shared" si="39"/>
        <v>2009_LA</v>
      </c>
      <c r="G894" s="45">
        <v>2009</v>
      </c>
      <c r="H894" s="45">
        <f>_xlfn.XLOOKUP(J894,Main_OG!$B$1:$B$766,Main_OG!$O$1:$O$766,"")</f>
        <v>0</v>
      </c>
      <c r="I894" s="45">
        <f>_xlfn.XLOOKUP(F894,Main_OG!$D$1:$D$766,Main_OG!$J$1:$J$766,"")</f>
        <v>0</v>
      </c>
      <c r="J894" s="45" t="s">
        <v>451</v>
      </c>
      <c r="K894" s="45" t="str">
        <f t="shared" si="40"/>
        <v>Entergy Louisiana Inc_LA</v>
      </c>
      <c r="L894" s="45" t="str">
        <f t="shared" si="41"/>
        <v>Entergy Louisiana LLC_LA</v>
      </c>
      <c r="M894" s="45" t="s">
        <v>1939</v>
      </c>
      <c r="N894" s="45">
        <v>0</v>
      </c>
      <c r="O894" s="45">
        <v>79939</v>
      </c>
      <c r="P894" s="45">
        <v>7368</v>
      </c>
      <c r="Q894" s="45">
        <v>575192</v>
      </c>
      <c r="R894" s="45">
        <v>0</v>
      </c>
      <c r="S894" s="45">
        <v>6325963</v>
      </c>
      <c r="T894" s="45">
        <v>13385909</v>
      </c>
      <c r="U894" s="45">
        <v>8683630</v>
      </c>
      <c r="V894" s="45">
        <v>0</v>
      </c>
      <c r="W894" s="45">
        <v>7.78</v>
      </c>
      <c r="X894" s="45">
        <v>4.96</v>
      </c>
      <c r="Y894" s="45">
        <v>7.71</v>
      </c>
      <c r="Z894" s="46">
        <v>241868.79999999999</v>
      </c>
      <c r="AA894" s="46">
        <v>53848.565159157617</v>
      </c>
      <c r="AB894" s="47">
        <f>_xlfn.XLOOKUP($F894,Main_OG!$D$1:$D$766,Main_OG!AJ$1:AJ$766,"")</f>
        <v>31443916</v>
      </c>
      <c r="AC894" s="47">
        <f>_xlfn.XLOOKUP($F894,Main_OG!$D$1:$D$766,Main_OG!AK$1:AK$766,"")</f>
        <v>7147074</v>
      </c>
      <c r="AD894" s="47">
        <f>_xlfn.XLOOKUP($F894,Main_OG!$D$1:$D$766,Main_OG!AL$1:AL$766,"")</f>
        <v>749319996</v>
      </c>
      <c r="AE894" s="47">
        <f>_xlfn.XLOOKUP($F894,Main_OG!$D$1:$D$766,Main_OG!AM$1:AM$766,"")</f>
        <v>16782077</v>
      </c>
      <c r="AF894" s="48">
        <f>_xlfn.XLOOKUP($F894,Main_OG!$D$1:$D$766,Main_OG!Z$1:Z$766,"")</f>
        <v>2.52</v>
      </c>
      <c r="AG894" s="48">
        <f>_xlfn.XLOOKUP($F894,Main_OG!$D$1:$D$766,Main_OG!AA$1:AA$766,"")</f>
        <v>2.35</v>
      </c>
      <c r="AH894" s="48">
        <f>_xlfn.XLOOKUP($F894,Main_OG!$D$1:$D$766,Main_OG!AB$1:AB$766,"")</f>
        <v>12.18</v>
      </c>
      <c r="AI894" s="48">
        <f>_xlfn.XLOOKUP($F894,Main_OG!$D$1:$D$766,Main_OG!AC$1:AC$766,"")</f>
        <v>4.5973007921271787</v>
      </c>
      <c r="AJ894" s="48">
        <f>_xlfn.XLOOKUP($F894,Main_OG!$D$1:$D$766,Main_OG!AD$1:AD$766,"")</f>
        <v>0.6</v>
      </c>
    </row>
    <row r="895" spans="2:36" x14ac:dyDescent="0.35">
      <c r="B895" s="36" t="s">
        <v>1935</v>
      </c>
      <c r="C895" s="45" t="s">
        <v>451</v>
      </c>
      <c r="D895" s="45" t="s">
        <v>4407</v>
      </c>
      <c r="E895" s="36" t="s">
        <v>1943</v>
      </c>
      <c r="F895" s="36" t="str">
        <f t="shared" si="39"/>
        <v>2010_LA</v>
      </c>
      <c r="G895" s="45">
        <v>2010</v>
      </c>
      <c r="H895" s="45">
        <f>_xlfn.XLOOKUP(J895,Main_OG!$B$1:$B$766,Main_OG!$O$1:$O$766,"")</f>
        <v>0</v>
      </c>
      <c r="I895" s="45">
        <f>_xlfn.XLOOKUP(F895,Main_OG!$D$1:$D$766,Main_OG!$J$1:$J$766,"")</f>
        <v>0</v>
      </c>
      <c r="J895" s="45" t="s">
        <v>451</v>
      </c>
      <c r="K895" s="45" t="str">
        <f t="shared" si="40"/>
        <v>Entergy Louisiana Inc_LA</v>
      </c>
      <c r="L895" s="45" t="str">
        <f t="shared" si="41"/>
        <v>Entergy Louisiana LLC_LA</v>
      </c>
      <c r="M895" s="45" t="s">
        <v>1940</v>
      </c>
      <c r="N895" s="45">
        <v>0</v>
      </c>
      <c r="O895" s="45">
        <v>81157</v>
      </c>
      <c r="P895" s="45">
        <v>7128</v>
      </c>
      <c r="Q895" s="45">
        <v>578672</v>
      </c>
      <c r="R895" s="45">
        <v>0</v>
      </c>
      <c r="S895" s="45">
        <v>6642360</v>
      </c>
      <c r="T895" s="45">
        <v>14472547</v>
      </c>
      <c r="U895" s="45">
        <v>9533413</v>
      </c>
      <c r="V895" s="45">
        <v>0</v>
      </c>
      <c r="W895" s="45">
        <v>8.81</v>
      </c>
      <c r="X895" s="45">
        <v>5.65</v>
      </c>
      <c r="Y895" s="45">
        <v>8.81</v>
      </c>
      <c r="Z895" s="46">
        <v>253466.9</v>
      </c>
      <c r="AA895" s="46">
        <v>55772.773831121754</v>
      </c>
      <c r="AB895" s="47">
        <f>_xlfn.XLOOKUP($F895,Main_OG!$D$1:$D$766,Main_OG!AJ$1:AJ$766,"")</f>
        <v>32435258</v>
      </c>
      <c r="AC895" s="47">
        <f>_xlfn.XLOOKUP($F895,Main_OG!$D$1:$D$766,Main_OG!AK$1:AK$766,"")</f>
        <v>12289534</v>
      </c>
      <c r="AD895" s="47">
        <f>_xlfn.XLOOKUP($F895,Main_OG!$D$1:$D$766,Main_OG!AL$1:AL$766,"")</f>
        <v>873223982</v>
      </c>
      <c r="AE895" s="47">
        <f>_xlfn.XLOOKUP($F895,Main_OG!$D$1:$D$766,Main_OG!AM$1:AM$766,"")</f>
        <v>18639347</v>
      </c>
      <c r="AF895" s="48">
        <f>_xlfn.XLOOKUP($F895,Main_OG!$D$1:$D$766,Main_OG!Z$1:Z$766,"")</f>
        <v>2.83</v>
      </c>
      <c r="AG895" s="48">
        <f>_xlfn.XLOOKUP($F895,Main_OG!$D$1:$D$766,Main_OG!AA$1:AA$766,"")</f>
        <v>2.4</v>
      </c>
      <c r="AH895" s="48">
        <f>_xlfn.XLOOKUP($F895,Main_OG!$D$1:$D$766,Main_OG!AB$1:AB$766,"")</f>
        <v>17.815786882646659</v>
      </c>
      <c r="AI895" s="48">
        <f>_xlfn.XLOOKUP($F895,Main_OG!$D$1:$D$766,Main_OG!AC$1:AC$766,"")</f>
        <v>4.9924248044436963</v>
      </c>
      <c r="AJ895" s="48">
        <f>_xlfn.XLOOKUP($F895,Main_OG!$D$1:$D$766,Main_OG!AD$1:AD$766,"")</f>
        <v>0.75</v>
      </c>
    </row>
    <row r="896" spans="2:36" x14ac:dyDescent="0.35">
      <c r="B896" s="36" t="s">
        <v>1935</v>
      </c>
      <c r="C896" s="45" t="s">
        <v>451</v>
      </c>
      <c r="D896" s="45" t="s">
        <v>4407</v>
      </c>
      <c r="E896" s="36" t="s">
        <v>1943</v>
      </c>
      <c r="F896" s="36" t="str">
        <f t="shared" si="39"/>
        <v>2011_LA</v>
      </c>
      <c r="G896" s="45">
        <v>2011</v>
      </c>
      <c r="H896" s="45">
        <f>_xlfn.XLOOKUP(J896,Main_OG!$B$1:$B$766,Main_OG!$O$1:$O$766,"")</f>
        <v>0</v>
      </c>
      <c r="I896" s="45">
        <f>_xlfn.XLOOKUP(F896,Main_OG!$D$1:$D$766,Main_OG!$J$1:$J$766,"")</f>
        <v>0</v>
      </c>
      <c r="J896" s="45" t="s">
        <v>451</v>
      </c>
      <c r="K896" s="45" t="str">
        <f t="shared" si="40"/>
        <v>Entergy Louisiana Inc_LA</v>
      </c>
      <c r="L896" s="45" t="str">
        <f t="shared" si="41"/>
        <v>Entergy Louisiana LLC_LA</v>
      </c>
      <c r="M896" s="45" t="s">
        <v>1941</v>
      </c>
      <c r="N896" s="45">
        <v>0</v>
      </c>
      <c r="O896" s="45">
        <v>81925</v>
      </c>
      <c r="P896" s="45">
        <v>6964</v>
      </c>
      <c r="Q896" s="45">
        <v>581237</v>
      </c>
      <c r="R896" s="45">
        <v>0</v>
      </c>
      <c r="S896" s="45">
        <v>6628196</v>
      </c>
      <c r="T896" s="45">
        <v>15812962</v>
      </c>
      <c r="U896" s="45">
        <v>9302796</v>
      </c>
      <c r="V896" s="45">
        <v>0</v>
      </c>
      <c r="W896" s="45">
        <v>8.8800000000000008</v>
      </c>
      <c r="X896" s="45">
        <v>5.47</v>
      </c>
      <c r="Y896" s="45">
        <v>8.89</v>
      </c>
      <c r="Z896" s="46">
        <v>241235.9</v>
      </c>
      <c r="AA896" s="46">
        <v>52714.824646587898</v>
      </c>
      <c r="AB896" s="47">
        <f>_xlfn.XLOOKUP($F896,Main_OG!$D$1:$D$766,Main_OG!AJ$1:AJ$766,"")</f>
        <v>33434638</v>
      </c>
      <c r="AC896" s="47">
        <f>_xlfn.XLOOKUP($F896,Main_OG!$D$1:$D$766,Main_OG!AK$1:AK$766,"")</f>
        <v>17692614</v>
      </c>
      <c r="AD896" s="47">
        <f>_xlfn.XLOOKUP($F896,Main_OG!$D$1:$D$766,Main_OG!AL$1:AL$766,"")</f>
        <v>924119254</v>
      </c>
      <c r="AE896" s="47">
        <f>_xlfn.XLOOKUP($F896,Main_OG!$D$1:$D$766,Main_OG!AM$1:AM$766,"")</f>
        <v>16614975</v>
      </c>
      <c r="AF896" s="48">
        <f>_xlfn.XLOOKUP($F896,Main_OG!$D$1:$D$766,Main_OG!Z$1:Z$766,"")</f>
        <v>0</v>
      </c>
      <c r="AG896" s="48">
        <f>_xlfn.XLOOKUP($F896,Main_OG!$D$1:$D$766,Main_OG!AA$1:AA$766,"")</f>
        <v>2.3089180475565318</v>
      </c>
      <c r="AH896" s="48">
        <f>_xlfn.XLOOKUP($F896,Main_OG!$D$1:$D$766,Main_OG!AB$1:AB$766,"")</f>
        <v>21.67</v>
      </c>
      <c r="AI896" s="48">
        <f>_xlfn.XLOOKUP($F896,Main_OG!$D$1:$D$766,Main_OG!AC$1:AC$766,"")</f>
        <v>4.6524343752411106</v>
      </c>
      <c r="AJ896" s="48">
        <f>_xlfn.XLOOKUP($F896,Main_OG!$D$1:$D$766,Main_OG!AD$1:AD$766,"")</f>
        <v>0.75949643062398253</v>
      </c>
    </row>
    <row r="897" spans="2:36" x14ac:dyDescent="0.35">
      <c r="B897" s="36" t="s">
        <v>1935</v>
      </c>
      <c r="C897" s="45" t="s">
        <v>451</v>
      </c>
      <c r="D897" s="45" t="s">
        <v>4407</v>
      </c>
      <c r="E897" s="36" t="s">
        <v>1943</v>
      </c>
      <c r="F897" s="36" t="str">
        <f t="shared" si="39"/>
        <v>2012_LA</v>
      </c>
      <c r="G897" s="45">
        <v>2012</v>
      </c>
      <c r="H897" s="45">
        <f>_xlfn.XLOOKUP(J897,Main_OG!$B$1:$B$766,Main_OG!$O$1:$O$766,"")</f>
        <v>0</v>
      </c>
      <c r="I897" s="45">
        <f>_xlfn.XLOOKUP(F897,Main_OG!$D$1:$D$766,Main_OG!$J$1:$J$766,"")</f>
        <v>0</v>
      </c>
      <c r="J897" s="45" t="s">
        <v>451</v>
      </c>
      <c r="K897" s="45" t="str">
        <f t="shared" si="40"/>
        <v>Entergy Louisiana Inc_LA</v>
      </c>
      <c r="L897" s="45" t="str">
        <f t="shared" si="41"/>
        <v>Entergy Louisiana LLC_LA</v>
      </c>
      <c r="M897" s="45" t="s">
        <v>1942</v>
      </c>
      <c r="N897" s="45">
        <v>0</v>
      </c>
      <c r="O897" s="45">
        <v>82627</v>
      </c>
      <c r="P897" s="45">
        <v>6897</v>
      </c>
      <c r="Q897" s="45">
        <v>584307</v>
      </c>
      <c r="R897" s="45">
        <v>0</v>
      </c>
      <c r="S897" s="45">
        <v>6591063</v>
      </c>
      <c r="T897" s="45">
        <v>16416016</v>
      </c>
      <c r="U897" s="45">
        <v>8703145</v>
      </c>
      <c r="V897" s="45">
        <v>0</v>
      </c>
      <c r="W897" s="45">
        <v>7.7505797999999997</v>
      </c>
      <c r="X897" s="45">
        <v>4.4021808</v>
      </c>
      <c r="Y897" s="45">
        <v>7.7574693000000003</v>
      </c>
      <c r="Z897" s="46">
        <v>242416.8</v>
      </c>
      <c r="AA897" s="46">
        <v>52675.634665901212</v>
      </c>
      <c r="AB897" s="47">
        <f>_xlfn.XLOOKUP($F897,Main_OG!$D$1:$D$766,Main_OG!AJ$1:AJ$766,"")</f>
        <v>29493012</v>
      </c>
      <c r="AC897" s="47">
        <f>_xlfn.XLOOKUP($F897,Main_OG!$D$1:$D$766,Main_OG!AK$1:AK$766,"")</f>
        <v>11697112</v>
      </c>
      <c r="AD897" s="47">
        <f>_xlfn.XLOOKUP($F897,Main_OG!$D$1:$D$766,Main_OG!AL$1:AL$766,"")</f>
        <v>997544046</v>
      </c>
      <c r="AE897" s="47">
        <f>_xlfn.XLOOKUP($F897,Main_OG!$D$1:$D$766,Main_OG!AM$1:AM$766,"")</f>
        <v>15659132</v>
      </c>
      <c r="AF897" s="48">
        <f>_xlfn.XLOOKUP($F897,Main_OG!$D$1:$D$766,Main_OG!Z$1:Z$766,"")</f>
        <v>0</v>
      </c>
      <c r="AG897" s="48">
        <f>_xlfn.XLOOKUP($F897,Main_OG!$D$1:$D$766,Main_OG!AA$1:AA$766,"")</f>
        <v>2.324237813104427</v>
      </c>
      <c r="AH897" s="48">
        <f>_xlfn.XLOOKUP($F897,Main_OG!$D$1:$D$766,Main_OG!AB$1:AB$766,"")</f>
        <v>23.49195884567845</v>
      </c>
      <c r="AI897" s="48">
        <f>_xlfn.XLOOKUP($F897,Main_OG!$D$1:$D$766,Main_OG!AC$1:AC$766,"")</f>
        <v>3.503818060367514</v>
      </c>
      <c r="AJ897" s="48">
        <f>_xlfn.XLOOKUP($F897,Main_OG!$D$1:$D$766,Main_OG!AD$1:AD$766,"")</f>
        <v>0.75442193202762442</v>
      </c>
    </row>
    <row r="898" spans="2:36" x14ac:dyDescent="0.35">
      <c r="B898" s="36" t="s">
        <v>1943</v>
      </c>
      <c r="C898" s="45" t="s">
        <v>451</v>
      </c>
      <c r="D898" s="45" t="s">
        <v>4407</v>
      </c>
      <c r="E898" s="36" t="s">
        <v>1943</v>
      </c>
      <c r="F898" s="36" t="str">
        <f t="shared" si="39"/>
        <v>2013_LA</v>
      </c>
      <c r="G898" s="45">
        <v>2013</v>
      </c>
      <c r="H898" s="45">
        <f>_xlfn.XLOOKUP(J898,Main_OG!$B$1:$B$766,Main_OG!$O$1:$O$766,"")</f>
        <v>0</v>
      </c>
      <c r="I898" s="45">
        <f>_xlfn.XLOOKUP(F898,Main_OG!$D$1:$D$766,Main_OG!$J$1:$J$766,"")</f>
        <v>0</v>
      </c>
      <c r="J898" s="45" t="s">
        <v>451</v>
      </c>
      <c r="K898" s="45" t="str">
        <f t="shared" si="40"/>
        <v>Entergy Louisiana LLC_LA</v>
      </c>
      <c r="L898" s="45" t="str">
        <f t="shared" si="41"/>
        <v>Entergy Louisiana LLC_LA</v>
      </c>
      <c r="M898" s="45" t="s">
        <v>1944</v>
      </c>
      <c r="N898" s="45">
        <v>0</v>
      </c>
      <c r="O898" s="45">
        <v>83125</v>
      </c>
      <c r="P898" s="45">
        <v>7013</v>
      </c>
      <c r="Q898" s="45">
        <v>586338</v>
      </c>
      <c r="R898" s="45">
        <v>0</v>
      </c>
      <c r="S898" s="45">
        <v>6688333</v>
      </c>
      <c r="T898" s="45">
        <v>16712517</v>
      </c>
      <c r="U898" s="45">
        <v>8819573</v>
      </c>
      <c r="V898" s="45">
        <v>0</v>
      </c>
      <c r="W898" s="45">
        <v>9.3473769999999998</v>
      </c>
      <c r="X898" s="45">
        <v>5.6792672</v>
      </c>
      <c r="Y898" s="45">
        <v>9.4152720999999993</v>
      </c>
      <c r="Z898" s="46">
        <v>236482.3</v>
      </c>
      <c r="AA898" s="46">
        <v>51119.813058252847</v>
      </c>
      <c r="AB898" s="47">
        <f>_xlfn.XLOOKUP($F898,Main_OG!$D$1:$D$766,Main_OG!AJ$1:AJ$766,"")</f>
        <v>27574922</v>
      </c>
      <c r="AC898" s="47">
        <f>_xlfn.XLOOKUP($F898,Main_OG!$D$1:$D$766,Main_OG!AK$1:AK$766,"")</f>
        <v>18145904</v>
      </c>
      <c r="AD898" s="47">
        <f>_xlfn.XLOOKUP($F898,Main_OG!$D$1:$D$766,Main_OG!AL$1:AL$766,"")</f>
        <v>916563612</v>
      </c>
      <c r="AE898" s="47">
        <f>_xlfn.XLOOKUP($F898,Main_OG!$D$1:$D$766,Main_OG!AM$1:AM$766,"")</f>
        <v>16954394</v>
      </c>
      <c r="AF898" s="48">
        <f>_xlfn.XLOOKUP($F898,Main_OG!$D$1:$D$766,Main_OG!Z$1:Z$766,"")</f>
        <v>2.73</v>
      </c>
      <c r="AG898" s="48">
        <f>_xlfn.XLOOKUP($F898,Main_OG!$D$1:$D$766,Main_OG!AA$1:AA$766,"")</f>
        <v>2.9</v>
      </c>
      <c r="AH898" s="48">
        <f>_xlfn.XLOOKUP($F898,Main_OG!$D$1:$D$766,Main_OG!AB$1:AB$766,"")</f>
        <v>21.99</v>
      </c>
      <c r="AI898" s="48">
        <f>_xlfn.XLOOKUP($F898,Main_OG!$D$1:$D$766,Main_OG!AC$1:AC$766,"")</f>
        <v>3.87</v>
      </c>
      <c r="AJ898" s="48">
        <f>_xlfn.XLOOKUP($F898,Main_OG!$D$1:$D$766,Main_OG!AD$1:AD$766,"")</f>
        <v>0.91</v>
      </c>
    </row>
    <row r="899" spans="2:36" x14ac:dyDescent="0.35">
      <c r="B899" s="36" t="s">
        <v>1943</v>
      </c>
      <c r="C899" s="45" t="s">
        <v>451</v>
      </c>
      <c r="D899" s="45" t="s">
        <v>4407</v>
      </c>
      <c r="E899" s="36" t="s">
        <v>1943</v>
      </c>
      <c r="F899" s="36" t="str">
        <f t="shared" ref="F899:F962" si="42">_xlfn.CONCAT(G899,"_",J899)</f>
        <v>2014_LA</v>
      </c>
      <c r="G899" s="45">
        <v>2014</v>
      </c>
      <c r="H899" s="45">
        <f>_xlfn.XLOOKUP(J899,Main_OG!$B$1:$B$766,Main_OG!$O$1:$O$766,"")</f>
        <v>0</v>
      </c>
      <c r="I899" s="45">
        <f>_xlfn.XLOOKUP(F899,Main_OG!$D$1:$D$766,Main_OG!$J$1:$J$766,"")</f>
        <v>0</v>
      </c>
      <c r="J899" s="45" t="s">
        <v>451</v>
      </c>
      <c r="K899" s="45" t="str">
        <f t="shared" ref="K899:K962" si="43">_xlfn.CONCAT(B899,"_",C899)</f>
        <v>Entergy Louisiana LLC_LA</v>
      </c>
      <c r="L899" s="45" t="str">
        <f t="shared" ref="L899:L962" si="44">_xlfn.CONCAT(E899,"_",C899)</f>
        <v>Entergy Louisiana LLC_LA</v>
      </c>
      <c r="M899" s="45" t="s">
        <v>1945</v>
      </c>
      <c r="N899" s="45">
        <v>0</v>
      </c>
      <c r="O899" s="45">
        <v>83568</v>
      </c>
      <c r="P899" s="45">
        <v>7094</v>
      </c>
      <c r="Q899" s="45">
        <v>588800</v>
      </c>
      <c r="R899" s="45">
        <v>0</v>
      </c>
      <c r="S899" s="45">
        <v>6757407</v>
      </c>
      <c r="T899" s="45">
        <v>17099803</v>
      </c>
      <c r="U899" s="45">
        <v>9047299</v>
      </c>
      <c r="V899" s="45">
        <v>0</v>
      </c>
      <c r="W899" s="45">
        <v>9.3982869000000004</v>
      </c>
      <c r="X899" s="45">
        <v>5.6971831999999996</v>
      </c>
      <c r="Y899" s="45">
        <v>9.3584627000000005</v>
      </c>
      <c r="Z899" s="46">
        <v>243042.9</v>
      </c>
      <c r="AA899" s="46">
        <v>52312.988249089853</v>
      </c>
      <c r="AB899" s="47">
        <f>_xlfn.XLOOKUP($F899,Main_OG!$D$1:$D$766,Main_OG!AJ$1:AJ$766,"")</f>
        <v>25264386</v>
      </c>
      <c r="AC899" s="47">
        <f>_xlfn.XLOOKUP($F899,Main_OG!$D$1:$D$766,Main_OG!AK$1:AK$766,"")</f>
        <v>18596832</v>
      </c>
      <c r="AD899" s="47">
        <f>_xlfn.XLOOKUP($F899,Main_OG!$D$1:$D$766,Main_OG!AL$1:AL$766,"")</f>
        <v>931366122</v>
      </c>
      <c r="AE899" s="47">
        <f>_xlfn.XLOOKUP($F899,Main_OG!$D$1:$D$766,Main_OG!AM$1:AM$766,"")</f>
        <v>17311330</v>
      </c>
      <c r="AF899" s="48">
        <f>_xlfn.XLOOKUP($F899,Main_OG!$D$1:$D$766,Main_OG!Z$1:Z$766,"")</f>
        <v>0</v>
      </c>
      <c r="AG899" s="48">
        <f>_xlfn.XLOOKUP($F899,Main_OG!$D$1:$D$766,Main_OG!AA$1:AA$766,"")</f>
        <v>2.322195177698041</v>
      </c>
      <c r="AH899" s="48">
        <f>_xlfn.XLOOKUP($F899,Main_OG!$D$1:$D$766,Main_OG!AB$1:AB$766,"")</f>
        <v>20.48845299552563</v>
      </c>
      <c r="AI899" s="48">
        <f>_xlfn.XLOOKUP($F899,Main_OG!$D$1:$D$766,Main_OG!AC$1:AC$766,"")</f>
        <v>4.9924248044436963</v>
      </c>
      <c r="AJ899" s="48">
        <f>_xlfn.XLOOKUP($F899,Main_OG!$D$1:$D$766,Main_OG!AD$1:AD$766,"")</f>
        <v>0.68548682032632846</v>
      </c>
    </row>
    <row r="900" spans="2:36" x14ac:dyDescent="0.35">
      <c r="B900" s="36" t="s">
        <v>1943</v>
      </c>
      <c r="C900" s="45" t="s">
        <v>451</v>
      </c>
      <c r="D900" s="45" t="s">
        <v>4407</v>
      </c>
      <c r="E900" s="36" t="s">
        <v>1943</v>
      </c>
      <c r="F900" s="36" t="str">
        <f t="shared" si="42"/>
        <v>2015_LA</v>
      </c>
      <c r="G900" s="45">
        <v>2015</v>
      </c>
      <c r="H900" s="45">
        <f>_xlfn.XLOOKUP(J900,Main_OG!$B$1:$B$766,Main_OG!$O$1:$O$766,"")</f>
        <v>0</v>
      </c>
      <c r="I900" s="45">
        <f>_xlfn.XLOOKUP(F900,Main_OG!$D$1:$D$766,Main_OG!$J$1:$J$766,"")</f>
        <v>0</v>
      </c>
      <c r="J900" s="45" t="s">
        <v>451</v>
      </c>
      <c r="K900" s="45" t="str">
        <f t="shared" si="43"/>
        <v>Entergy Louisiana LLC_LA</v>
      </c>
      <c r="L900" s="45" t="str">
        <f t="shared" si="44"/>
        <v>Entergy Louisiana LLC_LA</v>
      </c>
      <c r="M900" s="45" t="s">
        <v>1946</v>
      </c>
      <c r="N900" s="45">
        <v>0</v>
      </c>
      <c r="O900" s="45">
        <v>97388</v>
      </c>
      <c r="P900" s="45">
        <v>8003</v>
      </c>
      <c r="Q900" s="45">
        <v>671375</v>
      </c>
      <c r="R900" s="45">
        <v>0</v>
      </c>
      <c r="S900" s="45">
        <v>8160693</v>
      </c>
      <c r="T900" s="45">
        <v>19945829</v>
      </c>
      <c r="U900" s="45">
        <v>10144005</v>
      </c>
      <c r="V900" s="45">
        <v>0</v>
      </c>
      <c r="W900" s="45">
        <v>8.6887816999999998</v>
      </c>
      <c r="X900" s="45">
        <v>5.0306512999999997</v>
      </c>
      <c r="Y900" s="45">
        <v>8.9530180999999995</v>
      </c>
      <c r="Z900" s="46">
        <v>239584.1</v>
      </c>
      <c r="AA900" s="46">
        <v>51335.805157833791</v>
      </c>
      <c r="AB900" s="47">
        <f>_xlfn.XLOOKUP($F900,Main_OG!$D$1:$D$766,Main_OG!AJ$1:AJ$766,"")</f>
        <v>21510280</v>
      </c>
      <c r="AC900" s="47">
        <f>_xlfn.XLOOKUP($F900,Main_OG!$D$1:$D$766,Main_OG!AK$1:AK$766,"")</f>
        <v>15427074</v>
      </c>
      <c r="AD900" s="47">
        <f>_xlfn.XLOOKUP($F900,Main_OG!$D$1:$D$766,Main_OG!AL$1:AL$766,"")</f>
        <v>1063766540</v>
      </c>
      <c r="AE900" s="47">
        <f>_xlfn.XLOOKUP($F900,Main_OG!$D$1:$D$766,Main_OG!AM$1:AM$766,"")</f>
        <v>15300736</v>
      </c>
      <c r="AF900" s="48">
        <f>_xlfn.XLOOKUP($F900,Main_OG!$D$1:$D$766,Main_OG!Z$1:Z$766,"")</f>
        <v>0</v>
      </c>
      <c r="AG900" s="48">
        <f>_xlfn.XLOOKUP($F900,Main_OG!$D$1:$D$766,Main_OG!AA$1:AA$766,"")</f>
        <v>2.25948627072199</v>
      </c>
      <c r="AH900" s="48">
        <f>_xlfn.XLOOKUP($F900,Main_OG!$D$1:$D$766,Main_OG!AB$1:AB$766,"")</f>
        <v>12.53</v>
      </c>
      <c r="AI900" s="48">
        <f>_xlfn.XLOOKUP($F900,Main_OG!$D$1:$D$766,Main_OG!AC$1:AC$766,"")</f>
        <v>3.3843619636206599</v>
      </c>
      <c r="AJ900" s="48">
        <f>_xlfn.XLOOKUP($F900,Main_OG!$D$1:$D$766,Main_OG!AD$1:AD$766,"")</f>
        <v>0.8</v>
      </c>
    </row>
    <row r="901" spans="2:36" x14ac:dyDescent="0.35">
      <c r="B901" s="36" t="s">
        <v>1943</v>
      </c>
      <c r="C901" s="45" t="s">
        <v>451</v>
      </c>
      <c r="D901" s="45" t="s">
        <v>4407</v>
      </c>
      <c r="E901" s="36" t="s">
        <v>1943</v>
      </c>
      <c r="F901" s="36" t="str">
        <f t="shared" si="42"/>
        <v>2016_LA</v>
      </c>
      <c r="G901" s="45">
        <v>2016</v>
      </c>
      <c r="H901" s="45">
        <f>_xlfn.XLOOKUP(J901,Main_OG!$B$1:$B$766,Main_OG!$O$1:$O$766,"")</f>
        <v>0</v>
      </c>
      <c r="I901" s="45">
        <f>_xlfn.XLOOKUP(F901,Main_OG!$D$1:$D$766,Main_OG!$J$1:$J$766,"")</f>
        <v>0</v>
      </c>
      <c r="J901" s="45" t="s">
        <v>451</v>
      </c>
      <c r="K901" s="45" t="str">
        <f t="shared" si="43"/>
        <v>Entergy Louisiana LLC_LA</v>
      </c>
      <c r="L901" s="45" t="str">
        <f t="shared" si="44"/>
        <v>Entergy Louisiana LLC_LA</v>
      </c>
      <c r="M901" s="45" t="s">
        <v>1947</v>
      </c>
      <c r="N901" s="45">
        <v>0</v>
      </c>
      <c r="O901" s="45">
        <v>138211</v>
      </c>
      <c r="P901" s="45">
        <v>10680</v>
      </c>
      <c r="Q901" s="45">
        <v>921358</v>
      </c>
      <c r="R901" s="45">
        <v>0</v>
      </c>
      <c r="S901" s="45">
        <v>12271725</v>
      </c>
      <c r="T901" s="45">
        <v>28517180</v>
      </c>
      <c r="U901" s="45">
        <v>13810069</v>
      </c>
      <c r="V901" s="45">
        <v>0</v>
      </c>
      <c r="W901" s="45">
        <v>8.0581621999999999</v>
      </c>
      <c r="X901" s="45">
        <v>4.7089979</v>
      </c>
      <c r="Y901" s="45">
        <v>8.5904045999999994</v>
      </c>
      <c r="Z901" s="46">
        <v>235554.2</v>
      </c>
      <c r="AA901" s="46">
        <v>50317.622324861266</v>
      </c>
      <c r="AB901" s="47">
        <f>_xlfn.XLOOKUP($F901,Main_OG!$D$1:$D$766,Main_OG!AJ$1:AJ$766,"")</f>
        <v>17131148</v>
      </c>
      <c r="AC901" s="47">
        <f>_xlfn.XLOOKUP($F901,Main_OG!$D$1:$D$766,Main_OG!AK$1:AK$766,"")</f>
        <v>18184218</v>
      </c>
      <c r="AD901" s="47">
        <f>_xlfn.XLOOKUP($F901,Main_OG!$D$1:$D$766,Main_OG!AL$1:AL$766,"")</f>
        <v>962016908</v>
      </c>
      <c r="AE901" s="47">
        <f>_xlfn.XLOOKUP($F901,Main_OG!$D$1:$D$766,Main_OG!AM$1:AM$766,"")</f>
        <v>17151826</v>
      </c>
      <c r="AF901" s="48">
        <f>_xlfn.XLOOKUP($F901,Main_OG!$D$1:$D$766,Main_OG!Z$1:Z$766,"")</f>
        <v>2.12</v>
      </c>
      <c r="AG901" s="48">
        <f>_xlfn.XLOOKUP($F901,Main_OG!$D$1:$D$766,Main_OG!AA$1:AA$766,"")</f>
        <v>2.2143440282408582</v>
      </c>
      <c r="AH901" s="48">
        <f>_xlfn.XLOOKUP($F901,Main_OG!$D$1:$D$766,Main_OG!AB$1:AB$766,"")</f>
        <v>11.309272049594229</v>
      </c>
      <c r="AI901" s="48">
        <f>_xlfn.XLOOKUP($F901,Main_OG!$D$1:$D$766,Main_OG!AC$1:AC$766,"")</f>
        <v>2.68</v>
      </c>
      <c r="AJ901" s="48">
        <f>_xlfn.XLOOKUP($F901,Main_OG!$D$1:$D$766,Main_OG!AD$1:AD$766,"")</f>
        <v>0.57999999999999996</v>
      </c>
    </row>
    <row r="902" spans="2:36" x14ac:dyDescent="0.35">
      <c r="B902" s="36" t="s">
        <v>1943</v>
      </c>
      <c r="C902" s="45" t="s">
        <v>451</v>
      </c>
      <c r="D902" s="45" t="s">
        <v>4407</v>
      </c>
      <c r="E902" s="36" t="s">
        <v>1943</v>
      </c>
      <c r="F902" s="36" t="str">
        <f t="shared" si="42"/>
        <v>2017_LA</v>
      </c>
      <c r="G902" s="45">
        <v>2017</v>
      </c>
      <c r="H902" s="45">
        <f>_xlfn.XLOOKUP(J902,Main_OG!$B$1:$B$766,Main_OG!$O$1:$O$766,"")</f>
        <v>0</v>
      </c>
      <c r="I902" s="45">
        <f>_xlfn.XLOOKUP(F902,Main_OG!$D$1:$D$766,Main_OG!$J$1:$J$766,"")</f>
        <v>0</v>
      </c>
      <c r="J902" s="45" t="s">
        <v>451</v>
      </c>
      <c r="K902" s="45" t="str">
        <f t="shared" si="43"/>
        <v>Entergy Louisiana LLC_LA</v>
      </c>
      <c r="L902" s="45" t="str">
        <f t="shared" si="44"/>
        <v>Entergy Louisiana LLC_LA</v>
      </c>
      <c r="M902" s="45" t="s">
        <v>1948</v>
      </c>
      <c r="N902" s="45">
        <v>0</v>
      </c>
      <c r="O902" s="45">
        <v>138869</v>
      </c>
      <c r="P902" s="45">
        <v>10918</v>
      </c>
      <c r="Q902" s="45">
        <v>928758</v>
      </c>
      <c r="R902" s="45">
        <v>0</v>
      </c>
      <c r="S902" s="45">
        <v>12132064</v>
      </c>
      <c r="T902" s="45">
        <v>29754180</v>
      </c>
      <c r="U902" s="45">
        <v>13357020</v>
      </c>
      <c r="V902" s="45">
        <v>0</v>
      </c>
      <c r="W902" s="45">
        <v>8.3804090999999996</v>
      </c>
      <c r="X902" s="45">
        <v>5.1309265000000002</v>
      </c>
      <c r="Y902" s="45">
        <v>8.8984991000000004</v>
      </c>
      <c r="Z902" s="46">
        <v>239830.7</v>
      </c>
      <c r="AA902" s="46">
        <v>51315.250339508137</v>
      </c>
      <c r="AB902" s="47">
        <f>_xlfn.XLOOKUP($F902,Main_OG!$D$1:$D$766,Main_OG!AJ$1:AJ$766,"")</f>
        <v>16793234</v>
      </c>
      <c r="AC902" s="47">
        <f>_xlfn.XLOOKUP($F902,Main_OG!$D$1:$D$766,Main_OG!AK$1:AK$766,"")</f>
        <v>17554022</v>
      </c>
      <c r="AD902" s="47">
        <f>_xlfn.XLOOKUP($F902,Main_OG!$D$1:$D$766,Main_OG!AL$1:AL$766,"")</f>
        <v>846828532</v>
      </c>
      <c r="AE902" s="47">
        <f>_xlfn.XLOOKUP($F902,Main_OG!$D$1:$D$766,Main_OG!AM$1:AM$766,"")</f>
        <v>15409745</v>
      </c>
      <c r="AF902" s="48">
        <f>_xlfn.XLOOKUP($F902,Main_OG!$D$1:$D$766,Main_OG!Z$1:Z$766,"")</f>
        <v>2.48</v>
      </c>
      <c r="AG902" s="48">
        <f>_xlfn.XLOOKUP($F902,Main_OG!$D$1:$D$766,Main_OG!AA$1:AA$766,"")</f>
        <v>2.1875855044172008</v>
      </c>
      <c r="AH902" s="48">
        <f>_xlfn.XLOOKUP($F902,Main_OG!$D$1:$D$766,Main_OG!AB$1:AB$766,"")</f>
        <v>14.73443638842941</v>
      </c>
      <c r="AI902" s="48">
        <f>_xlfn.XLOOKUP($F902,Main_OG!$D$1:$D$766,Main_OG!AC$1:AC$766,"")</f>
        <v>3.7243523928232452</v>
      </c>
      <c r="AJ902" s="48">
        <f>_xlfn.XLOOKUP($F902,Main_OG!$D$1:$D$766,Main_OG!AD$1:AD$766,"")</f>
        <v>0.62802788237371954</v>
      </c>
    </row>
    <row r="903" spans="2:36" x14ac:dyDescent="0.35">
      <c r="B903" s="36" t="s">
        <v>1943</v>
      </c>
      <c r="C903" s="45" t="s">
        <v>451</v>
      </c>
      <c r="D903" s="45" t="s">
        <v>4407</v>
      </c>
      <c r="E903" s="36" t="s">
        <v>1943</v>
      </c>
      <c r="F903" s="36" t="str">
        <f t="shared" si="42"/>
        <v>2018_LA</v>
      </c>
      <c r="G903" s="45">
        <v>2018</v>
      </c>
      <c r="H903" s="45">
        <f>_xlfn.XLOOKUP(J903,Main_OG!$B$1:$B$766,Main_OG!$O$1:$O$766,"")</f>
        <v>0</v>
      </c>
      <c r="I903" s="45">
        <f>_xlfn.XLOOKUP(F903,Main_OG!$D$1:$D$766,Main_OG!$J$1:$J$766,"")</f>
        <v>0</v>
      </c>
      <c r="J903" s="45" t="s">
        <v>451</v>
      </c>
      <c r="K903" s="45" t="str">
        <f t="shared" si="43"/>
        <v>Entergy Louisiana LLC_LA</v>
      </c>
      <c r="L903" s="45" t="str">
        <f t="shared" si="44"/>
        <v>Entergy Louisiana LLC_LA</v>
      </c>
      <c r="M903" s="45" t="s">
        <v>1949</v>
      </c>
      <c r="N903" s="45">
        <v>0</v>
      </c>
      <c r="O903" s="45">
        <v>139661</v>
      </c>
      <c r="P903" s="45">
        <v>10890</v>
      </c>
      <c r="Q903" s="45">
        <v>933009</v>
      </c>
      <c r="R903" s="45">
        <v>0</v>
      </c>
      <c r="S903" s="45">
        <v>12401007</v>
      </c>
      <c r="T903" s="45">
        <v>29254985</v>
      </c>
      <c r="U903" s="45">
        <v>14493666</v>
      </c>
      <c r="V903" s="45">
        <v>0</v>
      </c>
      <c r="W903" s="45">
        <v>8.0851135999999997</v>
      </c>
      <c r="X903" s="45">
        <v>4.9737970999999996</v>
      </c>
      <c r="Y903" s="45">
        <v>8.5220102000000004</v>
      </c>
      <c r="Z903" s="46">
        <v>245220.3</v>
      </c>
      <c r="AA903" s="46">
        <v>52572.178927847868</v>
      </c>
      <c r="AB903" s="47">
        <f>_xlfn.XLOOKUP($F903,Main_OG!$D$1:$D$766,Main_OG!AJ$1:AJ$766,"")</f>
        <v>16219656</v>
      </c>
      <c r="AC903" s="47">
        <f>_xlfn.XLOOKUP($F903,Main_OG!$D$1:$D$766,Main_OG!AK$1:AK$766,"")</f>
        <v>16546730</v>
      </c>
      <c r="AD903" s="47">
        <f>_xlfn.XLOOKUP($F903,Main_OG!$D$1:$D$766,Main_OG!AL$1:AL$766,"")</f>
        <v>885461596</v>
      </c>
      <c r="AE903" s="47">
        <f>_xlfn.XLOOKUP($F903,Main_OG!$D$1:$D$766,Main_OG!AM$1:AM$766,"")</f>
        <v>17152582</v>
      </c>
      <c r="AF903" s="48">
        <f>_xlfn.XLOOKUP($F903,Main_OG!$D$1:$D$766,Main_OG!Z$1:Z$766,"")</f>
        <v>0</v>
      </c>
      <c r="AG903" s="48">
        <f>_xlfn.XLOOKUP($F903,Main_OG!$D$1:$D$766,Main_OG!AA$1:AA$766,"")</f>
        <v>3.12</v>
      </c>
      <c r="AH903" s="48">
        <f>_xlfn.XLOOKUP($F903,Main_OG!$D$1:$D$766,Main_OG!AB$1:AB$766,"")</f>
        <v>15.18</v>
      </c>
      <c r="AI903" s="48">
        <f>_xlfn.XLOOKUP($F903,Main_OG!$D$1:$D$766,Main_OG!AC$1:AC$766,"")</f>
        <v>3.8713752811270652</v>
      </c>
      <c r="AJ903" s="48">
        <f>_xlfn.XLOOKUP($F903,Main_OG!$D$1:$D$766,Main_OG!AD$1:AD$766,"")</f>
        <v>0.62810595158289428</v>
      </c>
    </row>
    <row r="904" spans="2:36" x14ac:dyDescent="0.35">
      <c r="B904" s="36" t="s">
        <v>1943</v>
      </c>
      <c r="C904" s="45" t="s">
        <v>451</v>
      </c>
      <c r="D904" s="45" t="s">
        <v>4407</v>
      </c>
      <c r="E904" s="36" t="s">
        <v>1943</v>
      </c>
      <c r="F904" s="36" t="str">
        <f t="shared" si="42"/>
        <v>2019_LA</v>
      </c>
      <c r="G904" s="45">
        <v>2019</v>
      </c>
      <c r="H904" s="45">
        <f>_xlfn.XLOOKUP(J904,Main_OG!$B$1:$B$766,Main_OG!$O$1:$O$766,"")</f>
        <v>0</v>
      </c>
      <c r="I904" s="45">
        <f>_xlfn.XLOOKUP(F904,Main_OG!$D$1:$D$766,Main_OG!$J$1:$J$766,"")</f>
        <v>0</v>
      </c>
      <c r="J904" s="45" t="s">
        <v>451</v>
      </c>
      <c r="K904" s="45" t="str">
        <f t="shared" si="43"/>
        <v>Entergy Louisiana LLC_LA</v>
      </c>
      <c r="L904" s="45" t="str">
        <f t="shared" si="44"/>
        <v>Entergy Louisiana LLC_LA</v>
      </c>
      <c r="M904" s="45" t="s">
        <v>1950</v>
      </c>
      <c r="N904" s="45">
        <v>0</v>
      </c>
      <c r="O904" s="45">
        <v>140561</v>
      </c>
      <c r="P904" s="45">
        <v>10794</v>
      </c>
      <c r="Q904" s="45">
        <v>938837</v>
      </c>
      <c r="R904" s="45">
        <v>0</v>
      </c>
      <c r="S904" s="45">
        <v>12180517</v>
      </c>
      <c r="T904" s="45">
        <v>29801170</v>
      </c>
      <c r="U904" s="45">
        <v>14045514</v>
      </c>
      <c r="V904" s="45">
        <v>0</v>
      </c>
      <c r="W904" s="45">
        <v>8.3013323999999997</v>
      </c>
      <c r="X904" s="45">
        <v>4.8442664999999998</v>
      </c>
      <c r="Y904" s="45">
        <v>8.9788020999999993</v>
      </c>
      <c r="Z904" s="46">
        <v>246361.1</v>
      </c>
      <c r="AA904" s="46">
        <v>52886.652491206529</v>
      </c>
      <c r="AB904" s="47">
        <f>_xlfn.XLOOKUP($F904,Main_OG!$D$1:$D$766,Main_OG!AJ$1:AJ$766,"")</f>
        <v>10552220</v>
      </c>
      <c r="AC904" s="47">
        <f>_xlfn.XLOOKUP($F904,Main_OG!$D$1:$D$766,Main_OG!AK$1:AK$766,"")</f>
        <v>12560634</v>
      </c>
      <c r="AD904" s="47">
        <f>_xlfn.XLOOKUP($F904,Main_OG!$D$1:$D$766,Main_OG!AL$1:AL$766,"")</f>
        <v>1001278806</v>
      </c>
      <c r="AE904" s="47">
        <f>_xlfn.XLOOKUP($F904,Main_OG!$D$1:$D$766,Main_OG!AM$1:AM$766,"")</f>
        <v>13981335</v>
      </c>
      <c r="AF904" s="48">
        <f>_xlfn.XLOOKUP($F904,Main_OG!$D$1:$D$766,Main_OG!Z$1:Z$766,"")</f>
        <v>2.23</v>
      </c>
      <c r="AG904" s="48">
        <f>_xlfn.XLOOKUP($F904,Main_OG!$D$1:$D$766,Main_OG!AA$1:AA$766,"")</f>
        <v>3.11</v>
      </c>
      <c r="AH904" s="48">
        <f>_xlfn.XLOOKUP($F904,Main_OG!$D$1:$D$766,Main_OG!AB$1:AB$766,"")</f>
        <v>14.61</v>
      </c>
      <c r="AI904" s="48">
        <f>_xlfn.XLOOKUP($F904,Main_OG!$D$1:$D$766,Main_OG!AC$1:AC$766,"")</f>
        <v>2.7</v>
      </c>
      <c r="AJ904" s="48">
        <f>_xlfn.XLOOKUP($F904,Main_OG!$D$1:$D$766,Main_OG!AD$1:AD$766,"")</f>
        <v>0.64</v>
      </c>
    </row>
    <row r="905" spans="2:36" x14ac:dyDescent="0.35">
      <c r="B905" s="36" t="s">
        <v>1943</v>
      </c>
      <c r="C905" s="45" t="s">
        <v>451</v>
      </c>
      <c r="D905" s="45" t="s">
        <v>4407</v>
      </c>
      <c r="E905" s="36" t="s">
        <v>1943</v>
      </c>
      <c r="F905" s="36" t="str">
        <f t="shared" si="42"/>
        <v>2020_LA</v>
      </c>
      <c r="G905" s="45">
        <v>2020</v>
      </c>
      <c r="H905" s="45">
        <f>_xlfn.XLOOKUP(J905,Main_OG!$B$1:$B$766,Main_OG!$O$1:$O$766,"")</f>
        <v>0</v>
      </c>
      <c r="I905" s="45">
        <f>_xlfn.XLOOKUP(F905,Main_OG!$D$1:$D$766,Main_OG!$J$1:$J$766,"")</f>
        <v>0</v>
      </c>
      <c r="J905" s="45" t="s">
        <v>451</v>
      </c>
      <c r="K905" s="45" t="str">
        <f t="shared" si="43"/>
        <v>Entergy Louisiana LLC_LA</v>
      </c>
      <c r="L905" s="45" t="str">
        <f t="shared" si="44"/>
        <v>Entergy Louisiana LLC_LA</v>
      </c>
      <c r="M905" s="45" t="s">
        <v>1951</v>
      </c>
      <c r="N905" s="45">
        <v>0</v>
      </c>
      <c r="O905" s="45">
        <v>140927</v>
      </c>
      <c r="P905" s="45">
        <v>10882</v>
      </c>
      <c r="Q905" s="45">
        <v>0</v>
      </c>
      <c r="R905" s="45">
        <v>0</v>
      </c>
      <c r="S905" s="45">
        <v>11244437</v>
      </c>
      <c r="T905" s="45">
        <v>28880742</v>
      </c>
      <c r="U905" s="45">
        <v>0</v>
      </c>
      <c r="V905" s="45">
        <v>0</v>
      </c>
      <c r="W905" s="45">
        <v>8.4343520000000005</v>
      </c>
      <c r="X905" s="45">
        <v>4.5253983</v>
      </c>
      <c r="Y905" s="45">
        <v>0</v>
      </c>
      <c r="Z905" s="46">
        <v>228825.3</v>
      </c>
      <c r="AA905" s="46">
        <v>49199.330722272964</v>
      </c>
      <c r="AB905" s="47">
        <f>_xlfn.XLOOKUP($F905,Main_OG!$D$1:$D$766,Main_OG!AJ$1:AJ$766,"")</f>
        <v>5472884</v>
      </c>
      <c r="AC905" s="47">
        <f>_xlfn.XLOOKUP($F905,Main_OG!$D$1:$D$766,Main_OG!AK$1:AK$766,"")</f>
        <v>13176920</v>
      </c>
      <c r="AD905" s="47">
        <f>_xlfn.XLOOKUP($F905,Main_OG!$D$1:$D$766,Main_OG!AL$1:AL$766,"")</f>
        <v>1018397694</v>
      </c>
      <c r="AE905" s="47">
        <f>_xlfn.XLOOKUP($F905,Main_OG!$D$1:$D$766,Main_OG!AM$1:AM$766,"")</f>
        <v>0</v>
      </c>
      <c r="AF905" s="48">
        <f>_xlfn.XLOOKUP($F905,Main_OG!$D$1:$D$766,Main_OG!Z$1:Z$766,"")</f>
        <v>1.91</v>
      </c>
      <c r="AG905" s="48">
        <f>_xlfn.XLOOKUP($F905,Main_OG!$D$1:$D$766,Main_OG!AA$1:AA$766,"")</f>
        <v>4.79</v>
      </c>
      <c r="AH905" s="48">
        <f>_xlfn.XLOOKUP($F905,Main_OG!$D$1:$D$766,Main_OG!AB$1:AB$766,"")</f>
        <v>9.15</v>
      </c>
      <c r="AI905" s="48">
        <f>_xlfn.XLOOKUP($F905,Main_OG!$D$1:$D$766,Main_OG!AC$1:AC$766,"")</f>
        <v>2.8422150630003218</v>
      </c>
      <c r="AJ905" s="48">
        <f>_xlfn.XLOOKUP($F905,Main_OG!$D$1:$D$766,Main_OG!AD$1:AD$766,"")</f>
        <v>0.55000000000000004</v>
      </c>
    </row>
    <row r="906" spans="2:36" x14ac:dyDescent="0.35">
      <c r="B906" s="36" t="s">
        <v>1952</v>
      </c>
      <c r="C906" s="45" t="s">
        <v>663</v>
      </c>
      <c r="D906" s="45" t="s">
        <v>4408</v>
      </c>
      <c r="E906" s="36" t="s">
        <v>1965</v>
      </c>
      <c r="F906" s="36" t="str">
        <f t="shared" si="42"/>
        <v>2006_MS</v>
      </c>
      <c r="G906" s="45">
        <v>2006</v>
      </c>
      <c r="H906" s="45">
        <f>_xlfn.XLOOKUP(J906,Main_OG!$B$1:$B$766,Main_OG!$O$1:$O$766,"")</f>
        <v>0</v>
      </c>
      <c r="I906" s="45">
        <f>_xlfn.XLOOKUP(F906,Main_OG!$D$1:$D$766,Main_OG!$J$1:$J$766,"")</f>
        <v>0</v>
      </c>
      <c r="J906" s="45" t="s">
        <v>663</v>
      </c>
      <c r="K906" s="45" t="str">
        <f t="shared" si="43"/>
        <v>Entergy Mississippi Inc_MS</v>
      </c>
      <c r="L906" s="45" t="str">
        <f t="shared" si="44"/>
        <v>Entergy Mississippi LLC_MS</v>
      </c>
      <c r="M906" s="45" t="s">
        <v>1953</v>
      </c>
      <c r="N906" s="45">
        <v>0</v>
      </c>
      <c r="O906" s="45">
        <v>66601</v>
      </c>
      <c r="P906" s="45">
        <v>3307</v>
      </c>
      <c r="Q906" s="45">
        <v>358128</v>
      </c>
      <c r="R906" s="45">
        <v>0</v>
      </c>
      <c r="S906" s="45">
        <v>529730</v>
      </c>
      <c r="T906" s="45">
        <v>235281</v>
      </c>
      <c r="U906" s="45">
        <v>567272</v>
      </c>
      <c r="V906" s="45">
        <v>0</v>
      </c>
      <c r="W906" s="45">
        <v>10.26085939176714</v>
      </c>
      <c r="X906" s="45">
        <v>8.0369668845442401</v>
      </c>
      <c r="Y906" s="45">
        <v>10.530399699721221</v>
      </c>
      <c r="Z906" s="46">
        <v>105879.9</v>
      </c>
      <c r="AA906" s="46">
        <v>36447.745903755553</v>
      </c>
      <c r="AB906" s="47">
        <f>_xlfn.XLOOKUP($F906,Main_OG!$D$1:$D$766,Main_OG!AJ$1:AJ$766,"")</f>
        <v>20759559.460000001</v>
      </c>
      <c r="AC906" s="47">
        <f>_xlfn.XLOOKUP($F906,Main_OG!$D$1:$D$766,Main_OG!AK$1:AK$766,"")</f>
        <v>1362642.78</v>
      </c>
      <c r="AD906" s="47">
        <f>_xlfn.XLOOKUP($F906,Main_OG!$D$1:$D$766,Main_OG!AL$1:AL$766,"")</f>
        <v>283068201.04000002</v>
      </c>
      <c r="AE906" s="47">
        <f>_xlfn.XLOOKUP($F906,Main_OG!$D$1:$D$766,Main_OG!AM$1:AM$766,"")</f>
        <v>10418586</v>
      </c>
      <c r="AF906" s="48">
        <f>_xlfn.XLOOKUP($F906,Main_OG!$D$1:$D$766,Main_OG!Z$1:Z$766,"")</f>
        <v>3.5</v>
      </c>
      <c r="AG906" s="48">
        <f>_xlfn.XLOOKUP($F906,Main_OG!$D$1:$D$766,Main_OG!AA$1:AA$766,"")</f>
        <v>2.2465548173415608</v>
      </c>
      <c r="AH906" s="48">
        <f>_xlfn.XLOOKUP($F906,Main_OG!$D$1:$D$766,Main_OG!AB$1:AB$766,"")</f>
        <v>13.33</v>
      </c>
      <c r="AI906" s="48">
        <f>_xlfn.XLOOKUP($F906,Main_OG!$D$1:$D$766,Main_OG!AC$1:AC$766,"")</f>
        <v>6.97</v>
      </c>
      <c r="AJ906" s="48">
        <f>_xlfn.XLOOKUP($F906,Main_OG!$D$1:$D$766,Main_OG!AD$1:AD$766,"")</f>
        <v>0.4704061490499184</v>
      </c>
    </row>
    <row r="907" spans="2:36" x14ac:dyDescent="0.35">
      <c r="B907" s="36" t="s">
        <v>1952</v>
      </c>
      <c r="C907" s="45" t="s">
        <v>663</v>
      </c>
      <c r="D907" s="45" t="s">
        <v>4408</v>
      </c>
      <c r="E907" s="36" t="s">
        <v>1965</v>
      </c>
      <c r="F907" s="36" t="str">
        <f t="shared" si="42"/>
        <v>2007_MS</v>
      </c>
      <c r="G907" s="45">
        <v>2007</v>
      </c>
      <c r="H907" s="45">
        <f>_xlfn.XLOOKUP(J907,Main_OG!$B$1:$B$766,Main_OG!$O$1:$O$766,"")</f>
        <v>0</v>
      </c>
      <c r="I907" s="45">
        <f>_xlfn.XLOOKUP(F907,Main_OG!$D$1:$D$766,Main_OG!$J$1:$J$766,"")</f>
        <v>0</v>
      </c>
      <c r="J907" s="45" t="s">
        <v>663</v>
      </c>
      <c r="K907" s="45" t="str">
        <f t="shared" si="43"/>
        <v>Entergy Mississippi Inc_MS</v>
      </c>
      <c r="L907" s="45" t="str">
        <f t="shared" si="44"/>
        <v>Entergy Mississippi LLC_MS</v>
      </c>
      <c r="M907" s="45" t="s">
        <v>1954</v>
      </c>
      <c r="N907" s="45">
        <v>0</v>
      </c>
      <c r="O907" s="45">
        <v>67598</v>
      </c>
      <c r="P907" s="45">
        <v>3163</v>
      </c>
      <c r="Q907" s="45">
        <v>361308</v>
      </c>
      <c r="R907" s="45">
        <v>0</v>
      </c>
      <c r="S907" s="45">
        <v>467962</v>
      </c>
      <c r="T907" s="45">
        <v>185119</v>
      </c>
      <c r="U907" s="45">
        <v>500097</v>
      </c>
      <c r="V907" s="45">
        <v>0</v>
      </c>
      <c r="W907" s="45">
        <v>8.84</v>
      </c>
      <c r="X907" s="45">
        <v>6.68</v>
      </c>
      <c r="Y907" s="45">
        <v>9.14</v>
      </c>
      <c r="Z907" s="46">
        <v>107713.9</v>
      </c>
      <c r="AA907" s="46">
        <v>36783.137261597825</v>
      </c>
      <c r="AB907" s="47">
        <f>_xlfn.XLOOKUP($F907,Main_OG!$D$1:$D$766,Main_OG!AJ$1:AJ$766,"")</f>
        <v>19790982</v>
      </c>
      <c r="AC907" s="47">
        <f>_xlfn.XLOOKUP($F907,Main_OG!$D$1:$D$766,Main_OG!AK$1:AK$766,"")</f>
        <v>1441510</v>
      </c>
      <c r="AD907" s="47">
        <f>_xlfn.XLOOKUP($F907,Main_OG!$D$1:$D$766,Main_OG!AL$1:AL$766,"")</f>
        <v>369917202</v>
      </c>
      <c r="AE907" s="47">
        <f>_xlfn.XLOOKUP($F907,Main_OG!$D$1:$D$766,Main_OG!AM$1:AM$766,"")</f>
        <v>9358784</v>
      </c>
      <c r="AF907" s="48">
        <f>_xlfn.XLOOKUP($F907,Main_OG!$D$1:$D$766,Main_OG!Z$1:Z$766,"")</f>
        <v>4.18</v>
      </c>
      <c r="AG907" s="48">
        <f>_xlfn.XLOOKUP($F907,Main_OG!$D$1:$D$766,Main_OG!AA$1:AA$766,"")</f>
        <v>2.2465548173415608</v>
      </c>
      <c r="AH907" s="48">
        <f>_xlfn.XLOOKUP($F907,Main_OG!$D$1:$D$766,Main_OG!AB$1:AB$766,"")</f>
        <v>14.43</v>
      </c>
      <c r="AI907" s="48">
        <f>_xlfn.XLOOKUP($F907,Main_OG!$D$1:$D$766,Main_OG!AC$1:AC$766,"")</f>
        <v>7.21</v>
      </c>
      <c r="AJ907" s="48">
        <f>_xlfn.XLOOKUP($F907,Main_OG!$D$1:$D$766,Main_OG!AD$1:AD$766,"")</f>
        <v>0.58103021845052572</v>
      </c>
    </row>
    <row r="908" spans="2:36" x14ac:dyDescent="0.35">
      <c r="B908" s="36" t="s">
        <v>1952</v>
      </c>
      <c r="C908" s="45" t="s">
        <v>663</v>
      </c>
      <c r="D908" s="45" t="s">
        <v>4408</v>
      </c>
      <c r="E908" s="36" t="s">
        <v>1965</v>
      </c>
      <c r="F908" s="36" t="str">
        <f t="shared" si="42"/>
        <v>2008_MS</v>
      </c>
      <c r="G908" s="45">
        <v>2008</v>
      </c>
      <c r="H908" s="45">
        <f>_xlfn.XLOOKUP(J908,Main_OG!$B$1:$B$766,Main_OG!$O$1:$O$766,"")</f>
        <v>0</v>
      </c>
      <c r="I908" s="45">
        <f>_xlfn.XLOOKUP(F908,Main_OG!$D$1:$D$766,Main_OG!$J$1:$J$766,"")</f>
        <v>0</v>
      </c>
      <c r="J908" s="45" t="s">
        <v>663</v>
      </c>
      <c r="K908" s="45" t="str">
        <f t="shared" si="43"/>
        <v>Entergy Mississippi Inc_MS</v>
      </c>
      <c r="L908" s="45" t="str">
        <f t="shared" si="44"/>
        <v>Entergy Mississippi LLC_MS</v>
      </c>
      <c r="M908" s="45" t="s">
        <v>1955</v>
      </c>
      <c r="N908" s="45">
        <v>0</v>
      </c>
      <c r="O908" s="45">
        <v>67294</v>
      </c>
      <c r="P908" s="45">
        <v>3044</v>
      </c>
      <c r="Q908" s="45">
        <v>363382</v>
      </c>
      <c r="R908" s="45">
        <v>0</v>
      </c>
      <c r="S908" s="45">
        <v>5252647</v>
      </c>
      <c r="T908" s="45">
        <v>2565095</v>
      </c>
      <c r="U908" s="45">
        <v>5353565</v>
      </c>
      <c r="V908" s="45">
        <v>0</v>
      </c>
      <c r="W908" s="45">
        <v>10.02</v>
      </c>
      <c r="X908" s="45">
        <v>7.78</v>
      </c>
      <c r="Y908" s="45">
        <v>10.38</v>
      </c>
      <c r="Z908" s="46">
        <v>109434</v>
      </c>
      <c r="AA908" s="46">
        <v>37123.881286624695</v>
      </c>
      <c r="AB908" s="47">
        <f>_xlfn.XLOOKUP($F908,Main_OG!$D$1:$D$766,Main_OG!AJ$1:AJ$766,"")</f>
        <v>18997262</v>
      </c>
      <c r="AC908" s="47">
        <f>_xlfn.XLOOKUP($F908,Main_OG!$D$1:$D$766,Main_OG!AK$1:AK$766,"")</f>
        <v>307446</v>
      </c>
      <c r="AD908" s="47">
        <f>_xlfn.XLOOKUP($F908,Main_OG!$D$1:$D$766,Main_OG!AL$1:AL$766,"")</f>
        <v>338121784</v>
      </c>
      <c r="AE908" s="47">
        <f>_xlfn.XLOOKUP($F908,Main_OG!$D$1:$D$766,Main_OG!AM$1:AM$766,"")</f>
        <v>9396790</v>
      </c>
      <c r="AF908" s="48">
        <f>_xlfn.XLOOKUP($F908,Main_OG!$D$1:$D$766,Main_OG!Z$1:Z$766,"")</f>
        <v>5.01</v>
      </c>
      <c r="AG908" s="48">
        <f>_xlfn.XLOOKUP($F908,Main_OG!$D$1:$D$766,Main_OG!AA$1:AA$766,"")</f>
        <v>2.2204719344600159</v>
      </c>
      <c r="AH908" s="48">
        <f>_xlfn.XLOOKUP($F908,Main_OG!$D$1:$D$766,Main_OG!AB$1:AB$766,"")</f>
        <v>20.29</v>
      </c>
      <c r="AI908" s="48">
        <f>_xlfn.XLOOKUP($F908,Main_OG!$D$1:$D$766,Main_OG!AC$1:AC$766,"")</f>
        <v>9.39</v>
      </c>
      <c r="AJ908" s="48">
        <f>_xlfn.XLOOKUP($F908,Main_OG!$D$1:$D$766,Main_OG!AD$1:AD$766,"")</f>
        <v>0.68330088246943577</v>
      </c>
    </row>
    <row r="909" spans="2:36" x14ac:dyDescent="0.35">
      <c r="B909" s="36" t="s">
        <v>1952</v>
      </c>
      <c r="C909" s="45" t="s">
        <v>663</v>
      </c>
      <c r="D909" s="45" t="s">
        <v>4408</v>
      </c>
      <c r="E909" s="36" t="s">
        <v>1965</v>
      </c>
      <c r="F909" s="36" t="str">
        <f t="shared" si="42"/>
        <v>2009_MS</v>
      </c>
      <c r="G909" s="45">
        <v>2009</v>
      </c>
      <c r="H909" s="45">
        <f>_xlfn.XLOOKUP(J909,Main_OG!$B$1:$B$766,Main_OG!$O$1:$O$766,"")</f>
        <v>0</v>
      </c>
      <c r="I909" s="45">
        <f>_xlfn.XLOOKUP(F909,Main_OG!$D$1:$D$766,Main_OG!$J$1:$J$766,"")</f>
        <v>0</v>
      </c>
      <c r="J909" s="45" t="s">
        <v>663</v>
      </c>
      <c r="K909" s="45" t="str">
        <f t="shared" si="43"/>
        <v>Entergy Mississippi Inc_MS</v>
      </c>
      <c r="L909" s="45" t="str">
        <f t="shared" si="44"/>
        <v>Entergy Mississippi LLC_MS</v>
      </c>
      <c r="M909" s="45" t="s">
        <v>1956</v>
      </c>
      <c r="N909" s="45">
        <v>0</v>
      </c>
      <c r="O909" s="45">
        <v>66909</v>
      </c>
      <c r="P909" s="45">
        <v>3040</v>
      </c>
      <c r="Q909" s="45">
        <v>365184</v>
      </c>
      <c r="R909" s="45">
        <v>0</v>
      </c>
      <c r="S909" s="45">
        <v>5161178</v>
      </c>
      <c r="T909" s="45">
        <v>2178301</v>
      </c>
      <c r="U909" s="45">
        <v>5357923</v>
      </c>
      <c r="V909" s="45">
        <v>0</v>
      </c>
      <c r="W909" s="45">
        <v>8.39</v>
      </c>
      <c r="X909" s="45">
        <v>6.73</v>
      </c>
      <c r="Y909" s="45">
        <v>8.7100000000000009</v>
      </c>
      <c r="Z909" s="46">
        <v>105360</v>
      </c>
      <c r="AA909" s="46">
        <v>35609.343599747735</v>
      </c>
      <c r="AB909" s="47">
        <f>_xlfn.XLOOKUP($F909,Main_OG!$D$1:$D$766,Main_OG!AJ$1:AJ$766,"")</f>
        <v>16848328</v>
      </c>
      <c r="AC909" s="47">
        <f>_xlfn.XLOOKUP($F909,Main_OG!$D$1:$D$766,Main_OG!AK$1:AK$766,"")</f>
        <v>76290</v>
      </c>
      <c r="AD909" s="47">
        <f>_xlfn.XLOOKUP($F909,Main_OG!$D$1:$D$766,Main_OG!AL$1:AL$766,"")</f>
        <v>370532692</v>
      </c>
      <c r="AE909" s="47">
        <f>_xlfn.XLOOKUP($F909,Main_OG!$D$1:$D$766,Main_OG!AM$1:AM$766,"")</f>
        <v>10998515</v>
      </c>
      <c r="AF909" s="48">
        <f>_xlfn.XLOOKUP($F909,Main_OG!$D$1:$D$766,Main_OG!Z$1:Z$766,"")</f>
        <v>3.05</v>
      </c>
      <c r="AG909" s="48">
        <f>_xlfn.XLOOKUP($F909,Main_OG!$D$1:$D$766,Main_OG!AA$1:AA$766,"")</f>
        <v>3.37</v>
      </c>
      <c r="AH909" s="48">
        <f>_xlfn.XLOOKUP($F909,Main_OG!$D$1:$D$766,Main_OG!AB$1:AB$766,"")</f>
        <v>12.73</v>
      </c>
      <c r="AI909" s="48">
        <f>_xlfn.XLOOKUP($F909,Main_OG!$D$1:$D$766,Main_OG!AC$1:AC$766,"")</f>
        <v>4.29</v>
      </c>
      <c r="AJ909" s="48">
        <f>_xlfn.XLOOKUP($F909,Main_OG!$D$1:$D$766,Main_OG!AD$1:AD$766,"")</f>
        <v>0.62</v>
      </c>
    </row>
    <row r="910" spans="2:36" x14ac:dyDescent="0.35">
      <c r="B910" s="36" t="s">
        <v>1952</v>
      </c>
      <c r="C910" s="45" t="s">
        <v>663</v>
      </c>
      <c r="D910" s="45" t="s">
        <v>4408</v>
      </c>
      <c r="E910" s="36" t="s">
        <v>1965</v>
      </c>
      <c r="F910" s="36" t="str">
        <f t="shared" si="42"/>
        <v>2010_MS</v>
      </c>
      <c r="G910" s="45">
        <v>2010</v>
      </c>
      <c r="H910" s="45">
        <f>_xlfn.XLOOKUP(J910,Main_OG!$B$1:$B$766,Main_OG!$O$1:$O$766,"")</f>
        <v>0</v>
      </c>
      <c r="I910" s="45">
        <f>_xlfn.XLOOKUP(F910,Main_OG!$D$1:$D$766,Main_OG!$J$1:$J$766,"")</f>
        <v>0</v>
      </c>
      <c r="J910" s="45" t="s">
        <v>663</v>
      </c>
      <c r="K910" s="45" t="str">
        <f t="shared" si="43"/>
        <v>Entergy Mississippi Inc_MS</v>
      </c>
      <c r="L910" s="45" t="str">
        <f t="shared" si="44"/>
        <v>Entergy Mississippi LLC_MS</v>
      </c>
      <c r="M910" s="45" t="s">
        <v>1957</v>
      </c>
      <c r="N910" s="45">
        <v>0</v>
      </c>
      <c r="O910" s="45">
        <v>67092</v>
      </c>
      <c r="P910" s="45">
        <v>3292</v>
      </c>
      <c r="Q910" s="45">
        <v>367332</v>
      </c>
      <c r="R910" s="45">
        <v>0</v>
      </c>
      <c r="S910" s="45">
        <v>5415574</v>
      </c>
      <c r="T910" s="45">
        <v>2250450</v>
      </c>
      <c r="U910" s="45">
        <v>6077325</v>
      </c>
      <c r="V910" s="45">
        <v>0</v>
      </c>
      <c r="W910" s="45">
        <v>8.19</v>
      </c>
      <c r="X910" s="45">
        <v>6.42</v>
      </c>
      <c r="Y910" s="45">
        <v>8.3699999999999992</v>
      </c>
      <c r="Z910" s="46">
        <v>106711.8</v>
      </c>
      <c r="AA910" s="46">
        <v>35922.460500603411</v>
      </c>
      <c r="AB910" s="47">
        <f>_xlfn.XLOOKUP($F910,Main_OG!$D$1:$D$766,Main_OG!AJ$1:AJ$766,"")</f>
        <v>17178070</v>
      </c>
      <c r="AC910" s="47">
        <f>_xlfn.XLOOKUP($F910,Main_OG!$D$1:$D$766,Main_OG!AK$1:AK$766,"")</f>
        <v>282052</v>
      </c>
      <c r="AD910" s="47">
        <f>_xlfn.XLOOKUP($F910,Main_OG!$D$1:$D$766,Main_OG!AL$1:AL$766,"")</f>
        <v>474390444</v>
      </c>
      <c r="AE910" s="47">
        <f>_xlfn.XLOOKUP($F910,Main_OG!$D$1:$D$766,Main_OG!AM$1:AM$766,"")</f>
        <v>9643241</v>
      </c>
      <c r="AF910" s="48">
        <f>_xlfn.XLOOKUP($F910,Main_OG!$D$1:$D$766,Main_OG!Z$1:Z$766,"")</f>
        <v>3.5</v>
      </c>
      <c r="AG910" s="48">
        <f>_xlfn.XLOOKUP($F910,Main_OG!$D$1:$D$766,Main_OG!AA$1:AA$766,"")</f>
        <v>2.2935982820086371</v>
      </c>
      <c r="AH910" s="48">
        <f>_xlfn.XLOOKUP($F910,Main_OG!$D$1:$D$766,Main_OG!AB$1:AB$766,"")</f>
        <v>16.829999999999998</v>
      </c>
      <c r="AI910" s="48">
        <f>_xlfn.XLOOKUP($F910,Main_OG!$D$1:$D$766,Main_OG!AC$1:AC$766,"")</f>
        <v>4.83</v>
      </c>
      <c r="AJ910" s="48">
        <f>_xlfn.XLOOKUP($F910,Main_OG!$D$1:$D$766,Main_OG!AD$1:AD$766,"")</f>
        <v>0.77</v>
      </c>
    </row>
    <row r="911" spans="2:36" x14ac:dyDescent="0.35">
      <c r="B911" s="36" t="s">
        <v>1952</v>
      </c>
      <c r="C911" s="45" t="s">
        <v>663</v>
      </c>
      <c r="D911" s="45" t="s">
        <v>4408</v>
      </c>
      <c r="E911" s="36" t="s">
        <v>1965</v>
      </c>
      <c r="F911" s="36" t="str">
        <f t="shared" si="42"/>
        <v>2011_MS</v>
      </c>
      <c r="G911" s="45">
        <v>2011</v>
      </c>
      <c r="H911" s="45">
        <f>_xlfn.XLOOKUP(J911,Main_OG!$B$1:$B$766,Main_OG!$O$1:$O$766,"")</f>
        <v>0</v>
      </c>
      <c r="I911" s="45">
        <f>_xlfn.XLOOKUP(F911,Main_OG!$D$1:$D$766,Main_OG!$J$1:$J$766,"")</f>
        <v>0</v>
      </c>
      <c r="J911" s="45" t="s">
        <v>663</v>
      </c>
      <c r="K911" s="45" t="str">
        <f t="shared" si="43"/>
        <v>Entergy Mississippi Inc_MS</v>
      </c>
      <c r="L911" s="45" t="str">
        <f t="shared" si="44"/>
        <v>Entergy Mississippi LLC_MS</v>
      </c>
      <c r="M911" s="45" t="s">
        <v>1958</v>
      </c>
      <c r="N911" s="45">
        <v>0</v>
      </c>
      <c r="O911" s="45">
        <v>67237</v>
      </c>
      <c r="P911" s="45">
        <v>3445</v>
      </c>
      <c r="Q911" s="45">
        <v>367458</v>
      </c>
      <c r="R911" s="45">
        <v>0</v>
      </c>
      <c r="S911" s="45">
        <v>5399555</v>
      </c>
      <c r="T911" s="45">
        <v>2326468</v>
      </c>
      <c r="U911" s="45">
        <v>5848082</v>
      </c>
      <c r="V911" s="45">
        <v>0</v>
      </c>
      <c r="W911" s="45">
        <v>8.1199999999999992</v>
      </c>
      <c r="X911" s="45">
        <v>6.27</v>
      </c>
      <c r="Y911" s="45">
        <v>8.3800000000000008</v>
      </c>
      <c r="Z911" s="46">
        <v>106491.1</v>
      </c>
      <c r="AA911" s="46">
        <v>35745.500305960064</v>
      </c>
      <c r="AB911" s="47">
        <f>_xlfn.XLOOKUP($F911,Main_OG!$D$1:$D$766,Main_OG!AJ$1:AJ$766,"")</f>
        <v>12405724</v>
      </c>
      <c r="AC911" s="47">
        <f>_xlfn.XLOOKUP($F911,Main_OG!$D$1:$D$766,Main_OG!AK$1:AK$766,"")</f>
        <v>136753.32</v>
      </c>
      <c r="AD911" s="47">
        <f>_xlfn.XLOOKUP($F911,Main_OG!$D$1:$D$766,Main_OG!AL$1:AL$766,"")</f>
        <v>491906066</v>
      </c>
      <c r="AE911" s="47">
        <f>_xlfn.XLOOKUP($F911,Main_OG!$D$1:$D$766,Main_OG!AM$1:AM$766,"")</f>
        <v>10336789</v>
      </c>
      <c r="AF911" s="48">
        <f>_xlfn.XLOOKUP($F911,Main_OG!$D$1:$D$766,Main_OG!Z$1:Z$766,"")</f>
        <v>3.37</v>
      </c>
      <c r="AG911" s="48">
        <f>_xlfn.XLOOKUP($F911,Main_OG!$D$1:$D$766,Main_OG!AA$1:AA$766,"")</f>
        <v>3.87</v>
      </c>
      <c r="AH911" s="48">
        <f>_xlfn.XLOOKUP($F911,Main_OG!$D$1:$D$766,Main_OG!AB$1:AB$766,"")</f>
        <v>22.758921780738341</v>
      </c>
      <c r="AI911" s="48">
        <f>_xlfn.XLOOKUP($F911,Main_OG!$D$1:$D$766,Main_OG!AC$1:AC$766,"")</f>
        <v>4.28</v>
      </c>
      <c r="AJ911" s="48">
        <f>_xlfn.XLOOKUP($F911,Main_OG!$D$1:$D$766,Main_OG!AD$1:AD$766,"")</f>
        <v>0.78</v>
      </c>
    </row>
    <row r="912" spans="2:36" x14ac:dyDescent="0.35">
      <c r="B912" s="36" t="s">
        <v>1952</v>
      </c>
      <c r="C912" s="45" t="s">
        <v>663</v>
      </c>
      <c r="D912" s="45" t="s">
        <v>4408</v>
      </c>
      <c r="E912" s="36" t="s">
        <v>1965</v>
      </c>
      <c r="F912" s="36" t="str">
        <f t="shared" si="42"/>
        <v>2012_MS</v>
      </c>
      <c r="G912" s="45">
        <v>2012</v>
      </c>
      <c r="H912" s="45">
        <f>_xlfn.XLOOKUP(J912,Main_OG!$B$1:$B$766,Main_OG!$O$1:$O$766,"")</f>
        <v>0</v>
      </c>
      <c r="I912" s="45">
        <f>_xlfn.XLOOKUP(F912,Main_OG!$D$1:$D$766,Main_OG!$J$1:$J$766,"")</f>
        <v>0</v>
      </c>
      <c r="J912" s="45" t="s">
        <v>663</v>
      </c>
      <c r="K912" s="45" t="str">
        <f t="shared" si="43"/>
        <v>Entergy Mississippi Inc_MS</v>
      </c>
      <c r="L912" s="45" t="str">
        <f t="shared" si="44"/>
        <v>Entergy Mississippi LLC_MS</v>
      </c>
      <c r="M912" s="45" t="s">
        <v>1959</v>
      </c>
      <c r="N912" s="45">
        <v>0</v>
      </c>
      <c r="O912" s="45">
        <v>67470</v>
      </c>
      <c r="P912" s="45">
        <v>3548</v>
      </c>
      <c r="Q912" s="45">
        <v>368857</v>
      </c>
      <c r="R912" s="45">
        <v>0</v>
      </c>
      <c r="S912" s="45">
        <v>5322525</v>
      </c>
      <c r="T912" s="45">
        <v>2399700</v>
      </c>
      <c r="U912" s="45">
        <v>5550307</v>
      </c>
      <c r="V912" s="45">
        <v>0</v>
      </c>
      <c r="W912" s="45">
        <v>7.8465653</v>
      </c>
      <c r="X912" s="45">
        <v>5.8532275</v>
      </c>
      <c r="Y912" s="45">
        <v>8.1744505000000007</v>
      </c>
      <c r="Z912" s="46">
        <v>108646.5</v>
      </c>
      <c r="AA912" s="46">
        <v>36402.377672846502</v>
      </c>
      <c r="AB912" s="47">
        <f>_xlfn.XLOOKUP($F912,Main_OG!$D$1:$D$766,Main_OG!AJ$1:AJ$766,"")</f>
        <v>10480884</v>
      </c>
      <c r="AC912" s="47">
        <f>_xlfn.XLOOKUP($F912,Main_OG!$D$1:$D$766,Main_OG!AK$1:AK$766,"")</f>
        <v>58270</v>
      </c>
      <c r="AD912" s="47">
        <f>_xlfn.XLOOKUP($F912,Main_OG!$D$1:$D$766,Main_OG!AL$1:AL$766,"")</f>
        <v>612949564</v>
      </c>
      <c r="AE912" s="47">
        <f>_xlfn.XLOOKUP($F912,Main_OG!$D$1:$D$766,Main_OG!AM$1:AM$766,"")</f>
        <v>7296134</v>
      </c>
      <c r="AF912" s="48">
        <f>_xlfn.XLOOKUP($F912,Main_OG!$D$1:$D$766,Main_OG!Z$1:Z$766,"")</f>
        <v>2.85</v>
      </c>
      <c r="AG912" s="48">
        <f>_xlfn.XLOOKUP($F912,Main_OG!$D$1:$D$766,Main_OG!AA$1:AA$766,"")</f>
        <v>4.45</v>
      </c>
      <c r="AH912" s="48">
        <f>_xlfn.XLOOKUP($F912,Main_OG!$D$1:$D$766,Main_OG!AB$1:AB$766,"")</f>
        <v>22.22</v>
      </c>
      <c r="AI912" s="48">
        <f>_xlfn.XLOOKUP($F912,Main_OG!$D$1:$D$766,Main_OG!AC$1:AC$766,"")</f>
        <v>3.503818060367514</v>
      </c>
      <c r="AJ912" s="48">
        <f>_xlfn.XLOOKUP($F912,Main_OG!$D$1:$D$766,Main_OG!AD$1:AD$766,"")</f>
        <v>0.91</v>
      </c>
    </row>
    <row r="913" spans="2:36" x14ac:dyDescent="0.35">
      <c r="B913" s="36" t="s">
        <v>1952</v>
      </c>
      <c r="C913" s="45" t="s">
        <v>663</v>
      </c>
      <c r="D913" s="45" t="s">
        <v>4408</v>
      </c>
      <c r="E913" s="36" t="s">
        <v>1965</v>
      </c>
      <c r="F913" s="36" t="str">
        <f t="shared" si="42"/>
        <v>2013_MS</v>
      </c>
      <c r="G913" s="45">
        <v>2013</v>
      </c>
      <c r="H913" s="45">
        <f>_xlfn.XLOOKUP(J913,Main_OG!$B$1:$B$766,Main_OG!$O$1:$O$766,"")</f>
        <v>0</v>
      </c>
      <c r="I913" s="45">
        <f>_xlfn.XLOOKUP(F913,Main_OG!$D$1:$D$766,Main_OG!$J$1:$J$766,"")</f>
        <v>0</v>
      </c>
      <c r="J913" s="45" t="s">
        <v>663</v>
      </c>
      <c r="K913" s="45" t="str">
        <f t="shared" si="43"/>
        <v>Entergy Mississippi Inc_MS</v>
      </c>
      <c r="L913" s="45" t="str">
        <f t="shared" si="44"/>
        <v>Entergy Mississippi LLC_MS</v>
      </c>
      <c r="M913" s="45" t="s">
        <v>1960</v>
      </c>
      <c r="N913" s="45">
        <v>0</v>
      </c>
      <c r="O913" s="45">
        <v>67521</v>
      </c>
      <c r="P913" s="45">
        <v>3629</v>
      </c>
      <c r="Q913" s="45">
        <v>369928</v>
      </c>
      <c r="R913" s="45">
        <v>0</v>
      </c>
      <c r="S913" s="45">
        <v>5224792</v>
      </c>
      <c r="T913" s="45">
        <v>2265144</v>
      </c>
      <c r="U913" s="45">
        <v>5629032</v>
      </c>
      <c r="V913" s="45">
        <v>0</v>
      </c>
      <c r="W913" s="45">
        <v>9.0760953000000004</v>
      </c>
      <c r="X913" s="45">
        <v>6.8755717000000001</v>
      </c>
      <c r="Y913" s="45">
        <v>9.3553900999999993</v>
      </c>
      <c r="Z913" s="46">
        <v>109032.7</v>
      </c>
      <c r="AA913" s="46">
        <v>36467.74960123271</v>
      </c>
      <c r="AB913" s="47">
        <f>_xlfn.XLOOKUP($F913,Main_OG!$D$1:$D$766,Main_OG!AJ$1:AJ$766,"")</f>
        <v>11733756</v>
      </c>
      <c r="AC913" s="47">
        <f>_xlfn.XLOOKUP($F913,Main_OG!$D$1:$D$766,Main_OG!AK$1:AK$766,"")</f>
        <v>50588</v>
      </c>
      <c r="AD913" s="47">
        <f>_xlfn.XLOOKUP($F913,Main_OG!$D$1:$D$766,Main_OG!AL$1:AL$766,"")</f>
        <v>498301164</v>
      </c>
      <c r="AE913" s="47">
        <f>_xlfn.XLOOKUP($F913,Main_OG!$D$1:$D$766,Main_OG!AM$1:AM$766,"")</f>
        <v>10864509</v>
      </c>
      <c r="AF913" s="48">
        <f>_xlfn.XLOOKUP($F913,Main_OG!$D$1:$D$766,Main_OG!Z$1:Z$766,"")</f>
        <v>3.17</v>
      </c>
      <c r="AG913" s="48">
        <f>_xlfn.XLOOKUP($F913,Main_OG!$D$1:$D$766,Main_OG!AA$1:AA$766,"")</f>
        <v>2.3089180475565318</v>
      </c>
      <c r="AH913" s="48">
        <f>_xlfn.XLOOKUP($F913,Main_OG!$D$1:$D$766,Main_OG!AB$1:AB$766,"")</f>
        <v>22.862714639490921</v>
      </c>
      <c r="AI913" s="48">
        <f>_xlfn.XLOOKUP($F913,Main_OG!$D$1:$D$766,Main_OG!AC$1:AC$766,"")</f>
        <v>4.4043332512284126</v>
      </c>
      <c r="AJ913" s="48">
        <f>_xlfn.XLOOKUP($F913,Main_OG!$D$1:$D$766,Main_OG!AD$1:AD$766,"")</f>
        <v>1.01</v>
      </c>
    </row>
    <row r="914" spans="2:36" x14ac:dyDescent="0.35">
      <c r="B914" s="36" t="s">
        <v>1952</v>
      </c>
      <c r="C914" s="45" t="s">
        <v>663</v>
      </c>
      <c r="D914" s="45" t="s">
        <v>4408</v>
      </c>
      <c r="E914" s="36" t="s">
        <v>1965</v>
      </c>
      <c r="F914" s="36" t="str">
        <f t="shared" si="42"/>
        <v>2014_MS</v>
      </c>
      <c r="G914" s="45">
        <v>2014</v>
      </c>
      <c r="H914" s="45">
        <f>_xlfn.XLOOKUP(J914,Main_OG!$B$1:$B$766,Main_OG!$O$1:$O$766,"")</f>
        <v>0</v>
      </c>
      <c r="I914" s="45">
        <f>_xlfn.XLOOKUP(F914,Main_OG!$D$1:$D$766,Main_OG!$J$1:$J$766,"")</f>
        <v>0</v>
      </c>
      <c r="J914" s="45" t="s">
        <v>663</v>
      </c>
      <c r="K914" s="45" t="str">
        <f t="shared" si="43"/>
        <v>Entergy Mississippi Inc_MS</v>
      </c>
      <c r="L914" s="45" t="str">
        <f t="shared" si="44"/>
        <v>Entergy Mississippi LLC_MS</v>
      </c>
      <c r="M914" s="45" t="s">
        <v>1961</v>
      </c>
      <c r="N914" s="45">
        <v>0</v>
      </c>
      <c r="O914" s="45">
        <v>67627</v>
      </c>
      <c r="P914" s="45">
        <v>4020</v>
      </c>
      <c r="Q914" s="45">
        <v>370464</v>
      </c>
      <c r="R914" s="45">
        <v>0</v>
      </c>
      <c r="S914" s="45">
        <v>5235681</v>
      </c>
      <c r="T914" s="45">
        <v>2297098</v>
      </c>
      <c r="U914" s="45">
        <v>5672166</v>
      </c>
      <c r="V914" s="45">
        <v>0</v>
      </c>
      <c r="W914" s="45">
        <v>10.077348000000001</v>
      </c>
      <c r="X914" s="45">
        <v>7.6015433000000003</v>
      </c>
      <c r="Y914" s="45">
        <v>10.320062999999999</v>
      </c>
      <c r="Z914" s="46">
        <v>109299.6</v>
      </c>
      <c r="AA914" s="46">
        <v>36531.933639315859</v>
      </c>
      <c r="AB914" s="47">
        <f>_xlfn.XLOOKUP($F914,Main_OG!$D$1:$D$766,Main_OG!AJ$1:AJ$766,"")</f>
        <v>13100946</v>
      </c>
      <c r="AC914" s="47">
        <f>_xlfn.XLOOKUP($F914,Main_OG!$D$1:$D$766,Main_OG!AK$1:AK$766,"")</f>
        <v>61886</v>
      </c>
      <c r="AD914" s="47">
        <f>_xlfn.XLOOKUP($F914,Main_OG!$D$1:$D$766,Main_OG!AL$1:AL$766,"")</f>
        <v>476385416</v>
      </c>
      <c r="AE914" s="47">
        <f>_xlfn.XLOOKUP($F914,Main_OG!$D$1:$D$766,Main_OG!AM$1:AM$766,"")</f>
        <v>10252183</v>
      </c>
      <c r="AF914" s="48">
        <f>_xlfn.XLOOKUP($F914,Main_OG!$D$1:$D$766,Main_OG!Z$1:Z$766,"")</f>
        <v>0</v>
      </c>
      <c r="AG914" s="48">
        <f>_xlfn.XLOOKUP($F914,Main_OG!$D$1:$D$766,Main_OG!AA$1:AA$766,"")</f>
        <v>3.27</v>
      </c>
      <c r="AH914" s="48">
        <f>_xlfn.XLOOKUP($F914,Main_OG!$D$1:$D$766,Main_OG!AB$1:AB$766,"")</f>
        <v>20.48845299552563</v>
      </c>
      <c r="AI914" s="48">
        <f>_xlfn.XLOOKUP($F914,Main_OG!$D$1:$D$766,Main_OG!AC$1:AC$766,"")</f>
        <v>4.58</v>
      </c>
      <c r="AJ914" s="48">
        <f>_xlfn.XLOOKUP($F914,Main_OG!$D$1:$D$766,Main_OG!AD$1:AD$766,"")</f>
        <v>0.88</v>
      </c>
    </row>
    <row r="915" spans="2:36" x14ac:dyDescent="0.35">
      <c r="B915" s="36" t="s">
        <v>1952</v>
      </c>
      <c r="C915" s="45" t="s">
        <v>663</v>
      </c>
      <c r="D915" s="45" t="s">
        <v>4408</v>
      </c>
      <c r="E915" s="36" t="s">
        <v>1965</v>
      </c>
      <c r="F915" s="36" t="str">
        <f t="shared" si="42"/>
        <v>2015_MS</v>
      </c>
      <c r="G915" s="45">
        <v>2015</v>
      </c>
      <c r="H915" s="45">
        <f>_xlfn.XLOOKUP(J915,Main_OG!$B$1:$B$766,Main_OG!$O$1:$O$766,"")</f>
        <v>0</v>
      </c>
      <c r="I915" s="45">
        <f>_xlfn.XLOOKUP(F915,Main_OG!$D$1:$D$766,Main_OG!$J$1:$J$766,"")</f>
        <v>0</v>
      </c>
      <c r="J915" s="45" t="s">
        <v>663</v>
      </c>
      <c r="K915" s="45" t="str">
        <f t="shared" si="43"/>
        <v>Entergy Mississippi Inc_MS</v>
      </c>
      <c r="L915" s="45" t="str">
        <f t="shared" si="44"/>
        <v>Entergy Mississippi LLC_MS</v>
      </c>
      <c r="M915" s="45" t="s">
        <v>1962</v>
      </c>
      <c r="N915" s="45">
        <v>0</v>
      </c>
      <c r="O915" s="45">
        <v>68541</v>
      </c>
      <c r="P915" s="45">
        <v>3780</v>
      </c>
      <c r="Q915" s="45">
        <v>371849</v>
      </c>
      <c r="R915" s="45">
        <v>0</v>
      </c>
      <c r="S915" s="45">
        <v>5345970</v>
      </c>
      <c r="T915" s="45">
        <v>2282618</v>
      </c>
      <c r="U915" s="45">
        <v>5661182</v>
      </c>
      <c r="V915" s="45">
        <v>0</v>
      </c>
      <c r="W915" s="45">
        <v>9.5783234999999998</v>
      </c>
      <c r="X915" s="45">
        <v>7.1694607000000001</v>
      </c>
      <c r="Y915" s="45">
        <v>9.9893166999999998</v>
      </c>
      <c r="Z915" s="46">
        <v>109401.7</v>
      </c>
      <c r="AA915" s="46">
        <v>36586.370751958631</v>
      </c>
      <c r="AB915" s="47">
        <f>_xlfn.XLOOKUP($F915,Main_OG!$D$1:$D$766,Main_OG!AJ$1:AJ$766,"")</f>
        <v>9660030</v>
      </c>
      <c r="AC915" s="47">
        <f>_xlfn.XLOOKUP($F915,Main_OG!$D$1:$D$766,Main_OG!AK$1:AK$766,"")</f>
        <v>61160</v>
      </c>
      <c r="AD915" s="47">
        <f>_xlfn.XLOOKUP($F915,Main_OG!$D$1:$D$766,Main_OG!AL$1:AL$766,"")</f>
        <v>665845392</v>
      </c>
      <c r="AE915" s="47">
        <f>_xlfn.XLOOKUP($F915,Main_OG!$D$1:$D$766,Main_OG!AM$1:AM$766,"")</f>
        <v>11714588</v>
      </c>
      <c r="AF915" s="48">
        <f>_xlfn.XLOOKUP($F915,Main_OG!$D$1:$D$766,Main_OG!Z$1:Z$766,"")</f>
        <v>0</v>
      </c>
      <c r="AG915" s="48">
        <f>_xlfn.XLOOKUP($F915,Main_OG!$D$1:$D$766,Main_OG!AA$1:AA$766,"")</f>
        <v>2.25948627072199</v>
      </c>
      <c r="AH915" s="48">
        <f>_xlfn.XLOOKUP($F915,Main_OG!$D$1:$D$766,Main_OG!AB$1:AB$766,"")</f>
        <v>12.08771849023859</v>
      </c>
      <c r="AI915" s="48">
        <f>_xlfn.XLOOKUP($F915,Main_OG!$D$1:$D$766,Main_OG!AC$1:AC$766,"")</f>
        <v>3.3843619636206599</v>
      </c>
      <c r="AJ915" s="48">
        <f>_xlfn.XLOOKUP($F915,Main_OG!$D$1:$D$766,Main_OG!AD$1:AD$766,"")</f>
        <v>0.81</v>
      </c>
    </row>
    <row r="916" spans="2:36" x14ac:dyDescent="0.35">
      <c r="B916" s="36" t="s">
        <v>1952</v>
      </c>
      <c r="C916" s="45" t="s">
        <v>663</v>
      </c>
      <c r="D916" s="45" t="s">
        <v>4408</v>
      </c>
      <c r="E916" s="36" t="s">
        <v>1965</v>
      </c>
      <c r="F916" s="36" t="str">
        <f t="shared" si="42"/>
        <v>2016_MS</v>
      </c>
      <c r="G916" s="45">
        <v>2016</v>
      </c>
      <c r="H916" s="45">
        <f>_xlfn.XLOOKUP(J916,Main_OG!$B$1:$B$766,Main_OG!$O$1:$O$766,"")</f>
        <v>0</v>
      </c>
      <c r="I916" s="45">
        <f>_xlfn.XLOOKUP(F916,Main_OG!$D$1:$D$766,Main_OG!$J$1:$J$766,"")</f>
        <v>0</v>
      </c>
      <c r="J916" s="45" t="s">
        <v>663</v>
      </c>
      <c r="K916" s="45" t="str">
        <f t="shared" si="43"/>
        <v>Entergy Mississippi Inc_MS</v>
      </c>
      <c r="L916" s="45" t="str">
        <f t="shared" si="44"/>
        <v>Entergy Mississippi LLC_MS</v>
      </c>
      <c r="M916" s="45" t="s">
        <v>1963</v>
      </c>
      <c r="N916" s="45">
        <v>0</v>
      </c>
      <c r="O916" s="45">
        <v>69082</v>
      </c>
      <c r="P916" s="45">
        <v>3829</v>
      </c>
      <c r="Q916" s="45">
        <v>373743</v>
      </c>
      <c r="R916" s="45">
        <v>0</v>
      </c>
      <c r="S916" s="45">
        <v>5332561</v>
      </c>
      <c r="T916" s="45">
        <v>2492654</v>
      </c>
      <c r="U916" s="45">
        <v>5616527</v>
      </c>
      <c r="V916" s="45">
        <v>0</v>
      </c>
      <c r="W916" s="45">
        <v>7.7390751</v>
      </c>
      <c r="X916" s="45">
        <v>5.3738465</v>
      </c>
      <c r="Y916" s="45">
        <v>8.1642338999999993</v>
      </c>
      <c r="Z916" s="46">
        <v>109911</v>
      </c>
      <c r="AA916" s="46">
        <v>36752.218204069759</v>
      </c>
      <c r="AB916" s="47">
        <f>_xlfn.XLOOKUP($F916,Main_OG!$D$1:$D$766,Main_OG!AJ$1:AJ$766,"")</f>
        <v>9043146</v>
      </c>
      <c r="AC916" s="47">
        <f>_xlfn.XLOOKUP($F916,Main_OG!$D$1:$D$766,Main_OG!AK$1:AK$766,"")</f>
        <v>67990</v>
      </c>
      <c r="AD916" s="47">
        <f>_xlfn.XLOOKUP($F916,Main_OG!$D$1:$D$766,Main_OG!AL$1:AL$766,"")</f>
        <v>737279450</v>
      </c>
      <c r="AE916" s="47">
        <f>_xlfn.XLOOKUP($F916,Main_OG!$D$1:$D$766,Main_OG!AM$1:AM$766,"")</f>
        <v>5897272</v>
      </c>
      <c r="AF916" s="48">
        <f>_xlfn.XLOOKUP($F916,Main_OG!$D$1:$D$766,Main_OG!Z$1:Z$766,"")</f>
        <v>0</v>
      </c>
      <c r="AG916" s="48">
        <f>_xlfn.XLOOKUP($F916,Main_OG!$D$1:$D$766,Main_OG!AA$1:AA$766,"")</f>
        <v>2.2143440282408582</v>
      </c>
      <c r="AH916" s="48">
        <f>_xlfn.XLOOKUP($F916,Main_OG!$D$1:$D$766,Main_OG!AB$1:AB$766,"")</f>
        <v>11.309272049594229</v>
      </c>
      <c r="AI916" s="48">
        <f>_xlfn.XLOOKUP($F916,Main_OG!$D$1:$D$766,Main_OG!AC$1:AC$766,"")</f>
        <v>3.2924726584307722</v>
      </c>
      <c r="AJ916" s="48">
        <f>_xlfn.XLOOKUP($F916,Main_OG!$D$1:$D$766,Main_OG!AD$1:AD$766,"")</f>
        <v>0.65636700530415037</v>
      </c>
    </row>
    <row r="917" spans="2:36" x14ac:dyDescent="0.35">
      <c r="B917" s="36" t="s">
        <v>1952</v>
      </c>
      <c r="C917" s="45" t="s">
        <v>663</v>
      </c>
      <c r="D917" s="45" t="s">
        <v>4408</v>
      </c>
      <c r="E917" s="36" t="s">
        <v>1965</v>
      </c>
      <c r="F917" s="36" t="str">
        <f t="shared" si="42"/>
        <v>2017_MS</v>
      </c>
      <c r="G917" s="45">
        <v>2017</v>
      </c>
      <c r="H917" s="45">
        <f>_xlfn.XLOOKUP(J917,Main_OG!$B$1:$B$766,Main_OG!$O$1:$O$766,"")</f>
        <v>0</v>
      </c>
      <c r="I917" s="45">
        <f>_xlfn.XLOOKUP(F917,Main_OG!$D$1:$D$766,Main_OG!$J$1:$J$766,"")</f>
        <v>0</v>
      </c>
      <c r="J917" s="45" t="s">
        <v>663</v>
      </c>
      <c r="K917" s="45" t="str">
        <f t="shared" si="43"/>
        <v>Entergy Mississippi Inc_MS</v>
      </c>
      <c r="L917" s="45" t="str">
        <f t="shared" si="44"/>
        <v>Entergy Mississippi LLC_MS</v>
      </c>
      <c r="M917" s="45" t="s">
        <v>1964</v>
      </c>
      <c r="N917" s="45">
        <v>0</v>
      </c>
      <c r="O917" s="45">
        <v>69571</v>
      </c>
      <c r="P917" s="45">
        <v>3750</v>
      </c>
      <c r="Q917" s="45">
        <v>375747</v>
      </c>
      <c r="R917" s="45">
        <v>0</v>
      </c>
      <c r="S917" s="45">
        <v>5204034</v>
      </c>
      <c r="T917" s="45">
        <v>2536430</v>
      </c>
      <c r="U917" s="45">
        <v>5307237</v>
      </c>
      <c r="V917" s="45">
        <v>0</v>
      </c>
      <c r="W917" s="45">
        <v>8.9111889000000009</v>
      </c>
      <c r="X917" s="45">
        <v>6.2548108999999998</v>
      </c>
      <c r="Y917" s="45">
        <v>9.4645311999999997</v>
      </c>
      <c r="Z917" s="46">
        <v>110281.4</v>
      </c>
      <c r="AA917" s="46">
        <v>36875.09905793811</v>
      </c>
      <c r="AB917" s="47">
        <f>_xlfn.XLOOKUP($F917,Main_OG!$D$1:$D$766,Main_OG!AJ$1:AJ$766,"")</f>
        <v>7729920</v>
      </c>
      <c r="AC917" s="47">
        <f>_xlfn.XLOOKUP($F917,Main_OG!$D$1:$D$766,Main_OG!AK$1:AK$766,"")</f>
        <v>50570</v>
      </c>
      <c r="AD917" s="47">
        <f>_xlfn.XLOOKUP($F917,Main_OG!$D$1:$D$766,Main_OG!AL$1:AL$766,"")</f>
        <v>681855470</v>
      </c>
      <c r="AE917" s="47">
        <f>_xlfn.XLOOKUP($F917,Main_OG!$D$1:$D$766,Main_OG!AM$1:AM$766,"")</f>
        <v>7364648</v>
      </c>
      <c r="AF917" s="48">
        <f>_xlfn.XLOOKUP($F917,Main_OG!$D$1:$D$766,Main_OG!Z$1:Z$766,"")</f>
        <v>0</v>
      </c>
      <c r="AG917" s="48">
        <f>_xlfn.XLOOKUP($F917,Main_OG!$D$1:$D$766,Main_OG!AA$1:AA$766,"")</f>
        <v>2.66</v>
      </c>
      <c r="AH917" s="48">
        <f>_xlfn.XLOOKUP($F917,Main_OG!$D$1:$D$766,Main_OG!AB$1:AB$766,"")</f>
        <v>14.73443638842941</v>
      </c>
      <c r="AI917" s="48">
        <f>_xlfn.XLOOKUP($F917,Main_OG!$D$1:$D$766,Main_OG!AC$1:AC$766,"")</f>
        <v>3.7243523928232452</v>
      </c>
      <c r="AJ917" s="48">
        <f>_xlfn.XLOOKUP($F917,Main_OG!$D$1:$D$766,Main_OG!AD$1:AD$766,"")</f>
        <v>0.62802788237371954</v>
      </c>
    </row>
    <row r="918" spans="2:36" x14ac:dyDescent="0.35">
      <c r="B918" s="36" t="s">
        <v>1965</v>
      </c>
      <c r="C918" s="45" t="s">
        <v>663</v>
      </c>
      <c r="D918" s="45" t="s">
        <v>4408</v>
      </c>
      <c r="E918" s="36" t="s">
        <v>1965</v>
      </c>
      <c r="F918" s="36" t="str">
        <f t="shared" si="42"/>
        <v>2018_MS</v>
      </c>
      <c r="G918" s="45">
        <v>2018</v>
      </c>
      <c r="H918" s="45">
        <f>_xlfn.XLOOKUP(J918,Main_OG!$B$1:$B$766,Main_OG!$O$1:$O$766,"")</f>
        <v>0</v>
      </c>
      <c r="I918" s="45">
        <f>_xlfn.XLOOKUP(F918,Main_OG!$D$1:$D$766,Main_OG!$J$1:$J$766,"")</f>
        <v>0</v>
      </c>
      <c r="J918" s="45" t="s">
        <v>663</v>
      </c>
      <c r="K918" s="45" t="str">
        <f t="shared" si="43"/>
        <v>Entergy Mississippi LLC_MS</v>
      </c>
      <c r="L918" s="45" t="str">
        <f t="shared" si="44"/>
        <v>Entergy Mississippi LLC_MS</v>
      </c>
      <c r="M918" s="45" t="s">
        <v>1966</v>
      </c>
      <c r="N918" s="45">
        <v>0</v>
      </c>
      <c r="O918" s="45">
        <v>69925</v>
      </c>
      <c r="P918" s="45">
        <v>3821</v>
      </c>
      <c r="Q918" s="45">
        <v>376314</v>
      </c>
      <c r="R918" s="45">
        <v>0</v>
      </c>
      <c r="S918" s="45">
        <v>5302646</v>
      </c>
      <c r="T918" s="45">
        <v>2558583</v>
      </c>
      <c r="U918" s="45">
        <v>5829291</v>
      </c>
      <c r="V918" s="45">
        <v>0</v>
      </c>
      <c r="W918" s="45">
        <v>9.5344625999999995</v>
      </c>
      <c r="X918" s="45">
        <v>6.8419043000000004</v>
      </c>
      <c r="Y918" s="45">
        <v>9.9251933000000001</v>
      </c>
      <c r="Z918" s="46">
        <v>110174.8</v>
      </c>
      <c r="AA918" s="46">
        <v>36935.72551886952</v>
      </c>
      <c r="AB918" s="47">
        <f>_xlfn.XLOOKUP($F918,Main_OG!$D$1:$D$766,Main_OG!AJ$1:AJ$766,"")</f>
        <v>9011780</v>
      </c>
      <c r="AC918" s="47">
        <f>_xlfn.XLOOKUP($F918,Main_OG!$D$1:$D$766,Main_OG!AK$1:AK$766,"")</f>
        <v>99850</v>
      </c>
      <c r="AD918" s="47">
        <f>_xlfn.XLOOKUP($F918,Main_OG!$D$1:$D$766,Main_OG!AL$1:AL$766,"")</f>
        <v>736428120</v>
      </c>
      <c r="AE918" s="47">
        <f>_xlfn.XLOOKUP($F918,Main_OG!$D$1:$D$766,Main_OG!AM$1:AM$766,"")</f>
        <v>6919470</v>
      </c>
      <c r="AF918" s="48">
        <f>_xlfn.XLOOKUP($F918,Main_OG!$D$1:$D$766,Main_OG!Z$1:Z$766,"")</f>
        <v>0</v>
      </c>
      <c r="AG918" s="48">
        <f>_xlfn.XLOOKUP($F918,Main_OG!$D$1:$D$766,Main_OG!AA$1:AA$766,"")</f>
        <v>2.69</v>
      </c>
      <c r="AH918" s="48">
        <f>_xlfn.XLOOKUP($F918,Main_OG!$D$1:$D$766,Main_OG!AB$1:AB$766,"")</f>
        <v>15.64</v>
      </c>
      <c r="AI918" s="48">
        <f>_xlfn.XLOOKUP($F918,Main_OG!$D$1:$D$766,Main_OG!AC$1:AC$766,"")</f>
        <v>3.21</v>
      </c>
      <c r="AJ918" s="48">
        <f>_xlfn.XLOOKUP($F918,Main_OG!$D$1:$D$766,Main_OG!AD$1:AD$766,"")</f>
        <v>0.62810595158289428</v>
      </c>
    </row>
    <row r="919" spans="2:36" x14ac:dyDescent="0.35">
      <c r="B919" s="36" t="s">
        <v>1965</v>
      </c>
      <c r="C919" s="45" t="s">
        <v>663</v>
      </c>
      <c r="D919" s="45" t="s">
        <v>4408</v>
      </c>
      <c r="E919" s="36" t="s">
        <v>1965</v>
      </c>
      <c r="F919" s="36" t="str">
        <f t="shared" si="42"/>
        <v>2019_MS</v>
      </c>
      <c r="G919" s="45">
        <v>2019</v>
      </c>
      <c r="H919" s="45">
        <f>_xlfn.XLOOKUP(J919,Main_OG!$B$1:$B$766,Main_OG!$O$1:$O$766,"")</f>
        <v>0</v>
      </c>
      <c r="I919" s="45">
        <f>_xlfn.XLOOKUP(F919,Main_OG!$D$1:$D$766,Main_OG!$J$1:$J$766,"")</f>
        <v>0</v>
      </c>
      <c r="J919" s="45" t="s">
        <v>663</v>
      </c>
      <c r="K919" s="45" t="str">
        <f t="shared" si="43"/>
        <v>Entergy Mississippi LLC_MS</v>
      </c>
      <c r="L919" s="45" t="str">
        <f t="shared" si="44"/>
        <v>Entergy Mississippi LLC_MS</v>
      </c>
      <c r="M919" s="45" t="s">
        <v>1967</v>
      </c>
      <c r="N919" s="45">
        <v>0</v>
      </c>
      <c r="O919" s="45">
        <v>70035</v>
      </c>
      <c r="P919" s="45">
        <v>3740</v>
      </c>
      <c r="Q919" s="45">
        <v>376602</v>
      </c>
      <c r="R919" s="45">
        <v>0</v>
      </c>
      <c r="S919" s="45">
        <v>5133593</v>
      </c>
      <c r="T919" s="45">
        <v>2442520</v>
      </c>
      <c r="U919" s="45">
        <v>5659407</v>
      </c>
      <c r="V919" s="45">
        <v>0</v>
      </c>
      <c r="W919" s="45">
        <v>9.5152128000000005</v>
      </c>
      <c r="X919" s="45">
        <v>6.7344831999999997</v>
      </c>
      <c r="Y919" s="45">
        <v>9.9342334000000001</v>
      </c>
      <c r="Z919" s="46">
        <v>110537.9</v>
      </c>
      <c r="AA919" s="46">
        <v>37115.337413837158</v>
      </c>
      <c r="AB919" s="47">
        <f>_xlfn.XLOOKUP($F919,Main_OG!$D$1:$D$766,Main_OG!AJ$1:AJ$766,"")</f>
        <v>7666434</v>
      </c>
      <c r="AC919" s="47">
        <f>_xlfn.XLOOKUP($F919,Main_OG!$D$1:$D$766,Main_OG!AK$1:AK$766,"")</f>
        <v>50650</v>
      </c>
      <c r="AD919" s="47">
        <f>_xlfn.XLOOKUP($F919,Main_OG!$D$1:$D$766,Main_OG!AL$1:AL$766,"")</f>
        <v>723175296</v>
      </c>
      <c r="AE919" s="47">
        <f>_xlfn.XLOOKUP($F919,Main_OG!$D$1:$D$766,Main_OG!AM$1:AM$766,"")</f>
        <v>11032514</v>
      </c>
      <c r="AF919" s="48">
        <f>_xlfn.XLOOKUP($F919,Main_OG!$D$1:$D$766,Main_OG!Z$1:Z$766,"")</f>
        <v>0</v>
      </c>
      <c r="AG919" s="48">
        <f>_xlfn.XLOOKUP($F919,Main_OG!$D$1:$D$766,Main_OG!AA$1:AA$766,"")</f>
        <v>2.176146746141439</v>
      </c>
      <c r="AH919" s="48">
        <f>_xlfn.XLOOKUP($F919,Main_OG!$D$1:$D$766,Main_OG!AB$1:AB$766,"")</f>
        <v>16.155101142605361</v>
      </c>
      <c r="AI919" s="48">
        <f>_xlfn.XLOOKUP($F919,Main_OG!$D$1:$D$766,Main_OG!AC$1:AC$766,"")</f>
        <v>3.3292283805067271</v>
      </c>
      <c r="AJ919" s="48">
        <f>_xlfn.XLOOKUP($F919,Main_OG!$D$1:$D$766,Main_OG!AD$1:AD$766,"")</f>
        <v>0.60296766622862785</v>
      </c>
    </row>
    <row r="920" spans="2:36" x14ac:dyDescent="0.35">
      <c r="B920" s="36" t="s">
        <v>1965</v>
      </c>
      <c r="C920" s="45" t="s">
        <v>663</v>
      </c>
      <c r="D920" s="45" t="s">
        <v>4408</v>
      </c>
      <c r="E920" s="36" t="s">
        <v>1965</v>
      </c>
      <c r="F920" s="36" t="str">
        <f t="shared" si="42"/>
        <v>2020_MS</v>
      </c>
      <c r="G920" s="45">
        <v>2020</v>
      </c>
      <c r="H920" s="45">
        <f>_xlfn.XLOOKUP(J920,Main_OG!$B$1:$B$766,Main_OG!$O$1:$O$766,"")</f>
        <v>0</v>
      </c>
      <c r="I920" s="45">
        <f>_xlfn.XLOOKUP(F920,Main_OG!$D$1:$D$766,Main_OG!$J$1:$J$766,"")</f>
        <v>0</v>
      </c>
      <c r="J920" s="45" t="s">
        <v>663</v>
      </c>
      <c r="K920" s="45" t="str">
        <f t="shared" si="43"/>
        <v>Entergy Mississippi LLC_MS</v>
      </c>
      <c r="L920" s="45" t="str">
        <f t="shared" si="44"/>
        <v>Entergy Mississippi LLC_MS</v>
      </c>
      <c r="M920" s="45" t="s">
        <v>1968</v>
      </c>
      <c r="N920" s="45">
        <v>0</v>
      </c>
      <c r="O920" s="45">
        <v>70172</v>
      </c>
      <c r="P920" s="45">
        <v>3620</v>
      </c>
      <c r="Q920" s="45">
        <v>0</v>
      </c>
      <c r="R920" s="45">
        <v>0</v>
      </c>
      <c r="S920" s="45">
        <v>4680646</v>
      </c>
      <c r="T920" s="45">
        <v>2342917</v>
      </c>
      <c r="U920" s="45">
        <v>0</v>
      </c>
      <c r="V920" s="45">
        <v>0</v>
      </c>
      <c r="W920" s="45">
        <v>9.3540635000000005</v>
      </c>
      <c r="X920" s="45">
        <v>6.1931472999999997</v>
      </c>
      <c r="Y920" s="45">
        <v>0</v>
      </c>
      <c r="Z920" s="46">
        <v>109894.1</v>
      </c>
      <c r="AA920" s="46">
        <v>36985.776707671816</v>
      </c>
      <c r="AB920" s="47">
        <f>_xlfn.XLOOKUP($F920,Main_OG!$D$1:$D$766,Main_OG!AJ$1:AJ$766,"")</f>
        <v>7977178</v>
      </c>
      <c r="AC920" s="47">
        <f>_xlfn.XLOOKUP($F920,Main_OG!$D$1:$D$766,Main_OG!AK$1:AK$766,"")</f>
        <v>28012</v>
      </c>
      <c r="AD920" s="47">
        <f>_xlfn.XLOOKUP($F920,Main_OG!$D$1:$D$766,Main_OG!AL$1:AL$766,"")</f>
        <v>785138644</v>
      </c>
      <c r="AE920" s="47">
        <f>_xlfn.XLOOKUP($F920,Main_OG!$D$1:$D$766,Main_OG!AM$1:AM$766,"")</f>
        <v>0</v>
      </c>
      <c r="AF920" s="48">
        <f>_xlfn.XLOOKUP($F920,Main_OG!$D$1:$D$766,Main_OG!Z$1:Z$766,"")</f>
        <v>0</v>
      </c>
      <c r="AG920" s="48">
        <f>_xlfn.XLOOKUP($F920,Main_OG!$D$1:$D$766,Main_OG!AA$1:AA$766,"")</f>
        <v>2.127327759928813</v>
      </c>
      <c r="AH920" s="48">
        <f>_xlfn.XLOOKUP($F920,Main_OG!$D$1:$D$766,Main_OG!AB$1:AB$766,"")</f>
        <v>12.535325193609101</v>
      </c>
      <c r="AI920" s="48">
        <f>_xlfn.XLOOKUP($F920,Main_OG!$D$1:$D$766,Main_OG!AC$1:AC$766,"")</f>
        <v>2.8422150630003218</v>
      </c>
      <c r="AJ920" s="48">
        <f>_xlfn.XLOOKUP($F920,Main_OG!$D$1:$D$766,Main_OG!AD$1:AD$766,"")</f>
        <v>0.5848556097000881</v>
      </c>
    </row>
    <row r="921" spans="2:36" x14ac:dyDescent="0.35">
      <c r="B921" s="36" t="s">
        <v>1969</v>
      </c>
      <c r="C921" s="45" t="s">
        <v>451</v>
      </c>
      <c r="D921" s="45" t="s">
        <v>4411</v>
      </c>
      <c r="E921" s="36" t="s">
        <v>1981</v>
      </c>
      <c r="F921" s="36" t="str">
        <f t="shared" si="42"/>
        <v>2006_LA</v>
      </c>
      <c r="G921" s="45">
        <v>2006</v>
      </c>
      <c r="H921" s="45">
        <f>_xlfn.XLOOKUP(J921,Main_OG!$B$1:$B$766,Main_OG!$O$1:$O$766,"")</f>
        <v>0</v>
      </c>
      <c r="I921" s="45">
        <f>_xlfn.XLOOKUP(F921,Main_OG!$D$1:$D$766,Main_OG!$J$1:$J$766,"")</f>
        <v>0</v>
      </c>
      <c r="J921" s="45" t="s">
        <v>451</v>
      </c>
      <c r="K921" s="45" t="str">
        <f t="shared" si="43"/>
        <v>Entergy New Orleans Inc_LA</v>
      </c>
      <c r="L921" s="45" t="str">
        <f t="shared" si="44"/>
        <v>Entergy New Orleans, LLC_LA</v>
      </c>
      <c r="M921" s="45" t="s">
        <v>1970</v>
      </c>
      <c r="N921" s="45">
        <v>25</v>
      </c>
      <c r="O921" s="45">
        <v>15045</v>
      </c>
      <c r="P921" s="45">
        <v>1913</v>
      </c>
      <c r="Q921" s="45">
        <v>111746</v>
      </c>
      <c r="R921" s="45">
        <v>363</v>
      </c>
      <c r="S921" s="45">
        <v>224101</v>
      </c>
      <c r="T921" s="45">
        <v>44582</v>
      </c>
      <c r="U921" s="45">
        <v>104401</v>
      </c>
      <c r="V921" s="45">
        <v>14.097087378640779</v>
      </c>
      <c r="W921" s="45">
        <v>9.7618783146569097</v>
      </c>
      <c r="X921" s="45">
        <v>8.1477271273514127</v>
      </c>
      <c r="Y921" s="45">
        <v>11.42377873971979</v>
      </c>
      <c r="Z921" s="46">
        <v>247139.7</v>
      </c>
      <c r="AA921" s="46">
        <v>57438.750169952807</v>
      </c>
      <c r="AB921" s="47">
        <f>_xlfn.XLOOKUP($F921,Main_OG!$D$1:$D$766,Main_OG!AJ$1:AJ$766,"")</f>
        <v>32693085.159999996</v>
      </c>
      <c r="AC921" s="47">
        <f>_xlfn.XLOOKUP($F921,Main_OG!$D$1:$D$766,Main_OG!AK$1:AK$766,"")</f>
        <v>7964390.5600000005</v>
      </c>
      <c r="AD921" s="47">
        <f>_xlfn.XLOOKUP($F921,Main_OG!$D$1:$D$766,Main_OG!AL$1:AL$766,"")</f>
        <v>695770967.01999998</v>
      </c>
      <c r="AE921" s="47">
        <f>_xlfn.XLOOKUP($F921,Main_OG!$D$1:$D$766,Main_OG!AM$1:AM$766,"")</f>
        <v>16735448</v>
      </c>
      <c r="AF921" s="48">
        <f>_xlfn.XLOOKUP($F921,Main_OG!$D$1:$D$766,Main_OG!Z$1:Z$766,"")</f>
        <v>3.16</v>
      </c>
      <c r="AG921" s="48">
        <f>_xlfn.XLOOKUP($F921,Main_OG!$D$1:$D$766,Main_OG!AA$1:AA$766,"")</f>
        <v>1.77</v>
      </c>
      <c r="AH921" s="48">
        <f>_xlfn.XLOOKUP($F921,Main_OG!$D$1:$D$766,Main_OG!AB$1:AB$766,"")</f>
        <v>10.27</v>
      </c>
      <c r="AI921" s="48">
        <f>_xlfn.XLOOKUP($F921,Main_OG!$D$1:$D$766,Main_OG!AC$1:AC$766,"")</f>
        <v>7.1610124069250478</v>
      </c>
      <c r="AJ921" s="48">
        <f>_xlfn.XLOOKUP($F921,Main_OG!$D$1:$D$766,Main_OG!AD$1:AD$766,"")</f>
        <v>0.49</v>
      </c>
    </row>
    <row r="922" spans="2:36" x14ac:dyDescent="0.35">
      <c r="B922" s="36" t="s">
        <v>1969</v>
      </c>
      <c r="C922" s="45" t="s">
        <v>451</v>
      </c>
      <c r="D922" s="45" t="s">
        <v>4411</v>
      </c>
      <c r="E922" s="36" t="s">
        <v>1981</v>
      </c>
      <c r="F922" s="36" t="str">
        <f t="shared" si="42"/>
        <v>2007_LA</v>
      </c>
      <c r="G922" s="45">
        <v>2007</v>
      </c>
      <c r="H922" s="45">
        <f>_xlfn.XLOOKUP(J922,Main_OG!$B$1:$B$766,Main_OG!$O$1:$O$766,"")</f>
        <v>0</v>
      </c>
      <c r="I922" s="45">
        <f>_xlfn.XLOOKUP(F922,Main_OG!$D$1:$D$766,Main_OG!$J$1:$J$766,"")</f>
        <v>0</v>
      </c>
      <c r="J922" s="45" t="s">
        <v>451</v>
      </c>
      <c r="K922" s="45" t="str">
        <f t="shared" si="43"/>
        <v>Entergy New Orleans Inc_LA</v>
      </c>
      <c r="L922" s="45" t="str">
        <f t="shared" si="44"/>
        <v>Entergy New Orleans, LLC_LA</v>
      </c>
      <c r="M922" s="45" t="s">
        <v>1971</v>
      </c>
      <c r="N922" s="45">
        <v>23</v>
      </c>
      <c r="O922" s="45">
        <v>13627</v>
      </c>
      <c r="P922" s="45">
        <v>2676</v>
      </c>
      <c r="Q922" s="45">
        <v>110440</v>
      </c>
      <c r="R922" s="45">
        <v>432</v>
      </c>
      <c r="S922" s="45">
        <v>253904</v>
      </c>
      <c r="T922" s="45">
        <v>46697</v>
      </c>
      <c r="U922" s="45">
        <v>142950</v>
      </c>
      <c r="V922" s="45">
        <v>13.91</v>
      </c>
      <c r="W922" s="45">
        <v>10.11</v>
      </c>
      <c r="X922" s="45">
        <v>8.2100000000000009</v>
      </c>
      <c r="Y922" s="45">
        <v>11.66</v>
      </c>
      <c r="Z922" s="46">
        <v>234216.4</v>
      </c>
      <c r="AA922" s="46">
        <v>53528.068615345022</v>
      </c>
      <c r="AB922" s="47">
        <f>_xlfn.XLOOKUP($F922,Main_OG!$D$1:$D$766,Main_OG!AJ$1:AJ$766,"")</f>
        <v>30925458</v>
      </c>
      <c r="AC922" s="47">
        <f>_xlfn.XLOOKUP($F922,Main_OG!$D$1:$D$766,Main_OG!AK$1:AK$766,"")</f>
        <v>9272504</v>
      </c>
      <c r="AD922" s="47">
        <f>_xlfn.XLOOKUP($F922,Main_OG!$D$1:$D$766,Main_OG!AL$1:AL$766,"")</f>
        <v>759322014</v>
      </c>
      <c r="AE922" s="47">
        <f>_xlfn.XLOOKUP($F922,Main_OG!$D$1:$D$766,Main_OG!AM$1:AM$766,"")</f>
        <v>17077572</v>
      </c>
      <c r="AF922" s="48">
        <f>_xlfn.XLOOKUP($F922,Main_OG!$D$1:$D$766,Main_OG!Z$1:Z$766,"")</f>
        <v>3.48</v>
      </c>
      <c r="AG922" s="48">
        <f>_xlfn.XLOOKUP($F922,Main_OG!$D$1:$D$766,Main_OG!AA$1:AA$766,"")</f>
        <v>2.13</v>
      </c>
      <c r="AH922" s="48">
        <f>_xlfn.XLOOKUP($F922,Main_OG!$D$1:$D$766,Main_OG!AB$1:AB$766,"")</f>
        <v>14.3</v>
      </c>
      <c r="AI922" s="48">
        <f>_xlfn.XLOOKUP($F922,Main_OG!$D$1:$D$766,Main_OG!AC$1:AC$766,"")</f>
        <v>7.3815467393807772</v>
      </c>
      <c r="AJ922" s="48">
        <f>_xlfn.XLOOKUP($F922,Main_OG!$D$1:$D$766,Main_OG!AD$1:AD$766,"")</f>
        <v>0.55000000000000004</v>
      </c>
    </row>
    <row r="923" spans="2:36" x14ac:dyDescent="0.35">
      <c r="B923" s="36" t="s">
        <v>1969</v>
      </c>
      <c r="C923" s="45" t="s">
        <v>451</v>
      </c>
      <c r="D923" s="45" t="s">
        <v>4411</v>
      </c>
      <c r="E923" s="36" t="s">
        <v>1981</v>
      </c>
      <c r="F923" s="36" t="str">
        <f t="shared" si="42"/>
        <v>2008_LA</v>
      </c>
      <c r="G923" s="45">
        <v>2008</v>
      </c>
      <c r="H923" s="45">
        <f>_xlfn.XLOOKUP(J923,Main_OG!$B$1:$B$766,Main_OG!$O$1:$O$766,"")</f>
        <v>0</v>
      </c>
      <c r="I923" s="45">
        <f>_xlfn.XLOOKUP(F923,Main_OG!$D$1:$D$766,Main_OG!$J$1:$J$766,"")</f>
        <v>0</v>
      </c>
      <c r="J923" s="45" t="s">
        <v>451</v>
      </c>
      <c r="K923" s="45" t="str">
        <f t="shared" si="43"/>
        <v>Entergy New Orleans Inc_LA</v>
      </c>
      <c r="L923" s="45" t="str">
        <f t="shared" si="44"/>
        <v>Entergy New Orleans, LLC_LA</v>
      </c>
      <c r="M923" s="45" t="s">
        <v>1972</v>
      </c>
      <c r="N923" s="45">
        <v>23</v>
      </c>
      <c r="O923" s="45">
        <v>13849</v>
      </c>
      <c r="P923" s="45">
        <v>2657</v>
      </c>
      <c r="Q923" s="45">
        <v>121204</v>
      </c>
      <c r="R923" s="45">
        <v>5175</v>
      </c>
      <c r="S923" s="45">
        <v>2542669</v>
      </c>
      <c r="T923" s="45">
        <v>540541</v>
      </c>
      <c r="U923" s="45">
        <v>1396822</v>
      </c>
      <c r="V923" s="45">
        <v>11.88</v>
      </c>
      <c r="W923" s="45">
        <v>10.73</v>
      </c>
      <c r="X923" s="45">
        <v>8.9499999999999993</v>
      </c>
      <c r="Y923" s="45">
        <v>12.3</v>
      </c>
      <c r="Z923" s="46">
        <v>237061.6</v>
      </c>
      <c r="AA923" s="46">
        <v>53445.384668451923</v>
      </c>
      <c r="AB923" s="47">
        <f>_xlfn.XLOOKUP($F923,Main_OG!$D$1:$D$766,Main_OG!AJ$1:AJ$766,"")</f>
        <v>32685294</v>
      </c>
      <c r="AC923" s="47">
        <f>_xlfn.XLOOKUP($F923,Main_OG!$D$1:$D$766,Main_OG!AK$1:AK$766,"")</f>
        <v>8785876</v>
      </c>
      <c r="AD923" s="47">
        <f>_xlfn.XLOOKUP($F923,Main_OG!$D$1:$D$766,Main_OG!AL$1:AL$766,"")</f>
        <v>776242390</v>
      </c>
      <c r="AE923" s="47">
        <f>_xlfn.XLOOKUP($F923,Main_OG!$D$1:$D$766,Main_OG!AM$1:AM$766,"")</f>
        <v>15370988</v>
      </c>
      <c r="AF923" s="48">
        <f>_xlfn.XLOOKUP($F923,Main_OG!$D$1:$D$766,Main_OG!Z$1:Z$766,"")</f>
        <v>4.5599999999999996</v>
      </c>
      <c r="AG923" s="48">
        <f>_xlfn.XLOOKUP($F923,Main_OG!$D$1:$D$766,Main_OG!AA$1:AA$766,"")</f>
        <v>2.36</v>
      </c>
      <c r="AH923" s="48">
        <f>_xlfn.XLOOKUP($F923,Main_OG!$D$1:$D$766,Main_OG!AB$1:AB$766,"")</f>
        <v>15.72</v>
      </c>
      <c r="AI923" s="48">
        <f>_xlfn.XLOOKUP($F923,Main_OG!$D$1:$D$766,Main_OG!AC$1:AC$766,"")</f>
        <v>9.1182546074696553</v>
      </c>
      <c r="AJ923" s="48">
        <f>_xlfn.XLOOKUP($F923,Main_OG!$D$1:$D$766,Main_OG!AD$1:AD$766,"")</f>
        <v>0.5</v>
      </c>
    </row>
    <row r="924" spans="2:36" x14ac:dyDescent="0.35">
      <c r="B924" s="36" t="s">
        <v>1969</v>
      </c>
      <c r="C924" s="45" t="s">
        <v>451</v>
      </c>
      <c r="D924" s="45" t="s">
        <v>4411</v>
      </c>
      <c r="E924" s="36" t="s">
        <v>1981</v>
      </c>
      <c r="F924" s="36" t="str">
        <f t="shared" si="42"/>
        <v>2009_LA</v>
      </c>
      <c r="G924" s="45">
        <v>2009</v>
      </c>
      <c r="H924" s="45">
        <f>_xlfn.XLOOKUP(J924,Main_OG!$B$1:$B$766,Main_OG!$O$1:$O$766,"")</f>
        <v>0</v>
      </c>
      <c r="I924" s="45">
        <f>_xlfn.XLOOKUP(F924,Main_OG!$D$1:$D$766,Main_OG!$J$1:$J$766,"")</f>
        <v>0</v>
      </c>
      <c r="J924" s="45" t="s">
        <v>451</v>
      </c>
      <c r="K924" s="45" t="str">
        <f t="shared" si="43"/>
        <v>Entergy New Orleans Inc_LA</v>
      </c>
      <c r="L924" s="45" t="str">
        <f t="shared" si="44"/>
        <v>Entergy New Orleans, LLC_LA</v>
      </c>
      <c r="M924" s="45" t="s">
        <v>1973</v>
      </c>
      <c r="N924" s="45">
        <v>24</v>
      </c>
      <c r="O924" s="45">
        <v>14311</v>
      </c>
      <c r="P924" s="45">
        <v>2377</v>
      </c>
      <c r="Q924" s="45">
        <v>130145</v>
      </c>
      <c r="R924" s="45">
        <v>9060</v>
      </c>
      <c r="S924" s="45">
        <v>2609469</v>
      </c>
      <c r="T924" s="45">
        <v>526075</v>
      </c>
      <c r="U924" s="45">
        <v>1579325</v>
      </c>
      <c r="V924" s="45">
        <v>10.09</v>
      </c>
      <c r="W924" s="45">
        <v>9</v>
      </c>
      <c r="X924" s="45">
        <v>7.08</v>
      </c>
      <c r="Y924" s="45">
        <v>10.64</v>
      </c>
      <c r="Z924" s="46">
        <v>241868.79999999999</v>
      </c>
      <c r="AA924" s="46">
        <v>53848.565159157617</v>
      </c>
      <c r="AB924" s="47">
        <f>_xlfn.XLOOKUP($F924,Main_OG!$D$1:$D$766,Main_OG!AJ$1:AJ$766,"")</f>
        <v>31443916</v>
      </c>
      <c r="AC924" s="47">
        <f>_xlfn.XLOOKUP($F924,Main_OG!$D$1:$D$766,Main_OG!AK$1:AK$766,"")</f>
        <v>7147074</v>
      </c>
      <c r="AD924" s="47">
        <f>_xlfn.XLOOKUP($F924,Main_OG!$D$1:$D$766,Main_OG!AL$1:AL$766,"")</f>
        <v>749319996</v>
      </c>
      <c r="AE924" s="47">
        <f>_xlfn.XLOOKUP($F924,Main_OG!$D$1:$D$766,Main_OG!AM$1:AM$766,"")</f>
        <v>16782077</v>
      </c>
      <c r="AF924" s="48">
        <f>_xlfn.XLOOKUP($F924,Main_OG!$D$1:$D$766,Main_OG!Z$1:Z$766,"")</f>
        <v>2.52</v>
      </c>
      <c r="AG924" s="48">
        <f>_xlfn.XLOOKUP($F924,Main_OG!$D$1:$D$766,Main_OG!AA$1:AA$766,"")</f>
        <v>2.35</v>
      </c>
      <c r="AH924" s="48">
        <f>_xlfn.XLOOKUP($F924,Main_OG!$D$1:$D$766,Main_OG!AB$1:AB$766,"")</f>
        <v>12.18</v>
      </c>
      <c r="AI924" s="48">
        <f>_xlfn.XLOOKUP($F924,Main_OG!$D$1:$D$766,Main_OG!AC$1:AC$766,"")</f>
        <v>4.5973007921271787</v>
      </c>
      <c r="AJ924" s="48">
        <f>_xlfn.XLOOKUP($F924,Main_OG!$D$1:$D$766,Main_OG!AD$1:AD$766,"")</f>
        <v>0.6</v>
      </c>
    </row>
    <row r="925" spans="2:36" x14ac:dyDescent="0.35">
      <c r="B925" s="36" t="s">
        <v>1969</v>
      </c>
      <c r="C925" s="45" t="s">
        <v>451</v>
      </c>
      <c r="D925" s="45" t="s">
        <v>4411</v>
      </c>
      <c r="E925" s="36" t="s">
        <v>1981</v>
      </c>
      <c r="F925" s="36" t="str">
        <f t="shared" si="42"/>
        <v>2010_LA</v>
      </c>
      <c r="G925" s="45">
        <v>2010</v>
      </c>
      <c r="H925" s="45">
        <f>_xlfn.XLOOKUP(J925,Main_OG!$B$1:$B$766,Main_OG!$O$1:$O$766,"")</f>
        <v>0</v>
      </c>
      <c r="I925" s="45">
        <f>_xlfn.XLOOKUP(F925,Main_OG!$D$1:$D$766,Main_OG!$J$1:$J$766,"")</f>
        <v>0</v>
      </c>
      <c r="J925" s="45" t="s">
        <v>451</v>
      </c>
      <c r="K925" s="45" t="str">
        <f t="shared" si="43"/>
        <v>Entergy New Orleans Inc_LA</v>
      </c>
      <c r="L925" s="45" t="str">
        <f t="shared" si="44"/>
        <v>Entergy New Orleans, LLC_LA</v>
      </c>
      <c r="M925" s="45" t="s">
        <v>1974</v>
      </c>
      <c r="N925" s="45">
        <v>23</v>
      </c>
      <c r="O925" s="45">
        <v>15110</v>
      </c>
      <c r="P925" s="45">
        <v>2278</v>
      </c>
      <c r="Q925" s="45">
        <v>136556</v>
      </c>
      <c r="R925" s="45">
        <v>10784</v>
      </c>
      <c r="S925" s="45">
        <v>2697329</v>
      </c>
      <c r="T925" s="45">
        <v>503144</v>
      </c>
      <c r="U925" s="45">
        <v>1860713</v>
      </c>
      <c r="V925" s="45">
        <v>9.4600000000000009</v>
      </c>
      <c r="W925" s="45">
        <v>9</v>
      </c>
      <c r="X925" s="45">
        <v>7.12</v>
      </c>
      <c r="Y925" s="45">
        <v>10.56</v>
      </c>
      <c r="Z925" s="46">
        <v>253466.9</v>
      </c>
      <c r="AA925" s="46">
        <v>55772.773831121754</v>
      </c>
      <c r="AB925" s="47">
        <f>_xlfn.XLOOKUP($F925,Main_OG!$D$1:$D$766,Main_OG!AJ$1:AJ$766,"")</f>
        <v>32435258</v>
      </c>
      <c r="AC925" s="47">
        <f>_xlfn.XLOOKUP($F925,Main_OG!$D$1:$D$766,Main_OG!AK$1:AK$766,"")</f>
        <v>12289534</v>
      </c>
      <c r="AD925" s="47">
        <f>_xlfn.XLOOKUP($F925,Main_OG!$D$1:$D$766,Main_OG!AL$1:AL$766,"")</f>
        <v>873223982</v>
      </c>
      <c r="AE925" s="47">
        <f>_xlfn.XLOOKUP($F925,Main_OG!$D$1:$D$766,Main_OG!AM$1:AM$766,"")</f>
        <v>18639347</v>
      </c>
      <c r="AF925" s="48">
        <f>_xlfn.XLOOKUP($F925,Main_OG!$D$1:$D$766,Main_OG!Z$1:Z$766,"")</f>
        <v>2.83</v>
      </c>
      <c r="AG925" s="48">
        <f>_xlfn.XLOOKUP($F925,Main_OG!$D$1:$D$766,Main_OG!AA$1:AA$766,"")</f>
        <v>2.4</v>
      </c>
      <c r="AH925" s="48">
        <f>_xlfn.XLOOKUP($F925,Main_OG!$D$1:$D$766,Main_OG!AB$1:AB$766,"")</f>
        <v>17.815786882646659</v>
      </c>
      <c r="AI925" s="48">
        <f>_xlfn.XLOOKUP($F925,Main_OG!$D$1:$D$766,Main_OG!AC$1:AC$766,"")</f>
        <v>4.9924248044436963</v>
      </c>
      <c r="AJ925" s="48">
        <f>_xlfn.XLOOKUP($F925,Main_OG!$D$1:$D$766,Main_OG!AD$1:AD$766,"")</f>
        <v>0.75</v>
      </c>
    </row>
    <row r="926" spans="2:36" x14ac:dyDescent="0.35">
      <c r="B926" s="36" t="s">
        <v>1969</v>
      </c>
      <c r="C926" s="45" t="s">
        <v>451</v>
      </c>
      <c r="D926" s="45" t="s">
        <v>4411</v>
      </c>
      <c r="E926" s="36" t="s">
        <v>1981</v>
      </c>
      <c r="F926" s="36" t="str">
        <f t="shared" si="42"/>
        <v>2011_LA</v>
      </c>
      <c r="G926" s="45">
        <v>2011</v>
      </c>
      <c r="H926" s="45">
        <f>_xlfn.XLOOKUP(J926,Main_OG!$B$1:$B$766,Main_OG!$O$1:$O$766,"")</f>
        <v>0</v>
      </c>
      <c r="I926" s="45">
        <f>_xlfn.XLOOKUP(F926,Main_OG!$D$1:$D$766,Main_OG!$J$1:$J$766,"")</f>
        <v>0</v>
      </c>
      <c r="J926" s="45" t="s">
        <v>451</v>
      </c>
      <c r="K926" s="45" t="str">
        <f t="shared" si="43"/>
        <v>Entergy New Orleans Inc_LA</v>
      </c>
      <c r="L926" s="45" t="str">
        <f t="shared" si="44"/>
        <v>Entergy New Orleans, LLC_LA</v>
      </c>
      <c r="M926" s="45" t="s">
        <v>1975</v>
      </c>
      <c r="N926" s="45">
        <v>1</v>
      </c>
      <c r="O926" s="45">
        <v>15495</v>
      </c>
      <c r="P926" s="45">
        <v>2282</v>
      </c>
      <c r="Q926" s="45">
        <v>141628</v>
      </c>
      <c r="R926" s="45">
        <v>10846</v>
      </c>
      <c r="S926" s="45">
        <v>2723267</v>
      </c>
      <c r="T926" s="45">
        <v>497881</v>
      </c>
      <c r="U926" s="45">
        <v>1890390</v>
      </c>
      <c r="V926" s="45">
        <v>8.33</v>
      </c>
      <c r="W926" s="45">
        <v>7.81</v>
      </c>
      <c r="X926" s="45">
        <v>5.99</v>
      </c>
      <c r="Y926" s="45">
        <v>9.32</v>
      </c>
      <c r="Z926" s="46">
        <v>241235.9</v>
      </c>
      <c r="AA926" s="46">
        <v>52714.824646587898</v>
      </c>
      <c r="AB926" s="47">
        <f>_xlfn.XLOOKUP($F926,Main_OG!$D$1:$D$766,Main_OG!AJ$1:AJ$766,"")</f>
        <v>33434638</v>
      </c>
      <c r="AC926" s="47">
        <f>_xlfn.XLOOKUP($F926,Main_OG!$D$1:$D$766,Main_OG!AK$1:AK$766,"")</f>
        <v>17692614</v>
      </c>
      <c r="AD926" s="47">
        <f>_xlfn.XLOOKUP($F926,Main_OG!$D$1:$D$766,Main_OG!AL$1:AL$766,"")</f>
        <v>924119254</v>
      </c>
      <c r="AE926" s="47">
        <f>_xlfn.XLOOKUP($F926,Main_OG!$D$1:$D$766,Main_OG!AM$1:AM$766,"")</f>
        <v>16614975</v>
      </c>
      <c r="AF926" s="48">
        <f>_xlfn.XLOOKUP($F926,Main_OG!$D$1:$D$766,Main_OG!Z$1:Z$766,"")</f>
        <v>0</v>
      </c>
      <c r="AG926" s="48">
        <f>_xlfn.XLOOKUP($F926,Main_OG!$D$1:$D$766,Main_OG!AA$1:AA$766,"")</f>
        <v>2.3089180475565318</v>
      </c>
      <c r="AH926" s="48">
        <f>_xlfn.XLOOKUP($F926,Main_OG!$D$1:$D$766,Main_OG!AB$1:AB$766,"")</f>
        <v>21.67</v>
      </c>
      <c r="AI926" s="48">
        <f>_xlfn.XLOOKUP($F926,Main_OG!$D$1:$D$766,Main_OG!AC$1:AC$766,"")</f>
        <v>4.6524343752411106</v>
      </c>
      <c r="AJ926" s="48">
        <f>_xlfn.XLOOKUP($F926,Main_OG!$D$1:$D$766,Main_OG!AD$1:AD$766,"")</f>
        <v>0.75949643062398253</v>
      </c>
    </row>
    <row r="927" spans="2:36" x14ac:dyDescent="0.35">
      <c r="B927" s="36" t="s">
        <v>1969</v>
      </c>
      <c r="C927" s="45" t="s">
        <v>451</v>
      </c>
      <c r="D927" s="45" t="s">
        <v>4411</v>
      </c>
      <c r="E927" s="36" t="s">
        <v>1981</v>
      </c>
      <c r="F927" s="36" t="str">
        <f t="shared" si="42"/>
        <v>2012_LA</v>
      </c>
      <c r="G927" s="45">
        <v>2012</v>
      </c>
      <c r="H927" s="45">
        <f>_xlfn.XLOOKUP(J927,Main_OG!$B$1:$B$766,Main_OG!$O$1:$O$766,"")</f>
        <v>0</v>
      </c>
      <c r="I927" s="45">
        <f>_xlfn.XLOOKUP(F927,Main_OG!$D$1:$D$766,Main_OG!$J$1:$J$766,"")</f>
        <v>0</v>
      </c>
      <c r="J927" s="45" t="s">
        <v>451</v>
      </c>
      <c r="K927" s="45" t="str">
        <f t="shared" si="43"/>
        <v>Entergy New Orleans Inc_LA</v>
      </c>
      <c r="L927" s="45" t="str">
        <f t="shared" si="44"/>
        <v>Entergy New Orleans, LLC_LA</v>
      </c>
      <c r="M927" s="45" t="s">
        <v>1976</v>
      </c>
      <c r="N927" s="45">
        <v>1</v>
      </c>
      <c r="O927" s="45">
        <v>15795</v>
      </c>
      <c r="P927" s="45">
        <v>2202</v>
      </c>
      <c r="Q927" s="45">
        <v>145779</v>
      </c>
      <c r="R927" s="45">
        <v>10586</v>
      </c>
      <c r="S927" s="45">
        <v>2741920</v>
      </c>
      <c r="T927" s="45">
        <v>484314</v>
      </c>
      <c r="U927" s="45">
        <v>1774839</v>
      </c>
      <c r="V927" s="45">
        <v>8.7237860999999999</v>
      </c>
      <c r="W927" s="45">
        <v>8.2012531000000006</v>
      </c>
      <c r="X927" s="45">
        <v>6.4779874</v>
      </c>
      <c r="Y927" s="45">
        <v>9.8189525999999994</v>
      </c>
      <c r="Z927" s="46">
        <v>242416.8</v>
      </c>
      <c r="AA927" s="46">
        <v>52675.634665901212</v>
      </c>
      <c r="AB927" s="47">
        <f>_xlfn.XLOOKUP($F927,Main_OG!$D$1:$D$766,Main_OG!AJ$1:AJ$766,"")</f>
        <v>29493012</v>
      </c>
      <c r="AC927" s="47">
        <f>_xlfn.XLOOKUP($F927,Main_OG!$D$1:$D$766,Main_OG!AK$1:AK$766,"")</f>
        <v>11697112</v>
      </c>
      <c r="AD927" s="47">
        <f>_xlfn.XLOOKUP($F927,Main_OG!$D$1:$D$766,Main_OG!AL$1:AL$766,"")</f>
        <v>997544046</v>
      </c>
      <c r="AE927" s="47">
        <f>_xlfn.XLOOKUP($F927,Main_OG!$D$1:$D$766,Main_OG!AM$1:AM$766,"")</f>
        <v>15659132</v>
      </c>
      <c r="AF927" s="48">
        <f>_xlfn.XLOOKUP($F927,Main_OG!$D$1:$D$766,Main_OG!Z$1:Z$766,"")</f>
        <v>0</v>
      </c>
      <c r="AG927" s="48">
        <f>_xlfn.XLOOKUP($F927,Main_OG!$D$1:$D$766,Main_OG!AA$1:AA$766,"")</f>
        <v>2.324237813104427</v>
      </c>
      <c r="AH927" s="48">
        <f>_xlfn.XLOOKUP($F927,Main_OG!$D$1:$D$766,Main_OG!AB$1:AB$766,"")</f>
        <v>23.49195884567845</v>
      </c>
      <c r="AI927" s="48">
        <f>_xlfn.XLOOKUP($F927,Main_OG!$D$1:$D$766,Main_OG!AC$1:AC$766,"")</f>
        <v>3.503818060367514</v>
      </c>
      <c r="AJ927" s="48">
        <f>_xlfn.XLOOKUP($F927,Main_OG!$D$1:$D$766,Main_OG!AD$1:AD$766,"")</f>
        <v>0.75442193202762442</v>
      </c>
    </row>
    <row r="928" spans="2:36" x14ac:dyDescent="0.35">
      <c r="B928" s="36" t="s">
        <v>1969</v>
      </c>
      <c r="C928" s="45" t="s">
        <v>451</v>
      </c>
      <c r="D928" s="45" t="s">
        <v>4411</v>
      </c>
      <c r="E928" s="36" t="s">
        <v>1981</v>
      </c>
      <c r="F928" s="36" t="str">
        <f t="shared" si="42"/>
        <v>2013_LA</v>
      </c>
      <c r="G928" s="45">
        <v>2013</v>
      </c>
      <c r="H928" s="45">
        <f>_xlfn.XLOOKUP(J928,Main_OG!$B$1:$B$766,Main_OG!$O$1:$O$766,"")</f>
        <v>0</v>
      </c>
      <c r="I928" s="45">
        <f>_xlfn.XLOOKUP(F928,Main_OG!$D$1:$D$766,Main_OG!$J$1:$J$766,"")</f>
        <v>0</v>
      </c>
      <c r="J928" s="45" t="s">
        <v>451</v>
      </c>
      <c r="K928" s="45" t="str">
        <f t="shared" si="43"/>
        <v>Entergy New Orleans Inc_LA</v>
      </c>
      <c r="L928" s="45" t="str">
        <f t="shared" si="44"/>
        <v>Entergy New Orleans, LLC_LA</v>
      </c>
      <c r="M928" s="45" t="s">
        <v>1977</v>
      </c>
      <c r="N928" s="45">
        <v>1</v>
      </c>
      <c r="O928" s="45">
        <v>16070</v>
      </c>
      <c r="P928" s="45">
        <v>2124</v>
      </c>
      <c r="Q928" s="45">
        <v>148943</v>
      </c>
      <c r="R928" s="45">
        <v>11343</v>
      </c>
      <c r="S928" s="45">
        <v>2745351</v>
      </c>
      <c r="T928" s="45">
        <v>481245</v>
      </c>
      <c r="U928" s="45">
        <v>1869807</v>
      </c>
      <c r="V928" s="45">
        <v>9.4516442000000005</v>
      </c>
      <c r="W928" s="45">
        <v>9.0417801000000004</v>
      </c>
      <c r="X928" s="45">
        <v>7.2553897000000003</v>
      </c>
      <c r="Y928" s="45">
        <v>10.556207000000001</v>
      </c>
      <c r="Z928" s="46">
        <v>236482.3</v>
      </c>
      <c r="AA928" s="46">
        <v>51119.813058252847</v>
      </c>
      <c r="AB928" s="47">
        <f>_xlfn.XLOOKUP($F928,Main_OG!$D$1:$D$766,Main_OG!AJ$1:AJ$766,"")</f>
        <v>27574922</v>
      </c>
      <c r="AC928" s="47">
        <f>_xlfn.XLOOKUP($F928,Main_OG!$D$1:$D$766,Main_OG!AK$1:AK$766,"")</f>
        <v>18145904</v>
      </c>
      <c r="AD928" s="47">
        <f>_xlfn.XLOOKUP($F928,Main_OG!$D$1:$D$766,Main_OG!AL$1:AL$766,"")</f>
        <v>916563612</v>
      </c>
      <c r="AE928" s="47">
        <f>_xlfn.XLOOKUP($F928,Main_OG!$D$1:$D$766,Main_OG!AM$1:AM$766,"")</f>
        <v>16954394</v>
      </c>
      <c r="AF928" s="48">
        <f>_xlfn.XLOOKUP($F928,Main_OG!$D$1:$D$766,Main_OG!Z$1:Z$766,"")</f>
        <v>2.73</v>
      </c>
      <c r="AG928" s="48">
        <f>_xlfn.XLOOKUP($F928,Main_OG!$D$1:$D$766,Main_OG!AA$1:AA$766,"")</f>
        <v>2.9</v>
      </c>
      <c r="AH928" s="48">
        <f>_xlfn.XLOOKUP($F928,Main_OG!$D$1:$D$766,Main_OG!AB$1:AB$766,"")</f>
        <v>21.99</v>
      </c>
      <c r="AI928" s="48">
        <f>_xlfn.XLOOKUP($F928,Main_OG!$D$1:$D$766,Main_OG!AC$1:AC$766,"")</f>
        <v>3.87</v>
      </c>
      <c r="AJ928" s="48">
        <f>_xlfn.XLOOKUP($F928,Main_OG!$D$1:$D$766,Main_OG!AD$1:AD$766,"")</f>
        <v>0.91</v>
      </c>
    </row>
    <row r="929" spans="2:36" x14ac:dyDescent="0.35">
      <c r="B929" s="36" t="s">
        <v>1969</v>
      </c>
      <c r="C929" s="45" t="s">
        <v>451</v>
      </c>
      <c r="D929" s="45" t="s">
        <v>4411</v>
      </c>
      <c r="E929" s="36" t="s">
        <v>1981</v>
      </c>
      <c r="F929" s="36" t="str">
        <f t="shared" si="42"/>
        <v>2014_LA</v>
      </c>
      <c r="G929" s="45">
        <v>2014</v>
      </c>
      <c r="H929" s="45">
        <f>_xlfn.XLOOKUP(J929,Main_OG!$B$1:$B$766,Main_OG!$O$1:$O$766,"")</f>
        <v>0</v>
      </c>
      <c r="I929" s="45">
        <f>_xlfn.XLOOKUP(F929,Main_OG!$D$1:$D$766,Main_OG!$J$1:$J$766,"")</f>
        <v>0</v>
      </c>
      <c r="J929" s="45" t="s">
        <v>451</v>
      </c>
      <c r="K929" s="45" t="str">
        <f t="shared" si="43"/>
        <v>Entergy New Orleans Inc_LA</v>
      </c>
      <c r="L929" s="45" t="str">
        <f t="shared" si="44"/>
        <v>Entergy New Orleans, LLC_LA</v>
      </c>
      <c r="M929" s="45" t="s">
        <v>1978</v>
      </c>
      <c r="N929" s="45">
        <v>1</v>
      </c>
      <c r="O929" s="45">
        <v>16353</v>
      </c>
      <c r="P929" s="45">
        <v>2124</v>
      </c>
      <c r="Q929" s="45">
        <v>151377</v>
      </c>
      <c r="R929" s="45">
        <v>11513</v>
      </c>
      <c r="S929" s="45">
        <v>2802820</v>
      </c>
      <c r="T929" s="45">
        <v>452482</v>
      </c>
      <c r="U929" s="45">
        <v>1965927</v>
      </c>
      <c r="V929" s="45">
        <v>9.2738642999999996</v>
      </c>
      <c r="W929" s="45">
        <v>8.9012993999999992</v>
      </c>
      <c r="X929" s="45">
        <v>7.2354038000000003</v>
      </c>
      <c r="Y929" s="45">
        <v>10.308664</v>
      </c>
      <c r="Z929" s="46">
        <v>243042.9</v>
      </c>
      <c r="AA929" s="46">
        <v>52312.988249089853</v>
      </c>
      <c r="AB929" s="47">
        <f>_xlfn.XLOOKUP($F929,Main_OG!$D$1:$D$766,Main_OG!AJ$1:AJ$766,"")</f>
        <v>25264386</v>
      </c>
      <c r="AC929" s="47">
        <f>_xlfn.XLOOKUP($F929,Main_OG!$D$1:$D$766,Main_OG!AK$1:AK$766,"")</f>
        <v>18596832</v>
      </c>
      <c r="AD929" s="47">
        <f>_xlfn.XLOOKUP($F929,Main_OG!$D$1:$D$766,Main_OG!AL$1:AL$766,"")</f>
        <v>931366122</v>
      </c>
      <c r="AE929" s="47">
        <f>_xlfn.XLOOKUP($F929,Main_OG!$D$1:$D$766,Main_OG!AM$1:AM$766,"")</f>
        <v>17311330</v>
      </c>
      <c r="AF929" s="48">
        <f>_xlfn.XLOOKUP($F929,Main_OG!$D$1:$D$766,Main_OG!Z$1:Z$766,"")</f>
        <v>0</v>
      </c>
      <c r="AG929" s="48">
        <f>_xlfn.XLOOKUP($F929,Main_OG!$D$1:$D$766,Main_OG!AA$1:AA$766,"")</f>
        <v>2.322195177698041</v>
      </c>
      <c r="AH929" s="48">
        <f>_xlfn.XLOOKUP($F929,Main_OG!$D$1:$D$766,Main_OG!AB$1:AB$766,"")</f>
        <v>20.48845299552563</v>
      </c>
      <c r="AI929" s="48">
        <f>_xlfn.XLOOKUP($F929,Main_OG!$D$1:$D$766,Main_OG!AC$1:AC$766,"")</f>
        <v>4.9924248044436963</v>
      </c>
      <c r="AJ929" s="48">
        <f>_xlfn.XLOOKUP($F929,Main_OG!$D$1:$D$766,Main_OG!AD$1:AD$766,"")</f>
        <v>0.68548682032632846</v>
      </c>
    </row>
    <row r="930" spans="2:36" x14ac:dyDescent="0.35">
      <c r="B930" s="36" t="s">
        <v>1969</v>
      </c>
      <c r="C930" s="45" t="s">
        <v>451</v>
      </c>
      <c r="D930" s="45" t="s">
        <v>4411</v>
      </c>
      <c r="E930" s="36" t="s">
        <v>1981</v>
      </c>
      <c r="F930" s="36" t="str">
        <f t="shared" si="42"/>
        <v>2015_LA</v>
      </c>
      <c r="G930" s="45">
        <v>2015</v>
      </c>
      <c r="H930" s="45">
        <f>_xlfn.XLOOKUP(J930,Main_OG!$B$1:$B$766,Main_OG!$O$1:$O$766,"")</f>
        <v>0</v>
      </c>
      <c r="I930" s="45">
        <f>_xlfn.XLOOKUP(F930,Main_OG!$D$1:$D$766,Main_OG!$J$1:$J$766,"")</f>
        <v>0</v>
      </c>
      <c r="J930" s="45" t="s">
        <v>451</v>
      </c>
      <c r="K930" s="45" t="str">
        <f t="shared" si="43"/>
        <v>Entergy New Orleans Inc_LA</v>
      </c>
      <c r="L930" s="45" t="str">
        <f t="shared" si="44"/>
        <v>Entergy New Orleans, LLC_LA</v>
      </c>
      <c r="M930" s="45" t="s">
        <v>1979</v>
      </c>
      <c r="N930" s="45">
        <v>1</v>
      </c>
      <c r="O930" s="45">
        <v>17066</v>
      </c>
      <c r="P930" s="45">
        <v>2161</v>
      </c>
      <c r="Q930" s="45">
        <v>161498</v>
      </c>
      <c r="R930" s="45">
        <v>11829</v>
      </c>
      <c r="S930" s="45">
        <v>2969646</v>
      </c>
      <c r="T930" s="45">
        <v>461236</v>
      </c>
      <c r="U930" s="45">
        <v>2106413</v>
      </c>
      <c r="V930" s="45">
        <v>8.2754247999999997</v>
      </c>
      <c r="W930" s="45">
        <v>8.0480973000000002</v>
      </c>
      <c r="X930" s="45">
        <v>6.5193089999999998</v>
      </c>
      <c r="Y930" s="45">
        <v>9.5055528000000002</v>
      </c>
      <c r="Z930" s="46">
        <v>239584.1</v>
      </c>
      <c r="AA930" s="46">
        <v>51335.805157833791</v>
      </c>
      <c r="AB930" s="47">
        <f>_xlfn.XLOOKUP($F930,Main_OG!$D$1:$D$766,Main_OG!AJ$1:AJ$766,"")</f>
        <v>21510280</v>
      </c>
      <c r="AC930" s="47">
        <f>_xlfn.XLOOKUP($F930,Main_OG!$D$1:$D$766,Main_OG!AK$1:AK$766,"")</f>
        <v>15427074</v>
      </c>
      <c r="AD930" s="47">
        <f>_xlfn.XLOOKUP($F930,Main_OG!$D$1:$D$766,Main_OG!AL$1:AL$766,"")</f>
        <v>1063766540</v>
      </c>
      <c r="AE930" s="47">
        <f>_xlfn.XLOOKUP($F930,Main_OG!$D$1:$D$766,Main_OG!AM$1:AM$766,"")</f>
        <v>15300736</v>
      </c>
      <c r="AF930" s="48">
        <f>_xlfn.XLOOKUP($F930,Main_OG!$D$1:$D$766,Main_OG!Z$1:Z$766,"")</f>
        <v>0</v>
      </c>
      <c r="AG930" s="48">
        <f>_xlfn.XLOOKUP($F930,Main_OG!$D$1:$D$766,Main_OG!AA$1:AA$766,"")</f>
        <v>2.25948627072199</v>
      </c>
      <c r="AH930" s="48">
        <f>_xlfn.XLOOKUP($F930,Main_OG!$D$1:$D$766,Main_OG!AB$1:AB$766,"")</f>
        <v>12.53</v>
      </c>
      <c r="AI930" s="48">
        <f>_xlfn.XLOOKUP($F930,Main_OG!$D$1:$D$766,Main_OG!AC$1:AC$766,"")</f>
        <v>3.3843619636206599</v>
      </c>
      <c r="AJ930" s="48">
        <f>_xlfn.XLOOKUP($F930,Main_OG!$D$1:$D$766,Main_OG!AD$1:AD$766,"")</f>
        <v>0.8</v>
      </c>
    </row>
    <row r="931" spans="2:36" x14ac:dyDescent="0.35">
      <c r="B931" s="36" t="s">
        <v>1969</v>
      </c>
      <c r="C931" s="45" t="s">
        <v>451</v>
      </c>
      <c r="D931" s="45" t="s">
        <v>4411</v>
      </c>
      <c r="E931" s="36" t="s">
        <v>1981</v>
      </c>
      <c r="F931" s="36" t="str">
        <f t="shared" si="42"/>
        <v>2016_LA</v>
      </c>
      <c r="G931" s="45">
        <v>2016</v>
      </c>
      <c r="H931" s="45">
        <f>_xlfn.XLOOKUP(J931,Main_OG!$B$1:$B$766,Main_OG!$O$1:$O$766,"")</f>
        <v>0</v>
      </c>
      <c r="I931" s="45">
        <f>_xlfn.XLOOKUP(F931,Main_OG!$D$1:$D$766,Main_OG!$J$1:$J$766,"")</f>
        <v>0</v>
      </c>
      <c r="J931" s="45" t="s">
        <v>451</v>
      </c>
      <c r="K931" s="45" t="str">
        <f t="shared" si="43"/>
        <v>Entergy New Orleans Inc_LA</v>
      </c>
      <c r="L931" s="45" t="str">
        <f t="shared" si="44"/>
        <v>Entergy New Orleans, LLC_LA</v>
      </c>
      <c r="M931" s="45" t="s">
        <v>1980</v>
      </c>
      <c r="N931" s="45">
        <v>1</v>
      </c>
      <c r="O931" s="45">
        <v>18293</v>
      </c>
      <c r="P931" s="45">
        <v>2173</v>
      </c>
      <c r="Q931" s="45">
        <v>177949</v>
      </c>
      <c r="R931" s="45">
        <v>12227</v>
      </c>
      <c r="S931" s="45">
        <v>3052201</v>
      </c>
      <c r="T931" s="45">
        <v>440608</v>
      </c>
      <c r="U931" s="45">
        <v>2230878</v>
      </c>
      <c r="V931" s="45">
        <v>9.0291976999999992</v>
      </c>
      <c r="W931" s="45">
        <v>8.7760537000000003</v>
      </c>
      <c r="X931" s="45">
        <v>7.3038619000000002</v>
      </c>
      <c r="Y931" s="45">
        <v>10.10239</v>
      </c>
      <c r="Z931" s="46">
        <v>235554.2</v>
      </c>
      <c r="AA931" s="46">
        <v>50317.622324861266</v>
      </c>
      <c r="AB931" s="47">
        <f>_xlfn.XLOOKUP($F931,Main_OG!$D$1:$D$766,Main_OG!AJ$1:AJ$766,"")</f>
        <v>17131148</v>
      </c>
      <c r="AC931" s="47">
        <f>_xlfn.XLOOKUP($F931,Main_OG!$D$1:$D$766,Main_OG!AK$1:AK$766,"")</f>
        <v>18184218</v>
      </c>
      <c r="AD931" s="47">
        <f>_xlfn.XLOOKUP($F931,Main_OG!$D$1:$D$766,Main_OG!AL$1:AL$766,"")</f>
        <v>962016908</v>
      </c>
      <c r="AE931" s="47">
        <f>_xlfn.XLOOKUP($F931,Main_OG!$D$1:$D$766,Main_OG!AM$1:AM$766,"")</f>
        <v>17151826</v>
      </c>
      <c r="AF931" s="48">
        <f>_xlfn.XLOOKUP($F931,Main_OG!$D$1:$D$766,Main_OG!Z$1:Z$766,"")</f>
        <v>2.12</v>
      </c>
      <c r="AG931" s="48">
        <f>_xlfn.XLOOKUP($F931,Main_OG!$D$1:$D$766,Main_OG!AA$1:AA$766,"")</f>
        <v>2.2143440282408582</v>
      </c>
      <c r="AH931" s="48">
        <f>_xlfn.XLOOKUP($F931,Main_OG!$D$1:$D$766,Main_OG!AB$1:AB$766,"")</f>
        <v>11.309272049594229</v>
      </c>
      <c r="AI931" s="48">
        <f>_xlfn.XLOOKUP($F931,Main_OG!$D$1:$D$766,Main_OG!AC$1:AC$766,"")</f>
        <v>2.68</v>
      </c>
      <c r="AJ931" s="48">
        <f>_xlfn.XLOOKUP($F931,Main_OG!$D$1:$D$766,Main_OG!AD$1:AD$766,"")</f>
        <v>0.57999999999999996</v>
      </c>
    </row>
    <row r="932" spans="2:36" x14ac:dyDescent="0.35">
      <c r="B932" s="36" t="s">
        <v>1981</v>
      </c>
      <c r="C932" s="45" t="s">
        <v>451</v>
      </c>
      <c r="D932" s="45" t="s">
        <v>4411</v>
      </c>
      <c r="E932" s="36" t="s">
        <v>1981</v>
      </c>
      <c r="F932" s="36" t="str">
        <f t="shared" si="42"/>
        <v>2017_LA</v>
      </c>
      <c r="G932" s="45">
        <v>2017</v>
      </c>
      <c r="H932" s="45">
        <f>_xlfn.XLOOKUP(J932,Main_OG!$B$1:$B$766,Main_OG!$O$1:$O$766,"")</f>
        <v>0</v>
      </c>
      <c r="I932" s="45">
        <f>_xlfn.XLOOKUP(F932,Main_OG!$D$1:$D$766,Main_OG!$J$1:$J$766,"")</f>
        <v>0</v>
      </c>
      <c r="J932" s="45" t="s">
        <v>451</v>
      </c>
      <c r="K932" s="45" t="str">
        <f t="shared" si="43"/>
        <v>Entergy New Orleans, LLC_LA</v>
      </c>
      <c r="L932" s="45" t="str">
        <f t="shared" si="44"/>
        <v>Entergy New Orleans, LLC_LA</v>
      </c>
      <c r="M932" s="45" t="s">
        <v>1982</v>
      </c>
      <c r="N932" s="45">
        <v>1</v>
      </c>
      <c r="O932" s="45">
        <v>18397</v>
      </c>
      <c r="P932" s="45">
        <v>2106</v>
      </c>
      <c r="Q932" s="45">
        <v>179633</v>
      </c>
      <c r="R932" s="45">
        <v>12941</v>
      </c>
      <c r="S932" s="45">
        <v>3027528</v>
      </c>
      <c r="T932" s="45">
        <v>428867</v>
      </c>
      <c r="U932" s="45">
        <v>2154642</v>
      </c>
      <c r="V932" s="45">
        <v>9.9335445</v>
      </c>
      <c r="W932" s="45">
        <v>9.8223435000000006</v>
      </c>
      <c r="X932" s="45">
        <v>8.1709481000000004</v>
      </c>
      <c r="Y932" s="45">
        <v>11.327107</v>
      </c>
      <c r="Z932" s="46">
        <v>239830.7</v>
      </c>
      <c r="AA932" s="46">
        <v>51315.250339508137</v>
      </c>
      <c r="AB932" s="47">
        <f>_xlfn.XLOOKUP($F932,Main_OG!$D$1:$D$766,Main_OG!AJ$1:AJ$766,"")</f>
        <v>16793234</v>
      </c>
      <c r="AC932" s="47">
        <f>_xlfn.XLOOKUP($F932,Main_OG!$D$1:$D$766,Main_OG!AK$1:AK$766,"")</f>
        <v>17554022</v>
      </c>
      <c r="AD932" s="47">
        <f>_xlfn.XLOOKUP($F932,Main_OG!$D$1:$D$766,Main_OG!AL$1:AL$766,"")</f>
        <v>846828532</v>
      </c>
      <c r="AE932" s="47">
        <f>_xlfn.XLOOKUP($F932,Main_OG!$D$1:$D$766,Main_OG!AM$1:AM$766,"")</f>
        <v>15409745</v>
      </c>
      <c r="AF932" s="48">
        <f>_xlfn.XLOOKUP($F932,Main_OG!$D$1:$D$766,Main_OG!Z$1:Z$766,"")</f>
        <v>2.48</v>
      </c>
      <c r="AG932" s="48">
        <f>_xlfn.XLOOKUP($F932,Main_OG!$D$1:$D$766,Main_OG!AA$1:AA$766,"")</f>
        <v>2.1875855044172008</v>
      </c>
      <c r="AH932" s="48">
        <f>_xlfn.XLOOKUP($F932,Main_OG!$D$1:$D$766,Main_OG!AB$1:AB$766,"")</f>
        <v>14.73443638842941</v>
      </c>
      <c r="AI932" s="48">
        <f>_xlfn.XLOOKUP($F932,Main_OG!$D$1:$D$766,Main_OG!AC$1:AC$766,"")</f>
        <v>3.7243523928232452</v>
      </c>
      <c r="AJ932" s="48">
        <f>_xlfn.XLOOKUP($F932,Main_OG!$D$1:$D$766,Main_OG!AD$1:AD$766,"")</f>
        <v>0.62802788237371954</v>
      </c>
    </row>
    <row r="933" spans="2:36" x14ac:dyDescent="0.35">
      <c r="B933" s="36" t="s">
        <v>1981</v>
      </c>
      <c r="C933" s="45" t="s">
        <v>451</v>
      </c>
      <c r="D933" s="45" t="s">
        <v>4411</v>
      </c>
      <c r="E933" s="36" t="s">
        <v>1981</v>
      </c>
      <c r="F933" s="36" t="str">
        <f t="shared" si="42"/>
        <v>2018_LA</v>
      </c>
      <c r="G933" s="45">
        <v>2018</v>
      </c>
      <c r="H933" s="45">
        <f>_xlfn.XLOOKUP(J933,Main_OG!$B$1:$B$766,Main_OG!$O$1:$O$766,"")</f>
        <v>0</v>
      </c>
      <c r="I933" s="45">
        <f>_xlfn.XLOOKUP(F933,Main_OG!$D$1:$D$766,Main_OG!$J$1:$J$766,"")</f>
        <v>0</v>
      </c>
      <c r="J933" s="45" t="s">
        <v>451</v>
      </c>
      <c r="K933" s="45" t="str">
        <f t="shared" si="43"/>
        <v>Entergy New Orleans, LLC_LA</v>
      </c>
      <c r="L933" s="45" t="str">
        <f t="shared" si="44"/>
        <v>Entergy New Orleans, LLC_LA</v>
      </c>
      <c r="M933" s="45" t="s">
        <v>1983</v>
      </c>
      <c r="N933" s="45">
        <v>1</v>
      </c>
      <c r="O933" s="45">
        <v>18760</v>
      </c>
      <c r="P933" s="45">
        <v>2044</v>
      </c>
      <c r="Q933" s="45">
        <v>181829</v>
      </c>
      <c r="R933" s="45">
        <v>12915</v>
      </c>
      <c r="S933" s="45">
        <v>3054758</v>
      </c>
      <c r="T933" s="45">
        <v>447686</v>
      </c>
      <c r="U933" s="45">
        <v>2400963</v>
      </c>
      <c r="V933" s="45">
        <v>9.2071234999999998</v>
      </c>
      <c r="W933" s="45">
        <v>9.2152373000000001</v>
      </c>
      <c r="X933" s="45">
        <v>7.3144122999999999</v>
      </c>
      <c r="Y933" s="45">
        <v>10.61098</v>
      </c>
      <c r="Z933" s="46">
        <v>245220.3</v>
      </c>
      <c r="AA933" s="46">
        <v>52572.178927847868</v>
      </c>
      <c r="AB933" s="47">
        <f>_xlfn.XLOOKUP($F933,Main_OG!$D$1:$D$766,Main_OG!AJ$1:AJ$766,"")</f>
        <v>16219656</v>
      </c>
      <c r="AC933" s="47">
        <f>_xlfn.XLOOKUP($F933,Main_OG!$D$1:$D$766,Main_OG!AK$1:AK$766,"")</f>
        <v>16546730</v>
      </c>
      <c r="AD933" s="47">
        <f>_xlfn.XLOOKUP($F933,Main_OG!$D$1:$D$766,Main_OG!AL$1:AL$766,"")</f>
        <v>885461596</v>
      </c>
      <c r="AE933" s="47">
        <f>_xlfn.XLOOKUP($F933,Main_OG!$D$1:$D$766,Main_OG!AM$1:AM$766,"")</f>
        <v>17152582</v>
      </c>
      <c r="AF933" s="48">
        <f>_xlfn.XLOOKUP($F933,Main_OG!$D$1:$D$766,Main_OG!Z$1:Z$766,"")</f>
        <v>0</v>
      </c>
      <c r="AG933" s="48">
        <f>_xlfn.XLOOKUP($F933,Main_OG!$D$1:$D$766,Main_OG!AA$1:AA$766,"")</f>
        <v>3.12</v>
      </c>
      <c r="AH933" s="48">
        <f>_xlfn.XLOOKUP($F933,Main_OG!$D$1:$D$766,Main_OG!AB$1:AB$766,"")</f>
        <v>15.18</v>
      </c>
      <c r="AI933" s="48">
        <f>_xlfn.XLOOKUP($F933,Main_OG!$D$1:$D$766,Main_OG!AC$1:AC$766,"")</f>
        <v>3.8713752811270652</v>
      </c>
      <c r="AJ933" s="48">
        <f>_xlfn.XLOOKUP($F933,Main_OG!$D$1:$D$766,Main_OG!AD$1:AD$766,"")</f>
        <v>0.62810595158289428</v>
      </c>
    </row>
    <row r="934" spans="2:36" x14ac:dyDescent="0.35">
      <c r="B934" s="36" t="s">
        <v>1981</v>
      </c>
      <c r="C934" s="45" t="s">
        <v>451</v>
      </c>
      <c r="D934" s="45" t="s">
        <v>4411</v>
      </c>
      <c r="E934" s="36" t="s">
        <v>1981</v>
      </c>
      <c r="F934" s="36" t="str">
        <f t="shared" si="42"/>
        <v>2019_LA</v>
      </c>
      <c r="G934" s="45">
        <v>2019</v>
      </c>
      <c r="H934" s="45">
        <f>_xlfn.XLOOKUP(J934,Main_OG!$B$1:$B$766,Main_OG!$O$1:$O$766,"")</f>
        <v>0</v>
      </c>
      <c r="I934" s="45">
        <f>_xlfn.XLOOKUP(F934,Main_OG!$D$1:$D$766,Main_OG!$J$1:$J$766,"")</f>
        <v>0</v>
      </c>
      <c r="J934" s="45" t="s">
        <v>451</v>
      </c>
      <c r="K934" s="45" t="str">
        <f t="shared" si="43"/>
        <v>Entergy New Orleans, LLC_LA</v>
      </c>
      <c r="L934" s="45" t="str">
        <f t="shared" si="44"/>
        <v>Entergy New Orleans, LLC_LA</v>
      </c>
      <c r="M934" s="45" t="s">
        <v>1984</v>
      </c>
      <c r="N934" s="45">
        <v>1</v>
      </c>
      <c r="O934" s="45">
        <v>18994</v>
      </c>
      <c r="P934" s="45">
        <v>1866</v>
      </c>
      <c r="Q934" s="45">
        <v>183618</v>
      </c>
      <c r="R934" s="45">
        <v>11886</v>
      </c>
      <c r="S934" s="45">
        <v>3021231</v>
      </c>
      <c r="T934" s="45">
        <v>437611</v>
      </c>
      <c r="U934" s="45">
        <v>2353210</v>
      </c>
      <c r="V934" s="45">
        <v>9.0795893999999997</v>
      </c>
      <c r="W934" s="45">
        <v>8.7995588999999992</v>
      </c>
      <c r="X934" s="45">
        <v>7.1369778000000004</v>
      </c>
      <c r="Y934" s="45">
        <v>10.147046</v>
      </c>
      <c r="Z934" s="46">
        <v>246361.1</v>
      </c>
      <c r="AA934" s="46">
        <v>52886.652491206529</v>
      </c>
      <c r="AB934" s="47">
        <f>_xlfn.XLOOKUP($F934,Main_OG!$D$1:$D$766,Main_OG!AJ$1:AJ$766,"")</f>
        <v>10552220</v>
      </c>
      <c r="AC934" s="47">
        <f>_xlfn.XLOOKUP($F934,Main_OG!$D$1:$D$766,Main_OG!AK$1:AK$766,"")</f>
        <v>12560634</v>
      </c>
      <c r="AD934" s="47">
        <f>_xlfn.XLOOKUP($F934,Main_OG!$D$1:$D$766,Main_OG!AL$1:AL$766,"")</f>
        <v>1001278806</v>
      </c>
      <c r="AE934" s="47">
        <f>_xlfn.XLOOKUP($F934,Main_OG!$D$1:$D$766,Main_OG!AM$1:AM$766,"")</f>
        <v>13981335</v>
      </c>
      <c r="AF934" s="48">
        <f>_xlfn.XLOOKUP($F934,Main_OG!$D$1:$D$766,Main_OG!Z$1:Z$766,"")</f>
        <v>2.23</v>
      </c>
      <c r="AG934" s="48">
        <f>_xlfn.XLOOKUP($F934,Main_OG!$D$1:$D$766,Main_OG!AA$1:AA$766,"")</f>
        <v>3.11</v>
      </c>
      <c r="AH934" s="48">
        <f>_xlfn.XLOOKUP($F934,Main_OG!$D$1:$D$766,Main_OG!AB$1:AB$766,"")</f>
        <v>14.61</v>
      </c>
      <c r="AI934" s="48">
        <f>_xlfn.XLOOKUP($F934,Main_OG!$D$1:$D$766,Main_OG!AC$1:AC$766,"")</f>
        <v>2.7</v>
      </c>
      <c r="AJ934" s="48">
        <f>_xlfn.XLOOKUP($F934,Main_OG!$D$1:$D$766,Main_OG!AD$1:AD$766,"")</f>
        <v>0.64</v>
      </c>
    </row>
    <row r="935" spans="2:36" x14ac:dyDescent="0.35">
      <c r="B935" s="36" t="s">
        <v>1981</v>
      </c>
      <c r="C935" s="45" t="s">
        <v>451</v>
      </c>
      <c r="D935" s="45" t="s">
        <v>4411</v>
      </c>
      <c r="E935" s="36" t="s">
        <v>1981</v>
      </c>
      <c r="F935" s="36" t="str">
        <f t="shared" si="42"/>
        <v>2020_LA</v>
      </c>
      <c r="G935" s="45">
        <v>2020</v>
      </c>
      <c r="H935" s="45">
        <f>_xlfn.XLOOKUP(J935,Main_OG!$B$1:$B$766,Main_OG!$O$1:$O$766,"")</f>
        <v>0</v>
      </c>
      <c r="I935" s="45">
        <f>_xlfn.XLOOKUP(F935,Main_OG!$D$1:$D$766,Main_OG!$J$1:$J$766,"")</f>
        <v>0</v>
      </c>
      <c r="J935" s="45" t="s">
        <v>451</v>
      </c>
      <c r="K935" s="45" t="str">
        <f t="shared" si="43"/>
        <v>Entergy New Orleans, LLC_LA</v>
      </c>
      <c r="L935" s="45" t="str">
        <f t="shared" si="44"/>
        <v>Entergy New Orleans, LLC_LA</v>
      </c>
      <c r="M935" s="45" t="s">
        <v>1985</v>
      </c>
      <c r="N935" s="45">
        <v>1</v>
      </c>
      <c r="O935" s="45">
        <v>19120</v>
      </c>
      <c r="P935" s="45">
        <v>1784</v>
      </c>
      <c r="Q935" s="45">
        <v>0</v>
      </c>
      <c r="R935" s="45">
        <v>10814</v>
      </c>
      <c r="S935" s="45">
        <v>2721766</v>
      </c>
      <c r="T935" s="45">
        <v>422642</v>
      </c>
      <c r="U935" s="45">
        <v>0</v>
      </c>
      <c r="V935" s="45">
        <v>8.7664138999999999</v>
      </c>
      <c r="W935" s="45">
        <v>8.4906307000000005</v>
      </c>
      <c r="X935" s="45">
        <v>5.5638814999999999</v>
      </c>
      <c r="Y935" s="45">
        <v>0</v>
      </c>
      <c r="Z935" s="46">
        <v>228825.3</v>
      </c>
      <c r="AA935" s="46">
        <v>49199.330722272964</v>
      </c>
      <c r="AB935" s="47">
        <f>_xlfn.XLOOKUP($F935,Main_OG!$D$1:$D$766,Main_OG!AJ$1:AJ$766,"")</f>
        <v>5472884</v>
      </c>
      <c r="AC935" s="47">
        <f>_xlfn.XLOOKUP($F935,Main_OG!$D$1:$D$766,Main_OG!AK$1:AK$766,"")</f>
        <v>13176920</v>
      </c>
      <c r="AD935" s="47">
        <f>_xlfn.XLOOKUP($F935,Main_OG!$D$1:$D$766,Main_OG!AL$1:AL$766,"")</f>
        <v>1018397694</v>
      </c>
      <c r="AE935" s="47">
        <f>_xlfn.XLOOKUP($F935,Main_OG!$D$1:$D$766,Main_OG!AM$1:AM$766,"")</f>
        <v>0</v>
      </c>
      <c r="AF935" s="48">
        <f>_xlfn.XLOOKUP($F935,Main_OG!$D$1:$D$766,Main_OG!Z$1:Z$766,"")</f>
        <v>1.91</v>
      </c>
      <c r="AG935" s="48">
        <f>_xlfn.XLOOKUP($F935,Main_OG!$D$1:$D$766,Main_OG!AA$1:AA$766,"")</f>
        <v>4.79</v>
      </c>
      <c r="AH935" s="48">
        <f>_xlfn.XLOOKUP($F935,Main_OG!$D$1:$D$766,Main_OG!AB$1:AB$766,"")</f>
        <v>9.15</v>
      </c>
      <c r="AI935" s="48">
        <f>_xlfn.XLOOKUP($F935,Main_OG!$D$1:$D$766,Main_OG!AC$1:AC$766,"")</f>
        <v>2.8422150630003218</v>
      </c>
      <c r="AJ935" s="48">
        <f>_xlfn.XLOOKUP($F935,Main_OG!$D$1:$D$766,Main_OG!AD$1:AD$766,"")</f>
        <v>0.55000000000000004</v>
      </c>
    </row>
    <row r="936" spans="2:36" x14ac:dyDescent="0.35">
      <c r="B936" s="36" t="s">
        <v>1986</v>
      </c>
      <c r="C936" s="45" t="s">
        <v>77</v>
      </c>
      <c r="D936" s="45" t="s">
        <v>4412</v>
      </c>
      <c r="E936" s="36" t="s">
        <v>1986</v>
      </c>
      <c r="F936" s="36" t="str">
        <f t="shared" si="42"/>
        <v>2008_TX</v>
      </c>
      <c r="G936" s="45">
        <v>2008</v>
      </c>
      <c r="H936" s="45">
        <f>_xlfn.XLOOKUP(J936,Main_OG!$B$1:$B$766,Main_OG!$O$1:$O$766,"")</f>
        <v>1</v>
      </c>
      <c r="I936" s="45">
        <f>_xlfn.XLOOKUP(F936,Main_OG!$D$1:$D$766,Main_OG!$J$1:$J$766,"")</f>
        <v>0</v>
      </c>
      <c r="J936" s="45" t="s">
        <v>77</v>
      </c>
      <c r="K936" s="45" t="str">
        <f t="shared" si="43"/>
        <v>Entergy Texas Inc._TX</v>
      </c>
      <c r="L936" s="45" t="str">
        <f t="shared" si="44"/>
        <v>Entergy Texas Inc._TX</v>
      </c>
      <c r="M936" s="45" t="s">
        <v>1987</v>
      </c>
      <c r="N936" s="45">
        <v>0</v>
      </c>
      <c r="O936" s="45">
        <v>44316</v>
      </c>
      <c r="P936" s="45">
        <v>4793</v>
      </c>
      <c r="Q936" s="45">
        <v>347776</v>
      </c>
      <c r="R936" s="45">
        <v>0</v>
      </c>
      <c r="S936" s="45">
        <v>4340205</v>
      </c>
      <c r="T936" s="45">
        <v>5948393</v>
      </c>
      <c r="U936" s="45">
        <v>5244889</v>
      </c>
      <c r="V936" s="45">
        <v>0</v>
      </c>
      <c r="W936" s="45">
        <v>9.94</v>
      </c>
      <c r="X936" s="45">
        <v>8.17</v>
      </c>
      <c r="Y936" s="45">
        <v>11.16</v>
      </c>
      <c r="Z936" s="46">
        <v>1287191.5</v>
      </c>
      <c r="AA936" s="46">
        <v>52951.147102112925</v>
      </c>
      <c r="AB936" s="47">
        <f>_xlfn.XLOOKUP($F936,Main_OG!$D$1:$D$766,Main_OG!AJ$1:AJ$766,"")</f>
        <v>203679854</v>
      </c>
      <c r="AC936" s="47">
        <f>_xlfn.XLOOKUP($F936,Main_OG!$D$1:$D$766,Main_OG!AK$1:AK$766,"")</f>
        <v>4419394</v>
      </c>
      <c r="AD936" s="47">
        <f>_xlfn.XLOOKUP($F936,Main_OG!$D$1:$D$766,Main_OG!AL$1:AL$766,"")</f>
        <v>3031039694</v>
      </c>
      <c r="AE936" s="47">
        <f>_xlfn.XLOOKUP($F936,Main_OG!$D$1:$D$766,Main_OG!AM$1:AM$766,"")</f>
        <v>40727370</v>
      </c>
      <c r="AF936" s="48">
        <f>_xlfn.XLOOKUP($F936,Main_OG!$D$1:$D$766,Main_OG!Z$1:Z$766,"")</f>
        <v>0</v>
      </c>
      <c r="AG936" s="48">
        <f>_xlfn.XLOOKUP($F936,Main_OG!$D$1:$D$766,Main_OG!AA$1:AA$766,"")</f>
        <v>1.88</v>
      </c>
      <c r="AH936" s="48">
        <f>_xlfn.XLOOKUP($F936,Main_OG!$D$1:$D$766,Main_OG!AB$1:AB$766,"")</f>
        <v>19.619187803472759</v>
      </c>
      <c r="AI936" s="48">
        <f>_xlfn.XLOOKUP($F936,Main_OG!$D$1:$D$766,Main_OG!AC$1:AC$766,"")</f>
        <v>9.1182546074696553</v>
      </c>
      <c r="AJ936" s="48">
        <f>_xlfn.XLOOKUP($F936,Main_OG!$D$1:$D$766,Main_OG!AD$1:AD$766,"")</f>
        <v>0.68330088246943577</v>
      </c>
    </row>
    <row r="937" spans="2:36" x14ac:dyDescent="0.35">
      <c r="B937" s="36" t="s">
        <v>1986</v>
      </c>
      <c r="C937" s="45" t="s">
        <v>77</v>
      </c>
      <c r="D937" s="45" t="s">
        <v>4412</v>
      </c>
      <c r="E937" s="36" t="s">
        <v>1986</v>
      </c>
      <c r="F937" s="36" t="str">
        <f t="shared" si="42"/>
        <v>2009_TX</v>
      </c>
      <c r="G937" s="45">
        <v>2009</v>
      </c>
      <c r="H937" s="45">
        <f>_xlfn.XLOOKUP(J937,Main_OG!$B$1:$B$766,Main_OG!$O$1:$O$766,"")</f>
        <v>1</v>
      </c>
      <c r="I937" s="45">
        <f>_xlfn.XLOOKUP(F937,Main_OG!$D$1:$D$766,Main_OG!$J$1:$J$766,"")</f>
        <v>0</v>
      </c>
      <c r="J937" s="45" t="s">
        <v>77</v>
      </c>
      <c r="K937" s="45" t="str">
        <f t="shared" si="43"/>
        <v>Entergy Texas Inc._TX</v>
      </c>
      <c r="L937" s="45" t="str">
        <f t="shared" si="44"/>
        <v>Entergy Texas Inc._TX</v>
      </c>
      <c r="M937" s="45" t="s">
        <v>1988</v>
      </c>
      <c r="N937" s="45">
        <v>0</v>
      </c>
      <c r="O937" s="45">
        <v>45065</v>
      </c>
      <c r="P937" s="45">
        <v>4807</v>
      </c>
      <c r="Q937" s="45">
        <v>351076</v>
      </c>
      <c r="R937" s="45">
        <v>0</v>
      </c>
      <c r="S937" s="45">
        <v>4421978</v>
      </c>
      <c r="T937" s="45">
        <v>5570308</v>
      </c>
      <c r="U937" s="45">
        <v>5453374</v>
      </c>
      <c r="V937" s="45">
        <v>0</v>
      </c>
      <c r="W937" s="45">
        <v>7.84</v>
      </c>
      <c r="X937" s="45">
        <v>5.91</v>
      </c>
      <c r="Y937" s="45">
        <v>9.35</v>
      </c>
      <c r="Z937" s="46">
        <v>1285560.2</v>
      </c>
      <c r="AA937" s="46">
        <v>51833.424247576615</v>
      </c>
      <c r="AB937" s="47">
        <f>_xlfn.XLOOKUP($F937,Main_OG!$D$1:$D$766,Main_OG!AJ$1:AJ$766,"")</f>
        <v>190813300</v>
      </c>
      <c r="AC937" s="47">
        <f>_xlfn.XLOOKUP($F937,Main_OG!$D$1:$D$766,Main_OG!AK$1:AK$766,"")</f>
        <v>5977652</v>
      </c>
      <c r="AD937" s="47">
        <f>_xlfn.XLOOKUP($F937,Main_OG!$D$1:$D$766,Main_OG!AL$1:AL$766,"")</f>
        <v>2935102114</v>
      </c>
      <c r="AE937" s="47">
        <f>_xlfn.XLOOKUP($F937,Main_OG!$D$1:$D$766,Main_OG!AM$1:AM$766,"")</f>
        <v>41497617</v>
      </c>
      <c r="AF937" s="48">
        <f>_xlfn.XLOOKUP($F937,Main_OG!$D$1:$D$766,Main_OG!Z$1:Z$766,"")</f>
        <v>0</v>
      </c>
      <c r="AG937" s="48">
        <f>_xlfn.XLOOKUP($F937,Main_OG!$D$1:$D$766,Main_OG!AA$1:AA$766,"")</f>
        <v>2.2743975091886082</v>
      </c>
      <c r="AH937" s="48">
        <f>_xlfn.XLOOKUP($F937,Main_OG!$D$1:$D$766,Main_OG!AB$1:AB$766,"")</f>
        <v>14.15708861161818</v>
      </c>
      <c r="AI937" s="48">
        <f>_xlfn.XLOOKUP($F937,Main_OG!$D$1:$D$766,Main_OG!AC$1:AC$766,"")</f>
        <v>4.5973007921271787</v>
      </c>
      <c r="AJ937" s="48">
        <f>_xlfn.XLOOKUP($F937,Main_OG!$D$1:$D$766,Main_OG!AD$1:AD$766,"")</f>
        <v>0.68314474405108627</v>
      </c>
    </row>
    <row r="938" spans="2:36" x14ac:dyDescent="0.35">
      <c r="B938" s="36" t="s">
        <v>1986</v>
      </c>
      <c r="C938" s="45" t="s">
        <v>77</v>
      </c>
      <c r="D938" s="45" t="s">
        <v>4412</v>
      </c>
      <c r="E938" s="36" t="s">
        <v>1986</v>
      </c>
      <c r="F938" s="36" t="str">
        <f t="shared" si="42"/>
        <v>2010_TX</v>
      </c>
      <c r="G938" s="45">
        <v>2010</v>
      </c>
      <c r="H938" s="45">
        <f>_xlfn.XLOOKUP(J938,Main_OG!$B$1:$B$766,Main_OG!$O$1:$O$766,"")</f>
        <v>1</v>
      </c>
      <c r="I938" s="45">
        <f>_xlfn.XLOOKUP(F938,Main_OG!$D$1:$D$766,Main_OG!$J$1:$J$766,"")</f>
        <v>0</v>
      </c>
      <c r="J938" s="45" t="s">
        <v>77</v>
      </c>
      <c r="K938" s="45" t="str">
        <f t="shared" si="43"/>
        <v>Entergy Texas Inc._TX</v>
      </c>
      <c r="L938" s="45" t="str">
        <f t="shared" si="44"/>
        <v>Entergy Texas Inc._TX</v>
      </c>
      <c r="M938" s="45" t="s">
        <v>1989</v>
      </c>
      <c r="N938" s="45">
        <v>0</v>
      </c>
      <c r="O938" s="45">
        <v>46008</v>
      </c>
      <c r="P938" s="45">
        <v>4938</v>
      </c>
      <c r="Q938" s="45">
        <v>356059</v>
      </c>
      <c r="R938" s="45">
        <v>0</v>
      </c>
      <c r="S938" s="45">
        <v>4541355</v>
      </c>
      <c r="T938" s="45">
        <v>5641858</v>
      </c>
      <c r="U938" s="45">
        <v>5957864</v>
      </c>
      <c r="V938" s="45">
        <v>0</v>
      </c>
      <c r="W938" s="45">
        <v>6.94</v>
      </c>
      <c r="X938" s="45">
        <v>5.27</v>
      </c>
      <c r="Y938" s="45">
        <v>8.4700000000000006</v>
      </c>
      <c r="Z938" s="46">
        <v>1323059.1000000001</v>
      </c>
      <c r="AA938" s="46">
        <v>52415.200806817331</v>
      </c>
      <c r="AB938" s="47">
        <f>_xlfn.XLOOKUP($F938,Main_OG!$D$1:$D$766,Main_OG!AJ$1:AJ$766,"")</f>
        <v>206237270</v>
      </c>
      <c r="AC938" s="47">
        <f>_xlfn.XLOOKUP($F938,Main_OG!$D$1:$D$766,Main_OG!AK$1:AK$766,"")</f>
        <v>2849102</v>
      </c>
      <c r="AD938" s="47">
        <f>_xlfn.XLOOKUP($F938,Main_OG!$D$1:$D$766,Main_OG!AL$1:AL$766,"")</f>
        <v>2882061072</v>
      </c>
      <c r="AE938" s="47">
        <f>_xlfn.XLOOKUP($F938,Main_OG!$D$1:$D$766,Main_OG!AM$1:AM$766,"")</f>
        <v>41335248</v>
      </c>
      <c r="AF938" s="48">
        <f>_xlfn.XLOOKUP($F938,Main_OG!$D$1:$D$766,Main_OG!Z$1:Z$766,"")</f>
        <v>0</v>
      </c>
      <c r="AG938" s="48">
        <f>_xlfn.XLOOKUP($F938,Main_OG!$D$1:$D$766,Main_OG!AA$1:AA$766,"")</f>
        <v>1.84</v>
      </c>
      <c r="AH938" s="48">
        <f>_xlfn.XLOOKUP($F938,Main_OG!$D$1:$D$766,Main_OG!AB$1:AB$766,"")</f>
        <v>17.815786882646659</v>
      </c>
      <c r="AI938" s="48">
        <f>_xlfn.XLOOKUP($F938,Main_OG!$D$1:$D$766,Main_OG!AC$1:AC$766,"")</f>
        <v>4.9924248044436963</v>
      </c>
      <c r="AJ938" s="48">
        <f>_xlfn.XLOOKUP($F938,Main_OG!$D$1:$D$766,Main_OG!AD$1:AD$766,"")</f>
        <v>0.70992248279802228</v>
      </c>
    </row>
    <row r="939" spans="2:36" x14ac:dyDescent="0.35">
      <c r="B939" s="36" t="s">
        <v>1986</v>
      </c>
      <c r="C939" s="45" t="s">
        <v>77</v>
      </c>
      <c r="D939" s="45" t="s">
        <v>4412</v>
      </c>
      <c r="E939" s="36" t="s">
        <v>1986</v>
      </c>
      <c r="F939" s="36" t="str">
        <f t="shared" si="42"/>
        <v>2011_TX</v>
      </c>
      <c r="G939" s="45">
        <v>2011</v>
      </c>
      <c r="H939" s="45">
        <f>_xlfn.XLOOKUP(J939,Main_OG!$B$1:$B$766,Main_OG!$O$1:$O$766,"")</f>
        <v>1</v>
      </c>
      <c r="I939" s="45">
        <f>_xlfn.XLOOKUP(F939,Main_OG!$D$1:$D$766,Main_OG!$J$1:$J$766,"")</f>
        <v>0</v>
      </c>
      <c r="J939" s="45" t="s">
        <v>77</v>
      </c>
      <c r="K939" s="45" t="str">
        <f t="shared" si="43"/>
        <v>Entergy Texas Inc._TX</v>
      </c>
      <c r="L939" s="45" t="str">
        <f t="shared" si="44"/>
        <v>Entergy Texas Inc._TX</v>
      </c>
      <c r="M939" s="45" t="s">
        <v>1990</v>
      </c>
      <c r="N939" s="45">
        <v>0</v>
      </c>
      <c r="O939" s="45">
        <v>46722</v>
      </c>
      <c r="P939" s="45">
        <v>4898</v>
      </c>
      <c r="Q939" s="45">
        <v>360070</v>
      </c>
      <c r="R939" s="45">
        <v>0</v>
      </c>
      <c r="S939" s="45">
        <v>4726549</v>
      </c>
      <c r="T939" s="45">
        <v>6102361</v>
      </c>
      <c r="U939" s="45">
        <v>6033987</v>
      </c>
      <c r="V939" s="45">
        <v>0</v>
      </c>
      <c r="W939" s="45">
        <v>7.7</v>
      </c>
      <c r="X939" s="45">
        <v>5.63</v>
      </c>
      <c r="Y939" s="45">
        <v>9.67</v>
      </c>
      <c r="Z939" s="46">
        <v>1370174.9</v>
      </c>
      <c r="AA939" s="46">
        <v>53427.489668364484</v>
      </c>
      <c r="AB939" s="47">
        <f>_xlfn.XLOOKUP($F939,Main_OG!$D$1:$D$766,Main_OG!AJ$1:AJ$766,"")</f>
        <v>220852962</v>
      </c>
      <c r="AC939" s="47">
        <f>_xlfn.XLOOKUP($F939,Main_OG!$D$1:$D$766,Main_OG!AK$1:AK$766,"")</f>
        <v>3232160</v>
      </c>
      <c r="AD939" s="47">
        <f>_xlfn.XLOOKUP($F939,Main_OG!$D$1:$D$766,Main_OG!AL$1:AL$766,"")</f>
        <v>3110801834</v>
      </c>
      <c r="AE939" s="47">
        <f>_xlfn.XLOOKUP($F939,Main_OG!$D$1:$D$766,Main_OG!AM$1:AM$766,"")</f>
        <v>39648457</v>
      </c>
      <c r="AF939" s="48">
        <f>_xlfn.XLOOKUP($F939,Main_OG!$D$1:$D$766,Main_OG!Z$1:Z$766,"")</f>
        <v>2.74</v>
      </c>
      <c r="AG939" s="48">
        <f>_xlfn.XLOOKUP($F939,Main_OG!$D$1:$D$766,Main_OG!AA$1:AA$766,"")</f>
        <v>1.87</v>
      </c>
      <c r="AH939" s="48">
        <f>_xlfn.XLOOKUP($F939,Main_OG!$D$1:$D$766,Main_OG!AB$1:AB$766,"")</f>
        <v>22.758921780738341</v>
      </c>
      <c r="AI939" s="48">
        <f>_xlfn.XLOOKUP($F939,Main_OG!$D$1:$D$766,Main_OG!AC$1:AC$766,"")</f>
        <v>4.2699999999999996</v>
      </c>
      <c r="AJ939" s="48">
        <f>_xlfn.XLOOKUP($F939,Main_OG!$D$1:$D$766,Main_OG!AD$1:AD$766,"")</f>
        <v>0.67</v>
      </c>
    </row>
    <row r="940" spans="2:36" x14ac:dyDescent="0.35">
      <c r="B940" s="36" t="s">
        <v>1986</v>
      </c>
      <c r="C940" s="45" t="s">
        <v>77</v>
      </c>
      <c r="D940" s="45" t="s">
        <v>4412</v>
      </c>
      <c r="E940" s="36" t="s">
        <v>1986</v>
      </c>
      <c r="F940" s="36" t="str">
        <f t="shared" si="42"/>
        <v>2012_TX</v>
      </c>
      <c r="G940" s="45">
        <v>2012</v>
      </c>
      <c r="H940" s="45">
        <f>_xlfn.XLOOKUP(J940,Main_OG!$B$1:$B$766,Main_OG!$O$1:$O$766,"")</f>
        <v>1</v>
      </c>
      <c r="I940" s="45">
        <f>_xlfn.XLOOKUP(F940,Main_OG!$D$1:$D$766,Main_OG!$J$1:$J$766,"")</f>
        <v>0</v>
      </c>
      <c r="J940" s="45" t="s">
        <v>77</v>
      </c>
      <c r="K940" s="45" t="str">
        <f t="shared" si="43"/>
        <v>Entergy Texas Inc._TX</v>
      </c>
      <c r="L940" s="45" t="str">
        <f t="shared" si="44"/>
        <v>Entergy Texas Inc._TX</v>
      </c>
      <c r="M940" s="45" t="s">
        <v>1991</v>
      </c>
      <c r="N940" s="45">
        <v>0</v>
      </c>
      <c r="O940" s="45">
        <v>47342</v>
      </c>
      <c r="P940" s="45">
        <v>4906</v>
      </c>
      <c r="Q940" s="45">
        <v>364095</v>
      </c>
      <c r="R940" s="45">
        <v>0</v>
      </c>
      <c r="S940" s="45">
        <v>4674677</v>
      </c>
      <c r="T940" s="45">
        <v>6066047</v>
      </c>
      <c r="U940" s="45">
        <v>5603724</v>
      </c>
      <c r="V940" s="45">
        <v>0</v>
      </c>
      <c r="W940" s="45">
        <v>6.7999628999999997</v>
      </c>
      <c r="X940" s="45">
        <v>4.8009684000000004</v>
      </c>
      <c r="Y940" s="45">
        <v>8.9778421999999996</v>
      </c>
      <c r="Z940" s="46">
        <v>1438354.4</v>
      </c>
      <c r="AA940" s="46">
        <v>55142.914539574267</v>
      </c>
      <c r="AB940" s="47">
        <f>_xlfn.XLOOKUP($F940,Main_OG!$D$1:$D$766,Main_OG!AJ$1:AJ$766,"")</f>
        <v>194610414</v>
      </c>
      <c r="AC940" s="47">
        <f>_xlfn.XLOOKUP($F940,Main_OG!$D$1:$D$766,Main_OG!AK$1:AK$766,"")</f>
        <v>6389742</v>
      </c>
      <c r="AD940" s="47">
        <f>_xlfn.XLOOKUP($F940,Main_OG!$D$1:$D$766,Main_OG!AL$1:AL$766,"")</f>
        <v>3262388996</v>
      </c>
      <c r="AE940" s="47">
        <f>_xlfn.XLOOKUP($F940,Main_OG!$D$1:$D$766,Main_OG!AM$1:AM$766,"")</f>
        <v>38441017</v>
      </c>
      <c r="AF940" s="48">
        <f>_xlfn.XLOOKUP($F940,Main_OG!$D$1:$D$766,Main_OG!Z$1:Z$766,"")</f>
        <v>2.23</v>
      </c>
      <c r="AG940" s="48">
        <f>_xlfn.XLOOKUP($F940,Main_OG!$D$1:$D$766,Main_OG!AA$1:AA$766,"")</f>
        <v>1.88</v>
      </c>
      <c r="AH940" s="48">
        <f>_xlfn.XLOOKUP($F940,Main_OG!$D$1:$D$766,Main_OG!AB$1:AB$766,"")</f>
        <v>23</v>
      </c>
      <c r="AI940" s="48">
        <f>_xlfn.XLOOKUP($F940,Main_OG!$D$1:$D$766,Main_OG!AC$1:AC$766,"")</f>
        <v>2.93</v>
      </c>
      <c r="AJ940" s="48">
        <f>_xlfn.XLOOKUP($F940,Main_OG!$D$1:$D$766,Main_OG!AD$1:AD$766,"")</f>
        <v>0.73</v>
      </c>
    </row>
    <row r="941" spans="2:36" x14ac:dyDescent="0.35">
      <c r="B941" s="36" t="s">
        <v>1986</v>
      </c>
      <c r="C941" s="45" t="s">
        <v>77</v>
      </c>
      <c r="D941" s="45" t="s">
        <v>4412</v>
      </c>
      <c r="E941" s="36" t="s">
        <v>1986</v>
      </c>
      <c r="F941" s="36" t="str">
        <f t="shared" si="42"/>
        <v>2013_TX</v>
      </c>
      <c r="G941" s="45">
        <v>2013</v>
      </c>
      <c r="H941" s="45">
        <f>_xlfn.XLOOKUP(J941,Main_OG!$B$1:$B$766,Main_OG!$O$1:$O$766,"")</f>
        <v>1</v>
      </c>
      <c r="I941" s="45">
        <f>_xlfn.XLOOKUP(F941,Main_OG!$D$1:$D$766,Main_OG!$J$1:$J$766,"")</f>
        <v>0</v>
      </c>
      <c r="J941" s="45" t="s">
        <v>77</v>
      </c>
      <c r="K941" s="45" t="str">
        <f t="shared" si="43"/>
        <v>Entergy Texas Inc._TX</v>
      </c>
      <c r="L941" s="45" t="str">
        <f t="shared" si="44"/>
        <v>Entergy Texas Inc._TX</v>
      </c>
      <c r="M941" s="45" t="s">
        <v>1992</v>
      </c>
      <c r="N941" s="45">
        <v>0</v>
      </c>
      <c r="O941" s="45">
        <v>47937</v>
      </c>
      <c r="P941" s="45">
        <v>5087</v>
      </c>
      <c r="Q941" s="45">
        <v>368081</v>
      </c>
      <c r="R941" s="45">
        <v>0</v>
      </c>
      <c r="S941" s="45">
        <v>4684096</v>
      </c>
      <c r="T941" s="45">
        <v>6403940</v>
      </c>
      <c r="U941" s="45">
        <v>5725554</v>
      </c>
      <c r="V941" s="45">
        <v>0</v>
      </c>
      <c r="W941" s="45">
        <v>6.8164679000000001</v>
      </c>
      <c r="X941" s="45">
        <v>4.9521934999999999</v>
      </c>
      <c r="Y941" s="45">
        <v>9.4640257000000005</v>
      </c>
      <c r="Z941" s="46">
        <v>1511806.5</v>
      </c>
      <c r="AA941" s="46">
        <v>57093.153737780332</v>
      </c>
      <c r="AB941" s="47">
        <f>_xlfn.XLOOKUP($F941,Main_OG!$D$1:$D$766,Main_OG!AJ$1:AJ$766,"")</f>
        <v>204973390</v>
      </c>
      <c r="AC941" s="47">
        <f>_xlfn.XLOOKUP($F941,Main_OG!$D$1:$D$766,Main_OG!AK$1:AK$766,"")</f>
        <v>4517374</v>
      </c>
      <c r="AD941" s="47">
        <f>_xlfn.XLOOKUP($F941,Main_OG!$D$1:$D$766,Main_OG!AL$1:AL$766,"")</f>
        <v>3076364045</v>
      </c>
      <c r="AE941" s="47">
        <f>_xlfn.XLOOKUP($F941,Main_OG!$D$1:$D$766,Main_OG!AM$1:AM$766,"")</f>
        <v>38314996</v>
      </c>
      <c r="AF941" s="48">
        <f>_xlfn.XLOOKUP($F941,Main_OG!$D$1:$D$766,Main_OG!Z$1:Z$766,"")</f>
        <v>0</v>
      </c>
      <c r="AG941" s="48">
        <f>_xlfn.XLOOKUP($F941,Main_OG!$D$1:$D$766,Main_OG!AA$1:AA$766,"")</f>
        <v>2.3089180475565318</v>
      </c>
      <c r="AH941" s="48">
        <f>_xlfn.XLOOKUP($F941,Main_OG!$D$1:$D$766,Main_OG!AB$1:AB$766,"")</f>
        <v>22.862714639490921</v>
      </c>
      <c r="AI941" s="48">
        <f>_xlfn.XLOOKUP($F941,Main_OG!$D$1:$D$766,Main_OG!AC$1:AC$766,"")</f>
        <v>4.4043332512284126</v>
      </c>
      <c r="AJ941" s="48">
        <f>_xlfn.XLOOKUP($F941,Main_OG!$D$1:$D$766,Main_OG!AD$1:AD$766,"")</f>
        <v>0.73100116927520231</v>
      </c>
    </row>
    <row r="942" spans="2:36" x14ac:dyDescent="0.35">
      <c r="B942" s="36" t="s">
        <v>1986</v>
      </c>
      <c r="C942" s="45" t="s">
        <v>77</v>
      </c>
      <c r="D942" s="45" t="s">
        <v>4412</v>
      </c>
      <c r="E942" s="36" t="s">
        <v>1986</v>
      </c>
      <c r="F942" s="36" t="str">
        <f t="shared" si="42"/>
        <v>2014_TX</v>
      </c>
      <c r="G942" s="45">
        <v>2014</v>
      </c>
      <c r="H942" s="45">
        <f>_xlfn.XLOOKUP(J942,Main_OG!$B$1:$B$766,Main_OG!$O$1:$O$766,"")</f>
        <v>1</v>
      </c>
      <c r="I942" s="45">
        <f>_xlfn.XLOOKUP(F942,Main_OG!$D$1:$D$766,Main_OG!$J$1:$J$766,"")</f>
        <v>0</v>
      </c>
      <c r="J942" s="45" t="s">
        <v>77</v>
      </c>
      <c r="K942" s="45" t="str">
        <f t="shared" si="43"/>
        <v>Entergy Texas Inc._TX</v>
      </c>
      <c r="L942" s="45" t="str">
        <f t="shared" si="44"/>
        <v>Entergy Texas Inc._TX</v>
      </c>
      <c r="M942" s="45" t="s">
        <v>1993</v>
      </c>
      <c r="N942" s="45">
        <v>0</v>
      </c>
      <c r="O942" s="45">
        <v>48516</v>
      </c>
      <c r="P942" s="45">
        <v>5286</v>
      </c>
      <c r="Q942" s="45">
        <v>371752</v>
      </c>
      <c r="R942" s="45">
        <v>0</v>
      </c>
      <c r="S942" s="45">
        <v>4747814</v>
      </c>
      <c r="T942" s="45">
        <v>7140470</v>
      </c>
      <c r="U942" s="45">
        <v>5810453</v>
      </c>
      <c r="V942" s="45">
        <v>0</v>
      </c>
      <c r="W942" s="45">
        <v>7.9877329000000001</v>
      </c>
      <c r="X942" s="45">
        <v>5.8008085999999999</v>
      </c>
      <c r="Y942" s="45">
        <v>10.338317999999999</v>
      </c>
      <c r="Z942" s="46">
        <v>1559636.1</v>
      </c>
      <c r="AA942" s="46">
        <v>57843.36974409315</v>
      </c>
      <c r="AB942" s="47">
        <f>_xlfn.XLOOKUP($F942,Main_OG!$D$1:$D$766,Main_OG!AJ$1:AJ$766,"")</f>
        <v>203315006</v>
      </c>
      <c r="AC942" s="47">
        <f>_xlfn.XLOOKUP($F942,Main_OG!$D$1:$D$766,Main_OG!AK$1:AK$766,"")</f>
        <v>1634030</v>
      </c>
      <c r="AD942" s="47">
        <f>_xlfn.XLOOKUP($F942,Main_OG!$D$1:$D$766,Main_OG!AL$1:AL$766,"")</f>
        <v>3070820282</v>
      </c>
      <c r="AE942" s="47">
        <f>_xlfn.XLOOKUP($F942,Main_OG!$D$1:$D$766,Main_OG!AM$1:AM$766,"")</f>
        <v>39287443</v>
      </c>
      <c r="AF942" s="48">
        <f>_xlfn.XLOOKUP($F942,Main_OG!$D$1:$D$766,Main_OG!Z$1:Z$766,"")</f>
        <v>0</v>
      </c>
      <c r="AG942" s="48">
        <f>_xlfn.XLOOKUP($F942,Main_OG!$D$1:$D$766,Main_OG!AA$1:AA$766,"")</f>
        <v>2.322195177698041</v>
      </c>
      <c r="AH942" s="48">
        <f>_xlfn.XLOOKUP($F942,Main_OG!$D$1:$D$766,Main_OG!AB$1:AB$766,"")</f>
        <v>20.48845299552563</v>
      </c>
      <c r="AI942" s="48">
        <f>_xlfn.XLOOKUP($F942,Main_OG!$D$1:$D$766,Main_OG!AC$1:AC$766,"")</f>
        <v>4.9924248044436963</v>
      </c>
      <c r="AJ942" s="48">
        <f>_xlfn.XLOOKUP($F942,Main_OG!$D$1:$D$766,Main_OG!AD$1:AD$766,"")</f>
        <v>0.68548682032632846</v>
      </c>
    </row>
    <row r="943" spans="2:36" x14ac:dyDescent="0.35">
      <c r="B943" s="36" t="s">
        <v>1986</v>
      </c>
      <c r="C943" s="45" t="s">
        <v>77</v>
      </c>
      <c r="D943" s="45" t="s">
        <v>4412</v>
      </c>
      <c r="E943" s="36" t="s">
        <v>1986</v>
      </c>
      <c r="F943" s="36" t="str">
        <f t="shared" si="42"/>
        <v>2015_TX</v>
      </c>
      <c r="G943" s="45">
        <v>2015</v>
      </c>
      <c r="H943" s="45">
        <f>_xlfn.XLOOKUP(J943,Main_OG!$B$1:$B$766,Main_OG!$O$1:$O$766,"")</f>
        <v>1</v>
      </c>
      <c r="I943" s="45">
        <f>_xlfn.XLOOKUP(F943,Main_OG!$D$1:$D$766,Main_OG!$J$1:$J$766,"")</f>
        <v>0</v>
      </c>
      <c r="J943" s="45" t="s">
        <v>77</v>
      </c>
      <c r="K943" s="45" t="str">
        <f t="shared" si="43"/>
        <v>Entergy Texas Inc._TX</v>
      </c>
      <c r="L943" s="45" t="str">
        <f t="shared" si="44"/>
        <v>Entergy Texas Inc._TX</v>
      </c>
      <c r="M943" s="45" t="s">
        <v>1994</v>
      </c>
      <c r="N943" s="45">
        <v>0</v>
      </c>
      <c r="O943" s="45">
        <v>49136</v>
      </c>
      <c r="P943" s="45">
        <v>5425</v>
      </c>
      <c r="Q943" s="45">
        <v>377811</v>
      </c>
      <c r="R943" s="45">
        <v>0</v>
      </c>
      <c r="S943" s="45">
        <v>4823712</v>
      </c>
      <c r="T943" s="45">
        <v>7035531</v>
      </c>
      <c r="U943" s="45">
        <v>5888841</v>
      </c>
      <c r="V943" s="45">
        <v>0</v>
      </c>
      <c r="W943" s="45">
        <v>7.5198789000000001</v>
      </c>
      <c r="X943" s="45">
        <v>5.1782899999999996</v>
      </c>
      <c r="Y943" s="45">
        <v>9.8306576999999997</v>
      </c>
      <c r="Z943" s="46">
        <v>1634127.1</v>
      </c>
      <c r="AA943" s="46">
        <v>59490.880673596999</v>
      </c>
      <c r="AB943" s="47">
        <f>_xlfn.XLOOKUP($F943,Main_OG!$D$1:$D$766,Main_OG!AJ$1:AJ$766,"")</f>
        <v>173558394</v>
      </c>
      <c r="AC943" s="47">
        <f>_xlfn.XLOOKUP($F943,Main_OG!$D$1:$D$766,Main_OG!AK$1:AK$766,"")</f>
        <v>1097098</v>
      </c>
      <c r="AD943" s="47">
        <f>_xlfn.XLOOKUP($F943,Main_OG!$D$1:$D$766,Main_OG!AL$1:AL$766,"")</f>
        <v>3487770466</v>
      </c>
      <c r="AE943" s="47">
        <f>_xlfn.XLOOKUP($F943,Main_OG!$D$1:$D$766,Main_OG!AM$1:AM$766,"")</f>
        <v>39354677</v>
      </c>
      <c r="AF943" s="48">
        <f>_xlfn.XLOOKUP($F943,Main_OG!$D$1:$D$766,Main_OG!Z$1:Z$766,"")</f>
        <v>2.23</v>
      </c>
      <c r="AG943" s="48">
        <f>_xlfn.XLOOKUP($F943,Main_OG!$D$1:$D$766,Main_OG!AA$1:AA$766,"")</f>
        <v>2.25948627072199</v>
      </c>
      <c r="AH943" s="48">
        <f>_xlfn.XLOOKUP($F943,Main_OG!$D$1:$D$766,Main_OG!AB$1:AB$766,"")</f>
        <v>12.08771849023859</v>
      </c>
      <c r="AI943" s="48">
        <f>_xlfn.XLOOKUP($F943,Main_OG!$D$1:$D$766,Main_OG!AC$1:AC$766,"")</f>
        <v>3.3843619636206599</v>
      </c>
      <c r="AJ943" s="48">
        <f>_xlfn.XLOOKUP($F943,Main_OG!$D$1:$D$766,Main_OG!AD$1:AD$766,"")</f>
        <v>0.66963877086385626</v>
      </c>
    </row>
    <row r="944" spans="2:36" x14ac:dyDescent="0.35">
      <c r="B944" s="36" t="s">
        <v>1986</v>
      </c>
      <c r="C944" s="45" t="s">
        <v>77</v>
      </c>
      <c r="D944" s="45" t="s">
        <v>4412</v>
      </c>
      <c r="E944" s="36" t="s">
        <v>1986</v>
      </c>
      <c r="F944" s="36" t="str">
        <f t="shared" si="42"/>
        <v>2016_TX</v>
      </c>
      <c r="G944" s="45">
        <v>2016</v>
      </c>
      <c r="H944" s="45">
        <f>_xlfn.XLOOKUP(J944,Main_OG!$B$1:$B$766,Main_OG!$O$1:$O$766,"")</f>
        <v>1</v>
      </c>
      <c r="I944" s="45">
        <f>_xlfn.XLOOKUP(F944,Main_OG!$D$1:$D$766,Main_OG!$J$1:$J$766,"")</f>
        <v>0</v>
      </c>
      <c r="J944" s="45" t="s">
        <v>77</v>
      </c>
      <c r="K944" s="45" t="str">
        <f t="shared" si="43"/>
        <v>Entergy Texas Inc._TX</v>
      </c>
      <c r="L944" s="45" t="str">
        <f t="shared" si="44"/>
        <v>Entergy Texas Inc._TX</v>
      </c>
      <c r="M944" s="45" t="s">
        <v>1995</v>
      </c>
      <c r="N944" s="45">
        <v>0</v>
      </c>
      <c r="O944" s="45">
        <v>49942</v>
      </c>
      <c r="P944" s="45">
        <v>5411</v>
      </c>
      <c r="Q944" s="45">
        <v>384217</v>
      </c>
      <c r="R944" s="45">
        <v>0</v>
      </c>
      <c r="S944" s="45">
        <v>4852509</v>
      </c>
      <c r="T944" s="45">
        <v>7493024</v>
      </c>
      <c r="U944" s="45">
        <v>5835926</v>
      </c>
      <c r="V944" s="45">
        <v>0</v>
      </c>
      <c r="W944" s="45">
        <v>7.3310673</v>
      </c>
      <c r="X944" s="45">
        <v>5.0778337000000002</v>
      </c>
      <c r="Y944" s="45">
        <v>9.6790929000000006</v>
      </c>
      <c r="Z944" s="46">
        <v>1633863.3</v>
      </c>
      <c r="AA944" s="46">
        <v>58531.903487790238</v>
      </c>
      <c r="AB944" s="47">
        <f>_xlfn.XLOOKUP($F944,Main_OG!$D$1:$D$766,Main_OG!AJ$1:AJ$766,"")</f>
        <v>172260984</v>
      </c>
      <c r="AC944" s="47">
        <f>_xlfn.XLOOKUP($F944,Main_OG!$D$1:$D$766,Main_OG!AK$1:AK$766,"")</f>
        <v>807834</v>
      </c>
      <c r="AD944" s="47">
        <f>_xlfn.XLOOKUP($F944,Main_OG!$D$1:$D$766,Main_OG!AL$1:AL$766,"")</f>
        <v>3179319382</v>
      </c>
      <c r="AE944" s="47">
        <f>_xlfn.XLOOKUP($F944,Main_OG!$D$1:$D$766,Main_OG!AM$1:AM$766,"")</f>
        <v>42079445</v>
      </c>
      <c r="AF944" s="48">
        <f>_xlfn.XLOOKUP($F944,Main_OG!$D$1:$D$766,Main_OG!Z$1:Z$766,"")</f>
        <v>2.04</v>
      </c>
      <c r="AG944" s="48">
        <f>_xlfn.XLOOKUP($F944,Main_OG!$D$1:$D$766,Main_OG!AA$1:AA$766,"")</f>
        <v>1.8</v>
      </c>
      <c r="AH944" s="48">
        <f>_xlfn.XLOOKUP($F944,Main_OG!$D$1:$D$766,Main_OG!AB$1:AB$766,"")</f>
        <v>11.309272049594229</v>
      </c>
      <c r="AI944" s="48">
        <f>_xlfn.XLOOKUP($F944,Main_OG!$D$1:$D$766,Main_OG!AC$1:AC$766,"")</f>
        <v>3.2924726584307722</v>
      </c>
      <c r="AJ944" s="48">
        <f>_xlfn.XLOOKUP($F944,Main_OG!$D$1:$D$766,Main_OG!AD$1:AD$766,"")</f>
        <v>0.65636700530415037</v>
      </c>
    </row>
    <row r="945" spans="2:36" x14ac:dyDescent="0.35">
      <c r="B945" s="36" t="s">
        <v>1986</v>
      </c>
      <c r="C945" s="45" t="s">
        <v>77</v>
      </c>
      <c r="D945" s="45" t="s">
        <v>4412</v>
      </c>
      <c r="E945" s="36" t="s">
        <v>1986</v>
      </c>
      <c r="F945" s="36" t="str">
        <f t="shared" si="42"/>
        <v>2017_TX</v>
      </c>
      <c r="G945" s="45">
        <v>2017</v>
      </c>
      <c r="H945" s="45">
        <f>_xlfn.XLOOKUP(J945,Main_OG!$B$1:$B$766,Main_OG!$O$1:$O$766,"")</f>
        <v>1</v>
      </c>
      <c r="I945" s="45">
        <f>_xlfn.XLOOKUP(F945,Main_OG!$D$1:$D$766,Main_OG!$J$1:$J$766,"")</f>
        <v>0</v>
      </c>
      <c r="J945" s="45" t="s">
        <v>77</v>
      </c>
      <c r="K945" s="45" t="str">
        <f t="shared" si="43"/>
        <v>Entergy Texas Inc._TX</v>
      </c>
      <c r="L945" s="45" t="str">
        <f t="shared" si="44"/>
        <v>Entergy Texas Inc._TX</v>
      </c>
      <c r="M945" s="45" t="s">
        <v>1996</v>
      </c>
      <c r="N945" s="45">
        <v>0</v>
      </c>
      <c r="O945" s="45">
        <v>50490</v>
      </c>
      <c r="P945" s="45">
        <v>5510</v>
      </c>
      <c r="Q945" s="45">
        <v>390771</v>
      </c>
      <c r="R945" s="45">
        <v>0</v>
      </c>
      <c r="S945" s="45">
        <v>4821038</v>
      </c>
      <c r="T945" s="45">
        <v>7520955</v>
      </c>
      <c r="U945" s="45">
        <v>5716452</v>
      </c>
      <c r="V945" s="45">
        <v>0</v>
      </c>
      <c r="W945" s="45">
        <v>7.9973877</v>
      </c>
      <c r="X945" s="45">
        <v>5.3881309000000002</v>
      </c>
      <c r="Y945" s="45">
        <v>10.428331999999999</v>
      </c>
      <c r="Z945" s="46">
        <v>1667313</v>
      </c>
      <c r="AA945" s="46">
        <v>58934.346102141797</v>
      </c>
      <c r="AB945" s="47">
        <f>_xlfn.XLOOKUP($F945,Main_OG!$D$1:$D$766,Main_OG!AJ$1:AJ$766,"")</f>
        <v>186975108</v>
      </c>
      <c r="AC945" s="47">
        <f>_xlfn.XLOOKUP($F945,Main_OG!$D$1:$D$766,Main_OG!AK$1:AK$766,"")</f>
        <v>725334</v>
      </c>
      <c r="AD945" s="47">
        <f>_xlfn.XLOOKUP($F945,Main_OG!$D$1:$D$766,Main_OG!AL$1:AL$766,"")</f>
        <v>2886910464</v>
      </c>
      <c r="AE945" s="47">
        <f>_xlfn.XLOOKUP($F945,Main_OG!$D$1:$D$766,Main_OG!AM$1:AM$766,"")</f>
        <v>38581401</v>
      </c>
      <c r="AF945" s="48">
        <f>_xlfn.XLOOKUP($F945,Main_OG!$D$1:$D$766,Main_OG!Z$1:Z$766,"")</f>
        <v>0</v>
      </c>
      <c r="AG945" s="48">
        <f>_xlfn.XLOOKUP($F945,Main_OG!$D$1:$D$766,Main_OG!AA$1:AA$766,"")</f>
        <v>2.1875855044172008</v>
      </c>
      <c r="AH945" s="48">
        <f>_xlfn.XLOOKUP($F945,Main_OG!$D$1:$D$766,Main_OG!AB$1:AB$766,"")</f>
        <v>14.73443638842941</v>
      </c>
      <c r="AI945" s="48">
        <f>_xlfn.XLOOKUP($F945,Main_OG!$D$1:$D$766,Main_OG!AC$1:AC$766,"")</f>
        <v>3.7243523928232452</v>
      </c>
      <c r="AJ945" s="48">
        <f>_xlfn.XLOOKUP($F945,Main_OG!$D$1:$D$766,Main_OG!AD$1:AD$766,"")</f>
        <v>0.62802788237371954</v>
      </c>
    </row>
    <row r="946" spans="2:36" x14ac:dyDescent="0.35">
      <c r="B946" s="36" t="s">
        <v>1986</v>
      </c>
      <c r="C946" s="45" t="s">
        <v>77</v>
      </c>
      <c r="D946" s="45" t="s">
        <v>4412</v>
      </c>
      <c r="E946" s="36" t="s">
        <v>1986</v>
      </c>
      <c r="F946" s="36" t="str">
        <f t="shared" si="42"/>
        <v>2018_TX</v>
      </c>
      <c r="G946" s="45">
        <v>2018</v>
      </c>
      <c r="H946" s="45">
        <f>_xlfn.XLOOKUP(J946,Main_OG!$B$1:$B$766,Main_OG!$O$1:$O$766,"")</f>
        <v>1</v>
      </c>
      <c r="I946" s="45">
        <f>_xlfn.XLOOKUP(F946,Main_OG!$D$1:$D$766,Main_OG!$J$1:$J$766,"")</f>
        <v>0</v>
      </c>
      <c r="J946" s="45" t="s">
        <v>77</v>
      </c>
      <c r="K946" s="45" t="str">
        <f t="shared" si="43"/>
        <v>Entergy Texas Inc._TX</v>
      </c>
      <c r="L946" s="45" t="str">
        <f t="shared" si="44"/>
        <v>Entergy Texas Inc._TX</v>
      </c>
      <c r="M946" s="45" t="s">
        <v>1997</v>
      </c>
      <c r="N946" s="45">
        <v>0</v>
      </c>
      <c r="O946" s="45">
        <v>51214</v>
      </c>
      <c r="P946" s="45">
        <v>5795</v>
      </c>
      <c r="Q946" s="45">
        <v>396034</v>
      </c>
      <c r="R946" s="45">
        <v>0</v>
      </c>
      <c r="S946" s="45">
        <v>5032746</v>
      </c>
      <c r="T946" s="45">
        <v>8051900</v>
      </c>
      <c r="U946" s="45">
        <v>6135075</v>
      </c>
      <c r="V946" s="45">
        <v>0</v>
      </c>
      <c r="W946" s="45">
        <v>7.6024440999999996</v>
      </c>
      <c r="X946" s="45">
        <v>4.9304351000000004</v>
      </c>
      <c r="Y946" s="45">
        <v>10.294141</v>
      </c>
      <c r="Z946" s="46">
        <v>1746543.3</v>
      </c>
      <c r="AA946" s="46">
        <v>61015.542455074603</v>
      </c>
      <c r="AB946" s="47">
        <f>_xlfn.XLOOKUP($F946,Main_OG!$D$1:$D$766,Main_OG!AJ$1:AJ$766,"")</f>
        <v>151798044</v>
      </c>
      <c r="AC946" s="47">
        <f>_xlfn.XLOOKUP($F946,Main_OG!$D$1:$D$766,Main_OG!AK$1:AK$766,"")</f>
        <v>639950</v>
      </c>
      <c r="AD946" s="47">
        <f>_xlfn.XLOOKUP($F946,Main_OG!$D$1:$D$766,Main_OG!AL$1:AL$766,"")</f>
        <v>3451643094</v>
      </c>
      <c r="AE946" s="47">
        <f>_xlfn.XLOOKUP($F946,Main_OG!$D$1:$D$766,Main_OG!AM$1:AM$766,"")</f>
        <v>41185739</v>
      </c>
      <c r="AF946" s="48">
        <f>_xlfn.XLOOKUP($F946,Main_OG!$D$1:$D$766,Main_OG!Z$1:Z$766,"")</f>
        <v>2.35</v>
      </c>
      <c r="AG946" s="48">
        <f>_xlfn.XLOOKUP($F946,Main_OG!$D$1:$D$766,Main_OG!AA$1:AA$766,"")</f>
        <v>2.1875855044172008</v>
      </c>
      <c r="AH946" s="48">
        <f>_xlfn.XLOOKUP($F946,Main_OG!$D$1:$D$766,Main_OG!AB$1:AB$766,"")</f>
        <v>17.134646247082848</v>
      </c>
      <c r="AI946" s="48">
        <f>_xlfn.XLOOKUP($F946,Main_OG!$D$1:$D$766,Main_OG!AC$1:AC$766,"")</f>
        <v>3.8713752811270652</v>
      </c>
      <c r="AJ946" s="48">
        <f>_xlfn.XLOOKUP($F946,Main_OG!$D$1:$D$766,Main_OG!AD$1:AD$766,"")</f>
        <v>0.62810595158289428</v>
      </c>
    </row>
    <row r="947" spans="2:36" x14ac:dyDescent="0.35">
      <c r="B947" s="36" t="s">
        <v>1986</v>
      </c>
      <c r="C947" s="45" t="s">
        <v>77</v>
      </c>
      <c r="D947" s="45" t="s">
        <v>4412</v>
      </c>
      <c r="E947" s="36" t="s">
        <v>1986</v>
      </c>
      <c r="F947" s="36" t="str">
        <f t="shared" si="42"/>
        <v>2019_TX</v>
      </c>
      <c r="G947" s="45">
        <v>2019</v>
      </c>
      <c r="H947" s="45">
        <f>_xlfn.XLOOKUP(J947,Main_OG!$B$1:$B$766,Main_OG!$O$1:$O$766,"")</f>
        <v>1</v>
      </c>
      <c r="I947" s="45">
        <f>_xlfn.XLOOKUP(F947,Main_OG!$D$1:$D$766,Main_OG!$J$1:$J$766,"")</f>
        <v>0</v>
      </c>
      <c r="J947" s="45" t="s">
        <v>77</v>
      </c>
      <c r="K947" s="45" t="str">
        <f t="shared" si="43"/>
        <v>Entergy Texas Inc._TX</v>
      </c>
      <c r="L947" s="45" t="str">
        <f t="shared" si="44"/>
        <v>Entergy Texas Inc._TX</v>
      </c>
      <c r="M947" s="45" t="s">
        <v>1998</v>
      </c>
      <c r="N947" s="45">
        <v>0</v>
      </c>
      <c r="O947" s="45">
        <v>51713</v>
      </c>
      <c r="P947" s="45">
        <v>5707</v>
      </c>
      <c r="Q947" s="45">
        <v>401770</v>
      </c>
      <c r="R947" s="45">
        <v>0</v>
      </c>
      <c r="S947" s="45">
        <v>4926068</v>
      </c>
      <c r="T947" s="45">
        <v>8042710</v>
      </c>
      <c r="U947" s="45">
        <v>6039325</v>
      </c>
      <c r="V947" s="45">
        <v>0</v>
      </c>
      <c r="W947" s="45">
        <v>6.7873159999999997</v>
      </c>
      <c r="X947" s="45">
        <v>4.5452900999999999</v>
      </c>
      <c r="Y947" s="45">
        <v>10.047134</v>
      </c>
      <c r="Z947" s="46">
        <v>1802912.8</v>
      </c>
      <c r="AA947" s="46">
        <v>62197.730456151861</v>
      </c>
      <c r="AB947" s="47">
        <f>_xlfn.XLOOKUP($F947,Main_OG!$D$1:$D$766,Main_OG!AJ$1:AJ$766,"")</f>
        <v>126621262</v>
      </c>
      <c r="AC947" s="47">
        <f>_xlfn.XLOOKUP($F947,Main_OG!$D$1:$D$766,Main_OG!AK$1:AK$766,"")</f>
        <v>706236</v>
      </c>
      <c r="AD947" s="47">
        <f>_xlfn.XLOOKUP($F947,Main_OG!$D$1:$D$766,Main_OG!AL$1:AL$766,"")</f>
        <v>3761450556</v>
      </c>
      <c r="AE947" s="47">
        <f>_xlfn.XLOOKUP($F947,Main_OG!$D$1:$D$766,Main_OG!AM$1:AM$766,"")</f>
        <v>41298007</v>
      </c>
      <c r="AF947" s="48">
        <f>_xlfn.XLOOKUP($F947,Main_OG!$D$1:$D$766,Main_OG!Z$1:Z$766,"")</f>
        <v>2.0099999999999998</v>
      </c>
      <c r="AG947" s="48">
        <f>_xlfn.XLOOKUP($F947,Main_OG!$D$1:$D$766,Main_OG!AA$1:AA$766,"")</f>
        <v>1.99</v>
      </c>
      <c r="AH947" s="48">
        <f>_xlfn.XLOOKUP($F947,Main_OG!$D$1:$D$766,Main_OG!AB$1:AB$766,"")</f>
        <v>14.41</v>
      </c>
      <c r="AI947" s="48">
        <f>_xlfn.XLOOKUP($F947,Main_OG!$D$1:$D$766,Main_OG!AC$1:AC$766,"")</f>
        <v>2.34</v>
      </c>
      <c r="AJ947" s="48">
        <f>_xlfn.XLOOKUP($F947,Main_OG!$D$1:$D$766,Main_OG!AD$1:AD$766,"")</f>
        <v>0.65</v>
      </c>
    </row>
    <row r="948" spans="2:36" x14ac:dyDescent="0.35">
      <c r="B948" s="36" t="s">
        <v>1986</v>
      </c>
      <c r="C948" s="45" t="s">
        <v>77</v>
      </c>
      <c r="D948" s="45" t="s">
        <v>4412</v>
      </c>
      <c r="E948" s="36" t="s">
        <v>1986</v>
      </c>
      <c r="F948" s="36" t="str">
        <f t="shared" si="42"/>
        <v>2020_TX</v>
      </c>
      <c r="G948" s="45">
        <v>2020</v>
      </c>
      <c r="H948" s="45">
        <f>_xlfn.XLOOKUP(J948,Main_OG!$B$1:$B$766,Main_OG!$O$1:$O$766,"")</f>
        <v>1</v>
      </c>
      <c r="I948" s="45">
        <f>_xlfn.XLOOKUP(F948,Main_OG!$D$1:$D$766,Main_OG!$J$1:$J$766,"")</f>
        <v>0</v>
      </c>
      <c r="J948" s="45" t="s">
        <v>77</v>
      </c>
      <c r="K948" s="45" t="str">
        <f t="shared" si="43"/>
        <v>Entergy Texas Inc._TX</v>
      </c>
      <c r="L948" s="45" t="str">
        <f t="shared" si="44"/>
        <v>Entergy Texas Inc._TX</v>
      </c>
      <c r="M948" s="45" t="s">
        <v>1999</v>
      </c>
      <c r="N948" s="45">
        <v>0</v>
      </c>
      <c r="O948" s="45">
        <v>52318</v>
      </c>
      <c r="P948" s="45">
        <v>5678</v>
      </c>
      <c r="Q948" s="45">
        <v>0</v>
      </c>
      <c r="R948" s="45">
        <v>0</v>
      </c>
      <c r="S948" s="45">
        <v>4646083</v>
      </c>
      <c r="T948" s="45">
        <v>7884794</v>
      </c>
      <c r="U948" s="45">
        <v>0</v>
      </c>
      <c r="V948" s="45">
        <v>0</v>
      </c>
      <c r="W948" s="45">
        <v>7.5994295000000003</v>
      </c>
      <c r="X948" s="45">
        <v>4.6842619000000001</v>
      </c>
      <c r="Y948" s="45">
        <v>0</v>
      </c>
      <c r="Z948" s="46">
        <v>1772185.6000000001</v>
      </c>
      <c r="AA948" s="46">
        <v>60512.099325603187</v>
      </c>
      <c r="AB948" s="47">
        <f>_xlfn.XLOOKUP($F948,Main_OG!$D$1:$D$766,Main_OG!AJ$1:AJ$766,"")</f>
        <v>112137948</v>
      </c>
      <c r="AC948" s="47">
        <f>_xlfn.XLOOKUP($F948,Main_OG!$D$1:$D$766,Main_OG!AK$1:AK$766,"")</f>
        <v>604794</v>
      </c>
      <c r="AD948" s="47">
        <f>_xlfn.XLOOKUP($F948,Main_OG!$D$1:$D$766,Main_OG!AL$1:AL$766,"")</f>
        <v>3644590288</v>
      </c>
      <c r="AE948" s="47">
        <f>_xlfn.XLOOKUP($F948,Main_OG!$D$1:$D$766,Main_OG!AM$1:AM$766,"")</f>
        <v>0</v>
      </c>
      <c r="AF948" s="48">
        <f>_xlfn.XLOOKUP($F948,Main_OG!$D$1:$D$766,Main_OG!Z$1:Z$766,"")</f>
        <v>1.88</v>
      </c>
      <c r="AG948" s="48">
        <f>_xlfn.XLOOKUP($F948,Main_OG!$D$1:$D$766,Main_OG!AA$1:AA$766,"")</f>
        <v>2.04</v>
      </c>
      <c r="AH948" s="48">
        <f>_xlfn.XLOOKUP($F948,Main_OG!$D$1:$D$766,Main_OG!AB$1:AB$766,"")</f>
        <v>10.73</v>
      </c>
      <c r="AI948" s="48">
        <f>_xlfn.XLOOKUP($F948,Main_OG!$D$1:$D$766,Main_OG!AC$1:AC$766,"")</f>
        <v>2.1</v>
      </c>
      <c r="AJ948" s="48">
        <f>_xlfn.XLOOKUP($F948,Main_OG!$D$1:$D$766,Main_OG!AD$1:AD$766,"")</f>
        <v>0.62</v>
      </c>
    </row>
    <row r="949" spans="2:36" x14ac:dyDescent="0.35">
      <c r="B949" s="36" t="s">
        <v>2000</v>
      </c>
      <c r="C949" s="45" t="s">
        <v>567</v>
      </c>
      <c r="D949" s="45" t="s">
        <v>4414</v>
      </c>
      <c r="E949" s="36" t="s">
        <v>2000</v>
      </c>
      <c r="F949" s="36" t="str">
        <f t="shared" si="42"/>
        <v>2019_KS</v>
      </c>
      <c r="G949" s="45">
        <v>2019</v>
      </c>
      <c r="H949" s="45">
        <f>_xlfn.XLOOKUP(J949,Main_OG!$B$1:$B$766,Main_OG!$O$1:$O$766,"")</f>
        <v>1</v>
      </c>
      <c r="I949" s="45">
        <f>_xlfn.XLOOKUP(F949,Main_OG!$D$1:$D$766,Main_OG!$J$1:$J$766,"")</f>
        <v>3</v>
      </c>
      <c r="J949" s="45" t="s">
        <v>567</v>
      </c>
      <c r="K949" s="45" t="str">
        <f t="shared" si="43"/>
        <v>Evergy Kansas Central, Inc_KS</v>
      </c>
      <c r="L949" s="45" t="str">
        <f t="shared" si="44"/>
        <v>Evergy Kansas Central, Inc_KS</v>
      </c>
      <c r="M949" s="45" t="s">
        <v>2001</v>
      </c>
      <c r="N949" s="45">
        <v>0</v>
      </c>
      <c r="O949" s="45">
        <v>49508</v>
      </c>
      <c r="P949" s="45">
        <v>1202</v>
      </c>
      <c r="Q949" s="45">
        <v>332742</v>
      </c>
      <c r="R949" s="45">
        <v>0</v>
      </c>
      <c r="S949" s="45">
        <v>4221971</v>
      </c>
      <c r="T949" s="45">
        <v>2145533</v>
      </c>
      <c r="U949" s="45">
        <v>3385781</v>
      </c>
      <c r="V949" s="45">
        <v>0</v>
      </c>
      <c r="W949" s="45">
        <v>10.388596</v>
      </c>
      <c r="X949" s="45">
        <v>8.0532342999999997</v>
      </c>
      <c r="Y949" s="45">
        <v>13.286659999999999</v>
      </c>
      <c r="Z949" s="46">
        <v>170351.7</v>
      </c>
      <c r="AA949" s="46">
        <v>58487.143085213218</v>
      </c>
      <c r="AB949" s="47">
        <f>_xlfn.XLOOKUP($F949,Main_OG!$D$1:$D$766,Main_OG!AJ$1:AJ$766,"")</f>
        <v>23070930</v>
      </c>
      <c r="AC949" s="47">
        <f>_xlfn.XLOOKUP($F949,Main_OG!$D$1:$D$766,Main_OG!AK$1:AK$766,"")</f>
        <v>350294</v>
      </c>
      <c r="AD949" s="47">
        <f>_xlfn.XLOOKUP($F949,Main_OG!$D$1:$D$766,Main_OG!AL$1:AL$766,"")</f>
        <v>57564106</v>
      </c>
      <c r="AE949" s="47">
        <f>_xlfn.XLOOKUP($F949,Main_OG!$D$1:$D$766,Main_OG!AM$1:AM$766,"")</f>
        <v>9247734</v>
      </c>
      <c r="AF949" s="48">
        <f>_xlfn.XLOOKUP($F949,Main_OG!$D$1:$D$766,Main_OG!Z$1:Z$766,"")</f>
        <v>0</v>
      </c>
      <c r="AG949" s="48">
        <f>_xlfn.XLOOKUP($F949,Main_OG!$D$1:$D$766,Main_OG!AA$1:AA$766,"")</f>
        <v>2.176146746141439</v>
      </c>
      <c r="AH949" s="48">
        <f>_xlfn.XLOOKUP($F949,Main_OG!$D$1:$D$766,Main_OG!AB$1:AB$766,"")</f>
        <v>16.155101142605361</v>
      </c>
      <c r="AI949" s="48">
        <f>_xlfn.XLOOKUP($F949,Main_OG!$D$1:$D$766,Main_OG!AC$1:AC$766,"")</f>
        <v>3.3292283805067271</v>
      </c>
      <c r="AJ949" s="48">
        <f>_xlfn.XLOOKUP($F949,Main_OG!$D$1:$D$766,Main_OG!AD$1:AD$766,"")</f>
        <v>0.60296766622862785</v>
      </c>
    </row>
    <row r="950" spans="2:36" x14ac:dyDescent="0.35">
      <c r="B950" s="36" t="s">
        <v>2000</v>
      </c>
      <c r="C950" s="45" t="s">
        <v>567</v>
      </c>
      <c r="D950" s="45" t="s">
        <v>4414</v>
      </c>
      <c r="E950" s="36" t="s">
        <v>2000</v>
      </c>
      <c r="F950" s="36" t="str">
        <f t="shared" si="42"/>
        <v>2020_KS</v>
      </c>
      <c r="G950" s="45">
        <v>2020</v>
      </c>
      <c r="H950" s="45">
        <f>_xlfn.XLOOKUP(J950,Main_OG!$B$1:$B$766,Main_OG!$O$1:$O$766,"")</f>
        <v>1</v>
      </c>
      <c r="I950" s="45">
        <f>_xlfn.XLOOKUP(F950,Main_OG!$D$1:$D$766,Main_OG!$J$1:$J$766,"")</f>
        <v>3</v>
      </c>
      <c r="J950" s="45" t="s">
        <v>567</v>
      </c>
      <c r="K950" s="45" t="str">
        <f t="shared" si="43"/>
        <v>Evergy Kansas Central, Inc_KS</v>
      </c>
      <c r="L950" s="45" t="str">
        <f t="shared" si="44"/>
        <v>Evergy Kansas Central, Inc_KS</v>
      </c>
      <c r="M950" s="45" t="s">
        <v>2002</v>
      </c>
      <c r="N950" s="45">
        <v>0</v>
      </c>
      <c r="O950" s="45">
        <v>49511</v>
      </c>
      <c r="P950" s="45">
        <v>1191</v>
      </c>
      <c r="Q950" s="45">
        <v>0</v>
      </c>
      <c r="R950" s="45">
        <v>0</v>
      </c>
      <c r="S950" s="45">
        <v>3999334</v>
      </c>
      <c r="T950" s="45">
        <v>2064242</v>
      </c>
      <c r="U950" s="45">
        <v>0</v>
      </c>
      <c r="V950" s="45">
        <v>0</v>
      </c>
      <c r="W950" s="45">
        <v>9.9285431000000006</v>
      </c>
      <c r="X950" s="45">
        <v>7.9607672000000003</v>
      </c>
      <c r="Y950" s="45">
        <v>0</v>
      </c>
      <c r="Z950" s="46">
        <v>168540.79999999999</v>
      </c>
      <c r="AA950" s="46">
        <v>57817.980229322297</v>
      </c>
      <c r="AB950" s="47">
        <f>_xlfn.XLOOKUP($F950,Main_OG!$D$1:$D$766,Main_OG!AJ$1:AJ$766,"")</f>
        <v>22526196</v>
      </c>
      <c r="AC950" s="47">
        <f>_xlfn.XLOOKUP($F950,Main_OG!$D$1:$D$766,Main_OG!AK$1:AK$766,"")</f>
        <v>353818</v>
      </c>
      <c r="AD950" s="47">
        <f>_xlfn.XLOOKUP($F950,Main_OG!$D$1:$D$766,Main_OG!AL$1:AL$766,"")</f>
        <v>50820256</v>
      </c>
      <c r="AE950" s="47">
        <f>_xlfn.XLOOKUP($F950,Main_OG!$D$1:$D$766,Main_OG!AM$1:AM$766,"")</f>
        <v>0</v>
      </c>
      <c r="AF950" s="48">
        <f>_xlfn.XLOOKUP($F950,Main_OG!$D$1:$D$766,Main_OG!Z$1:Z$766,"")</f>
        <v>0</v>
      </c>
      <c r="AG950" s="48">
        <f>_xlfn.XLOOKUP($F950,Main_OG!$D$1:$D$766,Main_OG!AA$1:AA$766,"")</f>
        <v>2.127327759928813</v>
      </c>
      <c r="AH950" s="48">
        <f>_xlfn.XLOOKUP($F950,Main_OG!$D$1:$D$766,Main_OG!AB$1:AB$766,"")</f>
        <v>12.535325193609101</v>
      </c>
      <c r="AI950" s="48">
        <f>_xlfn.XLOOKUP($F950,Main_OG!$D$1:$D$766,Main_OG!AC$1:AC$766,"")</f>
        <v>2.8422150630003218</v>
      </c>
      <c r="AJ950" s="48">
        <f>_xlfn.XLOOKUP($F950,Main_OG!$D$1:$D$766,Main_OG!AD$1:AD$766,"")</f>
        <v>0.5848556097000881</v>
      </c>
    </row>
    <row r="951" spans="2:36" x14ac:dyDescent="0.35">
      <c r="B951" s="36" t="s">
        <v>2003</v>
      </c>
      <c r="C951" s="45" t="s">
        <v>567</v>
      </c>
      <c r="D951" s="45" t="s">
        <v>4413</v>
      </c>
      <c r="E951" s="36" t="s">
        <v>2003</v>
      </c>
      <c r="F951" s="36" t="str">
        <f t="shared" si="42"/>
        <v>2019_KS</v>
      </c>
      <c r="G951" s="45">
        <v>2019</v>
      </c>
      <c r="H951" s="45">
        <f>_xlfn.XLOOKUP(J951,Main_OG!$B$1:$B$766,Main_OG!$O$1:$O$766,"")</f>
        <v>1</v>
      </c>
      <c r="I951" s="45">
        <f>_xlfn.XLOOKUP(F951,Main_OG!$D$1:$D$766,Main_OG!$J$1:$J$766,"")</f>
        <v>3</v>
      </c>
      <c r="J951" s="45" t="s">
        <v>567</v>
      </c>
      <c r="K951" s="45" t="str">
        <f t="shared" si="43"/>
        <v>Evergy Kansas South, Inc_KS</v>
      </c>
      <c r="L951" s="45" t="str">
        <f t="shared" si="44"/>
        <v>Evergy Kansas South, Inc_KS</v>
      </c>
      <c r="M951" s="45" t="s">
        <v>2004</v>
      </c>
      <c r="N951" s="45">
        <v>0</v>
      </c>
      <c r="O951" s="45">
        <v>37811</v>
      </c>
      <c r="P951" s="45">
        <v>3311</v>
      </c>
      <c r="Q951" s="45">
        <v>291622</v>
      </c>
      <c r="R951" s="45">
        <v>0</v>
      </c>
      <c r="S951" s="45">
        <v>3222431</v>
      </c>
      <c r="T951" s="45">
        <v>3475975</v>
      </c>
      <c r="U951" s="45">
        <v>3074715</v>
      </c>
      <c r="V951" s="45">
        <v>0</v>
      </c>
      <c r="W951" s="45">
        <v>9.4508121000000003</v>
      </c>
      <c r="X951" s="45">
        <v>6.8891289000000002</v>
      </c>
      <c r="Y951" s="45">
        <v>11.883407</v>
      </c>
      <c r="Z951" s="46">
        <v>170351.7</v>
      </c>
      <c r="AA951" s="46">
        <v>58487.143085213218</v>
      </c>
      <c r="AB951" s="47">
        <f>_xlfn.XLOOKUP($F951,Main_OG!$D$1:$D$766,Main_OG!AJ$1:AJ$766,"")</f>
        <v>23070930</v>
      </c>
      <c r="AC951" s="47">
        <f>_xlfn.XLOOKUP($F951,Main_OG!$D$1:$D$766,Main_OG!AK$1:AK$766,"")</f>
        <v>350294</v>
      </c>
      <c r="AD951" s="47">
        <f>_xlfn.XLOOKUP($F951,Main_OG!$D$1:$D$766,Main_OG!AL$1:AL$766,"")</f>
        <v>57564106</v>
      </c>
      <c r="AE951" s="47">
        <f>_xlfn.XLOOKUP($F951,Main_OG!$D$1:$D$766,Main_OG!AM$1:AM$766,"")</f>
        <v>9247734</v>
      </c>
      <c r="AF951" s="48">
        <f>_xlfn.XLOOKUP($F951,Main_OG!$D$1:$D$766,Main_OG!Z$1:Z$766,"")</f>
        <v>0</v>
      </c>
      <c r="AG951" s="48">
        <f>_xlfn.XLOOKUP($F951,Main_OG!$D$1:$D$766,Main_OG!AA$1:AA$766,"")</f>
        <v>2.176146746141439</v>
      </c>
      <c r="AH951" s="48">
        <f>_xlfn.XLOOKUP($F951,Main_OG!$D$1:$D$766,Main_OG!AB$1:AB$766,"")</f>
        <v>16.155101142605361</v>
      </c>
      <c r="AI951" s="48">
        <f>_xlfn.XLOOKUP($F951,Main_OG!$D$1:$D$766,Main_OG!AC$1:AC$766,"")</f>
        <v>3.3292283805067271</v>
      </c>
      <c r="AJ951" s="48">
        <f>_xlfn.XLOOKUP($F951,Main_OG!$D$1:$D$766,Main_OG!AD$1:AD$766,"")</f>
        <v>0.60296766622862785</v>
      </c>
    </row>
    <row r="952" spans="2:36" x14ac:dyDescent="0.35">
      <c r="B952" s="36" t="s">
        <v>2003</v>
      </c>
      <c r="C952" s="45" t="s">
        <v>567</v>
      </c>
      <c r="D952" s="45" t="s">
        <v>4413</v>
      </c>
      <c r="E952" s="36" t="s">
        <v>2003</v>
      </c>
      <c r="F952" s="36" t="str">
        <f t="shared" si="42"/>
        <v>2020_KS</v>
      </c>
      <c r="G952" s="45">
        <v>2020</v>
      </c>
      <c r="H952" s="45">
        <f>_xlfn.XLOOKUP(J952,Main_OG!$B$1:$B$766,Main_OG!$O$1:$O$766,"")</f>
        <v>1</v>
      </c>
      <c r="I952" s="45">
        <f>_xlfn.XLOOKUP(F952,Main_OG!$D$1:$D$766,Main_OG!$J$1:$J$766,"")</f>
        <v>3</v>
      </c>
      <c r="J952" s="45" t="s">
        <v>567</v>
      </c>
      <c r="K952" s="45" t="str">
        <f t="shared" si="43"/>
        <v>Evergy Kansas South, Inc_KS</v>
      </c>
      <c r="L952" s="45" t="str">
        <f t="shared" si="44"/>
        <v>Evergy Kansas South, Inc_KS</v>
      </c>
      <c r="M952" s="45" t="s">
        <v>2005</v>
      </c>
      <c r="N952" s="45">
        <v>0</v>
      </c>
      <c r="O952" s="45">
        <v>37949</v>
      </c>
      <c r="P952" s="45">
        <v>3254</v>
      </c>
      <c r="Q952" s="45">
        <v>0</v>
      </c>
      <c r="R952" s="45">
        <v>0</v>
      </c>
      <c r="S952" s="45">
        <v>2916485</v>
      </c>
      <c r="T952" s="45">
        <v>3177607</v>
      </c>
      <c r="U952" s="45">
        <v>0</v>
      </c>
      <c r="V952" s="45">
        <v>0</v>
      </c>
      <c r="W952" s="45">
        <v>10.044748999999999</v>
      </c>
      <c r="X952" s="45">
        <v>6.9854988000000002</v>
      </c>
      <c r="Y952" s="45">
        <v>0</v>
      </c>
      <c r="Z952" s="46">
        <v>168540.79999999999</v>
      </c>
      <c r="AA952" s="46">
        <v>57817.980229322297</v>
      </c>
      <c r="AB952" s="47">
        <f>_xlfn.XLOOKUP($F952,Main_OG!$D$1:$D$766,Main_OG!AJ$1:AJ$766,"")</f>
        <v>22526196</v>
      </c>
      <c r="AC952" s="47">
        <f>_xlfn.XLOOKUP($F952,Main_OG!$D$1:$D$766,Main_OG!AK$1:AK$766,"")</f>
        <v>353818</v>
      </c>
      <c r="AD952" s="47">
        <f>_xlfn.XLOOKUP($F952,Main_OG!$D$1:$D$766,Main_OG!AL$1:AL$766,"")</f>
        <v>50820256</v>
      </c>
      <c r="AE952" s="47">
        <f>_xlfn.XLOOKUP($F952,Main_OG!$D$1:$D$766,Main_OG!AM$1:AM$766,"")</f>
        <v>0</v>
      </c>
      <c r="AF952" s="48">
        <f>_xlfn.XLOOKUP($F952,Main_OG!$D$1:$D$766,Main_OG!Z$1:Z$766,"")</f>
        <v>0</v>
      </c>
      <c r="AG952" s="48">
        <f>_xlfn.XLOOKUP($F952,Main_OG!$D$1:$D$766,Main_OG!AA$1:AA$766,"")</f>
        <v>2.127327759928813</v>
      </c>
      <c r="AH952" s="48">
        <f>_xlfn.XLOOKUP($F952,Main_OG!$D$1:$D$766,Main_OG!AB$1:AB$766,"")</f>
        <v>12.535325193609101</v>
      </c>
      <c r="AI952" s="48">
        <f>_xlfn.XLOOKUP($F952,Main_OG!$D$1:$D$766,Main_OG!AC$1:AC$766,"")</f>
        <v>2.8422150630003218</v>
      </c>
      <c r="AJ952" s="48">
        <f>_xlfn.XLOOKUP($F952,Main_OG!$D$1:$D$766,Main_OG!AD$1:AD$766,"")</f>
        <v>0.5848556097000881</v>
      </c>
    </row>
    <row r="953" spans="2:36" x14ac:dyDescent="0.35">
      <c r="B953" s="36" t="s">
        <v>2006</v>
      </c>
      <c r="C953" s="45" t="s">
        <v>567</v>
      </c>
      <c r="D953" s="45" t="s">
        <v>4415</v>
      </c>
      <c r="E953" s="36" t="s">
        <v>2006</v>
      </c>
      <c r="F953" s="36" t="str">
        <f t="shared" si="42"/>
        <v>2019_KS</v>
      </c>
      <c r="G953" s="45">
        <v>2019</v>
      </c>
      <c r="H953" s="45">
        <f>_xlfn.XLOOKUP(J953,Main_OG!$B$1:$B$766,Main_OG!$O$1:$O$766,"")</f>
        <v>1</v>
      </c>
      <c r="I953" s="45">
        <f>_xlfn.XLOOKUP(F953,Main_OG!$D$1:$D$766,Main_OG!$J$1:$J$766,"")</f>
        <v>3</v>
      </c>
      <c r="J953" s="45" t="s">
        <v>567</v>
      </c>
      <c r="K953" s="45" t="str">
        <f t="shared" si="43"/>
        <v>Evergy Metro_KS</v>
      </c>
      <c r="L953" s="45" t="str">
        <f t="shared" si="44"/>
        <v>Evergy Metro_KS</v>
      </c>
      <c r="M953" s="45" t="s">
        <v>2007</v>
      </c>
      <c r="N953" s="45">
        <v>0</v>
      </c>
      <c r="O953" s="45">
        <v>29921</v>
      </c>
      <c r="P953" s="45">
        <v>900</v>
      </c>
      <c r="Q953" s="45">
        <v>231523</v>
      </c>
      <c r="R953" s="45">
        <v>0</v>
      </c>
      <c r="S953" s="45">
        <v>3336927</v>
      </c>
      <c r="T953" s="45">
        <v>266813</v>
      </c>
      <c r="U953" s="45">
        <v>2828356</v>
      </c>
      <c r="V953" s="45">
        <v>0</v>
      </c>
      <c r="W953" s="45">
        <v>9.7888297000000009</v>
      </c>
      <c r="X953" s="45">
        <v>9.7317222000000001</v>
      </c>
      <c r="Y953" s="45">
        <v>12.212225</v>
      </c>
      <c r="Z953" s="46">
        <v>170351.7</v>
      </c>
      <c r="AA953" s="46">
        <v>58487.143085213218</v>
      </c>
      <c r="AB953" s="47">
        <f>_xlfn.XLOOKUP($F953,Main_OG!$D$1:$D$766,Main_OG!AJ$1:AJ$766,"")</f>
        <v>23070930</v>
      </c>
      <c r="AC953" s="47">
        <f>_xlfn.XLOOKUP($F953,Main_OG!$D$1:$D$766,Main_OG!AK$1:AK$766,"")</f>
        <v>350294</v>
      </c>
      <c r="AD953" s="47">
        <f>_xlfn.XLOOKUP($F953,Main_OG!$D$1:$D$766,Main_OG!AL$1:AL$766,"")</f>
        <v>57564106</v>
      </c>
      <c r="AE953" s="47">
        <f>_xlfn.XLOOKUP($F953,Main_OG!$D$1:$D$766,Main_OG!AM$1:AM$766,"")</f>
        <v>9247734</v>
      </c>
      <c r="AF953" s="48">
        <f>_xlfn.XLOOKUP($F953,Main_OG!$D$1:$D$766,Main_OG!Z$1:Z$766,"")</f>
        <v>0</v>
      </c>
      <c r="AG953" s="48">
        <f>_xlfn.XLOOKUP($F953,Main_OG!$D$1:$D$766,Main_OG!AA$1:AA$766,"")</f>
        <v>2.176146746141439</v>
      </c>
      <c r="AH953" s="48">
        <f>_xlfn.XLOOKUP($F953,Main_OG!$D$1:$D$766,Main_OG!AB$1:AB$766,"")</f>
        <v>16.155101142605361</v>
      </c>
      <c r="AI953" s="48">
        <f>_xlfn.XLOOKUP($F953,Main_OG!$D$1:$D$766,Main_OG!AC$1:AC$766,"")</f>
        <v>3.3292283805067271</v>
      </c>
      <c r="AJ953" s="48">
        <f>_xlfn.XLOOKUP($F953,Main_OG!$D$1:$D$766,Main_OG!AD$1:AD$766,"")</f>
        <v>0.60296766622862785</v>
      </c>
    </row>
    <row r="954" spans="2:36" x14ac:dyDescent="0.35">
      <c r="B954" s="36" t="s">
        <v>2006</v>
      </c>
      <c r="C954" s="45" t="s">
        <v>370</v>
      </c>
      <c r="D954" s="45" t="s">
        <v>4415</v>
      </c>
      <c r="E954" s="36" t="s">
        <v>2006</v>
      </c>
      <c r="F954" s="36" t="str">
        <f t="shared" si="42"/>
        <v>2019_MO</v>
      </c>
      <c r="G954" s="45">
        <v>2019</v>
      </c>
      <c r="H954" s="45">
        <f>_xlfn.XLOOKUP(J954,Main_OG!$B$1:$B$766,Main_OG!$O$1:$O$766,"")</f>
        <v>0</v>
      </c>
      <c r="I954" s="45">
        <f>_xlfn.XLOOKUP(F954,Main_OG!$D$1:$D$766,Main_OG!$J$1:$J$766,"")</f>
        <v>3</v>
      </c>
      <c r="J954" s="45" t="s">
        <v>370</v>
      </c>
      <c r="K954" s="45" t="str">
        <f t="shared" si="43"/>
        <v>Evergy Metro_MO</v>
      </c>
      <c r="L954" s="45" t="str">
        <f t="shared" si="44"/>
        <v>Evergy Metro_MO</v>
      </c>
      <c r="M954" s="45" t="s">
        <v>2008</v>
      </c>
      <c r="N954" s="45">
        <v>1</v>
      </c>
      <c r="O954" s="45">
        <v>32767</v>
      </c>
      <c r="P954" s="45">
        <v>932</v>
      </c>
      <c r="Q954" s="45">
        <v>257926</v>
      </c>
      <c r="R954" s="45">
        <v>1090</v>
      </c>
      <c r="S954" s="45">
        <v>4360019</v>
      </c>
      <c r="T954" s="45">
        <v>1446714</v>
      </c>
      <c r="U954" s="45">
        <v>2596475</v>
      </c>
      <c r="V954" s="45">
        <v>11.908257000000001</v>
      </c>
      <c r="W954" s="45">
        <v>10.352800999999999</v>
      </c>
      <c r="X954" s="45">
        <v>7.6776267000000002</v>
      </c>
      <c r="Y954" s="45">
        <v>13.31043</v>
      </c>
      <c r="Z954" s="46">
        <v>320880.8</v>
      </c>
      <c r="AA954" s="46">
        <v>52256.673954376492</v>
      </c>
      <c r="AB954" s="47">
        <f>_xlfn.XLOOKUP($F954,Main_OG!$D$1:$D$766,Main_OG!AJ$1:AJ$766,"")</f>
        <v>65326652</v>
      </c>
      <c r="AC954" s="47">
        <f>_xlfn.XLOOKUP($F954,Main_OG!$D$1:$D$766,Main_OG!AK$1:AK$766,"")</f>
        <v>486478</v>
      </c>
      <c r="AD954" s="47">
        <f>_xlfn.XLOOKUP($F954,Main_OG!$D$1:$D$766,Main_OG!AL$1:AL$766,"")</f>
        <v>124283810</v>
      </c>
      <c r="AE954" s="47">
        <f>_xlfn.XLOOKUP($F954,Main_OG!$D$1:$D$766,Main_OG!AM$1:AM$766,"")</f>
        <v>9189863</v>
      </c>
      <c r="AF954" s="48">
        <f>_xlfn.XLOOKUP($F954,Main_OG!$D$1:$D$766,Main_OG!Z$1:Z$766,"")</f>
        <v>0</v>
      </c>
      <c r="AG954" s="48">
        <f>_xlfn.XLOOKUP($F954,Main_OG!$D$1:$D$766,Main_OG!AA$1:AA$766,"")</f>
        <v>2.176146746141439</v>
      </c>
      <c r="AH954" s="48">
        <f>_xlfn.XLOOKUP($F954,Main_OG!$D$1:$D$766,Main_OG!AB$1:AB$766,"")</f>
        <v>16.155101142605361</v>
      </c>
      <c r="AI954" s="48">
        <f>_xlfn.XLOOKUP($F954,Main_OG!$D$1:$D$766,Main_OG!AC$1:AC$766,"")</f>
        <v>3.3292283805067271</v>
      </c>
      <c r="AJ954" s="48">
        <f>_xlfn.XLOOKUP($F954,Main_OG!$D$1:$D$766,Main_OG!AD$1:AD$766,"")</f>
        <v>0.60296766622862785</v>
      </c>
    </row>
    <row r="955" spans="2:36" x14ac:dyDescent="0.35">
      <c r="B955" s="36" t="s">
        <v>2006</v>
      </c>
      <c r="C955" s="45" t="s">
        <v>567</v>
      </c>
      <c r="D955" s="45" t="s">
        <v>4415</v>
      </c>
      <c r="E955" s="36" t="s">
        <v>2006</v>
      </c>
      <c r="F955" s="36" t="str">
        <f t="shared" si="42"/>
        <v>2020_KS</v>
      </c>
      <c r="G955" s="45">
        <v>2020</v>
      </c>
      <c r="H955" s="45">
        <f>_xlfn.XLOOKUP(J955,Main_OG!$B$1:$B$766,Main_OG!$O$1:$O$766,"")</f>
        <v>1</v>
      </c>
      <c r="I955" s="45">
        <f>_xlfn.XLOOKUP(F955,Main_OG!$D$1:$D$766,Main_OG!$J$1:$J$766,"")</f>
        <v>3</v>
      </c>
      <c r="J955" s="45" t="s">
        <v>567</v>
      </c>
      <c r="K955" s="45" t="str">
        <f t="shared" si="43"/>
        <v>Evergy Metro_KS</v>
      </c>
      <c r="L955" s="45" t="str">
        <f t="shared" si="44"/>
        <v>Evergy Metro_KS</v>
      </c>
      <c r="M955" s="45" t="s">
        <v>2009</v>
      </c>
      <c r="N955" s="45">
        <v>0</v>
      </c>
      <c r="O955" s="45">
        <v>30205</v>
      </c>
      <c r="P955" s="45">
        <v>885</v>
      </c>
      <c r="Q955" s="45">
        <v>0</v>
      </c>
      <c r="R955" s="45">
        <v>0</v>
      </c>
      <c r="S955" s="45">
        <v>3087285</v>
      </c>
      <c r="T955" s="45">
        <v>261050</v>
      </c>
      <c r="U955" s="45">
        <v>0</v>
      </c>
      <c r="V955" s="45">
        <v>0</v>
      </c>
      <c r="W955" s="45">
        <v>10.398959</v>
      </c>
      <c r="X955" s="45">
        <v>9.5311626</v>
      </c>
      <c r="Y955" s="45">
        <v>0</v>
      </c>
      <c r="Z955" s="46">
        <v>168540.79999999999</v>
      </c>
      <c r="AA955" s="46">
        <v>57817.980229322297</v>
      </c>
      <c r="AB955" s="47">
        <f>_xlfn.XLOOKUP($F955,Main_OG!$D$1:$D$766,Main_OG!AJ$1:AJ$766,"")</f>
        <v>22526196</v>
      </c>
      <c r="AC955" s="47">
        <f>_xlfn.XLOOKUP($F955,Main_OG!$D$1:$D$766,Main_OG!AK$1:AK$766,"")</f>
        <v>353818</v>
      </c>
      <c r="AD955" s="47">
        <f>_xlfn.XLOOKUP($F955,Main_OG!$D$1:$D$766,Main_OG!AL$1:AL$766,"")</f>
        <v>50820256</v>
      </c>
      <c r="AE955" s="47">
        <f>_xlfn.XLOOKUP($F955,Main_OG!$D$1:$D$766,Main_OG!AM$1:AM$766,"")</f>
        <v>0</v>
      </c>
      <c r="AF955" s="48">
        <f>_xlfn.XLOOKUP($F955,Main_OG!$D$1:$D$766,Main_OG!Z$1:Z$766,"")</f>
        <v>0</v>
      </c>
      <c r="AG955" s="48">
        <f>_xlfn.XLOOKUP($F955,Main_OG!$D$1:$D$766,Main_OG!AA$1:AA$766,"")</f>
        <v>2.127327759928813</v>
      </c>
      <c r="AH955" s="48">
        <f>_xlfn.XLOOKUP($F955,Main_OG!$D$1:$D$766,Main_OG!AB$1:AB$766,"")</f>
        <v>12.535325193609101</v>
      </c>
      <c r="AI955" s="48">
        <f>_xlfn.XLOOKUP($F955,Main_OG!$D$1:$D$766,Main_OG!AC$1:AC$766,"")</f>
        <v>2.8422150630003218</v>
      </c>
      <c r="AJ955" s="48">
        <f>_xlfn.XLOOKUP($F955,Main_OG!$D$1:$D$766,Main_OG!AD$1:AD$766,"")</f>
        <v>0.5848556097000881</v>
      </c>
    </row>
    <row r="956" spans="2:36" x14ac:dyDescent="0.35">
      <c r="B956" s="36" t="s">
        <v>2006</v>
      </c>
      <c r="C956" s="45" t="s">
        <v>370</v>
      </c>
      <c r="D956" s="45" t="s">
        <v>4415</v>
      </c>
      <c r="E956" s="36" t="s">
        <v>2006</v>
      </c>
      <c r="F956" s="36" t="str">
        <f t="shared" si="42"/>
        <v>2020_MO</v>
      </c>
      <c r="G956" s="45">
        <v>2020</v>
      </c>
      <c r="H956" s="45">
        <f>_xlfn.XLOOKUP(J956,Main_OG!$B$1:$B$766,Main_OG!$O$1:$O$766,"")</f>
        <v>0</v>
      </c>
      <c r="I956" s="45">
        <f>_xlfn.XLOOKUP(F956,Main_OG!$D$1:$D$766,Main_OG!$J$1:$J$766,"")</f>
        <v>3</v>
      </c>
      <c r="J956" s="45" t="s">
        <v>370</v>
      </c>
      <c r="K956" s="45" t="str">
        <f t="shared" si="43"/>
        <v>Evergy Metro_MO</v>
      </c>
      <c r="L956" s="45" t="str">
        <f t="shared" si="44"/>
        <v>Evergy Metro_MO</v>
      </c>
      <c r="M956" s="45" t="s">
        <v>2010</v>
      </c>
      <c r="N956" s="45">
        <v>1</v>
      </c>
      <c r="O956" s="45">
        <v>32905</v>
      </c>
      <c r="P956" s="45">
        <v>914</v>
      </c>
      <c r="Q956" s="45">
        <v>0</v>
      </c>
      <c r="R956" s="45">
        <v>998</v>
      </c>
      <c r="S956" s="45">
        <v>4011045</v>
      </c>
      <c r="T956" s="45">
        <v>1433681</v>
      </c>
      <c r="U956" s="45">
        <v>0</v>
      </c>
      <c r="V956" s="45">
        <v>11.793587</v>
      </c>
      <c r="W956" s="45">
        <v>10.135204</v>
      </c>
      <c r="X956" s="45">
        <v>7.2674326000000002</v>
      </c>
      <c r="Y956" s="45">
        <v>0</v>
      </c>
      <c r="Z956" s="46">
        <v>315276.2</v>
      </c>
      <c r="AA956" s="46">
        <v>51249.947778976893</v>
      </c>
      <c r="AB956" s="47">
        <f>_xlfn.XLOOKUP($F956,Main_OG!$D$1:$D$766,Main_OG!AJ$1:AJ$766,"")</f>
        <v>60847984</v>
      </c>
      <c r="AC956" s="47">
        <f>_xlfn.XLOOKUP($F956,Main_OG!$D$1:$D$766,Main_OG!AK$1:AK$766,"")</f>
        <v>368056</v>
      </c>
      <c r="AD956" s="47">
        <f>_xlfn.XLOOKUP($F956,Main_OG!$D$1:$D$766,Main_OG!AL$1:AL$766,"")</f>
        <v>123962782</v>
      </c>
      <c r="AE956" s="47">
        <f>_xlfn.XLOOKUP($F956,Main_OG!$D$1:$D$766,Main_OG!AM$1:AM$766,"")</f>
        <v>0</v>
      </c>
      <c r="AF956" s="48">
        <f>_xlfn.XLOOKUP($F956,Main_OG!$D$1:$D$766,Main_OG!Z$1:Z$766,"")</f>
        <v>1.55</v>
      </c>
      <c r="AG956" s="48">
        <f>_xlfn.XLOOKUP($F956,Main_OG!$D$1:$D$766,Main_OG!AA$1:AA$766,"")</f>
        <v>2.127327759928813</v>
      </c>
      <c r="AH956" s="48">
        <f>_xlfn.XLOOKUP($F956,Main_OG!$D$1:$D$766,Main_OG!AB$1:AB$766,"")</f>
        <v>9.19</v>
      </c>
      <c r="AI956" s="48">
        <f>_xlfn.XLOOKUP($F956,Main_OG!$D$1:$D$766,Main_OG!AC$1:AC$766,"")</f>
        <v>2.23</v>
      </c>
      <c r="AJ956" s="48">
        <f>_xlfn.XLOOKUP($F956,Main_OG!$D$1:$D$766,Main_OG!AD$1:AD$766,"")</f>
        <v>0.5848556097000881</v>
      </c>
    </row>
    <row r="957" spans="2:36" x14ac:dyDescent="0.35">
      <c r="B957" s="36" t="s">
        <v>2011</v>
      </c>
      <c r="C957" s="45" t="s">
        <v>370</v>
      </c>
      <c r="D957" s="45" t="s">
        <v>4416</v>
      </c>
      <c r="E957" s="36" t="s">
        <v>2011</v>
      </c>
      <c r="F957" s="36" t="str">
        <f t="shared" si="42"/>
        <v>2019_MO</v>
      </c>
      <c r="G957" s="45">
        <v>2019</v>
      </c>
      <c r="H957" s="45">
        <f>_xlfn.XLOOKUP(J957,Main_OG!$B$1:$B$766,Main_OG!$O$1:$O$766,"")</f>
        <v>0</v>
      </c>
      <c r="I957" s="45">
        <f>_xlfn.XLOOKUP(F957,Main_OG!$D$1:$D$766,Main_OG!$J$1:$J$766,"")</f>
        <v>3</v>
      </c>
      <c r="J957" s="45" t="s">
        <v>370</v>
      </c>
      <c r="K957" s="45" t="str">
        <f t="shared" si="43"/>
        <v>Evergy Missouri West_MO</v>
      </c>
      <c r="L957" s="45" t="str">
        <f t="shared" si="44"/>
        <v>Evergy Missouri West_MO</v>
      </c>
      <c r="M957" s="45" t="s">
        <v>2012</v>
      </c>
      <c r="N957" s="45">
        <v>0</v>
      </c>
      <c r="O957" s="45">
        <v>39527</v>
      </c>
      <c r="P957" s="45">
        <v>224</v>
      </c>
      <c r="Q957" s="45">
        <v>288713</v>
      </c>
      <c r="R957" s="45">
        <v>0</v>
      </c>
      <c r="S957" s="45">
        <v>3291513</v>
      </c>
      <c r="T957" s="45">
        <v>1235006</v>
      </c>
      <c r="U957" s="45">
        <v>3607100</v>
      </c>
      <c r="V957" s="45">
        <v>0</v>
      </c>
      <c r="W957" s="45">
        <v>8.7492864000000008</v>
      </c>
      <c r="X957" s="45">
        <v>6.8502419999999997</v>
      </c>
      <c r="Y957" s="45">
        <v>10.89527</v>
      </c>
      <c r="Z957" s="46">
        <v>320880.8</v>
      </c>
      <c r="AA957" s="46">
        <v>52256.673954376492</v>
      </c>
      <c r="AB957" s="47">
        <f>_xlfn.XLOOKUP($F957,Main_OG!$D$1:$D$766,Main_OG!AJ$1:AJ$766,"")</f>
        <v>65326652</v>
      </c>
      <c r="AC957" s="47">
        <f>_xlfn.XLOOKUP($F957,Main_OG!$D$1:$D$766,Main_OG!AK$1:AK$766,"")</f>
        <v>486478</v>
      </c>
      <c r="AD957" s="47">
        <f>_xlfn.XLOOKUP($F957,Main_OG!$D$1:$D$766,Main_OG!AL$1:AL$766,"")</f>
        <v>124283810</v>
      </c>
      <c r="AE957" s="47">
        <f>_xlfn.XLOOKUP($F957,Main_OG!$D$1:$D$766,Main_OG!AM$1:AM$766,"")</f>
        <v>9189863</v>
      </c>
      <c r="AF957" s="48">
        <f>_xlfn.XLOOKUP($F957,Main_OG!$D$1:$D$766,Main_OG!Z$1:Z$766,"")</f>
        <v>0</v>
      </c>
      <c r="AG957" s="48">
        <f>_xlfn.XLOOKUP($F957,Main_OG!$D$1:$D$766,Main_OG!AA$1:AA$766,"")</f>
        <v>2.176146746141439</v>
      </c>
      <c r="AH957" s="48">
        <f>_xlfn.XLOOKUP($F957,Main_OG!$D$1:$D$766,Main_OG!AB$1:AB$766,"")</f>
        <v>16.155101142605361</v>
      </c>
      <c r="AI957" s="48">
        <f>_xlfn.XLOOKUP($F957,Main_OG!$D$1:$D$766,Main_OG!AC$1:AC$766,"")</f>
        <v>3.3292283805067271</v>
      </c>
      <c r="AJ957" s="48">
        <f>_xlfn.XLOOKUP($F957,Main_OG!$D$1:$D$766,Main_OG!AD$1:AD$766,"")</f>
        <v>0.60296766622862785</v>
      </c>
    </row>
    <row r="958" spans="2:36" x14ac:dyDescent="0.35">
      <c r="B958" s="36" t="s">
        <v>2011</v>
      </c>
      <c r="C958" s="45" t="s">
        <v>370</v>
      </c>
      <c r="D958" s="45" t="s">
        <v>4416</v>
      </c>
      <c r="E958" s="36" t="s">
        <v>2011</v>
      </c>
      <c r="F958" s="36" t="str">
        <f t="shared" si="42"/>
        <v>2020_MO</v>
      </c>
      <c r="G958" s="45">
        <v>2020</v>
      </c>
      <c r="H958" s="45">
        <f>_xlfn.XLOOKUP(J958,Main_OG!$B$1:$B$766,Main_OG!$O$1:$O$766,"")</f>
        <v>0</v>
      </c>
      <c r="I958" s="45">
        <f>_xlfn.XLOOKUP(F958,Main_OG!$D$1:$D$766,Main_OG!$J$1:$J$766,"")</f>
        <v>3</v>
      </c>
      <c r="J958" s="45" t="s">
        <v>370</v>
      </c>
      <c r="K958" s="45" t="str">
        <f t="shared" si="43"/>
        <v>Evergy Missouri West_MO</v>
      </c>
      <c r="L958" s="45" t="str">
        <f t="shared" si="44"/>
        <v>Evergy Missouri West_MO</v>
      </c>
      <c r="M958" s="45" t="s">
        <v>2013</v>
      </c>
      <c r="N958" s="45">
        <v>0</v>
      </c>
      <c r="O958" s="45">
        <v>39801</v>
      </c>
      <c r="P958" s="45">
        <v>223</v>
      </c>
      <c r="Q958" s="45">
        <v>0</v>
      </c>
      <c r="R958" s="45">
        <v>0</v>
      </c>
      <c r="S958" s="45">
        <v>3111552</v>
      </c>
      <c r="T958" s="45">
        <v>1306754</v>
      </c>
      <c r="U958" s="45">
        <v>0</v>
      </c>
      <c r="V958" s="45">
        <v>0</v>
      </c>
      <c r="W958" s="45">
        <v>8.7868273000000006</v>
      </c>
      <c r="X958" s="45">
        <v>6.2602678000000003</v>
      </c>
      <c r="Y958" s="45">
        <v>0</v>
      </c>
      <c r="Z958" s="46">
        <v>315276.2</v>
      </c>
      <c r="AA958" s="46">
        <v>51249.947778976893</v>
      </c>
      <c r="AB958" s="47">
        <f>_xlfn.XLOOKUP($F958,Main_OG!$D$1:$D$766,Main_OG!AJ$1:AJ$766,"")</f>
        <v>60847984</v>
      </c>
      <c r="AC958" s="47">
        <f>_xlfn.XLOOKUP($F958,Main_OG!$D$1:$D$766,Main_OG!AK$1:AK$766,"")</f>
        <v>368056</v>
      </c>
      <c r="AD958" s="47">
        <f>_xlfn.XLOOKUP($F958,Main_OG!$D$1:$D$766,Main_OG!AL$1:AL$766,"")</f>
        <v>123962782</v>
      </c>
      <c r="AE958" s="47">
        <f>_xlfn.XLOOKUP($F958,Main_OG!$D$1:$D$766,Main_OG!AM$1:AM$766,"")</f>
        <v>0</v>
      </c>
      <c r="AF958" s="48">
        <f>_xlfn.XLOOKUP($F958,Main_OG!$D$1:$D$766,Main_OG!Z$1:Z$766,"")</f>
        <v>1.55</v>
      </c>
      <c r="AG958" s="48">
        <f>_xlfn.XLOOKUP($F958,Main_OG!$D$1:$D$766,Main_OG!AA$1:AA$766,"")</f>
        <v>2.127327759928813</v>
      </c>
      <c r="AH958" s="48">
        <f>_xlfn.XLOOKUP($F958,Main_OG!$D$1:$D$766,Main_OG!AB$1:AB$766,"")</f>
        <v>9.19</v>
      </c>
      <c r="AI958" s="48">
        <f>_xlfn.XLOOKUP($F958,Main_OG!$D$1:$D$766,Main_OG!AC$1:AC$766,"")</f>
        <v>2.23</v>
      </c>
      <c r="AJ958" s="48">
        <f>_xlfn.XLOOKUP($F958,Main_OG!$D$1:$D$766,Main_OG!AD$1:AD$766,"")</f>
        <v>0.5848556097000881</v>
      </c>
    </row>
    <row r="959" spans="2:36" x14ac:dyDescent="0.35">
      <c r="B959" s="36" t="s">
        <v>2014</v>
      </c>
      <c r="C959" s="45" t="s">
        <v>82</v>
      </c>
      <c r="D959" s="45" t="s">
        <v>4417</v>
      </c>
      <c r="E959" s="36" t="s">
        <v>2014</v>
      </c>
      <c r="F959" s="36" t="str">
        <f t="shared" si="42"/>
        <v>2006_NY</v>
      </c>
      <c r="G959" s="45">
        <v>2006</v>
      </c>
      <c r="H959" s="45">
        <f>_xlfn.XLOOKUP(J959,Main_OG!$B$1:$B$766,Main_OG!$O$1:$O$766,"")</f>
        <v>1</v>
      </c>
      <c r="I959" s="45">
        <f>_xlfn.XLOOKUP(F959,Main_OG!$D$1:$D$766,Main_OG!$J$1:$J$766,"")</f>
        <v>1</v>
      </c>
      <c r="J959" s="45" t="s">
        <v>82</v>
      </c>
      <c r="K959" s="45" t="str">
        <f t="shared" si="43"/>
        <v>Fishers Island Utility Co Inc_NY</v>
      </c>
      <c r="L959" s="45" t="str">
        <f t="shared" si="44"/>
        <v>Fishers Island Utility Co Inc_NY</v>
      </c>
      <c r="M959" s="45" t="s">
        <v>2015</v>
      </c>
      <c r="N959" s="45">
        <v>0</v>
      </c>
      <c r="O959" s="45">
        <v>112</v>
      </c>
      <c r="P959" s="45">
        <v>2</v>
      </c>
      <c r="Q959" s="45">
        <v>643</v>
      </c>
      <c r="R959" s="45">
        <v>0</v>
      </c>
      <c r="S959" s="45">
        <v>326</v>
      </c>
      <c r="T959" s="45">
        <v>11</v>
      </c>
      <c r="U959" s="45">
        <v>1301</v>
      </c>
      <c r="V959" s="45">
        <v>0</v>
      </c>
      <c r="W959" s="45">
        <v>22.67037552155772</v>
      </c>
      <c r="X959" s="45">
        <v>18.032786885245901</v>
      </c>
      <c r="Y959" s="45">
        <v>29.441050011314779</v>
      </c>
      <c r="Z959" s="46">
        <v>1339568.5</v>
      </c>
      <c r="AA959" s="46">
        <v>70117.47570523608</v>
      </c>
      <c r="AB959" s="47">
        <f>_xlfn.XLOOKUP($F959,Main_OG!$D$1:$D$766,Main_OG!AJ$1:AJ$766,"")</f>
        <v>18704793.98</v>
      </c>
      <c r="AC959" s="47">
        <f>_xlfn.XLOOKUP($F959,Main_OG!$D$1:$D$766,Main_OG!AK$1:AK$766,"")</f>
        <v>23272447.98</v>
      </c>
      <c r="AD959" s="47">
        <f>_xlfn.XLOOKUP($F959,Main_OG!$D$1:$D$766,Main_OG!AL$1:AL$766,"")</f>
        <v>747212377.91999996</v>
      </c>
      <c r="AE959" s="47">
        <f>_xlfn.XLOOKUP($F959,Main_OG!$D$1:$D$766,Main_OG!AM$1:AM$766,"")</f>
        <v>42223899</v>
      </c>
      <c r="AF959" s="48">
        <f>_xlfn.XLOOKUP($F959,Main_OG!$D$1:$D$766,Main_OG!Z$1:Z$766,"")</f>
        <v>4.24</v>
      </c>
      <c r="AG959" s="48">
        <f>_xlfn.XLOOKUP($F959,Main_OG!$D$1:$D$766,Main_OG!AA$1:AA$766,"")</f>
        <v>2.2465548173415608</v>
      </c>
      <c r="AH959" s="48">
        <f>_xlfn.XLOOKUP($F959,Main_OG!$D$1:$D$766,Main_OG!AB$1:AB$766,"")</f>
        <v>14.13114039693003</v>
      </c>
      <c r="AI959" s="48">
        <f>_xlfn.XLOOKUP($F959,Main_OG!$D$1:$D$766,Main_OG!AC$1:AC$766,"")</f>
        <v>7.6</v>
      </c>
      <c r="AJ959" s="48">
        <f>_xlfn.XLOOKUP($F959,Main_OG!$D$1:$D$766,Main_OG!AD$1:AD$766,"")</f>
        <v>0.49</v>
      </c>
    </row>
    <row r="960" spans="2:36" x14ac:dyDescent="0.35">
      <c r="B960" s="36" t="s">
        <v>2014</v>
      </c>
      <c r="C960" s="45" t="s">
        <v>82</v>
      </c>
      <c r="D960" s="45" t="s">
        <v>4417</v>
      </c>
      <c r="E960" s="36" t="s">
        <v>2014</v>
      </c>
      <c r="F960" s="36" t="str">
        <f t="shared" si="42"/>
        <v>2007_NY</v>
      </c>
      <c r="G960" s="45">
        <v>2007</v>
      </c>
      <c r="H960" s="45">
        <f>_xlfn.XLOOKUP(J960,Main_OG!$B$1:$B$766,Main_OG!$O$1:$O$766,"")</f>
        <v>1</v>
      </c>
      <c r="I960" s="45">
        <f>_xlfn.XLOOKUP(F960,Main_OG!$D$1:$D$766,Main_OG!$J$1:$J$766,"")</f>
        <v>1</v>
      </c>
      <c r="J960" s="45" t="s">
        <v>82</v>
      </c>
      <c r="K960" s="45" t="str">
        <f t="shared" si="43"/>
        <v>Fishers Island Utility Co Inc_NY</v>
      </c>
      <c r="L960" s="45" t="str">
        <f t="shared" si="44"/>
        <v>Fishers Island Utility Co Inc_NY</v>
      </c>
      <c r="M960" s="45" t="s">
        <v>2016</v>
      </c>
      <c r="N960" s="45">
        <v>0</v>
      </c>
      <c r="O960" s="45">
        <v>111</v>
      </c>
      <c r="P960" s="45">
        <v>0</v>
      </c>
      <c r="Q960" s="45">
        <v>647</v>
      </c>
      <c r="R960" s="45">
        <v>0</v>
      </c>
      <c r="S960" s="45">
        <v>330</v>
      </c>
      <c r="T960" s="45">
        <v>0</v>
      </c>
      <c r="U960" s="45">
        <v>1268</v>
      </c>
      <c r="V960" s="45">
        <v>0</v>
      </c>
      <c r="W960" s="45">
        <v>19.75</v>
      </c>
      <c r="X960" s="45">
        <v>0</v>
      </c>
      <c r="Y960" s="45">
        <v>30.62</v>
      </c>
      <c r="Z960" s="46">
        <v>1353798.9</v>
      </c>
      <c r="AA960" s="46">
        <v>70759.732149787262</v>
      </c>
      <c r="AB960" s="47">
        <f>_xlfn.XLOOKUP($F960,Main_OG!$D$1:$D$766,Main_OG!AJ$1:AJ$766,"")</f>
        <v>19087928</v>
      </c>
      <c r="AC960" s="47">
        <f>_xlfn.XLOOKUP($F960,Main_OG!$D$1:$D$766,Main_OG!AK$1:AK$766,"")</f>
        <v>27710300</v>
      </c>
      <c r="AD960" s="47">
        <f>_xlfn.XLOOKUP($F960,Main_OG!$D$1:$D$766,Main_OG!AL$1:AL$766,"")</f>
        <v>796205180</v>
      </c>
      <c r="AE960" s="47">
        <f>_xlfn.XLOOKUP($F960,Main_OG!$D$1:$D$766,Main_OG!AM$1:AM$766,"")</f>
        <v>42452854</v>
      </c>
      <c r="AF960" s="48">
        <f>_xlfn.XLOOKUP($F960,Main_OG!$D$1:$D$766,Main_OG!Z$1:Z$766,"")</f>
        <v>4.55</v>
      </c>
      <c r="AG960" s="48">
        <f>_xlfn.XLOOKUP($F960,Main_OG!$D$1:$D$766,Main_OG!AA$1:AA$766,"")</f>
        <v>2.2465548173415608</v>
      </c>
      <c r="AH960" s="48">
        <f>_xlfn.XLOOKUP($F960,Main_OG!$D$1:$D$766,Main_OG!AB$1:AB$766,"")</f>
        <v>15.097711394063451</v>
      </c>
      <c r="AI960" s="48">
        <f>_xlfn.XLOOKUP($F960,Main_OG!$D$1:$D$766,Main_OG!AC$1:AC$766,"")</f>
        <v>7.92</v>
      </c>
      <c r="AJ960" s="48">
        <f>_xlfn.XLOOKUP($F960,Main_OG!$D$1:$D$766,Main_OG!AD$1:AD$766,"")</f>
        <v>0.46</v>
      </c>
    </row>
    <row r="961" spans="2:36" x14ac:dyDescent="0.35">
      <c r="B961" s="36" t="s">
        <v>2014</v>
      </c>
      <c r="C961" s="45" t="s">
        <v>82</v>
      </c>
      <c r="D961" s="45" t="s">
        <v>4417</v>
      </c>
      <c r="E961" s="36" t="s">
        <v>2014</v>
      </c>
      <c r="F961" s="36" t="str">
        <f t="shared" si="42"/>
        <v>2008_NY</v>
      </c>
      <c r="G961" s="45">
        <v>2008</v>
      </c>
      <c r="H961" s="45">
        <f>_xlfn.XLOOKUP(J961,Main_OG!$B$1:$B$766,Main_OG!$O$1:$O$766,"")</f>
        <v>1</v>
      </c>
      <c r="I961" s="45">
        <f>_xlfn.XLOOKUP(F961,Main_OG!$D$1:$D$766,Main_OG!$J$1:$J$766,"")</f>
        <v>1</v>
      </c>
      <c r="J961" s="45" t="s">
        <v>82</v>
      </c>
      <c r="K961" s="45" t="str">
        <f t="shared" si="43"/>
        <v>Fishers Island Utility Co Inc_NY</v>
      </c>
      <c r="L961" s="45" t="str">
        <f t="shared" si="44"/>
        <v>Fishers Island Utility Co Inc_NY</v>
      </c>
      <c r="M961" s="45" t="s">
        <v>2017</v>
      </c>
      <c r="N961" s="45">
        <v>0</v>
      </c>
      <c r="O961" s="45">
        <v>109</v>
      </c>
      <c r="P961" s="45">
        <v>0</v>
      </c>
      <c r="Q961" s="45">
        <v>649</v>
      </c>
      <c r="R961" s="45">
        <v>0</v>
      </c>
      <c r="S961" s="45">
        <v>1579</v>
      </c>
      <c r="T961" s="45">
        <v>0</v>
      </c>
      <c r="U961" s="45">
        <v>3973</v>
      </c>
      <c r="V961" s="45">
        <v>0</v>
      </c>
      <c r="W961" s="45">
        <v>27.8</v>
      </c>
      <c r="X961" s="45">
        <v>0</v>
      </c>
      <c r="Y961" s="45">
        <v>30.23</v>
      </c>
      <c r="Z961" s="46">
        <v>1328095.7</v>
      </c>
      <c r="AA961" s="46">
        <v>69126.876987384632</v>
      </c>
      <c r="AB961" s="47">
        <f>_xlfn.XLOOKUP($F961,Main_OG!$D$1:$D$766,Main_OG!AJ$1:AJ$766,"")</f>
        <v>17593612</v>
      </c>
      <c r="AC961" s="47">
        <f>_xlfn.XLOOKUP($F961,Main_OG!$D$1:$D$766,Main_OG!AK$1:AK$766,"")</f>
        <v>12948804</v>
      </c>
      <c r="AD961" s="47">
        <f>_xlfn.XLOOKUP($F961,Main_OG!$D$1:$D$766,Main_OG!AL$1:AL$766,"")</f>
        <v>769401464</v>
      </c>
      <c r="AE961" s="47">
        <f>_xlfn.XLOOKUP($F961,Main_OG!$D$1:$D$766,Main_OG!AM$1:AM$766,"")</f>
        <v>43209171</v>
      </c>
      <c r="AF961" s="48">
        <f>_xlfn.XLOOKUP($F961,Main_OG!$D$1:$D$766,Main_OG!Z$1:Z$766,"")</f>
        <v>5.66</v>
      </c>
      <c r="AG961" s="48">
        <f>_xlfn.XLOOKUP($F961,Main_OG!$D$1:$D$766,Main_OG!AA$1:AA$766,"")</f>
        <v>2.2204719344600159</v>
      </c>
      <c r="AH961" s="48">
        <f>_xlfn.XLOOKUP($F961,Main_OG!$D$1:$D$766,Main_OG!AB$1:AB$766,"")</f>
        <v>19.619187803472759</v>
      </c>
      <c r="AI961" s="48">
        <f>_xlfn.XLOOKUP($F961,Main_OG!$D$1:$D$766,Main_OG!AC$1:AC$766,"")</f>
        <v>10.64</v>
      </c>
      <c r="AJ961" s="48">
        <f>_xlfn.XLOOKUP($F961,Main_OG!$D$1:$D$766,Main_OG!AD$1:AD$766,"")</f>
        <v>0.48</v>
      </c>
    </row>
    <row r="962" spans="2:36" x14ac:dyDescent="0.35">
      <c r="B962" s="36" t="s">
        <v>2014</v>
      </c>
      <c r="C962" s="45" t="s">
        <v>82</v>
      </c>
      <c r="D962" s="45" t="s">
        <v>4417</v>
      </c>
      <c r="E962" s="36" t="s">
        <v>2014</v>
      </c>
      <c r="F962" s="36" t="str">
        <f t="shared" si="42"/>
        <v>2009_NY</v>
      </c>
      <c r="G962" s="45">
        <v>2009</v>
      </c>
      <c r="H962" s="45">
        <f>_xlfn.XLOOKUP(J962,Main_OG!$B$1:$B$766,Main_OG!$O$1:$O$766,"")</f>
        <v>1</v>
      </c>
      <c r="I962" s="45">
        <f>_xlfn.XLOOKUP(F962,Main_OG!$D$1:$D$766,Main_OG!$J$1:$J$766,"")</f>
        <v>1</v>
      </c>
      <c r="J962" s="45" t="s">
        <v>82</v>
      </c>
      <c r="K962" s="45" t="str">
        <f t="shared" si="43"/>
        <v>Fishers Island Utility Co Inc_NY</v>
      </c>
      <c r="L962" s="45" t="str">
        <f t="shared" si="44"/>
        <v>Fishers Island Utility Co Inc_NY</v>
      </c>
      <c r="M962" s="45" t="s">
        <v>2018</v>
      </c>
      <c r="N962" s="45">
        <v>0</v>
      </c>
      <c r="O962" s="45">
        <v>108</v>
      </c>
      <c r="P962" s="45">
        <v>0</v>
      </c>
      <c r="Q962" s="45">
        <v>654</v>
      </c>
      <c r="R962" s="45">
        <v>0</v>
      </c>
      <c r="S962" s="45">
        <v>1682</v>
      </c>
      <c r="T962" s="45">
        <v>0</v>
      </c>
      <c r="U962" s="45">
        <v>3823</v>
      </c>
      <c r="V962" s="45">
        <v>0</v>
      </c>
      <c r="W962" s="45">
        <v>27.41</v>
      </c>
      <c r="X962" s="45">
        <v>0</v>
      </c>
      <c r="Y962" s="45">
        <v>32.78</v>
      </c>
      <c r="Z962" s="46">
        <v>1379504.6</v>
      </c>
      <c r="AA962" s="46">
        <v>71450.76315583114</v>
      </c>
      <c r="AB962" s="47">
        <f>_xlfn.XLOOKUP($F962,Main_OG!$D$1:$D$766,Main_OG!AJ$1:AJ$766,"")</f>
        <v>12090844</v>
      </c>
      <c r="AC962" s="47">
        <f>_xlfn.XLOOKUP($F962,Main_OG!$D$1:$D$766,Main_OG!AK$1:AK$766,"")</f>
        <v>9086696</v>
      </c>
      <c r="AD962" s="47">
        <f>_xlfn.XLOOKUP($F962,Main_OG!$D$1:$D$766,Main_OG!AL$1:AL$766,"")</f>
        <v>716060256</v>
      </c>
      <c r="AE962" s="47">
        <f>_xlfn.XLOOKUP($F962,Main_OG!$D$1:$D$766,Main_OG!AM$1:AM$766,"")</f>
        <v>43484614</v>
      </c>
      <c r="AF962" s="48">
        <f>_xlfn.XLOOKUP($F962,Main_OG!$D$1:$D$766,Main_OG!Z$1:Z$766,"")</f>
        <v>3.12</v>
      </c>
      <c r="AG962" s="48">
        <f>_xlfn.XLOOKUP($F962,Main_OG!$D$1:$D$766,Main_OG!AA$1:AA$766,"")</f>
        <v>2.2743975091886082</v>
      </c>
      <c r="AH962" s="48">
        <f>_xlfn.XLOOKUP($F962,Main_OG!$D$1:$D$766,Main_OG!AB$1:AB$766,"")</f>
        <v>14.15708861161818</v>
      </c>
      <c r="AI962" s="48">
        <f>_xlfn.XLOOKUP($F962,Main_OG!$D$1:$D$766,Main_OG!AC$1:AC$766,"")</f>
        <v>5.16</v>
      </c>
      <c r="AJ962" s="48">
        <f>_xlfn.XLOOKUP($F962,Main_OG!$D$1:$D$766,Main_OG!AD$1:AD$766,"")</f>
        <v>0.56000000000000005</v>
      </c>
    </row>
    <row r="963" spans="2:36" x14ac:dyDescent="0.35">
      <c r="B963" s="36" t="s">
        <v>2014</v>
      </c>
      <c r="C963" s="45" t="s">
        <v>82</v>
      </c>
      <c r="D963" s="45" t="s">
        <v>4417</v>
      </c>
      <c r="E963" s="36" t="s">
        <v>2014</v>
      </c>
      <c r="F963" s="36" t="str">
        <f t="shared" ref="F963:F1026" si="45">_xlfn.CONCAT(G963,"_",J963)</f>
        <v>2010_NY</v>
      </c>
      <c r="G963" s="45">
        <v>2010</v>
      </c>
      <c r="H963" s="45">
        <f>_xlfn.XLOOKUP(J963,Main_OG!$B$1:$B$766,Main_OG!$O$1:$O$766,"")</f>
        <v>1</v>
      </c>
      <c r="I963" s="45">
        <f>_xlfn.XLOOKUP(F963,Main_OG!$D$1:$D$766,Main_OG!$J$1:$J$766,"")</f>
        <v>1</v>
      </c>
      <c r="J963" s="45" t="s">
        <v>82</v>
      </c>
      <c r="K963" s="45" t="str">
        <f t="shared" ref="K963:K1026" si="46">_xlfn.CONCAT(B963,"_",C963)</f>
        <v>Fishers Island Utility Co Inc_NY</v>
      </c>
      <c r="L963" s="45" t="str">
        <f t="shared" ref="L963:L1026" si="47">_xlfn.CONCAT(E963,"_",C963)</f>
        <v>Fishers Island Utility Co Inc_NY</v>
      </c>
      <c r="M963" s="45" t="s">
        <v>2019</v>
      </c>
      <c r="N963" s="45">
        <v>0</v>
      </c>
      <c r="O963" s="45">
        <v>108</v>
      </c>
      <c r="P963" s="45">
        <v>0</v>
      </c>
      <c r="Q963" s="45">
        <v>652</v>
      </c>
      <c r="R963" s="45">
        <v>0</v>
      </c>
      <c r="S963" s="45">
        <v>1697</v>
      </c>
      <c r="T963" s="45">
        <v>0</v>
      </c>
      <c r="U963" s="45">
        <v>4013</v>
      </c>
      <c r="V963" s="45">
        <v>0</v>
      </c>
      <c r="W963" s="45">
        <v>25.54</v>
      </c>
      <c r="X963" s="45">
        <v>0</v>
      </c>
      <c r="Y963" s="45">
        <v>32.86</v>
      </c>
      <c r="Z963" s="46">
        <v>1431624</v>
      </c>
      <c r="AA963" s="46">
        <v>73795.218916991362</v>
      </c>
      <c r="AB963" s="47">
        <f>_xlfn.XLOOKUP($F963,Main_OG!$D$1:$D$766,Main_OG!AJ$1:AJ$766,"")</f>
        <v>12615258</v>
      </c>
      <c r="AC963" s="47">
        <f>_xlfn.XLOOKUP($F963,Main_OG!$D$1:$D$766,Main_OG!AK$1:AK$766,"")</f>
        <v>7201560</v>
      </c>
      <c r="AD963" s="47">
        <f>_xlfn.XLOOKUP($F963,Main_OG!$D$1:$D$766,Main_OG!AL$1:AL$766,"")</f>
        <v>834473128</v>
      </c>
      <c r="AE963" s="47">
        <f>_xlfn.XLOOKUP($F963,Main_OG!$D$1:$D$766,Main_OG!AM$1:AM$766,"")</f>
        <v>41869535</v>
      </c>
      <c r="AF963" s="48">
        <f>_xlfn.XLOOKUP($F963,Main_OG!$D$1:$D$766,Main_OG!Z$1:Z$766,"")</f>
        <v>3.51</v>
      </c>
      <c r="AG963" s="48">
        <f>_xlfn.XLOOKUP($F963,Main_OG!$D$1:$D$766,Main_OG!AA$1:AA$766,"")</f>
        <v>2.2935982820086371</v>
      </c>
      <c r="AH963" s="48">
        <f>_xlfn.XLOOKUP($F963,Main_OG!$D$1:$D$766,Main_OG!AB$1:AB$766,"")</f>
        <v>15.96</v>
      </c>
      <c r="AI963" s="48">
        <f>_xlfn.XLOOKUP($F963,Main_OG!$D$1:$D$766,Main_OG!AC$1:AC$766,"")</f>
        <v>5.62</v>
      </c>
      <c r="AJ963" s="48">
        <f>_xlfn.XLOOKUP($F963,Main_OG!$D$1:$D$766,Main_OG!AD$1:AD$766,"")</f>
        <v>0.64</v>
      </c>
    </row>
    <row r="964" spans="2:36" x14ac:dyDescent="0.35">
      <c r="B964" s="36" t="s">
        <v>2014</v>
      </c>
      <c r="C964" s="45" t="s">
        <v>82</v>
      </c>
      <c r="D964" s="45" t="s">
        <v>4417</v>
      </c>
      <c r="E964" s="36" t="s">
        <v>2014</v>
      </c>
      <c r="F964" s="36" t="str">
        <f t="shared" si="45"/>
        <v>2011_NY</v>
      </c>
      <c r="G964" s="45">
        <v>2011</v>
      </c>
      <c r="H964" s="45">
        <f>_xlfn.XLOOKUP(J964,Main_OG!$B$1:$B$766,Main_OG!$O$1:$O$766,"")</f>
        <v>1</v>
      </c>
      <c r="I964" s="45">
        <f>_xlfn.XLOOKUP(F964,Main_OG!$D$1:$D$766,Main_OG!$J$1:$J$766,"")</f>
        <v>1</v>
      </c>
      <c r="J964" s="45" t="s">
        <v>82</v>
      </c>
      <c r="K964" s="45" t="str">
        <f t="shared" si="46"/>
        <v>Fishers Island Utility Co Inc_NY</v>
      </c>
      <c r="L964" s="45" t="str">
        <f t="shared" si="47"/>
        <v>Fishers Island Utility Co Inc_NY</v>
      </c>
      <c r="M964" s="45" t="s">
        <v>2020</v>
      </c>
      <c r="N964" s="45">
        <v>0</v>
      </c>
      <c r="O964" s="45">
        <v>108</v>
      </c>
      <c r="P964" s="45">
        <v>0</v>
      </c>
      <c r="Q964" s="45">
        <v>652</v>
      </c>
      <c r="R964" s="45">
        <v>0</v>
      </c>
      <c r="S964" s="45">
        <v>1724</v>
      </c>
      <c r="T964" s="45">
        <v>0</v>
      </c>
      <c r="U964" s="45">
        <v>3905</v>
      </c>
      <c r="V964" s="45">
        <v>0</v>
      </c>
      <c r="W964" s="45">
        <v>25.52</v>
      </c>
      <c r="X964" s="45">
        <v>0</v>
      </c>
      <c r="Y964" s="45">
        <v>34.57</v>
      </c>
      <c r="Z964" s="46">
        <v>1440346.8</v>
      </c>
      <c r="AA964" s="46">
        <v>73864.237706398912</v>
      </c>
      <c r="AB964" s="47">
        <f>_xlfn.XLOOKUP($F964,Main_OG!$D$1:$D$766,Main_OG!AJ$1:AJ$766,"")</f>
        <v>9055542</v>
      </c>
      <c r="AC964" s="47">
        <f>_xlfn.XLOOKUP($F964,Main_OG!$D$1:$D$766,Main_OG!AK$1:AK$766,"")</f>
        <v>4282440</v>
      </c>
      <c r="AD964" s="47">
        <f>_xlfn.XLOOKUP($F964,Main_OG!$D$1:$D$766,Main_OG!AL$1:AL$766,"")</f>
        <v>853219270</v>
      </c>
      <c r="AE964" s="47">
        <f>_xlfn.XLOOKUP($F964,Main_OG!$D$1:$D$766,Main_OG!AM$1:AM$766,"")</f>
        <v>42695009</v>
      </c>
      <c r="AF964" s="48">
        <f>_xlfn.XLOOKUP($F964,Main_OG!$D$1:$D$766,Main_OG!Z$1:Z$766,"")</f>
        <v>3.51</v>
      </c>
      <c r="AG964" s="48">
        <f>_xlfn.XLOOKUP($F964,Main_OG!$D$1:$D$766,Main_OG!AA$1:AA$766,"")</f>
        <v>3.27</v>
      </c>
      <c r="AH964" s="48">
        <f>_xlfn.XLOOKUP($F964,Main_OG!$D$1:$D$766,Main_OG!AB$1:AB$766,"")</f>
        <v>22.758921780738341</v>
      </c>
      <c r="AI964" s="48">
        <f>_xlfn.XLOOKUP($F964,Main_OG!$D$1:$D$766,Main_OG!AC$1:AC$766,"")</f>
        <v>5.44</v>
      </c>
      <c r="AJ964" s="48">
        <f>_xlfn.XLOOKUP($F964,Main_OG!$D$1:$D$766,Main_OG!AD$1:AD$766,"")</f>
        <v>0.68</v>
      </c>
    </row>
    <row r="965" spans="2:36" x14ac:dyDescent="0.35">
      <c r="B965" s="36" t="s">
        <v>2014</v>
      </c>
      <c r="C965" s="45" t="s">
        <v>82</v>
      </c>
      <c r="D965" s="45" t="s">
        <v>4417</v>
      </c>
      <c r="E965" s="36" t="s">
        <v>2014</v>
      </c>
      <c r="F965" s="36" t="str">
        <f t="shared" si="45"/>
        <v>2012_NY</v>
      </c>
      <c r="G965" s="45">
        <v>2012</v>
      </c>
      <c r="H965" s="45">
        <f>_xlfn.XLOOKUP(J965,Main_OG!$B$1:$B$766,Main_OG!$O$1:$O$766,"")</f>
        <v>1</v>
      </c>
      <c r="I965" s="45">
        <f>_xlfn.XLOOKUP(F965,Main_OG!$D$1:$D$766,Main_OG!$J$1:$J$766,"")</f>
        <v>1</v>
      </c>
      <c r="J965" s="45" t="s">
        <v>82</v>
      </c>
      <c r="K965" s="45" t="str">
        <f t="shared" si="46"/>
        <v>Fishers Island Utility Co Inc_NY</v>
      </c>
      <c r="L965" s="45" t="str">
        <f t="shared" si="47"/>
        <v>Fishers Island Utility Co Inc_NY</v>
      </c>
      <c r="M965" s="45" t="s">
        <v>2021</v>
      </c>
      <c r="N965" s="45">
        <v>0</v>
      </c>
      <c r="O965" s="45">
        <v>110</v>
      </c>
      <c r="P965" s="45">
        <v>0</v>
      </c>
      <c r="Q965" s="45">
        <v>655</v>
      </c>
      <c r="R965" s="45">
        <v>0</v>
      </c>
      <c r="S965" s="45">
        <v>1819</v>
      </c>
      <c r="T965" s="45">
        <v>0</v>
      </c>
      <c r="U965" s="45">
        <v>3937</v>
      </c>
      <c r="V965" s="45">
        <v>0</v>
      </c>
      <c r="W965" s="45">
        <v>28.807037000000001</v>
      </c>
      <c r="X965" s="45">
        <v>0</v>
      </c>
      <c r="Y965" s="45">
        <v>41.605283</v>
      </c>
      <c r="Z965" s="46">
        <v>1496280.1</v>
      </c>
      <c r="AA965" s="46">
        <v>76440.810689002275</v>
      </c>
      <c r="AB965" s="47">
        <f>_xlfn.XLOOKUP($F965,Main_OG!$D$1:$D$766,Main_OG!AJ$1:AJ$766,"")</f>
        <v>4316244</v>
      </c>
      <c r="AC965" s="47">
        <f>_xlfn.XLOOKUP($F965,Main_OG!$D$1:$D$766,Main_OG!AK$1:AK$766,"")</f>
        <v>2105232</v>
      </c>
      <c r="AD965" s="47">
        <f>_xlfn.XLOOKUP($F965,Main_OG!$D$1:$D$766,Main_OG!AL$1:AL$766,"")</f>
        <v>982859374</v>
      </c>
      <c r="AE965" s="47">
        <f>_xlfn.XLOOKUP($F965,Main_OG!$D$1:$D$766,Main_OG!AM$1:AM$766,"")</f>
        <v>40774560</v>
      </c>
      <c r="AF965" s="48">
        <f>_xlfn.XLOOKUP($F965,Main_OG!$D$1:$D$766,Main_OG!Z$1:Z$766,"")</f>
        <v>2.93</v>
      </c>
      <c r="AG965" s="48">
        <f>_xlfn.XLOOKUP($F965,Main_OG!$D$1:$D$766,Main_OG!AA$1:AA$766,"")</f>
        <v>3.12</v>
      </c>
      <c r="AH965" s="48">
        <f>_xlfn.XLOOKUP($F965,Main_OG!$D$1:$D$766,Main_OG!AB$1:AB$766,"")</f>
        <v>23.56</v>
      </c>
      <c r="AI965" s="48">
        <f>_xlfn.XLOOKUP($F965,Main_OG!$D$1:$D$766,Main_OG!AC$1:AC$766,"")</f>
        <v>3.84</v>
      </c>
      <c r="AJ965" s="48">
        <f>_xlfn.XLOOKUP($F965,Main_OG!$D$1:$D$766,Main_OG!AD$1:AD$766,"")</f>
        <v>0.74</v>
      </c>
    </row>
    <row r="966" spans="2:36" x14ac:dyDescent="0.35">
      <c r="B966" s="36" t="s">
        <v>2014</v>
      </c>
      <c r="C966" s="45" t="s">
        <v>82</v>
      </c>
      <c r="D966" s="45" t="s">
        <v>4417</v>
      </c>
      <c r="E966" s="36" t="s">
        <v>2014</v>
      </c>
      <c r="F966" s="36" t="str">
        <f t="shared" si="45"/>
        <v>2013_NY</v>
      </c>
      <c r="G966" s="45">
        <v>2013</v>
      </c>
      <c r="H966" s="45">
        <f>_xlfn.XLOOKUP(J966,Main_OG!$B$1:$B$766,Main_OG!$O$1:$O$766,"")</f>
        <v>1</v>
      </c>
      <c r="I966" s="45">
        <f>_xlfn.XLOOKUP(F966,Main_OG!$D$1:$D$766,Main_OG!$J$1:$J$766,"")</f>
        <v>1</v>
      </c>
      <c r="J966" s="45" t="s">
        <v>82</v>
      </c>
      <c r="K966" s="45" t="str">
        <f t="shared" si="46"/>
        <v>Fishers Island Utility Co Inc_NY</v>
      </c>
      <c r="L966" s="45" t="str">
        <f t="shared" si="47"/>
        <v>Fishers Island Utility Co Inc_NY</v>
      </c>
      <c r="M966" s="45" t="s">
        <v>2022</v>
      </c>
      <c r="N966" s="45">
        <v>0</v>
      </c>
      <c r="O966" s="45">
        <v>112</v>
      </c>
      <c r="P966" s="45">
        <v>0</v>
      </c>
      <c r="Q966" s="45">
        <v>650</v>
      </c>
      <c r="R966" s="45">
        <v>0</v>
      </c>
      <c r="S966" s="45">
        <v>1733</v>
      </c>
      <c r="T966" s="45">
        <v>0</v>
      </c>
      <c r="U966" s="45">
        <v>4086</v>
      </c>
      <c r="V966" s="45">
        <v>0</v>
      </c>
      <c r="W966" s="45">
        <v>26.428159000000001</v>
      </c>
      <c r="X966" s="45">
        <v>0</v>
      </c>
      <c r="Y966" s="45">
        <v>35.070974</v>
      </c>
      <c r="Z966" s="46">
        <v>1501818</v>
      </c>
      <c r="AA966" s="46">
        <v>76519.956091991597</v>
      </c>
      <c r="AB966" s="47">
        <f>_xlfn.XLOOKUP($F966,Main_OG!$D$1:$D$766,Main_OG!AJ$1:AJ$766,"")</f>
        <v>4587084</v>
      </c>
      <c r="AC966" s="47">
        <f>_xlfn.XLOOKUP($F966,Main_OG!$D$1:$D$766,Main_OG!AK$1:AK$766,"")</f>
        <v>3410880.96</v>
      </c>
      <c r="AD966" s="47">
        <f>_xlfn.XLOOKUP($F966,Main_OG!$D$1:$D$766,Main_OG!AL$1:AL$766,"")</f>
        <v>896253604</v>
      </c>
      <c r="AE966" s="47">
        <f>_xlfn.XLOOKUP($F966,Main_OG!$D$1:$D$766,Main_OG!AM$1:AM$766,"")</f>
        <v>44755606</v>
      </c>
      <c r="AF966" s="48">
        <f>_xlfn.XLOOKUP($F966,Main_OG!$D$1:$D$766,Main_OG!Z$1:Z$766,"")</f>
        <v>3.58</v>
      </c>
      <c r="AG966" s="48">
        <f>_xlfn.XLOOKUP($F966,Main_OG!$D$1:$D$766,Main_OG!AA$1:AA$766,"")</f>
        <v>2.3089180475565318</v>
      </c>
      <c r="AH966" s="48">
        <f>_xlfn.XLOOKUP($F966,Main_OG!$D$1:$D$766,Main_OG!AB$1:AB$766,"")</f>
        <v>22.862714639490921</v>
      </c>
      <c r="AI966" s="48">
        <f>_xlfn.XLOOKUP($F966,Main_OG!$D$1:$D$766,Main_OG!AC$1:AC$766,"")</f>
        <v>4.4043332512284126</v>
      </c>
      <c r="AJ966" s="48">
        <f>_xlfn.XLOOKUP($F966,Main_OG!$D$1:$D$766,Main_OG!AD$1:AD$766,"")</f>
        <v>0.8</v>
      </c>
    </row>
    <row r="967" spans="2:36" x14ac:dyDescent="0.35">
      <c r="B967" s="36" t="s">
        <v>2014</v>
      </c>
      <c r="C967" s="45" t="s">
        <v>82</v>
      </c>
      <c r="D967" s="45" t="s">
        <v>4417</v>
      </c>
      <c r="E967" s="36" t="s">
        <v>2014</v>
      </c>
      <c r="F967" s="36" t="str">
        <f t="shared" si="45"/>
        <v>2014_NY</v>
      </c>
      <c r="G967" s="45">
        <v>2014</v>
      </c>
      <c r="H967" s="45">
        <f>_xlfn.XLOOKUP(J967,Main_OG!$B$1:$B$766,Main_OG!$O$1:$O$766,"")</f>
        <v>1</v>
      </c>
      <c r="I967" s="45">
        <f>_xlfn.XLOOKUP(F967,Main_OG!$D$1:$D$766,Main_OG!$J$1:$J$766,"")</f>
        <v>1</v>
      </c>
      <c r="J967" s="45" t="s">
        <v>82</v>
      </c>
      <c r="K967" s="45" t="str">
        <f t="shared" si="46"/>
        <v>Fishers Island Utility Co Inc_NY</v>
      </c>
      <c r="L967" s="45" t="str">
        <f t="shared" si="47"/>
        <v>Fishers Island Utility Co Inc_NY</v>
      </c>
      <c r="M967" s="45" t="s">
        <v>2023</v>
      </c>
      <c r="N967" s="45">
        <v>0</v>
      </c>
      <c r="O967" s="45">
        <v>102</v>
      </c>
      <c r="P967" s="45">
        <v>0</v>
      </c>
      <c r="Q967" s="45">
        <v>650</v>
      </c>
      <c r="R967" s="45">
        <v>0</v>
      </c>
      <c r="S967" s="45">
        <v>1830</v>
      </c>
      <c r="T967" s="45">
        <v>0</v>
      </c>
      <c r="U967" s="45">
        <v>4102</v>
      </c>
      <c r="V967" s="45">
        <v>0</v>
      </c>
      <c r="W967" s="45">
        <v>26.994536</v>
      </c>
      <c r="X967" s="45">
        <v>0</v>
      </c>
      <c r="Y967" s="45">
        <v>36.811312000000001</v>
      </c>
      <c r="Z967" s="46">
        <v>1535375.9</v>
      </c>
      <c r="AA967" s="46">
        <v>78122.537484676344</v>
      </c>
      <c r="AB967" s="47">
        <f>_xlfn.XLOOKUP($F967,Main_OG!$D$1:$D$766,Main_OG!AJ$1:AJ$766,"")</f>
        <v>4441898</v>
      </c>
      <c r="AC967" s="47">
        <f>_xlfn.XLOOKUP($F967,Main_OG!$D$1:$D$766,Main_OG!AK$1:AK$766,"")</f>
        <v>6845568</v>
      </c>
      <c r="AD967" s="47">
        <f>_xlfn.XLOOKUP($F967,Main_OG!$D$1:$D$766,Main_OG!AL$1:AL$766,"")</f>
        <v>890837476</v>
      </c>
      <c r="AE967" s="47">
        <f>_xlfn.XLOOKUP($F967,Main_OG!$D$1:$D$766,Main_OG!AM$1:AM$766,"")</f>
        <v>43038624</v>
      </c>
      <c r="AF967" s="48">
        <f>_xlfn.XLOOKUP($F967,Main_OG!$D$1:$D$766,Main_OG!Z$1:Z$766,"")</f>
        <v>3.85</v>
      </c>
      <c r="AG967" s="48">
        <f>_xlfn.XLOOKUP($F967,Main_OG!$D$1:$D$766,Main_OG!AA$1:AA$766,"")</f>
        <v>3.03</v>
      </c>
      <c r="AH967" s="48">
        <f>_xlfn.XLOOKUP($F967,Main_OG!$D$1:$D$766,Main_OG!AB$1:AB$766,"")</f>
        <v>23.67</v>
      </c>
      <c r="AI967" s="48">
        <f>_xlfn.XLOOKUP($F967,Main_OG!$D$1:$D$766,Main_OG!AC$1:AC$766,"")</f>
        <v>5.27</v>
      </c>
      <c r="AJ967" s="48">
        <f>_xlfn.XLOOKUP($F967,Main_OG!$D$1:$D$766,Main_OG!AD$1:AD$766,"")</f>
        <v>0.76</v>
      </c>
    </row>
    <row r="968" spans="2:36" x14ac:dyDescent="0.35">
      <c r="B968" s="36" t="s">
        <v>2014</v>
      </c>
      <c r="C968" s="45" t="s">
        <v>82</v>
      </c>
      <c r="D968" s="45" t="s">
        <v>4417</v>
      </c>
      <c r="E968" s="36" t="s">
        <v>2014</v>
      </c>
      <c r="F968" s="36" t="str">
        <f t="shared" si="45"/>
        <v>2015_NY</v>
      </c>
      <c r="G968" s="45">
        <v>2015</v>
      </c>
      <c r="H968" s="45">
        <f>_xlfn.XLOOKUP(J968,Main_OG!$B$1:$B$766,Main_OG!$O$1:$O$766,"")</f>
        <v>1</v>
      </c>
      <c r="I968" s="45">
        <f>_xlfn.XLOOKUP(F968,Main_OG!$D$1:$D$766,Main_OG!$J$1:$J$766,"")</f>
        <v>1</v>
      </c>
      <c r="J968" s="45" t="s">
        <v>82</v>
      </c>
      <c r="K968" s="45" t="str">
        <f t="shared" si="46"/>
        <v>Fishers Island Utility Co Inc_NY</v>
      </c>
      <c r="L968" s="45" t="str">
        <f t="shared" si="47"/>
        <v>Fishers Island Utility Co Inc_NY</v>
      </c>
      <c r="M968" s="45" t="s">
        <v>2024</v>
      </c>
      <c r="N968" s="45">
        <v>0</v>
      </c>
      <c r="O968" s="45">
        <v>105</v>
      </c>
      <c r="P968" s="45">
        <v>0</v>
      </c>
      <c r="Q968" s="45">
        <v>654</v>
      </c>
      <c r="R968" s="45">
        <v>0</v>
      </c>
      <c r="S968" s="45">
        <v>1719</v>
      </c>
      <c r="T968" s="45">
        <v>0</v>
      </c>
      <c r="U968" s="45">
        <v>4313</v>
      </c>
      <c r="V968" s="45">
        <v>0</v>
      </c>
      <c r="W968" s="45">
        <v>27.690518000000001</v>
      </c>
      <c r="X968" s="45">
        <v>0</v>
      </c>
      <c r="Y968" s="45">
        <v>39.183863000000002</v>
      </c>
      <c r="Z968" s="46">
        <v>1565835.2</v>
      </c>
      <c r="AA968" s="46">
        <v>79656.592065622783</v>
      </c>
      <c r="AB968" s="47">
        <f>_xlfn.XLOOKUP($F968,Main_OG!$D$1:$D$766,Main_OG!AJ$1:AJ$766,"")</f>
        <v>2208138</v>
      </c>
      <c r="AC968" s="47">
        <f>_xlfn.XLOOKUP($F968,Main_OG!$D$1:$D$766,Main_OG!AK$1:AK$766,"")</f>
        <v>6201540</v>
      </c>
      <c r="AD968" s="47">
        <f>_xlfn.XLOOKUP($F968,Main_OG!$D$1:$D$766,Main_OG!AL$1:AL$766,"")</f>
        <v>934244542</v>
      </c>
      <c r="AE968" s="47">
        <f>_xlfn.XLOOKUP($F968,Main_OG!$D$1:$D$766,Main_OG!AM$1:AM$766,"")</f>
        <v>44602871</v>
      </c>
      <c r="AF968" s="48">
        <f>_xlfn.XLOOKUP($F968,Main_OG!$D$1:$D$766,Main_OG!Z$1:Z$766,"")</f>
        <v>2.72</v>
      </c>
      <c r="AG968" s="48">
        <f>_xlfn.XLOOKUP($F968,Main_OG!$D$1:$D$766,Main_OG!AA$1:AA$766,"")</f>
        <v>2.83</v>
      </c>
      <c r="AH968" s="48">
        <f>_xlfn.XLOOKUP($F968,Main_OG!$D$1:$D$766,Main_OG!AB$1:AB$766,"")</f>
        <v>12.08771849023859</v>
      </c>
      <c r="AI968" s="48">
        <f>_xlfn.XLOOKUP($F968,Main_OG!$D$1:$D$766,Main_OG!AC$1:AC$766,"")</f>
        <v>3.3843619636206599</v>
      </c>
      <c r="AJ968" s="48">
        <f>_xlfn.XLOOKUP($F968,Main_OG!$D$1:$D$766,Main_OG!AD$1:AD$766,"")</f>
        <v>0.72</v>
      </c>
    </row>
    <row r="969" spans="2:36" x14ac:dyDescent="0.35">
      <c r="B969" s="36" t="s">
        <v>2014</v>
      </c>
      <c r="C969" s="45" t="s">
        <v>82</v>
      </c>
      <c r="D969" s="45" t="s">
        <v>4417</v>
      </c>
      <c r="E969" s="36" t="s">
        <v>2014</v>
      </c>
      <c r="F969" s="36" t="str">
        <f t="shared" si="45"/>
        <v>2016_NY</v>
      </c>
      <c r="G969" s="45">
        <v>2016</v>
      </c>
      <c r="H969" s="45">
        <f>_xlfn.XLOOKUP(J969,Main_OG!$B$1:$B$766,Main_OG!$O$1:$O$766,"")</f>
        <v>1</v>
      </c>
      <c r="I969" s="45">
        <f>_xlfn.XLOOKUP(F969,Main_OG!$D$1:$D$766,Main_OG!$J$1:$J$766,"")</f>
        <v>1</v>
      </c>
      <c r="J969" s="45" t="s">
        <v>82</v>
      </c>
      <c r="K969" s="45" t="str">
        <f t="shared" si="46"/>
        <v>Fishers Island Utility Co Inc_NY</v>
      </c>
      <c r="L969" s="45" t="str">
        <f t="shared" si="47"/>
        <v>Fishers Island Utility Co Inc_NY</v>
      </c>
      <c r="M969" s="45" t="s">
        <v>2025</v>
      </c>
      <c r="N969" s="45">
        <v>0</v>
      </c>
      <c r="O969" s="45">
        <v>108</v>
      </c>
      <c r="P969" s="45">
        <v>0</v>
      </c>
      <c r="Q969" s="45">
        <v>653</v>
      </c>
      <c r="R969" s="45">
        <v>0</v>
      </c>
      <c r="S969" s="45">
        <v>1735</v>
      </c>
      <c r="T969" s="45">
        <v>0</v>
      </c>
      <c r="U969" s="45">
        <v>4148</v>
      </c>
      <c r="V969" s="45">
        <v>0</v>
      </c>
      <c r="W969" s="45">
        <v>25.244956999999999</v>
      </c>
      <c r="X969" s="45">
        <v>0</v>
      </c>
      <c r="Y969" s="45">
        <v>33.992285000000003</v>
      </c>
      <c r="Z969" s="46">
        <v>1590567.8</v>
      </c>
      <c r="AA969" s="46">
        <v>81001.025086534486</v>
      </c>
      <c r="AB969" s="47">
        <f>_xlfn.XLOOKUP($F969,Main_OG!$D$1:$D$766,Main_OG!AJ$1:AJ$766,"")</f>
        <v>1519322</v>
      </c>
      <c r="AC969" s="47">
        <f>_xlfn.XLOOKUP($F969,Main_OG!$D$1:$D$766,Main_OG!AK$1:AK$766,"")</f>
        <v>2283602</v>
      </c>
      <c r="AD969" s="47">
        <f>_xlfn.XLOOKUP($F969,Main_OG!$D$1:$D$766,Main_OG!AL$1:AL$766,"")</f>
        <v>905391122</v>
      </c>
      <c r="AE969" s="47">
        <f>_xlfn.XLOOKUP($F969,Main_OG!$D$1:$D$766,Main_OG!AM$1:AM$766,"")</f>
        <v>41570990</v>
      </c>
      <c r="AF969" s="48">
        <f>_xlfn.XLOOKUP($F969,Main_OG!$D$1:$D$766,Main_OG!Z$1:Z$766,"")</f>
        <v>0</v>
      </c>
      <c r="AG969" s="48">
        <f>_xlfn.XLOOKUP($F969,Main_OG!$D$1:$D$766,Main_OG!AA$1:AA$766,"")</f>
        <v>2.37</v>
      </c>
      <c r="AH969" s="48">
        <f>_xlfn.XLOOKUP($F969,Main_OG!$D$1:$D$766,Main_OG!AB$1:AB$766,"")</f>
        <v>10.23</v>
      </c>
      <c r="AI969" s="48">
        <f>_xlfn.XLOOKUP($F969,Main_OG!$D$1:$D$766,Main_OG!AC$1:AC$766,"")</f>
        <v>3.2924726584307722</v>
      </c>
      <c r="AJ969" s="48">
        <f>_xlfn.XLOOKUP($F969,Main_OG!$D$1:$D$766,Main_OG!AD$1:AD$766,"")</f>
        <v>0.69</v>
      </c>
    </row>
    <row r="970" spans="2:36" x14ac:dyDescent="0.35">
      <c r="B970" s="36" t="s">
        <v>2014</v>
      </c>
      <c r="C970" s="45" t="s">
        <v>82</v>
      </c>
      <c r="D970" s="45" t="s">
        <v>4417</v>
      </c>
      <c r="E970" s="36" t="s">
        <v>2014</v>
      </c>
      <c r="F970" s="36" t="str">
        <f t="shared" si="45"/>
        <v>2017_NY</v>
      </c>
      <c r="G970" s="45">
        <v>2017</v>
      </c>
      <c r="H970" s="45">
        <f>_xlfn.XLOOKUP(J970,Main_OG!$B$1:$B$766,Main_OG!$O$1:$O$766,"")</f>
        <v>1</v>
      </c>
      <c r="I970" s="45">
        <f>_xlfn.XLOOKUP(F970,Main_OG!$D$1:$D$766,Main_OG!$J$1:$J$766,"")</f>
        <v>1</v>
      </c>
      <c r="J970" s="45" t="s">
        <v>82</v>
      </c>
      <c r="K970" s="45" t="str">
        <f t="shared" si="46"/>
        <v>Fishers Island Utility Co Inc_NY</v>
      </c>
      <c r="L970" s="45" t="str">
        <f t="shared" si="47"/>
        <v>Fishers Island Utility Co Inc_NY</v>
      </c>
      <c r="M970" s="45" t="s">
        <v>2026</v>
      </c>
      <c r="N970" s="45">
        <v>0</v>
      </c>
      <c r="O970" s="45">
        <v>108</v>
      </c>
      <c r="P970" s="45">
        <v>0</v>
      </c>
      <c r="Q970" s="45">
        <v>653</v>
      </c>
      <c r="R970" s="45">
        <v>0</v>
      </c>
      <c r="S970" s="45">
        <v>1850</v>
      </c>
      <c r="T970" s="45">
        <v>0</v>
      </c>
      <c r="U970" s="45">
        <v>4118</v>
      </c>
      <c r="V970" s="45">
        <v>0</v>
      </c>
      <c r="W970" s="45">
        <v>26.508108</v>
      </c>
      <c r="X970" s="45">
        <v>0</v>
      </c>
      <c r="Y970" s="45">
        <v>40.116560999999997</v>
      </c>
      <c r="Z970" s="46">
        <v>1624800.7</v>
      </c>
      <c r="AA970" s="46">
        <v>82924.018655038119</v>
      </c>
      <c r="AB970" s="47">
        <f>_xlfn.XLOOKUP($F970,Main_OG!$D$1:$D$766,Main_OG!AJ$1:AJ$766,"")</f>
        <v>622594</v>
      </c>
      <c r="AC970" s="47">
        <f>_xlfn.XLOOKUP($F970,Main_OG!$D$1:$D$766,Main_OG!AK$1:AK$766,"")</f>
        <v>2036626</v>
      </c>
      <c r="AD970" s="47">
        <f>_xlfn.XLOOKUP($F970,Main_OG!$D$1:$D$766,Main_OG!AL$1:AL$766,"")</f>
        <v>740421322</v>
      </c>
      <c r="AE970" s="47">
        <f>_xlfn.XLOOKUP($F970,Main_OG!$D$1:$D$766,Main_OG!AM$1:AM$766,"")</f>
        <v>42167409</v>
      </c>
      <c r="AF970" s="48">
        <f>_xlfn.XLOOKUP($F970,Main_OG!$D$1:$D$766,Main_OG!Z$1:Z$766,"")</f>
        <v>2.48</v>
      </c>
      <c r="AG970" s="48">
        <f>_xlfn.XLOOKUP($F970,Main_OG!$D$1:$D$766,Main_OG!AA$1:AA$766,"")</f>
        <v>2.35</v>
      </c>
      <c r="AH970" s="48">
        <f>_xlfn.XLOOKUP($F970,Main_OG!$D$1:$D$766,Main_OG!AB$1:AB$766,"")</f>
        <v>13.96</v>
      </c>
      <c r="AI970" s="48">
        <f>_xlfn.XLOOKUP($F970,Main_OG!$D$1:$D$766,Main_OG!AC$1:AC$766,"")</f>
        <v>3.7243523928232452</v>
      </c>
      <c r="AJ970" s="48">
        <f>_xlfn.XLOOKUP($F970,Main_OG!$D$1:$D$766,Main_OG!AD$1:AD$766,"")</f>
        <v>0.74</v>
      </c>
    </row>
    <row r="971" spans="2:36" x14ac:dyDescent="0.35">
      <c r="B971" s="36" t="s">
        <v>2014</v>
      </c>
      <c r="C971" s="45" t="s">
        <v>82</v>
      </c>
      <c r="D971" s="45" t="s">
        <v>4417</v>
      </c>
      <c r="E971" s="36" t="s">
        <v>2014</v>
      </c>
      <c r="F971" s="36" t="str">
        <f t="shared" si="45"/>
        <v>2018_NY</v>
      </c>
      <c r="G971" s="45">
        <v>2018</v>
      </c>
      <c r="H971" s="45">
        <f>_xlfn.XLOOKUP(J971,Main_OG!$B$1:$B$766,Main_OG!$O$1:$O$766,"")</f>
        <v>1</v>
      </c>
      <c r="I971" s="45">
        <f>_xlfn.XLOOKUP(F971,Main_OG!$D$1:$D$766,Main_OG!$J$1:$J$766,"")</f>
        <v>1</v>
      </c>
      <c r="J971" s="45" t="s">
        <v>82</v>
      </c>
      <c r="K971" s="45" t="str">
        <f t="shared" si="46"/>
        <v>Fishers Island Utility Co Inc_NY</v>
      </c>
      <c r="L971" s="45" t="str">
        <f t="shared" si="47"/>
        <v>Fishers Island Utility Co Inc_NY</v>
      </c>
      <c r="M971" s="45" t="s">
        <v>2027</v>
      </c>
      <c r="N971" s="45">
        <v>0</v>
      </c>
      <c r="O971" s="45">
        <v>116</v>
      </c>
      <c r="P971" s="45">
        <v>0</v>
      </c>
      <c r="Q971" s="45">
        <v>646</v>
      </c>
      <c r="R971" s="45">
        <v>0</v>
      </c>
      <c r="S971" s="45">
        <v>2075</v>
      </c>
      <c r="T971" s="45">
        <v>0</v>
      </c>
      <c r="U971" s="45">
        <v>4367</v>
      </c>
      <c r="V971" s="45">
        <v>0</v>
      </c>
      <c r="W971" s="45">
        <v>25.301205</v>
      </c>
      <c r="X971" s="45">
        <v>0</v>
      </c>
      <c r="Y971" s="45">
        <v>32.539501000000001</v>
      </c>
      <c r="Z971" s="46">
        <v>1665186.8</v>
      </c>
      <c r="AA971" s="46">
        <v>85201.517102503276</v>
      </c>
      <c r="AB971" s="47">
        <f>_xlfn.XLOOKUP($F971,Main_OG!$D$1:$D$766,Main_OG!AJ$1:AJ$766,"")</f>
        <v>551004</v>
      </c>
      <c r="AC971" s="47">
        <f>_xlfn.XLOOKUP($F971,Main_OG!$D$1:$D$766,Main_OG!AK$1:AK$766,"")</f>
        <v>5192542</v>
      </c>
      <c r="AD971" s="47">
        <f>_xlfn.XLOOKUP($F971,Main_OG!$D$1:$D$766,Main_OG!AL$1:AL$766,"")</f>
        <v>802445040</v>
      </c>
      <c r="AE971" s="47">
        <f>_xlfn.XLOOKUP($F971,Main_OG!$D$1:$D$766,Main_OG!AM$1:AM$766,"")</f>
        <v>42919011</v>
      </c>
      <c r="AF971" s="48">
        <f>_xlfn.XLOOKUP($F971,Main_OG!$D$1:$D$766,Main_OG!Z$1:Z$766,"")</f>
        <v>0</v>
      </c>
      <c r="AG971" s="48">
        <f>_xlfn.XLOOKUP($F971,Main_OG!$D$1:$D$766,Main_OG!AA$1:AA$766,"")</f>
        <v>2.1875855044172008</v>
      </c>
      <c r="AH971" s="48">
        <f>_xlfn.XLOOKUP($F971,Main_OG!$D$1:$D$766,Main_OG!AB$1:AB$766,"")</f>
        <v>17.134646247082848</v>
      </c>
      <c r="AI971" s="48">
        <f>_xlfn.XLOOKUP($F971,Main_OG!$D$1:$D$766,Main_OG!AC$1:AC$766,"")</f>
        <v>3.76</v>
      </c>
      <c r="AJ971" s="48">
        <f>_xlfn.XLOOKUP($F971,Main_OG!$D$1:$D$766,Main_OG!AD$1:AD$766,"")</f>
        <v>0.71</v>
      </c>
    </row>
    <row r="972" spans="2:36" x14ac:dyDescent="0.35">
      <c r="B972" s="36" t="s">
        <v>2014</v>
      </c>
      <c r="C972" s="45" t="s">
        <v>82</v>
      </c>
      <c r="D972" s="45" t="s">
        <v>4417</v>
      </c>
      <c r="E972" s="36" t="s">
        <v>2014</v>
      </c>
      <c r="F972" s="36" t="str">
        <f t="shared" si="45"/>
        <v>2019_NY</v>
      </c>
      <c r="G972" s="45">
        <v>2019</v>
      </c>
      <c r="H972" s="45">
        <f>_xlfn.XLOOKUP(J972,Main_OG!$B$1:$B$766,Main_OG!$O$1:$O$766,"")</f>
        <v>1</v>
      </c>
      <c r="I972" s="45">
        <f>_xlfn.XLOOKUP(F972,Main_OG!$D$1:$D$766,Main_OG!$J$1:$J$766,"")</f>
        <v>1</v>
      </c>
      <c r="J972" s="45" t="s">
        <v>82</v>
      </c>
      <c r="K972" s="45" t="str">
        <f t="shared" si="46"/>
        <v>Fishers Island Utility Co Inc_NY</v>
      </c>
      <c r="L972" s="45" t="str">
        <f t="shared" si="47"/>
        <v>Fishers Island Utility Co Inc_NY</v>
      </c>
      <c r="M972" s="45" t="s">
        <v>2028</v>
      </c>
      <c r="N972" s="45">
        <v>0</v>
      </c>
      <c r="O972" s="45">
        <v>116</v>
      </c>
      <c r="P972" s="45">
        <v>0</v>
      </c>
      <c r="Q972" s="45">
        <v>646</v>
      </c>
      <c r="R972" s="45">
        <v>0</v>
      </c>
      <c r="S972" s="45">
        <v>1905</v>
      </c>
      <c r="T972" s="45">
        <v>0</v>
      </c>
      <c r="U972" s="45">
        <v>4250</v>
      </c>
      <c r="V972" s="45">
        <v>0</v>
      </c>
      <c r="W972" s="45">
        <v>27.086614000000001</v>
      </c>
      <c r="X972" s="45">
        <v>0</v>
      </c>
      <c r="Y972" s="45">
        <v>31.811765000000001</v>
      </c>
      <c r="Z972" s="46">
        <v>1709750.7</v>
      </c>
      <c r="AA972" s="46">
        <v>87845.614356703445</v>
      </c>
      <c r="AB972" s="47">
        <f>_xlfn.XLOOKUP($F972,Main_OG!$D$1:$D$766,Main_OG!AJ$1:AJ$766,"")</f>
        <v>373500</v>
      </c>
      <c r="AC972" s="47">
        <f>_xlfn.XLOOKUP($F972,Main_OG!$D$1:$D$766,Main_OG!AK$1:AK$766,"")</f>
        <v>1791762</v>
      </c>
      <c r="AD972" s="47">
        <f>_xlfn.XLOOKUP($F972,Main_OG!$D$1:$D$766,Main_OG!AL$1:AL$766,"")</f>
        <v>731087044</v>
      </c>
      <c r="AE972" s="47">
        <f>_xlfn.XLOOKUP($F972,Main_OG!$D$1:$D$766,Main_OG!AM$1:AM$766,"")</f>
        <v>44865018</v>
      </c>
      <c r="AF972" s="48">
        <f>_xlfn.XLOOKUP($F972,Main_OG!$D$1:$D$766,Main_OG!Z$1:Z$766,"")</f>
        <v>0</v>
      </c>
      <c r="AG972" s="48">
        <f>_xlfn.XLOOKUP($F972,Main_OG!$D$1:$D$766,Main_OG!AA$1:AA$766,"")</f>
        <v>2.176146746141439</v>
      </c>
      <c r="AH972" s="48">
        <f>_xlfn.XLOOKUP($F972,Main_OG!$D$1:$D$766,Main_OG!AB$1:AB$766,"")</f>
        <v>16.155101142605361</v>
      </c>
      <c r="AI972" s="48">
        <f>_xlfn.XLOOKUP($F972,Main_OG!$D$1:$D$766,Main_OG!AC$1:AC$766,"")</f>
        <v>3.3292283805067271</v>
      </c>
      <c r="AJ972" s="48">
        <f>_xlfn.XLOOKUP($F972,Main_OG!$D$1:$D$766,Main_OG!AD$1:AD$766,"")</f>
        <v>0.60296766622862785</v>
      </c>
    </row>
    <row r="973" spans="2:36" x14ac:dyDescent="0.35">
      <c r="B973" s="36" t="s">
        <v>2014</v>
      </c>
      <c r="C973" s="45" t="s">
        <v>82</v>
      </c>
      <c r="D973" s="45" t="s">
        <v>4417</v>
      </c>
      <c r="E973" s="36" t="s">
        <v>2014</v>
      </c>
      <c r="F973" s="36" t="str">
        <f t="shared" si="45"/>
        <v>2020_NY</v>
      </c>
      <c r="G973" s="45">
        <v>2020</v>
      </c>
      <c r="H973" s="45">
        <f>_xlfn.XLOOKUP(J973,Main_OG!$B$1:$B$766,Main_OG!$O$1:$O$766,"")</f>
        <v>1</v>
      </c>
      <c r="I973" s="45">
        <f>_xlfn.XLOOKUP(F973,Main_OG!$D$1:$D$766,Main_OG!$J$1:$J$766,"")</f>
        <v>1</v>
      </c>
      <c r="J973" s="45" t="s">
        <v>82</v>
      </c>
      <c r="K973" s="45" t="str">
        <f t="shared" si="46"/>
        <v>Fishers Island Utility Co Inc_NY</v>
      </c>
      <c r="L973" s="45" t="str">
        <f t="shared" si="47"/>
        <v>Fishers Island Utility Co Inc_NY</v>
      </c>
      <c r="M973" s="45" t="s">
        <v>2029</v>
      </c>
      <c r="N973" s="45">
        <v>0</v>
      </c>
      <c r="O973" s="45">
        <v>115</v>
      </c>
      <c r="P973" s="45">
        <v>0</v>
      </c>
      <c r="Q973" s="45">
        <v>0</v>
      </c>
      <c r="R973" s="45">
        <v>0</v>
      </c>
      <c r="S973" s="45">
        <v>1730</v>
      </c>
      <c r="T973" s="45">
        <v>0</v>
      </c>
      <c r="U973" s="45">
        <v>0</v>
      </c>
      <c r="V973" s="45">
        <v>0</v>
      </c>
      <c r="W973" s="45">
        <v>25.589594999999999</v>
      </c>
      <c r="X973" s="45">
        <v>0</v>
      </c>
      <c r="Y973" s="45">
        <v>0</v>
      </c>
      <c r="Z973" s="46">
        <v>1650567.2</v>
      </c>
      <c r="AA973" s="46">
        <v>85158.158910676211</v>
      </c>
      <c r="AB973" s="47">
        <f>_xlfn.XLOOKUP($F973,Main_OG!$D$1:$D$766,Main_OG!AJ$1:AJ$766,"")</f>
        <v>127422</v>
      </c>
      <c r="AC973" s="47">
        <f>_xlfn.XLOOKUP($F973,Main_OG!$D$1:$D$766,Main_OG!AK$1:AK$766,"")</f>
        <v>1502064</v>
      </c>
      <c r="AD973" s="47">
        <f>_xlfn.XLOOKUP($F973,Main_OG!$D$1:$D$766,Main_OG!AL$1:AL$766,"")</f>
        <v>818703500</v>
      </c>
      <c r="AE973" s="47">
        <f>_xlfn.XLOOKUP($F973,Main_OG!$D$1:$D$766,Main_OG!AM$1:AM$766,"")</f>
        <v>0</v>
      </c>
      <c r="AF973" s="48">
        <f>_xlfn.XLOOKUP($F973,Main_OG!$D$1:$D$766,Main_OG!Z$1:Z$766,"")</f>
        <v>0</v>
      </c>
      <c r="AG973" s="48">
        <f>_xlfn.XLOOKUP($F973,Main_OG!$D$1:$D$766,Main_OG!AA$1:AA$766,"")</f>
        <v>2.09</v>
      </c>
      <c r="AH973" s="48">
        <f>_xlfn.XLOOKUP($F973,Main_OG!$D$1:$D$766,Main_OG!AB$1:AB$766,"")</f>
        <v>12.535325193609101</v>
      </c>
      <c r="AI973" s="48">
        <f>_xlfn.XLOOKUP($F973,Main_OG!$D$1:$D$766,Main_OG!AC$1:AC$766,"")</f>
        <v>2.8422150630003218</v>
      </c>
      <c r="AJ973" s="48">
        <f>_xlfn.XLOOKUP($F973,Main_OG!$D$1:$D$766,Main_OG!AD$1:AD$766,"")</f>
        <v>0.64</v>
      </c>
    </row>
    <row r="974" spans="2:36" x14ac:dyDescent="0.35">
      <c r="B974" s="36" t="s">
        <v>2030</v>
      </c>
      <c r="C974" s="45" t="s">
        <v>202</v>
      </c>
      <c r="D974" s="45" t="s">
        <v>4418</v>
      </c>
      <c r="E974" s="36" t="s">
        <v>4501</v>
      </c>
      <c r="F974" s="36" t="str">
        <f t="shared" si="45"/>
        <v>2006_MA</v>
      </c>
      <c r="G974" s="45">
        <v>2006</v>
      </c>
      <c r="H974" s="45">
        <f>_xlfn.XLOOKUP(J974,Main_OG!$B$1:$B$766,Main_OG!$O$1:$O$766,"")</f>
        <v>1</v>
      </c>
      <c r="I974" s="45">
        <f>_xlfn.XLOOKUP(F974,Main_OG!$D$1:$D$766,Main_OG!$J$1:$J$766,"")</f>
        <v>1</v>
      </c>
      <c r="J974" s="45" t="s">
        <v>202</v>
      </c>
      <c r="K974" s="45" t="str">
        <f t="shared" si="46"/>
        <v>Fitchburg Gas &amp; Elec Light Co_MA</v>
      </c>
      <c r="L974" s="45" t="str">
        <f t="shared" si="47"/>
        <v>Fitchburg Gas Electric Light Company_MA</v>
      </c>
      <c r="M974" s="45" t="s">
        <v>2031</v>
      </c>
      <c r="N974" s="45">
        <v>0</v>
      </c>
      <c r="O974" s="45">
        <v>3819</v>
      </c>
      <c r="P974" s="45">
        <v>5</v>
      </c>
      <c r="Q974" s="45">
        <v>24352</v>
      </c>
      <c r="R974" s="45">
        <v>0</v>
      </c>
      <c r="S974" s="45">
        <v>18199</v>
      </c>
      <c r="T974" s="45">
        <v>2871</v>
      </c>
      <c r="U974" s="45">
        <v>32453</v>
      </c>
      <c r="V974" s="45">
        <v>0</v>
      </c>
      <c r="W974" s="45">
        <v>19.012348258498569</v>
      </c>
      <c r="X974" s="45">
        <v>17.67313019390582</v>
      </c>
      <c r="Y974" s="45">
        <v>18.876803164262451</v>
      </c>
      <c r="Z974" s="46">
        <v>426926.1</v>
      </c>
      <c r="AA974" s="46">
        <v>66602.262934463884</v>
      </c>
      <c r="AB974" s="47">
        <f>_xlfn.XLOOKUP($F974,Main_OG!$D$1:$D$766,Main_OG!AJ$1:AJ$766,"")</f>
        <v>9517045.9400000013</v>
      </c>
      <c r="AC974" s="47">
        <f>_xlfn.XLOOKUP($F974,Main_OG!$D$1:$D$766,Main_OG!AK$1:AK$766,"")</f>
        <v>8430192.4400000013</v>
      </c>
      <c r="AD974" s="47">
        <f>_xlfn.XLOOKUP($F974,Main_OG!$D$1:$D$766,Main_OG!AL$1:AL$766,"")</f>
        <v>346009856.08000004</v>
      </c>
      <c r="AE974" s="47">
        <f>_xlfn.XLOOKUP($F974,Main_OG!$D$1:$D$766,Main_OG!AM$1:AM$766,"")</f>
        <v>5829658</v>
      </c>
      <c r="AF974" s="48">
        <f>_xlfn.XLOOKUP($F974,Main_OG!$D$1:$D$766,Main_OG!Z$1:Z$766,"")</f>
        <v>0</v>
      </c>
      <c r="AG974" s="48">
        <f>_xlfn.XLOOKUP($F974,Main_OG!$D$1:$D$766,Main_OG!AA$1:AA$766,"")</f>
        <v>2.2465548173415608</v>
      </c>
      <c r="AH974" s="48">
        <f>_xlfn.XLOOKUP($F974,Main_OG!$D$1:$D$766,Main_OG!AB$1:AB$766,"")</f>
        <v>13.98</v>
      </c>
      <c r="AI974" s="48">
        <f>_xlfn.XLOOKUP($F974,Main_OG!$D$1:$D$766,Main_OG!AC$1:AC$766,"")</f>
        <v>7.1610124069250478</v>
      </c>
      <c r="AJ974" s="48">
        <f>_xlfn.XLOOKUP($F974,Main_OG!$D$1:$D$766,Main_OG!AD$1:AD$766,"")</f>
        <v>0.41</v>
      </c>
    </row>
    <row r="975" spans="2:36" x14ac:dyDescent="0.35">
      <c r="B975" s="36" t="s">
        <v>2030</v>
      </c>
      <c r="C975" s="45" t="s">
        <v>202</v>
      </c>
      <c r="D975" s="45" t="s">
        <v>4418</v>
      </c>
      <c r="E975" s="36" t="s">
        <v>4501</v>
      </c>
      <c r="F975" s="36" t="str">
        <f t="shared" si="45"/>
        <v>2007_MA</v>
      </c>
      <c r="G975" s="45">
        <v>2007</v>
      </c>
      <c r="H975" s="45">
        <f>_xlfn.XLOOKUP(J975,Main_OG!$B$1:$B$766,Main_OG!$O$1:$O$766,"")</f>
        <v>1</v>
      </c>
      <c r="I975" s="45">
        <f>_xlfn.XLOOKUP(F975,Main_OG!$D$1:$D$766,Main_OG!$J$1:$J$766,"")</f>
        <v>1</v>
      </c>
      <c r="J975" s="45" t="s">
        <v>202</v>
      </c>
      <c r="K975" s="45" t="str">
        <f t="shared" si="46"/>
        <v>Fitchburg Gas &amp; Elec Light Co_MA</v>
      </c>
      <c r="L975" s="45" t="str">
        <f t="shared" si="47"/>
        <v>Fitchburg Gas Electric Light Company_MA</v>
      </c>
      <c r="M975" s="45" t="s">
        <v>2032</v>
      </c>
      <c r="N975" s="45">
        <v>0</v>
      </c>
      <c r="O975" s="45">
        <v>3637</v>
      </c>
      <c r="P975" s="45">
        <v>7</v>
      </c>
      <c r="Q975" s="45">
        <v>24376</v>
      </c>
      <c r="R975" s="45">
        <v>0</v>
      </c>
      <c r="S975" s="45">
        <v>16384</v>
      </c>
      <c r="T975" s="45">
        <v>1975</v>
      </c>
      <c r="U975" s="45">
        <v>31948</v>
      </c>
      <c r="V975" s="45">
        <v>0</v>
      </c>
      <c r="W975" s="45">
        <v>18.309999999999999</v>
      </c>
      <c r="X975" s="45">
        <v>15.48</v>
      </c>
      <c r="Y975" s="45">
        <v>18.38</v>
      </c>
      <c r="Z975" s="46">
        <v>440373.8</v>
      </c>
      <c r="AA975" s="46">
        <v>68470.770461718537</v>
      </c>
      <c r="AB975" s="47">
        <f>_xlfn.XLOOKUP($F975,Main_OG!$D$1:$D$766,Main_OG!AJ$1:AJ$766,"")</f>
        <v>10258204</v>
      </c>
      <c r="AC975" s="47">
        <f>_xlfn.XLOOKUP($F975,Main_OG!$D$1:$D$766,Main_OG!AK$1:AK$766,"")</f>
        <v>10416912</v>
      </c>
      <c r="AD975" s="47">
        <f>_xlfn.XLOOKUP($F975,Main_OG!$D$1:$D$766,Main_OG!AL$1:AL$766,"")</f>
        <v>374589142</v>
      </c>
      <c r="AE975" s="47">
        <f>_xlfn.XLOOKUP($F975,Main_OG!$D$1:$D$766,Main_OG!AM$1:AM$766,"")</f>
        <v>5119789</v>
      </c>
      <c r="AF975" s="48">
        <f>_xlfn.XLOOKUP($F975,Main_OG!$D$1:$D$766,Main_OG!Z$1:Z$766,"")</f>
        <v>0</v>
      </c>
      <c r="AG975" s="48">
        <f>_xlfn.XLOOKUP($F975,Main_OG!$D$1:$D$766,Main_OG!AA$1:AA$766,"")</f>
        <v>2.2465548173415608</v>
      </c>
      <c r="AH975" s="48">
        <f>_xlfn.XLOOKUP($F975,Main_OG!$D$1:$D$766,Main_OG!AB$1:AB$766,"")</f>
        <v>15.91</v>
      </c>
      <c r="AI975" s="48">
        <f>_xlfn.XLOOKUP($F975,Main_OG!$D$1:$D$766,Main_OG!AC$1:AC$766,"")</f>
        <v>7.3815467393807772</v>
      </c>
      <c r="AJ975" s="48">
        <f>_xlfn.XLOOKUP($F975,Main_OG!$D$1:$D$766,Main_OG!AD$1:AD$766,"")</f>
        <v>0.56999999999999995</v>
      </c>
    </row>
    <row r="976" spans="2:36" x14ac:dyDescent="0.35">
      <c r="B976" s="36" t="s">
        <v>2033</v>
      </c>
      <c r="C976" s="45" t="s">
        <v>202</v>
      </c>
      <c r="D976" s="45" t="s">
        <v>4418</v>
      </c>
      <c r="E976" s="36" t="s">
        <v>4501</v>
      </c>
      <c r="F976" s="36" t="str">
        <f t="shared" si="45"/>
        <v>2008_MA</v>
      </c>
      <c r="G976" s="45">
        <v>2008</v>
      </c>
      <c r="H976" s="45">
        <f>_xlfn.XLOOKUP(J976,Main_OG!$B$1:$B$766,Main_OG!$O$1:$O$766,"")</f>
        <v>1</v>
      </c>
      <c r="I976" s="45">
        <f>_xlfn.XLOOKUP(F976,Main_OG!$D$1:$D$766,Main_OG!$J$1:$J$766,"")</f>
        <v>1</v>
      </c>
      <c r="J976" s="45" t="s">
        <v>202</v>
      </c>
      <c r="K976" s="45" t="str">
        <f t="shared" si="46"/>
        <v>Fitchburg Gas and Electric Light Company_MA</v>
      </c>
      <c r="L976" s="45" t="str">
        <f t="shared" si="47"/>
        <v>Fitchburg Gas Electric Light Company_MA</v>
      </c>
      <c r="M976" s="45" t="s">
        <v>2034</v>
      </c>
      <c r="N976" s="45">
        <v>0</v>
      </c>
      <c r="O976" s="45">
        <v>3602</v>
      </c>
      <c r="P976" s="45">
        <v>6</v>
      </c>
      <c r="Q976" s="45">
        <v>24277</v>
      </c>
      <c r="R976" s="45">
        <v>0</v>
      </c>
      <c r="S976" s="45">
        <v>77513</v>
      </c>
      <c r="T976" s="45">
        <v>8902</v>
      </c>
      <c r="U976" s="45">
        <v>166826</v>
      </c>
      <c r="V976" s="45">
        <v>0</v>
      </c>
      <c r="W976" s="45">
        <v>20.3</v>
      </c>
      <c r="X976" s="45">
        <v>19.420000000000002</v>
      </c>
      <c r="Y976" s="45">
        <v>20.420000000000002</v>
      </c>
      <c r="Z976" s="46">
        <v>447526.8</v>
      </c>
      <c r="AA976" s="46">
        <v>69180.56623259942</v>
      </c>
      <c r="AB976" s="47">
        <f>_xlfn.XLOOKUP($F976,Main_OG!$D$1:$D$766,Main_OG!AJ$1:AJ$766,"")</f>
        <v>9179092</v>
      </c>
      <c r="AC976" s="47">
        <f>_xlfn.XLOOKUP($F976,Main_OG!$D$1:$D$766,Main_OG!AK$1:AK$766,"")</f>
        <v>7255016</v>
      </c>
      <c r="AD976" s="47">
        <f>_xlfn.XLOOKUP($F976,Main_OG!$D$1:$D$766,Main_OG!AL$1:AL$766,"")</f>
        <v>318439756</v>
      </c>
      <c r="AE976" s="47">
        <f>_xlfn.XLOOKUP($F976,Main_OG!$D$1:$D$766,Main_OG!AM$1:AM$766,"")</f>
        <v>5868639</v>
      </c>
      <c r="AF976" s="48">
        <f>_xlfn.XLOOKUP($F976,Main_OG!$D$1:$D$766,Main_OG!Z$1:Z$766,"")</f>
        <v>0</v>
      </c>
      <c r="AG976" s="48">
        <f>_xlfn.XLOOKUP($F976,Main_OG!$D$1:$D$766,Main_OG!AA$1:AA$766,"")</f>
        <v>2.2204719344600159</v>
      </c>
      <c r="AH976" s="48">
        <f>_xlfn.XLOOKUP($F976,Main_OG!$D$1:$D$766,Main_OG!AB$1:AB$766,"")</f>
        <v>14.44</v>
      </c>
      <c r="AI976" s="48">
        <f>_xlfn.XLOOKUP($F976,Main_OG!$D$1:$D$766,Main_OG!AC$1:AC$766,"")</f>
        <v>9.1182546074696553</v>
      </c>
      <c r="AJ976" s="48">
        <f>_xlfn.XLOOKUP($F976,Main_OG!$D$1:$D$766,Main_OG!AD$1:AD$766,"")</f>
        <v>0.48</v>
      </c>
    </row>
    <row r="977" spans="2:36" x14ac:dyDescent="0.35">
      <c r="B977" s="36" t="s">
        <v>2033</v>
      </c>
      <c r="C977" s="45" t="s">
        <v>202</v>
      </c>
      <c r="D977" s="45" t="s">
        <v>4418</v>
      </c>
      <c r="E977" s="36" t="s">
        <v>4501</v>
      </c>
      <c r="F977" s="36" t="str">
        <f t="shared" si="45"/>
        <v>2009_MA</v>
      </c>
      <c r="G977" s="45">
        <v>2009</v>
      </c>
      <c r="H977" s="45">
        <f>_xlfn.XLOOKUP(J977,Main_OG!$B$1:$B$766,Main_OG!$O$1:$O$766,"")</f>
        <v>1</v>
      </c>
      <c r="I977" s="45">
        <f>_xlfn.XLOOKUP(F977,Main_OG!$D$1:$D$766,Main_OG!$J$1:$J$766,"")</f>
        <v>1</v>
      </c>
      <c r="J977" s="45" t="s">
        <v>202</v>
      </c>
      <c r="K977" s="45" t="str">
        <f t="shared" si="46"/>
        <v>Fitchburg Gas and Electric Light Company_MA</v>
      </c>
      <c r="L977" s="45" t="str">
        <f t="shared" si="47"/>
        <v>Fitchburg Gas Electric Light Company_MA</v>
      </c>
      <c r="M977" s="45" t="s">
        <v>2035</v>
      </c>
      <c r="N977" s="45">
        <v>0</v>
      </c>
      <c r="O977" s="45">
        <v>3604</v>
      </c>
      <c r="P977" s="45">
        <v>6</v>
      </c>
      <c r="Q977" s="45">
        <v>24281</v>
      </c>
      <c r="R977" s="45">
        <v>0</v>
      </c>
      <c r="S977" s="45">
        <v>67497</v>
      </c>
      <c r="T977" s="45">
        <v>11526</v>
      </c>
      <c r="U977" s="45">
        <v>161946</v>
      </c>
      <c r="V977" s="45">
        <v>0</v>
      </c>
      <c r="W977" s="45">
        <v>19.95</v>
      </c>
      <c r="X977" s="45">
        <v>17.260000000000002</v>
      </c>
      <c r="Y977" s="45">
        <v>19.649999999999999</v>
      </c>
      <c r="Z977" s="46">
        <v>441307.6</v>
      </c>
      <c r="AA977" s="46">
        <v>67710.003647040721</v>
      </c>
      <c r="AB977" s="47">
        <f>_xlfn.XLOOKUP($F977,Main_OG!$D$1:$D$766,Main_OG!AJ$1:AJ$766,"")</f>
        <v>7792232</v>
      </c>
      <c r="AC977" s="47">
        <f>_xlfn.XLOOKUP($F977,Main_OG!$D$1:$D$766,Main_OG!AK$1:AK$766,"")</f>
        <v>3050810</v>
      </c>
      <c r="AD977" s="47">
        <f>_xlfn.XLOOKUP($F977,Main_OG!$D$1:$D$766,Main_OG!AL$1:AL$766,"")</f>
        <v>310407788</v>
      </c>
      <c r="AE977" s="47">
        <f>_xlfn.XLOOKUP($F977,Main_OG!$D$1:$D$766,Main_OG!AM$1:AM$766,"")</f>
        <v>5396021</v>
      </c>
      <c r="AF977" s="48">
        <f>_xlfn.XLOOKUP($F977,Main_OG!$D$1:$D$766,Main_OG!Z$1:Z$766,"")</f>
        <v>0</v>
      </c>
      <c r="AG977" s="48">
        <f>_xlfn.XLOOKUP($F977,Main_OG!$D$1:$D$766,Main_OG!AA$1:AA$766,"")</f>
        <v>3.48</v>
      </c>
      <c r="AH977" s="48">
        <f>_xlfn.XLOOKUP($F977,Main_OG!$D$1:$D$766,Main_OG!AB$1:AB$766,"")</f>
        <v>11.81</v>
      </c>
      <c r="AI977" s="48">
        <f>_xlfn.XLOOKUP($F977,Main_OG!$D$1:$D$766,Main_OG!AC$1:AC$766,"")</f>
        <v>4.5973007921271787</v>
      </c>
      <c r="AJ977" s="48">
        <f>_xlfn.XLOOKUP($F977,Main_OG!$D$1:$D$766,Main_OG!AD$1:AD$766,"")</f>
        <v>0.56999999999999995</v>
      </c>
    </row>
    <row r="978" spans="2:36" x14ac:dyDescent="0.35">
      <c r="B978" s="36" t="s">
        <v>2033</v>
      </c>
      <c r="C978" s="45" t="s">
        <v>202</v>
      </c>
      <c r="D978" s="45" t="s">
        <v>4418</v>
      </c>
      <c r="E978" s="36" t="s">
        <v>4501</v>
      </c>
      <c r="F978" s="36" t="str">
        <f t="shared" si="45"/>
        <v>2010_MA</v>
      </c>
      <c r="G978" s="45">
        <v>2010</v>
      </c>
      <c r="H978" s="45">
        <f>_xlfn.XLOOKUP(J978,Main_OG!$B$1:$B$766,Main_OG!$O$1:$O$766,"")</f>
        <v>1</v>
      </c>
      <c r="I978" s="45">
        <f>_xlfn.XLOOKUP(F978,Main_OG!$D$1:$D$766,Main_OG!$J$1:$J$766,"")</f>
        <v>1</v>
      </c>
      <c r="J978" s="45" t="s">
        <v>202</v>
      </c>
      <c r="K978" s="45" t="str">
        <f t="shared" si="46"/>
        <v>Fitchburg Gas and Electric Light Company_MA</v>
      </c>
      <c r="L978" s="45" t="str">
        <f t="shared" si="47"/>
        <v>Fitchburg Gas Electric Light Company_MA</v>
      </c>
      <c r="M978" s="45" t="s">
        <v>2036</v>
      </c>
      <c r="N978" s="45">
        <v>0</v>
      </c>
      <c r="O978" s="45">
        <v>3655</v>
      </c>
      <c r="P978" s="45">
        <v>4</v>
      </c>
      <c r="Q978" s="45">
        <v>24449</v>
      </c>
      <c r="R978" s="45">
        <v>0</v>
      </c>
      <c r="S978" s="45">
        <v>67632</v>
      </c>
      <c r="T978" s="45">
        <v>6385</v>
      </c>
      <c r="U978" s="45">
        <v>174769</v>
      </c>
      <c r="V978" s="45">
        <v>0</v>
      </c>
      <c r="W978" s="45">
        <v>19.22</v>
      </c>
      <c r="X978" s="45">
        <v>19.170000000000002</v>
      </c>
      <c r="Y978" s="45">
        <v>18.64</v>
      </c>
      <c r="Z978" s="46">
        <v>462330.8</v>
      </c>
      <c r="AA978" s="46">
        <v>70408.135915351391</v>
      </c>
      <c r="AB978" s="47">
        <f>_xlfn.XLOOKUP($F978,Main_OG!$D$1:$D$766,Main_OG!AJ$1:AJ$766,"")</f>
        <v>7005734</v>
      </c>
      <c r="AC978" s="47">
        <f>_xlfn.XLOOKUP($F978,Main_OG!$D$1:$D$766,Main_OG!AK$1:AK$766,"")</f>
        <v>1096024</v>
      </c>
      <c r="AD978" s="47">
        <f>_xlfn.XLOOKUP($F978,Main_OG!$D$1:$D$766,Main_OG!AL$1:AL$766,"")</f>
        <v>380206576</v>
      </c>
      <c r="AE978" s="47">
        <f>_xlfn.XLOOKUP($F978,Main_OG!$D$1:$D$766,Main_OG!AM$1:AM$766,"")</f>
        <v>5917813</v>
      </c>
      <c r="AF978" s="48">
        <f>_xlfn.XLOOKUP($F978,Main_OG!$D$1:$D$766,Main_OG!Z$1:Z$766,"")</f>
        <v>0</v>
      </c>
      <c r="AG978" s="48">
        <f>_xlfn.XLOOKUP($F978,Main_OG!$D$1:$D$766,Main_OG!AA$1:AA$766,"")</f>
        <v>2.2935982820086371</v>
      </c>
      <c r="AH978" s="48">
        <f>_xlfn.XLOOKUP($F978,Main_OG!$D$1:$D$766,Main_OG!AB$1:AB$766,"")</f>
        <v>15.79</v>
      </c>
      <c r="AI978" s="48">
        <f>_xlfn.XLOOKUP($F978,Main_OG!$D$1:$D$766,Main_OG!AC$1:AC$766,"")</f>
        <v>4.9924248044436963</v>
      </c>
      <c r="AJ978" s="48">
        <f>_xlfn.XLOOKUP($F978,Main_OG!$D$1:$D$766,Main_OG!AD$1:AD$766,"")</f>
        <v>0.65</v>
      </c>
    </row>
    <row r="979" spans="2:36" x14ac:dyDescent="0.35">
      <c r="B979" s="36" t="s">
        <v>2030</v>
      </c>
      <c r="C979" s="45" t="s">
        <v>202</v>
      </c>
      <c r="D979" s="45" t="s">
        <v>4418</v>
      </c>
      <c r="E979" s="36" t="s">
        <v>4501</v>
      </c>
      <c r="F979" s="36" t="str">
        <f t="shared" si="45"/>
        <v>2011_MA</v>
      </c>
      <c r="G979" s="45">
        <v>2011</v>
      </c>
      <c r="H979" s="45">
        <f>_xlfn.XLOOKUP(J979,Main_OG!$B$1:$B$766,Main_OG!$O$1:$O$766,"")</f>
        <v>1</v>
      </c>
      <c r="I979" s="45">
        <f>_xlfn.XLOOKUP(F979,Main_OG!$D$1:$D$766,Main_OG!$J$1:$J$766,"")</f>
        <v>1</v>
      </c>
      <c r="J979" s="45" t="s">
        <v>202</v>
      </c>
      <c r="K979" s="45" t="str">
        <f t="shared" si="46"/>
        <v>Fitchburg Gas &amp; Elec Light Co_MA</v>
      </c>
      <c r="L979" s="45" t="str">
        <f t="shared" si="47"/>
        <v>Fitchburg Gas Electric Light Company_MA</v>
      </c>
      <c r="M979" s="45" t="s">
        <v>2037</v>
      </c>
      <c r="N979" s="45">
        <v>0</v>
      </c>
      <c r="O979" s="45">
        <v>3652</v>
      </c>
      <c r="P979" s="45">
        <v>3</v>
      </c>
      <c r="Q979" s="45">
        <v>24620</v>
      </c>
      <c r="R979" s="45">
        <v>0</v>
      </c>
      <c r="S979" s="45">
        <v>65663</v>
      </c>
      <c r="T979" s="45">
        <v>4159</v>
      </c>
      <c r="U979" s="45">
        <v>176713</v>
      </c>
      <c r="V979" s="45">
        <v>0</v>
      </c>
      <c r="W979" s="45">
        <v>18.96</v>
      </c>
      <c r="X979" s="45">
        <v>17.79</v>
      </c>
      <c r="Y979" s="45">
        <v>18.37</v>
      </c>
      <c r="Z979" s="46">
        <v>472664.3</v>
      </c>
      <c r="AA979" s="46">
        <v>71461.856866526025</v>
      </c>
      <c r="AB979" s="47">
        <f>_xlfn.XLOOKUP($F979,Main_OG!$D$1:$D$766,Main_OG!AJ$1:AJ$766,"")</f>
        <v>3537062</v>
      </c>
      <c r="AC979" s="47">
        <f>_xlfn.XLOOKUP($F979,Main_OG!$D$1:$D$766,Main_OG!AK$1:AK$766,"")</f>
        <v>722582</v>
      </c>
      <c r="AD979" s="47">
        <f>_xlfn.XLOOKUP($F979,Main_OG!$D$1:$D$766,Main_OG!AL$1:AL$766,"")</f>
        <v>380126558</v>
      </c>
      <c r="AE979" s="47">
        <f>_xlfn.XLOOKUP($F979,Main_OG!$D$1:$D$766,Main_OG!AM$1:AM$766,"")</f>
        <v>5085220</v>
      </c>
      <c r="AF979" s="48">
        <f>_xlfn.XLOOKUP($F979,Main_OG!$D$1:$D$766,Main_OG!Z$1:Z$766,"")</f>
        <v>4.29</v>
      </c>
      <c r="AG979" s="48">
        <f>_xlfn.XLOOKUP($F979,Main_OG!$D$1:$D$766,Main_OG!AA$1:AA$766,"")</f>
        <v>3.68</v>
      </c>
      <c r="AH979" s="48">
        <f>_xlfn.XLOOKUP($F979,Main_OG!$D$1:$D$766,Main_OG!AB$1:AB$766,"")</f>
        <v>22.758921780738341</v>
      </c>
      <c r="AI979" s="48">
        <f>_xlfn.XLOOKUP($F979,Main_OG!$D$1:$D$766,Main_OG!AC$1:AC$766,"")</f>
        <v>4.88</v>
      </c>
      <c r="AJ979" s="48">
        <f>_xlfn.XLOOKUP($F979,Main_OG!$D$1:$D$766,Main_OG!AD$1:AD$766,"")</f>
        <v>0.7</v>
      </c>
    </row>
    <row r="980" spans="2:36" x14ac:dyDescent="0.35">
      <c r="B980" s="36" t="s">
        <v>2030</v>
      </c>
      <c r="C980" s="45" t="s">
        <v>202</v>
      </c>
      <c r="D980" s="45" t="s">
        <v>4418</v>
      </c>
      <c r="E980" s="36" t="s">
        <v>4501</v>
      </c>
      <c r="F980" s="36" t="str">
        <f t="shared" si="45"/>
        <v>2012_MA</v>
      </c>
      <c r="G980" s="45">
        <v>2012</v>
      </c>
      <c r="H980" s="45">
        <f>_xlfn.XLOOKUP(J980,Main_OG!$B$1:$B$766,Main_OG!$O$1:$O$766,"")</f>
        <v>1</v>
      </c>
      <c r="I980" s="45">
        <f>_xlfn.XLOOKUP(F980,Main_OG!$D$1:$D$766,Main_OG!$J$1:$J$766,"")</f>
        <v>1</v>
      </c>
      <c r="J980" s="45" t="s">
        <v>202</v>
      </c>
      <c r="K980" s="45" t="str">
        <f t="shared" si="46"/>
        <v>Fitchburg Gas &amp; Elec Light Co_MA</v>
      </c>
      <c r="L980" s="45" t="str">
        <f t="shared" si="47"/>
        <v>Fitchburg Gas Electric Light Company_MA</v>
      </c>
      <c r="M980" s="45" t="s">
        <v>2038</v>
      </c>
      <c r="N980" s="45">
        <v>0</v>
      </c>
      <c r="O980" s="45">
        <v>3246</v>
      </c>
      <c r="P980" s="45">
        <v>3</v>
      </c>
      <c r="Q980" s="45">
        <v>20940</v>
      </c>
      <c r="R980" s="45">
        <v>0</v>
      </c>
      <c r="S980" s="45">
        <v>55842</v>
      </c>
      <c r="T980" s="45">
        <v>2204</v>
      </c>
      <c r="U980" s="45">
        <v>142998</v>
      </c>
      <c r="V980" s="45">
        <v>0</v>
      </c>
      <c r="W980" s="45">
        <v>18.410515</v>
      </c>
      <c r="X980" s="45">
        <v>20.644283000000001</v>
      </c>
      <c r="Y980" s="45">
        <v>18.197386999999999</v>
      </c>
      <c r="Z980" s="46">
        <v>483286.3</v>
      </c>
      <c r="AA980" s="46">
        <v>72519.026467869175</v>
      </c>
      <c r="AB980" s="47">
        <f>_xlfn.XLOOKUP($F980,Main_OG!$D$1:$D$766,Main_OG!AJ$1:AJ$766,"")</f>
        <v>1918218</v>
      </c>
      <c r="AC980" s="47">
        <f>_xlfn.XLOOKUP($F980,Main_OG!$D$1:$D$766,Main_OG!AK$1:AK$766,"")</f>
        <v>607588</v>
      </c>
      <c r="AD980" s="47">
        <f>_xlfn.XLOOKUP($F980,Main_OG!$D$1:$D$766,Main_OG!AL$1:AL$766,"")</f>
        <v>368660362</v>
      </c>
      <c r="AE980" s="47">
        <f>_xlfn.XLOOKUP($F980,Main_OG!$D$1:$D$766,Main_OG!AM$1:AM$766,"")</f>
        <v>5859540</v>
      </c>
      <c r="AF980" s="48">
        <f>_xlfn.XLOOKUP($F980,Main_OG!$D$1:$D$766,Main_OG!Z$1:Z$766,"")</f>
        <v>3.04</v>
      </c>
      <c r="AG980" s="48">
        <f>_xlfn.XLOOKUP($F980,Main_OG!$D$1:$D$766,Main_OG!AA$1:AA$766,"")</f>
        <v>3.59</v>
      </c>
      <c r="AH980" s="48">
        <f>_xlfn.XLOOKUP($F980,Main_OG!$D$1:$D$766,Main_OG!AB$1:AB$766,"")</f>
        <v>23.45</v>
      </c>
      <c r="AI980" s="48">
        <f>_xlfn.XLOOKUP($F980,Main_OG!$D$1:$D$766,Main_OG!AC$1:AC$766,"")</f>
        <v>3.55</v>
      </c>
      <c r="AJ980" s="48">
        <f>_xlfn.XLOOKUP($F980,Main_OG!$D$1:$D$766,Main_OG!AD$1:AD$766,"")</f>
        <v>0.77</v>
      </c>
    </row>
    <row r="981" spans="2:36" x14ac:dyDescent="0.35">
      <c r="B981" s="36" t="s">
        <v>2030</v>
      </c>
      <c r="C981" s="45" t="s">
        <v>202</v>
      </c>
      <c r="D981" s="45" t="s">
        <v>4418</v>
      </c>
      <c r="E981" s="36" t="s">
        <v>4501</v>
      </c>
      <c r="F981" s="36" t="str">
        <f t="shared" si="45"/>
        <v>2013_MA</v>
      </c>
      <c r="G981" s="45">
        <v>2013</v>
      </c>
      <c r="H981" s="45">
        <f>_xlfn.XLOOKUP(J981,Main_OG!$B$1:$B$766,Main_OG!$O$1:$O$766,"")</f>
        <v>1</v>
      </c>
      <c r="I981" s="45">
        <f>_xlfn.XLOOKUP(F981,Main_OG!$D$1:$D$766,Main_OG!$J$1:$J$766,"")</f>
        <v>1</v>
      </c>
      <c r="J981" s="45" t="s">
        <v>202</v>
      </c>
      <c r="K981" s="45" t="str">
        <f t="shared" si="46"/>
        <v>Fitchburg Gas &amp; Elec Light Co_MA</v>
      </c>
      <c r="L981" s="45" t="str">
        <f t="shared" si="47"/>
        <v>Fitchburg Gas Electric Light Company_MA</v>
      </c>
      <c r="M981" s="45" t="s">
        <v>2039</v>
      </c>
      <c r="N981" s="45">
        <v>0</v>
      </c>
      <c r="O981" s="45">
        <v>3298</v>
      </c>
      <c r="P981" s="45">
        <v>6</v>
      </c>
      <c r="Q981" s="45">
        <v>20246</v>
      </c>
      <c r="R981" s="45">
        <v>0</v>
      </c>
      <c r="S981" s="45">
        <v>65158</v>
      </c>
      <c r="T981" s="45">
        <v>3079</v>
      </c>
      <c r="U981" s="45">
        <v>158939</v>
      </c>
      <c r="V981" s="45">
        <v>0</v>
      </c>
      <c r="W981" s="45">
        <v>19.044630000000002</v>
      </c>
      <c r="X981" s="45">
        <v>20.828191</v>
      </c>
      <c r="Y981" s="45">
        <v>18.965451999999999</v>
      </c>
      <c r="Z981" s="46">
        <v>486991.8</v>
      </c>
      <c r="AA981" s="46">
        <v>72521.272023681347</v>
      </c>
      <c r="AB981" s="47">
        <f>_xlfn.XLOOKUP($F981,Main_OG!$D$1:$D$766,Main_OG!AJ$1:AJ$766,"")</f>
        <v>3446590</v>
      </c>
      <c r="AC981" s="47">
        <f>_xlfn.XLOOKUP($F981,Main_OG!$D$1:$D$766,Main_OG!AK$1:AK$766,"")</f>
        <v>1425434.2000000002</v>
      </c>
      <c r="AD981" s="47">
        <f>_xlfn.XLOOKUP($F981,Main_OG!$D$1:$D$766,Main_OG!AL$1:AL$766,"")</f>
        <v>318872772</v>
      </c>
      <c r="AE981" s="47">
        <f>_xlfn.XLOOKUP($F981,Main_OG!$D$1:$D$766,Main_OG!AM$1:AM$766,"")</f>
        <v>4330643</v>
      </c>
      <c r="AF981" s="48">
        <f>_xlfn.XLOOKUP($F981,Main_OG!$D$1:$D$766,Main_OG!Z$1:Z$766,"")</f>
        <v>0</v>
      </c>
      <c r="AG981" s="48">
        <f>_xlfn.XLOOKUP($F981,Main_OG!$D$1:$D$766,Main_OG!AA$1:AA$766,"")</f>
        <v>4.21</v>
      </c>
      <c r="AH981" s="48">
        <f>_xlfn.XLOOKUP($F981,Main_OG!$D$1:$D$766,Main_OG!AB$1:AB$766,"")</f>
        <v>21.91</v>
      </c>
      <c r="AI981" s="48">
        <f>_xlfn.XLOOKUP($F981,Main_OG!$D$1:$D$766,Main_OG!AC$1:AC$766,"")</f>
        <v>4.4043332512284126</v>
      </c>
      <c r="AJ981" s="48">
        <f>_xlfn.XLOOKUP($F981,Main_OG!$D$1:$D$766,Main_OG!AD$1:AD$766,"")</f>
        <v>0.84</v>
      </c>
    </row>
    <row r="982" spans="2:36" x14ac:dyDescent="0.35">
      <c r="B982" s="36" t="s">
        <v>2030</v>
      </c>
      <c r="C982" s="45" t="s">
        <v>202</v>
      </c>
      <c r="D982" s="45" t="s">
        <v>4418</v>
      </c>
      <c r="E982" s="36" t="s">
        <v>4501</v>
      </c>
      <c r="F982" s="36" t="str">
        <f t="shared" si="45"/>
        <v>2014_MA</v>
      </c>
      <c r="G982" s="45">
        <v>2014</v>
      </c>
      <c r="H982" s="45">
        <f>_xlfn.XLOOKUP(J982,Main_OG!$B$1:$B$766,Main_OG!$O$1:$O$766,"")</f>
        <v>1</v>
      </c>
      <c r="I982" s="45">
        <f>_xlfn.XLOOKUP(F982,Main_OG!$D$1:$D$766,Main_OG!$J$1:$J$766,"")</f>
        <v>1</v>
      </c>
      <c r="J982" s="45" t="s">
        <v>202</v>
      </c>
      <c r="K982" s="45" t="str">
        <f t="shared" si="46"/>
        <v>Fitchburg Gas &amp; Elec Light Co_MA</v>
      </c>
      <c r="L982" s="45" t="str">
        <f t="shared" si="47"/>
        <v>Fitchburg Gas Electric Light Company_MA</v>
      </c>
      <c r="M982" s="45" t="s">
        <v>2040</v>
      </c>
      <c r="N982" s="45">
        <v>0</v>
      </c>
      <c r="O982" s="45">
        <v>3306</v>
      </c>
      <c r="P982" s="45">
        <v>5</v>
      </c>
      <c r="Q982" s="45">
        <v>20437</v>
      </c>
      <c r="R982" s="45">
        <v>0</v>
      </c>
      <c r="S982" s="45">
        <v>64739</v>
      </c>
      <c r="T982" s="45">
        <v>14245</v>
      </c>
      <c r="U982" s="45">
        <v>137320</v>
      </c>
      <c r="V982" s="45">
        <v>0</v>
      </c>
      <c r="W982" s="45">
        <v>20.656637</v>
      </c>
      <c r="X982" s="45">
        <v>16.805897000000002</v>
      </c>
      <c r="Y982" s="45">
        <v>21.289688000000002</v>
      </c>
      <c r="Z982" s="46">
        <v>496250.9</v>
      </c>
      <c r="AA982" s="46">
        <v>73357.114052847188</v>
      </c>
      <c r="AB982" s="47">
        <f>_xlfn.XLOOKUP($F982,Main_OG!$D$1:$D$766,Main_OG!AJ$1:AJ$766,"")</f>
        <v>2496632</v>
      </c>
      <c r="AC982" s="47">
        <f>_xlfn.XLOOKUP($F982,Main_OG!$D$1:$D$766,Main_OG!AK$1:AK$766,"")</f>
        <v>3292696</v>
      </c>
      <c r="AD982" s="47">
        <f>_xlfn.XLOOKUP($F982,Main_OG!$D$1:$D$766,Main_OG!AL$1:AL$766,"")</f>
        <v>280334916</v>
      </c>
      <c r="AE982" s="47">
        <f>_xlfn.XLOOKUP($F982,Main_OG!$D$1:$D$766,Main_OG!AM$1:AM$766,"")</f>
        <v>5769154</v>
      </c>
      <c r="AF982" s="48">
        <f>_xlfn.XLOOKUP($F982,Main_OG!$D$1:$D$766,Main_OG!Z$1:Z$766,"")</f>
        <v>0</v>
      </c>
      <c r="AG982" s="48">
        <f>_xlfn.XLOOKUP($F982,Main_OG!$D$1:$D$766,Main_OG!AA$1:AA$766,"")</f>
        <v>4.2699999999999996</v>
      </c>
      <c r="AH982" s="48">
        <f>_xlfn.XLOOKUP($F982,Main_OG!$D$1:$D$766,Main_OG!AB$1:AB$766,"")</f>
        <v>20.48845299552563</v>
      </c>
      <c r="AI982" s="48">
        <f>_xlfn.XLOOKUP($F982,Main_OG!$D$1:$D$766,Main_OG!AC$1:AC$766,"")</f>
        <v>4.9924248044436963</v>
      </c>
      <c r="AJ982" s="48">
        <f>_xlfn.XLOOKUP($F982,Main_OG!$D$1:$D$766,Main_OG!AD$1:AD$766,"")</f>
        <v>0.8</v>
      </c>
    </row>
    <row r="983" spans="2:36" x14ac:dyDescent="0.35">
      <c r="B983" s="36" t="s">
        <v>2030</v>
      </c>
      <c r="C983" s="45" t="s">
        <v>202</v>
      </c>
      <c r="D983" s="45" t="s">
        <v>4418</v>
      </c>
      <c r="E983" s="36" t="s">
        <v>4501</v>
      </c>
      <c r="F983" s="36" t="str">
        <f t="shared" si="45"/>
        <v>2015_MA</v>
      </c>
      <c r="G983" s="45">
        <v>2015</v>
      </c>
      <c r="H983" s="45">
        <f>_xlfn.XLOOKUP(J983,Main_OG!$B$1:$B$766,Main_OG!$O$1:$O$766,"")</f>
        <v>1</v>
      </c>
      <c r="I983" s="45">
        <f>_xlfn.XLOOKUP(F983,Main_OG!$D$1:$D$766,Main_OG!$J$1:$J$766,"")</f>
        <v>2</v>
      </c>
      <c r="J983" s="45" t="s">
        <v>202</v>
      </c>
      <c r="K983" s="45" t="str">
        <f t="shared" si="46"/>
        <v>Fitchburg Gas &amp; Elec Light Co_MA</v>
      </c>
      <c r="L983" s="45" t="str">
        <f t="shared" si="47"/>
        <v>Fitchburg Gas Electric Light Company_MA</v>
      </c>
      <c r="M983" s="45" t="s">
        <v>2041</v>
      </c>
      <c r="N983" s="45">
        <v>0</v>
      </c>
      <c r="O983" s="45">
        <v>3135</v>
      </c>
      <c r="P983" s="45">
        <v>4</v>
      </c>
      <c r="Q983" s="45">
        <v>19067</v>
      </c>
      <c r="R983" s="45">
        <v>0</v>
      </c>
      <c r="S983" s="45">
        <v>56646</v>
      </c>
      <c r="T983" s="45">
        <v>13819</v>
      </c>
      <c r="U983" s="45">
        <v>126618</v>
      </c>
      <c r="V983" s="45">
        <v>0</v>
      </c>
      <c r="W983" s="45">
        <v>22.112241000000001</v>
      </c>
      <c r="X983" s="45">
        <v>13.781026000000001</v>
      </c>
      <c r="Y983" s="45">
        <v>24.041369</v>
      </c>
      <c r="Z983" s="46">
        <v>514398.7</v>
      </c>
      <c r="AA983" s="46">
        <v>75674.867347977575</v>
      </c>
      <c r="AB983" s="47">
        <f>_xlfn.XLOOKUP($F983,Main_OG!$D$1:$D$766,Main_OG!AJ$1:AJ$766,"")</f>
        <v>2017462</v>
      </c>
      <c r="AC983" s="47">
        <f>_xlfn.XLOOKUP($F983,Main_OG!$D$1:$D$766,Main_OG!AK$1:AK$766,"")</f>
        <v>2650180</v>
      </c>
      <c r="AD983" s="47">
        <f>_xlfn.XLOOKUP($F983,Main_OG!$D$1:$D$766,Main_OG!AL$1:AL$766,"")</f>
        <v>324102006</v>
      </c>
      <c r="AE983" s="47">
        <f>_xlfn.XLOOKUP($F983,Main_OG!$D$1:$D$766,Main_OG!AM$1:AM$766,"")</f>
        <v>4994806</v>
      </c>
      <c r="AF983" s="48">
        <f>_xlfn.XLOOKUP($F983,Main_OG!$D$1:$D$766,Main_OG!Z$1:Z$766,"")</f>
        <v>3.65</v>
      </c>
      <c r="AG983" s="48">
        <f>_xlfn.XLOOKUP($F983,Main_OG!$D$1:$D$766,Main_OG!AA$1:AA$766,"")</f>
        <v>3.47</v>
      </c>
      <c r="AH983" s="48">
        <f>_xlfn.XLOOKUP($F983,Main_OG!$D$1:$D$766,Main_OG!AB$1:AB$766,"")</f>
        <v>22</v>
      </c>
      <c r="AI983" s="48">
        <f>_xlfn.XLOOKUP($F983,Main_OG!$D$1:$D$766,Main_OG!AC$1:AC$766,"")</f>
        <v>4.21</v>
      </c>
      <c r="AJ983" s="48">
        <f>_xlfn.XLOOKUP($F983,Main_OG!$D$1:$D$766,Main_OG!AD$1:AD$766,"")</f>
        <v>0.71</v>
      </c>
    </row>
    <row r="984" spans="2:36" x14ac:dyDescent="0.35">
      <c r="B984" s="36" t="s">
        <v>2030</v>
      </c>
      <c r="C984" s="45" t="s">
        <v>202</v>
      </c>
      <c r="D984" s="45" t="s">
        <v>4418</v>
      </c>
      <c r="E984" s="36" t="s">
        <v>4501</v>
      </c>
      <c r="F984" s="36" t="str">
        <f t="shared" si="45"/>
        <v>2016_MA</v>
      </c>
      <c r="G984" s="45">
        <v>2016</v>
      </c>
      <c r="H984" s="45">
        <f>_xlfn.XLOOKUP(J984,Main_OG!$B$1:$B$766,Main_OG!$O$1:$O$766,"")</f>
        <v>1</v>
      </c>
      <c r="I984" s="45">
        <f>_xlfn.XLOOKUP(F984,Main_OG!$D$1:$D$766,Main_OG!$J$1:$J$766,"")</f>
        <v>2</v>
      </c>
      <c r="J984" s="45" t="s">
        <v>202</v>
      </c>
      <c r="K984" s="45" t="str">
        <f t="shared" si="46"/>
        <v>Fitchburg Gas &amp; Elec Light Co_MA</v>
      </c>
      <c r="L984" s="45" t="str">
        <f t="shared" si="47"/>
        <v>Fitchburg Gas Electric Light Company_MA</v>
      </c>
      <c r="M984" s="45" t="s">
        <v>2042</v>
      </c>
      <c r="N984" s="45">
        <v>0</v>
      </c>
      <c r="O984" s="45">
        <v>2998</v>
      </c>
      <c r="P984" s="45">
        <v>4</v>
      </c>
      <c r="Q984" s="45">
        <v>18143</v>
      </c>
      <c r="R984" s="45">
        <v>0</v>
      </c>
      <c r="S984" s="45">
        <v>48712</v>
      </c>
      <c r="T984" s="45">
        <v>7458</v>
      </c>
      <c r="U984" s="45">
        <v>113147</v>
      </c>
      <c r="V984" s="45">
        <v>0</v>
      </c>
      <c r="W984" s="45">
        <v>19.013794999999998</v>
      </c>
      <c r="X984" s="45">
        <v>13.224724999999999</v>
      </c>
      <c r="Y984" s="45">
        <v>22.082512000000001</v>
      </c>
      <c r="Z984" s="46">
        <v>521662.8</v>
      </c>
      <c r="AA984" s="46">
        <v>76408.584384996662</v>
      </c>
      <c r="AB984" s="47">
        <f>_xlfn.XLOOKUP($F984,Main_OG!$D$1:$D$766,Main_OG!AJ$1:AJ$766,"")</f>
        <v>1814058</v>
      </c>
      <c r="AC984" s="47">
        <f>_xlfn.XLOOKUP($F984,Main_OG!$D$1:$D$766,Main_OG!AK$1:AK$766,"")</f>
        <v>1195938</v>
      </c>
      <c r="AD984" s="47">
        <f>_xlfn.XLOOKUP($F984,Main_OG!$D$1:$D$766,Main_OG!AL$1:AL$766,"")</f>
        <v>312263028</v>
      </c>
      <c r="AE984" s="47">
        <f>_xlfn.XLOOKUP($F984,Main_OG!$D$1:$D$766,Main_OG!AM$1:AM$766,"")</f>
        <v>5414318</v>
      </c>
      <c r="AF984" s="48">
        <f>_xlfn.XLOOKUP($F984,Main_OG!$D$1:$D$766,Main_OG!Z$1:Z$766,"")</f>
        <v>0</v>
      </c>
      <c r="AG984" s="48">
        <f>_xlfn.XLOOKUP($F984,Main_OG!$D$1:$D$766,Main_OG!AA$1:AA$766,"")</f>
        <v>2.2143440282408582</v>
      </c>
      <c r="AH984" s="48">
        <f>_xlfn.XLOOKUP($F984,Main_OG!$D$1:$D$766,Main_OG!AB$1:AB$766,"")</f>
        <v>9.64</v>
      </c>
      <c r="AI984" s="48">
        <f>_xlfn.XLOOKUP($F984,Main_OG!$D$1:$D$766,Main_OG!AC$1:AC$766,"")</f>
        <v>3.2924726584307722</v>
      </c>
      <c r="AJ984" s="48">
        <f>_xlfn.XLOOKUP($F984,Main_OG!$D$1:$D$766,Main_OG!AD$1:AD$766,"")</f>
        <v>0.65636700530415037</v>
      </c>
    </row>
    <row r="985" spans="2:36" x14ac:dyDescent="0.35">
      <c r="B985" s="36" t="s">
        <v>2033</v>
      </c>
      <c r="C985" s="45" t="s">
        <v>202</v>
      </c>
      <c r="D985" s="45" t="s">
        <v>4418</v>
      </c>
      <c r="E985" s="36" t="s">
        <v>4501</v>
      </c>
      <c r="F985" s="36" t="str">
        <f t="shared" si="45"/>
        <v>2017_MA</v>
      </c>
      <c r="G985" s="45">
        <v>2017</v>
      </c>
      <c r="H985" s="45">
        <f>_xlfn.XLOOKUP(J985,Main_OG!$B$1:$B$766,Main_OG!$O$1:$O$766,"")</f>
        <v>1</v>
      </c>
      <c r="I985" s="45">
        <f>_xlfn.XLOOKUP(F985,Main_OG!$D$1:$D$766,Main_OG!$J$1:$J$766,"")</f>
        <v>2</v>
      </c>
      <c r="J985" s="45" t="s">
        <v>202</v>
      </c>
      <c r="K985" s="45" t="str">
        <f t="shared" si="46"/>
        <v>Fitchburg Gas and Electric Light Company_MA</v>
      </c>
      <c r="L985" s="45" t="str">
        <f t="shared" si="47"/>
        <v>Fitchburg Gas Electric Light Company_MA</v>
      </c>
      <c r="M985" s="45" t="s">
        <v>2043</v>
      </c>
      <c r="N985" s="45">
        <v>0</v>
      </c>
      <c r="O985" s="45">
        <v>2974</v>
      </c>
      <c r="P985" s="45">
        <v>5</v>
      </c>
      <c r="Q985" s="45">
        <v>17568</v>
      </c>
      <c r="R985" s="45">
        <v>0</v>
      </c>
      <c r="S985" s="45">
        <v>48274</v>
      </c>
      <c r="T985" s="45">
        <v>7445</v>
      </c>
      <c r="U985" s="45">
        <v>107638</v>
      </c>
      <c r="V985" s="45">
        <v>0</v>
      </c>
      <c r="W985" s="45">
        <v>19.681401999999999</v>
      </c>
      <c r="X985" s="45">
        <v>13.380792</v>
      </c>
      <c r="Y985" s="45">
        <v>22.931678000000002</v>
      </c>
      <c r="Z985" s="46">
        <v>530129.4</v>
      </c>
      <c r="AA985" s="46">
        <v>77238.255366019963</v>
      </c>
      <c r="AB985" s="47">
        <f>_xlfn.XLOOKUP($F985,Main_OG!$D$1:$D$766,Main_OG!AJ$1:AJ$766,"")</f>
        <v>1117840</v>
      </c>
      <c r="AC985" s="47">
        <f>_xlfn.XLOOKUP($F985,Main_OG!$D$1:$D$766,Main_OG!AK$1:AK$766,"")</f>
        <v>958826</v>
      </c>
      <c r="AD985" s="47">
        <f>_xlfn.XLOOKUP($F985,Main_OG!$D$1:$D$766,Main_OG!AL$1:AL$766,"")</f>
        <v>321468298</v>
      </c>
      <c r="AE985" s="47">
        <f>_xlfn.XLOOKUP($F985,Main_OG!$D$1:$D$766,Main_OG!AM$1:AM$766,"")</f>
        <v>5047170</v>
      </c>
      <c r="AF985" s="48">
        <f>_xlfn.XLOOKUP($F985,Main_OG!$D$1:$D$766,Main_OG!Z$1:Z$766,"")</f>
        <v>3.06</v>
      </c>
      <c r="AG985" s="48">
        <f>_xlfn.XLOOKUP($F985,Main_OG!$D$1:$D$766,Main_OG!AA$1:AA$766,"")</f>
        <v>2.1875855044172008</v>
      </c>
      <c r="AH985" s="48">
        <f>_xlfn.XLOOKUP($F985,Main_OG!$D$1:$D$766,Main_OG!AB$1:AB$766,"")</f>
        <v>14.55</v>
      </c>
      <c r="AI985" s="48">
        <f>_xlfn.XLOOKUP($F985,Main_OG!$D$1:$D$766,Main_OG!AC$1:AC$766,"")</f>
        <v>3.7243523928232452</v>
      </c>
      <c r="AJ985" s="48">
        <f>_xlfn.XLOOKUP($F985,Main_OG!$D$1:$D$766,Main_OG!AD$1:AD$766,"")</f>
        <v>0.76</v>
      </c>
    </row>
    <row r="986" spans="2:36" x14ac:dyDescent="0.35">
      <c r="B986" s="36" t="s">
        <v>2030</v>
      </c>
      <c r="C986" s="45" t="s">
        <v>202</v>
      </c>
      <c r="D986" s="45" t="s">
        <v>4418</v>
      </c>
      <c r="E986" s="36" t="s">
        <v>4501</v>
      </c>
      <c r="F986" s="36" t="str">
        <f t="shared" si="45"/>
        <v>2018_MA</v>
      </c>
      <c r="G986" s="45">
        <v>2018</v>
      </c>
      <c r="H986" s="45">
        <f>_xlfn.XLOOKUP(J986,Main_OG!$B$1:$B$766,Main_OG!$O$1:$O$766,"")</f>
        <v>1</v>
      </c>
      <c r="I986" s="45">
        <f>_xlfn.XLOOKUP(F986,Main_OG!$D$1:$D$766,Main_OG!$J$1:$J$766,"")</f>
        <v>2</v>
      </c>
      <c r="J986" s="45" t="s">
        <v>202</v>
      </c>
      <c r="K986" s="45" t="str">
        <f t="shared" si="46"/>
        <v>Fitchburg Gas &amp; Elec Light Co_MA</v>
      </c>
      <c r="L986" s="45" t="str">
        <f t="shared" si="47"/>
        <v>Fitchburg Gas Electric Light Company_MA</v>
      </c>
      <c r="M986" s="45" t="s">
        <v>2044</v>
      </c>
      <c r="N986" s="45">
        <v>0</v>
      </c>
      <c r="O986" s="45">
        <v>3018</v>
      </c>
      <c r="P986" s="45">
        <v>6</v>
      </c>
      <c r="Q986" s="45">
        <v>17451</v>
      </c>
      <c r="R986" s="45">
        <v>0</v>
      </c>
      <c r="S986" s="45">
        <v>46662</v>
      </c>
      <c r="T986" s="45">
        <v>9224</v>
      </c>
      <c r="U986" s="45">
        <v>111305</v>
      </c>
      <c r="V986" s="45">
        <v>0</v>
      </c>
      <c r="W986" s="45">
        <v>21.025245000000002</v>
      </c>
      <c r="X986" s="45">
        <v>16.230485999999999</v>
      </c>
      <c r="Y986" s="45">
        <v>24.759623999999999</v>
      </c>
      <c r="Z986" s="46">
        <v>549262.1</v>
      </c>
      <c r="AA986" s="46">
        <v>79768.288574034377</v>
      </c>
      <c r="AB986" s="47">
        <f>_xlfn.XLOOKUP($F986,Main_OG!$D$1:$D$766,Main_OG!AJ$1:AJ$766,"")</f>
        <v>0</v>
      </c>
      <c r="AC986" s="47">
        <f>_xlfn.XLOOKUP($F986,Main_OG!$D$1:$D$766,Main_OG!AK$1:AK$766,"")</f>
        <v>1534846</v>
      </c>
      <c r="AD986" s="47">
        <f>_xlfn.XLOOKUP($F986,Main_OG!$D$1:$D$766,Main_OG!AL$1:AL$766,"")</f>
        <v>266525308</v>
      </c>
      <c r="AE986" s="47">
        <f>_xlfn.XLOOKUP($F986,Main_OG!$D$1:$D$766,Main_OG!AM$1:AM$766,"")</f>
        <v>4441563</v>
      </c>
      <c r="AF986" s="48">
        <f>_xlfn.XLOOKUP($F986,Main_OG!$D$1:$D$766,Main_OG!Z$1:Z$766,"")</f>
        <v>0</v>
      </c>
      <c r="AG986" s="48">
        <f>_xlfn.XLOOKUP($F986,Main_OG!$D$1:$D$766,Main_OG!AA$1:AA$766,"")</f>
        <v>2.1875855044172008</v>
      </c>
      <c r="AH986" s="48">
        <f>_xlfn.XLOOKUP($F986,Main_OG!$D$1:$D$766,Main_OG!AB$1:AB$766,"")</f>
        <v>16.010000000000002</v>
      </c>
      <c r="AI986" s="48">
        <f>_xlfn.XLOOKUP($F986,Main_OG!$D$1:$D$766,Main_OG!AC$1:AC$766,"")</f>
        <v>3.8713752811270652</v>
      </c>
      <c r="AJ986" s="48">
        <f>_xlfn.XLOOKUP($F986,Main_OG!$D$1:$D$766,Main_OG!AD$1:AD$766,"")</f>
        <v>0.75</v>
      </c>
    </row>
    <row r="987" spans="2:36" x14ac:dyDescent="0.35">
      <c r="B987" s="36" t="s">
        <v>2030</v>
      </c>
      <c r="C987" s="45" t="s">
        <v>202</v>
      </c>
      <c r="D987" s="45" t="s">
        <v>4418</v>
      </c>
      <c r="E987" s="36" t="s">
        <v>4501</v>
      </c>
      <c r="F987" s="36" t="str">
        <f t="shared" si="45"/>
        <v>2019_MA</v>
      </c>
      <c r="G987" s="45">
        <v>2019</v>
      </c>
      <c r="H987" s="45">
        <f>_xlfn.XLOOKUP(J987,Main_OG!$B$1:$B$766,Main_OG!$O$1:$O$766,"")</f>
        <v>1</v>
      </c>
      <c r="I987" s="45">
        <f>_xlfn.XLOOKUP(F987,Main_OG!$D$1:$D$766,Main_OG!$J$1:$J$766,"")</f>
        <v>2</v>
      </c>
      <c r="J987" s="45" t="s">
        <v>202</v>
      </c>
      <c r="K987" s="45" t="str">
        <f t="shared" si="46"/>
        <v>Fitchburg Gas &amp; Elec Light Co_MA</v>
      </c>
      <c r="L987" s="45" t="str">
        <f t="shared" si="47"/>
        <v>Fitchburg Gas Electric Light Company_MA</v>
      </c>
      <c r="M987" s="45" t="s">
        <v>2045</v>
      </c>
      <c r="N987" s="45">
        <v>0</v>
      </c>
      <c r="O987" s="45">
        <v>3059</v>
      </c>
      <c r="P987" s="45">
        <v>5</v>
      </c>
      <c r="Q987" s="45">
        <v>17969</v>
      </c>
      <c r="R987" s="45">
        <v>0</v>
      </c>
      <c r="S987" s="45">
        <v>43005</v>
      </c>
      <c r="T987" s="45">
        <v>11706</v>
      </c>
      <c r="U987" s="45">
        <v>107143</v>
      </c>
      <c r="V987" s="45">
        <v>0</v>
      </c>
      <c r="W987" s="45">
        <v>21.895826</v>
      </c>
      <c r="X987" s="45">
        <v>14.196139000000001</v>
      </c>
      <c r="Y987" s="45">
        <v>25.009753</v>
      </c>
      <c r="Z987" s="46">
        <v>566706.19999999995</v>
      </c>
      <c r="AA987" s="46">
        <v>82192.286656640877</v>
      </c>
      <c r="AB987" s="47">
        <f>_xlfn.XLOOKUP($F987,Main_OG!$D$1:$D$766,Main_OG!AJ$1:AJ$766,"")</f>
        <v>0</v>
      </c>
      <c r="AC987" s="47">
        <f>_xlfn.XLOOKUP($F987,Main_OG!$D$1:$D$766,Main_OG!AK$1:AK$766,"")</f>
        <v>380668</v>
      </c>
      <c r="AD987" s="47">
        <f>_xlfn.XLOOKUP($F987,Main_OG!$D$1:$D$766,Main_OG!AL$1:AL$766,"")</f>
        <v>223207060</v>
      </c>
      <c r="AE987" s="47">
        <f>_xlfn.XLOOKUP($F987,Main_OG!$D$1:$D$766,Main_OG!AM$1:AM$766,"")</f>
        <v>2177204</v>
      </c>
      <c r="AF987" s="48">
        <f>_xlfn.XLOOKUP($F987,Main_OG!$D$1:$D$766,Main_OG!Z$1:Z$766,"")</f>
        <v>0</v>
      </c>
      <c r="AG987" s="48">
        <f>_xlfn.XLOOKUP($F987,Main_OG!$D$1:$D$766,Main_OG!AA$1:AA$766,"")</f>
        <v>2.176146746141439</v>
      </c>
      <c r="AH987" s="48">
        <f>_xlfn.XLOOKUP($F987,Main_OG!$D$1:$D$766,Main_OG!AB$1:AB$766,"")</f>
        <v>16.155101142605361</v>
      </c>
      <c r="AI987" s="48">
        <f>_xlfn.XLOOKUP($F987,Main_OG!$D$1:$D$766,Main_OG!AC$1:AC$766,"")</f>
        <v>3.3292283805067271</v>
      </c>
      <c r="AJ987" s="48">
        <f>_xlfn.XLOOKUP($F987,Main_OG!$D$1:$D$766,Main_OG!AD$1:AD$766,"")</f>
        <v>0.60296766622862785</v>
      </c>
    </row>
    <row r="988" spans="2:36" x14ac:dyDescent="0.35">
      <c r="B988" s="36" t="s">
        <v>2030</v>
      </c>
      <c r="C988" s="45" t="s">
        <v>202</v>
      </c>
      <c r="D988" s="45" t="s">
        <v>4418</v>
      </c>
      <c r="E988" s="36" t="s">
        <v>4501</v>
      </c>
      <c r="F988" s="36" t="str">
        <f t="shared" si="45"/>
        <v>2020_MA</v>
      </c>
      <c r="G988" s="45">
        <v>2020</v>
      </c>
      <c r="H988" s="45">
        <f>_xlfn.XLOOKUP(J988,Main_OG!$B$1:$B$766,Main_OG!$O$1:$O$766,"")</f>
        <v>1</v>
      </c>
      <c r="I988" s="45">
        <f>_xlfn.XLOOKUP(F988,Main_OG!$D$1:$D$766,Main_OG!$J$1:$J$766,"")</f>
        <v>2</v>
      </c>
      <c r="J988" s="45" t="s">
        <v>202</v>
      </c>
      <c r="K988" s="45" t="str">
        <f t="shared" si="46"/>
        <v>Fitchburg Gas &amp; Elec Light Co_MA</v>
      </c>
      <c r="L988" s="45" t="str">
        <f t="shared" si="47"/>
        <v>Fitchburg Gas Electric Light Company_MA</v>
      </c>
      <c r="M988" s="45" t="s">
        <v>2046</v>
      </c>
      <c r="N988" s="45">
        <v>0</v>
      </c>
      <c r="O988" s="45">
        <v>3076</v>
      </c>
      <c r="P988" s="45">
        <v>4</v>
      </c>
      <c r="Q988" s="45">
        <v>0</v>
      </c>
      <c r="R988" s="45">
        <v>0</v>
      </c>
      <c r="S988" s="45">
        <v>38259</v>
      </c>
      <c r="T988" s="45">
        <v>7361</v>
      </c>
      <c r="U988" s="45">
        <v>0</v>
      </c>
      <c r="V988" s="45">
        <v>0</v>
      </c>
      <c r="W988" s="45">
        <v>21.695025999999999</v>
      </c>
      <c r="X988" s="45">
        <v>13.293030999999999</v>
      </c>
      <c r="Y988" s="45">
        <v>0</v>
      </c>
      <c r="Z988" s="46">
        <v>556196.4</v>
      </c>
      <c r="AA988" s="46">
        <v>80630.189460426584</v>
      </c>
      <c r="AB988" s="47">
        <f>_xlfn.XLOOKUP($F988,Main_OG!$D$1:$D$766,Main_OG!AJ$1:AJ$766,"")</f>
        <v>0</v>
      </c>
      <c r="AC988" s="47">
        <f>_xlfn.XLOOKUP($F988,Main_OG!$D$1:$D$766,Main_OG!AK$1:AK$766,"")</f>
        <v>167902</v>
      </c>
      <c r="AD988" s="47">
        <f>_xlfn.XLOOKUP($F988,Main_OG!$D$1:$D$766,Main_OG!AL$1:AL$766,"")</f>
        <v>206970346</v>
      </c>
      <c r="AE988" s="47">
        <f>_xlfn.XLOOKUP($F988,Main_OG!$D$1:$D$766,Main_OG!AM$1:AM$766,"")</f>
        <v>0</v>
      </c>
      <c r="AF988" s="48">
        <f>_xlfn.XLOOKUP($F988,Main_OG!$D$1:$D$766,Main_OG!Z$1:Z$766,"")</f>
        <v>0</v>
      </c>
      <c r="AG988" s="48">
        <f>_xlfn.XLOOKUP($F988,Main_OG!$D$1:$D$766,Main_OG!AA$1:AA$766,"")</f>
        <v>2.127327759928813</v>
      </c>
      <c r="AH988" s="48">
        <f>_xlfn.XLOOKUP($F988,Main_OG!$D$1:$D$766,Main_OG!AB$1:AB$766,"")</f>
        <v>12.535325193609101</v>
      </c>
      <c r="AI988" s="48">
        <f>_xlfn.XLOOKUP($F988,Main_OG!$D$1:$D$766,Main_OG!AC$1:AC$766,"")</f>
        <v>2.8422150630003218</v>
      </c>
      <c r="AJ988" s="48">
        <f>_xlfn.XLOOKUP($F988,Main_OG!$D$1:$D$766,Main_OG!AD$1:AD$766,"")</f>
        <v>0.5848556097000881</v>
      </c>
    </row>
    <row r="989" spans="2:36" x14ac:dyDescent="0.35">
      <c r="B989" s="36" t="s">
        <v>2047</v>
      </c>
      <c r="C989" s="45" t="s">
        <v>111</v>
      </c>
      <c r="D989" s="45" t="s">
        <v>4419</v>
      </c>
      <c r="E989" s="36" t="s">
        <v>4502</v>
      </c>
      <c r="F989" s="36" t="str">
        <f t="shared" si="45"/>
        <v>2006_FL</v>
      </c>
      <c r="G989" s="45">
        <v>2006</v>
      </c>
      <c r="H989" s="45">
        <f>_xlfn.XLOOKUP(J989,Main_OG!$B$1:$B$766,Main_OG!$O$1:$O$766,"")</f>
        <v>0</v>
      </c>
      <c r="I989" s="45">
        <f>_xlfn.XLOOKUP(F989,Main_OG!$D$1:$D$766,Main_OG!$J$1:$J$766,"")</f>
        <v>0</v>
      </c>
      <c r="J989" s="45" t="s">
        <v>111</v>
      </c>
      <c r="K989" s="45" t="str">
        <f t="shared" si="46"/>
        <v>Florida Power &amp; Light Co_FL</v>
      </c>
      <c r="L989" s="45" t="str">
        <f t="shared" si="47"/>
        <v>Florida Power Light Company_FL</v>
      </c>
      <c r="M989" s="45" t="s">
        <v>2048</v>
      </c>
      <c r="N989" s="45">
        <v>23</v>
      </c>
      <c r="O989" s="45">
        <v>482061</v>
      </c>
      <c r="P989" s="45">
        <v>21212</v>
      </c>
      <c r="Q989" s="45">
        <v>3906270</v>
      </c>
      <c r="R989" s="45">
        <v>9821</v>
      </c>
      <c r="S989" s="45">
        <v>4768047</v>
      </c>
      <c r="T989" s="45">
        <v>358021</v>
      </c>
      <c r="U989" s="45">
        <v>6493585</v>
      </c>
      <c r="V989" s="45">
        <v>10.47483948036434</v>
      </c>
      <c r="W989" s="45">
        <v>10.60605487653944</v>
      </c>
      <c r="X989" s="45">
        <v>8.8712383076255961</v>
      </c>
      <c r="Y989" s="45">
        <v>11.90009403031218</v>
      </c>
      <c r="Z989" s="46">
        <v>909298.9</v>
      </c>
      <c r="AA989" s="46">
        <v>50052.25962033336</v>
      </c>
      <c r="AB989" s="47">
        <f>_xlfn.XLOOKUP($F989,Main_OG!$D$1:$D$766,Main_OG!AJ$1:AJ$766,"")</f>
        <v>54764892.619999997</v>
      </c>
      <c r="AC989" s="47">
        <f>_xlfn.XLOOKUP($F989,Main_OG!$D$1:$D$766,Main_OG!AK$1:AK$766,"")</f>
        <v>76355130.900000006</v>
      </c>
      <c r="AD989" s="47">
        <f>_xlfn.XLOOKUP($F989,Main_OG!$D$1:$D$766,Main_OG!AL$1:AL$766,"")</f>
        <v>1489687680.78</v>
      </c>
      <c r="AE989" s="47">
        <f>_xlfn.XLOOKUP($F989,Main_OG!$D$1:$D$766,Main_OG!AM$1:AM$766,"")</f>
        <v>31426349</v>
      </c>
      <c r="AF989" s="48">
        <f>_xlfn.XLOOKUP($F989,Main_OG!$D$1:$D$766,Main_OG!Z$1:Z$766,"")</f>
        <v>0</v>
      </c>
      <c r="AG989" s="48">
        <f>_xlfn.XLOOKUP($F989,Main_OG!$D$1:$D$766,Main_OG!AA$1:AA$766,"")</f>
        <v>2.2465548173415608</v>
      </c>
      <c r="AH989" s="48">
        <f>_xlfn.XLOOKUP($F989,Main_OG!$D$1:$D$766,Main_OG!AB$1:AB$766,"")</f>
        <v>14.13114039693003</v>
      </c>
      <c r="AI989" s="48">
        <f>_xlfn.XLOOKUP($F989,Main_OG!$D$1:$D$766,Main_OG!AC$1:AC$766,"")</f>
        <v>7.1610124069250478</v>
      </c>
      <c r="AJ989" s="48">
        <f>_xlfn.XLOOKUP($F989,Main_OG!$D$1:$D$766,Main_OG!AD$1:AD$766,"")</f>
        <v>0.4704061490499184</v>
      </c>
    </row>
    <row r="990" spans="2:36" x14ac:dyDescent="0.35">
      <c r="B990" s="36" t="s">
        <v>2049</v>
      </c>
      <c r="C990" s="45" t="s">
        <v>111</v>
      </c>
      <c r="D990" s="45" t="s">
        <v>4419</v>
      </c>
      <c r="E990" s="36" t="s">
        <v>4502</v>
      </c>
      <c r="F990" s="36" t="str">
        <f t="shared" si="45"/>
        <v>2007_FL</v>
      </c>
      <c r="G990" s="45">
        <v>2007</v>
      </c>
      <c r="H990" s="45">
        <f>_xlfn.XLOOKUP(J990,Main_OG!$B$1:$B$766,Main_OG!$O$1:$O$766,"")</f>
        <v>0</v>
      </c>
      <c r="I990" s="45">
        <f>_xlfn.XLOOKUP(F990,Main_OG!$D$1:$D$766,Main_OG!$J$1:$J$766,"")</f>
        <v>0</v>
      </c>
      <c r="J990" s="45" t="s">
        <v>111</v>
      </c>
      <c r="K990" s="45" t="str">
        <f t="shared" si="46"/>
        <v>Florida Power &amp; Light Company_FL</v>
      </c>
      <c r="L990" s="45" t="str">
        <f t="shared" si="47"/>
        <v>Florida Power Light Company_FL</v>
      </c>
      <c r="M990" s="45" t="s">
        <v>2050</v>
      </c>
      <c r="N990" s="45">
        <v>23</v>
      </c>
      <c r="O990" s="45">
        <v>496384</v>
      </c>
      <c r="P990" s="45">
        <v>18733</v>
      </c>
      <c r="Q990" s="45">
        <v>3981453</v>
      </c>
      <c r="R990" s="45">
        <v>8996</v>
      </c>
      <c r="S990" s="45">
        <v>4649229</v>
      </c>
      <c r="T990" s="45">
        <v>320803</v>
      </c>
      <c r="U990" s="45">
        <v>6284178</v>
      </c>
      <c r="V990" s="45">
        <v>9.85</v>
      </c>
      <c r="W990" s="45">
        <v>10.029999999999999</v>
      </c>
      <c r="X990" s="45">
        <v>8.51</v>
      </c>
      <c r="Y990" s="45">
        <v>11.41</v>
      </c>
      <c r="Z990" s="46">
        <v>922288.3</v>
      </c>
      <c r="AA990" s="46">
        <v>50212.120727083784</v>
      </c>
      <c r="AB990" s="47">
        <f>_xlfn.XLOOKUP($F990,Main_OG!$D$1:$D$766,Main_OG!AJ$1:AJ$766,"")</f>
        <v>57036054</v>
      </c>
      <c r="AC990" s="47">
        <f>_xlfn.XLOOKUP($F990,Main_OG!$D$1:$D$766,Main_OG!AK$1:AK$766,"")</f>
        <v>66303524</v>
      </c>
      <c r="AD990" s="47">
        <f>_xlfn.XLOOKUP($F990,Main_OG!$D$1:$D$766,Main_OG!AL$1:AL$766,"")</f>
        <v>1551860014</v>
      </c>
      <c r="AE990" s="47">
        <f>_xlfn.XLOOKUP($F990,Main_OG!$D$1:$D$766,Main_OG!AM$1:AM$766,"")</f>
        <v>29289289</v>
      </c>
      <c r="AF990" s="48">
        <f>_xlfn.XLOOKUP($F990,Main_OG!$D$1:$D$766,Main_OG!Z$1:Z$766,"")</f>
        <v>0</v>
      </c>
      <c r="AG990" s="48">
        <f>_xlfn.XLOOKUP($F990,Main_OG!$D$1:$D$766,Main_OG!AA$1:AA$766,"")</f>
        <v>2.2465548173415608</v>
      </c>
      <c r="AH990" s="48">
        <f>_xlfn.XLOOKUP($F990,Main_OG!$D$1:$D$766,Main_OG!AB$1:AB$766,"")</f>
        <v>15.097711394063451</v>
      </c>
      <c r="AI990" s="48">
        <f>_xlfn.XLOOKUP($F990,Main_OG!$D$1:$D$766,Main_OG!AC$1:AC$766,"")</f>
        <v>7.3815467393807772</v>
      </c>
      <c r="AJ990" s="48">
        <f>_xlfn.XLOOKUP($F990,Main_OG!$D$1:$D$766,Main_OG!AD$1:AD$766,"")</f>
        <v>0.58103021845052572</v>
      </c>
    </row>
    <row r="991" spans="2:36" x14ac:dyDescent="0.35">
      <c r="B991" s="36" t="s">
        <v>2047</v>
      </c>
      <c r="C991" s="45" t="s">
        <v>111</v>
      </c>
      <c r="D991" s="45" t="s">
        <v>4419</v>
      </c>
      <c r="E991" s="36" t="s">
        <v>4502</v>
      </c>
      <c r="F991" s="36" t="str">
        <f t="shared" si="45"/>
        <v>2008_FL</v>
      </c>
      <c r="G991" s="45">
        <v>2008</v>
      </c>
      <c r="H991" s="45">
        <f>_xlfn.XLOOKUP(J991,Main_OG!$B$1:$B$766,Main_OG!$O$1:$O$766,"")</f>
        <v>0</v>
      </c>
      <c r="I991" s="45">
        <f>_xlfn.XLOOKUP(F991,Main_OG!$D$1:$D$766,Main_OG!$J$1:$J$766,"")</f>
        <v>0</v>
      </c>
      <c r="J991" s="45" t="s">
        <v>111</v>
      </c>
      <c r="K991" s="45" t="str">
        <f t="shared" si="46"/>
        <v>Florida Power &amp; Light Co_FL</v>
      </c>
      <c r="L991" s="45" t="str">
        <f t="shared" si="47"/>
        <v>Florida Power Light Company_FL</v>
      </c>
      <c r="M991" s="45" t="s">
        <v>2051</v>
      </c>
      <c r="N991" s="45">
        <v>23</v>
      </c>
      <c r="O991" s="45">
        <v>504074</v>
      </c>
      <c r="P991" s="45">
        <v>13380</v>
      </c>
      <c r="Q991" s="45">
        <v>3992262</v>
      </c>
      <c r="R991" s="45">
        <v>80962</v>
      </c>
      <c r="S991" s="45">
        <v>45945938</v>
      </c>
      <c r="T991" s="45">
        <v>3581316</v>
      </c>
      <c r="U991" s="45">
        <v>53141214</v>
      </c>
      <c r="V991" s="45">
        <v>10.27</v>
      </c>
      <c r="W991" s="45">
        <v>10.36</v>
      </c>
      <c r="X991" s="45">
        <v>8.67</v>
      </c>
      <c r="Y991" s="45">
        <v>11.69</v>
      </c>
      <c r="Z991" s="46">
        <v>891766.9</v>
      </c>
      <c r="AA991" s="46">
        <v>48132.575137074709</v>
      </c>
      <c r="AB991" s="47">
        <f>_xlfn.XLOOKUP($F991,Main_OG!$D$1:$D$766,Main_OG!AJ$1:AJ$766,"")</f>
        <v>55334282</v>
      </c>
      <c r="AC991" s="47">
        <f>_xlfn.XLOOKUP($F991,Main_OG!$D$1:$D$766,Main_OG!AK$1:AK$766,"")</f>
        <v>41400120</v>
      </c>
      <c r="AD991" s="47">
        <f>_xlfn.XLOOKUP($F991,Main_OG!$D$1:$D$766,Main_OG!AL$1:AL$766,"")</f>
        <v>1599198312</v>
      </c>
      <c r="AE991" s="47">
        <f>_xlfn.XLOOKUP($F991,Main_OG!$D$1:$D$766,Main_OG!AM$1:AM$766,"")</f>
        <v>32133276</v>
      </c>
      <c r="AF991" s="48">
        <f>_xlfn.XLOOKUP($F991,Main_OG!$D$1:$D$766,Main_OG!Z$1:Z$766,"")</f>
        <v>0</v>
      </c>
      <c r="AG991" s="48">
        <f>_xlfn.XLOOKUP($F991,Main_OG!$D$1:$D$766,Main_OG!AA$1:AA$766,"")</f>
        <v>2.2204719344600159</v>
      </c>
      <c r="AH991" s="48">
        <f>_xlfn.XLOOKUP($F991,Main_OG!$D$1:$D$766,Main_OG!AB$1:AB$766,"")</f>
        <v>19.619187803472759</v>
      </c>
      <c r="AI991" s="48">
        <f>_xlfn.XLOOKUP($F991,Main_OG!$D$1:$D$766,Main_OG!AC$1:AC$766,"")</f>
        <v>9.1182546074696553</v>
      </c>
      <c r="AJ991" s="48">
        <f>_xlfn.XLOOKUP($F991,Main_OG!$D$1:$D$766,Main_OG!AD$1:AD$766,"")</f>
        <v>0.68330088246943577</v>
      </c>
    </row>
    <row r="992" spans="2:36" x14ac:dyDescent="0.35">
      <c r="B992" s="36" t="s">
        <v>2047</v>
      </c>
      <c r="C992" s="45" t="s">
        <v>111</v>
      </c>
      <c r="D992" s="45" t="s">
        <v>4419</v>
      </c>
      <c r="E992" s="36" t="s">
        <v>4502</v>
      </c>
      <c r="F992" s="36" t="str">
        <f t="shared" si="45"/>
        <v>2009_FL</v>
      </c>
      <c r="G992" s="45">
        <v>2009</v>
      </c>
      <c r="H992" s="45">
        <f>_xlfn.XLOOKUP(J992,Main_OG!$B$1:$B$766,Main_OG!$O$1:$O$766,"")</f>
        <v>0</v>
      </c>
      <c r="I992" s="45">
        <f>_xlfn.XLOOKUP(F992,Main_OG!$D$1:$D$766,Main_OG!$J$1:$J$766,"")</f>
        <v>0</v>
      </c>
      <c r="J992" s="45" t="s">
        <v>111</v>
      </c>
      <c r="K992" s="45" t="str">
        <f t="shared" si="46"/>
        <v>Florida Power &amp; Light Co_FL</v>
      </c>
      <c r="L992" s="45" t="str">
        <f t="shared" si="47"/>
        <v>Florida Power Light Company_FL</v>
      </c>
      <c r="M992" s="45" t="s">
        <v>2052</v>
      </c>
      <c r="N992" s="45">
        <v>23</v>
      </c>
      <c r="O992" s="45">
        <v>504611</v>
      </c>
      <c r="P992" s="45">
        <v>11517</v>
      </c>
      <c r="Q992" s="45">
        <v>3986227</v>
      </c>
      <c r="R992" s="45">
        <v>79934</v>
      </c>
      <c r="S992" s="45">
        <v>45483666</v>
      </c>
      <c r="T992" s="45">
        <v>3245099</v>
      </c>
      <c r="U992" s="45">
        <v>53953573</v>
      </c>
      <c r="V992" s="45">
        <v>10.51</v>
      </c>
      <c r="W992" s="45">
        <v>10.57</v>
      </c>
      <c r="X992" s="45">
        <v>8.8699999999999992</v>
      </c>
      <c r="Y992" s="45">
        <v>11.95</v>
      </c>
      <c r="Z992" s="46">
        <v>840480.6</v>
      </c>
      <c r="AA992" s="46">
        <v>45059.595840675458</v>
      </c>
      <c r="AB992" s="47">
        <f>_xlfn.XLOOKUP($F992,Main_OG!$D$1:$D$766,Main_OG!AJ$1:AJ$766,"")</f>
        <v>46331440</v>
      </c>
      <c r="AC992" s="47">
        <f>_xlfn.XLOOKUP($F992,Main_OG!$D$1:$D$766,Main_OG!AK$1:AK$766,"")</f>
        <v>31620546</v>
      </c>
      <c r="AD992" s="47">
        <f>_xlfn.XLOOKUP($F992,Main_OG!$D$1:$D$766,Main_OG!AL$1:AL$766,"")</f>
        <v>1837000796</v>
      </c>
      <c r="AE992" s="47">
        <f>_xlfn.XLOOKUP($F992,Main_OG!$D$1:$D$766,Main_OG!AM$1:AM$766,"")</f>
        <v>29117877</v>
      </c>
      <c r="AF992" s="48">
        <f>_xlfn.XLOOKUP($F992,Main_OG!$D$1:$D$766,Main_OG!Z$1:Z$766,"")</f>
        <v>0</v>
      </c>
      <c r="AG992" s="48">
        <f>_xlfn.XLOOKUP($F992,Main_OG!$D$1:$D$766,Main_OG!AA$1:AA$766,"")</f>
        <v>2.2743975091886082</v>
      </c>
      <c r="AH992" s="48">
        <f>_xlfn.XLOOKUP($F992,Main_OG!$D$1:$D$766,Main_OG!AB$1:AB$766,"")</f>
        <v>14.15708861161818</v>
      </c>
      <c r="AI992" s="48">
        <f>_xlfn.XLOOKUP($F992,Main_OG!$D$1:$D$766,Main_OG!AC$1:AC$766,"")</f>
        <v>4.5973007921271787</v>
      </c>
      <c r="AJ992" s="48">
        <f>_xlfn.XLOOKUP($F992,Main_OG!$D$1:$D$766,Main_OG!AD$1:AD$766,"")</f>
        <v>0.68314474405108627</v>
      </c>
    </row>
    <row r="993" spans="2:36" x14ac:dyDescent="0.35">
      <c r="B993" s="36" t="s">
        <v>2047</v>
      </c>
      <c r="C993" s="45" t="s">
        <v>111</v>
      </c>
      <c r="D993" s="45" t="s">
        <v>4419</v>
      </c>
      <c r="E993" s="36" t="s">
        <v>4502</v>
      </c>
      <c r="F993" s="36" t="str">
        <f t="shared" si="45"/>
        <v>2010_FL</v>
      </c>
      <c r="G993" s="45">
        <v>2010</v>
      </c>
      <c r="H993" s="45">
        <f>_xlfn.XLOOKUP(J993,Main_OG!$B$1:$B$766,Main_OG!$O$1:$O$766,"")</f>
        <v>0</v>
      </c>
      <c r="I993" s="45">
        <f>_xlfn.XLOOKUP(F993,Main_OG!$D$1:$D$766,Main_OG!$J$1:$J$766,"")</f>
        <v>0</v>
      </c>
      <c r="J993" s="45" t="s">
        <v>111</v>
      </c>
      <c r="K993" s="45" t="str">
        <f t="shared" si="46"/>
        <v>Florida Power &amp; Light Co_FL</v>
      </c>
      <c r="L993" s="45" t="str">
        <f t="shared" si="47"/>
        <v>Florida Power Light Company_FL</v>
      </c>
      <c r="M993" s="45" t="s">
        <v>2053</v>
      </c>
      <c r="N993" s="45">
        <v>23</v>
      </c>
      <c r="O993" s="45">
        <v>507085</v>
      </c>
      <c r="P993" s="45">
        <v>8980</v>
      </c>
      <c r="Q993" s="45">
        <v>3998944</v>
      </c>
      <c r="R993" s="45">
        <v>81674</v>
      </c>
      <c r="S993" s="45">
        <v>45194918</v>
      </c>
      <c r="T993" s="45">
        <v>3143476</v>
      </c>
      <c r="U993" s="45">
        <v>56583308</v>
      </c>
      <c r="V993" s="45">
        <v>8.52</v>
      </c>
      <c r="W993" s="45">
        <v>8.68</v>
      </c>
      <c r="X993" s="45">
        <v>6.84</v>
      </c>
      <c r="Y993" s="45">
        <v>10.06</v>
      </c>
      <c r="Z993" s="46">
        <v>851956.4</v>
      </c>
      <c r="AA993" s="46">
        <v>45205.875812361184</v>
      </c>
      <c r="AB993" s="47">
        <f>_xlfn.XLOOKUP($F993,Main_OG!$D$1:$D$766,Main_OG!AJ$1:AJ$766,"")</f>
        <v>50630460</v>
      </c>
      <c r="AC993" s="47">
        <f>_xlfn.XLOOKUP($F993,Main_OG!$D$1:$D$766,Main_OG!AK$1:AK$766,"")</f>
        <v>32092238</v>
      </c>
      <c r="AD993" s="47">
        <f>_xlfn.XLOOKUP($F993,Main_OG!$D$1:$D$766,Main_OG!AL$1:AL$766,"")</f>
        <v>1979999260</v>
      </c>
      <c r="AE993" s="47">
        <f>_xlfn.XLOOKUP($F993,Main_OG!$D$1:$D$766,Main_OG!AM$1:AM$766,"")</f>
        <v>23935921.561000001</v>
      </c>
      <c r="AF993" s="48">
        <f>_xlfn.XLOOKUP($F993,Main_OG!$D$1:$D$766,Main_OG!Z$1:Z$766,"")</f>
        <v>0</v>
      </c>
      <c r="AG993" s="48">
        <f>_xlfn.XLOOKUP($F993,Main_OG!$D$1:$D$766,Main_OG!AA$1:AA$766,"")</f>
        <v>2.2935982820086371</v>
      </c>
      <c r="AH993" s="48">
        <f>_xlfn.XLOOKUP($F993,Main_OG!$D$1:$D$766,Main_OG!AB$1:AB$766,"")</f>
        <v>16.190000000000001</v>
      </c>
      <c r="AI993" s="48">
        <f>_xlfn.XLOOKUP($F993,Main_OG!$D$1:$D$766,Main_OG!AC$1:AC$766,"")</f>
        <v>4.9924248044436963</v>
      </c>
      <c r="AJ993" s="48">
        <f>_xlfn.XLOOKUP($F993,Main_OG!$D$1:$D$766,Main_OG!AD$1:AD$766,"")</f>
        <v>0.70992248279802228</v>
      </c>
    </row>
    <row r="994" spans="2:36" x14ac:dyDescent="0.35">
      <c r="B994" s="36" t="s">
        <v>2047</v>
      </c>
      <c r="C994" s="45" t="s">
        <v>111</v>
      </c>
      <c r="D994" s="45" t="s">
        <v>4419</v>
      </c>
      <c r="E994" s="36" t="s">
        <v>4502</v>
      </c>
      <c r="F994" s="36" t="str">
        <f t="shared" si="45"/>
        <v>2011_FL</v>
      </c>
      <c r="G994" s="45">
        <v>2011</v>
      </c>
      <c r="H994" s="45">
        <f>_xlfn.XLOOKUP(J994,Main_OG!$B$1:$B$766,Main_OG!$O$1:$O$766,"")</f>
        <v>0</v>
      </c>
      <c r="I994" s="45">
        <f>_xlfn.XLOOKUP(F994,Main_OG!$D$1:$D$766,Main_OG!$J$1:$J$766,"")</f>
        <v>0</v>
      </c>
      <c r="J994" s="45" t="s">
        <v>111</v>
      </c>
      <c r="K994" s="45" t="str">
        <f t="shared" si="46"/>
        <v>Florida Power &amp; Light Co_FL</v>
      </c>
      <c r="L994" s="45" t="str">
        <f t="shared" si="47"/>
        <v>Florida Power Light Company_FL</v>
      </c>
      <c r="M994" s="45" t="s">
        <v>2054</v>
      </c>
      <c r="N994" s="45">
        <v>1</v>
      </c>
      <c r="O994" s="45">
        <v>511573</v>
      </c>
      <c r="P994" s="45">
        <v>8691</v>
      </c>
      <c r="Q994" s="45">
        <v>4026760</v>
      </c>
      <c r="R994" s="45">
        <v>82119</v>
      </c>
      <c r="S994" s="45">
        <v>45618296</v>
      </c>
      <c r="T994" s="45">
        <v>3092992</v>
      </c>
      <c r="U994" s="45">
        <v>54764235</v>
      </c>
      <c r="V994" s="45">
        <v>8.75</v>
      </c>
      <c r="W994" s="45">
        <v>9.16</v>
      </c>
      <c r="X994" s="45">
        <v>7.39</v>
      </c>
      <c r="Y994" s="45">
        <v>10.64</v>
      </c>
      <c r="Z994" s="46">
        <v>849395.3</v>
      </c>
      <c r="AA994" s="46">
        <v>44574.560128155455</v>
      </c>
      <c r="AB994" s="47">
        <f>_xlfn.XLOOKUP($F994,Main_OG!$D$1:$D$766,Main_OG!AJ$1:AJ$766,"")</f>
        <v>44910456</v>
      </c>
      <c r="AC994" s="47">
        <f>_xlfn.XLOOKUP($F994,Main_OG!$D$1:$D$766,Main_OG!AK$1:AK$766,"")</f>
        <v>11832253.189999999</v>
      </c>
      <c r="AD994" s="47">
        <f>_xlfn.XLOOKUP($F994,Main_OG!$D$1:$D$766,Main_OG!AL$1:AL$766,"")</f>
        <v>2100058132</v>
      </c>
      <c r="AE994" s="47">
        <f>_xlfn.XLOOKUP($F994,Main_OG!$D$1:$D$766,Main_OG!AM$1:AM$766,"")</f>
        <v>22015368</v>
      </c>
      <c r="AF994" s="48">
        <f>_xlfn.XLOOKUP($F994,Main_OG!$D$1:$D$766,Main_OG!Z$1:Z$766,"")</f>
        <v>0</v>
      </c>
      <c r="AG994" s="48">
        <f>_xlfn.XLOOKUP($F994,Main_OG!$D$1:$D$766,Main_OG!AA$1:AA$766,"")</f>
        <v>2.3089180475565318</v>
      </c>
      <c r="AH994" s="48">
        <f>_xlfn.XLOOKUP($F994,Main_OG!$D$1:$D$766,Main_OG!AB$1:AB$766,"")</f>
        <v>22.758921780738341</v>
      </c>
      <c r="AI994" s="48">
        <f>_xlfn.XLOOKUP($F994,Main_OG!$D$1:$D$766,Main_OG!AC$1:AC$766,"")</f>
        <v>4.6524343752411106</v>
      </c>
      <c r="AJ994" s="48">
        <f>_xlfn.XLOOKUP($F994,Main_OG!$D$1:$D$766,Main_OG!AD$1:AD$766,"")</f>
        <v>0.75949643062398253</v>
      </c>
    </row>
    <row r="995" spans="2:36" x14ac:dyDescent="0.35">
      <c r="B995" s="36" t="s">
        <v>2047</v>
      </c>
      <c r="C995" s="45" t="s">
        <v>111</v>
      </c>
      <c r="D995" s="45" t="s">
        <v>4419</v>
      </c>
      <c r="E995" s="36" t="s">
        <v>4502</v>
      </c>
      <c r="F995" s="36" t="str">
        <f t="shared" si="45"/>
        <v>2012_FL</v>
      </c>
      <c r="G995" s="45">
        <v>2012</v>
      </c>
      <c r="H995" s="45">
        <f>_xlfn.XLOOKUP(J995,Main_OG!$B$1:$B$766,Main_OG!$O$1:$O$766,"")</f>
        <v>0</v>
      </c>
      <c r="I995" s="45">
        <f>_xlfn.XLOOKUP(F995,Main_OG!$D$1:$D$766,Main_OG!$J$1:$J$766,"")</f>
        <v>1</v>
      </c>
      <c r="J995" s="45" t="s">
        <v>111</v>
      </c>
      <c r="K995" s="45" t="str">
        <f t="shared" si="46"/>
        <v>Florida Power &amp; Light Co_FL</v>
      </c>
      <c r="L995" s="45" t="str">
        <f t="shared" si="47"/>
        <v>Florida Power Light Company_FL</v>
      </c>
      <c r="M995" s="45" t="s">
        <v>2055</v>
      </c>
      <c r="N995" s="45">
        <v>1</v>
      </c>
      <c r="O995" s="45">
        <v>515502</v>
      </c>
      <c r="P995" s="45">
        <v>8743</v>
      </c>
      <c r="Q995" s="45">
        <v>4052174</v>
      </c>
      <c r="R995" s="45">
        <v>80521</v>
      </c>
      <c r="S995" s="45">
        <v>45643323</v>
      </c>
      <c r="T995" s="45">
        <v>3020921</v>
      </c>
      <c r="U995" s="45">
        <v>53383164</v>
      </c>
      <c r="V995" s="45">
        <v>8.3853901000000004</v>
      </c>
      <c r="W995" s="45">
        <v>8.7165367000000007</v>
      </c>
      <c r="X995" s="45">
        <v>6.8612849999999996</v>
      </c>
      <c r="Y995" s="45">
        <v>10.402167</v>
      </c>
      <c r="Z995" s="46">
        <v>857861.3</v>
      </c>
      <c r="AA995" s="46">
        <v>44444.129566569623</v>
      </c>
      <c r="AB995" s="47">
        <f>_xlfn.XLOOKUP($F995,Main_OG!$D$1:$D$766,Main_OG!AJ$1:AJ$766,"")</f>
        <v>39398024</v>
      </c>
      <c r="AC995" s="47">
        <f>_xlfn.XLOOKUP($F995,Main_OG!$D$1:$D$766,Main_OG!AK$1:AK$766,"")</f>
        <v>4983340</v>
      </c>
      <c r="AD995" s="47">
        <f>_xlfn.XLOOKUP($F995,Main_OG!$D$1:$D$766,Main_OG!AL$1:AL$766,"")</f>
        <v>2286506798</v>
      </c>
      <c r="AE995" s="47">
        <f>_xlfn.XLOOKUP($F995,Main_OG!$D$1:$D$766,Main_OG!AM$1:AM$766,"")</f>
        <v>17869935</v>
      </c>
      <c r="AF995" s="48">
        <f>_xlfn.XLOOKUP($F995,Main_OG!$D$1:$D$766,Main_OG!Z$1:Z$766,"")</f>
        <v>0</v>
      </c>
      <c r="AG995" s="48">
        <f>_xlfn.XLOOKUP($F995,Main_OG!$D$1:$D$766,Main_OG!AA$1:AA$766,"")</f>
        <v>2.324237813104427</v>
      </c>
      <c r="AH995" s="48">
        <f>_xlfn.XLOOKUP($F995,Main_OG!$D$1:$D$766,Main_OG!AB$1:AB$766,"")</f>
        <v>23.49195884567845</v>
      </c>
      <c r="AI995" s="48">
        <f>_xlfn.XLOOKUP($F995,Main_OG!$D$1:$D$766,Main_OG!AC$1:AC$766,"")</f>
        <v>3.503818060367514</v>
      </c>
      <c r="AJ995" s="48">
        <f>_xlfn.XLOOKUP($F995,Main_OG!$D$1:$D$766,Main_OG!AD$1:AD$766,"")</f>
        <v>0.75442193202762442</v>
      </c>
    </row>
    <row r="996" spans="2:36" x14ac:dyDescent="0.35">
      <c r="B996" s="36" t="s">
        <v>2047</v>
      </c>
      <c r="C996" s="45" t="s">
        <v>111</v>
      </c>
      <c r="D996" s="45" t="s">
        <v>4419</v>
      </c>
      <c r="E996" s="36" t="s">
        <v>4502</v>
      </c>
      <c r="F996" s="36" t="str">
        <f t="shared" si="45"/>
        <v>2013_FL</v>
      </c>
      <c r="G996" s="45">
        <v>2013</v>
      </c>
      <c r="H996" s="45">
        <f>_xlfn.XLOOKUP(J996,Main_OG!$B$1:$B$766,Main_OG!$O$1:$O$766,"")</f>
        <v>0</v>
      </c>
      <c r="I996" s="45">
        <f>_xlfn.XLOOKUP(F996,Main_OG!$D$1:$D$766,Main_OG!$J$1:$J$766,"")</f>
        <v>1</v>
      </c>
      <c r="J996" s="45" t="s">
        <v>111</v>
      </c>
      <c r="K996" s="45" t="str">
        <f t="shared" si="46"/>
        <v>Florida Power &amp; Light Co_FL</v>
      </c>
      <c r="L996" s="45" t="str">
        <f t="shared" si="47"/>
        <v>Florida Power Light Company_FL</v>
      </c>
      <c r="M996" s="45" t="s">
        <v>2056</v>
      </c>
      <c r="N996" s="45">
        <v>1</v>
      </c>
      <c r="O996" s="45">
        <v>521395</v>
      </c>
      <c r="P996" s="45">
        <v>9541</v>
      </c>
      <c r="Q996" s="45">
        <v>4097172</v>
      </c>
      <c r="R996" s="45">
        <v>88082</v>
      </c>
      <c r="S996" s="45">
        <v>45932938</v>
      </c>
      <c r="T996" s="45">
        <v>2963404</v>
      </c>
      <c r="U996" s="45">
        <v>54074164</v>
      </c>
      <c r="V996" s="45">
        <v>8.6487590999999995</v>
      </c>
      <c r="W996" s="45">
        <v>8.5572274999999998</v>
      </c>
      <c r="X996" s="45">
        <v>6.4856834000000001</v>
      </c>
      <c r="Y996" s="45">
        <v>10.409171000000001</v>
      </c>
      <c r="Z996" s="46">
        <v>880183.5</v>
      </c>
      <c r="AA996" s="46">
        <v>45018.309937387472</v>
      </c>
      <c r="AB996" s="47">
        <f>_xlfn.XLOOKUP($F996,Main_OG!$D$1:$D$766,Main_OG!AJ$1:AJ$766,"")</f>
        <v>41378338</v>
      </c>
      <c r="AC996" s="47">
        <f>_xlfn.XLOOKUP($F996,Main_OG!$D$1:$D$766,Main_OG!AK$1:AK$766,"")</f>
        <v>9300350</v>
      </c>
      <c r="AD996" s="47">
        <f>_xlfn.XLOOKUP($F996,Main_OG!$D$1:$D$766,Main_OG!AL$1:AL$766,"")</f>
        <v>2080723019</v>
      </c>
      <c r="AE996" s="47">
        <f>_xlfn.XLOOKUP($F996,Main_OG!$D$1:$D$766,Main_OG!AM$1:AM$766,"")</f>
        <v>26525855</v>
      </c>
      <c r="AF996" s="48">
        <f>_xlfn.XLOOKUP($F996,Main_OG!$D$1:$D$766,Main_OG!Z$1:Z$766,"")</f>
        <v>3.91</v>
      </c>
      <c r="AG996" s="48">
        <f>_xlfn.XLOOKUP($F996,Main_OG!$D$1:$D$766,Main_OG!AA$1:AA$766,"")</f>
        <v>3.41</v>
      </c>
      <c r="AH996" s="48">
        <f>_xlfn.XLOOKUP($F996,Main_OG!$D$1:$D$766,Main_OG!AB$1:AB$766,"")</f>
        <v>22.862714639490921</v>
      </c>
      <c r="AI996" s="48">
        <f>_xlfn.XLOOKUP($F996,Main_OG!$D$1:$D$766,Main_OG!AC$1:AC$766,"")</f>
        <v>5</v>
      </c>
      <c r="AJ996" s="48">
        <f>_xlfn.XLOOKUP($F996,Main_OG!$D$1:$D$766,Main_OG!AD$1:AD$766,"")</f>
        <v>0.77</v>
      </c>
    </row>
    <row r="997" spans="2:36" x14ac:dyDescent="0.35">
      <c r="B997" s="36" t="s">
        <v>2047</v>
      </c>
      <c r="C997" s="45" t="s">
        <v>111</v>
      </c>
      <c r="D997" s="45" t="s">
        <v>4419</v>
      </c>
      <c r="E997" s="36" t="s">
        <v>4502</v>
      </c>
      <c r="F997" s="36" t="str">
        <f t="shared" si="45"/>
        <v>2014_FL</v>
      </c>
      <c r="G997" s="45">
        <v>2014</v>
      </c>
      <c r="H997" s="45">
        <f>_xlfn.XLOOKUP(J997,Main_OG!$B$1:$B$766,Main_OG!$O$1:$O$766,"")</f>
        <v>0</v>
      </c>
      <c r="I997" s="45">
        <f>_xlfn.XLOOKUP(F997,Main_OG!$D$1:$D$766,Main_OG!$J$1:$J$766,"")</f>
        <v>1</v>
      </c>
      <c r="J997" s="45" t="s">
        <v>111</v>
      </c>
      <c r="K997" s="45" t="str">
        <f t="shared" si="46"/>
        <v>Florida Power &amp; Light Co_FL</v>
      </c>
      <c r="L997" s="45" t="str">
        <f t="shared" si="47"/>
        <v>Florida Power Light Company_FL</v>
      </c>
      <c r="M997" s="45" t="s">
        <v>2057</v>
      </c>
      <c r="N997" s="45">
        <v>1</v>
      </c>
      <c r="O997" s="45">
        <v>529349</v>
      </c>
      <c r="P997" s="45">
        <v>10415</v>
      </c>
      <c r="Q997" s="45">
        <v>4169028</v>
      </c>
      <c r="R997" s="45">
        <v>91442</v>
      </c>
      <c r="S997" s="45">
        <v>46172611</v>
      </c>
      <c r="T997" s="45">
        <v>2942385</v>
      </c>
      <c r="U997" s="45">
        <v>55224658</v>
      </c>
      <c r="V997" s="45">
        <v>9.2244264000000005</v>
      </c>
      <c r="W997" s="45">
        <v>9.1131796999999999</v>
      </c>
      <c r="X997" s="45">
        <v>6.9356660999999997</v>
      </c>
      <c r="Y997" s="45">
        <v>11.056153999999999</v>
      </c>
      <c r="Z997" s="46">
        <v>905648.5</v>
      </c>
      <c r="AA997" s="46">
        <v>45615.69325492045</v>
      </c>
      <c r="AB997" s="47">
        <f>_xlfn.XLOOKUP($F997,Main_OG!$D$1:$D$766,Main_OG!AJ$1:AJ$766,"")</f>
        <v>45670298</v>
      </c>
      <c r="AC997" s="47">
        <f>_xlfn.XLOOKUP($F997,Main_OG!$D$1:$D$766,Main_OG!AK$1:AK$766,"")</f>
        <v>6819696</v>
      </c>
      <c r="AD997" s="47">
        <f>_xlfn.XLOOKUP($F997,Main_OG!$D$1:$D$766,Main_OG!AL$1:AL$766,"")</f>
        <v>2086254940</v>
      </c>
      <c r="AE997" s="47">
        <f>_xlfn.XLOOKUP($F997,Main_OG!$D$1:$D$766,Main_OG!AM$1:AM$766,"")</f>
        <v>27868270</v>
      </c>
      <c r="AF997" s="48">
        <f>_xlfn.XLOOKUP($F997,Main_OG!$D$1:$D$766,Main_OG!Z$1:Z$766,"")</f>
        <v>0</v>
      </c>
      <c r="AG997" s="48">
        <f>_xlfn.XLOOKUP($F997,Main_OG!$D$1:$D$766,Main_OG!AA$1:AA$766,"")</f>
        <v>3.3</v>
      </c>
      <c r="AH997" s="48">
        <f>_xlfn.XLOOKUP($F997,Main_OG!$D$1:$D$766,Main_OG!AB$1:AB$766,"")</f>
        <v>22.12</v>
      </c>
      <c r="AI997" s="48">
        <f>_xlfn.XLOOKUP($F997,Main_OG!$D$1:$D$766,Main_OG!AC$1:AC$766,"")</f>
        <v>5.47</v>
      </c>
      <c r="AJ997" s="48">
        <f>_xlfn.XLOOKUP($F997,Main_OG!$D$1:$D$766,Main_OG!AD$1:AD$766,"")</f>
        <v>0.74</v>
      </c>
    </row>
    <row r="998" spans="2:36" x14ac:dyDescent="0.35">
      <c r="B998" s="36" t="s">
        <v>2047</v>
      </c>
      <c r="C998" s="45" t="s">
        <v>111</v>
      </c>
      <c r="D998" s="45" t="s">
        <v>4419</v>
      </c>
      <c r="E998" s="36" t="s">
        <v>4502</v>
      </c>
      <c r="F998" s="36" t="str">
        <f t="shared" si="45"/>
        <v>2015_FL</v>
      </c>
      <c r="G998" s="45">
        <v>2015</v>
      </c>
      <c r="H998" s="45">
        <f>_xlfn.XLOOKUP(J998,Main_OG!$B$1:$B$766,Main_OG!$O$1:$O$766,"")</f>
        <v>0</v>
      </c>
      <c r="I998" s="45">
        <f>_xlfn.XLOOKUP(F998,Main_OG!$D$1:$D$766,Main_OG!$J$1:$J$766,"")</f>
        <v>1</v>
      </c>
      <c r="J998" s="45" t="s">
        <v>111</v>
      </c>
      <c r="K998" s="45" t="str">
        <f t="shared" si="46"/>
        <v>Florida Power &amp; Light Co_FL</v>
      </c>
      <c r="L998" s="45" t="str">
        <f t="shared" si="47"/>
        <v>Florida Power Light Company_FL</v>
      </c>
      <c r="M998" s="45" t="s">
        <v>2058</v>
      </c>
      <c r="N998" s="45">
        <v>1</v>
      </c>
      <c r="O998" s="45">
        <v>529349</v>
      </c>
      <c r="P998" s="45">
        <v>10415</v>
      </c>
      <c r="Q998" s="45">
        <v>4169028</v>
      </c>
      <c r="R998" s="45">
        <v>92204</v>
      </c>
      <c r="S998" s="45">
        <v>48060597</v>
      </c>
      <c r="T998" s="45">
        <v>3056252</v>
      </c>
      <c r="U998" s="45">
        <v>59117632</v>
      </c>
      <c r="V998" s="45">
        <v>8.8911543999999996</v>
      </c>
      <c r="W998" s="45">
        <v>8.7545187999999996</v>
      </c>
      <c r="X998" s="45">
        <v>6.6513494</v>
      </c>
      <c r="Y998" s="45">
        <v>10.653772</v>
      </c>
      <c r="Z998" s="46">
        <v>945929</v>
      </c>
      <c r="AA998" s="46">
        <v>46783.906572351276</v>
      </c>
      <c r="AB998" s="47">
        <f>_xlfn.XLOOKUP($F998,Main_OG!$D$1:$D$766,Main_OG!AJ$1:AJ$766,"")</f>
        <v>38105610</v>
      </c>
      <c r="AC998" s="47">
        <f>_xlfn.XLOOKUP($F998,Main_OG!$D$1:$D$766,Main_OG!AK$1:AK$766,"")</f>
        <v>7861630</v>
      </c>
      <c r="AD998" s="47">
        <f>_xlfn.XLOOKUP($F998,Main_OG!$D$1:$D$766,Main_OG!AL$1:AL$766,"")</f>
        <v>2326942774</v>
      </c>
      <c r="AE998" s="47">
        <f>_xlfn.XLOOKUP($F998,Main_OG!$D$1:$D$766,Main_OG!AM$1:AM$766,"")</f>
        <v>28121916</v>
      </c>
      <c r="AF998" s="48">
        <f>_xlfn.XLOOKUP($F998,Main_OG!$D$1:$D$766,Main_OG!Z$1:Z$766,"")</f>
        <v>0</v>
      </c>
      <c r="AG998" s="48">
        <f>_xlfn.XLOOKUP($F998,Main_OG!$D$1:$D$766,Main_OG!AA$1:AA$766,"")</f>
        <v>2.25948627072199</v>
      </c>
      <c r="AH998" s="48">
        <f>_xlfn.XLOOKUP($F998,Main_OG!$D$1:$D$766,Main_OG!AB$1:AB$766,"")</f>
        <v>12.08771849023859</v>
      </c>
      <c r="AI998" s="48">
        <f>_xlfn.XLOOKUP($F998,Main_OG!$D$1:$D$766,Main_OG!AC$1:AC$766,"")</f>
        <v>4.3099999999999996</v>
      </c>
      <c r="AJ998" s="48">
        <f>_xlfn.XLOOKUP($F998,Main_OG!$D$1:$D$766,Main_OG!AD$1:AD$766,"")</f>
        <v>0.66963877086385626</v>
      </c>
    </row>
    <row r="999" spans="2:36" x14ac:dyDescent="0.35">
      <c r="B999" s="36" t="s">
        <v>2047</v>
      </c>
      <c r="C999" s="45" t="s">
        <v>111</v>
      </c>
      <c r="D999" s="45" t="s">
        <v>4419</v>
      </c>
      <c r="E999" s="36" t="s">
        <v>4502</v>
      </c>
      <c r="F999" s="36" t="str">
        <f t="shared" si="45"/>
        <v>2016_FL</v>
      </c>
      <c r="G999" s="45">
        <v>2016</v>
      </c>
      <c r="H999" s="45">
        <f>_xlfn.XLOOKUP(J999,Main_OG!$B$1:$B$766,Main_OG!$O$1:$O$766,"")</f>
        <v>0</v>
      </c>
      <c r="I999" s="45">
        <f>_xlfn.XLOOKUP(F999,Main_OG!$D$1:$D$766,Main_OG!$J$1:$J$766,"")</f>
        <v>1</v>
      </c>
      <c r="J999" s="45" t="s">
        <v>111</v>
      </c>
      <c r="K999" s="45" t="str">
        <f t="shared" si="46"/>
        <v>Florida Power &amp; Light Co_FL</v>
      </c>
      <c r="L999" s="45" t="str">
        <f t="shared" si="47"/>
        <v>Florida Power Light Company_FL</v>
      </c>
      <c r="M999" s="45" t="s">
        <v>2059</v>
      </c>
      <c r="N999" s="45">
        <v>1</v>
      </c>
      <c r="O999" s="45">
        <v>544310</v>
      </c>
      <c r="P999" s="45">
        <v>11770</v>
      </c>
      <c r="Q999" s="45">
        <v>4284159</v>
      </c>
      <c r="R999" s="45">
        <v>91893</v>
      </c>
      <c r="S999" s="45">
        <v>47731481</v>
      </c>
      <c r="T999" s="45">
        <v>3052606</v>
      </c>
      <c r="U999" s="45">
        <v>58573164</v>
      </c>
      <c r="V999" s="45">
        <v>8.2857236000000007</v>
      </c>
      <c r="W999" s="45">
        <v>8.2495743000000008</v>
      </c>
      <c r="X999" s="45">
        <v>6.1090097999999999</v>
      </c>
      <c r="Y999" s="45">
        <v>10.166501999999999</v>
      </c>
      <c r="Z999" s="46">
        <v>978989.7</v>
      </c>
      <c r="AA999" s="46">
        <v>47461.019621774838</v>
      </c>
      <c r="AB999" s="47">
        <f>_xlfn.XLOOKUP($F999,Main_OG!$D$1:$D$766,Main_OG!AJ$1:AJ$766,"")</f>
        <v>35399166</v>
      </c>
      <c r="AC999" s="47">
        <f>_xlfn.XLOOKUP($F999,Main_OG!$D$1:$D$766,Main_OG!AK$1:AK$766,"")</f>
        <v>10242104</v>
      </c>
      <c r="AD999" s="47">
        <f>_xlfn.XLOOKUP($F999,Main_OG!$D$1:$D$766,Main_OG!AL$1:AL$766,"")</f>
        <v>2373450266</v>
      </c>
      <c r="AE999" s="47">
        <f>_xlfn.XLOOKUP($F999,Main_OG!$D$1:$D$766,Main_OG!AM$1:AM$766,"")</f>
        <v>29320022</v>
      </c>
      <c r="AF999" s="48">
        <f>_xlfn.XLOOKUP($F999,Main_OG!$D$1:$D$766,Main_OG!Z$1:Z$766,"")</f>
        <v>0</v>
      </c>
      <c r="AG999" s="48">
        <f>_xlfn.XLOOKUP($F999,Main_OG!$D$1:$D$766,Main_OG!AA$1:AA$766,"")</f>
        <v>2.2143440282408582</v>
      </c>
      <c r="AH999" s="48">
        <f>_xlfn.XLOOKUP($F999,Main_OG!$D$1:$D$766,Main_OG!AB$1:AB$766,"")</f>
        <v>11.309272049594229</v>
      </c>
      <c r="AI999" s="48">
        <f>_xlfn.XLOOKUP($F999,Main_OG!$D$1:$D$766,Main_OG!AC$1:AC$766,"")</f>
        <v>3.2924726584307722</v>
      </c>
      <c r="AJ999" s="48">
        <f>_xlfn.XLOOKUP($F999,Main_OG!$D$1:$D$766,Main_OG!AD$1:AD$766,"")</f>
        <v>0.65636700530415037</v>
      </c>
    </row>
    <row r="1000" spans="2:36" x14ac:dyDescent="0.35">
      <c r="B1000" s="36" t="s">
        <v>2047</v>
      </c>
      <c r="C1000" s="45" t="s">
        <v>111</v>
      </c>
      <c r="D1000" s="45" t="s">
        <v>4419</v>
      </c>
      <c r="E1000" s="36" t="s">
        <v>4502</v>
      </c>
      <c r="F1000" s="36" t="str">
        <f t="shared" si="45"/>
        <v>2017_FL</v>
      </c>
      <c r="G1000" s="45">
        <v>2017</v>
      </c>
      <c r="H1000" s="45">
        <f>_xlfn.XLOOKUP(J1000,Main_OG!$B$1:$B$766,Main_OG!$O$1:$O$766,"")</f>
        <v>0</v>
      </c>
      <c r="I1000" s="45">
        <f>_xlfn.XLOOKUP(F1000,Main_OG!$D$1:$D$766,Main_OG!$J$1:$J$766,"")</f>
        <v>1</v>
      </c>
      <c r="J1000" s="45" t="s">
        <v>111</v>
      </c>
      <c r="K1000" s="45" t="str">
        <f t="shared" si="46"/>
        <v>Florida Power &amp; Light Co_FL</v>
      </c>
      <c r="L1000" s="45" t="str">
        <f t="shared" si="47"/>
        <v>Florida Power Light Company_FL</v>
      </c>
      <c r="M1000" s="45" t="s">
        <v>2060</v>
      </c>
      <c r="N1000" s="45">
        <v>1</v>
      </c>
      <c r="O1000" s="45">
        <v>551967</v>
      </c>
      <c r="P1000" s="45">
        <v>11654</v>
      </c>
      <c r="Q1000" s="45">
        <v>4338224</v>
      </c>
      <c r="R1000" s="45">
        <v>82758</v>
      </c>
      <c r="S1000" s="45">
        <v>47482114</v>
      </c>
      <c r="T1000" s="45">
        <v>2951467</v>
      </c>
      <c r="U1000" s="45">
        <v>57997255</v>
      </c>
      <c r="V1000" s="45">
        <v>8.6203146999999998</v>
      </c>
      <c r="W1000" s="45">
        <v>8.9841660999999995</v>
      </c>
      <c r="X1000" s="45">
        <v>6.7756135999999998</v>
      </c>
      <c r="Y1000" s="45">
        <v>11.201858</v>
      </c>
      <c r="Z1000" s="46">
        <v>1014866.9</v>
      </c>
      <c r="AA1000" s="46">
        <v>48379.777575430031</v>
      </c>
      <c r="AB1000" s="47">
        <f>_xlfn.XLOOKUP($F1000,Main_OG!$D$1:$D$766,Main_OG!AJ$1:AJ$766,"")</f>
        <v>33747858</v>
      </c>
      <c r="AC1000" s="47">
        <f>_xlfn.XLOOKUP($F1000,Main_OG!$D$1:$D$766,Main_OG!AK$1:AK$766,"")</f>
        <v>5320500</v>
      </c>
      <c r="AD1000" s="47">
        <f>_xlfn.XLOOKUP($F1000,Main_OG!$D$1:$D$766,Main_OG!AL$1:AL$766,"")</f>
        <v>2384928964</v>
      </c>
      <c r="AE1000" s="47">
        <f>_xlfn.XLOOKUP($F1000,Main_OG!$D$1:$D$766,Main_OG!AM$1:AM$766,"")</f>
        <v>29146219</v>
      </c>
      <c r="AF1000" s="48">
        <f>_xlfn.XLOOKUP($F1000,Main_OG!$D$1:$D$766,Main_OG!Z$1:Z$766,"")</f>
        <v>0</v>
      </c>
      <c r="AG1000" s="48">
        <f>_xlfn.XLOOKUP($F1000,Main_OG!$D$1:$D$766,Main_OG!AA$1:AA$766,"")</f>
        <v>2.1875855044172008</v>
      </c>
      <c r="AH1000" s="48">
        <f>_xlfn.XLOOKUP($F1000,Main_OG!$D$1:$D$766,Main_OG!AB$1:AB$766,"")</f>
        <v>14.73443638842941</v>
      </c>
      <c r="AI1000" s="48">
        <f>_xlfn.XLOOKUP($F1000,Main_OG!$D$1:$D$766,Main_OG!AC$1:AC$766,"")</f>
        <v>4.2</v>
      </c>
      <c r="AJ1000" s="48">
        <f>_xlfn.XLOOKUP($F1000,Main_OG!$D$1:$D$766,Main_OG!AD$1:AD$766,"")</f>
        <v>0.62802788237371954</v>
      </c>
    </row>
    <row r="1001" spans="2:36" x14ac:dyDescent="0.35">
      <c r="B1001" s="36" t="s">
        <v>2047</v>
      </c>
      <c r="C1001" s="45" t="s">
        <v>111</v>
      </c>
      <c r="D1001" s="45" t="s">
        <v>4419</v>
      </c>
      <c r="E1001" s="36" t="s">
        <v>4502</v>
      </c>
      <c r="F1001" s="36" t="str">
        <f t="shared" si="45"/>
        <v>2018_FL</v>
      </c>
      <c r="G1001" s="45">
        <v>2018</v>
      </c>
      <c r="H1001" s="45">
        <f>_xlfn.XLOOKUP(J1001,Main_OG!$B$1:$B$766,Main_OG!$O$1:$O$766,"")</f>
        <v>0</v>
      </c>
      <c r="I1001" s="45">
        <f>_xlfn.XLOOKUP(F1001,Main_OG!$D$1:$D$766,Main_OG!$J$1:$J$766,"")</f>
        <v>1</v>
      </c>
      <c r="J1001" s="45" t="s">
        <v>111</v>
      </c>
      <c r="K1001" s="45" t="str">
        <f t="shared" si="46"/>
        <v>Florida Power &amp; Light Co_FL</v>
      </c>
      <c r="L1001" s="45" t="str">
        <f t="shared" si="47"/>
        <v>Florida Power Light Company_FL</v>
      </c>
      <c r="M1001" s="45" t="s">
        <v>2061</v>
      </c>
      <c r="N1001" s="45">
        <v>1</v>
      </c>
      <c r="O1001" s="45">
        <v>557854</v>
      </c>
      <c r="P1001" s="45">
        <v>11601</v>
      </c>
      <c r="Q1001" s="45">
        <v>4391832</v>
      </c>
      <c r="R1001" s="45">
        <v>79853</v>
      </c>
      <c r="S1001" s="45">
        <v>47872388</v>
      </c>
      <c r="T1001" s="45">
        <v>3013708</v>
      </c>
      <c r="U1001" s="45">
        <v>59106811</v>
      </c>
      <c r="V1001" s="45">
        <v>8.2526642999999993</v>
      </c>
      <c r="W1001" s="45">
        <v>8.5962539000000007</v>
      </c>
      <c r="X1001" s="45">
        <v>6.3824033</v>
      </c>
      <c r="Y1001" s="45">
        <v>10.832207</v>
      </c>
      <c r="Z1001" s="46">
        <v>1050433.8</v>
      </c>
      <c r="AA1001" s="46">
        <v>49420.722518629329</v>
      </c>
      <c r="AB1001" s="47">
        <f>_xlfn.XLOOKUP($F1001,Main_OG!$D$1:$D$766,Main_OG!AJ$1:AJ$766,"")</f>
        <v>26767110</v>
      </c>
      <c r="AC1001" s="47">
        <f>_xlfn.XLOOKUP($F1001,Main_OG!$D$1:$D$766,Main_OG!AK$1:AK$766,"")</f>
        <v>7648188</v>
      </c>
      <c r="AD1001" s="47">
        <f>_xlfn.XLOOKUP($F1001,Main_OG!$D$1:$D$766,Main_OG!AL$1:AL$766,"")</f>
        <v>2545582294</v>
      </c>
      <c r="AE1001" s="47">
        <f>_xlfn.XLOOKUP($F1001,Main_OG!$D$1:$D$766,Main_OG!AM$1:AM$766,"")</f>
        <v>29312349</v>
      </c>
      <c r="AF1001" s="48">
        <f>_xlfn.XLOOKUP($F1001,Main_OG!$D$1:$D$766,Main_OG!Z$1:Z$766,"")</f>
        <v>0</v>
      </c>
      <c r="AG1001" s="48">
        <f>_xlfn.XLOOKUP($F1001,Main_OG!$D$1:$D$766,Main_OG!AA$1:AA$766,"")</f>
        <v>2.1875855044172008</v>
      </c>
      <c r="AH1001" s="48">
        <f>_xlfn.XLOOKUP($F1001,Main_OG!$D$1:$D$766,Main_OG!AB$1:AB$766,"")</f>
        <v>16.43</v>
      </c>
      <c r="AI1001" s="48">
        <f>_xlfn.XLOOKUP($F1001,Main_OG!$D$1:$D$766,Main_OG!AC$1:AC$766,"")</f>
        <v>4.38</v>
      </c>
      <c r="AJ1001" s="48">
        <f>_xlfn.XLOOKUP($F1001,Main_OG!$D$1:$D$766,Main_OG!AD$1:AD$766,"")</f>
        <v>0.63</v>
      </c>
    </row>
    <row r="1002" spans="2:36" x14ac:dyDescent="0.35">
      <c r="B1002" s="36" t="s">
        <v>2047</v>
      </c>
      <c r="C1002" s="45" t="s">
        <v>111</v>
      </c>
      <c r="D1002" s="45" t="s">
        <v>4419</v>
      </c>
      <c r="E1002" s="36" t="s">
        <v>4502</v>
      </c>
      <c r="F1002" s="36" t="str">
        <f t="shared" si="45"/>
        <v>2019_FL</v>
      </c>
      <c r="G1002" s="45">
        <v>2019</v>
      </c>
      <c r="H1002" s="45">
        <f>_xlfn.XLOOKUP(J1002,Main_OG!$B$1:$B$766,Main_OG!$O$1:$O$766,"")</f>
        <v>0</v>
      </c>
      <c r="I1002" s="45">
        <f>_xlfn.XLOOKUP(F1002,Main_OG!$D$1:$D$766,Main_OG!$J$1:$J$766,"")</f>
        <v>2</v>
      </c>
      <c r="J1002" s="45" t="s">
        <v>111</v>
      </c>
      <c r="K1002" s="45" t="str">
        <f t="shared" si="46"/>
        <v>Florida Power &amp; Light Co_FL</v>
      </c>
      <c r="L1002" s="45" t="str">
        <f t="shared" si="47"/>
        <v>Florida Power Light Company_FL</v>
      </c>
      <c r="M1002" s="45" t="s">
        <v>2062</v>
      </c>
      <c r="N1002" s="45">
        <v>1</v>
      </c>
      <c r="O1002" s="45">
        <v>570327</v>
      </c>
      <c r="P1002" s="45">
        <v>11799</v>
      </c>
      <c r="Q1002" s="45">
        <v>4479356</v>
      </c>
      <c r="R1002" s="45">
        <v>82262</v>
      </c>
      <c r="S1002" s="45">
        <v>48539728</v>
      </c>
      <c r="T1002" s="45">
        <v>2994760</v>
      </c>
      <c r="U1002" s="45">
        <v>60338973</v>
      </c>
      <c r="V1002" s="45">
        <v>8.3112493999999995</v>
      </c>
      <c r="W1002" s="45">
        <v>8.7240558999999998</v>
      </c>
      <c r="X1002" s="45">
        <v>6.3837837000000004</v>
      </c>
      <c r="Y1002" s="45">
        <v>11.030144999999999</v>
      </c>
      <c r="Z1002" s="46">
        <v>1079271</v>
      </c>
      <c r="AA1002" s="46">
        <v>50217.205836426256</v>
      </c>
      <c r="AB1002" s="47">
        <f>_xlfn.XLOOKUP($F1002,Main_OG!$D$1:$D$766,Main_OG!AJ$1:AJ$766,"")</f>
        <v>19084934</v>
      </c>
      <c r="AC1002" s="47">
        <f>_xlfn.XLOOKUP($F1002,Main_OG!$D$1:$D$766,Main_OG!AK$1:AK$766,"")</f>
        <v>5425448</v>
      </c>
      <c r="AD1002" s="47">
        <f>_xlfn.XLOOKUP($F1002,Main_OG!$D$1:$D$766,Main_OG!AL$1:AL$766,"")</f>
        <v>2655971906</v>
      </c>
      <c r="AE1002" s="47">
        <f>_xlfn.XLOOKUP($F1002,Main_OG!$D$1:$D$766,Main_OG!AM$1:AM$766,"")</f>
        <v>29108066</v>
      </c>
      <c r="AF1002" s="48">
        <f>_xlfn.XLOOKUP($F1002,Main_OG!$D$1:$D$766,Main_OG!Z$1:Z$766,"")</f>
        <v>0</v>
      </c>
      <c r="AG1002" s="48">
        <f>_xlfn.XLOOKUP($F1002,Main_OG!$D$1:$D$766,Main_OG!AA$1:AA$766,"")</f>
        <v>2.83</v>
      </c>
      <c r="AH1002" s="48">
        <f>_xlfn.XLOOKUP($F1002,Main_OG!$D$1:$D$766,Main_OG!AB$1:AB$766,"")</f>
        <v>16.155101142605361</v>
      </c>
      <c r="AI1002" s="48">
        <f>_xlfn.XLOOKUP($F1002,Main_OG!$D$1:$D$766,Main_OG!AC$1:AC$766,"")</f>
        <v>3.3292283805067271</v>
      </c>
      <c r="AJ1002" s="48">
        <f>_xlfn.XLOOKUP($F1002,Main_OG!$D$1:$D$766,Main_OG!AD$1:AD$766,"")</f>
        <v>0.60296766622862785</v>
      </c>
    </row>
    <row r="1003" spans="2:36" x14ac:dyDescent="0.35">
      <c r="B1003" s="36" t="s">
        <v>2047</v>
      </c>
      <c r="C1003" s="45" t="s">
        <v>111</v>
      </c>
      <c r="D1003" s="45" t="s">
        <v>4419</v>
      </c>
      <c r="E1003" s="36" t="s">
        <v>4502</v>
      </c>
      <c r="F1003" s="36" t="str">
        <f t="shared" si="45"/>
        <v>2020_FL</v>
      </c>
      <c r="G1003" s="45">
        <v>2020</v>
      </c>
      <c r="H1003" s="45">
        <f>_xlfn.XLOOKUP(J1003,Main_OG!$B$1:$B$766,Main_OG!$O$1:$O$766,"")</f>
        <v>0</v>
      </c>
      <c r="I1003" s="45">
        <f>_xlfn.XLOOKUP(F1003,Main_OG!$D$1:$D$766,Main_OG!$J$1:$J$766,"")</f>
        <v>2</v>
      </c>
      <c r="J1003" s="45" t="s">
        <v>111</v>
      </c>
      <c r="K1003" s="45" t="str">
        <f t="shared" si="46"/>
        <v>Florida Power &amp; Light Co_FL</v>
      </c>
      <c r="L1003" s="45" t="str">
        <f t="shared" si="47"/>
        <v>Florida Power Light Company_FL</v>
      </c>
      <c r="M1003" s="45" t="s">
        <v>2063</v>
      </c>
      <c r="N1003" s="45">
        <v>1</v>
      </c>
      <c r="O1003" s="45">
        <v>576651</v>
      </c>
      <c r="P1003" s="45">
        <v>11999</v>
      </c>
      <c r="Q1003" s="45">
        <v>0</v>
      </c>
      <c r="R1003" s="45">
        <v>70830</v>
      </c>
      <c r="S1003" s="45">
        <v>46652403</v>
      </c>
      <c r="T1003" s="45">
        <v>3123005</v>
      </c>
      <c r="U1003" s="45">
        <v>0</v>
      </c>
      <c r="V1003" s="45">
        <v>7.6620075999999999</v>
      </c>
      <c r="W1003" s="45">
        <v>8.1570418</v>
      </c>
      <c r="X1003" s="45">
        <v>5.6892319999999996</v>
      </c>
      <c r="Y1003" s="45">
        <v>0</v>
      </c>
      <c r="Z1003" s="46">
        <v>1068377.5</v>
      </c>
      <c r="AA1003" s="46">
        <v>49260.684558114655</v>
      </c>
      <c r="AB1003" s="47">
        <f>_xlfn.XLOOKUP($F1003,Main_OG!$D$1:$D$766,Main_OG!AJ$1:AJ$766,"")</f>
        <v>15006074</v>
      </c>
      <c r="AC1003" s="47">
        <f>_xlfn.XLOOKUP($F1003,Main_OG!$D$1:$D$766,Main_OG!AK$1:AK$766,"")</f>
        <v>6239496</v>
      </c>
      <c r="AD1003" s="47">
        <f>_xlfn.XLOOKUP($F1003,Main_OG!$D$1:$D$766,Main_OG!AL$1:AL$766,"")</f>
        <v>2732402598</v>
      </c>
      <c r="AE1003" s="47">
        <f>_xlfn.XLOOKUP($F1003,Main_OG!$D$1:$D$766,Main_OG!AM$1:AM$766,"")</f>
        <v>0</v>
      </c>
      <c r="AF1003" s="48">
        <f>_xlfn.XLOOKUP($F1003,Main_OG!$D$1:$D$766,Main_OG!Z$1:Z$766,"")</f>
        <v>0</v>
      </c>
      <c r="AG1003" s="48">
        <f>_xlfn.XLOOKUP($F1003,Main_OG!$D$1:$D$766,Main_OG!AA$1:AA$766,"")</f>
        <v>2.127327759928813</v>
      </c>
      <c r="AH1003" s="48">
        <f>_xlfn.XLOOKUP($F1003,Main_OG!$D$1:$D$766,Main_OG!AB$1:AB$766,"")</f>
        <v>12.535325193609101</v>
      </c>
      <c r="AI1003" s="48">
        <f>_xlfn.XLOOKUP($F1003,Main_OG!$D$1:$D$766,Main_OG!AC$1:AC$766,"")</f>
        <v>2.8422150630003218</v>
      </c>
      <c r="AJ1003" s="48">
        <f>_xlfn.XLOOKUP($F1003,Main_OG!$D$1:$D$766,Main_OG!AD$1:AD$766,"")</f>
        <v>0.5848556097000881</v>
      </c>
    </row>
    <row r="1004" spans="2:36" x14ac:dyDescent="0.35">
      <c r="B1004" s="36" t="s">
        <v>2064</v>
      </c>
      <c r="C1004" s="45" t="s">
        <v>111</v>
      </c>
      <c r="D1004" s="45" t="s">
        <v>4420</v>
      </c>
      <c r="E1004" s="36" t="s">
        <v>2064</v>
      </c>
      <c r="F1004" s="36" t="str">
        <f t="shared" si="45"/>
        <v>2007_FL</v>
      </c>
      <c r="G1004" s="45">
        <v>2007</v>
      </c>
      <c r="H1004" s="45">
        <f>_xlfn.XLOOKUP(J1004,Main_OG!$B$1:$B$766,Main_OG!$O$1:$O$766,"")</f>
        <v>0</v>
      </c>
      <c r="I1004" s="45">
        <f>_xlfn.XLOOKUP(F1004,Main_OG!$D$1:$D$766,Main_OG!$J$1:$J$766,"")</f>
        <v>0</v>
      </c>
      <c r="J1004" s="45" t="s">
        <v>111</v>
      </c>
      <c r="K1004" s="45" t="str">
        <f t="shared" si="46"/>
        <v>Florida Power Corp_FL</v>
      </c>
      <c r="L1004" s="45" t="str">
        <f t="shared" si="47"/>
        <v>Florida Power Corp_FL</v>
      </c>
      <c r="M1004" s="45" t="s">
        <v>2065</v>
      </c>
      <c r="N1004" s="45">
        <v>0</v>
      </c>
      <c r="O1004" s="45">
        <v>186908</v>
      </c>
      <c r="P1004" s="45">
        <v>2668</v>
      </c>
      <c r="Q1004" s="45">
        <v>1442854</v>
      </c>
      <c r="R1004" s="45">
        <v>0</v>
      </c>
      <c r="S1004" s="45">
        <v>1457821</v>
      </c>
      <c r="T1004" s="45">
        <v>317415</v>
      </c>
      <c r="U1004" s="45">
        <v>2363142</v>
      </c>
      <c r="V1004" s="45">
        <v>0</v>
      </c>
      <c r="W1004" s="45">
        <v>9.3699999999999992</v>
      </c>
      <c r="X1004" s="45">
        <v>8.31</v>
      </c>
      <c r="Y1004" s="45">
        <v>11.87</v>
      </c>
      <c r="Z1004" s="46">
        <v>922288.3</v>
      </c>
      <c r="AA1004" s="46">
        <v>50212.120727083784</v>
      </c>
      <c r="AB1004" s="47">
        <f>_xlfn.XLOOKUP($F1004,Main_OG!$D$1:$D$766,Main_OG!AJ$1:AJ$766,"")</f>
        <v>57036054</v>
      </c>
      <c r="AC1004" s="47">
        <f>_xlfn.XLOOKUP($F1004,Main_OG!$D$1:$D$766,Main_OG!AK$1:AK$766,"")</f>
        <v>66303524</v>
      </c>
      <c r="AD1004" s="47">
        <f>_xlfn.XLOOKUP($F1004,Main_OG!$D$1:$D$766,Main_OG!AL$1:AL$766,"")</f>
        <v>1551860014</v>
      </c>
      <c r="AE1004" s="47">
        <f>_xlfn.XLOOKUP($F1004,Main_OG!$D$1:$D$766,Main_OG!AM$1:AM$766,"")</f>
        <v>29289289</v>
      </c>
      <c r="AF1004" s="48">
        <f>_xlfn.XLOOKUP($F1004,Main_OG!$D$1:$D$766,Main_OG!Z$1:Z$766,"")</f>
        <v>0</v>
      </c>
      <c r="AG1004" s="48">
        <f>_xlfn.XLOOKUP($F1004,Main_OG!$D$1:$D$766,Main_OG!AA$1:AA$766,"")</f>
        <v>2.2465548173415608</v>
      </c>
      <c r="AH1004" s="48">
        <f>_xlfn.XLOOKUP($F1004,Main_OG!$D$1:$D$766,Main_OG!AB$1:AB$766,"")</f>
        <v>15.097711394063451</v>
      </c>
      <c r="AI1004" s="48">
        <f>_xlfn.XLOOKUP($F1004,Main_OG!$D$1:$D$766,Main_OG!AC$1:AC$766,"")</f>
        <v>7.3815467393807772</v>
      </c>
      <c r="AJ1004" s="48">
        <f>_xlfn.XLOOKUP($F1004,Main_OG!$D$1:$D$766,Main_OG!AD$1:AD$766,"")</f>
        <v>0.58103021845052572</v>
      </c>
    </row>
    <row r="1005" spans="2:36" x14ac:dyDescent="0.35">
      <c r="B1005" s="36" t="s">
        <v>2066</v>
      </c>
      <c r="C1005" s="45" t="s">
        <v>111</v>
      </c>
      <c r="D1005" s="45" t="s">
        <v>4421</v>
      </c>
      <c r="E1005" s="36" t="s">
        <v>2066</v>
      </c>
      <c r="F1005" s="36" t="str">
        <f t="shared" si="45"/>
        <v>2006_FL</v>
      </c>
      <c r="G1005" s="45">
        <v>2006</v>
      </c>
      <c r="H1005" s="45">
        <f>_xlfn.XLOOKUP(J1005,Main_OG!$B$1:$B$766,Main_OG!$O$1:$O$766,"")</f>
        <v>0</v>
      </c>
      <c r="I1005" s="45">
        <f>_xlfn.XLOOKUP(F1005,Main_OG!$D$1:$D$766,Main_OG!$J$1:$J$766,"")</f>
        <v>0</v>
      </c>
      <c r="J1005" s="45" t="s">
        <v>111</v>
      </c>
      <c r="K1005" s="45" t="str">
        <f t="shared" si="46"/>
        <v>Florida Public Utilities Co_FL</v>
      </c>
      <c r="L1005" s="45" t="str">
        <f t="shared" si="47"/>
        <v>Florida Public Utilities Co_FL</v>
      </c>
      <c r="M1005" s="45" t="s">
        <v>2067</v>
      </c>
      <c r="N1005" s="45">
        <v>0</v>
      </c>
      <c r="O1005" s="45">
        <v>4478</v>
      </c>
      <c r="P1005" s="45">
        <v>2</v>
      </c>
      <c r="Q1005" s="45">
        <v>23464</v>
      </c>
      <c r="R1005" s="45">
        <v>0</v>
      </c>
      <c r="S1005" s="45">
        <v>19554</v>
      </c>
      <c r="T1005" s="45">
        <v>5350</v>
      </c>
      <c r="U1005" s="45">
        <v>22556</v>
      </c>
      <c r="V1005" s="45">
        <v>0</v>
      </c>
      <c r="W1005" s="45">
        <v>5.7680224892111376</v>
      </c>
      <c r="X1005" s="45">
        <v>3.3483539867317562</v>
      </c>
      <c r="Y1005" s="45">
        <v>6.4458421803155481</v>
      </c>
      <c r="Z1005" s="46">
        <v>909298.9</v>
      </c>
      <c r="AA1005" s="46">
        <v>50052.25962033336</v>
      </c>
      <c r="AB1005" s="47">
        <f>_xlfn.XLOOKUP($F1005,Main_OG!$D$1:$D$766,Main_OG!AJ$1:AJ$766,"")</f>
        <v>54764892.619999997</v>
      </c>
      <c r="AC1005" s="47">
        <f>_xlfn.XLOOKUP($F1005,Main_OG!$D$1:$D$766,Main_OG!AK$1:AK$766,"")</f>
        <v>76355130.900000006</v>
      </c>
      <c r="AD1005" s="47">
        <f>_xlfn.XLOOKUP($F1005,Main_OG!$D$1:$D$766,Main_OG!AL$1:AL$766,"")</f>
        <v>1489687680.78</v>
      </c>
      <c r="AE1005" s="47">
        <f>_xlfn.XLOOKUP($F1005,Main_OG!$D$1:$D$766,Main_OG!AM$1:AM$766,"")</f>
        <v>31426349</v>
      </c>
      <c r="AF1005" s="48">
        <f>_xlfn.XLOOKUP($F1005,Main_OG!$D$1:$D$766,Main_OG!Z$1:Z$766,"")</f>
        <v>0</v>
      </c>
      <c r="AG1005" s="48">
        <f>_xlfn.XLOOKUP($F1005,Main_OG!$D$1:$D$766,Main_OG!AA$1:AA$766,"")</f>
        <v>2.2465548173415608</v>
      </c>
      <c r="AH1005" s="48">
        <f>_xlfn.XLOOKUP($F1005,Main_OG!$D$1:$D$766,Main_OG!AB$1:AB$766,"")</f>
        <v>14.13114039693003</v>
      </c>
      <c r="AI1005" s="48">
        <f>_xlfn.XLOOKUP($F1005,Main_OG!$D$1:$D$766,Main_OG!AC$1:AC$766,"")</f>
        <v>7.1610124069250478</v>
      </c>
      <c r="AJ1005" s="48">
        <f>_xlfn.XLOOKUP($F1005,Main_OG!$D$1:$D$766,Main_OG!AD$1:AD$766,"")</f>
        <v>0.4704061490499184</v>
      </c>
    </row>
    <row r="1006" spans="2:36" x14ac:dyDescent="0.35">
      <c r="B1006" s="36" t="s">
        <v>2066</v>
      </c>
      <c r="C1006" s="45" t="s">
        <v>111</v>
      </c>
      <c r="D1006" s="45" t="s">
        <v>4421</v>
      </c>
      <c r="E1006" s="36" t="s">
        <v>2066</v>
      </c>
      <c r="F1006" s="36" t="str">
        <f t="shared" si="45"/>
        <v>2007_FL</v>
      </c>
      <c r="G1006" s="45">
        <v>2007</v>
      </c>
      <c r="H1006" s="45">
        <f>_xlfn.XLOOKUP(J1006,Main_OG!$B$1:$B$766,Main_OG!$O$1:$O$766,"")</f>
        <v>0</v>
      </c>
      <c r="I1006" s="45">
        <f>_xlfn.XLOOKUP(F1006,Main_OG!$D$1:$D$766,Main_OG!$J$1:$J$766,"")</f>
        <v>0</v>
      </c>
      <c r="J1006" s="45" t="s">
        <v>111</v>
      </c>
      <c r="K1006" s="45" t="str">
        <f t="shared" si="46"/>
        <v>Florida Public Utilities Co_FL</v>
      </c>
      <c r="L1006" s="45" t="str">
        <f t="shared" si="47"/>
        <v>Florida Public Utilities Co_FL</v>
      </c>
      <c r="M1006" s="45" t="s">
        <v>2068</v>
      </c>
      <c r="N1006" s="45">
        <v>0</v>
      </c>
      <c r="O1006" s="45">
        <v>4573</v>
      </c>
      <c r="P1006" s="45">
        <v>2</v>
      </c>
      <c r="Q1006" s="45">
        <v>23734</v>
      </c>
      <c r="R1006" s="45">
        <v>0</v>
      </c>
      <c r="S1006" s="45">
        <v>23081</v>
      </c>
      <c r="T1006" s="45">
        <v>6138</v>
      </c>
      <c r="U1006" s="45">
        <v>27190</v>
      </c>
      <c r="V1006" s="45">
        <v>0</v>
      </c>
      <c r="W1006" s="45">
        <v>6.79</v>
      </c>
      <c r="X1006" s="45">
        <v>4.9800000000000004</v>
      </c>
      <c r="Y1006" s="45">
        <v>7.78</v>
      </c>
      <c r="Z1006" s="46">
        <v>922288.3</v>
      </c>
      <c r="AA1006" s="46">
        <v>50212.120727083784</v>
      </c>
      <c r="AB1006" s="47">
        <f>_xlfn.XLOOKUP($F1006,Main_OG!$D$1:$D$766,Main_OG!AJ$1:AJ$766,"")</f>
        <v>57036054</v>
      </c>
      <c r="AC1006" s="47">
        <f>_xlfn.XLOOKUP($F1006,Main_OG!$D$1:$D$766,Main_OG!AK$1:AK$766,"")</f>
        <v>66303524</v>
      </c>
      <c r="AD1006" s="47">
        <f>_xlfn.XLOOKUP($F1006,Main_OG!$D$1:$D$766,Main_OG!AL$1:AL$766,"")</f>
        <v>1551860014</v>
      </c>
      <c r="AE1006" s="47">
        <f>_xlfn.XLOOKUP($F1006,Main_OG!$D$1:$D$766,Main_OG!AM$1:AM$766,"")</f>
        <v>29289289</v>
      </c>
      <c r="AF1006" s="48">
        <f>_xlfn.XLOOKUP($F1006,Main_OG!$D$1:$D$766,Main_OG!Z$1:Z$766,"")</f>
        <v>0</v>
      </c>
      <c r="AG1006" s="48">
        <f>_xlfn.XLOOKUP($F1006,Main_OG!$D$1:$D$766,Main_OG!AA$1:AA$766,"")</f>
        <v>2.2465548173415608</v>
      </c>
      <c r="AH1006" s="48">
        <f>_xlfn.XLOOKUP($F1006,Main_OG!$D$1:$D$766,Main_OG!AB$1:AB$766,"")</f>
        <v>15.097711394063451</v>
      </c>
      <c r="AI1006" s="48">
        <f>_xlfn.XLOOKUP($F1006,Main_OG!$D$1:$D$766,Main_OG!AC$1:AC$766,"")</f>
        <v>7.3815467393807772</v>
      </c>
      <c r="AJ1006" s="48">
        <f>_xlfn.XLOOKUP($F1006,Main_OG!$D$1:$D$766,Main_OG!AD$1:AD$766,"")</f>
        <v>0.58103021845052572</v>
      </c>
    </row>
    <row r="1007" spans="2:36" x14ac:dyDescent="0.35">
      <c r="B1007" s="36" t="s">
        <v>2066</v>
      </c>
      <c r="C1007" s="45" t="s">
        <v>111</v>
      </c>
      <c r="D1007" s="45" t="s">
        <v>4421</v>
      </c>
      <c r="E1007" s="36" t="s">
        <v>2066</v>
      </c>
      <c r="F1007" s="36" t="str">
        <f t="shared" si="45"/>
        <v>2008_FL</v>
      </c>
      <c r="G1007" s="45">
        <v>2008</v>
      </c>
      <c r="H1007" s="45">
        <f>_xlfn.XLOOKUP(J1007,Main_OG!$B$1:$B$766,Main_OG!$O$1:$O$766,"")</f>
        <v>0</v>
      </c>
      <c r="I1007" s="45">
        <f>_xlfn.XLOOKUP(F1007,Main_OG!$D$1:$D$766,Main_OG!$J$1:$J$766,"")</f>
        <v>0</v>
      </c>
      <c r="J1007" s="45" t="s">
        <v>111</v>
      </c>
      <c r="K1007" s="45" t="str">
        <f t="shared" si="46"/>
        <v>Florida Public Utilities Co_FL</v>
      </c>
      <c r="L1007" s="45" t="str">
        <f t="shared" si="47"/>
        <v>Florida Public Utilities Co_FL</v>
      </c>
      <c r="M1007" s="45" t="s">
        <v>2069</v>
      </c>
      <c r="N1007" s="45">
        <v>0</v>
      </c>
      <c r="O1007" s="45">
        <v>4667</v>
      </c>
      <c r="P1007" s="45">
        <v>2</v>
      </c>
      <c r="Q1007" s="45">
        <v>23849</v>
      </c>
      <c r="R1007" s="45">
        <v>0</v>
      </c>
      <c r="S1007" s="45">
        <v>323676</v>
      </c>
      <c r="T1007" s="45">
        <v>84300</v>
      </c>
      <c r="U1007" s="45">
        <v>329647</v>
      </c>
      <c r="V1007" s="45">
        <v>0</v>
      </c>
      <c r="W1007" s="45">
        <v>10.27</v>
      </c>
      <c r="X1007" s="45">
        <v>8.6</v>
      </c>
      <c r="Y1007" s="45">
        <v>11.48</v>
      </c>
      <c r="Z1007" s="46">
        <v>891766.9</v>
      </c>
      <c r="AA1007" s="46">
        <v>48132.575137074709</v>
      </c>
      <c r="AB1007" s="47">
        <f>_xlfn.XLOOKUP($F1007,Main_OG!$D$1:$D$766,Main_OG!AJ$1:AJ$766,"")</f>
        <v>55334282</v>
      </c>
      <c r="AC1007" s="47">
        <f>_xlfn.XLOOKUP($F1007,Main_OG!$D$1:$D$766,Main_OG!AK$1:AK$766,"")</f>
        <v>41400120</v>
      </c>
      <c r="AD1007" s="47">
        <f>_xlfn.XLOOKUP($F1007,Main_OG!$D$1:$D$766,Main_OG!AL$1:AL$766,"")</f>
        <v>1599198312</v>
      </c>
      <c r="AE1007" s="47">
        <f>_xlfn.XLOOKUP($F1007,Main_OG!$D$1:$D$766,Main_OG!AM$1:AM$766,"")</f>
        <v>32133276</v>
      </c>
      <c r="AF1007" s="48">
        <f>_xlfn.XLOOKUP($F1007,Main_OG!$D$1:$D$766,Main_OG!Z$1:Z$766,"")</f>
        <v>0</v>
      </c>
      <c r="AG1007" s="48">
        <f>_xlfn.XLOOKUP($F1007,Main_OG!$D$1:$D$766,Main_OG!AA$1:AA$766,"")</f>
        <v>2.2204719344600159</v>
      </c>
      <c r="AH1007" s="48">
        <f>_xlfn.XLOOKUP($F1007,Main_OG!$D$1:$D$766,Main_OG!AB$1:AB$766,"")</f>
        <v>19.619187803472759</v>
      </c>
      <c r="AI1007" s="48">
        <f>_xlfn.XLOOKUP($F1007,Main_OG!$D$1:$D$766,Main_OG!AC$1:AC$766,"")</f>
        <v>9.1182546074696553</v>
      </c>
      <c r="AJ1007" s="48">
        <f>_xlfn.XLOOKUP($F1007,Main_OG!$D$1:$D$766,Main_OG!AD$1:AD$766,"")</f>
        <v>0.68330088246943577</v>
      </c>
    </row>
    <row r="1008" spans="2:36" x14ac:dyDescent="0.35">
      <c r="B1008" s="36" t="s">
        <v>2066</v>
      </c>
      <c r="C1008" s="45" t="s">
        <v>111</v>
      </c>
      <c r="D1008" s="45" t="s">
        <v>4421</v>
      </c>
      <c r="E1008" s="36" t="s">
        <v>2066</v>
      </c>
      <c r="F1008" s="36" t="str">
        <f t="shared" si="45"/>
        <v>2009_FL</v>
      </c>
      <c r="G1008" s="45">
        <v>2009</v>
      </c>
      <c r="H1008" s="45">
        <f>_xlfn.XLOOKUP(J1008,Main_OG!$B$1:$B$766,Main_OG!$O$1:$O$766,"")</f>
        <v>0</v>
      </c>
      <c r="I1008" s="45">
        <f>_xlfn.XLOOKUP(F1008,Main_OG!$D$1:$D$766,Main_OG!$J$1:$J$766,"")</f>
        <v>0</v>
      </c>
      <c r="J1008" s="45" t="s">
        <v>111</v>
      </c>
      <c r="K1008" s="45" t="str">
        <f t="shared" si="46"/>
        <v>Florida Public Utilities Co_FL</v>
      </c>
      <c r="L1008" s="45" t="str">
        <f t="shared" si="47"/>
        <v>Florida Public Utilities Co_FL</v>
      </c>
      <c r="M1008" s="45" t="s">
        <v>2070</v>
      </c>
      <c r="N1008" s="45">
        <v>0</v>
      </c>
      <c r="O1008" s="45">
        <v>4674</v>
      </c>
      <c r="P1008" s="45">
        <v>2</v>
      </c>
      <c r="Q1008" s="45">
        <v>23679</v>
      </c>
      <c r="R1008" s="45">
        <v>0</v>
      </c>
      <c r="S1008" s="45">
        <v>316412</v>
      </c>
      <c r="T1008" s="45">
        <v>64950</v>
      </c>
      <c r="U1008" s="45">
        <v>316307</v>
      </c>
      <c r="V1008" s="45">
        <v>0</v>
      </c>
      <c r="W1008" s="45">
        <v>12.4</v>
      </c>
      <c r="X1008" s="45">
        <v>11.63</v>
      </c>
      <c r="Y1008" s="45">
        <v>13.85</v>
      </c>
      <c r="Z1008" s="46">
        <v>840480.6</v>
      </c>
      <c r="AA1008" s="46">
        <v>45059.595840675458</v>
      </c>
      <c r="AB1008" s="47">
        <f>_xlfn.XLOOKUP($F1008,Main_OG!$D$1:$D$766,Main_OG!AJ$1:AJ$766,"")</f>
        <v>46331440</v>
      </c>
      <c r="AC1008" s="47">
        <f>_xlfn.XLOOKUP($F1008,Main_OG!$D$1:$D$766,Main_OG!AK$1:AK$766,"")</f>
        <v>31620546</v>
      </c>
      <c r="AD1008" s="47">
        <f>_xlfn.XLOOKUP($F1008,Main_OG!$D$1:$D$766,Main_OG!AL$1:AL$766,"")</f>
        <v>1837000796</v>
      </c>
      <c r="AE1008" s="47">
        <f>_xlfn.XLOOKUP($F1008,Main_OG!$D$1:$D$766,Main_OG!AM$1:AM$766,"")</f>
        <v>29117877</v>
      </c>
      <c r="AF1008" s="48">
        <f>_xlfn.XLOOKUP($F1008,Main_OG!$D$1:$D$766,Main_OG!Z$1:Z$766,"")</f>
        <v>0</v>
      </c>
      <c r="AG1008" s="48">
        <f>_xlfn.XLOOKUP($F1008,Main_OG!$D$1:$D$766,Main_OG!AA$1:AA$766,"")</f>
        <v>2.2743975091886082</v>
      </c>
      <c r="AH1008" s="48">
        <f>_xlfn.XLOOKUP($F1008,Main_OG!$D$1:$D$766,Main_OG!AB$1:AB$766,"")</f>
        <v>14.15708861161818</v>
      </c>
      <c r="AI1008" s="48">
        <f>_xlfn.XLOOKUP($F1008,Main_OG!$D$1:$D$766,Main_OG!AC$1:AC$766,"")</f>
        <v>4.5973007921271787</v>
      </c>
      <c r="AJ1008" s="48">
        <f>_xlfn.XLOOKUP($F1008,Main_OG!$D$1:$D$766,Main_OG!AD$1:AD$766,"")</f>
        <v>0.68314474405108627</v>
      </c>
    </row>
    <row r="1009" spans="2:36" x14ac:dyDescent="0.35">
      <c r="B1009" s="36" t="s">
        <v>2066</v>
      </c>
      <c r="C1009" s="45" t="s">
        <v>111</v>
      </c>
      <c r="D1009" s="45" t="s">
        <v>4421</v>
      </c>
      <c r="E1009" s="36" t="s">
        <v>2066</v>
      </c>
      <c r="F1009" s="36" t="str">
        <f t="shared" si="45"/>
        <v>2010_FL</v>
      </c>
      <c r="G1009" s="45">
        <v>2010</v>
      </c>
      <c r="H1009" s="45">
        <f>_xlfn.XLOOKUP(J1009,Main_OG!$B$1:$B$766,Main_OG!$O$1:$O$766,"")</f>
        <v>0</v>
      </c>
      <c r="I1009" s="45">
        <f>_xlfn.XLOOKUP(F1009,Main_OG!$D$1:$D$766,Main_OG!$J$1:$J$766,"")</f>
        <v>0</v>
      </c>
      <c r="J1009" s="45" t="s">
        <v>111</v>
      </c>
      <c r="K1009" s="45" t="str">
        <f t="shared" si="46"/>
        <v>Florida Public Utilities Co_FL</v>
      </c>
      <c r="L1009" s="45" t="str">
        <f t="shared" si="47"/>
        <v>Florida Public Utilities Co_FL</v>
      </c>
      <c r="M1009" s="45" t="s">
        <v>2071</v>
      </c>
      <c r="N1009" s="45">
        <v>0</v>
      </c>
      <c r="O1009" s="45">
        <v>4696</v>
      </c>
      <c r="P1009" s="45">
        <v>2</v>
      </c>
      <c r="Q1009" s="45">
        <v>23589</v>
      </c>
      <c r="R1009" s="45">
        <v>0</v>
      </c>
      <c r="S1009" s="45">
        <v>332328</v>
      </c>
      <c r="T1009" s="45">
        <v>66580</v>
      </c>
      <c r="U1009" s="45">
        <v>347040</v>
      </c>
      <c r="V1009" s="45">
        <v>0</v>
      </c>
      <c r="W1009" s="45">
        <v>13.64</v>
      </c>
      <c r="X1009" s="45">
        <v>11.57</v>
      </c>
      <c r="Y1009" s="45">
        <v>14.84</v>
      </c>
      <c r="Z1009" s="46">
        <v>851956.4</v>
      </c>
      <c r="AA1009" s="46">
        <v>45205.875812361184</v>
      </c>
      <c r="AB1009" s="47">
        <f>_xlfn.XLOOKUP($F1009,Main_OG!$D$1:$D$766,Main_OG!AJ$1:AJ$766,"")</f>
        <v>50630460</v>
      </c>
      <c r="AC1009" s="47">
        <f>_xlfn.XLOOKUP($F1009,Main_OG!$D$1:$D$766,Main_OG!AK$1:AK$766,"")</f>
        <v>32092238</v>
      </c>
      <c r="AD1009" s="47">
        <f>_xlfn.XLOOKUP($F1009,Main_OG!$D$1:$D$766,Main_OG!AL$1:AL$766,"")</f>
        <v>1979999260</v>
      </c>
      <c r="AE1009" s="47">
        <f>_xlfn.XLOOKUP($F1009,Main_OG!$D$1:$D$766,Main_OG!AM$1:AM$766,"")</f>
        <v>23935921.561000001</v>
      </c>
      <c r="AF1009" s="48">
        <f>_xlfn.XLOOKUP($F1009,Main_OG!$D$1:$D$766,Main_OG!Z$1:Z$766,"")</f>
        <v>0</v>
      </c>
      <c r="AG1009" s="48">
        <f>_xlfn.XLOOKUP($F1009,Main_OG!$D$1:$D$766,Main_OG!AA$1:AA$766,"")</f>
        <v>2.2935982820086371</v>
      </c>
      <c r="AH1009" s="48">
        <f>_xlfn.XLOOKUP($F1009,Main_OG!$D$1:$D$766,Main_OG!AB$1:AB$766,"")</f>
        <v>16.190000000000001</v>
      </c>
      <c r="AI1009" s="48">
        <f>_xlfn.XLOOKUP($F1009,Main_OG!$D$1:$D$766,Main_OG!AC$1:AC$766,"")</f>
        <v>4.9924248044436963</v>
      </c>
      <c r="AJ1009" s="48">
        <f>_xlfn.XLOOKUP($F1009,Main_OG!$D$1:$D$766,Main_OG!AD$1:AD$766,"")</f>
        <v>0.70992248279802228</v>
      </c>
    </row>
    <row r="1010" spans="2:36" x14ac:dyDescent="0.35">
      <c r="B1010" s="36" t="s">
        <v>2066</v>
      </c>
      <c r="C1010" s="45" t="s">
        <v>111</v>
      </c>
      <c r="D1010" s="45" t="s">
        <v>4421</v>
      </c>
      <c r="E1010" s="36" t="s">
        <v>2066</v>
      </c>
      <c r="F1010" s="36" t="str">
        <f t="shared" si="45"/>
        <v>2011_FL</v>
      </c>
      <c r="G1010" s="45">
        <v>2011</v>
      </c>
      <c r="H1010" s="45">
        <f>_xlfn.XLOOKUP(J1010,Main_OG!$B$1:$B$766,Main_OG!$O$1:$O$766,"")</f>
        <v>0</v>
      </c>
      <c r="I1010" s="45">
        <f>_xlfn.XLOOKUP(F1010,Main_OG!$D$1:$D$766,Main_OG!$J$1:$J$766,"")</f>
        <v>0</v>
      </c>
      <c r="J1010" s="45" t="s">
        <v>111</v>
      </c>
      <c r="K1010" s="45" t="str">
        <f t="shared" si="46"/>
        <v>Florida Public Utilities Co_FL</v>
      </c>
      <c r="L1010" s="45" t="str">
        <f t="shared" si="47"/>
        <v>Florida Public Utilities Co_FL</v>
      </c>
      <c r="M1010" s="45" t="s">
        <v>2072</v>
      </c>
      <c r="N1010" s="45">
        <v>0</v>
      </c>
      <c r="O1010" s="45">
        <v>7386</v>
      </c>
      <c r="P1010" s="45">
        <v>2</v>
      </c>
      <c r="Q1010" s="45">
        <v>23606</v>
      </c>
      <c r="R1010" s="45">
        <v>0</v>
      </c>
      <c r="S1010" s="45">
        <v>322852</v>
      </c>
      <c r="T1010" s="45">
        <v>52440</v>
      </c>
      <c r="U1010" s="45">
        <v>318064</v>
      </c>
      <c r="V1010" s="45">
        <v>0</v>
      </c>
      <c r="W1010" s="45">
        <v>12.84</v>
      </c>
      <c r="X1010" s="45">
        <v>14.14</v>
      </c>
      <c r="Y1010" s="45">
        <v>14.44</v>
      </c>
      <c r="Z1010" s="46">
        <v>849395.3</v>
      </c>
      <c r="AA1010" s="46">
        <v>44574.560128155455</v>
      </c>
      <c r="AB1010" s="47">
        <f>_xlfn.XLOOKUP($F1010,Main_OG!$D$1:$D$766,Main_OG!AJ$1:AJ$766,"")</f>
        <v>44910456</v>
      </c>
      <c r="AC1010" s="47">
        <f>_xlfn.XLOOKUP($F1010,Main_OG!$D$1:$D$766,Main_OG!AK$1:AK$766,"")</f>
        <v>11832253.189999999</v>
      </c>
      <c r="AD1010" s="47">
        <f>_xlfn.XLOOKUP($F1010,Main_OG!$D$1:$D$766,Main_OG!AL$1:AL$766,"")</f>
        <v>2100058132</v>
      </c>
      <c r="AE1010" s="47">
        <f>_xlfn.XLOOKUP($F1010,Main_OG!$D$1:$D$766,Main_OG!AM$1:AM$766,"")</f>
        <v>22015368</v>
      </c>
      <c r="AF1010" s="48">
        <f>_xlfn.XLOOKUP($F1010,Main_OG!$D$1:$D$766,Main_OG!Z$1:Z$766,"")</f>
        <v>0</v>
      </c>
      <c r="AG1010" s="48">
        <f>_xlfn.XLOOKUP($F1010,Main_OG!$D$1:$D$766,Main_OG!AA$1:AA$766,"")</f>
        <v>2.3089180475565318</v>
      </c>
      <c r="AH1010" s="48">
        <f>_xlfn.XLOOKUP($F1010,Main_OG!$D$1:$D$766,Main_OG!AB$1:AB$766,"")</f>
        <v>22.758921780738341</v>
      </c>
      <c r="AI1010" s="48">
        <f>_xlfn.XLOOKUP($F1010,Main_OG!$D$1:$D$766,Main_OG!AC$1:AC$766,"")</f>
        <v>4.6524343752411106</v>
      </c>
      <c r="AJ1010" s="48">
        <f>_xlfn.XLOOKUP($F1010,Main_OG!$D$1:$D$766,Main_OG!AD$1:AD$766,"")</f>
        <v>0.75949643062398253</v>
      </c>
    </row>
    <row r="1011" spans="2:36" x14ac:dyDescent="0.35">
      <c r="B1011" s="36" t="s">
        <v>2066</v>
      </c>
      <c r="C1011" s="45" t="s">
        <v>111</v>
      </c>
      <c r="D1011" s="45" t="s">
        <v>4421</v>
      </c>
      <c r="E1011" s="36" t="s">
        <v>2066</v>
      </c>
      <c r="F1011" s="36" t="str">
        <f t="shared" si="45"/>
        <v>2012_FL</v>
      </c>
      <c r="G1011" s="45">
        <v>2012</v>
      </c>
      <c r="H1011" s="45">
        <f>_xlfn.XLOOKUP(J1011,Main_OG!$B$1:$B$766,Main_OG!$O$1:$O$766,"")</f>
        <v>0</v>
      </c>
      <c r="I1011" s="45">
        <f>_xlfn.XLOOKUP(F1011,Main_OG!$D$1:$D$766,Main_OG!$J$1:$J$766,"")</f>
        <v>1</v>
      </c>
      <c r="J1011" s="45" t="s">
        <v>111</v>
      </c>
      <c r="K1011" s="45" t="str">
        <f t="shared" si="46"/>
        <v>Florida Public Utilities Co_FL</v>
      </c>
      <c r="L1011" s="45" t="str">
        <f t="shared" si="47"/>
        <v>Florida Public Utilities Co_FL</v>
      </c>
      <c r="M1011" s="45" t="s">
        <v>2073</v>
      </c>
      <c r="N1011" s="45">
        <v>0</v>
      </c>
      <c r="O1011" s="45">
        <v>7394</v>
      </c>
      <c r="P1011" s="45">
        <v>2</v>
      </c>
      <c r="Q1011" s="45">
        <v>23669</v>
      </c>
      <c r="R1011" s="45">
        <v>0</v>
      </c>
      <c r="S1011" s="45">
        <v>310007</v>
      </c>
      <c r="T1011" s="45">
        <v>58640</v>
      </c>
      <c r="U1011" s="45">
        <v>292981</v>
      </c>
      <c r="V1011" s="45">
        <v>0</v>
      </c>
      <c r="W1011" s="45">
        <v>12.288755</v>
      </c>
      <c r="X1011" s="45">
        <v>12.810368</v>
      </c>
      <c r="Y1011" s="45">
        <v>13.930255000000001</v>
      </c>
      <c r="Z1011" s="46">
        <v>857861.3</v>
      </c>
      <c r="AA1011" s="46">
        <v>44444.129566569623</v>
      </c>
      <c r="AB1011" s="47">
        <f>_xlfn.XLOOKUP($F1011,Main_OG!$D$1:$D$766,Main_OG!AJ$1:AJ$766,"")</f>
        <v>39398024</v>
      </c>
      <c r="AC1011" s="47">
        <f>_xlfn.XLOOKUP($F1011,Main_OG!$D$1:$D$766,Main_OG!AK$1:AK$766,"")</f>
        <v>4983340</v>
      </c>
      <c r="AD1011" s="47">
        <f>_xlfn.XLOOKUP($F1011,Main_OG!$D$1:$D$766,Main_OG!AL$1:AL$766,"")</f>
        <v>2286506798</v>
      </c>
      <c r="AE1011" s="47">
        <f>_xlfn.XLOOKUP($F1011,Main_OG!$D$1:$D$766,Main_OG!AM$1:AM$766,"")</f>
        <v>17869935</v>
      </c>
      <c r="AF1011" s="48">
        <f>_xlfn.XLOOKUP($F1011,Main_OG!$D$1:$D$766,Main_OG!Z$1:Z$766,"")</f>
        <v>0</v>
      </c>
      <c r="AG1011" s="48">
        <f>_xlfn.XLOOKUP($F1011,Main_OG!$D$1:$D$766,Main_OG!AA$1:AA$766,"")</f>
        <v>2.324237813104427</v>
      </c>
      <c r="AH1011" s="48">
        <f>_xlfn.XLOOKUP($F1011,Main_OG!$D$1:$D$766,Main_OG!AB$1:AB$766,"")</f>
        <v>23.49195884567845</v>
      </c>
      <c r="AI1011" s="48">
        <f>_xlfn.XLOOKUP($F1011,Main_OG!$D$1:$D$766,Main_OG!AC$1:AC$766,"")</f>
        <v>3.503818060367514</v>
      </c>
      <c r="AJ1011" s="48">
        <f>_xlfn.XLOOKUP($F1011,Main_OG!$D$1:$D$766,Main_OG!AD$1:AD$766,"")</f>
        <v>0.75442193202762442</v>
      </c>
    </row>
    <row r="1012" spans="2:36" x14ac:dyDescent="0.35">
      <c r="B1012" s="36" t="s">
        <v>2066</v>
      </c>
      <c r="C1012" s="45" t="s">
        <v>111</v>
      </c>
      <c r="D1012" s="45" t="s">
        <v>4421</v>
      </c>
      <c r="E1012" s="36" t="s">
        <v>2066</v>
      </c>
      <c r="F1012" s="36" t="str">
        <f t="shared" si="45"/>
        <v>2013_FL</v>
      </c>
      <c r="G1012" s="45">
        <v>2013</v>
      </c>
      <c r="H1012" s="45">
        <f>_xlfn.XLOOKUP(J1012,Main_OG!$B$1:$B$766,Main_OG!$O$1:$O$766,"")</f>
        <v>0</v>
      </c>
      <c r="I1012" s="45">
        <f>_xlfn.XLOOKUP(F1012,Main_OG!$D$1:$D$766,Main_OG!$J$1:$J$766,"")</f>
        <v>1</v>
      </c>
      <c r="J1012" s="45" t="s">
        <v>111</v>
      </c>
      <c r="K1012" s="45" t="str">
        <f t="shared" si="46"/>
        <v>Florida Public Utilities Co_FL</v>
      </c>
      <c r="L1012" s="45" t="str">
        <f t="shared" si="47"/>
        <v>Florida Public Utilities Co_FL</v>
      </c>
      <c r="M1012" s="45" t="s">
        <v>2074</v>
      </c>
      <c r="N1012" s="45">
        <v>0</v>
      </c>
      <c r="O1012" s="45">
        <v>7410</v>
      </c>
      <c r="P1012" s="45">
        <v>2</v>
      </c>
      <c r="Q1012" s="45">
        <v>23742</v>
      </c>
      <c r="R1012" s="45">
        <v>0</v>
      </c>
      <c r="S1012" s="45">
        <v>309813</v>
      </c>
      <c r="T1012" s="45">
        <v>31120</v>
      </c>
      <c r="U1012" s="45">
        <v>289745</v>
      </c>
      <c r="V1012" s="45">
        <v>0</v>
      </c>
      <c r="W1012" s="45">
        <v>12.532721</v>
      </c>
      <c r="X1012" s="45">
        <v>13.136246999999999</v>
      </c>
      <c r="Y1012" s="45">
        <v>14.270823999999999</v>
      </c>
      <c r="Z1012" s="46">
        <v>880183.5</v>
      </c>
      <c r="AA1012" s="46">
        <v>45018.309937387472</v>
      </c>
      <c r="AB1012" s="47">
        <f>_xlfn.XLOOKUP($F1012,Main_OG!$D$1:$D$766,Main_OG!AJ$1:AJ$766,"")</f>
        <v>41378338</v>
      </c>
      <c r="AC1012" s="47">
        <f>_xlfn.XLOOKUP($F1012,Main_OG!$D$1:$D$766,Main_OG!AK$1:AK$766,"")</f>
        <v>9300350</v>
      </c>
      <c r="AD1012" s="47">
        <f>_xlfn.XLOOKUP($F1012,Main_OG!$D$1:$D$766,Main_OG!AL$1:AL$766,"")</f>
        <v>2080723019</v>
      </c>
      <c r="AE1012" s="47">
        <f>_xlfn.XLOOKUP($F1012,Main_OG!$D$1:$D$766,Main_OG!AM$1:AM$766,"")</f>
        <v>26525855</v>
      </c>
      <c r="AF1012" s="48">
        <f>_xlfn.XLOOKUP($F1012,Main_OG!$D$1:$D$766,Main_OG!Z$1:Z$766,"")</f>
        <v>3.91</v>
      </c>
      <c r="AG1012" s="48">
        <f>_xlfn.XLOOKUP($F1012,Main_OG!$D$1:$D$766,Main_OG!AA$1:AA$766,"")</f>
        <v>3.41</v>
      </c>
      <c r="AH1012" s="48">
        <f>_xlfn.XLOOKUP($F1012,Main_OG!$D$1:$D$766,Main_OG!AB$1:AB$766,"")</f>
        <v>22.862714639490921</v>
      </c>
      <c r="AI1012" s="48">
        <f>_xlfn.XLOOKUP($F1012,Main_OG!$D$1:$D$766,Main_OG!AC$1:AC$766,"")</f>
        <v>5</v>
      </c>
      <c r="AJ1012" s="48">
        <f>_xlfn.XLOOKUP($F1012,Main_OG!$D$1:$D$766,Main_OG!AD$1:AD$766,"")</f>
        <v>0.77</v>
      </c>
    </row>
    <row r="1013" spans="2:36" x14ac:dyDescent="0.35">
      <c r="B1013" s="36" t="s">
        <v>2066</v>
      </c>
      <c r="C1013" s="45" t="s">
        <v>111</v>
      </c>
      <c r="D1013" s="45" t="s">
        <v>4421</v>
      </c>
      <c r="E1013" s="36" t="s">
        <v>2066</v>
      </c>
      <c r="F1013" s="36" t="str">
        <f t="shared" si="45"/>
        <v>2014_FL</v>
      </c>
      <c r="G1013" s="45">
        <v>2014</v>
      </c>
      <c r="H1013" s="45">
        <f>_xlfn.XLOOKUP(J1013,Main_OG!$B$1:$B$766,Main_OG!$O$1:$O$766,"")</f>
        <v>0</v>
      </c>
      <c r="I1013" s="45">
        <f>_xlfn.XLOOKUP(F1013,Main_OG!$D$1:$D$766,Main_OG!$J$1:$J$766,"")</f>
        <v>1</v>
      </c>
      <c r="J1013" s="45" t="s">
        <v>111</v>
      </c>
      <c r="K1013" s="45" t="str">
        <f t="shared" si="46"/>
        <v>Florida Public Utilities Co_FL</v>
      </c>
      <c r="L1013" s="45" t="str">
        <f t="shared" si="47"/>
        <v>Florida Public Utilities Co_FL</v>
      </c>
      <c r="M1013" s="45" t="s">
        <v>2075</v>
      </c>
      <c r="N1013" s="45">
        <v>0</v>
      </c>
      <c r="O1013" s="45">
        <v>7405</v>
      </c>
      <c r="P1013" s="45">
        <v>2</v>
      </c>
      <c r="Q1013" s="45">
        <v>23865</v>
      </c>
      <c r="R1013" s="45">
        <v>0</v>
      </c>
      <c r="S1013" s="45">
        <v>312557</v>
      </c>
      <c r="T1013" s="45">
        <v>25460</v>
      </c>
      <c r="U1013" s="45">
        <v>310218</v>
      </c>
      <c r="V1013" s="45">
        <v>0</v>
      </c>
      <c r="W1013" s="45">
        <v>12.079077</v>
      </c>
      <c r="X1013" s="45">
        <v>14.014139999999999</v>
      </c>
      <c r="Y1013" s="45">
        <v>13.868957</v>
      </c>
      <c r="Z1013" s="46">
        <v>905648.5</v>
      </c>
      <c r="AA1013" s="46">
        <v>45615.69325492045</v>
      </c>
      <c r="AB1013" s="47">
        <f>_xlfn.XLOOKUP($F1013,Main_OG!$D$1:$D$766,Main_OG!AJ$1:AJ$766,"")</f>
        <v>45670298</v>
      </c>
      <c r="AC1013" s="47">
        <f>_xlfn.XLOOKUP($F1013,Main_OG!$D$1:$D$766,Main_OG!AK$1:AK$766,"")</f>
        <v>6819696</v>
      </c>
      <c r="AD1013" s="47">
        <f>_xlfn.XLOOKUP($F1013,Main_OG!$D$1:$D$766,Main_OG!AL$1:AL$766,"")</f>
        <v>2086254940</v>
      </c>
      <c r="AE1013" s="47">
        <f>_xlfn.XLOOKUP($F1013,Main_OG!$D$1:$D$766,Main_OG!AM$1:AM$766,"")</f>
        <v>27868270</v>
      </c>
      <c r="AF1013" s="48">
        <f>_xlfn.XLOOKUP($F1013,Main_OG!$D$1:$D$766,Main_OG!Z$1:Z$766,"")</f>
        <v>0</v>
      </c>
      <c r="AG1013" s="48">
        <f>_xlfn.XLOOKUP($F1013,Main_OG!$D$1:$D$766,Main_OG!AA$1:AA$766,"")</f>
        <v>3.3</v>
      </c>
      <c r="AH1013" s="48">
        <f>_xlfn.XLOOKUP($F1013,Main_OG!$D$1:$D$766,Main_OG!AB$1:AB$766,"")</f>
        <v>22.12</v>
      </c>
      <c r="AI1013" s="48">
        <f>_xlfn.XLOOKUP($F1013,Main_OG!$D$1:$D$766,Main_OG!AC$1:AC$766,"")</f>
        <v>5.47</v>
      </c>
      <c r="AJ1013" s="48">
        <f>_xlfn.XLOOKUP($F1013,Main_OG!$D$1:$D$766,Main_OG!AD$1:AD$766,"")</f>
        <v>0.74</v>
      </c>
    </row>
    <row r="1014" spans="2:36" x14ac:dyDescent="0.35">
      <c r="B1014" s="36" t="s">
        <v>2066</v>
      </c>
      <c r="C1014" s="45" t="s">
        <v>111</v>
      </c>
      <c r="D1014" s="45" t="s">
        <v>4421</v>
      </c>
      <c r="E1014" s="36" t="s">
        <v>2066</v>
      </c>
      <c r="F1014" s="36" t="str">
        <f t="shared" si="45"/>
        <v>2015_FL</v>
      </c>
      <c r="G1014" s="45">
        <v>2015</v>
      </c>
      <c r="H1014" s="45">
        <f>_xlfn.XLOOKUP(J1014,Main_OG!$B$1:$B$766,Main_OG!$O$1:$O$766,"")</f>
        <v>0</v>
      </c>
      <c r="I1014" s="45">
        <f>_xlfn.XLOOKUP(F1014,Main_OG!$D$1:$D$766,Main_OG!$J$1:$J$766,"")</f>
        <v>1</v>
      </c>
      <c r="J1014" s="45" t="s">
        <v>111</v>
      </c>
      <c r="K1014" s="45" t="str">
        <f t="shared" si="46"/>
        <v>Florida Public Utilities Co_FL</v>
      </c>
      <c r="L1014" s="45" t="str">
        <f t="shared" si="47"/>
        <v>Florida Public Utilities Co_FL</v>
      </c>
      <c r="M1014" s="45" t="s">
        <v>2076</v>
      </c>
      <c r="N1014" s="45">
        <v>0</v>
      </c>
      <c r="O1014" s="45">
        <v>7391</v>
      </c>
      <c r="P1014" s="45">
        <v>2</v>
      </c>
      <c r="Q1014" s="45">
        <v>24039</v>
      </c>
      <c r="R1014" s="45">
        <v>0</v>
      </c>
      <c r="S1014" s="45">
        <v>315822</v>
      </c>
      <c r="T1014" s="45">
        <v>18880</v>
      </c>
      <c r="U1014" s="45">
        <v>303644</v>
      </c>
      <c r="V1014" s="45">
        <v>0</v>
      </c>
      <c r="W1014" s="45">
        <v>13.506026</v>
      </c>
      <c r="X1014" s="45">
        <v>16.477754000000001</v>
      </c>
      <c r="Y1014" s="45">
        <v>15.374582999999999</v>
      </c>
      <c r="Z1014" s="46">
        <v>945929</v>
      </c>
      <c r="AA1014" s="46">
        <v>46783.906572351276</v>
      </c>
      <c r="AB1014" s="47">
        <f>_xlfn.XLOOKUP($F1014,Main_OG!$D$1:$D$766,Main_OG!AJ$1:AJ$766,"")</f>
        <v>38105610</v>
      </c>
      <c r="AC1014" s="47">
        <f>_xlfn.XLOOKUP($F1014,Main_OG!$D$1:$D$766,Main_OG!AK$1:AK$766,"")</f>
        <v>7861630</v>
      </c>
      <c r="AD1014" s="47">
        <f>_xlfn.XLOOKUP($F1014,Main_OG!$D$1:$D$766,Main_OG!AL$1:AL$766,"")</f>
        <v>2326942774</v>
      </c>
      <c r="AE1014" s="47">
        <f>_xlfn.XLOOKUP($F1014,Main_OG!$D$1:$D$766,Main_OG!AM$1:AM$766,"")</f>
        <v>28121916</v>
      </c>
      <c r="AF1014" s="48">
        <f>_xlfn.XLOOKUP($F1014,Main_OG!$D$1:$D$766,Main_OG!Z$1:Z$766,"")</f>
        <v>0</v>
      </c>
      <c r="AG1014" s="48">
        <f>_xlfn.XLOOKUP($F1014,Main_OG!$D$1:$D$766,Main_OG!AA$1:AA$766,"")</f>
        <v>2.25948627072199</v>
      </c>
      <c r="AH1014" s="48">
        <f>_xlfn.XLOOKUP($F1014,Main_OG!$D$1:$D$766,Main_OG!AB$1:AB$766,"")</f>
        <v>12.08771849023859</v>
      </c>
      <c r="AI1014" s="48">
        <f>_xlfn.XLOOKUP($F1014,Main_OG!$D$1:$D$766,Main_OG!AC$1:AC$766,"")</f>
        <v>4.3099999999999996</v>
      </c>
      <c r="AJ1014" s="48">
        <f>_xlfn.XLOOKUP($F1014,Main_OG!$D$1:$D$766,Main_OG!AD$1:AD$766,"")</f>
        <v>0.66963877086385626</v>
      </c>
    </row>
    <row r="1015" spans="2:36" x14ac:dyDescent="0.35">
      <c r="B1015" s="36" t="s">
        <v>2066</v>
      </c>
      <c r="C1015" s="45" t="s">
        <v>111</v>
      </c>
      <c r="D1015" s="45" t="s">
        <v>4421</v>
      </c>
      <c r="E1015" s="36" t="s">
        <v>2066</v>
      </c>
      <c r="F1015" s="36" t="str">
        <f t="shared" si="45"/>
        <v>2016_FL</v>
      </c>
      <c r="G1015" s="45">
        <v>2016</v>
      </c>
      <c r="H1015" s="45">
        <f>_xlfn.XLOOKUP(J1015,Main_OG!$B$1:$B$766,Main_OG!$O$1:$O$766,"")</f>
        <v>0</v>
      </c>
      <c r="I1015" s="45">
        <f>_xlfn.XLOOKUP(F1015,Main_OG!$D$1:$D$766,Main_OG!$J$1:$J$766,"")</f>
        <v>1</v>
      </c>
      <c r="J1015" s="45" t="s">
        <v>111</v>
      </c>
      <c r="K1015" s="45" t="str">
        <f t="shared" si="46"/>
        <v>Florida Public Utilities Co_FL</v>
      </c>
      <c r="L1015" s="45" t="str">
        <f t="shared" si="47"/>
        <v>Florida Public Utilities Co_FL</v>
      </c>
      <c r="M1015" s="45" t="s">
        <v>2077</v>
      </c>
      <c r="N1015" s="45">
        <v>0</v>
      </c>
      <c r="O1015" s="45">
        <v>7440</v>
      </c>
      <c r="P1015" s="45">
        <v>2</v>
      </c>
      <c r="Q1015" s="45">
        <v>24345</v>
      </c>
      <c r="R1015" s="45">
        <v>0</v>
      </c>
      <c r="S1015" s="45">
        <v>312342</v>
      </c>
      <c r="T1015" s="45">
        <v>29700</v>
      </c>
      <c r="U1015" s="45">
        <v>303654</v>
      </c>
      <c r="V1015" s="45">
        <v>0</v>
      </c>
      <c r="W1015" s="45">
        <v>13.357506000000001</v>
      </c>
      <c r="X1015" s="45">
        <v>11.775421</v>
      </c>
      <c r="Y1015" s="45">
        <v>15.308509000000001</v>
      </c>
      <c r="Z1015" s="46">
        <v>978989.7</v>
      </c>
      <c r="AA1015" s="46">
        <v>47461.019621774838</v>
      </c>
      <c r="AB1015" s="47">
        <f>_xlfn.XLOOKUP($F1015,Main_OG!$D$1:$D$766,Main_OG!AJ$1:AJ$766,"")</f>
        <v>35399166</v>
      </c>
      <c r="AC1015" s="47">
        <f>_xlfn.XLOOKUP($F1015,Main_OG!$D$1:$D$766,Main_OG!AK$1:AK$766,"")</f>
        <v>10242104</v>
      </c>
      <c r="AD1015" s="47">
        <f>_xlfn.XLOOKUP($F1015,Main_OG!$D$1:$D$766,Main_OG!AL$1:AL$766,"")</f>
        <v>2373450266</v>
      </c>
      <c r="AE1015" s="47">
        <f>_xlfn.XLOOKUP($F1015,Main_OG!$D$1:$D$766,Main_OG!AM$1:AM$766,"")</f>
        <v>29320022</v>
      </c>
      <c r="AF1015" s="48">
        <f>_xlfn.XLOOKUP($F1015,Main_OG!$D$1:$D$766,Main_OG!Z$1:Z$766,"")</f>
        <v>0</v>
      </c>
      <c r="AG1015" s="48">
        <f>_xlfn.XLOOKUP($F1015,Main_OG!$D$1:$D$766,Main_OG!AA$1:AA$766,"")</f>
        <v>2.2143440282408582</v>
      </c>
      <c r="AH1015" s="48">
        <f>_xlfn.XLOOKUP($F1015,Main_OG!$D$1:$D$766,Main_OG!AB$1:AB$766,"")</f>
        <v>11.309272049594229</v>
      </c>
      <c r="AI1015" s="48">
        <f>_xlfn.XLOOKUP($F1015,Main_OG!$D$1:$D$766,Main_OG!AC$1:AC$766,"")</f>
        <v>3.2924726584307722</v>
      </c>
      <c r="AJ1015" s="48">
        <f>_xlfn.XLOOKUP($F1015,Main_OG!$D$1:$D$766,Main_OG!AD$1:AD$766,"")</f>
        <v>0.65636700530415037</v>
      </c>
    </row>
    <row r="1016" spans="2:36" x14ac:dyDescent="0.35">
      <c r="B1016" s="36" t="s">
        <v>2066</v>
      </c>
      <c r="C1016" s="45" t="s">
        <v>111</v>
      </c>
      <c r="D1016" s="45" t="s">
        <v>4421</v>
      </c>
      <c r="E1016" s="36" t="s">
        <v>2066</v>
      </c>
      <c r="F1016" s="36" t="str">
        <f t="shared" si="45"/>
        <v>2017_FL</v>
      </c>
      <c r="G1016" s="45">
        <v>2017</v>
      </c>
      <c r="H1016" s="45">
        <f>_xlfn.XLOOKUP(J1016,Main_OG!$B$1:$B$766,Main_OG!$O$1:$O$766,"")</f>
        <v>0</v>
      </c>
      <c r="I1016" s="45">
        <f>_xlfn.XLOOKUP(F1016,Main_OG!$D$1:$D$766,Main_OG!$J$1:$J$766,"")</f>
        <v>1</v>
      </c>
      <c r="J1016" s="45" t="s">
        <v>111</v>
      </c>
      <c r="K1016" s="45" t="str">
        <f t="shared" si="46"/>
        <v>Florida Public Utilities Co_FL</v>
      </c>
      <c r="L1016" s="45" t="str">
        <f t="shared" si="47"/>
        <v>Florida Public Utilities Co_FL</v>
      </c>
      <c r="M1016" s="45" t="s">
        <v>2078</v>
      </c>
      <c r="N1016" s="45">
        <v>0</v>
      </c>
      <c r="O1016" s="45">
        <v>7462</v>
      </c>
      <c r="P1016" s="45">
        <v>2</v>
      </c>
      <c r="Q1016" s="45">
        <v>24574</v>
      </c>
      <c r="R1016" s="45">
        <v>0</v>
      </c>
      <c r="S1016" s="45">
        <v>308255</v>
      </c>
      <c r="T1016" s="45">
        <v>27380</v>
      </c>
      <c r="U1016" s="45">
        <v>291500</v>
      </c>
      <c r="V1016" s="45">
        <v>0</v>
      </c>
      <c r="W1016" s="45">
        <v>13.351153999999999</v>
      </c>
      <c r="X1016" s="45">
        <v>13.005844</v>
      </c>
      <c r="Y1016" s="45">
        <v>15.12566</v>
      </c>
      <c r="Z1016" s="46">
        <v>1014866.9</v>
      </c>
      <c r="AA1016" s="46">
        <v>48379.777575430031</v>
      </c>
      <c r="AB1016" s="47">
        <f>_xlfn.XLOOKUP($F1016,Main_OG!$D$1:$D$766,Main_OG!AJ$1:AJ$766,"")</f>
        <v>33747858</v>
      </c>
      <c r="AC1016" s="47">
        <f>_xlfn.XLOOKUP($F1016,Main_OG!$D$1:$D$766,Main_OG!AK$1:AK$766,"")</f>
        <v>5320500</v>
      </c>
      <c r="AD1016" s="47">
        <f>_xlfn.XLOOKUP($F1016,Main_OG!$D$1:$D$766,Main_OG!AL$1:AL$766,"")</f>
        <v>2384928964</v>
      </c>
      <c r="AE1016" s="47">
        <f>_xlfn.XLOOKUP($F1016,Main_OG!$D$1:$D$766,Main_OG!AM$1:AM$766,"")</f>
        <v>29146219</v>
      </c>
      <c r="AF1016" s="48">
        <f>_xlfn.XLOOKUP($F1016,Main_OG!$D$1:$D$766,Main_OG!Z$1:Z$766,"")</f>
        <v>0</v>
      </c>
      <c r="AG1016" s="48">
        <f>_xlfn.XLOOKUP($F1016,Main_OG!$D$1:$D$766,Main_OG!AA$1:AA$766,"")</f>
        <v>2.1875855044172008</v>
      </c>
      <c r="AH1016" s="48">
        <f>_xlfn.XLOOKUP($F1016,Main_OG!$D$1:$D$766,Main_OG!AB$1:AB$766,"")</f>
        <v>14.73443638842941</v>
      </c>
      <c r="AI1016" s="48">
        <f>_xlfn.XLOOKUP($F1016,Main_OG!$D$1:$D$766,Main_OG!AC$1:AC$766,"")</f>
        <v>4.2</v>
      </c>
      <c r="AJ1016" s="48">
        <f>_xlfn.XLOOKUP($F1016,Main_OG!$D$1:$D$766,Main_OG!AD$1:AD$766,"")</f>
        <v>0.62802788237371954</v>
      </c>
    </row>
    <row r="1017" spans="2:36" x14ac:dyDescent="0.35">
      <c r="B1017" s="36" t="s">
        <v>2066</v>
      </c>
      <c r="C1017" s="45" t="s">
        <v>111</v>
      </c>
      <c r="D1017" s="45" t="s">
        <v>4421</v>
      </c>
      <c r="E1017" s="36" t="s">
        <v>2066</v>
      </c>
      <c r="F1017" s="36" t="str">
        <f t="shared" si="45"/>
        <v>2018_FL</v>
      </c>
      <c r="G1017" s="45">
        <v>2018</v>
      </c>
      <c r="H1017" s="45">
        <f>_xlfn.XLOOKUP(J1017,Main_OG!$B$1:$B$766,Main_OG!$O$1:$O$766,"")</f>
        <v>0</v>
      </c>
      <c r="I1017" s="45">
        <f>_xlfn.XLOOKUP(F1017,Main_OG!$D$1:$D$766,Main_OG!$J$1:$J$766,"")</f>
        <v>1</v>
      </c>
      <c r="J1017" s="45" t="s">
        <v>111</v>
      </c>
      <c r="K1017" s="45" t="str">
        <f t="shared" si="46"/>
        <v>Florida Public Utilities Co_FL</v>
      </c>
      <c r="L1017" s="45" t="str">
        <f t="shared" si="47"/>
        <v>Florida Public Utilities Co_FL</v>
      </c>
      <c r="M1017" s="45" t="s">
        <v>2079</v>
      </c>
      <c r="N1017" s="45">
        <v>0</v>
      </c>
      <c r="O1017" s="45">
        <v>7086</v>
      </c>
      <c r="P1017" s="45">
        <v>2</v>
      </c>
      <c r="Q1017" s="45">
        <v>23921</v>
      </c>
      <c r="R1017" s="45">
        <v>0</v>
      </c>
      <c r="S1017" s="45">
        <v>326545</v>
      </c>
      <c r="T1017" s="45">
        <v>16310</v>
      </c>
      <c r="U1017" s="45">
        <v>317473</v>
      </c>
      <c r="V1017" s="45">
        <v>0</v>
      </c>
      <c r="W1017" s="45">
        <v>12.327244</v>
      </c>
      <c r="X1017" s="45">
        <v>9.4911097000000009</v>
      </c>
      <c r="Y1017" s="45">
        <v>14.405633999999999</v>
      </c>
      <c r="Z1017" s="46">
        <v>1050433.8</v>
      </c>
      <c r="AA1017" s="46">
        <v>49420.722518629329</v>
      </c>
      <c r="AB1017" s="47">
        <f>_xlfn.XLOOKUP($F1017,Main_OG!$D$1:$D$766,Main_OG!AJ$1:AJ$766,"")</f>
        <v>26767110</v>
      </c>
      <c r="AC1017" s="47">
        <f>_xlfn.XLOOKUP($F1017,Main_OG!$D$1:$D$766,Main_OG!AK$1:AK$766,"")</f>
        <v>7648188</v>
      </c>
      <c r="AD1017" s="47">
        <f>_xlfn.XLOOKUP($F1017,Main_OG!$D$1:$D$766,Main_OG!AL$1:AL$766,"")</f>
        <v>2545582294</v>
      </c>
      <c r="AE1017" s="47">
        <f>_xlfn.XLOOKUP($F1017,Main_OG!$D$1:$D$766,Main_OG!AM$1:AM$766,"")</f>
        <v>29312349</v>
      </c>
      <c r="AF1017" s="48">
        <f>_xlfn.XLOOKUP($F1017,Main_OG!$D$1:$D$766,Main_OG!Z$1:Z$766,"")</f>
        <v>0</v>
      </c>
      <c r="AG1017" s="48">
        <f>_xlfn.XLOOKUP($F1017,Main_OG!$D$1:$D$766,Main_OG!AA$1:AA$766,"")</f>
        <v>2.1875855044172008</v>
      </c>
      <c r="AH1017" s="48">
        <f>_xlfn.XLOOKUP($F1017,Main_OG!$D$1:$D$766,Main_OG!AB$1:AB$766,"")</f>
        <v>16.43</v>
      </c>
      <c r="AI1017" s="48">
        <f>_xlfn.XLOOKUP($F1017,Main_OG!$D$1:$D$766,Main_OG!AC$1:AC$766,"")</f>
        <v>4.38</v>
      </c>
      <c r="AJ1017" s="48">
        <f>_xlfn.XLOOKUP($F1017,Main_OG!$D$1:$D$766,Main_OG!AD$1:AD$766,"")</f>
        <v>0.63</v>
      </c>
    </row>
    <row r="1018" spans="2:36" x14ac:dyDescent="0.35">
      <c r="B1018" s="36" t="s">
        <v>2066</v>
      </c>
      <c r="C1018" s="45" t="s">
        <v>111</v>
      </c>
      <c r="D1018" s="45" t="s">
        <v>4421</v>
      </c>
      <c r="E1018" s="36" t="s">
        <v>2066</v>
      </c>
      <c r="F1018" s="36" t="str">
        <f t="shared" si="45"/>
        <v>2019_FL</v>
      </c>
      <c r="G1018" s="45">
        <v>2019</v>
      </c>
      <c r="H1018" s="45">
        <f>_xlfn.XLOOKUP(J1018,Main_OG!$B$1:$B$766,Main_OG!$O$1:$O$766,"")</f>
        <v>0</v>
      </c>
      <c r="I1018" s="45">
        <f>_xlfn.XLOOKUP(F1018,Main_OG!$D$1:$D$766,Main_OG!$J$1:$J$766,"")</f>
        <v>2</v>
      </c>
      <c r="J1018" s="45" t="s">
        <v>111</v>
      </c>
      <c r="K1018" s="45" t="str">
        <f t="shared" si="46"/>
        <v>Florida Public Utilities Co_FL</v>
      </c>
      <c r="L1018" s="45" t="str">
        <f t="shared" si="47"/>
        <v>Florida Public Utilities Co_FL</v>
      </c>
      <c r="M1018" s="45" t="s">
        <v>2080</v>
      </c>
      <c r="N1018" s="45">
        <v>0</v>
      </c>
      <c r="O1018" s="45">
        <v>7255</v>
      </c>
      <c r="P1018" s="45">
        <v>2</v>
      </c>
      <c r="Q1018" s="45">
        <v>24573</v>
      </c>
      <c r="R1018" s="45">
        <v>0</v>
      </c>
      <c r="S1018" s="45">
        <v>312724</v>
      </c>
      <c r="T1018" s="45">
        <v>33434</v>
      </c>
      <c r="U1018" s="45">
        <v>306446</v>
      </c>
      <c r="V1018" s="45">
        <v>0</v>
      </c>
      <c r="W1018" s="45">
        <v>12.88494</v>
      </c>
      <c r="X1018" s="45">
        <v>6.8666627</v>
      </c>
      <c r="Y1018" s="45">
        <v>14.81664</v>
      </c>
      <c r="Z1018" s="46">
        <v>1079271</v>
      </c>
      <c r="AA1018" s="46">
        <v>50217.205836426256</v>
      </c>
      <c r="AB1018" s="47">
        <f>_xlfn.XLOOKUP($F1018,Main_OG!$D$1:$D$766,Main_OG!AJ$1:AJ$766,"")</f>
        <v>19084934</v>
      </c>
      <c r="AC1018" s="47">
        <f>_xlfn.XLOOKUP($F1018,Main_OG!$D$1:$D$766,Main_OG!AK$1:AK$766,"")</f>
        <v>5425448</v>
      </c>
      <c r="AD1018" s="47">
        <f>_xlfn.XLOOKUP($F1018,Main_OG!$D$1:$D$766,Main_OG!AL$1:AL$766,"")</f>
        <v>2655971906</v>
      </c>
      <c r="AE1018" s="47">
        <f>_xlfn.XLOOKUP($F1018,Main_OG!$D$1:$D$766,Main_OG!AM$1:AM$766,"")</f>
        <v>29108066</v>
      </c>
      <c r="AF1018" s="48">
        <f>_xlfn.XLOOKUP($F1018,Main_OG!$D$1:$D$766,Main_OG!Z$1:Z$766,"")</f>
        <v>0</v>
      </c>
      <c r="AG1018" s="48">
        <f>_xlfn.XLOOKUP($F1018,Main_OG!$D$1:$D$766,Main_OG!AA$1:AA$766,"")</f>
        <v>2.83</v>
      </c>
      <c r="AH1018" s="48">
        <f>_xlfn.XLOOKUP($F1018,Main_OG!$D$1:$D$766,Main_OG!AB$1:AB$766,"")</f>
        <v>16.155101142605361</v>
      </c>
      <c r="AI1018" s="48">
        <f>_xlfn.XLOOKUP($F1018,Main_OG!$D$1:$D$766,Main_OG!AC$1:AC$766,"")</f>
        <v>3.3292283805067271</v>
      </c>
      <c r="AJ1018" s="48">
        <f>_xlfn.XLOOKUP($F1018,Main_OG!$D$1:$D$766,Main_OG!AD$1:AD$766,"")</f>
        <v>0.60296766622862785</v>
      </c>
    </row>
    <row r="1019" spans="2:36" x14ac:dyDescent="0.35">
      <c r="B1019" s="36" t="s">
        <v>2066</v>
      </c>
      <c r="C1019" s="45" t="s">
        <v>111</v>
      </c>
      <c r="D1019" s="45" t="s">
        <v>4421</v>
      </c>
      <c r="E1019" s="36" t="s">
        <v>2066</v>
      </c>
      <c r="F1019" s="36" t="str">
        <f t="shared" si="45"/>
        <v>2020_FL</v>
      </c>
      <c r="G1019" s="45">
        <v>2020</v>
      </c>
      <c r="H1019" s="45">
        <f>_xlfn.XLOOKUP(J1019,Main_OG!$B$1:$B$766,Main_OG!$O$1:$O$766,"")</f>
        <v>0</v>
      </c>
      <c r="I1019" s="45">
        <f>_xlfn.XLOOKUP(F1019,Main_OG!$D$1:$D$766,Main_OG!$J$1:$J$766,"")</f>
        <v>2</v>
      </c>
      <c r="J1019" s="45" t="s">
        <v>111</v>
      </c>
      <c r="K1019" s="45" t="str">
        <f t="shared" si="46"/>
        <v>Florida Public Utilities Co_FL</v>
      </c>
      <c r="L1019" s="45" t="str">
        <f t="shared" si="47"/>
        <v>Florida Public Utilities Co_FL</v>
      </c>
      <c r="M1019" s="45" t="s">
        <v>2081</v>
      </c>
      <c r="N1019" s="45">
        <v>0</v>
      </c>
      <c r="O1019" s="45">
        <v>7294</v>
      </c>
      <c r="P1019" s="45">
        <v>2</v>
      </c>
      <c r="Q1019" s="45">
        <v>0</v>
      </c>
      <c r="R1019" s="45">
        <v>0</v>
      </c>
      <c r="S1019" s="45">
        <v>293640</v>
      </c>
      <c r="T1019" s="45">
        <v>47608</v>
      </c>
      <c r="U1019" s="45">
        <v>0</v>
      </c>
      <c r="V1019" s="45">
        <v>0</v>
      </c>
      <c r="W1019" s="45">
        <v>12.944046999999999</v>
      </c>
      <c r="X1019" s="45">
        <v>5.9468997000000003</v>
      </c>
      <c r="Y1019" s="45">
        <v>0</v>
      </c>
      <c r="Z1019" s="46">
        <v>1068377.5</v>
      </c>
      <c r="AA1019" s="46">
        <v>49260.684558114655</v>
      </c>
      <c r="AB1019" s="47">
        <f>_xlfn.XLOOKUP($F1019,Main_OG!$D$1:$D$766,Main_OG!AJ$1:AJ$766,"")</f>
        <v>15006074</v>
      </c>
      <c r="AC1019" s="47">
        <f>_xlfn.XLOOKUP($F1019,Main_OG!$D$1:$D$766,Main_OG!AK$1:AK$766,"")</f>
        <v>6239496</v>
      </c>
      <c r="AD1019" s="47">
        <f>_xlfn.XLOOKUP($F1019,Main_OG!$D$1:$D$766,Main_OG!AL$1:AL$766,"")</f>
        <v>2732402598</v>
      </c>
      <c r="AE1019" s="47">
        <f>_xlfn.XLOOKUP($F1019,Main_OG!$D$1:$D$766,Main_OG!AM$1:AM$766,"")</f>
        <v>0</v>
      </c>
      <c r="AF1019" s="48">
        <f>_xlfn.XLOOKUP($F1019,Main_OG!$D$1:$D$766,Main_OG!Z$1:Z$766,"")</f>
        <v>0</v>
      </c>
      <c r="AG1019" s="48">
        <f>_xlfn.XLOOKUP($F1019,Main_OG!$D$1:$D$766,Main_OG!AA$1:AA$766,"")</f>
        <v>2.127327759928813</v>
      </c>
      <c r="AH1019" s="48">
        <f>_xlfn.XLOOKUP($F1019,Main_OG!$D$1:$D$766,Main_OG!AB$1:AB$766,"")</f>
        <v>12.535325193609101</v>
      </c>
      <c r="AI1019" s="48">
        <f>_xlfn.XLOOKUP($F1019,Main_OG!$D$1:$D$766,Main_OG!AC$1:AC$766,"")</f>
        <v>2.8422150630003218</v>
      </c>
      <c r="AJ1019" s="48">
        <f>_xlfn.XLOOKUP($F1019,Main_OG!$D$1:$D$766,Main_OG!AD$1:AD$766,"")</f>
        <v>0.5848556097000881</v>
      </c>
    </row>
    <row r="1020" spans="2:36" x14ac:dyDescent="0.35">
      <c r="B1020" s="36" t="s">
        <v>2082</v>
      </c>
      <c r="C1020" s="45" t="s">
        <v>824</v>
      </c>
      <c r="D1020" s="45" t="s">
        <v>4422</v>
      </c>
      <c r="E1020" s="36" t="s">
        <v>4503</v>
      </c>
      <c r="F1020" s="36" t="str">
        <f t="shared" si="45"/>
        <v>2006_AK</v>
      </c>
      <c r="G1020" s="45">
        <v>2006</v>
      </c>
      <c r="H1020" s="45">
        <f>_xlfn.XLOOKUP(J1020,Main_OG!$B$1:$B$766,Main_OG!$O$1:$O$766,"")</f>
        <v>0</v>
      </c>
      <c r="I1020" s="45">
        <f>_xlfn.XLOOKUP(F1020,Main_OG!$D$1:$D$766,Main_OG!$J$1:$J$766,"")</f>
        <v>0</v>
      </c>
      <c r="J1020" s="45" t="s">
        <v>824</v>
      </c>
      <c r="K1020" s="45" t="str">
        <f t="shared" si="46"/>
        <v>G &amp; K, Inc_AK</v>
      </c>
      <c r="L1020" s="45" t="str">
        <f t="shared" si="47"/>
        <v>G K, Inc_AK</v>
      </c>
      <c r="M1020" s="45" t="s">
        <v>2083</v>
      </c>
      <c r="N1020" s="45">
        <v>0</v>
      </c>
      <c r="O1020" s="45">
        <v>35</v>
      </c>
      <c r="P1020" s="45">
        <v>1</v>
      </c>
      <c r="Q1020" s="45">
        <v>75</v>
      </c>
      <c r="R1020" s="45">
        <v>0</v>
      </c>
      <c r="S1020" s="45">
        <v>1206</v>
      </c>
      <c r="T1020" s="45">
        <v>87</v>
      </c>
      <c r="U1020" s="45">
        <v>170</v>
      </c>
      <c r="V1020" s="45">
        <v>0</v>
      </c>
      <c r="W1020" s="45">
        <v>58.829268292682933</v>
      </c>
      <c r="X1020" s="45">
        <v>56.129032258064512</v>
      </c>
      <c r="Y1020" s="45">
        <v>43.037974683544299</v>
      </c>
      <c r="Z1020" s="46">
        <v>47546.2</v>
      </c>
      <c r="AA1020" s="46">
        <v>70407.314060968274</v>
      </c>
      <c r="AB1020" s="47">
        <f>_xlfn.XLOOKUP($F1020,Main_OG!$D$1:$D$766,Main_OG!AJ$1:AJ$766,"")</f>
        <v>968457.74</v>
      </c>
      <c r="AC1020" s="47">
        <f>_xlfn.XLOOKUP($F1020,Main_OG!$D$1:$D$766,Main_OG!AK$1:AK$766,"")</f>
        <v>2895506.1599999997</v>
      </c>
      <c r="AD1020" s="47">
        <f>_xlfn.XLOOKUP($F1020,Main_OG!$D$1:$D$766,Main_OG!AL$1:AL$766,"")</f>
        <v>88962825.159999996</v>
      </c>
      <c r="AE1020" s="47">
        <f>_xlfn.XLOOKUP($F1020,Main_OG!$D$1:$D$766,Main_OG!AM$1:AM$766,"")</f>
        <v>0</v>
      </c>
      <c r="AF1020" s="48">
        <f>_xlfn.XLOOKUP($F1020,Main_OG!$D$1:$D$766,Main_OG!Z$1:Z$766,"")</f>
        <v>0</v>
      </c>
      <c r="AG1020" s="48">
        <f>_xlfn.XLOOKUP($F1020,Main_OG!$D$1:$D$766,Main_OG!AA$1:AA$766,"")</f>
        <v>2.2465548173415608</v>
      </c>
      <c r="AH1020" s="48">
        <f>_xlfn.XLOOKUP($F1020,Main_OG!$D$1:$D$766,Main_OG!AB$1:AB$766,"")</f>
        <v>14.13114039693003</v>
      </c>
      <c r="AI1020" s="48">
        <f>_xlfn.XLOOKUP($F1020,Main_OG!$D$1:$D$766,Main_OG!AC$1:AC$766,"")</f>
        <v>7.1610124069250478</v>
      </c>
      <c r="AJ1020" s="48">
        <f>_xlfn.XLOOKUP($F1020,Main_OG!$D$1:$D$766,Main_OG!AD$1:AD$766,"")</f>
        <v>0.4704061490499184</v>
      </c>
    </row>
    <row r="1021" spans="2:36" x14ac:dyDescent="0.35">
      <c r="B1021" s="36" t="s">
        <v>2082</v>
      </c>
      <c r="C1021" s="45" t="s">
        <v>824</v>
      </c>
      <c r="D1021" s="45" t="s">
        <v>4422</v>
      </c>
      <c r="E1021" s="36" t="s">
        <v>4503</v>
      </c>
      <c r="F1021" s="36" t="str">
        <f t="shared" si="45"/>
        <v>2007_AK</v>
      </c>
      <c r="G1021" s="45">
        <v>2007</v>
      </c>
      <c r="H1021" s="45">
        <f>_xlfn.XLOOKUP(J1021,Main_OG!$B$1:$B$766,Main_OG!$O$1:$O$766,"")</f>
        <v>0</v>
      </c>
      <c r="I1021" s="45">
        <f>_xlfn.XLOOKUP(F1021,Main_OG!$D$1:$D$766,Main_OG!$J$1:$J$766,"")</f>
        <v>0</v>
      </c>
      <c r="J1021" s="45" t="s">
        <v>824</v>
      </c>
      <c r="K1021" s="45" t="str">
        <f t="shared" si="46"/>
        <v>G &amp; K, Inc_AK</v>
      </c>
      <c r="L1021" s="45" t="str">
        <f t="shared" si="47"/>
        <v>G K, Inc_AK</v>
      </c>
      <c r="M1021" s="45" t="s">
        <v>2084</v>
      </c>
      <c r="N1021" s="45">
        <v>0</v>
      </c>
      <c r="O1021" s="45">
        <v>53</v>
      </c>
      <c r="P1021" s="45">
        <v>1</v>
      </c>
      <c r="Q1021" s="45">
        <v>61</v>
      </c>
      <c r="R1021" s="45">
        <v>0</v>
      </c>
      <c r="S1021" s="45">
        <v>1183</v>
      </c>
      <c r="T1021" s="45">
        <v>89</v>
      </c>
      <c r="U1021" s="45">
        <v>228</v>
      </c>
      <c r="V1021" s="45">
        <v>0</v>
      </c>
      <c r="W1021" s="45">
        <v>59.45</v>
      </c>
      <c r="X1021" s="45">
        <v>57.79</v>
      </c>
      <c r="Y1021" s="45">
        <v>58.46</v>
      </c>
      <c r="Z1021" s="46">
        <v>50126.7</v>
      </c>
      <c r="AA1021" s="46">
        <v>73683.227987652499</v>
      </c>
      <c r="AB1021" s="47">
        <f>_xlfn.XLOOKUP($F1021,Main_OG!$D$1:$D$766,Main_OG!AJ$1:AJ$766,"")</f>
        <v>996372</v>
      </c>
      <c r="AC1021" s="47">
        <f>_xlfn.XLOOKUP($F1021,Main_OG!$D$1:$D$766,Main_OG!AK$1:AK$766,"")</f>
        <v>3695916</v>
      </c>
      <c r="AD1021" s="47">
        <f>_xlfn.XLOOKUP($F1021,Main_OG!$D$1:$D$766,Main_OG!AL$1:AL$766,"")</f>
        <v>83891130</v>
      </c>
      <c r="AE1021" s="47">
        <f>_xlfn.XLOOKUP($F1021,Main_OG!$D$1:$D$766,Main_OG!AM$1:AM$766,"")</f>
        <v>0</v>
      </c>
      <c r="AF1021" s="48">
        <f>_xlfn.XLOOKUP($F1021,Main_OG!$D$1:$D$766,Main_OG!Z$1:Z$766,"")</f>
        <v>0</v>
      </c>
      <c r="AG1021" s="48">
        <f>_xlfn.XLOOKUP($F1021,Main_OG!$D$1:$D$766,Main_OG!AA$1:AA$766,"")</f>
        <v>2.2465548173415608</v>
      </c>
      <c r="AH1021" s="48">
        <f>_xlfn.XLOOKUP($F1021,Main_OG!$D$1:$D$766,Main_OG!AB$1:AB$766,"")</f>
        <v>15.097711394063451</v>
      </c>
      <c r="AI1021" s="48">
        <f>_xlfn.XLOOKUP($F1021,Main_OG!$D$1:$D$766,Main_OG!AC$1:AC$766,"")</f>
        <v>7.3815467393807772</v>
      </c>
      <c r="AJ1021" s="48">
        <f>_xlfn.XLOOKUP($F1021,Main_OG!$D$1:$D$766,Main_OG!AD$1:AD$766,"")</f>
        <v>0.58103021845052572</v>
      </c>
    </row>
    <row r="1022" spans="2:36" x14ac:dyDescent="0.35">
      <c r="B1022" s="36" t="s">
        <v>2082</v>
      </c>
      <c r="C1022" s="45" t="s">
        <v>824</v>
      </c>
      <c r="D1022" s="45" t="s">
        <v>4422</v>
      </c>
      <c r="E1022" s="36" t="s">
        <v>4503</v>
      </c>
      <c r="F1022" s="36" t="str">
        <f t="shared" si="45"/>
        <v>2008_AK</v>
      </c>
      <c r="G1022" s="45">
        <v>2008</v>
      </c>
      <c r="H1022" s="45">
        <f>_xlfn.XLOOKUP(J1022,Main_OG!$B$1:$B$766,Main_OG!$O$1:$O$766,"")</f>
        <v>0</v>
      </c>
      <c r="I1022" s="45">
        <f>_xlfn.XLOOKUP(F1022,Main_OG!$D$1:$D$766,Main_OG!$J$1:$J$766,"")</f>
        <v>0</v>
      </c>
      <c r="J1022" s="45" t="s">
        <v>824</v>
      </c>
      <c r="K1022" s="45" t="str">
        <f t="shared" si="46"/>
        <v>G &amp; K, Inc_AK</v>
      </c>
      <c r="L1022" s="45" t="str">
        <f t="shared" si="47"/>
        <v>G K, Inc_AK</v>
      </c>
      <c r="M1022" s="45" t="s">
        <v>2085</v>
      </c>
      <c r="N1022" s="45">
        <v>0</v>
      </c>
      <c r="O1022" s="45">
        <v>53</v>
      </c>
      <c r="P1022" s="45">
        <v>1</v>
      </c>
      <c r="Q1022" s="45">
        <v>63</v>
      </c>
      <c r="R1022" s="45">
        <v>0</v>
      </c>
      <c r="S1022" s="45">
        <v>2043</v>
      </c>
      <c r="T1022" s="45">
        <v>173</v>
      </c>
      <c r="U1022" s="45">
        <v>389</v>
      </c>
      <c r="V1022" s="45">
        <v>0</v>
      </c>
      <c r="W1022" s="45">
        <v>68.58</v>
      </c>
      <c r="X1022" s="45">
        <v>66.47</v>
      </c>
      <c r="Y1022" s="45">
        <v>67.61</v>
      </c>
      <c r="Z1022" s="46">
        <v>49926.6</v>
      </c>
      <c r="AA1022" s="46">
        <v>72625.262744470543</v>
      </c>
      <c r="AB1022" s="47">
        <f>_xlfn.XLOOKUP($F1022,Main_OG!$D$1:$D$766,Main_OG!AJ$1:AJ$766,"")</f>
        <v>994228</v>
      </c>
      <c r="AC1022" s="47">
        <f>_xlfn.XLOOKUP($F1022,Main_OG!$D$1:$D$766,Main_OG!AK$1:AK$766,"")</f>
        <v>3309288</v>
      </c>
      <c r="AD1022" s="47">
        <f>_xlfn.XLOOKUP($F1022,Main_OG!$D$1:$D$766,Main_OG!AL$1:AL$766,"")</f>
        <v>88306788</v>
      </c>
      <c r="AE1022" s="47">
        <f>_xlfn.XLOOKUP($F1022,Main_OG!$D$1:$D$766,Main_OG!AM$1:AM$766,"")</f>
        <v>0</v>
      </c>
      <c r="AF1022" s="48">
        <f>_xlfn.XLOOKUP($F1022,Main_OG!$D$1:$D$766,Main_OG!Z$1:Z$766,"")</f>
        <v>0</v>
      </c>
      <c r="AG1022" s="48">
        <f>_xlfn.XLOOKUP($F1022,Main_OG!$D$1:$D$766,Main_OG!AA$1:AA$766,"")</f>
        <v>2.2204719344600159</v>
      </c>
      <c r="AH1022" s="48">
        <f>_xlfn.XLOOKUP($F1022,Main_OG!$D$1:$D$766,Main_OG!AB$1:AB$766,"")</f>
        <v>19.619187803472759</v>
      </c>
      <c r="AI1022" s="48">
        <f>_xlfn.XLOOKUP($F1022,Main_OG!$D$1:$D$766,Main_OG!AC$1:AC$766,"")</f>
        <v>9.1182546074696553</v>
      </c>
      <c r="AJ1022" s="48">
        <f>_xlfn.XLOOKUP($F1022,Main_OG!$D$1:$D$766,Main_OG!AD$1:AD$766,"")</f>
        <v>0.68330088246943577</v>
      </c>
    </row>
    <row r="1023" spans="2:36" x14ac:dyDescent="0.35">
      <c r="B1023" s="36" t="s">
        <v>2082</v>
      </c>
      <c r="C1023" s="45" t="s">
        <v>824</v>
      </c>
      <c r="D1023" s="45" t="s">
        <v>4422</v>
      </c>
      <c r="E1023" s="36" t="s">
        <v>4503</v>
      </c>
      <c r="F1023" s="36" t="str">
        <f t="shared" si="45"/>
        <v>2009_AK</v>
      </c>
      <c r="G1023" s="45">
        <v>2009</v>
      </c>
      <c r="H1023" s="45">
        <f>_xlfn.XLOOKUP(J1023,Main_OG!$B$1:$B$766,Main_OG!$O$1:$O$766,"")</f>
        <v>0</v>
      </c>
      <c r="I1023" s="45">
        <f>_xlfn.XLOOKUP(F1023,Main_OG!$D$1:$D$766,Main_OG!$J$1:$J$766,"")</f>
        <v>0</v>
      </c>
      <c r="J1023" s="45" t="s">
        <v>824</v>
      </c>
      <c r="K1023" s="45" t="str">
        <f t="shared" si="46"/>
        <v>G &amp; K, Inc_AK</v>
      </c>
      <c r="L1023" s="45" t="str">
        <f t="shared" si="47"/>
        <v>G K, Inc_AK</v>
      </c>
      <c r="M1023" s="45" t="s">
        <v>2086</v>
      </c>
      <c r="N1023" s="45">
        <v>0</v>
      </c>
      <c r="O1023" s="45">
        <v>53</v>
      </c>
      <c r="P1023" s="45">
        <v>1</v>
      </c>
      <c r="Q1023" s="45">
        <v>63</v>
      </c>
      <c r="R1023" s="45">
        <v>0</v>
      </c>
      <c r="S1023" s="45">
        <v>1975</v>
      </c>
      <c r="T1023" s="45">
        <v>168</v>
      </c>
      <c r="U1023" s="45">
        <v>380</v>
      </c>
      <c r="V1023" s="45">
        <v>0</v>
      </c>
      <c r="W1023" s="45">
        <v>62.89</v>
      </c>
      <c r="X1023" s="45">
        <v>60.12</v>
      </c>
      <c r="Y1023" s="45">
        <v>60.79</v>
      </c>
      <c r="Z1023" s="46">
        <v>54951.9</v>
      </c>
      <c r="AA1023" s="46">
        <v>78626.832356791798</v>
      </c>
      <c r="AB1023" s="47">
        <f>_xlfn.XLOOKUP($F1023,Main_OG!$D$1:$D$766,Main_OG!AJ$1:AJ$766,"")</f>
        <v>1025918</v>
      </c>
      <c r="AC1023" s="47">
        <f>_xlfn.XLOOKUP($F1023,Main_OG!$D$1:$D$766,Main_OG!AK$1:AK$766,"")</f>
        <v>3992640</v>
      </c>
      <c r="AD1023" s="47">
        <f>_xlfn.XLOOKUP($F1023,Main_OG!$D$1:$D$766,Main_OG!AL$1:AL$766,"")</f>
        <v>77900336</v>
      </c>
      <c r="AE1023" s="47">
        <f>_xlfn.XLOOKUP($F1023,Main_OG!$D$1:$D$766,Main_OG!AM$1:AM$766,"")</f>
        <v>0</v>
      </c>
      <c r="AF1023" s="48">
        <f>_xlfn.XLOOKUP($F1023,Main_OG!$D$1:$D$766,Main_OG!Z$1:Z$766,"")</f>
        <v>0</v>
      </c>
      <c r="AG1023" s="48">
        <f>_xlfn.XLOOKUP($F1023,Main_OG!$D$1:$D$766,Main_OG!AA$1:AA$766,"")</f>
        <v>2.2743975091886082</v>
      </c>
      <c r="AH1023" s="48">
        <f>_xlfn.XLOOKUP($F1023,Main_OG!$D$1:$D$766,Main_OG!AB$1:AB$766,"")</f>
        <v>14.15708861161818</v>
      </c>
      <c r="AI1023" s="48">
        <f>_xlfn.XLOOKUP($F1023,Main_OG!$D$1:$D$766,Main_OG!AC$1:AC$766,"")</f>
        <v>4.5973007921271787</v>
      </c>
      <c r="AJ1023" s="48">
        <f>_xlfn.XLOOKUP($F1023,Main_OG!$D$1:$D$766,Main_OG!AD$1:AD$766,"")</f>
        <v>0.68314474405108627</v>
      </c>
    </row>
    <row r="1024" spans="2:36" x14ac:dyDescent="0.35">
      <c r="B1024" s="36" t="s">
        <v>2082</v>
      </c>
      <c r="C1024" s="45" t="s">
        <v>824</v>
      </c>
      <c r="D1024" s="45" t="s">
        <v>4422</v>
      </c>
      <c r="E1024" s="36" t="s">
        <v>4503</v>
      </c>
      <c r="F1024" s="36" t="str">
        <f t="shared" si="45"/>
        <v>2010_AK</v>
      </c>
      <c r="G1024" s="45">
        <v>2010</v>
      </c>
      <c r="H1024" s="45">
        <f>_xlfn.XLOOKUP(J1024,Main_OG!$B$1:$B$766,Main_OG!$O$1:$O$766,"")</f>
        <v>0</v>
      </c>
      <c r="I1024" s="45">
        <f>_xlfn.XLOOKUP(F1024,Main_OG!$D$1:$D$766,Main_OG!$J$1:$J$766,"")</f>
        <v>0</v>
      </c>
      <c r="J1024" s="45" t="s">
        <v>824</v>
      </c>
      <c r="K1024" s="45" t="str">
        <f t="shared" si="46"/>
        <v>G &amp; K, Inc_AK</v>
      </c>
      <c r="L1024" s="45" t="str">
        <f t="shared" si="47"/>
        <v>G K, Inc_AK</v>
      </c>
      <c r="M1024" s="45" t="s">
        <v>2087</v>
      </c>
      <c r="N1024" s="45">
        <v>0</v>
      </c>
      <c r="O1024" s="45">
        <v>54</v>
      </c>
      <c r="P1024" s="45">
        <v>1</v>
      </c>
      <c r="Q1024" s="45">
        <v>62</v>
      </c>
      <c r="R1024" s="45">
        <v>0</v>
      </c>
      <c r="S1024" s="45">
        <v>1879</v>
      </c>
      <c r="T1024" s="45">
        <v>193</v>
      </c>
      <c r="U1024" s="45">
        <v>401</v>
      </c>
      <c r="V1024" s="45">
        <v>0</v>
      </c>
      <c r="W1024" s="45">
        <v>62.05</v>
      </c>
      <c r="X1024" s="45">
        <v>59.07</v>
      </c>
      <c r="Y1024" s="45">
        <v>60.85</v>
      </c>
      <c r="Z1024" s="46">
        <v>53652</v>
      </c>
      <c r="AA1024" s="46">
        <v>75144.751548358356</v>
      </c>
      <c r="AB1024" s="47">
        <f>_xlfn.XLOOKUP($F1024,Main_OG!$D$1:$D$766,Main_OG!AJ$1:AJ$766,"")</f>
        <v>993000</v>
      </c>
      <c r="AC1024" s="47">
        <f>_xlfn.XLOOKUP($F1024,Main_OG!$D$1:$D$766,Main_OG!AK$1:AK$766,"")</f>
        <v>3244592</v>
      </c>
      <c r="AD1024" s="47">
        <f>_xlfn.XLOOKUP($F1024,Main_OG!$D$1:$D$766,Main_OG!AL$1:AL$766,"")</f>
        <v>81353948</v>
      </c>
      <c r="AE1024" s="47">
        <f>_xlfn.XLOOKUP($F1024,Main_OG!$D$1:$D$766,Main_OG!AM$1:AM$766,"")</f>
        <v>0</v>
      </c>
      <c r="AF1024" s="48">
        <f>_xlfn.XLOOKUP($F1024,Main_OG!$D$1:$D$766,Main_OG!Z$1:Z$766,"")</f>
        <v>0</v>
      </c>
      <c r="AG1024" s="48">
        <f>_xlfn.XLOOKUP($F1024,Main_OG!$D$1:$D$766,Main_OG!AA$1:AA$766,"")</f>
        <v>2.2935982820086371</v>
      </c>
      <c r="AH1024" s="48">
        <f>_xlfn.XLOOKUP($F1024,Main_OG!$D$1:$D$766,Main_OG!AB$1:AB$766,"")</f>
        <v>17.815786882646659</v>
      </c>
      <c r="AI1024" s="48">
        <f>_xlfn.XLOOKUP($F1024,Main_OG!$D$1:$D$766,Main_OG!AC$1:AC$766,"")</f>
        <v>4.9924248044436963</v>
      </c>
      <c r="AJ1024" s="48">
        <f>_xlfn.XLOOKUP($F1024,Main_OG!$D$1:$D$766,Main_OG!AD$1:AD$766,"")</f>
        <v>0.70992248279802228</v>
      </c>
    </row>
    <row r="1025" spans="2:36" x14ac:dyDescent="0.35">
      <c r="B1025" s="36" t="s">
        <v>2082</v>
      </c>
      <c r="C1025" s="45" t="s">
        <v>824</v>
      </c>
      <c r="D1025" s="45" t="s">
        <v>4422</v>
      </c>
      <c r="E1025" s="36" t="s">
        <v>4503</v>
      </c>
      <c r="F1025" s="36" t="str">
        <f t="shared" si="45"/>
        <v>2011_AK</v>
      </c>
      <c r="G1025" s="45">
        <v>2011</v>
      </c>
      <c r="H1025" s="45">
        <f>_xlfn.XLOOKUP(J1025,Main_OG!$B$1:$B$766,Main_OG!$O$1:$O$766,"")</f>
        <v>0</v>
      </c>
      <c r="I1025" s="45">
        <f>_xlfn.XLOOKUP(F1025,Main_OG!$D$1:$D$766,Main_OG!$J$1:$J$766,"")</f>
        <v>0</v>
      </c>
      <c r="J1025" s="45" t="s">
        <v>824</v>
      </c>
      <c r="K1025" s="45" t="str">
        <f t="shared" si="46"/>
        <v>G &amp; K, Inc_AK</v>
      </c>
      <c r="L1025" s="45" t="str">
        <f t="shared" si="47"/>
        <v>G K, Inc_AK</v>
      </c>
      <c r="M1025" s="45" t="s">
        <v>2088</v>
      </c>
      <c r="N1025" s="45">
        <v>0</v>
      </c>
      <c r="O1025" s="45">
        <v>53</v>
      </c>
      <c r="P1025" s="45">
        <v>1</v>
      </c>
      <c r="Q1025" s="45">
        <v>63</v>
      </c>
      <c r="R1025" s="45">
        <v>0</v>
      </c>
      <c r="S1025" s="45">
        <v>1852</v>
      </c>
      <c r="T1025" s="45">
        <v>169</v>
      </c>
      <c r="U1025" s="45">
        <v>385</v>
      </c>
      <c r="V1025" s="45">
        <v>0</v>
      </c>
      <c r="W1025" s="45">
        <v>69.28</v>
      </c>
      <c r="X1025" s="45">
        <v>66.86</v>
      </c>
      <c r="Y1025" s="45">
        <v>68.05</v>
      </c>
      <c r="Z1025" s="46">
        <v>54045.5</v>
      </c>
      <c r="AA1025" s="46">
        <v>74819.097140025115</v>
      </c>
      <c r="AB1025" s="47">
        <f>_xlfn.XLOOKUP($F1025,Main_OG!$D$1:$D$766,Main_OG!AJ$1:AJ$766,"")</f>
        <v>1023324</v>
      </c>
      <c r="AC1025" s="47">
        <f>_xlfn.XLOOKUP($F1025,Main_OG!$D$1:$D$766,Main_OG!AK$1:AK$766,"")</f>
        <v>3226522</v>
      </c>
      <c r="AD1025" s="47">
        <f>_xlfn.XLOOKUP($F1025,Main_OG!$D$1:$D$766,Main_OG!AL$1:AL$766,"")</f>
        <v>85181020</v>
      </c>
      <c r="AE1025" s="47">
        <f>_xlfn.XLOOKUP($F1025,Main_OG!$D$1:$D$766,Main_OG!AM$1:AM$766,"")</f>
        <v>0</v>
      </c>
      <c r="AF1025" s="48">
        <f>_xlfn.XLOOKUP($F1025,Main_OG!$D$1:$D$766,Main_OG!Z$1:Z$766,"")</f>
        <v>6.17</v>
      </c>
      <c r="AG1025" s="48">
        <f>_xlfn.XLOOKUP($F1025,Main_OG!$D$1:$D$766,Main_OG!AA$1:AA$766,"")</f>
        <v>1.73</v>
      </c>
      <c r="AH1025" s="48">
        <f>_xlfn.XLOOKUP($F1025,Main_OG!$D$1:$D$766,Main_OG!AB$1:AB$766,"")</f>
        <v>22.758921780738341</v>
      </c>
      <c r="AI1025" s="48">
        <f>_xlfn.XLOOKUP($F1025,Main_OG!$D$1:$D$766,Main_OG!AC$1:AC$766,"")</f>
        <v>4.97</v>
      </c>
      <c r="AJ1025" s="48">
        <f>_xlfn.XLOOKUP($F1025,Main_OG!$D$1:$D$766,Main_OG!AD$1:AD$766,"")</f>
        <v>0.75949643062398253</v>
      </c>
    </row>
    <row r="1026" spans="2:36" x14ac:dyDescent="0.35">
      <c r="B1026" s="36" t="s">
        <v>2082</v>
      </c>
      <c r="C1026" s="45" t="s">
        <v>824</v>
      </c>
      <c r="D1026" s="45" t="s">
        <v>4422</v>
      </c>
      <c r="E1026" s="36" t="s">
        <v>4503</v>
      </c>
      <c r="F1026" s="36" t="str">
        <f t="shared" si="45"/>
        <v>2019_AK</v>
      </c>
      <c r="G1026" s="45">
        <v>2019</v>
      </c>
      <c r="H1026" s="45">
        <f>_xlfn.XLOOKUP(J1026,Main_OG!$B$1:$B$766,Main_OG!$O$1:$O$766,"")</f>
        <v>0</v>
      </c>
      <c r="I1026" s="45">
        <f>_xlfn.XLOOKUP(F1026,Main_OG!$D$1:$D$766,Main_OG!$J$1:$J$766,"")</f>
        <v>0</v>
      </c>
      <c r="J1026" s="45" t="s">
        <v>824</v>
      </c>
      <c r="K1026" s="45" t="str">
        <f t="shared" si="46"/>
        <v>G &amp; K, Inc_AK</v>
      </c>
      <c r="L1026" s="45" t="str">
        <f t="shared" si="47"/>
        <v>G K, Inc_AK</v>
      </c>
      <c r="M1026" s="45" t="s">
        <v>2089</v>
      </c>
      <c r="N1026" s="45">
        <v>0</v>
      </c>
      <c r="O1026" s="45">
        <v>58</v>
      </c>
      <c r="P1026" s="45">
        <v>1</v>
      </c>
      <c r="Q1026" s="45">
        <v>68</v>
      </c>
      <c r="R1026" s="45">
        <v>0</v>
      </c>
      <c r="S1026" s="45">
        <v>1498</v>
      </c>
      <c r="T1026" s="45">
        <v>163</v>
      </c>
      <c r="U1026" s="45">
        <v>286</v>
      </c>
      <c r="V1026" s="45">
        <v>0</v>
      </c>
      <c r="W1026" s="45">
        <v>77.076100999999994</v>
      </c>
      <c r="X1026" s="45">
        <v>34.723925999999999</v>
      </c>
      <c r="Y1026" s="45">
        <v>62.797203000000003</v>
      </c>
      <c r="Z1026" s="46">
        <v>52325.3</v>
      </c>
      <c r="AA1026" s="46">
        <v>71326.453136096767</v>
      </c>
      <c r="AB1026" s="47">
        <f>_xlfn.XLOOKUP($F1026,Main_OG!$D$1:$D$766,Main_OG!AJ$1:AJ$766,"")</f>
        <v>1111904</v>
      </c>
      <c r="AC1026" s="47">
        <f>_xlfn.XLOOKUP($F1026,Main_OG!$D$1:$D$766,Main_OG!AK$1:AK$766,"")</f>
        <v>3216424</v>
      </c>
      <c r="AD1026" s="47">
        <f>_xlfn.XLOOKUP($F1026,Main_OG!$D$1:$D$766,Main_OG!AL$1:AL$766,"")</f>
        <v>49373842</v>
      </c>
      <c r="AE1026" s="47">
        <f>_xlfn.XLOOKUP($F1026,Main_OG!$D$1:$D$766,Main_OG!AM$1:AM$766,"")</f>
        <v>0</v>
      </c>
      <c r="AF1026" s="48">
        <f>_xlfn.XLOOKUP($F1026,Main_OG!$D$1:$D$766,Main_OG!Z$1:Z$766,"")</f>
        <v>7.11</v>
      </c>
      <c r="AG1026" s="48">
        <f>_xlfn.XLOOKUP($F1026,Main_OG!$D$1:$D$766,Main_OG!AA$1:AA$766,"")</f>
        <v>3.51</v>
      </c>
      <c r="AH1026" s="48">
        <f>_xlfn.XLOOKUP($F1026,Main_OG!$D$1:$D$766,Main_OG!AB$1:AB$766,"")</f>
        <v>15.74</v>
      </c>
      <c r="AI1026" s="48">
        <f>_xlfn.XLOOKUP($F1026,Main_OG!$D$1:$D$766,Main_OG!AC$1:AC$766,"")</f>
        <v>6.97</v>
      </c>
      <c r="AJ1026" s="48">
        <f>_xlfn.XLOOKUP($F1026,Main_OG!$D$1:$D$766,Main_OG!AD$1:AD$766,"")</f>
        <v>0.60296766622862785</v>
      </c>
    </row>
    <row r="1027" spans="2:36" x14ac:dyDescent="0.35">
      <c r="B1027" s="36" t="s">
        <v>2090</v>
      </c>
      <c r="C1027" s="45" t="s">
        <v>171</v>
      </c>
      <c r="D1027" s="45" t="s">
        <v>4423</v>
      </c>
      <c r="E1027" s="36" t="s">
        <v>2090</v>
      </c>
      <c r="F1027" s="36" t="str">
        <f t="shared" ref="F1027:F1090" si="48">_xlfn.CONCAT(G1027,"_",J1027)</f>
        <v>2006_GA</v>
      </c>
      <c r="G1027" s="45">
        <v>2006</v>
      </c>
      <c r="H1027" s="45">
        <f>_xlfn.XLOOKUP(J1027,Main_OG!$B$1:$B$766,Main_OG!$O$1:$O$766,"")</f>
        <v>0</v>
      </c>
      <c r="I1027" s="45">
        <f>_xlfn.XLOOKUP(F1027,Main_OG!$D$1:$D$766,Main_OG!$J$1:$J$766,"")</f>
        <v>0</v>
      </c>
      <c r="J1027" s="45" t="s">
        <v>171</v>
      </c>
      <c r="K1027" s="45" t="str">
        <f t="shared" ref="K1027:K1090" si="49">_xlfn.CONCAT(B1027,"_",C1027)</f>
        <v>Georgia Power Co_GA</v>
      </c>
      <c r="L1027" s="45" t="str">
        <f t="shared" ref="L1027:L1090" si="50">_xlfn.CONCAT(E1027,"_",C1027)</f>
        <v>Georgia Power Co_GA</v>
      </c>
      <c r="M1027" s="45" t="s">
        <v>2091</v>
      </c>
      <c r="N1027" s="45">
        <v>1</v>
      </c>
      <c r="O1027" s="45">
        <v>297264</v>
      </c>
      <c r="P1027" s="45">
        <v>7754</v>
      </c>
      <c r="Q1027" s="45">
        <v>1982968</v>
      </c>
      <c r="R1027" s="45">
        <v>10930</v>
      </c>
      <c r="S1027" s="45">
        <v>2487026</v>
      </c>
      <c r="T1027" s="45">
        <v>1382213</v>
      </c>
      <c r="U1027" s="45">
        <v>2326191</v>
      </c>
      <c r="V1027" s="45">
        <v>6.1212946006037292</v>
      </c>
      <c r="W1027" s="45">
        <v>7.6302814755944919</v>
      </c>
      <c r="X1027" s="45">
        <v>5.4041235318942338</v>
      </c>
      <c r="Y1027" s="45">
        <v>8.8765012208956904</v>
      </c>
      <c r="Z1027" s="46">
        <v>487524.9</v>
      </c>
      <c r="AA1027" s="46">
        <v>53247.581618366385</v>
      </c>
      <c r="AB1027" s="47">
        <f>_xlfn.XLOOKUP($F1027,Main_OG!$D$1:$D$766,Main_OG!AJ$1:AJ$766,"")</f>
        <v>78144379.560000002</v>
      </c>
      <c r="AC1027" s="47">
        <f>_xlfn.XLOOKUP($F1027,Main_OG!$D$1:$D$766,Main_OG!AK$1:AK$766,"")</f>
        <v>1649888.02</v>
      </c>
      <c r="AD1027" s="47">
        <f>_xlfn.XLOOKUP($F1027,Main_OG!$D$1:$D$766,Main_OG!AL$1:AL$766,"")</f>
        <v>191771657.28</v>
      </c>
      <c r="AE1027" s="47">
        <f>_xlfn.XLOOKUP($F1027,Main_OG!$D$1:$D$766,Main_OG!AM$1:AM$766,"")</f>
        <v>32005810</v>
      </c>
      <c r="AF1027" s="48">
        <f>_xlfn.XLOOKUP($F1027,Main_OG!$D$1:$D$766,Main_OG!Z$1:Z$766,"")</f>
        <v>0</v>
      </c>
      <c r="AG1027" s="48">
        <f>_xlfn.XLOOKUP($F1027,Main_OG!$D$1:$D$766,Main_OG!AA$1:AA$766,"")</f>
        <v>2.2465548173415608</v>
      </c>
      <c r="AH1027" s="48">
        <f>_xlfn.XLOOKUP($F1027,Main_OG!$D$1:$D$766,Main_OG!AB$1:AB$766,"")</f>
        <v>14.1</v>
      </c>
      <c r="AI1027" s="48">
        <f>_xlfn.XLOOKUP($F1027,Main_OG!$D$1:$D$766,Main_OG!AC$1:AC$766,"")</f>
        <v>7.08</v>
      </c>
      <c r="AJ1027" s="48">
        <f>_xlfn.XLOOKUP($F1027,Main_OG!$D$1:$D$766,Main_OG!AD$1:AD$766,"")</f>
        <v>0.44</v>
      </c>
    </row>
    <row r="1028" spans="2:36" x14ac:dyDescent="0.35">
      <c r="B1028" s="36" t="s">
        <v>2090</v>
      </c>
      <c r="C1028" s="45" t="s">
        <v>171</v>
      </c>
      <c r="D1028" s="45" t="s">
        <v>4423</v>
      </c>
      <c r="E1028" s="36" t="s">
        <v>2090</v>
      </c>
      <c r="F1028" s="36" t="str">
        <f t="shared" si="48"/>
        <v>2007_GA</v>
      </c>
      <c r="G1028" s="45">
        <v>2007</v>
      </c>
      <c r="H1028" s="45">
        <f>_xlfn.XLOOKUP(J1028,Main_OG!$B$1:$B$766,Main_OG!$O$1:$O$766,"")</f>
        <v>0</v>
      </c>
      <c r="I1028" s="45">
        <f>_xlfn.XLOOKUP(F1028,Main_OG!$D$1:$D$766,Main_OG!$J$1:$J$766,"")</f>
        <v>0</v>
      </c>
      <c r="J1028" s="45" t="s">
        <v>171</v>
      </c>
      <c r="K1028" s="45" t="str">
        <f t="shared" si="49"/>
        <v>Georgia Power Co_GA</v>
      </c>
      <c r="L1028" s="45" t="str">
        <f t="shared" si="50"/>
        <v>Georgia Power Co_GA</v>
      </c>
      <c r="M1028" s="45" t="s">
        <v>2092</v>
      </c>
      <c r="N1028" s="45">
        <v>1</v>
      </c>
      <c r="O1028" s="45">
        <v>300822</v>
      </c>
      <c r="P1028" s="45">
        <v>8234</v>
      </c>
      <c r="Q1028" s="45">
        <v>2015817</v>
      </c>
      <c r="R1028" s="45">
        <v>11509</v>
      </c>
      <c r="S1028" s="45">
        <v>2641718</v>
      </c>
      <c r="T1028" s="45">
        <v>1403851</v>
      </c>
      <c r="U1028" s="45">
        <v>2442501</v>
      </c>
      <c r="V1028" s="45">
        <v>6.42</v>
      </c>
      <c r="W1028" s="45">
        <v>7.87</v>
      </c>
      <c r="X1028" s="45">
        <v>5.51</v>
      </c>
      <c r="Y1028" s="45">
        <v>9.1</v>
      </c>
      <c r="Z1028" s="46">
        <v>492238.7</v>
      </c>
      <c r="AA1028" s="46">
        <v>52645.91783433305</v>
      </c>
      <c r="AB1028" s="47">
        <f>_xlfn.XLOOKUP($F1028,Main_OG!$D$1:$D$766,Main_OG!AJ$1:AJ$766,"")</f>
        <v>81952196</v>
      </c>
      <c r="AC1028" s="47">
        <f>_xlfn.XLOOKUP($F1028,Main_OG!$D$1:$D$766,Main_OG!AK$1:AK$766,"")</f>
        <v>1569156</v>
      </c>
      <c r="AD1028" s="47">
        <f>_xlfn.XLOOKUP($F1028,Main_OG!$D$1:$D$766,Main_OG!AL$1:AL$766,"")</f>
        <v>244086776</v>
      </c>
      <c r="AE1028" s="47">
        <f>_xlfn.XLOOKUP($F1028,Main_OG!$D$1:$D$766,Main_OG!AM$1:AM$766,"")</f>
        <v>32544998</v>
      </c>
      <c r="AF1028" s="48">
        <f>_xlfn.XLOOKUP($F1028,Main_OG!$D$1:$D$766,Main_OG!Z$1:Z$766,"")</f>
        <v>0</v>
      </c>
      <c r="AG1028" s="48">
        <f>_xlfn.XLOOKUP($F1028,Main_OG!$D$1:$D$766,Main_OG!AA$1:AA$766,"")</f>
        <v>2.2465548173415608</v>
      </c>
      <c r="AH1028" s="48">
        <f>_xlfn.XLOOKUP($F1028,Main_OG!$D$1:$D$766,Main_OG!AB$1:AB$766,"")</f>
        <v>15.82</v>
      </c>
      <c r="AI1028" s="48">
        <f>_xlfn.XLOOKUP($F1028,Main_OG!$D$1:$D$766,Main_OG!AC$1:AC$766,"")</f>
        <v>7.25</v>
      </c>
      <c r="AJ1028" s="48">
        <f>_xlfn.XLOOKUP($F1028,Main_OG!$D$1:$D$766,Main_OG!AD$1:AD$766,"")</f>
        <v>0.49</v>
      </c>
    </row>
    <row r="1029" spans="2:36" x14ac:dyDescent="0.35">
      <c r="B1029" s="36" t="s">
        <v>2090</v>
      </c>
      <c r="C1029" s="45" t="s">
        <v>171</v>
      </c>
      <c r="D1029" s="45" t="s">
        <v>4423</v>
      </c>
      <c r="E1029" s="36" t="s">
        <v>2090</v>
      </c>
      <c r="F1029" s="36" t="str">
        <f t="shared" si="48"/>
        <v>2008_GA</v>
      </c>
      <c r="G1029" s="45">
        <v>2008</v>
      </c>
      <c r="H1029" s="45">
        <f>_xlfn.XLOOKUP(J1029,Main_OG!$B$1:$B$766,Main_OG!$O$1:$O$766,"")</f>
        <v>0</v>
      </c>
      <c r="I1029" s="45">
        <f>_xlfn.XLOOKUP(F1029,Main_OG!$D$1:$D$766,Main_OG!$J$1:$J$766,"")</f>
        <v>0</v>
      </c>
      <c r="J1029" s="45" t="s">
        <v>171</v>
      </c>
      <c r="K1029" s="45" t="str">
        <f t="shared" si="49"/>
        <v>Georgia Power Co_GA</v>
      </c>
      <c r="L1029" s="45" t="str">
        <f t="shared" si="50"/>
        <v>Georgia Power Co_GA</v>
      </c>
      <c r="M1029" s="45" t="s">
        <v>2093</v>
      </c>
      <c r="N1029" s="45">
        <v>1</v>
      </c>
      <c r="O1029" s="45">
        <v>301925</v>
      </c>
      <c r="P1029" s="45">
        <v>8283</v>
      </c>
      <c r="Q1029" s="45">
        <v>2036557</v>
      </c>
      <c r="R1029" s="45">
        <v>181576</v>
      </c>
      <c r="S1029" s="45">
        <v>33547121</v>
      </c>
      <c r="T1029" s="45">
        <v>24163566</v>
      </c>
      <c r="U1029" s="45">
        <v>26412131</v>
      </c>
      <c r="V1029" s="45">
        <v>7.15</v>
      </c>
      <c r="W1029" s="45">
        <v>9.06</v>
      </c>
      <c r="X1029" s="45">
        <v>6.86</v>
      </c>
      <c r="Y1029" s="45">
        <v>10.24</v>
      </c>
      <c r="Z1029" s="46">
        <v>481860.3</v>
      </c>
      <c r="AA1029" s="46">
        <v>50696.292405881926</v>
      </c>
      <c r="AB1029" s="47">
        <f>_xlfn.XLOOKUP($F1029,Main_OG!$D$1:$D$766,Main_OG!AJ$1:AJ$766,"")</f>
        <v>78975238</v>
      </c>
      <c r="AC1029" s="47">
        <f>_xlfn.XLOOKUP($F1029,Main_OG!$D$1:$D$766,Main_OG!AK$1:AK$766,"")</f>
        <v>1470882</v>
      </c>
      <c r="AD1029" s="47">
        <f>_xlfn.XLOOKUP($F1029,Main_OG!$D$1:$D$766,Main_OG!AL$1:AL$766,"")</f>
        <v>195109982</v>
      </c>
      <c r="AE1029" s="47">
        <f>_xlfn.XLOOKUP($F1029,Main_OG!$D$1:$D$766,Main_OG!AM$1:AM$766,"")</f>
        <v>31691095</v>
      </c>
      <c r="AF1029" s="48">
        <f>_xlfn.XLOOKUP($F1029,Main_OG!$D$1:$D$766,Main_OG!Z$1:Z$766,"")</f>
        <v>0</v>
      </c>
      <c r="AG1029" s="48">
        <f>_xlfn.XLOOKUP($F1029,Main_OG!$D$1:$D$766,Main_OG!AA$1:AA$766,"")</f>
        <v>2.2204719344600159</v>
      </c>
      <c r="AH1029" s="48">
        <f>_xlfn.XLOOKUP($F1029,Main_OG!$D$1:$D$766,Main_OG!AB$1:AB$766,"")</f>
        <v>16.22</v>
      </c>
      <c r="AI1029" s="48">
        <f>_xlfn.XLOOKUP($F1029,Main_OG!$D$1:$D$766,Main_OG!AC$1:AC$766,"")</f>
        <v>10.050000000000001</v>
      </c>
      <c r="AJ1029" s="48">
        <f>_xlfn.XLOOKUP($F1029,Main_OG!$D$1:$D$766,Main_OG!AD$1:AD$766,"")</f>
        <v>0.46</v>
      </c>
    </row>
    <row r="1030" spans="2:36" x14ac:dyDescent="0.35">
      <c r="B1030" s="36" t="s">
        <v>2090</v>
      </c>
      <c r="C1030" s="45" t="s">
        <v>171</v>
      </c>
      <c r="D1030" s="45" t="s">
        <v>4423</v>
      </c>
      <c r="E1030" s="36" t="s">
        <v>2090</v>
      </c>
      <c r="F1030" s="36" t="str">
        <f t="shared" si="48"/>
        <v>2009_GA</v>
      </c>
      <c r="G1030" s="45">
        <v>2009</v>
      </c>
      <c r="H1030" s="45">
        <f>_xlfn.XLOOKUP(J1030,Main_OG!$B$1:$B$766,Main_OG!$O$1:$O$766,"")</f>
        <v>0</v>
      </c>
      <c r="I1030" s="45">
        <f>_xlfn.XLOOKUP(F1030,Main_OG!$D$1:$D$766,Main_OG!$J$1:$J$766,"")</f>
        <v>0</v>
      </c>
      <c r="J1030" s="45" t="s">
        <v>171</v>
      </c>
      <c r="K1030" s="45" t="str">
        <f t="shared" si="49"/>
        <v>Georgia Power Co_GA</v>
      </c>
      <c r="L1030" s="45" t="str">
        <f t="shared" si="50"/>
        <v>Georgia Power Co_GA</v>
      </c>
      <c r="M1030" s="45" t="s">
        <v>2094</v>
      </c>
      <c r="N1030" s="45">
        <v>1</v>
      </c>
      <c r="O1030" s="45">
        <v>301473</v>
      </c>
      <c r="P1030" s="45">
        <v>8244</v>
      </c>
      <c r="Q1030" s="45">
        <v>2044813</v>
      </c>
      <c r="R1030" s="45">
        <v>179409</v>
      </c>
      <c r="S1030" s="45">
        <v>33084812</v>
      </c>
      <c r="T1030" s="45">
        <v>21810063</v>
      </c>
      <c r="U1030" s="45">
        <v>26272226</v>
      </c>
      <c r="V1030" s="45">
        <v>7.03</v>
      </c>
      <c r="W1030" s="45">
        <v>8.69</v>
      </c>
      <c r="X1030" s="45">
        <v>6.01</v>
      </c>
      <c r="Y1030" s="45">
        <v>10.14</v>
      </c>
      <c r="Z1030" s="46">
        <v>464016.8</v>
      </c>
      <c r="AA1030" s="46">
        <v>48230.353131107178</v>
      </c>
      <c r="AB1030" s="47">
        <f>_xlfn.XLOOKUP($F1030,Main_OG!$D$1:$D$766,Main_OG!AJ$1:AJ$766,"")</f>
        <v>65855342</v>
      </c>
      <c r="AC1030" s="47">
        <f>_xlfn.XLOOKUP($F1030,Main_OG!$D$1:$D$766,Main_OG!AK$1:AK$766,"")</f>
        <v>1345408</v>
      </c>
      <c r="AD1030" s="47">
        <f>_xlfn.XLOOKUP($F1030,Main_OG!$D$1:$D$766,Main_OG!AL$1:AL$766,"")</f>
        <v>289058566</v>
      </c>
      <c r="AE1030" s="47">
        <f>_xlfn.XLOOKUP($F1030,Main_OG!$D$1:$D$766,Main_OG!AM$1:AM$766,"")</f>
        <v>31682579</v>
      </c>
      <c r="AF1030" s="48">
        <f>_xlfn.XLOOKUP($F1030,Main_OG!$D$1:$D$766,Main_OG!Z$1:Z$766,"")</f>
        <v>0</v>
      </c>
      <c r="AG1030" s="48">
        <f>_xlfn.XLOOKUP($F1030,Main_OG!$D$1:$D$766,Main_OG!AA$1:AA$766,"")</f>
        <v>2.2743975091886082</v>
      </c>
      <c r="AH1030" s="48">
        <f>_xlfn.XLOOKUP($F1030,Main_OG!$D$1:$D$766,Main_OG!AB$1:AB$766,"")</f>
        <v>12.46</v>
      </c>
      <c r="AI1030" s="48">
        <f>_xlfn.XLOOKUP($F1030,Main_OG!$D$1:$D$766,Main_OG!AC$1:AC$766,"")</f>
        <v>4.54</v>
      </c>
      <c r="AJ1030" s="48">
        <f>_xlfn.XLOOKUP($F1030,Main_OG!$D$1:$D$766,Main_OG!AD$1:AD$766,"")</f>
        <v>0.52</v>
      </c>
    </row>
    <row r="1031" spans="2:36" x14ac:dyDescent="0.35">
      <c r="B1031" s="36" t="s">
        <v>2090</v>
      </c>
      <c r="C1031" s="45" t="s">
        <v>171</v>
      </c>
      <c r="D1031" s="45" t="s">
        <v>4423</v>
      </c>
      <c r="E1031" s="36" t="s">
        <v>2090</v>
      </c>
      <c r="F1031" s="36" t="str">
        <f t="shared" si="48"/>
        <v>2010_GA</v>
      </c>
      <c r="G1031" s="45">
        <v>2010</v>
      </c>
      <c r="H1031" s="45">
        <f>_xlfn.XLOOKUP(J1031,Main_OG!$B$1:$B$766,Main_OG!$O$1:$O$766,"")</f>
        <v>0</v>
      </c>
      <c r="I1031" s="45">
        <f>_xlfn.XLOOKUP(F1031,Main_OG!$D$1:$D$766,Main_OG!$J$1:$J$766,"")</f>
        <v>0</v>
      </c>
      <c r="J1031" s="45" t="s">
        <v>171</v>
      </c>
      <c r="K1031" s="45" t="str">
        <f t="shared" si="49"/>
        <v>Georgia Power Co_GA</v>
      </c>
      <c r="L1031" s="45" t="str">
        <f t="shared" si="50"/>
        <v>Georgia Power Co_GA</v>
      </c>
      <c r="M1031" s="45" t="s">
        <v>2095</v>
      </c>
      <c r="N1031" s="45">
        <v>1</v>
      </c>
      <c r="O1031" s="45">
        <v>302926</v>
      </c>
      <c r="P1031" s="45">
        <v>8180</v>
      </c>
      <c r="Q1031" s="45">
        <v>2048658</v>
      </c>
      <c r="R1031" s="45">
        <v>172696</v>
      </c>
      <c r="S1031" s="45">
        <v>34345187</v>
      </c>
      <c r="T1031" s="45">
        <v>23209403</v>
      </c>
      <c r="U1031" s="45">
        <v>29433085</v>
      </c>
      <c r="V1031" s="45">
        <v>7.46</v>
      </c>
      <c r="W1031" s="45">
        <v>8.86</v>
      </c>
      <c r="X1031" s="45">
        <v>6.16</v>
      </c>
      <c r="Y1031" s="45">
        <v>10.28</v>
      </c>
      <c r="Z1031" s="46">
        <v>471588.2</v>
      </c>
      <c r="AA1031" s="46">
        <v>48556.224438745092</v>
      </c>
      <c r="AB1031" s="47">
        <f>_xlfn.XLOOKUP($F1031,Main_OG!$D$1:$D$766,Main_OG!AJ$1:AJ$766,"")</f>
        <v>68874200</v>
      </c>
      <c r="AC1031" s="47">
        <f>_xlfn.XLOOKUP($F1031,Main_OG!$D$1:$D$766,Main_OG!AK$1:AK$766,"")</f>
        <v>1344430</v>
      </c>
      <c r="AD1031" s="47">
        <f>_xlfn.XLOOKUP($F1031,Main_OG!$D$1:$D$766,Main_OG!AL$1:AL$766,"")</f>
        <v>352622990</v>
      </c>
      <c r="AE1031" s="47">
        <f>_xlfn.XLOOKUP($F1031,Main_OG!$D$1:$D$766,Main_OG!AM$1:AM$766,"")</f>
        <v>33512033</v>
      </c>
      <c r="AF1031" s="48">
        <f>_xlfn.XLOOKUP($F1031,Main_OG!$D$1:$D$766,Main_OG!Z$1:Z$766,"")</f>
        <v>0</v>
      </c>
      <c r="AG1031" s="48">
        <f>_xlfn.XLOOKUP($F1031,Main_OG!$D$1:$D$766,Main_OG!AA$1:AA$766,"")</f>
        <v>2.2935982820086371</v>
      </c>
      <c r="AH1031" s="48">
        <f>_xlfn.XLOOKUP($F1031,Main_OG!$D$1:$D$766,Main_OG!AB$1:AB$766,"")</f>
        <v>17.04</v>
      </c>
      <c r="AI1031" s="48">
        <f>_xlfn.XLOOKUP($F1031,Main_OG!$D$1:$D$766,Main_OG!AC$1:AC$766,"")</f>
        <v>5.09</v>
      </c>
      <c r="AJ1031" s="48">
        <f>_xlfn.XLOOKUP($F1031,Main_OG!$D$1:$D$766,Main_OG!AD$1:AD$766,"")</f>
        <v>0.63</v>
      </c>
    </row>
    <row r="1032" spans="2:36" x14ac:dyDescent="0.35">
      <c r="B1032" s="36" t="s">
        <v>2090</v>
      </c>
      <c r="C1032" s="45" t="s">
        <v>171</v>
      </c>
      <c r="D1032" s="45" t="s">
        <v>4423</v>
      </c>
      <c r="E1032" s="36" t="s">
        <v>2090</v>
      </c>
      <c r="F1032" s="36" t="str">
        <f t="shared" si="48"/>
        <v>2011_GA</v>
      </c>
      <c r="G1032" s="45">
        <v>2011</v>
      </c>
      <c r="H1032" s="45">
        <f>_xlfn.XLOOKUP(J1032,Main_OG!$B$1:$B$766,Main_OG!$O$1:$O$766,"")</f>
        <v>0</v>
      </c>
      <c r="I1032" s="45">
        <f>_xlfn.XLOOKUP(F1032,Main_OG!$D$1:$D$766,Main_OG!$J$1:$J$766,"")</f>
        <v>0</v>
      </c>
      <c r="J1032" s="45" t="s">
        <v>171</v>
      </c>
      <c r="K1032" s="45" t="str">
        <f t="shared" si="49"/>
        <v>Georgia Power Co_GA</v>
      </c>
      <c r="L1032" s="45" t="str">
        <f t="shared" si="50"/>
        <v>Georgia Power Co_GA</v>
      </c>
      <c r="M1032" s="45" t="s">
        <v>2096</v>
      </c>
      <c r="N1032" s="45">
        <v>1</v>
      </c>
      <c r="O1032" s="45">
        <v>303577</v>
      </c>
      <c r="P1032" s="45">
        <v>8234</v>
      </c>
      <c r="Q1032" s="45">
        <v>2048675</v>
      </c>
      <c r="R1032" s="45">
        <v>170501</v>
      </c>
      <c r="S1032" s="45">
        <v>33386957</v>
      </c>
      <c r="T1032" s="45">
        <v>23518871</v>
      </c>
      <c r="U1032" s="45">
        <v>27223443</v>
      </c>
      <c r="V1032" s="45">
        <v>7.94</v>
      </c>
      <c r="W1032" s="45">
        <v>9.8800000000000008</v>
      </c>
      <c r="X1032" s="45">
        <v>6.58</v>
      </c>
      <c r="Y1032" s="45">
        <v>11.9</v>
      </c>
      <c r="Z1032" s="46">
        <v>481215.4</v>
      </c>
      <c r="AA1032" s="46">
        <v>49085.430600706066</v>
      </c>
      <c r="AB1032" s="47">
        <f>_xlfn.XLOOKUP($F1032,Main_OG!$D$1:$D$766,Main_OG!AJ$1:AJ$766,"")</f>
        <v>58183840</v>
      </c>
      <c r="AC1032" s="47">
        <f>_xlfn.XLOOKUP($F1032,Main_OG!$D$1:$D$766,Main_OG!AK$1:AK$766,"")</f>
        <v>1173918</v>
      </c>
      <c r="AD1032" s="47">
        <f>_xlfn.XLOOKUP($F1032,Main_OG!$D$1:$D$766,Main_OG!AL$1:AL$766,"")</f>
        <v>395661008</v>
      </c>
      <c r="AE1032" s="47">
        <f>_xlfn.XLOOKUP($F1032,Main_OG!$D$1:$D$766,Main_OG!AM$1:AM$766,"")</f>
        <v>32306181</v>
      </c>
      <c r="AF1032" s="48">
        <f>_xlfn.XLOOKUP($F1032,Main_OG!$D$1:$D$766,Main_OG!Z$1:Z$766,"")</f>
        <v>0</v>
      </c>
      <c r="AG1032" s="48">
        <f>_xlfn.XLOOKUP($F1032,Main_OG!$D$1:$D$766,Main_OG!AA$1:AA$766,"")</f>
        <v>2.3089180475565318</v>
      </c>
      <c r="AH1032" s="48">
        <f>_xlfn.XLOOKUP($F1032,Main_OG!$D$1:$D$766,Main_OG!AB$1:AB$766,"")</f>
        <v>22.758921780738341</v>
      </c>
      <c r="AI1032" s="48">
        <f>_xlfn.XLOOKUP($F1032,Main_OG!$D$1:$D$766,Main_OG!AC$1:AC$766,"")</f>
        <v>4.6524343752411106</v>
      </c>
      <c r="AJ1032" s="48">
        <f>_xlfn.XLOOKUP($F1032,Main_OG!$D$1:$D$766,Main_OG!AD$1:AD$766,"")</f>
        <v>0.75949643062398253</v>
      </c>
    </row>
    <row r="1033" spans="2:36" x14ac:dyDescent="0.35">
      <c r="B1033" s="36" t="s">
        <v>2090</v>
      </c>
      <c r="C1033" s="45" t="s">
        <v>171</v>
      </c>
      <c r="D1033" s="45" t="s">
        <v>4423</v>
      </c>
      <c r="E1033" s="36" t="s">
        <v>2090</v>
      </c>
      <c r="F1033" s="36" t="str">
        <f t="shared" si="48"/>
        <v>2012_GA</v>
      </c>
      <c r="G1033" s="45">
        <v>2012</v>
      </c>
      <c r="H1033" s="45">
        <f>_xlfn.XLOOKUP(J1033,Main_OG!$B$1:$B$766,Main_OG!$O$1:$O$766,"")</f>
        <v>0</v>
      </c>
      <c r="I1033" s="45">
        <f>_xlfn.XLOOKUP(F1033,Main_OG!$D$1:$D$766,Main_OG!$J$1:$J$766,"")</f>
        <v>0</v>
      </c>
      <c r="J1033" s="45" t="s">
        <v>171</v>
      </c>
      <c r="K1033" s="45" t="str">
        <f t="shared" si="49"/>
        <v>Georgia Power Co_GA</v>
      </c>
      <c r="L1033" s="45" t="str">
        <f t="shared" si="50"/>
        <v>Georgia Power Co_GA</v>
      </c>
      <c r="M1033" s="45" t="s">
        <v>2097</v>
      </c>
      <c r="N1033" s="45">
        <v>1</v>
      </c>
      <c r="O1033" s="45">
        <v>304818</v>
      </c>
      <c r="P1033" s="45">
        <v>8263</v>
      </c>
      <c r="Q1033" s="45">
        <v>2057900</v>
      </c>
      <c r="R1033" s="45">
        <v>156955</v>
      </c>
      <c r="S1033" s="45">
        <v>32753694</v>
      </c>
      <c r="T1033" s="45">
        <v>23089482</v>
      </c>
      <c r="U1033" s="45">
        <v>25742280</v>
      </c>
      <c r="V1033" s="45">
        <v>7.6549329000000004</v>
      </c>
      <c r="W1033" s="45">
        <v>9.2879428999999991</v>
      </c>
      <c r="X1033" s="45">
        <v>5.7237255999999999</v>
      </c>
      <c r="Y1033" s="45">
        <v>11.600642000000001</v>
      </c>
      <c r="Z1033" s="46">
        <v>489027.3</v>
      </c>
      <c r="AA1033" s="46">
        <v>49378.840782828025</v>
      </c>
      <c r="AB1033" s="47">
        <f>_xlfn.XLOOKUP($F1033,Main_OG!$D$1:$D$766,Main_OG!AJ$1:AJ$766,"")</f>
        <v>41970360</v>
      </c>
      <c r="AC1033" s="47">
        <f>_xlfn.XLOOKUP($F1033,Main_OG!$D$1:$D$766,Main_OG!AK$1:AK$766,"")</f>
        <v>987020</v>
      </c>
      <c r="AD1033" s="47">
        <f>_xlfn.XLOOKUP($F1033,Main_OG!$D$1:$D$766,Main_OG!AL$1:AL$766,"")</f>
        <v>622837630</v>
      </c>
      <c r="AE1033" s="47">
        <f>_xlfn.XLOOKUP($F1033,Main_OG!$D$1:$D$766,Main_OG!AM$1:AM$766,"")</f>
        <v>33941634</v>
      </c>
      <c r="AF1033" s="48">
        <f>_xlfn.XLOOKUP($F1033,Main_OG!$D$1:$D$766,Main_OG!Z$1:Z$766,"")</f>
        <v>0</v>
      </c>
      <c r="AG1033" s="48">
        <f>_xlfn.XLOOKUP($F1033,Main_OG!$D$1:$D$766,Main_OG!AA$1:AA$766,"")</f>
        <v>2.324237813104427</v>
      </c>
      <c r="AH1033" s="48">
        <f>_xlfn.XLOOKUP($F1033,Main_OG!$D$1:$D$766,Main_OG!AB$1:AB$766,"")</f>
        <v>23.49195884567845</v>
      </c>
      <c r="AI1033" s="48">
        <f>_xlfn.XLOOKUP($F1033,Main_OG!$D$1:$D$766,Main_OG!AC$1:AC$766,"")</f>
        <v>3.503818060367514</v>
      </c>
      <c r="AJ1033" s="48">
        <f>_xlfn.XLOOKUP($F1033,Main_OG!$D$1:$D$766,Main_OG!AD$1:AD$766,"")</f>
        <v>0.75442193202762442</v>
      </c>
    </row>
    <row r="1034" spans="2:36" x14ac:dyDescent="0.35">
      <c r="B1034" s="36" t="s">
        <v>2090</v>
      </c>
      <c r="C1034" s="45" t="s">
        <v>171</v>
      </c>
      <c r="D1034" s="45" t="s">
        <v>4423</v>
      </c>
      <c r="E1034" s="36" t="s">
        <v>2090</v>
      </c>
      <c r="F1034" s="36" t="str">
        <f t="shared" si="48"/>
        <v>2013_GA</v>
      </c>
      <c r="G1034" s="45">
        <v>2013</v>
      </c>
      <c r="H1034" s="45">
        <f>_xlfn.XLOOKUP(J1034,Main_OG!$B$1:$B$766,Main_OG!$O$1:$O$766,"")</f>
        <v>0</v>
      </c>
      <c r="I1034" s="45">
        <f>_xlfn.XLOOKUP(F1034,Main_OG!$D$1:$D$766,Main_OG!$J$1:$J$766,"")</f>
        <v>0</v>
      </c>
      <c r="J1034" s="45" t="s">
        <v>171</v>
      </c>
      <c r="K1034" s="45" t="str">
        <f t="shared" si="49"/>
        <v>Georgia Power Co_GA</v>
      </c>
      <c r="L1034" s="45" t="str">
        <f t="shared" si="50"/>
        <v>Georgia Power Co_GA</v>
      </c>
      <c r="M1034" s="45" t="s">
        <v>2098</v>
      </c>
      <c r="N1034" s="45">
        <v>1</v>
      </c>
      <c r="O1034" s="45">
        <v>306876</v>
      </c>
      <c r="P1034" s="45">
        <v>8228</v>
      </c>
      <c r="Q1034" s="45">
        <v>2072622</v>
      </c>
      <c r="R1034" s="45">
        <v>156482</v>
      </c>
      <c r="S1034" s="45">
        <v>32457010</v>
      </c>
      <c r="T1034" s="45">
        <v>23086501</v>
      </c>
      <c r="U1034" s="45">
        <v>25478655</v>
      </c>
      <c r="V1034" s="45">
        <v>8.0322337000000008</v>
      </c>
      <c r="W1034" s="45">
        <v>9.7301938999999997</v>
      </c>
      <c r="X1034" s="45">
        <v>6.0261015999999996</v>
      </c>
      <c r="Y1034" s="45">
        <v>12.001772000000001</v>
      </c>
      <c r="Z1034" s="46">
        <v>499900.2</v>
      </c>
      <c r="AA1034" s="46">
        <v>50112.334185279433</v>
      </c>
      <c r="AB1034" s="47">
        <f>_xlfn.XLOOKUP($F1034,Main_OG!$D$1:$D$766,Main_OG!AJ$1:AJ$766,"")</f>
        <v>41473566</v>
      </c>
      <c r="AC1034" s="47">
        <f>_xlfn.XLOOKUP($F1034,Main_OG!$D$1:$D$766,Main_OG!AK$1:AK$766,"")</f>
        <v>702624</v>
      </c>
      <c r="AD1034" s="47">
        <f>_xlfn.XLOOKUP($F1034,Main_OG!$D$1:$D$766,Main_OG!AL$1:AL$766,"")</f>
        <v>566590190</v>
      </c>
      <c r="AE1034" s="47">
        <f>_xlfn.XLOOKUP($F1034,Main_OG!$D$1:$D$766,Main_OG!AM$1:AM$766,"")</f>
        <v>32902781</v>
      </c>
      <c r="AF1034" s="48">
        <f>_xlfn.XLOOKUP($F1034,Main_OG!$D$1:$D$766,Main_OG!Z$1:Z$766,"")</f>
        <v>2.75</v>
      </c>
      <c r="AG1034" s="48">
        <f>_xlfn.XLOOKUP($F1034,Main_OG!$D$1:$D$766,Main_OG!AA$1:AA$766,"")</f>
        <v>2.3089180475565318</v>
      </c>
      <c r="AH1034" s="48">
        <f>_xlfn.XLOOKUP($F1034,Main_OG!$D$1:$D$766,Main_OG!AB$1:AB$766,"")</f>
        <v>23.39</v>
      </c>
      <c r="AI1034" s="48">
        <f>_xlfn.XLOOKUP($F1034,Main_OG!$D$1:$D$766,Main_OG!AC$1:AC$766,"")</f>
        <v>4.4043332512284126</v>
      </c>
      <c r="AJ1034" s="48">
        <f>_xlfn.XLOOKUP($F1034,Main_OG!$D$1:$D$766,Main_OG!AD$1:AD$766,"")</f>
        <v>0.73100116927520231</v>
      </c>
    </row>
    <row r="1035" spans="2:36" x14ac:dyDescent="0.35">
      <c r="B1035" s="36" t="s">
        <v>2090</v>
      </c>
      <c r="C1035" s="45" t="s">
        <v>171</v>
      </c>
      <c r="D1035" s="45" t="s">
        <v>4423</v>
      </c>
      <c r="E1035" s="36" t="s">
        <v>2090</v>
      </c>
      <c r="F1035" s="36" t="str">
        <f t="shared" si="48"/>
        <v>2014_GA</v>
      </c>
      <c r="G1035" s="45">
        <v>2014</v>
      </c>
      <c r="H1035" s="45">
        <f>_xlfn.XLOOKUP(J1035,Main_OG!$B$1:$B$766,Main_OG!$O$1:$O$766,"")</f>
        <v>0</v>
      </c>
      <c r="I1035" s="45">
        <f>_xlfn.XLOOKUP(F1035,Main_OG!$D$1:$D$766,Main_OG!$J$1:$J$766,"")</f>
        <v>0</v>
      </c>
      <c r="J1035" s="45" t="s">
        <v>171</v>
      </c>
      <c r="K1035" s="45" t="str">
        <f t="shared" si="49"/>
        <v>Georgia Power Co_GA</v>
      </c>
      <c r="L1035" s="45" t="str">
        <f t="shared" si="50"/>
        <v>Georgia Power Co_GA</v>
      </c>
      <c r="M1035" s="45" t="s">
        <v>2099</v>
      </c>
      <c r="N1035" s="45">
        <v>1</v>
      </c>
      <c r="O1035" s="45">
        <v>308831</v>
      </c>
      <c r="P1035" s="45">
        <v>9159</v>
      </c>
      <c r="Q1035" s="45">
        <v>2092051</v>
      </c>
      <c r="R1035" s="45">
        <v>165134</v>
      </c>
      <c r="S1035" s="45">
        <v>32894391</v>
      </c>
      <c r="T1035" s="45">
        <v>23548775</v>
      </c>
      <c r="U1035" s="45">
        <v>27132065</v>
      </c>
      <c r="V1035" s="45">
        <v>6.9803917000000002</v>
      </c>
      <c r="W1035" s="45">
        <v>10.215398</v>
      </c>
      <c r="X1035" s="45">
        <v>6.4836663000000003</v>
      </c>
      <c r="Y1035" s="45">
        <v>12.373436999999999</v>
      </c>
      <c r="Z1035" s="46">
        <v>517511.9</v>
      </c>
      <c r="AA1035" s="46">
        <v>51385.306066682795</v>
      </c>
      <c r="AB1035" s="47">
        <f>_xlfn.XLOOKUP($F1035,Main_OG!$D$1:$D$766,Main_OG!AJ$1:AJ$766,"")</f>
        <v>45519742</v>
      </c>
      <c r="AC1035" s="47">
        <f>_xlfn.XLOOKUP($F1035,Main_OG!$D$1:$D$766,Main_OG!AK$1:AK$766,"")</f>
        <v>1333456</v>
      </c>
      <c r="AD1035" s="47">
        <f>_xlfn.XLOOKUP($F1035,Main_OG!$D$1:$D$766,Main_OG!AL$1:AL$766,"")</f>
        <v>586160064</v>
      </c>
      <c r="AE1035" s="47">
        <f>_xlfn.XLOOKUP($F1035,Main_OG!$D$1:$D$766,Main_OG!AM$1:AM$766,"")</f>
        <v>32570182</v>
      </c>
      <c r="AF1035" s="48">
        <f>_xlfn.XLOOKUP($F1035,Main_OG!$D$1:$D$766,Main_OG!Z$1:Z$766,"")</f>
        <v>2.91</v>
      </c>
      <c r="AG1035" s="48">
        <f>_xlfn.XLOOKUP($F1035,Main_OG!$D$1:$D$766,Main_OG!AA$1:AA$766,"")</f>
        <v>2.322195177698041</v>
      </c>
      <c r="AH1035" s="48">
        <f>_xlfn.XLOOKUP($F1035,Main_OG!$D$1:$D$766,Main_OG!AB$1:AB$766,"")</f>
        <v>21.96</v>
      </c>
      <c r="AI1035" s="48">
        <f>_xlfn.XLOOKUP($F1035,Main_OG!$D$1:$D$766,Main_OG!AC$1:AC$766,"")</f>
        <v>4.8600000000000003</v>
      </c>
      <c r="AJ1035" s="48">
        <f>_xlfn.XLOOKUP($F1035,Main_OG!$D$1:$D$766,Main_OG!AD$1:AD$766,"")</f>
        <v>0.68548682032632846</v>
      </c>
    </row>
    <row r="1036" spans="2:36" x14ac:dyDescent="0.35">
      <c r="B1036" s="36" t="s">
        <v>2090</v>
      </c>
      <c r="C1036" s="45" t="s">
        <v>171</v>
      </c>
      <c r="D1036" s="45" t="s">
        <v>4423</v>
      </c>
      <c r="E1036" s="36" t="s">
        <v>2090</v>
      </c>
      <c r="F1036" s="36" t="str">
        <f t="shared" si="48"/>
        <v>2015_GA</v>
      </c>
      <c r="G1036" s="45">
        <v>2015</v>
      </c>
      <c r="H1036" s="45">
        <f>_xlfn.XLOOKUP(J1036,Main_OG!$B$1:$B$766,Main_OG!$O$1:$O$766,"")</f>
        <v>0</v>
      </c>
      <c r="I1036" s="45">
        <f>_xlfn.XLOOKUP(F1036,Main_OG!$D$1:$D$766,Main_OG!$J$1:$J$766,"")</f>
        <v>0</v>
      </c>
      <c r="J1036" s="45" t="s">
        <v>171</v>
      </c>
      <c r="K1036" s="45" t="str">
        <f t="shared" si="49"/>
        <v>Georgia Power Co_GA</v>
      </c>
      <c r="L1036" s="45" t="str">
        <f t="shared" si="50"/>
        <v>Georgia Power Co_GA</v>
      </c>
      <c r="M1036" s="45" t="s">
        <v>2100</v>
      </c>
      <c r="N1036" s="45">
        <v>1</v>
      </c>
      <c r="O1036" s="45">
        <v>312066</v>
      </c>
      <c r="P1036" s="45">
        <v>9137</v>
      </c>
      <c r="Q1036" s="45">
        <v>2118033</v>
      </c>
      <c r="R1036" s="45">
        <v>170853</v>
      </c>
      <c r="S1036" s="45">
        <v>33179629</v>
      </c>
      <c r="T1036" s="45">
        <v>23804785</v>
      </c>
      <c r="U1036" s="45">
        <v>26648898</v>
      </c>
      <c r="V1036" s="45">
        <v>5.2697348000000002</v>
      </c>
      <c r="W1036" s="45">
        <v>9.5572400999999996</v>
      </c>
      <c r="X1036" s="45">
        <v>5.4794172999999997</v>
      </c>
      <c r="Y1036" s="45">
        <v>12.149891</v>
      </c>
      <c r="Z1036" s="46">
        <v>540108.5</v>
      </c>
      <c r="AA1036" s="46">
        <v>53038.375474168475</v>
      </c>
      <c r="AB1036" s="47">
        <f>_xlfn.XLOOKUP($F1036,Main_OG!$D$1:$D$766,Main_OG!AJ$1:AJ$766,"")</f>
        <v>38708402</v>
      </c>
      <c r="AC1036" s="47">
        <f>_xlfn.XLOOKUP($F1036,Main_OG!$D$1:$D$766,Main_OG!AK$1:AK$766,"")</f>
        <v>872622</v>
      </c>
      <c r="AD1036" s="47">
        <f>_xlfn.XLOOKUP($F1036,Main_OG!$D$1:$D$766,Main_OG!AL$1:AL$766,"")</f>
        <v>717918970</v>
      </c>
      <c r="AE1036" s="47">
        <f>_xlfn.XLOOKUP($F1036,Main_OG!$D$1:$D$766,Main_OG!AM$1:AM$766,"")</f>
        <v>33838462</v>
      </c>
      <c r="AF1036" s="48">
        <f>_xlfn.XLOOKUP($F1036,Main_OG!$D$1:$D$766,Main_OG!Z$1:Z$766,"")</f>
        <v>0</v>
      </c>
      <c r="AG1036" s="48">
        <f>_xlfn.XLOOKUP($F1036,Main_OG!$D$1:$D$766,Main_OG!AA$1:AA$766,"")</f>
        <v>2.25948627072199</v>
      </c>
      <c r="AH1036" s="48">
        <f>_xlfn.XLOOKUP($F1036,Main_OG!$D$1:$D$766,Main_OG!AB$1:AB$766,"")</f>
        <v>12.08771849023859</v>
      </c>
      <c r="AI1036" s="48">
        <f>_xlfn.XLOOKUP($F1036,Main_OG!$D$1:$D$766,Main_OG!AC$1:AC$766,"")</f>
        <v>3.17</v>
      </c>
      <c r="AJ1036" s="48">
        <f>_xlfn.XLOOKUP($F1036,Main_OG!$D$1:$D$766,Main_OG!AD$1:AD$766,"")</f>
        <v>0.66963877086385626</v>
      </c>
    </row>
    <row r="1037" spans="2:36" x14ac:dyDescent="0.35">
      <c r="B1037" s="36" t="s">
        <v>2090</v>
      </c>
      <c r="C1037" s="45" t="s">
        <v>171</v>
      </c>
      <c r="D1037" s="45" t="s">
        <v>4423</v>
      </c>
      <c r="E1037" s="36" t="s">
        <v>2090</v>
      </c>
      <c r="F1037" s="36" t="str">
        <f t="shared" si="48"/>
        <v>2016_GA</v>
      </c>
      <c r="G1037" s="45">
        <v>2016</v>
      </c>
      <c r="H1037" s="45">
        <f>_xlfn.XLOOKUP(J1037,Main_OG!$B$1:$B$766,Main_OG!$O$1:$O$766,"")</f>
        <v>0</v>
      </c>
      <c r="I1037" s="45">
        <f>_xlfn.XLOOKUP(F1037,Main_OG!$D$1:$D$766,Main_OG!$J$1:$J$766,"")</f>
        <v>0</v>
      </c>
      <c r="J1037" s="45" t="s">
        <v>171</v>
      </c>
      <c r="K1037" s="45" t="str">
        <f t="shared" si="49"/>
        <v>Georgia Power Co_GA</v>
      </c>
      <c r="L1037" s="45" t="str">
        <f t="shared" si="50"/>
        <v>Georgia Power Co_GA</v>
      </c>
      <c r="M1037" s="45" t="s">
        <v>2101</v>
      </c>
      <c r="N1037" s="45">
        <v>1</v>
      </c>
      <c r="O1037" s="45">
        <v>314594</v>
      </c>
      <c r="P1037" s="45">
        <v>9830</v>
      </c>
      <c r="Q1037" s="45">
        <v>2144447</v>
      </c>
      <c r="R1037" s="45">
        <v>170971</v>
      </c>
      <c r="S1037" s="45">
        <v>33370306</v>
      </c>
      <c r="T1037" s="45">
        <v>23745937</v>
      </c>
      <c r="U1037" s="45">
        <v>27585289</v>
      </c>
      <c r="V1037" s="45">
        <v>5.0751296999999997</v>
      </c>
      <c r="W1037" s="45">
        <v>9.5058939999999996</v>
      </c>
      <c r="X1037" s="45">
        <v>5.4599707000000004</v>
      </c>
      <c r="Y1037" s="45">
        <v>12.100161999999999</v>
      </c>
      <c r="Z1037" s="46">
        <v>561718.30000000005</v>
      </c>
      <c r="AA1037" s="46">
        <v>54491.095744633378</v>
      </c>
      <c r="AB1037" s="47">
        <f>_xlfn.XLOOKUP($F1037,Main_OG!$D$1:$D$766,Main_OG!AJ$1:AJ$766,"")</f>
        <v>38635506</v>
      </c>
      <c r="AC1037" s="47">
        <f>_xlfn.XLOOKUP($F1037,Main_OG!$D$1:$D$766,Main_OG!AK$1:AK$766,"")</f>
        <v>671816</v>
      </c>
      <c r="AD1037" s="47">
        <f>_xlfn.XLOOKUP($F1037,Main_OG!$D$1:$D$766,Main_OG!AL$1:AL$766,"")</f>
        <v>762662042</v>
      </c>
      <c r="AE1037" s="47">
        <f>_xlfn.XLOOKUP($F1037,Main_OG!$D$1:$D$766,Main_OG!AM$1:AM$766,"")</f>
        <v>34480662</v>
      </c>
      <c r="AF1037" s="48">
        <f>_xlfn.XLOOKUP($F1037,Main_OG!$D$1:$D$766,Main_OG!Z$1:Z$766,"")</f>
        <v>0</v>
      </c>
      <c r="AG1037" s="48">
        <f>_xlfn.XLOOKUP($F1037,Main_OG!$D$1:$D$766,Main_OG!AA$1:AA$766,"")</f>
        <v>2.2143440282408582</v>
      </c>
      <c r="AH1037" s="48">
        <f>_xlfn.XLOOKUP($F1037,Main_OG!$D$1:$D$766,Main_OG!AB$1:AB$766,"")</f>
        <v>11.309272049594229</v>
      </c>
      <c r="AI1037" s="48">
        <f>_xlfn.XLOOKUP($F1037,Main_OG!$D$1:$D$766,Main_OG!AC$1:AC$766,"")</f>
        <v>2.99</v>
      </c>
      <c r="AJ1037" s="48">
        <f>_xlfn.XLOOKUP($F1037,Main_OG!$D$1:$D$766,Main_OG!AD$1:AD$766,"")</f>
        <v>0.81</v>
      </c>
    </row>
    <row r="1038" spans="2:36" x14ac:dyDescent="0.35">
      <c r="B1038" s="36" t="s">
        <v>2090</v>
      </c>
      <c r="C1038" s="45" t="s">
        <v>171</v>
      </c>
      <c r="D1038" s="45" t="s">
        <v>4423</v>
      </c>
      <c r="E1038" s="36" t="s">
        <v>2090</v>
      </c>
      <c r="F1038" s="36" t="str">
        <f t="shared" si="48"/>
        <v>2017_GA</v>
      </c>
      <c r="G1038" s="45">
        <v>2017</v>
      </c>
      <c r="H1038" s="45">
        <f>_xlfn.XLOOKUP(J1038,Main_OG!$B$1:$B$766,Main_OG!$O$1:$O$766,"")</f>
        <v>0</v>
      </c>
      <c r="I1038" s="45">
        <f>_xlfn.XLOOKUP(F1038,Main_OG!$D$1:$D$766,Main_OG!$J$1:$J$766,"")</f>
        <v>0</v>
      </c>
      <c r="J1038" s="45" t="s">
        <v>171</v>
      </c>
      <c r="K1038" s="45" t="str">
        <f t="shared" si="49"/>
        <v>Georgia Power Co_GA</v>
      </c>
      <c r="L1038" s="45" t="str">
        <f t="shared" si="50"/>
        <v>Georgia Power Co_GA</v>
      </c>
      <c r="M1038" s="45" t="s">
        <v>2102</v>
      </c>
      <c r="N1038" s="45">
        <v>1</v>
      </c>
      <c r="O1038" s="45">
        <v>317288</v>
      </c>
      <c r="P1038" s="45">
        <v>10627</v>
      </c>
      <c r="Q1038" s="45">
        <v>2173557</v>
      </c>
      <c r="R1038" s="45">
        <v>169053</v>
      </c>
      <c r="S1038" s="45">
        <v>32570106</v>
      </c>
      <c r="T1038" s="45">
        <v>23517787</v>
      </c>
      <c r="U1038" s="45">
        <v>26143932</v>
      </c>
      <c r="V1038" s="45">
        <v>5.3450692999999996</v>
      </c>
      <c r="W1038" s="45">
        <v>9.7386189000000005</v>
      </c>
      <c r="X1038" s="45">
        <v>5.6166454000000003</v>
      </c>
      <c r="Y1038" s="45">
        <v>12.376249</v>
      </c>
      <c r="Z1038" s="46">
        <v>583543.30000000005</v>
      </c>
      <c r="AA1038" s="46">
        <v>56018.197507523975</v>
      </c>
      <c r="AB1038" s="47">
        <f>_xlfn.XLOOKUP($F1038,Main_OG!$D$1:$D$766,Main_OG!AJ$1:AJ$766,"")</f>
        <v>33616776</v>
      </c>
      <c r="AC1038" s="47">
        <f>_xlfn.XLOOKUP($F1038,Main_OG!$D$1:$D$766,Main_OG!AK$1:AK$766,"")</f>
        <v>817486</v>
      </c>
      <c r="AD1038" s="47">
        <f>_xlfn.XLOOKUP($F1038,Main_OG!$D$1:$D$766,Main_OG!AL$1:AL$766,"")</f>
        <v>746592930</v>
      </c>
      <c r="AE1038" s="47">
        <f>_xlfn.XLOOKUP($F1038,Main_OG!$D$1:$D$766,Main_OG!AM$1:AM$766,"")</f>
        <v>33708805</v>
      </c>
      <c r="AF1038" s="48">
        <f>_xlfn.XLOOKUP($F1038,Main_OG!$D$1:$D$766,Main_OG!Z$1:Z$766,"")</f>
        <v>0</v>
      </c>
      <c r="AG1038" s="48">
        <f>_xlfn.XLOOKUP($F1038,Main_OG!$D$1:$D$766,Main_OG!AA$1:AA$766,"")</f>
        <v>2.1875855044172008</v>
      </c>
      <c r="AH1038" s="48">
        <f>_xlfn.XLOOKUP($F1038,Main_OG!$D$1:$D$766,Main_OG!AB$1:AB$766,"")</f>
        <v>14.73443638842941</v>
      </c>
      <c r="AI1038" s="48">
        <f>_xlfn.XLOOKUP($F1038,Main_OG!$D$1:$D$766,Main_OG!AC$1:AC$766,"")</f>
        <v>3.7243523928232452</v>
      </c>
      <c r="AJ1038" s="48">
        <f>_xlfn.XLOOKUP($F1038,Main_OG!$D$1:$D$766,Main_OG!AD$1:AD$766,"")</f>
        <v>0.62802788237371954</v>
      </c>
    </row>
    <row r="1039" spans="2:36" x14ac:dyDescent="0.35">
      <c r="B1039" s="36" t="s">
        <v>2090</v>
      </c>
      <c r="C1039" s="45" t="s">
        <v>171</v>
      </c>
      <c r="D1039" s="45" t="s">
        <v>4423</v>
      </c>
      <c r="E1039" s="36" t="s">
        <v>2090</v>
      </c>
      <c r="F1039" s="36" t="str">
        <f t="shared" si="48"/>
        <v>2018_GA</v>
      </c>
      <c r="G1039" s="45">
        <v>2018</v>
      </c>
      <c r="H1039" s="45">
        <f>_xlfn.XLOOKUP(J1039,Main_OG!$B$1:$B$766,Main_OG!$O$1:$O$766,"")</f>
        <v>0</v>
      </c>
      <c r="I1039" s="45">
        <f>_xlfn.XLOOKUP(F1039,Main_OG!$D$1:$D$766,Main_OG!$J$1:$J$766,"")</f>
        <v>0</v>
      </c>
      <c r="J1039" s="45" t="s">
        <v>171</v>
      </c>
      <c r="K1039" s="45" t="str">
        <f t="shared" si="49"/>
        <v>Georgia Power Co_GA</v>
      </c>
      <c r="L1039" s="45" t="str">
        <f t="shared" si="50"/>
        <v>Georgia Power Co_GA</v>
      </c>
      <c r="M1039" s="45" t="s">
        <v>2103</v>
      </c>
      <c r="N1039" s="45">
        <v>1</v>
      </c>
      <c r="O1039" s="45">
        <v>321181</v>
      </c>
      <c r="P1039" s="45">
        <v>10592</v>
      </c>
      <c r="Q1039" s="45">
        <v>2204911</v>
      </c>
      <c r="R1039" s="45">
        <v>169502</v>
      </c>
      <c r="S1039" s="45">
        <v>33336559</v>
      </c>
      <c r="T1039" s="45">
        <v>23654965</v>
      </c>
      <c r="U1039" s="45">
        <v>28331136</v>
      </c>
      <c r="V1039" s="45">
        <v>5.5182830000000003</v>
      </c>
      <c r="W1039" s="45">
        <v>9.3132660000000005</v>
      </c>
      <c r="X1039" s="45">
        <v>5.6760536000000004</v>
      </c>
      <c r="Y1039" s="45">
        <v>11.632714999999999</v>
      </c>
      <c r="Z1039" s="46">
        <v>600934.69999999995</v>
      </c>
      <c r="AA1039" s="46">
        <v>57126.388234145539</v>
      </c>
      <c r="AB1039" s="47">
        <f>_xlfn.XLOOKUP($F1039,Main_OG!$D$1:$D$766,Main_OG!AJ$1:AJ$766,"")</f>
        <v>33991900</v>
      </c>
      <c r="AC1039" s="47">
        <f>_xlfn.XLOOKUP($F1039,Main_OG!$D$1:$D$766,Main_OG!AK$1:AK$766,"")</f>
        <v>1346880</v>
      </c>
      <c r="AD1039" s="47">
        <f>_xlfn.XLOOKUP($F1039,Main_OG!$D$1:$D$766,Main_OG!AL$1:AL$766,"")</f>
        <v>753759318</v>
      </c>
      <c r="AE1039" s="47">
        <f>_xlfn.XLOOKUP($F1039,Main_OG!$D$1:$D$766,Main_OG!AM$1:AM$766,"")</f>
        <v>34362676</v>
      </c>
      <c r="AF1039" s="48">
        <f>_xlfn.XLOOKUP($F1039,Main_OG!$D$1:$D$766,Main_OG!Z$1:Z$766,"")</f>
        <v>0</v>
      </c>
      <c r="AG1039" s="48">
        <f>_xlfn.XLOOKUP($F1039,Main_OG!$D$1:$D$766,Main_OG!AA$1:AA$766,"")</f>
        <v>2.75</v>
      </c>
      <c r="AH1039" s="48">
        <f>_xlfn.XLOOKUP($F1039,Main_OG!$D$1:$D$766,Main_OG!AB$1:AB$766,"")</f>
        <v>17.134646247082848</v>
      </c>
      <c r="AI1039" s="48">
        <f>_xlfn.XLOOKUP($F1039,Main_OG!$D$1:$D$766,Main_OG!AC$1:AC$766,"")</f>
        <v>3.9</v>
      </c>
      <c r="AJ1039" s="48">
        <f>_xlfn.XLOOKUP($F1039,Main_OG!$D$1:$D$766,Main_OG!AD$1:AD$766,"")</f>
        <v>0.79</v>
      </c>
    </row>
    <row r="1040" spans="2:36" x14ac:dyDescent="0.35">
      <c r="B1040" s="36" t="s">
        <v>2090</v>
      </c>
      <c r="C1040" s="45" t="s">
        <v>171</v>
      </c>
      <c r="D1040" s="45" t="s">
        <v>4423</v>
      </c>
      <c r="E1040" s="36" t="s">
        <v>2090</v>
      </c>
      <c r="F1040" s="36" t="str">
        <f t="shared" si="48"/>
        <v>2019_GA</v>
      </c>
      <c r="G1040" s="45">
        <v>2019</v>
      </c>
      <c r="H1040" s="45">
        <f>_xlfn.XLOOKUP(J1040,Main_OG!$B$1:$B$766,Main_OG!$O$1:$O$766,"")</f>
        <v>0</v>
      </c>
      <c r="I1040" s="45">
        <f>_xlfn.XLOOKUP(F1040,Main_OG!$D$1:$D$766,Main_OG!$J$1:$J$766,"")</f>
        <v>0</v>
      </c>
      <c r="J1040" s="45" t="s">
        <v>171</v>
      </c>
      <c r="K1040" s="45" t="str">
        <f t="shared" si="49"/>
        <v>Georgia Power Co_GA</v>
      </c>
      <c r="L1040" s="45" t="str">
        <f t="shared" si="50"/>
        <v>Georgia Power Co_GA</v>
      </c>
      <c r="M1040" s="45" t="s">
        <v>2104</v>
      </c>
      <c r="N1040" s="45">
        <v>1</v>
      </c>
      <c r="O1040" s="45">
        <v>323860</v>
      </c>
      <c r="P1040" s="45">
        <v>10614</v>
      </c>
      <c r="Q1040" s="45">
        <v>2238149</v>
      </c>
      <c r="R1040" s="45">
        <v>164292</v>
      </c>
      <c r="S1040" s="45">
        <v>33172027</v>
      </c>
      <c r="T1040" s="45">
        <v>23162795</v>
      </c>
      <c r="U1040" s="45">
        <v>28201080</v>
      </c>
      <c r="V1040" s="45">
        <v>5.8478196999999996</v>
      </c>
      <c r="W1040" s="45">
        <v>9.6496680999999995</v>
      </c>
      <c r="X1040" s="45">
        <v>5.8857870999999999</v>
      </c>
      <c r="Y1040" s="45">
        <v>12.097163999999999</v>
      </c>
      <c r="Z1040" s="46">
        <v>620792.4</v>
      </c>
      <c r="AA1040" s="46">
        <v>58410.917555668886</v>
      </c>
      <c r="AB1040" s="47">
        <f>_xlfn.XLOOKUP($F1040,Main_OG!$D$1:$D$766,Main_OG!AJ$1:AJ$766,"")</f>
        <v>27181278</v>
      </c>
      <c r="AC1040" s="47">
        <f>_xlfn.XLOOKUP($F1040,Main_OG!$D$1:$D$766,Main_OG!AK$1:AK$766,"")</f>
        <v>708628</v>
      </c>
      <c r="AD1040" s="47">
        <f>_xlfn.XLOOKUP($F1040,Main_OG!$D$1:$D$766,Main_OG!AL$1:AL$766,"")</f>
        <v>860467980</v>
      </c>
      <c r="AE1040" s="47">
        <f>_xlfn.XLOOKUP($F1040,Main_OG!$D$1:$D$766,Main_OG!AM$1:AM$766,"")</f>
        <v>33591181</v>
      </c>
      <c r="AF1040" s="48">
        <f>_xlfn.XLOOKUP($F1040,Main_OG!$D$1:$D$766,Main_OG!Z$1:Z$766,"")</f>
        <v>0</v>
      </c>
      <c r="AG1040" s="48">
        <f>_xlfn.XLOOKUP($F1040,Main_OG!$D$1:$D$766,Main_OG!AA$1:AA$766,"")</f>
        <v>2.176146746141439</v>
      </c>
      <c r="AH1040" s="48">
        <f>_xlfn.XLOOKUP($F1040,Main_OG!$D$1:$D$766,Main_OG!AB$1:AB$766,"")</f>
        <v>14.98</v>
      </c>
      <c r="AI1040" s="48">
        <f>_xlfn.XLOOKUP($F1040,Main_OG!$D$1:$D$766,Main_OG!AC$1:AC$766,"")</f>
        <v>3.3292283805067271</v>
      </c>
      <c r="AJ1040" s="48">
        <f>_xlfn.XLOOKUP($F1040,Main_OG!$D$1:$D$766,Main_OG!AD$1:AD$766,"")</f>
        <v>0.77</v>
      </c>
    </row>
    <row r="1041" spans="2:36" x14ac:dyDescent="0.35">
      <c r="B1041" s="36" t="s">
        <v>2090</v>
      </c>
      <c r="C1041" s="45" t="s">
        <v>171</v>
      </c>
      <c r="D1041" s="45" t="s">
        <v>4423</v>
      </c>
      <c r="E1041" s="36" t="s">
        <v>2090</v>
      </c>
      <c r="F1041" s="36" t="str">
        <f t="shared" si="48"/>
        <v>2020_GA</v>
      </c>
      <c r="G1041" s="45">
        <v>2020</v>
      </c>
      <c r="H1041" s="45">
        <f>_xlfn.XLOOKUP(J1041,Main_OG!$B$1:$B$766,Main_OG!$O$1:$O$766,"")</f>
        <v>0</v>
      </c>
      <c r="I1041" s="45">
        <f>_xlfn.XLOOKUP(F1041,Main_OG!$D$1:$D$766,Main_OG!$J$1:$J$766,"")</f>
        <v>0</v>
      </c>
      <c r="J1041" s="45" t="s">
        <v>171</v>
      </c>
      <c r="K1041" s="45" t="str">
        <f t="shared" si="49"/>
        <v>Georgia Power Co_GA</v>
      </c>
      <c r="L1041" s="45" t="str">
        <f t="shared" si="50"/>
        <v>Georgia Power Co_GA</v>
      </c>
      <c r="M1041" s="45" t="s">
        <v>2105</v>
      </c>
      <c r="N1041" s="45">
        <v>1</v>
      </c>
      <c r="O1041" s="45">
        <v>326502</v>
      </c>
      <c r="P1041" s="45">
        <v>10672</v>
      </c>
      <c r="Q1041" s="45">
        <v>0</v>
      </c>
      <c r="R1041" s="45">
        <v>140609</v>
      </c>
      <c r="S1041" s="45">
        <v>30804771</v>
      </c>
      <c r="T1041" s="45">
        <v>22040396</v>
      </c>
      <c r="U1041" s="45">
        <v>0</v>
      </c>
      <c r="V1041" s="45">
        <v>5.3937514999999996</v>
      </c>
      <c r="W1041" s="45">
        <v>9.6434844000000002</v>
      </c>
      <c r="X1041" s="45">
        <v>5.3793579999999999</v>
      </c>
      <c r="Y1041" s="45">
        <v>0</v>
      </c>
      <c r="Z1041" s="46">
        <v>602321.80000000005</v>
      </c>
      <c r="AA1041" s="46">
        <v>56314.588101232068</v>
      </c>
      <c r="AB1041" s="47">
        <f>_xlfn.XLOOKUP($F1041,Main_OG!$D$1:$D$766,Main_OG!AJ$1:AJ$766,"")</f>
        <v>14754986</v>
      </c>
      <c r="AC1041" s="47">
        <f>_xlfn.XLOOKUP($F1041,Main_OG!$D$1:$D$766,Main_OG!AK$1:AK$766,"")</f>
        <v>626170</v>
      </c>
      <c r="AD1041" s="47">
        <f>_xlfn.XLOOKUP($F1041,Main_OG!$D$1:$D$766,Main_OG!AL$1:AL$766,"")</f>
        <v>861409010</v>
      </c>
      <c r="AE1041" s="47">
        <f>_xlfn.XLOOKUP($F1041,Main_OG!$D$1:$D$766,Main_OG!AM$1:AM$766,"")</f>
        <v>0</v>
      </c>
      <c r="AF1041" s="48">
        <f>_xlfn.XLOOKUP($F1041,Main_OG!$D$1:$D$766,Main_OG!Z$1:Z$766,"")</f>
        <v>0</v>
      </c>
      <c r="AG1041" s="48">
        <f>_xlfn.XLOOKUP($F1041,Main_OG!$D$1:$D$766,Main_OG!AA$1:AA$766,"")</f>
        <v>2.127327759928813</v>
      </c>
      <c r="AH1041" s="48">
        <f>_xlfn.XLOOKUP($F1041,Main_OG!$D$1:$D$766,Main_OG!AB$1:AB$766,"")</f>
        <v>12.535325193609101</v>
      </c>
      <c r="AI1041" s="48">
        <f>_xlfn.XLOOKUP($F1041,Main_OG!$D$1:$D$766,Main_OG!AC$1:AC$766,"")</f>
        <v>2.3199999999999998</v>
      </c>
      <c r="AJ1041" s="48">
        <f>_xlfn.XLOOKUP($F1041,Main_OG!$D$1:$D$766,Main_OG!AD$1:AD$766,"")</f>
        <v>0.5848556097000881</v>
      </c>
    </row>
    <row r="1042" spans="2:36" x14ac:dyDescent="0.35">
      <c r="B1042" s="36" t="s">
        <v>2106</v>
      </c>
      <c r="C1042" s="45" t="s">
        <v>824</v>
      </c>
      <c r="D1042" s="45" t="s">
        <v>4424</v>
      </c>
      <c r="E1042" s="36" t="s">
        <v>2106</v>
      </c>
      <c r="F1042" s="36" t="str">
        <f t="shared" si="48"/>
        <v>2010_AK</v>
      </c>
      <c r="G1042" s="45">
        <v>2010</v>
      </c>
      <c r="H1042" s="45">
        <f>_xlfn.XLOOKUP(J1042,Main_OG!$B$1:$B$766,Main_OG!$O$1:$O$766,"")</f>
        <v>0</v>
      </c>
      <c r="I1042" s="45">
        <f>_xlfn.XLOOKUP(F1042,Main_OG!$D$1:$D$766,Main_OG!$J$1:$J$766,"")</f>
        <v>0</v>
      </c>
      <c r="J1042" s="45" t="s">
        <v>824</v>
      </c>
      <c r="K1042" s="45" t="str">
        <f t="shared" si="49"/>
        <v>Gold Country Energy_AK</v>
      </c>
      <c r="L1042" s="45" t="str">
        <f t="shared" si="50"/>
        <v>Gold Country Energy_AK</v>
      </c>
      <c r="M1042" s="45" t="s">
        <v>2107</v>
      </c>
      <c r="N1042" s="45">
        <v>0</v>
      </c>
      <c r="O1042" s="45">
        <v>17</v>
      </c>
      <c r="P1042" s="45">
        <v>0</v>
      </c>
      <c r="Q1042" s="45">
        <v>131</v>
      </c>
      <c r="R1042" s="45">
        <v>0</v>
      </c>
      <c r="S1042" s="45">
        <v>168</v>
      </c>
      <c r="T1042" s="45">
        <v>0</v>
      </c>
      <c r="U1042" s="45">
        <v>243</v>
      </c>
      <c r="V1042" s="45">
        <v>0</v>
      </c>
      <c r="W1042" s="45">
        <v>64.11</v>
      </c>
      <c r="X1042" s="45">
        <v>0</v>
      </c>
      <c r="Y1042" s="45">
        <v>66.5</v>
      </c>
      <c r="Z1042" s="46">
        <v>53652</v>
      </c>
      <c r="AA1042" s="46">
        <v>75144.751548358356</v>
      </c>
      <c r="AB1042" s="47">
        <f>_xlfn.XLOOKUP($F1042,Main_OG!$D$1:$D$766,Main_OG!AJ$1:AJ$766,"")</f>
        <v>993000</v>
      </c>
      <c r="AC1042" s="47">
        <f>_xlfn.XLOOKUP($F1042,Main_OG!$D$1:$D$766,Main_OG!AK$1:AK$766,"")</f>
        <v>3244592</v>
      </c>
      <c r="AD1042" s="47">
        <f>_xlfn.XLOOKUP($F1042,Main_OG!$D$1:$D$766,Main_OG!AL$1:AL$766,"")</f>
        <v>81353948</v>
      </c>
      <c r="AE1042" s="47">
        <f>_xlfn.XLOOKUP($F1042,Main_OG!$D$1:$D$766,Main_OG!AM$1:AM$766,"")</f>
        <v>0</v>
      </c>
      <c r="AF1042" s="48">
        <f>_xlfn.XLOOKUP($F1042,Main_OG!$D$1:$D$766,Main_OG!Z$1:Z$766,"")</f>
        <v>0</v>
      </c>
      <c r="AG1042" s="48">
        <f>_xlfn.XLOOKUP($F1042,Main_OG!$D$1:$D$766,Main_OG!AA$1:AA$766,"")</f>
        <v>2.2935982820086371</v>
      </c>
      <c r="AH1042" s="48">
        <f>_xlfn.XLOOKUP($F1042,Main_OG!$D$1:$D$766,Main_OG!AB$1:AB$766,"")</f>
        <v>17.815786882646659</v>
      </c>
      <c r="AI1042" s="48">
        <f>_xlfn.XLOOKUP($F1042,Main_OG!$D$1:$D$766,Main_OG!AC$1:AC$766,"")</f>
        <v>4.9924248044436963</v>
      </c>
      <c r="AJ1042" s="48">
        <f>_xlfn.XLOOKUP($F1042,Main_OG!$D$1:$D$766,Main_OG!AD$1:AD$766,"")</f>
        <v>0.70992248279802228</v>
      </c>
    </row>
    <row r="1043" spans="2:36" x14ac:dyDescent="0.35">
      <c r="B1043" s="36" t="s">
        <v>2106</v>
      </c>
      <c r="C1043" s="45" t="s">
        <v>824</v>
      </c>
      <c r="D1043" s="45" t="s">
        <v>4424</v>
      </c>
      <c r="E1043" s="36" t="s">
        <v>2106</v>
      </c>
      <c r="F1043" s="36" t="str">
        <f t="shared" si="48"/>
        <v>2011_AK</v>
      </c>
      <c r="G1043" s="45">
        <v>2011</v>
      </c>
      <c r="H1043" s="45">
        <f>_xlfn.XLOOKUP(J1043,Main_OG!$B$1:$B$766,Main_OG!$O$1:$O$766,"")</f>
        <v>0</v>
      </c>
      <c r="I1043" s="45">
        <f>_xlfn.XLOOKUP(F1043,Main_OG!$D$1:$D$766,Main_OG!$J$1:$J$766,"")</f>
        <v>0</v>
      </c>
      <c r="J1043" s="45" t="s">
        <v>824</v>
      </c>
      <c r="K1043" s="45" t="str">
        <f t="shared" si="49"/>
        <v>Gold Country Energy_AK</v>
      </c>
      <c r="L1043" s="45" t="str">
        <f t="shared" si="50"/>
        <v>Gold Country Energy_AK</v>
      </c>
      <c r="M1043" s="45" t="s">
        <v>2108</v>
      </c>
      <c r="N1043" s="45">
        <v>0</v>
      </c>
      <c r="O1043" s="45">
        <v>16</v>
      </c>
      <c r="P1043" s="45">
        <v>0</v>
      </c>
      <c r="Q1043" s="45">
        <v>137</v>
      </c>
      <c r="R1043" s="45">
        <v>0</v>
      </c>
      <c r="S1043" s="45">
        <v>174</v>
      </c>
      <c r="T1043" s="45">
        <v>0</v>
      </c>
      <c r="U1043" s="45">
        <v>266</v>
      </c>
      <c r="V1043" s="45">
        <v>0</v>
      </c>
      <c r="W1043" s="45">
        <v>75.86</v>
      </c>
      <c r="X1043" s="45">
        <v>0</v>
      </c>
      <c r="Y1043" s="45">
        <v>79.319999999999993</v>
      </c>
      <c r="Z1043" s="46">
        <v>54045.5</v>
      </c>
      <c r="AA1043" s="46">
        <v>74819.097140025115</v>
      </c>
      <c r="AB1043" s="47">
        <f>_xlfn.XLOOKUP($F1043,Main_OG!$D$1:$D$766,Main_OG!AJ$1:AJ$766,"")</f>
        <v>1023324</v>
      </c>
      <c r="AC1043" s="47">
        <f>_xlfn.XLOOKUP($F1043,Main_OG!$D$1:$D$766,Main_OG!AK$1:AK$766,"")</f>
        <v>3226522</v>
      </c>
      <c r="AD1043" s="47">
        <f>_xlfn.XLOOKUP($F1043,Main_OG!$D$1:$D$766,Main_OG!AL$1:AL$766,"")</f>
        <v>85181020</v>
      </c>
      <c r="AE1043" s="47">
        <f>_xlfn.XLOOKUP($F1043,Main_OG!$D$1:$D$766,Main_OG!AM$1:AM$766,"")</f>
        <v>0</v>
      </c>
      <c r="AF1043" s="48">
        <f>_xlfn.XLOOKUP($F1043,Main_OG!$D$1:$D$766,Main_OG!Z$1:Z$766,"")</f>
        <v>6.17</v>
      </c>
      <c r="AG1043" s="48">
        <f>_xlfn.XLOOKUP($F1043,Main_OG!$D$1:$D$766,Main_OG!AA$1:AA$766,"")</f>
        <v>1.73</v>
      </c>
      <c r="AH1043" s="48">
        <f>_xlfn.XLOOKUP($F1043,Main_OG!$D$1:$D$766,Main_OG!AB$1:AB$766,"")</f>
        <v>22.758921780738341</v>
      </c>
      <c r="AI1043" s="48">
        <f>_xlfn.XLOOKUP($F1043,Main_OG!$D$1:$D$766,Main_OG!AC$1:AC$766,"")</f>
        <v>4.97</v>
      </c>
      <c r="AJ1043" s="48">
        <f>_xlfn.XLOOKUP($F1043,Main_OG!$D$1:$D$766,Main_OG!AD$1:AD$766,"")</f>
        <v>0.75949643062398253</v>
      </c>
    </row>
    <row r="1044" spans="2:36" x14ac:dyDescent="0.35">
      <c r="B1044" s="36" t="s">
        <v>2106</v>
      </c>
      <c r="C1044" s="45" t="s">
        <v>824</v>
      </c>
      <c r="D1044" s="45" t="s">
        <v>4424</v>
      </c>
      <c r="E1044" s="36" t="s">
        <v>2106</v>
      </c>
      <c r="F1044" s="36" t="str">
        <f t="shared" si="48"/>
        <v>2019_AK</v>
      </c>
      <c r="G1044" s="45">
        <v>2019</v>
      </c>
      <c r="H1044" s="45">
        <f>_xlfn.XLOOKUP(J1044,Main_OG!$B$1:$B$766,Main_OG!$O$1:$O$766,"")</f>
        <v>0</v>
      </c>
      <c r="I1044" s="45">
        <f>_xlfn.XLOOKUP(F1044,Main_OG!$D$1:$D$766,Main_OG!$J$1:$J$766,"")</f>
        <v>0</v>
      </c>
      <c r="J1044" s="45" t="s">
        <v>824</v>
      </c>
      <c r="K1044" s="45" t="str">
        <f t="shared" si="49"/>
        <v>Gold Country Energy_AK</v>
      </c>
      <c r="L1044" s="45" t="str">
        <f t="shared" si="50"/>
        <v>Gold Country Energy_AK</v>
      </c>
      <c r="M1044" s="45" t="s">
        <v>2109</v>
      </c>
      <c r="N1044" s="45">
        <v>0</v>
      </c>
      <c r="O1044" s="45">
        <v>15</v>
      </c>
      <c r="P1044" s="45">
        <v>0</v>
      </c>
      <c r="Q1044" s="45">
        <v>129</v>
      </c>
      <c r="R1044" s="45">
        <v>0</v>
      </c>
      <c r="S1044" s="45">
        <v>93</v>
      </c>
      <c r="T1044" s="45">
        <v>0</v>
      </c>
      <c r="U1044" s="45">
        <v>247</v>
      </c>
      <c r="V1044" s="45">
        <v>0</v>
      </c>
      <c r="W1044" s="45">
        <v>67.741934999999998</v>
      </c>
      <c r="X1044" s="45">
        <v>0</v>
      </c>
      <c r="Y1044" s="45">
        <v>67.611335999999994</v>
      </c>
      <c r="Z1044" s="46">
        <v>52325.3</v>
      </c>
      <c r="AA1044" s="46">
        <v>71326.453136096767</v>
      </c>
      <c r="AB1044" s="47">
        <f>_xlfn.XLOOKUP($F1044,Main_OG!$D$1:$D$766,Main_OG!AJ$1:AJ$766,"")</f>
        <v>1111904</v>
      </c>
      <c r="AC1044" s="47">
        <f>_xlfn.XLOOKUP($F1044,Main_OG!$D$1:$D$766,Main_OG!AK$1:AK$766,"")</f>
        <v>3216424</v>
      </c>
      <c r="AD1044" s="47">
        <f>_xlfn.XLOOKUP($F1044,Main_OG!$D$1:$D$766,Main_OG!AL$1:AL$766,"")</f>
        <v>49373842</v>
      </c>
      <c r="AE1044" s="47">
        <f>_xlfn.XLOOKUP($F1044,Main_OG!$D$1:$D$766,Main_OG!AM$1:AM$766,"")</f>
        <v>0</v>
      </c>
      <c r="AF1044" s="48">
        <f>_xlfn.XLOOKUP($F1044,Main_OG!$D$1:$D$766,Main_OG!Z$1:Z$766,"")</f>
        <v>7.11</v>
      </c>
      <c r="AG1044" s="48">
        <f>_xlfn.XLOOKUP($F1044,Main_OG!$D$1:$D$766,Main_OG!AA$1:AA$766,"")</f>
        <v>3.51</v>
      </c>
      <c r="AH1044" s="48">
        <f>_xlfn.XLOOKUP($F1044,Main_OG!$D$1:$D$766,Main_OG!AB$1:AB$766,"")</f>
        <v>15.74</v>
      </c>
      <c r="AI1044" s="48">
        <f>_xlfn.XLOOKUP($F1044,Main_OG!$D$1:$D$766,Main_OG!AC$1:AC$766,"")</f>
        <v>6.97</v>
      </c>
      <c r="AJ1044" s="48">
        <f>_xlfn.XLOOKUP($F1044,Main_OG!$D$1:$D$766,Main_OG!AD$1:AD$766,"")</f>
        <v>0.60296766622862785</v>
      </c>
    </row>
    <row r="1045" spans="2:36" x14ac:dyDescent="0.35">
      <c r="B1045" s="36" t="s">
        <v>2110</v>
      </c>
      <c r="C1045" s="45" t="s">
        <v>712</v>
      </c>
      <c r="D1045" s="45" t="s">
        <v>4425</v>
      </c>
      <c r="E1045" s="36" t="s">
        <v>2110</v>
      </c>
      <c r="F1045" s="36" t="str">
        <f t="shared" si="48"/>
        <v>2006_NH</v>
      </c>
      <c r="G1045" s="45">
        <v>2006</v>
      </c>
      <c r="H1045" s="45">
        <f>_xlfn.XLOOKUP(J1045,Main_OG!$B$1:$B$766,Main_OG!$O$1:$O$766,"")</f>
        <v>1</v>
      </c>
      <c r="I1045" s="45">
        <f>_xlfn.XLOOKUP(F1045,Main_OG!$D$1:$D$766,Main_OG!$J$1:$J$766,"")</f>
        <v>0</v>
      </c>
      <c r="J1045" s="45" t="s">
        <v>712</v>
      </c>
      <c r="K1045" s="45" t="str">
        <f t="shared" si="49"/>
        <v>Granite State Electric Co_NH</v>
      </c>
      <c r="L1045" s="45" t="str">
        <f t="shared" si="50"/>
        <v>Granite State Electric Co_NH</v>
      </c>
      <c r="M1045" s="45" t="s">
        <v>2111</v>
      </c>
      <c r="N1045" s="45">
        <v>0</v>
      </c>
      <c r="O1045" s="45">
        <v>6034</v>
      </c>
      <c r="P1045" s="45">
        <v>214</v>
      </c>
      <c r="Q1045" s="45">
        <v>34796</v>
      </c>
      <c r="R1045" s="45">
        <v>0</v>
      </c>
      <c r="S1045" s="45">
        <v>40418</v>
      </c>
      <c r="T1045" s="45">
        <v>7312</v>
      </c>
      <c r="U1045" s="45">
        <v>37351</v>
      </c>
      <c r="V1045" s="45">
        <v>0</v>
      </c>
      <c r="W1045" s="45">
        <v>10.611323330576671</v>
      </c>
      <c r="X1045" s="45">
        <v>10.41165330561449</v>
      </c>
      <c r="Y1045" s="45">
        <v>12.53040260598558</v>
      </c>
      <c r="Z1045" s="46">
        <v>71424.5</v>
      </c>
      <c r="AA1045" s="46">
        <v>54589.651854303273</v>
      </c>
      <c r="AB1045" s="47">
        <f>_xlfn.XLOOKUP($F1045,Main_OG!$D$1:$D$766,Main_OG!AJ$1:AJ$766,"")</f>
        <v>3267488</v>
      </c>
      <c r="AC1045" s="47">
        <f>_xlfn.XLOOKUP($F1045,Main_OG!$D$1:$D$766,Main_OG!AK$1:AK$766,"")</f>
        <v>1548049.18</v>
      </c>
      <c r="AD1045" s="47">
        <f>_xlfn.XLOOKUP($F1045,Main_OG!$D$1:$D$766,Main_OG!AL$1:AL$766,"")</f>
        <v>85052089.120000005</v>
      </c>
      <c r="AE1045" s="47">
        <f>_xlfn.XLOOKUP($F1045,Main_OG!$D$1:$D$766,Main_OG!AM$1:AM$766,"")</f>
        <v>9397856</v>
      </c>
      <c r="AF1045" s="48">
        <f>_xlfn.XLOOKUP($F1045,Main_OG!$D$1:$D$766,Main_OG!Z$1:Z$766,"")</f>
        <v>0</v>
      </c>
      <c r="AG1045" s="48">
        <f>_xlfn.XLOOKUP($F1045,Main_OG!$D$1:$D$766,Main_OG!AA$1:AA$766,"")</f>
        <v>2.56</v>
      </c>
      <c r="AH1045" s="48">
        <f>_xlfn.XLOOKUP($F1045,Main_OG!$D$1:$D$766,Main_OG!AB$1:AB$766,"")</f>
        <v>14.22</v>
      </c>
      <c r="AI1045" s="48">
        <f>_xlfn.XLOOKUP($F1045,Main_OG!$D$1:$D$766,Main_OG!AC$1:AC$766,"")</f>
        <v>7.1610124069250478</v>
      </c>
      <c r="AJ1045" s="48">
        <f>_xlfn.XLOOKUP($F1045,Main_OG!$D$1:$D$766,Main_OG!AD$1:AD$766,"")</f>
        <v>0.4704061490499184</v>
      </c>
    </row>
    <row r="1046" spans="2:36" x14ac:dyDescent="0.35">
      <c r="B1046" s="36" t="s">
        <v>2110</v>
      </c>
      <c r="C1046" s="45" t="s">
        <v>712</v>
      </c>
      <c r="D1046" s="45" t="s">
        <v>4425</v>
      </c>
      <c r="E1046" s="36" t="s">
        <v>2110</v>
      </c>
      <c r="F1046" s="36" t="str">
        <f t="shared" si="48"/>
        <v>2007_NH</v>
      </c>
      <c r="G1046" s="45">
        <v>2007</v>
      </c>
      <c r="H1046" s="45">
        <f>_xlfn.XLOOKUP(J1046,Main_OG!$B$1:$B$766,Main_OG!$O$1:$O$766,"")</f>
        <v>1</v>
      </c>
      <c r="I1046" s="45">
        <f>_xlfn.XLOOKUP(F1046,Main_OG!$D$1:$D$766,Main_OG!$J$1:$J$766,"")</f>
        <v>0</v>
      </c>
      <c r="J1046" s="45" t="s">
        <v>712</v>
      </c>
      <c r="K1046" s="45" t="str">
        <f t="shared" si="49"/>
        <v>Granite State Electric Co_NH</v>
      </c>
      <c r="L1046" s="45" t="str">
        <f t="shared" si="50"/>
        <v>Granite State Electric Co_NH</v>
      </c>
      <c r="M1046" s="45" t="s">
        <v>2112</v>
      </c>
      <c r="N1046" s="45">
        <v>0</v>
      </c>
      <c r="O1046" s="45">
        <v>5867</v>
      </c>
      <c r="P1046" s="45">
        <v>205</v>
      </c>
      <c r="Q1046" s="45">
        <v>34589</v>
      </c>
      <c r="R1046" s="45">
        <v>0</v>
      </c>
      <c r="S1046" s="45">
        <v>40652</v>
      </c>
      <c r="T1046" s="45">
        <v>6392</v>
      </c>
      <c r="U1046" s="45">
        <v>42879</v>
      </c>
      <c r="V1046" s="45">
        <v>0</v>
      </c>
      <c r="W1046" s="45">
        <v>12.88</v>
      </c>
      <c r="X1046" s="45">
        <v>12.63</v>
      </c>
      <c r="Y1046" s="45">
        <v>14.62</v>
      </c>
      <c r="Z1046" s="46">
        <v>71943.5</v>
      </c>
      <c r="AA1046" s="46">
        <v>54812.424764197662</v>
      </c>
      <c r="AB1046" s="47">
        <f>_xlfn.XLOOKUP($F1046,Main_OG!$D$1:$D$766,Main_OG!AJ$1:AJ$766,"")</f>
        <v>3250466</v>
      </c>
      <c r="AC1046" s="47">
        <f>_xlfn.XLOOKUP($F1046,Main_OG!$D$1:$D$766,Main_OG!AK$1:AK$766,"")</f>
        <v>1307692</v>
      </c>
      <c r="AD1046" s="47">
        <f>_xlfn.XLOOKUP($F1046,Main_OG!$D$1:$D$766,Main_OG!AL$1:AL$766,"")</f>
        <v>79239612</v>
      </c>
      <c r="AE1046" s="47">
        <f>_xlfn.XLOOKUP($F1046,Main_OG!$D$1:$D$766,Main_OG!AM$1:AM$766,"")</f>
        <v>10763884</v>
      </c>
      <c r="AF1046" s="48">
        <f>_xlfn.XLOOKUP($F1046,Main_OG!$D$1:$D$766,Main_OG!Z$1:Z$766,"")</f>
        <v>0</v>
      </c>
      <c r="AG1046" s="48">
        <f>_xlfn.XLOOKUP($F1046,Main_OG!$D$1:$D$766,Main_OG!AA$1:AA$766,"")</f>
        <v>2.9</v>
      </c>
      <c r="AH1046" s="48">
        <f>_xlfn.XLOOKUP($F1046,Main_OG!$D$1:$D$766,Main_OG!AB$1:AB$766,"")</f>
        <v>15.76</v>
      </c>
      <c r="AI1046" s="48">
        <f>_xlfn.XLOOKUP($F1046,Main_OG!$D$1:$D$766,Main_OG!AC$1:AC$766,"")</f>
        <v>7.3815467393807772</v>
      </c>
      <c r="AJ1046" s="48">
        <f>_xlfn.XLOOKUP($F1046,Main_OG!$D$1:$D$766,Main_OG!AD$1:AD$766,"")</f>
        <v>0.58103021845052572</v>
      </c>
    </row>
    <row r="1047" spans="2:36" x14ac:dyDescent="0.35">
      <c r="B1047" s="36" t="s">
        <v>2110</v>
      </c>
      <c r="C1047" s="45" t="s">
        <v>712</v>
      </c>
      <c r="D1047" s="45" t="s">
        <v>4425</v>
      </c>
      <c r="E1047" s="36" t="s">
        <v>2110</v>
      </c>
      <c r="F1047" s="36" t="str">
        <f t="shared" si="48"/>
        <v>2008_NH</v>
      </c>
      <c r="G1047" s="45">
        <v>2008</v>
      </c>
      <c r="H1047" s="45">
        <f>_xlfn.XLOOKUP(J1047,Main_OG!$B$1:$B$766,Main_OG!$O$1:$O$766,"")</f>
        <v>1</v>
      </c>
      <c r="I1047" s="45">
        <f>_xlfn.XLOOKUP(F1047,Main_OG!$D$1:$D$766,Main_OG!$J$1:$J$766,"")</f>
        <v>0</v>
      </c>
      <c r="J1047" s="45" t="s">
        <v>712</v>
      </c>
      <c r="K1047" s="45" t="str">
        <f t="shared" si="49"/>
        <v>Granite State Electric Co_NH</v>
      </c>
      <c r="L1047" s="45" t="str">
        <f t="shared" si="50"/>
        <v>Granite State Electric Co_NH</v>
      </c>
      <c r="M1047" s="45" t="s">
        <v>2113</v>
      </c>
      <c r="N1047" s="45">
        <v>0</v>
      </c>
      <c r="O1047" s="45">
        <v>5936</v>
      </c>
      <c r="P1047" s="45">
        <v>205</v>
      </c>
      <c r="Q1047" s="45">
        <v>35019</v>
      </c>
      <c r="R1047" s="45">
        <v>0</v>
      </c>
      <c r="S1047" s="45">
        <v>306541</v>
      </c>
      <c r="T1047" s="45">
        <v>48526</v>
      </c>
      <c r="U1047" s="45">
        <v>284404</v>
      </c>
      <c r="V1047" s="45">
        <v>0</v>
      </c>
      <c r="W1047" s="45">
        <v>14.64</v>
      </c>
      <c r="X1047" s="45">
        <v>14.71</v>
      </c>
      <c r="Y1047" s="45">
        <v>15.97</v>
      </c>
      <c r="Z1047" s="46">
        <v>71195.600000000006</v>
      </c>
      <c r="AA1047" s="46">
        <v>54103.86456175441</v>
      </c>
      <c r="AB1047" s="47">
        <f>_xlfn.XLOOKUP($F1047,Main_OG!$D$1:$D$766,Main_OG!AJ$1:AJ$766,"")</f>
        <v>2962002</v>
      </c>
      <c r="AC1047" s="47">
        <f>_xlfn.XLOOKUP($F1047,Main_OG!$D$1:$D$766,Main_OG!AK$1:AK$766,"")</f>
        <v>516682</v>
      </c>
      <c r="AD1047" s="47">
        <f>_xlfn.XLOOKUP($F1047,Main_OG!$D$1:$D$766,Main_OG!AL$1:AL$766,"")</f>
        <v>97737412</v>
      </c>
      <c r="AE1047" s="47">
        <f>_xlfn.XLOOKUP($F1047,Main_OG!$D$1:$D$766,Main_OG!AM$1:AM$766,"")</f>
        <v>9350314</v>
      </c>
      <c r="AF1047" s="48">
        <f>_xlfn.XLOOKUP($F1047,Main_OG!$D$1:$D$766,Main_OG!Z$1:Z$766,"")</f>
        <v>4.4000000000000004</v>
      </c>
      <c r="AG1047" s="48">
        <f>_xlfn.XLOOKUP($F1047,Main_OG!$D$1:$D$766,Main_OG!AA$1:AA$766,"")</f>
        <v>3.53</v>
      </c>
      <c r="AH1047" s="48">
        <f>_xlfn.XLOOKUP($F1047,Main_OG!$D$1:$D$766,Main_OG!AB$1:AB$766,"")</f>
        <v>21.43</v>
      </c>
      <c r="AI1047" s="48">
        <f>_xlfn.XLOOKUP($F1047,Main_OG!$D$1:$D$766,Main_OG!AC$1:AC$766,"")</f>
        <v>9.1182546074696553</v>
      </c>
      <c r="AJ1047" s="48">
        <f>_xlfn.XLOOKUP($F1047,Main_OG!$D$1:$D$766,Main_OG!AD$1:AD$766,"")</f>
        <v>0.68330088246943577</v>
      </c>
    </row>
    <row r="1048" spans="2:36" x14ac:dyDescent="0.35">
      <c r="B1048" s="36" t="s">
        <v>2110</v>
      </c>
      <c r="C1048" s="45" t="s">
        <v>712</v>
      </c>
      <c r="D1048" s="45" t="s">
        <v>4425</v>
      </c>
      <c r="E1048" s="36" t="s">
        <v>2110</v>
      </c>
      <c r="F1048" s="36" t="str">
        <f t="shared" si="48"/>
        <v>2009_NH</v>
      </c>
      <c r="G1048" s="45">
        <v>2009</v>
      </c>
      <c r="H1048" s="45">
        <f>_xlfn.XLOOKUP(J1048,Main_OG!$B$1:$B$766,Main_OG!$O$1:$O$766,"")</f>
        <v>1</v>
      </c>
      <c r="I1048" s="45">
        <f>_xlfn.XLOOKUP(F1048,Main_OG!$D$1:$D$766,Main_OG!$J$1:$J$766,"")</f>
        <v>0</v>
      </c>
      <c r="J1048" s="45" t="s">
        <v>712</v>
      </c>
      <c r="K1048" s="45" t="str">
        <f t="shared" si="49"/>
        <v>Granite State Electric Co_NH</v>
      </c>
      <c r="L1048" s="45" t="str">
        <f t="shared" si="50"/>
        <v>Granite State Electric Co_NH</v>
      </c>
      <c r="M1048" s="45" t="s">
        <v>2114</v>
      </c>
      <c r="N1048" s="45">
        <v>0</v>
      </c>
      <c r="O1048" s="45">
        <v>5854</v>
      </c>
      <c r="P1048" s="45">
        <v>195</v>
      </c>
      <c r="Q1048" s="45">
        <v>35181</v>
      </c>
      <c r="R1048" s="45">
        <v>0</v>
      </c>
      <c r="S1048" s="45">
        <v>283461</v>
      </c>
      <c r="T1048" s="45">
        <v>32382</v>
      </c>
      <c r="U1048" s="45">
        <v>284095</v>
      </c>
      <c r="V1048" s="45">
        <v>0</v>
      </c>
      <c r="W1048" s="45">
        <v>11.82</v>
      </c>
      <c r="X1048" s="45">
        <v>12.02</v>
      </c>
      <c r="Y1048" s="45">
        <v>14</v>
      </c>
      <c r="Z1048" s="46">
        <v>70498.600000000006</v>
      </c>
      <c r="AA1048" s="46">
        <v>53566.212953099377</v>
      </c>
      <c r="AB1048" s="47">
        <f>_xlfn.XLOOKUP($F1048,Main_OG!$D$1:$D$766,Main_OG!AJ$1:AJ$766,"")</f>
        <v>2415868</v>
      </c>
      <c r="AC1048" s="47">
        <f>_xlfn.XLOOKUP($F1048,Main_OG!$D$1:$D$766,Main_OG!AK$1:AK$766,"")</f>
        <v>665638</v>
      </c>
      <c r="AD1048" s="47">
        <f>_xlfn.XLOOKUP($F1048,Main_OG!$D$1:$D$766,Main_OG!AL$1:AL$766,"")</f>
        <v>76359314</v>
      </c>
      <c r="AE1048" s="47">
        <f>_xlfn.XLOOKUP($F1048,Main_OG!$D$1:$D$766,Main_OG!AM$1:AM$766,"")</f>
        <v>8816673</v>
      </c>
      <c r="AF1048" s="48">
        <f>_xlfn.XLOOKUP($F1048,Main_OG!$D$1:$D$766,Main_OG!Z$1:Z$766,"")</f>
        <v>0</v>
      </c>
      <c r="AG1048" s="48">
        <f>_xlfn.XLOOKUP($F1048,Main_OG!$D$1:$D$766,Main_OG!AA$1:AA$766,"")</f>
        <v>3.66</v>
      </c>
      <c r="AH1048" s="48">
        <f>_xlfn.XLOOKUP($F1048,Main_OG!$D$1:$D$766,Main_OG!AB$1:AB$766,"")</f>
        <v>13.32</v>
      </c>
      <c r="AI1048" s="48">
        <f>_xlfn.XLOOKUP($F1048,Main_OG!$D$1:$D$766,Main_OG!AC$1:AC$766,"")</f>
        <v>4.5973007921271787</v>
      </c>
      <c r="AJ1048" s="48">
        <f>_xlfn.XLOOKUP($F1048,Main_OG!$D$1:$D$766,Main_OG!AD$1:AD$766,"")</f>
        <v>0.68314474405108627</v>
      </c>
    </row>
    <row r="1049" spans="2:36" x14ac:dyDescent="0.35">
      <c r="B1049" s="36" t="s">
        <v>2110</v>
      </c>
      <c r="C1049" s="45" t="s">
        <v>712</v>
      </c>
      <c r="D1049" s="45" t="s">
        <v>4425</v>
      </c>
      <c r="E1049" s="36" t="s">
        <v>2110</v>
      </c>
      <c r="F1049" s="36" t="str">
        <f t="shared" si="48"/>
        <v>2010_NH</v>
      </c>
      <c r="G1049" s="45">
        <v>2010</v>
      </c>
      <c r="H1049" s="45">
        <f>_xlfn.XLOOKUP(J1049,Main_OG!$B$1:$B$766,Main_OG!$O$1:$O$766,"")</f>
        <v>1</v>
      </c>
      <c r="I1049" s="45">
        <f>_xlfn.XLOOKUP(F1049,Main_OG!$D$1:$D$766,Main_OG!$J$1:$J$766,"")</f>
        <v>0</v>
      </c>
      <c r="J1049" s="45" t="s">
        <v>712</v>
      </c>
      <c r="K1049" s="45" t="str">
        <f t="shared" si="49"/>
        <v>Granite State Electric Co_NH</v>
      </c>
      <c r="L1049" s="45" t="str">
        <f t="shared" si="50"/>
        <v>Granite State Electric Co_NH</v>
      </c>
      <c r="M1049" s="45" t="s">
        <v>2115</v>
      </c>
      <c r="N1049" s="45">
        <v>0</v>
      </c>
      <c r="O1049" s="45">
        <v>5812</v>
      </c>
      <c r="P1049" s="45">
        <v>186</v>
      </c>
      <c r="Q1049" s="45">
        <v>35294</v>
      </c>
      <c r="R1049" s="45">
        <v>0</v>
      </c>
      <c r="S1049" s="45">
        <v>286659</v>
      </c>
      <c r="T1049" s="45">
        <v>28651</v>
      </c>
      <c r="U1049" s="45">
        <v>297513</v>
      </c>
      <c r="V1049" s="45">
        <v>0</v>
      </c>
      <c r="W1049" s="45">
        <v>10.68</v>
      </c>
      <c r="X1049" s="45">
        <v>11.01</v>
      </c>
      <c r="Y1049" s="45">
        <v>12.31</v>
      </c>
      <c r="Z1049" s="46">
        <v>72950.399999999994</v>
      </c>
      <c r="AA1049" s="46">
        <v>55399.462487669036</v>
      </c>
      <c r="AB1049" s="47">
        <f>_xlfn.XLOOKUP($F1049,Main_OG!$D$1:$D$766,Main_OG!AJ$1:AJ$766,"")</f>
        <v>2494424</v>
      </c>
      <c r="AC1049" s="47">
        <f>_xlfn.XLOOKUP($F1049,Main_OG!$D$1:$D$766,Main_OG!AK$1:AK$766,"")</f>
        <v>269950</v>
      </c>
      <c r="AD1049" s="47">
        <f>_xlfn.XLOOKUP($F1049,Main_OG!$D$1:$D$766,Main_OG!AL$1:AL$766,"")</f>
        <v>78122734</v>
      </c>
      <c r="AE1049" s="47">
        <f>_xlfn.XLOOKUP($F1049,Main_OG!$D$1:$D$766,Main_OG!AM$1:AM$766,"")</f>
        <v>10910055</v>
      </c>
      <c r="AF1049" s="48">
        <f>_xlfn.XLOOKUP($F1049,Main_OG!$D$1:$D$766,Main_OG!Z$1:Z$766,"")</f>
        <v>0</v>
      </c>
      <c r="AG1049" s="48">
        <f>_xlfn.XLOOKUP($F1049,Main_OG!$D$1:$D$766,Main_OG!AA$1:AA$766,"")</f>
        <v>2.2935982820086371</v>
      </c>
      <c r="AH1049" s="48">
        <f>_xlfn.XLOOKUP($F1049,Main_OG!$D$1:$D$766,Main_OG!AB$1:AB$766,"")</f>
        <v>16.440000000000001</v>
      </c>
      <c r="AI1049" s="48">
        <f>_xlfn.XLOOKUP($F1049,Main_OG!$D$1:$D$766,Main_OG!AC$1:AC$766,"")</f>
        <v>4.9924248044436963</v>
      </c>
      <c r="AJ1049" s="48">
        <f>_xlfn.XLOOKUP($F1049,Main_OG!$D$1:$D$766,Main_OG!AD$1:AD$766,"")</f>
        <v>0.70992248279802228</v>
      </c>
    </row>
    <row r="1050" spans="2:36" x14ac:dyDescent="0.35">
      <c r="B1050" s="36" t="s">
        <v>2110</v>
      </c>
      <c r="C1050" s="45" t="s">
        <v>712</v>
      </c>
      <c r="D1050" s="45" t="s">
        <v>4425</v>
      </c>
      <c r="E1050" s="36" t="s">
        <v>2110</v>
      </c>
      <c r="F1050" s="36" t="str">
        <f t="shared" si="48"/>
        <v>2011_NH</v>
      </c>
      <c r="G1050" s="45">
        <v>2011</v>
      </c>
      <c r="H1050" s="45">
        <f>_xlfn.XLOOKUP(J1050,Main_OG!$B$1:$B$766,Main_OG!$O$1:$O$766,"")</f>
        <v>1</v>
      </c>
      <c r="I1050" s="45">
        <f>_xlfn.XLOOKUP(F1050,Main_OG!$D$1:$D$766,Main_OG!$J$1:$J$766,"")</f>
        <v>0</v>
      </c>
      <c r="J1050" s="45" t="s">
        <v>712</v>
      </c>
      <c r="K1050" s="45" t="str">
        <f t="shared" si="49"/>
        <v>Granite State Electric Co_NH</v>
      </c>
      <c r="L1050" s="45" t="str">
        <f t="shared" si="50"/>
        <v>Granite State Electric Co_NH</v>
      </c>
      <c r="M1050" s="45" t="s">
        <v>2116</v>
      </c>
      <c r="N1050" s="45">
        <v>0</v>
      </c>
      <c r="O1050" s="45">
        <v>5777</v>
      </c>
      <c r="P1050" s="45">
        <v>184</v>
      </c>
      <c r="Q1050" s="45">
        <v>35622</v>
      </c>
      <c r="R1050" s="45">
        <v>0</v>
      </c>
      <c r="S1050" s="45">
        <v>280165</v>
      </c>
      <c r="T1050" s="45">
        <v>26995</v>
      </c>
      <c r="U1050" s="45">
        <v>293603</v>
      </c>
      <c r="V1050" s="45">
        <v>0</v>
      </c>
      <c r="W1050" s="45">
        <v>11.34</v>
      </c>
      <c r="X1050" s="45">
        <v>11.69</v>
      </c>
      <c r="Y1050" s="45">
        <v>13.01</v>
      </c>
      <c r="Z1050" s="46">
        <v>73465</v>
      </c>
      <c r="AA1050" s="46">
        <v>55636.588904944096</v>
      </c>
      <c r="AB1050" s="47">
        <f>_xlfn.XLOOKUP($F1050,Main_OG!$D$1:$D$766,Main_OG!AJ$1:AJ$766,"")</f>
        <v>1796726</v>
      </c>
      <c r="AC1050" s="47">
        <f>_xlfn.XLOOKUP($F1050,Main_OG!$D$1:$D$766,Main_OG!AK$1:AK$766,"")</f>
        <v>285974</v>
      </c>
      <c r="AD1050" s="47">
        <f>_xlfn.XLOOKUP($F1050,Main_OG!$D$1:$D$766,Main_OG!AL$1:AL$766,"")</f>
        <v>93854034</v>
      </c>
      <c r="AE1050" s="47">
        <f>_xlfn.XLOOKUP($F1050,Main_OG!$D$1:$D$766,Main_OG!AM$1:AM$766,"")</f>
        <v>8362807</v>
      </c>
      <c r="AF1050" s="48">
        <f>_xlfn.XLOOKUP($F1050,Main_OG!$D$1:$D$766,Main_OG!Z$1:Z$766,"")</f>
        <v>3.03</v>
      </c>
      <c r="AG1050" s="48">
        <f>_xlfn.XLOOKUP($F1050,Main_OG!$D$1:$D$766,Main_OG!AA$1:AA$766,"")</f>
        <v>3.55</v>
      </c>
      <c r="AH1050" s="48">
        <f>_xlfn.XLOOKUP($F1050,Main_OG!$D$1:$D$766,Main_OG!AB$1:AB$766,"")</f>
        <v>22.758921780738341</v>
      </c>
      <c r="AI1050" s="48">
        <f>_xlfn.XLOOKUP($F1050,Main_OG!$D$1:$D$766,Main_OG!AC$1:AC$766,"")</f>
        <v>4.6524343752411106</v>
      </c>
      <c r="AJ1050" s="48">
        <f>_xlfn.XLOOKUP($F1050,Main_OG!$D$1:$D$766,Main_OG!AD$1:AD$766,"")</f>
        <v>0.67</v>
      </c>
    </row>
    <row r="1051" spans="2:36" x14ac:dyDescent="0.35">
      <c r="B1051" s="36" t="s">
        <v>2110</v>
      </c>
      <c r="C1051" s="45" t="s">
        <v>712</v>
      </c>
      <c r="D1051" s="45" t="s">
        <v>4425</v>
      </c>
      <c r="E1051" s="36" t="s">
        <v>2110</v>
      </c>
      <c r="F1051" s="36" t="str">
        <f t="shared" si="48"/>
        <v>2012_NH</v>
      </c>
      <c r="G1051" s="45">
        <v>2012</v>
      </c>
      <c r="H1051" s="45">
        <f>_xlfn.XLOOKUP(J1051,Main_OG!$B$1:$B$766,Main_OG!$O$1:$O$766,"")</f>
        <v>1</v>
      </c>
      <c r="I1051" s="45">
        <f>_xlfn.XLOOKUP(F1051,Main_OG!$D$1:$D$766,Main_OG!$J$1:$J$766,"")</f>
        <v>0</v>
      </c>
      <c r="J1051" s="45" t="s">
        <v>712</v>
      </c>
      <c r="K1051" s="45" t="str">
        <f t="shared" si="49"/>
        <v>Granite State Electric Co_NH</v>
      </c>
      <c r="L1051" s="45" t="str">
        <f t="shared" si="50"/>
        <v>Granite State Electric Co_NH</v>
      </c>
      <c r="M1051" s="45" t="s">
        <v>2117</v>
      </c>
      <c r="N1051" s="45">
        <v>0</v>
      </c>
      <c r="O1051" s="45">
        <v>5288</v>
      </c>
      <c r="P1051" s="45">
        <v>173</v>
      </c>
      <c r="Q1051" s="45">
        <v>35694</v>
      </c>
      <c r="R1051" s="45">
        <v>0</v>
      </c>
      <c r="S1051" s="45">
        <v>252448</v>
      </c>
      <c r="T1051" s="45">
        <v>20153</v>
      </c>
      <c r="U1051" s="45">
        <v>292070</v>
      </c>
      <c r="V1051" s="45">
        <v>0</v>
      </c>
      <c r="W1051" s="45">
        <v>10.664809999999999</v>
      </c>
      <c r="X1051" s="45">
        <v>10.996378</v>
      </c>
      <c r="Y1051" s="45">
        <v>12.740233999999999</v>
      </c>
      <c r="Z1051" s="46">
        <v>74082.8</v>
      </c>
      <c r="AA1051" s="46">
        <v>55925.18025148772</v>
      </c>
      <c r="AB1051" s="47">
        <f>_xlfn.XLOOKUP($F1051,Main_OG!$D$1:$D$766,Main_OG!AJ$1:AJ$766,"")</f>
        <v>1039368</v>
      </c>
      <c r="AC1051" s="47">
        <f>_xlfn.XLOOKUP($F1051,Main_OG!$D$1:$D$766,Main_OG!AK$1:AK$766,"")</f>
        <v>115114</v>
      </c>
      <c r="AD1051" s="47">
        <f>_xlfn.XLOOKUP($F1051,Main_OG!$D$1:$D$766,Main_OG!AL$1:AL$766,"")</f>
        <v>101356472</v>
      </c>
      <c r="AE1051" s="47">
        <f>_xlfn.XLOOKUP($F1051,Main_OG!$D$1:$D$766,Main_OG!AM$1:AM$766,"")</f>
        <v>8189181</v>
      </c>
      <c r="AF1051" s="48">
        <f>_xlfn.XLOOKUP($F1051,Main_OG!$D$1:$D$766,Main_OG!Z$1:Z$766,"")</f>
        <v>2.78</v>
      </c>
      <c r="AG1051" s="48">
        <f>_xlfn.XLOOKUP($F1051,Main_OG!$D$1:$D$766,Main_OG!AA$1:AA$766,"")</f>
        <v>4.07</v>
      </c>
      <c r="AH1051" s="48">
        <f>_xlfn.XLOOKUP($F1051,Main_OG!$D$1:$D$766,Main_OG!AB$1:AB$766,"")</f>
        <v>23.21</v>
      </c>
      <c r="AI1051" s="48">
        <f>_xlfn.XLOOKUP($F1051,Main_OG!$D$1:$D$766,Main_OG!AC$1:AC$766,"")</f>
        <v>5.54</v>
      </c>
      <c r="AJ1051" s="48">
        <f>_xlfn.XLOOKUP($F1051,Main_OG!$D$1:$D$766,Main_OG!AD$1:AD$766,"")</f>
        <v>0.73</v>
      </c>
    </row>
    <row r="1052" spans="2:36" x14ac:dyDescent="0.35">
      <c r="B1052" s="36" t="s">
        <v>2110</v>
      </c>
      <c r="C1052" s="45" t="s">
        <v>712</v>
      </c>
      <c r="D1052" s="45" t="s">
        <v>4425</v>
      </c>
      <c r="E1052" s="36" t="s">
        <v>2110</v>
      </c>
      <c r="F1052" s="36" t="str">
        <f t="shared" si="48"/>
        <v>2017_NH</v>
      </c>
      <c r="G1052" s="45">
        <v>2017</v>
      </c>
      <c r="H1052" s="45">
        <f>_xlfn.XLOOKUP(J1052,Main_OG!$B$1:$B$766,Main_OG!$O$1:$O$766,"")</f>
        <v>1</v>
      </c>
      <c r="I1052" s="45">
        <f>_xlfn.XLOOKUP(F1052,Main_OG!$D$1:$D$766,Main_OG!$J$1:$J$766,"")</f>
        <v>0</v>
      </c>
      <c r="J1052" s="45" t="s">
        <v>712</v>
      </c>
      <c r="K1052" s="45" t="str">
        <f t="shared" si="49"/>
        <v>Granite State Electric Co_NH</v>
      </c>
      <c r="L1052" s="45" t="str">
        <f t="shared" si="50"/>
        <v>Granite State Electric Co_NH</v>
      </c>
      <c r="M1052" s="45" t="s">
        <v>2118</v>
      </c>
      <c r="N1052" s="45">
        <v>0</v>
      </c>
      <c r="O1052" s="45">
        <v>5017</v>
      </c>
      <c r="P1052" s="45">
        <v>127</v>
      </c>
      <c r="Q1052" s="45">
        <v>31920</v>
      </c>
      <c r="R1052" s="45">
        <v>0</v>
      </c>
      <c r="S1052" s="45">
        <v>163611</v>
      </c>
      <c r="T1052" s="45">
        <v>9988</v>
      </c>
      <c r="U1052" s="45">
        <v>247996</v>
      </c>
      <c r="V1052" s="45">
        <v>0</v>
      </c>
      <c r="W1052" s="45">
        <v>13.462909</v>
      </c>
      <c r="X1052" s="45">
        <v>14.759712</v>
      </c>
      <c r="Y1052" s="45">
        <v>16.421878</v>
      </c>
      <c r="Z1052" s="46">
        <v>81179.600000000006</v>
      </c>
      <c r="AA1052" s="46">
        <v>60115.447702338948</v>
      </c>
      <c r="AB1052" s="47">
        <f>_xlfn.XLOOKUP($F1052,Main_OG!$D$1:$D$766,Main_OG!AJ$1:AJ$766,"")</f>
        <v>268092</v>
      </c>
      <c r="AC1052" s="47">
        <f>_xlfn.XLOOKUP($F1052,Main_OG!$D$1:$D$766,Main_OG!AK$1:AK$766,"")</f>
        <v>326380</v>
      </c>
      <c r="AD1052" s="47">
        <f>_xlfn.XLOOKUP($F1052,Main_OG!$D$1:$D$766,Main_OG!AL$1:AL$766,"")</f>
        <v>52408510</v>
      </c>
      <c r="AE1052" s="47">
        <f>_xlfn.XLOOKUP($F1052,Main_OG!$D$1:$D$766,Main_OG!AM$1:AM$766,"")</f>
        <v>9990704</v>
      </c>
      <c r="AF1052" s="48">
        <f>_xlfn.XLOOKUP($F1052,Main_OG!$D$1:$D$766,Main_OG!Z$1:Z$766,"")</f>
        <v>0</v>
      </c>
      <c r="AG1052" s="48">
        <f>_xlfn.XLOOKUP($F1052,Main_OG!$D$1:$D$766,Main_OG!AA$1:AA$766,"")</f>
        <v>2.1875855044172008</v>
      </c>
      <c r="AH1052" s="48">
        <f>_xlfn.XLOOKUP($F1052,Main_OG!$D$1:$D$766,Main_OG!AB$1:AB$766,"")</f>
        <v>14.73443638842941</v>
      </c>
      <c r="AI1052" s="48">
        <f>_xlfn.XLOOKUP($F1052,Main_OG!$D$1:$D$766,Main_OG!AC$1:AC$766,"")</f>
        <v>3.7243523928232452</v>
      </c>
      <c r="AJ1052" s="48">
        <f>_xlfn.XLOOKUP($F1052,Main_OG!$D$1:$D$766,Main_OG!AD$1:AD$766,"")</f>
        <v>0.62802788237371954</v>
      </c>
    </row>
    <row r="1053" spans="2:36" x14ac:dyDescent="0.35">
      <c r="B1053" s="36" t="s">
        <v>2119</v>
      </c>
      <c r="C1053" s="45" t="s">
        <v>908</v>
      </c>
      <c r="D1053" s="45" t="s">
        <v>4426</v>
      </c>
      <c r="E1053" s="36" t="s">
        <v>2119</v>
      </c>
      <c r="F1053" s="36" t="str">
        <f t="shared" si="48"/>
        <v>2006_VT</v>
      </c>
      <c r="G1053" s="45">
        <v>2006</v>
      </c>
      <c r="H1053" s="45">
        <f>_xlfn.XLOOKUP(J1053,Main_OG!$B$1:$B$766,Main_OG!$O$1:$O$766,"")</f>
        <v>1</v>
      </c>
      <c r="I1053" s="45">
        <f>_xlfn.XLOOKUP(F1053,Main_OG!$D$1:$D$766,Main_OG!$J$1:$J$766,"")</f>
        <v>0</v>
      </c>
      <c r="J1053" s="45" t="s">
        <v>908</v>
      </c>
      <c r="K1053" s="45" t="str">
        <f t="shared" si="49"/>
        <v>Green Mountain Power Corp_VT</v>
      </c>
      <c r="L1053" s="45" t="str">
        <f t="shared" si="50"/>
        <v>Green Mountain Power Corp_VT</v>
      </c>
      <c r="M1053" s="45" t="s">
        <v>2120</v>
      </c>
      <c r="N1053" s="45">
        <v>0</v>
      </c>
      <c r="O1053" s="45">
        <v>14150</v>
      </c>
      <c r="P1053" s="45">
        <v>27</v>
      </c>
      <c r="Q1053" s="45">
        <v>78856</v>
      </c>
      <c r="R1053" s="45">
        <v>0</v>
      </c>
      <c r="S1053" s="45">
        <v>78038</v>
      </c>
      <c r="T1053" s="45">
        <v>50625</v>
      </c>
      <c r="U1053" s="45">
        <v>77187</v>
      </c>
      <c r="V1053" s="45">
        <v>0</v>
      </c>
      <c r="W1053" s="45">
        <v>10.95857708975198</v>
      </c>
      <c r="X1053" s="45">
        <v>7.5726865722991503</v>
      </c>
      <c r="Y1053" s="45">
        <v>13.255902617966489</v>
      </c>
      <c r="Z1053" s="46">
        <v>29420.9</v>
      </c>
      <c r="AA1053" s="46">
        <v>47232.74660775865</v>
      </c>
      <c r="AB1053" s="47">
        <f>_xlfn.XLOOKUP($F1053,Main_OG!$D$1:$D$766,Main_OG!AJ$1:AJ$766,"")</f>
        <v>0</v>
      </c>
      <c r="AC1053" s="47">
        <f>_xlfn.XLOOKUP($F1053,Main_OG!$D$1:$D$766,Main_OG!AK$1:AK$766,"")</f>
        <v>40726.14</v>
      </c>
      <c r="AD1053" s="47">
        <f>_xlfn.XLOOKUP($F1053,Main_OG!$D$1:$D$766,Main_OG!AL$1:AL$766,"")</f>
        <v>61104</v>
      </c>
      <c r="AE1053" s="47">
        <f>_xlfn.XLOOKUP($F1053,Main_OG!$D$1:$D$766,Main_OG!AM$1:AM$766,"")</f>
        <v>5106523</v>
      </c>
      <c r="AF1053" s="48">
        <f>_xlfn.XLOOKUP($F1053,Main_OG!$D$1:$D$766,Main_OG!Z$1:Z$766,"")</f>
        <v>0</v>
      </c>
      <c r="AG1053" s="48">
        <f>_xlfn.XLOOKUP($F1053,Main_OG!$D$1:$D$766,Main_OG!AA$1:AA$766,"")</f>
        <v>2.2465548173415608</v>
      </c>
      <c r="AH1053" s="48">
        <f>_xlfn.XLOOKUP($F1053,Main_OG!$D$1:$D$766,Main_OG!AB$1:AB$766,"")</f>
        <v>14.13114039693003</v>
      </c>
      <c r="AI1053" s="48">
        <f>_xlfn.XLOOKUP($F1053,Main_OG!$D$1:$D$766,Main_OG!AC$1:AC$766,"")</f>
        <v>7.1610124069250478</v>
      </c>
      <c r="AJ1053" s="48">
        <f>_xlfn.XLOOKUP($F1053,Main_OG!$D$1:$D$766,Main_OG!AD$1:AD$766,"")</f>
        <v>0.4704061490499184</v>
      </c>
    </row>
    <row r="1054" spans="2:36" x14ac:dyDescent="0.35">
      <c r="B1054" s="36" t="s">
        <v>2119</v>
      </c>
      <c r="C1054" s="45" t="s">
        <v>908</v>
      </c>
      <c r="D1054" s="45" t="s">
        <v>4426</v>
      </c>
      <c r="E1054" s="36" t="s">
        <v>2119</v>
      </c>
      <c r="F1054" s="36" t="str">
        <f t="shared" si="48"/>
        <v>2007_VT</v>
      </c>
      <c r="G1054" s="45">
        <v>2007</v>
      </c>
      <c r="H1054" s="45">
        <f>_xlfn.XLOOKUP(J1054,Main_OG!$B$1:$B$766,Main_OG!$O$1:$O$766,"")</f>
        <v>1</v>
      </c>
      <c r="I1054" s="45">
        <f>_xlfn.XLOOKUP(F1054,Main_OG!$D$1:$D$766,Main_OG!$J$1:$J$766,"")</f>
        <v>0</v>
      </c>
      <c r="J1054" s="45" t="s">
        <v>908</v>
      </c>
      <c r="K1054" s="45" t="str">
        <f t="shared" si="49"/>
        <v>Green Mountain Power Corp_VT</v>
      </c>
      <c r="L1054" s="45" t="str">
        <f t="shared" si="50"/>
        <v>Green Mountain Power Corp_VT</v>
      </c>
      <c r="M1054" s="45" t="s">
        <v>2121</v>
      </c>
      <c r="N1054" s="45">
        <v>0</v>
      </c>
      <c r="O1054" s="45">
        <v>14383</v>
      </c>
      <c r="P1054" s="45">
        <v>29</v>
      </c>
      <c r="Q1054" s="45">
        <v>79461</v>
      </c>
      <c r="R1054" s="45">
        <v>0</v>
      </c>
      <c r="S1054" s="45">
        <v>85936</v>
      </c>
      <c r="T1054" s="45">
        <v>56459</v>
      </c>
      <c r="U1054" s="45">
        <v>83526</v>
      </c>
      <c r="V1054" s="45">
        <v>0</v>
      </c>
      <c r="W1054" s="45">
        <v>11.83</v>
      </c>
      <c r="X1054" s="45">
        <v>8.36</v>
      </c>
      <c r="Y1054" s="45">
        <v>14.38</v>
      </c>
      <c r="Z1054" s="46">
        <v>29296.6</v>
      </c>
      <c r="AA1054" s="46">
        <v>46988.761485915369</v>
      </c>
      <c r="AB1054" s="47">
        <f>_xlfn.XLOOKUP($F1054,Main_OG!$D$1:$D$766,Main_OG!AJ$1:AJ$766,"")</f>
        <v>0</v>
      </c>
      <c r="AC1054" s="47">
        <f>_xlfn.XLOOKUP($F1054,Main_OG!$D$1:$D$766,Main_OG!AK$1:AK$766,"")</f>
        <v>41076</v>
      </c>
      <c r="AD1054" s="47">
        <f>_xlfn.XLOOKUP($F1054,Main_OG!$D$1:$D$766,Main_OG!AL$1:AL$766,"")</f>
        <v>51894</v>
      </c>
      <c r="AE1054" s="47">
        <f>_xlfn.XLOOKUP($F1054,Main_OG!$D$1:$D$766,Main_OG!AM$1:AM$766,"")</f>
        <v>4703728</v>
      </c>
      <c r="AF1054" s="48">
        <f>_xlfn.XLOOKUP($F1054,Main_OG!$D$1:$D$766,Main_OG!Z$1:Z$766,"")</f>
        <v>0</v>
      </c>
      <c r="AG1054" s="48">
        <f>_xlfn.XLOOKUP($F1054,Main_OG!$D$1:$D$766,Main_OG!AA$1:AA$766,"")</f>
        <v>2.2465548173415608</v>
      </c>
      <c r="AH1054" s="48">
        <f>_xlfn.XLOOKUP($F1054,Main_OG!$D$1:$D$766,Main_OG!AB$1:AB$766,"")</f>
        <v>15.097711394063451</v>
      </c>
      <c r="AI1054" s="48">
        <f>_xlfn.XLOOKUP($F1054,Main_OG!$D$1:$D$766,Main_OG!AC$1:AC$766,"")</f>
        <v>7.3815467393807772</v>
      </c>
      <c r="AJ1054" s="48">
        <f>_xlfn.XLOOKUP($F1054,Main_OG!$D$1:$D$766,Main_OG!AD$1:AD$766,"")</f>
        <v>0.58103021845052572</v>
      </c>
    </row>
    <row r="1055" spans="2:36" x14ac:dyDescent="0.35">
      <c r="B1055" s="36" t="s">
        <v>2119</v>
      </c>
      <c r="C1055" s="45" t="s">
        <v>908</v>
      </c>
      <c r="D1055" s="45" t="s">
        <v>4426</v>
      </c>
      <c r="E1055" s="36" t="s">
        <v>2119</v>
      </c>
      <c r="F1055" s="36" t="str">
        <f t="shared" si="48"/>
        <v>2008_VT</v>
      </c>
      <c r="G1055" s="45">
        <v>2008</v>
      </c>
      <c r="H1055" s="45">
        <f>_xlfn.XLOOKUP(J1055,Main_OG!$B$1:$B$766,Main_OG!$O$1:$O$766,"")</f>
        <v>1</v>
      </c>
      <c r="I1055" s="45">
        <f>_xlfn.XLOOKUP(F1055,Main_OG!$D$1:$D$766,Main_OG!$J$1:$J$766,"")</f>
        <v>0</v>
      </c>
      <c r="J1055" s="45" t="s">
        <v>908</v>
      </c>
      <c r="K1055" s="45" t="str">
        <f t="shared" si="49"/>
        <v>Green Mountain Power Corp_VT</v>
      </c>
      <c r="L1055" s="45" t="str">
        <f t="shared" si="50"/>
        <v>Green Mountain Power Corp_VT</v>
      </c>
      <c r="M1055" s="45" t="s">
        <v>2122</v>
      </c>
      <c r="N1055" s="45">
        <v>0</v>
      </c>
      <c r="O1055" s="45">
        <v>14533</v>
      </c>
      <c r="P1055" s="45">
        <v>30</v>
      </c>
      <c r="Q1055" s="45">
        <v>79983</v>
      </c>
      <c r="R1055" s="45">
        <v>0</v>
      </c>
      <c r="S1055" s="45">
        <v>710740</v>
      </c>
      <c r="T1055" s="45">
        <v>669092</v>
      </c>
      <c r="U1055" s="45">
        <v>577823</v>
      </c>
      <c r="V1055" s="45">
        <v>0</v>
      </c>
      <c r="W1055" s="45">
        <v>11.93</v>
      </c>
      <c r="X1055" s="45">
        <v>8.4600000000000009</v>
      </c>
      <c r="Y1055" s="45">
        <v>14.68</v>
      </c>
      <c r="Z1055" s="46">
        <v>30168.6</v>
      </c>
      <c r="AA1055" s="46">
        <v>48335.418832942669</v>
      </c>
      <c r="AB1055" s="47">
        <f>_xlfn.XLOOKUP($F1055,Main_OG!$D$1:$D$766,Main_OG!AJ$1:AJ$766,"")</f>
        <v>0</v>
      </c>
      <c r="AC1055" s="47">
        <f>_xlfn.XLOOKUP($F1055,Main_OG!$D$1:$D$766,Main_OG!AK$1:AK$766,"")</f>
        <v>23934</v>
      </c>
      <c r="AD1055" s="47">
        <f>_xlfn.XLOOKUP($F1055,Main_OG!$D$1:$D$766,Main_OG!AL$1:AL$766,"")</f>
        <v>75810</v>
      </c>
      <c r="AE1055" s="47">
        <f>_xlfn.XLOOKUP($F1055,Main_OG!$D$1:$D$766,Main_OG!AM$1:AM$766,"")</f>
        <v>4895053</v>
      </c>
      <c r="AF1055" s="48">
        <f>_xlfn.XLOOKUP($F1055,Main_OG!$D$1:$D$766,Main_OG!Z$1:Z$766,"")</f>
        <v>0</v>
      </c>
      <c r="AG1055" s="48">
        <f>_xlfn.XLOOKUP($F1055,Main_OG!$D$1:$D$766,Main_OG!AA$1:AA$766,"")</f>
        <v>2.2204719344600159</v>
      </c>
      <c r="AH1055" s="48">
        <f>_xlfn.XLOOKUP($F1055,Main_OG!$D$1:$D$766,Main_OG!AB$1:AB$766,"")</f>
        <v>19.619187803472759</v>
      </c>
      <c r="AI1055" s="48">
        <f>_xlfn.XLOOKUP($F1055,Main_OG!$D$1:$D$766,Main_OG!AC$1:AC$766,"")</f>
        <v>9.1182546074696553</v>
      </c>
      <c r="AJ1055" s="48">
        <f>_xlfn.XLOOKUP($F1055,Main_OG!$D$1:$D$766,Main_OG!AD$1:AD$766,"")</f>
        <v>0.68330088246943577</v>
      </c>
    </row>
    <row r="1056" spans="2:36" x14ac:dyDescent="0.35">
      <c r="B1056" s="36" t="s">
        <v>2119</v>
      </c>
      <c r="C1056" s="45" t="s">
        <v>908</v>
      </c>
      <c r="D1056" s="45" t="s">
        <v>4426</v>
      </c>
      <c r="E1056" s="36" t="s">
        <v>2119</v>
      </c>
      <c r="F1056" s="36" t="str">
        <f t="shared" si="48"/>
        <v>2009_VT</v>
      </c>
      <c r="G1056" s="45">
        <v>2009</v>
      </c>
      <c r="H1056" s="45">
        <f>_xlfn.XLOOKUP(J1056,Main_OG!$B$1:$B$766,Main_OG!$O$1:$O$766,"")</f>
        <v>1</v>
      </c>
      <c r="I1056" s="45">
        <f>_xlfn.XLOOKUP(F1056,Main_OG!$D$1:$D$766,Main_OG!$J$1:$J$766,"")</f>
        <v>0</v>
      </c>
      <c r="J1056" s="45" t="s">
        <v>908</v>
      </c>
      <c r="K1056" s="45" t="str">
        <f t="shared" si="49"/>
        <v>Green Mountain Power Corp_VT</v>
      </c>
      <c r="L1056" s="45" t="str">
        <f t="shared" si="50"/>
        <v>Green Mountain Power Corp_VT</v>
      </c>
      <c r="M1056" s="45" t="s">
        <v>2123</v>
      </c>
      <c r="N1056" s="45">
        <v>0</v>
      </c>
      <c r="O1056" s="45">
        <v>14584</v>
      </c>
      <c r="P1056" s="45">
        <v>29</v>
      </c>
      <c r="Q1056" s="45">
        <v>80323</v>
      </c>
      <c r="R1056" s="45">
        <v>0</v>
      </c>
      <c r="S1056" s="45">
        <v>695048</v>
      </c>
      <c r="T1056" s="45">
        <v>610092</v>
      </c>
      <c r="U1056" s="45">
        <v>570263</v>
      </c>
      <c r="V1056" s="45">
        <v>0</v>
      </c>
      <c r="W1056" s="45">
        <v>12.4</v>
      </c>
      <c r="X1056" s="45">
        <v>8.66</v>
      </c>
      <c r="Y1056" s="45">
        <v>15.08</v>
      </c>
      <c r="Z1056" s="46">
        <v>29565.7</v>
      </c>
      <c r="AA1056" s="46">
        <v>47318.974995878794</v>
      </c>
      <c r="AB1056" s="47">
        <f>_xlfn.XLOOKUP($F1056,Main_OG!$D$1:$D$766,Main_OG!AJ$1:AJ$766,"")</f>
        <v>0</v>
      </c>
      <c r="AC1056" s="47">
        <f>_xlfn.XLOOKUP($F1056,Main_OG!$D$1:$D$766,Main_OG!AK$1:AK$766,"")</f>
        <v>14910</v>
      </c>
      <c r="AD1056" s="47">
        <f>_xlfn.XLOOKUP($F1056,Main_OG!$D$1:$D$766,Main_OG!AL$1:AL$766,"")</f>
        <v>127600</v>
      </c>
      <c r="AE1056" s="47">
        <f>_xlfn.XLOOKUP($F1056,Main_OG!$D$1:$D$766,Main_OG!AM$1:AM$766,"")</f>
        <v>5360608</v>
      </c>
      <c r="AF1056" s="48">
        <f>_xlfn.XLOOKUP($F1056,Main_OG!$D$1:$D$766,Main_OG!Z$1:Z$766,"")</f>
        <v>2.16</v>
      </c>
      <c r="AG1056" s="48">
        <f>_xlfn.XLOOKUP($F1056,Main_OG!$D$1:$D$766,Main_OG!AA$1:AA$766,"")</f>
        <v>2.2743975091886082</v>
      </c>
      <c r="AH1056" s="48">
        <f>_xlfn.XLOOKUP($F1056,Main_OG!$D$1:$D$766,Main_OG!AB$1:AB$766,"")</f>
        <v>12.53</v>
      </c>
      <c r="AI1056" s="48">
        <f>_xlfn.XLOOKUP($F1056,Main_OG!$D$1:$D$766,Main_OG!AC$1:AC$766,"")</f>
        <v>4.5973007921271787</v>
      </c>
      <c r="AJ1056" s="48">
        <f>_xlfn.XLOOKUP($F1056,Main_OG!$D$1:$D$766,Main_OG!AD$1:AD$766,"")</f>
        <v>0.56999999999999995</v>
      </c>
    </row>
    <row r="1057" spans="2:36" x14ac:dyDescent="0.35">
      <c r="B1057" s="36" t="s">
        <v>2119</v>
      </c>
      <c r="C1057" s="45" t="s">
        <v>908</v>
      </c>
      <c r="D1057" s="45" t="s">
        <v>4426</v>
      </c>
      <c r="E1057" s="36" t="s">
        <v>2119</v>
      </c>
      <c r="F1057" s="36" t="str">
        <f t="shared" si="48"/>
        <v>2010_VT</v>
      </c>
      <c r="G1057" s="45">
        <v>2010</v>
      </c>
      <c r="H1057" s="45">
        <f>_xlfn.XLOOKUP(J1057,Main_OG!$B$1:$B$766,Main_OG!$O$1:$O$766,"")</f>
        <v>1</v>
      </c>
      <c r="I1057" s="45">
        <f>_xlfn.XLOOKUP(F1057,Main_OG!$D$1:$D$766,Main_OG!$J$1:$J$766,"")</f>
        <v>0</v>
      </c>
      <c r="J1057" s="45" t="s">
        <v>908</v>
      </c>
      <c r="K1057" s="45" t="str">
        <f t="shared" si="49"/>
        <v>Green Mountain Power Corp_VT</v>
      </c>
      <c r="L1057" s="45" t="str">
        <f t="shared" si="50"/>
        <v>Green Mountain Power Corp_VT</v>
      </c>
      <c r="M1057" s="45" t="s">
        <v>2124</v>
      </c>
      <c r="N1057" s="45">
        <v>0</v>
      </c>
      <c r="O1057" s="45">
        <v>14661</v>
      </c>
      <c r="P1057" s="45">
        <v>31</v>
      </c>
      <c r="Q1057" s="45">
        <v>80697</v>
      </c>
      <c r="R1057" s="45">
        <v>0</v>
      </c>
      <c r="S1057" s="45">
        <v>698688</v>
      </c>
      <c r="T1057" s="45">
        <v>640406</v>
      </c>
      <c r="U1057" s="45">
        <v>573807</v>
      </c>
      <c r="V1057" s="45">
        <v>0</v>
      </c>
      <c r="W1057" s="45">
        <v>12.75</v>
      </c>
      <c r="X1057" s="45">
        <v>9.06</v>
      </c>
      <c r="Y1057" s="45">
        <v>15.75</v>
      </c>
      <c r="Z1057" s="46">
        <v>30890.6</v>
      </c>
      <c r="AA1057" s="46">
        <v>49354.994359995268</v>
      </c>
      <c r="AB1057" s="47">
        <f>_xlfn.XLOOKUP($F1057,Main_OG!$D$1:$D$766,Main_OG!AJ$1:AJ$766,"")</f>
        <v>0</v>
      </c>
      <c r="AC1057" s="47">
        <f>_xlfn.XLOOKUP($F1057,Main_OG!$D$1:$D$766,Main_OG!AK$1:AK$766,"")</f>
        <v>23888</v>
      </c>
      <c r="AD1057" s="47">
        <f>_xlfn.XLOOKUP($F1057,Main_OG!$D$1:$D$766,Main_OG!AL$1:AL$766,"")</f>
        <v>110776</v>
      </c>
      <c r="AE1057" s="47">
        <f>_xlfn.XLOOKUP($F1057,Main_OG!$D$1:$D$766,Main_OG!AM$1:AM$766,"")</f>
        <v>4782473</v>
      </c>
      <c r="AF1057" s="48">
        <f>_xlfn.XLOOKUP($F1057,Main_OG!$D$1:$D$766,Main_OG!Z$1:Z$766,"")</f>
        <v>2.4700000000000002</v>
      </c>
      <c r="AG1057" s="48">
        <f>_xlfn.XLOOKUP($F1057,Main_OG!$D$1:$D$766,Main_OG!AA$1:AA$766,"")</f>
        <v>2.2935982820086371</v>
      </c>
      <c r="AH1057" s="48">
        <f>_xlfn.XLOOKUP($F1057,Main_OG!$D$1:$D$766,Main_OG!AB$1:AB$766,"")</f>
        <v>16.46</v>
      </c>
      <c r="AI1057" s="48">
        <f>_xlfn.XLOOKUP($F1057,Main_OG!$D$1:$D$766,Main_OG!AC$1:AC$766,"")</f>
        <v>4.9924248044436963</v>
      </c>
      <c r="AJ1057" s="48">
        <f>_xlfn.XLOOKUP($F1057,Main_OG!$D$1:$D$766,Main_OG!AD$1:AD$766,"")</f>
        <v>0.65</v>
      </c>
    </row>
    <row r="1058" spans="2:36" x14ac:dyDescent="0.35">
      <c r="B1058" s="36" t="s">
        <v>2119</v>
      </c>
      <c r="C1058" s="45" t="s">
        <v>908</v>
      </c>
      <c r="D1058" s="45" t="s">
        <v>4426</v>
      </c>
      <c r="E1058" s="36" t="s">
        <v>2119</v>
      </c>
      <c r="F1058" s="36" t="str">
        <f t="shared" si="48"/>
        <v>2011_VT</v>
      </c>
      <c r="G1058" s="45">
        <v>2011</v>
      </c>
      <c r="H1058" s="45">
        <f>_xlfn.XLOOKUP(J1058,Main_OG!$B$1:$B$766,Main_OG!$O$1:$O$766,"")</f>
        <v>1</v>
      </c>
      <c r="I1058" s="45">
        <f>_xlfn.XLOOKUP(F1058,Main_OG!$D$1:$D$766,Main_OG!$J$1:$J$766,"")</f>
        <v>0</v>
      </c>
      <c r="J1058" s="45" t="s">
        <v>908</v>
      </c>
      <c r="K1058" s="45" t="str">
        <f t="shared" si="49"/>
        <v>Green Mountain Power Corp_VT</v>
      </c>
      <c r="L1058" s="45" t="str">
        <f t="shared" si="50"/>
        <v>Green Mountain Power Corp_VT</v>
      </c>
      <c r="M1058" s="45" t="s">
        <v>2125</v>
      </c>
      <c r="N1058" s="45">
        <v>0</v>
      </c>
      <c r="O1058" s="45">
        <v>14674</v>
      </c>
      <c r="P1058" s="45">
        <v>28</v>
      </c>
      <c r="Q1058" s="45">
        <v>80888</v>
      </c>
      <c r="R1058" s="45">
        <v>0</v>
      </c>
      <c r="S1058" s="45">
        <v>699198</v>
      </c>
      <c r="T1058" s="45">
        <v>617424</v>
      </c>
      <c r="U1058" s="45">
        <v>574877</v>
      </c>
      <c r="V1058" s="45">
        <v>0</v>
      </c>
      <c r="W1058" s="45">
        <v>13.15</v>
      </c>
      <c r="X1058" s="45">
        <v>9.33</v>
      </c>
      <c r="Y1058" s="45">
        <v>15.98</v>
      </c>
      <c r="Z1058" s="46">
        <v>31663.599999999999</v>
      </c>
      <c r="AA1058" s="46">
        <v>50484.297597086719</v>
      </c>
      <c r="AB1058" s="47">
        <f>_xlfn.XLOOKUP($F1058,Main_OG!$D$1:$D$766,Main_OG!AJ$1:AJ$766,"")</f>
        <v>0</v>
      </c>
      <c r="AC1058" s="47">
        <f>_xlfn.XLOOKUP($F1058,Main_OG!$D$1:$D$766,Main_OG!AK$1:AK$766,"")</f>
        <v>91592</v>
      </c>
      <c r="AD1058" s="47">
        <f>_xlfn.XLOOKUP($F1058,Main_OG!$D$1:$D$766,Main_OG!AL$1:AL$766,"")</f>
        <v>98810</v>
      </c>
      <c r="AE1058" s="47">
        <f>_xlfn.XLOOKUP($F1058,Main_OG!$D$1:$D$766,Main_OG!AM$1:AM$766,"")</f>
        <v>4907355</v>
      </c>
      <c r="AF1058" s="48">
        <f>_xlfn.XLOOKUP($F1058,Main_OG!$D$1:$D$766,Main_OG!Z$1:Z$766,"")</f>
        <v>0</v>
      </c>
      <c r="AG1058" s="48">
        <f>_xlfn.XLOOKUP($F1058,Main_OG!$D$1:$D$766,Main_OG!AA$1:AA$766,"")</f>
        <v>2.3089180475565318</v>
      </c>
      <c r="AH1058" s="48">
        <f>_xlfn.XLOOKUP($F1058,Main_OG!$D$1:$D$766,Main_OG!AB$1:AB$766,"")</f>
        <v>22.15</v>
      </c>
      <c r="AI1058" s="48">
        <f>_xlfn.XLOOKUP($F1058,Main_OG!$D$1:$D$766,Main_OG!AC$1:AC$766,"")</f>
        <v>4.6524343752411106</v>
      </c>
      <c r="AJ1058" s="48">
        <f>_xlfn.XLOOKUP($F1058,Main_OG!$D$1:$D$766,Main_OG!AD$1:AD$766,"")</f>
        <v>0.75949643062398253</v>
      </c>
    </row>
    <row r="1059" spans="2:36" x14ac:dyDescent="0.35">
      <c r="B1059" s="36" t="s">
        <v>2119</v>
      </c>
      <c r="C1059" s="45" t="s">
        <v>908</v>
      </c>
      <c r="D1059" s="45" t="s">
        <v>4426</v>
      </c>
      <c r="E1059" s="36" t="s">
        <v>2119</v>
      </c>
      <c r="F1059" s="36" t="str">
        <f t="shared" si="48"/>
        <v>2012_VT</v>
      </c>
      <c r="G1059" s="45">
        <v>2012</v>
      </c>
      <c r="H1059" s="45">
        <f>_xlfn.XLOOKUP(J1059,Main_OG!$B$1:$B$766,Main_OG!$O$1:$O$766,"")</f>
        <v>1</v>
      </c>
      <c r="I1059" s="45">
        <f>_xlfn.XLOOKUP(F1059,Main_OG!$D$1:$D$766,Main_OG!$J$1:$J$766,"")</f>
        <v>0</v>
      </c>
      <c r="J1059" s="45" t="s">
        <v>908</v>
      </c>
      <c r="K1059" s="45" t="str">
        <f t="shared" si="49"/>
        <v>Green Mountain Power Corp_VT</v>
      </c>
      <c r="L1059" s="45" t="str">
        <f t="shared" si="50"/>
        <v>Green Mountain Power Corp_VT</v>
      </c>
      <c r="M1059" s="45" t="s">
        <v>2126</v>
      </c>
      <c r="N1059" s="45">
        <v>0</v>
      </c>
      <c r="O1059" s="45">
        <v>20626</v>
      </c>
      <c r="P1059" s="45">
        <v>39</v>
      </c>
      <c r="Q1059" s="45">
        <v>115545</v>
      </c>
      <c r="R1059" s="45">
        <v>0</v>
      </c>
      <c r="S1059" s="45">
        <v>896610</v>
      </c>
      <c r="T1059" s="45">
        <v>745539</v>
      </c>
      <c r="U1059" s="45">
        <v>835602</v>
      </c>
      <c r="V1059" s="45">
        <v>0</v>
      </c>
      <c r="W1059" s="45">
        <v>13.631345</v>
      </c>
      <c r="X1059" s="45">
        <v>9.5027892999999999</v>
      </c>
      <c r="Y1059" s="45">
        <v>16.879926000000001</v>
      </c>
      <c r="Z1059" s="46">
        <v>31898.1</v>
      </c>
      <c r="AA1059" s="46">
        <v>50926.063404330729</v>
      </c>
      <c r="AB1059" s="47">
        <f>_xlfn.XLOOKUP($F1059,Main_OG!$D$1:$D$766,Main_OG!AJ$1:AJ$766,"")</f>
        <v>0</v>
      </c>
      <c r="AC1059" s="47">
        <f>_xlfn.XLOOKUP($F1059,Main_OG!$D$1:$D$766,Main_OG!AK$1:AK$766,"")</f>
        <v>43188</v>
      </c>
      <c r="AD1059" s="47">
        <f>_xlfn.XLOOKUP($F1059,Main_OG!$D$1:$D$766,Main_OG!AL$1:AL$766,"")</f>
        <v>75140</v>
      </c>
      <c r="AE1059" s="47">
        <f>_xlfn.XLOOKUP($F1059,Main_OG!$D$1:$D$766,Main_OG!AM$1:AM$766,"")</f>
        <v>4989338</v>
      </c>
      <c r="AF1059" s="48">
        <f>_xlfn.XLOOKUP($F1059,Main_OG!$D$1:$D$766,Main_OG!Z$1:Z$766,"")</f>
        <v>4.4000000000000004</v>
      </c>
      <c r="AG1059" s="48">
        <f>_xlfn.XLOOKUP($F1059,Main_OG!$D$1:$D$766,Main_OG!AA$1:AA$766,"")</f>
        <v>2.324237813104427</v>
      </c>
      <c r="AH1059" s="48">
        <f>_xlfn.XLOOKUP($F1059,Main_OG!$D$1:$D$766,Main_OG!AB$1:AB$766,"")</f>
        <v>23.49195884567845</v>
      </c>
      <c r="AI1059" s="48">
        <f>_xlfn.XLOOKUP($F1059,Main_OG!$D$1:$D$766,Main_OG!AC$1:AC$766,"")</f>
        <v>4.0599999999999996</v>
      </c>
      <c r="AJ1059" s="48">
        <f>_xlfn.XLOOKUP($F1059,Main_OG!$D$1:$D$766,Main_OG!AD$1:AD$766,"")</f>
        <v>0.75442193202762442</v>
      </c>
    </row>
    <row r="1060" spans="2:36" x14ac:dyDescent="0.35">
      <c r="B1060" s="36" t="s">
        <v>2119</v>
      </c>
      <c r="C1060" s="45" t="s">
        <v>908</v>
      </c>
      <c r="D1060" s="45" t="s">
        <v>4426</v>
      </c>
      <c r="E1060" s="36" t="s">
        <v>2119</v>
      </c>
      <c r="F1060" s="36" t="str">
        <f t="shared" si="48"/>
        <v>2013_VT</v>
      </c>
      <c r="G1060" s="45">
        <v>2013</v>
      </c>
      <c r="H1060" s="45">
        <f>_xlfn.XLOOKUP(J1060,Main_OG!$B$1:$B$766,Main_OG!$O$1:$O$766,"")</f>
        <v>1</v>
      </c>
      <c r="I1060" s="45">
        <f>_xlfn.XLOOKUP(F1060,Main_OG!$D$1:$D$766,Main_OG!$J$1:$J$766,"")</f>
        <v>0</v>
      </c>
      <c r="J1060" s="45" t="s">
        <v>908</v>
      </c>
      <c r="K1060" s="45" t="str">
        <f t="shared" si="49"/>
        <v>Green Mountain Power Corp_VT</v>
      </c>
      <c r="L1060" s="45" t="str">
        <f t="shared" si="50"/>
        <v>Green Mountain Power Corp_VT</v>
      </c>
      <c r="M1060" s="45" t="s">
        <v>2127</v>
      </c>
      <c r="N1060" s="45">
        <v>0</v>
      </c>
      <c r="O1060" s="45">
        <v>38438</v>
      </c>
      <c r="P1060" s="45">
        <v>67</v>
      </c>
      <c r="Q1060" s="45">
        <v>220367</v>
      </c>
      <c r="R1060" s="45">
        <v>0</v>
      </c>
      <c r="S1060" s="45">
        <v>1560705</v>
      </c>
      <c r="T1060" s="45">
        <v>1178382</v>
      </c>
      <c r="U1060" s="45">
        <v>1556518</v>
      </c>
      <c r="V1060" s="45">
        <v>0</v>
      </c>
      <c r="W1060" s="45">
        <v>14.499857</v>
      </c>
      <c r="X1060" s="45">
        <v>10.458238</v>
      </c>
      <c r="Y1060" s="45">
        <v>17.080881999999999</v>
      </c>
      <c r="Z1060" s="46">
        <v>31494.6</v>
      </c>
      <c r="AA1060" s="46">
        <v>50262.446876251786</v>
      </c>
      <c r="AB1060" s="47">
        <f>_xlfn.XLOOKUP($F1060,Main_OG!$D$1:$D$766,Main_OG!AJ$1:AJ$766,"")</f>
        <v>0</v>
      </c>
      <c r="AC1060" s="47">
        <f>_xlfn.XLOOKUP($F1060,Main_OG!$D$1:$D$766,Main_OG!AK$1:AK$766,"")</f>
        <v>53348</v>
      </c>
      <c r="AD1060" s="47">
        <f>_xlfn.XLOOKUP($F1060,Main_OG!$D$1:$D$766,Main_OG!AL$1:AL$766,"")</f>
        <v>87332</v>
      </c>
      <c r="AE1060" s="47">
        <f>_xlfn.XLOOKUP($F1060,Main_OG!$D$1:$D$766,Main_OG!AM$1:AM$766,"")</f>
        <v>4846327</v>
      </c>
      <c r="AF1060" s="48">
        <f>_xlfn.XLOOKUP($F1060,Main_OG!$D$1:$D$766,Main_OG!Z$1:Z$766,"")</f>
        <v>5.32</v>
      </c>
      <c r="AG1060" s="48">
        <f>_xlfn.XLOOKUP($F1060,Main_OG!$D$1:$D$766,Main_OG!AA$1:AA$766,"")</f>
        <v>2.3089180475565318</v>
      </c>
      <c r="AH1060" s="48">
        <f>_xlfn.XLOOKUP($F1060,Main_OG!$D$1:$D$766,Main_OG!AB$1:AB$766,"")</f>
        <v>22.862714639490921</v>
      </c>
      <c r="AI1060" s="48">
        <f>_xlfn.XLOOKUP($F1060,Main_OG!$D$1:$D$766,Main_OG!AC$1:AC$766,"")</f>
        <v>5.53</v>
      </c>
      <c r="AJ1060" s="48">
        <f>_xlfn.XLOOKUP($F1060,Main_OG!$D$1:$D$766,Main_OG!AD$1:AD$766,"")</f>
        <v>0.84</v>
      </c>
    </row>
    <row r="1061" spans="2:36" x14ac:dyDescent="0.35">
      <c r="B1061" s="36" t="s">
        <v>2119</v>
      </c>
      <c r="C1061" s="45" t="s">
        <v>908</v>
      </c>
      <c r="D1061" s="45" t="s">
        <v>4426</v>
      </c>
      <c r="E1061" s="36" t="s">
        <v>2119</v>
      </c>
      <c r="F1061" s="36" t="str">
        <f t="shared" si="48"/>
        <v>2014_VT</v>
      </c>
      <c r="G1061" s="45">
        <v>2014</v>
      </c>
      <c r="H1061" s="45">
        <f>_xlfn.XLOOKUP(J1061,Main_OG!$B$1:$B$766,Main_OG!$O$1:$O$766,"")</f>
        <v>1</v>
      </c>
      <c r="I1061" s="45">
        <f>_xlfn.XLOOKUP(F1061,Main_OG!$D$1:$D$766,Main_OG!$J$1:$J$766,"")</f>
        <v>0</v>
      </c>
      <c r="J1061" s="45" t="s">
        <v>908</v>
      </c>
      <c r="K1061" s="45" t="str">
        <f t="shared" si="49"/>
        <v>Green Mountain Power Corp_VT</v>
      </c>
      <c r="L1061" s="45" t="str">
        <f t="shared" si="50"/>
        <v>Green Mountain Power Corp_VT</v>
      </c>
      <c r="M1061" s="45" t="s">
        <v>2128</v>
      </c>
      <c r="N1061" s="45">
        <v>0</v>
      </c>
      <c r="O1061" s="45">
        <v>38953</v>
      </c>
      <c r="P1061" s="45">
        <v>65</v>
      </c>
      <c r="Q1061" s="45">
        <v>219910</v>
      </c>
      <c r="R1061" s="45">
        <v>0</v>
      </c>
      <c r="S1061" s="45">
        <v>1572378</v>
      </c>
      <c r="T1061" s="45">
        <v>1157833</v>
      </c>
      <c r="U1061" s="45">
        <v>1551471</v>
      </c>
      <c r="V1061" s="45">
        <v>0</v>
      </c>
      <c r="W1061" s="45">
        <v>14.409449</v>
      </c>
      <c r="X1061" s="45">
        <v>9.7264458999999999</v>
      </c>
      <c r="Y1061" s="45">
        <v>17.444412</v>
      </c>
      <c r="Z1061" s="46">
        <v>31847.7</v>
      </c>
      <c r="AA1061" s="46">
        <v>50899.882210604883</v>
      </c>
      <c r="AB1061" s="47">
        <f>_xlfn.XLOOKUP($F1061,Main_OG!$D$1:$D$766,Main_OG!AJ$1:AJ$766,"")</f>
        <v>0</v>
      </c>
      <c r="AC1061" s="47">
        <f>_xlfn.XLOOKUP($F1061,Main_OG!$D$1:$D$766,Main_OG!AK$1:AK$766,"")</f>
        <v>51586</v>
      </c>
      <c r="AD1061" s="47">
        <f>_xlfn.XLOOKUP($F1061,Main_OG!$D$1:$D$766,Main_OG!AL$1:AL$766,"")</f>
        <v>71764</v>
      </c>
      <c r="AE1061" s="47">
        <f>_xlfn.XLOOKUP($F1061,Main_OG!$D$1:$D$766,Main_OG!AM$1:AM$766,"")</f>
        <v>5060582</v>
      </c>
      <c r="AF1061" s="48">
        <f>_xlfn.XLOOKUP($F1061,Main_OG!$D$1:$D$766,Main_OG!Z$1:Z$766,"")</f>
        <v>0</v>
      </c>
      <c r="AG1061" s="48">
        <f>_xlfn.XLOOKUP($F1061,Main_OG!$D$1:$D$766,Main_OG!AA$1:AA$766,"")</f>
        <v>2.322195177698041</v>
      </c>
      <c r="AH1061" s="48">
        <f>_xlfn.XLOOKUP($F1061,Main_OG!$D$1:$D$766,Main_OG!AB$1:AB$766,"")</f>
        <v>20.48845299552563</v>
      </c>
      <c r="AI1061" s="48">
        <f>_xlfn.XLOOKUP($F1061,Main_OG!$D$1:$D$766,Main_OG!AC$1:AC$766,"")</f>
        <v>4.9924248044436963</v>
      </c>
      <c r="AJ1061" s="48">
        <f>_xlfn.XLOOKUP($F1061,Main_OG!$D$1:$D$766,Main_OG!AD$1:AD$766,"")</f>
        <v>0.8</v>
      </c>
    </row>
    <row r="1062" spans="2:36" x14ac:dyDescent="0.35">
      <c r="B1062" s="36" t="s">
        <v>2119</v>
      </c>
      <c r="C1062" s="45" t="s">
        <v>908</v>
      </c>
      <c r="D1062" s="45" t="s">
        <v>4426</v>
      </c>
      <c r="E1062" s="36" t="s">
        <v>2119</v>
      </c>
      <c r="F1062" s="36" t="str">
        <f t="shared" si="48"/>
        <v>2015_VT</v>
      </c>
      <c r="G1062" s="45">
        <v>2015</v>
      </c>
      <c r="H1062" s="45">
        <f>_xlfn.XLOOKUP(J1062,Main_OG!$B$1:$B$766,Main_OG!$O$1:$O$766,"")</f>
        <v>1</v>
      </c>
      <c r="I1062" s="45">
        <f>_xlfn.XLOOKUP(F1062,Main_OG!$D$1:$D$766,Main_OG!$J$1:$J$766,"")</f>
        <v>0</v>
      </c>
      <c r="J1062" s="45" t="s">
        <v>908</v>
      </c>
      <c r="K1062" s="45" t="str">
        <f t="shared" si="49"/>
        <v>Green Mountain Power Corp_VT</v>
      </c>
      <c r="L1062" s="45" t="str">
        <f t="shared" si="50"/>
        <v>Green Mountain Power Corp_VT</v>
      </c>
      <c r="M1062" s="45" t="s">
        <v>2129</v>
      </c>
      <c r="N1062" s="45">
        <v>0</v>
      </c>
      <c r="O1062" s="45">
        <v>39912</v>
      </c>
      <c r="P1062" s="45">
        <v>72</v>
      </c>
      <c r="Q1062" s="45">
        <v>220648</v>
      </c>
      <c r="R1062" s="45">
        <v>0</v>
      </c>
      <c r="S1062" s="45">
        <v>1540314</v>
      </c>
      <c r="T1062" s="45">
        <v>1167865</v>
      </c>
      <c r="U1062" s="45">
        <v>1521795</v>
      </c>
      <c r="V1062" s="45">
        <v>0</v>
      </c>
      <c r="W1062" s="45">
        <v>14.325131000000001</v>
      </c>
      <c r="X1062" s="45">
        <v>9.8135487000000001</v>
      </c>
      <c r="Y1062" s="45">
        <v>16.912265000000001</v>
      </c>
      <c r="Z1062" s="46">
        <v>32042.9</v>
      </c>
      <c r="AA1062" s="46">
        <v>51202.28184273182</v>
      </c>
      <c r="AB1062" s="47">
        <f>_xlfn.XLOOKUP($F1062,Main_OG!$D$1:$D$766,Main_OG!AJ$1:AJ$766,"")</f>
        <v>0</v>
      </c>
      <c r="AC1062" s="47">
        <f>_xlfn.XLOOKUP($F1062,Main_OG!$D$1:$D$766,Main_OG!AK$1:AK$766,"")</f>
        <v>16910</v>
      </c>
      <c r="AD1062" s="47">
        <f>_xlfn.XLOOKUP($F1062,Main_OG!$D$1:$D$766,Main_OG!AL$1:AL$766,"")</f>
        <v>41472</v>
      </c>
      <c r="AE1062" s="47">
        <f>_xlfn.XLOOKUP($F1062,Main_OG!$D$1:$D$766,Main_OG!AM$1:AM$766,"")</f>
        <v>0</v>
      </c>
      <c r="AF1062" s="48">
        <f>_xlfn.XLOOKUP($F1062,Main_OG!$D$1:$D$766,Main_OG!Z$1:Z$766,"")</f>
        <v>9.35</v>
      </c>
      <c r="AG1062" s="48">
        <f>_xlfn.XLOOKUP($F1062,Main_OG!$D$1:$D$766,Main_OG!AA$1:AA$766,"")</f>
        <v>2.25948627072199</v>
      </c>
      <c r="AH1062" s="48">
        <f>_xlfn.XLOOKUP($F1062,Main_OG!$D$1:$D$766,Main_OG!AB$1:AB$766,"")</f>
        <v>16.73</v>
      </c>
      <c r="AI1062" s="48">
        <f>_xlfn.XLOOKUP($F1062,Main_OG!$D$1:$D$766,Main_OG!AC$1:AC$766,"")</f>
        <v>3.3843619636206599</v>
      </c>
      <c r="AJ1062" s="48">
        <f>_xlfn.XLOOKUP($F1062,Main_OG!$D$1:$D$766,Main_OG!AD$1:AD$766,"")</f>
        <v>0.66963877086385626</v>
      </c>
    </row>
    <row r="1063" spans="2:36" x14ac:dyDescent="0.35">
      <c r="B1063" s="36" t="s">
        <v>2119</v>
      </c>
      <c r="C1063" s="45" t="s">
        <v>908</v>
      </c>
      <c r="D1063" s="45" t="s">
        <v>4426</v>
      </c>
      <c r="E1063" s="36" t="s">
        <v>2119</v>
      </c>
      <c r="F1063" s="36" t="str">
        <f t="shared" si="48"/>
        <v>2016_VT</v>
      </c>
      <c r="G1063" s="45">
        <v>2016</v>
      </c>
      <c r="H1063" s="45">
        <f>_xlfn.XLOOKUP(J1063,Main_OG!$B$1:$B$766,Main_OG!$O$1:$O$766,"")</f>
        <v>1</v>
      </c>
      <c r="I1063" s="45">
        <f>_xlfn.XLOOKUP(F1063,Main_OG!$D$1:$D$766,Main_OG!$J$1:$J$766,"")</f>
        <v>0</v>
      </c>
      <c r="J1063" s="45" t="s">
        <v>908</v>
      </c>
      <c r="K1063" s="45" t="str">
        <f t="shared" si="49"/>
        <v>Green Mountain Power Corp_VT</v>
      </c>
      <c r="L1063" s="45" t="str">
        <f t="shared" si="50"/>
        <v>Green Mountain Power Corp_VT</v>
      </c>
      <c r="M1063" s="45" t="s">
        <v>2130</v>
      </c>
      <c r="N1063" s="45">
        <v>0</v>
      </c>
      <c r="O1063" s="45">
        <v>41635</v>
      </c>
      <c r="P1063" s="45">
        <v>69</v>
      </c>
      <c r="Q1063" s="45">
        <v>220612</v>
      </c>
      <c r="R1063" s="45">
        <v>0</v>
      </c>
      <c r="S1063" s="45">
        <v>1542060</v>
      </c>
      <c r="T1063" s="45">
        <v>1186845</v>
      </c>
      <c r="U1063" s="45">
        <v>1493928</v>
      </c>
      <c r="V1063" s="45">
        <v>0</v>
      </c>
      <c r="W1063" s="45">
        <v>14.350674</v>
      </c>
      <c r="X1063" s="45">
        <v>9.7738121000000007</v>
      </c>
      <c r="Y1063" s="45">
        <v>17.266628999999998</v>
      </c>
      <c r="Z1063" s="46">
        <v>32312.7</v>
      </c>
      <c r="AA1063" s="46">
        <v>51752.818058638681</v>
      </c>
      <c r="AB1063" s="47">
        <f>_xlfn.XLOOKUP($F1063,Main_OG!$D$1:$D$766,Main_OG!AJ$1:AJ$766,"")</f>
        <v>0</v>
      </c>
      <c r="AC1063" s="47">
        <f>_xlfn.XLOOKUP($F1063,Main_OG!$D$1:$D$766,Main_OG!AK$1:AK$766,"")</f>
        <v>23220</v>
      </c>
      <c r="AD1063" s="47">
        <f>_xlfn.XLOOKUP($F1063,Main_OG!$D$1:$D$766,Main_OG!AL$1:AL$766,"")</f>
        <v>37158</v>
      </c>
      <c r="AE1063" s="47">
        <f>_xlfn.XLOOKUP($F1063,Main_OG!$D$1:$D$766,Main_OG!AM$1:AM$766,"")</f>
        <v>0</v>
      </c>
      <c r="AF1063" s="48">
        <f>_xlfn.XLOOKUP($F1063,Main_OG!$D$1:$D$766,Main_OG!Z$1:Z$766,"")</f>
        <v>0</v>
      </c>
      <c r="AG1063" s="48">
        <f>_xlfn.XLOOKUP($F1063,Main_OG!$D$1:$D$766,Main_OG!AA$1:AA$766,"")</f>
        <v>2.2143440282408582</v>
      </c>
      <c r="AH1063" s="48">
        <f>_xlfn.XLOOKUP($F1063,Main_OG!$D$1:$D$766,Main_OG!AB$1:AB$766,"")</f>
        <v>11.309272049594229</v>
      </c>
      <c r="AI1063" s="48">
        <f>_xlfn.XLOOKUP($F1063,Main_OG!$D$1:$D$766,Main_OG!AC$1:AC$766,"")</f>
        <v>3.2924726584307722</v>
      </c>
      <c r="AJ1063" s="48">
        <f>_xlfn.XLOOKUP($F1063,Main_OG!$D$1:$D$766,Main_OG!AD$1:AD$766,"")</f>
        <v>0.65636700530415037</v>
      </c>
    </row>
    <row r="1064" spans="2:36" x14ac:dyDescent="0.35">
      <c r="B1064" s="36" t="s">
        <v>2119</v>
      </c>
      <c r="C1064" s="45" t="s">
        <v>908</v>
      </c>
      <c r="D1064" s="45" t="s">
        <v>4426</v>
      </c>
      <c r="E1064" s="36" t="s">
        <v>2119</v>
      </c>
      <c r="F1064" s="36" t="str">
        <f t="shared" si="48"/>
        <v>2017_VT</v>
      </c>
      <c r="G1064" s="45">
        <v>2017</v>
      </c>
      <c r="H1064" s="45">
        <f>_xlfn.XLOOKUP(J1064,Main_OG!$B$1:$B$766,Main_OG!$O$1:$O$766,"")</f>
        <v>1</v>
      </c>
      <c r="I1064" s="45">
        <f>_xlfn.XLOOKUP(F1064,Main_OG!$D$1:$D$766,Main_OG!$J$1:$J$766,"")</f>
        <v>0</v>
      </c>
      <c r="J1064" s="45" t="s">
        <v>908</v>
      </c>
      <c r="K1064" s="45" t="str">
        <f t="shared" si="49"/>
        <v>Green Mountain Power Corp_VT</v>
      </c>
      <c r="L1064" s="45" t="str">
        <f t="shared" si="50"/>
        <v>Green Mountain Power Corp_VT</v>
      </c>
      <c r="M1064" s="45" t="s">
        <v>2131</v>
      </c>
      <c r="N1064" s="45">
        <v>0</v>
      </c>
      <c r="O1064" s="45">
        <v>42410</v>
      </c>
      <c r="P1064" s="45">
        <v>66</v>
      </c>
      <c r="Q1064" s="45">
        <v>221420</v>
      </c>
      <c r="R1064" s="45">
        <v>0</v>
      </c>
      <c r="S1064" s="45">
        <v>1507059</v>
      </c>
      <c r="T1064" s="45">
        <v>1173316</v>
      </c>
      <c r="U1064" s="45">
        <v>1466486</v>
      </c>
      <c r="V1064" s="45">
        <v>0</v>
      </c>
      <c r="W1064" s="45">
        <v>14.408925</v>
      </c>
      <c r="X1064" s="45">
        <v>9.7623317000000007</v>
      </c>
      <c r="Y1064" s="45">
        <v>17.60801</v>
      </c>
      <c r="Z1064" s="46">
        <v>32589.200000000001</v>
      </c>
      <c r="AA1064" s="46">
        <v>52131.709782893849</v>
      </c>
      <c r="AB1064" s="47">
        <f>_xlfn.XLOOKUP($F1064,Main_OG!$D$1:$D$766,Main_OG!AJ$1:AJ$766,"")</f>
        <v>0</v>
      </c>
      <c r="AC1064" s="47">
        <f>_xlfn.XLOOKUP($F1064,Main_OG!$D$1:$D$766,Main_OG!AK$1:AK$766,"")</f>
        <v>44338</v>
      </c>
      <c r="AD1064" s="47">
        <f>_xlfn.XLOOKUP($F1064,Main_OG!$D$1:$D$766,Main_OG!AL$1:AL$766,"")</f>
        <v>32990</v>
      </c>
      <c r="AE1064" s="47">
        <f>_xlfn.XLOOKUP($F1064,Main_OG!$D$1:$D$766,Main_OG!AM$1:AM$766,"")</f>
        <v>0</v>
      </c>
      <c r="AF1064" s="48">
        <f>_xlfn.XLOOKUP($F1064,Main_OG!$D$1:$D$766,Main_OG!Z$1:Z$766,"")</f>
        <v>8.19</v>
      </c>
      <c r="AG1064" s="48">
        <f>_xlfn.XLOOKUP($F1064,Main_OG!$D$1:$D$766,Main_OG!AA$1:AA$766,"")</f>
        <v>2.1875855044172008</v>
      </c>
      <c r="AH1064" s="48">
        <f>_xlfn.XLOOKUP($F1064,Main_OG!$D$1:$D$766,Main_OG!AB$1:AB$766,"")</f>
        <v>14.05</v>
      </c>
      <c r="AI1064" s="48">
        <f>_xlfn.XLOOKUP($F1064,Main_OG!$D$1:$D$766,Main_OG!AC$1:AC$766,"")</f>
        <v>3.47</v>
      </c>
      <c r="AJ1064" s="48">
        <f>_xlfn.XLOOKUP($F1064,Main_OG!$D$1:$D$766,Main_OG!AD$1:AD$766,"")</f>
        <v>0.62802788237371954</v>
      </c>
    </row>
    <row r="1065" spans="2:36" x14ac:dyDescent="0.35">
      <c r="B1065" s="36" t="s">
        <v>2119</v>
      </c>
      <c r="C1065" s="45" t="s">
        <v>908</v>
      </c>
      <c r="D1065" s="45" t="s">
        <v>4426</v>
      </c>
      <c r="E1065" s="36" t="s">
        <v>2119</v>
      </c>
      <c r="F1065" s="36" t="str">
        <f t="shared" si="48"/>
        <v>2018_VT</v>
      </c>
      <c r="G1065" s="45">
        <v>2018</v>
      </c>
      <c r="H1065" s="45">
        <f>_xlfn.XLOOKUP(J1065,Main_OG!$B$1:$B$766,Main_OG!$O$1:$O$766,"")</f>
        <v>1</v>
      </c>
      <c r="I1065" s="45">
        <f>_xlfn.XLOOKUP(F1065,Main_OG!$D$1:$D$766,Main_OG!$J$1:$J$766,"")</f>
        <v>0</v>
      </c>
      <c r="J1065" s="45" t="s">
        <v>908</v>
      </c>
      <c r="K1065" s="45" t="str">
        <f t="shared" si="49"/>
        <v>Green Mountain Power Corp_VT</v>
      </c>
      <c r="L1065" s="45" t="str">
        <f t="shared" si="50"/>
        <v>Green Mountain Power Corp_VT</v>
      </c>
      <c r="M1065" s="45" t="s">
        <v>2132</v>
      </c>
      <c r="N1065" s="45">
        <v>0</v>
      </c>
      <c r="O1065" s="45">
        <v>42769</v>
      </c>
      <c r="P1065" s="45">
        <v>68</v>
      </c>
      <c r="Q1065" s="45">
        <v>221911</v>
      </c>
      <c r="R1065" s="45">
        <v>0</v>
      </c>
      <c r="S1065" s="45">
        <v>1526171</v>
      </c>
      <c r="T1065" s="45">
        <v>1164784</v>
      </c>
      <c r="U1065" s="45">
        <v>1531308</v>
      </c>
      <c r="V1065" s="45">
        <v>0</v>
      </c>
      <c r="W1065" s="45">
        <v>15.214809000000001</v>
      </c>
      <c r="X1065" s="45">
        <v>10.340887</v>
      </c>
      <c r="Y1065" s="45">
        <v>18.076834000000002</v>
      </c>
      <c r="Z1065" s="46">
        <v>32827.800000000003</v>
      </c>
      <c r="AA1065" s="46">
        <v>52541.125028409006</v>
      </c>
      <c r="AB1065" s="47">
        <f>_xlfn.XLOOKUP($F1065,Main_OG!$D$1:$D$766,Main_OG!AJ$1:AJ$766,"")</f>
        <v>0</v>
      </c>
      <c r="AC1065" s="47">
        <f>_xlfn.XLOOKUP($F1065,Main_OG!$D$1:$D$766,Main_OG!AK$1:AK$766,"")</f>
        <v>20758</v>
      </c>
      <c r="AD1065" s="47">
        <f>_xlfn.XLOOKUP($F1065,Main_OG!$D$1:$D$766,Main_OG!AL$1:AL$766,"")</f>
        <v>32020</v>
      </c>
      <c r="AE1065" s="47">
        <f>_xlfn.XLOOKUP($F1065,Main_OG!$D$1:$D$766,Main_OG!AM$1:AM$766,"")</f>
        <v>0</v>
      </c>
      <c r="AF1065" s="48">
        <f>_xlfn.XLOOKUP($F1065,Main_OG!$D$1:$D$766,Main_OG!Z$1:Z$766,"")</f>
        <v>0</v>
      </c>
      <c r="AG1065" s="48">
        <f>_xlfn.XLOOKUP($F1065,Main_OG!$D$1:$D$766,Main_OG!AA$1:AA$766,"")</f>
        <v>2.1875855044172008</v>
      </c>
      <c r="AH1065" s="48">
        <f>_xlfn.XLOOKUP($F1065,Main_OG!$D$1:$D$766,Main_OG!AB$1:AB$766,"")</f>
        <v>17.134646247082848</v>
      </c>
      <c r="AI1065" s="48">
        <f>_xlfn.XLOOKUP($F1065,Main_OG!$D$1:$D$766,Main_OG!AC$1:AC$766,"")</f>
        <v>3.8713752811270652</v>
      </c>
      <c r="AJ1065" s="48">
        <f>_xlfn.XLOOKUP($F1065,Main_OG!$D$1:$D$766,Main_OG!AD$1:AD$766,"")</f>
        <v>0.62810595158289428</v>
      </c>
    </row>
    <row r="1066" spans="2:36" x14ac:dyDescent="0.35">
      <c r="B1066" s="36" t="s">
        <v>2119</v>
      </c>
      <c r="C1066" s="45" t="s">
        <v>908</v>
      </c>
      <c r="D1066" s="45" t="s">
        <v>4426</v>
      </c>
      <c r="E1066" s="36" t="s">
        <v>2119</v>
      </c>
      <c r="F1066" s="36" t="str">
        <f t="shared" si="48"/>
        <v>2019_VT</v>
      </c>
      <c r="G1066" s="45">
        <v>2019</v>
      </c>
      <c r="H1066" s="45">
        <f>_xlfn.XLOOKUP(J1066,Main_OG!$B$1:$B$766,Main_OG!$O$1:$O$766,"")</f>
        <v>1</v>
      </c>
      <c r="I1066" s="45">
        <f>_xlfn.XLOOKUP(F1066,Main_OG!$D$1:$D$766,Main_OG!$J$1:$J$766,"")</f>
        <v>0</v>
      </c>
      <c r="J1066" s="45" t="s">
        <v>908</v>
      </c>
      <c r="K1066" s="45" t="str">
        <f t="shared" si="49"/>
        <v>Green Mountain Power Corp_VT</v>
      </c>
      <c r="L1066" s="45" t="str">
        <f t="shared" si="50"/>
        <v>Green Mountain Power Corp_VT</v>
      </c>
      <c r="M1066" s="45" t="s">
        <v>2133</v>
      </c>
      <c r="N1066" s="45">
        <v>0</v>
      </c>
      <c r="O1066" s="45">
        <v>44060</v>
      </c>
      <c r="P1066" s="45">
        <v>72</v>
      </c>
      <c r="Q1066" s="45">
        <v>222599</v>
      </c>
      <c r="R1066" s="45">
        <v>0</v>
      </c>
      <c r="S1066" s="45">
        <v>1478366</v>
      </c>
      <c r="T1066" s="45">
        <v>1148104</v>
      </c>
      <c r="U1066" s="45">
        <v>1501956</v>
      </c>
      <c r="V1066" s="45">
        <v>0</v>
      </c>
      <c r="W1066" s="45">
        <v>16.279527999999999</v>
      </c>
      <c r="X1066" s="45">
        <v>10.715928</v>
      </c>
      <c r="Y1066" s="45">
        <v>17.654378999999999</v>
      </c>
      <c r="Z1066" s="46">
        <v>33207.599999999999</v>
      </c>
      <c r="AA1066" s="46">
        <v>53213.384910727735</v>
      </c>
      <c r="AB1066" s="47">
        <f>_xlfn.XLOOKUP($F1066,Main_OG!$D$1:$D$766,Main_OG!AJ$1:AJ$766,"")</f>
        <v>0</v>
      </c>
      <c r="AC1066" s="47">
        <f>_xlfn.XLOOKUP($F1066,Main_OG!$D$1:$D$766,Main_OG!AK$1:AK$766,"")</f>
        <v>7478</v>
      </c>
      <c r="AD1066" s="47">
        <f>_xlfn.XLOOKUP($F1066,Main_OG!$D$1:$D$766,Main_OG!AL$1:AL$766,"")</f>
        <v>34624</v>
      </c>
      <c r="AE1066" s="47">
        <f>_xlfn.XLOOKUP($F1066,Main_OG!$D$1:$D$766,Main_OG!AM$1:AM$766,"")</f>
        <v>0</v>
      </c>
      <c r="AF1066" s="48">
        <f>_xlfn.XLOOKUP($F1066,Main_OG!$D$1:$D$766,Main_OG!Z$1:Z$766,"")</f>
        <v>0</v>
      </c>
      <c r="AG1066" s="48">
        <f>_xlfn.XLOOKUP($F1066,Main_OG!$D$1:$D$766,Main_OG!AA$1:AA$766,"")</f>
        <v>2.176146746141439</v>
      </c>
      <c r="AH1066" s="48">
        <f>_xlfn.XLOOKUP($F1066,Main_OG!$D$1:$D$766,Main_OG!AB$1:AB$766,"")</f>
        <v>16.155101142605361</v>
      </c>
      <c r="AI1066" s="48">
        <f>_xlfn.XLOOKUP($F1066,Main_OG!$D$1:$D$766,Main_OG!AC$1:AC$766,"")</f>
        <v>3.3292283805067271</v>
      </c>
      <c r="AJ1066" s="48">
        <f>_xlfn.XLOOKUP($F1066,Main_OG!$D$1:$D$766,Main_OG!AD$1:AD$766,"")</f>
        <v>0.60296766622862785</v>
      </c>
    </row>
    <row r="1067" spans="2:36" x14ac:dyDescent="0.35">
      <c r="B1067" s="36" t="s">
        <v>2119</v>
      </c>
      <c r="C1067" s="45" t="s">
        <v>908</v>
      </c>
      <c r="D1067" s="45" t="s">
        <v>4426</v>
      </c>
      <c r="E1067" s="36" t="s">
        <v>2119</v>
      </c>
      <c r="F1067" s="36" t="str">
        <f t="shared" si="48"/>
        <v>2020_VT</v>
      </c>
      <c r="G1067" s="45">
        <v>2020</v>
      </c>
      <c r="H1067" s="45">
        <f>_xlfn.XLOOKUP(J1067,Main_OG!$B$1:$B$766,Main_OG!$O$1:$O$766,"")</f>
        <v>1</v>
      </c>
      <c r="I1067" s="45">
        <f>_xlfn.XLOOKUP(F1067,Main_OG!$D$1:$D$766,Main_OG!$J$1:$J$766,"")</f>
        <v>0</v>
      </c>
      <c r="J1067" s="45" t="s">
        <v>908</v>
      </c>
      <c r="K1067" s="45" t="str">
        <f t="shared" si="49"/>
        <v>Green Mountain Power Corp_VT</v>
      </c>
      <c r="L1067" s="45" t="str">
        <f t="shared" si="50"/>
        <v>Green Mountain Power Corp_VT</v>
      </c>
      <c r="M1067" s="45" t="s">
        <v>2134</v>
      </c>
      <c r="N1067" s="45">
        <v>0</v>
      </c>
      <c r="O1067" s="45">
        <v>44773</v>
      </c>
      <c r="P1067" s="45">
        <v>72</v>
      </c>
      <c r="Q1067" s="45">
        <v>0</v>
      </c>
      <c r="R1067" s="45">
        <v>0</v>
      </c>
      <c r="S1067" s="45">
        <v>1373787</v>
      </c>
      <c r="T1067" s="45">
        <v>1112459</v>
      </c>
      <c r="U1067" s="45">
        <v>0</v>
      </c>
      <c r="V1067" s="45">
        <v>0</v>
      </c>
      <c r="W1067" s="45">
        <v>16.736801</v>
      </c>
      <c r="X1067" s="45">
        <v>10.916897000000001</v>
      </c>
      <c r="Y1067" s="45">
        <v>0</v>
      </c>
      <c r="Z1067" s="46">
        <v>32307.1</v>
      </c>
      <c r="AA1067" s="46">
        <v>51789.05487311264</v>
      </c>
      <c r="AB1067" s="47">
        <f>_xlfn.XLOOKUP($F1067,Main_OG!$D$1:$D$766,Main_OG!AJ$1:AJ$766,"")</f>
        <v>0</v>
      </c>
      <c r="AC1067" s="47">
        <f>_xlfn.XLOOKUP($F1067,Main_OG!$D$1:$D$766,Main_OG!AK$1:AK$766,"")</f>
        <v>11098</v>
      </c>
      <c r="AD1067" s="47">
        <f>_xlfn.XLOOKUP($F1067,Main_OG!$D$1:$D$766,Main_OG!AL$1:AL$766,"")</f>
        <v>38584</v>
      </c>
      <c r="AE1067" s="47">
        <f>_xlfn.XLOOKUP($F1067,Main_OG!$D$1:$D$766,Main_OG!AM$1:AM$766,"")</f>
        <v>0</v>
      </c>
      <c r="AF1067" s="48">
        <f>_xlfn.XLOOKUP($F1067,Main_OG!$D$1:$D$766,Main_OG!Z$1:Z$766,"")</f>
        <v>0</v>
      </c>
      <c r="AG1067" s="48">
        <f>_xlfn.XLOOKUP($F1067,Main_OG!$D$1:$D$766,Main_OG!AA$1:AA$766,"")</f>
        <v>2.127327759928813</v>
      </c>
      <c r="AH1067" s="48">
        <f>_xlfn.XLOOKUP($F1067,Main_OG!$D$1:$D$766,Main_OG!AB$1:AB$766,"")</f>
        <v>12.535325193609101</v>
      </c>
      <c r="AI1067" s="48">
        <f>_xlfn.XLOOKUP($F1067,Main_OG!$D$1:$D$766,Main_OG!AC$1:AC$766,"")</f>
        <v>2.8422150630003218</v>
      </c>
      <c r="AJ1067" s="48">
        <f>_xlfn.XLOOKUP($F1067,Main_OG!$D$1:$D$766,Main_OG!AD$1:AD$766,"")</f>
        <v>0.5848556097000881</v>
      </c>
    </row>
    <row r="1068" spans="2:36" x14ac:dyDescent="0.35">
      <c r="B1068" s="36" t="s">
        <v>2135</v>
      </c>
      <c r="C1068" s="45" t="s">
        <v>111</v>
      </c>
      <c r="D1068" s="45" t="s">
        <v>4427</v>
      </c>
      <c r="E1068" s="36" t="s">
        <v>2135</v>
      </c>
      <c r="F1068" s="36" t="str">
        <f t="shared" si="48"/>
        <v>2006_FL</v>
      </c>
      <c r="G1068" s="45">
        <v>2006</v>
      </c>
      <c r="H1068" s="45">
        <f>_xlfn.XLOOKUP(J1068,Main_OG!$B$1:$B$766,Main_OG!$O$1:$O$766,"")</f>
        <v>0</v>
      </c>
      <c r="I1068" s="45">
        <f>_xlfn.XLOOKUP(F1068,Main_OG!$D$1:$D$766,Main_OG!$J$1:$J$766,"")</f>
        <v>0</v>
      </c>
      <c r="J1068" s="45" t="s">
        <v>111</v>
      </c>
      <c r="K1068" s="45" t="str">
        <f t="shared" si="49"/>
        <v>Gulf Power Co_FL</v>
      </c>
      <c r="L1068" s="45" t="str">
        <f t="shared" si="50"/>
        <v>Gulf Power Co_FL</v>
      </c>
      <c r="M1068" s="45" t="s">
        <v>2136</v>
      </c>
      <c r="N1068" s="45">
        <v>0</v>
      </c>
      <c r="O1068" s="45">
        <v>53959</v>
      </c>
      <c r="P1068" s="45">
        <v>294</v>
      </c>
      <c r="Q1068" s="45">
        <v>360930</v>
      </c>
      <c r="R1068" s="45">
        <v>0</v>
      </c>
      <c r="S1068" s="45">
        <v>308704</v>
      </c>
      <c r="T1068" s="45">
        <v>132339</v>
      </c>
      <c r="U1068" s="45">
        <v>510995</v>
      </c>
      <c r="V1068" s="45">
        <v>0</v>
      </c>
      <c r="W1068" s="45">
        <v>7.9831391665265912</v>
      </c>
      <c r="X1068" s="45">
        <v>6.1943729729704433</v>
      </c>
      <c r="Y1068" s="45">
        <v>9.4184102415799789</v>
      </c>
      <c r="Z1068" s="46">
        <v>909298.9</v>
      </c>
      <c r="AA1068" s="46">
        <v>50052.25962033336</v>
      </c>
      <c r="AB1068" s="47">
        <f>_xlfn.XLOOKUP($F1068,Main_OG!$D$1:$D$766,Main_OG!AJ$1:AJ$766,"")</f>
        <v>54764892.619999997</v>
      </c>
      <c r="AC1068" s="47">
        <f>_xlfn.XLOOKUP($F1068,Main_OG!$D$1:$D$766,Main_OG!AK$1:AK$766,"")</f>
        <v>76355130.900000006</v>
      </c>
      <c r="AD1068" s="47">
        <f>_xlfn.XLOOKUP($F1068,Main_OG!$D$1:$D$766,Main_OG!AL$1:AL$766,"")</f>
        <v>1489687680.78</v>
      </c>
      <c r="AE1068" s="47">
        <f>_xlfn.XLOOKUP($F1068,Main_OG!$D$1:$D$766,Main_OG!AM$1:AM$766,"")</f>
        <v>31426349</v>
      </c>
      <c r="AF1068" s="48">
        <f>_xlfn.XLOOKUP($F1068,Main_OG!$D$1:$D$766,Main_OG!Z$1:Z$766,"")</f>
        <v>0</v>
      </c>
      <c r="AG1068" s="48">
        <f>_xlfn.XLOOKUP($F1068,Main_OG!$D$1:$D$766,Main_OG!AA$1:AA$766,"")</f>
        <v>2.2465548173415608</v>
      </c>
      <c r="AH1068" s="48">
        <f>_xlfn.XLOOKUP($F1068,Main_OG!$D$1:$D$766,Main_OG!AB$1:AB$766,"")</f>
        <v>14.13114039693003</v>
      </c>
      <c r="AI1068" s="48">
        <f>_xlfn.XLOOKUP($F1068,Main_OG!$D$1:$D$766,Main_OG!AC$1:AC$766,"")</f>
        <v>7.1610124069250478</v>
      </c>
      <c r="AJ1068" s="48">
        <f>_xlfn.XLOOKUP($F1068,Main_OG!$D$1:$D$766,Main_OG!AD$1:AD$766,"")</f>
        <v>0.4704061490499184</v>
      </c>
    </row>
    <row r="1069" spans="2:36" x14ac:dyDescent="0.35">
      <c r="B1069" s="36" t="s">
        <v>2135</v>
      </c>
      <c r="C1069" s="45" t="s">
        <v>111</v>
      </c>
      <c r="D1069" s="45" t="s">
        <v>4427</v>
      </c>
      <c r="E1069" s="36" t="s">
        <v>2135</v>
      </c>
      <c r="F1069" s="36" t="str">
        <f t="shared" si="48"/>
        <v>2007_FL</v>
      </c>
      <c r="G1069" s="45">
        <v>2007</v>
      </c>
      <c r="H1069" s="45">
        <f>_xlfn.XLOOKUP(J1069,Main_OG!$B$1:$B$766,Main_OG!$O$1:$O$766,"")</f>
        <v>0</v>
      </c>
      <c r="I1069" s="45">
        <f>_xlfn.XLOOKUP(F1069,Main_OG!$D$1:$D$766,Main_OG!$J$1:$J$766,"")</f>
        <v>0</v>
      </c>
      <c r="J1069" s="45" t="s">
        <v>111</v>
      </c>
      <c r="K1069" s="45" t="str">
        <f t="shared" si="49"/>
        <v>Gulf Power Co_FL</v>
      </c>
      <c r="L1069" s="45" t="str">
        <f t="shared" si="50"/>
        <v>Gulf Power Co_FL</v>
      </c>
      <c r="M1069" s="45" t="s">
        <v>2137</v>
      </c>
      <c r="N1069" s="45">
        <v>0</v>
      </c>
      <c r="O1069" s="45">
        <v>54275</v>
      </c>
      <c r="P1069" s="45">
        <v>303</v>
      </c>
      <c r="Q1069" s="45">
        <v>371213</v>
      </c>
      <c r="R1069" s="45">
        <v>0</v>
      </c>
      <c r="S1069" s="45">
        <v>333482</v>
      </c>
      <c r="T1069" s="45">
        <v>135179</v>
      </c>
      <c r="U1069" s="45">
        <v>537668</v>
      </c>
      <c r="V1069" s="45">
        <v>0</v>
      </c>
      <c r="W1069" s="45">
        <v>8.35</v>
      </c>
      <c r="X1069" s="45">
        <v>6.6</v>
      </c>
      <c r="Y1069" s="45">
        <v>9.82</v>
      </c>
      <c r="Z1069" s="46">
        <v>922288.3</v>
      </c>
      <c r="AA1069" s="46">
        <v>50212.120727083784</v>
      </c>
      <c r="AB1069" s="47">
        <f>_xlfn.XLOOKUP($F1069,Main_OG!$D$1:$D$766,Main_OG!AJ$1:AJ$766,"")</f>
        <v>57036054</v>
      </c>
      <c r="AC1069" s="47">
        <f>_xlfn.XLOOKUP($F1069,Main_OG!$D$1:$D$766,Main_OG!AK$1:AK$766,"")</f>
        <v>66303524</v>
      </c>
      <c r="AD1069" s="47">
        <f>_xlfn.XLOOKUP($F1069,Main_OG!$D$1:$D$766,Main_OG!AL$1:AL$766,"")</f>
        <v>1551860014</v>
      </c>
      <c r="AE1069" s="47">
        <f>_xlfn.XLOOKUP($F1069,Main_OG!$D$1:$D$766,Main_OG!AM$1:AM$766,"")</f>
        <v>29289289</v>
      </c>
      <c r="AF1069" s="48">
        <f>_xlfn.XLOOKUP($F1069,Main_OG!$D$1:$D$766,Main_OG!Z$1:Z$766,"")</f>
        <v>0</v>
      </c>
      <c r="AG1069" s="48">
        <f>_xlfn.XLOOKUP($F1069,Main_OG!$D$1:$D$766,Main_OG!AA$1:AA$766,"")</f>
        <v>2.2465548173415608</v>
      </c>
      <c r="AH1069" s="48">
        <f>_xlfn.XLOOKUP($F1069,Main_OG!$D$1:$D$766,Main_OG!AB$1:AB$766,"")</f>
        <v>15.097711394063451</v>
      </c>
      <c r="AI1069" s="48">
        <f>_xlfn.XLOOKUP($F1069,Main_OG!$D$1:$D$766,Main_OG!AC$1:AC$766,"")</f>
        <v>7.3815467393807772</v>
      </c>
      <c r="AJ1069" s="48">
        <f>_xlfn.XLOOKUP($F1069,Main_OG!$D$1:$D$766,Main_OG!AD$1:AD$766,"")</f>
        <v>0.58103021845052572</v>
      </c>
    </row>
    <row r="1070" spans="2:36" x14ac:dyDescent="0.35">
      <c r="B1070" s="36" t="s">
        <v>2135</v>
      </c>
      <c r="C1070" s="45" t="s">
        <v>111</v>
      </c>
      <c r="D1070" s="45" t="s">
        <v>4427</v>
      </c>
      <c r="E1070" s="36" t="s">
        <v>2135</v>
      </c>
      <c r="F1070" s="36" t="str">
        <f t="shared" si="48"/>
        <v>2008_FL</v>
      </c>
      <c r="G1070" s="45">
        <v>2008</v>
      </c>
      <c r="H1070" s="45">
        <f>_xlfn.XLOOKUP(J1070,Main_OG!$B$1:$B$766,Main_OG!$O$1:$O$766,"")</f>
        <v>0</v>
      </c>
      <c r="I1070" s="45">
        <f>_xlfn.XLOOKUP(F1070,Main_OG!$D$1:$D$766,Main_OG!$J$1:$J$766,"")</f>
        <v>0</v>
      </c>
      <c r="J1070" s="45" t="s">
        <v>111</v>
      </c>
      <c r="K1070" s="45" t="str">
        <f t="shared" si="49"/>
        <v>Gulf Power Co_FL</v>
      </c>
      <c r="L1070" s="45" t="str">
        <f t="shared" si="50"/>
        <v>Gulf Power Co_FL</v>
      </c>
      <c r="M1070" s="45" t="s">
        <v>2138</v>
      </c>
      <c r="N1070" s="45">
        <v>0</v>
      </c>
      <c r="O1070" s="45">
        <v>54301</v>
      </c>
      <c r="P1070" s="45">
        <v>292</v>
      </c>
      <c r="Q1070" s="45">
        <v>374709</v>
      </c>
      <c r="R1070" s="45">
        <v>0</v>
      </c>
      <c r="S1070" s="45">
        <v>3984160</v>
      </c>
      <c r="T1070" s="45">
        <v>2210597</v>
      </c>
      <c r="U1070" s="45">
        <v>5348642</v>
      </c>
      <c r="V1070" s="45">
        <v>0</v>
      </c>
      <c r="W1070" s="45">
        <v>9.3699999999999992</v>
      </c>
      <c r="X1070" s="45">
        <v>7.49</v>
      </c>
      <c r="Y1070" s="45">
        <v>10.88</v>
      </c>
      <c r="Z1070" s="46">
        <v>891766.9</v>
      </c>
      <c r="AA1070" s="46">
        <v>48132.575137074709</v>
      </c>
      <c r="AB1070" s="47">
        <f>_xlfn.XLOOKUP($F1070,Main_OG!$D$1:$D$766,Main_OG!AJ$1:AJ$766,"")</f>
        <v>55334282</v>
      </c>
      <c r="AC1070" s="47">
        <f>_xlfn.XLOOKUP($F1070,Main_OG!$D$1:$D$766,Main_OG!AK$1:AK$766,"")</f>
        <v>41400120</v>
      </c>
      <c r="AD1070" s="47">
        <f>_xlfn.XLOOKUP($F1070,Main_OG!$D$1:$D$766,Main_OG!AL$1:AL$766,"")</f>
        <v>1599198312</v>
      </c>
      <c r="AE1070" s="47">
        <f>_xlfn.XLOOKUP($F1070,Main_OG!$D$1:$D$766,Main_OG!AM$1:AM$766,"")</f>
        <v>32133276</v>
      </c>
      <c r="AF1070" s="48">
        <f>_xlfn.XLOOKUP($F1070,Main_OG!$D$1:$D$766,Main_OG!Z$1:Z$766,"")</f>
        <v>0</v>
      </c>
      <c r="AG1070" s="48">
        <f>_xlfn.XLOOKUP($F1070,Main_OG!$D$1:$D$766,Main_OG!AA$1:AA$766,"")</f>
        <v>2.2204719344600159</v>
      </c>
      <c r="AH1070" s="48">
        <f>_xlfn.XLOOKUP($F1070,Main_OG!$D$1:$D$766,Main_OG!AB$1:AB$766,"")</f>
        <v>19.619187803472759</v>
      </c>
      <c r="AI1070" s="48">
        <f>_xlfn.XLOOKUP($F1070,Main_OG!$D$1:$D$766,Main_OG!AC$1:AC$766,"")</f>
        <v>9.1182546074696553</v>
      </c>
      <c r="AJ1070" s="48">
        <f>_xlfn.XLOOKUP($F1070,Main_OG!$D$1:$D$766,Main_OG!AD$1:AD$766,"")</f>
        <v>0.68330088246943577</v>
      </c>
    </row>
    <row r="1071" spans="2:36" x14ac:dyDescent="0.35">
      <c r="B1071" s="36" t="s">
        <v>2135</v>
      </c>
      <c r="C1071" s="45" t="s">
        <v>111</v>
      </c>
      <c r="D1071" s="45" t="s">
        <v>4427</v>
      </c>
      <c r="E1071" s="36" t="s">
        <v>2135</v>
      </c>
      <c r="F1071" s="36" t="str">
        <f t="shared" si="48"/>
        <v>2009_FL</v>
      </c>
      <c r="G1071" s="45">
        <v>2009</v>
      </c>
      <c r="H1071" s="45">
        <f>_xlfn.XLOOKUP(J1071,Main_OG!$B$1:$B$766,Main_OG!$O$1:$O$766,"")</f>
        <v>0</v>
      </c>
      <c r="I1071" s="45">
        <f>_xlfn.XLOOKUP(F1071,Main_OG!$D$1:$D$766,Main_OG!$J$1:$J$766,"")</f>
        <v>0</v>
      </c>
      <c r="J1071" s="45" t="s">
        <v>111</v>
      </c>
      <c r="K1071" s="45" t="str">
        <f t="shared" si="49"/>
        <v>Gulf Power Co_FL</v>
      </c>
      <c r="L1071" s="45" t="str">
        <f t="shared" si="50"/>
        <v>Gulf Power Co_FL</v>
      </c>
      <c r="M1071" s="45" t="s">
        <v>2139</v>
      </c>
      <c r="N1071" s="45">
        <v>0</v>
      </c>
      <c r="O1071" s="45">
        <v>53914</v>
      </c>
      <c r="P1071" s="45">
        <v>280</v>
      </c>
      <c r="Q1071" s="45">
        <v>374010</v>
      </c>
      <c r="R1071" s="45">
        <v>0</v>
      </c>
      <c r="S1071" s="45">
        <v>3921227</v>
      </c>
      <c r="T1071" s="45">
        <v>1727106</v>
      </c>
      <c r="U1071" s="45">
        <v>5254491</v>
      </c>
      <c r="V1071" s="45">
        <v>0</v>
      </c>
      <c r="W1071" s="45">
        <v>9.6999999999999993</v>
      </c>
      <c r="X1071" s="45">
        <v>8</v>
      </c>
      <c r="Y1071" s="45">
        <v>11.19</v>
      </c>
      <c r="Z1071" s="46">
        <v>840480.6</v>
      </c>
      <c r="AA1071" s="46">
        <v>45059.595840675458</v>
      </c>
      <c r="AB1071" s="47">
        <f>_xlfn.XLOOKUP($F1071,Main_OG!$D$1:$D$766,Main_OG!AJ$1:AJ$766,"")</f>
        <v>46331440</v>
      </c>
      <c r="AC1071" s="47">
        <f>_xlfn.XLOOKUP($F1071,Main_OG!$D$1:$D$766,Main_OG!AK$1:AK$766,"")</f>
        <v>31620546</v>
      </c>
      <c r="AD1071" s="47">
        <f>_xlfn.XLOOKUP($F1071,Main_OG!$D$1:$D$766,Main_OG!AL$1:AL$766,"")</f>
        <v>1837000796</v>
      </c>
      <c r="AE1071" s="47">
        <f>_xlfn.XLOOKUP($F1071,Main_OG!$D$1:$D$766,Main_OG!AM$1:AM$766,"")</f>
        <v>29117877</v>
      </c>
      <c r="AF1071" s="48">
        <f>_xlfn.XLOOKUP($F1071,Main_OG!$D$1:$D$766,Main_OG!Z$1:Z$766,"")</f>
        <v>0</v>
      </c>
      <c r="AG1071" s="48">
        <f>_xlfn.XLOOKUP($F1071,Main_OG!$D$1:$D$766,Main_OG!AA$1:AA$766,"")</f>
        <v>2.2743975091886082</v>
      </c>
      <c r="AH1071" s="48">
        <f>_xlfn.XLOOKUP($F1071,Main_OG!$D$1:$D$766,Main_OG!AB$1:AB$766,"")</f>
        <v>14.15708861161818</v>
      </c>
      <c r="AI1071" s="48">
        <f>_xlfn.XLOOKUP($F1071,Main_OG!$D$1:$D$766,Main_OG!AC$1:AC$766,"")</f>
        <v>4.5973007921271787</v>
      </c>
      <c r="AJ1071" s="48">
        <f>_xlfn.XLOOKUP($F1071,Main_OG!$D$1:$D$766,Main_OG!AD$1:AD$766,"")</f>
        <v>0.68314474405108627</v>
      </c>
    </row>
    <row r="1072" spans="2:36" x14ac:dyDescent="0.35">
      <c r="B1072" s="36" t="s">
        <v>2135</v>
      </c>
      <c r="C1072" s="45" t="s">
        <v>111</v>
      </c>
      <c r="D1072" s="45" t="s">
        <v>4427</v>
      </c>
      <c r="E1072" s="36" t="s">
        <v>2135</v>
      </c>
      <c r="F1072" s="36" t="str">
        <f t="shared" si="48"/>
        <v>2010_FL</v>
      </c>
      <c r="G1072" s="45">
        <v>2010</v>
      </c>
      <c r="H1072" s="45">
        <f>_xlfn.XLOOKUP(J1072,Main_OG!$B$1:$B$766,Main_OG!$O$1:$O$766,"")</f>
        <v>0</v>
      </c>
      <c r="I1072" s="45">
        <f>_xlfn.XLOOKUP(F1072,Main_OG!$D$1:$D$766,Main_OG!$J$1:$J$766,"")</f>
        <v>0</v>
      </c>
      <c r="J1072" s="45" t="s">
        <v>111</v>
      </c>
      <c r="K1072" s="45" t="str">
        <f t="shared" si="49"/>
        <v>Gulf Power Co_FL</v>
      </c>
      <c r="L1072" s="45" t="str">
        <f t="shared" si="50"/>
        <v>Gulf Power Co_FL</v>
      </c>
      <c r="M1072" s="45" t="s">
        <v>2140</v>
      </c>
      <c r="N1072" s="45">
        <v>0</v>
      </c>
      <c r="O1072" s="45">
        <v>53906</v>
      </c>
      <c r="P1072" s="45">
        <v>272</v>
      </c>
      <c r="Q1072" s="45">
        <v>375847</v>
      </c>
      <c r="R1072" s="45">
        <v>0</v>
      </c>
      <c r="S1072" s="45">
        <v>4022104</v>
      </c>
      <c r="T1072" s="45">
        <v>1685817</v>
      </c>
      <c r="U1072" s="45">
        <v>5651274</v>
      </c>
      <c r="V1072" s="45">
        <v>0</v>
      </c>
      <c r="W1072" s="45">
        <v>11.04</v>
      </c>
      <c r="X1072" s="45">
        <v>9.35</v>
      </c>
      <c r="Y1072" s="45">
        <v>12.51</v>
      </c>
      <c r="Z1072" s="46">
        <v>851956.4</v>
      </c>
      <c r="AA1072" s="46">
        <v>45205.875812361184</v>
      </c>
      <c r="AB1072" s="47">
        <f>_xlfn.XLOOKUP($F1072,Main_OG!$D$1:$D$766,Main_OG!AJ$1:AJ$766,"")</f>
        <v>50630460</v>
      </c>
      <c r="AC1072" s="47">
        <f>_xlfn.XLOOKUP($F1072,Main_OG!$D$1:$D$766,Main_OG!AK$1:AK$766,"")</f>
        <v>32092238</v>
      </c>
      <c r="AD1072" s="47">
        <f>_xlfn.XLOOKUP($F1072,Main_OG!$D$1:$D$766,Main_OG!AL$1:AL$766,"")</f>
        <v>1979999260</v>
      </c>
      <c r="AE1072" s="47">
        <f>_xlfn.XLOOKUP($F1072,Main_OG!$D$1:$D$766,Main_OG!AM$1:AM$766,"")</f>
        <v>23935921.561000001</v>
      </c>
      <c r="AF1072" s="48">
        <f>_xlfn.XLOOKUP($F1072,Main_OG!$D$1:$D$766,Main_OG!Z$1:Z$766,"")</f>
        <v>0</v>
      </c>
      <c r="AG1072" s="48">
        <f>_xlfn.XLOOKUP($F1072,Main_OG!$D$1:$D$766,Main_OG!AA$1:AA$766,"")</f>
        <v>2.2935982820086371</v>
      </c>
      <c r="AH1072" s="48">
        <f>_xlfn.XLOOKUP($F1072,Main_OG!$D$1:$D$766,Main_OG!AB$1:AB$766,"")</f>
        <v>16.190000000000001</v>
      </c>
      <c r="AI1072" s="48">
        <f>_xlfn.XLOOKUP($F1072,Main_OG!$D$1:$D$766,Main_OG!AC$1:AC$766,"")</f>
        <v>4.9924248044436963</v>
      </c>
      <c r="AJ1072" s="48">
        <f>_xlfn.XLOOKUP($F1072,Main_OG!$D$1:$D$766,Main_OG!AD$1:AD$766,"")</f>
        <v>0.70992248279802228</v>
      </c>
    </row>
    <row r="1073" spans="2:36" x14ac:dyDescent="0.35">
      <c r="B1073" s="36" t="s">
        <v>2135</v>
      </c>
      <c r="C1073" s="45" t="s">
        <v>111</v>
      </c>
      <c r="D1073" s="45" t="s">
        <v>4427</v>
      </c>
      <c r="E1073" s="36" t="s">
        <v>2135</v>
      </c>
      <c r="F1073" s="36" t="str">
        <f t="shared" si="48"/>
        <v>2011_FL</v>
      </c>
      <c r="G1073" s="45">
        <v>2011</v>
      </c>
      <c r="H1073" s="45">
        <f>_xlfn.XLOOKUP(J1073,Main_OG!$B$1:$B$766,Main_OG!$O$1:$O$766,"")</f>
        <v>0</v>
      </c>
      <c r="I1073" s="45">
        <f>_xlfn.XLOOKUP(F1073,Main_OG!$D$1:$D$766,Main_OG!$J$1:$J$766,"")</f>
        <v>0</v>
      </c>
      <c r="J1073" s="45" t="s">
        <v>111</v>
      </c>
      <c r="K1073" s="45" t="str">
        <f t="shared" si="49"/>
        <v>Gulf Power Co_FL</v>
      </c>
      <c r="L1073" s="45" t="str">
        <f t="shared" si="50"/>
        <v>Gulf Power Co_FL</v>
      </c>
      <c r="M1073" s="45" t="s">
        <v>2141</v>
      </c>
      <c r="N1073" s="45">
        <v>0</v>
      </c>
      <c r="O1073" s="45">
        <v>54013</v>
      </c>
      <c r="P1073" s="45">
        <v>273</v>
      </c>
      <c r="Q1073" s="45">
        <v>378248</v>
      </c>
      <c r="R1073" s="45">
        <v>0</v>
      </c>
      <c r="S1073" s="45">
        <v>3936830</v>
      </c>
      <c r="T1073" s="45">
        <v>1798688</v>
      </c>
      <c r="U1073" s="45">
        <v>5304769</v>
      </c>
      <c r="V1073" s="45">
        <v>0</v>
      </c>
      <c r="W1073" s="45">
        <v>10.48</v>
      </c>
      <c r="X1073" s="45">
        <v>8.8000000000000007</v>
      </c>
      <c r="Y1073" s="45">
        <v>12.01</v>
      </c>
      <c r="Z1073" s="46">
        <v>849395.3</v>
      </c>
      <c r="AA1073" s="46">
        <v>44574.560128155455</v>
      </c>
      <c r="AB1073" s="47">
        <f>_xlfn.XLOOKUP($F1073,Main_OG!$D$1:$D$766,Main_OG!AJ$1:AJ$766,"")</f>
        <v>44910456</v>
      </c>
      <c r="AC1073" s="47">
        <f>_xlfn.XLOOKUP($F1073,Main_OG!$D$1:$D$766,Main_OG!AK$1:AK$766,"")</f>
        <v>11832253.189999999</v>
      </c>
      <c r="AD1073" s="47">
        <f>_xlfn.XLOOKUP($F1073,Main_OG!$D$1:$D$766,Main_OG!AL$1:AL$766,"")</f>
        <v>2100058132</v>
      </c>
      <c r="AE1073" s="47">
        <f>_xlfn.XLOOKUP($F1073,Main_OG!$D$1:$D$766,Main_OG!AM$1:AM$766,"")</f>
        <v>22015368</v>
      </c>
      <c r="AF1073" s="48">
        <f>_xlfn.XLOOKUP($F1073,Main_OG!$D$1:$D$766,Main_OG!Z$1:Z$766,"")</f>
        <v>0</v>
      </c>
      <c r="AG1073" s="48">
        <f>_xlfn.XLOOKUP($F1073,Main_OG!$D$1:$D$766,Main_OG!AA$1:AA$766,"")</f>
        <v>2.3089180475565318</v>
      </c>
      <c r="AH1073" s="48">
        <f>_xlfn.XLOOKUP($F1073,Main_OG!$D$1:$D$766,Main_OG!AB$1:AB$766,"")</f>
        <v>22.758921780738341</v>
      </c>
      <c r="AI1073" s="48">
        <f>_xlfn.XLOOKUP($F1073,Main_OG!$D$1:$D$766,Main_OG!AC$1:AC$766,"")</f>
        <v>4.6524343752411106</v>
      </c>
      <c r="AJ1073" s="48">
        <f>_xlfn.XLOOKUP($F1073,Main_OG!$D$1:$D$766,Main_OG!AD$1:AD$766,"")</f>
        <v>0.75949643062398253</v>
      </c>
    </row>
    <row r="1074" spans="2:36" x14ac:dyDescent="0.35">
      <c r="B1074" s="36" t="s">
        <v>2135</v>
      </c>
      <c r="C1074" s="45" t="s">
        <v>111</v>
      </c>
      <c r="D1074" s="45" t="s">
        <v>4427</v>
      </c>
      <c r="E1074" s="36" t="s">
        <v>2135</v>
      </c>
      <c r="F1074" s="36" t="str">
        <f t="shared" si="48"/>
        <v>2012_FL</v>
      </c>
      <c r="G1074" s="45">
        <v>2012</v>
      </c>
      <c r="H1074" s="45">
        <f>_xlfn.XLOOKUP(J1074,Main_OG!$B$1:$B$766,Main_OG!$O$1:$O$766,"")</f>
        <v>0</v>
      </c>
      <c r="I1074" s="45">
        <f>_xlfn.XLOOKUP(F1074,Main_OG!$D$1:$D$766,Main_OG!$J$1:$J$766,"")</f>
        <v>1</v>
      </c>
      <c r="J1074" s="45" t="s">
        <v>111</v>
      </c>
      <c r="K1074" s="45" t="str">
        <f t="shared" si="49"/>
        <v>Gulf Power Co_FL</v>
      </c>
      <c r="L1074" s="45" t="str">
        <f t="shared" si="50"/>
        <v>Gulf Power Co_FL</v>
      </c>
      <c r="M1074" s="45" t="s">
        <v>2142</v>
      </c>
      <c r="N1074" s="45">
        <v>0</v>
      </c>
      <c r="O1074" s="45">
        <v>54384</v>
      </c>
      <c r="P1074" s="45">
        <v>264</v>
      </c>
      <c r="Q1074" s="45">
        <v>379922</v>
      </c>
      <c r="R1074" s="45">
        <v>0</v>
      </c>
      <c r="S1074" s="45">
        <v>3883789</v>
      </c>
      <c r="T1074" s="45">
        <v>1725121</v>
      </c>
      <c r="U1074" s="45">
        <v>5053724</v>
      </c>
      <c r="V1074" s="45">
        <v>0</v>
      </c>
      <c r="W1074" s="45">
        <v>10.158302000000001</v>
      </c>
      <c r="X1074" s="45">
        <v>8.1437766000000007</v>
      </c>
      <c r="Y1074" s="45">
        <v>12.059502999999999</v>
      </c>
      <c r="Z1074" s="46">
        <v>857861.3</v>
      </c>
      <c r="AA1074" s="46">
        <v>44444.129566569623</v>
      </c>
      <c r="AB1074" s="47">
        <f>_xlfn.XLOOKUP($F1074,Main_OG!$D$1:$D$766,Main_OG!AJ$1:AJ$766,"")</f>
        <v>39398024</v>
      </c>
      <c r="AC1074" s="47">
        <f>_xlfn.XLOOKUP($F1074,Main_OG!$D$1:$D$766,Main_OG!AK$1:AK$766,"")</f>
        <v>4983340</v>
      </c>
      <c r="AD1074" s="47">
        <f>_xlfn.XLOOKUP($F1074,Main_OG!$D$1:$D$766,Main_OG!AL$1:AL$766,"")</f>
        <v>2286506798</v>
      </c>
      <c r="AE1074" s="47">
        <f>_xlfn.XLOOKUP($F1074,Main_OG!$D$1:$D$766,Main_OG!AM$1:AM$766,"")</f>
        <v>17869935</v>
      </c>
      <c r="AF1074" s="48">
        <f>_xlfn.XLOOKUP($F1074,Main_OG!$D$1:$D$766,Main_OG!Z$1:Z$766,"")</f>
        <v>0</v>
      </c>
      <c r="AG1074" s="48">
        <f>_xlfn.XLOOKUP($F1074,Main_OG!$D$1:$D$766,Main_OG!AA$1:AA$766,"")</f>
        <v>2.324237813104427</v>
      </c>
      <c r="AH1074" s="48">
        <f>_xlfn.XLOOKUP($F1074,Main_OG!$D$1:$D$766,Main_OG!AB$1:AB$766,"")</f>
        <v>23.49195884567845</v>
      </c>
      <c r="AI1074" s="48">
        <f>_xlfn.XLOOKUP($F1074,Main_OG!$D$1:$D$766,Main_OG!AC$1:AC$766,"")</f>
        <v>3.503818060367514</v>
      </c>
      <c r="AJ1074" s="48">
        <f>_xlfn.XLOOKUP($F1074,Main_OG!$D$1:$D$766,Main_OG!AD$1:AD$766,"")</f>
        <v>0.75442193202762442</v>
      </c>
    </row>
    <row r="1075" spans="2:36" x14ac:dyDescent="0.35">
      <c r="B1075" s="36" t="s">
        <v>2135</v>
      </c>
      <c r="C1075" s="45" t="s">
        <v>111</v>
      </c>
      <c r="D1075" s="45" t="s">
        <v>4427</v>
      </c>
      <c r="E1075" s="36" t="s">
        <v>2135</v>
      </c>
      <c r="F1075" s="36" t="str">
        <f t="shared" si="48"/>
        <v>2013_FL</v>
      </c>
      <c r="G1075" s="45">
        <v>2013</v>
      </c>
      <c r="H1075" s="45">
        <f>_xlfn.XLOOKUP(J1075,Main_OG!$B$1:$B$766,Main_OG!$O$1:$O$766,"")</f>
        <v>0</v>
      </c>
      <c r="I1075" s="45">
        <f>_xlfn.XLOOKUP(F1075,Main_OG!$D$1:$D$766,Main_OG!$J$1:$J$766,"")</f>
        <v>1</v>
      </c>
      <c r="J1075" s="45" t="s">
        <v>111</v>
      </c>
      <c r="K1075" s="45" t="str">
        <f t="shared" si="49"/>
        <v>Gulf Power Co_FL</v>
      </c>
      <c r="L1075" s="45" t="str">
        <f t="shared" si="50"/>
        <v>Gulf Power Co_FL</v>
      </c>
      <c r="M1075" s="45" t="s">
        <v>2143</v>
      </c>
      <c r="N1075" s="45">
        <v>0</v>
      </c>
      <c r="O1075" s="45">
        <v>54839</v>
      </c>
      <c r="P1075" s="45">
        <v>258</v>
      </c>
      <c r="Q1075" s="45">
        <v>382599</v>
      </c>
      <c r="R1075" s="45">
        <v>0</v>
      </c>
      <c r="S1075" s="45">
        <v>3830886</v>
      </c>
      <c r="T1075" s="45">
        <v>1700174</v>
      </c>
      <c r="U1075" s="45">
        <v>5088829</v>
      </c>
      <c r="V1075" s="45">
        <v>0</v>
      </c>
      <c r="W1075" s="45">
        <v>10.413257</v>
      </c>
      <c r="X1075" s="45">
        <v>8.1512244999999997</v>
      </c>
      <c r="Y1075" s="45">
        <v>12.429087000000001</v>
      </c>
      <c r="Z1075" s="46">
        <v>880183.5</v>
      </c>
      <c r="AA1075" s="46">
        <v>45018.309937387472</v>
      </c>
      <c r="AB1075" s="47">
        <f>_xlfn.XLOOKUP($F1075,Main_OG!$D$1:$D$766,Main_OG!AJ$1:AJ$766,"")</f>
        <v>41378338</v>
      </c>
      <c r="AC1075" s="47">
        <f>_xlfn.XLOOKUP($F1075,Main_OG!$D$1:$D$766,Main_OG!AK$1:AK$766,"")</f>
        <v>9300350</v>
      </c>
      <c r="AD1075" s="47">
        <f>_xlfn.XLOOKUP($F1075,Main_OG!$D$1:$D$766,Main_OG!AL$1:AL$766,"")</f>
        <v>2080723019</v>
      </c>
      <c r="AE1075" s="47">
        <f>_xlfn.XLOOKUP($F1075,Main_OG!$D$1:$D$766,Main_OG!AM$1:AM$766,"")</f>
        <v>26525855</v>
      </c>
      <c r="AF1075" s="48">
        <f>_xlfn.XLOOKUP($F1075,Main_OG!$D$1:$D$766,Main_OG!Z$1:Z$766,"")</f>
        <v>3.91</v>
      </c>
      <c r="AG1075" s="48">
        <f>_xlfn.XLOOKUP($F1075,Main_OG!$D$1:$D$766,Main_OG!AA$1:AA$766,"")</f>
        <v>3.41</v>
      </c>
      <c r="AH1075" s="48">
        <f>_xlfn.XLOOKUP($F1075,Main_OG!$D$1:$D$766,Main_OG!AB$1:AB$766,"")</f>
        <v>22.862714639490921</v>
      </c>
      <c r="AI1075" s="48">
        <f>_xlfn.XLOOKUP($F1075,Main_OG!$D$1:$D$766,Main_OG!AC$1:AC$766,"")</f>
        <v>5</v>
      </c>
      <c r="AJ1075" s="48">
        <f>_xlfn.XLOOKUP($F1075,Main_OG!$D$1:$D$766,Main_OG!AD$1:AD$766,"")</f>
        <v>0.77</v>
      </c>
    </row>
    <row r="1076" spans="2:36" x14ac:dyDescent="0.35">
      <c r="B1076" s="36" t="s">
        <v>2135</v>
      </c>
      <c r="C1076" s="45" t="s">
        <v>111</v>
      </c>
      <c r="D1076" s="45" t="s">
        <v>4427</v>
      </c>
      <c r="E1076" s="36" t="s">
        <v>2135</v>
      </c>
      <c r="F1076" s="36" t="str">
        <f t="shared" si="48"/>
        <v>2014_FL</v>
      </c>
      <c r="G1076" s="45">
        <v>2014</v>
      </c>
      <c r="H1076" s="45">
        <f>_xlfn.XLOOKUP(J1076,Main_OG!$B$1:$B$766,Main_OG!$O$1:$O$766,"")</f>
        <v>0</v>
      </c>
      <c r="I1076" s="45">
        <f>_xlfn.XLOOKUP(F1076,Main_OG!$D$1:$D$766,Main_OG!$J$1:$J$766,"")</f>
        <v>1</v>
      </c>
      <c r="J1076" s="45" t="s">
        <v>111</v>
      </c>
      <c r="K1076" s="45" t="str">
        <f t="shared" si="49"/>
        <v>Gulf Power Co_FL</v>
      </c>
      <c r="L1076" s="45" t="str">
        <f t="shared" si="50"/>
        <v>Gulf Power Co_FL</v>
      </c>
      <c r="M1076" s="45" t="s">
        <v>2144</v>
      </c>
      <c r="N1076" s="45">
        <v>0</v>
      </c>
      <c r="O1076" s="45">
        <v>55346</v>
      </c>
      <c r="P1076" s="45">
        <v>258</v>
      </c>
      <c r="Q1076" s="45">
        <v>386765</v>
      </c>
      <c r="R1076" s="45">
        <v>0</v>
      </c>
      <c r="S1076" s="45">
        <v>3863384</v>
      </c>
      <c r="T1076" s="45">
        <v>1849255</v>
      </c>
      <c r="U1076" s="45">
        <v>5362423</v>
      </c>
      <c r="V1076" s="45">
        <v>0</v>
      </c>
      <c r="W1076" s="45">
        <v>10.618334000000001</v>
      </c>
      <c r="X1076" s="45">
        <v>8.2015568000000005</v>
      </c>
      <c r="Y1076" s="45">
        <v>13.002409999999999</v>
      </c>
      <c r="Z1076" s="46">
        <v>905648.5</v>
      </c>
      <c r="AA1076" s="46">
        <v>45615.69325492045</v>
      </c>
      <c r="AB1076" s="47">
        <f>_xlfn.XLOOKUP($F1076,Main_OG!$D$1:$D$766,Main_OG!AJ$1:AJ$766,"")</f>
        <v>45670298</v>
      </c>
      <c r="AC1076" s="47">
        <f>_xlfn.XLOOKUP($F1076,Main_OG!$D$1:$D$766,Main_OG!AK$1:AK$766,"")</f>
        <v>6819696</v>
      </c>
      <c r="AD1076" s="47">
        <f>_xlfn.XLOOKUP($F1076,Main_OG!$D$1:$D$766,Main_OG!AL$1:AL$766,"")</f>
        <v>2086254940</v>
      </c>
      <c r="AE1076" s="47">
        <f>_xlfn.XLOOKUP($F1076,Main_OG!$D$1:$D$766,Main_OG!AM$1:AM$766,"")</f>
        <v>27868270</v>
      </c>
      <c r="AF1076" s="48">
        <f>_xlfn.XLOOKUP($F1076,Main_OG!$D$1:$D$766,Main_OG!Z$1:Z$766,"")</f>
        <v>0</v>
      </c>
      <c r="AG1076" s="48">
        <f>_xlfn.XLOOKUP($F1076,Main_OG!$D$1:$D$766,Main_OG!AA$1:AA$766,"")</f>
        <v>3.3</v>
      </c>
      <c r="AH1076" s="48">
        <f>_xlfn.XLOOKUP($F1076,Main_OG!$D$1:$D$766,Main_OG!AB$1:AB$766,"")</f>
        <v>22.12</v>
      </c>
      <c r="AI1076" s="48">
        <f>_xlfn.XLOOKUP($F1076,Main_OG!$D$1:$D$766,Main_OG!AC$1:AC$766,"")</f>
        <v>5.47</v>
      </c>
      <c r="AJ1076" s="48">
        <f>_xlfn.XLOOKUP($F1076,Main_OG!$D$1:$D$766,Main_OG!AD$1:AD$766,"")</f>
        <v>0.74</v>
      </c>
    </row>
    <row r="1077" spans="2:36" x14ac:dyDescent="0.35">
      <c r="B1077" s="36" t="s">
        <v>2135</v>
      </c>
      <c r="C1077" s="45" t="s">
        <v>111</v>
      </c>
      <c r="D1077" s="45" t="s">
        <v>4427</v>
      </c>
      <c r="E1077" s="36" t="s">
        <v>2135</v>
      </c>
      <c r="F1077" s="36" t="str">
        <f t="shared" si="48"/>
        <v>2015_FL</v>
      </c>
      <c r="G1077" s="45">
        <v>2015</v>
      </c>
      <c r="H1077" s="45">
        <f>_xlfn.XLOOKUP(J1077,Main_OG!$B$1:$B$766,Main_OG!$O$1:$O$766,"")</f>
        <v>0</v>
      </c>
      <c r="I1077" s="45">
        <f>_xlfn.XLOOKUP(F1077,Main_OG!$D$1:$D$766,Main_OG!$J$1:$J$766,"")</f>
        <v>1</v>
      </c>
      <c r="J1077" s="45" t="s">
        <v>111</v>
      </c>
      <c r="K1077" s="45" t="str">
        <f t="shared" si="49"/>
        <v>Gulf Power Co_FL</v>
      </c>
      <c r="L1077" s="45" t="str">
        <f t="shared" si="50"/>
        <v>Gulf Power Co_FL</v>
      </c>
      <c r="M1077" s="45" t="s">
        <v>2145</v>
      </c>
      <c r="N1077" s="45">
        <v>0</v>
      </c>
      <c r="O1077" s="45">
        <v>56073</v>
      </c>
      <c r="P1077" s="45">
        <v>248</v>
      </c>
      <c r="Q1077" s="45">
        <v>393149</v>
      </c>
      <c r="R1077" s="45">
        <v>0</v>
      </c>
      <c r="S1077" s="45">
        <v>3922860</v>
      </c>
      <c r="T1077" s="45">
        <v>1798021</v>
      </c>
      <c r="U1077" s="45">
        <v>5364991</v>
      </c>
      <c r="V1077" s="45">
        <v>0</v>
      </c>
      <c r="W1077" s="45">
        <v>11.047544</v>
      </c>
      <c r="X1077" s="45">
        <v>8.6407723000000001</v>
      </c>
      <c r="Y1077" s="45">
        <v>13.688401000000001</v>
      </c>
      <c r="Z1077" s="46">
        <v>945929</v>
      </c>
      <c r="AA1077" s="46">
        <v>46783.906572351276</v>
      </c>
      <c r="AB1077" s="47">
        <f>_xlfn.XLOOKUP($F1077,Main_OG!$D$1:$D$766,Main_OG!AJ$1:AJ$766,"")</f>
        <v>38105610</v>
      </c>
      <c r="AC1077" s="47">
        <f>_xlfn.XLOOKUP($F1077,Main_OG!$D$1:$D$766,Main_OG!AK$1:AK$766,"")</f>
        <v>7861630</v>
      </c>
      <c r="AD1077" s="47">
        <f>_xlfn.XLOOKUP($F1077,Main_OG!$D$1:$D$766,Main_OG!AL$1:AL$766,"")</f>
        <v>2326942774</v>
      </c>
      <c r="AE1077" s="47">
        <f>_xlfn.XLOOKUP($F1077,Main_OG!$D$1:$D$766,Main_OG!AM$1:AM$766,"")</f>
        <v>28121916</v>
      </c>
      <c r="AF1077" s="48">
        <f>_xlfn.XLOOKUP($F1077,Main_OG!$D$1:$D$766,Main_OG!Z$1:Z$766,"")</f>
        <v>0</v>
      </c>
      <c r="AG1077" s="48">
        <f>_xlfn.XLOOKUP($F1077,Main_OG!$D$1:$D$766,Main_OG!AA$1:AA$766,"")</f>
        <v>2.25948627072199</v>
      </c>
      <c r="AH1077" s="48">
        <f>_xlfn.XLOOKUP($F1077,Main_OG!$D$1:$D$766,Main_OG!AB$1:AB$766,"")</f>
        <v>12.08771849023859</v>
      </c>
      <c r="AI1077" s="48">
        <f>_xlfn.XLOOKUP($F1077,Main_OG!$D$1:$D$766,Main_OG!AC$1:AC$766,"")</f>
        <v>4.3099999999999996</v>
      </c>
      <c r="AJ1077" s="48">
        <f>_xlfn.XLOOKUP($F1077,Main_OG!$D$1:$D$766,Main_OG!AD$1:AD$766,"")</f>
        <v>0.66963877086385626</v>
      </c>
    </row>
    <row r="1078" spans="2:36" x14ac:dyDescent="0.35">
      <c r="B1078" s="36" t="s">
        <v>2135</v>
      </c>
      <c r="C1078" s="45" t="s">
        <v>111</v>
      </c>
      <c r="D1078" s="45" t="s">
        <v>4427</v>
      </c>
      <c r="E1078" s="36" t="s">
        <v>2135</v>
      </c>
      <c r="F1078" s="36" t="str">
        <f t="shared" si="48"/>
        <v>2016_FL</v>
      </c>
      <c r="G1078" s="45">
        <v>2016</v>
      </c>
      <c r="H1078" s="45">
        <f>_xlfn.XLOOKUP(J1078,Main_OG!$B$1:$B$766,Main_OG!$O$1:$O$766,"")</f>
        <v>0</v>
      </c>
      <c r="I1078" s="45">
        <f>_xlfn.XLOOKUP(F1078,Main_OG!$D$1:$D$766,Main_OG!$J$1:$J$766,"")</f>
        <v>1</v>
      </c>
      <c r="J1078" s="45" t="s">
        <v>111</v>
      </c>
      <c r="K1078" s="45" t="str">
        <f t="shared" si="49"/>
        <v>Gulf Power Co_FL</v>
      </c>
      <c r="L1078" s="45" t="str">
        <f t="shared" si="50"/>
        <v>Gulf Power Co_FL</v>
      </c>
      <c r="M1078" s="45" t="s">
        <v>2146</v>
      </c>
      <c r="N1078" s="45">
        <v>0</v>
      </c>
      <c r="O1078" s="45">
        <v>56484</v>
      </c>
      <c r="P1078" s="45">
        <v>247</v>
      </c>
      <c r="Q1078" s="45">
        <v>396408</v>
      </c>
      <c r="R1078" s="45">
        <v>0</v>
      </c>
      <c r="S1078" s="45">
        <v>3893583</v>
      </c>
      <c r="T1078" s="45">
        <v>1830299</v>
      </c>
      <c r="U1078" s="45">
        <v>5357623</v>
      </c>
      <c r="V1078" s="45">
        <v>0</v>
      </c>
      <c r="W1078" s="45">
        <v>10.593602000000001</v>
      </c>
      <c r="X1078" s="45">
        <v>8.2205092999999998</v>
      </c>
      <c r="Y1078" s="45">
        <v>13.356748</v>
      </c>
      <c r="Z1078" s="46">
        <v>978989.7</v>
      </c>
      <c r="AA1078" s="46">
        <v>47461.019621774838</v>
      </c>
      <c r="AB1078" s="47">
        <f>_xlfn.XLOOKUP($F1078,Main_OG!$D$1:$D$766,Main_OG!AJ$1:AJ$766,"")</f>
        <v>35399166</v>
      </c>
      <c r="AC1078" s="47">
        <f>_xlfn.XLOOKUP($F1078,Main_OG!$D$1:$D$766,Main_OG!AK$1:AK$766,"")</f>
        <v>10242104</v>
      </c>
      <c r="AD1078" s="47">
        <f>_xlfn.XLOOKUP($F1078,Main_OG!$D$1:$D$766,Main_OG!AL$1:AL$766,"")</f>
        <v>2373450266</v>
      </c>
      <c r="AE1078" s="47">
        <f>_xlfn.XLOOKUP($F1078,Main_OG!$D$1:$D$766,Main_OG!AM$1:AM$766,"")</f>
        <v>29320022</v>
      </c>
      <c r="AF1078" s="48">
        <f>_xlfn.XLOOKUP($F1078,Main_OG!$D$1:$D$766,Main_OG!Z$1:Z$766,"")</f>
        <v>0</v>
      </c>
      <c r="AG1078" s="48">
        <f>_xlfn.XLOOKUP($F1078,Main_OG!$D$1:$D$766,Main_OG!AA$1:AA$766,"")</f>
        <v>2.2143440282408582</v>
      </c>
      <c r="AH1078" s="48">
        <f>_xlfn.XLOOKUP($F1078,Main_OG!$D$1:$D$766,Main_OG!AB$1:AB$766,"")</f>
        <v>11.309272049594229</v>
      </c>
      <c r="AI1078" s="48">
        <f>_xlfn.XLOOKUP($F1078,Main_OG!$D$1:$D$766,Main_OG!AC$1:AC$766,"")</f>
        <v>3.2924726584307722</v>
      </c>
      <c r="AJ1078" s="48">
        <f>_xlfn.XLOOKUP($F1078,Main_OG!$D$1:$D$766,Main_OG!AD$1:AD$766,"")</f>
        <v>0.65636700530415037</v>
      </c>
    </row>
    <row r="1079" spans="2:36" x14ac:dyDescent="0.35">
      <c r="B1079" s="36" t="s">
        <v>2135</v>
      </c>
      <c r="C1079" s="45" t="s">
        <v>111</v>
      </c>
      <c r="D1079" s="45" t="s">
        <v>4427</v>
      </c>
      <c r="E1079" s="36" t="s">
        <v>2135</v>
      </c>
      <c r="F1079" s="36" t="str">
        <f t="shared" si="48"/>
        <v>2017_FL</v>
      </c>
      <c r="G1079" s="45">
        <v>2017</v>
      </c>
      <c r="H1079" s="45">
        <f>_xlfn.XLOOKUP(J1079,Main_OG!$B$1:$B$766,Main_OG!$O$1:$O$766,"")</f>
        <v>0</v>
      </c>
      <c r="I1079" s="45">
        <f>_xlfn.XLOOKUP(F1079,Main_OG!$D$1:$D$766,Main_OG!$J$1:$J$766,"")</f>
        <v>1</v>
      </c>
      <c r="J1079" s="45" t="s">
        <v>111</v>
      </c>
      <c r="K1079" s="45" t="str">
        <f t="shared" si="49"/>
        <v>Gulf Power Co_FL</v>
      </c>
      <c r="L1079" s="45" t="str">
        <f t="shared" si="50"/>
        <v>Gulf Power Co_FL</v>
      </c>
      <c r="M1079" s="45" t="s">
        <v>2147</v>
      </c>
      <c r="N1079" s="45">
        <v>0</v>
      </c>
      <c r="O1079" s="45">
        <v>57001</v>
      </c>
      <c r="P1079" s="45">
        <v>255</v>
      </c>
      <c r="Q1079" s="45">
        <v>401793</v>
      </c>
      <c r="R1079" s="45">
        <v>0</v>
      </c>
      <c r="S1079" s="45">
        <v>3839688</v>
      </c>
      <c r="T1079" s="45">
        <v>1739653</v>
      </c>
      <c r="U1079" s="45">
        <v>5229276</v>
      </c>
      <c r="V1079" s="45">
        <v>0</v>
      </c>
      <c r="W1079" s="45">
        <v>10.851934</v>
      </c>
      <c r="X1079" s="45">
        <v>8.2726555000000008</v>
      </c>
      <c r="Y1079" s="45">
        <v>13.767932999999999</v>
      </c>
      <c r="Z1079" s="46">
        <v>1014866.9</v>
      </c>
      <c r="AA1079" s="46">
        <v>48379.777575430031</v>
      </c>
      <c r="AB1079" s="47">
        <f>_xlfn.XLOOKUP($F1079,Main_OG!$D$1:$D$766,Main_OG!AJ$1:AJ$766,"")</f>
        <v>33747858</v>
      </c>
      <c r="AC1079" s="47">
        <f>_xlfn.XLOOKUP($F1079,Main_OG!$D$1:$D$766,Main_OG!AK$1:AK$766,"")</f>
        <v>5320500</v>
      </c>
      <c r="AD1079" s="47">
        <f>_xlfn.XLOOKUP($F1079,Main_OG!$D$1:$D$766,Main_OG!AL$1:AL$766,"")</f>
        <v>2384928964</v>
      </c>
      <c r="AE1079" s="47">
        <f>_xlfn.XLOOKUP($F1079,Main_OG!$D$1:$D$766,Main_OG!AM$1:AM$766,"")</f>
        <v>29146219</v>
      </c>
      <c r="AF1079" s="48">
        <f>_xlfn.XLOOKUP($F1079,Main_OG!$D$1:$D$766,Main_OG!Z$1:Z$766,"")</f>
        <v>0</v>
      </c>
      <c r="AG1079" s="48">
        <f>_xlfn.XLOOKUP($F1079,Main_OG!$D$1:$D$766,Main_OG!AA$1:AA$766,"")</f>
        <v>2.1875855044172008</v>
      </c>
      <c r="AH1079" s="48">
        <f>_xlfn.XLOOKUP($F1079,Main_OG!$D$1:$D$766,Main_OG!AB$1:AB$766,"")</f>
        <v>14.73443638842941</v>
      </c>
      <c r="AI1079" s="48">
        <f>_xlfn.XLOOKUP($F1079,Main_OG!$D$1:$D$766,Main_OG!AC$1:AC$766,"")</f>
        <v>4.2</v>
      </c>
      <c r="AJ1079" s="48">
        <f>_xlfn.XLOOKUP($F1079,Main_OG!$D$1:$D$766,Main_OG!AD$1:AD$766,"")</f>
        <v>0.62802788237371954</v>
      </c>
    </row>
    <row r="1080" spans="2:36" x14ac:dyDescent="0.35">
      <c r="B1080" s="36" t="s">
        <v>2135</v>
      </c>
      <c r="C1080" s="45" t="s">
        <v>111</v>
      </c>
      <c r="D1080" s="45" t="s">
        <v>4427</v>
      </c>
      <c r="E1080" s="36" t="s">
        <v>2135</v>
      </c>
      <c r="F1080" s="36" t="str">
        <f t="shared" si="48"/>
        <v>2018_FL</v>
      </c>
      <c r="G1080" s="45">
        <v>2018</v>
      </c>
      <c r="H1080" s="45">
        <f>_xlfn.XLOOKUP(J1080,Main_OG!$B$1:$B$766,Main_OG!$O$1:$O$766,"")</f>
        <v>0</v>
      </c>
      <c r="I1080" s="45">
        <f>_xlfn.XLOOKUP(F1080,Main_OG!$D$1:$D$766,Main_OG!$J$1:$J$766,"")</f>
        <v>1</v>
      </c>
      <c r="J1080" s="45" t="s">
        <v>111</v>
      </c>
      <c r="K1080" s="45" t="str">
        <f t="shared" si="49"/>
        <v>Gulf Power Co_FL</v>
      </c>
      <c r="L1080" s="45" t="str">
        <f t="shared" si="50"/>
        <v>Gulf Power Co_FL</v>
      </c>
      <c r="M1080" s="45" t="s">
        <v>2148</v>
      </c>
      <c r="N1080" s="45">
        <v>0</v>
      </c>
      <c r="O1080" s="45">
        <v>57480</v>
      </c>
      <c r="P1080" s="45">
        <v>253</v>
      </c>
      <c r="Q1080" s="45">
        <v>406949</v>
      </c>
      <c r="R1080" s="45">
        <v>0</v>
      </c>
      <c r="S1080" s="45">
        <v>3856447</v>
      </c>
      <c r="T1080" s="45">
        <v>1756557</v>
      </c>
      <c r="U1080" s="45">
        <v>5519379</v>
      </c>
      <c r="V1080" s="45">
        <v>0</v>
      </c>
      <c r="W1080" s="45">
        <v>9.9755085000000001</v>
      </c>
      <c r="X1080" s="45">
        <v>7.4530174999999996</v>
      </c>
      <c r="Y1080" s="45">
        <v>12.643913</v>
      </c>
      <c r="Z1080" s="46">
        <v>1050433.8</v>
      </c>
      <c r="AA1080" s="46">
        <v>49420.722518629329</v>
      </c>
      <c r="AB1080" s="47">
        <f>_xlfn.XLOOKUP($F1080,Main_OG!$D$1:$D$766,Main_OG!AJ$1:AJ$766,"")</f>
        <v>26767110</v>
      </c>
      <c r="AC1080" s="47">
        <f>_xlfn.XLOOKUP($F1080,Main_OG!$D$1:$D$766,Main_OG!AK$1:AK$766,"")</f>
        <v>7648188</v>
      </c>
      <c r="AD1080" s="47">
        <f>_xlfn.XLOOKUP($F1080,Main_OG!$D$1:$D$766,Main_OG!AL$1:AL$766,"")</f>
        <v>2545582294</v>
      </c>
      <c r="AE1080" s="47">
        <f>_xlfn.XLOOKUP($F1080,Main_OG!$D$1:$D$766,Main_OG!AM$1:AM$766,"")</f>
        <v>29312349</v>
      </c>
      <c r="AF1080" s="48">
        <f>_xlfn.XLOOKUP($F1080,Main_OG!$D$1:$D$766,Main_OG!Z$1:Z$766,"")</f>
        <v>0</v>
      </c>
      <c r="AG1080" s="48">
        <f>_xlfn.XLOOKUP($F1080,Main_OG!$D$1:$D$766,Main_OG!AA$1:AA$766,"")</f>
        <v>2.1875855044172008</v>
      </c>
      <c r="AH1080" s="48">
        <f>_xlfn.XLOOKUP($F1080,Main_OG!$D$1:$D$766,Main_OG!AB$1:AB$766,"")</f>
        <v>16.43</v>
      </c>
      <c r="AI1080" s="48">
        <f>_xlfn.XLOOKUP($F1080,Main_OG!$D$1:$D$766,Main_OG!AC$1:AC$766,"")</f>
        <v>4.38</v>
      </c>
      <c r="AJ1080" s="48">
        <f>_xlfn.XLOOKUP($F1080,Main_OG!$D$1:$D$766,Main_OG!AD$1:AD$766,"")</f>
        <v>0.63</v>
      </c>
    </row>
    <row r="1081" spans="2:36" x14ac:dyDescent="0.35">
      <c r="B1081" s="36" t="s">
        <v>2135</v>
      </c>
      <c r="C1081" s="45" t="s">
        <v>111</v>
      </c>
      <c r="D1081" s="45" t="s">
        <v>4427</v>
      </c>
      <c r="E1081" s="36" t="s">
        <v>2135</v>
      </c>
      <c r="F1081" s="36" t="str">
        <f t="shared" si="48"/>
        <v>2019_FL</v>
      </c>
      <c r="G1081" s="45">
        <v>2019</v>
      </c>
      <c r="H1081" s="45">
        <f>_xlfn.XLOOKUP(J1081,Main_OG!$B$1:$B$766,Main_OG!$O$1:$O$766,"")</f>
        <v>0</v>
      </c>
      <c r="I1081" s="45">
        <f>_xlfn.XLOOKUP(F1081,Main_OG!$D$1:$D$766,Main_OG!$J$1:$J$766,"")</f>
        <v>2</v>
      </c>
      <c r="J1081" s="45" t="s">
        <v>111</v>
      </c>
      <c r="K1081" s="45" t="str">
        <f t="shared" si="49"/>
        <v>Gulf Power Co_FL</v>
      </c>
      <c r="L1081" s="45" t="str">
        <f t="shared" si="50"/>
        <v>Gulf Power Co_FL</v>
      </c>
      <c r="M1081" s="45" t="s">
        <v>2149</v>
      </c>
      <c r="N1081" s="45">
        <v>0</v>
      </c>
      <c r="O1081" s="45">
        <v>57197</v>
      </c>
      <c r="P1081" s="45">
        <v>250</v>
      </c>
      <c r="Q1081" s="45">
        <v>407435</v>
      </c>
      <c r="R1081" s="45">
        <v>0</v>
      </c>
      <c r="S1081" s="45">
        <v>3802957</v>
      </c>
      <c r="T1081" s="45">
        <v>1756154</v>
      </c>
      <c r="U1081" s="45">
        <v>5519757</v>
      </c>
      <c r="V1081" s="45">
        <v>0</v>
      </c>
      <c r="W1081" s="45">
        <v>10.36951</v>
      </c>
      <c r="X1081" s="45">
        <v>7.5890212000000004</v>
      </c>
      <c r="Y1081" s="45">
        <v>13.254282999999999</v>
      </c>
      <c r="Z1081" s="46">
        <v>1079271</v>
      </c>
      <c r="AA1081" s="46">
        <v>50217.205836426256</v>
      </c>
      <c r="AB1081" s="47">
        <f>_xlfn.XLOOKUP($F1081,Main_OG!$D$1:$D$766,Main_OG!AJ$1:AJ$766,"")</f>
        <v>19084934</v>
      </c>
      <c r="AC1081" s="47">
        <f>_xlfn.XLOOKUP($F1081,Main_OG!$D$1:$D$766,Main_OG!AK$1:AK$766,"")</f>
        <v>5425448</v>
      </c>
      <c r="AD1081" s="47">
        <f>_xlfn.XLOOKUP($F1081,Main_OG!$D$1:$D$766,Main_OG!AL$1:AL$766,"")</f>
        <v>2655971906</v>
      </c>
      <c r="AE1081" s="47">
        <f>_xlfn.XLOOKUP($F1081,Main_OG!$D$1:$D$766,Main_OG!AM$1:AM$766,"")</f>
        <v>29108066</v>
      </c>
      <c r="AF1081" s="48">
        <f>_xlfn.XLOOKUP($F1081,Main_OG!$D$1:$D$766,Main_OG!Z$1:Z$766,"")</f>
        <v>0</v>
      </c>
      <c r="AG1081" s="48">
        <f>_xlfn.XLOOKUP($F1081,Main_OG!$D$1:$D$766,Main_OG!AA$1:AA$766,"")</f>
        <v>2.83</v>
      </c>
      <c r="AH1081" s="48">
        <f>_xlfn.XLOOKUP($F1081,Main_OG!$D$1:$D$766,Main_OG!AB$1:AB$766,"")</f>
        <v>16.155101142605361</v>
      </c>
      <c r="AI1081" s="48">
        <f>_xlfn.XLOOKUP($F1081,Main_OG!$D$1:$D$766,Main_OG!AC$1:AC$766,"")</f>
        <v>3.3292283805067271</v>
      </c>
      <c r="AJ1081" s="48">
        <f>_xlfn.XLOOKUP($F1081,Main_OG!$D$1:$D$766,Main_OG!AD$1:AD$766,"")</f>
        <v>0.60296766622862785</v>
      </c>
    </row>
    <row r="1082" spans="2:36" x14ac:dyDescent="0.35">
      <c r="B1082" s="36" t="s">
        <v>2135</v>
      </c>
      <c r="C1082" s="45" t="s">
        <v>111</v>
      </c>
      <c r="D1082" s="45" t="s">
        <v>4427</v>
      </c>
      <c r="E1082" s="36" t="s">
        <v>2135</v>
      </c>
      <c r="F1082" s="36" t="str">
        <f t="shared" si="48"/>
        <v>2020_FL</v>
      </c>
      <c r="G1082" s="45">
        <v>2020</v>
      </c>
      <c r="H1082" s="45">
        <f>_xlfn.XLOOKUP(J1082,Main_OG!$B$1:$B$766,Main_OG!$O$1:$O$766,"")</f>
        <v>0</v>
      </c>
      <c r="I1082" s="45">
        <f>_xlfn.XLOOKUP(F1082,Main_OG!$D$1:$D$766,Main_OG!$J$1:$J$766,"")</f>
        <v>2</v>
      </c>
      <c r="J1082" s="45" t="s">
        <v>111</v>
      </c>
      <c r="K1082" s="45" t="str">
        <f t="shared" si="49"/>
        <v>Gulf Power Co_FL</v>
      </c>
      <c r="L1082" s="45" t="str">
        <f t="shared" si="50"/>
        <v>Gulf Power Co_FL</v>
      </c>
      <c r="M1082" s="45" t="s">
        <v>2150</v>
      </c>
      <c r="N1082" s="45">
        <v>0</v>
      </c>
      <c r="O1082" s="45">
        <v>57909</v>
      </c>
      <c r="P1082" s="45">
        <v>245</v>
      </c>
      <c r="Q1082" s="45">
        <v>0</v>
      </c>
      <c r="R1082" s="45">
        <v>0</v>
      </c>
      <c r="S1082" s="45">
        <v>3602790</v>
      </c>
      <c r="T1082" s="45">
        <v>1664368</v>
      </c>
      <c r="U1082" s="45">
        <v>0</v>
      </c>
      <c r="V1082" s="45">
        <v>0</v>
      </c>
      <c r="W1082" s="45">
        <v>10.444425000000001</v>
      </c>
      <c r="X1082" s="45">
        <v>7.2711683999999996</v>
      </c>
      <c r="Y1082" s="45">
        <v>0</v>
      </c>
      <c r="Z1082" s="46">
        <v>1068377.5</v>
      </c>
      <c r="AA1082" s="46">
        <v>49260.684558114655</v>
      </c>
      <c r="AB1082" s="47">
        <f>_xlfn.XLOOKUP($F1082,Main_OG!$D$1:$D$766,Main_OG!AJ$1:AJ$766,"")</f>
        <v>15006074</v>
      </c>
      <c r="AC1082" s="47">
        <f>_xlfn.XLOOKUP($F1082,Main_OG!$D$1:$D$766,Main_OG!AK$1:AK$766,"")</f>
        <v>6239496</v>
      </c>
      <c r="AD1082" s="47">
        <f>_xlfn.XLOOKUP($F1082,Main_OG!$D$1:$D$766,Main_OG!AL$1:AL$766,"")</f>
        <v>2732402598</v>
      </c>
      <c r="AE1082" s="47">
        <f>_xlfn.XLOOKUP($F1082,Main_OG!$D$1:$D$766,Main_OG!AM$1:AM$766,"")</f>
        <v>0</v>
      </c>
      <c r="AF1082" s="48">
        <f>_xlfn.XLOOKUP($F1082,Main_OG!$D$1:$D$766,Main_OG!Z$1:Z$766,"")</f>
        <v>0</v>
      </c>
      <c r="AG1082" s="48">
        <f>_xlfn.XLOOKUP($F1082,Main_OG!$D$1:$D$766,Main_OG!AA$1:AA$766,"")</f>
        <v>2.127327759928813</v>
      </c>
      <c r="AH1082" s="48">
        <f>_xlfn.XLOOKUP($F1082,Main_OG!$D$1:$D$766,Main_OG!AB$1:AB$766,"")</f>
        <v>12.535325193609101</v>
      </c>
      <c r="AI1082" s="48">
        <f>_xlfn.XLOOKUP($F1082,Main_OG!$D$1:$D$766,Main_OG!AC$1:AC$766,"")</f>
        <v>2.8422150630003218</v>
      </c>
      <c r="AJ1082" s="48">
        <f>_xlfn.XLOOKUP($F1082,Main_OG!$D$1:$D$766,Main_OG!AD$1:AD$766,"")</f>
        <v>0.5848556097000881</v>
      </c>
    </row>
    <row r="1083" spans="2:36" x14ac:dyDescent="0.35">
      <c r="B1083" s="36" t="s">
        <v>2151</v>
      </c>
      <c r="C1083" s="45" t="s">
        <v>824</v>
      </c>
      <c r="D1083" s="45" t="s">
        <v>4428</v>
      </c>
      <c r="E1083" s="36" t="s">
        <v>2151</v>
      </c>
      <c r="F1083" s="36" t="str">
        <f t="shared" si="48"/>
        <v>2006_AK</v>
      </c>
      <c r="G1083" s="45">
        <v>2006</v>
      </c>
      <c r="H1083" s="45">
        <f>_xlfn.XLOOKUP(J1083,Main_OG!$B$1:$B$766,Main_OG!$O$1:$O$766,"")</f>
        <v>0</v>
      </c>
      <c r="I1083" s="45">
        <f>_xlfn.XLOOKUP(F1083,Main_OG!$D$1:$D$766,Main_OG!$J$1:$J$766,"")</f>
        <v>0</v>
      </c>
      <c r="J1083" s="45" t="s">
        <v>824</v>
      </c>
      <c r="K1083" s="45" t="str">
        <f t="shared" si="49"/>
        <v>Gustavus Electric Inc_AK</v>
      </c>
      <c r="L1083" s="45" t="str">
        <f t="shared" si="50"/>
        <v>Gustavus Electric Inc_AK</v>
      </c>
      <c r="M1083" s="45" t="s">
        <v>2152</v>
      </c>
      <c r="N1083" s="45">
        <v>0</v>
      </c>
      <c r="O1083" s="45">
        <v>110</v>
      </c>
      <c r="P1083" s="45">
        <v>0</v>
      </c>
      <c r="Q1083" s="45">
        <v>399</v>
      </c>
      <c r="R1083" s="45">
        <v>0</v>
      </c>
      <c r="S1083" s="45">
        <v>424</v>
      </c>
      <c r="T1083" s="45">
        <v>0</v>
      </c>
      <c r="U1083" s="45">
        <v>588</v>
      </c>
      <c r="V1083" s="45">
        <v>0</v>
      </c>
      <c r="W1083" s="45">
        <v>64.242424242424235</v>
      </c>
      <c r="X1083" s="45">
        <v>0</v>
      </c>
      <c r="Y1083" s="45">
        <v>72.592592592592595</v>
      </c>
      <c r="Z1083" s="46">
        <v>47546.2</v>
      </c>
      <c r="AA1083" s="46">
        <v>70407.314060968274</v>
      </c>
      <c r="AB1083" s="47">
        <f>_xlfn.XLOOKUP($F1083,Main_OG!$D$1:$D$766,Main_OG!AJ$1:AJ$766,"")</f>
        <v>968457.74</v>
      </c>
      <c r="AC1083" s="47">
        <f>_xlfn.XLOOKUP($F1083,Main_OG!$D$1:$D$766,Main_OG!AK$1:AK$766,"")</f>
        <v>2895506.1599999997</v>
      </c>
      <c r="AD1083" s="47">
        <f>_xlfn.XLOOKUP($F1083,Main_OG!$D$1:$D$766,Main_OG!AL$1:AL$766,"")</f>
        <v>88962825.159999996</v>
      </c>
      <c r="AE1083" s="47">
        <f>_xlfn.XLOOKUP($F1083,Main_OG!$D$1:$D$766,Main_OG!AM$1:AM$766,"")</f>
        <v>0</v>
      </c>
      <c r="AF1083" s="48">
        <f>_xlfn.XLOOKUP($F1083,Main_OG!$D$1:$D$766,Main_OG!Z$1:Z$766,"")</f>
        <v>0</v>
      </c>
      <c r="AG1083" s="48">
        <f>_xlfn.XLOOKUP($F1083,Main_OG!$D$1:$D$766,Main_OG!AA$1:AA$766,"")</f>
        <v>2.2465548173415608</v>
      </c>
      <c r="AH1083" s="48">
        <f>_xlfn.XLOOKUP($F1083,Main_OG!$D$1:$D$766,Main_OG!AB$1:AB$766,"")</f>
        <v>14.13114039693003</v>
      </c>
      <c r="AI1083" s="48">
        <f>_xlfn.XLOOKUP($F1083,Main_OG!$D$1:$D$766,Main_OG!AC$1:AC$766,"")</f>
        <v>7.1610124069250478</v>
      </c>
      <c r="AJ1083" s="48">
        <f>_xlfn.XLOOKUP($F1083,Main_OG!$D$1:$D$766,Main_OG!AD$1:AD$766,"")</f>
        <v>0.4704061490499184</v>
      </c>
    </row>
    <row r="1084" spans="2:36" x14ac:dyDescent="0.35">
      <c r="B1084" s="36" t="s">
        <v>2151</v>
      </c>
      <c r="C1084" s="45" t="s">
        <v>824</v>
      </c>
      <c r="D1084" s="45" t="s">
        <v>4428</v>
      </c>
      <c r="E1084" s="36" t="s">
        <v>2151</v>
      </c>
      <c r="F1084" s="36" t="str">
        <f t="shared" si="48"/>
        <v>2007_AK</v>
      </c>
      <c r="G1084" s="45">
        <v>2007</v>
      </c>
      <c r="H1084" s="45">
        <f>_xlfn.XLOOKUP(J1084,Main_OG!$B$1:$B$766,Main_OG!$O$1:$O$766,"")</f>
        <v>0</v>
      </c>
      <c r="I1084" s="45">
        <f>_xlfn.XLOOKUP(F1084,Main_OG!$D$1:$D$766,Main_OG!$J$1:$J$766,"")</f>
        <v>0</v>
      </c>
      <c r="J1084" s="45" t="s">
        <v>824</v>
      </c>
      <c r="K1084" s="45" t="str">
        <f t="shared" si="49"/>
        <v>Gustavus Electric Inc_AK</v>
      </c>
      <c r="L1084" s="45" t="str">
        <f t="shared" si="50"/>
        <v>Gustavus Electric Inc_AK</v>
      </c>
      <c r="M1084" s="45" t="s">
        <v>2153</v>
      </c>
      <c r="N1084" s="45">
        <v>0</v>
      </c>
      <c r="O1084" s="45">
        <v>123</v>
      </c>
      <c r="P1084" s="45">
        <v>0</v>
      </c>
      <c r="Q1084" s="45">
        <v>383</v>
      </c>
      <c r="R1084" s="45">
        <v>0</v>
      </c>
      <c r="S1084" s="45">
        <v>440</v>
      </c>
      <c r="T1084" s="45">
        <v>0</v>
      </c>
      <c r="U1084" s="45">
        <v>571</v>
      </c>
      <c r="V1084" s="45">
        <v>0</v>
      </c>
      <c r="W1084" s="45">
        <v>60.86</v>
      </c>
      <c r="X1084" s="45">
        <v>0</v>
      </c>
      <c r="Y1084" s="45">
        <v>70.930000000000007</v>
      </c>
      <c r="Z1084" s="46">
        <v>50126.7</v>
      </c>
      <c r="AA1084" s="46">
        <v>73683.227987652499</v>
      </c>
      <c r="AB1084" s="47">
        <f>_xlfn.XLOOKUP($F1084,Main_OG!$D$1:$D$766,Main_OG!AJ$1:AJ$766,"")</f>
        <v>996372</v>
      </c>
      <c r="AC1084" s="47">
        <f>_xlfn.XLOOKUP($F1084,Main_OG!$D$1:$D$766,Main_OG!AK$1:AK$766,"")</f>
        <v>3695916</v>
      </c>
      <c r="AD1084" s="47">
        <f>_xlfn.XLOOKUP($F1084,Main_OG!$D$1:$D$766,Main_OG!AL$1:AL$766,"")</f>
        <v>83891130</v>
      </c>
      <c r="AE1084" s="47">
        <f>_xlfn.XLOOKUP($F1084,Main_OG!$D$1:$D$766,Main_OG!AM$1:AM$766,"")</f>
        <v>0</v>
      </c>
      <c r="AF1084" s="48">
        <f>_xlfn.XLOOKUP($F1084,Main_OG!$D$1:$D$766,Main_OG!Z$1:Z$766,"")</f>
        <v>0</v>
      </c>
      <c r="AG1084" s="48">
        <f>_xlfn.XLOOKUP($F1084,Main_OG!$D$1:$D$766,Main_OG!AA$1:AA$766,"")</f>
        <v>2.2465548173415608</v>
      </c>
      <c r="AH1084" s="48">
        <f>_xlfn.XLOOKUP($F1084,Main_OG!$D$1:$D$766,Main_OG!AB$1:AB$766,"")</f>
        <v>15.097711394063451</v>
      </c>
      <c r="AI1084" s="48">
        <f>_xlfn.XLOOKUP($F1084,Main_OG!$D$1:$D$766,Main_OG!AC$1:AC$766,"")</f>
        <v>7.3815467393807772</v>
      </c>
      <c r="AJ1084" s="48">
        <f>_xlfn.XLOOKUP($F1084,Main_OG!$D$1:$D$766,Main_OG!AD$1:AD$766,"")</f>
        <v>0.58103021845052572</v>
      </c>
    </row>
    <row r="1085" spans="2:36" x14ac:dyDescent="0.35">
      <c r="B1085" s="36" t="s">
        <v>2151</v>
      </c>
      <c r="C1085" s="45" t="s">
        <v>824</v>
      </c>
      <c r="D1085" s="45" t="s">
        <v>4428</v>
      </c>
      <c r="E1085" s="36" t="s">
        <v>2151</v>
      </c>
      <c r="F1085" s="36" t="str">
        <f t="shared" si="48"/>
        <v>2008_AK</v>
      </c>
      <c r="G1085" s="45">
        <v>2008</v>
      </c>
      <c r="H1085" s="45">
        <f>_xlfn.XLOOKUP(J1085,Main_OG!$B$1:$B$766,Main_OG!$O$1:$O$766,"")</f>
        <v>0</v>
      </c>
      <c r="I1085" s="45">
        <f>_xlfn.XLOOKUP(F1085,Main_OG!$D$1:$D$766,Main_OG!$J$1:$J$766,"")</f>
        <v>0</v>
      </c>
      <c r="J1085" s="45" t="s">
        <v>824</v>
      </c>
      <c r="K1085" s="45" t="str">
        <f t="shared" si="49"/>
        <v>Gustavus Electric Inc_AK</v>
      </c>
      <c r="L1085" s="45" t="str">
        <f t="shared" si="50"/>
        <v>Gustavus Electric Inc_AK</v>
      </c>
      <c r="M1085" s="45" t="s">
        <v>2154</v>
      </c>
      <c r="N1085" s="45">
        <v>0</v>
      </c>
      <c r="O1085" s="45">
        <v>131</v>
      </c>
      <c r="P1085" s="45">
        <v>0</v>
      </c>
      <c r="Q1085" s="45">
        <v>391</v>
      </c>
      <c r="R1085" s="45">
        <v>0</v>
      </c>
      <c r="S1085" s="45">
        <v>754</v>
      </c>
      <c r="T1085" s="45">
        <v>0</v>
      </c>
      <c r="U1085" s="45">
        <v>811</v>
      </c>
      <c r="V1085" s="45">
        <v>0</v>
      </c>
      <c r="W1085" s="45">
        <v>74.14</v>
      </c>
      <c r="X1085" s="45">
        <v>0</v>
      </c>
      <c r="Y1085" s="45">
        <v>84.22</v>
      </c>
      <c r="Z1085" s="46">
        <v>49926.6</v>
      </c>
      <c r="AA1085" s="46">
        <v>72625.262744470543</v>
      </c>
      <c r="AB1085" s="47">
        <f>_xlfn.XLOOKUP($F1085,Main_OG!$D$1:$D$766,Main_OG!AJ$1:AJ$766,"")</f>
        <v>994228</v>
      </c>
      <c r="AC1085" s="47">
        <f>_xlfn.XLOOKUP($F1085,Main_OG!$D$1:$D$766,Main_OG!AK$1:AK$766,"")</f>
        <v>3309288</v>
      </c>
      <c r="AD1085" s="47">
        <f>_xlfn.XLOOKUP($F1085,Main_OG!$D$1:$D$766,Main_OG!AL$1:AL$766,"")</f>
        <v>88306788</v>
      </c>
      <c r="AE1085" s="47">
        <f>_xlfn.XLOOKUP($F1085,Main_OG!$D$1:$D$766,Main_OG!AM$1:AM$766,"")</f>
        <v>0</v>
      </c>
      <c r="AF1085" s="48">
        <f>_xlfn.XLOOKUP($F1085,Main_OG!$D$1:$D$766,Main_OG!Z$1:Z$766,"")</f>
        <v>0</v>
      </c>
      <c r="AG1085" s="48">
        <f>_xlfn.XLOOKUP($F1085,Main_OG!$D$1:$D$766,Main_OG!AA$1:AA$766,"")</f>
        <v>2.2204719344600159</v>
      </c>
      <c r="AH1085" s="48">
        <f>_xlfn.XLOOKUP($F1085,Main_OG!$D$1:$D$766,Main_OG!AB$1:AB$766,"")</f>
        <v>19.619187803472759</v>
      </c>
      <c r="AI1085" s="48">
        <f>_xlfn.XLOOKUP($F1085,Main_OG!$D$1:$D$766,Main_OG!AC$1:AC$766,"")</f>
        <v>9.1182546074696553</v>
      </c>
      <c r="AJ1085" s="48">
        <f>_xlfn.XLOOKUP($F1085,Main_OG!$D$1:$D$766,Main_OG!AD$1:AD$766,"")</f>
        <v>0.68330088246943577</v>
      </c>
    </row>
    <row r="1086" spans="2:36" x14ac:dyDescent="0.35">
      <c r="B1086" s="36" t="s">
        <v>2151</v>
      </c>
      <c r="C1086" s="45" t="s">
        <v>824</v>
      </c>
      <c r="D1086" s="45" t="s">
        <v>4428</v>
      </c>
      <c r="E1086" s="36" t="s">
        <v>2151</v>
      </c>
      <c r="F1086" s="36" t="str">
        <f t="shared" si="48"/>
        <v>2009_AK</v>
      </c>
      <c r="G1086" s="45">
        <v>2009</v>
      </c>
      <c r="H1086" s="45">
        <f>_xlfn.XLOOKUP(J1086,Main_OG!$B$1:$B$766,Main_OG!$O$1:$O$766,"")</f>
        <v>0</v>
      </c>
      <c r="I1086" s="45">
        <f>_xlfn.XLOOKUP(F1086,Main_OG!$D$1:$D$766,Main_OG!$J$1:$J$766,"")</f>
        <v>0</v>
      </c>
      <c r="J1086" s="45" t="s">
        <v>824</v>
      </c>
      <c r="K1086" s="45" t="str">
        <f t="shared" si="49"/>
        <v>Gustavus Electric Inc_AK</v>
      </c>
      <c r="L1086" s="45" t="str">
        <f t="shared" si="50"/>
        <v>Gustavus Electric Inc_AK</v>
      </c>
      <c r="M1086" s="45" t="s">
        <v>2155</v>
      </c>
      <c r="N1086" s="45">
        <v>0</v>
      </c>
      <c r="O1086" s="45">
        <v>139</v>
      </c>
      <c r="P1086" s="45">
        <v>0</v>
      </c>
      <c r="Q1086" s="45">
        <v>394</v>
      </c>
      <c r="R1086" s="45">
        <v>0</v>
      </c>
      <c r="S1086" s="45">
        <v>797</v>
      </c>
      <c r="T1086" s="45">
        <v>0</v>
      </c>
      <c r="U1086" s="45">
        <v>752</v>
      </c>
      <c r="V1086" s="45">
        <v>0</v>
      </c>
      <c r="W1086" s="45">
        <v>53.2</v>
      </c>
      <c r="X1086" s="45">
        <v>0</v>
      </c>
      <c r="Y1086" s="45">
        <v>63.83</v>
      </c>
      <c r="Z1086" s="46">
        <v>54951.9</v>
      </c>
      <c r="AA1086" s="46">
        <v>78626.832356791798</v>
      </c>
      <c r="AB1086" s="47">
        <f>_xlfn.XLOOKUP($F1086,Main_OG!$D$1:$D$766,Main_OG!AJ$1:AJ$766,"")</f>
        <v>1025918</v>
      </c>
      <c r="AC1086" s="47">
        <f>_xlfn.XLOOKUP($F1086,Main_OG!$D$1:$D$766,Main_OG!AK$1:AK$766,"")</f>
        <v>3992640</v>
      </c>
      <c r="AD1086" s="47">
        <f>_xlfn.XLOOKUP($F1086,Main_OG!$D$1:$D$766,Main_OG!AL$1:AL$766,"")</f>
        <v>77900336</v>
      </c>
      <c r="AE1086" s="47">
        <f>_xlfn.XLOOKUP($F1086,Main_OG!$D$1:$D$766,Main_OG!AM$1:AM$766,"")</f>
        <v>0</v>
      </c>
      <c r="AF1086" s="48">
        <f>_xlfn.XLOOKUP($F1086,Main_OG!$D$1:$D$766,Main_OG!Z$1:Z$766,"")</f>
        <v>0</v>
      </c>
      <c r="AG1086" s="48">
        <f>_xlfn.XLOOKUP($F1086,Main_OG!$D$1:$D$766,Main_OG!AA$1:AA$766,"")</f>
        <v>2.2743975091886082</v>
      </c>
      <c r="AH1086" s="48">
        <f>_xlfn.XLOOKUP($F1086,Main_OG!$D$1:$D$766,Main_OG!AB$1:AB$766,"")</f>
        <v>14.15708861161818</v>
      </c>
      <c r="AI1086" s="48">
        <f>_xlfn.XLOOKUP($F1086,Main_OG!$D$1:$D$766,Main_OG!AC$1:AC$766,"")</f>
        <v>4.5973007921271787</v>
      </c>
      <c r="AJ1086" s="48">
        <f>_xlfn.XLOOKUP($F1086,Main_OG!$D$1:$D$766,Main_OG!AD$1:AD$766,"")</f>
        <v>0.68314474405108627</v>
      </c>
    </row>
    <row r="1087" spans="2:36" x14ac:dyDescent="0.35">
      <c r="B1087" s="36" t="s">
        <v>2151</v>
      </c>
      <c r="C1087" s="45" t="s">
        <v>824</v>
      </c>
      <c r="D1087" s="45" t="s">
        <v>4428</v>
      </c>
      <c r="E1087" s="36" t="s">
        <v>2151</v>
      </c>
      <c r="F1087" s="36" t="str">
        <f t="shared" si="48"/>
        <v>2010_AK</v>
      </c>
      <c r="G1087" s="45">
        <v>2010</v>
      </c>
      <c r="H1087" s="45">
        <f>_xlfn.XLOOKUP(J1087,Main_OG!$B$1:$B$766,Main_OG!$O$1:$O$766,"")</f>
        <v>0</v>
      </c>
      <c r="I1087" s="45">
        <f>_xlfn.XLOOKUP(F1087,Main_OG!$D$1:$D$766,Main_OG!$J$1:$J$766,"")</f>
        <v>0</v>
      </c>
      <c r="J1087" s="45" t="s">
        <v>824</v>
      </c>
      <c r="K1087" s="45" t="str">
        <f t="shared" si="49"/>
        <v>Gustavus Electric Inc_AK</v>
      </c>
      <c r="L1087" s="45" t="str">
        <f t="shared" si="50"/>
        <v>Gustavus Electric Inc_AK</v>
      </c>
      <c r="M1087" s="45" t="s">
        <v>2156</v>
      </c>
      <c r="N1087" s="45">
        <v>0</v>
      </c>
      <c r="O1087" s="45">
        <v>149</v>
      </c>
      <c r="P1087" s="45">
        <v>0</v>
      </c>
      <c r="Q1087" s="45">
        <v>424</v>
      </c>
      <c r="R1087" s="45">
        <v>0</v>
      </c>
      <c r="S1087" s="45">
        <v>841</v>
      </c>
      <c r="T1087" s="45">
        <v>0</v>
      </c>
      <c r="U1087" s="45">
        <v>860</v>
      </c>
      <c r="V1087" s="45">
        <v>0</v>
      </c>
      <c r="W1087" s="45">
        <v>35.43</v>
      </c>
      <c r="X1087" s="45">
        <v>0</v>
      </c>
      <c r="Y1087" s="45">
        <v>46.16</v>
      </c>
      <c r="Z1087" s="46">
        <v>53652</v>
      </c>
      <c r="AA1087" s="46">
        <v>75144.751548358356</v>
      </c>
      <c r="AB1087" s="47">
        <f>_xlfn.XLOOKUP($F1087,Main_OG!$D$1:$D$766,Main_OG!AJ$1:AJ$766,"")</f>
        <v>993000</v>
      </c>
      <c r="AC1087" s="47">
        <f>_xlfn.XLOOKUP($F1087,Main_OG!$D$1:$D$766,Main_OG!AK$1:AK$766,"")</f>
        <v>3244592</v>
      </c>
      <c r="AD1087" s="47">
        <f>_xlfn.XLOOKUP($F1087,Main_OG!$D$1:$D$766,Main_OG!AL$1:AL$766,"")</f>
        <v>81353948</v>
      </c>
      <c r="AE1087" s="47">
        <f>_xlfn.XLOOKUP($F1087,Main_OG!$D$1:$D$766,Main_OG!AM$1:AM$766,"")</f>
        <v>0</v>
      </c>
      <c r="AF1087" s="48">
        <f>_xlfn.XLOOKUP($F1087,Main_OG!$D$1:$D$766,Main_OG!Z$1:Z$766,"")</f>
        <v>0</v>
      </c>
      <c r="AG1087" s="48">
        <f>_xlfn.XLOOKUP($F1087,Main_OG!$D$1:$D$766,Main_OG!AA$1:AA$766,"")</f>
        <v>2.2935982820086371</v>
      </c>
      <c r="AH1087" s="48">
        <f>_xlfn.XLOOKUP($F1087,Main_OG!$D$1:$D$766,Main_OG!AB$1:AB$766,"")</f>
        <v>17.815786882646659</v>
      </c>
      <c r="AI1087" s="48">
        <f>_xlfn.XLOOKUP($F1087,Main_OG!$D$1:$D$766,Main_OG!AC$1:AC$766,"")</f>
        <v>4.9924248044436963</v>
      </c>
      <c r="AJ1087" s="48">
        <f>_xlfn.XLOOKUP($F1087,Main_OG!$D$1:$D$766,Main_OG!AD$1:AD$766,"")</f>
        <v>0.70992248279802228</v>
      </c>
    </row>
    <row r="1088" spans="2:36" x14ac:dyDescent="0.35">
      <c r="B1088" s="36" t="s">
        <v>2151</v>
      </c>
      <c r="C1088" s="45" t="s">
        <v>824</v>
      </c>
      <c r="D1088" s="45" t="s">
        <v>4428</v>
      </c>
      <c r="E1088" s="36" t="s">
        <v>2151</v>
      </c>
      <c r="F1088" s="36" t="str">
        <f t="shared" si="48"/>
        <v>2011_AK</v>
      </c>
      <c r="G1088" s="45">
        <v>2011</v>
      </c>
      <c r="H1088" s="45">
        <f>_xlfn.XLOOKUP(J1088,Main_OG!$B$1:$B$766,Main_OG!$O$1:$O$766,"")</f>
        <v>0</v>
      </c>
      <c r="I1088" s="45">
        <f>_xlfn.XLOOKUP(F1088,Main_OG!$D$1:$D$766,Main_OG!$J$1:$J$766,"")</f>
        <v>0</v>
      </c>
      <c r="J1088" s="45" t="s">
        <v>824</v>
      </c>
      <c r="K1088" s="45" t="str">
        <f t="shared" si="49"/>
        <v>Gustavus Electric Inc_AK</v>
      </c>
      <c r="L1088" s="45" t="str">
        <f t="shared" si="50"/>
        <v>Gustavus Electric Inc_AK</v>
      </c>
      <c r="M1088" s="45" t="s">
        <v>2157</v>
      </c>
      <c r="N1088" s="45">
        <v>0</v>
      </c>
      <c r="O1088" s="45">
        <v>152</v>
      </c>
      <c r="P1088" s="45">
        <v>0</v>
      </c>
      <c r="Q1088" s="45">
        <v>439</v>
      </c>
      <c r="R1088" s="45">
        <v>0</v>
      </c>
      <c r="S1088" s="45">
        <v>913</v>
      </c>
      <c r="T1088" s="45">
        <v>0</v>
      </c>
      <c r="U1088" s="45">
        <v>912</v>
      </c>
      <c r="V1088" s="45">
        <v>0</v>
      </c>
      <c r="W1088" s="45">
        <v>40.31</v>
      </c>
      <c r="X1088" s="45">
        <v>0</v>
      </c>
      <c r="Y1088" s="45">
        <v>49.78</v>
      </c>
      <c r="Z1088" s="46">
        <v>54045.5</v>
      </c>
      <c r="AA1088" s="46">
        <v>74819.097140025115</v>
      </c>
      <c r="AB1088" s="47">
        <f>_xlfn.XLOOKUP($F1088,Main_OG!$D$1:$D$766,Main_OG!AJ$1:AJ$766,"")</f>
        <v>1023324</v>
      </c>
      <c r="AC1088" s="47">
        <f>_xlfn.XLOOKUP($F1088,Main_OG!$D$1:$D$766,Main_OG!AK$1:AK$766,"")</f>
        <v>3226522</v>
      </c>
      <c r="AD1088" s="47">
        <f>_xlfn.XLOOKUP($F1088,Main_OG!$D$1:$D$766,Main_OG!AL$1:AL$766,"")</f>
        <v>85181020</v>
      </c>
      <c r="AE1088" s="47">
        <f>_xlfn.XLOOKUP($F1088,Main_OG!$D$1:$D$766,Main_OG!AM$1:AM$766,"")</f>
        <v>0</v>
      </c>
      <c r="AF1088" s="48">
        <f>_xlfn.XLOOKUP($F1088,Main_OG!$D$1:$D$766,Main_OG!Z$1:Z$766,"")</f>
        <v>6.17</v>
      </c>
      <c r="AG1088" s="48">
        <f>_xlfn.XLOOKUP($F1088,Main_OG!$D$1:$D$766,Main_OG!AA$1:AA$766,"")</f>
        <v>1.73</v>
      </c>
      <c r="AH1088" s="48">
        <f>_xlfn.XLOOKUP($F1088,Main_OG!$D$1:$D$766,Main_OG!AB$1:AB$766,"")</f>
        <v>22.758921780738341</v>
      </c>
      <c r="AI1088" s="48">
        <f>_xlfn.XLOOKUP($F1088,Main_OG!$D$1:$D$766,Main_OG!AC$1:AC$766,"")</f>
        <v>4.97</v>
      </c>
      <c r="AJ1088" s="48">
        <f>_xlfn.XLOOKUP($F1088,Main_OG!$D$1:$D$766,Main_OG!AD$1:AD$766,"")</f>
        <v>0.75949643062398253</v>
      </c>
    </row>
    <row r="1089" spans="2:36" x14ac:dyDescent="0.35">
      <c r="B1089" s="36" t="s">
        <v>2158</v>
      </c>
      <c r="C1089" s="45" t="s">
        <v>824</v>
      </c>
      <c r="D1089" s="45" t="s">
        <v>4429</v>
      </c>
      <c r="E1089" s="36" t="s">
        <v>2158</v>
      </c>
      <c r="F1089" s="36" t="str">
        <f t="shared" si="48"/>
        <v>2006_AK</v>
      </c>
      <c r="G1089" s="45">
        <v>2006</v>
      </c>
      <c r="H1089" s="45">
        <f>_xlfn.XLOOKUP(J1089,Main_OG!$B$1:$B$766,Main_OG!$O$1:$O$766,"")</f>
        <v>0</v>
      </c>
      <c r="I1089" s="45">
        <f>_xlfn.XLOOKUP(F1089,Main_OG!$D$1:$D$766,Main_OG!$J$1:$J$766,"")</f>
        <v>0</v>
      </c>
      <c r="J1089" s="45" t="s">
        <v>824</v>
      </c>
      <c r="K1089" s="45" t="str">
        <f t="shared" si="49"/>
        <v>Gwitchyaa Zhee Utility Co_AK</v>
      </c>
      <c r="L1089" s="45" t="str">
        <f t="shared" si="50"/>
        <v>Gwitchyaa Zhee Utility Co_AK</v>
      </c>
      <c r="M1089" s="45" t="s">
        <v>2159</v>
      </c>
      <c r="N1089" s="45">
        <v>0</v>
      </c>
      <c r="O1089" s="45">
        <v>84</v>
      </c>
      <c r="P1089" s="45">
        <v>0</v>
      </c>
      <c r="Q1089" s="45">
        <v>255</v>
      </c>
      <c r="R1089" s="45">
        <v>0</v>
      </c>
      <c r="S1089" s="45">
        <v>586</v>
      </c>
      <c r="T1089" s="45">
        <v>0</v>
      </c>
      <c r="U1089" s="45">
        <v>313</v>
      </c>
      <c r="V1089" s="45">
        <v>0</v>
      </c>
      <c r="W1089" s="45">
        <v>36.017209588199137</v>
      </c>
      <c r="X1089" s="45">
        <v>0</v>
      </c>
      <c r="Y1089" s="45">
        <v>29.724596391263059</v>
      </c>
      <c r="Z1089" s="46">
        <v>47546.2</v>
      </c>
      <c r="AA1089" s="46">
        <v>70407.314060968274</v>
      </c>
      <c r="AB1089" s="47">
        <f>_xlfn.XLOOKUP($F1089,Main_OG!$D$1:$D$766,Main_OG!AJ$1:AJ$766,"")</f>
        <v>968457.74</v>
      </c>
      <c r="AC1089" s="47">
        <f>_xlfn.XLOOKUP($F1089,Main_OG!$D$1:$D$766,Main_OG!AK$1:AK$766,"")</f>
        <v>2895506.1599999997</v>
      </c>
      <c r="AD1089" s="47">
        <f>_xlfn.XLOOKUP($F1089,Main_OG!$D$1:$D$766,Main_OG!AL$1:AL$766,"")</f>
        <v>88962825.159999996</v>
      </c>
      <c r="AE1089" s="47">
        <f>_xlfn.XLOOKUP($F1089,Main_OG!$D$1:$D$766,Main_OG!AM$1:AM$766,"")</f>
        <v>0</v>
      </c>
      <c r="AF1089" s="48">
        <f>_xlfn.XLOOKUP($F1089,Main_OG!$D$1:$D$766,Main_OG!Z$1:Z$766,"")</f>
        <v>0</v>
      </c>
      <c r="AG1089" s="48">
        <f>_xlfn.XLOOKUP($F1089,Main_OG!$D$1:$D$766,Main_OG!AA$1:AA$766,"")</f>
        <v>2.2465548173415608</v>
      </c>
      <c r="AH1089" s="48">
        <f>_xlfn.XLOOKUP($F1089,Main_OG!$D$1:$D$766,Main_OG!AB$1:AB$766,"")</f>
        <v>14.13114039693003</v>
      </c>
      <c r="AI1089" s="48">
        <f>_xlfn.XLOOKUP($F1089,Main_OG!$D$1:$D$766,Main_OG!AC$1:AC$766,"")</f>
        <v>7.1610124069250478</v>
      </c>
      <c r="AJ1089" s="48">
        <f>_xlfn.XLOOKUP($F1089,Main_OG!$D$1:$D$766,Main_OG!AD$1:AD$766,"")</f>
        <v>0.4704061490499184</v>
      </c>
    </row>
    <row r="1090" spans="2:36" x14ac:dyDescent="0.35">
      <c r="B1090" s="36" t="s">
        <v>2158</v>
      </c>
      <c r="C1090" s="45" t="s">
        <v>824</v>
      </c>
      <c r="D1090" s="45" t="s">
        <v>4429</v>
      </c>
      <c r="E1090" s="36" t="s">
        <v>2158</v>
      </c>
      <c r="F1090" s="36" t="str">
        <f t="shared" si="48"/>
        <v>2007_AK</v>
      </c>
      <c r="G1090" s="45">
        <v>2007</v>
      </c>
      <c r="H1090" s="45">
        <f>_xlfn.XLOOKUP(J1090,Main_OG!$B$1:$B$766,Main_OG!$O$1:$O$766,"")</f>
        <v>0</v>
      </c>
      <c r="I1090" s="45">
        <f>_xlfn.XLOOKUP(F1090,Main_OG!$D$1:$D$766,Main_OG!$J$1:$J$766,"")</f>
        <v>0</v>
      </c>
      <c r="J1090" s="45" t="s">
        <v>824</v>
      </c>
      <c r="K1090" s="45" t="str">
        <f t="shared" si="49"/>
        <v>Gwitchyaa Zhee Utility Co_AK</v>
      </c>
      <c r="L1090" s="45" t="str">
        <f t="shared" si="50"/>
        <v>Gwitchyaa Zhee Utility Co_AK</v>
      </c>
      <c r="M1090" s="45" t="s">
        <v>2160</v>
      </c>
      <c r="N1090" s="45">
        <v>0</v>
      </c>
      <c r="O1090" s="45">
        <v>100</v>
      </c>
      <c r="P1090" s="45">
        <v>0</v>
      </c>
      <c r="Q1090" s="45">
        <v>307</v>
      </c>
      <c r="R1090" s="45">
        <v>0</v>
      </c>
      <c r="S1090" s="45">
        <v>569</v>
      </c>
      <c r="T1090" s="45">
        <v>0</v>
      </c>
      <c r="U1090" s="45">
        <v>328</v>
      </c>
      <c r="V1090" s="45">
        <v>0</v>
      </c>
      <c r="W1090" s="45">
        <v>33.06</v>
      </c>
      <c r="X1090" s="45">
        <v>0</v>
      </c>
      <c r="Y1090" s="45">
        <v>32.799999999999997</v>
      </c>
      <c r="Z1090" s="46">
        <v>50126.7</v>
      </c>
      <c r="AA1090" s="46">
        <v>73683.227987652499</v>
      </c>
      <c r="AB1090" s="47">
        <f>_xlfn.XLOOKUP($F1090,Main_OG!$D$1:$D$766,Main_OG!AJ$1:AJ$766,"")</f>
        <v>996372</v>
      </c>
      <c r="AC1090" s="47">
        <f>_xlfn.XLOOKUP($F1090,Main_OG!$D$1:$D$766,Main_OG!AK$1:AK$766,"")</f>
        <v>3695916</v>
      </c>
      <c r="AD1090" s="47">
        <f>_xlfn.XLOOKUP($F1090,Main_OG!$D$1:$D$766,Main_OG!AL$1:AL$766,"")</f>
        <v>83891130</v>
      </c>
      <c r="AE1090" s="47">
        <f>_xlfn.XLOOKUP($F1090,Main_OG!$D$1:$D$766,Main_OG!AM$1:AM$766,"")</f>
        <v>0</v>
      </c>
      <c r="AF1090" s="48">
        <f>_xlfn.XLOOKUP($F1090,Main_OG!$D$1:$D$766,Main_OG!Z$1:Z$766,"")</f>
        <v>0</v>
      </c>
      <c r="AG1090" s="48">
        <f>_xlfn.XLOOKUP($F1090,Main_OG!$D$1:$D$766,Main_OG!AA$1:AA$766,"")</f>
        <v>2.2465548173415608</v>
      </c>
      <c r="AH1090" s="48">
        <f>_xlfn.XLOOKUP($F1090,Main_OG!$D$1:$D$766,Main_OG!AB$1:AB$766,"")</f>
        <v>15.097711394063451</v>
      </c>
      <c r="AI1090" s="48">
        <f>_xlfn.XLOOKUP($F1090,Main_OG!$D$1:$D$766,Main_OG!AC$1:AC$766,"")</f>
        <v>7.3815467393807772</v>
      </c>
      <c r="AJ1090" s="48">
        <f>_xlfn.XLOOKUP($F1090,Main_OG!$D$1:$D$766,Main_OG!AD$1:AD$766,"")</f>
        <v>0.58103021845052572</v>
      </c>
    </row>
    <row r="1091" spans="2:36" x14ac:dyDescent="0.35">
      <c r="B1091" s="36" t="s">
        <v>2158</v>
      </c>
      <c r="C1091" s="45" t="s">
        <v>824</v>
      </c>
      <c r="D1091" s="45" t="s">
        <v>4429</v>
      </c>
      <c r="E1091" s="36" t="s">
        <v>2158</v>
      </c>
      <c r="F1091" s="36" t="str">
        <f t="shared" ref="F1091:F1154" si="51">_xlfn.CONCAT(G1091,"_",J1091)</f>
        <v>2008_AK</v>
      </c>
      <c r="G1091" s="45">
        <v>2008</v>
      </c>
      <c r="H1091" s="45">
        <f>_xlfn.XLOOKUP(J1091,Main_OG!$B$1:$B$766,Main_OG!$O$1:$O$766,"")</f>
        <v>0</v>
      </c>
      <c r="I1091" s="45">
        <f>_xlfn.XLOOKUP(F1091,Main_OG!$D$1:$D$766,Main_OG!$J$1:$J$766,"")</f>
        <v>0</v>
      </c>
      <c r="J1091" s="45" t="s">
        <v>824</v>
      </c>
      <c r="K1091" s="45" t="str">
        <f t="shared" ref="K1091:K1154" si="52">_xlfn.CONCAT(B1091,"_",C1091)</f>
        <v>Gwitchyaa Zhee Utility Co_AK</v>
      </c>
      <c r="L1091" s="45" t="str">
        <f t="shared" ref="L1091:L1154" si="53">_xlfn.CONCAT(E1091,"_",C1091)</f>
        <v>Gwitchyaa Zhee Utility Co_AK</v>
      </c>
      <c r="M1091" s="45" t="s">
        <v>2161</v>
      </c>
      <c r="N1091" s="45">
        <v>0</v>
      </c>
      <c r="O1091" s="45">
        <v>82</v>
      </c>
      <c r="P1091" s="45">
        <v>0</v>
      </c>
      <c r="Q1091" s="45">
        <v>312</v>
      </c>
      <c r="R1091" s="45">
        <v>0</v>
      </c>
      <c r="S1091" s="45">
        <v>1328</v>
      </c>
      <c r="T1091" s="45">
        <v>0</v>
      </c>
      <c r="U1091" s="45">
        <v>980</v>
      </c>
      <c r="V1091" s="45">
        <v>0</v>
      </c>
      <c r="W1091" s="45">
        <v>35.26</v>
      </c>
      <c r="X1091" s="45">
        <v>0</v>
      </c>
      <c r="Y1091" s="45">
        <v>33.51</v>
      </c>
      <c r="Z1091" s="46">
        <v>49926.6</v>
      </c>
      <c r="AA1091" s="46">
        <v>72625.262744470543</v>
      </c>
      <c r="AB1091" s="47">
        <f>_xlfn.XLOOKUP($F1091,Main_OG!$D$1:$D$766,Main_OG!AJ$1:AJ$766,"")</f>
        <v>994228</v>
      </c>
      <c r="AC1091" s="47">
        <f>_xlfn.XLOOKUP($F1091,Main_OG!$D$1:$D$766,Main_OG!AK$1:AK$766,"")</f>
        <v>3309288</v>
      </c>
      <c r="AD1091" s="47">
        <f>_xlfn.XLOOKUP($F1091,Main_OG!$D$1:$D$766,Main_OG!AL$1:AL$766,"")</f>
        <v>88306788</v>
      </c>
      <c r="AE1091" s="47">
        <f>_xlfn.XLOOKUP($F1091,Main_OG!$D$1:$D$766,Main_OG!AM$1:AM$766,"")</f>
        <v>0</v>
      </c>
      <c r="AF1091" s="48">
        <f>_xlfn.XLOOKUP($F1091,Main_OG!$D$1:$D$766,Main_OG!Z$1:Z$766,"")</f>
        <v>0</v>
      </c>
      <c r="AG1091" s="48">
        <f>_xlfn.XLOOKUP($F1091,Main_OG!$D$1:$D$766,Main_OG!AA$1:AA$766,"")</f>
        <v>2.2204719344600159</v>
      </c>
      <c r="AH1091" s="48">
        <f>_xlfn.XLOOKUP($F1091,Main_OG!$D$1:$D$766,Main_OG!AB$1:AB$766,"")</f>
        <v>19.619187803472759</v>
      </c>
      <c r="AI1091" s="48">
        <f>_xlfn.XLOOKUP($F1091,Main_OG!$D$1:$D$766,Main_OG!AC$1:AC$766,"")</f>
        <v>9.1182546074696553</v>
      </c>
      <c r="AJ1091" s="48">
        <f>_xlfn.XLOOKUP($F1091,Main_OG!$D$1:$D$766,Main_OG!AD$1:AD$766,"")</f>
        <v>0.68330088246943577</v>
      </c>
    </row>
    <row r="1092" spans="2:36" x14ac:dyDescent="0.35">
      <c r="B1092" s="36" t="s">
        <v>2158</v>
      </c>
      <c r="C1092" s="45" t="s">
        <v>824</v>
      </c>
      <c r="D1092" s="45" t="s">
        <v>4429</v>
      </c>
      <c r="E1092" s="36" t="s">
        <v>2158</v>
      </c>
      <c r="F1092" s="36" t="str">
        <f t="shared" si="51"/>
        <v>2009_AK</v>
      </c>
      <c r="G1092" s="45">
        <v>2009</v>
      </c>
      <c r="H1092" s="45">
        <f>_xlfn.XLOOKUP(J1092,Main_OG!$B$1:$B$766,Main_OG!$O$1:$O$766,"")</f>
        <v>0</v>
      </c>
      <c r="I1092" s="45">
        <f>_xlfn.XLOOKUP(F1092,Main_OG!$D$1:$D$766,Main_OG!$J$1:$J$766,"")</f>
        <v>0</v>
      </c>
      <c r="J1092" s="45" t="s">
        <v>824</v>
      </c>
      <c r="K1092" s="45" t="str">
        <f t="shared" si="52"/>
        <v>Gwitchyaa Zhee Utility Co_AK</v>
      </c>
      <c r="L1092" s="45" t="str">
        <f t="shared" si="53"/>
        <v>Gwitchyaa Zhee Utility Co_AK</v>
      </c>
      <c r="M1092" s="45" t="s">
        <v>2162</v>
      </c>
      <c r="N1092" s="45">
        <v>0</v>
      </c>
      <c r="O1092" s="45">
        <v>94</v>
      </c>
      <c r="P1092" s="45">
        <v>0</v>
      </c>
      <c r="Q1092" s="45">
        <v>345</v>
      </c>
      <c r="R1092" s="45">
        <v>0</v>
      </c>
      <c r="S1092" s="45">
        <v>1335</v>
      </c>
      <c r="T1092" s="45">
        <v>0</v>
      </c>
      <c r="U1092" s="45">
        <v>976</v>
      </c>
      <c r="V1092" s="45">
        <v>0</v>
      </c>
      <c r="W1092" s="45">
        <v>59.9</v>
      </c>
      <c r="X1092" s="45">
        <v>0</v>
      </c>
      <c r="Y1092" s="45">
        <v>30.76</v>
      </c>
      <c r="Z1092" s="46">
        <v>54951.9</v>
      </c>
      <c r="AA1092" s="46">
        <v>78626.832356791798</v>
      </c>
      <c r="AB1092" s="47">
        <f>_xlfn.XLOOKUP($F1092,Main_OG!$D$1:$D$766,Main_OG!AJ$1:AJ$766,"")</f>
        <v>1025918</v>
      </c>
      <c r="AC1092" s="47">
        <f>_xlfn.XLOOKUP($F1092,Main_OG!$D$1:$D$766,Main_OG!AK$1:AK$766,"")</f>
        <v>3992640</v>
      </c>
      <c r="AD1092" s="47">
        <f>_xlfn.XLOOKUP($F1092,Main_OG!$D$1:$D$766,Main_OG!AL$1:AL$766,"")</f>
        <v>77900336</v>
      </c>
      <c r="AE1092" s="47">
        <f>_xlfn.XLOOKUP($F1092,Main_OG!$D$1:$D$766,Main_OG!AM$1:AM$766,"")</f>
        <v>0</v>
      </c>
      <c r="AF1092" s="48">
        <f>_xlfn.XLOOKUP($F1092,Main_OG!$D$1:$D$766,Main_OG!Z$1:Z$766,"")</f>
        <v>0</v>
      </c>
      <c r="AG1092" s="48">
        <f>_xlfn.XLOOKUP($F1092,Main_OG!$D$1:$D$766,Main_OG!AA$1:AA$766,"")</f>
        <v>2.2743975091886082</v>
      </c>
      <c r="AH1092" s="48">
        <f>_xlfn.XLOOKUP($F1092,Main_OG!$D$1:$D$766,Main_OG!AB$1:AB$766,"")</f>
        <v>14.15708861161818</v>
      </c>
      <c r="AI1092" s="48">
        <f>_xlfn.XLOOKUP($F1092,Main_OG!$D$1:$D$766,Main_OG!AC$1:AC$766,"")</f>
        <v>4.5973007921271787</v>
      </c>
      <c r="AJ1092" s="48">
        <f>_xlfn.XLOOKUP($F1092,Main_OG!$D$1:$D$766,Main_OG!AD$1:AD$766,"")</f>
        <v>0.68314474405108627</v>
      </c>
    </row>
    <row r="1093" spans="2:36" x14ac:dyDescent="0.35">
      <c r="B1093" s="36" t="s">
        <v>2158</v>
      </c>
      <c r="C1093" s="45" t="s">
        <v>824</v>
      </c>
      <c r="D1093" s="45" t="s">
        <v>4429</v>
      </c>
      <c r="E1093" s="36" t="s">
        <v>2158</v>
      </c>
      <c r="F1093" s="36" t="str">
        <f t="shared" si="51"/>
        <v>2010_AK</v>
      </c>
      <c r="G1093" s="45">
        <v>2010</v>
      </c>
      <c r="H1093" s="45">
        <f>_xlfn.XLOOKUP(J1093,Main_OG!$B$1:$B$766,Main_OG!$O$1:$O$766,"")</f>
        <v>0</v>
      </c>
      <c r="I1093" s="45">
        <f>_xlfn.XLOOKUP(F1093,Main_OG!$D$1:$D$766,Main_OG!$J$1:$J$766,"")</f>
        <v>0</v>
      </c>
      <c r="J1093" s="45" t="s">
        <v>824</v>
      </c>
      <c r="K1093" s="45" t="str">
        <f t="shared" si="52"/>
        <v>Gwitchyaa Zhee Utility Co_AK</v>
      </c>
      <c r="L1093" s="45" t="str">
        <f t="shared" si="53"/>
        <v>Gwitchyaa Zhee Utility Co_AK</v>
      </c>
      <c r="M1093" s="45" t="s">
        <v>2163</v>
      </c>
      <c r="N1093" s="45">
        <v>0</v>
      </c>
      <c r="O1093" s="45">
        <v>95</v>
      </c>
      <c r="P1093" s="45">
        <v>0</v>
      </c>
      <c r="Q1093" s="45">
        <v>345</v>
      </c>
      <c r="R1093" s="45">
        <v>0</v>
      </c>
      <c r="S1093" s="45">
        <v>1623</v>
      </c>
      <c r="T1093" s="45">
        <v>0</v>
      </c>
      <c r="U1093" s="45">
        <v>1075</v>
      </c>
      <c r="V1093" s="45">
        <v>0</v>
      </c>
      <c r="W1093" s="45">
        <v>50.09</v>
      </c>
      <c r="X1093" s="45">
        <v>0</v>
      </c>
      <c r="Y1093" s="45">
        <v>27.26</v>
      </c>
      <c r="Z1093" s="46">
        <v>53652</v>
      </c>
      <c r="AA1093" s="46">
        <v>75144.751548358356</v>
      </c>
      <c r="AB1093" s="47">
        <f>_xlfn.XLOOKUP($F1093,Main_OG!$D$1:$D$766,Main_OG!AJ$1:AJ$766,"")</f>
        <v>993000</v>
      </c>
      <c r="AC1093" s="47">
        <f>_xlfn.XLOOKUP($F1093,Main_OG!$D$1:$D$766,Main_OG!AK$1:AK$766,"")</f>
        <v>3244592</v>
      </c>
      <c r="AD1093" s="47">
        <f>_xlfn.XLOOKUP($F1093,Main_OG!$D$1:$D$766,Main_OG!AL$1:AL$766,"")</f>
        <v>81353948</v>
      </c>
      <c r="AE1093" s="47">
        <f>_xlfn.XLOOKUP($F1093,Main_OG!$D$1:$D$766,Main_OG!AM$1:AM$766,"")</f>
        <v>0</v>
      </c>
      <c r="AF1093" s="48">
        <f>_xlfn.XLOOKUP($F1093,Main_OG!$D$1:$D$766,Main_OG!Z$1:Z$766,"")</f>
        <v>0</v>
      </c>
      <c r="AG1093" s="48">
        <f>_xlfn.XLOOKUP($F1093,Main_OG!$D$1:$D$766,Main_OG!AA$1:AA$766,"")</f>
        <v>2.2935982820086371</v>
      </c>
      <c r="AH1093" s="48">
        <f>_xlfn.XLOOKUP($F1093,Main_OG!$D$1:$D$766,Main_OG!AB$1:AB$766,"")</f>
        <v>17.815786882646659</v>
      </c>
      <c r="AI1093" s="48">
        <f>_xlfn.XLOOKUP($F1093,Main_OG!$D$1:$D$766,Main_OG!AC$1:AC$766,"")</f>
        <v>4.9924248044436963</v>
      </c>
      <c r="AJ1093" s="48">
        <f>_xlfn.XLOOKUP($F1093,Main_OG!$D$1:$D$766,Main_OG!AD$1:AD$766,"")</f>
        <v>0.70992248279802228</v>
      </c>
    </row>
    <row r="1094" spans="2:36" x14ac:dyDescent="0.35">
      <c r="B1094" s="36" t="s">
        <v>2158</v>
      </c>
      <c r="C1094" s="45" t="s">
        <v>824</v>
      </c>
      <c r="D1094" s="45" t="s">
        <v>4429</v>
      </c>
      <c r="E1094" s="36" t="s">
        <v>2158</v>
      </c>
      <c r="F1094" s="36" t="str">
        <f t="shared" si="51"/>
        <v>2011_AK</v>
      </c>
      <c r="G1094" s="45">
        <v>2011</v>
      </c>
      <c r="H1094" s="45">
        <f>_xlfn.XLOOKUP(J1094,Main_OG!$B$1:$B$766,Main_OG!$O$1:$O$766,"")</f>
        <v>0</v>
      </c>
      <c r="I1094" s="45">
        <f>_xlfn.XLOOKUP(F1094,Main_OG!$D$1:$D$766,Main_OG!$J$1:$J$766,"")</f>
        <v>0</v>
      </c>
      <c r="J1094" s="45" t="s">
        <v>824</v>
      </c>
      <c r="K1094" s="45" t="str">
        <f t="shared" si="52"/>
        <v>Gwitchyaa Zhee Utility Co_AK</v>
      </c>
      <c r="L1094" s="45" t="str">
        <f t="shared" si="53"/>
        <v>Gwitchyaa Zhee Utility Co_AK</v>
      </c>
      <c r="M1094" s="45" t="s">
        <v>2164</v>
      </c>
      <c r="N1094" s="45">
        <v>0</v>
      </c>
      <c r="O1094" s="45">
        <v>100</v>
      </c>
      <c r="P1094" s="45">
        <v>0</v>
      </c>
      <c r="Q1094" s="45">
        <v>262</v>
      </c>
      <c r="R1094" s="45">
        <v>0</v>
      </c>
      <c r="S1094" s="45">
        <v>1649</v>
      </c>
      <c r="T1094" s="45">
        <v>0</v>
      </c>
      <c r="U1094" s="45">
        <v>1105</v>
      </c>
      <c r="V1094" s="45">
        <v>0</v>
      </c>
      <c r="W1094" s="45">
        <v>35.6</v>
      </c>
      <c r="X1094" s="45">
        <v>0</v>
      </c>
      <c r="Y1094" s="45">
        <v>33.64</v>
      </c>
      <c r="Z1094" s="46">
        <v>54045.5</v>
      </c>
      <c r="AA1094" s="46">
        <v>74819.097140025115</v>
      </c>
      <c r="AB1094" s="47">
        <f>_xlfn.XLOOKUP($F1094,Main_OG!$D$1:$D$766,Main_OG!AJ$1:AJ$766,"")</f>
        <v>1023324</v>
      </c>
      <c r="AC1094" s="47">
        <f>_xlfn.XLOOKUP($F1094,Main_OG!$D$1:$D$766,Main_OG!AK$1:AK$766,"")</f>
        <v>3226522</v>
      </c>
      <c r="AD1094" s="47">
        <f>_xlfn.XLOOKUP($F1094,Main_OG!$D$1:$D$766,Main_OG!AL$1:AL$766,"")</f>
        <v>85181020</v>
      </c>
      <c r="AE1094" s="47">
        <f>_xlfn.XLOOKUP($F1094,Main_OG!$D$1:$D$766,Main_OG!AM$1:AM$766,"")</f>
        <v>0</v>
      </c>
      <c r="AF1094" s="48">
        <f>_xlfn.XLOOKUP($F1094,Main_OG!$D$1:$D$766,Main_OG!Z$1:Z$766,"")</f>
        <v>6.17</v>
      </c>
      <c r="AG1094" s="48">
        <f>_xlfn.XLOOKUP($F1094,Main_OG!$D$1:$D$766,Main_OG!AA$1:AA$766,"")</f>
        <v>1.73</v>
      </c>
      <c r="AH1094" s="48">
        <f>_xlfn.XLOOKUP($F1094,Main_OG!$D$1:$D$766,Main_OG!AB$1:AB$766,"")</f>
        <v>22.758921780738341</v>
      </c>
      <c r="AI1094" s="48">
        <f>_xlfn.XLOOKUP($F1094,Main_OG!$D$1:$D$766,Main_OG!AC$1:AC$766,"")</f>
        <v>4.97</v>
      </c>
      <c r="AJ1094" s="48">
        <f>_xlfn.XLOOKUP($F1094,Main_OG!$D$1:$D$766,Main_OG!AD$1:AD$766,"")</f>
        <v>0.75949643062398253</v>
      </c>
    </row>
    <row r="1095" spans="2:36" x14ac:dyDescent="0.35">
      <c r="B1095" s="36" t="s">
        <v>2165</v>
      </c>
      <c r="C1095" s="45" t="s">
        <v>705</v>
      </c>
      <c r="D1095" s="45" t="s">
        <v>4432</v>
      </c>
      <c r="E1095" s="36" t="s">
        <v>2165</v>
      </c>
      <c r="F1095" s="36" t="str">
        <f t="shared" si="51"/>
        <v>2006_HI</v>
      </c>
      <c r="G1095" s="45">
        <v>2006</v>
      </c>
      <c r="H1095" s="45">
        <f>_xlfn.XLOOKUP(J1095,Main_OG!$B$1:$B$766,Main_OG!$O$1:$O$766,"")</f>
        <v>0</v>
      </c>
      <c r="I1095" s="45">
        <f>_xlfn.XLOOKUP(F1095,Main_OG!$D$1:$D$766,Main_OG!$J$1:$J$766,"")</f>
        <v>0</v>
      </c>
      <c r="J1095" s="45" t="s">
        <v>705</v>
      </c>
      <c r="K1095" s="45" t="str">
        <f t="shared" si="52"/>
        <v>Hawaii Electric Light Co Inc_HI</v>
      </c>
      <c r="L1095" s="45" t="str">
        <f t="shared" si="53"/>
        <v>Hawaii Electric Light Co Inc_HI</v>
      </c>
      <c r="M1095" s="45" t="s">
        <v>2166</v>
      </c>
      <c r="N1095" s="45">
        <v>0</v>
      </c>
      <c r="O1095" s="45">
        <v>13355</v>
      </c>
      <c r="P1095" s="45">
        <v>65</v>
      </c>
      <c r="Q1095" s="45">
        <v>61931</v>
      </c>
      <c r="R1095" s="45">
        <v>0</v>
      </c>
      <c r="S1095" s="45">
        <v>137890</v>
      </c>
      <c r="T1095" s="45">
        <v>63637</v>
      </c>
      <c r="U1095" s="45">
        <v>137259</v>
      </c>
      <c r="V1095" s="45">
        <v>0</v>
      </c>
      <c r="W1095" s="45">
        <v>30.090430592774279</v>
      </c>
      <c r="X1095" s="45">
        <v>25.637957568872022</v>
      </c>
      <c r="Y1095" s="45">
        <v>31.03343025227564</v>
      </c>
      <c r="Z1095" s="46">
        <v>74892.899999999994</v>
      </c>
      <c r="AA1095" s="46">
        <v>57181.894602784843</v>
      </c>
      <c r="AB1095" s="47">
        <f>_xlfn.XLOOKUP($F1095,Main_OG!$D$1:$D$766,Main_OG!AJ$1:AJ$766,"")</f>
        <v>1349818.4</v>
      </c>
      <c r="AC1095" s="47">
        <f>_xlfn.XLOOKUP($F1095,Main_OG!$D$1:$D$766,Main_OG!AK$1:AK$766,"")</f>
        <v>28422574.359999999</v>
      </c>
      <c r="AD1095" s="47">
        <f>_xlfn.XLOOKUP($F1095,Main_OG!$D$1:$D$766,Main_OG!AL$1:AL$766,"")</f>
        <v>0</v>
      </c>
      <c r="AE1095" s="47">
        <f>_xlfn.XLOOKUP($F1095,Main_OG!$D$1:$D$766,Main_OG!AM$1:AM$766,"")</f>
        <v>0</v>
      </c>
      <c r="AF1095" s="48">
        <f>_xlfn.XLOOKUP($F1095,Main_OG!$D$1:$D$766,Main_OG!Z$1:Z$766,"")</f>
        <v>0</v>
      </c>
      <c r="AG1095" s="48">
        <f>_xlfn.XLOOKUP($F1095,Main_OG!$D$1:$D$766,Main_OG!AA$1:AA$766,"")</f>
        <v>1.68</v>
      </c>
      <c r="AH1095" s="48">
        <f>_xlfn.XLOOKUP($F1095,Main_OG!$D$1:$D$766,Main_OG!AB$1:AB$766,"")</f>
        <v>15.42</v>
      </c>
      <c r="AI1095" s="48">
        <f>_xlfn.XLOOKUP($F1095,Main_OG!$D$1:$D$766,Main_OG!AC$1:AC$766,"")</f>
        <v>7.1610124069250478</v>
      </c>
      <c r="AJ1095" s="48">
        <f>_xlfn.XLOOKUP($F1095,Main_OG!$D$1:$D$766,Main_OG!AD$1:AD$766,"")</f>
        <v>0.4704061490499184</v>
      </c>
    </row>
    <row r="1096" spans="2:36" x14ac:dyDescent="0.35">
      <c r="B1096" s="36" t="s">
        <v>2165</v>
      </c>
      <c r="C1096" s="45" t="s">
        <v>705</v>
      </c>
      <c r="D1096" s="45" t="s">
        <v>4432</v>
      </c>
      <c r="E1096" s="36" t="s">
        <v>2165</v>
      </c>
      <c r="F1096" s="36" t="str">
        <f t="shared" si="51"/>
        <v>2007_HI</v>
      </c>
      <c r="G1096" s="45">
        <v>2007</v>
      </c>
      <c r="H1096" s="45">
        <f>_xlfn.XLOOKUP(J1096,Main_OG!$B$1:$B$766,Main_OG!$O$1:$O$766,"")</f>
        <v>0</v>
      </c>
      <c r="I1096" s="45">
        <f>_xlfn.XLOOKUP(F1096,Main_OG!$D$1:$D$766,Main_OG!$J$1:$J$766,"")</f>
        <v>0</v>
      </c>
      <c r="J1096" s="45" t="s">
        <v>705</v>
      </c>
      <c r="K1096" s="45" t="str">
        <f t="shared" si="52"/>
        <v>Hawaii Electric Light Co Inc_HI</v>
      </c>
      <c r="L1096" s="45" t="str">
        <f t="shared" si="53"/>
        <v>Hawaii Electric Light Co Inc_HI</v>
      </c>
      <c r="M1096" s="45" t="s">
        <v>2167</v>
      </c>
      <c r="N1096" s="45">
        <v>0</v>
      </c>
      <c r="O1096" s="45">
        <v>13598</v>
      </c>
      <c r="P1096" s="45">
        <v>68</v>
      </c>
      <c r="Q1096" s="45">
        <v>64267</v>
      </c>
      <c r="R1096" s="45">
        <v>0</v>
      </c>
      <c r="S1096" s="45">
        <v>146493</v>
      </c>
      <c r="T1096" s="45">
        <v>66255</v>
      </c>
      <c r="U1096" s="45">
        <v>147935</v>
      </c>
      <c r="V1096" s="45">
        <v>0</v>
      </c>
      <c r="W1096" s="45">
        <v>31.64</v>
      </c>
      <c r="X1096" s="45">
        <v>26.69</v>
      </c>
      <c r="Y1096" s="45">
        <v>32.770000000000003</v>
      </c>
      <c r="Z1096" s="46">
        <v>76434.100000000006</v>
      </c>
      <c r="AA1096" s="46">
        <v>58094.970262412833</v>
      </c>
      <c r="AB1096" s="47">
        <f>_xlfn.XLOOKUP($F1096,Main_OG!$D$1:$D$766,Main_OG!AJ$1:AJ$766,"")</f>
        <v>1379254</v>
      </c>
      <c r="AC1096" s="47">
        <f>_xlfn.XLOOKUP($F1096,Main_OG!$D$1:$D$766,Main_OG!AK$1:AK$766,"")</f>
        <v>27886464</v>
      </c>
      <c r="AD1096" s="47">
        <f>_xlfn.XLOOKUP($F1096,Main_OG!$D$1:$D$766,Main_OG!AL$1:AL$766,"")</f>
        <v>0</v>
      </c>
      <c r="AE1096" s="47">
        <f>_xlfn.XLOOKUP($F1096,Main_OG!$D$1:$D$766,Main_OG!AM$1:AM$766,"")</f>
        <v>0</v>
      </c>
      <c r="AF1096" s="48">
        <f>_xlfn.XLOOKUP($F1096,Main_OG!$D$1:$D$766,Main_OG!Z$1:Z$766,"")</f>
        <v>0</v>
      </c>
      <c r="AG1096" s="48">
        <f>_xlfn.XLOOKUP($F1096,Main_OG!$D$1:$D$766,Main_OG!AA$1:AA$766,"")</f>
        <v>1.85</v>
      </c>
      <c r="AH1096" s="48">
        <f>_xlfn.XLOOKUP($F1096,Main_OG!$D$1:$D$766,Main_OG!AB$1:AB$766,"")</f>
        <v>16.190000000000001</v>
      </c>
      <c r="AI1096" s="48">
        <f>_xlfn.XLOOKUP($F1096,Main_OG!$D$1:$D$766,Main_OG!AC$1:AC$766,"")</f>
        <v>7.3815467393807772</v>
      </c>
      <c r="AJ1096" s="48">
        <f>_xlfn.XLOOKUP($F1096,Main_OG!$D$1:$D$766,Main_OG!AD$1:AD$766,"")</f>
        <v>0.58103021845052572</v>
      </c>
    </row>
    <row r="1097" spans="2:36" x14ac:dyDescent="0.35">
      <c r="B1097" s="36" t="s">
        <v>2165</v>
      </c>
      <c r="C1097" s="45" t="s">
        <v>705</v>
      </c>
      <c r="D1097" s="45" t="s">
        <v>4432</v>
      </c>
      <c r="E1097" s="36" t="s">
        <v>2165</v>
      </c>
      <c r="F1097" s="36" t="str">
        <f t="shared" si="51"/>
        <v>2008_HI</v>
      </c>
      <c r="G1097" s="45">
        <v>2008</v>
      </c>
      <c r="H1097" s="45">
        <f>_xlfn.XLOOKUP(J1097,Main_OG!$B$1:$B$766,Main_OG!$O$1:$O$766,"")</f>
        <v>0</v>
      </c>
      <c r="I1097" s="45">
        <f>_xlfn.XLOOKUP(F1097,Main_OG!$D$1:$D$766,Main_OG!$J$1:$J$766,"")</f>
        <v>0</v>
      </c>
      <c r="J1097" s="45" t="s">
        <v>705</v>
      </c>
      <c r="K1097" s="45" t="str">
        <f t="shared" si="52"/>
        <v>Hawaii Electric Light Co Inc_HI</v>
      </c>
      <c r="L1097" s="45" t="str">
        <f t="shared" si="53"/>
        <v>Hawaii Electric Light Co Inc_HI</v>
      </c>
      <c r="M1097" s="45" t="s">
        <v>2168</v>
      </c>
      <c r="N1097" s="45">
        <v>0</v>
      </c>
      <c r="O1097" s="45">
        <v>13461</v>
      </c>
      <c r="P1097" s="45">
        <v>70</v>
      </c>
      <c r="Q1097" s="45">
        <v>65855</v>
      </c>
      <c r="R1097" s="45">
        <v>0</v>
      </c>
      <c r="S1097" s="45">
        <v>457757</v>
      </c>
      <c r="T1097" s="45">
        <v>241859</v>
      </c>
      <c r="U1097" s="45">
        <v>441414</v>
      </c>
      <c r="V1097" s="45">
        <v>0</v>
      </c>
      <c r="W1097" s="45">
        <v>39.56</v>
      </c>
      <c r="X1097" s="45">
        <v>34.590000000000003</v>
      </c>
      <c r="Y1097" s="45">
        <v>40.880000000000003</v>
      </c>
      <c r="Z1097" s="46">
        <v>76830.2</v>
      </c>
      <c r="AA1097" s="46">
        <v>57671.108148621883</v>
      </c>
      <c r="AB1097" s="47">
        <f>_xlfn.XLOOKUP($F1097,Main_OG!$D$1:$D$766,Main_OG!AJ$1:AJ$766,"")</f>
        <v>1493284</v>
      </c>
      <c r="AC1097" s="47">
        <f>_xlfn.XLOOKUP($F1097,Main_OG!$D$1:$D$766,Main_OG!AK$1:AK$766,"")</f>
        <v>26814554</v>
      </c>
      <c r="AD1097" s="47">
        <f>_xlfn.XLOOKUP($F1097,Main_OG!$D$1:$D$766,Main_OG!AL$1:AL$766,"")</f>
        <v>0</v>
      </c>
      <c r="AE1097" s="47">
        <f>_xlfn.XLOOKUP($F1097,Main_OG!$D$1:$D$766,Main_OG!AM$1:AM$766,"")</f>
        <v>0</v>
      </c>
      <c r="AF1097" s="48">
        <f>_xlfn.XLOOKUP($F1097,Main_OG!$D$1:$D$766,Main_OG!Z$1:Z$766,"")</f>
        <v>0</v>
      </c>
      <c r="AG1097" s="48">
        <f>_xlfn.XLOOKUP($F1097,Main_OG!$D$1:$D$766,Main_OG!AA$1:AA$766,"")</f>
        <v>2.19</v>
      </c>
      <c r="AH1097" s="48">
        <f>_xlfn.XLOOKUP($F1097,Main_OG!$D$1:$D$766,Main_OG!AB$1:AB$766,"")</f>
        <v>22.86</v>
      </c>
      <c r="AI1097" s="48">
        <f>_xlfn.XLOOKUP($F1097,Main_OG!$D$1:$D$766,Main_OG!AC$1:AC$766,"")</f>
        <v>9.1182546074696553</v>
      </c>
      <c r="AJ1097" s="48">
        <f>_xlfn.XLOOKUP($F1097,Main_OG!$D$1:$D$766,Main_OG!AD$1:AD$766,"")</f>
        <v>0.68330088246943577</v>
      </c>
    </row>
    <row r="1098" spans="2:36" x14ac:dyDescent="0.35">
      <c r="B1098" s="36" t="s">
        <v>2165</v>
      </c>
      <c r="C1098" s="45" t="s">
        <v>705</v>
      </c>
      <c r="D1098" s="45" t="s">
        <v>4432</v>
      </c>
      <c r="E1098" s="36" t="s">
        <v>2165</v>
      </c>
      <c r="F1098" s="36" t="str">
        <f t="shared" si="51"/>
        <v>2009_HI</v>
      </c>
      <c r="G1098" s="45">
        <v>2009</v>
      </c>
      <c r="H1098" s="45">
        <f>_xlfn.XLOOKUP(J1098,Main_OG!$B$1:$B$766,Main_OG!$O$1:$O$766,"")</f>
        <v>0</v>
      </c>
      <c r="I1098" s="45">
        <f>_xlfn.XLOOKUP(F1098,Main_OG!$D$1:$D$766,Main_OG!$J$1:$J$766,"")</f>
        <v>0</v>
      </c>
      <c r="J1098" s="45" t="s">
        <v>705</v>
      </c>
      <c r="K1098" s="45" t="str">
        <f t="shared" si="52"/>
        <v>Hawaii Electric Light Co Inc_HI</v>
      </c>
      <c r="L1098" s="45" t="str">
        <f t="shared" si="53"/>
        <v>Hawaii Electric Light Co Inc_HI</v>
      </c>
      <c r="M1098" s="45" t="s">
        <v>2169</v>
      </c>
      <c r="N1098" s="45">
        <v>0</v>
      </c>
      <c r="O1098" s="45">
        <v>13067</v>
      </c>
      <c r="P1098" s="45">
        <v>70</v>
      </c>
      <c r="Q1098" s="45">
        <v>66542</v>
      </c>
      <c r="R1098" s="45">
        <v>0</v>
      </c>
      <c r="S1098" s="45">
        <v>441377</v>
      </c>
      <c r="T1098" s="45">
        <v>238430</v>
      </c>
      <c r="U1098" s="45">
        <v>440074</v>
      </c>
      <c r="V1098" s="45">
        <v>0</v>
      </c>
      <c r="W1098" s="45">
        <v>31</v>
      </c>
      <c r="X1098" s="45">
        <v>26.13</v>
      </c>
      <c r="Y1098" s="45">
        <v>32.69</v>
      </c>
      <c r="Z1098" s="46">
        <v>74118.5</v>
      </c>
      <c r="AA1098" s="46">
        <v>55036.433044210477</v>
      </c>
      <c r="AB1098" s="47">
        <f>_xlfn.XLOOKUP($F1098,Main_OG!$D$1:$D$766,Main_OG!AJ$1:AJ$766,"")</f>
        <v>1326342</v>
      </c>
      <c r="AC1098" s="47">
        <f>_xlfn.XLOOKUP($F1098,Main_OG!$D$1:$D$766,Main_OG!AK$1:AK$766,"")</f>
        <v>25479554</v>
      </c>
      <c r="AD1098" s="47">
        <f>_xlfn.XLOOKUP($F1098,Main_OG!$D$1:$D$766,Main_OG!AL$1:AL$766,"")</f>
        <v>0</v>
      </c>
      <c r="AE1098" s="47">
        <f>_xlfn.XLOOKUP($F1098,Main_OG!$D$1:$D$766,Main_OG!AM$1:AM$766,"")</f>
        <v>0</v>
      </c>
      <c r="AF1098" s="48">
        <f>_xlfn.XLOOKUP($F1098,Main_OG!$D$1:$D$766,Main_OG!Z$1:Z$766,"")</f>
        <v>0</v>
      </c>
      <c r="AG1098" s="48">
        <f>_xlfn.XLOOKUP($F1098,Main_OG!$D$1:$D$766,Main_OG!AA$1:AA$766,"")</f>
        <v>2.2400000000000002</v>
      </c>
      <c r="AH1098" s="48">
        <f>_xlfn.XLOOKUP($F1098,Main_OG!$D$1:$D$766,Main_OG!AB$1:AB$766,"")</f>
        <v>13.73</v>
      </c>
      <c r="AI1098" s="48">
        <f>_xlfn.XLOOKUP($F1098,Main_OG!$D$1:$D$766,Main_OG!AC$1:AC$766,"")</f>
        <v>4.5973007921271787</v>
      </c>
      <c r="AJ1098" s="48">
        <f>_xlfn.XLOOKUP($F1098,Main_OG!$D$1:$D$766,Main_OG!AD$1:AD$766,"")</f>
        <v>0.68314474405108627</v>
      </c>
    </row>
    <row r="1099" spans="2:36" x14ac:dyDescent="0.35">
      <c r="B1099" s="36" t="s">
        <v>2165</v>
      </c>
      <c r="C1099" s="45" t="s">
        <v>705</v>
      </c>
      <c r="D1099" s="45" t="s">
        <v>4432</v>
      </c>
      <c r="E1099" s="36" t="s">
        <v>2165</v>
      </c>
      <c r="F1099" s="36" t="str">
        <f t="shared" si="51"/>
        <v>2010_HI</v>
      </c>
      <c r="G1099" s="45">
        <v>2010</v>
      </c>
      <c r="H1099" s="45">
        <f>_xlfn.XLOOKUP(J1099,Main_OG!$B$1:$B$766,Main_OG!$O$1:$O$766,"")</f>
        <v>0</v>
      </c>
      <c r="I1099" s="45">
        <f>_xlfn.XLOOKUP(F1099,Main_OG!$D$1:$D$766,Main_OG!$J$1:$J$766,"")</f>
        <v>0</v>
      </c>
      <c r="J1099" s="45" t="s">
        <v>705</v>
      </c>
      <c r="K1099" s="45" t="str">
        <f t="shared" si="52"/>
        <v>Hawaii Electric Light Co Inc_HI</v>
      </c>
      <c r="L1099" s="45" t="str">
        <f t="shared" si="53"/>
        <v>Hawaii Electric Light Co Inc_HI</v>
      </c>
      <c r="M1099" s="45" t="s">
        <v>2170</v>
      </c>
      <c r="N1099" s="45">
        <v>0</v>
      </c>
      <c r="O1099" s="45">
        <v>12825</v>
      </c>
      <c r="P1099" s="45">
        <v>69</v>
      </c>
      <c r="Q1099" s="45">
        <v>67277</v>
      </c>
      <c r="R1099" s="45">
        <v>0</v>
      </c>
      <c r="S1099" s="45">
        <v>443059</v>
      </c>
      <c r="T1099" s="45">
        <v>235782</v>
      </c>
      <c r="U1099" s="45">
        <v>430942</v>
      </c>
      <c r="V1099" s="45">
        <v>0</v>
      </c>
      <c r="W1099" s="45">
        <v>33.99</v>
      </c>
      <c r="X1099" s="45">
        <v>29.26</v>
      </c>
      <c r="Y1099" s="45">
        <v>35.31</v>
      </c>
      <c r="Z1099" s="46">
        <v>76130.2</v>
      </c>
      <c r="AA1099" s="46">
        <v>55813.765942035359</v>
      </c>
      <c r="AB1099" s="47">
        <f>_xlfn.XLOOKUP($F1099,Main_OG!$D$1:$D$766,Main_OG!AJ$1:AJ$766,"")</f>
        <v>1466960</v>
      </c>
      <c r="AC1099" s="47">
        <f>_xlfn.XLOOKUP($F1099,Main_OG!$D$1:$D$766,Main_OG!AK$1:AK$766,"")</f>
        <v>24669198</v>
      </c>
      <c r="AD1099" s="47">
        <f>_xlfn.XLOOKUP($F1099,Main_OG!$D$1:$D$766,Main_OG!AL$1:AL$766,"")</f>
        <v>0</v>
      </c>
      <c r="AE1099" s="47">
        <f>_xlfn.XLOOKUP($F1099,Main_OG!$D$1:$D$766,Main_OG!AM$1:AM$766,"")</f>
        <v>0</v>
      </c>
      <c r="AF1099" s="48">
        <f>_xlfn.XLOOKUP($F1099,Main_OG!$D$1:$D$766,Main_OG!Z$1:Z$766,"")</f>
        <v>0</v>
      </c>
      <c r="AG1099" s="48">
        <f>_xlfn.XLOOKUP($F1099,Main_OG!$D$1:$D$766,Main_OG!AA$1:AA$766,"")</f>
        <v>2.2200000000000002</v>
      </c>
      <c r="AH1099" s="48">
        <f>_xlfn.XLOOKUP($F1099,Main_OG!$D$1:$D$766,Main_OG!AB$1:AB$766,"")</f>
        <v>17.45</v>
      </c>
      <c r="AI1099" s="48">
        <f>_xlfn.XLOOKUP($F1099,Main_OG!$D$1:$D$766,Main_OG!AC$1:AC$766,"")</f>
        <v>4.9924248044436963</v>
      </c>
      <c r="AJ1099" s="48">
        <f>_xlfn.XLOOKUP($F1099,Main_OG!$D$1:$D$766,Main_OG!AD$1:AD$766,"")</f>
        <v>0.70992248279802228</v>
      </c>
    </row>
    <row r="1100" spans="2:36" x14ac:dyDescent="0.35">
      <c r="B1100" s="36" t="s">
        <v>2165</v>
      </c>
      <c r="C1100" s="45" t="s">
        <v>705</v>
      </c>
      <c r="D1100" s="45" t="s">
        <v>4432</v>
      </c>
      <c r="E1100" s="36" t="s">
        <v>2165</v>
      </c>
      <c r="F1100" s="36" t="str">
        <f t="shared" si="51"/>
        <v>2011_HI</v>
      </c>
      <c r="G1100" s="45">
        <v>2011</v>
      </c>
      <c r="H1100" s="45">
        <f>_xlfn.XLOOKUP(J1100,Main_OG!$B$1:$B$766,Main_OG!$O$1:$O$766,"")</f>
        <v>0</v>
      </c>
      <c r="I1100" s="45">
        <f>_xlfn.XLOOKUP(F1100,Main_OG!$D$1:$D$766,Main_OG!$J$1:$J$766,"")</f>
        <v>0</v>
      </c>
      <c r="J1100" s="45" t="s">
        <v>705</v>
      </c>
      <c r="K1100" s="45" t="str">
        <f t="shared" si="52"/>
        <v>Hawaii Electric Light Co Inc_HI</v>
      </c>
      <c r="L1100" s="45" t="str">
        <f t="shared" si="53"/>
        <v>Hawaii Electric Light Co Inc_HI</v>
      </c>
      <c r="M1100" s="45" t="s">
        <v>2171</v>
      </c>
      <c r="N1100" s="45">
        <v>0</v>
      </c>
      <c r="O1100" s="45">
        <v>12683</v>
      </c>
      <c r="P1100" s="45">
        <v>69</v>
      </c>
      <c r="Q1100" s="45">
        <v>68055</v>
      </c>
      <c r="R1100" s="45">
        <v>0</v>
      </c>
      <c r="S1100" s="45">
        <v>445698</v>
      </c>
      <c r="T1100" s="45">
        <v>231081</v>
      </c>
      <c r="U1100" s="45">
        <v>426793</v>
      </c>
      <c r="V1100" s="45">
        <v>0</v>
      </c>
      <c r="W1100" s="45">
        <v>40.92</v>
      </c>
      <c r="X1100" s="45">
        <v>35.450000000000003</v>
      </c>
      <c r="Y1100" s="45">
        <v>41.92</v>
      </c>
      <c r="Z1100" s="46">
        <v>77174.2</v>
      </c>
      <c r="AA1100" s="46">
        <v>55941.088548394342</v>
      </c>
      <c r="AB1100" s="47">
        <f>_xlfn.XLOOKUP($F1100,Main_OG!$D$1:$D$766,Main_OG!AJ$1:AJ$766,"")</f>
        <v>1418880</v>
      </c>
      <c r="AC1100" s="47">
        <f>_xlfn.XLOOKUP($F1100,Main_OG!$D$1:$D$766,Main_OG!AK$1:AK$766,"")</f>
        <v>24179598</v>
      </c>
      <c r="AD1100" s="47">
        <f>_xlfn.XLOOKUP($F1100,Main_OG!$D$1:$D$766,Main_OG!AL$1:AL$766,"")</f>
        <v>0</v>
      </c>
      <c r="AE1100" s="47">
        <f>_xlfn.XLOOKUP($F1100,Main_OG!$D$1:$D$766,Main_OG!AM$1:AM$766,"")</f>
        <v>0</v>
      </c>
      <c r="AF1100" s="48">
        <f>_xlfn.XLOOKUP($F1100,Main_OG!$D$1:$D$766,Main_OG!Z$1:Z$766,"")</f>
        <v>0</v>
      </c>
      <c r="AG1100" s="48">
        <f>_xlfn.XLOOKUP($F1100,Main_OG!$D$1:$D$766,Main_OG!AA$1:AA$766,"")</f>
        <v>2.3089180475565318</v>
      </c>
      <c r="AH1100" s="48">
        <f>_xlfn.XLOOKUP($F1100,Main_OG!$D$1:$D$766,Main_OG!AB$1:AB$766,"")</f>
        <v>22.758921780738341</v>
      </c>
      <c r="AI1100" s="48">
        <f>_xlfn.XLOOKUP($F1100,Main_OG!$D$1:$D$766,Main_OG!AC$1:AC$766,"")</f>
        <v>4.6524343752411106</v>
      </c>
      <c r="AJ1100" s="48">
        <f>_xlfn.XLOOKUP($F1100,Main_OG!$D$1:$D$766,Main_OG!AD$1:AD$766,"")</f>
        <v>0.75949643062398253</v>
      </c>
    </row>
    <row r="1101" spans="2:36" x14ac:dyDescent="0.35">
      <c r="B1101" s="36" t="s">
        <v>2165</v>
      </c>
      <c r="C1101" s="45" t="s">
        <v>705</v>
      </c>
      <c r="D1101" s="45" t="s">
        <v>4432</v>
      </c>
      <c r="E1101" s="36" t="s">
        <v>2165</v>
      </c>
      <c r="F1101" s="36" t="str">
        <f t="shared" si="51"/>
        <v>2012_HI</v>
      </c>
      <c r="G1101" s="45">
        <v>2012</v>
      </c>
      <c r="H1101" s="45">
        <f>_xlfn.XLOOKUP(J1101,Main_OG!$B$1:$B$766,Main_OG!$O$1:$O$766,"")</f>
        <v>0</v>
      </c>
      <c r="I1101" s="45">
        <f>_xlfn.XLOOKUP(F1101,Main_OG!$D$1:$D$766,Main_OG!$J$1:$J$766,"")</f>
        <v>0</v>
      </c>
      <c r="J1101" s="45" t="s">
        <v>705</v>
      </c>
      <c r="K1101" s="45" t="str">
        <f t="shared" si="52"/>
        <v>Hawaii Electric Light Co Inc_HI</v>
      </c>
      <c r="L1101" s="45" t="str">
        <f t="shared" si="53"/>
        <v>Hawaii Electric Light Co Inc_HI</v>
      </c>
      <c r="M1101" s="45" t="s">
        <v>2172</v>
      </c>
      <c r="N1101" s="45">
        <v>0</v>
      </c>
      <c r="O1101" s="45">
        <v>12654</v>
      </c>
      <c r="P1101" s="45">
        <v>75</v>
      </c>
      <c r="Q1101" s="45">
        <v>68786</v>
      </c>
      <c r="R1101" s="45">
        <v>0</v>
      </c>
      <c r="S1101" s="45">
        <v>430171</v>
      </c>
      <c r="T1101" s="45">
        <v>245160</v>
      </c>
      <c r="U1101" s="45">
        <v>409840</v>
      </c>
      <c r="V1101" s="45">
        <v>0</v>
      </c>
      <c r="W1101" s="45">
        <v>41.301853999999999</v>
      </c>
      <c r="X1101" s="45">
        <v>35.69885</v>
      </c>
      <c r="Y1101" s="45">
        <v>42.470379000000001</v>
      </c>
      <c r="Z1101" s="46">
        <v>78694</v>
      </c>
      <c r="AA1101" s="46">
        <v>56403.423454288597</v>
      </c>
      <c r="AB1101" s="47">
        <f>_xlfn.XLOOKUP($F1101,Main_OG!$D$1:$D$766,Main_OG!AJ$1:AJ$766,"")</f>
        <v>1513452</v>
      </c>
      <c r="AC1101" s="47">
        <f>_xlfn.XLOOKUP($F1101,Main_OG!$D$1:$D$766,Main_OG!AK$1:AK$766,"")</f>
        <v>22399890</v>
      </c>
      <c r="AD1101" s="47">
        <f>_xlfn.XLOOKUP($F1101,Main_OG!$D$1:$D$766,Main_OG!AL$1:AL$766,"")</f>
        <v>0</v>
      </c>
      <c r="AE1101" s="47">
        <f>_xlfn.XLOOKUP($F1101,Main_OG!$D$1:$D$766,Main_OG!AM$1:AM$766,"")</f>
        <v>0</v>
      </c>
      <c r="AF1101" s="48">
        <f>_xlfn.XLOOKUP($F1101,Main_OG!$D$1:$D$766,Main_OG!Z$1:Z$766,"")</f>
        <v>0</v>
      </c>
      <c r="AG1101" s="48">
        <f>_xlfn.XLOOKUP($F1101,Main_OG!$D$1:$D$766,Main_OG!AA$1:AA$766,"")</f>
        <v>2.324237813104427</v>
      </c>
      <c r="AH1101" s="48">
        <f>_xlfn.XLOOKUP($F1101,Main_OG!$D$1:$D$766,Main_OG!AB$1:AB$766,"")</f>
        <v>23.49195884567845</v>
      </c>
      <c r="AI1101" s="48">
        <f>_xlfn.XLOOKUP($F1101,Main_OG!$D$1:$D$766,Main_OG!AC$1:AC$766,"")</f>
        <v>3.503818060367514</v>
      </c>
      <c r="AJ1101" s="48">
        <f>_xlfn.XLOOKUP($F1101,Main_OG!$D$1:$D$766,Main_OG!AD$1:AD$766,"")</f>
        <v>0.75442193202762442</v>
      </c>
    </row>
    <row r="1102" spans="2:36" x14ac:dyDescent="0.35">
      <c r="B1102" s="36" t="s">
        <v>2165</v>
      </c>
      <c r="C1102" s="45" t="s">
        <v>705</v>
      </c>
      <c r="D1102" s="45" t="s">
        <v>4432</v>
      </c>
      <c r="E1102" s="36" t="s">
        <v>2165</v>
      </c>
      <c r="F1102" s="36" t="str">
        <f t="shared" si="51"/>
        <v>2013_HI</v>
      </c>
      <c r="G1102" s="45">
        <v>2013</v>
      </c>
      <c r="H1102" s="45">
        <f>_xlfn.XLOOKUP(J1102,Main_OG!$B$1:$B$766,Main_OG!$O$1:$O$766,"")</f>
        <v>0</v>
      </c>
      <c r="I1102" s="45">
        <f>_xlfn.XLOOKUP(F1102,Main_OG!$D$1:$D$766,Main_OG!$J$1:$J$766,"")</f>
        <v>0</v>
      </c>
      <c r="J1102" s="45" t="s">
        <v>705</v>
      </c>
      <c r="K1102" s="45" t="str">
        <f t="shared" si="52"/>
        <v>Hawaii Electric Light Co Inc_HI</v>
      </c>
      <c r="L1102" s="45" t="str">
        <f t="shared" si="53"/>
        <v>Hawaii Electric Light Co Inc_HI</v>
      </c>
      <c r="M1102" s="45" t="s">
        <v>2173</v>
      </c>
      <c r="N1102" s="45">
        <v>0</v>
      </c>
      <c r="O1102" s="45">
        <v>12730</v>
      </c>
      <c r="P1102" s="45">
        <v>77</v>
      </c>
      <c r="Q1102" s="45">
        <v>69461</v>
      </c>
      <c r="R1102" s="45">
        <v>0</v>
      </c>
      <c r="S1102" s="45">
        <v>435143</v>
      </c>
      <c r="T1102" s="45">
        <v>245260</v>
      </c>
      <c r="U1102" s="45">
        <v>395701</v>
      </c>
      <c r="V1102" s="45">
        <v>0</v>
      </c>
      <c r="W1102" s="45">
        <v>40.670445999999998</v>
      </c>
      <c r="X1102" s="45">
        <v>35.241010000000003</v>
      </c>
      <c r="Y1102" s="45">
        <v>42.169592999999999</v>
      </c>
      <c r="Z1102" s="46">
        <v>80534.899999999994</v>
      </c>
      <c r="AA1102" s="46">
        <v>57164.709239350319</v>
      </c>
      <c r="AB1102" s="47">
        <f>_xlfn.XLOOKUP($F1102,Main_OG!$D$1:$D$766,Main_OG!AJ$1:AJ$766,"")</f>
        <v>1402026</v>
      </c>
      <c r="AC1102" s="47">
        <f>_xlfn.XLOOKUP($F1102,Main_OG!$D$1:$D$766,Main_OG!AK$1:AK$766,"")</f>
        <v>21530502</v>
      </c>
      <c r="AD1102" s="47">
        <f>_xlfn.XLOOKUP($F1102,Main_OG!$D$1:$D$766,Main_OG!AL$1:AL$766,"")</f>
        <v>0</v>
      </c>
      <c r="AE1102" s="47">
        <f>_xlfn.XLOOKUP($F1102,Main_OG!$D$1:$D$766,Main_OG!AM$1:AM$766,"")</f>
        <v>0</v>
      </c>
      <c r="AF1102" s="48">
        <f>_xlfn.XLOOKUP($F1102,Main_OG!$D$1:$D$766,Main_OG!Z$1:Z$766,"")</f>
        <v>0</v>
      </c>
      <c r="AG1102" s="48">
        <f>_xlfn.XLOOKUP($F1102,Main_OG!$D$1:$D$766,Main_OG!AA$1:AA$766,"")</f>
        <v>1.96</v>
      </c>
      <c r="AH1102" s="48">
        <f>_xlfn.XLOOKUP($F1102,Main_OG!$D$1:$D$766,Main_OG!AB$1:AB$766,"")</f>
        <v>22.862714639490921</v>
      </c>
      <c r="AI1102" s="48">
        <f>_xlfn.XLOOKUP($F1102,Main_OG!$D$1:$D$766,Main_OG!AC$1:AC$766,"")</f>
        <v>4.4043332512284126</v>
      </c>
      <c r="AJ1102" s="48">
        <f>_xlfn.XLOOKUP($F1102,Main_OG!$D$1:$D$766,Main_OG!AD$1:AD$766,"")</f>
        <v>0.73100116927520231</v>
      </c>
    </row>
    <row r="1103" spans="2:36" x14ac:dyDescent="0.35">
      <c r="B1103" s="36" t="s">
        <v>2165</v>
      </c>
      <c r="C1103" s="45" t="s">
        <v>705</v>
      </c>
      <c r="D1103" s="45" t="s">
        <v>4432</v>
      </c>
      <c r="E1103" s="36" t="s">
        <v>2165</v>
      </c>
      <c r="F1103" s="36" t="str">
        <f t="shared" si="51"/>
        <v>2014_HI</v>
      </c>
      <c r="G1103" s="45">
        <v>2014</v>
      </c>
      <c r="H1103" s="45">
        <f>_xlfn.XLOOKUP(J1103,Main_OG!$B$1:$B$766,Main_OG!$O$1:$O$766,"")</f>
        <v>0</v>
      </c>
      <c r="I1103" s="45">
        <f>_xlfn.XLOOKUP(F1103,Main_OG!$D$1:$D$766,Main_OG!$J$1:$J$766,"")</f>
        <v>0</v>
      </c>
      <c r="J1103" s="45" t="s">
        <v>705</v>
      </c>
      <c r="K1103" s="45" t="str">
        <f t="shared" si="52"/>
        <v>Hawaii Electric Light Co Inc_HI</v>
      </c>
      <c r="L1103" s="45" t="str">
        <f t="shared" si="53"/>
        <v>Hawaii Electric Light Co Inc_HI</v>
      </c>
      <c r="M1103" s="45" t="s">
        <v>2174</v>
      </c>
      <c r="N1103" s="45">
        <v>0</v>
      </c>
      <c r="O1103" s="45">
        <v>12914</v>
      </c>
      <c r="P1103" s="45">
        <v>82</v>
      </c>
      <c r="Q1103" s="45">
        <v>70108</v>
      </c>
      <c r="R1103" s="45">
        <v>0</v>
      </c>
      <c r="S1103" s="45">
        <v>427538</v>
      </c>
      <c r="T1103" s="45">
        <v>248398</v>
      </c>
      <c r="U1103" s="45">
        <v>386585</v>
      </c>
      <c r="V1103" s="45">
        <v>0</v>
      </c>
      <c r="W1103" s="45">
        <v>40.273519999999998</v>
      </c>
      <c r="X1103" s="45">
        <v>34.83305</v>
      </c>
      <c r="Y1103" s="45">
        <v>41.889389999999999</v>
      </c>
      <c r="Z1103" s="46">
        <v>81304.899999999994</v>
      </c>
      <c r="AA1103" s="46">
        <v>57445.693069132045</v>
      </c>
      <c r="AB1103" s="47">
        <f>_xlfn.XLOOKUP($F1103,Main_OG!$D$1:$D$766,Main_OG!AJ$1:AJ$766,"")</f>
        <v>1487786</v>
      </c>
      <c r="AC1103" s="47">
        <f>_xlfn.XLOOKUP($F1103,Main_OG!$D$1:$D$766,Main_OG!AK$1:AK$766,"")</f>
        <v>20776198</v>
      </c>
      <c r="AD1103" s="47">
        <f>_xlfn.XLOOKUP($F1103,Main_OG!$D$1:$D$766,Main_OG!AL$1:AL$766,"")</f>
        <v>0</v>
      </c>
      <c r="AE1103" s="47">
        <f>_xlfn.XLOOKUP($F1103,Main_OG!$D$1:$D$766,Main_OG!AM$1:AM$766,"")</f>
        <v>0</v>
      </c>
      <c r="AF1103" s="48">
        <f>_xlfn.XLOOKUP($F1103,Main_OG!$D$1:$D$766,Main_OG!Z$1:Z$766,"")</f>
        <v>0</v>
      </c>
      <c r="AG1103" s="48">
        <f>_xlfn.XLOOKUP($F1103,Main_OG!$D$1:$D$766,Main_OG!AA$1:AA$766,"")</f>
        <v>2.4900000000000002</v>
      </c>
      <c r="AH1103" s="48">
        <f>_xlfn.XLOOKUP($F1103,Main_OG!$D$1:$D$766,Main_OG!AB$1:AB$766,"")</f>
        <v>22.98</v>
      </c>
      <c r="AI1103" s="48">
        <f>_xlfn.XLOOKUP($F1103,Main_OG!$D$1:$D$766,Main_OG!AC$1:AC$766,"")</f>
        <v>4.9924248044436963</v>
      </c>
      <c r="AJ1103" s="48">
        <f>_xlfn.XLOOKUP($F1103,Main_OG!$D$1:$D$766,Main_OG!AD$1:AD$766,"")</f>
        <v>0.68548682032632846</v>
      </c>
    </row>
    <row r="1104" spans="2:36" x14ac:dyDescent="0.35">
      <c r="B1104" s="36" t="s">
        <v>2165</v>
      </c>
      <c r="C1104" s="45" t="s">
        <v>705</v>
      </c>
      <c r="D1104" s="45" t="s">
        <v>4432</v>
      </c>
      <c r="E1104" s="36" t="s">
        <v>2165</v>
      </c>
      <c r="F1104" s="36" t="str">
        <f t="shared" si="51"/>
        <v>2015_HI</v>
      </c>
      <c r="G1104" s="45">
        <v>2015</v>
      </c>
      <c r="H1104" s="45">
        <f>_xlfn.XLOOKUP(J1104,Main_OG!$B$1:$B$766,Main_OG!$O$1:$O$766,"")</f>
        <v>0</v>
      </c>
      <c r="I1104" s="45">
        <f>_xlfn.XLOOKUP(F1104,Main_OG!$D$1:$D$766,Main_OG!$J$1:$J$766,"")</f>
        <v>0</v>
      </c>
      <c r="J1104" s="45" t="s">
        <v>705</v>
      </c>
      <c r="K1104" s="45" t="str">
        <f t="shared" si="52"/>
        <v>Hawaii Electric Light Co Inc_HI</v>
      </c>
      <c r="L1104" s="45" t="str">
        <f t="shared" si="53"/>
        <v>Hawaii Electric Light Co Inc_HI</v>
      </c>
      <c r="M1104" s="45" t="s">
        <v>2175</v>
      </c>
      <c r="N1104" s="45">
        <v>0</v>
      </c>
      <c r="O1104" s="45">
        <v>12965</v>
      </c>
      <c r="P1104" s="45">
        <v>83</v>
      </c>
      <c r="Q1104" s="45">
        <v>70812</v>
      </c>
      <c r="R1104" s="45">
        <v>0</v>
      </c>
      <c r="S1104" s="45">
        <v>432069</v>
      </c>
      <c r="T1104" s="45">
        <v>244342</v>
      </c>
      <c r="U1104" s="45">
        <v>388374</v>
      </c>
      <c r="V1104" s="45">
        <v>0</v>
      </c>
      <c r="W1104" s="45">
        <v>32.802677000000003</v>
      </c>
      <c r="X1104" s="45">
        <v>27.648133000000001</v>
      </c>
      <c r="Y1104" s="45">
        <v>34.646268999999997</v>
      </c>
      <c r="Z1104" s="46">
        <v>83857.600000000006</v>
      </c>
      <c r="AA1104" s="46">
        <v>58930.188988186215</v>
      </c>
      <c r="AB1104" s="47">
        <f>_xlfn.XLOOKUP($F1104,Main_OG!$D$1:$D$766,Main_OG!AJ$1:AJ$766,"")</f>
        <v>1306514</v>
      </c>
      <c r="AC1104" s="47">
        <f>_xlfn.XLOOKUP($F1104,Main_OG!$D$1:$D$766,Main_OG!AK$1:AK$766,"")</f>
        <v>21020024</v>
      </c>
      <c r="AD1104" s="47">
        <f>_xlfn.XLOOKUP($F1104,Main_OG!$D$1:$D$766,Main_OG!AL$1:AL$766,"")</f>
        <v>0</v>
      </c>
      <c r="AE1104" s="47">
        <f>_xlfn.XLOOKUP($F1104,Main_OG!$D$1:$D$766,Main_OG!AM$1:AM$766,"")</f>
        <v>0</v>
      </c>
      <c r="AF1104" s="48">
        <f>_xlfn.XLOOKUP($F1104,Main_OG!$D$1:$D$766,Main_OG!Z$1:Z$766,"")</f>
        <v>0</v>
      </c>
      <c r="AG1104" s="48">
        <f>_xlfn.XLOOKUP($F1104,Main_OG!$D$1:$D$766,Main_OG!AA$1:AA$766,"")</f>
        <v>3.27</v>
      </c>
      <c r="AH1104" s="48">
        <f>_xlfn.XLOOKUP($F1104,Main_OG!$D$1:$D$766,Main_OG!AB$1:AB$766,"")</f>
        <v>14.21</v>
      </c>
      <c r="AI1104" s="48">
        <f>_xlfn.XLOOKUP($F1104,Main_OG!$D$1:$D$766,Main_OG!AC$1:AC$766,"")</f>
        <v>3.3843619636206599</v>
      </c>
      <c r="AJ1104" s="48">
        <f>_xlfn.XLOOKUP($F1104,Main_OG!$D$1:$D$766,Main_OG!AD$1:AD$766,"")</f>
        <v>0.66963877086385626</v>
      </c>
    </row>
    <row r="1105" spans="2:36" x14ac:dyDescent="0.35">
      <c r="B1105" s="36" t="s">
        <v>2165</v>
      </c>
      <c r="C1105" s="45" t="s">
        <v>705</v>
      </c>
      <c r="D1105" s="45" t="s">
        <v>4432</v>
      </c>
      <c r="E1105" s="36" t="s">
        <v>2165</v>
      </c>
      <c r="F1105" s="36" t="str">
        <f t="shared" si="51"/>
        <v>2016_HI</v>
      </c>
      <c r="G1105" s="45">
        <v>2016</v>
      </c>
      <c r="H1105" s="45">
        <f>_xlfn.XLOOKUP(J1105,Main_OG!$B$1:$B$766,Main_OG!$O$1:$O$766,"")</f>
        <v>0</v>
      </c>
      <c r="I1105" s="45">
        <f>_xlfn.XLOOKUP(F1105,Main_OG!$D$1:$D$766,Main_OG!$J$1:$J$766,"")</f>
        <v>0</v>
      </c>
      <c r="J1105" s="45" t="s">
        <v>705</v>
      </c>
      <c r="K1105" s="45" t="str">
        <f t="shared" si="52"/>
        <v>Hawaii Electric Light Co Inc_HI</v>
      </c>
      <c r="L1105" s="45" t="str">
        <f t="shared" si="53"/>
        <v>Hawaii Electric Light Co Inc_HI</v>
      </c>
      <c r="M1105" s="45" t="s">
        <v>2176</v>
      </c>
      <c r="N1105" s="45">
        <v>0</v>
      </c>
      <c r="O1105" s="45">
        <v>13000</v>
      </c>
      <c r="P1105" s="45">
        <v>91</v>
      </c>
      <c r="Q1105" s="45">
        <v>71518</v>
      </c>
      <c r="R1105" s="45">
        <v>0</v>
      </c>
      <c r="S1105" s="45">
        <v>422912</v>
      </c>
      <c r="T1105" s="45">
        <v>258507</v>
      </c>
      <c r="U1105" s="45">
        <v>385979</v>
      </c>
      <c r="V1105" s="45">
        <v>0</v>
      </c>
      <c r="W1105" s="45">
        <v>29.584192000000002</v>
      </c>
      <c r="X1105" s="45">
        <v>24.276247999999999</v>
      </c>
      <c r="Y1105" s="45">
        <v>31.517361999999999</v>
      </c>
      <c r="Z1105" s="46">
        <v>85670.399999999994</v>
      </c>
      <c r="AA1105" s="46">
        <v>59956.119631740832</v>
      </c>
      <c r="AB1105" s="47">
        <f>_xlfn.XLOOKUP($F1105,Main_OG!$D$1:$D$766,Main_OG!AJ$1:AJ$766,"")</f>
        <v>1558372</v>
      </c>
      <c r="AC1105" s="47">
        <f>_xlfn.XLOOKUP($F1105,Main_OG!$D$1:$D$766,Main_OG!AK$1:AK$766,"")</f>
        <v>21593402</v>
      </c>
      <c r="AD1105" s="47">
        <f>_xlfn.XLOOKUP($F1105,Main_OG!$D$1:$D$766,Main_OG!AL$1:AL$766,"")</f>
        <v>0</v>
      </c>
      <c r="AE1105" s="47">
        <f>_xlfn.XLOOKUP($F1105,Main_OG!$D$1:$D$766,Main_OG!AM$1:AM$766,"")</f>
        <v>0</v>
      </c>
      <c r="AF1105" s="48">
        <f>_xlfn.XLOOKUP($F1105,Main_OG!$D$1:$D$766,Main_OG!Z$1:Z$766,"")</f>
        <v>0</v>
      </c>
      <c r="AG1105" s="48">
        <f>_xlfn.XLOOKUP($F1105,Main_OG!$D$1:$D$766,Main_OG!AA$1:AA$766,"")</f>
        <v>2.2143440282408582</v>
      </c>
      <c r="AH1105" s="48">
        <f>_xlfn.XLOOKUP($F1105,Main_OG!$D$1:$D$766,Main_OG!AB$1:AB$766,"")</f>
        <v>11.309272049594229</v>
      </c>
      <c r="AI1105" s="48">
        <f>_xlfn.XLOOKUP($F1105,Main_OG!$D$1:$D$766,Main_OG!AC$1:AC$766,"")</f>
        <v>3.2924726584307722</v>
      </c>
      <c r="AJ1105" s="48">
        <f>_xlfn.XLOOKUP($F1105,Main_OG!$D$1:$D$766,Main_OG!AD$1:AD$766,"")</f>
        <v>0.65636700530415037</v>
      </c>
    </row>
    <row r="1106" spans="2:36" x14ac:dyDescent="0.35">
      <c r="B1106" s="36" t="s">
        <v>2165</v>
      </c>
      <c r="C1106" s="45" t="s">
        <v>705</v>
      </c>
      <c r="D1106" s="45" t="s">
        <v>4432</v>
      </c>
      <c r="E1106" s="36" t="s">
        <v>2165</v>
      </c>
      <c r="F1106" s="36" t="str">
        <f t="shared" si="51"/>
        <v>2017_HI</v>
      </c>
      <c r="G1106" s="45">
        <v>2017</v>
      </c>
      <c r="H1106" s="45">
        <f>_xlfn.XLOOKUP(J1106,Main_OG!$B$1:$B$766,Main_OG!$O$1:$O$766,"")</f>
        <v>0</v>
      </c>
      <c r="I1106" s="45">
        <f>_xlfn.XLOOKUP(F1106,Main_OG!$D$1:$D$766,Main_OG!$J$1:$J$766,"")</f>
        <v>0</v>
      </c>
      <c r="J1106" s="45" t="s">
        <v>705</v>
      </c>
      <c r="K1106" s="45" t="str">
        <f t="shared" si="52"/>
        <v>Hawaii Electric Light Co Inc_HI</v>
      </c>
      <c r="L1106" s="45" t="str">
        <f t="shared" si="53"/>
        <v>Hawaii Electric Light Co Inc_HI</v>
      </c>
      <c r="M1106" s="45" t="s">
        <v>2177</v>
      </c>
      <c r="N1106" s="45">
        <v>0</v>
      </c>
      <c r="O1106" s="45">
        <v>12809</v>
      </c>
      <c r="P1106" s="45">
        <v>88</v>
      </c>
      <c r="Q1106" s="45">
        <v>72494</v>
      </c>
      <c r="R1106" s="45">
        <v>0</v>
      </c>
      <c r="S1106" s="45">
        <v>404211</v>
      </c>
      <c r="T1106" s="45">
        <v>250720</v>
      </c>
      <c r="U1106" s="45">
        <v>392019</v>
      </c>
      <c r="V1106" s="45">
        <v>0</v>
      </c>
      <c r="W1106" s="45">
        <v>32.295929999999998</v>
      </c>
      <c r="X1106" s="45">
        <v>26.762443999999999</v>
      </c>
      <c r="Y1106" s="45">
        <v>34.196021000000002</v>
      </c>
      <c r="Z1106" s="46">
        <v>87436.4</v>
      </c>
      <c r="AA1106" s="46">
        <v>61326.040863734015</v>
      </c>
      <c r="AB1106" s="47">
        <f>_xlfn.XLOOKUP($F1106,Main_OG!$D$1:$D$766,Main_OG!AJ$1:AJ$766,"")</f>
        <v>1518036</v>
      </c>
      <c r="AC1106" s="47">
        <f>_xlfn.XLOOKUP($F1106,Main_OG!$D$1:$D$766,Main_OG!AK$1:AK$766,"")</f>
        <v>21718114</v>
      </c>
      <c r="AD1106" s="47">
        <f>_xlfn.XLOOKUP($F1106,Main_OG!$D$1:$D$766,Main_OG!AL$1:AL$766,"")</f>
        <v>0</v>
      </c>
      <c r="AE1106" s="47">
        <f>_xlfn.XLOOKUP($F1106,Main_OG!$D$1:$D$766,Main_OG!AM$1:AM$766,"")</f>
        <v>0</v>
      </c>
      <c r="AF1106" s="48">
        <f>_xlfn.XLOOKUP($F1106,Main_OG!$D$1:$D$766,Main_OG!Z$1:Z$766,"")</f>
        <v>0</v>
      </c>
      <c r="AG1106" s="48">
        <f>_xlfn.XLOOKUP($F1106,Main_OG!$D$1:$D$766,Main_OG!AA$1:AA$766,"")</f>
        <v>3.08</v>
      </c>
      <c r="AH1106" s="48">
        <f>_xlfn.XLOOKUP($F1106,Main_OG!$D$1:$D$766,Main_OG!AB$1:AB$766,"")</f>
        <v>13.71</v>
      </c>
      <c r="AI1106" s="48">
        <f>_xlfn.XLOOKUP($F1106,Main_OG!$D$1:$D$766,Main_OG!AC$1:AC$766,"")</f>
        <v>3.7243523928232452</v>
      </c>
      <c r="AJ1106" s="48">
        <f>_xlfn.XLOOKUP($F1106,Main_OG!$D$1:$D$766,Main_OG!AD$1:AD$766,"")</f>
        <v>0.62802788237371954</v>
      </c>
    </row>
    <row r="1107" spans="2:36" x14ac:dyDescent="0.35">
      <c r="B1107" s="36" t="s">
        <v>2165</v>
      </c>
      <c r="C1107" s="45" t="s">
        <v>705</v>
      </c>
      <c r="D1107" s="45" t="s">
        <v>4432</v>
      </c>
      <c r="E1107" s="36" t="s">
        <v>2165</v>
      </c>
      <c r="F1107" s="36" t="str">
        <f t="shared" si="51"/>
        <v>2018_HI</v>
      </c>
      <c r="G1107" s="45">
        <v>2018</v>
      </c>
      <c r="H1107" s="45">
        <f>_xlfn.XLOOKUP(J1107,Main_OG!$B$1:$B$766,Main_OG!$O$1:$O$766,"")</f>
        <v>0</v>
      </c>
      <c r="I1107" s="45">
        <f>_xlfn.XLOOKUP(F1107,Main_OG!$D$1:$D$766,Main_OG!$J$1:$J$766,"")</f>
        <v>0</v>
      </c>
      <c r="J1107" s="45" t="s">
        <v>705</v>
      </c>
      <c r="K1107" s="45" t="str">
        <f t="shared" si="52"/>
        <v>Hawaii Electric Light Co Inc_HI</v>
      </c>
      <c r="L1107" s="45" t="str">
        <f t="shared" si="53"/>
        <v>Hawaii Electric Light Co Inc_HI</v>
      </c>
      <c r="M1107" s="45" t="s">
        <v>2178</v>
      </c>
      <c r="N1107" s="45">
        <v>0</v>
      </c>
      <c r="O1107" s="45">
        <v>11374</v>
      </c>
      <c r="P1107" s="45">
        <v>96</v>
      </c>
      <c r="Q1107" s="45">
        <v>74288</v>
      </c>
      <c r="R1107" s="45">
        <v>0</v>
      </c>
      <c r="S1107" s="45">
        <v>393070</v>
      </c>
      <c r="T1107" s="45">
        <v>251120</v>
      </c>
      <c r="U1107" s="45">
        <v>419892</v>
      </c>
      <c r="V1107" s="45">
        <v>0</v>
      </c>
      <c r="W1107" s="45">
        <v>35.701706999999999</v>
      </c>
      <c r="X1107" s="45">
        <v>30.146861999999999</v>
      </c>
      <c r="Y1107" s="45">
        <v>37.075223999999999</v>
      </c>
      <c r="Z1107" s="46">
        <v>88836.4</v>
      </c>
      <c r="AA1107" s="46">
        <v>62424.478357840831</v>
      </c>
      <c r="AB1107" s="47">
        <f>_xlfn.XLOOKUP($F1107,Main_OG!$D$1:$D$766,Main_OG!AJ$1:AJ$766,"")</f>
        <v>1468702</v>
      </c>
      <c r="AC1107" s="47">
        <f>_xlfn.XLOOKUP($F1107,Main_OG!$D$1:$D$766,Main_OG!AK$1:AK$766,"")</f>
        <v>22195406</v>
      </c>
      <c r="AD1107" s="47">
        <f>_xlfn.XLOOKUP($F1107,Main_OG!$D$1:$D$766,Main_OG!AL$1:AL$766,"")</f>
        <v>0</v>
      </c>
      <c r="AE1107" s="47">
        <f>_xlfn.XLOOKUP($F1107,Main_OG!$D$1:$D$766,Main_OG!AM$1:AM$766,"")</f>
        <v>0</v>
      </c>
      <c r="AF1107" s="48">
        <f>_xlfn.XLOOKUP($F1107,Main_OG!$D$1:$D$766,Main_OG!Z$1:Z$766,"")</f>
        <v>11.87</v>
      </c>
      <c r="AG1107" s="48">
        <f>_xlfn.XLOOKUP($F1107,Main_OG!$D$1:$D$766,Main_OG!AA$1:AA$766,"")</f>
        <v>3.28</v>
      </c>
      <c r="AH1107" s="48">
        <f>_xlfn.XLOOKUP($F1107,Main_OG!$D$1:$D$766,Main_OG!AB$1:AB$766,"")</f>
        <v>16.98</v>
      </c>
      <c r="AI1107" s="48">
        <f>_xlfn.XLOOKUP($F1107,Main_OG!$D$1:$D$766,Main_OG!AC$1:AC$766,"")</f>
        <v>3.8713752811270652</v>
      </c>
      <c r="AJ1107" s="48">
        <f>_xlfn.XLOOKUP($F1107,Main_OG!$D$1:$D$766,Main_OG!AD$1:AD$766,"")</f>
        <v>0.62810595158289428</v>
      </c>
    </row>
    <row r="1108" spans="2:36" x14ac:dyDescent="0.35">
      <c r="B1108" s="36" t="s">
        <v>2165</v>
      </c>
      <c r="C1108" s="45" t="s">
        <v>705</v>
      </c>
      <c r="D1108" s="45" t="s">
        <v>4432</v>
      </c>
      <c r="E1108" s="36" t="s">
        <v>2165</v>
      </c>
      <c r="F1108" s="36" t="str">
        <f t="shared" si="51"/>
        <v>2019_HI</v>
      </c>
      <c r="G1108" s="45">
        <v>2019</v>
      </c>
      <c r="H1108" s="45">
        <f>_xlfn.XLOOKUP(J1108,Main_OG!$B$1:$B$766,Main_OG!$O$1:$O$766,"")</f>
        <v>0</v>
      </c>
      <c r="I1108" s="45">
        <f>_xlfn.XLOOKUP(F1108,Main_OG!$D$1:$D$766,Main_OG!$J$1:$J$766,"")</f>
        <v>0</v>
      </c>
      <c r="J1108" s="45" t="s">
        <v>705</v>
      </c>
      <c r="K1108" s="45" t="str">
        <f t="shared" si="52"/>
        <v>Hawaii Electric Light Co Inc_HI</v>
      </c>
      <c r="L1108" s="45" t="str">
        <f t="shared" si="53"/>
        <v>Hawaii Electric Light Co Inc_HI</v>
      </c>
      <c r="M1108" s="45" t="s">
        <v>2179</v>
      </c>
      <c r="N1108" s="45">
        <v>0</v>
      </c>
      <c r="O1108" s="45">
        <v>11347</v>
      </c>
      <c r="P1108" s="45">
        <v>95</v>
      </c>
      <c r="Q1108" s="45">
        <v>74829</v>
      </c>
      <c r="R1108" s="45">
        <v>0</v>
      </c>
      <c r="S1108" s="45">
        <v>381430</v>
      </c>
      <c r="T1108" s="45">
        <v>258995</v>
      </c>
      <c r="U1108" s="45">
        <v>409117</v>
      </c>
      <c r="V1108" s="45">
        <v>0</v>
      </c>
      <c r="W1108" s="45">
        <v>35.108041</v>
      </c>
      <c r="X1108" s="45">
        <v>29.595435999999999</v>
      </c>
      <c r="Y1108" s="45">
        <v>36.531236999999997</v>
      </c>
      <c r="Z1108" s="46">
        <v>88945.3</v>
      </c>
      <c r="AA1108" s="46">
        <v>62831.560841047882</v>
      </c>
      <c r="AB1108" s="47">
        <f>_xlfn.XLOOKUP($F1108,Main_OG!$D$1:$D$766,Main_OG!AJ$1:AJ$766,"")</f>
        <v>1433684</v>
      </c>
      <c r="AC1108" s="47">
        <f>_xlfn.XLOOKUP($F1108,Main_OG!$D$1:$D$766,Main_OG!AK$1:AK$766,"")</f>
        <v>22902532</v>
      </c>
      <c r="AD1108" s="47">
        <f>_xlfn.XLOOKUP($F1108,Main_OG!$D$1:$D$766,Main_OG!AL$1:AL$766,"")</f>
        <v>0</v>
      </c>
      <c r="AE1108" s="47">
        <f>_xlfn.XLOOKUP($F1108,Main_OG!$D$1:$D$766,Main_OG!AM$1:AM$766,"")</f>
        <v>0</v>
      </c>
      <c r="AF1108" s="48">
        <f>_xlfn.XLOOKUP($F1108,Main_OG!$D$1:$D$766,Main_OG!Z$1:Z$766,"")</f>
        <v>0</v>
      </c>
      <c r="AG1108" s="48">
        <f>_xlfn.XLOOKUP($F1108,Main_OG!$D$1:$D$766,Main_OG!AA$1:AA$766,"")</f>
        <v>2.176146746141439</v>
      </c>
      <c r="AH1108" s="48">
        <f>_xlfn.XLOOKUP($F1108,Main_OG!$D$1:$D$766,Main_OG!AB$1:AB$766,"")</f>
        <v>15.83</v>
      </c>
      <c r="AI1108" s="48">
        <f>_xlfn.XLOOKUP($F1108,Main_OG!$D$1:$D$766,Main_OG!AC$1:AC$766,"")</f>
        <v>3.3292283805067271</v>
      </c>
      <c r="AJ1108" s="48">
        <f>_xlfn.XLOOKUP($F1108,Main_OG!$D$1:$D$766,Main_OG!AD$1:AD$766,"")</f>
        <v>0.60296766622862785</v>
      </c>
    </row>
    <row r="1109" spans="2:36" x14ac:dyDescent="0.35">
      <c r="B1109" s="36" t="s">
        <v>2165</v>
      </c>
      <c r="C1109" s="45" t="s">
        <v>705</v>
      </c>
      <c r="D1109" s="45" t="s">
        <v>4432</v>
      </c>
      <c r="E1109" s="36" t="s">
        <v>2165</v>
      </c>
      <c r="F1109" s="36" t="str">
        <f t="shared" si="51"/>
        <v>2020_HI</v>
      </c>
      <c r="G1109" s="45">
        <v>2020</v>
      </c>
      <c r="H1109" s="45">
        <f>_xlfn.XLOOKUP(J1109,Main_OG!$B$1:$B$766,Main_OG!$O$1:$O$766,"")</f>
        <v>0</v>
      </c>
      <c r="I1109" s="45">
        <f>_xlfn.XLOOKUP(F1109,Main_OG!$D$1:$D$766,Main_OG!$J$1:$J$766,"")</f>
        <v>0</v>
      </c>
      <c r="J1109" s="45" t="s">
        <v>705</v>
      </c>
      <c r="K1109" s="45" t="str">
        <f t="shared" si="52"/>
        <v>Hawaii Electric Light Co Inc_HI</v>
      </c>
      <c r="L1109" s="45" t="str">
        <f t="shared" si="53"/>
        <v>Hawaii Electric Light Co Inc_HI</v>
      </c>
      <c r="M1109" s="45" t="s">
        <v>2180</v>
      </c>
      <c r="N1109" s="45">
        <v>0</v>
      </c>
      <c r="O1109" s="45">
        <v>11302</v>
      </c>
      <c r="P1109" s="45">
        <v>97</v>
      </c>
      <c r="Q1109" s="45">
        <v>0</v>
      </c>
      <c r="R1109" s="45">
        <v>0</v>
      </c>
      <c r="S1109" s="45">
        <v>336015</v>
      </c>
      <c r="T1109" s="45">
        <v>231048</v>
      </c>
      <c r="U1109" s="45">
        <v>0</v>
      </c>
      <c r="V1109" s="45">
        <v>0</v>
      </c>
      <c r="W1109" s="45">
        <v>34.875467</v>
      </c>
      <c r="X1109" s="45">
        <v>29.149138000000001</v>
      </c>
      <c r="Y1109" s="45">
        <v>0</v>
      </c>
      <c r="Z1109" s="46">
        <v>79592.5</v>
      </c>
      <c r="AA1109" s="46">
        <v>56425.091114550181</v>
      </c>
      <c r="AB1109" s="47">
        <f>_xlfn.XLOOKUP($F1109,Main_OG!$D$1:$D$766,Main_OG!AJ$1:AJ$766,"")</f>
        <v>1335736</v>
      </c>
      <c r="AC1109" s="47">
        <f>_xlfn.XLOOKUP($F1109,Main_OG!$D$1:$D$766,Main_OG!AK$1:AK$766,"")</f>
        <v>20773174</v>
      </c>
      <c r="AD1109" s="47">
        <f>_xlfn.XLOOKUP($F1109,Main_OG!$D$1:$D$766,Main_OG!AL$1:AL$766,"")</f>
        <v>0</v>
      </c>
      <c r="AE1109" s="47">
        <f>_xlfn.XLOOKUP($F1109,Main_OG!$D$1:$D$766,Main_OG!AM$1:AM$766,"")</f>
        <v>0</v>
      </c>
      <c r="AF1109" s="48">
        <f>_xlfn.XLOOKUP($F1109,Main_OG!$D$1:$D$766,Main_OG!Z$1:Z$766,"")</f>
        <v>0</v>
      </c>
      <c r="AG1109" s="48">
        <f>_xlfn.XLOOKUP($F1109,Main_OG!$D$1:$D$766,Main_OG!AA$1:AA$766,"")</f>
        <v>2.127327759928813</v>
      </c>
      <c r="AH1109" s="48">
        <f>_xlfn.XLOOKUP($F1109,Main_OG!$D$1:$D$766,Main_OG!AB$1:AB$766,"")</f>
        <v>12.535325193609101</v>
      </c>
      <c r="AI1109" s="48">
        <f>_xlfn.XLOOKUP($F1109,Main_OG!$D$1:$D$766,Main_OG!AC$1:AC$766,"")</f>
        <v>2.8422150630003218</v>
      </c>
      <c r="AJ1109" s="48">
        <f>_xlfn.XLOOKUP($F1109,Main_OG!$D$1:$D$766,Main_OG!AD$1:AD$766,"")</f>
        <v>0.5848556097000881</v>
      </c>
    </row>
    <row r="1110" spans="2:36" x14ac:dyDescent="0.35">
      <c r="B1110" s="36" t="s">
        <v>2181</v>
      </c>
      <c r="C1110" s="45" t="s">
        <v>705</v>
      </c>
      <c r="D1110" s="45" t="s">
        <v>4433</v>
      </c>
      <c r="E1110" s="36" t="s">
        <v>2181</v>
      </c>
      <c r="F1110" s="36" t="str">
        <f t="shared" si="51"/>
        <v>2006_HI</v>
      </c>
      <c r="G1110" s="45">
        <v>2006</v>
      </c>
      <c r="H1110" s="45">
        <f>_xlfn.XLOOKUP(J1110,Main_OG!$B$1:$B$766,Main_OG!$O$1:$O$766,"")</f>
        <v>0</v>
      </c>
      <c r="I1110" s="45">
        <f>_xlfn.XLOOKUP(F1110,Main_OG!$D$1:$D$766,Main_OG!$J$1:$J$766,"")</f>
        <v>0</v>
      </c>
      <c r="J1110" s="45" t="s">
        <v>705</v>
      </c>
      <c r="K1110" s="45" t="str">
        <f t="shared" si="52"/>
        <v>Hawaiian Electric Co Inc_HI</v>
      </c>
      <c r="L1110" s="45" t="str">
        <f t="shared" si="53"/>
        <v>Hawaiian Electric Co Inc_HI</v>
      </c>
      <c r="M1110" s="45" t="s">
        <v>2182</v>
      </c>
      <c r="N1110" s="45">
        <v>0</v>
      </c>
      <c r="O1110" s="45">
        <v>33530</v>
      </c>
      <c r="P1110" s="45">
        <v>360</v>
      </c>
      <c r="Q1110" s="45">
        <v>259098</v>
      </c>
      <c r="R1110" s="45">
        <v>0</v>
      </c>
      <c r="S1110" s="45">
        <v>449736</v>
      </c>
      <c r="T1110" s="45">
        <v>483591</v>
      </c>
      <c r="U1110" s="45">
        <v>428239</v>
      </c>
      <c r="V1110" s="45">
        <v>0</v>
      </c>
      <c r="W1110" s="45">
        <v>18.052095212062021</v>
      </c>
      <c r="X1110" s="45">
        <v>15.72730377091565</v>
      </c>
      <c r="Y1110" s="45">
        <v>20.063370489198061</v>
      </c>
      <c r="Z1110" s="46">
        <v>74892.899999999994</v>
      </c>
      <c r="AA1110" s="46">
        <v>57181.894602784843</v>
      </c>
      <c r="AB1110" s="47">
        <f>_xlfn.XLOOKUP($F1110,Main_OG!$D$1:$D$766,Main_OG!AJ$1:AJ$766,"")</f>
        <v>1349818.4</v>
      </c>
      <c r="AC1110" s="47">
        <f>_xlfn.XLOOKUP($F1110,Main_OG!$D$1:$D$766,Main_OG!AK$1:AK$766,"")</f>
        <v>28422574.359999999</v>
      </c>
      <c r="AD1110" s="47">
        <f>_xlfn.XLOOKUP($F1110,Main_OG!$D$1:$D$766,Main_OG!AL$1:AL$766,"")</f>
        <v>0</v>
      </c>
      <c r="AE1110" s="47">
        <f>_xlfn.XLOOKUP($F1110,Main_OG!$D$1:$D$766,Main_OG!AM$1:AM$766,"")</f>
        <v>0</v>
      </c>
      <c r="AF1110" s="48">
        <f>_xlfn.XLOOKUP($F1110,Main_OG!$D$1:$D$766,Main_OG!Z$1:Z$766,"")</f>
        <v>0</v>
      </c>
      <c r="AG1110" s="48">
        <f>_xlfn.XLOOKUP($F1110,Main_OG!$D$1:$D$766,Main_OG!AA$1:AA$766,"")</f>
        <v>1.68</v>
      </c>
      <c r="AH1110" s="48">
        <f>_xlfn.XLOOKUP($F1110,Main_OG!$D$1:$D$766,Main_OG!AB$1:AB$766,"")</f>
        <v>15.42</v>
      </c>
      <c r="AI1110" s="48">
        <f>_xlfn.XLOOKUP($F1110,Main_OG!$D$1:$D$766,Main_OG!AC$1:AC$766,"")</f>
        <v>7.1610124069250478</v>
      </c>
      <c r="AJ1110" s="48">
        <f>_xlfn.XLOOKUP($F1110,Main_OG!$D$1:$D$766,Main_OG!AD$1:AD$766,"")</f>
        <v>0.4704061490499184</v>
      </c>
    </row>
    <row r="1111" spans="2:36" x14ac:dyDescent="0.35">
      <c r="B1111" s="36" t="s">
        <v>2181</v>
      </c>
      <c r="C1111" s="45" t="s">
        <v>705</v>
      </c>
      <c r="D1111" s="45" t="s">
        <v>4433</v>
      </c>
      <c r="E1111" s="36" t="s">
        <v>2181</v>
      </c>
      <c r="F1111" s="36" t="str">
        <f t="shared" si="51"/>
        <v>2007_HI</v>
      </c>
      <c r="G1111" s="45">
        <v>2007</v>
      </c>
      <c r="H1111" s="45">
        <f>_xlfn.XLOOKUP(J1111,Main_OG!$B$1:$B$766,Main_OG!$O$1:$O$766,"")</f>
        <v>0</v>
      </c>
      <c r="I1111" s="45">
        <f>_xlfn.XLOOKUP(F1111,Main_OG!$D$1:$D$766,Main_OG!$J$1:$J$766,"")</f>
        <v>0</v>
      </c>
      <c r="J1111" s="45" t="s">
        <v>705</v>
      </c>
      <c r="K1111" s="45" t="str">
        <f t="shared" si="52"/>
        <v>Hawaiian Electric Co Inc_HI</v>
      </c>
      <c r="L1111" s="45" t="str">
        <f t="shared" si="53"/>
        <v>Hawaiian Electric Co Inc_HI</v>
      </c>
      <c r="M1111" s="45" t="s">
        <v>2183</v>
      </c>
      <c r="N1111" s="45">
        <v>0</v>
      </c>
      <c r="O1111" s="45">
        <v>33661</v>
      </c>
      <c r="P1111" s="45">
        <v>347</v>
      </c>
      <c r="Q1111" s="45">
        <v>260583</v>
      </c>
      <c r="R1111" s="45">
        <v>0</v>
      </c>
      <c r="S1111" s="45">
        <v>459823</v>
      </c>
      <c r="T1111" s="45">
        <v>482911</v>
      </c>
      <c r="U1111" s="45">
        <v>437992</v>
      </c>
      <c r="V1111" s="45">
        <v>0</v>
      </c>
      <c r="W1111" s="45">
        <v>18.3</v>
      </c>
      <c r="X1111" s="45">
        <v>15.95</v>
      </c>
      <c r="Y1111" s="45">
        <v>20.52</v>
      </c>
      <c r="Z1111" s="46">
        <v>76434.100000000006</v>
      </c>
      <c r="AA1111" s="46">
        <v>58094.970262412833</v>
      </c>
      <c r="AB1111" s="47">
        <f>_xlfn.XLOOKUP($F1111,Main_OG!$D$1:$D$766,Main_OG!AJ$1:AJ$766,"")</f>
        <v>1379254</v>
      </c>
      <c r="AC1111" s="47">
        <f>_xlfn.XLOOKUP($F1111,Main_OG!$D$1:$D$766,Main_OG!AK$1:AK$766,"")</f>
        <v>27886464</v>
      </c>
      <c r="AD1111" s="47">
        <f>_xlfn.XLOOKUP($F1111,Main_OG!$D$1:$D$766,Main_OG!AL$1:AL$766,"")</f>
        <v>0</v>
      </c>
      <c r="AE1111" s="47">
        <f>_xlfn.XLOOKUP($F1111,Main_OG!$D$1:$D$766,Main_OG!AM$1:AM$766,"")</f>
        <v>0</v>
      </c>
      <c r="AF1111" s="48">
        <f>_xlfn.XLOOKUP($F1111,Main_OG!$D$1:$D$766,Main_OG!Z$1:Z$766,"")</f>
        <v>0</v>
      </c>
      <c r="AG1111" s="48">
        <f>_xlfn.XLOOKUP($F1111,Main_OG!$D$1:$D$766,Main_OG!AA$1:AA$766,"")</f>
        <v>1.85</v>
      </c>
      <c r="AH1111" s="48">
        <f>_xlfn.XLOOKUP($F1111,Main_OG!$D$1:$D$766,Main_OG!AB$1:AB$766,"")</f>
        <v>16.190000000000001</v>
      </c>
      <c r="AI1111" s="48">
        <f>_xlfn.XLOOKUP($F1111,Main_OG!$D$1:$D$766,Main_OG!AC$1:AC$766,"")</f>
        <v>7.3815467393807772</v>
      </c>
      <c r="AJ1111" s="48">
        <f>_xlfn.XLOOKUP($F1111,Main_OG!$D$1:$D$766,Main_OG!AD$1:AD$766,"")</f>
        <v>0.58103021845052572</v>
      </c>
    </row>
    <row r="1112" spans="2:36" x14ac:dyDescent="0.35">
      <c r="B1112" s="36" t="s">
        <v>2181</v>
      </c>
      <c r="C1112" s="45" t="s">
        <v>705</v>
      </c>
      <c r="D1112" s="45" t="s">
        <v>4433</v>
      </c>
      <c r="E1112" s="36" t="s">
        <v>2181</v>
      </c>
      <c r="F1112" s="36" t="str">
        <f t="shared" si="51"/>
        <v>2008_HI</v>
      </c>
      <c r="G1112" s="45">
        <v>2008</v>
      </c>
      <c r="H1112" s="45">
        <f>_xlfn.XLOOKUP(J1112,Main_OG!$B$1:$B$766,Main_OG!$O$1:$O$766,"")</f>
        <v>0</v>
      </c>
      <c r="I1112" s="45">
        <f>_xlfn.XLOOKUP(F1112,Main_OG!$D$1:$D$766,Main_OG!$J$1:$J$766,"")</f>
        <v>0</v>
      </c>
      <c r="J1112" s="45" t="s">
        <v>705</v>
      </c>
      <c r="K1112" s="45" t="str">
        <f t="shared" si="52"/>
        <v>Hawaiian Electric Co Inc_HI</v>
      </c>
      <c r="L1112" s="45" t="str">
        <f t="shared" si="53"/>
        <v>Hawaiian Electric Co Inc_HI</v>
      </c>
      <c r="M1112" s="45" t="s">
        <v>2184</v>
      </c>
      <c r="N1112" s="45">
        <v>0</v>
      </c>
      <c r="O1112" s="45">
        <v>33474</v>
      </c>
      <c r="P1112" s="45">
        <v>337</v>
      </c>
      <c r="Q1112" s="45">
        <v>259929</v>
      </c>
      <c r="R1112" s="45">
        <v>0</v>
      </c>
      <c r="S1112" s="45">
        <v>2515157</v>
      </c>
      <c r="T1112" s="45">
        <v>2992077</v>
      </c>
      <c r="U1112" s="45">
        <v>2048728</v>
      </c>
      <c r="V1112" s="45">
        <v>0</v>
      </c>
      <c r="W1112" s="45">
        <v>26</v>
      </c>
      <c r="X1112" s="45">
        <v>23.47</v>
      </c>
      <c r="Y1112" s="45">
        <v>28.89</v>
      </c>
      <c r="Z1112" s="46">
        <v>76830.2</v>
      </c>
      <c r="AA1112" s="46">
        <v>57671.108148621883</v>
      </c>
      <c r="AB1112" s="47">
        <f>_xlfn.XLOOKUP($F1112,Main_OG!$D$1:$D$766,Main_OG!AJ$1:AJ$766,"")</f>
        <v>1493284</v>
      </c>
      <c r="AC1112" s="47">
        <f>_xlfn.XLOOKUP($F1112,Main_OG!$D$1:$D$766,Main_OG!AK$1:AK$766,"")</f>
        <v>26814554</v>
      </c>
      <c r="AD1112" s="47">
        <f>_xlfn.XLOOKUP($F1112,Main_OG!$D$1:$D$766,Main_OG!AL$1:AL$766,"")</f>
        <v>0</v>
      </c>
      <c r="AE1112" s="47">
        <f>_xlfn.XLOOKUP($F1112,Main_OG!$D$1:$D$766,Main_OG!AM$1:AM$766,"")</f>
        <v>0</v>
      </c>
      <c r="AF1112" s="48">
        <f>_xlfn.XLOOKUP($F1112,Main_OG!$D$1:$D$766,Main_OG!Z$1:Z$766,"")</f>
        <v>0</v>
      </c>
      <c r="AG1112" s="48">
        <f>_xlfn.XLOOKUP($F1112,Main_OG!$D$1:$D$766,Main_OG!AA$1:AA$766,"")</f>
        <v>2.19</v>
      </c>
      <c r="AH1112" s="48">
        <f>_xlfn.XLOOKUP($F1112,Main_OG!$D$1:$D$766,Main_OG!AB$1:AB$766,"")</f>
        <v>22.86</v>
      </c>
      <c r="AI1112" s="48">
        <f>_xlfn.XLOOKUP($F1112,Main_OG!$D$1:$D$766,Main_OG!AC$1:AC$766,"")</f>
        <v>9.1182546074696553</v>
      </c>
      <c r="AJ1112" s="48">
        <f>_xlfn.XLOOKUP($F1112,Main_OG!$D$1:$D$766,Main_OG!AD$1:AD$766,"")</f>
        <v>0.68330088246943577</v>
      </c>
    </row>
    <row r="1113" spans="2:36" x14ac:dyDescent="0.35">
      <c r="B1113" s="36" t="s">
        <v>2181</v>
      </c>
      <c r="C1113" s="45" t="s">
        <v>705</v>
      </c>
      <c r="D1113" s="45" t="s">
        <v>4433</v>
      </c>
      <c r="E1113" s="36" t="s">
        <v>2181</v>
      </c>
      <c r="F1113" s="36" t="str">
        <f t="shared" si="51"/>
        <v>2009_HI</v>
      </c>
      <c r="G1113" s="45">
        <v>2009</v>
      </c>
      <c r="H1113" s="45">
        <f>_xlfn.XLOOKUP(J1113,Main_OG!$B$1:$B$766,Main_OG!$O$1:$O$766,"")</f>
        <v>0</v>
      </c>
      <c r="I1113" s="45">
        <f>_xlfn.XLOOKUP(F1113,Main_OG!$D$1:$D$766,Main_OG!$J$1:$J$766,"")</f>
        <v>0</v>
      </c>
      <c r="J1113" s="45" t="s">
        <v>705</v>
      </c>
      <c r="K1113" s="45" t="str">
        <f t="shared" si="52"/>
        <v>Hawaiian Electric Co Inc_HI</v>
      </c>
      <c r="L1113" s="45" t="str">
        <f t="shared" si="53"/>
        <v>Hawaiian Electric Co Inc_HI</v>
      </c>
      <c r="M1113" s="45" t="s">
        <v>2185</v>
      </c>
      <c r="N1113" s="45">
        <v>0</v>
      </c>
      <c r="O1113" s="45">
        <v>33305</v>
      </c>
      <c r="P1113" s="45">
        <v>347</v>
      </c>
      <c r="Q1113" s="45">
        <v>261630</v>
      </c>
      <c r="R1113" s="45">
        <v>0</v>
      </c>
      <c r="S1113" s="45">
        <v>2448536</v>
      </c>
      <c r="T1113" s="45">
        <v>2903723</v>
      </c>
      <c r="U1113" s="45">
        <v>2025278</v>
      </c>
      <c r="V1113" s="45">
        <v>0</v>
      </c>
      <c r="W1113" s="45">
        <v>19.12</v>
      </c>
      <c r="X1113" s="45">
        <v>16.36</v>
      </c>
      <c r="Y1113" s="45">
        <v>21.53</v>
      </c>
      <c r="Z1113" s="46">
        <v>74118.5</v>
      </c>
      <c r="AA1113" s="46">
        <v>55036.433044210477</v>
      </c>
      <c r="AB1113" s="47">
        <f>_xlfn.XLOOKUP($F1113,Main_OG!$D$1:$D$766,Main_OG!AJ$1:AJ$766,"")</f>
        <v>1326342</v>
      </c>
      <c r="AC1113" s="47">
        <f>_xlfn.XLOOKUP($F1113,Main_OG!$D$1:$D$766,Main_OG!AK$1:AK$766,"")</f>
        <v>25479554</v>
      </c>
      <c r="AD1113" s="47">
        <f>_xlfn.XLOOKUP($F1113,Main_OG!$D$1:$D$766,Main_OG!AL$1:AL$766,"")</f>
        <v>0</v>
      </c>
      <c r="AE1113" s="47">
        <f>_xlfn.XLOOKUP($F1113,Main_OG!$D$1:$D$766,Main_OG!AM$1:AM$766,"")</f>
        <v>0</v>
      </c>
      <c r="AF1113" s="48">
        <f>_xlfn.XLOOKUP($F1113,Main_OG!$D$1:$D$766,Main_OG!Z$1:Z$766,"")</f>
        <v>0</v>
      </c>
      <c r="AG1113" s="48">
        <f>_xlfn.XLOOKUP($F1113,Main_OG!$D$1:$D$766,Main_OG!AA$1:AA$766,"")</f>
        <v>2.2400000000000002</v>
      </c>
      <c r="AH1113" s="48">
        <f>_xlfn.XLOOKUP($F1113,Main_OG!$D$1:$D$766,Main_OG!AB$1:AB$766,"")</f>
        <v>13.73</v>
      </c>
      <c r="AI1113" s="48">
        <f>_xlfn.XLOOKUP($F1113,Main_OG!$D$1:$D$766,Main_OG!AC$1:AC$766,"")</f>
        <v>4.5973007921271787</v>
      </c>
      <c r="AJ1113" s="48">
        <f>_xlfn.XLOOKUP($F1113,Main_OG!$D$1:$D$766,Main_OG!AD$1:AD$766,"")</f>
        <v>0.68314474405108627</v>
      </c>
    </row>
    <row r="1114" spans="2:36" x14ac:dyDescent="0.35">
      <c r="B1114" s="36" t="s">
        <v>2181</v>
      </c>
      <c r="C1114" s="45" t="s">
        <v>705</v>
      </c>
      <c r="D1114" s="45" t="s">
        <v>4433</v>
      </c>
      <c r="E1114" s="36" t="s">
        <v>2181</v>
      </c>
      <c r="F1114" s="36" t="str">
        <f t="shared" si="51"/>
        <v>2010_HI</v>
      </c>
      <c r="G1114" s="45">
        <v>2010</v>
      </c>
      <c r="H1114" s="45">
        <f>_xlfn.XLOOKUP(J1114,Main_OG!$B$1:$B$766,Main_OG!$O$1:$O$766,"")</f>
        <v>0</v>
      </c>
      <c r="I1114" s="45">
        <f>_xlfn.XLOOKUP(F1114,Main_OG!$D$1:$D$766,Main_OG!$J$1:$J$766,"")</f>
        <v>0</v>
      </c>
      <c r="J1114" s="45" t="s">
        <v>705</v>
      </c>
      <c r="K1114" s="45" t="str">
        <f t="shared" si="52"/>
        <v>Hawaiian Electric Co Inc_HI</v>
      </c>
      <c r="L1114" s="45" t="str">
        <f t="shared" si="53"/>
        <v>Hawaiian Electric Co Inc_HI</v>
      </c>
      <c r="M1114" s="45" t="s">
        <v>2186</v>
      </c>
      <c r="N1114" s="45">
        <v>0</v>
      </c>
      <c r="O1114" s="45">
        <v>33293</v>
      </c>
      <c r="P1114" s="45">
        <v>344</v>
      </c>
      <c r="Q1114" s="45">
        <v>262038</v>
      </c>
      <c r="R1114" s="45">
        <v>0</v>
      </c>
      <c r="S1114" s="45">
        <v>2414613</v>
      </c>
      <c r="T1114" s="45">
        <v>2886873</v>
      </c>
      <c r="U1114" s="45">
        <v>1975743</v>
      </c>
      <c r="V1114" s="45">
        <v>0</v>
      </c>
      <c r="W1114" s="45">
        <v>23.28</v>
      </c>
      <c r="X1114" s="45">
        <v>20.09</v>
      </c>
      <c r="Y1114" s="45">
        <v>25.47</v>
      </c>
      <c r="Z1114" s="46">
        <v>76130.2</v>
      </c>
      <c r="AA1114" s="46">
        <v>55813.765942035359</v>
      </c>
      <c r="AB1114" s="47">
        <f>_xlfn.XLOOKUP($F1114,Main_OG!$D$1:$D$766,Main_OG!AJ$1:AJ$766,"")</f>
        <v>1466960</v>
      </c>
      <c r="AC1114" s="47">
        <f>_xlfn.XLOOKUP($F1114,Main_OG!$D$1:$D$766,Main_OG!AK$1:AK$766,"")</f>
        <v>24669198</v>
      </c>
      <c r="AD1114" s="47">
        <f>_xlfn.XLOOKUP($F1114,Main_OG!$D$1:$D$766,Main_OG!AL$1:AL$766,"")</f>
        <v>0</v>
      </c>
      <c r="AE1114" s="47">
        <f>_xlfn.XLOOKUP($F1114,Main_OG!$D$1:$D$766,Main_OG!AM$1:AM$766,"")</f>
        <v>0</v>
      </c>
      <c r="AF1114" s="48">
        <f>_xlfn.XLOOKUP($F1114,Main_OG!$D$1:$D$766,Main_OG!Z$1:Z$766,"")</f>
        <v>0</v>
      </c>
      <c r="AG1114" s="48">
        <f>_xlfn.XLOOKUP($F1114,Main_OG!$D$1:$D$766,Main_OG!AA$1:AA$766,"")</f>
        <v>2.2200000000000002</v>
      </c>
      <c r="AH1114" s="48">
        <f>_xlfn.XLOOKUP($F1114,Main_OG!$D$1:$D$766,Main_OG!AB$1:AB$766,"")</f>
        <v>17.45</v>
      </c>
      <c r="AI1114" s="48">
        <f>_xlfn.XLOOKUP($F1114,Main_OG!$D$1:$D$766,Main_OG!AC$1:AC$766,"")</f>
        <v>4.9924248044436963</v>
      </c>
      <c r="AJ1114" s="48">
        <f>_xlfn.XLOOKUP($F1114,Main_OG!$D$1:$D$766,Main_OG!AD$1:AD$766,"")</f>
        <v>0.70992248279802228</v>
      </c>
    </row>
    <row r="1115" spans="2:36" x14ac:dyDescent="0.35">
      <c r="B1115" s="36" t="s">
        <v>2181</v>
      </c>
      <c r="C1115" s="45" t="s">
        <v>705</v>
      </c>
      <c r="D1115" s="45" t="s">
        <v>4433</v>
      </c>
      <c r="E1115" s="36" t="s">
        <v>2181</v>
      </c>
      <c r="F1115" s="36" t="str">
        <f t="shared" si="51"/>
        <v>2011_HI</v>
      </c>
      <c r="G1115" s="45">
        <v>2011</v>
      </c>
      <c r="H1115" s="45">
        <f>_xlfn.XLOOKUP(J1115,Main_OG!$B$1:$B$766,Main_OG!$O$1:$O$766,"")</f>
        <v>0</v>
      </c>
      <c r="I1115" s="45">
        <f>_xlfn.XLOOKUP(F1115,Main_OG!$D$1:$D$766,Main_OG!$J$1:$J$766,"")</f>
        <v>0</v>
      </c>
      <c r="J1115" s="45" t="s">
        <v>705</v>
      </c>
      <c r="K1115" s="45" t="str">
        <f t="shared" si="52"/>
        <v>Hawaiian Electric Co Inc_HI</v>
      </c>
      <c r="L1115" s="45" t="str">
        <f t="shared" si="53"/>
        <v>Hawaiian Electric Co Inc_HI</v>
      </c>
      <c r="M1115" s="45" t="s">
        <v>2187</v>
      </c>
      <c r="N1115" s="45">
        <v>0</v>
      </c>
      <c r="O1115" s="45">
        <v>33058</v>
      </c>
      <c r="P1115" s="45">
        <v>358</v>
      </c>
      <c r="Q1115" s="45">
        <v>263384</v>
      </c>
      <c r="R1115" s="45">
        <v>0</v>
      </c>
      <c r="S1115" s="45">
        <v>2428927</v>
      </c>
      <c r="T1115" s="45">
        <v>2888431</v>
      </c>
      <c r="U1115" s="45">
        <v>1924953</v>
      </c>
      <c r="V1115" s="45">
        <v>0</v>
      </c>
      <c r="W1115" s="45">
        <v>29.61</v>
      </c>
      <c r="X1115" s="45">
        <v>26.59</v>
      </c>
      <c r="Y1115" s="45">
        <v>32.04</v>
      </c>
      <c r="Z1115" s="46">
        <v>77174.2</v>
      </c>
      <c r="AA1115" s="46">
        <v>55941.088548394342</v>
      </c>
      <c r="AB1115" s="47">
        <f>_xlfn.XLOOKUP($F1115,Main_OG!$D$1:$D$766,Main_OG!AJ$1:AJ$766,"")</f>
        <v>1418880</v>
      </c>
      <c r="AC1115" s="47">
        <f>_xlfn.XLOOKUP($F1115,Main_OG!$D$1:$D$766,Main_OG!AK$1:AK$766,"")</f>
        <v>24179598</v>
      </c>
      <c r="AD1115" s="47">
        <f>_xlfn.XLOOKUP($F1115,Main_OG!$D$1:$D$766,Main_OG!AL$1:AL$766,"")</f>
        <v>0</v>
      </c>
      <c r="AE1115" s="47">
        <f>_xlfn.XLOOKUP($F1115,Main_OG!$D$1:$D$766,Main_OG!AM$1:AM$766,"")</f>
        <v>0</v>
      </c>
      <c r="AF1115" s="48">
        <f>_xlfn.XLOOKUP($F1115,Main_OG!$D$1:$D$766,Main_OG!Z$1:Z$766,"")</f>
        <v>0</v>
      </c>
      <c r="AG1115" s="48">
        <f>_xlfn.XLOOKUP($F1115,Main_OG!$D$1:$D$766,Main_OG!AA$1:AA$766,"")</f>
        <v>2.3089180475565318</v>
      </c>
      <c r="AH1115" s="48">
        <f>_xlfn.XLOOKUP($F1115,Main_OG!$D$1:$D$766,Main_OG!AB$1:AB$766,"")</f>
        <v>22.758921780738341</v>
      </c>
      <c r="AI1115" s="48">
        <f>_xlfn.XLOOKUP($F1115,Main_OG!$D$1:$D$766,Main_OG!AC$1:AC$766,"")</f>
        <v>4.6524343752411106</v>
      </c>
      <c r="AJ1115" s="48">
        <f>_xlfn.XLOOKUP($F1115,Main_OG!$D$1:$D$766,Main_OG!AD$1:AD$766,"")</f>
        <v>0.75949643062398253</v>
      </c>
    </row>
    <row r="1116" spans="2:36" x14ac:dyDescent="0.35">
      <c r="B1116" s="36" t="s">
        <v>2181</v>
      </c>
      <c r="C1116" s="45" t="s">
        <v>705</v>
      </c>
      <c r="D1116" s="45" t="s">
        <v>4433</v>
      </c>
      <c r="E1116" s="36" t="s">
        <v>2181</v>
      </c>
      <c r="F1116" s="36" t="str">
        <f t="shared" si="51"/>
        <v>2012_HI</v>
      </c>
      <c r="G1116" s="45">
        <v>2012</v>
      </c>
      <c r="H1116" s="45">
        <f>_xlfn.XLOOKUP(J1116,Main_OG!$B$1:$B$766,Main_OG!$O$1:$O$766,"")</f>
        <v>0</v>
      </c>
      <c r="I1116" s="45">
        <f>_xlfn.XLOOKUP(F1116,Main_OG!$D$1:$D$766,Main_OG!$J$1:$J$766,"")</f>
        <v>0</v>
      </c>
      <c r="J1116" s="45" t="s">
        <v>705</v>
      </c>
      <c r="K1116" s="45" t="str">
        <f t="shared" si="52"/>
        <v>Hawaiian Electric Co Inc_HI</v>
      </c>
      <c r="L1116" s="45" t="str">
        <f t="shared" si="53"/>
        <v>Hawaiian Electric Co Inc_HI</v>
      </c>
      <c r="M1116" s="45" t="s">
        <v>2188</v>
      </c>
      <c r="N1116" s="45">
        <v>0</v>
      </c>
      <c r="O1116" s="45">
        <v>33116</v>
      </c>
      <c r="P1116" s="45">
        <v>366</v>
      </c>
      <c r="Q1116" s="45">
        <v>264047</v>
      </c>
      <c r="R1116" s="45">
        <v>0</v>
      </c>
      <c r="S1116" s="45">
        <v>2319875</v>
      </c>
      <c r="T1116" s="45">
        <v>2879285</v>
      </c>
      <c r="U1116" s="45">
        <v>1776835</v>
      </c>
      <c r="V1116" s="45">
        <v>0</v>
      </c>
      <c r="W1116" s="45">
        <v>32.440623000000002</v>
      </c>
      <c r="X1116" s="45">
        <v>29.188120999999999</v>
      </c>
      <c r="Y1116" s="45">
        <v>35.100845</v>
      </c>
      <c r="Z1116" s="46">
        <v>78694</v>
      </c>
      <c r="AA1116" s="46">
        <v>56403.423454288597</v>
      </c>
      <c r="AB1116" s="47">
        <f>_xlfn.XLOOKUP($F1116,Main_OG!$D$1:$D$766,Main_OG!AJ$1:AJ$766,"")</f>
        <v>1513452</v>
      </c>
      <c r="AC1116" s="47">
        <f>_xlfn.XLOOKUP($F1116,Main_OG!$D$1:$D$766,Main_OG!AK$1:AK$766,"")</f>
        <v>22399890</v>
      </c>
      <c r="AD1116" s="47">
        <f>_xlfn.XLOOKUP($F1116,Main_OG!$D$1:$D$766,Main_OG!AL$1:AL$766,"")</f>
        <v>0</v>
      </c>
      <c r="AE1116" s="47">
        <f>_xlfn.XLOOKUP($F1116,Main_OG!$D$1:$D$766,Main_OG!AM$1:AM$766,"")</f>
        <v>0</v>
      </c>
      <c r="AF1116" s="48">
        <f>_xlfn.XLOOKUP($F1116,Main_OG!$D$1:$D$766,Main_OG!Z$1:Z$766,"")</f>
        <v>0</v>
      </c>
      <c r="AG1116" s="48">
        <f>_xlfn.XLOOKUP($F1116,Main_OG!$D$1:$D$766,Main_OG!AA$1:AA$766,"")</f>
        <v>2.324237813104427</v>
      </c>
      <c r="AH1116" s="48">
        <f>_xlfn.XLOOKUP($F1116,Main_OG!$D$1:$D$766,Main_OG!AB$1:AB$766,"")</f>
        <v>23.49195884567845</v>
      </c>
      <c r="AI1116" s="48">
        <f>_xlfn.XLOOKUP($F1116,Main_OG!$D$1:$D$766,Main_OG!AC$1:AC$766,"")</f>
        <v>3.503818060367514</v>
      </c>
      <c r="AJ1116" s="48">
        <f>_xlfn.XLOOKUP($F1116,Main_OG!$D$1:$D$766,Main_OG!AD$1:AD$766,"")</f>
        <v>0.75442193202762442</v>
      </c>
    </row>
    <row r="1117" spans="2:36" x14ac:dyDescent="0.35">
      <c r="B1117" s="36" t="s">
        <v>2181</v>
      </c>
      <c r="C1117" s="45" t="s">
        <v>705</v>
      </c>
      <c r="D1117" s="45" t="s">
        <v>4433</v>
      </c>
      <c r="E1117" s="36" t="s">
        <v>2181</v>
      </c>
      <c r="F1117" s="36" t="str">
        <f t="shared" si="51"/>
        <v>2013_HI</v>
      </c>
      <c r="G1117" s="45">
        <v>2013</v>
      </c>
      <c r="H1117" s="45">
        <f>_xlfn.XLOOKUP(J1117,Main_OG!$B$1:$B$766,Main_OG!$O$1:$O$766,"")</f>
        <v>0</v>
      </c>
      <c r="I1117" s="45">
        <f>_xlfn.XLOOKUP(F1117,Main_OG!$D$1:$D$766,Main_OG!$J$1:$J$766,"")</f>
        <v>0</v>
      </c>
      <c r="J1117" s="45" t="s">
        <v>705</v>
      </c>
      <c r="K1117" s="45" t="str">
        <f t="shared" si="52"/>
        <v>Hawaiian Electric Co Inc_HI</v>
      </c>
      <c r="L1117" s="45" t="str">
        <f t="shared" si="53"/>
        <v>Hawaiian Electric Co Inc_HI</v>
      </c>
      <c r="M1117" s="45" t="s">
        <v>2189</v>
      </c>
      <c r="N1117" s="45">
        <v>0</v>
      </c>
      <c r="O1117" s="45">
        <v>33189</v>
      </c>
      <c r="P1117" s="45">
        <v>359</v>
      </c>
      <c r="Q1117" s="45">
        <v>265372</v>
      </c>
      <c r="R1117" s="45">
        <v>0</v>
      </c>
      <c r="S1117" s="45">
        <v>2341257</v>
      </c>
      <c r="T1117" s="45">
        <v>2849970</v>
      </c>
      <c r="U1117" s="45">
        <v>1667309</v>
      </c>
      <c r="V1117" s="45">
        <v>0</v>
      </c>
      <c r="W1117" s="45">
        <v>31.519273999999999</v>
      </c>
      <c r="X1117" s="45">
        <v>28.104264000000001</v>
      </c>
      <c r="Y1117" s="45">
        <v>34.624896</v>
      </c>
      <c r="Z1117" s="46">
        <v>80534.899999999994</v>
      </c>
      <c r="AA1117" s="46">
        <v>57164.709239350319</v>
      </c>
      <c r="AB1117" s="47">
        <f>_xlfn.XLOOKUP($F1117,Main_OG!$D$1:$D$766,Main_OG!AJ$1:AJ$766,"")</f>
        <v>1402026</v>
      </c>
      <c r="AC1117" s="47">
        <f>_xlfn.XLOOKUP($F1117,Main_OG!$D$1:$D$766,Main_OG!AK$1:AK$766,"")</f>
        <v>21530502</v>
      </c>
      <c r="AD1117" s="47">
        <f>_xlfn.XLOOKUP($F1117,Main_OG!$D$1:$D$766,Main_OG!AL$1:AL$766,"")</f>
        <v>0</v>
      </c>
      <c r="AE1117" s="47">
        <f>_xlfn.XLOOKUP($F1117,Main_OG!$D$1:$D$766,Main_OG!AM$1:AM$766,"")</f>
        <v>0</v>
      </c>
      <c r="AF1117" s="48">
        <f>_xlfn.XLOOKUP($F1117,Main_OG!$D$1:$D$766,Main_OG!Z$1:Z$766,"")</f>
        <v>0</v>
      </c>
      <c r="AG1117" s="48">
        <f>_xlfn.XLOOKUP($F1117,Main_OG!$D$1:$D$766,Main_OG!AA$1:AA$766,"")</f>
        <v>1.96</v>
      </c>
      <c r="AH1117" s="48">
        <f>_xlfn.XLOOKUP($F1117,Main_OG!$D$1:$D$766,Main_OG!AB$1:AB$766,"")</f>
        <v>22.862714639490921</v>
      </c>
      <c r="AI1117" s="48">
        <f>_xlfn.XLOOKUP($F1117,Main_OG!$D$1:$D$766,Main_OG!AC$1:AC$766,"")</f>
        <v>4.4043332512284126</v>
      </c>
      <c r="AJ1117" s="48">
        <f>_xlfn.XLOOKUP($F1117,Main_OG!$D$1:$D$766,Main_OG!AD$1:AD$766,"")</f>
        <v>0.73100116927520231</v>
      </c>
    </row>
    <row r="1118" spans="2:36" x14ac:dyDescent="0.35">
      <c r="B1118" s="36" t="s">
        <v>2181</v>
      </c>
      <c r="C1118" s="45" t="s">
        <v>705</v>
      </c>
      <c r="D1118" s="45" t="s">
        <v>4433</v>
      </c>
      <c r="E1118" s="36" t="s">
        <v>2181</v>
      </c>
      <c r="F1118" s="36" t="str">
        <f t="shared" si="51"/>
        <v>2014_HI</v>
      </c>
      <c r="G1118" s="45">
        <v>2014</v>
      </c>
      <c r="H1118" s="45">
        <f>_xlfn.XLOOKUP(J1118,Main_OG!$B$1:$B$766,Main_OG!$O$1:$O$766,"")</f>
        <v>0</v>
      </c>
      <c r="I1118" s="45">
        <f>_xlfn.XLOOKUP(F1118,Main_OG!$D$1:$D$766,Main_OG!$J$1:$J$766,"")</f>
        <v>0</v>
      </c>
      <c r="J1118" s="45" t="s">
        <v>705</v>
      </c>
      <c r="K1118" s="45" t="str">
        <f t="shared" si="52"/>
        <v>Hawaiian Electric Co Inc_HI</v>
      </c>
      <c r="L1118" s="45" t="str">
        <f t="shared" si="53"/>
        <v>Hawaiian Electric Co Inc_HI</v>
      </c>
      <c r="M1118" s="45" t="s">
        <v>2190</v>
      </c>
      <c r="N1118" s="45">
        <v>0</v>
      </c>
      <c r="O1118" s="45">
        <v>33430</v>
      </c>
      <c r="P1118" s="45">
        <v>370</v>
      </c>
      <c r="Q1118" s="45">
        <v>266923</v>
      </c>
      <c r="R1118" s="45">
        <v>0</v>
      </c>
      <c r="S1118" s="45">
        <v>2270495</v>
      </c>
      <c r="T1118" s="45">
        <v>2900021</v>
      </c>
      <c r="U1118" s="45">
        <v>1611149</v>
      </c>
      <c r="V1118" s="45">
        <v>0</v>
      </c>
      <c r="W1118" s="45">
        <v>32.084017000000003</v>
      </c>
      <c r="X1118" s="45">
        <v>28.758457</v>
      </c>
      <c r="Y1118" s="45">
        <v>35.479424999999999</v>
      </c>
      <c r="Z1118" s="46">
        <v>81304.899999999994</v>
      </c>
      <c r="AA1118" s="46">
        <v>57445.693069132045</v>
      </c>
      <c r="AB1118" s="47">
        <f>_xlfn.XLOOKUP($F1118,Main_OG!$D$1:$D$766,Main_OG!AJ$1:AJ$766,"")</f>
        <v>1487786</v>
      </c>
      <c r="AC1118" s="47">
        <f>_xlfn.XLOOKUP($F1118,Main_OG!$D$1:$D$766,Main_OG!AK$1:AK$766,"")</f>
        <v>20776198</v>
      </c>
      <c r="AD1118" s="47">
        <f>_xlfn.XLOOKUP($F1118,Main_OG!$D$1:$D$766,Main_OG!AL$1:AL$766,"")</f>
        <v>0</v>
      </c>
      <c r="AE1118" s="47">
        <f>_xlfn.XLOOKUP($F1118,Main_OG!$D$1:$D$766,Main_OG!AM$1:AM$766,"")</f>
        <v>0</v>
      </c>
      <c r="AF1118" s="48">
        <f>_xlfn.XLOOKUP($F1118,Main_OG!$D$1:$D$766,Main_OG!Z$1:Z$766,"")</f>
        <v>0</v>
      </c>
      <c r="AG1118" s="48">
        <f>_xlfn.XLOOKUP($F1118,Main_OG!$D$1:$D$766,Main_OG!AA$1:AA$766,"")</f>
        <v>2.4900000000000002</v>
      </c>
      <c r="AH1118" s="48">
        <f>_xlfn.XLOOKUP($F1118,Main_OG!$D$1:$D$766,Main_OG!AB$1:AB$766,"")</f>
        <v>22.98</v>
      </c>
      <c r="AI1118" s="48">
        <f>_xlfn.XLOOKUP($F1118,Main_OG!$D$1:$D$766,Main_OG!AC$1:AC$766,"")</f>
        <v>4.9924248044436963</v>
      </c>
      <c r="AJ1118" s="48">
        <f>_xlfn.XLOOKUP($F1118,Main_OG!$D$1:$D$766,Main_OG!AD$1:AD$766,"")</f>
        <v>0.68548682032632846</v>
      </c>
    </row>
    <row r="1119" spans="2:36" x14ac:dyDescent="0.35">
      <c r="B1119" s="36" t="s">
        <v>2181</v>
      </c>
      <c r="C1119" s="45" t="s">
        <v>705</v>
      </c>
      <c r="D1119" s="45" t="s">
        <v>4433</v>
      </c>
      <c r="E1119" s="36" t="s">
        <v>2181</v>
      </c>
      <c r="F1119" s="36" t="str">
        <f t="shared" si="51"/>
        <v>2015_HI</v>
      </c>
      <c r="G1119" s="45">
        <v>2015</v>
      </c>
      <c r="H1119" s="45">
        <f>_xlfn.XLOOKUP(J1119,Main_OG!$B$1:$B$766,Main_OG!$O$1:$O$766,"")</f>
        <v>0</v>
      </c>
      <c r="I1119" s="45">
        <f>_xlfn.XLOOKUP(F1119,Main_OG!$D$1:$D$766,Main_OG!$J$1:$J$766,"")</f>
        <v>0</v>
      </c>
      <c r="J1119" s="45" t="s">
        <v>705</v>
      </c>
      <c r="K1119" s="45" t="str">
        <f t="shared" si="52"/>
        <v>Hawaiian Electric Co Inc_HI</v>
      </c>
      <c r="L1119" s="45" t="str">
        <f t="shared" si="53"/>
        <v>Hawaiian Electric Co Inc_HI</v>
      </c>
      <c r="M1119" s="45" t="s">
        <v>2191</v>
      </c>
      <c r="N1119" s="45">
        <v>0</v>
      </c>
      <c r="O1119" s="45">
        <v>33264</v>
      </c>
      <c r="P1119" s="45">
        <v>393</v>
      </c>
      <c r="Q1119" s="45">
        <v>268842</v>
      </c>
      <c r="R1119" s="45">
        <v>0</v>
      </c>
      <c r="S1119" s="45">
        <v>2221359</v>
      </c>
      <c r="T1119" s="45">
        <v>2905807</v>
      </c>
      <c r="U1119" s="45">
        <v>1626917</v>
      </c>
      <c r="V1119" s="45">
        <v>0</v>
      </c>
      <c r="W1119" s="45">
        <v>24.842603</v>
      </c>
      <c r="X1119" s="45">
        <v>21.630927</v>
      </c>
      <c r="Y1119" s="45">
        <v>28.019155000000001</v>
      </c>
      <c r="Z1119" s="46">
        <v>83857.600000000006</v>
      </c>
      <c r="AA1119" s="46">
        <v>58930.188988186215</v>
      </c>
      <c r="AB1119" s="47">
        <f>_xlfn.XLOOKUP($F1119,Main_OG!$D$1:$D$766,Main_OG!AJ$1:AJ$766,"")</f>
        <v>1306514</v>
      </c>
      <c r="AC1119" s="47">
        <f>_xlfn.XLOOKUP($F1119,Main_OG!$D$1:$D$766,Main_OG!AK$1:AK$766,"")</f>
        <v>21020024</v>
      </c>
      <c r="AD1119" s="47">
        <f>_xlfn.XLOOKUP($F1119,Main_OG!$D$1:$D$766,Main_OG!AL$1:AL$766,"")</f>
        <v>0</v>
      </c>
      <c r="AE1119" s="47">
        <f>_xlfn.XLOOKUP($F1119,Main_OG!$D$1:$D$766,Main_OG!AM$1:AM$766,"")</f>
        <v>0</v>
      </c>
      <c r="AF1119" s="48">
        <f>_xlfn.XLOOKUP($F1119,Main_OG!$D$1:$D$766,Main_OG!Z$1:Z$766,"")</f>
        <v>0</v>
      </c>
      <c r="AG1119" s="48">
        <f>_xlfn.XLOOKUP($F1119,Main_OG!$D$1:$D$766,Main_OG!AA$1:AA$766,"")</f>
        <v>3.27</v>
      </c>
      <c r="AH1119" s="48">
        <f>_xlfn.XLOOKUP($F1119,Main_OG!$D$1:$D$766,Main_OG!AB$1:AB$766,"")</f>
        <v>14.21</v>
      </c>
      <c r="AI1119" s="48">
        <f>_xlfn.XLOOKUP($F1119,Main_OG!$D$1:$D$766,Main_OG!AC$1:AC$766,"")</f>
        <v>3.3843619636206599</v>
      </c>
      <c r="AJ1119" s="48">
        <f>_xlfn.XLOOKUP($F1119,Main_OG!$D$1:$D$766,Main_OG!AD$1:AD$766,"")</f>
        <v>0.66963877086385626</v>
      </c>
    </row>
    <row r="1120" spans="2:36" x14ac:dyDescent="0.35">
      <c r="B1120" s="36" t="s">
        <v>2181</v>
      </c>
      <c r="C1120" s="45" t="s">
        <v>705</v>
      </c>
      <c r="D1120" s="45" t="s">
        <v>4433</v>
      </c>
      <c r="E1120" s="36" t="s">
        <v>2181</v>
      </c>
      <c r="F1120" s="36" t="str">
        <f t="shared" si="51"/>
        <v>2016_HI</v>
      </c>
      <c r="G1120" s="45">
        <v>2016</v>
      </c>
      <c r="H1120" s="45">
        <f>_xlfn.XLOOKUP(J1120,Main_OG!$B$1:$B$766,Main_OG!$O$1:$O$766,"")</f>
        <v>0</v>
      </c>
      <c r="I1120" s="45">
        <f>_xlfn.XLOOKUP(F1120,Main_OG!$D$1:$D$766,Main_OG!$J$1:$J$766,"")</f>
        <v>0</v>
      </c>
      <c r="J1120" s="45" t="s">
        <v>705</v>
      </c>
      <c r="K1120" s="45" t="str">
        <f t="shared" si="52"/>
        <v>Hawaiian Electric Co Inc_HI</v>
      </c>
      <c r="L1120" s="45" t="str">
        <f t="shared" si="53"/>
        <v>Hawaiian Electric Co Inc_HI</v>
      </c>
      <c r="M1120" s="45" t="s">
        <v>2192</v>
      </c>
      <c r="N1120" s="45">
        <v>0</v>
      </c>
      <c r="O1120" s="45">
        <v>33373</v>
      </c>
      <c r="P1120" s="45">
        <v>437</v>
      </c>
      <c r="Q1120" s="45">
        <v>270451</v>
      </c>
      <c r="R1120" s="45">
        <v>0</v>
      </c>
      <c r="S1120" s="45">
        <v>2170709</v>
      </c>
      <c r="T1120" s="45">
        <v>2909085</v>
      </c>
      <c r="U1120" s="45">
        <v>1580401</v>
      </c>
      <c r="V1120" s="45">
        <v>0</v>
      </c>
      <c r="W1120" s="45">
        <v>22.721862000000002</v>
      </c>
      <c r="X1120" s="45">
        <v>19.285558999999999</v>
      </c>
      <c r="Y1120" s="45">
        <v>26.067181999999999</v>
      </c>
      <c r="Z1120" s="46">
        <v>85670.399999999994</v>
      </c>
      <c r="AA1120" s="46">
        <v>59956.119631740832</v>
      </c>
      <c r="AB1120" s="47">
        <f>_xlfn.XLOOKUP($F1120,Main_OG!$D$1:$D$766,Main_OG!AJ$1:AJ$766,"")</f>
        <v>1558372</v>
      </c>
      <c r="AC1120" s="47">
        <f>_xlfn.XLOOKUP($F1120,Main_OG!$D$1:$D$766,Main_OG!AK$1:AK$766,"")</f>
        <v>21593402</v>
      </c>
      <c r="AD1120" s="47">
        <f>_xlfn.XLOOKUP($F1120,Main_OG!$D$1:$D$766,Main_OG!AL$1:AL$766,"")</f>
        <v>0</v>
      </c>
      <c r="AE1120" s="47">
        <f>_xlfn.XLOOKUP($F1120,Main_OG!$D$1:$D$766,Main_OG!AM$1:AM$766,"")</f>
        <v>0</v>
      </c>
      <c r="AF1120" s="48">
        <f>_xlfn.XLOOKUP($F1120,Main_OG!$D$1:$D$766,Main_OG!Z$1:Z$766,"")</f>
        <v>0</v>
      </c>
      <c r="AG1120" s="48">
        <f>_xlfn.XLOOKUP($F1120,Main_OG!$D$1:$D$766,Main_OG!AA$1:AA$766,"")</f>
        <v>2.2143440282408582</v>
      </c>
      <c r="AH1120" s="48">
        <f>_xlfn.XLOOKUP($F1120,Main_OG!$D$1:$D$766,Main_OG!AB$1:AB$766,"")</f>
        <v>11.309272049594229</v>
      </c>
      <c r="AI1120" s="48">
        <f>_xlfn.XLOOKUP($F1120,Main_OG!$D$1:$D$766,Main_OG!AC$1:AC$766,"")</f>
        <v>3.2924726584307722</v>
      </c>
      <c r="AJ1120" s="48">
        <f>_xlfn.XLOOKUP($F1120,Main_OG!$D$1:$D$766,Main_OG!AD$1:AD$766,"")</f>
        <v>0.65636700530415037</v>
      </c>
    </row>
    <row r="1121" spans="2:36" x14ac:dyDescent="0.35">
      <c r="B1121" s="36" t="s">
        <v>2181</v>
      </c>
      <c r="C1121" s="45" t="s">
        <v>705</v>
      </c>
      <c r="D1121" s="45" t="s">
        <v>4433</v>
      </c>
      <c r="E1121" s="36" t="s">
        <v>2181</v>
      </c>
      <c r="F1121" s="36" t="str">
        <f t="shared" si="51"/>
        <v>2017_HI</v>
      </c>
      <c r="G1121" s="45">
        <v>2017</v>
      </c>
      <c r="H1121" s="45">
        <f>_xlfn.XLOOKUP(J1121,Main_OG!$B$1:$B$766,Main_OG!$O$1:$O$766,"")</f>
        <v>0</v>
      </c>
      <c r="I1121" s="45">
        <f>_xlfn.XLOOKUP(F1121,Main_OG!$D$1:$D$766,Main_OG!$J$1:$J$766,"")</f>
        <v>0</v>
      </c>
      <c r="J1121" s="45" t="s">
        <v>705</v>
      </c>
      <c r="K1121" s="45" t="str">
        <f t="shared" si="52"/>
        <v>Hawaiian Electric Co Inc_HI</v>
      </c>
      <c r="L1121" s="45" t="str">
        <f t="shared" si="53"/>
        <v>Hawaiian Electric Co Inc_HI</v>
      </c>
      <c r="M1121" s="45" t="s">
        <v>2193</v>
      </c>
      <c r="N1121" s="45">
        <v>0</v>
      </c>
      <c r="O1121" s="45">
        <v>33453</v>
      </c>
      <c r="P1121" s="45">
        <v>430</v>
      </c>
      <c r="Q1121" s="45">
        <v>271065</v>
      </c>
      <c r="R1121" s="45">
        <v>0</v>
      </c>
      <c r="S1121" s="45">
        <v>2146105</v>
      </c>
      <c r="T1121" s="45">
        <v>2823819</v>
      </c>
      <c r="U1121" s="45">
        <v>1578773</v>
      </c>
      <c r="V1121" s="45">
        <v>0</v>
      </c>
      <c r="W1121" s="45">
        <v>25.013781000000002</v>
      </c>
      <c r="X1121" s="45">
        <v>21.592765</v>
      </c>
      <c r="Y1121" s="45">
        <v>28.215164999999999</v>
      </c>
      <c r="Z1121" s="46">
        <v>87436.4</v>
      </c>
      <c r="AA1121" s="46">
        <v>61326.040863734015</v>
      </c>
      <c r="AB1121" s="47">
        <f>_xlfn.XLOOKUP($F1121,Main_OG!$D$1:$D$766,Main_OG!AJ$1:AJ$766,"")</f>
        <v>1518036</v>
      </c>
      <c r="AC1121" s="47">
        <f>_xlfn.XLOOKUP($F1121,Main_OG!$D$1:$D$766,Main_OG!AK$1:AK$766,"")</f>
        <v>21718114</v>
      </c>
      <c r="AD1121" s="47">
        <f>_xlfn.XLOOKUP($F1121,Main_OG!$D$1:$D$766,Main_OG!AL$1:AL$766,"")</f>
        <v>0</v>
      </c>
      <c r="AE1121" s="47">
        <f>_xlfn.XLOOKUP($F1121,Main_OG!$D$1:$D$766,Main_OG!AM$1:AM$766,"")</f>
        <v>0</v>
      </c>
      <c r="AF1121" s="48">
        <f>_xlfn.XLOOKUP($F1121,Main_OG!$D$1:$D$766,Main_OG!Z$1:Z$766,"")</f>
        <v>0</v>
      </c>
      <c r="AG1121" s="48">
        <f>_xlfn.XLOOKUP($F1121,Main_OG!$D$1:$D$766,Main_OG!AA$1:AA$766,"")</f>
        <v>3.08</v>
      </c>
      <c r="AH1121" s="48">
        <f>_xlfn.XLOOKUP($F1121,Main_OG!$D$1:$D$766,Main_OG!AB$1:AB$766,"")</f>
        <v>13.71</v>
      </c>
      <c r="AI1121" s="48">
        <f>_xlfn.XLOOKUP($F1121,Main_OG!$D$1:$D$766,Main_OG!AC$1:AC$766,"")</f>
        <v>3.7243523928232452</v>
      </c>
      <c r="AJ1121" s="48">
        <f>_xlfn.XLOOKUP($F1121,Main_OG!$D$1:$D$766,Main_OG!AD$1:AD$766,"")</f>
        <v>0.62802788237371954</v>
      </c>
    </row>
    <row r="1122" spans="2:36" x14ac:dyDescent="0.35">
      <c r="B1122" s="36" t="s">
        <v>2181</v>
      </c>
      <c r="C1122" s="45" t="s">
        <v>705</v>
      </c>
      <c r="D1122" s="45" t="s">
        <v>4433</v>
      </c>
      <c r="E1122" s="36" t="s">
        <v>2181</v>
      </c>
      <c r="F1122" s="36" t="str">
        <f t="shared" si="51"/>
        <v>2018_HI</v>
      </c>
      <c r="G1122" s="45">
        <v>2018</v>
      </c>
      <c r="H1122" s="45">
        <f>_xlfn.XLOOKUP(J1122,Main_OG!$B$1:$B$766,Main_OG!$O$1:$O$766,"")</f>
        <v>0</v>
      </c>
      <c r="I1122" s="45">
        <f>_xlfn.XLOOKUP(F1122,Main_OG!$D$1:$D$766,Main_OG!$J$1:$J$766,"")</f>
        <v>0</v>
      </c>
      <c r="J1122" s="45" t="s">
        <v>705</v>
      </c>
      <c r="K1122" s="45" t="str">
        <f t="shared" si="52"/>
        <v>Hawaiian Electric Co Inc_HI</v>
      </c>
      <c r="L1122" s="45" t="str">
        <f t="shared" si="53"/>
        <v>Hawaiian Electric Co Inc_HI</v>
      </c>
      <c r="M1122" s="45" t="s">
        <v>2194</v>
      </c>
      <c r="N1122" s="45">
        <v>0</v>
      </c>
      <c r="O1122" s="45">
        <v>33201</v>
      </c>
      <c r="P1122" s="45">
        <v>448</v>
      </c>
      <c r="Q1122" s="45">
        <v>271807</v>
      </c>
      <c r="R1122" s="45">
        <v>0</v>
      </c>
      <c r="S1122" s="45">
        <v>2110674</v>
      </c>
      <c r="T1122" s="45">
        <v>2807129</v>
      </c>
      <c r="U1122" s="45">
        <v>1607867</v>
      </c>
      <c r="V1122" s="45">
        <v>0</v>
      </c>
      <c r="W1122" s="45">
        <v>28.164634</v>
      </c>
      <c r="X1122" s="45">
        <v>24.713388999999999</v>
      </c>
      <c r="Y1122" s="45">
        <v>31.179587999999999</v>
      </c>
      <c r="Z1122" s="46">
        <v>88836.4</v>
      </c>
      <c r="AA1122" s="46">
        <v>62424.478357840831</v>
      </c>
      <c r="AB1122" s="47">
        <f>_xlfn.XLOOKUP($F1122,Main_OG!$D$1:$D$766,Main_OG!AJ$1:AJ$766,"")</f>
        <v>1468702</v>
      </c>
      <c r="AC1122" s="47">
        <f>_xlfn.XLOOKUP($F1122,Main_OG!$D$1:$D$766,Main_OG!AK$1:AK$766,"")</f>
        <v>22195406</v>
      </c>
      <c r="AD1122" s="47">
        <f>_xlfn.XLOOKUP($F1122,Main_OG!$D$1:$D$766,Main_OG!AL$1:AL$766,"")</f>
        <v>0</v>
      </c>
      <c r="AE1122" s="47">
        <f>_xlfn.XLOOKUP($F1122,Main_OG!$D$1:$D$766,Main_OG!AM$1:AM$766,"")</f>
        <v>0</v>
      </c>
      <c r="AF1122" s="48">
        <f>_xlfn.XLOOKUP($F1122,Main_OG!$D$1:$D$766,Main_OG!Z$1:Z$766,"")</f>
        <v>11.87</v>
      </c>
      <c r="AG1122" s="48">
        <f>_xlfn.XLOOKUP($F1122,Main_OG!$D$1:$D$766,Main_OG!AA$1:AA$766,"")</f>
        <v>3.28</v>
      </c>
      <c r="AH1122" s="48">
        <f>_xlfn.XLOOKUP($F1122,Main_OG!$D$1:$D$766,Main_OG!AB$1:AB$766,"")</f>
        <v>16.98</v>
      </c>
      <c r="AI1122" s="48">
        <f>_xlfn.XLOOKUP($F1122,Main_OG!$D$1:$D$766,Main_OG!AC$1:AC$766,"")</f>
        <v>3.8713752811270652</v>
      </c>
      <c r="AJ1122" s="48">
        <f>_xlfn.XLOOKUP($F1122,Main_OG!$D$1:$D$766,Main_OG!AD$1:AD$766,"")</f>
        <v>0.62810595158289428</v>
      </c>
    </row>
    <row r="1123" spans="2:36" x14ac:dyDescent="0.35">
      <c r="B1123" s="36" t="s">
        <v>2181</v>
      </c>
      <c r="C1123" s="45" t="s">
        <v>705</v>
      </c>
      <c r="D1123" s="45" t="s">
        <v>4433</v>
      </c>
      <c r="E1123" s="36" t="s">
        <v>2181</v>
      </c>
      <c r="F1123" s="36" t="str">
        <f t="shared" si="51"/>
        <v>2019_HI</v>
      </c>
      <c r="G1123" s="45">
        <v>2019</v>
      </c>
      <c r="H1123" s="45">
        <f>_xlfn.XLOOKUP(J1123,Main_OG!$B$1:$B$766,Main_OG!$O$1:$O$766,"")</f>
        <v>0</v>
      </c>
      <c r="I1123" s="45">
        <f>_xlfn.XLOOKUP(F1123,Main_OG!$D$1:$D$766,Main_OG!$J$1:$J$766,"")</f>
        <v>0</v>
      </c>
      <c r="J1123" s="45" t="s">
        <v>705</v>
      </c>
      <c r="K1123" s="45" t="str">
        <f t="shared" si="52"/>
        <v>Hawaiian Electric Co Inc_HI</v>
      </c>
      <c r="L1123" s="45" t="str">
        <f t="shared" si="53"/>
        <v>Hawaiian Electric Co Inc_HI</v>
      </c>
      <c r="M1123" s="45" t="s">
        <v>2195</v>
      </c>
      <c r="N1123" s="45">
        <v>0</v>
      </c>
      <c r="O1123" s="45">
        <v>33325</v>
      </c>
      <c r="P1123" s="45">
        <v>453</v>
      </c>
      <c r="Q1123" s="45">
        <v>272590</v>
      </c>
      <c r="R1123" s="45">
        <v>0</v>
      </c>
      <c r="S1123" s="45">
        <v>2103386</v>
      </c>
      <c r="T1123" s="45">
        <v>2824743</v>
      </c>
      <c r="U1123" s="45">
        <v>1634975</v>
      </c>
      <c r="V1123" s="45">
        <v>0</v>
      </c>
      <c r="W1123" s="45">
        <v>27.910492999999999</v>
      </c>
      <c r="X1123" s="45">
        <v>24.439907999999999</v>
      </c>
      <c r="Y1123" s="45">
        <v>31.043429</v>
      </c>
      <c r="Z1123" s="46">
        <v>88945.3</v>
      </c>
      <c r="AA1123" s="46">
        <v>62831.560841047882</v>
      </c>
      <c r="AB1123" s="47">
        <f>_xlfn.XLOOKUP($F1123,Main_OG!$D$1:$D$766,Main_OG!AJ$1:AJ$766,"")</f>
        <v>1433684</v>
      </c>
      <c r="AC1123" s="47">
        <f>_xlfn.XLOOKUP($F1123,Main_OG!$D$1:$D$766,Main_OG!AK$1:AK$766,"")</f>
        <v>22902532</v>
      </c>
      <c r="AD1123" s="47">
        <f>_xlfn.XLOOKUP($F1123,Main_OG!$D$1:$D$766,Main_OG!AL$1:AL$766,"")</f>
        <v>0</v>
      </c>
      <c r="AE1123" s="47">
        <f>_xlfn.XLOOKUP($F1123,Main_OG!$D$1:$D$766,Main_OG!AM$1:AM$766,"")</f>
        <v>0</v>
      </c>
      <c r="AF1123" s="48">
        <f>_xlfn.XLOOKUP($F1123,Main_OG!$D$1:$D$766,Main_OG!Z$1:Z$766,"")</f>
        <v>0</v>
      </c>
      <c r="AG1123" s="48">
        <f>_xlfn.XLOOKUP($F1123,Main_OG!$D$1:$D$766,Main_OG!AA$1:AA$766,"")</f>
        <v>2.176146746141439</v>
      </c>
      <c r="AH1123" s="48">
        <f>_xlfn.XLOOKUP($F1123,Main_OG!$D$1:$D$766,Main_OG!AB$1:AB$766,"")</f>
        <v>15.83</v>
      </c>
      <c r="AI1123" s="48">
        <f>_xlfn.XLOOKUP($F1123,Main_OG!$D$1:$D$766,Main_OG!AC$1:AC$766,"")</f>
        <v>3.3292283805067271</v>
      </c>
      <c r="AJ1123" s="48">
        <f>_xlfn.XLOOKUP($F1123,Main_OG!$D$1:$D$766,Main_OG!AD$1:AD$766,"")</f>
        <v>0.60296766622862785</v>
      </c>
    </row>
    <row r="1124" spans="2:36" x14ac:dyDescent="0.35">
      <c r="B1124" s="36" t="s">
        <v>2181</v>
      </c>
      <c r="C1124" s="45" t="s">
        <v>705</v>
      </c>
      <c r="D1124" s="45" t="s">
        <v>4433</v>
      </c>
      <c r="E1124" s="36" t="s">
        <v>2181</v>
      </c>
      <c r="F1124" s="36" t="str">
        <f t="shared" si="51"/>
        <v>2020_HI</v>
      </c>
      <c r="G1124" s="45">
        <v>2020</v>
      </c>
      <c r="H1124" s="45">
        <f>_xlfn.XLOOKUP(J1124,Main_OG!$B$1:$B$766,Main_OG!$O$1:$O$766,"")</f>
        <v>0</v>
      </c>
      <c r="I1124" s="45">
        <f>_xlfn.XLOOKUP(F1124,Main_OG!$D$1:$D$766,Main_OG!$J$1:$J$766,"")</f>
        <v>0</v>
      </c>
      <c r="J1124" s="45" t="s">
        <v>705</v>
      </c>
      <c r="K1124" s="45" t="str">
        <f t="shared" si="52"/>
        <v>Hawaiian Electric Co Inc_HI</v>
      </c>
      <c r="L1124" s="45" t="str">
        <f t="shared" si="53"/>
        <v>Hawaiian Electric Co Inc_HI</v>
      </c>
      <c r="M1124" s="45" t="s">
        <v>2196</v>
      </c>
      <c r="N1124" s="45">
        <v>0</v>
      </c>
      <c r="O1124" s="45">
        <v>33150</v>
      </c>
      <c r="P1124" s="45">
        <v>451</v>
      </c>
      <c r="Q1124" s="45">
        <v>0</v>
      </c>
      <c r="R1124" s="45">
        <v>0</v>
      </c>
      <c r="S1124" s="45">
        <v>1854090</v>
      </c>
      <c r="T1124" s="45">
        <v>2593217</v>
      </c>
      <c r="U1124" s="45">
        <v>0</v>
      </c>
      <c r="V1124" s="45">
        <v>0</v>
      </c>
      <c r="W1124" s="45">
        <v>26.840229000000001</v>
      </c>
      <c r="X1124" s="45">
        <v>22.97805</v>
      </c>
      <c r="Y1124" s="45">
        <v>0</v>
      </c>
      <c r="Z1124" s="46">
        <v>79592.5</v>
      </c>
      <c r="AA1124" s="46">
        <v>56425.091114550181</v>
      </c>
      <c r="AB1124" s="47">
        <f>_xlfn.XLOOKUP($F1124,Main_OG!$D$1:$D$766,Main_OG!AJ$1:AJ$766,"")</f>
        <v>1335736</v>
      </c>
      <c r="AC1124" s="47">
        <f>_xlfn.XLOOKUP($F1124,Main_OG!$D$1:$D$766,Main_OG!AK$1:AK$766,"")</f>
        <v>20773174</v>
      </c>
      <c r="AD1124" s="47">
        <f>_xlfn.XLOOKUP($F1124,Main_OG!$D$1:$D$766,Main_OG!AL$1:AL$766,"")</f>
        <v>0</v>
      </c>
      <c r="AE1124" s="47">
        <f>_xlfn.XLOOKUP($F1124,Main_OG!$D$1:$D$766,Main_OG!AM$1:AM$766,"")</f>
        <v>0</v>
      </c>
      <c r="AF1124" s="48">
        <f>_xlfn.XLOOKUP($F1124,Main_OG!$D$1:$D$766,Main_OG!Z$1:Z$766,"")</f>
        <v>0</v>
      </c>
      <c r="AG1124" s="48">
        <f>_xlfn.XLOOKUP($F1124,Main_OG!$D$1:$D$766,Main_OG!AA$1:AA$766,"")</f>
        <v>2.127327759928813</v>
      </c>
      <c r="AH1124" s="48">
        <f>_xlfn.XLOOKUP($F1124,Main_OG!$D$1:$D$766,Main_OG!AB$1:AB$766,"")</f>
        <v>12.535325193609101</v>
      </c>
      <c r="AI1124" s="48">
        <f>_xlfn.XLOOKUP($F1124,Main_OG!$D$1:$D$766,Main_OG!AC$1:AC$766,"")</f>
        <v>2.8422150630003218</v>
      </c>
      <c r="AJ1124" s="48">
        <f>_xlfn.XLOOKUP($F1124,Main_OG!$D$1:$D$766,Main_OG!AD$1:AD$766,"")</f>
        <v>0.5848556097000881</v>
      </c>
    </row>
    <row r="1125" spans="2:36" x14ac:dyDescent="0.35">
      <c r="B1125" s="36" t="s">
        <v>2197</v>
      </c>
      <c r="C1125" s="45" t="s">
        <v>824</v>
      </c>
      <c r="D1125" s="45" t="s">
        <v>4434</v>
      </c>
      <c r="E1125" s="36" t="s">
        <v>4504</v>
      </c>
      <c r="F1125" s="36" t="str">
        <f t="shared" si="51"/>
        <v>2006_AK</v>
      </c>
      <c r="G1125" s="45">
        <v>2006</v>
      </c>
      <c r="H1125" s="45">
        <f>_xlfn.XLOOKUP(J1125,Main_OG!$B$1:$B$766,Main_OG!$O$1:$O$766,"")</f>
        <v>0</v>
      </c>
      <c r="I1125" s="45">
        <f>_xlfn.XLOOKUP(F1125,Main_OG!$D$1:$D$766,Main_OG!$J$1:$J$766,"")</f>
        <v>0</v>
      </c>
      <c r="J1125" s="45" t="s">
        <v>824</v>
      </c>
      <c r="K1125" s="45" t="str">
        <f t="shared" si="52"/>
        <v>Hughes Power &amp; Light Co_AK</v>
      </c>
      <c r="L1125" s="45" t="str">
        <f t="shared" si="53"/>
        <v>Hughes Power Light Co_AK</v>
      </c>
      <c r="M1125" s="45" t="s">
        <v>2198</v>
      </c>
      <c r="N1125" s="45">
        <v>0</v>
      </c>
      <c r="O1125" s="45">
        <v>9</v>
      </c>
      <c r="P1125" s="45">
        <v>3</v>
      </c>
      <c r="Q1125" s="45">
        <v>36</v>
      </c>
      <c r="R1125" s="45">
        <v>0</v>
      </c>
      <c r="S1125" s="45">
        <v>62</v>
      </c>
      <c r="T1125" s="45">
        <v>30</v>
      </c>
      <c r="U1125" s="45">
        <v>49</v>
      </c>
      <c r="V1125" s="45">
        <v>0</v>
      </c>
      <c r="W1125" s="45">
        <v>55.357142857142847</v>
      </c>
      <c r="X1125" s="45">
        <v>52.631578947368418</v>
      </c>
      <c r="Y1125" s="45">
        <v>52.688172043010752</v>
      </c>
      <c r="Z1125" s="46">
        <v>47546.2</v>
      </c>
      <c r="AA1125" s="46">
        <v>70407.314060968274</v>
      </c>
      <c r="AB1125" s="47">
        <f>_xlfn.XLOOKUP($F1125,Main_OG!$D$1:$D$766,Main_OG!AJ$1:AJ$766,"")</f>
        <v>968457.74</v>
      </c>
      <c r="AC1125" s="47">
        <f>_xlfn.XLOOKUP($F1125,Main_OG!$D$1:$D$766,Main_OG!AK$1:AK$766,"")</f>
        <v>2895506.1599999997</v>
      </c>
      <c r="AD1125" s="47">
        <f>_xlfn.XLOOKUP($F1125,Main_OG!$D$1:$D$766,Main_OG!AL$1:AL$766,"")</f>
        <v>88962825.159999996</v>
      </c>
      <c r="AE1125" s="47">
        <f>_xlfn.XLOOKUP($F1125,Main_OG!$D$1:$D$766,Main_OG!AM$1:AM$766,"")</f>
        <v>0</v>
      </c>
      <c r="AF1125" s="48">
        <f>_xlfn.XLOOKUP($F1125,Main_OG!$D$1:$D$766,Main_OG!Z$1:Z$766,"")</f>
        <v>0</v>
      </c>
      <c r="AG1125" s="48">
        <f>_xlfn.XLOOKUP($F1125,Main_OG!$D$1:$D$766,Main_OG!AA$1:AA$766,"")</f>
        <v>2.2465548173415608</v>
      </c>
      <c r="AH1125" s="48">
        <f>_xlfn.XLOOKUP($F1125,Main_OG!$D$1:$D$766,Main_OG!AB$1:AB$766,"")</f>
        <v>14.13114039693003</v>
      </c>
      <c r="AI1125" s="48">
        <f>_xlfn.XLOOKUP($F1125,Main_OG!$D$1:$D$766,Main_OG!AC$1:AC$766,"")</f>
        <v>7.1610124069250478</v>
      </c>
      <c r="AJ1125" s="48">
        <f>_xlfn.XLOOKUP($F1125,Main_OG!$D$1:$D$766,Main_OG!AD$1:AD$766,"")</f>
        <v>0.4704061490499184</v>
      </c>
    </row>
    <row r="1126" spans="2:36" x14ac:dyDescent="0.35">
      <c r="B1126" s="36" t="s">
        <v>2197</v>
      </c>
      <c r="C1126" s="45" t="s">
        <v>824</v>
      </c>
      <c r="D1126" s="45" t="s">
        <v>4434</v>
      </c>
      <c r="E1126" s="36" t="s">
        <v>4504</v>
      </c>
      <c r="F1126" s="36" t="str">
        <f t="shared" si="51"/>
        <v>2007_AK</v>
      </c>
      <c r="G1126" s="45">
        <v>2007</v>
      </c>
      <c r="H1126" s="45">
        <f>_xlfn.XLOOKUP(J1126,Main_OG!$B$1:$B$766,Main_OG!$O$1:$O$766,"")</f>
        <v>0</v>
      </c>
      <c r="I1126" s="45">
        <f>_xlfn.XLOOKUP(F1126,Main_OG!$D$1:$D$766,Main_OG!$J$1:$J$766,"")</f>
        <v>0</v>
      </c>
      <c r="J1126" s="45" t="s">
        <v>824</v>
      </c>
      <c r="K1126" s="45" t="str">
        <f t="shared" si="52"/>
        <v>Hughes Power &amp; Light Co_AK</v>
      </c>
      <c r="L1126" s="45" t="str">
        <f t="shared" si="53"/>
        <v>Hughes Power Light Co_AK</v>
      </c>
      <c r="M1126" s="45" t="s">
        <v>2199</v>
      </c>
      <c r="N1126" s="45">
        <v>0</v>
      </c>
      <c r="O1126" s="45">
        <v>9</v>
      </c>
      <c r="P1126" s="45">
        <v>3</v>
      </c>
      <c r="Q1126" s="45">
        <v>36</v>
      </c>
      <c r="R1126" s="45">
        <v>0</v>
      </c>
      <c r="S1126" s="45">
        <v>94</v>
      </c>
      <c r="T1126" s="45">
        <v>26</v>
      </c>
      <c r="U1126" s="45">
        <v>51</v>
      </c>
      <c r="V1126" s="45">
        <v>0</v>
      </c>
      <c r="W1126" s="45">
        <v>105.62</v>
      </c>
      <c r="X1126" s="45">
        <v>48.15</v>
      </c>
      <c r="Y1126" s="45">
        <v>52.04</v>
      </c>
      <c r="Z1126" s="46">
        <v>50126.7</v>
      </c>
      <c r="AA1126" s="46">
        <v>73683.227987652499</v>
      </c>
      <c r="AB1126" s="47">
        <f>_xlfn.XLOOKUP($F1126,Main_OG!$D$1:$D$766,Main_OG!AJ$1:AJ$766,"")</f>
        <v>996372</v>
      </c>
      <c r="AC1126" s="47">
        <f>_xlfn.XLOOKUP($F1126,Main_OG!$D$1:$D$766,Main_OG!AK$1:AK$766,"")</f>
        <v>3695916</v>
      </c>
      <c r="AD1126" s="47">
        <f>_xlfn.XLOOKUP($F1126,Main_OG!$D$1:$D$766,Main_OG!AL$1:AL$766,"")</f>
        <v>83891130</v>
      </c>
      <c r="AE1126" s="47">
        <f>_xlfn.XLOOKUP($F1126,Main_OG!$D$1:$D$766,Main_OG!AM$1:AM$766,"")</f>
        <v>0</v>
      </c>
      <c r="AF1126" s="48">
        <f>_xlfn.XLOOKUP($F1126,Main_OG!$D$1:$D$766,Main_OG!Z$1:Z$766,"")</f>
        <v>0</v>
      </c>
      <c r="AG1126" s="48">
        <f>_xlfn.XLOOKUP($F1126,Main_OG!$D$1:$D$766,Main_OG!AA$1:AA$766,"")</f>
        <v>2.2465548173415608</v>
      </c>
      <c r="AH1126" s="48">
        <f>_xlfn.XLOOKUP($F1126,Main_OG!$D$1:$D$766,Main_OG!AB$1:AB$766,"")</f>
        <v>15.097711394063451</v>
      </c>
      <c r="AI1126" s="48">
        <f>_xlfn.XLOOKUP($F1126,Main_OG!$D$1:$D$766,Main_OG!AC$1:AC$766,"")</f>
        <v>7.3815467393807772</v>
      </c>
      <c r="AJ1126" s="48">
        <f>_xlfn.XLOOKUP($F1126,Main_OG!$D$1:$D$766,Main_OG!AD$1:AD$766,"")</f>
        <v>0.58103021845052572</v>
      </c>
    </row>
    <row r="1127" spans="2:36" x14ac:dyDescent="0.35">
      <c r="B1127" s="36" t="s">
        <v>2197</v>
      </c>
      <c r="C1127" s="45" t="s">
        <v>824</v>
      </c>
      <c r="D1127" s="45" t="s">
        <v>4434</v>
      </c>
      <c r="E1127" s="36" t="s">
        <v>4504</v>
      </c>
      <c r="F1127" s="36" t="str">
        <f t="shared" si="51"/>
        <v>2008_AK</v>
      </c>
      <c r="G1127" s="45">
        <v>2008</v>
      </c>
      <c r="H1127" s="45">
        <f>_xlfn.XLOOKUP(J1127,Main_OG!$B$1:$B$766,Main_OG!$O$1:$O$766,"")</f>
        <v>0</v>
      </c>
      <c r="I1127" s="45">
        <f>_xlfn.XLOOKUP(F1127,Main_OG!$D$1:$D$766,Main_OG!$J$1:$J$766,"")</f>
        <v>0</v>
      </c>
      <c r="J1127" s="45" t="s">
        <v>824</v>
      </c>
      <c r="K1127" s="45" t="str">
        <f t="shared" si="52"/>
        <v>Hughes Power &amp; Light Co_AK</v>
      </c>
      <c r="L1127" s="45" t="str">
        <f t="shared" si="53"/>
        <v>Hughes Power Light Co_AK</v>
      </c>
      <c r="M1127" s="45" t="s">
        <v>2200</v>
      </c>
      <c r="N1127" s="45">
        <v>0</v>
      </c>
      <c r="O1127" s="45">
        <v>13</v>
      </c>
      <c r="P1127" s="45">
        <v>0</v>
      </c>
      <c r="Q1127" s="45">
        <v>35</v>
      </c>
      <c r="R1127" s="45">
        <v>0</v>
      </c>
      <c r="S1127" s="45">
        <v>122</v>
      </c>
      <c r="T1127" s="45">
        <v>0</v>
      </c>
      <c r="U1127" s="45">
        <v>104</v>
      </c>
      <c r="V1127" s="45">
        <v>0</v>
      </c>
      <c r="W1127" s="45">
        <v>63.93</v>
      </c>
      <c r="X1127" s="45">
        <v>0</v>
      </c>
      <c r="Y1127" s="45">
        <v>57.69</v>
      </c>
      <c r="Z1127" s="46">
        <v>49926.6</v>
      </c>
      <c r="AA1127" s="46">
        <v>72625.262744470543</v>
      </c>
      <c r="AB1127" s="47">
        <f>_xlfn.XLOOKUP($F1127,Main_OG!$D$1:$D$766,Main_OG!AJ$1:AJ$766,"")</f>
        <v>994228</v>
      </c>
      <c r="AC1127" s="47">
        <f>_xlfn.XLOOKUP($F1127,Main_OG!$D$1:$D$766,Main_OG!AK$1:AK$766,"")</f>
        <v>3309288</v>
      </c>
      <c r="AD1127" s="47">
        <f>_xlfn.XLOOKUP($F1127,Main_OG!$D$1:$D$766,Main_OG!AL$1:AL$766,"")</f>
        <v>88306788</v>
      </c>
      <c r="AE1127" s="47">
        <f>_xlfn.XLOOKUP($F1127,Main_OG!$D$1:$D$766,Main_OG!AM$1:AM$766,"")</f>
        <v>0</v>
      </c>
      <c r="AF1127" s="48">
        <f>_xlfn.XLOOKUP($F1127,Main_OG!$D$1:$D$766,Main_OG!Z$1:Z$766,"")</f>
        <v>0</v>
      </c>
      <c r="AG1127" s="48">
        <f>_xlfn.XLOOKUP($F1127,Main_OG!$D$1:$D$766,Main_OG!AA$1:AA$766,"")</f>
        <v>2.2204719344600159</v>
      </c>
      <c r="AH1127" s="48">
        <f>_xlfn.XLOOKUP($F1127,Main_OG!$D$1:$D$766,Main_OG!AB$1:AB$766,"")</f>
        <v>19.619187803472759</v>
      </c>
      <c r="AI1127" s="48">
        <f>_xlfn.XLOOKUP($F1127,Main_OG!$D$1:$D$766,Main_OG!AC$1:AC$766,"")</f>
        <v>9.1182546074696553</v>
      </c>
      <c r="AJ1127" s="48">
        <f>_xlfn.XLOOKUP($F1127,Main_OG!$D$1:$D$766,Main_OG!AD$1:AD$766,"")</f>
        <v>0.68330088246943577</v>
      </c>
    </row>
    <row r="1128" spans="2:36" x14ac:dyDescent="0.35">
      <c r="B1128" s="36" t="s">
        <v>2197</v>
      </c>
      <c r="C1128" s="45" t="s">
        <v>824</v>
      </c>
      <c r="D1128" s="45" t="s">
        <v>4434</v>
      </c>
      <c r="E1128" s="36" t="s">
        <v>4504</v>
      </c>
      <c r="F1128" s="36" t="str">
        <f t="shared" si="51"/>
        <v>2009_AK</v>
      </c>
      <c r="G1128" s="45">
        <v>2009</v>
      </c>
      <c r="H1128" s="45">
        <f>_xlfn.XLOOKUP(J1128,Main_OG!$B$1:$B$766,Main_OG!$O$1:$O$766,"")</f>
        <v>0</v>
      </c>
      <c r="I1128" s="45">
        <f>_xlfn.XLOOKUP(F1128,Main_OG!$D$1:$D$766,Main_OG!$J$1:$J$766,"")</f>
        <v>0</v>
      </c>
      <c r="J1128" s="45" t="s">
        <v>824</v>
      </c>
      <c r="K1128" s="45" t="str">
        <f t="shared" si="52"/>
        <v>Hughes Power &amp; Light Co_AK</v>
      </c>
      <c r="L1128" s="45" t="str">
        <f t="shared" si="53"/>
        <v>Hughes Power Light Co_AK</v>
      </c>
      <c r="M1128" s="45" t="s">
        <v>2201</v>
      </c>
      <c r="N1128" s="45">
        <v>0</v>
      </c>
      <c r="O1128" s="45">
        <v>15</v>
      </c>
      <c r="P1128" s="45">
        <v>0</v>
      </c>
      <c r="Q1128" s="45">
        <v>33</v>
      </c>
      <c r="R1128" s="45">
        <v>0</v>
      </c>
      <c r="S1128" s="45">
        <v>156</v>
      </c>
      <c r="T1128" s="45">
        <v>0</v>
      </c>
      <c r="U1128" s="45">
        <v>115</v>
      </c>
      <c r="V1128" s="45">
        <v>0</v>
      </c>
      <c r="W1128" s="45">
        <v>71.28</v>
      </c>
      <c r="X1128" s="45">
        <v>0</v>
      </c>
      <c r="Y1128" s="45">
        <v>71.739999999999995</v>
      </c>
      <c r="Z1128" s="46">
        <v>54951.9</v>
      </c>
      <c r="AA1128" s="46">
        <v>78626.832356791798</v>
      </c>
      <c r="AB1128" s="47">
        <f>_xlfn.XLOOKUP($F1128,Main_OG!$D$1:$D$766,Main_OG!AJ$1:AJ$766,"")</f>
        <v>1025918</v>
      </c>
      <c r="AC1128" s="47">
        <f>_xlfn.XLOOKUP($F1128,Main_OG!$D$1:$D$766,Main_OG!AK$1:AK$766,"")</f>
        <v>3992640</v>
      </c>
      <c r="AD1128" s="47">
        <f>_xlfn.XLOOKUP($F1128,Main_OG!$D$1:$D$766,Main_OG!AL$1:AL$766,"")</f>
        <v>77900336</v>
      </c>
      <c r="AE1128" s="47">
        <f>_xlfn.XLOOKUP($F1128,Main_OG!$D$1:$D$766,Main_OG!AM$1:AM$766,"")</f>
        <v>0</v>
      </c>
      <c r="AF1128" s="48">
        <f>_xlfn.XLOOKUP($F1128,Main_OG!$D$1:$D$766,Main_OG!Z$1:Z$766,"")</f>
        <v>0</v>
      </c>
      <c r="AG1128" s="48">
        <f>_xlfn.XLOOKUP($F1128,Main_OG!$D$1:$D$766,Main_OG!AA$1:AA$766,"")</f>
        <v>2.2743975091886082</v>
      </c>
      <c r="AH1128" s="48">
        <f>_xlfn.XLOOKUP($F1128,Main_OG!$D$1:$D$766,Main_OG!AB$1:AB$766,"")</f>
        <v>14.15708861161818</v>
      </c>
      <c r="AI1128" s="48">
        <f>_xlfn.XLOOKUP($F1128,Main_OG!$D$1:$D$766,Main_OG!AC$1:AC$766,"")</f>
        <v>4.5973007921271787</v>
      </c>
      <c r="AJ1128" s="48">
        <f>_xlfn.XLOOKUP($F1128,Main_OG!$D$1:$D$766,Main_OG!AD$1:AD$766,"")</f>
        <v>0.68314474405108627</v>
      </c>
    </row>
    <row r="1129" spans="2:36" x14ac:dyDescent="0.35">
      <c r="B1129" s="36" t="s">
        <v>2197</v>
      </c>
      <c r="C1129" s="45" t="s">
        <v>824</v>
      </c>
      <c r="D1129" s="45" t="s">
        <v>4434</v>
      </c>
      <c r="E1129" s="36" t="s">
        <v>4504</v>
      </c>
      <c r="F1129" s="36" t="str">
        <f t="shared" si="51"/>
        <v>2010_AK</v>
      </c>
      <c r="G1129" s="45">
        <v>2010</v>
      </c>
      <c r="H1129" s="45">
        <f>_xlfn.XLOOKUP(J1129,Main_OG!$B$1:$B$766,Main_OG!$O$1:$O$766,"")</f>
        <v>0</v>
      </c>
      <c r="I1129" s="45">
        <f>_xlfn.XLOOKUP(F1129,Main_OG!$D$1:$D$766,Main_OG!$J$1:$J$766,"")</f>
        <v>0</v>
      </c>
      <c r="J1129" s="45" t="s">
        <v>824</v>
      </c>
      <c r="K1129" s="45" t="str">
        <f t="shared" si="52"/>
        <v>Hughes Power &amp; Light Co_AK</v>
      </c>
      <c r="L1129" s="45" t="str">
        <f t="shared" si="53"/>
        <v>Hughes Power Light Co_AK</v>
      </c>
      <c r="M1129" s="45" t="s">
        <v>2202</v>
      </c>
      <c r="N1129" s="45">
        <v>0</v>
      </c>
      <c r="O1129" s="45">
        <v>15</v>
      </c>
      <c r="P1129" s="45">
        <v>0</v>
      </c>
      <c r="Q1129" s="45">
        <v>35</v>
      </c>
      <c r="R1129" s="45">
        <v>0</v>
      </c>
      <c r="S1129" s="45">
        <v>163</v>
      </c>
      <c r="T1129" s="45">
        <v>0</v>
      </c>
      <c r="U1129" s="45">
        <v>118</v>
      </c>
      <c r="V1129" s="45">
        <v>0</v>
      </c>
      <c r="W1129" s="45">
        <v>75.150000000000006</v>
      </c>
      <c r="X1129" s="45">
        <v>0</v>
      </c>
      <c r="Y1129" s="45">
        <v>71.61</v>
      </c>
      <c r="Z1129" s="46">
        <v>53652</v>
      </c>
      <c r="AA1129" s="46">
        <v>75144.751548358356</v>
      </c>
      <c r="AB1129" s="47">
        <f>_xlfn.XLOOKUP($F1129,Main_OG!$D$1:$D$766,Main_OG!AJ$1:AJ$766,"")</f>
        <v>993000</v>
      </c>
      <c r="AC1129" s="47">
        <f>_xlfn.XLOOKUP($F1129,Main_OG!$D$1:$D$766,Main_OG!AK$1:AK$766,"")</f>
        <v>3244592</v>
      </c>
      <c r="AD1129" s="47">
        <f>_xlfn.XLOOKUP($F1129,Main_OG!$D$1:$D$766,Main_OG!AL$1:AL$766,"")</f>
        <v>81353948</v>
      </c>
      <c r="AE1129" s="47">
        <f>_xlfn.XLOOKUP($F1129,Main_OG!$D$1:$D$766,Main_OG!AM$1:AM$766,"")</f>
        <v>0</v>
      </c>
      <c r="AF1129" s="48">
        <f>_xlfn.XLOOKUP($F1129,Main_OG!$D$1:$D$766,Main_OG!Z$1:Z$766,"")</f>
        <v>0</v>
      </c>
      <c r="AG1129" s="48">
        <f>_xlfn.XLOOKUP($F1129,Main_OG!$D$1:$D$766,Main_OG!AA$1:AA$766,"")</f>
        <v>2.2935982820086371</v>
      </c>
      <c r="AH1129" s="48">
        <f>_xlfn.XLOOKUP($F1129,Main_OG!$D$1:$D$766,Main_OG!AB$1:AB$766,"")</f>
        <v>17.815786882646659</v>
      </c>
      <c r="AI1129" s="48">
        <f>_xlfn.XLOOKUP($F1129,Main_OG!$D$1:$D$766,Main_OG!AC$1:AC$766,"")</f>
        <v>4.9924248044436963</v>
      </c>
      <c r="AJ1129" s="48">
        <f>_xlfn.XLOOKUP($F1129,Main_OG!$D$1:$D$766,Main_OG!AD$1:AD$766,"")</f>
        <v>0.70992248279802228</v>
      </c>
    </row>
    <row r="1130" spans="2:36" x14ac:dyDescent="0.35">
      <c r="B1130" s="36" t="s">
        <v>2197</v>
      </c>
      <c r="C1130" s="45" t="s">
        <v>824</v>
      </c>
      <c r="D1130" s="45" t="s">
        <v>4434</v>
      </c>
      <c r="E1130" s="36" t="s">
        <v>4504</v>
      </c>
      <c r="F1130" s="36" t="str">
        <f t="shared" si="51"/>
        <v>2011_AK</v>
      </c>
      <c r="G1130" s="45">
        <v>2011</v>
      </c>
      <c r="H1130" s="45">
        <f>_xlfn.XLOOKUP(J1130,Main_OG!$B$1:$B$766,Main_OG!$O$1:$O$766,"")</f>
        <v>0</v>
      </c>
      <c r="I1130" s="45">
        <f>_xlfn.XLOOKUP(F1130,Main_OG!$D$1:$D$766,Main_OG!$J$1:$J$766,"")</f>
        <v>0</v>
      </c>
      <c r="J1130" s="45" t="s">
        <v>824</v>
      </c>
      <c r="K1130" s="45" t="str">
        <f t="shared" si="52"/>
        <v>Hughes Power &amp; Light Co_AK</v>
      </c>
      <c r="L1130" s="45" t="str">
        <f t="shared" si="53"/>
        <v>Hughes Power Light Co_AK</v>
      </c>
      <c r="M1130" s="45" t="s">
        <v>2203</v>
      </c>
      <c r="N1130" s="45">
        <v>0</v>
      </c>
      <c r="O1130" s="45">
        <v>12</v>
      </c>
      <c r="P1130" s="45">
        <v>0</v>
      </c>
      <c r="Q1130" s="45">
        <v>37</v>
      </c>
      <c r="R1130" s="45">
        <v>0</v>
      </c>
      <c r="S1130" s="45">
        <v>160</v>
      </c>
      <c r="T1130" s="45">
        <v>0</v>
      </c>
      <c r="U1130" s="45">
        <v>139</v>
      </c>
      <c r="V1130" s="45">
        <v>0</v>
      </c>
      <c r="W1130" s="45">
        <v>71.25</v>
      </c>
      <c r="X1130" s="45">
        <v>0</v>
      </c>
      <c r="Y1130" s="45">
        <v>71.22</v>
      </c>
      <c r="Z1130" s="46">
        <v>54045.5</v>
      </c>
      <c r="AA1130" s="46">
        <v>74819.097140025115</v>
      </c>
      <c r="AB1130" s="47">
        <f>_xlfn.XLOOKUP($F1130,Main_OG!$D$1:$D$766,Main_OG!AJ$1:AJ$766,"")</f>
        <v>1023324</v>
      </c>
      <c r="AC1130" s="47">
        <f>_xlfn.XLOOKUP($F1130,Main_OG!$D$1:$D$766,Main_OG!AK$1:AK$766,"")</f>
        <v>3226522</v>
      </c>
      <c r="AD1130" s="47">
        <f>_xlfn.XLOOKUP($F1130,Main_OG!$D$1:$D$766,Main_OG!AL$1:AL$766,"")</f>
        <v>85181020</v>
      </c>
      <c r="AE1130" s="47">
        <f>_xlfn.XLOOKUP($F1130,Main_OG!$D$1:$D$766,Main_OG!AM$1:AM$766,"")</f>
        <v>0</v>
      </c>
      <c r="AF1130" s="48">
        <f>_xlfn.XLOOKUP($F1130,Main_OG!$D$1:$D$766,Main_OG!Z$1:Z$766,"")</f>
        <v>6.17</v>
      </c>
      <c r="AG1130" s="48">
        <f>_xlfn.XLOOKUP($F1130,Main_OG!$D$1:$D$766,Main_OG!AA$1:AA$766,"")</f>
        <v>1.73</v>
      </c>
      <c r="AH1130" s="48">
        <f>_xlfn.XLOOKUP($F1130,Main_OG!$D$1:$D$766,Main_OG!AB$1:AB$766,"")</f>
        <v>22.758921780738341</v>
      </c>
      <c r="AI1130" s="48">
        <f>_xlfn.XLOOKUP($F1130,Main_OG!$D$1:$D$766,Main_OG!AC$1:AC$766,"")</f>
        <v>4.97</v>
      </c>
      <c r="AJ1130" s="48">
        <f>_xlfn.XLOOKUP($F1130,Main_OG!$D$1:$D$766,Main_OG!AD$1:AD$766,"")</f>
        <v>0.75949643062398253</v>
      </c>
    </row>
    <row r="1131" spans="2:36" x14ac:dyDescent="0.35">
      <c r="B1131" s="36" t="s">
        <v>2197</v>
      </c>
      <c r="C1131" s="45" t="s">
        <v>824</v>
      </c>
      <c r="D1131" s="45" t="s">
        <v>4434</v>
      </c>
      <c r="E1131" s="36" t="s">
        <v>4504</v>
      </c>
      <c r="F1131" s="36" t="str">
        <f t="shared" si="51"/>
        <v>2019_AK</v>
      </c>
      <c r="G1131" s="45">
        <v>2019</v>
      </c>
      <c r="H1131" s="45">
        <f>_xlfn.XLOOKUP(J1131,Main_OG!$B$1:$B$766,Main_OG!$O$1:$O$766,"")</f>
        <v>0</v>
      </c>
      <c r="I1131" s="45">
        <f>_xlfn.XLOOKUP(F1131,Main_OG!$D$1:$D$766,Main_OG!$J$1:$J$766,"")</f>
        <v>0</v>
      </c>
      <c r="J1131" s="45" t="s">
        <v>824</v>
      </c>
      <c r="K1131" s="45" t="str">
        <f t="shared" si="52"/>
        <v>Hughes Power &amp; Light Co_AK</v>
      </c>
      <c r="L1131" s="45" t="str">
        <f t="shared" si="53"/>
        <v>Hughes Power Light Co_AK</v>
      </c>
      <c r="M1131" s="45" t="s">
        <v>2204</v>
      </c>
      <c r="N1131" s="45">
        <v>0</v>
      </c>
      <c r="O1131" s="45">
        <v>16</v>
      </c>
      <c r="P1131" s="45">
        <v>0</v>
      </c>
      <c r="Q1131" s="45">
        <v>35</v>
      </c>
      <c r="R1131" s="45">
        <v>0</v>
      </c>
      <c r="S1131" s="45">
        <v>220</v>
      </c>
      <c r="T1131" s="45">
        <v>0</v>
      </c>
      <c r="U1131" s="45">
        <v>180</v>
      </c>
      <c r="V1131" s="45">
        <v>0</v>
      </c>
      <c r="W1131" s="45">
        <v>71.363636</v>
      </c>
      <c r="X1131" s="45">
        <v>0</v>
      </c>
      <c r="Y1131" s="45">
        <v>71.111110999999994</v>
      </c>
      <c r="Z1131" s="46">
        <v>52325.3</v>
      </c>
      <c r="AA1131" s="46">
        <v>71326.453136096767</v>
      </c>
      <c r="AB1131" s="47">
        <f>_xlfn.XLOOKUP($F1131,Main_OG!$D$1:$D$766,Main_OG!AJ$1:AJ$766,"")</f>
        <v>1111904</v>
      </c>
      <c r="AC1131" s="47">
        <f>_xlfn.XLOOKUP($F1131,Main_OG!$D$1:$D$766,Main_OG!AK$1:AK$766,"")</f>
        <v>3216424</v>
      </c>
      <c r="AD1131" s="47">
        <f>_xlfn.XLOOKUP($F1131,Main_OG!$D$1:$D$766,Main_OG!AL$1:AL$766,"")</f>
        <v>49373842</v>
      </c>
      <c r="AE1131" s="47">
        <f>_xlfn.XLOOKUP($F1131,Main_OG!$D$1:$D$766,Main_OG!AM$1:AM$766,"")</f>
        <v>0</v>
      </c>
      <c r="AF1131" s="48">
        <f>_xlfn.XLOOKUP($F1131,Main_OG!$D$1:$D$766,Main_OG!Z$1:Z$766,"")</f>
        <v>7.11</v>
      </c>
      <c r="AG1131" s="48">
        <f>_xlfn.XLOOKUP($F1131,Main_OG!$D$1:$D$766,Main_OG!AA$1:AA$766,"")</f>
        <v>3.51</v>
      </c>
      <c r="AH1131" s="48">
        <f>_xlfn.XLOOKUP($F1131,Main_OG!$D$1:$D$766,Main_OG!AB$1:AB$766,"")</f>
        <v>15.74</v>
      </c>
      <c r="AI1131" s="48">
        <f>_xlfn.XLOOKUP($F1131,Main_OG!$D$1:$D$766,Main_OG!AC$1:AC$766,"")</f>
        <v>6.97</v>
      </c>
      <c r="AJ1131" s="48">
        <f>_xlfn.XLOOKUP($F1131,Main_OG!$D$1:$D$766,Main_OG!AD$1:AD$766,"")</f>
        <v>0.60296766622862785</v>
      </c>
    </row>
    <row r="1132" spans="2:36" x14ac:dyDescent="0.35">
      <c r="B1132" s="36" t="s">
        <v>2205</v>
      </c>
      <c r="C1132" s="45" t="s">
        <v>717</v>
      </c>
      <c r="D1132" s="45" t="s">
        <v>4435</v>
      </c>
      <c r="E1132" s="36" t="s">
        <v>2205</v>
      </c>
      <c r="F1132" s="36" t="str">
        <f t="shared" si="51"/>
        <v>2006_ID</v>
      </c>
      <c r="G1132" s="45">
        <v>2006</v>
      </c>
      <c r="H1132" s="45">
        <f>_xlfn.XLOOKUP(J1132,Main_OG!$B$1:$B$766,Main_OG!$O$1:$O$766,"")</f>
        <v>0</v>
      </c>
      <c r="I1132" s="45">
        <f>_xlfn.XLOOKUP(F1132,Main_OG!$D$1:$D$766,Main_OG!$J$1:$J$766,"")</f>
        <v>0</v>
      </c>
      <c r="J1132" s="45" t="s">
        <v>717</v>
      </c>
      <c r="K1132" s="45" t="str">
        <f t="shared" si="52"/>
        <v>Idaho Power Co_ID</v>
      </c>
      <c r="L1132" s="45" t="str">
        <f t="shared" si="53"/>
        <v>Idaho Power Co_ID</v>
      </c>
      <c r="M1132" s="45" t="s">
        <v>2206</v>
      </c>
      <c r="N1132" s="45">
        <v>0</v>
      </c>
      <c r="O1132" s="45">
        <v>55709</v>
      </c>
      <c r="P1132" s="45">
        <v>16653</v>
      </c>
      <c r="Q1132" s="45">
        <v>374527</v>
      </c>
      <c r="R1132" s="45">
        <v>0</v>
      </c>
      <c r="S1132" s="45">
        <v>154908</v>
      </c>
      <c r="T1132" s="45">
        <v>162730</v>
      </c>
      <c r="U1132" s="45">
        <v>289069</v>
      </c>
      <c r="V1132" s="45">
        <v>0</v>
      </c>
      <c r="W1132" s="45">
        <v>4.2881866972868163</v>
      </c>
      <c r="X1132" s="45">
        <v>3.4221886866097009</v>
      </c>
      <c r="Y1132" s="45">
        <v>5.9376787040627859</v>
      </c>
      <c r="Z1132" s="46">
        <v>60738.6</v>
      </c>
      <c r="AA1132" s="46">
        <v>41356.221177133855</v>
      </c>
      <c r="AB1132" s="47">
        <f>_xlfn.XLOOKUP($F1132,Main_OG!$D$1:$D$766,Main_OG!AJ$1:AJ$766,"")</f>
        <v>38204.18</v>
      </c>
      <c r="AC1132" s="47">
        <f>_xlfn.XLOOKUP($F1132,Main_OG!$D$1:$D$766,Main_OG!AK$1:AK$766,"")</f>
        <v>594.02</v>
      </c>
      <c r="AD1132" s="47">
        <f>_xlfn.XLOOKUP($F1132,Main_OG!$D$1:$D$766,Main_OG!AL$1:AL$766,"")</f>
        <v>18597413.779999997</v>
      </c>
      <c r="AE1132" s="47">
        <f>_xlfn.XLOOKUP($F1132,Main_OG!$D$1:$D$766,Main_OG!AM$1:AM$766,"")</f>
        <v>0</v>
      </c>
      <c r="AF1132" s="48">
        <f>_xlfn.XLOOKUP($F1132,Main_OG!$D$1:$D$766,Main_OG!Z$1:Z$766,"")</f>
        <v>5.68</v>
      </c>
      <c r="AG1132" s="48">
        <f>_xlfn.XLOOKUP($F1132,Main_OG!$D$1:$D$766,Main_OG!AA$1:AA$766,"")</f>
        <v>2.2465548173415608</v>
      </c>
      <c r="AH1132" s="48">
        <f>_xlfn.XLOOKUP($F1132,Main_OG!$D$1:$D$766,Main_OG!AB$1:AB$766,"")</f>
        <v>15.99</v>
      </c>
      <c r="AI1132" s="48">
        <f>_xlfn.XLOOKUP($F1132,Main_OG!$D$1:$D$766,Main_OG!AC$1:AC$766,"")</f>
        <v>7.1610124069250478</v>
      </c>
      <c r="AJ1132" s="48">
        <f>_xlfn.XLOOKUP($F1132,Main_OG!$D$1:$D$766,Main_OG!AD$1:AD$766,"")</f>
        <v>0.4704061490499184</v>
      </c>
    </row>
    <row r="1133" spans="2:36" x14ac:dyDescent="0.35">
      <c r="B1133" s="36" t="s">
        <v>2205</v>
      </c>
      <c r="C1133" s="45" t="s">
        <v>461</v>
      </c>
      <c r="D1133" s="45" t="s">
        <v>4435</v>
      </c>
      <c r="E1133" s="36" t="s">
        <v>2205</v>
      </c>
      <c r="F1133" s="36" t="str">
        <f t="shared" si="51"/>
        <v>2006_OR</v>
      </c>
      <c r="G1133" s="45">
        <v>2006</v>
      </c>
      <c r="H1133" s="45">
        <f>_xlfn.XLOOKUP(J1133,Main_OG!$B$1:$B$766,Main_OG!$O$1:$O$766,"")</f>
        <v>0</v>
      </c>
      <c r="I1133" s="45">
        <f>_xlfn.XLOOKUP(F1133,Main_OG!$D$1:$D$766,Main_OG!$J$1:$J$766,"")</f>
        <v>0</v>
      </c>
      <c r="J1133" s="45" t="s">
        <v>461</v>
      </c>
      <c r="K1133" s="45" t="str">
        <f t="shared" si="52"/>
        <v>Idaho Power Co_OR</v>
      </c>
      <c r="L1133" s="45" t="str">
        <f t="shared" si="53"/>
        <v>Idaho Power Co_OR</v>
      </c>
      <c r="M1133" s="45" t="s">
        <v>2207</v>
      </c>
      <c r="N1133" s="45">
        <v>0</v>
      </c>
      <c r="O1133" s="45">
        <v>3341</v>
      </c>
      <c r="P1133" s="45">
        <v>1559</v>
      </c>
      <c r="Q1133" s="45">
        <v>13180</v>
      </c>
      <c r="R1133" s="45">
        <v>0</v>
      </c>
      <c r="S1133" s="45">
        <v>7483</v>
      </c>
      <c r="T1133" s="45">
        <v>11660</v>
      </c>
      <c r="U1133" s="45">
        <v>10525</v>
      </c>
      <c r="V1133" s="45">
        <v>0</v>
      </c>
      <c r="W1133" s="45">
        <v>5.037293338359631</v>
      </c>
      <c r="X1133" s="45">
        <v>3.2806718906067549</v>
      </c>
      <c r="Y1133" s="45">
        <v>5.2787850518850661</v>
      </c>
      <c r="Z1133" s="46">
        <v>177222.39999999999</v>
      </c>
      <c r="AA1133" s="46">
        <v>48277.866660419306</v>
      </c>
      <c r="AB1133" s="47">
        <f>_xlfn.XLOOKUP($F1133,Main_OG!$D$1:$D$766,Main_OG!AJ$1:AJ$766,"")</f>
        <v>2898122</v>
      </c>
      <c r="AC1133" s="47">
        <f>_xlfn.XLOOKUP($F1133,Main_OG!$D$1:$D$766,Main_OG!AK$1:AK$766,"")</f>
        <v>34038.519999999997</v>
      </c>
      <c r="AD1133" s="47">
        <f>_xlfn.XLOOKUP($F1133,Main_OG!$D$1:$D$766,Main_OG!AL$1:AL$766,"")</f>
        <v>158425673.72</v>
      </c>
      <c r="AE1133" s="47">
        <f>_xlfn.XLOOKUP($F1133,Main_OG!$D$1:$D$766,Main_OG!AM$1:AM$766,"")</f>
        <v>0</v>
      </c>
      <c r="AF1133" s="48">
        <f>_xlfn.XLOOKUP($F1133,Main_OG!$D$1:$D$766,Main_OG!Z$1:Z$766,"")</f>
        <v>4.88</v>
      </c>
      <c r="AG1133" s="48">
        <f>_xlfn.XLOOKUP($F1133,Main_OG!$D$1:$D$766,Main_OG!AA$1:AA$766,"")</f>
        <v>1.3</v>
      </c>
      <c r="AH1133" s="48">
        <f>_xlfn.XLOOKUP($F1133,Main_OG!$D$1:$D$766,Main_OG!AB$1:AB$766,"")</f>
        <v>14.06</v>
      </c>
      <c r="AI1133" s="48">
        <f>_xlfn.XLOOKUP($F1133,Main_OG!$D$1:$D$766,Main_OG!AC$1:AC$766,"")</f>
        <v>7.1610124069250478</v>
      </c>
      <c r="AJ1133" s="48">
        <f>_xlfn.XLOOKUP($F1133,Main_OG!$D$1:$D$766,Main_OG!AD$1:AD$766,"")</f>
        <v>0.4704061490499184</v>
      </c>
    </row>
    <row r="1134" spans="2:36" x14ac:dyDescent="0.35">
      <c r="B1134" s="36" t="s">
        <v>2205</v>
      </c>
      <c r="C1134" s="45" t="s">
        <v>717</v>
      </c>
      <c r="D1134" s="45" t="s">
        <v>4435</v>
      </c>
      <c r="E1134" s="36" t="s">
        <v>2205</v>
      </c>
      <c r="F1134" s="36" t="str">
        <f t="shared" si="51"/>
        <v>2007_ID</v>
      </c>
      <c r="G1134" s="45">
        <v>2007</v>
      </c>
      <c r="H1134" s="45">
        <f>_xlfn.XLOOKUP(J1134,Main_OG!$B$1:$B$766,Main_OG!$O$1:$O$766,"")</f>
        <v>0</v>
      </c>
      <c r="I1134" s="45">
        <f>_xlfn.XLOOKUP(F1134,Main_OG!$D$1:$D$766,Main_OG!$J$1:$J$766,"")</f>
        <v>1</v>
      </c>
      <c r="J1134" s="45" t="s">
        <v>717</v>
      </c>
      <c r="K1134" s="45" t="str">
        <f t="shared" si="52"/>
        <v>Idaho Power Co_ID</v>
      </c>
      <c r="L1134" s="45" t="str">
        <f t="shared" si="53"/>
        <v>Idaho Power Co_ID</v>
      </c>
      <c r="M1134" s="45" t="s">
        <v>2208</v>
      </c>
      <c r="N1134" s="45">
        <v>0</v>
      </c>
      <c r="O1134" s="45">
        <v>58262</v>
      </c>
      <c r="P1134" s="45">
        <v>16574</v>
      </c>
      <c r="Q1134" s="45">
        <v>383993</v>
      </c>
      <c r="R1134" s="45">
        <v>0</v>
      </c>
      <c r="S1134" s="45">
        <v>162279</v>
      </c>
      <c r="T1134" s="45">
        <v>178318</v>
      </c>
      <c r="U1134" s="45">
        <v>297429</v>
      </c>
      <c r="V1134" s="45">
        <v>0</v>
      </c>
      <c r="W1134" s="45">
        <v>4.28</v>
      </c>
      <c r="X1134" s="45">
        <v>3.54</v>
      </c>
      <c r="Y1134" s="45">
        <v>5.92</v>
      </c>
      <c r="Z1134" s="46">
        <v>61812.1</v>
      </c>
      <c r="AA1134" s="46">
        <v>41068.297560635307</v>
      </c>
      <c r="AB1134" s="47">
        <f>_xlfn.XLOOKUP($F1134,Main_OG!$D$1:$D$766,Main_OG!AJ$1:AJ$766,"")</f>
        <v>38896</v>
      </c>
      <c r="AC1134" s="47">
        <f>_xlfn.XLOOKUP($F1134,Main_OG!$D$1:$D$766,Main_OG!AK$1:AK$766,"")</f>
        <v>480</v>
      </c>
      <c r="AD1134" s="47">
        <f>_xlfn.XLOOKUP($F1134,Main_OG!$D$1:$D$766,Main_OG!AL$1:AL$766,"")</f>
        <v>24652674</v>
      </c>
      <c r="AE1134" s="47">
        <f>_xlfn.XLOOKUP($F1134,Main_OG!$D$1:$D$766,Main_OG!AM$1:AM$766,"")</f>
        <v>0</v>
      </c>
      <c r="AF1134" s="48">
        <f>_xlfn.XLOOKUP($F1134,Main_OG!$D$1:$D$766,Main_OG!Z$1:Z$766,"")</f>
        <v>5.98</v>
      </c>
      <c r="AG1134" s="48">
        <f>_xlfn.XLOOKUP($F1134,Main_OG!$D$1:$D$766,Main_OG!AA$1:AA$766,"")</f>
        <v>2.2465548173415608</v>
      </c>
      <c r="AH1134" s="48">
        <f>_xlfn.XLOOKUP($F1134,Main_OG!$D$1:$D$766,Main_OG!AB$1:AB$766,"")</f>
        <v>17.72</v>
      </c>
      <c r="AI1134" s="48">
        <f>_xlfn.XLOOKUP($F1134,Main_OG!$D$1:$D$766,Main_OG!AC$1:AC$766,"")</f>
        <v>7.3815467393807772</v>
      </c>
      <c r="AJ1134" s="48">
        <f>_xlfn.XLOOKUP($F1134,Main_OG!$D$1:$D$766,Main_OG!AD$1:AD$766,"")</f>
        <v>0.58103021845052572</v>
      </c>
    </row>
    <row r="1135" spans="2:36" x14ac:dyDescent="0.35">
      <c r="B1135" s="36" t="s">
        <v>2205</v>
      </c>
      <c r="C1135" s="45" t="s">
        <v>461</v>
      </c>
      <c r="D1135" s="45" t="s">
        <v>4435</v>
      </c>
      <c r="E1135" s="36" t="s">
        <v>2205</v>
      </c>
      <c r="F1135" s="36" t="str">
        <f t="shared" si="51"/>
        <v>2007_OR</v>
      </c>
      <c r="G1135" s="45">
        <v>2007</v>
      </c>
      <c r="H1135" s="45">
        <f>_xlfn.XLOOKUP(J1135,Main_OG!$B$1:$B$766,Main_OG!$O$1:$O$766,"")</f>
        <v>0</v>
      </c>
      <c r="I1135" s="45">
        <f>_xlfn.XLOOKUP(F1135,Main_OG!$D$1:$D$766,Main_OG!$J$1:$J$766,"")</f>
        <v>1</v>
      </c>
      <c r="J1135" s="45" t="s">
        <v>461</v>
      </c>
      <c r="K1135" s="45" t="str">
        <f t="shared" si="52"/>
        <v>Idaho Power Co_OR</v>
      </c>
      <c r="L1135" s="45" t="str">
        <f t="shared" si="53"/>
        <v>Idaho Power Co_OR</v>
      </c>
      <c r="M1135" s="45" t="s">
        <v>2209</v>
      </c>
      <c r="N1135" s="45">
        <v>0</v>
      </c>
      <c r="O1135" s="45">
        <v>3378</v>
      </c>
      <c r="P1135" s="45">
        <v>1595</v>
      </c>
      <c r="Q1135" s="45">
        <v>13292</v>
      </c>
      <c r="R1135" s="45">
        <v>0</v>
      </c>
      <c r="S1135" s="45">
        <v>7723</v>
      </c>
      <c r="T1135" s="45">
        <v>11775</v>
      </c>
      <c r="U1135" s="45">
        <v>10779</v>
      </c>
      <c r="V1135" s="45">
        <v>0</v>
      </c>
      <c r="W1135" s="45">
        <v>5.14</v>
      </c>
      <c r="X1135" s="45">
        <v>3.43</v>
      </c>
      <c r="Y1135" s="45">
        <v>5.39</v>
      </c>
      <c r="Z1135" s="46">
        <v>180724.3</v>
      </c>
      <c r="AA1135" s="46">
        <v>48550.256459714212</v>
      </c>
      <c r="AB1135" s="47">
        <f>_xlfn.XLOOKUP($F1135,Main_OG!$D$1:$D$766,Main_OG!AJ$1:AJ$766,"")</f>
        <v>5154374</v>
      </c>
      <c r="AC1135" s="47">
        <f>_xlfn.XLOOKUP($F1135,Main_OG!$D$1:$D$766,Main_OG!AK$1:AK$766,"")</f>
        <v>31782</v>
      </c>
      <c r="AD1135" s="47">
        <f>_xlfn.XLOOKUP($F1135,Main_OG!$D$1:$D$766,Main_OG!AL$1:AL$766,"")</f>
        <v>209236256</v>
      </c>
      <c r="AE1135" s="47">
        <f>_xlfn.XLOOKUP($F1135,Main_OG!$D$1:$D$766,Main_OG!AM$1:AM$766,"")</f>
        <v>0</v>
      </c>
      <c r="AF1135" s="48">
        <f>_xlfn.XLOOKUP($F1135,Main_OG!$D$1:$D$766,Main_OG!Z$1:Z$766,"")</f>
        <v>5.01</v>
      </c>
      <c r="AG1135" s="48">
        <f>_xlfn.XLOOKUP($F1135,Main_OG!$D$1:$D$766,Main_OG!AA$1:AA$766,"")</f>
        <v>1.38</v>
      </c>
      <c r="AH1135" s="48">
        <f>_xlfn.XLOOKUP($F1135,Main_OG!$D$1:$D$766,Main_OG!AB$1:AB$766,"")</f>
        <v>16.190000000000001</v>
      </c>
      <c r="AI1135" s="48">
        <f>_xlfn.XLOOKUP($F1135,Main_OG!$D$1:$D$766,Main_OG!AC$1:AC$766,"")</f>
        <v>7.3815467393807772</v>
      </c>
      <c r="AJ1135" s="48">
        <f>_xlfn.XLOOKUP($F1135,Main_OG!$D$1:$D$766,Main_OG!AD$1:AD$766,"")</f>
        <v>0.58103021845052572</v>
      </c>
    </row>
    <row r="1136" spans="2:36" x14ac:dyDescent="0.35">
      <c r="B1136" s="36" t="s">
        <v>2205</v>
      </c>
      <c r="C1136" s="45" t="s">
        <v>717</v>
      </c>
      <c r="D1136" s="45" t="s">
        <v>4435</v>
      </c>
      <c r="E1136" s="36" t="s">
        <v>2205</v>
      </c>
      <c r="F1136" s="36" t="str">
        <f t="shared" si="51"/>
        <v>2008_ID</v>
      </c>
      <c r="G1136" s="45">
        <v>2008</v>
      </c>
      <c r="H1136" s="45">
        <f>_xlfn.XLOOKUP(J1136,Main_OG!$B$1:$B$766,Main_OG!$O$1:$O$766,"")</f>
        <v>0</v>
      </c>
      <c r="I1136" s="45">
        <f>_xlfn.XLOOKUP(F1136,Main_OG!$D$1:$D$766,Main_OG!$J$1:$J$766,"")</f>
        <v>1</v>
      </c>
      <c r="J1136" s="45" t="s">
        <v>717</v>
      </c>
      <c r="K1136" s="45" t="str">
        <f t="shared" si="52"/>
        <v>Idaho Power Co_ID</v>
      </c>
      <c r="L1136" s="45" t="str">
        <f t="shared" si="53"/>
        <v>Idaho Power Co_ID</v>
      </c>
      <c r="M1136" s="45" t="s">
        <v>2210</v>
      </c>
      <c r="N1136" s="45">
        <v>0</v>
      </c>
      <c r="O1136" s="45">
        <v>60070</v>
      </c>
      <c r="P1136" s="45">
        <v>16886</v>
      </c>
      <c r="Q1136" s="45">
        <v>389177</v>
      </c>
      <c r="R1136" s="45">
        <v>0</v>
      </c>
      <c r="S1136" s="45">
        <v>3820474</v>
      </c>
      <c r="T1136" s="45">
        <v>4959702</v>
      </c>
      <c r="U1136" s="45">
        <v>5093472</v>
      </c>
      <c r="V1136" s="45">
        <v>0</v>
      </c>
      <c r="W1136" s="45">
        <v>5.0999999999999996</v>
      </c>
      <c r="X1136" s="45">
        <v>4.3499999999999996</v>
      </c>
      <c r="Y1136" s="45">
        <v>6.71</v>
      </c>
      <c r="Z1136" s="46">
        <v>63878.2</v>
      </c>
      <c r="AA1136" s="46">
        <v>41632.905782366128</v>
      </c>
      <c r="AB1136" s="47">
        <f>_xlfn.XLOOKUP($F1136,Main_OG!$D$1:$D$766,Main_OG!AJ$1:AJ$766,"")</f>
        <v>43692</v>
      </c>
      <c r="AC1136" s="47">
        <f>_xlfn.XLOOKUP($F1136,Main_OG!$D$1:$D$766,Main_OG!AK$1:AK$766,"")</f>
        <v>510</v>
      </c>
      <c r="AD1136" s="47">
        <f>_xlfn.XLOOKUP($F1136,Main_OG!$D$1:$D$766,Main_OG!AL$1:AL$766,"")</f>
        <v>25327204</v>
      </c>
      <c r="AE1136" s="47">
        <f>_xlfn.XLOOKUP($F1136,Main_OG!$D$1:$D$766,Main_OG!AM$1:AM$766,"")</f>
        <v>0</v>
      </c>
      <c r="AF1136" s="48">
        <f>_xlfn.XLOOKUP($F1136,Main_OG!$D$1:$D$766,Main_OG!Z$1:Z$766,"")</f>
        <v>7.81</v>
      </c>
      <c r="AG1136" s="48">
        <f>_xlfn.XLOOKUP($F1136,Main_OG!$D$1:$D$766,Main_OG!AA$1:AA$766,"")</f>
        <v>2.2204719344600159</v>
      </c>
      <c r="AH1136" s="48">
        <f>_xlfn.XLOOKUP($F1136,Main_OG!$D$1:$D$766,Main_OG!AB$1:AB$766,"")</f>
        <v>23.55</v>
      </c>
      <c r="AI1136" s="48">
        <f>_xlfn.XLOOKUP($F1136,Main_OG!$D$1:$D$766,Main_OG!AC$1:AC$766,"")</f>
        <v>9.1182546074696553</v>
      </c>
      <c r="AJ1136" s="48">
        <f>_xlfn.XLOOKUP($F1136,Main_OG!$D$1:$D$766,Main_OG!AD$1:AD$766,"")</f>
        <v>0.68330088246943577</v>
      </c>
    </row>
    <row r="1137" spans="2:36" x14ac:dyDescent="0.35">
      <c r="B1137" s="36" t="s">
        <v>2205</v>
      </c>
      <c r="C1137" s="45" t="s">
        <v>461</v>
      </c>
      <c r="D1137" s="45" t="s">
        <v>4435</v>
      </c>
      <c r="E1137" s="36" t="s">
        <v>2205</v>
      </c>
      <c r="F1137" s="36" t="str">
        <f t="shared" si="51"/>
        <v>2008_OR</v>
      </c>
      <c r="G1137" s="45">
        <v>2008</v>
      </c>
      <c r="H1137" s="45">
        <f>_xlfn.XLOOKUP(J1137,Main_OG!$B$1:$B$766,Main_OG!$O$1:$O$766,"")</f>
        <v>0</v>
      </c>
      <c r="I1137" s="45">
        <f>_xlfn.XLOOKUP(F1137,Main_OG!$D$1:$D$766,Main_OG!$J$1:$J$766,"")</f>
        <v>1</v>
      </c>
      <c r="J1137" s="45" t="s">
        <v>461</v>
      </c>
      <c r="K1137" s="45" t="str">
        <f t="shared" si="52"/>
        <v>Idaho Power Co_OR</v>
      </c>
      <c r="L1137" s="45" t="str">
        <f t="shared" si="53"/>
        <v>Idaho Power Co_OR</v>
      </c>
      <c r="M1137" s="45" t="s">
        <v>2211</v>
      </c>
      <c r="N1137" s="45">
        <v>0</v>
      </c>
      <c r="O1137" s="45">
        <v>3422</v>
      </c>
      <c r="P1137" s="45">
        <v>1637</v>
      </c>
      <c r="Q1137" s="45">
        <v>13343</v>
      </c>
      <c r="R1137" s="45">
        <v>0</v>
      </c>
      <c r="S1137" s="45">
        <v>149260</v>
      </c>
      <c r="T1137" s="45">
        <v>317021</v>
      </c>
      <c r="U1137" s="45">
        <v>203785</v>
      </c>
      <c r="V1137" s="45">
        <v>0</v>
      </c>
      <c r="W1137" s="45">
        <v>5.52</v>
      </c>
      <c r="X1137" s="45">
        <v>3.89</v>
      </c>
      <c r="Y1137" s="45">
        <v>5.72</v>
      </c>
      <c r="Z1137" s="46">
        <v>184842.6</v>
      </c>
      <c r="AA1137" s="46">
        <v>49046.155381044315</v>
      </c>
      <c r="AB1137" s="47">
        <f>_xlfn.XLOOKUP($F1137,Main_OG!$D$1:$D$766,Main_OG!AJ$1:AJ$766,"")</f>
        <v>4764040</v>
      </c>
      <c r="AC1137" s="47">
        <f>_xlfn.XLOOKUP($F1137,Main_OG!$D$1:$D$766,Main_OG!AK$1:AK$766,"")</f>
        <v>49642</v>
      </c>
      <c r="AD1137" s="47">
        <f>_xlfn.XLOOKUP($F1137,Main_OG!$D$1:$D$766,Main_OG!AL$1:AL$766,"")</f>
        <v>239739408</v>
      </c>
      <c r="AE1137" s="47">
        <f>_xlfn.XLOOKUP($F1137,Main_OG!$D$1:$D$766,Main_OG!AM$1:AM$766,"")</f>
        <v>0</v>
      </c>
      <c r="AF1137" s="48">
        <f>_xlfn.XLOOKUP($F1137,Main_OG!$D$1:$D$766,Main_OG!Z$1:Z$766,"")</f>
        <v>5.65</v>
      </c>
      <c r="AG1137" s="48">
        <f>_xlfn.XLOOKUP($F1137,Main_OG!$D$1:$D$766,Main_OG!AA$1:AA$766,"")</f>
        <v>1.45</v>
      </c>
      <c r="AH1137" s="48">
        <f>_xlfn.XLOOKUP($F1137,Main_OG!$D$1:$D$766,Main_OG!AB$1:AB$766,"")</f>
        <v>9.76</v>
      </c>
      <c r="AI1137" s="48">
        <f>_xlfn.XLOOKUP($F1137,Main_OG!$D$1:$D$766,Main_OG!AC$1:AC$766,"")</f>
        <v>9.1182546074696553</v>
      </c>
      <c r="AJ1137" s="48">
        <f>_xlfn.XLOOKUP($F1137,Main_OG!$D$1:$D$766,Main_OG!AD$1:AD$766,"")</f>
        <v>0.68330088246943577</v>
      </c>
    </row>
    <row r="1138" spans="2:36" x14ac:dyDescent="0.35">
      <c r="B1138" s="36" t="s">
        <v>2205</v>
      </c>
      <c r="C1138" s="45" t="s">
        <v>717</v>
      </c>
      <c r="D1138" s="45" t="s">
        <v>4435</v>
      </c>
      <c r="E1138" s="36" t="s">
        <v>2205</v>
      </c>
      <c r="F1138" s="36" t="str">
        <f t="shared" si="51"/>
        <v>2009_ID</v>
      </c>
      <c r="G1138" s="45">
        <v>2009</v>
      </c>
      <c r="H1138" s="45">
        <f>_xlfn.XLOOKUP(J1138,Main_OG!$B$1:$B$766,Main_OG!$O$1:$O$766,"")</f>
        <v>0</v>
      </c>
      <c r="I1138" s="45">
        <f>_xlfn.XLOOKUP(F1138,Main_OG!$D$1:$D$766,Main_OG!$J$1:$J$766,"")</f>
        <v>1</v>
      </c>
      <c r="J1138" s="45" t="s">
        <v>717</v>
      </c>
      <c r="K1138" s="45" t="str">
        <f t="shared" si="52"/>
        <v>Idaho Power Co_ID</v>
      </c>
      <c r="L1138" s="45" t="str">
        <f t="shared" si="53"/>
        <v>Idaho Power Co_ID</v>
      </c>
      <c r="M1138" s="45" t="s">
        <v>2212</v>
      </c>
      <c r="N1138" s="45">
        <v>0</v>
      </c>
      <c r="O1138" s="45">
        <v>60760</v>
      </c>
      <c r="P1138" s="45">
        <v>17207</v>
      </c>
      <c r="Q1138" s="45">
        <v>391759</v>
      </c>
      <c r="R1138" s="45">
        <v>0</v>
      </c>
      <c r="S1138" s="45">
        <v>3707165</v>
      </c>
      <c r="T1138" s="45">
        <v>4473475</v>
      </c>
      <c r="U1138" s="45">
        <v>5094579</v>
      </c>
      <c r="V1138" s="45">
        <v>0</v>
      </c>
      <c r="W1138" s="45">
        <v>6.03</v>
      </c>
      <c r="X1138" s="45">
        <v>5.29</v>
      </c>
      <c r="Y1138" s="45">
        <v>7.78</v>
      </c>
      <c r="Z1138" s="46">
        <v>61276.1</v>
      </c>
      <c r="AA1138" s="46">
        <v>39420.073737213235</v>
      </c>
      <c r="AB1138" s="47">
        <f>_xlfn.XLOOKUP($F1138,Main_OG!$D$1:$D$766,Main_OG!AJ$1:AJ$766,"")</f>
        <v>38246</v>
      </c>
      <c r="AC1138" s="47">
        <f>_xlfn.XLOOKUP($F1138,Main_OG!$D$1:$D$766,Main_OG!AK$1:AK$766,"")</f>
        <v>164</v>
      </c>
      <c r="AD1138" s="47">
        <f>_xlfn.XLOOKUP($F1138,Main_OG!$D$1:$D$766,Main_OG!AL$1:AL$766,"")</f>
        <v>25050832</v>
      </c>
      <c r="AE1138" s="47">
        <f>_xlfn.XLOOKUP($F1138,Main_OG!$D$1:$D$766,Main_OG!AM$1:AM$766,"")</f>
        <v>0</v>
      </c>
      <c r="AF1138" s="48">
        <f>_xlfn.XLOOKUP($F1138,Main_OG!$D$1:$D$766,Main_OG!Z$1:Z$766,"")</f>
        <v>6</v>
      </c>
      <c r="AG1138" s="48">
        <f>_xlfn.XLOOKUP($F1138,Main_OG!$D$1:$D$766,Main_OG!AA$1:AA$766,"")</f>
        <v>2.2743975091886082</v>
      </c>
      <c r="AH1138" s="48">
        <f>_xlfn.XLOOKUP($F1138,Main_OG!$D$1:$D$766,Main_OG!AB$1:AB$766,"")</f>
        <v>14.09</v>
      </c>
      <c r="AI1138" s="48">
        <f>_xlfn.XLOOKUP($F1138,Main_OG!$D$1:$D$766,Main_OG!AC$1:AC$766,"")</f>
        <v>4.5973007921271787</v>
      </c>
      <c r="AJ1138" s="48">
        <f>_xlfn.XLOOKUP($F1138,Main_OG!$D$1:$D$766,Main_OG!AD$1:AD$766,"")</f>
        <v>0.68314474405108627</v>
      </c>
    </row>
    <row r="1139" spans="2:36" x14ac:dyDescent="0.35">
      <c r="B1139" s="36" t="s">
        <v>2205</v>
      </c>
      <c r="C1139" s="45" t="s">
        <v>461</v>
      </c>
      <c r="D1139" s="45" t="s">
        <v>4435</v>
      </c>
      <c r="E1139" s="36" t="s">
        <v>2205</v>
      </c>
      <c r="F1139" s="36" t="str">
        <f t="shared" si="51"/>
        <v>2009_OR</v>
      </c>
      <c r="G1139" s="45">
        <v>2009</v>
      </c>
      <c r="H1139" s="45">
        <f>_xlfn.XLOOKUP(J1139,Main_OG!$B$1:$B$766,Main_OG!$O$1:$O$766,"")</f>
        <v>0</v>
      </c>
      <c r="I1139" s="45">
        <f>_xlfn.XLOOKUP(F1139,Main_OG!$D$1:$D$766,Main_OG!$J$1:$J$766,"")</f>
        <v>1</v>
      </c>
      <c r="J1139" s="45" t="s">
        <v>461</v>
      </c>
      <c r="K1139" s="45" t="str">
        <f t="shared" si="52"/>
        <v>Idaho Power Co_OR</v>
      </c>
      <c r="L1139" s="45" t="str">
        <f t="shared" si="53"/>
        <v>Idaho Power Co_OR</v>
      </c>
      <c r="M1139" s="45" t="s">
        <v>2213</v>
      </c>
      <c r="N1139" s="45">
        <v>0</v>
      </c>
      <c r="O1139" s="45">
        <v>3392</v>
      </c>
      <c r="P1139" s="45">
        <v>1673</v>
      </c>
      <c r="Q1139" s="45">
        <v>13385</v>
      </c>
      <c r="R1139" s="45">
        <v>0</v>
      </c>
      <c r="S1139" s="45">
        <v>150732</v>
      </c>
      <c r="T1139" s="45">
        <v>316465</v>
      </c>
      <c r="U1139" s="45">
        <v>205864</v>
      </c>
      <c r="V1139" s="45">
        <v>0</v>
      </c>
      <c r="W1139" s="45">
        <v>6.19</v>
      </c>
      <c r="X1139" s="45">
        <v>4.5999999999999996</v>
      </c>
      <c r="Y1139" s="45">
        <v>6.43</v>
      </c>
      <c r="Z1139" s="46">
        <v>176951.6</v>
      </c>
      <c r="AA1139" s="46">
        <v>46461.061807488317</v>
      </c>
      <c r="AB1139" s="47">
        <f>_xlfn.XLOOKUP($F1139,Main_OG!$D$1:$D$766,Main_OG!AJ$1:AJ$766,"")</f>
        <v>3708084</v>
      </c>
      <c r="AC1139" s="47">
        <f>_xlfn.XLOOKUP($F1139,Main_OG!$D$1:$D$766,Main_OG!AK$1:AK$766,"")</f>
        <v>18704</v>
      </c>
      <c r="AD1139" s="47">
        <f>_xlfn.XLOOKUP($F1139,Main_OG!$D$1:$D$766,Main_OG!AL$1:AL$766,"")</f>
        <v>221322390</v>
      </c>
      <c r="AE1139" s="47">
        <f>_xlfn.XLOOKUP($F1139,Main_OG!$D$1:$D$766,Main_OG!AM$1:AM$766,"")</f>
        <v>0</v>
      </c>
      <c r="AF1139" s="48">
        <f>_xlfn.XLOOKUP($F1139,Main_OG!$D$1:$D$766,Main_OG!Z$1:Z$766,"")</f>
        <v>3.73</v>
      </c>
      <c r="AG1139" s="48">
        <f>_xlfn.XLOOKUP($F1139,Main_OG!$D$1:$D$766,Main_OG!AA$1:AA$766,"")</f>
        <v>1.76</v>
      </c>
      <c r="AH1139" s="48">
        <f>_xlfn.XLOOKUP($F1139,Main_OG!$D$1:$D$766,Main_OG!AB$1:AB$766,"")</f>
        <v>9.67</v>
      </c>
      <c r="AI1139" s="48">
        <f>_xlfn.XLOOKUP($F1139,Main_OG!$D$1:$D$766,Main_OG!AC$1:AC$766,"")</f>
        <v>4.5973007921271787</v>
      </c>
      <c r="AJ1139" s="48">
        <f>_xlfn.XLOOKUP($F1139,Main_OG!$D$1:$D$766,Main_OG!AD$1:AD$766,"")</f>
        <v>0.68314474405108627</v>
      </c>
    </row>
    <row r="1140" spans="2:36" x14ac:dyDescent="0.35">
      <c r="B1140" s="36" t="s">
        <v>2205</v>
      </c>
      <c r="C1140" s="45" t="s">
        <v>717</v>
      </c>
      <c r="D1140" s="45" t="s">
        <v>4435</v>
      </c>
      <c r="E1140" s="36" t="s">
        <v>2205</v>
      </c>
      <c r="F1140" s="36" t="str">
        <f t="shared" si="51"/>
        <v>2010_ID</v>
      </c>
      <c r="G1140" s="45">
        <v>2010</v>
      </c>
      <c r="H1140" s="45">
        <f>_xlfn.XLOOKUP(J1140,Main_OG!$B$1:$B$766,Main_OG!$O$1:$O$766,"")</f>
        <v>0</v>
      </c>
      <c r="I1140" s="45">
        <f>_xlfn.XLOOKUP(F1140,Main_OG!$D$1:$D$766,Main_OG!$J$1:$J$766,"")</f>
        <v>1</v>
      </c>
      <c r="J1140" s="45" t="s">
        <v>717</v>
      </c>
      <c r="K1140" s="45" t="str">
        <f t="shared" si="52"/>
        <v>Idaho Power Co_ID</v>
      </c>
      <c r="L1140" s="45" t="str">
        <f t="shared" si="53"/>
        <v>Idaho Power Co_ID</v>
      </c>
      <c r="M1140" s="45" t="s">
        <v>2214</v>
      </c>
      <c r="N1140" s="45">
        <v>0</v>
      </c>
      <c r="O1140" s="45">
        <v>61060</v>
      </c>
      <c r="P1140" s="45">
        <v>17059</v>
      </c>
      <c r="Q1140" s="45">
        <v>394132</v>
      </c>
      <c r="R1140" s="45">
        <v>0</v>
      </c>
      <c r="S1140" s="45">
        <v>3616109</v>
      </c>
      <c r="T1140" s="45">
        <v>4489632</v>
      </c>
      <c r="U1140" s="45">
        <v>4777822</v>
      </c>
      <c r="V1140" s="45">
        <v>0</v>
      </c>
      <c r="W1140" s="45">
        <v>6.13</v>
      </c>
      <c r="X1140" s="45">
        <v>5.2</v>
      </c>
      <c r="Y1140" s="45">
        <v>7.85</v>
      </c>
      <c r="Z1140" s="46">
        <v>62626.400000000001</v>
      </c>
      <c r="AA1140" s="46">
        <v>39868.629040010339</v>
      </c>
      <c r="AB1140" s="47">
        <f>_xlfn.XLOOKUP($F1140,Main_OG!$D$1:$D$766,Main_OG!AJ$1:AJ$766,"")</f>
        <v>41212</v>
      </c>
      <c r="AC1140" s="47">
        <f>_xlfn.XLOOKUP($F1140,Main_OG!$D$1:$D$766,Main_OG!AK$1:AK$766,"")</f>
        <v>294</v>
      </c>
      <c r="AD1140" s="47">
        <f>_xlfn.XLOOKUP($F1140,Main_OG!$D$1:$D$766,Main_OG!AL$1:AL$766,"")</f>
        <v>24646212</v>
      </c>
      <c r="AE1140" s="47">
        <f>_xlfn.XLOOKUP($F1140,Main_OG!$D$1:$D$766,Main_OG!AM$1:AM$766,"")</f>
        <v>0</v>
      </c>
      <c r="AF1140" s="48">
        <f>_xlfn.XLOOKUP($F1140,Main_OG!$D$1:$D$766,Main_OG!Z$1:Z$766,"")</f>
        <v>5.8</v>
      </c>
      <c r="AG1140" s="48">
        <f>_xlfn.XLOOKUP($F1140,Main_OG!$D$1:$D$766,Main_OG!AA$1:AA$766,"")</f>
        <v>2.2935982820086371</v>
      </c>
      <c r="AH1140" s="48">
        <f>_xlfn.XLOOKUP($F1140,Main_OG!$D$1:$D$766,Main_OG!AB$1:AB$766,"")</f>
        <v>17.7</v>
      </c>
      <c r="AI1140" s="48">
        <f>_xlfn.XLOOKUP($F1140,Main_OG!$D$1:$D$766,Main_OG!AC$1:AC$766,"")</f>
        <v>4.9924248044436963</v>
      </c>
      <c r="AJ1140" s="48">
        <f>_xlfn.XLOOKUP($F1140,Main_OG!$D$1:$D$766,Main_OG!AD$1:AD$766,"")</f>
        <v>0.70992248279802228</v>
      </c>
    </row>
    <row r="1141" spans="2:36" x14ac:dyDescent="0.35">
      <c r="B1141" s="36" t="s">
        <v>2205</v>
      </c>
      <c r="C1141" s="45" t="s">
        <v>461</v>
      </c>
      <c r="D1141" s="45" t="s">
        <v>4435</v>
      </c>
      <c r="E1141" s="36" t="s">
        <v>2205</v>
      </c>
      <c r="F1141" s="36" t="str">
        <f t="shared" si="51"/>
        <v>2010_OR</v>
      </c>
      <c r="G1141" s="45">
        <v>2010</v>
      </c>
      <c r="H1141" s="45">
        <f>_xlfn.XLOOKUP(J1141,Main_OG!$B$1:$B$766,Main_OG!$O$1:$O$766,"")</f>
        <v>0</v>
      </c>
      <c r="I1141" s="45">
        <f>_xlfn.XLOOKUP(F1141,Main_OG!$D$1:$D$766,Main_OG!$J$1:$J$766,"")</f>
        <v>1</v>
      </c>
      <c r="J1141" s="45" t="s">
        <v>461</v>
      </c>
      <c r="K1141" s="45" t="str">
        <f t="shared" si="52"/>
        <v>Idaho Power Co_OR</v>
      </c>
      <c r="L1141" s="45" t="str">
        <f t="shared" si="53"/>
        <v>Idaho Power Co_OR</v>
      </c>
      <c r="M1141" s="45" t="s">
        <v>2215</v>
      </c>
      <c r="N1141" s="45">
        <v>0</v>
      </c>
      <c r="O1141" s="45">
        <v>3361</v>
      </c>
      <c r="P1141" s="45">
        <v>1675</v>
      </c>
      <c r="Q1141" s="45">
        <v>13419</v>
      </c>
      <c r="R1141" s="45">
        <v>0</v>
      </c>
      <c r="S1141" s="45">
        <v>146825</v>
      </c>
      <c r="T1141" s="45">
        <v>292559</v>
      </c>
      <c r="U1141" s="45">
        <v>189557</v>
      </c>
      <c r="V1141" s="45">
        <v>0</v>
      </c>
      <c r="W1141" s="45">
        <v>6.72</v>
      </c>
      <c r="X1141" s="45">
        <v>5.33</v>
      </c>
      <c r="Y1141" s="45">
        <v>7.76</v>
      </c>
      <c r="Z1141" s="46">
        <v>180738.2</v>
      </c>
      <c r="AA1141" s="46">
        <v>47096.503191827003</v>
      </c>
      <c r="AB1141" s="47">
        <f>_xlfn.XLOOKUP($F1141,Main_OG!$D$1:$D$766,Main_OG!AJ$1:AJ$766,"")</f>
        <v>4834196</v>
      </c>
      <c r="AC1141" s="47">
        <f>_xlfn.XLOOKUP($F1141,Main_OG!$D$1:$D$766,Main_OG!AK$1:AK$766,"")</f>
        <v>11822</v>
      </c>
      <c r="AD1141" s="47">
        <f>_xlfn.XLOOKUP($F1141,Main_OG!$D$1:$D$766,Main_OG!AL$1:AL$766,"")</f>
        <v>216887440</v>
      </c>
      <c r="AE1141" s="47">
        <f>_xlfn.XLOOKUP($F1141,Main_OG!$D$1:$D$766,Main_OG!AM$1:AM$766,"")</f>
        <v>0</v>
      </c>
      <c r="AF1141" s="48">
        <f>_xlfn.XLOOKUP($F1141,Main_OG!$D$1:$D$766,Main_OG!Z$1:Z$766,"")</f>
        <v>3.76</v>
      </c>
      <c r="AG1141" s="48">
        <f>_xlfn.XLOOKUP($F1141,Main_OG!$D$1:$D$766,Main_OG!AA$1:AA$766,"")</f>
        <v>1.67</v>
      </c>
      <c r="AH1141" s="48">
        <f>_xlfn.XLOOKUP($F1141,Main_OG!$D$1:$D$766,Main_OG!AB$1:AB$766,"")</f>
        <v>16.27</v>
      </c>
      <c r="AI1141" s="48">
        <f>_xlfn.XLOOKUP($F1141,Main_OG!$D$1:$D$766,Main_OG!AC$1:AC$766,"")</f>
        <v>4.9924248044436963</v>
      </c>
      <c r="AJ1141" s="48">
        <f>_xlfn.XLOOKUP($F1141,Main_OG!$D$1:$D$766,Main_OG!AD$1:AD$766,"")</f>
        <v>0.70992248279802228</v>
      </c>
    </row>
    <row r="1142" spans="2:36" x14ac:dyDescent="0.35">
      <c r="B1142" s="36" t="s">
        <v>2205</v>
      </c>
      <c r="C1142" s="45" t="s">
        <v>717</v>
      </c>
      <c r="D1142" s="45" t="s">
        <v>4435</v>
      </c>
      <c r="E1142" s="36" t="s">
        <v>2205</v>
      </c>
      <c r="F1142" s="36" t="str">
        <f t="shared" si="51"/>
        <v>2011_ID</v>
      </c>
      <c r="G1142" s="45">
        <v>2011</v>
      </c>
      <c r="H1142" s="45">
        <f>_xlfn.XLOOKUP(J1142,Main_OG!$B$1:$B$766,Main_OG!$O$1:$O$766,"")</f>
        <v>0</v>
      </c>
      <c r="I1142" s="45">
        <f>_xlfn.XLOOKUP(F1142,Main_OG!$D$1:$D$766,Main_OG!$J$1:$J$766,"")</f>
        <v>1</v>
      </c>
      <c r="J1142" s="45" t="s">
        <v>717</v>
      </c>
      <c r="K1142" s="45" t="str">
        <f t="shared" si="52"/>
        <v>Idaho Power Co_ID</v>
      </c>
      <c r="L1142" s="45" t="str">
        <f t="shared" si="53"/>
        <v>Idaho Power Co_ID</v>
      </c>
      <c r="M1142" s="45" t="s">
        <v>2216</v>
      </c>
      <c r="N1142" s="45">
        <v>0</v>
      </c>
      <c r="O1142" s="45">
        <v>61569</v>
      </c>
      <c r="P1142" s="45">
        <v>17143</v>
      </c>
      <c r="Q1142" s="45">
        <v>396435</v>
      </c>
      <c r="R1142" s="45">
        <v>0</v>
      </c>
      <c r="S1142" s="45">
        <v>3665569</v>
      </c>
      <c r="T1142" s="45">
        <v>4481066</v>
      </c>
      <c r="U1142" s="45">
        <v>4950936</v>
      </c>
      <c r="V1142" s="45">
        <v>0</v>
      </c>
      <c r="W1142" s="45">
        <v>5.56</v>
      </c>
      <c r="X1142" s="45">
        <v>4.95</v>
      </c>
      <c r="Y1142" s="45">
        <v>7.4</v>
      </c>
      <c r="Z1142" s="46">
        <v>62704</v>
      </c>
      <c r="AA1142" s="46">
        <v>39579.062181241607</v>
      </c>
      <c r="AB1142" s="47">
        <f>_xlfn.XLOOKUP($F1142,Main_OG!$D$1:$D$766,Main_OG!AJ$1:AJ$766,"")</f>
        <v>38562</v>
      </c>
      <c r="AC1142" s="47">
        <f>_xlfn.XLOOKUP($F1142,Main_OG!$D$1:$D$766,Main_OG!AK$1:AK$766,"")</f>
        <v>112</v>
      </c>
      <c r="AD1142" s="47">
        <f>_xlfn.XLOOKUP($F1142,Main_OG!$D$1:$D$766,Main_OG!AL$1:AL$766,"")</f>
        <v>16751566</v>
      </c>
      <c r="AE1142" s="47">
        <f>_xlfn.XLOOKUP($F1142,Main_OG!$D$1:$D$766,Main_OG!AM$1:AM$766,"")</f>
        <v>0</v>
      </c>
      <c r="AF1142" s="48">
        <f>_xlfn.XLOOKUP($F1142,Main_OG!$D$1:$D$766,Main_OG!Z$1:Z$766,"")</f>
        <v>6.05</v>
      </c>
      <c r="AG1142" s="48">
        <f>_xlfn.XLOOKUP($F1142,Main_OG!$D$1:$D$766,Main_OG!AA$1:AA$766,"")</f>
        <v>2.3089180475565318</v>
      </c>
      <c r="AH1142" s="48">
        <f>_xlfn.XLOOKUP($F1142,Main_OG!$D$1:$D$766,Main_OG!AB$1:AB$766,"")</f>
        <v>23.65</v>
      </c>
      <c r="AI1142" s="48">
        <f>_xlfn.XLOOKUP($F1142,Main_OG!$D$1:$D$766,Main_OG!AC$1:AC$766,"")</f>
        <v>4.6524343752411106</v>
      </c>
      <c r="AJ1142" s="48">
        <f>_xlfn.XLOOKUP($F1142,Main_OG!$D$1:$D$766,Main_OG!AD$1:AD$766,"")</f>
        <v>0.75949643062398253</v>
      </c>
    </row>
    <row r="1143" spans="2:36" x14ac:dyDescent="0.35">
      <c r="B1143" s="36" t="s">
        <v>2205</v>
      </c>
      <c r="C1143" s="45" t="s">
        <v>461</v>
      </c>
      <c r="D1143" s="45" t="s">
        <v>4435</v>
      </c>
      <c r="E1143" s="36" t="s">
        <v>2205</v>
      </c>
      <c r="F1143" s="36" t="str">
        <f t="shared" si="51"/>
        <v>2011_OR</v>
      </c>
      <c r="G1143" s="45">
        <v>2011</v>
      </c>
      <c r="H1143" s="45">
        <f>_xlfn.XLOOKUP(J1143,Main_OG!$B$1:$B$766,Main_OG!$O$1:$O$766,"")</f>
        <v>0</v>
      </c>
      <c r="I1143" s="45">
        <f>_xlfn.XLOOKUP(F1143,Main_OG!$D$1:$D$766,Main_OG!$J$1:$J$766,"")</f>
        <v>1</v>
      </c>
      <c r="J1143" s="45" t="s">
        <v>461</v>
      </c>
      <c r="K1143" s="45" t="str">
        <f t="shared" si="52"/>
        <v>Idaho Power Co_OR</v>
      </c>
      <c r="L1143" s="45" t="str">
        <f t="shared" si="53"/>
        <v>Idaho Power Co_OR</v>
      </c>
      <c r="M1143" s="45" t="s">
        <v>2217</v>
      </c>
      <c r="N1143" s="45">
        <v>0</v>
      </c>
      <c r="O1143" s="45">
        <v>3352</v>
      </c>
      <c r="P1143" s="45">
        <v>1683</v>
      </c>
      <c r="Q1143" s="45">
        <v>13350</v>
      </c>
      <c r="R1143" s="45">
        <v>0</v>
      </c>
      <c r="S1143" s="45">
        <v>149478</v>
      </c>
      <c r="T1143" s="45">
        <v>292304</v>
      </c>
      <c r="U1143" s="45">
        <v>195077</v>
      </c>
      <c r="V1143" s="45">
        <v>0</v>
      </c>
      <c r="W1143" s="45">
        <v>6.87</v>
      </c>
      <c r="X1143" s="45">
        <v>5.52</v>
      </c>
      <c r="Y1143" s="45">
        <v>8.24</v>
      </c>
      <c r="Z1143" s="46">
        <v>185959.4</v>
      </c>
      <c r="AA1143" s="46">
        <v>48018.370778625198</v>
      </c>
      <c r="AB1143" s="47">
        <f>_xlfn.XLOOKUP($F1143,Main_OG!$D$1:$D$766,Main_OG!AJ$1:AJ$766,"")</f>
        <v>3970554</v>
      </c>
      <c r="AC1143" s="47">
        <f>_xlfn.XLOOKUP($F1143,Main_OG!$D$1:$D$766,Main_OG!AK$1:AK$766,"")</f>
        <v>25550</v>
      </c>
      <c r="AD1143" s="47">
        <f>_xlfn.XLOOKUP($F1143,Main_OG!$D$1:$D$766,Main_OG!AL$1:AL$766,"")</f>
        <v>120327856</v>
      </c>
      <c r="AE1143" s="47">
        <f>_xlfn.XLOOKUP($F1143,Main_OG!$D$1:$D$766,Main_OG!AM$1:AM$766,"")</f>
        <v>0</v>
      </c>
      <c r="AF1143" s="48">
        <f>_xlfn.XLOOKUP($F1143,Main_OG!$D$1:$D$766,Main_OG!Z$1:Z$766,"")</f>
        <v>0</v>
      </c>
      <c r="AG1143" s="48">
        <f>_xlfn.XLOOKUP($F1143,Main_OG!$D$1:$D$766,Main_OG!AA$1:AA$766,"")</f>
        <v>2.3089180475565318</v>
      </c>
      <c r="AH1143" s="48">
        <f>_xlfn.XLOOKUP($F1143,Main_OG!$D$1:$D$766,Main_OG!AB$1:AB$766,"")</f>
        <v>22.758921780738341</v>
      </c>
      <c r="AI1143" s="48">
        <f>_xlfn.XLOOKUP($F1143,Main_OG!$D$1:$D$766,Main_OG!AC$1:AC$766,"")</f>
        <v>4.04</v>
      </c>
      <c r="AJ1143" s="48">
        <f>_xlfn.XLOOKUP($F1143,Main_OG!$D$1:$D$766,Main_OG!AD$1:AD$766,"")</f>
        <v>0.75949643062398253</v>
      </c>
    </row>
    <row r="1144" spans="2:36" x14ac:dyDescent="0.35">
      <c r="B1144" s="36" t="s">
        <v>2205</v>
      </c>
      <c r="C1144" s="45" t="s">
        <v>717</v>
      </c>
      <c r="D1144" s="45" t="s">
        <v>4435</v>
      </c>
      <c r="E1144" s="36" t="s">
        <v>2205</v>
      </c>
      <c r="F1144" s="36" t="str">
        <f t="shared" si="51"/>
        <v>2012_ID</v>
      </c>
      <c r="G1144" s="45">
        <v>2012</v>
      </c>
      <c r="H1144" s="45">
        <f>_xlfn.XLOOKUP(J1144,Main_OG!$B$1:$B$766,Main_OG!$O$1:$O$766,"")</f>
        <v>0</v>
      </c>
      <c r="I1144" s="45">
        <f>_xlfn.XLOOKUP(F1144,Main_OG!$D$1:$D$766,Main_OG!$J$1:$J$766,"")</f>
        <v>1</v>
      </c>
      <c r="J1144" s="45" t="s">
        <v>717</v>
      </c>
      <c r="K1144" s="45" t="str">
        <f t="shared" si="52"/>
        <v>Idaho Power Co_ID</v>
      </c>
      <c r="L1144" s="45" t="str">
        <f t="shared" si="53"/>
        <v>Idaho Power Co_ID</v>
      </c>
      <c r="M1144" s="45" t="s">
        <v>2218</v>
      </c>
      <c r="N1144" s="45">
        <v>0</v>
      </c>
      <c r="O1144" s="45">
        <v>62249</v>
      </c>
      <c r="P1144" s="45">
        <v>17344</v>
      </c>
      <c r="Q1144" s="45">
        <v>400291</v>
      </c>
      <c r="R1144" s="45">
        <v>0</v>
      </c>
      <c r="S1144" s="45">
        <v>3716773</v>
      </c>
      <c r="T1144" s="45">
        <v>4893132</v>
      </c>
      <c r="U1144" s="45">
        <v>4854236</v>
      </c>
      <c r="V1144" s="45">
        <v>0</v>
      </c>
      <c r="W1144" s="45">
        <v>6.2074223999999996</v>
      </c>
      <c r="X1144" s="45">
        <v>5.4266674000000004</v>
      </c>
      <c r="Y1144" s="45">
        <v>8.5535788000000004</v>
      </c>
      <c r="Z1144" s="46">
        <v>62007.3</v>
      </c>
      <c r="AA1144" s="46">
        <v>38853.882737748369</v>
      </c>
      <c r="AB1144" s="47">
        <f>_xlfn.XLOOKUP($F1144,Main_OG!$D$1:$D$766,Main_OG!AJ$1:AJ$766,"")</f>
        <v>35396</v>
      </c>
      <c r="AC1144" s="47">
        <f>_xlfn.XLOOKUP($F1144,Main_OG!$D$1:$D$766,Main_OG!AK$1:AK$766,"")</f>
        <v>84</v>
      </c>
      <c r="AD1144" s="47">
        <f>_xlfn.XLOOKUP($F1144,Main_OG!$D$1:$D$766,Main_OG!AL$1:AL$766,"")</f>
        <v>27369852</v>
      </c>
      <c r="AE1144" s="47">
        <f>_xlfn.XLOOKUP($F1144,Main_OG!$D$1:$D$766,Main_OG!AM$1:AM$766,"")</f>
        <v>0</v>
      </c>
      <c r="AF1144" s="48">
        <f>_xlfn.XLOOKUP($F1144,Main_OG!$D$1:$D$766,Main_OG!Z$1:Z$766,"")</f>
        <v>3.95</v>
      </c>
      <c r="AG1144" s="48">
        <f>_xlfn.XLOOKUP($F1144,Main_OG!$D$1:$D$766,Main_OG!AA$1:AA$766,"")</f>
        <v>2.324237813104427</v>
      </c>
      <c r="AH1144" s="48">
        <f>_xlfn.XLOOKUP($F1144,Main_OG!$D$1:$D$766,Main_OG!AB$1:AB$766,"")</f>
        <v>24.39</v>
      </c>
      <c r="AI1144" s="48">
        <f>_xlfn.XLOOKUP($F1144,Main_OG!$D$1:$D$766,Main_OG!AC$1:AC$766,"")</f>
        <v>4.2</v>
      </c>
      <c r="AJ1144" s="48">
        <f>_xlfn.XLOOKUP($F1144,Main_OG!$D$1:$D$766,Main_OG!AD$1:AD$766,"")</f>
        <v>0.75442193202762442</v>
      </c>
    </row>
    <row r="1145" spans="2:36" x14ac:dyDescent="0.35">
      <c r="B1145" s="36" t="s">
        <v>2205</v>
      </c>
      <c r="C1145" s="45" t="s">
        <v>461</v>
      </c>
      <c r="D1145" s="45" t="s">
        <v>4435</v>
      </c>
      <c r="E1145" s="36" t="s">
        <v>2205</v>
      </c>
      <c r="F1145" s="36" t="str">
        <f t="shared" si="51"/>
        <v>2012_OR</v>
      </c>
      <c r="G1145" s="45">
        <v>2012</v>
      </c>
      <c r="H1145" s="45">
        <f>_xlfn.XLOOKUP(J1145,Main_OG!$B$1:$B$766,Main_OG!$O$1:$O$766,"")</f>
        <v>0</v>
      </c>
      <c r="I1145" s="45">
        <f>_xlfn.XLOOKUP(F1145,Main_OG!$D$1:$D$766,Main_OG!$J$1:$J$766,"")</f>
        <v>1</v>
      </c>
      <c r="J1145" s="45" t="s">
        <v>461</v>
      </c>
      <c r="K1145" s="45" t="str">
        <f t="shared" si="52"/>
        <v>Idaho Power Co_OR</v>
      </c>
      <c r="L1145" s="45" t="str">
        <f t="shared" si="53"/>
        <v>Idaho Power Co_OR</v>
      </c>
      <c r="M1145" s="45" t="s">
        <v>2219</v>
      </c>
      <c r="N1145" s="45">
        <v>0</v>
      </c>
      <c r="O1145" s="45">
        <v>3349</v>
      </c>
      <c r="P1145" s="45">
        <v>1730</v>
      </c>
      <c r="Q1145" s="45">
        <v>13319</v>
      </c>
      <c r="R1145" s="45">
        <v>0</v>
      </c>
      <c r="S1145" s="45">
        <v>148194</v>
      </c>
      <c r="T1145" s="45">
        <v>287859</v>
      </c>
      <c r="U1145" s="45">
        <v>185122</v>
      </c>
      <c r="V1145" s="45">
        <v>0</v>
      </c>
      <c r="W1145" s="45">
        <v>7.2898363000000002</v>
      </c>
      <c r="X1145" s="45">
        <v>5.8862151000000003</v>
      </c>
      <c r="Y1145" s="45">
        <v>8.8290965000000003</v>
      </c>
      <c r="Z1145" s="46">
        <v>187352.4</v>
      </c>
      <c r="AA1145" s="46">
        <v>48037.820549308708</v>
      </c>
      <c r="AB1145" s="47">
        <f>_xlfn.XLOOKUP($F1145,Main_OG!$D$1:$D$766,Main_OG!AJ$1:AJ$766,"")</f>
        <v>3166258</v>
      </c>
      <c r="AC1145" s="47">
        <f>_xlfn.XLOOKUP($F1145,Main_OG!$D$1:$D$766,Main_OG!AK$1:AK$766,"")</f>
        <v>24756</v>
      </c>
      <c r="AD1145" s="47">
        <f>_xlfn.XLOOKUP($F1145,Main_OG!$D$1:$D$766,Main_OG!AL$1:AL$766,"")</f>
        <v>163990680</v>
      </c>
      <c r="AE1145" s="47">
        <f>_xlfn.XLOOKUP($F1145,Main_OG!$D$1:$D$766,Main_OG!AM$1:AM$766,"")</f>
        <v>0</v>
      </c>
      <c r="AF1145" s="48">
        <f>_xlfn.XLOOKUP($F1145,Main_OG!$D$1:$D$766,Main_OG!Z$1:Z$766,"")</f>
        <v>0</v>
      </c>
      <c r="AG1145" s="48">
        <f>_xlfn.XLOOKUP($F1145,Main_OG!$D$1:$D$766,Main_OG!AA$1:AA$766,"")</f>
        <v>2.324237813104427</v>
      </c>
      <c r="AH1145" s="48">
        <f>_xlfn.XLOOKUP($F1145,Main_OG!$D$1:$D$766,Main_OG!AB$1:AB$766,"")</f>
        <v>23.49195884567845</v>
      </c>
      <c r="AI1145" s="48">
        <f>_xlfn.XLOOKUP($F1145,Main_OG!$D$1:$D$766,Main_OG!AC$1:AC$766,"")</f>
        <v>3.09</v>
      </c>
      <c r="AJ1145" s="48">
        <f>_xlfn.XLOOKUP($F1145,Main_OG!$D$1:$D$766,Main_OG!AD$1:AD$766,"")</f>
        <v>0.75442193202762442</v>
      </c>
    </row>
    <row r="1146" spans="2:36" x14ac:dyDescent="0.35">
      <c r="B1146" s="36" t="s">
        <v>2205</v>
      </c>
      <c r="C1146" s="45" t="s">
        <v>717</v>
      </c>
      <c r="D1146" s="45" t="s">
        <v>4435</v>
      </c>
      <c r="E1146" s="36" t="s">
        <v>2205</v>
      </c>
      <c r="F1146" s="36" t="str">
        <f t="shared" si="51"/>
        <v>2013_ID</v>
      </c>
      <c r="G1146" s="45">
        <v>2013</v>
      </c>
      <c r="H1146" s="45">
        <f>_xlfn.XLOOKUP(J1146,Main_OG!$B$1:$B$766,Main_OG!$O$1:$O$766,"")</f>
        <v>0</v>
      </c>
      <c r="I1146" s="45">
        <f>_xlfn.XLOOKUP(F1146,Main_OG!$D$1:$D$766,Main_OG!$J$1:$J$766,"")</f>
        <v>1</v>
      </c>
      <c r="J1146" s="45" t="s">
        <v>717</v>
      </c>
      <c r="K1146" s="45" t="str">
        <f t="shared" si="52"/>
        <v>Idaho Power Co_ID</v>
      </c>
      <c r="L1146" s="45" t="str">
        <f t="shared" si="53"/>
        <v>Idaho Power Co_ID</v>
      </c>
      <c r="M1146" s="45" t="s">
        <v>2220</v>
      </c>
      <c r="N1146" s="45">
        <v>0</v>
      </c>
      <c r="O1146" s="45">
        <v>62988</v>
      </c>
      <c r="P1146" s="45">
        <v>17634</v>
      </c>
      <c r="Q1146" s="45">
        <v>405542</v>
      </c>
      <c r="R1146" s="45">
        <v>0</v>
      </c>
      <c r="S1146" s="45">
        <v>3820824</v>
      </c>
      <c r="T1146" s="45">
        <v>4982880</v>
      </c>
      <c r="U1146" s="45">
        <v>5167474</v>
      </c>
      <c r="V1146" s="45">
        <v>0</v>
      </c>
      <c r="W1146" s="45">
        <v>7.0312608000000001</v>
      </c>
      <c r="X1146" s="45">
        <v>6.1331217999999996</v>
      </c>
      <c r="Y1146" s="45">
        <v>9.5697937</v>
      </c>
      <c r="Z1146" s="46">
        <v>64769.8</v>
      </c>
      <c r="AA1146" s="46">
        <v>40178.455671122472</v>
      </c>
      <c r="AB1146" s="47">
        <f>_xlfn.XLOOKUP($F1146,Main_OG!$D$1:$D$766,Main_OG!AJ$1:AJ$766,"")</f>
        <v>42834</v>
      </c>
      <c r="AC1146" s="47">
        <f>_xlfn.XLOOKUP($F1146,Main_OG!$D$1:$D$766,Main_OG!AK$1:AK$766,"")</f>
        <v>218</v>
      </c>
      <c r="AD1146" s="47">
        <f>_xlfn.XLOOKUP($F1146,Main_OG!$D$1:$D$766,Main_OG!AL$1:AL$766,"")</f>
        <v>49769980</v>
      </c>
      <c r="AE1146" s="47">
        <f>_xlfn.XLOOKUP($F1146,Main_OG!$D$1:$D$766,Main_OG!AM$1:AM$766,"")</f>
        <v>0</v>
      </c>
      <c r="AF1146" s="48">
        <f>_xlfn.XLOOKUP($F1146,Main_OG!$D$1:$D$766,Main_OG!Z$1:Z$766,"")</f>
        <v>4.1100000000000003</v>
      </c>
      <c r="AG1146" s="48">
        <f>_xlfn.XLOOKUP($F1146,Main_OG!$D$1:$D$766,Main_OG!AA$1:AA$766,"")</f>
        <v>2.3089180475565318</v>
      </c>
      <c r="AH1146" s="48">
        <f>_xlfn.XLOOKUP($F1146,Main_OG!$D$1:$D$766,Main_OG!AB$1:AB$766,"")</f>
        <v>22.862714639490921</v>
      </c>
      <c r="AI1146" s="48">
        <f>_xlfn.XLOOKUP($F1146,Main_OG!$D$1:$D$766,Main_OG!AC$1:AC$766,"")</f>
        <v>4.3499999999999996</v>
      </c>
      <c r="AJ1146" s="48">
        <f>_xlfn.XLOOKUP($F1146,Main_OG!$D$1:$D$766,Main_OG!AD$1:AD$766,"")</f>
        <v>0.73100116927520231</v>
      </c>
    </row>
    <row r="1147" spans="2:36" x14ac:dyDescent="0.35">
      <c r="B1147" s="36" t="s">
        <v>2205</v>
      </c>
      <c r="C1147" s="45" t="s">
        <v>461</v>
      </c>
      <c r="D1147" s="45" t="s">
        <v>4435</v>
      </c>
      <c r="E1147" s="36" t="s">
        <v>2205</v>
      </c>
      <c r="F1147" s="36" t="str">
        <f t="shared" si="51"/>
        <v>2013_OR</v>
      </c>
      <c r="G1147" s="45">
        <v>2013</v>
      </c>
      <c r="H1147" s="45">
        <f>_xlfn.XLOOKUP(J1147,Main_OG!$B$1:$B$766,Main_OG!$O$1:$O$766,"")</f>
        <v>0</v>
      </c>
      <c r="I1147" s="45">
        <f>_xlfn.XLOOKUP(F1147,Main_OG!$D$1:$D$766,Main_OG!$J$1:$J$766,"")</f>
        <v>1</v>
      </c>
      <c r="J1147" s="45" t="s">
        <v>461</v>
      </c>
      <c r="K1147" s="45" t="str">
        <f t="shared" si="52"/>
        <v>Idaho Power Co_OR</v>
      </c>
      <c r="L1147" s="45" t="str">
        <f t="shared" si="53"/>
        <v>Idaho Power Co_OR</v>
      </c>
      <c r="M1147" s="45" t="s">
        <v>2221</v>
      </c>
      <c r="N1147" s="45">
        <v>0</v>
      </c>
      <c r="O1147" s="45">
        <v>3370</v>
      </c>
      <c r="P1147" s="45">
        <v>1771</v>
      </c>
      <c r="Q1147" s="45">
        <v>13350</v>
      </c>
      <c r="R1147" s="45">
        <v>0</v>
      </c>
      <c r="S1147" s="45">
        <v>154061</v>
      </c>
      <c r="T1147" s="45">
        <v>296276</v>
      </c>
      <c r="U1147" s="45">
        <v>197839</v>
      </c>
      <c r="V1147" s="45">
        <v>0</v>
      </c>
      <c r="W1147" s="45">
        <v>8.0354534999999991</v>
      </c>
      <c r="X1147" s="45">
        <v>6.6001295999999998</v>
      </c>
      <c r="Y1147" s="45">
        <v>9.8047401999999995</v>
      </c>
      <c r="Z1147" s="46">
        <v>189609.7</v>
      </c>
      <c r="AA1147" s="46">
        <v>48319.1602681882</v>
      </c>
      <c r="AB1147" s="47">
        <f>_xlfn.XLOOKUP($F1147,Main_OG!$D$1:$D$766,Main_OG!AJ$1:AJ$766,"")</f>
        <v>4365970</v>
      </c>
      <c r="AC1147" s="47">
        <f>_xlfn.XLOOKUP($F1147,Main_OG!$D$1:$D$766,Main_OG!AK$1:AK$766,"")</f>
        <v>22622</v>
      </c>
      <c r="AD1147" s="47">
        <f>_xlfn.XLOOKUP($F1147,Main_OG!$D$1:$D$766,Main_OG!AL$1:AL$766,"")</f>
        <v>204026336</v>
      </c>
      <c r="AE1147" s="47">
        <f>_xlfn.XLOOKUP($F1147,Main_OG!$D$1:$D$766,Main_OG!AM$1:AM$766,"")</f>
        <v>0</v>
      </c>
      <c r="AF1147" s="48">
        <f>_xlfn.XLOOKUP($F1147,Main_OG!$D$1:$D$766,Main_OG!Z$1:Z$766,"")</f>
        <v>0</v>
      </c>
      <c r="AG1147" s="48">
        <f>_xlfn.XLOOKUP($F1147,Main_OG!$D$1:$D$766,Main_OG!AA$1:AA$766,"")</f>
        <v>2.3089180475565318</v>
      </c>
      <c r="AH1147" s="48">
        <f>_xlfn.XLOOKUP($F1147,Main_OG!$D$1:$D$766,Main_OG!AB$1:AB$766,"")</f>
        <v>22.05</v>
      </c>
      <c r="AI1147" s="48">
        <f>_xlfn.XLOOKUP($F1147,Main_OG!$D$1:$D$766,Main_OG!AC$1:AC$766,"")</f>
        <v>3.81</v>
      </c>
      <c r="AJ1147" s="48">
        <f>_xlfn.XLOOKUP($F1147,Main_OG!$D$1:$D$766,Main_OG!AD$1:AD$766,"")</f>
        <v>0.73100116927520231</v>
      </c>
    </row>
    <row r="1148" spans="2:36" x14ac:dyDescent="0.35">
      <c r="B1148" s="36" t="s">
        <v>2205</v>
      </c>
      <c r="C1148" s="45" t="s">
        <v>717</v>
      </c>
      <c r="D1148" s="45" t="s">
        <v>4435</v>
      </c>
      <c r="E1148" s="36" t="s">
        <v>2205</v>
      </c>
      <c r="F1148" s="36" t="str">
        <f t="shared" si="51"/>
        <v>2014_ID</v>
      </c>
      <c r="G1148" s="45">
        <v>2014</v>
      </c>
      <c r="H1148" s="45">
        <f>_xlfn.XLOOKUP(J1148,Main_OG!$B$1:$B$766,Main_OG!$O$1:$O$766,"")</f>
        <v>0</v>
      </c>
      <c r="I1148" s="45">
        <f>_xlfn.XLOOKUP(F1148,Main_OG!$D$1:$D$766,Main_OG!$J$1:$J$766,"")</f>
        <v>1</v>
      </c>
      <c r="J1148" s="45" t="s">
        <v>717</v>
      </c>
      <c r="K1148" s="45" t="str">
        <f t="shared" si="52"/>
        <v>Idaho Power Co_ID</v>
      </c>
      <c r="L1148" s="45" t="str">
        <f t="shared" si="53"/>
        <v>Idaho Power Co_ID</v>
      </c>
      <c r="M1148" s="45" t="s">
        <v>2222</v>
      </c>
      <c r="N1148" s="45">
        <v>0</v>
      </c>
      <c r="O1148" s="45">
        <v>63729</v>
      </c>
      <c r="P1148" s="45">
        <v>17978</v>
      </c>
      <c r="Q1148" s="45">
        <v>411689</v>
      </c>
      <c r="R1148" s="45">
        <v>0</v>
      </c>
      <c r="S1148" s="45">
        <v>3792971</v>
      </c>
      <c r="T1148" s="45">
        <v>4885033</v>
      </c>
      <c r="U1148" s="45">
        <v>4784073</v>
      </c>
      <c r="V1148" s="45">
        <v>0</v>
      </c>
      <c r="W1148" s="45">
        <v>7.5675584999999996</v>
      </c>
      <c r="X1148" s="45">
        <v>6.5738082000000002</v>
      </c>
      <c r="Y1148" s="45">
        <v>10.074056000000001</v>
      </c>
      <c r="Z1148" s="46">
        <v>66784.899999999994</v>
      </c>
      <c r="AA1148" s="46">
        <v>40915.902485406623</v>
      </c>
      <c r="AB1148" s="47">
        <f>_xlfn.XLOOKUP($F1148,Main_OG!$D$1:$D$766,Main_OG!AJ$1:AJ$766,"")</f>
        <v>36890</v>
      </c>
      <c r="AC1148" s="47">
        <f>_xlfn.XLOOKUP($F1148,Main_OG!$D$1:$D$766,Main_OG!AK$1:AK$766,"")</f>
        <v>210</v>
      </c>
      <c r="AD1148" s="47">
        <f>_xlfn.XLOOKUP($F1148,Main_OG!$D$1:$D$766,Main_OG!AL$1:AL$766,"")</f>
        <v>36533442</v>
      </c>
      <c r="AE1148" s="47">
        <f>_xlfn.XLOOKUP($F1148,Main_OG!$D$1:$D$766,Main_OG!AM$1:AM$766,"")</f>
        <v>0</v>
      </c>
      <c r="AF1148" s="48">
        <f>_xlfn.XLOOKUP($F1148,Main_OG!$D$1:$D$766,Main_OG!Z$1:Z$766,"")</f>
        <v>0</v>
      </c>
      <c r="AG1148" s="48">
        <f>_xlfn.XLOOKUP($F1148,Main_OG!$D$1:$D$766,Main_OG!AA$1:AA$766,"")</f>
        <v>2.322195177698041</v>
      </c>
      <c r="AH1148" s="48">
        <f>_xlfn.XLOOKUP($F1148,Main_OG!$D$1:$D$766,Main_OG!AB$1:AB$766,"")</f>
        <v>20.48845299552563</v>
      </c>
      <c r="AI1148" s="48">
        <f>_xlfn.XLOOKUP($F1148,Main_OG!$D$1:$D$766,Main_OG!AC$1:AC$766,"")</f>
        <v>4.9924248044436963</v>
      </c>
      <c r="AJ1148" s="48">
        <f>_xlfn.XLOOKUP($F1148,Main_OG!$D$1:$D$766,Main_OG!AD$1:AD$766,"")</f>
        <v>0.68548682032632846</v>
      </c>
    </row>
    <row r="1149" spans="2:36" x14ac:dyDescent="0.35">
      <c r="B1149" s="36" t="s">
        <v>2205</v>
      </c>
      <c r="C1149" s="45" t="s">
        <v>461</v>
      </c>
      <c r="D1149" s="45" t="s">
        <v>4435</v>
      </c>
      <c r="E1149" s="36" t="s">
        <v>2205</v>
      </c>
      <c r="F1149" s="36" t="str">
        <f t="shared" si="51"/>
        <v>2014_OR</v>
      </c>
      <c r="G1149" s="45">
        <v>2014</v>
      </c>
      <c r="H1149" s="45">
        <f>_xlfn.XLOOKUP(J1149,Main_OG!$B$1:$B$766,Main_OG!$O$1:$O$766,"")</f>
        <v>0</v>
      </c>
      <c r="I1149" s="45">
        <f>_xlfn.XLOOKUP(F1149,Main_OG!$D$1:$D$766,Main_OG!$J$1:$J$766,"")</f>
        <v>1</v>
      </c>
      <c r="J1149" s="45" t="s">
        <v>461</v>
      </c>
      <c r="K1149" s="45" t="str">
        <f t="shared" si="52"/>
        <v>Idaho Power Co_OR</v>
      </c>
      <c r="L1149" s="45" t="str">
        <f t="shared" si="53"/>
        <v>Idaho Power Co_OR</v>
      </c>
      <c r="M1149" s="45" t="s">
        <v>2223</v>
      </c>
      <c r="N1149" s="45">
        <v>0</v>
      </c>
      <c r="O1149" s="45">
        <v>3385</v>
      </c>
      <c r="P1149" s="45">
        <v>1830</v>
      </c>
      <c r="Q1149" s="45">
        <v>13347</v>
      </c>
      <c r="R1149" s="45">
        <v>0</v>
      </c>
      <c r="S1149" s="45">
        <v>150976</v>
      </c>
      <c r="T1149" s="45">
        <v>298311</v>
      </c>
      <c r="U1149" s="45">
        <v>181003</v>
      </c>
      <c r="V1149" s="45">
        <v>0</v>
      </c>
      <c r="W1149" s="45">
        <v>8.2307121999999993</v>
      </c>
      <c r="X1149" s="45">
        <v>6.7704510000000004</v>
      </c>
      <c r="Y1149" s="45">
        <v>10.079667000000001</v>
      </c>
      <c r="Z1149" s="46">
        <v>195808.2</v>
      </c>
      <c r="AA1149" s="46">
        <v>49378.594645193843</v>
      </c>
      <c r="AB1149" s="47">
        <f>_xlfn.XLOOKUP($F1149,Main_OG!$D$1:$D$766,Main_OG!AJ$1:AJ$766,"")</f>
        <v>3706982</v>
      </c>
      <c r="AC1149" s="47">
        <f>_xlfn.XLOOKUP($F1149,Main_OG!$D$1:$D$766,Main_OG!AK$1:AK$766,"")</f>
        <v>35234</v>
      </c>
      <c r="AD1149" s="47">
        <f>_xlfn.XLOOKUP($F1149,Main_OG!$D$1:$D$766,Main_OG!AL$1:AL$766,"")</f>
        <v>179918418</v>
      </c>
      <c r="AE1149" s="47">
        <f>_xlfn.XLOOKUP($F1149,Main_OG!$D$1:$D$766,Main_OG!AM$1:AM$766,"")</f>
        <v>0</v>
      </c>
      <c r="AF1149" s="48">
        <f>_xlfn.XLOOKUP($F1149,Main_OG!$D$1:$D$766,Main_OG!Z$1:Z$766,"")</f>
        <v>0</v>
      </c>
      <c r="AG1149" s="48">
        <f>_xlfn.XLOOKUP($F1149,Main_OG!$D$1:$D$766,Main_OG!AA$1:AA$766,"")</f>
        <v>2.322195177698041</v>
      </c>
      <c r="AH1149" s="48">
        <f>_xlfn.XLOOKUP($F1149,Main_OG!$D$1:$D$766,Main_OG!AB$1:AB$766,"")</f>
        <v>20.48845299552563</v>
      </c>
      <c r="AI1149" s="48">
        <f>_xlfn.XLOOKUP($F1149,Main_OG!$D$1:$D$766,Main_OG!AC$1:AC$766,"")</f>
        <v>4.9924248044436963</v>
      </c>
      <c r="AJ1149" s="48">
        <f>_xlfn.XLOOKUP($F1149,Main_OG!$D$1:$D$766,Main_OG!AD$1:AD$766,"")</f>
        <v>0.68548682032632846</v>
      </c>
    </row>
    <row r="1150" spans="2:36" x14ac:dyDescent="0.35">
      <c r="B1150" s="36" t="s">
        <v>2205</v>
      </c>
      <c r="C1150" s="45" t="s">
        <v>717</v>
      </c>
      <c r="D1150" s="45" t="s">
        <v>4435</v>
      </c>
      <c r="E1150" s="36" t="s">
        <v>2205</v>
      </c>
      <c r="F1150" s="36" t="str">
        <f t="shared" si="51"/>
        <v>2015_ID</v>
      </c>
      <c r="G1150" s="45">
        <v>2015</v>
      </c>
      <c r="H1150" s="45">
        <f>_xlfn.XLOOKUP(J1150,Main_OG!$B$1:$B$766,Main_OG!$O$1:$O$766,"")</f>
        <v>0</v>
      </c>
      <c r="I1150" s="45">
        <f>_xlfn.XLOOKUP(F1150,Main_OG!$D$1:$D$766,Main_OG!$J$1:$J$766,"")</f>
        <v>1</v>
      </c>
      <c r="J1150" s="45" t="s">
        <v>717</v>
      </c>
      <c r="K1150" s="45" t="str">
        <f t="shared" si="52"/>
        <v>Idaho Power Co_ID</v>
      </c>
      <c r="L1150" s="45" t="str">
        <f t="shared" si="53"/>
        <v>Idaho Power Co_ID</v>
      </c>
      <c r="M1150" s="45" t="s">
        <v>2224</v>
      </c>
      <c r="N1150" s="45">
        <v>0</v>
      </c>
      <c r="O1150" s="45">
        <v>64588</v>
      </c>
      <c r="P1150" s="45">
        <v>18345</v>
      </c>
      <c r="Q1150" s="45">
        <v>418906</v>
      </c>
      <c r="R1150" s="45">
        <v>0</v>
      </c>
      <c r="S1150" s="45">
        <v>3889002</v>
      </c>
      <c r="T1150" s="45">
        <v>4917467</v>
      </c>
      <c r="U1150" s="45">
        <v>4803995</v>
      </c>
      <c r="V1150" s="45">
        <v>0</v>
      </c>
      <c r="W1150" s="45">
        <v>7.5475558999999999</v>
      </c>
      <c r="X1150" s="45">
        <v>6.5975429999999999</v>
      </c>
      <c r="Y1150" s="45">
        <v>10.295837000000001</v>
      </c>
      <c r="Z1150" s="46">
        <v>67790.5</v>
      </c>
      <c r="AA1150" s="46">
        <v>41023.119585838387</v>
      </c>
      <c r="AB1150" s="47">
        <f>_xlfn.XLOOKUP($F1150,Main_OG!$D$1:$D$766,Main_OG!AJ$1:AJ$766,"")</f>
        <v>32794</v>
      </c>
      <c r="AC1150" s="47">
        <f>_xlfn.XLOOKUP($F1150,Main_OG!$D$1:$D$766,Main_OG!AK$1:AK$766,"")</f>
        <v>66</v>
      </c>
      <c r="AD1150" s="47">
        <f>_xlfn.XLOOKUP($F1150,Main_OG!$D$1:$D$766,Main_OG!AL$1:AL$766,"")</f>
        <v>56026310</v>
      </c>
      <c r="AE1150" s="47">
        <f>_xlfn.XLOOKUP($F1150,Main_OG!$D$1:$D$766,Main_OG!AM$1:AM$766,"")</f>
        <v>0</v>
      </c>
      <c r="AF1150" s="48">
        <f>_xlfn.XLOOKUP($F1150,Main_OG!$D$1:$D$766,Main_OG!Z$1:Z$766,"")</f>
        <v>2.81</v>
      </c>
      <c r="AG1150" s="48">
        <f>_xlfn.XLOOKUP($F1150,Main_OG!$D$1:$D$766,Main_OG!AA$1:AA$766,"")</f>
        <v>2.25948627072199</v>
      </c>
      <c r="AH1150" s="48">
        <f>_xlfn.XLOOKUP($F1150,Main_OG!$D$1:$D$766,Main_OG!AB$1:AB$766,"")</f>
        <v>12.08771849023859</v>
      </c>
      <c r="AI1150" s="48">
        <f>_xlfn.XLOOKUP($F1150,Main_OG!$D$1:$D$766,Main_OG!AC$1:AC$766,"")</f>
        <v>3.3843619636206599</v>
      </c>
      <c r="AJ1150" s="48">
        <f>_xlfn.XLOOKUP($F1150,Main_OG!$D$1:$D$766,Main_OG!AD$1:AD$766,"")</f>
        <v>0.66963877086385626</v>
      </c>
    </row>
    <row r="1151" spans="2:36" x14ac:dyDescent="0.35">
      <c r="B1151" s="36" t="s">
        <v>2205</v>
      </c>
      <c r="C1151" s="45" t="s">
        <v>461</v>
      </c>
      <c r="D1151" s="45" t="s">
        <v>4435</v>
      </c>
      <c r="E1151" s="36" t="s">
        <v>2205</v>
      </c>
      <c r="F1151" s="36" t="str">
        <f t="shared" si="51"/>
        <v>2015_OR</v>
      </c>
      <c r="G1151" s="45">
        <v>2015</v>
      </c>
      <c r="H1151" s="45">
        <f>_xlfn.XLOOKUP(J1151,Main_OG!$B$1:$B$766,Main_OG!$O$1:$O$766,"")</f>
        <v>0</v>
      </c>
      <c r="I1151" s="45">
        <f>_xlfn.XLOOKUP(F1151,Main_OG!$D$1:$D$766,Main_OG!$J$1:$J$766,"")</f>
        <v>1</v>
      </c>
      <c r="J1151" s="45" t="s">
        <v>461</v>
      </c>
      <c r="K1151" s="45" t="str">
        <f t="shared" si="52"/>
        <v>Idaho Power Co_OR</v>
      </c>
      <c r="L1151" s="45" t="str">
        <f t="shared" si="53"/>
        <v>Idaho Power Co_OR</v>
      </c>
      <c r="M1151" s="45" t="s">
        <v>2225</v>
      </c>
      <c r="N1151" s="45">
        <v>0</v>
      </c>
      <c r="O1151" s="45">
        <v>3412</v>
      </c>
      <c r="P1151" s="45">
        <v>1925</v>
      </c>
      <c r="Q1151" s="45">
        <v>13369</v>
      </c>
      <c r="R1151" s="45">
        <v>0</v>
      </c>
      <c r="S1151" s="45">
        <v>155878</v>
      </c>
      <c r="T1151" s="45">
        <v>324970</v>
      </c>
      <c r="U1151" s="45">
        <v>173181</v>
      </c>
      <c r="V1151" s="45">
        <v>0</v>
      </c>
      <c r="W1151" s="45">
        <v>8.1177588000000007</v>
      </c>
      <c r="X1151" s="45">
        <v>6.8390313000000003</v>
      </c>
      <c r="Y1151" s="45">
        <v>10.080147</v>
      </c>
      <c r="Z1151" s="46">
        <v>205581.8</v>
      </c>
      <c r="AA1151" s="46">
        <v>51158.305674047951</v>
      </c>
      <c r="AB1151" s="47">
        <f>_xlfn.XLOOKUP($F1151,Main_OG!$D$1:$D$766,Main_OG!AJ$1:AJ$766,"")</f>
        <v>2801314</v>
      </c>
      <c r="AC1151" s="47">
        <f>_xlfn.XLOOKUP($F1151,Main_OG!$D$1:$D$766,Main_OG!AK$1:AK$766,"")</f>
        <v>21272</v>
      </c>
      <c r="AD1151" s="47">
        <f>_xlfn.XLOOKUP($F1151,Main_OG!$D$1:$D$766,Main_OG!AL$1:AL$766,"")</f>
        <v>225824196</v>
      </c>
      <c r="AE1151" s="47">
        <f>_xlfn.XLOOKUP($F1151,Main_OG!$D$1:$D$766,Main_OG!AM$1:AM$766,"")</f>
        <v>0</v>
      </c>
      <c r="AF1151" s="48">
        <f>_xlfn.XLOOKUP($F1151,Main_OG!$D$1:$D$766,Main_OG!Z$1:Z$766,"")</f>
        <v>0</v>
      </c>
      <c r="AG1151" s="48">
        <f>_xlfn.XLOOKUP($F1151,Main_OG!$D$1:$D$766,Main_OG!AA$1:AA$766,"")</f>
        <v>2.25948627072199</v>
      </c>
      <c r="AH1151" s="48">
        <f>_xlfn.XLOOKUP($F1151,Main_OG!$D$1:$D$766,Main_OG!AB$1:AB$766,"")</f>
        <v>12.08771849023859</v>
      </c>
      <c r="AI1151" s="48">
        <f>_xlfn.XLOOKUP($F1151,Main_OG!$D$1:$D$766,Main_OG!AC$1:AC$766,"")</f>
        <v>2.75</v>
      </c>
      <c r="AJ1151" s="48">
        <f>_xlfn.XLOOKUP($F1151,Main_OG!$D$1:$D$766,Main_OG!AD$1:AD$766,"")</f>
        <v>0.66963877086385626</v>
      </c>
    </row>
    <row r="1152" spans="2:36" x14ac:dyDescent="0.35">
      <c r="B1152" s="36" t="s">
        <v>2205</v>
      </c>
      <c r="C1152" s="45" t="s">
        <v>717</v>
      </c>
      <c r="D1152" s="45" t="s">
        <v>4435</v>
      </c>
      <c r="E1152" s="36" t="s">
        <v>2205</v>
      </c>
      <c r="F1152" s="36" t="str">
        <f t="shared" si="51"/>
        <v>2016_ID</v>
      </c>
      <c r="G1152" s="45">
        <v>2016</v>
      </c>
      <c r="H1152" s="45">
        <f>_xlfn.XLOOKUP(J1152,Main_OG!$B$1:$B$766,Main_OG!$O$1:$O$766,"")</f>
        <v>0</v>
      </c>
      <c r="I1152" s="45">
        <f>_xlfn.XLOOKUP(F1152,Main_OG!$D$1:$D$766,Main_OG!$J$1:$J$766,"")</f>
        <v>1</v>
      </c>
      <c r="J1152" s="45" t="s">
        <v>717</v>
      </c>
      <c r="K1152" s="45" t="str">
        <f t="shared" si="52"/>
        <v>Idaho Power Co_ID</v>
      </c>
      <c r="L1152" s="45" t="str">
        <f t="shared" si="53"/>
        <v>Idaho Power Co_ID</v>
      </c>
      <c r="M1152" s="45" t="s">
        <v>2226</v>
      </c>
      <c r="N1152" s="45">
        <v>0</v>
      </c>
      <c r="O1152" s="45">
        <v>65431</v>
      </c>
      <c r="P1152" s="45">
        <v>18656</v>
      </c>
      <c r="Q1152" s="45">
        <v>426966</v>
      </c>
      <c r="R1152" s="45">
        <v>0</v>
      </c>
      <c r="S1152" s="45">
        <v>3845046</v>
      </c>
      <c r="T1152" s="45">
        <v>4858304</v>
      </c>
      <c r="U1152" s="45">
        <v>4825037</v>
      </c>
      <c r="V1152" s="45">
        <v>0</v>
      </c>
      <c r="W1152" s="45">
        <v>7.5428955000000002</v>
      </c>
      <c r="X1152" s="45">
        <v>6.5149073</v>
      </c>
      <c r="Y1152" s="45">
        <v>10.298068000000001</v>
      </c>
      <c r="Z1152" s="46">
        <v>70442.5</v>
      </c>
      <c r="AA1152" s="46">
        <v>41829.568964083905</v>
      </c>
      <c r="AB1152" s="47">
        <f>_xlfn.XLOOKUP($F1152,Main_OG!$D$1:$D$766,Main_OG!AJ$1:AJ$766,"")</f>
        <v>12842</v>
      </c>
      <c r="AC1152" s="47">
        <f>_xlfn.XLOOKUP($F1152,Main_OG!$D$1:$D$766,Main_OG!AK$1:AK$766,"")</f>
        <v>322</v>
      </c>
      <c r="AD1152" s="47">
        <f>_xlfn.XLOOKUP($F1152,Main_OG!$D$1:$D$766,Main_OG!AL$1:AL$766,"")</f>
        <v>48195822</v>
      </c>
      <c r="AE1152" s="47">
        <f>_xlfn.XLOOKUP($F1152,Main_OG!$D$1:$D$766,Main_OG!AM$1:AM$766,"")</f>
        <v>0</v>
      </c>
      <c r="AF1152" s="48">
        <f>_xlfn.XLOOKUP($F1152,Main_OG!$D$1:$D$766,Main_OG!Z$1:Z$766,"")</f>
        <v>0</v>
      </c>
      <c r="AG1152" s="48">
        <f>_xlfn.XLOOKUP($F1152,Main_OG!$D$1:$D$766,Main_OG!AA$1:AA$766,"")</f>
        <v>2.2143440282408582</v>
      </c>
      <c r="AH1152" s="48">
        <f>_xlfn.XLOOKUP($F1152,Main_OG!$D$1:$D$766,Main_OG!AB$1:AB$766,"")</f>
        <v>11.309272049594229</v>
      </c>
      <c r="AI1152" s="48">
        <f>_xlfn.XLOOKUP($F1152,Main_OG!$D$1:$D$766,Main_OG!AC$1:AC$766,"")</f>
        <v>3.2924726584307722</v>
      </c>
      <c r="AJ1152" s="48">
        <f>_xlfn.XLOOKUP($F1152,Main_OG!$D$1:$D$766,Main_OG!AD$1:AD$766,"")</f>
        <v>0.65636700530415037</v>
      </c>
    </row>
    <row r="1153" spans="2:36" x14ac:dyDescent="0.35">
      <c r="B1153" s="36" t="s">
        <v>2205</v>
      </c>
      <c r="C1153" s="45" t="s">
        <v>461</v>
      </c>
      <c r="D1153" s="45" t="s">
        <v>4435</v>
      </c>
      <c r="E1153" s="36" t="s">
        <v>2205</v>
      </c>
      <c r="F1153" s="36" t="str">
        <f t="shared" si="51"/>
        <v>2016_OR</v>
      </c>
      <c r="G1153" s="45">
        <v>2016</v>
      </c>
      <c r="H1153" s="45">
        <f>_xlfn.XLOOKUP(J1153,Main_OG!$B$1:$B$766,Main_OG!$O$1:$O$766,"")</f>
        <v>0</v>
      </c>
      <c r="I1153" s="45">
        <f>_xlfn.XLOOKUP(F1153,Main_OG!$D$1:$D$766,Main_OG!$J$1:$J$766,"")</f>
        <v>1</v>
      </c>
      <c r="J1153" s="45" t="s">
        <v>461</v>
      </c>
      <c r="K1153" s="45" t="str">
        <f t="shared" si="52"/>
        <v>Idaho Power Co_OR</v>
      </c>
      <c r="L1153" s="45" t="str">
        <f t="shared" si="53"/>
        <v>Idaho Power Co_OR</v>
      </c>
      <c r="M1153" s="45" t="s">
        <v>2227</v>
      </c>
      <c r="N1153" s="45">
        <v>0</v>
      </c>
      <c r="O1153" s="45">
        <v>3451</v>
      </c>
      <c r="P1153" s="45">
        <v>2001</v>
      </c>
      <c r="Q1153" s="45">
        <v>13396</v>
      </c>
      <c r="R1153" s="45">
        <v>0</v>
      </c>
      <c r="S1153" s="45">
        <v>154310</v>
      </c>
      <c r="T1153" s="45">
        <v>333738</v>
      </c>
      <c r="U1153" s="45">
        <v>179315</v>
      </c>
      <c r="V1153" s="45">
        <v>0</v>
      </c>
      <c r="W1153" s="45">
        <v>8.1797032000000005</v>
      </c>
      <c r="X1153" s="45">
        <v>6.7662357999999996</v>
      </c>
      <c r="Y1153" s="45">
        <v>10.076235</v>
      </c>
      <c r="Z1153" s="46">
        <v>214769.3</v>
      </c>
      <c r="AA1153" s="46">
        <v>52468.869029194502</v>
      </c>
      <c r="AB1153" s="47">
        <f>_xlfn.XLOOKUP($F1153,Main_OG!$D$1:$D$766,Main_OG!AJ$1:AJ$766,"")</f>
        <v>2249126</v>
      </c>
      <c r="AC1153" s="47">
        <f>_xlfn.XLOOKUP($F1153,Main_OG!$D$1:$D$766,Main_OG!AK$1:AK$766,"")</f>
        <v>16854</v>
      </c>
      <c r="AD1153" s="47">
        <f>_xlfn.XLOOKUP($F1153,Main_OG!$D$1:$D$766,Main_OG!AL$1:AL$766,"")</f>
        <v>213072956</v>
      </c>
      <c r="AE1153" s="47">
        <f>_xlfn.XLOOKUP($F1153,Main_OG!$D$1:$D$766,Main_OG!AM$1:AM$766,"")</f>
        <v>0</v>
      </c>
      <c r="AF1153" s="48">
        <f>_xlfn.XLOOKUP($F1153,Main_OG!$D$1:$D$766,Main_OG!Z$1:Z$766,"")</f>
        <v>0</v>
      </c>
      <c r="AG1153" s="48">
        <f>_xlfn.XLOOKUP($F1153,Main_OG!$D$1:$D$766,Main_OG!AA$1:AA$766,"")</f>
        <v>2.2143440282408582</v>
      </c>
      <c r="AH1153" s="48">
        <f>_xlfn.XLOOKUP($F1153,Main_OG!$D$1:$D$766,Main_OG!AB$1:AB$766,"")</f>
        <v>11.309272049594229</v>
      </c>
      <c r="AI1153" s="48">
        <f>_xlfn.XLOOKUP($F1153,Main_OG!$D$1:$D$766,Main_OG!AC$1:AC$766,"")</f>
        <v>3.2924726584307722</v>
      </c>
      <c r="AJ1153" s="48">
        <f>_xlfn.XLOOKUP($F1153,Main_OG!$D$1:$D$766,Main_OG!AD$1:AD$766,"")</f>
        <v>0.65636700530415037</v>
      </c>
    </row>
    <row r="1154" spans="2:36" x14ac:dyDescent="0.35">
      <c r="B1154" s="36" t="s">
        <v>2205</v>
      </c>
      <c r="C1154" s="45" t="s">
        <v>717</v>
      </c>
      <c r="D1154" s="45" t="s">
        <v>4435</v>
      </c>
      <c r="E1154" s="36" t="s">
        <v>2205</v>
      </c>
      <c r="F1154" s="36" t="str">
        <f t="shared" si="51"/>
        <v>2017_ID</v>
      </c>
      <c r="G1154" s="45">
        <v>2017</v>
      </c>
      <c r="H1154" s="45">
        <f>_xlfn.XLOOKUP(J1154,Main_OG!$B$1:$B$766,Main_OG!$O$1:$O$766,"")</f>
        <v>0</v>
      </c>
      <c r="I1154" s="45">
        <f>_xlfn.XLOOKUP(F1154,Main_OG!$D$1:$D$766,Main_OG!$J$1:$J$766,"")</f>
        <v>1</v>
      </c>
      <c r="J1154" s="45" t="s">
        <v>717</v>
      </c>
      <c r="K1154" s="45" t="str">
        <f t="shared" si="52"/>
        <v>Idaho Power Co_ID</v>
      </c>
      <c r="L1154" s="45" t="str">
        <f t="shared" si="53"/>
        <v>Idaho Power Co_ID</v>
      </c>
      <c r="M1154" s="45" t="s">
        <v>2228</v>
      </c>
      <c r="N1154" s="45">
        <v>0</v>
      </c>
      <c r="O1154" s="45">
        <v>66391</v>
      </c>
      <c r="P1154" s="45">
        <v>18885</v>
      </c>
      <c r="Q1154" s="45">
        <v>435376</v>
      </c>
      <c r="R1154" s="45">
        <v>0</v>
      </c>
      <c r="S1154" s="45">
        <v>3942234</v>
      </c>
      <c r="T1154" s="45">
        <v>4785113</v>
      </c>
      <c r="U1154" s="45">
        <v>5161441</v>
      </c>
      <c r="V1154" s="45">
        <v>0</v>
      </c>
      <c r="W1154" s="45">
        <v>7.7763977999999998</v>
      </c>
      <c r="X1154" s="45">
        <v>6.7551926</v>
      </c>
      <c r="Y1154" s="45">
        <v>10.327362000000001</v>
      </c>
      <c r="Z1154" s="46">
        <v>72935.100000000006</v>
      </c>
      <c r="AA1154" s="46">
        <v>42410.415497646456</v>
      </c>
      <c r="AB1154" s="47">
        <f>_xlfn.XLOOKUP($F1154,Main_OG!$D$1:$D$766,Main_OG!AJ$1:AJ$766,"")</f>
        <v>10450</v>
      </c>
      <c r="AC1154" s="47">
        <f>_xlfn.XLOOKUP($F1154,Main_OG!$D$1:$D$766,Main_OG!AK$1:AK$766,"")</f>
        <v>306</v>
      </c>
      <c r="AD1154" s="47">
        <f>_xlfn.XLOOKUP($F1154,Main_OG!$D$1:$D$766,Main_OG!AL$1:AL$766,"")</f>
        <v>43387946</v>
      </c>
      <c r="AE1154" s="47">
        <f>_xlfn.XLOOKUP($F1154,Main_OG!$D$1:$D$766,Main_OG!AM$1:AM$766,"")</f>
        <v>0</v>
      </c>
      <c r="AF1154" s="48">
        <f>_xlfn.XLOOKUP($F1154,Main_OG!$D$1:$D$766,Main_OG!Z$1:Z$766,"")</f>
        <v>0</v>
      </c>
      <c r="AG1154" s="48">
        <f>_xlfn.XLOOKUP($F1154,Main_OG!$D$1:$D$766,Main_OG!AA$1:AA$766,"")</f>
        <v>2.1875855044172008</v>
      </c>
      <c r="AH1154" s="48">
        <f>_xlfn.XLOOKUP($F1154,Main_OG!$D$1:$D$766,Main_OG!AB$1:AB$766,"")</f>
        <v>14.73443638842941</v>
      </c>
      <c r="AI1154" s="48">
        <f>_xlfn.XLOOKUP($F1154,Main_OG!$D$1:$D$766,Main_OG!AC$1:AC$766,"")</f>
        <v>3.7243523928232452</v>
      </c>
      <c r="AJ1154" s="48">
        <f>_xlfn.XLOOKUP($F1154,Main_OG!$D$1:$D$766,Main_OG!AD$1:AD$766,"")</f>
        <v>0.62802788237371954</v>
      </c>
    </row>
    <row r="1155" spans="2:36" x14ac:dyDescent="0.35">
      <c r="B1155" s="36" t="s">
        <v>2205</v>
      </c>
      <c r="C1155" s="45" t="s">
        <v>461</v>
      </c>
      <c r="D1155" s="45" t="s">
        <v>4435</v>
      </c>
      <c r="E1155" s="36" t="s">
        <v>2205</v>
      </c>
      <c r="F1155" s="36" t="str">
        <f t="shared" ref="F1155:F1218" si="54">_xlfn.CONCAT(G1155,"_",J1155)</f>
        <v>2017_OR</v>
      </c>
      <c r="G1155" s="45">
        <v>2017</v>
      </c>
      <c r="H1155" s="45">
        <f>_xlfn.XLOOKUP(J1155,Main_OG!$B$1:$B$766,Main_OG!$O$1:$O$766,"")</f>
        <v>0</v>
      </c>
      <c r="I1155" s="45">
        <f>_xlfn.XLOOKUP(F1155,Main_OG!$D$1:$D$766,Main_OG!$J$1:$J$766,"")</f>
        <v>1</v>
      </c>
      <c r="J1155" s="45" t="s">
        <v>461</v>
      </c>
      <c r="K1155" s="45" t="str">
        <f t="shared" ref="K1155:K1218" si="55">_xlfn.CONCAT(B1155,"_",C1155)</f>
        <v>Idaho Power Co_OR</v>
      </c>
      <c r="L1155" s="45" t="str">
        <f t="shared" ref="L1155:L1218" si="56">_xlfn.CONCAT(E1155,"_",C1155)</f>
        <v>Idaho Power Co_OR</v>
      </c>
      <c r="M1155" s="45" t="s">
        <v>2229</v>
      </c>
      <c r="N1155" s="45">
        <v>0</v>
      </c>
      <c r="O1155" s="45">
        <v>3459</v>
      </c>
      <c r="P1155" s="45">
        <v>2055</v>
      </c>
      <c r="Q1155" s="45">
        <v>13423</v>
      </c>
      <c r="R1155" s="45">
        <v>0</v>
      </c>
      <c r="S1155" s="45">
        <v>156837</v>
      </c>
      <c r="T1155" s="45">
        <v>332202</v>
      </c>
      <c r="U1155" s="45">
        <v>193127</v>
      </c>
      <c r="V1155" s="45">
        <v>0</v>
      </c>
      <c r="W1155" s="45">
        <v>8.0535843000000007</v>
      </c>
      <c r="X1155" s="45">
        <v>6.5955050999999996</v>
      </c>
      <c r="Y1155" s="45">
        <v>9.9895923</v>
      </c>
      <c r="Z1155" s="46">
        <v>225534.5</v>
      </c>
      <c r="AA1155" s="46">
        <v>54381.121762768686</v>
      </c>
      <c r="AB1155" s="47">
        <f>_xlfn.XLOOKUP($F1155,Main_OG!$D$1:$D$766,Main_OG!AJ$1:AJ$766,"")</f>
        <v>2062044</v>
      </c>
      <c r="AC1155" s="47">
        <f>_xlfn.XLOOKUP($F1155,Main_OG!$D$1:$D$766,Main_OG!AK$1:AK$766,"")</f>
        <v>36368</v>
      </c>
      <c r="AD1155" s="47">
        <f>_xlfn.XLOOKUP($F1155,Main_OG!$D$1:$D$766,Main_OG!AL$1:AL$766,"")</f>
        <v>207525904</v>
      </c>
      <c r="AE1155" s="47">
        <f>_xlfn.XLOOKUP($F1155,Main_OG!$D$1:$D$766,Main_OG!AM$1:AM$766,"")</f>
        <v>0</v>
      </c>
      <c r="AF1155" s="48">
        <f>_xlfn.XLOOKUP($F1155,Main_OG!$D$1:$D$766,Main_OG!Z$1:Z$766,"")</f>
        <v>2.63</v>
      </c>
      <c r="AG1155" s="48">
        <f>_xlfn.XLOOKUP($F1155,Main_OG!$D$1:$D$766,Main_OG!AA$1:AA$766,"")</f>
        <v>2.1875855044172008</v>
      </c>
      <c r="AH1155" s="48">
        <f>_xlfn.XLOOKUP($F1155,Main_OG!$D$1:$D$766,Main_OG!AB$1:AB$766,"")</f>
        <v>14.73443638842941</v>
      </c>
      <c r="AI1155" s="48">
        <f>_xlfn.XLOOKUP($F1155,Main_OG!$D$1:$D$766,Main_OG!AC$1:AC$766,"")</f>
        <v>2.4500000000000002</v>
      </c>
      <c r="AJ1155" s="48">
        <f>_xlfn.XLOOKUP($F1155,Main_OG!$D$1:$D$766,Main_OG!AD$1:AD$766,"")</f>
        <v>0.62802788237371954</v>
      </c>
    </row>
    <row r="1156" spans="2:36" x14ac:dyDescent="0.35">
      <c r="B1156" s="36" t="s">
        <v>2205</v>
      </c>
      <c r="C1156" s="45" t="s">
        <v>717</v>
      </c>
      <c r="D1156" s="45" t="s">
        <v>4435</v>
      </c>
      <c r="E1156" s="36" t="s">
        <v>2205</v>
      </c>
      <c r="F1156" s="36" t="str">
        <f t="shared" si="54"/>
        <v>2018_ID</v>
      </c>
      <c r="G1156" s="45">
        <v>2018</v>
      </c>
      <c r="H1156" s="45">
        <f>_xlfn.XLOOKUP(J1156,Main_OG!$B$1:$B$766,Main_OG!$O$1:$O$766,"")</f>
        <v>0</v>
      </c>
      <c r="I1156" s="45">
        <f>_xlfn.XLOOKUP(F1156,Main_OG!$D$1:$D$766,Main_OG!$J$1:$J$766,"")</f>
        <v>1</v>
      </c>
      <c r="J1156" s="45" t="s">
        <v>717</v>
      </c>
      <c r="K1156" s="45" t="str">
        <f t="shared" si="55"/>
        <v>Idaho Power Co_ID</v>
      </c>
      <c r="L1156" s="45" t="str">
        <f t="shared" si="56"/>
        <v>Idaho Power Co_ID</v>
      </c>
      <c r="M1156" s="45" t="s">
        <v>2230</v>
      </c>
      <c r="N1156" s="45">
        <v>0</v>
      </c>
      <c r="O1156" s="45">
        <v>67607</v>
      </c>
      <c r="P1156" s="45">
        <v>19101</v>
      </c>
      <c r="Q1156" s="45">
        <v>445693</v>
      </c>
      <c r="R1156" s="45">
        <v>0</v>
      </c>
      <c r="S1156" s="45">
        <v>3953274</v>
      </c>
      <c r="T1156" s="45">
        <v>4996987</v>
      </c>
      <c r="U1156" s="45">
        <v>4957731</v>
      </c>
      <c r="V1156" s="45">
        <v>0</v>
      </c>
      <c r="W1156" s="45">
        <v>7.5609254999999997</v>
      </c>
      <c r="X1156" s="45">
        <v>6.4987281000000001</v>
      </c>
      <c r="Y1156" s="45">
        <v>10.389874000000001</v>
      </c>
      <c r="Z1156" s="46">
        <v>77652.100000000006</v>
      </c>
      <c r="AA1156" s="46">
        <v>44320.102918027434</v>
      </c>
      <c r="AB1156" s="47">
        <f>_xlfn.XLOOKUP($F1156,Main_OG!$D$1:$D$766,Main_OG!AJ$1:AJ$766,"")</f>
        <v>8896</v>
      </c>
      <c r="AC1156" s="47">
        <f>_xlfn.XLOOKUP($F1156,Main_OG!$D$1:$D$766,Main_OG!AK$1:AK$766,"")</f>
        <v>186</v>
      </c>
      <c r="AD1156" s="47">
        <f>_xlfn.XLOOKUP($F1156,Main_OG!$D$1:$D$766,Main_OG!AL$1:AL$766,"")</f>
        <v>48542996</v>
      </c>
      <c r="AE1156" s="47">
        <f>_xlfn.XLOOKUP($F1156,Main_OG!$D$1:$D$766,Main_OG!AM$1:AM$766,"")</f>
        <v>0</v>
      </c>
      <c r="AF1156" s="48">
        <f>_xlfn.XLOOKUP($F1156,Main_OG!$D$1:$D$766,Main_OG!Z$1:Z$766,"")</f>
        <v>0</v>
      </c>
      <c r="AG1156" s="48">
        <f>_xlfn.XLOOKUP($F1156,Main_OG!$D$1:$D$766,Main_OG!AA$1:AA$766,"")</f>
        <v>2.1875855044172008</v>
      </c>
      <c r="AH1156" s="48">
        <f>_xlfn.XLOOKUP($F1156,Main_OG!$D$1:$D$766,Main_OG!AB$1:AB$766,"")</f>
        <v>18.21</v>
      </c>
      <c r="AI1156" s="48">
        <f>_xlfn.XLOOKUP($F1156,Main_OG!$D$1:$D$766,Main_OG!AC$1:AC$766,"")</f>
        <v>3.8713752811270652</v>
      </c>
      <c r="AJ1156" s="48">
        <f>_xlfn.XLOOKUP($F1156,Main_OG!$D$1:$D$766,Main_OG!AD$1:AD$766,"")</f>
        <v>0.62810595158289428</v>
      </c>
    </row>
    <row r="1157" spans="2:36" x14ac:dyDescent="0.35">
      <c r="B1157" s="36" t="s">
        <v>2205</v>
      </c>
      <c r="C1157" s="45" t="s">
        <v>461</v>
      </c>
      <c r="D1157" s="45" t="s">
        <v>4435</v>
      </c>
      <c r="E1157" s="36" t="s">
        <v>2205</v>
      </c>
      <c r="F1157" s="36" t="str">
        <f t="shared" si="54"/>
        <v>2018_OR</v>
      </c>
      <c r="G1157" s="45">
        <v>2018</v>
      </c>
      <c r="H1157" s="45">
        <f>_xlfn.XLOOKUP(J1157,Main_OG!$B$1:$B$766,Main_OG!$O$1:$O$766,"")</f>
        <v>0</v>
      </c>
      <c r="I1157" s="45">
        <f>_xlfn.XLOOKUP(F1157,Main_OG!$D$1:$D$766,Main_OG!$J$1:$J$766,"")</f>
        <v>1</v>
      </c>
      <c r="J1157" s="45" t="s">
        <v>461</v>
      </c>
      <c r="K1157" s="45" t="str">
        <f t="shared" si="55"/>
        <v>Idaho Power Co_OR</v>
      </c>
      <c r="L1157" s="45" t="str">
        <f t="shared" si="56"/>
        <v>Idaho Power Co_OR</v>
      </c>
      <c r="M1157" s="45" t="s">
        <v>2231</v>
      </c>
      <c r="N1157" s="45">
        <v>0</v>
      </c>
      <c r="O1157" s="45">
        <v>3497</v>
      </c>
      <c r="P1157" s="45">
        <v>2122</v>
      </c>
      <c r="Q1157" s="45">
        <v>13435</v>
      </c>
      <c r="R1157" s="45">
        <v>0</v>
      </c>
      <c r="S1157" s="45">
        <v>151667</v>
      </c>
      <c r="T1157" s="45">
        <v>350018</v>
      </c>
      <c r="U1157" s="45">
        <v>176845</v>
      </c>
      <c r="V1157" s="45">
        <v>0</v>
      </c>
      <c r="W1157" s="45">
        <v>8.5039593</v>
      </c>
      <c r="X1157" s="45">
        <v>7.1045202999999999</v>
      </c>
      <c r="Y1157" s="45">
        <v>10.155786000000001</v>
      </c>
      <c r="Z1157" s="46">
        <v>234308.3</v>
      </c>
      <c r="AA1157" s="46">
        <v>56007.212077433025</v>
      </c>
      <c r="AB1157" s="47">
        <f>_xlfn.XLOOKUP($F1157,Main_OG!$D$1:$D$766,Main_OG!AJ$1:AJ$766,"")</f>
        <v>1795642</v>
      </c>
      <c r="AC1157" s="47">
        <f>_xlfn.XLOOKUP($F1157,Main_OG!$D$1:$D$766,Main_OG!AK$1:AK$766,"")</f>
        <v>17260</v>
      </c>
      <c r="AD1157" s="47">
        <f>_xlfn.XLOOKUP($F1157,Main_OG!$D$1:$D$766,Main_OG!AL$1:AL$766,"")</f>
        <v>246000822</v>
      </c>
      <c r="AE1157" s="47">
        <f>_xlfn.XLOOKUP($F1157,Main_OG!$D$1:$D$766,Main_OG!AM$1:AM$766,"")</f>
        <v>0</v>
      </c>
      <c r="AF1157" s="48">
        <f>_xlfn.XLOOKUP($F1157,Main_OG!$D$1:$D$766,Main_OG!Z$1:Z$766,"")</f>
        <v>0</v>
      </c>
      <c r="AG1157" s="48">
        <f>_xlfn.XLOOKUP($F1157,Main_OG!$D$1:$D$766,Main_OG!AA$1:AA$766,"")</f>
        <v>2.34</v>
      </c>
      <c r="AH1157" s="48">
        <f>_xlfn.XLOOKUP($F1157,Main_OG!$D$1:$D$766,Main_OG!AB$1:AB$766,"")</f>
        <v>17.239999999999998</v>
      </c>
      <c r="AI1157" s="48">
        <f>_xlfn.XLOOKUP($F1157,Main_OG!$D$1:$D$766,Main_OG!AC$1:AC$766,"")</f>
        <v>2.23</v>
      </c>
      <c r="AJ1157" s="48">
        <f>_xlfn.XLOOKUP($F1157,Main_OG!$D$1:$D$766,Main_OG!AD$1:AD$766,"")</f>
        <v>0.62810595158289428</v>
      </c>
    </row>
    <row r="1158" spans="2:36" x14ac:dyDescent="0.35">
      <c r="B1158" s="36" t="s">
        <v>2205</v>
      </c>
      <c r="C1158" s="45" t="s">
        <v>717</v>
      </c>
      <c r="D1158" s="45" t="s">
        <v>4435</v>
      </c>
      <c r="E1158" s="36" t="s">
        <v>2205</v>
      </c>
      <c r="F1158" s="36" t="str">
        <f t="shared" si="54"/>
        <v>2019_ID</v>
      </c>
      <c r="G1158" s="45">
        <v>2019</v>
      </c>
      <c r="H1158" s="45">
        <f>_xlfn.XLOOKUP(J1158,Main_OG!$B$1:$B$766,Main_OG!$O$1:$O$766,"")</f>
        <v>0</v>
      </c>
      <c r="I1158" s="45">
        <f>_xlfn.XLOOKUP(F1158,Main_OG!$D$1:$D$766,Main_OG!$J$1:$J$766,"")</f>
        <v>1</v>
      </c>
      <c r="J1158" s="45" t="s">
        <v>717</v>
      </c>
      <c r="K1158" s="45" t="str">
        <f t="shared" si="55"/>
        <v>Idaho Power Co_ID</v>
      </c>
      <c r="L1158" s="45" t="str">
        <f t="shared" si="56"/>
        <v>Idaho Power Co_ID</v>
      </c>
      <c r="M1158" s="45" t="s">
        <v>2232</v>
      </c>
      <c r="N1158" s="45">
        <v>0</v>
      </c>
      <c r="O1158" s="45">
        <v>68792</v>
      </c>
      <c r="P1158" s="45">
        <v>19272</v>
      </c>
      <c r="Q1158" s="45">
        <v>457755</v>
      </c>
      <c r="R1158" s="45">
        <v>0</v>
      </c>
      <c r="S1158" s="45">
        <v>3939939</v>
      </c>
      <c r="T1158" s="45">
        <v>4839464</v>
      </c>
      <c r="U1158" s="45">
        <v>5092540</v>
      </c>
      <c r="V1158" s="45">
        <v>0</v>
      </c>
      <c r="W1158" s="45">
        <v>7.2005911999999999</v>
      </c>
      <c r="X1158" s="45">
        <v>6.1177891000000004</v>
      </c>
      <c r="Y1158" s="45">
        <v>10.043903</v>
      </c>
      <c r="Z1158" s="46">
        <v>81261.3</v>
      </c>
      <c r="AA1158" s="46">
        <v>45421.22678948722</v>
      </c>
      <c r="AB1158" s="47">
        <f>_xlfn.XLOOKUP($F1158,Main_OG!$D$1:$D$766,Main_OG!AJ$1:AJ$766,"")</f>
        <v>8982</v>
      </c>
      <c r="AC1158" s="47">
        <f>_xlfn.XLOOKUP($F1158,Main_OG!$D$1:$D$766,Main_OG!AK$1:AK$766,"")</f>
        <v>432</v>
      </c>
      <c r="AD1158" s="47">
        <f>_xlfn.XLOOKUP($F1158,Main_OG!$D$1:$D$766,Main_OG!AL$1:AL$766,"")</f>
        <v>64386294</v>
      </c>
      <c r="AE1158" s="47">
        <f>_xlfn.XLOOKUP($F1158,Main_OG!$D$1:$D$766,Main_OG!AM$1:AM$766,"")</f>
        <v>0</v>
      </c>
      <c r="AF1158" s="48">
        <f>_xlfn.XLOOKUP($F1158,Main_OG!$D$1:$D$766,Main_OG!Z$1:Z$766,"")</f>
        <v>0</v>
      </c>
      <c r="AG1158" s="48">
        <f>_xlfn.XLOOKUP($F1158,Main_OG!$D$1:$D$766,Main_OG!AA$1:AA$766,"")</f>
        <v>2.176146746141439</v>
      </c>
      <c r="AH1158" s="48">
        <f>_xlfn.XLOOKUP($F1158,Main_OG!$D$1:$D$766,Main_OG!AB$1:AB$766,"")</f>
        <v>16.155101142605361</v>
      </c>
      <c r="AI1158" s="48">
        <f>_xlfn.XLOOKUP($F1158,Main_OG!$D$1:$D$766,Main_OG!AC$1:AC$766,"")</f>
        <v>3.3292283805067271</v>
      </c>
      <c r="AJ1158" s="48">
        <f>_xlfn.XLOOKUP($F1158,Main_OG!$D$1:$D$766,Main_OG!AD$1:AD$766,"")</f>
        <v>0.60296766622862785</v>
      </c>
    </row>
    <row r="1159" spans="2:36" x14ac:dyDescent="0.35">
      <c r="B1159" s="36" t="s">
        <v>2205</v>
      </c>
      <c r="C1159" s="45" t="s">
        <v>461</v>
      </c>
      <c r="D1159" s="45" t="s">
        <v>4435</v>
      </c>
      <c r="E1159" s="36" t="s">
        <v>2205</v>
      </c>
      <c r="F1159" s="36" t="str">
        <f t="shared" si="54"/>
        <v>2019_OR</v>
      </c>
      <c r="G1159" s="45">
        <v>2019</v>
      </c>
      <c r="H1159" s="45">
        <f>_xlfn.XLOOKUP(J1159,Main_OG!$B$1:$B$766,Main_OG!$O$1:$O$766,"")</f>
        <v>0</v>
      </c>
      <c r="I1159" s="45">
        <f>_xlfn.XLOOKUP(F1159,Main_OG!$D$1:$D$766,Main_OG!$J$1:$J$766,"")</f>
        <v>1</v>
      </c>
      <c r="J1159" s="45" t="s">
        <v>461</v>
      </c>
      <c r="K1159" s="45" t="str">
        <f t="shared" si="55"/>
        <v>Idaho Power Co_OR</v>
      </c>
      <c r="L1159" s="45" t="str">
        <f t="shared" si="56"/>
        <v>Idaho Power Co_OR</v>
      </c>
      <c r="M1159" s="45" t="s">
        <v>2233</v>
      </c>
      <c r="N1159" s="45">
        <v>0</v>
      </c>
      <c r="O1159" s="45">
        <v>3540</v>
      </c>
      <c r="P1159" s="45">
        <v>2176</v>
      </c>
      <c r="Q1159" s="45">
        <v>13543</v>
      </c>
      <c r="R1159" s="45">
        <v>0</v>
      </c>
      <c r="S1159" s="45">
        <v>152107</v>
      </c>
      <c r="T1159" s="45">
        <v>332544</v>
      </c>
      <c r="U1159" s="45">
        <v>180120</v>
      </c>
      <c r="V1159" s="45">
        <v>0</v>
      </c>
      <c r="W1159" s="45">
        <v>8.1927196000000002</v>
      </c>
      <c r="X1159" s="45">
        <v>6.7499639</v>
      </c>
      <c r="Y1159" s="45">
        <v>9.4839550999999993</v>
      </c>
      <c r="Z1159" s="46">
        <v>239910.5</v>
      </c>
      <c r="AA1159" s="46">
        <v>56903.201904311929</v>
      </c>
      <c r="AB1159" s="47">
        <f>_xlfn.XLOOKUP($F1159,Main_OG!$D$1:$D$766,Main_OG!AJ$1:AJ$766,"")</f>
        <v>2998680</v>
      </c>
      <c r="AC1159" s="47">
        <f>_xlfn.XLOOKUP($F1159,Main_OG!$D$1:$D$766,Main_OG!AK$1:AK$766,"")</f>
        <v>29326</v>
      </c>
      <c r="AD1159" s="47">
        <f>_xlfn.XLOOKUP($F1159,Main_OG!$D$1:$D$766,Main_OG!AL$1:AL$766,"")</f>
        <v>287470282</v>
      </c>
      <c r="AE1159" s="47">
        <f>_xlfn.XLOOKUP($F1159,Main_OG!$D$1:$D$766,Main_OG!AM$1:AM$766,"")</f>
        <v>0</v>
      </c>
      <c r="AF1159" s="48">
        <f>_xlfn.XLOOKUP($F1159,Main_OG!$D$1:$D$766,Main_OG!Z$1:Z$766,"")</f>
        <v>0</v>
      </c>
      <c r="AG1159" s="48">
        <f>_xlfn.XLOOKUP($F1159,Main_OG!$D$1:$D$766,Main_OG!AA$1:AA$766,"")</f>
        <v>2.176146746141439</v>
      </c>
      <c r="AH1159" s="48">
        <f>_xlfn.XLOOKUP($F1159,Main_OG!$D$1:$D$766,Main_OG!AB$1:AB$766,"")</f>
        <v>16.155101142605361</v>
      </c>
      <c r="AI1159" s="48">
        <f>_xlfn.XLOOKUP($F1159,Main_OG!$D$1:$D$766,Main_OG!AC$1:AC$766,"")</f>
        <v>3.3292283805067271</v>
      </c>
      <c r="AJ1159" s="48">
        <f>_xlfn.XLOOKUP($F1159,Main_OG!$D$1:$D$766,Main_OG!AD$1:AD$766,"")</f>
        <v>0.60296766622862785</v>
      </c>
    </row>
    <row r="1160" spans="2:36" x14ac:dyDescent="0.35">
      <c r="B1160" s="36" t="s">
        <v>2205</v>
      </c>
      <c r="C1160" s="45" t="s">
        <v>717</v>
      </c>
      <c r="D1160" s="45" t="s">
        <v>4435</v>
      </c>
      <c r="E1160" s="36" t="s">
        <v>2205</v>
      </c>
      <c r="F1160" s="36" t="str">
        <f t="shared" si="54"/>
        <v>2020_ID</v>
      </c>
      <c r="G1160" s="45">
        <v>2020</v>
      </c>
      <c r="H1160" s="45">
        <f>_xlfn.XLOOKUP(J1160,Main_OG!$B$1:$B$766,Main_OG!$O$1:$O$766,"")</f>
        <v>0</v>
      </c>
      <c r="I1160" s="45">
        <f>_xlfn.XLOOKUP(F1160,Main_OG!$D$1:$D$766,Main_OG!$J$1:$J$766,"")</f>
        <v>1</v>
      </c>
      <c r="J1160" s="45" t="s">
        <v>717</v>
      </c>
      <c r="K1160" s="45" t="str">
        <f t="shared" si="55"/>
        <v>Idaho Power Co_ID</v>
      </c>
      <c r="L1160" s="45" t="str">
        <f t="shared" si="56"/>
        <v>Idaho Power Co_ID</v>
      </c>
      <c r="M1160" s="45" t="s">
        <v>2234</v>
      </c>
      <c r="N1160" s="45">
        <v>0</v>
      </c>
      <c r="O1160" s="45">
        <v>70150</v>
      </c>
      <c r="P1160" s="45">
        <v>19440</v>
      </c>
      <c r="Q1160" s="45">
        <v>0</v>
      </c>
      <c r="R1160" s="45">
        <v>0</v>
      </c>
      <c r="S1160" s="45">
        <v>3861432</v>
      </c>
      <c r="T1160" s="45">
        <v>5018314</v>
      </c>
      <c r="U1160" s="45">
        <v>0</v>
      </c>
      <c r="V1160" s="45">
        <v>0</v>
      </c>
      <c r="W1160" s="45">
        <v>7.3055022000000003</v>
      </c>
      <c r="X1160" s="45">
        <v>6.2676049999999996</v>
      </c>
      <c r="Y1160" s="45">
        <v>0</v>
      </c>
      <c r="Z1160" s="46">
        <v>82818.600000000006</v>
      </c>
      <c r="AA1160" s="46">
        <v>45548.822541383473</v>
      </c>
      <c r="AB1160" s="47">
        <f>_xlfn.XLOOKUP($F1160,Main_OG!$D$1:$D$766,Main_OG!AJ$1:AJ$766,"")</f>
        <v>8472</v>
      </c>
      <c r="AC1160" s="47">
        <f>_xlfn.XLOOKUP($F1160,Main_OG!$D$1:$D$766,Main_OG!AK$1:AK$766,"")</f>
        <v>118</v>
      </c>
      <c r="AD1160" s="47">
        <f>_xlfn.XLOOKUP($F1160,Main_OG!$D$1:$D$766,Main_OG!AL$1:AL$766,"")</f>
        <v>62681506</v>
      </c>
      <c r="AE1160" s="47">
        <f>_xlfn.XLOOKUP($F1160,Main_OG!$D$1:$D$766,Main_OG!AM$1:AM$766,"")</f>
        <v>0</v>
      </c>
      <c r="AF1160" s="48">
        <f>_xlfn.XLOOKUP($F1160,Main_OG!$D$1:$D$766,Main_OG!Z$1:Z$766,"")</f>
        <v>0</v>
      </c>
      <c r="AG1160" s="48">
        <f>_xlfn.XLOOKUP($F1160,Main_OG!$D$1:$D$766,Main_OG!AA$1:AA$766,"")</f>
        <v>2.127327759928813</v>
      </c>
      <c r="AH1160" s="48">
        <f>_xlfn.XLOOKUP($F1160,Main_OG!$D$1:$D$766,Main_OG!AB$1:AB$766,"")</f>
        <v>12.535325193609101</v>
      </c>
      <c r="AI1160" s="48">
        <f>_xlfn.XLOOKUP($F1160,Main_OG!$D$1:$D$766,Main_OG!AC$1:AC$766,"")</f>
        <v>2.8422150630003218</v>
      </c>
      <c r="AJ1160" s="48">
        <f>_xlfn.XLOOKUP($F1160,Main_OG!$D$1:$D$766,Main_OG!AD$1:AD$766,"")</f>
        <v>0.5848556097000881</v>
      </c>
    </row>
    <row r="1161" spans="2:36" x14ac:dyDescent="0.35">
      <c r="B1161" s="36" t="s">
        <v>2205</v>
      </c>
      <c r="C1161" s="45" t="s">
        <v>461</v>
      </c>
      <c r="D1161" s="45" t="s">
        <v>4435</v>
      </c>
      <c r="E1161" s="36" t="s">
        <v>2205</v>
      </c>
      <c r="F1161" s="36" t="str">
        <f t="shared" si="54"/>
        <v>2020_OR</v>
      </c>
      <c r="G1161" s="45">
        <v>2020</v>
      </c>
      <c r="H1161" s="45">
        <f>_xlfn.XLOOKUP(J1161,Main_OG!$B$1:$B$766,Main_OG!$O$1:$O$766,"")</f>
        <v>0</v>
      </c>
      <c r="I1161" s="45">
        <f>_xlfn.XLOOKUP(F1161,Main_OG!$D$1:$D$766,Main_OG!$J$1:$J$766,"")</f>
        <v>1</v>
      </c>
      <c r="J1161" s="45" t="s">
        <v>461</v>
      </c>
      <c r="K1161" s="45" t="str">
        <f t="shared" si="55"/>
        <v>Idaho Power Co_OR</v>
      </c>
      <c r="L1161" s="45" t="str">
        <f t="shared" si="56"/>
        <v>Idaho Power Co_OR</v>
      </c>
      <c r="M1161" s="45" t="s">
        <v>2235</v>
      </c>
      <c r="N1161" s="45">
        <v>0</v>
      </c>
      <c r="O1161" s="45">
        <v>3553</v>
      </c>
      <c r="P1161" s="45">
        <v>2222</v>
      </c>
      <c r="Q1161" s="45">
        <v>0</v>
      </c>
      <c r="R1161" s="45">
        <v>0</v>
      </c>
      <c r="S1161" s="45">
        <v>147684</v>
      </c>
      <c r="T1161" s="45">
        <v>338274</v>
      </c>
      <c r="U1161" s="45">
        <v>0</v>
      </c>
      <c r="V1161" s="45">
        <v>0</v>
      </c>
      <c r="W1161" s="45">
        <v>8.0114975000000008</v>
      </c>
      <c r="X1161" s="45">
        <v>6.7065159999999997</v>
      </c>
      <c r="Y1161" s="45">
        <v>0</v>
      </c>
      <c r="Z1161" s="46">
        <v>237670.39999999999</v>
      </c>
      <c r="AA1161" s="46">
        <v>56088.627764897785</v>
      </c>
      <c r="AB1161" s="47">
        <f>_xlfn.XLOOKUP($F1161,Main_OG!$D$1:$D$766,Main_OG!AJ$1:AJ$766,"")</f>
        <v>1970580</v>
      </c>
      <c r="AC1161" s="47">
        <f>_xlfn.XLOOKUP($F1161,Main_OG!$D$1:$D$766,Main_OG!AK$1:AK$766,"")</f>
        <v>8562</v>
      </c>
      <c r="AD1161" s="47">
        <f>_xlfn.XLOOKUP($F1161,Main_OG!$D$1:$D$766,Main_OG!AL$1:AL$766,"")</f>
        <v>260819210</v>
      </c>
      <c r="AE1161" s="47">
        <f>_xlfn.XLOOKUP($F1161,Main_OG!$D$1:$D$766,Main_OG!AM$1:AM$766,"")</f>
        <v>0</v>
      </c>
      <c r="AF1161" s="48">
        <f>_xlfn.XLOOKUP($F1161,Main_OG!$D$1:$D$766,Main_OG!Z$1:Z$766,"")</f>
        <v>0</v>
      </c>
      <c r="AG1161" s="48">
        <f>_xlfn.XLOOKUP($F1161,Main_OG!$D$1:$D$766,Main_OG!AA$1:AA$766,"")</f>
        <v>2.127327759928813</v>
      </c>
      <c r="AH1161" s="48">
        <f>_xlfn.XLOOKUP($F1161,Main_OG!$D$1:$D$766,Main_OG!AB$1:AB$766,"")</f>
        <v>12.535325193609101</v>
      </c>
      <c r="AI1161" s="48">
        <f>_xlfn.XLOOKUP($F1161,Main_OG!$D$1:$D$766,Main_OG!AC$1:AC$766,"")</f>
        <v>2.8422150630003218</v>
      </c>
      <c r="AJ1161" s="48">
        <f>_xlfn.XLOOKUP($F1161,Main_OG!$D$1:$D$766,Main_OG!AD$1:AD$766,"")</f>
        <v>0.5848556097000881</v>
      </c>
    </row>
    <row r="1162" spans="2:36" x14ac:dyDescent="0.35">
      <c r="B1162" s="36" t="s">
        <v>2236</v>
      </c>
      <c r="C1162" s="45" t="s">
        <v>124</v>
      </c>
      <c r="D1162" s="45" t="s">
        <v>4436</v>
      </c>
      <c r="E1162" s="36" t="s">
        <v>2236</v>
      </c>
      <c r="F1162" s="36" t="str">
        <f t="shared" si="54"/>
        <v>2006_IL</v>
      </c>
      <c r="G1162" s="45">
        <v>2006</v>
      </c>
      <c r="H1162" s="45">
        <f>_xlfn.XLOOKUP(J1162,Main_OG!$B$1:$B$766,Main_OG!$O$1:$O$766,"")</f>
        <v>0</v>
      </c>
      <c r="I1162" s="45">
        <f>_xlfn.XLOOKUP(F1162,Main_OG!$D$1:$D$766,Main_OG!$J$1:$J$766,"")</f>
        <v>0</v>
      </c>
      <c r="J1162" s="45" t="s">
        <v>124</v>
      </c>
      <c r="K1162" s="45" t="str">
        <f t="shared" si="55"/>
        <v>Illinois Power Co_IL</v>
      </c>
      <c r="L1162" s="45" t="str">
        <f t="shared" si="56"/>
        <v>Illinois Power Co_IL</v>
      </c>
      <c r="M1162" s="45" t="s">
        <v>2237</v>
      </c>
      <c r="N1162" s="45">
        <v>4</v>
      </c>
      <c r="O1162" s="45">
        <v>73282</v>
      </c>
      <c r="P1162" s="45">
        <v>194</v>
      </c>
      <c r="Q1162" s="45">
        <v>542546</v>
      </c>
      <c r="R1162" s="45">
        <v>8</v>
      </c>
      <c r="S1162" s="45">
        <v>433777</v>
      </c>
      <c r="T1162" s="45">
        <v>237495</v>
      </c>
      <c r="U1162" s="45">
        <v>436336</v>
      </c>
      <c r="V1162" s="45">
        <v>9.0909090909090917</v>
      </c>
      <c r="W1162" s="45">
        <v>7.338614664067169</v>
      </c>
      <c r="X1162" s="45">
        <v>4.6626368856306684</v>
      </c>
      <c r="Y1162" s="45">
        <v>7.7117680389759453</v>
      </c>
      <c r="Z1162" s="46">
        <v>759825.7</v>
      </c>
      <c r="AA1162" s="46">
        <v>60093.989578419096</v>
      </c>
      <c r="AB1162" s="47">
        <f>_xlfn.XLOOKUP($F1162,Main_OG!$D$1:$D$766,Main_OG!AJ$1:AJ$766,"")</f>
        <v>109031484.76000001</v>
      </c>
      <c r="AC1162" s="47">
        <f>_xlfn.XLOOKUP($F1162,Main_OG!$D$1:$D$766,Main_OG!AK$1:AK$766,"")</f>
        <v>575427.54000000015</v>
      </c>
      <c r="AD1162" s="47">
        <f>_xlfn.XLOOKUP($F1162,Main_OG!$D$1:$D$766,Main_OG!AL$1:AL$766,"")</f>
        <v>89313219.420000002</v>
      </c>
      <c r="AE1162" s="47">
        <f>_xlfn.XLOOKUP($F1162,Main_OG!$D$1:$D$766,Main_OG!AM$1:AM$766,"")</f>
        <v>94154140</v>
      </c>
      <c r="AF1162" s="48">
        <f>_xlfn.XLOOKUP($F1162,Main_OG!$D$1:$D$766,Main_OG!Z$1:Z$766,"")</f>
        <v>0.96</v>
      </c>
      <c r="AG1162" s="48">
        <f>_xlfn.XLOOKUP($F1162,Main_OG!$D$1:$D$766,Main_OG!AA$1:AA$766,"")</f>
        <v>1.25</v>
      </c>
      <c r="AH1162" s="48">
        <f>_xlfn.XLOOKUP($F1162,Main_OG!$D$1:$D$766,Main_OG!AB$1:AB$766,"")</f>
        <v>14.13114039693003</v>
      </c>
      <c r="AI1162" s="48">
        <f>_xlfn.XLOOKUP($F1162,Main_OG!$D$1:$D$766,Main_OG!AC$1:AC$766,"")</f>
        <v>7.1610124069250478</v>
      </c>
      <c r="AJ1162" s="48">
        <f>_xlfn.XLOOKUP($F1162,Main_OG!$D$1:$D$766,Main_OG!AD$1:AD$766,"")</f>
        <v>0.4704061490499184</v>
      </c>
    </row>
    <row r="1163" spans="2:36" x14ac:dyDescent="0.35">
      <c r="B1163" s="36" t="s">
        <v>2236</v>
      </c>
      <c r="C1163" s="45" t="s">
        <v>124</v>
      </c>
      <c r="D1163" s="45" t="s">
        <v>4436</v>
      </c>
      <c r="E1163" s="36" t="s">
        <v>2236</v>
      </c>
      <c r="F1163" s="36" t="str">
        <f t="shared" si="54"/>
        <v>2007_IL</v>
      </c>
      <c r="G1163" s="45">
        <v>2007</v>
      </c>
      <c r="H1163" s="45">
        <f>_xlfn.XLOOKUP(J1163,Main_OG!$B$1:$B$766,Main_OG!$O$1:$O$766,"")</f>
        <v>0</v>
      </c>
      <c r="I1163" s="45">
        <f>_xlfn.XLOOKUP(F1163,Main_OG!$D$1:$D$766,Main_OG!$J$1:$J$766,"")</f>
        <v>0</v>
      </c>
      <c r="J1163" s="45" t="s">
        <v>124</v>
      </c>
      <c r="K1163" s="45" t="str">
        <f t="shared" si="55"/>
        <v>Illinois Power Co_IL</v>
      </c>
      <c r="L1163" s="45" t="str">
        <f t="shared" si="56"/>
        <v>Illinois Power Co_IL</v>
      </c>
      <c r="M1163" s="45" t="s">
        <v>2238</v>
      </c>
      <c r="N1163" s="45">
        <v>4</v>
      </c>
      <c r="O1163" s="45">
        <v>68543</v>
      </c>
      <c r="P1163" s="45">
        <v>44</v>
      </c>
      <c r="Q1163" s="45">
        <v>541223</v>
      </c>
      <c r="R1163" s="45">
        <v>12</v>
      </c>
      <c r="S1163" s="45">
        <v>359442</v>
      </c>
      <c r="T1163" s="45">
        <v>20125</v>
      </c>
      <c r="U1163" s="45">
        <v>539806</v>
      </c>
      <c r="V1163" s="45">
        <v>4.8</v>
      </c>
      <c r="W1163" s="45">
        <v>10.06</v>
      </c>
      <c r="X1163" s="45">
        <v>5.91</v>
      </c>
      <c r="Y1163" s="45">
        <v>9.2100000000000009</v>
      </c>
      <c r="Z1163" s="46">
        <v>769571.6</v>
      </c>
      <c r="AA1163" s="46">
        <v>60615.920174330764</v>
      </c>
      <c r="AB1163" s="47">
        <f>_xlfn.XLOOKUP($F1163,Main_OG!$D$1:$D$766,Main_OG!AJ$1:AJ$766,"")</f>
        <v>114124416</v>
      </c>
      <c r="AC1163" s="47">
        <f>_xlfn.XLOOKUP($F1163,Main_OG!$D$1:$D$766,Main_OG!AK$1:AK$766,"")</f>
        <v>546524</v>
      </c>
      <c r="AD1163" s="47">
        <f>_xlfn.XLOOKUP($F1163,Main_OG!$D$1:$D$766,Main_OG!AL$1:AL$766,"")</f>
        <v>132300866</v>
      </c>
      <c r="AE1163" s="47">
        <f>_xlfn.XLOOKUP($F1163,Main_OG!$D$1:$D$766,Main_OG!AM$1:AM$766,"")</f>
        <v>95728845</v>
      </c>
      <c r="AF1163" s="48">
        <f>_xlfn.XLOOKUP($F1163,Main_OG!$D$1:$D$766,Main_OG!Z$1:Z$766,"")</f>
        <v>1.0900000000000001</v>
      </c>
      <c r="AG1163" s="48">
        <f>_xlfn.XLOOKUP($F1163,Main_OG!$D$1:$D$766,Main_OG!AA$1:AA$766,"")</f>
        <v>1.33</v>
      </c>
      <c r="AH1163" s="48">
        <f>_xlfn.XLOOKUP($F1163,Main_OG!$D$1:$D$766,Main_OG!AB$1:AB$766,"")</f>
        <v>15.097711394063451</v>
      </c>
      <c r="AI1163" s="48">
        <f>_xlfn.XLOOKUP($F1163,Main_OG!$D$1:$D$766,Main_OG!AC$1:AC$766,"")</f>
        <v>7.3815467393807772</v>
      </c>
      <c r="AJ1163" s="48">
        <f>_xlfn.XLOOKUP($F1163,Main_OG!$D$1:$D$766,Main_OG!AD$1:AD$766,"")</f>
        <v>0.58103021845052572</v>
      </c>
    </row>
    <row r="1164" spans="2:36" x14ac:dyDescent="0.35">
      <c r="B1164" s="36" t="s">
        <v>2236</v>
      </c>
      <c r="C1164" s="45" t="s">
        <v>124</v>
      </c>
      <c r="D1164" s="45" t="s">
        <v>4436</v>
      </c>
      <c r="E1164" s="36" t="s">
        <v>2236</v>
      </c>
      <c r="F1164" s="36" t="str">
        <f t="shared" si="54"/>
        <v>2008_IL</v>
      </c>
      <c r="G1164" s="45">
        <v>2008</v>
      </c>
      <c r="H1164" s="45">
        <f>_xlfn.XLOOKUP(J1164,Main_OG!$B$1:$B$766,Main_OG!$O$1:$O$766,"")</f>
        <v>0</v>
      </c>
      <c r="I1164" s="45">
        <f>_xlfn.XLOOKUP(F1164,Main_OG!$D$1:$D$766,Main_OG!$J$1:$J$766,"")</f>
        <v>0</v>
      </c>
      <c r="J1164" s="45" t="s">
        <v>124</v>
      </c>
      <c r="K1164" s="45" t="str">
        <f t="shared" si="55"/>
        <v>Illinois Power Co_IL</v>
      </c>
      <c r="L1164" s="45" t="str">
        <f t="shared" si="56"/>
        <v>Illinois Power Co_IL</v>
      </c>
      <c r="M1164" s="45" t="s">
        <v>2239</v>
      </c>
      <c r="N1164" s="45">
        <v>1</v>
      </c>
      <c r="O1164" s="45">
        <v>69213</v>
      </c>
      <c r="P1164" s="45">
        <v>61</v>
      </c>
      <c r="Q1164" s="45">
        <v>551066</v>
      </c>
      <c r="R1164" s="45">
        <v>12424</v>
      </c>
      <c r="S1164" s="45">
        <v>3236263</v>
      </c>
      <c r="T1164" s="45">
        <v>205601</v>
      </c>
      <c r="U1164" s="45">
        <v>5718176</v>
      </c>
      <c r="V1164" s="45">
        <v>8.57</v>
      </c>
      <c r="W1164" s="45">
        <v>10.67</v>
      </c>
      <c r="X1164" s="45">
        <v>6.65</v>
      </c>
      <c r="Y1164" s="45">
        <v>10.73</v>
      </c>
      <c r="Z1164" s="46">
        <v>759095.3</v>
      </c>
      <c r="AA1164" s="46">
        <v>59550.720724296894</v>
      </c>
      <c r="AB1164" s="47">
        <f>_xlfn.XLOOKUP($F1164,Main_OG!$D$1:$D$766,Main_OG!AJ$1:AJ$766,"")</f>
        <v>115977742</v>
      </c>
      <c r="AC1164" s="47">
        <f>_xlfn.XLOOKUP($F1164,Main_OG!$D$1:$D$766,Main_OG!AK$1:AK$766,"")</f>
        <v>544698</v>
      </c>
      <c r="AD1164" s="47">
        <f>_xlfn.XLOOKUP($F1164,Main_OG!$D$1:$D$766,Main_OG!AL$1:AL$766,"")</f>
        <v>71989738</v>
      </c>
      <c r="AE1164" s="47">
        <f>_xlfn.XLOOKUP($F1164,Main_OG!$D$1:$D$766,Main_OG!AM$1:AM$766,"")</f>
        <v>95151694</v>
      </c>
      <c r="AF1164" s="48">
        <f>_xlfn.XLOOKUP($F1164,Main_OG!$D$1:$D$766,Main_OG!Z$1:Z$766,"")</f>
        <v>1.2</v>
      </c>
      <c r="AG1164" s="48">
        <f>_xlfn.XLOOKUP($F1164,Main_OG!$D$1:$D$766,Main_OG!AA$1:AA$766,"")</f>
        <v>1.58</v>
      </c>
      <c r="AH1164" s="48">
        <f>_xlfn.XLOOKUP($F1164,Main_OG!$D$1:$D$766,Main_OG!AB$1:AB$766,"")</f>
        <v>19.619187803472759</v>
      </c>
      <c r="AI1164" s="48">
        <f>_xlfn.XLOOKUP($F1164,Main_OG!$D$1:$D$766,Main_OG!AC$1:AC$766,"")</f>
        <v>9.1182546074696553</v>
      </c>
      <c r="AJ1164" s="48">
        <f>_xlfn.XLOOKUP($F1164,Main_OG!$D$1:$D$766,Main_OG!AD$1:AD$766,"")</f>
        <v>0.68330088246943577</v>
      </c>
    </row>
    <row r="1165" spans="2:36" x14ac:dyDescent="0.35">
      <c r="B1165" s="36" t="s">
        <v>2236</v>
      </c>
      <c r="C1165" s="45" t="s">
        <v>124</v>
      </c>
      <c r="D1165" s="45" t="s">
        <v>4436</v>
      </c>
      <c r="E1165" s="36" t="s">
        <v>2236</v>
      </c>
      <c r="F1165" s="36" t="str">
        <f t="shared" si="54"/>
        <v>2009_IL</v>
      </c>
      <c r="G1165" s="45">
        <v>2009</v>
      </c>
      <c r="H1165" s="45">
        <f>_xlfn.XLOOKUP(J1165,Main_OG!$B$1:$B$766,Main_OG!$O$1:$O$766,"")</f>
        <v>0</v>
      </c>
      <c r="I1165" s="45">
        <f>_xlfn.XLOOKUP(F1165,Main_OG!$D$1:$D$766,Main_OG!$J$1:$J$766,"")</f>
        <v>0</v>
      </c>
      <c r="J1165" s="45" t="s">
        <v>124</v>
      </c>
      <c r="K1165" s="45" t="str">
        <f t="shared" si="55"/>
        <v>Illinois Power Co_IL</v>
      </c>
      <c r="L1165" s="45" t="str">
        <f t="shared" si="56"/>
        <v>Illinois Power Co_IL</v>
      </c>
      <c r="M1165" s="45" t="s">
        <v>2240</v>
      </c>
      <c r="N1165" s="45">
        <v>1</v>
      </c>
      <c r="O1165" s="45">
        <v>63265</v>
      </c>
      <c r="P1165" s="45">
        <v>39</v>
      </c>
      <c r="Q1165" s="45">
        <v>545325</v>
      </c>
      <c r="R1165" s="45">
        <v>8550</v>
      </c>
      <c r="S1165" s="45">
        <v>2779174</v>
      </c>
      <c r="T1165" s="45">
        <v>113571</v>
      </c>
      <c r="U1165" s="45">
        <v>5466187</v>
      </c>
      <c r="V1165" s="45">
        <v>9.92</v>
      </c>
      <c r="W1165" s="45">
        <v>10.6</v>
      </c>
      <c r="X1165" s="45">
        <v>4.13</v>
      </c>
      <c r="Y1165" s="45">
        <v>11.14</v>
      </c>
      <c r="Z1165" s="46">
        <v>740794.3</v>
      </c>
      <c r="AA1165" s="46">
        <v>57889.126466052629</v>
      </c>
      <c r="AB1165" s="47">
        <f>_xlfn.XLOOKUP($F1165,Main_OG!$D$1:$D$766,Main_OG!AJ$1:AJ$766,"")</f>
        <v>108306004</v>
      </c>
      <c r="AC1165" s="47">
        <f>_xlfn.XLOOKUP($F1165,Main_OG!$D$1:$D$766,Main_OG!AK$1:AK$766,"")</f>
        <v>459446</v>
      </c>
      <c r="AD1165" s="47">
        <f>_xlfn.XLOOKUP($F1165,Main_OG!$D$1:$D$766,Main_OG!AL$1:AL$766,"")</f>
        <v>71942008</v>
      </c>
      <c r="AE1165" s="47">
        <f>_xlfn.XLOOKUP($F1165,Main_OG!$D$1:$D$766,Main_OG!AM$1:AM$766,"")</f>
        <v>95473920</v>
      </c>
      <c r="AF1165" s="48">
        <f>_xlfn.XLOOKUP($F1165,Main_OG!$D$1:$D$766,Main_OG!Z$1:Z$766,"")</f>
        <v>1.1499999999999999</v>
      </c>
      <c r="AG1165" s="48">
        <f>_xlfn.XLOOKUP($F1165,Main_OG!$D$1:$D$766,Main_OG!AA$1:AA$766,"")</f>
        <v>1.62</v>
      </c>
      <c r="AH1165" s="48">
        <f>_xlfn.XLOOKUP($F1165,Main_OG!$D$1:$D$766,Main_OG!AB$1:AB$766,"")</f>
        <v>14.15708861161818</v>
      </c>
      <c r="AI1165" s="48">
        <f>_xlfn.XLOOKUP($F1165,Main_OG!$D$1:$D$766,Main_OG!AC$1:AC$766,"")</f>
        <v>4.5973007921271787</v>
      </c>
      <c r="AJ1165" s="48">
        <f>_xlfn.XLOOKUP($F1165,Main_OG!$D$1:$D$766,Main_OG!AD$1:AD$766,"")</f>
        <v>0.56000000000000005</v>
      </c>
    </row>
    <row r="1166" spans="2:36" x14ac:dyDescent="0.35">
      <c r="B1166" s="36" t="s">
        <v>2241</v>
      </c>
      <c r="C1166" s="45" t="s">
        <v>310</v>
      </c>
      <c r="D1166" s="45" t="s">
        <v>4430</v>
      </c>
      <c r="E1166" s="36" t="s">
        <v>2241</v>
      </c>
      <c r="F1166" s="36" t="str">
        <f t="shared" si="54"/>
        <v>2006_IN</v>
      </c>
      <c r="G1166" s="45">
        <v>2006</v>
      </c>
      <c r="H1166" s="45">
        <f>_xlfn.XLOOKUP(J1166,Main_OG!$B$1:$B$766,Main_OG!$O$1:$O$766,"")</f>
        <v>0</v>
      </c>
      <c r="I1166" s="45">
        <f>_xlfn.XLOOKUP(F1166,Main_OG!$D$1:$D$766,Main_OG!$J$1:$J$766,"")</f>
        <v>0</v>
      </c>
      <c r="J1166" s="45" t="s">
        <v>310</v>
      </c>
      <c r="K1166" s="45" t="str">
        <f t="shared" si="55"/>
        <v>Indiana Michigan Power Co_IN</v>
      </c>
      <c r="L1166" s="45" t="str">
        <f t="shared" si="56"/>
        <v>Indiana Michigan Power Co_IN</v>
      </c>
      <c r="M1166" s="45" t="s">
        <v>2242</v>
      </c>
      <c r="N1166" s="45">
        <v>0</v>
      </c>
      <c r="O1166" s="45">
        <v>51706</v>
      </c>
      <c r="P1166" s="45">
        <v>4114</v>
      </c>
      <c r="Q1166" s="45">
        <v>398525</v>
      </c>
      <c r="R1166" s="45">
        <v>0</v>
      </c>
      <c r="S1166" s="45">
        <v>257413</v>
      </c>
      <c r="T1166" s="45">
        <v>299368</v>
      </c>
      <c r="U1166" s="45">
        <v>315780</v>
      </c>
      <c r="V1166" s="45">
        <v>0</v>
      </c>
      <c r="W1166" s="45">
        <v>5.8879892914457832</v>
      </c>
      <c r="X1166" s="45">
        <v>4.2621881856143604</v>
      </c>
      <c r="Y1166" s="45">
        <v>6.894198354588152</v>
      </c>
      <c r="Z1166" s="46">
        <v>312525.5</v>
      </c>
      <c r="AA1166" s="46">
        <v>49351.308271441318</v>
      </c>
      <c r="AB1166" s="47">
        <f>_xlfn.XLOOKUP($F1166,Main_OG!$D$1:$D$766,Main_OG!AJ$1:AJ$766,"")</f>
        <v>120992370.72</v>
      </c>
      <c r="AC1166" s="47">
        <f>_xlfn.XLOOKUP($F1166,Main_OG!$D$1:$D$766,Main_OG!AK$1:AK$766,"")</f>
        <v>567114.05999999994</v>
      </c>
      <c r="AD1166" s="47">
        <f>_xlfn.XLOOKUP($F1166,Main_OG!$D$1:$D$766,Main_OG!AL$1:AL$766,"")</f>
        <v>52692619.420000009</v>
      </c>
      <c r="AE1166" s="47">
        <f>_xlfn.XLOOKUP($F1166,Main_OG!$D$1:$D$766,Main_OG!AM$1:AM$766,"")</f>
        <v>0</v>
      </c>
      <c r="AF1166" s="48">
        <f>_xlfn.XLOOKUP($F1166,Main_OG!$D$1:$D$766,Main_OG!Z$1:Z$766,"")</f>
        <v>1.64</v>
      </c>
      <c r="AG1166" s="48">
        <f>_xlfn.XLOOKUP($F1166,Main_OG!$D$1:$D$766,Main_OG!AA$1:AA$766,"")</f>
        <v>2.2465548173415608</v>
      </c>
      <c r="AH1166" s="48">
        <f>_xlfn.XLOOKUP($F1166,Main_OG!$D$1:$D$766,Main_OG!AB$1:AB$766,"")</f>
        <v>14.13114039693003</v>
      </c>
      <c r="AI1166" s="48">
        <f>_xlfn.XLOOKUP($F1166,Main_OG!$D$1:$D$766,Main_OG!AC$1:AC$766,"")</f>
        <v>7.52</v>
      </c>
      <c r="AJ1166" s="48">
        <f>_xlfn.XLOOKUP($F1166,Main_OG!$D$1:$D$766,Main_OG!AD$1:AD$766,"")</f>
        <v>0.4704061490499184</v>
      </c>
    </row>
    <row r="1167" spans="2:36" x14ac:dyDescent="0.35">
      <c r="B1167" s="36" t="s">
        <v>2241</v>
      </c>
      <c r="C1167" s="45" t="s">
        <v>230</v>
      </c>
      <c r="D1167" s="45" t="s">
        <v>4430</v>
      </c>
      <c r="E1167" s="36" t="s">
        <v>2241</v>
      </c>
      <c r="F1167" s="36" t="str">
        <f t="shared" si="54"/>
        <v>2006_MI</v>
      </c>
      <c r="G1167" s="45">
        <v>2006</v>
      </c>
      <c r="H1167" s="45">
        <f>_xlfn.XLOOKUP(J1167,Main_OG!$B$1:$B$766,Main_OG!$O$1:$O$766,"")</f>
        <v>0</v>
      </c>
      <c r="I1167" s="45">
        <f>_xlfn.XLOOKUP(F1167,Main_OG!$D$1:$D$766,Main_OG!$J$1:$J$766,"")</f>
        <v>0</v>
      </c>
      <c r="J1167" s="45" t="s">
        <v>230</v>
      </c>
      <c r="K1167" s="45" t="str">
        <f t="shared" si="55"/>
        <v>Indiana Michigan Power Co_MI</v>
      </c>
      <c r="L1167" s="45" t="str">
        <f t="shared" si="56"/>
        <v>Indiana Michigan Power Co_MI</v>
      </c>
      <c r="M1167" s="45" t="s">
        <v>2243</v>
      </c>
      <c r="N1167" s="45">
        <v>0</v>
      </c>
      <c r="O1167" s="45">
        <v>17097</v>
      </c>
      <c r="P1167" s="45">
        <v>1066</v>
      </c>
      <c r="Q1167" s="45">
        <v>108383</v>
      </c>
      <c r="R1167" s="45">
        <v>0</v>
      </c>
      <c r="S1167" s="45">
        <v>52418</v>
      </c>
      <c r="T1167" s="45">
        <v>50914</v>
      </c>
      <c r="U1167" s="45">
        <v>73406</v>
      </c>
      <c r="V1167" s="45">
        <v>0</v>
      </c>
      <c r="W1167" s="45">
        <v>6.7392212701126892</v>
      </c>
      <c r="X1167" s="45">
        <v>4.9654610123439209</v>
      </c>
      <c r="Y1167" s="45">
        <v>6.0990676833164246</v>
      </c>
      <c r="Z1167" s="46">
        <v>483763.6</v>
      </c>
      <c r="AA1167" s="46">
        <v>48202.440773445334</v>
      </c>
      <c r="AB1167" s="47">
        <f>_xlfn.XLOOKUP($F1167,Main_OG!$D$1:$D$766,Main_OG!AJ$1:AJ$766,"")</f>
        <v>70255935.120000005</v>
      </c>
      <c r="AC1167" s="47">
        <f>_xlfn.XLOOKUP($F1167,Main_OG!$D$1:$D$766,Main_OG!AK$1:AK$766,"")</f>
        <v>1664301.64</v>
      </c>
      <c r="AD1167" s="47">
        <f>_xlfn.XLOOKUP($F1167,Main_OG!$D$1:$D$766,Main_OG!AL$1:AL$766,"")</f>
        <v>181071401.84</v>
      </c>
      <c r="AE1167" s="47">
        <f>_xlfn.XLOOKUP($F1167,Main_OG!$D$1:$D$766,Main_OG!AM$1:AM$766,"")</f>
        <v>29066165</v>
      </c>
      <c r="AF1167" s="48">
        <f>_xlfn.XLOOKUP($F1167,Main_OG!$D$1:$D$766,Main_OG!Z$1:Z$766,"")</f>
        <v>0</v>
      </c>
      <c r="AG1167" s="48">
        <f>_xlfn.XLOOKUP($F1167,Main_OG!$D$1:$D$766,Main_OG!AA$1:AA$766,"")</f>
        <v>1.64</v>
      </c>
      <c r="AH1167" s="48">
        <f>_xlfn.XLOOKUP($F1167,Main_OG!$D$1:$D$766,Main_OG!AB$1:AB$766,"")</f>
        <v>14.4</v>
      </c>
      <c r="AI1167" s="48">
        <f>_xlfn.XLOOKUP($F1167,Main_OG!$D$1:$D$766,Main_OG!AC$1:AC$766,"")</f>
        <v>7.1610124069250478</v>
      </c>
      <c r="AJ1167" s="48">
        <f>_xlfn.XLOOKUP($F1167,Main_OG!$D$1:$D$766,Main_OG!AD$1:AD$766,"")</f>
        <v>0.4704061490499184</v>
      </c>
    </row>
    <row r="1168" spans="2:36" x14ac:dyDescent="0.35">
      <c r="B1168" s="36" t="s">
        <v>2241</v>
      </c>
      <c r="C1168" s="45" t="s">
        <v>310</v>
      </c>
      <c r="D1168" s="45" t="s">
        <v>4430</v>
      </c>
      <c r="E1168" s="36" t="s">
        <v>2241</v>
      </c>
      <c r="F1168" s="36" t="str">
        <f t="shared" si="54"/>
        <v>2007_IN</v>
      </c>
      <c r="G1168" s="45">
        <v>2007</v>
      </c>
      <c r="H1168" s="45">
        <f>_xlfn.XLOOKUP(J1168,Main_OG!$B$1:$B$766,Main_OG!$O$1:$O$766,"")</f>
        <v>0</v>
      </c>
      <c r="I1168" s="45">
        <f>_xlfn.XLOOKUP(F1168,Main_OG!$D$1:$D$766,Main_OG!$J$1:$J$766,"")</f>
        <v>0</v>
      </c>
      <c r="J1168" s="45" t="s">
        <v>310</v>
      </c>
      <c r="K1168" s="45" t="str">
        <f t="shared" si="55"/>
        <v>Indiana Michigan Power Co_IN</v>
      </c>
      <c r="L1168" s="45" t="str">
        <f t="shared" si="56"/>
        <v>Indiana Michigan Power Co_IN</v>
      </c>
      <c r="M1168" s="45" t="s">
        <v>2244</v>
      </c>
      <c r="N1168" s="45">
        <v>0</v>
      </c>
      <c r="O1168" s="45">
        <v>52256</v>
      </c>
      <c r="P1168" s="45">
        <v>4106</v>
      </c>
      <c r="Q1168" s="45">
        <v>398274</v>
      </c>
      <c r="R1168" s="45">
        <v>0</v>
      </c>
      <c r="S1168" s="45">
        <v>277935</v>
      </c>
      <c r="T1168" s="45">
        <v>309231</v>
      </c>
      <c r="U1168" s="45">
        <v>340667</v>
      </c>
      <c r="V1168" s="45">
        <v>0</v>
      </c>
      <c r="W1168" s="45">
        <v>6.03</v>
      </c>
      <c r="X1168" s="45">
        <v>4.4400000000000004</v>
      </c>
      <c r="Y1168" s="45">
        <v>6.99</v>
      </c>
      <c r="Z1168" s="46">
        <v>322661.7</v>
      </c>
      <c r="AA1168" s="46">
        <v>50577.113075602399</v>
      </c>
      <c r="AB1168" s="47">
        <f>_xlfn.XLOOKUP($F1168,Main_OG!$D$1:$D$766,Main_OG!AJ$1:AJ$766,"")</f>
        <v>121249862</v>
      </c>
      <c r="AC1168" s="47">
        <f>_xlfn.XLOOKUP($F1168,Main_OG!$D$1:$D$766,Main_OG!AK$1:AK$766,"")</f>
        <v>587798</v>
      </c>
      <c r="AD1168" s="47">
        <f>_xlfn.XLOOKUP($F1168,Main_OG!$D$1:$D$766,Main_OG!AL$1:AL$766,"")</f>
        <v>71285348</v>
      </c>
      <c r="AE1168" s="47">
        <f>_xlfn.XLOOKUP($F1168,Main_OG!$D$1:$D$766,Main_OG!AM$1:AM$766,"")</f>
        <v>0</v>
      </c>
      <c r="AF1168" s="48">
        <f>_xlfn.XLOOKUP($F1168,Main_OG!$D$1:$D$766,Main_OG!Z$1:Z$766,"")</f>
        <v>1.78</v>
      </c>
      <c r="AG1168" s="48">
        <f>_xlfn.XLOOKUP($F1168,Main_OG!$D$1:$D$766,Main_OG!AA$1:AA$766,"")</f>
        <v>2.2465548173415608</v>
      </c>
      <c r="AH1168" s="48">
        <f>_xlfn.XLOOKUP($F1168,Main_OG!$D$1:$D$766,Main_OG!AB$1:AB$766,"")</f>
        <v>15.097711394063451</v>
      </c>
      <c r="AI1168" s="48">
        <f>_xlfn.XLOOKUP($F1168,Main_OG!$D$1:$D$766,Main_OG!AC$1:AC$766,"")</f>
        <v>7.37</v>
      </c>
      <c r="AJ1168" s="48">
        <f>_xlfn.XLOOKUP($F1168,Main_OG!$D$1:$D$766,Main_OG!AD$1:AD$766,"")</f>
        <v>0.58103021845052572</v>
      </c>
    </row>
    <row r="1169" spans="2:36" x14ac:dyDescent="0.35">
      <c r="B1169" s="36" t="s">
        <v>2241</v>
      </c>
      <c r="C1169" s="45" t="s">
        <v>230</v>
      </c>
      <c r="D1169" s="45" t="s">
        <v>4430</v>
      </c>
      <c r="E1169" s="36" t="s">
        <v>2241</v>
      </c>
      <c r="F1169" s="36" t="str">
        <f t="shared" si="54"/>
        <v>2007_MI</v>
      </c>
      <c r="G1169" s="45">
        <v>2007</v>
      </c>
      <c r="H1169" s="45">
        <f>_xlfn.XLOOKUP(J1169,Main_OG!$B$1:$B$766,Main_OG!$O$1:$O$766,"")</f>
        <v>0</v>
      </c>
      <c r="I1169" s="45">
        <f>_xlfn.XLOOKUP(F1169,Main_OG!$D$1:$D$766,Main_OG!$J$1:$J$766,"")</f>
        <v>0</v>
      </c>
      <c r="J1169" s="45" t="s">
        <v>230</v>
      </c>
      <c r="K1169" s="45" t="str">
        <f t="shared" si="55"/>
        <v>Indiana Michigan Power Co_MI</v>
      </c>
      <c r="L1169" s="45" t="str">
        <f t="shared" si="56"/>
        <v>Indiana Michigan Power Co_MI</v>
      </c>
      <c r="M1169" s="45" t="s">
        <v>2245</v>
      </c>
      <c r="N1169" s="45">
        <v>0</v>
      </c>
      <c r="O1169" s="45">
        <v>17273</v>
      </c>
      <c r="P1169" s="45">
        <v>1045</v>
      </c>
      <c r="Q1169" s="45">
        <v>108927</v>
      </c>
      <c r="R1169" s="45">
        <v>0</v>
      </c>
      <c r="S1169" s="45">
        <v>57027</v>
      </c>
      <c r="T1169" s="45">
        <v>51111</v>
      </c>
      <c r="U1169" s="45">
        <v>78286</v>
      </c>
      <c r="V1169" s="45">
        <v>0</v>
      </c>
      <c r="W1169" s="45">
        <v>6.73</v>
      </c>
      <c r="X1169" s="45">
        <v>5.07</v>
      </c>
      <c r="Y1169" s="45">
        <v>6.21</v>
      </c>
      <c r="Z1169" s="46">
        <v>482935.1</v>
      </c>
      <c r="AA1169" s="46">
        <v>48287.309909407631</v>
      </c>
      <c r="AB1169" s="47">
        <f>_xlfn.XLOOKUP($F1169,Main_OG!$D$1:$D$766,Main_OG!AJ$1:AJ$766,"")</f>
        <v>73603394</v>
      </c>
      <c r="AC1169" s="47">
        <f>_xlfn.XLOOKUP($F1169,Main_OG!$D$1:$D$766,Main_OG!AK$1:AK$766,"")</f>
        <v>2521414</v>
      </c>
      <c r="AD1169" s="47">
        <f>_xlfn.XLOOKUP($F1169,Main_OG!$D$1:$D$766,Main_OG!AL$1:AL$766,"")</f>
        <v>204694010</v>
      </c>
      <c r="AE1169" s="47">
        <f>_xlfn.XLOOKUP($F1169,Main_OG!$D$1:$D$766,Main_OG!AM$1:AM$766,"")</f>
        <v>31516953</v>
      </c>
      <c r="AF1169" s="48">
        <f>_xlfn.XLOOKUP($F1169,Main_OG!$D$1:$D$766,Main_OG!Z$1:Z$766,"")</f>
        <v>0</v>
      </c>
      <c r="AG1169" s="48">
        <f>_xlfn.XLOOKUP($F1169,Main_OG!$D$1:$D$766,Main_OG!AA$1:AA$766,"")</f>
        <v>1.69</v>
      </c>
      <c r="AH1169" s="48">
        <f>_xlfn.XLOOKUP($F1169,Main_OG!$D$1:$D$766,Main_OG!AB$1:AB$766,"")</f>
        <v>16.41</v>
      </c>
      <c r="AI1169" s="48">
        <f>_xlfn.XLOOKUP($F1169,Main_OG!$D$1:$D$766,Main_OG!AC$1:AC$766,"")</f>
        <v>7.3815467393807772</v>
      </c>
      <c r="AJ1169" s="48">
        <f>_xlfn.XLOOKUP($F1169,Main_OG!$D$1:$D$766,Main_OG!AD$1:AD$766,"")</f>
        <v>0.58103021845052572</v>
      </c>
    </row>
    <row r="1170" spans="2:36" x14ac:dyDescent="0.35">
      <c r="B1170" s="36" t="s">
        <v>2241</v>
      </c>
      <c r="C1170" s="45" t="s">
        <v>310</v>
      </c>
      <c r="D1170" s="45" t="s">
        <v>4430</v>
      </c>
      <c r="E1170" s="36" t="s">
        <v>2241</v>
      </c>
      <c r="F1170" s="36" t="str">
        <f t="shared" si="54"/>
        <v>2008_IN</v>
      </c>
      <c r="G1170" s="45">
        <v>2008</v>
      </c>
      <c r="H1170" s="45">
        <f>_xlfn.XLOOKUP(J1170,Main_OG!$B$1:$B$766,Main_OG!$O$1:$O$766,"")</f>
        <v>0</v>
      </c>
      <c r="I1170" s="45">
        <f>_xlfn.XLOOKUP(F1170,Main_OG!$D$1:$D$766,Main_OG!$J$1:$J$766,"")</f>
        <v>0</v>
      </c>
      <c r="J1170" s="45" t="s">
        <v>310</v>
      </c>
      <c r="K1170" s="45" t="str">
        <f t="shared" si="55"/>
        <v>Indiana Michigan Power Co_IN</v>
      </c>
      <c r="L1170" s="45" t="str">
        <f t="shared" si="56"/>
        <v>Indiana Michigan Power Co_IN</v>
      </c>
      <c r="M1170" s="45" t="s">
        <v>2246</v>
      </c>
      <c r="N1170" s="45">
        <v>0</v>
      </c>
      <c r="O1170" s="45">
        <v>52732</v>
      </c>
      <c r="P1170" s="45">
        <v>4161</v>
      </c>
      <c r="Q1170" s="45">
        <v>398227</v>
      </c>
      <c r="R1170" s="45">
        <v>0</v>
      </c>
      <c r="S1170" s="45">
        <v>4497694</v>
      </c>
      <c r="T1170" s="45">
        <v>6612837</v>
      </c>
      <c r="U1170" s="45">
        <v>4796247</v>
      </c>
      <c r="V1170" s="45">
        <v>0</v>
      </c>
      <c r="W1170" s="45">
        <v>6.48</v>
      </c>
      <c r="X1170" s="45">
        <v>4.9800000000000004</v>
      </c>
      <c r="Y1170" s="45">
        <v>7.46</v>
      </c>
      <c r="Z1170" s="46">
        <v>322384.3</v>
      </c>
      <c r="AA1170" s="46">
        <v>50178.059851145699</v>
      </c>
      <c r="AB1170" s="47">
        <f>_xlfn.XLOOKUP($F1170,Main_OG!$D$1:$D$766,Main_OG!AJ$1:AJ$766,"")</f>
        <v>122090074</v>
      </c>
      <c r="AC1170" s="47">
        <f>_xlfn.XLOOKUP($F1170,Main_OG!$D$1:$D$766,Main_OG!AK$1:AK$766,"")</f>
        <v>643074</v>
      </c>
      <c r="AD1170" s="47">
        <f>_xlfn.XLOOKUP($F1170,Main_OG!$D$1:$D$766,Main_OG!AL$1:AL$766,"")</f>
        <v>63278382</v>
      </c>
      <c r="AE1170" s="47">
        <f>_xlfn.XLOOKUP($F1170,Main_OG!$D$1:$D$766,Main_OG!AM$1:AM$766,"")</f>
        <v>0</v>
      </c>
      <c r="AF1170" s="48">
        <f>_xlfn.XLOOKUP($F1170,Main_OG!$D$1:$D$766,Main_OG!Z$1:Z$766,"")</f>
        <v>2.15</v>
      </c>
      <c r="AG1170" s="48">
        <f>_xlfn.XLOOKUP($F1170,Main_OG!$D$1:$D$766,Main_OG!AA$1:AA$766,"")</f>
        <v>2.2204719344600159</v>
      </c>
      <c r="AH1170" s="48">
        <f>_xlfn.XLOOKUP($F1170,Main_OG!$D$1:$D$766,Main_OG!AB$1:AB$766,"")</f>
        <v>19.619187803472759</v>
      </c>
      <c r="AI1170" s="48">
        <f>_xlfn.XLOOKUP($F1170,Main_OG!$D$1:$D$766,Main_OG!AC$1:AC$766,"")</f>
        <v>9.48</v>
      </c>
      <c r="AJ1170" s="48">
        <f>_xlfn.XLOOKUP($F1170,Main_OG!$D$1:$D$766,Main_OG!AD$1:AD$766,"")</f>
        <v>0.68330088246943577</v>
      </c>
    </row>
    <row r="1171" spans="2:36" x14ac:dyDescent="0.35">
      <c r="B1171" s="36" t="s">
        <v>2241</v>
      </c>
      <c r="C1171" s="45" t="s">
        <v>230</v>
      </c>
      <c r="D1171" s="45" t="s">
        <v>4430</v>
      </c>
      <c r="E1171" s="36" t="s">
        <v>2241</v>
      </c>
      <c r="F1171" s="36" t="str">
        <f t="shared" si="54"/>
        <v>2008_MI</v>
      </c>
      <c r="G1171" s="45">
        <v>2008</v>
      </c>
      <c r="H1171" s="45">
        <f>_xlfn.XLOOKUP(J1171,Main_OG!$B$1:$B$766,Main_OG!$O$1:$O$766,"")</f>
        <v>0</v>
      </c>
      <c r="I1171" s="45">
        <f>_xlfn.XLOOKUP(F1171,Main_OG!$D$1:$D$766,Main_OG!$J$1:$J$766,"")</f>
        <v>0</v>
      </c>
      <c r="J1171" s="45" t="s">
        <v>230</v>
      </c>
      <c r="K1171" s="45" t="str">
        <f t="shared" si="55"/>
        <v>Indiana Michigan Power Co_MI</v>
      </c>
      <c r="L1171" s="45" t="str">
        <f t="shared" si="56"/>
        <v>Indiana Michigan Power Co_MI</v>
      </c>
      <c r="M1171" s="45" t="s">
        <v>2247</v>
      </c>
      <c r="N1171" s="45">
        <v>0</v>
      </c>
      <c r="O1171" s="45">
        <v>17406</v>
      </c>
      <c r="P1171" s="45">
        <v>1017</v>
      </c>
      <c r="Q1171" s="45">
        <v>109225</v>
      </c>
      <c r="R1171" s="45">
        <v>0</v>
      </c>
      <c r="S1171" s="45">
        <v>850793</v>
      </c>
      <c r="T1171" s="45">
        <v>922898</v>
      </c>
      <c r="U1171" s="45">
        <v>1262366</v>
      </c>
      <c r="V1171" s="45">
        <v>0</v>
      </c>
      <c r="W1171" s="45">
        <v>6.92</v>
      </c>
      <c r="X1171" s="45">
        <v>5.46</v>
      </c>
      <c r="Y1171" s="45">
        <v>6.43</v>
      </c>
      <c r="Z1171" s="46">
        <v>455256.7</v>
      </c>
      <c r="AA1171" s="46">
        <v>45768.752420983081</v>
      </c>
      <c r="AB1171" s="47">
        <f>_xlfn.XLOOKUP($F1171,Main_OG!$D$1:$D$766,Main_OG!AJ$1:AJ$766,"")</f>
        <v>73448608</v>
      </c>
      <c r="AC1171" s="47">
        <f>_xlfn.XLOOKUP($F1171,Main_OG!$D$1:$D$766,Main_OG!AK$1:AK$766,"")</f>
        <v>1696064</v>
      </c>
      <c r="AD1171" s="47">
        <f>_xlfn.XLOOKUP($F1171,Main_OG!$D$1:$D$766,Main_OG!AL$1:AL$766,"")</f>
        <v>150596912</v>
      </c>
      <c r="AE1171" s="47">
        <f>_xlfn.XLOOKUP($F1171,Main_OG!$D$1:$D$766,Main_OG!AM$1:AM$766,"")</f>
        <v>31484428</v>
      </c>
      <c r="AF1171" s="48">
        <f>_xlfn.XLOOKUP($F1171,Main_OG!$D$1:$D$766,Main_OG!Z$1:Z$766,"")</f>
        <v>0</v>
      </c>
      <c r="AG1171" s="48">
        <f>_xlfn.XLOOKUP($F1171,Main_OG!$D$1:$D$766,Main_OG!AA$1:AA$766,"")</f>
        <v>1.93</v>
      </c>
      <c r="AH1171" s="48">
        <f>_xlfn.XLOOKUP($F1171,Main_OG!$D$1:$D$766,Main_OG!AB$1:AB$766,"")</f>
        <v>24.38</v>
      </c>
      <c r="AI1171" s="48">
        <f>_xlfn.XLOOKUP($F1171,Main_OG!$D$1:$D$766,Main_OG!AC$1:AC$766,"")</f>
        <v>9.1182546074696553</v>
      </c>
      <c r="AJ1171" s="48">
        <f>_xlfn.XLOOKUP($F1171,Main_OG!$D$1:$D$766,Main_OG!AD$1:AD$766,"")</f>
        <v>0.68330088246943577</v>
      </c>
    </row>
    <row r="1172" spans="2:36" x14ac:dyDescent="0.35">
      <c r="B1172" s="36" t="s">
        <v>2241</v>
      </c>
      <c r="C1172" s="45" t="s">
        <v>310</v>
      </c>
      <c r="D1172" s="45" t="s">
        <v>4430</v>
      </c>
      <c r="E1172" s="36" t="s">
        <v>2241</v>
      </c>
      <c r="F1172" s="36" t="str">
        <f t="shared" si="54"/>
        <v>2009_IN</v>
      </c>
      <c r="G1172" s="45">
        <v>2009</v>
      </c>
      <c r="H1172" s="45">
        <f>_xlfn.XLOOKUP(J1172,Main_OG!$B$1:$B$766,Main_OG!$O$1:$O$766,"")</f>
        <v>0</v>
      </c>
      <c r="I1172" s="45">
        <f>_xlfn.XLOOKUP(F1172,Main_OG!$D$1:$D$766,Main_OG!$J$1:$J$766,"")</f>
        <v>0</v>
      </c>
      <c r="J1172" s="45" t="s">
        <v>310</v>
      </c>
      <c r="K1172" s="45" t="str">
        <f t="shared" si="55"/>
        <v>Indiana Michigan Power Co_IN</v>
      </c>
      <c r="L1172" s="45" t="str">
        <f t="shared" si="56"/>
        <v>Indiana Michigan Power Co_IN</v>
      </c>
      <c r="M1172" s="45" t="s">
        <v>2248</v>
      </c>
      <c r="N1172" s="45">
        <v>0</v>
      </c>
      <c r="O1172" s="45">
        <v>53107</v>
      </c>
      <c r="P1172" s="45">
        <v>4193</v>
      </c>
      <c r="Q1172" s="45">
        <v>397095</v>
      </c>
      <c r="R1172" s="45">
        <v>0</v>
      </c>
      <c r="S1172" s="45">
        <v>4298011</v>
      </c>
      <c r="T1172" s="45">
        <v>5977405</v>
      </c>
      <c r="U1172" s="45">
        <v>4548419</v>
      </c>
      <c r="V1172" s="45">
        <v>0</v>
      </c>
      <c r="W1172" s="45">
        <v>6.73</v>
      </c>
      <c r="X1172" s="45">
        <v>5.0999999999999996</v>
      </c>
      <c r="Y1172" s="45">
        <v>7.9</v>
      </c>
      <c r="Z1172" s="46">
        <v>299789</v>
      </c>
      <c r="AA1172" s="46">
        <v>46411.815476075288</v>
      </c>
      <c r="AB1172" s="47">
        <f>_xlfn.XLOOKUP($F1172,Main_OG!$D$1:$D$766,Main_OG!AJ$1:AJ$766,"")</f>
        <v>108667422</v>
      </c>
      <c r="AC1172" s="47">
        <f>_xlfn.XLOOKUP($F1172,Main_OG!$D$1:$D$766,Main_OG!AK$1:AK$766,"")</f>
        <v>568080</v>
      </c>
      <c r="AD1172" s="47">
        <f>_xlfn.XLOOKUP($F1172,Main_OG!$D$1:$D$766,Main_OG!AL$1:AL$766,"")</f>
        <v>67058244</v>
      </c>
      <c r="AE1172" s="47">
        <f>_xlfn.XLOOKUP($F1172,Main_OG!$D$1:$D$766,Main_OG!AM$1:AM$766,"")</f>
        <v>0</v>
      </c>
      <c r="AF1172" s="48">
        <f>_xlfn.XLOOKUP($F1172,Main_OG!$D$1:$D$766,Main_OG!Z$1:Z$766,"")</f>
        <v>2.11</v>
      </c>
      <c r="AG1172" s="48">
        <f>_xlfn.XLOOKUP($F1172,Main_OG!$D$1:$D$766,Main_OG!AA$1:AA$766,"")</f>
        <v>2.2743975091886082</v>
      </c>
      <c r="AH1172" s="48">
        <f>_xlfn.XLOOKUP($F1172,Main_OG!$D$1:$D$766,Main_OG!AB$1:AB$766,"")</f>
        <v>14.15708861161818</v>
      </c>
      <c r="AI1172" s="48">
        <f>_xlfn.XLOOKUP($F1172,Main_OG!$D$1:$D$766,Main_OG!AC$1:AC$766,"")</f>
        <v>4.63</v>
      </c>
      <c r="AJ1172" s="48">
        <f>_xlfn.XLOOKUP($F1172,Main_OG!$D$1:$D$766,Main_OG!AD$1:AD$766,"")</f>
        <v>0.68314474405108627</v>
      </c>
    </row>
    <row r="1173" spans="2:36" x14ac:dyDescent="0.35">
      <c r="B1173" s="36" t="s">
        <v>2241</v>
      </c>
      <c r="C1173" s="45" t="s">
        <v>230</v>
      </c>
      <c r="D1173" s="45" t="s">
        <v>4430</v>
      </c>
      <c r="E1173" s="36" t="s">
        <v>2241</v>
      </c>
      <c r="F1173" s="36" t="str">
        <f t="shared" si="54"/>
        <v>2009_MI</v>
      </c>
      <c r="G1173" s="45">
        <v>2009</v>
      </c>
      <c r="H1173" s="45">
        <f>_xlfn.XLOOKUP(J1173,Main_OG!$B$1:$B$766,Main_OG!$O$1:$O$766,"")</f>
        <v>0</v>
      </c>
      <c r="I1173" s="45">
        <f>_xlfn.XLOOKUP(F1173,Main_OG!$D$1:$D$766,Main_OG!$J$1:$J$766,"")</f>
        <v>0</v>
      </c>
      <c r="J1173" s="45" t="s">
        <v>230</v>
      </c>
      <c r="K1173" s="45" t="str">
        <f t="shared" si="55"/>
        <v>Indiana Michigan Power Co_MI</v>
      </c>
      <c r="L1173" s="45" t="str">
        <f t="shared" si="56"/>
        <v>Indiana Michigan Power Co_MI</v>
      </c>
      <c r="M1173" s="45" t="s">
        <v>2249</v>
      </c>
      <c r="N1173" s="45">
        <v>0</v>
      </c>
      <c r="O1173" s="45">
        <v>17502</v>
      </c>
      <c r="P1173" s="45">
        <v>1004</v>
      </c>
      <c r="Q1173" s="45">
        <v>109314</v>
      </c>
      <c r="R1173" s="45">
        <v>0</v>
      </c>
      <c r="S1173" s="45">
        <v>815956</v>
      </c>
      <c r="T1173" s="45">
        <v>784522</v>
      </c>
      <c r="U1173" s="45">
        <v>1218332</v>
      </c>
      <c r="V1173" s="45">
        <v>0</v>
      </c>
      <c r="W1173" s="45">
        <v>7.28</v>
      </c>
      <c r="X1173" s="45">
        <v>5.78</v>
      </c>
      <c r="Y1173" s="45">
        <v>6.83</v>
      </c>
      <c r="Z1173" s="46">
        <v>416297.1</v>
      </c>
      <c r="AA1173" s="46">
        <v>42043.455440645848</v>
      </c>
      <c r="AB1173" s="47">
        <f>_xlfn.XLOOKUP($F1173,Main_OG!$D$1:$D$766,Main_OG!AJ$1:AJ$766,"")</f>
        <v>70951888</v>
      </c>
      <c r="AC1173" s="47">
        <f>_xlfn.XLOOKUP($F1173,Main_OG!$D$1:$D$766,Main_OG!AK$1:AK$766,"")</f>
        <v>1451520</v>
      </c>
      <c r="AD1173" s="47">
        <f>_xlfn.XLOOKUP($F1173,Main_OG!$D$1:$D$766,Main_OG!AL$1:AL$766,"")</f>
        <v>132491692</v>
      </c>
      <c r="AE1173" s="47">
        <f>_xlfn.XLOOKUP($F1173,Main_OG!$D$1:$D$766,Main_OG!AM$1:AM$766,"")</f>
        <v>21851009</v>
      </c>
      <c r="AF1173" s="48">
        <f>_xlfn.XLOOKUP($F1173,Main_OG!$D$1:$D$766,Main_OG!Z$1:Z$766,"")</f>
        <v>0</v>
      </c>
      <c r="AG1173" s="48">
        <f>_xlfn.XLOOKUP($F1173,Main_OG!$D$1:$D$766,Main_OG!AA$1:AA$766,"")</f>
        <v>2.0299999999999998</v>
      </c>
      <c r="AH1173" s="48">
        <f>_xlfn.XLOOKUP($F1173,Main_OG!$D$1:$D$766,Main_OG!AB$1:AB$766,"")</f>
        <v>12.98</v>
      </c>
      <c r="AI1173" s="48">
        <f>_xlfn.XLOOKUP($F1173,Main_OG!$D$1:$D$766,Main_OG!AC$1:AC$766,"")</f>
        <v>4.5973007921271787</v>
      </c>
      <c r="AJ1173" s="48">
        <f>_xlfn.XLOOKUP($F1173,Main_OG!$D$1:$D$766,Main_OG!AD$1:AD$766,"")</f>
        <v>0.66</v>
      </c>
    </row>
    <row r="1174" spans="2:36" x14ac:dyDescent="0.35">
      <c r="B1174" s="36" t="s">
        <v>2241</v>
      </c>
      <c r="C1174" s="45" t="s">
        <v>310</v>
      </c>
      <c r="D1174" s="45" t="s">
        <v>4430</v>
      </c>
      <c r="E1174" s="36" t="s">
        <v>2241</v>
      </c>
      <c r="F1174" s="36" t="str">
        <f t="shared" si="54"/>
        <v>2010_IN</v>
      </c>
      <c r="G1174" s="45">
        <v>2010</v>
      </c>
      <c r="H1174" s="45">
        <f>_xlfn.XLOOKUP(J1174,Main_OG!$B$1:$B$766,Main_OG!$O$1:$O$766,"")</f>
        <v>0</v>
      </c>
      <c r="I1174" s="45">
        <f>_xlfn.XLOOKUP(F1174,Main_OG!$D$1:$D$766,Main_OG!$J$1:$J$766,"")</f>
        <v>0</v>
      </c>
      <c r="J1174" s="45" t="s">
        <v>310</v>
      </c>
      <c r="K1174" s="45" t="str">
        <f t="shared" si="55"/>
        <v>Indiana Michigan Power Co_IN</v>
      </c>
      <c r="L1174" s="45" t="str">
        <f t="shared" si="56"/>
        <v>Indiana Michigan Power Co_IN</v>
      </c>
      <c r="M1174" s="45" t="s">
        <v>2250</v>
      </c>
      <c r="N1174" s="45">
        <v>0</v>
      </c>
      <c r="O1174" s="45">
        <v>53200</v>
      </c>
      <c r="P1174" s="45">
        <v>4119</v>
      </c>
      <c r="Q1174" s="45">
        <v>397450</v>
      </c>
      <c r="R1174" s="45">
        <v>0</v>
      </c>
      <c r="S1174" s="45">
        <v>4365413</v>
      </c>
      <c r="T1174" s="45">
        <v>6593334</v>
      </c>
      <c r="U1174" s="45">
        <v>4805950</v>
      </c>
      <c r="V1174" s="45">
        <v>0</v>
      </c>
      <c r="W1174" s="45">
        <v>7.09</v>
      </c>
      <c r="X1174" s="45">
        <v>5.36</v>
      </c>
      <c r="Y1174" s="45">
        <v>8.36</v>
      </c>
      <c r="Z1174" s="46">
        <v>320731.8</v>
      </c>
      <c r="AA1174" s="46">
        <v>49415.15787170743</v>
      </c>
      <c r="AB1174" s="47">
        <f>_xlfn.XLOOKUP($F1174,Main_OG!$D$1:$D$766,Main_OG!AJ$1:AJ$766,"")</f>
        <v>112440262</v>
      </c>
      <c r="AC1174" s="47">
        <f>_xlfn.XLOOKUP($F1174,Main_OG!$D$1:$D$766,Main_OG!AK$1:AK$766,"")</f>
        <v>552818</v>
      </c>
      <c r="AD1174" s="47">
        <f>_xlfn.XLOOKUP($F1174,Main_OG!$D$1:$D$766,Main_OG!AL$1:AL$766,"")</f>
        <v>111625950</v>
      </c>
      <c r="AE1174" s="47">
        <f>_xlfn.XLOOKUP($F1174,Main_OG!$D$1:$D$766,Main_OG!AM$1:AM$766,"")</f>
        <v>0</v>
      </c>
      <c r="AF1174" s="48">
        <f>_xlfn.XLOOKUP($F1174,Main_OG!$D$1:$D$766,Main_OG!Z$1:Z$766,"")</f>
        <v>2.2799999999999998</v>
      </c>
      <c r="AG1174" s="48">
        <f>_xlfn.XLOOKUP($F1174,Main_OG!$D$1:$D$766,Main_OG!AA$1:AA$766,"")</f>
        <v>2.2935982820086371</v>
      </c>
      <c r="AH1174" s="48">
        <f>_xlfn.XLOOKUP($F1174,Main_OG!$D$1:$D$766,Main_OG!AB$1:AB$766,"")</f>
        <v>17.815786882646659</v>
      </c>
      <c r="AI1174" s="48">
        <f>_xlfn.XLOOKUP($F1174,Main_OG!$D$1:$D$766,Main_OG!AC$1:AC$766,"")</f>
        <v>4.87</v>
      </c>
      <c r="AJ1174" s="48">
        <f>_xlfn.XLOOKUP($F1174,Main_OG!$D$1:$D$766,Main_OG!AD$1:AD$766,"")</f>
        <v>0.70992248279802228</v>
      </c>
    </row>
    <row r="1175" spans="2:36" x14ac:dyDescent="0.35">
      <c r="B1175" s="36" t="s">
        <v>2241</v>
      </c>
      <c r="C1175" s="45" t="s">
        <v>230</v>
      </c>
      <c r="D1175" s="45" t="s">
        <v>4430</v>
      </c>
      <c r="E1175" s="36" t="s">
        <v>2241</v>
      </c>
      <c r="F1175" s="36" t="str">
        <f t="shared" si="54"/>
        <v>2010_MI</v>
      </c>
      <c r="G1175" s="45">
        <v>2010</v>
      </c>
      <c r="H1175" s="45">
        <f>_xlfn.XLOOKUP(J1175,Main_OG!$B$1:$B$766,Main_OG!$O$1:$O$766,"")</f>
        <v>0</v>
      </c>
      <c r="I1175" s="45">
        <f>_xlfn.XLOOKUP(F1175,Main_OG!$D$1:$D$766,Main_OG!$J$1:$J$766,"")</f>
        <v>0</v>
      </c>
      <c r="J1175" s="45" t="s">
        <v>230</v>
      </c>
      <c r="K1175" s="45" t="str">
        <f t="shared" si="55"/>
        <v>Indiana Michigan Power Co_MI</v>
      </c>
      <c r="L1175" s="45" t="str">
        <f t="shared" si="56"/>
        <v>Indiana Michigan Power Co_MI</v>
      </c>
      <c r="M1175" s="45" t="s">
        <v>2251</v>
      </c>
      <c r="N1175" s="45">
        <v>0</v>
      </c>
      <c r="O1175" s="45">
        <v>17585</v>
      </c>
      <c r="P1175" s="45">
        <v>985</v>
      </c>
      <c r="Q1175" s="45">
        <v>109362</v>
      </c>
      <c r="R1175" s="45">
        <v>0</v>
      </c>
      <c r="S1175" s="45">
        <v>827128</v>
      </c>
      <c r="T1175" s="45">
        <v>851527</v>
      </c>
      <c r="U1175" s="45">
        <v>1277157</v>
      </c>
      <c r="V1175" s="45">
        <v>0</v>
      </c>
      <c r="W1175" s="45">
        <v>7.93</v>
      </c>
      <c r="X1175" s="45">
        <v>6.32</v>
      </c>
      <c r="Y1175" s="45">
        <v>7.58</v>
      </c>
      <c r="Z1175" s="46">
        <v>441271.5</v>
      </c>
      <c r="AA1175" s="46">
        <v>44673.97282962648</v>
      </c>
      <c r="AB1175" s="47">
        <f>_xlfn.XLOOKUP($F1175,Main_OG!$D$1:$D$766,Main_OG!AJ$1:AJ$766,"")</f>
        <v>70202968</v>
      </c>
      <c r="AC1175" s="47">
        <f>_xlfn.XLOOKUP($F1175,Main_OG!$D$1:$D$766,Main_OG!AK$1:AK$766,"")</f>
        <v>1394134</v>
      </c>
      <c r="AD1175" s="47">
        <f>_xlfn.XLOOKUP($F1175,Main_OG!$D$1:$D$766,Main_OG!AL$1:AL$766,"")</f>
        <v>193405206</v>
      </c>
      <c r="AE1175" s="47">
        <f>_xlfn.XLOOKUP($F1175,Main_OG!$D$1:$D$766,Main_OG!AM$1:AM$766,"")</f>
        <v>29624580</v>
      </c>
      <c r="AF1175" s="48">
        <f>_xlfn.XLOOKUP($F1175,Main_OG!$D$1:$D$766,Main_OG!Z$1:Z$766,"")</f>
        <v>0</v>
      </c>
      <c r="AG1175" s="48">
        <f>_xlfn.XLOOKUP($F1175,Main_OG!$D$1:$D$766,Main_OG!AA$1:AA$766,"")</f>
        <v>2.09</v>
      </c>
      <c r="AH1175" s="48">
        <f>_xlfn.XLOOKUP($F1175,Main_OG!$D$1:$D$766,Main_OG!AB$1:AB$766,"")</f>
        <v>16.760000000000002</v>
      </c>
      <c r="AI1175" s="48">
        <f>_xlfn.XLOOKUP($F1175,Main_OG!$D$1:$D$766,Main_OG!AC$1:AC$766,"")</f>
        <v>4.9924248044436963</v>
      </c>
      <c r="AJ1175" s="48">
        <f>_xlfn.XLOOKUP($F1175,Main_OG!$D$1:$D$766,Main_OG!AD$1:AD$766,"")</f>
        <v>0.70992248279802228</v>
      </c>
    </row>
    <row r="1176" spans="2:36" x14ac:dyDescent="0.35">
      <c r="B1176" s="36" t="s">
        <v>2241</v>
      </c>
      <c r="C1176" s="45" t="s">
        <v>310</v>
      </c>
      <c r="D1176" s="45" t="s">
        <v>4430</v>
      </c>
      <c r="E1176" s="36" t="s">
        <v>2241</v>
      </c>
      <c r="F1176" s="36" t="str">
        <f t="shared" si="54"/>
        <v>2011_IN</v>
      </c>
      <c r="G1176" s="45">
        <v>2011</v>
      </c>
      <c r="H1176" s="45">
        <f>_xlfn.XLOOKUP(J1176,Main_OG!$B$1:$B$766,Main_OG!$O$1:$O$766,"")</f>
        <v>0</v>
      </c>
      <c r="I1176" s="45">
        <f>_xlfn.XLOOKUP(F1176,Main_OG!$D$1:$D$766,Main_OG!$J$1:$J$766,"")</f>
        <v>0</v>
      </c>
      <c r="J1176" s="45" t="s">
        <v>310</v>
      </c>
      <c r="K1176" s="45" t="str">
        <f t="shared" si="55"/>
        <v>Indiana Michigan Power Co_IN</v>
      </c>
      <c r="L1176" s="45" t="str">
        <f t="shared" si="56"/>
        <v>Indiana Michigan Power Co_IN</v>
      </c>
      <c r="M1176" s="45" t="s">
        <v>2252</v>
      </c>
      <c r="N1176" s="45">
        <v>0</v>
      </c>
      <c r="O1176" s="45">
        <v>53362</v>
      </c>
      <c r="P1176" s="45">
        <v>4108</v>
      </c>
      <c r="Q1176" s="45">
        <v>397482</v>
      </c>
      <c r="R1176" s="45">
        <v>0</v>
      </c>
      <c r="S1176" s="45">
        <v>4302200</v>
      </c>
      <c r="T1176" s="45">
        <v>6727375</v>
      </c>
      <c r="U1176" s="45">
        <v>4749734</v>
      </c>
      <c r="V1176" s="45">
        <v>0</v>
      </c>
      <c r="W1176" s="45">
        <v>7.11</v>
      </c>
      <c r="X1176" s="45">
        <v>5.31</v>
      </c>
      <c r="Y1176" s="45">
        <v>8.35</v>
      </c>
      <c r="Z1176" s="46">
        <v>321532.79999999999</v>
      </c>
      <c r="AA1176" s="46">
        <v>49335.655376117225</v>
      </c>
      <c r="AB1176" s="47">
        <f>_xlfn.XLOOKUP($F1176,Main_OG!$D$1:$D$766,Main_OG!AJ$1:AJ$766,"")</f>
        <v>105179496</v>
      </c>
      <c r="AC1176" s="47">
        <f>_xlfn.XLOOKUP($F1176,Main_OG!$D$1:$D$766,Main_OG!AK$1:AK$766,"")</f>
        <v>3482912.4</v>
      </c>
      <c r="AD1176" s="47">
        <f>_xlfn.XLOOKUP($F1176,Main_OG!$D$1:$D$766,Main_OG!AL$1:AL$766,"")</f>
        <v>161515530</v>
      </c>
      <c r="AE1176" s="47">
        <f>_xlfn.XLOOKUP($F1176,Main_OG!$D$1:$D$766,Main_OG!AM$1:AM$766,"")</f>
        <v>0</v>
      </c>
      <c r="AF1176" s="48">
        <f>_xlfn.XLOOKUP($F1176,Main_OG!$D$1:$D$766,Main_OG!Z$1:Z$766,"")</f>
        <v>0</v>
      </c>
      <c r="AG1176" s="48">
        <f>_xlfn.XLOOKUP($F1176,Main_OG!$D$1:$D$766,Main_OG!AA$1:AA$766,"")</f>
        <v>2.3089180475565318</v>
      </c>
      <c r="AH1176" s="48">
        <f>_xlfn.XLOOKUP($F1176,Main_OG!$D$1:$D$766,Main_OG!AB$1:AB$766,"")</f>
        <v>22.758921780738341</v>
      </c>
      <c r="AI1176" s="48">
        <f>_xlfn.XLOOKUP($F1176,Main_OG!$D$1:$D$766,Main_OG!AC$1:AC$766,"")</f>
        <v>4.6524343752411106</v>
      </c>
      <c r="AJ1176" s="48">
        <f>_xlfn.XLOOKUP($F1176,Main_OG!$D$1:$D$766,Main_OG!AD$1:AD$766,"")</f>
        <v>0.75949643062398253</v>
      </c>
    </row>
    <row r="1177" spans="2:36" x14ac:dyDescent="0.35">
      <c r="B1177" s="36" t="s">
        <v>2241</v>
      </c>
      <c r="C1177" s="45" t="s">
        <v>230</v>
      </c>
      <c r="D1177" s="45" t="s">
        <v>4430</v>
      </c>
      <c r="E1177" s="36" t="s">
        <v>2241</v>
      </c>
      <c r="F1177" s="36" t="str">
        <f t="shared" si="54"/>
        <v>2011_MI</v>
      </c>
      <c r="G1177" s="45">
        <v>2011</v>
      </c>
      <c r="H1177" s="45">
        <f>_xlfn.XLOOKUP(J1177,Main_OG!$B$1:$B$766,Main_OG!$O$1:$O$766,"")</f>
        <v>0</v>
      </c>
      <c r="I1177" s="45">
        <f>_xlfn.XLOOKUP(F1177,Main_OG!$D$1:$D$766,Main_OG!$J$1:$J$766,"")</f>
        <v>0</v>
      </c>
      <c r="J1177" s="45" t="s">
        <v>230</v>
      </c>
      <c r="K1177" s="45" t="str">
        <f t="shared" si="55"/>
        <v>Indiana Michigan Power Co_MI</v>
      </c>
      <c r="L1177" s="45" t="str">
        <f t="shared" si="56"/>
        <v>Indiana Michigan Power Co_MI</v>
      </c>
      <c r="M1177" s="45" t="s">
        <v>2253</v>
      </c>
      <c r="N1177" s="45">
        <v>0</v>
      </c>
      <c r="O1177" s="45">
        <v>17697</v>
      </c>
      <c r="P1177" s="45">
        <v>985</v>
      </c>
      <c r="Q1177" s="45">
        <v>109162</v>
      </c>
      <c r="R1177" s="45">
        <v>0</v>
      </c>
      <c r="S1177" s="45">
        <v>815899</v>
      </c>
      <c r="T1177" s="45">
        <v>795562</v>
      </c>
      <c r="U1177" s="45">
        <v>1247602</v>
      </c>
      <c r="V1177" s="45">
        <v>0</v>
      </c>
      <c r="W1177" s="45">
        <v>8.66</v>
      </c>
      <c r="X1177" s="45">
        <v>7.07</v>
      </c>
      <c r="Y1177" s="45">
        <v>8.5500000000000007</v>
      </c>
      <c r="Z1177" s="46">
        <v>453989.1</v>
      </c>
      <c r="AA1177" s="46">
        <v>45936.119132417887</v>
      </c>
      <c r="AB1177" s="47">
        <f>_xlfn.XLOOKUP($F1177,Main_OG!$D$1:$D$766,Main_OG!AJ$1:AJ$766,"")</f>
        <v>64902824</v>
      </c>
      <c r="AC1177" s="47">
        <f>_xlfn.XLOOKUP($F1177,Main_OG!$D$1:$D$766,Main_OG!AK$1:AK$766,"")</f>
        <v>1219786</v>
      </c>
      <c r="AD1177" s="47">
        <f>_xlfn.XLOOKUP($F1177,Main_OG!$D$1:$D$766,Main_OG!AL$1:AL$766,"")</f>
        <v>199495150</v>
      </c>
      <c r="AE1177" s="47">
        <f>_xlfn.XLOOKUP($F1177,Main_OG!$D$1:$D$766,Main_OG!AM$1:AM$766,"")</f>
        <v>32889467</v>
      </c>
      <c r="AF1177" s="48">
        <f>_xlfn.XLOOKUP($F1177,Main_OG!$D$1:$D$766,Main_OG!Z$1:Z$766,"")</f>
        <v>2.44</v>
      </c>
      <c r="AG1177" s="48">
        <f>_xlfn.XLOOKUP($F1177,Main_OG!$D$1:$D$766,Main_OG!AA$1:AA$766,"")</f>
        <v>2.66</v>
      </c>
      <c r="AH1177" s="48">
        <f>_xlfn.XLOOKUP($F1177,Main_OG!$D$1:$D$766,Main_OG!AB$1:AB$766,"")</f>
        <v>22.17</v>
      </c>
      <c r="AI1177" s="48">
        <f>_xlfn.XLOOKUP($F1177,Main_OG!$D$1:$D$766,Main_OG!AC$1:AC$766,"")</f>
        <v>4.6524343752411106</v>
      </c>
      <c r="AJ1177" s="48">
        <f>_xlfn.XLOOKUP($F1177,Main_OG!$D$1:$D$766,Main_OG!AD$1:AD$766,"")</f>
        <v>0.76</v>
      </c>
    </row>
    <row r="1178" spans="2:36" x14ac:dyDescent="0.35">
      <c r="B1178" s="36" t="s">
        <v>2241</v>
      </c>
      <c r="C1178" s="45" t="s">
        <v>310</v>
      </c>
      <c r="D1178" s="45" t="s">
        <v>4430</v>
      </c>
      <c r="E1178" s="36" t="s">
        <v>2241</v>
      </c>
      <c r="F1178" s="36" t="str">
        <f t="shared" si="54"/>
        <v>2012_IN</v>
      </c>
      <c r="G1178" s="45">
        <v>2012</v>
      </c>
      <c r="H1178" s="45">
        <f>_xlfn.XLOOKUP(J1178,Main_OG!$B$1:$B$766,Main_OG!$O$1:$O$766,"")</f>
        <v>0</v>
      </c>
      <c r="I1178" s="45">
        <f>_xlfn.XLOOKUP(F1178,Main_OG!$D$1:$D$766,Main_OG!$J$1:$J$766,"")</f>
        <v>0</v>
      </c>
      <c r="J1178" s="45" t="s">
        <v>310</v>
      </c>
      <c r="K1178" s="45" t="str">
        <f t="shared" si="55"/>
        <v>Indiana Michigan Power Co_IN</v>
      </c>
      <c r="L1178" s="45" t="str">
        <f t="shared" si="56"/>
        <v>Indiana Michigan Power Co_IN</v>
      </c>
      <c r="M1178" s="45" t="s">
        <v>2254</v>
      </c>
      <c r="N1178" s="45">
        <v>0</v>
      </c>
      <c r="O1178" s="45">
        <v>53453</v>
      </c>
      <c r="P1178" s="45">
        <v>4098</v>
      </c>
      <c r="Q1178" s="45">
        <v>398055</v>
      </c>
      <c r="R1178" s="45">
        <v>0</v>
      </c>
      <c r="S1178" s="45">
        <v>4247279</v>
      </c>
      <c r="T1178" s="45">
        <v>6754792</v>
      </c>
      <c r="U1178" s="45">
        <v>4553482</v>
      </c>
      <c r="V1178" s="45">
        <v>0</v>
      </c>
      <c r="W1178" s="45">
        <v>7.2138703</v>
      </c>
      <c r="X1178" s="45">
        <v>5.4253469000000001</v>
      </c>
      <c r="Y1178" s="45">
        <v>8.4981889000000006</v>
      </c>
      <c r="Z1178" s="46">
        <v>323876.2</v>
      </c>
      <c r="AA1178" s="46">
        <v>49530.011443665069</v>
      </c>
      <c r="AB1178" s="47">
        <f>_xlfn.XLOOKUP($F1178,Main_OG!$D$1:$D$766,Main_OG!AJ$1:AJ$766,"")</f>
        <v>93173864</v>
      </c>
      <c r="AC1178" s="47">
        <f>_xlfn.XLOOKUP($F1178,Main_OG!$D$1:$D$766,Main_OG!AK$1:AK$766,"")</f>
        <v>2478722</v>
      </c>
      <c r="AD1178" s="47">
        <f>_xlfn.XLOOKUP($F1178,Main_OG!$D$1:$D$766,Main_OG!AL$1:AL$766,"")</f>
        <v>226471182</v>
      </c>
      <c r="AE1178" s="47">
        <f>_xlfn.XLOOKUP($F1178,Main_OG!$D$1:$D$766,Main_OG!AM$1:AM$766,"")</f>
        <v>0</v>
      </c>
      <c r="AF1178" s="48">
        <f>_xlfn.XLOOKUP($F1178,Main_OG!$D$1:$D$766,Main_OG!Z$1:Z$766,"")</f>
        <v>0</v>
      </c>
      <c r="AG1178" s="48">
        <f>_xlfn.XLOOKUP($F1178,Main_OG!$D$1:$D$766,Main_OG!AA$1:AA$766,"")</f>
        <v>2.324237813104427</v>
      </c>
      <c r="AH1178" s="48">
        <f>_xlfn.XLOOKUP($F1178,Main_OG!$D$1:$D$766,Main_OG!AB$1:AB$766,"")</f>
        <v>23.49195884567845</v>
      </c>
      <c r="AI1178" s="48">
        <f>_xlfn.XLOOKUP($F1178,Main_OG!$D$1:$D$766,Main_OG!AC$1:AC$766,"")</f>
        <v>3.503818060367514</v>
      </c>
      <c r="AJ1178" s="48">
        <f>_xlfn.XLOOKUP($F1178,Main_OG!$D$1:$D$766,Main_OG!AD$1:AD$766,"")</f>
        <v>0.75442193202762442</v>
      </c>
    </row>
    <row r="1179" spans="2:36" x14ac:dyDescent="0.35">
      <c r="B1179" s="36" t="s">
        <v>2241</v>
      </c>
      <c r="C1179" s="45" t="s">
        <v>230</v>
      </c>
      <c r="D1179" s="45" t="s">
        <v>4430</v>
      </c>
      <c r="E1179" s="36" t="s">
        <v>2241</v>
      </c>
      <c r="F1179" s="36" t="str">
        <f t="shared" si="54"/>
        <v>2012_MI</v>
      </c>
      <c r="G1179" s="45">
        <v>2012</v>
      </c>
      <c r="H1179" s="45">
        <f>_xlfn.XLOOKUP(J1179,Main_OG!$B$1:$B$766,Main_OG!$O$1:$O$766,"")</f>
        <v>0</v>
      </c>
      <c r="I1179" s="45">
        <f>_xlfn.XLOOKUP(F1179,Main_OG!$D$1:$D$766,Main_OG!$J$1:$J$766,"")</f>
        <v>0</v>
      </c>
      <c r="J1179" s="45" t="s">
        <v>230</v>
      </c>
      <c r="K1179" s="45" t="str">
        <f t="shared" si="55"/>
        <v>Indiana Michigan Power Co_MI</v>
      </c>
      <c r="L1179" s="45" t="str">
        <f t="shared" si="56"/>
        <v>Indiana Michigan Power Co_MI</v>
      </c>
      <c r="M1179" s="45" t="s">
        <v>2255</v>
      </c>
      <c r="N1179" s="45">
        <v>0</v>
      </c>
      <c r="O1179" s="45">
        <v>17762</v>
      </c>
      <c r="P1179" s="45">
        <v>975</v>
      </c>
      <c r="Q1179" s="45">
        <v>109019</v>
      </c>
      <c r="R1179" s="45">
        <v>0</v>
      </c>
      <c r="S1179" s="45">
        <v>829225</v>
      </c>
      <c r="T1179" s="45">
        <v>801640</v>
      </c>
      <c r="U1179" s="45">
        <v>1217370</v>
      </c>
      <c r="V1179" s="45">
        <v>0</v>
      </c>
      <c r="W1179" s="45">
        <v>9.1987579000000004</v>
      </c>
      <c r="X1179" s="45">
        <v>7.6739433999999997</v>
      </c>
      <c r="Y1179" s="45">
        <v>9.6538521999999993</v>
      </c>
      <c r="Z1179" s="46">
        <v>463302.6</v>
      </c>
      <c r="AA1179" s="46">
        <v>46806.331882207116</v>
      </c>
      <c r="AB1179" s="47">
        <f>_xlfn.XLOOKUP($F1179,Main_OG!$D$1:$D$766,Main_OG!AJ$1:AJ$766,"")</f>
        <v>59591210</v>
      </c>
      <c r="AC1179" s="47">
        <f>_xlfn.XLOOKUP($F1179,Main_OG!$D$1:$D$766,Main_OG!AK$1:AK$766,"")</f>
        <v>1089792</v>
      </c>
      <c r="AD1179" s="47">
        <f>_xlfn.XLOOKUP($F1179,Main_OG!$D$1:$D$766,Main_OG!AL$1:AL$766,"")</f>
        <v>339611196</v>
      </c>
      <c r="AE1179" s="47">
        <f>_xlfn.XLOOKUP($F1179,Main_OG!$D$1:$D$766,Main_OG!AM$1:AM$766,"")</f>
        <v>28019714</v>
      </c>
      <c r="AF1179" s="48">
        <f>_xlfn.XLOOKUP($F1179,Main_OG!$D$1:$D$766,Main_OG!Z$1:Z$766,"")</f>
        <v>2.42</v>
      </c>
      <c r="AG1179" s="48">
        <f>_xlfn.XLOOKUP($F1179,Main_OG!$D$1:$D$766,Main_OG!AA$1:AA$766,"")</f>
        <v>2.78</v>
      </c>
      <c r="AH1179" s="48">
        <f>_xlfn.XLOOKUP($F1179,Main_OG!$D$1:$D$766,Main_OG!AB$1:AB$766,"")</f>
        <v>22.67</v>
      </c>
      <c r="AI1179" s="48">
        <f>_xlfn.XLOOKUP($F1179,Main_OG!$D$1:$D$766,Main_OG!AC$1:AC$766,"")</f>
        <v>3.16</v>
      </c>
      <c r="AJ1179" s="48">
        <f>_xlfn.XLOOKUP($F1179,Main_OG!$D$1:$D$766,Main_OG!AD$1:AD$766,"")</f>
        <v>0.79</v>
      </c>
    </row>
    <row r="1180" spans="2:36" x14ac:dyDescent="0.35">
      <c r="B1180" s="36" t="s">
        <v>2241</v>
      </c>
      <c r="C1180" s="45" t="s">
        <v>310</v>
      </c>
      <c r="D1180" s="45" t="s">
        <v>4430</v>
      </c>
      <c r="E1180" s="36" t="s">
        <v>2241</v>
      </c>
      <c r="F1180" s="36" t="str">
        <f t="shared" si="54"/>
        <v>2013_IN</v>
      </c>
      <c r="G1180" s="45">
        <v>2013</v>
      </c>
      <c r="H1180" s="45">
        <f>_xlfn.XLOOKUP(J1180,Main_OG!$B$1:$B$766,Main_OG!$O$1:$O$766,"")</f>
        <v>0</v>
      </c>
      <c r="I1180" s="45">
        <f>_xlfn.XLOOKUP(F1180,Main_OG!$D$1:$D$766,Main_OG!$J$1:$J$766,"")</f>
        <v>0</v>
      </c>
      <c r="J1180" s="45" t="s">
        <v>310</v>
      </c>
      <c r="K1180" s="45" t="str">
        <f t="shared" si="55"/>
        <v>Indiana Michigan Power Co_IN</v>
      </c>
      <c r="L1180" s="45" t="str">
        <f t="shared" si="56"/>
        <v>Indiana Michigan Power Co_IN</v>
      </c>
      <c r="M1180" s="45" t="s">
        <v>2256</v>
      </c>
      <c r="N1180" s="45">
        <v>0</v>
      </c>
      <c r="O1180" s="45">
        <v>53658</v>
      </c>
      <c r="P1180" s="45">
        <v>4076</v>
      </c>
      <c r="Q1180" s="45">
        <v>399744</v>
      </c>
      <c r="R1180" s="45">
        <v>0</v>
      </c>
      <c r="S1180" s="45">
        <v>4194857</v>
      </c>
      <c r="T1180" s="45">
        <v>6708519</v>
      </c>
      <c r="U1180" s="45">
        <v>4563747</v>
      </c>
      <c r="V1180" s="45">
        <v>0</v>
      </c>
      <c r="W1180" s="45">
        <v>7.8867051000000004</v>
      </c>
      <c r="X1180" s="45">
        <v>5.8361882999999999</v>
      </c>
      <c r="Y1180" s="45">
        <v>9.7092959000000008</v>
      </c>
      <c r="Z1180" s="46">
        <v>333207.40000000002</v>
      </c>
      <c r="AA1180" s="46">
        <v>50712.060968788879</v>
      </c>
      <c r="AB1180" s="47">
        <f>_xlfn.XLOOKUP($F1180,Main_OG!$D$1:$D$766,Main_OG!AJ$1:AJ$766,"")</f>
        <v>93043302</v>
      </c>
      <c r="AC1180" s="47">
        <f>_xlfn.XLOOKUP($F1180,Main_OG!$D$1:$D$766,Main_OG!AK$1:AK$766,"")</f>
        <v>3942861.4</v>
      </c>
      <c r="AD1180" s="47">
        <f>_xlfn.XLOOKUP($F1180,Main_OG!$D$1:$D$766,Main_OG!AL$1:AL$766,"")</f>
        <v>153252544</v>
      </c>
      <c r="AE1180" s="47">
        <f>_xlfn.XLOOKUP($F1180,Main_OG!$D$1:$D$766,Main_OG!AM$1:AM$766,"")</f>
        <v>0</v>
      </c>
      <c r="AF1180" s="48">
        <f>_xlfn.XLOOKUP($F1180,Main_OG!$D$1:$D$766,Main_OG!Z$1:Z$766,"")</f>
        <v>2.66</v>
      </c>
      <c r="AG1180" s="48">
        <f>_xlfn.XLOOKUP($F1180,Main_OG!$D$1:$D$766,Main_OG!AA$1:AA$766,"")</f>
        <v>2.3089180475565318</v>
      </c>
      <c r="AH1180" s="48">
        <f>_xlfn.XLOOKUP($F1180,Main_OG!$D$1:$D$766,Main_OG!AB$1:AB$766,"")</f>
        <v>22.96</v>
      </c>
      <c r="AI1180" s="48">
        <f>_xlfn.XLOOKUP($F1180,Main_OG!$D$1:$D$766,Main_OG!AC$1:AC$766,"")</f>
        <v>4.04</v>
      </c>
      <c r="AJ1180" s="48">
        <f>_xlfn.XLOOKUP($F1180,Main_OG!$D$1:$D$766,Main_OG!AD$1:AD$766,"")</f>
        <v>0.73100116927520231</v>
      </c>
    </row>
    <row r="1181" spans="2:36" x14ac:dyDescent="0.35">
      <c r="B1181" s="36" t="s">
        <v>2241</v>
      </c>
      <c r="C1181" s="45" t="s">
        <v>230</v>
      </c>
      <c r="D1181" s="45" t="s">
        <v>4430</v>
      </c>
      <c r="E1181" s="36" t="s">
        <v>2241</v>
      </c>
      <c r="F1181" s="36" t="str">
        <f t="shared" si="54"/>
        <v>2013_MI</v>
      </c>
      <c r="G1181" s="45">
        <v>2013</v>
      </c>
      <c r="H1181" s="45">
        <f>_xlfn.XLOOKUP(J1181,Main_OG!$B$1:$B$766,Main_OG!$O$1:$O$766,"")</f>
        <v>0</v>
      </c>
      <c r="I1181" s="45">
        <f>_xlfn.XLOOKUP(F1181,Main_OG!$D$1:$D$766,Main_OG!$J$1:$J$766,"")</f>
        <v>0</v>
      </c>
      <c r="J1181" s="45" t="s">
        <v>230</v>
      </c>
      <c r="K1181" s="45" t="str">
        <f t="shared" si="55"/>
        <v>Indiana Michigan Power Co_MI</v>
      </c>
      <c r="L1181" s="45" t="str">
        <f t="shared" si="56"/>
        <v>Indiana Michigan Power Co_MI</v>
      </c>
      <c r="M1181" s="45" t="s">
        <v>2257</v>
      </c>
      <c r="N1181" s="45">
        <v>0</v>
      </c>
      <c r="O1181" s="45">
        <v>17827</v>
      </c>
      <c r="P1181" s="45">
        <v>970</v>
      </c>
      <c r="Q1181" s="45">
        <v>109111</v>
      </c>
      <c r="R1181" s="45">
        <v>0</v>
      </c>
      <c r="S1181" s="45">
        <v>819871</v>
      </c>
      <c r="T1181" s="45">
        <v>813178</v>
      </c>
      <c r="U1181" s="45">
        <v>1214720</v>
      </c>
      <c r="V1181" s="45">
        <v>0</v>
      </c>
      <c r="W1181" s="45">
        <v>9.2879123999999997</v>
      </c>
      <c r="X1181" s="45">
        <v>7.7839045999999996</v>
      </c>
      <c r="Y1181" s="45">
        <v>9.9804645999999995</v>
      </c>
      <c r="Z1181" s="46">
        <v>472779.9</v>
      </c>
      <c r="AA1181" s="46">
        <v>47684.250275497179</v>
      </c>
      <c r="AB1181" s="47">
        <f>_xlfn.XLOOKUP($F1181,Main_OG!$D$1:$D$766,Main_OG!AJ$1:AJ$766,"")</f>
        <v>63709402</v>
      </c>
      <c r="AC1181" s="47">
        <f>_xlfn.XLOOKUP($F1181,Main_OG!$D$1:$D$766,Main_OG!AK$1:AK$766,"")</f>
        <v>1962940</v>
      </c>
      <c r="AD1181" s="47">
        <f>_xlfn.XLOOKUP($F1181,Main_OG!$D$1:$D$766,Main_OG!AL$1:AL$766,"")</f>
        <v>213979064</v>
      </c>
      <c r="AE1181" s="47">
        <f>_xlfn.XLOOKUP($F1181,Main_OG!$D$1:$D$766,Main_OG!AM$1:AM$766,"")</f>
        <v>28920823</v>
      </c>
      <c r="AF1181" s="48">
        <f>_xlfn.XLOOKUP($F1181,Main_OG!$D$1:$D$766,Main_OG!Z$1:Z$766,"")</f>
        <v>2.5099999999999998</v>
      </c>
      <c r="AG1181" s="48">
        <f>_xlfn.XLOOKUP($F1181,Main_OG!$D$1:$D$766,Main_OG!AA$1:AA$766,"")</f>
        <v>2.66</v>
      </c>
      <c r="AH1181" s="48">
        <f>_xlfn.XLOOKUP($F1181,Main_OG!$D$1:$D$766,Main_OG!AB$1:AB$766,"")</f>
        <v>22.75</v>
      </c>
      <c r="AI1181" s="48">
        <f>_xlfn.XLOOKUP($F1181,Main_OG!$D$1:$D$766,Main_OG!AC$1:AC$766,"")</f>
        <v>4.49</v>
      </c>
      <c r="AJ1181" s="48">
        <f>_xlfn.XLOOKUP($F1181,Main_OG!$D$1:$D$766,Main_OG!AD$1:AD$766,"")</f>
        <v>0.8</v>
      </c>
    </row>
    <row r="1182" spans="2:36" x14ac:dyDescent="0.35">
      <c r="B1182" s="36" t="s">
        <v>2241</v>
      </c>
      <c r="C1182" s="45" t="s">
        <v>310</v>
      </c>
      <c r="D1182" s="45" t="s">
        <v>4430</v>
      </c>
      <c r="E1182" s="36" t="s">
        <v>2241</v>
      </c>
      <c r="F1182" s="36" t="str">
        <f t="shared" si="54"/>
        <v>2014_IN</v>
      </c>
      <c r="G1182" s="45">
        <v>2014</v>
      </c>
      <c r="H1182" s="45">
        <f>_xlfn.XLOOKUP(J1182,Main_OG!$B$1:$B$766,Main_OG!$O$1:$O$766,"")</f>
        <v>0</v>
      </c>
      <c r="I1182" s="45">
        <f>_xlfn.XLOOKUP(F1182,Main_OG!$D$1:$D$766,Main_OG!$J$1:$J$766,"")</f>
        <v>0</v>
      </c>
      <c r="J1182" s="45" t="s">
        <v>310</v>
      </c>
      <c r="K1182" s="45" t="str">
        <f t="shared" si="55"/>
        <v>Indiana Michigan Power Co_IN</v>
      </c>
      <c r="L1182" s="45" t="str">
        <f t="shared" si="56"/>
        <v>Indiana Michigan Power Co_IN</v>
      </c>
      <c r="M1182" s="45" t="s">
        <v>2258</v>
      </c>
      <c r="N1182" s="45">
        <v>0</v>
      </c>
      <c r="O1182" s="45">
        <v>53656</v>
      </c>
      <c r="P1182" s="45">
        <v>4031</v>
      </c>
      <c r="Q1182" s="45">
        <v>400453</v>
      </c>
      <c r="R1182" s="45">
        <v>0</v>
      </c>
      <c r="S1182" s="45">
        <v>4150709</v>
      </c>
      <c r="T1182" s="45">
        <v>6809212</v>
      </c>
      <c r="U1182" s="45">
        <v>4556299</v>
      </c>
      <c r="V1182" s="45">
        <v>0</v>
      </c>
      <c r="W1182" s="45">
        <v>7.7424941</v>
      </c>
      <c r="X1182" s="45">
        <v>5.8226987000000001</v>
      </c>
      <c r="Y1182" s="45">
        <v>10.162406000000001</v>
      </c>
      <c r="Z1182" s="46">
        <v>343827.8</v>
      </c>
      <c r="AA1182" s="46">
        <v>52126.563007171448</v>
      </c>
      <c r="AB1182" s="47">
        <f>_xlfn.XLOOKUP($F1182,Main_OG!$D$1:$D$766,Main_OG!AJ$1:AJ$766,"")</f>
        <v>97120070</v>
      </c>
      <c r="AC1182" s="47">
        <f>_xlfn.XLOOKUP($F1182,Main_OG!$D$1:$D$766,Main_OG!AK$1:AK$766,"")</f>
        <v>4299352</v>
      </c>
      <c r="AD1182" s="47">
        <f>_xlfn.XLOOKUP($F1182,Main_OG!$D$1:$D$766,Main_OG!AL$1:AL$766,"")</f>
        <v>151931500</v>
      </c>
      <c r="AE1182" s="47">
        <f>_xlfn.XLOOKUP($F1182,Main_OG!$D$1:$D$766,Main_OG!AM$1:AM$766,"")</f>
        <v>0</v>
      </c>
      <c r="AF1182" s="48">
        <f>_xlfn.XLOOKUP($F1182,Main_OG!$D$1:$D$766,Main_OG!Z$1:Z$766,"")</f>
        <v>2.76</v>
      </c>
      <c r="AG1182" s="48">
        <f>_xlfn.XLOOKUP($F1182,Main_OG!$D$1:$D$766,Main_OG!AA$1:AA$766,"")</f>
        <v>2.322195177698041</v>
      </c>
      <c r="AH1182" s="48">
        <f>_xlfn.XLOOKUP($F1182,Main_OG!$D$1:$D$766,Main_OG!AB$1:AB$766,"")</f>
        <v>20.48845299552563</v>
      </c>
      <c r="AI1182" s="48">
        <f>_xlfn.XLOOKUP($F1182,Main_OG!$D$1:$D$766,Main_OG!AC$1:AC$766,"")</f>
        <v>4.9924248044436963</v>
      </c>
      <c r="AJ1182" s="48">
        <f>_xlfn.XLOOKUP($F1182,Main_OG!$D$1:$D$766,Main_OG!AD$1:AD$766,"")</f>
        <v>0.68548682032632846</v>
      </c>
    </row>
    <row r="1183" spans="2:36" x14ac:dyDescent="0.35">
      <c r="B1183" s="36" t="s">
        <v>2241</v>
      </c>
      <c r="C1183" s="45" t="s">
        <v>230</v>
      </c>
      <c r="D1183" s="45" t="s">
        <v>4430</v>
      </c>
      <c r="E1183" s="36" t="s">
        <v>2241</v>
      </c>
      <c r="F1183" s="36" t="str">
        <f t="shared" si="54"/>
        <v>2014_MI</v>
      </c>
      <c r="G1183" s="45">
        <v>2014</v>
      </c>
      <c r="H1183" s="45">
        <f>_xlfn.XLOOKUP(J1183,Main_OG!$B$1:$B$766,Main_OG!$O$1:$O$766,"")</f>
        <v>0</v>
      </c>
      <c r="I1183" s="45">
        <f>_xlfn.XLOOKUP(F1183,Main_OG!$D$1:$D$766,Main_OG!$J$1:$J$766,"")</f>
        <v>0</v>
      </c>
      <c r="J1183" s="45" t="s">
        <v>230</v>
      </c>
      <c r="K1183" s="45" t="str">
        <f t="shared" si="55"/>
        <v>Indiana Michigan Power Co_MI</v>
      </c>
      <c r="L1183" s="45" t="str">
        <f t="shared" si="56"/>
        <v>Indiana Michigan Power Co_MI</v>
      </c>
      <c r="M1183" s="45" t="s">
        <v>2259</v>
      </c>
      <c r="N1183" s="45">
        <v>0</v>
      </c>
      <c r="O1183" s="45">
        <v>17841</v>
      </c>
      <c r="P1183" s="45">
        <v>964</v>
      </c>
      <c r="Q1183" s="45">
        <v>108929</v>
      </c>
      <c r="R1183" s="45">
        <v>0</v>
      </c>
      <c r="S1183" s="45">
        <v>804608</v>
      </c>
      <c r="T1183" s="45">
        <v>830780</v>
      </c>
      <c r="U1183" s="45">
        <v>1219481</v>
      </c>
      <c r="V1183" s="45">
        <v>0</v>
      </c>
      <c r="W1183" s="45">
        <v>9.2343601</v>
      </c>
      <c r="X1183" s="45">
        <v>7.6887623999999999</v>
      </c>
      <c r="Y1183" s="45">
        <v>10.041149000000001</v>
      </c>
      <c r="Z1183" s="46">
        <v>479534.9</v>
      </c>
      <c r="AA1183" s="46">
        <v>48281.645862433201</v>
      </c>
      <c r="AB1183" s="47">
        <f>_xlfn.XLOOKUP($F1183,Main_OG!$D$1:$D$766,Main_OG!AJ$1:AJ$766,"")</f>
        <v>59059954</v>
      </c>
      <c r="AC1183" s="47">
        <f>_xlfn.XLOOKUP($F1183,Main_OG!$D$1:$D$766,Main_OG!AK$1:AK$766,"")</f>
        <v>4593606</v>
      </c>
      <c r="AD1183" s="47">
        <f>_xlfn.XLOOKUP($F1183,Main_OG!$D$1:$D$766,Main_OG!AL$1:AL$766,"")</f>
        <v>220598076</v>
      </c>
      <c r="AE1183" s="47">
        <f>_xlfn.XLOOKUP($F1183,Main_OG!$D$1:$D$766,Main_OG!AM$1:AM$766,"")</f>
        <v>31245848</v>
      </c>
      <c r="AF1183" s="48">
        <f>_xlfn.XLOOKUP($F1183,Main_OG!$D$1:$D$766,Main_OG!Z$1:Z$766,"")</f>
        <v>0</v>
      </c>
      <c r="AG1183" s="48">
        <f>_xlfn.XLOOKUP($F1183,Main_OG!$D$1:$D$766,Main_OG!AA$1:AA$766,"")</f>
        <v>2.6</v>
      </c>
      <c r="AH1183" s="48">
        <f>_xlfn.XLOOKUP($F1183,Main_OG!$D$1:$D$766,Main_OG!AB$1:AB$766,"")</f>
        <v>21.3</v>
      </c>
      <c r="AI1183" s="48">
        <f>_xlfn.XLOOKUP($F1183,Main_OG!$D$1:$D$766,Main_OG!AC$1:AC$766,"")</f>
        <v>6.57</v>
      </c>
      <c r="AJ1183" s="48">
        <f>_xlfn.XLOOKUP($F1183,Main_OG!$D$1:$D$766,Main_OG!AD$1:AD$766,"")</f>
        <v>0.7</v>
      </c>
    </row>
    <row r="1184" spans="2:36" x14ac:dyDescent="0.35">
      <c r="B1184" s="36" t="s">
        <v>2241</v>
      </c>
      <c r="C1184" s="45" t="s">
        <v>310</v>
      </c>
      <c r="D1184" s="45" t="s">
        <v>4430</v>
      </c>
      <c r="E1184" s="36" t="s">
        <v>2241</v>
      </c>
      <c r="F1184" s="36" t="str">
        <f t="shared" si="54"/>
        <v>2015_IN</v>
      </c>
      <c r="G1184" s="45">
        <v>2015</v>
      </c>
      <c r="H1184" s="45">
        <f>_xlfn.XLOOKUP(J1184,Main_OG!$B$1:$B$766,Main_OG!$O$1:$O$766,"")</f>
        <v>0</v>
      </c>
      <c r="I1184" s="45">
        <f>_xlfn.XLOOKUP(F1184,Main_OG!$D$1:$D$766,Main_OG!$J$1:$J$766,"")</f>
        <v>0</v>
      </c>
      <c r="J1184" s="45" t="s">
        <v>310</v>
      </c>
      <c r="K1184" s="45" t="str">
        <f t="shared" si="55"/>
        <v>Indiana Michigan Power Co_IN</v>
      </c>
      <c r="L1184" s="45" t="str">
        <f t="shared" si="56"/>
        <v>Indiana Michigan Power Co_IN</v>
      </c>
      <c r="M1184" s="45" t="s">
        <v>2260</v>
      </c>
      <c r="N1184" s="45">
        <v>0</v>
      </c>
      <c r="O1184" s="45">
        <v>53884</v>
      </c>
      <c r="P1184" s="45">
        <v>4017</v>
      </c>
      <c r="Q1184" s="45">
        <v>401544</v>
      </c>
      <c r="R1184" s="45">
        <v>0</v>
      </c>
      <c r="S1184" s="45">
        <v>4146191</v>
      </c>
      <c r="T1184" s="45">
        <v>6729397</v>
      </c>
      <c r="U1184" s="45">
        <v>4314064</v>
      </c>
      <c r="V1184" s="45">
        <v>0</v>
      </c>
      <c r="W1184" s="45">
        <v>8.4528788000000006</v>
      </c>
      <c r="X1184" s="45">
        <v>6.2689390999999999</v>
      </c>
      <c r="Y1184" s="45">
        <v>10.951511</v>
      </c>
      <c r="Z1184" s="46">
        <v>341205.2</v>
      </c>
      <c r="AA1184" s="46">
        <v>51608.28757175817</v>
      </c>
      <c r="AB1184" s="47">
        <f>_xlfn.XLOOKUP($F1184,Main_OG!$D$1:$D$766,Main_OG!AJ$1:AJ$766,"")</f>
        <v>78232886</v>
      </c>
      <c r="AC1184" s="47">
        <f>_xlfn.XLOOKUP($F1184,Main_OG!$D$1:$D$766,Main_OG!AK$1:AK$766,"")</f>
        <v>4439134</v>
      </c>
      <c r="AD1184" s="47">
        <f>_xlfn.XLOOKUP($F1184,Main_OG!$D$1:$D$766,Main_OG!AL$1:AL$766,"")</f>
        <v>250128744</v>
      </c>
      <c r="AE1184" s="47">
        <f>_xlfn.XLOOKUP($F1184,Main_OG!$D$1:$D$766,Main_OG!AM$1:AM$766,"")</f>
        <v>0</v>
      </c>
      <c r="AF1184" s="48">
        <f>_xlfn.XLOOKUP($F1184,Main_OG!$D$1:$D$766,Main_OG!Z$1:Z$766,"")</f>
        <v>0</v>
      </c>
      <c r="AG1184" s="48">
        <f>_xlfn.XLOOKUP($F1184,Main_OG!$D$1:$D$766,Main_OG!AA$1:AA$766,"")</f>
        <v>2.3199999999999998</v>
      </c>
      <c r="AH1184" s="48">
        <f>_xlfn.XLOOKUP($F1184,Main_OG!$D$1:$D$766,Main_OG!AB$1:AB$766,"")</f>
        <v>12.08771849023859</v>
      </c>
      <c r="AI1184" s="48">
        <f>_xlfn.XLOOKUP($F1184,Main_OG!$D$1:$D$766,Main_OG!AC$1:AC$766,"")</f>
        <v>3.3843619636206599</v>
      </c>
      <c r="AJ1184" s="48">
        <f>_xlfn.XLOOKUP($F1184,Main_OG!$D$1:$D$766,Main_OG!AD$1:AD$766,"")</f>
        <v>0.66963877086385626</v>
      </c>
    </row>
    <row r="1185" spans="2:36" x14ac:dyDescent="0.35">
      <c r="B1185" s="36" t="s">
        <v>2241</v>
      </c>
      <c r="C1185" s="45" t="s">
        <v>230</v>
      </c>
      <c r="D1185" s="45" t="s">
        <v>4430</v>
      </c>
      <c r="E1185" s="36" t="s">
        <v>2241</v>
      </c>
      <c r="F1185" s="36" t="str">
        <f t="shared" si="54"/>
        <v>2015_MI</v>
      </c>
      <c r="G1185" s="45">
        <v>2015</v>
      </c>
      <c r="H1185" s="45">
        <f>_xlfn.XLOOKUP(J1185,Main_OG!$B$1:$B$766,Main_OG!$O$1:$O$766,"")</f>
        <v>0</v>
      </c>
      <c r="I1185" s="45">
        <f>_xlfn.XLOOKUP(F1185,Main_OG!$D$1:$D$766,Main_OG!$J$1:$J$766,"")</f>
        <v>0</v>
      </c>
      <c r="J1185" s="45" t="s">
        <v>230</v>
      </c>
      <c r="K1185" s="45" t="str">
        <f t="shared" si="55"/>
        <v>Indiana Michigan Power Co_MI</v>
      </c>
      <c r="L1185" s="45" t="str">
        <f t="shared" si="56"/>
        <v>Indiana Michigan Power Co_MI</v>
      </c>
      <c r="M1185" s="45" t="s">
        <v>2261</v>
      </c>
      <c r="N1185" s="45">
        <v>0</v>
      </c>
      <c r="O1185" s="45">
        <v>17907</v>
      </c>
      <c r="P1185" s="45">
        <v>953</v>
      </c>
      <c r="Q1185" s="45">
        <v>108947</v>
      </c>
      <c r="R1185" s="45">
        <v>0</v>
      </c>
      <c r="S1185" s="45">
        <v>816585</v>
      </c>
      <c r="T1185" s="45">
        <v>840547</v>
      </c>
      <c r="U1185" s="45">
        <v>1168829</v>
      </c>
      <c r="V1185" s="45">
        <v>0</v>
      </c>
      <c r="W1185" s="45">
        <v>9.5854932000000002</v>
      </c>
      <c r="X1185" s="45">
        <v>8.0272251000000008</v>
      </c>
      <c r="Y1185" s="45">
        <v>10.661979000000001</v>
      </c>
      <c r="Z1185" s="46">
        <v>490618.7</v>
      </c>
      <c r="AA1185" s="46">
        <v>49385.428511981954</v>
      </c>
      <c r="AB1185" s="47">
        <f>_xlfn.XLOOKUP($F1185,Main_OG!$D$1:$D$766,Main_OG!AJ$1:AJ$766,"")</f>
        <v>59135316</v>
      </c>
      <c r="AC1185" s="47">
        <f>_xlfn.XLOOKUP($F1185,Main_OG!$D$1:$D$766,Main_OG!AK$1:AK$766,"")</f>
        <v>3659006</v>
      </c>
      <c r="AD1185" s="47">
        <f>_xlfn.XLOOKUP($F1185,Main_OG!$D$1:$D$766,Main_OG!AL$1:AL$766,"")</f>
        <v>328228632</v>
      </c>
      <c r="AE1185" s="47">
        <f>_xlfn.XLOOKUP($F1185,Main_OG!$D$1:$D$766,Main_OG!AM$1:AM$766,"")</f>
        <v>29333786</v>
      </c>
      <c r="AF1185" s="48">
        <f>_xlfn.XLOOKUP($F1185,Main_OG!$D$1:$D$766,Main_OG!Z$1:Z$766,"")</f>
        <v>2.2799999999999998</v>
      </c>
      <c r="AG1185" s="48">
        <f>_xlfn.XLOOKUP($F1185,Main_OG!$D$1:$D$766,Main_OG!AA$1:AA$766,"")</f>
        <v>2.39</v>
      </c>
      <c r="AH1185" s="48">
        <f>_xlfn.XLOOKUP($F1185,Main_OG!$D$1:$D$766,Main_OG!AB$1:AB$766,"")</f>
        <v>12.86</v>
      </c>
      <c r="AI1185" s="48">
        <f>_xlfn.XLOOKUP($F1185,Main_OG!$D$1:$D$766,Main_OG!AC$1:AC$766,"")</f>
        <v>3.12</v>
      </c>
      <c r="AJ1185" s="48">
        <f>_xlfn.XLOOKUP($F1185,Main_OG!$D$1:$D$766,Main_OG!AD$1:AD$766,"")</f>
        <v>0.66963877086385626</v>
      </c>
    </row>
    <row r="1186" spans="2:36" x14ac:dyDescent="0.35">
      <c r="B1186" s="36" t="s">
        <v>2241</v>
      </c>
      <c r="C1186" s="45" t="s">
        <v>310</v>
      </c>
      <c r="D1186" s="45" t="s">
        <v>4430</v>
      </c>
      <c r="E1186" s="36" t="s">
        <v>2241</v>
      </c>
      <c r="F1186" s="36" t="str">
        <f t="shared" si="54"/>
        <v>2016_IN</v>
      </c>
      <c r="G1186" s="45">
        <v>2016</v>
      </c>
      <c r="H1186" s="45">
        <f>_xlfn.XLOOKUP(J1186,Main_OG!$B$1:$B$766,Main_OG!$O$1:$O$766,"")</f>
        <v>0</v>
      </c>
      <c r="I1186" s="45">
        <f>_xlfn.XLOOKUP(F1186,Main_OG!$D$1:$D$766,Main_OG!$J$1:$J$766,"")</f>
        <v>0</v>
      </c>
      <c r="J1186" s="45" t="s">
        <v>310</v>
      </c>
      <c r="K1186" s="45" t="str">
        <f t="shared" si="55"/>
        <v>Indiana Michigan Power Co_IN</v>
      </c>
      <c r="L1186" s="45" t="str">
        <f t="shared" si="56"/>
        <v>Indiana Michigan Power Co_IN</v>
      </c>
      <c r="M1186" s="45" t="s">
        <v>2262</v>
      </c>
      <c r="N1186" s="45">
        <v>0</v>
      </c>
      <c r="O1186" s="45">
        <v>54170</v>
      </c>
      <c r="P1186" s="45">
        <v>3997</v>
      </c>
      <c r="Q1186" s="45">
        <v>402987</v>
      </c>
      <c r="R1186" s="45">
        <v>0</v>
      </c>
      <c r="S1186" s="45">
        <v>4211376</v>
      </c>
      <c r="T1186" s="45">
        <v>6948423</v>
      </c>
      <c r="U1186" s="45">
        <v>4391989</v>
      </c>
      <c r="V1186" s="45">
        <v>0</v>
      </c>
      <c r="W1186" s="45">
        <v>8.7455192999999998</v>
      </c>
      <c r="X1186" s="45">
        <v>6.4065155999999996</v>
      </c>
      <c r="Y1186" s="45">
        <v>11.29766</v>
      </c>
      <c r="Z1186" s="46">
        <v>348439.2</v>
      </c>
      <c r="AA1186" s="46">
        <v>52492.400455686424</v>
      </c>
      <c r="AB1186" s="47">
        <f>_xlfn.XLOOKUP($F1186,Main_OG!$D$1:$D$766,Main_OG!AJ$1:AJ$766,"")</f>
        <v>72028054</v>
      </c>
      <c r="AC1186" s="47">
        <f>_xlfn.XLOOKUP($F1186,Main_OG!$D$1:$D$766,Main_OG!AK$1:AK$766,"")</f>
        <v>1994116</v>
      </c>
      <c r="AD1186" s="47">
        <f>_xlfn.XLOOKUP($F1186,Main_OG!$D$1:$D$766,Main_OG!AL$1:AL$766,"")</f>
        <v>304810926</v>
      </c>
      <c r="AE1186" s="47">
        <f>_xlfn.XLOOKUP($F1186,Main_OG!$D$1:$D$766,Main_OG!AM$1:AM$766,"")</f>
        <v>0</v>
      </c>
      <c r="AF1186" s="48">
        <f>_xlfn.XLOOKUP($F1186,Main_OG!$D$1:$D$766,Main_OG!Z$1:Z$766,"")</f>
        <v>0</v>
      </c>
      <c r="AG1186" s="48">
        <f>_xlfn.XLOOKUP($F1186,Main_OG!$D$1:$D$766,Main_OG!AA$1:AA$766,"")</f>
        <v>2.2143440282408582</v>
      </c>
      <c r="AH1186" s="48">
        <f>_xlfn.XLOOKUP($F1186,Main_OG!$D$1:$D$766,Main_OG!AB$1:AB$766,"")</f>
        <v>11.309272049594229</v>
      </c>
      <c r="AI1186" s="48">
        <f>_xlfn.XLOOKUP($F1186,Main_OG!$D$1:$D$766,Main_OG!AC$1:AC$766,"")</f>
        <v>2.92</v>
      </c>
      <c r="AJ1186" s="48">
        <f>_xlfn.XLOOKUP($F1186,Main_OG!$D$1:$D$766,Main_OG!AD$1:AD$766,"")</f>
        <v>0.65636700530415037</v>
      </c>
    </row>
    <row r="1187" spans="2:36" x14ac:dyDescent="0.35">
      <c r="B1187" s="36" t="s">
        <v>2241</v>
      </c>
      <c r="C1187" s="45" t="s">
        <v>230</v>
      </c>
      <c r="D1187" s="45" t="s">
        <v>4430</v>
      </c>
      <c r="E1187" s="36" t="s">
        <v>2241</v>
      </c>
      <c r="F1187" s="36" t="str">
        <f t="shared" si="54"/>
        <v>2016_MI</v>
      </c>
      <c r="G1187" s="45">
        <v>2016</v>
      </c>
      <c r="H1187" s="45">
        <f>_xlfn.XLOOKUP(J1187,Main_OG!$B$1:$B$766,Main_OG!$O$1:$O$766,"")</f>
        <v>0</v>
      </c>
      <c r="I1187" s="45">
        <f>_xlfn.XLOOKUP(F1187,Main_OG!$D$1:$D$766,Main_OG!$J$1:$J$766,"")</f>
        <v>1</v>
      </c>
      <c r="J1187" s="45" t="s">
        <v>230</v>
      </c>
      <c r="K1187" s="45" t="str">
        <f t="shared" si="55"/>
        <v>Indiana Michigan Power Co_MI</v>
      </c>
      <c r="L1187" s="45" t="str">
        <f t="shared" si="56"/>
        <v>Indiana Michigan Power Co_MI</v>
      </c>
      <c r="M1187" s="45" t="s">
        <v>2263</v>
      </c>
      <c r="N1187" s="45">
        <v>0</v>
      </c>
      <c r="O1187" s="45">
        <v>17929</v>
      </c>
      <c r="P1187" s="45">
        <v>941</v>
      </c>
      <c r="Q1187" s="45">
        <v>109017</v>
      </c>
      <c r="R1187" s="45">
        <v>0</v>
      </c>
      <c r="S1187" s="45">
        <v>838770</v>
      </c>
      <c r="T1187" s="45">
        <v>831287</v>
      </c>
      <c r="U1187" s="45">
        <v>1185775</v>
      </c>
      <c r="V1187" s="45">
        <v>0</v>
      </c>
      <c r="W1187" s="45">
        <v>9.8212144000000006</v>
      </c>
      <c r="X1187" s="45">
        <v>8.3565843999999991</v>
      </c>
      <c r="Y1187" s="45">
        <v>11.048234000000001</v>
      </c>
      <c r="Z1187" s="46">
        <v>500159.5</v>
      </c>
      <c r="AA1187" s="46">
        <v>50246.49599758572</v>
      </c>
      <c r="AB1187" s="47">
        <f>_xlfn.XLOOKUP($F1187,Main_OG!$D$1:$D$766,Main_OG!AJ$1:AJ$766,"")</f>
        <v>46245940</v>
      </c>
      <c r="AC1187" s="47">
        <f>_xlfn.XLOOKUP($F1187,Main_OG!$D$1:$D$766,Main_OG!AK$1:AK$766,"")</f>
        <v>3979136</v>
      </c>
      <c r="AD1187" s="47">
        <f>_xlfn.XLOOKUP($F1187,Main_OG!$D$1:$D$766,Main_OG!AL$1:AL$766,"")</f>
        <v>450646378</v>
      </c>
      <c r="AE1187" s="47">
        <f>_xlfn.XLOOKUP($F1187,Main_OG!$D$1:$D$766,Main_OG!AM$1:AM$766,"")</f>
        <v>31551710</v>
      </c>
      <c r="AF1187" s="48">
        <f>_xlfn.XLOOKUP($F1187,Main_OG!$D$1:$D$766,Main_OG!Z$1:Z$766,"")</f>
        <v>0</v>
      </c>
      <c r="AG1187" s="48">
        <f>_xlfn.XLOOKUP($F1187,Main_OG!$D$1:$D$766,Main_OG!AA$1:AA$766,"")</f>
        <v>2.25</v>
      </c>
      <c r="AH1187" s="48">
        <f>_xlfn.XLOOKUP($F1187,Main_OG!$D$1:$D$766,Main_OG!AB$1:AB$766,"")</f>
        <v>11.309272049594229</v>
      </c>
      <c r="AI1187" s="48">
        <f>_xlfn.XLOOKUP($F1187,Main_OG!$D$1:$D$766,Main_OG!AC$1:AC$766,"")</f>
        <v>2.71</v>
      </c>
      <c r="AJ1187" s="48">
        <f>_xlfn.XLOOKUP($F1187,Main_OG!$D$1:$D$766,Main_OG!AD$1:AD$766,"")</f>
        <v>0.65636700530415037</v>
      </c>
    </row>
    <row r="1188" spans="2:36" x14ac:dyDescent="0.35">
      <c r="B1188" s="36" t="s">
        <v>2241</v>
      </c>
      <c r="C1188" s="45" t="s">
        <v>310</v>
      </c>
      <c r="D1188" s="45" t="s">
        <v>4430</v>
      </c>
      <c r="E1188" s="36" t="s">
        <v>2241</v>
      </c>
      <c r="F1188" s="36" t="str">
        <f t="shared" si="54"/>
        <v>2017_IN</v>
      </c>
      <c r="G1188" s="45">
        <v>2017</v>
      </c>
      <c r="H1188" s="45">
        <f>_xlfn.XLOOKUP(J1188,Main_OG!$B$1:$B$766,Main_OG!$O$1:$O$766,"")</f>
        <v>0</v>
      </c>
      <c r="I1188" s="45">
        <f>_xlfn.XLOOKUP(F1188,Main_OG!$D$1:$D$766,Main_OG!$J$1:$J$766,"")</f>
        <v>0</v>
      </c>
      <c r="J1188" s="45" t="s">
        <v>310</v>
      </c>
      <c r="K1188" s="45" t="str">
        <f t="shared" si="55"/>
        <v>Indiana Michigan Power Co_IN</v>
      </c>
      <c r="L1188" s="45" t="str">
        <f t="shared" si="56"/>
        <v>Indiana Michigan Power Co_IN</v>
      </c>
      <c r="M1188" s="45" t="s">
        <v>2264</v>
      </c>
      <c r="N1188" s="45">
        <v>0</v>
      </c>
      <c r="O1188" s="45">
        <v>54565</v>
      </c>
      <c r="P1188" s="45">
        <v>3989</v>
      </c>
      <c r="Q1188" s="45">
        <v>404798</v>
      </c>
      <c r="R1188" s="45">
        <v>0</v>
      </c>
      <c r="S1188" s="45">
        <v>4074299</v>
      </c>
      <c r="T1188" s="45">
        <v>6926594</v>
      </c>
      <c r="U1188" s="45">
        <v>4165181</v>
      </c>
      <c r="V1188" s="45">
        <v>0</v>
      </c>
      <c r="W1188" s="45">
        <v>8.9157767000000003</v>
      </c>
      <c r="X1188" s="45">
        <v>6.3986687</v>
      </c>
      <c r="Y1188" s="45">
        <v>11.646184999999999</v>
      </c>
      <c r="Z1188" s="46">
        <v>357535.8</v>
      </c>
      <c r="AA1188" s="46">
        <v>53667.389765460211</v>
      </c>
      <c r="AB1188" s="47">
        <f>_xlfn.XLOOKUP($F1188,Main_OG!$D$1:$D$766,Main_OG!AJ$1:AJ$766,"")</f>
        <v>70900324</v>
      </c>
      <c r="AC1188" s="47">
        <f>_xlfn.XLOOKUP($F1188,Main_OG!$D$1:$D$766,Main_OG!AK$1:AK$766,"")</f>
        <v>431220</v>
      </c>
      <c r="AD1188" s="47">
        <f>_xlfn.XLOOKUP($F1188,Main_OG!$D$1:$D$766,Main_OG!AL$1:AL$766,"")</f>
        <v>272616566</v>
      </c>
      <c r="AE1188" s="47">
        <f>_xlfn.XLOOKUP($F1188,Main_OG!$D$1:$D$766,Main_OG!AM$1:AM$766,"")</f>
        <v>0</v>
      </c>
      <c r="AF1188" s="48">
        <f>_xlfn.XLOOKUP($F1188,Main_OG!$D$1:$D$766,Main_OG!Z$1:Z$766,"")</f>
        <v>0</v>
      </c>
      <c r="AG1188" s="48">
        <f>_xlfn.XLOOKUP($F1188,Main_OG!$D$1:$D$766,Main_OG!AA$1:AA$766,"")</f>
        <v>2.1875855044172008</v>
      </c>
      <c r="AH1188" s="48">
        <f>_xlfn.XLOOKUP($F1188,Main_OG!$D$1:$D$766,Main_OG!AB$1:AB$766,"")</f>
        <v>14.73443638842941</v>
      </c>
      <c r="AI1188" s="48">
        <f>_xlfn.XLOOKUP($F1188,Main_OG!$D$1:$D$766,Main_OG!AC$1:AC$766,"")</f>
        <v>3.7243523928232452</v>
      </c>
      <c r="AJ1188" s="48">
        <f>_xlfn.XLOOKUP($F1188,Main_OG!$D$1:$D$766,Main_OG!AD$1:AD$766,"")</f>
        <v>0.62802788237371954</v>
      </c>
    </row>
    <row r="1189" spans="2:36" x14ac:dyDescent="0.35">
      <c r="B1189" s="36" t="s">
        <v>2241</v>
      </c>
      <c r="C1189" s="45" t="s">
        <v>230</v>
      </c>
      <c r="D1189" s="45" t="s">
        <v>4430</v>
      </c>
      <c r="E1189" s="36" t="s">
        <v>2241</v>
      </c>
      <c r="F1189" s="36" t="str">
        <f t="shared" si="54"/>
        <v>2017_MI</v>
      </c>
      <c r="G1189" s="45">
        <v>2017</v>
      </c>
      <c r="H1189" s="45">
        <f>_xlfn.XLOOKUP(J1189,Main_OG!$B$1:$B$766,Main_OG!$O$1:$O$766,"")</f>
        <v>0</v>
      </c>
      <c r="I1189" s="45">
        <f>_xlfn.XLOOKUP(F1189,Main_OG!$D$1:$D$766,Main_OG!$J$1:$J$766,"")</f>
        <v>1</v>
      </c>
      <c r="J1189" s="45" t="s">
        <v>230</v>
      </c>
      <c r="K1189" s="45" t="str">
        <f t="shared" si="55"/>
        <v>Indiana Michigan Power Co_MI</v>
      </c>
      <c r="L1189" s="45" t="str">
        <f t="shared" si="56"/>
        <v>Indiana Michigan Power Co_MI</v>
      </c>
      <c r="M1189" s="45" t="s">
        <v>2265</v>
      </c>
      <c r="N1189" s="45">
        <v>0</v>
      </c>
      <c r="O1189" s="45">
        <v>17973</v>
      </c>
      <c r="P1189" s="45">
        <v>934</v>
      </c>
      <c r="Q1189" s="45">
        <v>109725</v>
      </c>
      <c r="R1189" s="45">
        <v>0</v>
      </c>
      <c r="S1189" s="45">
        <v>821391</v>
      </c>
      <c r="T1189" s="45">
        <v>813521</v>
      </c>
      <c r="U1189" s="45">
        <v>1145585</v>
      </c>
      <c r="V1189" s="45">
        <v>0</v>
      </c>
      <c r="W1189" s="45">
        <v>10.228270999999999</v>
      </c>
      <c r="X1189" s="45">
        <v>8.5815485999999996</v>
      </c>
      <c r="Y1189" s="45">
        <v>11.311400000000001</v>
      </c>
      <c r="Z1189" s="46">
        <v>505101.5</v>
      </c>
      <c r="AA1189" s="46">
        <v>50627.84962480775</v>
      </c>
      <c r="AB1189" s="47">
        <f>_xlfn.XLOOKUP($F1189,Main_OG!$D$1:$D$766,Main_OG!AJ$1:AJ$766,"")</f>
        <v>48055102</v>
      </c>
      <c r="AC1189" s="47">
        <f>_xlfn.XLOOKUP($F1189,Main_OG!$D$1:$D$766,Main_OG!AK$1:AK$766,"")</f>
        <v>5725674</v>
      </c>
      <c r="AD1189" s="47">
        <f>_xlfn.XLOOKUP($F1189,Main_OG!$D$1:$D$766,Main_OG!AL$1:AL$766,"")</f>
        <v>391930296</v>
      </c>
      <c r="AE1189" s="47">
        <f>_xlfn.XLOOKUP($F1189,Main_OG!$D$1:$D$766,Main_OG!AM$1:AM$766,"")</f>
        <v>32381192</v>
      </c>
      <c r="AF1189" s="48">
        <f>_xlfn.XLOOKUP($F1189,Main_OG!$D$1:$D$766,Main_OG!Z$1:Z$766,"")</f>
        <v>2.04</v>
      </c>
      <c r="AG1189" s="48">
        <f>_xlfn.XLOOKUP($F1189,Main_OG!$D$1:$D$766,Main_OG!AA$1:AA$766,"")</f>
        <v>2.17</v>
      </c>
      <c r="AH1189" s="48">
        <f>_xlfn.XLOOKUP($F1189,Main_OG!$D$1:$D$766,Main_OG!AB$1:AB$766,"")</f>
        <v>13.01</v>
      </c>
      <c r="AI1189" s="48">
        <f>_xlfn.XLOOKUP($F1189,Main_OG!$D$1:$D$766,Main_OG!AC$1:AC$766,"")</f>
        <v>3.7243523928232452</v>
      </c>
      <c r="AJ1189" s="48">
        <f>_xlfn.XLOOKUP($F1189,Main_OG!$D$1:$D$766,Main_OG!AD$1:AD$766,"")</f>
        <v>0.68</v>
      </c>
    </row>
    <row r="1190" spans="2:36" x14ac:dyDescent="0.35">
      <c r="B1190" s="36" t="s">
        <v>2241</v>
      </c>
      <c r="C1190" s="45" t="s">
        <v>310</v>
      </c>
      <c r="D1190" s="45" t="s">
        <v>4430</v>
      </c>
      <c r="E1190" s="36" t="s">
        <v>2241</v>
      </c>
      <c r="F1190" s="36" t="str">
        <f t="shared" si="54"/>
        <v>2018_IN</v>
      </c>
      <c r="G1190" s="45">
        <v>2018</v>
      </c>
      <c r="H1190" s="45">
        <f>_xlfn.XLOOKUP(J1190,Main_OG!$B$1:$B$766,Main_OG!$O$1:$O$766,"")</f>
        <v>0</v>
      </c>
      <c r="I1190" s="45">
        <f>_xlfn.XLOOKUP(F1190,Main_OG!$D$1:$D$766,Main_OG!$J$1:$J$766,"")</f>
        <v>0</v>
      </c>
      <c r="J1190" s="45" t="s">
        <v>310</v>
      </c>
      <c r="K1190" s="45" t="str">
        <f t="shared" si="55"/>
        <v>Indiana Michigan Power Co_IN</v>
      </c>
      <c r="L1190" s="45" t="str">
        <f t="shared" si="56"/>
        <v>Indiana Michigan Power Co_IN</v>
      </c>
      <c r="M1190" s="45" t="s">
        <v>2266</v>
      </c>
      <c r="N1190" s="45">
        <v>0</v>
      </c>
      <c r="O1190" s="45">
        <v>54929</v>
      </c>
      <c r="P1190" s="45">
        <v>3980</v>
      </c>
      <c r="Q1190" s="45">
        <v>406865</v>
      </c>
      <c r="R1190" s="45">
        <v>0</v>
      </c>
      <c r="S1190" s="45">
        <v>4151099</v>
      </c>
      <c r="T1190" s="45">
        <v>6968341</v>
      </c>
      <c r="U1190" s="45">
        <v>4509690</v>
      </c>
      <c r="V1190" s="45">
        <v>0</v>
      </c>
      <c r="W1190" s="45">
        <v>9.6257786000000003</v>
      </c>
      <c r="X1190" s="45">
        <v>6.8599226</v>
      </c>
      <c r="Y1190" s="45">
        <v>12.611927</v>
      </c>
      <c r="Z1190" s="46">
        <v>368762.9</v>
      </c>
      <c r="AA1190" s="46">
        <v>55051.719934713554</v>
      </c>
      <c r="AB1190" s="47">
        <f>_xlfn.XLOOKUP($F1190,Main_OG!$D$1:$D$766,Main_OG!AJ$1:AJ$766,"")</f>
        <v>78159404</v>
      </c>
      <c r="AC1190" s="47">
        <f>_xlfn.XLOOKUP($F1190,Main_OG!$D$1:$D$766,Main_OG!AK$1:AK$766,"")</f>
        <v>466420</v>
      </c>
      <c r="AD1190" s="47">
        <f>_xlfn.XLOOKUP($F1190,Main_OG!$D$1:$D$766,Main_OG!AL$1:AL$766,"")</f>
        <v>401723314</v>
      </c>
      <c r="AE1190" s="47">
        <f>_xlfn.XLOOKUP($F1190,Main_OG!$D$1:$D$766,Main_OG!AM$1:AM$766,"")</f>
        <v>0</v>
      </c>
      <c r="AF1190" s="48">
        <f>_xlfn.XLOOKUP($F1190,Main_OG!$D$1:$D$766,Main_OG!Z$1:Z$766,"")</f>
        <v>2.35</v>
      </c>
      <c r="AG1190" s="48">
        <f>_xlfn.XLOOKUP($F1190,Main_OG!$D$1:$D$766,Main_OG!AA$1:AA$766,"")</f>
        <v>2.1875855044172008</v>
      </c>
      <c r="AH1190" s="48">
        <f>_xlfn.XLOOKUP($F1190,Main_OG!$D$1:$D$766,Main_OG!AB$1:AB$766,"")</f>
        <v>17.134646247082848</v>
      </c>
      <c r="AI1190" s="48">
        <f>_xlfn.XLOOKUP($F1190,Main_OG!$D$1:$D$766,Main_OG!AC$1:AC$766,"")</f>
        <v>3.8713752811270652</v>
      </c>
      <c r="AJ1190" s="48">
        <f>_xlfn.XLOOKUP($F1190,Main_OG!$D$1:$D$766,Main_OG!AD$1:AD$766,"")</f>
        <v>0.62810595158289428</v>
      </c>
    </row>
    <row r="1191" spans="2:36" x14ac:dyDescent="0.35">
      <c r="B1191" s="36" t="s">
        <v>2241</v>
      </c>
      <c r="C1191" s="45" t="s">
        <v>230</v>
      </c>
      <c r="D1191" s="45" t="s">
        <v>4430</v>
      </c>
      <c r="E1191" s="36" t="s">
        <v>2241</v>
      </c>
      <c r="F1191" s="36" t="str">
        <f t="shared" si="54"/>
        <v>2018_MI</v>
      </c>
      <c r="G1191" s="45">
        <v>2018</v>
      </c>
      <c r="H1191" s="45">
        <f>_xlfn.XLOOKUP(J1191,Main_OG!$B$1:$B$766,Main_OG!$O$1:$O$766,"")</f>
        <v>0</v>
      </c>
      <c r="I1191" s="45">
        <f>_xlfn.XLOOKUP(F1191,Main_OG!$D$1:$D$766,Main_OG!$J$1:$J$766,"")</f>
        <v>1</v>
      </c>
      <c r="J1191" s="45" t="s">
        <v>230</v>
      </c>
      <c r="K1191" s="45" t="str">
        <f t="shared" si="55"/>
        <v>Indiana Michigan Power Co_MI</v>
      </c>
      <c r="L1191" s="45" t="str">
        <f t="shared" si="56"/>
        <v>Indiana Michigan Power Co_MI</v>
      </c>
      <c r="M1191" s="45" t="s">
        <v>2267</v>
      </c>
      <c r="N1191" s="45">
        <v>0</v>
      </c>
      <c r="O1191" s="45">
        <v>18318</v>
      </c>
      <c r="P1191" s="45">
        <v>921</v>
      </c>
      <c r="Q1191" s="45">
        <v>110179</v>
      </c>
      <c r="R1191" s="45">
        <v>0</v>
      </c>
      <c r="S1191" s="45">
        <v>824661</v>
      </c>
      <c r="T1191" s="45">
        <v>813899</v>
      </c>
      <c r="U1191" s="45">
        <v>1220950</v>
      </c>
      <c r="V1191" s="45">
        <v>0</v>
      </c>
      <c r="W1191" s="45">
        <v>11.016393000000001</v>
      </c>
      <c r="X1191" s="45">
        <v>8.9559146999999992</v>
      </c>
      <c r="Y1191" s="45">
        <v>12.594922</v>
      </c>
      <c r="Z1191" s="46">
        <v>516843</v>
      </c>
      <c r="AA1191" s="46">
        <v>51750.095070873111</v>
      </c>
      <c r="AB1191" s="47">
        <f>_xlfn.XLOOKUP($F1191,Main_OG!$D$1:$D$766,Main_OG!AJ$1:AJ$766,"")</f>
        <v>48470944</v>
      </c>
      <c r="AC1191" s="47">
        <f>_xlfn.XLOOKUP($F1191,Main_OG!$D$1:$D$766,Main_OG!AK$1:AK$766,"")</f>
        <v>6148722</v>
      </c>
      <c r="AD1191" s="47">
        <f>_xlfn.XLOOKUP($F1191,Main_OG!$D$1:$D$766,Main_OG!AL$1:AL$766,"")</f>
        <v>468790626</v>
      </c>
      <c r="AE1191" s="47">
        <f>_xlfn.XLOOKUP($F1191,Main_OG!$D$1:$D$766,Main_OG!AM$1:AM$766,"")</f>
        <v>30478694</v>
      </c>
      <c r="AF1191" s="48">
        <f>_xlfn.XLOOKUP($F1191,Main_OG!$D$1:$D$766,Main_OG!Z$1:Z$766,"")</f>
        <v>2.15</v>
      </c>
      <c r="AG1191" s="48">
        <f>_xlfn.XLOOKUP($F1191,Main_OG!$D$1:$D$766,Main_OG!AA$1:AA$766,"")</f>
        <v>2.1875855044172008</v>
      </c>
      <c r="AH1191" s="48">
        <f>_xlfn.XLOOKUP($F1191,Main_OG!$D$1:$D$766,Main_OG!AB$1:AB$766,"")</f>
        <v>15.72</v>
      </c>
      <c r="AI1191" s="48">
        <f>_xlfn.XLOOKUP($F1191,Main_OG!$D$1:$D$766,Main_OG!AC$1:AC$766,"")</f>
        <v>3.25</v>
      </c>
      <c r="AJ1191" s="48">
        <f>_xlfn.XLOOKUP($F1191,Main_OG!$D$1:$D$766,Main_OG!AD$1:AD$766,"")</f>
        <v>0.63</v>
      </c>
    </row>
    <row r="1192" spans="2:36" x14ac:dyDescent="0.35">
      <c r="B1192" s="36" t="s">
        <v>2241</v>
      </c>
      <c r="C1192" s="45" t="s">
        <v>310</v>
      </c>
      <c r="D1192" s="45" t="s">
        <v>4430</v>
      </c>
      <c r="E1192" s="36" t="s">
        <v>2241</v>
      </c>
      <c r="F1192" s="36" t="str">
        <f t="shared" si="54"/>
        <v>2019_IN</v>
      </c>
      <c r="G1192" s="45">
        <v>2019</v>
      </c>
      <c r="H1192" s="45">
        <f>_xlfn.XLOOKUP(J1192,Main_OG!$B$1:$B$766,Main_OG!$O$1:$O$766,"")</f>
        <v>0</v>
      </c>
      <c r="I1192" s="45">
        <f>_xlfn.XLOOKUP(F1192,Main_OG!$D$1:$D$766,Main_OG!$J$1:$J$766,"")</f>
        <v>0</v>
      </c>
      <c r="J1192" s="45" t="s">
        <v>310</v>
      </c>
      <c r="K1192" s="45" t="str">
        <f t="shared" si="55"/>
        <v>Indiana Michigan Power Co_IN</v>
      </c>
      <c r="L1192" s="45" t="str">
        <f t="shared" si="56"/>
        <v>Indiana Michigan Power Co_IN</v>
      </c>
      <c r="M1192" s="45" t="s">
        <v>2268</v>
      </c>
      <c r="N1192" s="45">
        <v>0</v>
      </c>
      <c r="O1192" s="45">
        <v>54944</v>
      </c>
      <c r="P1192" s="45">
        <v>4083</v>
      </c>
      <c r="Q1192" s="45">
        <v>408370</v>
      </c>
      <c r="R1192" s="45">
        <v>0</v>
      </c>
      <c r="S1192" s="45">
        <v>3968019</v>
      </c>
      <c r="T1192" s="45">
        <v>6794359</v>
      </c>
      <c r="U1192" s="45">
        <v>4246297</v>
      </c>
      <c r="V1192" s="45">
        <v>0</v>
      </c>
      <c r="W1192" s="45">
        <v>10.565675000000001</v>
      </c>
      <c r="X1192" s="45">
        <v>7.2978775000000002</v>
      </c>
      <c r="Y1192" s="45">
        <v>13.696781</v>
      </c>
      <c r="Z1192" s="46">
        <v>371044.5</v>
      </c>
      <c r="AA1192" s="46">
        <v>55124.639541465542</v>
      </c>
      <c r="AB1192" s="47">
        <f>_xlfn.XLOOKUP($F1192,Main_OG!$D$1:$D$766,Main_OG!AJ$1:AJ$766,"")</f>
        <v>61811568</v>
      </c>
      <c r="AC1192" s="47">
        <f>_xlfn.XLOOKUP($F1192,Main_OG!$D$1:$D$766,Main_OG!AK$1:AK$766,"")</f>
        <v>482386</v>
      </c>
      <c r="AD1192" s="47">
        <f>_xlfn.XLOOKUP($F1192,Main_OG!$D$1:$D$766,Main_OG!AL$1:AL$766,"")</f>
        <v>460073338</v>
      </c>
      <c r="AE1192" s="47">
        <f>_xlfn.XLOOKUP($F1192,Main_OG!$D$1:$D$766,Main_OG!AM$1:AM$766,"")</f>
        <v>0</v>
      </c>
      <c r="AF1192" s="48">
        <f>_xlfn.XLOOKUP($F1192,Main_OG!$D$1:$D$766,Main_OG!Z$1:Z$766,"")</f>
        <v>2.2599999999999998</v>
      </c>
      <c r="AG1192" s="48">
        <f>_xlfn.XLOOKUP($F1192,Main_OG!$D$1:$D$766,Main_OG!AA$1:AA$766,"")</f>
        <v>2.176146746141439</v>
      </c>
      <c r="AH1192" s="48">
        <f>_xlfn.XLOOKUP($F1192,Main_OG!$D$1:$D$766,Main_OG!AB$1:AB$766,"")</f>
        <v>16.155101142605361</v>
      </c>
      <c r="AI1192" s="48">
        <f>_xlfn.XLOOKUP($F1192,Main_OG!$D$1:$D$766,Main_OG!AC$1:AC$766,"")</f>
        <v>2.59</v>
      </c>
      <c r="AJ1192" s="48">
        <f>_xlfn.XLOOKUP($F1192,Main_OG!$D$1:$D$766,Main_OG!AD$1:AD$766,"")</f>
        <v>0.60296766622862785</v>
      </c>
    </row>
    <row r="1193" spans="2:36" x14ac:dyDescent="0.35">
      <c r="B1193" s="36" t="s">
        <v>2241</v>
      </c>
      <c r="C1193" s="45" t="s">
        <v>230</v>
      </c>
      <c r="D1193" s="45" t="s">
        <v>4430</v>
      </c>
      <c r="E1193" s="36" t="s">
        <v>2241</v>
      </c>
      <c r="F1193" s="36" t="str">
        <f t="shared" si="54"/>
        <v>2019_MI</v>
      </c>
      <c r="G1193" s="45">
        <v>2019</v>
      </c>
      <c r="H1193" s="45">
        <f>_xlfn.XLOOKUP(J1193,Main_OG!$B$1:$B$766,Main_OG!$O$1:$O$766,"")</f>
        <v>0</v>
      </c>
      <c r="I1193" s="45">
        <f>_xlfn.XLOOKUP(F1193,Main_OG!$D$1:$D$766,Main_OG!$J$1:$J$766,"")</f>
        <v>1</v>
      </c>
      <c r="J1193" s="45" t="s">
        <v>230</v>
      </c>
      <c r="K1193" s="45" t="str">
        <f t="shared" si="55"/>
        <v>Indiana Michigan Power Co_MI</v>
      </c>
      <c r="L1193" s="45" t="str">
        <f t="shared" si="56"/>
        <v>Indiana Michigan Power Co_MI</v>
      </c>
      <c r="M1193" s="45" t="s">
        <v>2269</v>
      </c>
      <c r="N1193" s="45">
        <v>0</v>
      </c>
      <c r="O1193" s="45">
        <v>18114</v>
      </c>
      <c r="P1193" s="45">
        <v>852</v>
      </c>
      <c r="Q1193" s="45">
        <v>110317</v>
      </c>
      <c r="R1193" s="45">
        <v>0</v>
      </c>
      <c r="S1193" s="45">
        <v>755571</v>
      </c>
      <c r="T1193" s="45">
        <v>617253</v>
      </c>
      <c r="U1193" s="45">
        <v>1162349</v>
      </c>
      <c r="V1193" s="45">
        <v>0</v>
      </c>
      <c r="W1193" s="45">
        <v>11.724907</v>
      </c>
      <c r="X1193" s="45">
        <v>9.8162342000000002</v>
      </c>
      <c r="Y1193" s="45">
        <v>13.522444999999999</v>
      </c>
      <c r="Z1193" s="46">
        <v>517845.2</v>
      </c>
      <c r="AA1193" s="46">
        <v>51863.37826665445</v>
      </c>
      <c r="AB1193" s="47">
        <f>_xlfn.XLOOKUP($F1193,Main_OG!$D$1:$D$766,Main_OG!AJ$1:AJ$766,"")</f>
        <v>42514514</v>
      </c>
      <c r="AC1193" s="47">
        <f>_xlfn.XLOOKUP($F1193,Main_OG!$D$1:$D$766,Main_OG!AK$1:AK$766,"")</f>
        <v>4549214</v>
      </c>
      <c r="AD1193" s="47">
        <f>_xlfn.XLOOKUP($F1193,Main_OG!$D$1:$D$766,Main_OG!AL$1:AL$766,"")</f>
        <v>507737264</v>
      </c>
      <c r="AE1193" s="47">
        <f>_xlfn.XLOOKUP($F1193,Main_OG!$D$1:$D$766,Main_OG!AM$1:AM$766,"")</f>
        <v>32909275</v>
      </c>
      <c r="AF1193" s="48">
        <f>_xlfn.XLOOKUP($F1193,Main_OG!$D$1:$D$766,Main_OG!Z$1:Z$766,"")</f>
        <v>1.9</v>
      </c>
      <c r="AG1193" s="48">
        <f>_xlfn.XLOOKUP($F1193,Main_OG!$D$1:$D$766,Main_OG!AA$1:AA$766,"")</f>
        <v>2.09</v>
      </c>
      <c r="AH1193" s="48">
        <f>_xlfn.XLOOKUP($F1193,Main_OG!$D$1:$D$766,Main_OG!AB$1:AB$766,"")</f>
        <v>13.95</v>
      </c>
      <c r="AI1193" s="48">
        <f>_xlfn.XLOOKUP($F1193,Main_OG!$D$1:$D$766,Main_OG!AC$1:AC$766,"")</f>
        <v>2.6</v>
      </c>
      <c r="AJ1193" s="48">
        <f>_xlfn.XLOOKUP($F1193,Main_OG!$D$1:$D$766,Main_OG!AD$1:AD$766,"")</f>
        <v>0.60296766622862785</v>
      </c>
    </row>
    <row r="1194" spans="2:36" x14ac:dyDescent="0.35">
      <c r="B1194" s="36" t="s">
        <v>2241</v>
      </c>
      <c r="C1194" s="45" t="s">
        <v>310</v>
      </c>
      <c r="D1194" s="45" t="s">
        <v>4430</v>
      </c>
      <c r="E1194" s="36" t="s">
        <v>2241</v>
      </c>
      <c r="F1194" s="36" t="str">
        <f t="shared" si="54"/>
        <v>2020_IN</v>
      </c>
      <c r="G1194" s="45">
        <v>2020</v>
      </c>
      <c r="H1194" s="45">
        <f>_xlfn.XLOOKUP(J1194,Main_OG!$B$1:$B$766,Main_OG!$O$1:$O$766,"")</f>
        <v>0</v>
      </c>
      <c r="I1194" s="45">
        <f>_xlfn.XLOOKUP(F1194,Main_OG!$D$1:$D$766,Main_OG!$J$1:$J$766,"")</f>
        <v>0</v>
      </c>
      <c r="J1194" s="45" t="s">
        <v>310</v>
      </c>
      <c r="K1194" s="45" t="str">
        <f t="shared" si="55"/>
        <v>Indiana Michigan Power Co_IN</v>
      </c>
      <c r="L1194" s="45" t="str">
        <f t="shared" si="56"/>
        <v>Indiana Michigan Power Co_IN</v>
      </c>
      <c r="M1194" s="45" t="s">
        <v>2270</v>
      </c>
      <c r="N1194" s="45">
        <v>0</v>
      </c>
      <c r="O1194" s="45">
        <v>55184</v>
      </c>
      <c r="P1194" s="45">
        <v>4060</v>
      </c>
      <c r="Q1194" s="45">
        <v>0</v>
      </c>
      <c r="R1194" s="45">
        <v>0</v>
      </c>
      <c r="S1194" s="45">
        <v>3791762</v>
      </c>
      <c r="T1194" s="45">
        <v>6461278</v>
      </c>
      <c r="U1194" s="45">
        <v>0</v>
      </c>
      <c r="V1194" s="45">
        <v>0</v>
      </c>
      <c r="W1194" s="45">
        <v>10.930908000000001</v>
      </c>
      <c r="X1194" s="45">
        <v>7.4057021000000001</v>
      </c>
      <c r="Y1194" s="45">
        <v>0</v>
      </c>
      <c r="Z1194" s="46">
        <v>359184.7</v>
      </c>
      <c r="AA1194" s="46">
        <v>53195.344379736154</v>
      </c>
      <c r="AB1194" s="47">
        <f>_xlfn.XLOOKUP($F1194,Main_OG!$D$1:$D$766,Main_OG!AJ$1:AJ$766,"")</f>
        <v>47841526</v>
      </c>
      <c r="AC1194" s="47">
        <f>_xlfn.XLOOKUP($F1194,Main_OG!$D$1:$D$766,Main_OG!AK$1:AK$766,"")</f>
        <v>459240</v>
      </c>
      <c r="AD1194" s="47">
        <f>_xlfn.XLOOKUP($F1194,Main_OG!$D$1:$D$766,Main_OG!AL$1:AL$766,"")</f>
        <v>472355552</v>
      </c>
      <c r="AE1194" s="47">
        <f>_xlfn.XLOOKUP($F1194,Main_OG!$D$1:$D$766,Main_OG!AM$1:AM$766,"")</f>
        <v>0</v>
      </c>
      <c r="AF1194" s="48">
        <f>_xlfn.XLOOKUP($F1194,Main_OG!$D$1:$D$766,Main_OG!Z$1:Z$766,"")</f>
        <v>0</v>
      </c>
      <c r="AG1194" s="48">
        <f>_xlfn.XLOOKUP($F1194,Main_OG!$D$1:$D$766,Main_OG!AA$1:AA$766,"")</f>
        <v>2.127327759928813</v>
      </c>
      <c r="AH1194" s="48">
        <f>_xlfn.XLOOKUP($F1194,Main_OG!$D$1:$D$766,Main_OG!AB$1:AB$766,"")</f>
        <v>12.535325193609101</v>
      </c>
      <c r="AI1194" s="48">
        <f>_xlfn.XLOOKUP($F1194,Main_OG!$D$1:$D$766,Main_OG!AC$1:AC$766,"")</f>
        <v>2.8422150630003218</v>
      </c>
      <c r="AJ1194" s="48">
        <f>_xlfn.XLOOKUP($F1194,Main_OG!$D$1:$D$766,Main_OG!AD$1:AD$766,"")</f>
        <v>0.5848556097000881</v>
      </c>
    </row>
    <row r="1195" spans="2:36" x14ac:dyDescent="0.35">
      <c r="B1195" s="36" t="s">
        <v>2241</v>
      </c>
      <c r="C1195" s="45" t="s">
        <v>230</v>
      </c>
      <c r="D1195" s="45" t="s">
        <v>4430</v>
      </c>
      <c r="E1195" s="36" t="s">
        <v>2241</v>
      </c>
      <c r="F1195" s="36" t="str">
        <f t="shared" si="54"/>
        <v>2020_MI</v>
      </c>
      <c r="G1195" s="45">
        <v>2020</v>
      </c>
      <c r="H1195" s="45">
        <f>_xlfn.XLOOKUP(J1195,Main_OG!$B$1:$B$766,Main_OG!$O$1:$O$766,"")</f>
        <v>0</v>
      </c>
      <c r="I1195" s="45">
        <f>_xlfn.XLOOKUP(F1195,Main_OG!$D$1:$D$766,Main_OG!$J$1:$J$766,"")</f>
        <v>1</v>
      </c>
      <c r="J1195" s="45" t="s">
        <v>230</v>
      </c>
      <c r="K1195" s="45" t="str">
        <f t="shared" si="55"/>
        <v>Indiana Michigan Power Co_MI</v>
      </c>
      <c r="L1195" s="45" t="str">
        <f t="shared" si="56"/>
        <v>Indiana Michigan Power Co_MI</v>
      </c>
      <c r="M1195" s="45" t="s">
        <v>2271</v>
      </c>
      <c r="N1195" s="45">
        <v>0</v>
      </c>
      <c r="O1195" s="45">
        <v>18216</v>
      </c>
      <c r="P1195" s="45">
        <v>818</v>
      </c>
      <c r="Q1195" s="45">
        <v>0</v>
      </c>
      <c r="R1195" s="45">
        <v>0</v>
      </c>
      <c r="S1195" s="45">
        <v>711863</v>
      </c>
      <c r="T1195" s="45">
        <v>538775</v>
      </c>
      <c r="U1195" s="45">
        <v>0</v>
      </c>
      <c r="V1195" s="45">
        <v>0</v>
      </c>
      <c r="W1195" s="45">
        <v>12.277362</v>
      </c>
      <c r="X1195" s="45">
        <v>10.61612</v>
      </c>
      <c r="Y1195" s="45">
        <v>0</v>
      </c>
      <c r="Z1195" s="46">
        <v>502483.7</v>
      </c>
      <c r="AA1195" s="46">
        <v>50367.590085732932</v>
      </c>
      <c r="AB1195" s="47">
        <f>_xlfn.XLOOKUP($F1195,Main_OG!$D$1:$D$766,Main_OG!AJ$1:AJ$766,"")</f>
        <v>31781102</v>
      </c>
      <c r="AC1195" s="47">
        <f>_xlfn.XLOOKUP($F1195,Main_OG!$D$1:$D$766,Main_OG!AK$1:AK$766,"")</f>
        <v>4699362</v>
      </c>
      <c r="AD1195" s="47">
        <f>_xlfn.XLOOKUP($F1195,Main_OG!$D$1:$D$766,Main_OG!AL$1:AL$766,"")</f>
        <v>556237194</v>
      </c>
      <c r="AE1195" s="47">
        <f>_xlfn.XLOOKUP($F1195,Main_OG!$D$1:$D$766,Main_OG!AM$1:AM$766,"")</f>
        <v>0</v>
      </c>
      <c r="AF1195" s="48">
        <f>_xlfn.XLOOKUP($F1195,Main_OG!$D$1:$D$766,Main_OG!Z$1:Z$766,"")</f>
        <v>0</v>
      </c>
      <c r="AG1195" s="48">
        <f>_xlfn.XLOOKUP($F1195,Main_OG!$D$1:$D$766,Main_OG!AA$1:AA$766,"")</f>
        <v>2.127327759928813</v>
      </c>
      <c r="AH1195" s="48">
        <f>_xlfn.XLOOKUP($F1195,Main_OG!$D$1:$D$766,Main_OG!AB$1:AB$766,"")</f>
        <v>12.535325193609101</v>
      </c>
      <c r="AI1195" s="48">
        <f>_xlfn.XLOOKUP($F1195,Main_OG!$D$1:$D$766,Main_OG!AC$1:AC$766,"")</f>
        <v>2.0299999999999998</v>
      </c>
      <c r="AJ1195" s="48">
        <f>_xlfn.XLOOKUP($F1195,Main_OG!$D$1:$D$766,Main_OG!AD$1:AD$766,"")</f>
        <v>0.51</v>
      </c>
    </row>
    <row r="1196" spans="2:36" x14ac:dyDescent="0.35">
      <c r="B1196" s="36" t="s">
        <v>2272</v>
      </c>
      <c r="C1196" s="45" t="s">
        <v>310</v>
      </c>
      <c r="D1196" s="45" t="s">
        <v>4437</v>
      </c>
      <c r="E1196" s="36" t="s">
        <v>4505</v>
      </c>
      <c r="F1196" s="36" t="str">
        <f t="shared" si="54"/>
        <v>2006_IN</v>
      </c>
      <c r="G1196" s="45">
        <v>2006</v>
      </c>
      <c r="H1196" s="45">
        <f>_xlfn.XLOOKUP(J1196,Main_OG!$B$1:$B$766,Main_OG!$O$1:$O$766,"")</f>
        <v>0</v>
      </c>
      <c r="I1196" s="45">
        <f>_xlfn.XLOOKUP(F1196,Main_OG!$D$1:$D$766,Main_OG!$J$1:$J$766,"")</f>
        <v>0</v>
      </c>
      <c r="J1196" s="45" t="s">
        <v>310</v>
      </c>
      <c r="K1196" s="45" t="str">
        <f t="shared" si="55"/>
        <v>Indianapolis Power &amp; Light Co_IN</v>
      </c>
      <c r="L1196" s="45" t="str">
        <f t="shared" si="56"/>
        <v>Indianapolis Power Light Co_IN</v>
      </c>
      <c r="M1196" s="45" t="s">
        <v>2273</v>
      </c>
      <c r="N1196" s="45">
        <v>0</v>
      </c>
      <c r="O1196" s="45">
        <v>46204</v>
      </c>
      <c r="P1196" s="45">
        <v>5196</v>
      </c>
      <c r="Q1196" s="45">
        <v>415433</v>
      </c>
      <c r="R1196" s="45">
        <v>0</v>
      </c>
      <c r="S1196" s="45">
        <v>156206</v>
      </c>
      <c r="T1196" s="45">
        <v>429049</v>
      </c>
      <c r="U1196" s="45">
        <v>363668</v>
      </c>
      <c r="V1196" s="45">
        <v>0</v>
      </c>
      <c r="W1196" s="45">
        <v>7.8310797701701471</v>
      </c>
      <c r="X1196" s="45">
        <v>5.5764645483287136</v>
      </c>
      <c r="Y1196" s="45">
        <v>7.2339739056731718</v>
      </c>
      <c r="Z1196" s="46">
        <v>312525.5</v>
      </c>
      <c r="AA1196" s="46">
        <v>49351.308271441318</v>
      </c>
      <c r="AB1196" s="47">
        <f>_xlfn.XLOOKUP($F1196,Main_OG!$D$1:$D$766,Main_OG!AJ$1:AJ$766,"")</f>
        <v>120992370.72</v>
      </c>
      <c r="AC1196" s="47">
        <f>_xlfn.XLOOKUP($F1196,Main_OG!$D$1:$D$766,Main_OG!AK$1:AK$766,"")</f>
        <v>567114.05999999994</v>
      </c>
      <c r="AD1196" s="47">
        <f>_xlfn.XLOOKUP($F1196,Main_OG!$D$1:$D$766,Main_OG!AL$1:AL$766,"")</f>
        <v>52692619.420000009</v>
      </c>
      <c r="AE1196" s="47">
        <f>_xlfn.XLOOKUP($F1196,Main_OG!$D$1:$D$766,Main_OG!AM$1:AM$766,"")</f>
        <v>0</v>
      </c>
      <c r="AF1196" s="48">
        <f>_xlfn.XLOOKUP($F1196,Main_OG!$D$1:$D$766,Main_OG!Z$1:Z$766,"")</f>
        <v>1.64</v>
      </c>
      <c r="AG1196" s="48">
        <f>_xlfn.XLOOKUP($F1196,Main_OG!$D$1:$D$766,Main_OG!AA$1:AA$766,"")</f>
        <v>2.2465548173415608</v>
      </c>
      <c r="AH1196" s="48">
        <f>_xlfn.XLOOKUP($F1196,Main_OG!$D$1:$D$766,Main_OG!AB$1:AB$766,"")</f>
        <v>14.13114039693003</v>
      </c>
      <c r="AI1196" s="48">
        <f>_xlfn.XLOOKUP($F1196,Main_OG!$D$1:$D$766,Main_OG!AC$1:AC$766,"")</f>
        <v>7.52</v>
      </c>
      <c r="AJ1196" s="48">
        <f>_xlfn.XLOOKUP($F1196,Main_OG!$D$1:$D$766,Main_OG!AD$1:AD$766,"")</f>
        <v>0.4704061490499184</v>
      </c>
    </row>
    <row r="1197" spans="2:36" x14ac:dyDescent="0.35">
      <c r="B1197" s="36" t="s">
        <v>2272</v>
      </c>
      <c r="C1197" s="45" t="s">
        <v>310</v>
      </c>
      <c r="D1197" s="45" t="s">
        <v>4437</v>
      </c>
      <c r="E1197" s="36" t="s">
        <v>4505</v>
      </c>
      <c r="F1197" s="36" t="str">
        <f t="shared" si="54"/>
        <v>2007_IN</v>
      </c>
      <c r="G1197" s="45">
        <v>2007</v>
      </c>
      <c r="H1197" s="45">
        <f>_xlfn.XLOOKUP(J1197,Main_OG!$B$1:$B$766,Main_OG!$O$1:$O$766,"")</f>
        <v>0</v>
      </c>
      <c r="I1197" s="45">
        <f>_xlfn.XLOOKUP(F1197,Main_OG!$D$1:$D$766,Main_OG!$J$1:$J$766,"")</f>
        <v>0</v>
      </c>
      <c r="J1197" s="45" t="s">
        <v>310</v>
      </c>
      <c r="K1197" s="45" t="str">
        <f t="shared" si="55"/>
        <v>Indianapolis Power &amp; Light Co_IN</v>
      </c>
      <c r="L1197" s="45" t="str">
        <f t="shared" si="56"/>
        <v>Indianapolis Power Light Co_IN</v>
      </c>
      <c r="M1197" s="45" t="s">
        <v>2274</v>
      </c>
      <c r="N1197" s="45">
        <v>0</v>
      </c>
      <c r="O1197" s="45">
        <v>47222</v>
      </c>
      <c r="P1197" s="45">
        <v>4608</v>
      </c>
      <c r="Q1197" s="45">
        <v>416836</v>
      </c>
      <c r="R1197" s="45">
        <v>0</v>
      </c>
      <c r="S1197" s="45">
        <v>170755</v>
      </c>
      <c r="T1197" s="45">
        <v>417615</v>
      </c>
      <c r="U1197" s="45">
        <v>377082</v>
      </c>
      <c r="V1197" s="45">
        <v>0</v>
      </c>
      <c r="W1197" s="45">
        <v>7.86</v>
      </c>
      <c r="X1197" s="45">
        <v>5.43</v>
      </c>
      <c r="Y1197" s="45">
        <v>6.9</v>
      </c>
      <c r="Z1197" s="46">
        <v>322661.7</v>
      </c>
      <c r="AA1197" s="46">
        <v>50577.113075602399</v>
      </c>
      <c r="AB1197" s="47">
        <f>_xlfn.XLOOKUP($F1197,Main_OG!$D$1:$D$766,Main_OG!AJ$1:AJ$766,"")</f>
        <v>121249862</v>
      </c>
      <c r="AC1197" s="47">
        <f>_xlfn.XLOOKUP($F1197,Main_OG!$D$1:$D$766,Main_OG!AK$1:AK$766,"")</f>
        <v>587798</v>
      </c>
      <c r="AD1197" s="47">
        <f>_xlfn.XLOOKUP($F1197,Main_OG!$D$1:$D$766,Main_OG!AL$1:AL$766,"")</f>
        <v>71285348</v>
      </c>
      <c r="AE1197" s="47">
        <f>_xlfn.XLOOKUP($F1197,Main_OG!$D$1:$D$766,Main_OG!AM$1:AM$766,"")</f>
        <v>0</v>
      </c>
      <c r="AF1197" s="48">
        <f>_xlfn.XLOOKUP($F1197,Main_OG!$D$1:$D$766,Main_OG!Z$1:Z$766,"")</f>
        <v>1.78</v>
      </c>
      <c r="AG1197" s="48">
        <f>_xlfn.XLOOKUP($F1197,Main_OG!$D$1:$D$766,Main_OG!AA$1:AA$766,"")</f>
        <v>2.2465548173415608</v>
      </c>
      <c r="AH1197" s="48">
        <f>_xlfn.XLOOKUP($F1197,Main_OG!$D$1:$D$766,Main_OG!AB$1:AB$766,"")</f>
        <v>15.097711394063451</v>
      </c>
      <c r="AI1197" s="48">
        <f>_xlfn.XLOOKUP($F1197,Main_OG!$D$1:$D$766,Main_OG!AC$1:AC$766,"")</f>
        <v>7.37</v>
      </c>
      <c r="AJ1197" s="48">
        <f>_xlfn.XLOOKUP($F1197,Main_OG!$D$1:$D$766,Main_OG!AD$1:AD$766,"")</f>
        <v>0.58103021845052572</v>
      </c>
    </row>
    <row r="1198" spans="2:36" x14ac:dyDescent="0.35">
      <c r="B1198" s="36" t="s">
        <v>2272</v>
      </c>
      <c r="C1198" s="45" t="s">
        <v>310</v>
      </c>
      <c r="D1198" s="45" t="s">
        <v>4437</v>
      </c>
      <c r="E1198" s="36" t="s">
        <v>4505</v>
      </c>
      <c r="F1198" s="36" t="str">
        <f t="shared" si="54"/>
        <v>2008_IN</v>
      </c>
      <c r="G1198" s="45">
        <v>2008</v>
      </c>
      <c r="H1198" s="45">
        <f>_xlfn.XLOOKUP(J1198,Main_OG!$B$1:$B$766,Main_OG!$O$1:$O$766,"")</f>
        <v>0</v>
      </c>
      <c r="I1198" s="45">
        <f>_xlfn.XLOOKUP(F1198,Main_OG!$D$1:$D$766,Main_OG!$J$1:$J$766,"")</f>
        <v>0</v>
      </c>
      <c r="J1198" s="45" t="s">
        <v>310</v>
      </c>
      <c r="K1198" s="45" t="str">
        <f t="shared" si="55"/>
        <v>Indianapolis Power &amp; Light Co_IN</v>
      </c>
      <c r="L1198" s="45" t="str">
        <f t="shared" si="56"/>
        <v>Indianapolis Power Light Co_IN</v>
      </c>
      <c r="M1198" s="45" t="s">
        <v>2275</v>
      </c>
      <c r="N1198" s="45">
        <v>0</v>
      </c>
      <c r="O1198" s="45">
        <v>47549</v>
      </c>
      <c r="P1198" s="45">
        <v>4675</v>
      </c>
      <c r="Q1198" s="45">
        <v>415979</v>
      </c>
      <c r="R1198" s="45">
        <v>0</v>
      </c>
      <c r="S1198" s="45">
        <v>2097045</v>
      </c>
      <c r="T1198" s="45">
        <v>7556290</v>
      </c>
      <c r="U1198" s="45">
        <v>5349792</v>
      </c>
      <c r="V1198" s="45">
        <v>0</v>
      </c>
      <c r="W1198" s="45">
        <v>8.3800000000000008</v>
      </c>
      <c r="X1198" s="45">
        <v>5.78</v>
      </c>
      <c r="Y1198" s="45">
        <v>7.31</v>
      </c>
      <c r="Z1198" s="46">
        <v>322384.3</v>
      </c>
      <c r="AA1198" s="46">
        <v>50178.059851145699</v>
      </c>
      <c r="AB1198" s="47">
        <f>_xlfn.XLOOKUP($F1198,Main_OG!$D$1:$D$766,Main_OG!AJ$1:AJ$766,"")</f>
        <v>122090074</v>
      </c>
      <c r="AC1198" s="47">
        <f>_xlfn.XLOOKUP($F1198,Main_OG!$D$1:$D$766,Main_OG!AK$1:AK$766,"")</f>
        <v>643074</v>
      </c>
      <c r="AD1198" s="47">
        <f>_xlfn.XLOOKUP($F1198,Main_OG!$D$1:$D$766,Main_OG!AL$1:AL$766,"")</f>
        <v>63278382</v>
      </c>
      <c r="AE1198" s="47">
        <f>_xlfn.XLOOKUP($F1198,Main_OG!$D$1:$D$766,Main_OG!AM$1:AM$766,"")</f>
        <v>0</v>
      </c>
      <c r="AF1198" s="48">
        <f>_xlfn.XLOOKUP($F1198,Main_OG!$D$1:$D$766,Main_OG!Z$1:Z$766,"")</f>
        <v>2.15</v>
      </c>
      <c r="AG1198" s="48">
        <f>_xlfn.XLOOKUP($F1198,Main_OG!$D$1:$D$766,Main_OG!AA$1:AA$766,"")</f>
        <v>2.2204719344600159</v>
      </c>
      <c r="AH1198" s="48">
        <f>_xlfn.XLOOKUP($F1198,Main_OG!$D$1:$D$766,Main_OG!AB$1:AB$766,"")</f>
        <v>19.619187803472759</v>
      </c>
      <c r="AI1198" s="48">
        <f>_xlfn.XLOOKUP($F1198,Main_OG!$D$1:$D$766,Main_OG!AC$1:AC$766,"")</f>
        <v>9.48</v>
      </c>
      <c r="AJ1198" s="48">
        <f>_xlfn.XLOOKUP($F1198,Main_OG!$D$1:$D$766,Main_OG!AD$1:AD$766,"")</f>
        <v>0.68330088246943577</v>
      </c>
    </row>
    <row r="1199" spans="2:36" x14ac:dyDescent="0.35">
      <c r="B1199" s="36" t="s">
        <v>2272</v>
      </c>
      <c r="C1199" s="45" t="s">
        <v>310</v>
      </c>
      <c r="D1199" s="45" t="s">
        <v>4437</v>
      </c>
      <c r="E1199" s="36" t="s">
        <v>4505</v>
      </c>
      <c r="F1199" s="36" t="str">
        <f t="shared" si="54"/>
        <v>2009_IN</v>
      </c>
      <c r="G1199" s="45">
        <v>2009</v>
      </c>
      <c r="H1199" s="45">
        <f>_xlfn.XLOOKUP(J1199,Main_OG!$B$1:$B$766,Main_OG!$O$1:$O$766,"")</f>
        <v>0</v>
      </c>
      <c r="I1199" s="45">
        <f>_xlfn.XLOOKUP(F1199,Main_OG!$D$1:$D$766,Main_OG!$J$1:$J$766,"")</f>
        <v>0</v>
      </c>
      <c r="J1199" s="45" t="s">
        <v>310</v>
      </c>
      <c r="K1199" s="45" t="str">
        <f t="shared" si="55"/>
        <v>Indianapolis Power &amp; Light Co_IN</v>
      </c>
      <c r="L1199" s="45" t="str">
        <f t="shared" si="56"/>
        <v>Indianapolis Power Light Co_IN</v>
      </c>
      <c r="M1199" s="45" t="s">
        <v>2276</v>
      </c>
      <c r="N1199" s="45">
        <v>0</v>
      </c>
      <c r="O1199" s="45">
        <v>47575</v>
      </c>
      <c r="P1199" s="45">
        <v>4737</v>
      </c>
      <c r="Q1199" s="45">
        <v>415371</v>
      </c>
      <c r="R1199" s="45">
        <v>0</v>
      </c>
      <c r="S1199" s="45">
        <v>1954325</v>
      </c>
      <c r="T1199" s="45">
        <v>7046983</v>
      </c>
      <c r="U1199" s="45">
        <v>5084534</v>
      </c>
      <c r="V1199" s="45">
        <v>0</v>
      </c>
      <c r="W1199" s="45">
        <v>8.75</v>
      </c>
      <c r="X1199" s="45">
        <v>6.2</v>
      </c>
      <c r="Y1199" s="45">
        <v>7.71</v>
      </c>
      <c r="Z1199" s="46">
        <v>299789</v>
      </c>
      <c r="AA1199" s="46">
        <v>46411.815476075288</v>
      </c>
      <c r="AB1199" s="47">
        <f>_xlfn.XLOOKUP($F1199,Main_OG!$D$1:$D$766,Main_OG!AJ$1:AJ$766,"")</f>
        <v>108667422</v>
      </c>
      <c r="AC1199" s="47">
        <f>_xlfn.XLOOKUP($F1199,Main_OG!$D$1:$D$766,Main_OG!AK$1:AK$766,"")</f>
        <v>568080</v>
      </c>
      <c r="AD1199" s="47">
        <f>_xlfn.XLOOKUP($F1199,Main_OG!$D$1:$D$766,Main_OG!AL$1:AL$766,"")</f>
        <v>67058244</v>
      </c>
      <c r="AE1199" s="47">
        <f>_xlfn.XLOOKUP($F1199,Main_OG!$D$1:$D$766,Main_OG!AM$1:AM$766,"")</f>
        <v>0</v>
      </c>
      <c r="AF1199" s="48">
        <f>_xlfn.XLOOKUP($F1199,Main_OG!$D$1:$D$766,Main_OG!Z$1:Z$766,"")</f>
        <v>2.11</v>
      </c>
      <c r="AG1199" s="48">
        <f>_xlfn.XLOOKUP($F1199,Main_OG!$D$1:$D$766,Main_OG!AA$1:AA$766,"")</f>
        <v>2.2743975091886082</v>
      </c>
      <c r="AH1199" s="48">
        <f>_xlfn.XLOOKUP($F1199,Main_OG!$D$1:$D$766,Main_OG!AB$1:AB$766,"")</f>
        <v>14.15708861161818</v>
      </c>
      <c r="AI1199" s="48">
        <f>_xlfn.XLOOKUP($F1199,Main_OG!$D$1:$D$766,Main_OG!AC$1:AC$766,"")</f>
        <v>4.63</v>
      </c>
      <c r="AJ1199" s="48">
        <f>_xlfn.XLOOKUP($F1199,Main_OG!$D$1:$D$766,Main_OG!AD$1:AD$766,"")</f>
        <v>0.68314474405108627</v>
      </c>
    </row>
    <row r="1200" spans="2:36" x14ac:dyDescent="0.35">
      <c r="B1200" s="36" t="s">
        <v>2272</v>
      </c>
      <c r="C1200" s="45" t="s">
        <v>310</v>
      </c>
      <c r="D1200" s="45" t="s">
        <v>4437</v>
      </c>
      <c r="E1200" s="36" t="s">
        <v>4505</v>
      </c>
      <c r="F1200" s="36" t="str">
        <f t="shared" si="54"/>
        <v>2010_IN</v>
      </c>
      <c r="G1200" s="45">
        <v>2010</v>
      </c>
      <c r="H1200" s="45">
        <f>_xlfn.XLOOKUP(J1200,Main_OG!$B$1:$B$766,Main_OG!$O$1:$O$766,"")</f>
        <v>0</v>
      </c>
      <c r="I1200" s="45">
        <f>_xlfn.XLOOKUP(F1200,Main_OG!$D$1:$D$766,Main_OG!$J$1:$J$766,"")</f>
        <v>0</v>
      </c>
      <c r="J1200" s="45" t="s">
        <v>310</v>
      </c>
      <c r="K1200" s="45" t="str">
        <f t="shared" si="55"/>
        <v>Indianapolis Power &amp; Light Co_IN</v>
      </c>
      <c r="L1200" s="45" t="str">
        <f t="shared" si="56"/>
        <v>Indianapolis Power Light Co_IN</v>
      </c>
      <c r="M1200" s="45" t="s">
        <v>2277</v>
      </c>
      <c r="N1200" s="45">
        <v>0</v>
      </c>
      <c r="O1200" s="45">
        <v>47694</v>
      </c>
      <c r="P1200" s="45">
        <v>4723</v>
      </c>
      <c r="Q1200" s="45">
        <v>415744</v>
      </c>
      <c r="R1200" s="45">
        <v>0</v>
      </c>
      <c r="S1200" s="45">
        <v>2016566</v>
      </c>
      <c r="T1200" s="45">
        <v>7091167</v>
      </c>
      <c r="U1200" s="45">
        <v>5501419</v>
      </c>
      <c r="V1200" s="45">
        <v>0</v>
      </c>
      <c r="W1200" s="45">
        <v>8.94</v>
      </c>
      <c r="X1200" s="45">
        <v>6.44</v>
      </c>
      <c r="Y1200" s="45">
        <v>7.78</v>
      </c>
      <c r="Z1200" s="46">
        <v>320731.8</v>
      </c>
      <c r="AA1200" s="46">
        <v>49415.15787170743</v>
      </c>
      <c r="AB1200" s="47">
        <f>_xlfn.XLOOKUP($F1200,Main_OG!$D$1:$D$766,Main_OG!AJ$1:AJ$766,"")</f>
        <v>112440262</v>
      </c>
      <c r="AC1200" s="47">
        <f>_xlfn.XLOOKUP($F1200,Main_OG!$D$1:$D$766,Main_OG!AK$1:AK$766,"")</f>
        <v>552818</v>
      </c>
      <c r="AD1200" s="47">
        <f>_xlfn.XLOOKUP($F1200,Main_OG!$D$1:$D$766,Main_OG!AL$1:AL$766,"")</f>
        <v>111625950</v>
      </c>
      <c r="AE1200" s="47">
        <f>_xlfn.XLOOKUP($F1200,Main_OG!$D$1:$D$766,Main_OG!AM$1:AM$766,"")</f>
        <v>0</v>
      </c>
      <c r="AF1200" s="48">
        <f>_xlfn.XLOOKUP($F1200,Main_OG!$D$1:$D$766,Main_OG!Z$1:Z$766,"")</f>
        <v>2.2799999999999998</v>
      </c>
      <c r="AG1200" s="48">
        <f>_xlfn.XLOOKUP($F1200,Main_OG!$D$1:$D$766,Main_OG!AA$1:AA$766,"")</f>
        <v>2.2935982820086371</v>
      </c>
      <c r="AH1200" s="48">
        <f>_xlfn.XLOOKUP($F1200,Main_OG!$D$1:$D$766,Main_OG!AB$1:AB$766,"")</f>
        <v>17.815786882646659</v>
      </c>
      <c r="AI1200" s="48">
        <f>_xlfn.XLOOKUP($F1200,Main_OG!$D$1:$D$766,Main_OG!AC$1:AC$766,"")</f>
        <v>4.87</v>
      </c>
      <c r="AJ1200" s="48">
        <f>_xlfn.XLOOKUP($F1200,Main_OG!$D$1:$D$766,Main_OG!AD$1:AD$766,"")</f>
        <v>0.70992248279802228</v>
      </c>
    </row>
    <row r="1201" spans="2:36" x14ac:dyDescent="0.35">
      <c r="B1201" s="36" t="s">
        <v>2272</v>
      </c>
      <c r="C1201" s="45" t="s">
        <v>310</v>
      </c>
      <c r="D1201" s="45" t="s">
        <v>4437</v>
      </c>
      <c r="E1201" s="36" t="s">
        <v>4505</v>
      </c>
      <c r="F1201" s="36" t="str">
        <f t="shared" si="54"/>
        <v>2011_IN</v>
      </c>
      <c r="G1201" s="45">
        <v>2011</v>
      </c>
      <c r="H1201" s="45">
        <f>_xlfn.XLOOKUP(J1201,Main_OG!$B$1:$B$766,Main_OG!$O$1:$O$766,"")</f>
        <v>0</v>
      </c>
      <c r="I1201" s="45">
        <f>_xlfn.XLOOKUP(F1201,Main_OG!$D$1:$D$766,Main_OG!$J$1:$J$766,"")</f>
        <v>0</v>
      </c>
      <c r="J1201" s="45" t="s">
        <v>310</v>
      </c>
      <c r="K1201" s="45" t="str">
        <f t="shared" si="55"/>
        <v>Indianapolis Power &amp; Light Co_IN</v>
      </c>
      <c r="L1201" s="45" t="str">
        <f t="shared" si="56"/>
        <v>Indianapolis Power Light Co_IN</v>
      </c>
      <c r="M1201" s="45" t="s">
        <v>2278</v>
      </c>
      <c r="N1201" s="45">
        <v>0</v>
      </c>
      <c r="O1201" s="45">
        <v>47761</v>
      </c>
      <c r="P1201" s="45">
        <v>4705</v>
      </c>
      <c r="Q1201" s="45">
        <v>415729</v>
      </c>
      <c r="R1201" s="45">
        <v>0</v>
      </c>
      <c r="S1201" s="45">
        <v>1946122</v>
      </c>
      <c r="T1201" s="45">
        <v>7017391</v>
      </c>
      <c r="U1201" s="45">
        <v>5265501</v>
      </c>
      <c r="V1201" s="45">
        <v>0</v>
      </c>
      <c r="W1201" s="45">
        <v>9.5</v>
      </c>
      <c r="X1201" s="45">
        <v>6.88</v>
      </c>
      <c r="Y1201" s="45">
        <v>8.32</v>
      </c>
      <c r="Z1201" s="46">
        <v>321532.79999999999</v>
      </c>
      <c r="AA1201" s="46">
        <v>49335.655376117225</v>
      </c>
      <c r="AB1201" s="47">
        <f>_xlfn.XLOOKUP($F1201,Main_OG!$D$1:$D$766,Main_OG!AJ$1:AJ$766,"")</f>
        <v>105179496</v>
      </c>
      <c r="AC1201" s="47">
        <f>_xlfn.XLOOKUP($F1201,Main_OG!$D$1:$D$766,Main_OG!AK$1:AK$766,"")</f>
        <v>3482912.4</v>
      </c>
      <c r="AD1201" s="47">
        <f>_xlfn.XLOOKUP($F1201,Main_OG!$D$1:$D$766,Main_OG!AL$1:AL$766,"")</f>
        <v>161515530</v>
      </c>
      <c r="AE1201" s="47">
        <f>_xlfn.XLOOKUP($F1201,Main_OG!$D$1:$D$766,Main_OG!AM$1:AM$766,"")</f>
        <v>0</v>
      </c>
      <c r="AF1201" s="48">
        <f>_xlfn.XLOOKUP($F1201,Main_OG!$D$1:$D$766,Main_OG!Z$1:Z$766,"")</f>
        <v>0</v>
      </c>
      <c r="AG1201" s="48">
        <f>_xlfn.XLOOKUP($F1201,Main_OG!$D$1:$D$766,Main_OG!AA$1:AA$766,"")</f>
        <v>2.3089180475565318</v>
      </c>
      <c r="AH1201" s="48">
        <f>_xlfn.XLOOKUP($F1201,Main_OG!$D$1:$D$766,Main_OG!AB$1:AB$766,"")</f>
        <v>22.758921780738341</v>
      </c>
      <c r="AI1201" s="48">
        <f>_xlfn.XLOOKUP($F1201,Main_OG!$D$1:$D$766,Main_OG!AC$1:AC$766,"")</f>
        <v>4.6524343752411106</v>
      </c>
      <c r="AJ1201" s="48">
        <f>_xlfn.XLOOKUP($F1201,Main_OG!$D$1:$D$766,Main_OG!AD$1:AD$766,"")</f>
        <v>0.75949643062398253</v>
      </c>
    </row>
    <row r="1202" spans="2:36" x14ac:dyDescent="0.35">
      <c r="B1202" s="36" t="s">
        <v>2272</v>
      </c>
      <c r="C1202" s="45" t="s">
        <v>310</v>
      </c>
      <c r="D1202" s="45" t="s">
        <v>4437</v>
      </c>
      <c r="E1202" s="36" t="s">
        <v>4505</v>
      </c>
      <c r="F1202" s="36" t="str">
        <f t="shared" si="54"/>
        <v>2012_IN</v>
      </c>
      <c r="G1202" s="45">
        <v>2012</v>
      </c>
      <c r="H1202" s="45">
        <f>_xlfn.XLOOKUP(J1202,Main_OG!$B$1:$B$766,Main_OG!$O$1:$O$766,"")</f>
        <v>0</v>
      </c>
      <c r="I1202" s="45">
        <f>_xlfn.XLOOKUP(F1202,Main_OG!$D$1:$D$766,Main_OG!$J$1:$J$766,"")</f>
        <v>0</v>
      </c>
      <c r="J1202" s="45" t="s">
        <v>310</v>
      </c>
      <c r="K1202" s="45" t="str">
        <f t="shared" si="55"/>
        <v>Indianapolis Power &amp; Light Co_IN</v>
      </c>
      <c r="L1202" s="45" t="str">
        <f t="shared" si="56"/>
        <v>Indianapolis Power Light Co_IN</v>
      </c>
      <c r="M1202" s="45" t="s">
        <v>2279</v>
      </c>
      <c r="N1202" s="45">
        <v>0</v>
      </c>
      <c r="O1202" s="45">
        <v>47972</v>
      </c>
      <c r="P1202" s="45">
        <v>4711</v>
      </c>
      <c r="Q1202" s="45">
        <v>418278</v>
      </c>
      <c r="R1202" s="45">
        <v>0</v>
      </c>
      <c r="S1202" s="45">
        <v>1921196</v>
      </c>
      <c r="T1202" s="45">
        <v>6950119</v>
      </c>
      <c r="U1202" s="45">
        <v>5144104</v>
      </c>
      <c r="V1202" s="45">
        <v>0</v>
      </c>
      <c r="W1202" s="45">
        <v>10.080596</v>
      </c>
      <c r="X1202" s="45">
        <v>7.3603632000000001</v>
      </c>
      <c r="Y1202" s="45">
        <v>9.0646106999999994</v>
      </c>
      <c r="Z1202" s="46">
        <v>323876.2</v>
      </c>
      <c r="AA1202" s="46">
        <v>49530.011443665069</v>
      </c>
      <c r="AB1202" s="47">
        <f>_xlfn.XLOOKUP($F1202,Main_OG!$D$1:$D$766,Main_OG!AJ$1:AJ$766,"")</f>
        <v>93173864</v>
      </c>
      <c r="AC1202" s="47">
        <f>_xlfn.XLOOKUP($F1202,Main_OG!$D$1:$D$766,Main_OG!AK$1:AK$766,"")</f>
        <v>2478722</v>
      </c>
      <c r="AD1202" s="47">
        <f>_xlfn.XLOOKUP($F1202,Main_OG!$D$1:$D$766,Main_OG!AL$1:AL$766,"")</f>
        <v>226471182</v>
      </c>
      <c r="AE1202" s="47">
        <f>_xlfn.XLOOKUP($F1202,Main_OG!$D$1:$D$766,Main_OG!AM$1:AM$766,"")</f>
        <v>0</v>
      </c>
      <c r="AF1202" s="48">
        <f>_xlfn.XLOOKUP($F1202,Main_OG!$D$1:$D$766,Main_OG!Z$1:Z$766,"")</f>
        <v>0</v>
      </c>
      <c r="AG1202" s="48">
        <f>_xlfn.XLOOKUP($F1202,Main_OG!$D$1:$D$766,Main_OG!AA$1:AA$766,"")</f>
        <v>2.324237813104427</v>
      </c>
      <c r="AH1202" s="48">
        <f>_xlfn.XLOOKUP($F1202,Main_OG!$D$1:$D$766,Main_OG!AB$1:AB$766,"")</f>
        <v>23.49195884567845</v>
      </c>
      <c r="AI1202" s="48">
        <f>_xlfn.XLOOKUP($F1202,Main_OG!$D$1:$D$766,Main_OG!AC$1:AC$766,"")</f>
        <v>3.503818060367514</v>
      </c>
      <c r="AJ1202" s="48">
        <f>_xlfn.XLOOKUP($F1202,Main_OG!$D$1:$D$766,Main_OG!AD$1:AD$766,"")</f>
        <v>0.75442193202762442</v>
      </c>
    </row>
    <row r="1203" spans="2:36" x14ac:dyDescent="0.35">
      <c r="B1203" s="36" t="s">
        <v>2272</v>
      </c>
      <c r="C1203" s="45" t="s">
        <v>310</v>
      </c>
      <c r="D1203" s="45" t="s">
        <v>4437</v>
      </c>
      <c r="E1203" s="36" t="s">
        <v>4505</v>
      </c>
      <c r="F1203" s="36" t="str">
        <f t="shared" si="54"/>
        <v>2013_IN</v>
      </c>
      <c r="G1203" s="45">
        <v>2013</v>
      </c>
      <c r="H1203" s="45">
        <f>_xlfn.XLOOKUP(J1203,Main_OG!$B$1:$B$766,Main_OG!$O$1:$O$766,"")</f>
        <v>0</v>
      </c>
      <c r="I1203" s="45">
        <f>_xlfn.XLOOKUP(F1203,Main_OG!$D$1:$D$766,Main_OG!$J$1:$J$766,"")</f>
        <v>0</v>
      </c>
      <c r="J1203" s="45" t="s">
        <v>310</v>
      </c>
      <c r="K1203" s="45" t="str">
        <f t="shared" si="55"/>
        <v>Indianapolis Power &amp; Light Co_IN</v>
      </c>
      <c r="L1203" s="45" t="str">
        <f t="shared" si="56"/>
        <v>Indianapolis Power Light Co_IN</v>
      </c>
      <c r="M1203" s="45" t="s">
        <v>2280</v>
      </c>
      <c r="N1203" s="45">
        <v>0</v>
      </c>
      <c r="O1203" s="45">
        <v>47188</v>
      </c>
      <c r="P1203" s="45">
        <v>4904</v>
      </c>
      <c r="Q1203" s="45">
        <v>422029</v>
      </c>
      <c r="R1203" s="45">
        <v>0</v>
      </c>
      <c r="S1203" s="45">
        <v>1939604</v>
      </c>
      <c r="T1203" s="45">
        <v>6846450</v>
      </c>
      <c r="U1203" s="45">
        <v>5242466</v>
      </c>
      <c r="V1203" s="45">
        <v>0</v>
      </c>
      <c r="W1203" s="45">
        <v>10.059476</v>
      </c>
      <c r="X1203" s="45">
        <v>7.3747417000000004</v>
      </c>
      <c r="Y1203" s="45">
        <v>9.0154136999999999</v>
      </c>
      <c r="Z1203" s="46">
        <v>333207.40000000002</v>
      </c>
      <c r="AA1203" s="46">
        <v>50712.060968788879</v>
      </c>
      <c r="AB1203" s="47">
        <f>_xlfn.XLOOKUP($F1203,Main_OG!$D$1:$D$766,Main_OG!AJ$1:AJ$766,"")</f>
        <v>93043302</v>
      </c>
      <c r="AC1203" s="47">
        <f>_xlfn.XLOOKUP($F1203,Main_OG!$D$1:$D$766,Main_OG!AK$1:AK$766,"")</f>
        <v>3942861.4</v>
      </c>
      <c r="AD1203" s="47">
        <f>_xlfn.XLOOKUP($F1203,Main_OG!$D$1:$D$766,Main_OG!AL$1:AL$766,"")</f>
        <v>153252544</v>
      </c>
      <c r="AE1203" s="47">
        <f>_xlfn.XLOOKUP($F1203,Main_OG!$D$1:$D$766,Main_OG!AM$1:AM$766,"")</f>
        <v>0</v>
      </c>
      <c r="AF1203" s="48">
        <f>_xlfn.XLOOKUP($F1203,Main_OG!$D$1:$D$766,Main_OG!Z$1:Z$766,"")</f>
        <v>2.66</v>
      </c>
      <c r="AG1203" s="48">
        <f>_xlfn.XLOOKUP($F1203,Main_OG!$D$1:$D$766,Main_OG!AA$1:AA$766,"")</f>
        <v>2.3089180475565318</v>
      </c>
      <c r="AH1203" s="48">
        <f>_xlfn.XLOOKUP($F1203,Main_OG!$D$1:$D$766,Main_OG!AB$1:AB$766,"")</f>
        <v>22.96</v>
      </c>
      <c r="AI1203" s="48">
        <f>_xlfn.XLOOKUP($F1203,Main_OG!$D$1:$D$766,Main_OG!AC$1:AC$766,"")</f>
        <v>4.04</v>
      </c>
      <c r="AJ1203" s="48">
        <f>_xlfn.XLOOKUP($F1203,Main_OG!$D$1:$D$766,Main_OG!AD$1:AD$766,"")</f>
        <v>0.73100116927520231</v>
      </c>
    </row>
    <row r="1204" spans="2:36" x14ac:dyDescent="0.35">
      <c r="B1204" s="36" t="s">
        <v>2272</v>
      </c>
      <c r="C1204" s="45" t="s">
        <v>310</v>
      </c>
      <c r="D1204" s="45" t="s">
        <v>4437</v>
      </c>
      <c r="E1204" s="36" t="s">
        <v>4505</v>
      </c>
      <c r="F1204" s="36" t="str">
        <f t="shared" si="54"/>
        <v>2014_IN</v>
      </c>
      <c r="G1204" s="45">
        <v>2014</v>
      </c>
      <c r="H1204" s="45">
        <f>_xlfn.XLOOKUP(J1204,Main_OG!$B$1:$B$766,Main_OG!$O$1:$O$766,"")</f>
        <v>0</v>
      </c>
      <c r="I1204" s="45">
        <f>_xlfn.XLOOKUP(F1204,Main_OG!$D$1:$D$766,Main_OG!$J$1:$J$766,"")</f>
        <v>0</v>
      </c>
      <c r="J1204" s="45" t="s">
        <v>310</v>
      </c>
      <c r="K1204" s="45" t="str">
        <f t="shared" si="55"/>
        <v>Indianapolis Power &amp; Light Co_IN</v>
      </c>
      <c r="L1204" s="45" t="str">
        <f t="shared" si="56"/>
        <v>Indianapolis Power Light Co_IN</v>
      </c>
      <c r="M1204" s="45" t="s">
        <v>2281</v>
      </c>
      <c r="N1204" s="45">
        <v>0</v>
      </c>
      <c r="O1204" s="45">
        <v>48309</v>
      </c>
      <c r="P1204" s="45">
        <v>4860</v>
      </c>
      <c r="Q1204" s="45">
        <v>424752</v>
      </c>
      <c r="R1204" s="45">
        <v>0</v>
      </c>
      <c r="S1204" s="45">
        <v>1942701</v>
      </c>
      <c r="T1204" s="45">
        <v>6782361</v>
      </c>
      <c r="U1204" s="45">
        <v>5269008</v>
      </c>
      <c r="V1204" s="45">
        <v>0</v>
      </c>
      <c r="W1204" s="45">
        <v>10.457090000000001</v>
      </c>
      <c r="X1204" s="45">
        <v>7.7936135000000002</v>
      </c>
      <c r="Y1204" s="45">
        <v>9.2195912</v>
      </c>
      <c r="Z1204" s="46">
        <v>343827.8</v>
      </c>
      <c r="AA1204" s="46">
        <v>52126.563007171448</v>
      </c>
      <c r="AB1204" s="47">
        <f>_xlfn.XLOOKUP($F1204,Main_OG!$D$1:$D$766,Main_OG!AJ$1:AJ$766,"")</f>
        <v>97120070</v>
      </c>
      <c r="AC1204" s="47">
        <f>_xlfn.XLOOKUP($F1204,Main_OG!$D$1:$D$766,Main_OG!AK$1:AK$766,"")</f>
        <v>4299352</v>
      </c>
      <c r="AD1204" s="47">
        <f>_xlfn.XLOOKUP($F1204,Main_OG!$D$1:$D$766,Main_OG!AL$1:AL$766,"")</f>
        <v>151931500</v>
      </c>
      <c r="AE1204" s="47">
        <f>_xlfn.XLOOKUP($F1204,Main_OG!$D$1:$D$766,Main_OG!AM$1:AM$766,"")</f>
        <v>0</v>
      </c>
      <c r="AF1204" s="48">
        <f>_xlfn.XLOOKUP($F1204,Main_OG!$D$1:$D$766,Main_OG!Z$1:Z$766,"")</f>
        <v>2.76</v>
      </c>
      <c r="AG1204" s="48">
        <f>_xlfn.XLOOKUP($F1204,Main_OG!$D$1:$D$766,Main_OG!AA$1:AA$766,"")</f>
        <v>2.322195177698041</v>
      </c>
      <c r="AH1204" s="48">
        <f>_xlfn.XLOOKUP($F1204,Main_OG!$D$1:$D$766,Main_OG!AB$1:AB$766,"")</f>
        <v>20.48845299552563</v>
      </c>
      <c r="AI1204" s="48">
        <f>_xlfn.XLOOKUP($F1204,Main_OG!$D$1:$D$766,Main_OG!AC$1:AC$766,"")</f>
        <v>4.9924248044436963</v>
      </c>
      <c r="AJ1204" s="48">
        <f>_xlfn.XLOOKUP($F1204,Main_OG!$D$1:$D$766,Main_OG!AD$1:AD$766,"")</f>
        <v>0.68548682032632846</v>
      </c>
    </row>
    <row r="1205" spans="2:36" x14ac:dyDescent="0.35">
      <c r="B1205" s="36" t="s">
        <v>2272</v>
      </c>
      <c r="C1205" s="45" t="s">
        <v>310</v>
      </c>
      <c r="D1205" s="45" t="s">
        <v>4437</v>
      </c>
      <c r="E1205" s="36" t="s">
        <v>4505</v>
      </c>
      <c r="F1205" s="36" t="str">
        <f t="shared" si="54"/>
        <v>2015_IN</v>
      </c>
      <c r="G1205" s="45">
        <v>2015</v>
      </c>
      <c r="H1205" s="45">
        <f>_xlfn.XLOOKUP(J1205,Main_OG!$B$1:$B$766,Main_OG!$O$1:$O$766,"")</f>
        <v>0</v>
      </c>
      <c r="I1205" s="45">
        <f>_xlfn.XLOOKUP(F1205,Main_OG!$D$1:$D$766,Main_OG!$J$1:$J$766,"")</f>
        <v>0</v>
      </c>
      <c r="J1205" s="45" t="s">
        <v>310</v>
      </c>
      <c r="K1205" s="45" t="str">
        <f t="shared" si="55"/>
        <v>Indianapolis Power &amp; Light Co_IN</v>
      </c>
      <c r="L1205" s="45" t="str">
        <f t="shared" si="56"/>
        <v>Indianapolis Power Light Co_IN</v>
      </c>
      <c r="M1205" s="45" t="s">
        <v>2282</v>
      </c>
      <c r="N1205" s="45">
        <v>0</v>
      </c>
      <c r="O1205" s="45">
        <v>48779</v>
      </c>
      <c r="P1205" s="45">
        <v>4830</v>
      </c>
      <c r="Q1205" s="45">
        <v>431182</v>
      </c>
      <c r="R1205" s="45">
        <v>0</v>
      </c>
      <c r="S1205" s="45">
        <v>1886170</v>
      </c>
      <c r="T1205" s="45">
        <v>6760696</v>
      </c>
      <c r="U1205" s="45">
        <v>5061853</v>
      </c>
      <c r="V1205" s="45">
        <v>0</v>
      </c>
      <c r="W1205" s="45">
        <v>10.719552999999999</v>
      </c>
      <c r="X1205" s="45">
        <v>7.7998922000000004</v>
      </c>
      <c r="Y1205" s="45">
        <v>9.5018366000000007</v>
      </c>
      <c r="Z1205" s="46">
        <v>341205.2</v>
      </c>
      <c r="AA1205" s="46">
        <v>51608.28757175817</v>
      </c>
      <c r="AB1205" s="47">
        <f>_xlfn.XLOOKUP($F1205,Main_OG!$D$1:$D$766,Main_OG!AJ$1:AJ$766,"")</f>
        <v>78232886</v>
      </c>
      <c r="AC1205" s="47">
        <f>_xlfn.XLOOKUP($F1205,Main_OG!$D$1:$D$766,Main_OG!AK$1:AK$766,"")</f>
        <v>4439134</v>
      </c>
      <c r="AD1205" s="47">
        <f>_xlfn.XLOOKUP($F1205,Main_OG!$D$1:$D$766,Main_OG!AL$1:AL$766,"")</f>
        <v>250128744</v>
      </c>
      <c r="AE1205" s="47">
        <f>_xlfn.XLOOKUP($F1205,Main_OG!$D$1:$D$766,Main_OG!AM$1:AM$766,"")</f>
        <v>0</v>
      </c>
      <c r="AF1205" s="48">
        <f>_xlfn.XLOOKUP($F1205,Main_OG!$D$1:$D$766,Main_OG!Z$1:Z$766,"")</f>
        <v>0</v>
      </c>
      <c r="AG1205" s="48">
        <f>_xlfn.XLOOKUP($F1205,Main_OG!$D$1:$D$766,Main_OG!AA$1:AA$766,"")</f>
        <v>2.3199999999999998</v>
      </c>
      <c r="AH1205" s="48">
        <f>_xlfn.XLOOKUP($F1205,Main_OG!$D$1:$D$766,Main_OG!AB$1:AB$766,"")</f>
        <v>12.08771849023859</v>
      </c>
      <c r="AI1205" s="48">
        <f>_xlfn.XLOOKUP($F1205,Main_OG!$D$1:$D$766,Main_OG!AC$1:AC$766,"")</f>
        <v>3.3843619636206599</v>
      </c>
      <c r="AJ1205" s="48">
        <f>_xlfn.XLOOKUP($F1205,Main_OG!$D$1:$D$766,Main_OG!AD$1:AD$766,"")</f>
        <v>0.66963877086385626</v>
      </c>
    </row>
    <row r="1206" spans="2:36" x14ac:dyDescent="0.35">
      <c r="B1206" s="36" t="s">
        <v>2272</v>
      </c>
      <c r="C1206" s="45" t="s">
        <v>310</v>
      </c>
      <c r="D1206" s="45" t="s">
        <v>4437</v>
      </c>
      <c r="E1206" s="36" t="s">
        <v>4505</v>
      </c>
      <c r="F1206" s="36" t="str">
        <f t="shared" si="54"/>
        <v>2016_IN</v>
      </c>
      <c r="G1206" s="45">
        <v>2016</v>
      </c>
      <c r="H1206" s="45">
        <f>_xlfn.XLOOKUP(J1206,Main_OG!$B$1:$B$766,Main_OG!$O$1:$O$766,"")</f>
        <v>0</v>
      </c>
      <c r="I1206" s="45">
        <f>_xlfn.XLOOKUP(F1206,Main_OG!$D$1:$D$766,Main_OG!$J$1:$J$766,"")</f>
        <v>0</v>
      </c>
      <c r="J1206" s="45" t="s">
        <v>310</v>
      </c>
      <c r="K1206" s="45" t="str">
        <f t="shared" si="55"/>
        <v>Indianapolis Power &amp; Light Co_IN</v>
      </c>
      <c r="L1206" s="45" t="str">
        <f t="shared" si="56"/>
        <v>Indianapolis Power Light Co_IN</v>
      </c>
      <c r="M1206" s="45" t="s">
        <v>2283</v>
      </c>
      <c r="N1206" s="45">
        <v>0</v>
      </c>
      <c r="O1206" s="45">
        <v>49115</v>
      </c>
      <c r="P1206" s="45">
        <v>4737</v>
      </c>
      <c r="Q1206" s="45">
        <v>432975</v>
      </c>
      <c r="R1206" s="45">
        <v>0</v>
      </c>
      <c r="S1206" s="45">
        <v>1902652</v>
      </c>
      <c r="T1206" s="45">
        <v>6624798</v>
      </c>
      <c r="U1206" s="45">
        <v>5151841</v>
      </c>
      <c r="V1206" s="45">
        <v>0</v>
      </c>
      <c r="W1206" s="45">
        <v>11.474826</v>
      </c>
      <c r="X1206" s="45">
        <v>8.4246493000000005</v>
      </c>
      <c r="Y1206" s="45">
        <v>10.337353</v>
      </c>
      <c r="Z1206" s="46">
        <v>348439.2</v>
      </c>
      <c r="AA1206" s="46">
        <v>52492.400455686424</v>
      </c>
      <c r="AB1206" s="47">
        <f>_xlfn.XLOOKUP($F1206,Main_OG!$D$1:$D$766,Main_OG!AJ$1:AJ$766,"")</f>
        <v>72028054</v>
      </c>
      <c r="AC1206" s="47">
        <f>_xlfn.XLOOKUP($F1206,Main_OG!$D$1:$D$766,Main_OG!AK$1:AK$766,"")</f>
        <v>1994116</v>
      </c>
      <c r="AD1206" s="47">
        <f>_xlfn.XLOOKUP($F1206,Main_OG!$D$1:$D$766,Main_OG!AL$1:AL$766,"")</f>
        <v>304810926</v>
      </c>
      <c r="AE1206" s="47">
        <f>_xlfn.XLOOKUP($F1206,Main_OG!$D$1:$D$766,Main_OG!AM$1:AM$766,"")</f>
        <v>0</v>
      </c>
      <c r="AF1206" s="48">
        <f>_xlfn.XLOOKUP($F1206,Main_OG!$D$1:$D$766,Main_OG!Z$1:Z$766,"")</f>
        <v>0</v>
      </c>
      <c r="AG1206" s="48">
        <f>_xlfn.XLOOKUP($F1206,Main_OG!$D$1:$D$766,Main_OG!AA$1:AA$766,"")</f>
        <v>2.2143440282408582</v>
      </c>
      <c r="AH1206" s="48">
        <f>_xlfn.XLOOKUP($F1206,Main_OG!$D$1:$D$766,Main_OG!AB$1:AB$766,"")</f>
        <v>11.309272049594229</v>
      </c>
      <c r="AI1206" s="48">
        <f>_xlfn.XLOOKUP($F1206,Main_OG!$D$1:$D$766,Main_OG!AC$1:AC$766,"")</f>
        <v>2.92</v>
      </c>
      <c r="AJ1206" s="48">
        <f>_xlfn.XLOOKUP($F1206,Main_OG!$D$1:$D$766,Main_OG!AD$1:AD$766,"")</f>
        <v>0.65636700530415037</v>
      </c>
    </row>
    <row r="1207" spans="2:36" x14ac:dyDescent="0.35">
      <c r="B1207" s="36" t="s">
        <v>2272</v>
      </c>
      <c r="C1207" s="45" t="s">
        <v>310</v>
      </c>
      <c r="D1207" s="45" t="s">
        <v>4437</v>
      </c>
      <c r="E1207" s="36" t="s">
        <v>4505</v>
      </c>
      <c r="F1207" s="36" t="str">
        <f t="shared" si="54"/>
        <v>2017_IN</v>
      </c>
      <c r="G1207" s="45">
        <v>2017</v>
      </c>
      <c r="H1207" s="45">
        <f>_xlfn.XLOOKUP(J1207,Main_OG!$B$1:$B$766,Main_OG!$O$1:$O$766,"")</f>
        <v>0</v>
      </c>
      <c r="I1207" s="45">
        <f>_xlfn.XLOOKUP(F1207,Main_OG!$D$1:$D$766,Main_OG!$J$1:$J$766,"")</f>
        <v>0</v>
      </c>
      <c r="J1207" s="45" t="s">
        <v>310</v>
      </c>
      <c r="K1207" s="45" t="str">
        <f t="shared" si="55"/>
        <v>Indianapolis Power &amp; Light Co_IN</v>
      </c>
      <c r="L1207" s="45" t="str">
        <f t="shared" si="56"/>
        <v>Indianapolis Power Light Co_IN</v>
      </c>
      <c r="M1207" s="45" t="s">
        <v>2284</v>
      </c>
      <c r="N1207" s="45">
        <v>0</v>
      </c>
      <c r="O1207" s="45">
        <v>49386</v>
      </c>
      <c r="P1207" s="45">
        <v>4841</v>
      </c>
      <c r="Q1207" s="45">
        <v>437120</v>
      </c>
      <c r="R1207" s="45">
        <v>0</v>
      </c>
      <c r="S1207" s="45">
        <v>1848907</v>
      </c>
      <c r="T1207" s="45">
        <v>6452049</v>
      </c>
      <c r="U1207" s="45">
        <v>4915435</v>
      </c>
      <c r="V1207" s="45">
        <v>0</v>
      </c>
      <c r="W1207" s="45">
        <v>11.537411000000001</v>
      </c>
      <c r="X1207" s="45">
        <v>8.7836903</v>
      </c>
      <c r="Y1207" s="45">
        <v>10.953944</v>
      </c>
      <c r="Z1207" s="46">
        <v>357535.8</v>
      </c>
      <c r="AA1207" s="46">
        <v>53667.389765460211</v>
      </c>
      <c r="AB1207" s="47">
        <f>_xlfn.XLOOKUP($F1207,Main_OG!$D$1:$D$766,Main_OG!AJ$1:AJ$766,"")</f>
        <v>70900324</v>
      </c>
      <c r="AC1207" s="47">
        <f>_xlfn.XLOOKUP($F1207,Main_OG!$D$1:$D$766,Main_OG!AK$1:AK$766,"")</f>
        <v>431220</v>
      </c>
      <c r="AD1207" s="47">
        <f>_xlfn.XLOOKUP($F1207,Main_OG!$D$1:$D$766,Main_OG!AL$1:AL$766,"")</f>
        <v>272616566</v>
      </c>
      <c r="AE1207" s="47">
        <f>_xlfn.XLOOKUP($F1207,Main_OG!$D$1:$D$766,Main_OG!AM$1:AM$766,"")</f>
        <v>0</v>
      </c>
      <c r="AF1207" s="48">
        <f>_xlfn.XLOOKUP($F1207,Main_OG!$D$1:$D$766,Main_OG!Z$1:Z$766,"")</f>
        <v>0</v>
      </c>
      <c r="AG1207" s="48">
        <f>_xlfn.XLOOKUP($F1207,Main_OG!$D$1:$D$766,Main_OG!AA$1:AA$766,"")</f>
        <v>2.1875855044172008</v>
      </c>
      <c r="AH1207" s="48">
        <f>_xlfn.XLOOKUP($F1207,Main_OG!$D$1:$D$766,Main_OG!AB$1:AB$766,"")</f>
        <v>14.73443638842941</v>
      </c>
      <c r="AI1207" s="48">
        <f>_xlfn.XLOOKUP($F1207,Main_OG!$D$1:$D$766,Main_OG!AC$1:AC$766,"")</f>
        <v>3.7243523928232452</v>
      </c>
      <c r="AJ1207" s="48">
        <f>_xlfn.XLOOKUP($F1207,Main_OG!$D$1:$D$766,Main_OG!AD$1:AD$766,"")</f>
        <v>0.62802788237371954</v>
      </c>
    </row>
    <row r="1208" spans="2:36" x14ac:dyDescent="0.35">
      <c r="B1208" s="36" t="s">
        <v>2272</v>
      </c>
      <c r="C1208" s="45" t="s">
        <v>310</v>
      </c>
      <c r="D1208" s="45" t="s">
        <v>4437</v>
      </c>
      <c r="E1208" s="36" t="s">
        <v>4505</v>
      </c>
      <c r="F1208" s="36" t="str">
        <f t="shared" si="54"/>
        <v>2018_IN</v>
      </c>
      <c r="G1208" s="45">
        <v>2018</v>
      </c>
      <c r="H1208" s="45">
        <f>_xlfn.XLOOKUP(J1208,Main_OG!$B$1:$B$766,Main_OG!$O$1:$O$766,"")</f>
        <v>0</v>
      </c>
      <c r="I1208" s="45">
        <f>_xlfn.XLOOKUP(F1208,Main_OG!$D$1:$D$766,Main_OG!$J$1:$J$766,"")</f>
        <v>0</v>
      </c>
      <c r="J1208" s="45" t="s">
        <v>310</v>
      </c>
      <c r="K1208" s="45" t="str">
        <f t="shared" si="55"/>
        <v>Indianapolis Power &amp; Light Co_IN</v>
      </c>
      <c r="L1208" s="45" t="str">
        <f t="shared" si="56"/>
        <v>Indianapolis Power Light Co_IN</v>
      </c>
      <c r="M1208" s="45" t="s">
        <v>2285</v>
      </c>
      <c r="N1208" s="45">
        <v>0</v>
      </c>
      <c r="O1208" s="45">
        <v>49867</v>
      </c>
      <c r="P1208" s="45">
        <v>4792</v>
      </c>
      <c r="Q1208" s="45">
        <v>440693</v>
      </c>
      <c r="R1208" s="45">
        <v>0</v>
      </c>
      <c r="S1208" s="45">
        <v>1953826</v>
      </c>
      <c r="T1208" s="45">
        <v>6561892</v>
      </c>
      <c r="U1208" s="45">
        <v>5334848</v>
      </c>
      <c r="V1208" s="45">
        <v>0</v>
      </c>
      <c r="W1208" s="45">
        <v>11.681336999999999</v>
      </c>
      <c r="X1208" s="45">
        <v>8.6742512999999999</v>
      </c>
      <c r="Y1208" s="45">
        <v>11.033303999999999</v>
      </c>
      <c r="Z1208" s="46">
        <v>368762.9</v>
      </c>
      <c r="AA1208" s="46">
        <v>55051.719934713554</v>
      </c>
      <c r="AB1208" s="47">
        <f>_xlfn.XLOOKUP($F1208,Main_OG!$D$1:$D$766,Main_OG!AJ$1:AJ$766,"")</f>
        <v>78159404</v>
      </c>
      <c r="AC1208" s="47">
        <f>_xlfn.XLOOKUP($F1208,Main_OG!$D$1:$D$766,Main_OG!AK$1:AK$766,"")</f>
        <v>466420</v>
      </c>
      <c r="AD1208" s="47">
        <f>_xlfn.XLOOKUP($F1208,Main_OG!$D$1:$D$766,Main_OG!AL$1:AL$766,"")</f>
        <v>401723314</v>
      </c>
      <c r="AE1208" s="47">
        <f>_xlfn.XLOOKUP($F1208,Main_OG!$D$1:$D$766,Main_OG!AM$1:AM$766,"")</f>
        <v>0</v>
      </c>
      <c r="AF1208" s="48">
        <f>_xlfn.XLOOKUP($F1208,Main_OG!$D$1:$D$766,Main_OG!Z$1:Z$766,"")</f>
        <v>2.35</v>
      </c>
      <c r="AG1208" s="48">
        <f>_xlfn.XLOOKUP($F1208,Main_OG!$D$1:$D$766,Main_OG!AA$1:AA$766,"")</f>
        <v>2.1875855044172008</v>
      </c>
      <c r="AH1208" s="48">
        <f>_xlfn.XLOOKUP($F1208,Main_OG!$D$1:$D$766,Main_OG!AB$1:AB$766,"")</f>
        <v>17.134646247082848</v>
      </c>
      <c r="AI1208" s="48">
        <f>_xlfn.XLOOKUP($F1208,Main_OG!$D$1:$D$766,Main_OG!AC$1:AC$766,"")</f>
        <v>3.8713752811270652</v>
      </c>
      <c r="AJ1208" s="48">
        <f>_xlfn.XLOOKUP($F1208,Main_OG!$D$1:$D$766,Main_OG!AD$1:AD$766,"")</f>
        <v>0.62810595158289428</v>
      </c>
    </row>
    <row r="1209" spans="2:36" x14ac:dyDescent="0.35">
      <c r="B1209" s="36" t="s">
        <v>2272</v>
      </c>
      <c r="C1209" s="45" t="s">
        <v>310</v>
      </c>
      <c r="D1209" s="45" t="s">
        <v>4437</v>
      </c>
      <c r="E1209" s="36" t="s">
        <v>4505</v>
      </c>
      <c r="F1209" s="36" t="str">
        <f t="shared" si="54"/>
        <v>2019_IN</v>
      </c>
      <c r="G1209" s="45">
        <v>2019</v>
      </c>
      <c r="H1209" s="45">
        <f>_xlfn.XLOOKUP(J1209,Main_OG!$B$1:$B$766,Main_OG!$O$1:$O$766,"")</f>
        <v>0</v>
      </c>
      <c r="I1209" s="45">
        <f>_xlfn.XLOOKUP(F1209,Main_OG!$D$1:$D$766,Main_OG!$J$1:$J$766,"")</f>
        <v>0</v>
      </c>
      <c r="J1209" s="45" t="s">
        <v>310</v>
      </c>
      <c r="K1209" s="45" t="str">
        <f t="shared" si="55"/>
        <v>Indianapolis Power &amp; Light Co_IN</v>
      </c>
      <c r="L1209" s="45" t="str">
        <f t="shared" si="56"/>
        <v>Indianapolis Power Light Co_IN</v>
      </c>
      <c r="M1209" s="45" t="s">
        <v>2286</v>
      </c>
      <c r="N1209" s="45">
        <v>0</v>
      </c>
      <c r="O1209" s="45">
        <v>52560</v>
      </c>
      <c r="P1209" s="45">
        <v>5014</v>
      </c>
      <c r="Q1209" s="45">
        <v>445624</v>
      </c>
      <c r="R1209" s="45">
        <v>0</v>
      </c>
      <c r="S1209" s="45">
        <v>1878047</v>
      </c>
      <c r="T1209" s="45">
        <v>6285988</v>
      </c>
      <c r="U1209" s="45">
        <v>5200498</v>
      </c>
      <c r="V1209" s="45">
        <v>0</v>
      </c>
      <c r="W1209" s="45">
        <v>12.886520000000001</v>
      </c>
      <c r="X1209" s="45">
        <v>8.7043500999999992</v>
      </c>
      <c r="Y1209" s="45">
        <v>11.245630999999999</v>
      </c>
      <c r="Z1209" s="46">
        <v>371044.5</v>
      </c>
      <c r="AA1209" s="46">
        <v>55124.639541465542</v>
      </c>
      <c r="AB1209" s="47">
        <f>_xlfn.XLOOKUP($F1209,Main_OG!$D$1:$D$766,Main_OG!AJ$1:AJ$766,"")</f>
        <v>61811568</v>
      </c>
      <c r="AC1209" s="47">
        <f>_xlfn.XLOOKUP($F1209,Main_OG!$D$1:$D$766,Main_OG!AK$1:AK$766,"")</f>
        <v>482386</v>
      </c>
      <c r="AD1209" s="47">
        <f>_xlfn.XLOOKUP($F1209,Main_OG!$D$1:$D$766,Main_OG!AL$1:AL$766,"")</f>
        <v>460073338</v>
      </c>
      <c r="AE1209" s="47">
        <f>_xlfn.XLOOKUP($F1209,Main_OG!$D$1:$D$766,Main_OG!AM$1:AM$766,"")</f>
        <v>0</v>
      </c>
      <c r="AF1209" s="48">
        <f>_xlfn.XLOOKUP($F1209,Main_OG!$D$1:$D$766,Main_OG!Z$1:Z$766,"")</f>
        <v>2.2599999999999998</v>
      </c>
      <c r="AG1209" s="48">
        <f>_xlfn.XLOOKUP($F1209,Main_OG!$D$1:$D$766,Main_OG!AA$1:AA$766,"")</f>
        <v>2.176146746141439</v>
      </c>
      <c r="AH1209" s="48">
        <f>_xlfn.XLOOKUP($F1209,Main_OG!$D$1:$D$766,Main_OG!AB$1:AB$766,"")</f>
        <v>16.155101142605361</v>
      </c>
      <c r="AI1209" s="48">
        <f>_xlfn.XLOOKUP($F1209,Main_OG!$D$1:$D$766,Main_OG!AC$1:AC$766,"")</f>
        <v>2.59</v>
      </c>
      <c r="AJ1209" s="48">
        <f>_xlfn.XLOOKUP($F1209,Main_OG!$D$1:$D$766,Main_OG!AD$1:AD$766,"")</f>
        <v>0.60296766622862785</v>
      </c>
    </row>
    <row r="1210" spans="2:36" x14ac:dyDescent="0.35">
      <c r="B1210" s="36" t="s">
        <v>2272</v>
      </c>
      <c r="C1210" s="45" t="s">
        <v>310</v>
      </c>
      <c r="D1210" s="45" t="s">
        <v>4437</v>
      </c>
      <c r="E1210" s="36" t="s">
        <v>4505</v>
      </c>
      <c r="F1210" s="36" t="str">
        <f t="shared" si="54"/>
        <v>2020_IN</v>
      </c>
      <c r="G1210" s="45">
        <v>2020</v>
      </c>
      <c r="H1210" s="45">
        <f>_xlfn.XLOOKUP(J1210,Main_OG!$B$1:$B$766,Main_OG!$O$1:$O$766,"")</f>
        <v>0</v>
      </c>
      <c r="I1210" s="45">
        <f>_xlfn.XLOOKUP(F1210,Main_OG!$D$1:$D$766,Main_OG!$J$1:$J$766,"")</f>
        <v>0</v>
      </c>
      <c r="J1210" s="45" t="s">
        <v>310</v>
      </c>
      <c r="K1210" s="45" t="str">
        <f t="shared" si="55"/>
        <v>Indianapolis Power &amp; Light Co_IN</v>
      </c>
      <c r="L1210" s="45" t="str">
        <f t="shared" si="56"/>
        <v>Indianapolis Power Light Co_IN</v>
      </c>
      <c r="M1210" s="45" t="s">
        <v>2287</v>
      </c>
      <c r="N1210" s="45">
        <v>0</v>
      </c>
      <c r="O1210" s="45">
        <v>54092</v>
      </c>
      <c r="P1210" s="45">
        <v>5574</v>
      </c>
      <c r="Q1210" s="45">
        <v>0</v>
      </c>
      <c r="R1210" s="45">
        <v>0</v>
      </c>
      <c r="S1210" s="45">
        <v>1702005</v>
      </c>
      <c r="T1210" s="45">
        <v>5987895</v>
      </c>
      <c r="U1210" s="45">
        <v>0</v>
      </c>
      <c r="V1210" s="45">
        <v>0</v>
      </c>
      <c r="W1210" s="45">
        <v>13.155367</v>
      </c>
      <c r="X1210" s="45">
        <v>8.5130417000000005</v>
      </c>
      <c r="Y1210" s="45">
        <v>0</v>
      </c>
      <c r="Z1210" s="46">
        <v>359184.7</v>
      </c>
      <c r="AA1210" s="46">
        <v>53195.344379736154</v>
      </c>
      <c r="AB1210" s="47">
        <f>_xlfn.XLOOKUP($F1210,Main_OG!$D$1:$D$766,Main_OG!AJ$1:AJ$766,"")</f>
        <v>47841526</v>
      </c>
      <c r="AC1210" s="47">
        <f>_xlfn.XLOOKUP($F1210,Main_OG!$D$1:$D$766,Main_OG!AK$1:AK$766,"")</f>
        <v>459240</v>
      </c>
      <c r="AD1210" s="47">
        <f>_xlfn.XLOOKUP($F1210,Main_OG!$D$1:$D$766,Main_OG!AL$1:AL$766,"")</f>
        <v>472355552</v>
      </c>
      <c r="AE1210" s="47">
        <f>_xlfn.XLOOKUP($F1210,Main_OG!$D$1:$D$766,Main_OG!AM$1:AM$766,"")</f>
        <v>0</v>
      </c>
      <c r="AF1210" s="48">
        <f>_xlfn.XLOOKUP($F1210,Main_OG!$D$1:$D$766,Main_OG!Z$1:Z$766,"")</f>
        <v>0</v>
      </c>
      <c r="AG1210" s="48">
        <f>_xlfn.XLOOKUP($F1210,Main_OG!$D$1:$D$766,Main_OG!AA$1:AA$766,"")</f>
        <v>2.127327759928813</v>
      </c>
      <c r="AH1210" s="48">
        <f>_xlfn.XLOOKUP($F1210,Main_OG!$D$1:$D$766,Main_OG!AB$1:AB$766,"")</f>
        <v>12.535325193609101</v>
      </c>
      <c r="AI1210" s="48">
        <f>_xlfn.XLOOKUP($F1210,Main_OG!$D$1:$D$766,Main_OG!AC$1:AC$766,"")</f>
        <v>2.8422150630003218</v>
      </c>
      <c r="AJ1210" s="48">
        <f>_xlfn.XLOOKUP($F1210,Main_OG!$D$1:$D$766,Main_OG!AD$1:AD$766,"")</f>
        <v>0.5848556097000881</v>
      </c>
    </row>
    <row r="1211" spans="2:36" x14ac:dyDescent="0.35">
      <c r="B1211" s="36" t="s">
        <v>2288</v>
      </c>
      <c r="C1211" s="45" t="s">
        <v>533</v>
      </c>
      <c r="D1211" s="45" t="s">
        <v>4438</v>
      </c>
      <c r="E1211" s="36" t="s">
        <v>2288</v>
      </c>
      <c r="F1211" s="36" t="str">
        <f t="shared" si="54"/>
        <v>2006_IA</v>
      </c>
      <c r="G1211" s="45">
        <v>2006</v>
      </c>
      <c r="H1211" s="45">
        <f>_xlfn.XLOOKUP(J1211,Main_OG!$B$1:$B$766,Main_OG!$O$1:$O$766,"")</f>
        <v>0</v>
      </c>
      <c r="I1211" s="45">
        <f>_xlfn.XLOOKUP(F1211,Main_OG!$D$1:$D$766,Main_OG!$J$1:$J$766,"")</f>
        <v>0</v>
      </c>
      <c r="J1211" s="45" t="s">
        <v>533</v>
      </c>
      <c r="K1211" s="45" t="str">
        <f t="shared" si="55"/>
        <v>Interstate Power and Light Co_IA</v>
      </c>
      <c r="L1211" s="45" t="str">
        <f t="shared" si="56"/>
        <v>Interstate Power and Light Co_IA</v>
      </c>
      <c r="M1211" s="45" t="s">
        <v>2289</v>
      </c>
      <c r="N1211" s="45">
        <v>0</v>
      </c>
      <c r="O1211" s="45">
        <v>71954</v>
      </c>
      <c r="P1211" s="45">
        <v>2570</v>
      </c>
      <c r="Q1211" s="45">
        <v>407313</v>
      </c>
      <c r="R1211" s="45">
        <v>0</v>
      </c>
      <c r="S1211" s="45">
        <v>319288</v>
      </c>
      <c r="T1211" s="45">
        <v>417287</v>
      </c>
      <c r="U1211" s="45">
        <v>432427</v>
      </c>
      <c r="V1211" s="45">
        <v>0</v>
      </c>
      <c r="W1211" s="45">
        <v>8.6298089072813404</v>
      </c>
      <c r="X1211" s="45">
        <v>5.6549030268428577</v>
      </c>
      <c r="Y1211" s="45">
        <v>11.52984013077713</v>
      </c>
      <c r="Z1211" s="46">
        <v>155704.5</v>
      </c>
      <c r="AA1211" s="46">
        <v>52203.514733907228</v>
      </c>
      <c r="AB1211" s="47">
        <f>_xlfn.XLOOKUP($F1211,Main_OG!$D$1:$D$766,Main_OG!AJ$1:AJ$766,"")</f>
        <v>43370103.740000002</v>
      </c>
      <c r="AC1211" s="47">
        <f>_xlfn.XLOOKUP($F1211,Main_OG!$D$1:$D$766,Main_OG!AK$1:AK$766,"")</f>
        <v>952477.77999999991</v>
      </c>
      <c r="AD1211" s="47">
        <f>_xlfn.XLOOKUP($F1211,Main_OG!$D$1:$D$766,Main_OG!AL$1:AL$766,"")</f>
        <v>39319136.759999998</v>
      </c>
      <c r="AE1211" s="47">
        <f>_xlfn.XLOOKUP($F1211,Main_OG!$D$1:$D$766,Main_OG!AM$1:AM$766,"")</f>
        <v>5095442</v>
      </c>
      <c r="AF1211" s="48">
        <f>_xlfn.XLOOKUP($F1211,Main_OG!$D$1:$D$766,Main_OG!Z$1:Z$766,"")</f>
        <v>0</v>
      </c>
      <c r="AG1211" s="48">
        <f>_xlfn.XLOOKUP($F1211,Main_OG!$D$1:$D$766,Main_OG!AA$1:AA$766,"")</f>
        <v>1.03</v>
      </c>
      <c r="AH1211" s="48">
        <f>_xlfn.XLOOKUP($F1211,Main_OG!$D$1:$D$766,Main_OG!AB$1:AB$766,"")</f>
        <v>15.32</v>
      </c>
      <c r="AI1211" s="48">
        <f>_xlfn.XLOOKUP($F1211,Main_OG!$D$1:$D$766,Main_OG!AC$1:AC$766,"")</f>
        <v>7.1610124069250478</v>
      </c>
      <c r="AJ1211" s="48">
        <f>_xlfn.XLOOKUP($F1211,Main_OG!$D$1:$D$766,Main_OG!AD$1:AD$766,"")</f>
        <v>0.4704061490499184</v>
      </c>
    </row>
    <row r="1212" spans="2:36" x14ac:dyDescent="0.35">
      <c r="B1212" s="36" t="s">
        <v>2288</v>
      </c>
      <c r="C1212" s="45" t="s">
        <v>124</v>
      </c>
      <c r="D1212" s="45" t="s">
        <v>4438</v>
      </c>
      <c r="E1212" s="36" t="s">
        <v>2288</v>
      </c>
      <c r="F1212" s="36" t="str">
        <f t="shared" si="54"/>
        <v>2006_IL</v>
      </c>
      <c r="G1212" s="45">
        <v>2006</v>
      </c>
      <c r="H1212" s="45">
        <f>_xlfn.XLOOKUP(J1212,Main_OG!$B$1:$B$766,Main_OG!$O$1:$O$766,"")</f>
        <v>0</v>
      </c>
      <c r="I1212" s="45">
        <f>_xlfn.XLOOKUP(F1212,Main_OG!$D$1:$D$766,Main_OG!$J$1:$J$766,"")</f>
        <v>0</v>
      </c>
      <c r="J1212" s="45" t="s">
        <v>124</v>
      </c>
      <c r="K1212" s="45" t="str">
        <f t="shared" si="55"/>
        <v>Interstate Power and Light Co_IL</v>
      </c>
      <c r="L1212" s="45" t="str">
        <f t="shared" si="56"/>
        <v>Interstate Power and Light Co_IL</v>
      </c>
      <c r="M1212" s="45" t="s">
        <v>2290</v>
      </c>
      <c r="N1212" s="45">
        <v>0</v>
      </c>
      <c r="O1212" s="45">
        <v>1938</v>
      </c>
      <c r="P1212" s="45">
        <v>112</v>
      </c>
      <c r="Q1212" s="45">
        <v>10761</v>
      </c>
      <c r="R1212" s="45">
        <v>0</v>
      </c>
      <c r="S1212" s="45">
        <v>3917</v>
      </c>
      <c r="T1212" s="45">
        <v>11185</v>
      </c>
      <c r="U1212" s="45">
        <v>6828</v>
      </c>
      <c r="V1212" s="45">
        <v>0</v>
      </c>
      <c r="W1212" s="45">
        <v>7.5962377581693019</v>
      </c>
      <c r="X1212" s="45">
        <v>5.0528550777014818</v>
      </c>
      <c r="Y1212" s="45">
        <v>7.7352697941566317</v>
      </c>
      <c r="Z1212" s="46">
        <v>759825.7</v>
      </c>
      <c r="AA1212" s="46">
        <v>60093.989578419096</v>
      </c>
      <c r="AB1212" s="47">
        <f>_xlfn.XLOOKUP($F1212,Main_OG!$D$1:$D$766,Main_OG!AJ$1:AJ$766,"")</f>
        <v>109031484.76000001</v>
      </c>
      <c r="AC1212" s="47">
        <f>_xlfn.XLOOKUP($F1212,Main_OG!$D$1:$D$766,Main_OG!AK$1:AK$766,"")</f>
        <v>575427.54000000015</v>
      </c>
      <c r="AD1212" s="47">
        <f>_xlfn.XLOOKUP($F1212,Main_OG!$D$1:$D$766,Main_OG!AL$1:AL$766,"")</f>
        <v>89313219.420000002</v>
      </c>
      <c r="AE1212" s="47">
        <f>_xlfn.XLOOKUP($F1212,Main_OG!$D$1:$D$766,Main_OG!AM$1:AM$766,"")</f>
        <v>94154140</v>
      </c>
      <c r="AF1212" s="48">
        <f>_xlfn.XLOOKUP($F1212,Main_OG!$D$1:$D$766,Main_OG!Z$1:Z$766,"")</f>
        <v>0.96</v>
      </c>
      <c r="AG1212" s="48">
        <f>_xlfn.XLOOKUP($F1212,Main_OG!$D$1:$D$766,Main_OG!AA$1:AA$766,"")</f>
        <v>1.25</v>
      </c>
      <c r="AH1212" s="48">
        <f>_xlfn.XLOOKUP($F1212,Main_OG!$D$1:$D$766,Main_OG!AB$1:AB$766,"")</f>
        <v>14.13114039693003</v>
      </c>
      <c r="AI1212" s="48">
        <f>_xlfn.XLOOKUP($F1212,Main_OG!$D$1:$D$766,Main_OG!AC$1:AC$766,"")</f>
        <v>7.1610124069250478</v>
      </c>
      <c r="AJ1212" s="48">
        <f>_xlfn.XLOOKUP($F1212,Main_OG!$D$1:$D$766,Main_OG!AD$1:AD$766,"")</f>
        <v>0.4704061490499184</v>
      </c>
    </row>
    <row r="1213" spans="2:36" x14ac:dyDescent="0.35">
      <c r="B1213" s="36" t="s">
        <v>2288</v>
      </c>
      <c r="C1213" s="45" t="s">
        <v>318</v>
      </c>
      <c r="D1213" s="45" t="s">
        <v>4438</v>
      </c>
      <c r="E1213" s="36" t="s">
        <v>2288</v>
      </c>
      <c r="F1213" s="36" t="str">
        <f t="shared" si="54"/>
        <v>2006_MN</v>
      </c>
      <c r="G1213" s="45">
        <v>2006</v>
      </c>
      <c r="H1213" s="45">
        <f>_xlfn.XLOOKUP(J1213,Main_OG!$B$1:$B$766,Main_OG!$O$1:$O$766,"")</f>
        <v>0</v>
      </c>
      <c r="I1213" s="45">
        <f>_xlfn.XLOOKUP(F1213,Main_OG!$D$1:$D$766,Main_OG!$J$1:$J$766,"")</f>
        <v>0</v>
      </c>
      <c r="J1213" s="45" t="s">
        <v>318</v>
      </c>
      <c r="K1213" s="45" t="str">
        <f t="shared" si="55"/>
        <v>Interstate Power and Light Co_MN</v>
      </c>
      <c r="L1213" s="45" t="str">
        <f t="shared" si="56"/>
        <v>Interstate Power and Light Co_MN</v>
      </c>
      <c r="M1213" s="45" t="s">
        <v>2291</v>
      </c>
      <c r="N1213" s="45">
        <v>0</v>
      </c>
      <c r="O1213" s="45">
        <v>6708</v>
      </c>
      <c r="P1213" s="45">
        <v>605</v>
      </c>
      <c r="Q1213" s="45">
        <v>36297</v>
      </c>
      <c r="R1213" s="45">
        <v>0</v>
      </c>
      <c r="S1213" s="45">
        <v>14221</v>
      </c>
      <c r="T1213" s="45">
        <v>26196</v>
      </c>
      <c r="U1213" s="45">
        <v>31965</v>
      </c>
      <c r="V1213" s="45">
        <v>0</v>
      </c>
      <c r="W1213" s="45">
        <v>8.9859028554458202</v>
      </c>
      <c r="X1213" s="45">
        <v>7.3049326979116422</v>
      </c>
      <c r="Y1213" s="45">
        <v>10.035098514434971</v>
      </c>
      <c r="Z1213" s="46">
        <v>302272.7</v>
      </c>
      <c r="AA1213" s="46">
        <v>58539.649524407119</v>
      </c>
      <c r="AB1213" s="47">
        <f>_xlfn.XLOOKUP($F1213,Main_OG!$D$1:$D$766,Main_OG!AJ$1:AJ$766,"")</f>
        <v>40108393.059999995</v>
      </c>
      <c r="AC1213" s="47">
        <f>_xlfn.XLOOKUP($F1213,Main_OG!$D$1:$D$766,Main_OG!AK$1:AK$766,"")</f>
        <v>1873358.9</v>
      </c>
      <c r="AD1213" s="47">
        <f>_xlfn.XLOOKUP($F1213,Main_OG!$D$1:$D$766,Main_OG!AL$1:AL$766,"")</f>
        <v>49856441.140000008</v>
      </c>
      <c r="AE1213" s="47">
        <f>_xlfn.XLOOKUP($F1213,Main_OG!$D$1:$D$766,Main_OG!AM$1:AM$766,"")</f>
        <v>13183418</v>
      </c>
      <c r="AF1213" s="48">
        <f>_xlfn.XLOOKUP($F1213,Main_OG!$D$1:$D$766,Main_OG!Z$1:Z$766,"")</f>
        <v>2.4700000000000002</v>
      </c>
      <c r="AG1213" s="48">
        <f>_xlfn.XLOOKUP($F1213,Main_OG!$D$1:$D$766,Main_OG!AA$1:AA$766,"")</f>
        <v>1.21</v>
      </c>
      <c r="AH1213" s="48">
        <f>_xlfn.XLOOKUP($F1213,Main_OG!$D$1:$D$766,Main_OG!AB$1:AB$766,"")</f>
        <v>13.53</v>
      </c>
      <c r="AI1213" s="48">
        <f>_xlfn.XLOOKUP($F1213,Main_OG!$D$1:$D$766,Main_OG!AC$1:AC$766,"")</f>
        <v>8.65</v>
      </c>
      <c r="AJ1213" s="48">
        <f>_xlfn.XLOOKUP($F1213,Main_OG!$D$1:$D$766,Main_OG!AD$1:AD$766,"")</f>
        <v>0.4704061490499184</v>
      </c>
    </row>
    <row r="1214" spans="2:36" x14ac:dyDescent="0.35">
      <c r="B1214" s="36" t="s">
        <v>2288</v>
      </c>
      <c r="C1214" s="45" t="s">
        <v>533</v>
      </c>
      <c r="D1214" s="45" t="s">
        <v>4438</v>
      </c>
      <c r="E1214" s="36" t="s">
        <v>2288</v>
      </c>
      <c r="F1214" s="36" t="str">
        <f t="shared" si="54"/>
        <v>2007_IA</v>
      </c>
      <c r="G1214" s="45">
        <v>2007</v>
      </c>
      <c r="H1214" s="45">
        <f>_xlfn.XLOOKUP(J1214,Main_OG!$B$1:$B$766,Main_OG!$O$1:$O$766,"")</f>
        <v>0</v>
      </c>
      <c r="I1214" s="45">
        <f>_xlfn.XLOOKUP(F1214,Main_OG!$D$1:$D$766,Main_OG!$J$1:$J$766,"")</f>
        <v>0</v>
      </c>
      <c r="J1214" s="45" t="s">
        <v>533</v>
      </c>
      <c r="K1214" s="45" t="str">
        <f t="shared" si="55"/>
        <v>Interstate Power and Light Co_IA</v>
      </c>
      <c r="L1214" s="45" t="str">
        <f t="shared" si="56"/>
        <v>Interstate Power and Light Co_IA</v>
      </c>
      <c r="M1214" s="45" t="s">
        <v>2292</v>
      </c>
      <c r="N1214" s="45">
        <v>0</v>
      </c>
      <c r="O1214" s="45">
        <v>72512</v>
      </c>
      <c r="P1214" s="45">
        <v>2657</v>
      </c>
      <c r="Q1214" s="45">
        <v>408094</v>
      </c>
      <c r="R1214" s="45">
        <v>0</v>
      </c>
      <c r="S1214" s="45">
        <v>301719</v>
      </c>
      <c r="T1214" s="45">
        <v>388969</v>
      </c>
      <c r="U1214" s="45">
        <v>419069</v>
      </c>
      <c r="V1214" s="45">
        <v>0</v>
      </c>
      <c r="W1214" s="45">
        <v>8.0500000000000007</v>
      </c>
      <c r="X1214" s="45">
        <v>5.21</v>
      </c>
      <c r="Y1214" s="45">
        <v>10.83</v>
      </c>
      <c r="Z1214" s="46">
        <v>162838.1</v>
      </c>
      <c r="AA1214" s="46">
        <v>54293.627792900268</v>
      </c>
      <c r="AB1214" s="47">
        <f>_xlfn.XLOOKUP($F1214,Main_OG!$D$1:$D$766,Main_OG!AJ$1:AJ$766,"")</f>
        <v>46908620</v>
      </c>
      <c r="AC1214" s="47">
        <f>_xlfn.XLOOKUP($F1214,Main_OG!$D$1:$D$766,Main_OG!AK$1:AK$766,"")</f>
        <v>1414008</v>
      </c>
      <c r="AD1214" s="47">
        <f>_xlfn.XLOOKUP($F1214,Main_OG!$D$1:$D$766,Main_OG!AL$1:AL$766,"")</f>
        <v>51937094</v>
      </c>
      <c r="AE1214" s="47">
        <f>_xlfn.XLOOKUP($F1214,Main_OG!$D$1:$D$766,Main_OG!AM$1:AM$766,"")</f>
        <v>4518875</v>
      </c>
      <c r="AF1214" s="48">
        <f>_xlfn.XLOOKUP($F1214,Main_OG!$D$1:$D$766,Main_OG!Z$1:Z$766,"")</f>
        <v>0</v>
      </c>
      <c r="AG1214" s="48">
        <f>_xlfn.XLOOKUP($F1214,Main_OG!$D$1:$D$766,Main_OG!AA$1:AA$766,"")</f>
        <v>1.06</v>
      </c>
      <c r="AH1214" s="48">
        <f>_xlfn.XLOOKUP($F1214,Main_OG!$D$1:$D$766,Main_OG!AB$1:AB$766,"")</f>
        <v>17.45</v>
      </c>
      <c r="AI1214" s="48">
        <f>_xlfn.XLOOKUP($F1214,Main_OG!$D$1:$D$766,Main_OG!AC$1:AC$766,"")</f>
        <v>7.3815467393807772</v>
      </c>
      <c r="AJ1214" s="48">
        <f>_xlfn.XLOOKUP($F1214,Main_OG!$D$1:$D$766,Main_OG!AD$1:AD$766,"")</f>
        <v>0.58103021845052572</v>
      </c>
    </row>
    <row r="1215" spans="2:36" x14ac:dyDescent="0.35">
      <c r="B1215" s="36" t="s">
        <v>2288</v>
      </c>
      <c r="C1215" s="45" t="s">
        <v>124</v>
      </c>
      <c r="D1215" s="45" t="s">
        <v>4438</v>
      </c>
      <c r="E1215" s="36" t="s">
        <v>2288</v>
      </c>
      <c r="F1215" s="36" t="str">
        <f t="shared" si="54"/>
        <v>2007_IL</v>
      </c>
      <c r="G1215" s="45">
        <v>2007</v>
      </c>
      <c r="H1215" s="45">
        <f>_xlfn.XLOOKUP(J1215,Main_OG!$B$1:$B$766,Main_OG!$O$1:$O$766,"")</f>
        <v>0</v>
      </c>
      <c r="I1215" s="45">
        <f>_xlfn.XLOOKUP(F1215,Main_OG!$D$1:$D$766,Main_OG!$J$1:$J$766,"")</f>
        <v>0</v>
      </c>
      <c r="J1215" s="45" t="s">
        <v>124</v>
      </c>
      <c r="K1215" s="45" t="str">
        <f t="shared" si="55"/>
        <v>Interstate Power and Light Co_IL</v>
      </c>
      <c r="L1215" s="45" t="str">
        <f t="shared" si="56"/>
        <v>Interstate Power and Light Co_IL</v>
      </c>
      <c r="M1215" s="45" t="s">
        <v>2293</v>
      </c>
      <c r="N1215" s="45">
        <v>0</v>
      </c>
      <c r="O1215" s="45">
        <v>186</v>
      </c>
      <c r="P1215" s="45">
        <v>11</v>
      </c>
      <c r="Q1215" s="45">
        <v>1046</v>
      </c>
      <c r="R1215" s="45">
        <v>0</v>
      </c>
      <c r="S1215" s="45">
        <v>515</v>
      </c>
      <c r="T1215" s="45">
        <v>1463</v>
      </c>
      <c r="U1215" s="45">
        <v>1013</v>
      </c>
      <c r="V1215" s="45">
        <v>0</v>
      </c>
      <c r="W1215" s="45">
        <v>11</v>
      </c>
      <c r="X1215" s="45">
        <v>7.22</v>
      </c>
      <c r="Y1215" s="45">
        <v>10.51</v>
      </c>
      <c r="Z1215" s="46">
        <v>769571.6</v>
      </c>
      <c r="AA1215" s="46">
        <v>60615.920174330764</v>
      </c>
      <c r="AB1215" s="47">
        <f>_xlfn.XLOOKUP($F1215,Main_OG!$D$1:$D$766,Main_OG!AJ$1:AJ$766,"")</f>
        <v>114124416</v>
      </c>
      <c r="AC1215" s="47">
        <f>_xlfn.XLOOKUP($F1215,Main_OG!$D$1:$D$766,Main_OG!AK$1:AK$766,"")</f>
        <v>546524</v>
      </c>
      <c r="AD1215" s="47">
        <f>_xlfn.XLOOKUP($F1215,Main_OG!$D$1:$D$766,Main_OG!AL$1:AL$766,"")</f>
        <v>132300866</v>
      </c>
      <c r="AE1215" s="47">
        <f>_xlfn.XLOOKUP($F1215,Main_OG!$D$1:$D$766,Main_OG!AM$1:AM$766,"")</f>
        <v>95728845</v>
      </c>
      <c r="AF1215" s="48">
        <f>_xlfn.XLOOKUP($F1215,Main_OG!$D$1:$D$766,Main_OG!Z$1:Z$766,"")</f>
        <v>1.0900000000000001</v>
      </c>
      <c r="AG1215" s="48">
        <f>_xlfn.XLOOKUP($F1215,Main_OG!$D$1:$D$766,Main_OG!AA$1:AA$766,"")</f>
        <v>1.33</v>
      </c>
      <c r="AH1215" s="48">
        <f>_xlfn.XLOOKUP($F1215,Main_OG!$D$1:$D$766,Main_OG!AB$1:AB$766,"")</f>
        <v>15.097711394063451</v>
      </c>
      <c r="AI1215" s="48">
        <f>_xlfn.XLOOKUP($F1215,Main_OG!$D$1:$D$766,Main_OG!AC$1:AC$766,"")</f>
        <v>7.3815467393807772</v>
      </c>
      <c r="AJ1215" s="48">
        <f>_xlfn.XLOOKUP($F1215,Main_OG!$D$1:$D$766,Main_OG!AD$1:AD$766,"")</f>
        <v>0.58103021845052572</v>
      </c>
    </row>
    <row r="1216" spans="2:36" x14ac:dyDescent="0.35">
      <c r="B1216" s="36" t="s">
        <v>2288</v>
      </c>
      <c r="C1216" s="45" t="s">
        <v>318</v>
      </c>
      <c r="D1216" s="45" t="s">
        <v>4438</v>
      </c>
      <c r="E1216" s="36" t="s">
        <v>2288</v>
      </c>
      <c r="F1216" s="36" t="str">
        <f t="shared" si="54"/>
        <v>2007_MN</v>
      </c>
      <c r="G1216" s="45">
        <v>2007</v>
      </c>
      <c r="H1216" s="45">
        <f>_xlfn.XLOOKUP(J1216,Main_OG!$B$1:$B$766,Main_OG!$O$1:$O$766,"")</f>
        <v>0</v>
      </c>
      <c r="I1216" s="45">
        <f>_xlfn.XLOOKUP(F1216,Main_OG!$D$1:$D$766,Main_OG!$J$1:$J$766,"")</f>
        <v>0</v>
      </c>
      <c r="J1216" s="45" t="s">
        <v>318</v>
      </c>
      <c r="K1216" s="45" t="str">
        <f t="shared" si="55"/>
        <v>Interstate Power and Light Co_MN</v>
      </c>
      <c r="L1216" s="45" t="str">
        <f t="shared" si="56"/>
        <v>Interstate Power and Light Co_MN</v>
      </c>
      <c r="M1216" s="45" t="s">
        <v>2294</v>
      </c>
      <c r="N1216" s="45">
        <v>0</v>
      </c>
      <c r="O1216" s="45">
        <v>6756</v>
      </c>
      <c r="P1216" s="45">
        <v>608</v>
      </c>
      <c r="Q1216" s="45">
        <v>36223</v>
      </c>
      <c r="R1216" s="45">
        <v>0</v>
      </c>
      <c r="S1216" s="45">
        <v>13960</v>
      </c>
      <c r="T1216" s="45">
        <v>24798</v>
      </c>
      <c r="U1216" s="45">
        <v>31101</v>
      </c>
      <c r="V1216" s="45">
        <v>0</v>
      </c>
      <c r="W1216" s="45">
        <v>8.67</v>
      </c>
      <c r="X1216" s="45">
        <v>6.99</v>
      </c>
      <c r="Y1216" s="45">
        <v>9.6199999999999992</v>
      </c>
      <c r="Z1216" s="46">
        <v>304208</v>
      </c>
      <c r="AA1216" s="46">
        <v>58420.61467547933</v>
      </c>
      <c r="AB1216" s="47">
        <f>_xlfn.XLOOKUP($F1216,Main_OG!$D$1:$D$766,Main_OG!AJ$1:AJ$766,"")</f>
        <v>39330384</v>
      </c>
      <c r="AC1216" s="47">
        <f>_xlfn.XLOOKUP($F1216,Main_OG!$D$1:$D$766,Main_OG!AK$1:AK$766,"")</f>
        <v>1622180</v>
      </c>
      <c r="AD1216" s="47">
        <f>_xlfn.XLOOKUP($F1216,Main_OG!$D$1:$D$766,Main_OG!AL$1:AL$766,"")</f>
        <v>68362874</v>
      </c>
      <c r="AE1216" s="47">
        <f>_xlfn.XLOOKUP($F1216,Main_OG!$D$1:$D$766,Main_OG!AM$1:AM$766,"")</f>
        <v>13103000</v>
      </c>
      <c r="AF1216" s="48">
        <f>_xlfn.XLOOKUP($F1216,Main_OG!$D$1:$D$766,Main_OG!Z$1:Z$766,"")</f>
        <v>2.68</v>
      </c>
      <c r="AG1216" s="48">
        <f>_xlfn.XLOOKUP($F1216,Main_OG!$D$1:$D$766,Main_OG!AA$1:AA$766,"")</f>
        <v>1.5</v>
      </c>
      <c r="AH1216" s="48">
        <f>_xlfn.XLOOKUP($F1216,Main_OG!$D$1:$D$766,Main_OG!AB$1:AB$766,"")</f>
        <v>15.87</v>
      </c>
      <c r="AI1216" s="48">
        <f>_xlfn.XLOOKUP($F1216,Main_OG!$D$1:$D$766,Main_OG!AC$1:AC$766,"")</f>
        <v>7.18</v>
      </c>
      <c r="AJ1216" s="48">
        <f>_xlfn.XLOOKUP($F1216,Main_OG!$D$1:$D$766,Main_OG!AD$1:AD$766,"")</f>
        <v>0.58103021845052572</v>
      </c>
    </row>
    <row r="1217" spans="2:36" x14ac:dyDescent="0.35">
      <c r="B1217" s="36" t="s">
        <v>2288</v>
      </c>
      <c r="C1217" s="45" t="s">
        <v>533</v>
      </c>
      <c r="D1217" s="45" t="s">
        <v>4438</v>
      </c>
      <c r="E1217" s="36" t="s">
        <v>2288</v>
      </c>
      <c r="F1217" s="36" t="str">
        <f t="shared" si="54"/>
        <v>2008_IA</v>
      </c>
      <c r="G1217" s="45">
        <v>2008</v>
      </c>
      <c r="H1217" s="45">
        <f>_xlfn.XLOOKUP(J1217,Main_OG!$B$1:$B$766,Main_OG!$O$1:$O$766,"")</f>
        <v>0</v>
      </c>
      <c r="I1217" s="45">
        <f>_xlfn.XLOOKUP(F1217,Main_OG!$D$1:$D$766,Main_OG!$J$1:$J$766,"")</f>
        <v>0</v>
      </c>
      <c r="J1217" s="45" t="s">
        <v>533</v>
      </c>
      <c r="K1217" s="45" t="str">
        <f t="shared" si="55"/>
        <v>Interstate Power and Light Co_IA</v>
      </c>
      <c r="L1217" s="45" t="str">
        <f t="shared" si="56"/>
        <v>Interstate Power and Light Co_IA</v>
      </c>
      <c r="M1217" s="45" t="s">
        <v>2295</v>
      </c>
      <c r="N1217" s="45">
        <v>0</v>
      </c>
      <c r="O1217" s="45">
        <v>72705</v>
      </c>
      <c r="P1217" s="45">
        <v>2709</v>
      </c>
      <c r="Q1217" s="45">
        <v>407695</v>
      </c>
      <c r="R1217" s="45">
        <v>0</v>
      </c>
      <c r="S1217" s="45">
        <v>3751084</v>
      </c>
      <c r="T1217" s="45">
        <v>7444094</v>
      </c>
      <c r="U1217" s="45">
        <v>3894470</v>
      </c>
      <c r="V1217" s="45">
        <v>0</v>
      </c>
      <c r="W1217" s="45">
        <v>8.15</v>
      </c>
      <c r="X1217" s="45">
        <v>5.29</v>
      </c>
      <c r="Y1217" s="45">
        <v>10.9</v>
      </c>
      <c r="Z1217" s="46">
        <v>160469.1</v>
      </c>
      <c r="AA1217" s="46">
        <v>53192.989504543657</v>
      </c>
      <c r="AB1217" s="47">
        <f>_xlfn.XLOOKUP($F1217,Main_OG!$D$1:$D$766,Main_OG!AJ$1:AJ$766,"")</f>
        <v>50287836</v>
      </c>
      <c r="AC1217" s="47">
        <f>_xlfn.XLOOKUP($F1217,Main_OG!$D$1:$D$766,Main_OG!AK$1:AK$766,"")</f>
        <v>678228</v>
      </c>
      <c r="AD1217" s="47">
        <f>_xlfn.XLOOKUP($F1217,Main_OG!$D$1:$D$766,Main_OG!AL$1:AL$766,"")</f>
        <v>35338738</v>
      </c>
      <c r="AE1217" s="47">
        <f>_xlfn.XLOOKUP($F1217,Main_OG!$D$1:$D$766,Main_OG!AM$1:AM$766,"")</f>
        <v>5282202</v>
      </c>
      <c r="AF1217" s="48">
        <f>_xlfn.XLOOKUP($F1217,Main_OG!$D$1:$D$766,Main_OG!Z$1:Z$766,"")</f>
        <v>0</v>
      </c>
      <c r="AG1217" s="48">
        <f>_xlfn.XLOOKUP($F1217,Main_OG!$D$1:$D$766,Main_OG!AA$1:AA$766,"")</f>
        <v>1.18</v>
      </c>
      <c r="AH1217" s="48">
        <f>_xlfn.XLOOKUP($F1217,Main_OG!$D$1:$D$766,Main_OG!AB$1:AB$766,"")</f>
        <v>22.19</v>
      </c>
      <c r="AI1217" s="48">
        <f>_xlfn.XLOOKUP($F1217,Main_OG!$D$1:$D$766,Main_OG!AC$1:AC$766,"")</f>
        <v>9.1182546074696553</v>
      </c>
      <c r="AJ1217" s="48">
        <f>_xlfn.XLOOKUP($F1217,Main_OG!$D$1:$D$766,Main_OG!AD$1:AD$766,"")</f>
        <v>0.68330088246943577</v>
      </c>
    </row>
    <row r="1218" spans="2:36" x14ac:dyDescent="0.35">
      <c r="B1218" s="36" t="s">
        <v>2288</v>
      </c>
      <c r="C1218" s="45" t="s">
        <v>318</v>
      </c>
      <c r="D1218" s="45" t="s">
        <v>4438</v>
      </c>
      <c r="E1218" s="36" t="s">
        <v>2288</v>
      </c>
      <c r="F1218" s="36" t="str">
        <f t="shared" si="54"/>
        <v>2008_MN</v>
      </c>
      <c r="G1218" s="45">
        <v>2008</v>
      </c>
      <c r="H1218" s="45">
        <f>_xlfn.XLOOKUP(J1218,Main_OG!$B$1:$B$766,Main_OG!$O$1:$O$766,"")</f>
        <v>0</v>
      </c>
      <c r="I1218" s="45">
        <f>_xlfn.XLOOKUP(F1218,Main_OG!$D$1:$D$766,Main_OG!$J$1:$J$766,"")</f>
        <v>0</v>
      </c>
      <c r="J1218" s="45" t="s">
        <v>318</v>
      </c>
      <c r="K1218" s="45" t="str">
        <f t="shared" si="55"/>
        <v>Interstate Power and Light Co_MN</v>
      </c>
      <c r="L1218" s="45" t="str">
        <f t="shared" si="56"/>
        <v>Interstate Power and Light Co_MN</v>
      </c>
      <c r="M1218" s="45" t="s">
        <v>2296</v>
      </c>
      <c r="N1218" s="45">
        <v>0</v>
      </c>
      <c r="O1218" s="45">
        <v>6758</v>
      </c>
      <c r="P1218" s="45">
        <v>613</v>
      </c>
      <c r="Q1218" s="45">
        <v>36120</v>
      </c>
      <c r="R1218" s="45">
        <v>0</v>
      </c>
      <c r="S1218" s="45">
        <v>159570</v>
      </c>
      <c r="T1218" s="45">
        <v>388347</v>
      </c>
      <c r="U1218" s="45">
        <v>323784</v>
      </c>
      <c r="V1218" s="45">
        <v>0</v>
      </c>
      <c r="W1218" s="45">
        <v>8.66</v>
      </c>
      <c r="X1218" s="45">
        <v>6.75</v>
      </c>
      <c r="Y1218" s="45">
        <v>9.48</v>
      </c>
      <c r="Z1218" s="46">
        <v>309290.40000000002</v>
      </c>
      <c r="AA1218" s="46">
        <v>58945.938435888726</v>
      </c>
      <c r="AB1218" s="47">
        <f>_xlfn.XLOOKUP($F1218,Main_OG!$D$1:$D$766,Main_OG!AJ$1:AJ$766,"")</f>
        <v>38498824</v>
      </c>
      <c r="AC1218" s="47">
        <f>_xlfn.XLOOKUP($F1218,Main_OG!$D$1:$D$766,Main_OG!AK$1:AK$766,"")</f>
        <v>936312</v>
      </c>
      <c r="AD1218" s="47">
        <f>_xlfn.XLOOKUP($F1218,Main_OG!$D$1:$D$766,Main_OG!AL$1:AL$766,"")</f>
        <v>49682300</v>
      </c>
      <c r="AE1218" s="47">
        <f>_xlfn.XLOOKUP($F1218,Main_OG!$D$1:$D$766,Main_OG!AM$1:AM$766,"")</f>
        <v>12996838</v>
      </c>
      <c r="AF1218" s="48">
        <f>_xlfn.XLOOKUP($F1218,Main_OG!$D$1:$D$766,Main_OG!Z$1:Z$766,"")</f>
        <v>2.65</v>
      </c>
      <c r="AG1218" s="48">
        <f>_xlfn.XLOOKUP($F1218,Main_OG!$D$1:$D$766,Main_OG!AA$1:AA$766,"")</f>
        <v>1.66</v>
      </c>
      <c r="AH1218" s="48">
        <f>_xlfn.XLOOKUP($F1218,Main_OG!$D$1:$D$766,Main_OG!AB$1:AB$766,"")</f>
        <v>21.55</v>
      </c>
      <c r="AI1218" s="48">
        <f>_xlfn.XLOOKUP($F1218,Main_OG!$D$1:$D$766,Main_OG!AC$1:AC$766,"")</f>
        <v>9.11</v>
      </c>
      <c r="AJ1218" s="48">
        <f>_xlfn.XLOOKUP($F1218,Main_OG!$D$1:$D$766,Main_OG!AD$1:AD$766,"")</f>
        <v>0.48</v>
      </c>
    </row>
    <row r="1219" spans="2:36" x14ac:dyDescent="0.35">
      <c r="B1219" s="36" t="s">
        <v>2288</v>
      </c>
      <c r="C1219" s="45" t="s">
        <v>533</v>
      </c>
      <c r="D1219" s="45" t="s">
        <v>4438</v>
      </c>
      <c r="E1219" s="36" t="s">
        <v>2288</v>
      </c>
      <c r="F1219" s="36" t="str">
        <f t="shared" ref="F1219:F1282" si="57">_xlfn.CONCAT(G1219,"_",J1219)</f>
        <v>2009_IA</v>
      </c>
      <c r="G1219" s="45">
        <v>2009</v>
      </c>
      <c r="H1219" s="45">
        <f>_xlfn.XLOOKUP(J1219,Main_OG!$B$1:$B$766,Main_OG!$O$1:$O$766,"")</f>
        <v>0</v>
      </c>
      <c r="I1219" s="45">
        <f>_xlfn.XLOOKUP(F1219,Main_OG!$D$1:$D$766,Main_OG!$J$1:$J$766,"")</f>
        <v>0</v>
      </c>
      <c r="J1219" s="45" t="s">
        <v>533</v>
      </c>
      <c r="K1219" s="45" t="str">
        <f t="shared" ref="K1219:K1282" si="58">_xlfn.CONCAT(B1219,"_",C1219)</f>
        <v>Interstate Power and Light Co_IA</v>
      </c>
      <c r="L1219" s="45" t="str">
        <f t="shared" ref="L1219:L1282" si="59">_xlfn.CONCAT(E1219,"_",C1219)</f>
        <v>Interstate Power and Light Co_IA</v>
      </c>
      <c r="M1219" s="45" t="s">
        <v>2297</v>
      </c>
      <c r="N1219" s="45">
        <v>0</v>
      </c>
      <c r="O1219" s="45">
        <v>72896</v>
      </c>
      <c r="P1219" s="45">
        <v>2673</v>
      </c>
      <c r="Q1219" s="45">
        <v>407098</v>
      </c>
      <c r="R1219" s="45">
        <v>0</v>
      </c>
      <c r="S1219" s="45">
        <v>3691020</v>
      </c>
      <c r="T1219" s="45">
        <v>6556986</v>
      </c>
      <c r="U1219" s="45">
        <v>3793860</v>
      </c>
      <c r="V1219" s="45">
        <v>0</v>
      </c>
      <c r="W1219" s="45">
        <v>8.74</v>
      </c>
      <c r="X1219" s="45">
        <v>6.11</v>
      </c>
      <c r="Y1219" s="45">
        <v>11.82</v>
      </c>
      <c r="Z1219" s="46">
        <v>156737.20000000001</v>
      </c>
      <c r="AA1219" s="46">
        <v>51679.49829699262</v>
      </c>
      <c r="AB1219" s="47">
        <f>_xlfn.XLOOKUP($F1219,Main_OG!$D$1:$D$766,Main_OG!AJ$1:AJ$766,"")</f>
        <v>46460690</v>
      </c>
      <c r="AC1219" s="47">
        <f>_xlfn.XLOOKUP($F1219,Main_OG!$D$1:$D$766,Main_OG!AK$1:AK$766,"")</f>
        <v>372868</v>
      </c>
      <c r="AD1219" s="47">
        <f>_xlfn.XLOOKUP($F1219,Main_OG!$D$1:$D$766,Main_OG!AL$1:AL$766,"")</f>
        <v>22000550</v>
      </c>
      <c r="AE1219" s="47">
        <f>_xlfn.XLOOKUP($F1219,Main_OG!$D$1:$D$766,Main_OG!AM$1:AM$766,"")</f>
        <v>4678931</v>
      </c>
      <c r="AF1219" s="48">
        <f>_xlfn.XLOOKUP($F1219,Main_OG!$D$1:$D$766,Main_OG!Z$1:Z$766,"")</f>
        <v>1.26</v>
      </c>
      <c r="AG1219" s="48">
        <f>_xlfn.XLOOKUP($F1219,Main_OG!$D$1:$D$766,Main_OG!AA$1:AA$766,"")</f>
        <v>1.23</v>
      </c>
      <c r="AH1219" s="48">
        <f>_xlfn.XLOOKUP($F1219,Main_OG!$D$1:$D$766,Main_OG!AB$1:AB$766,"")</f>
        <v>13.32</v>
      </c>
      <c r="AI1219" s="48">
        <f>_xlfn.XLOOKUP($F1219,Main_OG!$D$1:$D$766,Main_OG!AC$1:AC$766,"")</f>
        <v>4.5973007921271787</v>
      </c>
      <c r="AJ1219" s="48">
        <f>_xlfn.XLOOKUP($F1219,Main_OG!$D$1:$D$766,Main_OG!AD$1:AD$766,"")</f>
        <v>0.68314474405108627</v>
      </c>
    </row>
    <row r="1220" spans="2:36" x14ac:dyDescent="0.35">
      <c r="B1220" s="36" t="s">
        <v>2288</v>
      </c>
      <c r="C1220" s="45" t="s">
        <v>318</v>
      </c>
      <c r="D1220" s="45" t="s">
        <v>4438</v>
      </c>
      <c r="E1220" s="36" t="s">
        <v>2288</v>
      </c>
      <c r="F1220" s="36" t="str">
        <f t="shared" si="57"/>
        <v>2009_MN</v>
      </c>
      <c r="G1220" s="45">
        <v>2009</v>
      </c>
      <c r="H1220" s="45">
        <f>_xlfn.XLOOKUP(J1220,Main_OG!$B$1:$B$766,Main_OG!$O$1:$O$766,"")</f>
        <v>0</v>
      </c>
      <c r="I1220" s="45">
        <f>_xlfn.XLOOKUP(F1220,Main_OG!$D$1:$D$766,Main_OG!$J$1:$J$766,"")</f>
        <v>0</v>
      </c>
      <c r="J1220" s="45" t="s">
        <v>318</v>
      </c>
      <c r="K1220" s="45" t="str">
        <f t="shared" si="58"/>
        <v>Interstate Power and Light Co_MN</v>
      </c>
      <c r="L1220" s="45" t="str">
        <f t="shared" si="59"/>
        <v>Interstate Power and Light Co_MN</v>
      </c>
      <c r="M1220" s="45" t="s">
        <v>2298</v>
      </c>
      <c r="N1220" s="45">
        <v>0</v>
      </c>
      <c r="O1220" s="45">
        <v>6759</v>
      </c>
      <c r="P1220" s="45">
        <v>607</v>
      </c>
      <c r="Q1220" s="45">
        <v>35990</v>
      </c>
      <c r="R1220" s="45">
        <v>0</v>
      </c>
      <c r="S1220" s="45">
        <v>160199</v>
      </c>
      <c r="T1220" s="45">
        <v>355258</v>
      </c>
      <c r="U1220" s="45">
        <v>319151</v>
      </c>
      <c r="V1220" s="45">
        <v>0</v>
      </c>
      <c r="W1220" s="45">
        <v>8.81</v>
      </c>
      <c r="X1220" s="45">
        <v>7.06</v>
      </c>
      <c r="Y1220" s="45">
        <v>9.5500000000000007</v>
      </c>
      <c r="Z1220" s="46">
        <v>296875.2</v>
      </c>
      <c r="AA1220" s="46">
        <v>56213.555888686722</v>
      </c>
      <c r="AB1220" s="47">
        <f>_xlfn.XLOOKUP($F1220,Main_OG!$D$1:$D$766,Main_OG!AJ$1:AJ$766,"")</f>
        <v>35428086</v>
      </c>
      <c r="AC1220" s="47">
        <f>_xlfn.XLOOKUP($F1220,Main_OG!$D$1:$D$766,Main_OG!AK$1:AK$766,"")</f>
        <v>267390</v>
      </c>
      <c r="AD1220" s="47">
        <f>_xlfn.XLOOKUP($F1220,Main_OG!$D$1:$D$766,Main_OG!AL$1:AL$766,"")</f>
        <v>47953964</v>
      </c>
      <c r="AE1220" s="47">
        <f>_xlfn.XLOOKUP($F1220,Main_OG!$D$1:$D$766,Main_OG!AM$1:AM$766,"")</f>
        <v>12393425</v>
      </c>
      <c r="AF1220" s="48">
        <f>_xlfn.XLOOKUP($F1220,Main_OG!$D$1:$D$766,Main_OG!Z$1:Z$766,"")</f>
        <v>2.21</v>
      </c>
      <c r="AG1220" s="48">
        <f>_xlfn.XLOOKUP($F1220,Main_OG!$D$1:$D$766,Main_OG!AA$1:AA$766,"")</f>
        <v>1.64</v>
      </c>
      <c r="AH1220" s="48">
        <f>_xlfn.XLOOKUP($F1220,Main_OG!$D$1:$D$766,Main_OG!AB$1:AB$766,"")</f>
        <v>13.54</v>
      </c>
      <c r="AI1220" s="48">
        <f>_xlfn.XLOOKUP($F1220,Main_OG!$D$1:$D$766,Main_OG!AC$1:AC$766,"")</f>
        <v>6.49</v>
      </c>
      <c r="AJ1220" s="48">
        <f>_xlfn.XLOOKUP($F1220,Main_OG!$D$1:$D$766,Main_OG!AD$1:AD$766,"")</f>
        <v>0.71</v>
      </c>
    </row>
    <row r="1221" spans="2:36" x14ac:dyDescent="0.35">
      <c r="B1221" s="36" t="s">
        <v>2288</v>
      </c>
      <c r="C1221" s="45" t="s">
        <v>533</v>
      </c>
      <c r="D1221" s="45" t="s">
        <v>4438</v>
      </c>
      <c r="E1221" s="36" t="s">
        <v>2288</v>
      </c>
      <c r="F1221" s="36" t="str">
        <f t="shared" si="57"/>
        <v>2010_IA</v>
      </c>
      <c r="G1221" s="45">
        <v>2010</v>
      </c>
      <c r="H1221" s="45">
        <f>_xlfn.XLOOKUP(J1221,Main_OG!$B$1:$B$766,Main_OG!$O$1:$O$766,"")</f>
        <v>0</v>
      </c>
      <c r="I1221" s="45">
        <f>_xlfn.XLOOKUP(F1221,Main_OG!$D$1:$D$766,Main_OG!$J$1:$J$766,"")</f>
        <v>0</v>
      </c>
      <c r="J1221" s="45" t="s">
        <v>533</v>
      </c>
      <c r="K1221" s="45" t="str">
        <f t="shared" si="58"/>
        <v>Interstate Power and Light Co_IA</v>
      </c>
      <c r="L1221" s="45" t="str">
        <f t="shared" si="59"/>
        <v>Interstate Power and Light Co_IA</v>
      </c>
      <c r="M1221" s="45" t="s">
        <v>2299</v>
      </c>
      <c r="N1221" s="45">
        <v>0</v>
      </c>
      <c r="O1221" s="45">
        <v>73164</v>
      </c>
      <c r="P1221" s="45">
        <v>2658</v>
      </c>
      <c r="Q1221" s="45">
        <v>407374</v>
      </c>
      <c r="R1221" s="45">
        <v>0</v>
      </c>
      <c r="S1221" s="45">
        <v>3785557</v>
      </c>
      <c r="T1221" s="45">
        <v>6682261</v>
      </c>
      <c r="U1221" s="45">
        <v>3963933</v>
      </c>
      <c r="V1221" s="45">
        <v>0</v>
      </c>
      <c r="W1221" s="45">
        <v>9.6</v>
      </c>
      <c r="X1221" s="45">
        <v>6.41</v>
      </c>
      <c r="Y1221" s="45">
        <v>13.3</v>
      </c>
      <c r="Z1221" s="46">
        <v>161593.1</v>
      </c>
      <c r="AA1221" s="46">
        <v>52967.121287759124</v>
      </c>
      <c r="AB1221" s="47">
        <f>_xlfn.XLOOKUP($F1221,Main_OG!$D$1:$D$766,Main_OG!AJ$1:AJ$766,"")</f>
        <v>51189430</v>
      </c>
      <c r="AC1221" s="47">
        <f>_xlfn.XLOOKUP($F1221,Main_OG!$D$1:$D$766,Main_OG!AK$1:AK$766,"")</f>
        <v>650030</v>
      </c>
      <c r="AD1221" s="47">
        <f>_xlfn.XLOOKUP($F1221,Main_OG!$D$1:$D$766,Main_OG!AL$1:AL$766,"")</f>
        <v>25331776</v>
      </c>
      <c r="AE1221" s="47">
        <f>_xlfn.XLOOKUP($F1221,Main_OG!$D$1:$D$766,Main_OG!AM$1:AM$766,"")</f>
        <v>4450640</v>
      </c>
      <c r="AF1221" s="48">
        <f>_xlfn.XLOOKUP($F1221,Main_OG!$D$1:$D$766,Main_OG!Z$1:Z$766,"")</f>
        <v>1.42</v>
      </c>
      <c r="AG1221" s="48">
        <f>_xlfn.XLOOKUP($F1221,Main_OG!$D$1:$D$766,Main_OG!AA$1:AA$766,"")</f>
        <v>1.33</v>
      </c>
      <c r="AH1221" s="48">
        <f>_xlfn.XLOOKUP($F1221,Main_OG!$D$1:$D$766,Main_OG!AB$1:AB$766,"")</f>
        <v>16.559999999999999</v>
      </c>
      <c r="AI1221" s="48">
        <f>_xlfn.XLOOKUP($F1221,Main_OG!$D$1:$D$766,Main_OG!AC$1:AC$766,"")</f>
        <v>4.9924248044436963</v>
      </c>
      <c r="AJ1221" s="48">
        <f>_xlfn.XLOOKUP($F1221,Main_OG!$D$1:$D$766,Main_OG!AD$1:AD$766,"")</f>
        <v>0.70992248279802228</v>
      </c>
    </row>
    <row r="1222" spans="2:36" x14ac:dyDescent="0.35">
      <c r="B1222" s="36" t="s">
        <v>2288</v>
      </c>
      <c r="C1222" s="45" t="s">
        <v>318</v>
      </c>
      <c r="D1222" s="45" t="s">
        <v>4438</v>
      </c>
      <c r="E1222" s="36" t="s">
        <v>2288</v>
      </c>
      <c r="F1222" s="36" t="str">
        <f t="shared" si="57"/>
        <v>2010_MN</v>
      </c>
      <c r="G1222" s="45">
        <v>2010</v>
      </c>
      <c r="H1222" s="45">
        <f>_xlfn.XLOOKUP(J1222,Main_OG!$B$1:$B$766,Main_OG!$O$1:$O$766,"")</f>
        <v>0</v>
      </c>
      <c r="I1222" s="45">
        <f>_xlfn.XLOOKUP(F1222,Main_OG!$D$1:$D$766,Main_OG!$J$1:$J$766,"")</f>
        <v>0</v>
      </c>
      <c r="J1222" s="45" t="s">
        <v>318</v>
      </c>
      <c r="K1222" s="45" t="str">
        <f t="shared" si="58"/>
        <v>Interstate Power and Light Co_MN</v>
      </c>
      <c r="L1222" s="45" t="str">
        <f t="shared" si="59"/>
        <v>Interstate Power and Light Co_MN</v>
      </c>
      <c r="M1222" s="45" t="s">
        <v>2300</v>
      </c>
      <c r="N1222" s="45">
        <v>0</v>
      </c>
      <c r="O1222" s="45">
        <v>6755</v>
      </c>
      <c r="P1222" s="45">
        <v>598</v>
      </c>
      <c r="Q1222" s="45">
        <v>35865</v>
      </c>
      <c r="R1222" s="45">
        <v>0</v>
      </c>
      <c r="S1222" s="45">
        <v>158461</v>
      </c>
      <c r="T1222" s="45">
        <v>362562</v>
      </c>
      <c r="U1222" s="45">
        <v>330708</v>
      </c>
      <c r="V1222" s="45">
        <v>0</v>
      </c>
      <c r="W1222" s="45">
        <v>9.69</v>
      </c>
      <c r="X1222" s="45">
        <v>7.57</v>
      </c>
      <c r="Y1222" s="45">
        <v>10.56</v>
      </c>
      <c r="Z1222" s="46">
        <v>308091.90000000002</v>
      </c>
      <c r="AA1222" s="46">
        <v>58010.869651176232</v>
      </c>
      <c r="AB1222" s="47">
        <f>_xlfn.XLOOKUP($F1222,Main_OG!$D$1:$D$766,Main_OG!AJ$1:AJ$766,"")</f>
        <v>34170398</v>
      </c>
      <c r="AC1222" s="47">
        <f>_xlfn.XLOOKUP($F1222,Main_OG!$D$1:$D$766,Main_OG!AK$1:AK$766,"")</f>
        <v>136658</v>
      </c>
      <c r="AD1222" s="47">
        <f>_xlfn.XLOOKUP($F1222,Main_OG!$D$1:$D$766,Main_OG!AL$1:AL$766,"")</f>
        <v>72931362</v>
      </c>
      <c r="AE1222" s="47">
        <f>_xlfn.XLOOKUP($F1222,Main_OG!$D$1:$D$766,Main_OG!AM$1:AM$766,"")</f>
        <v>13478046</v>
      </c>
      <c r="AF1222" s="48">
        <f>_xlfn.XLOOKUP($F1222,Main_OG!$D$1:$D$766,Main_OG!Z$1:Z$766,"")</f>
        <v>2.42</v>
      </c>
      <c r="AG1222" s="48">
        <f>_xlfn.XLOOKUP($F1222,Main_OG!$D$1:$D$766,Main_OG!AA$1:AA$766,"")</f>
        <v>1.75</v>
      </c>
      <c r="AH1222" s="48">
        <f>_xlfn.XLOOKUP($F1222,Main_OG!$D$1:$D$766,Main_OG!AB$1:AB$766,"")</f>
        <v>16.91</v>
      </c>
      <c r="AI1222" s="48">
        <f>_xlfn.XLOOKUP($F1222,Main_OG!$D$1:$D$766,Main_OG!AC$1:AC$766,"")</f>
        <v>5.96</v>
      </c>
      <c r="AJ1222" s="48">
        <f>_xlfn.XLOOKUP($F1222,Main_OG!$D$1:$D$766,Main_OG!AD$1:AD$766,"")</f>
        <v>0.84</v>
      </c>
    </row>
    <row r="1223" spans="2:36" x14ac:dyDescent="0.35">
      <c r="B1223" s="36" t="s">
        <v>2288</v>
      </c>
      <c r="C1223" s="45" t="s">
        <v>533</v>
      </c>
      <c r="D1223" s="45" t="s">
        <v>4438</v>
      </c>
      <c r="E1223" s="36" t="s">
        <v>2288</v>
      </c>
      <c r="F1223" s="36" t="str">
        <f t="shared" si="57"/>
        <v>2011_IA</v>
      </c>
      <c r="G1223" s="45">
        <v>2011</v>
      </c>
      <c r="H1223" s="45">
        <f>_xlfn.XLOOKUP(J1223,Main_OG!$B$1:$B$766,Main_OG!$O$1:$O$766,"")</f>
        <v>0</v>
      </c>
      <c r="I1223" s="45">
        <f>_xlfn.XLOOKUP(F1223,Main_OG!$D$1:$D$766,Main_OG!$J$1:$J$766,"")</f>
        <v>0</v>
      </c>
      <c r="J1223" s="45" t="s">
        <v>533</v>
      </c>
      <c r="K1223" s="45" t="str">
        <f t="shared" si="58"/>
        <v>Interstate Power and Light Co_IA</v>
      </c>
      <c r="L1223" s="45" t="str">
        <f t="shared" si="59"/>
        <v>Interstate Power and Light Co_IA</v>
      </c>
      <c r="M1223" s="45" t="s">
        <v>2301</v>
      </c>
      <c r="N1223" s="45">
        <v>0</v>
      </c>
      <c r="O1223" s="45">
        <v>73543</v>
      </c>
      <c r="P1223" s="45">
        <v>2665</v>
      </c>
      <c r="Q1223" s="45">
        <v>407452</v>
      </c>
      <c r="R1223" s="45">
        <v>0</v>
      </c>
      <c r="S1223" s="45">
        <v>3799009</v>
      </c>
      <c r="T1223" s="45">
        <v>6798003</v>
      </c>
      <c r="U1223" s="45">
        <v>3896989</v>
      </c>
      <c r="V1223" s="45">
        <v>0</v>
      </c>
      <c r="W1223" s="45">
        <v>9.2200000000000006</v>
      </c>
      <c r="X1223" s="45">
        <v>5.9</v>
      </c>
      <c r="Y1223" s="45">
        <v>13.01</v>
      </c>
      <c r="Z1223" s="46">
        <v>164559.29999999999</v>
      </c>
      <c r="AA1223" s="46">
        <v>53658.7982412778</v>
      </c>
      <c r="AB1223" s="47">
        <f>_xlfn.XLOOKUP($F1223,Main_OG!$D$1:$D$766,Main_OG!AJ$1:AJ$766,"")</f>
        <v>47069714</v>
      </c>
      <c r="AC1223" s="47">
        <f>_xlfn.XLOOKUP($F1223,Main_OG!$D$1:$D$766,Main_OG!AK$1:AK$766,"")</f>
        <v>601156</v>
      </c>
      <c r="AD1223" s="47">
        <f>_xlfn.XLOOKUP($F1223,Main_OG!$D$1:$D$766,Main_OG!AL$1:AL$766,"")</f>
        <v>19926154</v>
      </c>
      <c r="AE1223" s="47">
        <f>_xlfn.XLOOKUP($F1223,Main_OG!$D$1:$D$766,Main_OG!AM$1:AM$766,"")</f>
        <v>5215229</v>
      </c>
      <c r="AF1223" s="48">
        <f>_xlfn.XLOOKUP($F1223,Main_OG!$D$1:$D$766,Main_OG!Z$1:Z$766,"")</f>
        <v>1.48</v>
      </c>
      <c r="AG1223" s="48">
        <f>_xlfn.XLOOKUP($F1223,Main_OG!$D$1:$D$766,Main_OG!AA$1:AA$766,"")</f>
        <v>1.43</v>
      </c>
      <c r="AH1223" s="48">
        <f>_xlfn.XLOOKUP($F1223,Main_OG!$D$1:$D$766,Main_OG!AB$1:AB$766,"")</f>
        <v>22.91</v>
      </c>
      <c r="AI1223" s="48">
        <f>_xlfn.XLOOKUP($F1223,Main_OG!$D$1:$D$766,Main_OG!AC$1:AC$766,"")</f>
        <v>5.44</v>
      </c>
      <c r="AJ1223" s="48">
        <f>_xlfn.XLOOKUP($F1223,Main_OG!$D$1:$D$766,Main_OG!AD$1:AD$766,"")</f>
        <v>0.7</v>
      </c>
    </row>
    <row r="1224" spans="2:36" x14ac:dyDescent="0.35">
      <c r="B1224" s="36" t="s">
        <v>2288</v>
      </c>
      <c r="C1224" s="45" t="s">
        <v>318</v>
      </c>
      <c r="D1224" s="45" t="s">
        <v>4438</v>
      </c>
      <c r="E1224" s="36" t="s">
        <v>2288</v>
      </c>
      <c r="F1224" s="36" t="str">
        <f t="shared" si="57"/>
        <v>2011_MN</v>
      </c>
      <c r="G1224" s="45">
        <v>2011</v>
      </c>
      <c r="H1224" s="45">
        <f>_xlfn.XLOOKUP(J1224,Main_OG!$B$1:$B$766,Main_OG!$O$1:$O$766,"")</f>
        <v>0</v>
      </c>
      <c r="I1224" s="45">
        <f>_xlfn.XLOOKUP(F1224,Main_OG!$D$1:$D$766,Main_OG!$J$1:$J$766,"")</f>
        <v>0</v>
      </c>
      <c r="J1224" s="45" t="s">
        <v>318</v>
      </c>
      <c r="K1224" s="45" t="str">
        <f t="shared" si="58"/>
        <v>Interstate Power and Light Co_MN</v>
      </c>
      <c r="L1224" s="45" t="str">
        <f t="shared" si="59"/>
        <v>Interstate Power and Light Co_MN</v>
      </c>
      <c r="M1224" s="45" t="s">
        <v>2302</v>
      </c>
      <c r="N1224" s="45">
        <v>0</v>
      </c>
      <c r="O1224" s="45">
        <v>6723</v>
      </c>
      <c r="P1224" s="45">
        <v>608</v>
      </c>
      <c r="Q1224" s="45">
        <v>35741</v>
      </c>
      <c r="R1224" s="45">
        <v>0</v>
      </c>
      <c r="S1224" s="45">
        <v>154230</v>
      </c>
      <c r="T1224" s="45">
        <v>365321</v>
      </c>
      <c r="U1224" s="45">
        <v>326408</v>
      </c>
      <c r="V1224" s="45">
        <v>0</v>
      </c>
      <c r="W1224" s="45">
        <v>10.09</v>
      </c>
      <c r="X1224" s="45">
        <v>7.71</v>
      </c>
      <c r="Y1224" s="45">
        <v>11.14</v>
      </c>
      <c r="Z1224" s="46">
        <v>315213.3</v>
      </c>
      <c r="AA1224" s="46">
        <v>58955.620560279203</v>
      </c>
      <c r="AB1224" s="47">
        <f>_xlfn.XLOOKUP($F1224,Main_OG!$D$1:$D$766,Main_OG!AJ$1:AJ$766,"")</f>
        <v>34006784</v>
      </c>
      <c r="AC1224" s="47">
        <f>_xlfn.XLOOKUP($F1224,Main_OG!$D$1:$D$766,Main_OG!AK$1:AK$766,"")</f>
        <v>111124</v>
      </c>
      <c r="AD1224" s="47">
        <f>_xlfn.XLOOKUP($F1224,Main_OG!$D$1:$D$766,Main_OG!AL$1:AL$766,"")</f>
        <v>58968618</v>
      </c>
      <c r="AE1224" s="47">
        <f>_xlfn.XLOOKUP($F1224,Main_OG!$D$1:$D$766,Main_OG!AM$1:AM$766,"")</f>
        <v>11958525</v>
      </c>
      <c r="AF1224" s="48">
        <f>_xlfn.XLOOKUP($F1224,Main_OG!$D$1:$D$766,Main_OG!Z$1:Z$766,"")</f>
        <v>2.46</v>
      </c>
      <c r="AG1224" s="48">
        <f>_xlfn.XLOOKUP($F1224,Main_OG!$D$1:$D$766,Main_OG!AA$1:AA$766,"")</f>
        <v>1.93</v>
      </c>
      <c r="AH1224" s="48">
        <f>_xlfn.XLOOKUP($F1224,Main_OG!$D$1:$D$766,Main_OG!AB$1:AB$766,"")</f>
        <v>22.758921780738341</v>
      </c>
      <c r="AI1224" s="48">
        <f>_xlfn.XLOOKUP($F1224,Main_OG!$D$1:$D$766,Main_OG!AC$1:AC$766,"")</f>
        <v>5.88</v>
      </c>
      <c r="AJ1224" s="48">
        <f>_xlfn.XLOOKUP($F1224,Main_OG!$D$1:$D$766,Main_OG!AD$1:AD$766,"")</f>
        <v>0.9</v>
      </c>
    </row>
    <row r="1225" spans="2:36" x14ac:dyDescent="0.35">
      <c r="B1225" s="36" t="s">
        <v>2288</v>
      </c>
      <c r="C1225" s="45" t="s">
        <v>533</v>
      </c>
      <c r="D1225" s="45" t="s">
        <v>4438</v>
      </c>
      <c r="E1225" s="36" t="s">
        <v>2288</v>
      </c>
      <c r="F1225" s="36" t="str">
        <f t="shared" si="57"/>
        <v>2012_IA</v>
      </c>
      <c r="G1225" s="45">
        <v>2012</v>
      </c>
      <c r="H1225" s="45">
        <f>_xlfn.XLOOKUP(J1225,Main_OG!$B$1:$B$766,Main_OG!$O$1:$O$766,"")</f>
        <v>0</v>
      </c>
      <c r="I1225" s="45">
        <f>_xlfn.XLOOKUP(F1225,Main_OG!$D$1:$D$766,Main_OG!$J$1:$J$766,"")</f>
        <v>0</v>
      </c>
      <c r="J1225" s="45" t="s">
        <v>533</v>
      </c>
      <c r="K1225" s="45" t="str">
        <f t="shared" si="58"/>
        <v>Interstate Power and Light Co_IA</v>
      </c>
      <c r="L1225" s="45" t="str">
        <f t="shared" si="59"/>
        <v>Interstate Power and Light Co_IA</v>
      </c>
      <c r="M1225" s="45" t="s">
        <v>2303</v>
      </c>
      <c r="N1225" s="45">
        <v>0</v>
      </c>
      <c r="O1225" s="45">
        <v>74159</v>
      </c>
      <c r="P1225" s="45">
        <v>2632</v>
      </c>
      <c r="Q1225" s="45">
        <v>407668</v>
      </c>
      <c r="R1225" s="45">
        <v>0</v>
      </c>
      <c r="S1225" s="45">
        <v>3883878</v>
      </c>
      <c r="T1225" s="45">
        <v>6838950</v>
      </c>
      <c r="U1225" s="45">
        <v>3820872</v>
      </c>
      <c r="V1225" s="45">
        <v>0</v>
      </c>
      <c r="W1225" s="45">
        <v>9.0132594000000008</v>
      </c>
      <c r="X1225" s="45">
        <v>5.7803025000000003</v>
      </c>
      <c r="Y1225" s="45">
        <v>12.994730000000001</v>
      </c>
      <c r="Z1225" s="46">
        <v>170923.7</v>
      </c>
      <c r="AA1225" s="46">
        <v>55551.630176895545</v>
      </c>
      <c r="AB1225" s="47">
        <f>_xlfn.XLOOKUP($F1225,Main_OG!$D$1:$D$766,Main_OG!AJ$1:AJ$766,"")</f>
        <v>43276216</v>
      </c>
      <c r="AC1225" s="47">
        <f>_xlfn.XLOOKUP($F1225,Main_OG!$D$1:$D$766,Main_OG!AK$1:AK$766,"")</f>
        <v>469930</v>
      </c>
      <c r="AD1225" s="47">
        <f>_xlfn.XLOOKUP($F1225,Main_OG!$D$1:$D$766,Main_OG!AL$1:AL$766,"")</f>
        <v>34248146</v>
      </c>
      <c r="AE1225" s="47">
        <f>_xlfn.XLOOKUP($F1225,Main_OG!$D$1:$D$766,Main_OG!AM$1:AM$766,"")</f>
        <v>4346995</v>
      </c>
      <c r="AF1225" s="48">
        <f>_xlfn.XLOOKUP($F1225,Main_OG!$D$1:$D$766,Main_OG!Z$1:Z$766,"")</f>
        <v>1.56</v>
      </c>
      <c r="AG1225" s="48">
        <f>_xlfn.XLOOKUP($F1225,Main_OG!$D$1:$D$766,Main_OG!AA$1:AA$766,"")</f>
        <v>1.48</v>
      </c>
      <c r="AH1225" s="48">
        <f>_xlfn.XLOOKUP($F1225,Main_OG!$D$1:$D$766,Main_OG!AB$1:AB$766,"")</f>
        <v>22.91</v>
      </c>
      <c r="AI1225" s="48">
        <f>_xlfn.XLOOKUP($F1225,Main_OG!$D$1:$D$766,Main_OG!AC$1:AC$766,"")</f>
        <v>3.76</v>
      </c>
      <c r="AJ1225" s="48">
        <f>_xlfn.XLOOKUP($F1225,Main_OG!$D$1:$D$766,Main_OG!AD$1:AD$766,"")</f>
        <v>0.77</v>
      </c>
    </row>
    <row r="1226" spans="2:36" x14ac:dyDescent="0.35">
      <c r="B1226" s="36" t="s">
        <v>2288</v>
      </c>
      <c r="C1226" s="45" t="s">
        <v>318</v>
      </c>
      <c r="D1226" s="45" t="s">
        <v>4438</v>
      </c>
      <c r="E1226" s="36" t="s">
        <v>2288</v>
      </c>
      <c r="F1226" s="36" t="str">
        <f t="shared" si="57"/>
        <v>2012_MN</v>
      </c>
      <c r="G1226" s="45">
        <v>2012</v>
      </c>
      <c r="H1226" s="45">
        <f>_xlfn.XLOOKUP(J1226,Main_OG!$B$1:$B$766,Main_OG!$O$1:$O$766,"")</f>
        <v>0</v>
      </c>
      <c r="I1226" s="45">
        <f>_xlfn.XLOOKUP(F1226,Main_OG!$D$1:$D$766,Main_OG!$J$1:$J$766,"")</f>
        <v>0</v>
      </c>
      <c r="J1226" s="45" t="s">
        <v>318</v>
      </c>
      <c r="K1226" s="45" t="str">
        <f t="shared" si="58"/>
        <v>Interstate Power and Light Co_MN</v>
      </c>
      <c r="L1226" s="45" t="str">
        <f t="shared" si="59"/>
        <v>Interstate Power and Light Co_MN</v>
      </c>
      <c r="M1226" s="45" t="s">
        <v>2304</v>
      </c>
      <c r="N1226" s="45">
        <v>0</v>
      </c>
      <c r="O1226" s="45">
        <v>6733</v>
      </c>
      <c r="P1226" s="45">
        <v>604</v>
      </c>
      <c r="Q1226" s="45">
        <v>35552</v>
      </c>
      <c r="R1226" s="45">
        <v>0</v>
      </c>
      <c r="S1226" s="45">
        <v>160596</v>
      </c>
      <c r="T1226" s="45">
        <v>359152</v>
      </c>
      <c r="U1226" s="45">
        <v>319718</v>
      </c>
      <c r="V1226" s="45">
        <v>0</v>
      </c>
      <c r="W1226" s="45">
        <v>9.4703479999999995</v>
      </c>
      <c r="X1226" s="45">
        <v>7.1955606999999997</v>
      </c>
      <c r="Y1226" s="45">
        <v>10.450459</v>
      </c>
      <c r="Z1226" s="46">
        <v>321053.90000000002</v>
      </c>
      <c r="AA1226" s="46">
        <v>59703.189214318918</v>
      </c>
      <c r="AB1226" s="47">
        <f>_xlfn.XLOOKUP($F1226,Main_OG!$D$1:$D$766,Main_OG!AJ$1:AJ$766,"")</f>
        <v>27408136</v>
      </c>
      <c r="AC1226" s="47">
        <f>_xlfn.XLOOKUP($F1226,Main_OG!$D$1:$D$766,Main_OG!AK$1:AK$766,"")</f>
        <v>124436</v>
      </c>
      <c r="AD1226" s="47">
        <f>_xlfn.XLOOKUP($F1226,Main_OG!$D$1:$D$766,Main_OG!AL$1:AL$766,"")</f>
        <v>117450670</v>
      </c>
      <c r="AE1226" s="47">
        <f>_xlfn.XLOOKUP($F1226,Main_OG!$D$1:$D$766,Main_OG!AM$1:AM$766,"")</f>
        <v>11943790</v>
      </c>
      <c r="AF1226" s="48">
        <f>_xlfn.XLOOKUP($F1226,Main_OG!$D$1:$D$766,Main_OG!Z$1:Z$766,"")</f>
        <v>2.3199999999999998</v>
      </c>
      <c r="AG1226" s="48">
        <f>_xlfn.XLOOKUP($F1226,Main_OG!$D$1:$D$766,Main_OG!AA$1:AA$766,"")</f>
        <v>1.98</v>
      </c>
      <c r="AH1226" s="48">
        <f>_xlfn.XLOOKUP($F1226,Main_OG!$D$1:$D$766,Main_OG!AB$1:AB$766,"")</f>
        <v>23.49195884567845</v>
      </c>
      <c r="AI1226" s="48">
        <f>_xlfn.XLOOKUP($F1226,Main_OG!$D$1:$D$766,Main_OG!AC$1:AC$766,"")</f>
        <v>3.71</v>
      </c>
      <c r="AJ1226" s="48">
        <f>_xlfn.XLOOKUP($F1226,Main_OG!$D$1:$D$766,Main_OG!AD$1:AD$766,"")</f>
        <v>0.75442193202762442</v>
      </c>
    </row>
    <row r="1227" spans="2:36" x14ac:dyDescent="0.35">
      <c r="B1227" s="36" t="s">
        <v>2288</v>
      </c>
      <c r="C1227" s="45" t="s">
        <v>533</v>
      </c>
      <c r="D1227" s="45" t="s">
        <v>4438</v>
      </c>
      <c r="E1227" s="36" t="s">
        <v>2288</v>
      </c>
      <c r="F1227" s="36" t="str">
        <f t="shared" si="57"/>
        <v>2013_IA</v>
      </c>
      <c r="G1227" s="45">
        <v>2013</v>
      </c>
      <c r="H1227" s="45">
        <f>_xlfn.XLOOKUP(J1227,Main_OG!$B$1:$B$766,Main_OG!$O$1:$O$766,"")</f>
        <v>0</v>
      </c>
      <c r="I1227" s="45">
        <f>_xlfn.XLOOKUP(F1227,Main_OG!$D$1:$D$766,Main_OG!$J$1:$J$766,"")</f>
        <v>0</v>
      </c>
      <c r="J1227" s="45" t="s">
        <v>533</v>
      </c>
      <c r="K1227" s="45" t="str">
        <f t="shared" si="58"/>
        <v>Interstate Power and Light Co_IA</v>
      </c>
      <c r="L1227" s="45" t="str">
        <f t="shared" si="59"/>
        <v>Interstate Power and Light Co_IA</v>
      </c>
      <c r="M1227" s="45" t="s">
        <v>2305</v>
      </c>
      <c r="N1227" s="45">
        <v>0</v>
      </c>
      <c r="O1227" s="45">
        <v>74710</v>
      </c>
      <c r="P1227" s="45">
        <v>2600</v>
      </c>
      <c r="Q1227" s="45">
        <v>408749</v>
      </c>
      <c r="R1227" s="45">
        <v>0</v>
      </c>
      <c r="S1227" s="45">
        <v>3951419</v>
      </c>
      <c r="T1227" s="45">
        <v>6695993</v>
      </c>
      <c r="U1227" s="45">
        <v>3939183</v>
      </c>
      <c r="V1227" s="45">
        <v>0</v>
      </c>
      <c r="W1227" s="45">
        <v>9.9774284000000009</v>
      </c>
      <c r="X1227" s="45">
        <v>6.4386416999999998</v>
      </c>
      <c r="Y1227" s="45">
        <v>13.724368999999999</v>
      </c>
      <c r="Z1227" s="46">
        <v>171069.1</v>
      </c>
      <c r="AA1227" s="46">
        <v>55291.756290936944</v>
      </c>
      <c r="AB1227" s="47">
        <f>_xlfn.XLOOKUP($F1227,Main_OG!$D$1:$D$766,Main_OG!AJ$1:AJ$766,"")</f>
        <v>40841406</v>
      </c>
      <c r="AC1227" s="47">
        <f>_xlfn.XLOOKUP($F1227,Main_OG!$D$1:$D$766,Main_OG!AK$1:AK$766,"")</f>
        <v>664044</v>
      </c>
      <c r="AD1227" s="47">
        <f>_xlfn.XLOOKUP($F1227,Main_OG!$D$1:$D$766,Main_OG!AL$1:AL$766,"")</f>
        <v>26478688</v>
      </c>
      <c r="AE1227" s="47">
        <f>_xlfn.XLOOKUP($F1227,Main_OG!$D$1:$D$766,Main_OG!AM$1:AM$766,"")</f>
        <v>5320785</v>
      </c>
      <c r="AF1227" s="48">
        <f>_xlfn.XLOOKUP($F1227,Main_OG!$D$1:$D$766,Main_OG!Z$1:Z$766,"")</f>
        <v>0</v>
      </c>
      <c r="AG1227" s="48">
        <f>_xlfn.XLOOKUP($F1227,Main_OG!$D$1:$D$766,Main_OG!AA$1:AA$766,"")</f>
        <v>2.3089180475565318</v>
      </c>
      <c r="AH1227" s="48">
        <f>_xlfn.XLOOKUP($F1227,Main_OG!$D$1:$D$766,Main_OG!AB$1:AB$766,"")</f>
        <v>22.54</v>
      </c>
      <c r="AI1227" s="48">
        <f>_xlfn.XLOOKUP($F1227,Main_OG!$D$1:$D$766,Main_OG!AC$1:AC$766,"")</f>
        <v>4.6100000000000003</v>
      </c>
      <c r="AJ1227" s="48">
        <f>_xlfn.XLOOKUP($F1227,Main_OG!$D$1:$D$766,Main_OG!AD$1:AD$766,"")</f>
        <v>0.84</v>
      </c>
    </row>
    <row r="1228" spans="2:36" x14ac:dyDescent="0.35">
      <c r="B1228" s="36" t="s">
        <v>2288</v>
      </c>
      <c r="C1228" s="45" t="s">
        <v>318</v>
      </c>
      <c r="D1228" s="45" t="s">
        <v>4438</v>
      </c>
      <c r="E1228" s="36" t="s">
        <v>2288</v>
      </c>
      <c r="F1228" s="36" t="str">
        <f t="shared" si="57"/>
        <v>2013_MN</v>
      </c>
      <c r="G1228" s="45">
        <v>2013</v>
      </c>
      <c r="H1228" s="45">
        <f>_xlfn.XLOOKUP(J1228,Main_OG!$B$1:$B$766,Main_OG!$O$1:$O$766,"")</f>
        <v>0</v>
      </c>
      <c r="I1228" s="45">
        <f>_xlfn.XLOOKUP(F1228,Main_OG!$D$1:$D$766,Main_OG!$J$1:$J$766,"")</f>
        <v>0</v>
      </c>
      <c r="J1228" s="45" t="s">
        <v>318</v>
      </c>
      <c r="K1228" s="45" t="str">
        <f t="shared" si="58"/>
        <v>Interstate Power and Light Co_MN</v>
      </c>
      <c r="L1228" s="45" t="str">
        <f t="shared" si="59"/>
        <v>Interstate Power and Light Co_MN</v>
      </c>
      <c r="M1228" s="45" t="s">
        <v>2306</v>
      </c>
      <c r="N1228" s="45">
        <v>0</v>
      </c>
      <c r="O1228" s="45">
        <v>6761</v>
      </c>
      <c r="P1228" s="45">
        <v>604</v>
      </c>
      <c r="Q1228" s="45">
        <v>35423</v>
      </c>
      <c r="R1228" s="45">
        <v>0</v>
      </c>
      <c r="S1228" s="45">
        <v>166851</v>
      </c>
      <c r="T1228" s="45">
        <v>357882</v>
      </c>
      <c r="U1228" s="45">
        <v>332444</v>
      </c>
      <c r="V1228" s="45">
        <v>0</v>
      </c>
      <c r="W1228" s="45">
        <v>9.1992256999999995</v>
      </c>
      <c r="X1228" s="45">
        <v>7.1165915000000002</v>
      </c>
      <c r="Y1228" s="45">
        <v>10.125916</v>
      </c>
      <c r="Z1228" s="46">
        <v>329774.5</v>
      </c>
      <c r="AA1228" s="46">
        <v>60903.311379605453</v>
      </c>
      <c r="AB1228" s="47">
        <f>_xlfn.XLOOKUP($F1228,Main_OG!$D$1:$D$766,Main_OG!AJ$1:AJ$766,"")</f>
        <v>28386072</v>
      </c>
      <c r="AC1228" s="47">
        <f>_xlfn.XLOOKUP($F1228,Main_OG!$D$1:$D$766,Main_OG!AK$1:AK$766,"")</f>
        <v>150923.92000000001</v>
      </c>
      <c r="AD1228" s="47">
        <f>_xlfn.XLOOKUP($F1228,Main_OG!$D$1:$D$766,Main_OG!AL$1:AL$766,"")</f>
        <v>103146488</v>
      </c>
      <c r="AE1228" s="47">
        <f>_xlfn.XLOOKUP($F1228,Main_OG!$D$1:$D$766,Main_OG!AM$1:AM$766,"")</f>
        <v>10707717</v>
      </c>
      <c r="AF1228" s="48">
        <f>_xlfn.XLOOKUP($F1228,Main_OG!$D$1:$D$766,Main_OG!Z$1:Z$766,"")</f>
        <v>2.65</v>
      </c>
      <c r="AG1228" s="48">
        <f>_xlfn.XLOOKUP($F1228,Main_OG!$D$1:$D$766,Main_OG!AA$1:AA$766,"")</f>
        <v>2</v>
      </c>
      <c r="AH1228" s="48">
        <f>_xlfn.XLOOKUP($F1228,Main_OG!$D$1:$D$766,Main_OG!AB$1:AB$766,"")</f>
        <v>23.13</v>
      </c>
      <c r="AI1228" s="48">
        <f>_xlfn.XLOOKUP($F1228,Main_OG!$D$1:$D$766,Main_OG!AC$1:AC$766,"")</f>
        <v>4.4043332512284126</v>
      </c>
      <c r="AJ1228" s="48">
        <f>_xlfn.XLOOKUP($F1228,Main_OG!$D$1:$D$766,Main_OG!AD$1:AD$766,"")</f>
        <v>0.97</v>
      </c>
    </row>
    <row r="1229" spans="2:36" x14ac:dyDescent="0.35">
      <c r="B1229" s="36" t="s">
        <v>2288</v>
      </c>
      <c r="C1229" s="45" t="s">
        <v>533</v>
      </c>
      <c r="D1229" s="45" t="s">
        <v>4438</v>
      </c>
      <c r="E1229" s="36" t="s">
        <v>2288</v>
      </c>
      <c r="F1229" s="36" t="str">
        <f t="shared" si="57"/>
        <v>2014_IA</v>
      </c>
      <c r="G1229" s="45">
        <v>2014</v>
      </c>
      <c r="H1229" s="45">
        <f>_xlfn.XLOOKUP(J1229,Main_OG!$B$1:$B$766,Main_OG!$O$1:$O$766,"")</f>
        <v>0</v>
      </c>
      <c r="I1229" s="45">
        <f>_xlfn.XLOOKUP(F1229,Main_OG!$D$1:$D$766,Main_OG!$J$1:$J$766,"")</f>
        <v>0</v>
      </c>
      <c r="J1229" s="45" t="s">
        <v>533</v>
      </c>
      <c r="K1229" s="45" t="str">
        <f t="shared" si="58"/>
        <v>Interstate Power and Light Co_IA</v>
      </c>
      <c r="L1229" s="45" t="str">
        <f t="shared" si="59"/>
        <v>Interstate Power and Light Co_IA</v>
      </c>
      <c r="M1229" s="45" t="s">
        <v>2307</v>
      </c>
      <c r="N1229" s="45">
        <v>0</v>
      </c>
      <c r="O1229" s="45">
        <v>75949</v>
      </c>
      <c r="P1229" s="45">
        <v>1591</v>
      </c>
      <c r="Q1229" s="45">
        <v>409205</v>
      </c>
      <c r="R1229" s="45">
        <v>0</v>
      </c>
      <c r="S1229" s="45">
        <v>3989842</v>
      </c>
      <c r="T1229" s="45">
        <v>6791068</v>
      </c>
      <c r="U1229" s="45">
        <v>3837912</v>
      </c>
      <c r="V1229" s="45">
        <v>0</v>
      </c>
      <c r="W1229" s="45">
        <v>10.166668</v>
      </c>
      <c r="X1229" s="45">
        <v>6.3846217000000003</v>
      </c>
      <c r="Y1229" s="45">
        <v>13.608155</v>
      </c>
      <c r="Z1229" s="46">
        <v>180309.9</v>
      </c>
      <c r="AA1229" s="46">
        <v>57965.475305266467</v>
      </c>
      <c r="AB1229" s="47">
        <f>_xlfn.XLOOKUP($F1229,Main_OG!$D$1:$D$766,Main_OG!AJ$1:AJ$766,"")</f>
        <v>41097960</v>
      </c>
      <c r="AC1229" s="47">
        <f>_xlfn.XLOOKUP($F1229,Main_OG!$D$1:$D$766,Main_OG!AK$1:AK$766,"")</f>
        <v>598630</v>
      </c>
      <c r="AD1229" s="47">
        <f>_xlfn.XLOOKUP($F1229,Main_OG!$D$1:$D$766,Main_OG!AL$1:AL$766,"")</f>
        <v>23045034</v>
      </c>
      <c r="AE1229" s="47">
        <f>_xlfn.XLOOKUP($F1229,Main_OG!$D$1:$D$766,Main_OG!AM$1:AM$766,"")</f>
        <v>4152468</v>
      </c>
      <c r="AF1229" s="48">
        <f>_xlfn.XLOOKUP($F1229,Main_OG!$D$1:$D$766,Main_OG!Z$1:Z$766,"")</f>
        <v>0</v>
      </c>
      <c r="AG1229" s="48">
        <f>_xlfn.XLOOKUP($F1229,Main_OG!$D$1:$D$766,Main_OG!AA$1:AA$766,"")</f>
        <v>2.322195177698041</v>
      </c>
      <c r="AH1229" s="48">
        <f>_xlfn.XLOOKUP($F1229,Main_OG!$D$1:$D$766,Main_OG!AB$1:AB$766,"")</f>
        <v>21.66</v>
      </c>
      <c r="AI1229" s="48">
        <f>_xlfn.XLOOKUP($F1229,Main_OG!$D$1:$D$766,Main_OG!AC$1:AC$766,"")</f>
        <v>4.9924248044436963</v>
      </c>
      <c r="AJ1229" s="48">
        <f>_xlfn.XLOOKUP($F1229,Main_OG!$D$1:$D$766,Main_OG!AD$1:AD$766,"")</f>
        <v>0.68548682032632846</v>
      </c>
    </row>
    <row r="1230" spans="2:36" x14ac:dyDescent="0.35">
      <c r="B1230" s="36" t="s">
        <v>2288</v>
      </c>
      <c r="C1230" s="45" t="s">
        <v>318</v>
      </c>
      <c r="D1230" s="45" t="s">
        <v>4438</v>
      </c>
      <c r="E1230" s="36" t="s">
        <v>2288</v>
      </c>
      <c r="F1230" s="36" t="str">
        <f t="shared" si="57"/>
        <v>2014_MN</v>
      </c>
      <c r="G1230" s="45">
        <v>2014</v>
      </c>
      <c r="H1230" s="45">
        <f>_xlfn.XLOOKUP(J1230,Main_OG!$B$1:$B$766,Main_OG!$O$1:$O$766,"")</f>
        <v>0</v>
      </c>
      <c r="I1230" s="45">
        <f>_xlfn.XLOOKUP(F1230,Main_OG!$D$1:$D$766,Main_OG!$J$1:$J$766,"")</f>
        <v>0</v>
      </c>
      <c r="J1230" s="45" t="s">
        <v>318</v>
      </c>
      <c r="K1230" s="45" t="str">
        <f t="shared" si="58"/>
        <v>Interstate Power and Light Co_MN</v>
      </c>
      <c r="L1230" s="45" t="str">
        <f t="shared" si="59"/>
        <v>Interstate Power and Light Co_MN</v>
      </c>
      <c r="M1230" s="45" t="s">
        <v>2308</v>
      </c>
      <c r="N1230" s="45">
        <v>0</v>
      </c>
      <c r="O1230" s="45">
        <v>7099</v>
      </c>
      <c r="P1230" s="45">
        <v>267</v>
      </c>
      <c r="Q1230" s="45">
        <v>35307</v>
      </c>
      <c r="R1230" s="45">
        <v>0</v>
      </c>
      <c r="S1230" s="45">
        <v>190616</v>
      </c>
      <c r="T1230" s="45">
        <v>340700</v>
      </c>
      <c r="U1230" s="45">
        <v>326083</v>
      </c>
      <c r="V1230" s="45">
        <v>0</v>
      </c>
      <c r="W1230" s="45">
        <v>9.5715994000000002</v>
      </c>
      <c r="X1230" s="45">
        <v>7.3081889999999996</v>
      </c>
      <c r="Y1230" s="45">
        <v>10.477086999999999</v>
      </c>
      <c r="Z1230" s="46">
        <v>338623.9</v>
      </c>
      <c r="AA1230" s="46">
        <v>62102.458155782537</v>
      </c>
      <c r="AB1230" s="47">
        <f>_xlfn.XLOOKUP($F1230,Main_OG!$D$1:$D$766,Main_OG!AJ$1:AJ$766,"")</f>
        <v>33599610</v>
      </c>
      <c r="AC1230" s="47">
        <f>_xlfn.XLOOKUP($F1230,Main_OG!$D$1:$D$766,Main_OG!AK$1:AK$766,"")</f>
        <v>285884</v>
      </c>
      <c r="AD1230" s="47">
        <f>_xlfn.XLOOKUP($F1230,Main_OG!$D$1:$D$766,Main_OG!AL$1:AL$766,"")</f>
        <v>62471460</v>
      </c>
      <c r="AE1230" s="47">
        <f>_xlfn.XLOOKUP($F1230,Main_OG!$D$1:$D$766,Main_OG!AM$1:AM$766,"")</f>
        <v>12707166</v>
      </c>
      <c r="AF1230" s="48">
        <f>_xlfn.XLOOKUP($F1230,Main_OG!$D$1:$D$766,Main_OG!Z$1:Z$766,"")</f>
        <v>0</v>
      </c>
      <c r="AG1230" s="48">
        <f>_xlfn.XLOOKUP($F1230,Main_OG!$D$1:$D$766,Main_OG!AA$1:AA$766,"")</f>
        <v>1.95</v>
      </c>
      <c r="AH1230" s="48">
        <f>_xlfn.XLOOKUP($F1230,Main_OG!$D$1:$D$766,Main_OG!AB$1:AB$766,"")</f>
        <v>20.48845299552563</v>
      </c>
      <c r="AI1230" s="48">
        <f>_xlfn.XLOOKUP($F1230,Main_OG!$D$1:$D$766,Main_OG!AC$1:AC$766,"")</f>
        <v>5.82</v>
      </c>
      <c r="AJ1230" s="48">
        <f>_xlfn.XLOOKUP($F1230,Main_OG!$D$1:$D$766,Main_OG!AD$1:AD$766,"")</f>
        <v>0.68548682032632846</v>
      </c>
    </row>
    <row r="1231" spans="2:36" x14ac:dyDescent="0.35">
      <c r="B1231" s="36" t="s">
        <v>2288</v>
      </c>
      <c r="C1231" s="45" t="s">
        <v>533</v>
      </c>
      <c r="D1231" s="45" t="s">
        <v>4438</v>
      </c>
      <c r="E1231" s="36" t="s">
        <v>2288</v>
      </c>
      <c r="F1231" s="36" t="str">
        <f t="shared" si="57"/>
        <v>2015_IA</v>
      </c>
      <c r="G1231" s="45">
        <v>2015</v>
      </c>
      <c r="H1231" s="45">
        <f>_xlfn.XLOOKUP(J1231,Main_OG!$B$1:$B$766,Main_OG!$O$1:$O$766,"")</f>
        <v>0</v>
      </c>
      <c r="I1231" s="45">
        <f>_xlfn.XLOOKUP(F1231,Main_OG!$D$1:$D$766,Main_OG!$J$1:$J$766,"")</f>
        <v>0</v>
      </c>
      <c r="J1231" s="45" t="s">
        <v>533</v>
      </c>
      <c r="K1231" s="45" t="str">
        <f t="shared" si="58"/>
        <v>Interstate Power and Light Co_IA</v>
      </c>
      <c r="L1231" s="45" t="str">
        <f t="shared" si="59"/>
        <v>Interstate Power and Light Co_IA</v>
      </c>
      <c r="M1231" s="45" t="s">
        <v>2309</v>
      </c>
      <c r="N1231" s="45">
        <v>0</v>
      </c>
      <c r="O1231" s="45">
        <v>77808</v>
      </c>
      <c r="P1231" s="45">
        <v>1580</v>
      </c>
      <c r="Q1231" s="45">
        <v>408969</v>
      </c>
      <c r="R1231" s="45">
        <v>0</v>
      </c>
      <c r="S1231" s="45">
        <v>4022347</v>
      </c>
      <c r="T1231" s="45">
        <v>6722783</v>
      </c>
      <c r="U1231" s="45">
        <v>3661189</v>
      </c>
      <c r="V1231" s="45">
        <v>0</v>
      </c>
      <c r="W1231" s="45">
        <v>10.417797999999999</v>
      </c>
      <c r="X1231" s="45">
        <v>6.5357903000000004</v>
      </c>
      <c r="Y1231" s="45">
        <v>14.233491000000001</v>
      </c>
      <c r="Z1231" s="46">
        <v>185989.2</v>
      </c>
      <c r="AA1231" s="46">
        <v>59563.413258624947</v>
      </c>
      <c r="AB1231" s="47">
        <f>_xlfn.XLOOKUP($F1231,Main_OG!$D$1:$D$766,Main_OG!AJ$1:AJ$766,"")</f>
        <v>35318466</v>
      </c>
      <c r="AC1231" s="47">
        <f>_xlfn.XLOOKUP($F1231,Main_OG!$D$1:$D$766,Main_OG!AK$1:AK$766,"")</f>
        <v>369404</v>
      </c>
      <c r="AD1231" s="47">
        <f>_xlfn.XLOOKUP($F1231,Main_OG!$D$1:$D$766,Main_OG!AL$1:AL$766,"")</f>
        <v>37551498</v>
      </c>
      <c r="AE1231" s="47">
        <f>_xlfn.XLOOKUP($F1231,Main_OG!$D$1:$D$766,Main_OG!AM$1:AM$766,"")</f>
        <v>5243446</v>
      </c>
      <c r="AF1231" s="48">
        <f>_xlfn.XLOOKUP($F1231,Main_OG!$D$1:$D$766,Main_OG!Z$1:Z$766,"")</f>
        <v>1.58</v>
      </c>
      <c r="AG1231" s="48">
        <f>_xlfn.XLOOKUP($F1231,Main_OG!$D$1:$D$766,Main_OG!AA$1:AA$766,"")</f>
        <v>1.62</v>
      </c>
      <c r="AH1231" s="48">
        <f>_xlfn.XLOOKUP($F1231,Main_OG!$D$1:$D$766,Main_OG!AB$1:AB$766,"")</f>
        <v>12.08771849023859</v>
      </c>
      <c r="AI1231" s="48">
        <f>_xlfn.XLOOKUP($F1231,Main_OG!$D$1:$D$766,Main_OG!AC$1:AC$766,"")</f>
        <v>3.3843619636206599</v>
      </c>
      <c r="AJ1231" s="48">
        <f>_xlfn.XLOOKUP($F1231,Main_OG!$D$1:$D$766,Main_OG!AD$1:AD$766,"")</f>
        <v>0.66963877086385626</v>
      </c>
    </row>
    <row r="1232" spans="2:36" x14ac:dyDescent="0.35">
      <c r="B1232" s="36" t="s">
        <v>2288</v>
      </c>
      <c r="C1232" s="45" t="s">
        <v>318</v>
      </c>
      <c r="D1232" s="45" t="s">
        <v>4438</v>
      </c>
      <c r="E1232" s="36" t="s">
        <v>2288</v>
      </c>
      <c r="F1232" s="36" t="str">
        <f t="shared" si="57"/>
        <v>2015_MN</v>
      </c>
      <c r="G1232" s="45">
        <v>2015</v>
      </c>
      <c r="H1232" s="45">
        <f>_xlfn.XLOOKUP(J1232,Main_OG!$B$1:$B$766,Main_OG!$O$1:$O$766,"")</f>
        <v>0</v>
      </c>
      <c r="I1232" s="45">
        <f>_xlfn.XLOOKUP(F1232,Main_OG!$D$1:$D$766,Main_OG!$J$1:$J$766,"")</f>
        <v>0</v>
      </c>
      <c r="J1232" s="45" t="s">
        <v>318</v>
      </c>
      <c r="K1232" s="45" t="str">
        <f t="shared" si="58"/>
        <v>Interstate Power and Light Co_MN</v>
      </c>
      <c r="L1232" s="45" t="str">
        <f t="shared" si="59"/>
        <v>Interstate Power and Light Co_MN</v>
      </c>
      <c r="M1232" s="45" t="s">
        <v>2310</v>
      </c>
      <c r="N1232" s="45">
        <v>0</v>
      </c>
      <c r="O1232" s="45">
        <v>4150</v>
      </c>
      <c r="P1232" s="45">
        <v>156</v>
      </c>
      <c r="Q1232" s="45">
        <v>20564</v>
      </c>
      <c r="R1232" s="45">
        <v>0</v>
      </c>
      <c r="S1232" s="45">
        <v>104065</v>
      </c>
      <c r="T1232" s="45">
        <v>199132</v>
      </c>
      <c r="U1232" s="45">
        <v>182242</v>
      </c>
      <c r="V1232" s="45">
        <v>0</v>
      </c>
      <c r="W1232" s="45">
        <v>9.6679960000000005</v>
      </c>
      <c r="X1232" s="45">
        <v>7.1239178000000001</v>
      </c>
      <c r="Y1232" s="45">
        <v>10.563974999999999</v>
      </c>
      <c r="Z1232" s="46">
        <v>345456.2</v>
      </c>
      <c r="AA1232" s="46">
        <v>62993.448944766977</v>
      </c>
      <c r="AB1232" s="47">
        <f>_xlfn.XLOOKUP($F1232,Main_OG!$D$1:$D$766,Main_OG!AJ$1:AJ$766,"")</f>
        <v>29298748</v>
      </c>
      <c r="AC1232" s="47">
        <f>_xlfn.XLOOKUP($F1232,Main_OG!$D$1:$D$766,Main_OG!AK$1:AK$766,"")</f>
        <v>137354</v>
      </c>
      <c r="AD1232" s="47">
        <f>_xlfn.XLOOKUP($F1232,Main_OG!$D$1:$D$766,Main_OG!AL$1:AL$766,"")</f>
        <v>108727924</v>
      </c>
      <c r="AE1232" s="47">
        <f>_xlfn.XLOOKUP($F1232,Main_OG!$D$1:$D$766,Main_OG!AM$1:AM$766,"")</f>
        <v>12038606</v>
      </c>
      <c r="AF1232" s="48">
        <f>_xlfn.XLOOKUP($F1232,Main_OG!$D$1:$D$766,Main_OG!Z$1:Z$766,"")</f>
        <v>0</v>
      </c>
      <c r="AG1232" s="48">
        <f>_xlfn.XLOOKUP($F1232,Main_OG!$D$1:$D$766,Main_OG!AA$1:AA$766,"")</f>
        <v>2.25948627072199</v>
      </c>
      <c r="AH1232" s="48">
        <f>_xlfn.XLOOKUP($F1232,Main_OG!$D$1:$D$766,Main_OG!AB$1:AB$766,"")</f>
        <v>13.13</v>
      </c>
      <c r="AI1232" s="48">
        <f>_xlfn.XLOOKUP($F1232,Main_OG!$D$1:$D$766,Main_OG!AC$1:AC$766,"")</f>
        <v>3.3843619636206599</v>
      </c>
      <c r="AJ1232" s="48">
        <f>_xlfn.XLOOKUP($F1232,Main_OG!$D$1:$D$766,Main_OG!AD$1:AD$766,"")</f>
        <v>0.85</v>
      </c>
    </row>
    <row r="1233" spans="2:36" x14ac:dyDescent="0.35">
      <c r="B1233" s="36" t="s">
        <v>2288</v>
      </c>
      <c r="C1233" s="45" t="s">
        <v>533</v>
      </c>
      <c r="D1233" s="45" t="s">
        <v>4438</v>
      </c>
      <c r="E1233" s="36" t="s">
        <v>2288</v>
      </c>
      <c r="F1233" s="36" t="str">
        <f t="shared" si="57"/>
        <v>2016_IA</v>
      </c>
      <c r="G1233" s="45">
        <v>2016</v>
      </c>
      <c r="H1233" s="45">
        <f>_xlfn.XLOOKUP(J1233,Main_OG!$B$1:$B$766,Main_OG!$O$1:$O$766,"")</f>
        <v>0</v>
      </c>
      <c r="I1233" s="45">
        <f>_xlfn.XLOOKUP(F1233,Main_OG!$D$1:$D$766,Main_OG!$J$1:$J$766,"")</f>
        <v>1</v>
      </c>
      <c r="J1233" s="45" t="s">
        <v>533</v>
      </c>
      <c r="K1233" s="45" t="str">
        <f t="shared" si="58"/>
        <v>Interstate Power and Light Co_IA</v>
      </c>
      <c r="L1233" s="45" t="str">
        <f t="shared" si="59"/>
        <v>Interstate Power and Light Co_IA</v>
      </c>
      <c r="M1233" s="45" t="s">
        <v>2311</v>
      </c>
      <c r="N1233" s="45">
        <v>0</v>
      </c>
      <c r="O1233" s="45">
        <v>84568</v>
      </c>
      <c r="P1233" s="45">
        <v>1493</v>
      </c>
      <c r="Q1233" s="45">
        <v>402199</v>
      </c>
      <c r="R1233" s="45">
        <v>0</v>
      </c>
      <c r="S1233" s="45">
        <v>4200012</v>
      </c>
      <c r="T1233" s="45">
        <v>6731405</v>
      </c>
      <c r="U1233" s="45">
        <v>3632961</v>
      </c>
      <c r="V1233" s="45">
        <v>0</v>
      </c>
      <c r="W1233" s="45">
        <v>10.840636</v>
      </c>
      <c r="X1233" s="45">
        <v>6.8409640999999999</v>
      </c>
      <c r="Y1233" s="45">
        <v>14.772413</v>
      </c>
      <c r="Z1233" s="46">
        <v>186729.9</v>
      </c>
      <c r="AA1233" s="46">
        <v>59596.99477532626</v>
      </c>
      <c r="AB1233" s="47">
        <f>_xlfn.XLOOKUP($F1233,Main_OG!$D$1:$D$766,Main_OG!AJ$1:AJ$766,"")</f>
        <v>28038854</v>
      </c>
      <c r="AC1233" s="47">
        <f>_xlfn.XLOOKUP($F1233,Main_OG!$D$1:$D$766,Main_OG!AK$1:AK$766,"")</f>
        <v>388312</v>
      </c>
      <c r="AD1233" s="47">
        <f>_xlfn.XLOOKUP($F1233,Main_OG!$D$1:$D$766,Main_OG!AL$1:AL$766,"")</f>
        <v>44023386</v>
      </c>
      <c r="AE1233" s="47">
        <f>_xlfn.XLOOKUP($F1233,Main_OG!$D$1:$D$766,Main_OG!AM$1:AM$766,"")</f>
        <v>4702665</v>
      </c>
      <c r="AF1233" s="48">
        <f>_xlfn.XLOOKUP($F1233,Main_OG!$D$1:$D$766,Main_OG!Z$1:Z$766,"")</f>
        <v>0</v>
      </c>
      <c r="AG1233" s="48">
        <f>_xlfn.XLOOKUP($F1233,Main_OG!$D$1:$D$766,Main_OG!AA$1:AA$766,"")</f>
        <v>1.59</v>
      </c>
      <c r="AH1233" s="48">
        <f>_xlfn.XLOOKUP($F1233,Main_OG!$D$1:$D$766,Main_OG!AB$1:AB$766,"")</f>
        <v>11.309272049594229</v>
      </c>
      <c r="AI1233" s="48">
        <f>_xlfn.XLOOKUP($F1233,Main_OG!$D$1:$D$766,Main_OG!AC$1:AC$766,"")</f>
        <v>3.2924726584307722</v>
      </c>
      <c r="AJ1233" s="48">
        <f>_xlfn.XLOOKUP($F1233,Main_OG!$D$1:$D$766,Main_OG!AD$1:AD$766,"")</f>
        <v>0.65636700530415037</v>
      </c>
    </row>
    <row r="1234" spans="2:36" x14ac:dyDescent="0.35">
      <c r="B1234" s="36" t="s">
        <v>2288</v>
      </c>
      <c r="C1234" s="45" t="s">
        <v>533</v>
      </c>
      <c r="D1234" s="45" t="s">
        <v>4438</v>
      </c>
      <c r="E1234" s="36" t="s">
        <v>2288</v>
      </c>
      <c r="F1234" s="36" t="str">
        <f t="shared" si="57"/>
        <v>2017_IA</v>
      </c>
      <c r="G1234" s="45">
        <v>2017</v>
      </c>
      <c r="H1234" s="45">
        <f>_xlfn.XLOOKUP(J1234,Main_OG!$B$1:$B$766,Main_OG!$O$1:$O$766,"")</f>
        <v>0</v>
      </c>
      <c r="I1234" s="45">
        <f>_xlfn.XLOOKUP(F1234,Main_OG!$D$1:$D$766,Main_OG!$J$1:$J$766,"")</f>
        <v>1</v>
      </c>
      <c r="J1234" s="45" t="s">
        <v>533</v>
      </c>
      <c r="K1234" s="45" t="str">
        <f t="shared" si="58"/>
        <v>Interstate Power and Light Co_IA</v>
      </c>
      <c r="L1234" s="45" t="str">
        <f t="shared" si="59"/>
        <v>Interstate Power and Light Co_IA</v>
      </c>
      <c r="M1234" s="45" t="s">
        <v>2312</v>
      </c>
      <c r="N1234" s="45">
        <v>0</v>
      </c>
      <c r="O1234" s="45">
        <v>84944</v>
      </c>
      <c r="P1234" s="45">
        <v>1501</v>
      </c>
      <c r="Q1234" s="45">
        <v>403160</v>
      </c>
      <c r="R1234" s="45">
        <v>0</v>
      </c>
      <c r="S1234" s="45">
        <v>4152765</v>
      </c>
      <c r="T1234" s="45">
        <v>6733293</v>
      </c>
      <c r="U1234" s="45">
        <v>3507789</v>
      </c>
      <c r="V1234" s="45">
        <v>0</v>
      </c>
      <c r="W1234" s="45">
        <v>11.182188</v>
      </c>
      <c r="X1234" s="45">
        <v>6.8262884000000001</v>
      </c>
      <c r="Y1234" s="45">
        <v>15.269448000000001</v>
      </c>
      <c r="Z1234" s="46">
        <v>187125</v>
      </c>
      <c r="AA1234" s="46">
        <v>59523.165764024561</v>
      </c>
      <c r="AB1234" s="47">
        <f>_xlfn.XLOOKUP($F1234,Main_OG!$D$1:$D$766,Main_OG!AJ$1:AJ$766,"")</f>
        <v>28518242</v>
      </c>
      <c r="AC1234" s="47">
        <f>_xlfn.XLOOKUP($F1234,Main_OG!$D$1:$D$766,Main_OG!AK$1:AK$766,"")</f>
        <v>311068</v>
      </c>
      <c r="AD1234" s="47">
        <f>_xlfn.XLOOKUP($F1234,Main_OG!$D$1:$D$766,Main_OG!AL$1:AL$766,"")</f>
        <v>63145934</v>
      </c>
      <c r="AE1234" s="47">
        <f>_xlfn.XLOOKUP($F1234,Main_OG!$D$1:$D$766,Main_OG!AM$1:AM$766,"")</f>
        <v>5213509</v>
      </c>
      <c r="AF1234" s="48">
        <f>_xlfn.XLOOKUP($F1234,Main_OG!$D$1:$D$766,Main_OG!Z$1:Z$766,"")</f>
        <v>0</v>
      </c>
      <c r="AG1234" s="48">
        <f>_xlfn.XLOOKUP($F1234,Main_OG!$D$1:$D$766,Main_OG!AA$1:AA$766,"")</f>
        <v>2.1875855044172008</v>
      </c>
      <c r="AH1234" s="48">
        <f>_xlfn.XLOOKUP($F1234,Main_OG!$D$1:$D$766,Main_OG!AB$1:AB$766,"")</f>
        <v>14.73443638842941</v>
      </c>
      <c r="AI1234" s="48">
        <f>_xlfn.XLOOKUP($F1234,Main_OG!$D$1:$D$766,Main_OG!AC$1:AC$766,"")</f>
        <v>3.7243523928232452</v>
      </c>
      <c r="AJ1234" s="48">
        <f>_xlfn.XLOOKUP($F1234,Main_OG!$D$1:$D$766,Main_OG!AD$1:AD$766,"")</f>
        <v>0.76</v>
      </c>
    </row>
    <row r="1235" spans="2:36" x14ac:dyDescent="0.35">
      <c r="B1235" s="36" t="s">
        <v>2288</v>
      </c>
      <c r="C1235" s="45" t="s">
        <v>533</v>
      </c>
      <c r="D1235" s="45" t="s">
        <v>4438</v>
      </c>
      <c r="E1235" s="36" t="s">
        <v>2288</v>
      </c>
      <c r="F1235" s="36" t="str">
        <f t="shared" si="57"/>
        <v>2018_IA</v>
      </c>
      <c r="G1235" s="45">
        <v>2018</v>
      </c>
      <c r="H1235" s="45">
        <f>_xlfn.XLOOKUP(J1235,Main_OG!$B$1:$B$766,Main_OG!$O$1:$O$766,"")</f>
        <v>0</v>
      </c>
      <c r="I1235" s="45">
        <f>_xlfn.XLOOKUP(F1235,Main_OG!$D$1:$D$766,Main_OG!$J$1:$J$766,"")</f>
        <v>1</v>
      </c>
      <c r="J1235" s="45" t="s">
        <v>533</v>
      </c>
      <c r="K1235" s="45" t="str">
        <f t="shared" si="58"/>
        <v>Interstate Power and Light Co_IA</v>
      </c>
      <c r="L1235" s="45" t="str">
        <f t="shared" si="59"/>
        <v>Interstate Power and Light Co_IA</v>
      </c>
      <c r="M1235" s="45" t="s">
        <v>2313</v>
      </c>
      <c r="N1235" s="45">
        <v>0</v>
      </c>
      <c r="O1235" s="45">
        <v>85041</v>
      </c>
      <c r="P1235" s="45">
        <v>1478</v>
      </c>
      <c r="Q1235" s="45">
        <v>403726</v>
      </c>
      <c r="R1235" s="45">
        <v>0</v>
      </c>
      <c r="S1235" s="45">
        <v>4205868</v>
      </c>
      <c r="T1235" s="45">
        <v>6749261</v>
      </c>
      <c r="U1235" s="45">
        <v>3752039</v>
      </c>
      <c r="V1235" s="45">
        <v>0</v>
      </c>
      <c r="W1235" s="45">
        <v>11.959149</v>
      </c>
      <c r="X1235" s="45">
        <v>7.5142597000000002</v>
      </c>
      <c r="Y1235" s="45">
        <v>15.845518</v>
      </c>
      <c r="Z1235" s="46">
        <v>189245.1</v>
      </c>
      <c r="AA1235" s="46">
        <v>60079.716816406872</v>
      </c>
      <c r="AB1235" s="47">
        <f>_xlfn.XLOOKUP($F1235,Main_OG!$D$1:$D$766,Main_OG!AJ$1:AJ$766,"")</f>
        <v>32374554</v>
      </c>
      <c r="AC1235" s="47">
        <f>_xlfn.XLOOKUP($F1235,Main_OG!$D$1:$D$766,Main_OG!AK$1:AK$766,"")</f>
        <v>331240</v>
      </c>
      <c r="AD1235" s="47">
        <f>_xlfn.XLOOKUP($F1235,Main_OG!$D$1:$D$766,Main_OG!AL$1:AL$766,"")</f>
        <v>98453724</v>
      </c>
      <c r="AE1235" s="47">
        <f>_xlfn.XLOOKUP($F1235,Main_OG!$D$1:$D$766,Main_OG!AM$1:AM$766,"")</f>
        <v>4895399</v>
      </c>
      <c r="AF1235" s="48">
        <f>_xlfn.XLOOKUP($F1235,Main_OG!$D$1:$D$766,Main_OG!Z$1:Z$766,"")</f>
        <v>0</v>
      </c>
      <c r="AG1235" s="48">
        <f>_xlfn.XLOOKUP($F1235,Main_OG!$D$1:$D$766,Main_OG!AA$1:AA$766,"")</f>
        <v>1.63</v>
      </c>
      <c r="AH1235" s="48">
        <f>_xlfn.XLOOKUP($F1235,Main_OG!$D$1:$D$766,Main_OG!AB$1:AB$766,"")</f>
        <v>16.27</v>
      </c>
      <c r="AI1235" s="48">
        <f>_xlfn.XLOOKUP($F1235,Main_OG!$D$1:$D$766,Main_OG!AC$1:AC$766,"")</f>
        <v>3.8713752811270652</v>
      </c>
      <c r="AJ1235" s="48">
        <f>_xlfn.XLOOKUP($F1235,Main_OG!$D$1:$D$766,Main_OG!AD$1:AD$766,"")</f>
        <v>0.75</v>
      </c>
    </row>
    <row r="1236" spans="2:36" x14ac:dyDescent="0.35">
      <c r="B1236" s="36" t="s">
        <v>2288</v>
      </c>
      <c r="C1236" s="45" t="s">
        <v>533</v>
      </c>
      <c r="D1236" s="45" t="s">
        <v>4438</v>
      </c>
      <c r="E1236" s="36" t="s">
        <v>2288</v>
      </c>
      <c r="F1236" s="36" t="str">
        <f t="shared" si="57"/>
        <v>2019_IA</v>
      </c>
      <c r="G1236" s="45">
        <v>2019</v>
      </c>
      <c r="H1236" s="45">
        <f>_xlfn.XLOOKUP(J1236,Main_OG!$B$1:$B$766,Main_OG!$O$1:$O$766,"")</f>
        <v>0</v>
      </c>
      <c r="I1236" s="45">
        <f>_xlfn.XLOOKUP(F1236,Main_OG!$D$1:$D$766,Main_OG!$J$1:$J$766,"")</f>
        <v>1</v>
      </c>
      <c r="J1236" s="45" t="s">
        <v>533</v>
      </c>
      <c r="K1236" s="45" t="str">
        <f t="shared" si="58"/>
        <v>Interstate Power and Light Co_IA</v>
      </c>
      <c r="L1236" s="45" t="str">
        <f t="shared" si="59"/>
        <v>Interstate Power and Light Co_IA</v>
      </c>
      <c r="M1236" s="45" t="s">
        <v>2314</v>
      </c>
      <c r="N1236" s="45">
        <v>0</v>
      </c>
      <c r="O1236" s="45">
        <v>85042</v>
      </c>
      <c r="P1236" s="45">
        <v>1444</v>
      </c>
      <c r="Q1236" s="45">
        <v>405205</v>
      </c>
      <c r="R1236" s="45">
        <v>0</v>
      </c>
      <c r="S1236" s="45">
        <v>4144262</v>
      </c>
      <c r="T1236" s="45">
        <v>6420191</v>
      </c>
      <c r="U1236" s="45">
        <v>3612719</v>
      </c>
      <c r="V1236" s="45">
        <v>0</v>
      </c>
      <c r="W1236" s="45">
        <v>12.668697</v>
      </c>
      <c r="X1236" s="45">
        <v>7.9018366000000002</v>
      </c>
      <c r="Y1236" s="45">
        <v>16.703237000000001</v>
      </c>
      <c r="Z1236" s="46">
        <v>188318.4</v>
      </c>
      <c r="AA1236" s="46">
        <v>59602.050388720585</v>
      </c>
      <c r="AB1236" s="47">
        <f>_xlfn.XLOOKUP($F1236,Main_OG!$D$1:$D$766,Main_OG!AJ$1:AJ$766,"")</f>
        <v>25419258</v>
      </c>
      <c r="AC1236" s="47">
        <f>_xlfn.XLOOKUP($F1236,Main_OG!$D$1:$D$766,Main_OG!AK$1:AK$766,"")</f>
        <v>387348</v>
      </c>
      <c r="AD1236" s="47">
        <f>_xlfn.XLOOKUP($F1236,Main_OG!$D$1:$D$766,Main_OG!AL$1:AL$766,"")</f>
        <v>99896296</v>
      </c>
      <c r="AE1236" s="47">
        <f>_xlfn.XLOOKUP($F1236,Main_OG!$D$1:$D$766,Main_OG!AM$1:AM$766,"")</f>
        <v>5235716</v>
      </c>
      <c r="AF1236" s="48">
        <f>_xlfn.XLOOKUP($F1236,Main_OG!$D$1:$D$766,Main_OG!Z$1:Z$766,"")</f>
        <v>0</v>
      </c>
      <c r="AG1236" s="48">
        <f>_xlfn.XLOOKUP($F1236,Main_OG!$D$1:$D$766,Main_OG!AA$1:AA$766,"")</f>
        <v>2.176146746141439</v>
      </c>
      <c r="AH1236" s="48">
        <f>_xlfn.XLOOKUP($F1236,Main_OG!$D$1:$D$766,Main_OG!AB$1:AB$766,"")</f>
        <v>16.155101142605361</v>
      </c>
      <c r="AI1236" s="48">
        <f>_xlfn.XLOOKUP($F1236,Main_OG!$D$1:$D$766,Main_OG!AC$1:AC$766,"")</f>
        <v>3.3292283805067271</v>
      </c>
      <c r="AJ1236" s="48">
        <f>_xlfn.XLOOKUP($F1236,Main_OG!$D$1:$D$766,Main_OG!AD$1:AD$766,"")</f>
        <v>0.60296766622862785</v>
      </c>
    </row>
    <row r="1237" spans="2:36" x14ac:dyDescent="0.35">
      <c r="B1237" s="36" t="s">
        <v>2288</v>
      </c>
      <c r="C1237" s="45" t="s">
        <v>533</v>
      </c>
      <c r="D1237" s="45" t="s">
        <v>4438</v>
      </c>
      <c r="E1237" s="36" t="s">
        <v>2288</v>
      </c>
      <c r="F1237" s="36" t="str">
        <f t="shared" si="57"/>
        <v>2020_IA</v>
      </c>
      <c r="G1237" s="45">
        <v>2020</v>
      </c>
      <c r="H1237" s="45">
        <f>_xlfn.XLOOKUP(J1237,Main_OG!$B$1:$B$766,Main_OG!$O$1:$O$766,"")</f>
        <v>0</v>
      </c>
      <c r="I1237" s="45">
        <f>_xlfn.XLOOKUP(F1237,Main_OG!$D$1:$D$766,Main_OG!$J$1:$J$766,"")</f>
        <v>1</v>
      </c>
      <c r="J1237" s="45" t="s">
        <v>533</v>
      </c>
      <c r="K1237" s="45" t="str">
        <f t="shared" si="58"/>
        <v>Interstate Power and Light Co_IA</v>
      </c>
      <c r="L1237" s="45" t="str">
        <f t="shared" si="59"/>
        <v>Interstate Power and Light Co_IA</v>
      </c>
      <c r="M1237" s="45" t="s">
        <v>2315</v>
      </c>
      <c r="N1237" s="45">
        <v>0</v>
      </c>
      <c r="O1237" s="45">
        <v>85271</v>
      </c>
      <c r="P1237" s="45">
        <v>1432</v>
      </c>
      <c r="Q1237" s="45">
        <v>0</v>
      </c>
      <c r="R1237" s="45">
        <v>0</v>
      </c>
      <c r="S1237" s="45">
        <v>3869362</v>
      </c>
      <c r="T1237" s="45">
        <v>6372272</v>
      </c>
      <c r="U1237" s="45">
        <v>0</v>
      </c>
      <c r="V1237" s="45">
        <v>0</v>
      </c>
      <c r="W1237" s="45">
        <v>12.578507999999999</v>
      </c>
      <c r="X1237" s="45">
        <v>7.6549934000000004</v>
      </c>
      <c r="Y1237" s="45">
        <v>0</v>
      </c>
      <c r="Z1237" s="46">
        <v>187136.7</v>
      </c>
      <c r="AA1237" s="46">
        <v>59143.457175229094</v>
      </c>
      <c r="AB1237" s="47">
        <f>_xlfn.XLOOKUP($F1237,Main_OG!$D$1:$D$766,Main_OG!AJ$1:AJ$766,"")</f>
        <v>16322200</v>
      </c>
      <c r="AC1237" s="47">
        <f>_xlfn.XLOOKUP($F1237,Main_OG!$D$1:$D$766,Main_OG!AK$1:AK$766,"")</f>
        <v>366168</v>
      </c>
      <c r="AD1237" s="47">
        <f>_xlfn.XLOOKUP($F1237,Main_OG!$D$1:$D$766,Main_OG!AL$1:AL$766,"")</f>
        <v>93463570</v>
      </c>
      <c r="AE1237" s="47">
        <f>_xlfn.XLOOKUP($F1237,Main_OG!$D$1:$D$766,Main_OG!AM$1:AM$766,"")</f>
        <v>0</v>
      </c>
      <c r="AF1237" s="48">
        <f>_xlfn.XLOOKUP($F1237,Main_OG!$D$1:$D$766,Main_OG!Z$1:Z$766,"")</f>
        <v>0</v>
      </c>
      <c r="AG1237" s="48">
        <f>_xlfn.XLOOKUP($F1237,Main_OG!$D$1:$D$766,Main_OG!AA$1:AA$766,"")</f>
        <v>2.127327759928813</v>
      </c>
      <c r="AH1237" s="48">
        <f>_xlfn.XLOOKUP($F1237,Main_OG!$D$1:$D$766,Main_OG!AB$1:AB$766,"")</f>
        <v>12.535325193609101</v>
      </c>
      <c r="AI1237" s="48">
        <f>_xlfn.XLOOKUP($F1237,Main_OG!$D$1:$D$766,Main_OG!AC$1:AC$766,"")</f>
        <v>2.8422150630003218</v>
      </c>
      <c r="AJ1237" s="48">
        <f>_xlfn.XLOOKUP($F1237,Main_OG!$D$1:$D$766,Main_OG!AD$1:AD$766,"")</f>
        <v>0.5848556097000881</v>
      </c>
    </row>
    <row r="1238" spans="2:36" x14ac:dyDescent="0.35">
      <c r="B1238" s="36" t="s">
        <v>2316</v>
      </c>
      <c r="C1238" s="45" t="s">
        <v>174</v>
      </c>
      <c r="D1238" s="45" t="s">
        <v>4439</v>
      </c>
      <c r="E1238" s="36" t="s">
        <v>4506</v>
      </c>
      <c r="F1238" s="36" t="str">
        <f t="shared" si="57"/>
        <v>2006_NJ</v>
      </c>
      <c r="G1238" s="45">
        <v>2006</v>
      </c>
      <c r="H1238" s="45">
        <f>_xlfn.XLOOKUP(J1238,Main_OG!$B$1:$B$766,Main_OG!$O$1:$O$766,"")</f>
        <v>1</v>
      </c>
      <c r="I1238" s="45">
        <f>_xlfn.XLOOKUP(F1238,Main_OG!$D$1:$D$766,Main_OG!$J$1:$J$766,"")</f>
        <v>0</v>
      </c>
      <c r="J1238" s="45" t="s">
        <v>174</v>
      </c>
      <c r="K1238" s="45" t="str">
        <f t="shared" si="58"/>
        <v>Jersey Central Power &amp; Lt Co_NJ</v>
      </c>
      <c r="L1238" s="45" t="str">
        <f t="shared" si="59"/>
        <v>Jersey Central Power Light Co_NJ</v>
      </c>
      <c r="M1238" s="45" t="s">
        <v>2317</v>
      </c>
      <c r="N1238" s="45">
        <v>0</v>
      </c>
      <c r="O1238" s="45">
        <v>120071</v>
      </c>
      <c r="P1238" s="45">
        <v>2429</v>
      </c>
      <c r="Q1238" s="45">
        <v>958986</v>
      </c>
      <c r="R1238" s="45">
        <v>0</v>
      </c>
      <c r="S1238" s="45">
        <v>922856</v>
      </c>
      <c r="T1238" s="45">
        <v>82968</v>
      </c>
      <c r="U1238" s="45">
        <v>1206843</v>
      </c>
      <c r="V1238" s="45">
        <v>0</v>
      </c>
      <c r="W1238" s="45">
        <v>12.126388510747001</v>
      </c>
      <c r="X1238" s="45">
        <v>11.39939656072589</v>
      </c>
      <c r="Y1238" s="45">
        <v>12.64011854559188</v>
      </c>
      <c r="Z1238" s="46">
        <v>555211</v>
      </c>
      <c r="AA1238" s="46">
        <v>64099.697067970308</v>
      </c>
      <c r="AB1238" s="47">
        <f>_xlfn.XLOOKUP($F1238,Main_OG!$D$1:$D$766,Main_OG!AJ$1:AJ$766,"")</f>
        <v>8959984.8000000007</v>
      </c>
      <c r="AC1238" s="47">
        <f>_xlfn.XLOOKUP($F1238,Main_OG!$D$1:$D$766,Main_OG!AK$1:AK$766,"")</f>
        <v>1138183.58</v>
      </c>
      <c r="AD1238" s="47">
        <f>_xlfn.XLOOKUP($F1238,Main_OG!$D$1:$D$766,Main_OG!AL$1:AL$766,"")</f>
        <v>246019426.53999999</v>
      </c>
      <c r="AE1238" s="47">
        <f>_xlfn.XLOOKUP($F1238,Main_OG!$D$1:$D$766,Main_OG!AM$1:AM$766,"")</f>
        <v>32567885</v>
      </c>
      <c r="AF1238" s="48">
        <f>_xlfn.XLOOKUP($F1238,Main_OG!$D$1:$D$766,Main_OG!Z$1:Z$766,"")</f>
        <v>0</v>
      </c>
      <c r="AG1238" s="48">
        <f>_xlfn.XLOOKUP($F1238,Main_OG!$D$1:$D$766,Main_OG!AA$1:AA$766,"")</f>
        <v>2.2465548173415608</v>
      </c>
      <c r="AH1238" s="48">
        <f>_xlfn.XLOOKUP($F1238,Main_OG!$D$1:$D$766,Main_OG!AB$1:AB$766,"")</f>
        <v>14.58</v>
      </c>
      <c r="AI1238" s="48">
        <f>_xlfn.XLOOKUP($F1238,Main_OG!$D$1:$D$766,Main_OG!AC$1:AC$766,"")</f>
        <v>7.1610124069250478</v>
      </c>
      <c r="AJ1238" s="48">
        <f>_xlfn.XLOOKUP($F1238,Main_OG!$D$1:$D$766,Main_OG!AD$1:AD$766,"")</f>
        <v>0.4704061490499184</v>
      </c>
    </row>
    <row r="1239" spans="2:36" x14ac:dyDescent="0.35">
      <c r="B1239" s="36" t="s">
        <v>2316</v>
      </c>
      <c r="C1239" s="45" t="s">
        <v>174</v>
      </c>
      <c r="D1239" s="45" t="s">
        <v>4439</v>
      </c>
      <c r="E1239" s="36" t="s">
        <v>4506</v>
      </c>
      <c r="F1239" s="36" t="str">
        <f t="shared" si="57"/>
        <v>2007_NJ</v>
      </c>
      <c r="G1239" s="45">
        <v>2007</v>
      </c>
      <c r="H1239" s="45">
        <f>_xlfn.XLOOKUP(J1239,Main_OG!$B$1:$B$766,Main_OG!$O$1:$O$766,"")</f>
        <v>1</v>
      </c>
      <c r="I1239" s="45">
        <f>_xlfn.XLOOKUP(F1239,Main_OG!$D$1:$D$766,Main_OG!$J$1:$J$766,"")</f>
        <v>0</v>
      </c>
      <c r="J1239" s="45" t="s">
        <v>174</v>
      </c>
      <c r="K1239" s="45" t="str">
        <f t="shared" si="58"/>
        <v>Jersey Central Power &amp; Lt Co_NJ</v>
      </c>
      <c r="L1239" s="45" t="str">
        <f t="shared" si="59"/>
        <v>Jersey Central Power Light Co_NJ</v>
      </c>
      <c r="M1239" s="45" t="s">
        <v>2318</v>
      </c>
      <c r="N1239" s="45">
        <v>0</v>
      </c>
      <c r="O1239" s="45">
        <v>120685</v>
      </c>
      <c r="P1239" s="45">
        <v>2425</v>
      </c>
      <c r="Q1239" s="45">
        <v>961643</v>
      </c>
      <c r="R1239" s="45">
        <v>0</v>
      </c>
      <c r="S1239" s="45">
        <v>1104283</v>
      </c>
      <c r="T1239" s="45">
        <v>92485</v>
      </c>
      <c r="U1239" s="45">
        <v>1448559</v>
      </c>
      <c r="V1239" s="45">
        <v>0</v>
      </c>
      <c r="W1239" s="45">
        <v>14.16</v>
      </c>
      <c r="X1239" s="45">
        <v>13.51</v>
      </c>
      <c r="Y1239" s="45">
        <v>14.72</v>
      </c>
      <c r="Z1239" s="46">
        <v>560823.80000000005</v>
      </c>
      <c r="AA1239" s="46">
        <v>64626.784060862759</v>
      </c>
      <c r="AB1239" s="47">
        <f>_xlfn.XLOOKUP($F1239,Main_OG!$D$1:$D$766,Main_OG!AJ$1:AJ$766,"")</f>
        <v>8999640</v>
      </c>
      <c r="AC1239" s="47">
        <f>_xlfn.XLOOKUP($F1239,Main_OG!$D$1:$D$766,Main_OG!AK$1:AK$766,"")</f>
        <v>1791298</v>
      </c>
      <c r="AD1239" s="47">
        <f>_xlfn.XLOOKUP($F1239,Main_OG!$D$1:$D$766,Main_OG!AL$1:AL$766,"")</f>
        <v>294129078</v>
      </c>
      <c r="AE1239" s="47">
        <f>_xlfn.XLOOKUP($F1239,Main_OG!$D$1:$D$766,Main_OG!AM$1:AM$766,"")</f>
        <v>32010376</v>
      </c>
      <c r="AF1239" s="48">
        <f>_xlfn.XLOOKUP($F1239,Main_OG!$D$1:$D$766,Main_OG!Z$1:Z$766,"")</f>
        <v>0</v>
      </c>
      <c r="AG1239" s="48">
        <f>_xlfn.XLOOKUP($F1239,Main_OG!$D$1:$D$766,Main_OG!AA$1:AA$766,"")</f>
        <v>2.2465548173415608</v>
      </c>
      <c r="AH1239" s="48">
        <f>_xlfn.XLOOKUP($F1239,Main_OG!$D$1:$D$766,Main_OG!AB$1:AB$766,"")</f>
        <v>16.309999999999999</v>
      </c>
      <c r="AI1239" s="48">
        <f>_xlfn.XLOOKUP($F1239,Main_OG!$D$1:$D$766,Main_OG!AC$1:AC$766,"")</f>
        <v>7.3815467393807772</v>
      </c>
      <c r="AJ1239" s="48">
        <f>_xlfn.XLOOKUP($F1239,Main_OG!$D$1:$D$766,Main_OG!AD$1:AD$766,"")</f>
        <v>0.58103021845052572</v>
      </c>
    </row>
    <row r="1240" spans="2:36" x14ac:dyDescent="0.35">
      <c r="B1240" s="36" t="s">
        <v>2316</v>
      </c>
      <c r="C1240" s="45" t="s">
        <v>174</v>
      </c>
      <c r="D1240" s="45" t="s">
        <v>4439</v>
      </c>
      <c r="E1240" s="36" t="s">
        <v>4506</v>
      </c>
      <c r="F1240" s="36" t="str">
        <f t="shared" si="57"/>
        <v>2008_NJ</v>
      </c>
      <c r="G1240" s="45">
        <v>2008</v>
      </c>
      <c r="H1240" s="45">
        <f>_xlfn.XLOOKUP(J1240,Main_OG!$B$1:$B$766,Main_OG!$O$1:$O$766,"")</f>
        <v>1</v>
      </c>
      <c r="I1240" s="45">
        <f>_xlfn.XLOOKUP(F1240,Main_OG!$D$1:$D$766,Main_OG!$J$1:$J$766,"")</f>
        <v>1</v>
      </c>
      <c r="J1240" s="45" t="s">
        <v>174</v>
      </c>
      <c r="K1240" s="45" t="str">
        <f t="shared" si="58"/>
        <v>Jersey Central Power &amp; Lt Co_NJ</v>
      </c>
      <c r="L1240" s="45" t="str">
        <f t="shared" si="59"/>
        <v>Jersey Central Power Light Co_NJ</v>
      </c>
      <c r="M1240" s="45" t="s">
        <v>2319</v>
      </c>
      <c r="N1240" s="45">
        <v>0</v>
      </c>
      <c r="O1240" s="45">
        <v>121150</v>
      </c>
      <c r="P1240" s="45">
        <v>2392</v>
      </c>
      <c r="Q1240" s="45">
        <v>965509</v>
      </c>
      <c r="R1240" s="45">
        <v>0</v>
      </c>
      <c r="S1240" s="45">
        <v>7332193</v>
      </c>
      <c r="T1240" s="45">
        <v>641616</v>
      </c>
      <c r="U1240" s="45">
        <v>9667345</v>
      </c>
      <c r="V1240" s="45">
        <v>0</v>
      </c>
      <c r="W1240" s="45">
        <v>15.53</v>
      </c>
      <c r="X1240" s="45">
        <v>15.19</v>
      </c>
      <c r="Y1240" s="45">
        <v>16.25</v>
      </c>
      <c r="Z1240" s="46">
        <v>573202.69999999995</v>
      </c>
      <c r="AA1240" s="46">
        <v>65801.489825039112</v>
      </c>
      <c r="AB1240" s="47">
        <f>_xlfn.XLOOKUP($F1240,Main_OG!$D$1:$D$766,Main_OG!AJ$1:AJ$766,"")</f>
        <v>7992978</v>
      </c>
      <c r="AC1240" s="47">
        <f>_xlfn.XLOOKUP($F1240,Main_OG!$D$1:$D$766,Main_OG!AK$1:AK$766,"")</f>
        <v>1262562</v>
      </c>
      <c r="AD1240" s="47">
        <f>_xlfn.XLOOKUP($F1240,Main_OG!$D$1:$D$766,Main_OG!AL$1:AL$766,"")</f>
        <v>320685764</v>
      </c>
      <c r="AE1240" s="47">
        <f>_xlfn.XLOOKUP($F1240,Main_OG!$D$1:$D$766,Main_OG!AM$1:AM$766,"")</f>
        <v>32194798</v>
      </c>
      <c r="AF1240" s="48">
        <f>_xlfn.XLOOKUP($F1240,Main_OG!$D$1:$D$766,Main_OG!Z$1:Z$766,"")</f>
        <v>0</v>
      </c>
      <c r="AG1240" s="48">
        <f>_xlfn.XLOOKUP($F1240,Main_OG!$D$1:$D$766,Main_OG!AA$1:AA$766,"")</f>
        <v>2.2204719344600159</v>
      </c>
      <c r="AH1240" s="48">
        <f>_xlfn.XLOOKUP($F1240,Main_OG!$D$1:$D$766,Main_OG!AB$1:AB$766,"")</f>
        <v>20.38</v>
      </c>
      <c r="AI1240" s="48">
        <f>_xlfn.XLOOKUP($F1240,Main_OG!$D$1:$D$766,Main_OG!AC$1:AC$766,"")</f>
        <v>9.1182546074696553</v>
      </c>
      <c r="AJ1240" s="48">
        <f>_xlfn.XLOOKUP($F1240,Main_OG!$D$1:$D$766,Main_OG!AD$1:AD$766,"")</f>
        <v>0.68330088246943577</v>
      </c>
    </row>
    <row r="1241" spans="2:36" x14ac:dyDescent="0.35">
      <c r="B1241" s="36" t="s">
        <v>2316</v>
      </c>
      <c r="C1241" s="45" t="s">
        <v>174</v>
      </c>
      <c r="D1241" s="45" t="s">
        <v>4439</v>
      </c>
      <c r="E1241" s="36" t="s">
        <v>4506</v>
      </c>
      <c r="F1241" s="36" t="str">
        <f t="shared" si="57"/>
        <v>2009_NJ</v>
      </c>
      <c r="G1241" s="45">
        <v>2009</v>
      </c>
      <c r="H1241" s="45">
        <f>_xlfn.XLOOKUP(J1241,Main_OG!$B$1:$B$766,Main_OG!$O$1:$O$766,"")</f>
        <v>1</v>
      </c>
      <c r="I1241" s="45">
        <f>_xlfn.XLOOKUP(F1241,Main_OG!$D$1:$D$766,Main_OG!$J$1:$J$766,"")</f>
        <v>1</v>
      </c>
      <c r="J1241" s="45" t="s">
        <v>174</v>
      </c>
      <c r="K1241" s="45" t="str">
        <f t="shared" si="58"/>
        <v>Jersey Central Power &amp; Lt Co_NJ</v>
      </c>
      <c r="L1241" s="45" t="str">
        <f t="shared" si="59"/>
        <v>Jersey Central Power Light Co_NJ</v>
      </c>
      <c r="M1241" s="45" t="s">
        <v>2320</v>
      </c>
      <c r="N1241" s="45">
        <v>0</v>
      </c>
      <c r="O1241" s="45">
        <v>117794</v>
      </c>
      <c r="P1241" s="45">
        <v>2278</v>
      </c>
      <c r="Q1241" s="45">
        <v>968570</v>
      </c>
      <c r="R1241" s="45">
        <v>0</v>
      </c>
      <c r="S1241" s="45">
        <v>5596402</v>
      </c>
      <c r="T1241" s="45">
        <v>538765</v>
      </c>
      <c r="U1241" s="45">
        <v>9213189</v>
      </c>
      <c r="V1241" s="45">
        <v>0</v>
      </c>
      <c r="W1241" s="45">
        <v>16</v>
      </c>
      <c r="X1241" s="45">
        <v>14.11</v>
      </c>
      <c r="Y1241" s="45">
        <v>16.63</v>
      </c>
      <c r="Z1241" s="46">
        <v>546362.19999999995</v>
      </c>
      <c r="AA1241" s="46">
        <v>62401.443098943957</v>
      </c>
      <c r="AB1241" s="47">
        <f>_xlfn.XLOOKUP($F1241,Main_OG!$D$1:$D$766,Main_OG!AJ$1:AJ$766,"")</f>
        <v>4705996</v>
      </c>
      <c r="AC1241" s="47">
        <f>_xlfn.XLOOKUP($F1241,Main_OG!$D$1:$D$766,Main_OG!AK$1:AK$766,"")</f>
        <v>969334</v>
      </c>
      <c r="AD1241" s="47">
        <f>_xlfn.XLOOKUP($F1241,Main_OG!$D$1:$D$766,Main_OG!AL$1:AL$766,"")</f>
        <v>311146752</v>
      </c>
      <c r="AE1241" s="47">
        <f>_xlfn.XLOOKUP($F1241,Main_OG!$D$1:$D$766,Main_OG!AM$1:AM$766,"")</f>
        <v>34327954</v>
      </c>
      <c r="AF1241" s="48">
        <f>_xlfn.XLOOKUP($F1241,Main_OG!$D$1:$D$766,Main_OG!Z$1:Z$766,"")</f>
        <v>2.2400000000000002</v>
      </c>
      <c r="AG1241" s="48">
        <f>_xlfn.XLOOKUP($F1241,Main_OG!$D$1:$D$766,Main_OG!AA$1:AA$766,"")</f>
        <v>2.2743975091886082</v>
      </c>
      <c r="AH1241" s="48">
        <f>_xlfn.XLOOKUP($F1241,Main_OG!$D$1:$D$766,Main_OG!AB$1:AB$766,"")</f>
        <v>12.18</v>
      </c>
      <c r="AI1241" s="48">
        <f>_xlfn.XLOOKUP($F1241,Main_OG!$D$1:$D$766,Main_OG!AC$1:AC$766,"")</f>
        <v>4.5973007921271787</v>
      </c>
      <c r="AJ1241" s="48">
        <f>_xlfn.XLOOKUP($F1241,Main_OG!$D$1:$D$766,Main_OG!AD$1:AD$766,"")</f>
        <v>0.68314474405108627</v>
      </c>
    </row>
    <row r="1242" spans="2:36" x14ac:dyDescent="0.35">
      <c r="B1242" s="36" t="s">
        <v>2316</v>
      </c>
      <c r="C1242" s="45" t="s">
        <v>174</v>
      </c>
      <c r="D1242" s="45" t="s">
        <v>4439</v>
      </c>
      <c r="E1242" s="36" t="s">
        <v>4506</v>
      </c>
      <c r="F1242" s="36" t="str">
        <f t="shared" si="57"/>
        <v>2010_NJ</v>
      </c>
      <c r="G1242" s="45">
        <v>2010</v>
      </c>
      <c r="H1242" s="45">
        <f>_xlfn.XLOOKUP(J1242,Main_OG!$B$1:$B$766,Main_OG!$O$1:$O$766,"")</f>
        <v>1</v>
      </c>
      <c r="I1242" s="45">
        <f>_xlfn.XLOOKUP(F1242,Main_OG!$D$1:$D$766,Main_OG!$J$1:$J$766,"")</f>
        <v>1</v>
      </c>
      <c r="J1242" s="45" t="s">
        <v>174</v>
      </c>
      <c r="K1242" s="45" t="str">
        <f t="shared" si="58"/>
        <v>Jersey Central Power &amp; Lt Co_NJ</v>
      </c>
      <c r="L1242" s="45" t="str">
        <f t="shared" si="59"/>
        <v>Jersey Central Power Light Co_NJ</v>
      </c>
      <c r="M1242" s="45" t="s">
        <v>2321</v>
      </c>
      <c r="N1242" s="45">
        <v>0</v>
      </c>
      <c r="O1242" s="45">
        <v>108026</v>
      </c>
      <c r="P1242" s="45">
        <v>1971</v>
      </c>
      <c r="Q1242" s="45">
        <v>955992</v>
      </c>
      <c r="R1242" s="45">
        <v>0</v>
      </c>
      <c r="S1242" s="45">
        <v>4132015</v>
      </c>
      <c r="T1242" s="45">
        <v>417922</v>
      </c>
      <c r="U1242" s="45">
        <v>9842598</v>
      </c>
      <c r="V1242" s="45">
        <v>0</v>
      </c>
      <c r="W1242" s="45">
        <v>16.260000000000002</v>
      </c>
      <c r="X1242" s="45">
        <v>14.2</v>
      </c>
      <c r="Y1242" s="45">
        <v>16.940000000000001</v>
      </c>
      <c r="Z1242" s="46">
        <v>554764.4</v>
      </c>
      <c r="AA1242" s="46">
        <v>63045.342260556936</v>
      </c>
      <c r="AB1242" s="47">
        <f>_xlfn.XLOOKUP($F1242,Main_OG!$D$1:$D$766,Main_OG!AJ$1:AJ$766,"")</f>
        <v>5843606</v>
      </c>
      <c r="AC1242" s="47">
        <f>_xlfn.XLOOKUP($F1242,Main_OG!$D$1:$D$766,Main_OG!AK$1:AK$766,"")</f>
        <v>833904</v>
      </c>
      <c r="AD1242" s="47">
        <f>_xlfn.XLOOKUP($F1242,Main_OG!$D$1:$D$766,Main_OG!AL$1:AL$766,"")</f>
        <v>381467380</v>
      </c>
      <c r="AE1242" s="47">
        <f>_xlfn.XLOOKUP($F1242,Main_OG!$D$1:$D$766,Main_OG!AM$1:AM$766,"")</f>
        <v>32771305</v>
      </c>
      <c r="AF1242" s="48">
        <f>_xlfn.XLOOKUP($F1242,Main_OG!$D$1:$D$766,Main_OG!Z$1:Z$766,"")</f>
        <v>2.7</v>
      </c>
      <c r="AG1242" s="48">
        <f>_xlfn.XLOOKUP($F1242,Main_OG!$D$1:$D$766,Main_OG!AA$1:AA$766,"")</f>
        <v>2.2935982820086371</v>
      </c>
      <c r="AH1242" s="48">
        <f>_xlfn.XLOOKUP($F1242,Main_OG!$D$1:$D$766,Main_OG!AB$1:AB$766,"")</f>
        <v>17.02</v>
      </c>
      <c r="AI1242" s="48">
        <f>_xlfn.XLOOKUP($F1242,Main_OG!$D$1:$D$766,Main_OG!AC$1:AC$766,"")</f>
        <v>4.9924248044436963</v>
      </c>
      <c r="AJ1242" s="48">
        <f>_xlfn.XLOOKUP($F1242,Main_OG!$D$1:$D$766,Main_OG!AD$1:AD$766,"")</f>
        <v>0.70992248279802228</v>
      </c>
    </row>
    <row r="1243" spans="2:36" x14ac:dyDescent="0.35">
      <c r="B1243" s="36" t="s">
        <v>2316</v>
      </c>
      <c r="C1243" s="45" t="s">
        <v>174</v>
      </c>
      <c r="D1243" s="45" t="s">
        <v>4439</v>
      </c>
      <c r="E1243" s="36" t="s">
        <v>4506</v>
      </c>
      <c r="F1243" s="36" t="str">
        <f t="shared" si="57"/>
        <v>2011_NJ</v>
      </c>
      <c r="G1243" s="45">
        <v>2011</v>
      </c>
      <c r="H1243" s="45">
        <f>_xlfn.XLOOKUP(J1243,Main_OG!$B$1:$B$766,Main_OG!$O$1:$O$766,"")</f>
        <v>1</v>
      </c>
      <c r="I1243" s="45">
        <f>_xlfn.XLOOKUP(F1243,Main_OG!$D$1:$D$766,Main_OG!$J$1:$J$766,"")</f>
        <v>1</v>
      </c>
      <c r="J1243" s="45" t="s">
        <v>174</v>
      </c>
      <c r="K1243" s="45" t="str">
        <f t="shared" si="58"/>
        <v>Jersey Central Power &amp; Lt Co_NJ</v>
      </c>
      <c r="L1243" s="45" t="str">
        <f t="shared" si="59"/>
        <v>Jersey Central Power Light Co_NJ</v>
      </c>
      <c r="M1243" s="45" t="s">
        <v>2322</v>
      </c>
      <c r="N1243" s="45">
        <v>0</v>
      </c>
      <c r="O1243" s="45">
        <v>94237</v>
      </c>
      <c r="P1243" s="45">
        <v>1547</v>
      </c>
      <c r="Q1243" s="45">
        <v>873395</v>
      </c>
      <c r="R1243" s="45">
        <v>0</v>
      </c>
      <c r="S1243" s="45">
        <v>3184006</v>
      </c>
      <c r="T1243" s="45">
        <v>296941</v>
      </c>
      <c r="U1243" s="45">
        <v>8559674</v>
      </c>
      <c r="V1243" s="45">
        <v>0</v>
      </c>
      <c r="W1243" s="45">
        <v>15.26</v>
      </c>
      <c r="X1243" s="45">
        <v>13.4</v>
      </c>
      <c r="Y1243" s="45">
        <v>15.76</v>
      </c>
      <c r="Z1243" s="46">
        <v>548479.30000000005</v>
      </c>
      <c r="AA1243" s="46">
        <v>62125.623771599247</v>
      </c>
      <c r="AB1243" s="47">
        <f>_xlfn.XLOOKUP($F1243,Main_OG!$D$1:$D$766,Main_OG!AJ$1:AJ$766,"")</f>
        <v>3610244</v>
      </c>
      <c r="AC1243" s="47">
        <f>_xlfn.XLOOKUP($F1243,Main_OG!$D$1:$D$766,Main_OG!AK$1:AK$766,"")</f>
        <v>528631.26</v>
      </c>
      <c r="AD1243" s="47">
        <f>_xlfn.XLOOKUP($F1243,Main_OG!$D$1:$D$766,Main_OG!AL$1:AL$766,"")</f>
        <v>376685724</v>
      </c>
      <c r="AE1243" s="47">
        <f>_xlfn.XLOOKUP($F1243,Main_OG!$D$1:$D$766,Main_OG!AM$1:AM$766,"")</f>
        <v>33606447</v>
      </c>
      <c r="AF1243" s="48">
        <f>_xlfn.XLOOKUP($F1243,Main_OG!$D$1:$D$766,Main_OG!Z$1:Z$766,"")</f>
        <v>2.5</v>
      </c>
      <c r="AG1243" s="48">
        <f>_xlfn.XLOOKUP($F1243,Main_OG!$D$1:$D$766,Main_OG!AA$1:AA$766,"")</f>
        <v>4.18</v>
      </c>
      <c r="AH1243" s="48">
        <f>_xlfn.XLOOKUP($F1243,Main_OG!$D$1:$D$766,Main_OG!AB$1:AB$766,"")</f>
        <v>22.758921780738341</v>
      </c>
      <c r="AI1243" s="48">
        <f>_xlfn.XLOOKUP($F1243,Main_OG!$D$1:$D$766,Main_OG!AC$1:AC$766,"")</f>
        <v>5.1100000000000003</v>
      </c>
      <c r="AJ1243" s="48">
        <f>_xlfn.XLOOKUP($F1243,Main_OG!$D$1:$D$766,Main_OG!AD$1:AD$766,"")</f>
        <v>0.68</v>
      </c>
    </row>
    <row r="1244" spans="2:36" x14ac:dyDescent="0.35">
      <c r="B1244" s="36" t="s">
        <v>2316</v>
      </c>
      <c r="C1244" s="45" t="s">
        <v>174</v>
      </c>
      <c r="D1244" s="45" t="s">
        <v>4439</v>
      </c>
      <c r="E1244" s="36" t="s">
        <v>4506</v>
      </c>
      <c r="F1244" s="36" t="str">
        <f t="shared" si="57"/>
        <v>2012_NJ</v>
      </c>
      <c r="G1244" s="45">
        <v>2012</v>
      </c>
      <c r="H1244" s="45">
        <f>_xlfn.XLOOKUP(J1244,Main_OG!$B$1:$B$766,Main_OG!$O$1:$O$766,"")</f>
        <v>1</v>
      </c>
      <c r="I1244" s="45">
        <f>_xlfn.XLOOKUP(F1244,Main_OG!$D$1:$D$766,Main_OG!$J$1:$J$766,"")</f>
        <v>1</v>
      </c>
      <c r="J1244" s="45" t="s">
        <v>174</v>
      </c>
      <c r="K1244" s="45" t="str">
        <f t="shared" si="58"/>
        <v>Jersey Central Power &amp; Lt Co_NJ</v>
      </c>
      <c r="L1244" s="45" t="str">
        <f t="shared" si="59"/>
        <v>Jersey Central Power Light Co_NJ</v>
      </c>
      <c r="M1244" s="45" t="s">
        <v>2323</v>
      </c>
      <c r="N1244" s="45">
        <v>0</v>
      </c>
      <c r="O1244" s="45">
        <v>85256</v>
      </c>
      <c r="P1244" s="45">
        <v>1353</v>
      </c>
      <c r="Q1244" s="45">
        <v>815239</v>
      </c>
      <c r="R1244" s="45">
        <v>0</v>
      </c>
      <c r="S1244" s="45">
        <v>2584060</v>
      </c>
      <c r="T1244" s="45">
        <v>241328</v>
      </c>
      <c r="U1244" s="45">
        <v>7648658</v>
      </c>
      <c r="V1244" s="45">
        <v>0</v>
      </c>
      <c r="W1244" s="45">
        <v>14.245792</v>
      </c>
      <c r="X1244" s="45">
        <v>11.367267999999999</v>
      </c>
      <c r="Y1244" s="45">
        <v>14.484019</v>
      </c>
      <c r="Z1244" s="46">
        <v>560729.69999999995</v>
      </c>
      <c r="AA1244" s="46">
        <v>63390.295659877018</v>
      </c>
      <c r="AB1244" s="47">
        <f>_xlfn.XLOOKUP($F1244,Main_OG!$D$1:$D$766,Main_OG!AJ$1:AJ$766,"")</f>
        <v>1665058</v>
      </c>
      <c r="AC1244" s="47">
        <f>_xlfn.XLOOKUP($F1244,Main_OG!$D$1:$D$766,Main_OG!AK$1:AK$766,"")</f>
        <v>260828</v>
      </c>
      <c r="AD1244" s="47">
        <f>_xlfn.XLOOKUP($F1244,Main_OG!$D$1:$D$766,Main_OG!AL$1:AL$766,"")</f>
        <v>438350928</v>
      </c>
      <c r="AE1244" s="47">
        <f>_xlfn.XLOOKUP($F1244,Main_OG!$D$1:$D$766,Main_OG!AM$1:AM$766,"")</f>
        <v>33110224</v>
      </c>
      <c r="AF1244" s="48">
        <f>_xlfn.XLOOKUP($F1244,Main_OG!$D$1:$D$766,Main_OG!Z$1:Z$766,"")</f>
        <v>0</v>
      </c>
      <c r="AG1244" s="48">
        <f>_xlfn.XLOOKUP($F1244,Main_OG!$D$1:$D$766,Main_OG!AA$1:AA$766,"")</f>
        <v>4.05</v>
      </c>
      <c r="AH1244" s="48">
        <f>_xlfn.XLOOKUP($F1244,Main_OG!$D$1:$D$766,Main_OG!AB$1:AB$766,"")</f>
        <v>23.49195884567845</v>
      </c>
      <c r="AI1244" s="48">
        <f>_xlfn.XLOOKUP($F1244,Main_OG!$D$1:$D$766,Main_OG!AC$1:AC$766,"")</f>
        <v>3.503818060367514</v>
      </c>
      <c r="AJ1244" s="48">
        <f>_xlfn.XLOOKUP($F1244,Main_OG!$D$1:$D$766,Main_OG!AD$1:AD$766,"")</f>
        <v>0.75442193202762442</v>
      </c>
    </row>
    <row r="1245" spans="2:36" x14ac:dyDescent="0.35">
      <c r="B1245" s="36" t="s">
        <v>2316</v>
      </c>
      <c r="C1245" s="45" t="s">
        <v>174</v>
      </c>
      <c r="D1245" s="45" t="s">
        <v>4439</v>
      </c>
      <c r="E1245" s="36" t="s">
        <v>4506</v>
      </c>
      <c r="F1245" s="36" t="str">
        <f t="shared" si="57"/>
        <v>2013_NJ</v>
      </c>
      <c r="G1245" s="45">
        <v>2013</v>
      </c>
      <c r="H1245" s="45">
        <f>_xlfn.XLOOKUP(J1245,Main_OG!$B$1:$B$766,Main_OG!$O$1:$O$766,"")</f>
        <v>1</v>
      </c>
      <c r="I1245" s="45">
        <f>_xlfn.XLOOKUP(F1245,Main_OG!$D$1:$D$766,Main_OG!$J$1:$J$766,"")</f>
        <v>1</v>
      </c>
      <c r="J1245" s="45" t="s">
        <v>174</v>
      </c>
      <c r="K1245" s="45" t="str">
        <f t="shared" si="58"/>
        <v>Jersey Central Power &amp; Lt Co_NJ</v>
      </c>
      <c r="L1245" s="45" t="str">
        <f t="shared" si="59"/>
        <v>Jersey Central Power Light Co_NJ</v>
      </c>
      <c r="M1245" s="45" t="s">
        <v>2324</v>
      </c>
      <c r="N1245" s="45">
        <v>0</v>
      </c>
      <c r="O1245" s="45">
        <v>78534</v>
      </c>
      <c r="P1245" s="45">
        <v>1150</v>
      </c>
      <c r="Q1245" s="45">
        <v>780896</v>
      </c>
      <c r="R1245" s="45">
        <v>0</v>
      </c>
      <c r="S1245" s="45">
        <v>2298350</v>
      </c>
      <c r="T1245" s="45">
        <v>231984</v>
      </c>
      <c r="U1245" s="45">
        <v>7417321</v>
      </c>
      <c r="V1245" s="45">
        <v>0</v>
      </c>
      <c r="W1245" s="45">
        <v>13.698722999999999</v>
      </c>
      <c r="X1245" s="45">
        <v>11.311771999999999</v>
      </c>
      <c r="Y1245" s="45">
        <v>13.843465999999999</v>
      </c>
      <c r="Z1245" s="46">
        <v>570952.4</v>
      </c>
      <c r="AA1245" s="46">
        <v>64457.432589798329</v>
      </c>
      <c r="AB1245" s="47">
        <f>_xlfn.XLOOKUP($F1245,Main_OG!$D$1:$D$766,Main_OG!AJ$1:AJ$766,"")</f>
        <v>1707218</v>
      </c>
      <c r="AC1245" s="47">
        <f>_xlfn.XLOOKUP($F1245,Main_OG!$D$1:$D$766,Main_OG!AK$1:AK$766,"")</f>
        <v>431306</v>
      </c>
      <c r="AD1245" s="47">
        <f>_xlfn.XLOOKUP($F1245,Main_OG!$D$1:$D$766,Main_OG!AL$1:AL$766,"")</f>
        <v>419597012</v>
      </c>
      <c r="AE1245" s="47">
        <f>_xlfn.XLOOKUP($F1245,Main_OG!$D$1:$D$766,Main_OG!AM$1:AM$766,"")</f>
        <v>33379688</v>
      </c>
      <c r="AF1245" s="48">
        <f>_xlfn.XLOOKUP($F1245,Main_OG!$D$1:$D$766,Main_OG!Z$1:Z$766,"")</f>
        <v>0</v>
      </c>
      <c r="AG1245" s="48">
        <f>_xlfn.XLOOKUP($F1245,Main_OG!$D$1:$D$766,Main_OG!AA$1:AA$766,"")</f>
        <v>2.3089180475565318</v>
      </c>
      <c r="AH1245" s="48">
        <f>_xlfn.XLOOKUP($F1245,Main_OG!$D$1:$D$766,Main_OG!AB$1:AB$766,"")</f>
        <v>22.862714639490921</v>
      </c>
      <c r="AI1245" s="48">
        <f>_xlfn.XLOOKUP($F1245,Main_OG!$D$1:$D$766,Main_OG!AC$1:AC$766,"")</f>
        <v>4.1900000000000004</v>
      </c>
      <c r="AJ1245" s="48">
        <f>_xlfn.XLOOKUP($F1245,Main_OG!$D$1:$D$766,Main_OG!AD$1:AD$766,"")</f>
        <v>0.8</v>
      </c>
    </row>
    <row r="1246" spans="2:36" x14ac:dyDescent="0.35">
      <c r="B1246" s="36" t="s">
        <v>2316</v>
      </c>
      <c r="C1246" s="45" t="s">
        <v>174</v>
      </c>
      <c r="D1246" s="45" t="s">
        <v>4439</v>
      </c>
      <c r="E1246" s="36" t="s">
        <v>4506</v>
      </c>
      <c r="F1246" s="36" t="str">
        <f t="shared" si="57"/>
        <v>2014_NJ</v>
      </c>
      <c r="G1246" s="45">
        <v>2014</v>
      </c>
      <c r="H1246" s="45">
        <f>_xlfn.XLOOKUP(J1246,Main_OG!$B$1:$B$766,Main_OG!$O$1:$O$766,"")</f>
        <v>1</v>
      </c>
      <c r="I1246" s="45">
        <f>_xlfn.XLOOKUP(F1246,Main_OG!$D$1:$D$766,Main_OG!$J$1:$J$766,"")</f>
        <v>1</v>
      </c>
      <c r="J1246" s="45" t="s">
        <v>174</v>
      </c>
      <c r="K1246" s="45" t="str">
        <f t="shared" si="58"/>
        <v>Jersey Central Power &amp; Lt Co_NJ</v>
      </c>
      <c r="L1246" s="45" t="str">
        <f t="shared" si="59"/>
        <v>Jersey Central Power Light Co_NJ</v>
      </c>
      <c r="M1246" s="45" t="s">
        <v>2325</v>
      </c>
      <c r="N1246" s="45">
        <v>0</v>
      </c>
      <c r="O1246" s="45">
        <v>79185</v>
      </c>
      <c r="P1246" s="45">
        <v>1104</v>
      </c>
      <c r="Q1246" s="45">
        <v>776222</v>
      </c>
      <c r="R1246" s="45">
        <v>0</v>
      </c>
      <c r="S1246" s="45">
        <v>2445207</v>
      </c>
      <c r="T1246" s="45">
        <v>247669</v>
      </c>
      <c r="U1246" s="45">
        <v>7264641</v>
      </c>
      <c r="V1246" s="45">
        <v>0</v>
      </c>
      <c r="W1246" s="45">
        <v>13.413785000000001</v>
      </c>
      <c r="X1246" s="45">
        <v>12.1343</v>
      </c>
      <c r="Y1246" s="45">
        <v>13.337609</v>
      </c>
      <c r="Z1246" s="46">
        <v>570696.4</v>
      </c>
      <c r="AA1246" s="46">
        <v>64359.825457127372</v>
      </c>
      <c r="AB1246" s="47">
        <f>_xlfn.XLOOKUP($F1246,Main_OG!$D$1:$D$766,Main_OG!AJ$1:AJ$766,"")</f>
        <v>2121058</v>
      </c>
      <c r="AC1246" s="47">
        <f>_xlfn.XLOOKUP($F1246,Main_OG!$D$1:$D$766,Main_OG!AK$1:AK$766,"")</f>
        <v>1616556</v>
      </c>
      <c r="AD1246" s="47">
        <f>_xlfn.XLOOKUP($F1246,Main_OG!$D$1:$D$766,Main_OG!AL$1:AL$766,"")</f>
        <v>483182966</v>
      </c>
      <c r="AE1246" s="47">
        <f>_xlfn.XLOOKUP($F1246,Main_OG!$D$1:$D$766,Main_OG!AM$1:AM$766,"")</f>
        <v>31507121</v>
      </c>
      <c r="AF1246" s="48">
        <f>_xlfn.XLOOKUP($F1246,Main_OG!$D$1:$D$766,Main_OG!Z$1:Z$766,"")</f>
        <v>2.63</v>
      </c>
      <c r="AG1246" s="48">
        <f>_xlfn.XLOOKUP($F1246,Main_OG!$D$1:$D$766,Main_OG!AA$1:AA$766,"")</f>
        <v>3.95</v>
      </c>
      <c r="AH1246" s="48">
        <f>_xlfn.XLOOKUP($F1246,Main_OG!$D$1:$D$766,Main_OG!AB$1:AB$766,"")</f>
        <v>23.67</v>
      </c>
      <c r="AI1246" s="48">
        <f>_xlfn.XLOOKUP($F1246,Main_OG!$D$1:$D$766,Main_OG!AC$1:AC$766,"")</f>
        <v>4.9924248044436963</v>
      </c>
      <c r="AJ1246" s="48">
        <f>_xlfn.XLOOKUP($F1246,Main_OG!$D$1:$D$766,Main_OG!AD$1:AD$766,"")</f>
        <v>0.76</v>
      </c>
    </row>
    <row r="1247" spans="2:36" x14ac:dyDescent="0.35">
      <c r="B1247" s="36" t="s">
        <v>2316</v>
      </c>
      <c r="C1247" s="45" t="s">
        <v>174</v>
      </c>
      <c r="D1247" s="45" t="s">
        <v>4439</v>
      </c>
      <c r="E1247" s="36" t="s">
        <v>4506</v>
      </c>
      <c r="F1247" s="36" t="str">
        <f t="shared" si="57"/>
        <v>2015_NJ</v>
      </c>
      <c r="G1247" s="45">
        <v>2015</v>
      </c>
      <c r="H1247" s="45">
        <f>_xlfn.XLOOKUP(J1247,Main_OG!$B$1:$B$766,Main_OG!$O$1:$O$766,"")</f>
        <v>1</v>
      </c>
      <c r="I1247" s="45">
        <f>_xlfn.XLOOKUP(F1247,Main_OG!$D$1:$D$766,Main_OG!$J$1:$J$766,"")</f>
        <v>1</v>
      </c>
      <c r="J1247" s="45" t="s">
        <v>174</v>
      </c>
      <c r="K1247" s="45" t="str">
        <f t="shared" si="58"/>
        <v>Jersey Central Power &amp; Lt Co_NJ</v>
      </c>
      <c r="L1247" s="45" t="str">
        <f t="shared" si="59"/>
        <v>Jersey Central Power Light Co_NJ</v>
      </c>
      <c r="M1247" s="45" t="s">
        <v>2326</v>
      </c>
      <c r="N1247" s="45">
        <v>0</v>
      </c>
      <c r="O1247" s="45">
        <v>80773</v>
      </c>
      <c r="P1247" s="45">
        <v>1100</v>
      </c>
      <c r="Q1247" s="45">
        <v>805797</v>
      </c>
      <c r="R1247" s="45">
        <v>0</v>
      </c>
      <c r="S1247" s="45">
        <v>2536081</v>
      </c>
      <c r="T1247" s="45">
        <v>196970</v>
      </c>
      <c r="U1247" s="45">
        <v>7799652</v>
      </c>
      <c r="V1247" s="45">
        <v>0</v>
      </c>
      <c r="W1247" s="45">
        <v>12.71289</v>
      </c>
      <c r="X1247" s="45">
        <v>11.061481000000001</v>
      </c>
      <c r="Y1247" s="45">
        <v>13.342123000000001</v>
      </c>
      <c r="Z1247" s="46">
        <v>581414.9</v>
      </c>
      <c r="AA1247" s="46">
        <v>65546.161172233857</v>
      </c>
      <c r="AB1247" s="47">
        <f>_xlfn.XLOOKUP($F1247,Main_OG!$D$1:$D$766,Main_OG!AJ$1:AJ$766,"")</f>
        <v>1506538</v>
      </c>
      <c r="AC1247" s="47">
        <f>_xlfn.XLOOKUP($F1247,Main_OG!$D$1:$D$766,Main_OG!AK$1:AK$766,"")</f>
        <v>1059266</v>
      </c>
      <c r="AD1247" s="47">
        <f>_xlfn.XLOOKUP($F1247,Main_OG!$D$1:$D$766,Main_OG!AL$1:AL$766,"")</f>
        <v>551127516</v>
      </c>
      <c r="AE1247" s="47">
        <f>_xlfn.XLOOKUP($F1247,Main_OG!$D$1:$D$766,Main_OG!AM$1:AM$766,"")</f>
        <v>33261760</v>
      </c>
      <c r="AF1247" s="48">
        <f>_xlfn.XLOOKUP($F1247,Main_OG!$D$1:$D$766,Main_OG!Z$1:Z$766,"")</f>
        <v>0</v>
      </c>
      <c r="AG1247" s="48">
        <f>_xlfn.XLOOKUP($F1247,Main_OG!$D$1:$D$766,Main_OG!AA$1:AA$766,"")</f>
        <v>3.82</v>
      </c>
      <c r="AH1247" s="48">
        <f>_xlfn.XLOOKUP($F1247,Main_OG!$D$1:$D$766,Main_OG!AB$1:AB$766,"")</f>
        <v>14.7</v>
      </c>
      <c r="AI1247" s="48">
        <f>_xlfn.XLOOKUP($F1247,Main_OG!$D$1:$D$766,Main_OG!AC$1:AC$766,"")</f>
        <v>3.3843619636206599</v>
      </c>
      <c r="AJ1247" s="48">
        <f>_xlfn.XLOOKUP($F1247,Main_OG!$D$1:$D$766,Main_OG!AD$1:AD$766,"")</f>
        <v>0.66963877086385626</v>
      </c>
    </row>
    <row r="1248" spans="2:36" x14ac:dyDescent="0.35">
      <c r="B1248" s="36" t="s">
        <v>2316</v>
      </c>
      <c r="C1248" s="45" t="s">
        <v>174</v>
      </c>
      <c r="D1248" s="45" t="s">
        <v>4439</v>
      </c>
      <c r="E1248" s="36" t="s">
        <v>4506</v>
      </c>
      <c r="F1248" s="36" t="str">
        <f t="shared" si="57"/>
        <v>2016_NJ</v>
      </c>
      <c r="G1248" s="45">
        <v>2016</v>
      </c>
      <c r="H1248" s="45">
        <f>_xlfn.XLOOKUP(J1248,Main_OG!$B$1:$B$766,Main_OG!$O$1:$O$766,"")</f>
        <v>1</v>
      </c>
      <c r="I1248" s="45">
        <f>_xlfn.XLOOKUP(F1248,Main_OG!$D$1:$D$766,Main_OG!$J$1:$J$766,"")</f>
        <v>2</v>
      </c>
      <c r="J1248" s="45" t="s">
        <v>174</v>
      </c>
      <c r="K1248" s="45" t="str">
        <f t="shared" si="58"/>
        <v>Jersey Central Power &amp; Lt Co_NJ</v>
      </c>
      <c r="L1248" s="45" t="str">
        <f t="shared" si="59"/>
        <v>Jersey Central Power Light Co_NJ</v>
      </c>
      <c r="M1248" s="45" t="s">
        <v>2327</v>
      </c>
      <c r="N1248" s="45">
        <v>0</v>
      </c>
      <c r="O1248" s="45">
        <v>78249</v>
      </c>
      <c r="P1248" s="45">
        <v>1055</v>
      </c>
      <c r="Q1248" s="45">
        <v>791205</v>
      </c>
      <c r="R1248" s="45">
        <v>0</v>
      </c>
      <c r="S1248" s="45">
        <v>2420064</v>
      </c>
      <c r="T1248" s="45">
        <v>202160</v>
      </c>
      <c r="U1248" s="45">
        <v>7613398</v>
      </c>
      <c r="V1248" s="45">
        <v>0</v>
      </c>
      <c r="W1248" s="45">
        <v>12.709493999999999</v>
      </c>
      <c r="X1248" s="45">
        <v>10.087802</v>
      </c>
      <c r="Y1248" s="45">
        <v>13.357524</v>
      </c>
      <c r="Z1248" s="46">
        <v>587049.69999999995</v>
      </c>
      <c r="AA1248" s="46">
        <v>66157.000373242656</v>
      </c>
      <c r="AB1248" s="47">
        <f>_xlfn.XLOOKUP($F1248,Main_OG!$D$1:$D$766,Main_OG!AJ$1:AJ$766,"")</f>
        <v>1126784</v>
      </c>
      <c r="AC1248" s="47">
        <f>_xlfn.XLOOKUP($F1248,Main_OG!$D$1:$D$766,Main_OG!AK$1:AK$766,"")</f>
        <v>320978</v>
      </c>
      <c r="AD1248" s="47">
        <f>_xlfn.XLOOKUP($F1248,Main_OG!$D$1:$D$766,Main_OG!AL$1:AL$766,"")</f>
        <v>629409760</v>
      </c>
      <c r="AE1248" s="47">
        <f>_xlfn.XLOOKUP($F1248,Main_OG!$D$1:$D$766,Main_OG!AM$1:AM$766,"")</f>
        <v>29885187</v>
      </c>
      <c r="AF1248" s="48">
        <f>_xlfn.XLOOKUP($F1248,Main_OG!$D$1:$D$766,Main_OG!Z$1:Z$766,"")</f>
        <v>0</v>
      </c>
      <c r="AG1248" s="48">
        <f>_xlfn.XLOOKUP($F1248,Main_OG!$D$1:$D$766,Main_OG!AA$1:AA$766,"")</f>
        <v>2.2143440282408582</v>
      </c>
      <c r="AH1248" s="48">
        <f>_xlfn.XLOOKUP($F1248,Main_OG!$D$1:$D$766,Main_OG!AB$1:AB$766,"")</f>
        <v>11.309272049594229</v>
      </c>
      <c r="AI1248" s="48">
        <f>_xlfn.XLOOKUP($F1248,Main_OG!$D$1:$D$766,Main_OG!AC$1:AC$766,"")</f>
        <v>2.12</v>
      </c>
      <c r="AJ1248" s="48">
        <f>_xlfn.XLOOKUP($F1248,Main_OG!$D$1:$D$766,Main_OG!AD$1:AD$766,"")</f>
        <v>0.69</v>
      </c>
    </row>
    <row r="1249" spans="2:36" x14ac:dyDescent="0.35">
      <c r="B1249" s="36" t="s">
        <v>2316</v>
      </c>
      <c r="C1249" s="45" t="s">
        <v>174</v>
      </c>
      <c r="D1249" s="45" t="s">
        <v>4439</v>
      </c>
      <c r="E1249" s="36" t="s">
        <v>4506</v>
      </c>
      <c r="F1249" s="36" t="str">
        <f t="shared" si="57"/>
        <v>2017_NJ</v>
      </c>
      <c r="G1249" s="45">
        <v>2017</v>
      </c>
      <c r="H1249" s="45">
        <f>_xlfn.XLOOKUP(J1249,Main_OG!$B$1:$B$766,Main_OG!$O$1:$O$766,"")</f>
        <v>1</v>
      </c>
      <c r="I1249" s="45">
        <f>_xlfn.XLOOKUP(F1249,Main_OG!$D$1:$D$766,Main_OG!$J$1:$J$766,"")</f>
        <v>2</v>
      </c>
      <c r="J1249" s="45" t="s">
        <v>174</v>
      </c>
      <c r="K1249" s="45" t="str">
        <f t="shared" si="58"/>
        <v>Jersey Central Power &amp; Lt Co_NJ</v>
      </c>
      <c r="L1249" s="45" t="str">
        <f t="shared" si="59"/>
        <v>Jersey Central Power Light Co_NJ</v>
      </c>
      <c r="M1249" s="45" t="s">
        <v>2328</v>
      </c>
      <c r="N1249" s="45">
        <v>0</v>
      </c>
      <c r="O1249" s="45">
        <v>78907</v>
      </c>
      <c r="P1249" s="45">
        <v>1028</v>
      </c>
      <c r="Q1249" s="45">
        <v>791309</v>
      </c>
      <c r="R1249" s="45">
        <v>0</v>
      </c>
      <c r="S1249" s="45">
        <v>2314039</v>
      </c>
      <c r="T1249" s="45">
        <v>271260</v>
      </c>
      <c r="U1249" s="45">
        <v>7175787</v>
      </c>
      <c r="V1249" s="45">
        <v>0</v>
      </c>
      <c r="W1249" s="45">
        <v>13.132557</v>
      </c>
      <c r="X1249" s="45">
        <v>10.125120000000001</v>
      </c>
      <c r="Y1249" s="45">
        <v>13.464402</v>
      </c>
      <c r="Z1249" s="46">
        <v>590086.69999999995</v>
      </c>
      <c r="AA1249" s="46">
        <v>66390.294849983911</v>
      </c>
      <c r="AB1249" s="47">
        <f>_xlfn.XLOOKUP($F1249,Main_OG!$D$1:$D$766,Main_OG!AJ$1:AJ$766,"")</f>
        <v>1026174</v>
      </c>
      <c r="AC1249" s="47">
        <f>_xlfn.XLOOKUP($F1249,Main_OG!$D$1:$D$766,Main_OG!AK$1:AK$766,"")</f>
        <v>324116</v>
      </c>
      <c r="AD1249" s="47">
        <f>_xlfn.XLOOKUP($F1249,Main_OG!$D$1:$D$766,Main_OG!AL$1:AL$766,"")</f>
        <v>525319324</v>
      </c>
      <c r="AE1249" s="47">
        <f>_xlfn.XLOOKUP($F1249,Main_OG!$D$1:$D$766,Main_OG!AM$1:AM$766,"")</f>
        <v>34032698</v>
      </c>
      <c r="AF1249" s="48">
        <f>_xlfn.XLOOKUP($F1249,Main_OG!$D$1:$D$766,Main_OG!Z$1:Z$766,"")</f>
        <v>0</v>
      </c>
      <c r="AG1249" s="48">
        <f>_xlfn.XLOOKUP($F1249,Main_OG!$D$1:$D$766,Main_OG!AA$1:AA$766,"")</f>
        <v>3.17</v>
      </c>
      <c r="AH1249" s="48">
        <f>_xlfn.XLOOKUP($F1249,Main_OG!$D$1:$D$766,Main_OG!AB$1:AB$766,"")</f>
        <v>13.96</v>
      </c>
      <c r="AI1249" s="48">
        <f>_xlfn.XLOOKUP($F1249,Main_OG!$D$1:$D$766,Main_OG!AC$1:AC$766,"")</f>
        <v>3.7243523928232452</v>
      </c>
      <c r="AJ1249" s="48">
        <f>_xlfn.XLOOKUP($F1249,Main_OG!$D$1:$D$766,Main_OG!AD$1:AD$766,"")</f>
        <v>0.73</v>
      </c>
    </row>
    <row r="1250" spans="2:36" x14ac:dyDescent="0.35">
      <c r="B1250" s="36" t="s">
        <v>2316</v>
      </c>
      <c r="C1250" s="45" t="s">
        <v>174</v>
      </c>
      <c r="D1250" s="45" t="s">
        <v>4439</v>
      </c>
      <c r="E1250" s="36" t="s">
        <v>4506</v>
      </c>
      <c r="F1250" s="36" t="str">
        <f t="shared" si="57"/>
        <v>2018_NJ</v>
      </c>
      <c r="G1250" s="45">
        <v>2018</v>
      </c>
      <c r="H1250" s="45">
        <f>_xlfn.XLOOKUP(J1250,Main_OG!$B$1:$B$766,Main_OG!$O$1:$O$766,"")</f>
        <v>1</v>
      </c>
      <c r="I1250" s="45">
        <f>_xlfn.XLOOKUP(F1250,Main_OG!$D$1:$D$766,Main_OG!$J$1:$J$766,"")</f>
        <v>2</v>
      </c>
      <c r="J1250" s="45" t="s">
        <v>174</v>
      </c>
      <c r="K1250" s="45" t="str">
        <f t="shared" si="58"/>
        <v>Jersey Central Power &amp; Lt Co_NJ</v>
      </c>
      <c r="L1250" s="45" t="str">
        <f t="shared" si="59"/>
        <v>Jersey Central Power Light Co_NJ</v>
      </c>
      <c r="M1250" s="45" t="s">
        <v>2329</v>
      </c>
      <c r="N1250" s="45">
        <v>0</v>
      </c>
      <c r="O1250" s="45">
        <v>80122</v>
      </c>
      <c r="P1250" s="45">
        <v>1026</v>
      </c>
      <c r="Q1250" s="45">
        <v>835495</v>
      </c>
      <c r="R1250" s="45">
        <v>0</v>
      </c>
      <c r="S1250" s="45">
        <v>2423613</v>
      </c>
      <c r="T1250" s="45">
        <v>235617</v>
      </c>
      <c r="U1250" s="45">
        <v>7967836</v>
      </c>
      <c r="V1250" s="45">
        <v>0</v>
      </c>
      <c r="W1250" s="45">
        <v>12.794435</v>
      </c>
      <c r="X1250" s="45">
        <v>10.495846999999999</v>
      </c>
      <c r="Y1250" s="45">
        <v>13.320776</v>
      </c>
      <c r="Z1250" s="46">
        <v>606892.19999999995</v>
      </c>
      <c r="AA1250" s="46">
        <v>68253.556956857661</v>
      </c>
      <c r="AB1250" s="47">
        <f>_xlfn.XLOOKUP($F1250,Main_OG!$D$1:$D$766,Main_OG!AJ$1:AJ$766,"")</f>
        <v>1007664</v>
      </c>
      <c r="AC1250" s="47">
        <f>_xlfn.XLOOKUP($F1250,Main_OG!$D$1:$D$766,Main_OG!AK$1:AK$766,"")</f>
        <v>1006302</v>
      </c>
      <c r="AD1250" s="47">
        <f>_xlfn.XLOOKUP($F1250,Main_OG!$D$1:$D$766,Main_OG!AL$1:AL$766,"")</f>
        <v>540557398</v>
      </c>
      <c r="AE1250" s="47">
        <f>_xlfn.XLOOKUP($F1250,Main_OG!$D$1:$D$766,Main_OG!AM$1:AM$766,"")</f>
        <v>31982106</v>
      </c>
      <c r="AF1250" s="48">
        <f>_xlfn.XLOOKUP($F1250,Main_OG!$D$1:$D$766,Main_OG!Z$1:Z$766,"")</f>
        <v>0</v>
      </c>
      <c r="AG1250" s="48">
        <f>_xlfn.XLOOKUP($F1250,Main_OG!$D$1:$D$766,Main_OG!AA$1:AA$766,"")</f>
        <v>3.51</v>
      </c>
      <c r="AH1250" s="48">
        <f>_xlfn.XLOOKUP($F1250,Main_OG!$D$1:$D$766,Main_OG!AB$1:AB$766,"")</f>
        <v>15.58</v>
      </c>
      <c r="AI1250" s="48">
        <f>_xlfn.XLOOKUP($F1250,Main_OG!$D$1:$D$766,Main_OG!AC$1:AC$766,"")</f>
        <v>3.07</v>
      </c>
      <c r="AJ1250" s="48">
        <f>_xlfn.XLOOKUP($F1250,Main_OG!$D$1:$D$766,Main_OG!AD$1:AD$766,"")</f>
        <v>0.71</v>
      </c>
    </row>
    <row r="1251" spans="2:36" x14ac:dyDescent="0.35">
      <c r="B1251" s="36" t="s">
        <v>2316</v>
      </c>
      <c r="C1251" s="45" t="s">
        <v>174</v>
      </c>
      <c r="D1251" s="45" t="s">
        <v>4439</v>
      </c>
      <c r="E1251" s="36" t="s">
        <v>4506</v>
      </c>
      <c r="F1251" s="36" t="str">
        <f t="shared" si="57"/>
        <v>2019_NJ</v>
      </c>
      <c r="G1251" s="45">
        <v>2019</v>
      </c>
      <c r="H1251" s="45">
        <f>_xlfn.XLOOKUP(J1251,Main_OG!$B$1:$B$766,Main_OG!$O$1:$O$766,"")</f>
        <v>1</v>
      </c>
      <c r="I1251" s="45">
        <f>_xlfn.XLOOKUP(F1251,Main_OG!$D$1:$D$766,Main_OG!$J$1:$J$766,"")</f>
        <v>2</v>
      </c>
      <c r="J1251" s="45" t="s">
        <v>174</v>
      </c>
      <c r="K1251" s="45" t="str">
        <f t="shared" si="58"/>
        <v>Jersey Central Power &amp; Lt Co_NJ</v>
      </c>
      <c r="L1251" s="45" t="str">
        <f t="shared" si="59"/>
        <v>Jersey Central Power Light Co_NJ</v>
      </c>
      <c r="M1251" s="45" t="s">
        <v>2330</v>
      </c>
      <c r="N1251" s="45">
        <v>0</v>
      </c>
      <c r="O1251" s="45">
        <v>82078</v>
      </c>
      <c r="P1251" s="45">
        <v>1056</v>
      </c>
      <c r="Q1251" s="45">
        <v>842987</v>
      </c>
      <c r="R1251" s="45">
        <v>0</v>
      </c>
      <c r="S1251" s="45">
        <v>2441485</v>
      </c>
      <c r="T1251" s="45">
        <v>296405</v>
      </c>
      <c r="U1251" s="45">
        <v>7788851</v>
      </c>
      <c r="V1251" s="45">
        <v>0</v>
      </c>
      <c r="W1251" s="45">
        <v>12.829466</v>
      </c>
      <c r="X1251" s="45">
        <v>9.5650207999999992</v>
      </c>
      <c r="Y1251" s="45">
        <v>13.135180999999999</v>
      </c>
      <c r="Z1251" s="46">
        <v>617110.69999999995</v>
      </c>
      <c r="AA1251" s="46">
        <v>69406.455194529277</v>
      </c>
      <c r="AB1251" s="47">
        <f>_xlfn.XLOOKUP($F1251,Main_OG!$D$1:$D$766,Main_OG!AJ$1:AJ$766,"")</f>
        <v>880082</v>
      </c>
      <c r="AC1251" s="47">
        <f>_xlfn.XLOOKUP($F1251,Main_OG!$D$1:$D$766,Main_OG!AK$1:AK$766,"")</f>
        <v>306298</v>
      </c>
      <c r="AD1251" s="47">
        <f>_xlfn.XLOOKUP($F1251,Main_OG!$D$1:$D$766,Main_OG!AL$1:AL$766,"")</f>
        <v>555590448</v>
      </c>
      <c r="AE1251" s="47">
        <f>_xlfn.XLOOKUP($F1251,Main_OG!$D$1:$D$766,Main_OG!AM$1:AM$766,"")</f>
        <v>26637324</v>
      </c>
      <c r="AF1251" s="48">
        <f>_xlfn.XLOOKUP($F1251,Main_OG!$D$1:$D$766,Main_OG!Z$1:Z$766,"")</f>
        <v>0</v>
      </c>
      <c r="AG1251" s="48">
        <f>_xlfn.XLOOKUP($F1251,Main_OG!$D$1:$D$766,Main_OG!AA$1:AA$766,"")</f>
        <v>3.07</v>
      </c>
      <c r="AH1251" s="48">
        <f>_xlfn.XLOOKUP($F1251,Main_OG!$D$1:$D$766,Main_OG!AB$1:AB$766,"")</f>
        <v>14.06</v>
      </c>
      <c r="AI1251" s="48">
        <f>_xlfn.XLOOKUP($F1251,Main_OG!$D$1:$D$766,Main_OG!AC$1:AC$766,"")</f>
        <v>3.3292283805067271</v>
      </c>
      <c r="AJ1251" s="48">
        <f>_xlfn.XLOOKUP($F1251,Main_OG!$D$1:$D$766,Main_OG!AD$1:AD$766,"")</f>
        <v>0.60296766622862785</v>
      </c>
    </row>
    <row r="1252" spans="2:36" x14ac:dyDescent="0.35">
      <c r="B1252" s="36" t="s">
        <v>2316</v>
      </c>
      <c r="C1252" s="45" t="s">
        <v>174</v>
      </c>
      <c r="D1252" s="45" t="s">
        <v>4439</v>
      </c>
      <c r="E1252" s="36" t="s">
        <v>4506</v>
      </c>
      <c r="F1252" s="36" t="str">
        <f t="shared" si="57"/>
        <v>2020_NJ</v>
      </c>
      <c r="G1252" s="45">
        <v>2020</v>
      </c>
      <c r="H1252" s="45">
        <f>_xlfn.XLOOKUP(J1252,Main_OG!$B$1:$B$766,Main_OG!$O$1:$O$766,"")</f>
        <v>1</v>
      </c>
      <c r="I1252" s="45">
        <f>_xlfn.XLOOKUP(F1252,Main_OG!$D$1:$D$766,Main_OG!$J$1:$J$766,"")</f>
        <v>2</v>
      </c>
      <c r="J1252" s="45" t="s">
        <v>174</v>
      </c>
      <c r="K1252" s="45" t="str">
        <f t="shared" si="58"/>
        <v>Jersey Central Power &amp; Lt Co_NJ</v>
      </c>
      <c r="L1252" s="45" t="str">
        <f t="shared" si="59"/>
        <v>Jersey Central Power Light Co_NJ</v>
      </c>
      <c r="M1252" s="45" t="s">
        <v>2331</v>
      </c>
      <c r="N1252" s="45">
        <v>0</v>
      </c>
      <c r="O1252" s="45">
        <v>83074</v>
      </c>
      <c r="P1252" s="45">
        <v>1029</v>
      </c>
      <c r="Q1252" s="45">
        <v>0</v>
      </c>
      <c r="R1252" s="45">
        <v>0</v>
      </c>
      <c r="S1252" s="45">
        <v>2273005</v>
      </c>
      <c r="T1252" s="45">
        <v>232571</v>
      </c>
      <c r="U1252" s="45">
        <v>0</v>
      </c>
      <c r="V1252" s="45">
        <v>0</v>
      </c>
      <c r="W1252" s="45">
        <v>12.491771999999999</v>
      </c>
      <c r="X1252" s="45">
        <v>9.3324189000000004</v>
      </c>
      <c r="Y1252" s="45">
        <v>0</v>
      </c>
      <c r="Z1252" s="46">
        <v>595973.4</v>
      </c>
      <c r="AA1252" s="46">
        <v>67031.969715493949</v>
      </c>
      <c r="AB1252" s="47">
        <f>_xlfn.XLOOKUP($F1252,Main_OG!$D$1:$D$766,Main_OG!AJ$1:AJ$766,"")</f>
        <v>804334</v>
      </c>
      <c r="AC1252" s="47">
        <f>_xlfn.XLOOKUP($F1252,Main_OG!$D$1:$D$766,Main_OG!AK$1:AK$766,"")</f>
        <v>140544</v>
      </c>
      <c r="AD1252" s="47">
        <f>_xlfn.XLOOKUP($F1252,Main_OG!$D$1:$D$766,Main_OG!AL$1:AL$766,"")</f>
        <v>422966568</v>
      </c>
      <c r="AE1252" s="47">
        <f>_xlfn.XLOOKUP($F1252,Main_OG!$D$1:$D$766,Main_OG!AM$1:AM$766,"")</f>
        <v>0</v>
      </c>
      <c r="AF1252" s="48">
        <f>_xlfn.XLOOKUP($F1252,Main_OG!$D$1:$D$766,Main_OG!Z$1:Z$766,"")</f>
        <v>0</v>
      </c>
      <c r="AG1252" s="48">
        <f>_xlfn.XLOOKUP($F1252,Main_OG!$D$1:$D$766,Main_OG!AA$1:AA$766,"")</f>
        <v>2.127327759928813</v>
      </c>
      <c r="AH1252" s="48">
        <f>_xlfn.XLOOKUP($F1252,Main_OG!$D$1:$D$766,Main_OG!AB$1:AB$766,"")</f>
        <v>12.535325193609101</v>
      </c>
      <c r="AI1252" s="48">
        <f>_xlfn.XLOOKUP($F1252,Main_OG!$D$1:$D$766,Main_OG!AC$1:AC$766,"")</f>
        <v>1.79</v>
      </c>
      <c r="AJ1252" s="48">
        <f>_xlfn.XLOOKUP($F1252,Main_OG!$D$1:$D$766,Main_OG!AD$1:AD$766,"")</f>
        <v>0.5848556097000881</v>
      </c>
    </row>
    <row r="1253" spans="2:36" x14ac:dyDescent="0.35">
      <c r="B1253" s="36" t="s">
        <v>2332</v>
      </c>
      <c r="C1253" s="45" t="s">
        <v>567</v>
      </c>
      <c r="D1253" s="45" t="s">
        <v>4431</v>
      </c>
      <c r="E1253" s="36" t="s">
        <v>4507</v>
      </c>
      <c r="F1253" s="36" t="str">
        <f t="shared" si="57"/>
        <v>2006_KS</v>
      </c>
      <c r="G1253" s="45">
        <v>2006</v>
      </c>
      <c r="H1253" s="45">
        <f>_xlfn.XLOOKUP(J1253,Main_OG!$B$1:$B$766,Main_OG!$O$1:$O$766,"")</f>
        <v>1</v>
      </c>
      <c r="I1253" s="45">
        <f>_xlfn.XLOOKUP(F1253,Main_OG!$D$1:$D$766,Main_OG!$J$1:$J$766,"")</f>
        <v>0</v>
      </c>
      <c r="J1253" s="45" t="s">
        <v>567</v>
      </c>
      <c r="K1253" s="45" t="str">
        <f t="shared" si="58"/>
        <v>Kansas City Power &amp; Light Co_KS</v>
      </c>
      <c r="L1253" s="45" t="str">
        <f t="shared" si="59"/>
        <v>Kansas City Power Light Co_KS</v>
      </c>
      <c r="M1253" s="45" t="s">
        <v>2333</v>
      </c>
      <c r="N1253" s="45">
        <v>0</v>
      </c>
      <c r="O1253" s="45">
        <v>25800</v>
      </c>
      <c r="P1253" s="45">
        <v>1043</v>
      </c>
      <c r="Q1253" s="45">
        <v>205887</v>
      </c>
      <c r="R1253" s="45">
        <v>0</v>
      </c>
      <c r="S1253" s="45">
        <v>186620</v>
      </c>
      <c r="T1253" s="45">
        <v>22516</v>
      </c>
      <c r="U1253" s="45">
        <v>194563</v>
      </c>
      <c r="V1253" s="45">
        <v>0</v>
      </c>
      <c r="W1253" s="45">
        <v>6.0097291789709084</v>
      </c>
      <c r="X1253" s="45">
        <v>5.1481028431630333</v>
      </c>
      <c r="Y1253" s="45">
        <v>6.9140343208849941</v>
      </c>
      <c r="Z1253" s="46">
        <v>136135.79999999999</v>
      </c>
      <c r="AA1253" s="46">
        <v>49272.240240527171</v>
      </c>
      <c r="AB1253" s="47">
        <f>_xlfn.XLOOKUP($F1253,Main_OG!$D$1:$D$766,Main_OG!AJ$1:AJ$766,"")</f>
        <v>41747362.020000003</v>
      </c>
      <c r="AC1253" s="47">
        <f>_xlfn.XLOOKUP($F1253,Main_OG!$D$1:$D$766,Main_OG!AK$1:AK$766,"")</f>
        <v>244658.58</v>
      </c>
      <c r="AD1253" s="47">
        <f>_xlfn.XLOOKUP($F1253,Main_OG!$D$1:$D$766,Main_OG!AL$1:AL$766,"")</f>
        <v>45115946.340000004</v>
      </c>
      <c r="AE1253" s="47">
        <f>_xlfn.XLOOKUP($F1253,Main_OG!$D$1:$D$766,Main_OG!AM$1:AM$766,"")</f>
        <v>9350269</v>
      </c>
      <c r="AF1253" s="48">
        <f>_xlfn.XLOOKUP($F1253,Main_OG!$D$1:$D$766,Main_OG!Z$1:Z$766,"")</f>
        <v>1.29</v>
      </c>
      <c r="AG1253" s="48">
        <f>_xlfn.XLOOKUP($F1253,Main_OG!$D$1:$D$766,Main_OG!AA$1:AA$766,"")</f>
        <v>1.19</v>
      </c>
      <c r="AH1253" s="48">
        <f>_xlfn.XLOOKUP($F1253,Main_OG!$D$1:$D$766,Main_OG!AB$1:AB$766,"")</f>
        <v>15.5</v>
      </c>
      <c r="AI1253" s="48">
        <f>_xlfn.XLOOKUP($F1253,Main_OG!$D$1:$D$766,Main_OG!AC$1:AC$766,"")</f>
        <v>7.1610124069250478</v>
      </c>
      <c r="AJ1253" s="48">
        <f>_xlfn.XLOOKUP($F1253,Main_OG!$D$1:$D$766,Main_OG!AD$1:AD$766,"")</f>
        <v>0.4704061490499184</v>
      </c>
    </row>
    <row r="1254" spans="2:36" x14ac:dyDescent="0.35">
      <c r="B1254" s="36" t="s">
        <v>2332</v>
      </c>
      <c r="C1254" s="45" t="s">
        <v>370</v>
      </c>
      <c r="D1254" s="45" t="s">
        <v>4431</v>
      </c>
      <c r="E1254" s="36" t="s">
        <v>4507</v>
      </c>
      <c r="F1254" s="36" t="str">
        <f t="shared" si="57"/>
        <v>2006_MO</v>
      </c>
      <c r="G1254" s="45">
        <v>2006</v>
      </c>
      <c r="H1254" s="45">
        <f>_xlfn.XLOOKUP(J1254,Main_OG!$B$1:$B$766,Main_OG!$O$1:$O$766,"")</f>
        <v>0</v>
      </c>
      <c r="I1254" s="45">
        <f>_xlfn.XLOOKUP(F1254,Main_OG!$D$1:$D$766,Main_OG!$J$1:$J$766,"")</f>
        <v>0</v>
      </c>
      <c r="J1254" s="45" t="s">
        <v>370</v>
      </c>
      <c r="K1254" s="45" t="str">
        <f t="shared" si="58"/>
        <v>Kansas City Power &amp; Light Co_MO</v>
      </c>
      <c r="L1254" s="45" t="str">
        <f t="shared" si="59"/>
        <v>Kansas City Power Light Co_MO</v>
      </c>
      <c r="M1254" s="45" t="s">
        <v>2334</v>
      </c>
      <c r="N1254" s="45">
        <v>0</v>
      </c>
      <c r="O1254" s="45">
        <v>31252</v>
      </c>
      <c r="P1254" s="45">
        <v>1146</v>
      </c>
      <c r="Q1254" s="45">
        <v>238389</v>
      </c>
      <c r="R1254" s="45">
        <v>0</v>
      </c>
      <c r="S1254" s="45">
        <v>264723</v>
      </c>
      <c r="T1254" s="45">
        <v>77333</v>
      </c>
      <c r="U1254" s="45">
        <v>189728</v>
      </c>
      <c r="V1254" s="45">
        <v>0</v>
      </c>
      <c r="W1254" s="45">
        <v>6.0394283140850424</v>
      </c>
      <c r="X1254" s="45">
        <v>4.520708343490357</v>
      </c>
      <c r="Y1254" s="45">
        <v>7.3004710552298988</v>
      </c>
      <c r="Z1254" s="46">
        <v>286558.3</v>
      </c>
      <c r="AA1254" s="46">
        <v>49045.493319531502</v>
      </c>
      <c r="AB1254" s="47">
        <f>_xlfn.XLOOKUP($F1254,Main_OG!$D$1:$D$766,Main_OG!AJ$1:AJ$766,"")</f>
        <v>91431938</v>
      </c>
      <c r="AC1254" s="47">
        <f>_xlfn.XLOOKUP($F1254,Main_OG!$D$1:$D$766,Main_OG!AK$1:AK$766,"")</f>
        <v>278170.96000000002</v>
      </c>
      <c r="AD1254" s="47">
        <f>_xlfn.XLOOKUP($F1254,Main_OG!$D$1:$D$766,Main_OG!AL$1:AL$766,"")</f>
        <v>64418279.100000001</v>
      </c>
      <c r="AE1254" s="47">
        <f>_xlfn.XLOOKUP($F1254,Main_OG!$D$1:$D$766,Main_OG!AM$1:AM$766,"")</f>
        <v>10116660</v>
      </c>
      <c r="AF1254" s="48">
        <f>_xlfn.XLOOKUP($F1254,Main_OG!$D$1:$D$766,Main_OG!Z$1:Z$766,"")</f>
        <v>1.24</v>
      </c>
      <c r="AG1254" s="48">
        <f>_xlfn.XLOOKUP($F1254,Main_OG!$D$1:$D$766,Main_OG!AA$1:AA$766,"")</f>
        <v>1.1100000000000001</v>
      </c>
      <c r="AH1254" s="48">
        <f>_xlfn.XLOOKUP($F1254,Main_OG!$D$1:$D$766,Main_OG!AB$1:AB$766,"")</f>
        <v>14.57</v>
      </c>
      <c r="AI1254" s="48">
        <f>_xlfn.XLOOKUP($F1254,Main_OG!$D$1:$D$766,Main_OG!AC$1:AC$766,"")</f>
        <v>6.76</v>
      </c>
      <c r="AJ1254" s="48">
        <f>_xlfn.XLOOKUP($F1254,Main_OG!$D$1:$D$766,Main_OG!AD$1:AD$766,"")</f>
        <v>0.42</v>
      </c>
    </row>
    <row r="1255" spans="2:36" x14ac:dyDescent="0.35">
      <c r="B1255" s="36" t="s">
        <v>2332</v>
      </c>
      <c r="C1255" s="45" t="s">
        <v>567</v>
      </c>
      <c r="D1255" s="45" t="s">
        <v>4431</v>
      </c>
      <c r="E1255" s="36" t="s">
        <v>4507</v>
      </c>
      <c r="F1255" s="36" t="str">
        <f t="shared" si="57"/>
        <v>2007_KS</v>
      </c>
      <c r="G1255" s="45">
        <v>2007</v>
      </c>
      <c r="H1255" s="45">
        <f>_xlfn.XLOOKUP(J1255,Main_OG!$B$1:$B$766,Main_OG!$O$1:$O$766,"")</f>
        <v>1</v>
      </c>
      <c r="I1255" s="45">
        <f>_xlfn.XLOOKUP(F1255,Main_OG!$D$1:$D$766,Main_OG!$J$1:$J$766,"")</f>
        <v>0</v>
      </c>
      <c r="J1255" s="45" t="s">
        <v>567</v>
      </c>
      <c r="K1255" s="45" t="str">
        <f t="shared" si="58"/>
        <v>Kansas City Power &amp; Light Co_KS</v>
      </c>
      <c r="L1255" s="45" t="str">
        <f t="shared" si="59"/>
        <v>Kansas City Power Light Co_KS</v>
      </c>
      <c r="M1255" s="45" t="s">
        <v>2335</v>
      </c>
      <c r="N1255" s="45">
        <v>0</v>
      </c>
      <c r="O1255" s="45">
        <v>26180</v>
      </c>
      <c r="P1255" s="45">
        <v>1024</v>
      </c>
      <c r="Q1255" s="45">
        <v>208290</v>
      </c>
      <c r="R1255" s="45">
        <v>0</v>
      </c>
      <c r="S1255" s="45">
        <v>204406</v>
      </c>
      <c r="T1255" s="45">
        <v>22615</v>
      </c>
      <c r="U1255" s="45">
        <v>218511</v>
      </c>
      <c r="V1255" s="45">
        <v>0</v>
      </c>
      <c r="W1255" s="45">
        <v>6.26</v>
      </c>
      <c r="X1255" s="45">
        <v>5.52</v>
      </c>
      <c r="Y1255" s="45">
        <v>7.45</v>
      </c>
      <c r="Z1255" s="46">
        <v>143586.6</v>
      </c>
      <c r="AA1255" s="46">
        <v>51579.629892394711</v>
      </c>
      <c r="AB1255" s="47">
        <f>_xlfn.XLOOKUP($F1255,Main_OG!$D$1:$D$766,Main_OG!AJ$1:AJ$766,"")</f>
        <v>45559300</v>
      </c>
      <c r="AC1255" s="47">
        <f>_xlfn.XLOOKUP($F1255,Main_OG!$D$1:$D$766,Main_OG!AK$1:AK$766,"")</f>
        <v>940222</v>
      </c>
      <c r="AD1255" s="47">
        <f>_xlfn.XLOOKUP($F1255,Main_OG!$D$1:$D$766,Main_OG!AL$1:AL$766,"")</f>
        <v>51303722</v>
      </c>
      <c r="AE1255" s="47">
        <f>_xlfn.XLOOKUP($F1255,Main_OG!$D$1:$D$766,Main_OG!AM$1:AM$766,"")</f>
        <v>10369136</v>
      </c>
      <c r="AF1255" s="48">
        <f>_xlfn.XLOOKUP($F1255,Main_OG!$D$1:$D$766,Main_OG!Z$1:Z$766,"")</f>
        <v>0</v>
      </c>
      <c r="AG1255" s="48">
        <f>_xlfn.XLOOKUP($F1255,Main_OG!$D$1:$D$766,Main_OG!AA$1:AA$766,"")</f>
        <v>1.23</v>
      </c>
      <c r="AH1255" s="48">
        <f>_xlfn.XLOOKUP($F1255,Main_OG!$D$1:$D$766,Main_OG!AB$1:AB$766,"")</f>
        <v>16.61</v>
      </c>
      <c r="AI1255" s="48">
        <f>_xlfn.XLOOKUP($F1255,Main_OG!$D$1:$D$766,Main_OG!AC$1:AC$766,"")</f>
        <v>7.3815467393807772</v>
      </c>
      <c r="AJ1255" s="48">
        <f>_xlfn.XLOOKUP($F1255,Main_OG!$D$1:$D$766,Main_OG!AD$1:AD$766,"")</f>
        <v>0.58103021845052572</v>
      </c>
    </row>
    <row r="1256" spans="2:36" x14ac:dyDescent="0.35">
      <c r="B1256" s="36" t="s">
        <v>2332</v>
      </c>
      <c r="C1256" s="45" t="s">
        <v>370</v>
      </c>
      <c r="D1256" s="45" t="s">
        <v>4431</v>
      </c>
      <c r="E1256" s="36" t="s">
        <v>4507</v>
      </c>
      <c r="F1256" s="36" t="str">
        <f t="shared" si="57"/>
        <v>2007_MO</v>
      </c>
      <c r="G1256" s="45">
        <v>2007</v>
      </c>
      <c r="H1256" s="45">
        <f>_xlfn.XLOOKUP(J1256,Main_OG!$B$1:$B$766,Main_OG!$O$1:$O$766,"")</f>
        <v>0</v>
      </c>
      <c r="I1256" s="45">
        <f>_xlfn.XLOOKUP(F1256,Main_OG!$D$1:$D$766,Main_OG!$J$1:$J$766,"")</f>
        <v>0</v>
      </c>
      <c r="J1256" s="45" t="s">
        <v>370</v>
      </c>
      <c r="K1256" s="45" t="str">
        <f t="shared" si="58"/>
        <v>Kansas City Power &amp; Light Co_MO</v>
      </c>
      <c r="L1256" s="45" t="str">
        <f t="shared" si="59"/>
        <v>Kansas City Power Light Co_MO</v>
      </c>
      <c r="M1256" s="45" t="s">
        <v>2336</v>
      </c>
      <c r="N1256" s="45">
        <v>0</v>
      </c>
      <c r="O1256" s="45">
        <v>31222</v>
      </c>
      <c r="P1256" s="45">
        <v>1127</v>
      </c>
      <c r="Q1256" s="45">
        <v>238659</v>
      </c>
      <c r="R1256" s="45">
        <v>0</v>
      </c>
      <c r="S1256" s="45">
        <v>297583</v>
      </c>
      <c r="T1256" s="45">
        <v>84183</v>
      </c>
      <c r="U1256" s="45">
        <v>215288</v>
      </c>
      <c r="V1256" s="45">
        <v>0</v>
      </c>
      <c r="W1256" s="45">
        <v>6.52</v>
      </c>
      <c r="X1256" s="45">
        <v>4.8099999999999996</v>
      </c>
      <c r="Y1256" s="45">
        <v>8.08</v>
      </c>
      <c r="Z1256" s="46">
        <v>288320.8</v>
      </c>
      <c r="AA1256" s="46">
        <v>48970.754186926722</v>
      </c>
      <c r="AB1256" s="47">
        <f>_xlfn.XLOOKUP($F1256,Main_OG!$D$1:$D$766,Main_OG!AJ$1:AJ$766,"")</f>
        <v>88418268</v>
      </c>
      <c r="AC1256" s="47">
        <f>_xlfn.XLOOKUP($F1256,Main_OG!$D$1:$D$766,Main_OG!AK$1:AK$766,"")</f>
        <v>279430</v>
      </c>
      <c r="AD1256" s="47">
        <f>_xlfn.XLOOKUP($F1256,Main_OG!$D$1:$D$766,Main_OG!AL$1:AL$766,"")</f>
        <v>81780530</v>
      </c>
      <c r="AE1256" s="47">
        <f>_xlfn.XLOOKUP($F1256,Main_OG!$D$1:$D$766,Main_OG!AM$1:AM$766,"")</f>
        <v>9371955</v>
      </c>
      <c r="AF1256" s="48">
        <f>_xlfn.XLOOKUP($F1256,Main_OG!$D$1:$D$766,Main_OG!Z$1:Z$766,"")</f>
        <v>1.52</v>
      </c>
      <c r="AG1256" s="48">
        <f>_xlfn.XLOOKUP($F1256,Main_OG!$D$1:$D$766,Main_OG!AA$1:AA$766,"")</f>
        <v>1.33</v>
      </c>
      <c r="AH1256" s="48">
        <f>_xlfn.XLOOKUP($F1256,Main_OG!$D$1:$D$766,Main_OG!AB$1:AB$766,"")</f>
        <v>17.13</v>
      </c>
      <c r="AI1256" s="48">
        <f>_xlfn.XLOOKUP($F1256,Main_OG!$D$1:$D$766,Main_OG!AC$1:AC$766,"")</f>
        <v>7.17</v>
      </c>
      <c r="AJ1256" s="48">
        <f>_xlfn.XLOOKUP($F1256,Main_OG!$D$1:$D$766,Main_OG!AD$1:AD$766,"")</f>
        <v>0.47</v>
      </c>
    </row>
    <row r="1257" spans="2:36" x14ac:dyDescent="0.35">
      <c r="B1257" s="36" t="s">
        <v>2332</v>
      </c>
      <c r="C1257" s="45" t="s">
        <v>567</v>
      </c>
      <c r="D1257" s="45" t="s">
        <v>4431</v>
      </c>
      <c r="E1257" s="36" t="s">
        <v>4507</v>
      </c>
      <c r="F1257" s="36" t="str">
        <f t="shared" si="57"/>
        <v>2008_KS</v>
      </c>
      <c r="G1257" s="45">
        <v>2008</v>
      </c>
      <c r="H1257" s="45">
        <f>_xlfn.XLOOKUP(J1257,Main_OG!$B$1:$B$766,Main_OG!$O$1:$O$766,"")</f>
        <v>1</v>
      </c>
      <c r="I1257" s="45">
        <f>_xlfn.XLOOKUP(F1257,Main_OG!$D$1:$D$766,Main_OG!$J$1:$J$766,"")</f>
        <v>0</v>
      </c>
      <c r="J1257" s="45" t="s">
        <v>567</v>
      </c>
      <c r="K1257" s="45" t="str">
        <f t="shared" si="58"/>
        <v>Kansas City Power &amp; Light Co_KS</v>
      </c>
      <c r="L1257" s="45" t="str">
        <f t="shared" si="59"/>
        <v>Kansas City Power Light Co_KS</v>
      </c>
      <c r="M1257" s="45" t="s">
        <v>2337</v>
      </c>
      <c r="N1257" s="45">
        <v>0</v>
      </c>
      <c r="O1257" s="45">
        <v>26581</v>
      </c>
      <c r="P1257" s="45">
        <v>1022</v>
      </c>
      <c r="Q1257" s="45">
        <v>210229</v>
      </c>
      <c r="R1257" s="45">
        <v>0</v>
      </c>
      <c r="S1257" s="45">
        <v>3252546</v>
      </c>
      <c r="T1257" s="45">
        <v>382975</v>
      </c>
      <c r="U1257" s="45">
        <v>2845510</v>
      </c>
      <c r="V1257" s="45">
        <v>0</v>
      </c>
      <c r="W1257" s="45">
        <v>6.82</v>
      </c>
      <c r="X1257" s="45">
        <v>6.21</v>
      </c>
      <c r="Y1257" s="45">
        <v>8.51</v>
      </c>
      <c r="Z1257" s="46">
        <v>147265</v>
      </c>
      <c r="AA1257" s="46">
        <v>52443.381162048317</v>
      </c>
      <c r="AB1257" s="47">
        <f>_xlfn.XLOOKUP($F1257,Main_OG!$D$1:$D$766,Main_OG!AJ$1:AJ$766,"")</f>
        <v>43232610</v>
      </c>
      <c r="AC1257" s="47">
        <f>_xlfn.XLOOKUP($F1257,Main_OG!$D$1:$D$766,Main_OG!AK$1:AK$766,"")</f>
        <v>698010</v>
      </c>
      <c r="AD1257" s="47">
        <f>_xlfn.XLOOKUP($F1257,Main_OG!$D$1:$D$766,Main_OG!AL$1:AL$766,"")</f>
        <v>53280174</v>
      </c>
      <c r="AE1257" s="47">
        <f>_xlfn.XLOOKUP($F1257,Main_OG!$D$1:$D$766,Main_OG!AM$1:AM$766,"")</f>
        <v>8497160</v>
      </c>
      <c r="AF1257" s="48">
        <f>_xlfn.XLOOKUP($F1257,Main_OG!$D$1:$D$766,Main_OG!Z$1:Z$766,"")</f>
        <v>0</v>
      </c>
      <c r="AG1257" s="48">
        <f>_xlfn.XLOOKUP($F1257,Main_OG!$D$1:$D$766,Main_OG!AA$1:AA$766,"")</f>
        <v>1.41</v>
      </c>
      <c r="AH1257" s="48">
        <f>_xlfn.XLOOKUP($F1257,Main_OG!$D$1:$D$766,Main_OG!AB$1:AB$766,"")</f>
        <v>22.2</v>
      </c>
      <c r="AI1257" s="48">
        <f>_xlfn.XLOOKUP($F1257,Main_OG!$D$1:$D$766,Main_OG!AC$1:AC$766,"")</f>
        <v>9.1182546074696553</v>
      </c>
      <c r="AJ1257" s="48">
        <f>_xlfn.XLOOKUP($F1257,Main_OG!$D$1:$D$766,Main_OG!AD$1:AD$766,"")</f>
        <v>0.68330088246943577</v>
      </c>
    </row>
    <row r="1258" spans="2:36" x14ac:dyDescent="0.35">
      <c r="B1258" s="36" t="s">
        <v>2332</v>
      </c>
      <c r="C1258" s="45" t="s">
        <v>370</v>
      </c>
      <c r="D1258" s="45" t="s">
        <v>4431</v>
      </c>
      <c r="E1258" s="36" t="s">
        <v>4507</v>
      </c>
      <c r="F1258" s="36" t="str">
        <f t="shared" si="57"/>
        <v>2008_MO</v>
      </c>
      <c r="G1258" s="45">
        <v>2008</v>
      </c>
      <c r="H1258" s="45">
        <f>_xlfn.XLOOKUP(J1258,Main_OG!$B$1:$B$766,Main_OG!$O$1:$O$766,"")</f>
        <v>0</v>
      </c>
      <c r="I1258" s="45">
        <f>_xlfn.XLOOKUP(F1258,Main_OG!$D$1:$D$766,Main_OG!$J$1:$J$766,"")</f>
        <v>0</v>
      </c>
      <c r="J1258" s="45" t="s">
        <v>370</v>
      </c>
      <c r="K1258" s="45" t="str">
        <f t="shared" si="58"/>
        <v>Kansas City Power &amp; Light Co_MO</v>
      </c>
      <c r="L1258" s="45" t="str">
        <f t="shared" si="59"/>
        <v>Kansas City Power Light Co_MO</v>
      </c>
      <c r="M1258" s="45" t="s">
        <v>2338</v>
      </c>
      <c r="N1258" s="45">
        <v>0</v>
      </c>
      <c r="O1258" s="45">
        <v>31408</v>
      </c>
      <c r="P1258" s="45">
        <v>1111</v>
      </c>
      <c r="Q1258" s="45">
        <v>238921</v>
      </c>
      <c r="R1258" s="45">
        <v>0</v>
      </c>
      <c r="S1258" s="45">
        <v>4531870</v>
      </c>
      <c r="T1258" s="45">
        <v>1678131</v>
      </c>
      <c r="U1258" s="45">
        <v>2567480</v>
      </c>
      <c r="V1258" s="45">
        <v>0</v>
      </c>
      <c r="W1258" s="45">
        <v>6.85</v>
      </c>
      <c r="X1258" s="45">
        <v>5.13</v>
      </c>
      <c r="Y1258" s="45">
        <v>8.6300000000000008</v>
      </c>
      <c r="Z1258" s="46">
        <v>297881.8</v>
      </c>
      <c r="AA1258" s="46">
        <v>50284.60903226852</v>
      </c>
      <c r="AB1258" s="47">
        <f>_xlfn.XLOOKUP($F1258,Main_OG!$D$1:$D$766,Main_OG!AJ$1:AJ$766,"")</f>
        <v>87632152</v>
      </c>
      <c r="AC1258" s="47">
        <f>_xlfn.XLOOKUP($F1258,Main_OG!$D$1:$D$766,Main_OG!AK$1:AK$766,"")</f>
        <v>289334</v>
      </c>
      <c r="AD1258" s="47">
        <f>_xlfn.XLOOKUP($F1258,Main_OG!$D$1:$D$766,Main_OG!AL$1:AL$766,"")</f>
        <v>84592026</v>
      </c>
      <c r="AE1258" s="47">
        <f>_xlfn.XLOOKUP($F1258,Main_OG!$D$1:$D$766,Main_OG!AM$1:AM$766,"")</f>
        <v>9378629</v>
      </c>
      <c r="AF1258" s="48">
        <f>_xlfn.XLOOKUP($F1258,Main_OG!$D$1:$D$766,Main_OG!Z$1:Z$766,"")</f>
        <v>1.71</v>
      </c>
      <c r="AG1258" s="48">
        <f>_xlfn.XLOOKUP($F1258,Main_OG!$D$1:$D$766,Main_OG!AA$1:AA$766,"")</f>
        <v>1.5</v>
      </c>
      <c r="AH1258" s="48">
        <f>_xlfn.XLOOKUP($F1258,Main_OG!$D$1:$D$766,Main_OG!AB$1:AB$766,"")</f>
        <v>21.02</v>
      </c>
      <c r="AI1258" s="48">
        <f>_xlfn.XLOOKUP($F1258,Main_OG!$D$1:$D$766,Main_OG!AC$1:AC$766,"")</f>
        <v>7.65</v>
      </c>
      <c r="AJ1258" s="48">
        <f>_xlfn.XLOOKUP($F1258,Main_OG!$D$1:$D$766,Main_OG!AD$1:AD$766,"")</f>
        <v>0.47</v>
      </c>
    </row>
    <row r="1259" spans="2:36" x14ac:dyDescent="0.35">
      <c r="B1259" s="36" t="s">
        <v>2332</v>
      </c>
      <c r="C1259" s="45" t="s">
        <v>567</v>
      </c>
      <c r="D1259" s="45" t="s">
        <v>4431</v>
      </c>
      <c r="E1259" s="36" t="s">
        <v>4507</v>
      </c>
      <c r="F1259" s="36" t="str">
        <f t="shared" si="57"/>
        <v>2009_KS</v>
      </c>
      <c r="G1259" s="45">
        <v>2009</v>
      </c>
      <c r="H1259" s="45">
        <f>_xlfn.XLOOKUP(J1259,Main_OG!$B$1:$B$766,Main_OG!$O$1:$O$766,"")</f>
        <v>1</v>
      </c>
      <c r="I1259" s="45">
        <f>_xlfn.XLOOKUP(F1259,Main_OG!$D$1:$D$766,Main_OG!$J$1:$J$766,"")</f>
        <v>0</v>
      </c>
      <c r="J1259" s="45" t="s">
        <v>567</v>
      </c>
      <c r="K1259" s="45" t="str">
        <f t="shared" si="58"/>
        <v>Kansas City Power &amp; Light Co_KS</v>
      </c>
      <c r="L1259" s="45" t="str">
        <f t="shared" si="59"/>
        <v>Kansas City Power Light Co_KS</v>
      </c>
      <c r="M1259" s="45" t="s">
        <v>2339</v>
      </c>
      <c r="N1259" s="45">
        <v>0</v>
      </c>
      <c r="O1259" s="45">
        <v>26533</v>
      </c>
      <c r="P1259" s="45">
        <v>1004</v>
      </c>
      <c r="Q1259" s="45">
        <v>211289</v>
      </c>
      <c r="R1259" s="45">
        <v>0</v>
      </c>
      <c r="S1259" s="45">
        <v>3151948</v>
      </c>
      <c r="T1259" s="45">
        <v>356064</v>
      </c>
      <c r="U1259" s="45">
        <v>2713466</v>
      </c>
      <c r="V1259" s="45">
        <v>0</v>
      </c>
      <c r="W1259" s="45">
        <v>7.33</v>
      </c>
      <c r="X1259" s="45">
        <v>6.72</v>
      </c>
      <c r="Y1259" s="45">
        <v>9.07</v>
      </c>
      <c r="Z1259" s="46">
        <v>141902.5</v>
      </c>
      <c r="AA1259" s="46">
        <v>50094.362135966199</v>
      </c>
      <c r="AB1259" s="47">
        <f>_xlfn.XLOOKUP($F1259,Main_OG!$D$1:$D$766,Main_OG!AJ$1:AJ$766,"")</f>
        <v>41565384</v>
      </c>
      <c r="AC1259" s="47">
        <f>_xlfn.XLOOKUP($F1259,Main_OG!$D$1:$D$766,Main_OG!AK$1:AK$766,"")</f>
        <v>706852</v>
      </c>
      <c r="AD1259" s="47">
        <f>_xlfn.XLOOKUP($F1259,Main_OG!$D$1:$D$766,Main_OG!AL$1:AL$766,"")</f>
        <v>64080940</v>
      </c>
      <c r="AE1259" s="47">
        <f>_xlfn.XLOOKUP($F1259,Main_OG!$D$1:$D$766,Main_OG!AM$1:AM$766,"")</f>
        <v>8768548</v>
      </c>
      <c r="AF1259" s="48">
        <f>_xlfn.XLOOKUP($F1259,Main_OG!$D$1:$D$766,Main_OG!Z$1:Z$766,"")</f>
        <v>0</v>
      </c>
      <c r="AG1259" s="48">
        <f>_xlfn.XLOOKUP($F1259,Main_OG!$D$1:$D$766,Main_OG!AA$1:AA$766,"")</f>
        <v>1.43</v>
      </c>
      <c r="AH1259" s="48">
        <f>_xlfn.XLOOKUP($F1259,Main_OG!$D$1:$D$766,Main_OG!AB$1:AB$766,"")</f>
        <v>12.83</v>
      </c>
      <c r="AI1259" s="48">
        <f>_xlfn.XLOOKUP($F1259,Main_OG!$D$1:$D$766,Main_OG!AC$1:AC$766,"")</f>
        <v>4.5973007921271787</v>
      </c>
      <c r="AJ1259" s="48">
        <f>_xlfn.XLOOKUP($F1259,Main_OG!$D$1:$D$766,Main_OG!AD$1:AD$766,"")</f>
        <v>0.68314474405108627</v>
      </c>
    </row>
    <row r="1260" spans="2:36" x14ac:dyDescent="0.35">
      <c r="B1260" s="36" t="s">
        <v>2332</v>
      </c>
      <c r="C1260" s="45" t="s">
        <v>370</v>
      </c>
      <c r="D1260" s="45" t="s">
        <v>4431</v>
      </c>
      <c r="E1260" s="36" t="s">
        <v>4507</v>
      </c>
      <c r="F1260" s="36" t="str">
        <f t="shared" si="57"/>
        <v>2009_MO</v>
      </c>
      <c r="G1260" s="45">
        <v>2009</v>
      </c>
      <c r="H1260" s="45">
        <f>_xlfn.XLOOKUP(J1260,Main_OG!$B$1:$B$766,Main_OG!$O$1:$O$766,"")</f>
        <v>0</v>
      </c>
      <c r="I1260" s="45">
        <f>_xlfn.XLOOKUP(F1260,Main_OG!$D$1:$D$766,Main_OG!$J$1:$J$766,"")</f>
        <v>0</v>
      </c>
      <c r="J1260" s="45" t="s">
        <v>370</v>
      </c>
      <c r="K1260" s="45" t="str">
        <f t="shared" si="58"/>
        <v>Kansas City Power &amp; Light Co_MO</v>
      </c>
      <c r="L1260" s="45" t="str">
        <f t="shared" si="59"/>
        <v>Kansas City Power Light Co_MO</v>
      </c>
      <c r="M1260" s="45" t="s">
        <v>2340</v>
      </c>
      <c r="N1260" s="45">
        <v>0</v>
      </c>
      <c r="O1260" s="45">
        <v>31307</v>
      </c>
      <c r="P1260" s="45">
        <v>1093</v>
      </c>
      <c r="Q1260" s="45">
        <v>239070</v>
      </c>
      <c r="R1260" s="45">
        <v>0</v>
      </c>
      <c r="S1260" s="45">
        <v>4441437</v>
      </c>
      <c r="T1260" s="45">
        <v>1528337</v>
      </c>
      <c r="U1260" s="45">
        <v>2489438</v>
      </c>
      <c r="V1260" s="45">
        <v>0</v>
      </c>
      <c r="W1260" s="45">
        <v>7.25</v>
      </c>
      <c r="X1260" s="45">
        <v>5.55</v>
      </c>
      <c r="Y1260" s="45">
        <v>9.07</v>
      </c>
      <c r="Z1260" s="46">
        <v>289566.8</v>
      </c>
      <c r="AA1260" s="46">
        <v>48576.165961649953</v>
      </c>
      <c r="AB1260" s="47">
        <f>_xlfn.XLOOKUP($F1260,Main_OG!$D$1:$D$766,Main_OG!AJ$1:AJ$766,"")</f>
        <v>85503508</v>
      </c>
      <c r="AC1260" s="47">
        <f>_xlfn.XLOOKUP($F1260,Main_OG!$D$1:$D$766,Main_OG!AK$1:AK$766,"")</f>
        <v>453774</v>
      </c>
      <c r="AD1260" s="47">
        <f>_xlfn.XLOOKUP($F1260,Main_OG!$D$1:$D$766,Main_OG!AL$1:AL$766,"")</f>
        <v>59003074</v>
      </c>
      <c r="AE1260" s="47">
        <f>_xlfn.XLOOKUP($F1260,Main_OG!$D$1:$D$766,Main_OG!AM$1:AM$766,"")</f>
        <v>10247116</v>
      </c>
      <c r="AF1260" s="48">
        <f>_xlfn.XLOOKUP($F1260,Main_OG!$D$1:$D$766,Main_OG!Z$1:Z$766,"")</f>
        <v>1.56</v>
      </c>
      <c r="AG1260" s="48">
        <f>_xlfn.XLOOKUP($F1260,Main_OG!$D$1:$D$766,Main_OG!AA$1:AA$766,"")</f>
        <v>1.52</v>
      </c>
      <c r="AH1260" s="48">
        <f>_xlfn.XLOOKUP($F1260,Main_OG!$D$1:$D$766,Main_OG!AB$1:AB$766,"")</f>
        <v>12.84</v>
      </c>
      <c r="AI1260" s="48">
        <f>_xlfn.XLOOKUP($F1260,Main_OG!$D$1:$D$766,Main_OG!AC$1:AC$766,"")</f>
        <v>4.72</v>
      </c>
      <c r="AJ1260" s="48">
        <f>_xlfn.XLOOKUP($F1260,Main_OG!$D$1:$D$766,Main_OG!AD$1:AD$766,"")</f>
        <v>0.68314474405108627</v>
      </c>
    </row>
    <row r="1261" spans="2:36" x14ac:dyDescent="0.35">
      <c r="B1261" s="36" t="s">
        <v>2332</v>
      </c>
      <c r="C1261" s="45" t="s">
        <v>567</v>
      </c>
      <c r="D1261" s="45" t="s">
        <v>4431</v>
      </c>
      <c r="E1261" s="36" t="s">
        <v>4507</v>
      </c>
      <c r="F1261" s="36" t="str">
        <f t="shared" si="57"/>
        <v>2010_KS</v>
      </c>
      <c r="G1261" s="45">
        <v>2010</v>
      </c>
      <c r="H1261" s="45">
        <f>_xlfn.XLOOKUP(J1261,Main_OG!$B$1:$B$766,Main_OG!$O$1:$O$766,"")</f>
        <v>1</v>
      </c>
      <c r="I1261" s="45">
        <f>_xlfn.XLOOKUP(F1261,Main_OG!$D$1:$D$766,Main_OG!$J$1:$J$766,"")</f>
        <v>0</v>
      </c>
      <c r="J1261" s="45" t="s">
        <v>567</v>
      </c>
      <c r="K1261" s="45" t="str">
        <f t="shared" si="58"/>
        <v>Kansas City Power &amp; Light Co_KS</v>
      </c>
      <c r="L1261" s="45" t="str">
        <f t="shared" si="59"/>
        <v>Kansas City Power Light Co_KS</v>
      </c>
      <c r="M1261" s="45" t="s">
        <v>2341</v>
      </c>
      <c r="N1261" s="45">
        <v>0</v>
      </c>
      <c r="O1261" s="45">
        <v>26727</v>
      </c>
      <c r="P1261" s="45">
        <v>996</v>
      </c>
      <c r="Q1261" s="45">
        <v>211867</v>
      </c>
      <c r="R1261" s="45">
        <v>0</v>
      </c>
      <c r="S1261" s="45">
        <v>3244133</v>
      </c>
      <c r="T1261" s="45">
        <v>361086</v>
      </c>
      <c r="U1261" s="45">
        <v>2983778</v>
      </c>
      <c r="V1261" s="45">
        <v>0</v>
      </c>
      <c r="W1261" s="45">
        <v>7.84</v>
      </c>
      <c r="X1261" s="45">
        <v>7.19</v>
      </c>
      <c r="Y1261" s="45">
        <v>9.8000000000000007</v>
      </c>
      <c r="Z1261" s="46">
        <v>143870.1</v>
      </c>
      <c r="AA1261" s="46">
        <v>50334.748410399872</v>
      </c>
      <c r="AB1261" s="47">
        <f>_xlfn.XLOOKUP($F1261,Main_OG!$D$1:$D$766,Main_OG!AJ$1:AJ$766,"")</f>
        <v>41929250</v>
      </c>
      <c r="AC1261" s="47">
        <f>_xlfn.XLOOKUP($F1261,Main_OG!$D$1:$D$766,Main_OG!AK$1:AK$766,"")</f>
        <v>592626</v>
      </c>
      <c r="AD1261" s="47">
        <f>_xlfn.XLOOKUP($F1261,Main_OG!$D$1:$D$766,Main_OG!AL$1:AL$766,"")</f>
        <v>55814906</v>
      </c>
      <c r="AE1261" s="47">
        <f>_xlfn.XLOOKUP($F1261,Main_OG!$D$1:$D$766,Main_OG!AM$1:AM$766,"")</f>
        <v>9555712</v>
      </c>
      <c r="AF1261" s="48">
        <f>_xlfn.XLOOKUP($F1261,Main_OG!$D$1:$D$766,Main_OG!Z$1:Z$766,"")</f>
        <v>1.55</v>
      </c>
      <c r="AG1261" s="48">
        <f>_xlfn.XLOOKUP($F1261,Main_OG!$D$1:$D$766,Main_OG!AA$1:AA$766,"")</f>
        <v>1.51</v>
      </c>
      <c r="AH1261" s="48">
        <f>_xlfn.XLOOKUP($F1261,Main_OG!$D$1:$D$766,Main_OG!AB$1:AB$766,"")</f>
        <v>16.27</v>
      </c>
      <c r="AI1261" s="48">
        <f>_xlfn.XLOOKUP($F1261,Main_OG!$D$1:$D$766,Main_OG!AC$1:AC$766,"")</f>
        <v>4.9924248044436963</v>
      </c>
      <c r="AJ1261" s="48">
        <f>_xlfn.XLOOKUP($F1261,Main_OG!$D$1:$D$766,Main_OG!AD$1:AD$766,"")</f>
        <v>0.70992248279802228</v>
      </c>
    </row>
    <row r="1262" spans="2:36" x14ac:dyDescent="0.35">
      <c r="B1262" s="36" t="s">
        <v>2332</v>
      </c>
      <c r="C1262" s="45" t="s">
        <v>370</v>
      </c>
      <c r="D1262" s="45" t="s">
        <v>4431</v>
      </c>
      <c r="E1262" s="36" t="s">
        <v>4507</v>
      </c>
      <c r="F1262" s="36" t="str">
        <f t="shared" si="57"/>
        <v>2010_MO</v>
      </c>
      <c r="G1262" s="45">
        <v>2010</v>
      </c>
      <c r="H1262" s="45">
        <f>_xlfn.XLOOKUP(J1262,Main_OG!$B$1:$B$766,Main_OG!$O$1:$O$766,"")</f>
        <v>0</v>
      </c>
      <c r="I1262" s="45">
        <f>_xlfn.XLOOKUP(F1262,Main_OG!$D$1:$D$766,Main_OG!$J$1:$J$766,"")</f>
        <v>0</v>
      </c>
      <c r="J1262" s="45" t="s">
        <v>370</v>
      </c>
      <c r="K1262" s="45" t="str">
        <f t="shared" si="58"/>
        <v>Kansas City Power &amp; Light Co_MO</v>
      </c>
      <c r="L1262" s="45" t="str">
        <f t="shared" si="59"/>
        <v>Kansas City Power Light Co_MO</v>
      </c>
      <c r="M1262" s="45" t="s">
        <v>2342</v>
      </c>
      <c r="N1262" s="45">
        <v>0</v>
      </c>
      <c r="O1262" s="45">
        <v>31320</v>
      </c>
      <c r="P1262" s="45">
        <v>1071</v>
      </c>
      <c r="Q1262" s="45">
        <v>239600</v>
      </c>
      <c r="R1262" s="45">
        <v>0</v>
      </c>
      <c r="S1262" s="45">
        <v>4548499</v>
      </c>
      <c r="T1262" s="45">
        <v>1594431</v>
      </c>
      <c r="U1262" s="45">
        <v>2735066</v>
      </c>
      <c r="V1262" s="45">
        <v>0</v>
      </c>
      <c r="W1262" s="45">
        <v>8.0399999999999991</v>
      </c>
      <c r="X1262" s="45">
        <v>5.98</v>
      </c>
      <c r="Y1262" s="45">
        <v>10.09</v>
      </c>
      <c r="Z1262" s="46">
        <v>295986.40000000002</v>
      </c>
      <c r="AA1262" s="46">
        <v>49363.24327407415</v>
      </c>
      <c r="AB1262" s="47">
        <f>_xlfn.XLOOKUP($F1262,Main_OG!$D$1:$D$766,Main_OG!AJ$1:AJ$766,"")</f>
        <v>89532014</v>
      </c>
      <c r="AC1262" s="47">
        <f>_xlfn.XLOOKUP($F1262,Main_OG!$D$1:$D$766,Main_OG!AK$1:AK$766,"")</f>
        <v>509430</v>
      </c>
      <c r="AD1262" s="47">
        <f>_xlfn.XLOOKUP($F1262,Main_OG!$D$1:$D$766,Main_OG!AL$1:AL$766,"")</f>
        <v>79400222</v>
      </c>
      <c r="AE1262" s="47">
        <f>_xlfn.XLOOKUP($F1262,Main_OG!$D$1:$D$766,Main_OG!AM$1:AM$766,"")</f>
        <v>8996033</v>
      </c>
      <c r="AF1262" s="48">
        <f>_xlfn.XLOOKUP($F1262,Main_OG!$D$1:$D$766,Main_OG!Z$1:Z$766,"")</f>
        <v>1.67</v>
      </c>
      <c r="AG1262" s="48">
        <f>_xlfn.XLOOKUP($F1262,Main_OG!$D$1:$D$766,Main_OG!AA$1:AA$766,"")</f>
        <v>1.57</v>
      </c>
      <c r="AH1262" s="48">
        <f>_xlfn.XLOOKUP($F1262,Main_OG!$D$1:$D$766,Main_OG!AB$1:AB$766,"")</f>
        <v>16.39</v>
      </c>
      <c r="AI1262" s="48">
        <f>_xlfn.XLOOKUP($F1262,Main_OG!$D$1:$D$766,Main_OG!AC$1:AC$766,"")</f>
        <v>5.2</v>
      </c>
      <c r="AJ1262" s="48">
        <f>_xlfn.XLOOKUP($F1262,Main_OG!$D$1:$D$766,Main_OG!AD$1:AD$766,"")</f>
        <v>0.70992248279802228</v>
      </c>
    </row>
    <row r="1263" spans="2:36" x14ac:dyDescent="0.35">
      <c r="B1263" s="36" t="s">
        <v>2332</v>
      </c>
      <c r="C1263" s="45" t="s">
        <v>567</v>
      </c>
      <c r="D1263" s="45" t="s">
        <v>4431</v>
      </c>
      <c r="E1263" s="36" t="s">
        <v>4507</v>
      </c>
      <c r="F1263" s="36" t="str">
        <f t="shared" si="57"/>
        <v>2011_KS</v>
      </c>
      <c r="G1263" s="45">
        <v>2011</v>
      </c>
      <c r="H1263" s="45">
        <f>_xlfn.XLOOKUP(J1263,Main_OG!$B$1:$B$766,Main_OG!$O$1:$O$766,"")</f>
        <v>1</v>
      </c>
      <c r="I1263" s="45">
        <f>_xlfn.XLOOKUP(F1263,Main_OG!$D$1:$D$766,Main_OG!$J$1:$J$766,"")</f>
        <v>0</v>
      </c>
      <c r="J1263" s="45" t="s">
        <v>567</v>
      </c>
      <c r="K1263" s="45" t="str">
        <f t="shared" si="58"/>
        <v>Kansas City Power &amp; Light Co_KS</v>
      </c>
      <c r="L1263" s="45" t="str">
        <f t="shared" si="59"/>
        <v>Kansas City Power Light Co_KS</v>
      </c>
      <c r="M1263" s="45" t="s">
        <v>2343</v>
      </c>
      <c r="N1263" s="45">
        <v>0</v>
      </c>
      <c r="O1263" s="45">
        <v>26946</v>
      </c>
      <c r="P1263" s="45">
        <v>983</v>
      </c>
      <c r="Q1263" s="45">
        <v>212707</v>
      </c>
      <c r="R1263" s="45">
        <v>0</v>
      </c>
      <c r="S1263" s="45">
        <v>3190391</v>
      </c>
      <c r="T1263" s="45">
        <v>334420</v>
      </c>
      <c r="U1263" s="45">
        <v>2936964</v>
      </c>
      <c r="V1263" s="45">
        <v>0</v>
      </c>
      <c r="W1263" s="45">
        <v>8.75</v>
      </c>
      <c r="X1263" s="45">
        <v>7.61</v>
      </c>
      <c r="Y1263" s="45">
        <v>10.8</v>
      </c>
      <c r="Z1263" s="46">
        <v>147836.79999999999</v>
      </c>
      <c r="AA1263" s="46">
        <v>51516.878031917877</v>
      </c>
      <c r="AB1263" s="47">
        <f>_xlfn.XLOOKUP($F1263,Main_OG!$D$1:$D$766,Main_OG!AJ$1:AJ$766,"")</f>
        <v>40257040</v>
      </c>
      <c r="AC1263" s="47">
        <f>_xlfn.XLOOKUP($F1263,Main_OG!$D$1:$D$766,Main_OG!AK$1:AK$766,"")</f>
        <v>304620</v>
      </c>
      <c r="AD1263" s="47">
        <f>_xlfn.XLOOKUP($F1263,Main_OG!$D$1:$D$766,Main_OG!AL$1:AL$766,"")</f>
        <v>61016756</v>
      </c>
      <c r="AE1263" s="47">
        <f>_xlfn.XLOOKUP($F1263,Main_OG!$D$1:$D$766,Main_OG!AM$1:AM$766,"")</f>
        <v>7318888</v>
      </c>
      <c r="AF1263" s="48">
        <f>_xlfn.XLOOKUP($F1263,Main_OG!$D$1:$D$766,Main_OG!Z$1:Z$766,"")</f>
        <v>1.8</v>
      </c>
      <c r="AG1263" s="48">
        <f>_xlfn.XLOOKUP($F1263,Main_OG!$D$1:$D$766,Main_OG!AA$1:AA$766,"")</f>
        <v>1.75</v>
      </c>
      <c r="AH1263" s="48">
        <f>_xlfn.XLOOKUP($F1263,Main_OG!$D$1:$D$766,Main_OG!AB$1:AB$766,"")</f>
        <v>22.21</v>
      </c>
      <c r="AI1263" s="48">
        <f>_xlfn.XLOOKUP($F1263,Main_OG!$D$1:$D$766,Main_OG!AC$1:AC$766,"")</f>
        <v>4.71</v>
      </c>
      <c r="AJ1263" s="48">
        <f>_xlfn.XLOOKUP($F1263,Main_OG!$D$1:$D$766,Main_OG!AD$1:AD$766,"")</f>
        <v>0.69</v>
      </c>
    </row>
    <row r="1264" spans="2:36" x14ac:dyDescent="0.35">
      <c r="B1264" s="36" t="s">
        <v>2332</v>
      </c>
      <c r="C1264" s="45" t="s">
        <v>370</v>
      </c>
      <c r="D1264" s="45" t="s">
        <v>4431</v>
      </c>
      <c r="E1264" s="36" t="s">
        <v>4507</v>
      </c>
      <c r="F1264" s="36" t="str">
        <f t="shared" si="57"/>
        <v>2011_MO</v>
      </c>
      <c r="G1264" s="45">
        <v>2011</v>
      </c>
      <c r="H1264" s="45">
        <f>_xlfn.XLOOKUP(J1264,Main_OG!$B$1:$B$766,Main_OG!$O$1:$O$766,"")</f>
        <v>0</v>
      </c>
      <c r="I1264" s="45">
        <f>_xlfn.XLOOKUP(F1264,Main_OG!$D$1:$D$766,Main_OG!$J$1:$J$766,"")</f>
        <v>0</v>
      </c>
      <c r="J1264" s="45" t="s">
        <v>370</v>
      </c>
      <c r="K1264" s="45" t="str">
        <f t="shared" si="58"/>
        <v>Kansas City Power &amp; Light Co_MO</v>
      </c>
      <c r="L1264" s="45" t="str">
        <f t="shared" si="59"/>
        <v>Kansas City Power Light Co_MO</v>
      </c>
      <c r="M1264" s="45" t="s">
        <v>2344</v>
      </c>
      <c r="N1264" s="45">
        <v>0</v>
      </c>
      <c r="O1264" s="45">
        <v>31284</v>
      </c>
      <c r="P1264" s="45">
        <v>1057</v>
      </c>
      <c r="Q1264" s="45">
        <v>239105</v>
      </c>
      <c r="R1264" s="45">
        <v>0</v>
      </c>
      <c r="S1264" s="45">
        <v>4511684</v>
      </c>
      <c r="T1264" s="45">
        <v>1549592</v>
      </c>
      <c r="U1264" s="45">
        <v>2686560</v>
      </c>
      <c r="V1264" s="45">
        <v>0</v>
      </c>
      <c r="W1264" s="45">
        <v>8.39</v>
      </c>
      <c r="X1264" s="45">
        <v>6.28</v>
      </c>
      <c r="Y1264" s="45">
        <v>10.52</v>
      </c>
      <c r="Z1264" s="46">
        <v>292984.2</v>
      </c>
      <c r="AA1264" s="46">
        <v>48739.865138004476</v>
      </c>
      <c r="AB1264" s="47">
        <f>_xlfn.XLOOKUP($F1264,Main_OG!$D$1:$D$766,Main_OG!AJ$1:AJ$766,"")</f>
        <v>92816876</v>
      </c>
      <c r="AC1264" s="47">
        <f>_xlfn.XLOOKUP($F1264,Main_OG!$D$1:$D$766,Main_OG!AK$1:AK$766,"")</f>
        <v>329593.8</v>
      </c>
      <c r="AD1264" s="47">
        <f>_xlfn.XLOOKUP($F1264,Main_OG!$D$1:$D$766,Main_OG!AL$1:AL$766,"")</f>
        <v>75592360</v>
      </c>
      <c r="AE1264" s="47">
        <f>_xlfn.XLOOKUP($F1264,Main_OG!$D$1:$D$766,Main_OG!AM$1:AM$766,"")</f>
        <v>9371323</v>
      </c>
      <c r="AF1264" s="48">
        <f>_xlfn.XLOOKUP($F1264,Main_OG!$D$1:$D$766,Main_OG!Z$1:Z$766,"")</f>
        <v>1.77</v>
      </c>
      <c r="AG1264" s="48">
        <f>_xlfn.XLOOKUP($F1264,Main_OG!$D$1:$D$766,Main_OG!AA$1:AA$766,"")</f>
        <v>1.72</v>
      </c>
      <c r="AH1264" s="48">
        <f>_xlfn.XLOOKUP($F1264,Main_OG!$D$1:$D$766,Main_OG!AB$1:AB$766,"")</f>
        <v>22.01</v>
      </c>
      <c r="AI1264" s="48">
        <f>_xlfn.XLOOKUP($F1264,Main_OG!$D$1:$D$766,Main_OG!AC$1:AC$766,"")</f>
        <v>4.97</v>
      </c>
      <c r="AJ1264" s="48">
        <f>_xlfn.XLOOKUP($F1264,Main_OG!$D$1:$D$766,Main_OG!AD$1:AD$766,"")</f>
        <v>0.72</v>
      </c>
    </row>
    <row r="1265" spans="2:36" x14ac:dyDescent="0.35">
      <c r="B1265" s="36" t="s">
        <v>2332</v>
      </c>
      <c r="C1265" s="45" t="s">
        <v>567</v>
      </c>
      <c r="D1265" s="45" t="s">
        <v>4431</v>
      </c>
      <c r="E1265" s="36" t="s">
        <v>4507</v>
      </c>
      <c r="F1265" s="36" t="str">
        <f t="shared" si="57"/>
        <v>2012_KS</v>
      </c>
      <c r="G1265" s="45">
        <v>2012</v>
      </c>
      <c r="H1265" s="45">
        <f>_xlfn.XLOOKUP(J1265,Main_OG!$B$1:$B$766,Main_OG!$O$1:$O$766,"")</f>
        <v>1</v>
      </c>
      <c r="I1265" s="45">
        <f>_xlfn.XLOOKUP(F1265,Main_OG!$D$1:$D$766,Main_OG!$J$1:$J$766,"")</f>
        <v>0</v>
      </c>
      <c r="J1265" s="45" t="s">
        <v>567</v>
      </c>
      <c r="K1265" s="45" t="str">
        <f t="shared" si="58"/>
        <v>Kansas City Power &amp; Light Co_KS</v>
      </c>
      <c r="L1265" s="45" t="str">
        <f t="shared" si="59"/>
        <v>Kansas City Power Light Co_KS</v>
      </c>
      <c r="M1265" s="45" t="s">
        <v>2345</v>
      </c>
      <c r="N1265" s="45">
        <v>0</v>
      </c>
      <c r="O1265" s="45">
        <v>27081</v>
      </c>
      <c r="P1265" s="45">
        <v>966</v>
      </c>
      <c r="Q1265" s="45">
        <v>213783</v>
      </c>
      <c r="R1265" s="45">
        <v>0</v>
      </c>
      <c r="S1265" s="45">
        <v>3172027</v>
      </c>
      <c r="T1265" s="45">
        <v>309104</v>
      </c>
      <c r="U1265" s="45">
        <v>2849903</v>
      </c>
      <c r="V1265" s="45">
        <v>0</v>
      </c>
      <c r="W1265" s="45">
        <v>9.0671517000000001</v>
      </c>
      <c r="X1265" s="45">
        <v>6.6531653000000004</v>
      </c>
      <c r="Y1265" s="45">
        <v>11.076058</v>
      </c>
      <c r="Z1265" s="46">
        <v>150077.1</v>
      </c>
      <c r="AA1265" s="46">
        <v>52001.334708235278</v>
      </c>
      <c r="AB1265" s="47">
        <f>_xlfn.XLOOKUP($F1265,Main_OG!$D$1:$D$766,Main_OG!AJ$1:AJ$766,"")</f>
        <v>35518838</v>
      </c>
      <c r="AC1265" s="47">
        <f>_xlfn.XLOOKUP($F1265,Main_OG!$D$1:$D$766,Main_OG!AK$1:AK$766,"")</f>
        <v>156544</v>
      </c>
      <c r="AD1265" s="47">
        <f>_xlfn.XLOOKUP($F1265,Main_OG!$D$1:$D$766,Main_OG!AL$1:AL$766,"")</f>
        <v>66523704</v>
      </c>
      <c r="AE1265" s="47">
        <f>_xlfn.XLOOKUP($F1265,Main_OG!$D$1:$D$766,Main_OG!AM$1:AM$766,"")</f>
        <v>8284924</v>
      </c>
      <c r="AF1265" s="48">
        <f>_xlfn.XLOOKUP($F1265,Main_OG!$D$1:$D$766,Main_OG!Z$1:Z$766,"")</f>
        <v>0</v>
      </c>
      <c r="AG1265" s="48">
        <f>_xlfn.XLOOKUP($F1265,Main_OG!$D$1:$D$766,Main_OG!AA$1:AA$766,"")</f>
        <v>1.83</v>
      </c>
      <c r="AH1265" s="48">
        <f>_xlfn.XLOOKUP($F1265,Main_OG!$D$1:$D$766,Main_OG!AB$1:AB$766,"")</f>
        <v>22.93</v>
      </c>
      <c r="AI1265" s="48">
        <f>_xlfn.XLOOKUP($F1265,Main_OG!$D$1:$D$766,Main_OG!AC$1:AC$766,"")</f>
        <v>3.503818060367514</v>
      </c>
      <c r="AJ1265" s="48">
        <f>_xlfn.XLOOKUP($F1265,Main_OG!$D$1:$D$766,Main_OG!AD$1:AD$766,"")</f>
        <v>0.7</v>
      </c>
    </row>
    <row r="1266" spans="2:36" x14ac:dyDescent="0.35">
      <c r="B1266" s="36" t="s">
        <v>2332</v>
      </c>
      <c r="C1266" s="45" t="s">
        <v>370</v>
      </c>
      <c r="D1266" s="45" t="s">
        <v>4431</v>
      </c>
      <c r="E1266" s="36" t="s">
        <v>4507</v>
      </c>
      <c r="F1266" s="36" t="str">
        <f t="shared" si="57"/>
        <v>2012_MO</v>
      </c>
      <c r="G1266" s="45">
        <v>2012</v>
      </c>
      <c r="H1266" s="45">
        <f>_xlfn.XLOOKUP(J1266,Main_OG!$B$1:$B$766,Main_OG!$O$1:$O$766,"")</f>
        <v>0</v>
      </c>
      <c r="I1266" s="45">
        <f>_xlfn.XLOOKUP(F1266,Main_OG!$D$1:$D$766,Main_OG!$J$1:$J$766,"")</f>
        <v>0</v>
      </c>
      <c r="J1266" s="45" t="s">
        <v>370</v>
      </c>
      <c r="K1266" s="45" t="str">
        <f t="shared" si="58"/>
        <v>Kansas City Power &amp; Light Co_MO</v>
      </c>
      <c r="L1266" s="45" t="str">
        <f t="shared" si="59"/>
        <v>Kansas City Power Light Co_MO</v>
      </c>
      <c r="M1266" s="45" t="s">
        <v>2346</v>
      </c>
      <c r="N1266" s="45">
        <v>0</v>
      </c>
      <c r="O1266" s="45">
        <v>31172</v>
      </c>
      <c r="P1266" s="45">
        <v>1042</v>
      </c>
      <c r="Q1266" s="45">
        <v>238776</v>
      </c>
      <c r="R1266" s="45">
        <v>0</v>
      </c>
      <c r="S1266" s="45">
        <v>4481309</v>
      </c>
      <c r="T1266" s="45">
        <v>1509030</v>
      </c>
      <c r="U1266" s="45">
        <v>2590377</v>
      </c>
      <c r="V1266" s="45">
        <v>0</v>
      </c>
      <c r="W1266" s="45">
        <v>8.5452063000000003</v>
      </c>
      <c r="X1266" s="45">
        <v>6.4291299999999998</v>
      </c>
      <c r="Y1266" s="45">
        <v>10.934710000000001</v>
      </c>
      <c r="Z1266" s="46">
        <v>296514.3</v>
      </c>
      <c r="AA1266" s="46">
        <v>49205.604289526083</v>
      </c>
      <c r="AB1266" s="47">
        <f>_xlfn.XLOOKUP($F1266,Main_OG!$D$1:$D$766,Main_OG!AJ$1:AJ$766,"")</f>
        <v>84772596</v>
      </c>
      <c r="AC1266" s="47">
        <f>_xlfn.XLOOKUP($F1266,Main_OG!$D$1:$D$766,Main_OG!AK$1:AK$766,"")</f>
        <v>325852</v>
      </c>
      <c r="AD1266" s="47">
        <f>_xlfn.XLOOKUP($F1266,Main_OG!$D$1:$D$766,Main_OG!AL$1:AL$766,"")</f>
        <v>102093922</v>
      </c>
      <c r="AE1266" s="47">
        <f>_xlfn.XLOOKUP($F1266,Main_OG!$D$1:$D$766,Main_OG!AM$1:AM$766,"")</f>
        <v>10718329</v>
      </c>
      <c r="AF1266" s="48">
        <f>_xlfn.XLOOKUP($F1266,Main_OG!$D$1:$D$766,Main_OG!Z$1:Z$766,"")</f>
        <v>0</v>
      </c>
      <c r="AG1266" s="48">
        <f>_xlfn.XLOOKUP($F1266,Main_OG!$D$1:$D$766,Main_OG!AA$1:AA$766,"")</f>
        <v>2.324237813104427</v>
      </c>
      <c r="AH1266" s="48">
        <f>_xlfn.XLOOKUP($F1266,Main_OG!$D$1:$D$766,Main_OG!AB$1:AB$766,"")</f>
        <v>22.83</v>
      </c>
      <c r="AI1266" s="48">
        <f>_xlfn.XLOOKUP($F1266,Main_OG!$D$1:$D$766,Main_OG!AC$1:AC$766,"")</f>
        <v>3.503818060367514</v>
      </c>
      <c r="AJ1266" s="48">
        <f>_xlfn.XLOOKUP($F1266,Main_OG!$D$1:$D$766,Main_OG!AD$1:AD$766,"")</f>
        <v>0.75442193202762442</v>
      </c>
    </row>
    <row r="1267" spans="2:36" x14ac:dyDescent="0.35">
      <c r="B1267" s="36" t="s">
        <v>2332</v>
      </c>
      <c r="C1267" s="45" t="s">
        <v>567</v>
      </c>
      <c r="D1267" s="45" t="s">
        <v>4431</v>
      </c>
      <c r="E1267" s="36" t="s">
        <v>4507</v>
      </c>
      <c r="F1267" s="36" t="str">
        <f t="shared" si="57"/>
        <v>2013_KS</v>
      </c>
      <c r="G1267" s="45">
        <v>2013</v>
      </c>
      <c r="H1267" s="45">
        <f>_xlfn.XLOOKUP(J1267,Main_OG!$B$1:$B$766,Main_OG!$O$1:$O$766,"")</f>
        <v>1</v>
      </c>
      <c r="I1267" s="45">
        <f>_xlfn.XLOOKUP(F1267,Main_OG!$D$1:$D$766,Main_OG!$J$1:$J$766,"")</f>
        <v>0</v>
      </c>
      <c r="J1267" s="45" t="s">
        <v>567</v>
      </c>
      <c r="K1267" s="45" t="str">
        <f t="shared" si="58"/>
        <v>Kansas City Power &amp; Light Co_KS</v>
      </c>
      <c r="L1267" s="45" t="str">
        <f t="shared" si="59"/>
        <v>Kansas City Power Light Co_KS</v>
      </c>
      <c r="M1267" s="45" t="s">
        <v>2347</v>
      </c>
      <c r="N1267" s="45">
        <v>0</v>
      </c>
      <c r="O1267" s="45">
        <v>27428</v>
      </c>
      <c r="P1267" s="45">
        <v>959</v>
      </c>
      <c r="Q1267" s="45">
        <v>215103</v>
      </c>
      <c r="R1267" s="45">
        <v>0</v>
      </c>
      <c r="S1267" s="45">
        <v>3180146</v>
      </c>
      <c r="T1267" s="45">
        <v>279456</v>
      </c>
      <c r="U1267" s="45">
        <v>2829613</v>
      </c>
      <c r="V1267" s="45">
        <v>0</v>
      </c>
      <c r="W1267" s="45">
        <v>9.5903050000000007</v>
      </c>
      <c r="X1267" s="45">
        <v>8.1655788000000005</v>
      </c>
      <c r="Y1267" s="45">
        <v>11.570695000000001</v>
      </c>
      <c r="Z1267" s="46">
        <v>150702.9</v>
      </c>
      <c r="AA1267" s="46">
        <v>52068.751541820391</v>
      </c>
      <c r="AB1267" s="47">
        <f>_xlfn.XLOOKUP($F1267,Main_OG!$D$1:$D$766,Main_OG!AJ$1:AJ$766,"")</f>
        <v>37830552</v>
      </c>
      <c r="AC1267" s="47">
        <f>_xlfn.XLOOKUP($F1267,Main_OG!$D$1:$D$766,Main_OG!AK$1:AK$766,"")</f>
        <v>218172</v>
      </c>
      <c r="AD1267" s="47">
        <f>_xlfn.XLOOKUP($F1267,Main_OG!$D$1:$D$766,Main_OG!AL$1:AL$766,"")</f>
        <v>48247424</v>
      </c>
      <c r="AE1267" s="47">
        <f>_xlfn.XLOOKUP($F1267,Main_OG!$D$1:$D$766,Main_OG!AM$1:AM$766,"")</f>
        <v>7168301</v>
      </c>
      <c r="AF1267" s="48">
        <f>_xlfn.XLOOKUP($F1267,Main_OG!$D$1:$D$766,Main_OG!Z$1:Z$766,"")</f>
        <v>1.78</v>
      </c>
      <c r="AG1267" s="48">
        <f>_xlfn.XLOOKUP($F1267,Main_OG!$D$1:$D$766,Main_OG!AA$1:AA$766,"")</f>
        <v>1.77</v>
      </c>
      <c r="AH1267" s="48">
        <f>_xlfn.XLOOKUP($F1267,Main_OG!$D$1:$D$766,Main_OG!AB$1:AB$766,"")</f>
        <v>22.41</v>
      </c>
      <c r="AI1267" s="48">
        <f>_xlfn.XLOOKUP($F1267,Main_OG!$D$1:$D$766,Main_OG!AC$1:AC$766,"")</f>
        <v>4.4800000000000004</v>
      </c>
      <c r="AJ1267" s="48">
        <f>_xlfn.XLOOKUP($F1267,Main_OG!$D$1:$D$766,Main_OG!AD$1:AD$766,"")</f>
        <v>0.75</v>
      </c>
    </row>
    <row r="1268" spans="2:36" x14ac:dyDescent="0.35">
      <c r="B1268" s="36" t="s">
        <v>2332</v>
      </c>
      <c r="C1268" s="45" t="s">
        <v>370</v>
      </c>
      <c r="D1268" s="45" t="s">
        <v>4431</v>
      </c>
      <c r="E1268" s="36" t="s">
        <v>4507</v>
      </c>
      <c r="F1268" s="36" t="str">
        <f t="shared" si="57"/>
        <v>2013_MO</v>
      </c>
      <c r="G1268" s="45">
        <v>2013</v>
      </c>
      <c r="H1268" s="45">
        <f>_xlfn.XLOOKUP(J1268,Main_OG!$B$1:$B$766,Main_OG!$O$1:$O$766,"")</f>
        <v>0</v>
      </c>
      <c r="I1268" s="45">
        <f>_xlfn.XLOOKUP(F1268,Main_OG!$D$1:$D$766,Main_OG!$J$1:$J$766,"")</f>
        <v>0</v>
      </c>
      <c r="J1268" s="45" t="s">
        <v>370</v>
      </c>
      <c r="K1268" s="45" t="str">
        <f t="shared" si="58"/>
        <v>Kansas City Power &amp; Light Co_MO</v>
      </c>
      <c r="L1268" s="45" t="str">
        <f t="shared" si="59"/>
        <v>Kansas City Power Light Co_MO</v>
      </c>
      <c r="M1268" s="45" t="s">
        <v>2348</v>
      </c>
      <c r="N1268" s="45">
        <v>0</v>
      </c>
      <c r="O1268" s="45">
        <v>31182</v>
      </c>
      <c r="P1268" s="45">
        <v>1024</v>
      </c>
      <c r="Q1268" s="45">
        <v>239108</v>
      </c>
      <c r="R1268" s="45">
        <v>0</v>
      </c>
      <c r="S1268" s="45">
        <v>4458883</v>
      </c>
      <c r="T1268" s="45">
        <v>1504542</v>
      </c>
      <c r="U1268" s="45">
        <v>2598738</v>
      </c>
      <c r="V1268" s="45">
        <v>0</v>
      </c>
      <c r="W1268" s="45">
        <v>9.2064605000000004</v>
      </c>
      <c r="X1268" s="45">
        <v>6.9244327999999999</v>
      </c>
      <c r="Y1268" s="45">
        <v>11.464626000000001</v>
      </c>
      <c r="Z1268" s="46">
        <v>302025.7</v>
      </c>
      <c r="AA1268" s="46">
        <v>49979.52172343852</v>
      </c>
      <c r="AB1268" s="47">
        <f>_xlfn.XLOOKUP($F1268,Main_OG!$D$1:$D$766,Main_OG!AJ$1:AJ$766,"")</f>
        <v>88810768</v>
      </c>
      <c r="AC1268" s="47">
        <f>_xlfn.XLOOKUP($F1268,Main_OG!$D$1:$D$766,Main_OG!AK$1:AK$766,"")</f>
        <v>271938.02</v>
      </c>
      <c r="AD1268" s="47">
        <f>_xlfn.XLOOKUP($F1268,Main_OG!$D$1:$D$766,Main_OG!AL$1:AL$766,"")</f>
        <v>74565968</v>
      </c>
      <c r="AE1268" s="47">
        <f>_xlfn.XLOOKUP($F1268,Main_OG!$D$1:$D$766,Main_OG!AM$1:AM$766,"")</f>
        <v>8367103</v>
      </c>
      <c r="AF1268" s="48">
        <f>_xlfn.XLOOKUP($F1268,Main_OG!$D$1:$D$766,Main_OG!Z$1:Z$766,"")</f>
        <v>1.92</v>
      </c>
      <c r="AG1268" s="48">
        <f>_xlfn.XLOOKUP($F1268,Main_OG!$D$1:$D$766,Main_OG!AA$1:AA$766,"")</f>
        <v>1.9</v>
      </c>
      <c r="AH1268" s="48">
        <f>_xlfn.XLOOKUP($F1268,Main_OG!$D$1:$D$766,Main_OG!AB$1:AB$766,"")</f>
        <v>22.862714639490921</v>
      </c>
      <c r="AI1268" s="48">
        <f>_xlfn.XLOOKUP($F1268,Main_OG!$D$1:$D$766,Main_OG!AC$1:AC$766,"")</f>
        <v>4.45</v>
      </c>
      <c r="AJ1268" s="48">
        <f>_xlfn.XLOOKUP($F1268,Main_OG!$D$1:$D$766,Main_OG!AD$1:AD$766,"")</f>
        <v>0.9</v>
      </c>
    </row>
    <row r="1269" spans="2:36" x14ac:dyDescent="0.35">
      <c r="B1269" s="36" t="s">
        <v>2332</v>
      </c>
      <c r="C1269" s="45" t="s">
        <v>567</v>
      </c>
      <c r="D1269" s="45" t="s">
        <v>4431</v>
      </c>
      <c r="E1269" s="36" t="s">
        <v>4507</v>
      </c>
      <c r="F1269" s="36" t="str">
        <f t="shared" si="57"/>
        <v>2014_KS</v>
      </c>
      <c r="G1269" s="45">
        <v>2014</v>
      </c>
      <c r="H1269" s="45">
        <f>_xlfn.XLOOKUP(J1269,Main_OG!$B$1:$B$766,Main_OG!$O$1:$O$766,"")</f>
        <v>1</v>
      </c>
      <c r="I1269" s="45">
        <f>_xlfn.XLOOKUP(F1269,Main_OG!$D$1:$D$766,Main_OG!$J$1:$J$766,"")</f>
        <v>0</v>
      </c>
      <c r="J1269" s="45" t="s">
        <v>567</v>
      </c>
      <c r="K1269" s="45" t="str">
        <f t="shared" si="58"/>
        <v>Kansas City Power &amp; Light Co_KS</v>
      </c>
      <c r="L1269" s="45" t="str">
        <f t="shared" si="59"/>
        <v>Kansas City Power Light Co_KS</v>
      </c>
      <c r="M1269" s="45" t="s">
        <v>2349</v>
      </c>
      <c r="N1269" s="45">
        <v>0</v>
      </c>
      <c r="O1269" s="45">
        <v>28130</v>
      </c>
      <c r="P1269" s="45">
        <v>979</v>
      </c>
      <c r="Q1269" s="45">
        <v>218084</v>
      </c>
      <c r="R1269" s="45">
        <v>0</v>
      </c>
      <c r="S1269" s="45">
        <v>3229962</v>
      </c>
      <c r="T1269" s="45">
        <v>312741</v>
      </c>
      <c r="U1269" s="45">
        <v>2822640</v>
      </c>
      <c r="V1269" s="45">
        <v>0</v>
      </c>
      <c r="W1269" s="45">
        <v>9.6057197999999993</v>
      </c>
      <c r="X1269" s="45">
        <v>8.8542275999999998</v>
      </c>
      <c r="Y1269" s="45">
        <v>11.667655</v>
      </c>
      <c r="Z1269" s="46">
        <v>154110.1</v>
      </c>
      <c r="AA1269" s="46">
        <v>53107.333535272708</v>
      </c>
      <c r="AB1269" s="47">
        <f>_xlfn.XLOOKUP($F1269,Main_OG!$D$1:$D$766,Main_OG!AJ$1:AJ$766,"")</f>
        <v>36397288</v>
      </c>
      <c r="AC1269" s="47">
        <f>_xlfn.XLOOKUP($F1269,Main_OG!$D$1:$D$766,Main_OG!AK$1:AK$766,"")</f>
        <v>232580</v>
      </c>
      <c r="AD1269" s="47">
        <f>_xlfn.XLOOKUP($F1269,Main_OG!$D$1:$D$766,Main_OG!AL$1:AL$766,"")</f>
        <v>38239806</v>
      </c>
      <c r="AE1269" s="47">
        <f>_xlfn.XLOOKUP($F1269,Main_OG!$D$1:$D$766,Main_OG!AM$1:AM$766,"")</f>
        <v>8558384</v>
      </c>
      <c r="AF1269" s="48">
        <f>_xlfn.XLOOKUP($F1269,Main_OG!$D$1:$D$766,Main_OG!Z$1:Z$766,"")</f>
        <v>0</v>
      </c>
      <c r="AG1269" s="48">
        <f>_xlfn.XLOOKUP($F1269,Main_OG!$D$1:$D$766,Main_OG!AA$1:AA$766,"")</f>
        <v>2.322195177698041</v>
      </c>
      <c r="AH1269" s="48">
        <f>_xlfn.XLOOKUP($F1269,Main_OG!$D$1:$D$766,Main_OG!AB$1:AB$766,"")</f>
        <v>20.48845299552563</v>
      </c>
      <c r="AI1269" s="48">
        <f>_xlfn.XLOOKUP($F1269,Main_OG!$D$1:$D$766,Main_OG!AC$1:AC$766,"")</f>
        <v>4.9924248044436963</v>
      </c>
      <c r="AJ1269" s="48">
        <f>_xlfn.XLOOKUP($F1269,Main_OG!$D$1:$D$766,Main_OG!AD$1:AD$766,"")</f>
        <v>0.68548682032632846</v>
      </c>
    </row>
    <row r="1270" spans="2:36" x14ac:dyDescent="0.35">
      <c r="B1270" s="36" t="s">
        <v>2332</v>
      </c>
      <c r="C1270" s="45" t="s">
        <v>370</v>
      </c>
      <c r="D1270" s="45" t="s">
        <v>4431</v>
      </c>
      <c r="E1270" s="36" t="s">
        <v>4507</v>
      </c>
      <c r="F1270" s="36" t="str">
        <f t="shared" si="57"/>
        <v>2014_MO</v>
      </c>
      <c r="G1270" s="45">
        <v>2014</v>
      </c>
      <c r="H1270" s="45">
        <f>_xlfn.XLOOKUP(J1270,Main_OG!$B$1:$B$766,Main_OG!$O$1:$O$766,"")</f>
        <v>0</v>
      </c>
      <c r="I1270" s="45">
        <f>_xlfn.XLOOKUP(F1270,Main_OG!$D$1:$D$766,Main_OG!$J$1:$J$766,"")</f>
        <v>0</v>
      </c>
      <c r="J1270" s="45" t="s">
        <v>370</v>
      </c>
      <c r="K1270" s="45" t="str">
        <f t="shared" si="58"/>
        <v>Kansas City Power &amp; Light Co_MO</v>
      </c>
      <c r="L1270" s="45" t="str">
        <f t="shared" si="59"/>
        <v>Kansas City Power Light Co_MO</v>
      </c>
      <c r="M1270" s="45" t="s">
        <v>2350</v>
      </c>
      <c r="N1270" s="45">
        <v>0</v>
      </c>
      <c r="O1270" s="45">
        <v>31537</v>
      </c>
      <c r="P1270" s="45">
        <v>1008</v>
      </c>
      <c r="Q1270" s="45">
        <v>240967</v>
      </c>
      <c r="R1270" s="45">
        <v>0</v>
      </c>
      <c r="S1270" s="45">
        <v>4454312</v>
      </c>
      <c r="T1270" s="45">
        <v>1528509</v>
      </c>
      <c r="U1270" s="45">
        <v>2571510</v>
      </c>
      <c r="V1270" s="45">
        <v>0</v>
      </c>
      <c r="W1270" s="45">
        <v>9.3822951999999997</v>
      </c>
      <c r="X1270" s="45">
        <v>6.9280390000000001</v>
      </c>
      <c r="Y1270" s="45">
        <v>11.701047000000001</v>
      </c>
      <c r="Z1270" s="46">
        <v>303617.8</v>
      </c>
      <c r="AA1270" s="46">
        <v>50109.14108131035</v>
      </c>
      <c r="AB1270" s="47">
        <f>_xlfn.XLOOKUP($F1270,Main_OG!$D$1:$D$766,Main_OG!AJ$1:AJ$766,"")</f>
        <v>85933378</v>
      </c>
      <c r="AC1270" s="47">
        <f>_xlfn.XLOOKUP($F1270,Main_OG!$D$1:$D$766,Main_OG!AK$1:AK$766,"")</f>
        <v>447868</v>
      </c>
      <c r="AD1270" s="47">
        <f>_xlfn.XLOOKUP($F1270,Main_OG!$D$1:$D$766,Main_OG!AL$1:AL$766,"")</f>
        <v>69874102</v>
      </c>
      <c r="AE1270" s="47">
        <f>_xlfn.XLOOKUP($F1270,Main_OG!$D$1:$D$766,Main_OG!AM$1:AM$766,"")</f>
        <v>9276356</v>
      </c>
      <c r="AF1270" s="48">
        <f>_xlfn.XLOOKUP($F1270,Main_OG!$D$1:$D$766,Main_OG!Z$1:Z$766,"")</f>
        <v>2.0299999999999998</v>
      </c>
      <c r="AG1270" s="48">
        <f>_xlfn.XLOOKUP($F1270,Main_OG!$D$1:$D$766,Main_OG!AA$1:AA$766,"")</f>
        <v>2</v>
      </c>
      <c r="AH1270" s="48">
        <f>_xlfn.XLOOKUP($F1270,Main_OG!$D$1:$D$766,Main_OG!AB$1:AB$766,"")</f>
        <v>20.48845299552563</v>
      </c>
      <c r="AI1270" s="48">
        <f>_xlfn.XLOOKUP($F1270,Main_OG!$D$1:$D$766,Main_OG!AC$1:AC$766,"")</f>
        <v>4.9924248044436963</v>
      </c>
      <c r="AJ1270" s="48">
        <f>_xlfn.XLOOKUP($F1270,Main_OG!$D$1:$D$766,Main_OG!AD$1:AD$766,"")</f>
        <v>0.88</v>
      </c>
    </row>
    <row r="1271" spans="2:36" x14ac:dyDescent="0.35">
      <c r="B1271" s="36" t="s">
        <v>2332</v>
      </c>
      <c r="C1271" s="45" t="s">
        <v>567</v>
      </c>
      <c r="D1271" s="45" t="s">
        <v>4431</v>
      </c>
      <c r="E1271" s="36" t="s">
        <v>4507</v>
      </c>
      <c r="F1271" s="36" t="str">
        <f t="shared" si="57"/>
        <v>2015_KS</v>
      </c>
      <c r="G1271" s="45">
        <v>2015</v>
      </c>
      <c r="H1271" s="45">
        <f>_xlfn.XLOOKUP(J1271,Main_OG!$B$1:$B$766,Main_OG!$O$1:$O$766,"")</f>
        <v>1</v>
      </c>
      <c r="I1271" s="45">
        <f>_xlfn.XLOOKUP(F1271,Main_OG!$D$1:$D$766,Main_OG!$J$1:$J$766,"")</f>
        <v>0</v>
      </c>
      <c r="J1271" s="45" t="s">
        <v>567</v>
      </c>
      <c r="K1271" s="45" t="str">
        <f t="shared" si="58"/>
        <v>Kansas City Power &amp; Light Co_KS</v>
      </c>
      <c r="L1271" s="45" t="str">
        <f t="shared" si="59"/>
        <v>Kansas City Power Light Co_KS</v>
      </c>
      <c r="M1271" s="45" t="s">
        <v>2351</v>
      </c>
      <c r="N1271" s="45">
        <v>0</v>
      </c>
      <c r="O1271" s="45">
        <v>28222</v>
      </c>
      <c r="P1271" s="45">
        <v>946</v>
      </c>
      <c r="Q1271" s="45">
        <v>220015</v>
      </c>
      <c r="R1271" s="45">
        <v>0</v>
      </c>
      <c r="S1271" s="45">
        <v>3216674</v>
      </c>
      <c r="T1271" s="45">
        <v>310426</v>
      </c>
      <c r="U1271" s="45">
        <v>2738806</v>
      </c>
      <c r="V1271" s="45">
        <v>0</v>
      </c>
      <c r="W1271" s="45">
        <v>10.048976</v>
      </c>
      <c r="X1271" s="45">
        <v>9.3042142000000005</v>
      </c>
      <c r="Y1271" s="45">
        <v>12.334167000000001</v>
      </c>
      <c r="Z1271" s="46">
        <v>158602.6</v>
      </c>
      <c r="AA1271" s="46">
        <v>54489.185997814282</v>
      </c>
      <c r="AB1271" s="47">
        <f>_xlfn.XLOOKUP($F1271,Main_OG!$D$1:$D$766,Main_OG!AJ$1:AJ$766,"")</f>
        <v>31702802</v>
      </c>
      <c r="AC1271" s="47">
        <f>_xlfn.XLOOKUP($F1271,Main_OG!$D$1:$D$766,Main_OG!AK$1:AK$766,"")</f>
        <v>220220</v>
      </c>
      <c r="AD1271" s="47">
        <f>_xlfn.XLOOKUP($F1271,Main_OG!$D$1:$D$766,Main_OG!AL$1:AL$766,"")</f>
        <v>30364386</v>
      </c>
      <c r="AE1271" s="47">
        <f>_xlfn.XLOOKUP($F1271,Main_OG!$D$1:$D$766,Main_OG!AM$1:AM$766,"")</f>
        <v>8630178</v>
      </c>
      <c r="AF1271" s="48">
        <f>_xlfn.XLOOKUP($F1271,Main_OG!$D$1:$D$766,Main_OG!Z$1:Z$766,"")</f>
        <v>0</v>
      </c>
      <c r="AG1271" s="48">
        <f>_xlfn.XLOOKUP($F1271,Main_OG!$D$1:$D$766,Main_OG!AA$1:AA$766,"")</f>
        <v>2.25948627072199</v>
      </c>
      <c r="AH1271" s="48">
        <f>_xlfn.XLOOKUP($F1271,Main_OG!$D$1:$D$766,Main_OG!AB$1:AB$766,"")</f>
        <v>12.07</v>
      </c>
      <c r="AI1271" s="48">
        <f>_xlfn.XLOOKUP($F1271,Main_OG!$D$1:$D$766,Main_OG!AC$1:AC$766,"")</f>
        <v>3.3843619636206599</v>
      </c>
      <c r="AJ1271" s="48">
        <f>_xlfn.XLOOKUP($F1271,Main_OG!$D$1:$D$766,Main_OG!AD$1:AD$766,"")</f>
        <v>0.64</v>
      </c>
    </row>
    <row r="1272" spans="2:36" x14ac:dyDescent="0.35">
      <c r="B1272" s="36" t="s">
        <v>2332</v>
      </c>
      <c r="C1272" s="45" t="s">
        <v>370</v>
      </c>
      <c r="D1272" s="45" t="s">
        <v>4431</v>
      </c>
      <c r="E1272" s="36" t="s">
        <v>4507</v>
      </c>
      <c r="F1272" s="36" t="str">
        <f t="shared" si="57"/>
        <v>2015_MO</v>
      </c>
      <c r="G1272" s="45">
        <v>2015</v>
      </c>
      <c r="H1272" s="45">
        <f>_xlfn.XLOOKUP(J1272,Main_OG!$B$1:$B$766,Main_OG!$O$1:$O$766,"")</f>
        <v>0</v>
      </c>
      <c r="I1272" s="45">
        <f>_xlfn.XLOOKUP(F1272,Main_OG!$D$1:$D$766,Main_OG!$J$1:$J$766,"")</f>
        <v>0</v>
      </c>
      <c r="J1272" s="45" t="s">
        <v>370</v>
      </c>
      <c r="K1272" s="45" t="str">
        <f t="shared" si="58"/>
        <v>Kansas City Power &amp; Light Co_MO</v>
      </c>
      <c r="L1272" s="45" t="str">
        <f t="shared" si="59"/>
        <v>Kansas City Power Light Co_MO</v>
      </c>
      <c r="M1272" s="45" t="s">
        <v>2352</v>
      </c>
      <c r="N1272" s="45">
        <v>0</v>
      </c>
      <c r="O1272" s="45">
        <v>31517</v>
      </c>
      <c r="P1272" s="45">
        <v>996</v>
      </c>
      <c r="Q1272" s="45">
        <v>243292</v>
      </c>
      <c r="R1272" s="45">
        <v>0</v>
      </c>
      <c r="S1272" s="45">
        <v>4435405</v>
      </c>
      <c r="T1272" s="45">
        <v>1522742</v>
      </c>
      <c r="U1272" s="45">
        <v>2474013</v>
      </c>
      <c r="V1272" s="45">
        <v>0</v>
      </c>
      <c r="W1272" s="45">
        <v>9.9916038999999994</v>
      </c>
      <c r="X1272" s="45">
        <v>7.4085827000000002</v>
      </c>
      <c r="Y1272" s="45">
        <v>12.549723999999999</v>
      </c>
      <c r="Z1272" s="46">
        <v>308009.90000000002</v>
      </c>
      <c r="AA1272" s="46">
        <v>50697.78818256082</v>
      </c>
      <c r="AB1272" s="47">
        <f>_xlfn.XLOOKUP($F1272,Main_OG!$D$1:$D$766,Main_OG!AJ$1:AJ$766,"")</f>
        <v>76554852</v>
      </c>
      <c r="AC1272" s="47">
        <f>_xlfn.XLOOKUP($F1272,Main_OG!$D$1:$D$766,Main_OG!AK$1:AK$766,"")</f>
        <v>417592</v>
      </c>
      <c r="AD1272" s="47">
        <f>_xlfn.XLOOKUP($F1272,Main_OG!$D$1:$D$766,Main_OG!AL$1:AL$766,"")</f>
        <v>75849232</v>
      </c>
      <c r="AE1272" s="47">
        <f>_xlfn.XLOOKUP($F1272,Main_OG!$D$1:$D$766,Main_OG!AM$1:AM$766,"")</f>
        <v>10440082</v>
      </c>
      <c r="AF1272" s="48">
        <f>_xlfn.XLOOKUP($F1272,Main_OG!$D$1:$D$766,Main_OG!Z$1:Z$766,"")</f>
        <v>0</v>
      </c>
      <c r="AG1272" s="48">
        <f>_xlfn.XLOOKUP($F1272,Main_OG!$D$1:$D$766,Main_OG!AA$1:AA$766,"")</f>
        <v>1.9</v>
      </c>
      <c r="AH1272" s="48">
        <f>_xlfn.XLOOKUP($F1272,Main_OG!$D$1:$D$766,Main_OG!AB$1:AB$766,"")</f>
        <v>12.88</v>
      </c>
      <c r="AI1272" s="48">
        <f>_xlfn.XLOOKUP($F1272,Main_OG!$D$1:$D$766,Main_OG!AC$1:AC$766,"")</f>
        <v>3.3843619636206599</v>
      </c>
      <c r="AJ1272" s="48">
        <f>_xlfn.XLOOKUP($F1272,Main_OG!$D$1:$D$766,Main_OG!AD$1:AD$766,"")</f>
        <v>0.66963877086385626</v>
      </c>
    </row>
    <row r="1273" spans="2:36" x14ac:dyDescent="0.35">
      <c r="B1273" s="36" t="s">
        <v>2332</v>
      </c>
      <c r="C1273" s="45" t="s">
        <v>567</v>
      </c>
      <c r="D1273" s="45" t="s">
        <v>4431</v>
      </c>
      <c r="E1273" s="36" t="s">
        <v>4507</v>
      </c>
      <c r="F1273" s="36" t="str">
        <f t="shared" si="57"/>
        <v>2016_KS</v>
      </c>
      <c r="G1273" s="45">
        <v>2016</v>
      </c>
      <c r="H1273" s="45">
        <f>_xlfn.XLOOKUP(J1273,Main_OG!$B$1:$B$766,Main_OG!$O$1:$O$766,"")</f>
        <v>1</v>
      </c>
      <c r="I1273" s="45">
        <f>_xlfn.XLOOKUP(F1273,Main_OG!$D$1:$D$766,Main_OG!$J$1:$J$766,"")</f>
        <v>1</v>
      </c>
      <c r="J1273" s="45" t="s">
        <v>567</v>
      </c>
      <c r="K1273" s="45" t="str">
        <f t="shared" si="58"/>
        <v>Kansas City Power &amp; Light Co_KS</v>
      </c>
      <c r="L1273" s="45" t="str">
        <f t="shared" si="59"/>
        <v>Kansas City Power Light Co_KS</v>
      </c>
      <c r="M1273" s="45" t="s">
        <v>2353</v>
      </c>
      <c r="N1273" s="45">
        <v>0</v>
      </c>
      <c r="O1273" s="45">
        <v>28486</v>
      </c>
      <c r="P1273" s="45">
        <v>934</v>
      </c>
      <c r="Q1273" s="45">
        <v>222425</v>
      </c>
      <c r="R1273" s="45">
        <v>0</v>
      </c>
      <c r="S1273" s="45">
        <v>3268750</v>
      </c>
      <c r="T1273" s="45">
        <v>303348</v>
      </c>
      <c r="U1273" s="45">
        <v>2798168</v>
      </c>
      <c r="V1273" s="45">
        <v>0</v>
      </c>
      <c r="W1273" s="45">
        <v>10.597439</v>
      </c>
      <c r="X1273" s="45">
        <v>9.7781756000000009</v>
      </c>
      <c r="Y1273" s="45">
        <v>13.274516999999999</v>
      </c>
      <c r="Z1273" s="46">
        <v>164643.70000000001</v>
      </c>
      <c r="AA1273" s="46">
        <v>56520.76895904087</v>
      </c>
      <c r="AB1273" s="47">
        <f>_xlfn.XLOOKUP($F1273,Main_OG!$D$1:$D$766,Main_OG!AJ$1:AJ$766,"")</f>
        <v>29173554</v>
      </c>
      <c r="AC1273" s="47">
        <f>_xlfn.XLOOKUP($F1273,Main_OG!$D$1:$D$766,Main_OG!AK$1:AK$766,"")</f>
        <v>132428</v>
      </c>
      <c r="AD1273" s="47">
        <f>_xlfn.XLOOKUP($F1273,Main_OG!$D$1:$D$766,Main_OG!AL$1:AL$766,"")</f>
        <v>41360064</v>
      </c>
      <c r="AE1273" s="47">
        <f>_xlfn.XLOOKUP($F1273,Main_OG!$D$1:$D$766,Main_OG!AM$1:AM$766,"")</f>
        <v>8246042</v>
      </c>
      <c r="AF1273" s="48">
        <f>_xlfn.XLOOKUP($F1273,Main_OG!$D$1:$D$766,Main_OG!Z$1:Z$766,"")</f>
        <v>0</v>
      </c>
      <c r="AG1273" s="48">
        <f>_xlfn.XLOOKUP($F1273,Main_OG!$D$1:$D$766,Main_OG!AA$1:AA$766,"")</f>
        <v>2.2143440282408582</v>
      </c>
      <c r="AH1273" s="48">
        <f>_xlfn.XLOOKUP($F1273,Main_OG!$D$1:$D$766,Main_OG!AB$1:AB$766,"")</f>
        <v>11.309272049594229</v>
      </c>
      <c r="AI1273" s="48">
        <f>_xlfn.XLOOKUP($F1273,Main_OG!$D$1:$D$766,Main_OG!AC$1:AC$766,"")</f>
        <v>3.2924726584307722</v>
      </c>
      <c r="AJ1273" s="48">
        <f>_xlfn.XLOOKUP($F1273,Main_OG!$D$1:$D$766,Main_OG!AD$1:AD$766,"")</f>
        <v>0.65636700530415037</v>
      </c>
    </row>
    <row r="1274" spans="2:36" x14ac:dyDescent="0.35">
      <c r="B1274" s="36" t="s">
        <v>2332</v>
      </c>
      <c r="C1274" s="45" t="s">
        <v>370</v>
      </c>
      <c r="D1274" s="45" t="s">
        <v>4431</v>
      </c>
      <c r="E1274" s="36" t="s">
        <v>4507</v>
      </c>
      <c r="F1274" s="36" t="str">
        <f t="shared" si="57"/>
        <v>2016_MO</v>
      </c>
      <c r="G1274" s="45">
        <v>2016</v>
      </c>
      <c r="H1274" s="45">
        <f>_xlfn.XLOOKUP(J1274,Main_OG!$B$1:$B$766,Main_OG!$O$1:$O$766,"")</f>
        <v>0</v>
      </c>
      <c r="I1274" s="45">
        <f>_xlfn.XLOOKUP(F1274,Main_OG!$D$1:$D$766,Main_OG!$J$1:$J$766,"")</f>
        <v>1</v>
      </c>
      <c r="J1274" s="45" t="s">
        <v>370</v>
      </c>
      <c r="K1274" s="45" t="str">
        <f t="shared" si="58"/>
        <v>Kansas City Power &amp; Light Co_MO</v>
      </c>
      <c r="L1274" s="45" t="str">
        <f t="shared" si="59"/>
        <v>Kansas City Power Light Co_MO</v>
      </c>
      <c r="M1274" s="45" t="s">
        <v>2354</v>
      </c>
      <c r="N1274" s="45">
        <v>1</v>
      </c>
      <c r="O1274" s="45">
        <v>31637</v>
      </c>
      <c r="P1274" s="45">
        <v>967</v>
      </c>
      <c r="Q1274" s="45">
        <v>247181</v>
      </c>
      <c r="R1274" s="45">
        <v>674</v>
      </c>
      <c r="S1274" s="45">
        <v>4366526</v>
      </c>
      <c r="T1274" s="45">
        <v>1536139</v>
      </c>
      <c r="U1274" s="45">
        <v>2531827</v>
      </c>
      <c r="V1274" s="45">
        <v>14.094955000000001</v>
      </c>
      <c r="W1274" s="45">
        <v>11.397805</v>
      </c>
      <c r="X1274" s="45">
        <v>8.2113727999999995</v>
      </c>
      <c r="Y1274" s="45">
        <v>13.884274</v>
      </c>
      <c r="Z1274" s="46">
        <v>308423.3</v>
      </c>
      <c r="AA1274" s="46">
        <v>50632.713353812534</v>
      </c>
      <c r="AB1274" s="47">
        <f>_xlfn.XLOOKUP($F1274,Main_OG!$D$1:$D$766,Main_OG!AJ$1:AJ$766,"")</f>
        <v>70946202</v>
      </c>
      <c r="AC1274" s="47">
        <f>_xlfn.XLOOKUP($F1274,Main_OG!$D$1:$D$766,Main_OG!AK$1:AK$766,"")</f>
        <v>329146</v>
      </c>
      <c r="AD1274" s="47">
        <f>_xlfn.XLOOKUP($F1274,Main_OG!$D$1:$D$766,Main_OG!AL$1:AL$766,"")</f>
        <v>94822180</v>
      </c>
      <c r="AE1274" s="47">
        <f>_xlfn.XLOOKUP($F1274,Main_OG!$D$1:$D$766,Main_OG!AM$1:AM$766,"")</f>
        <v>9430179</v>
      </c>
      <c r="AF1274" s="48">
        <f>_xlfn.XLOOKUP($F1274,Main_OG!$D$1:$D$766,Main_OG!Z$1:Z$766,"")</f>
        <v>0</v>
      </c>
      <c r="AG1274" s="48">
        <f>_xlfn.XLOOKUP($F1274,Main_OG!$D$1:$D$766,Main_OG!AA$1:AA$766,"")</f>
        <v>2.2143440282408582</v>
      </c>
      <c r="AH1274" s="48">
        <f>_xlfn.XLOOKUP($F1274,Main_OG!$D$1:$D$766,Main_OG!AB$1:AB$766,"")</f>
        <v>10.92</v>
      </c>
      <c r="AI1274" s="48">
        <f>_xlfn.XLOOKUP($F1274,Main_OG!$D$1:$D$766,Main_OG!AC$1:AC$766,"")</f>
        <v>3.2924726584307722</v>
      </c>
      <c r="AJ1274" s="48">
        <f>_xlfn.XLOOKUP($F1274,Main_OG!$D$1:$D$766,Main_OG!AD$1:AD$766,"")</f>
        <v>0.65636700530415037</v>
      </c>
    </row>
    <row r="1275" spans="2:36" x14ac:dyDescent="0.35">
      <c r="B1275" s="36" t="s">
        <v>2332</v>
      </c>
      <c r="C1275" s="45" t="s">
        <v>567</v>
      </c>
      <c r="D1275" s="45" t="s">
        <v>4431</v>
      </c>
      <c r="E1275" s="36" t="s">
        <v>4507</v>
      </c>
      <c r="F1275" s="36" t="str">
        <f t="shared" si="57"/>
        <v>2017_KS</v>
      </c>
      <c r="G1275" s="45">
        <v>2017</v>
      </c>
      <c r="H1275" s="45">
        <f>_xlfn.XLOOKUP(J1275,Main_OG!$B$1:$B$766,Main_OG!$O$1:$O$766,"")</f>
        <v>1</v>
      </c>
      <c r="I1275" s="45">
        <f>_xlfn.XLOOKUP(F1275,Main_OG!$D$1:$D$766,Main_OG!$J$1:$J$766,"")</f>
        <v>2</v>
      </c>
      <c r="J1275" s="45" t="s">
        <v>567</v>
      </c>
      <c r="K1275" s="45" t="str">
        <f t="shared" si="58"/>
        <v>Kansas City Power &amp; Light Co_KS</v>
      </c>
      <c r="L1275" s="45" t="str">
        <f t="shared" si="59"/>
        <v>Kansas City Power Light Co_KS</v>
      </c>
      <c r="M1275" s="45" t="s">
        <v>2355</v>
      </c>
      <c r="N1275" s="45">
        <v>0</v>
      </c>
      <c r="O1275" s="45">
        <v>29000</v>
      </c>
      <c r="P1275" s="45">
        <v>928</v>
      </c>
      <c r="Q1275" s="45">
        <v>224985</v>
      </c>
      <c r="R1275" s="45">
        <v>0</v>
      </c>
      <c r="S1275" s="45">
        <v>3246928</v>
      </c>
      <c r="T1275" s="45">
        <v>296313</v>
      </c>
      <c r="U1275" s="45">
        <v>2701813</v>
      </c>
      <c r="V1275" s="45">
        <v>0</v>
      </c>
      <c r="W1275" s="45">
        <v>10.731334</v>
      </c>
      <c r="X1275" s="45">
        <v>9.8941996999999997</v>
      </c>
      <c r="Y1275" s="45">
        <v>13.390890000000001</v>
      </c>
      <c r="Z1275" s="46">
        <v>166273.60000000001</v>
      </c>
      <c r="AA1275" s="46">
        <v>57121.184846431956</v>
      </c>
      <c r="AB1275" s="47">
        <f>_xlfn.XLOOKUP($F1275,Main_OG!$D$1:$D$766,Main_OG!AJ$1:AJ$766,"")</f>
        <v>25084212</v>
      </c>
      <c r="AC1275" s="47">
        <f>_xlfn.XLOOKUP($F1275,Main_OG!$D$1:$D$766,Main_OG!AK$1:AK$766,"")</f>
        <v>242580</v>
      </c>
      <c r="AD1275" s="47">
        <f>_xlfn.XLOOKUP($F1275,Main_OG!$D$1:$D$766,Main_OG!AL$1:AL$766,"")</f>
        <v>41631106</v>
      </c>
      <c r="AE1275" s="47">
        <f>_xlfn.XLOOKUP($F1275,Main_OG!$D$1:$D$766,Main_OG!AM$1:AM$766,"")</f>
        <v>10647987</v>
      </c>
      <c r="AF1275" s="48">
        <f>_xlfn.XLOOKUP($F1275,Main_OG!$D$1:$D$766,Main_OG!Z$1:Z$766,"")</f>
        <v>1.52</v>
      </c>
      <c r="AG1275" s="48">
        <f>_xlfn.XLOOKUP($F1275,Main_OG!$D$1:$D$766,Main_OG!AA$1:AA$766,"")</f>
        <v>2.1875855044172008</v>
      </c>
      <c r="AH1275" s="48">
        <f>_xlfn.XLOOKUP($F1275,Main_OG!$D$1:$D$766,Main_OG!AB$1:AB$766,"")</f>
        <v>14.73443638842941</v>
      </c>
      <c r="AI1275" s="48">
        <f>_xlfn.XLOOKUP($F1275,Main_OG!$D$1:$D$766,Main_OG!AC$1:AC$766,"")</f>
        <v>3.7243523928232452</v>
      </c>
      <c r="AJ1275" s="48">
        <f>_xlfn.XLOOKUP($F1275,Main_OG!$D$1:$D$766,Main_OG!AD$1:AD$766,"")</f>
        <v>0.62802788237371954</v>
      </c>
    </row>
    <row r="1276" spans="2:36" x14ac:dyDescent="0.35">
      <c r="B1276" s="36" t="s">
        <v>2332</v>
      </c>
      <c r="C1276" s="45" t="s">
        <v>370</v>
      </c>
      <c r="D1276" s="45" t="s">
        <v>4431</v>
      </c>
      <c r="E1276" s="36" t="s">
        <v>4507</v>
      </c>
      <c r="F1276" s="36" t="str">
        <f t="shared" si="57"/>
        <v>2017_MO</v>
      </c>
      <c r="G1276" s="45">
        <v>2017</v>
      </c>
      <c r="H1276" s="45">
        <f>_xlfn.XLOOKUP(J1276,Main_OG!$B$1:$B$766,Main_OG!$O$1:$O$766,"")</f>
        <v>0</v>
      </c>
      <c r="I1276" s="45">
        <f>_xlfn.XLOOKUP(F1276,Main_OG!$D$1:$D$766,Main_OG!$J$1:$J$766,"")</f>
        <v>2</v>
      </c>
      <c r="J1276" s="45" t="s">
        <v>370</v>
      </c>
      <c r="K1276" s="45" t="str">
        <f t="shared" si="58"/>
        <v>Kansas City Power &amp; Light Co_MO</v>
      </c>
      <c r="L1276" s="45" t="str">
        <f t="shared" si="59"/>
        <v>Kansas City Power Light Co_MO</v>
      </c>
      <c r="M1276" s="45" t="s">
        <v>2356</v>
      </c>
      <c r="N1276" s="45">
        <v>1</v>
      </c>
      <c r="O1276" s="45">
        <v>32031</v>
      </c>
      <c r="P1276" s="45">
        <v>960</v>
      </c>
      <c r="Q1276" s="45">
        <v>251503</v>
      </c>
      <c r="R1276" s="45">
        <v>1199</v>
      </c>
      <c r="S1276" s="45">
        <v>4289600</v>
      </c>
      <c r="T1276" s="45">
        <v>1518466</v>
      </c>
      <c r="U1276" s="45">
        <v>2480163</v>
      </c>
      <c r="V1276" s="45">
        <v>13.519600000000001</v>
      </c>
      <c r="W1276" s="45">
        <v>11.809793000000001</v>
      </c>
      <c r="X1276" s="45">
        <v>8.6690252000000001</v>
      </c>
      <c r="Y1276" s="45">
        <v>14.639937</v>
      </c>
      <c r="Z1276" s="46">
        <v>311273.8</v>
      </c>
      <c r="AA1276" s="46">
        <v>50933.454986122619</v>
      </c>
      <c r="AB1276" s="47">
        <f>_xlfn.XLOOKUP($F1276,Main_OG!$D$1:$D$766,Main_OG!AJ$1:AJ$766,"")</f>
        <v>78833258</v>
      </c>
      <c r="AC1276" s="47">
        <f>_xlfn.XLOOKUP($F1276,Main_OG!$D$1:$D$766,Main_OG!AK$1:AK$766,"")</f>
        <v>271330</v>
      </c>
      <c r="AD1276" s="47">
        <f>_xlfn.XLOOKUP($F1276,Main_OG!$D$1:$D$766,Main_OG!AL$1:AL$766,"")</f>
        <v>84076228</v>
      </c>
      <c r="AE1276" s="47">
        <f>_xlfn.XLOOKUP($F1276,Main_OG!$D$1:$D$766,Main_OG!AM$1:AM$766,"")</f>
        <v>8304127</v>
      </c>
      <c r="AF1276" s="48">
        <f>_xlfn.XLOOKUP($F1276,Main_OG!$D$1:$D$766,Main_OG!Z$1:Z$766,"")</f>
        <v>0</v>
      </c>
      <c r="AG1276" s="48">
        <f>_xlfn.XLOOKUP($F1276,Main_OG!$D$1:$D$766,Main_OG!AA$1:AA$766,"")</f>
        <v>1.87</v>
      </c>
      <c r="AH1276" s="48">
        <f>_xlfn.XLOOKUP($F1276,Main_OG!$D$1:$D$766,Main_OG!AB$1:AB$766,"")</f>
        <v>13.37</v>
      </c>
      <c r="AI1276" s="48">
        <f>_xlfn.XLOOKUP($F1276,Main_OG!$D$1:$D$766,Main_OG!AC$1:AC$766,"")</f>
        <v>3.26</v>
      </c>
      <c r="AJ1276" s="48">
        <f>_xlfn.XLOOKUP($F1276,Main_OG!$D$1:$D$766,Main_OG!AD$1:AD$766,"")</f>
        <v>0.87</v>
      </c>
    </row>
    <row r="1277" spans="2:36" x14ac:dyDescent="0.35">
      <c r="B1277" s="36" t="s">
        <v>2332</v>
      </c>
      <c r="C1277" s="45" t="s">
        <v>567</v>
      </c>
      <c r="D1277" s="45" t="s">
        <v>4431</v>
      </c>
      <c r="E1277" s="36" t="s">
        <v>4507</v>
      </c>
      <c r="F1277" s="36" t="str">
        <f t="shared" si="57"/>
        <v>2018_KS</v>
      </c>
      <c r="G1277" s="45">
        <v>2018</v>
      </c>
      <c r="H1277" s="45">
        <f>_xlfn.XLOOKUP(J1277,Main_OG!$B$1:$B$766,Main_OG!$O$1:$O$766,"")</f>
        <v>1</v>
      </c>
      <c r="I1277" s="45">
        <f>_xlfn.XLOOKUP(F1277,Main_OG!$D$1:$D$766,Main_OG!$J$1:$J$766,"")</f>
        <v>3</v>
      </c>
      <c r="J1277" s="45" t="s">
        <v>567</v>
      </c>
      <c r="K1277" s="45" t="str">
        <f t="shared" si="58"/>
        <v>Kansas City Power &amp; Light Co_KS</v>
      </c>
      <c r="L1277" s="45" t="str">
        <f t="shared" si="59"/>
        <v>Kansas City Power Light Co_KS</v>
      </c>
      <c r="M1277" s="45" t="s">
        <v>2357</v>
      </c>
      <c r="N1277" s="45">
        <v>0</v>
      </c>
      <c r="O1277" s="45">
        <v>29718</v>
      </c>
      <c r="P1277" s="45">
        <v>913</v>
      </c>
      <c r="Q1277" s="45">
        <v>228468</v>
      </c>
      <c r="R1277" s="45">
        <v>0</v>
      </c>
      <c r="S1277" s="45">
        <v>3385986</v>
      </c>
      <c r="T1277" s="45">
        <v>284640</v>
      </c>
      <c r="U1277" s="45">
        <v>2951761</v>
      </c>
      <c r="V1277" s="45">
        <v>0</v>
      </c>
      <c r="W1277" s="45">
        <v>10.850277999999999</v>
      </c>
      <c r="X1277" s="45">
        <v>10.066962</v>
      </c>
      <c r="Y1277" s="45">
        <v>13.503807</v>
      </c>
      <c r="Z1277" s="46">
        <v>169796.9</v>
      </c>
      <c r="AA1277" s="46">
        <v>58294.401026110048</v>
      </c>
      <c r="AB1277" s="47">
        <f>_xlfn.XLOOKUP($F1277,Main_OG!$D$1:$D$766,Main_OG!AJ$1:AJ$766,"")</f>
        <v>26351716</v>
      </c>
      <c r="AC1277" s="47">
        <f>_xlfn.XLOOKUP($F1277,Main_OG!$D$1:$D$766,Main_OG!AK$1:AK$766,"")</f>
        <v>236588</v>
      </c>
      <c r="AD1277" s="47">
        <f>_xlfn.XLOOKUP($F1277,Main_OG!$D$1:$D$766,Main_OG!AL$1:AL$766,"")</f>
        <v>57534104</v>
      </c>
      <c r="AE1277" s="47">
        <f>_xlfn.XLOOKUP($F1277,Main_OG!$D$1:$D$766,Main_OG!AM$1:AM$766,"")</f>
        <v>9168289</v>
      </c>
      <c r="AF1277" s="48">
        <f>_xlfn.XLOOKUP($F1277,Main_OG!$D$1:$D$766,Main_OG!Z$1:Z$766,"")</f>
        <v>0</v>
      </c>
      <c r="AG1277" s="48">
        <f>_xlfn.XLOOKUP($F1277,Main_OG!$D$1:$D$766,Main_OG!AA$1:AA$766,"")</f>
        <v>2.1875855044172008</v>
      </c>
      <c r="AH1277" s="48">
        <f>_xlfn.XLOOKUP($F1277,Main_OG!$D$1:$D$766,Main_OG!AB$1:AB$766,"")</f>
        <v>16.5</v>
      </c>
      <c r="AI1277" s="48">
        <f>_xlfn.XLOOKUP($F1277,Main_OG!$D$1:$D$766,Main_OG!AC$1:AC$766,"")</f>
        <v>3.22</v>
      </c>
      <c r="AJ1277" s="48">
        <f>_xlfn.XLOOKUP($F1277,Main_OG!$D$1:$D$766,Main_OG!AD$1:AD$766,"")</f>
        <v>0.62810595158289428</v>
      </c>
    </row>
    <row r="1278" spans="2:36" x14ac:dyDescent="0.35">
      <c r="B1278" s="36" t="s">
        <v>2332</v>
      </c>
      <c r="C1278" s="45" t="s">
        <v>370</v>
      </c>
      <c r="D1278" s="45" t="s">
        <v>4431</v>
      </c>
      <c r="E1278" s="36" t="s">
        <v>4507</v>
      </c>
      <c r="F1278" s="36" t="str">
        <f t="shared" si="57"/>
        <v>2018_MO</v>
      </c>
      <c r="G1278" s="45">
        <v>2018</v>
      </c>
      <c r="H1278" s="45">
        <f>_xlfn.XLOOKUP(J1278,Main_OG!$B$1:$B$766,Main_OG!$O$1:$O$766,"")</f>
        <v>0</v>
      </c>
      <c r="I1278" s="45">
        <f>_xlfn.XLOOKUP(F1278,Main_OG!$D$1:$D$766,Main_OG!$J$1:$J$766,"")</f>
        <v>3</v>
      </c>
      <c r="J1278" s="45" t="s">
        <v>370</v>
      </c>
      <c r="K1278" s="45" t="str">
        <f t="shared" si="58"/>
        <v>Kansas City Power &amp; Light Co_MO</v>
      </c>
      <c r="L1278" s="45" t="str">
        <f t="shared" si="59"/>
        <v>Kansas City Power Light Co_MO</v>
      </c>
      <c r="M1278" s="45" t="s">
        <v>2358</v>
      </c>
      <c r="N1278" s="45">
        <v>1</v>
      </c>
      <c r="O1278" s="45">
        <v>32634</v>
      </c>
      <c r="P1278" s="45">
        <v>955</v>
      </c>
      <c r="Q1278" s="45">
        <v>255709</v>
      </c>
      <c r="R1278" s="45">
        <v>1125</v>
      </c>
      <c r="S1278" s="45">
        <v>4471427</v>
      </c>
      <c r="T1278" s="45">
        <v>1469011</v>
      </c>
      <c r="U1278" s="45">
        <v>2733826</v>
      </c>
      <c r="V1278" s="45">
        <v>13.306666999999999</v>
      </c>
      <c r="W1278" s="45">
        <v>10.664994</v>
      </c>
      <c r="X1278" s="45">
        <v>7.9613494999999999</v>
      </c>
      <c r="Y1278" s="45">
        <v>13.642906</v>
      </c>
      <c r="Z1278" s="46">
        <v>314182.40000000002</v>
      </c>
      <c r="AA1278" s="46">
        <v>51286.829581393104</v>
      </c>
      <c r="AB1278" s="47">
        <f>_xlfn.XLOOKUP($F1278,Main_OG!$D$1:$D$766,Main_OG!AJ$1:AJ$766,"")</f>
        <v>73956358</v>
      </c>
      <c r="AC1278" s="47">
        <f>_xlfn.XLOOKUP($F1278,Main_OG!$D$1:$D$766,Main_OG!AK$1:AK$766,"")</f>
        <v>446706</v>
      </c>
      <c r="AD1278" s="47">
        <f>_xlfn.XLOOKUP($F1278,Main_OG!$D$1:$D$766,Main_OG!AL$1:AL$766,"")</f>
        <v>113921406</v>
      </c>
      <c r="AE1278" s="47">
        <f>_xlfn.XLOOKUP($F1278,Main_OG!$D$1:$D$766,Main_OG!AM$1:AM$766,"")</f>
        <v>10655279</v>
      </c>
      <c r="AF1278" s="48">
        <f>_xlfn.XLOOKUP($F1278,Main_OG!$D$1:$D$766,Main_OG!Z$1:Z$766,"")</f>
        <v>0</v>
      </c>
      <c r="AG1278" s="48">
        <f>_xlfn.XLOOKUP($F1278,Main_OG!$D$1:$D$766,Main_OG!AA$1:AA$766,"")</f>
        <v>1.8</v>
      </c>
      <c r="AH1278" s="48">
        <f>_xlfn.XLOOKUP($F1278,Main_OG!$D$1:$D$766,Main_OG!AB$1:AB$766,"")</f>
        <v>16.149999999999999</v>
      </c>
      <c r="AI1278" s="48">
        <f>_xlfn.XLOOKUP($F1278,Main_OG!$D$1:$D$766,Main_OG!AC$1:AC$766,"")</f>
        <v>3.3</v>
      </c>
      <c r="AJ1278" s="48">
        <f>_xlfn.XLOOKUP($F1278,Main_OG!$D$1:$D$766,Main_OG!AD$1:AD$766,"")</f>
        <v>0.85</v>
      </c>
    </row>
    <row r="1279" spans="2:36" x14ac:dyDescent="0.35">
      <c r="B1279" s="36" t="s">
        <v>2359</v>
      </c>
      <c r="C1279" s="45" t="s">
        <v>567</v>
      </c>
      <c r="D1279" s="45" t="s">
        <v>4441</v>
      </c>
      <c r="E1279" s="36" t="s">
        <v>4508</v>
      </c>
      <c r="F1279" s="36" t="str">
        <f t="shared" si="57"/>
        <v>2006_KS</v>
      </c>
      <c r="G1279" s="45">
        <v>2006</v>
      </c>
      <c r="H1279" s="45">
        <f>_xlfn.XLOOKUP(J1279,Main_OG!$B$1:$B$766,Main_OG!$O$1:$O$766,"")</f>
        <v>1</v>
      </c>
      <c r="I1279" s="45">
        <f>_xlfn.XLOOKUP(F1279,Main_OG!$D$1:$D$766,Main_OG!$J$1:$J$766,"")</f>
        <v>0</v>
      </c>
      <c r="J1279" s="45" t="s">
        <v>567</v>
      </c>
      <c r="K1279" s="45" t="str">
        <f t="shared" si="58"/>
        <v>Kansas Gas &amp; Electric Co_KS</v>
      </c>
      <c r="L1279" s="45" t="str">
        <f t="shared" si="59"/>
        <v>Kansas Gas Electric Co_KS</v>
      </c>
      <c r="M1279" s="45" t="s">
        <v>2360</v>
      </c>
      <c r="N1279" s="45">
        <v>0</v>
      </c>
      <c r="O1279" s="45">
        <v>32647</v>
      </c>
      <c r="P1279" s="45">
        <v>3494</v>
      </c>
      <c r="Q1279" s="45">
        <v>271612</v>
      </c>
      <c r="R1279" s="45">
        <v>0</v>
      </c>
      <c r="S1279" s="45">
        <v>192612</v>
      </c>
      <c r="T1279" s="45">
        <v>168684</v>
      </c>
      <c r="U1279" s="45">
        <v>237001</v>
      </c>
      <c r="V1279" s="45">
        <v>0</v>
      </c>
      <c r="W1279" s="45">
        <v>6.4391056017731509</v>
      </c>
      <c r="X1279" s="45">
        <v>4.3653528391071266</v>
      </c>
      <c r="Y1279" s="45">
        <v>7.6921454114436569</v>
      </c>
      <c r="Z1279" s="46">
        <v>136135.79999999999</v>
      </c>
      <c r="AA1279" s="46">
        <v>49272.240240527171</v>
      </c>
      <c r="AB1279" s="47">
        <f>_xlfn.XLOOKUP($F1279,Main_OG!$D$1:$D$766,Main_OG!AJ$1:AJ$766,"")</f>
        <v>41747362.020000003</v>
      </c>
      <c r="AC1279" s="47">
        <f>_xlfn.XLOOKUP($F1279,Main_OG!$D$1:$D$766,Main_OG!AK$1:AK$766,"")</f>
        <v>244658.58</v>
      </c>
      <c r="AD1279" s="47">
        <f>_xlfn.XLOOKUP($F1279,Main_OG!$D$1:$D$766,Main_OG!AL$1:AL$766,"")</f>
        <v>45115946.340000004</v>
      </c>
      <c r="AE1279" s="47">
        <f>_xlfn.XLOOKUP($F1279,Main_OG!$D$1:$D$766,Main_OG!AM$1:AM$766,"")</f>
        <v>9350269</v>
      </c>
      <c r="AF1279" s="48">
        <f>_xlfn.XLOOKUP($F1279,Main_OG!$D$1:$D$766,Main_OG!Z$1:Z$766,"")</f>
        <v>1.29</v>
      </c>
      <c r="AG1279" s="48">
        <f>_xlfn.XLOOKUP($F1279,Main_OG!$D$1:$D$766,Main_OG!AA$1:AA$766,"")</f>
        <v>1.19</v>
      </c>
      <c r="AH1279" s="48">
        <f>_xlfn.XLOOKUP($F1279,Main_OG!$D$1:$D$766,Main_OG!AB$1:AB$766,"")</f>
        <v>15.5</v>
      </c>
      <c r="AI1279" s="48">
        <f>_xlfn.XLOOKUP($F1279,Main_OG!$D$1:$D$766,Main_OG!AC$1:AC$766,"")</f>
        <v>7.1610124069250478</v>
      </c>
      <c r="AJ1279" s="48">
        <f>_xlfn.XLOOKUP($F1279,Main_OG!$D$1:$D$766,Main_OG!AD$1:AD$766,"")</f>
        <v>0.4704061490499184</v>
      </c>
    </row>
    <row r="1280" spans="2:36" x14ac:dyDescent="0.35">
      <c r="B1280" s="36" t="s">
        <v>2359</v>
      </c>
      <c r="C1280" s="45" t="s">
        <v>567</v>
      </c>
      <c r="D1280" s="45" t="s">
        <v>4441</v>
      </c>
      <c r="E1280" s="36" t="s">
        <v>4508</v>
      </c>
      <c r="F1280" s="36" t="str">
        <f t="shared" si="57"/>
        <v>2007_KS</v>
      </c>
      <c r="G1280" s="45">
        <v>2007</v>
      </c>
      <c r="H1280" s="45">
        <f>_xlfn.XLOOKUP(J1280,Main_OG!$B$1:$B$766,Main_OG!$O$1:$O$766,"")</f>
        <v>1</v>
      </c>
      <c r="I1280" s="45">
        <f>_xlfn.XLOOKUP(F1280,Main_OG!$D$1:$D$766,Main_OG!$J$1:$J$766,"")</f>
        <v>0</v>
      </c>
      <c r="J1280" s="45" t="s">
        <v>567</v>
      </c>
      <c r="K1280" s="45" t="str">
        <f t="shared" si="58"/>
        <v>Kansas Gas &amp; Electric Co_KS</v>
      </c>
      <c r="L1280" s="45" t="str">
        <f t="shared" si="59"/>
        <v>Kansas Gas Electric Co_KS</v>
      </c>
      <c r="M1280" s="45" t="s">
        <v>2361</v>
      </c>
      <c r="N1280" s="45">
        <v>0</v>
      </c>
      <c r="O1280" s="45">
        <v>33826</v>
      </c>
      <c r="P1280" s="45">
        <v>3533</v>
      </c>
      <c r="Q1280" s="45">
        <v>273181</v>
      </c>
      <c r="R1280" s="45">
        <v>0</v>
      </c>
      <c r="S1280" s="45">
        <v>197390</v>
      </c>
      <c r="T1280" s="45">
        <v>168314</v>
      </c>
      <c r="U1280" s="45">
        <v>235919</v>
      </c>
      <c r="V1280" s="45">
        <v>0</v>
      </c>
      <c r="W1280" s="45">
        <v>6.3</v>
      </c>
      <c r="X1280" s="45">
        <v>4.37</v>
      </c>
      <c r="Y1280" s="45">
        <v>7.49</v>
      </c>
      <c r="Z1280" s="46">
        <v>143586.6</v>
      </c>
      <c r="AA1280" s="46">
        <v>51579.629892394711</v>
      </c>
      <c r="AB1280" s="47">
        <f>_xlfn.XLOOKUP($F1280,Main_OG!$D$1:$D$766,Main_OG!AJ$1:AJ$766,"")</f>
        <v>45559300</v>
      </c>
      <c r="AC1280" s="47">
        <f>_xlfn.XLOOKUP($F1280,Main_OG!$D$1:$D$766,Main_OG!AK$1:AK$766,"")</f>
        <v>940222</v>
      </c>
      <c r="AD1280" s="47">
        <f>_xlfn.XLOOKUP($F1280,Main_OG!$D$1:$D$766,Main_OG!AL$1:AL$766,"")</f>
        <v>51303722</v>
      </c>
      <c r="AE1280" s="47">
        <f>_xlfn.XLOOKUP($F1280,Main_OG!$D$1:$D$766,Main_OG!AM$1:AM$766,"")</f>
        <v>10369136</v>
      </c>
      <c r="AF1280" s="48">
        <f>_xlfn.XLOOKUP($F1280,Main_OG!$D$1:$D$766,Main_OG!Z$1:Z$766,"")</f>
        <v>0</v>
      </c>
      <c r="AG1280" s="48">
        <f>_xlfn.XLOOKUP($F1280,Main_OG!$D$1:$D$766,Main_OG!AA$1:AA$766,"")</f>
        <v>1.23</v>
      </c>
      <c r="AH1280" s="48">
        <f>_xlfn.XLOOKUP($F1280,Main_OG!$D$1:$D$766,Main_OG!AB$1:AB$766,"")</f>
        <v>16.61</v>
      </c>
      <c r="AI1280" s="48">
        <f>_xlfn.XLOOKUP($F1280,Main_OG!$D$1:$D$766,Main_OG!AC$1:AC$766,"")</f>
        <v>7.3815467393807772</v>
      </c>
      <c r="AJ1280" s="48">
        <f>_xlfn.XLOOKUP($F1280,Main_OG!$D$1:$D$766,Main_OG!AD$1:AD$766,"")</f>
        <v>0.58103021845052572</v>
      </c>
    </row>
    <row r="1281" spans="2:36" x14ac:dyDescent="0.35">
      <c r="B1281" s="36" t="s">
        <v>2359</v>
      </c>
      <c r="C1281" s="45" t="s">
        <v>567</v>
      </c>
      <c r="D1281" s="45" t="s">
        <v>4441</v>
      </c>
      <c r="E1281" s="36" t="s">
        <v>4508</v>
      </c>
      <c r="F1281" s="36" t="str">
        <f t="shared" si="57"/>
        <v>2008_KS</v>
      </c>
      <c r="G1281" s="45">
        <v>2008</v>
      </c>
      <c r="H1281" s="45">
        <f>_xlfn.XLOOKUP(J1281,Main_OG!$B$1:$B$766,Main_OG!$O$1:$O$766,"")</f>
        <v>1</v>
      </c>
      <c r="I1281" s="45">
        <f>_xlfn.XLOOKUP(F1281,Main_OG!$D$1:$D$766,Main_OG!$J$1:$J$766,"")</f>
        <v>0</v>
      </c>
      <c r="J1281" s="45" t="s">
        <v>567</v>
      </c>
      <c r="K1281" s="45" t="str">
        <f t="shared" si="58"/>
        <v>Kansas Gas &amp; Electric Co_KS</v>
      </c>
      <c r="L1281" s="45" t="str">
        <f t="shared" si="59"/>
        <v>Kansas Gas Electric Co_KS</v>
      </c>
      <c r="M1281" s="45" t="s">
        <v>2362</v>
      </c>
      <c r="N1281" s="45">
        <v>0</v>
      </c>
      <c r="O1281" s="45">
        <v>34592</v>
      </c>
      <c r="P1281" s="45">
        <v>3562</v>
      </c>
      <c r="Q1281" s="45">
        <v>274906</v>
      </c>
      <c r="R1281" s="45">
        <v>0</v>
      </c>
      <c r="S1281" s="45">
        <v>3037262</v>
      </c>
      <c r="T1281" s="45">
        <v>3842996</v>
      </c>
      <c r="U1281" s="45">
        <v>3081023</v>
      </c>
      <c r="V1281" s="45">
        <v>0</v>
      </c>
      <c r="W1281" s="45">
        <v>6.73</v>
      </c>
      <c r="X1281" s="45">
        <v>4.78</v>
      </c>
      <c r="Y1281" s="45">
        <v>7.84</v>
      </c>
      <c r="Z1281" s="46">
        <v>147265</v>
      </c>
      <c r="AA1281" s="46">
        <v>52443.381162048317</v>
      </c>
      <c r="AB1281" s="47">
        <f>_xlfn.XLOOKUP($F1281,Main_OG!$D$1:$D$766,Main_OG!AJ$1:AJ$766,"")</f>
        <v>43232610</v>
      </c>
      <c r="AC1281" s="47">
        <f>_xlfn.XLOOKUP($F1281,Main_OG!$D$1:$D$766,Main_OG!AK$1:AK$766,"")</f>
        <v>698010</v>
      </c>
      <c r="AD1281" s="47">
        <f>_xlfn.XLOOKUP($F1281,Main_OG!$D$1:$D$766,Main_OG!AL$1:AL$766,"")</f>
        <v>53280174</v>
      </c>
      <c r="AE1281" s="47">
        <f>_xlfn.XLOOKUP($F1281,Main_OG!$D$1:$D$766,Main_OG!AM$1:AM$766,"")</f>
        <v>8497160</v>
      </c>
      <c r="AF1281" s="48">
        <f>_xlfn.XLOOKUP($F1281,Main_OG!$D$1:$D$766,Main_OG!Z$1:Z$766,"")</f>
        <v>0</v>
      </c>
      <c r="AG1281" s="48">
        <f>_xlfn.XLOOKUP($F1281,Main_OG!$D$1:$D$766,Main_OG!AA$1:AA$766,"")</f>
        <v>1.41</v>
      </c>
      <c r="AH1281" s="48">
        <f>_xlfn.XLOOKUP($F1281,Main_OG!$D$1:$D$766,Main_OG!AB$1:AB$766,"")</f>
        <v>22.2</v>
      </c>
      <c r="AI1281" s="48">
        <f>_xlfn.XLOOKUP($F1281,Main_OG!$D$1:$D$766,Main_OG!AC$1:AC$766,"")</f>
        <v>9.1182546074696553</v>
      </c>
      <c r="AJ1281" s="48">
        <f>_xlfn.XLOOKUP($F1281,Main_OG!$D$1:$D$766,Main_OG!AD$1:AD$766,"")</f>
        <v>0.68330088246943577</v>
      </c>
    </row>
    <row r="1282" spans="2:36" x14ac:dyDescent="0.35">
      <c r="B1282" s="36" t="s">
        <v>2359</v>
      </c>
      <c r="C1282" s="45" t="s">
        <v>567</v>
      </c>
      <c r="D1282" s="45" t="s">
        <v>4441</v>
      </c>
      <c r="E1282" s="36" t="s">
        <v>4508</v>
      </c>
      <c r="F1282" s="36" t="str">
        <f t="shared" si="57"/>
        <v>2009_KS</v>
      </c>
      <c r="G1282" s="45">
        <v>2009</v>
      </c>
      <c r="H1282" s="45">
        <f>_xlfn.XLOOKUP(J1282,Main_OG!$B$1:$B$766,Main_OG!$O$1:$O$766,"")</f>
        <v>1</v>
      </c>
      <c r="I1282" s="45">
        <f>_xlfn.XLOOKUP(F1282,Main_OG!$D$1:$D$766,Main_OG!$J$1:$J$766,"")</f>
        <v>0</v>
      </c>
      <c r="J1282" s="45" t="s">
        <v>567</v>
      </c>
      <c r="K1282" s="45" t="str">
        <f t="shared" si="58"/>
        <v>Kansas Gas &amp; Electric Co_KS</v>
      </c>
      <c r="L1282" s="45" t="str">
        <f t="shared" si="59"/>
        <v>Kansas Gas Electric Co_KS</v>
      </c>
      <c r="M1282" s="45" t="s">
        <v>2363</v>
      </c>
      <c r="N1282" s="45">
        <v>0</v>
      </c>
      <c r="O1282" s="45">
        <v>34758</v>
      </c>
      <c r="P1282" s="45">
        <v>3602</v>
      </c>
      <c r="Q1282" s="45">
        <v>277550</v>
      </c>
      <c r="R1282" s="45">
        <v>0</v>
      </c>
      <c r="S1282" s="45">
        <v>2987653</v>
      </c>
      <c r="T1282" s="45">
        <v>3384688</v>
      </c>
      <c r="U1282" s="45">
        <v>3065975</v>
      </c>
      <c r="V1282" s="45">
        <v>0</v>
      </c>
      <c r="W1282" s="45">
        <v>7.4</v>
      </c>
      <c r="X1282" s="45">
        <v>5.34</v>
      </c>
      <c r="Y1282" s="45">
        <v>8.84</v>
      </c>
      <c r="Z1282" s="46">
        <v>141902.5</v>
      </c>
      <c r="AA1282" s="46">
        <v>50094.362135966199</v>
      </c>
      <c r="AB1282" s="47">
        <f>_xlfn.XLOOKUP($F1282,Main_OG!$D$1:$D$766,Main_OG!AJ$1:AJ$766,"")</f>
        <v>41565384</v>
      </c>
      <c r="AC1282" s="47">
        <f>_xlfn.XLOOKUP($F1282,Main_OG!$D$1:$D$766,Main_OG!AK$1:AK$766,"")</f>
        <v>706852</v>
      </c>
      <c r="AD1282" s="47">
        <f>_xlfn.XLOOKUP($F1282,Main_OG!$D$1:$D$766,Main_OG!AL$1:AL$766,"")</f>
        <v>64080940</v>
      </c>
      <c r="AE1282" s="47">
        <f>_xlfn.XLOOKUP($F1282,Main_OG!$D$1:$D$766,Main_OG!AM$1:AM$766,"")</f>
        <v>8768548</v>
      </c>
      <c r="AF1282" s="48">
        <f>_xlfn.XLOOKUP($F1282,Main_OG!$D$1:$D$766,Main_OG!Z$1:Z$766,"")</f>
        <v>0</v>
      </c>
      <c r="AG1282" s="48">
        <f>_xlfn.XLOOKUP($F1282,Main_OG!$D$1:$D$766,Main_OG!AA$1:AA$766,"")</f>
        <v>1.43</v>
      </c>
      <c r="AH1282" s="48">
        <f>_xlfn.XLOOKUP($F1282,Main_OG!$D$1:$D$766,Main_OG!AB$1:AB$766,"")</f>
        <v>12.83</v>
      </c>
      <c r="AI1282" s="48">
        <f>_xlfn.XLOOKUP($F1282,Main_OG!$D$1:$D$766,Main_OG!AC$1:AC$766,"")</f>
        <v>4.5973007921271787</v>
      </c>
      <c r="AJ1282" s="48">
        <f>_xlfn.XLOOKUP($F1282,Main_OG!$D$1:$D$766,Main_OG!AD$1:AD$766,"")</f>
        <v>0.68314474405108627</v>
      </c>
    </row>
    <row r="1283" spans="2:36" x14ac:dyDescent="0.35">
      <c r="B1283" s="36" t="s">
        <v>2359</v>
      </c>
      <c r="C1283" s="45" t="s">
        <v>567</v>
      </c>
      <c r="D1283" s="45" t="s">
        <v>4441</v>
      </c>
      <c r="E1283" s="36" t="s">
        <v>4508</v>
      </c>
      <c r="F1283" s="36" t="str">
        <f t="shared" ref="F1283:F1346" si="60">_xlfn.CONCAT(G1283,"_",J1283)</f>
        <v>2010_KS</v>
      </c>
      <c r="G1283" s="45">
        <v>2010</v>
      </c>
      <c r="H1283" s="45">
        <f>_xlfn.XLOOKUP(J1283,Main_OG!$B$1:$B$766,Main_OG!$O$1:$O$766,"")</f>
        <v>1</v>
      </c>
      <c r="I1283" s="45">
        <f>_xlfn.XLOOKUP(F1283,Main_OG!$D$1:$D$766,Main_OG!$J$1:$J$766,"")</f>
        <v>0</v>
      </c>
      <c r="J1283" s="45" t="s">
        <v>567</v>
      </c>
      <c r="K1283" s="45" t="str">
        <f t="shared" ref="K1283:K1346" si="61">_xlfn.CONCAT(B1283,"_",C1283)</f>
        <v>Kansas Gas &amp; Electric Co_KS</v>
      </c>
      <c r="L1283" s="45" t="str">
        <f t="shared" ref="L1283:L1346" si="62">_xlfn.CONCAT(E1283,"_",C1283)</f>
        <v>Kansas Gas Electric Co_KS</v>
      </c>
      <c r="M1283" s="45" t="s">
        <v>2364</v>
      </c>
      <c r="N1283" s="45">
        <v>0</v>
      </c>
      <c r="O1283" s="45">
        <v>34927</v>
      </c>
      <c r="P1283" s="45">
        <v>3637</v>
      </c>
      <c r="Q1283" s="45">
        <v>278765</v>
      </c>
      <c r="R1283" s="45">
        <v>0</v>
      </c>
      <c r="S1283" s="45">
        <v>3110495</v>
      </c>
      <c r="T1283" s="45">
        <v>3631616</v>
      </c>
      <c r="U1283" s="45">
        <v>3324443</v>
      </c>
      <c r="V1283" s="45">
        <v>0</v>
      </c>
      <c r="W1283" s="45">
        <v>7.65</v>
      </c>
      <c r="X1283" s="45">
        <v>5.47</v>
      </c>
      <c r="Y1283" s="45">
        <v>9.4600000000000009</v>
      </c>
      <c r="Z1283" s="46">
        <v>143870.1</v>
      </c>
      <c r="AA1283" s="46">
        <v>50334.748410399872</v>
      </c>
      <c r="AB1283" s="47">
        <f>_xlfn.XLOOKUP($F1283,Main_OG!$D$1:$D$766,Main_OG!AJ$1:AJ$766,"")</f>
        <v>41929250</v>
      </c>
      <c r="AC1283" s="47">
        <f>_xlfn.XLOOKUP($F1283,Main_OG!$D$1:$D$766,Main_OG!AK$1:AK$766,"")</f>
        <v>592626</v>
      </c>
      <c r="AD1283" s="47">
        <f>_xlfn.XLOOKUP($F1283,Main_OG!$D$1:$D$766,Main_OG!AL$1:AL$766,"")</f>
        <v>55814906</v>
      </c>
      <c r="AE1283" s="47">
        <f>_xlfn.XLOOKUP($F1283,Main_OG!$D$1:$D$766,Main_OG!AM$1:AM$766,"")</f>
        <v>9555712</v>
      </c>
      <c r="AF1283" s="48">
        <f>_xlfn.XLOOKUP($F1283,Main_OG!$D$1:$D$766,Main_OG!Z$1:Z$766,"")</f>
        <v>1.55</v>
      </c>
      <c r="AG1283" s="48">
        <f>_xlfn.XLOOKUP($F1283,Main_OG!$D$1:$D$766,Main_OG!AA$1:AA$766,"")</f>
        <v>1.51</v>
      </c>
      <c r="AH1283" s="48">
        <f>_xlfn.XLOOKUP($F1283,Main_OG!$D$1:$D$766,Main_OG!AB$1:AB$766,"")</f>
        <v>16.27</v>
      </c>
      <c r="AI1283" s="48">
        <f>_xlfn.XLOOKUP($F1283,Main_OG!$D$1:$D$766,Main_OG!AC$1:AC$766,"")</f>
        <v>4.9924248044436963</v>
      </c>
      <c r="AJ1283" s="48">
        <f>_xlfn.XLOOKUP($F1283,Main_OG!$D$1:$D$766,Main_OG!AD$1:AD$766,"")</f>
        <v>0.70992248279802228</v>
      </c>
    </row>
    <row r="1284" spans="2:36" x14ac:dyDescent="0.35">
      <c r="B1284" s="36" t="s">
        <v>2359</v>
      </c>
      <c r="C1284" s="45" t="s">
        <v>567</v>
      </c>
      <c r="D1284" s="45" t="s">
        <v>4441</v>
      </c>
      <c r="E1284" s="36" t="s">
        <v>4508</v>
      </c>
      <c r="F1284" s="36" t="str">
        <f t="shared" si="60"/>
        <v>2011_KS</v>
      </c>
      <c r="G1284" s="45">
        <v>2011</v>
      </c>
      <c r="H1284" s="45">
        <f>_xlfn.XLOOKUP(J1284,Main_OG!$B$1:$B$766,Main_OG!$O$1:$O$766,"")</f>
        <v>1</v>
      </c>
      <c r="I1284" s="45">
        <f>_xlfn.XLOOKUP(F1284,Main_OG!$D$1:$D$766,Main_OG!$J$1:$J$766,"")</f>
        <v>0</v>
      </c>
      <c r="J1284" s="45" t="s">
        <v>567</v>
      </c>
      <c r="K1284" s="45" t="str">
        <f t="shared" si="61"/>
        <v>Kansas Gas &amp; Electric Co_KS</v>
      </c>
      <c r="L1284" s="45" t="str">
        <f t="shared" si="62"/>
        <v>Kansas Gas Electric Co_KS</v>
      </c>
      <c r="M1284" s="45" t="s">
        <v>2365</v>
      </c>
      <c r="N1284" s="45">
        <v>0</v>
      </c>
      <c r="O1284" s="45">
        <v>35087</v>
      </c>
      <c r="P1284" s="45">
        <v>3576</v>
      </c>
      <c r="Q1284" s="45">
        <v>278917</v>
      </c>
      <c r="R1284" s="45">
        <v>0</v>
      </c>
      <c r="S1284" s="45">
        <v>3155316</v>
      </c>
      <c r="T1284" s="45">
        <v>3621150</v>
      </c>
      <c r="U1284" s="45">
        <v>3372839</v>
      </c>
      <c r="V1284" s="45">
        <v>0</v>
      </c>
      <c r="W1284" s="45">
        <v>8.0500000000000007</v>
      </c>
      <c r="X1284" s="45">
        <v>5.89</v>
      </c>
      <c r="Y1284" s="45">
        <v>9.92</v>
      </c>
      <c r="Z1284" s="46">
        <v>147836.79999999999</v>
      </c>
      <c r="AA1284" s="46">
        <v>51516.878031917877</v>
      </c>
      <c r="AB1284" s="47">
        <f>_xlfn.XLOOKUP($F1284,Main_OG!$D$1:$D$766,Main_OG!AJ$1:AJ$766,"")</f>
        <v>40257040</v>
      </c>
      <c r="AC1284" s="47">
        <f>_xlfn.XLOOKUP($F1284,Main_OG!$D$1:$D$766,Main_OG!AK$1:AK$766,"")</f>
        <v>304620</v>
      </c>
      <c r="AD1284" s="47">
        <f>_xlfn.XLOOKUP($F1284,Main_OG!$D$1:$D$766,Main_OG!AL$1:AL$766,"")</f>
        <v>61016756</v>
      </c>
      <c r="AE1284" s="47">
        <f>_xlfn.XLOOKUP($F1284,Main_OG!$D$1:$D$766,Main_OG!AM$1:AM$766,"")</f>
        <v>7318888</v>
      </c>
      <c r="AF1284" s="48">
        <f>_xlfn.XLOOKUP($F1284,Main_OG!$D$1:$D$766,Main_OG!Z$1:Z$766,"")</f>
        <v>1.8</v>
      </c>
      <c r="AG1284" s="48">
        <f>_xlfn.XLOOKUP($F1284,Main_OG!$D$1:$D$766,Main_OG!AA$1:AA$766,"")</f>
        <v>1.75</v>
      </c>
      <c r="AH1284" s="48">
        <f>_xlfn.XLOOKUP($F1284,Main_OG!$D$1:$D$766,Main_OG!AB$1:AB$766,"")</f>
        <v>22.21</v>
      </c>
      <c r="AI1284" s="48">
        <f>_xlfn.XLOOKUP($F1284,Main_OG!$D$1:$D$766,Main_OG!AC$1:AC$766,"")</f>
        <v>4.71</v>
      </c>
      <c r="AJ1284" s="48">
        <f>_xlfn.XLOOKUP($F1284,Main_OG!$D$1:$D$766,Main_OG!AD$1:AD$766,"")</f>
        <v>0.69</v>
      </c>
    </row>
    <row r="1285" spans="2:36" x14ac:dyDescent="0.35">
      <c r="B1285" s="36" t="s">
        <v>2359</v>
      </c>
      <c r="C1285" s="45" t="s">
        <v>567</v>
      </c>
      <c r="D1285" s="45" t="s">
        <v>4441</v>
      </c>
      <c r="E1285" s="36" t="s">
        <v>4508</v>
      </c>
      <c r="F1285" s="36" t="str">
        <f t="shared" si="60"/>
        <v>2012_KS</v>
      </c>
      <c r="G1285" s="45">
        <v>2012</v>
      </c>
      <c r="H1285" s="45">
        <f>_xlfn.XLOOKUP(J1285,Main_OG!$B$1:$B$766,Main_OG!$O$1:$O$766,"")</f>
        <v>1</v>
      </c>
      <c r="I1285" s="45">
        <f>_xlfn.XLOOKUP(F1285,Main_OG!$D$1:$D$766,Main_OG!$J$1:$J$766,"")</f>
        <v>0</v>
      </c>
      <c r="J1285" s="45" t="s">
        <v>567</v>
      </c>
      <c r="K1285" s="45" t="str">
        <f t="shared" si="61"/>
        <v>Kansas Gas &amp; Electric Co_KS</v>
      </c>
      <c r="L1285" s="45" t="str">
        <f t="shared" si="62"/>
        <v>Kansas Gas Electric Co_KS</v>
      </c>
      <c r="M1285" s="45" t="s">
        <v>2366</v>
      </c>
      <c r="N1285" s="45">
        <v>0</v>
      </c>
      <c r="O1285" s="45">
        <v>35522</v>
      </c>
      <c r="P1285" s="45">
        <v>3571</v>
      </c>
      <c r="Q1285" s="45">
        <v>279585</v>
      </c>
      <c r="R1285" s="45">
        <v>0</v>
      </c>
      <c r="S1285" s="45">
        <v>3159810</v>
      </c>
      <c r="T1285" s="45">
        <v>3569073</v>
      </c>
      <c r="U1285" s="45">
        <v>3199530</v>
      </c>
      <c r="V1285" s="45">
        <v>0</v>
      </c>
      <c r="W1285" s="45">
        <v>8.5389500999999992</v>
      </c>
      <c r="X1285" s="45">
        <v>6.2960045999999998</v>
      </c>
      <c r="Y1285" s="45">
        <v>10.680377999999999</v>
      </c>
      <c r="Z1285" s="46">
        <v>150077.1</v>
      </c>
      <c r="AA1285" s="46">
        <v>52001.334708235278</v>
      </c>
      <c r="AB1285" s="47">
        <f>_xlfn.XLOOKUP($F1285,Main_OG!$D$1:$D$766,Main_OG!AJ$1:AJ$766,"")</f>
        <v>35518838</v>
      </c>
      <c r="AC1285" s="47">
        <f>_xlfn.XLOOKUP($F1285,Main_OG!$D$1:$D$766,Main_OG!AK$1:AK$766,"")</f>
        <v>156544</v>
      </c>
      <c r="AD1285" s="47">
        <f>_xlfn.XLOOKUP($F1285,Main_OG!$D$1:$D$766,Main_OG!AL$1:AL$766,"")</f>
        <v>66523704</v>
      </c>
      <c r="AE1285" s="47">
        <f>_xlfn.XLOOKUP($F1285,Main_OG!$D$1:$D$766,Main_OG!AM$1:AM$766,"")</f>
        <v>8284924</v>
      </c>
      <c r="AF1285" s="48">
        <f>_xlfn.XLOOKUP($F1285,Main_OG!$D$1:$D$766,Main_OG!Z$1:Z$766,"")</f>
        <v>0</v>
      </c>
      <c r="AG1285" s="48">
        <f>_xlfn.XLOOKUP($F1285,Main_OG!$D$1:$D$766,Main_OG!AA$1:AA$766,"")</f>
        <v>1.83</v>
      </c>
      <c r="AH1285" s="48">
        <f>_xlfn.XLOOKUP($F1285,Main_OG!$D$1:$D$766,Main_OG!AB$1:AB$766,"")</f>
        <v>22.93</v>
      </c>
      <c r="AI1285" s="48">
        <f>_xlfn.XLOOKUP($F1285,Main_OG!$D$1:$D$766,Main_OG!AC$1:AC$766,"")</f>
        <v>3.503818060367514</v>
      </c>
      <c r="AJ1285" s="48">
        <f>_xlfn.XLOOKUP($F1285,Main_OG!$D$1:$D$766,Main_OG!AD$1:AD$766,"")</f>
        <v>0.7</v>
      </c>
    </row>
    <row r="1286" spans="2:36" x14ac:dyDescent="0.35">
      <c r="B1286" s="36" t="s">
        <v>2359</v>
      </c>
      <c r="C1286" s="45" t="s">
        <v>567</v>
      </c>
      <c r="D1286" s="45" t="s">
        <v>4441</v>
      </c>
      <c r="E1286" s="36" t="s">
        <v>4508</v>
      </c>
      <c r="F1286" s="36" t="str">
        <f t="shared" si="60"/>
        <v>2013_KS</v>
      </c>
      <c r="G1286" s="45">
        <v>2013</v>
      </c>
      <c r="H1286" s="45">
        <f>_xlfn.XLOOKUP(J1286,Main_OG!$B$1:$B$766,Main_OG!$O$1:$O$766,"")</f>
        <v>1</v>
      </c>
      <c r="I1286" s="45">
        <f>_xlfn.XLOOKUP(F1286,Main_OG!$D$1:$D$766,Main_OG!$J$1:$J$766,"")</f>
        <v>0</v>
      </c>
      <c r="J1286" s="45" t="s">
        <v>567</v>
      </c>
      <c r="K1286" s="45" t="str">
        <f t="shared" si="61"/>
        <v>Kansas Gas &amp; Electric Co_KS</v>
      </c>
      <c r="L1286" s="45" t="str">
        <f t="shared" si="62"/>
        <v>Kansas Gas Electric Co_KS</v>
      </c>
      <c r="M1286" s="45" t="s">
        <v>2367</v>
      </c>
      <c r="N1286" s="45">
        <v>0</v>
      </c>
      <c r="O1286" s="45">
        <v>35765</v>
      </c>
      <c r="P1286" s="45">
        <v>3537</v>
      </c>
      <c r="Q1286" s="45">
        <v>280635</v>
      </c>
      <c r="R1286" s="45">
        <v>0</v>
      </c>
      <c r="S1286" s="45">
        <v>3132064</v>
      </c>
      <c r="T1286" s="45">
        <v>3423872</v>
      </c>
      <c r="U1286" s="45">
        <v>3113287</v>
      </c>
      <c r="V1286" s="45">
        <v>0</v>
      </c>
      <c r="W1286" s="45">
        <v>9.0279094000000004</v>
      </c>
      <c r="X1286" s="45">
        <v>6.6348596000000004</v>
      </c>
      <c r="Y1286" s="45">
        <v>11.163439</v>
      </c>
      <c r="Z1286" s="46">
        <v>150702.9</v>
      </c>
      <c r="AA1286" s="46">
        <v>52068.751541820391</v>
      </c>
      <c r="AB1286" s="47">
        <f>_xlfn.XLOOKUP($F1286,Main_OG!$D$1:$D$766,Main_OG!AJ$1:AJ$766,"")</f>
        <v>37830552</v>
      </c>
      <c r="AC1286" s="47">
        <f>_xlfn.XLOOKUP($F1286,Main_OG!$D$1:$D$766,Main_OG!AK$1:AK$766,"")</f>
        <v>218172</v>
      </c>
      <c r="AD1286" s="47">
        <f>_xlfn.XLOOKUP($F1286,Main_OG!$D$1:$D$766,Main_OG!AL$1:AL$766,"")</f>
        <v>48247424</v>
      </c>
      <c r="AE1286" s="47">
        <f>_xlfn.XLOOKUP($F1286,Main_OG!$D$1:$D$766,Main_OG!AM$1:AM$766,"")</f>
        <v>7168301</v>
      </c>
      <c r="AF1286" s="48">
        <f>_xlfn.XLOOKUP($F1286,Main_OG!$D$1:$D$766,Main_OG!Z$1:Z$766,"")</f>
        <v>1.78</v>
      </c>
      <c r="AG1286" s="48">
        <f>_xlfn.XLOOKUP($F1286,Main_OG!$D$1:$D$766,Main_OG!AA$1:AA$766,"")</f>
        <v>1.77</v>
      </c>
      <c r="AH1286" s="48">
        <f>_xlfn.XLOOKUP($F1286,Main_OG!$D$1:$D$766,Main_OG!AB$1:AB$766,"")</f>
        <v>22.41</v>
      </c>
      <c r="AI1286" s="48">
        <f>_xlfn.XLOOKUP($F1286,Main_OG!$D$1:$D$766,Main_OG!AC$1:AC$766,"")</f>
        <v>4.4800000000000004</v>
      </c>
      <c r="AJ1286" s="48">
        <f>_xlfn.XLOOKUP($F1286,Main_OG!$D$1:$D$766,Main_OG!AD$1:AD$766,"")</f>
        <v>0.75</v>
      </c>
    </row>
    <row r="1287" spans="2:36" x14ac:dyDescent="0.35">
      <c r="B1287" s="36" t="s">
        <v>2359</v>
      </c>
      <c r="C1287" s="45" t="s">
        <v>567</v>
      </c>
      <c r="D1287" s="45" t="s">
        <v>4441</v>
      </c>
      <c r="E1287" s="36" t="s">
        <v>4508</v>
      </c>
      <c r="F1287" s="36" t="str">
        <f t="shared" si="60"/>
        <v>2014_KS</v>
      </c>
      <c r="G1287" s="45">
        <v>2014</v>
      </c>
      <c r="H1287" s="45">
        <f>_xlfn.XLOOKUP(J1287,Main_OG!$B$1:$B$766,Main_OG!$O$1:$O$766,"")</f>
        <v>1</v>
      </c>
      <c r="I1287" s="45">
        <f>_xlfn.XLOOKUP(F1287,Main_OG!$D$1:$D$766,Main_OG!$J$1:$J$766,"")</f>
        <v>0</v>
      </c>
      <c r="J1287" s="45" t="s">
        <v>567</v>
      </c>
      <c r="K1287" s="45" t="str">
        <f t="shared" si="61"/>
        <v>Kansas Gas &amp; Electric Co_KS</v>
      </c>
      <c r="L1287" s="45" t="str">
        <f t="shared" si="62"/>
        <v>Kansas Gas Electric Co_KS</v>
      </c>
      <c r="M1287" s="45" t="s">
        <v>2368</v>
      </c>
      <c r="N1287" s="45">
        <v>0</v>
      </c>
      <c r="O1287" s="45">
        <v>36020</v>
      </c>
      <c r="P1287" s="45">
        <v>3498</v>
      </c>
      <c r="Q1287" s="45">
        <v>281983</v>
      </c>
      <c r="R1287" s="45">
        <v>0</v>
      </c>
      <c r="S1287" s="45">
        <v>3153623</v>
      </c>
      <c r="T1287" s="45">
        <v>3514421</v>
      </c>
      <c r="U1287" s="45">
        <v>3146186</v>
      </c>
      <c r="V1287" s="45">
        <v>0</v>
      </c>
      <c r="W1287" s="45">
        <v>9.8154027999999993</v>
      </c>
      <c r="X1287" s="45">
        <v>7.0447479</v>
      </c>
      <c r="Y1287" s="45">
        <v>12.037496000000001</v>
      </c>
      <c r="Z1287" s="46">
        <v>154110.1</v>
      </c>
      <c r="AA1287" s="46">
        <v>53107.333535272708</v>
      </c>
      <c r="AB1287" s="47">
        <f>_xlfn.XLOOKUP($F1287,Main_OG!$D$1:$D$766,Main_OG!AJ$1:AJ$766,"")</f>
        <v>36397288</v>
      </c>
      <c r="AC1287" s="47">
        <f>_xlfn.XLOOKUP($F1287,Main_OG!$D$1:$D$766,Main_OG!AK$1:AK$766,"")</f>
        <v>232580</v>
      </c>
      <c r="AD1287" s="47">
        <f>_xlfn.XLOOKUP($F1287,Main_OG!$D$1:$D$766,Main_OG!AL$1:AL$766,"")</f>
        <v>38239806</v>
      </c>
      <c r="AE1287" s="47">
        <f>_xlfn.XLOOKUP($F1287,Main_OG!$D$1:$D$766,Main_OG!AM$1:AM$766,"")</f>
        <v>8558384</v>
      </c>
      <c r="AF1287" s="48">
        <f>_xlfn.XLOOKUP($F1287,Main_OG!$D$1:$D$766,Main_OG!Z$1:Z$766,"")</f>
        <v>0</v>
      </c>
      <c r="AG1287" s="48">
        <f>_xlfn.XLOOKUP($F1287,Main_OG!$D$1:$D$766,Main_OG!AA$1:AA$766,"")</f>
        <v>2.322195177698041</v>
      </c>
      <c r="AH1287" s="48">
        <f>_xlfn.XLOOKUP($F1287,Main_OG!$D$1:$D$766,Main_OG!AB$1:AB$766,"")</f>
        <v>20.48845299552563</v>
      </c>
      <c r="AI1287" s="48">
        <f>_xlfn.XLOOKUP($F1287,Main_OG!$D$1:$D$766,Main_OG!AC$1:AC$766,"")</f>
        <v>4.9924248044436963</v>
      </c>
      <c r="AJ1287" s="48">
        <f>_xlfn.XLOOKUP($F1287,Main_OG!$D$1:$D$766,Main_OG!AD$1:AD$766,"")</f>
        <v>0.68548682032632846</v>
      </c>
    </row>
    <row r="1288" spans="2:36" x14ac:dyDescent="0.35">
      <c r="B1288" s="36" t="s">
        <v>2359</v>
      </c>
      <c r="C1288" s="45" t="s">
        <v>567</v>
      </c>
      <c r="D1288" s="45" t="s">
        <v>4441</v>
      </c>
      <c r="E1288" s="36" t="s">
        <v>4508</v>
      </c>
      <c r="F1288" s="36" t="str">
        <f t="shared" si="60"/>
        <v>2015_KS</v>
      </c>
      <c r="G1288" s="45">
        <v>2015</v>
      </c>
      <c r="H1288" s="45">
        <f>_xlfn.XLOOKUP(J1288,Main_OG!$B$1:$B$766,Main_OG!$O$1:$O$766,"")</f>
        <v>1</v>
      </c>
      <c r="I1288" s="45">
        <f>_xlfn.XLOOKUP(F1288,Main_OG!$D$1:$D$766,Main_OG!$J$1:$J$766,"")</f>
        <v>0</v>
      </c>
      <c r="J1288" s="45" t="s">
        <v>567</v>
      </c>
      <c r="K1288" s="45" t="str">
        <f t="shared" si="61"/>
        <v>Kansas Gas &amp; Electric Co_KS</v>
      </c>
      <c r="L1288" s="45" t="str">
        <f t="shared" si="62"/>
        <v>Kansas Gas Electric Co_KS</v>
      </c>
      <c r="M1288" s="45" t="s">
        <v>2369</v>
      </c>
      <c r="N1288" s="45">
        <v>0</v>
      </c>
      <c r="O1288" s="45">
        <v>36603</v>
      </c>
      <c r="P1288" s="45">
        <v>3456</v>
      </c>
      <c r="Q1288" s="45">
        <v>283822</v>
      </c>
      <c r="R1288" s="45">
        <v>0</v>
      </c>
      <c r="S1288" s="45">
        <v>3168482</v>
      </c>
      <c r="T1288" s="45">
        <v>3433439</v>
      </c>
      <c r="U1288" s="45">
        <v>3055399</v>
      </c>
      <c r="V1288" s="45">
        <v>0</v>
      </c>
      <c r="W1288" s="45">
        <v>9.6063855999999994</v>
      </c>
      <c r="X1288" s="45">
        <v>6.9465221000000001</v>
      </c>
      <c r="Y1288" s="45">
        <v>12.038212</v>
      </c>
      <c r="Z1288" s="46">
        <v>158602.6</v>
      </c>
      <c r="AA1288" s="46">
        <v>54489.185997814282</v>
      </c>
      <c r="AB1288" s="47">
        <f>_xlfn.XLOOKUP($F1288,Main_OG!$D$1:$D$766,Main_OG!AJ$1:AJ$766,"")</f>
        <v>31702802</v>
      </c>
      <c r="AC1288" s="47">
        <f>_xlfn.XLOOKUP($F1288,Main_OG!$D$1:$D$766,Main_OG!AK$1:AK$766,"")</f>
        <v>220220</v>
      </c>
      <c r="AD1288" s="47">
        <f>_xlfn.XLOOKUP($F1288,Main_OG!$D$1:$D$766,Main_OG!AL$1:AL$766,"")</f>
        <v>30364386</v>
      </c>
      <c r="AE1288" s="47">
        <f>_xlfn.XLOOKUP($F1288,Main_OG!$D$1:$D$766,Main_OG!AM$1:AM$766,"")</f>
        <v>8630178</v>
      </c>
      <c r="AF1288" s="48">
        <f>_xlfn.XLOOKUP($F1288,Main_OG!$D$1:$D$766,Main_OG!Z$1:Z$766,"")</f>
        <v>0</v>
      </c>
      <c r="AG1288" s="48">
        <f>_xlfn.XLOOKUP($F1288,Main_OG!$D$1:$D$766,Main_OG!AA$1:AA$766,"")</f>
        <v>2.25948627072199</v>
      </c>
      <c r="AH1288" s="48">
        <f>_xlfn.XLOOKUP($F1288,Main_OG!$D$1:$D$766,Main_OG!AB$1:AB$766,"")</f>
        <v>12.07</v>
      </c>
      <c r="AI1288" s="48">
        <f>_xlfn.XLOOKUP($F1288,Main_OG!$D$1:$D$766,Main_OG!AC$1:AC$766,"")</f>
        <v>3.3843619636206599</v>
      </c>
      <c r="AJ1288" s="48">
        <f>_xlfn.XLOOKUP($F1288,Main_OG!$D$1:$D$766,Main_OG!AD$1:AD$766,"")</f>
        <v>0.64</v>
      </c>
    </row>
    <row r="1289" spans="2:36" x14ac:dyDescent="0.35">
      <c r="B1289" s="36" t="s">
        <v>2359</v>
      </c>
      <c r="C1289" s="45" t="s">
        <v>567</v>
      </c>
      <c r="D1289" s="45" t="s">
        <v>4441</v>
      </c>
      <c r="E1289" s="36" t="s">
        <v>4508</v>
      </c>
      <c r="F1289" s="36" t="str">
        <f t="shared" si="60"/>
        <v>2016_KS</v>
      </c>
      <c r="G1289" s="45">
        <v>2016</v>
      </c>
      <c r="H1289" s="45">
        <f>_xlfn.XLOOKUP(J1289,Main_OG!$B$1:$B$766,Main_OG!$O$1:$O$766,"")</f>
        <v>1</v>
      </c>
      <c r="I1289" s="45">
        <f>_xlfn.XLOOKUP(F1289,Main_OG!$D$1:$D$766,Main_OG!$J$1:$J$766,"")</f>
        <v>1</v>
      </c>
      <c r="J1289" s="45" t="s">
        <v>567</v>
      </c>
      <c r="K1289" s="45" t="str">
        <f t="shared" si="61"/>
        <v>Kansas Gas &amp; Electric Co_KS</v>
      </c>
      <c r="L1289" s="45" t="str">
        <f t="shared" si="62"/>
        <v>Kansas Gas Electric Co_KS</v>
      </c>
      <c r="M1289" s="45" t="s">
        <v>2370</v>
      </c>
      <c r="N1289" s="45">
        <v>0</v>
      </c>
      <c r="O1289" s="45">
        <v>36770</v>
      </c>
      <c r="P1289" s="45">
        <v>3426</v>
      </c>
      <c r="Q1289" s="45">
        <v>286051</v>
      </c>
      <c r="R1289" s="45">
        <v>0</v>
      </c>
      <c r="S1289" s="45">
        <v>3200293</v>
      </c>
      <c r="T1289" s="45">
        <v>3468091</v>
      </c>
      <c r="U1289" s="45">
        <v>3074790</v>
      </c>
      <c r="V1289" s="45">
        <v>0</v>
      </c>
      <c r="W1289" s="45">
        <v>9.9397398999999993</v>
      </c>
      <c r="X1289" s="45">
        <v>7.1694630000000004</v>
      </c>
      <c r="Y1289" s="45">
        <v>12.996207999999999</v>
      </c>
      <c r="Z1289" s="46">
        <v>164643.70000000001</v>
      </c>
      <c r="AA1289" s="46">
        <v>56520.76895904087</v>
      </c>
      <c r="AB1289" s="47">
        <f>_xlfn.XLOOKUP($F1289,Main_OG!$D$1:$D$766,Main_OG!AJ$1:AJ$766,"")</f>
        <v>29173554</v>
      </c>
      <c r="AC1289" s="47">
        <f>_xlfn.XLOOKUP($F1289,Main_OG!$D$1:$D$766,Main_OG!AK$1:AK$766,"")</f>
        <v>132428</v>
      </c>
      <c r="AD1289" s="47">
        <f>_xlfn.XLOOKUP($F1289,Main_OG!$D$1:$D$766,Main_OG!AL$1:AL$766,"")</f>
        <v>41360064</v>
      </c>
      <c r="AE1289" s="47">
        <f>_xlfn.XLOOKUP($F1289,Main_OG!$D$1:$D$766,Main_OG!AM$1:AM$766,"")</f>
        <v>8246042</v>
      </c>
      <c r="AF1289" s="48">
        <f>_xlfn.XLOOKUP($F1289,Main_OG!$D$1:$D$766,Main_OG!Z$1:Z$766,"")</f>
        <v>0</v>
      </c>
      <c r="AG1289" s="48">
        <f>_xlfn.XLOOKUP($F1289,Main_OG!$D$1:$D$766,Main_OG!AA$1:AA$766,"")</f>
        <v>2.2143440282408582</v>
      </c>
      <c r="AH1289" s="48">
        <f>_xlfn.XLOOKUP($F1289,Main_OG!$D$1:$D$766,Main_OG!AB$1:AB$766,"")</f>
        <v>11.309272049594229</v>
      </c>
      <c r="AI1289" s="48">
        <f>_xlfn.XLOOKUP($F1289,Main_OG!$D$1:$D$766,Main_OG!AC$1:AC$766,"")</f>
        <v>3.2924726584307722</v>
      </c>
      <c r="AJ1289" s="48">
        <f>_xlfn.XLOOKUP($F1289,Main_OG!$D$1:$D$766,Main_OG!AD$1:AD$766,"")</f>
        <v>0.65636700530415037</v>
      </c>
    </row>
    <row r="1290" spans="2:36" x14ac:dyDescent="0.35">
      <c r="B1290" s="36" t="s">
        <v>2359</v>
      </c>
      <c r="C1290" s="45" t="s">
        <v>567</v>
      </c>
      <c r="D1290" s="45" t="s">
        <v>4441</v>
      </c>
      <c r="E1290" s="36" t="s">
        <v>4508</v>
      </c>
      <c r="F1290" s="36" t="str">
        <f t="shared" si="60"/>
        <v>2017_KS</v>
      </c>
      <c r="G1290" s="45">
        <v>2017</v>
      </c>
      <c r="H1290" s="45">
        <f>_xlfn.XLOOKUP(J1290,Main_OG!$B$1:$B$766,Main_OG!$O$1:$O$766,"")</f>
        <v>1</v>
      </c>
      <c r="I1290" s="45">
        <f>_xlfn.XLOOKUP(F1290,Main_OG!$D$1:$D$766,Main_OG!$J$1:$J$766,"")</f>
        <v>2</v>
      </c>
      <c r="J1290" s="45" t="s">
        <v>567</v>
      </c>
      <c r="K1290" s="45" t="str">
        <f t="shared" si="61"/>
        <v>Kansas Gas &amp; Electric Co_KS</v>
      </c>
      <c r="L1290" s="45" t="str">
        <f t="shared" si="62"/>
        <v>Kansas Gas Electric Co_KS</v>
      </c>
      <c r="M1290" s="45" t="s">
        <v>2371</v>
      </c>
      <c r="N1290" s="45">
        <v>0</v>
      </c>
      <c r="O1290" s="45">
        <v>37030</v>
      </c>
      <c r="P1290" s="45">
        <v>3392</v>
      </c>
      <c r="Q1290" s="45">
        <v>287662</v>
      </c>
      <c r="R1290" s="45">
        <v>0</v>
      </c>
      <c r="S1290" s="45">
        <v>3110209</v>
      </c>
      <c r="T1290" s="45">
        <v>3632519</v>
      </c>
      <c r="U1290" s="45">
        <v>2941096</v>
      </c>
      <c r="V1290" s="45">
        <v>0</v>
      </c>
      <c r="W1290" s="45">
        <v>10.04482</v>
      </c>
      <c r="X1290" s="45">
        <v>7.0877042000000001</v>
      </c>
      <c r="Y1290" s="45">
        <v>13.284492999999999</v>
      </c>
      <c r="Z1290" s="46">
        <v>166273.60000000001</v>
      </c>
      <c r="AA1290" s="46">
        <v>57121.184846431956</v>
      </c>
      <c r="AB1290" s="47">
        <f>_xlfn.XLOOKUP($F1290,Main_OG!$D$1:$D$766,Main_OG!AJ$1:AJ$766,"")</f>
        <v>25084212</v>
      </c>
      <c r="AC1290" s="47">
        <f>_xlfn.XLOOKUP($F1290,Main_OG!$D$1:$D$766,Main_OG!AK$1:AK$766,"")</f>
        <v>242580</v>
      </c>
      <c r="AD1290" s="47">
        <f>_xlfn.XLOOKUP($F1290,Main_OG!$D$1:$D$766,Main_OG!AL$1:AL$766,"")</f>
        <v>41631106</v>
      </c>
      <c r="AE1290" s="47">
        <f>_xlfn.XLOOKUP($F1290,Main_OG!$D$1:$D$766,Main_OG!AM$1:AM$766,"")</f>
        <v>10647987</v>
      </c>
      <c r="AF1290" s="48">
        <f>_xlfn.XLOOKUP($F1290,Main_OG!$D$1:$D$766,Main_OG!Z$1:Z$766,"")</f>
        <v>1.52</v>
      </c>
      <c r="AG1290" s="48">
        <f>_xlfn.XLOOKUP($F1290,Main_OG!$D$1:$D$766,Main_OG!AA$1:AA$766,"")</f>
        <v>2.1875855044172008</v>
      </c>
      <c r="AH1290" s="48">
        <f>_xlfn.XLOOKUP($F1290,Main_OG!$D$1:$D$766,Main_OG!AB$1:AB$766,"")</f>
        <v>14.73443638842941</v>
      </c>
      <c r="AI1290" s="48">
        <f>_xlfn.XLOOKUP($F1290,Main_OG!$D$1:$D$766,Main_OG!AC$1:AC$766,"")</f>
        <v>3.7243523928232452</v>
      </c>
      <c r="AJ1290" s="48">
        <f>_xlfn.XLOOKUP($F1290,Main_OG!$D$1:$D$766,Main_OG!AD$1:AD$766,"")</f>
        <v>0.62802788237371954</v>
      </c>
    </row>
    <row r="1291" spans="2:36" x14ac:dyDescent="0.35">
      <c r="B1291" s="36" t="s">
        <v>2359</v>
      </c>
      <c r="C1291" s="45" t="s">
        <v>567</v>
      </c>
      <c r="D1291" s="45" t="s">
        <v>4441</v>
      </c>
      <c r="E1291" s="36" t="s">
        <v>4508</v>
      </c>
      <c r="F1291" s="36" t="str">
        <f t="shared" si="60"/>
        <v>2018_KS</v>
      </c>
      <c r="G1291" s="45">
        <v>2018</v>
      </c>
      <c r="H1291" s="45">
        <f>_xlfn.XLOOKUP(J1291,Main_OG!$B$1:$B$766,Main_OG!$O$1:$O$766,"")</f>
        <v>1</v>
      </c>
      <c r="I1291" s="45">
        <f>_xlfn.XLOOKUP(F1291,Main_OG!$D$1:$D$766,Main_OG!$J$1:$J$766,"")</f>
        <v>3</v>
      </c>
      <c r="J1291" s="45" t="s">
        <v>567</v>
      </c>
      <c r="K1291" s="45" t="str">
        <f t="shared" si="61"/>
        <v>Kansas Gas &amp; Electric Co_KS</v>
      </c>
      <c r="L1291" s="45" t="str">
        <f t="shared" si="62"/>
        <v>Kansas Gas Electric Co_KS</v>
      </c>
      <c r="M1291" s="45" t="s">
        <v>2372</v>
      </c>
      <c r="N1291" s="45">
        <v>0</v>
      </c>
      <c r="O1291" s="45">
        <v>37467</v>
      </c>
      <c r="P1291" s="45">
        <v>3366</v>
      </c>
      <c r="Q1291" s="45">
        <v>289364</v>
      </c>
      <c r="R1291" s="45">
        <v>0</v>
      </c>
      <c r="S1291" s="45">
        <v>3214656</v>
      </c>
      <c r="T1291" s="45">
        <v>3514454</v>
      </c>
      <c r="U1291" s="45">
        <v>3170796</v>
      </c>
      <c r="V1291" s="45">
        <v>0</v>
      </c>
      <c r="W1291" s="45">
        <v>10.11534</v>
      </c>
      <c r="X1291" s="45">
        <v>7.1188611000000002</v>
      </c>
      <c r="Y1291" s="45">
        <v>13.327628000000001</v>
      </c>
      <c r="Z1291" s="46">
        <v>169796.9</v>
      </c>
      <c r="AA1291" s="46">
        <v>58294.401026110048</v>
      </c>
      <c r="AB1291" s="47">
        <f>_xlfn.XLOOKUP($F1291,Main_OG!$D$1:$D$766,Main_OG!AJ$1:AJ$766,"")</f>
        <v>26351716</v>
      </c>
      <c r="AC1291" s="47">
        <f>_xlfn.XLOOKUP($F1291,Main_OG!$D$1:$D$766,Main_OG!AK$1:AK$766,"")</f>
        <v>236588</v>
      </c>
      <c r="AD1291" s="47">
        <f>_xlfn.XLOOKUP($F1291,Main_OG!$D$1:$D$766,Main_OG!AL$1:AL$766,"")</f>
        <v>57534104</v>
      </c>
      <c r="AE1291" s="47">
        <f>_xlfn.XLOOKUP($F1291,Main_OG!$D$1:$D$766,Main_OG!AM$1:AM$766,"")</f>
        <v>9168289</v>
      </c>
      <c r="AF1291" s="48">
        <f>_xlfn.XLOOKUP($F1291,Main_OG!$D$1:$D$766,Main_OG!Z$1:Z$766,"")</f>
        <v>0</v>
      </c>
      <c r="AG1291" s="48">
        <f>_xlfn.XLOOKUP($F1291,Main_OG!$D$1:$D$766,Main_OG!AA$1:AA$766,"")</f>
        <v>2.1875855044172008</v>
      </c>
      <c r="AH1291" s="48">
        <f>_xlfn.XLOOKUP($F1291,Main_OG!$D$1:$D$766,Main_OG!AB$1:AB$766,"")</f>
        <v>16.5</v>
      </c>
      <c r="AI1291" s="48">
        <f>_xlfn.XLOOKUP($F1291,Main_OG!$D$1:$D$766,Main_OG!AC$1:AC$766,"")</f>
        <v>3.22</v>
      </c>
      <c r="AJ1291" s="48">
        <f>_xlfn.XLOOKUP($F1291,Main_OG!$D$1:$D$766,Main_OG!AD$1:AD$766,"")</f>
        <v>0.62810595158289428</v>
      </c>
    </row>
    <row r="1292" spans="2:36" x14ac:dyDescent="0.35">
      <c r="B1292" s="36" t="s">
        <v>2373</v>
      </c>
      <c r="C1292" s="45" t="s">
        <v>304</v>
      </c>
      <c r="D1292" s="45" t="s">
        <v>4442</v>
      </c>
      <c r="E1292" s="36" t="s">
        <v>4509</v>
      </c>
      <c r="F1292" s="36" t="str">
        <f t="shared" si="60"/>
        <v>2008_CO</v>
      </c>
      <c r="G1292" s="45">
        <v>2008</v>
      </c>
      <c r="H1292" s="45">
        <f>_xlfn.XLOOKUP(J1292,Main_OG!$B$1:$B$766,Main_OG!$O$1:$O$766,"")</f>
        <v>0</v>
      </c>
      <c r="I1292" s="45">
        <f>_xlfn.XLOOKUP(F1292,Main_OG!$D$1:$D$766,Main_OG!$J$1:$J$766,"")</f>
        <v>0</v>
      </c>
      <c r="J1292" s="45" t="s">
        <v>304</v>
      </c>
      <c r="K1292" s="45" t="str">
        <f t="shared" si="61"/>
        <v>KCP&amp;L Greater Missouri Operations_CO</v>
      </c>
      <c r="L1292" s="45" t="str">
        <f t="shared" si="62"/>
        <v>KCPL Greater Missouri Operations Co._CO</v>
      </c>
      <c r="M1292" s="45" t="s">
        <v>2374</v>
      </c>
      <c r="N1292" s="45">
        <v>0</v>
      </c>
      <c r="O1292" s="45">
        <v>11906</v>
      </c>
      <c r="P1292" s="45">
        <v>94</v>
      </c>
      <c r="Q1292" s="45">
        <v>80955</v>
      </c>
      <c r="R1292" s="45">
        <v>0</v>
      </c>
      <c r="S1292" s="45">
        <v>371150</v>
      </c>
      <c r="T1292" s="45">
        <v>277419</v>
      </c>
      <c r="U1292" s="45">
        <v>305706</v>
      </c>
      <c r="V1292" s="45">
        <v>0</v>
      </c>
      <c r="W1292" s="45">
        <v>8.86</v>
      </c>
      <c r="X1292" s="45">
        <v>7.11</v>
      </c>
      <c r="Y1292" s="45">
        <v>11.72</v>
      </c>
      <c r="Z1292" s="46">
        <v>281803.3</v>
      </c>
      <c r="AA1292" s="46">
        <v>57631.668824250009</v>
      </c>
      <c r="AB1292" s="47">
        <f>_xlfn.XLOOKUP($F1292,Main_OG!$D$1:$D$766,Main_OG!AJ$1:AJ$766,"")</f>
        <v>37460656</v>
      </c>
      <c r="AC1292" s="47">
        <f>_xlfn.XLOOKUP($F1292,Main_OG!$D$1:$D$766,Main_OG!AK$1:AK$766,"")</f>
        <v>89580</v>
      </c>
      <c r="AD1292" s="47">
        <f>_xlfn.XLOOKUP($F1292,Main_OG!$D$1:$D$766,Main_OG!AL$1:AL$766,"")</f>
        <v>211828440</v>
      </c>
      <c r="AE1292" s="47">
        <f>_xlfn.XLOOKUP($F1292,Main_OG!$D$1:$D$766,Main_OG!AM$1:AM$766,"")</f>
        <v>0</v>
      </c>
      <c r="AF1292" s="48">
        <f>_xlfn.XLOOKUP($F1292,Main_OG!$D$1:$D$766,Main_OG!Z$1:Z$766,"")</f>
        <v>2.66</v>
      </c>
      <c r="AG1292" s="48">
        <f>_xlfn.XLOOKUP($F1292,Main_OG!$D$1:$D$766,Main_OG!AA$1:AA$766,"")</f>
        <v>2.2204719344600159</v>
      </c>
      <c r="AH1292" s="48">
        <f>_xlfn.XLOOKUP($F1292,Main_OG!$D$1:$D$766,Main_OG!AB$1:AB$766,"")</f>
        <v>21.67</v>
      </c>
      <c r="AI1292" s="48">
        <f>_xlfn.XLOOKUP($F1292,Main_OG!$D$1:$D$766,Main_OG!AC$1:AC$766,"")</f>
        <v>6.77</v>
      </c>
      <c r="AJ1292" s="48">
        <f>_xlfn.XLOOKUP($F1292,Main_OG!$D$1:$D$766,Main_OG!AD$1:AD$766,"")</f>
        <v>0.68330088246943577</v>
      </c>
    </row>
    <row r="1293" spans="2:36" x14ac:dyDescent="0.35">
      <c r="B1293" s="36" t="s">
        <v>2373</v>
      </c>
      <c r="C1293" s="45" t="s">
        <v>370</v>
      </c>
      <c r="D1293" s="45" t="s">
        <v>4442</v>
      </c>
      <c r="E1293" s="36" t="s">
        <v>4509</v>
      </c>
      <c r="F1293" s="36" t="str">
        <f t="shared" si="60"/>
        <v>2008_MO</v>
      </c>
      <c r="G1293" s="45">
        <v>2008</v>
      </c>
      <c r="H1293" s="45">
        <f>_xlfn.XLOOKUP(J1293,Main_OG!$B$1:$B$766,Main_OG!$O$1:$O$766,"")</f>
        <v>0</v>
      </c>
      <c r="I1293" s="45">
        <f>_xlfn.XLOOKUP(F1293,Main_OG!$D$1:$D$766,Main_OG!$J$1:$J$766,"")</f>
        <v>0</v>
      </c>
      <c r="J1293" s="45" t="s">
        <v>370</v>
      </c>
      <c r="K1293" s="45" t="str">
        <f t="shared" si="61"/>
        <v>KCP&amp;L Greater Missouri Operations_MO</v>
      </c>
      <c r="L1293" s="45" t="str">
        <f t="shared" si="62"/>
        <v>KCPL Greater Missouri Operations Co._MO</v>
      </c>
      <c r="M1293" s="45" t="s">
        <v>2375</v>
      </c>
      <c r="N1293" s="45">
        <v>0</v>
      </c>
      <c r="O1293" s="45">
        <v>38357</v>
      </c>
      <c r="P1293" s="45">
        <v>248</v>
      </c>
      <c r="Q1293" s="45">
        <v>272319</v>
      </c>
      <c r="R1293" s="45">
        <v>0</v>
      </c>
      <c r="S1293" s="45">
        <v>3199200</v>
      </c>
      <c r="T1293" s="45">
        <v>1368001</v>
      </c>
      <c r="U1293" s="45">
        <v>3535591</v>
      </c>
      <c r="V1293" s="45">
        <v>0</v>
      </c>
      <c r="W1293" s="45">
        <v>7.18</v>
      </c>
      <c r="X1293" s="45">
        <v>5.37</v>
      </c>
      <c r="Y1293" s="45">
        <v>9.02</v>
      </c>
      <c r="Z1293" s="46">
        <v>297881.8</v>
      </c>
      <c r="AA1293" s="46">
        <v>50284.60903226852</v>
      </c>
      <c r="AB1293" s="47">
        <f>_xlfn.XLOOKUP($F1293,Main_OG!$D$1:$D$766,Main_OG!AJ$1:AJ$766,"")</f>
        <v>87632152</v>
      </c>
      <c r="AC1293" s="47">
        <f>_xlfn.XLOOKUP($F1293,Main_OG!$D$1:$D$766,Main_OG!AK$1:AK$766,"")</f>
        <v>289334</v>
      </c>
      <c r="AD1293" s="47">
        <f>_xlfn.XLOOKUP($F1293,Main_OG!$D$1:$D$766,Main_OG!AL$1:AL$766,"")</f>
        <v>84592026</v>
      </c>
      <c r="AE1293" s="47">
        <f>_xlfn.XLOOKUP($F1293,Main_OG!$D$1:$D$766,Main_OG!AM$1:AM$766,"")</f>
        <v>9378629</v>
      </c>
      <c r="AF1293" s="48">
        <f>_xlfn.XLOOKUP($F1293,Main_OG!$D$1:$D$766,Main_OG!Z$1:Z$766,"")</f>
        <v>1.71</v>
      </c>
      <c r="AG1293" s="48">
        <f>_xlfn.XLOOKUP($F1293,Main_OG!$D$1:$D$766,Main_OG!AA$1:AA$766,"")</f>
        <v>1.5</v>
      </c>
      <c r="AH1293" s="48">
        <f>_xlfn.XLOOKUP($F1293,Main_OG!$D$1:$D$766,Main_OG!AB$1:AB$766,"")</f>
        <v>21.02</v>
      </c>
      <c r="AI1293" s="48">
        <f>_xlfn.XLOOKUP($F1293,Main_OG!$D$1:$D$766,Main_OG!AC$1:AC$766,"")</f>
        <v>7.65</v>
      </c>
      <c r="AJ1293" s="48">
        <f>_xlfn.XLOOKUP($F1293,Main_OG!$D$1:$D$766,Main_OG!AD$1:AD$766,"")</f>
        <v>0.47</v>
      </c>
    </row>
    <row r="1294" spans="2:36" x14ac:dyDescent="0.35">
      <c r="B1294" s="36" t="s">
        <v>2373</v>
      </c>
      <c r="C1294" s="45" t="s">
        <v>370</v>
      </c>
      <c r="D1294" s="45" t="s">
        <v>4442</v>
      </c>
      <c r="E1294" s="36" t="s">
        <v>4509</v>
      </c>
      <c r="F1294" s="36" t="str">
        <f t="shared" si="60"/>
        <v>2009_MO</v>
      </c>
      <c r="G1294" s="45">
        <v>2009</v>
      </c>
      <c r="H1294" s="45">
        <f>_xlfn.XLOOKUP(J1294,Main_OG!$B$1:$B$766,Main_OG!$O$1:$O$766,"")</f>
        <v>0</v>
      </c>
      <c r="I1294" s="45">
        <f>_xlfn.XLOOKUP(F1294,Main_OG!$D$1:$D$766,Main_OG!$J$1:$J$766,"")</f>
        <v>0</v>
      </c>
      <c r="J1294" s="45" t="s">
        <v>370</v>
      </c>
      <c r="K1294" s="45" t="str">
        <f t="shared" si="61"/>
        <v>KCP&amp;L Greater Missouri Operations_MO</v>
      </c>
      <c r="L1294" s="45" t="str">
        <f t="shared" si="62"/>
        <v>KCPL Greater Missouri Operations Co._MO</v>
      </c>
      <c r="M1294" s="45" t="s">
        <v>2376</v>
      </c>
      <c r="N1294" s="45">
        <v>0</v>
      </c>
      <c r="O1294" s="45">
        <v>38372</v>
      </c>
      <c r="P1294" s="45">
        <v>245</v>
      </c>
      <c r="Q1294" s="45">
        <v>273393</v>
      </c>
      <c r="R1294" s="45">
        <v>0</v>
      </c>
      <c r="S1294" s="45">
        <v>3165301</v>
      </c>
      <c r="T1294" s="45">
        <v>1258360</v>
      </c>
      <c r="U1294" s="45">
        <v>3444547</v>
      </c>
      <c r="V1294" s="45">
        <v>0</v>
      </c>
      <c r="W1294" s="45">
        <v>7.27</v>
      </c>
      <c r="X1294" s="45">
        <v>5.33</v>
      </c>
      <c r="Y1294" s="45">
        <v>9.17</v>
      </c>
      <c r="Z1294" s="46">
        <v>289566.8</v>
      </c>
      <c r="AA1294" s="46">
        <v>48576.165961649953</v>
      </c>
      <c r="AB1294" s="47">
        <f>_xlfn.XLOOKUP($F1294,Main_OG!$D$1:$D$766,Main_OG!AJ$1:AJ$766,"")</f>
        <v>85503508</v>
      </c>
      <c r="AC1294" s="47">
        <f>_xlfn.XLOOKUP($F1294,Main_OG!$D$1:$D$766,Main_OG!AK$1:AK$766,"")</f>
        <v>453774</v>
      </c>
      <c r="AD1294" s="47">
        <f>_xlfn.XLOOKUP($F1294,Main_OG!$D$1:$D$766,Main_OG!AL$1:AL$766,"")</f>
        <v>59003074</v>
      </c>
      <c r="AE1294" s="47">
        <f>_xlfn.XLOOKUP($F1294,Main_OG!$D$1:$D$766,Main_OG!AM$1:AM$766,"")</f>
        <v>10247116</v>
      </c>
      <c r="AF1294" s="48">
        <f>_xlfn.XLOOKUP($F1294,Main_OG!$D$1:$D$766,Main_OG!Z$1:Z$766,"")</f>
        <v>1.56</v>
      </c>
      <c r="AG1294" s="48">
        <f>_xlfn.XLOOKUP($F1294,Main_OG!$D$1:$D$766,Main_OG!AA$1:AA$766,"")</f>
        <v>1.52</v>
      </c>
      <c r="AH1294" s="48">
        <f>_xlfn.XLOOKUP($F1294,Main_OG!$D$1:$D$766,Main_OG!AB$1:AB$766,"")</f>
        <v>12.84</v>
      </c>
      <c r="AI1294" s="48">
        <f>_xlfn.XLOOKUP($F1294,Main_OG!$D$1:$D$766,Main_OG!AC$1:AC$766,"")</f>
        <v>4.72</v>
      </c>
      <c r="AJ1294" s="48">
        <f>_xlfn.XLOOKUP($F1294,Main_OG!$D$1:$D$766,Main_OG!AD$1:AD$766,"")</f>
        <v>0.68314474405108627</v>
      </c>
    </row>
    <row r="1295" spans="2:36" x14ac:dyDescent="0.35">
      <c r="B1295" s="36" t="s">
        <v>2373</v>
      </c>
      <c r="C1295" s="45" t="s">
        <v>370</v>
      </c>
      <c r="D1295" s="45" t="s">
        <v>4442</v>
      </c>
      <c r="E1295" s="36" t="s">
        <v>4509</v>
      </c>
      <c r="F1295" s="36" t="str">
        <f t="shared" si="60"/>
        <v>2010_MO</v>
      </c>
      <c r="G1295" s="45">
        <v>2010</v>
      </c>
      <c r="H1295" s="45">
        <f>_xlfn.XLOOKUP(J1295,Main_OG!$B$1:$B$766,Main_OG!$O$1:$O$766,"")</f>
        <v>0</v>
      </c>
      <c r="I1295" s="45">
        <f>_xlfn.XLOOKUP(F1295,Main_OG!$D$1:$D$766,Main_OG!$J$1:$J$766,"")</f>
        <v>0</v>
      </c>
      <c r="J1295" s="45" t="s">
        <v>370</v>
      </c>
      <c r="K1295" s="45" t="str">
        <f t="shared" si="61"/>
        <v>KCP&amp;L Greater Missouri Operations_MO</v>
      </c>
      <c r="L1295" s="45" t="str">
        <f t="shared" si="62"/>
        <v>KCPL Greater Missouri Operations Co._MO</v>
      </c>
      <c r="M1295" s="45" t="s">
        <v>2377</v>
      </c>
      <c r="N1295" s="45">
        <v>0</v>
      </c>
      <c r="O1295" s="45">
        <v>38439</v>
      </c>
      <c r="P1295" s="45">
        <v>244</v>
      </c>
      <c r="Q1295" s="45">
        <v>273781</v>
      </c>
      <c r="R1295" s="45">
        <v>0</v>
      </c>
      <c r="S1295" s="45">
        <v>3268464</v>
      </c>
      <c r="T1295" s="45">
        <v>1330796</v>
      </c>
      <c r="U1295" s="45">
        <v>3739794</v>
      </c>
      <c r="V1295" s="45">
        <v>0</v>
      </c>
      <c r="W1295" s="45">
        <v>7.71</v>
      </c>
      <c r="X1295" s="45">
        <v>5.62</v>
      </c>
      <c r="Y1295" s="45">
        <v>9.86</v>
      </c>
      <c r="Z1295" s="46">
        <v>295986.40000000002</v>
      </c>
      <c r="AA1295" s="46">
        <v>49363.24327407415</v>
      </c>
      <c r="AB1295" s="47">
        <f>_xlfn.XLOOKUP($F1295,Main_OG!$D$1:$D$766,Main_OG!AJ$1:AJ$766,"")</f>
        <v>89532014</v>
      </c>
      <c r="AC1295" s="47">
        <f>_xlfn.XLOOKUP($F1295,Main_OG!$D$1:$D$766,Main_OG!AK$1:AK$766,"")</f>
        <v>509430</v>
      </c>
      <c r="AD1295" s="47">
        <f>_xlfn.XLOOKUP($F1295,Main_OG!$D$1:$D$766,Main_OG!AL$1:AL$766,"")</f>
        <v>79400222</v>
      </c>
      <c r="AE1295" s="47">
        <f>_xlfn.XLOOKUP($F1295,Main_OG!$D$1:$D$766,Main_OG!AM$1:AM$766,"")</f>
        <v>8996033</v>
      </c>
      <c r="AF1295" s="48">
        <f>_xlfn.XLOOKUP($F1295,Main_OG!$D$1:$D$766,Main_OG!Z$1:Z$766,"")</f>
        <v>1.67</v>
      </c>
      <c r="AG1295" s="48">
        <f>_xlfn.XLOOKUP($F1295,Main_OG!$D$1:$D$766,Main_OG!AA$1:AA$766,"")</f>
        <v>1.57</v>
      </c>
      <c r="AH1295" s="48">
        <f>_xlfn.XLOOKUP($F1295,Main_OG!$D$1:$D$766,Main_OG!AB$1:AB$766,"")</f>
        <v>16.39</v>
      </c>
      <c r="AI1295" s="48">
        <f>_xlfn.XLOOKUP($F1295,Main_OG!$D$1:$D$766,Main_OG!AC$1:AC$766,"")</f>
        <v>5.2</v>
      </c>
      <c r="AJ1295" s="48">
        <f>_xlfn.XLOOKUP($F1295,Main_OG!$D$1:$D$766,Main_OG!AD$1:AD$766,"")</f>
        <v>0.70992248279802228</v>
      </c>
    </row>
    <row r="1296" spans="2:36" x14ac:dyDescent="0.35">
      <c r="B1296" s="36" t="s">
        <v>2378</v>
      </c>
      <c r="C1296" s="45" t="s">
        <v>370</v>
      </c>
      <c r="D1296" s="45" t="s">
        <v>4442</v>
      </c>
      <c r="E1296" s="36" t="s">
        <v>4509</v>
      </c>
      <c r="F1296" s="36" t="str">
        <f t="shared" si="60"/>
        <v>2011_MO</v>
      </c>
      <c r="G1296" s="45">
        <v>2011</v>
      </c>
      <c r="H1296" s="45">
        <f>_xlfn.XLOOKUP(J1296,Main_OG!$B$1:$B$766,Main_OG!$O$1:$O$766,"")</f>
        <v>0</v>
      </c>
      <c r="I1296" s="45">
        <f>_xlfn.XLOOKUP(F1296,Main_OG!$D$1:$D$766,Main_OG!$J$1:$J$766,"")</f>
        <v>0</v>
      </c>
      <c r="J1296" s="45" t="s">
        <v>370</v>
      </c>
      <c r="K1296" s="45" t="str">
        <f t="shared" si="61"/>
        <v>KCP&amp;L Greater Missouri Operations Co._MO</v>
      </c>
      <c r="L1296" s="45" t="str">
        <f t="shared" si="62"/>
        <v>KCPL Greater Missouri Operations Co._MO</v>
      </c>
      <c r="M1296" s="45" t="s">
        <v>2379</v>
      </c>
      <c r="N1296" s="45">
        <v>0</v>
      </c>
      <c r="O1296" s="45">
        <v>38520</v>
      </c>
      <c r="P1296" s="45">
        <v>246</v>
      </c>
      <c r="Q1296" s="45">
        <v>273918</v>
      </c>
      <c r="R1296" s="45">
        <v>0</v>
      </c>
      <c r="S1296" s="45">
        <v>3199948</v>
      </c>
      <c r="T1296" s="45">
        <v>1333620</v>
      </c>
      <c r="U1296" s="45">
        <v>3661178</v>
      </c>
      <c r="V1296" s="45">
        <v>0</v>
      </c>
      <c r="W1296" s="45">
        <v>8.2100000000000009</v>
      </c>
      <c r="X1296" s="45">
        <v>6.13</v>
      </c>
      <c r="Y1296" s="45">
        <v>10.39</v>
      </c>
      <c r="Z1296" s="46">
        <v>292984.2</v>
      </c>
      <c r="AA1296" s="46">
        <v>48739.865138004476</v>
      </c>
      <c r="AB1296" s="47">
        <f>_xlfn.XLOOKUP($F1296,Main_OG!$D$1:$D$766,Main_OG!AJ$1:AJ$766,"")</f>
        <v>92816876</v>
      </c>
      <c r="AC1296" s="47">
        <f>_xlfn.XLOOKUP($F1296,Main_OG!$D$1:$D$766,Main_OG!AK$1:AK$766,"")</f>
        <v>329593.8</v>
      </c>
      <c r="AD1296" s="47">
        <f>_xlfn.XLOOKUP($F1296,Main_OG!$D$1:$D$766,Main_OG!AL$1:AL$766,"")</f>
        <v>75592360</v>
      </c>
      <c r="AE1296" s="47">
        <f>_xlfn.XLOOKUP($F1296,Main_OG!$D$1:$D$766,Main_OG!AM$1:AM$766,"")</f>
        <v>9371323</v>
      </c>
      <c r="AF1296" s="48">
        <f>_xlfn.XLOOKUP($F1296,Main_OG!$D$1:$D$766,Main_OG!Z$1:Z$766,"")</f>
        <v>1.77</v>
      </c>
      <c r="AG1296" s="48">
        <f>_xlfn.XLOOKUP($F1296,Main_OG!$D$1:$D$766,Main_OG!AA$1:AA$766,"")</f>
        <v>1.72</v>
      </c>
      <c r="AH1296" s="48">
        <f>_xlfn.XLOOKUP($F1296,Main_OG!$D$1:$D$766,Main_OG!AB$1:AB$766,"")</f>
        <v>22.01</v>
      </c>
      <c r="AI1296" s="48">
        <f>_xlfn.XLOOKUP($F1296,Main_OG!$D$1:$D$766,Main_OG!AC$1:AC$766,"")</f>
        <v>4.97</v>
      </c>
      <c r="AJ1296" s="48">
        <f>_xlfn.XLOOKUP($F1296,Main_OG!$D$1:$D$766,Main_OG!AD$1:AD$766,"")</f>
        <v>0.72</v>
      </c>
    </row>
    <row r="1297" spans="2:36" x14ac:dyDescent="0.35">
      <c r="B1297" s="36" t="s">
        <v>2378</v>
      </c>
      <c r="C1297" s="45" t="s">
        <v>370</v>
      </c>
      <c r="D1297" s="45" t="s">
        <v>4442</v>
      </c>
      <c r="E1297" s="36" t="s">
        <v>4509</v>
      </c>
      <c r="F1297" s="36" t="str">
        <f t="shared" si="60"/>
        <v>2012_MO</v>
      </c>
      <c r="G1297" s="45">
        <v>2012</v>
      </c>
      <c r="H1297" s="45">
        <f>_xlfn.XLOOKUP(J1297,Main_OG!$B$1:$B$766,Main_OG!$O$1:$O$766,"")</f>
        <v>0</v>
      </c>
      <c r="I1297" s="45">
        <f>_xlfn.XLOOKUP(F1297,Main_OG!$D$1:$D$766,Main_OG!$J$1:$J$766,"")</f>
        <v>0</v>
      </c>
      <c r="J1297" s="45" t="s">
        <v>370</v>
      </c>
      <c r="K1297" s="45" t="str">
        <f t="shared" si="61"/>
        <v>KCP&amp;L Greater Missouri Operations Co._MO</v>
      </c>
      <c r="L1297" s="45" t="str">
        <f t="shared" si="62"/>
        <v>KCPL Greater Missouri Operations Co._MO</v>
      </c>
      <c r="M1297" s="45" t="s">
        <v>2380</v>
      </c>
      <c r="N1297" s="45">
        <v>0</v>
      </c>
      <c r="O1297" s="45">
        <v>38605</v>
      </c>
      <c r="P1297" s="45">
        <v>240</v>
      </c>
      <c r="Q1297" s="45">
        <v>274500</v>
      </c>
      <c r="R1297" s="45">
        <v>0</v>
      </c>
      <c r="S1297" s="45">
        <v>3234355</v>
      </c>
      <c r="T1297" s="45">
        <v>1356182</v>
      </c>
      <c r="U1297" s="45">
        <v>3489776</v>
      </c>
      <c r="V1297" s="45">
        <v>0</v>
      </c>
      <c r="W1297" s="45">
        <v>8.2414546000000009</v>
      </c>
      <c r="X1297" s="45">
        <v>6.0953027999999998</v>
      </c>
      <c r="Y1297" s="45">
        <v>10.807929</v>
      </c>
      <c r="Z1297" s="46">
        <v>296514.3</v>
      </c>
      <c r="AA1297" s="46">
        <v>49205.604289526083</v>
      </c>
      <c r="AB1297" s="47">
        <f>_xlfn.XLOOKUP($F1297,Main_OG!$D$1:$D$766,Main_OG!AJ$1:AJ$766,"")</f>
        <v>84772596</v>
      </c>
      <c r="AC1297" s="47">
        <f>_xlfn.XLOOKUP($F1297,Main_OG!$D$1:$D$766,Main_OG!AK$1:AK$766,"")</f>
        <v>325852</v>
      </c>
      <c r="AD1297" s="47">
        <f>_xlfn.XLOOKUP($F1297,Main_OG!$D$1:$D$766,Main_OG!AL$1:AL$766,"")</f>
        <v>102093922</v>
      </c>
      <c r="AE1297" s="47">
        <f>_xlfn.XLOOKUP($F1297,Main_OG!$D$1:$D$766,Main_OG!AM$1:AM$766,"")</f>
        <v>10718329</v>
      </c>
      <c r="AF1297" s="48">
        <f>_xlfn.XLOOKUP($F1297,Main_OG!$D$1:$D$766,Main_OG!Z$1:Z$766,"")</f>
        <v>0</v>
      </c>
      <c r="AG1297" s="48">
        <f>_xlfn.XLOOKUP($F1297,Main_OG!$D$1:$D$766,Main_OG!AA$1:AA$766,"")</f>
        <v>2.324237813104427</v>
      </c>
      <c r="AH1297" s="48">
        <f>_xlfn.XLOOKUP($F1297,Main_OG!$D$1:$D$766,Main_OG!AB$1:AB$766,"")</f>
        <v>22.83</v>
      </c>
      <c r="AI1297" s="48">
        <f>_xlfn.XLOOKUP($F1297,Main_OG!$D$1:$D$766,Main_OG!AC$1:AC$766,"")</f>
        <v>3.503818060367514</v>
      </c>
      <c r="AJ1297" s="48">
        <f>_xlfn.XLOOKUP($F1297,Main_OG!$D$1:$D$766,Main_OG!AD$1:AD$766,"")</f>
        <v>0.75442193202762442</v>
      </c>
    </row>
    <row r="1298" spans="2:36" x14ac:dyDescent="0.35">
      <c r="B1298" s="36" t="s">
        <v>2378</v>
      </c>
      <c r="C1298" s="45" t="s">
        <v>370</v>
      </c>
      <c r="D1298" s="45" t="s">
        <v>4442</v>
      </c>
      <c r="E1298" s="36" t="s">
        <v>4509</v>
      </c>
      <c r="F1298" s="36" t="str">
        <f t="shared" si="60"/>
        <v>2013_MO</v>
      </c>
      <c r="G1298" s="45">
        <v>2013</v>
      </c>
      <c r="H1298" s="45">
        <f>_xlfn.XLOOKUP(J1298,Main_OG!$B$1:$B$766,Main_OG!$O$1:$O$766,"")</f>
        <v>0</v>
      </c>
      <c r="I1298" s="45">
        <f>_xlfn.XLOOKUP(F1298,Main_OG!$D$1:$D$766,Main_OG!$J$1:$J$766,"")</f>
        <v>0</v>
      </c>
      <c r="J1298" s="45" t="s">
        <v>370</v>
      </c>
      <c r="K1298" s="45" t="str">
        <f t="shared" si="61"/>
        <v>KCP&amp;L Greater Missouri Operations Co._MO</v>
      </c>
      <c r="L1298" s="45" t="str">
        <f t="shared" si="62"/>
        <v>KCPL Greater Missouri Operations Co._MO</v>
      </c>
      <c r="M1298" s="45" t="s">
        <v>2381</v>
      </c>
      <c r="N1298" s="45">
        <v>0</v>
      </c>
      <c r="O1298" s="45">
        <v>38806</v>
      </c>
      <c r="P1298" s="45">
        <v>240</v>
      </c>
      <c r="Q1298" s="45">
        <v>275861</v>
      </c>
      <c r="R1298" s="45">
        <v>0</v>
      </c>
      <c r="S1298" s="45">
        <v>3261355</v>
      </c>
      <c r="T1298" s="45">
        <v>1347501</v>
      </c>
      <c r="U1298" s="45">
        <v>3570925</v>
      </c>
      <c r="V1298" s="45">
        <v>0</v>
      </c>
      <c r="W1298" s="45">
        <v>8.6087194</v>
      </c>
      <c r="X1298" s="45">
        <v>6.5561436000000004</v>
      </c>
      <c r="Y1298" s="45">
        <v>10.989329</v>
      </c>
      <c r="Z1298" s="46">
        <v>302025.7</v>
      </c>
      <c r="AA1298" s="46">
        <v>49979.52172343852</v>
      </c>
      <c r="AB1298" s="47">
        <f>_xlfn.XLOOKUP($F1298,Main_OG!$D$1:$D$766,Main_OG!AJ$1:AJ$766,"")</f>
        <v>88810768</v>
      </c>
      <c r="AC1298" s="47">
        <f>_xlfn.XLOOKUP($F1298,Main_OG!$D$1:$D$766,Main_OG!AK$1:AK$766,"")</f>
        <v>271938.02</v>
      </c>
      <c r="AD1298" s="47">
        <f>_xlfn.XLOOKUP($F1298,Main_OG!$D$1:$D$766,Main_OG!AL$1:AL$766,"")</f>
        <v>74565968</v>
      </c>
      <c r="AE1298" s="47">
        <f>_xlfn.XLOOKUP($F1298,Main_OG!$D$1:$D$766,Main_OG!AM$1:AM$766,"")</f>
        <v>8367103</v>
      </c>
      <c r="AF1298" s="48">
        <f>_xlfn.XLOOKUP($F1298,Main_OG!$D$1:$D$766,Main_OG!Z$1:Z$766,"")</f>
        <v>1.92</v>
      </c>
      <c r="AG1298" s="48">
        <f>_xlfn.XLOOKUP($F1298,Main_OG!$D$1:$D$766,Main_OG!AA$1:AA$766,"")</f>
        <v>1.9</v>
      </c>
      <c r="AH1298" s="48">
        <f>_xlfn.XLOOKUP($F1298,Main_OG!$D$1:$D$766,Main_OG!AB$1:AB$766,"")</f>
        <v>22.862714639490921</v>
      </c>
      <c r="AI1298" s="48">
        <f>_xlfn.XLOOKUP($F1298,Main_OG!$D$1:$D$766,Main_OG!AC$1:AC$766,"")</f>
        <v>4.45</v>
      </c>
      <c r="AJ1298" s="48">
        <f>_xlfn.XLOOKUP($F1298,Main_OG!$D$1:$D$766,Main_OG!AD$1:AD$766,"")</f>
        <v>0.9</v>
      </c>
    </row>
    <row r="1299" spans="2:36" x14ac:dyDescent="0.35">
      <c r="B1299" s="36" t="s">
        <v>2378</v>
      </c>
      <c r="C1299" s="45" t="s">
        <v>370</v>
      </c>
      <c r="D1299" s="45" t="s">
        <v>4442</v>
      </c>
      <c r="E1299" s="36" t="s">
        <v>4509</v>
      </c>
      <c r="F1299" s="36" t="str">
        <f t="shared" si="60"/>
        <v>2014_MO</v>
      </c>
      <c r="G1299" s="45">
        <v>2014</v>
      </c>
      <c r="H1299" s="45">
        <f>_xlfn.XLOOKUP(J1299,Main_OG!$B$1:$B$766,Main_OG!$O$1:$O$766,"")</f>
        <v>0</v>
      </c>
      <c r="I1299" s="45">
        <f>_xlfn.XLOOKUP(F1299,Main_OG!$D$1:$D$766,Main_OG!$J$1:$J$766,"")</f>
        <v>0</v>
      </c>
      <c r="J1299" s="45" t="s">
        <v>370</v>
      </c>
      <c r="K1299" s="45" t="str">
        <f t="shared" si="61"/>
        <v>KCP&amp;L Greater Missouri Operations Co._MO</v>
      </c>
      <c r="L1299" s="45" t="str">
        <f t="shared" si="62"/>
        <v>KCPL Greater Missouri Operations Co._MO</v>
      </c>
      <c r="M1299" s="45" t="s">
        <v>2382</v>
      </c>
      <c r="N1299" s="45">
        <v>0</v>
      </c>
      <c r="O1299" s="45">
        <v>39111</v>
      </c>
      <c r="P1299" s="45">
        <v>248</v>
      </c>
      <c r="Q1299" s="45">
        <v>278361</v>
      </c>
      <c r="R1299" s="45">
        <v>0</v>
      </c>
      <c r="S1299" s="45">
        <v>3259502</v>
      </c>
      <c r="T1299" s="45">
        <v>1359189</v>
      </c>
      <c r="U1299" s="45">
        <v>3576410</v>
      </c>
      <c r="V1299" s="45">
        <v>0</v>
      </c>
      <c r="W1299" s="45">
        <v>9.1166411000000007</v>
      </c>
      <c r="X1299" s="45">
        <v>7.0085911999999997</v>
      </c>
      <c r="Y1299" s="45">
        <v>11.475968999999999</v>
      </c>
      <c r="Z1299" s="46">
        <v>303617.8</v>
      </c>
      <c r="AA1299" s="46">
        <v>50109.14108131035</v>
      </c>
      <c r="AB1299" s="47">
        <f>_xlfn.XLOOKUP($F1299,Main_OG!$D$1:$D$766,Main_OG!AJ$1:AJ$766,"")</f>
        <v>85933378</v>
      </c>
      <c r="AC1299" s="47">
        <f>_xlfn.XLOOKUP($F1299,Main_OG!$D$1:$D$766,Main_OG!AK$1:AK$766,"")</f>
        <v>447868</v>
      </c>
      <c r="AD1299" s="47">
        <f>_xlfn.XLOOKUP($F1299,Main_OG!$D$1:$D$766,Main_OG!AL$1:AL$766,"")</f>
        <v>69874102</v>
      </c>
      <c r="AE1299" s="47">
        <f>_xlfn.XLOOKUP($F1299,Main_OG!$D$1:$D$766,Main_OG!AM$1:AM$766,"")</f>
        <v>9276356</v>
      </c>
      <c r="AF1299" s="48">
        <f>_xlfn.XLOOKUP($F1299,Main_OG!$D$1:$D$766,Main_OG!Z$1:Z$766,"")</f>
        <v>2.0299999999999998</v>
      </c>
      <c r="AG1299" s="48">
        <f>_xlfn.XLOOKUP($F1299,Main_OG!$D$1:$D$766,Main_OG!AA$1:AA$766,"")</f>
        <v>2</v>
      </c>
      <c r="AH1299" s="48">
        <f>_xlfn.XLOOKUP($F1299,Main_OG!$D$1:$D$766,Main_OG!AB$1:AB$766,"")</f>
        <v>20.48845299552563</v>
      </c>
      <c r="AI1299" s="48">
        <f>_xlfn.XLOOKUP($F1299,Main_OG!$D$1:$D$766,Main_OG!AC$1:AC$766,"")</f>
        <v>4.9924248044436963</v>
      </c>
      <c r="AJ1299" s="48">
        <f>_xlfn.XLOOKUP($F1299,Main_OG!$D$1:$D$766,Main_OG!AD$1:AD$766,"")</f>
        <v>0.88</v>
      </c>
    </row>
    <row r="1300" spans="2:36" x14ac:dyDescent="0.35">
      <c r="B1300" s="36" t="s">
        <v>2378</v>
      </c>
      <c r="C1300" s="45" t="s">
        <v>370</v>
      </c>
      <c r="D1300" s="45" t="s">
        <v>4442</v>
      </c>
      <c r="E1300" s="36" t="s">
        <v>4509</v>
      </c>
      <c r="F1300" s="36" t="str">
        <f t="shared" si="60"/>
        <v>2015_MO</v>
      </c>
      <c r="G1300" s="45">
        <v>2015</v>
      </c>
      <c r="H1300" s="45">
        <f>_xlfn.XLOOKUP(J1300,Main_OG!$B$1:$B$766,Main_OG!$O$1:$O$766,"")</f>
        <v>0</v>
      </c>
      <c r="I1300" s="45">
        <f>_xlfn.XLOOKUP(F1300,Main_OG!$D$1:$D$766,Main_OG!$J$1:$J$766,"")</f>
        <v>0</v>
      </c>
      <c r="J1300" s="45" t="s">
        <v>370</v>
      </c>
      <c r="K1300" s="45" t="str">
        <f t="shared" si="61"/>
        <v>KCP&amp;L Greater Missouri Operations Co._MO</v>
      </c>
      <c r="L1300" s="45" t="str">
        <f t="shared" si="62"/>
        <v>KCPL Greater Missouri Operations Co._MO</v>
      </c>
      <c r="M1300" s="45" t="s">
        <v>2383</v>
      </c>
      <c r="N1300" s="45">
        <v>0</v>
      </c>
      <c r="O1300" s="45">
        <v>39162</v>
      </c>
      <c r="P1300" s="45">
        <v>248</v>
      </c>
      <c r="Q1300" s="45">
        <v>278740</v>
      </c>
      <c r="R1300" s="45">
        <v>0</v>
      </c>
      <c r="S1300" s="45">
        <v>3240518</v>
      </c>
      <c r="T1300" s="45">
        <v>1358329</v>
      </c>
      <c r="U1300" s="45">
        <v>3371771</v>
      </c>
      <c r="V1300" s="45">
        <v>0</v>
      </c>
      <c r="W1300" s="45">
        <v>8.5889509000000004</v>
      </c>
      <c r="X1300" s="45">
        <v>6.4063344999999998</v>
      </c>
      <c r="Y1300" s="45">
        <v>11.259895999999999</v>
      </c>
      <c r="Z1300" s="46">
        <v>308009.90000000002</v>
      </c>
      <c r="AA1300" s="46">
        <v>50697.78818256082</v>
      </c>
      <c r="AB1300" s="47">
        <f>_xlfn.XLOOKUP($F1300,Main_OG!$D$1:$D$766,Main_OG!AJ$1:AJ$766,"")</f>
        <v>76554852</v>
      </c>
      <c r="AC1300" s="47">
        <f>_xlfn.XLOOKUP($F1300,Main_OG!$D$1:$D$766,Main_OG!AK$1:AK$766,"")</f>
        <v>417592</v>
      </c>
      <c r="AD1300" s="47">
        <f>_xlfn.XLOOKUP($F1300,Main_OG!$D$1:$D$766,Main_OG!AL$1:AL$766,"")</f>
        <v>75849232</v>
      </c>
      <c r="AE1300" s="47">
        <f>_xlfn.XLOOKUP($F1300,Main_OG!$D$1:$D$766,Main_OG!AM$1:AM$766,"")</f>
        <v>10440082</v>
      </c>
      <c r="AF1300" s="48">
        <f>_xlfn.XLOOKUP($F1300,Main_OG!$D$1:$D$766,Main_OG!Z$1:Z$766,"")</f>
        <v>0</v>
      </c>
      <c r="AG1300" s="48">
        <f>_xlfn.XLOOKUP($F1300,Main_OG!$D$1:$D$766,Main_OG!AA$1:AA$766,"")</f>
        <v>1.9</v>
      </c>
      <c r="AH1300" s="48">
        <f>_xlfn.XLOOKUP($F1300,Main_OG!$D$1:$D$766,Main_OG!AB$1:AB$766,"")</f>
        <v>12.88</v>
      </c>
      <c r="AI1300" s="48">
        <f>_xlfn.XLOOKUP($F1300,Main_OG!$D$1:$D$766,Main_OG!AC$1:AC$766,"")</f>
        <v>3.3843619636206599</v>
      </c>
      <c r="AJ1300" s="48">
        <f>_xlfn.XLOOKUP($F1300,Main_OG!$D$1:$D$766,Main_OG!AD$1:AD$766,"")</f>
        <v>0.66963877086385626</v>
      </c>
    </row>
    <row r="1301" spans="2:36" x14ac:dyDescent="0.35">
      <c r="B1301" s="36" t="s">
        <v>2378</v>
      </c>
      <c r="C1301" s="45" t="s">
        <v>370</v>
      </c>
      <c r="D1301" s="45" t="s">
        <v>4442</v>
      </c>
      <c r="E1301" s="36" t="s">
        <v>4509</v>
      </c>
      <c r="F1301" s="36" t="str">
        <f t="shared" si="60"/>
        <v>2016_MO</v>
      </c>
      <c r="G1301" s="45">
        <v>2016</v>
      </c>
      <c r="H1301" s="45">
        <f>_xlfn.XLOOKUP(J1301,Main_OG!$B$1:$B$766,Main_OG!$O$1:$O$766,"")</f>
        <v>0</v>
      </c>
      <c r="I1301" s="45">
        <f>_xlfn.XLOOKUP(F1301,Main_OG!$D$1:$D$766,Main_OG!$J$1:$J$766,"")</f>
        <v>1</v>
      </c>
      <c r="J1301" s="45" t="s">
        <v>370</v>
      </c>
      <c r="K1301" s="45" t="str">
        <f t="shared" si="61"/>
        <v>KCP&amp;L Greater Missouri Operations Co._MO</v>
      </c>
      <c r="L1301" s="45" t="str">
        <f t="shared" si="62"/>
        <v>KCPL Greater Missouri Operations Co._MO</v>
      </c>
      <c r="M1301" s="45" t="s">
        <v>2384</v>
      </c>
      <c r="N1301" s="45">
        <v>0</v>
      </c>
      <c r="O1301" s="45">
        <v>39339</v>
      </c>
      <c r="P1301" s="45">
        <v>246</v>
      </c>
      <c r="Q1301" s="45">
        <v>280950</v>
      </c>
      <c r="R1301" s="45">
        <v>0</v>
      </c>
      <c r="S1301" s="45">
        <v>3275176</v>
      </c>
      <c r="T1301" s="45">
        <v>1309148</v>
      </c>
      <c r="U1301" s="45">
        <v>3444448</v>
      </c>
      <c r="V1301" s="45">
        <v>0</v>
      </c>
      <c r="W1301" s="45">
        <v>8.8625527000000002</v>
      </c>
      <c r="X1301" s="45">
        <v>6.6167767</v>
      </c>
      <c r="Y1301" s="45">
        <v>11.298905</v>
      </c>
      <c r="Z1301" s="46">
        <v>308423.3</v>
      </c>
      <c r="AA1301" s="46">
        <v>50632.713353812534</v>
      </c>
      <c r="AB1301" s="47">
        <f>_xlfn.XLOOKUP($F1301,Main_OG!$D$1:$D$766,Main_OG!AJ$1:AJ$766,"")</f>
        <v>70946202</v>
      </c>
      <c r="AC1301" s="47">
        <f>_xlfn.XLOOKUP($F1301,Main_OG!$D$1:$D$766,Main_OG!AK$1:AK$766,"")</f>
        <v>329146</v>
      </c>
      <c r="AD1301" s="47">
        <f>_xlfn.XLOOKUP($F1301,Main_OG!$D$1:$D$766,Main_OG!AL$1:AL$766,"")</f>
        <v>94822180</v>
      </c>
      <c r="AE1301" s="47">
        <f>_xlfn.XLOOKUP($F1301,Main_OG!$D$1:$D$766,Main_OG!AM$1:AM$766,"")</f>
        <v>9430179</v>
      </c>
      <c r="AF1301" s="48">
        <f>_xlfn.XLOOKUP($F1301,Main_OG!$D$1:$D$766,Main_OG!Z$1:Z$766,"")</f>
        <v>0</v>
      </c>
      <c r="AG1301" s="48">
        <f>_xlfn.XLOOKUP($F1301,Main_OG!$D$1:$D$766,Main_OG!AA$1:AA$766,"")</f>
        <v>2.2143440282408582</v>
      </c>
      <c r="AH1301" s="48">
        <f>_xlfn.XLOOKUP($F1301,Main_OG!$D$1:$D$766,Main_OG!AB$1:AB$766,"")</f>
        <v>10.92</v>
      </c>
      <c r="AI1301" s="48">
        <f>_xlfn.XLOOKUP($F1301,Main_OG!$D$1:$D$766,Main_OG!AC$1:AC$766,"")</f>
        <v>3.2924726584307722</v>
      </c>
      <c r="AJ1301" s="48">
        <f>_xlfn.XLOOKUP($F1301,Main_OG!$D$1:$D$766,Main_OG!AD$1:AD$766,"")</f>
        <v>0.65636700530415037</v>
      </c>
    </row>
    <row r="1302" spans="2:36" x14ac:dyDescent="0.35">
      <c r="B1302" s="36" t="s">
        <v>2378</v>
      </c>
      <c r="C1302" s="45" t="s">
        <v>370</v>
      </c>
      <c r="D1302" s="45" t="s">
        <v>4442</v>
      </c>
      <c r="E1302" s="36" t="s">
        <v>4509</v>
      </c>
      <c r="F1302" s="36" t="str">
        <f t="shared" si="60"/>
        <v>2017_MO</v>
      </c>
      <c r="G1302" s="45">
        <v>2017</v>
      </c>
      <c r="H1302" s="45">
        <f>_xlfn.XLOOKUP(J1302,Main_OG!$B$1:$B$766,Main_OG!$O$1:$O$766,"")</f>
        <v>0</v>
      </c>
      <c r="I1302" s="45">
        <f>_xlfn.XLOOKUP(F1302,Main_OG!$D$1:$D$766,Main_OG!$J$1:$J$766,"")</f>
        <v>2</v>
      </c>
      <c r="J1302" s="45" t="s">
        <v>370</v>
      </c>
      <c r="K1302" s="45" t="str">
        <f t="shared" si="61"/>
        <v>KCP&amp;L Greater Missouri Operations Co._MO</v>
      </c>
      <c r="L1302" s="45" t="str">
        <f t="shared" si="62"/>
        <v>KCPL Greater Missouri Operations Co._MO</v>
      </c>
      <c r="M1302" s="45" t="s">
        <v>2385</v>
      </c>
      <c r="N1302" s="45">
        <v>0</v>
      </c>
      <c r="O1302" s="45">
        <v>39659</v>
      </c>
      <c r="P1302" s="45">
        <v>248</v>
      </c>
      <c r="Q1302" s="45">
        <v>283563</v>
      </c>
      <c r="R1302" s="45">
        <v>0</v>
      </c>
      <c r="S1302" s="45">
        <v>3259742</v>
      </c>
      <c r="T1302" s="45">
        <v>1289913</v>
      </c>
      <c r="U1302" s="45">
        <v>3382264</v>
      </c>
      <c r="V1302" s="45">
        <v>0</v>
      </c>
      <c r="W1302" s="45">
        <v>9.0901028000000004</v>
      </c>
      <c r="X1302" s="45">
        <v>6.7423694000000003</v>
      </c>
      <c r="Y1302" s="45">
        <v>11.242724000000001</v>
      </c>
      <c r="Z1302" s="46">
        <v>311273.8</v>
      </c>
      <c r="AA1302" s="46">
        <v>50933.454986122619</v>
      </c>
      <c r="AB1302" s="47">
        <f>_xlfn.XLOOKUP($F1302,Main_OG!$D$1:$D$766,Main_OG!AJ$1:AJ$766,"")</f>
        <v>78833258</v>
      </c>
      <c r="AC1302" s="47">
        <f>_xlfn.XLOOKUP($F1302,Main_OG!$D$1:$D$766,Main_OG!AK$1:AK$766,"")</f>
        <v>271330</v>
      </c>
      <c r="AD1302" s="47">
        <f>_xlfn.XLOOKUP($F1302,Main_OG!$D$1:$D$766,Main_OG!AL$1:AL$766,"")</f>
        <v>84076228</v>
      </c>
      <c r="AE1302" s="47">
        <f>_xlfn.XLOOKUP($F1302,Main_OG!$D$1:$D$766,Main_OG!AM$1:AM$766,"")</f>
        <v>8304127</v>
      </c>
      <c r="AF1302" s="48">
        <f>_xlfn.XLOOKUP($F1302,Main_OG!$D$1:$D$766,Main_OG!Z$1:Z$766,"")</f>
        <v>0</v>
      </c>
      <c r="AG1302" s="48">
        <f>_xlfn.XLOOKUP($F1302,Main_OG!$D$1:$D$766,Main_OG!AA$1:AA$766,"")</f>
        <v>1.87</v>
      </c>
      <c r="AH1302" s="48">
        <f>_xlfn.XLOOKUP($F1302,Main_OG!$D$1:$D$766,Main_OG!AB$1:AB$766,"")</f>
        <v>13.37</v>
      </c>
      <c r="AI1302" s="48">
        <f>_xlfn.XLOOKUP($F1302,Main_OG!$D$1:$D$766,Main_OG!AC$1:AC$766,"")</f>
        <v>3.26</v>
      </c>
      <c r="AJ1302" s="48">
        <f>_xlfn.XLOOKUP($F1302,Main_OG!$D$1:$D$766,Main_OG!AD$1:AD$766,"")</f>
        <v>0.87</v>
      </c>
    </row>
    <row r="1303" spans="2:36" x14ac:dyDescent="0.35">
      <c r="B1303" s="36" t="s">
        <v>2378</v>
      </c>
      <c r="C1303" s="45" t="s">
        <v>370</v>
      </c>
      <c r="D1303" s="45" t="s">
        <v>4442</v>
      </c>
      <c r="E1303" s="36" t="s">
        <v>4509</v>
      </c>
      <c r="F1303" s="36" t="str">
        <f t="shared" si="60"/>
        <v>2018_MO</v>
      </c>
      <c r="G1303" s="45">
        <v>2018</v>
      </c>
      <c r="H1303" s="45">
        <f>_xlfn.XLOOKUP(J1303,Main_OG!$B$1:$B$766,Main_OG!$O$1:$O$766,"")</f>
        <v>0</v>
      </c>
      <c r="I1303" s="45">
        <f>_xlfn.XLOOKUP(F1303,Main_OG!$D$1:$D$766,Main_OG!$J$1:$J$766,"")</f>
        <v>3</v>
      </c>
      <c r="J1303" s="45" t="s">
        <v>370</v>
      </c>
      <c r="K1303" s="45" t="str">
        <f t="shared" si="61"/>
        <v>KCP&amp;L Greater Missouri Operations Co._MO</v>
      </c>
      <c r="L1303" s="45" t="str">
        <f t="shared" si="62"/>
        <v>KCPL Greater Missouri Operations Co._MO</v>
      </c>
      <c r="M1303" s="45" t="s">
        <v>2386</v>
      </c>
      <c r="N1303" s="45">
        <v>0</v>
      </c>
      <c r="O1303" s="45">
        <v>39650</v>
      </c>
      <c r="P1303" s="45">
        <v>236</v>
      </c>
      <c r="Q1303" s="45">
        <v>286741</v>
      </c>
      <c r="R1303" s="45">
        <v>0</v>
      </c>
      <c r="S1303" s="45">
        <v>3359906</v>
      </c>
      <c r="T1303" s="45">
        <v>1264291</v>
      </c>
      <c r="U1303" s="45">
        <v>3761199</v>
      </c>
      <c r="V1303" s="45">
        <v>0</v>
      </c>
      <c r="W1303" s="45">
        <v>8.9413245000000003</v>
      </c>
      <c r="X1303" s="45">
        <v>6.7183267000000004</v>
      </c>
      <c r="Y1303" s="45">
        <v>11.162502</v>
      </c>
      <c r="Z1303" s="46">
        <v>314182.40000000002</v>
      </c>
      <c r="AA1303" s="46">
        <v>51286.829581393104</v>
      </c>
      <c r="AB1303" s="47">
        <f>_xlfn.XLOOKUP($F1303,Main_OG!$D$1:$D$766,Main_OG!AJ$1:AJ$766,"")</f>
        <v>73956358</v>
      </c>
      <c r="AC1303" s="47">
        <f>_xlfn.XLOOKUP($F1303,Main_OG!$D$1:$D$766,Main_OG!AK$1:AK$766,"")</f>
        <v>446706</v>
      </c>
      <c r="AD1303" s="47">
        <f>_xlfn.XLOOKUP($F1303,Main_OG!$D$1:$D$766,Main_OG!AL$1:AL$766,"")</f>
        <v>113921406</v>
      </c>
      <c r="AE1303" s="47">
        <f>_xlfn.XLOOKUP($F1303,Main_OG!$D$1:$D$766,Main_OG!AM$1:AM$766,"")</f>
        <v>10655279</v>
      </c>
      <c r="AF1303" s="48">
        <f>_xlfn.XLOOKUP($F1303,Main_OG!$D$1:$D$766,Main_OG!Z$1:Z$766,"")</f>
        <v>0</v>
      </c>
      <c r="AG1303" s="48">
        <f>_xlfn.XLOOKUP($F1303,Main_OG!$D$1:$D$766,Main_OG!AA$1:AA$766,"")</f>
        <v>1.8</v>
      </c>
      <c r="AH1303" s="48">
        <f>_xlfn.XLOOKUP($F1303,Main_OG!$D$1:$D$766,Main_OG!AB$1:AB$766,"")</f>
        <v>16.149999999999999</v>
      </c>
      <c r="AI1303" s="48">
        <f>_xlfn.XLOOKUP($F1303,Main_OG!$D$1:$D$766,Main_OG!AC$1:AC$766,"")</f>
        <v>3.3</v>
      </c>
      <c r="AJ1303" s="48">
        <f>_xlfn.XLOOKUP($F1303,Main_OG!$D$1:$D$766,Main_OG!AD$1:AD$766,"")</f>
        <v>0.85</v>
      </c>
    </row>
    <row r="1304" spans="2:36" x14ac:dyDescent="0.35">
      <c r="B1304" s="36" t="s">
        <v>2387</v>
      </c>
      <c r="C1304" s="45" t="s">
        <v>490</v>
      </c>
      <c r="D1304" s="45" t="s">
        <v>4443</v>
      </c>
      <c r="E1304" s="36" t="s">
        <v>2387</v>
      </c>
      <c r="F1304" s="36" t="str">
        <f t="shared" si="60"/>
        <v>2006_KY</v>
      </c>
      <c r="G1304" s="45">
        <v>2006</v>
      </c>
      <c r="H1304" s="45">
        <f>_xlfn.XLOOKUP(J1304,Main_OG!$B$1:$B$766,Main_OG!$O$1:$O$766,"")</f>
        <v>0</v>
      </c>
      <c r="I1304" s="45">
        <f>_xlfn.XLOOKUP(F1304,Main_OG!$D$1:$D$766,Main_OG!$J$1:$J$766,"")</f>
        <v>0</v>
      </c>
      <c r="J1304" s="45" t="s">
        <v>490</v>
      </c>
      <c r="K1304" s="45" t="str">
        <f t="shared" si="61"/>
        <v>Kentucky Power Co_KY</v>
      </c>
      <c r="L1304" s="45" t="str">
        <f t="shared" si="62"/>
        <v>Kentucky Power Co_KY</v>
      </c>
      <c r="M1304" s="45" t="s">
        <v>2388</v>
      </c>
      <c r="N1304" s="45">
        <v>0</v>
      </c>
      <c r="O1304" s="45">
        <v>29664</v>
      </c>
      <c r="P1304" s="45">
        <v>1461</v>
      </c>
      <c r="Q1304" s="45">
        <v>144447</v>
      </c>
      <c r="R1304" s="45">
        <v>0</v>
      </c>
      <c r="S1304" s="45">
        <v>94760</v>
      </c>
      <c r="T1304" s="45">
        <v>140627</v>
      </c>
      <c r="U1304" s="45">
        <v>156547</v>
      </c>
      <c r="V1304" s="45">
        <v>0</v>
      </c>
      <c r="W1304" s="45">
        <v>6.7587085417494333</v>
      </c>
      <c r="X1304" s="45">
        <v>4.2470370825618309</v>
      </c>
      <c r="Y1304" s="45">
        <v>6.4977833231018787</v>
      </c>
      <c r="Z1304" s="46">
        <v>186332.6</v>
      </c>
      <c r="AA1304" s="46">
        <v>44162.608470390041</v>
      </c>
      <c r="AB1304" s="47">
        <f>_xlfn.XLOOKUP($F1304,Main_OG!$D$1:$D$766,Main_OG!AJ$1:AJ$766,"")</f>
        <v>83875666.019999996</v>
      </c>
      <c r="AC1304" s="47">
        <f>_xlfn.XLOOKUP($F1304,Main_OG!$D$1:$D$766,Main_OG!AK$1:AK$766,"")</f>
        <v>13510184.02</v>
      </c>
      <c r="AD1304" s="47">
        <f>_xlfn.XLOOKUP($F1304,Main_OG!$D$1:$D$766,Main_OG!AL$1:AL$766,"")</f>
        <v>26931887.539999995</v>
      </c>
      <c r="AE1304" s="47">
        <f>_xlfn.XLOOKUP($F1304,Main_OG!$D$1:$D$766,Main_OG!AM$1:AM$766,"")</f>
        <v>0</v>
      </c>
      <c r="AF1304" s="48">
        <f>_xlfn.XLOOKUP($F1304,Main_OG!$D$1:$D$766,Main_OG!Z$1:Z$766,"")</f>
        <v>0</v>
      </c>
      <c r="AG1304" s="48">
        <f>_xlfn.XLOOKUP($F1304,Main_OG!$D$1:$D$766,Main_OG!AA$1:AA$766,"")</f>
        <v>1.73</v>
      </c>
      <c r="AH1304" s="48">
        <f>_xlfn.XLOOKUP($F1304,Main_OG!$D$1:$D$766,Main_OG!AB$1:AB$766,"")</f>
        <v>14.4</v>
      </c>
      <c r="AI1304" s="48">
        <f>_xlfn.XLOOKUP($F1304,Main_OG!$D$1:$D$766,Main_OG!AC$1:AC$766,"")</f>
        <v>7.1610124069250478</v>
      </c>
      <c r="AJ1304" s="48">
        <f>_xlfn.XLOOKUP($F1304,Main_OG!$D$1:$D$766,Main_OG!AD$1:AD$766,"")</f>
        <v>0.4704061490499184</v>
      </c>
    </row>
    <row r="1305" spans="2:36" x14ac:dyDescent="0.35">
      <c r="B1305" s="36" t="s">
        <v>2387</v>
      </c>
      <c r="C1305" s="45" t="s">
        <v>490</v>
      </c>
      <c r="D1305" s="45" t="s">
        <v>4443</v>
      </c>
      <c r="E1305" s="36" t="s">
        <v>2387</v>
      </c>
      <c r="F1305" s="36" t="str">
        <f t="shared" si="60"/>
        <v>2007_KY</v>
      </c>
      <c r="G1305" s="45">
        <v>2007</v>
      </c>
      <c r="H1305" s="45">
        <f>_xlfn.XLOOKUP(J1305,Main_OG!$B$1:$B$766,Main_OG!$O$1:$O$766,"")</f>
        <v>0</v>
      </c>
      <c r="I1305" s="45">
        <f>_xlfn.XLOOKUP(F1305,Main_OG!$D$1:$D$766,Main_OG!$J$1:$J$766,"")</f>
        <v>0</v>
      </c>
      <c r="J1305" s="45" t="s">
        <v>490</v>
      </c>
      <c r="K1305" s="45" t="str">
        <f t="shared" si="61"/>
        <v>Kentucky Power Co_KY</v>
      </c>
      <c r="L1305" s="45" t="str">
        <f t="shared" si="62"/>
        <v>Kentucky Power Co_KY</v>
      </c>
      <c r="M1305" s="45" t="s">
        <v>2389</v>
      </c>
      <c r="N1305" s="45">
        <v>0</v>
      </c>
      <c r="O1305" s="45">
        <v>30062</v>
      </c>
      <c r="P1305" s="45">
        <v>1436</v>
      </c>
      <c r="Q1305" s="45">
        <v>144207</v>
      </c>
      <c r="R1305" s="45">
        <v>0</v>
      </c>
      <c r="S1305" s="45">
        <v>100634</v>
      </c>
      <c r="T1305" s="45">
        <v>138651</v>
      </c>
      <c r="U1305" s="45">
        <v>166818</v>
      </c>
      <c r="V1305" s="45">
        <v>0</v>
      </c>
      <c r="W1305" s="45">
        <v>6.91</v>
      </c>
      <c r="X1305" s="45">
        <v>4.37</v>
      </c>
      <c r="Y1305" s="45">
        <v>6.71</v>
      </c>
      <c r="Z1305" s="46">
        <v>185790</v>
      </c>
      <c r="AA1305" s="46">
        <v>43646.77381766789</v>
      </c>
      <c r="AB1305" s="47">
        <f>_xlfn.XLOOKUP($F1305,Main_OG!$D$1:$D$766,Main_OG!AJ$1:AJ$766,"")</f>
        <v>82128322</v>
      </c>
      <c r="AC1305" s="47">
        <f>_xlfn.XLOOKUP($F1305,Main_OG!$D$1:$D$766,Main_OG!AK$1:AK$766,"")</f>
        <v>11131158</v>
      </c>
      <c r="AD1305" s="47">
        <f>_xlfn.XLOOKUP($F1305,Main_OG!$D$1:$D$766,Main_OG!AL$1:AL$766,"")</f>
        <v>41774508</v>
      </c>
      <c r="AE1305" s="47">
        <f>_xlfn.XLOOKUP($F1305,Main_OG!$D$1:$D$766,Main_OG!AM$1:AM$766,"")</f>
        <v>0</v>
      </c>
      <c r="AF1305" s="48">
        <f>_xlfn.XLOOKUP($F1305,Main_OG!$D$1:$D$766,Main_OG!Z$1:Z$766,"")</f>
        <v>0</v>
      </c>
      <c r="AG1305" s="48">
        <f>_xlfn.XLOOKUP($F1305,Main_OG!$D$1:$D$766,Main_OG!AA$1:AA$766,"")</f>
        <v>1.77</v>
      </c>
      <c r="AH1305" s="48">
        <f>_xlfn.XLOOKUP($F1305,Main_OG!$D$1:$D$766,Main_OG!AB$1:AB$766,"")</f>
        <v>16.27</v>
      </c>
      <c r="AI1305" s="48">
        <f>_xlfn.XLOOKUP($F1305,Main_OG!$D$1:$D$766,Main_OG!AC$1:AC$766,"")</f>
        <v>7.3815467393807772</v>
      </c>
      <c r="AJ1305" s="48">
        <f>_xlfn.XLOOKUP($F1305,Main_OG!$D$1:$D$766,Main_OG!AD$1:AD$766,"")</f>
        <v>0.58103021845052572</v>
      </c>
    </row>
    <row r="1306" spans="2:36" x14ac:dyDescent="0.35">
      <c r="B1306" s="36" t="s">
        <v>2387</v>
      </c>
      <c r="C1306" s="45" t="s">
        <v>490</v>
      </c>
      <c r="D1306" s="45" t="s">
        <v>4443</v>
      </c>
      <c r="E1306" s="36" t="s">
        <v>2387</v>
      </c>
      <c r="F1306" s="36" t="str">
        <f t="shared" si="60"/>
        <v>2008_KY</v>
      </c>
      <c r="G1306" s="45">
        <v>2008</v>
      </c>
      <c r="H1306" s="45">
        <f>_xlfn.XLOOKUP(J1306,Main_OG!$B$1:$B$766,Main_OG!$O$1:$O$766,"")</f>
        <v>0</v>
      </c>
      <c r="I1306" s="45">
        <f>_xlfn.XLOOKUP(F1306,Main_OG!$D$1:$D$766,Main_OG!$J$1:$J$766,"")</f>
        <v>0</v>
      </c>
      <c r="J1306" s="45" t="s">
        <v>490</v>
      </c>
      <c r="K1306" s="45" t="str">
        <f t="shared" si="61"/>
        <v>Kentucky Power Co_KY</v>
      </c>
      <c r="L1306" s="45" t="str">
        <f t="shared" si="62"/>
        <v>Kentucky Power Co_KY</v>
      </c>
      <c r="M1306" s="45" t="s">
        <v>2390</v>
      </c>
      <c r="N1306" s="45">
        <v>0</v>
      </c>
      <c r="O1306" s="45">
        <v>30109</v>
      </c>
      <c r="P1306" s="45">
        <v>1432</v>
      </c>
      <c r="Q1306" s="45">
        <v>144105</v>
      </c>
      <c r="R1306" s="45">
        <v>0</v>
      </c>
      <c r="S1306" s="45">
        <v>1438973</v>
      </c>
      <c r="T1306" s="45">
        <v>3321760</v>
      </c>
      <c r="U1306" s="45">
        <v>2481169</v>
      </c>
      <c r="V1306" s="45">
        <v>0</v>
      </c>
      <c r="W1306" s="45">
        <v>7.9</v>
      </c>
      <c r="X1306" s="45">
        <v>5.2</v>
      </c>
      <c r="Y1306" s="45">
        <v>7.66</v>
      </c>
      <c r="Z1306" s="46">
        <v>186515.9</v>
      </c>
      <c r="AA1306" s="46">
        <v>43478.136208069322</v>
      </c>
      <c r="AB1306" s="47">
        <f>_xlfn.XLOOKUP($F1306,Main_OG!$D$1:$D$766,Main_OG!AJ$1:AJ$766,"")</f>
        <v>84381552</v>
      </c>
      <c r="AC1306" s="47">
        <f>_xlfn.XLOOKUP($F1306,Main_OG!$D$1:$D$766,Main_OG!AK$1:AK$766,"")</f>
        <v>11460722</v>
      </c>
      <c r="AD1306" s="47">
        <f>_xlfn.XLOOKUP($F1306,Main_OG!$D$1:$D$766,Main_OG!AL$1:AL$766,"")</f>
        <v>21907368</v>
      </c>
      <c r="AE1306" s="47">
        <f>_xlfn.XLOOKUP($F1306,Main_OG!$D$1:$D$766,Main_OG!AM$1:AM$766,"")</f>
        <v>0</v>
      </c>
      <c r="AF1306" s="48">
        <f>_xlfn.XLOOKUP($F1306,Main_OG!$D$1:$D$766,Main_OG!Z$1:Z$766,"")</f>
        <v>0</v>
      </c>
      <c r="AG1306" s="48">
        <f>_xlfn.XLOOKUP($F1306,Main_OG!$D$1:$D$766,Main_OG!AA$1:AA$766,"")</f>
        <v>2.1800000000000002</v>
      </c>
      <c r="AH1306" s="48">
        <f>_xlfn.XLOOKUP($F1306,Main_OG!$D$1:$D$766,Main_OG!AB$1:AB$766,"")</f>
        <v>21.45</v>
      </c>
      <c r="AI1306" s="48">
        <f>_xlfn.XLOOKUP($F1306,Main_OG!$D$1:$D$766,Main_OG!AC$1:AC$766,"")</f>
        <v>9.1182546074696553</v>
      </c>
      <c r="AJ1306" s="48">
        <f>_xlfn.XLOOKUP($F1306,Main_OG!$D$1:$D$766,Main_OG!AD$1:AD$766,"")</f>
        <v>0.68330088246943577</v>
      </c>
    </row>
    <row r="1307" spans="2:36" x14ac:dyDescent="0.35">
      <c r="B1307" s="36" t="s">
        <v>2387</v>
      </c>
      <c r="C1307" s="45" t="s">
        <v>490</v>
      </c>
      <c r="D1307" s="45" t="s">
        <v>4443</v>
      </c>
      <c r="E1307" s="36" t="s">
        <v>2387</v>
      </c>
      <c r="F1307" s="36" t="str">
        <f t="shared" si="60"/>
        <v>2009_KY</v>
      </c>
      <c r="G1307" s="45">
        <v>2009</v>
      </c>
      <c r="H1307" s="45">
        <f>_xlfn.XLOOKUP(J1307,Main_OG!$B$1:$B$766,Main_OG!$O$1:$O$766,"")</f>
        <v>0</v>
      </c>
      <c r="I1307" s="45">
        <f>_xlfn.XLOOKUP(F1307,Main_OG!$D$1:$D$766,Main_OG!$J$1:$J$766,"")</f>
        <v>0</v>
      </c>
      <c r="J1307" s="45" t="s">
        <v>490</v>
      </c>
      <c r="K1307" s="45" t="str">
        <f t="shared" si="61"/>
        <v>Kentucky Power Co_KY</v>
      </c>
      <c r="L1307" s="45" t="str">
        <f t="shared" si="62"/>
        <v>Kentucky Power Co_KY</v>
      </c>
      <c r="M1307" s="45" t="s">
        <v>2391</v>
      </c>
      <c r="N1307" s="45">
        <v>0</v>
      </c>
      <c r="O1307" s="45">
        <v>29928</v>
      </c>
      <c r="P1307" s="45">
        <v>1438</v>
      </c>
      <c r="Q1307" s="45">
        <v>143628</v>
      </c>
      <c r="R1307" s="45">
        <v>0</v>
      </c>
      <c r="S1307" s="45">
        <v>1436532</v>
      </c>
      <c r="T1307" s="45">
        <v>3206312</v>
      </c>
      <c r="U1307" s="45">
        <v>2425612</v>
      </c>
      <c r="V1307" s="45">
        <v>0</v>
      </c>
      <c r="W1307" s="45">
        <v>8.16</v>
      </c>
      <c r="X1307" s="45">
        <v>5.57</v>
      </c>
      <c r="Y1307" s="45">
        <v>7.93</v>
      </c>
      <c r="Z1307" s="46">
        <v>178112.8</v>
      </c>
      <c r="AA1307" s="46">
        <v>41257.759306419117</v>
      </c>
      <c r="AB1307" s="47">
        <f>_xlfn.XLOOKUP($F1307,Main_OG!$D$1:$D$766,Main_OG!AJ$1:AJ$766,"")</f>
        <v>78542346</v>
      </c>
      <c r="AC1307" s="47">
        <f>_xlfn.XLOOKUP($F1307,Main_OG!$D$1:$D$766,Main_OG!AK$1:AK$766,"")</f>
        <v>8069320</v>
      </c>
      <c r="AD1307" s="47">
        <f>_xlfn.XLOOKUP($F1307,Main_OG!$D$1:$D$766,Main_OG!AL$1:AL$766,"")</f>
        <v>20045136</v>
      </c>
      <c r="AE1307" s="47">
        <f>_xlfn.XLOOKUP($F1307,Main_OG!$D$1:$D$766,Main_OG!AM$1:AM$766,"")</f>
        <v>0</v>
      </c>
      <c r="AF1307" s="48">
        <f>_xlfn.XLOOKUP($F1307,Main_OG!$D$1:$D$766,Main_OG!Z$1:Z$766,"")</f>
        <v>0</v>
      </c>
      <c r="AG1307" s="48">
        <f>_xlfn.XLOOKUP($F1307,Main_OG!$D$1:$D$766,Main_OG!AA$1:AA$766,"")</f>
        <v>2.17</v>
      </c>
      <c r="AH1307" s="48">
        <f>_xlfn.XLOOKUP($F1307,Main_OG!$D$1:$D$766,Main_OG!AB$1:AB$766,"")</f>
        <v>14.17</v>
      </c>
      <c r="AI1307" s="48">
        <f>_xlfn.XLOOKUP($F1307,Main_OG!$D$1:$D$766,Main_OG!AC$1:AC$766,"")</f>
        <v>4.5973007921271787</v>
      </c>
      <c r="AJ1307" s="48">
        <f>_xlfn.XLOOKUP($F1307,Main_OG!$D$1:$D$766,Main_OG!AD$1:AD$766,"")</f>
        <v>0.68314474405108627</v>
      </c>
    </row>
    <row r="1308" spans="2:36" x14ac:dyDescent="0.35">
      <c r="B1308" s="36" t="s">
        <v>2387</v>
      </c>
      <c r="C1308" s="45" t="s">
        <v>490</v>
      </c>
      <c r="D1308" s="45" t="s">
        <v>4443</v>
      </c>
      <c r="E1308" s="36" t="s">
        <v>2387</v>
      </c>
      <c r="F1308" s="36" t="str">
        <f t="shared" si="60"/>
        <v>2010_KY</v>
      </c>
      <c r="G1308" s="45">
        <v>2010</v>
      </c>
      <c r="H1308" s="45">
        <f>_xlfn.XLOOKUP(J1308,Main_OG!$B$1:$B$766,Main_OG!$O$1:$O$766,"")</f>
        <v>0</v>
      </c>
      <c r="I1308" s="45">
        <f>_xlfn.XLOOKUP(F1308,Main_OG!$D$1:$D$766,Main_OG!$J$1:$J$766,"")</f>
        <v>0</v>
      </c>
      <c r="J1308" s="45" t="s">
        <v>490</v>
      </c>
      <c r="K1308" s="45" t="str">
        <f t="shared" si="61"/>
        <v>Kentucky Power Co_KY</v>
      </c>
      <c r="L1308" s="45" t="str">
        <f t="shared" si="62"/>
        <v>Kentucky Power Co_KY</v>
      </c>
      <c r="M1308" s="45" t="s">
        <v>2392</v>
      </c>
      <c r="N1308" s="45">
        <v>0</v>
      </c>
      <c r="O1308" s="45">
        <v>30182</v>
      </c>
      <c r="P1308" s="45">
        <v>1427</v>
      </c>
      <c r="Q1308" s="45">
        <v>142971</v>
      </c>
      <c r="R1308" s="45">
        <v>0</v>
      </c>
      <c r="S1308" s="45">
        <v>1479288</v>
      </c>
      <c r="T1308" s="45">
        <v>3255731</v>
      </c>
      <c r="U1308" s="45">
        <v>2613510</v>
      </c>
      <c r="V1308" s="45">
        <v>0</v>
      </c>
      <c r="W1308" s="45">
        <v>8.8800000000000008</v>
      </c>
      <c r="X1308" s="45">
        <v>5.64</v>
      </c>
      <c r="Y1308" s="45">
        <v>8.64</v>
      </c>
      <c r="Z1308" s="46">
        <v>186720.6</v>
      </c>
      <c r="AA1308" s="46">
        <v>42939.437925667546</v>
      </c>
      <c r="AB1308" s="47">
        <f>_xlfn.XLOOKUP($F1308,Main_OG!$D$1:$D$766,Main_OG!AJ$1:AJ$766,"")</f>
        <v>83781254</v>
      </c>
      <c r="AC1308" s="47">
        <f>_xlfn.XLOOKUP($F1308,Main_OG!$D$1:$D$766,Main_OG!AK$1:AK$766,"")</f>
        <v>8756708</v>
      </c>
      <c r="AD1308" s="47">
        <f>_xlfn.XLOOKUP($F1308,Main_OG!$D$1:$D$766,Main_OG!AL$1:AL$766,"")</f>
        <v>41859754</v>
      </c>
      <c r="AE1308" s="47">
        <f>_xlfn.XLOOKUP($F1308,Main_OG!$D$1:$D$766,Main_OG!AM$1:AM$766,"")</f>
        <v>0</v>
      </c>
      <c r="AF1308" s="48">
        <f>_xlfn.XLOOKUP($F1308,Main_OG!$D$1:$D$766,Main_OG!Z$1:Z$766,"")</f>
        <v>0</v>
      </c>
      <c r="AG1308" s="48">
        <f>_xlfn.XLOOKUP($F1308,Main_OG!$D$1:$D$766,Main_OG!AA$1:AA$766,"")</f>
        <v>2.2599999999999998</v>
      </c>
      <c r="AH1308" s="48">
        <f>_xlfn.XLOOKUP($F1308,Main_OG!$D$1:$D$766,Main_OG!AB$1:AB$766,"")</f>
        <v>16.55</v>
      </c>
      <c r="AI1308" s="48">
        <f>_xlfn.XLOOKUP($F1308,Main_OG!$D$1:$D$766,Main_OG!AC$1:AC$766,"")</f>
        <v>4.9924248044436963</v>
      </c>
      <c r="AJ1308" s="48">
        <f>_xlfn.XLOOKUP($F1308,Main_OG!$D$1:$D$766,Main_OG!AD$1:AD$766,"")</f>
        <v>0.70992248279802228</v>
      </c>
    </row>
    <row r="1309" spans="2:36" x14ac:dyDescent="0.35">
      <c r="B1309" s="36" t="s">
        <v>2387</v>
      </c>
      <c r="C1309" s="45" t="s">
        <v>490</v>
      </c>
      <c r="D1309" s="45" t="s">
        <v>4443</v>
      </c>
      <c r="E1309" s="36" t="s">
        <v>2387</v>
      </c>
      <c r="F1309" s="36" t="str">
        <f t="shared" si="60"/>
        <v>2011_KY</v>
      </c>
      <c r="G1309" s="45">
        <v>2011</v>
      </c>
      <c r="H1309" s="45">
        <f>_xlfn.XLOOKUP(J1309,Main_OG!$B$1:$B$766,Main_OG!$O$1:$O$766,"")</f>
        <v>0</v>
      </c>
      <c r="I1309" s="45">
        <f>_xlfn.XLOOKUP(F1309,Main_OG!$D$1:$D$766,Main_OG!$J$1:$J$766,"")</f>
        <v>0</v>
      </c>
      <c r="J1309" s="45" t="s">
        <v>490</v>
      </c>
      <c r="K1309" s="45" t="str">
        <f t="shared" si="61"/>
        <v>Kentucky Power Co_KY</v>
      </c>
      <c r="L1309" s="45" t="str">
        <f t="shared" si="62"/>
        <v>Kentucky Power Co_KY</v>
      </c>
      <c r="M1309" s="45" t="s">
        <v>2393</v>
      </c>
      <c r="N1309" s="45">
        <v>0</v>
      </c>
      <c r="O1309" s="45">
        <v>30376</v>
      </c>
      <c r="P1309" s="45">
        <v>1406</v>
      </c>
      <c r="Q1309" s="45">
        <v>141860</v>
      </c>
      <c r="R1309" s="45">
        <v>0</v>
      </c>
      <c r="S1309" s="45">
        <v>1391251</v>
      </c>
      <c r="T1309" s="45">
        <v>3249891</v>
      </c>
      <c r="U1309" s="45">
        <v>2342021</v>
      </c>
      <c r="V1309" s="45">
        <v>0</v>
      </c>
      <c r="W1309" s="45">
        <v>9.86</v>
      </c>
      <c r="X1309" s="45">
        <v>6.03</v>
      </c>
      <c r="Y1309" s="45">
        <v>9.66</v>
      </c>
      <c r="Z1309" s="46">
        <v>188389.8</v>
      </c>
      <c r="AA1309" s="46">
        <v>43101.735899718522</v>
      </c>
      <c r="AB1309" s="47">
        <f>_xlfn.XLOOKUP($F1309,Main_OG!$D$1:$D$766,Main_OG!AJ$1:AJ$766,"")</f>
        <v>85085312</v>
      </c>
      <c r="AC1309" s="47">
        <f>_xlfn.XLOOKUP($F1309,Main_OG!$D$1:$D$766,Main_OG!AK$1:AK$766,"")</f>
        <v>6592725.4000000004</v>
      </c>
      <c r="AD1309" s="47">
        <f>_xlfn.XLOOKUP($F1309,Main_OG!$D$1:$D$766,Main_OG!AL$1:AL$766,"")</f>
        <v>34686724</v>
      </c>
      <c r="AE1309" s="47">
        <f>_xlfn.XLOOKUP($F1309,Main_OG!$D$1:$D$766,Main_OG!AM$1:AM$766,"")</f>
        <v>0</v>
      </c>
      <c r="AF1309" s="48">
        <f>_xlfn.XLOOKUP($F1309,Main_OG!$D$1:$D$766,Main_OG!Z$1:Z$766,"")</f>
        <v>0</v>
      </c>
      <c r="AG1309" s="48">
        <f>_xlfn.XLOOKUP($F1309,Main_OG!$D$1:$D$766,Main_OG!AA$1:AA$766,"")</f>
        <v>2.3089180475565318</v>
      </c>
      <c r="AH1309" s="48">
        <f>_xlfn.XLOOKUP($F1309,Main_OG!$D$1:$D$766,Main_OG!AB$1:AB$766,"")</f>
        <v>23.03</v>
      </c>
      <c r="AI1309" s="48">
        <f>_xlfn.XLOOKUP($F1309,Main_OG!$D$1:$D$766,Main_OG!AC$1:AC$766,"")</f>
        <v>4.6524343752411106</v>
      </c>
      <c r="AJ1309" s="48">
        <f>_xlfn.XLOOKUP($F1309,Main_OG!$D$1:$D$766,Main_OG!AD$1:AD$766,"")</f>
        <v>0.75949643062398253</v>
      </c>
    </row>
    <row r="1310" spans="2:36" x14ac:dyDescent="0.35">
      <c r="B1310" s="36" t="s">
        <v>2387</v>
      </c>
      <c r="C1310" s="45" t="s">
        <v>490</v>
      </c>
      <c r="D1310" s="45" t="s">
        <v>4443</v>
      </c>
      <c r="E1310" s="36" t="s">
        <v>2387</v>
      </c>
      <c r="F1310" s="36" t="str">
        <f t="shared" si="60"/>
        <v>2012_KY</v>
      </c>
      <c r="G1310" s="45">
        <v>2012</v>
      </c>
      <c r="H1310" s="45">
        <f>_xlfn.XLOOKUP(J1310,Main_OG!$B$1:$B$766,Main_OG!$O$1:$O$766,"")</f>
        <v>0</v>
      </c>
      <c r="I1310" s="45">
        <f>_xlfn.XLOOKUP(F1310,Main_OG!$D$1:$D$766,Main_OG!$J$1:$J$766,"")</f>
        <v>0</v>
      </c>
      <c r="J1310" s="45" t="s">
        <v>490</v>
      </c>
      <c r="K1310" s="45" t="str">
        <f t="shared" si="61"/>
        <v>Kentucky Power Co_KY</v>
      </c>
      <c r="L1310" s="45" t="str">
        <f t="shared" si="62"/>
        <v>Kentucky Power Co_KY</v>
      </c>
      <c r="M1310" s="45" t="s">
        <v>2394</v>
      </c>
      <c r="N1310" s="45">
        <v>0</v>
      </c>
      <c r="O1310" s="45">
        <v>30460</v>
      </c>
      <c r="P1310" s="45">
        <v>1368</v>
      </c>
      <c r="Q1310" s="45">
        <v>140929</v>
      </c>
      <c r="R1310" s="45">
        <v>0</v>
      </c>
      <c r="S1310" s="45">
        <v>1360174</v>
      </c>
      <c r="T1310" s="45">
        <v>3059752</v>
      </c>
      <c r="U1310" s="45">
        <v>2240730</v>
      </c>
      <c r="V1310" s="45">
        <v>0</v>
      </c>
      <c r="W1310" s="45">
        <v>9.3563471000000007</v>
      </c>
      <c r="X1310" s="45">
        <v>5.4898239999999996</v>
      </c>
      <c r="Y1310" s="45">
        <v>9.1844710999999997</v>
      </c>
      <c r="Z1310" s="46">
        <v>192060.1</v>
      </c>
      <c r="AA1310" s="46">
        <v>43770.740439826659</v>
      </c>
      <c r="AB1310" s="47">
        <f>_xlfn.XLOOKUP($F1310,Main_OG!$D$1:$D$766,Main_OG!AJ$1:AJ$766,"")</f>
        <v>77956228</v>
      </c>
      <c r="AC1310" s="47">
        <f>_xlfn.XLOOKUP($F1310,Main_OG!$D$1:$D$766,Main_OG!AK$1:AK$766,"")</f>
        <v>5884778</v>
      </c>
      <c r="AD1310" s="47">
        <f>_xlfn.XLOOKUP($F1310,Main_OG!$D$1:$D$766,Main_OG!AL$1:AL$766,"")</f>
        <v>66136766</v>
      </c>
      <c r="AE1310" s="47">
        <f>_xlfn.XLOOKUP($F1310,Main_OG!$D$1:$D$766,Main_OG!AM$1:AM$766,"")</f>
        <v>0</v>
      </c>
      <c r="AF1310" s="48">
        <f>_xlfn.XLOOKUP($F1310,Main_OG!$D$1:$D$766,Main_OG!Z$1:Z$766,"")</f>
        <v>0</v>
      </c>
      <c r="AG1310" s="48">
        <f>_xlfn.XLOOKUP($F1310,Main_OG!$D$1:$D$766,Main_OG!AA$1:AA$766,"")</f>
        <v>2.324237813104427</v>
      </c>
      <c r="AH1310" s="48">
        <f>_xlfn.XLOOKUP($F1310,Main_OG!$D$1:$D$766,Main_OG!AB$1:AB$766,"")</f>
        <v>23.49195884567845</v>
      </c>
      <c r="AI1310" s="48">
        <f>_xlfn.XLOOKUP($F1310,Main_OG!$D$1:$D$766,Main_OG!AC$1:AC$766,"")</f>
        <v>3.503818060367514</v>
      </c>
      <c r="AJ1310" s="48">
        <f>_xlfn.XLOOKUP($F1310,Main_OG!$D$1:$D$766,Main_OG!AD$1:AD$766,"")</f>
        <v>0.75442193202762442</v>
      </c>
    </row>
    <row r="1311" spans="2:36" x14ac:dyDescent="0.35">
      <c r="B1311" s="36" t="s">
        <v>2387</v>
      </c>
      <c r="C1311" s="45" t="s">
        <v>490</v>
      </c>
      <c r="D1311" s="45" t="s">
        <v>4443</v>
      </c>
      <c r="E1311" s="36" t="s">
        <v>2387</v>
      </c>
      <c r="F1311" s="36" t="str">
        <f t="shared" si="60"/>
        <v>2013_KY</v>
      </c>
      <c r="G1311" s="45">
        <v>2013</v>
      </c>
      <c r="H1311" s="45">
        <f>_xlfn.XLOOKUP(J1311,Main_OG!$B$1:$B$766,Main_OG!$O$1:$O$766,"")</f>
        <v>0</v>
      </c>
      <c r="I1311" s="45">
        <f>_xlfn.XLOOKUP(F1311,Main_OG!$D$1:$D$766,Main_OG!$J$1:$J$766,"")</f>
        <v>0</v>
      </c>
      <c r="J1311" s="45" t="s">
        <v>490</v>
      </c>
      <c r="K1311" s="45" t="str">
        <f t="shared" si="61"/>
        <v>Kentucky Power Co_KY</v>
      </c>
      <c r="L1311" s="45" t="str">
        <f t="shared" si="62"/>
        <v>Kentucky Power Co_KY</v>
      </c>
      <c r="M1311" s="45" t="s">
        <v>2395</v>
      </c>
      <c r="N1311" s="45">
        <v>0</v>
      </c>
      <c r="O1311" s="45">
        <v>30650</v>
      </c>
      <c r="P1311" s="45">
        <v>1324</v>
      </c>
      <c r="Q1311" s="45">
        <v>140164</v>
      </c>
      <c r="R1311" s="45">
        <v>0</v>
      </c>
      <c r="S1311" s="45">
        <v>1356054</v>
      </c>
      <c r="T1311" s="45">
        <v>2869662</v>
      </c>
      <c r="U1311" s="45">
        <v>2311805</v>
      </c>
      <c r="V1311" s="45">
        <v>0</v>
      </c>
      <c r="W1311" s="45">
        <v>9.5771701999999994</v>
      </c>
      <c r="X1311" s="45">
        <v>5.8001604000000002</v>
      </c>
      <c r="Y1311" s="45">
        <v>9.3383611999999996</v>
      </c>
      <c r="Z1311" s="46">
        <v>196698</v>
      </c>
      <c r="AA1311" s="46">
        <v>44634.035761143983</v>
      </c>
      <c r="AB1311" s="47">
        <f>_xlfn.XLOOKUP($F1311,Main_OG!$D$1:$D$766,Main_OG!AJ$1:AJ$766,"")</f>
        <v>78949302</v>
      </c>
      <c r="AC1311" s="47">
        <f>_xlfn.XLOOKUP($F1311,Main_OG!$D$1:$D$766,Main_OG!AK$1:AK$766,"")</f>
        <v>5447912.5999999996</v>
      </c>
      <c r="AD1311" s="47">
        <f>_xlfn.XLOOKUP($F1311,Main_OG!$D$1:$D$766,Main_OG!AL$1:AL$766,"")</f>
        <v>32153988</v>
      </c>
      <c r="AE1311" s="47">
        <f>_xlfn.XLOOKUP($F1311,Main_OG!$D$1:$D$766,Main_OG!AM$1:AM$766,"")</f>
        <v>0</v>
      </c>
      <c r="AF1311" s="48">
        <f>_xlfn.XLOOKUP($F1311,Main_OG!$D$1:$D$766,Main_OG!Z$1:Z$766,"")</f>
        <v>2.4300000000000002</v>
      </c>
      <c r="AG1311" s="48">
        <f>_xlfn.XLOOKUP($F1311,Main_OG!$D$1:$D$766,Main_OG!AA$1:AA$766,"")</f>
        <v>2.36</v>
      </c>
      <c r="AH1311" s="48">
        <f>_xlfn.XLOOKUP($F1311,Main_OG!$D$1:$D$766,Main_OG!AB$1:AB$766,"")</f>
        <v>22.61</v>
      </c>
      <c r="AI1311" s="48">
        <f>_xlfn.XLOOKUP($F1311,Main_OG!$D$1:$D$766,Main_OG!AC$1:AC$766,"")</f>
        <v>5.74</v>
      </c>
      <c r="AJ1311" s="48">
        <f>_xlfn.XLOOKUP($F1311,Main_OG!$D$1:$D$766,Main_OG!AD$1:AD$766,"")</f>
        <v>0.73100116927520231</v>
      </c>
    </row>
    <row r="1312" spans="2:36" x14ac:dyDescent="0.35">
      <c r="B1312" s="36" t="s">
        <v>2387</v>
      </c>
      <c r="C1312" s="45" t="s">
        <v>490</v>
      </c>
      <c r="D1312" s="45" t="s">
        <v>4443</v>
      </c>
      <c r="E1312" s="36" t="s">
        <v>2387</v>
      </c>
      <c r="F1312" s="36" t="str">
        <f t="shared" si="60"/>
        <v>2014_KY</v>
      </c>
      <c r="G1312" s="45">
        <v>2014</v>
      </c>
      <c r="H1312" s="45">
        <f>_xlfn.XLOOKUP(J1312,Main_OG!$B$1:$B$766,Main_OG!$O$1:$O$766,"")</f>
        <v>0</v>
      </c>
      <c r="I1312" s="45">
        <f>_xlfn.XLOOKUP(F1312,Main_OG!$D$1:$D$766,Main_OG!$J$1:$J$766,"")</f>
        <v>0</v>
      </c>
      <c r="J1312" s="45" t="s">
        <v>490</v>
      </c>
      <c r="K1312" s="45" t="str">
        <f t="shared" si="61"/>
        <v>Kentucky Power Co_KY</v>
      </c>
      <c r="L1312" s="45" t="str">
        <f t="shared" si="62"/>
        <v>Kentucky Power Co_KY</v>
      </c>
      <c r="M1312" s="45" t="s">
        <v>2396</v>
      </c>
      <c r="N1312" s="45">
        <v>0</v>
      </c>
      <c r="O1312" s="45">
        <v>30757</v>
      </c>
      <c r="P1312" s="45">
        <v>1296</v>
      </c>
      <c r="Q1312" s="45">
        <v>138958</v>
      </c>
      <c r="R1312" s="45">
        <v>0</v>
      </c>
      <c r="S1312" s="45">
        <v>1371282</v>
      </c>
      <c r="T1312" s="45">
        <v>2810191</v>
      </c>
      <c r="U1312" s="45">
        <v>2350431</v>
      </c>
      <c r="V1312" s="45">
        <v>0</v>
      </c>
      <c r="W1312" s="45">
        <v>10.891057</v>
      </c>
      <c r="X1312" s="45">
        <v>6.0462901000000002</v>
      </c>
      <c r="Y1312" s="45">
        <v>10.09069</v>
      </c>
      <c r="Z1312" s="46">
        <v>196795.8</v>
      </c>
      <c r="AA1312" s="46">
        <v>44554.257739203509</v>
      </c>
      <c r="AB1312" s="47">
        <f>_xlfn.XLOOKUP($F1312,Main_OG!$D$1:$D$766,Main_OG!AJ$1:AJ$766,"")</f>
        <v>78427514</v>
      </c>
      <c r="AC1312" s="47">
        <f>_xlfn.XLOOKUP($F1312,Main_OG!$D$1:$D$766,Main_OG!AK$1:AK$766,"")</f>
        <v>4504358</v>
      </c>
      <c r="AD1312" s="47">
        <f>_xlfn.XLOOKUP($F1312,Main_OG!$D$1:$D$766,Main_OG!AL$1:AL$766,"")</f>
        <v>57223628</v>
      </c>
      <c r="AE1312" s="47">
        <f>_xlfn.XLOOKUP($F1312,Main_OG!$D$1:$D$766,Main_OG!AM$1:AM$766,"")</f>
        <v>0</v>
      </c>
      <c r="AF1312" s="48">
        <f>_xlfn.XLOOKUP($F1312,Main_OG!$D$1:$D$766,Main_OG!Z$1:Z$766,"")</f>
        <v>0</v>
      </c>
      <c r="AG1312" s="48">
        <f>_xlfn.XLOOKUP($F1312,Main_OG!$D$1:$D$766,Main_OG!AA$1:AA$766,"")</f>
        <v>2.34</v>
      </c>
      <c r="AH1312" s="48">
        <f>_xlfn.XLOOKUP($F1312,Main_OG!$D$1:$D$766,Main_OG!AB$1:AB$766,"")</f>
        <v>21.42</v>
      </c>
      <c r="AI1312" s="48">
        <f>_xlfn.XLOOKUP($F1312,Main_OG!$D$1:$D$766,Main_OG!AC$1:AC$766,"")</f>
        <v>6.02</v>
      </c>
      <c r="AJ1312" s="48">
        <f>_xlfn.XLOOKUP($F1312,Main_OG!$D$1:$D$766,Main_OG!AD$1:AD$766,"")</f>
        <v>0.68548682032632846</v>
      </c>
    </row>
    <row r="1313" spans="2:36" x14ac:dyDescent="0.35">
      <c r="B1313" s="36" t="s">
        <v>2387</v>
      </c>
      <c r="C1313" s="45" t="s">
        <v>490</v>
      </c>
      <c r="D1313" s="45" t="s">
        <v>4443</v>
      </c>
      <c r="E1313" s="36" t="s">
        <v>2387</v>
      </c>
      <c r="F1313" s="36" t="str">
        <f t="shared" si="60"/>
        <v>2015_KY</v>
      </c>
      <c r="G1313" s="45">
        <v>2015</v>
      </c>
      <c r="H1313" s="45">
        <f>_xlfn.XLOOKUP(J1313,Main_OG!$B$1:$B$766,Main_OG!$O$1:$O$766,"")</f>
        <v>0</v>
      </c>
      <c r="I1313" s="45">
        <f>_xlfn.XLOOKUP(F1313,Main_OG!$D$1:$D$766,Main_OG!$J$1:$J$766,"")</f>
        <v>0</v>
      </c>
      <c r="J1313" s="45" t="s">
        <v>490</v>
      </c>
      <c r="K1313" s="45" t="str">
        <f t="shared" si="61"/>
        <v>Kentucky Power Co_KY</v>
      </c>
      <c r="L1313" s="45" t="str">
        <f t="shared" si="62"/>
        <v>Kentucky Power Co_KY</v>
      </c>
      <c r="M1313" s="45" t="s">
        <v>2397</v>
      </c>
      <c r="N1313" s="45">
        <v>0</v>
      </c>
      <c r="O1313" s="45">
        <v>30818</v>
      </c>
      <c r="P1313" s="45">
        <v>1258</v>
      </c>
      <c r="Q1313" s="45">
        <v>137944</v>
      </c>
      <c r="R1313" s="45">
        <v>0</v>
      </c>
      <c r="S1313" s="45">
        <v>1333214</v>
      </c>
      <c r="T1313" s="45">
        <v>2693461</v>
      </c>
      <c r="U1313" s="45">
        <v>2192126</v>
      </c>
      <c r="V1313" s="45">
        <v>0</v>
      </c>
      <c r="W1313" s="45">
        <v>10.740368999999999</v>
      </c>
      <c r="X1313" s="45">
        <v>6.1603044999999996</v>
      </c>
      <c r="Y1313" s="45">
        <v>10.398047</v>
      </c>
      <c r="Z1313" s="46">
        <v>199487.1</v>
      </c>
      <c r="AA1313" s="46">
        <v>45039.834044007781</v>
      </c>
      <c r="AB1313" s="47">
        <f>_xlfn.XLOOKUP($F1313,Main_OG!$D$1:$D$766,Main_OG!AJ$1:AJ$766,"")</f>
        <v>68761688</v>
      </c>
      <c r="AC1313" s="47">
        <f>_xlfn.XLOOKUP($F1313,Main_OG!$D$1:$D$766,Main_OG!AK$1:AK$766,"")</f>
        <v>4173780</v>
      </c>
      <c r="AD1313" s="47">
        <f>_xlfn.XLOOKUP($F1313,Main_OG!$D$1:$D$766,Main_OG!AL$1:AL$766,"")</f>
        <v>107006392</v>
      </c>
      <c r="AE1313" s="47">
        <f>_xlfn.XLOOKUP($F1313,Main_OG!$D$1:$D$766,Main_OG!AM$1:AM$766,"")</f>
        <v>0</v>
      </c>
      <c r="AF1313" s="48">
        <f>_xlfn.XLOOKUP($F1313,Main_OG!$D$1:$D$766,Main_OG!Z$1:Z$766,"")</f>
        <v>0</v>
      </c>
      <c r="AG1313" s="48">
        <f>_xlfn.XLOOKUP($F1313,Main_OG!$D$1:$D$766,Main_OG!AA$1:AA$766,"")</f>
        <v>2.25948627072199</v>
      </c>
      <c r="AH1313" s="48">
        <f>_xlfn.XLOOKUP($F1313,Main_OG!$D$1:$D$766,Main_OG!AB$1:AB$766,"")</f>
        <v>13.21</v>
      </c>
      <c r="AI1313" s="48">
        <f>_xlfn.XLOOKUP($F1313,Main_OG!$D$1:$D$766,Main_OG!AC$1:AC$766,"")</f>
        <v>3.52</v>
      </c>
      <c r="AJ1313" s="48">
        <f>_xlfn.XLOOKUP($F1313,Main_OG!$D$1:$D$766,Main_OG!AD$1:AD$766,"")</f>
        <v>0.66963877086385626</v>
      </c>
    </row>
    <row r="1314" spans="2:36" x14ac:dyDescent="0.35">
      <c r="B1314" s="36" t="s">
        <v>2387</v>
      </c>
      <c r="C1314" s="45" t="s">
        <v>490</v>
      </c>
      <c r="D1314" s="45" t="s">
        <v>4443</v>
      </c>
      <c r="E1314" s="36" t="s">
        <v>2387</v>
      </c>
      <c r="F1314" s="36" t="str">
        <f t="shared" si="60"/>
        <v>2016_KY</v>
      </c>
      <c r="G1314" s="45">
        <v>2016</v>
      </c>
      <c r="H1314" s="45">
        <f>_xlfn.XLOOKUP(J1314,Main_OG!$B$1:$B$766,Main_OG!$O$1:$O$766,"")</f>
        <v>0</v>
      </c>
      <c r="I1314" s="45">
        <f>_xlfn.XLOOKUP(F1314,Main_OG!$D$1:$D$766,Main_OG!$J$1:$J$766,"")</f>
        <v>0</v>
      </c>
      <c r="J1314" s="45" t="s">
        <v>490</v>
      </c>
      <c r="K1314" s="45" t="str">
        <f t="shared" si="61"/>
        <v>Kentucky Power Co_KY</v>
      </c>
      <c r="L1314" s="45" t="str">
        <f t="shared" si="62"/>
        <v>Kentucky Power Co_KY</v>
      </c>
      <c r="M1314" s="45" t="s">
        <v>2398</v>
      </c>
      <c r="N1314" s="45">
        <v>0</v>
      </c>
      <c r="O1314" s="45">
        <v>30644</v>
      </c>
      <c r="P1314" s="45">
        <v>1191</v>
      </c>
      <c r="Q1314" s="45">
        <v>137013</v>
      </c>
      <c r="R1314" s="45">
        <v>0</v>
      </c>
      <c r="S1314" s="45">
        <v>1325973</v>
      </c>
      <c r="T1314" s="45">
        <v>2408194</v>
      </c>
      <c r="U1314" s="45">
        <v>2128530</v>
      </c>
      <c r="V1314" s="45">
        <v>0</v>
      </c>
      <c r="W1314" s="45">
        <v>11.954761</v>
      </c>
      <c r="X1314" s="45">
        <v>6.6536998000000001</v>
      </c>
      <c r="Y1314" s="45">
        <v>11.935931999999999</v>
      </c>
      <c r="Z1314" s="46">
        <v>201007.2</v>
      </c>
      <c r="AA1314" s="46">
        <v>45268.772017063689</v>
      </c>
      <c r="AB1314" s="47">
        <f>_xlfn.XLOOKUP($F1314,Main_OG!$D$1:$D$766,Main_OG!AJ$1:AJ$766,"")</f>
        <v>63717656</v>
      </c>
      <c r="AC1314" s="47">
        <f>_xlfn.XLOOKUP($F1314,Main_OG!$D$1:$D$766,Main_OG!AK$1:AK$766,"")</f>
        <v>4808670</v>
      </c>
      <c r="AD1314" s="47">
        <f>_xlfn.XLOOKUP($F1314,Main_OG!$D$1:$D$766,Main_OG!AL$1:AL$766,"")</f>
        <v>134772060</v>
      </c>
      <c r="AE1314" s="47">
        <f>_xlfn.XLOOKUP($F1314,Main_OG!$D$1:$D$766,Main_OG!AM$1:AM$766,"")</f>
        <v>0</v>
      </c>
      <c r="AF1314" s="48">
        <f>_xlfn.XLOOKUP($F1314,Main_OG!$D$1:$D$766,Main_OG!Z$1:Z$766,"")</f>
        <v>0</v>
      </c>
      <c r="AG1314" s="48">
        <f>_xlfn.XLOOKUP($F1314,Main_OG!$D$1:$D$766,Main_OG!AA$1:AA$766,"")</f>
        <v>2.2143440282408582</v>
      </c>
      <c r="AH1314" s="48">
        <f>_xlfn.XLOOKUP($F1314,Main_OG!$D$1:$D$766,Main_OG!AB$1:AB$766,"")</f>
        <v>11.309272049594229</v>
      </c>
      <c r="AI1314" s="48">
        <f>_xlfn.XLOOKUP($F1314,Main_OG!$D$1:$D$766,Main_OG!AC$1:AC$766,"")</f>
        <v>3.2924726584307722</v>
      </c>
      <c r="AJ1314" s="48">
        <f>_xlfn.XLOOKUP($F1314,Main_OG!$D$1:$D$766,Main_OG!AD$1:AD$766,"")</f>
        <v>0.65636700530415037</v>
      </c>
    </row>
    <row r="1315" spans="2:36" x14ac:dyDescent="0.35">
      <c r="B1315" s="36" t="s">
        <v>2387</v>
      </c>
      <c r="C1315" s="45" t="s">
        <v>490</v>
      </c>
      <c r="D1315" s="45" t="s">
        <v>4443</v>
      </c>
      <c r="E1315" s="36" t="s">
        <v>2387</v>
      </c>
      <c r="F1315" s="36" t="str">
        <f t="shared" si="60"/>
        <v>2017_KY</v>
      </c>
      <c r="G1315" s="45">
        <v>2017</v>
      </c>
      <c r="H1315" s="45">
        <f>_xlfn.XLOOKUP(J1315,Main_OG!$B$1:$B$766,Main_OG!$O$1:$O$766,"")</f>
        <v>0</v>
      </c>
      <c r="I1315" s="45">
        <f>_xlfn.XLOOKUP(F1315,Main_OG!$D$1:$D$766,Main_OG!$J$1:$J$766,"")</f>
        <v>0</v>
      </c>
      <c r="J1315" s="45" t="s">
        <v>490</v>
      </c>
      <c r="K1315" s="45" t="str">
        <f t="shared" si="61"/>
        <v>Kentucky Power Co_KY</v>
      </c>
      <c r="L1315" s="45" t="str">
        <f t="shared" si="62"/>
        <v>Kentucky Power Co_KY</v>
      </c>
      <c r="M1315" s="45" t="s">
        <v>2399</v>
      </c>
      <c r="N1315" s="45">
        <v>0</v>
      </c>
      <c r="O1315" s="45">
        <v>30555</v>
      </c>
      <c r="P1315" s="45">
        <v>1154</v>
      </c>
      <c r="Q1315" s="45">
        <v>135890</v>
      </c>
      <c r="R1315" s="45">
        <v>0</v>
      </c>
      <c r="S1315" s="45">
        <v>1254331</v>
      </c>
      <c r="T1315" s="45">
        <v>2403071</v>
      </c>
      <c r="U1315" s="45">
        <v>1932804</v>
      </c>
      <c r="V1315" s="45">
        <v>0</v>
      </c>
      <c r="W1315" s="45">
        <v>12.151577</v>
      </c>
      <c r="X1315" s="45">
        <v>6.5572261000000003</v>
      </c>
      <c r="Y1315" s="45">
        <v>12.011202000000001</v>
      </c>
      <c r="Z1315" s="46">
        <v>203564</v>
      </c>
      <c r="AA1315" s="46">
        <v>45687.327604200567</v>
      </c>
      <c r="AB1315" s="47">
        <f>_xlfn.XLOOKUP($F1315,Main_OG!$D$1:$D$766,Main_OG!AJ$1:AJ$766,"")</f>
        <v>54968734</v>
      </c>
      <c r="AC1315" s="47">
        <f>_xlfn.XLOOKUP($F1315,Main_OG!$D$1:$D$766,Main_OG!AK$1:AK$766,"")</f>
        <v>2039610</v>
      </c>
      <c r="AD1315" s="47">
        <f>_xlfn.XLOOKUP($F1315,Main_OG!$D$1:$D$766,Main_OG!AL$1:AL$766,"")</f>
        <v>164339300</v>
      </c>
      <c r="AE1315" s="47">
        <f>_xlfn.XLOOKUP($F1315,Main_OG!$D$1:$D$766,Main_OG!AM$1:AM$766,"")</f>
        <v>0</v>
      </c>
      <c r="AF1315" s="48">
        <f>_xlfn.XLOOKUP($F1315,Main_OG!$D$1:$D$766,Main_OG!Z$1:Z$766,"")</f>
        <v>2.2000000000000002</v>
      </c>
      <c r="AG1315" s="48">
        <f>_xlfn.XLOOKUP($F1315,Main_OG!$D$1:$D$766,Main_OG!AA$1:AA$766,"")</f>
        <v>1.99</v>
      </c>
      <c r="AH1315" s="48">
        <f>_xlfn.XLOOKUP($F1315,Main_OG!$D$1:$D$766,Main_OG!AB$1:AB$766,"")</f>
        <v>12.78</v>
      </c>
      <c r="AI1315" s="48">
        <f>_xlfn.XLOOKUP($F1315,Main_OG!$D$1:$D$766,Main_OG!AC$1:AC$766,"")</f>
        <v>3.64</v>
      </c>
      <c r="AJ1315" s="48">
        <f>_xlfn.XLOOKUP($F1315,Main_OG!$D$1:$D$766,Main_OG!AD$1:AD$766,"")</f>
        <v>0.62802788237371954</v>
      </c>
    </row>
    <row r="1316" spans="2:36" x14ac:dyDescent="0.35">
      <c r="B1316" s="36" t="s">
        <v>2387</v>
      </c>
      <c r="C1316" s="45" t="s">
        <v>490</v>
      </c>
      <c r="D1316" s="45" t="s">
        <v>4443</v>
      </c>
      <c r="E1316" s="36" t="s">
        <v>2387</v>
      </c>
      <c r="F1316" s="36" t="str">
        <f t="shared" si="60"/>
        <v>2018_KY</v>
      </c>
      <c r="G1316" s="45">
        <v>2018</v>
      </c>
      <c r="H1316" s="45">
        <f>_xlfn.XLOOKUP(J1316,Main_OG!$B$1:$B$766,Main_OG!$O$1:$O$766,"")</f>
        <v>0</v>
      </c>
      <c r="I1316" s="45">
        <f>_xlfn.XLOOKUP(F1316,Main_OG!$D$1:$D$766,Main_OG!$J$1:$J$766,"")</f>
        <v>0</v>
      </c>
      <c r="J1316" s="45" t="s">
        <v>490</v>
      </c>
      <c r="K1316" s="45" t="str">
        <f t="shared" si="61"/>
        <v>Kentucky Power Co_KY</v>
      </c>
      <c r="L1316" s="45" t="str">
        <f t="shared" si="62"/>
        <v>Kentucky Power Co_KY</v>
      </c>
      <c r="M1316" s="45" t="s">
        <v>2400</v>
      </c>
      <c r="N1316" s="45">
        <v>0</v>
      </c>
      <c r="O1316" s="45">
        <v>30495</v>
      </c>
      <c r="P1316" s="45">
        <v>1149</v>
      </c>
      <c r="Q1316" s="45">
        <v>134959</v>
      </c>
      <c r="R1316" s="45">
        <v>0</v>
      </c>
      <c r="S1316" s="45">
        <v>1290545</v>
      </c>
      <c r="T1316" s="45">
        <v>2398544</v>
      </c>
      <c r="U1316" s="45">
        <v>2158539</v>
      </c>
      <c r="V1316" s="45">
        <v>0</v>
      </c>
      <c r="W1316" s="45">
        <v>12.366946</v>
      </c>
      <c r="X1316" s="45">
        <v>6.6658397999999996</v>
      </c>
      <c r="Y1316" s="45">
        <v>12.099568</v>
      </c>
      <c r="Z1316" s="46">
        <v>205940.1</v>
      </c>
      <c r="AA1316" s="46">
        <v>46130.713780272847</v>
      </c>
      <c r="AB1316" s="47">
        <f>_xlfn.XLOOKUP($F1316,Main_OG!$D$1:$D$766,Main_OG!AJ$1:AJ$766,"")</f>
        <v>56735866</v>
      </c>
      <c r="AC1316" s="47">
        <f>_xlfn.XLOOKUP($F1316,Main_OG!$D$1:$D$766,Main_OG!AK$1:AK$766,"")</f>
        <v>358068</v>
      </c>
      <c r="AD1316" s="47">
        <f>_xlfn.XLOOKUP($F1316,Main_OG!$D$1:$D$766,Main_OG!AL$1:AL$766,"")</f>
        <v>226973142</v>
      </c>
      <c r="AE1316" s="47">
        <f>_xlfn.XLOOKUP($F1316,Main_OG!$D$1:$D$766,Main_OG!AM$1:AM$766,"")</f>
        <v>0</v>
      </c>
      <c r="AF1316" s="48">
        <f>_xlfn.XLOOKUP($F1316,Main_OG!$D$1:$D$766,Main_OG!Z$1:Z$766,"")</f>
        <v>0</v>
      </c>
      <c r="AG1316" s="48">
        <f>_xlfn.XLOOKUP($F1316,Main_OG!$D$1:$D$766,Main_OG!AA$1:AA$766,"")</f>
        <v>1.96</v>
      </c>
      <c r="AH1316" s="48">
        <f>_xlfn.XLOOKUP($F1316,Main_OG!$D$1:$D$766,Main_OG!AB$1:AB$766,"")</f>
        <v>17.134646247082848</v>
      </c>
      <c r="AI1316" s="48">
        <f>_xlfn.XLOOKUP($F1316,Main_OG!$D$1:$D$766,Main_OG!AC$1:AC$766,"")</f>
        <v>3.59</v>
      </c>
      <c r="AJ1316" s="48">
        <f>_xlfn.XLOOKUP($F1316,Main_OG!$D$1:$D$766,Main_OG!AD$1:AD$766,"")</f>
        <v>0.62810595158289428</v>
      </c>
    </row>
    <row r="1317" spans="2:36" x14ac:dyDescent="0.35">
      <c r="B1317" s="36" t="s">
        <v>2387</v>
      </c>
      <c r="C1317" s="45" t="s">
        <v>490</v>
      </c>
      <c r="D1317" s="45" t="s">
        <v>4443</v>
      </c>
      <c r="E1317" s="36" t="s">
        <v>2387</v>
      </c>
      <c r="F1317" s="36" t="str">
        <f t="shared" si="60"/>
        <v>2019_KY</v>
      </c>
      <c r="G1317" s="45">
        <v>2019</v>
      </c>
      <c r="H1317" s="45">
        <f>_xlfn.XLOOKUP(J1317,Main_OG!$B$1:$B$766,Main_OG!$O$1:$O$766,"")</f>
        <v>0</v>
      </c>
      <c r="I1317" s="45">
        <f>_xlfn.XLOOKUP(F1317,Main_OG!$D$1:$D$766,Main_OG!$J$1:$J$766,"")</f>
        <v>0</v>
      </c>
      <c r="J1317" s="45" t="s">
        <v>490</v>
      </c>
      <c r="K1317" s="45" t="str">
        <f t="shared" si="61"/>
        <v>Kentucky Power Co_KY</v>
      </c>
      <c r="L1317" s="45" t="str">
        <f t="shared" si="62"/>
        <v>Kentucky Power Co_KY</v>
      </c>
      <c r="M1317" s="45" t="s">
        <v>2401</v>
      </c>
      <c r="N1317" s="45">
        <v>0</v>
      </c>
      <c r="O1317" s="45">
        <v>30296</v>
      </c>
      <c r="P1317" s="45">
        <v>1187</v>
      </c>
      <c r="Q1317" s="45">
        <v>133978</v>
      </c>
      <c r="R1317" s="45">
        <v>0</v>
      </c>
      <c r="S1317" s="45">
        <v>1261107</v>
      </c>
      <c r="T1317" s="45">
        <v>2319294</v>
      </c>
      <c r="U1317" s="45">
        <v>2051369</v>
      </c>
      <c r="V1317" s="45">
        <v>0</v>
      </c>
      <c r="W1317" s="45">
        <v>12.137193999999999</v>
      </c>
      <c r="X1317" s="45">
        <v>6.5221571999999997</v>
      </c>
      <c r="Y1317" s="45">
        <v>12.012563</v>
      </c>
      <c r="Z1317" s="46">
        <v>211739.7</v>
      </c>
      <c r="AA1317" s="46">
        <v>47344.223220704131</v>
      </c>
      <c r="AB1317" s="47">
        <f>_xlfn.XLOOKUP($F1317,Main_OG!$D$1:$D$766,Main_OG!AJ$1:AJ$766,"")</f>
        <v>49947718</v>
      </c>
      <c r="AC1317" s="47">
        <f>_xlfn.XLOOKUP($F1317,Main_OG!$D$1:$D$766,Main_OG!AK$1:AK$766,"")</f>
        <v>333804</v>
      </c>
      <c r="AD1317" s="47">
        <f>_xlfn.XLOOKUP($F1317,Main_OG!$D$1:$D$766,Main_OG!AL$1:AL$766,"")</f>
        <v>226668540</v>
      </c>
      <c r="AE1317" s="47">
        <f>_xlfn.XLOOKUP($F1317,Main_OG!$D$1:$D$766,Main_OG!AM$1:AM$766,"")</f>
        <v>0</v>
      </c>
      <c r="AF1317" s="48">
        <f>_xlfn.XLOOKUP($F1317,Main_OG!$D$1:$D$766,Main_OG!Z$1:Z$766,"")</f>
        <v>2.16</v>
      </c>
      <c r="AG1317" s="48">
        <f>_xlfn.XLOOKUP($F1317,Main_OG!$D$1:$D$766,Main_OG!AA$1:AA$766,"")</f>
        <v>2.176146746141439</v>
      </c>
      <c r="AH1317" s="48">
        <f>_xlfn.XLOOKUP($F1317,Main_OG!$D$1:$D$766,Main_OG!AB$1:AB$766,"")</f>
        <v>14.68</v>
      </c>
      <c r="AI1317" s="48">
        <f>_xlfn.XLOOKUP($F1317,Main_OG!$D$1:$D$766,Main_OG!AC$1:AC$766,"")</f>
        <v>3.22</v>
      </c>
      <c r="AJ1317" s="48">
        <f>_xlfn.XLOOKUP($F1317,Main_OG!$D$1:$D$766,Main_OG!AD$1:AD$766,"")</f>
        <v>0.60296766622862785</v>
      </c>
    </row>
    <row r="1318" spans="2:36" x14ac:dyDescent="0.35">
      <c r="B1318" s="36" t="s">
        <v>2387</v>
      </c>
      <c r="C1318" s="45" t="s">
        <v>490</v>
      </c>
      <c r="D1318" s="45" t="s">
        <v>4443</v>
      </c>
      <c r="E1318" s="36" t="s">
        <v>2387</v>
      </c>
      <c r="F1318" s="36" t="str">
        <f t="shared" si="60"/>
        <v>2020_KY</v>
      </c>
      <c r="G1318" s="45">
        <v>2020</v>
      </c>
      <c r="H1318" s="45">
        <f>_xlfn.XLOOKUP(J1318,Main_OG!$B$1:$B$766,Main_OG!$O$1:$O$766,"")</f>
        <v>0</v>
      </c>
      <c r="I1318" s="45">
        <f>_xlfn.XLOOKUP(F1318,Main_OG!$D$1:$D$766,Main_OG!$J$1:$J$766,"")</f>
        <v>0</v>
      </c>
      <c r="J1318" s="45" t="s">
        <v>490</v>
      </c>
      <c r="K1318" s="45" t="str">
        <f t="shared" si="61"/>
        <v>Kentucky Power Co_KY</v>
      </c>
      <c r="L1318" s="45" t="str">
        <f t="shared" si="62"/>
        <v>Kentucky Power Co_KY</v>
      </c>
      <c r="M1318" s="45" t="s">
        <v>2402</v>
      </c>
      <c r="N1318" s="45">
        <v>0</v>
      </c>
      <c r="O1318" s="45">
        <v>30359</v>
      </c>
      <c r="P1318" s="45">
        <v>1120</v>
      </c>
      <c r="Q1318" s="45">
        <v>0</v>
      </c>
      <c r="R1318" s="45">
        <v>0</v>
      </c>
      <c r="S1318" s="45">
        <v>1162502</v>
      </c>
      <c r="T1318" s="45">
        <v>1963685</v>
      </c>
      <c r="U1318" s="45">
        <v>0</v>
      </c>
      <c r="V1318" s="45">
        <v>0</v>
      </c>
      <c r="W1318" s="45">
        <v>12.151548999999999</v>
      </c>
      <c r="X1318" s="45">
        <v>6.2664837000000002</v>
      </c>
      <c r="Y1318" s="45">
        <v>0</v>
      </c>
      <c r="Z1318" s="46">
        <v>206288.8</v>
      </c>
      <c r="AA1318" s="46">
        <v>46068.211900268405</v>
      </c>
      <c r="AB1318" s="47">
        <f>_xlfn.XLOOKUP($F1318,Main_OG!$D$1:$D$766,Main_OG!AJ$1:AJ$766,"")</f>
        <v>41274898</v>
      </c>
      <c r="AC1318" s="47">
        <f>_xlfn.XLOOKUP($F1318,Main_OG!$D$1:$D$766,Main_OG!AK$1:AK$766,"")</f>
        <v>331084</v>
      </c>
      <c r="AD1318" s="47">
        <f>_xlfn.XLOOKUP($F1318,Main_OG!$D$1:$D$766,Main_OG!AL$1:AL$766,"")</f>
        <v>207544582</v>
      </c>
      <c r="AE1318" s="47">
        <f>_xlfn.XLOOKUP($F1318,Main_OG!$D$1:$D$766,Main_OG!AM$1:AM$766,"")</f>
        <v>0</v>
      </c>
      <c r="AF1318" s="48">
        <f>_xlfn.XLOOKUP($F1318,Main_OG!$D$1:$D$766,Main_OG!Z$1:Z$766,"")</f>
        <v>0</v>
      </c>
      <c r="AG1318" s="48">
        <f>_xlfn.XLOOKUP($F1318,Main_OG!$D$1:$D$766,Main_OG!AA$1:AA$766,"")</f>
        <v>2.127327759928813</v>
      </c>
      <c r="AH1318" s="48">
        <f>_xlfn.XLOOKUP($F1318,Main_OG!$D$1:$D$766,Main_OG!AB$1:AB$766,"")</f>
        <v>12.535325193609101</v>
      </c>
      <c r="AI1318" s="48">
        <f>_xlfn.XLOOKUP($F1318,Main_OG!$D$1:$D$766,Main_OG!AC$1:AC$766,"")</f>
        <v>2.8422150630003218</v>
      </c>
      <c r="AJ1318" s="48">
        <f>_xlfn.XLOOKUP($F1318,Main_OG!$D$1:$D$766,Main_OG!AD$1:AD$766,"")</f>
        <v>0.5848556097000881</v>
      </c>
    </row>
    <row r="1319" spans="2:36" x14ac:dyDescent="0.35">
      <c r="B1319" s="36" t="s">
        <v>2403</v>
      </c>
      <c r="C1319" s="45" t="s">
        <v>490</v>
      </c>
      <c r="D1319" s="45" t="s">
        <v>4440</v>
      </c>
      <c r="E1319" s="36" t="s">
        <v>2403</v>
      </c>
      <c r="F1319" s="36" t="str">
        <f t="shared" si="60"/>
        <v>2006_KY</v>
      </c>
      <c r="G1319" s="45">
        <v>2006</v>
      </c>
      <c r="H1319" s="45">
        <f>_xlfn.XLOOKUP(J1319,Main_OG!$B$1:$B$766,Main_OG!$O$1:$O$766,"")</f>
        <v>0</v>
      </c>
      <c r="I1319" s="45">
        <f>_xlfn.XLOOKUP(F1319,Main_OG!$D$1:$D$766,Main_OG!$J$1:$J$766,"")</f>
        <v>0</v>
      </c>
      <c r="J1319" s="45" t="s">
        <v>490</v>
      </c>
      <c r="K1319" s="45" t="str">
        <f t="shared" si="61"/>
        <v>Kentucky Utilities Co_KY</v>
      </c>
      <c r="L1319" s="45" t="str">
        <f t="shared" si="62"/>
        <v>Kentucky Utilities Co_KY</v>
      </c>
      <c r="M1319" s="45" t="s">
        <v>2404</v>
      </c>
      <c r="N1319" s="45">
        <v>0</v>
      </c>
      <c r="O1319" s="45">
        <v>86448</v>
      </c>
      <c r="P1319" s="45">
        <v>1883</v>
      </c>
      <c r="Q1319" s="45">
        <v>409608</v>
      </c>
      <c r="R1319" s="45">
        <v>0</v>
      </c>
      <c r="S1319" s="45">
        <v>334125</v>
      </c>
      <c r="T1319" s="45">
        <v>273648</v>
      </c>
      <c r="U1319" s="45">
        <v>355896</v>
      </c>
      <c r="V1319" s="45">
        <v>0</v>
      </c>
      <c r="W1319" s="45">
        <v>5.7651653396793154</v>
      </c>
      <c r="X1319" s="45">
        <v>4.498600105639377</v>
      </c>
      <c r="Y1319" s="45">
        <v>6.0241500207944689</v>
      </c>
      <c r="Z1319" s="46">
        <v>186332.6</v>
      </c>
      <c r="AA1319" s="46">
        <v>44162.608470390041</v>
      </c>
      <c r="AB1319" s="47">
        <f>_xlfn.XLOOKUP($F1319,Main_OG!$D$1:$D$766,Main_OG!AJ$1:AJ$766,"")</f>
        <v>83875666.019999996</v>
      </c>
      <c r="AC1319" s="47">
        <f>_xlfn.XLOOKUP($F1319,Main_OG!$D$1:$D$766,Main_OG!AK$1:AK$766,"")</f>
        <v>13510184.02</v>
      </c>
      <c r="AD1319" s="47">
        <f>_xlfn.XLOOKUP($F1319,Main_OG!$D$1:$D$766,Main_OG!AL$1:AL$766,"")</f>
        <v>26931887.539999995</v>
      </c>
      <c r="AE1319" s="47">
        <f>_xlfn.XLOOKUP($F1319,Main_OG!$D$1:$D$766,Main_OG!AM$1:AM$766,"")</f>
        <v>0</v>
      </c>
      <c r="AF1319" s="48">
        <f>_xlfn.XLOOKUP($F1319,Main_OG!$D$1:$D$766,Main_OG!Z$1:Z$766,"")</f>
        <v>0</v>
      </c>
      <c r="AG1319" s="48">
        <f>_xlfn.XLOOKUP($F1319,Main_OG!$D$1:$D$766,Main_OG!AA$1:AA$766,"")</f>
        <v>1.73</v>
      </c>
      <c r="AH1319" s="48">
        <f>_xlfn.XLOOKUP($F1319,Main_OG!$D$1:$D$766,Main_OG!AB$1:AB$766,"")</f>
        <v>14.4</v>
      </c>
      <c r="AI1319" s="48">
        <f>_xlfn.XLOOKUP($F1319,Main_OG!$D$1:$D$766,Main_OG!AC$1:AC$766,"")</f>
        <v>7.1610124069250478</v>
      </c>
      <c r="AJ1319" s="48">
        <f>_xlfn.XLOOKUP($F1319,Main_OG!$D$1:$D$766,Main_OG!AD$1:AD$766,"")</f>
        <v>0.4704061490499184</v>
      </c>
    </row>
    <row r="1320" spans="2:36" x14ac:dyDescent="0.35">
      <c r="B1320" s="36" t="s">
        <v>2403</v>
      </c>
      <c r="C1320" s="45" t="s">
        <v>314</v>
      </c>
      <c r="D1320" s="45" t="s">
        <v>4440</v>
      </c>
      <c r="E1320" s="36" t="s">
        <v>2403</v>
      </c>
      <c r="F1320" s="36" t="str">
        <f t="shared" si="60"/>
        <v>2006_TN</v>
      </c>
      <c r="G1320" s="45">
        <v>2006</v>
      </c>
      <c r="H1320" s="45">
        <f>_xlfn.XLOOKUP(J1320,Main_OG!$B$1:$B$766,Main_OG!$O$1:$O$766,"")</f>
        <v>0</v>
      </c>
      <c r="I1320" s="45">
        <f>_xlfn.XLOOKUP(F1320,Main_OG!$D$1:$D$766,Main_OG!$J$1:$J$766,"")</f>
        <v>0</v>
      </c>
      <c r="J1320" s="45" t="s">
        <v>314</v>
      </c>
      <c r="K1320" s="45" t="str">
        <f t="shared" si="61"/>
        <v>Kentucky Utilities Co_TN</v>
      </c>
      <c r="L1320" s="45" t="str">
        <f t="shared" si="62"/>
        <v>Kentucky Utilities Co_TN</v>
      </c>
      <c r="M1320" s="45" t="s">
        <v>2405</v>
      </c>
      <c r="N1320" s="45">
        <v>0</v>
      </c>
      <c r="O1320" s="45">
        <v>0</v>
      </c>
      <c r="P1320" s="45">
        <v>0</v>
      </c>
      <c r="Q1320" s="45">
        <v>5</v>
      </c>
      <c r="R1320" s="45">
        <v>0</v>
      </c>
      <c r="S1320" s="45">
        <v>0</v>
      </c>
      <c r="T1320" s="45">
        <v>0</v>
      </c>
      <c r="U1320" s="45">
        <v>3</v>
      </c>
      <c r="V1320" s="45">
        <v>0</v>
      </c>
      <c r="W1320" s="45">
        <v>0</v>
      </c>
      <c r="X1320" s="45">
        <v>0</v>
      </c>
      <c r="Y1320" s="45">
        <v>1.8867924528301889</v>
      </c>
      <c r="Z1320" s="46">
        <v>295668.2</v>
      </c>
      <c r="AA1320" s="46">
        <v>48559.626039167873</v>
      </c>
      <c r="AB1320" s="47">
        <f>_xlfn.XLOOKUP($F1320,Main_OG!$D$1:$D$766,Main_OG!AJ$1:AJ$766,"")</f>
        <v>54971329.020000003</v>
      </c>
      <c r="AC1320" s="47">
        <f>_xlfn.XLOOKUP($F1320,Main_OG!$D$1:$D$766,Main_OG!AK$1:AK$766,"")</f>
        <v>561451.26</v>
      </c>
      <c r="AD1320" s="47">
        <f>_xlfn.XLOOKUP($F1320,Main_OG!$D$1:$D$766,Main_OG!AL$1:AL$766,"")</f>
        <v>15163686.52</v>
      </c>
      <c r="AE1320" s="47">
        <f>_xlfn.XLOOKUP($F1320,Main_OG!$D$1:$D$766,Main_OG!AM$1:AM$766,"")</f>
        <v>24678777</v>
      </c>
      <c r="AF1320" s="48">
        <f>_xlfn.XLOOKUP($F1320,Main_OG!$D$1:$D$766,Main_OG!Z$1:Z$766,"")</f>
        <v>1.37</v>
      </c>
      <c r="AG1320" s="48">
        <f>_xlfn.XLOOKUP($F1320,Main_OG!$D$1:$D$766,Main_OG!AA$1:AA$766,"")</f>
        <v>1.69</v>
      </c>
      <c r="AH1320" s="48">
        <f>_xlfn.XLOOKUP($F1320,Main_OG!$D$1:$D$766,Main_OG!AB$1:AB$766,"")</f>
        <v>14</v>
      </c>
      <c r="AI1320" s="48">
        <f>_xlfn.XLOOKUP($F1320,Main_OG!$D$1:$D$766,Main_OG!AC$1:AC$766,"")</f>
        <v>7</v>
      </c>
      <c r="AJ1320" s="48">
        <f>_xlfn.XLOOKUP($F1320,Main_OG!$D$1:$D$766,Main_OG!AD$1:AD$766,"")</f>
        <v>0.41</v>
      </c>
    </row>
    <row r="1321" spans="2:36" x14ac:dyDescent="0.35">
      <c r="B1321" s="36" t="s">
        <v>2403</v>
      </c>
      <c r="C1321" s="45" t="s">
        <v>219</v>
      </c>
      <c r="D1321" s="45" t="s">
        <v>4440</v>
      </c>
      <c r="E1321" s="36" t="s">
        <v>2403</v>
      </c>
      <c r="F1321" s="36" t="str">
        <f t="shared" si="60"/>
        <v>2006_VA</v>
      </c>
      <c r="G1321" s="45">
        <v>2006</v>
      </c>
      <c r="H1321" s="45">
        <f>_xlfn.XLOOKUP(J1321,Main_OG!$B$1:$B$766,Main_OG!$O$1:$O$766,"")</f>
        <v>1</v>
      </c>
      <c r="I1321" s="45">
        <f>_xlfn.XLOOKUP(F1321,Main_OG!$D$1:$D$766,Main_OG!$J$1:$J$766,"")</f>
        <v>0</v>
      </c>
      <c r="J1321" s="45" t="s">
        <v>219</v>
      </c>
      <c r="K1321" s="45" t="str">
        <f t="shared" si="61"/>
        <v>Kentucky Utilities Co_VA</v>
      </c>
      <c r="L1321" s="45" t="str">
        <f t="shared" si="62"/>
        <v>Kentucky Utilities Co_VA</v>
      </c>
      <c r="M1321" s="45" t="s">
        <v>2406</v>
      </c>
      <c r="N1321" s="45">
        <v>0</v>
      </c>
      <c r="O1321" s="45">
        <v>4486</v>
      </c>
      <c r="P1321" s="45">
        <v>96</v>
      </c>
      <c r="Q1321" s="45">
        <v>25381</v>
      </c>
      <c r="R1321" s="45">
        <v>0</v>
      </c>
      <c r="S1321" s="45">
        <v>16641</v>
      </c>
      <c r="T1321" s="45">
        <v>11914</v>
      </c>
      <c r="U1321" s="45">
        <v>24688</v>
      </c>
      <c r="V1321" s="45">
        <v>0</v>
      </c>
      <c r="W1321" s="45">
        <v>6.1727982907124268</v>
      </c>
      <c r="X1321" s="45">
        <v>5.0549665024672326</v>
      </c>
      <c r="Y1321" s="45">
        <v>6.0991909085294296</v>
      </c>
      <c r="Z1321" s="46">
        <v>451263.1</v>
      </c>
      <c r="AA1321" s="46">
        <v>58806.264232820438</v>
      </c>
      <c r="AB1321" s="47">
        <f>_xlfn.XLOOKUP($F1321,Main_OG!$D$1:$D$766,Main_OG!AJ$1:AJ$766,"")</f>
        <v>27470903.899999999</v>
      </c>
      <c r="AC1321" s="47">
        <f>_xlfn.XLOOKUP($F1321,Main_OG!$D$1:$D$766,Main_OG!AK$1:AK$766,"")</f>
        <v>2761875.6</v>
      </c>
      <c r="AD1321" s="47">
        <f>_xlfn.XLOOKUP($F1321,Main_OG!$D$1:$D$766,Main_OG!AL$1:AL$766,"")</f>
        <v>122017743.90000001</v>
      </c>
      <c r="AE1321" s="47">
        <f>_xlfn.XLOOKUP($F1321,Main_OG!$D$1:$D$766,Main_OG!AM$1:AM$766,"")</f>
        <v>27593516</v>
      </c>
      <c r="AF1321" s="48">
        <f>_xlfn.XLOOKUP($F1321,Main_OG!$D$1:$D$766,Main_OG!Z$1:Z$766,"")</f>
        <v>0</v>
      </c>
      <c r="AG1321" s="48">
        <f>_xlfn.XLOOKUP($F1321,Main_OG!$D$1:$D$766,Main_OG!AA$1:AA$766,"")</f>
        <v>2.2465548173415608</v>
      </c>
      <c r="AH1321" s="48">
        <f>_xlfn.XLOOKUP($F1321,Main_OG!$D$1:$D$766,Main_OG!AB$1:AB$766,"")</f>
        <v>12.87</v>
      </c>
      <c r="AI1321" s="48">
        <f>_xlfn.XLOOKUP($F1321,Main_OG!$D$1:$D$766,Main_OG!AC$1:AC$766,"")</f>
        <v>7.1610124069250478</v>
      </c>
      <c r="AJ1321" s="48">
        <f>_xlfn.XLOOKUP($F1321,Main_OG!$D$1:$D$766,Main_OG!AD$1:AD$766,"")</f>
        <v>0.4704061490499184</v>
      </c>
    </row>
    <row r="1322" spans="2:36" x14ac:dyDescent="0.35">
      <c r="B1322" s="36" t="s">
        <v>2403</v>
      </c>
      <c r="C1322" s="45" t="s">
        <v>490</v>
      </c>
      <c r="D1322" s="45" t="s">
        <v>4440</v>
      </c>
      <c r="E1322" s="36" t="s">
        <v>2403</v>
      </c>
      <c r="F1322" s="36" t="str">
        <f t="shared" si="60"/>
        <v>2007_KY</v>
      </c>
      <c r="G1322" s="45">
        <v>2007</v>
      </c>
      <c r="H1322" s="45">
        <f>_xlfn.XLOOKUP(J1322,Main_OG!$B$1:$B$766,Main_OG!$O$1:$O$766,"")</f>
        <v>0</v>
      </c>
      <c r="I1322" s="45">
        <f>_xlfn.XLOOKUP(F1322,Main_OG!$D$1:$D$766,Main_OG!$J$1:$J$766,"")</f>
        <v>0</v>
      </c>
      <c r="J1322" s="45" t="s">
        <v>490</v>
      </c>
      <c r="K1322" s="45" t="str">
        <f t="shared" si="61"/>
        <v>Kentucky Utilities Co_KY</v>
      </c>
      <c r="L1322" s="45" t="str">
        <f t="shared" si="62"/>
        <v>Kentucky Utilities Co_KY</v>
      </c>
      <c r="M1322" s="45" t="s">
        <v>2407</v>
      </c>
      <c r="N1322" s="45">
        <v>0</v>
      </c>
      <c r="O1322" s="45">
        <v>87954</v>
      </c>
      <c r="P1322" s="45">
        <v>1855</v>
      </c>
      <c r="Q1322" s="45">
        <v>413742</v>
      </c>
      <c r="R1322" s="45">
        <v>0</v>
      </c>
      <c r="S1322" s="45">
        <v>373614</v>
      </c>
      <c r="T1322" s="45">
        <v>291366</v>
      </c>
      <c r="U1322" s="45">
        <v>404096</v>
      </c>
      <c r="V1322" s="45">
        <v>0</v>
      </c>
      <c r="W1322" s="45">
        <v>6.04</v>
      </c>
      <c r="X1322" s="45">
        <v>4.82</v>
      </c>
      <c r="Y1322" s="45">
        <v>6.28</v>
      </c>
      <c r="Z1322" s="46">
        <v>185790</v>
      </c>
      <c r="AA1322" s="46">
        <v>43646.77381766789</v>
      </c>
      <c r="AB1322" s="47">
        <f>_xlfn.XLOOKUP($F1322,Main_OG!$D$1:$D$766,Main_OG!AJ$1:AJ$766,"")</f>
        <v>82128322</v>
      </c>
      <c r="AC1322" s="47">
        <f>_xlfn.XLOOKUP($F1322,Main_OG!$D$1:$D$766,Main_OG!AK$1:AK$766,"")</f>
        <v>11131158</v>
      </c>
      <c r="AD1322" s="47">
        <f>_xlfn.XLOOKUP($F1322,Main_OG!$D$1:$D$766,Main_OG!AL$1:AL$766,"")</f>
        <v>41774508</v>
      </c>
      <c r="AE1322" s="47">
        <f>_xlfn.XLOOKUP($F1322,Main_OG!$D$1:$D$766,Main_OG!AM$1:AM$766,"")</f>
        <v>0</v>
      </c>
      <c r="AF1322" s="48">
        <f>_xlfn.XLOOKUP($F1322,Main_OG!$D$1:$D$766,Main_OG!Z$1:Z$766,"")</f>
        <v>0</v>
      </c>
      <c r="AG1322" s="48">
        <f>_xlfn.XLOOKUP($F1322,Main_OG!$D$1:$D$766,Main_OG!AA$1:AA$766,"")</f>
        <v>1.77</v>
      </c>
      <c r="AH1322" s="48">
        <f>_xlfn.XLOOKUP($F1322,Main_OG!$D$1:$D$766,Main_OG!AB$1:AB$766,"")</f>
        <v>16.27</v>
      </c>
      <c r="AI1322" s="48">
        <f>_xlfn.XLOOKUP($F1322,Main_OG!$D$1:$D$766,Main_OG!AC$1:AC$766,"")</f>
        <v>7.3815467393807772</v>
      </c>
      <c r="AJ1322" s="48">
        <f>_xlfn.XLOOKUP($F1322,Main_OG!$D$1:$D$766,Main_OG!AD$1:AD$766,"")</f>
        <v>0.58103021845052572</v>
      </c>
    </row>
    <row r="1323" spans="2:36" x14ac:dyDescent="0.35">
      <c r="B1323" s="36" t="s">
        <v>2403</v>
      </c>
      <c r="C1323" s="45" t="s">
        <v>314</v>
      </c>
      <c r="D1323" s="45" t="s">
        <v>4440</v>
      </c>
      <c r="E1323" s="36" t="s">
        <v>2403</v>
      </c>
      <c r="F1323" s="36" t="str">
        <f t="shared" si="60"/>
        <v>2007_TN</v>
      </c>
      <c r="G1323" s="45">
        <v>2007</v>
      </c>
      <c r="H1323" s="45">
        <f>_xlfn.XLOOKUP(J1323,Main_OG!$B$1:$B$766,Main_OG!$O$1:$O$766,"")</f>
        <v>0</v>
      </c>
      <c r="I1323" s="45">
        <f>_xlfn.XLOOKUP(F1323,Main_OG!$D$1:$D$766,Main_OG!$J$1:$J$766,"")</f>
        <v>0</v>
      </c>
      <c r="J1323" s="45" t="s">
        <v>314</v>
      </c>
      <c r="K1323" s="45" t="str">
        <f t="shared" si="61"/>
        <v>Kentucky Utilities Co_TN</v>
      </c>
      <c r="L1323" s="45" t="str">
        <f t="shared" si="62"/>
        <v>Kentucky Utilities Co_TN</v>
      </c>
      <c r="M1323" s="45" t="s">
        <v>2408</v>
      </c>
      <c r="N1323" s="45">
        <v>0</v>
      </c>
      <c r="O1323" s="45">
        <v>0</v>
      </c>
      <c r="P1323" s="45">
        <v>0</v>
      </c>
      <c r="Q1323" s="45">
        <v>5</v>
      </c>
      <c r="R1323" s="45">
        <v>0</v>
      </c>
      <c r="S1323" s="45">
        <v>0</v>
      </c>
      <c r="T1323" s="45">
        <v>0</v>
      </c>
      <c r="U1323" s="45">
        <v>2</v>
      </c>
      <c r="V1323" s="45">
        <v>0</v>
      </c>
      <c r="W1323" s="45">
        <v>0</v>
      </c>
      <c r="X1323" s="45">
        <v>0</v>
      </c>
      <c r="Y1323" s="45">
        <v>1.37</v>
      </c>
      <c r="Z1323" s="46">
        <v>294819.8</v>
      </c>
      <c r="AA1323" s="46">
        <v>47738.476781761885</v>
      </c>
      <c r="AB1323" s="47">
        <f>_xlfn.XLOOKUP($F1323,Main_OG!$D$1:$D$766,Main_OG!AJ$1:AJ$766,"")</f>
        <v>55242462</v>
      </c>
      <c r="AC1323" s="47">
        <f>_xlfn.XLOOKUP($F1323,Main_OG!$D$1:$D$766,Main_OG!AK$1:AK$766,"")</f>
        <v>690030</v>
      </c>
      <c r="AD1323" s="47">
        <f>_xlfn.XLOOKUP($F1323,Main_OG!$D$1:$D$766,Main_OG!AL$1:AL$766,"")</f>
        <v>16456270</v>
      </c>
      <c r="AE1323" s="47">
        <f>_xlfn.XLOOKUP($F1323,Main_OG!$D$1:$D$766,Main_OG!AM$1:AM$766,"")</f>
        <v>28700371</v>
      </c>
      <c r="AF1323" s="48">
        <f>_xlfn.XLOOKUP($F1323,Main_OG!$D$1:$D$766,Main_OG!Z$1:Z$766,"")</f>
        <v>1.46</v>
      </c>
      <c r="AG1323" s="48">
        <f>_xlfn.XLOOKUP($F1323,Main_OG!$D$1:$D$766,Main_OG!AA$1:AA$766,"")</f>
        <v>1.91</v>
      </c>
      <c r="AH1323" s="48">
        <f>_xlfn.XLOOKUP($F1323,Main_OG!$D$1:$D$766,Main_OG!AB$1:AB$766,"")</f>
        <v>16.11</v>
      </c>
      <c r="AI1323" s="48">
        <f>_xlfn.XLOOKUP($F1323,Main_OG!$D$1:$D$766,Main_OG!AC$1:AC$766,"")</f>
        <v>7.33</v>
      </c>
      <c r="AJ1323" s="48">
        <f>_xlfn.XLOOKUP($F1323,Main_OG!$D$1:$D$766,Main_OG!AD$1:AD$766,"")</f>
        <v>0.35</v>
      </c>
    </row>
    <row r="1324" spans="2:36" x14ac:dyDescent="0.35">
      <c r="B1324" s="36" t="s">
        <v>2403</v>
      </c>
      <c r="C1324" s="45" t="s">
        <v>219</v>
      </c>
      <c r="D1324" s="45" t="s">
        <v>4440</v>
      </c>
      <c r="E1324" s="36" t="s">
        <v>2403</v>
      </c>
      <c r="F1324" s="36" t="str">
        <f t="shared" si="60"/>
        <v>2007_VA</v>
      </c>
      <c r="G1324" s="45">
        <v>2007</v>
      </c>
      <c r="H1324" s="45">
        <f>_xlfn.XLOOKUP(J1324,Main_OG!$B$1:$B$766,Main_OG!$O$1:$O$766,"")</f>
        <v>1</v>
      </c>
      <c r="I1324" s="45">
        <f>_xlfn.XLOOKUP(F1324,Main_OG!$D$1:$D$766,Main_OG!$J$1:$J$766,"")</f>
        <v>0</v>
      </c>
      <c r="J1324" s="45" t="s">
        <v>219</v>
      </c>
      <c r="K1324" s="45" t="str">
        <f t="shared" si="61"/>
        <v>Kentucky Utilities Co_VA</v>
      </c>
      <c r="L1324" s="45" t="str">
        <f t="shared" si="62"/>
        <v>Kentucky Utilities Co_VA</v>
      </c>
      <c r="M1324" s="45" t="s">
        <v>2409</v>
      </c>
      <c r="N1324" s="45">
        <v>0</v>
      </c>
      <c r="O1324" s="45">
        <v>4545</v>
      </c>
      <c r="P1324" s="45">
        <v>90</v>
      </c>
      <c r="Q1324" s="45">
        <v>25321</v>
      </c>
      <c r="R1324" s="45">
        <v>0</v>
      </c>
      <c r="S1324" s="45">
        <v>17546</v>
      </c>
      <c r="T1324" s="45">
        <v>11858</v>
      </c>
      <c r="U1324" s="45">
        <v>25974</v>
      </c>
      <c r="V1324" s="45">
        <v>0</v>
      </c>
      <c r="W1324" s="45">
        <v>6.24</v>
      </c>
      <c r="X1324" s="45">
        <v>5.3</v>
      </c>
      <c r="Y1324" s="45">
        <v>6.26</v>
      </c>
      <c r="Z1324" s="46">
        <v>457568.9</v>
      </c>
      <c r="AA1324" s="46">
        <v>59033.53115727003</v>
      </c>
      <c r="AB1324" s="47">
        <f>_xlfn.XLOOKUP($F1324,Main_OG!$D$1:$D$766,Main_OG!AJ$1:AJ$766,"")</f>
        <v>28860222</v>
      </c>
      <c r="AC1324" s="47">
        <f>_xlfn.XLOOKUP($F1324,Main_OG!$D$1:$D$766,Main_OG!AK$1:AK$766,"")</f>
        <v>6816708</v>
      </c>
      <c r="AD1324" s="47">
        <f>_xlfn.XLOOKUP($F1324,Main_OG!$D$1:$D$766,Main_OG!AL$1:AL$766,"")</f>
        <v>181316228</v>
      </c>
      <c r="AE1324" s="47">
        <f>_xlfn.XLOOKUP($F1324,Main_OG!$D$1:$D$766,Main_OG!AM$1:AM$766,"")</f>
        <v>27268475</v>
      </c>
      <c r="AF1324" s="48">
        <f>_xlfn.XLOOKUP($F1324,Main_OG!$D$1:$D$766,Main_OG!Z$1:Z$766,"")</f>
        <v>0</v>
      </c>
      <c r="AG1324" s="48">
        <f>_xlfn.XLOOKUP($F1324,Main_OG!$D$1:$D$766,Main_OG!AA$1:AA$766,"")</f>
        <v>2.2465548173415608</v>
      </c>
      <c r="AH1324" s="48">
        <f>_xlfn.XLOOKUP($F1324,Main_OG!$D$1:$D$766,Main_OG!AB$1:AB$766,"")</f>
        <v>13.58</v>
      </c>
      <c r="AI1324" s="48">
        <f>_xlfn.XLOOKUP($F1324,Main_OG!$D$1:$D$766,Main_OG!AC$1:AC$766,"")</f>
        <v>7.3815467393807772</v>
      </c>
      <c r="AJ1324" s="48">
        <f>_xlfn.XLOOKUP($F1324,Main_OG!$D$1:$D$766,Main_OG!AD$1:AD$766,"")</f>
        <v>0.58103021845052572</v>
      </c>
    </row>
    <row r="1325" spans="2:36" x14ac:dyDescent="0.35">
      <c r="B1325" s="36" t="s">
        <v>2403</v>
      </c>
      <c r="C1325" s="45" t="s">
        <v>490</v>
      </c>
      <c r="D1325" s="45" t="s">
        <v>4440</v>
      </c>
      <c r="E1325" s="36" t="s">
        <v>2403</v>
      </c>
      <c r="F1325" s="36" t="str">
        <f t="shared" si="60"/>
        <v>2008_KY</v>
      </c>
      <c r="G1325" s="45">
        <v>2008</v>
      </c>
      <c r="H1325" s="45">
        <f>_xlfn.XLOOKUP(J1325,Main_OG!$B$1:$B$766,Main_OG!$O$1:$O$766,"")</f>
        <v>0</v>
      </c>
      <c r="I1325" s="45">
        <f>_xlfn.XLOOKUP(F1325,Main_OG!$D$1:$D$766,Main_OG!$J$1:$J$766,"")</f>
        <v>0</v>
      </c>
      <c r="J1325" s="45" t="s">
        <v>490</v>
      </c>
      <c r="K1325" s="45" t="str">
        <f t="shared" si="61"/>
        <v>Kentucky Utilities Co_KY</v>
      </c>
      <c r="L1325" s="45" t="str">
        <f t="shared" si="62"/>
        <v>Kentucky Utilities Co_KY</v>
      </c>
      <c r="M1325" s="45" t="s">
        <v>2410</v>
      </c>
      <c r="N1325" s="45">
        <v>0</v>
      </c>
      <c r="O1325" s="45">
        <v>88873</v>
      </c>
      <c r="P1325" s="45">
        <v>1834</v>
      </c>
      <c r="Q1325" s="45">
        <v>415712</v>
      </c>
      <c r="R1325" s="45">
        <v>0</v>
      </c>
      <c r="S1325" s="45">
        <v>6140546</v>
      </c>
      <c r="T1325" s="45">
        <v>5777662</v>
      </c>
      <c r="U1325" s="45">
        <v>6384028</v>
      </c>
      <c r="V1325" s="45">
        <v>0</v>
      </c>
      <c r="W1325" s="45">
        <v>6.62</v>
      </c>
      <c r="X1325" s="45">
        <v>5.32</v>
      </c>
      <c r="Y1325" s="45">
        <v>6.82</v>
      </c>
      <c r="Z1325" s="46">
        <v>186515.9</v>
      </c>
      <c r="AA1325" s="46">
        <v>43478.136208069322</v>
      </c>
      <c r="AB1325" s="47">
        <f>_xlfn.XLOOKUP($F1325,Main_OG!$D$1:$D$766,Main_OG!AJ$1:AJ$766,"")</f>
        <v>84381552</v>
      </c>
      <c r="AC1325" s="47">
        <f>_xlfn.XLOOKUP($F1325,Main_OG!$D$1:$D$766,Main_OG!AK$1:AK$766,"")</f>
        <v>11460722</v>
      </c>
      <c r="AD1325" s="47">
        <f>_xlfn.XLOOKUP($F1325,Main_OG!$D$1:$D$766,Main_OG!AL$1:AL$766,"")</f>
        <v>21907368</v>
      </c>
      <c r="AE1325" s="47">
        <f>_xlfn.XLOOKUP($F1325,Main_OG!$D$1:$D$766,Main_OG!AM$1:AM$766,"")</f>
        <v>0</v>
      </c>
      <c r="AF1325" s="48">
        <f>_xlfn.XLOOKUP($F1325,Main_OG!$D$1:$D$766,Main_OG!Z$1:Z$766,"")</f>
        <v>0</v>
      </c>
      <c r="AG1325" s="48">
        <f>_xlfn.XLOOKUP($F1325,Main_OG!$D$1:$D$766,Main_OG!AA$1:AA$766,"")</f>
        <v>2.1800000000000002</v>
      </c>
      <c r="AH1325" s="48">
        <f>_xlfn.XLOOKUP($F1325,Main_OG!$D$1:$D$766,Main_OG!AB$1:AB$766,"")</f>
        <v>21.45</v>
      </c>
      <c r="AI1325" s="48">
        <f>_xlfn.XLOOKUP($F1325,Main_OG!$D$1:$D$766,Main_OG!AC$1:AC$766,"")</f>
        <v>9.1182546074696553</v>
      </c>
      <c r="AJ1325" s="48">
        <f>_xlfn.XLOOKUP($F1325,Main_OG!$D$1:$D$766,Main_OG!AD$1:AD$766,"")</f>
        <v>0.68330088246943577</v>
      </c>
    </row>
    <row r="1326" spans="2:36" x14ac:dyDescent="0.35">
      <c r="B1326" s="36" t="s">
        <v>2403</v>
      </c>
      <c r="C1326" s="45" t="s">
        <v>314</v>
      </c>
      <c r="D1326" s="45" t="s">
        <v>4440</v>
      </c>
      <c r="E1326" s="36" t="s">
        <v>2403</v>
      </c>
      <c r="F1326" s="36" t="str">
        <f t="shared" si="60"/>
        <v>2008_TN</v>
      </c>
      <c r="G1326" s="45">
        <v>2008</v>
      </c>
      <c r="H1326" s="45">
        <f>_xlfn.XLOOKUP(J1326,Main_OG!$B$1:$B$766,Main_OG!$O$1:$O$766,"")</f>
        <v>0</v>
      </c>
      <c r="I1326" s="45">
        <f>_xlfn.XLOOKUP(F1326,Main_OG!$D$1:$D$766,Main_OG!$J$1:$J$766,"")</f>
        <v>0</v>
      </c>
      <c r="J1326" s="45" t="s">
        <v>314</v>
      </c>
      <c r="K1326" s="45" t="str">
        <f t="shared" si="61"/>
        <v>Kentucky Utilities Co_TN</v>
      </c>
      <c r="L1326" s="45" t="str">
        <f t="shared" si="62"/>
        <v>Kentucky Utilities Co_TN</v>
      </c>
      <c r="M1326" s="45" t="s">
        <v>2411</v>
      </c>
      <c r="N1326" s="45">
        <v>0</v>
      </c>
      <c r="O1326" s="45">
        <v>0</v>
      </c>
      <c r="P1326" s="45">
        <v>0</v>
      </c>
      <c r="Q1326" s="45">
        <v>5</v>
      </c>
      <c r="R1326" s="45">
        <v>0</v>
      </c>
      <c r="S1326" s="45">
        <v>0</v>
      </c>
      <c r="T1326" s="45">
        <v>0</v>
      </c>
      <c r="U1326" s="45">
        <v>158</v>
      </c>
      <c r="V1326" s="45">
        <v>0</v>
      </c>
      <c r="W1326" s="45">
        <v>0</v>
      </c>
      <c r="X1326" s="45">
        <v>0</v>
      </c>
      <c r="Y1326" s="45">
        <v>1.65</v>
      </c>
      <c r="Z1326" s="46">
        <v>298526.90000000002</v>
      </c>
      <c r="AA1326" s="46">
        <v>47784.098084790647</v>
      </c>
      <c r="AB1326" s="47">
        <f>_xlfn.XLOOKUP($F1326,Main_OG!$D$1:$D$766,Main_OG!AJ$1:AJ$766,"")</f>
        <v>53787582</v>
      </c>
      <c r="AC1326" s="47">
        <f>_xlfn.XLOOKUP($F1326,Main_OG!$D$1:$D$766,Main_OG!AK$1:AK$766,"")</f>
        <v>794544</v>
      </c>
      <c r="AD1326" s="47">
        <f>_xlfn.XLOOKUP($F1326,Main_OG!$D$1:$D$766,Main_OG!AL$1:AL$766,"")</f>
        <v>10387366</v>
      </c>
      <c r="AE1326" s="47">
        <f>_xlfn.XLOOKUP($F1326,Main_OG!$D$1:$D$766,Main_OG!AM$1:AM$766,"")</f>
        <v>27029617</v>
      </c>
      <c r="AF1326" s="48">
        <f>_xlfn.XLOOKUP($F1326,Main_OG!$D$1:$D$766,Main_OG!Z$1:Z$766,"")</f>
        <v>1.67</v>
      </c>
      <c r="AG1326" s="48">
        <f>_xlfn.XLOOKUP($F1326,Main_OG!$D$1:$D$766,Main_OG!AA$1:AA$766,"")</f>
        <v>2.15</v>
      </c>
      <c r="AH1326" s="48">
        <f>_xlfn.XLOOKUP($F1326,Main_OG!$D$1:$D$766,Main_OG!AB$1:AB$766,"")</f>
        <v>15.18</v>
      </c>
      <c r="AI1326" s="48">
        <f>_xlfn.XLOOKUP($F1326,Main_OG!$D$1:$D$766,Main_OG!AC$1:AC$766,"")</f>
        <v>9.82</v>
      </c>
      <c r="AJ1326" s="48">
        <f>_xlfn.XLOOKUP($F1326,Main_OG!$D$1:$D$766,Main_OG!AD$1:AD$766,"")</f>
        <v>0.47</v>
      </c>
    </row>
    <row r="1327" spans="2:36" x14ac:dyDescent="0.35">
      <c r="B1327" s="36" t="s">
        <v>2403</v>
      </c>
      <c r="C1327" s="45" t="s">
        <v>219</v>
      </c>
      <c r="D1327" s="45" t="s">
        <v>4440</v>
      </c>
      <c r="E1327" s="36" t="s">
        <v>2403</v>
      </c>
      <c r="F1327" s="36" t="str">
        <f t="shared" si="60"/>
        <v>2008_VA</v>
      </c>
      <c r="G1327" s="45">
        <v>2008</v>
      </c>
      <c r="H1327" s="45">
        <f>_xlfn.XLOOKUP(J1327,Main_OG!$B$1:$B$766,Main_OG!$O$1:$O$766,"")</f>
        <v>1</v>
      </c>
      <c r="I1327" s="45">
        <f>_xlfn.XLOOKUP(F1327,Main_OG!$D$1:$D$766,Main_OG!$J$1:$J$766,"")</f>
        <v>0</v>
      </c>
      <c r="J1327" s="45" t="s">
        <v>219</v>
      </c>
      <c r="K1327" s="45" t="str">
        <f t="shared" si="61"/>
        <v>Kentucky Utilities Co_VA</v>
      </c>
      <c r="L1327" s="45" t="str">
        <f t="shared" si="62"/>
        <v>Kentucky Utilities Co_VA</v>
      </c>
      <c r="M1327" s="45" t="s">
        <v>2412</v>
      </c>
      <c r="N1327" s="45">
        <v>0</v>
      </c>
      <c r="O1327" s="45">
        <v>4591</v>
      </c>
      <c r="P1327" s="45">
        <v>84</v>
      </c>
      <c r="Q1327" s="45">
        <v>25342</v>
      </c>
      <c r="R1327" s="45">
        <v>0</v>
      </c>
      <c r="S1327" s="45">
        <v>279846</v>
      </c>
      <c r="T1327" s="45">
        <v>217717</v>
      </c>
      <c r="U1327" s="45">
        <v>418644</v>
      </c>
      <c r="V1327" s="45">
        <v>0</v>
      </c>
      <c r="W1327" s="45">
        <v>6.48</v>
      </c>
      <c r="X1327" s="45">
        <v>5.5</v>
      </c>
      <c r="Y1327" s="45">
        <v>6.39</v>
      </c>
      <c r="Z1327" s="46">
        <v>462034.7</v>
      </c>
      <c r="AA1327" s="46">
        <v>58981.928375274591</v>
      </c>
      <c r="AB1327" s="47">
        <f>_xlfn.XLOOKUP($F1327,Main_OG!$D$1:$D$766,Main_OG!AJ$1:AJ$766,"")</f>
        <v>25820932</v>
      </c>
      <c r="AC1327" s="47">
        <f>_xlfn.XLOOKUP($F1327,Main_OG!$D$1:$D$766,Main_OG!AK$1:AK$766,"")</f>
        <v>4082928</v>
      </c>
      <c r="AD1327" s="47">
        <f>_xlfn.XLOOKUP($F1327,Main_OG!$D$1:$D$766,Main_OG!AL$1:AL$766,"")</f>
        <v>154676926</v>
      </c>
      <c r="AE1327" s="47">
        <f>_xlfn.XLOOKUP($F1327,Main_OG!$D$1:$D$766,Main_OG!AM$1:AM$766,"")</f>
        <v>27930764</v>
      </c>
      <c r="AF1327" s="48">
        <f>_xlfn.XLOOKUP($F1327,Main_OG!$D$1:$D$766,Main_OG!Z$1:Z$766,"")</f>
        <v>0</v>
      </c>
      <c r="AG1327" s="48">
        <f>_xlfn.XLOOKUP($F1327,Main_OG!$D$1:$D$766,Main_OG!AA$1:AA$766,"")</f>
        <v>2.2204719344600159</v>
      </c>
      <c r="AH1327" s="48">
        <f>_xlfn.XLOOKUP($F1327,Main_OG!$D$1:$D$766,Main_OG!AB$1:AB$766,"")</f>
        <v>21.37</v>
      </c>
      <c r="AI1327" s="48">
        <f>_xlfn.XLOOKUP($F1327,Main_OG!$D$1:$D$766,Main_OG!AC$1:AC$766,"")</f>
        <v>9.1182546074696553</v>
      </c>
      <c r="AJ1327" s="48">
        <f>_xlfn.XLOOKUP($F1327,Main_OG!$D$1:$D$766,Main_OG!AD$1:AD$766,"")</f>
        <v>0.68330088246943577</v>
      </c>
    </row>
    <row r="1328" spans="2:36" x14ac:dyDescent="0.35">
      <c r="B1328" s="36" t="s">
        <v>2403</v>
      </c>
      <c r="C1328" s="45" t="s">
        <v>490</v>
      </c>
      <c r="D1328" s="45" t="s">
        <v>4440</v>
      </c>
      <c r="E1328" s="36" t="s">
        <v>2403</v>
      </c>
      <c r="F1328" s="36" t="str">
        <f t="shared" si="60"/>
        <v>2009_KY</v>
      </c>
      <c r="G1328" s="45">
        <v>2009</v>
      </c>
      <c r="H1328" s="45">
        <f>_xlfn.XLOOKUP(J1328,Main_OG!$B$1:$B$766,Main_OG!$O$1:$O$766,"")</f>
        <v>0</v>
      </c>
      <c r="I1328" s="45">
        <f>_xlfn.XLOOKUP(F1328,Main_OG!$D$1:$D$766,Main_OG!$J$1:$J$766,"")</f>
        <v>0</v>
      </c>
      <c r="J1328" s="45" t="s">
        <v>490</v>
      </c>
      <c r="K1328" s="45" t="str">
        <f t="shared" si="61"/>
        <v>Kentucky Utilities Co_KY</v>
      </c>
      <c r="L1328" s="45" t="str">
        <f t="shared" si="62"/>
        <v>Kentucky Utilities Co_KY</v>
      </c>
      <c r="M1328" s="45" t="s">
        <v>2413</v>
      </c>
      <c r="N1328" s="45">
        <v>0</v>
      </c>
      <c r="O1328" s="45">
        <v>88895</v>
      </c>
      <c r="P1328" s="45">
        <v>1957</v>
      </c>
      <c r="Q1328" s="45">
        <v>420023</v>
      </c>
      <c r="R1328" s="45">
        <v>0</v>
      </c>
      <c r="S1328" s="45">
        <v>5881912</v>
      </c>
      <c r="T1328" s="45">
        <v>5454811</v>
      </c>
      <c r="U1328" s="45">
        <v>6164921</v>
      </c>
      <c r="V1328" s="45">
        <v>0</v>
      </c>
      <c r="W1328" s="45">
        <v>7.02</v>
      </c>
      <c r="X1328" s="45">
        <v>5.59</v>
      </c>
      <c r="Y1328" s="45">
        <v>7.31</v>
      </c>
      <c r="Z1328" s="46">
        <v>178112.8</v>
      </c>
      <c r="AA1328" s="46">
        <v>41257.759306419117</v>
      </c>
      <c r="AB1328" s="47">
        <f>_xlfn.XLOOKUP($F1328,Main_OG!$D$1:$D$766,Main_OG!AJ$1:AJ$766,"")</f>
        <v>78542346</v>
      </c>
      <c r="AC1328" s="47">
        <f>_xlfn.XLOOKUP($F1328,Main_OG!$D$1:$D$766,Main_OG!AK$1:AK$766,"")</f>
        <v>8069320</v>
      </c>
      <c r="AD1328" s="47">
        <f>_xlfn.XLOOKUP($F1328,Main_OG!$D$1:$D$766,Main_OG!AL$1:AL$766,"")</f>
        <v>20045136</v>
      </c>
      <c r="AE1328" s="47">
        <f>_xlfn.XLOOKUP($F1328,Main_OG!$D$1:$D$766,Main_OG!AM$1:AM$766,"")</f>
        <v>0</v>
      </c>
      <c r="AF1328" s="48">
        <f>_xlfn.XLOOKUP($F1328,Main_OG!$D$1:$D$766,Main_OG!Z$1:Z$766,"")</f>
        <v>0</v>
      </c>
      <c r="AG1328" s="48">
        <f>_xlfn.XLOOKUP($F1328,Main_OG!$D$1:$D$766,Main_OG!AA$1:AA$766,"")</f>
        <v>2.17</v>
      </c>
      <c r="AH1328" s="48">
        <f>_xlfn.XLOOKUP($F1328,Main_OG!$D$1:$D$766,Main_OG!AB$1:AB$766,"")</f>
        <v>14.17</v>
      </c>
      <c r="AI1328" s="48">
        <f>_xlfn.XLOOKUP($F1328,Main_OG!$D$1:$D$766,Main_OG!AC$1:AC$766,"")</f>
        <v>4.5973007921271787</v>
      </c>
      <c r="AJ1328" s="48">
        <f>_xlfn.XLOOKUP($F1328,Main_OG!$D$1:$D$766,Main_OG!AD$1:AD$766,"")</f>
        <v>0.68314474405108627</v>
      </c>
    </row>
    <row r="1329" spans="2:36" x14ac:dyDescent="0.35">
      <c r="B1329" s="36" t="s">
        <v>2403</v>
      </c>
      <c r="C1329" s="45" t="s">
        <v>314</v>
      </c>
      <c r="D1329" s="45" t="s">
        <v>4440</v>
      </c>
      <c r="E1329" s="36" t="s">
        <v>2403</v>
      </c>
      <c r="F1329" s="36" t="str">
        <f t="shared" si="60"/>
        <v>2009_TN</v>
      </c>
      <c r="G1329" s="45">
        <v>2009</v>
      </c>
      <c r="H1329" s="45">
        <f>_xlfn.XLOOKUP(J1329,Main_OG!$B$1:$B$766,Main_OG!$O$1:$O$766,"")</f>
        <v>0</v>
      </c>
      <c r="I1329" s="45">
        <f>_xlfn.XLOOKUP(F1329,Main_OG!$D$1:$D$766,Main_OG!$J$1:$J$766,"")</f>
        <v>0</v>
      </c>
      <c r="J1329" s="45" t="s">
        <v>314</v>
      </c>
      <c r="K1329" s="45" t="str">
        <f t="shared" si="61"/>
        <v>Kentucky Utilities Co_TN</v>
      </c>
      <c r="L1329" s="45" t="str">
        <f t="shared" si="62"/>
        <v>Kentucky Utilities Co_TN</v>
      </c>
      <c r="M1329" s="45" t="s">
        <v>2414</v>
      </c>
      <c r="N1329" s="45">
        <v>0</v>
      </c>
      <c r="O1329" s="45">
        <v>0</v>
      </c>
      <c r="P1329" s="45">
        <v>0</v>
      </c>
      <c r="Q1329" s="45">
        <v>5</v>
      </c>
      <c r="R1329" s="45">
        <v>0</v>
      </c>
      <c r="S1329" s="45">
        <v>0</v>
      </c>
      <c r="T1329" s="45">
        <v>0</v>
      </c>
      <c r="U1329" s="45">
        <v>128</v>
      </c>
      <c r="V1329" s="45">
        <v>0</v>
      </c>
      <c r="W1329" s="45">
        <v>0</v>
      </c>
      <c r="X1329" s="45">
        <v>0</v>
      </c>
      <c r="Y1329" s="45">
        <v>2.34</v>
      </c>
      <c r="Z1329" s="46">
        <v>287308.79999999999</v>
      </c>
      <c r="AA1329" s="46">
        <v>45561.042553154373</v>
      </c>
      <c r="AB1329" s="47">
        <f>_xlfn.XLOOKUP($F1329,Main_OG!$D$1:$D$766,Main_OG!AJ$1:AJ$766,"")</f>
        <v>39393192</v>
      </c>
      <c r="AC1329" s="47">
        <f>_xlfn.XLOOKUP($F1329,Main_OG!$D$1:$D$766,Main_OG!AK$1:AK$766,"")</f>
        <v>704448</v>
      </c>
      <c r="AD1329" s="47">
        <f>_xlfn.XLOOKUP($F1329,Main_OG!$D$1:$D$766,Main_OG!AL$1:AL$766,"")</f>
        <v>8995702</v>
      </c>
      <c r="AE1329" s="47">
        <f>_xlfn.XLOOKUP($F1329,Main_OG!$D$1:$D$766,Main_OG!AM$1:AM$766,"")</f>
        <v>26962001</v>
      </c>
      <c r="AF1329" s="48">
        <f>_xlfn.XLOOKUP($F1329,Main_OG!$D$1:$D$766,Main_OG!Z$1:Z$766,"")</f>
        <v>0</v>
      </c>
      <c r="AG1329" s="48">
        <f>_xlfn.XLOOKUP($F1329,Main_OG!$D$1:$D$766,Main_OG!AA$1:AA$766,"")</f>
        <v>2.5</v>
      </c>
      <c r="AH1329" s="48">
        <f>_xlfn.XLOOKUP($F1329,Main_OG!$D$1:$D$766,Main_OG!AB$1:AB$766,"")</f>
        <v>12.54</v>
      </c>
      <c r="AI1329" s="48">
        <f>_xlfn.XLOOKUP($F1329,Main_OG!$D$1:$D$766,Main_OG!AC$1:AC$766,"")</f>
        <v>4.57</v>
      </c>
      <c r="AJ1329" s="48">
        <f>_xlfn.XLOOKUP($F1329,Main_OG!$D$1:$D$766,Main_OG!AD$1:AD$766,"")</f>
        <v>0.68314474405108627</v>
      </c>
    </row>
    <row r="1330" spans="2:36" x14ac:dyDescent="0.35">
      <c r="B1330" s="36" t="s">
        <v>2403</v>
      </c>
      <c r="C1330" s="45" t="s">
        <v>219</v>
      </c>
      <c r="D1330" s="45" t="s">
        <v>4440</v>
      </c>
      <c r="E1330" s="36" t="s">
        <v>2403</v>
      </c>
      <c r="F1330" s="36" t="str">
        <f t="shared" si="60"/>
        <v>2009_VA</v>
      </c>
      <c r="G1330" s="45">
        <v>2009</v>
      </c>
      <c r="H1330" s="45">
        <f>_xlfn.XLOOKUP(J1330,Main_OG!$B$1:$B$766,Main_OG!$O$1:$O$766,"")</f>
        <v>1</v>
      </c>
      <c r="I1330" s="45">
        <f>_xlfn.XLOOKUP(F1330,Main_OG!$D$1:$D$766,Main_OG!$J$1:$J$766,"")</f>
        <v>0</v>
      </c>
      <c r="J1330" s="45" t="s">
        <v>219</v>
      </c>
      <c r="K1330" s="45" t="str">
        <f t="shared" si="61"/>
        <v>Kentucky Utilities Co_VA</v>
      </c>
      <c r="L1330" s="45" t="str">
        <f t="shared" si="62"/>
        <v>Kentucky Utilities Co_VA</v>
      </c>
      <c r="M1330" s="45" t="s">
        <v>2415</v>
      </c>
      <c r="N1330" s="45">
        <v>0</v>
      </c>
      <c r="O1330" s="45">
        <v>4482</v>
      </c>
      <c r="P1330" s="45">
        <v>82</v>
      </c>
      <c r="Q1330" s="45">
        <v>25175</v>
      </c>
      <c r="R1330" s="45">
        <v>0</v>
      </c>
      <c r="S1330" s="45">
        <v>283819</v>
      </c>
      <c r="T1330" s="45">
        <v>197805</v>
      </c>
      <c r="U1330" s="45">
        <v>429111</v>
      </c>
      <c r="V1330" s="45">
        <v>0</v>
      </c>
      <c r="W1330" s="45">
        <v>6.48</v>
      </c>
      <c r="X1330" s="45">
        <v>5.68</v>
      </c>
      <c r="Y1330" s="45">
        <v>6.84</v>
      </c>
      <c r="Z1330" s="46">
        <v>460075.3</v>
      </c>
      <c r="AA1330" s="46">
        <v>58046.802542084297</v>
      </c>
      <c r="AB1330" s="47">
        <f>_xlfn.XLOOKUP($F1330,Main_OG!$D$1:$D$766,Main_OG!AJ$1:AJ$766,"")</f>
        <v>20943458</v>
      </c>
      <c r="AC1330" s="47">
        <f>_xlfn.XLOOKUP($F1330,Main_OG!$D$1:$D$766,Main_OG!AK$1:AK$766,"")</f>
        <v>3603072</v>
      </c>
      <c r="AD1330" s="47">
        <f>_xlfn.XLOOKUP($F1330,Main_OG!$D$1:$D$766,Main_OG!AL$1:AL$766,"")</f>
        <v>189751210</v>
      </c>
      <c r="AE1330" s="47">
        <f>_xlfn.XLOOKUP($F1330,Main_OG!$D$1:$D$766,Main_OG!AM$1:AM$766,"")</f>
        <v>28212252</v>
      </c>
      <c r="AF1330" s="48">
        <f>_xlfn.XLOOKUP($F1330,Main_OG!$D$1:$D$766,Main_OG!Z$1:Z$766,"")</f>
        <v>0</v>
      </c>
      <c r="AG1330" s="48">
        <f>_xlfn.XLOOKUP($F1330,Main_OG!$D$1:$D$766,Main_OG!AA$1:AA$766,"")</f>
        <v>2.2743975091886082</v>
      </c>
      <c r="AH1330" s="48">
        <f>_xlfn.XLOOKUP($F1330,Main_OG!$D$1:$D$766,Main_OG!AB$1:AB$766,"")</f>
        <v>13.45</v>
      </c>
      <c r="AI1330" s="48">
        <f>_xlfn.XLOOKUP($F1330,Main_OG!$D$1:$D$766,Main_OG!AC$1:AC$766,"")</f>
        <v>4.5973007921271787</v>
      </c>
      <c r="AJ1330" s="48">
        <f>_xlfn.XLOOKUP($F1330,Main_OG!$D$1:$D$766,Main_OG!AD$1:AD$766,"")</f>
        <v>0.68314474405108627</v>
      </c>
    </row>
    <row r="1331" spans="2:36" x14ac:dyDescent="0.35">
      <c r="B1331" s="36" t="s">
        <v>2403</v>
      </c>
      <c r="C1331" s="45" t="s">
        <v>490</v>
      </c>
      <c r="D1331" s="45" t="s">
        <v>4440</v>
      </c>
      <c r="E1331" s="36" t="s">
        <v>2403</v>
      </c>
      <c r="F1331" s="36" t="str">
        <f t="shared" si="60"/>
        <v>2010_KY</v>
      </c>
      <c r="G1331" s="45">
        <v>2010</v>
      </c>
      <c r="H1331" s="45">
        <f>_xlfn.XLOOKUP(J1331,Main_OG!$B$1:$B$766,Main_OG!$O$1:$O$766,"")</f>
        <v>0</v>
      </c>
      <c r="I1331" s="45">
        <f>_xlfn.XLOOKUP(F1331,Main_OG!$D$1:$D$766,Main_OG!$J$1:$J$766,"")</f>
        <v>0</v>
      </c>
      <c r="J1331" s="45" t="s">
        <v>490</v>
      </c>
      <c r="K1331" s="45" t="str">
        <f t="shared" si="61"/>
        <v>Kentucky Utilities Co_KY</v>
      </c>
      <c r="L1331" s="45" t="str">
        <f t="shared" si="62"/>
        <v>Kentucky Utilities Co_KY</v>
      </c>
      <c r="M1331" s="45" t="s">
        <v>2416</v>
      </c>
      <c r="N1331" s="45">
        <v>0</v>
      </c>
      <c r="O1331" s="45">
        <v>89797</v>
      </c>
      <c r="P1331" s="45">
        <v>2173</v>
      </c>
      <c r="Q1331" s="45">
        <v>422854</v>
      </c>
      <c r="R1331" s="45">
        <v>0</v>
      </c>
      <c r="S1331" s="45">
        <v>6000541</v>
      </c>
      <c r="T1331" s="45">
        <v>6244996</v>
      </c>
      <c r="U1331" s="45">
        <v>6728669</v>
      </c>
      <c r="V1331" s="45">
        <v>0</v>
      </c>
      <c r="W1331" s="45">
        <v>7.31</v>
      </c>
      <c r="X1331" s="45">
        <v>5.57</v>
      </c>
      <c r="Y1331" s="45">
        <v>7.54</v>
      </c>
      <c r="Z1331" s="46">
        <v>186720.6</v>
      </c>
      <c r="AA1331" s="46">
        <v>42939.437925667546</v>
      </c>
      <c r="AB1331" s="47">
        <f>_xlfn.XLOOKUP($F1331,Main_OG!$D$1:$D$766,Main_OG!AJ$1:AJ$766,"")</f>
        <v>83781254</v>
      </c>
      <c r="AC1331" s="47">
        <f>_xlfn.XLOOKUP($F1331,Main_OG!$D$1:$D$766,Main_OG!AK$1:AK$766,"")</f>
        <v>8756708</v>
      </c>
      <c r="AD1331" s="47">
        <f>_xlfn.XLOOKUP($F1331,Main_OG!$D$1:$D$766,Main_OG!AL$1:AL$766,"")</f>
        <v>41859754</v>
      </c>
      <c r="AE1331" s="47">
        <f>_xlfn.XLOOKUP($F1331,Main_OG!$D$1:$D$766,Main_OG!AM$1:AM$766,"")</f>
        <v>0</v>
      </c>
      <c r="AF1331" s="48">
        <f>_xlfn.XLOOKUP($F1331,Main_OG!$D$1:$D$766,Main_OG!Z$1:Z$766,"")</f>
        <v>0</v>
      </c>
      <c r="AG1331" s="48">
        <f>_xlfn.XLOOKUP($F1331,Main_OG!$D$1:$D$766,Main_OG!AA$1:AA$766,"")</f>
        <v>2.2599999999999998</v>
      </c>
      <c r="AH1331" s="48">
        <f>_xlfn.XLOOKUP($F1331,Main_OG!$D$1:$D$766,Main_OG!AB$1:AB$766,"")</f>
        <v>16.55</v>
      </c>
      <c r="AI1331" s="48">
        <f>_xlfn.XLOOKUP($F1331,Main_OG!$D$1:$D$766,Main_OG!AC$1:AC$766,"")</f>
        <v>4.9924248044436963</v>
      </c>
      <c r="AJ1331" s="48">
        <f>_xlfn.XLOOKUP($F1331,Main_OG!$D$1:$D$766,Main_OG!AD$1:AD$766,"")</f>
        <v>0.70992248279802228</v>
      </c>
    </row>
    <row r="1332" spans="2:36" x14ac:dyDescent="0.35">
      <c r="B1332" s="36" t="s">
        <v>2403</v>
      </c>
      <c r="C1332" s="45" t="s">
        <v>314</v>
      </c>
      <c r="D1332" s="45" t="s">
        <v>4440</v>
      </c>
      <c r="E1332" s="36" t="s">
        <v>2403</v>
      </c>
      <c r="F1332" s="36" t="str">
        <f t="shared" si="60"/>
        <v>2010_TN</v>
      </c>
      <c r="G1332" s="45">
        <v>2010</v>
      </c>
      <c r="H1332" s="45">
        <f>_xlfn.XLOOKUP(J1332,Main_OG!$B$1:$B$766,Main_OG!$O$1:$O$766,"")</f>
        <v>0</v>
      </c>
      <c r="I1332" s="45">
        <f>_xlfn.XLOOKUP(F1332,Main_OG!$D$1:$D$766,Main_OG!$J$1:$J$766,"")</f>
        <v>0</v>
      </c>
      <c r="J1332" s="45" t="s">
        <v>314</v>
      </c>
      <c r="K1332" s="45" t="str">
        <f t="shared" si="61"/>
        <v>Kentucky Utilities Co_TN</v>
      </c>
      <c r="L1332" s="45" t="str">
        <f t="shared" si="62"/>
        <v>Kentucky Utilities Co_TN</v>
      </c>
      <c r="M1332" s="45" t="s">
        <v>2417</v>
      </c>
      <c r="N1332" s="45">
        <v>0</v>
      </c>
      <c r="O1332" s="45">
        <v>0</v>
      </c>
      <c r="P1332" s="45">
        <v>0</v>
      </c>
      <c r="Q1332" s="45">
        <v>4</v>
      </c>
      <c r="R1332" s="45">
        <v>0</v>
      </c>
      <c r="S1332" s="45">
        <v>0</v>
      </c>
      <c r="T1332" s="45">
        <v>0</v>
      </c>
      <c r="U1332" s="45">
        <v>119</v>
      </c>
      <c r="V1332" s="45">
        <v>0</v>
      </c>
      <c r="W1332" s="45">
        <v>0</v>
      </c>
      <c r="X1332" s="45">
        <v>0</v>
      </c>
      <c r="Y1332" s="45">
        <v>3.36</v>
      </c>
      <c r="Z1332" s="46">
        <v>292687</v>
      </c>
      <c r="AA1332" s="46">
        <v>46052.422477601351</v>
      </c>
      <c r="AB1332" s="47">
        <f>_xlfn.XLOOKUP($F1332,Main_OG!$D$1:$D$766,Main_OG!AJ$1:AJ$766,"")</f>
        <v>41793982</v>
      </c>
      <c r="AC1332" s="47">
        <f>_xlfn.XLOOKUP($F1332,Main_OG!$D$1:$D$766,Main_OG!AK$1:AK$766,"")</f>
        <v>804124</v>
      </c>
      <c r="AD1332" s="47">
        <f>_xlfn.XLOOKUP($F1332,Main_OG!$D$1:$D$766,Main_OG!AL$1:AL$766,"")</f>
        <v>45808758</v>
      </c>
      <c r="AE1332" s="47">
        <f>_xlfn.XLOOKUP($F1332,Main_OG!$D$1:$D$766,Main_OG!AM$1:AM$766,"")</f>
        <v>27739221</v>
      </c>
      <c r="AF1332" s="48">
        <f>_xlfn.XLOOKUP($F1332,Main_OG!$D$1:$D$766,Main_OG!Z$1:Z$766,"")</f>
        <v>0</v>
      </c>
      <c r="AG1332" s="48">
        <f>_xlfn.XLOOKUP($F1332,Main_OG!$D$1:$D$766,Main_OG!AA$1:AA$766,"")</f>
        <v>2.64</v>
      </c>
      <c r="AH1332" s="48">
        <f>_xlfn.XLOOKUP($F1332,Main_OG!$D$1:$D$766,Main_OG!AB$1:AB$766,"")</f>
        <v>17.04</v>
      </c>
      <c r="AI1332" s="48">
        <f>_xlfn.XLOOKUP($F1332,Main_OG!$D$1:$D$766,Main_OG!AC$1:AC$766,"")</f>
        <v>4.9400000000000004</v>
      </c>
      <c r="AJ1332" s="48">
        <f>_xlfn.XLOOKUP($F1332,Main_OG!$D$1:$D$766,Main_OG!AD$1:AD$766,"")</f>
        <v>0.70992248279802228</v>
      </c>
    </row>
    <row r="1333" spans="2:36" x14ac:dyDescent="0.35">
      <c r="B1333" s="36" t="s">
        <v>2403</v>
      </c>
      <c r="C1333" s="45" t="s">
        <v>219</v>
      </c>
      <c r="D1333" s="45" t="s">
        <v>4440</v>
      </c>
      <c r="E1333" s="36" t="s">
        <v>2403</v>
      </c>
      <c r="F1333" s="36" t="str">
        <f t="shared" si="60"/>
        <v>2010_VA</v>
      </c>
      <c r="G1333" s="45">
        <v>2010</v>
      </c>
      <c r="H1333" s="45">
        <f>_xlfn.XLOOKUP(J1333,Main_OG!$B$1:$B$766,Main_OG!$O$1:$O$766,"")</f>
        <v>1</v>
      </c>
      <c r="I1333" s="45">
        <f>_xlfn.XLOOKUP(F1333,Main_OG!$D$1:$D$766,Main_OG!$J$1:$J$766,"")</f>
        <v>1</v>
      </c>
      <c r="J1333" s="45" t="s">
        <v>219</v>
      </c>
      <c r="K1333" s="45" t="str">
        <f t="shared" si="61"/>
        <v>Kentucky Utilities Co_VA</v>
      </c>
      <c r="L1333" s="45" t="str">
        <f t="shared" si="62"/>
        <v>Kentucky Utilities Co_VA</v>
      </c>
      <c r="M1333" s="45" t="s">
        <v>2418</v>
      </c>
      <c r="N1333" s="45">
        <v>0</v>
      </c>
      <c r="O1333" s="45">
        <v>4435</v>
      </c>
      <c r="P1333" s="45">
        <v>71</v>
      </c>
      <c r="Q1333" s="45">
        <v>24951</v>
      </c>
      <c r="R1333" s="45">
        <v>0</v>
      </c>
      <c r="S1333" s="45">
        <v>295392</v>
      </c>
      <c r="T1333" s="45">
        <v>213355</v>
      </c>
      <c r="U1333" s="45">
        <v>452837</v>
      </c>
      <c r="V1333" s="45">
        <v>0</v>
      </c>
      <c r="W1333" s="45">
        <v>8.31</v>
      </c>
      <c r="X1333" s="45">
        <v>6.9</v>
      </c>
      <c r="Y1333" s="45">
        <v>8.52</v>
      </c>
      <c r="Z1333" s="46">
        <v>475699.3</v>
      </c>
      <c r="AA1333" s="46">
        <v>59284.529269925588</v>
      </c>
      <c r="AB1333" s="47">
        <f>_xlfn.XLOOKUP($F1333,Main_OG!$D$1:$D$766,Main_OG!AJ$1:AJ$766,"")</f>
        <v>21186800</v>
      </c>
      <c r="AC1333" s="47">
        <f>_xlfn.XLOOKUP($F1333,Main_OG!$D$1:$D$766,Main_OG!AK$1:AK$766,"")</f>
        <v>4463444</v>
      </c>
      <c r="AD1333" s="47">
        <f>_xlfn.XLOOKUP($F1333,Main_OG!$D$1:$D$766,Main_OG!AL$1:AL$766,"")</f>
        <v>277796324</v>
      </c>
      <c r="AE1333" s="47">
        <f>_xlfn.XLOOKUP($F1333,Main_OG!$D$1:$D$766,Main_OG!AM$1:AM$766,"")</f>
        <v>26571899</v>
      </c>
      <c r="AF1333" s="48">
        <f>_xlfn.XLOOKUP($F1333,Main_OG!$D$1:$D$766,Main_OG!Z$1:Z$766,"")</f>
        <v>0</v>
      </c>
      <c r="AG1333" s="48">
        <f>_xlfn.XLOOKUP($F1333,Main_OG!$D$1:$D$766,Main_OG!AA$1:AA$766,"")</f>
        <v>2.2935982820086371</v>
      </c>
      <c r="AH1333" s="48">
        <f>_xlfn.XLOOKUP($F1333,Main_OG!$D$1:$D$766,Main_OG!AB$1:AB$766,"")</f>
        <v>17.815786882646659</v>
      </c>
      <c r="AI1333" s="48">
        <f>_xlfn.XLOOKUP($F1333,Main_OG!$D$1:$D$766,Main_OG!AC$1:AC$766,"")</f>
        <v>4.9924248044436963</v>
      </c>
      <c r="AJ1333" s="48">
        <f>_xlfn.XLOOKUP($F1333,Main_OG!$D$1:$D$766,Main_OG!AD$1:AD$766,"")</f>
        <v>0.70992248279802228</v>
      </c>
    </row>
    <row r="1334" spans="2:36" x14ac:dyDescent="0.35">
      <c r="B1334" s="36" t="s">
        <v>2403</v>
      </c>
      <c r="C1334" s="45" t="s">
        <v>490</v>
      </c>
      <c r="D1334" s="45" t="s">
        <v>4440</v>
      </c>
      <c r="E1334" s="36" t="s">
        <v>2403</v>
      </c>
      <c r="F1334" s="36" t="str">
        <f t="shared" si="60"/>
        <v>2011_KY</v>
      </c>
      <c r="G1334" s="45">
        <v>2011</v>
      </c>
      <c r="H1334" s="45">
        <f>_xlfn.XLOOKUP(J1334,Main_OG!$B$1:$B$766,Main_OG!$O$1:$O$766,"")</f>
        <v>0</v>
      </c>
      <c r="I1334" s="45">
        <f>_xlfn.XLOOKUP(F1334,Main_OG!$D$1:$D$766,Main_OG!$J$1:$J$766,"")</f>
        <v>0</v>
      </c>
      <c r="J1334" s="45" t="s">
        <v>490</v>
      </c>
      <c r="K1334" s="45" t="str">
        <f t="shared" si="61"/>
        <v>Kentucky Utilities Co_KY</v>
      </c>
      <c r="L1334" s="45" t="str">
        <f t="shared" si="62"/>
        <v>Kentucky Utilities Co_KY</v>
      </c>
      <c r="M1334" s="45" t="s">
        <v>2419</v>
      </c>
      <c r="N1334" s="45">
        <v>0</v>
      </c>
      <c r="O1334" s="45">
        <v>88055</v>
      </c>
      <c r="P1334" s="45">
        <v>2281</v>
      </c>
      <c r="Q1334" s="45">
        <v>421249</v>
      </c>
      <c r="R1334" s="45">
        <v>0</v>
      </c>
      <c r="S1334" s="45">
        <v>5724105</v>
      </c>
      <c r="T1334" s="45">
        <v>6450370</v>
      </c>
      <c r="U1334" s="45">
        <v>6145625</v>
      </c>
      <c r="V1334" s="45">
        <v>0</v>
      </c>
      <c r="W1334" s="45">
        <v>7.88</v>
      </c>
      <c r="X1334" s="45">
        <v>5.66</v>
      </c>
      <c r="Y1334" s="45">
        <v>8.02</v>
      </c>
      <c r="Z1334" s="46">
        <v>188389.8</v>
      </c>
      <c r="AA1334" s="46">
        <v>43101.735899718522</v>
      </c>
      <c r="AB1334" s="47">
        <f>_xlfn.XLOOKUP($F1334,Main_OG!$D$1:$D$766,Main_OG!AJ$1:AJ$766,"")</f>
        <v>85085312</v>
      </c>
      <c r="AC1334" s="47">
        <f>_xlfn.XLOOKUP($F1334,Main_OG!$D$1:$D$766,Main_OG!AK$1:AK$766,"")</f>
        <v>6592725.4000000004</v>
      </c>
      <c r="AD1334" s="47">
        <f>_xlfn.XLOOKUP($F1334,Main_OG!$D$1:$D$766,Main_OG!AL$1:AL$766,"")</f>
        <v>34686724</v>
      </c>
      <c r="AE1334" s="47">
        <f>_xlfn.XLOOKUP($F1334,Main_OG!$D$1:$D$766,Main_OG!AM$1:AM$766,"")</f>
        <v>0</v>
      </c>
      <c r="AF1334" s="48">
        <f>_xlfn.XLOOKUP($F1334,Main_OG!$D$1:$D$766,Main_OG!Z$1:Z$766,"")</f>
        <v>0</v>
      </c>
      <c r="AG1334" s="48">
        <f>_xlfn.XLOOKUP($F1334,Main_OG!$D$1:$D$766,Main_OG!AA$1:AA$766,"")</f>
        <v>2.3089180475565318</v>
      </c>
      <c r="AH1334" s="48">
        <f>_xlfn.XLOOKUP($F1334,Main_OG!$D$1:$D$766,Main_OG!AB$1:AB$766,"")</f>
        <v>23.03</v>
      </c>
      <c r="AI1334" s="48">
        <f>_xlfn.XLOOKUP($F1334,Main_OG!$D$1:$D$766,Main_OG!AC$1:AC$766,"")</f>
        <v>4.6524343752411106</v>
      </c>
      <c r="AJ1334" s="48">
        <f>_xlfn.XLOOKUP($F1334,Main_OG!$D$1:$D$766,Main_OG!AD$1:AD$766,"")</f>
        <v>0.75949643062398253</v>
      </c>
    </row>
    <row r="1335" spans="2:36" x14ac:dyDescent="0.35">
      <c r="B1335" s="36" t="s">
        <v>2403</v>
      </c>
      <c r="C1335" s="45" t="s">
        <v>314</v>
      </c>
      <c r="D1335" s="45" t="s">
        <v>4440</v>
      </c>
      <c r="E1335" s="36" t="s">
        <v>2403</v>
      </c>
      <c r="F1335" s="36" t="str">
        <f t="shared" si="60"/>
        <v>2011_TN</v>
      </c>
      <c r="G1335" s="45">
        <v>2011</v>
      </c>
      <c r="H1335" s="45">
        <f>_xlfn.XLOOKUP(J1335,Main_OG!$B$1:$B$766,Main_OG!$O$1:$O$766,"")</f>
        <v>0</v>
      </c>
      <c r="I1335" s="45">
        <f>_xlfn.XLOOKUP(F1335,Main_OG!$D$1:$D$766,Main_OG!$J$1:$J$766,"")</f>
        <v>0</v>
      </c>
      <c r="J1335" s="45" t="s">
        <v>314</v>
      </c>
      <c r="K1335" s="45" t="str">
        <f t="shared" si="61"/>
        <v>Kentucky Utilities Co_TN</v>
      </c>
      <c r="L1335" s="45" t="str">
        <f t="shared" si="62"/>
        <v>Kentucky Utilities Co_TN</v>
      </c>
      <c r="M1335" s="45" t="s">
        <v>2420</v>
      </c>
      <c r="N1335" s="45">
        <v>0</v>
      </c>
      <c r="O1335" s="45">
        <v>0</v>
      </c>
      <c r="P1335" s="45">
        <v>0</v>
      </c>
      <c r="Q1335" s="45">
        <v>4</v>
      </c>
      <c r="R1335" s="45">
        <v>0</v>
      </c>
      <c r="S1335" s="45">
        <v>0</v>
      </c>
      <c r="T1335" s="45">
        <v>0</v>
      </c>
      <c r="U1335" s="45">
        <v>109</v>
      </c>
      <c r="V1335" s="45">
        <v>0</v>
      </c>
      <c r="W1335" s="45">
        <v>0</v>
      </c>
      <c r="X1335" s="45">
        <v>0</v>
      </c>
      <c r="Y1335" s="45">
        <v>5.14</v>
      </c>
      <c r="Z1335" s="46">
        <v>301508.90000000002</v>
      </c>
      <c r="AA1335" s="46">
        <v>47108.572132110101</v>
      </c>
      <c r="AB1335" s="47">
        <f>_xlfn.XLOOKUP($F1335,Main_OG!$D$1:$D$766,Main_OG!AJ$1:AJ$766,"")</f>
        <v>40463270</v>
      </c>
      <c r="AC1335" s="47">
        <f>_xlfn.XLOOKUP($F1335,Main_OG!$D$1:$D$766,Main_OG!AK$1:AK$766,"")</f>
        <v>748972</v>
      </c>
      <c r="AD1335" s="47">
        <f>_xlfn.XLOOKUP($F1335,Main_OG!$D$1:$D$766,Main_OG!AL$1:AL$766,"")</f>
        <v>55019376</v>
      </c>
      <c r="AE1335" s="47">
        <f>_xlfn.XLOOKUP($F1335,Main_OG!$D$1:$D$766,Main_OG!AM$1:AM$766,"")</f>
        <v>26919177</v>
      </c>
      <c r="AF1335" s="48">
        <f>_xlfn.XLOOKUP($F1335,Main_OG!$D$1:$D$766,Main_OG!Z$1:Z$766,"")</f>
        <v>0</v>
      </c>
      <c r="AG1335" s="48">
        <f>_xlfn.XLOOKUP($F1335,Main_OG!$D$1:$D$766,Main_OG!AA$1:AA$766,"")</f>
        <v>2.3089180475565318</v>
      </c>
      <c r="AH1335" s="48">
        <f>_xlfn.XLOOKUP($F1335,Main_OG!$D$1:$D$766,Main_OG!AB$1:AB$766,"")</f>
        <v>21.55</v>
      </c>
      <c r="AI1335" s="48">
        <f>_xlfn.XLOOKUP($F1335,Main_OG!$D$1:$D$766,Main_OG!AC$1:AC$766,"")</f>
        <v>4.5999999999999996</v>
      </c>
      <c r="AJ1335" s="48">
        <f>_xlfn.XLOOKUP($F1335,Main_OG!$D$1:$D$766,Main_OG!AD$1:AD$766,"")</f>
        <v>0.75949643062398253</v>
      </c>
    </row>
    <row r="1336" spans="2:36" x14ac:dyDescent="0.35">
      <c r="B1336" s="36" t="s">
        <v>2403</v>
      </c>
      <c r="C1336" s="45" t="s">
        <v>219</v>
      </c>
      <c r="D1336" s="45" t="s">
        <v>4440</v>
      </c>
      <c r="E1336" s="36" t="s">
        <v>2403</v>
      </c>
      <c r="F1336" s="36" t="str">
        <f t="shared" si="60"/>
        <v>2011_VA</v>
      </c>
      <c r="G1336" s="45">
        <v>2011</v>
      </c>
      <c r="H1336" s="45">
        <f>_xlfn.XLOOKUP(J1336,Main_OG!$B$1:$B$766,Main_OG!$O$1:$O$766,"")</f>
        <v>1</v>
      </c>
      <c r="I1336" s="45">
        <f>_xlfn.XLOOKUP(F1336,Main_OG!$D$1:$D$766,Main_OG!$J$1:$J$766,"")</f>
        <v>1</v>
      </c>
      <c r="J1336" s="45" t="s">
        <v>219</v>
      </c>
      <c r="K1336" s="45" t="str">
        <f t="shared" si="61"/>
        <v>Kentucky Utilities Co_VA</v>
      </c>
      <c r="L1336" s="45" t="str">
        <f t="shared" si="62"/>
        <v>Kentucky Utilities Co_VA</v>
      </c>
      <c r="M1336" s="45" t="s">
        <v>2421</v>
      </c>
      <c r="N1336" s="45">
        <v>0</v>
      </c>
      <c r="O1336" s="45">
        <v>4388</v>
      </c>
      <c r="P1336" s="45">
        <v>72</v>
      </c>
      <c r="Q1336" s="45">
        <v>24790</v>
      </c>
      <c r="R1336" s="45">
        <v>0</v>
      </c>
      <c r="S1336" s="45">
        <v>284776</v>
      </c>
      <c r="T1336" s="45">
        <v>247765</v>
      </c>
      <c r="U1336" s="45">
        <v>403688</v>
      </c>
      <c r="V1336" s="45">
        <v>0</v>
      </c>
      <c r="W1336" s="45">
        <v>8.0500000000000007</v>
      </c>
      <c r="X1336" s="45">
        <v>6.67</v>
      </c>
      <c r="Y1336" s="45">
        <v>8.0399999999999991</v>
      </c>
      <c r="Z1336" s="46">
        <v>479571.4</v>
      </c>
      <c r="AA1336" s="46">
        <v>59188.537967033866</v>
      </c>
      <c r="AB1336" s="47">
        <f>_xlfn.XLOOKUP($F1336,Main_OG!$D$1:$D$766,Main_OG!AJ$1:AJ$766,"")</f>
        <v>16827720</v>
      </c>
      <c r="AC1336" s="47">
        <f>_xlfn.XLOOKUP($F1336,Main_OG!$D$1:$D$766,Main_OG!AK$1:AK$766,"")</f>
        <v>1734330</v>
      </c>
      <c r="AD1336" s="47">
        <f>_xlfn.XLOOKUP($F1336,Main_OG!$D$1:$D$766,Main_OG!AL$1:AL$766,"")</f>
        <v>283892778</v>
      </c>
      <c r="AE1336" s="47">
        <f>_xlfn.XLOOKUP($F1336,Main_OG!$D$1:$D$766,Main_OG!AM$1:AM$766,"")</f>
        <v>25547997</v>
      </c>
      <c r="AF1336" s="48">
        <f>_xlfn.XLOOKUP($F1336,Main_OG!$D$1:$D$766,Main_OG!Z$1:Z$766,"")</f>
        <v>0</v>
      </c>
      <c r="AG1336" s="48">
        <f>_xlfn.XLOOKUP($F1336,Main_OG!$D$1:$D$766,Main_OG!AA$1:AA$766,"")</f>
        <v>2.3089180475565318</v>
      </c>
      <c r="AH1336" s="48">
        <f>_xlfn.XLOOKUP($F1336,Main_OG!$D$1:$D$766,Main_OG!AB$1:AB$766,"")</f>
        <v>22.758921780738341</v>
      </c>
      <c r="AI1336" s="48">
        <f>_xlfn.XLOOKUP($F1336,Main_OG!$D$1:$D$766,Main_OG!AC$1:AC$766,"")</f>
        <v>4.6524343752411106</v>
      </c>
      <c r="AJ1336" s="48">
        <f>_xlfn.XLOOKUP($F1336,Main_OG!$D$1:$D$766,Main_OG!AD$1:AD$766,"")</f>
        <v>0.75949643062398253</v>
      </c>
    </row>
    <row r="1337" spans="2:36" x14ac:dyDescent="0.35">
      <c r="B1337" s="36" t="s">
        <v>2403</v>
      </c>
      <c r="C1337" s="45" t="s">
        <v>490</v>
      </c>
      <c r="D1337" s="45" t="s">
        <v>4440</v>
      </c>
      <c r="E1337" s="36" t="s">
        <v>2403</v>
      </c>
      <c r="F1337" s="36" t="str">
        <f t="shared" si="60"/>
        <v>2012_KY</v>
      </c>
      <c r="G1337" s="45">
        <v>2012</v>
      </c>
      <c r="H1337" s="45">
        <f>_xlfn.XLOOKUP(J1337,Main_OG!$B$1:$B$766,Main_OG!$O$1:$O$766,"")</f>
        <v>0</v>
      </c>
      <c r="I1337" s="45">
        <f>_xlfn.XLOOKUP(F1337,Main_OG!$D$1:$D$766,Main_OG!$J$1:$J$766,"")</f>
        <v>0</v>
      </c>
      <c r="J1337" s="45" t="s">
        <v>490</v>
      </c>
      <c r="K1337" s="45" t="str">
        <f t="shared" si="61"/>
        <v>Kentucky Utilities Co_KY</v>
      </c>
      <c r="L1337" s="45" t="str">
        <f t="shared" si="62"/>
        <v>Kentucky Utilities Co_KY</v>
      </c>
      <c r="M1337" s="45" t="s">
        <v>2422</v>
      </c>
      <c r="N1337" s="45">
        <v>0</v>
      </c>
      <c r="O1337" s="45">
        <v>89244</v>
      </c>
      <c r="P1337" s="45">
        <v>2547</v>
      </c>
      <c r="Q1337" s="45">
        <v>417744</v>
      </c>
      <c r="R1337" s="45">
        <v>0</v>
      </c>
      <c r="S1337" s="45">
        <v>5568599</v>
      </c>
      <c r="T1337" s="45">
        <v>6710229</v>
      </c>
      <c r="U1337" s="45">
        <v>5930152</v>
      </c>
      <c r="V1337" s="45">
        <v>0</v>
      </c>
      <c r="W1337" s="45">
        <v>8.0914786999999997</v>
      </c>
      <c r="X1337" s="45">
        <v>5.4336596000000004</v>
      </c>
      <c r="Y1337" s="45">
        <v>8.2352527000000002</v>
      </c>
      <c r="Z1337" s="46">
        <v>192060.1</v>
      </c>
      <c r="AA1337" s="46">
        <v>43770.740439826659</v>
      </c>
      <c r="AB1337" s="47">
        <f>_xlfn.XLOOKUP($F1337,Main_OG!$D$1:$D$766,Main_OG!AJ$1:AJ$766,"")</f>
        <v>77956228</v>
      </c>
      <c r="AC1337" s="47">
        <f>_xlfn.XLOOKUP($F1337,Main_OG!$D$1:$D$766,Main_OG!AK$1:AK$766,"")</f>
        <v>5884778</v>
      </c>
      <c r="AD1337" s="47">
        <f>_xlfn.XLOOKUP($F1337,Main_OG!$D$1:$D$766,Main_OG!AL$1:AL$766,"")</f>
        <v>66136766</v>
      </c>
      <c r="AE1337" s="47">
        <f>_xlfn.XLOOKUP($F1337,Main_OG!$D$1:$D$766,Main_OG!AM$1:AM$766,"")</f>
        <v>0</v>
      </c>
      <c r="AF1337" s="48">
        <f>_xlfn.XLOOKUP($F1337,Main_OG!$D$1:$D$766,Main_OG!Z$1:Z$766,"")</f>
        <v>0</v>
      </c>
      <c r="AG1337" s="48">
        <f>_xlfn.XLOOKUP($F1337,Main_OG!$D$1:$D$766,Main_OG!AA$1:AA$766,"")</f>
        <v>2.324237813104427</v>
      </c>
      <c r="AH1337" s="48">
        <f>_xlfn.XLOOKUP($F1337,Main_OG!$D$1:$D$766,Main_OG!AB$1:AB$766,"")</f>
        <v>23.49195884567845</v>
      </c>
      <c r="AI1337" s="48">
        <f>_xlfn.XLOOKUP($F1337,Main_OG!$D$1:$D$766,Main_OG!AC$1:AC$766,"")</f>
        <v>3.503818060367514</v>
      </c>
      <c r="AJ1337" s="48">
        <f>_xlfn.XLOOKUP($F1337,Main_OG!$D$1:$D$766,Main_OG!AD$1:AD$766,"")</f>
        <v>0.75442193202762442</v>
      </c>
    </row>
    <row r="1338" spans="2:36" x14ac:dyDescent="0.35">
      <c r="B1338" s="36" t="s">
        <v>2403</v>
      </c>
      <c r="C1338" s="45" t="s">
        <v>314</v>
      </c>
      <c r="D1338" s="45" t="s">
        <v>4440</v>
      </c>
      <c r="E1338" s="36" t="s">
        <v>2403</v>
      </c>
      <c r="F1338" s="36" t="str">
        <f t="shared" si="60"/>
        <v>2012_TN</v>
      </c>
      <c r="G1338" s="45">
        <v>2012</v>
      </c>
      <c r="H1338" s="45">
        <f>_xlfn.XLOOKUP(J1338,Main_OG!$B$1:$B$766,Main_OG!$O$1:$O$766,"")</f>
        <v>0</v>
      </c>
      <c r="I1338" s="45">
        <f>_xlfn.XLOOKUP(F1338,Main_OG!$D$1:$D$766,Main_OG!$J$1:$J$766,"")</f>
        <v>0</v>
      </c>
      <c r="J1338" s="45" t="s">
        <v>314</v>
      </c>
      <c r="K1338" s="45" t="str">
        <f t="shared" si="61"/>
        <v>Kentucky Utilities Co_TN</v>
      </c>
      <c r="L1338" s="45" t="str">
        <f t="shared" si="62"/>
        <v>Kentucky Utilities Co_TN</v>
      </c>
      <c r="M1338" s="45" t="s">
        <v>2423</v>
      </c>
      <c r="N1338" s="45">
        <v>0</v>
      </c>
      <c r="O1338" s="45">
        <v>0</v>
      </c>
      <c r="P1338" s="45">
        <v>0</v>
      </c>
      <c r="Q1338" s="45">
        <v>4</v>
      </c>
      <c r="R1338" s="45">
        <v>0</v>
      </c>
      <c r="S1338" s="45">
        <v>0</v>
      </c>
      <c r="T1338" s="45">
        <v>0</v>
      </c>
      <c r="U1338" s="45">
        <v>105</v>
      </c>
      <c r="V1338" s="45">
        <v>0</v>
      </c>
      <c r="W1338" s="45">
        <v>0</v>
      </c>
      <c r="X1338" s="45">
        <v>0</v>
      </c>
      <c r="Y1338" s="45">
        <v>6.6666667000000004</v>
      </c>
      <c r="Z1338" s="46">
        <v>311754.2</v>
      </c>
      <c r="AA1338" s="46">
        <v>48290.919477699885</v>
      </c>
      <c r="AB1338" s="47">
        <f>_xlfn.XLOOKUP($F1338,Main_OG!$D$1:$D$766,Main_OG!AJ$1:AJ$766,"")</f>
        <v>35409052</v>
      </c>
      <c r="AC1338" s="47">
        <f>_xlfn.XLOOKUP($F1338,Main_OG!$D$1:$D$766,Main_OG!AK$1:AK$766,"")</f>
        <v>593966</v>
      </c>
      <c r="AD1338" s="47">
        <f>_xlfn.XLOOKUP($F1338,Main_OG!$D$1:$D$766,Main_OG!AL$1:AL$766,"")</f>
        <v>129095096</v>
      </c>
      <c r="AE1338" s="47">
        <f>_xlfn.XLOOKUP($F1338,Main_OG!$D$1:$D$766,Main_OG!AM$1:AM$766,"")</f>
        <v>25102101</v>
      </c>
      <c r="AF1338" s="48">
        <f>_xlfn.XLOOKUP($F1338,Main_OG!$D$1:$D$766,Main_OG!Z$1:Z$766,"")</f>
        <v>0</v>
      </c>
      <c r="AG1338" s="48">
        <f>_xlfn.XLOOKUP($F1338,Main_OG!$D$1:$D$766,Main_OG!AA$1:AA$766,"")</f>
        <v>2.324237813104427</v>
      </c>
      <c r="AH1338" s="48">
        <f>_xlfn.XLOOKUP($F1338,Main_OG!$D$1:$D$766,Main_OG!AB$1:AB$766,"")</f>
        <v>23.49195884567845</v>
      </c>
      <c r="AI1338" s="48">
        <f>_xlfn.XLOOKUP($F1338,Main_OG!$D$1:$D$766,Main_OG!AC$1:AC$766,"")</f>
        <v>3.503818060367514</v>
      </c>
      <c r="AJ1338" s="48">
        <f>_xlfn.XLOOKUP($F1338,Main_OG!$D$1:$D$766,Main_OG!AD$1:AD$766,"")</f>
        <v>0.75442193202762442</v>
      </c>
    </row>
    <row r="1339" spans="2:36" x14ac:dyDescent="0.35">
      <c r="B1339" s="36" t="s">
        <v>2403</v>
      </c>
      <c r="C1339" s="45" t="s">
        <v>219</v>
      </c>
      <c r="D1339" s="45" t="s">
        <v>4440</v>
      </c>
      <c r="E1339" s="36" t="s">
        <v>2403</v>
      </c>
      <c r="F1339" s="36" t="str">
        <f t="shared" si="60"/>
        <v>2012_VA</v>
      </c>
      <c r="G1339" s="45">
        <v>2012</v>
      </c>
      <c r="H1339" s="45">
        <f>_xlfn.XLOOKUP(J1339,Main_OG!$B$1:$B$766,Main_OG!$O$1:$O$766,"")</f>
        <v>1</v>
      </c>
      <c r="I1339" s="45">
        <f>_xlfn.XLOOKUP(F1339,Main_OG!$D$1:$D$766,Main_OG!$J$1:$J$766,"")</f>
        <v>1</v>
      </c>
      <c r="J1339" s="45" t="s">
        <v>219</v>
      </c>
      <c r="K1339" s="45" t="str">
        <f t="shared" si="61"/>
        <v>Kentucky Utilities Co_VA</v>
      </c>
      <c r="L1339" s="45" t="str">
        <f t="shared" si="62"/>
        <v>Kentucky Utilities Co_VA</v>
      </c>
      <c r="M1339" s="45" t="s">
        <v>2424</v>
      </c>
      <c r="N1339" s="45">
        <v>0</v>
      </c>
      <c r="O1339" s="45">
        <v>4456</v>
      </c>
      <c r="P1339" s="45">
        <v>79</v>
      </c>
      <c r="Q1339" s="45">
        <v>24387</v>
      </c>
      <c r="R1339" s="45">
        <v>0</v>
      </c>
      <c r="S1339" s="45">
        <v>264859</v>
      </c>
      <c r="T1339" s="45">
        <v>217893</v>
      </c>
      <c r="U1339" s="45">
        <v>377639</v>
      </c>
      <c r="V1339" s="45">
        <v>0</v>
      </c>
      <c r="W1339" s="45">
        <v>9.1799788000000007</v>
      </c>
      <c r="X1339" s="45">
        <v>7.7363660000000003</v>
      </c>
      <c r="Y1339" s="45">
        <v>9.1942304999999998</v>
      </c>
      <c r="Z1339" s="46">
        <v>483041.4</v>
      </c>
      <c r="AA1339" s="46">
        <v>58997.739957320075</v>
      </c>
      <c r="AB1339" s="47">
        <f>_xlfn.XLOOKUP($F1339,Main_OG!$D$1:$D$766,Main_OG!AJ$1:AJ$766,"")</f>
        <v>12425550</v>
      </c>
      <c r="AC1339" s="47">
        <f>_xlfn.XLOOKUP($F1339,Main_OG!$D$1:$D$766,Main_OG!AK$1:AK$766,"")</f>
        <v>1248432</v>
      </c>
      <c r="AD1339" s="47">
        <f>_xlfn.XLOOKUP($F1339,Main_OG!$D$1:$D$766,Main_OG!AL$1:AL$766,"")</f>
        <v>379520564</v>
      </c>
      <c r="AE1339" s="47">
        <f>_xlfn.XLOOKUP($F1339,Main_OG!$D$1:$D$766,Main_OG!AM$1:AM$766,"")</f>
        <v>28723390</v>
      </c>
      <c r="AF1339" s="48">
        <f>_xlfn.XLOOKUP($F1339,Main_OG!$D$1:$D$766,Main_OG!Z$1:Z$766,"")</f>
        <v>2.17</v>
      </c>
      <c r="AG1339" s="48">
        <f>_xlfn.XLOOKUP($F1339,Main_OG!$D$1:$D$766,Main_OG!AA$1:AA$766,"")</f>
        <v>2.324237813104427</v>
      </c>
      <c r="AH1339" s="48">
        <f>_xlfn.XLOOKUP($F1339,Main_OG!$D$1:$D$766,Main_OG!AB$1:AB$766,"")</f>
        <v>23.49195884567845</v>
      </c>
      <c r="AI1339" s="48">
        <f>_xlfn.XLOOKUP($F1339,Main_OG!$D$1:$D$766,Main_OG!AC$1:AC$766,"")</f>
        <v>3.503818060367514</v>
      </c>
      <c r="AJ1339" s="48">
        <f>_xlfn.XLOOKUP($F1339,Main_OG!$D$1:$D$766,Main_OG!AD$1:AD$766,"")</f>
        <v>0.75442193202762442</v>
      </c>
    </row>
    <row r="1340" spans="2:36" x14ac:dyDescent="0.35">
      <c r="B1340" s="36" t="s">
        <v>2403</v>
      </c>
      <c r="C1340" s="45" t="s">
        <v>490</v>
      </c>
      <c r="D1340" s="45" t="s">
        <v>4440</v>
      </c>
      <c r="E1340" s="36" t="s">
        <v>2403</v>
      </c>
      <c r="F1340" s="36" t="str">
        <f t="shared" si="60"/>
        <v>2013_KY</v>
      </c>
      <c r="G1340" s="45">
        <v>2013</v>
      </c>
      <c r="H1340" s="45">
        <f>_xlfn.XLOOKUP(J1340,Main_OG!$B$1:$B$766,Main_OG!$O$1:$O$766,"")</f>
        <v>0</v>
      </c>
      <c r="I1340" s="45">
        <f>_xlfn.XLOOKUP(F1340,Main_OG!$D$1:$D$766,Main_OG!$J$1:$J$766,"")</f>
        <v>0</v>
      </c>
      <c r="J1340" s="45" t="s">
        <v>490</v>
      </c>
      <c r="K1340" s="45" t="str">
        <f t="shared" si="61"/>
        <v>Kentucky Utilities Co_KY</v>
      </c>
      <c r="L1340" s="45" t="str">
        <f t="shared" si="62"/>
        <v>Kentucky Utilities Co_KY</v>
      </c>
      <c r="M1340" s="45" t="s">
        <v>2425</v>
      </c>
      <c r="N1340" s="45">
        <v>0</v>
      </c>
      <c r="O1340" s="45">
        <v>89184</v>
      </c>
      <c r="P1340" s="45">
        <v>2734</v>
      </c>
      <c r="Q1340" s="45">
        <v>420219</v>
      </c>
      <c r="R1340" s="45">
        <v>0</v>
      </c>
      <c r="S1340" s="45">
        <v>5489716</v>
      </c>
      <c r="T1340" s="45">
        <v>6842765</v>
      </c>
      <c r="U1340" s="45">
        <v>6194856</v>
      </c>
      <c r="V1340" s="45">
        <v>0</v>
      </c>
      <c r="W1340" s="45">
        <v>8.6034322999999997</v>
      </c>
      <c r="X1340" s="45">
        <v>5.6520865000000002</v>
      </c>
      <c r="Y1340" s="45">
        <v>8.9857133000000005</v>
      </c>
      <c r="Z1340" s="46">
        <v>196698</v>
      </c>
      <c r="AA1340" s="46">
        <v>44634.035761143983</v>
      </c>
      <c r="AB1340" s="47">
        <f>_xlfn.XLOOKUP($F1340,Main_OG!$D$1:$D$766,Main_OG!AJ$1:AJ$766,"")</f>
        <v>78949302</v>
      </c>
      <c r="AC1340" s="47">
        <f>_xlfn.XLOOKUP($F1340,Main_OG!$D$1:$D$766,Main_OG!AK$1:AK$766,"")</f>
        <v>5447912.5999999996</v>
      </c>
      <c r="AD1340" s="47">
        <f>_xlfn.XLOOKUP($F1340,Main_OG!$D$1:$D$766,Main_OG!AL$1:AL$766,"")</f>
        <v>32153988</v>
      </c>
      <c r="AE1340" s="47">
        <f>_xlfn.XLOOKUP($F1340,Main_OG!$D$1:$D$766,Main_OG!AM$1:AM$766,"")</f>
        <v>0</v>
      </c>
      <c r="AF1340" s="48">
        <f>_xlfn.XLOOKUP($F1340,Main_OG!$D$1:$D$766,Main_OG!Z$1:Z$766,"")</f>
        <v>2.4300000000000002</v>
      </c>
      <c r="AG1340" s="48">
        <f>_xlfn.XLOOKUP($F1340,Main_OG!$D$1:$D$766,Main_OG!AA$1:AA$766,"")</f>
        <v>2.36</v>
      </c>
      <c r="AH1340" s="48">
        <f>_xlfn.XLOOKUP($F1340,Main_OG!$D$1:$D$766,Main_OG!AB$1:AB$766,"")</f>
        <v>22.61</v>
      </c>
      <c r="AI1340" s="48">
        <f>_xlfn.XLOOKUP($F1340,Main_OG!$D$1:$D$766,Main_OG!AC$1:AC$766,"")</f>
        <v>5.74</v>
      </c>
      <c r="AJ1340" s="48">
        <f>_xlfn.XLOOKUP($F1340,Main_OG!$D$1:$D$766,Main_OG!AD$1:AD$766,"")</f>
        <v>0.73100116927520231</v>
      </c>
    </row>
    <row r="1341" spans="2:36" x14ac:dyDescent="0.35">
      <c r="B1341" s="36" t="s">
        <v>2403</v>
      </c>
      <c r="C1341" s="45" t="s">
        <v>314</v>
      </c>
      <c r="D1341" s="45" t="s">
        <v>4440</v>
      </c>
      <c r="E1341" s="36" t="s">
        <v>2403</v>
      </c>
      <c r="F1341" s="36" t="str">
        <f t="shared" si="60"/>
        <v>2013_TN</v>
      </c>
      <c r="G1341" s="45">
        <v>2013</v>
      </c>
      <c r="H1341" s="45">
        <f>_xlfn.XLOOKUP(J1341,Main_OG!$B$1:$B$766,Main_OG!$O$1:$O$766,"")</f>
        <v>0</v>
      </c>
      <c r="I1341" s="45">
        <f>_xlfn.XLOOKUP(F1341,Main_OG!$D$1:$D$766,Main_OG!$J$1:$J$766,"")</f>
        <v>0</v>
      </c>
      <c r="J1341" s="45" t="s">
        <v>314</v>
      </c>
      <c r="K1341" s="45" t="str">
        <f t="shared" si="61"/>
        <v>Kentucky Utilities Co_TN</v>
      </c>
      <c r="L1341" s="45" t="str">
        <f t="shared" si="62"/>
        <v>Kentucky Utilities Co_TN</v>
      </c>
      <c r="M1341" s="45" t="s">
        <v>2426</v>
      </c>
      <c r="N1341" s="45">
        <v>0</v>
      </c>
      <c r="O1341" s="45">
        <v>0</v>
      </c>
      <c r="P1341" s="45">
        <v>0</v>
      </c>
      <c r="Q1341" s="45">
        <v>4</v>
      </c>
      <c r="R1341" s="45">
        <v>0</v>
      </c>
      <c r="S1341" s="45">
        <v>0</v>
      </c>
      <c r="T1341" s="45">
        <v>0</v>
      </c>
      <c r="U1341" s="45">
        <v>104</v>
      </c>
      <c r="V1341" s="45">
        <v>0</v>
      </c>
      <c r="W1341" s="45">
        <v>0</v>
      </c>
      <c r="X1341" s="45">
        <v>0</v>
      </c>
      <c r="Y1341" s="45">
        <v>7.6923076999999997</v>
      </c>
      <c r="Z1341" s="46">
        <v>318347.90000000002</v>
      </c>
      <c r="AA1341" s="46">
        <v>48999.644909921481</v>
      </c>
      <c r="AB1341" s="47">
        <f>_xlfn.XLOOKUP($F1341,Main_OG!$D$1:$D$766,Main_OG!AJ$1:AJ$766,"")</f>
        <v>33869638</v>
      </c>
      <c r="AC1341" s="47">
        <f>_xlfn.XLOOKUP($F1341,Main_OG!$D$1:$D$766,Main_OG!AK$1:AK$766,"")</f>
        <v>509834</v>
      </c>
      <c r="AD1341" s="47">
        <f>_xlfn.XLOOKUP($F1341,Main_OG!$D$1:$D$766,Main_OG!AL$1:AL$766,"")</f>
        <v>76949922</v>
      </c>
      <c r="AE1341" s="47">
        <f>_xlfn.XLOOKUP($F1341,Main_OG!$D$1:$D$766,Main_OG!AM$1:AM$766,"")</f>
        <v>28493814</v>
      </c>
      <c r="AF1341" s="48">
        <f>_xlfn.XLOOKUP($F1341,Main_OG!$D$1:$D$766,Main_OG!Z$1:Z$766,"")</f>
        <v>1.79</v>
      </c>
      <c r="AG1341" s="48">
        <f>_xlfn.XLOOKUP($F1341,Main_OG!$D$1:$D$766,Main_OG!AA$1:AA$766,"")</f>
        <v>2.39</v>
      </c>
      <c r="AH1341" s="48">
        <f>_xlfn.XLOOKUP($F1341,Main_OG!$D$1:$D$766,Main_OG!AB$1:AB$766,"")</f>
        <v>22.64</v>
      </c>
      <c r="AI1341" s="48">
        <f>_xlfn.XLOOKUP($F1341,Main_OG!$D$1:$D$766,Main_OG!AC$1:AC$766,"")</f>
        <v>3.76</v>
      </c>
      <c r="AJ1341" s="48">
        <f>_xlfn.XLOOKUP($F1341,Main_OG!$D$1:$D$766,Main_OG!AD$1:AD$766,"")</f>
        <v>0.77</v>
      </c>
    </row>
    <row r="1342" spans="2:36" x14ac:dyDescent="0.35">
      <c r="B1342" s="36" t="s">
        <v>2403</v>
      </c>
      <c r="C1342" s="45" t="s">
        <v>219</v>
      </c>
      <c r="D1342" s="45" t="s">
        <v>4440</v>
      </c>
      <c r="E1342" s="36" t="s">
        <v>2403</v>
      </c>
      <c r="F1342" s="36" t="str">
        <f t="shared" si="60"/>
        <v>2013_VA</v>
      </c>
      <c r="G1342" s="45">
        <v>2013</v>
      </c>
      <c r="H1342" s="45">
        <f>_xlfn.XLOOKUP(J1342,Main_OG!$B$1:$B$766,Main_OG!$O$1:$O$766,"")</f>
        <v>1</v>
      </c>
      <c r="I1342" s="45">
        <f>_xlfn.XLOOKUP(F1342,Main_OG!$D$1:$D$766,Main_OG!$J$1:$J$766,"")</f>
        <v>1</v>
      </c>
      <c r="J1342" s="45" t="s">
        <v>219</v>
      </c>
      <c r="K1342" s="45" t="str">
        <f t="shared" si="61"/>
        <v>Kentucky Utilities Co_VA</v>
      </c>
      <c r="L1342" s="45" t="str">
        <f t="shared" si="62"/>
        <v>Kentucky Utilities Co_VA</v>
      </c>
      <c r="M1342" s="45" t="s">
        <v>2427</v>
      </c>
      <c r="N1342" s="45">
        <v>0</v>
      </c>
      <c r="O1342" s="45">
        <v>4512</v>
      </c>
      <c r="P1342" s="45">
        <v>85</v>
      </c>
      <c r="Q1342" s="45">
        <v>24144</v>
      </c>
      <c r="R1342" s="45">
        <v>0</v>
      </c>
      <c r="S1342" s="45">
        <v>269010</v>
      </c>
      <c r="T1342" s="45">
        <v>190880</v>
      </c>
      <c r="U1342" s="45">
        <v>402485</v>
      </c>
      <c r="V1342" s="45">
        <v>0</v>
      </c>
      <c r="W1342" s="45">
        <v>8.6368536000000002</v>
      </c>
      <c r="X1342" s="45">
        <v>7.3936504999999997</v>
      </c>
      <c r="Y1342" s="45">
        <v>8.6097619000000005</v>
      </c>
      <c r="Z1342" s="46">
        <v>488741.3</v>
      </c>
      <c r="AA1342" s="46">
        <v>59199.31306983003</v>
      </c>
      <c r="AB1342" s="47">
        <f>_xlfn.XLOOKUP($F1342,Main_OG!$D$1:$D$766,Main_OG!AJ$1:AJ$766,"")</f>
        <v>19109332</v>
      </c>
      <c r="AC1342" s="47">
        <f>_xlfn.XLOOKUP($F1342,Main_OG!$D$1:$D$766,Main_OG!AK$1:AK$766,"")</f>
        <v>1084784</v>
      </c>
      <c r="AD1342" s="47">
        <f>_xlfn.XLOOKUP($F1342,Main_OG!$D$1:$D$766,Main_OG!AL$1:AL$766,"")</f>
        <v>344003840</v>
      </c>
      <c r="AE1342" s="47">
        <f>_xlfn.XLOOKUP($F1342,Main_OG!$D$1:$D$766,Main_OG!AM$1:AM$766,"")</f>
        <v>29326231</v>
      </c>
      <c r="AF1342" s="48">
        <f>_xlfn.XLOOKUP($F1342,Main_OG!$D$1:$D$766,Main_OG!Z$1:Z$766,"")</f>
        <v>0</v>
      </c>
      <c r="AG1342" s="48">
        <f>_xlfn.XLOOKUP($F1342,Main_OG!$D$1:$D$766,Main_OG!AA$1:AA$766,"")</f>
        <v>3.32</v>
      </c>
      <c r="AH1342" s="48">
        <f>_xlfn.XLOOKUP($F1342,Main_OG!$D$1:$D$766,Main_OG!AB$1:AB$766,"")</f>
        <v>20.97</v>
      </c>
      <c r="AI1342" s="48">
        <f>_xlfn.XLOOKUP($F1342,Main_OG!$D$1:$D$766,Main_OG!AC$1:AC$766,"")</f>
        <v>4.1500000000000004</v>
      </c>
      <c r="AJ1342" s="48">
        <f>_xlfn.XLOOKUP($F1342,Main_OG!$D$1:$D$766,Main_OG!AD$1:AD$766,"")</f>
        <v>0.71</v>
      </c>
    </row>
    <row r="1343" spans="2:36" x14ac:dyDescent="0.35">
      <c r="B1343" s="36" t="s">
        <v>2403</v>
      </c>
      <c r="C1343" s="45" t="s">
        <v>490</v>
      </c>
      <c r="D1343" s="45" t="s">
        <v>4440</v>
      </c>
      <c r="E1343" s="36" t="s">
        <v>2403</v>
      </c>
      <c r="F1343" s="36" t="str">
        <f t="shared" si="60"/>
        <v>2014_KY</v>
      </c>
      <c r="G1343" s="45">
        <v>2014</v>
      </c>
      <c r="H1343" s="45">
        <f>_xlfn.XLOOKUP(J1343,Main_OG!$B$1:$B$766,Main_OG!$O$1:$O$766,"")</f>
        <v>0</v>
      </c>
      <c r="I1343" s="45">
        <f>_xlfn.XLOOKUP(F1343,Main_OG!$D$1:$D$766,Main_OG!$J$1:$J$766,"")</f>
        <v>0</v>
      </c>
      <c r="J1343" s="45" t="s">
        <v>490</v>
      </c>
      <c r="K1343" s="45" t="str">
        <f t="shared" si="61"/>
        <v>Kentucky Utilities Co_KY</v>
      </c>
      <c r="L1343" s="45" t="str">
        <f t="shared" si="62"/>
        <v>Kentucky Utilities Co_KY</v>
      </c>
      <c r="M1343" s="45" t="s">
        <v>2428</v>
      </c>
      <c r="N1343" s="45">
        <v>0</v>
      </c>
      <c r="O1343" s="45">
        <v>88797</v>
      </c>
      <c r="P1343" s="45">
        <v>2926</v>
      </c>
      <c r="Q1343" s="45">
        <v>421974</v>
      </c>
      <c r="R1343" s="45">
        <v>0</v>
      </c>
      <c r="S1343" s="45">
        <v>5483135</v>
      </c>
      <c r="T1343" s="45">
        <v>7070638</v>
      </c>
      <c r="U1343" s="45">
        <v>6334638</v>
      </c>
      <c r="V1343" s="45">
        <v>0</v>
      </c>
      <c r="W1343" s="45">
        <v>9.0254024000000008</v>
      </c>
      <c r="X1343" s="45">
        <v>5.9342452999999997</v>
      </c>
      <c r="Y1343" s="45">
        <v>9.3333668000000003</v>
      </c>
      <c r="Z1343" s="46">
        <v>196795.8</v>
      </c>
      <c r="AA1343" s="46">
        <v>44554.257739203509</v>
      </c>
      <c r="AB1343" s="47">
        <f>_xlfn.XLOOKUP($F1343,Main_OG!$D$1:$D$766,Main_OG!AJ$1:AJ$766,"")</f>
        <v>78427514</v>
      </c>
      <c r="AC1343" s="47">
        <f>_xlfn.XLOOKUP($F1343,Main_OG!$D$1:$D$766,Main_OG!AK$1:AK$766,"")</f>
        <v>4504358</v>
      </c>
      <c r="AD1343" s="47">
        <f>_xlfn.XLOOKUP($F1343,Main_OG!$D$1:$D$766,Main_OG!AL$1:AL$766,"")</f>
        <v>57223628</v>
      </c>
      <c r="AE1343" s="47">
        <f>_xlfn.XLOOKUP($F1343,Main_OG!$D$1:$D$766,Main_OG!AM$1:AM$766,"")</f>
        <v>0</v>
      </c>
      <c r="AF1343" s="48">
        <f>_xlfn.XLOOKUP($F1343,Main_OG!$D$1:$D$766,Main_OG!Z$1:Z$766,"")</f>
        <v>0</v>
      </c>
      <c r="AG1343" s="48">
        <f>_xlfn.XLOOKUP($F1343,Main_OG!$D$1:$D$766,Main_OG!AA$1:AA$766,"")</f>
        <v>2.34</v>
      </c>
      <c r="AH1343" s="48">
        <f>_xlfn.XLOOKUP($F1343,Main_OG!$D$1:$D$766,Main_OG!AB$1:AB$766,"")</f>
        <v>21.42</v>
      </c>
      <c r="AI1343" s="48">
        <f>_xlfn.XLOOKUP($F1343,Main_OG!$D$1:$D$766,Main_OG!AC$1:AC$766,"")</f>
        <v>6.02</v>
      </c>
      <c r="AJ1343" s="48">
        <f>_xlfn.XLOOKUP($F1343,Main_OG!$D$1:$D$766,Main_OG!AD$1:AD$766,"")</f>
        <v>0.68548682032632846</v>
      </c>
    </row>
    <row r="1344" spans="2:36" x14ac:dyDescent="0.35">
      <c r="B1344" s="36" t="s">
        <v>2403</v>
      </c>
      <c r="C1344" s="45" t="s">
        <v>314</v>
      </c>
      <c r="D1344" s="45" t="s">
        <v>4440</v>
      </c>
      <c r="E1344" s="36" t="s">
        <v>2403</v>
      </c>
      <c r="F1344" s="36" t="str">
        <f t="shared" si="60"/>
        <v>2014_TN</v>
      </c>
      <c r="G1344" s="45">
        <v>2014</v>
      </c>
      <c r="H1344" s="45">
        <f>_xlfn.XLOOKUP(J1344,Main_OG!$B$1:$B$766,Main_OG!$O$1:$O$766,"")</f>
        <v>0</v>
      </c>
      <c r="I1344" s="45">
        <f>_xlfn.XLOOKUP(F1344,Main_OG!$D$1:$D$766,Main_OG!$J$1:$J$766,"")</f>
        <v>0</v>
      </c>
      <c r="J1344" s="45" t="s">
        <v>314</v>
      </c>
      <c r="K1344" s="45" t="str">
        <f t="shared" si="61"/>
        <v>Kentucky Utilities Co_TN</v>
      </c>
      <c r="L1344" s="45" t="str">
        <f t="shared" si="62"/>
        <v>Kentucky Utilities Co_TN</v>
      </c>
      <c r="M1344" s="45" t="s">
        <v>2429</v>
      </c>
      <c r="N1344" s="45">
        <v>0</v>
      </c>
      <c r="O1344" s="45">
        <v>0</v>
      </c>
      <c r="P1344" s="45">
        <v>0</v>
      </c>
      <c r="Q1344" s="45">
        <v>4</v>
      </c>
      <c r="R1344" s="45">
        <v>0</v>
      </c>
      <c r="S1344" s="45">
        <v>0</v>
      </c>
      <c r="T1344" s="45">
        <v>0</v>
      </c>
      <c r="U1344" s="45">
        <v>104</v>
      </c>
      <c r="V1344" s="45">
        <v>0</v>
      </c>
      <c r="W1344" s="45">
        <v>0</v>
      </c>
      <c r="X1344" s="45">
        <v>0</v>
      </c>
      <c r="Y1344" s="45">
        <v>7.6923076999999997</v>
      </c>
      <c r="Z1344" s="46">
        <v>323879.59999999998</v>
      </c>
      <c r="AA1344" s="46">
        <v>49487.937949615691</v>
      </c>
      <c r="AB1344" s="47">
        <f>_xlfn.XLOOKUP($F1344,Main_OG!$D$1:$D$766,Main_OG!AJ$1:AJ$766,"")</f>
        <v>35493536</v>
      </c>
      <c r="AC1344" s="47">
        <f>_xlfn.XLOOKUP($F1344,Main_OG!$D$1:$D$766,Main_OG!AK$1:AK$766,"")</f>
        <v>698642</v>
      </c>
      <c r="AD1344" s="47">
        <f>_xlfn.XLOOKUP($F1344,Main_OG!$D$1:$D$766,Main_OG!AL$1:AL$766,"")</f>
        <v>93554700</v>
      </c>
      <c r="AE1344" s="47">
        <f>_xlfn.XLOOKUP($F1344,Main_OG!$D$1:$D$766,Main_OG!AM$1:AM$766,"")</f>
        <v>27670006</v>
      </c>
      <c r="AF1344" s="48">
        <f>_xlfn.XLOOKUP($F1344,Main_OG!$D$1:$D$766,Main_OG!Z$1:Z$766,"")</f>
        <v>1.92</v>
      </c>
      <c r="AG1344" s="48">
        <f>_xlfn.XLOOKUP($F1344,Main_OG!$D$1:$D$766,Main_OG!AA$1:AA$766,"")</f>
        <v>2.4500000000000002</v>
      </c>
      <c r="AH1344" s="48">
        <f>_xlfn.XLOOKUP($F1344,Main_OG!$D$1:$D$766,Main_OG!AB$1:AB$766,"")</f>
        <v>17.89</v>
      </c>
      <c r="AI1344" s="48">
        <f>_xlfn.XLOOKUP($F1344,Main_OG!$D$1:$D$766,Main_OG!AC$1:AC$766,"")</f>
        <v>4.55</v>
      </c>
      <c r="AJ1344" s="48">
        <f>_xlfn.XLOOKUP($F1344,Main_OG!$D$1:$D$766,Main_OG!AD$1:AD$766,"")</f>
        <v>0.72</v>
      </c>
    </row>
    <row r="1345" spans="2:36" x14ac:dyDescent="0.35">
      <c r="B1345" s="36" t="s">
        <v>2403</v>
      </c>
      <c r="C1345" s="45" t="s">
        <v>219</v>
      </c>
      <c r="D1345" s="45" t="s">
        <v>4440</v>
      </c>
      <c r="E1345" s="36" t="s">
        <v>2403</v>
      </c>
      <c r="F1345" s="36" t="str">
        <f t="shared" si="60"/>
        <v>2014_VA</v>
      </c>
      <c r="G1345" s="45">
        <v>2014</v>
      </c>
      <c r="H1345" s="45">
        <f>_xlfn.XLOOKUP(J1345,Main_OG!$B$1:$B$766,Main_OG!$O$1:$O$766,"")</f>
        <v>1</v>
      </c>
      <c r="I1345" s="45">
        <f>_xlfn.XLOOKUP(F1345,Main_OG!$D$1:$D$766,Main_OG!$J$1:$J$766,"")</f>
        <v>1</v>
      </c>
      <c r="J1345" s="45" t="s">
        <v>219</v>
      </c>
      <c r="K1345" s="45" t="str">
        <f t="shared" si="61"/>
        <v>Kentucky Utilities Co_VA</v>
      </c>
      <c r="L1345" s="45" t="str">
        <f t="shared" si="62"/>
        <v>Kentucky Utilities Co_VA</v>
      </c>
      <c r="M1345" s="45" t="s">
        <v>2430</v>
      </c>
      <c r="N1345" s="45">
        <v>0</v>
      </c>
      <c r="O1345" s="45">
        <v>4542</v>
      </c>
      <c r="P1345" s="45">
        <v>85</v>
      </c>
      <c r="Q1345" s="45">
        <v>23899</v>
      </c>
      <c r="R1345" s="45">
        <v>0</v>
      </c>
      <c r="S1345" s="45">
        <v>265015</v>
      </c>
      <c r="T1345" s="45">
        <v>165047</v>
      </c>
      <c r="U1345" s="45">
        <v>406071</v>
      </c>
      <c r="V1345" s="45">
        <v>0</v>
      </c>
      <c r="W1345" s="45">
        <v>9.7205819000000009</v>
      </c>
      <c r="X1345" s="45">
        <v>8.3242954999999998</v>
      </c>
      <c r="Y1345" s="45">
        <v>9.8059206000000003</v>
      </c>
      <c r="Z1345" s="46">
        <v>488918.6</v>
      </c>
      <c r="AA1345" s="46">
        <v>58796.550509113782</v>
      </c>
      <c r="AB1345" s="47">
        <f>_xlfn.XLOOKUP($F1345,Main_OG!$D$1:$D$766,Main_OG!AJ$1:AJ$766,"")</f>
        <v>18562700</v>
      </c>
      <c r="AC1345" s="47">
        <f>_xlfn.XLOOKUP($F1345,Main_OG!$D$1:$D$766,Main_OG!AK$1:AK$766,"")</f>
        <v>4217418</v>
      </c>
      <c r="AD1345" s="47">
        <f>_xlfn.XLOOKUP($F1345,Main_OG!$D$1:$D$766,Main_OG!AL$1:AL$766,"")</f>
        <v>319620480</v>
      </c>
      <c r="AE1345" s="47">
        <f>_xlfn.XLOOKUP($F1345,Main_OG!$D$1:$D$766,Main_OG!AM$1:AM$766,"")</f>
        <v>30220977</v>
      </c>
      <c r="AF1345" s="48">
        <f>_xlfn.XLOOKUP($F1345,Main_OG!$D$1:$D$766,Main_OG!Z$1:Z$766,"")</f>
        <v>0</v>
      </c>
      <c r="AG1345" s="48">
        <f>_xlfn.XLOOKUP($F1345,Main_OG!$D$1:$D$766,Main_OG!AA$1:AA$766,"")</f>
        <v>2.322195177698041</v>
      </c>
      <c r="AH1345" s="48">
        <f>_xlfn.XLOOKUP($F1345,Main_OG!$D$1:$D$766,Main_OG!AB$1:AB$766,"")</f>
        <v>22.19</v>
      </c>
      <c r="AI1345" s="48">
        <f>_xlfn.XLOOKUP($F1345,Main_OG!$D$1:$D$766,Main_OG!AC$1:AC$766,"")</f>
        <v>4.9924248044436963</v>
      </c>
      <c r="AJ1345" s="48">
        <f>_xlfn.XLOOKUP($F1345,Main_OG!$D$1:$D$766,Main_OG!AD$1:AD$766,"")</f>
        <v>0.68548682032632846</v>
      </c>
    </row>
    <row r="1346" spans="2:36" x14ac:dyDescent="0.35">
      <c r="B1346" s="36" t="s">
        <v>2403</v>
      </c>
      <c r="C1346" s="45" t="s">
        <v>490</v>
      </c>
      <c r="D1346" s="45" t="s">
        <v>4440</v>
      </c>
      <c r="E1346" s="36" t="s">
        <v>2403</v>
      </c>
      <c r="F1346" s="36" t="str">
        <f t="shared" si="60"/>
        <v>2015_KY</v>
      </c>
      <c r="G1346" s="45">
        <v>2015</v>
      </c>
      <c r="H1346" s="45">
        <f>_xlfn.XLOOKUP(J1346,Main_OG!$B$1:$B$766,Main_OG!$O$1:$O$766,"")</f>
        <v>0</v>
      </c>
      <c r="I1346" s="45">
        <f>_xlfn.XLOOKUP(F1346,Main_OG!$D$1:$D$766,Main_OG!$J$1:$J$766,"")</f>
        <v>0</v>
      </c>
      <c r="J1346" s="45" t="s">
        <v>490</v>
      </c>
      <c r="K1346" s="45" t="str">
        <f t="shared" si="61"/>
        <v>Kentucky Utilities Co_KY</v>
      </c>
      <c r="L1346" s="45" t="str">
        <f t="shared" si="62"/>
        <v>Kentucky Utilities Co_KY</v>
      </c>
      <c r="M1346" s="45" t="s">
        <v>2431</v>
      </c>
      <c r="N1346" s="45">
        <v>0</v>
      </c>
      <c r="O1346" s="45">
        <v>89031</v>
      </c>
      <c r="P1346" s="45">
        <v>2969</v>
      </c>
      <c r="Q1346" s="45">
        <v>423952</v>
      </c>
      <c r="R1346" s="45">
        <v>0</v>
      </c>
      <c r="S1346" s="45">
        <v>5400365</v>
      </c>
      <c r="T1346" s="45">
        <v>6883841</v>
      </c>
      <c r="U1346" s="45">
        <v>5995219</v>
      </c>
      <c r="V1346" s="45">
        <v>0</v>
      </c>
      <c r="W1346" s="45">
        <v>9.1673804000000008</v>
      </c>
      <c r="X1346" s="45">
        <v>6.0830719000000002</v>
      </c>
      <c r="Y1346" s="45">
        <v>9.6111585000000002</v>
      </c>
      <c r="Z1346" s="46">
        <v>199487.1</v>
      </c>
      <c r="AA1346" s="46">
        <v>45039.834044007781</v>
      </c>
      <c r="AB1346" s="47">
        <f>_xlfn.XLOOKUP($F1346,Main_OG!$D$1:$D$766,Main_OG!AJ$1:AJ$766,"")</f>
        <v>68761688</v>
      </c>
      <c r="AC1346" s="47">
        <f>_xlfn.XLOOKUP($F1346,Main_OG!$D$1:$D$766,Main_OG!AK$1:AK$766,"")</f>
        <v>4173780</v>
      </c>
      <c r="AD1346" s="47">
        <f>_xlfn.XLOOKUP($F1346,Main_OG!$D$1:$D$766,Main_OG!AL$1:AL$766,"")</f>
        <v>107006392</v>
      </c>
      <c r="AE1346" s="47">
        <f>_xlfn.XLOOKUP($F1346,Main_OG!$D$1:$D$766,Main_OG!AM$1:AM$766,"")</f>
        <v>0</v>
      </c>
      <c r="AF1346" s="48">
        <f>_xlfn.XLOOKUP($F1346,Main_OG!$D$1:$D$766,Main_OG!Z$1:Z$766,"")</f>
        <v>0</v>
      </c>
      <c r="AG1346" s="48">
        <f>_xlfn.XLOOKUP($F1346,Main_OG!$D$1:$D$766,Main_OG!AA$1:AA$766,"")</f>
        <v>2.25948627072199</v>
      </c>
      <c r="AH1346" s="48">
        <f>_xlfn.XLOOKUP($F1346,Main_OG!$D$1:$D$766,Main_OG!AB$1:AB$766,"")</f>
        <v>13.21</v>
      </c>
      <c r="AI1346" s="48">
        <f>_xlfn.XLOOKUP($F1346,Main_OG!$D$1:$D$766,Main_OG!AC$1:AC$766,"")</f>
        <v>3.52</v>
      </c>
      <c r="AJ1346" s="48">
        <f>_xlfn.XLOOKUP($F1346,Main_OG!$D$1:$D$766,Main_OG!AD$1:AD$766,"")</f>
        <v>0.66963877086385626</v>
      </c>
    </row>
    <row r="1347" spans="2:36" x14ac:dyDescent="0.35">
      <c r="B1347" s="36" t="s">
        <v>2403</v>
      </c>
      <c r="C1347" s="45" t="s">
        <v>314</v>
      </c>
      <c r="D1347" s="45" t="s">
        <v>4440</v>
      </c>
      <c r="E1347" s="36" t="s">
        <v>2403</v>
      </c>
      <c r="F1347" s="36" t="str">
        <f t="shared" ref="F1347:F1410" si="63">_xlfn.CONCAT(G1347,"_",J1347)</f>
        <v>2015_TN</v>
      </c>
      <c r="G1347" s="45">
        <v>2015</v>
      </c>
      <c r="H1347" s="45">
        <f>_xlfn.XLOOKUP(J1347,Main_OG!$B$1:$B$766,Main_OG!$O$1:$O$766,"")</f>
        <v>0</v>
      </c>
      <c r="I1347" s="45">
        <f>_xlfn.XLOOKUP(F1347,Main_OG!$D$1:$D$766,Main_OG!$J$1:$J$766,"")</f>
        <v>0</v>
      </c>
      <c r="J1347" s="45" t="s">
        <v>314</v>
      </c>
      <c r="K1347" s="45" t="str">
        <f t="shared" ref="K1347:K1410" si="64">_xlfn.CONCAT(B1347,"_",C1347)</f>
        <v>Kentucky Utilities Co_TN</v>
      </c>
      <c r="L1347" s="45" t="str">
        <f t="shared" ref="L1347:L1410" si="65">_xlfn.CONCAT(E1347,"_",C1347)</f>
        <v>Kentucky Utilities Co_TN</v>
      </c>
      <c r="M1347" s="45" t="s">
        <v>2432</v>
      </c>
      <c r="N1347" s="45">
        <v>0</v>
      </c>
      <c r="O1347" s="45">
        <v>0</v>
      </c>
      <c r="P1347" s="45">
        <v>0</v>
      </c>
      <c r="Q1347" s="45">
        <v>4</v>
      </c>
      <c r="R1347" s="45">
        <v>0</v>
      </c>
      <c r="S1347" s="45">
        <v>0</v>
      </c>
      <c r="T1347" s="45">
        <v>0</v>
      </c>
      <c r="U1347" s="45">
        <v>96</v>
      </c>
      <c r="V1347" s="45">
        <v>0</v>
      </c>
      <c r="W1347" s="45">
        <v>0</v>
      </c>
      <c r="X1347" s="45">
        <v>0</v>
      </c>
      <c r="Y1347" s="45">
        <v>7.2916667000000004</v>
      </c>
      <c r="Z1347" s="46">
        <v>335461.09999999998</v>
      </c>
      <c r="AA1347" s="46">
        <v>50863.244035119271</v>
      </c>
      <c r="AB1347" s="47">
        <f>_xlfn.XLOOKUP($F1347,Main_OG!$D$1:$D$766,Main_OG!AJ$1:AJ$766,"")</f>
        <v>29723412</v>
      </c>
      <c r="AC1347" s="47">
        <f>_xlfn.XLOOKUP($F1347,Main_OG!$D$1:$D$766,Main_OG!AK$1:AK$766,"")</f>
        <v>527122</v>
      </c>
      <c r="AD1347" s="47">
        <f>_xlfn.XLOOKUP($F1347,Main_OG!$D$1:$D$766,Main_OG!AL$1:AL$766,"")</f>
        <v>143840350</v>
      </c>
      <c r="AE1347" s="47">
        <f>_xlfn.XLOOKUP($F1347,Main_OG!$D$1:$D$766,Main_OG!AM$1:AM$766,"")</f>
        <v>24960472</v>
      </c>
      <c r="AF1347" s="48">
        <f>_xlfn.XLOOKUP($F1347,Main_OG!$D$1:$D$766,Main_OG!Z$1:Z$766,"")</f>
        <v>0</v>
      </c>
      <c r="AG1347" s="48">
        <f>_xlfn.XLOOKUP($F1347,Main_OG!$D$1:$D$766,Main_OG!AA$1:AA$766,"")</f>
        <v>2.39</v>
      </c>
      <c r="AH1347" s="48">
        <f>_xlfn.XLOOKUP($F1347,Main_OG!$D$1:$D$766,Main_OG!AB$1:AB$766,"")</f>
        <v>12.4</v>
      </c>
      <c r="AI1347" s="48">
        <f>_xlfn.XLOOKUP($F1347,Main_OG!$D$1:$D$766,Main_OG!AC$1:AC$766,"")</f>
        <v>2.72</v>
      </c>
      <c r="AJ1347" s="48">
        <f>_xlfn.XLOOKUP($F1347,Main_OG!$D$1:$D$766,Main_OG!AD$1:AD$766,"")</f>
        <v>0.72</v>
      </c>
    </row>
    <row r="1348" spans="2:36" x14ac:dyDescent="0.35">
      <c r="B1348" s="36" t="s">
        <v>2403</v>
      </c>
      <c r="C1348" s="45" t="s">
        <v>219</v>
      </c>
      <c r="D1348" s="45" t="s">
        <v>4440</v>
      </c>
      <c r="E1348" s="36" t="s">
        <v>2403</v>
      </c>
      <c r="F1348" s="36" t="str">
        <f t="shared" si="63"/>
        <v>2015_VA</v>
      </c>
      <c r="G1348" s="45">
        <v>2015</v>
      </c>
      <c r="H1348" s="45">
        <f>_xlfn.XLOOKUP(J1348,Main_OG!$B$1:$B$766,Main_OG!$O$1:$O$766,"")</f>
        <v>1</v>
      </c>
      <c r="I1348" s="45">
        <f>_xlfn.XLOOKUP(F1348,Main_OG!$D$1:$D$766,Main_OG!$J$1:$J$766,"")</f>
        <v>1</v>
      </c>
      <c r="J1348" s="45" t="s">
        <v>219</v>
      </c>
      <c r="K1348" s="45" t="str">
        <f t="shared" si="64"/>
        <v>Kentucky Utilities Co_VA</v>
      </c>
      <c r="L1348" s="45" t="str">
        <f t="shared" si="65"/>
        <v>Kentucky Utilities Co_VA</v>
      </c>
      <c r="M1348" s="45" t="s">
        <v>2433</v>
      </c>
      <c r="N1348" s="45">
        <v>0</v>
      </c>
      <c r="O1348" s="45">
        <v>4551</v>
      </c>
      <c r="P1348" s="45">
        <v>85</v>
      </c>
      <c r="Q1348" s="45">
        <v>23715</v>
      </c>
      <c r="R1348" s="45">
        <v>0</v>
      </c>
      <c r="S1348" s="45">
        <v>267613</v>
      </c>
      <c r="T1348" s="45">
        <v>125925</v>
      </c>
      <c r="U1348" s="45">
        <v>373336</v>
      </c>
      <c r="V1348" s="45">
        <v>0</v>
      </c>
      <c r="W1348" s="45">
        <v>9.3347482999999993</v>
      </c>
      <c r="X1348" s="45">
        <v>8.5137979000000001</v>
      </c>
      <c r="Y1348" s="45">
        <v>9.5586816999999993</v>
      </c>
      <c r="Z1348" s="46">
        <v>498943.6</v>
      </c>
      <c r="AA1348" s="46">
        <v>59630.158009098035</v>
      </c>
      <c r="AB1348" s="47">
        <f>_xlfn.XLOOKUP($F1348,Main_OG!$D$1:$D$766,Main_OG!AJ$1:AJ$766,"")</f>
        <v>15173416</v>
      </c>
      <c r="AC1348" s="47">
        <f>_xlfn.XLOOKUP($F1348,Main_OG!$D$1:$D$766,Main_OG!AK$1:AK$766,"")</f>
        <v>3813432</v>
      </c>
      <c r="AD1348" s="47">
        <f>_xlfn.XLOOKUP($F1348,Main_OG!$D$1:$D$766,Main_OG!AL$1:AL$766,"")</f>
        <v>489519032</v>
      </c>
      <c r="AE1348" s="47">
        <f>_xlfn.XLOOKUP($F1348,Main_OG!$D$1:$D$766,Main_OG!AM$1:AM$766,"")</f>
        <v>28060358</v>
      </c>
      <c r="AF1348" s="48">
        <f>_xlfn.XLOOKUP($F1348,Main_OG!$D$1:$D$766,Main_OG!Z$1:Z$766,"")</f>
        <v>0</v>
      </c>
      <c r="AG1348" s="48">
        <f>_xlfn.XLOOKUP($F1348,Main_OG!$D$1:$D$766,Main_OG!AA$1:AA$766,"")</f>
        <v>2.95</v>
      </c>
      <c r="AH1348" s="48">
        <f>_xlfn.XLOOKUP($F1348,Main_OG!$D$1:$D$766,Main_OG!AB$1:AB$766,"")</f>
        <v>12.08771849023859</v>
      </c>
      <c r="AI1348" s="48">
        <f>_xlfn.XLOOKUP($F1348,Main_OG!$D$1:$D$766,Main_OG!AC$1:AC$766,"")</f>
        <v>3.3843619636206599</v>
      </c>
      <c r="AJ1348" s="48">
        <f>_xlfn.XLOOKUP($F1348,Main_OG!$D$1:$D$766,Main_OG!AD$1:AD$766,"")</f>
        <v>0.66963877086385626</v>
      </c>
    </row>
    <row r="1349" spans="2:36" x14ac:dyDescent="0.35">
      <c r="B1349" s="36" t="s">
        <v>2403</v>
      </c>
      <c r="C1349" s="45" t="s">
        <v>490</v>
      </c>
      <c r="D1349" s="45" t="s">
        <v>4440</v>
      </c>
      <c r="E1349" s="36" t="s">
        <v>2403</v>
      </c>
      <c r="F1349" s="36" t="str">
        <f t="shared" si="63"/>
        <v>2016_KY</v>
      </c>
      <c r="G1349" s="45">
        <v>2016</v>
      </c>
      <c r="H1349" s="45">
        <f>_xlfn.XLOOKUP(J1349,Main_OG!$B$1:$B$766,Main_OG!$O$1:$O$766,"")</f>
        <v>0</v>
      </c>
      <c r="I1349" s="45">
        <f>_xlfn.XLOOKUP(F1349,Main_OG!$D$1:$D$766,Main_OG!$J$1:$J$766,"")</f>
        <v>0</v>
      </c>
      <c r="J1349" s="45" t="s">
        <v>490</v>
      </c>
      <c r="K1349" s="45" t="str">
        <f t="shared" si="64"/>
        <v>Kentucky Utilities Co_KY</v>
      </c>
      <c r="L1349" s="45" t="str">
        <f t="shared" si="65"/>
        <v>Kentucky Utilities Co_KY</v>
      </c>
      <c r="M1349" s="45" t="s">
        <v>2434</v>
      </c>
      <c r="N1349" s="45">
        <v>0</v>
      </c>
      <c r="O1349" s="45">
        <v>89776</v>
      </c>
      <c r="P1349" s="45">
        <v>2842</v>
      </c>
      <c r="Q1349" s="45">
        <v>426225</v>
      </c>
      <c r="R1349" s="45">
        <v>0</v>
      </c>
      <c r="S1349" s="45">
        <v>5463110</v>
      </c>
      <c r="T1349" s="45">
        <v>6635068</v>
      </c>
      <c r="U1349" s="45">
        <v>6047873</v>
      </c>
      <c r="V1349" s="45">
        <v>0</v>
      </c>
      <c r="W1349" s="45">
        <v>9.3518161000000006</v>
      </c>
      <c r="X1349" s="45">
        <v>6.1261377000000001</v>
      </c>
      <c r="Y1349" s="45">
        <v>9.8671036999999995</v>
      </c>
      <c r="Z1349" s="46">
        <v>201007.2</v>
      </c>
      <c r="AA1349" s="46">
        <v>45268.772017063689</v>
      </c>
      <c r="AB1349" s="47">
        <f>_xlfn.XLOOKUP($F1349,Main_OG!$D$1:$D$766,Main_OG!AJ$1:AJ$766,"")</f>
        <v>63717656</v>
      </c>
      <c r="AC1349" s="47">
        <f>_xlfn.XLOOKUP($F1349,Main_OG!$D$1:$D$766,Main_OG!AK$1:AK$766,"")</f>
        <v>4808670</v>
      </c>
      <c r="AD1349" s="47">
        <f>_xlfn.XLOOKUP($F1349,Main_OG!$D$1:$D$766,Main_OG!AL$1:AL$766,"")</f>
        <v>134772060</v>
      </c>
      <c r="AE1349" s="47">
        <f>_xlfn.XLOOKUP($F1349,Main_OG!$D$1:$D$766,Main_OG!AM$1:AM$766,"")</f>
        <v>0</v>
      </c>
      <c r="AF1349" s="48">
        <f>_xlfn.XLOOKUP($F1349,Main_OG!$D$1:$D$766,Main_OG!Z$1:Z$766,"")</f>
        <v>0</v>
      </c>
      <c r="AG1349" s="48">
        <f>_xlfn.XLOOKUP($F1349,Main_OG!$D$1:$D$766,Main_OG!AA$1:AA$766,"")</f>
        <v>2.2143440282408582</v>
      </c>
      <c r="AH1349" s="48">
        <f>_xlfn.XLOOKUP($F1349,Main_OG!$D$1:$D$766,Main_OG!AB$1:AB$766,"")</f>
        <v>11.309272049594229</v>
      </c>
      <c r="AI1349" s="48">
        <f>_xlfn.XLOOKUP($F1349,Main_OG!$D$1:$D$766,Main_OG!AC$1:AC$766,"")</f>
        <v>3.2924726584307722</v>
      </c>
      <c r="AJ1349" s="48">
        <f>_xlfn.XLOOKUP($F1349,Main_OG!$D$1:$D$766,Main_OG!AD$1:AD$766,"")</f>
        <v>0.65636700530415037</v>
      </c>
    </row>
    <row r="1350" spans="2:36" x14ac:dyDescent="0.35">
      <c r="B1350" s="36" t="s">
        <v>2403</v>
      </c>
      <c r="C1350" s="45" t="s">
        <v>314</v>
      </c>
      <c r="D1350" s="45" t="s">
        <v>4440</v>
      </c>
      <c r="E1350" s="36" t="s">
        <v>2403</v>
      </c>
      <c r="F1350" s="36" t="str">
        <f t="shared" si="63"/>
        <v>2016_TN</v>
      </c>
      <c r="G1350" s="45">
        <v>2016</v>
      </c>
      <c r="H1350" s="45">
        <f>_xlfn.XLOOKUP(J1350,Main_OG!$B$1:$B$766,Main_OG!$O$1:$O$766,"")</f>
        <v>0</v>
      </c>
      <c r="I1350" s="45">
        <f>_xlfn.XLOOKUP(F1350,Main_OG!$D$1:$D$766,Main_OG!$J$1:$J$766,"")</f>
        <v>0</v>
      </c>
      <c r="J1350" s="45" t="s">
        <v>314</v>
      </c>
      <c r="K1350" s="45" t="str">
        <f t="shared" si="64"/>
        <v>Kentucky Utilities Co_TN</v>
      </c>
      <c r="L1350" s="45" t="str">
        <f t="shared" si="65"/>
        <v>Kentucky Utilities Co_TN</v>
      </c>
      <c r="M1350" s="45" t="s">
        <v>2435</v>
      </c>
      <c r="N1350" s="45">
        <v>0</v>
      </c>
      <c r="O1350" s="45">
        <v>0</v>
      </c>
      <c r="P1350" s="45">
        <v>0</v>
      </c>
      <c r="Q1350" s="45">
        <v>4</v>
      </c>
      <c r="R1350" s="45">
        <v>0</v>
      </c>
      <c r="S1350" s="45">
        <v>0</v>
      </c>
      <c r="T1350" s="45">
        <v>0</v>
      </c>
      <c r="U1350" s="45">
        <v>85</v>
      </c>
      <c r="V1350" s="45">
        <v>0</v>
      </c>
      <c r="W1350" s="45">
        <v>0</v>
      </c>
      <c r="X1350" s="45">
        <v>0</v>
      </c>
      <c r="Y1350" s="45">
        <v>7.4117647</v>
      </c>
      <c r="Z1350" s="46">
        <v>343544.9</v>
      </c>
      <c r="AA1350" s="46">
        <v>51650.968678646219</v>
      </c>
      <c r="AB1350" s="47">
        <f>_xlfn.XLOOKUP($F1350,Main_OG!$D$1:$D$766,Main_OG!AJ$1:AJ$766,"")</f>
        <v>31241686</v>
      </c>
      <c r="AC1350" s="47">
        <f>_xlfn.XLOOKUP($F1350,Main_OG!$D$1:$D$766,Main_OG!AK$1:AK$766,"")</f>
        <v>473438</v>
      </c>
      <c r="AD1350" s="47">
        <f>_xlfn.XLOOKUP($F1350,Main_OG!$D$1:$D$766,Main_OG!AL$1:AL$766,"")</f>
        <v>180396428</v>
      </c>
      <c r="AE1350" s="47">
        <f>_xlfn.XLOOKUP($F1350,Main_OG!$D$1:$D$766,Main_OG!AM$1:AM$766,"")</f>
        <v>29578086</v>
      </c>
      <c r="AF1350" s="48">
        <f>_xlfn.XLOOKUP($F1350,Main_OG!$D$1:$D$766,Main_OG!Z$1:Z$766,"")</f>
        <v>0</v>
      </c>
      <c r="AG1350" s="48">
        <f>_xlfn.XLOOKUP($F1350,Main_OG!$D$1:$D$766,Main_OG!AA$1:AA$766,"")</f>
        <v>2.23</v>
      </c>
      <c r="AH1350" s="48">
        <f>_xlfn.XLOOKUP($F1350,Main_OG!$D$1:$D$766,Main_OG!AB$1:AB$766,"")</f>
        <v>10.47</v>
      </c>
      <c r="AI1350" s="48">
        <f>_xlfn.XLOOKUP($F1350,Main_OG!$D$1:$D$766,Main_OG!AC$1:AC$766,"")</f>
        <v>2.59</v>
      </c>
      <c r="AJ1350" s="48">
        <f>_xlfn.XLOOKUP($F1350,Main_OG!$D$1:$D$766,Main_OG!AD$1:AD$766,"")</f>
        <v>0.71</v>
      </c>
    </row>
    <row r="1351" spans="2:36" x14ac:dyDescent="0.35">
      <c r="B1351" s="36" t="s">
        <v>2403</v>
      </c>
      <c r="C1351" s="45" t="s">
        <v>219</v>
      </c>
      <c r="D1351" s="45" t="s">
        <v>4440</v>
      </c>
      <c r="E1351" s="36" t="s">
        <v>2403</v>
      </c>
      <c r="F1351" s="36" t="str">
        <f t="shared" si="63"/>
        <v>2016_VA</v>
      </c>
      <c r="G1351" s="45">
        <v>2016</v>
      </c>
      <c r="H1351" s="45">
        <f>_xlfn.XLOOKUP(J1351,Main_OG!$B$1:$B$766,Main_OG!$O$1:$O$766,"")</f>
        <v>1</v>
      </c>
      <c r="I1351" s="45">
        <f>_xlfn.XLOOKUP(F1351,Main_OG!$D$1:$D$766,Main_OG!$J$1:$J$766,"")</f>
        <v>1</v>
      </c>
      <c r="J1351" s="45" t="s">
        <v>219</v>
      </c>
      <c r="K1351" s="45" t="str">
        <f t="shared" si="64"/>
        <v>Kentucky Utilities Co_VA</v>
      </c>
      <c r="L1351" s="45" t="str">
        <f t="shared" si="65"/>
        <v>Kentucky Utilities Co_VA</v>
      </c>
      <c r="M1351" s="45" t="s">
        <v>2436</v>
      </c>
      <c r="N1351" s="45">
        <v>0</v>
      </c>
      <c r="O1351" s="45">
        <v>4527</v>
      </c>
      <c r="P1351" s="45">
        <v>79</v>
      </c>
      <c r="Q1351" s="45">
        <v>23616</v>
      </c>
      <c r="R1351" s="45">
        <v>0</v>
      </c>
      <c r="S1351" s="45">
        <v>267680</v>
      </c>
      <c r="T1351" s="45">
        <v>98854</v>
      </c>
      <c r="U1351" s="45">
        <v>368694</v>
      </c>
      <c r="V1351" s="45">
        <v>0</v>
      </c>
      <c r="W1351" s="45">
        <v>9.4089211000000006</v>
      </c>
      <c r="X1351" s="45">
        <v>9.3292128000000005</v>
      </c>
      <c r="Y1351" s="45">
        <v>10.050421</v>
      </c>
      <c r="Z1351" s="46">
        <v>505107.7</v>
      </c>
      <c r="AA1351" s="46">
        <v>60005.778334121955</v>
      </c>
      <c r="AB1351" s="47">
        <f>_xlfn.XLOOKUP($F1351,Main_OG!$D$1:$D$766,Main_OG!AJ$1:AJ$766,"")</f>
        <v>15040948</v>
      </c>
      <c r="AC1351" s="47">
        <f>_xlfn.XLOOKUP($F1351,Main_OG!$D$1:$D$766,Main_OG!AK$1:AK$766,"")</f>
        <v>1973510</v>
      </c>
      <c r="AD1351" s="47">
        <f>_xlfn.XLOOKUP($F1351,Main_OG!$D$1:$D$766,Main_OG!AL$1:AL$766,"")</f>
        <v>596204680</v>
      </c>
      <c r="AE1351" s="47">
        <f>_xlfn.XLOOKUP($F1351,Main_OG!$D$1:$D$766,Main_OG!AM$1:AM$766,"")</f>
        <v>29731895</v>
      </c>
      <c r="AF1351" s="48">
        <f>_xlfn.XLOOKUP($F1351,Main_OG!$D$1:$D$766,Main_OG!Z$1:Z$766,"")</f>
        <v>0</v>
      </c>
      <c r="AG1351" s="48">
        <f>_xlfn.XLOOKUP($F1351,Main_OG!$D$1:$D$766,Main_OG!AA$1:AA$766,"")</f>
        <v>2.88</v>
      </c>
      <c r="AH1351" s="48">
        <f>_xlfn.XLOOKUP($F1351,Main_OG!$D$1:$D$766,Main_OG!AB$1:AB$766,"")</f>
        <v>11.309272049594229</v>
      </c>
      <c r="AI1351" s="48">
        <f>_xlfn.XLOOKUP($F1351,Main_OG!$D$1:$D$766,Main_OG!AC$1:AC$766,"")</f>
        <v>3.07</v>
      </c>
      <c r="AJ1351" s="48">
        <f>_xlfn.XLOOKUP($F1351,Main_OG!$D$1:$D$766,Main_OG!AD$1:AD$766,"")</f>
        <v>0.65</v>
      </c>
    </row>
    <row r="1352" spans="2:36" x14ac:dyDescent="0.35">
      <c r="B1352" s="36" t="s">
        <v>2403</v>
      </c>
      <c r="C1352" s="45" t="s">
        <v>490</v>
      </c>
      <c r="D1352" s="45" t="s">
        <v>4440</v>
      </c>
      <c r="E1352" s="36" t="s">
        <v>2403</v>
      </c>
      <c r="F1352" s="36" t="str">
        <f t="shared" si="63"/>
        <v>2017_KY</v>
      </c>
      <c r="G1352" s="45">
        <v>2017</v>
      </c>
      <c r="H1352" s="45">
        <f>_xlfn.XLOOKUP(J1352,Main_OG!$B$1:$B$766,Main_OG!$O$1:$O$766,"")</f>
        <v>0</v>
      </c>
      <c r="I1352" s="45">
        <f>_xlfn.XLOOKUP(F1352,Main_OG!$D$1:$D$766,Main_OG!$J$1:$J$766,"")</f>
        <v>0</v>
      </c>
      <c r="J1352" s="45" t="s">
        <v>490</v>
      </c>
      <c r="K1352" s="45" t="str">
        <f t="shared" si="64"/>
        <v>Kentucky Utilities Co_KY</v>
      </c>
      <c r="L1352" s="45" t="str">
        <f t="shared" si="65"/>
        <v>Kentucky Utilities Co_KY</v>
      </c>
      <c r="M1352" s="45" t="s">
        <v>2437</v>
      </c>
      <c r="N1352" s="45">
        <v>0</v>
      </c>
      <c r="O1352" s="45">
        <v>90442</v>
      </c>
      <c r="P1352" s="45">
        <v>2662</v>
      </c>
      <c r="Q1352" s="45">
        <v>429407</v>
      </c>
      <c r="R1352" s="45">
        <v>0</v>
      </c>
      <c r="S1352" s="45">
        <v>5329279</v>
      </c>
      <c r="T1352" s="45">
        <v>6499019</v>
      </c>
      <c r="U1352" s="45">
        <v>5698116</v>
      </c>
      <c r="V1352" s="45">
        <v>0</v>
      </c>
      <c r="W1352" s="45">
        <v>9.7561996999999998</v>
      </c>
      <c r="X1352" s="45">
        <v>6.2663734</v>
      </c>
      <c r="Y1352" s="45">
        <v>10.294333999999999</v>
      </c>
      <c r="Z1352" s="46">
        <v>203564</v>
      </c>
      <c r="AA1352" s="46">
        <v>45687.327604200567</v>
      </c>
      <c r="AB1352" s="47">
        <f>_xlfn.XLOOKUP($F1352,Main_OG!$D$1:$D$766,Main_OG!AJ$1:AJ$766,"")</f>
        <v>54968734</v>
      </c>
      <c r="AC1352" s="47">
        <f>_xlfn.XLOOKUP($F1352,Main_OG!$D$1:$D$766,Main_OG!AK$1:AK$766,"")</f>
        <v>2039610</v>
      </c>
      <c r="AD1352" s="47">
        <f>_xlfn.XLOOKUP($F1352,Main_OG!$D$1:$D$766,Main_OG!AL$1:AL$766,"")</f>
        <v>164339300</v>
      </c>
      <c r="AE1352" s="47">
        <f>_xlfn.XLOOKUP($F1352,Main_OG!$D$1:$D$766,Main_OG!AM$1:AM$766,"")</f>
        <v>0</v>
      </c>
      <c r="AF1352" s="48">
        <f>_xlfn.XLOOKUP($F1352,Main_OG!$D$1:$D$766,Main_OG!Z$1:Z$766,"")</f>
        <v>2.2000000000000002</v>
      </c>
      <c r="AG1352" s="48">
        <f>_xlfn.XLOOKUP($F1352,Main_OG!$D$1:$D$766,Main_OG!AA$1:AA$766,"")</f>
        <v>1.99</v>
      </c>
      <c r="AH1352" s="48">
        <f>_xlfn.XLOOKUP($F1352,Main_OG!$D$1:$D$766,Main_OG!AB$1:AB$766,"")</f>
        <v>12.78</v>
      </c>
      <c r="AI1352" s="48">
        <f>_xlfn.XLOOKUP($F1352,Main_OG!$D$1:$D$766,Main_OG!AC$1:AC$766,"")</f>
        <v>3.64</v>
      </c>
      <c r="AJ1352" s="48">
        <f>_xlfn.XLOOKUP($F1352,Main_OG!$D$1:$D$766,Main_OG!AD$1:AD$766,"")</f>
        <v>0.62802788237371954</v>
      </c>
    </row>
    <row r="1353" spans="2:36" x14ac:dyDescent="0.35">
      <c r="B1353" s="36" t="s">
        <v>2403</v>
      </c>
      <c r="C1353" s="45" t="s">
        <v>314</v>
      </c>
      <c r="D1353" s="45" t="s">
        <v>4440</v>
      </c>
      <c r="E1353" s="36" t="s">
        <v>2403</v>
      </c>
      <c r="F1353" s="36" t="str">
        <f t="shared" si="63"/>
        <v>2017_TN</v>
      </c>
      <c r="G1353" s="45">
        <v>2017</v>
      </c>
      <c r="H1353" s="45">
        <f>_xlfn.XLOOKUP(J1353,Main_OG!$B$1:$B$766,Main_OG!$O$1:$O$766,"")</f>
        <v>0</v>
      </c>
      <c r="I1353" s="45">
        <f>_xlfn.XLOOKUP(F1353,Main_OG!$D$1:$D$766,Main_OG!$J$1:$J$766,"")</f>
        <v>0</v>
      </c>
      <c r="J1353" s="45" t="s">
        <v>314</v>
      </c>
      <c r="K1353" s="45" t="str">
        <f t="shared" si="64"/>
        <v>Kentucky Utilities Co_TN</v>
      </c>
      <c r="L1353" s="45" t="str">
        <f t="shared" si="65"/>
        <v>Kentucky Utilities Co_TN</v>
      </c>
      <c r="M1353" s="45" t="s">
        <v>2438</v>
      </c>
      <c r="N1353" s="45">
        <v>0</v>
      </c>
      <c r="O1353" s="45">
        <v>0</v>
      </c>
      <c r="P1353" s="45">
        <v>0</v>
      </c>
      <c r="Q1353" s="45">
        <v>4</v>
      </c>
      <c r="R1353" s="45">
        <v>0</v>
      </c>
      <c r="S1353" s="45">
        <v>0</v>
      </c>
      <c r="T1353" s="45">
        <v>0</v>
      </c>
      <c r="U1353" s="45">
        <v>78</v>
      </c>
      <c r="V1353" s="45">
        <v>0</v>
      </c>
      <c r="W1353" s="45">
        <v>0</v>
      </c>
      <c r="X1353" s="45">
        <v>0</v>
      </c>
      <c r="Y1353" s="45">
        <v>7.3076923000000003</v>
      </c>
      <c r="Z1353" s="46">
        <v>355417.5</v>
      </c>
      <c r="AA1353" s="46">
        <v>52930.876929409715</v>
      </c>
      <c r="AB1353" s="47">
        <f>_xlfn.XLOOKUP($F1353,Main_OG!$D$1:$D$766,Main_OG!AJ$1:AJ$766,"")</f>
        <v>28548720</v>
      </c>
      <c r="AC1353" s="47">
        <f>_xlfn.XLOOKUP($F1353,Main_OG!$D$1:$D$766,Main_OG!AK$1:AK$766,"")</f>
        <v>485560</v>
      </c>
      <c r="AD1353" s="47">
        <f>_xlfn.XLOOKUP($F1353,Main_OG!$D$1:$D$766,Main_OG!AL$1:AL$766,"")</f>
        <v>156967704</v>
      </c>
      <c r="AE1353" s="47">
        <f>_xlfn.XLOOKUP($F1353,Main_OG!$D$1:$D$766,Main_OG!AM$1:AM$766,"")</f>
        <v>31817502</v>
      </c>
      <c r="AF1353" s="48">
        <f>_xlfn.XLOOKUP($F1353,Main_OG!$D$1:$D$766,Main_OG!Z$1:Z$766,"")</f>
        <v>0</v>
      </c>
      <c r="AG1353" s="48">
        <f>_xlfn.XLOOKUP($F1353,Main_OG!$D$1:$D$766,Main_OG!AA$1:AA$766,"")</f>
        <v>2.2799999999999998</v>
      </c>
      <c r="AH1353" s="48">
        <f>_xlfn.XLOOKUP($F1353,Main_OG!$D$1:$D$766,Main_OG!AB$1:AB$766,"")</f>
        <v>12.28</v>
      </c>
      <c r="AI1353" s="48">
        <f>_xlfn.XLOOKUP($F1353,Main_OG!$D$1:$D$766,Main_OG!AC$1:AC$766,"")</f>
        <v>3.04</v>
      </c>
      <c r="AJ1353" s="48">
        <f>_xlfn.XLOOKUP($F1353,Main_OG!$D$1:$D$766,Main_OG!AD$1:AD$766,"")</f>
        <v>0.71</v>
      </c>
    </row>
    <row r="1354" spans="2:36" x14ac:dyDescent="0.35">
      <c r="B1354" s="36" t="s">
        <v>2403</v>
      </c>
      <c r="C1354" s="45" t="s">
        <v>219</v>
      </c>
      <c r="D1354" s="45" t="s">
        <v>4440</v>
      </c>
      <c r="E1354" s="36" t="s">
        <v>2403</v>
      </c>
      <c r="F1354" s="36" t="str">
        <f t="shared" si="63"/>
        <v>2017_VA</v>
      </c>
      <c r="G1354" s="45">
        <v>2017</v>
      </c>
      <c r="H1354" s="45">
        <f>_xlfn.XLOOKUP(J1354,Main_OG!$B$1:$B$766,Main_OG!$O$1:$O$766,"")</f>
        <v>1</v>
      </c>
      <c r="I1354" s="45">
        <f>_xlfn.XLOOKUP(F1354,Main_OG!$D$1:$D$766,Main_OG!$J$1:$J$766,"")</f>
        <v>1</v>
      </c>
      <c r="J1354" s="45" t="s">
        <v>219</v>
      </c>
      <c r="K1354" s="45" t="str">
        <f t="shared" si="64"/>
        <v>Kentucky Utilities Co_VA</v>
      </c>
      <c r="L1354" s="45" t="str">
        <f t="shared" si="65"/>
        <v>Kentucky Utilities Co_VA</v>
      </c>
      <c r="M1354" s="45" t="s">
        <v>2439</v>
      </c>
      <c r="N1354" s="45">
        <v>0</v>
      </c>
      <c r="O1354" s="45">
        <v>4538</v>
      </c>
      <c r="P1354" s="45">
        <v>74</v>
      </c>
      <c r="Q1354" s="45">
        <v>23509</v>
      </c>
      <c r="R1354" s="45">
        <v>0</v>
      </c>
      <c r="S1354" s="45">
        <v>258285</v>
      </c>
      <c r="T1354" s="45">
        <v>102677</v>
      </c>
      <c r="U1354" s="45">
        <v>341284</v>
      </c>
      <c r="V1354" s="45">
        <v>0</v>
      </c>
      <c r="W1354" s="45">
        <v>9.7289040999999994</v>
      </c>
      <c r="X1354" s="45">
        <v>8.9510795999999999</v>
      </c>
      <c r="Y1354" s="45">
        <v>10.432865</v>
      </c>
      <c r="Z1354" s="46">
        <v>515167.2</v>
      </c>
      <c r="AA1354" s="46">
        <v>60815.314724535245</v>
      </c>
      <c r="AB1354" s="47">
        <f>_xlfn.XLOOKUP($F1354,Main_OG!$D$1:$D$766,Main_OG!AJ$1:AJ$766,"")</f>
        <v>10235172</v>
      </c>
      <c r="AC1354" s="47">
        <f>_xlfn.XLOOKUP($F1354,Main_OG!$D$1:$D$766,Main_OG!AK$1:AK$766,"")</f>
        <v>1832112</v>
      </c>
      <c r="AD1354" s="47">
        <f>_xlfn.XLOOKUP($F1354,Main_OG!$D$1:$D$766,Main_OG!AL$1:AL$766,"")</f>
        <v>633816796</v>
      </c>
      <c r="AE1354" s="47">
        <f>_xlfn.XLOOKUP($F1354,Main_OG!$D$1:$D$766,Main_OG!AM$1:AM$766,"")</f>
        <v>30553734</v>
      </c>
      <c r="AF1354" s="48">
        <f>_xlfn.XLOOKUP($F1354,Main_OG!$D$1:$D$766,Main_OG!Z$1:Z$766,"")</f>
        <v>0</v>
      </c>
      <c r="AG1354" s="48">
        <f>_xlfn.XLOOKUP($F1354,Main_OG!$D$1:$D$766,Main_OG!AA$1:AA$766,"")</f>
        <v>2.1875855044172008</v>
      </c>
      <c r="AH1354" s="48">
        <f>_xlfn.XLOOKUP($F1354,Main_OG!$D$1:$D$766,Main_OG!AB$1:AB$766,"")</f>
        <v>11.93</v>
      </c>
      <c r="AI1354" s="48">
        <f>_xlfn.XLOOKUP($F1354,Main_OG!$D$1:$D$766,Main_OG!AC$1:AC$766,"")</f>
        <v>3.33</v>
      </c>
      <c r="AJ1354" s="48">
        <f>_xlfn.XLOOKUP($F1354,Main_OG!$D$1:$D$766,Main_OG!AD$1:AD$766,"")</f>
        <v>0.66</v>
      </c>
    </row>
    <row r="1355" spans="2:36" x14ac:dyDescent="0.35">
      <c r="B1355" s="36" t="s">
        <v>2403</v>
      </c>
      <c r="C1355" s="45" t="s">
        <v>490</v>
      </c>
      <c r="D1355" s="45" t="s">
        <v>4440</v>
      </c>
      <c r="E1355" s="36" t="s">
        <v>2403</v>
      </c>
      <c r="F1355" s="36" t="str">
        <f t="shared" si="63"/>
        <v>2018_KY</v>
      </c>
      <c r="G1355" s="45">
        <v>2018</v>
      </c>
      <c r="H1355" s="45">
        <f>_xlfn.XLOOKUP(J1355,Main_OG!$B$1:$B$766,Main_OG!$O$1:$O$766,"")</f>
        <v>0</v>
      </c>
      <c r="I1355" s="45">
        <f>_xlfn.XLOOKUP(F1355,Main_OG!$D$1:$D$766,Main_OG!$J$1:$J$766,"")</f>
        <v>0</v>
      </c>
      <c r="J1355" s="45" t="s">
        <v>490</v>
      </c>
      <c r="K1355" s="45" t="str">
        <f t="shared" si="64"/>
        <v>Kentucky Utilities Co_KY</v>
      </c>
      <c r="L1355" s="45" t="str">
        <f t="shared" si="65"/>
        <v>Kentucky Utilities Co_KY</v>
      </c>
      <c r="M1355" s="45" t="s">
        <v>2440</v>
      </c>
      <c r="N1355" s="45">
        <v>0</v>
      </c>
      <c r="O1355" s="45">
        <v>90952</v>
      </c>
      <c r="P1355" s="45">
        <v>2421</v>
      </c>
      <c r="Q1355" s="45">
        <v>431614</v>
      </c>
      <c r="R1355" s="45">
        <v>0</v>
      </c>
      <c r="S1355" s="45">
        <v>5618553</v>
      </c>
      <c r="T1355" s="45">
        <v>6429420</v>
      </c>
      <c r="U1355" s="45">
        <v>6319953</v>
      </c>
      <c r="V1355" s="45">
        <v>0</v>
      </c>
      <c r="W1355" s="45">
        <v>9.3229021999999997</v>
      </c>
      <c r="X1355" s="45">
        <v>5.8763294000000004</v>
      </c>
      <c r="Y1355" s="45">
        <v>9.6982160999999998</v>
      </c>
      <c r="Z1355" s="46">
        <v>205940.1</v>
      </c>
      <c r="AA1355" s="46">
        <v>46130.713780272847</v>
      </c>
      <c r="AB1355" s="47">
        <f>_xlfn.XLOOKUP($F1355,Main_OG!$D$1:$D$766,Main_OG!AJ$1:AJ$766,"")</f>
        <v>56735866</v>
      </c>
      <c r="AC1355" s="47">
        <f>_xlfn.XLOOKUP($F1355,Main_OG!$D$1:$D$766,Main_OG!AK$1:AK$766,"")</f>
        <v>358068</v>
      </c>
      <c r="AD1355" s="47">
        <f>_xlfn.XLOOKUP($F1355,Main_OG!$D$1:$D$766,Main_OG!AL$1:AL$766,"")</f>
        <v>226973142</v>
      </c>
      <c r="AE1355" s="47">
        <f>_xlfn.XLOOKUP($F1355,Main_OG!$D$1:$D$766,Main_OG!AM$1:AM$766,"")</f>
        <v>0</v>
      </c>
      <c r="AF1355" s="48">
        <f>_xlfn.XLOOKUP($F1355,Main_OG!$D$1:$D$766,Main_OG!Z$1:Z$766,"")</f>
        <v>0</v>
      </c>
      <c r="AG1355" s="48">
        <f>_xlfn.XLOOKUP($F1355,Main_OG!$D$1:$D$766,Main_OG!AA$1:AA$766,"")</f>
        <v>1.96</v>
      </c>
      <c r="AH1355" s="48">
        <f>_xlfn.XLOOKUP($F1355,Main_OG!$D$1:$D$766,Main_OG!AB$1:AB$766,"")</f>
        <v>17.134646247082848</v>
      </c>
      <c r="AI1355" s="48">
        <f>_xlfn.XLOOKUP($F1355,Main_OG!$D$1:$D$766,Main_OG!AC$1:AC$766,"")</f>
        <v>3.59</v>
      </c>
      <c r="AJ1355" s="48">
        <f>_xlfn.XLOOKUP($F1355,Main_OG!$D$1:$D$766,Main_OG!AD$1:AD$766,"")</f>
        <v>0.62810595158289428</v>
      </c>
    </row>
    <row r="1356" spans="2:36" x14ac:dyDescent="0.35">
      <c r="B1356" s="36" t="s">
        <v>2403</v>
      </c>
      <c r="C1356" s="45" t="s">
        <v>314</v>
      </c>
      <c r="D1356" s="45" t="s">
        <v>4440</v>
      </c>
      <c r="E1356" s="36" t="s">
        <v>2403</v>
      </c>
      <c r="F1356" s="36" t="str">
        <f t="shared" si="63"/>
        <v>2018_TN</v>
      </c>
      <c r="G1356" s="45">
        <v>2018</v>
      </c>
      <c r="H1356" s="45">
        <f>_xlfn.XLOOKUP(J1356,Main_OG!$B$1:$B$766,Main_OG!$O$1:$O$766,"")</f>
        <v>0</v>
      </c>
      <c r="I1356" s="45">
        <f>_xlfn.XLOOKUP(F1356,Main_OG!$D$1:$D$766,Main_OG!$J$1:$J$766,"")</f>
        <v>0</v>
      </c>
      <c r="J1356" s="45" t="s">
        <v>314</v>
      </c>
      <c r="K1356" s="45" t="str">
        <f t="shared" si="64"/>
        <v>Kentucky Utilities Co_TN</v>
      </c>
      <c r="L1356" s="45" t="str">
        <f t="shared" si="65"/>
        <v>Kentucky Utilities Co_TN</v>
      </c>
      <c r="M1356" s="45" t="s">
        <v>2441</v>
      </c>
      <c r="N1356" s="45">
        <v>0</v>
      </c>
      <c r="O1356" s="45">
        <v>0</v>
      </c>
      <c r="P1356" s="45">
        <v>0</v>
      </c>
      <c r="Q1356" s="45">
        <v>3</v>
      </c>
      <c r="R1356" s="45">
        <v>0</v>
      </c>
      <c r="S1356" s="45">
        <v>0</v>
      </c>
      <c r="T1356" s="45">
        <v>0</v>
      </c>
      <c r="U1356" s="45">
        <v>94</v>
      </c>
      <c r="V1356" s="45">
        <v>0</v>
      </c>
      <c r="W1356" s="45">
        <v>0</v>
      </c>
      <c r="X1356" s="45">
        <v>0</v>
      </c>
      <c r="Y1356" s="45">
        <v>7.2340426000000004</v>
      </c>
      <c r="Z1356" s="46">
        <v>362363.7</v>
      </c>
      <c r="AA1356" s="46">
        <v>53460.324157812276</v>
      </c>
      <c r="AB1356" s="47">
        <f>_xlfn.XLOOKUP($F1356,Main_OG!$D$1:$D$766,Main_OG!AJ$1:AJ$766,"")</f>
        <v>20992314</v>
      </c>
      <c r="AC1356" s="47">
        <f>_xlfn.XLOOKUP($F1356,Main_OG!$D$1:$D$766,Main_OG!AK$1:AK$766,"")</f>
        <v>455202</v>
      </c>
      <c r="AD1356" s="47">
        <f>_xlfn.XLOOKUP($F1356,Main_OG!$D$1:$D$766,Main_OG!AL$1:AL$766,"")</f>
        <v>214546084</v>
      </c>
      <c r="AE1356" s="47">
        <f>_xlfn.XLOOKUP($F1356,Main_OG!$D$1:$D$766,Main_OG!AM$1:AM$766,"")</f>
        <v>36176382</v>
      </c>
      <c r="AF1356" s="48">
        <f>_xlfn.XLOOKUP($F1356,Main_OG!$D$1:$D$766,Main_OG!Z$1:Z$766,"")</f>
        <v>1.53</v>
      </c>
      <c r="AG1356" s="48">
        <f>_xlfn.XLOOKUP($F1356,Main_OG!$D$1:$D$766,Main_OG!AA$1:AA$766,"")</f>
        <v>2.16</v>
      </c>
      <c r="AH1356" s="48">
        <f>_xlfn.XLOOKUP($F1356,Main_OG!$D$1:$D$766,Main_OG!AB$1:AB$766,"")</f>
        <v>16.21</v>
      </c>
      <c r="AI1356" s="48">
        <f>_xlfn.XLOOKUP($F1356,Main_OG!$D$1:$D$766,Main_OG!AC$1:AC$766,"")</f>
        <v>3.17</v>
      </c>
      <c r="AJ1356" s="48">
        <f>_xlfn.XLOOKUP($F1356,Main_OG!$D$1:$D$766,Main_OG!AD$1:AD$766,"")</f>
        <v>0.68</v>
      </c>
    </row>
    <row r="1357" spans="2:36" x14ac:dyDescent="0.35">
      <c r="B1357" s="36" t="s">
        <v>2403</v>
      </c>
      <c r="C1357" s="45" t="s">
        <v>219</v>
      </c>
      <c r="D1357" s="45" t="s">
        <v>4440</v>
      </c>
      <c r="E1357" s="36" t="s">
        <v>2403</v>
      </c>
      <c r="F1357" s="36" t="str">
        <f t="shared" si="63"/>
        <v>2018_VA</v>
      </c>
      <c r="G1357" s="45">
        <v>2018</v>
      </c>
      <c r="H1357" s="45">
        <f>_xlfn.XLOOKUP(J1357,Main_OG!$B$1:$B$766,Main_OG!$O$1:$O$766,"")</f>
        <v>1</v>
      </c>
      <c r="I1357" s="45">
        <f>_xlfn.XLOOKUP(F1357,Main_OG!$D$1:$D$766,Main_OG!$J$1:$J$766,"")</f>
        <v>1</v>
      </c>
      <c r="J1357" s="45" t="s">
        <v>219</v>
      </c>
      <c r="K1357" s="45" t="str">
        <f t="shared" si="64"/>
        <v>Kentucky Utilities Co_VA</v>
      </c>
      <c r="L1357" s="45" t="str">
        <f t="shared" si="65"/>
        <v>Kentucky Utilities Co_VA</v>
      </c>
      <c r="M1357" s="45" t="s">
        <v>2442</v>
      </c>
      <c r="N1357" s="45">
        <v>0</v>
      </c>
      <c r="O1357" s="45">
        <v>4534</v>
      </c>
      <c r="P1357" s="45">
        <v>72</v>
      </c>
      <c r="Q1357" s="45">
        <v>23327</v>
      </c>
      <c r="R1357" s="45">
        <v>0</v>
      </c>
      <c r="S1357" s="45">
        <v>267083</v>
      </c>
      <c r="T1357" s="45">
        <v>113747</v>
      </c>
      <c r="U1357" s="45">
        <v>375845</v>
      </c>
      <c r="V1357" s="45">
        <v>0</v>
      </c>
      <c r="W1357" s="45">
        <v>9.6043178000000005</v>
      </c>
      <c r="X1357" s="45">
        <v>8.5809736000000001</v>
      </c>
      <c r="Y1357" s="45">
        <v>10.272719</v>
      </c>
      <c r="Z1357" s="46">
        <v>527767.5</v>
      </c>
      <c r="AA1357" s="46">
        <v>62010.628698190092</v>
      </c>
      <c r="AB1357" s="47">
        <f>_xlfn.XLOOKUP($F1357,Main_OG!$D$1:$D$766,Main_OG!AJ$1:AJ$766,"")</f>
        <v>9129064</v>
      </c>
      <c r="AC1357" s="47">
        <f>_xlfn.XLOOKUP($F1357,Main_OG!$D$1:$D$766,Main_OG!AK$1:AK$766,"")</f>
        <v>3487244</v>
      </c>
      <c r="AD1357" s="47">
        <f>_xlfn.XLOOKUP($F1357,Main_OG!$D$1:$D$766,Main_OG!AL$1:AL$766,"")</f>
        <v>728109162</v>
      </c>
      <c r="AE1357" s="47">
        <f>_xlfn.XLOOKUP($F1357,Main_OG!$D$1:$D$766,Main_OG!AM$1:AM$766,"")</f>
        <v>29251668</v>
      </c>
      <c r="AF1357" s="48">
        <f>_xlfn.XLOOKUP($F1357,Main_OG!$D$1:$D$766,Main_OG!Z$1:Z$766,"")</f>
        <v>0</v>
      </c>
      <c r="AG1357" s="48">
        <f>_xlfn.XLOOKUP($F1357,Main_OG!$D$1:$D$766,Main_OG!AA$1:AA$766,"")</f>
        <v>2.67</v>
      </c>
      <c r="AH1357" s="48">
        <f>_xlfn.XLOOKUP($F1357,Main_OG!$D$1:$D$766,Main_OG!AB$1:AB$766,"")</f>
        <v>17.134646247082848</v>
      </c>
      <c r="AI1357" s="48">
        <f>_xlfn.XLOOKUP($F1357,Main_OG!$D$1:$D$766,Main_OG!AC$1:AC$766,"")</f>
        <v>3.8713752811270652</v>
      </c>
      <c r="AJ1357" s="48">
        <f>_xlfn.XLOOKUP($F1357,Main_OG!$D$1:$D$766,Main_OG!AD$1:AD$766,"")</f>
        <v>0.63</v>
      </c>
    </row>
    <row r="1358" spans="2:36" x14ac:dyDescent="0.35">
      <c r="B1358" s="36" t="s">
        <v>2403</v>
      </c>
      <c r="C1358" s="45" t="s">
        <v>490</v>
      </c>
      <c r="D1358" s="45" t="s">
        <v>4440</v>
      </c>
      <c r="E1358" s="36" t="s">
        <v>2403</v>
      </c>
      <c r="F1358" s="36" t="str">
        <f t="shared" si="63"/>
        <v>2019_KY</v>
      </c>
      <c r="G1358" s="45">
        <v>2019</v>
      </c>
      <c r="H1358" s="45">
        <f>_xlfn.XLOOKUP(J1358,Main_OG!$B$1:$B$766,Main_OG!$O$1:$O$766,"")</f>
        <v>0</v>
      </c>
      <c r="I1358" s="45">
        <f>_xlfn.XLOOKUP(F1358,Main_OG!$D$1:$D$766,Main_OG!$J$1:$J$766,"")</f>
        <v>0</v>
      </c>
      <c r="J1358" s="45" t="s">
        <v>490</v>
      </c>
      <c r="K1358" s="45" t="str">
        <f t="shared" si="64"/>
        <v>Kentucky Utilities Co_KY</v>
      </c>
      <c r="L1358" s="45" t="str">
        <f t="shared" si="65"/>
        <v>Kentucky Utilities Co_KY</v>
      </c>
      <c r="M1358" s="45" t="s">
        <v>2443</v>
      </c>
      <c r="N1358" s="45">
        <v>0</v>
      </c>
      <c r="O1358" s="45">
        <v>92171</v>
      </c>
      <c r="P1358" s="45">
        <v>1794</v>
      </c>
      <c r="Q1358" s="45">
        <v>434371</v>
      </c>
      <c r="R1358" s="45">
        <v>0</v>
      </c>
      <c r="S1358" s="45">
        <v>5674406</v>
      </c>
      <c r="T1358" s="45">
        <v>6101185</v>
      </c>
      <c r="U1358" s="45">
        <v>6080120</v>
      </c>
      <c r="V1358" s="45">
        <v>0</v>
      </c>
      <c r="W1358" s="45">
        <v>10.025259</v>
      </c>
      <c r="X1358" s="45">
        <v>6.1445521999999997</v>
      </c>
      <c r="Y1358" s="45">
        <v>10.210139</v>
      </c>
      <c r="Z1358" s="46">
        <v>211739.7</v>
      </c>
      <c r="AA1358" s="46">
        <v>47344.223220704131</v>
      </c>
      <c r="AB1358" s="47">
        <f>_xlfn.XLOOKUP($F1358,Main_OG!$D$1:$D$766,Main_OG!AJ$1:AJ$766,"")</f>
        <v>49947718</v>
      </c>
      <c r="AC1358" s="47">
        <f>_xlfn.XLOOKUP($F1358,Main_OG!$D$1:$D$766,Main_OG!AK$1:AK$766,"")</f>
        <v>333804</v>
      </c>
      <c r="AD1358" s="47">
        <f>_xlfn.XLOOKUP($F1358,Main_OG!$D$1:$D$766,Main_OG!AL$1:AL$766,"")</f>
        <v>226668540</v>
      </c>
      <c r="AE1358" s="47">
        <f>_xlfn.XLOOKUP($F1358,Main_OG!$D$1:$D$766,Main_OG!AM$1:AM$766,"")</f>
        <v>0</v>
      </c>
      <c r="AF1358" s="48">
        <f>_xlfn.XLOOKUP($F1358,Main_OG!$D$1:$D$766,Main_OG!Z$1:Z$766,"")</f>
        <v>2.16</v>
      </c>
      <c r="AG1358" s="48">
        <f>_xlfn.XLOOKUP($F1358,Main_OG!$D$1:$D$766,Main_OG!AA$1:AA$766,"")</f>
        <v>2.176146746141439</v>
      </c>
      <c r="AH1358" s="48">
        <f>_xlfn.XLOOKUP($F1358,Main_OG!$D$1:$D$766,Main_OG!AB$1:AB$766,"")</f>
        <v>14.68</v>
      </c>
      <c r="AI1358" s="48">
        <f>_xlfn.XLOOKUP($F1358,Main_OG!$D$1:$D$766,Main_OG!AC$1:AC$766,"")</f>
        <v>3.22</v>
      </c>
      <c r="AJ1358" s="48">
        <f>_xlfn.XLOOKUP($F1358,Main_OG!$D$1:$D$766,Main_OG!AD$1:AD$766,"")</f>
        <v>0.60296766622862785</v>
      </c>
    </row>
    <row r="1359" spans="2:36" x14ac:dyDescent="0.35">
      <c r="B1359" s="36" t="s">
        <v>2403</v>
      </c>
      <c r="C1359" s="45" t="s">
        <v>314</v>
      </c>
      <c r="D1359" s="45" t="s">
        <v>4440</v>
      </c>
      <c r="E1359" s="36" t="s">
        <v>2403</v>
      </c>
      <c r="F1359" s="36" t="str">
        <f t="shared" si="63"/>
        <v>2019_TN</v>
      </c>
      <c r="G1359" s="45">
        <v>2019</v>
      </c>
      <c r="H1359" s="45">
        <f>_xlfn.XLOOKUP(J1359,Main_OG!$B$1:$B$766,Main_OG!$O$1:$O$766,"")</f>
        <v>0</v>
      </c>
      <c r="I1359" s="45">
        <f>_xlfn.XLOOKUP(F1359,Main_OG!$D$1:$D$766,Main_OG!$J$1:$J$766,"")</f>
        <v>0</v>
      </c>
      <c r="J1359" s="45" t="s">
        <v>314</v>
      </c>
      <c r="K1359" s="45" t="str">
        <f t="shared" si="64"/>
        <v>Kentucky Utilities Co_TN</v>
      </c>
      <c r="L1359" s="45" t="str">
        <f t="shared" si="65"/>
        <v>Kentucky Utilities Co_TN</v>
      </c>
      <c r="M1359" s="45" t="s">
        <v>2444</v>
      </c>
      <c r="N1359" s="45">
        <v>0</v>
      </c>
      <c r="O1359" s="45">
        <v>0</v>
      </c>
      <c r="P1359" s="45">
        <v>0</v>
      </c>
      <c r="Q1359" s="45">
        <v>3</v>
      </c>
      <c r="R1359" s="45">
        <v>0</v>
      </c>
      <c r="S1359" s="45">
        <v>0</v>
      </c>
      <c r="T1359" s="45">
        <v>0</v>
      </c>
      <c r="U1359" s="45">
        <v>16</v>
      </c>
      <c r="V1359" s="45">
        <v>0</v>
      </c>
      <c r="W1359" s="45">
        <v>0</v>
      </c>
      <c r="X1359" s="45">
        <v>0</v>
      </c>
      <c r="Y1359" s="45">
        <v>7.5</v>
      </c>
      <c r="Z1359" s="46">
        <v>370088.3</v>
      </c>
      <c r="AA1359" s="46">
        <v>54183.117201597292</v>
      </c>
      <c r="AB1359" s="47">
        <f>_xlfn.XLOOKUP($F1359,Main_OG!$D$1:$D$766,Main_OG!AJ$1:AJ$766,"")</f>
        <v>18931160</v>
      </c>
      <c r="AC1359" s="47">
        <f>_xlfn.XLOOKUP($F1359,Main_OG!$D$1:$D$766,Main_OG!AK$1:AK$766,"")</f>
        <v>544100</v>
      </c>
      <c r="AD1359" s="47">
        <f>_xlfn.XLOOKUP($F1359,Main_OG!$D$1:$D$766,Main_OG!AL$1:AL$766,"")</f>
        <v>256098686</v>
      </c>
      <c r="AE1359" s="47">
        <f>_xlfn.XLOOKUP($F1359,Main_OG!$D$1:$D$766,Main_OG!AM$1:AM$766,"")</f>
        <v>35720405</v>
      </c>
      <c r="AF1359" s="48">
        <f>_xlfn.XLOOKUP($F1359,Main_OG!$D$1:$D$766,Main_OG!Z$1:Z$766,"")</f>
        <v>1.47</v>
      </c>
      <c r="AG1359" s="48">
        <f>_xlfn.XLOOKUP($F1359,Main_OG!$D$1:$D$766,Main_OG!AA$1:AA$766,"")</f>
        <v>2.14</v>
      </c>
      <c r="AH1359" s="48">
        <f>_xlfn.XLOOKUP($F1359,Main_OG!$D$1:$D$766,Main_OG!AB$1:AB$766,"")</f>
        <v>14.27</v>
      </c>
      <c r="AI1359" s="48">
        <f>_xlfn.XLOOKUP($F1359,Main_OG!$D$1:$D$766,Main_OG!AC$1:AC$766,"")</f>
        <v>2.85</v>
      </c>
      <c r="AJ1359" s="48">
        <f>_xlfn.XLOOKUP($F1359,Main_OG!$D$1:$D$766,Main_OG!AD$1:AD$766,"")</f>
        <v>0.65</v>
      </c>
    </row>
    <row r="1360" spans="2:36" x14ac:dyDescent="0.35">
      <c r="B1360" s="36" t="s">
        <v>2403</v>
      </c>
      <c r="C1360" s="45" t="s">
        <v>219</v>
      </c>
      <c r="D1360" s="45" t="s">
        <v>4440</v>
      </c>
      <c r="E1360" s="36" t="s">
        <v>2403</v>
      </c>
      <c r="F1360" s="36" t="str">
        <f t="shared" si="63"/>
        <v>2019_VA</v>
      </c>
      <c r="G1360" s="45">
        <v>2019</v>
      </c>
      <c r="H1360" s="45">
        <f>_xlfn.XLOOKUP(J1360,Main_OG!$B$1:$B$766,Main_OG!$O$1:$O$766,"")</f>
        <v>1</v>
      </c>
      <c r="I1360" s="45">
        <f>_xlfn.XLOOKUP(F1360,Main_OG!$D$1:$D$766,Main_OG!$J$1:$J$766,"")</f>
        <v>1</v>
      </c>
      <c r="J1360" s="45" t="s">
        <v>219</v>
      </c>
      <c r="K1360" s="45" t="str">
        <f t="shared" si="64"/>
        <v>Kentucky Utilities Co_VA</v>
      </c>
      <c r="L1360" s="45" t="str">
        <f t="shared" si="65"/>
        <v>Kentucky Utilities Co_VA</v>
      </c>
      <c r="M1360" s="45" t="s">
        <v>2445</v>
      </c>
      <c r="N1360" s="45">
        <v>0</v>
      </c>
      <c r="O1360" s="45">
        <v>4580</v>
      </c>
      <c r="P1360" s="45">
        <v>68</v>
      </c>
      <c r="Q1360" s="45">
        <v>23142</v>
      </c>
      <c r="R1360" s="45">
        <v>0</v>
      </c>
      <c r="S1360" s="45">
        <v>256304</v>
      </c>
      <c r="T1360" s="45">
        <v>103355</v>
      </c>
      <c r="U1360" s="45">
        <v>343346</v>
      </c>
      <c r="V1360" s="45">
        <v>0</v>
      </c>
      <c r="W1360" s="45">
        <v>9.8341422999999999</v>
      </c>
      <c r="X1360" s="45">
        <v>9.0688403999999991</v>
      </c>
      <c r="Y1360" s="45">
        <v>10.599831999999999</v>
      </c>
      <c r="Z1360" s="46">
        <v>541070.19999999995</v>
      </c>
      <c r="AA1360" s="46">
        <v>63233.941539215964</v>
      </c>
      <c r="AB1360" s="47">
        <f>_xlfn.XLOOKUP($F1360,Main_OG!$D$1:$D$766,Main_OG!AJ$1:AJ$766,"")</f>
        <v>3561106</v>
      </c>
      <c r="AC1360" s="47">
        <f>_xlfn.XLOOKUP($F1360,Main_OG!$D$1:$D$766,Main_OG!AK$1:AK$766,"")</f>
        <v>1086428</v>
      </c>
      <c r="AD1360" s="47">
        <f>_xlfn.XLOOKUP($F1360,Main_OG!$D$1:$D$766,Main_OG!AL$1:AL$766,"")</f>
        <v>829870422</v>
      </c>
      <c r="AE1360" s="47">
        <f>_xlfn.XLOOKUP($F1360,Main_OG!$D$1:$D$766,Main_OG!AM$1:AM$766,"")</f>
        <v>29497516</v>
      </c>
      <c r="AF1360" s="48">
        <f>_xlfn.XLOOKUP($F1360,Main_OG!$D$1:$D$766,Main_OG!Z$1:Z$766,"")</f>
        <v>0</v>
      </c>
      <c r="AG1360" s="48">
        <f>_xlfn.XLOOKUP($F1360,Main_OG!$D$1:$D$766,Main_OG!AA$1:AA$766,"")</f>
        <v>2.176146746141439</v>
      </c>
      <c r="AH1360" s="48">
        <f>_xlfn.XLOOKUP($F1360,Main_OG!$D$1:$D$766,Main_OG!AB$1:AB$766,"")</f>
        <v>14.22</v>
      </c>
      <c r="AI1360" s="48">
        <f>_xlfn.XLOOKUP($F1360,Main_OG!$D$1:$D$766,Main_OG!AC$1:AC$766,"")</f>
        <v>3.15</v>
      </c>
      <c r="AJ1360" s="48">
        <f>_xlfn.XLOOKUP($F1360,Main_OG!$D$1:$D$766,Main_OG!AD$1:AD$766,"")</f>
        <v>0.60296766622862785</v>
      </c>
    </row>
    <row r="1361" spans="2:36" x14ac:dyDescent="0.35">
      <c r="B1361" s="36" t="s">
        <v>2403</v>
      </c>
      <c r="C1361" s="45" t="s">
        <v>490</v>
      </c>
      <c r="D1361" s="45" t="s">
        <v>4440</v>
      </c>
      <c r="E1361" s="36" t="s">
        <v>2403</v>
      </c>
      <c r="F1361" s="36" t="str">
        <f t="shared" si="63"/>
        <v>2020_KY</v>
      </c>
      <c r="G1361" s="45">
        <v>2020</v>
      </c>
      <c r="H1361" s="45">
        <f>_xlfn.XLOOKUP(J1361,Main_OG!$B$1:$B$766,Main_OG!$O$1:$O$766,"")</f>
        <v>0</v>
      </c>
      <c r="I1361" s="45">
        <f>_xlfn.XLOOKUP(F1361,Main_OG!$D$1:$D$766,Main_OG!$J$1:$J$766,"")</f>
        <v>0</v>
      </c>
      <c r="J1361" s="45" t="s">
        <v>490</v>
      </c>
      <c r="K1361" s="45" t="str">
        <f t="shared" si="64"/>
        <v>Kentucky Utilities Co_KY</v>
      </c>
      <c r="L1361" s="45" t="str">
        <f t="shared" si="65"/>
        <v>Kentucky Utilities Co_KY</v>
      </c>
      <c r="M1361" s="45" t="s">
        <v>2446</v>
      </c>
      <c r="N1361" s="45">
        <v>0</v>
      </c>
      <c r="O1361" s="45">
        <v>92843</v>
      </c>
      <c r="P1361" s="45">
        <v>1737</v>
      </c>
      <c r="Q1361" s="45">
        <v>0</v>
      </c>
      <c r="R1361" s="45">
        <v>0</v>
      </c>
      <c r="S1361" s="45">
        <v>5176314</v>
      </c>
      <c r="T1361" s="45">
        <v>5662888</v>
      </c>
      <c r="U1361" s="45">
        <v>0</v>
      </c>
      <c r="V1361" s="45">
        <v>0</v>
      </c>
      <c r="W1361" s="45">
        <v>10.536724</v>
      </c>
      <c r="X1361" s="45">
        <v>6.3208577999999997</v>
      </c>
      <c r="Y1361" s="45">
        <v>0</v>
      </c>
      <c r="Z1361" s="46">
        <v>206288.8</v>
      </c>
      <c r="AA1361" s="46">
        <v>46068.211900268405</v>
      </c>
      <c r="AB1361" s="47">
        <f>_xlfn.XLOOKUP($F1361,Main_OG!$D$1:$D$766,Main_OG!AJ$1:AJ$766,"")</f>
        <v>41274898</v>
      </c>
      <c r="AC1361" s="47">
        <f>_xlfn.XLOOKUP($F1361,Main_OG!$D$1:$D$766,Main_OG!AK$1:AK$766,"")</f>
        <v>331084</v>
      </c>
      <c r="AD1361" s="47">
        <f>_xlfn.XLOOKUP($F1361,Main_OG!$D$1:$D$766,Main_OG!AL$1:AL$766,"")</f>
        <v>207544582</v>
      </c>
      <c r="AE1361" s="47">
        <f>_xlfn.XLOOKUP($F1361,Main_OG!$D$1:$D$766,Main_OG!AM$1:AM$766,"")</f>
        <v>0</v>
      </c>
      <c r="AF1361" s="48">
        <f>_xlfn.XLOOKUP($F1361,Main_OG!$D$1:$D$766,Main_OG!Z$1:Z$766,"")</f>
        <v>0</v>
      </c>
      <c r="AG1361" s="48">
        <f>_xlfn.XLOOKUP($F1361,Main_OG!$D$1:$D$766,Main_OG!AA$1:AA$766,"")</f>
        <v>2.127327759928813</v>
      </c>
      <c r="AH1361" s="48">
        <f>_xlfn.XLOOKUP($F1361,Main_OG!$D$1:$D$766,Main_OG!AB$1:AB$766,"")</f>
        <v>12.535325193609101</v>
      </c>
      <c r="AI1361" s="48">
        <f>_xlfn.XLOOKUP($F1361,Main_OG!$D$1:$D$766,Main_OG!AC$1:AC$766,"")</f>
        <v>2.8422150630003218</v>
      </c>
      <c r="AJ1361" s="48">
        <f>_xlfn.XLOOKUP($F1361,Main_OG!$D$1:$D$766,Main_OG!AD$1:AD$766,"")</f>
        <v>0.5848556097000881</v>
      </c>
    </row>
    <row r="1362" spans="2:36" x14ac:dyDescent="0.35">
      <c r="B1362" s="36" t="s">
        <v>2403</v>
      </c>
      <c r="C1362" s="45" t="s">
        <v>219</v>
      </c>
      <c r="D1362" s="45" t="s">
        <v>4440</v>
      </c>
      <c r="E1362" s="36" t="s">
        <v>2403</v>
      </c>
      <c r="F1362" s="36" t="str">
        <f t="shared" si="63"/>
        <v>2020_VA</v>
      </c>
      <c r="G1362" s="45">
        <v>2020</v>
      </c>
      <c r="H1362" s="45">
        <f>_xlfn.XLOOKUP(J1362,Main_OG!$B$1:$B$766,Main_OG!$O$1:$O$766,"")</f>
        <v>1</v>
      </c>
      <c r="I1362" s="45">
        <f>_xlfn.XLOOKUP(F1362,Main_OG!$D$1:$D$766,Main_OG!$J$1:$J$766,"")</f>
        <v>1</v>
      </c>
      <c r="J1362" s="45" t="s">
        <v>219</v>
      </c>
      <c r="K1362" s="45" t="str">
        <f t="shared" si="64"/>
        <v>Kentucky Utilities Co_VA</v>
      </c>
      <c r="L1362" s="45" t="str">
        <f t="shared" si="65"/>
        <v>Kentucky Utilities Co_VA</v>
      </c>
      <c r="M1362" s="45" t="s">
        <v>2447</v>
      </c>
      <c r="N1362" s="45">
        <v>0</v>
      </c>
      <c r="O1362" s="45">
        <v>4571</v>
      </c>
      <c r="P1362" s="45">
        <v>64</v>
      </c>
      <c r="Q1362" s="45">
        <v>0</v>
      </c>
      <c r="R1362" s="45">
        <v>0</v>
      </c>
      <c r="S1362" s="45">
        <v>237803</v>
      </c>
      <c r="T1362" s="45">
        <v>81480</v>
      </c>
      <c r="U1362" s="45">
        <v>0</v>
      </c>
      <c r="V1362" s="45">
        <v>0</v>
      </c>
      <c r="W1362" s="45">
        <v>10.415386</v>
      </c>
      <c r="X1362" s="45">
        <v>10.353952</v>
      </c>
      <c r="Y1362" s="45">
        <v>0</v>
      </c>
      <c r="Z1362" s="46">
        <v>533828.30000000005</v>
      </c>
      <c r="AA1362" s="46">
        <v>62165.460591015697</v>
      </c>
      <c r="AB1362" s="47">
        <f>_xlfn.XLOOKUP($F1362,Main_OG!$D$1:$D$766,Main_OG!AJ$1:AJ$766,"")</f>
        <v>3744538</v>
      </c>
      <c r="AC1362" s="47">
        <f>_xlfn.XLOOKUP($F1362,Main_OG!$D$1:$D$766,Main_OG!AK$1:AK$766,"")</f>
        <v>1051044</v>
      </c>
      <c r="AD1362" s="47">
        <f>_xlfn.XLOOKUP($F1362,Main_OG!$D$1:$D$766,Main_OG!AL$1:AL$766,"")</f>
        <v>905206566</v>
      </c>
      <c r="AE1362" s="47">
        <f>_xlfn.XLOOKUP($F1362,Main_OG!$D$1:$D$766,Main_OG!AM$1:AM$766,"")</f>
        <v>0</v>
      </c>
      <c r="AF1362" s="48">
        <f>_xlfn.XLOOKUP($F1362,Main_OG!$D$1:$D$766,Main_OG!Z$1:Z$766,"")</f>
        <v>0</v>
      </c>
      <c r="AG1362" s="48">
        <f>_xlfn.XLOOKUP($F1362,Main_OG!$D$1:$D$766,Main_OG!AA$1:AA$766,"")</f>
        <v>2.127327759928813</v>
      </c>
      <c r="AH1362" s="48">
        <f>_xlfn.XLOOKUP($F1362,Main_OG!$D$1:$D$766,Main_OG!AB$1:AB$766,"")</f>
        <v>12.535325193609101</v>
      </c>
      <c r="AI1362" s="48">
        <f>_xlfn.XLOOKUP($F1362,Main_OG!$D$1:$D$766,Main_OG!AC$1:AC$766,"")</f>
        <v>2.8422150630003218</v>
      </c>
      <c r="AJ1362" s="48">
        <f>_xlfn.XLOOKUP($F1362,Main_OG!$D$1:$D$766,Main_OG!AD$1:AD$766,"")</f>
        <v>0.56999999999999995</v>
      </c>
    </row>
    <row r="1363" spans="2:36" x14ac:dyDescent="0.35">
      <c r="B1363" s="36" t="s">
        <v>2448</v>
      </c>
      <c r="C1363" s="45" t="s">
        <v>730</v>
      </c>
      <c r="D1363" s="45" t="s">
        <v>4444</v>
      </c>
      <c r="E1363" s="36" t="s">
        <v>4510</v>
      </c>
      <c r="F1363" s="36" t="str">
        <f t="shared" si="63"/>
        <v>2006_WV</v>
      </c>
      <c r="G1363" s="45">
        <v>2006</v>
      </c>
      <c r="H1363" s="45">
        <f>_xlfn.XLOOKUP(J1363,Main_OG!$B$1:$B$766,Main_OG!$O$1:$O$766,"")</f>
        <v>1</v>
      </c>
      <c r="I1363" s="45">
        <f>_xlfn.XLOOKUP(F1363,Main_OG!$D$1:$D$766,Main_OG!$J$1:$J$766,"")</f>
        <v>0</v>
      </c>
      <c r="J1363" s="45" t="s">
        <v>730</v>
      </c>
      <c r="K1363" s="45" t="str">
        <f t="shared" si="64"/>
        <v>Kimball Light and Water Co_WV</v>
      </c>
      <c r="L1363" s="45" t="str">
        <f t="shared" si="65"/>
        <v>Kimball Light Water Co_WV</v>
      </c>
      <c r="M1363" s="45" t="s">
        <v>2449</v>
      </c>
      <c r="N1363" s="45">
        <v>0</v>
      </c>
      <c r="O1363" s="45">
        <v>86</v>
      </c>
      <c r="P1363" s="45">
        <v>0</v>
      </c>
      <c r="Q1363" s="45">
        <v>214</v>
      </c>
      <c r="R1363" s="45">
        <v>0</v>
      </c>
      <c r="S1363" s="45">
        <v>63</v>
      </c>
      <c r="T1363" s="45">
        <v>0</v>
      </c>
      <c r="U1363" s="45">
        <v>249</v>
      </c>
      <c r="V1363" s="45">
        <v>0</v>
      </c>
      <c r="W1363" s="45">
        <v>8.0562659846547309</v>
      </c>
      <c r="X1363" s="45">
        <v>0</v>
      </c>
      <c r="Y1363" s="45">
        <v>7.6780758556891771</v>
      </c>
      <c r="Z1363" s="46">
        <v>68900</v>
      </c>
      <c r="AA1363" s="46">
        <v>37693.280639330558</v>
      </c>
      <c r="AB1363" s="47">
        <f>_xlfn.XLOOKUP($F1363,Main_OG!$D$1:$D$766,Main_OG!AJ$1:AJ$766,"")</f>
        <v>75712129.799999997</v>
      </c>
      <c r="AC1363" s="47">
        <f>_xlfn.XLOOKUP($F1363,Main_OG!$D$1:$D$766,Main_OG!AK$1:AK$766,"")</f>
        <v>621554.07999999996</v>
      </c>
      <c r="AD1363" s="47">
        <f>_xlfn.XLOOKUP($F1363,Main_OG!$D$1:$D$766,Main_OG!AL$1:AL$766,"")</f>
        <v>7929370.96</v>
      </c>
      <c r="AE1363" s="47">
        <f>_xlfn.XLOOKUP($F1363,Main_OG!$D$1:$D$766,Main_OG!AM$1:AM$766,"")</f>
        <v>0</v>
      </c>
      <c r="AF1363" s="48">
        <f>_xlfn.XLOOKUP($F1363,Main_OG!$D$1:$D$766,Main_OG!Z$1:Z$766,"")</f>
        <v>0</v>
      </c>
      <c r="AG1363" s="48">
        <f>_xlfn.XLOOKUP($F1363,Main_OG!$D$1:$D$766,Main_OG!AA$1:AA$766,"")</f>
        <v>1.66</v>
      </c>
      <c r="AH1363" s="48">
        <f>_xlfn.XLOOKUP($F1363,Main_OG!$D$1:$D$766,Main_OG!AB$1:AB$766,"")</f>
        <v>12.06</v>
      </c>
      <c r="AI1363" s="48">
        <f>_xlfn.XLOOKUP($F1363,Main_OG!$D$1:$D$766,Main_OG!AC$1:AC$766,"")</f>
        <v>7.1610124069250478</v>
      </c>
      <c r="AJ1363" s="48">
        <f>_xlfn.XLOOKUP($F1363,Main_OG!$D$1:$D$766,Main_OG!AD$1:AD$766,"")</f>
        <v>0.4704061490499184</v>
      </c>
    </row>
    <row r="1364" spans="2:36" x14ac:dyDescent="0.35">
      <c r="B1364" s="36" t="s">
        <v>2450</v>
      </c>
      <c r="C1364" s="45" t="s">
        <v>730</v>
      </c>
      <c r="D1364" s="45" t="s">
        <v>4444</v>
      </c>
      <c r="E1364" s="36" t="s">
        <v>4510</v>
      </c>
      <c r="F1364" s="36" t="str">
        <f t="shared" si="63"/>
        <v>2007_WV</v>
      </c>
      <c r="G1364" s="45">
        <v>2007</v>
      </c>
      <c r="H1364" s="45">
        <f>_xlfn.XLOOKUP(J1364,Main_OG!$B$1:$B$766,Main_OG!$O$1:$O$766,"")</f>
        <v>1</v>
      </c>
      <c r="I1364" s="45">
        <f>_xlfn.XLOOKUP(F1364,Main_OG!$D$1:$D$766,Main_OG!$J$1:$J$766,"")</f>
        <v>0</v>
      </c>
      <c r="J1364" s="45" t="s">
        <v>730</v>
      </c>
      <c r="K1364" s="45" t="str">
        <f t="shared" si="64"/>
        <v>Kimball Light &amp; Water Co_WV</v>
      </c>
      <c r="L1364" s="45" t="str">
        <f t="shared" si="65"/>
        <v>Kimball Light Water Co_WV</v>
      </c>
      <c r="M1364" s="45" t="s">
        <v>2451</v>
      </c>
      <c r="N1364" s="45">
        <v>0</v>
      </c>
      <c r="O1364" s="45">
        <v>30</v>
      </c>
      <c r="P1364" s="45">
        <v>0</v>
      </c>
      <c r="Q1364" s="45">
        <v>207</v>
      </c>
      <c r="R1364" s="45">
        <v>0</v>
      </c>
      <c r="S1364" s="45">
        <v>29</v>
      </c>
      <c r="T1364" s="45">
        <v>0</v>
      </c>
      <c r="U1364" s="45">
        <v>132</v>
      </c>
      <c r="V1364" s="45">
        <v>0</v>
      </c>
      <c r="W1364" s="45">
        <v>7.86</v>
      </c>
      <c r="X1364" s="45">
        <v>0</v>
      </c>
      <c r="Y1364" s="45">
        <v>7.42</v>
      </c>
      <c r="Z1364" s="46">
        <v>69374.100000000006</v>
      </c>
      <c r="AA1364" s="46">
        <v>37825.590550322457</v>
      </c>
      <c r="AB1364" s="47">
        <f>_xlfn.XLOOKUP($F1364,Main_OG!$D$1:$D$766,Main_OG!AJ$1:AJ$766,"")</f>
        <v>76135694</v>
      </c>
      <c r="AC1364" s="47">
        <f>_xlfn.XLOOKUP($F1364,Main_OG!$D$1:$D$766,Main_OG!AK$1:AK$766,"")</f>
        <v>713472</v>
      </c>
      <c r="AD1364" s="47">
        <f>_xlfn.XLOOKUP($F1364,Main_OG!$D$1:$D$766,Main_OG!AL$1:AL$766,"")</f>
        <v>8097050</v>
      </c>
      <c r="AE1364" s="47">
        <f>_xlfn.XLOOKUP($F1364,Main_OG!$D$1:$D$766,Main_OG!AM$1:AM$766,"")</f>
        <v>0</v>
      </c>
      <c r="AF1364" s="48">
        <f>_xlfn.XLOOKUP($F1364,Main_OG!$D$1:$D$766,Main_OG!Z$1:Z$766,"")</f>
        <v>0</v>
      </c>
      <c r="AG1364" s="48">
        <f>_xlfn.XLOOKUP($F1364,Main_OG!$D$1:$D$766,Main_OG!AA$1:AA$766,"")</f>
        <v>1.81</v>
      </c>
      <c r="AH1364" s="48">
        <f>_xlfn.XLOOKUP($F1364,Main_OG!$D$1:$D$766,Main_OG!AB$1:AB$766,"")</f>
        <v>15.64</v>
      </c>
      <c r="AI1364" s="48">
        <f>_xlfn.XLOOKUP($F1364,Main_OG!$D$1:$D$766,Main_OG!AC$1:AC$766,"")</f>
        <v>7.3815467393807772</v>
      </c>
      <c r="AJ1364" s="48">
        <f>_xlfn.XLOOKUP($F1364,Main_OG!$D$1:$D$766,Main_OG!AD$1:AD$766,"")</f>
        <v>0.58103021845052572</v>
      </c>
    </row>
    <row r="1365" spans="2:36" x14ac:dyDescent="0.35">
      <c r="B1365" s="36" t="s">
        <v>2452</v>
      </c>
      <c r="C1365" s="45" t="s">
        <v>314</v>
      </c>
      <c r="D1365" s="45" t="s">
        <v>4445</v>
      </c>
      <c r="E1365" s="36" t="s">
        <v>2452</v>
      </c>
      <c r="F1365" s="36" t="str">
        <f t="shared" si="63"/>
        <v>2006_TN</v>
      </c>
      <c r="G1365" s="45">
        <v>2006</v>
      </c>
      <c r="H1365" s="45">
        <f>_xlfn.XLOOKUP(J1365,Main_OG!$B$1:$B$766,Main_OG!$O$1:$O$766,"")</f>
        <v>0</v>
      </c>
      <c r="I1365" s="45">
        <f>_xlfn.XLOOKUP(F1365,Main_OG!$D$1:$D$766,Main_OG!$J$1:$J$766,"")</f>
        <v>0</v>
      </c>
      <c r="J1365" s="45" t="s">
        <v>314</v>
      </c>
      <c r="K1365" s="45" t="str">
        <f t="shared" si="64"/>
        <v>Kingsport Power Co_TN</v>
      </c>
      <c r="L1365" s="45" t="str">
        <f t="shared" si="65"/>
        <v>Kingsport Power Co_TN</v>
      </c>
      <c r="M1365" s="45" t="s">
        <v>2453</v>
      </c>
      <c r="N1365" s="45">
        <v>0</v>
      </c>
      <c r="O1365" s="45">
        <v>5639</v>
      </c>
      <c r="P1365" s="45">
        <v>187</v>
      </c>
      <c r="Q1365" s="45">
        <v>40382</v>
      </c>
      <c r="R1365" s="45">
        <v>0</v>
      </c>
      <c r="S1365" s="45">
        <v>23328</v>
      </c>
      <c r="T1365" s="45">
        <v>33306</v>
      </c>
      <c r="U1365" s="45">
        <v>36798</v>
      </c>
      <c r="V1365" s="45">
        <v>0</v>
      </c>
      <c r="W1365" s="45">
        <v>5.6593337279599423</v>
      </c>
      <c r="X1365" s="45">
        <v>3.727342010991999</v>
      </c>
      <c r="Y1365" s="45">
        <v>5.3127549142044508</v>
      </c>
      <c r="Z1365" s="46">
        <v>295668.2</v>
      </c>
      <c r="AA1365" s="46">
        <v>48559.626039167873</v>
      </c>
      <c r="AB1365" s="47">
        <f>_xlfn.XLOOKUP($F1365,Main_OG!$D$1:$D$766,Main_OG!AJ$1:AJ$766,"")</f>
        <v>54971329.020000003</v>
      </c>
      <c r="AC1365" s="47">
        <f>_xlfn.XLOOKUP($F1365,Main_OG!$D$1:$D$766,Main_OG!AK$1:AK$766,"")</f>
        <v>561451.26</v>
      </c>
      <c r="AD1365" s="47">
        <f>_xlfn.XLOOKUP($F1365,Main_OG!$D$1:$D$766,Main_OG!AL$1:AL$766,"")</f>
        <v>15163686.52</v>
      </c>
      <c r="AE1365" s="47">
        <f>_xlfn.XLOOKUP($F1365,Main_OG!$D$1:$D$766,Main_OG!AM$1:AM$766,"")</f>
        <v>24678777</v>
      </c>
      <c r="AF1365" s="48">
        <f>_xlfn.XLOOKUP($F1365,Main_OG!$D$1:$D$766,Main_OG!Z$1:Z$766,"")</f>
        <v>1.37</v>
      </c>
      <c r="AG1365" s="48">
        <f>_xlfn.XLOOKUP($F1365,Main_OG!$D$1:$D$766,Main_OG!AA$1:AA$766,"")</f>
        <v>1.69</v>
      </c>
      <c r="AH1365" s="48">
        <f>_xlfn.XLOOKUP($F1365,Main_OG!$D$1:$D$766,Main_OG!AB$1:AB$766,"")</f>
        <v>14</v>
      </c>
      <c r="AI1365" s="48">
        <f>_xlfn.XLOOKUP($F1365,Main_OG!$D$1:$D$766,Main_OG!AC$1:AC$766,"")</f>
        <v>7</v>
      </c>
      <c r="AJ1365" s="48">
        <f>_xlfn.XLOOKUP($F1365,Main_OG!$D$1:$D$766,Main_OG!AD$1:AD$766,"")</f>
        <v>0.41</v>
      </c>
    </row>
    <row r="1366" spans="2:36" x14ac:dyDescent="0.35">
      <c r="B1366" s="36" t="s">
        <v>2452</v>
      </c>
      <c r="C1366" s="45" t="s">
        <v>314</v>
      </c>
      <c r="D1366" s="45" t="s">
        <v>4445</v>
      </c>
      <c r="E1366" s="36" t="s">
        <v>2452</v>
      </c>
      <c r="F1366" s="36" t="str">
        <f t="shared" si="63"/>
        <v>2007_TN</v>
      </c>
      <c r="G1366" s="45">
        <v>2007</v>
      </c>
      <c r="H1366" s="45">
        <f>_xlfn.XLOOKUP(J1366,Main_OG!$B$1:$B$766,Main_OG!$O$1:$O$766,"")</f>
        <v>0</v>
      </c>
      <c r="I1366" s="45">
        <f>_xlfn.XLOOKUP(F1366,Main_OG!$D$1:$D$766,Main_OG!$J$1:$J$766,"")</f>
        <v>0</v>
      </c>
      <c r="J1366" s="45" t="s">
        <v>314</v>
      </c>
      <c r="K1366" s="45" t="str">
        <f t="shared" si="64"/>
        <v>Kingsport Power Co_TN</v>
      </c>
      <c r="L1366" s="45" t="str">
        <f t="shared" si="65"/>
        <v>Kingsport Power Co_TN</v>
      </c>
      <c r="M1366" s="45" t="s">
        <v>2454</v>
      </c>
      <c r="N1366" s="45">
        <v>0</v>
      </c>
      <c r="O1366" s="45">
        <v>5802</v>
      </c>
      <c r="P1366" s="45">
        <v>188</v>
      </c>
      <c r="Q1366" s="45">
        <v>41634</v>
      </c>
      <c r="R1366" s="45">
        <v>0</v>
      </c>
      <c r="S1366" s="45">
        <v>23882</v>
      </c>
      <c r="T1366" s="45">
        <v>36417</v>
      </c>
      <c r="U1366" s="45">
        <v>38279</v>
      </c>
      <c r="V1366" s="45">
        <v>0</v>
      </c>
      <c r="W1366" s="45">
        <v>5.61</v>
      </c>
      <c r="X1366" s="45">
        <v>3.53</v>
      </c>
      <c r="Y1366" s="45">
        <v>5.26</v>
      </c>
      <c r="Z1366" s="46">
        <v>294819.8</v>
      </c>
      <c r="AA1366" s="46">
        <v>47738.476781761885</v>
      </c>
      <c r="AB1366" s="47">
        <f>_xlfn.XLOOKUP($F1366,Main_OG!$D$1:$D$766,Main_OG!AJ$1:AJ$766,"")</f>
        <v>55242462</v>
      </c>
      <c r="AC1366" s="47">
        <f>_xlfn.XLOOKUP($F1366,Main_OG!$D$1:$D$766,Main_OG!AK$1:AK$766,"")</f>
        <v>690030</v>
      </c>
      <c r="AD1366" s="47">
        <f>_xlfn.XLOOKUP($F1366,Main_OG!$D$1:$D$766,Main_OG!AL$1:AL$766,"")</f>
        <v>16456270</v>
      </c>
      <c r="AE1366" s="47">
        <f>_xlfn.XLOOKUP($F1366,Main_OG!$D$1:$D$766,Main_OG!AM$1:AM$766,"")</f>
        <v>28700371</v>
      </c>
      <c r="AF1366" s="48">
        <f>_xlfn.XLOOKUP($F1366,Main_OG!$D$1:$D$766,Main_OG!Z$1:Z$766,"")</f>
        <v>1.46</v>
      </c>
      <c r="AG1366" s="48">
        <f>_xlfn.XLOOKUP($F1366,Main_OG!$D$1:$D$766,Main_OG!AA$1:AA$766,"")</f>
        <v>1.91</v>
      </c>
      <c r="AH1366" s="48">
        <f>_xlfn.XLOOKUP($F1366,Main_OG!$D$1:$D$766,Main_OG!AB$1:AB$766,"")</f>
        <v>16.11</v>
      </c>
      <c r="AI1366" s="48">
        <f>_xlfn.XLOOKUP($F1366,Main_OG!$D$1:$D$766,Main_OG!AC$1:AC$766,"")</f>
        <v>7.33</v>
      </c>
      <c r="AJ1366" s="48">
        <f>_xlfn.XLOOKUP($F1366,Main_OG!$D$1:$D$766,Main_OG!AD$1:AD$766,"")</f>
        <v>0.35</v>
      </c>
    </row>
    <row r="1367" spans="2:36" x14ac:dyDescent="0.35">
      <c r="B1367" s="36" t="s">
        <v>2452</v>
      </c>
      <c r="C1367" s="45" t="s">
        <v>314</v>
      </c>
      <c r="D1367" s="45" t="s">
        <v>4445</v>
      </c>
      <c r="E1367" s="36" t="s">
        <v>2452</v>
      </c>
      <c r="F1367" s="36" t="str">
        <f t="shared" si="63"/>
        <v>2008_TN</v>
      </c>
      <c r="G1367" s="45">
        <v>2008</v>
      </c>
      <c r="H1367" s="45">
        <f>_xlfn.XLOOKUP(J1367,Main_OG!$B$1:$B$766,Main_OG!$O$1:$O$766,"")</f>
        <v>0</v>
      </c>
      <c r="I1367" s="45">
        <f>_xlfn.XLOOKUP(F1367,Main_OG!$D$1:$D$766,Main_OG!$J$1:$J$766,"")</f>
        <v>0</v>
      </c>
      <c r="J1367" s="45" t="s">
        <v>314</v>
      </c>
      <c r="K1367" s="45" t="str">
        <f t="shared" si="64"/>
        <v>Kingsport Power Co_TN</v>
      </c>
      <c r="L1367" s="45" t="str">
        <f t="shared" si="65"/>
        <v>Kingsport Power Co_TN</v>
      </c>
      <c r="M1367" s="45" t="s">
        <v>2455</v>
      </c>
      <c r="N1367" s="45">
        <v>0</v>
      </c>
      <c r="O1367" s="45">
        <v>5795</v>
      </c>
      <c r="P1367" s="45">
        <v>180</v>
      </c>
      <c r="Q1367" s="45">
        <v>40986</v>
      </c>
      <c r="R1367" s="45">
        <v>0</v>
      </c>
      <c r="S1367" s="45">
        <v>448564</v>
      </c>
      <c r="T1367" s="45">
        <v>1053683</v>
      </c>
      <c r="U1367" s="45">
        <v>754071</v>
      </c>
      <c r="V1367" s="45">
        <v>0</v>
      </c>
      <c r="W1367" s="45">
        <v>6.13</v>
      </c>
      <c r="X1367" s="45">
        <v>4.01</v>
      </c>
      <c r="Y1367" s="45">
        <v>5.74</v>
      </c>
      <c r="Z1367" s="46">
        <v>298526.90000000002</v>
      </c>
      <c r="AA1367" s="46">
        <v>47784.098084790647</v>
      </c>
      <c r="AB1367" s="47">
        <f>_xlfn.XLOOKUP($F1367,Main_OG!$D$1:$D$766,Main_OG!AJ$1:AJ$766,"")</f>
        <v>53787582</v>
      </c>
      <c r="AC1367" s="47">
        <f>_xlfn.XLOOKUP($F1367,Main_OG!$D$1:$D$766,Main_OG!AK$1:AK$766,"")</f>
        <v>794544</v>
      </c>
      <c r="AD1367" s="47">
        <f>_xlfn.XLOOKUP($F1367,Main_OG!$D$1:$D$766,Main_OG!AL$1:AL$766,"")</f>
        <v>10387366</v>
      </c>
      <c r="AE1367" s="47">
        <f>_xlfn.XLOOKUP($F1367,Main_OG!$D$1:$D$766,Main_OG!AM$1:AM$766,"")</f>
        <v>27029617</v>
      </c>
      <c r="AF1367" s="48">
        <f>_xlfn.XLOOKUP($F1367,Main_OG!$D$1:$D$766,Main_OG!Z$1:Z$766,"")</f>
        <v>1.67</v>
      </c>
      <c r="AG1367" s="48">
        <f>_xlfn.XLOOKUP($F1367,Main_OG!$D$1:$D$766,Main_OG!AA$1:AA$766,"")</f>
        <v>2.15</v>
      </c>
      <c r="AH1367" s="48">
        <f>_xlfn.XLOOKUP($F1367,Main_OG!$D$1:$D$766,Main_OG!AB$1:AB$766,"")</f>
        <v>15.18</v>
      </c>
      <c r="AI1367" s="48">
        <f>_xlfn.XLOOKUP($F1367,Main_OG!$D$1:$D$766,Main_OG!AC$1:AC$766,"")</f>
        <v>9.82</v>
      </c>
      <c r="AJ1367" s="48">
        <f>_xlfn.XLOOKUP($F1367,Main_OG!$D$1:$D$766,Main_OG!AD$1:AD$766,"")</f>
        <v>0.47</v>
      </c>
    </row>
    <row r="1368" spans="2:36" x14ac:dyDescent="0.35">
      <c r="B1368" s="36" t="s">
        <v>2452</v>
      </c>
      <c r="C1368" s="45" t="s">
        <v>314</v>
      </c>
      <c r="D1368" s="45" t="s">
        <v>4445</v>
      </c>
      <c r="E1368" s="36" t="s">
        <v>2452</v>
      </c>
      <c r="F1368" s="36" t="str">
        <f t="shared" si="63"/>
        <v>2009_TN</v>
      </c>
      <c r="G1368" s="45">
        <v>2009</v>
      </c>
      <c r="H1368" s="45">
        <f>_xlfn.XLOOKUP(J1368,Main_OG!$B$1:$B$766,Main_OG!$O$1:$O$766,"")</f>
        <v>0</v>
      </c>
      <c r="I1368" s="45">
        <f>_xlfn.XLOOKUP(F1368,Main_OG!$D$1:$D$766,Main_OG!$J$1:$J$766,"")</f>
        <v>0</v>
      </c>
      <c r="J1368" s="45" t="s">
        <v>314</v>
      </c>
      <c r="K1368" s="45" t="str">
        <f t="shared" si="64"/>
        <v>Kingsport Power Co_TN</v>
      </c>
      <c r="L1368" s="45" t="str">
        <f t="shared" si="65"/>
        <v>Kingsport Power Co_TN</v>
      </c>
      <c r="M1368" s="45" t="s">
        <v>2456</v>
      </c>
      <c r="N1368" s="45">
        <v>0</v>
      </c>
      <c r="O1368" s="45">
        <v>5778</v>
      </c>
      <c r="P1368" s="45">
        <v>175</v>
      </c>
      <c r="Q1368" s="45">
        <v>41075</v>
      </c>
      <c r="R1368" s="45">
        <v>0</v>
      </c>
      <c r="S1368" s="45">
        <v>431634</v>
      </c>
      <c r="T1368" s="45">
        <v>1026736</v>
      </c>
      <c r="U1368" s="45">
        <v>707065</v>
      </c>
      <c r="V1368" s="45">
        <v>0</v>
      </c>
      <c r="W1368" s="45">
        <v>7.85</v>
      </c>
      <c r="X1368" s="45">
        <v>5.4</v>
      </c>
      <c r="Y1368" s="45">
        <v>7.68</v>
      </c>
      <c r="Z1368" s="46">
        <v>287308.79999999999</v>
      </c>
      <c r="AA1368" s="46">
        <v>45561.042553154373</v>
      </c>
      <c r="AB1368" s="47">
        <f>_xlfn.XLOOKUP($F1368,Main_OG!$D$1:$D$766,Main_OG!AJ$1:AJ$766,"")</f>
        <v>39393192</v>
      </c>
      <c r="AC1368" s="47">
        <f>_xlfn.XLOOKUP($F1368,Main_OG!$D$1:$D$766,Main_OG!AK$1:AK$766,"")</f>
        <v>704448</v>
      </c>
      <c r="AD1368" s="47">
        <f>_xlfn.XLOOKUP($F1368,Main_OG!$D$1:$D$766,Main_OG!AL$1:AL$766,"")</f>
        <v>8995702</v>
      </c>
      <c r="AE1368" s="47">
        <f>_xlfn.XLOOKUP($F1368,Main_OG!$D$1:$D$766,Main_OG!AM$1:AM$766,"")</f>
        <v>26962001</v>
      </c>
      <c r="AF1368" s="48">
        <f>_xlfn.XLOOKUP($F1368,Main_OG!$D$1:$D$766,Main_OG!Z$1:Z$766,"")</f>
        <v>0</v>
      </c>
      <c r="AG1368" s="48">
        <f>_xlfn.XLOOKUP($F1368,Main_OG!$D$1:$D$766,Main_OG!AA$1:AA$766,"")</f>
        <v>2.5</v>
      </c>
      <c r="AH1368" s="48">
        <f>_xlfn.XLOOKUP($F1368,Main_OG!$D$1:$D$766,Main_OG!AB$1:AB$766,"")</f>
        <v>12.54</v>
      </c>
      <c r="AI1368" s="48">
        <f>_xlfn.XLOOKUP($F1368,Main_OG!$D$1:$D$766,Main_OG!AC$1:AC$766,"")</f>
        <v>4.57</v>
      </c>
      <c r="AJ1368" s="48">
        <f>_xlfn.XLOOKUP($F1368,Main_OG!$D$1:$D$766,Main_OG!AD$1:AD$766,"")</f>
        <v>0.68314474405108627</v>
      </c>
    </row>
    <row r="1369" spans="2:36" x14ac:dyDescent="0.35">
      <c r="B1369" s="36" t="s">
        <v>2452</v>
      </c>
      <c r="C1369" s="45" t="s">
        <v>314</v>
      </c>
      <c r="D1369" s="45" t="s">
        <v>4445</v>
      </c>
      <c r="E1369" s="36" t="s">
        <v>2452</v>
      </c>
      <c r="F1369" s="36" t="str">
        <f t="shared" si="63"/>
        <v>2010_TN</v>
      </c>
      <c r="G1369" s="45">
        <v>2010</v>
      </c>
      <c r="H1369" s="45">
        <f>_xlfn.XLOOKUP(J1369,Main_OG!$B$1:$B$766,Main_OG!$O$1:$O$766,"")</f>
        <v>0</v>
      </c>
      <c r="I1369" s="45">
        <f>_xlfn.XLOOKUP(F1369,Main_OG!$D$1:$D$766,Main_OG!$J$1:$J$766,"")</f>
        <v>0</v>
      </c>
      <c r="J1369" s="45" t="s">
        <v>314</v>
      </c>
      <c r="K1369" s="45" t="str">
        <f t="shared" si="64"/>
        <v>Kingsport Power Co_TN</v>
      </c>
      <c r="L1369" s="45" t="str">
        <f t="shared" si="65"/>
        <v>Kingsport Power Co_TN</v>
      </c>
      <c r="M1369" s="45" t="s">
        <v>2457</v>
      </c>
      <c r="N1369" s="45">
        <v>0</v>
      </c>
      <c r="O1369" s="45">
        <v>5782</v>
      </c>
      <c r="P1369" s="45">
        <v>174</v>
      </c>
      <c r="Q1369" s="45">
        <v>41225</v>
      </c>
      <c r="R1369" s="45">
        <v>0</v>
      </c>
      <c r="S1369" s="45">
        <v>449235</v>
      </c>
      <c r="T1369" s="45">
        <v>1008474</v>
      </c>
      <c r="U1369" s="45">
        <v>782350</v>
      </c>
      <c r="V1369" s="45">
        <v>0</v>
      </c>
      <c r="W1369" s="45">
        <v>7.97</v>
      </c>
      <c r="X1369" s="45">
        <v>5.45</v>
      </c>
      <c r="Y1369" s="45">
        <v>7.82</v>
      </c>
      <c r="Z1369" s="46">
        <v>292687</v>
      </c>
      <c r="AA1369" s="46">
        <v>46052.422477601351</v>
      </c>
      <c r="AB1369" s="47">
        <f>_xlfn.XLOOKUP($F1369,Main_OG!$D$1:$D$766,Main_OG!AJ$1:AJ$766,"")</f>
        <v>41793982</v>
      </c>
      <c r="AC1369" s="47">
        <f>_xlfn.XLOOKUP($F1369,Main_OG!$D$1:$D$766,Main_OG!AK$1:AK$766,"")</f>
        <v>804124</v>
      </c>
      <c r="AD1369" s="47">
        <f>_xlfn.XLOOKUP($F1369,Main_OG!$D$1:$D$766,Main_OG!AL$1:AL$766,"")</f>
        <v>45808758</v>
      </c>
      <c r="AE1369" s="47">
        <f>_xlfn.XLOOKUP($F1369,Main_OG!$D$1:$D$766,Main_OG!AM$1:AM$766,"")</f>
        <v>27739221</v>
      </c>
      <c r="AF1369" s="48">
        <f>_xlfn.XLOOKUP($F1369,Main_OG!$D$1:$D$766,Main_OG!Z$1:Z$766,"")</f>
        <v>0</v>
      </c>
      <c r="AG1369" s="48">
        <f>_xlfn.XLOOKUP($F1369,Main_OG!$D$1:$D$766,Main_OG!AA$1:AA$766,"")</f>
        <v>2.64</v>
      </c>
      <c r="AH1369" s="48">
        <f>_xlfn.XLOOKUP($F1369,Main_OG!$D$1:$D$766,Main_OG!AB$1:AB$766,"")</f>
        <v>17.04</v>
      </c>
      <c r="AI1369" s="48">
        <f>_xlfn.XLOOKUP($F1369,Main_OG!$D$1:$D$766,Main_OG!AC$1:AC$766,"")</f>
        <v>4.9400000000000004</v>
      </c>
      <c r="AJ1369" s="48">
        <f>_xlfn.XLOOKUP($F1369,Main_OG!$D$1:$D$766,Main_OG!AD$1:AD$766,"")</f>
        <v>0.70992248279802228</v>
      </c>
    </row>
    <row r="1370" spans="2:36" x14ac:dyDescent="0.35">
      <c r="B1370" s="36" t="s">
        <v>2452</v>
      </c>
      <c r="C1370" s="45" t="s">
        <v>314</v>
      </c>
      <c r="D1370" s="45" t="s">
        <v>4445</v>
      </c>
      <c r="E1370" s="36" t="s">
        <v>2452</v>
      </c>
      <c r="F1370" s="36" t="str">
        <f t="shared" si="63"/>
        <v>2011_TN</v>
      </c>
      <c r="G1370" s="45">
        <v>2011</v>
      </c>
      <c r="H1370" s="45">
        <f>_xlfn.XLOOKUP(J1370,Main_OG!$B$1:$B$766,Main_OG!$O$1:$O$766,"")</f>
        <v>0</v>
      </c>
      <c r="I1370" s="45">
        <f>_xlfn.XLOOKUP(F1370,Main_OG!$D$1:$D$766,Main_OG!$J$1:$J$766,"")</f>
        <v>0</v>
      </c>
      <c r="J1370" s="45" t="s">
        <v>314</v>
      </c>
      <c r="K1370" s="45" t="str">
        <f t="shared" si="64"/>
        <v>Kingsport Power Co_TN</v>
      </c>
      <c r="L1370" s="45" t="str">
        <f t="shared" si="65"/>
        <v>Kingsport Power Co_TN</v>
      </c>
      <c r="M1370" s="45" t="s">
        <v>2458</v>
      </c>
      <c r="N1370" s="45">
        <v>0</v>
      </c>
      <c r="O1370" s="45">
        <v>5925</v>
      </c>
      <c r="P1370" s="45">
        <v>178</v>
      </c>
      <c r="Q1370" s="45">
        <v>41333</v>
      </c>
      <c r="R1370" s="45">
        <v>0</v>
      </c>
      <c r="S1370" s="45">
        <v>434162</v>
      </c>
      <c r="T1370" s="45">
        <v>1005285</v>
      </c>
      <c r="U1370" s="45">
        <v>697532</v>
      </c>
      <c r="V1370" s="45">
        <v>0</v>
      </c>
      <c r="W1370" s="45">
        <v>8.19</v>
      </c>
      <c r="X1370" s="45">
        <v>5.54</v>
      </c>
      <c r="Y1370" s="45">
        <v>8.1</v>
      </c>
      <c r="Z1370" s="46">
        <v>301508.90000000002</v>
      </c>
      <c r="AA1370" s="46">
        <v>47108.572132110101</v>
      </c>
      <c r="AB1370" s="47">
        <f>_xlfn.XLOOKUP($F1370,Main_OG!$D$1:$D$766,Main_OG!AJ$1:AJ$766,"")</f>
        <v>40463270</v>
      </c>
      <c r="AC1370" s="47">
        <f>_xlfn.XLOOKUP($F1370,Main_OG!$D$1:$D$766,Main_OG!AK$1:AK$766,"")</f>
        <v>748972</v>
      </c>
      <c r="AD1370" s="47">
        <f>_xlfn.XLOOKUP($F1370,Main_OG!$D$1:$D$766,Main_OG!AL$1:AL$766,"")</f>
        <v>55019376</v>
      </c>
      <c r="AE1370" s="47">
        <f>_xlfn.XLOOKUP($F1370,Main_OG!$D$1:$D$766,Main_OG!AM$1:AM$766,"")</f>
        <v>26919177</v>
      </c>
      <c r="AF1370" s="48">
        <f>_xlfn.XLOOKUP($F1370,Main_OG!$D$1:$D$766,Main_OG!Z$1:Z$766,"")</f>
        <v>0</v>
      </c>
      <c r="AG1370" s="48">
        <f>_xlfn.XLOOKUP($F1370,Main_OG!$D$1:$D$766,Main_OG!AA$1:AA$766,"")</f>
        <v>2.3089180475565318</v>
      </c>
      <c r="AH1370" s="48">
        <f>_xlfn.XLOOKUP($F1370,Main_OG!$D$1:$D$766,Main_OG!AB$1:AB$766,"")</f>
        <v>21.55</v>
      </c>
      <c r="AI1370" s="48">
        <f>_xlfn.XLOOKUP($F1370,Main_OG!$D$1:$D$766,Main_OG!AC$1:AC$766,"")</f>
        <v>4.5999999999999996</v>
      </c>
      <c r="AJ1370" s="48">
        <f>_xlfn.XLOOKUP($F1370,Main_OG!$D$1:$D$766,Main_OG!AD$1:AD$766,"")</f>
        <v>0.75949643062398253</v>
      </c>
    </row>
    <row r="1371" spans="2:36" x14ac:dyDescent="0.35">
      <c r="B1371" s="36" t="s">
        <v>2452</v>
      </c>
      <c r="C1371" s="45" t="s">
        <v>314</v>
      </c>
      <c r="D1371" s="45" t="s">
        <v>4445</v>
      </c>
      <c r="E1371" s="36" t="s">
        <v>2452</v>
      </c>
      <c r="F1371" s="36" t="str">
        <f t="shared" si="63"/>
        <v>2012_TN</v>
      </c>
      <c r="G1371" s="45">
        <v>2012</v>
      </c>
      <c r="H1371" s="45">
        <f>_xlfn.XLOOKUP(J1371,Main_OG!$B$1:$B$766,Main_OG!$O$1:$O$766,"")</f>
        <v>0</v>
      </c>
      <c r="I1371" s="45">
        <f>_xlfn.XLOOKUP(F1371,Main_OG!$D$1:$D$766,Main_OG!$J$1:$J$766,"")</f>
        <v>0</v>
      </c>
      <c r="J1371" s="45" t="s">
        <v>314</v>
      </c>
      <c r="K1371" s="45" t="str">
        <f t="shared" si="64"/>
        <v>Kingsport Power Co_TN</v>
      </c>
      <c r="L1371" s="45" t="str">
        <f t="shared" si="65"/>
        <v>Kingsport Power Co_TN</v>
      </c>
      <c r="M1371" s="45" t="s">
        <v>2459</v>
      </c>
      <c r="N1371" s="45">
        <v>0</v>
      </c>
      <c r="O1371" s="45">
        <v>5839</v>
      </c>
      <c r="P1371" s="45">
        <v>165</v>
      </c>
      <c r="Q1371" s="45">
        <v>41179</v>
      </c>
      <c r="R1371" s="45">
        <v>0</v>
      </c>
      <c r="S1371" s="45">
        <v>431477</v>
      </c>
      <c r="T1371" s="45">
        <v>971272</v>
      </c>
      <c r="U1371" s="45">
        <v>662471</v>
      </c>
      <c r="V1371" s="45">
        <v>0</v>
      </c>
      <c r="W1371" s="45">
        <v>8.3714774999999992</v>
      </c>
      <c r="X1371" s="45">
        <v>5.7144857</v>
      </c>
      <c r="Y1371" s="45">
        <v>8.3669624999999996</v>
      </c>
      <c r="Z1371" s="46">
        <v>311754.2</v>
      </c>
      <c r="AA1371" s="46">
        <v>48290.919477699885</v>
      </c>
      <c r="AB1371" s="47">
        <f>_xlfn.XLOOKUP($F1371,Main_OG!$D$1:$D$766,Main_OG!AJ$1:AJ$766,"")</f>
        <v>35409052</v>
      </c>
      <c r="AC1371" s="47">
        <f>_xlfn.XLOOKUP($F1371,Main_OG!$D$1:$D$766,Main_OG!AK$1:AK$766,"")</f>
        <v>593966</v>
      </c>
      <c r="AD1371" s="47">
        <f>_xlfn.XLOOKUP($F1371,Main_OG!$D$1:$D$766,Main_OG!AL$1:AL$766,"")</f>
        <v>129095096</v>
      </c>
      <c r="AE1371" s="47">
        <f>_xlfn.XLOOKUP($F1371,Main_OG!$D$1:$D$766,Main_OG!AM$1:AM$766,"")</f>
        <v>25102101</v>
      </c>
      <c r="AF1371" s="48">
        <f>_xlfn.XLOOKUP($F1371,Main_OG!$D$1:$D$766,Main_OG!Z$1:Z$766,"")</f>
        <v>0</v>
      </c>
      <c r="AG1371" s="48">
        <f>_xlfn.XLOOKUP($F1371,Main_OG!$D$1:$D$766,Main_OG!AA$1:AA$766,"")</f>
        <v>2.324237813104427</v>
      </c>
      <c r="AH1371" s="48">
        <f>_xlfn.XLOOKUP($F1371,Main_OG!$D$1:$D$766,Main_OG!AB$1:AB$766,"")</f>
        <v>23.49195884567845</v>
      </c>
      <c r="AI1371" s="48">
        <f>_xlfn.XLOOKUP($F1371,Main_OG!$D$1:$D$766,Main_OG!AC$1:AC$766,"")</f>
        <v>3.503818060367514</v>
      </c>
      <c r="AJ1371" s="48">
        <f>_xlfn.XLOOKUP($F1371,Main_OG!$D$1:$D$766,Main_OG!AD$1:AD$766,"")</f>
        <v>0.75442193202762442</v>
      </c>
    </row>
    <row r="1372" spans="2:36" x14ac:dyDescent="0.35">
      <c r="B1372" s="36" t="s">
        <v>2452</v>
      </c>
      <c r="C1372" s="45" t="s">
        <v>314</v>
      </c>
      <c r="D1372" s="45" t="s">
        <v>4445</v>
      </c>
      <c r="E1372" s="36" t="s">
        <v>2452</v>
      </c>
      <c r="F1372" s="36" t="str">
        <f t="shared" si="63"/>
        <v>2013_TN</v>
      </c>
      <c r="G1372" s="45">
        <v>2013</v>
      </c>
      <c r="H1372" s="45">
        <f>_xlfn.XLOOKUP(J1372,Main_OG!$B$1:$B$766,Main_OG!$O$1:$O$766,"")</f>
        <v>0</v>
      </c>
      <c r="I1372" s="45">
        <f>_xlfn.XLOOKUP(F1372,Main_OG!$D$1:$D$766,Main_OG!$J$1:$J$766,"")</f>
        <v>0</v>
      </c>
      <c r="J1372" s="45" t="s">
        <v>314</v>
      </c>
      <c r="K1372" s="45" t="str">
        <f t="shared" si="64"/>
        <v>Kingsport Power Co_TN</v>
      </c>
      <c r="L1372" s="45" t="str">
        <f t="shared" si="65"/>
        <v>Kingsport Power Co_TN</v>
      </c>
      <c r="M1372" s="45" t="s">
        <v>2460</v>
      </c>
      <c r="N1372" s="45">
        <v>0</v>
      </c>
      <c r="O1372" s="45">
        <v>5858</v>
      </c>
      <c r="P1372" s="45">
        <v>160</v>
      </c>
      <c r="Q1372" s="45">
        <v>41247</v>
      </c>
      <c r="R1372" s="45">
        <v>0</v>
      </c>
      <c r="S1372" s="45">
        <v>427781</v>
      </c>
      <c r="T1372" s="45">
        <v>925505</v>
      </c>
      <c r="U1372" s="45">
        <v>692452</v>
      </c>
      <c r="V1372" s="45">
        <v>0</v>
      </c>
      <c r="W1372" s="45">
        <v>8.5921535000000002</v>
      </c>
      <c r="X1372" s="45">
        <v>5.9735063999999998</v>
      </c>
      <c r="Y1372" s="45">
        <v>8.5597413000000007</v>
      </c>
      <c r="Z1372" s="46">
        <v>318347.90000000002</v>
      </c>
      <c r="AA1372" s="46">
        <v>48999.644909921481</v>
      </c>
      <c r="AB1372" s="47">
        <f>_xlfn.XLOOKUP($F1372,Main_OG!$D$1:$D$766,Main_OG!AJ$1:AJ$766,"")</f>
        <v>33869638</v>
      </c>
      <c r="AC1372" s="47">
        <f>_xlfn.XLOOKUP($F1372,Main_OG!$D$1:$D$766,Main_OG!AK$1:AK$766,"")</f>
        <v>509834</v>
      </c>
      <c r="AD1372" s="47">
        <f>_xlfn.XLOOKUP($F1372,Main_OG!$D$1:$D$766,Main_OG!AL$1:AL$766,"")</f>
        <v>76949922</v>
      </c>
      <c r="AE1372" s="47">
        <f>_xlfn.XLOOKUP($F1372,Main_OG!$D$1:$D$766,Main_OG!AM$1:AM$766,"")</f>
        <v>28493814</v>
      </c>
      <c r="AF1372" s="48">
        <f>_xlfn.XLOOKUP($F1372,Main_OG!$D$1:$D$766,Main_OG!Z$1:Z$766,"")</f>
        <v>1.79</v>
      </c>
      <c r="AG1372" s="48">
        <f>_xlfn.XLOOKUP($F1372,Main_OG!$D$1:$D$766,Main_OG!AA$1:AA$766,"")</f>
        <v>2.39</v>
      </c>
      <c r="AH1372" s="48">
        <f>_xlfn.XLOOKUP($F1372,Main_OG!$D$1:$D$766,Main_OG!AB$1:AB$766,"")</f>
        <v>22.64</v>
      </c>
      <c r="AI1372" s="48">
        <f>_xlfn.XLOOKUP($F1372,Main_OG!$D$1:$D$766,Main_OG!AC$1:AC$766,"")</f>
        <v>3.76</v>
      </c>
      <c r="AJ1372" s="48">
        <f>_xlfn.XLOOKUP($F1372,Main_OG!$D$1:$D$766,Main_OG!AD$1:AD$766,"")</f>
        <v>0.77</v>
      </c>
    </row>
    <row r="1373" spans="2:36" x14ac:dyDescent="0.35">
      <c r="B1373" s="36" t="s">
        <v>2452</v>
      </c>
      <c r="C1373" s="45" t="s">
        <v>314</v>
      </c>
      <c r="D1373" s="45" t="s">
        <v>4445</v>
      </c>
      <c r="E1373" s="36" t="s">
        <v>2452</v>
      </c>
      <c r="F1373" s="36" t="str">
        <f t="shared" si="63"/>
        <v>2014_TN</v>
      </c>
      <c r="G1373" s="45">
        <v>2014</v>
      </c>
      <c r="H1373" s="45">
        <f>_xlfn.XLOOKUP(J1373,Main_OG!$B$1:$B$766,Main_OG!$O$1:$O$766,"")</f>
        <v>0</v>
      </c>
      <c r="I1373" s="45">
        <f>_xlfn.XLOOKUP(F1373,Main_OG!$D$1:$D$766,Main_OG!$J$1:$J$766,"")</f>
        <v>0</v>
      </c>
      <c r="J1373" s="45" t="s">
        <v>314</v>
      </c>
      <c r="K1373" s="45" t="str">
        <f t="shared" si="64"/>
        <v>Kingsport Power Co_TN</v>
      </c>
      <c r="L1373" s="45" t="str">
        <f t="shared" si="65"/>
        <v>Kingsport Power Co_TN</v>
      </c>
      <c r="M1373" s="45" t="s">
        <v>2461</v>
      </c>
      <c r="N1373" s="45">
        <v>0</v>
      </c>
      <c r="O1373" s="45">
        <v>5870</v>
      </c>
      <c r="P1373" s="45">
        <v>159</v>
      </c>
      <c r="Q1373" s="45">
        <v>41224</v>
      </c>
      <c r="R1373" s="45">
        <v>0</v>
      </c>
      <c r="S1373" s="45">
        <v>432063</v>
      </c>
      <c r="T1373" s="45">
        <v>981393</v>
      </c>
      <c r="U1373" s="45">
        <v>707260</v>
      </c>
      <c r="V1373" s="45">
        <v>0</v>
      </c>
      <c r="W1373" s="45">
        <v>8.7473123000000008</v>
      </c>
      <c r="X1373" s="45">
        <v>6.1014191000000002</v>
      </c>
      <c r="Y1373" s="45">
        <v>8.6069478999999998</v>
      </c>
      <c r="Z1373" s="46">
        <v>323879.59999999998</v>
      </c>
      <c r="AA1373" s="46">
        <v>49487.937949615691</v>
      </c>
      <c r="AB1373" s="47">
        <f>_xlfn.XLOOKUP($F1373,Main_OG!$D$1:$D$766,Main_OG!AJ$1:AJ$766,"")</f>
        <v>35493536</v>
      </c>
      <c r="AC1373" s="47">
        <f>_xlfn.XLOOKUP($F1373,Main_OG!$D$1:$D$766,Main_OG!AK$1:AK$766,"")</f>
        <v>698642</v>
      </c>
      <c r="AD1373" s="47">
        <f>_xlfn.XLOOKUP($F1373,Main_OG!$D$1:$D$766,Main_OG!AL$1:AL$766,"")</f>
        <v>93554700</v>
      </c>
      <c r="AE1373" s="47">
        <f>_xlfn.XLOOKUP($F1373,Main_OG!$D$1:$D$766,Main_OG!AM$1:AM$766,"")</f>
        <v>27670006</v>
      </c>
      <c r="AF1373" s="48">
        <f>_xlfn.XLOOKUP($F1373,Main_OG!$D$1:$D$766,Main_OG!Z$1:Z$766,"")</f>
        <v>1.92</v>
      </c>
      <c r="AG1373" s="48">
        <f>_xlfn.XLOOKUP($F1373,Main_OG!$D$1:$D$766,Main_OG!AA$1:AA$766,"")</f>
        <v>2.4500000000000002</v>
      </c>
      <c r="AH1373" s="48">
        <f>_xlfn.XLOOKUP($F1373,Main_OG!$D$1:$D$766,Main_OG!AB$1:AB$766,"")</f>
        <v>17.89</v>
      </c>
      <c r="AI1373" s="48">
        <f>_xlfn.XLOOKUP($F1373,Main_OG!$D$1:$D$766,Main_OG!AC$1:AC$766,"")</f>
        <v>4.55</v>
      </c>
      <c r="AJ1373" s="48">
        <f>_xlfn.XLOOKUP($F1373,Main_OG!$D$1:$D$766,Main_OG!AD$1:AD$766,"")</f>
        <v>0.72</v>
      </c>
    </row>
    <row r="1374" spans="2:36" x14ac:dyDescent="0.35">
      <c r="B1374" s="36" t="s">
        <v>2452</v>
      </c>
      <c r="C1374" s="45" t="s">
        <v>314</v>
      </c>
      <c r="D1374" s="45" t="s">
        <v>4445</v>
      </c>
      <c r="E1374" s="36" t="s">
        <v>2452</v>
      </c>
      <c r="F1374" s="36" t="str">
        <f t="shared" si="63"/>
        <v>2015_TN</v>
      </c>
      <c r="G1374" s="45">
        <v>2015</v>
      </c>
      <c r="H1374" s="45">
        <f>_xlfn.XLOOKUP(J1374,Main_OG!$B$1:$B$766,Main_OG!$O$1:$O$766,"")</f>
        <v>0</v>
      </c>
      <c r="I1374" s="45">
        <f>_xlfn.XLOOKUP(F1374,Main_OG!$D$1:$D$766,Main_OG!$J$1:$J$766,"")</f>
        <v>0</v>
      </c>
      <c r="J1374" s="45" t="s">
        <v>314</v>
      </c>
      <c r="K1374" s="45" t="str">
        <f t="shared" si="64"/>
        <v>Kingsport Power Co_TN</v>
      </c>
      <c r="L1374" s="45" t="str">
        <f t="shared" si="65"/>
        <v>Kingsport Power Co_TN</v>
      </c>
      <c r="M1374" s="45" t="s">
        <v>2462</v>
      </c>
      <c r="N1374" s="45">
        <v>0</v>
      </c>
      <c r="O1374" s="45">
        <v>5904</v>
      </c>
      <c r="P1374" s="45">
        <v>164</v>
      </c>
      <c r="Q1374" s="45">
        <v>41241</v>
      </c>
      <c r="R1374" s="45">
        <v>0</v>
      </c>
      <c r="S1374" s="45">
        <v>431670</v>
      </c>
      <c r="T1374" s="45">
        <v>980953</v>
      </c>
      <c r="U1374" s="45">
        <v>674371</v>
      </c>
      <c r="V1374" s="45">
        <v>0</v>
      </c>
      <c r="W1374" s="45">
        <v>8.3501054000000003</v>
      </c>
      <c r="X1374" s="45">
        <v>5.6591497999999998</v>
      </c>
      <c r="Y1374" s="45">
        <v>8.3182551</v>
      </c>
      <c r="Z1374" s="46">
        <v>335461.09999999998</v>
      </c>
      <c r="AA1374" s="46">
        <v>50863.244035119271</v>
      </c>
      <c r="AB1374" s="47">
        <f>_xlfn.XLOOKUP($F1374,Main_OG!$D$1:$D$766,Main_OG!AJ$1:AJ$766,"")</f>
        <v>29723412</v>
      </c>
      <c r="AC1374" s="47">
        <f>_xlfn.XLOOKUP($F1374,Main_OG!$D$1:$D$766,Main_OG!AK$1:AK$766,"")</f>
        <v>527122</v>
      </c>
      <c r="AD1374" s="47">
        <f>_xlfn.XLOOKUP($F1374,Main_OG!$D$1:$D$766,Main_OG!AL$1:AL$766,"")</f>
        <v>143840350</v>
      </c>
      <c r="AE1374" s="47">
        <f>_xlfn.XLOOKUP($F1374,Main_OG!$D$1:$D$766,Main_OG!AM$1:AM$766,"")</f>
        <v>24960472</v>
      </c>
      <c r="AF1374" s="48">
        <f>_xlfn.XLOOKUP($F1374,Main_OG!$D$1:$D$766,Main_OG!Z$1:Z$766,"")</f>
        <v>0</v>
      </c>
      <c r="AG1374" s="48">
        <f>_xlfn.XLOOKUP($F1374,Main_OG!$D$1:$D$766,Main_OG!AA$1:AA$766,"")</f>
        <v>2.39</v>
      </c>
      <c r="AH1374" s="48">
        <f>_xlfn.XLOOKUP($F1374,Main_OG!$D$1:$D$766,Main_OG!AB$1:AB$766,"")</f>
        <v>12.4</v>
      </c>
      <c r="AI1374" s="48">
        <f>_xlfn.XLOOKUP($F1374,Main_OG!$D$1:$D$766,Main_OG!AC$1:AC$766,"")</f>
        <v>2.72</v>
      </c>
      <c r="AJ1374" s="48">
        <f>_xlfn.XLOOKUP($F1374,Main_OG!$D$1:$D$766,Main_OG!AD$1:AD$766,"")</f>
        <v>0.72</v>
      </c>
    </row>
    <row r="1375" spans="2:36" x14ac:dyDescent="0.35">
      <c r="B1375" s="36" t="s">
        <v>2452</v>
      </c>
      <c r="C1375" s="45" t="s">
        <v>314</v>
      </c>
      <c r="D1375" s="45" t="s">
        <v>4445</v>
      </c>
      <c r="E1375" s="36" t="s">
        <v>2452</v>
      </c>
      <c r="F1375" s="36" t="str">
        <f t="shared" si="63"/>
        <v>2016_TN</v>
      </c>
      <c r="G1375" s="45">
        <v>2016</v>
      </c>
      <c r="H1375" s="45">
        <f>_xlfn.XLOOKUP(J1375,Main_OG!$B$1:$B$766,Main_OG!$O$1:$O$766,"")</f>
        <v>0</v>
      </c>
      <c r="I1375" s="45">
        <f>_xlfn.XLOOKUP(F1375,Main_OG!$D$1:$D$766,Main_OG!$J$1:$J$766,"")</f>
        <v>0</v>
      </c>
      <c r="J1375" s="45" t="s">
        <v>314</v>
      </c>
      <c r="K1375" s="45" t="str">
        <f t="shared" si="64"/>
        <v>Kingsport Power Co_TN</v>
      </c>
      <c r="L1375" s="45" t="str">
        <f t="shared" si="65"/>
        <v>Kingsport Power Co_TN</v>
      </c>
      <c r="M1375" s="45" t="s">
        <v>2463</v>
      </c>
      <c r="N1375" s="45">
        <v>0</v>
      </c>
      <c r="O1375" s="45">
        <v>5944</v>
      </c>
      <c r="P1375" s="45">
        <v>163</v>
      </c>
      <c r="Q1375" s="45">
        <v>41382</v>
      </c>
      <c r="R1375" s="45">
        <v>0</v>
      </c>
      <c r="S1375" s="45">
        <v>436980</v>
      </c>
      <c r="T1375" s="45">
        <v>917959</v>
      </c>
      <c r="U1375" s="45">
        <v>683613</v>
      </c>
      <c r="V1375" s="45">
        <v>0</v>
      </c>
      <c r="W1375" s="45">
        <v>8.7209482999999999</v>
      </c>
      <c r="X1375" s="45">
        <v>5.7306153999999996</v>
      </c>
      <c r="Y1375" s="45">
        <v>8.4906079999999999</v>
      </c>
      <c r="Z1375" s="46">
        <v>343544.9</v>
      </c>
      <c r="AA1375" s="46">
        <v>51650.968678646219</v>
      </c>
      <c r="AB1375" s="47">
        <f>_xlfn.XLOOKUP($F1375,Main_OG!$D$1:$D$766,Main_OG!AJ$1:AJ$766,"")</f>
        <v>31241686</v>
      </c>
      <c r="AC1375" s="47">
        <f>_xlfn.XLOOKUP($F1375,Main_OG!$D$1:$D$766,Main_OG!AK$1:AK$766,"")</f>
        <v>473438</v>
      </c>
      <c r="AD1375" s="47">
        <f>_xlfn.XLOOKUP($F1375,Main_OG!$D$1:$D$766,Main_OG!AL$1:AL$766,"")</f>
        <v>180396428</v>
      </c>
      <c r="AE1375" s="47">
        <f>_xlfn.XLOOKUP($F1375,Main_OG!$D$1:$D$766,Main_OG!AM$1:AM$766,"")</f>
        <v>29578086</v>
      </c>
      <c r="AF1375" s="48">
        <f>_xlfn.XLOOKUP($F1375,Main_OG!$D$1:$D$766,Main_OG!Z$1:Z$766,"")</f>
        <v>0</v>
      </c>
      <c r="AG1375" s="48">
        <f>_xlfn.XLOOKUP($F1375,Main_OG!$D$1:$D$766,Main_OG!AA$1:AA$766,"")</f>
        <v>2.23</v>
      </c>
      <c r="AH1375" s="48">
        <f>_xlfn.XLOOKUP($F1375,Main_OG!$D$1:$D$766,Main_OG!AB$1:AB$766,"")</f>
        <v>10.47</v>
      </c>
      <c r="AI1375" s="48">
        <f>_xlfn.XLOOKUP($F1375,Main_OG!$D$1:$D$766,Main_OG!AC$1:AC$766,"")</f>
        <v>2.59</v>
      </c>
      <c r="AJ1375" s="48">
        <f>_xlfn.XLOOKUP($F1375,Main_OG!$D$1:$D$766,Main_OG!AD$1:AD$766,"")</f>
        <v>0.71</v>
      </c>
    </row>
    <row r="1376" spans="2:36" x14ac:dyDescent="0.35">
      <c r="B1376" s="36" t="s">
        <v>2452</v>
      </c>
      <c r="C1376" s="45" t="s">
        <v>314</v>
      </c>
      <c r="D1376" s="45" t="s">
        <v>4445</v>
      </c>
      <c r="E1376" s="36" t="s">
        <v>2452</v>
      </c>
      <c r="F1376" s="36" t="str">
        <f t="shared" si="63"/>
        <v>2017_TN</v>
      </c>
      <c r="G1376" s="45">
        <v>2017</v>
      </c>
      <c r="H1376" s="45">
        <f>_xlfn.XLOOKUP(J1376,Main_OG!$B$1:$B$766,Main_OG!$O$1:$O$766,"")</f>
        <v>0</v>
      </c>
      <c r="I1376" s="45">
        <f>_xlfn.XLOOKUP(F1376,Main_OG!$D$1:$D$766,Main_OG!$J$1:$J$766,"")</f>
        <v>0</v>
      </c>
      <c r="J1376" s="45" t="s">
        <v>314</v>
      </c>
      <c r="K1376" s="45" t="str">
        <f t="shared" si="64"/>
        <v>Kingsport Power Co_TN</v>
      </c>
      <c r="L1376" s="45" t="str">
        <f t="shared" si="65"/>
        <v>Kingsport Power Co_TN</v>
      </c>
      <c r="M1376" s="45" t="s">
        <v>2464</v>
      </c>
      <c r="N1376" s="45">
        <v>0</v>
      </c>
      <c r="O1376" s="45">
        <v>5967</v>
      </c>
      <c r="P1376" s="45">
        <v>163</v>
      </c>
      <c r="Q1376" s="45">
        <v>41710</v>
      </c>
      <c r="R1376" s="45">
        <v>0</v>
      </c>
      <c r="S1376" s="45">
        <v>420021</v>
      </c>
      <c r="T1376" s="45">
        <v>913610</v>
      </c>
      <c r="U1376" s="45">
        <v>637449</v>
      </c>
      <c r="V1376" s="45">
        <v>0</v>
      </c>
      <c r="W1376" s="45">
        <v>9.8194613999999998</v>
      </c>
      <c r="X1376" s="45">
        <v>6.1687152999999997</v>
      </c>
      <c r="Y1376" s="45">
        <v>9.1777695000000001</v>
      </c>
      <c r="Z1376" s="46">
        <v>355417.5</v>
      </c>
      <c r="AA1376" s="46">
        <v>52930.876929409715</v>
      </c>
      <c r="AB1376" s="47">
        <f>_xlfn.XLOOKUP($F1376,Main_OG!$D$1:$D$766,Main_OG!AJ$1:AJ$766,"")</f>
        <v>28548720</v>
      </c>
      <c r="AC1376" s="47">
        <f>_xlfn.XLOOKUP($F1376,Main_OG!$D$1:$D$766,Main_OG!AK$1:AK$766,"")</f>
        <v>485560</v>
      </c>
      <c r="AD1376" s="47">
        <f>_xlfn.XLOOKUP($F1376,Main_OG!$D$1:$D$766,Main_OG!AL$1:AL$766,"")</f>
        <v>156967704</v>
      </c>
      <c r="AE1376" s="47">
        <f>_xlfn.XLOOKUP($F1376,Main_OG!$D$1:$D$766,Main_OG!AM$1:AM$766,"")</f>
        <v>31817502</v>
      </c>
      <c r="AF1376" s="48">
        <f>_xlfn.XLOOKUP($F1376,Main_OG!$D$1:$D$766,Main_OG!Z$1:Z$766,"")</f>
        <v>0</v>
      </c>
      <c r="AG1376" s="48">
        <f>_xlfn.XLOOKUP($F1376,Main_OG!$D$1:$D$766,Main_OG!AA$1:AA$766,"")</f>
        <v>2.2799999999999998</v>
      </c>
      <c r="AH1376" s="48">
        <f>_xlfn.XLOOKUP($F1376,Main_OG!$D$1:$D$766,Main_OG!AB$1:AB$766,"")</f>
        <v>12.28</v>
      </c>
      <c r="AI1376" s="48">
        <f>_xlfn.XLOOKUP($F1376,Main_OG!$D$1:$D$766,Main_OG!AC$1:AC$766,"")</f>
        <v>3.04</v>
      </c>
      <c r="AJ1376" s="48">
        <f>_xlfn.XLOOKUP($F1376,Main_OG!$D$1:$D$766,Main_OG!AD$1:AD$766,"")</f>
        <v>0.71</v>
      </c>
    </row>
    <row r="1377" spans="2:36" x14ac:dyDescent="0.35">
      <c r="B1377" s="36" t="s">
        <v>2452</v>
      </c>
      <c r="C1377" s="45" t="s">
        <v>314</v>
      </c>
      <c r="D1377" s="45" t="s">
        <v>4445</v>
      </c>
      <c r="E1377" s="36" t="s">
        <v>2452</v>
      </c>
      <c r="F1377" s="36" t="str">
        <f t="shared" si="63"/>
        <v>2018_TN</v>
      </c>
      <c r="G1377" s="45">
        <v>2018</v>
      </c>
      <c r="H1377" s="45">
        <f>_xlfn.XLOOKUP(J1377,Main_OG!$B$1:$B$766,Main_OG!$O$1:$O$766,"")</f>
        <v>0</v>
      </c>
      <c r="I1377" s="45">
        <f>_xlfn.XLOOKUP(F1377,Main_OG!$D$1:$D$766,Main_OG!$J$1:$J$766,"")</f>
        <v>0</v>
      </c>
      <c r="J1377" s="45" t="s">
        <v>314</v>
      </c>
      <c r="K1377" s="45" t="str">
        <f t="shared" si="64"/>
        <v>Kingsport Power Co_TN</v>
      </c>
      <c r="L1377" s="45" t="str">
        <f t="shared" si="65"/>
        <v>Kingsport Power Co_TN</v>
      </c>
      <c r="M1377" s="45" t="s">
        <v>2465</v>
      </c>
      <c r="N1377" s="45">
        <v>0</v>
      </c>
      <c r="O1377" s="45">
        <v>5973</v>
      </c>
      <c r="P1377" s="45">
        <v>164</v>
      </c>
      <c r="Q1377" s="45">
        <v>41895</v>
      </c>
      <c r="R1377" s="45">
        <v>0</v>
      </c>
      <c r="S1377" s="45">
        <v>424354</v>
      </c>
      <c r="T1377" s="45">
        <v>932311</v>
      </c>
      <c r="U1377" s="45">
        <v>696433</v>
      </c>
      <c r="V1377" s="45">
        <v>0</v>
      </c>
      <c r="W1377" s="45">
        <v>9.7947939999999996</v>
      </c>
      <c r="X1377" s="45">
        <v>6.1361176999999998</v>
      </c>
      <c r="Y1377" s="45">
        <v>9.0708941000000003</v>
      </c>
      <c r="Z1377" s="46">
        <v>362363.7</v>
      </c>
      <c r="AA1377" s="46">
        <v>53460.324157812276</v>
      </c>
      <c r="AB1377" s="47">
        <f>_xlfn.XLOOKUP($F1377,Main_OG!$D$1:$D$766,Main_OG!AJ$1:AJ$766,"")</f>
        <v>20992314</v>
      </c>
      <c r="AC1377" s="47">
        <f>_xlfn.XLOOKUP($F1377,Main_OG!$D$1:$D$766,Main_OG!AK$1:AK$766,"")</f>
        <v>455202</v>
      </c>
      <c r="AD1377" s="47">
        <f>_xlfn.XLOOKUP($F1377,Main_OG!$D$1:$D$766,Main_OG!AL$1:AL$766,"")</f>
        <v>214546084</v>
      </c>
      <c r="AE1377" s="47">
        <f>_xlfn.XLOOKUP($F1377,Main_OG!$D$1:$D$766,Main_OG!AM$1:AM$766,"")</f>
        <v>36176382</v>
      </c>
      <c r="AF1377" s="48">
        <f>_xlfn.XLOOKUP($F1377,Main_OG!$D$1:$D$766,Main_OG!Z$1:Z$766,"")</f>
        <v>1.53</v>
      </c>
      <c r="AG1377" s="48">
        <f>_xlfn.XLOOKUP($F1377,Main_OG!$D$1:$D$766,Main_OG!AA$1:AA$766,"")</f>
        <v>2.16</v>
      </c>
      <c r="AH1377" s="48">
        <f>_xlfn.XLOOKUP($F1377,Main_OG!$D$1:$D$766,Main_OG!AB$1:AB$766,"")</f>
        <v>16.21</v>
      </c>
      <c r="AI1377" s="48">
        <f>_xlfn.XLOOKUP($F1377,Main_OG!$D$1:$D$766,Main_OG!AC$1:AC$766,"")</f>
        <v>3.17</v>
      </c>
      <c r="AJ1377" s="48">
        <f>_xlfn.XLOOKUP($F1377,Main_OG!$D$1:$D$766,Main_OG!AD$1:AD$766,"")</f>
        <v>0.68</v>
      </c>
    </row>
    <row r="1378" spans="2:36" x14ac:dyDescent="0.35">
      <c r="B1378" s="36" t="s">
        <v>2452</v>
      </c>
      <c r="C1378" s="45" t="s">
        <v>314</v>
      </c>
      <c r="D1378" s="45" t="s">
        <v>4445</v>
      </c>
      <c r="E1378" s="36" t="s">
        <v>2452</v>
      </c>
      <c r="F1378" s="36" t="str">
        <f t="shared" si="63"/>
        <v>2019_TN</v>
      </c>
      <c r="G1378" s="45">
        <v>2019</v>
      </c>
      <c r="H1378" s="45">
        <f>_xlfn.XLOOKUP(J1378,Main_OG!$B$1:$B$766,Main_OG!$O$1:$O$766,"")</f>
        <v>0</v>
      </c>
      <c r="I1378" s="45">
        <f>_xlfn.XLOOKUP(F1378,Main_OG!$D$1:$D$766,Main_OG!$J$1:$J$766,"")</f>
        <v>0</v>
      </c>
      <c r="J1378" s="45" t="s">
        <v>314</v>
      </c>
      <c r="K1378" s="45" t="str">
        <f t="shared" si="64"/>
        <v>Kingsport Power Co_TN</v>
      </c>
      <c r="L1378" s="45" t="str">
        <f t="shared" si="65"/>
        <v>Kingsport Power Co_TN</v>
      </c>
      <c r="M1378" s="45" t="s">
        <v>2466</v>
      </c>
      <c r="N1378" s="45">
        <v>0</v>
      </c>
      <c r="O1378" s="45">
        <v>6005</v>
      </c>
      <c r="P1378" s="45">
        <v>180</v>
      </c>
      <c r="Q1378" s="45">
        <v>42105</v>
      </c>
      <c r="R1378" s="45">
        <v>0</v>
      </c>
      <c r="S1378" s="45">
        <v>418330</v>
      </c>
      <c r="T1378" s="45">
        <v>862779</v>
      </c>
      <c r="U1378" s="45">
        <v>662971</v>
      </c>
      <c r="V1378" s="45">
        <v>0</v>
      </c>
      <c r="W1378" s="45">
        <v>9.6589773999999995</v>
      </c>
      <c r="X1378" s="45">
        <v>6.1862424000000003</v>
      </c>
      <c r="Y1378" s="45">
        <v>9.0412703000000008</v>
      </c>
      <c r="Z1378" s="46">
        <v>370088.3</v>
      </c>
      <c r="AA1378" s="46">
        <v>54183.117201597292</v>
      </c>
      <c r="AB1378" s="47">
        <f>_xlfn.XLOOKUP($F1378,Main_OG!$D$1:$D$766,Main_OG!AJ$1:AJ$766,"")</f>
        <v>18931160</v>
      </c>
      <c r="AC1378" s="47">
        <f>_xlfn.XLOOKUP($F1378,Main_OG!$D$1:$D$766,Main_OG!AK$1:AK$766,"")</f>
        <v>544100</v>
      </c>
      <c r="AD1378" s="47">
        <f>_xlfn.XLOOKUP($F1378,Main_OG!$D$1:$D$766,Main_OG!AL$1:AL$766,"")</f>
        <v>256098686</v>
      </c>
      <c r="AE1378" s="47">
        <f>_xlfn.XLOOKUP($F1378,Main_OG!$D$1:$D$766,Main_OG!AM$1:AM$766,"")</f>
        <v>35720405</v>
      </c>
      <c r="AF1378" s="48">
        <f>_xlfn.XLOOKUP($F1378,Main_OG!$D$1:$D$766,Main_OG!Z$1:Z$766,"")</f>
        <v>1.47</v>
      </c>
      <c r="AG1378" s="48">
        <f>_xlfn.XLOOKUP($F1378,Main_OG!$D$1:$D$766,Main_OG!AA$1:AA$766,"")</f>
        <v>2.14</v>
      </c>
      <c r="AH1378" s="48">
        <f>_xlfn.XLOOKUP($F1378,Main_OG!$D$1:$D$766,Main_OG!AB$1:AB$766,"")</f>
        <v>14.27</v>
      </c>
      <c r="AI1378" s="48">
        <f>_xlfn.XLOOKUP($F1378,Main_OG!$D$1:$D$766,Main_OG!AC$1:AC$766,"")</f>
        <v>2.85</v>
      </c>
      <c r="AJ1378" s="48">
        <f>_xlfn.XLOOKUP($F1378,Main_OG!$D$1:$D$766,Main_OG!AD$1:AD$766,"")</f>
        <v>0.65</v>
      </c>
    </row>
    <row r="1379" spans="2:36" x14ac:dyDescent="0.35">
      <c r="B1379" s="36" t="s">
        <v>2452</v>
      </c>
      <c r="C1379" s="45" t="s">
        <v>314</v>
      </c>
      <c r="D1379" s="45" t="s">
        <v>4445</v>
      </c>
      <c r="E1379" s="36" t="s">
        <v>2452</v>
      </c>
      <c r="F1379" s="36" t="str">
        <f t="shared" si="63"/>
        <v>2020_TN</v>
      </c>
      <c r="G1379" s="45">
        <v>2020</v>
      </c>
      <c r="H1379" s="45">
        <f>_xlfn.XLOOKUP(J1379,Main_OG!$B$1:$B$766,Main_OG!$O$1:$O$766,"")</f>
        <v>0</v>
      </c>
      <c r="I1379" s="45">
        <f>_xlfn.XLOOKUP(F1379,Main_OG!$D$1:$D$766,Main_OG!$J$1:$J$766,"")</f>
        <v>0</v>
      </c>
      <c r="J1379" s="45" t="s">
        <v>314</v>
      </c>
      <c r="K1379" s="45" t="str">
        <f t="shared" si="64"/>
        <v>Kingsport Power Co_TN</v>
      </c>
      <c r="L1379" s="45" t="str">
        <f t="shared" si="65"/>
        <v>Kingsport Power Co_TN</v>
      </c>
      <c r="M1379" s="45" t="s">
        <v>2467</v>
      </c>
      <c r="N1379" s="45">
        <v>0</v>
      </c>
      <c r="O1379" s="45">
        <v>5996</v>
      </c>
      <c r="P1379" s="45">
        <v>192</v>
      </c>
      <c r="Q1379" s="45">
        <v>0</v>
      </c>
      <c r="R1379" s="45">
        <v>0</v>
      </c>
      <c r="S1379" s="45">
        <v>387074</v>
      </c>
      <c r="T1379" s="45">
        <v>623959</v>
      </c>
      <c r="U1379" s="45">
        <v>0</v>
      </c>
      <c r="V1379" s="45">
        <v>0</v>
      </c>
      <c r="W1379" s="45">
        <v>10.592031</v>
      </c>
      <c r="X1379" s="45">
        <v>7.2913445000000001</v>
      </c>
      <c r="Y1379" s="45">
        <v>0</v>
      </c>
      <c r="Z1379" s="46">
        <v>366555.2</v>
      </c>
      <c r="AA1379" s="46">
        <v>53309.838845283528</v>
      </c>
      <c r="AB1379" s="47">
        <f>_xlfn.XLOOKUP($F1379,Main_OG!$D$1:$D$766,Main_OG!AJ$1:AJ$766,"")</f>
        <v>13909826</v>
      </c>
      <c r="AC1379" s="47">
        <f>_xlfn.XLOOKUP($F1379,Main_OG!$D$1:$D$766,Main_OG!AK$1:AK$766,"")</f>
        <v>422822</v>
      </c>
      <c r="AD1379" s="47">
        <f>_xlfn.XLOOKUP($F1379,Main_OG!$D$1:$D$766,Main_OG!AL$1:AL$766,"")</f>
        <v>228127922</v>
      </c>
      <c r="AE1379" s="47">
        <f>_xlfn.XLOOKUP($F1379,Main_OG!$D$1:$D$766,Main_OG!AM$1:AM$766,"")</f>
        <v>0</v>
      </c>
      <c r="AF1379" s="48">
        <f>_xlfn.XLOOKUP($F1379,Main_OG!$D$1:$D$766,Main_OG!Z$1:Z$766,"")</f>
        <v>1.24</v>
      </c>
      <c r="AG1379" s="48">
        <f>_xlfn.XLOOKUP($F1379,Main_OG!$D$1:$D$766,Main_OG!AA$1:AA$766,"")</f>
        <v>1.91</v>
      </c>
      <c r="AH1379" s="48">
        <f>_xlfn.XLOOKUP($F1379,Main_OG!$D$1:$D$766,Main_OG!AB$1:AB$766,"")</f>
        <v>10.29</v>
      </c>
      <c r="AI1379" s="48">
        <f>_xlfn.XLOOKUP($F1379,Main_OG!$D$1:$D$766,Main_OG!AC$1:AC$766,"")</f>
        <v>2.44</v>
      </c>
      <c r="AJ1379" s="48">
        <f>_xlfn.XLOOKUP($F1379,Main_OG!$D$1:$D$766,Main_OG!AD$1:AD$766,"")</f>
        <v>0.62</v>
      </c>
    </row>
    <row r="1380" spans="2:36" x14ac:dyDescent="0.35">
      <c r="B1380" s="36" t="s">
        <v>2468</v>
      </c>
      <c r="C1380" s="45" t="s">
        <v>824</v>
      </c>
      <c r="D1380" s="45" t="s">
        <v>4446</v>
      </c>
      <c r="E1380" s="36" t="s">
        <v>2468</v>
      </c>
      <c r="F1380" s="36" t="str">
        <f t="shared" si="63"/>
        <v>2006_AK</v>
      </c>
      <c r="G1380" s="45">
        <v>2006</v>
      </c>
      <c r="H1380" s="45">
        <f>_xlfn.XLOOKUP(J1380,Main_OG!$B$1:$B$766,Main_OG!$O$1:$O$766,"")</f>
        <v>0</v>
      </c>
      <c r="I1380" s="45">
        <f>_xlfn.XLOOKUP(F1380,Main_OG!$D$1:$D$766,Main_OG!$J$1:$J$766,"")</f>
        <v>0</v>
      </c>
      <c r="J1380" s="45" t="s">
        <v>824</v>
      </c>
      <c r="K1380" s="45" t="str">
        <f t="shared" si="64"/>
        <v>Kuiggluum Kallugvia_AK</v>
      </c>
      <c r="L1380" s="45" t="str">
        <f t="shared" si="65"/>
        <v>Kuiggluum Kallugvia_AK</v>
      </c>
      <c r="M1380" s="45" t="s">
        <v>2469</v>
      </c>
      <c r="N1380" s="45">
        <v>0</v>
      </c>
      <c r="O1380" s="45">
        <v>39</v>
      </c>
      <c r="P1380" s="45">
        <v>0</v>
      </c>
      <c r="Q1380" s="45">
        <v>169</v>
      </c>
      <c r="R1380" s="45">
        <v>0</v>
      </c>
      <c r="S1380" s="45">
        <v>163</v>
      </c>
      <c r="T1380" s="45">
        <v>0</v>
      </c>
      <c r="U1380" s="45">
        <v>289</v>
      </c>
      <c r="V1380" s="45">
        <v>0</v>
      </c>
      <c r="W1380" s="45">
        <v>47.941176470588232</v>
      </c>
      <c r="X1380" s="45">
        <v>0</v>
      </c>
      <c r="Y1380" s="45">
        <v>45.15625</v>
      </c>
      <c r="Z1380" s="46">
        <v>47546.2</v>
      </c>
      <c r="AA1380" s="46">
        <v>70407.314060968274</v>
      </c>
      <c r="AB1380" s="47">
        <f>_xlfn.XLOOKUP($F1380,Main_OG!$D$1:$D$766,Main_OG!AJ$1:AJ$766,"")</f>
        <v>968457.74</v>
      </c>
      <c r="AC1380" s="47">
        <f>_xlfn.XLOOKUP($F1380,Main_OG!$D$1:$D$766,Main_OG!AK$1:AK$766,"")</f>
        <v>2895506.1599999997</v>
      </c>
      <c r="AD1380" s="47">
        <f>_xlfn.XLOOKUP($F1380,Main_OG!$D$1:$D$766,Main_OG!AL$1:AL$766,"")</f>
        <v>88962825.159999996</v>
      </c>
      <c r="AE1380" s="47">
        <f>_xlfn.XLOOKUP($F1380,Main_OG!$D$1:$D$766,Main_OG!AM$1:AM$766,"")</f>
        <v>0</v>
      </c>
      <c r="AF1380" s="48">
        <f>_xlfn.XLOOKUP($F1380,Main_OG!$D$1:$D$766,Main_OG!Z$1:Z$766,"")</f>
        <v>0</v>
      </c>
      <c r="AG1380" s="48">
        <f>_xlfn.XLOOKUP($F1380,Main_OG!$D$1:$D$766,Main_OG!AA$1:AA$766,"")</f>
        <v>2.2465548173415608</v>
      </c>
      <c r="AH1380" s="48">
        <f>_xlfn.XLOOKUP($F1380,Main_OG!$D$1:$D$766,Main_OG!AB$1:AB$766,"")</f>
        <v>14.13114039693003</v>
      </c>
      <c r="AI1380" s="48">
        <f>_xlfn.XLOOKUP($F1380,Main_OG!$D$1:$D$766,Main_OG!AC$1:AC$766,"")</f>
        <v>7.1610124069250478</v>
      </c>
      <c r="AJ1380" s="48">
        <f>_xlfn.XLOOKUP($F1380,Main_OG!$D$1:$D$766,Main_OG!AD$1:AD$766,"")</f>
        <v>0.4704061490499184</v>
      </c>
    </row>
    <row r="1381" spans="2:36" x14ac:dyDescent="0.35">
      <c r="B1381" s="36" t="s">
        <v>2468</v>
      </c>
      <c r="C1381" s="45" t="s">
        <v>824</v>
      </c>
      <c r="D1381" s="45" t="s">
        <v>4446</v>
      </c>
      <c r="E1381" s="36" t="s">
        <v>2468</v>
      </c>
      <c r="F1381" s="36" t="str">
        <f t="shared" si="63"/>
        <v>2007_AK</v>
      </c>
      <c r="G1381" s="45">
        <v>2007</v>
      </c>
      <c r="H1381" s="45">
        <f>_xlfn.XLOOKUP(J1381,Main_OG!$B$1:$B$766,Main_OG!$O$1:$O$766,"")</f>
        <v>0</v>
      </c>
      <c r="I1381" s="45">
        <f>_xlfn.XLOOKUP(F1381,Main_OG!$D$1:$D$766,Main_OG!$J$1:$J$766,"")</f>
        <v>0</v>
      </c>
      <c r="J1381" s="45" t="s">
        <v>824</v>
      </c>
      <c r="K1381" s="45" t="str">
        <f t="shared" si="64"/>
        <v>Kuiggluum Kallugvia_AK</v>
      </c>
      <c r="L1381" s="45" t="str">
        <f t="shared" si="65"/>
        <v>Kuiggluum Kallugvia_AK</v>
      </c>
      <c r="M1381" s="45" t="s">
        <v>2470</v>
      </c>
      <c r="N1381" s="45">
        <v>0</v>
      </c>
      <c r="O1381" s="45">
        <v>38</v>
      </c>
      <c r="P1381" s="45">
        <v>0</v>
      </c>
      <c r="Q1381" s="45">
        <v>172</v>
      </c>
      <c r="R1381" s="45">
        <v>0</v>
      </c>
      <c r="S1381" s="45">
        <v>331</v>
      </c>
      <c r="T1381" s="45">
        <v>0</v>
      </c>
      <c r="U1381" s="45">
        <v>290</v>
      </c>
      <c r="V1381" s="45">
        <v>0</v>
      </c>
      <c r="W1381" s="45">
        <v>81.33</v>
      </c>
      <c r="X1381" s="45">
        <v>0</v>
      </c>
      <c r="Y1381" s="45">
        <v>45.1</v>
      </c>
      <c r="Z1381" s="46">
        <v>50126.7</v>
      </c>
      <c r="AA1381" s="46">
        <v>73683.227987652499</v>
      </c>
      <c r="AB1381" s="47">
        <f>_xlfn.XLOOKUP($F1381,Main_OG!$D$1:$D$766,Main_OG!AJ$1:AJ$766,"")</f>
        <v>996372</v>
      </c>
      <c r="AC1381" s="47">
        <f>_xlfn.XLOOKUP($F1381,Main_OG!$D$1:$D$766,Main_OG!AK$1:AK$766,"")</f>
        <v>3695916</v>
      </c>
      <c r="AD1381" s="47">
        <f>_xlfn.XLOOKUP($F1381,Main_OG!$D$1:$D$766,Main_OG!AL$1:AL$766,"")</f>
        <v>83891130</v>
      </c>
      <c r="AE1381" s="47">
        <f>_xlfn.XLOOKUP($F1381,Main_OG!$D$1:$D$766,Main_OG!AM$1:AM$766,"")</f>
        <v>0</v>
      </c>
      <c r="AF1381" s="48">
        <f>_xlfn.XLOOKUP($F1381,Main_OG!$D$1:$D$766,Main_OG!Z$1:Z$766,"")</f>
        <v>0</v>
      </c>
      <c r="AG1381" s="48">
        <f>_xlfn.XLOOKUP($F1381,Main_OG!$D$1:$D$766,Main_OG!AA$1:AA$766,"")</f>
        <v>2.2465548173415608</v>
      </c>
      <c r="AH1381" s="48">
        <f>_xlfn.XLOOKUP($F1381,Main_OG!$D$1:$D$766,Main_OG!AB$1:AB$766,"")</f>
        <v>15.097711394063451</v>
      </c>
      <c r="AI1381" s="48">
        <f>_xlfn.XLOOKUP($F1381,Main_OG!$D$1:$D$766,Main_OG!AC$1:AC$766,"")</f>
        <v>7.3815467393807772</v>
      </c>
      <c r="AJ1381" s="48">
        <f>_xlfn.XLOOKUP($F1381,Main_OG!$D$1:$D$766,Main_OG!AD$1:AD$766,"")</f>
        <v>0.58103021845052572</v>
      </c>
    </row>
    <row r="1382" spans="2:36" x14ac:dyDescent="0.35">
      <c r="B1382" s="36" t="s">
        <v>2468</v>
      </c>
      <c r="C1382" s="45" t="s">
        <v>824</v>
      </c>
      <c r="D1382" s="45" t="s">
        <v>4446</v>
      </c>
      <c r="E1382" s="36" t="s">
        <v>2468</v>
      </c>
      <c r="F1382" s="36" t="str">
        <f t="shared" si="63"/>
        <v>2008_AK</v>
      </c>
      <c r="G1382" s="45">
        <v>2008</v>
      </c>
      <c r="H1382" s="45">
        <f>_xlfn.XLOOKUP(J1382,Main_OG!$B$1:$B$766,Main_OG!$O$1:$O$766,"")</f>
        <v>0</v>
      </c>
      <c r="I1382" s="45">
        <f>_xlfn.XLOOKUP(F1382,Main_OG!$D$1:$D$766,Main_OG!$J$1:$J$766,"")</f>
        <v>0</v>
      </c>
      <c r="J1382" s="45" t="s">
        <v>824</v>
      </c>
      <c r="K1382" s="45" t="str">
        <f t="shared" si="64"/>
        <v>Kuiggluum Kallugvia_AK</v>
      </c>
      <c r="L1382" s="45" t="str">
        <f t="shared" si="65"/>
        <v>Kuiggluum Kallugvia_AK</v>
      </c>
      <c r="M1382" s="45" t="s">
        <v>2471</v>
      </c>
      <c r="N1382" s="45">
        <v>0</v>
      </c>
      <c r="O1382" s="45">
        <v>38</v>
      </c>
      <c r="P1382" s="45">
        <v>0</v>
      </c>
      <c r="Q1382" s="45">
        <v>172</v>
      </c>
      <c r="R1382" s="45">
        <v>0</v>
      </c>
      <c r="S1382" s="45">
        <v>351</v>
      </c>
      <c r="T1382" s="45">
        <v>0</v>
      </c>
      <c r="U1382" s="45">
        <v>650</v>
      </c>
      <c r="V1382" s="45">
        <v>0</v>
      </c>
      <c r="W1382" s="45">
        <v>50.94</v>
      </c>
      <c r="X1382" s="45">
        <v>0</v>
      </c>
      <c r="Y1382" s="45">
        <v>47.2</v>
      </c>
      <c r="Z1382" s="46">
        <v>49926.6</v>
      </c>
      <c r="AA1382" s="46">
        <v>72625.262744470543</v>
      </c>
      <c r="AB1382" s="47">
        <f>_xlfn.XLOOKUP($F1382,Main_OG!$D$1:$D$766,Main_OG!AJ$1:AJ$766,"")</f>
        <v>994228</v>
      </c>
      <c r="AC1382" s="47">
        <f>_xlfn.XLOOKUP($F1382,Main_OG!$D$1:$D$766,Main_OG!AK$1:AK$766,"")</f>
        <v>3309288</v>
      </c>
      <c r="AD1382" s="47">
        <f>_xlfn.XLOOKUP($F1382,Main_OG!$D$1:$D$766,Main_OG!AL$1:AL$766,"")</f>
        <v>88306788</v>
      </c>
      <c r="AE1382" s="47">
        <f>_xlfn.XLOOKUP($F1382,Main_OG!$D$1:$D$766,Main_OG!AM$1:AM$766,"")</f>
        <v>0</v>
      </c>
      <c r="AF1382" s="48">
        <f>_xlfn.XLOOKUP($F1382,Main_OG!$D$1:$D$766,Main_OG!Z$1:Z$766,"")</f>
        <v>0</v>
      </c>
      <c r="AG1382" s="48">
        <f>_xlfn.XLOOKUP($F1382,Main_OG!$D$1:$D$766,Main_OG!AA$1:AA$766,"")</f>
        <v>2.2204719344600159</v>
      </c>
      <c r="AH1382" s="48">
        <f>_xlfn.XLOOKUP($F1382,Main_OG!$D$1:$D$766,Main_OG!AB$1:AB$766,"")</f>
        <v>19.619187803472759</v>
      </c>
      <c r="AI1382" s="48">
        <f>_xlfn.XLOOKUP($F1382,Main_OG!$D$1:$D$766,Main_OG!AC$1:AC$766,"")</f>
        <v>9.1182546074696553</v>
      </c>
      <c r="AJ1382" s="48">
        <f>_xlfn.XLOOKUP($F1382,Main_OG!$D$1:$D$766,Main_OG!AD$1:AD$766,"")</f>
        <v>0.68330088246943577</v>
      </c>
    </row>
    <row r="1383" spans="2:36" x14ac:dyDescent="0.35">
      <c r="B1383" s="36" t="s">
        <v>2468</v>
      </c>
      <c r="C1383" s="45" t="s">
        <v>824</v>
      </c>
      <c r="D1383" s="45" t="s">
        <v>4446</v>
      </c>
      <c r="E1383" s="36" t="s">
        <v>2468</v>
      </c>
      <c r="F1383" s="36" t="str">
        <f t="shared" si="63"/>
        <v>2009_AK</v>
      </c>
      <c r="G1383" s="45">
        <v>2009</v>
      </c>
      <c r="H1383" s="45">
        <f>_xlfn.XLOOKUP(J1383,Main_OG!$B$1:$B$766,Main_OG!$O$1:$O$766,"")</f>
        <v>0</v>
      </c>
      <c r="I1383" s="45">
        <f>_xlfn.XLOOKUP(F1383,Main_OG!$D$1:$D$766,Main_OG!$J$1:$J$766,"")</f>
        <v>0</v>
      </c>
      <c r="J1383" s="45" t="s">
        <v>824</v>
      </c>
      <c r="K1383" s="45" t="str">
        <f t="shared" si="64"/>
        <v>Kuiggluum Kallugvia_AK</v>
      </c>
      <c r="L1383" s="45" t="str">
        <f t="shared" si="65"/>
        <v>Kuiggluum Kallugvia_AK</v>
      </c>
      <c r="M1383" s="45" t="s">
        <v>2472</v>
      </c>
      <c r="N1383" s="45">
        <v>0</v>
      </c>
      <c r="O1383" s="45">
        <v>38</v>
      </c>
      <c r="P1383" s="45">
        <v>0</v>
      </c>
      <c r="Q1383" s="45">
        <v>172</v>
      </c>
      <c r="R1383" s="45">
        <v>0</v>
      </c>
      <c r="S1383" s="45">
        <v>373</v>
      </c>
      <c r="T1383" s="45">
        <v>0</v>
      </c>
      <c r="U1383" s="45">
        <v>603</v>
      </c>
      <c r="V1383" s="45">
        <v>0</v>
      </c>
      <c r="W1383" s="45">
        <v>51.37</v>
      </c>
      <c r="X1383" s="45">
        <v>0</v>
      </c>
      <c r="Y1383" s="45">
        <v>52.67</v>
      </c>
      <c r="Z1383" s="46">
        <v>54951.9</v>
      </c>
      <c r="AA1383" s="46">
        <v>78626.832356791798</v>
      </c>
      <c r="AB1383" s="47">
        <f>_xlfn.XLOOKUP($F1383,Main_OG!$D$1:$D$766,Main_OG!AJ$1:AJ$766,"")</f>
        <v>1025918</v>
      </c>
      <c r="AC1383" s="47">
        <f>_xlfn.XLOOKUP($F1383,Main_OG!$D$1:$D$766,Main_OG!AK$1:AK$766,"")</f>
        <v>3992640</v>
      </c>
      <c r="AD1383" s="47">
        <f>_xlfn.XLOOKUP($F1383,Main_OG!$D$1:$D$766,Main_OG!AL$1:AL$766,"")</f>
        <v>77900336</v>
      </c>
      <c r="AE1383" s="47">
        <f>_xlfn.XLOOKUP($F1383,Main_OG!$D$1:$D$766,Main_OG!AM$1:AM$766,"")</f>
        <v>0</v>
      </c>
      <c r="AF1383" s="48">
        <f>_xlfn.XLOOKUP($F1383,Main_OG!$D$1:$D$766,Main_OG!Z$1:Z$766,"")</f>
        <v>0</v>
      </c>
      <c r="AG1383" s="48">
        <f>_xlfn.XLOOKUP($F1383,Main_OG!$D$1:$D$766,Main_OG!AA$1:AA$766,"")</f>
        <v>2.2743975091886082</v>
      </c>
      <c r="AH1383" s="48">
        <f>_xlfn.XLOOKUP($F1383,Main_OG!$D$1:$D$766,Main_OG!AB$1:AB$766,"")</f>
        <v>14.15708861161818</v>
      </c>
      <c r="AI1383" s="48">
        <f>_xlfn.XLOOKUP($F1383,Main_OG!$D$1:$D$766,Main_OG!AC$1:AC$766,"")</f>
        <v>4.5973007921271787</v>
      </c>
      <c r="AJ1383" s="48">
        <f>_xlfn.XLOOKUP($F1383,Main_OG!$D$1:$D$766,Main_OG!AD$1:AD$766,"")</f>
        <v>0.68314474405108627</v>
      </c>
    </row>
    <row r="1384" spans="2:36" x14ac:dyDescent="0.35">
      <c r="B1384" s="36" t="s">
        <v>2468</v>
      </c>
      <c r="C1384" s="45" t="s">
        <v>824</v>
      </c>
      <c r="D1384" s="45" t="s">
        <v>4446</v>
      </c>
      <c r="E1384" s="36" t="s">
        <v>2468</v>
      </c>
      <c r="F1384" s="36" t="str">
        <f t="shared" si="63"/>
        <v>2010_AK</v>
      </c>
      <c r="G1384" s="45">
        <v>2010</v>
      </c>
      <c r="H1384" s="45">
        <f>_xlfn.XLOOKUP(J1384,Main_OG!$B$1:$B$766,Main_OG!$O$1:$O$766,"")</f>
        <v>0</v>
      </c>
      <c r="I1384" s="45">
        <f>_xlfn.XLOOKUP(F1384,Main_OG!$D$1:$D$766,Main_OG!$J$1:$J$766,"")</f>
        <v>0</v>
      </c>
      <c r="J1384" s="45" t="s">
        <v>824</v>
      </c>
      <c r="K1384" s="45" t="str">
        <f t="shared" si="64"/>
        <v>Kuiggluum Kallugvia_AK</v>
      </c>
      <c r="L1384" s="45" t="str">
        <f t="shared" si="65"/>
        <v>Kuiggluum Kallugvia_AK</v>
      </c>
      <c r="M1384" s="45" t="s">
        <v>2473</v>
      </c>
      <c r="N1384" s="45">
        <v>0</v>
      </c>
      <c r="O1384" s="45">
        <v>42</v>
      </c>
      <c r="P1384" s="45">
        <v>0</v>
      </c>
      <c r="Q1384" s="45">
        <v>174</v>
      </c>
      <c r="R1384" s="45">
        <v>0</v>
      </c>
      <c r="S1384" s="45">
        <v>337</v>
      </c>
      <c r="T1384" s="45">
        <v>0</v>
      </c>
      <c r="U1384" s="45">
        <v>620</v>
      </c>
      <c r="V1384" s="45">
        <v>0</v>
      </c>
      <c r="W1384" s="45">
        <v>56.35</v>
      </c>
      <c r="X1384" s="45">
        <v>0</v>
      </c>
      <c r="Y1384" s="45">
        <v>52.56</v>
      </c>
      <c r="Z1384" s="46">
        <v>53652</v>
      </c>
      <c r="AA1384" s="46">
        <v>75144.751548358356</v>
      </c>
      <c r="AB1384" s="47">
        <f>_xlfn.XLOOKUP($F1384,Main_OG!$D$1:$D$766,Main_OG!AJ$1:AJ$766,"")</f>
        <v>993000</v>
      </c>
      <c r="AC1384" s="47">
        <f>_xlfn.XLOOKUP($F1384,Main_OG!$D$1:$D$766,Main_OG!AK$1:AK$766,"")</f>
        <v>3244592</v>
      </c>
      <c r="AD1384" s="47">
        <f>_xlfn.XLOOKUP($F1384,Main_OG!$D$1:$D$766,Main_OG!AL$1:AL$766,"")</f>
        <v>81353948</v>
      </c>
      <c r="AE1384" s="47">
        <f>_xlfn.XLOOKUP($F1384,Main_OG!$D$1:$D$766,Main_OG!AM$1:AM$766,"")</f>
        <v>0</v>
      </c>
      <c r="AF1384" s="48">
        <f>_xlfn.XLOOKUP($F1384,Main_OG!$D$1:$D$766,Main_OG!Z$1:Z$766,"")</f>
        <v>0</v>
      </c>
      <c r="AG1384" s="48">
        <f>_xlfn.XLOOKUP($F1384,Main_OG!$D$1:$D$766,Main_OG!AA$1:AA$766,"")</f>
        <v>2.2935982820086371</v>
      </c>
      <c r="AH1384" s="48">
        <f>_xlfn.XLOOKUP($F1384,Main_OG!$D$1:$D$766,Main_OG!AB$1:AB$766,"")</f>
        <v>17.815786882646659</v>
      </c>
      <c r="AI1384" s="48">
        <f>_xlfn.XLOOKUP($F1384,Main_OG!$D$1:$D$766,Main_OG!AC$1:AC$766,"")</f>
        <v>4.9924248044436963</v>
      </c>
      <c r="AJ1384" s="48">
        <f>_xlfn.XLOOKUP($F1384,Main_OG!$D$1:$D$766,Main_OG!AD$1:AD$766,"")</f>
        <v>0.70992248279802228</v>
      </c>
    </row>
    <row r="1385" spans="2:36" x14ac:dyDescent="0.35">
      <c r="B1385" s="36" t="s">
        <v>2468</v>
      </c>
      <c r="C1385" s="45" t="s">
        <v>824</v>
      </c>
      <c r="D1385" s="45" t="s">
        <v>4446</v>
      </c>
      <c r="E1385" s="36" t="s">
        <v>2468</v>
      </c>
      <c r="F1385" s="36" t="str">
        <f t="shared" si="63"/>
        <v>2011_AK</v>
      </c>
      <c r="G1385" s="45">
        <v>2011</v>
      </c>
      <c r="H1385" s="45">
        <f>_xlfn.XLOOKUP(J1385,Main_OG!$B$1:$B$766,Main_OG!$O$1:$O$766,"")</f>
        <v>0</v>
      </c>
      <c r="I1385" s="45">
        <f>_xlfn.XLOOKUP(F1385,Main_OG!$D$1:$D$766,Main_OG!$J$1:$J$766,"")</f>
        <v>0</v>
      </c>
      <c r="J1385" s="45" t="s">
        <v>824</v>
      </c>
      <c r="K1385" s="45" t="str">
        <f t="shared" si="64"/>
        <v>Kuiggluum Kallugvia_AK</v>
      </c>
      <c r="L1385" s="45" t="str">
        <f t="shared" si="65"/>
        <v>Kuiggluum Kallugvia_AK</v>
      </c>
      <c r="M1385" s="45" t="s">
        <v>2474</v>
      </c>
      <c r="N1385" s="45">
        <v>0</v>
      </c>
      <c r="O1385" s="45">
        <v>40</v>
      </c>
      <c r="P1385" s="45">
        <v>0</v>
      </c>
      <c r="Q1385" s="45">
        <v>181</v>
      </c>
      <c r="R1385" s="45">
        <v>0</v>
      </c>
      <c r="S1385" s="45">
        <v>391</v>
      </c>
      <c r="T1385" s="45">
        <v>0</v>
      </c>
      <c r="U1385" s="45">
        <v>624</v>
      </c>
      <c r="V1385" s="45">
        <v>0</v>
      </c>
      <c r="W1385" s="45">
        <v>52.15</v>
      </c>
      <c r="X1385" s="45">
        <v>0</v>
      </c>
      <c r="Y1385" s="45">
        <v>52.08</v>
      </c>
      <c r="Z1385" s="46">
        <v>54045.5</v>
      </c>
      <c r="AA1385" s="46">
        <v>74819.097140025115</v>
      </c>
      <c r="AB1385" s="47">
        <f>_xlfn.XLOOKUP($F1385,Main_OG!$D$1:$D$766,Main_OG!AJ$1:AJ$766,"")</f>
        <v>1023324</v>
      </c>
      <c r="AC1385" s="47">
        <f>_xlfn.XLOOKUP($F1385,Main_OG!$D$1:$D$766,Main_OG!AK$1:AK$766,"")</f>
        <v>3226522</v>
      </c>
      <c r="AD1385" s="47">
        <f>_xlfn.XLOOKUP($F1385,Main_OG!$D$1:$D$766,Main_OG!AL$1:AL$766,"")</f>
        <v>85181020</v>
      </c>
      <c r="AE1385" s="47">
        <f>_xlfn.XLOOKUP($F1385,Main_OG!$D$1:$D$766,Main_OG!AM$1:AM$766,"")</f>
        <v>0</v>
      </c>
      <c r="AF1385" s="48">
        <f>_xlfn.XLOOKUP($F1385,Main_OG!$D$1:$D$766,Main_OG!Z$1:Z$766,"")</f>
        <v>6.17</v>
      </c>
      <c r="AG1385" s="48">
        <f>_xlfn.XLOOKUP($F1385,Main_OG!$D$1:$D$766,Main_OG!AA$1:AA$766,"")</f>
        <v>1.73</v>
      </c>
      <c r="AH1385" s="48">
        <f>_xlfn.XLOOKUP($F1385,Main_OG!$D$1:$D$766,Main_OG!AB$1:AB$766,"")</f>
        <v>22.758921780738341</v>
      </c>
      <c r="AI1385" s="48">
        <f>_xlfn.XLOOKUP($F1385,Main_OG!$D$1:$D$766,Main_OG!AC$1:AC$766,"")</f>
        <v>4.97</v>
      </c>
      <c r="AJ1385" s="48">
        <f>_xlfn.XLOOKUP($F1385,Main_OG!$D$1:$D$766,Main_OG!AD$1:AD$766,"")</f>
        <v>0.75949643062398253</v>
      </c>
    </row>
    <row r="1386" spans="2:36" x14ac:dyDescent="0.35">
      <c r="B1386" s="36" t="s">
        <v>2468</v>
      </c>
      <c r="C1386" s="45" t="s">
        <v>824</v>
      </c>
      <c r="D1386" s="45" t="s">
        <v>4446</v>
      </c>
      <c r="E1386" s="36" t="s">
        <v>2468</v>
      </c>
      <c r="F1386" s="36" t="str">
        <f t="shared" si="63"/>
        <v>2019_AK</v>
      </c>
      <c r="G1386" s="45">
        <v>2019</v>
      </c>
      <c r="H1386" s="45">
        <f>_xlfn.XLOOKUP(J1386,Main_OG!$B$1:$B$766,Main_OG!$O$1:$O$766,"")</f>
        <v>0</v>
      </c>
      <c r="I1386" s="45">
        <f>_xlfn.XLOOKUP(F1386,Main_OG!$D$1:$D$766,Main_OG!$J$1:$J$766,"")</f>
        <v>0</v>
      </c>
      <c r="J1386" s="45" t="s">
        <v>824</v>
      </c>
      <c r="K1386" s="45" t="str">
        <f t="shared" si="64"/>
        <v>Kuiggluum Kallugvia_AK</v>
      </c>
      <c r="L1386" s="45" t="str">
        <f t="shared" si="65"/>
        <v>Kuiggluum Kallugvia_AK</v>
      </c>
      <c r="M1386" s="45" t="s">
        <v>2475</v>
      </c>
      <c r="N1386" s="45">
        <v>0</v>
      </c>
      <c r="O1386" s="45">
        <v>37</v>
      </c>
      <c r="P1386" s="45">
        <v>0</v>
      </c>
      <c r="Q1386" s="45">
        <v>185</v>
      </c>
      <c r="R1386" s="45">
        <v>0</v>
      </c>
      <c r="S1386" s="45">
        <v>793</v>
      </c>
      <c r="T1386" s="45">
        <v>0</v>
      </c>
      <c r="U1386" s="45">
        <v>763</v>
      </c>
      <c r="V1386" s="45">
        <v>0</v>
      </c>
      <c r="W1386" s="45">
        <v>58.070618000000003</v>
      </c>
      <c r="X1386" s="45">
        <v>0</v>
      </c>
      <c r="Y1386" s="45">
        <v>53.971165999999997</v>
      </c>
      <c r="Z1386" s="46">
        <v>52325.3</v>
      </c>
      <c r="AA1386" s="46">
        <v>71326.453136096767</v>
      </c>
      <c r="AB1386" s="47">
        <f>_xlfn.XLOOKUP($F1386,Main_OG!$D$1:$D$766,Main_OG!AJ$1:AJ$766,"")</f>
        <v>1111904</v>
      </c>
      <c r="AC1386" s="47">
        <f>_xlfn.XLOOKUP($F1386,Main_OG!$D$1:$D$766,Main_OG!AK$1:AK$766,"")</f>
        <v>3216424</v>
      </c>
      <c r="AD1386" s="47">
        <f>_xlfn.XLOOKUP($F1386,Main_OG!$D$1:$D$766,Main_OG!AL$1:AL$766,"")</f>
        <v>49373842</v>
      </c>
      <c r="AE1386" s="47">
        <f>_xlfn.XLOOKUP($F1386,Main_OG!$D$1:$D$766,Main_OG!AM$1:AM$766,"")</f>
        <v>0</v>
      </c>
      <c r="AF1386" s="48">
        <f>_xlfn.XLOOKUP($F1386,Main_OG!$D$1:$D$766,Main_OG!Z$1:Z$766,"")</f>
        <v>7.11</v>
      </c>
      <c r="AG1386" s="48">
        <f>_xlfn.XLOOKUP($F1386,Main_OG!$D$1:$D$766,Main_OG!AA$1:AA$766,"")</f>
        <v>3.51</v>
      </c>
      <c r="AH1386" s="48">
        <f>_xlfn.XLOOKUP($F1386,Main_OG!$D$1:$D$766,Main_OG!AB$1:AB$766,"")</f>
        <v>15.74</v>
      </c>
      <c r="AI1386" s="48">
        <f>_xlfn.XLOOKUP($F1386,Main_OG!$D$1:$D$766,Main_OG!AC$1:AC$766,"")</f>
        <v>6.97</v>
      </c>
      <c r="AJ1386" s="48">
        <f>_xlfn.XLOOKUP($F1386,Main_OG!$D$1:$D$766,Main_OG!AD$1:AD$766,"")</f>
        <v>0.60296766622862785</v>
      </c>
    </row>
    <row r="1387" spans="2:36" x14ac:dyDescent="0.35">
      <c r="B1387" s="36" t="s">
        <v>2476</v>
      </c>
      <c r="C1387" s="45" t="s">
        <v>59</v>
      </c>
      <c r="D1387" s="45" t="s">
        <v>4447</v>
      </c>
      <c r="E1387" s="36" t="s">
        <v>2476</v>
      </c>
      <c r="F1387" s="36" t="str">
        <f t="shared" si="63"/>
        <v>2011_CA</v>
      </c>
      <c r="G1387" s="45">
        <v>2011</v>
      </c>
      <c r="H1387" s="45">
        <f>_xlfn.XLOOKUP(J1387,Main_OG!$B$1:$B$766,Main_OG!$O$1:$O$766,"")</f>
        <v>1</v>
      </c>
      <c r="I1387" s="45">
        <f>_xlfn.XLOOKUP(F1387,Main_OG!$D$1:$D$766,Main_OG!$J$1:$J$766,"")</f>
        <v>1</v>
      </c>
      <c r="J1387" s="45" t="s">
        <v>59</v>
      </c>
      <c r="K1387" s="45" t="str">
        <f t="shared" si="64"/>
        <v>Liberty Utilities_CA</v>
      </c>
      <c r="L1387" s="45" t="str">
        <f t="shared" si="65"/>
        <v>Liberty Utilities_CA</v>
      </c>
      <c r="M1387" s="45" t="s">
        <v>2477</v>
      </c>
      <c r="N1387" s="45">
        <v>0</v>
      </c>
      <c r="O1387" s="45">
        <v>5380</v>
      </c>
      <c r="P1387" s="45">
        <v>53</v>
      </c>
      <c r="Q1387" s="45">
        <v>40916</v>
      </c>
      <c r="R1387" s="45">
        <v>0</v>
      </c>
      <c r="S1387" s="45">
        <v>154704</v>
      </c>
      <c r="T1387" s="45">
        <v>118003</v>
      </c>
      <c r="U1387" s="45">
        <v>267783</v>
      </c>
      <c r="V1387" s="45">
        <v>0</v>
      </c>
      <c r="W1387" s="45">
        <v>13.07</v>
      </c>
      <c r="X1387" s="45">
        <v>10.56</v>
      </c>
      <c r="Y1387" s="45">
        <v>13.84</v>
      </c>
      <c r="Z1387" s="46">
        <v>2192887.2000000002</v>
      </c>
      <c r="AA1387" s="46">
        <v>58265.200327417857</v>
      </c>
      <c r="AB1387" s="47">
        <f>_xlfn.XLOOKUP($F1387,Main_OG!$D$1:$D$766,Main_OG!AJ$1:AJ$766,"")</f>
        <v>1558104</v>
      </c>
      <c r="AC1387" s="47">
        <f>_xlfn.XLOOKUP($F1387,Main_OG!$D$1:$D$766,Main_OG!AK$1:AK$766,"")</f>
        <v>3730746.96</v>
      </c>
      <c r="AD1387" s="47">
        <f>_xlfn.XLOOKUP($F1387,Main_OG!$D$1:$D$766,Main_OG!AL$1:AL$766,"")</f>
        <v>1301741298</v>
      </c>
      <c r="AE1387" s="47">
        <f>_xlfn.XLOOKUP($F1387,Main_OG!$D$1:$D$766,Main_OG!AM$1:AM$766,"")</f>
        <v>36663247</v>
      </c>
      <c r="AF1387" s="48">
        <f>_xlfn.XLOOKUP($F1387,Main_OG!$D$1:$D$766,Main_OG!Z$1:Z$766,"")</f>
        <v>0</v>
      </c>
      <c r="AG1387" s="48">
        <f>_xlfn.XLOOKUP($F1387,Main_OG!$D$1:$D$766,Main_OG!AA$1:AA$766,"")</f>
        <v>2.3089180475565318</v>
      </c>
      <c r="AH1387" s="48">
        <f>_xlfn.XLOOKUP($F1387,Main_OG!$D$1:$D$766,Main_OG!AB$1:AB$766,"")</f>
        <v>22.758921780738341</v>
      </c>
      <c r="AI1387" s="48">
        <f>_xlfn.XLOOKUP($F1387,Main_OG!$D$1:$D$766,Main_OG!AC$1:AC$766,"")</f>
        <v>4.6524343752411106</v>
      </c>
      <c r="AJ1387" s="48">
        <f>_xlfn.XLOOKUP($F1387,Main_OG!$D$1:$D$766,Main_OG!AD$1:AD$766,"")</f>
        <v>0.75949643062398253</v>
      </c>
    </row>
    <row r="1388" spans="2:36" x14ac:dyDescent="0.35">
      <c r="B1388" s="36" t="s">
        <v>2476</v>
      </c>
      <c r="C1388" s="45" t="s">
        <v>59</v>
      </c>
      <c r="D1388" s="45" t="s">
        <v>4447</v>
      </c>
      <c r="E1388" s="36" t="s">
        <v>2476</v>
      </c>
      <c r="F1388" s="36" t="str">
        <f t="shared" si="63"/>
        <v>2012_CA</v>
      </c>
      <c r="G1388" s="45">
        <v>2012</v>
      </c>
      <c r="H1388" s="45">
        <f>_xlfn.XLOOKUP(J1388,Main_OG!$B$1:$B$766,Main_OG!$O$1:$O$766,"")</f>
        <v>1</v>
      </c>
      <c r="I1388" s="45">
        <f>_xlfn.XLOOKUP(F1388,Main_OG!$D$1:$D$766,Main_OG!$J$1:$J$766,"")</f>
        <v>1</v>
      </c>
      <c r="J1388" s="45" t="s">
        <v>59</v>
      </c>
      <c r="K1388" s="45" t="str">
        <f t="shared" si="64"/>
        <v>Liberty Utilities_CA</v>
      </c>
      <c r="L1388" s="45" t="str">
        <f t="shared" si="65"/>
        <v>Liberty Utilities_CA</v>
      </c>
      <c r="M1388" s="45" t="s">
        <v>2478</v>
      </c>
      <c r="N1388" s="45">
        <v>0</v>
      </c>
      <c r="O1388" s="45">
        <v>7708</v>
      </c>
      <c r="P1388" s="45">
        <v>0</v>
      </c>
      <c r="Q1388" s="45">
        <v>41063</v>
      </c>
      <c r="R1388" s="45">
        <v>0</v>
      </c>
      <c r="S1388" s="45">
        <v>271772</v>
      </c>
      <c r="T1388" s="45">
        <v>0</v>
      </c>
      <c r="U1388" s="45">
        <v>273628</v>
      </c>
      <c r="V1388" s="45">
        <v>0</v>
      </c>
      <c r="W1388" s="45">
        <v>11.524734</v>
      </c>
      <c r="X1388" s="45">
        <v>0</v>
      </c>
      <c r="Y1388" s="45">
        <v>13.751882</v>
      </c>
      <c r="Z1388" s="46">
        <v>2255437.2999999998</v>
      </c>
      <c r="AA1388" s="46">
        <v>59440.34757454371</v>
      </c>
      <c r="AB1388" s="47">
        <f>_xlfn.XLOOKUP($F1388,Main_OG!$D$1:$D$766,Main_OG!AJ$1:AJ$766,"")</f>
        <v>1003476</v>
      </c>
      <c r="AC1388" s="47">
        <f>_xlfn.XLOOKUP($F1388,Main_OG!$D$1:$D$766,Main_OG!AK$1:AK$766,"")</f>
        <v>771902</v>
      </c>
      <c r="AD1388" s="47">
        <f>_xlfn.XLOOKUP($F1388,Main_OG!$D$1:$D$766,Main_OG!AL$1:AL$766,"")</f>
        <v>1779673820</v>
      </c>
      <c r="AE1388" s="47">
        <f>_xlfn.XLOOKUP($F1388,Main_OG!$D$1:$D$766,Main_OG!AM$1:AM$766,"")</f>
        <v>18507408</v>
      </c>
      <c r="AF1388" s="48">
        <f>_xlfn.XLOOKUP($F1388,Main_OG!$D$1:$D$766,Main_OG!Z$1:Z$766,"")</f>
        <v>0</v>
      </c>
      <c r="AG1388" s="48">
        <f>_xlfn.XLOOKUP($F1388,Main_OG!$D$1:$D$766,Main_OG!AA$1:AA$766,"")</f>
        <v>2.324237813104427</v>
      </c>
      <c r="AH1388" s="48">
        <f>_xlfn.XLOOKUP($F1388,Main_OG!$D$1:$D$766,Main_OG!AB$1:AB$766,"")</f>
        <v>23.49195884567845</v>
      </c>
      <c r="AI1388" s="48">
        <f>_xlfn.XLOOKUP($F1388,Main_OG!$D$1:$D$766,Main_OG!AC$1:AC$766,"")</f>
        <v>3.503818060367514</v>
      </c>
      <c r="AJ1388" s="48">
        <f>_xlfn.XLOOKUP($F1388,Main_OG!$D$1:$D$766,Main_OG!AD$1:AD$766,"")</f>
        <v>0.75442193202762442</v>
      </c>
    </row>
    <row r="1389" spans="2:36" x14ac:dyDescent="0.35">
      <c r="B1389" s="36" t="s">
        <v>2476</v>
      </c>
      <c r="C1389" s="45" t="s">
        <v>59</v>
      </c>
      <c r="D1389" s="45" t="s">
        <v>4447</v>
      </c>
      <c r="E1389" s="36" t="s">
        <v>2476</v>
      </c>
      <c r="F1389" s="36" t="str">
        <f t="shared" si="63"/>
        <v>2013_CA</v>
      </c>
      <c r="G1389" s="45">
        <v>2013</v>
      </c>
      <c r="H1389" s="45">
        <f>_xlfn.XLOOKUP(J1389,Main_OG!$B$1:$B$766,Main_OG!$O$1:$O$766,"")</f>
        <v>1</v>
      </c>
      <c r="I1389" s="45">
        <f>_xlfn.XLOOKUP(F1389,Main_OG!$D$1:$D$766,Main_OG!$J$1:$J$766,"")</f>
        <v>1</v>
      </c>
      <c r="J1389" s="45" t="s">
        <v>59</v>
      </c>
      <c r="K1389" s="45" t="str">
        <f t="shared" si="64"/>
        <v>Liberty Utilities_CA</v>
      </c>
      <c r="L1389" s="45" t="str">
        <f t="shared" si="65"/>
        <v>Liberty Utilities_CA</v>
      </c>
      <c r="M1389" s="45" t="s">
        <v>2479</v>
      </c>
      <c r="N1389" s="45">
        <v>0</v>
      </c>
      <c r="O1389" s="45">
        <v>5833</v>
      </c>
      <c r="P1389" s="45">
        <v>0</v>
      </c>
      <c r="Q1389" s="45">
        <v>41701</v>
      </c>
      <c r="R1389" s="45">
        <v>0</v>
      </c>
      <c r="S1389" s="45">
        <v>278548</v>
      </c>
      <c r="T1389" s="45">
        <v>0</v>
      </c>
      <c r="U1389" s="45">
        <v>281343</v>
      </c>
      <c r="V1389" s="45">
        <v>0</v>
      </c>
      <c r="W1389" s="45">
        <v>12.198257</v>
      </c>
      <c r="X1389" s="45">
        <v>0</v>
      </c>
      <c r="Y1389" s="45">
        <v>13.710666</v>
      </c>
      <c r="Z1389" s="46">
        <v>2340335.2999999998</v>
      </c>
      <c r="AA1389" s="46">
        <v>61179.209849340856</v>
      </c>
      <c r="AB1389" s="47">
        <f>_xlfn.XLOOKUP($F1389,Main_OG!$D$1:$D$766,Main_OG!AJ$1:AJ$766,"")</f>
        <v>586564</v>
      </c>
      <c r="AC1389" s="47">
        <f>_xlfn.XLOOKUP($F1389,Main_OG!$D$1:$D$766,Main_OG!AK$1:AK$766,"")</f>
        <v>281579.90000000002</v>
      </c>
      <c r="AD1389" s="47">
        <f>_xlfn.XLOOKUP($F1389,Main_OG!$D$1:$D$766,Main_OG!AL$1:AL$766,"")</f>
        <v>1735221748</v>
      </c>
      <c r="AE1389" s="47">
        <f>_xlfn.XLOOKUP($F1389,Main_OG!$D$1:$D$766,Main_OG!AM$1:AM$766,"")</f>
        <v>17911943</v>
      </c>
      <c r="AF1389" s="48">
        <f>_xlfn.XLOOKUP($F1389,Main_OG!$D$1:$D$766,Main_OG!Z$1:Z$766,"")</f>
        <v>3.89</v>
      </c>
      <c r="AG1389" s="48">
        <f>_xlfn.XLOOKUP($F1389,Main_OG!$D$1:$D$766,Main_OG!AA$1:AA$766,"")</f>
        <v>1.96</v>
      </c>
      <c r="AH1389" s="48">
        <f>_xlfn.XLOOKUP($F1389,Main_OG!$D$1:$D$766,Main_OG!AB$1:AB$766,"")</f>
        <v>23.23</v>
      </c>
      <c r="AI1389" s="48">
        <f>_xlfn.XLOOKUP($F1389,Main_OG!$D$1:$D$766,Main_OG!AC$1:AC$766,"")</f>
        <v>4.4000000000000004</v>
      </c>
      <c r="AJ1389" s="48">
        <f>_xlfn.XLOOKUP($F1389,Main_OG!$D$1:$D$766,Main_OG!AD$1:AD$766,"")</f>
        <v>0.71</v>
      </c>
    </row>
    <row r="1390" spans="2:36" x14ac:dyDescent="0.35">
      <c r="B1390" s="36" t="s">
        <v>2476</v>
      </c>
      <c r="C1390" s="45" t="s">
        <v>59</v>
      </c>
      <c r="D1390" s="45" t="s">
        <v>4447</v>
      </c>
      <c r="E1390" s="36" t="s">
        <v>2476</v>
      </c>
      <c r="F1390" s="36" t="str">
        <f t="shared" si="63"/>
        <v>2014_CA</v>
      </c>
      <c r="G1390" s="45">
        <v>2014</v>
      </c>
      <c r="H1390" s="45">
        <f>_xlfn.XLOOKUP(J1390,Main_OG!$B$1:$B$766,Main_OG!$O$1:$O$766,"")</f>
        <v>1</v>
      </c>
      <c r="I1390" s="45">
        <f>_xlfn.XLOOKUP(F1390,Main_OG!$D$1:$D$766,Main_OG!$J$1:$J$766,"")</f>
        <v>1</v>
      </c>
      <c r="J1390" s="45" t="s">
        <v>59</v>
      </c>
      <c r="K1390" s="45" t="str">
        <f t="shared" si="64"/>
        <v>Liberty Utilities_CA</v>
      </c>
      <c r="L1390" s="45" t="str">
        <f t="shared" si="65"/>
        <v>Liberty Utilities_CA</v>
      </c>
      <c r="M1390" s="45" t="s">
        <v>2480</v>
      </c>
      <c r="N1390" s="45">
        <v>0</v>
      </c>
      <c r="O1390" s="45">
        <v>5836</v>
      </c>
      <c r="P1390" s="45">
        <v>0</v>
      </c>
      <c r="Q1390" s="45">
        <v>41941</v>
      </c>
      <c r="R1390" s="45">
        <v>0</v>
      </c>
      <c r="S1390" s="45">
        <v>270292</v>
      </c>
      <c r="T1390" s="45">
        <v>0</v>
      </c>
      <c r="U1390" s="45">
        <v>262902</v>
      </c>
      <c r="V1390" s="45">
        <v>0</v>
      </c>
      <c r="W1390" s="45">
        <v>12.356267000000001</v>
      </c>
      <c r="X1390" s="45">
        <v>0</v>
      </c>
      <c r="Y1390" s="45">
        <v>14.15014</v>
      </c>
      <c r="Z1390" s="46">
        <v>2428675.7000000002</v>
      </c>
      <c r="AA1390" s="46">
        <v>62940.736636083937</v>
      </c>
      <c r="AB1390" s="47">
        <f>_xlfn.XLOOKUP($F1390,Main_OG!$D$1:$D$766,Main_OG!AJ$1:AJ$766,"")</f>
        <v>580888</v>
      </c>
      <c r="AC1390" s="47">
        <f>_xlfn.XLOOKUP($F1390,Main_OG!$D$1:$D$766,Main_OG!AK$1:AK$766,"")</f>
        <v>281121</v>
      </c>
      <c r="AD1390" s="47">
        <f>_xlfn.XLOOKUP($F1390,Main_OG!$D$1:$D$766,Main_OG!AL$1:AL$766,"")</f>
        <v>1753557596</v>
      </c>
      <c r="AE1390" s="47">
        <f>_xlfn.XLOOKUP($F1390,Main_OG!$D$1:$D$766,Main_OG!AM$1:AM$766,"")</f>
        <v>16985978</v>
      </c>
      <c r="AF1390" s="48">
        <f>_xlfn.XLOOKUP($F1390,Main_OG!$D$1:$D$766,Main_OG!Z$1:Z$766,"")</f>
        <v>0</v>
      </c>
      <c r="AG1390" s="48">
        <f>_xlfn.XLOOKUP($F1390,Main_OG!$D$1:$D$766,Main_OG!AA$1:AA$766,"")</f>
        <v>2.4900000000000002</v>
      </c>
      <c r="AH1390" s="48">
        <f>_xlfn.XLOOKUP($F1390,Main_OG!$D$1:$D$766,Main_OG!AB$1:AB$766,"")</f>
        <v>20.48845299552563</v>
      </c>
      <c r="AI1390" s="48">
        <f>_xlfn.XLOOKUP($F1390,Main_OG!$D$1:$D$766,Main_OG!AC$1:AC$766,"")</f>
        <v>4.9924248044436963</v>
      </c>
      <c r="AJ1390" s="48">
        <f>_xlfn.XLOOKUP($F1390,Main_OG!$D$1:$D$766,Main_OG!AD$1:AD$766,"")</f>
        <v>0.68548682032632846</v>
      </c>
    </row>
    <row r="1391" spans="2:36" x14ac:dyDescent="0.35">
      <c r="B1391" s="36" t="s">
        <v>2476</v>
      </c>
      <c r="C1391" s="45" t="s">
        <v>59</v>
      </c>
      <c r="D1391" s="45" t="s">
        <v>4447</v>
      </c>
      <c r="E1391" s="36" t="s">
        <v>2476</v>
      </c>
      <c r="F1391" s="36" t="str">
        <f t="shared" si="63"/>
        <v>2015_CA</v>
      </c>
      <c r="G1391" s="45">
        <v>2015</v>
      </c>
      <c r="H1391" s="45">
        <f>_xlfn.XLOOKUP(J1391,Main_OG!$B$1:$B$766,Main_OG!$O$1:$O$766,"")</f>
        <v>1</v>
      </c>
      <c r="I1391" s="45">
        <f>_xlfn.XLOOKUP(F1391,Main_OG!$D$1:$D$766,Main_OG!$J$1:$J$766,"")</f>
        <v>1</v>
      </c>
      <c r="J1391" s="45" t="s">
        <v>59</v>
      </c>
      <c r="K1391" s="45" t="str">
        <f t="shared" si="64"/>
        <v>Liberty Utilities_CA</v>
      </c>
      <c r="L1391" s="45" t="str">
        <f t="shared" si="65"/>
        <v>Liberty Utilities_CA</v>
      </c>
      <c r="M1391" s="45" t="s">
        <v>2481</v>
      </c>
      <c r="N1391" s="45">
        <v>0</v>
      </c>
      <c r="O1391" s="45">
        <v>5887</v>
      </c>
      <c r="P1391" s="45">
        <v>0</v>
      </c>
      <c r="Q1391" s="45">
        <v>41980</v>
      </c>
      <c r="R1391" s="45">
        <v>0</v>
      </c>
      <c r="S1391" s="45">
        <v>269590</v>
      </c>
      <c r="T1391" s="45">
        <v>0</v>
      </c>
      <c r="U1391" s="45">
        <v>258221</v>
      </c>
      <c r="V1391" s="45">
        <v>0</v>
      </c>
      <c r="W1391" s="45">
        <v>12.245632000000001</v>
      </c>
      <c r="X1391" s="45">
        <v>0</v>
      </c>
      <c r="Y1391" s="45">
        <v>13.901657999999999</v>
      </c>
      <c r="Z1391" s="46">
        <v>2545979.5</v>
      </c>
      <c r="AA1391" s="46">
        <v>65442.117240728374</v>
      </c>
      <c r="AB1391" s="47">
        <f>_xlfn.XLOOKUP($F1391,Main_OG!$D$1:$D$766,Main_OG!AJ$1:AJ$766,"")</f>
        <v>134800</v>
      </c>
      <c r="AC1391" s="47">
        <f>_xlfn.XLOOKUP($F1391,Main_OG!$D$1:$D$766,Main_OG!AK$1:AK$766,"")</f>
        <v>328846</v>
      </c>
      <c r="AD1391" s="47">
        <f>_xlfn.XLOOKUP($F1391,Main_OG!$D$1:$D$766,Main_OG!AL$1:AL$766,"")</f>
        <v>1700854110</v>
      </c>
      <c r="AE1391" s="47">
        <f>_xlfn.XLOOKUP($F1391,Main_OG!$D$1:$D$766,Main_OG!AM$1:AM$766,"")</f>
        <v>18505385</v>
      </c>
      <c r="AF1391" s="48">
        <f>_xlfn.XLOOKUP($F1391,Main_OG!$D$1:$D$766,Main_OG!Z$1:Z$766,"")</f>
        <v>0</v>
      </c>
      <c r="AG1391" s="48">
        <f>_xlfn.XLOOKUP($F1391,Main_OG!$D$1:$D$766,Main_OG!AA$1:AA$766,"")</f>
        <v>2.25948627072199</v>
      </c>
      <c r="AH1391" s="48">
        <f>_xlfn.XLOOKUP($F1391,Main_OG!$D$1:$D$766,Main_OG!AB$1:AB$766,"")</f>
        <v>12.08771849023859</v>
      </c>
      <c r="AI1391" s="48">
        <f>_xlfn.XLOOKUP($F1391,Main_OG!$D$1:$D$766,Main_OG!AC$1:AC$766,"")</f>
        <v>3.3843619636206599</v>
      </c>
      <c r="AJ1391" s="48">
        <f>_xlfn.XLOOKUP($F1391,Main_OG!$D$1:$D$766,Main_OG!AD$1:AD$766,"")</f>
        <v>0.66963877086385626</v>
      </c>
    </row>
    <row r="1392" spans="2:36" x14ac:dyDescent="0.35">
      <c r="B1392" s="36" t="s">
        <v>2476</v>
      </c>
      <c r="C1392" s="45" t="s">
        <v>59</v>
      </c>
      <c r="D1392" s="45" t="s">
        <v>4447</v>
      </c>
      <c r="E1392" s="36" t="s">
        <v>2476</v>
      </c>
      <c r="F1392" s="36" t="str">
        <f t="shared" si="63"/>
        <v>2016_CA</v>
      </c>
      <c r="G1392" s="45">
        <v>2016</v>
      </c>
      <c r="H1392" s="45">
        <f>_xlfn.XLOOKUP(J1392,Main_OG!$B$1:$B$766,Main_OG!$O$1:$O$766,"")</f>
        <v>1</v>
      </c>
      <c r="I1392" s="45">
        <f>_xlfn.XLOOKUP(F1392,Main_OG!$D$1:$D$766,Main_OG!$J$1:$J$766,"")</f>
        <v>1</v>
      </c>
      <c r="J1392" s="45" t="s">
        <v>59</v>
      </c>
      <c r="K1392" s="45" t="str">
        <f t="shared" si="64"/>
        <v>Liberty Utilities_CA</v>
      </c>
      <c r="L1392" s="45" t="str">
        <f t="shared" si="65"/>
        <v>Liberty Utilities_CA</v>
      </c>
      <c r="M1392" s="45" t="s">
        <v>2482</v>
      </c>
      <c r="N1392" s="45">
        <v>0</v>
      </c>
      <c r="O1392" s="45">
        <v>5904</v>
      </c>
      <c r="P1392" s="45">
        <v>0</v>
      </c>
      <c r="Q1392" s="45">
        <v>42279</v>
      </c>
      <c r="R1392" s="45">
        <v>0</v>
      </c>
      <c r="S1392" s="45">
        <v>278856</v>
      </c>
      <c r="T1392" s="45">
        <v>0</v>
      </c>
      <c r="U1392" s="45">
        <v>278571</v>
      </c>
      <c r="V1392" s="45">
        <v>0</v>
      </c>
      <c r="W1392" s="45">
        <v>12.332279</v>
      </c>
      <c r="X1392" s="45">
        <v>0</v>
      </c>
      <c r="Y1392" s="45">
        <v>13.611682</v>
      </c>
      <c r="Z1392" s="46">
        <v>2623711.7000000002</v>
      </c>
      <c r="AA1392" s="46">
        <v>67018.29509303208</v>
      </c>
      <c r="AB1392" s="47">
        <f>_xlfn.XLOOKUP($F1392,Main_OG!$D$1:$D$766,Main_OG!AJ$1:AJ$766,"")</f>
        <v>125416</v>
      </c>
      <c r="AC1392" s="47">
        <f>_xlfn.XLOOKUP($F1392,Main_OG!$D$1:$D$766,Main_OG!AK$1:AK$766,"")</f>
        <v>455785</v>
      </c>
      <c r="AD1392" s="47">
        <f>_xlfn.XLOOKUP($F1392,Main_OG!$D$1:$D$766,Main_OG!AL$1:AL$766,"")</f>
        <v>1403209832</v>
      </c>
      <c r="AE1392" s="47">
        <f>_xlfn.XLOOKUP($F1392,Main_OG!$D$1:$D$766,Main_OG!AM$1:AM$766,"")</f>
        <v>18907578</v>
      </c>
      <c r="AF1392" s="48">
        <f>_xlfn.XLOOKUP($F1392,Main_OG!$D$1:$D$766,Main_OG!Z$1:Z$766,"")</f>
        <v>2.88</v>
      </c>
      <c r="AG1392" s="48">
        <f>_xlfn.XLOOKUP($F1392,Main_OG!$D$1:$D$766,Main_OG!AA$1:AA$766,"")</f>
        <v>2.2143440282408582</v>
      </c>
      <c r="AH1392" s="48">
        <f>_xlfn.XLOOKUP($F1392,Main_OG!$D$1:$D$766,Main_OG!AB$1:AB$766,"")</f>
        <v>11.309272049594229</v>
      </c>
      <c r="AI1392" s="48">
        <f>_xlfn.XLOOKUP($F1392,Main_OG!$D$1:$D$766,Main_OG!AC$1:AC$766,"")</f>
        <v>3.2924726584307722</v>
      </c>
      <c r="AJ1392" s="48">
        <f>_xlfn.XLOOKUP($F1392,Main_OG!$D$1:$D$766,Main_OG!AD$1:AD$766,"")</f>
        <v>0.65636700530415037</v>
      </c>
    </row>
    <row r="1393" spans="2:36" x14ac:dyDescent="0.35">
      <c r="B1393" s="36" t="s">
        <v>2476</v>
      </c>
      <c r="C1393" s="45" t="s">
        <v>59</v>
      </c>
      <c r="D1393" s="45" t="s">
        <v>4447</v>
      </c>
      <c r="E1393" s="36" t="s">
        <v>2476</v>
      </c>
      <c r="F1393" s="36" t="str">
        <f t="shared" si="63"/>
        <v>2017_CA</v>
      </c>
      <c r="G1393" s="45">
        <v>2017</v>
      </c>
      <c r="H1393" s="45">
        <f>_xlfn.XLOOKUP(J1393,Main_OG!$B$1:$B$766,Main_OG!$O$1:$O$766,"")</f>
        <v>1</v>
      </c>
      <c r="I1393" s="45">
        <f>_xlfn.XLOOKUP(F1393,Main_OG!$D$1:$D$766,Main_OG!$J$1:$J$766,"")</f>
        <v>1</v>
      </c>
      <c r="J1393" s="45" t="s">
        <v>59</v>
      </c>
      <c r="K1393" s="45" t="str">
        <f t="shared" si="64"/>
        <v>Liberty Utilities_CA</v>
      </c>
      <c r="L1393" s="45" t="str">
        <f t="shared" si="65"/>
        <v>Liberty Utilities_CA</v>
      </c>
      <c r="M1393" s="45" t="s">
        <v>2483</v>
      </c>
      <c r="N1393" s="45">
        <v>0</v>
      </c>
      <c r="O1393" s="45">
        <v>5872</v>
      </c>
      <c r="P1393" s="45">
        <v>0</v>
      </c>
      <c r="Q1393" s="45">
        <v>42323</v>
      </c>
      <c r="R1393" s="45">
        <v>0</v>
      </c>
      <c r="S1393" s="45">
        <v>278336</v>
      </c>
      <c r="T1393" s="45">
        <v>0</v>
      </c>
      <c r="U1393" s="45">
        <v>289336</v>
      </c>
      <c r="V1393" s="45">
        <v>0</v>
      </c>
      <c r="W1393" s="45">
        <v>13.744647000000001</v>
      </c>
      <c r="X1393" s="45">
        <v>0</v>
      </c>
      <c r="Y1393" s="45">
        <v>13.788675</v>
      </c>
      <c r="Z1393" s="46">
        <v>2740550.3</v>
      </c>
      <c r="AA1393" s="46">
        <v>69667.122843851015</v>
      </c>
      <c r="AB1393" s="47">
        <f>_xlfn.XLOOKUP($F1393,Main_OG!$D$1:$D$766,Main_OG!AJ$1:AJ$766,"")</f>
        <v>117272</v>
      </c>
      <c r="AC1393" s="47">
        <f>_xlfn.XLOOKUP($F1393,Main_OG!$D$1:$D$766,Main_OG!AK$1:AK$766,"")</f>
        <v>187367</v>
      </c>
      <c r="AD1393" s="47">
        <f>_xlfn.XLOOKUP($F1393,Main_OG!$D$1:$D$766,Main_OG!AL$1:AL$766,"")</f>
        <v>1282999508</v>
      </c>
      <c r="AE1393" s="47">
        <f>_xlfn.XLOOKUP($F1393,Main_OG!$D$1:$D$766,Main_OG!AM$1:AM$766,"")</f>
        <v>17901079</v>
      </c>
      <c r="AF1393" s="48">
        <f>_xlfn.XLOOKUP($F1393,Main_OG!$D$1:$D$766,Main_OG!Z$1:Z$766,"")</f>
        <v>0</v>
      </c>
      <c r="AG1393" s="48">
        <f>_xlfn.XLOOKUP($F1393,Main_OG!$D$1:$D$766,Main_OG!AA$1:AA$766,"")</f>
        <v>2.1875855044172008</v>
      </c>
      <c r="AH1393" s="48">
        <f>_xlfn.XLOOKUP($F1393,Main_OG!$D$1:$D$766,Main_OG!AB$1:AB$766,"")</f>
        <v>14.73443638842941</v>
      </c>
      <c r="AI1393" s="48">
        <f>_xlfn.XLOOKUP($F1393,Main_OG!$D$1:$D$766,Main_OG!AC$1:AC$766,"")</f>
        <v>3.7243523928232452</v>
      </c>
      <c r="AJ1393" s="48">
        <f>_xlfn.XLOOKUP($F1393,Main_OG!$D$1:$D$766,Main_OG!AD$1:AD$766,"")</f>
        <v>0.62802788237371954</v>
      </c>
    </row>
    <row r="1394" spans="2:36" x14ac:dyDescent="0.35">
      <c r="B1394" s="36" t="s">
        <v>2476</v>
      </c>
      <c r="C1394" s="45" t="s">
        <v>59</v>
      </c>
      <c r="D1394" s="45" t="s">
        <v>4447</v>
      </c>
      <c r="E1394" s="36" t="s">
        <v>2476</v>
      </c>
      <c r="F1394" s="36" t="str">
        <f t="shared" si="63"/>
        <v>2018_CA</v>
      </c>
      <c r="G1394" s="45">
        <v>2018</v>
      </c>
      <c r="H1394" s="45">
        <f>_xlfn.XLOOKUP(J1394,Main_OG!$B$1:$B$766,Main_OG!$O$1:$O$766,"")</f>
        <v>1</v>
      </c>
      <c r="I1394" s="45">
        <f>_xlfn.XLOOKUP(F1394,Main_OG!$D$1:$D$766,Main_OG!$J$1:$J$766,"")</f>
        <v>1</v>
      </c>
      <c r="J1394" s="45" t="s">
        <v>59</v>
      </c>
      <c r="K1394" s="45" t="str">
        <f t="shared" si="64"/>
        <v>Liberty Utilities_CA</v>
      </c>
      <c r="L1394" s="45" t="str">
        <f t="shared" si="65"/>
        <v>Liberty Utilities_CA</v>
      </c>
      <c r="M1394" s="45" t="s">
        <v>2484</v>
      </c>
      <c r="N1394" s="45">
        <v>0</v>
      </c>
      <c r="O1394" s="45">
        <v>5695</v>
      </c>
      <c r="P1394" s="45">
        <v>0</v>
      </c>
      <c r="Q1394" s="45">
        <v>42882</v>
      </c>
      <c r="R1394" s="45">
        <v>0</v>
      </c>
      <c r="S1394" s="45">
        <v>317693</v>
      </c>
      <c r="T1394" s="45">
        <v>0</v>
      </c>
      <c r="U1394" s="45">
        <v>277131</v>
      </c>
      <c r="V1394" s="45">
        <v>0</v>
      </c>
      <c r="W1394" s="45">
        <v>12.293189</v>
      </c>
      <c r="X1394" s="45">
        <v>0</v>
      </c>
      <c r="Y1394" s="45">
        <v>14.110186000000001</v>
      </c>
      <c r="Z1394" s="46">
        <v>2850970.3</v>
      </c>
      <c r="AA1394" s="46">
        <v>72290.915366437242</v>
      </c>
      <c r="AB1394" s="47">
        <f>_xlfn.XLOOKUP($F1394,Main_OG!$D$1:$D$766,Main_OG!AJ$1:AJ$766,"")</f>
        <v>113814</v>
      </c>
      <c r="AC1394" s="47">
        <f>_xlfn.XLOOKUP($F1394,Main_OG!$D$1:$D$766,Main_OG!AK$1:AK$766,"")</f>
        <v>239764</v>
      </c>
      <c r="AD1394" s="47">
        <f>_xlfn.XLOOKUP($F1394,Main_OG!$D$1:$D$766,Main_OG!AL$1:AL$766,"")</f>
        <v>1292762132</v>
      </c>
      <c r="AE1394" s="47">
        <f>_xlfn.XLOOKUP($F1394,Main_OG!$D$1:$D$766,Main_OG!AM$1:AM$766,"")</f>
        <v>18213519</v>
      </c>
      <c r="AF1394" s="48">
        <f>_xlfn.XLOOKUP($F1394,Main_OG!$D$1:$D$766,Main_OG!Z$1:Z$766,"")</f>
        <v>0</v>
      </c>
      <c r="AG1394" s="48">
        <f>_xlfn.XLOOKUP($F1394,Main_OG!$D$1:$D$766,Main_OG!AA$1:AA$766,"")</f>
        <v>2.1875855044172008</v>
      </c>
      <c r="AH1394" s="48">
        <f>_xlfn.XLOOKUP($F1394,Main_OG!$D$1:$D$766,Main_OG!AB$1:AB$766,"")</f>
        <v>17.239999999999998</v>
      </c>
      <c r="AI1394" s="48">
        <f>_xlfn.XLOOKUP($F1394,Main_OG!$D$1:$D$766,Main_OG!AC$1:AC$766,"")</f>
        <v>3.8713752811270652</v>
      </c>
      <c r="AJ1394" s="48">
        <f>_xlfn.XLOOKUP($F1394,Main_OG!$D$1:$D$766,Main_OG!AD$1:AD$766,"")</f>
        <v>0.62810595158289428</v>
      </c>
    </row>
    <row r="1395" spans="2:36" x14ac:dyDescent="0.35">
      <c r="B1395" s="36" t="s">
        <v>2476</v>
      </c>
      <c r="C1395" s="45" t="s">
        <v>59</v>
      </c>
      <c r="D1395" s="45" t="s">
        <v>4447</v>
      </c>
      <c r="E1395" s="36" t="s">
        <v>2476</v>
      </c>
      <c r="F1395" s="36" t="str">
        <f t="shared" si="63"/>
        <v>2019_CA</v>
      </c>
      <c r="G1395" s="45">
        <v>2019</v>
      </c>
      <c r="H1395" s="45">
        <f>_xlfn.XLOOKUP(J1395,Main_OG!$B$1:$B$766,Main_OG!$O$1:$O$766,"")</f>
        <v>1</v>
      </c>
      <c r="I1395" s="45">
        <f>_xlfn.XLOOKUP(F1395,Main_OG!$D$1:$D$766,Main_OG!$J$1:$J$766,"")</f>
        <v>1</v>
      </c>
      <c r="J1395" s="45" t="s">
        <v>59</v>
      </c>
      <c r="K1395" s="45" t="str">
        <f t="shared" si="64"/>
        <v>Liberty Utilities_CA</v>
      </c>
      <c r="L1395" s="45" t="str">
        <f t="shared" si="65"/>
        <v>Liberty Utilities_CA</v>
      </c>
      <c r="M1395" s="45" t="s">
        <v>2485</v>
      </c>
      <c r="N1395" s="45">
        <v>0</v>
      </c>
      <c r="O1395" s="45">
        <v>5738</v>
      </c>
      <c r="P1395" s="45">
        <v>0</v>
      </c>
      <c r="Q1395" s="45">
        <v>43032</v>
      </c>
      <c r="R1395" s="45">
        <v>0</v>
      </c>
      <c r="S1395" s="45">
        <v>277829</v>
      </c>
      <c r="T1395" s="45">
        <v>0</v>
      </c>
      <c r="U1395" s="45">
        <v>286633</v>
      </c>
      <c r="V1395" s="45">
        <v>0</v>
      </c>
      <c r="W1395" s="45">
        <v>13.861476</v>
      </c>
      <c r="X1395" s="45">
        <v>0</v>
      </c>
      <c r="Y1395" s="45">
        <v>13.423610999999999</v>
      </c>
      <c r="Z1395" s="46">
        <v>2962792.1</v>
      </c>
      <c r="AA1395" s="46">
        <v>75126.056066784979</v>
      </c>
      <c r="AB1395" s="47">
        <f>_xlfn.XLOOKUP($F1395,Main_OG!$D$1:$D$766,Main_OG!AJ$1:AJ$766,"")</f>
        <v>97698</v>
      </c>
      <c r="AC1395" s="47">
        <f>_xlfn.XLOOKUP($F1395,Main_OG!$D$1:$D$766,Main_OG!AK$1:AK$766,"")</f>
        <v>201972</v>
      </c>
      <c r="AD1395" s="47">
        <f>_xlfn.XLOOKUP($F1395,Main_OG!$D$1:$D$766,Main_OG!AL$1:AL$766,"")</f>
        <v>1230687868</v>
      </c>
      <c r="AE1395" s="47">
        <f>_xlfn.XLOOKUP($F1395,Main_OG!$D$1:$D$766,Main_OG!AM$1:AM$766,"")</f>
        <v>16165384</v>
      </c>
      <c r="AF1395" s="48">
        <f>_xlfn.XLOOKUP($F1395,Main_OG!$D$1:$D$766,Main_OG!Z$1:Z$766,"")</f>
        <v>0</v>
      </c>
      <c r="AG1395" s="48">
        <f>_xlfn.XLOOKUP($F1395,Main_OG!$D$1:$D$766,Main_OG!AA$1:AA$766,"")</f>
        <v>2.176146746141439</v>
      </c>
      <c r="AH1395" s="48">
        <f>_xlfn.XLOOKUP($F1395,Main_OG!$D$1:$D$766,Main_OG!AB$1:AB$766,"")</f>
        <v>16.155101142605361</v>
      </c>
      <c r="AI1395" s="48">
        <f>_xlfn.XLOOKUP($F1395,Main_OG!$D$1:$D$766,Main_OG!AC$1:AC$766,"")</f>
        <v>3.3292283805067271</v>
      </c>
      <c r="AJ1395" s="48">
        <f>_xlfn.XLOOKUP($F1395,Main_OG!$D$1:$D$766,Main_OG!AD$1:AD$766,"")</f>
        <v>0.60296766622862785</v>
      </c>
    </row>
    <row r="1396" spans="2:36" x14ac:dyDescent="0.35">
      <c r="B1396" s="36" t="s">
        <v>2476</v>
      </c>
      <c r="C1396" s="45" t="s">
        <v>59</v>
      </c>
      <c r="D1396" s="45" t="s">
        <v>4447</v>
      </c>
      <c r="E1396" s="36" t="s">
        <v>2476</v>
      </c>
      <c r="F1396" s="36" t="str">
        <f t="shared" si="63"/>
        <v>2020_CA</v>
      </c>
      <c r="G1396" s="45">
        <v>2020</v>
      </c>
      <c r="H1396" s="45">
        <f>_xlfn.XLOOKUP(J1396,Main_OG!$B$1:$B$766,Main_OG!$O$1:$O$766,"")</f>
        <v>1</v>
      </c>
      <c r="I1396" s="45">
        <f>_xlfn.XLOOKUP(F1396,Main_OG!$D$1:$D$766,Main_OG!$J$1:$J$766,"")</f>
        <v>1</v>
      </c>
      <c r="J1396" s="45" t="s">
        <v>59</v>
      </c>
      <c r="K1396" s="45" t="str">
        <f t="shared" si="64"/>
        <v>Liberty Utilities_CA</v>
      </c>
      <c r="L1396" s="45" t="str">
        <f t="shared" si="65"/>
        <v>Liberty Utilities_CA</v>
      </c>
      <c r="M1396" s="45" t="s">
        <v>2486</v>
      </c>
      <c r="N1396" s="45">
        <v>0</v>
      </c>
      <c r="O1396" s="45">
        <v>6197</v>
      </c>
      <c r="P1396" s="45">
        <v>0</v>
      </c>
      <c r="Q1396" s="45">
        <v>0</v>
      </c>
      <c r="R1396" s="45">
        <v>0</v>
      </c>
      <c r="S1396" s="45">
        <v>258456</v>
      </c>
      <c r="T1396" s="45">
        <v>0</v>
      </c>
      <c r="U1396" s="45">
        <v>0</v>
      </c>
      <c r="V1396" s="45">
        <v>0</v>
      </c>
      <c r="W1396" s="45">
        <v>14.622412000000001</v>
      </c>
      <c r="X1396" s="45">
        <v>0</v>
      </c>
      <c r="Y1396" s="45">
        <v>0</v>
      </c>
      <c r="Z1396" s="46">
        <v>2925146.9</v>
      </c>
      <c r="AA1396" s="46">
        <v>74206.721781691798</v>
      </c>
      <c r="AB1396" s="47">
        <f>_xlfn.XLOOKUP($F1396,Main_OG!$D$1:$D$766,Main_OG!AJ$1:AJ$766,"")</f>
        <v>115372</v>
      </c>
      <c r="AC1396" s="47">
        <f>_xlfn.XLOOKUP($F1396,Main_OG!$D$1:$D$766,Main_OG!AK$1:AK$766,"")</f>
        <v>177700</v>
      </c>
      <c r="AD1396" s="47">
        <f>_xlfn.XLOOKUP($F1396,Main_OG!$D$1:$D$766,Main_OG!AL$1:AL$766,"")</f>
        <v>1335508716</v>
      </c>
      <c r="AE1396" s="47">
        <f>_xlfn.XLOOKUP($F1396,Main_OG!$D$1:$D$766,Main_OG!AM$1:AM$766,"")</f>
        <v>0</v>
      </c>
      <c r="AF1396" s="48">
        <f>_xlfn.XLOOKUP($F1396,Main_OG!$D$1:$D$766,Main_OG!Z$1:Z$766,"")</f>
        <v>2.74</v>
      </c>
      <c r="AG1396" s="48">
        <f>_xlfn.XLOOKUP($F1396,Main_OG!$D$1:$D$766,Main_OG!AA$1:AA$766,"")</f>
        <v>2.127327759928813</v>
      </c>
      <c r="AH1396" s="48">
        <f>_xlfn.XLOOKUP($F1396,Main_OG!$D$1:$D$766,Main_OG!AB$1:AB$766,"")</f>
        <v>13.73</v>
      </c>
      <c r="AI1396" s="48">
        <f>_xlfn.XLOOKUP($F1396,Main_OG!$D$1:$D$766,Main_OG!AC$1:AC$766,"")</f>
        <v>3.26</v>
      </c>
      <c r="AJ1396" s="48">
        <f>_xlfn.XLOOKUP($F1396,Main_OG!$D$1:$D$766,Main_OG!AD$1:AD$766,"")</f>
        <v>0.5848556097000881</v>
      </c>
    </row>
    <row r="1397" spans="2:36" x14ac:dyDescent="0.35">
      <c r="B1397" s="36" t="s">
        <v>2487</v>
      </c>
      <c r="C1397" s="45" t="s">
        <v>712</v>
      </c>
      <c r="D1397" s="45" t="s">
        <v>4448</v>
      </c>
      <c r="E1397" s="36" t="s">
        <v>4511</v>
      </c>
      <c r="F1397" s="36" t="str">
        <f t="shared" si="63"/>
        <v>2013_NH</v>
      </c>
      <c r="G1397" s="45">
        <v>2013</v>
      </c>
      <c r="H1397" s="45">
        <f>_xlfn.XLOOKUP(J1397,Main_OG!$B$1:$B$766,Main_OG!$O$1:$O$766,"")</f>
        <v>1</v>
      </c>
      <c r="I1397" s="45">
        <f>_xlfn.XLOOKUP(F1397,Main_OG!$D$1:$D$766,Main_OG!$J$1:$J$766,"")</f>
        <v>0</v>
      </c>
      <c r="J1397" s="45" t="s">
        <v>712</v>
      </c>
      <c r="K1397" s="45" t="str">
        <f t="shared" si="64"/>
        <v>Liberty Utilities (Granite State Electric) Corp_NH</v>
      </c>
      <c r="L1397" s="45" t="str">
        <f t="shared" si="65"/>
        <v>Liberty Utilities (Granite State Electric)_NH</v>
      </c>
      <c r="M1397" s="45" t="s">
        <v>2488</v>
      </c>
      <c r="N1397" s="45">
        <v>0</v>
      </c>
      <c r="O1397" s="45">
        <v>5381</v>
      </c>
      <c r="P1397" s="45">
        <v>164</v>
      </c>
      <c r="Q1397" s="45">
        <v>35582</v>
      </c>
      <c r="R1397" s="45">
        <v>0</v>
      </c>
      <c r="S1397" s="45">
        <v>232710</v>
      </c>
      <c r="T1397" s="45">
        <v>21656</v>
      </c>
      <c r="U1397" s="45">
        <v>297907</v>
      </c>
      <c r="V1397" s="45">
        <v>0</v>
      </c>
      <c r="W1397" s="45">
        <v>12.050621</v>
      </c>
      <c r="X1397" s="45">
        <v>12.190155000000001</v>
      </c>
      <c r="Y1397" s="45">
        <v>13.911085999999999</v>
      </c>
      <c r="Z1397" s="46">
        <v>75503.399999999994</v>
      </c>
      <c r="AA1397" s="46">
        <v>56886.154458166828</v>
      </c>
      <c r="AB1397" s="47">
        <f>_xlfn.XLOOKUP($F1397,Main_OG!$D$1:$D$766,Main_OG!AJ$1:AJ$766,"")</f>
        <v>1232070</v>
      </c>
      <c r="AC1397" s="47">
        <f>_xlfn.XLOOKUP($F1397,Main_OG!$D$1:$D$766,Main_OG!AK$1:AK$766,"")</f>
        <v>373532</v>
      </c>
      <c r="AD1397" s="47">
        <f>_xlfn.XLOOKUP($F1397,Main_OG!$D$1:$D$766,Main_OG!AL$1:AL$766,"")</f>
        <v>59932146</v>
      </c>
      <c r="AE1397" s="47">
        <f>_xlfn.XLOOKUP($F1397,Main_OG!$D$1:$D$766,Main_OG!AM$1:AM$766,"")</f>
        <v>10926725</v>
      </c>
      <c r="AF1397" s="48">
        <f>_xlfn.XLOOKUP($F1397,Main_OG!$D$1:$D$766,Main_OG!Z$1:Z$766,"")</f>
        <v>0</v>
      </c>
      <c r="AG1397" s="48">
        <f>_xlfn.XLOOKUP($F1397,Main_OG!$D$1:$D$766,Main_OG!AA$1:AA$766,"")</f>
        <v>2.3089180475565318</v>
      </c>
      <c r="AH1397" s="48">
        <f>_xlfn.XLOOKUP($F1397,Main_OG!$D$1:$D$766,Main_OG!AB$1:AB$766,"")</f>
        <v>23.12</v>
      </c>
      <c r="AI1397" s="48">
        <f>_xlfn.XLOOKUP($F1397,Main_OG!$D$1:$D$766,Main_OG!AC$1:AC$766,"")</f>
        <v>4.4043332512284126</v>
      </c>
      <c r="AJ1397" s="48">
        <f>_xlfn.XLOOKUP($F1397,Main_OG!$D$1:$D$766,Main_OG!AD$1:AD$766,"")</f>
        <v>0.77</v>
      </c>
    </row>
    <row r="1398" spans="2:36" x14ac:dyDescent="0.35">
      <c r="B1398" s="36" t="s">
        <v>2487</v>
      </c>
      <c r="C1398" s="45" t="s">
        <v>712</v>
      </c>
      <c r="D1398" s="45" t="s">
        <v>4448</v>
      </c>
      <c r="E1398" s="36" t="s">
        <v>4511</v>
      </c>
      <c r="F1398" s="36" t="str">
        <f t="shared" si="63"/>
        <v>2014_NH</v>
      </c>
      <c r="G1398" s="45">
        <v>2014</v>
      </c>
      <c r="H1398" s="45">
        <f>_xlfn.XLOOKUP(J1398,Main_OG!$B$1:$B$766,Main_OG!$O$1:$O$766,"")</f>
        <v>1</v>
      </c>
      <c r="I1398" s="45">
        <f>_xlfn.XLOOKUP(F1398,Main_OG!$D$1:$D$766,Main_OG!$J$1:$J$766,"")</f>
        <v>0</v>
      </c>
      <c r="J1398" s="45" t="s">
        <v>712</v>
      </c>
      <c r="K1398" s="45" t="str">
        <f t="shared" si="64"/>
        <v>Liberty Utilities (Granite State Electric) Corp_NH</v>
      </c>
      <c r="L1398" s="45" t="str">
        <f t="shared" si="65"/>
        <v>Liberty Utilities (Granite State Electric)_NH</v>
      </c>
      <c r="M1398" s="45" t="s">
        <v>2489</v>
      </c>
      <c r="N1398" s="45">
        <v>0</v>
      </c>
      <c r="O1398" s="45">
        <v>5600</v>
      </c>
      <c r="P1398" s="45">
        <v>159</v>
      </c>
      <c r="Q1398" s="45">
        <v>33394</v>
      </c>
      <c r="R1398" s="45">
        <v>0</v>
      </c>
      <c r="S1398" s="45">
        <v>239327</v>
      </c>
      <c r="T1398" s="45">
        <v>28654</v>
      </c>
      <c r="U1398" s="45">
        <v>272948</v>
      </c>
      <c r="V1398" s="45">
        <v>0</v>
      </c>
      <c r="W1398" s="45">
        <v>14.583352</v>
      </c>
      <c r="X1398" s="45">
        <v>14.073079</v>
      </c>
      <c r="Y1398" s="45">
        <v>17.008075000000002</v>
      </c>
      <c r="Z1398" s="46">
        <v>76836.2</v>
      </c>
      <c r="AA1398" s="46">
        <v>57587.256428109424</v>
      </c>
      <c r="AB1398" s="47">
        <f>_xlfn.XLOOKUP($F1398,Main_OG!$D$1:$D$766,Main_OG!AJ$1:AJ$766,"")</f>
        <v>1087708</v>
      </c>
      <c r="AC1398" s="47">
        <f>_xlfn.XLOOKUP($F1398,Main_OG!$D$1:$D$766,Main_OG!AK$1:AK$766,"")</f>
        <v>907716</v>
      </c>
      <c r="AD1398" s="47">
        <f>_xlfn.XLOOKUP($F1398,Main_OG!$D$1:$D$766,Main_OG!AL$1:AL$766,"")</f>
        <v>63113542</v>
      </c>
      <c r="AE1398" s="47">
        <f>_xlfn.XLOOKUP($F1398,Main_OG!$D$1:$D$766,Main_OG!AM$1:AM$766,"")</f>
        <v>10168265</v>
      </c>
      <c r="AF1398" s="48">
        <f>_xlfn.XLOOKUP($F1398,Main_OG!$D$1:$D$766,Main_OG!Z$1:Z$766,"")</f>
        <v>2.69</v>
      </c>
      <c r="AG1398" s="48">
        <f>_xlfn.XLOOKUP($F1398,Main_OG!$D$1:$D$766,Main_OG!AA$1:AA$766,"")</f>
        <v>4.2699999999999996</v>
      </c>
      <c r="AH1398" s="48">
        <f>_xlfn.XLOOKUP($F1398,Main_OG!$D$1:$D$766,Main_OG!AB$1:AB$766,"")</f>
        <v>20.48845299552563</v>
      </c>
      <c r="AI1398" s="48">
        <f>_xlfn.XLOOKUP($F1398,Main_OG!$D$1:$D$766,Main_OG!AC$1:AC$766,"")</f>
        <v>6.05</v>
      </c>
      <c r="AJ1398" s="48">
        <f>_xlfn.XLOOKUP($F1398,Main_OG!$D$1:$D$766,Main_OG!AD$1:AD$766,"")</f>
        <v>0.72</v>
      </c>
    </row>
    <row r="1399" spans="2:36" x14ac:dyDescent="0.35">
      <c r="B1399" s="36" t="s">
        <v>2487</v>
      </c>
      <c r="C1399" s="45" t="s">
        <v>712</v>
      </c>
      <c r="D1399" s="45" t="s">
        <v>4448</v>
      </c>
      <c r="E1399" s="36" t="s">
        <v>4511</v>
      </c>
      <c r="F1399" s="36" t="str">
        <f t="shared" si="63"/>
        <v>2015_NH</v>
      </c>
      <c r="G1399" s="45">
        <v>2015</v>
      </c>
      <c r="H1399" s="45">
        <f>_xlfn.XLOOKUP(J1399,Main_OG!$B$1:$B$766,Main_OG!$O$1:$O$766,"")</f>
        <v>1</v>
      </c>
      <c r="I1399" s="45">
        <f>_xlfn.XLOOKUP(F1399,Main_OG!$D$1:$D$766,Main_OG!$J$1:$J$766,"")</f>
        <v>0</v>
      </c>
      <c r="J1399" s="45" t="s">
        <v>712</v>
      </c>
      <c r="K1399" s="45" t="str">
        <f t="shared" si="64"/>
        <v>Liberty Utilities (Granite State Electric) Corp_NH</v>
      </c>
      <c r="L1399" s="45" t="str">
        <f t="shared" si="65"/>
        <v>Liberty Utilities (Granite State Electric)_NH</v>
      </c>
      <c r="M1399" s="45" t="s">
        <v>2490</v>
      </c>
      <c r="N1399" s="45">
        <v>0</v>
      </c>
      <c r="O1399" s="45">
        <v>5281</v>
      </c>
      <c r="P1399" s="45">
        <v>134</v>
      </c>
      <c r="Q1399" s="45">
        <v>31232</v>
      </c>
      <c r="R1399" s="45">
        <v>0</v>
      </c>
      <c r="S1399" s="45">
        <v>206319</v>
      </c>
      <c r="T1399" s="45">
        <v>27800</v>
      </c>
      <c r="U1399" s="45">
        <v>259136</v>
      </c>
      <c r="V1399" s="45">
        <v>0</v>
      </c>
      <c r="W1399" s="45">
        <v>17.13308</v>
      </c>
      <c r="X1399" s="45">
        <v>16.146763</v>
      </c>
      <c r="Y1399" s="45">
        <v>19.549579999999999</v>
      </c>
      <c r="Z1399" s="46">
        <v>79319.3</v>
      </c>
      <c r="AA1399" s="46">
        <v>59305.036336991958</v>
      </c>
      <c r="AB1399" s="47">
        <f>_xlfn.XLOOKUP($F1399,Main_OG!$D$1:$D$766,Main_OG!AJ$1:AJ$766,"")</f>
        <v>811134</v>
      </c>
      <c r="AC1399" s="47">
        <f>_xlfn.XLOOKUP($F1399,Main_OG!$D$1:$D$766,Main_OG!AK$1:AK$766,"")</f>
        <v>582688</v>
      </c>
      <c r="AD1399" s="47">
        <f>_xlfn.XLOOKUP($F1399,Main_OG!$D$1:$D$766,Main_OG!AL$1:AL$766,"")</f>
        <v>86132506</v>
      </c>
      <c r="AE1399" s="47">
        <f>_xlfn.XLOOKUP($F1399,Main_OG!$D$1:$D$766,Main_OG!AM$1:AM$766,"")</f>
        <v>9484204</v>
      </c>
      <c r="AF1399" s="48">
        <f>_xlfn.XLOOKUP($F1399,Main_OG!$D$1:$D$766,Main_OG!Z$1:Z$766,"")</f>
        <v>0</v>
      </c>
      <c r="AG1399" s="48">
        <f>_xlfn.XLOOKUP($F1399,Main_OG!$D$1:$D$766,Main_OG!AA$1:AA$766,"")</f>
        <v>3.87</v>
      </c>
      <c r="AH1399" s="48">
        <f>_xlfn.XLOOKUP($F1399,Main_OG!$D$1:$D$766,Main_OG!AB$1:AB$766,"")</f>
        <v>12.08771849023859</v>
      </c>
      <c r="AI1399" s="48">
        <f>_xlfn.XLOOKUP($F1399,Main_OG!$D$1:$D$766,Main_OG!AC$1:AC$766,"")</f>
        <v>4.92</v>
      </c>
      <c r="AJ1399" s="48">
        <f>_xlfn.XLOOKUP($F1399,Main_OG!$D$1:$D$766,Main_OG!AD$1:AD$766,"")</f>
        <v>0.66963877086385626</v>
      </c>
    </row>
    <row r="1400" spans="2:36" x14ac:dyDescent="0.35">
      <c r="B1400" s="36" t="s">
        <v>2487</v>
      </c>
      <c r="C1400" s="45" t="s">
        <v>712</v>
      </c>
      <c r="D1400" s="45" t="s">
        <v>4448</v>
      </c>
      <c r="E1400" s="36" t="s">
        <v>4511</v>
      </c>
      <c r="F1400" s="36" t="str">
        <f t="shared" si="63"/>
        <v>2016_NH</v>
      </c>
      <c r="G1400" s="45">
        <v>2016</v>
      </c>
      <c r="H1400" s="45">
        <f>_xlfn.XLOOKUP(J1400,Main_OG!$B$1:$B$766,Main_OG!$O$1:$O$766,"")</f>
        <v>1</v>
      </c>
      <c r="I1400" s="45">
        <f>_xlfn.XLOOKUP(F1400,Main_OG!$D$1:$D$766,Main_OG!$J$1:$J$766,"")</f>
        <v>0</v>
      </c>
      <c r="J1400" s="45" t="s">
        <v>712</v>
      </c>
      <c r="K1400" s="45" t="str">
        <f t="shared" si="64"/>
        <v>Liberty Utilities (Granite State Electric) Corp_NH</v>
      </c>
      <c r="L1400" s="45" t="str">
        <f t="shared" si="65"/>
        <v>Liberty Utilities (Granite State Electric)_NH</v>
      </c>
      <c r="M1400" s="45" t="s">
        <v>2491</v>
      </c>
      <c r="N1400" s="45">
        <v>0</v>
      </c>
      <c r="O1400" s="45">
        <v>5392</v>
      </c>
      <c r="P1400" s="45">
        <v>127</v>
      </c>
      <c r="Q1400" s="45">
        <v>31827</v>
      </c>
      <c r="R1400" s="45">
        <v>0</v>
      </c>
      <c r="S1400" s="45">
        <v>177284</v>
      </c>
      <c r="T1400" s="45">
        <v>11569</v>
      </c>
      <c r="U1400" s="45">
        <v>249260</v>
      </c>
      <c r="V1400" s="45">
        <v>0</v>
      </c>
      <c r="W1400" s="45">
        <v>13.397092000000001</v>
      </c>
      <c r="X1400" s="45">
        <v>14.504279</v>
      </c>
      <c r="Y1400" s="45">
        <v>16.592673999999999</v>
      </c>
      <c r="Z1400" s="46">
        <v>80736.100000000006</v>
      </c>
      <c r="AA1400" s="46">
        <v>60085.183084839256</v>
      </c>
      <c r="AB1400" s="47">
        <f>_xlfn.XLOOKUP($F1400,Main_OG!$D$1:$D$766,Main_OG!AJ$1:AJ$766,"")</f>
        <v>387872</v>
      </c>
      <c r="AC1400" s="47">
        <f>_xlfn.XLOOKUP($F1400,Main_OG!$D$1:$D$766,Main_OG!AK$1:AK$766,"")</f>
        <v>134282</v>
      </c>
      <c r="AD1400" s="47">
        <f>_xlfn.XLOOKUP($F1400,Main_OG!$D$1:$D$766,Main_OG!AL$1:AL$766,"")</f>
        <v>68280100</v>
      </c>
      <c r="AE1400" s="47">
        <f>_xlfn.XLOOKUP($F1400,Main_OG!$D$1:$D$766,Main_OG!AM$1:AM$766,"")</f>
        <v>10761163</v>
      </c>
      <c r="AF1400" s="48">
        <f>_xlfn.XLOOKUP($F1400,Main_OG!$D$1:$D$766,Main_OG!Z$1:Z$766,"")</f>
        <v>0</v>
      </c>
      <c r="AG1400" s="48">
        <f>_xlfn.XLOOKUP($F1400,Main_OG!$D$1:$D$766,Main_OG!AA$1:AA$766,"")</f>
        <v>4.07</v>
      </c>
      <c r="AH1400" s="48">
        <f>_xlfn.XLOOKUP($F1400,Main_OG!$D$1:$D$766,Main_OG!AB$1:AB$766,"")</f>
        <v>11.309272049594229</v>
      </c>
      <c r="AI1400" s="48">
        <f>_xlfn.XLOOKUP($F1400,Main_OG!$D$1:$D$766,Main_OG!AC$1:AC$766,"")</f>
        <v>3.2924726584307722</v>
      </c>
      <c r="AJ1400" s="48">
        <f>_xlfn.XLOOKUP($F1400,Main_OG!$D$1:$D$766,Main_OG!AD$1:AD$766,"")</f>
        <v>0.65636700530415037</v>
      </c>
    </row>
    <row r="1401" spans="2:36" x14ac:dyDescent="0.35">
      <c r="B1401" s="36" t="s">
        <v>2492</v>
      </c>
      <c r="C1401" s="45" t="s">
        <v>712</v>
      </c>
      <c r="D1401" s="45" t="s">
        <v>4448</v>
      </c>
      <c r="E1401" s="36" t="s">
        <v>4511</v>
      </c>
      <c r="F1401" s="36" t="str">
        <f t="shared" si="63"/>
        <v>2018_NH</v>
      </c>
      <c r="G1401" s="45">
        <v>2018</v>
      </c>
      <c r="H1401" s="45">
        <f>_xlfn.XLOOKUP(J1401,Main_OG!$B$1:$B$766,Main_OG!$O$1:$O$766,"")</f>
        <v>1</v>
      </c>
      <c r="I1401" s="45">
        <f>_xlfn.XLOOKUP(F1401,Main_OG!$D$1:$D$766,Main_OG!$J$1:$J$766,"")</f>
        <v>0</v>
      </c>
      <c r="J1401" s="45" t="s">
        <v>712</v>
      </c>
      <c r="K1401" s="45" t="str">
        <f t="shared" si="64"/>
        <v>Liberty Utilities (Granite State Electri_NH</v>
      </c>
      <c r="L1401" s="45" t="str">
        <f t="shared" si="65"/>
        <v>Liberty Utilities (Granite State Electric)_NH</v>
      </c>
      <c r="M1401" s="45" t="s">
        <v>2493</v>
      </c>
      <c r="N1401" s="45">
        <v>0</v>
      </c>
      <c r="O1401" s="45">
        <v>5030</v>
      </c>
      <c r="P1401" s="45">
        <v>130</v>
      </c>
      <c r="Q1401" s="45">
        <v>32649</v>
      </c>
      <c r="R1401" s="45">
        <v>0</v>
      </c>
      <c r="S1401" s="45">
        <v>166438</v>
      </c>
      <c r="T1401" s="45">
        <v>15988</v>
      </c>
      <c r="U1401" s="45">
        <v>265871</v>
      </c>
      <c r="V1401" s="45">
        <v>0</v>
      </c>
      <c r="W1401" s="45">
        <v>15.165407</v>
      </c>
      <c r="X1401" s="45">
        <v>15.044408000000001</v>
      </c>
      <c r="Y1401" s="45">
        <v>18.259419000000001</v>
      </c>
      <c r="Z1401" s="46">
        <v>82269.5</v>
      </c>
      <c r="AA1401" s="46">
        <v>60712.63054733946</v>
      </c>
      <c r="AB1401" s="47">
        <f>_xlfn.XLOOKUP($F1401,Main_OG!$D$1:$D$766,Main_OG!AJ$1:AJ$766,"")</f>
        <v>587508</v>
      </c>
      <c r="AC1401" s="47">
        <f>_xlfn.XLOOKUP($F1401,Main_OG!$D$1:$D$766,Main_OG!AK$1:AK$766,"")</f>
        <v>595928</v>
      </c>
      <c r="AD1401" s="47">
        <f>_xlfn.XLOOKUP($F1401,Main_OG!$D$1:$D$766,Main_OG!AL$1:AL$766,"")</f>
        <v>43580726</v>
      </c>
      <c r="AE1401" s="47">
        <f>_xlfn.XLOOKUP($F1401,Main_OG!$D$1:$D$766,Main_OG!AM$1:AM$766,"")</f>
        <v>10061696</v>
      </c>
      <c r="AF1401" s="48">
        <f>_xlfn.XLOOKUP($F1401,Main_OG!$D$1:$D$766,Main_OG!Z$1:Z$766,"")</f>
        <v>0</v>
      </c>
      <c r="AG1401" s="48">
        <f>_xlfn.XLOOKUP($F1401,Main_OG!$D$1:$D$766,Main_OG!AA$1:AA$766,"")</f>
        <v>3.87</v>
      </c>
      <c r="AH1401" s="48">
        <f>_xlfn.XLOOKUP($F1401,Main_OG!$D$1:$D$766,Main_OG!AB$1:AB$766,"")</f>
        <v>15.26</v>
      </c>
      <c r="AI1401" s="48">
        <f>_xlfn.XLOOKUP($F1401,Main_OG!$D$1:$D$766,Main_OG!AC$1:AC$766,"")</f>
        <v>5.95</v>
      </c>
      <c r="AJ1401" s="48">
        <f>_xlfn.XLOOKUP($F1401,Main_OG!$D$1:$D$766,Main_OG!AD$1:AD$766,"")</f>
        <v>0.68</v>
      </c>
    </row>
    <row r="1402" spans="2:36" x14ac:dyDescent="0.35">
      <c r="B1402" s="36" t="s">
        <v>2492</v>
      </c>
      <c r="C1402" s="45" t="s">
        <v>712</v>
      </c>
      <c r="D1402" s="45" t="s">
        <v>4448</v>
      </c>
      <c r="E1402" s="36" t="s">
        <v>4511</v>
      </c>
      <c r="F1402" s="36" t="str">
        <f t="shared" si="63"/>
        <v>2019_NH</v>
      </c>
      <c r="G1402" s="45">
        <v>2019</v>
      </c>
      <c r="H1402" s="45">
        <f>_xlfn.XLOOKUP(J1402,Main_OG!$B$1:$B$766,Main_OG!$O$1:$O$766,"")</f>
        <v>1</v>
      </c>
      <c r="I1402" s="45">
        <f>_xlfn.XLOOKUP(F1402,Main_OG!$D$1:$D$766,Main_OG!$J$1:$J$766,"")</f>
        <v>0</v>
      </c>
      <c r="J1402" s="45" t="s">
        <v>712</v>
      </c>
      <c r="K1402" s="45" t="str">
        <f t="shared" si="64"/>
        <v>Liberty Utilities (Granite State Electri_NH</v>
      </c>
      <c r="L1402" s="45" t="str">
        <f t="shared" si="65"/>
        <v>Liberty Utilities (Granite State Electric)_NH</v>
      </c>
      <c r="M1402" s="45" t="s">
        <v>2494</v>
      </c>
      <c r="N1402" s="45">
        <v>0</v>
      </c>
      <c r="O1402" s="45">
        <v>5247</v>
      </c>
      <c r="P1402" s="45">
        <v>134</v>
      </c>
      <c r="Q1402" s="45">
        <v>33532</v>
      </c>
      <c r="R1402" s="45">
        <v>0</v>
      </c>
      <c r="S1402" s="45">
        <v>161054</v>
      </c>
      <c r="T1402" s="45">
        <v>12468</v>
      </c>
      <c r="U1402" s="45">
        <v>261065</v>
      </c>
      <c r="V1402" s="45">
        <v>0</v>
      </c>
      <c r="W1402" s="45">
        <v>15.050231999999999</v>
      </c>
      <c r="X1402" s="45">
        <v>15.802854999999999</v>
      </c>
      <c r="Y1402" s="45">
        <v>17.993258000000001</v>
      </c>
      <c r="Z1402" s="46">
        <v>84031.2</v>
      </c>
      <c r="AA1402" s="46">
        <v>61752.094198707659</v>
      </c>
      <c r="AB1402" s="47">
        <f>_xlfn.XLOOKUP($F1402,Main_OG!$D$1:$D$766,Main_OG!AJ$1:AJ$766,"")</f>
        <v>318924</v>
      </c>
      <c r="AC1402" s="47">
        <f>_xlfn.XLOOKUP($F1402,Main_OG!$D$1:$D$766,Main_OG!AK$1:AK$766,"")</f>
        <v>97282</v>
      </c>
      <c r="AD1402" s="47">
        <f>_xlfn.XLOOKUP($F1402,Main_OG!$D$1:$D$766,Main_OG!AL$1:AL$766,"")</f>
        <v>51385660</v>
      </c>
      <c r="AE1402" s="47">
        <f>_xlfn.XLOOKUP($F1402,Main_OG!$D$1:$D$766,Main_OG!AM$1:AM$766,"")</f>
        <v>10906923</v>
      </c>
      <c r="AF1402" s="48">
        <f>_xlfn.XLOOKUP($F1402,Main_OG!$D$1:$D$766,Main_OG!Z$1:Z$766,"")</f>
        <v>2.0299999999999998</v>
      </c>
      <c r="AG1402" s="48">
        <f>_xlfn.XLOOKUP($F1402,Main_OG!$D$1:$D$766,Main_OG!AA$1:AA$766,"")</f>
        <v>2.176146746141439</v>
      </c>
      <c r="AH1402" s="48">
        <f>_xlfn.XLOOKUP($F1402,Main_OG!$D$1:$D$766,Main_OG!AB$1:AB$766,"")</f>
        <v>16.155101142605361</v>
      </c>
      <c r="AI1402" s="48">
        <f>_xlfn.XLOOKUP($F1402,Main_OG!$D$1:$D$766,Main_OG!AC$1:AC$766,"")</f>
        <v>7.51</v>
      </c>
      <c r="AJ1402" s="48">
        <f>_xlfn.XLOOKUP($F1402,Main_OG!$D$1:$D$766,Main_OG!AD$1:AD$766,"")</f>
        <v>0.65</v>
      </c>
    </row>
    <row r="1403" spans="2:36" x14ac:dyDescent="0.35">
      <c r="B1403" s="36" t="s">
        <v>2492</v>
      </c>
      <c r="C1403" s="45" t="s">
        <v>712</v>
      </c>
      <c r="D1403" s="45" t="s">
        <v>4448</v>
      </c>
      <c r="E1403" s="36" t="s">
        <v>4511</v>
      </c>
      <c r="F1403" s="36" t="str">
        <f t="shared" si="63"/>
        <v>2020_NH</v>
      </c>
      <c r="G1403" s="45">
        <v>2020</v>
      </c>
      <c r="H1403" s="45">
        <f>_xlfn.XLOOKUP(J1403,Main_OG!$B$1:$B$766,Main_OG!$O$1:$O$766,"")</f>
        <v>1</v>
      </c>
      <c r="I1403" s="45">
        <f>_xlfn.XLOOKUP(F1403,Main_OG!$D$1:$D$766,Main_OG!$J$1:$J$766,"")</f>
        <v>0</v>
      </c>
      <c r="J1403" s="45" t="s">
        <v>712</v>
      </c>
      <c r="K1403" s="45" t="str">
        <f t="shared" si="64"/>
        <v>Liberty Utilities (Granite State Electri_NH</v>
      </c>
      <c r="L1403" s="45" t="str">
        <f t="shared" si="65"/>
        <v>Liberty Utilities (Granite State Electric)_NH</v>
      </c>
      <c r="M1403" s="45" t="s">
        <v>2495</v>
      </c>
      <c r="N1403" s="45">
        <v>0</v>
      </c>
      <c r="O1403" s="45">
        <v>5358</v>
      </c>
      <c r="P1403" s="45">
        <v>135</v>
      </c>
      <c r="Q1403" s="45">
        <v>0</v>
      </c>
      <c r="R1403" s="45">
        <v>0</v>
      </c>
      <c r="S1403" s="45">
        <v>149817</v>
      </c>
      <c r="T1403" s="45">
        <v>14530</v>
      </c>
      <c r="U1403" s="45">
        <v>0</v>
      </c>
      <c r="V1403" s="45">
        <v>0</v>
      </c>
      <c r="W1403" s="45">
        <v>14.501825999999999</v>
      </c>
      <c r="X1403" s="45">
        <v>14.883689</v>
      </c>
      <c r="Y1403" s="45">
        <v>0</v>
      </c>
      <c r="Z1403" s="46">
        <v>83182.100000000006</v>
      </c>
      <c r="AA1403" s="46">
        <v>60915.481354167197</v>
      </c>
      <c r="AB1403" s="47">
        <f>_xlfn.XLOOKUP($F1403,Main_OG!$D$1:$D$766,Main_OG!AJ$1:AJ$766,"")</f>
        <v>115090</v>
      </c>
      <c r="AC1403" s="47">
        <f>_xlfn.XLOOKUP($F1403,Main_OG!$D$1:$D$766,Main_OG!AK$1:AK$766,"")</f>
        <v>122530</v>
      </c>
      <c r="AD1403" s="47">
        <f>_xlfn.XLOOKUP($F1403,Main_OG!$D$1:$D$766,Main_OG!AL$1:AL$766,"")</f>
        <v>52554768</v>
      </c>
      <c r="AE1403" s="47">
        <f>_xlfn.XLOOKUP($F1403,Main_OG!$D$1:$D$766,Main_OG!AM$1:AM$766,"")</f>
        <v>0</v>
      </c>
      <c r="AF1403" s="48">
        <f>_xlfn.XLOOKUP($F1403,Main_OG!$D$1:$D$766,Main_OG!Z$1:Z$766,"")</f>
        <v>0</v>
      </c>
      <c r="AG1403" s="48">
        <f>_xlfn.XLOOKUP($F1403,Main_OG!$D$1:$D$766,Main_OG!AA$1:AA$766,"")</f>
        <v>2.127327759928813</v>
      </c>
      <c r="AH1403" s="48">
        <f>_xlfn.XLOOKUP($F1403,Main_OG!$D$1:$D$766,Main_OG!AB$1:AB$766,"")</f>
        <v>12.535325193609101</v>
      </c>
      <c r="AI1403" s="48">
        <f>_xlfn.XLOOKUP($F1403,Main_OG!$D$1:$D$766,Main_OG!AC$1:AC$766,"")</f>
        <v>2.8422150630003218</v>
      </c>
      <c r="AJ1403" s="48">
        <f>_xlfn.XLOOKUP($F1403,Main_OG!$D$1:$D$766,Main_OG!AD$1:AD$766,"")</f>
        <v>0.62</v>
      </c>
    </row>
    <row r="1404" spans="2:36" x14ac:dyDescent="0.35">
      <c r="B1404" s="36" t="s">
        <v>2496</v>
      </c>
      <c r="C1404" s="45" t="s">
        <v>467</v>
      </c>
      <c r="D1404" s="45" t="s">
        <v>4449</v>
      </c>
      <c r="E1404" s="36" t="s">
        <v>2496</v>
      </c>
      <c r="F1404" s="36" t="str">
        <f t="shared" si="63"/>
        <v>2006_SC</v>
      </c>
      <c r="G1404" s="45">
        <v>2006</v>
      </c>
      <c r="H1404" s="45">
        <f>_xlfn.XLOOKUP(J1404,Main_OG!$B$1:$B$766,Main_OG!$O$1:$O$766,"")</f>
        <v>0</v>
      </c>
      <c r="I1404" s="45">
        <f>_xlfn.XLOOKUP(F1404,Main_OG!$D$1:$D$766,Main_OG!$J$1:$J$766,"")</f>
        <v>0</v>
      </c>
      <c r="J1404" s="45" t="s">
        <v>467</v>
      </c>
      <c r="K1404" s="45" t="str">
        <f t="shared" si="64"/>
        <v>Lockhart Power Co_SC</v>
      </c>
      <c r="L1404" s="45" t="str">
        <f t="shared" si="65"/>
        <v>Lockhart Power Co_SC</v>
      </c>
      <c r="M1404" s="45" t="s">
        <v>2497</v>
      </c>
      <c r="N1404" s="45">
        <v>0</v>
      </c>
      <c r="O1404" s="45">
        <v>1200</v>
      </c>
      <c r="P1404" s="45">
        <v>10</v>
      </c>
      <c r="Q1404" s="45">
        <v>5136</v>
      </c>
      <c r="R1404" s="45">
        <v>0</v>
      </c>
      <c r="S1404" s="45">
        <v>1877</v>
      </c>
      <c r="T1404" s="45">
        <v>6247</v>
      </c>
      <c r="U1404" s="45">
        <v>6116</v>
      </c>
      <c r="V1404" s="45">
        <v>0</v>
      </c>
      <c r="W1404" s="45">
        <v>9.4879441945104386</v>
      </c>
      <c r="X1404" s="45">
        <v>5.0498354983954021</v>
      </c>
      <c r="Y1404" s="45">
        <v>8.6757926094049225</v>
      </c>
      <c r="Z1404" s="46">
        <v>187386.1</v>
      </c>
      <c r="AA1404" s="46">
        <v>42999.696868660147</v>
      </c>
      <c r="AB1404" s="47">
        <f>_xlfn.XLOOKUP($F1404,Main_OG!$D$1:$D$766,Main_OG!AJ$1:AJ$766,"")</f>
        <v>31697033.439999998</v>
      </c>
      <c r="AC1404" s="47">
        <f>_xlfn.XLOOKUP($F1404,Main_OG!$D$1:$D$766,Main_OG!AK$1:AK$766,"")</f>
        <v>785920.36</v>
      </c>
      <c r="AD1404" s="47">
        <f>_xlfn.XLOOKUP($F1404,Main_OG!$D$1:$D$766,Main_OG!AL$1:AL$766,"")</f>
        <v>97908964.299999997</v>
      </c>
      <c r="AE1404" s="47">
        <f>_xlfn.XLOOKUP($F1404,Main_OG!$D$1:$D$766,Main_OG!AM$1:AM$766,"")</f>
        <v>50797372</v>
      </c>
      <c r="AF1404" s="48">
        <f>_xlfn.XLOOKUP($F1404,Main_OG!$D$1:$D$766,Main_OG!Z$1:Z$766,"")</f>
        <v>0</v>
      </c>
      <c r="AG1404" s="48">
        <f>_xlfn.XLOOKUP($F1404,Main_OG!$D$1:$D$766,Main_OG!AA$1:AA$766,"")</f>
        <v>2.2465548173415608</v>
      </c>
      <c r="AH1404" s="48">
        <f>_xlfn.XLOOKUP($F1404,Main_OG!$D$1:$D$766,Main_OG!AB$1:AB$766,"")</f>
        <v>14.92</v>
      </c>
      <c r="AI1404" s="48">
        <f>_xlfn.XLOOKUP($F1404,Main_OG!$D$1:$D$766,Main_OG!AC$1:AC$766,"")</f>
        <v>7.75</v>
      </c>
      <c r="AJ1404" s="48">
        <f>_xlfn.XLOOKUP($F1404,Main_OG!$D$1:$D$766,Main_OG!AD$1:AD$766,"")</f>
        <v>0.39</v>
      </c>
    </row>
    <row r="1405" spans="2:36" x14ac:dyDescent="0.35">
      <c r="B1405" s="36" t="s">
        <v>2496</v>
      </c>
      <c r="C1405" s="45" t="s">
        <v>467</v>
      </c>
      <c r="D1405" s="45" t="s">
        <v>4449</v>
      </c>
      <c r="E1405" s="36" t="s">
        <v>2496</v>
      </c>
      <c r="F1405" s="36" t="str">
        <f t="shared" si="63"/>
        <v>2007_SC</v>
      </c>
      <c r="G1405" s="45">
        <v>2007</v>
      </c>
      <c r="H1405" s="45">
        <f>_xlfn.XLOOKUP(J1405,Main_OG!$B$1:$B$766,Main_OG!$O$1:$O$766,"")</f>
        <v>0</v>
      </c>
      <c r="I1405" s="45">
        <f>_xlfn.XLOOKUP(F1405,Main_OG!$D$1:$D$766,Main_OG!$J$1:$J$766,"")</f>
        <v>0</v>
      </c>
      <c r="J1405" s="45" t="s">
        <v>467</v>
      </c>
      <c r="K1405" s="45" t="str">
        <f t="shared" si="64"/>
        <v>Lockhart Power Co_SC</v>
      </c>
      <c r="L1405" s="45" t="str">
        <f t="shared" si="65"/>
        <v>Lockhart Power Co_SC</v>
      </c>
      <c r="M1405" s="45" t="s">
        <v>2498</v>
      </c>
      <c r="N1405" s="45">
        <v>0</v>
      </c>
      <c r="O1405" s="45">
        <v>1218</v>
      </c>
      <c r="P1405" s="45">
        <v>10</v>
      </c>
      <c r="Q1405" s="45">
        <v>5134</v>
      </c>
      <c r="R1405" s="45">
        <v>0</v>
      </c>
      <c r="S1405" s="45">
        <v>2030</v>
      </c>
      <c r="T1405" s="45">
        <v>6877</v>
      </c>
      <c r="U1405" s="45">
        <v>6690</v>
      </c>
      <c r="V1405" s="45">
        <v>0</v>
      </c>
      <c r="W1405" s="45">
        <v>9.92</v>
      </c>
      <c r="X1405" s="45">
        <v>5.49</v>
      </c>
      <c r="Y1405" s="45">
        <v>9.36</v>
      </c>
      <c r="Z1405" s="46">
        <v>193386.6</v>
      </c>
      <c r="AA1405" s="46">
        <v>43515.259523279128</v>
      </c>
      <c r="AB1405" s="47">
        <f>_xlfn.XLOOKUP($F1405,Main_OG!$D$1:$D$766,Main_OG!AJ$1:AJ$766,"")</f>
        <v>33224472</v>
      </c>
      <c r="AC1405" s="47">
        <f>_xlfn.XLOOKUP($F1405,Main_OG!$D$1:$D$766,Main_OG!AK$1:AK$766,"")</f>
        <v>828130</v>
      </c>
      <c r="AD1405" s="47">
        <f>_xlfn.XLOOKUP($F1405,Main_OG!$D$1:$D$766,Main_OG!AL$1:AL$766,"")</f>
        <v>99723884</v>
      </c>
      <c r="AE1405" s="47">
        <f>_xlfn.XLOOKUP($F1405,Main_OG!$D$1:$D$766,Main_OG!AM$1:AM$766,"")</f>
        <v>53199914</v>
      </c>
      <c r="AF1405" s="48">
        <f>_xlfn.XLOOKUP($F1405,Main_OG!$D$1:$D$766,Main_OG!Z$1:Z$766,"")</f>
        <v>0</v>
      </c>
      <c r="AG1405" s="48">
        <f>_xlfn.XLOOKUP($F1405,Main_OG!$D$1:$D$766,Main_OG!AA$1:AA$766,"")</f>
        <v>2.2465548173415608</v>
      </c>
      <c r="AH1405" s="48">
        <f>_xlfn.XLOOKUP($F1405,Main_OG!$D$1:$D$766,Main_OG!AB$1:AB$766,"")</f>
        <v>15.87</v>
      </c>
      <c r="AI1405" s="48">
        <f>_xlfn.XLOOKUP($F1405,Main_OG!$D$1:$D$766,Main_OG!AC$1:AC$766,"")</f>
        <v>7.86</v>
      </c>
      <c r="AJ1405" s="48">
        <f>_xlfn.XLOOKUP($F1405,Main_OG!$D$1:$D$766,Main_OG!AD$1:AD$766,"")</f>
        <v>0.38</v>
      </c>
    </row>
    <row r="1406" spans="2:36" x14ac:dyDescent="0.35">
      <c r="B1406" s="36" t="s">
        <v>2496</v>
      </c>
      <c r="C1406" s="45" t="s">
        <v>467</v>
      </c>
      <c r="D1406" s="45" t="s">
        <v>4449</v>
      </c>
      <c r="E1406" s="36" t="s">
        <v>2496</v>
      </c>
      <c r="F1406" s="36" t="str">
        <f t="shared" si="63"/>
        <v>2008_SC</v>
      </c>
      <c r="G1406" s="45">
        <v>2008</v>
      </c>
      <c r="H1406" s="45">
        <f>_xlfn.XLOOKUP(J1406,Main_OG!$B$1:$B$766,Main_OG!$O$1:$O$766,"")</f>
        <v>0</v>
      </c>
      <c r="I1406" s="45">
        <f>_xlfn.XLOOKUP(F1406,Main_OG!$D$1:$D$766,Main_OG!$J$1:$J$766,"")</f>
        <v>0</v>
      </c>
      <c r="J1406" s="45" t="s">
        <v>467</v>
      </c>
      <c r="K1406" s="45" t="str">
        <f t="shared" si="64"/>
        <v>Lockhart Power Co_SC</v>
      </c>
      <c r="L1406" s="45" t="str">
        <f t="shared" si="65"/>
        <v>Lockhart Power Co_SC</v>
      </c>
      <c r="M1406" s="45" t="s">
        <v>2499</v>
      </c>
      <c r="N1406" s="45">
        <v>0</v>
      </c>
      <c r="O1406" s="45">
        <v>1234</v>
      </c>
      <c r="P1406" s="45">
        <v>9</v>
      </c>
      <c r="Q1406" s="45">
        <v>5123</v>
      </c>
      <c r="R1406" s="45">
        <v>0</v>
      </c>
      <c r="S1406" s="45">
        <v>21217</v>
      </c>
      <c r="T1406" s="45">
        <v>108148</v>
      </c>
      <c r="U1406" s="45">
        <v>70997</v>
      </c>
      <c r="V1406" s="45">
        <v>0</v>
      </c>
      <c r="W1406" s="45">
        <v>10.3</v>
      </c>
      <c r="X1406" s="45">
        <v>6.14</v>
      </c>
      <c r="Y1406" s="45">
        <v>10.15</v>
      </c>
      <c r="Z1406" s="46">
        <v>192497.1</v>
      </c>
      <c r="AA1406" s="46">
        <v>42503.261208444434</v>
      </c>
      <c r="AB1406" s="47">
        <f>_xlfn.XLOOKUP($F1406,Main_OG!$D$1:$D$766,Main_OG!AJ$1:AJ$766,"")</f>
        <v>33910172</v>
      </c>
      <c r="AC1406" s="47">
        <f>_xlfn.XLOOKUP($F1406,Main_OG!$D$1:$D$766,Main_OG!AK$1:AK$766,"")</f>
        <v>682556</v>
      </c>
      <c r="AD1406" s="47">
        <f>_xlfn.XLOOKUP($F1406,Main_OG!$D$1:$D$766,Main_OG!AL$1:AL$766,"")</f>
        <v>91510762</v>
      </c>
      <c r="AE1406" s="47">
        <f>_xlfn.XLOOKUP($F1406,Main_OG!$D$1:$D$766,Main_OG!AM$1:AM$766,"")</f>
        <v>51762950</v>
      </c>
      <c r="AF1406" s="48">
        <f>_xlfn.XLOOKUP($F1406,Main_OG!$D$1:$D$766,Main_OG!Z$1:Z$766,"")</f>
        <v>0</v>
      </c>
      <c r="AG1406" s="48">
        <f>_xlfn.XLOOKUP($F1406,Main_OG!$D$1:$D$766,Main_OG!AA$1:AA$766,"")</f>
        <v>2.2204719344600159</v>
      </c>
      <c r="AH1406" s="48">
        <f>_xlfn.XLOOKUP($F1406,Main_OG!$D$1:$D$766,Main_OG!AB$1:AB$766,"")</f>
        <v>18.2</v>
      </c>
      <c r="AI1406" s="48">
        <f>_xlfn.XLOOKUP($F1406,Main_OG!$D$1:$D$766,Main_OG!AC$1:AC$766,"")</f>
        <v>10.119999999999999</v>
      </c>
      <c r="AJ1406" s="48">
        <f>_xlfn.XLOOKUP($F1406,Main_OG!$D$1:$D$766,Main_OG!AD$1:AD$766,"")</f>
        <v>0.4</v>
      </c>
    </row>
    <row r="1407" spans="2:36" x14ac:dyDescent="0.35">
      <c r="B1407" s="36" t="s">
        <v>2496</v>
      </c>
      <c r="C1407" s="45" t="s">
        <v>467</v>
      </c>
      <c r="D1407" s="45" t="s">
        <v>4449</v>
      </c>
      <c r="E1407" s="36" t="s">
        <v>2496</v>
      </c>
      <c r="F1407" s="36" t="str">
        <f t="shared" si="63"/>
        <v>2009_SC</v>
      </c>
      <c r="G1407" s="45">
        <v>2009</v>
      </c>
      <c r="H1407" s="45">
        <f>_xlfn.XLOOKUP(J1407,Main_OG!$B$1:$B$766,Main_OG!$O$1:$O$766,"")</f>
        <v>0</v>
      </c>
      <c r="I1407" s="45">
        <f>_xlfn.XLOOKUP(F1407,Main_OG!$D$1:$D$766,Main_OG!$J$1:$J$766,"")</f>
        <v>0</v>
      </c>
      <c r="J1407" s="45" t="s">
        <v>467</v>
      </c>
      <c r="K1407" s="45" t="str">
        <f t="shared" si="64"/>
        <v>Lockhart Power Co_SC</v>
      </c>
      <c r="L1407" s="45" t="str">
        <f t="shared" si="65"/>
        <v>Lockhart Power Co_SC</v>
      </c>
      <c r="M1407" s="45" t="s">
        <v>2500</v>
      </c>
      <c r="N1407" s="45">
        <v>0</v>
      </c>
      <c r="O1407" s="45">
        <v>1237</v>
      </c>
      <c r="P1407" s="45">
        <v>9</v>
      </c>
      <c r="Q1407" s="45">
        <v>5105</v>
      </c>
      <c r="R1407" s="45">
        <v>0</v>
      </c>
      <c r="S1407" s="45">
        <v>19398</v>
      </c>
      <c r="T1407" s="45">
        <v>67850</v>
      </c>
      <c r="U1407" s="45">
        <v>69751</v>
      </c>
      <c r="V1407" s="45">
        <v>0</v>
      </c>
      <c r="W1407" s="45">
        <v>11.1</v>
      </c>
      <c r="X1407" s="45">
        <v>7.17</v>
      </c>
      <c r="Y1407" s="45">
        <v>10.72</v>
      </c>
      <c r="Z1407" s="46">
        <v>184081.3</v>
      </c>
      <c r="AA1407" s="46">
        <v>40105.976811553788</v>
      </c>
      <c r="AB1407" s="47">
        <f>_xlfn.XLOOKUP($F1407,Main_OG!$D$1:$D$766,Main_OG!AJ$1:AJ$766,"")</f>
        <v>28120802</v>
      </c>
      <c r="AC1407" s="47">
        <f>_xlfn.XLOOKUP($F1407,Main_OG!$D$1:$D$766,Main_OG!AK$1:AK$766,"")</f>
        <v>1839334</v>
      </c>
      <c r="AD1407" s="47">
        <f>_xlfn.XLOOKUP($F1407,Main_OG!$D$1:$D$766,Main_OG!AL$1:AL$766,"")</f>
        <v>148570182</v>
      </c>
      <c r="AE1407" s="47">
        <f>_xlfn.XLOOKUP($F1407,Main_OG!$D$1:$D$766,Main_OG!AM$1:AM$766,"")</f>
        <v>52149734</v>
      </c>
      <c r="AF1407" s="48">
        <f>_xlfn.XLOOKUP($F1407,Main_OG!$D$1:$D$766,Main_OG!Z$1:Z$766,"")</f>
        <v>0</v>
      </c>
      <c r="AG1407" s="48">
        <f>_xlfn.XLOOKUP($F1407,Main_OG!$D$1:$D$766,Main_OG!AA$1:AA$766,"")</f>
        <v>2.2743975091886082</v>
      </c>
      <c r="AH1407" s="48">
        <f>_xlfn.XLOOKUP($F1407,Main_OG!$D$1:$D$766,Main_OG!AB$1:AB$766,"")</f>
        <v>13.36</v>
      </c>
      <c r="AI1407" s="48">
        <f>_xlfn.XLOOKUP($F1407,Main_OG!$D$1:$D$766,Main_OG!AC$1:AC$766,"")</f>
        <v>4.01</v>
      </c>
      <c r="AJ1407" s="48">
        <f>_xlfn.XLOOKUP($F1407,Main_OG!$D$1:$D$766,Main_OG!AD$1:AD$766,"")</f>
        <v>0.47</v>
      </c>
    </row>
    <row r="1408" spans="2:36" x14ac:dyDescent="0.35">
      <c r="B1408" s="36" t="s">
        <v>2496</v>
      </c>
      <c r="C1408" s="45" t="s">
        <v>467</v>
      </c>
      <c r="D1408" s="45" t="s">
        <v>4449</v>
      </c>
      <c r="E1408" s="36" t="s">
        <v>2496</v>
      </c>
      <c r="F1408" s="36" t="str">
        <f t="shared" si="63"/>
        <v>2010_SC</v>
      </c>
      <c r="G1408" s="45">
        <v>2010</v>
      </c>
      <c r="H1408" s="45">
        <f>_xlfn.XLOOKUP(J1408,Main_OG!$B$1:$B$766,Main_OG!$O$1:$O$766,"")</f>
        <v>0</v>
      </c>
      <c r="I1408" s="45">
        <f>_xlfn.XLOOKUP(F1408,Main_OG!$D$1:$D$766,Main_OG!$J$1:$J$766,"")</f>
        <v>0</v>
      </c>
      <c r="J1408" s="45" t="s">
        <v>467</v>
      </c>
      <c r="K1408" s="45" t="str">
        <f t="shared" si="64"/>
        <v>Lockhart Power Co_SC</v>
      </c>
      <c r="L1408" s="45" t="str">
        <f t="shared" si="65"/>
        <v>Lockhart Power Co_SC</v>
      </c>
      <c r="M1408" s="45" t="s">
        <v>2501</v>
      </c>
      <c r="N1408" s="45">
        <v>0</v>
      </c>
      <c r="O1408" s="45">
        <v>1295</v>
      </c>
      <c r="P1408" s="45">
        <v>8</v>
      </c>
      <c r="Q1408" s="45">
        <v>5034</v>
      </c>
      <c r="R1408" s="45">
        <v>0</v>
      </c>
      <c r="S1408" s="45">
        <v>21404</v>
      </c>
      <c r="T1408" s="45">
        <v>80731</v>
      </c>
      <c r="U1408" s="45">
        <v>77258</v>
      </c>
      <c r="V1408" s="45">
        <v>0</v>
      </c>
      <c r="W1408" s="45">
        <v>10</v>
      </c>
      <c r="X1408" s="45">
        <v>5.75</v>
      </c>
      <c r="Y1408" s="45">
        <v>9.76</v>
      </c>
      <c r="Z1408" s="46">
        <v>188777.2</v>
      </c>
      <c r="AA1408" s="46">
        <v>40721.197382311664</v>
      </c>
      <c r="AB1408" s="47">
        <f>_xlfn.XLOOKUP($F1408,Main_OG!$D$1:$D$766,Main_OG!AJ$1:AJ$766,"")</f>
        <v>30786880</v>
      </c>
      <c r="AC1408" s="47">
        <f>_xlfn.XLOOKUP($F1408,Main_OG!$D$1:$D$766,Main_OG!AK$1:AK$766,"")</f>
        <v>718634</v>
      </c>
      <c r="AD1408" s="47">
        <f>_xlfn.XLOOKUP($F1408,Main_OG!$D$1:$D$766,Main_OG!AL$1:AL$766,"")</f>
        <v>173282828</v>
      </c>
      <c r="AE1408" s="47">
        <f>_xlfn.XLOOKUP($F1408,Main_OG!$D$1:$D$766,Main_OG!AM$1:AM$766,"")</f>
        <v>51988079</v>
      </c>
      <c r="AF1408" s="48">
        <f>_xlfn.XLOOKUP($F1408,Main_OG!$D$1:$D$766,Main_OG!Z$1:Z$766,"")</f>
        <v>0</v>
      </c>
      <c r="AG1408" s="48">
        <f>_xlfn.XLOOKUP($F1408,Main_OG!$D$1:$D$766,Main_OG!AA$1:AA$766,"")</f>
        <v>2.2935982820086371</v>
      </c>
      <c r="AH1408" s="48">
        <f>_xlfn.XLOOKUP($F1408,Main_OG!$D$1:$D$766,Main_OG!AB$1:AB$766,"")</f>
        <v>17.815786882646659</v>
      </c>
      <c r="AI1408" s="48">
        <f>_xlfn.XLOOKUP($F1408,Main_OG!$D$1:$D$766,Main_OG!AC$1:AC$766,"")</f>
        <v>4.7699999999999996</v>
      </c>
      <c r="AJ1408" s="48">
        <f>_xlfn.XLOOKUP($F1408,Main_OG!$D$1:$D$766,Main_OG!AD$1:AD$766,"")</f>
        <v>0.70992248279802228</v>
      </c>
    </row>
    <row r="1409" spans="2:36" x14ac:dyDescent="0.35">
      <c r="B1409" s="36" t="s">
        <v>2496</v>
      </c>
      <c r="C1409" s="45" t="s">
        <v>467</v>
      </c>
      <c r="D1409" s="45" t="s">
        <v>4449</v>
      </c>
      <c r="E1409" s="36" t="s">
        <v>2496</v>
      </c>
      <c r="F1409" s="36" t="str">
        <f t="shared" si="63"/>
        <v>2011_SC</v>
      </c>
      <c r="G1409" s="45">
        <v>2011</v>
      </c>
      <c r="H1409" s="45">
        <f>_xlfn.XLOOKUP(J1409,Main_OG!$B$1:$B$766,Main_OG!$O$1:$O$766,"")</f>
        <v>0</v>
      </c>
      <c r="I1409" s="45">
        <f>_xlfn.XLOOKUP(F1409,Main_OG!$D$1:$D$766,Main_OG!$J$1:$J$766,"")</f>
        <v>0</v>
      </c>
      <c r="J1409" s="45" t="s">
        <v>467</v>
      </c>
      <c r="K1409" s="45" t="str">
        <f t="shared" si="64"/>
        <v>Lockhart Power Co_SC</v>
      </c>
      <c r="L1409" s="45" t="str">
        <f t="shared" si="65"/>
        <v>Lockhart Power Co_SC</v>
      </c>
      <c r="M1409" s="45" t="s">
        <v>2502</v>
      </c>
      <c r="N1409" s="45">
        <v>0</v>
      </c>
      <c r="O1409" s="45">
        <v>1242</v>
      </c>
      <c r="P1409" s="45">
        <v>9</v>
      </c>
      <c r="Q1409" s="45">
        <v>4987</v>
      </c>
      <c r="R1409" s="45">
        <v>0</v>
      </c>
      <c r="S1409" s="45">
        <v>21839</v>
      </c>
      <c r="T1409" s="45">
        <v>89192</v>
      </c>
      <c r="U1409" s="45">
        <v>72661</v>
      </c>
      <c r="V1409" s="45">
        <v>0</v>
      </c>
      <c r="W1409" s="45">
        <v>11.24</v>
      </c>
      <c r="X1409" s="45">
        <v>6.96</v>
      </c>
      <c r="Y1409" s="45">
        <v>11.24</v>
      </c>
      <c r="Z1409" s="46">
        <v>193221</v>
      </c>
      <c r="AA1409" s="46">
        <v>41351.437244992405</v>
      </c>
      <c r="AB1409" s="47">
        <f>_xlfn.XLOOKUP($F1409,Main_OG!$D$1:$D$766,Main_OG!AJ$1:AJ$766,"")</f>
        <v>27988132</v>
      </c>
      <c r="AC1409" s="47">
        <f>_xlfn.XLOOKUP($F1409,Main_OG!$D$1:$D$766,Main_OG!AK$1:AK$766,"")</f>
        <v>425476</v>
      </c>
      <c r="AD1409" s="47">
        <f>_xlfn.XLOOKUP($F1409,Main_OG!$D$1:$D$766,Main_OG!AL$1:AL$766,"")</f>
        <v>200026144</v>
      </c>
      <c r="AE1409" s="47">
        <f>_xlfn.XLOOKUP($F1409,Main_OG!$D$1:$D$766,Main_OG!AM$1:AM$766,"")</f>
        <v>52902576</v>
      </c>
      <c r="AF1409" s="48">
        <f>_xlfn.XLOOKUP($F1409,Main_OG!$D$1:$D$766,Main_OG!Z$1:Z$766,"")</f>
        <v>0</v>
      </c>
      <c r="AG1409" s="48">
        <f>_xlfn.XLOOKUP($F1409,Main_OG!$D$1:$D$766,Main_OG!AA$1:AA$766,"")</f>
        <v>2.3089180475565318</v>
      </c>
      <c r="AH1409" s="48">
        <f>_xlfn.XLOOKUP($F1409,Main_OG!$D$1:$D$766,Main_OG!AB$1:AB$766,"")</f>
        <v>22.758921780738341</v>
      </c>
      <c r="AI1409" s="48">
        <f>_xlfn.XLOOKUP($F1409,Main_OG!$D$1:$D$766,Main_OG!AC$1:AC$766,"")</f>
        <v>4.26</v>
      </c>
      <c r="AJ1409" s="48">
        <f>_xlfn.XLOOKUP($F1409,Main_OG!$D$1:$D$766,Main_OG!AD$1:AD$766,"")</f>
        <v>0.75949643062398253</v>
      </c>
    </row>
    <row r="1410" spans="2:36" x14ac:dyDescent="0.35">
      <c r="B1410" s="36" t="s">
        <v>2496</v>
      </c>
      <c r="C1410" s="45" t="s">
        <v>467</v>
      </c>
      <c r="D1410" s="45" t="s">
        <v>4449</v>
      </c>
      <c r="E1410" s="36" t="s">
        <v>2496</v>
      </c>
      <c r="F1410" s="36" t="str">
        <f t="shared" si="63"/>
        <v>2012_SC</v>
      </c>
      <c r="G1410" s="45">
        <v>2012</v>
      </c>
      <c r="H1410" s="45">
        <f>_xlfn.XLOOKUP(J1410,Main_OG!$B$1:$B$766,Main_OG!$O$1:$O$766,"")</f>
        <v>0</v>
      </c>
      <c r="I1410" s="45">
        <f>_xlfn.XLOOKUP(F1410,Main_OG!$D$1:$D$766,Main_OG!$J$1:$J$766,"")</f>
        <v>1</v>
      </c>
      <c r="J1410" s="45" t="s">
        <v>467</v>
      </c>
      <c r="K1410" s="45" t="str">
        <f t="shared" si="64"/>
        <v>Lockhart Power Co_SC</v>
      </c>
      <c r="L1410" s="45" t="str">
        <f t="shared" si="65"/>
        <v>Lockhart Power Co_SC</v>
      </c>
      <c r="M1410" s="45" t="s">
        <v>2503</v>
      </c>
      <c r="N1410" s="45">
        <v>0</v>
      </c>
      <c r="O1410" s="45">
        <v>1265</v>
      </c>
      <c r="P1410" s="45">
        <v>9</v>
      </c>
      <c r="Q1410" s="45">
        <v>4985</v>
      </c>
      <c r="R1410" s="45">
        <v>0</v>
      </c>
      <c r="S1410" s="45">
        <v>20296</v>
      </c>
      <c r="T1410" s="45">
        <v>98321</v>
      </c>
      <c r="U1410" s="45">
        <v>64605</v>
      </c>
      <c r="V1410" s="45">
        <v>0</v>
      </c>
      <c r="W1410" s="45">
        <v>12.251675000000001</v>
      </c>
      <c r="X1410" s="45">
        <v>7.0906520000000004</v>
      </c>
      <c r="Y1410" s="45">
        <v>12.253076</v>
      </c>
      <c r="Z1410" s="46">
        <v>195406.1</v>
      </c>
      <c r="AA1410" s="46">
        <v>41408.133498706404</v>
      </c>
      <c r="AB1410" s="47">
        <f>_xlfn.XLOOKUP($F1410,Main_OG!$D$1:$D$766,Main_OG!AJ$1:AJ$766,"")</f>
        <v>23411616</v>
      </c>
      <c r="AC1410" s="47">
        <f>_xlfn.XLOOKUP($F1410,Main_OG!$D$1:$D$766,Main_OG!AK$1:AK$766,"")</f>
        <v>432408</v>
      </c>
      <c r="AD1410" s="47">
        <f>_xlfn.XLOOKUP($F1410,Main_OG!$D$1:$D$766,Main_OG!AL$1:AL$766,"")</f>
        <v>233422096</v>
      </c>
      <c r="AE1410" s="47">
        <f>_xlfn.XLOOKUP($F1410,Main_OG!$D$1:$D$766,Main_OG!AM$1:AM$766,"")</f>
        <v>51145302</v>
      </c>
      <c r="AF1410" s="48">
        <f>_xlfn.XLOOKUP($F1410,Main_OG!$D$1:$D$766,Main_OG!Z$1:Z$766,"")</f>
        <v>2.0299999999999998</v>
      </c>
      <c r="AG1410" s="48">
        <f>_xlfn.XLOOKUP($F1410,Main_OG!$D$1:$D$766,Main_OG!AA$1:AA$766,"")</f>
        <v>3.97</v>
      </c>
      <c r="AH1410" s="48">
        <f>_xlfn.XLOOKUP($F1410,Main_OG!$D$1:$D$766,Main_OG!AB$1:AB$766,"")</f>
        <v>23.15</v>
      </c>
      <c r="AI1410" s="48">
        <f>_xlfn.XLOOKUP($F1410,Main_OG!$D$1:$D$766,Main_OG!AC$1:AC$766,"")</f>
        <v>3.62</v>
      </c>
      <c r="AJ1410" s="48">
        <f>_xlfn.XLOOKUP($F1410,Main_OG!$D$1:$D$766,Main_OG!AD$1:AD$766,"")</f>
        <v>0.63</v>
      </c>
    </row>
    <row r="1411" spans="2:36" x14ac:dyDescent="0.35">
      <c r="B1411" s="36" t="s">
        <v>2496</v>
      </c>
      <c r="C1411" s="45" t="s">
        <v>467</v>
      </c>
      <c r="D1411" s="45" t="s">
        <v>4449</v>
      </c>
      <c r="E1411" s="36" t="s">
        <v>2496</v>
      </c>
      <c r="F1411" s="36" t="str">
        <f t="shared" ref="F1411:F1474" si="66">_xlfn.CONCAT(G1411,"_",J1411)</f>
        <v>2013_SC</v>
      </c>
      <c r="G1411" s="45">
        <v>2013</v>
      </c>
      <c r="H1411" s="45">
        <f>_xlfn.XLOOKUP(J1411,Main_OG!$B$1:$B$766,Main_OG!$O$1:$O$766,"")</f>
        <v>0</v>
      </c>
      <c r="I1411" s="45">
        <f>_xlfn.XLOOKUP(F1411,Main_OG!$D$1:$D$766,Main_OG!$J$1:$J$766,"")</f>
        <v>1</v>
      </c>
      <c r="J1411" s="45" t="s">
        <v>467</v>
      </c>
      <c r="K1411" s="45" t="str">
        <f t="shared" ref="K1411:K1474" si="67">_xlfn.CONCAT(B1411,"_",C1411)</f>
        <v>Lockhart Power Co_SC</v>
      </c>
      <c r="L1411" s="45" t="str">
        <f t="shared" ref="L1411:L1474" si="68">_xlfn.CONCAT(E1411,"_",C1411)</f>
        <v>Lockhart Power Co_SC</v>
      </c>
      <c r="M1411" s="45" t="s">
        <v>2504</v>
      </c>
      <c r="N1411" s="45">
        <v>0</v>
      </c>
      <c r="O1411" s="45">
        <v>1249</v>
      </c>
      <c r="P1411" s="45">
        <v>9</v>
      </c>
      <c r="Q1411" s="45">
        <v>4969</v>
      </c>
      <c r="R1411" s="45">
        <v>0</v>
      </c>
      <c r="S1411" s="45">
        <v>19974</v>
      </c>
      <c r="T1411" s="45">
        <v>102766</v>
      </c>
      <c r="U1411" s="45">
        <v>66374</v>
      </c>
      <c r="V1411" s="45">
        <v>0</v>
      </c>
      <c r="W1411" s="45">
        <v>12.130269</v>
      </c>
      <c r="X1411" s="45">
        <v>6.7757819000000001</v>
      </c>
      <c r="Y1411" s="45">
        <v>12.010576</v>
      </c>
      <c r="Z1411" s="46">
        <v>200147.3</v>
      </c>
      <c r="AA1411" s="46">
        <v>41990.685348000792</v>
      </c>
      <c r="AB1411" s="47">
        <f>_xlfn.XLOOKUP($F1411,Main_OG!$D$1:$D$766,Main_OG!AJ$1:AJ$766,"")</f>
        <v>20070110</v>
      </c>
      <c r="AC1411" s="47">
        <f>_xlfn.XLOOKUP($F1411,Main_OG!$D$1:$D$766,Main_OG!AK$1:AK$766,"")</f>
        <v>416396</v>
      </c>
      <c r="AD1411" s="47">
        <f>_xlfn.XLOOKUP($F1411,Main_OG!$D$1:$D$766,Main_OG!AL$1:AL$766,"")</f>
        <v>181305188</v>
      </c>
      <c r="AE1411" s="47">
        <f>_xlfn.XLOOKUP($F1411,Main_OG!$D$1:$D$766,Main_OG!AM$1:AM$766,"")</f>
        <v>54251968</v>
      </c>
      <c r="AF1411" s="48">
        <f>_xlfn.XLOOKUP($F1411,Main_OG!$D$1:$D$766,Main_OG!Z$1:Z$766,"")</f>
        <v>1.93</v>
      </c>
      <c r="AG1411" s="48">
        <f>_xlfn.XLOOKUP($F1411,Main_OG!$D$1:$D$766,Main_OG!AA$1:AA$766,"")</f>
        <v>2.3089180475565318</v>
      </c>
      <c r="AH1411" s="48">
        <f>_xlfn.XLOOKUP($F1411,Main_OG!$D$1:$D$766,Main_OG!AB$1:AB$766,"")</f>
        <v>23.1</v>
      </c>
      <c r="AI1411" s="48">
        <f>_xlfn.XLOOKUP($F1411,Main_OG!$D$1:$D$766,Main_OG!AC$1:AC$766,"")</f>
        <v>4.58</v>
      </c>
      <c r="AJ1411" s="48">
        <f>_xlfn.XLOOKUP($F1411,Main_OG!$D$1:$D$766,Main_OG!AD$1:AD$766,"")</f>
        <v>0.68</v>
      </c>
    </row>
    <row r="1412" spans="2:36" x14ac:dyDescent="0.35">
      <c r="B1412" s="36" t="s">
        <v>2496</v>
      </c>
      <c r="C1412" s="45" t="s">
        <v>467</v>
      </c>
      <c r="D1412" s="45" t="s">
        <v>4449</v>
      </c>
      <c r="E1412" s="36" t="s">
        <v>2496</v>
      </c>
      <c r="F1412" s="36" t="str">
        <f t="shared" si="66"/>
        <v>2014_SC</v>
      </c>
      <c r="G1412" s="45">
        <v>2014</v>
      </c>
      <c r="H1412" s="45">
        <f>_xlfn.XLOOKUP(J1412,Main_OG!$B$1:$B$766,Main_OG!$O$1:$O$766,"")</f>
        <v>0</v>
      </c>
      <c r="I1412" s="45">
        <f>_xlfn.XLOOKUP(F1412,Main_OG!$D$1:$D$766,Main_OG!$J$1:$J$766,"")</f>
        <v>1</v>
      </c>
      <c r="J1412" s="45" t="s">
        <v>467</v>
      </c>
      <c r="K1412" s="45" t="str">
        <f t="shared" si="67"/>
        <v>Lockhart Power Co_SC</v>
      </c>
      <c r="L1412" s="45" t="str">
        <f t="shared" si="68"/>
        <v>Lockhart Power Co_SC</v>
      </c>
      <c r="M1412" s="45" t="s">
        <v>2505</v>
      </c>
      <c r="N1412" s="45">
        <v>0</v>
      </c>
      <c r="O1412" s="45">
        <v>1263</v>
      </c>
      <c r="P1412" s="45">
        <v>9</v>
      </c>
      <c r="Q1412" s="45">
        <v>4954</v>
      </c>
      <c r="R1412" s="45">
        <v>0</v>
      </c>
      <c r="S1412" s="45">
        <v>20969</v>
      </c>
      <c r="T1412" s="45">
        <v>107452</v>
      </c>
      <c r="U1412" s="45">
        <v>69543</v>
      </c>
      <c r="V1412" s="45">
        <v>0</v>
      </c>
      <c r="W1412" s="45">
        <v>12.506080000000001</v>
      </c>
      <c r="X1412" s="45">
        <v>6.9339798000000004</v>
      </c>
      <c r="Y1412" s="45">
        <v>12.417209</v>
      </c>
      <c r="Z1412" s="46">
        <v>206077.9</v>
      </c>
      <c r="AA1412" s="46">
        <v>42694.00508571</v>
      </c>
      <c r="AB1412" s="47">
        <f>_xlfn.XLOOKUP($F1412,Main_OG!$D$1:$D$766,Main_OG!AJ$1:AJ$766,"")</f>
        <v>23503038</v>
      </c>
      <c r="AC1412" s="47">
        <f>_xlfn.XLOOKUP($F1412,Main_OG!$D$1:$D$766,Main_OG!AK$1:AK$766,"")</f>
        <v>999570</v>
      </c>
      <c r="AD1412" s="47">
        <f>_xlfn.XLOOKUP($F1412,Main_OG!$D$1:$D$766,Main_OG!AL$1:AL$766,"")</f>
        <v>172666708</v>
      </c>
      <c r="AE1412" s="47">
        <f>_xlfn.XLOOKUP($F1412,Main_OG!$D$1:$D$766,Main_OG!AM$1:AM$766,"")</f>
        <v>52418553</v>
      </c>
      <c r="AF1412" s="48">
        <f>_xlfn.XLOOKUP($F1412,Main_OG!$D$1:$D$766,Main_OG!Z$1:Z$766,"")</f>
        <v>0</v>
      </c>
      <c r="AG1412" s="48">
        <f>_xlfn.XLOOKUP($F1412,Main_OG!$D$1:$D$766,Main_OG!AA$1:AA$766,"")</f>
        <v>2.322195177698041</v>
      </c>
      <c r="AH1412" s="48">
        <f>_xlfn.XLOOKUP($F1412,Main_OG!$D$1:$D$766,Main_OG!AB$1:AB$766,"")</f>
        <v>22.6</v>
      </c>
      <c r="AI1412" s="48">
        <f>_xlfn.XLOOKUP($F1412,Main_OG!$D$1:$D$766,Main_OG!AC$1:AC$766,"")</f>
        <v>4.91</v>
      </c>
      <c r="AJ1412" s="48">
        <f>_xlfn.XLOOKUP($F1412,Main_OG!$D$1:$D$766,Main_OG!AD$1:AD$766,"")</f>
        <v>0.64</v>
      </c>
    </row>
    <row r="1413" spans="2:36" x14ac:dyDescent="0.35">
      <c r="B1413" s="36" t="s">
        <v>2496</v>
      </c>
      <c r="C1413" s="45" t="s">
        <v>467</v>
      </c>
      <c r="D1413" s="45" t="s">
        <v>4449</v>
      </c>
      <c r="E1413" s="36" t="s">
        <v>2496</v>
      </c>
      <c r="F1413" s="36" t="str">
        <f t="shared" si="66"/>
        <v>2015_SC</v>
      </c>
      <c r="G1413" s="45">
        <v>2015</v>
      </c>
      <c r="H1413" s="45">
        <f>_xlfn.XLOOKUP(J1413,Main_OG!$B$1:$B$766,Main_OG!$O$1:$O$766,"")</f>
        <v>0</v>
      </c>
      <c r="I1413" s="45">
        <f>_xlfn.XLOOKUP(F1413,Main_OG!$D$1:$D$766,Main_OG!$J$1:$J$766,"")</f>
        <v>1</v>
      </c>
      <c r="J1413" s="45" t="s">
        <v>467</v>
      </c>
      <c r="K1413" s="45" t="str">
        <f t="shared" si="67"/>
        <v>Lockhart Power Co_SC</v>
      </c>
      <c r="L1413" s="45" t="str">
        <f t="shared" si="68"/>
        <v>Lockhart Power Co_SC</v>
      </c>
      <c r="M1413" s="45" t="s">
        <v>2506</v>
      </c>
      <c r="N1413" s="45">
        <v>0</v>
      </c>
      <c r="O1413" s="45">
        <v>1251</v>
      </c>
      <c r="P1413" s="45">
        <v>9</v>
      </c>
      <c r="Q1413" s="45">
        <v>4953</v>
      </c>
      <c r="R1413" s="45">
        <v>0</v>
      </c>
      <c r="S1413" s="45">
        <v>20201</v>
      </c>
      <c r="T1413" s="45">
        <v>113114</v>
      </c>
      <c r="U1413" s="45">
        <v>67557</v>
      </c>
      <c r="V1413" s="45">
        <v>0</v>
      </c>
      <c r="W1413" s="45">
        <v>13.475075</v>
      </c>
      <c r="X1413" s="45">
        <v>7.2244814999999996</v>
      </c>
      <c r="Y1413" s="45">
        <v>13.631156000000001</v>
      </c>
      <c r="Z1413" s="46">
        <v>213212.4</v>
      </c>
      <c r="AA1413" s="46">
        <v>43548.230945795411</v>
      </c>
      <c r="AB1413" s="47">
        <f>_xlfn.XLOOKUP($F1413,Main_OG!$D$1:$D$766,Main_OG!AJ$1:AJ$766,"")</f>
        <v>18476286</v>
      </c>
      <c r="AC1413" s="47">
        <f>_xlfn.XLOOKUP($F1413,Main_OG!$D$1:$D$766,Main_OG!AK$1:AK$766,"")</f>
        <v>770474</v>
      </c>
      <c r="AD1413" s="47">
        <f>_xlfn.XLOOKUP($F1413,Main_OG!$D$1:$D$766,Main_OG!AL$1:AL$766,"")</f>
        <v>271009104</v>
      </c>
      <c r="AE1413" s="47">
        <f>_xlfn.XLOOKUP($F1413,Main_OG!$D$1:$D$766,Main_OG!AM$1:AM$766,"")</f>
        <v>53156320</v>
      </c>
      <c r="AF1413" s="48">
        <f>_xlfn.XLOOKUP($F1413,Main_OG!$D$1:$D$766,Main_OG!Z$1:Z$766,"")</f>
        <v>1.79</v>
      </c>
      <c r="AG1413" s="48">
        <f>_xlfn.XLOOKUP($F1413,Main_OG!$D$1:$D$766,Main_OG!AA$1:AA$766,"")</f>
        <v>2.25948627072199</v>
      </c>
      <c r="AH1413" s="48">
        <f>_xlfn.XLOOKUP($F1413,Main_OG!$D$1:$D$766,Main_OG!AB$1:AB$766,"")</f>
        <v>12.08771849023859</v>
      </c>
      <c r="AI1413" s="48">
        <f>_xlfn.XLOOKUP($F1413,Main_OG!$D$1:$D$766,Main_OG!AC$1:AC$766,"")</f>
        <v>3.37</v>
      </c>
      <c r="AJ1413" s="48">
        <f>_xlfn.XLOOKUP($F1413,Main_OG!$D$1:$D$766,Main_OG!AD$1:AD$766,"")</f>
        <v>0.66</v>
      </c>
    </row>
    <row r="1414" spans="2:36" x14ac:dyDescent="0.35">
      <c r="B1414" s="36" t="s">
        <v>2496</v>
      </c>
      <c r="C1414" s="45" t="s">
        <v>467</v>
      </c>
      <c r="D1414" s="45" t="s">
        <v>4449</v>
      </c>
      <c r="E1414" s="36" t="s">
        <v>2496</v>
      </c>
      <c r="F1414" s="36" t="str">
        <f t="shared" si="66"/>
        <v>2016_SC</v>
      </c>
      <c r="G1414" s="45">
        <v>2016</v>
      </c>
      <c r="H1414" s="45">
        <f>_xlfn.XLOOKUP(J1414,Main_OG!$B$1:$B$766,Main_OG!$O$1:$O$766,"")</f>
        <v>0</v>
      </c>
      <c r="I1414" s="45">
        <f>_xlfn.XLOOKUP(F1414,Main_OG!$D$1:$D$766,Main_OG!$J$1:$J$766,"")</f>
        <v>1</v>
      </c>
      <c r="J1414" s="45" t="s">
        <v>467</v>
      </c>
      <c r="K1414" s="45" t="str">
        <f t="shared" si="67"/>
        <v>Lockhart Power Co_SC</v>
      </c>
      <c r="L1414" s="45" t="str">
        <f t="shared" si="68"/>
        <v>Lockhart Power Co_SC</v>
      </c>
      <c r="M1414" s="45" t="s">
        <v>2507</v>
      </c>
      <c r="N1414" s="45">
        <v>0</v>
      </c>
      <c r="O1414" s="45">
        <v>1254</v>
      </c>
      <c r="P1414" s="45">
        <v>9</v>
      </c>
      <c r="Q1414" s="45">
        <v>4945</v>
      </c>
      <c r="R1414" s="45">
        <v>0</v>
      </c>
      <c r="S1414" s="45">
        <v>20639</v>
      </c>
      <c r="T1414" s="45">
        <v>108648</v>
      </c>
      <c r="U1414" s="45">
        <v>66273</v>
      </c>
      <c r="V1414" s="45">
        <v>0</v>
      </c>
      <c r="W1414" s="45">
        <v>12.988032</v>
      </c>
      <c r="X1414" s="45">
        <v>6.5231757999999997</v>
      </c>
      <c r="Y1414" s="45">
        <v>13.142758000000001</v>
      </c>
      <c r="Z1414" s="46">
        <v>220559.3</v>
      </c>
      <c r="AA1414" s="46">
        <v>44440.443753021085</v>
      </c>
      <c r="AB1414" s="47">
        <f>_xlfn.XLOOKUP($F1414,Main_OG!$D$1:$D$766,Main_OG!AJ$1:AJ$766,"")</f>
        <v>17137976</v>
      </c>
      <c r="AC1414" s="47">
        <f>_xlfn.XLOOKUP($F1414,Main_OG!$D$1:$D$766,Main_OG!AK$1:AK$766,"")</f>
        <v>427222</v>
      </c>
      <c r="AD1414" s="47">
        <f>_xlfn.XLOOKUP($F1414,Main_OG!$D$1:$D$766,Main_OG!AL$1:AL$766,"")</f>
        <v>263195994</v>
      </c>
      <c r="AE1414" s="47">
        <f>_xlfn.XLOOKUP($F1414,Main_OG!$D$1:$D$766,Main_OG!AM$1:AM$766,"")</f>
        <v>55825916</v>
      </c>
      <c r="AF1414" s="48">
        <f>_xlfn.XLOOKUP($F1414,Main_OG!$D$1:$D$766,Main_OG!Z$1:Z$766,"")</f>
        <v>0</v>
      </c>
      <c r="AG1414" s="48">
        <f>_xlfn.XLOOKUP($F1414,Main_OG!$D$1:$D$766,Main_OG!AA$1:AA$766,"")</f>
        <v>2.2143440282408582</v>
      </c>
      <c r="AH1414" s="48">
        <f>_xlfn.XLOOKUP($F1414,Main_OG!$D$1:$D$766,Main_OG!AB$1:AB$766,"")</f>
        <v>11.17</v>
      </c>
      <c r="AI1414" s="48">
        <f>_xlfn.XLOOKUP($F1414,Main_OG!$D$1:$D$766,Main_OG!AC$1:AC$766,"")</f>
        <v>3.28</v>
      </c>
      <c r="AJ1414" s="48">
        <f>_xlfn.XLOOKUP($F1414,Main_OG!$D$1:$D$766,Main_OG!AD$1:AD$766,"")</f>
        <v>0.65636700530415037</v>
      </c>
    </row>
    <row r="1415" spans="2:36" x14ac:dyDescent="0.35">
      <c r="B1415" s="36" t="s">
        <v>2496</v>
      </c>
      <c r="C1415" s="45" t="s">
        <v>467</v>
      </c>
      <c r="D1415" s="45" t="s">
        <v>4449</v>
      </c>
      <c r="E1415" s="36" t="s">
        <v>2496</v>
      </c>
      <c r="F1415" s="36" t="str">
        <f t="shared" si="66"/>
        <v>2017_SC</v>
      </c>
      <c r="G1415" s="45">
        <v>2017</v>
      </c>
      <c r="H1415" s="45">
        <f>_xlfn.XLOOKUP(J1415,Main_OG!$B$1:$B$766,Main_OG!$O$1:$O$766,"")</f>
        <v>0</v>
      </c>
      <c r="I1415" s="45">
        <f>_xlfn.XLOOKUP(F1415,Main_OG!$D$1:$D$766,Main_OG!$J$1:$J$766,"")</f>
        <v>1</v>
      </c>
      <c r="J1415" s="45" t="s">
        <v>467</v>
      </c>
      <c r="K1415" s="45" t="str">
        <f t="shared" si="67"/>
        <v>Lockhart Power Co_SC</v>
      </c>
      <c r="L1415" s="45" t="str">
        <f t="shared" si="68"/>
        <v>Lockhart Power Co_SC</v>
      </c>
      <c r="M1415" s="45" t="s">
        <v>2508</v>
      </c>
      <c r="N1415" s="45">
        <v>0</v>
      </c>
      <c r="O1415" s="45">
        <v>1248</v>
      </c>
      <c r="P1415" s="45">
        <v>10</v>
      </c>
      <c r="Q1415" s="45">
        <v>4925</v>
      </c>
      <c r="R1415" s="45">
        <v>0</v>
      </c>
      <c r="S1415" s="45">
        <v>17355</v>
      </c>
      <c r="T1415" s="45">
        <v>114220</v>
      </c>
      <c r="U1415" s="45">
        <v>61916</v>
      </c>
      <c r="V1415" s="45">
        <v>0</v>
      </c>
      <c r="W1415" s="45">
        <v>13.933737000000001</v>
      </c>
      <c r="X1415" s="45">
        <v>6.6222203000000004</v>
      </c>
      <c r="Y1415" s="45">
        <v>13.190289999999999</v>
      </c>
      <c r="Z1415" s="46">
        <v>224937.60000000001</v>
      </c>
      <c r="AA1415" s="46">
        <v>44744.984287169827</v>
      </c>
      <c r="AB1415" s="47">
        <f>_xlfn.XLOOKUP($F1415,Main_OG!$D$1:$D$766,Main_OG!AJ$1:AJ$766,"")</f>
        <v>15012962</v>
      </c>
      <c r="AC1415" s="47">
        <f>_xlfn.XLOOKUP($F1415,Main_OG!$D$1:$D$766,Main_OG!AK$1:AK$766,"")</f>
        <v>404304</v>
      </c>
      <c r="AD1415" s="47">
        <f>_xlfn.XLOOKUP($F1415,Main_OG!$D$1:$D$766,Main_OG!AL$1:AL$766,"")</f>
        <v>266541122</v>
      </c>
      <c r="AE1415" s="47">
        <f>_xlfn.XLOOKUP($F1415,Main_OG!$D$1:$D$766,Main_OG!AM$1:AM$766,"")</f>
        <v>54344554</v>
      </c>
      <c r="AF1415" s="48">
        <f>_xlfn.XLOOKUP($F1415,Main_OG!$D$1:$D$766,Main_OG!Z$1:Z$766,"")</f>
        <v>0</v>
      </c>
      <c r="AG1415" s="48">
        <f>_xlfn.XLOOKUP($F1415,Main_OG!$D$1:$D$766,Main_OG!AA$1:AA$766,"")</f>
        <v>3.3</v>
      </c>
      <c r="AH1415" s="48">
        <f>_xlfn.XLOOKUP($F1415,Main_OG!$D$1:$D$766,Main_OG!AB$1:AB$766,"")</f>
        <v>14.73443638842941</v>
      </c>
      <c r="AI1415" s="48">
        <f>_xlfn.XLOOKUP($F1415,Main_OG!$D$1:$D$766,Main_OG!AC$1:AC$766,"")</f>
        <v>3.7243523928232452</v>
      </c>
      <c r="AJ1415" s="48">
        <f>_xlfn.XLOOKUP($F1415,Main_OG!$D$1:$D$766,Main_OG!AD$1:AD$766,"")</f>
        <v>0.7</v>
      </c>
    </row>
    <row r="1416" spans="2:36" x14ac:dyDescent="0.35">
      <c r="B1416" s="36" t="s">
        <v>2496</v>
      </c>
      <c r="C1416" s="45" t="s">
        <v>467</v>
      </c>
      <c r="D1416" s="45" t="s">
        <v>4449</v>
      </c>
      <c r="E1416" s="36" t="s">
        <v>2496</v>
      </c>
      <c r="F1416" s="36" t="str">
        <f t="shared" si="66"/>
        <v>2018_SC</v>
      </c>
      <c r="G1416" s="45">
        <v>2018</v>
      </c>
      <c r="H1416" s="45">
        <f>_xlfn.XLOOKUP(J1416,Main_OG!$B$1:$B$766,Main_OG!$O$1:$O$766,"")</f>
        <v>0</v>
      </c>
      <c r="I1416" s="45">
        <f>_xlfn.XLOOKUP(F1416,Main_OG!$D$1:$D$766,Main_OG!$J$1:$J$766,"")</f>
        <v>1</v>
      </c>
      <c r="J1416" s="45" t="s">
        <v>467</v>
      </c>
      <c r="K1416" s="45" t="str">
        <f t="shared" si="67"/>
        <v>Lockhart Power Co_SC</v>
      </c>
      <c r="L1416" s="45" t="str">
        <f t="shared" si="68"/>
        <v>Lockhart Power Co_SC</v>
      </c>
      <c r="M1416" s="45" t="s">
        <v>2509</v>
      </c>
      <c r="N1416" s="45">
        <v>0</v>
      </c>
      <c r="O1416" s="45">
        <v>1258</v>
      </c>
      <c r="P1416" s="45">
        <v>10</v>
      </c>
      <c r="Q1416" s="45">
        <v>4901</v>
      </c>
      <c r="R1416" s="45">
        <v>0</v>
      </c>
      <c r="S1416" s="45">
        <v>18135</v>
      </c>
      <c r="T1416" s="45">
        <v>115938</v>
      </c>
      <c r="U1416" s="45">
        <v>68257</v>
      </c>
      <c r="V1416" s="45">
        <v>0</v>
      </c>
      <c r="W1416" s="45">
        <v>14.106975</v>
      </c>
      <c r="X1416" s="45">
        <v>6.7922510000000003</v>
      </c>
      <c r="Y1416" s="45">
        <v>13.448584</v>
      </c>
      <c r="Z1416" s="46">
        <v>231663.3</v>
      </c>
      <c r="AA1416" s="46">
        <v>45498.204726042488</v>
      </c>
      <c r="AB1416" s="47">
        <f>_xlfn.XLOOKUP($F1416,Main_OG!$D$1:$D$766,Main_OG!AJ$1:AJ$766,"")</f>
        <v>16288978</v>
      </c>
      <c r="AC1416" s="47">
        <f>_xlfn.XLOOKUP($F1416,Main_OG!$D$1:$D$766,Main_OG!AK$1:AK$766,"")</f>
        <v>1217344</v>
      </c>
      <c r="AD1416" s="47">
        <f>_xlfn.XLOOKUP($F1416,Main_OG!$D$1:$D$766,Main_OG!AL$1:AL$766,"")</f>
        <v>339284398</v>
      </c>
      <c r="AE1416" s="47">
        <f>_xlfn.XLOOKUP($F1416,Main_OG!$D$1:$D$766,Main_OG!AM$1:AM$766,"")</f>
        <v>52716469</v>
      </c>
      <c r="AF1416" s="48">
        <f>_xlfn.XLOOKUP($F1416,Main_OG!$D$1:$D$766,Main_OG!Z$1:Z$766,"")</f>
        <v>0</v>
      </c>
      <c r="AG1416" s="48">
        <f>_xlfn.XLOOKUP($F1416,Main_OG!$D$1:$D$766,Main_OG!AA$1:AA$766,"")</f>
        <v>3.33</v>
      </c>
      <c r="AH1416" s="48">
        <f>_xlfn.XLOOKUP($F1416,Main_OG!$D$1:$D$766,Main_OG!AB$1:AB$766,"")</f>
        <v>17.22</v>
      </c>
      <c r="AI1416" s="48">
        <f>_xlfn.XLOOKUP($F1416,Main_OG!$D$1:$D$766,Main_OG!AC$1:AC$766,"")</f>
        <v>4.18</v>
      </c>
      <c r="AJ1416" s="48">
        <f>_xlfn.XLOOKUP($F1416,Main_OG!$D$1:$D$766,Main_OG!AD$1:AD$766,"")</f>
        <v>0.65</v>
      </c>
    </row>
    <row r="1417" spans="2:36" x14ac:dyDescent="0.35">
      <c r="B1417" s="36" t="s">
        <v>2496</v>
      </c>
      <c r="C1417" s="45" t="s">
        <v>467</v>
      </c>
      <c r="D1417" s="45" t="s">
        <v>4449</v>
      </c>
      <c r="E1417" s="36" t="s">
        <v>2496</v>
      </c>
      <c r="F1417" s="36" t="str">
        <f t="shared" si="66"/>
        <v>2019_SC</v>
      </c>
      <c r="G1417" s="45">
        <v>2019</v>
      </c>
      <c r="H1417" s="45">
        <f>_xlfn.XLOOKUP(J1417,Main_OG!$B$1:$B$766,Main_OG!$O$1:$O$766,"")</f>
        <v>0</v>
      </c>
      <c r="I1417" s="45">
        <f>_xlfn.XLOOKUP(F1417,Main_OG!$D$1:$D$766,Main_OG!$J$1:$J$766,"")</f>
        <v>1</v>
      </c>
      <c r="J1417" s="45" t="s">
        <v>467</v>
      </c>
      <c r="K1417" s="45" t="str">
        <f t="shared" si="67"/>
        <v>Lockhart Power Co_SC</v>
      </c>
      <c r="L1417" s="45" t="str">
        <f t="shared" si="68"/>
        <v>Lockhart Power Co_SC</v>
      </c>
      <c r="M1417" s="45" t="s">
        <v>2510</v>
      </c>
      <c r="N1417" s="45">
        <v>0</v>
      </c>
      <c r="O1417" s="45">
        <v>1281</v>
      </c>
      <c r="P1417" s="45">
        <v>8</v>
      </c>
      <c r="Q1417" s="45">
        <v>4888</v>
      </c>
      <c r="R1417" s="45">
        <v>0</v>
      </c>
      <c r="S1417" s="45">
        <v>20875</v>
      </c>
      <c r="T1417" s="45">
        <v>115158</v>
      </c>
      <c r="U1417" s="45">
        <v>64999</v>
      </c>
      <c r="V1417" s="45">
        <v>0</v>
      </c>
      <c r="W1417" s="45">
        <v>13.418443</v>
      </c>
      <c r="X1417" s="45">
        <v>6.4803139999999999</v>
      </c>
      <c r="Y1417" s="45">
        <v>13.337436</v>
      </c>
      <c r="Z1417" s="46">
        <v>237511.4</v>
      </c>
      <c r="AA1417" s="46">
        <v>46049.849332125043</v>
      </c>
      <c r="AB1417" s="47">
        <f>_xlfn.XLOOKUP($F1417,Main_OG!$D$1:$D$766,Main_OG!AJ$1:AJ$766,"")</f>
        <v>12631646</v>
      </c>
      <c r="AC1417" s="47">
        <f>_xlfn.XLOOKUP($F1417,Main_OG!$D$1:$D$766,Main_OG!AK$1:AK$766,"")</f>
        <v>308518</v>
      </c>
      <c r="AD1417" s="47">
        <f>_xlfn.XLOOKUP($F1417,Main_OG!$D$1:$D$766,Main_OG!AL$1:AL$766,"")</f>
        <v>357499632</v>
      </c>
      <c r="AE1417" s="47">
        <f>_xlfn.XLOOKUP($F1417,Main_OG!$D$1:$D$766,Main_OG!AM$1:AM$766,"")</f>
        <v>56103043</v>
      </c>
      <c r="AF1417" s="48">
        <f>_xlfn.XLOOKUP($F1417,Main_OG!$D$1:$D$766,Main_OG!Z$1:Z$766,"")</f>
        <v>0</v>
      </c>
      <c r="AG1417" s="48">
        <f>_xlfn.XLOOKUP($F1417,Main_OG!$D$1:$D$766,Main_OG!AA$1:AA$766,"")</f>
        <v>2.176146746141439</v>
      </c>
      <c r="AH1417" s="48">
        <f>_xlfn.XLOOKUP($F1417,Main_OG!$D$1:$D$766,Main_OG!AB$1:AB$766,"")</f>
        <v>16.155101142605361</v>
      </c>
      <c r="AI1417" s="48">
        <f>_xlfn.XLOOKUP($F1417,Main_OG!$D$1:$D$766,Main_OG!AC$1:AC$766,"")</f>
        <v>3.18</v>
      </c>
      <c r="AJ1417" s="48">
        <f>_xlfn.XLOOKUP($F1417,Main_OG!$D$1:$D$766,Main_OG!AD$1:AD$766,"")</f>
        <v>0.62</v>
      </c>
    </row>
    <row r="1418" spans="2:36" x14ac:dyDescent="0.35">
      <c r="B1418" s="36" t="s">
        <v>2496</v>
      </c>
      <c r="C1418" s="45" t="s">
        <v>467</v>
      </c>
      <c r="D1418" s="45" t="s">
        <v>4449</v>
      </c>
      <c r="E1418" s="36" t="s">
        <v>2496</v>
      </c>
      <c r="F1418" s="36" t="str">
        <f t="shared" si="66"/>
        <v>2020_SC</v>
      </c>
      <c r="G1418" s="45">
        <v>2020</v>
      </c>
      <c r="H1418" s="45">
        <f>_xlfn.XLOOKUP(J1418,Main_OG!$B$1:$B$766,Main_OG!$O$1:$O$766,"")</f>
        <v>0</v>
      </c>
      <c r="I1418" s="45">
        <f>_xlfn.XLOOKUP(F1418,Main_OG!$D$1:$D$766,Main_OG!$J$1:$J$766,"")</f>
        <v>1</v>
      </c>
      <c r="J1418" s="45" t="s">
        <v>467</v>
      </c>
      <c r="K1418" s="45" t="str">
        <f t="shared" si="67"/>
        <v>Lockhart Power Co_SC</v>
      </c>
      <c r="L1418" s="45" t="str">
        <f t="shared" si="68"/>
        <v>Lockhart Power Co_SC</v>
      </c>
      <c r="M1418" s="45" t="s">
        <v>2511</v>
      </c>
      <c r="N1418" s="45">
        <v>0</v>
      </c>
      <c r="O1418" s="45">
        <v>1262</v>
      </c>
      <c r="P1418" s="45">
        <v>8</v>
      </c>
      <c r="Q1418" s="45">
        <v>0</v>
      </c>
      <c r="R1418" s="45">
        <v>0</v>
      </c>
      <c r="S1418" s="45">
        <v>18573</v>
      </c>
      <c r="T1418" s="45">
        <v>119126</v>
      </c>
      <c r="U1418" s="45">
        <v>0</v>
      </c>
      <c r="V1418" s="45">
        <v>0</v>
      </c>
      <c r="W1418" s="45">
        <v>14.070425</v>
      </c>
      <c r="X1418" s="45">
        <v>6.9508755000000004</v>
      </c>
      <c r="Y1418" s="45">
        <v>0</v>
      </c>
      <c r="Z1418" s="46">
        <v>233712.3</v>
      </c>
      <c r="AA1418" s="46">
        <v>44894.046406129703</v>
      </c>
      <c r="AB1418" s="47">
        <f>_xlfn.XLOOKUP($F1418,Main_OG!$D$1:$D$766,Main_OG!AJ$1:AJ$766,"")</f>
        <v>10819288</v>
      </c>
      <c r="AC1418" s="47">
        <f>_xlfn.XLOOKUP($F1418,Main_OG!$D$1:$D$766,Main_OG!AK$1:AK$766,"")</f>
        <v>265898</v>
      </c>
      <c r="AD1418" s="47">
        <f>_xlfn.XLOOKUP($F1418,Main_OG!$D$1:$D$766,Main_OG!AL$1:AL$766,"")</f>
        <v>359867658</v>
      </c>
      <c r="AE1418" s="47">
        <f>_xlfn.XLOOKUP($F1418,Main_OG!$D$1:$D$766,Main_OG!AM$1:AM$766,"")</f>
        <v>0</v>
      </c>
      <c r="AF1418" s="48">
        <f>_xlfn.XLOOKUP($F1418,Main_OG!$D$1:$D$766,Main_OG!Z$1:Z$766,"")</f>
        <v>0</v>
      </c>
      <c r="AG1418" s="48">
        <f>_xlfn.XLOOKUP($F1418,Main_OG!$D$1:$D$766,Main_OG!AA$1:AA$766,"")</f>
        <v>2.127327759928813</v>
      </c>
      <c r="AH1418" s="48">
        <f>_xlfn.XLOOKUP($F1418,Main_OG!$D$1:$D$766,Main_OG!AB$1:AB$766,"")</f>
        <v>12.535325193609101</v>
      </c>
      <c r="AI1418" s="48">
        <f>_xlfn.XLOOKUP($F1418,Main_OG!$D$1:$D$766,Main_OG!AC$1:AC$766,"")</f>
        <v>2.8422150630003218</v>
      </c>
      <c r="AJ1418" s="48">
        <f>_xlfn.XLOOKUP($F1418,Main_OG!$D$1:$D$766,Main_OG!AD$1:AD$766,"")</f>
        <v>0.61</v>
      </c>
    </row>
    <row r="1419" spans="2:36" x14ac:dyDescent="0.35">
      <c r="B1419" s="36" t="s">
        <v>2512</v>
      </c>
      <c r="C1419" s="45" t="s">
        <v>490</v>
      </c>
      <c r="D1419" s="45" t="s">
        <v>4450</v>
      </c>
      <c r="E1419" s="36" t="s">
        <v>4512</v>
      </c>
      <c r="F1419" s="36" t="str">
        <f t="shared" si="66"/>
        <v>2006_KY</v>
      </c>
      <c r="G1419" s="45">
        <v>2006</v>
      </c>
      <c r="H1419" s="45">
        <f>_xlfn.XLOOKUP(J1419,Main_OG!$B$1:$B$766,Main_OG!$O$1:$O$766,"")</f>
        <v>0</v>
      </c>
      <c r="I1419" s="45">
        <f>_xlfn.XLOOKUP(F1419,Main_OG!$D$1:$D$766,Main_OG!$J$1:$J$766,"")</f>
        <v>0</v>
      </c>
      <c r="J1419" s="45" t="s">
        <v>490</v>
      </c>
      <c r="K1419" s="45" t="str">
        <f t="shared" si="67"/>
        <v>Louisville Gas &amp; Electric Co_KY</v>
      </c>
      <c r="L1419" s="45" t="str">
        <f t="shared" si="68"/>
        <v>Louisville Gas Electric Co_KY</v>
      </c>
      <c r="M1419" s="45" t="s">
        <v>2513</v>
      </c>
      <c r="N1419" s="45">
        <v>0</v>
      </c>
      <c r="O1419" s="45">
        <v>47112</v>
      </c>
      <c r="P1419" s="45">
        <v>398</v>
      </c>
      <c r="Q1419" s="45">
        <v>349821</v>
      </c>
      <c r="R1419" s="45">
        <v>0</v>
      </c>
      <c r="S1419" s="45">
        <v>296299</v>
      </c>
      <c r="T1419" s="45">
        <v>133987</v>
      </c>
      <c r="U1419" s="45">
        <v>271520</v>
      </c>
      <c r="V1419" s="45">
        <v>0</v>
      </c>
      <c r="W1419" s="45">
        <v>6.0723677846583151</v>
      </c>
      <c r="X1419" s="45">
        <v>4.3677336597498737</v>
      </c>
      <c r="Y1419" s="45">
        <v>6.7583914868959098</v>
      </c>
      <c r="Z1419" s="46">
        <v>186332.6</v>
      </c>
      <c r="AA1419" s="46">
        <v>44162.608470390041</v>
      </c>
      <c r="AB1419" s="47">
        <f>_xlfn.XLOOKUP($F1419,Main_OG!$D$1:$D$766,Main_OG!AJ$1:AJ$766,"")</f>
        <v>83875666.019999996</v>
      </c>
      <c r="AC1419" s="47">
        <f>_xlfn.XLOOKUP($F1419,Main_OG!$D$1:$D$766,Main_OG!AK$1:AK$766,"")</f>
        <v>13510184.02</v>
      </c>
      <c r="AD1419" s="47">
        <f>_xlfn.XLOOKUP($F1419,Main_OG!$D$1:$D$766,Main_OG!AL$1:AL$766,"")</f>
        <v>26931887.539999995</v>
      </c>
      <c r="AE1419" s="47">
        <f>_xlfn.XLOOKUP($F1419,Main_OG!$D$1:$D$766,Main_OG!AM$1:AM$766,"")</f>
        <v>0</v>
      </c>
      <c r="AF1419" s="48">
        <f>_xlfn.XLOOKUP($F1419,Main_OG!$D$1:$D$766,Main_OG!Z$1:Z$766,"")</f>
        <v>0</v>
      </c>
      <c r="AG1419" s="48">
        <f>_xlfn.XLOOKUP($F1419,Main_OG!$D$1:$D$766,Main_OG!AA$1:AA$766,"")</f>
        <v>1.73</v>
      </c>
      <c r="AH1419" s="48">
        <f>_xlfn.XLOOKUP($F1419,Main_OG!$D$1:$D$766,Main_OG!AB$1:AB$766,"")</f>
        <v>14.4</v>
      </c>
      <c r="AI1419" s="48">
        <f>_xlfn.XLOOKUP($F1419,Main_OG!$D$1:$D$766,Main_OG!AC$1:AC$766,"")</f>
        <v>7.1610124069250478</v>
      </c>
      <c r="AJ1419" s="48">
        <f>_xlfn.XLOOKUP($F1419,Main_OG!$D$1:$D$766,Main_OG!AD$1:AD$766,"")</f>
        <v>0.4704061490499184</v>
      </c>
    </row>
    <row r="1420" spans="2:36" x14ac:dyDescent="0.35">
      <c r="B1420" s="36" t="s">
        <v>2512</v>
      </c>
      <c r="C1420" s="45" t="s">
        <v>490</v>
      </c>
      <c r="D1420" s="45" t="s">
        <v>4450</v>
      </c>
      <c r="E1420" s="36" t="s">
        <v>4512</v>
      </c>
      <c r="F1420" s="36" t="str">
        <f t="shared" si="66"/>
        <v>2007_KY</v>
      </c>
      <c r="G1420" s="45">
        <v>2007</v>
      </c>
      <c r="H1420" s="45">
        <f>_xlfn.XLOOKUP(J1420,Main_OG!$B$1:$B$766,Main_OG!$O$1:$O$766,"")</f>
        <v>0</v>
      </c>
      <c r="I1420" s="45">
        <f>_xlfn.XLOOKUP(F1420,Main_OG!$D$1:$D$766,Main_OG!$J$1:$J$766,"")</f>
        <v>0</v>
      </c>
      <c r="J1420" s="45" t="s">
        <v>490</v>
      </c>
      <c r="K1420" s="45" t="str">
        <f t="shared" si="67"/>
        <v>Louisville Gas &amp; Electric Co_KY</v>
      </c>
      <c r="L1420" s="45" t="str">
        <f t="shared" si="68"/>
        <v>Louisville Gas Electric Co_KY</v>
      </c>
      <c r="M1420" s="45" t="s">
        <v>2514</v>
      </c>
      <c r="N1420" s="45">
        <v>0</v>
      </c>
      <c r="O1420" s="45">
        <v>47611</v>
      </c>
      <c r="P1420" s="45">
        <v>393</v>
      </c>
      <c r="Q1420" s="45">
        <v>352699</v>
      </c>
      <c r="R1420" s="45">
        <v>0</v>
      </c>
      <c r="S1420" s="45">
        <v>320957</v>
      </c>
      <c r="T1420" s="45">
        <v>136107</v>
      </c>
      <c r="U1420" s="45">
        <v>308553</v>
      </c>
      <c r="V1420" s="45">
        <v>0</v>
      </c>
      <c r="W1420" s="45">
        <v>6.2</v>
      </c>
      <c r="X1420" s="45">
        <v>4.55</v>
      </c>
      <c r="Y1420" s="45">
        <v>6.88</v>
      </c>
      <c r="Z1420" s="46">
        <v>185790</v>
      </c>
      <c r="AA1420" s="46">
        <v>43646.77381766789</v>
      </c>
      <c r="AB1420" s="47">
        <f>_xlfn.XLOOKUP($F1420,Main_OG!$D$1:$D$766,Main_OG!AJ$1:AJ$766,"")</f>
        <v>82128322</v>
      </c>
      <c r="AC1420" s="47">
        <f>_xlfn.XLOOKUP($F1420,Main_OG!$D$1:$D$766,Main_OG!AK$1:AK$766,"")</f>
        <v>11131158</v>
      </c>
      <c r="AD1420" s="47">
        <f>_xlfn.XLOOKUP($F1420,Main_OG!$D$1:$D$766,Main_OG!AL$1:AL$766,"")</f>
        <v>41774508</v>
      </c>
      <c r="AE1420" s="47">
        <f>_xlfn.XLOOKUP($F1420,Main_OG!$D$1:$D$766,Main_OG!AM$1:AM$766,"")</f>
        <v>0</v>
      </c>
      <c r="AF1420" s="48">
        <f>_xlfn.XLOOKUP($F1420,Main_OG!$D$1:$D$766,Main_OG!Z$1:Z$766,"")</f>
        <v>0</v>
      </c>
      <c r="AG1420" s="48">
        <f>_xlfn.XLOOKUP($F1420,Main_OG!$D$1:$D$766,Main_OG!AA$1:AA$766,"")</f>
        <v>1.77</v>
      </c>
      <c r="AH1420" s="48">
        <f>_xlfn.XLOOKUP($F1420,Main_OG!$D$1:$D$766,Main_OG!AB$1:AB$766,"")</f>
        <v>16.27</v>
      </c>
      <c r="AI1420" s="48">
        <f>_xlfn.XLOOKUP($F1420,Main_OG!$D$1:$D$766,Main_OG!AC$1:AC$766,"")</f>
        <v>7.3815467393807772</v>
      </c>
      <c r="AJ1420" s="48">
        <f>_xlfn.XLOOKUP($F1420,Main_OG!$D$1:$D$766,Main_OG!AD$1:AD$766,"")</f>
        <v>0.58103021845052572</v>
      </c>
    </row>
    <row r="1421" spans="2:36" x14ac:dyDescent="0.35">
      <c r="B1421" s="36" t="s">
        <v>2512</v>
      </c>
      <c r="C1421" s="45" t="s">
        <v>490</v>
      </c>
      <c r="D1421" s="45" t="s">
        <v>4450</v>
      </c>
      <c r="E1421" s="36" t="s">
        <v>4512</v>
      </c>
      <c r="F1421" s="36" t="str">
        <f t="shared" si="66"/>
        <v>2008_KY</v>
      </c>
      <c r="G1421" s="45">
        <v>2008</v>
      </c>
      <c r="H1421" s="45">
        <f>_xlfn.XLOOKUP(J1421,Main_OG!$B$1:$B$766,Main_OG!$O$1:$O$766,"")</f>
        <v>0</v>
      </c>
      <c r="I1421" s="45">
        <f>_xlfn.XLOOKUP(F1421,Main_OG!$D$1:$D$766,Main_OG!$J$1:$J$766,"")</f>
        <v>0</v>
      </c>
      <c r="J1421" s="45" t="s">
        <v>490</v>
      </c>
      <c r="K1421" s="45" t="str">
        <f t="shared" si="67"/>
        <v>Louisville Gas &amp; Electric Co_KY</v>
      </c>
      <c r="L1421" s="45" t="str">
        <f t="shared" si="68"/>
        <v>Louisville Gas Electric Co_KY</v>
      </c>
      <c r="M1421" s="45" t="s">
        <v>2515</v>
      </c>
      <c r="N1421" s="45">
        <v>0</v>
      </c>
      <c r="O1421" s="45">
        <v>47143</v>
      </c>
      <c r="P1421" s="45">
        <v>383</v>
      </c>
      <c r="Q1421" s="45">
        <v>353173</v>
      </c>
      <c r="R1421" s="45">
        <v>0</v>
      </c>
      <c r="S1421" s="45">
        <v>5025828</v>
      </c>
      <c r="T1421" s="45">
        <v>2850830</v>
      </c>
      <c r="U1421" s="45">
        <v>4206411</v>
      </c>
      <c r="V1421" s="45">
        <v>0</v>
      </c>
      <c r="W1421" s="45">
        <v>6.45</v>
      </c>
      <c r="X1421" s="45">
        <v>4.8499999999999996</v>
      </c>
      <c r="Y1421" s="45">
        <v>7.16</v>
      </c>
      <c r="Z1421" s="46">
        <v>186515.9</v>
      </c>
      <c r="AA1421" s="46">
        <v>43478.136208069322</v>
      </c>
      <c r="AB1421" s="47">
        <f>_xlfn.XLOOKUP($F1421,Main_OG!$D$1:$D$766,Main_OG!AJ$1:AJ$766,"")</f>
        <v>84381552</v>
      </c>
      <c r="AC1421" s="47">
        <f>_xlfn.XLOOKUP($F1421,Main_OG!$D$1:$D$766,Main_OG!AK$1:AK$766,"")</f>
        <v>11460722</v>
      </c>
      <c r="AD1421" s="47">
        <f>_xlfn.XLOOKUP($F1421,Main_OG!$D$1:$D$766,Main_OG!AL$1:AL$766,"")</f>
        <v>21907368</v>
      </c>
      <c r="AE1421" s="47">
        <f>_xlfn.XLOOKUP($F1421,Main_OG!$D$1:$D$766,Main_OG!AM$1:AM$766,"")</f>
        <v>0</v>
      </c>
      <c r="AF1421" s="48">
        <f>_xlfn.XLOOKUP($F1421,Main_OG!$D$1:$D$766,Main_OG!Z$1:Z$766,"")</f>
        <v>0</v>
      </c>
      <c r="AG1421" s="48">
        <f>_xlfn.XLOOKUP($F1421,Main_OG!$D$1:$D$766,Main_OG!AA$1:AA$766,"")</f>
        <v>2.1800000000000002</v>
      </c>
      <c r="AH1421" s="48">
        <f>_xlfn.XLOOKUP($F1421,Main_OG!$D$1:$D$766,Main_OG!AB$1:AB$766,"")</f>
        <v>21.45</v>
      </c>
      <c r="AI1421" s="48">
        <f>_xlfn.XLOOKUP($F1421,Main_OG!$D$1:$D$766,Main_OG!AC$1:AC$766,"")</f>
        <v>9.1182546074696553</v>
      </c>
      <c r="AJ1421" s="48">
        <f>_xlfn.XLOOKUP($F1421,Main_OG!$D$1:$D$766,Main_OG!AD$1:AD$766,"")</f>
        <v>0.68330088246943577</v>
      </c>
    </row>
    <row r="1422" spans="2:36" x14ac:dyDescent="0.35">
      <c r="B1422" s="36" t="s">
        <v>2512</v>
      </c>
      <c r="C1422" s="45" t="s">
        <v>490</v>
      </c>
      <c r="D1422" s="45" t="s">
        <v>4450</v>
      </c>
      <c r="E1422" s="36" t="s">
        <v>4512</v>
      </c>
      <c r="F1422" s="36" t="str">
        <f t="shared" si="66"/>
        <v>2009_KY</v>
      </c>
      <c r="G1422" s="45">
        <v>2009</v>
      </c>
      <c r="H1422" s="45">
        <f>_xlfn.XLOOKUP(J1422,Main_OG!$B$1:$B$766,Main_OG!$O$1:$O$766,"")</f>
        <v>0</v>
      </c>
      <c r="I1422" s="45">
        <f>_xlfn.XLOOKUP(F1422,Main_OG!$D$1:$D$766,Main_OG!$J$1:$J$766,"")</f>
        <v>0</v>
      </c>
      <c r="J1422" s="45" t="s">
        <v>490</v>
      </c>
      <c r="K1422" s="45" t="str">
        <f t="shared" si="67"/>
        <v>Louisville Gas &amp; Electric Co_KY</v>
      </c>
      <c r="L1422" s="45" t="str">
        <f t="shared" si="68"/>
        <v>Louisville Gas Electric Co_KY</v>
      </c>
      <c r="M1422" s="45" t="s">
        <v>2516</v>
      </c>
      <c r="N1422" s="45">
        <v>0</v>
      </c>
      <c r="O1422" s="45">
        <v>45737</v>
      </c>
      <c r="P1422" s="45">
        <v>411</v>
      </c>
      <c r="Q1422" s="45">
        <v>344677</v>
      </c>
      <c r="R1422" s="45">
        <v>0</v>
      </c>
      <c r="S1422" s="45">
        <v>4896932</v>
      </c>
      <c r="T1422" s="45">
        <v>2412419</v>
      </c>
      <c r="U1422" s="45">
        <v>4095806</v>
      </c>
      <c r="V1422" s="45">
        <v>0</v>
      </c>
      <c r="W1422" s="45">
        <v>6.75</v>
      </c>
      <c r="X1422" s="45">
        <v>5.14</v>
      </c>
      <c r="Y1422" s="45">
        <v>7.58</v>
      </c>
      <c r="Z1422" s="46">
        <v>178112.8</v>
      </c>
      <c r="AA1422" s="46">
        <v>41257.759306419117</v>
      </c>
      <c r="AB1422" s="47">
        <f>_xlfn.XLOOKUP($F1422,Main_OG!$D$1:$D$766,Main_OG!AJ$1:AJ$766,"")</f>
        <v>78542346</v>
      </c>
      <c r="AC1422" s="47">
        <f>_xlfn.XLOOKUP($F1422,Main_OG!$D$1:$D$766,Main_OG!AK$1:AK$766,"")</f>
        <v>8069320</v>
      </c>
      <c r="AD1422" s="47">
        <f>_xlfn.XLOOKUP($F1422,Main_OG!$D$1:$D$766,Main_OG!AL$1:AL$766,"")</f>
        <v>20045136</v>
      </c>
      <c r="AE1422" s="47">
        <f>_xlfn.XLOOKUP($F1422,Main_OG!$D$1:$D$766,Main_OG!AM$1:AM$766,"")</f>
        <v>0</v>
      </c>
      <c r="AF1422" s="48">
        <f>_xlfn.XLOOKUP($F1422,Main_OG!$D$1:$D$766,Main_OG!Z$1:Z$766,"")</f>
        <v>0</v>
      </c>
      <c r="AG1422" s="48">
        <f>_xlfn.XLOOKUP($F1422,Main_OG!$D$1:$D$766,Main_OG!AA$1:AA$766,"")</f>
        <v>2.17</v>
      </c>
      <c r="AH1422" s="48">
        <f>_xlfn.XLOOKUP($F1422,Main_OG!$D$1:$D$766,Main_OG!AB$1:AB$766,"")</f>
        <v>14.17</v>
      </c>
      <c r="AI1422" s="48">
        <f>_xlfn.XLOOKUP($F1422,Main_OG!$D$1:$D$766,Main_OG!AC$1:AC$766,"")</f>
        <v>4.5973007921271787</v>
      </c>
      <c r="AJ1422" s="48">
        <f>_xlfn.XLOOKUP($F1422,Main_OG!$D$1:$D$766,Main_OG!AD$1:AD$766,"")</f>
        <v>0.68314474405108627</v>
      </c>
    </row>
    <row r="1423" spans="2:36" x14ac:dyDescent="0.35">
      <c r="B1423" s="36" t="s">
        <v>2512</v>
      </c>
      <c r="C1423" s="45" t="s">
        <v>490</v>
      </c>
      <c r="D1423" s="45" t="s">
        <v>4450</v>
      </c>
      <c r="E1423" s="36" t="s">
        <v>4512</v>
      </c>
      <c r="F1423" s="36" t="str">
        <f t="shared" si="66"/>
        <v>2010_KY</v>
      </c>
      <c r="G1423" s="45">
        <v>2010</v>
      </c>
      <c r="H1423" s="45">
        <f>_xlfn.XLOOKUP(J1423,Main_OG!$B$1:$B$766,Main_OG!$O$1:$O$766,"")</f>
        <v>0</v>
      </c>
      <c r="I1423" s="45">
        <f>_xlfn.XLOOKUP(F1423,Main_OG!$D$1:$D$766,Main_OG!$J$1:$J$766,"")</f>
        <v>0</v>
      </c>
      <c r="J1423" s="45" t="s">
        <v>490</v>
      </c>
      <c r="K1423" s="45" t="str">
        <f t="shared" si="67"/>
        <v>Louisville Gas &amp; Electric Co_KY</v>
      </c>
      <c r="L1423" s="45" t="str">
        <f t="shared" si="68"/>
        <v>Louisville Gas Electric Co_KY</v>
      </c>
      <c r="M1423" s="45" t="s">
        <v>2517</v>
      </c>
      <c r="N1423" s="45">
        <v>0</v>
      </c>
      <c r="O1423" s="45">
        <v>46386</v>
      </c>
      <c r="P1423" s="45">
        <v>433</v>
      </c>
      <c r="Q1423" s="45">
        <v>349049</v>
      </c>
      <c r="R1423" s="45">
        <v>0</v>
      </c>
      <c r="S1423" s="45">
        <v>5143503</v>
      </c>
      <c r="T1423" s="45">
        <v>2602851</v>
      </c>
      <c r="U1423" s="45">
        <v>4591883</v>
      </c>
      <c r="V1423" s="45">
        <v>0</v>
      </c>
      <c r="W1423" s="45">
        <v>7.16</v>
      </c>
      <c r="X1423" s="45">
        <v>5.38</v>
      </c>
      <c r="Y1423" s="45">
        <v>7.98</v>
      </c>
      <c r="Z1423" s="46">
        <v>186720.6</v>
      </c>
      <c r="AA1423" s="46">
        <v>42939.437925667546</v>
      </c>
      <c r="AB1423" s="47">
        <f>_xlfn.XLOOKUP($F1423,Main_OG!$D$1:$D$766,Main_OG!AJ$1:AJ$766,"")</f>
        <v>83781254</v>
      </c>
      <c r="AC1423" s="47">
        <f>_xlfn.XLOOKUP($F1423,Main_OG!$D$1:$D$766,Main_OG!AK$1:AK$766,"")</f>
        <v>8756708</v>
      </c>
      <c r="AD1423" s="47">
        <f>_xlfn.XLOOKUP($F1423,Main_OG!$D$1:$D$766,Main_OG!AL$1:AL$766,"")</f>
        <v>41859754</v>
      </c>
      <c r="AE1423" s="47">
        <f>_xlfn.XLOOKUP($F1423,Main_OG!$D$1:$D$766,Main_OG!AM$1:AM$766,"")</f>
        <v>0</v>
      </c>
      <c r="AF1423" s="48">
        <f>_xlfn.XLOOKUP($F1423,Main_OG!$D$1:$D$766,Main_OG!Z$1:Z$766,"")</f>
        <v>0</v>
      </c>
      <c r="AG1423" s="48">
        <f>_xlfn.XLOOKUP($F1423,Main_OG!$D$1:$D$766,Main_OG!AA$1:AA$766,"")</f>
        <v>2.2599999999999998</v>
      </c>
      <c r="AH1423" s="48">
        <f>_xlfn.XLOOKUP($F1423,Main_OG!$D$1:$D$766,Main_OG!AB$1:AB$766,"")</f>
        <v>16.55</v>
      </c>
      <c r="AI1423" s="48">
        <f>_xlfn.XLOOKUP($F1423,Main_OG!$D$1:$D$766,Main_OG!AC$1:AC$766,"")</f>
        <v>4.9924248044436963</v>
      </c>
      <c r="AJ1423" s="48">
        <f>_xlfn.XLOOKUP($F1423,Main_OG!$D$1:$D$766,Main_OG!AD$1:AD$766,"")</f>
        <v>0.70992248279802228</v>
      </c>
    </row>
    <row r="1424" spans="2:36" x14ac:dyDescent="0.35">
      <c r="B1424" s="36" t="s">
        <v>2512</v>
      </c>
      <c r="C1424" s="45" t="s">
        <v>490</v>
      </c>
      <c r="D1424" s="45" t="s">
        <v>4450</v>
      </c>
      <c r="E1424" s="36" t="s">
        <v>4512</v>
      </c>
      <c r="F1424" s="36" t="str">
        <f t="shared" si="66"/>
        <v>2011_KY</v>
      </c>
      <c r="G1424" s="45">
        <v>2011</v>
      </c>
      <c r="H1424" s="45">
        <f>_xlfn.XLOOKUP(J1424,Main_OG!$B$1:$B$766,Main_OG!$O$1:$O$766,"")</f>
        <v>0</v>
      </c>
      <c r="I1424" s="45">
        <f>_xlfn.XLOOKUP(F1424,Main_OG!$D$1:$D$766,Main_OG!$J$1:$J$766,"")</f>
        <v>0</v>
      </c>
      <c r="J1424" s="45" t="s">
        <v>490</v>
      </c>
      <c r="K1424" s="45" t="str">
        <f t="shared" si="67"/>
        <v>Louisville Gas &amp; Electric Co_KY</v>
      </c>
      <c r="L1424" s="45" t="str">
        <f t="shared" si="68"/>
        <v>Louisville Gas Electric Co_KY</v>
      </c>
      <c r="M1424" s="45" t="s">
        <v>2518</v>
      </c>
      <c r="N1424" s="45">
        <v>0</v>
      </c>
      <c r="O1424" s="45">
        <v>45820</v>
      </c>
      <c r="P1424" s="45">
        <v>409</v>
      </c>
      <c r="Q1424" s="45">
        <v>347833</v>
      </c>
      <c r="R1424" s="45">
        <v>0</v>
      </c>
      <c r="S1424" s="45">
        <v>4950738</v>
      </c>
      <c r="T1424" s="45">
        <v>2430194</v>
      </c>
      <c r="U1424" s="45">
        <v>4260122</v>
      </c>
      <c r="V1424" s="45">
        <v>0</v>
      </c>
      <c r="W1424" s="45">
        <v>7.91</v>
      </c>
      <c r="X1424" s="45">
        <v>5.98</v>
      </c>
      <c r="Y1424" s="45">
        <v>8.6</v>
      </c>
      <c r="Z1424" s="46">
        <v>188389.8</v>
      </c>
      <c r="AA1424" s="46">
        <v>43101.735899718522</v>
      </c>
      <c r="AB1424" s="47">
        <f>_xlfn.XLOOKUP($F1424,Main_OG!$D$1:$D$766,Main_OG!AJ$1:AJ$766,"")</f>
        <v>85085312</v>
      </c>
      <c r="AC1424" s="47">
        <f>_xlfn.XLOOKUP($F1424,Main_OG!$D$1:$D$766,Main_OG!AK$1:AK$766,"")</f>
        <v>6592725.4000000004</v>
      </c>
      <c r="AD1424" s="47">
        <f>_xlfn.XLOOKUP($F1424,Main_OG!$D$1:$D$766,Main_OG!AL$1:AL$766,"")</f>
        <v>34686724</v>
      </c>
      <c r="AE1424" s="47">
        <f>_xlfn.XLOOKUP($F1424,Main_OG!$D$1:$D$766,Main_OG!AM$1:AM$766,"")</f>
        <v>0</v>
      </c>
      <c r="AF1424" s="48">
        <f>_xlfn.XLOOKUP($F1424,Main_OG!$D$1:$D$766,Main_OG!Z$1:Z$766,"")</f>
        <v>0</v>
      </c>
      <c r="AG1424" s="48">
        <f>_xlfn.XLOOKUP($F1424,Main_OG!$D$1:$D$766,Main_OG!AA$1:AA$766,"")</f>
        <v>2.3089180475565318</v>
      </c>
      <c r="AH1424" s="48">
        <f>_xlfn.XLOOKUP($F1424,Main_OG!$D$1:$D$766,Main_OG!AB$1:AB$766,"")</f>
        <v>23.03</v>
      </c>
      <c r="AI1424" s="48">
        <f>_xlfn.XLOOKUP($F1424,Main_OG!$D$1:$D$766,Main_OG!AC$1:AC$766,"")</f>
        <v>4.6524343752411106</v>
      </c>
      <c r="AJ1424" s="48">
        <f>_xlfn.XLOOKUP($F1424,Main_OG!$D$1:$D$766,Main_OG!AD$1:AD$766,"")</f>
        <v>0.75949643062398253</v>
      </c>
    </row>
    <row r="1425" spans="2:36" x14ac:dyDescent="0.35">
      <c r="B1425" s="36" t="s">
        <v>2512</v>
      </c>
      <c r="C1425" s="45" t="s">
        <v>490</v>
      </c>
      <c r="D1425" s="45" t="s">
        <v>4450</v>
      </c>
      <c r="E1425" s="36" t="s">
        <v>4512</v>
      </c>
      <c r="F1425" s="36" t="str">
        <f t="shared" si="66"/>
        <v>2012_KY</v>
      </c>
      <c r="G1425" s="45">
        <v>2012</v>
      </c>
      <c r="H1425" s="45">
        <f>_xlfn.XLOOKUP(J1425,Main_OG!$B$1:$B$766,Main_OG!$O$1:$O$766,"")</f>
        <v>0</v>
      </c>
      <c r="I1425" s="45">
        <f>_xlfn.XLOOKUP(F1425,Main_OG!$D$1:$D$766,Main_OG!$J$1:$J$766,"")</f>
        <v>0</v>
      </c>
      <c r="J1425" s="45" t="s">
        <v>490</v>
      </c>
      <c r="K1425" s="45" t="str">
        <f t="shared" si="67"/>
        <v>Louisville Gas &amp; Electric Co_KY</v>
      </c>
      <c r="L1425" s="45" t="str">
        <f t="shared" si="68"/>
        <v>Louisville Gas Electric Co_KY</v>
      </c>
      <c r="M1425" s="45" t="s">
        <v>2519</v>
      </c>
      <c r="N1425" s="45">
        <v>0</v>
      </c>
      <c r="O1425" s="45">
        <v>46582</v>
      </c>
      <c r="P1425" s="45">
        <v>411</v>
      </c>
      <c r="Q1425" s="45">
        <v>346445</v>
      </c>
      <c r="R1425" s="45">
        <v>0</v>
      </c>
      <c r="S1425" s="45">
        <v>4912298</v>
      </c>
      <c r="T1425" s="45">
        <v>2666220</v>
      </c>
      <c r="U1425" s="45">
        <v>4259211</v>
      </c>
      <c r="V1425" s="45">
        <v>0</v>
      </c>
      <c r="W1425" s="45">
        <v>8.3371978000000002</v>
      </c>
      <c r="X1425" s="45">
        <v>6.1672330000000004</v>
      </c>
      <c r="Y1425" s="45">
        <v>8.9960088999999996</v>
      </c>
      <c r="Z1425" s="46">
        <v>192060.1</v>
      </c>
      <c r="AA1425" s="46">
        <v>43770.740439826659</v>
      </c>
      <c r="AB1425" s="47">
        <f>_xlfn.XLOOKUP($F1425,Main_OG!$D$1:$D$766,Main_OG!AJ$1:AJ$766,"")</f>
        <v>77956228</v>
      </c>
      <c r="AC1425" s="47">
        <f>_xlfn.XLOOKUP($F1425,Main_OG!$D$1:$D$766,Main_OG!AK$1:AK$766,"")</f>
        <v>5884778</v>
      </c>
      <c r="AD1425" s="47">
        <f>_xlfn.XLOOKUP($F1425,Main_OG!$D$1:$D$766,Main_OG!AL$1:AL$766,"")</f>
        <v>66136766</v>
      </c>
      <c r="AE1425" s="47">
        <f>_xlfn.XLOOKUP($F1425,Main_OG!$D$1:$D$766,Main_OG!AM$1:AM$766,"")</f>
        <v>0</v>
      </c>
      <c r="AF1425" s="48">
        <f>_xlfn.XLOOKUP($F1425,Main_OG!$D$1:$D$766,Main_OG!Z$1:Z$766,"")</f>
        <v>0</v>
      </c>
      <c r="AG1425" s="48">
        <f>_xlfn.XLOOKUP($F1425,Main_OG!$D$1:$D$766,Main_OG!AA$1:AA$766,"")</f>
        <v>2.324237813104427</v>
      </c>
      <c r="AH1425" s="48">
        <f>_xlfn.XLOOKUP($F1425,Main_OG!$D$1:$D$766,Main_OG!AB$1:AB$766,"")</f>
        <v>23.49195884567845</v>
      </c>
      <c r="AI1425" s="48">
        <f>_xlfn.XLOOKUP($F1425,Main_OG!$D$1:$D$766,Main_OG!AC$1:AC$766,"")</f>
        <v>3.503818060367514</v>
      </c>
      <c r="AJ1425" s="48">
        <f>_xlfn.XLOOKUP($F1425,Main_OG!$D$1:$D$766,Main_OG!AD$1:AD$766,"")</f>
        <v>0.75442193202762442</v>
      </c>
    </row>
    <row r="1426" spans="2:36" x14ac:dyDescent="0.35">
      <c r="B1426" s="36" t="s">
        <v>2512</v>
      </c>
      <c r="C1426" s="45" t="s">
        <v>490</v>
      </c>
      <c r="D1426" s="45" t="s">
        <v>4450</v>
      </c>
      <c r="E1426" s="36" t="s">
        <v>4512</v>
      </c>
      <c r="F1426" s="36" t="str">
        <f t="shared" si="66"/>
        <v>2013_KY</v>
      </c>
      <c r="G1426" s="45">
        <v>2013</v>
      </c>
      <c r="H1426" s="45">
        <f>_xlfn.XLOOKUP(J1426,Main_OG!$B$1:$B$766,Main_OG!$O$1:$O$766,"")</f>
        <v>0</v>
      </c>
      <c r="I1426" s="45">
        <f>_xlfn.XLOOKUP(F1426,Main_OG!$D$1:$D$766,Main_OG!$J$1:$J$766,"")</f>
        <v>0</v>
      </c>
      <c r="J1426" s="45" t="s">
        <v>490</v>
      </c>
      <c r="K1426" s="45" t="str">
        <f t="shared" si="67"/>
        <v>Louisville Gas &amp; Electric Co_KY</v>
      </c>
      <c r="L1426" s="45" t="str">
        <f t="shared" si="68"/>
        <v>Louisville Gas Electric Co_KY</v>
      </c>
      <c r="M1426" s="45" t="s">
        <v>2520</v>
      </c>
      <c r="N1426" s="45">
        <v>0</v>
      </c>
      <c r="O1426" s="45">
        <v>46836</v>
      </c>
      <c r="P1426" s="45">
        <v>429</v>
      </c>
      <c r="Q1426" s="45">
        <v>348048</v>
      </c>
      <c r="R1426" s="45">
        <v>0</v>
      </c>
      <c r="S1426" s="45">
        <v>4834960</v>
      </c>
      <c r="T1426" s="45">
        <v>2699966</v>
      </c>
      <c r="U1426" s="45">
        <v>4164049</v>
      </c>
      <c r="V1426" s="45">
        <v>0</v>
      </c>
      <c r="W1426" s="45">
        <v>8.7178798000000004</v>
      </c>
      <c r="X1426" s="45">
        <v>6.4546739000000004</v>
      </c>
      <c r="Y1426" s="45">
        <v>9.7492128000000005</v>
      </c>
      <c r="Z1426" s="46">
        <v>196698</v>
      </c>
      <c r="AA1426" s="46">
        <v>44634.035761143983</v>
      </c>
      <c r="AB1426" s="47">
        <f>_xlfn.XLOOKUP($F1426,Main_OG!$D$1:$D$766,Main_OG!AJ$1:AJ$766,"")</f>
        <v>78949302</v>
      </c>
      <c r="AC1426" s="47">
        <f>_xlfn.XLOOKUP($F1426,Main_OG!$D$1:$D$766,Main_OG!AK$1:AK$766,"")</f>
        <v>5447912.5999999996</v>
      </c>
      <c r="AD1426" s="47">
        <f>_xlfn.XLOOKUP($F1426,Main_OG!$D$1:$D$766,Main_OG!AL$1:AL$766,"")</f>
        <v>32153988</v>
      </c>
      <c r="AE1426" s="47">
        <f>_xlfn.XLOOKUP($F1426,Main_OG!$D$1:$D$766,Main_OG!AM$1:AM$766,"")</f>
        <v>0</v>
      </c>
      <c r="AF1426" s="48">
        <f>_xlfn.XLOOKUP($F1426,Main_OG!$D$1:$D$766,Main_OG!Z$1:Z$766,"")</f>
        <v>2.4300000000000002</v>
      </c>
      <c r="AG1426" s="48">
        <f>_xlfn.XLOOKUP($F1426,Main_OG!$D$1:$D$766,Main_OG!AA$1:AA$766,"")</f>
        <v>2.36</v>
      </c>
      <c r="AH1426" s="48">
        <f>_xlfn.XLOOKUP($F1426,Main_OG!$D$1:$D$766,Main_OG!AB$1:AB$766,"")</f>
        <v>22.61</v>
      </c>
      <c r="AI1426" s="48">
        <f>_xlfn.XLOOKUP($F1426,Main_OG!$D$1:$D$766,Main_OG!AC$1:AC$766,"")</f>
        <v>5.74</v>
      </c>
      <c r="AJ1426" s="48">
        <f>_xlfn.XLOOKUP($F1426,Main_OG!$D$1:$D$766,Main_OG!AD$1:AD$766,"")</f>
        <v>0.73100116927520231</v>
      </c>
    </row>
    <row r="1427" spans="2:36" x14ac:dyDescent="0.35">
      <c r="B1427" s="36" t="s">
        <v>2512</v>
      </c>
      <c r="C1427" s="45" t="s">
        <v>490</v>
      </c>
      <c r="D1427" s="45" t="s">
        <v>4450</v>
      </c>
      <c r="E1427" s="36" t="s">
        <v>4512</v>
      </c>
      <c r="F1427" s="36" t="str">
        <f t="shared" si="66"/>
        <v>2014_KY</v>
      </c>
      <c r="G1427" s="45">
        <v>2014</v>
      </c>
      <c r="H1427" s="45">
        <f>_xlfn.XLOOKUP(J1427,Main_OG!$B$1:$B$766,Main_OG!$O$1:$O$766,"")</f>
        <v>0</v>
      </c>
      <c r="I1427" s="45">
        <f>_xlfn.XLOOKUP(F1427,Main_OG!$D$1:$D$766,Main_OG!$J$1:$J$766,"")</f>
        <v>0</v>
      </c>
      <c r="J1427" s="45" t="s">
        <v>490</v>
      </c>
      <c r="K1427" s="45" t="str">
        <f t="shared" si="67"/>
        <v>Louisville Gas &amp; Electric Co_KY</v>
      </c>
      <c r="L1427" s="45" t="str">
        <f t="shared" si="68"/>
        <v>Louisville Gas Electric Co_KY</v>
      </c>
      <c r="M1427" s="45" t="s">
        <v>2521</v>
      </c>
      <c r="N1427" s="45">
        <v>0</v>
      </c>
      <c r="O1427" s="45">
        <v>47014</v>
      </c>
      <c r="P1427" s="45">
        <v>440</v>
      </c>
      <c r="Q1427" s="45">
        <v>350587</v>
      </c>
      <c r="R1427" s="45">
        <v>0</v>
      </c>
      <c r="S1427" s="45">
        <v>4885866</v>
      </c>
      <c r="T1427" s="45">
        <v>2773972</v>
      </c>
      <c r="U1427" s="45">
        <v>4157326</v>
      </c>
      <c r="V1427" s="45">
        <v>0</v>
      </c>
      <c r="W1427" s="45">
        <v>9.0282049999999998</v>
      </c>
      <c r="X1427" s="45">
        <v>6.5694245999999996</v>
      </c>
      <c r="Y1427" s="45">
        <v>10.080109</v>
      </c>
      <c r="Z1427" s="46">
        <v>196795.8</v>
      </c>
      <c r="AA1427" s="46">
        <v>44554.257739203509</v>
      </c>
      <c r="AB1427" s="47">
        <f>_xlfn.XLOOKUP($F1427,Main_OG!$D$1:$D$766,Main_OG!AJ$1:AJ$766,"")</f>
        <v>78427514</v>
      </c>
      <c r="AC1427" s="47">
        <f>_xlfn.XLOOKUP($F1427,Main_OG!$D$1:$D$766,Main_OG!AK$1:AK$766,"")</f>
        <v>4504358</v>
      </c>
      <c r="AD1427" s="47">
        <f>_xlfn.XLOOKUP($F1427,Main_OG!$D$1:$D$766,Main_OG!AL$1:AL$766,"")</f>
        <v>57223628</v>
      </c>
      <c r="AE1427" s="47">
        <f>_xlfn.XLOOKUP($F1427,Main_OG!$D$1:$D$766,Main_OG!AM$1:AM$766,"")</f>
        <v>0</v>
      </c>
      <c r="AF1427" s="48">
        <f>_xlfn.XLOOKUP($F1427,Main_OG!$D$1:$D$766,Main_OG!Z$1:Z$766,"")</f>
        <v>0</v>
      </c>
      <c r="AG1427" s="48">
        <f>_xlfn.XLOOKUP($F1427,Main_OG!$D$1:$D$766,Main_OG!AA$1:AA$766,"")</f>
        <v>2.34</v>
      </c>
      <c r="AH1427" s="48">
        <f>_xlfn.XLOOKUP($F1427,Main_OG!$D$1:$D$766,Main_OG!AB$1:AB$766,"")</f>
        <v>21.42</v>
      </c>
      <c r="AI1427" s="48">
        <f>_xlfn.XLOOKUP($F1427,Main_OG!$D$1:$D$766,Main_OG!AC$1:AC$766,"")</f>
        <v>6.02</v>
      </c>
      <c r="AJ1427" s="48">
        <f>_xlfn.XLOOKUP($F1427,Main_OG!$D$1:$D$766,Main_OG!AD$1:AD$766,"")</f>
        <v>0.68548682032632846</v>
      </c>
    </row>
    <row r="1428" spans="2:36" x14ac:dyDescent="0.35">
      <c r="B1428" s="36" t="s">
        <v>2512</v>
      </c>
      <c r="C1428" s="45" t="s">
        <v>490</v>
      </c>
      <c r="D1428" s="45" t="s">
        <v>4450</v>
      </c>
      <c r="E1428" s="36" t="s">
        <v>4512</v>
      </c>
      <c r="F1428" s="36" t="str">
        <f t="shared" si="66"/>
        <v>2015_KY</v>
      </c>
      <c r="G1428" s="45">
        <v>2015</v>
      </c>
      <c r="H1428" s="45">
        <f>_xlfn.XLOOKUP(J1428,Main_OG!$B$1:$B$766,Main_OG!$O$1:$O$766,"")</f>
        <v>0</v>
      </c>
      <c r="I1428" s="45">
        <f>_xlfn.XLOOKUP(F1428,Main_OG!$D$1:$D$766,Main_OG!$J$1:$J$766,"")</f>
        <v>0</v>
      </c>
      <c r="J1428" s="45" t="s">
        <v>490</v>
      </c>
      <c r="K1428" s="45" t="str">
        <f t="shared" si="67"/>
        <v>Louisville Gas &amp; Electric Co_KY</v>
      </c>
      <c r="L1428" s="45" t="str">
        <f t="shared" si="68"/>
        <v>Louisville Gas Electric Co_KY</v>
      </c>
      <c r="M1428" s="45" t="s">
        <v>2522</v>
      </c>
      <c r="N1428" s="45">
        <v>0</v>
      </c>
      <c r="O1428" s="45">
        <v>47476</v>
      </c>
      <c r="P1428" s="45">
        <v>476</v>
      </c>
      <c r="Q1428" s="45">
        <v>353419</v>
      </c>
      <c r="R1428" s="45">
        <v>0</v>
      </c>
      <c r="S1428" s="45">
        <v>4910590</v>
      </c>
      <c r="T1428" s="45">
        <v>2775815</v>
      </c>
      <c r="U1428" s="45">
        <v>4080624</v>
      </c>
      <c r="V1428" s="45">
        <v>0</v>
      </c>
      <c r="W1428" s="45">
        <v>9.3970582</v>
      </c>
      <c r="X1428" s="45">
        <v>6.8220324000000003</v>
      </c>
      <c r="Y1428" s="45">
        <v>10.438306000000001</v>
      </c>
      <c r="Z1428" s="46">
        <v>199487.1</v>
      </c>
      <c r="AA1428" s="46">
        <v>45039.834044007781</v>
      </c>
      <c r="AB1428" s="47">
        <f>_xlfn.XLOOKUP($F1428,Main_OG!$D$1:$D$766,Main_OG!AJ$1:AJ$766,"")</f>
        <v>68761688</v>
      </c>
      <c r="AC1428" s="47">
        <f>_xlfn.XLOOKUP($F1428,Main_OG!$D$1:$D$766,Main_OG!AK$1:AK$766,"")</f>
        <v>4173780</v>
      </c>
      <c r="AD1428" s="47">
        <f>_xlfn.XLOOKUP($F1428,Main_OG!$D$1:$D$766,Main_OG!AL$1:AL$766,"")</f>
        <v>107006392</v>
      </c>
      <c r="AE1428" s="47">
        <f>_xlfn.XLOOKUP($F1428,Main_OG!$D$1:$D$766,Main_OG!AM$1:AM$766,"")</f>
        <v>0</v>
      </c>
      <c r="AF1428" s="48">
        <f>_xlfn.XLOOKUP($F1428,Main_OG!$D$1:$D$766,Main_OG!Z$1:Z$766,"")</f>
        <v>0</v>
      </c>
      <c r="AG1428" s="48">
        <f>_xlfn.XLOOKUP($F1428,Main_OG!$D$1:$D$766,Main_OG!AA$1:AA$766,"")</f>
        <v>2.25948627072199</v>
      </c>
      <c r="AH1428" s="48">
        <f>_xlfn.XLOOKUP($F1428,Main_OG!$D$1:$D$766,Main_OG!AB$1:AB$766,"")</f>
        <v>13.21</v>
      </c>
      <c r="AI1428" s="48">
        <f>_xlfn.XLOOKUP($F1428,Main_OG!$D$1:$D$766,Main_OG!AC$1:AC$766,"")</f>
        <v>3.52</v>
      </c>
      <c r="AJ1428" s="48">
        <f>_xlfn.XLOOKUP($F1428,Main_OG!$D$1:$D$766,Main_OG!AD$1:AD$766,"")</f>
        <v>0.66963877086385626</v>
      </c>
    </row>
    <row r="1429" spans="2:36" x14ac:dyDescent="0.35">
      <c r="B1429" s="36" t="s">
        <v>2512</v>
      </c>
      <c r="C1429" s="45" t="s">
        <v>490</v>
      </c>
      <c r="D1429" s="45" t="s">
        <v>4450</v>
      </c>
      <c r="E1429" s="36" t="s">
        <v>4512</v>
      </c>
      <c r="F1429" s="36" t="str">
        <f t="shared" si="66"/>
        <v>2016_KY</v>
      </c>
      <c r="G1429" s="45">
        <v>2016</v>
      </c>
      <c r="H1429" s="45">
        <f>_xlfn.XLOOKUP(J1429,Main_OG!$B$1:$B$766,Main_OG!$O$1:$O$766,"")</f>
        <v>0</v>
      </c>
      <c r="I1429" s="45">
        <f>_xlfn.XLOOKUP(F1429,Main_OG!$D$1:$D$766,Main_OG!$J$1:$J$766,"")</f>
        <v>0</v>
      </c>
      <c r="J1429" s="45" t="s">
        <v>490</v>
      </c>
      <c r="K1429" s="45" t="str">
        <f t="shared" si="67"/>
        <v>Louisville Gas &amp; Electric Co_KY</v>
      </c>
      <c r="L1429" s="45" t="str">
        <f t="shared" si="68"/>
        <v>Louisville Gas Electric Co_KY</v>
      </c>
      <c r="M1429" s="45" t="s">
        <v>2523</v>
      </c>
      <c r="N1429" s="45">
        <v>0</v>
      </c>
      <c r="O1429" s="45">
        <v>47740</v>
      </c>
      <c r="P1429" s="45">
        <v>580</v>
      </c>
      <c r="Q1429" s="45">
        <v>356424</v>
      </c>
      <c r="R1429" s="45">
        <v>0</v>
      </c>
      <c r="S1429" s="45">
        <v>5092140</v>
      </c>
      <c r="T1429" s="45">
        <v>2639668</v>
      </c>
      <c r="U1429" s="45">
        <v>4215244</v>
      </c>
      <c r="V1429" s="45">
        <v>0</v>
      </c>
      <c r="W1429" s="45">
        <v>9.2814867999999997</v>
      </c>
      <c r="X1429" s="45">
        <v>6.6915423000000001</v>
      </c>
      <c r="Y1429" s="45">
        <v>10.410629</v>
      </c>
      <c r="Z1429" s="46">
        <v>201007.2</v>
      </c>
      <c r="AA1429" s="46">
        <v>45268.772017063689</v>
      </c>
      <c r="AB1429" s="47">
        <f>_xlfn.XLOOKUP($F1429,Main_OG!$D$1:$D$766,Main_OG!AJ$1:AJ$766,"")</f>
        <v>63717656</v>
      </c>
      <c r="AC1429" s="47">
        <f>_xlfn.XLOOKUP($F1429,Main_OG!$D$1:$D$766,Main_OG!AK$1:AK$766,"")</f>
        <v>4808670</v>
      </c>
      <c r="AD1429" s="47">
        <f>_xlfn.XLOOKUP($F1429,Main_OG!$D$1:$D$766,Main_OG!AL$1:AL$766,"")</f>
        <v>134772060</v>
      </c>
      <c r="AE1429" s="47">
        <f>_xlfn.XLOOKUP($F1429,Main_OG!$D$1:$D$766,Main_OG!AM$1:AM$766,"")</f>
        <v>0</v>
      </c>
      <c r="AF1429" s="48">
        <f>_xlfn.XLOOKUP($F1429,Main_OG!$D$1:$D$766,Main_OG!Z$1:Z$766,"")</f>
        <v>0</v>
      </c>
      <c r="AG1429" s="48">
        <f>_xlfn.XLOOKUP($F1429,Main_OG!$D$1:$D$766,Main_OG!AA$1:AA$766,"")</f>
        <v>2.2143440282408582</v>
      </c>
      <c r="AH1429" s="48">
        <f>_xlfn.XLOOKUP($F1429,Main_OG!$D$1:$D$766,Main_OG!AB$1:AB$766,"")</f>
        <v>11.309272049594229</v>
      </c>
      <c r="AI1429" s="48">
        <f>_xlfn.XLOOKUP($F1429,Main_OG!$D$1:$D$766,Main_OG!AC$1:AC$766,"")</f>
        <v>3.2924726584307722</v>
      </c>
      <c r="AJ1429" s="48">
        <f>_xlfn.XLOOKUP($F1429,Main_OG!$D$1:$D$766,Main_OG!AD$1:AD$766,"")</f>
        <v>0.65636700530415037</v>
      </c>
    </row>
    <row r="1430" spans="2:36" x14ac:dyDescent="0.35">
      <c r="B1430" s="36" t="s">
        <v>2512</v>
      </c>
      <c r="C1430" s="45" t="s">
        <v>490</v>
      </c>
      <c r="D1430" s="45" t="s">
        <v>4450</v>
      </c>
      <c r="E1430" s="36" t="s">
        <v>4512</v>
      </c>
      <c r="F1430" s="36" t="str">
        <f t="shared" si="66"/>
        <v>2017_KY</v>
      </c>
      <c r="G1430" s="45">
        <v>2017</v>
      </c>
      <c r="H1430" s="45">
        <f>_xlfn.XLOOKUP(J1430,Main_OG!$B$1:$B$766,Main_OG!$O$1:$O$766,"")</f>
        <v>0</v>
      </c>
      <c r="I1430" s="45">
        <f>_xlfn.XLOOKUP(F1430,Main_OG!$D$1:$D$766,Main_OG!$J$1:$J$766,"")</f>
        <v>0</v>
      </c>
      <c r="J1430" s="45" t="s">
        <v>490</v>
      </c>
      <c r="K1430" s="45" t="str">
        <f t="shared" si="67"/>
        <v>Louisville Gas &amp; Electric Co_KY</v>
      </c>
      <c r="L1430" s="45" t="str">
        <f t="shared" si="68"/>
        <v>Louisville Gas Electric Co_KY</v>
      </c>
      <c r="M1430" s="45" t="s">
        <v>2524</v>
      </c>
      <c r="N1430" s="45">
        <v>0</v>
      </c>
      <c r="O1430" s="45">
        <v>48507</v>
      </c>
      <c r="P1430" s="45">
        <v>573</v>
      </c>
      <c r="Q1430" s="45">
        <v>359658</v>
      </c>
      <c r="R1430" s="45">
        <v>0</v>
      </c>
      <c r="S1430" s="45">
        <v>4960882</v>
      </c>
      <c r="T1430" s="45">
        <v>2561708</v>
      </c>
      <c r="U1430" s="45">
        <v>4004001</v>
      </c>
      <c r="V1430" s="45">
        <v>0</v>
      </c>
      <c r="W1430" s="45">
        <v>9.5539664000000002</v>
      </c>
      <c r="X1430" s="45">
        <v>6.8294591000000002</v>
      </c>
      <c r="Y1430" s="45">
        <v>10.902832</v>
      </c>
      <c r="Z1430" s="46">
        <v>203564</v>
      </c>
      <c r="AA1430" s="46">
        <v>45687.327604200567</v>
      </c>
      <c r="AB1430" s="47">
        <f>_xlfn.XLOOKUP($F1430,Main_OG!$D$1:$D$766,Main_OG!AJ$1:AJ$766,"")</f>
        <v>54968734</v>
      </c>
      <c r="AC1430" s="47">
        <f>_xlfn.XLOOKUP($F1430,Main_OG!$D$1:$D$766,Main_OG!AK$1:AK$766,"")</f>
        <v>2039610</v>
      </c>
      <c r="AD1430" s="47">
        <f>_xlfn.XLOOKUP($F1430,Main_OG!$D$1:$D$766,Main_OG!AL$1:AL$766,"")</f>
        <v>164339300</v>
      </c>
      <c r="AE1430" s="47">
        <f>_xlfn.XLOOKUP($F1430,Main_OG!$D$1:$D$766,Main_OG!AM$1:AM$766,"")</f>
        <v>0</v>
      </c>
      <c r="AF1430" s="48">
        <f>_xlfn.XLOOKUP($F1430,Main_OG!$D$1:$D$766,Main_OG!Z$1:Z$766,"")</f>
        <v>2.2000000000000002</v>
      </c>
      <c r="AG1430" s="48">
        <f>_xlfn.XLOOKUP($F1430,Main_OG!$D$1:$D$766,Main_OG!AA$1:AA$766,"")</f>
        <v>1.99</v>
      </c>
      <c r="AH1430" s="48">
        <f>_xlfn.XLOOKUP($F1430,Main_OG!$D$1:$D$766,Main_OG!AB$1:AB$766,"")</f>
        <v>12.78</v>
      </c>
      <c r="AI1430" s="48">
        <f>_xlfn.XLOOKUP($F1430,Main_OG!$D$1:$D$766,Main_OG!AC$1:AC$766,"")</f>
        <v>3.64</v>
      </c>
      <c r="AJ1430" s="48">
        <f>_xlfn.XLOOKUP($F1430,Main_OG!$D$1:$D$766,Main_OG!AD$1:AD$766,"")</f>
        <v>0.62802788237371954</v>
      </c>
    </row>
    <row r="1431" spans="2:36" x14ac:dyDescent="0.35">
      <c r="B1431" s="36" t="s">
        <v>2512</v>
      </c>
      <c r="C1431" s="45" t="s">
        <v>490</v>
      </c>
      <c r="D1431" s="45" t="s">
        <v>4450</v>
      </c>
      <c r="E1431" s="36" t="s">
        <v>4512</v>
      </c>
      <c r="F1431" s="36" t="str">
        <f t="shared" si="66"/>
        <v>2018_KY</v>
      </c>
      <c r="G1431" s="45">
        <v>2018</v>
      </c>
      <c r="H1431" s="45">
        <f>_xlfn.XLOOKUP(J1431,Main_OG!$B$1:$B$766,Main_OG!$O$1:$O$766,"")</f>
        <v>0</v>
      </c>
      <c r="I1431" s="45">
        <f>_xlfn.XLOOKUP(F1431,Main_OG!$D$1:$D$766,Main_OG!$J$1:$J$766,"")</f>
        <v>0</v>
      </c>
      <c r="J1431" s="45" t="s">
        <v>490</v>
      </c>
      <c r="K1431" s="45" t="str">
        <f t="shared" si="67"/>
        <v>Louisville Gas &amp; Electric Co_KY</v>
      </c>
      <c r="L1431" s="45" t="str">
        <f t="shared" si="68"/>
        <v>Louisville Gas Electric Co_KY</v>
      </c>
      <c r="M1431" s="45" t="s">
        <v>2525</v>
      </c>
      <c r="N1431" s="45">
        <v>0</v>
      </c>
      <c r="O1431" s="45">
        <v>49032</v>
      </c>
      <c r="P1431" s="45">
        <v>567</v>
      </c>
      <c r="Q1431" s="45">
        <v>362112</v>
      </c>
      <c r="R1431" s="45">
        <v>0</v>
      </c>
      <c r="S1431" s="45">
        <v>5087052</v>
      </c>
      <c r="T1431" s="45">
        <v>2606445</v>
      </c>
      <c r="U1431" s="45">
        <v>4370391</v>
      </c>
      <c r="V1431" s="45">
        <v>0</v>
      </c>
      <c r="W1431" s="45">
        <v>9.1983411999999998</v>
      </c>
      <c r="X1431" s="45">
        <v>6.4559006999999999</v>
      </c>
      <c r="Y1431" s="45">
        <v>10.323378</v>
      </c>
      <c r="Z1431" s="46">
        <v>205940.1</v>
      </c>
      <c r="AA1431" s="46">
        <v>46130.713780272847</v>
      </c>
      <c r="AB1431" s="47">
        <f>_xlfn.XLOOKUP($F1431,Main_OG!$D$1:$D$766,Main_OG!AJ$1:AJ$766,"")</f>
        <v>56735866</v>
      </c>
      <c r="AC1431" s="47">
        <f>_xlfn.XLOOKUP($F1431,Main_OG!$D$1:$D$766,Main_OG!AK$1:AK$766,"")</f>
        <v>358068</v>
      </c>
      <c r="AD1431" s="47">
        <f>_xlfn.XLOOKUP($F1431,Main_OG!$D$1:$D$766,Main_OG!AL$1:AL$766,"")</f>
        <v>226973142</v>
      </c>
      <c r="AE1431" s="47">
        <f>_xlfn.XLOOKUP($F1431,Main_OG!$D$1:$D$766,Main_OG!AM$1:AM$766,"")</f>
        <v>0</v>
      </c>
      <c r="AF1431" s="48">
        <f>_xlfn.XLOOKUP($F1431,Main_OG!$D$1:$D$766,Main_OG!Z$1:Z$766,"")</f>
        <v>0</v>
      </c>
      <c r="AG1431" s="48">
        <f>_xlfn.XLOOKUP($F1431,Main_OG!$D$1:$D$766,Main_OG!AA$1:AA$766,"")</f>
        <v>1.96</v>
      </c>
      <c r="AH1431" s="48">
        <f>_xlfn.XLOOKUP($F1431,Main_OG!$D$1:$D$766,Main_OG!AB$1:AB$766,"")</f>
        <v>17.134646247082848</v>
      </c>
      <c r="AI1431" s="48">
        <f>_xlfn.XLOOKUP($F1431,Main_OG!$D$1:$D$766,Main_OG!AC$1:AC$766,"")</f>
        <v>3.59</v>
      </c>
      <c r="AJ1431" s="48">
        <f>_xlfn.XLOOKUP($F1431,Main_OG!$D$1:$D$766,Main_OG!AD$1:AD$766,"")</f>
        <v>0.62810595158289428</v>
      </c>
    </row>
    <row r="1432" spans="2:36" x14ac:dyDescent="0.35">
      <c r="B1432" s="36" t="s">
        <v>2512</v>
      </c>
      <c r="C1432" s="45" t="s">
        <v>490</v>
      </c>
      <c r="D1432" s="45" t="s">
        <v>4450</v>
      </c>
      <c r="E1432" s="36" t="s">
        <v>4512</v>
      </c>
      <c r="F1432" s="36" t="str">
        <f t="shared" si="66"/>
        <v>2019_KY</v>
      </c>
      <c r="G1432" s="45">
        <v>2019</v>
      </c>
      <c r="H1432" s="45">
        <f>_xlfn.XLOOKUP(J1432,Main_OG!$B$1:$B$766,Main_OG!$O$1:$O$766,"")</f>
        <v>0</v>
      </c>
      <c r="I1432" s="45">
        <f>_xlfn.XLOOKUP(F1432,Main_OG!$D$1:$D$766,Main_OG!$J$1:$J$766,"")</f>
        <v>0</v>
      </c>
      <c r="J1432" s="45" t="s">
        <v>490</v>
      </c>
      <c r="K1432" s="45" t="str">
        <f t="shared" si="67"/>
        <v>Louisville Gas &amp; Electric Co_KY</v>
      </c>
      <c r="L1432" s="45" t="str">
        <f t="shared" si="68"/>
        <v>Louisville Gas Electric Co_KY</v>
      </c>
      <c r="M1432" s="45" t="s">
        <v>2526</v>
      </c>
      <c r="N1432" s="45">
        <v>0</v>
      </c>
      <c r="O1432" s="45">
        <v>49385</v>
      </c>
      <c r="P1432" s="45">
        <v>558</v>
      </c>
      <c r="Q1432" s="45">
        <v>365910</v>
      </c>
      <c r="R1432" s="45">
        <v>0</v>
      </c>
      <c r="S1432" s="45">
        <v>4926283</v>
      </c>
      <c r="T1432" s="45">
        <v>2499978</v>
      </c>
      <c r="U1432" s="45">
        <v>4229048</v>
      </c>
      <c r="V1432" s="45">
        <v>0</v>
      </c>
      <c r="W1432" s="45">
        <v>9.8778511000000009</v>
      </c>
      <c r="X1432" s="45">
        <v>6.8976527000000001</v>
      </c>
      <c r="Y1432" s="45">
        <v>10.891234000000001</v>
      </c>
      <c r="Z1432" s="46">
        <v>211739.7</v>
      </c>
      <c r="AA1432" s="46">
        <v>47344.223220704131</v>
      </c>
      <c r="AB1432" s="47">
        <f>_xlfn.XLOOKUP($F1432,Main_OG!$D$1:$D$766,Main_OG!AJ$1:AJ$766,"")</f>
        <v>49947718</v>
      </c>
      <c r="AC1432" s="47">
        <f>_xlfn.XLOOKUP($F1432,Main_OG!$D$1:$D$766,Main_OG!AK$1:AK$766,"")</f>
        <v>333804</v>
      </c>
      <c r="AD1432" s="47">
        <f>_xlfn.XLOOKUP($F1432,Main_OG!$D$1:$D$766,Main_OG!AL$1:AL$766,"")</f>
        <v>226668540</v>
      </c>
      <c r="AE1432" s="47">
        <f>_xlfn.XLOOKUP($F1432,Main_OG!$D$1:$D$766,Main_OG!AM$1:AM$766,"")</f>
        <v>0</v>
      </c>
      <c r="AF1432" s="48">
        <f>_xlfn.XLOOKUP($F1432,Main_OG!$D$1:$D$766,Main_OG!Z$1:Z$766,"")</f>
        <v>2.16</v>
      </c>
      <c r="AG1432" s="48">
        <f>_xlfn.XLOOKUP($F1432,Main_OG!$D$1:$D$766,Main_OG!AA$1:AA$766,"")</f>
        <v>2.176146746141439</v>
      </c>
      <c r="AH1432" s="48">
        <f>_xlfn.XLOOKUP($F1432,Main_OG!$D$1:$D$766,Main_OG!AB$1:AB$766,"")</f>
        <v>14.68</v>
      </c>
      <c r="AI1432" s="48">
        <f>_xlfn.XLOOKUP($F1432,Main_OG!$D$1:$D$766,Main_OG!AC$1:AC$766,"")</f>
        <v>3.22</v>
      </c>
      <c r="AJ1432" s="48">
        <f>_xlfn.XLOOKUP($F1432,Main_OG!$D$1:$D$766,Main_OG!AD$1:AD$766,"")</f>
        <v>0.60296766622862785</v>
      </c>
    </row>
    <row r="1433" spans="2:36" x14ac:dyDescent="0.35">
      <c r="B1433" s="36" t="s">
        <v>2512</v>
      </c>
      <c r="C1433" s="45" t="s">
        <v>490</v>
      </c>
      <c r="D1433" s="45" t="s">
        <v>4450</v>
      </c>
      <c r="E1433" s="36" t="s">
        <v>4512</v>
      </c>
      <c r="F1433" s="36" t="str">
        <f t="shared" si="66"/>
        <v>2020_KY</v>
      </c>
      <c r="G1433" s="45">
        <v>2020</v>
      </c>
      <c r="H1433" s="45">
        <f>_xlfn.XLOOKUP(J1433,Main_OG!$B$1:$B$766,Main_OG!$O$1:$O$766,"")</f>
        <v>0</v>
      </c>
      <c r="I1433" s="45">
        <f>_xlfn.XLOOKUP(F1433,Main_OG!$D$1:$D$766,Main_OG!$J$1:$J$766,"")</f>
        <v>0</v>
      </c>
      <c r="J1433" s="45" t="s">
        <v>490</v>
      </c>
      <c r="K1433" s="45" t="str">
        <f t="shared" si="67"/>
        <v>Louisville Gas &amp; Electric Co_KY</v>
      </c>
      <c r="L1433" s="45" t="str">
        <f t="shared" si="68"/>
        <v>Louisville Gas Electric Co_KY</v>
      </c>
      <c r="M1433" s="45" t="s">
        <v>2527</v>
      </c>
      <c r="N1433" s="45">
        <v>0</v>
      </c>
      <c r="O1433" s="45">
        <v>49995</v>
      </c>
      <c r="P1433" s="45">
        <v>547</v>
      </c>
      <c r="Q1433" s="45">
        <v>0</v>
      </c>
      <c r="R1433" s="45">
        <v>0</v>
      </c>
      <c r="S1433" s="45">
        <v>4526191</v>
      </c>
      <c r="T1433" s="45">
        <v>2359385</v>
      </c>
      <c r="U1433" s="45">
        <v>0</v>
      </c>
      <c r="V1433" s="45">
        <v>0</v>
      </c>
      <c r="W1433" s="45">
        <v>10.216939999999999</v>
      </c>
      <c r="X1433" s="45">
        <v>7.0408941</v>
      </c>
      <c r="Y1433" s="45">
        <v>0</v>
      </c>
      <c r="Z1433" s="46">
        <v>206288.8</v>
      </c>
      <c r="AA1433" s="46">
        <v>46068.211900268405</v>
      </c>
      <c r="AB1433" s="47">
        <f>_xlfn.XLOOKUP($F1433,Main_OG!$D$1:$D$766,Main_OG!AJ$1:AJ$766,"")</f>
        <v>41274898</v>
      </c>
      <c r="AC1433" s="47">
        <f>_xlfn.XLOOKUP($F1433,Main_OG!$D$1:$D$766,Main_OG!AK$1:AK$766,"")</f>
        <v>331084</v>
      </c>
      <c r="AD1433" s="47">
        <f>_xlfn.XLOOKUP($F1433,Main_OG!$D$1:$D$766,Main_OG!AL$1:AL$766,"")</f>
        <v>207544582</v>
      </c>
      <c r="AE1433" s="47">
        <f>_xlfn.XLOOKUP($F1433,Main_OG!$D$1:$D$766,Main_OG!AM$1:AM$766,"")</f>
        <v>0</v>
      </c>
      <c r="AF1433" s="48">
        <f>_xlfn.XLOOKUP($F1433,Main_OG!$D$1:$D$766,Main_OG!Z$1:Z$766,"")</f>
        <v>0</v>
      </c>
      <c r="AG1433" s="48">
        <f>_xlfn.XLOOKUP($F1433,Main_OG!$D$1:$D$766,Main_OG!AA$1:AA$766,"")</f>
        <v>2.127327759928813</v>
      </c>
      <c r="AH1433" s="48">
        <f>_xlfn.XLOOKUP($F1433,Main_OG!$D$1:$D$766,Main_OG!AB$1:AB$766,"")</f>
        <v>12.535325193609101</v>
      </c>
      <c r="AI1433" s="48">
        <f>_xlfn.XLOOKUP($F1433,Main_OG!$D$1:$D$766,Main_OG!AC$1:AC$766,"")</f>
        <v>2.8422150630003218</v>
      </c>
      <c r="AJ1433" s="48">
        <f>_xlfn.XLOOKUP($F1433,Main_OG!$D$1:$D$766,Main_OG!AD$1:AD$766,"")</f>
        <v>0.5848556097000881</v>
      </c>
    </row>
    <row r="1434" spans="2:36" x14ac:dyDescent="0.35">
      <c r="B1434" s="36" t="s">
        <v>2528</v>
      </c>
      <c r="C1434" s="45" t="s">
        <v>351</v>
      </c>
      <c r="D1434" s="45" t="s">
        <v>4451</v>
      </c>
      <c r="E1434" s="36" t="s">
        <v>4513</v>
      </c>
      <c r="F1434" s="36" t="str">
        <f t="shared" si="66"/>
        <v>2006_WI</v>
      </c>
      <c r="G1434" s="45">
        <v>2006</v>
      </c>
      <c r="H1434" s="45">
        <f>_xlfn.XLOOKUP(J1434,Main_OG!$B$1:$B$766,Main_OG!$O$1:$O$766,"")</f>
        <v>0</v>
      </c>
      <c r="I1434" s="45">
        <f>_xlfn.XLOOKUP(F1434,Main_OG!$D$1:$D$766,Main_OG!$J$1:$J$766,"")</f>
        <v>0</v>
      </c>
      <c r="J1434" s="45" t="s">
        <v>351</v>
      </c>
      <c r="K1434" s="45" t="str">
        <f t="shared" si="67"/>
        <v>Madison Gas &amp; Electric Co_WI</v>
      </c>
      <c r="L1434" s="45" t="str">
        <f t="shared" si="68"/>
        <v>Madison Gas Electric Co_WI</v>
      </c>
      <c r="M1434" s="45" t="s">
        <v>2529</v>
      </c>
      <c r="N1434" s="45">
        <v>0</v>
      </c>
      <c r="O1434" s="45">
        <v>18374</v>
      </c>
      <c r="P1434" s="45">
        <v>54</v>
      </c>
      <c r="Q1434" s="45">
        <v>118232</v>
      </c>
      <c r="R1434" s="45">
        <v>0</v>
      </c>
      <c r="S1434" s="45">
        <v>192736</v>
      </c>
      <c r="T1434" s="45">
        <v>17387</v>
      </c>
      <c r="U1434" s="45">
        <v>109178</v>
      </c>
      <c r="V1434" s="45">
        <v>0</v>
      </c>
      <c r="W1434" s="45">
        <v>8.902676401274503</v>
      </c>
      <c r="X1434" s="45">
        <v>6.1217735433192848</v>
      </c>
      <c r="Y1434" s="45">
        <v>13.48607455151619</v>
      </c>
      <c r="Z1434" s="46">
        <v>287146.59999999998</v>
      </c>
      <c r="AA1434" s="46">
        <v>51481.599345961702</v>
      </c>
      <c r="AB1434" s="47">
        <f>_xlfn.XLOOKUP($F1434,Main_OG!$D$1:$D$766,Main_OG!AJ$1:AJ$766,"")</f>
        <v>47984959.539999999</v>
      </c>
      <c r="AC1434" s="47">
        <f>_xlfn.XLOOKUP($F1434,Main_OG!$D$1:$D$766,Main_OG!AK$1:AK$766,"")</f>
        <v>3549166.82</v>
      </c>
      <c r="AD1434" s="47">
        <f>_xlfn.XLOOKUP($F1434,Main_OG!$D$1:$D$766,Main_OG!AL$1:AL$766,"")</f>
        <v>88498243.219999984</v>
      </c>
      <c r="AE1434" s="47">
        <f>_xlfn.XLOOKUP($F1434,Main_OG!$D$1:$D$766,Main_OG!AM$1:AM$766,"")</f>
        <v>12233515</v>
      </c>
      <c r="AF1434" s="48">
        <f>_xlfn.XLOOKUP($F1434,Main_OG!$D$1:$D$766,Main_OG!Z$1:Z$766,"")</f>
        <v>1.72</v>
      </c>
      <c r="AG1434" s="48">
        <f>_xlfn.XLOOKUP($F1434,Main_OG!$D$1:$D$766,Main_OG!AA$1:AA$766,"")</f>
        <v>1.47</v>
      </c>
      <c r="AH1434" s="48">
        <f>_xlfn.XLOOKUP($F1434,Main_OG!$D$1:$D$766,Main_OG!AB$1:AB$766,"")</f>
        <v>14.13114039693003</v>
      </c>
      <c r="AI1434" s="48">
        <f>_xlfn.XLOOKUP($F1434,Main_OG!$D$1:$D$766,Main_OG!AC$1:AC$766,"")</f>
        <v>7.1610124069250478</v>
      </c>
      <c r="AJ1434" s="48">
        <f>_xlfn.XLOOKUP($F1434,Main_OG!$D$1:$D$766,Main_OG!AD$1:AD$766,"")</f>
        <v>0.53</v>
      </c>
    </row>
    <row r="1435" spans="2:36" x14ac:dyDescent="0.35">
      <c r="B1435" s="36" t="s">
        <v>2528</v>
      </c>
      <c r="C1435" s="45" t="s">
        <v>351</v>
      </c>
      <c r="D1435" s="45" t="s">
        <v>4451</v>
      </c>
      <c r="E1435" s="36" t="s">
        <v>4513</v>
      </c>
      <c r="F1435" s="36" t="str">
        <f t="shared" si="66"/>
        <v>2007_WI</v>
      </c>
      <c r="G1435" s="45">
        <v>2007</v>
      </c>
      <c r="H1435" s="45">
        <f>_xlfn.XLOOKUP(J1435,Main_OG!$B$1:$B$766,Main_OG!$O$1:$O$766,"")</f>
        <v>0</v>
      </c>
      <c r="I1435" s="45">
        <f>_xlfn.XLOOKUP(F1435,Main_OG!$D$1:$D$766,Main_OG!$J$1:$J$766,"")</f>
        <v>0</v>
      </c>
      <c r="J1435" s="45" t="s">
        <v>351</v>
      </c>
      <c r="K1435" s="45" t="str">
        <f t="shared" si="67"/>
        <v>Madison Gas &amp; Electric Co_WI</v>
      </c>
      <c r="L1435" s="45" t="str">
        <f t="shared" si="68"/>
        <v>Madison Gas Electric Co_WI</v>
      </c>
      <c r="M1435" s="45" t="s">
        <v>2530</v>
      </c>
      <c r="N1435" s="45">
        <v>0</v>
      </c>
      <c r="O1435" s="45">
        <v>18553</v>
      </c>
      <c r="P1435" s="45">
        <v>49</v>
      </c>
      <c r="Q1435" s="45">
        <v>118959</v>
      </c>
      <c r="R1435" s="45">
        <v>0</v>
      </c>
      <c r="S1435" s="45">
        <v>201275</v>
      </c>
      <c r="T1435" s="45">
        <v>17495</v>
      </c>
      <c r="U1435" s="45">
        <v>113161</v>
      </c>
      <c r="V1435" s="45">
        <v>0</v>
      </c>
      <c r="W1435" s="45">
        <v>9</v>
      </c>
      <c r="X1435" s="45">
        <v>6.25</v>
      </c>
      <c r="Y1435" s="45">
        <v>13.58</v>
      </c>
      <c r="Z1435" s="46">
        <v>289855.2</v>
      </c>
      <c r="AA1435" s="46">
        <v>51660.456888754226</v>
      </c>
      <c r="AB1435" s="47">
        <f>_xlfn.XLOOKUP($F1435,Main_OG!$D$1:$D$766,Main_OG!AJ$1:AJ$766,"")</f>
        <v>48160880</v>
      </c>
      <c r="AC1435" s="47">
        <f>_xlfn.XLOOKUP($F1435,Main_OG!$D$1:$D$766,Main_OG!AK$1:AK$766,"")</f>
        <v>3854054</v>
      </c>
      <c r="AD1435" s="47">
        <f>_xlfn.XLOOKUP($F1435,Main_OG!$D$1:$D$766,Main_OG!AL$1:AL$766,"")</f>
        <v>108994756</v>
      </c>
      <c r="AE1435" s="47">
        <f>_xlfn.XLOOKUP($F1435,Main_OG!$D$1:$D$766,Main_OG!AM$1:AM$766,"")</f>
        <v>12910319</v>
      </c>
      <c r="AF1435" s="48">
        <f>_xlfn.XLOOKUP($F1435,Main_OG!$D$1:$D$766,Main_OG!Z$1:Z$766,"")</f>
        <v>1.96</v>
      </c>
      <c r="AG1435" s="48">
        <f>_xlfn.XLOOKUP($F1435,Main_OG!$D$1:$D$766,Main_OG!AA$1:AA$766,"")</f>
        <v>1.67</v>
      </c>
      <c r="AH1435" s="48">
        <f>_xlfn.XLOOKUP($F1435,Main_OG!$D$1:$D$766,Main_OG!AB$1:AB$766,"")</f>
        <v>15.097711394063451</v>
      </c>
      <c r="AI1435" s="48">
        <f>_xlfn.XLOOKUP($F1435,Main_OG!$D$1:$D$766,Main_OG!AC$1:AC$766,"")</f>
        <v>7.3815467393807772</v>
      </c>
      <c r="AJ1435" s="48">
        <f>_xlfn.XLOOKUP($F1435,Main_OG!$D$1:$D$766,Main_OG!AD$1:AD$766,"")</f>
        <v>0.51</v>
      </c>
    </row>
    <row r="1436" spans="2:36" x14ac:dyDescent="0.35">
      <c r="B1436" s="36" t="s">
        <v>2528</v>
      </c>
      <c r="C1436" s="45" t="s">
        <v>351</v>
      </c>
      <c r="D1436" s="45" t="s">
        <v>4451</v>
      </c>
      <c r="E1436" s="36" t="s">
        <v>4513</v>
      </c>
      <c r="F1436" s="36" t="str">
        <f t="shared" si="66"/>
        <v>2008_WI</v>
      </c>
      <c r="G1436" s="45">
        <v>2008</v>
      </c>
      <c r="H1436" s="45">
        <f>_xlfn.XLOOKUP(J1436,Main_OG!$B$1:$B$766,Main_OG!$O$1:$O$766,"")</f>
        <v>0</v>
      </c>
      <c r="I1436" s="45">
        <f>_xlfn.XLOOKUP(F1436,Main_OG!$D$1:$D$766,Main_OG!$J$1:$J$766,"")</f>
        <v>0</v>
      </c>
      <c r="J1436" s="45" t="s">
        <v>351</v>
      </c>
      <c r="K1436" s="45" t="str">
        <f t="shared" si="67"/>
        <v>Madison Gas &amp; Electric Co_WI</v>
      </c>
      <c r="L1436" s="45" t="str">
        <f t="shared" si="68"/>
        <v>Madison Gas Electric Co_WI</v>
      </c>
      <c r="M1436" s="45" t="s">
        <v>2531</v>
      </c>
      <c r="N1436" s="45">
        <v>0</v>
      </c>
      <c r="O1436" s="45">
        <v>18936</v>
      </c>
      <c r="P1436" s="45">
        <v>49</v>
      </c>
      <c r="Q1436" s="45">
        <v>120464</v>
      </c>
      <c r="R1436" s="45">
        <v>0</v>
      </c>
      <c r="S1436" s="45">
        <v>2248800</v>
      </c>
      <c r="T1436" s="45">
        <v>273406</v>
      </c>
      <c r="U1436" s="45">
        <v>810415</v>
      </c>
      <c r="V1436" s="45">
        <v>0</v>
      </c>
      <c r="W1436" s="45">
        <v>9.76</v>
      </c>
      <c r="X1436" s="45">
        <v>6.99</v>
      </c>
      <c r="Y1436" s="45">
        <v>14.47</v>
      </c>
      <c r="Z1436" s="46">
        <v>286204.7</v>
      </c>
      <c r="AA1436" s="46">
        <v>50736.554324803634</v>
      </c>
      <c r="AB1436" s="47">
        <f>_xlfn.XLOOKUP($F1436,Main_OG!$D$1:$D$766,Main_OG!AJ$1:AJ$766,"")</f>
        <v>49868066</v>
      </c>
      <c r="AC1436" s="47">
        <f>_xlfn.XLOOKUP($F1436,Main_OG!$D$1:$D$766,Main_OG!AK$1:AK$766,"")</f>
        <v>3460118</v>
      </c>
      <c r="AD1436" s="47">
        <f>_xlfn.XLOOKUP($F1436,Main_OG!$D$1:$D$766,Main_OG!AL$1:AL$766,"")</f>
        <v>82624382</v>
      </c>
      <c r="AE1436" s="47">
        <f>_xlfn.XLOOKUP($F1436,Main_OG!$D$1:$D$766,Main_OG!AM$1:AM$766,"")</f>
        <v>12154510</v>
      </c>
      <c r="AF1436" s="48">
        <f>_xlfn.XLOOKUP($F1436,Main_OG!$D$1:$D$766,Main_OG!Z$1:Z$766,"")</f>
        <v>2.15</v>
      </c>
      <c r="AG1436" s="48">
        <f>_xlfn.XLOOKUP($F1436,Main_OG!$D$1:$D$766,Main_OG!AA$1:AA$766,"")</f>
        <v>1.94</v>
      </c>
      <c r="AH1436" s="48">
        <f>_xlfn.XLOOKUP($F1436,Main_OG!$D$1:$D$766,Main_OG!AB$1:AB$766,"")</f>
        <v>19.619187803472759</v>
      </c>
      <c r="AI1436" s="48">
        <f>_xlfn.XLOOKUP($F1436,Main_OG!$D$1:$D$766,Main_OG!AC$1:AC$766,"")</f>
        <v>9.1182546074696553</v>
      </c>
      <c r="AJ1436" s="48">
        <f>_xlfn.XLOOKUP($F1436,Main_OG!$D$1:$D$766,Main_OG!AD$1:AD$766,"")</f>
        <v>0.5</v>
      </c>
    </row>
    <row r="1437" spans="2:36" x14ac:dyDescent="0.35">
      <c r="B1437" s="36" t="s">
        <v>2528</v>
      </c>
      <c r="C1437" s="45" t="s">
        <v>351</v>
      </c>
      <c r="D1437" s="45" t="s">
        <v>4451</v>
      </c>
      <c r="E1437" s="36" t="s">
        <v>4513</v>
      </c>
      <c r="F1437" s="36" t="str">
        <f t="shared" si="66"/>
        <v>2009_WI</v>
      </c>
      <c r="G1437" s="45">
        <v>2009</v>
      </c>
      <c r="H1437" s="45">
        <f>_xlfn.XLOOKUP(J1437,Main_OG!$B$1:$B$766,Main_OG!$O$1:$O$766,"")</f>
        <v>0</v>
      </c>
      <c r="I1437" s="45">
        <f>_xlfn.XLOOKUP(F1437,Main_OG!$D$1:$D$766,Main_OG!$J$1:$J$766,"")</f>
        <v>0</v>
      </c>
      <c r="J1437" s="45" t="s">
        <v>351</v>
      </c>
      <c r="K1437" s="45" t="str">
        <f t="shared" si="67"/>
        <v>Madison Gas &amp; Electric Co_WI</v>
      </c>
      <c r="L1437" s="45" t="str">
        <f t="shared" si="68"/>
        <v>Madison Gas Electric Co_WI</v>
      </c>
      <c r="M1437" s="45" t="s">
        <v>2532</v>
      </c>
      <c r="N1437" s="45">
        <v>0</v>
      </c>
      <c r="O1437" s="45">
        <v>19154</v>
      </c>
      <c r="P1437" s="45">
        <v>49</v>
      </c>
      <c r="Q1437" s="45">
        <v>120851</v>
      </c>
      <c r="R1437" s="45">
        <v>0</v>
      </c>
      <c r="S1437" s="45">
        <v>2173279</v>
      </c>
      <c r="T1437" s="45">
        <v>254354</v>
      </c>
      <c r="U1437" s="45">
        <v>772724</v>
      </c>
      <c r="V1437" s="45">
        <v>0</v>
      </c>
      <c r="W1437" s="45">
        <v>9.5500000000000007</v>
      </c>
      <c r="X1437" s="45">
        <v>6.71</v>
      </c>
      <c r="Y1437" s="45">
        <v>14.21</v>
      </c>
      <c r="Z1437" s="46">
        <v>277279.40000000002</v>
      </c>
      <c r="AA1437" s="46">
        <v>48909.24112900722</v>
      </c>
      <c r="AB1437" s="47">
        <f>_xlfn.XLOOKUP($F1437,Main_OG!$D$1:$D$766,Main_OG!AJ$1:AJ$766,"")</f>
        <v>44836820</v>
      </c>
      <c r="AC1437" s="47">
        <f>_xlfn.XLOOKUP($F1437,Main_OG!$D$1:$D$766,Main_OG!AK$1:AK$766,"")</f>
        <v>2630276</v>
      </c>
      <c r="AD1437" s="47">
        <f>_xlfn.XLOOKUP($F1437,Main_OG!$D$1:$D$766,Main_OG!AL$1:AL$766,"")</f>
        <v>82642892</v>
      </c>
      <c r="AE1437" s="47">
        <f>_xlfn.XLOOKUP($F1437,Main_OG!$D$1:$D$766,Main_OG!AM$1:AM$766,"")</f>
        <v>12683151</v>
      </c>
      <c r="AF1437" s="48">
        <f>_xlfn.XLOOKUP($F1437,Main_OG!$D$1:$D$766,Main_OG!Z$1:Z$766,"")</f>
        <v>1.87</v>
      </c>
      <c r="AG1437" s="48">
        <f>_xlfn.XLOOKUP($F1437,Main_OG!$D$1:$D$766,Main_OG!AA$1:AA$766,"")</f>
        <v>1.99</v>
      </c>
      <c r="AH1437" s="48">
        <f>_xlfn.XLOOKUP($F1437,Main_OG!$D$1:$D$766,Main_OG!AB$1:AB$766,"")</f>
        <v>14.15708861161818</v>
      </c>
      <c r="AI1437" s="48">
        <f>_xlfn.XLOOKUP($F1437,Main_OG!$D$1:$D$766,Main_OG!AC$1:AC$766,"")</f>
        <v>4.5973007921271787</v>
      </c>
      <c r="AJ1437" s="48">
        <f>_xlfn.XLOOKUP($F1437,Main_OG!$D$1:$D$766,Main_OG!AD$1:AD$766,"")</f>
        <v>0.55000000000000004</v>
      </c>
    </row>
    <row r="1438" spans="2:36" x14ac:dyDescent="0.35">
      <c r="B1438" s="36" t="s">
        <v>2528</v>
      </c>
      <c r="C1438" s="45" t="s">
        <v>351</v>
      </c>
      <c r="D1438" s="45" t="s">
        <v>4451</v>
      </c>
      <c r="E1438" s="36" t="s">
        <v>4513</v>
      </c>
      <c r="F1438" s="36" t="str">
        <f t="shared" si="66"/>
        <v>2010_WI</v>
      </c>
      <c r="G1438" s="45">
        <v>2010</v>
      </c>
      <c r="H1438" s="45">
        <f>_xlfn.XLOOKUP(J1438,Main_OG!$B$1:$B$766,Main_OG!$O$1:$O$766,"")</f>
        <v>0</v>
      </c>
      <c r="I1438" s="45">
        <f>_xlfn.XLOOKUP(F1438,Main_OG!$D$1:$D$766,Main_OG!$J$1:$J$766,"")</f>
        <v>0</v>
      </c>
      <c r="J1438" s="45" t="s">
        <v>351</v>
      </c>
      <c r="K1438" s="45" t="str">
        <f t="shared" si="67"/>
        <v>Madison Gas &amp; Electric Co_WI</v>
      </c>
      <c r="L1438" s="45" t="str">
        <f t="shared" si="68"/>
        <v>Madison Gas Electric Co_WI</v>
      </c>
      <c r="M1438" s="45" t="s">
        <v>2533</v>
      </c>
      <c r="N1438" s="45">
        <v>0</v>
      </c>
      <c r="O1438" s="45">
        <v>19320</v>
      </c>
      <c r="P1438" s="45">
        <v>47</v>
      </c>
      <c r="Q1438" s="45">
        <v>121333</v>
      </c>
      <c r="R1438" s="45">
        <v>0</v>
      </c>
      <c r="S1438" s="45">
        <v>2243141</v>
      </c>
      <c r="T1438" s="45">
        <v>262633</v>
      </c>
      <c r="U1438" s="45">
        <v>826021</v>
      </c>
      <c r="V1438" s="45">
        <v>0</v>
      </c>
      <c r="W1438" s="45">
        <v>10.1</v>
      </c>
      <c r="X1438" s="45">
        <v>7.29</v>
      </c>
      <c r="Y1438" s="45">
        <v>14.8</v>
      </c>
      <c r="Z1438" s="46">
        <v>287652.90000000002</v>
      </c>
      <c r="AA1438" s="46">
        <v>50549.332945320813</v>
      </c>
      <c r="AB1438" s="47">
        <f>_xlfn.XLOOKUP($F1438,Main_OG!$D$1:$D$766,Main_OG!AJ$1:AJ$766,"")</f>
        <v>48147388</v>
      </c>
      <c r="AC1438" s="47">
        <f>_xlfn.XLOOKUP($F1438,Main_OG!$D$1:$D$766,Main_OG!AK$1:AK$766,"")</f>
        <v>2625246</v>
      </c>
      <c r="AD1438" s="47">
        <f>_xlfn.XLOOKUP($F1438,Main_OG!$D$1:$D$766,Main_OG!AL$1:AL$766,"")</f>
        <v>85543582</v>
      </c>
      <c r="AE1438" s="47">
        <f>_xlfn.XLOOKUP($F1438,Main_OG!$D$1:$D$766,Main_OG!AM$1:AM$766,"")</f>
        <v>13280939</v>
      </c>
      <c r="AF1438" s="48">
        <f>_xlfn.XLOOKUP($F1438,Main_OG!$D$1:$D$766,Main_OG!Z$1:Z$766,"")</f>
        <v>2.02</v>
      </c>
      <c r="AG1438" s="48">
        <f>_xlfn.XLOOKUP($F1438,Main_OG!$D$1:$D$766,Main_OG!AA$1:AA$766,"")</f>
        <v>2.11</v>
      </c>
      <c r="AH1438" s="48">
        <f>_xlfn.XLOOKUP($F1438,Main_OG!$D$1:$D$766,Main_OG!AB$1:AB$766,"")</f>
        <v>17.815786882646659</v>
      </c>
      <c r="AI1438" s="48">
        <f>_xlfn.XLOOKUP($F1438,Main_OG!$D$1:$D$766,Main_OG!AC$1:AC$766,"")</f>
        <v>4.9924248044436963</v>
      </c>
      <c r="AJ1438" s="48">
        <f>_xlfn.XLOOKUP($F1438,Main_OG!$D$1:$D$766,Main_OG!AD$1:AD$766,"")</f>
        <v>0.64</v>
      </c>
    </row>
    <row r="1439" spans="2:36" x14ac:dyDescent="0.35">
      <c r="B1439" s="36" t="s">
        <v>2528</v>
      </c>
      <c r="C1439" s="45" t="s">
        <v>351</v>
      </c>
      <c r="D1439" s="45" t="s">
        <v>4451</v>
      </c>
      <c r="E1439" s="36" t="s">
        <v>4513</v>
      </c>
      <c r="F1439" s="36" t="str">
        <f t="shared" si="66"/>
        <v>2011_WI</v>
      </c>
      <c r="G1439" s="45">
        <v>2011</v>
      </c>
      <c r="H1439" s="45">
        <f>_xlfn.XLOOKUP(J1439,Main_OG!$B$1:$B$766,Main_OG!$O$1:$O$766,"")</f>
        <v>0</v>
      </c>
      <c r="I1439" s="45">
        <f>_xlfn.XLOOKUP(F1439,Main_OG!$D$1:$D$766,Main_OG!$J$1:$J$766,"")</f>
        <v>0</v>
      </c>
      <c r="J1439" s="45" t="s">
        <v>351</v>
      </c>
      <c r="K1439" s="45" t="str">
        <f t="shared" si="67"/>
        <v>Madison Gas &amp; Electric Co_WI</v>
      </c>
      <c r="L1439" s="45" t="str">
        <f t="shared" si="68"/>
        <v>Madison Gas Electric Co_WI</v>
      </c>
      <c r="M1439" s="45" t="s">
        <v>2534</v>
      </c>
      <c r="N1439" s="45">
        <v>0</v>
      </c>
      <c r="O1439" s="45">
        <v>19404</v>
      </c>
      <c r="P1439" s="45">
        <v>46</v>
      </c>
      <c r="Q1439" s="45">
        <v>121964</v>
      </c>
      <c r="R1439" s="45">
        <v>0</v>
      </c>
      <c r="S1439" s="45">
        <v>2272787</v>
      </c>
      <c r="T1439" s="45">
        <v>263224</v>
      </c>
      <c r="U1439" s="45">
        <v>821543</v>
      </c>
      <c r="V1439" s="45">
        <v>0</v>
      </c>
      <c r="W1439" s="45">
        <v>10.34</v>
      </c>
      <c r="X1439" s="45">
        <v>7.38</v>
      </c>
      <c r="Y1439" s="45">
        <v>15.16</v>
      </c>
      <c r="Z1439" s="46">
        <v>293664</v>
      </c>
      <c r="AA1439" s="46">
        <v>51467.268623024829</v>
      </c>
      <c r="AB1439" s="47">
        <f>_xlfn.XLOOKUP($F1439,Main_OG!$D$1:$D$766,Main_OG!AJ$1:AJ$766,"")</f>
        <v>46098434</v>
      </c>
      <c r="AC1439" s="47">
        <f>_xlfn.XLOOKUP($F1439,Main_OG!$D$1:$D$766,Main_OG!AK$1:AK$766,"")</f>
        <v>2129235.35</v>
      </c>
      <c r="AD1439" s="47">
        <f>_xlfn.XLOOKUP($F1439,Main_OG!$D$1:$D$766,Main_OG!AL$1:AL$766,"")</f>
        <v>95949646</v>
      </c>
      <c r="AE1439" s="47">
        <f>_xlfn.XLOOKUP($F1439,Main_OG!$D$1:$D$766,Main_OG!AM$1:AM$766,"")</f>
        <v>11559781</v>
      </c>
      <c r="AF1439" s="48">
        <f>_xlfn.XLOOKUP($F1439,Main_OG!$D$1:$D$766,Main_OG!Z$1:Z$766,"")</f>
        <v>0</v>
      </c>
      <c r="AG1439" s="48">
        <f>_xlfn.XLOOKUP($F1439,Main_OG!$D$1:$D$766,Main_OG!AA$1:AA$766,"")</f>
        <v>2.3089180475565318</v>
      </c>
      <c r="AH1439" s="48">
        <f>_xlfn.XLOOKUP($F1439,Main_OG!$D$1:$D$766,Main_OG!AB$1:AB$766,"")</f>
        <v>22.758921780738341</v>
      </c>
      <c r="AI1439" s="48">
        <f>_xlfn.XLOOKUP($F1439,Main_OG!$D$1:$D$766,Main_OG!AC$1:AC$766,"")</f>
        <v>4.6524343752411106</v>
      </c>
      <c r="AJ1439" s="48">
        <f>_xlfn.XLOOKUP($F1439,Main_OG!$D$1:$D$766,Main_OG!AD$1:AD$766,"")</f>
        <v>0.75949643062398253</v>
      </c>
    </row>
    <row r="1440" spans="2:36" x14ac:dyDescent="0.35">
      <c r="B1440" s="36" t="s">
        <v>2528</v>
      </c>
      <c r="C1440" s="45" t="s">
        <v>351</v>
      </c>
      <c r="D1440" s="45" t="s">
        <v>4451</v>
      </c>
      <c r="E1440" s="36" t="s">
        <v>4513</v>
      </c>
      <c r="F1440" s="36" t="str">
        <f t="shared" si="66"/>
        <v>2012_WI</v>
      </c>
      <c r="G1440" s="45">
        <v>2012</v>
      </c>
      <c r="H1440" s="45">
        <f>_xlfn.XLOOKUP(J1440,Main_OG!$B$1:$B$766,Main_OG!$O$1:$O$766,"")</f>
        <v>0</v>
      </c>
      <c r="I1440" s="45">
        <f>_xlfn.XLOOKUP(F1440,Main_OG!$D$1:$D$766,Main_OG!$J$1:$J$766,"")</f>
        <v>0</v>
      </c>
      <c r="J1440" s="45" t="s">
        <v>351</v>
      </c>
      <c r="K1440" s="45" t="str">
        <f t="shared" si="67"/>
        <v>Madison Gas &amp; Electric Co_WI</v>
      </c>
      <c r="L1440" s="45" t="str">
        <f t="shared" si="68"/>
        <v>Madison Gas Electric Co_WI</v>
      </c>
      <c r="M1440" s="45" t="s">
        <v>2535</v>
      </c>
      <c r="N1440" s="45">
        <v>0</v>
      </c>
      <c r="O1440" s="45">
        <v>19491</v>
      </c>
      <c r="P1440" s="45">
        <v>44</v>
      </c>
      <c r="Q1440" s="45">
        <v>122807</v>
      </c>
      <c r="R1440" s="45">
        <v>0</v>
      </c>
      <c r="S1440" s="45">
        <v>2272398</v>
      </c>
      <c r="T1440" s="45">
        <v>247178</v>
      </c>
      <c r="U1440" s="45">
        <v>826766</v>
      </c>
      <c r="V1440" s="45">
        <v>0</v>
      </c>
      <c r="W1440" s="45">
        <v>10.863678</v>
      </c>
      <c r="X1440" s="45">
        <v>7.8635638999999999</v>
      </c>
      <c r="Y1440" s="45">
        <v>15.794312</v>
      </c>
      <c r="Z1440" s="46">
        <v>299007.59999999998</v>
      </c>
      <c r="AA1440" s="46">
        <v>52266.517504031326</v>
      </c>
      <c r="AB1440" s="47">
        <f>_xlfn.XLOOKUP($F1440,Main_OG!$D$1:$D$766,Main_OG!AJ$1:AJ$766,"")</f>
        <v>38987626</v>
      </c>
      <c r="AC1440" s="47">
        <f>_xlfn.XLOOKUP($F1440,Main_OG!$D$1:$D$766,Main_OG!AK$1:AK$766,"")</f>
        <v>960860</v>
      </c>
      <c r="AD1440" s="47">
        <f>_xlfn.XLOOKUP($F1440,Main_OG!$D$1:$D$766,Main_OG!AL$1:AL$766,"")</f>
        <v>173921342</v>
      </c>
      <c r="AE1440" s="47">
        <f>_xlfn.XLOOKUP($F1440,Main_OG!$D$1:$D$766,Main_OG!AM$1:AM$766,"")</f>
        <v>14299595</v>
      </c>
      <c r="AF1440" s="48">
        <f>_xlfn.XLOOKUP($F1440,Main_OG!$D$1:$D$766,Main_OG!Z$1:Z$766,"")</f>
        <v>0</v>
      </c>
      <c r="AG1440" s="48">
        <f>_xlfn.XLOOKUP($F1440,Main_OG!$D$1:$D$766,Main_OG!AA$1:AA$766,"")</f>
        <v>2.324237813104427</v>
      </c>
      <c r="AH1440" s="48">
        <f>_xlfn.XLOOKUP($F1440,Main_OG!$D$1:$D$766,Main_OG!AB$1:AB$766,"")</f>
        <v>23.49195884567845</v>
      </c>
      <c r="AI1440" s="48">
        <f>_xlfn.XLOOKUP($F1440,Main_OG!$D$1:$D$766,Main_OG!AC$1:AC$766,"")</f>
        <v>3.503818060367514</v>
      </c>
      <c r="AJ1440" s="48">
        <f>_xlfn.XLOOKUP($F1440,Main_OG!$D$1:$D$766,Main_OG!AD$1:AD$766,"")</f>
        <v>0.75442193202762442</v>
      </c>
    </row>
    <row r="1441" spans="2:36" x14ac:dyDescent="0.35">
      <c r="B1441" s="36" t="s">
        <v>2528</v>
      </c>
      <c r="C1441" s="45" t="s">
        <v>351</v>
      </c>
      <c r="D1441" s="45" t="s">
        <v>4451</v>
      </c>
      <c r="E1441" s="36" t="s">
        <v>4513</v>
      </c>
      <c r="F1441" s="36" t="str">
        <f t="shared" si="66"/>
        <v>2013_WI</v>
      </c>
      <c r="G1441" s="45">
        <v>2013</v>
      </c>
      <c r="H1441" s="45">
        <f>_xlfn.XLOOKUP(J1441,Main_OG!$B$1:$B$766,Main_OG!$O$1:$O$766,"")</f>
        <v>0</v>
      </c>
      <c r="I1441" s="45">
        <f>_xlfn.XLOOKUP(F1441,Main_OG!$D$1:$D$766,Main_OG!$J$1:$J$766,"")</f>
        <v>0</v>
      </c>
      <c r="J1441" s="45" t="s">
        <v>351</v>
      </c>
      <c r="K1441" s="45" t="str">
        <f t="shared" si="67"/>
        <v>Madison Gas &amp; Electric Co_WI</v>
      </c>
      <c r="L1441" s="45" t="str">
        <f t="shared" si="68"/>
        <v>Madison Gas Electric Co_WI</v>
      </c>
      <c r="M1441" s="45" t="s">
        <v>2536</v>
      </c>
      <c r="N1441" s="45">
        <v>0</v>
      </c>
      <c r="O1441" s="45">
        <v>19638</v>
      </c>
      <c r="P1441" s="45">
        <v>45</v>
      </c>
      <c r="Q1441" s="45">
        <v>123677</v>
      </c>
      <c r="R1441" s="45">
        <v>0</v>
      </c>
      <c r="S1441" s="45">
        <v>2248828</v>
      </c>
      <c r="T1441" s="45">
        <v>250229</v>
      </c>
      <c r="U1441" s="45">
        <v>819012</v>
      </c>
      <c r="V1441" s="45">
        <v>0</v>
      </c>
      <c r="W1441" s="45">
        <v>11.282054</v>
      </c>
      <c r="X1441" s="45">
        <v>7.9419252</v>
      </c>
      <c r="Y1441" s="45">
        <v>16.556168</v>
      </c>
      <c r="Z1441" s="46">
        <v>301550.5</v>
      </c>
      <c r="AA1441" s="46">
        <v>52553.131642108798</v>
      </c>
      <c r="AB1441" s="47">
        <f>_xlfn.XLOOKUP($F1441,Main_OG!$D$1:$D$766,Main_OG!AJ$1:AJ$766,"")</f>
        <v>47747638</v>
      </c>
      <c r="AC1441" s="47">
        <f>_xlfn.XLOOKUP($F1441,Main_OG!$D$1:$D$766,Main_OG!AK$1:AK$766,"")</f>
        <v>885782</v>
      </c>
      <c r="AD1441" s="47">
        <f>_xlfn.XLOOKUP($F1441,Main_OG!$D$1:$D$766,Main_OG!AL$1:AL$766,"")</f>
        <v>122721516</v>
      </c>
      <c r="AE1441" s="47">
        <f>_xlfn.XLOOKUP($F1441,Main_OG!$D$1:$D$766,Main_OG!AM$1:AM$766,"")</f>
        <v>11675194</v>
      </c>
      <c r="AF1441" s="48">
        <f>_xlfn.XLOOKUP($F1441,Main_OG!$D$1:$D$766,Main_OG!Z$1:Z$766,"")</f>
        <v>2.25</v>
      </c>
      <c r="AG1441" s="48">
        <f>_xlfn.XLOOKUP($F1441,Main_OG!$D$1:$D$766,Main_OG!AA$1:AA$766,"")</f>
        <v>2.3089180475565318</v>
      </c>
      <c r="AH1441" s="48">
        <f>_xlfn.XLOOKUP($F1441,Main_OG!$D$1:$D$766,Main_OG!AB$1:AB$766,"")</f>
        <v>22.862714639490921</v>
      </c>
      <c r="AI1441" s="48">
        <f>_xlfn.XLOOKUP($F1441,Main_OG!$D$1:$D$766,Main_OG!AC$1:AC$766,"")</f>
        <v>4.3899999999999997</v>
      </c>
      <c r="AJ1441" s="48">
        <f>_xlfn.XLOOKUP($F1441,Main_OG!$D$1:$D$766,Main_OG!AD$1:AD$766,"")</f>
        <v>0.77</v>
      </c>
    </row>
    <row r="1442" spans="2:36" x14ac:dyDescent="0.35">
      <c r="B1442" s="36" t="s">
        <v>2528</v>
      </c>
      <c r="C1442" s="45" t="s">
        <v>351</v>
      </c>
      <c r="D1442" s="45" t="s">
        <v>4451</v>
      </c>
      <c r="E1442" s="36" t="s">
        <v>4513</v>
      </c>
      <c r="F1442" s="36" t="str">
        <f t="shared" si="66"/>
        <v>2014_WI</v>
      </c>
      <c r="G1442" s="45">
        <v>2014</v>
      </c>
      <c r="H1442" s="45">
        <f>_xlfn.XLOOKUP(J1442,Main_OG!$B$1:$B$766,Main_OG!$O$1:$O$766,"")</f>
        <v>0</v>
      </c>
      <c r="I1442" s="45">
        <f>_xlfn.XLOOKUP(F1442,Main_OG!$D$1:$D$766,Main_OG!$J$1:$J$766,"")</f>
        <v>0</v>
      </c>
      <c r="J1442" s="45" t="s">
        <v>351</v>
      </c>
      <c r="K1442" s="45" t="str">
        <f t="shared" si="67"/>
        <v>Madison Gas &amp; Electric Co_WI</v>
      </c>
      <c r="L1442" s="45" t="str">
        <f t="shared" si="68"/>
        <v>Madison Gas Electric Co_WI</v>
      </c>
      <c r="M1442" s="45" t="s">
        <v>2537</v>
      </c>
      <c r="N1442" s="45">
        <v>0</v>
      </c>
      <c r="O1442" s="45">
        <v>19699</v>
      </c>
      <c r="P1442" s="45">
        <v>44</v>
      </c>
      <c r="Q1442" s="45">
        <v>124903</v>
      </c>
      <c r="R1442" s="45">
        <v>0</v>
      </c>
      <c r="S1442" s="45">
        <v>2247641</v>
      </c>
      <c r="T1442" s="45">
        <v>246267</v>
      </c>
      <c r="U1442" s="45">
        <v>807265</v>
      </c>
      <c r="V1442" s="45">
        <v>0</v>
      </c>
      <c r="W1442" s="45">
        <v>10.986230000000001</v>
      </c>
      <c r="X1442" s="45">
        <v>7.7809856999999996</v>
      </c>
      <c r="Y1442" s="45">
        <v>16.395979000000001</v>
      </c>
      <c r="Z1442" s="46">
        <v>309425.8</v>
      </c>
      <c r="AA1442" s="46">
        <v>53783.260408687413</v>
      </c>
      <c r="AB1442" s="47">
        <f>_xlfn.XLOOKUP($F1442,Main_OG!$D$1:$D$766,Main_OG!AJ$1:AJ$766,"")</f>
        <v>42668086</v>
      </c>
      <c r="AC1442" s="47">
        <f>_xlfn.XLOOKUP($F1442,Main_OG!$D$1:$D$766,Main_OG!AK$1:AK$766,"")</f>
        <v>1056130</v>
      </c>
      <c r="AD1442" s="47">
        <f>_xlfn.XLOOKUP($F1442,Main_OG!$D$1:$D$766,Main_OG!AL$1:AL$766,"")</f>
        <v>119709694</v>
      </c>
      <c r="AE1442" s="47">
        <f>_xlfn.XLOOKUP($F1442,Main_OG!$D$1:$D$766,Main_OG!AM$1:AM$766,"")</f>
        <v>9447096</v>
      </c>
      <c r="AF1442" s="48">
        <f>_xlfn.XLOOKUP($F1442,Main_OG!$D$1:$D$766,Main_OG!Z$1:Z$766,"")</f>
        <v>0</v>
      </c>
      <c r="AG1442" s="48">
        <f>_xlfn.XLOOKUP($F1442,Main_OG!$D$1:$D$766,Main_OG!AA$1:AA$766,"")</f>
        <v>2.322195177698041</v>
      </c>
      <c r="AH1442" s="48">
        <f>_xlfn.XLOOKUP($F1442,Main_OG!$D$1:$D$766,Main_OG!AB$1:AB$766,"")</f>
        <v>21.47</v>
      </c>
      <c r="AI1442" s="48">
        <f>_xlfn.XLOOKUP($F1442,Main_OG!$D$1:$D$766,Main_OG!AC$1:AC$766,"")</f>
        <v>4.9924248044436963</v>
      </c>
      <c r="AJ1442" s="48">
        <f>_xlfn.XLOOKUP($F1442,Main_OG!$D$1:$D$766,Main_OG!AD$1:AD$766,"")</f>
        <v>0.72</v>
      </c>
    </row>
    <row r="1443" spans="2:36" x14ac:dyDescent="0.35">
      <c r="B1443" s="36" t="s">
        <v>2528</v>
      </c>
      <c r="C1443" s="45" t="s">
        <v>351</v>
      </c>
      <c r="D1443" s="45" t="s">
        <v>4451</v>
      </c>
      <c r="E1443" s="36" t="s">
        <v>4513</v>
      </c>
      <c r="F1443" s="36" t="str">
        <f t="shared" si="66"/>
        <v>2015_WI</v>
      </c>
      <c r="G1443" s="45">
        <v>2015</v>
      </c>
      <c r="H1443" s="45">
        <f>_xlfn.XLOOKUP(J1443,Main_OG!$B$1:$B$766,Main_OG!$O$1:$O$766,"")</f>
        <v>0</v>
      </c>
      <c r="I1443" s="45">
        <f>_xlfn.XLOOKUP(F1443,Main_OG!$D$1:$D$766,Main_OG!$J$1:$J$766,"")</f>
        <v>0</v>
      </c>
      <c r="J1443" s="45" t="s">
        <v>351</v>
      </c>
      <c r="K1443" s="45" t="str">
        <f t="shared" si="67"/>
        <v>Madison Gas &amp; Electric Co_WI</v>
      </c>
      <c r="L1443" s="45" t="str">
        <f t="shared" si="68"/>
        <v>Madison Gas Electric Co_WI</v>
      </c>
      <c r="M1443" s="45" t="s">
        <v>2538</v>
      </c>
      <c r="N1443" s="45">
        <v>0</v>
      </c>
      <c r="O1443" s="45">
        <v>19951</v>
      </c>
      <c r="P1443" s="45">
        <v>41</v>
      </c>
      <c r="Q1443" s="45">
        <v>127734</v>
      </c>
      <c r="R1443" s="45">
        <v>0</v>
      </c>
      <c r="S1443" s="45">
        <v>2256940</v>
      </c>
      <c r="T1443" s="45">
        <v>248442</v>
      </c>
      <c r="U1443" s="45">
        <v>786740</v>
      </c>
      <c r="V1443" s="45">
        <v>0</v>
      </c>
      <c r="W1443" s="45">
        <v>11.523656000000001</v>
      </c>
      <c r="X1443" s="45">
        <v>8.1640785000000005</v>
      </c>
      <c r="Y1443" s="45">
        <v>17.184839</v>
      </c>
      <c r="Z1443" s="46">
        <v>315687.8</v>
      </c>
      <c r="AA1443" s="46">
        <v>54779.073203599488</v>
      </c>
      <c r="AB1443" s="47">
        <f>_xlfn.XLOOKUP($F1443,Main_OG!$D$1:$D$766,Main_OG!AJ$1:AJ$766,"")</f>
        <v>43384686</v>
      </c>
      <c r="AC1443" s="47">
        <f>_xlfn.XLOOKUP($F1443,Main_OG!$D$1:$D$766,Main_OG!AK$1:AK$766,"")</f>
        <v>705030</v>
      </c>
      <c r="AD1443" s="47">
        <f>_xlfn.XLOOKUP($F1443,Main_OG!$D$1:$D$766,Main_OG!AL$1:AL$766,"")</f>
        <v>198250178</v>
      </c>
      <c r="AE1443" s="47">
        <f>_xlfn.XLOOKUP($F1443,Main_OG!$D$1:$D$766,Main_OG!AM$1:AM$766,"")</f>
        <v>10008183</v>
      </c>
      <c r="AF1443" s="48">
        <f>_xlfn.XLOOKUP($F1443,Main_OG!$D$1:$D$766,Main_OG!Z$1:Z$766,"")</f>
        <v>0</v>
      </c>
      <c r="AG1443" s="48">
        <f>_xlfn.XLOOKUP($F1443,Main_OG!$D$1:$D$766,Main_OG!AA$1:AA$766,"")</f>
        <v>2.27</v>
      </c>
      <c r="AH1443" s="48">
        <f>_xlfn.XLOOKUP($F1443,Main_OG!$D$1:$D$766,Main_OG!AB$1:AB$766,"")</f>
        <v>12.08771849023859</v>
      </c>
      <c r="AI1443" s="48">
        <f>_xlfn.XLOOKUP($F1443,Main_OG!$D$1:$D$766,Main_OG!AC$1:AC$766,"")</f>
        <v>3.17</v>
      </c>
      <c r="AJ1443" s="48">
        <f>_xlfn.XLOOKUP($F1443,Main_OG!$D$1:$D$766,Main_OG!AD$1:AD$766,"")</f>
        <v>0.72</v>
      </c>
    </row>
    <row r="1444" spans="2:36" x14ac:dyDescent="0.35">
      <c r="B1444" s="36" t="s">
        <v>2528</v>
      </c>
      <c r="C1444" s="45" t="s">
        <v>351</v>
      </c>
      <c r="D1444" s="45" t="s">
        <v>4451</v>
      </c>
      <c r="E1444" s="36" t="s">
        <v>4513</v>
      </c>
      <c r="F1444" s="36" t="str">
        <f t="shared" si="66"/>
        <v>2016_WI</v>
      </c>
      <c r="G1444" s="45">
        <v>2016</v>
      </c>
      <c r="H1444" s="45">
        <f>_xlfn.XLOOKUP(J1444,Main_OG!$B$1:$B$766,Main_OG!$O$1:$O$766,"")</f>
        <v>0</v>
      </c>
      <c r="I1444" s="45">
        <f>_xlfn.XLOOKUP(F1444,Main_OG!$D$1:$D$766,Main_OG!$J$1:$J$766,"")</f>
        <v>0</v>
      </c>
      <c r="J1444" s="45" t="s">
        <v>351</v>
      </c>
      <c r="K1444" s="45" t="str">
        <f t="shared" si="67"/>
        <v>Madison Gas &amp; Electric Co_WI</v>
      </c>
      <c r="L1444" s="45" t="str">
        <f t="shared" si="68"/>
        <v>Madison Gas Electric Co_WI</v>
      </c>
      <c r="M1444" s="45" t="s">
        <v>2539</v>
      </c>
      <c r="N1444" s="45">
        <v>0</v>
      </c>
      <c r="O1444" s="45">
        <v>20302</v>
      </c>
      <c r="P1444" s="45">
        <v>41</v>
      </c>
      <c r="Q1444" s="45">
        <v>130148</v>
      </c>
      <c r="R1444" s="45">
        <v>0</v>
      </c>
      <c r="S1444" s="45">
        <v>2265306</v>
      </c>
      <c r="T1444" s="45">
        <v>232853</v>
      </c>
      <c r="U1444" s="45">
        <v>828888</v>
      </c>
      <c r="V1444" s="45">
        <v>0</v>
      </c>
      <c r="W1444" s="45">
        <v>10.999838</v>
      </c>
      <c r="X1444" s="45">
        <v>7.5536927</v>
      </c>
      <c r="Y1444" s="45">
        <v>16.503074000000002</v>
      </c>
      <c r="Z1444" s="46">
        <v>319272.3</v>
      </c>
      <c r="AA1444" s="46">
        <v>55283.619356659634</v>
      </c>
      <c r="AB1444" s="47">
        <f>_xlfn.XLOOKUP($F1444,Main_OG!$D$1:$D$766,Main_OG!AJ$1:AJ$766,"")</f>
        <v>38268622</v>
      </c>
      <c r="AC1444" s="47">
        <f>_xlfn.XLOOKUP($F1444,Main_OG!$D$1:$D$766,Main_OG!AK$1:AK$766,"")</f>
        <v>585422</v>
      </c>
      <c r="AD1444" s="47">
        <f>_xlfn.XLOOKUP($F1444,Main_OG!$D$1:$D$766,Main_OG!AL$1:AL$766,"")</f>
        <v>229614262</v>
      </c>
      <c r="AE1444" s="47">
        <f>_xlfn.XLOOKUP($F1444,Main_OG!$D$1:$D$766,Main_OG!AM$1:AM$766,"")</f>
        <v>10151394</v>
      </c>
      <c r="AF1444" s="48">
        <f>_xlfn.XLOOKUP($F1444,Main_OG!$D$1:$D$766,Main_OG!Z$1:Z$766,"")</f>
        <v>0</v>
      </c>
      <c r="AG1444" s="48">
        <f>_xlfn.XLOOKUP($F1444,Main_OG!$D$1:$D$766,Main_OG!AA$1:AA$766,"")</f>
        <v>2.2143440282408582</v>
      </c>
      <c r="AH1444" s="48">
        <f>_xlfn.XLOOKUP($F1444,Main_OG!$D$1:$D$766,Main_OG!AB$1:AB$766,"")</f>
        <v>11.309272049594229</v>
      </c>
      <c r="AI1444" s="48">
        <f>_xlfn.XLOOKUP($F1444,Main_OG!$D$1:$D$766,Main_OG!AC$1:AC$766,"")</f>
        <v>2.77</v>
      </c>
      <c r="AJ1444" s="48">
        <f>_xlfn.XLOOKUP($F1444,Main_OG!$D$1:$D$766,Main_OG!AD$1:AD$766,"")</f>
        <v>0.71</v>
      </c>
    </row>
    <row r="1445" spans="2:36" x14ac:dyDescent="0.35">
      <c r="B1445" s="36" t="s">
        <v>2528</v>
      </c>
      <c r="C1445" s="45" t="s">
        <v>351</v>
      </c>
      <c r="D1445" s="45" t="s">
        <v>4451</v>
      </c>
      <c r="E1445" s="36" t="s">
        <v>4513</v>
      </c>
      <c r="F1445" s="36" t="str">
        <f t="shared" si="66"/>
        <v>2017_WI</v>
      </c>
      <c r="G1445" s="45">
        <v>2017</v>
      </c>
      <c r="H1445" s="45">
        <f>_xlfn.XLOOKUP(J1445,Main_OG!$B$1:$B$766,Main_OG!$O$1:$O$766,"")</f>
        <v>0</v>
      </c>
      <c r="I1445" s="45">
        <f>_xlfn.XLOOKUP(F1445,Main_OG!$D$1:$D$766,Main_OG!$J$1:$J$766,"")</f>
        <v>0</v>
      </c>
      <c r="J1445" s="45" t="s">
        <v>351</v>
      </c>
      <c r="K1445" s="45" t="str">
        <f t="shared" si="67"/>
        <v>Madison Gas &amp; Electric Co_WI</v>
      </c>
      <c r="L1445" s="45" t="str">
        <f t="shared" si="68"/>
        <v>Madison Gas Electric Co_WI</v>
      </c>
      <c r="M1445" s="45" t="s">
        <v>2540</v>
      </c>
      <c r="N1445" s="45">
        <v>0</v>
      </c>
      <c r="O1445" s="45">
        <v>20470</v>
      </c>
      <c r="P1445" s="45">
        <v>40</v>
      </c>
      <c r="Q1445" s="45">
        <v>132091</v>
      </c>
      <c r="R1445" s="45">
        <v>0</v>
      </c>
      <c r="S1445" s="45">
        <v>2250898</v>
      </c>
      <c r="T1445" s="45">
        <v>196629</v>
      </c>
      <c r="U1445" s="45">
        <v>793336</v>
      </c>
      <c r="V1445" s="45">
        <v>0</v>
      </c>
      <c r="W1445" s="45">
        <v>11.327256999999999</v>
      </c>
      <c r="X1445" s="45">
        <v>8.2271689000000006</v>
      </c>
      <c r="Y1445" s="45">
        <v>17.163976000000002</v>
      </c>
      <c r="Z1445" s="46">
        <v>321886.8</v>
      </c>
      <c r="AA1445" s="46">
        <v>55563.37513962618</v>
      </c>
      <c r="AB1445" s="47">
        <f>_xlfn.XLOOKUP($F1445,Main_OG!$D$1:$D$766,Main_OG!AJ$1:AJ$766,"")</f>
        <v>42139592</v>
      </c>
      <c r="AC1445" s="47">
        <f>_xlfn.XLOOKUP($F1445,Main_OG!$D$1:$D$766,Main_OG!AK$1:AK$766,"")</f>
        <v>629948</v>
      </c>
      <c r="AD1445" s="47">
        <f>_xlfn.XLOOKUP($F1445,Main_OG!$D$1:$D$766,Main_OG!AL$1:AL$766,"")</f>
        <v>209785614</v>
      </c>
      <c r="AE1445" s="47">
        <f>_xlfn.XLOOKUP($F1445,Main_OG!$D$1:$D$766,Main_OG!AM$1:AM$766,"")</f>
        <v>9648979</v>
      </c>
      <c r="AF1445" s="48">
        <f>_xlfn.XLOOKUP($F1445,Main_OG!$D$1:$D$766,Main_OG!Z$1:Z$766,"")</f>
        <v>2.17</v>
      </c>
      <c r="AG1445" s="48">
        <f>_xlfn.XLOOKUP($F1445,Main_OG!$D$1:$D$766,Main_OG!AA$1:AA$766,"")</f>
        <v>2.2200000000000002</v>
      </c>
      <c r="AH1445" s="48">
        <f>_xlfn.XLOOKUP($F1445,Main_OG!$D$1:$D$766,Main_OG!AB$1:AB$766,"")</f>
        <v>12.68</v>
      </c>
      <c r="AI1445" s="48">
        <f>_xlfn.XLOOKUP($F1445,Main_OG!$D$1:$D$766,Main_OG!AC$1:AC$766,"")</f>
        <v>3.2</v>
      </c>
      <c r="AJ1445" s="48">
        <f>_xlfn.XLOOKUP($F1445,Main_OG!$D$1:$D$766,Main_OG!AD$1:AD$766,"")</f>
        <v>0.71</v>
      </c>
    </row>
    <row r="1446" spans="2:36" x14ac:dyDescent="0.35">
      <c r="B1446" s="36" t="s">
        <v>2528</v>
      </c>
      <c r="C1446" s="45" t="s">
        <v>351</v>
      </c>
      <c r="D1446" s="45" t="s">
        <v>4451</v>
      </c>
      <c r="E1446" s="36" t="s">
        <v>4513</v>
      </c>
      <c r="F1446" s="36" t="str">
        <f t="shared" si="66"/>
        <v>2018_WI</v>
      </c>
      <c r="G1446" s="45">
        <v>2018</v>
      </c>
      <c r="H1446" s="45">
        <f>_xlfn.XLOOKUP(J1446,Main_OG!$B$1:$B$766,Main_OG!$O$1:$O$766,"")</f>
        <v>0</v>
      </c>
      <c r="I1446" s="45">
        <f>_xlfn.XLOOKUP(F1446,Main_OG!$D$1:$D$766,Main_OG!$J$1:$J$766,"")</f>
        <v>0</v>
      </c>
      <c r="J1446" s="45" t="s">
        <v>351</v>
      </c>
      <c r="K1446" s="45" t="str">
        <f t="shared" si="67"/>
        <v>Madison Gas &amp; Electric Co_WI</v>
      </c>
      <c r="L1446" s="45" t="str">
        <f t="shared" si="68"/>
        <v>Madison Gas Electric Co_WI</v>
      </c>
      <c r="M1446" s="45" t="s">
        <v>2541</v>
      </c>
      <c r="N1446" s="45">
        <v>0</v>
      </c>
      <c r="O1446" s="45">
        <v>20594</v>
      </c>
      <c r="P1446" s="45">
        <v>37</v>
      </c>
      <c r="Q1446" s="45">
        <v>133857</v>
      </c>
      <c r="R1446" s="45">
        <v>0</v>
      </c>
      <c r="S1446" s="45">
        <v>2252326</v>
      </c>
      <c r="T1446" s="45">
        <v>180151</v>
      </c>
      <c r="U1446" s="45">
        <v>860245</v>
      </c>
      <c r="V1446" s="45">
        <v>0</v>
      </c>
      <c r="W1446" s="45">
        <v>11.30054</v>
      </c>
      <c r="X1446" s="45">
        <v>7.5186926999999999</v>
      </c>
      <c r="Y1446" s="45">
        <v>16.713843000000001</v>
      </c>
      <c r="Z1446" s="46">
        <v>328832.40000000002</v>
      </c>
      <c r="AA1446" s="46">
        <v>56604.293894000315</v>
      </c>
      <c r="AB1446" s="47">
        <f>_xlfn.XLOOKUP($F1446,Main_OG!$D$1:$D$766,Main_OG!AJ$1:AJ$766,"")</f>
        <v>39247642</v>
      </c>
      <c r="AC1446" s="47">
        <f>_xlfn.XLOOKUP($F1446,Main_OG!$D$1:$D$766,Main_OG!AK$1:AK$766,"")</f>
        <v>610596</v>
      </c>
      <c r="AD1446" s="47">
        <f>_xlfn.XLOOKUP($F1446,Main_OG!$D$1:$D$766,Main_OG!AL$1:AL$766,"")</f>
        <v>257910908</v>
      </c>
      <c r="AE1446" s="47">
        <f>_xlfn.XLOOKUP($F1446,Main_OG!$D$1:$D$766,Main_OG!AM$1:AM$766,"")</f>
        <v>10129122</v>
      </c>
      <c r="AF1446" s="48">
        <f>_xlfn.XLOOKUP($F1446,Main_OG!$D$1:$D$766,Main_OG!Z$1:Z$766,"")</f>
        <v>2.2200000000000002</v>
      </c>
      <c r="AG1446" s="48">
        <f>_xlfn.XLOOKUP($F1446,Main_OG!$D$1:$D$766,Main_OG!AA$1:AA$766,"")</f>
        <v>2.1875855044172008</v>
      </c>
      <c r="AH1446" s="48">
        <f>_xlfn.XLOOKUP($F1446,Main_OG!$D$1:$D$766,Main_OG!AB$1:AB$766,"")</f>
        <v>17.134646247082848</v>
      </c>
      <c r="AI1446" s="48">
        <f>_xlfn.XLOOKUP($F1446,Main_OG!$D$1:$D$766,Main_OG!AC$1:AC$766,"")</f>
        <v>3.22</v>
      </c>
      <c r="AJ1446" s="48">
        <f>_xlfn.XLOOKUP($F1446,Main_OG!$D$1:$D$766,Main_OG!AD$1:AD$766,"")</f>
        <v>0.68</v>
      </c>
    </row>
    <row r="1447" spans="2:36" x14ac:dyDescent="0.35">
      <c r="B1447" s="36" t="s">
        <v>2528</v>
      </c>
      <c r="C1447" s="45" t="s">
        <v>351</v>
      </c>
      <c r="D1447" s="45" t="s">
        <v>4451</v>
      </c>
      <c r="E1447" s="36" t="s">
        <v>4513</v>
      </c>
      <c r="F1447" s="36" t="str">
        <f t="shared" si="66"/>
        <v>2019_WI</v>
      </c>
      <c r="G1447" s="45">
        <v>2019</v>
      </c>
      <c r="H1447" s="45">
        <f>_xlfn.XLOOKUP(J1447,Main_OG!$B$1:$B$766,Main_OG!$O$1:$O$766,"")</f>
        <v>0</v>
      </c>
      <c r="I1447" s="45">
        <f>_xlfn.XLOOKUP(F1447,Main_OG!$D$1:$D$766,Main_OG!$J$1:$J$766,"")</f>
        <v>0</v>
      </c>
      <c r="J1447" s="45" t="s">
        <v>351</v>
      </c>
      <c r="K1447" s="45" t="str">
        <f t="shared" si="67"/>
        <v>Madison Gas &amp; Electric Co_WI</v>
      </c>
      <c r="L1447" s="45" t="str">
        <f t="shared" si="68"/>
        <v>Madison Gas Electric Co_WI</v>
      </c>
      <c r="M1447" s="45" t="s">
        <v>2542</v>
      </c>
      <c r="N1447" s="45">
        <v>0</v>
      </c>
      <c r="O1447" s="45">
        <v>20829</v>
      </c>
      <c r="P1447" s="45">
        <v>37</v>
      </c>
      <c r="Q1447" s="45">
        <v>135967</v>
      </c>
      <c r="R1447" s="45">
        <v>0</v>
      </c>
      <c r="S1447" s="45">
        <v>2211489</v>
      </c>
      <c r="T1447" s="45">
        <v>171932</v>
      </c>
      <c r="U1447" s="45">
        <v>833646</v>
      </c>
      <c r="V1447" s="45">
        <v>0</v>
      </c>
      <c r="W1447" s="45">
        <v>11.010998000000001</v>
      </c>
      <c r="X1447" s="45">
        <v>7.1917967999999997</v>
      </c>
      <c r="Y1447" s="45">
        <v>16.556308000000001</v>
      </c>
      <c r="Z1447" s="46">
        <v>333698.59999999998</v>
      </c>
      <c r="AA1447" s="46">
        <v>57291.434353818753</v>
      </c>
      <c r="AB1447" s="47">
        <f>_xlfn.XLOOKUP($F1447,Main_OG!$D$1:$D$766,Main_OG!AJ$1:AJ$766,"")</f>
        <v>29618624</v>
      </c>
      <c r="AC1447" s="47">
        <f>_xlfn.XLOOKUP($F1447,Main_OG!$D$1:$D$766,Main_OG!AK$1:AK$766,"")</f>
        <v>620872</v>
      </c>
      <c r="AD1447" s="47">
        <f>_xlfn.XLOOKUP($F1447,Main_OG!$D$1:$D$766,Main_OG!AL$1:AL$766,"")</f>
        <v>296214928</v>
      </c>
      <c r="AE1447" s="47">
        <f>_xlfn.XLOOKUP($F1447,Main_OG!$D$1:$D$766,Main_OG!AM$1:AM$766,"")</f>
        <v>10030305</v>
      </c>
      <c r="AF1447" s="48">
        <f>_xlfn.XLOOKUP($F1447,Main_OG!$D$1:$D$766,Main_OG!Z$1:Z$766,"")</f>
        <v>2.08</v>
      </c>
      <c r="AG1447" s="48">
        <f>_xlfn.XLOOKUP($F1447,Main_OG!$D$1:$D$766,Main_OG!AA$1:AA$766,"")</f>
        <v>2.2200000000000002</v>
      </c>
      <c r="AH1447" s="48">
        <f>_xlfn.XLOOKUP($F1447,Main_OG!$D$1:$D$766,Main_OG!AB$1:AB$766,"")</f>
        <v>16.155101142605361</v>
      </c>
      <c r="AI1447" s="48">
        <f>_xlfn.XLOOKUP($F1447,Main_OG!$D$1:$D$766,Main_OG!AC$1:AC$766,"")</f>
        <v>3.3292283805067271</v>
      </c>
      <c r="AJ1447" s="48">
        <f>_xlfn.XLOOKUP($F1447,Main_OG!$D$1:$D$766,Main_OG!AD$1:AD$766,"")</f>
        <v>0.65</v>
      </c>
    </row>
    <row r="1448" spans="2:36" x14ac:dyDescent="0.35">
      <c r="B1448" s="36" t="s">
        <v>2528</v>
      </c>
      <c r="C1448" s="45" t="s">
        <v>351</v>
      </c>
      <c r="D1448" s="45" t="s">
        <v>4451</v>
      </c>
      <c r="E1448" s="36" t="s">
        <v>4513</v>
      </c>
      <c r="F1448" s="36" t="str">
        <f t="shared" si="66"/>
        <v>2020_WI</v>
      </c>
      <c r="G1448" s="45">
        <v>2020</v>
      </c>
      <c r="H1448" s="45">
        <f>_xlfn.XLOOKUP(J1448,Main_OG!$B$1:$B$766,Main_OG!$O$1:$O$766,"")</f>
        <v>0</v>
      </c>
      <c r="I1448" s="45">
        <f>_xlfn.XLOOKUP(F1448,Main_OG!$D$1:$D$766,Main_OG!$J$1:$J$766,"")</f>
        <v>0</v>
      </c>
      <c r="J1448" s="45" t="s">
        <v>351</v>
      </c>
      <c r="K1448" s="45" t="str">
        <f t="shared" si="67"/>
        <v>Madison Gas &amp; Electric Co_WI</v>
      </c>
      <c r="L1448" s="45" t="str">
        <f t="shared" si="68"/>
        <v>Madison Gas Electric Co_WI</v>
      </c>
      <c r="M1448" s="45" t="s">
        <v>2543</v>
      </c>
      <c r="N1448" s="45">
        <v>0</v>
      </c>
      <c r="O1448" s="45">
        <v>21037</v>
      </c>
      <c r="P1448" s="45">
        <v>37</v>
      </c>
      <c r="Q1448" s="45">
        <v>0</v>
      </c>
      <c r="R1448" s="45">
        <v>0</v>
      </c>
      <c r="S1448" s="45">
        <v>2059933</v>
      </c>
      <c r="T1448" s="45">
        <v>160840</v>
      </c>
      <c r="U1448" s="45">
        <v>0</v>
      </c>
      <c r="V1448" s="45">
        <v>0</v>
      </c>
      <c r="W1448" s="45">
        <v>11.359835</v>
      </c>
      <c r="X1448" s="45">
        <v>7.2867445999999996</v>
      </c>
      <c r="Y1448" s="45">
        <v>0</v>
      </c>
      <c r="Z1448" s="46">
        <v>322972.7</v>
      </c>
      <c r="AA1448" s="46">
        <v>55365.508384040768</v>
      </c>
      <c r="AB1448" s="47">
        <f>_xlfn.XLOOKUP($F1448,Main_OG!$D$1:$D$766,Main_OG!AJ$1:AJ$766,"")</f>
        <v>26673724</v>
      </c>
      <c r="AC1448" s="47">
        <f>_xlfn.XLOOKUP($F1448,Main_OG!$D$1:$D$766,Main_OG!AK$1:AK$766,"")</f>
        <v>482682</v>
      </c>
      <c r="AD1448" s="47">
        <f>_xlfn.XLOOKUP($F1448,Main_OG!$D$1:$D$766,Main_OG!AL$1:AL$766,"")</f>
        <v>320593422</v>
      </c>
      <c r="AE1448" s="47">
        <f>_xlfn.XLOOKUP($F1448,Main_OG!$D$1:$D$766,Main_OG!AM$1:AM$766,"")</f>
        <v>0</v>
      </c>
      <c r="AF1448" s="48">
        <f>_xlfn.XLOOKUP($F1448,Main_OG!$D$1:$D$766,Main_OG!Z$1:Z$766,"")</f>
        <v>0</v>
      </c>
      <c r="AG1448" s="48">
        <f>_xlfn.XLOOKUP($F1448,Main_OG!$D$1:$D$766,Main_OG!AA$1:AA$766,"")</f>
        <v>2.127327759928813</v>
      </c>
      <c r="AH1448" s="48">
        <f>_xlfn.XLOOKUP($F1448,Main_OG!$D$1:$D$766,Main_OG!AB$1:AB$766,"")</f>
        <v>9.1199999999999992</v>
      </c>
      <c r="AI1448" s="48">
        <f>_xlfn.XLOOKUP($F1448,Main_OG!$D$1:$D$766,Main_OG!AC$1:AC$766,"")</f>
        <v>2.8422150630003218</v>
      </c>
      <c r="AJ1448" s="48">
        <f>_xlfn.XLOOKUP($F1448,Main_OG!$D$1:$D$766,Main_OG!AD$1:AD$766,"")</f>
        <v>0.62</v>
      </c>
    </row>
    <row r="1449" spans="2:36" x14ac:dyDescent="0.35">
      <c r="B1449" s="36" t="s">
        <v>2544</v>
      </c>
      <c r="C1449" s="45" t="s">
        <v>824</v>
      </c>
      <c r="D1449" s="45" t="s">
        <v>4452</v>
      </c>
      <c r="E1449" s="36" t="s">
        <v>2544</v>
      </c>
      <c r="F1449" s="36" t="str">
        <f t="shared" si="66"/>
        <v>2006_AK</v>
      </c>
      <c r="G1449" s="45">
        <v>2006</v>
      </c>
      <c r="H1449" s="45">
        <f>_xlfn.XLOOKUP(J1449,Main_OG!$B$1:$B$766,Main_OG!$O$1:$O$766,"")</f>
        <v>0</v>
      </c>
      <c r="I1449" s="45">
        <f>_xlfn.XLOOKUP(F1449,Main_OG!$D$1:$D$766,Main_OG!$J$1:$J$766,"")</f>
        <v>0</v>
      </c>
      <c r="J1449" s="45" t="s">
        <v>824</v>
      </c>
      <c r="K1449" s="45" t="str">
        <f t="shared" si="67"/>
        <v>Manley Utility Co Inc_AK</v>
      </c>
      <c r="L1449" s="45" t="str">
        <f t="shared" si="68"/>
        <v>Manley Utility Co Inc_AK</v>
      </c>
      <c r="M1449" s="45" t="s">
        <v>2545</v>
      </c>
      <c r="N1449" s="45">
        <v>0</v>
      </c>
      <c r="O1449" s="45">
        <v>14</v>
      </c>
      <c r="P1449" s="45">
        <v>0</v>
      </c>
      <c r="Q1449" s="45">
        <v>75</v>
      </c>
      <c r="R1449" s="45">
        <v>0</v>
      </c>
      <c r="S1449" s="45">
        <v>77</v>
      </c>
      <c r="T1449" s="45">
        <v>0</v>
      </c>
      <c r="U1449" s="45">
        <v>88</v>
      </c>
      <c r="V1449" s="45">
        <v>0</v>
      </c>
      <c r="W1449" s="45">
        <v>67.543859649122808</v>
      </c>
      <c r="X1449" s="45">
        <v>0</v>
      </c>
      <c r="Y1449" s="45">
        <v>75.862068965517238</v>
      </c>
      <c r="Z1449" s="46">
        <v>47546.2</v>
      </c>
      <c r="AA1449" s="46">
        <v>70407.314060968274</v>
      </c>
      <c r="AB1449" s="47">
        <f>_xlfn.XLOOKUP($F1449,Main_OG!$D$1:$D$766,Main_OG!AJ$1:AJ$766,"")</f>
        <v>968457.74</v>
      </c>
      <c r="AC1449" s="47">
        <f>_xlfn.XLOOKUP($F1449,Main_OG!$D$1:$D$766,Main_OG!AK$1:AK$766,"")</f>
        <v>2895506.1599999997</v>
      </c>
      <c r="AD1449" s="47">
        <f>_xlfn.XLOOKUP($F1449,Main_OG!$D$1:$D$766,Main_OG!AL$1:AL$766,"")</f>
        <v>88962825.159999996</v>
      </c>
      <c r="AE1449" s="47">
        <f>_xlfn.XLOOKUP($F1449,Main_OG!$D$1:$D$766,Main_OG!AM$1:AM$766,"")</f>
        <v>0</v>
      </c>
      <c r="AF1449" s="48">
        <f>_xlfn.XLOOKUP($F1449,Main_OG!$D$1:$D$766,Main_OG!Z$1:Z$766,"")</f>
        <v>0</v>
      </c>
      <c r="AG1449" s="48">
        <f>_xlfn.XLOOKUP($F1449,Main_OG!$D$1:$D$766,Main_OG!AA$1:AA$766,"")</f>
        <v>2.2465548173415608</v>
      </c>
      <c r="AH1449" s="48">
        <f>_xlfn.XLOOKUP($F1449,Main_OG!$D$1:$D$766,Main_OG!AB$1:AB$766,"")</f>
        <v>14.13114039693003</v>
      </c>
      <c r="AI1449" s="48">
        <f>_xlfn.XLOOKUP($F1449,Main_OG!$D$1:$D$766,Main_OG!AC$1:AC$766,"")</f>
        <v>7.1610124069250478</v>
      </c>
      <c r="AJ1449" s="48">
        <f>_xlfn.XLOOKUP($F1449,Main_OG!$D$1:$D$766,Main_OG!AD$1:AD$766,"")</f>
        <v>0.4704061490499184</v>
      </c>
    </row>
    <row r="1450" spans="2:36" x14ac:dyDescent="0.35">
      <c r="B1450" s="36" t="s">
        <v>2544</v>
      </c>
      <c r="C1450" s="45" t="s">
        <v>824</v>
      </c>
      <c r="D1450" s="45" t="s">
        <v>4452</v>
      </c>
      <c r="E1450" s="36" t="s">
        <v>2544</v>
      </c>
      <c r="F1450" s="36" t="str">
        <f t="shared" si="66"/>
        <v>2007_AK</v>
      </c>
      <c r="G1450" s="45">
        <v>2007</v>
      </c>
      <c r="H1450" s="45">
        <f>_xlfn.XLOOKUP(J1450,Main_OG!$B$1:$B$766,Main_OG!$O$1:$O$766,"")</f>
        <v>0</v>
      </c>
      <c r="I1450" s="45">
        <f>_xlfn.XLOOKUP(F1450,Main_OG!$D$1:$D$766,Main_OG!$J$1:$J$766,"")</f>
        <v>0</v>
      </c>
      <c r="J1450" s="45" t="s">
        <v>824</v>
      </c>
      <c r="K1450" s="45" t="str">
        <f t="shared" si="67"/>
        <v>Manley Utility Co Inc_AK</v>
      </c>
      <c r="L1450" s="45" t="str">
        <f t="shared" si="68"/>
        <v>Manley Utility Co Inc_AK</v>
      </c>
      <c r="M1450" s="45" t="s">
        <v>2546</v>
      </c>
      <c r="N1450" s="45">
        <v>0</v>
      </c>
      <c r="O1450" s="45">
        <v>14</v>
      </c>
      <c r="P1450" s="45">
        <v>0</v>
      </c>
      <c r="Q1450" s="45">
        <v>75</v>
      </c>
      <c r="R1450" s="45">
        <v>0</v>
      </c>
      <c r="S1450" s="45">
        <v>75</v>
      </c>
      <c r="T1450" s="45">
        <v>0</v>
      </c>
      <c r="U1450" s="45">
        <v>86</v>
      </c>
      <c r="V1450" s="45">
        <v>0</v>
      </c>
      <c r="W1450" s="45">
        <v>67.569999999999993</v>
      </c>
      <c r="X1450" s="45">
        <v>0</v>
      </c>
      <c r="Y1450" s="45">
        <v>76.790000000000006</v>
      </c>
      <c r="Z1450" s="46">
        <v>50126.7</v>
      </c>
      <c r="AA1450" s="46">
        <v>73683.227987652499</v>
      </c>
      <c r="AB1450" s="47">
        <f>_xlfn.XLOOKUP($F1450,Main_OG!$D$1:$D$766,Main_OG!AJ$1:AJ$766,"")</f>
        <v>996372</v>
      </c>
      <c r="AC1450" s="47">
        <f>_xlfn.XLOOKUP($F1450,Main_OG!$D$1:$D$766,Main_OG!AK$1:AK$766,"")</f>
        <v>3695916</v>
      </c>
      <c r="AD1450" s="47">
        <f>_xlfn.XLOOKUP($F1450,Main_OG!$D$1:$D$766,Main_OG!AL$1:AL$766,"")</f>
        <v>83891130</v>
      </c>
      <c r="AE1450" s="47">
        <f>_xlfn.XLOOKUP($F1450,Main_OG!$D$1:$D$766,Main_OG!AM$1:AM$766,"")</f>
        <v>0</v>
      </c>
      <c r="AF1450" s="48">
        <f>_xlfn.XLOOKUP($F1450,Main_OG!$D$1:$D$766,Main_OG!Z$1:Z$766,"")</f>
        <v>0</v>
      </c>
      <c r="AG1450" s="48">
        <f>_xlfn.XLOOKUP($F1450,Main_OG!$D$1:$D$766,Main_OG!AA$1:AA$766,"")</f>
        <v>2.2465548173415608</v>
      </c>
      <c r="AH1450" s="48">
        <f>_xlfn.XLOOKUP($F1450,Main_OG!$D$1:$D$766,Main_OG!AB$1:AB$766,"")</f>
        <v>15.097711394063451</v>
      </c>
      <c r="AI1450" s="48">
        <f>_xlfn.XLOOKUP($F1450,Main_OG!$D$1:$D$766,Main_OG!AC$1:AC$766,"")</f>
        <v>7.3815467393807772</v>
      </c>
      <c r="AJ1450" s="48">
        <f>_xlfn.XLOOKUP($F1450,Main_OG!$D$1:$D$766,Main_OG!AD$1:AD$766,"")</f>
        <v>0.58103021845052572</v>
      </c>
    </row>
    <row r="1451" spans="2:36" x14ac:dyDescent="0.35">
      <c r="B1451" s="36" t="s">
        <v>2544</v>
      </c>
      <c r="C1451" s="45" t="s">
        <v>824</v>
      </c>
      <c r="D1451" s="45" t="s">
        <v>4452</v>
      </c>
      <c r="E1451" s="36" t="s">
        <v>2544</v>
      </c>
      <c r="F1451" s="36" t="str">
        <f t="shared" si="66"/>
        <v>2008_AK</v>
      </c>
      <c r="G1451" s="45">
        <v>2008</v>
      </c>
      <c r="H1451" s="45">
        <f>_xlfn.XLOOKUP(J1451,Main_OG!$B$1:$B$766,Main_OG!$O$1:$O$766,"")</f>
        <v>0</v>
      </c>
      <c r="I1451" s="45">
        <f>_xlfn.XLOOKUP(F1451,Main_OG!$D$1:$D$766,Main_OG!$J$1:$J$766,"")</f>
        <v>0</v>
      </c>
      <c r="J1451" s="45" t="s">
        <v>824</v>
      </c>
      <c r="K1451" s="45" t="str">
        <f t="shared" si="67"/>
        <v>Manley Utility Co Inc_AK</v>
      </c>
      <c r="L1451" s="45" t="str">
        <f t="shared" si="68"/>
        <v>Manley Utility Co Inc_AK</v>
      </c>
      <c r="M1451" s="45" t="s">
        <v>2547</v>
      </c>
      <c r="N1451" s="45">
        <v>0</v>
      </c>
      <c r="O1451" s="45">
        <v>13</v>
      </c>
      <c r="P1451" s="45">
        <v>0</v>
      </c>
      <c r="Q1451" s="45">
        <v>76</v>
      </c>
      <c r="R1451" s="45">
        <v>0</v>
      </c>
      <c r="S1451" s="45">
        <v>133</v>
      </c>
      <c r="T1451" s="45">
        <v>0</v>
      </c>
      <c r="U1451" s="45">
        <v>123</v>
      </c>
      <c r="V1451" s="45">
        <v>0</v>
      </c>
      <c r="W1451" s="45">
        <v>66.17</v>
      </c>
      <c r="X1451" s="45">
        <v>0</v>
      </c>
      <c r="Y1451" s="45">
        <v>66.67</v>
      </c>
      <c r="Z1451" s="46">
        <v>49926.6</v>
      </c>
      <c r="AA1451" s="46">
        <v>72625.262744470543</v>
      </c>
      <c r="AB1451" s="47">
        <f>_xlfn.XLOOKUP($F1451,Main_OG!$D$1:$D$766,Main_OG!AJ$1:AJ$766,"")</f>
        <v>994228</v>
      </c>
      <c r="AC1451" s="47">
        <f>_xlfn.XLOOKUP($F1451,Main_OG!$D$1:$D$766,Main_OG!AK$1:AK$766,"")</f>
        <v>3309288</v>
      </c>
      <c r="AD1451" s="47">
        <f>_xlfn.XLOOKUP($F1451,Main_OG!$D$1:$D$766,Main_OG!AL$1:AL$766,"")</f>
        <v>88306788</v>
      </c>
      <c r="AE1451" s="47">
        <f>_xlfn.XLOOKUP($F1451,Main_OG!$D$1:$D$766,Main_OG!AM$1:AM$766,"")</f>
        <v>0</v>
      </c>
      <c r="AF1451" s="48">
        <f>_xlfn.XLOOKUP($F1451,Main_OG!$D$1:$D$766,Main_OG!Z$1:Z$766,"")</f>
        <v>0</v>
      </c>
      <c r="AG1451" s="48">
        <f>_xlfn.XLOOKUP($F1451,Main_OG!$D$1:$D$766,Main_OG!AA$1:AA$766,"")</f>
        <v>2.2204719344600159</v>
      </c>
      <c r="AH1451" s="48">
        <f>_xlfn.XLOOKUP($F1451,Main_OG!$D$1:$D$766,Main_OG!AB$1:AB$766,"")</f>
        <v>19.619187803472759</v>
      </c>
      <c r="AI1451" s="48">
        <f>_xlfn.XLOOKUP($F1451,Main_OG!$D$1:$D$766,Main_OG!AC$1:AC$766,"")</f>
        <v>9.1182546074696553</v>
      </c>
      <c r="AJ1451" s="48">
        <f>_xlfn.XLOOKUP($F1451,Main_OG!$D$1:$D$766,Main_OG!AD$1:AD$766,"")</f>
        <v>0.68330088246943577</v>
      </c>
    </row>
    <row r="1452" spans="2:36" x14ac:dyDescent="0.35">
      <c r="B1452" s="36" t="s">
        <v>2548</v>
      </c>
      <c r="C1452" s="45" t="s">
        <v>202</v>
      </c>
      <c r="D1452" s="45" t="s">
        <v>4453</v>
      </c>
      <c r="E1452" s="36" t="s">
        <v>2548</v>
      </c>
      <c r="F1452" s="36" t="str">
        <f t="shared" si="66"/>
        <v>2006_MA</v>
      </c>
      <c r="G1452" s="45">
        <v>2006</v>
      </c>
      <c r="H1452" s="45">
        <f>_xlfn.XLOOKUP(J1452,Main_OG!$B$1:$B$766,Main_OG!$O$1:$O$766,"")</f>
        <v>1</v>
      </c>
      <c r="I1452" s="45">
        <f>_xlfn.XLOOKUP(F1452,Main_OG!$D$1:$D$766,Main_OG!$J$1:$J$766,"")</f>
        <v>1</v>
      </c>
      <c r="J1452" s="45" t="s">
        <v>202</v>
      </c>
      <c r="K1452" s="45" t="str">
        <f t="shared" si="67"/>
        <v>Massachusetts Electric Co_MA</v>
      </c>
      <c r="L1452" s="45" t="str">
        <f t="shared" si="68"/>
        <v>Massachusetts Electric Co_MA</v>
      </c>
      <c r="M1452" s="45" t="s">
        <v>2549</v>
      </c>
      <c r="N1452" s="45">
        <v>0</v>
      </c>
      <c r="O1452" s="45">
        <v>126715</v>
      </c>
      <c r="P1452" s="45">
        <v>3444</v>
      </c>
      <c r="Q1452" s="45">
        <v>1066816</v>
      </c>
      <c r="R1452" s="45">
        <v>0</v>
      </c>
      <c r="S1452" s="45">
        <v>669019</v>
      </c>
      <c r="T1452" s="45">
        <v>100337</v>
      </c>
      <c r="U1452" s="45">
        <v>1263505</v>
      </c>
      <c r="V1452" s="45">
        <v>0</v>
      </c>
      <c r="W1452" s="45">
        <v>16.02887223434935</v>
      </c>
      <c r="X1452" s="45">
        <v>15.95710505222713</v>
      </c>
      <c r="Y1452" s="45">
        <v>15.431747063491221</v>
      </c>
      <c r="Z1452" s="46">
        <v>426926.1</v>
      </c>
      <c r="AA1452" s="46">
        <v>66602.262934463884</v>
      </c>
      <c r="AB1452" s="47">
        <f>_xlfn.XLOOKUP($F1452,Main_OG!$D$1:$D$766,Main_OG!AJ$1:AJ$766,"")</f>
        <v>9517045.9400000013</v>
      </c>
      <c r="AC1452" s="47">
        <f>_xlfn.XLOOKUP($F1452,Main_OG!$D$1:$D$766,Main_OG!AK$1:AK$766,"")</f>
        <v>8430192.4400000013</v>
      </c>
      <c r="AD1452" s="47">
        <f>_xlfn.XLOOKUP($F1452,Main_OG!$D$1:$D$766,Main_OG!AL$1:AL$766,"")</f>
        <v>346009856.08000004</v>
      </c>
      <c r="AE1452" s="47">
        <f>_xlfn.XLOOKUP($F1452,Main_OG!$D$1:$D$766,Main_OG!AM$1:AM$766,"")</f>
        <v>5829658</v>
      </c>
      <c r="AF1452" s="48">
        <f>_xlfn.XLOOKUP($F1452,Main_OG!$D$1:$D$766,Main_OG!Z$1:Z$766,"")</f>
        <v>0</v>
      </c>
      <c r="AG1452" s="48">
        <f>_xlfn.XLOOKUP($F1452,Main_OG!$D$1:$D$766,Main_OG!AA$1:AA$766,"")</f>
        <v>2.2465548173415608</v>
      </c>
      <c r="AH1452" s="48">
        <f>_xlfn.XLOOKUP($F1452,Main_OG!$D$1:$D$766,Main_OG!AB$1:AB$766,"")</f>
        <v>13.98</v>
      </c>
      <c r="AI1452" s="48">
        <f>_xlfn.XLOOKUP($F1452,Main_OG!$D$1:$D$766,Main_OG!AC$1:AC$766,"")</f>
        <v>7.1610124069250478</v>
      </c>
      <c r="AJ1452" s="48">
        <f>_xlfn.XLOOKUP($F1452,Main_OG!$D$1:$D$766,Main_OG!AD$1:AD$766,"")</f>
        <v>0.41</v>
      </c>
    </row>
    <row r="1453" spans="2:36" x14ac:dyDescent="0.35">
      <c r="B1453" s="36" t="s">
        <v>2548</v>
      </c>
      <c r="C1453" s="45" t="s">
        <v>202</v>
      </c>
      <c r="D1453" s="45" t="s">
        <v>4453</v>
      </c>
      <c r="E1453" s="36" t="s">
        <v>2548</v>
      </c>
      <c r="F1453" s="36" t="str">
        <f t="shared" si="66"/>
        <v>2007_MA</v>
      </c>
      <c r="G1453" s="45">
        <v>2007</v>
      </c>
      <c r="H1453" s="45">
        <f>_xlfn.XLOOKUP(J1453,Main_OG!$B$1:$B$766,Main_OG!$O$1:$O$766,"")</f>
        <v>1</v>
      </c>
      <c r="I1453" s="45">
        <f>_xlfn.XLOOKUP(F1453,Main_OG!$D$1:$D$766,Main_OG!$J$1:$J$766,"")</f>
        <v>1</v>
      </c>
      <c r="J1453" s="45" t="s">
        <v>202</v>
      </c>
      <c r="K1453" s="45" t="str">
        <f t="shared" si="67"/>
        <v>Massachusetts Electric Co_MA</v>
      </c>
      <c r="L1453" s="45" t="str">
        <f t="shared" si="68"/>
        <v>Massachusetts Electric Co_MA</v>
      </c>
      <c r="M1453" s="45" t="s">
        <v>2550</v>
      </c>
      <c r="N1453" s="45">
        <v>0</v>
      </c>
      <c r="O1453" s="45">
        <v>121043</v>
      </c>
      <c r="P1453" s="45">
        <v>3187</v>
      </c>
      <c r="Q1453" s="45">
        <v>1050791</v>
      </c>
      <c r="R1453" s="45">
        <v>0</v>
      </c>
      <c r="S1453" s="45">
        <v>579643</v>
      </c>
      <c r="T1453" s="45">
        <v>77494</v>
      </c>
      <c r="U1453" s="45">
        <v>1293471</v>
      </c>
      <c r="V1453" s="45">
        <v>0</v>
      </c>
      <c r="W1453" s="45">
        <v>15.38</v>
      </c>
      <c r="X1453" s="45">
        <v>14.28</v>
      </c>
      <c r="Y1453" s="45">
        <v>15.71</v>
      </c>
      <c r="Z1453" s="46">
        <v>440373.8</v>
      </c>
      <c r="AA1453" s="46">
        <v>68470.770461718537</v>
      </c>
      <c r="AB1453" s="47">
        <f>_xlfn.XLOOKUP($F1453,Main_OG!$D$1:$D$766,Main_OG!AJ$1:AJ$766,"")</f>
        <v>10258204</v>
      </c>
      <c r="AC1453" s="47">
        <f>_xlfn.XLOOKUP($F1453,Main_OG!$D$1:$D$766,Main_OG!AK$1:AK$766,"")</f>
        <v>10416912</v>
      </c>
      <c r="AD1453" s="47">
        <f>_xlfn.XLOOKUP($F1453,Main_OG!$D$1:$D$766,Main_OG!AL$1:AL$766,"")</f>
        <v>374589142</v>
      </c>
      <c r="AE1453" s="47">
        <f>_xlfn.XLOOKUP($F1453,Main_OG!$D$1:$D$766,Main_OG!AM$1:AM$766,"")</f>
        <v>5119789</v>
      </c>
      <c r="AF1453" s="48">
        <f>_xlfn.XLOOKUP($F1453,Main_OG!$D$1:$D$766,Main_OG!Z$1:Z$766,"")</f>
        <v>0</v>
      </c>
      <c r="AG1453" s="48">
        <f>_xlfn.XLOOKUP($F1453,Main_OG!$D$1:$D$766,Main_OG!AA$1:AA$766,"")</f>
        <v>2.2465548173415608</v>
      </c>
      <c r="AH1453" s="48">
        <f>_xlfn.XLOOKUP($F1453,Main_OG!$D$1:$D$766,Main_OG!AB$1:AB$766,"")</f>
        <v>15.91</v>
      </c>
      <c r="AI1453" s="48">
        <f>_xlfn.XLOOKUP($F1453,Main_OG!$D$1:$D$766,Main_OG!AC$1:AC$766,"")</f>
        <v>7.3815467393807772</v>
      </c>
      <c r="AJ1453" s="48">
        <f>_xlfn.XLOOKUP($F1453,Main_OG!$D$1:$D$766,Main_OG!AD$1:AD$766,"")</f>
        <v>0.56999999999999995</v>
      </c>
    </row>
    <row r="1454" spans="2:36" x14ac:dyDescent="0.35">
      <c r="B1454" s="36" t="s">
        <v>2548</v>
      </c>
      <c r="C1454" s="45" t="s">
        <v>202</v>
      </c>
      <c r="D1454" s="45" t="s">
        <v>4453</v>
      </c>
      <c r="E1454" s="36" t="s">
        <v>2548</v>
      </c>
      <c r="F1454" s="36" t="str">
        <f t="shared" si="66"/>
        <v>2008_MA</v>
      </c>
      <c r="G1454" s="45">
        <v>2008</v>
      </c>
      <c r="H1454" s="45">
        <f>_xlfn.XLOOKUP(J1454,Main_OG!$B$1:$B$766,Main_OG!$O$1:$O$766,"")</f>
        <v>1</v>
      </c>
      <c r="I1454" s="45">
        <f>_xlfn.XLOOKUP(F1454,Main_OG!$D$1:$D$766,Main_OG!$J$1:$J$766,"")</f>
        <v>1</v>
      </c>
      <c r="J1454" s="45" t="s">
        <v>202</v>
      </c>
      <c r="K1454" s="45" t="str">
        <f t="shared" si="67"/>
        <v>Massachusetts Electric Co_MA</v>
      </c>
      <c r="L1454" s="45" t="str">
        <f t="shared" si="68"/>
        <v>Massachusetts Electric Co_MA</v>
      </c>
      <c r="M1454" s="45" t="s">
        <v>2551</v>
      </c>
      <c r="N1454" s="45">
        <v>0</v>
      </c>
      <c r="O1454" s="45">
        <v>119075</v>
      </c>
      <c r="P1454" s="45">
        <v>2999</v>
      </c>
      <c r="Q1454" s="45">
        <v>1051215</v>
      </c>
      <c r="R1454" s="45">
        <v>0</v>
      </c>
      <c r="S1454" s="45">
        <v>3434406</v>
      </c>
      <c r="T1454" s="45">
        <v>520380</v>
      </c>
      <c r="U1454" s="45">
        <v>7926982</v>
      </c>
      <c r="V1454" s="45">
        <v>0</v>
      </c>
      <c r="W1454" s="45">
        <v>17.07</v>
      </c>
      <c r="X1454" s="45">
        <v>15.81</v>
      </c>
      <c r="Y1454" s="45">
        <v>17.03</v>
      </c>
      <c r="Z1454" s="46">
        <v>447526.8</v>
      </c>
      <c r="AA1454" s="46">
        <v>69180.56623259942</v>
      </c>
      <c r="AB1454" s="47">
        <f>_xlfn.XLOOKUP($F1454,Main_OG!$D$1:$D$766,Main_OG!AJ$1:AJ$766,"")</f>
        <v>9179092</v>
      </c>
      <c r="AC1454" s="47">
        <f>_xlfn.XLOOKUP($F1454,Main_OG!$D$1:$D$766,Main_OG!AK$1:AK$766,"")</f>
        <v>7255016</v>
      </c>
      <c r="AD1454" s="47">
        <f>_xlfn.XLOOKUP($F1454,Main_OG!$D$1:$D$766,Main_OG!AL$1:AL$766,"")</f>
        <v>318439756</v>
      </c>
      <c r="AE1454" s="47">
        <f>_xlfn.XLOOKUP($F1454,Main_OG!$D$1:$D$766,Main_OG!AM$1:AM$766,"")</f>
        <v>5868639</v>
      </c>
      <c r="AF1454" s="48">
        <f>_xlfn.XLOOKUP($F1454,Main_OG!$D$1:$D$766,Main_OG!Z$1:Z$766,"")</f>
        <v>0</v>
      </c>
      <c r="AG1454" s="48">
        <f>_xlfn.XLOOKUP($F1454,Main_OG!$D$1:$D$766,Main_OG!AA$1:AA$766,"")</f>
        <v>2.2204719344600159</v>
      </c>
      <c r="AH1454" s="48">
        <f>_xlfn.XLOOKUP($F1454,Main_OG!$D$1:$D$766,Main_OG!AB$1:AB$766,"")</f>
        <v>14.44</v>
      </c>
      <c r="AI1454" s="48">
        <f>_xlfn.XLOOKUP($F1454,Main_OG!$D$1:$D$766,Main_OG!AC$1:AC$766,"")</f>
        <v>9.1182546074696553</v>
      </c>
      <c r="AJ1454" s="48">
        <f>_xlfn.XLOOKUP($F1454,Main_OG!$D$1:$D$766,Main_OG!AD$1:AD$766,"")</f>
        <v>0.48</v>
      </c>
    </row>
    <row r="1455" spans="2:36" x14ac:dyDescent="0.35">
      <c r="B1455" s="36" t="s">
        <v>2548</v>
      </c>
      <c r="C1455" s="45" t="s">
        <v>202</v>
      </c>
      <c r="D1455" s="45" t="s">
        <v>4453</v>
      </c>
      <c r="E1455" s="36" t="s">
        <v>2548</v>
      </c>
      <c r="F1455" s="36" t="str">
        <f t="shared" si="66"/>
        <v>2009_MA</v>
      </c>
      <c r="G1455" s="45">
        <v>2009</v>
      </c>
      <c r="H1455" s="45">
        <f>_xlfn.XLOOKUP(J1455,Main_OG!$B$1:$B$766,Main_OG!$O$1:$O$766,"")</f>
        <v>1</v>
      </c>
      <c r="I1455" s="45">
        <f>_xlfn.XLOOKUP(F1455,Main_OG!$D$1:$D$766,Main_OG!$J$1:$J$766,"")</f>
        <v>1</v>
      </c>
      <c r="J1455" s="45" t="s">
        <v>202</v>
      </c>
      <c r="K1455" s="45" t="str">
        <f t="shared" si="67"/>
        <v>Massachusetts Electric Co_MA</v>
      </c>
      <c r="L1455" s="45" t="str">
        <f t="shared" si="68"/>
        <v>Massachusetts Electric Co_MA</v>
      </c>
      <c r="M1455" s="45" t="s">
        <v>2552</v>
      </c>
      <c r="N1455" s="45">
        <v>0</v>
      </c>
      <c r="O1455" s="45">
        <v>116616</v>
      </c>
      <c r="P1455" s="45">
        <v>2858</v>
      </c>
      <c r="Q1455" s="45">
        <v>1034045</v>
      </c>
      <c r="R1455" s="45">
        <v>0</v>
      </c>
      <c r="S1455" s="45">
        <v>2868132</v>
      </c>
      <c r="T1455" s="45">
        <v>447430</v>
      </c>
      <c r="U1455" s="45">
        <v>7657443</v>
      </c>
      <c r="V1455" s="45">
        <v>0</v>
      </c>
      <c r="W1455" s="45">
        <v>15.41</v>
      </c>
      <c r="X1455" s="45">
        <v>12.26</v>
      </c>
      <c r="Y1455" s="45">
        <v>15.89</v>
      </c>
      <c r="Z1455" s="46">
        <v>441307.6</v>
      </c>
      <c r="AA1455" s="46">
        <v>67710.003647040721</v>
      </c>
      <c r="AB1455" s="47">
        <f>_xlfn.XLOOKUP($F1455,Main_OG!$D$1:$D$766,Main_OG!AJ$1:AJ$766,"")</f>
        <v>7792232</v>
      </c>
      <c r="AC1455" s="47">
        <f>_xlfn.XLOOKUP($F1455,Main_OG!$D$1:$D$766,Main_OG!AK$1:AK$766,"")</f>
        <v>3050810</v>
      </c>
      <c r="AD1455" s="47">
        <f>_xlfn.XLOOKUP($F1455,Main_OG!$D$1:$D$766,Main_OG!AL$1:AL$766,"")</f>
        <v>310407788</v>
      </c>
      <c r="AE1455" s="47">
        <f>_xlfn.XLOOKUP($F1455,Main_OG!$D$1:$D$766,Main_OG!AM$1:AM$766,"")</f>
        <v>5396021</v>
      </c>
      <c r="AF1455" s="48">
        <f>_xlfn.XLOOKUP($F1455,Main_OG!$D$1:$D$766,Main_OG!Z$1:Z$766,"")</f>
        <v>0</v>
      </c>
      <c r="AG1455" s="48">
        <f>_xlfn.XLOOKUP($F1455,Main_OG!$D$1:$D$766,Main_OG!AA$1:AA$766,"")</f>
        <v>3.48</v>
      </c>
      <c r="AH1455" s="48">
        <f>_xlfn.XLOOKUP($F1455,Main_OG!$D$1:$D$766,Main_OG!AB$1:AB$766,"")</f>
        <v>11.81</v>
      </c>
      <c r="AI1455" s="48">
        <f>_xlfn.XLOOKUP($F1455,Main_OG!$D$1:$D$766,Main_OG!AC$1:AC$766,"")</f>
        <v>4.5973007921271787</v>
      </c>
      <c r="AJ1455" s="48">
        <f>_xlfn.XLOOKUP($F1455,Main_OG!$D$1:$D$766,Main_OG!AD$1:AD$766,"")</f>
        <v>0.56999999999999995</v>
      </c>
    </row>
    <row r="1456" spans="2:36" x14ac:dyDescent="0.35">
      <c r="B1456" s="36" t="s">
        <v>2548</v>
      </c>
      <c r="C1456" s="45" t="s">
        <v>202</v>
      </c>
      <c r="D1456" s="45" t="s">
        <v>4453</v>
      </c>
      <c r="E1456" s="36" t="s">
        <v>2548</v>
      </c>
      <c r="F1456" s="36" t="str">
        <f t="shared" si="66"/>
        <v>2010_MA</v>
      </c>
      <c r="G1456" s="45">
        <v>2010</v>
      </c>
      <c r="H1456" s="45">
        <f>_xlfn.XLOOKUP(J1456,Main_OG!$B$1:$B$766,Main_OG!$O$1:$O$766,"")</f>
        <v>1</v>
      </c>
      <c r="I1456" s="45">
        <f>_xlfn.XLOOKUP(F1456,Main_OG!$D$1:$D$766,Main_OG!$J$1:$J$766,"")</f>
        <v>1</v>
      </c>
      <c r="J1456" s="45" t="s">
        <v>202</v>
      </c>
      <c r="K1456" s="45" t="str">
        <f t="shared" si="67"/>
        <v>Massachusetts Electric Co_MA</v>
      </c>
      <c r="L1456" s="45" t="str">
        <f t="shared" si="68"/>
        <v>Massachusetts Electric Co_MA</v>
      </c>
      <c r="M1456" s="45" t="s">
        <v>2553</v>
      </c>
      <c r="N1456" s="45">
        <v>0</v>
      </c>
      <c r="O1456" s="45">
        <v>116261</v>
      </c>
      <c r="P1456" s="45">
        <v>2820</v>
      </c>
      <c r="Q1456" s="45">
        <v>1037206</v>
      </c>
      <c r="R1456" s="45">
        <v>0</v>
      </c>
      <c r="S1456" s="45">
        <v>3167592</v>
      </c>
      <c r="T1456" s="45">
        <v>470343</v>
      </c>
      <c r="U1456" s="45">
        <v>8884116</v>
      </c>
      <c r="V1456" s="45">
        <v>0</v>
      </c>
      <c r="W1456" s="45">
        <v>12.66</v>
      </c>
      <c r="X1456" s="45">
        <v>11.37</v>
      </c>
      <c r="Y1456" s="45">
        <v>12.71</v>
      </c>
      <c r="Z1456" s="46">
        <v>462330.8</v>
      </c>
      <c r="AA1456" s="46">
        <v>70408.135915351391</v>
      </c>
      <c r="AB1456" s="47">
        <f>_xlfn.XLOOKUP($F1456,Main_OG!$D$1:$D$766,Main_OG!AJ$1:AJ$766,"")</f>
        <v>7005734</v>
      </c>
      <c r="AC1456" s="47">
        <f>_xlfn.XLOOKUP($F1456,Main_OG!$D$1:$D$766,Main_OG!AK$1:AK$766,"")</f>
        <v>1096024</v>
      </c>
      <c r="AD1456" s="47">
        <f>_xlfn.XLOOKUP($F1456,Main_OG!$D$1:$D$766,Main_OG!AL$1:AL$766,"")</f>
        <v>380206576</v>
      </c>
      <c r="AE1456" s="47">
        <f>_xlfn.XLOOKUP($F1456,Main_OG!$D$1:$D$766,Main_OG!AM$1:AM$766,"")</f>
        <v>5917813</v>
      </c>
      <c r="AF1456" s="48">
        <f>_xlfn.XLOOKUP($F1456,Main_OG!$D$1:$D$766,Main_OG!Z$1:Z$766,"")</f>
        <v>0</v>
      </c>
      <c r="AG1456" s="48">
        <f>_xlfn.XLOOKUP($F1456,Main_OG!$D$1:$D$766,Main_OG!AA$1:AA$766,"")</f>
        <v>2.2935982820086371</v>
      </c>
      <c r="AH1456" s="48">
        <f>_xlfn.XLOOKUP($F1456,Main_OG!$D$1:$D$766,Main_OG!AB$1:AB$766,"")</f>
        <v>15.79</v>
      </c>
      <c r="AI1456" s="48">
        <f>_xlfn.XLOOKUP($F1456,Main_OG!$D$1:$D$766,Main_OG!AC$1:AC$766,"")</f>
        <v>4.9924248044436963</v>
      </c>
      <c r="AJ1456" s="48">
        <f>_xlfn.XLOOKUP($F1456,Main_OG!$D$1:$D$766,Main_OG!AD$1:AD$766,"")</f>
        <v>0.65</v>
      </c>
    </row>
    <row r="1457" spans="2:36" x14ac:dyDescent="0.35">
      <c r="B1457" s="36" t="s">
        <v>2548</v>
      </c>
      <c r="C1457" s="45" t="s">
        <v>202</v>
      </c>
      <c r="D1457" s="45" t="s">
        <v>4453</v>
      </c>
      <c r="E1457" s="36" t="s">
        <v>2548</v>
      </c>
      <c r="F1457" s="36" t="str">
        <f t="shared" si="66"/>
        <v>2011_MA</v>
      </c>
      <c r="G1457" s="45">
        <v>2011</v>
      </c>
      <c r="H1457" s="45">
        <f>_xlfn.XLOOKUP(J1457,Main_OG!$B$1:$B$766,Main_OG!$O$1:$O$766,"")</f>
        <v>1</v>
      </c>
      <c r="I1457" s="45">
        <f>_xlfn.XLOOKUP(F1457,Main_OG!$D$1:$D$766,Main_OG!$J$1:$J$766,"")</f>
        <v>1</v>
      </c>
      <c r="J1457" s="45" t="s">
        <v>202</v>
      </c>
      <c r="K1457" s="45" t="str">
        <f t="shared" si="67"/>
        <v>Massachusetts Electric Co_MA</v>
      </c>
      <c r="L1457" s="45" t="str">
        <f t="shared" si="68"/>
        <v>Massachusetts Electric Co_MA</v>
      </c>
      <c r="M1457" s="45" t="s">
        <v>2554</v>
      </c>
      <c r="N1457" s="45">
        <v>0</v>
      </c>
      <c r="O1457" s="45">
        <v>120260</v>
      </c>
      <c r="P1457" s="45">
        <v>2945</v>
      </c>
      <c r="Q1457" s="45">
        <v>1052010</v>
      </c>
      <c r="R1457" s="45">
        <v>0</v>
      </c>
      <c r="S1457" s="45">
        <v>2925740</v>
      </c>
      <c r="T1457" s="45">
        <v>404332</v>
      </c>
      <c r="U1457" s="45">
        <v>8060810</v>
      </c>
      <c r="V1457" s="45">
        <v>0</v>
      </c>
      <c r="W1457" s="45">
        <v>13.41</v>
      </c>
      <c r="X1457" s="45">
        <v>12.33</v>
      </c>
      <c r="Y1457" s="45">
        <v>13.49</v>
      </c>
      <c r="Z1457" s="46">
        <v>472664.3</v>
      </c>
      <c r="AA1457" s="46">
        <v>71461.856866526025</v>
      </c>
      <c r="AB1457" s="47">
        <f>_xlfn.XLOOKUP($F1457,Main_OG!$D$1:$D$766,Main_OG!AJ$1:AJ$766,"")</f>
        <v>3537062</v>
      </c>
      <c r="AC1457" s="47">
        <f>_xlfn.XLOOKUP($F1457,Main_OG!$D$1:$D$766,Main_OG!AK$1:AK$766,"")</f>
        <v>722582</v>
      </c>
      <c r="AD1457" s="47">
        <f>_xlfn.XLOOKUP($F1457,Main_OG!$D$1:$D$766,Main_OG!AL$1:AL$766,"")</f>
        <v>380126558</v>
      </c>
      <c r="AE1457" s="47">
        <f>_xlfn.XLOOKUP($F1457,Main_OG!$D$1:$D$766,Main_OG!AM$1:AM$766,"")</f>
        <v>5085220</v>
      </c>
      <c r="AF1457" s="48">
        <f>_xlfn.XLOOKUP($F1457,Main_OG!$D$1:$D$766,Main_OG!Z$1:Z$766,"")</f>
        <v>4.29</v>
      </c>
      <c r="AG1457" s="48">
        <f>_xlfn.XLOOKUP($F1457,Main_OG!$D$1:$D$766,Main_OG!AA$1:AA$766,"")</f>
        <v>3.68</v>
      </c>
      <c r="AH1457" s="48">
        <f>_xlfn.XLOOKUP($F1457,Main_OG!$D$1:$D$766,Main_OG!AB$1:AB$766,"")</f>
        <v>22.758921780738341</v>
      </c>
      <c r="AI1457" s="48">
        <f>_xlfn.XLOOKUP($F1457,Main_OG!$D$1:$D$766,Main_OG!AC$1:AC$766,"")</f>
        <v>4.88</v>
      </c>
      <c r="AJ1457" s="48">
        <f>_xlfn.XLOOKUP($F1457,Main_OG!$D$1:$D$766,Main_OG!AD$1:AD$766,"")</f>
        <v>0.7</v>
      </c>
    </row>
    <row r="1458" spans="2:36" x14ac:dyDescent="0.35">
      <c r="B1458" s="36" t="s">
        <v>2548</v>
      </c>
      <c r="C1458" s="45" t="s">
        <v>202</v>
      </c>
      <c r="D1458" s="45" t="s">
        <v>4453</v>
      </c>
      <c r="E1458" s="36" t="s">
        <v>2548</v>
      </c>
      <c r="F1458" s="36" t="str">
        <f t="shared" si="66"/>
        <v>2012_MA</v>
      </c>
      <c r="G1458" s="45">
        <v>2012</v>
      </c>
      <c r="H1458" s="45">
        <f>_xlfn.XLOOKUP(J1458,Main_OG!$B$1:$B$766,Main_OG!$O$1:$O$766,"")</f>
        <v>1</v>
      </c>
      <c r="I1458" s="45">
        <f>_xlfn.XLOOKUP(F1458,Main_OG!$D$1:$D$766,Main_OG!$J$1:$J$766,"")</f>
        <v>1</v>
      </c>
      <c r="J1458" s="45" t="s">
        <v>202</v>
      </c>
      <c r="K1458" s="45" t="str">
        <f t="shared" si="67"/>
        <v>Massachusetts Electric Co_MA</v>
      </c>
      <c r="L1458" s="45" t="str">
        <f t="shared" si="68"/>
        <v>Massachusetts Electric Co_MA</v>
      </c>
      <c r="M1458" s="45" t="s">
        <v>2555</v>
      </c>
      <c r="N1458" s="45">
        <v>0</v>
      </c>
      <c r="O1458" s="45">
        <v>114052</v>
      </c>
      <c r="P1458" s="45">
        <v>2695</v>
      </c>
      <c r="Q1458" s="45">
        <v>1012559</v>
      </c>
      <c r="R1458" s="45">
        <v>0</v>
      </c>
      <c r="S1458" s="45">
        <v>2744559</v>
      </c>
      <c r="T1458" s="45">
        <v>376808</v>
      </c>
      <c r="U1458" s="45">
        <v>7718156</v>
      </c>
      <c r="V1458" s="45">
        <v>0</v>
      </c>
      <c r="W1458" s="45">
        <v>13.183776</v>
      </c>
      <c r="X1458" s="45">
        <v>12.055477</v>
      </c>
      <c r="Y1458" s="45">
        <v>14.003441</v>
      </c>
      <c r="Z1458" s="46">
        <v>483286.3</v>
      </c>
      <c r="AA1458" s="46">
        <v>72519.026467869175</v>
      </c>
      <c r="AB1458" s="47">
        <f>_xlfn.XLOOKUP($F1458,Main_OG!$D$1:$D$766,Main_OG!AJ$1:AJ$766,"")</f>
        <v>1918218</v>
      </c>
      <c r="AC1458" s="47">
        <f>_xlfn.XLOOKUP($F1458,Main_OG!$D$1:$D$766,Main_OG!AK$1:AK$766,"")</f>
        <v>607588</v>
      </c>
      <c r="AD1458" s="47">
        <f>_xlfn.XLOOKUP($F1458,Main_OG!$D$1:$D$766,Main_OG!AL$1:AL$766,"")</f>
        <v>368660362</v>
      </c>
      <c r="AE1458" s="47">
        <f>_xlfn.XLOOKUP($F1458,Main_OG!$D$1:$D$766,Main_OG!AM$1:AM$766,"")</f>
        <v>5859540</v>
      </c>
      <c r="AF1458" s="48">
        <f>_xlfn.XLOOKUP($F1458,Main_OG!$D$1:$D$766,Main_OG!Z$1:Z$766,"")</f>
        <v>3.04</v>
      </c>
      <c r="AG1458" s="48">
        <f>_xlfn.XLOOKUP($F1458,Main_OG!$D$1:$D$766,Main_OG!AA$1:AA$766,"")</f>
        <v>3.59</v>
      </c>
      <c r="AH1458" s="48">
        <f>_xlfn.XLOOKUP($F1458,Main_OG!$D$1:$D$766,Main_OG!AB$1:AB$766,"")</f>
        <v>23.45</v>
      </c>
      <c r="AI1458" s="48">
        <f>_xlfn.XLOOKUP($F1458,Main_OG!$D$1:$D$766,Main_OG!AC$1:AC$766,"")</f>
        <v>3.55</v>
      </c>
      <c r="AJ1458" s="48">
        <f>_xlfn.XLOOKUP($F1458,Main_OG!$D$1:$D$766,Main_OG!AD$1:AD$766,"")</f>
        <v>0.77</v>
      </c>
    </row>
    <row r="1459" spans="2:36" x14ac:dyDescent="0.35">
      <c r="B1459" s="36" t="s">
        <v>2548</v>
      </c>
      <c r="C1459" s="45" t="s">
        <v>202</v>
      </c>
      <c r="D1459" s="45" t="s">
        <v>4453</v>
      </c>
      <c r="E1459" s="36" t="s">
        <v>2548</v>
      </c>
      <c r="F1459" s="36" t="str">
        <f t="shared" si="66"/>
        <v>2013_MA</v>
      </c>
      <c r="G1459" s="45">
        <v>2013</v>
      </c>
      <c r="H1459" s="45">
        <f>_xlfn.XLOOKUP(J1459,Main_OG!$B$1:$B$766,Main_OG!$O$1:$O$766,"")</f>
        <v>1</v>
      </c>
      <c r="I1459" s="45">
        <f>_xlfn.XLOOKUP(F1459,Main_OG!$D$1:$D$766,Main_OG!$J$1:$J$766,"")</f>
        <v>1</v>
      </c>
      <c r="J1459" s="45" t="s">
        <v>202</v>
      </c>
      <c r="K1459" s="45" t="str">
        <f t="shared" si="67"/>
        <v>Massachusetts Electric Co_MA</v>
      </c>
      <c r="L1459" s="45" t="str">
        <f t="shared" si="68"/>
        <v>Massachusetts Electric Co_MA</v>
      </c>
      <c r="M1459" s="45" t="s">
        <v>2556</v>
      </c>
      <c r="N1459" s="45">
        <v>0</v>
      </c>
      <c r="O1459" s="45">
        <v>117785</v>
      </c>
      <c r="P1459" s="45">
        <v>2707</v>
      </c>
      <c r="Q1459" s="45">
        <v>983898</v>
      </c>
      <c r="R1459" s="45">
        <v>0</v>
      </c>
      <c r="S1459" s="45">
        <v>2959503</v>
      </c>
      <c r="T1459" s="45">
        <v>420827</v>
      </c>
      <c r="U1459" s="45">
        <v>7694224</v>
      </c>
      <c r="V1459" s="45">
        <v>0</v>
      </c>
      <c r="W1459" s="45">
        <v>13.994647000000001</v>
      </c>
      <c r="X1459" s="45">
        <v>13.36131</v>
      </c>
      <c r="Y1459" s="45">
        <v>15.115871</v>
      </c>
      <c r="Z1459" s="46">
        <v>486991.8</v>
      </c>
      <c r="AA1459" s="46">
        <v>72521.272023681347</v>
      </c>
      <c r="AB1459" s="47">
        <f>_xlfn.XLOOKUP($F1459,Main_OG!$D$1:$D$766,Main_OG!AJ$1:AJ$766,"")</f>
        <v>3446590</v>
      </c>
      <c r="AC1459" s="47">
        <f>_xlfn.XLOOKUP($F1459,Main_OG!$D$1:$D$766,Main_OG!AK$1:AK$766,"")</f>
        <v>1425434.2000000002</v>
      </c>
      <c r="AD1459" s="47">
        <f>_xlfn.XLOOKUP($F1459,Main_OG!$D$1:$D$766,Main_OG!AL$1:AL$766,"")</f>
        <v>318872772</v>
      </c>
      <c r="AE1459" s="47">
        <f>_xlfn.XLOOKUP($F1459,Main_OG!$D$1:$D$766,Main_OG!AM$1:AM$766,"")</f>
        <v>4330643</v>
      </c>
      <c r="AF1459" s="48">
        <f>_xlfn.XLOOKUP($F1459,Main_OG!$D$1:$D$766,Main_OG!Z$1:Z$766,"")</f>
        <v>0</v>
      </c>
      <c r="AG1459" s="48">
        <f>_xlfn.XLOOKUP($F1459,Main_OG!$D$1:$D$766,Main_OG!AA$1:AA$766,"")</f>
        <v>4.21</v>
      </c>
      <c r="AH1459" s="48">
        <f>_xlfn.XLOOKUP($F1459,Main_OG!$D$1:$D$766,Main_OG!AB$1:AB$766,"")</f>
        <v>21.91</v>
      </c>
      <c r="AI1459" s="48">
        <f>_xlfn.XLOOKUP($F1459,Main_OG!$D$1:$D$766,Main_OG!AC$1:AC$766,"")</f>
        <v>4.4043332512284126</v>
      </c>
      <c r="AJ1459" s="48">
        <f>_xlfn.XLOOKUP($F1459,Main_OG!$D$1:$D$766,Main_OG!AD$1:AD$766,"")</f>
        <v>0.84</v>
      </c>
    </row>
    <row r="1460" spans="2:36" x14ac:dyDescent="0.35">
      <c r="B1460" s="36" t="s">
        <v>2548</v>
      </c>
      <c r="C1460" s="45" t="s">
        <v>202</v>
      </c>
      <c r="D1460" s="45" t="s">
        <v>4453</v>
      </c>
      <c r="E1460" s="36" t="s">
        <v>2548</v>
      </c>
      <c r="F1460" s="36" t="str">
        <f t="shared" si="66"/>
        <v>2014_MA</v>
      </c>
      <c r="G1460" s="45">
        <v>2014</v>
      </c>
      <c r="H1460" s="45">
        <f>_xlfn.XLOOKUP(J1460,Main_OG!$B$1:$B$766,Main_OG!$O$1:$O$766,"")</f>
        <v>1</v>
      </c>
      <c r="I1460" s="45">
        <f>_xlfn.XLOOKUP(F1460,Main_OG!$D$1:$D$766,Main_OG!$J$1:$J$766,"")</f>
        <v>1</v>
      </c>
      <c r="J1460" s="45" t="s">
        <v>202</v>
      </c>
      <c r="K1460" s="45" t="str">
        <f t="shared" si="67"/>
        <v>Massachusetts Electric Co_MA</v>
      </c>
      <c r="L1460" s="45" t="str">
        <f t="shared" si="68"/>
        <v>Massachusetts Electric Co_MA</v>
      </c>
      <c r="M1460" s="45" t="s">
        <v>2557</v>
      </c>
      <c r="N1460" s="45">
        <v>1</v>
      </c>
      <c r="O1460" s="45">
        <v>116427</v>
      </c>
      <c r="P1460" s="45">
        <v>2624</v>
      </c>
      <c r="Q1460" s="45">
        <v>959140</v>
      </c>
      <c r="R1460" s="45">
        <v>277</v>
      </c>
      <c r="S1460" s="45">
        <v>3013034</v>
      </c>
      <c r="T1460" s="45">
        <v>409068</v>
      </c>
      <c r="U1460" s="45">
        <v>7180002</v>
      </c>
      <c r="V1460" s="45">
        <v>20.108302999999999</v>
      </c>
      <c r="W1460" s="45">
        <v>15.377613</v>
      </c>
      <c r="X1460" s="45">
        <v>15.619040999999999</v>
      </c>
      <c r="Y1460" s="45">
        <v>17.209250999999998</v>
      </c>
      <c r="Z1460" s="46">
        <v>496250.9</v>
      </c>
      <c r="AA1460" s="46">
        <v>73357.114052847188</v>
      </c>
      <c r="AB1460" s="47">
        <f>_xlfn.XLOOKUP($F1460,Main_OG!$D$1:$D$766,Main_OG!AJ$1:AJ$766,"")</f>
        <v>2496632</v>
      </c>
      <c r="AC1460" s="47">
        <f>_xlfn.XLOOKUP($F1460,Main_OG!$D$1:$D$766,Main_OG!AK$1:AK$766,"")</f>
        <v>3292696</v>
      </c>
      <c r="AD1460" s="47">
        <f>_xlfn.XLOOKUP($F1460,Main_OG!$D$1:$D$766,Main_OG!AL$1:AL$766,"")</f>
        <v>280334916</v>
      </c>
      <c r="AE1460" s="47">
        <f>_xlfn.XLOOKUP($F1460,Main_OG!$D$1:$D$766,Main_OG!AM$1:AM$766,"")</f>
        <v>5769154</v>
      </c>
      <c r="AF1460" s="48">
        <f>_xlfn.XLOOKUP($F1460,Main_OG!$D$1:$D$766,Main_OG!Z$1:Z$766,"")</f>
        <v>0</v>
      </c>
      <c r="AG1460" s="48">
        <f>_xlfn.XLOOKUP($F1460,Main_OG!$D$1:$D$766,Main_OG!AA$1:AA$766,"")</f>
        <v>4.2699999999999996</v>
      </c>
      <c r="AH1460" s="48">
        <f>_xlfn.XLOOKUP($F1460,Main_OG!$D$1:$D$766,Main_OG!AB$1:AB$766,"")</f>
        <v>20.48845299552563</v>
      </c>
      <c r="AI1460" s="48">
        <f>_xlfn.XLOOKUP($F1460,Main_OG!$D$1:$D$766,Main_OG!AC$1:AC$766,"")</f>
        <v>4.9924248044436963</v>
      </c>
      <c r="AJ1460" s="48">
        <f>_xlfn.XLOOKUP($F1460,Main_OG!$D$1:$D$766,Main_OG!AD$1:AD$766,"")</f>
        <v>0.8</v>
      </c>
    </row>
    <row r="1461" spans="2:36" x14ac:dyDescent="0.35">
      <c r="B1461" s="36" t="s">
        <v>2548</v>
      </c>
      <c r="C1461" s="45" t="s">
        <v>202</v>
      </c>
      <c r="D1461" s="45" t="s">
        <v>4453</v>
      </c>
      <c r="E1461" s="36" t="s">
        <v>2548</v>
      </c>
      <c r="F1461" s="36" t="str">
        <f t="shared" si="66"/>
        <v>2015_MA</v>
      </c>
      <c r="G1461" s="45">
        <v>2015</v>
      </c>
      <c r="H1461" s="45">
        <f>_xlfn.XLOOKUP(J1461,Main_OG!$B$1:$B$766,Main_OG!$O$1:$O$766,"")</f>
        <v>1</v>
      </c>
      <c r="I1461" s="45">
        <f>_xlfn.XLOOKUP(F1461,Main_OG!$D$1:$D$766,Main_OG!$J$1:$J$766,"")</f>
        <v>2</v>
      </c>
      <c r="J1461" s="45" t="s">
        <v>202</v>
      </c>
      <c r="K1461" s="45" t="str">
        <f t="shared" si="67"/>
        <v>Massachusetts Electric Co_MA</v>
      </c>
      <c r="L1461" s="45" t="str">
        <f t="shared" si="68"/>
        <v>Massachusetts Electric Co_MA</v>
      </c>
      <c r="M1461" s="45" t="s">
        <v>2558</v>
      </c>
      <c r="N1461" s="45">
        <v>1</v>
      </c>
      <c r="O1461" s="45">
        <v>100028</v>
      </c>
      <c r="P1461" s="45">
        <v>2175</v>
      </c>
      <c r="Q1461" s="45">
        <v>864677</v>
      </c>
      <c r="R1461" s="45">
        <v>33</v>
      </c>
      <c r="S1461" s="45">
        <v>2151514</v>
      </c>
      <c r="T1461" s="45">
        <v>269120</v>
      </c>
      <c r="U1461" s="45">
        <v>6275494</v>
      </c>
      <c r="V1461" s="45">
        <v>23.636364</v>
      </c>
      <c r="W1461" s="45">
        <v>17.002409</v>
      </c>
      <c r="X1461" s="45">
        <v>18.076174000000002</v>
      </c>
      <c r="Y1461" s="45">
        <v>20.498134</v>
      </c>
      <c r="Z1461" s="46">
        <v>514398.7</v>
      </c>
      <c r="AA1461" s="46">
        <v>75674.867347977575</v>
      </c>
      <c r="AB1461" s="47">
        <f>_xlfn.XLOOKUP($F1461,Main_OG!$D$1:$D$766,Main_OG!AJ$1:AJ$766,"")</f>
        <v>2017462</v>
      </c>
      <c r="AC1461" s="47">
        <f>_xlfn.XLOOKUP($F1461,Main_OG!$D$1:$D$766,Main_OG!AK$1:AK$766,"")</f>
        <v>2650180</v>
      </c>
      <c r="AD1461" s="47">
        <f>_xlfn.XLOOKUP($F1461,Main_OG!$D$1:$D$766,Main_OG!AL$1:AL$766,"")</f>
        <v>324102006</v>
      </c>
      <c r="AE1461" s="47">
        <f>_xlfn.XLOOKUP($F1461,Main_OG!$D$1:$D$766,Main_OG!AM$1:AM$766,"")</f>
        <v>4994806</v>
      </c>
      <c r="AF1461" s="48">
        <f>_xlfn.XLOOKUP($F1461,Main_OG!$D$1:$D$766,Main_OG!Z$1:Z$766,"")</f>
        <v>3.65</v>
      </c>
      <c r="AG1461" s="48">
        <f>_xlfn.XLOOKUP($F1461,Main_OG!$D$1:$D$766,Main_OG!AA$1:AA$766,"")</f>
        <v>3.47</v>
      </c>
      <c r="AH1461" s="48">
        <f>_xlfn.XLOOKUP($F1461,Main_OG!$D$1:$D$766,Main_OG!AB$1:AB$766,"")</f>
        <v>22</v>
      </c>
      <c r="AI1461" s="48">
        <f>_xlfn.XLOOKUP($F1461,Main_OG!$D$1:$D$766,Main_OG!AC$1:AC$766,"")</f>
        <v>4.21</v>
      </c>
      <c r="AJ1461" s="48">
        <f>_xlfn.XLOOKUP($F1461,Main_OG!$D$1:$D$766,Main_OG!AD$1:AD$766,"")</f>
        <v>0.71</v>
      </c>
    </row>
    <row r="1462" spans="2:36" x14ac:dyDescent="0.35">
      <c r="B1462" s="36" t="s">
        <v>2548</v>
      </c>
      <c r="C1462" s="45" t="s">
        <v>202</v>
      </c>
      <c r="D1462" s="45" t="s">
        <v>4453</v>
      </c>
      <c r="E1462" s="36" t="s">
        <v>2548</v>
      </c>
      <c r="F1462" s="36" t="str">
        <f t="shared" si="66"/>
        <v>2016_MA</v>
      </c>
      <c r="G1462" s="45">
        <v>2016</v>
      </c>
      <c r="H1462" s="45">
        <f>_xlfn.XLOOKUP(J1462,Main_OG!$B$1:$B$766,Main_OG!$O$1:$O$766,"")</f>
        <v>1</v>
      </c>
      <c r="I1462" s="45">
        <f>_xlfn.XLOOKUP(F1462,Main_OG!$D$1:$D$766,Main_OG!$J$1:$J$766,"")</f>
        <v>2</v>
      </c>
      <c r="J1462" s="45" t="s">
        <v>202</v>
      </c>
      <c r="K1462" s="45" t="str">
        <f t="shared" si="67"/>
        <v>Massachusetts Electric Co_MA</v>
      </c>
      <c r="L1462" s="45" t="str">
        <f t="shared" si="68"/>
        <v>Massachusetts Electric Co_MA</v>
      </c>
      <c r="M1462" s="45" t="s">
        <v>2559</v>
      </c>
      <c r="N1462" s="45">
        <v>0</v>
      </c>
      <c r="O1462" s="45">
        <v>77503</v>
      </c>
      <c r="P1462" s="45">
        <v>1598</v>
      </c>
      <c r="Q1462" s="45">
        <v>678140</v>
      </c>
      <c r="R1462" s="45">
        <v>0</v>
      </c>
      <c r="S1462" s="45">
        <v>1560040</v>
      </c>
      <c r="T1462" s="45">
        <v>179973</v>
      </c>
      <c r="U1462" s="45">
        <v>4742974</v>
      </c>
      <c r="V1462" s="45">
        <v>0</v>
      </c>
      <c r="W1462" s="45">
        <v>13.684053</v>
      </c>
      <c r="X1462" s="45">
        <v>14.510232</v>
      </c>
      <c r="Y1462" s="45">
        <v>19.18094</v>
      </c>
      <c r="Z1462" s="46">
        <v>521662.8</v>
      </c>
      <c r="AA1462" s="46">
        <v>76408.584384996662</v>
      </c>
      <c r="AB1462" s="47">
        <f>_xlfn.XLOOKUP($F1462,Main_OG!$D$1:$D$766,Main_OG!AJ$1:AJ$766,"")</f>
        <v>1814058</v>
      </c>
      <c r="AC1462" s="47">
        <f>_xlfn.XLOOKUP($F1462,Main_OG!$D$1:$D$766,Main_OG!AK$1:AK$766,"")</f>
        <v>1195938</v>
      </c>
      <c r="AD1462" s="47">
        <f>_xlfn.XLOOKUP($F1462,Main_OG!$D$1:$D$766,Main_OG!AL$1:AL$766,"")</f>
        <v>312263028</v>
      </c>
      <c r="AE1462" s="47">
        <f>_xlfn.XLOOKUP($F1462,Main_OG!$D$1:$D$766,Main_OG!AM$1:AM$766,"")</f>
        <v>5414318</v>
      </c>
      <c r="AF1462" s="48">
        <f>_xlfn.XLOOKUP($F1462,Main_OG!$D$1:$D$766,Main_OG!Z$1:Z$766,"")</f>
        <v>0</v>
      </c>
      <c r="AG1462" s="48">
        <f>_xlfn.XLOOKUP($F1462,Main_OG!$D$1:$D$766,Main_OG!AA$1:AA$766,"")</f>
        <v>2.2143440282408582</v>
      </c>
      <c r="AH1462" s="48">
        <f>_xlfn.XLOOKUP($F1462,Main_OG!$D$1:$D$766,Main_OG!AB$1:AB$766,"")</f>
        <v>9.64</v>
      </c>
      <c r="AI1462" s="48">
        <f>_xlfn.XLOOKUP($F1462,Main_OG!$D$1:$D$766,Main_OG!AC$1:AC$766,"")</f>
        <v>3.2924726584307722</v>
      </c>
      <c r="AJ1462" s="48">
        <f>_xlfn.XLOOKUP($F1462,Main_OG!$D$1:$D$766,Main_OG!AD$1:AD$766,"")</f>
        <v>0.65636700530415037</v>
      </c>
    </row>
    <row r="1463" spans="2:36" x14ac:dyDescent="0.35">
      <c r="B1463" s="36" t="s">
        <v>2548</v>
      </c>
      <c r="C1463" s="45" t="s">
        <v>202</v>
      </c>
      <c r="D1463" s="45" t="s">
        <v>4453</v>
      </c>
      <c r="E1463" s="36" t="s">
        <v>2548</v>
      </c>
      <c r="F1463" s="36" t="str">
        <f t="shared" si="66"/>
        <v>2017_MA</v>
      </c>
      <c r="G1463" s="45">
        <v>2017</v>
      </c>
      <c r="H1463" s="45">
        <f>_xlfn.XLOOKUP(J1463,Main_OG!$B$1:$B$766,Main_OG!$O$1:$O$766,"")</f>
        <v>1</v>
      </c>
      <c r="I1463" s="45">
        <f>_xlfn.XLOOKUP(F1463,Main_OG!$D$1:$D$766,Main_OG!$J$1:$J$766,"")</f>
        <v>2</v>
      </c>
      <c r="J1463" s="45" t="s">
        <v>202</v>
      </c>
      <c r="K1463" s="45" t="str">
        <f t="shared" si="67"/>
        <v>Massachusetts Electric Co_MA</v>
      </c>
      <c r="L1463" s="45" t="str">
        <f t="shared" si="68"/>
        <v>Massachusetts Electric Co_MA</v>
      </c>
      <c r="M1463" s="45" t="s">
        <v>2560</v>
      </c>
      <c r="N1463" s="45">
        <v>0</v>
      </c>
      <c r="O1463" s="45">
        <v>77590</v>
      </c>
      <c r="P1463" s="45">
        <v>1563</v>
      </c>
      <c r="Q1463" s="45">
        <v>675961</v>
      </c>
      <c r="R1463" s="45">
        <v>0</v>
      </c>
      <c r="S1463" s="45">
        <v>1556264</v>
      </c>
      <c r="T1463" s="45">
        <v>231696</v>
      </c>
      <c r="U1463" s="45">
        <v>4635858</v>
      </c>
      <c r="V1463" s="45">
        <v>0</v>
      </c>
      <c r="W1463" s="45">
        <v>13.099190999999999</v>
      </c>
      <c r="X1463" s="45">
        <v>15.313169</v>
      </c>
      <c r="Y1463" s="45">
        <v>20.879715999999998</v>
      </c>
      <c r="Z1463" s="46">
        <v>530129.4</v>
      </c>
      <c r="AA1463" s="46">
        <v>77238.255366019963</v>
      </c>
      <c r="AB1463" s="47">
        <f>_xlfn.XLOOKUP($F1463,Main_OG!$D$1:$D$766,Main_OG!AJ$1:AJ$766,"")</f>
        <v>1117840</v>
      </c>
      <c r="AC1463" s="47">
        <f>_xlfn.XLOOKUP($F1463,Main_OG!$D$1:$D$766,Main_OG!AK$1:AK$766,"")</f>
        <v>958826</v>
      </c>
      <c r="AD1463" s="47">
        <f>_xlfn.XLOOKUP($F1463,Main_OG!$D$1:$D$766,Main_OG!AL$1:AL$766,"")</f>
        <v>321468298</v>
      </c>
      <c r="AE1463" s="47">
        <f>_xlfn.XLOOKUP($F1463,Main_OG!$D$1:$D$766,Main_OG!AM$1:AM$766,"")</f>
        <v>5047170</v>
      </c>
      <c r="AF1463" s="48">
        <f>_xlfn.XLOOKUP($F1463,Main_OG!$D$1:$D$766,Main_OG!Z$1:Z$766,"")</f>
        <v>3.06</v>
      </c>
      <c r="AG1463" s="48">
        <f>_xlfn.XLOOKUP($F1463,Main_OG!$D$1:$D$766,Main_OG!AA$1:AA$766,"")</f>
        <v>2.1875855044172008</v>
      </c>
      <c r="AH1463" s="48">
        <f>_xlfn.XLOOKUP($F1463,Main_OG!$D$1:$D$766,Main_OG!AB$1:AB$766,"")</f>
        <v>14.55</v>
      </c>
      <c r="AI1463" s="48">
        <f>_xlfn.XLOOKUP($F1463,Main_OG!$D$1:$D$766,Main_OG!AC$1:AC$766,"")</f>
        <v>3.7243523928232452</v>
      </c>
      <c r="AJ1463" s="48">
        <f>_xlfn.XLOOKUP($F1463,Main_OG!$D$1:$D$766,Main_OG!AD$1:AD$766,"")</f>
        <v>0.76</v>
      </c>
    </row>
    <row r="1464" spans="2:36" x14ac:dyDescent="0.35">
      <c r="B1464" s="36" t="s">
        <v>2548</v>
      </c>
      <c r="C1464" s="45" t="s">
        <v>202</v>
      </c>
      <c r="D1464" s="45" t="s">
        <v>4453</v>
      </c>
      <c r="E1464" s="36" t="s">
        <v>2548</v>
      </c>
      <c r="F1464" s="36" t="str">
        <f t="shared" si="66"/>
        <v>2018_MA</v>
      </c>
      <c r="G1464" s="45">
        <v>2018</v>
      </c>
      <c r="H1464" s="45">
        <f>_xlfn.XLOOKUP(J1464,Main_OG!$B$1:$B$766,Main_OG!$O$1:$O$766,"")</f>
        <v>1</v>
      </c>
      <c r="I1464" s="45">
        <f>_xlfn.XLOOKUP(F1464,Main_OG!$D$1:$D$766,Main_OG!$J$1:$J$766,"")</f>
        <v>2</v>
      </c>
      <c r="J1464" s="45" t="s">
        <v>202</v>
      </c>
      <c r="K1464" s="45" t="str">
        <f t="shared" si="67"/>
        <v>Massachusetts Electric Co_MA</v>
      </c>
      <c r="L1464" s="45" t="str">
        <f t="shared" si="68"/>
        <v>Massachusetts Electric Co_MA</v>
      </c>
      <c r="M1464" s="45" t="s">
        <v>2561</v>
      </c>
      <c r="N1464" s="45">
        <v>0</v>
      </c>
      <c r="O1464" s="45">
        <v>77230</v>
      </c>
      <c r="P1464" s="45">
        <v>1460</v>
      </c>
      <c r="Q1464" s="45">
        <v>668175</v>
      </c>
      <c r="R1464" s="45">
        <v>0</v>
      </c>
      <c r="S1464" s="45">
        <v>1609109</v>
      </c>
      <c r="T1464" s="45">
        <v>223676</v>
      </c>
      <c r="U1464" s="45">
        <v>4657704</v>
      </c>
      <c r="V1464" s="45">
        <v>0</v>
      </c>
      <c r="W1464" s="45">
        <v>13.948732</v>
      </c>
      <c r="X1464" s="45">
        <v>17.110552999999999</v>
      </c>
      <c r="Y1464" s="45">
        <v>23.104013999999999</v>
      </c>
      <c r="Z1464" s="46">
        <v>549262.1</v>
      </c>
      <c r="AA1464" s="46">
        <v>79768.288574034377</v>
      </c>
      <c r="AB1464" s="47">
        <f>_xlfn.XLOOKUP($F1464,Main_OG!$D$1:$D$766,Main_OG!AJ$1:AJ$766,"")</f>
        <v>0</v>
      </c>
      <c r="AC1464" s="47">
        <f>_xlfn.XLOOKUP($F1464,Main_OG!$D$1:$D$766,Main_OG!AK$1:AK$766,"")</f>
        <v>1534846</v>
      </c>
      <c r="AD1464" s="47">
        <f>_xlfn.XLOOKUP($F1464,Main_OG!$D$1:$D$766,Main_OG!AL$1:AL$766,"")</f>
        <v>266525308</v>
      </c>
      <c r="AE1464" s="47">
        <f>_xlfn.XLOOKUP($F1464,Main_OG!$D$1:$D$766,Main_OG!AM$1:AM$766,"")</f>
        <v>4441563</v>
      </c>
      <c r="AF1464" s="48">
        <f>_xlfn.XLOOKUP($F1464,Main_OG!$D$1:$D$766,Main_OG!Z$1:Z$766,"")</f>
        <v>0</v>
      </c>
      <c r="AG1464" s="48">
        <f>_xlfn.XLOOKUP($F1464,Main_OG!$D$1:$D$766,Main_OG!AA$1:AA$766,"")</f>
        <v>2.1875855044172008</v>
      </c>
      <c r="AH1464" s="48">
        <f>_xlfn.XLOOKUP($F1464,Main_OG!$D$1:$D$766,Main_OG!AB$1:AB$766,"")</f>
        <v>16.010000000000002</v>
      </c>
      <c r="AI1464" s="48">
        <f>_xlfn.XLOOKUP($F1464,Main_OG!$D$1:$D$766,Main_OG!AC$1:AC$766,"")</f>
        <v>3.8713752811270652</v>
      </c>
      <c r="AJ1464" s="48">
        <f>_xlfn.XLOOKUP($F1464,Main_OG!$D$1:$D$766,Main_OG!AD$1:AD$766,"")</f>
        <v>0.75</v>
      </c>
    </row>
    <row r="1465" spans="2:36" x14ac:dyDescent="0.35">
      <c r="B1465" s="36" t="s">
        <v>2548</v>
      </c>
      <c r="C1465" s="45" t="s">
        <v>202</v>
      </c>
      <c r="D1465" s="45" t="s">
        <v>4453</v>
      </c>
      <c r="E1465" s="36" t="s">
        <v>2548</v>
      </c>
      <c r="F1465" s="36" t="str">
        <f t="shared" si="66"/>
        <v>2019_MA</v>
      </c>
      <c r="G1465" s="45">
        <v>2019</v>
      </c>
      <c r="H1465" s="45">
        <f>_xlfn.XLOOKUP(J1465,Main_OG!$B$1:$B$766,Main_OG!$O$1:$O$766,"")</f>
        <v>1</v>
      </c>
      <c r="I1465" s="45">
        <f>_xlfn.XLOOKUP(F1465,Main_OG!$D$1:$D$766,Main_OG!$J$1:$J$766,"")</f>
        <v>2</v>
      </c>
      <c r="J1465" s="45" t="s">
        <v>202</v>
      </c>
      <c r="K1465" s="45" t="str">
        <f t="shared" si="67"/>
        <v>Massachusetts Electric Co_MA</v>
      </c>
      <c r="L1465" s="45" t="str">
        <f t="shared" si="68"/>
        <v>Massachusetts Electric Co_MA</v>
      </c>
      <c r="M1465" s="45" t="s">
        <v>2562</v>
      </c>
      <c r="N1465" s="45">
        <v>0</v>
      </c>
      <c r="O1465" s="45">
        <v>78055</v>
      </c>
      <c r="P1465" s="45">
        <v>1465</v>
      </c>
      <c r="Q1465" s="45">
        <v>670255</v>
      </c>
      <c r="R1465" s="45">
        <v>0</v>
      </c>
      <c r="S1465" s="45">
        <v>1571440</v>
      </c>
      <c r="T1465" s="45">
        <v>184862</v>
      </c>
      <c r="U1465" s="45">
        <v>4388013</v>
      </c>
      <c r="V1465" s="45">
        <v>0</v>
      </c>
      <c r="W1465" s="45">
        <v>13.743827</v>
      </c>
      <c r="X1465" s="45">
        <v>18.321342000000001</v>
      </c>
      <c r="Y1465" s="45">
        <v>23.832325000000001</v>
      </c>
      <c r="Z1465" s="46">
        <v>566706.19999999995</v>
      </c>
      <c r="AA1465" s="46">
        <v>82192.286656640877</v>
      </c>
      <c r="AB1465" s="47">
        <f>_xlfn.XLOOKUP($F1465,Main_OG!$D$1:$D$766,Main_OG!AJ$1:AJ$766,"")</f>
        <v>0</v>
      </c>
      <c r="AC1465" s="47">
        <f>_xlfn.XLOOKUP($F1465,Main_OG!$D$1:$D$766,Main_OG!AK$1:AK$766,"")</f>
        <v>380668</v>
      </c>
      <c r="AD1465" s="47">
        <f>_xlfn.XLOOKUP($F1465,Main_OG!$D$1:$D$766,Main_OG!AL$1:AL$766,"")</f>
        <v>223207060</v>
      </c>
      <c r="AE1465" s="47">
        <f>_xlfn.XLOOKUP($F1465,Main_OG!$D$1:$D$766,Main_OG!AM$1:AM$766,"")</f>
        <v>2177204</v>
      </c>
      <c r="AF1465" s="48">
        <f>_xlfn.XLOOKUP($F1465,Main_OG!$D$1:$D$766,Main_OG!Z$1:Z$766,"")</f>
        <v>0</v>
      </c>
      <c r="AG1465" s="48">
        <f>_xlfn.XLOOKUP($F1465,Main_OG!$D$1:$D$766,Main_OG!AA$1:AA$766,"")</f>
        <v>2.176146746141439</v>
      </c>
      <c r="AH1465" s="48">
        <f>_xlfn.XLOOKUP($F1465,Main_OG!$D$1:$D$766,Main_OG!AB$1:AB$766,"")</f>
        <v>16.155101142605361</v>
      </c>
      <c r="AI1465" s="48">
        <f>_xlfn.XLOOKUP($F1465,Main_OG!$D$1:$D$766,Main_OG!AC$1:AC$766,"")</f>
        <v>3.3292283805067271</v>
      </c>
      <c r="AJ1465" s="48">
        <f>_xlfn.XLOOKUP($F1465,Main_OG!$D$1:$D$766,Main_OG!AD$1:AD$766,"")</f>
        <v>0.60296766622862785</v>
      </c>
    </row>
    <row r="1466" spans="2:36" x14ac:dyDescent="0.35">
      <c r="B1466" s="36" t="s">
        <v>2548</v>
      </c>
      <c r="C1466" s="45" t="s">
        <v>202</v>
      </c>
      <c r="D1466" s="45" t="s">
        <v>4453</v>
      </c>
      <c r="E1466" s="36" t="s">
        <v>2548</v>
      </c>
      <c r="F1466" s="36" t="str">
        <f t="shared" si="66"/>
        <v>2020_MA</v>
      </c>
      <c r="G1466" s="45">
        <v>2020</v>
      </c>
      <c r="H1466" s="45">
        <f>_xlfn.XLOOKUP(J1466,Main_OG!$B$1:$B$766,Main_OG!$O$1:$O$766,"")</f>
        <v>1</v>
      </c>
      <c r="I1466" s="45">
        <f>_xlfn.XLOOKUP(F1466,Main_OG!$D$1:$D$766,Main_OG!$J$1:$J$766,"")</f>
        <v>2</v>
      </c>
      <c r="J1466" s="45" t="s">
        <v>202</v>
      </c>
      <c r="K1466" s="45" t="str">
        <f t="shared" si="67"/>
        <v>Massachusetts Electric Co_MA</v>
      </c>
      <c r="L1466" s="45" t="str">
        <f t="shared" si="68"/>
        <v>Massachusetts Electric Co_MA</v>
      </c>
      <c r="M1466" s="45" t="s">
        <v>2563</v>
      </c>
      <c r="N1466" s="45">
        <v>0</v>
      </c>
      <c r="O1466" s="45">
        <v>68644</v>
      </c>
      <c r="P1466" s="45">
        <v>1280</v>
      </c>
      <c r="Q1466" s="45">
        <v>0</v>
      </c>
      <c r="R1466" s="45">
        <v>0</v>
      </c>
      <c r="S1466" s="45">
        <v>1306087</v>
      </c>
      <c r="T1466" s="45">
        <v>145406</v>
      </c>
      <c r="U1466" s="45">
        <v>0</v>
      </c>
      <c r="V1466" s="45">
        <v>0</v>
      </c>
      <c r="W1466" s="45">
        <v>11.511278000000001</v>
      </c>
      <c r="X1466" s="45">
        <v>16.986369</v>
      </c>
      <c r="Y1466" s="45">
        <v>0</v>
      </c>
      <c r="Z1466" s="46">
        <v>556196.4</v>
      </c>
      <c r="AA1466" s="46">
        <v>80630.189460426584</v>
      </c>
      <c r="AB1466" s="47">
        <f>_xlfn.XLOOKUP($F1466,Main_OG!$D$1:$D$766,Main_OG!AJ$1:AJ$766,"")</f>
        <v>0</v>
      </c>
      <c r="AC1466" s="47">
        <f>_xlfn.XLOOKUP($F1466,Main_OG!$D$1:$D$766,Main_OG!AK$1:AK$766,"")</f>
        <v>167902</v>
      </c>
      <c r="AD1466" s="47">
        <f>_xlfn.XLOOKUP($F1466,Main_OG!$D$1:$D$766,Main_OG!AL$1:AL$766,"")</f>
        <v>206970346</v>
      </c>
      <c r="AE1466" s="47">
        <f>_xlfn.XLOOKUP($F1466,Main_OG!$D$1:$D$766,Main_OG!AM$1:AM$766,"")</f>
        <v>0</v>
      </c>
      <c r="AF1466" s="48">
        <f>_xlfn.XLOOKUP($F1466,Main_OG!$D$1:$D$766,Main_OG!Z$1:Z$766,"")</f>
        <v>0</v>
      </c>
      <c r="AG1466" s="48">
        <f>_xlfn.XLOOKUP($F1466,Main_OG!$D$1:$D$766,Main_OG!AA$1:AA$766,"")</f>
        <v>2.127327759928813</v>
      </c>
      <c r="AH1466" s="48">
        <f>_xlfn.XLOOKUP($F1466,Main_OG!$D$1:$D$766,Main_OG!AB$1:AB$766,"")</f>
        <v>12.535325193609101</v>
      </c>
      <c r="AI1466" s="48">
        <f>_xlfn.XLOOKUP($F1466,Main_OG!$D$1:$D$766,Main_OG!AC$1:AC$766,"")</f>
        <v>2.8422150630003218</v>
      </c>
      <c r="AJ1466" s="48">
        <f>_xlfn.XLOOKUP($F1466,Main_OG!$D$1:$D$766,Main_OG!AD$1:AD$766,"")</f>
        <v>0.5848556097000881</v>
      </c>
    </row>
    <row r="1467" spans="2:36" x14ac:dyDescent="0.35">
      <c r="B1467" s="36" t="s">
        <v>2564</v>
      </c>
      <c r="C1467" s="45" t="s">
        <v>705</v>
      </c>
      <c r="D1467" s="45" t="s">
        <v>4454</v>
      </c>
      <c r="E1467" s="36" t="s">
        <v>2564</v>
      </c>
      <c r="F1467" s="36" t="str">
        <f t="shared" si="66"/>
        <v>2006_HI</v>
      </c>
      <c r="G1467" s="45">
        <v>2006</v>
      </c>
      <c r="H1467" s="45">
        <f>_xlfn.XLOOKUP(J1467,Main_OG!$B$1:$B$766,Main_OG!$O$1:$O$766,"")</f>
        <v>0</v>
      </c>
      <c r="I1467" s="45">
        <f>_xlfn.XLOOKUP(F1467,Main_OG!$D$1:$D$766,Main_OG!$J$1:$J$766,"")</f>
        <v>0</v>
      </c>
      <c r="J1467" s="45" t="s">
        <v>705</v>
      </c>
      <c r="K1467" s="45" t="str">
        <f t="shared" si="67"/>
        <v>Maui Electric Co Ltd_HI</v>
      </c>
      <c r="L1467" s="45" t="str">
        <f t="shared" si="68"/>
        <v>Maui Electric Co Ltd_HI</v>
      </c>
      <c r="M1467" s="45" t="s">
        <v>2565</v>
      </c>
      <c r="N1467" s="45">
        <v>0</v>
      </c>
      <c r="O1467" s="45">
        <v>9842</v>
      </c>
      <c r="P1467" s="45">
        <v>137</v>
      </c>
      <c r="Q1467" s="45">
        <v>54419</v>
      </c>
      <c r="R1467" s="45">
        <v>0</v>
      </c>
      <c r="S1467" s="45">
        <v>118151</v>
      </c>
      <c r="T1467" s="45">
        <v>100838</v>
      </c>
      <c r="U1467" s="45">
        <v>124927</v>
      </c>
      <c r="V1467" s="45">
        <v>0</v>
      </c>
      <c r="W1467" s="45">
        <v>28.449280527035619</v>
      </c>
      <c r="X1467" s="45">
        <v>24.853535241503561</v>
      </c>
      <c r="Y1467" s="45">
        <v>28.0461302909073</v>
      </c>
      <c r="Z1467" s="46">
        <v>74892.899999999994</v>
      </c>
      <c r="AA1467" s="46">
        <v>57181.894602784843</v>
      </c>
      <c r="AB1467" s="47">
        <f>_xlfn.XLOOKUP($F1467,Main_OG!$D$1:$D$766,Main_OG!AJ$1:AJ$766,"")</f>
        <v>1349818.4</v>
      </c>
      <c r="AC1467" s="47">
        <f>_xlfn.XLOOKUP($F1467,Main_OG!$D$1:$D$766,Main_OG!AK$1:AK$766,"")</f>
        <v>28422574.359999999</v>
      </c>
      <c r="AD1467" s="47">
        <f>_xlfn.XLOOKUP($F1467,Main_OG!$D$1:$D$766,Main_OG!AL$1:AL$766,"")</f>
        <v>0</v>
      </c>
      <c r="AE1467" s="47">
        <f>_xlfn.XLOOKUP($F1467,Main_OG!$D$1:$D$766,Main_OG!AM$1:AM$766,"")</f>
        <v>0</v>
      </c>
      <c r="AF1467" s="48">
        <f>_xlfn.XLOOKUP($F1467,Main_OG!$D$1:$D$766,Main_OG!Z$1:Z$766,"")</f>
        <v>0</v>
      </c>
      <c r="AG1467" s="48">
        <f>_xlfn.XLOOKUP($F1467,Main_OG!$D$1:$D$766,Main_OG!AA$1:AA$766,"")</f>
        <v>1.68</v>
      </c>
      <c r="AH1467" s="48">
        <f>_xlfn.XLOOKUP($F1467,Main_OG!$D$1:$D$766,Main_OG!AB$1:AB$766,"")</f>
        <v>15.42</v>
      </c>
      <c r="AI1467" s="48">
        <f>_xlfn.XLOOKUP($F1467,Main_OG!$D$1:$D$766,Main_OG!AC$1:AC$766,"")</f>
        <v>7.1610124069250478</v>
      </c>
      <c r="AJ1467" s="48">
        <f>_xlfn.XLOOKUP($F1467,Main_OG!$D$1:$D$766,Main_OG!AD$1:AD$766,"")</f>
        <v>0.4704061490499184</v>
      </c>
    </row>
    <row r="1468" spans="2:36" x14ac:dyDescent="0.35">
      <c r="B1468" s="36" t="s">
        <v>2564</v>
      </c>
      <c r="C1468" s="45" t="s">
        <v>705</v>
      </c>
      <c r="D1468" s="45" t="s">
        <v>4454</v>
      </c>
      <c r="E1468" s="36" t="s">
        <v>2564</v>
      </c>
      <c r="F1468" s="36" t="str">
        <f t="shared" si="66"/>
        <v>2007_HI</v>
      </c>
      <c r="G1468" s="45">
        <v>2007</v>
      </c>
      <c r="H1468" s="45">
        <f>_xlfn.XLOOKUP(J1468,Main_OG!$B$1:$B$766,Main_OG!$O$1:$O$766,"")</f>
        <v>0</v>
      </c>
      <c r="I1468" s="45">
        <f>_xlfn.XLOOKUP(F1468,Main_OG!$D$1:$D$766,Main_OG!$J$1:$J$766,"")</f>
        <v>0</v>
      </c>
      <c r="J1468" s="45" t="s">
        <v>705</v>
      </c>
      <c r="K1468" s="45" t="str">
        <f t="shared" si="67"/>
        <v>Maui Electric Co Ltd_HI</v>
      </c>
      <c r="L1468" s="45" t="str">
        <f t="shared" si="68"/>
        <v>Maui Electric Co Ltd_HI</v>
      </c>
      <c r="M1468" s="45" t="s">
        <v>2566</v>
      </c>
      <c r="N1468" s="45">
        <v>0</v>
      </c>
      <c r="O1468" s="45">
        <v>10076</v>
      </c>
      <c r="P1468" s="45">
        <v>140</v>
      </c>
      <c r="Q1468" s="45">
        <v>55494</v>
      </c>
      <c r="R1468" s="45">
        <v>0</v>
      </c>
      <c r="S1468" s="45">
        <v>118692</v>
      </c>
      <c r="T1468" s="45">
        <v>103133</v>
      </c>
      <c r="U1468" s="45">
        <v>127313</v>
      </c>
      <c r="V1468" s="45">
        <v>0</v>
      </c>
      <c r="W1468" s="45">
        <v>28.49</v>
      </c>
      <c r="X1468" s="45">
        <v>24.91</v>
      </c>
      <c r="Y1468" s="45">
        <v>28.32</v>
      </c>
      <c r="Z1468" s="46">
        <v>76434.100000000006</v>
      </c>
      <c r="AA1468" s="46">
        <v>58094.970262412833</v>
      </c>
      <c r="AB1468" s="47">
        <f>_xlfn.XLOOKUP($F1468,Main_OG!$D$1:$D$766,Main_OG!AJ$1:AJ$766,"")</f>
        <v>1379254</v>
      </c>
      <c r="AC1468" s="47">
        <f>_xlfn.XLOOKUP($F1468,Main_OG!$D$1:$D$766,Main_OG!AK$1:AK$766,"")</f>
        <v>27886464</v>
      </c>
      <c r="AD1468" s="47">
        <f>_xlfn.XLOOKUP($F1468,Main_OG!$D$1:$D$766,Main_OG!AL$1:AL$766,"")</f>
        <v>0</v>
      </c>
      <c r="AE1468" s="47">
        <f>_xlfn.XLOOKUP($F1468,Main_OG!$D$1:$D$766,Main_OG!AM$1:AM$766,"")</f>
        <v>0</v>
      </c>
      <c r="AF1468" s="48">
        <f>_xlfn.XLOOKUP($F1468,Main_OG!$D$1:$D$766,Main_OG!Z$1:Z$766,"")</f>
        <v>0</v>
      </c>
      <c r="AG1468" s="48">
        <f>_xlfn.XLOOKUP($F1468,Main_OG!$D$1:$D$766,Main_OG!AA$1:AA$766,"")</f>
        <v>1.85</v>
      </c>
      <c r="AH1468" s="48">
        <f>_xlfn.XLOOKUP($F1468,Main_OG!$D$1:$D$766,Main_OG!AB$1:AB$766,"")</f>
        <v>16.190000000000001</v>
      </c>
      <c r="AI1468" s="48">
        <f>_xlfn.XLOOKUP($F1468,Main_OG!$D$1:$D$766,Main_OG!AC$1:AC$766,"")</f>
        <v>7.3815467393807772</v>
      </c>
      <c r="AJ1468" s="48">
        <f>_xlfn.XLOOKUP($F1468,Main_OG!$D$1:$D$766,Main_OG!AD$1:AD$766,"")</f>
        <v>0.58103021845052572</v>
      </c>
    </row>
    <row r="1469" spans="2:36" x14ac:dyDescent="0.35">
      <c r="B1469" s="36" t="s">
        <v>2564</v>
      </c>
      <c r="C1469" s="45" t="s">
        <v>705</v>
      </c>
      <c r="D1469" s="45" t="s">
        <v>4454</v>
      </c>
      <c r="E1469" s="36" t="s">
        <v>2564</v>
      </c>
      <c r="F1469" s="36" t="str">
        <f t="shared" si="66"/>
        <v>2008_HI</v>
      </c>
      <c r="G1469" s="45">
        <v>2008</v>
      </c>
      <c r="H1469" s="45">
        <f>_xlfn.XLOOKUP(J1469,Main_OG!$B$1:$B$766,Main_OG!$O$1:$O$766,"")</f>
        <v>0</v>
      </c>
      <c r="I1469" s="45">
        <f>_xlfn.XLOOKUP(F1469,Main_OG!$D$1:$D$766,Main_OG!$J$1:$J$766,"")</f>
        <v>0</v>
      </c>
      <c r="J1469" s="45" t="s">
        <v>705</v>
      </c>
      <c r="K1469" s="45" t="str">
        <f t="shared" si="67"/>
        <v>Maui Electric Co Ltd_HI</v>
      </c>
      <c r="L1469" s="45" t="str">
        <f t="shared" si="68"/>
        <v>Maui Electric Co Ltd_HI</v>
      </c>
      <c r="M1469" s="45" t="s">
        <v>2567</v>
      </c>
      <c r="N1469" s="45">
        <v>0</v>
      </c>
      <c r="O1469" s="45">
        <v>10078</v>
      </c>
      <c r="P1469" s="45">
        <v>138</v>
      </c>
      <c r="Q1469" s="45">
        <v>56578</v>
      </c>
      <c r="R1469" s="45">
        <v>0</v>
      </c>
      <c r="S1469" s="45">
        <v>405663</v>
      </c>
      <c r="T1469" s="45">
        <v>399003</v>
      </c>
      <c r="U1469" s="45">
        <v>434562</v>
      </c>
      <c r="V1469" s="45">
        <v>0</v>
      </c>
      <c r="W1469" s="45">
        <v>37.71</v>
      </c>
      <c r="X1469" s="45">
        <v>33.93</v>
      </c>
      <c r="Y1469" s="45">
        <v>37.44</v>
      </c>
      <c r="Z1469" s="46">
        <v>76830.2</v>
      </c>
      <c r="AA1469" s="46">
        <v>57671.108148621883</v>
      </c>
      <c r="AB1469" s="47">
        <f>_xlfn.XLOOKUP($F1469,Main_OG!$D$1:$D$766,Main_OG!AJ$1:AJ$766,"")</f>
        <v>1493284</v>
      </c>
      <c r="AC1469" s="47">
        <f>_xlfn.XLOOKUP($F1469,Main_OG!$D$1:$D$766,Main_OG!AK$1:AK$766,"")</f>
        <v>26814554</v>
      </c>
      <c r="AD1469" s="47">
        <f>_xlfn.XLOOKUP($F1469,Main_OG!$D$1:$D$766,Main_OG!AL$1:AL$766,"")</f>
        <v>0</v>
      </c>
      <c r="AE1469" s="47">
        <f>_xlfn.XLOOKUP($F1469,Main_OG!$D$1:$D$766,Main_OG!AM$1:AM$766,"")</f>
        <v>0</v>
      </c>
      <c r="AF1469" s="48">
        <f>_xlfn.XLOOKUP($F1469,Main_OG!$D$1:$D$766,Main_OG!Z$1:Z$766,"")</f>
        <v>0</v>
      </c>
      <c r="AG1469" s="48">
        <f>_xlfn.XLOOKUP($F1469,Main_OG!$D$1:$D$766,Main_OG!AA$1:AA$766,"")</f>
        <v>2.19</v>
      </c>
      <c r="AH1469" s="48">
        <f>_xlfn.XLOOKUP($F1469,Main_OG!$D$1:$D$766,Main_OG!AB$1:AB$766,"")</f>
        <v>22.86</v>
      </c>
      <c r="AI1469" s="48">
        <f>_xlfn.XLOOKUP($F1469,Main_OG!$D$1:$D$766,Main_OG!AC$1:AC$766,"")</f>
        <v>9.1182546074696553</v>
      </c>
      <c r="AJ1469" s="48">
        <f>_xlfn.XLOOKUP($F1469,Main_OG!$D$1:$D$766,Main_OG!AD$1:AD$766,"")</f>
        <v>0.68330088246943577</v>
      </c>
    </row>
    <row r="1470" spans="2:36" x14ac:dyDescent="0.35">
      <c r="B1470" s="36" t="s">
        <v>2564</v>
      </c>
      <c r="C1470" s="45" t="s">
        <v>705</v>
      </c>
      <c r="D1470" s="45" t="s">
        <v>4454</v>
      </c>
      <c r="E1470" s="36" t="s">
        <v>2564</v>
      </c>
      <c r="F1470" s="36" t="str">
        <f t="shared" si="66"/>
        <v>2009_HI</v>
      </c>
      <c r="G1470" s="45">
        <v>2009</v>
      </c>
      <c r="H1470" s="45">
        <f>_xlfn.XLOOKUP(J1470,Main_OG!$B$1:$B$766,Main_OG!$O$1:$O$766,"")</f>
        <v>0</v>
      </c>
      <c r="I1470" s="45">
        <f>_xlfn.XLOOKUP(F1470,Main_OG!$D$1:$D$766,Main_OG!$J$1:$J$766,"")</f>
        <v>0</v>
      </c>
      <c r="J1470" s="45" t="s">
        <v>705</v>
      </c>
      <c r="K1470" s="45" t="str">
        <f t="shared" si="67"/>
        <v>Maui Electric Co Ltd_HI</v>
      </c>
      <c r="L1470" s="45" t="str">
        <f t="shared" si="68"/>
        <v>Maui Electric Co Ltd_HI</v>
      </c>
      <c r="M1470" s="45" t="s">
        <v>2568</v>
      </c>
      <c r="N1470" s="45">
        <v>0</v>
      </c>
      <c r="O1470" s="45">
        <v>9935</v>
      </c>
      <c r="P1470" s="45">
        <v>138</v>
      </c>
      <c r="Q1470" s="45">
        <v>57037</v>
      </c>
      <c r="R1470" s="45">
        <v>0</v>
      </c>
      <c r="S1470" s="45">
        <v>382014</v>
      </c>
      <c r="T1470" s="45">
        <v>382286</v>
      </c>
      <c r="U1470" s="45">
        <v>427943</v>
      </c>
      <c r="V1470" s="45">
        <v>0</v>
      </c>
      <c r="W1470" s="45">
        <v>26.14</v>
      </c>
      <c r="X1470" s="45">
        <v>22.46</v>
      </c>
      <c r="Y1470" s="45">
        <v>25.87</v>
      </c>
      <c r="Z1470" s="46">
        <v>74118.5</v>
      </c>
      <c r="AA1470" s="46">
        <v>55036.433044210477</v>
      </c>
      <c r="AB1470" s="47">
        <f>_xlfn.XLOOKUP($F1470,Main_OG!$D$1:$D$766,Main_OG!AJ$1:AJ$766,"")</f>
        <v>1326342</v>
      </c>
      <c r="AC1470" s="47">
        <f>_xlfn.XLOOKUP($F1470,Main_OG!$D$1:$D$766,Main_OG!AK$1:AK$766,"")</f>
        <v>25479554</v>
      </c>
      <c r="AD1470" s="47">
        <f>_xlfn.XLOOKUP($F1470,Main_OG!$D$1:$D$766,Main_OG!AL$1:AL$766,"")</f>
        <v>0</v>
      </c>
      <c r="AE1470" s="47">
        <f>_xlfn.XLOOKUP($F1470,Main_OG!$D$1:$D$766,Main_OG!AM$1:AM$766,"")</f>
        <v>0</v>
      </c>
      <c r="AF1470" s="48">
        <f>_xlfn.XLOOKUP($F1470,Main_OG!$D$1:$D$766,Main_OG!Z$1:Z$766,"")</f>
        <v>0</v>
      </c>
      <c r="AG1470" s="48">
        <f>_xlfn.XLOOKUP($F1470,Main_OG!$D$1:$D$766,Main_OG!AA$1:AA$766,"")</f>
        <v>2.2400000000000002</v>
      </c>
      <c r="AH1470" s="48">
        <f>_xlfn.XLOOKUP($F1470,Main_OG!$D$1:$D$766,Main_OG!AB$1:AB$766,"")</f>
        <v>13.73</v>
      </c>
      <c r="AI1470" s="48">
        <f>_xlfn.XLOOKUP($F1470,Main_OG!$D$1:$D$766,Main_OG!AC$1:AC$766,"")</f>
        <v>4.5973007921271787</v>
      </c>
      <c r="AJ1470" s="48">
        <f>_xlfn.XLOOKUP($F1470,Main_OG!$D$1:$D$766,Main_OG!AD$1:AD$766,"")</f>
        <v>0.68314474405108627</v>
      </c>
    </row>
    <row r="1471" spans="2:36" x14ac:dyDescent="0.35">
      <c r="B1471" s="36" t="s">
        <v>2564</v>
      </c>
      <c r="C1471" s="45" t="s">
        <v>705</v>
      </c>
      <c r="D1471" s="45" t="s">
        <v>4454</v>
      </c>
      <c r="E1471" s="36" t="s">
        <v>2564</v>
      </c>
      <c r="F1471" s="36" t="str">
        <f t="shared" si="66"/>
        <v>2010_HI</v>
      </c>
      <c r="G1471" s="45">
        <v>2010</v>
      </c>
      <c r="H1471" s="45">
        <f>_xlfn.XLOOKUP(J1471,Main_OG!$B$1:$B$766,Main_OG!$O$1:$O$766,"")</f>
        <v>0</v>
      </c>
      <c r="I1471" s="45">
        <f>_xlfn.XLOOKUP(F1471,Main_OG!$D$1:$D$766,Main_OG!$J$1:$J$766,"")</f>
        <v>0</v>
      </c>
      <c r="J1471" s="45" t="s">
        <v>705</v>
      </c>
      <c r="K1471" s="45" t="str">
        <f t="shared" si="67"/>
        <v>Maui Electric Co Ltd_HI</v>
      </c>
      <c r="L1471" s="45" t="str">
        <f t="shared" si="68"/>
        <v>Maui Electric Co Ltd_HI</v>
      </c>
      <c r="M1471" s="45" t="s">
        <v>2569</v>
      </c>
      <c r="N1471" s="45">
        <v>0</v>
      </c>
      <c r="O1471" s="45">
        <v>9796</v>
      </c>
      <c r="P1471" s="45">
        <v>142</v>
      </c>
      <c r="Q1471" s="45">
        <v>57452</v>
      </c>
      <c r="R1471" s="45">
        <v>0</v>
      </c>
      <c r="S1471" s="45">
        <v>378061</v>
      </c>
      <c r="T1471" s="45">
        <v>390172</v>
      </c>
      <c r="U1471" s="45">
        <v>423326</v>
      </c>
      <c r="V1471" s="45">
        <v>0</v>
      </c>
      <c r="W1471" s="45">
        <v>30.25</v>
      </c>
      <c r="X1471" s="45">
        <v>26.45</v>
      </c>
      <c r="Y1471" s="45">
        <v>29.77</v>
      </c>
      <c r="Z1471" s="46">
        <v>76130.2</v>
      </c>
      <c r="AA1471" s="46">
        <v>55813.765942035359</v>
      </c>
      <c r="AB1471" s="47">
        <f>_xlfn.XLOOKUP($F1471,Main_OG!$D$1:$D$766,Main_OG!AJ$1:AJ$766,"")</f>
        <v>1466960</v>
      </c>
      <c r="AC1471" s="47">
        <f>_xlfn.XLOOKUP($F1471,Main_OG!$D$1:$D$766,Main_OG!AK$1:AK$766,"")</f>
        <v>24669198</v>
      </c>
      <c r="AD1471" s="47">
        <f>_xlfn.XLOOKUP($F1471,Main_OG!$D$1:$D$766,Main_OG!AL$1:AL$766,"")</f>
        <v>0</v>
      </c>
      <c r="AE1471" s="47">
        <f>_xlfn.XLOOKUP($F1471,Main_OG!$D$1:$D$766,Main_OG!AM$1:AM$766,"")</f>
        <v>0</v>
      </c>
      <c r="AF1471" s="48">
        <f>_xlfn.XLOOKUP($F1471,Main_OG!$D$1:$D$766,Main_OG!Z$1:Z$766,"")</f>
        <v>0</v>
      </c>
      <c r="AG1471" s="48">
        <f>_xlfn.XLOOKUP($F1471,Main_OG!$D$1:$D$766,Main_OG!AA$1:AA$766,"")</f>
        <v>2.2200000000000002</v>
      </c>
      <c r="AH1471" s="48">
        <f>_xlfn.XLOOKUP($F1471,Main_OG!$D$1:$D$766,Main_OG!AB$1:AB$766,"")</f>
        <v>17.45</v>
      </c>
      <c r="AI1471" s="48">
        <f>_xlfn.XLOOKUP($F1471,Main_OG!$D$1:$D$766,Main_OG!AC$1:AC$766,"")</f>
        <v>4.9924248044436963</v>
      </c>
      <c r="AJ1471" s="48">
        <f>_xlfn.XLOOKUP($F1471,Main_OG!$D$1:$D$766,Main_OG!AD$1:AD$766,"")</f>
        <v>0.70992248279802228</v>
      </c>
    </row>
    <row r="1472" spans="2:36" x14ac:dyDescent="0.35">
      <c r="B1472" s="36" t="s">
        <v>2564</v>
      </c>
      <c r="C1472" s="45" t="s">
        <v>705</v>
      </c>
      <c r="D1472" s="45" t="s">
        <v>4454</v>
      </c>
      <c r="E1472" s="36" t="s">
        <v>2564</v>
      </c>
      <c r="F1472" s="36" t="str">
        <f t="shared" si="66"/>
        <v>2011_HI</v>
      </c>
      <c r="G1472" s="45">
        <v>2011</v>
      </c>
      <c r="H1472" s="45">
        <f>_xlfn.XLOOKUP(J1472,Main_OG!$B$1:$B$766,Main_OG!$O$1:$O$766,"")</f>
        <v>0</v>
      </c>
      <c r="I1472" s="45">
        <f>_xlfn.XLOOKUP(F1472,Main_OG!$D$1:$D$766,Main_OG!$J$1:$J$766,"")</f>
        <v>0</v>
      </c>
      <c r="J1472" s="45" t="s">
        <v>705</v>
      </c>
      <c r="K1472" s="45" t="str">
        <f t="shared" si="67"/>
        <v>Maui Electric Co Ltd_HI</v>
      </c>
      <c r="L1472" s="45" t="str">
        <f t="shared" si="68"/>
        <v>Maui Electric Co Ltd_HI</v>
      </c>
      <c r="M1472" s="45" t="s">
        <v>2570</v>
      </c>
      <c r="N1472" s="45">
        <v>0</v>
      </c>
      <c r="O1472" s="45">
        <v>9773</v>
      </c>
      <c r="P1472" s="45">
        <v>138</v>
      </c>
      <c r="Q1472" s="45">
        <v>58082</v>
      </c>
      <c r="R1472" s="45">
        <v>0</v>
      </c>
      <c r="S1472" s="45">
        <v>379140</v>
      </c>
      <c r="T1472" s="45">
        <v>383959</v>
      </c>
      <c r="U1472" s="45">
        <v>417926</v>
      </c>
      <c r="V1472" s="45">
        <v>0</v>
      </c>
      <c r="W1472" s="45">
        <v>36.770000000000003</v>
      </c>
      <c r="X1472" s="45">
        <v>33.1</v>
      </c>
      <c r="Y1472" s="45">
        <v>36.119999999999997</v>
      </c>
      <c r="Z1472" s="46">
        <v>77174.2</v>
      </c>
      <c r="AA1472" s="46">
        <v>55941.088548394342</v>
      </c>
      <c r="AB1472" s="47">
        <f>_xlfn.XLOOKUP($F1472,Main_OG!$D$1:$D$766,Main_OG!AJ$1:AJ$766,"")</f>
        <v>1418880</v>
      </c>
      <c r="AC1472" s="47">
        <f>_xlfn.XLOOKUP($F1472,Main_OG!$D$1:$D$766,Main_OG!AK$1:AK$766,"")</f>
        <v>24179598</v>
      </c>
      <c r="AD1472" s="47">
        <f>_xlfn.XLOOKUP($F1472,Main_OG!$D$1:$D$766,Main_OG!AL$1:AL$766,"")</f>
        <v>0</v>
      </c>
      <c r="AE1472" s="47">
        <f>_xlfn.XLOOKUP($F1472,Main_OG!$D$1:$D$766,Main_OG!AM$1:AM$766,"")</f>
        <v>0</v>
      </c>
      <c r="AF1472" s="48">
        <f>_xlfn.XLOOKUP($F1472,Main_OG!$D$1:$D$766,Main_OG!Z$1:Z$766,"")</f>
        <v>0</v>
      </c>
      <c r="AG1472" s="48">
        <f>_xlfn.XLOOKUP($F1472,Main_OG!$D$1:$D$766,Main_OG!AA$1:AA$766,"")</f>
        <v>2.3089180475565318</v>
      </c>
      <c r="AH1472" s="48">
        <f>_xlfn.XLOOKUP($F1472,Main_OG!$D$1:$D$766,Main_OG!AB$1:AB$766,"")</f>
        <v>22.758921780738341</v>
      </c>
      <c r="AI1472" s="48">
        <f>_xlfn.XLOOKUP($F1472,Main_OG!$D$1:$D$766,Main_OG!AC$1:AC$766,"")</f>
        <v>4.6524343752411106</v>
      </c>
      <c r="AJ1472" s="48">
        <f>_xlfn.XLOOKUP($F1472,Main_OG!$D$1:$D$766,Main_OG!AD$1:AD$766,"")</f>
        <v>0.75949643062398253</v>
      </c>
    </row>
    <row r="1473" spans="2:36" x14ac:dyDescent="0.35">
      <c r="B1473" s="36" t="s">
        <v>2564</v>
      </c>
      <c r="C1473" s="45" t="s">
        <v>705</v>
      </c>
      <c r="D1473" s="45" t="s">
        <v>4454</v>
      </c>
      <c r="E1473" s="36" t="s">
        <v>2564</v>
      </c>
      <c r="F1473" s="36" t="str">
        <f t="shared" si="66"/>
        <v>2012_HI</v>
      </c>
      <c r="G1473" s="45">
        <v>2012</v>
      </c>
      <c r="H1473" s="45">
        <f>_xlfn.XLOOKUP(J1473,Main_OG!$B$1:$B$766,Main_OG!$O$1:$O$766,"")</f>
        <v>0</v>
      </c>
      <c r="I1473" s="45">
        <f>_xlfn.XLOOKUP(F1473,Main_OG!$D$1:$D$766,Main_OG!$J$1:$J$766,"")</f>
        <v>0</v>
      </c>
      <c r="J1473" s="45" t="s">
        <v>705</v>
      </c>
      <c r="K1473" s="45" t="str">
        <f t="shared" si="67"/>
        <v>Maui Electric Co Ltd_HI</v>
      </c>
      <c r="L1473" s="45" t="str">
        <f t="shared" si="68"/>
        <v>Maui Electric Co Ltd_HI</v>
      </c>
      <c r="M1473" s="45" t="s">
        <v>2571</v>
      </c>
      <c r="N1473" s="45">
        <v>0</v>
      </c>
      <c r="O1473" s="45">
        <v>9817</v>
      </c>
      <c r="P1473" s="45">
        <v>134</v>
      </c>
      <c r="Q1473" s="45">
        <v>58610</v>
      </c>
      <c r="R1473" s="45">
        <v>0</v>
      </c>
      <c r="S1473" s="45">
        <v>374103</v>
      </c>
      <c r="T1473" s="45">
        <v>375384</v>
      </c>
      <c r="U1473" s="45">
        <v>395345</v>
      </c>
      <c r="V1473" s="45">
        <v>0</v>
      </c>
      <c r="W1473" s="45">
        <v>39.594496999999997</v>
      </c>
      <c r="X1473" s="45">
        <v>35.776111999999998</v>
      </c>
      <c r="Y1473" s="45">
        <v>39.058062999999997</v>
      </c>
      <c r="Z1473" s="46">
        <v>78694</v>
      </c>
      <c r="AA1473" s="46">
        <v>56403.423454288597</v>
      </c>
      <c r="AB1473" s="47">
        <f>_xlfn.XLOOKUP($F1473,Main_OG!$D$1:$D$766,Main_OG!AJ$1:AJ$766,"")</f>
        <v>1513452</v>
      </c>
      <c r="AC1473" s="47">
        <f>_xlfn.XLOOKUP($F1473,Main_OG!$D$1:$D$766,Main_OG!AK$1:AK$766,"")</f>
        <v>22399890</v>
      </c>
      <c r="AD1473" s="47">
        <f>_xlfn.XLOOKUP($F1473,Main_OG!$D$1:$D$766,Main_OG!AL$1:AL$766,"")</f>
        <v>0</v>
      </c>
      <c r="AE1473" s="47">
        <f>_xlfn.XLOOKUP($F1473,Main_OG!$D$1:$D$766,Main_OG!AM$1:AM$766,"")</f>
        <v>0</v>
      </c>
      <c r="AF1473" s="48">
        <f>_xlfn.XLOOKUP($F1473,Main_OG!$D$1:$D$766,Main_OG!Z$1:Z$766,"")</f>
        <v>0</v>
      </c>
      <c r="AG1473" s="48">
        <f>_xlfn.XLOOKUP($F1473,Main_OG!$D$1:$D$766,Main_OG!AA$1:AA$766,"")</f>
        <v>2.324237813104427</v>
      </c>
      <c r="AH1473" s="48">
        <f>_xlfn.XLOOKUP($F1473,Main_OG!$D$1:$D$766,Main_OG!AB$1:AB$766,"")</f>
        <v>23.49195884567845</v>
      </c>
      <c r="AI1473" s="48">
        <f>_xlfn.XLOOKUP($F1473,Main_OG!$D$1:$D$766,Main_OG!AC$1:AC$766,"")</f>
        <v>3.503818060367514</v>
      </c>
      <c r="AJ1473" s="48">
        <f>_xlfn.XLOOKUP($F1473,Main_OG!$D$1:$D$766,Main_OG!AD$1:AD$766,"")</f>
        <v>0.75442193202762442</v>
      </c>
    </row>
    <row r="1474" spans="2:36" x14ac:dyDescent="0.35">
      <c r="B1474" s="36" t="s">
        <v>2564</v>
      </c>
      <c r="C1474" s="45" t="s">
        <v>705</v>
      </c>
      <c r="D1474" s="45" t="s">
        <v>4454</v>
      </c>
      <c r="E1474" s="36" t="s">
        <v>2564</v>
      </c>
      <c r="F1474" s="36" t="str">
        <f t="shared" si="66"/>
        <v>2013_HI</v>
      </c>
      <c r="G1474" s="45">
        <v>2013</v>
      </c>
      <c r="H1474" s="45">
        <f>_xlfn.XLOOKUP(J1474,Main_OG!$B$1:$B$766,Main_OG!$O$1:$O$766,"")</f>
        <v>0</v>
      </c>
      <c r="I1474" s="45">
        <f>_xlfn.XLOOKUP(F1474,Main_OG!$D$1:$D$766,Main_OG!$J$1:$J$766,"")</f>
        <v>0</v>
      </c>
      <c r="J1474" s="45" t="s">
        <v>705</v>
      </c>
      <c r="K1474" s="45" t="str">
        <f t="shared" si="67"/>
        <v>Maui Electric Co Ltd_HI</v>
      </c>
      <c r="L1474" s="45" t="str">
        <f t="shared" si="68"/>
        <v>Maui Electric Co Ltd_HI</v>
      </c>
      <c r="M1474" s="45" t="s">
        <v>2572</v>
      </c>
      <c r="N1474" s="45">
        <v>0</v>
      </c>
      <c r="O1474" s="45">
        <v>9960</v>
      </c>
      <c r="P1474" s="45">
        <v>133</v>
      </c>
      <c r="Q1474" s="45">
        <v>59191</v>
      </c>
      <c r="R1474" s="45">
        <v>0</v>
      </c>
      <c r="S1474" s="45">
        <v>379461</v>
      </c>
      <c r="T1474" s="45">
        <v>367503</v>
      </c>
      <c r="U1474" s="45">
        <v>387909</v>
      </c>
      <c r="V1474" s="45">
        <v>0</v>
      </c>
      <c r="W1474" s="45">
        <v>39.170006999999998</v>
      </c>
      <c r="X1474" s="45">
        <v>35.407601999999997</v>
      </c>
      <c r="Y1474" s="45">
        <v>38.880614000000001</v>
      </c>
      <c r="Z1474" s="46">
        <v>80534.899999999994</v>
      </c>
      <c r="AA1474" s="46">
        <v>57164.709239350319</v>
      </c>
      <c r="AB1474" s="47">
        <f>_xlfn.XLOOKUP($F1474,Main_OG!$D$1:$D$766,Main_OG!AJ$1:AJ$766,"")</f>
        <v>1402026</v>
      </c>
      <c r="AC1474" s="47">
        <f>_xlfn.XLOOKUP($F1474,Main_OG!$D$1:$D$766,Main_OG!AK$1:AK$766,"")</f>
        <v>21530502</v>
      </c>
      <c r="AD1474" s="47">
        <f>_xlfn.XLOOKUP($F1474,Main_OG!$D$1:$D$766,Main_OG!AL$1:AL$766,"")</f>
        <v>0</v>
      </c>
      <c r="AE1474" s="47">
        <f>_xlfn.XLOOKUP($F1474,Main_OG!$D$1:$D$766,Main_OG!AM$1:AM$766,"")</f>
        <v>0</v>
      </c>
      <c r="AF1474" s="48">
        <f>_xlfn.XLOOKUP($F1474,Main_OG!$D$1:$D$766,Main_OG!Z$1:Z$766,"")</f>
        <v>0</v>
      </c>
      <c r="AG1474" s="48">
        <f>_xlfn.XLOOKUP($F1474,Main_OG!$D$1:$D$766,Main_OG!AA$1:AA$766,"")</f>
        <v>1.96</v>
      </c>
      <c r="AH1474" s="48">
        <f>_xlfn.XLOOKUP($F1474,Main_OG!$D$1:$D$766,Main_OG!AB$1:AB$766,"")</f>
        <v>22.862714639490921</v>
      </c>
      <c r="AI1474" s="48">
        <f>_xlfn.XLOOKUP($F1474,Main_OG!$D$1:$D$766,Main_OG!AC$1:AC$766,"")</f>
        <v>4.4043332512284126</v>
      </c>
      <c r="AJ1474" s="48">
        <f>_xlfn.XLOOKUP($F1474,Main_OG!$D$1:$D$766,Main_OG!AD$1:AD$766,"")</f>
        <v>0.73100116927520231</v>
      </c>
    </row>
    <row r="1475" spans="2:36" x14ac:dyDescent="0.35">
      <c r="B1475" s="36" t="s">
        <v>2564</v>
      </c>
      <c r="C1475" s="45" t="s">
        <v>705</v>
      </c>
      <c r="D1475" s="45" t="s">
        <v>4454</v>
      </c>
      <c r="E1475" s="36" t="s">
        <v>2564</v>
      </c>
      <c r="F1475" s="36" t="str">
        <f t="shared" ref="F1475:F1538" si="69">_xlfn.CONCAT(G1475,"_",J1475)</f>
        <v>2014_HI</v>
      </c>
      <c r="G1475" s="45">
        <v>2014</v>
      </c>
      <c r="H1475" s="45">
        <f>_xlfn.XLOOKUP(J1475,Main_OG!$B$1:$B$766,Main_OG!$O$1:$O$766,"")</f>
        <v>0</v>
      </c>
      <c r="I1475" s="45">
        <f>_xlfn.XLOOKUP(F1475,Main_OG!$D$1:$D$766,Main_OG!$J$1:$J$766,"")</f>
        <v>0</v>
      </c>
      <c r="J1475" s="45" t="s">
        <v>705</v>
      </c>
      <c r="K1475" s="45" t="str">
        <f t="shared" ref="K1475:K1538" si="70">_xlfn.CONCAT(B1475,"_",C1475)</f>
        <v>Maui Electric Co Ltd_HI</v>
      </c>
      <c r="L1475" s="45" t="str">
        <f t="shared" ref="L1475:L1538" si="71">_xlfn.CONCAT(E1475,"_",C1475)</f>
        <v>Maui Electric Co Ltd_HI</v>
      </c>
      <c r="M1475" s="45" t="s">
        <v>2573</v>
      </c>
      <c r="N1475" s="45">
        <v>0</v>
      </c>
      <c r="O1475" s="45">
        <v>10059</v>
      </c>
      <c r="P1475" s="45">
        <v>136</v>
      </c>
      <c r="Q1475" s="45">
        <v>59609</v>
      </c>
      <c r="R1475" s="45">
        <v>0</v>
      </c>
      <c r="S1475" s="45">
        <v>373947</v>
      </c>
      <c r="T1475" s="45">
        <v>376130</v>
      </c>
      <c r="U1475" s="45">
        <v>381979</v>
      </c>
      <c r="V1475" s="45">
        <v>0</v>
      </c>
      <c r="W1475" s="45">
        <v>38.535167000000001</v>
      </c>
      <c r="X1475" s="45">
        <v>34.720149999999997</v>
      </c>
      <c r="Y1475" s="45">
        <v>38.232546999999997</v>
      </c>
      <c r="Z1475" s="46">
        <v>81304.899999999994</v>
      </c>
      <c r="AA1475" s="46">
        <v>57445.693069132045</v>
      </c>
      <c r="AB1475" s="47">
        <f>_xlfn.XLOOKUP($F1475,Main_OG!$D$1:$D$766,Main_OG!AJ$1:AJ$766,"")</f>
        <v>1487786</v>
      </c>
      <c r="AC1475" s="47">
        <f>_xlfn.XLOOKUP($F1475,Main_OG!$D$1:$D$766,Main_OG!AK$1:AK$766,"")</f>
        <v>20776198</v>
      </c>
      <c r="AD1475" s="47">
        <f>_xlfn.XLOOKUP($F1475,Main_OG!$D$1:$D$766,Main_OG!AL$1:AL$766,"")</f>
        <v>0</v>
      </c>
      <c r="AE1475" s="47">
        <f>_xlfn.XLOOKUP($F1475,Main_OG!$D$1:$D$766,Main_OG!AM$1:AM$766,"")</f>
        <v>0</v>
      </c>
      <c r="AF1475" s="48">
        <f>_xlfn.XLOOKUP($F1475,Main_OG!$D$1:$D$766,Main_OG!Z$1:Z$766,"")</f>
        <v>0</v>
      </c>
      <c r="AG1475" s="48">
        <f>_xlfn.XLOOKUP($F1475,Main_OG!$D$1:$D$766,Main_OG!AA$1:AA$766,"")</f>
        <v>2.4900000000000002</v>
      </c>
      <c r="AH1475" s="48">
        <f>_xlfn.XLOOKUP($F1475,Main_OG!$D$1:$D$766,Main_OG!AB$1:AB$766,"")</f>
        <v>22.98</v>
      </c>
      <c r="AI1475" s="48">
        <f>_xlfn.XLOOKUP($F1475,Main_OG!$D$1:$D$766,Main_OG!AC$1:AC$766,"")</f>
        <v>4.9924248044436963</v>
      </c>
      <c r="AJ1475" s="48">
        <f>_xlfn.XLOOKUP($F1475,Main_OG!$D$1:$D$766,Main_OG!AD$1:AD$766,"")</f>
        <v>0.68548682032632846</v>
      </c>
    </row>
    <row r="1476" spans="2:36" x14ac:dyDescent="0.35">
      <c r="B1476" s="36" t="s">
        <v>2564</v>
      </c>
      <c r="C1476" s="45" t="s">
        <v>705</v>
      </c>
      <c r="D1476" s="45" t="s">
        <v>4454</v>
      </c>
      <c r="E1476" s="36" t="s">
        <v>2564</v>
      </c>
      <c r="F1476" s="36" t="str">
        <f t="shared" si="69"/>
        <v>2015_HI</v>
      </c>
      <c r="G1476" s="45">
        <v>2015</v>
      </c>
      <c r="H1476" s="45">
        <f>_xlfn.XLOOKUP(J1476,Main_OG!$B$1:$B$766,Main_OG!$O$1:$O$766,"")</f>
        <v>0</v>
      </c>
      <c r="I1476" s="45">
        <f>_xlfn.XLOOKUP(F1476,Main_OG!$D$1:$D$766,Main_OG!$J$1:$J$766,"")</f>
        <v>0</v>
      </c>
      <c r="J1476" s="45" t="s">
        <v>705</v>
      </c>
      <c r="K1476" s="45" t="str">
        <f t="shared" si="70"/>
        <v>Maui Electric Co Ltd_HI</v>
      </c>
      <c r="L1476" s="45" t="str">
        <f t="shared" si="71"/>
        <v>Maui Electric Co Ltd_HI</v>
      </c>
      <c r="M1476" s="45" t="s">
        <v>2574</v>
      </c>
      <c r="N1476" s="45">
        <v>0</v>
      </c>
      <c r="O1476" s="45">
        <v>10126</v>
      </c>
      <c r="P1476" s="45">
        <v>139</v>
      </c>
      <c r="Q1476" s="45">
        <v>60019</v>
      </c>
      <c r="R1476" s="45">
        <v>0</v>
      </c>
      <c r="S1476" s="45">
        <v>373752</v>
      </c>
      <c r="T1476" s="45">
        <v>382711</v>
      </c>
      <c r="U1476" s="45">
        <v>381167</v>
      </c>
      <c r="V1476" s="45">
        <v>0</v>
      </c>
      <c r="W1476" s="45">
        <v>31.567671000000001</v>
      </c>
      <c r="X1476" s="45">
        <v>27.764188000000001</v>
      </c>
      <c r="Y1476" s="45">
        <v>31.346050000000002</v>
      </c>
      <c r="Z1476" s="46">
        <v>83857.600000000006</v>
      </c>
      <c r="AA1476" s="46">
        <v>58930.188988186215</v>
      </c>
      <c r="AB1476" s="47">
        <f>_xlfn.XLOOKUP($F1476,Main_OG!$D$1:$D$766,Main_OG!AJ$1:AJ$766,"")</f>
        <v>1306514</v>
      </c>
      <c r="AC1476" s="47">
        <f>_xlfn.XLOOKUP($F1476,Main_OG!$D$1:$D$766,Main_OG!AK$1:AK$766,"")</f>
        <v>21020024</v>
      </c>
      <c r="AD1476" s="47">
        <f>_xlfn.XLOOKUP($F1476,Main_OG!$D$1:$D$766,Main_OG!AL$1:AL$766,"")</f>
        <v>0</v>
      </c>
      <c r="AE1476" s="47">
        <f>_xlfn.XLOOKUP($F1476,Main_OG!$D$1:$D$766,Main_OG!AM$1:AM$766,"")</f>
        <v>0</v>
      </c>
      <c r="AF1476" s="48">
        <f>_xlfn.XLOOKUP($F1476,Main_OG!$D$1:$D$766,Main_OG!Z$1:Z$766,"")</f>
        <v>0</v>
      </c>
      <c r="AG1476" s="48">
        <f>_xlfn.XLOOKUP($F1476,Main_OG!$D$1:$D$766,Main_OG!AA$1:AA$766,"")</f>
        <v>3.27</v>
      </c>
      <c r="AH1476" s="48">
        <f>_xlfn.XLOOKUP($F1476,Main_OG!$D$1:$D$766,Main_OG!AB$1:AB$766,"")</f>
        <v>14.21</v>
      </c>
      <c r="AI1476" s="48">
        <f>_xlfn.XLOOKUP($F1476,Main_OG!$D$1:$D$766,Main_OG!AC$1:AC$766,"")</f>
        <v>3.3843619636206599</v>
      </c>
      <c r="AJ1476" s="48">
        <f>_xlfn.XLOOKUP($F1476,Main_OG!$D$1:$D$766,Main_OG!AD$1:AD$766,"")</f>
        <v>0.66963877086385626</v>
      </c>
    </row>
    <row r="1477" spans="2:36" x14ac:dyDescent="0.35">
      <c r="B1477" s="36" t="s">
        <v>2564</v>
      </c>
      <c r="C1477" s="45" t="s">
        <v>705</v>
      </c>
      <c r="D1477" s="45" t="s">
        <v>4454</v>
      </c>
      <c r="E1477" s="36" t="s">
        <v>2564</v>
      </c>
      <c r="F1477" s="36" t="str">
        <f t="shared" si="69"/>
        <v>2016_HI</v>
      </c>
      <c r="G1477" s="45">
        <v>2016</v>
      </c>
      <c r="H1477" s="45">
        <f>_xlfn.XLOOKUP(J1477,Main_OG!$B$1:$B$766,Main_OG!$O$1:$O$766,"")</f>
        <v>0</v>
      </c>
      <c r="I1477" s="45">
        <f>_xlfn.XLOOKUP(F1477,Main_OG!$D$1:$D$766,Main_OG!$J$1:$J$766,"")</f>
        <v>0</v>
      </c>
      <c r="J1477" s="45" t="s">
        <v>705</v>
      </c>
      <c r="K1477" s="45" t="str">
        <f t="shared" si="70"/>
        <v>Maui Electric Co Ltd_HI</v>
      </c>
      <c r="L1477" s="45" t="str">
        <f t="shared" si="71"/>
        <v>Maui Electric Co Ltd_HI</v>
      </c>
      <c r="M1477" s="45" t="s">
        <v>2575</v>
      </c>
      <c r="N1477" s="45">
        <v>0</v>
      </c>
      <c r="O1477" s="45">
        <v>10186</v>
      </c>
      <c r="P1477" s="45">
        <v>149</v>
      </c>
      <c r="Q1477" s="45">
        <v>60389</v>
      </c>
      <c r="R1477" s="45">
        <v>0</v>
      </c>
      <c r="S1477" s="45">
        <v>363851</v>
      </c>
      <c r="T1477" s="45">
        <v>387536</v>
      </c>
      <c r="U1477" s="45">
        <v>366355</v>
      </c>
      <c r="V1477" s="45">
        <v>0</v>
      </c>
      <c r="W1477" s="45">
        <v>28.725356999999999</v>
      </c>
      <c r="X1477" s="45">
        <v>25.052976000000001</v>
      </c>
      <c r="Y1477" s="45">
        <v>28.704426000000002</v>
      </c>
      <c r="Z1477" s="46">
        <v>85670.399999999994</v>
      </c>
      <c r="AA1477" s="46">
        <v>59956.119631740832</v>
      </c>
      <c r="AB1477" s="47">
        <f>_xlfn.XLOOKUP($F1477,Main_OG!$D$1:$D$766,Main_OG!AJ$1:AJ$766,"")</f>
        <v>1558372</v>
      </c>
      <c r="AC1477" s="47">
        <f>_xlfn.XLOOKUP($F1477,Main_OG!$D$1:$D$766,Main_OG!AK$1:AK$766,"")</f>
        <v>21593402</v>
      </c>
      <c r="AD1477" s="47">
        <f>_xlfn.XLOOKUP($F1477,Main_OG!$D$1:$D$766,Main_OG!AL$1:AL$766,"")</f>
        <v>0</v>
      </c>
      <c r="AE1477" s="47">
        <f>_xlfn.XLOOKUP($F1477,Main_OG!$D$1:$D$766,Main_OG!AM$1:AM$766,"")</f>
        <v>0</v>
      </c>
      <c r="AF1477" s="48">
        <f>_xlfn.XLOOKUP($F1477,Main_OG!$D$1:$D$766,Main_OG!Z$1:Z$766,"")</f>
        <v>0</v>
      </c>
      <c r="AG1477" s="48">
        <f>_xlfn.XLOOKUP($F1477,Main_OG!$D$1:$D$766,Main_OG!AA$1:AA$766,"")</f>
        <v>2.2143440282408582</v>
      </c>
      <c r="AH1477" s="48">
        <f>_xlfn.XLOOKUP($F1477,Main_OG!$D$1:$D$766,Main_OG!AB$1:AB$766,"")</f>
        <v>11.309272049594229</v>
      </c>
      <c r="AI1477" s="48">
        <f>_xlfn.XLOOKUP($F1477,Main_OG!$D$1:$D$766,Main_OG!AC$1:AC$766,"")</f>
        <v>3.2924726584307722</v>
      </c>
      <c r="AJ1477" s="48">
        <f>_xlfn.XLOOKUP($F1477,Main_OG!$D$1:$D$766,Main_OG!AD$1:AD$766,"")</f>
        <v>0.65636700530415037</v>
      </c>
    </row>
    <row r="1478" spans="2:36" x14ac:dyDescent="0.35">
      <c r="B1478" s="36" t="s">
        <v>2564</v>
      </c>
      <c r="C1478" s="45" t="s">
        <v>705</v>
      </c>
      <c r="D1478" s="45" t="s">
        <v>4454</v>
      </c>
      <c r="E1478" s="36" t="s">
        <v>2564</v>
      </c>
      <c r="F1478" s="36" t="str">
        <f t="shared" si="69"/>
        <v>2017_HI</v>
      </c>
      <c r="G1478" s="45">
        <v>2017</v>
      </c>
      <c r="H1478" s="45">
        <f>_xlfn.XLOOKUP(J1478,Main_OG!$B$1:$B$766,Main_OG!$O$1:$O$766,"")</f>
        <v>0</v>
      </c>
      <c r="I1478" s="45">
        <f>_xlfn.XLOOKUP(F1478,Main_OG!$D$1:$D$766,Main_OG!$J$1:$J$766,"")</f>
        <v>0</v>
      </c>
      <c r="J1478" s="45" t="s">
        <v>705</v>
      </c>
      <c r="K1478" s="45" t="str">
        <f t="shared" si="70"/>
        <v>Maui Electric Co Ltd_HI</v>
      </c>
      <c r="L1478" s="45" t="str">
        <f t="shared" si="71"/>
        <v>Maui Electric Co Ltd_HI</v>
      </c>
      <c r="M1478" s="45" t="s">
        <v>2576</v>
      </c>
      <c r="N1478" s="45">
        <v>0</v>
      </c>
      <c r="O1478" s="45">
        <v>10271</v>
      </c>
      <c r="P1478" s="45">
        <v>138</v>
      </c>
      <c r="Q1478" s="45">
        <v>60618</v>
      </c>
      <c r="R1478" s="45">
        <v>0</v>
      </c>
      <c r="S1478" s="45">
        <v>362333</v>
      </c>
      <c r="T1478" s="45">
        <v>368761</v>
      </c>
      <c r="U1478" s="45">
        <v>363692</v>
      </c>
      <c r="V1478" s="45">
        <v>0</v>
      </c>
      <c r="W1478" s="45">
        <v>30.790488</v>
      </c>
      <c r="X1478" s="45">
        <v>27.109428999999999</v>
      </c>
      <c r="Y1478" s="45">
        <v>30.891110999999999</v>
      </c>
      <c r="Z1478" s="46">
        <v>87436.4</v>
      </c>
      <c r="AA1478" s="46">
        <v>61326.040863734015</v>
      </c>
      <c r="AB1478" s="47">
        <f>_xlfn.XLOOKUP($F1478,Main_OG!$D$1:$D$766,Main_OG!AJ$1:AJ$766,"")</f>
        <v>1518036</v>
      </c>
      <c r="AC1478" s="47">
        <f>_xlfn.XLOOKUP($F1478,Main_OG!$D$1:$D$766,Main_OG!AK$1:AK$766,"")</f>
        <v>21718114</v>
      </c>
      <c r="AD1478" s="47">
        <f>_xlfn.XLOOKUP($F1478,Main_OG!$D$1:$D$766,Main_OG!AL$1:AL$766,"")</f>
        <v>0</v>
      </c>
      <c r="AE1478" s="47">
        <f>_xlfn.XLOOKUP($F1478,Main_OG!$D$1:$D$766,Main_OG!AM$1:AM$766,"")</f>
        <v>0</v>
      </c>
      <c r="AF1478" s="48">
        <f>_xlfn.XLOOKUP($F1478,Main_OG!$D$1:$D$766,Main_OG!Z$1:Z$766,"")</f>
        <v>0</v>
      </c>
      <c r="AG1478" s="48">
        <f>_xlfn.XLOOKUP($F1478,Main_OG!$D$1:$D$766,Main_OG!AA$1:AA$766,"")</f>
        <v>3.08</v>
      </c>
      <c r="AH1478" s="48">
        <f>_xlfn.XLOOKUP($F1478,Main_OG!$D$1:$D$766,Main_OG!AB$1:AB$766,"")</f>
        <v>13.71</v>
      </c>
      <c r="AI1478" s="48">
        <f>_xlfn.XLOOKUP($F1478,Main_OG!$D$1:$D$766,Main_OG!AC$1:AC$766,"")</f>
        <v>3.7243523928232452</v>
      </c>
      <c r="AJ1478" s="48">
        <f>_xlfn.XLOOKUP($F1478,Main_OG!$D$1:$D$766,Main_OG!AD$1:AD$766,"")</f>
        <v>0.62802788237371954</v>
      </c>
    </row>
    <row r="1479" spans="2:36" x14ac:dyDescent="0.35">
      <c r="B1479" s="36" t="s">
        <v>2564</v>
      </c>
      <c r="C1479" s="45" t="s">
        <v>705</v>
      </c>
      <c r="D1479" s="45" t="s">
        <v>4454</v>
      </c>
      <c r="E1479" s="36" t="s">
        <v>2564</v>
      </c>
      <c r="F1479" s="36" t="str">
        <f t="shared" si="69"/>
        <v>2018_HI</v>
      </c>
      <c r="G1479" s="45">
        <v>2018</v>
      </c>
      <c r="H1479" s="45">
        <f>_xlfn.XLOOKUP(J1479,Main_OG!$B$1:$B$766,Main_OG!$O$1:$O$766,"")</f>
        <v>0</v>
      </c>
      <c r="I1479" s="45">
        <f>_xlfn.XLOOKUP(F1479,Main_OG!$D$1:$D$766,Main_OG!$J$1:$J$766,"")</f>
        <v>0</v>
      </c>
      <c r="J1479" s="45" t="s">
        <v>705</v>
      </c>
      <c r="K1479" s="45" t="str">
        <f t="shared" si="70"/>
        <v>Maui Electric Co Ltd_HI</v>
      </c>
      <c r="L1479" s="45" t="str">
        <f t="shared" si="71"/>
        <v>Maui Electric Co Ltd_HI</v>
      </c>
      <c r="M1479" s="45" t="s">
        <v>2577</v>
      </c>
      <c r="N1479" s="45">
        <v>0</v>
      </c>
      <c r="O1479" s="45">
        <v>10304</v>
      </c>
      <c r="P1479" s="45">
        <v>144</v>
      </c>
      <c r="Q1479" s="45">
        <v>61201</v>
      </c>
      <c r="R1479" s="45">
        <v>0</v>
      </c>
      <c r="S1479" s="45">
        <v>349118</v>
      </c>
      <c r="T1479" s="45">
        <v>366879</v>
      </c>
      <c r="U1479" s="45">
        <v>383022</v>
      </c>
      <c r="V1479" s="45">
        <v>0</v>
      </c>
      <c r="W1479" s="45">
        <v>34.641497000000001</v>
      </c>
      <c r="X1479" s="45">
        <v>30.800809000000001</v>
      </c>
      <c r="Y1479" s="45">
        <v>34.208373999999999</v>
      </c>
      <c r="Z1479" s="46">
        <v>88836.4</v>
      </c>
      <c r="AA1479" s="46">
        <v>62424.478357840831</v>
      </c>
      <c r="AB1479" s="47">
        <f>_xlfn.XLOOKUP($F1479,Main_OG!$D$1:$D$766,Main_OG!AJ$1:AJ$766,"")</f>
        <v>1468702</v>
      </c>
      <c r="AC1479" s="47">
        <f>_xlfn.XLOOKUP($F1479,Main_OG!$D$1:$D$766,Main_OG!AK$1:AK$766,"")</f>
        <v>22195406</v>
      </c>
      <c r="AD1479" s="47">
        <f>_xlfn.XLOOKUP($F1479,Main_OG!$D$1:$D$766,Main_OG!AL$1:AL$766,"")</f>
        <v>0</v>
      </c>
      <c r="AE1479" s="47">
        <f>_xlfn.XLOOKUP($F1479,Main_OG!$D$1:$D$766,Main_OG!AM$1:AM$766,"")</f>
        <v>0</v>
      </c>
      <c r="AF1479" s="48">
        <f>_xlfn.XLOOKUP($F1479,Main_OG!$D$1:$D$766,Main_OG!Z$1:Z$766,"")</f>
        <v>11.87</v>
      </c>
      <c r="AG1479" s="48">
        <f>_xlfn.XLOOKUP($F1479,Main_OG!$D$1:$D$766,Main_OG!AA$1:AA$766,"")</f>
        <v>3.28</v>
      </c>
      <c r="AH1479" s="48">
        <f>_xlfn.XLOOKUP($F1479,Main_OG!$D$1:$D$766,Main_OG!AB$1:AB$766,"")</f>
        <v>16.98</v>
      </c>
      <c r="AI1479" s="48">
        <f>_xlfn.XLOOKUP($F1479,Main_OG!$D$1:$D$766,Main_OG!AC$1:AC$766,"")</f>
        <v>3.8713752811270652</v>
      </c>
      <c r="AJ1479" s="48">
        <f>_xlfn.XLOOKUP($F1479,Main_OG!$D$1:$D$766,Main_OG!AD$1:AD$766,"")</f>
        <v>0.62810595158289428</v>
      </c>
    </row>
    <row r="1480" spans="2:36" x14ac:dyDescent="0.35">
      <c r="B1480" s="36" t="s">
        <v>2564</v>
      </c>
      <c r="C1480" s="45" t="s">
        <v>705</v>
      </c>
      <c r="D1480" s="45" t="s">
        <v>4454</v>
      </c>
      <c r="E1480" s="36" t="s">
        <v>2564</v>
      </c>
      <c r="F1480" s="36" t="str">
        <f t="shared" si="69"/>
        <v>2019_HI</v>
      </c>
      <c r="G1480" s="45">
        <v>2019</v>
      </c>
      <c r="H1480" s="45">
        <f>_xlfn.XLOOKUP(J1480,Main_OG!$B$1:$B$766,Main_OG!$O$1:$O$766,"")</f>
        <v>0</v>
      </c>
      <c r="I1480" s="45">
        <f>_xlfn.XLOOKUP(F1480,Main_OG!$D$1:$D$766,Main_OG!$J$1:$J$766,"")</f>
        <v>0</v>
      </c>
      <c r="J1480" s="45" t="s">
        <v>705</v>
      </c>
      <c r="K1480" s="45" t="str">
        <f t="shared" si="70"/>
        <v>Maui Electric Co Ltd_HI</v>
      </c>
      <c r="L1480" s="45" t="str">
        <f t="shared" si="71"/>
        <v>Maui Electric Co Ltd_HI</v>
      </c>
      <c r="M1480" s="45" t="s">
        <v>2578</v>
      </c>
      <c r="N1480" s="45">
        <v>0</v>
      </c>
      <c r="O1480" s="45">
        <v>10352</v>
      </c>
      <c r="P1480" s="45">
        <v>152</v>
      </c>
      <c r="Q1480" s="45">
        <v>61729</v>
      </c>
      <c r="R1480" s="45">
        <v>0</v>
      </c>
      <c r="S1480" s="45">
        <v>348667</v>
      </c>
      <c r="T1480" s="45">
        <v>383491</v>
      </c>
      <c r="U1480" s="45">
        <v>395180</v>
      </c>
      <c r="V1480" s="45">
        <v>0</v>
      </c>
      <c r="W1480" s="45">
        <v>34.398667000000003</v>
      </c>
      <c r="X1480" s="45">
        <v>30.693470999999999</v>
      </c>
      <c r="Y1480" s="45">
        <v>34.007364000000003</v>
      </c>
      <c r="Z1480" s="46">
        <v>88945.3</v>
      </c>
      <c r="AA1480" s="46">
        <v>62831.560841047882</v>
      </c>
      <c r="AB1480" s="47">
        <f>_xlfn.XLOOKUP($F1480,Main_OG!$D$1:$D$766,Main_OG!AJ$1:AJ$766,"")</f>
        <v>1433684</v>
      </c>
      <c r="AC1480" s="47">
        <f>_xlfn.XLOOKUP($F1480,Main_OG!$D$1:$D$766,Main_OG!AK$1:AK$766,"")</f>
        <v>22902532</v>
      </c>
      <c r="AD1480" s="47">
        <f>_xlfn.XLOOKUP($F1480,Main_OG!$D$1:$D$766,Main_OG!AL$1:AL$766,"")</f>
        <v>0</v>
      </c>
      <c r="AE1480" s="47">
        <f>_xlfn.XLOOKUP($F1480,Main_OG!$D$1:$D$766,Main_OG!AM$1:AM$766,"")</f>
        <v>0</v>
      </c>
      <c r="AF1480" s="48">
        <f>_xlfn.XLOOKUP($F1480,Main_OG!$D$1:$D$766,Main_OG!Z$1:Z$766,"")</f>
        <v>0</v>
      </c>
      <c r="AG1480" s="48">
        <f>_xlfn.XLOOKUP($F1480,Main_OG!$D$1:$D$766,Main_OG!AA$1:AA$766,"")</f>
        <v>2.176146746141439</v>
      </c>
      <c r="AH1480" s="48">
        <f>_xlfn.XLOOKUP($F1480,Main_OG!$D$1:$D$766,Main_OG!AB$1:AB$766,"")</f>
        <v>15.83</v>
      </c>
      <c r="AI1480" s="48">
        <f>_xlfn.XLOOKUP($F1480,Main_OG!$D$1:$D$766,Main_OG!AC$1:AC$766,"")</f>
        <v>3.3292283805067271</v>
      </c>
      <c r="AJ1480" s="48">
        <f>_xlfn.XLOOKUP($F1480,Main_OG!$D$1:$D$766,Main_OG!AD$1:AD$766,"")</f>
        <v>0.60296766622862785</v>
      </c>
    </row>
    <row r="1481" spans="2:36" x14ac:dyDescent="0.35">
      <c r="B1481" s="36" t="s">
        <v>2564</v>
      </c>
      <c r="C1481" s="45" t="s">
        <v>705</v>
      </c>
      <c r="D1481" s="45" t="s">
        <v>4454</v>
      </c>
      <c r="E1481" s="36" t="s">
        <v>2564</v>
      </c>
      <c r="F1481" s="36" t="str">
        <f t="shared" si="69"/>
        <v>2020_HI</v>
      </c>
      <c r="G1481" s="45">
        <v>2020</v>
      </c>
      <c r="H1481" s="45">
        <f>_xlfn.XLOOKUP(J1481,Main_OG!$B$1:$B$766,Main_OG!$O$1:$O$766,"")</f>
        <v>0</v>
      </c>
      <c r="I1481" s="45">
        <f>_xlfn.XLOOKUP(F1481,Main_OG!$D$1:$D$766,Main_OG!$J$1:$J$766,"")</f>
        <v>0</v>
      </c>
      <c r="J1481" s="45" t="s">
        <v>705</v>
      </c>
      <c r="K1481" s="45" t="str">
        <f t="shared" si="70"/>
        <v>Maui Electric Co Ltd_HI</v>
      </c>
      <c r="L1481" s="45" t="str">
        <f t="shared" si="71"/>
        <v>Maui Electric Co Ltd_HI</v>
      </c>
      <c r="M1481" s="45" t="s">
        <v>2579</v>
      </c>
      <c r="N1481" s="45">
        <v>0</v>
      </c>
      <c r="O1481" s="45">
        <v>10409</v>
      </c>
      <c r="P1481" s="45">
        <v>146</v>
      </c>
      <c r="Q1481" s="45">
        <v>0</v>
      </c>
      <c r="R1481" s="45">
        <v>0</v>
      </c>
      <c r="S1481" s="45">
        <v>286711</v>
      </c>
      <c r="T1481" s="45">
        <v>293737</v>
      </c>
      <c r="U1481" s="45">
        <v>0</v>
      </c>
      <c r="V1481" s="45">
        <v>0</v>
      </c>
      <c r="W1481" s="45">
        <v>34.805466000000003</v>
      </c>
      <c r="X1481" s="45">
        <v>31.169243000000002</v>
      </c>
      <c r="Y1481" s="45">
        <v>0</v>
      </c>
      <c r="Z1481" s="46">
        <v>79592.5</v>
      </c>
      <c r="AA1481" s="46">
        <v>56425.091114550181</v>
      </c>
      <c r="AB1481" s="47">
        <f>_xlfn.XLOOKUP($F1481,Main_OG!$D$1:$D$766,Main_OG!AJ$1:AJ$766,"")</f>
        <v>1335736</v>
      </c>
      <c r="AC1481" s="47">
        <f>_xlfn.XLOOKUP($F1481,Main_OG!$D$1:$D$766,Main_OG!AK$1:AK$766,"")</f>
        <v>20773174</v>
      </c>
      <c r="AD1481" s="47">
        <f>_xlfn.XLOOKUP($F1481,Main_OG!$D$1:$D$766,Main_OG!AL$1:AL$766,"")</f>
        <v>0</v>
      </c>
      <c r="AE1481" s="47">
        <f>_xlfn.XLOOKUP($F1481,Main_OG!$D$1:$D$766,Main_OG!AM$1:AM$766,"")</f>
        <v>0</v>
      </c>
      <c r="AF1481" s="48">
        <f>_xlfn.XLOOKUP($F1481,Main_OG!$D$1:$D$766,Main_OG!Z$1:Z$766,"")</f>
        <v>0</v>
      </c>
      <c r="AG1481" s="48">
        <f>_xlfn.XLOOKUP($F1481,Main_OG!$D$1:$D$766,Main_OG!AA$1:AA$766,"")</f>
        <v>2.127327759928813</v>
      </c>
      <c r="AH1481" s="48">
        <f>_xlfn.XLOOKUP($F1481,Main_OG!$D$1:$D$766,Main_OG!AB$1:AB$766,"")</f>
        <v>12.535325193609101</v>
      </c>
      <c r="AI1481" s="48">
        <f>_xlfn.XLOOKUP($F1481,Main_OG!$D$1:$D$766,Main_OG!AC$1:AC$766,"")</f>
        <v>2.8422150630003218</v>
      </c>
      <c r="AJ1481" s="48">
        <f>_xlfn.XLOOKUP($F1481,Main_OG!$D$1:$D$766,Main_OG!AD$1:AD$766,"")</f>
        <v>0.5848556097000881</v>
      </c>
    </row>
    <row r="1482" spans="2:36" x14ac:dyDescent="0.35">
      <c r="B1482" s="36" t="s">
        <v>2580</v>
      </c>
      <c r="C1482" s="45" t="s">
        <v>824</v>
      </c>
      <c r="D1482" s="45" t="s">
        <v>4455</v>
      </c>
      <c r="E1482" s="36" t="s">
        <v>4514</v>
      </c>
      <c r="F1482" s="36" t="str">
        <f t="shared" si="69"/>
        <v>2006_AK</v>
      </c>
      <c r="G1482" s="45">
        <v>2006</v>
      </c>
      <c r="H1482" s="45">
        <f>_xlfn.XLOOKUP(J1482,Main_OG!$B$1:$B$766,Main_OG!$O$1:$O$766,"")</f>
        <v>0</v>
      </c>
      <c r="I1482" s="45">
        <f>_xlfn.XLOOKUP(F1482,Main_OG!$D$1:$D$766,Main_OG!$J$1:$J$766,"")</f>
        <v>0</v>
      </c>
      <c r="J1482" s="45" t="s">
        <v>824</v>
      </c>
      <c r="K1482" s="45" t="str">
        <f t="shared" si="70"/>
        <v>McGrath Light &amp; Power Co_AK</v>
      </c>
      <c r="L1482" s="45" t="str">
        <f t="shared" si="71"/>
        <v>McGrath Light Power Co_AK</v>
      </c>
      <c r="M1482" s="45" t="s">
        <v>2581</v>
      </c>
      <c r="N1482" s="45">
        <v>0</v>
      </c>
      <c r="O1482" s="45">
        <v>79</v>
      </c>
      <c r="P1482" s="45">
        <v>0</v>
      </c>
      <c r="Q1482" s="45">
        <v>160</v>
      </c>
      <c r="R1482" s="45">
        <v>0</v>
      </c>
      <c r="S1482" s="45">
        <v>634</v>
      </c>
      <c r="T1482" s="45">
        <v>0</v>
      </c>
      <c r="U1482" s="45">
        <v>272</v>
      </c>
      <c r="V1482" s="45">
        <v>0</v>
      </c>
      <c r="W1482" s="45">
        <v>34.66375068343357</v>
      </c>
      <c r="X1482" s="45">
        <v>0</v>
      </c>
      <c r="Y1482" s="45">
        <v>38.202247191011232</v>
      </c>
      <c r="Z1482" s="46">
        <v>47546.2</v>
      </c>
      <c r="AA1482" s="46">
        <v>70407.314060968274</v>
      </c>
      <c r="AB1482" s="47">
        <f>_xlfn.XLOOKUP($F1482,Main_OG!$D$1:$D$766,Main_OG!AJ$1:AJ$766,"")</f>
        <v>968457.74</v>
      </c>
      <c r="AC1482" s="47">
        <f>_xlfn.XLOOKUP($F1482,Main_OG!$D$1:$D$766,Main_OG!AK$1:AK$766,"")</f>
        <v>2895506.1599999997</v>
      </c>
      <c r="AD1482" s="47">
        <f>_xlfn.XLOOKUP($F1482,Main_OG!$D$1:$D$766,Main_OG!AL$1:AL$766,"")</f>
        <v>88962825.159999996</v>
      </c>
      <c r="AE1482" s="47">
        <f>_xlfn.XLOOKUP($F1482,Main_OG!$D$1:$D$766,Main_OG!AM$1:AM$766,"")</f>
        <v>0</v>
      </c>
      <c r="AF1482" s="48">
        <f>_xlfn.XLOOKUP($F1482,Main_OG!$D$1:$D$766,Main_OG!Z$1:Z$766,"")</f>
        <v>0</v>
      </c>
      <c r="AG1482" s="48">
        <f>_xlfn.XLOOKUP($F1482,Main_OG!$D$1:$D$766,Main_OG!AA$1:AA$766,"")</f>
        <v>2.2465548173415608</v>
      </c>
      <c r="AH1482" s="48">
        <f>_xlfn.XLOOKUP($F1482,Main_OG!$D$1:$D$766,Main_OG!AB$1:AB$766,"")</f>
        <v>14.13114039693003</v>
      </c>
      <c r="AI1482" s="48">
        <f>_xlfn.XLOOKUP($F1482,Main_OG!$D$1:$D$766,Main_OG!AC$1:AC$766,"")</f>
        <v>7.1610124069250478</v>
      </c>
      <c r="AJ1482" s="48">
        <f>_xlfn.XLOOKUP($F1482,Main_OG!$D$1:$D$766,Main_OG!AD$1:AD$766,"")</f>
        <v>0.4704061490499184</v>
      </c>
    </row>
    <row r="1483" spans="2:36" x14ac:dyDescent="0.35">
      <c r="B1483" s="36" t="s">
        <v>2580</v>
      </c>
      <c r="C1483" s="45" t="s">
        <v>824</v>
      </c>
      <c r="D1483" s="45" t="s">
        <v>4455</v>
      </c>
      <c r="E1483" s="36" t="s">
        <v>4514</v>
      </c>
      <c r="F1483" s="36" t="str">
        <f t="shared" si="69"/>
        <v>2007_AK</v>
      </c>
      <c r="G1483" s="45">
        <v>2007</v>
      </c>
      <c r="H1483" s="45">
        <f>_xlfn.XLOOKUP(J1483,Main_OG!$B$1:$B$766,Main_OG!$O$1:$O$766,"")</f>
        <v>0</v>
      </c>
      <c r="I1483" s="45">
        <f>_xlfn.XLOOKUP(F1483,Main_OG!$D$1:$D$766,Main_OG!$J$1:$J$766,"")</f>
        <v>0</v>
      </c>
      <c r="J1483" s="45" t="s">
        <v>824</v>
      </c>
      <c r="K1483" s="45" t="str">
        <f t="shared" si="70"/>
        <v>McGrath Light &amp; Power Co_AK</v>
      </c>
      <c r="L1483" s="45" t="str">
        <f t="shared" si="71"/>
        <v>McGrath Light Power Co_AK</v>
      </c>
      <c r="M1483" s="45" t="s">
        <v>2582</v>
      </c>
      <c r="N1483" s="45">
        <v>0</v>
      </c>
      <c r="O1483" s="45">
        <v>92</v>
      </c>
      <c r="P1483" s="45">
        <v>0</v>
      </c>
      <c r="Q1483" s="45">
        <v>162</v>
      </c>
      <c r="R1483" s="45">
        <v>0</v>
      </c>
      <c r="S1483" s="45">
        <v>622</v>
      </c>
      <c r="T1483" s="45">
        <v>0</v>
      </c>
      <c r="U1483" s="45">
        <v>278</v>
      </c>
      <c r="V1483" s="45">
        <v>0</v>
      </c>
      <c r="W1483" s="45">
        <v>34.89</v>
      </c>
      <c r="X1483" s="45">
        <v>0</v>
      </c>
      <c r="Y1483" s="45">
        <v>38.19</v>
      </c>
      <c r="Z1483" s="46">
        <v>50126.7</v>
      </c>
      <c r="AA1483" s="46">
        <v>73683.227987652499</v>
      </c>
      <c r="AB1483" s="47">
        <f>_xlfn.XLOOKUP($F1483,Main_OG!$D$1:$D$766,Main_OG!AJ$1:AJ$766,"")</f>
        <v>996372</v>
      </c>
      <c r="AC1483" s="47">
        <f>_xlfn.XLOOKUP($F1483,Main_OG!$D$1:$D$766,Main_OG!AK$1:AK$766,"")</f>
        <v>3695916</v>
      </c>
      <c r="AD1483" s="47">
        <f>_xlfn.XLOOKUP($F1483,Main_OG!$D$1:$D$766,Main_OG!AL$1:AL$766,"")</f>
        <v>83891130</v>
      </c>
      <c r="AE1483" s="47">
        <f>_xlfn.XLOOKUP($F1483,Main_OG!$D$1:$D$766,Main_OG!AM$1:AM$766,"")</f>
        <v>0</v>
      </c>
      <c r="AF1483" s="48">
        <f>_xlfn.XLOOKUP($F1483,Main_OG!$D$1:$D$766,Main_OG!Z$1:Z$766,"")</f>
        <v>0</v>
      </c>
      <c r="AG1483" s="48">
        <f>_xlfn.XLOOKUP($F1483,Main_OG!$D$1:$D$766,Main_OG!AA$1:AA$766,"")</f>
        <v>2.2465548173415608</v>
      </c>
      <c r="AH1483" s="48">
        <f>_xlfn.XLOOKUP($F1483,Main_OG!$D$1:$D$766,Main_OG!AB$1:AB$766,"")</f>
        <v>15.097711394063451</v>
      </c>
      <c r="AI1483" s="48">
        <f>_xlfn.XLOOKUP($F1483,Main_OG!$D$1:$D$766,Main_OG!AC$1:AC$766,"")</f>
        <v>7.3815467393807772</v>
      </c>
      <c r="AJ1483" s="48">
        <f>_xlfn.XLOOKUP($F1483,Main_OG!$D$1:$D$766,Main_OG!AD$1:AD$766,"")</f>
        <v>0.58103021845052572</v>
      </c>
    </row>
    <row r="1484" spans="2:36" x14ac:dyDescent="0.35">
      <c r="B1484" s="36" t="s">
        <v>2580</v>
      </c>
      <c r="C1484" s="45" t="s">
        <v>824</v>
      </c>
      <c r="D1484" s="45" t="s">
        <v>4455</v>
      </c>
      <c r="E1484" s="36" t="s">
        <v>4514</v>
      </c>
      <c r="F1484" s="36" t="str">
        <f t="shared" si="69"/>
        <v>2008_AK</v>
      </c>
      <c r="G1484" s="45">
        <v>2008</v>
      </c>
      <c r="H1484" s="45">
        <f>_xlfn.XLOOKUP(J1484,Main_OG!$B$1:$B$766,Main_OG!$O$1:$O$766,"")</f>
        <v>0</v>
      </c>
      <c r="I1484" s="45">
        <f>_xlfn.XLOOKUP(F1484,Main_OG!$D$1:$D$766,Main_OG!$J$1:$J$766,"")</f>
        <v>0</v>
      </c>
      <c r="J1484" s="45" t="s">
        <v>824</v>
      </c>
      <c r="K1484" s="45" t="str">
        <f t="shared" si="70"/>
        <v>McGrath Light &amp; Power Co_AK</v>
      </c>
      <c r="L1484" s="45" t="str">
        <f t="shared" si="71"/>
        <v>McGrath Light Power Co_AK</v>
      </c>
      <c r="M1484" s="45" t="s">
        <v>2583</v>
      </c>
      <c r="N1484" s="45">
        <v>0</v>
      </c>
      <c r="O1484" s="45">
        <v>125</v>
      </c>
      <c r="P1484" s="45">
        <v>0</v>
      </c>
      <c r="Q1484" s="45">
        <v>139</v>
      </c>
      <c r="R1484" s="45">
        <v>0</v>
      </c>
      <c r="S1484" s="45">
        <v>1834</v>
      </c>
      <c r="T1484" s="45">
        <v>0</v>
      </c>
      <c r="U1484" s="45">
        <v>688</v>
      </c>
      <c r="V1484" s="45">
        <v>0</v>
      </c>
      <c r="W1484" s="45">
        <v>34.950000000000003</v>
      </c>
      <c r="X1484" s="45">
        <v>0</v>
      </c>
      <c r="Y1484" s="45">
        <v>38.229999999999997</v>
      </c>
      <c r="Z1484" s="46">
        <v>49926.6</v>
      </c>
      <c r="AA1484" s="46">
        <v>72625.262744470543</v>
      </c>
      <c r="AB1484" s="47">
        <f>_xlfn.XLOOKUP($F1484,Main_OG!$D$1:$D$766,Main_OG!AJ$1:AJ$766,"")</f>
        <v>994228</v>
      </c>
      <c r="AC1484" s="47">
        <f>_xlfn.XLOOKUP($F1484,Main_OG!$D$1:$D$766,Main_OG!AK$1:AK$766,"")</f>
        <v>3309288</v>
      </c>
      <c r="AD1484" s="47">
        <f>_xlfn.XLOOKUP($F1484,Main_OG!$D$1:$D$766,Main_OG!AL$1:AL$766,"")</f>
        <v>88306788</v>
      </c>
      <c r="AE1484" s="47">
        <f>_xlfn.XLOOKUP($F1484,Main_OG!$D$1:$D$766,Main_OG!AM$1:AM$766,"")</f>
        <v>0</v>
      </c>
      <c r="AF1484" s="48">
        <f>_xlfn.XLOOKUP($F1484,Main_OG!$D$1:$D$766,Main_OG!Z$1:Z$766,"")</f>
        <v>0</v>
      </c>
      <c r="AG1484" s="48">
        <f>_xlfn.XLOOKUP($F1484,Main_OG!$D$1:$D$766,Main_OG!AA$1:AA$766,"")</f>
        <v>2.2204719344600159</v>
      </c>
      <c r="AH1484" s="48">
        <f>_xlfn.XLOOKUP($F1484,Main_OG!$D$1:$D$766,Main_OG!AB$1:AB$766,"")</f>
        <v>19.619187803472759</v>
      </c>
      <c r="AI1484" s="48">
        <f>_xlfn.XLOOKUP($F1484,Main_OG!$D$1:$D$766,Main_OG!AC$1:AC$766,"")</f>
        <v>9.1182546074696553</v>
      </c>
      <c r="AJ1484" s="48">
        <f>_xlfn.XLOOKUP($F1484,Main_OG!$D$1:$D$766,Main_OG!AD$1:AD$766,"")</f>
        <v>0.68330088246943577</v>
      </c>
    </row>
    <row r="1485" spans="2:36" x14ac:dyDescent="0.35">
      <c r="B1485" s="36" t="s">
        <v>2580</v>
      </c>
      <c r="C1485" s="45" t="s">
        <v>824</v>
      </c>
      <c r="D1485" s="45" t="s">
        <v>4455</v>
      </c>
      <c r="E1485" s="36" t="s">
        <v>4514</v>
      </c>
      <c r="F1485" s="36" t="str">
        <f t="shared" si="69"/>
        <v>2009_AK</v>
      </c>
      <c r="G1485" s="45">
        <v>2009</v>
      </c>
      <c r="H1485" s="45">
        <f>_xlfn.XLOOKUP(J1485,Main_OG!$B$1:$B$766,Main_OG!$O$1:$O$766,"")</f>
        <v>0</v>
      </c>
      <c r="I1485" s="45">
        <f>_xlfn.XLOOKUP(F1485,Main_OG!$D$1:$D$766,Main_OG!$J$1:$J$766,"")</f>
        <v>0</v>
      </c>
      <c r="J1485" s="45" t="s">
        <v>824</v>
      </c>
      <c r="K1485" s="45" t="str">
        <f t="shared" si="70"/>
        <v>McGrath Light &amp; Power Co_AK</v>
      </c>
      <c r="L1485" s="45" t="str">
        <f t="shared" si="71"/>
        <v>McGrath Light Power Co_AK</v>
      </c>
      <c r="M1485" s="45" t="s">
        <v>2584</v>
      </c>
      <c r="N1485" s="45">
        <v>0</v>
      </c>
      <c r="O1485" s="45">
        <v>127</v>
      </c>
      <c r="P1485" s="45">
        <v>0</v>
      </c>
      <c r="Q1485" s="45">
        <v>142</v>
      </c>
      <c r="R1485" s="45">
        <v>0</v>
      </c>
      <c r="S1485" s="45">
        <v>1880</v>
      </c>
      <c r="T1485" s="45">
        <v>0</v>
      </c>
      <c r="U1485" s="45">
        <v>637</v>
      </c>
      <c r="V1485" s="45">
        <v>0</v>
      </c>
      <c r="W1485" s="45">
        <v>35.54</v>
      </c>
      <c r="X1485" s="45">
        <v>0</v>
      </c>
      <c r="Y1485" s="45">
        <v>38.340000000000003</v>
      </c>
      <c r="Z1485" s="46">
        <v>54951.9</v>
      </c>
      <c r="AA1485" s="46">
        <v>78626.832356791798</v>
      </c>
      <c r="AB1485" s="47">
        <f>_xlfn.XLOOKUP($F1485,Main_OG!$D$1:$D$766,Main_OG!AJ$1:AJ$766,"")</f>
        <v>1025918</v>
      </c>
      <c r="AC1485" s="47">
        <f>_xlfn.XLOOKUP($F1485,Main_OG!$D$1:$D$766,Main_OG!AK$1:AK$766,"")</f>
        <v>3992640</v>
      </c>
      <c r="AD1485" s="47">
        <f>_xlfn.XLOOKUP($F1485,Main_OG!$D$1:$D$766,Main_OG!AL$1:AL$766,"")</f>
        <v>77900336</v>
      </c>
      <c r="AE1485" s="47">
        <f>_xlfn.XLOOKUP($F1485,Main_OG!$D$1:$D$766,Main_OG!AM$1:AM$766,"")</f>
        <v>0</v>
      </c>
      <c r="AF1485" s="48">
        <f>_xlfn.XLOOKUP($F1485,Main_OG!$D$1:$D$766,Main_OG!Z$1:Z$766,"")</f>
        <v>0</v>
      </c>
      <c r="AG1485" s="48">
        <f>_xlfn.XLOOKUP($F1485,Main_OG!$D$1:$D$766,Main_OG!AA$1:AA$766,"")</f>
        <v>2.2743975091886082</v>
      </c>
      <c r="AH1485" s="48">
        <f>_xlfn.XLOOKUP($F1485,Main_OG!$D$1:$D$766,Main_OG!AB$1:AB$766,"")</f>
        <v>14.15708861161818</v>
      </c>
      <c r="AI1485" s="48">
        <f>_xlfn.XLOOKUP($F1485,Main_OG!$D$1:$D$766,Main_OG!AC$1:AC$766,"")</f>
        <v>4.5973007921271787</v>
      </c>
      <c r="AJ1485" s="48">
        <f>_xlfn.XLOOKUP($F1485,Main_OG!$D$1:$D$766,Main_OG!AD$1:AD$766,"")</f>
        <v>0.68314474405108627</v>
      </c>
    </row>
    <row r="1486" spans="2:36" x14ac:dyDescent="0.35">
      <c r="B1486" s="36" t="s">
        <v>2580</v>
      </c>
      <c r="C1486" s="45" t="s">
        <v>824</v>
      </c>
      <c r="D1486" s="45" t="s">
        <v>4455</v>
      </c>
      <c r="E1486" s="36" t="s">
        <v>4514</v>
      </c>
      <c r="F1486" s="36" t="str">
        <f t="shared" si="69"/>
        <v>2010_AK</v>
      </c>
      <c r="G1486" s="45">
        <v>2010</v>
      </c>
      <c r="H1486" s="45">
        <f>_xlfn.XLOOKUP(J1486,Main_OG!$B$1:$B$766,Main_OG!$O$1:$O$766,"")</f>
        <v>0</v>
      </c>
      <c r="I1486" s="45">
        <f>_xlfn.XLOOKUP(F1486,Main_OG!$D$1:$D$766,Main_OG!$J$1:$J$766,"")</f>
        <v>0</v>
      </c>
      <c r="J1486" s="45" t="s">
        <v>824</v>
      </c>
      <c r="K1486" s="45" t="str">
        <f t="shared" si="70"/>
        <v>McGrath Light &amp; Power Co_AK</v>
      </c>
      <c r="L1486" s="45" t="str">
        <f t="shared" si="71"/>
        <v>McGrath Light Power Co_AK</v>
      </c>
      <c r="M1486" s="45" t="s">
        <v>2585</v>
      </c>
      <c r="N1486" s="45">
        <v>0</v>
      </c>
      <c r="O1486" s="45">
        <v>120</v>
      </c>
      <c r="P1486" s="45">
        <v>0</v>
      </c>
      <c r="Q1486" s="45">
        <v>178</v>
      </c>
      <c r="R1486" s="45">
        <v>0</v>
      </c>
      <c r="S1486" s="45">
        <v>1901</v>
      </c>
      <c r="T1486" s="45">
        <v>0</v>
      </c>
      <c r="U1486" s="45">
        <v>670</v>
      </c>
      <c r="V1486" s="45">
        <v>0</v>
      </c>
      <c r="W1486" s="45">
        <v>36.72</v>
      </c>
      <c r="X1486" s="45">
        <v>0</v>
      </c>
      <c r="Y1486" s="45">
        <v>40.299999999999997</v>
      </c>
      <c r="Z1486" s="46">
        <v>53652</v>
      </c>
      <c r="AA1486" s="46">
        <v>75144.751548358356</v>
      </c>
      <c r="AB1486" s="47">
        <f>_xlfn.XLOOKUP($F1486,Main_OG!$D$1:$D$766,Main_OG!AJ$1:AJ$766,"")</f>
        <v>993000</v>
      </c>
      <c r="AC1486" s="47">
        <f>_xlfn.XLOOKUP($F1486,Main_OG!$D$1:$D$766,Main_OG!AK$1:AK$766,"")</f>
        <v>3244592</v>
      </c>
      <c r="AD1486" s="47">
        <f>_xlfn.XLOOKUP($F1486,Main_OG!$D$1:$D$766,Main_OG!AL$1:AL$766,"")</f>
        <v>81353948</v>
      </c>
      <c r="AE1486" s="47">
        <f>_xlfn.XLOOKUP($F1486,Main_OG!$D$1:$D$766,Main_OG!AM$1:AM$766,"")</f>
        <v>0</v>
      </c>
      <c r="AF1486" s="48">
        <f>_xlfn.XLOOKUP($F1486,Main_OG!$D$1:$D$766,Main_OG!Z$1:Z$766,"")</f>
        <v>0</v>
      </c>
      <c r="AG1486" s="48">
        <f>_xlfn.XLOOKUP($F1486,Main_OG!$D$1:$D$766,Main_OG!AA$1:AA$766,"")</f>
        <v>2.2935982820086371</v>
      </c>
      <c r="AH1486" s="48">
        <f>_xlfn.XLOOKUP($F1486,Main_OG!$D$1:$D$766,Main_OG!AB$1:AB$766,"")</f>
        <v>17.815786882646659</v>
      </c>
      <c r="AI1486" s="48">
        <f>_xlfn.XLOOKUP($F1486,Main_OG!$D$1:$D$766,Main_OG!AC$1:AC$766,"")</f>
        <v>4.9924248044436963</v>
      </c>
      <c r="AJ1486" s="48">
        <f>_xlfn.XLOOKUP($F1486,Main_OG!$D$1:$D$766,Main_OG!AD$1:AD$766,"")</f>
        <v>0.70992248279802228</v>
      </c>
    </row>
    <row r="1487" spans="2:36" x14ac:dyDescent="0.35">
      <c r="B1487" s="36" t="s">
        <v>2580</v>
      </c>
      <c r="C1487" s="45" t="s">
        <v>824</v>
      </c>
      <c r="D1487" s="45" t="s">
        <v>4455</v>
      </c>
      <c r="E1487" s="36" t="s">
        <v>4514</v>
      </c>
      <c r="F1487" s="36" t="str">
        <f t="shared" si="69"/>
        <v>2011_AK</v>
      </c>
      <c r="G1487" s="45">
        <v>2011</v>
      </c>
      <c r="H1487" s="45">
        <f>_xlfn.XLOOKUP(J1487,Main_OG!$B$1:$B$766,Main_OG!$O$1:$O$766,"")</f>
        <v>0</v>
      </c>
      <c r="I1487" s="45">
        <f>_xlfn.XLOOKUP(F1487,Main_OG!$D$1:$D$766,Main_OG!$J$1:$J$766,"")</f>
        <v>0</v>
      </c>
      <c r="J1487" s="45" t="s">
        <v>824</v>
      </c>
      <c r="K1487" s="45" t="str">
        <f t="shared" si="70"/>
        <v>McGrath Light &amp; Power Co_AK</v>
      </c>
      <c r="L1487" s="45" t="str">
        <f t="shared" si="71"/>
        <v>McGrath Light Power Co_AK</v>
      </c>
      <c r="M1487" s="45" t="s">
        <v>2586</v>
      </c>
      <c r="N1487" s="45">
        <v>0</v>
      </c>
      <c r="O1487" s="45">
        <v>115</v>
      </c>
      <c r="P1487" s="45">
        <v>0</v>
      </c>
      <c r="Q1487" s="45">
        <v>188</v>
      </c>
      <c r="R1487" s="45">
        <v>0</v>
      </c>
      <c r="S1487" s="45">
        <v>1809</v>
      </c>
      <c r="T1487" s="45">
        <v>0</v>
      </c>
      <c r="U1487" s="45">
        <v>710</v>
      </c>
      <c r="V1487" s="45">
        <v>0</v>
      </c>
      <c r="W1487" s="45">
        <v>34.979999999999997</v>
      </c>
      <c r="X1487" s="45">
        <v>0</v>
      </c>
      <c r="Y1487" s="45">
        <v>38.49</v>
      </c>
      <c r="Z1487" s="46">
        <v>54045.5</v>
      </c>
      <c r="AA1487" s="46">
        <v>74819.097140025115</v>
      </c>
      <c r="AB1487" s="47">
        <f>_xlfn.XLOOKUP($F1487,Main_OG!$D$1:$D$766,Main_OG!AJ$1:AJ$766,"")</f>
        <v>1023324</v>
      </c>
      <c r="AC1487" s="47">
        <f>_xlfn.XLOOKUP($F1487,Main_OG!$D$1:$D$766,Main_OG!AK$1:AK$766,"")</f>
        <v>3226522</v>
      </c>
      <c r="AD1487" s="47">
        <f>_xlfn.XLOOKUP($F1487,Main_OG!$D$1:$D$766,Main_OG!AL$1:AL$766,"")</f>
        <v>85181020</v>
      </c>
      <c r="AE1487" s="47">
        <f>_xlfn.XLOOKUP($F1487,Main_OG!$D$1:$D$766,Main_OG!AM$1:AM$766,"")</f>
        <v>0</v>
      </c>
      <c r="AF1487" s="48">
        <f>_xlfn.XLOOKUP($F1487,Main_OG!$D$1:$D$766,Main_OG!Z$1:Z$766,"")</f>
        <v>6.17</v>
      </c>
      <c r="AG1487" s="48">
        <f>_xlfn.XLOOKUP($F1487,Main_OG!$D$1:$D$766,Main_OG!AA$1:AA$766,"")</f>
        <v>1.73</v>
      </c>
      <c r="AH1487" s="48">
        <f>_xlfn.XLOOKUP($F1487,Main_OG!$D$1:$D$766,Main_OG!AB$1:AB$766,"")</f>
        <v>22.758921780738341</v>
      </c>
      <c r="AI1487" s="48">
        <f>_xlfn.XLOOKUP($F1487,Main_OG!$D$1:$D$766,Main_OG!AC$1:AC$766,"")</f>
        <v>4.97</v>
      </c>
      <c r="AJ1487" s="48">
        <f>_xlfn.XLOOKUP($F1487,Main_OG!$D$1:$D$766,Main_OG!AD$1:AD$766,"")</f>
        <v>0.75949643062398253</v>
      </c>
    </row>
    <row r="1488" spans="2:36" x14ac:dyDescent="0.35">
      <c r="B1488" s="36" t="s">
        <v>2580</v>
      </c>
      <c r="C1488" s="45" t="s">
        <v>824</v>
      </c>
      <c r="D1488" s="45" t="s">
        <v>4455</v>
      </c>
      <c r="E1488" s="36" t="s">
        <v>4514</v>
      </c>
      <c r="F1488" s="36" t="str">
        <f t="shared" si="69"/>
        <v>2019_AK</v>
      </c>
      <c r="G1488" s="45">
        <v>2019</v>
      </c>
      <c r="H1488" s="45">
        <f>_xlfn.XLOOKUP(J1488,Main_OG!$B$1:$B$766,Main_OG!$O$1:$O$766,"")</f>
        <v>0</v>
      </c>
      <c r="I1488" s="45">
        <f>_xlfn.XLOOKUP(F1488,Main_OG!$D$1:$D$766,Main_OG!$J$1:$J$766,"")</f>
        <v>0</v>
      </c>
      <c r="J1488" s="45" t="s">
        <v>824</v>
      </c>
      <c r="K1488" s="45" t="str">
        <f t="shared" si="70"/>
        <v>McGrath Light &amp; Power Co_AK</v>
      </c>
      <c r="L1488" s="45" t="str">
        <f t="shared" si="71"/>
        <v>McGrath Light Power Co_AK</v>
      </c>
      <c r="M1488" s="45" t="s">
        <v>2587</v>
      </c>
      <c r="N1488" s="45">
        <v>0</v>
      </c>
      <c r="O1488" s="45">
        <v>105</v>
      </c>
      <c r="P1488" s="45">
        <v>0</v>
      </c>
      <c r="Q1488" s="45">
        <v>192</v>
      </c>
      <c r="R1488" s="45">
        <v>0</v>
      </c>
      <c r="S1488" s="45">
        <v>1428</v>
      </c>
      <c r="T1488" s="45">
        <v>0</v>
      </c>
      <c r="U1488" s="45">
        <v>507</v>
      </c>
      <c r="V1488" s="45">
        <v>0</v>
      </c>
      <c r="W1488" s="45">
        <v>63.039216000000003</v>
      </c>
      <c r="X1488" s="45">
        <v>0</v>
      </c>
      <c r="Y1488" s="45">
        <v>78.343194999999994</v>
      </c>
      <c r="Z1488" s="46">
        <v>52325.3</v>
      </c>
      <c r="AA1488" s="46">
        <v>71326.453136096767</v>
      </c>
      <c r="AB1488" s="47">
        <f>_xlfn.XLOOKUP($F1488,Main_OG!$D$1:$D$766,Main_OG!AJ$1:AJ$766,"")</f>
        <v>1111904</v>
      </c>
      <c r="AC1488" s="47">
        <f>_xlfn.XLOOKUP($F1488,Main_OG!$D$1:$D$766,Main_OG!AK$1:AK$766,"")</f>
        <v>3216424</v>
      </c>
      <c r="AD1488" s="47">
        <f>_xlfn.XLOOKUP($F1488,Main_OG!$D$1:$D$766,Main_OG!AL$1:AL$766,"")</f>
        <v>49373842</v>
      </c>
      <c r="AE1488" s="47">
        <f>_xlfn.XLOOKUP($F1488,Main_OG!$D$1:$D$766,Main_OG!AM$1:AM$766,"")</f>
        <v>0</v>
      </c>
      <c r="AF1488" s="48">
        <f>_xlfn.XLOOKUP($F1488,Main_OG!$D$1:$D$766,Main_OG!Z$1:Z$766,"")</f>
        <v>7.11</v>
      </c>
      <c r="AG1488" s="48">
        <f>_xlfn.XLOOKUP($F1488,Main_OG!$D$1:$D$766,Main_OG!AA$1:AA$766,"")</f>
        <v>3.51</v>
      </c>
      <c r="AH1488" s="48">
        <f>_xlfn.XLOOKUP($F1488,Main_OG!$D$1:$D$766,Main_OG!AB$1:AB$766,"")</f>
        <v>15.74</v>
      </c>
      <c r="AI1488" s="48">
        <f>_xlfn.XLOOKUP($F1488,Main_OG!$D$1:$D$766,Main_OG!AC$1:AC$766,"")</f>
        <v>6.97</v>
      </c>
      <c r="AJ1488" s="48">
        <f>_xlfn.XLOOKUP($F1488,Main_OG!$D$1:$D$766,Main_OG!AD$1:AD$766,"")</f>
        <v>0.60296766622862785</v>
      </c>
    </row>
    <row r="1489" spans="2:36" x14ac:dyDescent="0.35">
      <c r="B1489" s="36" t="s">
        <v>2588</v>
      </c>
      <c r="C1489" s="45" t="s">
        <v>858</v>
      </c>
      <c r="D1489" s="45" t="s">
        <v>4456</v>
      </c>
      <c r="E1489" s="36" t="s">
        <v>2588</v>
      </c>
      <c r="F1489" s="36" t="str">
        <f t="shared" si="69"/>
        <v>2006_MT</v>
      </c>
      <c r="G1489" s="45">
        <v>2006</v>
      </c>
      <c r="H1489" s="45">
        <f>_xlfn.XLOOKUP(J1489,Main_OG!$B$1:$B$766,Main_OG!$O$1:$O$766,"")</f>
        <v>0</v>
      </c>
      <c r="I1489" s="45">
        <f>_xlfn.XLOOKUP(F1489,Main_OG!$D$1:$D$766,Main_OG!$J$1:$J$766,"")</f>
        <v>0</v>
      </c>
      <c r="J1489" s="45" t="s">
        <v>858</v>
      </c>
      <c r="K1489" s="45" t="str">
        <f t="shared" si="70"/>
        <v>MDU Resources Group Inc_MT</v>
      </c>
      <c r="L1489" s="45" t="str">
        <f t="shared" si="71"/>
        <v>MDU Resources Group Inc_MT</v>
      </c>
      <c r="M1489" s="45" t="s">
        <v>2589</v>
      </c>
      <c r="N1489" s="45">
        <v>0</v>
      </c>
      <c r="O1489" s="45">
        <v>5067</v>
      </c>
      <c r="P1489" s="45">
        <v>135</v>
      </c>
      <c r="Q1489" s="45">
        <v>18504</v>
      </c>
      <c r="R1489" s="45">
        <v>0</v>
      </c>
      <c r="S1489" s="45">
        <v>12170</v>
      </c>
      <c r="T1489" s="45">
        <v>11611</v>
      </c>
      <c r="U1489" s="45">
        <v>11485</v>
      </c>
      <c r="V1489" s="45">
        <v>0</v>
      </c>
      <c r="W1489" s="45">
        <v>5.5722422666251541</v>
      </c>
      <c r="X1489" s="45">
        <v>4.3287154403650572</v>
      </c>
      <c r="Y1489" s="45">
        <v>7.334580776181931</v>
      </c>
      <c r="Z1489" s="46">
        <v>40055</v>
      </c>
      <c r="AA1489" s="46">
        <v>42044.018423582856</v>
      </c>
      <c r="AB1489" s="47">
        <f>_xlfn.XLOOKUP($F1489,Main_OG!$D$1:$D$766,Main_OG!AJ$1:AJ$766,"")</f>
        <v>22604168</v>
      </c>
      <c r="AC1489" s="47">
        <f>_xlfn.XLOOKUP($F1489,Main_OG!$D$1:$D$766,Main_OG!AK$1:AK$766,"")</f>
        <v>1454021.3800000001</v>
      </c>
      <c r="AD1489" s="47">
        <f>_xlfn.XLOOKUP($F1489,Main_OG!$D$1:$D$766,Main_OG!AL$1:AL$766,"")</f>
        <v>1245377.7799999998</v>
      </c>
      <c r="AE1489" s="47">
        <f>_xlfn.XLOOKUP($F1489,Main_OG!$D$1:$D$766,Main_OG!AM$1:AM$766,"")</f>
        <v>0</v>
      </c>
      <c r="AF1489" s="48">
        <f>_xlfn.XLOOKUP($F1489,Main_OG!$D$1:$D$766,Main_OG!Z$1:Z$766,"")</f>
        <v>0</v>
      </c>
      <c r="AG1489" s="48">
        <f>_xlfn.XLOOKUP($F1489,Main_OG!$D$1:$D$766,Main_OG!AA$1:AA$766,"")</f>
        <v>0.87</v>
      </c>
      <c r="AH1489" s="48">
        <f>_xlfn.XLOOKUP($F1489,Main_OG!$D$1:$D$766,Main_OG!AB$1:AB$766,"")</f>
        <v>15.33</v>
      </c>
      <c r="AI1489" s="48">
        <f>_xlfn.XLOOKUP($F1489,Main_OG!$D$1:$D$766,Main_OG!AC$1:AC$766,"")</f>
        <v>7.1610124069250478</v>
      </c>
      <c r="AJ1489" s="48">
        <f>_xlfn.XLOOKUP($F1489,Main_OG!$D$1:$D$766,Main_OG!AD$1:AD$766,"")</f>
        <v>0.4704061490499184</v>
      </c>
    </row>
    <row r="1490" spans="2:36" x14ac:dyDescent="0.35">
      <c r="B1490" s="36" t="s">
        <v>2588</v>
      </c>
      <c r="C1490" s="45" t="s">
        <v>799</v>
      </c>
      <c r="D1490" s="45" t="s">
        <v>4456</v>
      </c>
      <c r="E1490" s="36" t="s">
        <v>2588</v>
      </c>
      <c r="F1490" s="36" t="str">
        <f t="shared" si="69"/>
        <v>2006_ND</v>
      </c>
      <c r="G1490" s="45">
        <v>2006</v>
      </c>
      <c r="H1490" s="45">
        <f>_xlfn.XLOOKUP(J1490,Main_OG!$B$1:$B$766,Main_OG!$O$1:$O$766,"")</f>
        <v>0</v>
      </c>
      <c r="I1490" s="45">
        <f>_xlfn.XLOOKUP(F1490,Main_OG!$D$1:$D$766,Main_OG!$J$1:$J$766,"")</f>
        <v>0</v>
      </c>
      <c r="J1490" s="45" t="s">
        <v>799</v>
      </c>
      <c r="K1490" s="45" t="str">
        <f t="shared" si="70"/>
        <v>MDU Resources Group Inc_ND</v>
      </c>
      <c r="L1490" s="45" t="str">
        <f t="shared" si="71"/>
        <v>MDU Resources Group Inc_ND</v>
      </c>
      <c r="M1490" s="45" t="s">
        <v>2590</v>
      </c>
      <c r="N1490" s="45">
        <v>0</v>
      </c>
      <c r="O1490" s="45">
        <v>11346</v>
      </c>
      <c r="P1490" s="45">
        <v>158</v>
      </c>
      <c r="Q1490" s="45">
        <v>61026</v>
      </c>
      <c r="R1490" s="45">
        <v>0</v>
      </c>
      <c r="S1490" s="45">
        <v>50845</v>
      </c>
      <c r="T1490" s="45">
        <v>7427</v>
      </c>
      <c r="U1490" s="45">
        <v>40499</v>
      </c>
      <c r="V1490" s="45">
        <v>0</v>
      </c>
      <c r="W1490" s="45">
        <v>6.7124859235163417</v>
      </c>
      <c r="X1490" s="45">
        <v>5.2327137965533277</v>
      </c>
      <c r="Y1490" s="45">
        <v>7.3966047832558646</v>
      </c>
      <c r="Z1490" s="46">
        <v>30911.4</v>
      </c>
      <c r="AA1490" s="46">
        <v>47598.325895950555</v>
      </c>
      <c r="AB1490" s="47">
        <f>_xlfn.XLOOKUP($F1490,Main_OG!$D$1:$D$766,Main_OG!AJ$1:AJ$766,"")</f>
        <v>48776056.499999993</v>
      </c>
      <c r="AC1490" s="47">
        <f>_xlfn.XLOOKUP($F1490,Main_OG!$D$1:$D$766,Main_OG!AK$1:AK$766,"")</f>
        <v>161092.06</v>
      </c>
      <c r="AD1490" s="47">
        <f>_xlfn.XLOOKUP($F1490,Main_OG!$D$1:$D$766,Main_OG!AL$1:AL$766,"")</f>
        <v>71631.38</v>
      </c>
      <c r="AE1490" s="47">
        <f>_xlfn.XLOOKUP($F1490,Main_OG!$D$1:$D$766,Main_OG!AM$1:AM$766,"")</f>
        <v>0</v>
      </c>
      <c r="AF1490" s="48">
        <f>_xlfn.XLOOKUP($F1490,Main_OG!$D$1:$D$766,Main_OG!Z$1:Z$766,"")</f>
        <v>1.25</v>
      </c>
      <c r="AG1490" s="48">
        <f>_xlfn.XLOOKUP($F1490,Main_OG!$D$1:$D$766,Main_OG!AA$1:AA$766,"")</f>
        <v>0.88</v>
      </c>
      <c r="AH1490" s="48">
        <f>_xlfn.XLOOKUP($F1490,Main_OG!$D$1:$D$766,Main_OG!AB$1:AB$766,"")</f>
        <v>14.13114039693003</v>
      </c>
      <c r="AI1490" s="48">
        <f>_xlfn.XLOOKUP($F1490,Main_OG!$D$1:$D$766,Main_OG!AC$1:AC$766,"")</f>
        <v>7.1610124069250478</v>
      </c>
      <c r="AJ1490" s="48">
        <f>_xlfn.XLOOKUP($F1490,Main_OG!$D$1:$D$766,Main_OG!AD$1:AD$766,"")</f>
        <v>0.4704061490499184</v>
      </c>
    </row>
    <row r="1491" spans="2:36" x14ac:dyDescent="0.35">
      <c r="B1491" s="36" t="s">
        <v>2588</v>
      </c>
      <c r="C1491" s="45" t="s">
        <v>847</v>
      </c>
      <c r="D1491" s="45" t="s">
        <v>4456</v>
      </c>
      <c r="E1491" s="36" t="s">
        <v>2588</v>
      </c>
      <c r="F1491" s="36" t="str">
        <f t="shared" si="69"/>
        <v>2006_SD</v>
      </c>
      <c r="G1491" s="45">
        <v>2006</v>
      </c>
      <c r="H1491" s="45">
        <f>_xlfn.XLOOKUP(J1491,Main_OG!$B$1:$B$766,Main_OG!$O$1:$O$766,"")</f>
        <v>0</v>
      </c>
      <c r="I1491" s="45">
        <f>_xlfn.XLOOKUP(F1491,Main_OG!$D$1:$D$766,Main_OG!$J$1:$J$766,"")</f>
        <v>0</v>
      </c>
      <c r="J1491" s="45" t="s">
        <v>847</v>
      </c>
      <c r="K1491" s="45" t="str">
        <f t="shared" si="70"/>
        <v>MDU Resources Group Inc_SD</v>
      </c>
      <c r="L1491" s="45" t="str">
        <f t="shared" si="71"/>
        <v>MDU Resources Group Inc_SD</v>
      </c>
      <c r="M1491" s="45" t="s">
        <v>2591</v>
      </c>
      <c r="N1491" s="45">
        <v>0</v>
      </c>
      <c r="O1491" s="45">
        <v>1931</v>
      </c>
      <c r="P1491" s="45">
        <v>23</v>
      </c>
      <c r="Q1491" s="45">
        <v>6619</v>
      </c>
      <c r="R1491" s="45">
        <v>0</v>
      </c>
      <c r="S1491" s="45">
        <v>4735</v>
      </c>
      <c r="T1491" s="45">
        <v>477</v>
      </c>
      <c r="U1491" s="45">
        <v>5629</v>
      </c>
      <c r="V1491" s="45">
        <v>0</v>
      </c>
      <c r="W1491" s="45">
        <v>7.9019391876105596</v>
      </c>
      <c r="X1491" s="45">
        <v>6.2796208530805684</v>
      </c>
      <c r="Y1491" s="45">
        <v>9.1897539712340617</v>
      </c>
      <c r="Z1491" s="46">
        <v>39961.599999999999</v>
      </c>
      <c r="AA1491" s="46">
        <v>51034.375307298673</v>
      </c>
      <c r="AB1491" s="47">
        <f>_xlfn.XLOOKUP($F1491,Main_OG!$D$1:$D$766,Main_OG!AJ$1:AJ$766,"")</f>
        <v>4127086.04</v>
      </c>
      <c r="AC1491" s="47">
        <f>_xlfn.XLOOKUP($F1491,Main_OG!$D$1:$D$766,Main_OG!AK$1:AK$766,"")</f>
        <v>37556.239999999998</v>
      </c>
      <c r="AD1491" s="47">
        <f>_xlfn.XLOOKUP($F1491,Main_OG!$D$1:$D$766,Main_OG!AL$1:AL$766,"")</f>
        <v>6689598.0199999996</v>
      </c>
      <c r="AE1491" s="47">
        <f>_xlfn.XLOOKUP($F1491,Main_OG!$D$1:$D$766,Main_OG!AM$1:AM$766,"")</f>
        <v>0</v>
      </c>
      <c r="AF1491" s="48">
        <f>_xlfn.XLOOKUP($F1491,Main_OG!$D$1:$D$766,Main_OG!Z$1:Z$766,"")</f>
        <v>0</v>
      </c>
      <c r="AG1491" s="48">
        <f>_xlfn.XLOOKUP($F1491,Main_OG!$D$1:$D$766,Main_OG!AA$1:AA$766,"")</f>
        <v>1.51</v>
      </c>
      <c r="AH1491" s="48">
        <f>_xlfn.XLOOKUP($F1491,Main_OG!$D$1:$D$766,Main_OG!AB$1:AB$766,"")</f>
        <v>15.46</v>
      </c>
      <c r="AI1491" s="48">
        <f>_xlfn.XLOOKUP($F1491,Main_OG!$D$1:$D$766,Main_OG!AC$1:AC$766,"")</f>
        <v>8.65</v>
      </c>
      <c r="AJ1491" s="48">
        <f>_xlfn.XLOOKUP($F1491,Main_OG!$D$1:$D$766,Main_OG!AD$1:AD$766,"")</f>
        <v>0.4704061490499184</v>
      </c>
    </row>
    <row r="1492" spans="2:36" x14ac:dyDescent="0.35">
      <c r="B1492" s="36" t="s">
        <v>2588</v>
      </c>
      <c r="C1492" s="45" t="s">
        <v>886</v>
      </c>
      <c r="D1492" s="45" t="s">
        <v>4456</v>
      </c>
      <c r="E1492" s="36" t="s">
        <v>2588</v>
      </c>
      <c r="F1492" s="36" t="str">
        <f t="shared" si="69"/>
        <v>2006_WY</v>
      </c>
      <c r="G1492" s="45">
        <v>2006</v>
      </c>
      <c r="H1492" s="45">
        <f>_xlfn.XLOOKUP(J1492,Main_OG!$B$1:$B$766,Main_OG!$O$1:$O$766,"")</f>
        <v>0</v>
      </c>
      <c r="I1492" s="45">
        <f>_xlfn.XLOOKUP(F1492,Main_OG!$D$1:$D$766,Main_OG!$J$1:$J$766,"")</f>
        <v>0</v>
      </c>
      <c r="J1492" s="45" t="s">
        <v>886</v>
      </c>
      <c r="K1492" s="45" t="str">
        <f t="shared" si="70"/>
        <v>MDU Resources Group Inc_WY</v>
      </c>
      <c r="L1492" s="45" t="str">
        <f t="shared" si="71"/>
        <v>MDU Resources Group Inc_WY</v>
      </c>
      <c r="M1492" s="45" t="s">
        <v>2592</v>
      </c>
      <c r="N1492" s="45">
        <v>0</v>
      </c>
      <c r="O1492" s="45">
        <v>2234</v>
      </c>
      <c r="P1492" s="45">
        <v>21</v>
      </c>
      <c r="Q1492" s="45">
        <v>11849</v>
      </c>
      <c r="R1492" s="45">
        <v>0</v>
      </c>
      <c r="S1492" s="45">
        <v>8380</v>
      </c>
      <c r="T1492" s="45">
        <v>563</v>
      </c>
      <c r="U1492" s="45">
        <v>9655</v>
      </c>
      <c r="V1492" s="45">
        <v>0</v>
      </c>
      <c r="W1492" s="45">
        <v>6.2327075833754799</v>
      </c>
      <c r="X1492" s="45">
        <v>5.9463455851288556</v>
      </c>
      <c r="Y1492" s="45">
        <v>8.0193694142662544</v>
      </c>
      <c r="Z1492" s="46">
        <v>36655.599999999999</v>
      </c>
      <c r="AA1492" s="46">
        <v>70131.84302816134</v>
      </c>
      <c r="AB1492" s="47">
        <f>_xlfn.XLOOKUP($F1492,Main_OG!$D$1:$D$766,Main_OG!AJ$1:AJ$766,"")</f>
        <v>52430740.079999998</v>
      </c>
      <c r="AC1492" s="47">
        <f>_xlfn.XLOOKUP($F1492,Main_OG!$D$1:$D$766,Main_OG!AK$1:AK$766,"")</f>
        <v>179227.08</v>
      </c>
      <c r="AD1492" s="47">
        <f>_xlfn.XLOOKUP($F1492,Main_OG!$D$1:$D$766,Main_OG!AL$1:AL$766,"")</f>
        <v>6317836.04</v>
      </c>
      <c r="AE1492" s="47">
        <f>_xlfn.XLOOKUP($F1492,Main_OG!$D$1:$D$766,Main_OG!AM$1:AM$766,"")</f>
        <v>0</v>
      </c>
      <c r="AF1492" s="48">
        <f>_xlfn.XLOOKUP($F1492,Main_OG!$D$1:$D$766,Main_OG!Z$1:Z$766,"")</f>
        <v>0</v>
      </c>
      <c r="AG1492" s="48">
        <f>_xlfn.XLOOKUP($F1492,Main_OG!$D$1:$D$766,Main_OG!AA$1:AA$766,"")</f>
        <v>1.01</v>
      </c>
      <c r="AH1492" s="48">
        <f>_xlfn.XLOOKUP($F1492,Main_OG!$D$1:$D$766,Main_OG!AB$1:AB$766,"")</f>
        <v>16.28</v>
      </c>
      <c r="AI1492" s="48">
        <f>_xlfn.XLOOKUP($F1492,Main_OG!$D$1:$D$766,Main_OG!AC$1:AC$766,"")</f>
        <v>6.83</v>
      </c>
      <c r="AJ1492" s="48">
        <f>_xlfn.XLOOKUP($F1492,Main_OG!$D$1:$D$766,Main_OG!AD$1:AD$766,"")</f>
        <v>0.4704061490499184</v>
      </c>
    </row>
    <row r="1493" spans="2:36" x14ac:dyDescent="0.35">
      <c r="B1493" s="36" t="s">
        <v>2588</v>
      </c>
      <c r="C1493" s="45" t="s">
        <v>858</v>
      </c>
      <c r="D1493" s="45" t="s">
        <v>4456</v>
      </c>
      <c r="E1493" s="36" t="s">
        <v>2588</v>
      </c>
      <c r="F1493" s="36" t="str">
        <f t="shared" si="69"/>
        <v>2007_MT</v>
      </c>
      <c r="G1493" s="45">
        <v>2007</v>
      </c>
      <c r="H1493" s="45">
        <f>_xlfn.XLOOKUP(J1493,Main_OG!$B$1:$B$766,Main_OG!$O$1:$O$766,"")</f>
        <v>0</v>
      </c>
      <c r="I1493" s="45">
        <f>_xlfn.XLOOKUP(F1493,Main_OG!$D$1:$D$766,Main_OG!$J$1:$J$766,"")</f>
        <v>0</v>
      </c>
      <c r="J1493" s="45" t="s">
        <v>858</v>
      </c>
      <c r="K1493" s="45" t="str">
        <f t="shared" si="70"/>
        <v>MDU Resources Group Inc_MT</v>
      </c>
      <c r="L1493" s="45" t="str">
        <f t="shared" si="71"/>
        <v>MDU Resources Group Inc_MT</v>
      </c>
      <c r="M1493" s="45" t="s">
        <v>2593</v>
      </c>
      <c r="N1493" s="45">
        <v>0</v>
      </c>
      <c r="O1493" s="45">
        <v>5111</v>
      </c>
      <c r="P1493" s="45">
        <v>135</v>
      </c>
      <c r="Q1493" s="45">
        <v>18531</v>
      </c>
      <c r="R1493" s="45">
        <v>0</v>
      </c>
      <c r="S1493" s="45">
        <v>12656</v>
      </c>
      <c r="T1493" s="45">
        <v>12299</v>
      </c>
      <c r="U1493" s="45">
        <v>12046</v>
      </c>
      <c r="V1493" s="45">
        <v>0</v>
      </c>
      <c r="W1493" s="45">
        <v>5.58</v>
      </c>
      <c r="X1493" s="45">
        <v>4.3099999999999996</v>
      </c>
      <c r="Y1493" s="45">
        <v>7.36</v>
      </c>
      <c r="Z1493" s="46">
        <v>42057.7</v>
      </c>
      <c r="AA1493" s="46">
        <v>43596.391024830365</v>
      </c>
      <c r="AB1493" s="47">
        <f>_xlfn.XLOOKUP($F1493,Main_OG!$D$1:$D$766,Main_OG!AJ$1:AJ$766,"")</f>
        <v>23857850</v>
      </c>
      <c r="AC1493" s="47">
        <f>_xlfn.XLOOKUP($F1493,Main_OG!$D$1:$D$766,Main_OG!AK$1:AK$766,"")</f>
        <v>1648154</v>
      </c>
      <c r="AD1493" s="47">
        <f>_xlfn.XLOOKUP($F1493,Main_OG!$D$1:$D$766,Main_OG!AL$1:AL$766,"")</f>
        <v>2089866</v>
      </c>
      <c r="AE1493" s="47">
        <f>_xlfn.XLOOKUP($F1493,Main_OG!$D$1:$D$766,Main_OG!AM$1:AM$766,"")</f>
        <v>0</v>
      </c>
      <c r="AF1493" s="48">
        <f>_xlfn.XLOOKUP($F1493,Main_OG!$D$1:$D$766,Main_OG!Z$1:Z$766,"")</f>
        <v>0</v>
      </c>
      <c r="AG1493" s="48">
        <f>_xlfn.XLOOKUP($F1493,Main_OG!$D$1:$D$766,Main_OG!AA$1:AA$766,"")</f>
        <v>1.1100000000000001</v>
      </c>
      <c r="AH1493" s="48">
        <f>_xlfn.XLOOKUP($F1493,Main_OG!$D$1:$D$766,Main_OG!AB$1:AB$766,"")</f>
        <v>17.72</v>
      </c>
      <c r="AI1493" s="48">
        <f>_xlfn.XLOOKUP($F1493,Main_OG!$D$1:$D$766,Main_OG!AC$1:AC$766,"")</f>
        <v>7.3815467393807772</v>
      </c>
      <c r="AJ1493" s="48">
        <f>_xlfn.XLOOKUP($F1493,Main_OG!$D$1:$D$766,Main_OG!AD$1:AD$766,"")</f>
        <v>0.58103021845052572</v>
      </c>
    </row>
    <row r="1494" spans="2:36" x14ac:dyDescent="0.35">
      <c r="B1494" s="36" t="s">
        <v>2588</v>
      </c>
      <c r="C1494" s="45" t="s">
        <v>799</v>
      </c>
      <c r="D1494" s="45" t="s">
        <v>4456</v>
      </c>
      <c r="E1494" s="36" t="s">
        <v>2588</v>
      </c>
      <c r="F1494" s="36" t="str">
        <f t="shared" si="69"/>
        <v>2007_ND</v>
      </c>
      <c r="G1494" s="45">
        <v>2007</v>
      </c>
      <c r="H1494" s="45">
        <f>_xlfn.XLOOKUP(J1494,Main_OG!$B$1:$B$766,Main_OG!$O$1:$O$766,"")</f>
        <v>0</v>
      </c>
      <c r="I1494" s="45">
        <f>_xlfn.XLOOKUP(F1494,Main_OG!$D$1:$D$766,Main_OG!$J$1:$J$766,"")</f>
        <v>0</v>
      </c>
      <c r="J1494" s="45" t="s">
        <v>799</v>
      </c>
      <c r="K1494" s="45" t="str">
        <f t="shared" si="70"/>
        <v>MDU Resources Group Inc_ND</v>
      </c>
      <c r="L1494" s="45" t="str">
        <f t="shared" si="71"/>
        <v>MDU Resources Group Inc_ND</v>
      </c>
      <c r="M1494" s="45" t="s">
        <v>2594</v>
      </c>
      <c r="N1494" s="45">
        <v>0</v>
      </c>
      <c r="O1494" s="45">
        <v>11553</v>
      </c>
      <c r="P1494" s="45">
        <v>154</v>
      </c>
      <c r="Q1494" s="45">
        <v>61451</v>
      </c>
      <c r="R1494" s="45">
        <v>0</v>
      </c>
      <c r="S1494" s="45">
        <v>56887</v>
      </c>
      <c r="T1494" s="45">
        <v>8571</v>
      </c>
      <c r="U1494" s="45">
        <v>45027</v>
      </c>
      <c r="V1494" s="45">
        <v>0</v>
      </c>
      <c r="W1494" s="45">
        <v>7.19</v>
      </c>
      <c r="X1494" s="45">
        <v>5.66</v>
      </c>
      <c r="Y1494" s="45">
        <v>7.83</v>
      </c>
      <c r="Z1494" s="46">
        <v>32529</v>
      </c>
      <c r="AA1494" s="46">
        <v>49828.283973272963</v>
      </c>
      <c r="AB1494" s="47">
        <f>_xlfn.XLOOKUP($F1494,Main_OG!$D$1:$D$766,Main_OG!AJ$1:AJ$766,"")</f>
        <v>49462088</v>
      </c>
      <c r="AC1494" s="47">
        <f>_xlfn.XLOOKUP($F1494,Main_OG!$D$1:$D$766,Main_OG!AK$1:AK$766,"")</f>
        <v>198582</v>
      </c>
      <c r="AD1494" s="47">
        <f>_xlfn.XLOOKUP($F1494,Main_OG!$D$1:$D$766,Main_OG!AL$1:AL$766,"")</f>
        <v>153412</v>
      </c>
      <c r="AE1494" s="47">
        <f>_xlfn.XLOOKUP($F1494,Main_OG!$D$1:$D$766,Main_OG!AM$1:AM$766,"")</f>
        <v>0</v>
      </c>
      <c r="AF1494" s="48">
        <f>_xlfn.XLOOKUP($F1494,Main_OG!$D$1:$D$766,Main_OG!Z$1:Z$766,"")</f>
        <v>1.31</v>
      </c>
      <c r="AG1494" s="48">
        <f>_xlfn.XLOOKUP($F1494,Main_OG!$D$1:$D$766,Main_OG!AA$1:AA$766,"")</f>
        <v>0.98</v>
      </c>
      <c r="AH1494" s="48">
        <f>_xlfn.XLOOKUP($F1494,Main_OG!$D$1:$D$766,Main_OG!AB$1:AB$766,"")</f>
        <v>15.097711394063451</v>
      </c>
      <c r="AI1494" s="48">
        <f>_xlfn.XLOOKUP($F1494,Main_OG!$D$1:$D$766,Main_OG!AC$1:AC$766,"")</f>
        <v>7.3815467393807772</v>
      </c>
      <c r="AJ1494" s="48">
        <f>_xlfn.XLOOKUP($F1494,Main_OG!$D$1:$D$766,Main_OG!AD$1:AD$766,"")</f>
        <v>0.58103021845052572</v>
      </c>
    </row>
    <row r="1495" spans="2:36" x14ac:dyDescent="0.35">
      <c r="B1495" s="36" t="s">
        <v>2588</v>
      </c>
      <c r="C1495" s="45" t="s">
        <v>847</v>
      </c>
      <c r="D1495" s="45" t="s">
        <v>4456</v>
      </c>
      <c r="E1495" s="36" t="s">
        <v>2588</v>
      </c>
      <c r="F1495" s="36" t="str">
        <f t="shared" si="69"/>
        <v>2007_SD</v>
      </c>
      <c r="G1495" s="45">
        <v>2007</v>
      </c>
      <c r="H1495" s="45">
        <f>_xlfn.XLOOKUP(J1495,Main_OG!$B$1:$B$766,Main_OG!$O$1:$O$766,"")</f>
        <v>0</v>
      </c>
      <c r="I1495" s="45">
        <f>_xlfn.XLOOKUP(F1495,Main_OG!$D$1:$D$766,Main_OG!$J$1:$J$766,"")</f>
        <v>0</v>
      </c>
      <c r="J1495" s="45" t="s">
        <v>847</v>
      </c>
      <c r="K1495" s="45" t="str">
        <f t="shared" si="70"/>
        <v>MDU Resources Group Inc_SD</v>
      </c>
      <c r="L1495" s="45" t="str">
        <f t="shared" si="71"/>
        <v>MDU Resources Group Inc_SD</v>
      </c>
      <c r="M1495" s="45" t="s">
        <v>2595</v>
      </c>
      <c r="N1495" s="45">
        <v>0</v>
      </c>
      <c r="O1495" s="45">
        <v>1942</v>
      </c>
      <c r="P1495" s="45">
        <v>24</v>
      </c>
      <c r="Q1495" s="45">
        <v>6593</v>
      </c>
      <c r="R1495" s="45">
        <v>0</v>
      </c>
      <c r="S1495" s="45">
        <v>5218</v>
      </c>
      <c r="T1495" s="45">
        <v>553</v>
      </c>
      <c r="U1495" s="45">
        <v>6115</v>
      </c>
      <c r="V1495" s="45">
        <v>0</v>
      </c>
      <c r="W1495" s="45">
        <v>8.33</v>
      </c>
      <c r="X1495" s="45">
        <v>6.79</v>
      </c>
      <c r="Y1495" s="45">
        <v>9.59</v>
      </c>
      <c r="Z1495" s="46">
        <v>41646.199999999997</v>
      </c>
      <c r="AA1495" s="46">
        <v>52608.628096960296</v>
      </c>
      <c r="AB1495" s="47">
        <f>_xlfn.XLOOKUP($F1495,Main_OG!$D$1:$D$766,Main_OG!AJ$1:AJ$766,"")</f>
        <v>3381304</v>
      </c>
      <c r="AC1495" s="47">
        <f>_xlfn.XLOOKUP($F1495,Main_OG!$D$1:$D$766,Main_OG!AK$1:AK$766,"")</f>
        <v>279426</v>
      </c>
      <c r="AD1495" s="47">
        <f>_xlfn.XLOOKUP($F1495,Main_OG!$D$1:$D$766,Main_OG!AL$1:AL$766,"")</f>
        <v>8470194</v>
      </c>
      <c r="AE1495" s="47">
        <f>_xlfn.XLOOKUP($F1495,Main_OG!$D$1:$D$766,Main_OG!AM$1:AM$766,"")</f>
        <v>0</v>
      </c>
      <c r="AF1495" s="48">
        <f>_xlfn.XLOOKUP($F1495,Main_OG!$D$1:$D$766,Main_OG!Z$1:Z$766,"")</f>
        <v>0</v>
      </c>
      <c r="AG1495" s="48">
        <f>_xlfn.XLOOKUP($F1495,Main_OG!$D$1:$D$766,Main_OG!AA$1:AA$766,"")</f>
        <v>1.56</v>
      </c>
      <c r="AH1495" s="48">
        <f>_xlfn.XLOOKUP($F1495,Main_OG!$D$1:$D$766,Main_OG!AB$1:AB$766,"")</f>
        <v>17.010000000000002</v>
      </c>
      <c r="AI1495" s="48">
        <f>_xlfn.XLOOKUP($F1495,Main_OG!$D$1:$D$766,Main_OG!AC$1:AC$766,"")</f>
        <v>7.63</v>
      </c>
      <c r="AJ1495" s="48">
        <f>_xlfn.XLOOKUP($F1495,Main_OG!$D$1:$D$766,Main_OG!AD$1:AD$766,"")</f>
        <v>0.58103021845052572</v>
      </c>
    </row>
    <row r="1496" spans="2:36" x14ac:dyDescent="0.35">
      <c r="B1496" s="36" t="s">
        <v>2588</v>
      </c>
      <c r="C1496" s="45" t="s">
        <v>886</v>
      </c>
      <c r="D1496" s="45" t="s">
        <v>4456</v>
      </c>
      <c r="E1496" s="36" t="s">
        <v>2588</v>
      </c>
      <c r="F1496" s="36" t="str">
        <f t="shared" si="69"/>
        <v>2007_WY</v>
      </c>
      <c r="G1496" s="45">
        <v>2007</v>
      </c>
      <c r="H1496" s="45">
        <f>_xlfn.XLOOKUP(J1496,Main_OG!$B$1:$B$766,Main_OG!$O$1:$O$766,"")</f>
        <v>0</v>
      </c>
      <c r="I1496" s="45">
        <f>_xlfn.XLOOKUP(F1496,Main_OG!$D$1:$D$766,Main_OG!$J$1:$J$766,"")</f>
        <v>1</v>
      </c>
      <c r="J1496" s="45" t="s">
        <v>886</v>
      </c>
      <c r="K1496" s="45" t="str">
        <f t="shared" si="70"/>
        <v>MDU Resources Group Inc_WY</v>
      </c>
      <c r="L1496" s="45" t="str">
        <f t="shared" si="71"/>
        <v>MDU Resources Group Inc_WY</v>
      </c>
      <c r="M1496" s="45" t="s">
        <v>2596</v>
      </c>
      <c r="N1496" s="45">
        <v>0</v>
      </c>
      <c r="O1496" s="45">
        <v>2295</v>
      </c>
      <c r="P1496" s="45">
        <v>21</v>
      </c>
      <c r="Q1496" s="45">
        <v>12072</v>
      </c>
      <c r="R1496" s="45">
        <v>0</v>
      </c>
      <c r="S1496" s="45">
        <v>8186</v>
      </c>
      <c r="T1496" s="45">
        <v>496</v>
      </c>
      <c r="U1496" s="45">
        <v>9831</v>
      </c>
      <c r="V1496" s="45">
        <v>0</v>
      </c>
      <c r="W1496" s="45">
        <v>5.94</v>
      </c>
      <c r="X1496" s="45">
        <v>5.7</v>
      </c>
      <c r="Y1496" s="45">
        <v>7.68</v>
      </c>
      <c r="Z1496" s="46">
        <v>39504.800000000003</v>
      </c>
      <c r="AA1496" s="46">
        <v>73857.866122241423</v>
      </c>
      <c r="AB1496" s="47">
        <f>_xlfn.XLOOKUP($F1496,Main_OG!$D$1:$D$766,Main_OG!AJ$1:AJ$766,"")</f>
        <v>53256394</v>
      </c>
      <c r="AC1496" s="47">
        <f>_xlfn.XLOOKUP($F1496,Main_OG!$D$1:$D$766,Main_OG!AK$1:AK$766,"")</f>
        <v>169768</v>
      </c>
      <c r="AD1496" s="47">
        <f>_xlfn.XLOOKUP($F1496,Main_OG!$D$1:$D$766,Main_OG!AL$1:AL$766,"")</f>
        <v>8792132</v>
      </c>
      <c r="AE1496" s="47">
        <f>_xlfn.XLOOKUP($F1496,Main_OG!$D$1:$D$766,Main_OG!AM$1:AM$766,"")</f>
        <v>0</v>
      </c>
      <c r="AF1496" s="48">
        <f>_xlfn.XLOOKUP($F1496,Main_OG!$D$1:$D$766,Main_OG!Z$1:Z$766,"")</f>
        <v>0</v>
      </c>
      <c r="AG1496" s="48">
        <f>_xlfn.XLOOKUP($F1496,Main_OG!$D$1:$D$766,Main_OG!AA$1:AA$766,"")</f>
        <v>1.06</v>
      </c>
      <c r="AH1496" s="48">
        <f>_xlfn.XLOOKUP($F1496,Main_OG!$D$1:$D$766,Main_OG!AB$1:AB$766,"")</f>
        <v>17.72</v>
      </c>
      <c r="AI1496" s="48">
        <f>_xlfn.XLOOKUP($F1496,Main_OG!$D$1:$D$766,Main_OG!AC$1:AC$766,"")</f>
        <v>6.82</v>
      </c>
      <c r="AJ1496" s="48">
        <f>_xlfn.XLOOKUP($F1496,Main_OG!$D$1:$D$766,Main_OG!AD$1:AD$766,"")</f>
        <v>0.58103021845052572</v>
      </c>
    </row>
    <row r="1497" spans="2:36" x14ac:dyDescent="0.35">
      <c r="B1497" s="36" t="s">
        <v>2597</v>
      </c>
      <c r="C1497" s="45" t="s">
        <v>139</v>
      </c>
      <c r="D1497" s="45" t="s">
        <v>4457</v>
      </c>
      <c r="E1497" s="36" t="s">
        <v>2597</v>
      </c>
      <c r="F1497" s="36" t="str">
        <f t="shared" si="69"/>
        <v>2006_PA</v>
      </c>
      <c r="G1497" s="45">
        <v>2006</v>
      </c>
      <c r="H1497" s="45">
        <f>_xlfn.XLOOKUP(J1497,Main_OG!$B$1:$B$766,Main_OG!$O$1:$O$766,"")</f>
        <v>1</v>
      </c>
      <c r="I1497" s="45">
        <f>_xlfn.XLOOKUP(F1497,Main_OG!$D$1:$D$766,Main_OG!$J$1:$J$766,"")</f>
        <v>0</v>
      </c>
      <c r="J1497" s="45" t="s">
        <v>139</v>
      </c>
      <c r="K1497" s="45" t="str">
        <f t="shared" si="70"/>
        <v>Metropolitan Edison Co_PA</v>
      </c>
      <c r="L1497" s="45" t="str">
        <f t="shared" si="71"/>
        <v>Metropolitan Edison Co_PA</v>
      </c>
      <c r="M1497" s="45" t="s">
        <v>2598</v>
      </c>
      <c r="N1497" s="45">
        <v>0</v>
      </c>
      <c r="O1497" s="45">
        <v>62163</v>
      </c>
      <c r="P1497" s="45">
        <v>1827</v>
      </c>
      <c r="Q1497" s="45">
        <v>477690</v>
      </c>
      <c r="R1497" s="45">
        <v>0</v>
      </c>
      <c r="S1497" s="45">
        <v>373337</v>
      </c>
      <c r="T1497" s="45">
        <v>258198</v>
      </c>
      <c r="U1497" s="45">
        <v>494655</v>
      </c>
      <c r="V1497" s="45">
        <v>0</v>
      </c>
      <c r="W1497" s="45">
        <v>8.2186042129325507</v>
      </c>
      <c r="X1497" s="45">
        <v>6.4615763465433806</v>
      </c>
      <c r="Y1497" s="45">
        <v>9.3563009458346293</v>
      </c>
      <c r="Z1497" s="46">
        <v>626589.9</v>
      </c>
      <c r="AA1497" s="46">
        <v>50083.88346429076</v>
      </c>
      <c r="AB1497" s="47">
        <f>_xlfn.XLOOKUP($F1497,Main_OG!$D$1:$D$766,Main_OG!AJ$1:AJ$766,"")</f>
        <v>111628459.06</v>
      </c>
      <c r="AC1497" s="47">
        <f>_xlfn.XLOOKUP($F1497,Main_OG!$D$1:$D$766,Main_OG!AK$1:AK$766,"")</f>
        <v>4323966.4000000004</v>
      </c>
      <c r="AD1497" s="47">
        <f>_xlfn.XLOOKUP($F1497,Main_OG!$D$1:$D$766,Main_OG!AL$1:AL$766,"")</f>
        <v>202399107.29999998</v>
      </c>
      <c r="AE1497" s="47">
        <f>_xlfn.XLOOKUP($F1497,Main_OG!$D$1:$D$766,Main_OG!AM$1:AM$766,"")</f>
        <v>75297632</v>
      </c>
      <c r="AF1497" s="48">
        <f>_xlfn.XLOOKUP($F1497,Main_OG!$D$1:$D$766,Main_OG!Z$1:Z$766,"")</f>
        <v>0</v>
      </c>
      <c r="AG1497" s="48">
        <f>_xlfn.XLOOKUP($F1497,Main_OG!$D$1:$D$766,Main_OG!AA$1:AA$766,"")</f>
        <v>1.71</v>
      </c>
      <c r="AH1497" s="48">
        <f>_xlfn.XLOOKUP($F1497,Main_OG!$D$1:$D$766,Main_OG!AB$1:AB$766,"")</f>
        <v>14.13114039693003</v>
      </c>
      <c r="AI1497" s="48">
        <f>_xlfn.XLOOKUP($F1497,Main_OG!$D$1:$D$766,Main_OG!AC$1:AC$766,"")</f>
        <v>7.1610124069250478</v>
      </c>
      <c r="AJ1497" s="48">
        <f>_xlfn.XLOOKUP($F1497,Main_OG!$D$1:$D$766,Main_OG!AD$1:AD$766,"")</f>
        <v>0.4704061490499184</v>
      </c>
    </row>
    <row r="1498" spans="2:36" x14ac:dyDescent="0.35">
      <c r="B1498" s="36" t="s">
        <v>2597</v>
      </c>
      <c r="C1498" s="45" t="s">
        <v>139</v>
      </c>
      <c r="D1498" s="45" t="s">
        <v>4457</v>
      </c>
      <c r="E1498" s="36" t="s">
        <v>2597</v>
      </c>
      <c r="F1498" s="36" t="str">
        <f t="shared" si="69"/>
        <v>2007_PA</v>
      </c>
      <c r="G1498" s="45">
        <v>2007</v>
      </c>
      <c r="H1498" s="45">
        <f>_xlfn.XLOOKUP(J1498,Main_OG!$B$1:$B$766,Main_OG!$O$1:$O$766,"")</f>
        <v>1</v>
      </c>
      <c r="I1498" s="45">
        <f>_xlfn.XLOOKUP(F1498,Main_OG!$D$1:$D$766,Main_OG!$J$1:$J$766,"")</f>
        <v>0</v>
      </c>
      <c r="J1498" s="45" t="s">
        <v>139</v>
      </c>
      <c r="K1498" s="45" t="str">
        <f t="shared" si="70"/>
        <v>Metropolitan Edison Co_PA</v>
      </c>
      <c r="L1498" s="45" t="str">
        <f t="shared" si="71"/>
        <v>Metropolitan Edison Co_PA</v>
      </c>
      <c r="M1498" s="45" t="s">
        <v>2599</v>
      </c>
      <c r="N1498" s="45">
        <v>0</v>
      </c>
      <c r="O1498" s="45">
        <v>62592</v>
      </c>
      <c r="P1498" s="45">
        <v>1805</v>
      </c>
      <c r="Q1498" s="45">
        <v>479414</v>
      </c>
      <c r="R1498" s="45">
        <v>0</v>
      </c>
      <c r="S1498" s="45">
        <v>392594</v>
      </c>
      <c r="T1498" s="45">
        <v>273133</v>
      </c>
      <c r="U1498" s="45">
        <v>561437</v>
      </c>
      <c r="V1498" s="45">
        <v>0</v>
      </c>
      <c r="W1498" s="45">
        <v>8.27</v>
      </c>
      <c r="X1498" s="45">
        <v>6.84</v>
      </c>
      <c r="Y1498" s="45">
        <v>10.029999999999999</v>
      </c>
      <c r="Z1498" s="46">
        <v>649638.1</v>
      </c>
      <c r="AA1498" s="46">
        <v>51706.570957813623</v>
      </c>
      <c r="AB1498" s="47">
        <f>_xlfn.XLOOKUP($F1498,Main_OG!$D$1:$D$766,Main_OG!AJ$1:AJ$766,"")</f>
        <v>110980292</v>
      </c>
      <c r="AC1498" s="47">
        <f>_xlfn.XLOOKUP($F1498,Main_OG!$D$1:$D$766,Main_OG!AK$1:AK$766,"")</f>
        <v>5330088</v>
      </c>
      <c r="AD1498" s="47">
        <f>_xlfn.XLOOKUP($F1498,Main_OG!$D$1:$D$766,Main_OG!AL$1:AL$766,"")</f>
        <v>284561200</v>
      </c>
      <c r="AE1498" s="47">
        <f>_xlfn.XLOOKUP($F1498,Main_OG!$D$1:$D$766,Main_OG!AM$1:AM$766,"")</f>
        <v>77376316</v>
      </c>
      <c r="AF1498" s="48">
        <f>_xlfn.XLOOKUP($F1498,Main_OG!$D$1:$D$766,Main_OG!Z$1:Z$766,"")</f>
        <v>0</v>
      </c>
      <c r="AG1498" s="48">
        <f>_xlfn.XLOOKUP($F1498,Main_OG!$D$1:$D$766,Main_OG!AA$1:AA$766,"")</f>
        <v>1.74</v>
      </c>
      <c r="AH1498" s="48">
        <f>_xlfn.XLOOKUP($F1498,Main_OG!$D$1:$D$766,Main_OG!AB$1:AB$766,"")</f>
        <v>15.097711394063451</v>
      </c>
      <c r="AI1498" s="48">
        <f>_xlfn.XLOOKUP($F1498,Main_OG!$D$1:$D$766,Main_OG!AC$1:AC$766,"")</f>
        <v>7.3815467393807772</v>
      </c>
      <c r="AJ1498" s="48">
        <f>_xlfn.XLOOKUP($F1498,Main_OG!$D$1:$D$766,Main_OG!AD$1:AD$766,"")</f>
        <v>0.58103021845052572</v>
      </c>
    </row>
    <row r="1499" spans="2:36" x14ac:dyDescent="0.35">
      <c r="B1499" s="36" t="s">
        <v>2597</v>
      </c>
      <c r="C1499" s="45" t="s">
        <v>139</v>
      </c>
      <c r="D1499" s="45" t="s">
        <v>4457</v>
      </c>
      <c r="E1499" s="36" t="s">
        <v>2597</v>
      </c>
      <c r="F1499" s="36" t="str">
        <f t="shared" si="69"/>
        <v>2008_PA</v>
      </c>
      <c r="G1499" s="45">
        <v>2008</v>
      </c>
      <c r="H1499" s="45">
        <f>_xlfn.XLOOKUP(J1499,Main_OG!$B$1:$B$766,Main_OG!$O$1:$O$766,"")</f>
        <v>1</v>
      </c>
      <c r="I1499" s="45">
        <f>_xlfn.XLOOKUP(F1499,Main_OG!$D$1:$D$766,Main_OG!$J$1:$J$766,"")</f>
        <v>1</v>
      </c>
      <c r="J1499" s="45" t="s">
        <v>139</v>
      </c>
      <c r="K1499" s="45" t="str">
        <f t="shared" si="70"/>
        <v>Metropolitan Edison Co_PA</v>
      </c>
      <c r="L1499" s="45" t="str">
        <f t="shared" si="71"/>
        <v>Metropolitan Edison Co_PA</v>
      </c>
      <c r="M1499" s="45" t="s">
        <v>2600</v>
      </c>
      <c r="N1499" s="45">
        <v>0</v>
      </c>
      <c r="O1499" s="45">
        <v>63185</v>
      </c>
      <c r="P1499" s="45">
        <v>1776</v>
      </c>
      <c r="Q1499" s="45">
        <v>482596</v>
      </c>
      <c r="R1499" s="45">
        <v>0</v>
      </c>
      <c r="S1499" s="45">
        <v>4811080</v>
      </c>
      <c r="T1499" s="45">
        <v>3831118</v>
      </c>
      <c r="U1499" s="45">
        <v>5597600</v>
      </c>
      <c r="V1499" s="45">
        <v>0</v>
      </c>
      <c r="W1499" s="45">
        <v>8.58</v>
      </c>
      <c r="X1499" s="45">
        <v>7.18</v>
      </c>
      <c r="Y1499" s="45">
        <v>10.43</v>
      </c>
      <c r="Z1499" s="46">
        <v>665148.30000000005</v>
      </c>
      <c r="AA1499" s="46">
        <v>52738.127944301923</v>
      </c>
      <c r="AB1499" s="47">
        <f>_xlfn.XLOOKUP($F1499,Main_OG!$D$1:$D$766,Main_OG!AJ$1:AJ$766,"")</f>
        <v>107834918</v>
      </c>
      <c r="AC1499" s="47">
        <f>_xlfn.XLOOKUP($F1499,Main_OG!$D$1:$D$766,Main_OG!AK$1:AK$766,"")</f>
        <v>3509936</v>
      </c>
      <c r="AD1499" s="47">
        <f>_xlfn.XLOOKUP($F1499,Main_OG!$D$1:$D$766,Main_OG!AL$1:AL$766,"")</f>
        <v>273884566</v>
      </c>
      <c r="AE1499" s="47">
        <f>_xlfn.XLOOKUP($F1499,Main_OG!$D$1:$D$766,Main_OG!AM$1:AM$766,"")</f>
        <v>78658093</v>
      </c>
      <c r="AF1499" s="48">
        <f>_xlfn.XLOOKUP($F1499,Main_OG!$D$1:$D$766,Main_OG!Z$1:Z$766,"")</f>
        <v>0</v>
      </c>
      <c r="AG1499" s="48">
        <f>_xlfn.XLOOKUP($F1499,Main_OG!$D$1:$D$766,Main_OG!AA$1:AA$766,"")</f>
        <v>2.09</v>
      </c>
      <c r="AH1499" s="48">
        <f>_xlfn.XLOOKUP($F1499,Main_OG!$D$1:$D$766,Main_OG!AB$1:AB$766,"")</f>
        <v>19.619187803472759</v>
      </c>
      <c r="AI1499" s="48">
        <f>_xlfn.XLOOKUP($F1499,Main_OG!$D$1:$D$766,Main_OG!AC$1:AC$766,"")</f>
        <v>9.1182546074696553</v>
      </c>
      <c r="AJ1499" s="48">
        <f>_xlfn.XLOOKUP($F1499,Main_OG!$D$1:$D$766,Main_OG!AD$1:AD$766,"")</f>
        <v>0.68330088246943577</v>
      </c>
    </row>
    <row r="1500" spans="2:36" x14ac:dyDescent="0.35">
      <c r="B1500" s="36" t="s">
        <v>2597</v>
      </c>
      <c r="C1500" s="45" t="s">
        <v>139</v>
      </c>
      <c r="D1500" s="45" t="s">
        <v>4457</v>
      </c>
      <c r="E1500" s="36" t="s">
        <v>2597</v>
      </c>
      <c r="F1500" s="36" t="str">
        <f t="shared" si="69"/>
        <v>2009_PA</v>
      </c>
      <c r="G1500" s="45">
        <v>2009</v>
      </c>
      <c r="H1500" s="45">
        <f>_xlfn.XLOOKUP(J1500,Main_OG!$B$1:$B$766,Main_OG!$O$1:$O$766,"")</f>
        <v>1</v>
      </c>
      <c r="I1500" s="45">
        <f>_xlfn.XLOOKUP(F1500,Main_OG!$D$1:$D$766,Main_OG!$J$1:$J$766,"")</f>
        <v>1</v>
      </c>
      <c r="J1500" s="45" t="s">
        <v>139</v>
      </c>
      <c r="K1500" s="45" t="str">
        <f t="shared" si="70"/>
        <v>Metropolitan Edison Co_PA</v>
      </c>
      <c r="L1500" s="45" t="str">
        <f t="shared" si="71"/>
        <v>Metropolitan Edison Co_PA</v>
      </c>
      <c r="M1500" s="45" t="s">
        <v>2601</v>
      </c>
      <c r="N1500" s="45">
        <v>0</v>
      </c>
      <c r="O1500" s="45">
        <v>63680</v>
      </c>
      <c r="P1500" s="45">
        <v>1756</v>
      </c>
      <c r="Q1500" s="45">
        <v>484382</v>
      </c>
      <c r="R1500" s="45">
        <v>0</v>
      </c>
      <c r="S1500" s="45">
        <v>4601838</v>
      </c>
      <c r="T1500" s="45">
        <v>3431418</v>
      </c>
      <c r="U1500" s="45">
        <v>5448240</v>
      </c>
      <c r="V1500" s="45">
        <v>0</v>
      </c>
      <c r="W1500" s="45">
        <v>9.36</v>
      </c>
      <c r="X1500" s="45">
        <v>7.98</v>
      </c>
      <c r="Y1500" s="45">
        <v>11.38</v>
      </c>
      <c r="Z1500" s="46">
        <v>645206.69999999995</v>
      </c>
      <c r="AA1500" s="46">
        <v>50936.601641859408</v>
      </c>
      <c r="AB1500" s="47">
        <f>_xlfn.XLOOKUP($F1500,Main_OG!$D$1:$D$766,Main_OG!AJ$1:AJ$766,"")</f>
        <v>97610596</v>
      </c>
      <c r="AC1500" s="47">
        <f>_xlfn.XLOOKUP($F1500,Main_OG!$D$1:$D$766,Main_OG!AK$1:AK$766,"")</f>
        <v>3400726</v>
      </c>
      <c r="AD1500" s="47">
        <f>_xlfn.XLOOKUP($F1500,Main_OG!$D$1:$D$766,Main_OG!AL$1:AL$766,"")</f>
        <v>418361582</v>
      </c>
      <c r="AE1500" s="47">
        <f>_xlfn.XLOOKUP($F1500,Main_OG!$D$1:$D$766,Main_OG!AM$1:AM$766,"")</f>
        <v>77327686</v>
      </c>
      <c r="AF1500" s="48">
        <f>_xlfn.XLOOKUP($F1500,Main_OG!$D$1:$D$766,Main_OG!Z$1:Z$766,"")</f>
        <v>0</v>
      </c>
      <c r="AG1500" s="48">
        <f>_xlfn.XLOOKUP($F1500,Main_OG!$D$1:$D$766,Main_OG!AA$1:AA$766,"")</f>
        <v>2.29</v>
      </c>
      <c r="AH1500" s="48">
        <f>_xlfn.XLOOKUP($F1500,Main_OG!$D$1:$D$766,Main_OG!AB$1:AB$766,"")</f>
        <v>14.15708861161818</v>
      </c>
      <c r="AI1500" s="48">
        <f>_xlfn.XLOOKUP($F1500,Main_OG!$D$1:$D$766,Main_OG!AC$1:AC$766,"")</f>
        <v>4.5973007921271787</v>
      </c>
      <c r="AJ1500" s="48">
        <f>_xlfn.XLOOKUP($F1500,Main_OG!$D$1:$D$766,Main_OG!AD$1:AD$766,"")</f>
        <v>0.68314474405108627</v>
      </c>
    </row>
    <row r="1501" spans="2:36" x14ac:dyDescent="0.35">
      <c r="B1501" s="36" t="s">
        <v>2597</v>
      </c>
      <c r="C1501" s="45" t="s">
        <v>139</v>
      </c>
      <c r="D1501" s="45" t="s">
        <v>4457</v>
      </c>
      <c r="E1501" s="36" t="s">
        <v>2597</v>
      </c>
      <c r="F1501" s="36" t="str">
        <f t="shared" si="69"/>
        <v>2010_PA</v>
      </c>
      <c r="G1501" s="45">
        <v>2010</v>
      </c>
      <c r="H1501" s="45">
        <f>_xlfn.XLOOKUP(J1501,Main_OG!$B$1:$B$766,Main_OG!$O$1:$O$766,"")</f>
        <v>1</v>
      </c>
      <c r="I1501" s="45">
        <f>_xlfn.XLOOKUP(F1501,Main_OG!$D$1:$D$766,Main_OG!$J$1:$J$766,"")</f>
        <v>2</v>
      </c>
      <c r="J1501" s="45" t="s">
        <v>139</v>
      </c>
      <c r="K1501" s="45" t="str">
        <f t="shared" si="70"/>
        <v>Metropolitan Edison Co_PA</v>
      </c>
      <c r="L1501" s="45" t="str">
        <f t="shared" si="71"/>
        <v>Metropolitan Edison Co_PA</v>
      </c>
      <c r="M1501" s="45" t="s">
        <v>2602</v>
      </c>
      <c r="N1501" s="45">
        <v>0</v>
      </c>
      <c r="O1501" s="45">
        <v>63847</v>
      </c>
      <c r="P1501" s="45">
        <v>1671</v>
      </c>
      <c r="Q1501" s="45">
        <v>485728</v>
      </c>
      <c r="R1501" s="45">
        <v>0</v>
      </c>
      <c r="S1501" s="45">
        <v>4597757</v>
      </c>
      <c r="T1501" s="45">
        <v>3334053</v>
      </c>
      <c r="U1501" s="45">
        <v>5653878</v>
      </c>
      <c r="V1501" s="45">
        <v>0</v>
      </c>
      <c r="W1501" s="45">
        <v>9.9499999999999993</v>
      </c>
      <c r="X1501" s="45">
        <v>8.34</v>
      </c>
      <c r="Y1501" s="45">
        <v>12.41</v>
      </c>
      <c r="Z1501" s="46">
        <v>666805.80000000005</v>
      </c>
      <c r="AA1501" s="46">
        <v>52457.28127950598</v>
      </c>
      <c r="AB1501" s="47">
        <f>_xlfn.XLOOKUP($F1501,Main_OG!$D$1:$D$766,Main_OG!AJ$1:AJ$766,"")</f>
        <v>101986756</v>
      </c>
      <c r="AC1501" s="47">
        <f>_xlfn.XLOOKUP($F1501,Main_OG!$D$1:$D$766,Main_OG!AK$1:AK$766,"")</f>
        <v>2348682</v>
      </c>
      <c r="AD1501" s="47">
        <f>_xlfn.XLOOKUP($F1501,Main_OG!$D$1:$D$766,Main_OG!AL$1:AL$766,"")</f>
        <v>492787122</v>
      </c>
      <c r="AE1501" s="47">
        <f>_xlfn.XLOOKUP($F1501,Main_OG!$D$1:$D$766,Main_OG!AM$1:AM$766,"")</f>
        <v>77828348</v>
      </c>
      <c r="AF1501" s="48">
        <f>_xlfn.XLOOKUP($F1501,Main_OG!$D$1:$D$766,Main_OG!Z$1:Z$766,"")</f>
        <v>0</v>
      </c>
      <c r="AG1501" s="48">
        <f>_xlfn.XLOOKUP($F1501,Main_OG!$D$1:$D$766,Main_OG!AA$1:AA$766,"")</f>
        <v>2.4</v>
      </c>
      <c r="AH1501" s="48">
        <f>_xlfn.XLOOKUP($F1501,Main_OG!$D$1:$D$766,Main_OG!AB$1:AB$766,"")</f>
        <v>16.260000000000002</v>
      </c>
      <c r="AI1501" s="48">
        <f>_xlfn.XLOOKUP($F1501,Main_OG!$D$1:$D$766,Main_OG!AC$1:AC$766,"")</f>
        <v>4.9924248044436963</v>
      </c>
      <c r="AJ1501" s="48">
        <f>_xlfn.XLOOKUP($F1501,Main_OG!$D$1:$D$766,Main_OG!AD$1:AD$766,"")</f>
        <v>0.70992248279802228</v>
      </c>
    </row>
    <row r="1502" spans="2:36" x14ac:dyDescent="0.35">
      <c r="B1502" s="36" t="s">
        <v>2597</v>
      </c>
      <c r="C1502" s="45" t="s">
        <v>139</v>
      </c>
      <c r="D1502" s="45" t="s">
        <v>4457</v>
      </c>
      <c r="E1502" s="36" t="s">
        <v>2597</v>
      </c>
      <c r="F1502" s="36" t="str">
        <f t="shared" si="69"/>
        <v>2011_PA</v>
      </c>
      <c r="G1502" s="45">
        <v>2011</v>
      </c>
      <c r="H1502" s="45">
        <f>_xlfn.XLOOKUP(J1502,Main_OG!$B$1:$B$766,Main_OG!$O$1:$O$766,"")</f>
        <v>1</v>
      </c>
      <c r="I1502" s="45">
        <f>_xlfn.XLOOKUP(F1502,Main_OG!$D$1:$D$766,Main_OG!$J$1:$J$766,"")</f>
        <v>2</v>
      </c>
      <c r="J1502" s="45" t="s">
        <v>139</v>
      </c>
      <c r="K1502" s="45" t="str">
        <f t="shared" si="70"/>
        <v>Metropolitan Edison Co_PA</v>
      </c>
      <c r="L1502" s="45" t="str">
        <f t="shared" si="71"/>
        <v>Metropolitan Edison Co_PA</v>
      </c>
      <c r="M1502" s="45" t="s">
        <v>2603</v>
      </c>
      <c r="N1502" s="45">
        <v>0</v>
      </c>
      <c r="O1502" s="45">
        <v>54410</v>
      </c>
      <c r="P1502" s="45">
        <v>160</v>
      </c>
      <c r="Q1502" s="45">
        <v>474375</v>
      </c>
      <c r="R1502" s="45">
        <v>0</v>
      </c>
      <c r="S1502" s="45">
        <v>1519959</v>
      </c>
      <c r="T1502" s="45">
        <v>405766</v>
      </c>
      <c r="U1502" s="45">
        <v>5447292</v>
      </c>
      <c r="V1502" s="45">
        <v>0</v>
      </c>
      <c r="W1502" s="45">
        <v>12.13</v>
      </c>
      <c r="X1502" s="45">
        <v>10.74</v>
      </c>
      <c r="Y1502" s="45">
        <v>13.41</v>
      </c>
      <c r="Z1502" s="46">
        <v>676468.3</v>
      </c>
      <c r="AA1502" s="46">
        <v>53068.607549416134</v>
      </c>
      <c r="AB1502" s="47">
        <f>_xlfn.XLOOKUP($F1502,Main_OG!$D$1:$D$766,Main_OG!AJ$1:AJ$766,"")</f>
        <v>94649704</v>
      </c>
      <c r="AC1502" s="47">
        <f>_xlfn.XLOOKUP($F1502,Main_OG!$D$1:$D$766,Main_OG!AK$1:AK$766,"")</f>
        <v>2046228</v>
      </c>
      <c r="AD1502" s="47">
        <f>_xlfn.XLOOKUP($F1502,Main_OG!$D$1:$D$766,Main_OG!AL$1:AL$766,"")</f>
        <v>608839812</v>
      </c>
      <c r="AE1502" s="47">
        <f>_xlfn.XLOOKUP($F1502,Main_OG!$D$1:$D$766,Main_OG!AM$1:AM$766,"")</f>
        <v>76146617</v>
      </c>
      <c r="AF1502" s="48">
        <f>_xlfn.XLOOKUP($F1502,Main_OG!$D$1:$D$766,Main_OG!Z$1:Z$766,"")</f>
        <v>0</v>
      </c>
      <c r="AG1502" s="48">
        <f>_xlfn.XLOOKUP($F1502,Main_OG!$D$1:$D$766,Main_OG!AA$1:AA$766,"")</f>
        <v>2.3089180475565318</v>
      </c>
      <c r="AH1502" s="48">
        <f>_xlfn.XLOOKUP($F1502,Main_OG!$D$1:$D$766,Main_OG!AB$1:AB$766,"")</f>
        <v>22.758921780738341</v>
      </c>
      <c r="AI1502" s="48">
        <f>_xlfn.XLOOKUP($F1502,Main_OG!$D$1:$D$766,Main_OG!AC$1:AC$766,"")</f>
        <v>4.6524343752411106</v>
      </c>
      <c r="AJ1502" s="48">
        <f>_xlfn.XLOOKUP($F1502,Main_OG!$D$1:$D$766,Main_OG!AD$1:AD$766,"")</f>
        <v>0.75949643062398253</v>
      </c>
    </row>
    <row r="1503" spans="2:36" x14ac:dyDescent="0.35">
      <c r="B1503" s="36" t="s">
        <v>2597</v>
      </c>
      <c r="C1503" s="45" t="s">
        <v>139</v>
      </c>
      <c r="D1503" s="45" t="s">
        <v>4457</v>
      </c>
      <c r="E1503" s="36" t="s">
        <v>2597</v>
      </c>
      <c r="F1503" s="36" t="str">
        <f t="shared" si="69"/>
        <v>2012_PA</v>
      </c>
      <c r="G1503" s="45">
        <v>2012</v>
      </c>
      <c r="H1503" s="45">
        <f>_xlfn.XLOOKUP(J1503,Main_OG!$B$1:$B$766,Main_OG!$O$1:$O$766,"")</f>
        <v>1</v>
      </c>
      <c r="I1503" s="45">
        <f>_xlfn.XLOOKUP(F1503,Main_OG!$D$1:$D$766,Main_OG!$J$1:$J$766,"")</f>
        <v>2</v>
      </c>
      <c r="J1503" s="45" t="s">
        <v>139</v>
      </c>
      <c r="K1503" s="45" t="str">
        <f t="shared" si="70"/>
        <v>Metropolitan Edison Co_PA</v>
      </c>
      <c r="L1503" s="45" t="str">
        <f t="shared" si="71"/>
        <v>Metropolitan Edison Co_PA</v>
      </c>
      <c r="M1503" s="45" t="s">
        <v>2604</v>
      </c>
      <c r="N1503" s="45">
        <v>0</v>
      </c>
      <c r="O1503" s="45">
        <v>44632</v>
      </c>
      <c r="P1503" s="45">
        <v>100</v>
      </c>
      <c r="Q1503" s="45">
        <v>380835</v>
      </c>
      <c r="R1503" s="45">
        <v>0</v>
      </c>
      <c r="S1503" s="45">
        <v>993896</v>
      </c>
      <c r="T1503" s="45">
        <v>133285</v>
      </c>
      <c r="U1503" s="45">
        <v>4124341</v>
      </c>
      <c r="V1503" s="45">
        <v>0</v>
      </c>
      <c r="W1503" s="45">
        <v>11.154878999999999</v>
      </c>
      <c r="X1503" s="45">
        <v>6.7289642000000001</v>
      </c>
      <c r="Y1503" s="45">
        <v>12.767986000000001</v>
      </c>
      <c r="Z1503" s="46">
        <v>689007</v>
      </c>
      <c r="AA1503" s="46">
        <v>53958.834917636865</v>
      </c>
      <c r="AB1503" s="47">
        <f>_xlfn.XLOOKUP($F1503,Main_OG!$D$1:$D$766,Main_OG!AJ$1:AJ$766,"")</f>
        <v>82018494</v>
      </c>
      <c r="AC1503" s="47">
        <f>_xlfn.XLOOKUP($F1503,Main_OG!$D$1:$D$766,Main_OG!AK$1:AK$766,"")</f>
        <v>1636160</v>
      </c>
      <c r="AD1503" s="47">
        <f>_xlfn.XLOOKUP($F1503,Main_OG!$D$1:$D$766,Main_OG!AL$1:AL$766,"")</f>
        <v>770830788</v>
      </c>
      <c r="AE1503" s="47">
        <f>_xlfn.XLOOKUP($F1503,Main_OG!$D$1:$D$766,Main_OG!AM$1:AM$766,"")</f>
        <v>75174408</v>
      </c>
      <c r="AF1503" s="48">
        <f>_xlfn.XLOOKUP($F1503,Main_OG!$D$1:$D$766,Main_OG!Z$1:Z$766,"")</f>
        <v>0</v>
      </c>
      <c r="AG1503" s="48">
        <f>_xlfn.XLOOKUP($F1503,Main_OG!$D$1:$D$766,Main_OG!AA$1:AA$766,"")</f>
        <v>2.324237813104427</v>
      </c>
      <c r="AH1503" s="48">
        <f>_xlfn.XLOOKUP($F1503,Main_OG!$D$1:$D$766,Main_OG!AB$1:AB$766,"")</f>
        <v>23.49195884567845</v>
      </c>
      <c r="AI1503" s="48">
        <f>_xlfn.XLOOKUP($F1503,Main_OG!$D$1:$D$766,Main_OG!AC$1:AC$766,"")</f>
        <v>3.503818060367514</v>
      </c>
      <c r="AJ1503" s="48">
        <f>_xlfn.XLOOKUP($F1503,Main_OG!$D$1:$D$766,Main_OG!AD$1:AD$766,"")</f>
        <v>0.75442193202762442</v>
      </c>
    </row>
    <row r="1504" spans="2:36" x14ac:dyDescent="0.35">
      <c r="B1504" s="36" t="s">
        <v>2597</v>
      </c>
      <c r="C1504" s="45" t="s">
        <v>139</v>
      </c>
      <c r="D1504" s="45" t="s">
        <v>4457</v>
      </c>
      <c r="E1504" s="36" t="s">
        <v>2597</v>
      </c>
      <c r="F1504" s="36" t="str">
        <f t="shared" si="69"/>
        <v>2013_PA</v>
      </c>
      <c r="G1504" s="45">
        <v>2013</v>
      </c>
      <c r="H1504" s="45">
        <f>_xlfn.XLOOKUP(J1504,Main_OG!$B$1:$B$766,Main_OG!$O$1:$O$766,"")</f>
        <v>1</v>
      </c>
      <c r="I1504" s="45">
        <f>_xlfn.XLOOKUP(F1504,Main_OG!$D$1:$D$766,Main_OG!$J$1:$J$766,"")</f>
        <v>2</v>
      </c>
      <c r="J1504" s="45" t="s">
        <v>139</v>
      </c>
      <c r="K1504" s="45" t="str">
        <f t="shared" si="70"/>
        <v>Metropolitan Edison Co_PA</v>
      </c>
      <c r="L1504" s="45" t="str">
        <f t="shared" si="71"/>
        <v>Metropolitan Edison Co_PA</v>
      </c>
      <c r="M1504" s="45" t="s">
        <v>2605</v>
      </c>
      <c r="N1504" s="45">
        <v>0</v>
      </c>
      <c r="O1504" s="45">
        <v>38470</v>
      </c>
      <c r="P1504" s="45">
        <v>90</v>
      </c>
      <c r="Q1504" s="45">
        <v>334485</v>
      </c>
      <c r="R1504" s="45">
        <v>0</v>
      </c>
      <c r="S1504" s="45">
        <v>843451</v>
      </c>
      <c r="T1504" s="45">
        <v>129792</v>
      </c>
      <c r="U1504" s="45">
        <v>3701218</v>
      </c>
      <c r="V1504" s="45">
        <v>0</v>
      </c>
      <c r="W1504" s="45">
        <v>11.137529000000001</v>
      </c>
      <c r="X1504" s="45">
        <v>8.0711446000000002</v>
      </c>
      <c r="Y1504" s="45">
        <v>13.059196</v>
      </c>
      <c r="Z1504" s="46">
        <v>704195</v>
      </c>
      <c r="AA1504" s="46">
        <v>55103.322201475516</v>
      </c>
      <c r="AB1504" s="47">
        <f>_xlfn.XLOOKUP($F1504,Main_OG!$D$1:$D$766,Main_OG!AJ$1:AJ$766,"")</f>
        <v>82911636</v>
      </c>
      <c r="AC1504" s="47">
        <f>_xlfn.XLOOKUP($F1504,Main_OG!$D$1:$D$766,Main_OG!AK$1:AK$766,"")</f>
        <v>1812018.8</v>
      </c>
      <c r="AD1504" s="47">
        <f>_xlfn.XLOOKUP($F1504,Main_OG!$D$1:$D$766,Main_OG!AL$1:AL$766,"")</f>
        <v>713604346</v>
      </c>
      <c r="AE1504" s="47">
        <f>_xlfn.XLOOKUP($F1504,Main_OG!$D$1:$D$766,Main_OG!AM$1:AM$766,"")</f>
        <v>78714031</v>
      </c>
      <c r="AF1504" s="48">
        <f>_xlfn.XLOOKUP($F1504,Main_OG!$D$1:$D$766,Main_OG!Z$1:Z$766,"")</f>
        <v>2.16</v>
      </c>
      <c r="AG1504" s="48">
        <f>_xlfn.XLOOKUP($F1504,Main_OG!$D$1:$D$766,Main_OG!AA$1:AA$766,"")</f>
        <v>2.4700000000000002</v>
      </c>
      <c r="AH1504" s="48">
        <f>_xlfn.XLOOKUP($F1504,Main_OG!$D$1:$D$766,Main_OG!AB$1:AB$766,"")</f>
        <v>22.862714639490921</v>
      </c>
      <c r="AI1504" s="48">
        <f>_xlfn.XLOOKUP($F1504,Main_OG!$D$1:$D$766,Main_OG!AC$1:AC$766,"")</f>
        <v>4</v>
      </c>
      <c r="AJ1504" s="48">
        <f>_xlfn.XLOOKUP($F1504,Main_OG!$D$1:$D$766,Main_OG!AD$1:AD$766,"")</f>
        <v>0.82</v>
      </c>
    </row>
    <row r="1505" spans="2:36" x14ac:dyDescent="0.35">
      <c r="B1505" s="36" t="s">
        <v>2597</v>
      </c>
      <c r="C1505" s="45" t="s">
        <v>139</v>
      </c>
      <c r="D1505" s="45" t="s">
        <v>4457</v>
      </c>
      <c r="E1505" s="36" t="s">
        <v>2597</v>
      </c>
      <c r="F1505" s="36" t="str">
        <f t="shared" si="69"/>
        <v>2014_PA</v>
      </c>
      <c r="G1505" s="45">
        <v>2014</v>
      </c>
      <c r="H1505" s="45">
        <f>_xlfn.XLOOKUP(J1505,Main_OG!$B$1:$B$766,Main_OG!$O$1:$O$766,"")</f>
        <v>1</v>
      </c>
      <c r="I1505" s="45">
        <f>_xlfn.XLOOKUP(F1505,Main_OG!$D$1:$D$766,Main_OG!$J$1:$J$766,"")</f>
        <v>2</v>
      </c>
      <c r="J1505" s="45" t="s">
        <v>139</v>
      </c>
      <c r="K1505" s="45" t="str">
        <f t="shared" si="70"/>
        <v>Metropolitan Edison Co_PA</v>
      </c>
      <c r="L1505" s="45" t="str">
        <f t="shared" si="71"/>
        <v>Metropolitan Edison Co_PA</v>
      </c>
      <c r="M1505" s="45" t="s">
        <v>2606</v>
      </c>
      <c r="N1505" s="45">
        <v>0</v>
      </c>
      <c r="O1505" s="45">
        <v>36879</v>
      </c>
      <c r="P1505" s="45">
        <v>73</v>
      </c>
      <c r="Q1505" s="45">
        <v>318101</v>
      </c>
      <c r="R1505" s="45">
        <v>0</v>
      </c>
      <c r="S1505" s="45">
        <v>818258</v>
      </c>
      <c r="T1505" s="45">
        <v>74274</v>
      </c>
      <c r="U1505" s="45">
        <v>3437743</v>
      </c>
      <c r="V1505" s="45">
        <v>0</v>
      </c>
      <c r="W1505" s="45">
        <v>10.332719000000001</v>
      </c>
      <c r="X1505" s="45">
        <v>11.146565000000001</v>
      </c>
      <c r="Y1505" s="45">
        <v>12.599778000000001</v>
      </c>
      <c r="Z1505" s="46">
        <v>718691.6</v>
      </c>
      <c r="AA1505" s="46">
        <v>56181.173935257772</v>
      </c>
      <c r="AB1505" s="47">
        <f>_xlfn.XLOOKUP($F1505,Main_OG!$D$1:$D$766,Main_OG!AJ$1:AJ$766,"")</f>
        <v>76253142</v>
      </c>
      <c r="AC1505" s="47">
        <f>_xlfn.XLOOKUP($F1505,Main_OG!$D$1:$D$766,Main_OG!AK$1:AK$766,"")</f>
        <v>3051964</v>
      </c>
      <c r="AD1505" s="47">
        <f>_xlfn.XLOOKUP($F1505,Main_OG!$D$1:$D$766,Main_OG!AL$1:AL$766,"")</f>
        <v>777465594</v>
      </c>
      <c r="AE1505" s="47">
        <f>_xlfn.XLOOKUP($F1505,Main_OG!$D$1:$D$766,Main_OG!AM$1:AM$766,"")</f>
        <v>78714659</v>
      </c>
      <c r="AF1505" s="48">
        <f>_xlfn.XLOOKUP($F1505,Main_OG!$D$1:$D$766,Main_OG!Z$1:Z$766,"")</f>
        <v>0</v>
      </c>
      <c r="AG1505" s="48">
        <f>_xlfn.XLOOKUP($F1505,Main_OG!$D$1:$D$766,Main_OG!AA$1:AA$766,"")</f>
        <v>2.5099999999999998</v>
      </c>
      <c r="AH1505" s="48">
        <f>_xlfn.XLOOKUP($F1505,Main_OG!$D$1:$D$766,Main_OG!AB$1:AB$766,"")</f>
        <v>23.67</v>
      </c>
      <c r="AI1505" s="48">
        <f>_xlfn.XLOOKUP($F1505,Main_OG!$D$1:$D$766,Main_OG!AC$1:AC$766,"")</f>
        <v>4.84</v>
      </c>
      <c r="AJ1505" s="48">
        <f>_xlfn.XLOOKUP($F1505,Main_OG!$D$1:$D$766,Main_OG!AD$1:AD$766,"")</f>
        <v>0.78</v>
      </c>
    </row>
    <row r="1506" spans="2:36" x14ac:dyDescent="0.35">
      <c r="B1506" s="36" t="s">
        <v>2597</v>
      </c>
      <c r="C1506" s="45" t="s">
        <v>139</v>
      </c>
      <c r="D1506" s="45" t="s">
        <v>4457</v>
      </c>
      <c r="E1506" s="36" t="s">
        <v>2597</v>
      </c>
      <c r="F1506" s="36" t="str">
        <f t="shared" si="69"/>
        <v>2015_PA</v>
      </c>
      <c r="G1506" s="45">
        <v>2015</v>
      </c>
      <c r="H1506" s="45">
        <f>_xlfn.XLOOKUP(J1506,Main_OG!$B$1:$B$766,Main_OG!$O$1:$O$766,"")</f>
        <v>1</v>
      </c>
      <c r="I1506" s="45">
        <f>_xlfn.XLOOKUP(F1506,Main_OG!$D$1:$D$766,Main_OG!$J$1:$J$766,"")</f>
        <v>2</v>
      </c>
      <c r="J1506" s="45" t="s">
        <v>139</v>
      </c>
      <c r="K1506" s="45" t="str">
        <f t="shared" si="70"/>
        <v>Metropolitan Edison Co_PA</v>
      </c>
      <c r="L1506" s="45" t="str">
        <f t="shared" si="71"/>
        <v>Metropolitan Edison Co_PA</v>
      </c>
      <c r="M1506" s="45" t="s">
        <v>2607</v>
      </c>
      <c r="N1506" s="45">
        <v>0</v>
      </c>
      <c r="O1506" s="45">
        <v>37811</v>
      </c>
      <c r="P1506" s="45">
        <v>71</v>
      </c>
      <c r="Q1506" s="45">
        <v>336197</v>
      </c>
      <c r="R1506" s="45">
        <v>0</v>
      </c>
      <c r="S1506" s="45">
        <v>830687</v>
      </c>
      <c r="T1506" s="45">
        <v>97331</v>
      </c>
      <c r="U1506" s="45">
        <v>3686902</v>
      </c>
      <c r="V1506" s="45">
        <v>0</v>
      </c>
      <c r="W1506" s="45">
        <v>11.423256</v>
      </c>
      <c r="X1506" s="45">
        <v>9.3795398999999993</v>
      </c>
      <c r="Y1506" s="45">
        <v>12.897468</v>
      </c>
      <c r="Z1506" s="46">
        <v>734145.1</v>
      </c>
      <c r="AA1506" s="46">
        <v>57400.656677590443</v>
      </c>
      <c r="AB1506" s="47">
        <f>_xlfn.XLOOKUP($F1506,Main_OG!$D$1:$D$766,Main_OG!AJ$1:AJ$766,"")</f>
        <v>61796088</v>
      </c>
      <c r="AC1506" s="47">
        <f>_xlfn.XLOOKUP($F1506,Main_OG!$D$1:$D$766,Main_OG!AK$1:AK$766,"")</f>
        <v>2647596</v>
      </c>
      <c r="AD1506" s="47">
        <f>_xlfn.XLOOKUP($F1506,Main_OG!$D$1:$D$766,Main_OG!AL$1:AL$766,"")</f>
        <v>876560302</v>
      </c>
      <c r="AE1506" s="47">
        <f>_xlfn.XLOOKUP($F1506,Main_OG!$D$1:$D$766,Main_OG!AM$1:AM$766,"")</f>
        <v>80516752</v>
      </c>
      <c r="AF1506" s="48">
        <f>_xlfn.XLOOKUP($F1506,Main_OG!$D$1:$D$766,Main_OG!Z$1:Z$766,"")</f>
        <v>0</v>
      </c>
      <c r="AG1506" s="48">
        <f>_xlfn.XLOOKUP($F1506,Main_OG!$D$1:$D$766,Main_OG!AA$1:AA$766,"")</f>
        <v>2.25948627072199</v>
      </c>
      <c r="AH1506" s="48">
        <f>_xlfn.XLOOKUP($F1506,Main_OG!$D$1:$D$766,Main_OG!AB$1:AB$766,"")</f>
        <v>12.08771849023859</v>
      </c>
      <c r="AI1506" s="48">
        <f>_xlfn.XLOOKUP($F1506,Main_OG!$D$1:$D$766,Main_OG!AC$1:AC$766,"")</f>
        <v>2.42</v>
      </c>
      <c r="AJ1506" s="48">
        <f>_xlfn.XLOOKUP($F1506,Main_OG!$D$1:$D$766,Main_OG!AD$1:AD$766,"")</f>
        <v>0.66963877086385626</v>
      </c>
    </row>
    <row r="1507" spans="2:36" x14ac:dyDescent="0.35">
      <c r="B1507" s="36" t="s">
        <v>2597</v>
      </c>
      <c r="C1507" s="45" t="s">
        <v>139</v>
      </c>
      <c r="D1507" s="45" t="s">
        <v>4457</v>
      </c>
      <c r="E1507" s="36" t="s">
        <v>2597</v>
      </c>
      <c r="F1507" s="36" t="str">
        <f t="shared" si="69"/>
        <v>2016_PA</v>
      </c>
      <c r="G1507" s="45">
        <v>2016</v>
      </c>
      <c r="H1507" s="45">
        <f>_xlfn.XLOOKUP(J1507,Main_OG!$B$1:$B$766,Main_OG!$O$1:$O$766,"")</f>
        <v>1</v>
      </c>
      <c r="I1507" s="45">
        <f>_xlfn.XLOOKUP(F1507,Main_OG!$D$1:$D$766,Main_OG!$J$1:$J$766,"")</f>
        <v>2</v>
      </c>
      <c r="J1507" s="45" t="s">
        <v>139</v>
      </c>
      <c r="K1507" s="45" t="str">
        <f t="shared" si="70"/>
        <v>Metropolitan Edison Co_PA</v>
      </c>
      <c r="L1507" s="45" t="str">
        <f t="shared" si="71"/>
        <v>Metropolitan Edison Co_PA</v>
      </c>
      <c r="M1507" s="45" t="s">
        <v>2608</v>
      </c>
      <c r="N1507" s="45">
        <v>0</v>
      </c>
      <c r="O1507" s="45">
        <v>35728</v>
      </c>
      <c r="P1507" s="45">
        <v>61</v>
      </c>
      <c r="Q1507" s="45">
        <v>330553</v>
      </c>
      <c r="R1507" s="45">
        <v>0</v>
      </c>
      <c r="S1507" s="45">
        <v>776652</v>
      </c>
      <c r="T1507" s="45">
        <v>86162</v>
      </c>
      <c r="U1507" s="45">
        <v>3626579</v>
      </c>
      <c r="V1507" s="45">
        <v>0</v>
      </c>
      <c r="W1507" s="45">
        <v>10.964705</v>
      </c>
      <c r="X1507" s="45">
        <v>8.1617186000000004</v>
      </c>
      <c r="Y1507" s="45">
        <v>12.907354</v>
      </c>
      <c r="Z1507" s="46">
        <v>744847.1</v>
      </c>
      <c r="AA1507" s="46">
        <v>58243.653579146463</v>
      </c>
      <c r="AB1507" s="47">
        <f>_xlfn.XLOOKUP($F1507,Main_OG!$D$1:$D$766,Main_OG!AJ$1:AJ$766,"")</f>
        <v>54978156</v>
      </c>
      <c r="AC1507" s="47">
        <f>_xlfn.XLOOKUP($F1507,Main_OG!$D$1:$D$766,Main_OG!AK$1:AK$766,"")</f>
        <v>1403058</v>
      </c>
      <c r="AD1507" s="47">
        <f>_xlfn.XLOOKUP($F1507,Main_OG!$D$1:$D$766,Main_OG!AL$1:AL$766,"")</f>
        <v>1004160024</v>
      </c>
      <c r="AE1507" s="47">
        <f>_xlfn.XLOOKUP($F1507,Main_OG!$D$1:$D$766,Main_OG!AM$1:AM$766,"")</f>
        <v>82924011</v>
      </c>
      <c r="AF1507" s="48">
        <f>_xlfn.XLOOKUP($F1507,Main_OG!$D$1:$D$766,Main_OG!Z$1:Z$766,"")</f>
        <v>0</v>
      </c>
      <c r="AG1507" s="48">
        <f>_xlfn.XLOOKUP($F1507,Main_OG!$D$1:$D$766,Main_OG!AA$1:AA$766,"")</f>
        <v>2.2143440282408582</v>
      </c>
      <c r="AH1507" s="48">
        <f>_xlfn.XLOOKUP($F1507,Main_OG!$D$1:$D$766,Main_OG!AB$1:AB$766,"")</f>
        <v>11.309272049594229</v>
      </c>
      <c r="AI1507" s="48">
        <f>_xlfn.XLOOKUP($F1507,Main_OG!$D$1:$D$766,Main_OG!AC$1:AC$766,"")</f>
        <v>3.2924726584307722</v>
      </c>
      <c r="AJ1507" s="48">
        <f>_xlfn.XLOOKUP($F1507,Main_OG!$D$1:$D$766,Main_OG!AD$1:AD$766,"")</f>
        <v>0.65636700530415037</v>
      </c>
    </row>
    <row r="1508" spans="2:36" x14ac:dyDescent="0.35">
      <c r="B1508" s="36" t="s">
        <v>2597</v>
      </c>
      <c r="C1508" s="45" t="s">
        <v>139</v>
      </c>
      <c r="D1508" s="45" t="s">
        <v>4457</v>
      </c>
      <c r="E1508" s="36" t="s">
        <v>2597</v>
      </c>
      <c r="F1508" s="36" t="str">
        <f t="shared" si="69"/>
        <v>2017_PA</v>
      </c>
      <c r="G1508" s="45">
        <v>2017</v>
      </c>
      <c r="H1508" s="45">
        <f>_xlfn.XLOOKUP(J1508,Main_OG!$B$1:$B$766,Main_OG!$O$1:$O$766,"")</f>
        <v>1</v>
      </c>
      <c r="I1508" s="45">
        <f>_xlfn.XLOOKUP(F1508,Main_OG!$D$1:$D$766,Main_OG!$J$1:$J$766,"")</f>
        <v>2</v>
      </c>
      <c r="J1508" s="45" t="s">
        <v>139</v>
      </c>
      <c r="K1508" s="45" t="str">
        <f t="shared" si="70"/>
        <v>Metropolitan Edison Co_PA</v>
      </c>
      <c r="L1508" s="45" t="str">
        <f t="shared" si="71"/>
        <v>Metropolitan Edison Co_PA</v>
      </c>
      <c r="M1508" s="45" t="s">
        <v>2609</v>
      </c>
      <c r="N1508" s="45">
        <v>0</v>
      </c>
      <c r="O1508" s="45">
        <v>35524</v>
      </c>
      <c r="P1508" s="45">
        <v>63</v>
      </c>
      <c r="Q1508" s="45">
        <v>326395</v>
      </c>
      <c r="R1508" s="45">
        <v>0</v>
      </c>
      <c r="S1508" s="45">
        <v>714902</v>
      </c>
      <c r="T1508" s="45">
        <v>129642</v>
      </c>
      <c r="U1508" s="45">
        <v>3435821</v>
      </c>
      <c r="V1508" s="45">
        <v>0</v>
      </c>
      <c r="W1508" s="45">
        <v>10.931149</v>
      </c>
      <c r="X1508" s="45">
        <v>8.6325418999999997</v>
      </c>
      <c r="Y1508" s="45">
        <v>13.556047</v>
      </c>
      <c r="Z1508" s="46">
        <v>754318</v>
      </c>
      <c r="AA1508" s="46">
        <v>58955.601777895325</v>
      </c>
      <c r="AB1508" s="47">
        <f>_xlfn.XLOOKUP($F1508,Main_OG!$D$1:$D$766,Main_OG!AJ$1:AJ$766,"")</f>
        <v>48580044</v>
      </c>
      <c r="AC1508" s="47">
        <f>_xlfn.XLOOKUP($F1508,Main_OG!$D$1:$D$766,Main_OG!AK$1:AK$766,"")</f>
        <v>1290710</v>
      </c>
      <c r="AD1508" s="47">
        <f>_xlfn.XLOOKUP($F1508,Main_OG!$D$1:$D$766,Main_OG!AL$1:AL$766,"")</f>
        <v>1055457674</v>
      </c>
      <c r="AE1508" s="47">
        <f>_xlfn.XLOOKUP($F1508,Main_OG!$D$1:$D$766,Main_OG!AM$1:AM$766,"")</f>
        <v>83199832</v>
      </c>
      <c r="AF1508" s="48">
        <f>_xlfn.XLOOKUP($F1508,Main_OG!$D$1:$D$766,Main_OG!Z$1:Z$766,"")</f>
        <v>0</v>
      </c>
      <c r="AG1508" s="48">
        <f>_xlfn.XLOOKUP($F1508,Main_OG!$D$1:$D$766,Main_OG!AA$1:AA$766,"")</f>
        <v>1.88</v>
      </c>
      <c r="AH1508" s="48">
        <f>_xlfn.XLOOKUP($F1508,Main_OG!$D$1:$D$766,Main_OG!AB$1:AB$766,"")</f>
        <v>14.73443638842941</v>
      </c>
      <c r="AI1508" s="48">
        <f>_xlfn.XLOOKUP($F1508,Main_OG!$D$1:$D$766,Main_OG!AC$1:AC$766,"")</f>
        <v>2.56</v>
      </c>
      <c r="AJ1508" s="48">
        <f>_xlfn.XLOOKUP($F1508,Main_OG!$D$1:$D$766,Main_OG!AD$1:AD$766,"")</f>
        <v>0.74</v>
      </c>
    </row>
    <row r="1509" spans="2:36" x14ac:dyDescent="0.35">
      <c r="B1509" s="36" t="s">
        <v>2597</v>
      </c>
      <c r="C1509" s="45" t="s">
        <v>139</v>
      </c>
      <c r="D1509" s="45" t="s">
        <v>4457</v>
      </c>
      <c r="E1509" s="36" t="s">
        <v>2597</v>
      </c>
      <c r="F1509" s="36" t="str">
        <f t="shared" si="69"/>
        <v>2018_PA</v>
      </c>
      <c r="G1509" s="45">
        <v>2018</v>
      </c>
      <c r="H1509" s="45">
        <f>_xlfn.XLOOKUP(J1509,Main_OG!$B$1:$B$766,Main_OG!$O$1:$O$766,"")</f>
        <v>1</v>
      </c>
      <c r="I1509" s="45">
        <f>_xlfn.XLOOKUP(F1509,Main_OG!$D$1:$D$766,Main_OG!$J$1:$J$766,"")</f>
        <v>2</v>
      </c>
      <c r="J1509" s="45" t="s">
        <v>139</v>
      </c>
      <c r="K1509" s="45" t="str">
        <f t="shared" si="70"/>
        <v>Metropolitan Edison Co_PA</v>
      </c>
      <c r="L1509" s="45" t="str">
        <f t="shared" si="71"/>
        <v>Metropolitan Edison Co_PA</v>
      </c>
      <c r="M1509" s="45" t="s">
        <v>2610</v>
      </c>
      <c r="N1509" s="45">
        <v>0</v>
      </c>
      <c r="O1509" s="45">
        <v>37063</v>
      </c>
      <c r="P1509" s="45">
        <v>70</v>
      </c>
      <c r="Q1509" s="45">
        <v>347053</v>
      </c>
      <c r="R1509" s="45">
        <v>0</v>
      </c>
      <c r="S1509" s="45">
        <v>776612</v>
      </c>
      <c r="T1509" s="45">
        <v>158239</v>
      </c>
      <c r="U1509" s="45">
        <v>3900668</v>
      </c>
      <c r="V1509" s="45">
        <v>0</v>
      </c>
      <c r="W1509" s="45">
        <v>10.469681</v>
      </c>
      <c r="X1509" s="45">
        <v>8.4991690000000002</v>
      </c>
      <c r="Y1509" s="45">
        <v>12.97719</v>
      </c>
      <c r="Z1509" s="46">
        <v>763855.4</v>
      </c>
      <c r="AA1509" s="46">
        <v>59633.774626131235</v>
      </c>
      <c r="AB1509" s="47">
        <f>_xlfn.XLOOKUP($F1509,Main_OG!$D$1:$D$766,Main_OG!AJ$1:AJ$766,"")</f>
        <v>46668322</v>
      </c>
      <c r="AC1509" s="47">
        <f>_xlfn.XLOOKUP($F1509,Main_OG!$D$1:$D$766,Main_OG!AK$1:AK$766,"")</f>
        <v>2931274</v>
      </c>
      <c r="AD1509" s="47">
        <f>_xlfn.XLOOKUP($F1509,Main_OG!$D$1:$D$766,Main_OG!AL$1:AL$766,"")</f>
        <v>1078551458</v>
      </c>
      <c r="AE1509" s="47">
        <f>_xlfn.XLOOKUP($F1509,Main_OG!$D$1:$D$766,Main_OG!AM$1:AM$766,"")</f>
        <v>83476744</v>
      </c>
      <c r="AF1509" s="48">
        <f>_xlfn.XLOOKUP($F1509,Main_OG!$D$1:$D$766,Main_OG!Z$1:Z$766,"")</f>
        <v>1.81</v>
      </c>
      <c r="AG1509" s="48">
        <f>_xlfn.XLOOKUP($F1509,Main_OG!$D$1:$D$766,Main_OG!AA$1:AA$766,"")</f>
        <v>2.09</v>
      </c>
      <c r="AH1509" s="48">
        <f>_xlfn.XLOOKUP($F1509,Main_OG!$D$1:$D$766,Main_OG!AB$1:AB$766,"")</f>
        <v>17.134646247082848</v>
      </c>
      <c r="AI1509" s="48">
        <f>_xlfn.XLOOKUP($F1509,Main_OG!$D$1:$D$766,Main_OG!AC$1:AC$766,"")</f>
        <v>3.8713752811270652</v>
      </c>
      <c r="AJ1509" s="48">
        <f>_xlfn.XLOOKUP($F1509,Main_OG!$D$1:$D$766,Main_OG!AD$1:AD$766,"")</f>
        <v>0.62810595158289428</v>
      </c>
    </row>
    <row r="1510" spans="2:36" x14ac:dyDescent="0.35">
      <c r="B1510" s="36" t="s">
        <v>2597</v>
      </c>
      <c r="C1510" s="45" t="s">
        <v>139</v>
      </c>
      <c r="D1510" s="45" t="s">
        <v>4457</v>
      </c>
      <c r="E1510" s="36" t="s">
        <v>2597</v>
      </c>
      <c r="F1510" s="36" t="str">
        <f t="shared" si="69"/>
        <v>2019_PA</v>
      </c>
      <c r="G1510" s="45">
        <v>2019</v>
      </c>
      <c r="H1510" s="45">
        <f>_xlfn.XLOOKUP(J1510,Main_OG!$B$1:$B$766,Main_OG!$O$1:$O$766,"")</f>
        <v>1</v>
      </c>
      <c r="I1510" s="45">
        <f>_xlfn.XLOOKUP(F1510,Main_OG!$D$1:$D$766,Main_OG!$J$1:$J$766,"")</f>
        <v>2</v>
      </c>
      <c r="J1510" s="45" t="s">
        <v>139</v>
      </c>
      <c r="K1510" s="45" t="str">
        <f t="shared" si="70"/>
        <v>Metropolitan Edison Co_PA</v>
      </c>
      <c r="L1510" s="45" t="str">
        <f t="shared" si="71"/>
        <v>Metropolitan Edison Co_PA</v>
      </c>
      <c r="M1510" s="45" t="s">
        <v>2611</v>
      </c>
      <c r="N1510" s="45">
        <v>0</v>
      </c>
      <c r="O1510" s="45">
        <v>37804</v>
      </c>
      <c r="P1510" s="45">
        <v>116</v>
      </c>
      <c r="Q1510" s="45">
        <v>362542</v>
      </c>
      <c r="R1510" s="45">
        <v>0</v>
      </c>
      <c r="S1510" s="45">
        <v>730038</v>
      </c>
      <c r="T1510" s="45">
        <v>167478</v>
      </c>
      <c r="U1510" s="45">
        <v>4006722</v>
      </c>
      <c r="V1510" s="45">
        <v>0</v>
      </c>
      <c r="W1510" s="45">
        <v>10.084146</v>
      </c>
      <c r="X1510" s="45">
        <v>7.1814207999999997</v>
      </c>
      <c r="Y1510" s="45">
        <v>12.578362</v>
      </c>
      <c r="Z1510" s="46">
        <v>772529.5</v>
      </c>
      <c r="AA1510" s="46">
        <v>60359.134465093557</v>
      </c>
      <c r="AB1510" s="47">
        <f>_xlfn.XLOOKUP($F1510,Main_OG!$D$1:$D$766,Main_OG!AJ$1:AJ$766,"")</f>
        <v>38844130</v>
      </c>
      <c r="AC1510" s="47">
        <f>_xlfn.XLOOKUP($F1510,Main_OG!$D$1:$D$766,Main_OG!AK$1:AK$766,"")</f>
        <v>898906</v>
      </c>
      <c r="AD1510" s="47">
        <f>_xlfn.XLOOKUP($F1510,Main_OG!$D$1:$D$766,Main_OG!AL$1:AL$766,"")</f>
        <v>1347497180</v>
      </c>
      <c r="AE1510" s="47">
        <f>_xlfn.XLOOKUP($F1510,Main_OG!$D$1:$D$766,Main_OG!AM$1:AM$766,"")</f>
        <v>83229652</v>
      </c>
      <c r="AF1510" s="48">
        <f>_xlfn.XLOOKUP($F1510,Main_OG!$D$1:$D$766,Main_OG!Z$1:Z$766,"")</f>
        <v>1.54</v>
      </c>
      <c r="AG1510" s="48">
        <f>_xlfn.XLOOKUP($F1510,Main_OG!$D$1:$D$766,Main_OG!AA$1:AA$766,"")</f>
        <v>2.176146746141439</v>
      </c>
      <c r="AH1510" s="48">
        <f>_xlfn.XLOOKUP($F1510,Main_OG!$D$1:$D$766,Main_OG!AB$1:AB$766,"")</f>
        <v>16.155101142605361</v>
      </c>
      <c r="AI1510" s="48">
        <f>_xlfn.XLOOKUP($F1510,Main_OG!$D$1:$D$766,Main_OG!AC$1:AC$766,"")</f>
        <v>3.3292283805067271</v>
      </c>
      <c r="AJ1510" s="48">
        <f>_xlfn.XLOOKUP($F1510,Main_OG!$D$1:$D$766,Main_OG!AD$1:AD$766,"")</f>
        <v>0.68</v>
      </c>
    </row>
    <row r="1511" spans="2:36" x14ac:dyDescent="0.35">
      <c r="B1511" s="36" t="s">
        <v>2597</v>
      </c>
      <c r="C1511" s="45" t="s">
        <v>139</v>
      </c>
      <c r="D1511" s="45" t="s">
        <v>4457</v>
      </c>
      <c r="E1511" s="36" t="s">
        <v>2597</v>
      </c>
      <c r="F1511" s="36" t="str">
        <f t="shared" si="69"/>
        <v>2020_PA</v>
      </c>
      <c r="G1511" s="45">
        <v>2020</v>
      </c>
      <c r="H1511" s="45">
        <f>_xlfn.XLOOKUP(J1511,Main_OG!$B$1:$B$766,Main_OG!$O$1:$O$766,"")</f>
        <v>1</v>
      </c>
      <c r="I1511" s="45">
        <f>_xlfn.XLOOKUP(F1511,Main_OG!$D$1:$D$766,Main_OG!$J$1:$J$766,"")</f>
        <v>2</v>
      </c>
      <c r="J1511" s="45" t="s">
        <v>139</v>
      </c>
      <c r="K1511" s="45" t="str">
        <f t="shared" si="70"/>
        <v>Metropolitan Edison Co_PA</v>
      </c>
      <c r="L1511" s="45" t="str">
        <f t="shared" si="71"/>
        <v>Metropolitan Edison Co_PA</v>
      </c>
      <c r="M1511" s="45" t="s">
        <v>2612</v>
      </c>
      <c r="N1511" s="45">
        <v>0</v>
      </c>
      <c r="O1511" s="45">
        <v>38207</v>
      </c>
      <c r="P1511" s="45">
        <v>163</v>
      </c>
      <c r="Q1511" s="45">
        <v>0</v>
      </c>
      <c r="R1511" s="45">
        <v>0</v>
      </c>
      <c r="S1511" s="45">
        <v>659556</v>
      </c>
      <c r="T1511" s="45">
        <v>170439</v>
      </c>
      <c r="U1511" s="45">
        <v>0</v>
      </c>
      <c r="V1511" s="45">
        <v>0</v>
      </c>
      <c r="W1511" s="45">
        <v>10.067894000000001</v>
      </c>
      <c r="X1511" s="45">
        <v>6.9147319999999999</v>
      </c>
      <c r="Y1511" s="45">
        <v>0</v>
      </c>
      <c r="Z1511" s="46">
        <v>736470.6</v>
      </c>
      <c r="AA1511" s="46">
        <v>57561.930981701065</v>
      </c>
      <c r="AB1511" s="47">
        <f>_xlfn.XLOOKUP($F1511,Main_OG!$D$1:$D$766,Main_OG!AJ$1:AJ$766,"")</f>
        <v>27123248</v>
      </c>
      <c r="AC1511" s="47">
        <f>_xlfn.XLOOKUP($F1511,Main_OG!$D$1:$D$766,Main_OG!AK$1:AK$766,"")</f>
        <v>416792</v>
      </c>
      <c r="AD1511" s="47">
        <f>_xlfn.XLOOKUP($F1511,Main_OG!$D$1:$D$766,Main_OG!AL$1:AL$766,"")</f>
        <v>1660210754</v>
      </c>
      <c r="AE1511" s="47">
        <f>_xlfn.XLOOKUP($F1511,Main_OG!$D$1:$D$766,Main_OG!AM$1:AM$766,"")</f>
        <v>0</v>
      </c>
      <c r="AF1511" s="48">
        <f>_xlfn.XLOOKUP($F1511,Main_OG!$D$1:$D$766,Main_OG!Z$1:Z$766,"")</f>
        <v>0</v>
      </c>
      <c r="AG1511" s="48">
        <f>_xlfn.XLOOKUP($F1511,Main_OG!$D$1:$D$766,Main_OG!AA$1:AA$766,"")</f>
        <v>2.127327759928813</v>
      </c>
      <c r="AH1511" s="48">
        <f>_xlfn.XLOOKUP($F1511,Main_OG!$D$1:$D$766,Main_OG!AB$1:AB$766,"")</f>
        <v>12.535325193609101</v>
      </c>
      <c r="AI1511" s="48">
        <f>_xlfn.XLOOKUP($F1511,Main_OG!$D$1:$D$766,Main_OG!AC$1:AC$766,"")</f>
        <v>2.8422150630003218</v>
      </c>
      <c r="AJ1511" s="48">
        <f>_xlfn.XLOOKUP($F1511,Main_OG!$D$1:$D$766,Main_OG!AD$1:AD$766,"")</f>
        <v>0.5848556097000881</v>
      </c>
    </row>
    <row r="1512" spans="2:36" x14ac:dyDescent="0.35">
      <c r="B1512" s="36" t="s">
        <v>2613</v>
      </c>
      <c r="C1512" s="45" t="s">
        <v>533</v>
      </c>
      <c r="D1512" s="45" t="s">
        <v>4458</v>
      </c>
      <c r="E1512" s="36" t="s">
        <v>2613</v>
      </c>
      <c r="F1512" s="36" t="str">
        <f t="shared" si="69"/>
        <v>2006_IA</v>
      </c>
      <c r="G1512" s="45">
        <v>2006</v>
      </c>
      <c r="H1512" s="45">
        <f>_xlfn.XLOOKUP(J1512,Main_OG!$B$1:$B$766,Main_OG!$O$1:$O$766,"")</f>
        <v>0</v>
      </c>
      <c r="I1512" s="45">
        <f>_xlfn.XLOOKUP(F1512,Main_OG!$D$1:$D$766,Main_OG!$J$1:$J$766,"")</f>
        <v>0</v>
      </c>
      <c r="J1512" s="45" t="s">
        <v>533</v>
      </c>
      <c r="K1512" s="45" t="str">
        <f t="shared" si="70"/>
        <v>MidAmerican Energy Co_IA</v>
      </c>
      <c r="L1512" s="45" t="str">
        <f t="shared" si="71"/>
        <v>MidAmerican Energy Co_IA</v>
      </c>
      <c r="M1512" s="45" t="s">
        <v>2614</v>
      </c>
      <c r="N1512" s="45">
        <v>0</v>
      </c>
      <c r="O1512" s="45">
        <v>85397</v>
      </c>
      <c r="P1512" s="45">
        <v>1237</v>
      </c>
      <c r="Q1512" s="45">
        <v>535005</v>
      </c>
      <c r="R1512" s="45">
        <v>0</v>
      </c>
      <c r="S1512" s="45">
        <v>318809</v>
      </c>
      <c r="T1512" s="45">
        <v>317020</v>
      </c>
      <c r="U1512" s="45">
        <v>440372</v>
      </c>
      <c r="V1512" s="45">
        <v>0</v>
      </c>
      <c r="W1512" s="45">
        <v>6.5388388474001564</v>
      </c>
      <c r="X1512" s="45">
        <v>4.0700565317012369</v>
      </c>
      <c r="Y1512" s="45">
        <v>8.6578956319082998</v>
      </c>
      <c r="Z1512" s="46">
        <v>155704.5</v>
      </c>
      <c r="AA1512" s="46">
        <v>52203.514733907228</v>
      </c>
      <c r="AB1512" s="47">
        <f>_xlfn.XLOOKUP($F1512,Main_OG!$D$1:$D$766,Main_OG!AJ$1:AJ$766,"")</f>
        <v>43370103.740000002</v>
      </c>
      <c r="AC1512" s="47">
        <f>_xlfn.XLOOKUP($F1512,Main_OG!$D$1:$D$766,Main_OG!AK$1:AK$766,"")</f>
        <v>952477.77999999991</v>
      </c>
      <c r="AD1512" s="47">
        <f>_xlfn.XLOOKUP($F1512,Main_OG!$D$1:$D$766,Main_OG!AL$1:AL$766,"")</f>
        <v>39319136.759999998</v>
      </c>
      <c r="AE1512" s="47">
        <f>_xlfn.XLOOKUP($F1512,Main_OG!$D$1:$D$766,Main_OG!AM$1:AM$766,"")</f>
        <v>5095442</v>
      </c>
      <c r="AF1512" s="48">
        <f>_xlfn.XLOOKUP($F1512,Main_OG!$D$1:$D$766,Main_OG!Z$1:Z$766,"")</f>
        <v>0</v>
      </c>
      <c r="AG1512" s="48">
        <f>_xlfn.XLOOKUP($F1512,Main_OG!$D$1:$D$766,Main_OG!AA$1:AA$766,"")</f>
        <v>1.03</v>
      </c>
      <c r="AH1512" s="48">
        <f>_xlfn.XLOOKUP($F1512,Main_OG!$D$1:$D$766,Main_OG!AB$1:AB$766,"")</f>
        <v>15.32</v>
      </c>
      <c r="AI1512" s="48">
        <f>_xlfn.XLOOKUP($F1512,Main_OG!$D$1:$D$766,Main_OG!AC$1:AC$766,"")</f>
        <v>7.1610124069250478</v>
      </c>
      <c r="AJ1512" s="48">
        <f>_xlfn.XLOOKUP($F1512,Main_OG!$D$1:$D$766,Main_OG!AD$1:AD$766,"")</f>
        <v>0.4704061490499184</v>
      </c>
    </row>
    <row r="1513" spans="2:36" x14ac:dyDescent="0.35">
      <c r="B1513" s="36" t="s">
        <v>2613</v>
      </c>
      <c r="C1513" s="45" t="s">
        <v>124</v>
      </c>
      <c r="D1513" s="45" t="s">
        <v>4458</v>
      </c>
      <c r="E1513" s="36" t="s">
        <v>2613</v>
      </c>
      <c r="F1513" s="36" t="str">
        <f t="shared" si="69"/>
        <v>2006_IL</v>
      </c>
      <c r="G1513" s="45">
        <v>2006</v>
      </c>
      <c r="H1513" s="45">
        <f>_xlfn.XLOOKUP(J1513,Main_OG!$B$1:$B$766,Main_OG!$O$1:$O$766,"")</f>
        <v>0</v>
      </c>
      <c r="I1513" s="45">
        <f>_xlfn.XLOOKUP(F1513,Main_OG!$D$1:$D$766,Main_OG!$J$1:$J$766,"")</f>
        <v>0</v>
      </c>
      <c r="J1513" s="45" t="s">
        <v>124</v>
      </c>
      <c r="K1513" s="45" t="str">
        <f t="shared" si="70"/>
        <v>MidAmerican Energy Co_IL</v>
      </c>
      <c r="L1513" s="45" t="str">
        <f t="shared" si="71"/>
        <v>MidAmerican Energy Co_IL</v>
      </c>
      <c r="M1513" s="45" t="s">
        <v>2615</v>
      </c>
      <c r="N1513" s="45">
        <v>0</v>
      </c>
      <c r="O1513" s="45">
        <v>9103</v>
      </c>
      <c r="P1513" s="45">
        <v>87</v>
      </c>
      <c r="Q1513" s="45">
        <v>75186</v>
      </c>
      <c r="R1513" s="45">
        <v>0</v>
      </c>
      <c r="S1513" s="45">
        <v>38340</v>
      </c>
      <c r="T1513" s="45">
        <v>25287</v>
      </c>
      <c r="U1513" s="45">
        <v>52298</v>
      </c>
      <c r="V1513" s="45">
        <v>0</v>
      </c>
      <c r="W1513" s="45">
        <v>6.2221169154269216</v>
      </c>
      <c r="X1513" s="45">
        <v>3.9664575755151601</v>
      </c>
      <c r="Y1513" s="45">
        <v>8.3469395246691018</v>
      </c>
      <c r="Z1513" s="46">
        <v>759825.7</v>
      </c>
      <c r="AA1513" s="46">
        <v>60093.989578419096</v>
      </c>
      <c r="AB1513" s="47">
        <f>_xlfn.XLOOKUP($F1513,Main_OG!$D$1:$D$766,Main_OG!AJ$1:AJ$766,"")</f>
        <v>109031484.76000001</v>
      </c>
      <c r="AC1513" s="47">
        <f>_xlfn.XLOOKUP($F1513,Main_OG!$D$1:$D$766,Main_OG!AK$1:AK$766,"")</f>
        <v>575427.54000000015</v>
      </c>
      <c r="AD1513" s="47">
        <f>_xlfn.XLOOKUP($F1513,Main_OG!$D$1:$D$766,Main_OG!AL$1:AL$766,"")</f>
        <v>89313219.420000002</v>
      </c>
      <c r="AE1513" s="47">
        <f>_xlfn.XLOOKUP($F1513,Main_OG!$D$1:$D$766,Main_OG!AM$1:AM$766,"")</f>
        <v>94154140</v>
      </c>
      <c r="AF1513" s="48">
        <f>_xlfn.XLOOKUP($F1513,Main_OG!$D$1:$D$766,Main_OG!Z$1:Z$766,"")</f>
        <v>0.96</v>
      </c>
      <c r="AG1513" s="48">
        <f>_xlfn.XLOOKUP($F1513,Main_OG!$D$1:$D$766,Main_OG!AA$1:AA$766,"")</f>
        <v>1.25</v>
      </c>
      <c r="AH1513" s="48">
        <f>_xlfn.XLOOKUP($F1513,Main_OG!$D$1:$D$766,Main_OG!AB$1:AB$766,"")</f>
        <v>14.13114039693003</v>
      </c>
      <c r="AI1513" s="48">
        <f>_xlfn.XLOOKUP($F1513,Main_OG!$D$1:$D$766,Main_OG!AC$1:AC$766,"")</f>
        <v>7.1610124069250478</v>
      </c>
      <c r="AJ1513" s="48">
        <f>_xlfn.XLOOKUP($F1513,Main_OG!$D$1:$D$766,Main_OG!AD$1:AD$766,"")</f>
        <v>0.4704061490499184</v>
      </c>
    </row>
    <row r="1514" spans="2:36" x14ac:dyDescent="0.35">
      <c r="B1514" s="36" t="s">
        <v>2613</v>
      </c>
      <c r="C1514" s="45" t="s">
        <v>847</v>
      </c>
      <c r="D1514" s="45" t="s">
        <v>4458</v>
      </c>
      <c r="E1514" s="36" t="s">
        <v>2613</v>
      </c>
      <c r="F1514" s="36" t="str">
        <f t="shared" si="69"/>
        <v>2006_SD</v>
      </c>
      <c r="G1514" s="45">
        <v>2006</v>
      </c>
      <c r="H1514" s="45">
        <f>_xlfn.XLOOKUP(J1514,Main_OG!$B$1:$B$766,Main_OG!$O$1:$O$766,"")</f>
        <v>0</v>
      </c>
      <c r="I1514" s="45">
        <f>_xlfn.XLOOKUP(F1514,Main_OG!$D$1:$D$766,Main_OG!$J$1:$J$766,"")</f>
        <v>0</v>
      </c>
      <c r="J1514" s="45" t="s">
        <v>847</v>
      </c>
      <c r="K1514" s="45" t="str">
        <f t="shared" si="70"/>
        <v>MidAmerican Energy Co_SD</v>
      </c>
      <c r="L1514" s="45" t="str">
        <f t="shared" si="71"/>
        <v>MidAmerican Energy Co_SD</v>
      </c>
      <c r="M1514" s="45" t="s">
        <v>2616</v>
      </c>
      <c r="N1514" s="45">
        <v>0</v>
      </c>
      <c r="O1514" s="45">
        <v>705</v>
      </c>
      <c r="P1514" s="45">
        <v>19</v>
      </c>
      <c r="Q1514" s="45">
        <v>3122</v>
      </c>
      <c r="R1514" s="45">
        <v>0</v>
      </c>
      <c r="S1514" s="45">
        <v>2293</v>
      </c>
      <c r="T1514" s="45">
        <v>5138</v>
      </c>
      <c r="U1514" s="45">
        <v>2698</v>
      </c>
      <c r="V1514" s="45">
        <v>0</v>
      </c>
      <c r="W1514" s="45">
        <v>6.6913738765028601</v>
      </c>
      <c r="X1514" s="45">
        <v>4.0068939163527748</v>
      </c>
      <c r="Y1514" s="45">
        <v>7.2433419243986252</v>
      </c>
      <c r="Z1514" s="46">
        <v>39961.599999999999</v>
      </c>
      <c r="AA1514" s="46">
        <v>51034.375307298673</v>
      </c>
      <c r="AB1514" s="47">
        <f>_xlfn.XLOOKUP($F1514,Main_OG!$D$1:$D$766,Main_OG!AJ$1:AJ$766,"")</f>
        <v>4127086.04</v>
      </c>
      <c r="AC1514" s="47">
        <f>_xlfn.XLOOKUP($F1514,Main_OG!$D$1:$D$766,Main_OG!AK$1:AK$766,"")</f>
        <v>37556.239999999998</v>
      </c>
      <c r="AD1514" s="47">
        <f>_xlfn.XLOOKUP($F1514,Main_OG!$D$1:$D$766,Main_OG!AL$1:AL$766,"")</f>
        <v>6689598.0199999996</v>
      </c>
      <c r="AE1514" s="47">
        <f>_xlfn.XLOOKUP($F1514,Main_OG!$D$1:$D$766,Main_OG!AM$1:AM$766,"")</f>
        <v>0</v>
      </c>
      <c r="AF1514" s="48">
        <f>_xlfn.XLOOKUP($F1514,Main_OG!$D$1:$D$766,Main_OG!Z$1:Z$766,"")</f>
        <v>0</v>
      </c>
      <c r="AG1514" s="48">
        <f>_xlfn.XLOOKUP($F1514,Main_OG!$D$1:$D$766,Main_OG!AA$1:AA$766,"")</f>
        <v>1.51</v>
      </c>
      <c r="AH1514" s="48">
        <f>_xlfn.XLOOKUP($F1514,Main_OG!$D$1:$D$766,Main_OG!AB$1:AB$766,"")</f>
        <v>15.46</v>
      </c>
      <c r="AI1514" s="48">
        <f>_xlfn.XLOOKUP($F1514,Main_OG!$D$1:$D$766,Main_OG!AC$1:AC$766,"")</f>
        <v>8.65</v>
      </c>
      <c r="AJ1514" s="48">
        <f>_xlfn.XLOOKUP($F1514,Main_OG!$D$1:$D$766,Main_OG!AD$1:AD$766,"")</f>
        <v>0.4704061490499184</v>
      </c>
    </row>
    <row r="1515" spans="2:36" x14ac:dyDescent="0.35">
      <c r="B1515" s="36" t="s">
        <v>2613</v>
      </c>
      <c r="C1515" s="45" t="s">
        <v>533</v>
      </c>
      <c r="D1515" s="45" t="s">
        <v>4458</v>
      </c>
      <c r="E1515" s="36" t="s">
        <v>2613</v>
      </c>
      <c r="F1515" s="36" t="str">
        <f t="shared" si="69"/>
        <v>2007_IA</v>
      </c>
      <c r="G1515" s="45">
        <v>2007</v>
      </c>
      <c r="H1515" s="45">
        <f>_xlfn.XLOOKUP(J1515,Main_OG!$B$1:$B$766,Main_OG!$O$1:$O$766,"")</f>
        <v>0</v>
      </c>
      <c r="I1515" s="45">
        <f>_xlfn.XLOOKUP(F1515,Main_OG!$D$1:$D$766,Main_OG!$J$1:$J$766,"")</f>
        <v>0</v>
      </c>
      <c r="J1515" s="45" t="s">
        <v>533</v>
      </c>
      <c r="K1515" s="45" t="str">
        <f t="shared" si="70"/>
        <v>MidAmerican Energy Co_IA</v>
      </c>
      <c r="L1515" s="45" t="str">
        <f t="shared" si="71"/>
        <v>MidAmerican Energy Co_IA</v>
      </c>
      <c r="M1515" s="45" t="s">
        <v>2617</v>
      </c>
      <c r="N1515" s="45">
        <v>0</v>
      </c>
      <c r="O1515" s="45">
        <v>85670</v>
      </c>
      <c r="P1515" s="45">
        <v>1278</v>
      </c>
      <c r="Q1515" s="45">
        <v>540810</v>
      </c>
      <c r="R1515" s="45">
        <v>0</v>
      </c>
      <c r="S1515" s="45">
        <v>326322</v>
      </c>
      <c r="T1515" s="45">
        <v>331938</v>
      </c>
      <c r="U1515" s="45">
        <v>464724</v>
      </c>
      <c r="V1515" s="45">
        <v>0</v>
      </c>
      <c r="W1515" s="45">
        <v>6.44</v>
      </c>
      <c r="X1515" s="45">
        <v>4.01</v>
      </c>
      <c r="Y1515" s="45">
        <v>8.51</v>
      </c>
      <c r="Z1515" s="46">
        <v>162838.1</v>
      </c>
      <c r="AA1515" s="46">
        <v>54293.627792900268</v>
      </c>
      <c r="AB1515" s="47">
        <f>_xlfn.XLOOKUP($F1515,Main_OG!$D$1:$D$766,Main_OG!AJ$1:AJ$766,"")</f>
        <v>46908620</v>
      </c>
      <c r="AC1515" s="47">
        <f>_xlfn.XLOOKUP($F1515,Main_OG!$D$1:$D$766,Main_OG!AK$1:AK$766,"")</f>
        <v>1414008</v>
      </c>
      <c r="AD1515" s="47">
        <f>_xlfn.XLOOKUP($F1515,Main_OG!$D$1:$D$766,Main_OG!AL$1:AL$766,"")</f>
        <v>51937094</v>
      </c>
      <c r="AE1515" s="47">
        <f>_xlfn.XLOOKUP($F1515,Main_OG!$D$1:$D$766,Main_OG!AM$1:AM$766,"")</f>
        <v>4518875</v>
      </c>
      <c r="AF1515" s="48">
        <f>_xlfn.XLOOKUP($F1515,Main_OG!$D$1:$D$766,Main_OG!Z$1:Z$766,"")</f>
        <v>0</v>
      </c>
      <c r="AG1515" s="48">
        <f>_xlfn.XLOOKUP($F1515,Main_OG!$D$1:$D$766,Main_OG!AA$1:AA$766,"")</f>
        <v>1.06</v>
      </c>
      <c r="AH1515" s="48">
        <f>_xlfn.XLOOKUP($F1515,Main_OG!$D$1:$D$766,Main_OG!AB$1:AB$766,"")</f>
        <v>17.45</v>
      </c>
      <c r="AI1515" s="48">
        <f>_xlfn.XLOOKUP($F1515,Main_OG!$D$1:$D$766,Main_OG!AC$1:AC$766,"")</f>
        <v>7.3815467393807772</v>
      </c>
      <c r="AJ1515" s="48">
        <f>_xlfn.XLOOKUP($F1515,Main_OG!$D$1:$D$766,Main_OG!AD$1:AD$766,"")</f>
        <v>0.58103021845052572</v>
      </c>
    </row>
    <row r="1516" spans="2:36" x14ac:dyDescent="0.35">
      <c r="B1516" s="36" t="s">
        <v>2613</v>
      </c>
      <c r="C1516" s="45" t="s">
        <v>124</v>
      </c>
      <c r="D1516" s="45" t="s">
        <v>4458</v>
      </c>
      <c r="E1516" s="36" t="s">
        <v>2613</v>
      </c>
      <c r="F1516" s="36" t="str">
        <f t="shared" si="69"/>
        <v>2007_IL</v>
      </c>
      <c r="G1516" s="45">
        <v>2007</v>
      </c>
      <c r="H1516" s="45">
        <f>_xlfn.XLOOKUP(J1516,Main_OG!$B$1:$B$766,Main_OG!$O$1:$O$766,"")</f>
        <v>0</v>
      </c>
      <c r="I1516" s="45">
        <f>_xlfn.XLOOKUP(F1516,Main_OG!$D$1:$D$766,Main_OG!$J$1:$J$766,"")</f>
        <v>0</v>
      </c>
      <c r="J1516" s="45" t="s">
        <v>124</v>
      </c>
      <c r="K1516" s="45" t="str">
        <f t="shared" si="70"/>
        <v>MidAmerican Energy Co_IL</v>
      </c>
      <c r="L1516" s="45" t="str">
        <f t="shared" si="71"/>
        <v>MidAmerican Energy Co_IL</v>
      </c>
      <c r="M1516" s="45" t="s">
        <v>2618</v>
      </c>
      <c r="N1516" s="45">
        <v>0</v>
      </c>
      <c r="O1516" s="45">
        <v>9085</v>
      </c>
      <c r="P1516" s="45">
        <v>88</v>
      </c>
      <c r="Q1516" s="45">
        <v>75363</v>
      </c>
      <c r="R1516" s="45">
        <v>0</v>
      </c>
      <c r="S1516" s="45">
        <v>39289</v>
      </c>
      <c r="T1516" s="45">
        <v>26107</v>
      </c>
      <c r="U1516" s="45">
        <v>54102</v>
      </c>
      <c r="V1516" s="45">
        <v>0</v>
      </c>
      <c r="W1516" s="45">
        <v>6.1</v>
      </c>
      <c r="X1516" s="45">
        <v>3.92</v>
      </c>
      <c r="Y1516" s="45">
        <v>8.2100000000000009</v>
      </c>
      <c r="Z1516" s="46">
        <v>769571.6</v>
      </c>
      <c r="AA1516" s="46">
        <v>60615.920174330764</v>
      </c>
      <c r="AB1516" s="47">
        <f>_xlfn.XLOOKUP($F1516,Main_OG!$D$1:$D$766,Main_OG!AJ$1:AJ$766,"")</f>
        <v>114124416</v>
      </c>
      <c r="AC1516" s="47">
        <f>_xlfn.XLOOKUP($F1516,Main_OG!$D$1:$D$766,Main_OG!AK$1:AK$766,"")</f>
        <v>546524</v>
      </c>
      <c r="AD1516" s="47">
        <f>_xlfn.XLOOKUP($F1516,Main_OG!$D$1:$D$766,Main_OG!AL$1:AL$766,"")</f>
        <v>132300866</v>
      </c>
      <c r="AE1516" s="47">
        <f>_xlfn.XLOOKUP($F1516,Main_OG!$D$1:$D$766,Main_OG!AM$1:AM$766,"")</f>
        <v>95728845</v>
      </c>
      <c r="AF1516" s="48">
        <f>_xlfn.XLOOKUP($F1516,Main_OG!$D$1:$D$766,Main_OG!Z$1:Z$766,"")</f>
        <v>1.0900000000000001</v>
      </c>
      <c r="AG1516" s="48">
        <f>_xlfn.XLOOKUP($F1516,Main_OG!$D$1:$D$766,Main_OG!AA$1:AA$766,"")</f>
        <v>1.33</v>
      </c>
      <c r="AH1516" s="48">
        <f>_xlfn.XLOOKUP($F1516,Main_OG!$D$1:$D$766,Main_OG!AB$1:AB$766,"")</f>
        <v>15.097711394063451</v>
      </c>
      <c r="AI1516" s="48">
        <f>_xlfn.XLOOKUP($F1516,Main_OG!$D$1:$D$766,Main_OG!AC$1:AC$766,"")</f>
        <v>7.3815467393807772</v>
      </c>
      <c r="AJ1516" s="48">
        <f>_xlfn.XLOOKUP($F1516,Main_OG!$D$1:$D$766,Main_OG!AD$1:AD$766,"")</f>
        <v>0.58103021845052572</v>
      </c>
    </row>
    <row r="1517" spans="2:36" x14ac:dyDescent="0.35">
      <c r="B1517" s="36" t="s">
        <v>2613</v>
      </c>
      <c r="C1517" s="45" t="s">
        <v>847</v>
      </c>
      <c r="D1517" s="45" t="s">
        <v>4458</v>
      </c>
      <c r="E1517" s="36" t="s">
        <v>2613</v>
      </c>
      <c r="F1517" s="36" t="str">
        <f t="shared" si="69"/>
        <v>2007_SD</v>
      </c>
      <c r="G1517" s="45">
        <v>2007</v>
      </c>
      <c r="H1517" s="45">
        <f>_xlfn.XLOOKUP(J1517,Main_OG!$B$1:$B$766,Main_OG!$O$1:$O$766,"")</f>
        <v>0</v>
      </c>
      <c r="I1517" s="45">
        <f>_xlfn.XLOOKUP(F1517,Main_OG!$D$1:$D$766,Main_OG!$J$1:$J$766,"")</f>
        <v>0</v>
      </c>
      <c r="J1517" s="45" t="s">
        <v>847</v>
      </c>
      <c r="K1517" s="45" t="str">
        <f t="shared" si="70"/>
        <v>MidAmerican Energy Co_SD</v>
      </c>
      <c r="L1517" s="45" t="str">
        <f t="shared" si="71"/>
        <v>MidAmerican Energy Co_SD</v>
      </c>
      <c r="M1517" s="45" t="s">
        <v>2619</v>
      </c>
      <c r="N1517" s="45">
        <v>0</v>
      </c>
      <c r="O1517" s="45">
        <v>722</v>
      </c>
      <c r="P1517" s="45">
        <v>20</v>
      </c>
      <c r="Q1517" s="45">
        <v>3192</v>
      </c>
      <c r="R1517" s="45">
        <v>0</v>
      </c>
      <c r="S1517" s="45">
        <v>2510</v>
      </c>
      <c r="T1517" s="45">
        <v>5377</v>
      </c>
      <c r="U1517" s="45">
        <v>2944</v>
      </c>
      <c r="V1517" s="45">
        <v>0</v>
      </c>
      <c r="W1517" s="45">
        <v>6.78</v>
      </c>
      <c r="X1517" s="45">
        <v>4.1500000000000004</v>
      </c>
      <c r="Y1517" s="45">
        <v>7.3</v>
      </c>
      <c r="Z1517" s="46">
        <v>41646.199999999997</v>
      </c>
      <c r="AA1517" s="46">
        <v>52608.628096960296</v>
      </c>
      <c r="AB1517" s="47">
        <f>_xlfn.XLOOKUP($F1517,Main_OG!$D$1:$D$766,Main_OG!AJ$1:AJ$766,"")</f>
        <v>3381304</v>
      </c>
      <c r="AC1517" s="47">
        <f>_xlfn.XLOOKUP($F1517,Main_OG!$D$1:$D$766,Main_OG!AK$1:AK$766,"")</f>
        <v>279426</v>
      </c>
      <c r="AD1517" s="47">
        <f>_xlfn.XLOOKUP($F1517,Main_OG!$D$1:$D$766,Main_OG!AL$1:AL$766,"")</f>
        <v>8470194</v>
      </c>
      <c r="AE1517" s="47">
        <f>_xlfn.XLOOKUP($F1517,Main_OG!$D$1:$D$766,Main_OG!AM$1:AM$766,"")</f>
        <v>0</v>
      </c>
      <c r="AF1517" s="48">
        <f>_xlfn.XLOOKUP($F1517,Main_OG!$D$1:$D$766,Main_OG!Z$1:Z$766,"")</f>
        <v>0</v>
      </c>
      <c r="AG1517" s="48">
        <f>_xlfn.XLOOKUP($F1517,Main_OG!$D$1:$D$766,Main_OG!AA$1:AA$766,"")</f>
        <v>1.56</v>
      </c>
      <c r="AH1517" s="48">
        <f>_xlfn.XLOOKUP($F1517,Main_OG!$D$1:$D$766,Main_OG!AB$1:AB$766,"")</f>
        <v>17.010000000000002</v>
      </c>
      <c r="AI1517" s="48">
        <f>_xlfn.XLOOKUP($F1517,Main_OG!$D$1:$D$766,Main_OG!AC$1:AC$766,"")</f>
        <v>7.63</v>
      </c>
      <c r="AJ1517" s="48">
        <f>_xlfn.XLOOKUP($F1517,Main_OG!$D$1:$D$766,Main_OG!AD$1:AD$766,"")</f>
        <v>0.58103021845052572</v>
      </c>
    </row>
    <row r="1518" spans="2:36" x14ac:dyDescent="0.35">
      <c r="B1518" s="36" t="s">
        <v>2613</v>
      </c>
      <c r="C1518" s="45" t="s">
        <v>533</v>
      </c>
      <c r="D1518" s="45" t="s">
        <v>4458</v>
      </c>
      <c r="E1518" s="36" t="s">
        <v>2613</v>
      </c>
      <c r="F1518" s="36" t="str">
        <f t="shared" si="69"/>
        <v>2008_IA</v>
      </c>
      <c r="G1518" s="45">
        <v>2008</v>
      </c>
      <c r="H1518" s="45">
        <f>_xlfn.XLOOKUP(J1518,Main_OG!$B$1:$B$766,Main_OG!$O$1:$O$766,"")</f>
        <v>0</v>
      </c>
      <c r="I1518" s="45">
        <f>_xlfn.XLOOKUP(F1518,Main_OG!$D$1:$D$766,Main_OG!$J$1:$J$766,"")</f>
        <v>0</v>
      </c>
      <c r="J1518" s="45" t="s">
        <v>533</v>
      </c>
      <c r="K1518" s="45" t="str">
        <f t="shared" si="70"/>
        <v>MidAmerican Energy Co_IA</v>
      </c>
      <c r="L1518" s="45" t="str">
        <f t="shared" si="71"/>
        <v>MidAmerican Energy Co_IA</v>
      </c>
      <c r="M1518" s="45" t="s">
        <v>2620</v>
      </c>
      <c r="N1518" s="45">
        <v>0</v>
      </c>
      <c r="O1518" s="45">
        <v>86633</v>
      </c>
      <c r="P1518" s="45">
        <v>1321</v>
      </c>
      <c r="Q1518" s="45">
        <v>543912</v>
      </c>
      <c r="R1518" s="45">
        <v>0</v>
      </c>
      <c r="S1518" s="45">
        <v>5080024</v>
      </c>
      <c r="T1518" s="45">
        <v>8309716</v>
      </c>
      <c r="U1518" s="45">
        <v>5372499</v>
      </c>
      <c r="V1518" s="45">
        <v>0</v>
      </c>
      <c r="W1518" s="45">
        <v>6.39</v>
      </c>
      <c r="X1518" s="45">
        <v>3.99</v>
      </c>
      <c r="Y1518" s="45">
        <v>8.3699999999999992</v>
      </c>
      <c r="Z1518" s="46">
        <v>160469.1</v>
      </c>
      <c r="AA1518" s="46">
        <v>53192.989504543657</v>
      </c>
      <c r="AB1518" s="47">
        <f>_xlfn.XLOOKUP($F1518,Main_OG!$D$1:$D$766,Main_OG!AJ$1:AJ$766,"")</f>
        <v>50287836</v>
      </c>
      <c r="AC1518" s="47">
        <f>_xlfn.XLOOKUP($F1518,Main_OG!$D$1:$D$766,Main_OG!AK$1:AK$766,"")</f>
        <v>678228</v>
      </c>
      <c r="AD1518" s="47">
        <f>_xlfn.XLOOKUP($F1518,Main_OG!$D$1:$D$766,Main_OG!AL$1:AL$766,"")</f>
        <v>35338738</v>
      </c>
      <c r="AE1518" s="47">
        <f>_xlfn.XLOOKUP($F1518,Main_OG!$D$1:$D$766,Main_OG!AM$1:AM$766,"")</f>
        <v>5282202</v>
      </c>
      <c r="AF1518" s="48">
        <f>_xlfn.XLOOKUP($F1518,Main_OG!$D$1:$D$766,Main_OG!Z$1:Z$766,"")</f>
        <v>0</v>
      </c>
      <c r="AG1518" s="48">
        <f>_xlfn.XLOOKUP($F1518,Main_OG!$D$1:$D$766,Main_OG!AA$1:AA$766,"")</f>
        <v>1.18</v>
      </c>
      <c r="AH1518" s="48">
        <f>_xlfn.XLOOKUP($F1518,Main_OG!$D$1:$D$766,Main_OG!AB$1:AB$766,"")</f>
        <v>22.19</v>
      </c>
      <c r="AI1518" s="48">
        <f>_xlfn.XLOOKUP($F1518,Main_OG!$D$1:$D$766,Main_OG!AC$1:AC$766,"")</f>
        <v>9.1182546074696553</v>
      </c>
      <c r="AJ1518" s="48">
        <f>_xlfn.XLOOKUP($F1518,Main_OG!$D$1:$D$766,Main_OG!AD$1:AD$766,"")</f>
        <v>0.68330088246943577</v>
      </c>
    </row>
    <row r="1519" spans="2:36" x14ac:dyDescent="0.35">
      <c r="B1519" s="36" t="s">
        <v>2613</v>
      </c>
      <c r="C1519" s="45" t="s">
        <v>124</v>
      </c>
      <c r="D1519" s="45" t="s">
        <v>4458</v>
      </c>
      <c r="E1519" s="36" t="s">
        <v>2613</v>
      </c>
      <c r="F1519" s="36" t="str">
        <f t="shared" si="69"/>
        <v>2008_IL</v>
      </c>
      <c r="G1519" s="45">
        <v>2008</v>
      </c>
      <c r="H1519" s="45">
        <f>_xlfn.XLOOKUP(J1519,Main_OG!$B$1:$B$766,Main_OG!$O$1:$O$766,"")</f>
        <v>0</v>
      </c>
      <c r="I1519" s="45">
        <f>_xlfn.XLOOKUP(F1519,Main_OG!$D$1:$D$766,Main_OG!$J$1:$J$766,"")</f>
        <v>0</v>
      </c>
      <c r="J1519" s="45" t="s">
        <v>124</v>
      </c>
      <c r="K1519" s="45" t="str">
        <f t="shared" si="70"/>
        <v>MidAmerican Energy Co_IL</v>
      </c>
      <c r="L1519" s="45" t="str">
        <f t="shared" si="71"/>
        <v>MidAmerican Energy Co_IL</v>
      </c>
      <c r="M1519" s="45" t="s">
        <v>2621</v>
      </c>
      <c r="N1519" s="45">
        <v>0</v>
      </c>
      <c r="O1519" s="45">
        <v>9148</v>
      </c>
      <c r="P1519" s="45">
        <v>90</v>
      </c>
      <c r="Q1519" s="45">
        <v>75394</v>
      </c>
      <c r="R1519" s="45">
        <v>0</v>
      </c>
      <c r="S1519" s="45">
        <v>652437</v>
      </c>
      <c r="T1519" s="45">
        <v>677323</v>
      </c>
      <c r="U1519" s="45">
        <v>635111</v>
      </c>
      <c r="V1519" s="45">
        <v>0</v>
      </c>
      <c r="W1519" s="45">
        <v>6.09</v>
      </c>
      <c r="X1519" s="45">
        <v>4.0199999999999996</v>
      </c>
      <c r="Y1519" s="45">
        <v>8.1999999999999993</v>
      </c>
      <c r="Z1519" s="46">
        <v>759095.3</v>
      </c>
      <c r="AA1519" s="46">
        <v>59550.720724296894</v>
      </c>
      <c r="AB1519" s="47">
        <f>_xlfn.XLOOKUP($F1519,Main_OG!$D$1:$D$766,Main_OG!AJ$1:AJ$766,"")</f>
        <v>115977742</v>
      </c>
      <c r="AC1519" s="47">
        <f>_xlfn.XLOOKUP($F1519,Main_OG!$D$1:$D$766,Main_OG!AK$1:AK$766,"")</f>
        <v>544698</v>
      </c>
      <c r="AD1519" s="47">
        <f>_xlfn.XLOOKUP($F1519,Main_OG!$D$1:$D$766,Main_OG!AL$1:AL$766,"")</f>
        <v>71989738</v>
      </c>
      <c r="AE1519" s="47">
        <f>_xlfn.XLOOKUP($F1519,Main_OG!$D$1:$D$766,Main_OG!AM$1:AM$766,"")</f>
        <v>95151694</v>
      </c>
      <c r="AF1519" s="48">
        <f>_xlfn.XLOOKUP($F1519,Main_OG!$D$1:$D$766,Main_OG!Z$1:Z$766,"")</f>
        <v>1.2</v>
      </c>
      <c r="AG1519" s="48">
        <f>_xlfn.XLOOKUP($F1519,Main_OG!$D$1:$D$766,Main_OG!AA$1:AA$766,"")</f>
        <v>1.58</v>
      </c>
      <c r="AH1519" s="48">
        <f>_xlfn.XLOOKUP($F1519,Main_OG!$D$1:$D$766,Main_OG!AB$1:AB$766,"")</f>
        <v>19.619187803472759</v>
      </c>
      <c r="AI1519" s="48">
        <f>_xlfn.XLOOKUP($F1519,Main_OG!$D$1:$D$766,Main_OG!AC$1:AC$766,"")</f>
        <v>9.1182546074696553</v>
      </c>
      <c r="AJ1519" s="48">
        <f>_xlfn.XLOOKUP($F1519,Main_OG!$D$1:$D$766,Main_OG!AD$1:AD$766,"")</f>
        <v>0.68330088246943577</v>
      </c>
    </row>
    <row r="1520" spans="2:36" x14ac:dyDescent="0.35">
      <c r="B1520" s="36" t="s">
        <v>2613</v>
      </c>
      <c r="C1520" s="45" t="s">
        <v>847</v>
      </c>
      <c r="D1520" s="45" t="s">
        <v>4458</v>
      </c>
      <c r="E1520" s="36" t="s">
        <v>2613</v>
      </c>
      <c r="F1520" s="36" t="str">
        <f t="shared" si="69"/>
        <v>2008_SD</v>
      </c>
      <c r="G1520" s="45">
        <v>2008</v>
      </c>
      <c r="H1520" s="45">
        <f>_xlfn.XLOOKUP(J1520,Main_OG!$B$1:$B$766,Main_OG!$O$1:$O$766,"")</f>
        <v>0</v>
      </c>
      <c r="I1520" s="45">
        <f>_xlfn.XLOOKUP(F1520,Main_OG!$D$1:$D$766,Main_OG!$J$1:$J$766,"")</f>
        <v>0</v>
      </c>
      <c r="J1520" s="45" t="s">
        <v>847</v>
      </c>
      <c r="K1520" s="45" t="str">
        <f t="shared" si="70"/>
        <v>MidAmerican Energy Co_SD</v>
      </c>
      <c r="L1520" s="45" t="str">
        <f t="shared" si="71"/>
        <v>MidAmerican Energy Co_SD</v>
      </c>
      <c r="M1520" s="45" t="s">
        <v>2622</v>
      </c>
      <c r="N1520" s="45">
        <v>0</v>
      </c>
      <c r="O1520" s="45">
        <v>745</v>
      </c>
      <c r="P1520" s="45">
        <v>21</v>
      </c>
      <c r="Q1520" s="45">
        <v>3307</v>
      </c>
      <c r="R1520" s="45">
        <v>0</v>
      </c>
      <c r="S1520" s="45">
        <v>35846</v>
      </c>
      <c r="T1520" s="45">
        <v>124303</v>
      </c>
      <c r="U1520" s="45">
        <v>40644</v>
      </c>
      <c r="V1520" s="45">
        <v>0</v>
      </c>
      <c r="W1520" s="45">
        <v>6.89</v>
      </c>
      <c r="X1520" s="45">
        <v>4.16</v>
      </c>
      <c r="Y1520" s="45">
        <v>7.22</v>
      </c>
      <c r="Z1520" s="46">
        <v>43278.5</v>
      </c>
      <c r="AA1520" s="46">
        <v>54157.427382984366</v>
      </c>
      <c r="AB1520" s="47">
        <f>_xlfn.XLOOKUP($F1520,Main_OG!$D$1:$D$766,Main_OG!AJ$1:AJ$766,"")</f>
        <v>4718714</v>
      </c>
      <c r="AC1520" s="47">
        <f>_xlfn.XLOOKUP($F1520,Main_OG!$D$1:$D$766,Main_OG!AK$1:AK$766,"")</f>
        <v>100410</v>
      </c>
      <c r="AD1520" s="47">
        <f>_xlfn.XLOOKUP($F1520,Main_OG!$D$1:$D$766,Main_OG!AL$1:AL$766,"")</f>
        <v>5264224</v>
      </c>
      <c r="AE1520" s="47">
        <f>_xlfn.XLOOKUP($F1520,Main_OG!$D$1:$D$766,Main_OG!AM$1:AM$766,"")</f>
        <v>0</v>
      </c>
      <c r="AF1520" s="48">
        <f>_xlfn.XLOOKUP($F1520,Main_OG!$D$1:$D$766,Main_OG!Z$1:Z$766,"")</f>
        <v>0</v>
      </c>
      <c r="AG1520" s="48">
        <f>_xlfn.XLOOKUP($F1520,Main_OG!$D$1:$D$766,Main_OG!AA$1:AA$766,"")</f>
        <v>1.74</v>
      </c>
      <c r="AH1520" s="48">
        <f>_xlfn.XLOOKUP($F1520,Main_OG!$D$1:$D$766,Main_OG!AB$1:AB$766,"")</f>
        <v>19.79</v>
      </c>
      <c r="AI1520" s="48">
        <f>_xlfn.XLOOKUP($F1520,Main_OG!$D$1:$D$766,Main_OG!AC$1:AC$766,"")</f>
        <v>7.28</v>
      </c>
      <c r="AJ1520" s="48">
        <f>_xlfn.XLOOKUP($F1520,Main_OG!$D$1:$D$766,Main_OG!AD$1:AD$766,"")</f>
        <v>0.68330088246943577</v>
      </c>
    </row>
    <row r="1521" spans="2:36" x14ac:dyDescent="0.35">
      <c r="B1521" s="36" t="s">
        <v>2613</v>
      </c>
      <c r="C1521" s="45" t="s">
        <v>533</v>
      </c>
      <c r="D1521" s="45" t="s">
        <v>4458</v>
      </c>
      <c r="E1521" s="36" t="s">
        <v>2613</v>
      </c>
      <c r="F1521" s="36" t="str">
        <f t="shared" si="69"/>
        <v>2009_IA</v>
      </c>
      <c r="G1521" s="45">
        <v>2009</v>
      </c>
      <c r="H1521" s="45">
        <f>_xlfn.XLOOKUP(J1521,Main_OG!$B$1:$B$766,Main_OG!$O$1:$O$766,"")</f>
        <v>0</v>
      </c>
      <c r="I1521" s="45">
        <f>_xlfn.XLOOKUP(F1521,Main_OG!$D$1:$D$766,Main_OG!$J$1:$J$766,"")</f>
        <v>0</v>
      </c>
      <c r="J1521" s="45" t="s">
        <v>533</v>
      </c>
      <c r="K1521" s="45" t="str">
        <f t="shared" si="70"/>
        <v>MidAmerican Energy Co_IA</v>
      </c>
      <c r="L1521" s="45" t="str">
        <f t="shared" si="71"/>
        <v>MidAmerican Energy Co_IA</v>
      </c>
      <c r="M1521" s="45" t="s">
        <v>2623</v>
      </c>
      <c r="N1521" s="45">
        <v>0</v>
      </c>
      <c r="O1521" s="45">
        <v>87369</v>
      </c>
      <c r="P1521" s="45">
        <v>1351</v>
      </c>
      <c r="Q1521" s="45">
        <v>545457</v>
      </c>
      <c r="R1521" s="45">
        <v>0</v>
      </c>
      <c r="S1521" s="45">
        <v>4973959</v>
      </c>
      <c r="T1521" s="45">
        <v>7861350</v>
      </c>
      <c r="U1521" s="45">
        <v>5238195</v>
      </c>
      <c r="V1521" s="45">
        <v>0</v>
      </c>
      <c r="W1521" s="45">
        <v>6.45</v>
      </c>
      <c r="X1521" s="45">
        <v>4.0999999999999996</v>
      </c>
      <c r="Y1521" s="45">
        <v>8.42</v>
      </c>
      <c r="Z1521" s="46">
        <v>156737.20000000001</v>
      </c>
      <c r="AA1521" s="46">
        <v>51679.49829699262</v>
      </c>
      <c r="AB1521" s="47">
        <f>_xlfn.XLOOKUP($F1521,Main_OG!$D$1:$D$766,Main_OG!AJ$1:AJ$766,"")</f>
        <v>46460690</v>
      </c>
      <c r="AC1521" s="47">
        <f>_xlfn.XLOOKUP($F1521,Main_OG!$D$1:$D$766,Main_OG!AK$1:AK$766,"")</f>
        <v>372868</v>
      </c>
      <c r="AD1521" s="47">
        <f>_xlfn.XLOOKUP($F1521,Main_OG!$D$1:$D$766,Main_OG!AL$1:AL$766,"")</f>
        <v>22000550</v>
      </c>
      <c r="AE1521" s="47">
        <f>_xlfn.XLOOKUP($F1521,Main_OG!$D$1:$D$766,Main_OG!AM$1:AM$766,"")</f>
        <v>4678931</v>
      </c>
      <c r="AF1521" s="48">
        <f>_xlfn.XLOOKUP($F1521,Main_OG!$D$1:$D$766,Main_OG!Z$1:Z$766,"")</f>
        <v>1.26</v>
      </c>
      <c r="AG1521" s="48">
        <f>_xlfn.XLOOKUP($F1521,Main_OG!$D$1:$D$766,Main_OG!AA$1:AA$766,"")</f>
        <v>1.23</v>
      </c>
      <c r="AH1521" s="48">
        <f>_xlfn.XLOOKUP($F1521,Main_OG!$D$1:$D$766,Main_OG!AB$1:AB$766,"")</f>
        <v>13.32</v>
      </c>
      <c r="AI1521" s="48">
        <f>_xlfn.XLOOKUP($F1521,Main_OG!$D$1:$D$766,Main_OG!AC$1:AC$766,"")</f>
        <v>4.5973007921271787</v>
      </c>
      <c r="AJ1521" s="48">
        <f>_xlfn.XLOOKUP($F1521,Main_OG!$D$1:$D$766,Main_OG!AD$1:AD$766,"")</f>
        <v>0.68314474405108627</v>
      </c>
    </row>
    <row r="1522" spans="2:36" x14ac:dyDescent="0.35">
      <c r="B1522" s="36" t="s">
        <v>2613</v>
      </c>
      <c r="C1522" s="45" t="s">
        <v>124</v>
      </c>
      <c r="D1522" s="45" t="s">
        <v>4458</v>
      </c>
      <c r="E1522" s="36" t="s">
        <v>2613</v>
      </c>
      <c r="F1522" s="36" t="str">
        <f t="shared" si="69"/>
        <v>2009_IL</v>
      </c>
      <c r="G1522" s="45">
        <v>2009</v>
      </c>
      <c r="H1522" s="45">
        <f>_xlfn.XLOOKUP(J1522,Main_OG!$B$1:$B$766,Main_OG!$O$1:$O$766,"")</f>
        <v>0</v>
      </c>
      <c r="I1522" s="45">
        <f>_xlfn.XLOOKUP(F1522,Main_OG!$D$1:$D$766,Main_OG!$J$1:$J$766,"")</f>
        <v>0</v>
      </c>
      <c r="J1522" s="45" t="s">
        <v>124</v>
      </c>
      <c r="K1522" s="45" t="str">
        <f t="shared" si="70"/>
        <v>MidAmerican Energy Co_IL</v>
      </c>
      <c r="L1522" s="45" t="str">
        <f t="shared" si="71"/>
        <v>MidAmerican Energy Co_IL</v>
      </c>
      <c r="M1522" s="45" t="s">
        <v>2624</v>
      </c>
      <c r="N1522" s="45">
        <v>0</v>
      </c>
      <c r="O1522" s="45">
        <v>9156</v>
      </c>
      <c r="P1522" s="45">
        <v>91</v>
      </c>
      <c r="Q1522" s="45">
        <v>75497</v>
      </c>
      <c r="R1522" s="45">
        <v>0</v>
      </c>
      <c r="S1522" s="45">
        <v>640098</v>
      </c>
      <c r="T1522" s="45">
        <v>641488</v>
      </c>
      <c r="U1522" s="45">
        <v>626368</v>
      </c>
      <c r="V1522" s="45">
        <v>0</v>
      </c>
      <c r="W1522" s="45">
        <v>6.1</v>
      </c>
      <c r="X1522" s="45">
        <v>3.98</v>
      </c>
      <c r="Y1522" s="45">
        <v>8.1999999999999993</v>
      </c>
      <c r="Z1522" s="46">
        <v>740794.3</v>
      </c>
      <c r="AA1522" s="46">
        <v>57889.126466052629</v>
      </c>
      <c r="AB1522" s="47">
        <f>_xlfn.XLOOKUP($F1522,Main_OG!$D$1:$D$766,Main_OG!AJ$1:AJ$766,"")</f>
        <v>108306004</v>
      </c>
      <c r="AC1522" s="47">
        <f>_xlfn.XLOOKUP($F1522,Main_OG!$D$1:$D$766,Main_OG!AK$1:AK$766,"")</f>
        <v>459446</v>
      </c>
      <c r="AD1522" s="47">
        <f>_xlfn.XLOOKUP($F1522,Main_OG!$D$1:$D$766,Main_OG!AL$1:AL$766,"")</f>
        <v>71942008</v>
      </c>
      <c r="AE1522" s="47">
        <f>_xlfn.XLOOKUP($F1522,Main_OG!$D$1:$D$766,Main_OG!AM$1:AM$766,"")</f>
        <v>95473920</v>
      </c>
      <c r="AF1522" s="48">
        <f>_xlfn.XLOOKUP($F1522,Main_OG!$D$1:$D$766,Main_OG!Z$1:Z$766,"")</f>
        <v>1.1499999999999999</v>
      </c>
      <c r="AG1522" s="48">
        <f>_xlfn.XLOOKUP($F1522,Main_OG!$D$1:$D$766,Main_OG!AA$1:AA$766,"")</f>
        <v>1.62</v>
      </c>
      <c r="AH1522" s="48">
        <f>_xlfn.XLOOKUP($F1522,Main_OG!$D$1:$D$766,Main_OG!AB$1:AB$766,"")</f>
        <v>14.15708861161818</v>
      </c>
      <c r="AI1522" s="48">
        <f>_xlfn.XLOOKUP($F1522,Main_OG!$D$1:$D$766,Main_OG!AC$1:AC$766,"")</f>
        <v>4.5973007921271787</v>
      </c>
      <c r="AJ1522" s="48">
        <f>_xlfn.XLOOKUP($F1522,Main_OG!$D$1:$D$766,Main_OG!AD$1:AD$766,"")</f>
        <v>0.56000000000000005</v>
      </c>
    </row>
    <row r="1523" spans="2:36" x14ac:dyDescent="0.35">
      <c r="B1523" s="36" t="s">
        <v>2613</v>
      </c>
      <c r="C1523" s="45" t="s">
        <v>847</v>
      </c>
      <c r="D1523" s="45" t="s">
        <v>4458</v>
      </c>
      <c r="E1523" s="36" t="s">
        <v>2613</v>
      </c>
      <c r="F1523" s="36" t="str">
        <f t="shared" si="69"/>
        <v>2009_SD</v>
      </c>
      <c r="G1523" s="45">
        <v>2009</v>
      </c>
      <c r="H1523" s="45">
        <f>_xlfn.XLOOKUP(J1523,Main_OG!$B$1:$B$766,Main_OG!$O$1:$O$766,"")</f>
        <v>0</v>
      </c>
      <c r="I1523" s="45">
        <f>_xlfn.XLOOKUP(F1523,Main_OG!$D$1:$D$766,Main_OG!$J$1:$J$766,"")</f>
        <v>0</v>
      </c>
      <c r="J1523" s="45" t="s">
        <v>847</v>
      </c>
      <c r="K1523" s="45" t="str">
        <f t="shared" si="70"/>
        <v>MidAmerican Energy Co_SD</v>
      </c>
      <c r="L1523" s="45" t="str">
        <f t="shared" si="71"/>
        <v>MidAmerican Energy Co_SD</v>
      </c>
      <c r="M1523" s="45" t="s">
        <v>2625</v>
      </c>
      <c r="N1523" s="45">
        <v>0</v>
      </c>
      <c r="O1523" s="45">
        <v>780</v>
      </c>
      <c r="P1523" s="45">
        <v>22</v>
      </c>
      <c r="Q1523" s="45">
        <v>3455</v>
      </c>
      <c r="R1523" s="45">
        <v>0</v>
      </c>
      <c r="S1523" s="45">
        <v>37031</v>
      </c>
      <c r="T1523" s="45">
        <v>123629</v>
      </c>
      <c r="U1523" s="45">
        <v>42252</v>
      </c>
      <c r="V1523" s="45">
        <v>0</v>
      </c>
      <c r="W1523" s="45">
        <v>6.73</v>
      </c>
      <c r="X1523" s="45">
        <v>4.07</v>
      </c>
      <c r="Y1523" s="45">
        <v>7.04</v>
      </c>
      <c r="Z1523" s="46">
        <v>44255.8</v>
      </c>
      <c r="AA1523" s="46">
        <v>54835.348242463144</v>
      </c>
      <c r="AB1523" s="47">
        <f>_xlfn.XLOOKUP($F1523,Main_OG!$D$1:$D$766,Main_OG!AJ$1:AJ$766,"")</f>
        <v>4213274</v>
      </c>
      <c r="AC1523" s="47">
        <f>_xlfn.XLOOKUP($F1523,Main_OG!$D$1:$D$766,Main_OG!AK$1:AK$766,"")</f>
        <v>47426</v>
      </c>
      <c r="AD1523" s="47">
        <f>_xlfn.XLOOKUP($F1523,Main_OG!$D$1:$D$766,Main_OG!AL$1:AL$766,"")</f>
        <v>1835434</v>
      </c>
      <c r="AE1523" s="47">
        <f>_xlfn.XLOOKUP($F1523,Main_OG!$D$1:$D$766,Main_OG!AM$1:AM$766,"")</f>
        <v>0</v>
      </c>
      <c r="AF1523" s="48">
        <f>_xlfn.XLOOKUP($F1523,Main_OG!$D$1:$D$766,Main_OG!Z$1:Z$766,"")</f>
        <v>0</v>
      </c>
      <c r="AG1523" s="48">
        <f>_xlfn.XLOOKUP($F1523,Main_OG!$D$1:$D$766,Main_OG!AA$1:AA$766,"")</f>
        <v>1.76</v>
      </c>
      <c r="AH1523" s="48">
        <f>_xlfn.XLOOKUP($F1523,Main_OG!$D$1:$D$766,Main_OG!AB$1:AB$766,"")</f>
        <v>12.45</v>
      </c>
      <c r="AI1523" s="48">
        <f>_xlfn.XLOOKUP($F1523,Main_OG!$D$1:$D$766,Main_OG!AC$1:AC$766,"")</f>
        <v>5.18</v>
      </c>
      <c r="AJ1523" s="48">
        <f>_xlfn.XLOOKUP($F1523,Main_OG!$D$1:$D$766,Main_OG!AD$1:AD$766,"")</f>
        <v>0.68314474405108627</v>
      </c>
    </row>
    <row r="1524" spans="2:36" x14ac:dyDescent="0.35">
      <c r="B1524" s="36" t="s">
        <v>2613</v>
      </c>
      <c r="C1524" s="45" t="s">
        <v>77</v>
      </c>
      <c r="D1524" s="45" t="s">
        <v>4458</v>
      </c>
      <c r="E1524" s="36" t="s">
        <v>2613</v>
      </c>
      <c r="F1524" s="36" t="str">
        <f t="shared" si="69"/>
        <v>2009_TX</v>
      </c>
      <c r="G1524" s="45">
        <v>2009</v>
      </c>
      <c r="H1524" s="45">
        <f>_xlfn.XLOOKUP(J1524,Main_OG!$B$1:$B$766,Main_OG!$O$1:$O$766,"")</f>
        <v>1</v>
      </c>
      <c r="I1524" s="45">
        <f>_xlfn.XLOOKUP(F1524,Main_OG!$D$1:$D$766,Main_OG!$J$1:$J$766,"")</f>
        <v>0</v>
      </c>
      <c r="J1524" s="45" t="s">
        <v>77</v>
      </c>
      <c r="K1524" s="45" t="str">
        <f t="shared" si="70"/>
        <v>MidAmerican Energy Co_TX</v>
      </c>
      <c r="L1524" s="45" t="str">
        <f t="shared" si="71"/>
        <v>MidAmerican Energy Co_TX</v>
      </c>
      <c r="M1524" s="45" t="s">
        <v>2626</v>
      </c>
      <c r="N1524" s="45">
        <v>0</v>
      </c>
      <c r="O1524" s="45">
        <v>1883</v>
      </c>
      <c r="P1524" s="45">
        <v>4</v>
      </c>
      <c r="Q1524" s="45">
        <v>0</v>
      </c>
      <c r="R1524" s="45">
        <v>0</v>
      </c>
      <c r="S1524" s="45">
        <v>194673</v>
      </c>
      <c r="T1524" s="45">
        <v>43231</v>
      </c>
      <c r="U1524" s="45">
        <v>0</v>
      </c>
      <c r="V1524" s="45">
        <v>0</v>
      </c>
      <c r="W1524" s="45">
        <v>9.41</v>
      </c>
      <c r="X1524" s="45">
        <v>7.84</v>
      </c>
      <c r="Y1524" s="45">
        <v>0</v>
      </c>
      <c r="Z1524" s="46">
        <v>1285560.2</v>
      </c>
      <c r="AA1524" s="46">
        <v>51833.424247576615</v>
      </c>
      <c r="AB1524" s="47">
        <f>_xlfn.XLOOKUP($F1524,Main_OG!$D$1:$D$766,Main_OG!AJ$1:AJ$766,"")</f>
        <v>190813300</v>
      </c>
      <c r="AC1524" s="47">
        <f>_xlfn.XLOOKUP($F1524,Main_OG!$D$1:$D$766,Main_OG!AK$1:AK$766,"")</f>
        <v>5977652</v>
      </c>
      <c r="AD1524" s="47">
        <f>_xlfn.XLOOKUP($F1524,Main_OG!$D$1:$D$766,Main_OG!AL$1:AL$766,"")</f>
        <v>2935102114</v>
      </c>
      <c r="AE1524" s="47">
        <f>_xlfn.XLOOKUP($F1524,Main_OG!$D$1:$D$766,Main_OG!AM$1:AM$766,"")</f>
        <v>41497617</v>
      </c>
      <c r="AF1524" s="48">
        <f>_xlfn.XLOOKUP($F1524,Main_OG!$D$1:$D$766,Main_OG!Z$1:Z$766,"")</f>
        <v>0</v>
      </c>
      <c r="AG1524" s="48">
        <f>_xlfn.XLOOKUP($F1524,Main_OG!$D$1:$D$766,Main_OG!AA$1:AA$766,"")</f>
        <v>2.2743975091886082</v>
      </c>
      <c r="AH1524" s="48">
        <f>_xlfn.XLOOKUP($F1524,Main_OG!$D$1:$D$766,Main_OG!AB$1:AB$766,"")</f>
        <v>14.15708861161818</v>
      </c>
      <c r="AI1524" s="48">
        <f>_xlfn.XLOOKUP($F1524,Main_OG!$D$1:$D$766,Main_OG!AC$1:AC$766,"")</f>
        <v>4.5973007921271787</v>
      </c>
      <c r="AJ1524" s="48">
        <f>_xlfn.XLOOKUP($F1524,Main_OG!$D$1:$D$766,Main_OG!AD$1:AD$766,"")</f>
        <v>0.68314474405108627</v>
      </c>
    </row>
    <row r="1525" spans="2:36" x14ac:dyDescent="0.35">
      <c r="B1525" s="36" t="s">
        <v>2613</v>
      </c>
      <c r="C1525" s="45" t="s">
        <v>533</v>
      </c>
      <c r="D1525" s="45" t="s">
        <v>4458</v>
      </c>
      <c r="E1525" s="36" t="s">
        <v>2613</v>
      </c>
      <c r="F1525" s="36" t="str">
        <f t="shared" si="69"/>
        <v>2010_IA</v>
      </c>
      <c r="G1525" s="45">
        <v>2010</v>
      </c>
      <c r="H1525" s="45">
        <f>_xlfn.XLOOKUP(J1525,Main_OG!$B$1:$B$766,Main_OG!$O$1:$O$766,"")</f>
        <v>0</v>
      </c>
      <c r="I1525" s="45">
        <f>_xlfn.XLOOKUP(F1525,Main_OG!$D$1:$D$766,Main_OG!$J$1:$J$766,"")</f>
        <v>0</v>
      </c>
      <c r="J1525" s="45" t="s">
        <v>533</v>
      </c>
      <c r="K1525" s="45" t="str">
        <f t="shared" si="70"/>
        <v>MidAmerican Energy Co_IA</v>
      </c>
      <c r="L1525" s="45" t="str">
        <f t="shared" si="71"/>
        <v>MidAmerican Energy Co_IA</v>
      </c>
      <c r="M1525" s="45" t="s">
        <v>2627</v>
      </c>
      <c r="N1525" s="45">
        <v>0</v>
      </c>
      <c r="O1525" s="45">
        <v>88017</v>
      </c>
      <c r="P1525" s="45">
        <v>1367</v>
      </c>
      <c r="Q1525" s="45">
        <v>548220</v>
      </c>
      <c r="R1525" s="45">
        <v>0</v>
      </c>
      <c r="S1525" s="45">
        <v>5143116</v>
      </c>
      <c r="T1525" s="45">
        <v>8489400</v>
      </c>
      <c r="U1525" s="45">
        <v>5801854</v>
      </c>
      <c r="V1525" s="45">
        <v>0</v>
      </c>
      <c r="W1525" s="45">
        <v>6.46</v>
      </c>
      <c r="X1525" s="45">
        <v>4.09</v>
      </c>
      <c r="Y1525" s="45">
        <v>8.3699999999999992</v>
      </c>
      <c r="Z1525" s="46">
        <v>161593.1</v>
      </c>
      <c r="AA1525" s="46">
        <v>52967.121287759124</v>
      </c>
      <c r="AB1525" s="47">
        <f>_xlfn.XLOOKUP($F1525,Main_OG!$D$1:$D$766,Main_OG!AJ$1:AJ$766,"")</f>
        <v>51189430</v>
      </c>
      <c r="AC1525" s="47">
        <f>_xlfn.XLOOKUP($F1525,Main_OG!$D$1:$D$766,Main_OG!AK$1:AK$766,"")</f>
        <v>650030</v>
      </c>
      <c r="AD1525" s="47">
        <f>_xlfn.XLOOKUP($F1525,Main_OG!$D$1:$D$766,Main_OG!AL$1:AL$766,"")</f>
        <v>25331776</v>
      </c>
      <c r="AE1525" s="47">
        <f>_xlfn.XLOOKUP($F1525,Main_OG!$D$1:$D$766,Main_OG!AM$1:AM$766,"")</f>
        <v>4450640</v>
      </c>
      <c r="AF1525" s="48">
        <f>_xlfn.XLOOKUP($F1525,Main_OG!$D$1:$D$766,Main_OG!Z$1:Z$766,"")</f>
        <v>1.42</v>
      </c>
      <c r="AG1525" s="48">
        <f>_xlfn.XLOOKUP($F1525,Main_OG!$D$1:$D$766,Main_OG!AA$1:AA$766,"")</f>
        <v>1.33</v>
      </c>
      <c r="AH1525" s="48">
        <f>_xlfn.XLOOKUP($F1525,Main_OG!$D$1:$D$766,Main_OG!AB$1:AB$766,"")</f>
        <v>16.559999999999999</v>
      </c>
      <c r="AI1525" s="48">
        <f>_xlfn.XLOOKUP($F1525,Main_OG!$D$1:$D$766,Main_OG!AC$1:AC$766,"")</f>
        <v>4.9924248044436963</v>
      </c>
      <c r="AJ1525" s="48">
        <f>_xlfn.XLOOKUP($F1525,Main_OG!$D$1:$D$766,Main_OG!AD$1:AD$766,"")</f>
        <v>0.70992248279802228</v>
      </c>
    </row>
    <row r="1526" spans="2:36" x14ac:dyDescent="0.35">
      <c r="B1526" s="36" t="s">
        <v>2613</v>
      </c>
      <c r="C1526" s="45" t="s">
        <v>124</v>
      </c>
      <c r="D1526" s="45" t="s">
        <v>4458</v>
      </c>
      <c r="E1526" s="36" t="s">
        <v>2613</v>
      </c>
      <c r="F1526" s="36" t="str">
        <f t="shared" si="69"/>
        <v>2010_IL</v>
      </c>
      <c r="G1526" s="45">
        <v>2010</v>
      </c>
      <c r="H1526" s="45">
        <f>_xlfn.XLOOKUP(J1526,Main_OG!$B$1:$B$766,Main_OG!$O$1:$O$766,"")</f>
        <v>0</v>
      </c>
      <c r="I1526" s="45">
        <f>_xlfn.XLOOKUP(F1526,Main_OG!$D$1:$D$766,Main_OG!$J$1:$J$766,"")</f>
        <v>0</v>
      </c>
      <c r="J1526" s="45" t="s">
        <v>124</v>
      </c>
      <c r="K1526" s="45" t="str">
        <f t="shared" si="70"/>
        <v>MidAmerican Energy Co_IL</v>
      </c>
      <c r="L1526" s="45" t="str">
        <f t="shared" si="71"/>
        <v>MidAmerican Energy Co_IL</v>
      </c>
      <c r="M1526" s="45" t="s">
        <v>2628</v>
      </c>
      <c r="N1526" s="45">
        <v>0</v>
      </c>
      <c r="O1526" s="45">
        <v>9139</v>
      </c>
      <c r="P1526" s="45">
        <v>100</v>
      </c>
      <c r="Q1526" s="45">
        <v>75436</v>
      </c>
      <c r="R1526" s="45">
        <v>0</v>
      </c>
      <c r="S1526" s="45">
        <v>668674</v>
      </c>
      <c r="T1526" s="45">
        <v>692855</v>
      </c>
      <c r="U1526" s="45">
        <v>697796</v>
      </c>
      <c r="V1526" s="45">
        <v>0</v>
      </c>
      <c r="W1526" s="45">
        <v>6.11</v>
      </c>
      <c r="X1526" s="45">
        <v>4.1100000000000003</v>
      </c>
      <c r="Y1526" s="45">
        <v>8.32</v>
      </c>
      <c r="Z1526" s="46">
        <v>755391.4</v>
      </c>
      <c r="AA1526" s="46">
        <v>58828.608910291579</v>
      </c>
      <c r="AB1526" s="47">
        <f>_xlfn.XLOOKUP($F1526,Main_OG!$D$1:$D$766,Main_OG!AJ$1:AJ$766,"")</f>
        <v>111865114</v>
      </c>
      <c r="AC1526" s="47">
        <f>_xlfn.XLOOKUP($F1526,Main_OG!$D$1:$D$766,Main_OG!AK$1:AK$766,"")</f>
        <v>409552</v>
      </c>
      <c r="AD1526" s="47">
        <f>_xlfn.XLOOKUP($F1526,Main_OG!$D$1:$D$766,Main_OG!AL$1:AL$766,"")</f>
        <v>96630300</v>
      </c>
      <c r="AE1526" s="47">
        <f>_xlfn.XLOOKUP($F1526,Main_OG!$D$1:$D$766,Main_OG!AM$1:AM$766,"")</f>
        <v>96189587</v>
      </c>
      <c r="AF1526" s="48">
        <f>_xlfn.XLOOKUP($F1526,Main_OG!$D$1:$D$766,Main_OG!Z$1:Z$766,"")</f>
        <v>1.26</v>
      </c>
      <c r="AG1526" s="48">
        <f>_xlfn.XLOOKUP($F1526,Main_OG!$D$1:$D$766,Main_OG!AA$1:AA$766,"")</f>
        <v>1.69</v>
      </c>
      <c r="AH1526" s="48">
        <f>_xlfn.XLOOKUP($F1526,Main_OG!$D$1:$D$766,Main_OG!AB$1:AB$766,"")</f>
        <v>17.28</v>
      </c>
      <c r="AI1526" s="48">
        <f>_xlfn.XLOOKUP($F1526,Main_OG!$D$1:$D$766,Main_OG!AC$1:AC$766,"")</f>
        <v>4.9924248044436963</v>
      </c>
      <c r="AJ1526" s="48">
        <f>_xlfn.XLOOKUP($F1526,Main_OG!$D$1:$D$766,Main_OG!AD$1:AD$766,"")</f>
        <v>0.65</v>
      </c>
    </row>
    <row r="1527" spans="2:36" x14ac:dyDescent="0.35">
      <c r="B1527" s="36" t="s">
        <v>2613</v>
      </c>
      <c r="C1527" s="45" t="s">
        <v>847</v>
      </c>
      <c r="D1527" s="45" t="s">
        <v>4458</v>
      </c>
      <c r="E1527" s="36" t="s">
        <v>2613</v>
      </c>
      <c r="F1527" s="36" t="str">
        <f t="shared" si="69"/>
        <v>2010_SD</v>
      </c>
      <c r="G1527" s="45">
        <v>2010</v>
      </c>
      <c r="H1527" s="45">
        <f>_xlfn.XLOOKUP(J1527,Main_OG!$B$1:$B$766,Main_OG!$O$1:$O$766,"")</f>
        <v>0</v>
      </c>
      <c r="I1527" s="45">
        <f>_xlfn.XLOOKUP(F1527,Main_OG!$D$1:$D$766,Main_OG!$J$1:$J$766,"")</f>
        <v>0</v>
      </c>
      <c r="J1527" s="45" t="s">
        <v>847</v>
      </c>
      <c r="K1527" s="45" t="str">
        <f t="shared" si="70"/>
        <v>MidAmerican Energy Co_SD</v>
      </c>
      <c r="L1527" s="45" t="str">
        <f t="shared" si="71"/>
        <v>MidAmerican Energy Co_SD</v>
      </c>
      <c r="M1527" s="45" t="s">
        <v>2629</v>
      </c>
      <c r="N1527" s="45">
        <v>0</v>
      </c>
      <c r="O1527" s="45">
        <v>792</v>
      </c>
      <c r="P1527" s="45">
        <v>22</v>
      </c>
      <c r="Q1527" s="45">
        <v>3530</v>
      </c>
      <c r="R1527" s="45">
        <v>0</v>
      </c>
      <c r="S1527" s="45">
        <v>39318</v>
      </c>
      <c r="T1527" s="45">
        <v>127914</v>
      </c>
      <c r="U1527" s="45">
        <v>48635</v>
      </c>
      <c r="V1527" s="45">
        <v>0</v>
      </c>
      <c r="W1527" s="45">
        <v>6.7</v>
      </c>
      <c r="X1527" s="45">
        <v>4.03</v>
      </c>
      <c r="Y1527" s="45">
        <v>7.01</v>
      </c>
      <c r="Z1527" s="46">
        <v>44810.7</v>
      </c>
      <c r="AA1527" s="46">
        <v>54902.088109062439</v>
      </c>
      <c r="AB1527" s="47">
        <f>_xlfn.XLOOKUP($F1527,Main_OG!$D$1:$D$766,Main_OG!AJ$1:AJ$766,"")</f>
        <v>4327706</v>
      </c>
      <c r="AC1527" s="47">
        <f>_xlfn.XLOOKUP($F1527,Main_OG!$D$1:$D$766,Main_OG!AK$1:AK$766,"")</f>
        <v>36138</v>
      </c>
      <c r="AD1527" s="47">
        <f>_xlfn.XLOOKUP($F1527,Main_OG!$D$1:$D$766,Main_OG!AL$1:AL$766,"")</f>
        <v>3199442</v>
      </c>
      <c r="AE1527" s="47">
        <f>_xlfn.XLOOKUP($F1527,Main_OG!$D$1:$D$766,Main_OG!AM$1:AM$766,"")</f>
        <v>0</v>
      </c>
      <c r="AF1527" s="48">
        <f>_xlfn.XLOOKUP($F1527,Main_OG!$D$1:$D$766,Main_OG!Z$1:Z$766,"")</f>
        <v>0</v>
      </c>
      <c r="AG1527" s="48">
        <f>_xlfn.XLOOKUP($F1527,Main_OG!$D$1:$D$766,Main_OG!AA$1:AA$766,"")</f>
        <v>1.95</v>
      </c>
      <c r="AH1527" s="48">
        <f>_xlfn.XLOOKUP($F1527,Main_OG!$D$1:$D$766,Main_OG!AB$1:AB$766,"")</f>
        <v>18.100000000000001</v>
      </c>
      <c r="AI1527" s="48">
        <f>_xlfn.XLOOKUP($F1527,Main_OG!$D$1:$D$766,Main_OG!AC$1:AC$766,"")</f>
        <v>5.46</v>
      </c>
      <c r="AJ1527" s="48">
        <f>_xlfn.XLOOKUP($F1527,Main_OG!$D$1:$D$766,Main_OG!AD$1:AD$766,"")</f>
        <v>0.70992248279802228</v>
      </c>
    </row>
    <row r="1528" spans="2:36" x14ac:dyDescent="0.35">
      <c r="B1528" s="36" t="s">
        <v>2613</v>
      </c>
      <c r="C1528" s="45" t="s">
        <v>77</v>
      </c>
      <c r="D1528" s="45" t="s">
        <v>4458</v>
      </c>
      <c r="E1528" s="36" t="s">
        <v>2613</v>
      </c>
      <c r="F1528" s="36" t="str">
        <f t="shared" si="69"/>
        <v>2010_TX</v>
      </c>
      <c r="G1528" s="45">
        <v>2010</v>
      </c>
      <c r="H1528" s="45">
        <f>_xlfn.XLOOKUP(J1528,Main_OG!$B$1:$B$766,Main_OG!$O$1:$O$766,"")</f>
        <v>1</v>
      </c>
      <c r="I1528" s="45">
        <f>_xlfn.XLOOKUP(F1528,Main_OG!$D$1:$D$766,Main_OG!$J$1:$J$766,"")</f>
        <v>0</v>
      </c>
      <c r="J1528" s="45" t="s">
        <v>77</v>
      </c>
      <c r="K1528" s="45" t="str">
        <f t="shared" si="70"/>
        <v>MidAmerican Energy Co_TX</v>
      </c>
      <c r="L1528" s="45" t="str">
        <f t="shared" si="71"/>
        <v>MidAmerican Energy Co_TX</v>
      </c>
      <c r="M1528" s="45" t="s">
        <v>2630</v>
      </c>
      <c r="N1528" s="45">
        <v>0</v>
      </c>
      <c r="O1528" s="45">
        <v>3885</v>
      </c>
      <c r="P1528" s="45">
        <v>12</v>
      </c>
      <c r="Q1528" s="45">
        <v>0</v>
      </c>
      <c r="R1528" s="45">
        <v>0</v>
      </c>
      <c r="S1528" s="45">
        <v>523416</v>
      </c>
      <c r="T1528" s="45">
        <v>150945</v>
      </c>
      <c r="U1528" s="45">
        <v>0</v>
      </c>
      <c r="V1528" s="45">
        <v>0</v>
      </c>
      <c r="W1528" s="45">
        <v>9.02</v>
      </c>
      <c r="X1528" s="45">
        <v>7.79</v>
      </c>
      <c r="Y1528" s="45">
        <v>0</v>
      </c>
      <c r="Z1528" s="46">
        <v>1323059.1000000001</v>
      </c>
      <c r="AA1528" s="46">
        <v>52415.200806817331</v>
      </c>
      <c r="AB1528" s="47">
        <f>_xlfn.XLOOKUP($F1528,Main_OG!$D$1:$D$766,Main_OG!AJ$1:AJ$766,"")</f>
        <v>206237270</v>
      </c>
      <c r="AC1528" s="47">
        <f>_xlfn.XLOOKUP($F1528,Main_OG!$D$1:$D$766,Main_OG!AK$1:AK$766,"")</f>
        <v>2849102</v>
      </c>
      <c r="AD1528" s="47">
        <f>_xlfn.XLOOKUP($F1528,Main_OG!$D$1:$D$766,Main_OG!AL$1:AL$766,"")</f>
        <v>2882061072</v>
      </c>
      <c r="AE1528" s="47">
        <f>_xlfn.XLOOKUP($F1528,Main_OG!$D$1:$D$766,Main_OG!AM$1:AM$766,"")</f>
        <v>41335248</v>
      </c>
      <c r="AF1528" s="48">
        <f>_xlfn.XLOOKUP($F1528,Main_OG!$D$1:$D$766,Main_OG!Z$1:Z$766,"")</f>
        <v>0</v>
      </c>
      <c r="AG1528" s="48">
        <f>_xlfn.XLOOKUP($F1528,Main_OG!$D$1:$D$766,Main_OG!AA$1:AA$766,"")</f>
        <v>1.84</v>
      </c>
      <c r="AH1528" s="48">
        <f>_xlfn.XLOOKUP($F1528,Main_OG!$D$1:$D$766,Main_OG!AB$1:AB$766,"")</f>
        <v>17.815786882646659</v>
      </c>
      <c r="AI1528" s="48">
        <f>_xlfn.XLOOKUP($F1528,Main_OG!$D$1:$D$766,Main_OG!AC$1:AC$766,"")</f>
        <v>4.9924248044436963</v>
      </c>
      <c r="AJ1528" s="48">
        <f>_xlfn.XLOOKUP($F1528,Main_OG!$D$1:$D$766,Main_OG!AD$1:AD$766,"")</f>
        <v>0.70992248279802228</v>
      </c>
    </row>
    <row r="1529" spans="2:36" x14ac:dyDescent="0.35">
      <c r="B1529" s="36" t="s">
        <v>2613</v>
      </c>
      <c r="C1529" s="45" t="s">
        <v>533</v>
      </c>
      <c r="D1529" s="45" t="s">
        <v>4458</v>
      </c>
      <c r="E1529" s="36" t="s">
        <v>2613</v>
      </c>
      <c r="F1529" s="36" t="str">
        <f t="shared" si="69"/>
        <v>2011_IA</v>
      </c>
      <c r="G1529" s="45">
        <v>2011</v>
      </c>
      <c r="H1529" s="45">
        <f>_xlfn.XLOOKUP(J1529,Main_OG!$B$1:$B$766,Main_OG!$O$1:$O$766,"")</f>
        <v>0</v>
      </c>
      <c r="I1529" s="45">
        <f>_xlfn.XLOOKUP(F1529,Main_OG!$D$1:$D$766,Main_OG!$J$1:$J$766,"")</f>
        <v>0</v>
      </c>
      <c r="J1529" s="45" t="s">
        <v>533</v>
      </c>
      <c r="K1529" s="45" t="str">
        <f t="shared" si="70"/>
        <v>MidAmerican Energy Co_IA</v>
      </c>
      <c r="L1529" s="45" t="str">
        <f t="shared" si="71"/>
        <v>MidAmerican Energy Co_IA</v>
      </c>
      <c r="M1529" s="45" t="s">
        <v>2631</v>
      </c>
      <c r="N1529" s="45">
        <v>0</v>
      </c>
      <c r="O1529" s="45">
        <v>88721</v>
      </c>
      <c r="P1529" s="45">
        <v>1398</v>
      </c>
      <c r="Q1529" s="45">
        <v>550409</v>
      </c>
      <c r="R1529" s="45">
        <v>0</v>
      </c>
      <c r="S1529" s="45">
        <v>5112389</v>
      </c>
      <c r="T1529" s="45">
        <v>8740222</v>
      </c>
      <c r="U1529" s="45">
        <v>5744863</v>
      </c>
      <c r="V1529" s="45">
        <v>0</v>
      </c>
      <c r="W1529" s="45">
        <v>6.48</v>
      </c>
      <c r="X1529" s="45">
        <v>4.08</v>
      </c>
      <c r="Y1529" s="45">
        <v>8.4</v>
      </c>
      <c r="Z1529" s="46">
        <v>164559.29999999999</v>
      </c>
      <c r="AA1529" s="46">
        <v>53658.7982412778</v>
      </c>
      <c r="AB1529" s="47">
        <f>_xlfn.XLOOKUP($F1529,Main_OG!$D$1:$D$766,Main_OG!AJ$1:AJ$766,"")</f>
        <v>47069714</v>
      </c>
      <c r="AC1529" s="47">
        <f>_xlfn.XLOOKUP($F1529,Main_OG!$D$1:$D$766,Main_OG!AK$1:AK$766,"")</f>
        <v>601156</v>
      </c>
      <c r="AD1529" s="47">
        <f>_xlfn.XLOOKUP($F1529,Main_OG!$D$1:$D$766,Main_OG!AL$1:AL$766,"")</f>
        <v>19926154</v>
      </c>
      <c r="AE1529" s="47">
        <f>_xlfn.XLOOKUP($F1529,Main_OG!$D$1:$D$766,Main_OG!AM$1:AM$766,"")</f>
        <v>5215229</v>
      </c>
      <c r="AF1529" s="48">
        <f>_xlfn.XLOOKUP($F1529,Main_OG!$D$1:$D$766,Main_OG!Z$1:Z$766,"")</f>
        <v>1.48</v>
      </c>
      <c r="AG1529" s="48">
        <f>_xlfn.XLOOKUP($F1529,Main_OG!$D$1:$D$766,Main_OG!AA$1:AA$766,"")</f>
        <v>1.43</v>
      </c>
      <c r="AH1529" s="48">
        <f>_xlfn.XLOOKUP($F1529,Main_OG!$D$1:$D$766,Main_OG!AB$1:AB$766,"")</f>
        <v>22.91</v>
      </c>
      <c r="AI1529" s="48">
        <f>_xlfn.XLOOKUP($F1529,Main_OG!$D$1:$D$766,Main_OG!AC$1:AC$766,"")</f>
        <v>5.44</v>
      </c>
      <c r="AJ1529" s="48">
        <f>_xlfn.XLOOKUP($F1529,Main_OG!$D$1:$D$766,Main_OG!AD$1:AD$766,"")</f>
        <v>0.7</v>
      </c>
    </row>
    <row r="1530" spans="2:36" x14ac:dyDescent="0.35">
      <c r="B1530" s="36" t="s">
        <v>2613</v>
      </c>
      <c r="C1530" s="45" t="s">
        <v>124</v>
      </c>
      <c r="D1530" s="45" t="s">
        <v>4458</v>
      </c>
      <c r="E1530" s="36" t="s">
        <v>2613</v>
      </c>
      <c r="F1530" s="36" t="str">
        <f t="shared" si="69"/>
        <v>2011_IL</v>
      </c>
      <c r="G1530" s="45">
        <v>2011</v>
      </c>
      <c r="H1530" s="45">
        <f>_xlfn.XLOOKUP(J1530,Main_OG!$B$1:$B$766,Main_OG!$O$1:$O$766,"")</f>
        <v>0</v>
      </c>
      <c r="I1530" s="45">
        <f>_xlfn.XLOOKUP(F1530,Main_OG!$D$1:$D$766,Main_OG!$J$1:$J$766,"")</f>
        <v>1</v>
      </c>
      <c r="J1530" s="45" t="s">
        <v>124</v>
      </c>
      <c r="K1530" s="45" t="str">
        <f t="shared" si="70"/>
        <v>MidAmerican Energy Co_IL</v>
      </c>
      <c r="L1530" s="45" t="str">
        <f t="shared" si="71"/>
        <v>MidAmerican Energy Co_IL</v>
      </c>
      <c r="M1530" s="45" t="s">
        <v>2632</v>
      </c>
      <c r="N1530" s="45">
        <v>0</v>
      </c>
      <c r="O1530" s="45">
        <v>9193</v>
      </c>
      <c r="P1530" s="45">
        <v>104</v>
      </c>
      <c r="Q1530" s="45">
        <v>75516</v>
      </c>
      <c r="R1530" s="45">
        <v>0</v>
      </c>
      <c r="S1530" s="45">
        <v>661050</v>
      </c>
      <c r="T1530" s="45">
        <v>718271</v>
      </c>
      <c r="U1530" s="45">
        <v>686835</v>
      </c>
      <c r="V1530" s="45">
        <v>0</v>
      </c>
      <c r="W1530" s="45">
        <v>6.19</v>
      </c>
      <c r="X1530" s="45">
        <v>4.18</v>
      </c>
      <c r="Y1530" s="45">
        <v>8.3699999999999992</v>
      </c>
      <c r="Z1530" s="46">
        <v>772225.6</v>
      </c>
      <c r="AA1530" s="46">
        <v>60012.32690977148</v>
      </c>
      <c r="AB1530" s="47">
        <f>_xlfn.XLOOKUP($F1530,Main_OG!$D$1:$D$766,Main_OG!AJ$1:AJ$766,"")</f>
        <v>108761398</v>
      </c>
      <c r="AC1530" s="47">
        <f>_xlfn.XLOOKUP($F1530,Main_OG!$D$1:$D$766,Main_OG!AK$1:AK$766,"")</f>
        <v>322432</v>
      </c>
      <c r="AD1530" s="47">
        <f>_xlfn.XLOOKUP($F1530,Main_OG!$D$1:$D$766,Main_OG!AL$1:AL$766,"")</f>
        <v>99752440</v>
      </c>
      <c r="AE1530" s="47">
        <f>_xlfn.XLOOKUP($F1530,Main_OG!$D$1:$D$766,Main_OG!AM$1:AM$766,"")</f>
        <v>95823196</v>
      </c>
      <c r="AF1530" s="48">
        <f>_xlfn.XLOOKUP($F1530,Main_OG!$D$1:$D$766,Main_OG!Z$1:Z$766,"")</f>
        <v>1.3</v>
      </c>
      <c r="AG1530" s="48">
        <f>_xlfn.XLOOKUP($F1530,Main_OG!$D$1:$D$766,Main_OG!AA$1:AA$766,"")</f>
        <v>1.72</v>
      </c>
      <c r="AH1530" s="48">
        <f>_xlfn.XLOOKUP($F1530,Main_OG!$D$1:$D$766,Main_OG!AB$1:AB$766,"")</f>
        <v>23.09</v>
      </c>
      <c r="AI1530" s="48">
        <f>_xlfn.XLOOKUP($F1530,Main_OG!$D$1:$D$766,Main_OG!AC$1:AC$766,"")</f>
        <v>5.15</v>
      </c>
      <c r="AJ1530" s="48">
        <f>_xlfn.XLOOKUP($F1530,Main_OG!$D$1:$D$766,Main_OG!AD$1:AD$766,"")</f>
        <v>0.69</v>
      </c>
    </row>
    <row r="1531" spans="2:36" x14ac:dyDescent="0.35">
      <c r="B1531" s="36" t="s">
        <v>2613</v>
      </c>
      <c r="C1531" s="45" t="s">
        <v>847</v>
      </c>
      <c r="D1531" s="45" t="s">
        <v>4458</v>
      </c>
      <c r="E1531" s="36" t="s">
        <v>2613</v>
      </c>
      <c r="F1531" s="36" t="str">
        <f t="shared" si="69"/>
        <v>2011_SD</v>
      </c>
      <c r="G1531" s="45">
        <v>2011</v>
      </c>
      <c r="H1531" s="45">
        <f>_xlfn.XLOOKUP(J1531,Main_OG!$B$1:$B$766,Main_OG!$O$1:$O$766,"")</f>
        <v>0</v>
      </c>
      <c r="I1531" s="45">
        <f>_xlfn.XLOOKUP(F1531,Main_OG!$D$1:$D$766,Main_OG!$J$1:$J$766,"")</f>
        <v>0</v>
      </c>
      <c r="J1531" s="45" t="s">
        <v>847</v>
      </c>
      <c r="K1531" s="45" t="str">
        <f t="shared" si="70"/>
        <v>MidAmerican Energy Co_SD</v>
      </c>
      <c r="L1531" s="45" t="str">
        <f t="shared" si="71"/>
        <v>MidAmerican Energy Co_SD</v>
      </c>
      <c r="M1531" s="45" t="s">
        <v>2633</v>
      </c>
      <c r="N1531" s="45">
        <v>0</v>
      </c>
      <c r="O1531" s="45">
        <v>810</v>
      </c>
      <c r="P1531" s="45">
        <v>21</v>
      </c>
      <c r="Q1531" s="45">
        <v>3583</v>
      </c>
      <c r="R1531" s="45">
        <v>0</v>
      </c>
      <c r="S1531" s="45">
        <v>37750</v>
      </c>
      <c r="T1531" s="45">
        <v>127316</v>
      </c>
      <c r="U1531" s="45">
        <v>44494</v>
      </c>
      <c r="V1531" s="45">
        <v>0</v>
      </c>
      <c r="W1531" s="45">
        <v>6.71</v>
      </c>
      <c r="X1531" s="45">
        <v>4.07</v>
      </c>
      <c r="Y1531" s="45">
        <v>7.19</v>
      </c>
      <c r="Z1531" s="46">
        <v>47630.3</v>
      </c>
      <c r="AA1531" s="46">
        <v>57822.006943938621</v>
      </c>
      <c r="AB1531" s="47">
        <f>_xlfn.XLOOKUP($F1531,Main_OG!$D$1:$D$766,Main_OG!AJ$1:AJ$766,"")</f>
        <v>3535904</v>
      </c>
      <c r="AC1531" s="47">
        <f>_xlfn.XLOOKUP($F1531,Main_OG!$D$1:$D$766,Main_OG!AK$1:AK$766,"")</f>
        <v>41882</v>
      </c>
      <c r="AD1531" s="47">
        <f>_xlfn.XLOOKUP($F1531,Main_OG!$D$1:$D$766,Main_OG!AL$1:AL$766,"")</f>
        <v>3178016</v>
      </c>
      <c r="AE1531" s="47">
        <f>_xlfn.XLOOKUP($F1531,Main_OG!$D$1:$D$766,Main_OG!AM$1:AM$766,"")</f>
        <v>0</v>
      </c>
      <c r="AF1531" s="48">
        <f>_xlfn.XLOOKUP($F1531,Main_OG!$D$1:$D$766,Main_OG!Z$1:Z$766,"")</f>
        <v>0</v>
      </c>
      <c r="AG1531" s="48">
        <f>_xlfn.XLOOKUP($F1531,Main_OG!$D$1:$D$766,Main_OG!AA$1:AA$766,"")</f>
        <v>2.09</v>
      </c>
      <c r="AH1531" s="48">
        <f>_xlfn.XLOOKUP($F1531,Main_OG!$D$1:$D$766,Main_OG!AB$1:AB$766,"")</f>
        <v>22.758921780738341</v>
      </c>
      <c r="AI1531" s="48">
        <f>_xlfn.XLOOKUP($F1531,Main_OG!$D$1:$D$766,Main_OG!AC$1:AC$766,"")</f>
        <v>4.6524343752411106</v>
      </c>
      <c r="AJ1531" s="48">
        <f>_xlfn.XLOOKUP($F1531,Main_OG!$D$1:$D$766,Main_OG!AD$1:AD$766,"")</f>
        <v>0.75949643062398253</v>
      </c>
    </row>
    <row r="1532" spans="2:36" x14ac:dyDescent="0.35">
      <c r="B1532" s="36" t="s">
        <v>2613</v>
      </c>
      <c r="C1532" s="45" t="s">
        <v>77</v>
      </c>
      <c r="D1532" s="45" t="s">
        <v>4458</v>
      </c>
      <c r="E1532" s="36" t="s">
        <v>2613</v>
      </c>
      <c r="F1532" s="36" t="str">
        <f t="shared" si="69"/>
        <v>2011_TX</v>
      </c>
      <c r="G1532" s="45">
        <v>2011</v>
      </c>
      <c r="H1532" s="45">
        <f>_xlfn.XLOOKUP(J1532,Main_OG!$B$1:$B$766,Main_OG!$O$1:$O$766,"")</f>
        <v>1</v>
      </c>
      <c r="I1532" s="45">
        <f>_xlfn.XLOOKUP(F1532,Main_OG!$D$1:$D$766,Main_OG!$J$1:$J$766,"")</f>
        <v>0</v>
      </c>
      <c r="J1532" s="45" t="s">
        <v>77</v>
      </c>
      <c r="K1532" s="45" t="str">
        <f t="shared" si="70"/>
        <v>MidAmerican Energy Co_TX</v>
      </c>
      <c r="L1532" s="45" t="str">
        <f t="shared" si="71"/>
        <v>MidAmerican Energy Co_TX</v>
      </c>
      <c r="M1532" s="45" t="s">
        <v>2634</v>
      </c>
      <c r="N1532" s="45">
        <v>0</v>
      </c>
      <c r="O1532" s="45">
        <v>5226</v>
      </c>
      <c r="P1532" s="45">
        <v>23</v>
      </c>
      <c r="Q1532" s="45">
        <v>1</v>
      </c>
      <c r="R1532" s="45">
        <v>0</v>
      </c>
      <c r="S1532" s="45">
        <v>869945</v>
      </c>
      <c r="T1532" s="45">
        <v>285646</v>
      </c>
      <c r="U1532" s="45">
        <v>5</v>
      </c>
      <c r="V1532" s="45">
        <v>0</v>
      </c>
      <c r="W1532" s="45">
        <v>8.93</v>
      </c>
      <c r="X1532" s="45">
        <v>7.36</v>
      </c>
      <c r="Y1532" s="45">
        <v>20</v>
      </c>
      <c r="Z1532" s="46">
        <v>1370174.9</v>
      </c>
      <c r="AA1532" s="46">
        <v>53427.489668364484</v>
      </c>
      <c r="AB1532" s="47">
        <f>_xlfn.XLOOKUP($F1532,Main_OG!$D$1:$D$766,Main_OG!AJ$1:AJ$766,"")</f>
        <v>220852962</v>
      </c>
      <c r="AC1532" s="47">
        <f>_xlfn.XLOOKUP($F1532,Main_OG!$D$1:$D$766,Main_OG!AK$1:AK$766,"")</f>
        <v>3232160</v>
      </c>
      <c r="AD1532" s="47">
        <f>_xlfn.XLOOKUP($F1532,Main_OG!$D$1:$D$766,Main_OG!AL$1:AL$766,"")</f>
        <v>3110801834</v>
      </c>
      <c r="AE1532" s="47">
        <f>_xlfn.XLOOKUP($F1532,Main_OG!$D$1:$D$766,Main_OG!AM$1:AM$766,"")</f>
        <v>39648457</v>
      </c>
      <c r="AF1532" s="48">
        <f>_xlfn.XLOOKUP($F1532,Main_OG!$D$1:$D$766,Main_OG!Z$1:Z$766,"")</f>
        <v>2.74</v>
      </c>
      <c r="AG1532" s="48">
        <f>_xlfn.XLOOKUP($F1532,Main_OG!$D$1:$D$766,Main_OG!AA$1:AA$766,"")</f>
        <v>1.87</v>
      </c>
      <c r="AH1532" s="48">
        <f>_xlfn.XLOOKUP($F1532,Main_OG!$D$1:$D$766,Main_OG!AB$1:AB$766,"")</f>
        <v>22.758921780738341</v>
      </c>
      <c r="AI1532" s="48">
        <f>_xlfn.XLOOKUP($F1532,Main_OG!$D$1:$D$766,Main_OG!AC$1:AC$766,"")</f>
        <v>4.2699999999999996</v>
      </c>
      <c r="AJ1532" s="48">
        <f>_xlfn.XLOOKUP($F1532,Main_OG!$D$1:$D$766,Main_OG!AD$1:AD$766,"")</f>
        <v>0.67</v>
      </c>
    </row>
    <row r="1533" spans="2:36" x14ac:dyDescent="0.35">
      <c r="B1533" s="36" t="s">
        <v>2613</v>
      </c>
      <c r="C1533" s="45" t="s">
        <v>533</v>
      </c>
      <c r="D1533" s="45" t="s">
        <v>4458</v>
      </c>
      <c r="E1533" s="36" t="s">
        <v>2613</v>
      </c>
      <c r="F1533" s="36" t="str">
        <f t="shared" si="69"/>
        <v>2012_IA</v>
      </c>
      <c r="G1533" s="45">
        <v>2012</v>
      </c>
      <c r="H1533" s="45">
        <f>_xlfn.XLOOKUP(J1533,Main_OG!$B$1:$B$766,Main_OG!$O$1:$O$766,"")</f>
        <v>0</v>
      </c>
      <c r="I1533" s="45">
        <f>_xlfn.XLOOKUP(F1533,Main_OG!$D$1:$D$766,Main_OG!$J$1:$J$766,"")</f>
        <v>0</v>
      </c>
      <c r="J1533" s="45" t="s">
        <v>533</v>
      </c>
      <c r="K1533" s="45" t="str">
        <f t="shared" si="70"/>
        <v>MidAmerican Energy Co_IA</v>
      </c>
      <c r="L1533" s="45" t="str">
        <f t="shared" si="71"/>
        <v>MidAmerican Energy Co_IA</v>
      </c>
      <c r="M1533" s="45" t="s">
        <v>2635</v>
      </c>
      <c r="N1533" s="45">
        <v>0</v>
      </c>
      <c r="O1533" s="45">
        <v>89489</v>
      </c>
      <c r="P1533" s="45">
        <v>1431</v>
      </c>
      <c r="Q1533" s="45">
        <v>553607</v>
      </c>
      <c r="R1533" s="45">
        <v>0</v>
      </c>
      <c r="S1533" s="45">
        <v>5094249</v>
      </c>
      <c r="T1533" s="45">
        <v>8963148</v>
      </c>
      <c r="U1533" s="45">
        <v>5620112</v>
      </c>
      <c r="V1533" s="45">
        <v>0</v>
      </c>
      <c r="W1533" s="45">
        <v>6.7628614000000002</v>
      </c>
      <c r="X1533" s="45">
        <v>4.2929225000000004</v>
      </c>
      <c r="Y1533" s="45">
        <v>8.8323506999999992</v>
      </c>
      <c r="Z1533" s="46">
        <v>170923.7</v>
      </c>
      <c r="AA1533" s="46">
        <v>55551.630176895545</v>
      </c>
      <c r="AB1533" s="47">
        <f>_xlfn.XLOOKUP($F1533,Main_OG!$D$1:$D$766,Main_OG!AJ$1:AJ$766,"")</f>
        <v>43276216</v>
      </c>
      <c r="AC1533" s="47">
        <f>_xlfn.XLOOKUP($F1533,Main_OG!$D$1:$D$766,Main_OG!AK$1:AK$766,"")</f>
        <v>469930</v>
      </c>
      <c r="AD1533" s="47">
        <f>_xlfn.XLOOKUP($F1533,Main_OG!$D$1:$D$766,Main_OG!AL$1:AL$766,"")</f>
        <v>34248146</v>
      </c>
      <c r="AE1533" s="47">
        <f>_xlfn.XLOOKUP($F1533,Main_OG!$D$1:$D$766,Main_OG!AM$1:AM$766,"")</f>
        <v>4346995</v>
      </c>
      <c r="AF1533" s="48">
        <f>_xlfn.XLOOKUP($F1533,Main_OG!$D$1:$D$766,Main_OG!Z$1:Z$766,"")</f>
        <v>1.56</v>
      </c>
      <c r="AG1533" s="48">
        <f>_xlfn.XLOOKUP($F1533,Main_OG!$D$1:$D$766,Main_OG!AA$1:AA$766,"")</f>
        <v>1.48</v>
      </c>
      <c r="AH1533" s="48">
        <f>_xlfn.XLOOKUP($F1533,Main_OG!$D$1:$D$766,Main_OG!AB$1:AB$766,"")</f>
        <v>22.91</v>
      </c>
      <c r="AI1533" s="48">
        <f>_xlfn.XLOOKUP($F1533,Main_OG!$D$1:$D$766,Main_OG!AC$1:AC$766,"")</f>
        <v>3.76</v>
      </c>
      <c r="AJ1533" s="48">
        <f>_xlfn.XLOOKUP($F1533,Main_OG!$D$1:$D$766,Main_OG!AD$1:AD$766,"")</f>
        <v>0.77</v>
      </c>
    </row>
    <row r="1534" spans="2:36" x14ac:dyDescent="0.35">
      <c r="B1534" s="36" t="s">
        <v>2613</v>
      </c>
      <c r="C1534" s="45" t="s">
        <v>124</v>
      </c>
      <c r="D1534" s="45" t="s">
        <v>4458</v>
      </c>
      <c r="E1534" s="36" t="s">
        <v>2613</v>
      </c>
      <c r="F1534" s="36" t="str">
        <f t="shared" si="69"/>
        <v>2012_IL</v>
      </c>
      <c r="G1534" s="45">
        <v>2012</v>
      </c>
      <c r="H1534" s="45">
        <f>_xlfn.XLOOKUP(J1534,Main_OG!$B$1:$B$766,Main_OG!$O$1:$O$766,"")</f>
        <v>0</v>
      </c>
      <c r="I1534" s="45">
        <f>_xlfn.XLOOKUP(F1534,Main_OG!$D$1:$D$766,Main_OG!$J$1:$J$766,"")</f>
        <v>1</v>
      </c>
      <c r="J1534" s="45" t="s">
        <v>124</v>
      </c>
      <c r="K1534" s="45" t="str">
        <f t="shared" si="70"/>
        <v>MidAmerican Energy Co_IL</v>
      </c>
      <c r="L1534" s="45" t="str">
        <f t="shared" si="71"/>
        <v>MidAmerican Energy Co_IL</v>
      </c>
      <c r="M1534" s="45" t="s">
        <v>2636</v>
      </c>
      <c r="N1534" s="45">
        <v>0</v>
      </c>
      <c r="O1534" s="45">
        <v>9137</v>
      </c>
      <c r="P1534" s="45">
        <v>107</v>
      </c>
      <c r="Q1534" s="45">
        <v>75693</v>
      </c>
      <c r="R1534" s="45">
        <v>0</v>
      </c>
      <c r="S1534" s="45">
        <v>642346</v>
      </c>
      <c r="T1534" s="45">
        <v>715256</v>
      </c>
      <c r="U1534" s="45">
        <v>680637</v>
      </c>
      <c r="V1534" s="45">
        <v>0</v>
      </c>
      <c r="W1534" s="45">
        <v>6.4354725000000004</v>
      </c>
      <c r="X1534" s="45">
        <v>4.4628775999999997</v>
      </c>
      <c r="Y1534" s="45">
        <v>8.7012607000000006</v>
      </c>
      <c r="Z1534" s="46">
        <v>790723.3</v>
      </c>
      <c r="AA1534" s="46">
        <v>61377.126450619646</v>
      </c>
      <c r="AB1534" s="47">
        <f>_xlfn.XLOOKUP($F1534,Main_OG!$D$1:$D$766,Main_OG!AJ$1:AJ$766,"")</f>
        <v>98323852</v>
      </c>
      <c r="AC1534" s="47">
        <f>_xlfn.XLOOKUP($F1534,Main_OG!$D$1:$D$766,Main_OG!AK$1:AK$766,"")</f>
        <v>274280</v>
      </c>
      <c r="AD1534" s="47">
        <f>_xlfn.XLOOKUP($F1534,Main_OG!$D$1:$D$766,Main_OG!AL$1:AL$766,"")</f>
        <v>190135340</v>
      </c>
      <c r="AE1534" s="47">
        <f>_xlfn.XLOOKUP($F1534,Main_OG!$D$1:$D$766,Main_OG!AM$1:AM$766,"")</f>
        <v>96401309</v>
      </c>
      <c r="AF1534" s="48">
        <f>_xlfn.XLOOKUP($F1534,Main_OG!$D$1:$D$766,Main_OG!Z$1:Z$766,"")</f>
        <v>1.39</v>
      </c>
      <c r="AG1534" s="48">
        <f>_xlfn.XLOOKUP($F1534,Main_OG!$D$1:$D$766,Main_OG!AA$1:AA$766,"")</f>
        <v>1.93</v>
      </c>
      <c r="AH1534" s="48">
        <f>_xlfn.XLOOKUP($F1534,Main_OG!$D$1:$D$766,Main_OG!AB$1:AB$766,"")</f>
        <v>24.35</v>
      </c>
      <c r="AI1534" s="48">
        <f>_xlfn.XLOOKUP($F1534,Main_OG!$D$1:$D$766,Main_OG!AC$1:AC$766,"")</f>
        <v>3.25</v>
      </c>
      <c r="AJ1534" s="48">
        <f>_xlfn.XLOOKUP($F1534,Main_OG!$D$1:$D$766,Main_OG!AD$1:AD$766,"")</f>
        <v>0.75</v>
      </c>
    </row>
    <row r="1535" spans="2:36" x14ac:dyDescent="0.35">
      <c r="B1535" s="36" t="s">
        <v>2613</v>
      </c>
      <c r="C1535" s="45" t="s">
        <v>847</v>
      </c>
      <c r="D1535" s="45" t="s">
        <v>4458</v>
      </c>
      <c r="E1535" s="36" t="s">
        <v>2613</v>
      </c>
      <c r="F1535" s="36" t="str">
        <f t="shared" si="69"/>
        <v>2012_SD</v>
      </c>
      <c r="G1535" s="45">
        <v>2012</v>
      </c>
      <c r="H1535" s="45">
        <f>_xlfn.XLOOKUP(J1535,Main_OG!$B$1:$B$766,Main_OG!$O$1:$O$766,"")</f>
        <v>0</v>
      </c>
      <c r="I1535" s="45">
        <f>_xlfn.XLOOKUP(F1535,Main_OG!$D$1:$D$766,Main_OG!$J$1:$J$766,"")</f>
        <v>0</v>
      </c>
      <c r="J1535" s="45" t="s">
        <v>847</v>
      </c>
      <c r="K1535" s="45" t="str">
        <f t="shared" si="70"/>
        <v>MidAmerican Energy Co_SD</v>
      </c>
      <c r="L1535" s="45" t="str">
        <f t="shared" si="71"/>
        <v>MidAmerican Energy Co_SD</v>
      </c>
      <c r="M1535" s="45" t="s">
        <v>2637</v>
      </c>
      <c r="N1535" s="45">
        <v>0</v>
      </c>
      <c r="O1535" s="45">
        <v>824</v>
      </c>
      <c r="P1535" s="45">
        <v>22</v>
      </c>
      <c r="Q1535" s="45">
        <v>3594</v>
      </c>
      <c r="R1535" s="45">
        <v>0</v>
      </c>
      <c r="S1535" s="45">
        <v>37507</v>
      </c>
      <c r="T1535" s="45">
        <v>126650</v>
      </c>
      <c r="U1535" s="45">
        <v>44074</v>
      </c>
      <c r="V1535" s="45">
        <v>0</v>
      </c>
      <c r="W1535" s="45">
        <v>6.8307248999999999</v>
      </c>
      <c r="X1535" s="45">
        <v>4.0142123999999999</v>
      </c>
      <c r="Y1535" s="45">
        <v>7.4783318999999997</v>
      </c>
      <c r="Z1535" s="46">
        <v>48653.9</v>
      </c>
      <c r="AA1535" s="46">
        <v>58347.874160979256</v>
      </c>
      <c r="AB1535" s="47">
        <f>_xlfn.XLOOKUP($F1535,Main_OG!$D$1:$D$766,Main_OG!AJ$1:AJ$766,"")</f>
        <v>3900284</v>
      </c>
      <c r="AC1535" s="47">
        <f>_xlfn.XLOOKUP($F1535,Main_OG!$D$1:$D$766,Main_OG!AK$1:AK$766,"")</f>
        <v>35202</v>
      </c>
      <c r="AD1535" s="47">
        <f>_xlfn.XLOOKUP($F1535,Main_OG!$D$1:$D$766,Main_OG!AL$1:AL$766,"")</f>
        <v>4929716</v>
      </c>
      <c r="AE1535" s="47">
        <f>_xlfn.XLOOKUP($F1535,Main_OG!$D$1:$D$766,Main_OG!AM$1:AM$766,"")</f>
        <v>0</v>
      </c>
      <c r="AF1535" s="48">
        <f>_xlfn.XLOOKUP($F1535,Main_OG!$D$1:$D$766,Main_OG!Z$1:Z$766,"")</f>
        <v>0</v>
      </c>
      <c r="AG1535" s="48">
        <f>_xlfn.XLOOKUP($F1535,Main_OG!$D$1:$D$766,Main_OG!AA$1:AA$766,"")</f>
        <v>2.324237813104427</v>
      </c>
      <c r="AH1535" s="48">
        <f>_xlfn.XLOOKUP($F1535,Main_OG!$D$1:$D$766,Main_OG!AB$1:AB$766,"")</f>
        <v>23.49195884567845</v>
      </c>
      <c r="AI1535" s="48">
        <f>_xlfn.XLOOKUP($F1535,Main_OG!$D$1:$D$766,Main_OG!AC$1:AC$766,"")</f>
        <v>3.45</v>
      </c>
      <c r="AJ1535" s="48">
        <f>_xlfn.XLOOKUP($F1535,Main_OG!$D$1:$D$766,Main_OG!AD$1:AD$766,"")</f>
        <v>0.75442193202762442</v>
      </c>
    </row>
    <row r="1536" spans="2:36" x14ac:dyDescent="0.35">
      <c r="B1536" s="36" t="s">
        <v>2613</v>
      </c>
      <c r="C1536" s="45" t="s">
        <v>77</v>
      </c>
      <c r="D1536" s="45" t="s">
        <v>4458</v>
      </c>
      <c r="E1536" s="36" t="s">
        <v>2613</v>
      </c>
      <c r="F1536" s="36" t="str">
        <f t="shared" si="69"/>
        <v>2012_TX</v>
      </c>
      <c r="G1536" s="45">
        <v>2012</v>
      </c>
      <c r="H1536" s="45">
        <f>_xlfn.XLOOKUP(J1536,Main_OG!$B$1:$B$766,Main_OG!$O$1:$O$766,"")</f>
        <v>1</v>
      </c>
      <c r="I1536" s="45">
        <f>_xlfn.XLOOKUP(F1536,Main_OG!$D$1:$D$766,Main_OG!$J$1:$J$766,"")</f>
        <v>0</v>
      </c>
      <c r="J1536" s="45" t="s">
        <v>77</v>
      </c>
      <c r="K1536" s="45" t="str">
        <f t="shared" si="70"/>
        <v>MidAmerican Energy Co_TX</v>
      </c>
      <c r="L1536" s="45" t="str">
        <f t="shared" si="71"/>
        <v>MidAmerican Energy Co_TX</v>
      </c>
      <c r="M1536" s="45" t="s">
        <v>2638</v>
      </c>
      <c r="N1536" s="45">
        <v>0</v>
      </c>
      <c r="O1536" s="45">
        <v>5874</v>
      </c>
      <c r="P1536" s="45">
        <v>61</v>
      </c>
      <c r="Q1536" s="45">
        <v>75</v>
      </c>
      <c r="R1536" s="45">
        <v>0</v>
      </c>
      <c r="S1536" s="45">
        <v>943280</v>
      </c>
      <c r="T1536" s="45">
        <v>358575</v>
      </c>
      <c r="U1536" s="45">
        <v>1239</v>
      </c>
      <c r="V1536" s="45">
        <v>0</v>
      </c>
      <c r="W1536" s="45">
        <v>8.8526205999999998</v>
      </c>
      <c r="X1536" s="45">
        <v>7.8917938999999997</v>
      </c>
      <c r="Y1536" s="45">
        <v>9.2816787999999999</v>
      </c>
      <c r="Z1536" s="46">
        <v>1438354.4</v>
      </c>
      <c r="AA1536" s="46">
        <v>55142.914539574267</v>
      </c>
      <c r="AB1536" s="47">
        <f>_xlfn.XLOOKUP($F1536,Main_OG!$D$1:$D$766,Main_OG!AJ$1:AJ$766,"")</f>
        <v>194610414</v>
      </c>
      <c r="AC1536" s="47">
        <f>_xlfn.XLOOKUP($F1536,Main_OG!$D$1:$D$766,Main_OG!AK$1:AK$766,"")</f>
        <v>6389742</v>
      </c>
      <c r="AD1536" s="47">
        <f>_xlfn.XLOOKUP($F1536,Main_OG!$D$1:$D$766,Main_OG!AL$1:AL$766,"")</f>
        <v>3262388996</v>
      </c>
      <c r="AE1536" s="47">
        <f>_xlfn.XLOOKUP($F1536,Main_OG!$D$1:$D$766,Main_OG!AM$1:AM$766,"")</f>
        <v>38441017</v>
      </c>
      <c r="AF1536" s="48">
        <f>_xlfn.XLOOKUP($F1536,Main_OG!$D$1:$D$766,Main_OG!Z$1:Z$766,"")</f>
        <v>2.23</v>
      </c>
      <c r="AG1536" s="48">
        <f>_xlfn.XLOOKUP($F1536,Main_OG!$D$1:$D$766,Main_OG!AA$1:AA$766,"")</f>
        <v>1.88</v>
      </c>
      <c r="AH1536" s="48">
        <f>_xlfn.XLOOKUP($F1536,Main_OG!$D$1:$D$766,Main_OG!AB$1:AB$766,"")</f>
        <v>23</v>
      </c>
      <c r="AI1536" s="48">
        <f>_xlfn.XLOOKUP($F1536,Main_OG!$D$1:$D$766,Main_OG!AC$1:AC$766,"")</f>
        <v>2.93</v>
      </c>
      <c r="AJ1536" s="48">
        <f>_xlfn.XLOOKUP($F1536,Main_OG!$D$1:$D$766,Main_OG!AD$1:AD$766,"")</f>
        <v>0.73</v>
      </c>
    </row>
    <row r="1537" spans="2:36" x14ac:dyDescent="0.35">
      <c r="B1537" s="36" t="s">
        <v>2613</v>
      </c>
      <c r="C1537" s="45" t="s">
        <v>533</v>
      </c>
      <c r="D1537" s="45" t="s">
        <v>4458</v>
      </c>
      <c r="E1537" s="36" t="s">
        <v>2613</v>
      </c>
      <c r="F1537" s="36" t="str">
        <f t="shared" si="69"/>
        <v>2013_IA</v>
      </c>
      <c r="G1537" s="45">
        <v>2013</v>
      </c>
      <c r="H1537" s="45">
        <f>_xlfn.XLOOKUP(J1537,Main_OG!$B$1:$B$766,Main_OG!$O$1:$O$766,"")</f>
        <v>0</v>
      </c>
      <c r="I1537" s="45">
        <f>_xlfn.XLOOKUP(F1537,Main_OG!$D$1:$D$766,Main_OG!$J$1:$J$766,"")</f>
        <v>0</v>
      </c>
      <c r="J1537" s="45" t="s">
        <v>533</v>
      </c>
      <c r="K1537" s="45" t="str">
        <f t="shared" si="70"/>
        <v>MidAmerican Energy Co_IA</v>
      </c>
      <c r="L1537" s="45" t="str">
        <f t="shared" si="71"/>
        <v>MidAmerican Energy Co_IA</v>
      </c>
      <c r="M1537" s="45" t="s">
        <v>2639</v>
      </c>
      <c r="N1537" s="45">
        <v>0</v>
      </c>
      <c r="O1537" s="45">
        <v>90107</v>
      </c>
      <c r="P1537" s="45">
        <v>1466</v>
      </c>
      <c r="Q1537" s="45">
        <v>558202</v>
      </c>
      <c r="R1537" s="45">
        <v>0</v>
      </c>
      <c r="S1537" s="45">
        <v>5195709</v>
      </c>
      <c r="T1537" s="45">
        <v>9192398</v>
      </c>
      <c r="U1537" s="45">
        <v>5829442</v>
      </c>
      <c r="V1537" s="45">
        <v>0</v>
      </c>
      <c r="W1537" s="45">
        <v>6.9936365</v>
      </c>
      <c r="X1537" s="45">
        <v>4.4555946999999998</v>
      </c>
      <c r="Y1537" s="45">
        <v>8.9173714999999998</v>
      </c>
      <c r="Z1537" s="46">
        <v>171069.1</v>
      </c>
      <c r="AA1537" s="46">
        <v>55291.756290936944</v>
      </c>
      <c r="AB1537" s="47">
        <f>_xlfn.XLOOKUP($F1537,Main_OG!$D$1:$D$766,Main_OG!AJ$1:AJ$766,"")</f>
        <v>40841406</v>
      </c>
      <c r="AC1537" s="47">
        <f>_xlfn.XLOOKUP($F1537,Main_OG!$D$1:$D$766,Main_OG!AK$1:AK$766,"")</f>
        <v>664044</v>
      </c>
      <c r="AD1537" s="47">
        <f>_xlfn.XLOOKUP($F1537,Main_OG!$D$1:$D$766,Main_OG!AL$1:AL$766,"")</f>
        <v>26478688</v>
      </c>
      <c r="AE1537" s="47">
        <f>_xlfn.XLOOKUP($F1537,Main_OG!$D$1:$D$766,Main_OG!AM$1:AM$766,"")</f>
        <v>5320785</v>
      </c>
      <c r="AF1537" s="48">
        <f>_xlfn.XLOOKUP($F1537,Main_OG!$D$1:$D$766,Main_OG!Z$1:Z$766,"")</f>
        <v>0</v>
      </c>
      <c r="AG1537" s="48">
        <f>_xlfn.XLOOKUP($F1537,Main_OG!$D$1:$D$766,Main_OG!AA$1:AA$766,"")</f>
        <v>2.3089180475565318</v>
      </c>
      <c r="AH1537" s="48">
        <f>_xlfn.XLOOKUP($F1537,Main_OG!$D$1:$D$766,Main_OG!AB$1:AB$766,"")</f>
        <v>22.54</v>
      </c>
      <c r="AI1537" s="48">
        <f>_xlfn.XLOOKUP($F1537,Main_OG!$D$1:$D$766,Main_OG!AC$1:AC$766,"")</f>
        <v>4.6100000000000003</v>
      </c>
      <c r="AJ1537" s="48">
        <f>_xlfn.XLOOKUP($F1537,Main_OG!$D$1:$D$766,Main_OG!AD$1:AD$766,"")</f>
        <v>0.84</v>
      </c>
    </row>
    <row r="1538" spans="2:36" x14ac:dyDescent="0.35">
      <c r="B1538" s="36" t="s">
        <v>2613</v>
      </c>
      <c r="C1538" s="45" t="s">
        <v>124</v>
      </c>
      <c r="D1538" s="45" t="s">
        <v>4458</v>
      </c>
      <c r="E1538" s="36" t="s">
        <v>2613</v>
      </c>
      <c r="F1538" s="36" t="str">
        <f t="shared" si="69"/>
        <v>2013_IL</v>
      </c>
      <c r="G1538" s="45">
        <v>2013</v>
      </c>
      <c r="H1538" s="45">
        <f>_xlfn.XLOOKUP(J1538,Main_OG!$B$1:$B$766,Main_OG!$O$1:$O$766,"")</f>
        <v>0</v>
      </c>
      <c r="I1538" s="45">
        <f>_xlfn.XLOOKUP(F1538,Main_OG!$D$1:$D$766,Main_OG!$J$1:$J$766,"")</f>
        <v>1</v>
      </c>
      <c r="J1538" s="45" t="s">
        <v>124</v>
      </c>
      <c r="K1538" s="45" t="str">
        <f t="shared" si="70"/>
        <v>MidAmerican Energy Co_IL</v>
      </c>
      <c r="L1538" s="45" t="str">
        <f t="shared" si="71"/>
        <v>MidAmerican Energy Co_IL</v>
      </c>
      <c r="M1538" s="45" t="s">
        <v>2640</v>
      </c>
      <c r="N1538" s="45">
        <v>0</v>
      </c>
      <c r="O1538" s="45">
        <v>9146</v>
      </c>
      <c r="P1538" s="45">
        <v>105</v>
      </c>
      <c r="Q1538" s="45">
        <v>75765</v>
      </c>
      <c r="R1538" s="45">
        <v>0</v>
      </c>
      <c r="S1538" s="45">
        <v>641736</v>
      </c>
      <c r="T1538" s="45">
        <v>683208</v>
      </c>
      <c r="U1538" s="45">
        <v>689719</v>
      </c>
      <c r="V1538" s="45">
        <v>0</v>
      </c>
      <c r="W1538" s="45">
        <v>6.7989017</v>
      </c>
      <c r="X1538" s="45">
        <v>4.9146086999999996</v>
      </c>
      <c r="Y1538" s="45">
        <v>8.7644389</v>
      </c>
      <c r="Z1538" s="46">
        <v>795435.2</v>
      </c>
      <c r="AA1538" s="46">
        <v>61681.831061297737</v>
      </c>
      <c r="AB1538" s="47">
        <f>_xlfn.XLOOKUP($F1538,Main_OG!$D$1:$D$766,Main_OG!AJ$1:AJ$766,"")</f>
        <v>105219056</v>
      </c>
      <c r="AC1538" s="47">
        <f>_xlfn.XLOOKUP($F1538,Main_OG!$D$1:$D$766,Main_OG!AK$1:AK$766,"")</f>
        <v>272424</v>
      </c>
      <c r="AD1538" s="47">
        <f>_xlfn.XLOOKUP($F1538,Main_OG!$D$1:$D$766,Main_OG!AL$1:AL$766,"")</f>
        <v>110459552</v>
      </c>
      <c r="AE1538" s="47">
        <f>_xlfn.XLOOKUP($F1538,Main_OG!$D$1:$D$766,Main_OG!AM$1:AM$766,"")</f>
        <v>97131436</v>
      </c>
      <c r="AF1538" s="48">
        <f>_xlfn.XLOOKUP($F1538,Main_OG!$D$1:$D$766,Main_OG!Z$1:Z$766,"")</f>
        <v>0</v>
      </c>
      <c r="AG1538" s="48">
        <f>_xlfn.XLOOKUP($F1538,Main_OG!$D$1:$D$766,Main_OG!AA$1:AA$766,"")</f>
        <v>1.88</v>
      </c>
      <c r="AH1538" s="48">
        <f>_xlfn.XLOOKUP($F1538,Main_OG!$D$1:$D$766,Main_OG!AB$1:AB$766,"")</f>
        <v>23.49</v>
      </c>
      <c r="AI1538" s="48">
        <f>_xlfn.XLOOKUP($F1538,Main_OG!$D$1:$D$766,Main_OG!AC$1:AC$766,"")</f>
        <v>4.82</v>
      </c>
      <c r="AJ1538" s="48">
        <f>_xlfn.XLOOKUP($F1538,Main_OG!$D$1:$D$766,Main_OG!AD$1:AD$766,"")</f>
        <v>0.81</v>
      </c>
    </row>
    <row r="1539" spans="2:36" x14ac:dyDescent="0.35">
      <c r="B1539" s="36" t="s">
        <v>2613</v>
      </c>
      <c r="C1539" s="45" t="s">
        <v>847</v>
      </c>
      <c r="D1539" s="45" t="s">
        <v>4458</v>
      </c>
      <c r="E1539" s="36" t="s">
        <v>2613</v>
      </c>
      <c r="F1539" s="36" t="str">
        <f t="shared" ref="F1539:F1602" si="72">_xlfn.CONCAT(G1539,"_",J1539)</f>
        <v>2013_SD</v>
      </c>
      <c r="G1539" s="45">
        <v>2013</v>
      </c>
      <c r="H1539" s="45">
        <f>_xlfn.XLOOKUP(J1539,Main_OG!$B$1:$B$766,Main_OG!$O$1:$O$766,"")</f>
        <v>0</v>
      </c>
      <c r="I1539" s="45">
        <f>_xlfn.XLOOKUP(F1539,Main_OG!$D$1:$D$766,Main_OG!$J$1:$J$766,"")</f>
        <v>0</v>
      </c>
      <c r="J1539" s="45" t="s">
        <v>847</v>
      </c>
      <c r="K1539" s="45" t="str">
        <f t="shared" ref="K1539:K1602" si="73">_xlfn.CONCAT(B1539,"_",C1539)</f>
        <v>MidAmerican Energy Co_SD</v>
      </c>
      <c r="L1539" s="45" t="str">
        <f t="shared" ref="L1539:L1602" si="74">_xlfn.CONCAT(E1539,"_",C1539)</f>
        <v>MidAmerican Energy Co_SD</v>
      </c>
      <c r="M1539" s="45" t="s">
        <v>2641</v>
      </c>
      <c r="N1539" s="45">
        <v>0</v>
      </c>
      <c r="O1539" s="45">
        <v>844</v>
      </c>
      <c r="P1539" s="45">
        <v>23</v>
      </c>
      <c r="Q1539" s="45">
        <v>3640</v>
      </c>
      <c r="R1539" s="45">
        <v>0</v>
      </c>
      <c r="S1539" s="45">
        <v>41427</v>
      </c>
      <c r="T1539" s="45">
        <v>125450</v>
      </c>
      <c r="U1539" s="45">
        <v>53488</v>
      </c>
      <c r="V1539" s="45">
        <v>0</v>
      </c>
      <c r="W1539" s="45">
        <v>6.7661186999999998</v>
      </c>
      <c r="X1539" s="45">
        <v>4.0645676000000002</v>
      </c>
      <c r="Y1539" s="45">
        <v>6.8893958</v>
      </c>
      <c r="Z1539" s="46">
        <v>48610.1</v>
      </c>
      <c r="AA1539" s="46">
        <v>57680.263802712783</v>
      </c>
      <c r="AB1539" s="47">
        <f>_xlfn.XLOOKUP($F1539,Main_OG!$D$1:$D$766,Main_OG!AJ$1:AJ$766,"")</f>
        <v>3694146</v>
      </c>
      <c r="AC1539" s="47">
        <f>_xlfn.XLOOKUP($F1539,Main_OG!$D$1:$D$766,Main_OG!AK$1:AK$766,"")</f>
        <v>42112</v>
      </c>
      <c r="AD1539" s="47">
        <f>_xlfn.XLOOKUP($F1539,Main_OG!$D$1:$D$766,Main_OG!AL$1:AL$766,"")</f>
        <v>8142652</v>
      </c>
      <c r="AE1539" s="47">
        <f>_xlfn.XLOOKUP($F1539,Main_OG!$D$1:$D$766,Main_OG!AM$1:AM$766,"")</f>
        <v>0</v>
      </c>
      <c r="AF1539" s="48">
        <f>_xlfn.XLOOKUP($F1539,Main_OG!$D$1:$D$766,Main_OG!Z$1:Z$766,"")</f>
        <v>0</v>
      </c>
      <c r="AG1539" s="48">
        <f>_xlfn.XLOOKUP($F1539,Main_OG!$D$1:$D$766,Main_OG!AA$1:AA$766,"")</f>
        <v>2</v>
      </c>
      <c r="AH1539" s="48">
        <f>_xlfn.XLOOKUP($F1539,Main_OG!$D$1:$D$766,Main_OG!AB$1:AB$766,"")</f>
        <v>22.862714639490921</v>
      </c>
      <c r="AI1539" s="48">
        <f>_xlfn.XLOOKUP($F1539,Main_OG!$D$1:$D$766,Main_OG!AC$1:AC$766,"")</f>
        <v>4.22</v>
      </c>
      <c r="AJ1539" s="48">
        <f>_xlfn.XLOOKUP($F1539,Main_OG!$D$1:$D$766,Main_OG!AD$1:AD$766,"")</f>
        <v>0.73100116927520231</v>
      </c>
    </row>
    <row r="1540" spans="2:36" x14ac:dyDescent="0.35">
      <c r="B1540" s="36" t="s">
        <v>2613</v>
      </c>
      <c r="C1540" s="45" t="s">
        <v>77</v>
      </c>
      <c r="D1540" s="45" t="s">
        <v>4458</v>
      </c>
      <c r="E1540" s="36" t="s">
        <v>2613</v>
      </c>
      <c r="F1540" s="36" t="str">
        <f t="shared" si="72"/>
        <v>2013_TX</v>
      </c>
      <c r="G1540" s="45">
        <v>2013</v>
      </c>
      <c r="H1540" s="45">
        <f>_xlfn.XLOOKUP(J1540,Main_OG!$B$1:$B$766,Main_OG!$O$1:$O$766,"")</f>
        <v>1</v>
      </c>
      <c r="I1540" s="45">
        <f>_xlfn.XLOOKUP(F1540,Main_OG!$D$1:$D$766,Main_OG!$J$1:$J$766,"")</f>
        <v>0</v>
      </c>
      <c r="J1540" s="45" t="s">
        <v>77</v>
      </c>
      <c r="K1540" s="45" t="str">
        <f t="shared" si="73"/>
        <v>MidAmerican Energy Co_TX</v>
      </c>
      <c r="L1540" s="45" t="str">
        <f t="shared" si="74"/>
        <v>MidAmerican Energy Co_TX</v>
      </c>
      <c r="M1540" s="45" t="s">
        <v>2642</v>
      </c>
      <c r="N1540" s="45">
        <v>0</v>
      </c>
      <c r="O1540" s="45">
        <v>6355</v>
      </c>
      <c r="P1540" s="45">
        <v>71</v>
      </c>
      <c r="Q1540" s="45">
        <v>298</v>
      </c>
      <c r="R1540" s="45">
        <v>0</v>
      </c>
      <c r="S1540" s="45">
        <v>1148984</v>
      </c>
      <c r="T1540" s="45">
        <v>364645</v>
      </c>
      <c r="U1540" s="45">
        <v>5884</v>
      </c>
      <c r="V1540" s="45">
        <v>0</v>
      </c>
      <c r="W1540" s="45">
        <v>8.6688761999999997</v>
      </c>
      <c r="X1540" s="45">
        <v>7.9389542999999998</v>
      </c>
      <c r="Y1540" s="45">
        <v>9.6872875999999994</v>
      </c>
      <c r="Z1540" s="46">
        <v>1511806.5</v>
      </c>
      <c r="AA1540" s="46">
        <v>57093.153737780332</v>
      </c>
      <c r="AB1540" s="47">
        <f>_xlfn.XLOOKUP($F1540,Main_OG!$D$1:$D$766,Main_OG!AJ$1:AJ$766,"")</f>
        <v>204973390</v>
      </c>
      <c r="AC1540" s="47">
        <f>_xlfn.XLOOKUP($F1540,Main_OG!$D$1:$D$766,Main_OG!AK$1:AK$766,"")</f>
        <v>4517374</v>
      </c>
      <c r="AD1540" s="47">
        <f>_xlfn.XLOOKUP($F1540,Main_OG!$D$1:$D$766,Main_OG!AL$1:AL$766,"")</f>
        <v>3076364045</v>
      </c>
      <c r="AE1540" s="47">
        <f>_xlfn.XLOOKUP($F1540,Main_OG!$D$1:$D$766,Main_OG!AM$1:AM$766,"")</f>
        <v>38314996</v>
      </c>
      <c r="AF1540" s="48">
        <f>_xlfn.XLOOKUP($F1540,Main_OG!$D$1:$D$766,Main_OG!Z$1:Z$766,"")</f>
        <v>0</v>
      </c>
      <c r="AG1540" s="48">
        <f>_xlfn.XLOOKUP($F1540,Main_OG!$D$1:$D$766,Main_OG!AA$1:AA$766,"")</f>
        <v>2.3089180475565318</v>
      </c>
      <c r="AH1540" s="48">
        <f>_xlfn.XLOOKUP($F1540,Main_OG!$D$1:$D$766,Main_OG!AB$1:AB$766,"")</f>
        <v>22.862714639490921</v>
      </c>
      <c r="AI1540" s="48">
        <f>_xlfn.XLOOKUP($F1540,Main_OG!$D$1:$D$766,Main_OG!AC$1:AC$766,"")</f>
        <v>4.4043332512284126</v>
      </c>
      <c r="AJ1540" s="48">
        <f>_xlfn.XLOOKUP($F1540,Main_OG!$D$1:$D$766,Main_OG!AD$1:AD$766,"")</f>
        <v>0.73100116927520231</v>
      </c>
    </row>
    <row r="1541" spans="2:36" x14ac:dyDescent="0.35">
      <c r="B1541" s="36" t="s">
        <v>2613</v>
      </c>
      <c r="C1541" s="45" t="s">
        <v>533</v>
      </c>
      <c r="D1541" s="45" t="s">
        <v>4458</v>
      </c>
      <c r="E1541" s="36" t="s">
        <v>2613</v>
      </c>
      <c r="F1541" s="36" t="str">
        <f t="shared" si="72"/>
        <v>2014_IA</v>
      </c>
      <c r="G1541" s="45">
        <v>2014</v>
      </c>
      <c r="H1541" s="45">
        <f>_xlfn.XLOOKUP(J1541,Main_OG!$B$1:$B$766,Main_OG!$O$1:$O$766,"")</f>
        <v>0</v>
      </c>
      <c r="I1541" s="45">
        <f>_xlfn.XLOOKUP(F1541,Main_OG!$D$1:$D$766,Main_OG!$J$1:$J$766,"")</f>
        <v>0</v>
      </c>
      <c r="J1541" s="45" t="s">
        <v>533</v>
      </c>
      <c r="K1541" s="45" t="str">
        <f t="shared" si="73"/>
        <v>MidAmerican Energy Co_IA</v>
      </c>
      <c r="L1541" s="45" t="str">
        <f t="shared" si="74"/>
        <v>MidAmerican Energy Co_IA</v>
      </c>
      <c r="M1541" s="45" t="s">
        <v>2643</v>
      </c>
      <c r="N1541" s="45">
        <v>0</v>
      </c>
      <c r="O1541" s="45">
        <v>91103</v>
      </c>
      <c r="P1541" s="45">
        <v>1548</v>
      </c>
      <c r="Q1541" s="45">
        <v>563119</v>
      </c>
      <c r="R1541" s="45">
        <v>0</v>
      </c>
      <c r="S1541" s="45">
        <v>5040992</v>
      </c>
      <c r="T1541" s="45">
        <v>9839176</v>
      </c>
      <c r="U1541" s="45">
        <v>5705293</v>
      </c>
      <c r="V1541" s="45">
        <v>0</v>
      </c>
      <c r="W1541" s="45">
        <v>7.2397238000000002</v>
      </c>
      <c r="X1541" s="45">
        <v>4.6849147000000002</v>
      </c>
      <c r="Y1541" s="45">
        <v>9.2052064999999992</v>
      </c>
      <c r="Z1541" s="46">
        <v>180309.9</v>
      </c>
      <c r="AA1541" s="46">
        <v>57965.475305266467</v>
      </c>
      <c r="AB1541" s="47">
        <f>_xlfn.XLOOKUP($F1541,Main_OG!$D$1:$D$766,Main_OG!AJ$1:AJ$766,"")</f>
        <v>41097960</v>
      </c>
      <c r="AC1541" s="47">
        <f>_xlfn.XLOOKUP($F1541,Main_OG!$D$1:$D$766,Main_OG!AK$1:AK$766,"")</f>
        <v>598630</v>
      </c>
      <c r="AD1541" s="47">
        <f>_xlfn.XLOOKUP($F1541,Main_OG!$D$1:$D$766,Main_OG!AL$1:AL$766,"")</f>
        <v>23045034</v>
      </c>
      <c r="AE1541" s="47">
        <f>_xlfn.XLOOKUP($F1541,Main_OG!$D$1:$D$766,Main_OG!AM$1:AM$766,"")</f>
        <v>4152468</v>
      </c>
      <c r="AF1541" s="48">
        <f>_xlfn.XLOOKUP($F1541,Main_OG!$D$1:$D$766,Main_OG!Z$1:Z$766,"")</f>
        <v>0</v>
      </c>
      <c r="AG1541" s="48">
        <f>_xlfn.XLOOKUP($F1541,Main_OG!$D$1:$D$766,Main_OG!AA$1:AA$766,"")</f>
        <v>2.322195177698041</v>
      </c>
      <c r="AH1541" s="48">
        <f>_xlfn.XLOOKUP($F1541,Main_OG!$D$1:$D$766,Main_OG!AB$1:AB$766,"")</f>
        <v>21.66</v>
      </c>
      <c r="AI1541" s="48">
        <f>_xlfn.XLOOKUP($F1541,Main_OG!$D$1:$D$766,Main_OG!AC$1:AC$766,"")</f>
        <v>4.9924248044436963</v>
      </c>
      <c r="AJ1541" s="48">
        <f>_xlfn.XLOOKUP($F1541,Main_OG!$D$1:$D$766,Main_OG!AD$1:AD$766,"")</f>
        <v>0.68548682032632846</v>
      </c>
    </row>
    <row r="1542" spans="2:36" x14ac:dyDescent="0.35">
      <c r="B1542" s="36" t="s">
        <v>2613</v>
      </c>
      <c r="C1542" s="45" t="s">
        <v>124</v>
      </c>
      <c r="D1542" s="45" t="s">
        <v>4458</v>
      </c>
      <c r="E1542" s="36" t="s">
        <v>2613</v>
      </c>
      <c r="F1542" s="36" t="str">
        <f t="shared" si="72"/>
        <v>2014_IL</v>
      </c>
      <c r="G1542" s="45">
        <v>2014</v>
      </c>
      <c r="H1542" s="45">
        <f>_xlfn.XLOOKUP(J1542,Main_OG!$B$1:$B$766,Main_OG!$O$1:$O$766,"")</f>
        <v>0</v>
      </c>
      <c r="I1542" s="45">
        <f>_xlfn.XLOOKUP(F1542,Main_OG!$D$1:$D$766,Main_OG!$J$1:$J$766,"")</f>
        <v>1</v>
      </c>
      <c r="J1542" s="45" t="s">
        <v>124</v>
      </c>
      <c r="K1542" s="45" t="str">
        <f t="shared" si="73"/>
        <v>MidAmerican Energy Co_IL</v>
      </c>
      <c r="L1542" s="45" t="str">
        <f t="shared" si="74"/>
        <v>MidAmerican Energy Co_IL</v>
      </c>
      <c r="M1542" s="45" t="s">
        <v>2644</v>
      </c>
      <c r="N1542" s="45">
        <v>0</v>
      </c>
      <c r="O1542" s="45">
        <v>9213</v>
      </c>
      <c r="P1542" s="45">
        <v>99</v>
      </c>
      <c r="Q1542" s="45">
        <v>75812</v>
      </c>
      <c r="R1542" s="45">
        <v>0</v>
      </c>
      <c r="S1542" s="45">
        <v>622937</v>
      </c>
      <c r="T1542" s="45">
        <v>678890</v>
      </c>
      <c r="U1542" s="45">
        <v>673070</v>
      </c>
      <c r="V1542" s="45">
        <v>0</v>
      </c>
      <c r="W1542" s="45">
        <v>7.1707251000000003</v>
      </c>
      <c r="X1542" s="45">
        <v>5.1821650000000004</v>
      </c>
      <c r="Y1542" s="45">
        <v>9.0660852999999992</v>
      </c>
      <c r="Z1542" s="46">
        <v>811490.1</v>
      </c>
      <c r="AA1542" s="46">
        <v>62978.991535334011</v>
      </c>
      <c r="AB1542" s="47">
        <f>_xlfn.XLOOKUP($F1542,Main_OG!$D$1:$D$766,Main_OG!AJ$1:AJ$766,"")</f>
        <v>104395540</v>
      </c>
      <c r="AC1542" s="47">
        <f>_xlfn.XLOOKUP($F1542,Main_OG!$D$1:$D$766,Main_OG!AK$1:AK$766,"")</f>
        <v>336766</v>
      </c>
      <c r="AD1542" s="47">
        <f>_xlfn.XLOOKUP($F1542,Main_OG!$D$1:$D$766,Main_OG!AL$1:AL$766,"")</f>
        <v>99765160</v>
      </c>
      <c r="AE1542" s="47">
        <f>_xlfn.XLOOKUP($F1542,Main_OG!$D$1:$D$766,Main_OG!AM$1:AM$766,"")</f>
        <v>97857900</v>
      </c>
      <c r="AF1542" s="48">
        <f>_xlfn.XLOOKUP($F1542,Main_OG!$D$1:$D$766,Main_OG!Z$1:Z$766,"")</f>
        <v>1.46</v>
      </c>
      <c r="AG1542" s="48">
        <f>_xlfn.XLOOKUP($F1542,Main_OG!$D$1:$D$766,Main_OG!AA$1:AA$766,"")</f>
        <v>1.99</v>
      </c>
      <c r="AH1542" s="48">
        <f>_xlfn.XLOOKUP($F1542,Main_OG!$D$1:$D$766,Main_OG!AB$1:AB$766,"")</f>
        <v>22.36</v>
      </c>
      <c r="AI1542" s="48">
        <f>_xlfn.XLOOKUP($F1542,Main_OG!$D$1:$D$766,Main_OG!AC$1:AC$766,"")</f>
        <v>6.02</v>
      </c>
      <c r="AJ1542" s="48">
        <f>_xlfn.XLOOKUP($F1542,Main_OG!$D$1:$D$766,Main_OG!AD$1:AD$766,"")</f>
        <v>0.77</v>
      </c>
    </row>
    <row r="1543" spans="2:36" x14ac:dyDescent="0.35">
      <c r="B1543" s="36" t="s">
        <v>2613</v>
      </c>
      <c r="C1543" s="45" t="s">
        <v>847</v>
      </c>
      <c r="D1543" s="45" t="s">
        <v>4458</v>
      </c>
      <c r="E1543" s="36" t="s">
        <v>2613</v>
      </c>
      <c r="F1543" s="36" t="str">
        <f t="shared" si="72"/>
        <v>2014_SD</v>
      </c>
      <c r="G1543" s="45">
        <v>2014</v>
      </c>
      <c r="H1543" s="45">
        <f>_xlfn.XLOOKUP(J1543,Main_OG!$B$1:$B$766,Main_OG!$O$1:$O$766,"")</f>
        <v>0</v>
      </c>
      <c r="I1543" s="45">
        <f>_xlfn.XLOOKUP(F1543,Main_OG!$D$1:$D$766,Main_OG!$J$1:$J$766,"")</f>
        <v>0</v>
      </c>
      <c r="J1543" s="45" t="s">
        <v>847</v>
      </c>
      <c r="K1543" s="45" t="str">
        <f t="shared" si="73"/>
        <v>MidAmerican Energy Co_SD</v>
      </c>
      <c r="L1543" s="45" t="str">
        <f t="shared" si="74"/>
        <v>MidAmerican Energy Co_SD</v>
      </c>
      <c r="M1543" s="45" t="s">
        <v>2645</v>
      </c>
      <c r="N1543" s="45">
        <v>0</v>
      </c>
      <c r="O1543" s="45">
        <v>866</v>
      </c>
      <c r="P1543" s="45">
        <v>21</v>
      </c>
      <c r="Q1543" s="45">
        <v>3737</v>
      </c>
      <c r="R1543" s="45">
        <v>0</v>
      </c>
      <c r="S1543" s="45">
        <v>42382</v>
      </c>
      <c r="T1543" s="45">
        <v>123715</v>
      </c>
      <c r="U1543" s="45">
        <v>50550</v>
      </c>
      <c r="V1543" s="45">
        <v>0</v>
      </c>
      <c r="W1543" s="45">
        <v>6.8387523000000003</v>
      </c>
      <c r="X1543" s="45">
        <v>4.2272965999999998</v>
      </c>
      <c r="Y1543" s="45">
        <v>7.0553907000000002</v>
      </c>
      <c r="Z1543" s="46">
        <v>49640.9</v>
      </c>
      <c r="AA1543" s="46">
        <v>58423.740981792929</v>
      </c>
      <c r="AB1543" s="47">
        <f>_xlfn.XLOOKUP($F1543,Main_OG!$D$1:$D$766,Main_OG!AJ$1:AJ$766,"")</f>
        <v>3560742</v>
      </c>
      <c r="AC1543" s="47">
        <f>_xlfn.XLOOKUP($F1543,Main_OG!$D$1:$D$766,Main_OG!AK$1:AK$766,"")</f>
        <v>46472</v>
      </c>
      <c r="AD1543" s="47">
        <f>_xlfn.XLOOKUP($F1543,Main_OG!$D$1:$D$766,Main_OG!AL$1:AL$766,"")</f>
        <v>7730794</v>
      </c>
      <c r="AE1543" s="47">
        <f>_xlfn.XLOOKUP($F1543,Main_OG!$D$1:$D$766,Main_OG!AM$1:AM$766,"")</f>
        <v>0</v>
      </c>
      <c r="AF1543" s="48">
        <f>_xlfn.XLOOKUP($F1543,Main_OG!$D$1:$D$766,Main_OG!Z$1:Z$766,"")</f>
        <v>0</v>
      </c>
      <c r="AG1543" s="48">
        <f>_xlfn.XLOOKUP($F1543,Main_OG!$D$1:$D$766,Main_OG!AA$1:AA$766,"")</f>
        <v>2.322195177698041</v>
      </c>
      <c r="AH1543" s="48">
        <f>_xlfn.XLOOKUP($F1543,Main_OG!$D$1:$D$766,Main_OG!AB$1:AB$766,"")</f>
        <v>22.7</v>
      </c>
      <c r="AI1543" s="48">
        <f>_xlfn.XLOOKUP($F1543,Main_OG!$D$1:$D$766,Main_OG!AC$1:AC$766,"")</f>
        <v>4.9924248044436963</v>
      </c>
      <c r="AJ1543" s="48">
        <f>_xlfn.XLOOKUP($F1543,Main_OG!$D$1:$D$766,Main_OG!AD$1:AD$766,"")</f>
        <v>0.68548682032632846</v>
      </c>
    </row>
    <row r="1544" spans="2:36" x14ac:dyDescent="0.35">
      <c r="B1544" s="36" t="s">
        <v>2613</v>
      </c>
      <c r="C1544" s="45" t="s">
        <v>77</v>
      </c>
      <c r="D1544" s="45" t="s">
        <v>4458</v>
      </c>
      <c r="E1544" s="36" t="s">
        <v>2613</v>
      </c>
      <c r="F1544" s="36" t="str">
        <f t="shared" si="72"/>
        <v>2014_TX</v>
      </c>
      <c r="G1544" s="45">
        <v>2014</v>
      </c>
      <c r="H1544" s="45">
        <f>_xlfn.XLOOKUP(J1544,Main_OG!$B$1:$B$766,Main_OG!$O$1:$O$766,"")</f>
        <v>1</v>
      </c>
      <c r="I1544" s="45">
        <f>_xlfn.XLOOKUP(F1544,Main_OG!$D$1:$D$766,Main_OG!$J$1:$J$766,"")</f>
        <v>0</v>
      </c>
      <c r="J1544" s="45" t="s">
        <v>77</v>
      </c>
      <c r="K1544" s="45" t="str">
        <f t="shared" si="73"/>
        <v>MidAmerican Energy Co_TX</v>
      </c>
      <c r="L1544" s="45" t="str">
        <f t="shared" si="74"/>
        <v>MidAmerican Energy Co_TX</v>
      </c>
      <c r="M1544" s="45" t="s">
        <v>2646</v>
      </c>
      <c r="N1544" s="45">
        <v>0</v>
      </c>
      <c r="O1544" s="45">
        <v>6682</v>
      </c>
      <c r="P1544" s="45">
        <v>65</v>
      </c>
      <c r="Q1544" s="45">
        <v>489</v>
      </c>
      <c r="R1544" s="45">
        <v>0</v>
      </c>
      <c r="S1544" s="45">
        <v>1337587</v>
      </c>
      <c r="T1544" s="45">
        <v>337447</v>
      </c>
      <c r="U1544" s="45">
        <v>8994</v>
      </c>
      <c r="V1544" s="45">
        <v>0</v>
      </c>
      <c r="W1544" s="45">
        <v>8.5539184000000006</v>
      </c>
      <c r="X1544" s="45">
        <v>8.0404923000000004</v>
      </c>
      <c r="Y1544" s="45">
        <v>10.358015999999999</v>
      </c>
      <c r="Z1544" s="46">
        <v>1559636.1</v>
      </c>
      <c r="AA1544" s="46">
        <v>57843.36974409315</v>
      </c>
      <c r="AB1544" s="47">
        <f>_xlfn.XLOOKUP($F1544,Main_OG!$D$1:$D$766,Main_OG!AJ$1:AJ$766,"")</f>
        <v>203315006</v>
      </c>
      <c r="AC1544" s="47">
        <f>_xlfn.XLOOKUP($F1544,Main_OG!$D$1:$D$766,Main_OG!AK$1:AK$766,"")</f>
        <v>1634030</v>
      </c>
      <c r="AD1544" s="47">
        <f>_xlfn.XLOOKUP($F1544,Main_OG!$D$1:$D$766,Main_OG!AL$1:AL$766,"")</f>
        <v>3070820282</v>
      </c>
      <c r="AE1544" s="47">
        <f>_xlfn.XLOOKUP($F1544,Main_OG!$D$1:$D$766,Main_OG!AM$1:AM$766,"")</f>
        <v>39287443</v>
      </c>
      <c r="AF1544" s="48">
        <f>_xlfn.XLOOKUP($F1544,Main_OG!$D$1:$D$766,Main_OG!Z$1:Z$766,"")</f>
        <v>0</v>
      </c>
      <c r="AG1544" s="48">
        <f>_xlfn.XLOOKUP($F1544,Main_OG!$D$1:$D$766,Main_OG!AA$1:AA$766,"")</f>
        <v>2.322195177698041</v>
      </c>
      <c r="AH1544" s="48">
        <f>_xlfn.XLOOKUP($F1544,Main_OG!$D$1:$D$766,Main_OG!AB$1:AB$766,"")</f>
        <v>20.48845299552563</v>
      </c>
      <c r="AI1544" s="48">
        <f>_xlfn.XLOOKUP($F1544,Main_OG!$D$1:$D$766,Main_OG!AC$1:AC$766,"")</f>
        <v>4.9924248044436963</v>
      </c>
      <c r="AJ1544" s="48">
        <f>_xlfn.XLOOKUP($F1544,Main_OG!$D$1:$D$766,Main_OG!AD$1:AD$766,"")</f>
        <v>0.68548682032632846</v>
      </c>
    </row>
    <row r="1545" spans="2:36" x14ac:dyDescent="0.35">
      <c r="B1545" s="36" t="s">
        <v>2613</v>
      </c>
      <c r="C1545" s="45" t="s">
        <v>533</v>
      </c>
      <c r="D1545" s="45" t="s">
        <v>4458</v>
      </c>
      <c r="E1545" s="36" t="s">
        <v>2613</v>
      </c>
      <c r="F1545" s="36" t="str">
        <f t="shared" si="72"/>
        <v>2015_IA</v>
      </c>
      <c r="G1545" s="45">
        <v>2015</v>
      </c>
      <c r="H1545" s="45">
        <f>_xlfn.XLOOKUP(J1545,Main_OG!$B$1:$B$766,Main_OG!$O$1:$O$766,"")</f>
        <v>0</v>
      </c>
      <c r="I1545" s="45">
        <f>_xlfn.XLOOKUP(F1545,Main_OG!$D$1:$D$766,Main_OG!$J$1:$J$766,"")</f>
        <v>0</v>
      </c>
      <c r="J1545" s="45" t="s">
        <v>533</v>
      </c>
      <c r="K1545" s="45" t="str">
        <f t="shared" si="73"/>
        <v>MidAmerican Energy Co_IA</v>
      </c>
      <c r="L1545" s="45" t="str">
        <f t="shared" si="74"/>
        <v>MidAmerican Energy Co_IA</v>
      </c>
      <c r="M1545" s="45" t="s">
        <v>2647</v>
      </c>
      <c r="N1545" s="45">
        <v>0</v>
      </c>
      <c r="O1545" s="45">
        <v>92985</v>
      </c>
      <c r="P1545" s="45">
        <v>1671</v>
      </c>
      <c r="Q1545" s="45">
        <v>568142</v>
      </c>
      <c r="R1545" s="45">
        <v>0</v>
      </c>
      <c r="S1545" s="45">
        <v>4707081</v>
      </c>
      <c r="T1545" s="45">
        <v>10725056</v>
      </c>
      <c r="U1545" s="45">
        <v>5490294</v>
      </c>
      <c r="V1545" s="45">
        <v>0</v>
      </c>
      <c r="W1545" s="45">
        <v>7.5235608000000003</v>
      </c>
      <c r="X1545" s="45">
        <v>4.9872290000000001</v>
      </c>
      <c r="Y1545" s="45">
        <v>9.7538984000000006</v>
      </c>
      <c r="Z1545" s="46">
        <v>185989.2</v>
      </c>
      <c r="AA1545" s="46">
        <v>59563.413258624947</v>
      </c>
      <c r="AB1545" s="47">
        <f>_xlfn.XLOOKUP($F1545,Main_OG!$D$1:$D$766,Main_OG!AJ$1:AJ$766,"")</f>
        <v>35318466</v>
      </c>
      <c r="AC1545" s="47">
        <f>_xlfn.XLOOKUP($F1545,Main_OG!$D$1:$D$766,Main_OG!AK$1:AK$766,"")</f>
        <v>369404</v>
      </c>
      <c r="AD1545" s="47">
        <f>_xlfn.XLOOKUP($F1545,Main_OG!$D$1:$D$766,Main_OG!AL$1:AL$766,"")</f>
        <v>37551498</v>
      </c>
      <c r="AE1545" s="47">
        <f>_xlfn.XLOOKUP($F1545,Main_OG!$D$1:$D$766,Main_OG!AM$1:AM$766,"")</f>
        <v>5243446</v>
      </c>
      <c r="AF1545" s="48">
        <f>_xlfn.XLOOKUP($F1545,Main_OG!$D$1:$D$766,Main_OG!Z$1:Z$766,"")</f>
        <v>1.58</v>
      </c>
      <c r="AG1545" s="48">
        <f>_xlfn.XLOOKUP($F1545,Main_OG!$D$1:$D$766,Main_OG!AA$1:AA$766,"")</f>
        <v>1.62</v>
      </c>
      <c r="AH1545" s="48">
        <f>_xlfn.XLOOKUP($F1545,Main_OG!$D$1:$D$766,Main_OG!AB$1:AB$766,"")</f>
        <v>12.08771849023859</v>
      </c>
      <c r="AI1545" s="48">
        <f>_xlfn.XLOOKUP($F1545,Main_OG!$D$1:$D$766,Main_OG!AC$1:AC$766,"")</f>
        <v>3.3843619636206599</v>
      </c>
      <c r="AJ1545" s="48">
        <f>_xlfn.XLOOKUP($F1545,Main_OG!$D$1:$D$766,Main_OG!AD$1:AD$766,"")</f>
        <v>0.66963877086385626</v>
      </c>
    </row>
    <row r="1546" spans="2:36" x14ac:dyDescent="0.35">
      <c r="B1546" s="36" t="s">
        <v>2613</v>
      </c>
      <c r="C1546" s="45" t="s">
        <v>124</v>
      </c>
      <c r="D1546" s="45" t="s">
        <v>4458</v>
      </c>
      <c r="E1546" s="36" t="s">
        <v>2613</v>
      </c>
      <c r="F1546" s="36" t="str">
        <f t="shared" si="72"/>
        <v>2015_IL</v>
      </c>
      <c r="G1546" s="45">
        <v>2015</v>
      </c>
      <c r="H1546" s="45">
        <f>_xlfn.XLOOKUP(J1546,Main_OG!$B$1:$B$766,Main_OG!$O$1:$O$766,"")</f>
        <v>0</v>
      </c>
      <c r="I1546" s="45">
        <f>_xlfn.XLOOKUP(F1546,Main_OG!$D$1:$D$766,Main_OG!$J$1:$J$766,"")</f>
        <v>1</v>
      </c>
      <c r="J1546" s="45" t="s">
        <v>124</v>
      </c>
      <c r="K1546" s="45" t="str">
        <f t="shared" si="73"/>
        <v>MidAmerican Energy Co_IL</v>
      </c>
      <c r="L1546" s="45" t="str">
        <f t="shared" si="74"/>
        <v>MidAmerican Energy Co_IL</v>
      </c>
      <c r="M1546" s="45" t="s">
        <v>2648</v>
      </c>
      <c r="N1546" s="45">
        <v>0</v>
      </c>
      <c r="O1546" s="45">
        <v>10354</v>
      </c>
      <c r="P1546" s="45">
        <v>56</v>
      </c>
      <c r="Q1546" s="45">
        <v>74455</v>
      </c>
      <c r="R1546" s="45">
        <v>0</v>
      </c>
      <c r="S1546" s="45">
        <v>639297</v>
      </c>
      <c r="T1546" s="45">
        <v>637359</v>
      </c>
      <c r="U1546" s="45">
        <v>626358</v>
      </c>
      <c r="V1546" s="45">
        <v>0</v>
      </c>
      <c r="W1546" s="45">
        <v>7.5139880000000003</v>
      </c>
      <c r="X1546" s="45">
        <v>5.5036642999999996</v>
      </c>
      <c r="Y1546" s="45">
        <v>10.51552</v>
      </c>
      <c r="Z1546" s="46">
        <v>825424.9</v>
      </c>
      <c r="AA1546" s="46">
        <v>64187.522381165487</v>
      </c>
      <c r="AB1546" s="47">
        <f>_xlfn.XLOOKUP($F1546,Main_OG!$D$1:$D$766,Main_OG!AJ$1:AJ$766,"")</f>
        <v>88060556</v>
      </c>
      <c r="AC1546" s="47">
        <f>_xlfn.XLOOKUP($F1546,Main_OG!$D$1:$D$766,Main_OG!AK$1:AK$766,"")</f>
        <v>214316</v>
      </c>
      <c r="AD1546" s="47">
        <f>_xlfn.XLOOKUP($F1546,Main_OG!$D$1:$D$766,Main_OG!AL$1:AL$766,"")</f>
        <v>174742740</v>
      </c>
      <c r="AE1546" s="47">
        <f>_xlfn.XLOOKUP($F1546,Main_OG!$D$1:$D$766,Main_OG!AM$1:AM$766,"")</f>
        <v>97282139</v>
      </c>
      <c r="AF1546" s="48">
        <f>_xlfn.XLOOKUP($F1546,Main_OG!$D$1:$D$766,Main_OG!Z$1:Z$766,"")</f>
        <v>1.35</v>
      </c>
      <c r="AG1546" s="48">
        <f>_xlfn.XLOOKUP($F1546,Main_OG!$D$1:$D$766,Main_OG!AA$1:AA$766,"")</f>
        <v>1.92</v>
      </c>
      <c r="AH1546" s="48">
        <f>_xlfn.XLOOKUP($F1546,Main_OG!$D$1:$D$766,Main_OG!AB$1:AB$766,"")</f>
        <v>14.05</v>
      </c>
      <c r="AI1546" s="48">
        <f>_xlfn.XLOOKUP($F1546,Main_OG!$D$1:$D$766,Main_OG!AC$1:AC$766,"")</f>
        <v>3.71</v>
      </c>
      <c r="AJ1546" s="48">
        <f>_xlfn.XLOOKUP($F1546,Main_OG!$D$1:$D$766,Main_OG!AD$1:AD$766,"")</f>
        <v>0.72</v>
      </c>
    </row>
    <row r="1547" spans="2:36" x14ac:dyDescent="0.35">
      <c r="B1547" s="36" t="s">
        <v>2613</v>
      </c>
      <c r="C1547" s="45" t="s">
        <v>847</v>
      </c>
      <c r="D1547" s="45" t="s">
        <v>4458</v>
      </c>
      <c r="E1547" s="36" t="s">
        <v>2613</v>
      </c>
      <c r="F1547" s="36" t="str">
        <f t="shared" si="72"/>
        <v>2015_SD</v>
      </c>
      <c r="G1547" s="45">
        <v>2015</v>
      </c>
      <c r="H1547" s="45">
        <f>_xlfn.XLOOKUP(J1547,Main_OG!$B$1:$B$766,Main_OG!$O$1:$O$766,"")</f>
        <v>0</v>
      </c>
      <c r="I1547" s="45">
        <f>_xlfn.XLOOKUP(F1547,Main_OG!$D$1:$D$766,Main_OG!$J$1:$J$766,"")</f>
        <v>0</v>
      </c>
      <c r="J1547" s="45" t="s">
        <v>847</v>
      </c>
      <c r="K1547" s="45" t="str">
        <f t="shared" si="73"/>
        <v>MidAmerican Energy Co_SD</v>
      </c>
      <c r="L1547" s="45" t="str">
        <f t="shared" si="74"/>
        <v>MidAmerican Energy Co_SD</v>
      </c>
      <c r="M1547" s="45" t="s">
        <v>2649</v>
      </c>
      <c r="N1547" s="45">
        <v>0</v>
      </c>
      <c r="O1547" s="45">
        <v>886</v>
      </c>
      <c r="P1547" s="45">
        <v>22</v>
      </c>
      <c r="Q1547" s="45">
        <v>3834</v>
      </c>
      <c r="R1547" s="45">
        <v>0</v>
      </c>
      <c r="S1547" s="45">
        <v>42007</v>
      </c>
      <c r="T1547" s="45">
        <v>124789</v>
      </c>
      <c r="U1547" s="45">
        <v>49839</v>
      </c>
      <c r="V1547" s="45">
        <v>0</v>
      </c>
      <c r="W1547" s="45">
        <v>7.4920847000000004</v>
      </c>
      <c r="X1547" s="45">
        <v>4.6669979000000001</v>
      </c>
      <c r="Y1547" s="45">
        <v>8.0414936000000008</v>
      </c>
      <c r="Z1547" s="46">
        <v>50860.800000000003</v>
      </c>
      <c r="AA1547" s="46">
        <v>59509.771687788052</v>
      </c>
      <c r="AB1547" s="47">
        <f>_xlfn.XLOOKUP($F1547,Main_OG!$D$1:$D$766,Main_OG!AJ$1:AJ$766,"")</f>
        <v>1979956</v>
      </c>
      <c r="AC1547" s="47">
        <f>_xlfn.XLOOKUP($F1547,Main_OG!$D$1:$D$766,Main_OG!AK$1:AK$766,"")</f>
        <v>76952</v>
      </c>
      <c r="AD1547" s="47">
        <f>_xlfn.XLOOKUP($F1547,Main_OG!$D$1:$D$766,Main_OG!AL$1:AL$766,"")</f>
        <v>12255344</v>
      </c>
      <c r="AE1547" s="47">
        <f>_xlfn.XLOOKUP($F1547,Main_OG!$D$1:$D$766,Main_OG!AM$1:AM$766,"")</f>
        <v>0</v>
      </c>
      <c r="AF1547" s="48">
        <f>_xlfn.XLOOKUP($F1547,Main_OG!$D$1:$D$766,Main_OG!Z$1:Z$766,"")</f>
        <v>2.56</v>
      </c>
      <c r="AG1547" s="48">
        <f>_xlfn.XLOOKUP($F1547,Main_OG!$D$1:$D$766,Main_OG!AA$1:AA$766,"")</f>
        <v>2.23</v>
      </c>
      <c r="AH1547" s="48">
        <f>_xlfn.XLOOKUP($F1547,Main_OG!$D$1:$D$766,Main_OG!AB$1:AB$766,"")</f>
        <v>12.08771849023859</v>
      </c>
      <c r="AI1547" s="48">
        <f>_xlfn.XLOOKUP($F1547,Main_OG!$D$1:$D$766,Main_OG!AC$1:AC$766,"")</f>
        <v>3.3843619636206599</v>
      </c>
      <c r="AJ1547" s="48">
        <f>_xlfn.XLOOKUP($F1547,Main_OG!$D$1:$D$766,Main_OG!AD$1:AD$766,"")</f>
        <v>0.66963877086385626</v>
      </c>
    </row>
    <row r="1548" spans="2:36" x14ac:dyDescent="0.35">
      <c r="B1548" s="36" t="s">
        <v>2613</v>
      </c>
      <c r="C1548" s="45" t="s">
        <v>77</v>
      </c>
      <c r="D1548" s="45" t="s">
        <v>4458</v>
      </c>
      <c r="E1548" s="36" t="s">
        <v>2613</v>
      </c>
      <c r="F1548" s="36" t="str">
        <f t="shared" si="72"/>
        <v>2015_TX</v>
      </c>
      <c r="G1548" s="45">
        <v>2015</v>
      </c>
      <c r="H1548" s="45">
        <f>_xlfn.XLOOKUP(J1548,Main_OG!$B$1:$B$766,Main_OG!$O$1:$O$766,"")</f>
        <v>1</v>
      </c>
      <c r="I1548" s="45">
        <f>_xlfn.XLOOKUP(F1548,Main_OG!$D$1:$D$766,Main_OG!$J$1:$J$766,"")</f>
        <v>0</v>
      </c>
      <c r="J1548" s="45" t="s">
        <v>77</v>
      </c>
      <c r="K1548" s="45" t="str">
        <f t="shared" si="73"/>
        <v>MidAmerican Energy Co_TX</v>
      </c>
      <c r="L1548" s="45" t="str">
        <f t="shared" si="74"/>
        <v>MidAmerican Energy Co_TX</v>
      </c>
      <c r="M1548" s="45" t="s">
        <v>2650</v>
      </c>
      <c r="N1548" s="45">
        <v>0</v>
      </c>
      <c r="O1548" s="45">
        <v>6190</v>
      </c>
      <c r="P1548" s="45">
        <v>64</v>
      </c>
      <c r="Q1548" s="45">
        <v>803</v>
      </c>
      <c r="R1548" s="45">
        <v>0</v>
      </c>
      <c r="S1548" s="45">
        <v>1185526</v>
      </c>
      <c r="T1548" s="45">
        <v>381074</v>
      </c>
      <c r="U1548" s="45">
        <v>14168</v>
      </c>
      <c r="V1548" s="45">
        <v>0</v>
      </c>
      <c r="W1548" s="45">
        <v>8.3553882000000002</v>
      </c>
      <c r="X1548" s="45">
        <v>7.1286942</v>
      </c>
      <c r="Y1548" s="45">
        <v>10.385375</v>
      </c>
      <c r="Z1548" s="46">
        <v>1634127.1</v>
      </c>
      <c r="AA1548" s="46">
        <v>59490.880673596999</v>
      </c>
      <c r="AB1548" s="47">
        <f>_xlfn.XLOOKUP($F1548,Main_OG!$D$1:$D$766,Main_OG!AJ$1:AJ$766,"")</f>
        <v>173558394</v>
      </c>
      <c r="AC1548" s="47">
        <f>_xlfn.XLOOKUP($F1548,Main_OG!$D$1:$D$766,Main_OG!AK$1:AK$766,"")</f>
        <v>1097098</v>
      </c>
      <c r="AD1548" s="47">
        <f>_xlfn.XLOOKUP($F1548,Main_OG!$D$1:$D$766,Main_OG!AL$1:AL$766,"")</f>
        <v>3487770466</v>
      </c>
      <c r="AE1548" s="47">
        <f>_xlfn.XLOOKUP($F1548,Main_OG!$D$1:$D$766,Main_OG!AM$1:AM$766,"")</f>
        <v>39354677</v>
      </c>
      <c r="AF1548" s="48">
        <f>_xlfn.XLOOKUP($F1548,Main_OG!$D$1:$D$766,Main_OG!Z$1:Z$766,"")</f>
        <v>2.23</v>
      </c>
      <c r="AG1548" s="48">
        <f>_xlfn.XLOOKUP($F1548,Main_OG!$D$1:$D$766,Main_OG!AA$1:AA$766,"")</f>
        <v>2.25948627072199</v>
      </c>
      <c r="AH1548" s="48">
        <f>_xlfn.XLOOKUP($F1548,Main_OG!$D$1:$D$766,Main_OG!AB$1:AB$766,"")</f>
        <v>12.08771849023859</v>
      </c>
      <c r="AI1548" s="48">
        <f>_xlfn.XLOOKUP($F1548,Main_OG!$D$1:$D$766,Main_OG!AC$1:AC$766,"")</f>
        <v>3.3843619636206599</v>
      </c>
      <c r="AJ1548" s="48">
        <f>_xlfn.XLOOKUP($F1548,Main_OG!$D$1:$D$766,Main_OG!AD$1:AD$766,"")</f>
        <v>0.66963877086385626</v>
      </c>
    </row>
    <row r="1549" spans="2:36" x14ac:dyDescent="0.35">
      <c r="B1549" s="36" t="s">
        <v>2613</v>
      </c>
      <c r="C1549" s="45" t="s">
        <v>533</v>
      </c>
      <c r="D1549" s="45" t="s">
        <v>4458</v>
      </c>
      <c r="E1549" s="36" t="s">
        <v>2613</v>
      </c>
      <c r="F1549" s="36" t="str">
        <f t="shared" si="72"/>
        <v>2016_IA</v>
      </c>
      <c r="G1549" s="45">
        <v>2016</v>
      </c>
      <c r="H1549" s="45">
        <f>_xlfn.XLOOKUP(J1549,Main_OG!$B$1:$B$766,Main_OG!$O$1:$O$766,"")</f>
        <v>0</v>
      </c>
      <c r="I1549" s="45">
        <f>_xlfn.XLOOKUP(F1549,Main_OG!$D$1:$D$766,Main_OG!$J$1:$J$766,"")</f>
        <v>1</v>
      </c>
      <c r="J1549" s="45" t="s">
        <v>533</v>
      </c>
      <c r="K1549" s="45" t="str">
        <f t="shared" si="73"/>
        <v>MidAmerican Energy Co_IA</v>
      </c>
      <c r="L1549" s="45" t="str">
        <f t="shared" si="74"/>
        <v>MidAmerican Energy Co_IA</v>
      </c>
      <c r="M1549" s="45" t="s">
        <v>2651</v>
      </c>
      <c r="N1549" s="45">
        <v>0</v>
      </c>
      <c r="O1549" s="45">
        <v>93714</v>
      </c>
      <c r="P1549" s="45">
        <v>1728</v>
      </c>
      <c r="Q1549" s="45">
        <v>574953</v>
      </c>
      <c r="R1549" s="45">
        <v>0</v>
      </c>
      <c r="S1549" s="45">
        <v>4707691</v>
      </c>
      <c r="T1549" s="45">
        <v>11349087</v>
      </c>
      <c r="U1549" s="45">
        <v>5708931</v>
      </c>
      <c r="V1549" s="45">
        <v>0</v>
      </c>
      <c r="W1549" s="45">
        <v>7.7412812000000004</v>
      </c>
      <c r="X1549" s="45">
        <v>5.1363232999999999</v>
      </c>
      <c r="Y1549" s="45">
        <v>10.228560999999999</v>
      </c>
      <c r="Z1549" s="46">
        <v>186729.9</v>
      </c>
      <c r="AA1549" s="46">
        <v>59596.99477532626</v>
      </c>
      <c r="AB1549" s="47">
        <f>_xlfn.XLOOKUP($F1549,Main_OG!$D$1:$D$766,Main_OG!AJ$1:AJ$766,"")</f>
        <v>28038854</v>
      </c>
      <c r="AC1549" s="47">
        <f>_xlfn.XLOOKUP($F1549,Main_OG!$D$1:$D$766,Main_OG!AK$1:AK$766,"")</f>
        <v>388312</v>
      </c>
      <c r="AD1549" s="47">
        <f>_xlfn.XLOOKUP($F1549,Main_OG!$D$1:$D$766,Main_OG!AL$1:AL$766,"")</f>
        <v>44023386</v>
      </c>
      <c r="AE1549" s="47">
        <f>_xlfn.XLOOKUP($F1549,Main_OG!$D$1:$D$766,Main_OG!AM$1:AM$766,"")</f>
        <v>4702665</v>
      </c>
      <c r="AF1549" s="48">
        <f>_xlfn.XLOOKUP($F1549,Main_OG!$D$1:$D$766,Main_OG!Z$1:Z$766,"")</f>
        <v>0</v>
      </c>
      <c r="AG1549" s="48">
        <f>_xlfn.XLOOKUP($F1549,Main_OG!$D$1:$D$766,Main_OG!AA$1:AA$766,"")</f>
        <v>1.59</v>
      </c>
      <c r="AH1549" s="48">
        <f>_xlfn.XLOOKUP($F1549,Main_OG!$D$1:$D$766,Main_OG!AB$1:AB$766,"")</f>
        <v>11.309272049594229</v>
      </c>
      <c r="AI1549" s="48">
        <f>_xlfn.XLOOKUP($F1549,Main_OG!$D$1:$D$766,Main_OG!AC$1:AC$766,"")</f>
        <v>3.2924726584307722</v>
      </c>
      <c r="AJ1549" s="48">
        <f>_xlfn.XLOOKUP($F1549,Main_OG!$D$1:$D$766,Main_OG!AD$1:AD$766,"")</f>
        <v>0.65636700530415037</v>
      </c>
    </row>
    <row r="1550" spans="2:36" x14ac:dyDescent="0.35">
      <c r="B1550" s="36" t="s">
        <v>2613</v>
      </c>
      <c r="C1550" s="45" t="s">
        <v>124</v>
      </c>
      <c r="D1550" s="45" t="s">
        <v>4458</v>
      </c>
      <c r="E1550" s="36" t="s">
        <v>2613</v>
      </c>
      <c r="F1550" s="36" t="str">
        <f t="shared" si="72"/>
        <v>2016_IL</v>
      </c>
      <c r="G1550" s="45">
        <v>2016</v>
      </c>
      <c r="H1550" s="45">
        <f>_xlfn.XLOOKUP(J1550,Main_OG!$B$1:$B$766,Main_OG!$O$1:$O$766,"")</f>
        <v>0</v>
      </c>
      <c r="I1550" s="45">
        <f>_xlfn.XLOOKUP(F1550,Main_OG!$D$1:$D$766,Main_OG!$J$1:$J$766,"")</f>
        <v>2</v>
      </c>
      <c r="J1550" s="45" t="s">
        <v>124</v>
      </c>
      <c r="K1550" s="45" t="str">
        <f t="shared" si="73"/>
        <v>MidAmerican Energy Co_IL</v>
      </c>
      <c r="L1550" s="45" t="str">
        <f t="shared" si="74"/>
        <v>MidAmerican Energy Co_IL</v>
      </c>
      <c r="M1550" s="45" t="s">
        <v>2652</v>
      </c>
      <c r="N1550" s="45">
        <v>0</v>
      </c>
      <c r="O1550" s="45">
        <v>10554</v>
      </c>
      <c r="P1550" s="45">
        <v>49</v>
      </c>
      <c r="Q1550" s="45">
        <v>74298</v>
      </c>
      <c r="R1550" s="45">
        <v>0</v>
      </c>
      <c r="S1550" s="45">
        <v>649453</v>
      </c>
      <c r="T1550" s="45">
        <v>640745</v>
      </c>
      <c r="U1550" s="45">
        <v>649622</v>
      </c>
      <c r="V1550" s="45">
        <v>0</v>
      </c>
      <c r="W1550" s="45">
        <v>7.6160091999999997</v>
      </c>
      <c r="X1550" s="45">
        <v>5.5151737000000001</v>
      </c>
      <c r="Y1550" s="45">
        <v>10.657736</v>
      </c>
      <c r="Z1550" s="46">
        <v>826404.7</v>
      </c>
      <c r="AA1550" s="46">
        <v>64453.55295460223</v>
      </c>
      <c r="AB1550" s="47">
        <f>_xlfn.XLOOKUP($F1550,Main_OG!$D$1:$D$766,Main_OG!AJ$1:AJ$766,"")</f>
        <v>71798282</v>
      </c>
      <c r="AC1550" s="47">
        <f>_xlfn.XLOOKUP($F1550,Main_OG!$D$1:$D$766,Main_OG!AK$1:AK$766,"")</f>
        <v>270864</v>
      </c>
      <c r="AD1550" s="47">
        <f>_xlfn.XLOOKUP($F1550,Main_OG!$D$1:$D$766,Main_OG!AL$1:AL$766,"")</f>
        <v>298962434</v>
      </c>
      <c r="AE1550" s="47">
        <f>_xlfn.XLOOKUP($F1550,Main_OG!$D$1:$D$766,Main_OG!AM$1:AM$766,"")</f>
        <v>98240311</v>
      </c>
      <c r="AF1550" s="48">
        <f>_xlfn.XLOOKUP($F1550,Main_OG!$D$1:$D$766,Main_OG!Z$1:Z$766,"")</f>
        <v>0</v>
      </c>
      <c r="AG1550" s="48">
        <f>_xlfn.XLOOKUP($F1550,Main_OG!$D$1:$D$766,Main_OG!AA$1:AA$766,"")</f>
        <v>1.97</v>
      </c>
      <c r="AH1550" s="48">
        <f>_xlfn.XLOOKUP($F1550,Main_OG!$D$1:$D$766,Main_OG!AB$1:AB$766,"")</f>
        <v>11.309272049594229</v>
      </c>
      <c r="AI1550" s="48">
        <f>_xlfn.XLOOKUP($F1550,Main_OG!$D$1:$D$766,Main_OG!AC$1:AC$766,"")</f>
        <v>3.2924726584307722</v>
      </c>
      <c r="AJ1550" s="48">
        <f>_xlfn.XLOOKUP($F1550,Main_OG!$D$1:$D$766,Main_OG!AD$1:AD$766,"")</f>
        <v>0.65636700530415037</v>
      </c>
    </row>
    <row r="1551" spans="2:36" x14ac:dyDescent="0.35">
      <c r="B1551" s="36" t="s">
        <v>2613</v>
      </c>
      <c r="C1551" s="45" t="s">
        <v>847</v>
      </c>
      <c r="D1551" s="45" t="s">
        <v>4458</v>
      </c>
      <c r="E1551" s="36" t="s">
        <v>2613</v>
      </c>
      <c r="F1551" s="36" t="str">
        <f t="shared" si="72"/>
        <v>2016_SD</v>
      </c>
      <c r="G1551" s="45">
        <v>2016</v>
      </c>
      <c r="H1551" s="45">
        <f>_xlfn.XLOOKUP(J1551,Main_OG!$B$1:$B$766,Main_OG!$O$1:$O$766,"")</f>
        <v>0</v>
      </c>
      <c r="I1551" s="45">
        <f>_xlfn.XLOOKUP(F1551,Main_OG!$D$1:$D$766,Main_OG!$J$1:$J$766,"")</f>
        <v>0</v>
      </c>
      <c r="J1551" s="45" t="s">
        <v>847</v>
      </c>
      <c r="K1551" s="45" t="str">
        <f t="shared" si="73"/>
        <v>MidAmerican Energy Co_SD</v>
      </c>
      <c r="L1551" s="45" t="str">
        <f t="shared" si="74"/>
        <v>MidAmerican Energy Co_SD</v>
      </c>
      <c r="M1551" s="45" t="s">
        <v>2653</v>
      </c>
      <c r="N1551" s="45">
        <v>0</v>
      </c>
      <c r="O1551" s="45">
        <v>900</v>
      </c>
      <c r="P1551" s="45">
        <v>21</v>
      </c>
      <c r="Q1551" s="45">
        <v>3942</v>
      </c>
      <c r="R1551" s="45">
        <v>0</v>
      </c>
      <c r="S1551" s="45">
        <v>43541</v>
      </c>
      <c r="T1551" s="45">
        <v>125525</v>
      </c>
      <c r="U1551" s="45">
        <v>49112</v>
      </c>
      <c r="V1551" s="45">
        <v>0</v>
      </c>
      <c r="W1551" s="45">
        <v>7.0168347000000004</v>
      </c>
      <c r="X1551" s="45">
        <v>4.6241785000000002</v>
      </c>
      <c r="Y1551" s="45">
        <v>7.8868707999999996</v>
      </c>
      <c r="Z1551" s="46">
        <v>51264.3</v>
      </c>
      <c r="AA1551" s="46">
        <v>59354.770734508675</v>
      </c>
      <c r="AB1551" s="47">
        <f>_xlfn.XLOOKUP($F1551,Main_OG!$D$1:$D$766,Main_OG!AJ$1:AJ$766,"")</f>
        <v>2597808</v>
      </c>
      <c r="AC1551" s="47">
        <f>_xlfn.XLOOKUP($F1551,Main_OG!$D$1:$D$766,Main_OG!AK$1:AK$766,"")</f>
        <v>22226</v>
      </c>
      <c r="AD1551" s="47">
        <f>_xlfn.XLOOKUP($F1551,Main_OG!$D$1:$D$766,Main_OG!AL$1:AL$766,"")</f>
        <v>14820854</v>
      </c>
      <c r="AE1551" s="47">
        <f>_xlfn.XLOOKUP($F1551,Main_OG!$D$1:$D$766,Main_OG!AM$1:AM$766,"")</f>
        <v>0</v>
      </c>
      <c r="AF1551" s="48">
        <f>_xlfn.XLOOKUP($F1551,Main_OG!$D$1:$D$766,Main_OG!Z$1:Z$766,"")</f>
        <v>0</v>
      </c>
      <c r="AG1551" s="48">
        <f>_xlfn.XLOOKUP($F1551,Main_OG!$D$1:$D$766,Main_OG!AA$1:AA$766,"")</f>
        <v>2.25</v>
      </c>
      <c r="AH1551" s="48">
        <f>_xlfn.XLOOKUP($F1551,Main_OG!$D$1:$D$766,Main_OG!AB$1:AB$766,"")</f>
        <v>8.5399999999999991</v>
      </c>
      <c r="AI1551" s="48">
        <f>_xlfn.XLOOKUP($F1551,Main_OG!$D$1:$D$766,Main_OG!AC$1:AC$766,"")</f>
        <v>2.4700000000000002</v>
      </c>
      <c r="AJ1551" s="48">
        <f>_xlfn.XLOOKUP($F1551,Main_OG!$D$1:$D$766,Main_OG!AD$1:AD$766,"")</f>
        <v>0.65636700530415037</v>
      </c>
    </row>
    <row r="1552" spans="2:36" x14ac:dyDescent="0.35">
      <c r="B1552" s="36" t="s">
        <v>2613</v>
      </c>
      <c r="C1552" s="45" t="s">
        <v>533</v>
      </c>
      <c r="D1552" s="45" t="s">
        <v>4458</v>
      </c>
      <c r="E1552" s="36" t="s">
        <v>2613</v>
      </c>
      <c r="F1552" s="36" t="str">
        <f t="shared" si="72"/>
        <v>2017_IA</v>
      </c>
      <c r="G1552" s="45">
        <v>2017</v>
      </c>
      <c r="H1552" s="45">
        <f>_xlfn.XLOOKUP(J1552,Main_OG!$B$1:$B$766,Main_OG!$O$1:$O$766,"")</f>
        <v>0</v>
      </c>
      <c r="I1552" s="45">
        <f>_xlfn.XLOOKUP(F1552,Main_OG!$D$1:$D$766,Main_OG!$J$1:$J$766,"")</f>
        <v>1</v>
      </c>
      <c r="J1552" s="45" t="s">
        <v>533</v>
      </c>
      <c r="K1552" s="45" t="str">
        <f t="shared" si="73"/>
        <v>MidAmerican Energy Co_IA</v>
      </c>
      <c r="L1552" s="45" t="str">
        <f t="shared" si="74"/>
        <v>MidAmerican Energy Co_IA</v>
      </c>
      <c r="M1552" s="45" t="s">
        <v>2654</v>
      </c>
      <c r="N1552" s="45">
        <v>0</v>
      </c>
      <c r="O1552" s="45">
        <v>94785</v>
      </c>
      <c r="P1552" s="45">
        <v>1755</v>
      </c>
      <c r="Q1552" s="45">
        <v>583485</v>
      </c>
      <c r="R1552" s="45">
        <v>0</v>
      </c>
      <c r="S1552" s="45">
        <v>4638549</v>
      </c>
      <c r="T1552" s="45">
        <v>12181642</v>
      </c>
      <c r="U1552" s="45">
        <v>5544907</v>
      </c>
      <c r="V1552" s="45">
        <v>0</v>
      </c>
      <c r="W1552" s="45">
        <v>7.9443096999999998</v>
      </c>
      <c r="X1552" s="45">
        <v>5.4191767000000004</v>
      </c>
      <c r="Y1552" s="45">
        <v>10.549158</v>
      </c>
      <c r="Z1552" s="46">
        <v>187125</v>
      </c>
      <c r="AA1552" s="46">
        <v>59523.165764024561</v>
      </c>
      <c r="AB1552" s="47">
        <f>_xlfn.XLOOKUP($F1552,Main_OG!$D$1:$D$766,Main_OG!AJ$1:AJ$766,"")</f>
        <v>28518242</v>
      </c>
      <c r="AC1552" s="47">
        <f>_xlfn.XLOOKUP($F1552,Main_OG!$D$1:$D$766,Main_OG!AK$1:AK$766,"")</f>
        <v>311068</v>
      </c>
      <c r="AD1552" s="47">
        <f>_xlfn.XLOOKUP($F1552,Main_OG!$D$1:$D$766,Main_OG!AL$1:AL$766,"")</f>
        <v>63145934</v>
      </c>
      <c r="AE1552" s="47">
        <f>_xlfn.XLOOKUP($F1552,Main_OG!$D$1:$D$766,Main_OG!AM$1:AM$766,"")</f>
        <v>5213509</v>
      </c>
      <c r="AF1552" s="48">
        <f>_xlfn.XLOOKUP($F1552,Main_OG!$D$1:$D$766,Main_OG!Z$1:Z$766,"")</f>
        <v>0</v>
      </c>
      <c r="AG1552" s="48">
        <f>_xlfn.XLOOKUP($F1552,Main_OG!$D$1:$D$766,Main_OG!AA$1:AA$766,"")</f>
        <v>2.1875855044172008</v>
      </c>
      <c r="AH1552" s="48">
        <f>_xlfn.XLOOKUP($F1552,Main_OG!$D$1:$D$766,Main_OG!AB$1:AB$766,"")</f>
        <v>14.73443638842941</v>
      </c>
      <c r="AI1552" s="48">
        <f>_xlfn.XLOOKUP($F1552,Main_OG!$D$1:$D$766,Main_OG!AC$1:AC$766,"")</f>
        <v>3.7243523928232452</v>
      </c>
      <c r="AJ1552" s="48">
        <f>_xlfn.XLOOKUP($F1552,Main_OG!$D$1:$D$766,Main_OG!AD$1:AD$766,"")</f>
        <v>0.76</v>
      </c>
    </row>
    <row r="1553" spans="2:36" x14ac:dyDescent="0.35">
      <c r="B1553" s="36" t="s">
        <v>2613</v>
      </c>
      <c r="C1553" s="45" t="s">
        <v>124</v>
      </c>
      <c r="D1553" s="45" t="s">
        <v>4458</v>
      </c>
      <c r="E1553" s="36" t="s">
        <v>2613</v>
      </c>
      <c r="F1553" s="36" t="str">
        <f t="shared" si="72"/>
        <v>2017_IL</v>
      </c>
      <c r="G1553" s="45">
        <v>2017</v>
      </c>
      <c r="H1553" s="45">
        <f>_xlfn.XLOOKUP(J1553,Main_OG!$B$1:$B$766,Main_OG!$O$1:$O$766,"")</f>
        <v>0</v>
      </c>
      <c r="I1553" s="45">
        <f>_xlfn.XLOOKUP(F1553,Main_OG!$D$1:$D$766,Main_OG!$J$1:$J$766,"")</f>
        <v>2</v>
      </c>
      <c r="J1553" s="45" t="s">
        <v>124</v>
      </c>
      <c r="K1553" s="45" t="str">
        <f t="shared" si="73"/>
        <v>MidAmerican Energy Co_IL</v>
      </c>
      <c r="L1553" s="45" t="str">
        <f t="shared" si="74"/>
        <v>MidAmerican Energy Co_IL</v>
      </c>
      <c r="M1553" s="45" t="s">
        <v>2655</v>
      </c>
      <c r="N1553" s="45">
        <v>0</v>
      </c>
      <c r="O1553" s="45">
        <v>10830</v>
      </c>
      <c r="P1553" s="45">
        <v>39</v>
      </c>
      <c r="Q1553" s="45">
        <v>74159</v>
      </c>
      <c r="R1553" s="45">
        <v>0</v>
      </c>
      <c r="S1553" s="45">
        <v>642108</v>
      </c>
      <c r="T1553" s="45">
        <v>642462</v>
      </c>
      <c r="U1553" s="45">
        <v>606472</v>
      </c>
      <c r="V1553" s="45">
        <v>0</v>
      </c>
      <c r="W1553" s="45">
        <v>8.2089149999999993</v>
      </c>
      <c r="X1553" s="45">
        <v>5.8154724</v>
      </c>
      <c r="Y1553" s="45">
        <v>11.170623000000001</v>
      </c>
      <c r="Z1553" s="46">
        <v>832826.8</v>
      </c>
      <c r="AA1553" s="46">
        <v>65166.961883014199</v>
      </c>
      <c r="AB1553" s="47">
        <f>_xlfn.XLOOKUP($F1553,Main_OG!$D$1:$D$766,Main_OG!AJ$1:AJ$766,"")</f>
        <v>69540948</v>
      </c>
      <c r="AC1553" s="47">
        <f>_xlfn.XLOOKUP($F1553,Main_OG!$D$1:$D$766,Main_OG!AK$1:AK$766,"")</f>
        <v>208364</v>
      </c>
      <c r="AD1553" s="47">
        <f>_xlfn.XLOOKUP($F1553,Main_OG!$D$1:$D$766,Main_OG!AL$1:AL$766,"")</f>
        <v>292542118</v>
      </c>
      <c r="AE1553" s="47">
        <f>_xlfn.XLOOKUP($F1553,Main_OG!$D$1:$D$766,Main_OG!AM$1:AM$766,"")</f>
        <v>97191142</v>
      </c>
      <c r="AF1553" s="48">
        <f>_xlfn.XLOOKUP($F1553,Main_OG!$D$1:$D$766,Main_OG!Z$1:Z$766,"")</f>
        <v>1.33</v>
      </c>
      <c r="AG1553" s="48">
        <f>_xlfn.XLOOKUP($F1553,Main_OG!$D$1:$D$766,Main_OG!AA$1:AA$766,"")</f>
        <v>2.1875855044172008</v>
      </c>
      <c r="AH1553" s="48">
        <f>_xlfn.XLOOKUP($F1553,Main_OG!$D$1:$D$766,Main_OG!AB$1:AB$766,"")</f>
        <v>14.73443638842941</v>
      </c>
      <c r="AI1553" s="48">
        <f>_xlfn.XLOOKUP($F1553,Main_OG!$D$1:$D$766,Main_OG!AC$1:AC$766,"")</f>
        <v>3.24</v>
      </c>
      <c r="AJ1553" s="48">
        <f>_xlfn.XLOOKUP($F1553,Main_OG!$D$1:$D$766,Main_OG!AD$1:AD$766,"")</f>
        <v>0.62802788237371954</v>
      </c>
    </row>
    <row r="1554" spans="2:36" x14ac:dyDescent="0.35">
      <c r="B1554" s="36" t="s">
        <v>2613</v>
      </c>
      <c r="C1554" s="45" t="s">
        <v>847</v>
      </c>
      <c r="D1554" s="45" t="s">
        <v>4458</v>
      </c>
      <c r="E1554" s="36" t="s">
        <v>2613</v>
      </c>
      <c r="F1554" s="36" t="str">
        <f t="shared" si="72"/>
        <v>2017_SD</v>
      </c>
      <c r="G1554" s="45">
        <v>2017</v>
      </c>
      <c r="H1554" s="45">
        <f>_xlfn.XLOOKUP(J1554,Main_OG!$B$1:$B$766,Main_OG!$O$1:$O$766,"")</f>
        <v>0</v>
      </c>
      <c r="I1554" s="45">
        <f>_xlfn.XLOOKUP(F1554,Main_OG!$D$1:$D$766,Main_OG!$J$1:$J$766,"")</f>
        <v>0</v>
      </c>
      <c r="J1554" s="45" t="s">
        <v>847</v>
      </c>
      <c r="K1554" s="45" t="str">
        <f t="shared" si="73"/>
        <v>MidAmerican Energy Co_SD</v>
      </c>
      <c r="L1554" s="45" t="str">
        <f t="shared" si="74"/>
        <v>MidAmerican Energy Co_SD</v>
      </c>
      <c r="M1554" s="45" t="s">
        <v>2656</v>
      </c>
      <c r="N1554" s="45">
        <v>0</v>
      </c>
      <c r="O1554" s="45">
        <v>897</v>
      </c>
      <c r="P1554" s="45">
        <v>22</v>
      </c>
      <c r="Q1554" s="45">
        <v>4044</v>
      </c>
      <c r="R1554" s="45">
        <v>0</v>
      </c>
      <c r="S1554" s="45">
        <v>48022</v>
      </c>
      <c r="T1554" s="45">
        <v>132349</v>
      </c>
      <c r="U1554" s="45">
        <v>55419</v>
      </c>
      <c r="V1554" s="45">
        <v>0</v>
      </c>
      <c r="W1554" s="45">
        <v>7.1683811999999998</v>
      </c>
      <c r="X1554" s="45">
        <v>4.7762355999999997</v>
      </c>
      <c r="Y1554" s="45">
        <v>8.0293761999999997</v>
      </c>
      <c r="Z1554" s="46">
        <v>51615.1</v>
      </c>
      <c r="AA1554" s="46">
        <v>59074.292803743025</v>
      </c>
      <c r="AB1554" s="47">
        <f>_xlfn.XLOOKUP($F1554,Main_OG!$D$1:$D$766,Main_OG!AJ$1:AJ$766,"")</f>
        <v>2577678</v>
      </c>
      <c r="AC1554" s="47">
        <f>_xlfn.XLOOKUP($F1554,Main_OG!$D$1:$D$766,Main_OG!AK$1:AK$766,"")</f>
        <v>29406</v>
      </c>
      <c r="AD1554" s="47">
        <f>_xlfn.XLOOKUP($F1554,Main_OG!$D$1:$D$766,Main_OG!AL$1:AL$766,"")</f>
        <v>11426586</v>
      </c>
      <c r="AE1554" s="47">
        <f>_xlfn.XLOOKUP($F1554,Main_OG!$D$1:$D$766,Main_OG!AM$1:AM$766,"")</f>
        <v>0</v>
      </c>
      <c r="AF1554" s="48">
        <f>_xlfn.XLOOKUP($F1554,Main_OG!$D$1:$D$766,Main_OG!Z$1:Z$766,"")</f>
        <v>2.41</v>
      </c>
      <c r="AG1554" s="48">
        <f>_xlfn.XLOOKUP($F1554,Main_OG!$D$1:$D$766,Main_OG!AA$1:AA$766,"")</f>
        <v>2.1875855044172008</v>
      </c>
      <c r="AH1554" s="48">
        <f>_xlfn.XLOOKUP($F1554,Main_OG!$D$1:$D$766,Main_OG!AB$1:AB$766,"")</f>
        <v>14.73443638842941</v>
      </c>
      <c r="AI1554" s="48">
        <f>_xlfn.XLOOKUP($F1554,Main_OG!$D$1:$D$766,Main_OG!AC$1:AC$766,"")</f>
        <v>3.7243523928232452</v>
      </c>
      <c r="AJ1554" s="48">
        <f>_xlfn.XLOOKUP($F1554,Main_OG!$D$1:$D$766,Main_OG!AD$1:AD$766,"")</f>
        <v>0.62802788237371954</v>
      </c>
    </row>
    <row r="1555" spans="2:36" x14ac:dyDescent="0.35">
      <c r="B1555" s="36" t="s">
        <v>2613</v>
      </c>
      <c r="C1555" s="45" t="s">
        <v>533</v>
      </c>
      <c r="D1555" s="45" t="s">
        <v>4458</v>
      </c>
      <c r="E1555" s="36" t="s">
        <v>2613</v>
      </c>
      <c r="F1555" s="36" t="str">
        <f t="shared" si="72"/>
        <v>2018_IA</v>
      </c>
      <c r="G1555" s="45">
        <v>2018</v>
      </c>
      <c r="H1555" s="45">
        <f>_xlfn.XLOOKUP(J1555,Main_OG!$B$1:$B$766,Main_OG!$O$1:$O$766,"")</f>
        <v>0</v>
      </c>
      <c r="I1555" s="45">
        <f>_xlfn.XLOOKUP(F1555,Main_OG!$D$1:$D$766,Main_OG!$J$1:$J$766,"")</f>
        <v>1</v>
      </c>
      <c r="J1555" s="45" t="s">
        <v>533</v>
      </c>
      <c r="K1555" s="45" t="str">
        <f t="shared" si="73"/>
        <v>MidAmerican Energy Co_IA</v>
      </c>
      <c r="L1555" s="45" t="str">
        <f t="shared" si="74"/>
        <v>MidAmerican Energy Co_IA</v>
      </c>
      <c r="M1555" s="45" t="s">
        <v>2657</v>
      </c>
      <c r="N1555" s="45">
        <v>0</v>
      </c>
      <c r="O1555" s="45">
        <v>96143</v>
      </c>
      <c r="P1555" s="45">
        <v>1752</v>
      </c>
      <c r="Q1555" s="45">
        <v>591461</v>
      </c>
      <c r="R1555" s="45">
        <v>0</v>
      </c>
      <c r="S1555" s="45">
        <v>4793605</v>
      </c>
      <c r="T1555" s="45">
        <v>12834117</v>
      </c>
      <c r="U1555" s="45">
        <v>6042171</v>
      </c>
      <c r="V1555" s="45">
        <v>0</v>
      </c>
      <c r="W1555" s="45">
        <v>7.9400158999999997</v>
      </c>
      <c r="X1555" s="45">
        <v>5.5902241000000004</v>
      </c>
      <c r="Y1555" s="45">
        <v>10.302180999999999</v>
      </c>
      <c r="Z1555" s="46">
        <v>189245.1</v>
      </c>
      <c r="AA1555" s="46">
        <v>60079.716816406872</v>
      </c>
      <c r="AB1555" s="47">
        <f>_xlfn.XLOOKUP($F1555,Main_OG!$D$1:$D$766,Main_OG!AJ$1:AJ$766,"")</f>
        <v>32374554</v>
      </c>
      <c r="AC1555" s="47">
        <f>_xlfn.XLOOKUP($F1555,Main_OG!$D$1:$D$766,Main_OG!AK$1:AK$766,"")</f>
        <v>331240</v>
      </c>
      <c r="AD1555" s="47">
        <f>_xlfn.XLOOKUP($F1555,Main_OG!$D$1:$D$766,Main_OG!AL$1:AL$766,"")</f>
        <v>98453724</v>
      </c>
      <c r="AE1555" s="47">
        <f>_xlfn.XLOOKUP($F1555,Main_OG!$D$1:$D$766,Main_OG!AM$1:AM$766,"")</f>
        <v>4895399</v>
      </c>
      <c r="AF1555" s="48">
        <f>_xlfn.XLOOKUP($F1555,Main_OG!$D$1:$D$766,Main_OG!Z$1:Z$766,"")</f>
        <v>0</v>
      </c>
      <c r="AG1555" s="48">
        <f>_xlfn.XLOOKUP($F1555,Main_OG!$D$1:$D$766,Main_OG!AA$1:AA$766,"")</f>
        <v>1.63</v>
      </c>
      <c r="AH1555" s="48">
        <f>_xlfn.XLOOKUP($F1555,Main_OG!$D$1:$D$766,Main_OG!AB$1:AB$766,"")</f>
        <v>16.27</v>
      </c>
      <c r="AI1555" s="48">
        <f>_xlfn.XLOOKUP($F1555,Main_OG!$D$1:$D$766,Main_OG!AC$1:AC$766,"")</f>
        <v>3.8713752811270652</v>
      </c>
      <c r="AJ1555" s="48">
        <f>_xlfn.XLOOKUP($F1555,Main_OG!$D$1:$D$766,Main_OG!AD$1:AD$766,"")</f>
        <v>0.75</v>
      </c>
    </row>
    <row r="1556" spans="2:36" x14ac:dyDescent="0.35">
      <c r="B1556" s="36" t="s">
        <v>2613</v>
      </c>
      <c r="C1556" s="45" t="s">
        <v>124</v>
      </c>
      <c r="D1556" s="45" t="s">
        <v>4458</v>
      </c>
      <c r="E1556" s="36" t="s">
        <v>2613</v>
      </c>
      <c r="F1556" s="36" t="str">
        <f t="shared" si="72"/>
        <v>2018_IL</v>
      </c>
      <c r="G1556" s="45">
        <v>2018</v>
      </c>
      <c r="H1556" s="45">
        <f>_xlfn.XLOOKUP(J1556,Main_OG!$B$1:$B$766,Main_OG!$O$1:$O$766,"")</f>
        <v>0</v>
      </c>
      <c r="I1556" s="45">
        <f>_xlfn.XLOOKUP(F1556,Main_OG!$D$1:$D$766,Main_OG!$J$1:$J$766,"")</f>
        <v>2</v>
      </c>
      <c r="J1556" s="45" t="s">
        <v>124</v>
      </c>
      <c r="K1556" s="45" t="str">
        <f t="shared" si="73"/>
        <v>MidAmerican Energy Co_IL</v>
      </c>
      <c r="L1556" s="45" t="str">
        <f t="shared" si="74"/>
        <v>MidAmerican Energy Co_IL</v>
      </c>
      <c r="M1556" s="45" t="s">
        <v>2658</v>
      </c>
      <c r="N1556" s="45">
        <v>0</v>
      </c>
      <c r="O1556" s="45">
        <v>11123</v>
      </c>
      <c r="P1556" s="45">
        <v>38</v>
      </c>
      <c r="Q1556" s="45">
        <v>73933</v>
      </c>
      <c r="R1556" s="45">
        <v>0</v>
      </c>
      <c r="S1556" s="45">
        <v>655652</v>
      </c>
      <c r="T1556" s="45">
        <v>625169</v>
      </c>
      <c r="U1556" s="45">
        <v>662990</v>
      </c>
      <c r="V1556" s="45">
        <v>0</v>
      </c>
      <c r="W1556" s="45">
        <v>7.8403025</v>
      </c>
      <c r="X1556" s="45">
        <v>5.5604325000000001</v>
      </c>
      <c r="Y1556" s="45">
        <v>10.405843000000001</v>
      </c>
      <c r="Z1556" s="46">
        <v>851517.2</v>
      </c>
      <c r="AA1556" s="46">
        <v>66918.52882802207</v>
      </c>
      <c r="AB1556" s="47">
        <f>_xlfn.XLOOKUP($F1556,Main_OG!$D$1:$D$766,Main_OG!AJ$1:AJ$766,"")</f>
        <v>72026184</v>
      </c>
      <c r="AC1556" s="47">
        <f>_xlfn.XLOOKUP($F1556,Main_OG!$D$1:$D$766,Main_OG!AK$1:AK$766,"")</f>
        <v>212984</v>
      </c>
      <c r="AD1556" s="47">
        <f>_xlfn.XLOOKUP($F1556,Main_OG!$D$1:$D$766,Main_OG!AL$1:AL$766,"")</f>
        <v>283679110</v>
      </c>
      <c r="AE1556" s="47">
        <f>_xlfn.XLOOKUP($F1556,Main_OG!$D$1:$D$766,Main_OG!AM$1:AM$766,"")</f>
        <v>98101527</v>
      </c>
      <c r="AF1556" s="48">
        <f>_xlfn.XLOOKUP($F1556,Main_OG!$D$1:$D$766,Main_OG!Z$1:Z$766,"")</f>
        <v>0</v>
      </c>
      <c r="AG1556" s="48">
        <f>_xlfn.XLOOKUP($F1556,Main_OG!$D$1:$D$766,Main_OG!AA$1:AA$766,"")</f>
        <v>2.1875855044172008</v>
      </c>
      <c r="AH1556" s="48">
        <f>_xlfn.XLOOKUP($F1556,Main_OG!$D$1:$D$766,Main_OG!AB$1:AB$766,"")</f>
        <v>17.134646247082848</v>
      </c>
      <c r="AI1556" s="48">
        <f>_xlfn.XLOOKUP($F1556,Main_OG!$D$1:$D$766,Main_OG!AC$1:AC$766,"")</f>
        <v>3.37</v>
      </c>
      <c r="AJ1556" s="48">
        <f>_xlfn.XLOOKUP($F1556,Main_OG!$D$1:$D$766,Main_OG!AD$1:AD$766,"")</f>
        <v>0.72</v>
      </c>
    </row>
    <row r="1557" spans="2:36" x14ac:dyDescent="0.35">
      <c r="B1557" s="36" t="s">
        <v>2613</v>
      </c>
      <c r="C1557" s="45" t="s">
        <v>847</v>
      </c>
      <c r="D1557" s="45" t="s">
        <v>4458</v>
      </c>
      <c r="E1557" s="36" t="s">
        <v>2613</v>
      </c>
      <c r="F1557" s="36" t="str">
        <f t="shared" si="72"/>
        <v>2018_SD</v>
      </c>
      <c r="G1557" s="45">
        <v>2018</v>
      </c>
      <c r="H1557" s="45">
        <f>_xlfn.XLOOKUP(J1557,Main_OG!$B$1:$B$766,Main_OG!$O$1:$O$766,"")</f>
        <v>0</v>
      </c>
      <c r="I1557" s="45">
        <f>_xlfn.XLOOKUP(F1557,Main_OG!$D$1:$D$766,Main_OG!$J$1:$J$766,"")</f>
        <v>0</v>
      </c>
      <c r="J1557" s="45" t="s">
        <v>847</v>
      </c>
      <c r="K1557" s="45" t="str">
        <f t="shared" si="73"/>
        <v>MidAmerican Energy Co_SD</v>
      </c>
      <c r="L1557" s="45" t="str">
        <f t="shared" si="74"/>
        <v>MidAmerican Energy Co_SD</v>
      </c>
      <c r="M1557" s="45" t="s">
        <v>2659</v>
      </c>
      <c r="N1557" s="45">
        <v>0</v>
      </c>
      <c r="O1557" s="45">
        <v>933</v>
      </c>
      <c r="P1557" s="45">
        <v>22</v>
      </c>
      <c r="Q1557" s="45">
        <v>4104</v>
      </c>
      <c r="R1557" s="45">
        <v>0</v>
      </c>
      <c r="S1557" s="45">
        <v>51749</v>
      </c>
      <c r="T1557" s="45">
        <v>127698</v>
      </c>
      <c r="U1557" s="45">
        <v>57421</v>
      </c>
      <c r="V1557" s="45">
        <v>0</v>
      </c>
      <c r="W1557" s="45">
        <v>7.0888325999999999</v>
      </c>
      <c r="X1557" s="45">
        <v>4.7022662999999998</v>
      </c>
      <c r="Y1557" s="45">
        <v>7.7198238000000003</v>
      </c>
      <c r="Z1557" s="46">
        <v>51937.8</v>
      </c>
      <c r="AA1557" s="46">
        <v>59061.436047423995</v>
      </c>
      <c r="AB1557" s="47">
        <f>_xlfn.XLOOKUP($F1557,Main_OG!$D$1:$D$766,Main_OG!AJ$1:AJ$766,"")</f>
        <v>2905016</v>
      </c>
      <c r="AC1557" s="47">
        <f>_xlfn.XLOOKUP($F1557,Main_OG!$D$1:$D$766,Main_OG!AK$1:AK$766,"")</f>
        <v>39412</v>
      </c>
      <c r="AD1557" s="47">
        <f>_xlfn.XLOOKUP($F1557,Main_OG!$D$1:$D$766,Main_OG!AL$1:AL$766,"")</f>
        <v>18198168</v>
      </c>
      <c r="AE1557" s="47">
        <f>_xlfn.XLOOKUP($F1557,Main_OG!$D$1:$D$766,Main_OG!AM$1:AM$766,"")</f>
        <v>0</v>
      </c>
      <c r="AF1557" s="48">
        <f>_xlfn.XLOOKUP($F1557,Main_OG!$D$1:$D$766,Main_OG!Z$1:Z$766,"")</f>
        <v>0</v>
      </c>
      <c r="AG1557" s="48">
        <f>_xlfn.XLOOKUP($F1557,Main_OG!$D$1:$D$766,Main_OG!AA$1:AA$766,"")</f>
        <v>1.87</v>
      </c>
      <c r="AH1557" s="48">
        <f>_xlfn.XLOOKUP($F1557,Main_OG!$D$1:$D$766,Main_OG!AB$1:AB$766,"")</f>
        <v>17.170000000000002</v>
      </c>
      <c r="AI1557" s="48">
        <f>_xlfn.XLOOKUP($F1557,Main_OG!$D$1:$D$766,Main_OG!AC$1:AC$766,"")</f>
        <v>2.82</v>
      </c>
      <c r="AJ1557" s="48">
        <f>_xlfn.XLOOKUP($F1557,Main_OG!$D$1:$D$766,Main_OG!AD$1:AD$766,"")</f>
        <v>0.62810595158289428</v>
      </c>
    </row>
    <row r="1558" spans="2:36" x14ac:dyDescent="0.35">
      <c r="B1558" s="36" t="s">
        <v>2613</v>
      </c>
      <c r="C1558" s="45" t="s">
        <v>533</v>
      </c>
      <c r="D1558" s="45" t="s">
        <v>4458</v>
      </c>
      <c r="E1558" s="36" t="s">
        <v>2613</v>
      </c>
      <c r="F1558" s="36" t="str">
        <f t="shared" si="72"/>
        <v>2019_IA</v>
      </c>
      <c r="G1558" s="45">
        <v>2019</v>
      </c>
      <c r="H1558" s="45">
        <f>_xlfn.XLOOKUP(J1558,Main_OG!$B$1:$B$766,Main_OG!$O$1:$O$766,"")</f>
        <v>0</v>
      </c>
      <c r="I1558" s="45">
        <f>_xlfn.XLOOKUP(F1558,Main_OG!$D$1:$D$766,Main_OG!$J$1:$J$766,"")</f>
        <v>1</v>
      </c>
      <c r="J1558" s="45" t="s">
        <v>533</v>
      </c>
      <c r="K1558" s="45" t="str">
        <f t="shared" si="73"/>
        <v>MidAmerican Energy Co_IA</v>
      </c>
      <c r="L1558" s="45" t="str">
        <f t="shared" si="74"/>
        <v>MidAmerican Energy Co_IA</v>
      </c>
      <c r="M1558" s="45" t="s">
        <v>2660</v>
      </c>
      <c r="N1558" s="45">
        <v>0</v>
      </c>
      <c r="O1558" s="45">
        <v>97721</v>
      </c>
      <c r="P1558" s="45">
        <v>1710</v>
      </c>
      <c r="Q1558" s="45">
        <v>596559</v>
      </c>
      <c r="R1558" s="45">
        <v>0</v>
      </c>
      <c r="S1558" s="45">
        <v>4809746</v>
      </c>
      <c r="T1558" s="45">
        <v>13381339</v>
      </c>
      <c r="U1558" s="45">
        <v>5882127</v>
      </c>
      <c r="V1558" s="45">
        <v>0</v>
      </c>
      <c r="W1558" s="45">
        <v>8.1469582999999997</v>
      </c>
      <c r="X1558" s="45">
        <v>5.6777344999999997</v>
      </c>
      <c r="Y1558" s="45">
        <v>10.280991999999999</v>
      </c>
      <c r="Z1558" s="46">
        <v>188318.4</v>
      </c>
      <c r="AA1558" s="46">
        <v>59602.050388720585</v>
      </c>
      <c r="AB1558" s="47">
        <f>_xlfn.XLOOKUP($F1558,Main_OG!$D$1:$D$766,Main_OG!AJ$1:AJ$766,"")</f>
        <v>25419258</v>
      </c>
      <c r="AC1558" s="47">
        <f>_xlfn.XLOOKUP($F1558,Main_OG!$D$1:$D$766,Main_OG!AK$1:AK$766,"")</f>
        <v>387348</v>
      </c>
      <c r="AD1558" s="47">
        <f>_xlfn.XLOOKUP($F1558,Main_OG!$D$1:$D$766,Main_OG!AL$1:AL$766,"")</f>
        <v>99896296</v>
      </c>
      <c r="AE1558" s="47">
        <f>_xlfn.XLOOKUP($F1558,Main_OG!$D$1:$D$766,Main_OG!AM$1:AM$766,"")</f>
        <v>5235716</v>
      </c>
      <c r="AF1558" s="48">
        <f>_xlfn.XLOOKUP($F1558,Main_OG!$D$1:$D$766,Main_OG!Z$1:Z$766,"")</f>
        <v>0</v>
      </c>
      <c r="AG1558" s="48">
        <f>_xlfn.XLOOKUP($F1558,Main_OG!$D$1:$D$766,Main_OG!AA$1:AA$766,"")</f>
        <v>2.176146746141439</v>
      </c>
      <c r="AH1558" s="48">
        <f>_xlfn.XLOOKUP($F1558,Main_OG!$D$1:$D$766,Main_OG!AB$1:AB$766,"")</f>
        <v>16.155101142605361</v>
      </c>
      <c r="AI1558" s="48">
        <f>_xlfn.XLOOKUP($F1558,Main_OG!$D$1:$D$766,Main_OG!AC$1:AC$766,"")</f>
        <v>3.3292283805067271</v>
      </c>
      <c r="AJ1558" s="48">
        <f>_xlfn.XLOOKUP($F1558,Main_OG!$D$1:$D$766,Main_OG!AD$1:AD$766,"")</f>
        <v>0.60296766622862785</v>
      </c>
    </row>
    <row r="1559" spans="2:36" x14ac:dyDescent="0.35">
      <c r="B1559" s="36" t="s">
        <v>2613</v>
      </c>
      <c r="C1559" s="45" t="s">
        <v>124</v>
      </c>
      <c r="D1559" s="45" t="s">
        <v>4458</v>
      </c>
      <c r="E1559" s="36" t="s">
        <v>2613</v>
      </c>
      <c r="F1559" s="36" t="str">
        <f t="shared" si="72"/>
        <v>2019_IL</v>
      </c>
      <c r="G1559" s="45">
        <v>2019</v>
      </c>
      <c r="H1559" s="45">
        <f>_xlfn.XLOOKUP(J1559,Main_OG!$B$1:$B$766,Main_OG!$O$1:$O$766,"")</f>
        <v>0</v>
      </c>
      <c r="I1559" s="45">
        <f>_xlfn.XLOOKUP(F1559,Main_OG!$D$1:$D$766,Main_OG!$J$1:$J$766,"")</f>
        <v>2</v>
      </c>
      <c r="J1559" s="45" t="s">
        <v>124</v>
      </c>
      <c r="K1559" s="45" t="str">
        <f t="shared" si="73"/>
        <v>MidAmerican Energy Co_IL</v>
      </c>
      <c r="L1559" s="45" t="str">
        <f t="shared" si="74"/>
        <v>MidAmerican Energy Co_IL</v>
      </c>
      <c r="M1559" s="45" t="s">
        <v>2661</v>
      </c>
      <c r="N1559" s="45">
        <v>0</v>
      </c>
      <c r="O1559" s="45">
        <v>11284</v>
      </c>
      <c r="P1559" s="45">
        <v>40</v>
      </c>
      <c r="Q1559" s="45">
        <v>73873</v>
      </c>
      <c r="R1559" s="45">
        <v>0</v>
      </c>
      <c r="S1559" s="45">
        <v>636722</v>
      </c>
      <c r="T1559" s="45">
        <v>615878</v>
      </c>
      <c r="U1559" s="45">
        <v>641071</v>
      </c>
      <c r="V1559" s="45">
        <v>0</v>
      </c>
      <c r="W1559" s="45">
        <v>7.5054105</v>
      </c>
      <c r="X1559" s="45">
        <v>5.3219630999999996</v>
      </c>
      <c r="Y1559" s="45">
        <v>9.8968445000000003</v>
      </c>
      <c r="Z1559" s="46">
        <v>857985</v>
      </c>
      <c r="AA1559" s="46">
        <v>67733.784520854431</v>
      </c>
      <c r="AB1559" s="47">
        <f>_xlfn.XLOOKUP($F1559,Main_OG!$D$1:$D$766,Main_OG!AJ$1:AJ$766,"")</f>
        <v>59233742</v>
      </c>
      <c r="AC1559" s="47">
        <f>_xlfn.XLOOKUP($F1559,Main_OG!$D$1:$D$766,Main_OG!AK$1:AK$766,"")</f>
        <v>193972</v>
      </c>
      <c r="AD1559" s="47">
        <f>_xlfn.XLOOKUP($F1559,Main_OG!$D$1:$D$766,Main_OG!AL$1:AL$766,"")</f>
        <v>345004912</v>
      </c>
      <c r="AE1559" s="47">
        <f>_xlfn.XLOOKUP($F1559,Main_OG!$D$1:$D$766,Main_OG!AM$1:AM$766,"")</f>
        <v>98735488</v>
      </c>
      <c r="AF1559" s="48">
        <f>_xlfn.XLOOKUP($F1559,Main_OG!$D$1:$D$766,Main_OG!Z$1:Z$766,"")</f>
        <v>0</v>
      </c>
      <c r="AG1559" s="48">
        <f>_xlfn.XLOOKUP($F1559,Main_OG!$D$1:$D$766,Main_OG!AA$1:AA$766,"")</f>
        <v>2.176146746141439</v>
      </c>
      <c r="AH1559" s="48">
        <f>_xlfn.XLOOKUP($F1559,Main_OG!$D$1:$D$766,Main_OG!AB$1:AB$766,"")</f>
        <v>16.155101142605361</v>
      </c>
      <c r="AI1559" s="48">
        <f>_xlfn.XLOOKUP($F1559,Main_OG!$D$1:$D$766,Main_OG!AC$1:AC$766,"")</f>
        <v>3.3292283805067271</v>
      </c>
      <c r="AJ1559" s="48">
        <f>_xlfn.XLOOKUP($F1559,Main_OG!$D$1:$D$766,Main_OG!AD$1:AD$766,"")</f>
        <v>0.67</v>
      </c>
    </row>
    <row r="1560" spans="2:36" x14ac:dyDescent="0.35">
      <c r="B1560" s="36" t="s">
        <v>2613</v>
      </c>
      <c r="C1560" s="45" t="s">
        <v>847</v>
      </c>
      <c r="D1560" s="45" t="s">
        <v>4458</v>
      </c>
      <c r="E1560" s="36" t="s">
        <v>2613</v>
      </c>
      <c r="F1560" s="36" t="str">
        <f t="shared" si="72"/>
        <v>2019_SD</v>
      </c>
      <c r="G1560" s="45">
        <v>2019</v>
      </c>
      <c r="H1560" s="45">
        <f>_xlfn.XLOOKUP(J1560,Main_OG!$B$1:$B$766,Main_OG!$O$1:$O$766,"")</f>
        <v>0</v>
      </c>
      <c r="I1560" s="45">
        <f>_xlfn.XLOOKUP(F1560,Main_OG!$D$1:$D$766,Main_OG!$J$1:$J$766,"")</f>
        <v>0</v>
      </c>
      <c r="J1560" s="45" t="s">
        <v>847</v>
      </c>
      <c r="K1560" s="45" t="str">
        <f t="shared" si="73"/>
        <v>MidAmerican Energy Co_SD</v>
      </c>
      <c r="L1560" s="45" t="str">
        <f t="shared" si="74"/>
        <v>MidAmerican Energy Co_SD</v>
      </c>
      <c r="M1560" s="45" t="s">
        <v>2662</v>
      </c>
      <c r="N1560" s="45">
        <v>0</v>
      </c>
      <c r="O1560" s="45">
        <v>954</v>
      </c>
      <c r="P1560" s="45">
        <v>22</v>
      </c>
      <c r="Q1560" s="45">
        <v>4147</v>
      </c>
      <c r="R1560" s="45">
        <v>0</v>
      </c>
      <c r="S1560" s="45">
        <v>52427</v>
      </c>
      <c r="T1560" s="45">
        <v>129498</v>
      </c>
      <c r="U1560" s="45">
        <v>52012</v>
      </c>
      <c r="V1560" s="45">
        <v>0</v>
      </c>
      <c r="W1560" s="45">
        <v>7.0906212000000002</v>
      </c>
      <c r="X1560" s="45">
        <v>5.0523559999999996</v>
      </c>
      <c r="Y1560" s="45">
        <v>8.0027685999999996</v>
      </c>
      <c r="Z1560" s="46">
        <v>52360.1</v>
      </c>
      <c r="AA1560" s="46">
        <v>59022.101683299006</v>
      </c>
      <c r="AB1560" s="47">
        <f>_xlfn.XLOOKUP($F1560,Main_OG!$D$1:$D$766,Main_OG!AJ$1:AJ$766,"")</f>
        <v>3261762</v>
      </c>
      <c r="AC1560" s="47">
        <f>_xlfn.XLOOKUP($F1560,Main_OG!$D$1:$D$766,Main_OG!AK$1:AK$766,"")</f>
        <v>66906</v>
      </c>
      <c r="AD1560" s="47">
        <f>_xlfn.XLOOKUP($F1560,Main_OG!$D$1:$D$766,Main_OG!AL$1:AL$766,"")</f>
        <v>18470514</v>
      </c>
      <c r="AE1560" s="47">
        <f>_xlfn.XLOOKUP($F1560,Main_OG!$D$1:$D$766,Main_OG!AM$1:AM$766,"")</f>
        <v>0</v>
      </c>
      <c r="AF1560" s="48">
        <f>_xlfn.XLOOKUP($F1560,Main_OG!$D$1:$D$766,Main_OG!Z$1:Z$766,"")</f>
        <v>0</v>
      </c>
      <c r="AG1560" s="48">
        <f>_xlfn.XLOOKUP($F1560,Main_OG!$D$1:$D$766,Main_OG!AA$1:AA$766,"")</f>
        <v>2.176146746141439</v>
      </c>
      <c r="AH1560" s="48">
        <f>_xlfn.XLOOKUP($F1560,Main_OG!$D$1:$D$766,Main_OG!AB$1:AB$766,"")</f>
        <v>16.155101142605361</v>
      </c>
      <c r="AI1560" s="48">
        <f>_xlfn.XLOOKUP($F1560,Main_OG!$D$1:$D$766,Main_OG!AC$1:AC$766,"")</f>
        <v>3.3292283805067271</v>
      </c>
      <c r="AJ1560" s="48">
        <f>_xlfn.XLOOKUP($F1560,Main_OG!$D$1:$D$766,Main_OG!AD$1:AD$766,"")</f>
        <v>0.60296766622862785</v>
      </c>
    </row>
    <row r="1561" spans="2:36" x14ac:dyDescent="0.35">
      <c r="B1561" s="36" t="s">
        <v>2613</v>
      </c>
      <c r="C1561" s="45" t="s">
        <v>533</v>
      </c>
      <c r="D1561" s="45" t="s">
        <v>4458</v>
      </c>
      <c r="E1561" s="36" t="s">
        <v>2613</v>
      </c>
      <c r="F1561" s="36" t="str">
        <f t="shared" si="72"/>
        <v>2020_IA</v>
      </c>
      <c r="G1561" s="45">
        <v>2020</v>
      </c>
      <c r="H1561" s="45">
        <f>_xlfn.XLOOKUP(J1561,Main_OG!$B$1:$B$766,Main_OG!$O$1:$O$766,"")</f>
        <v>0</v>
      </c>
      <c r="I1561" s="45">
        <f>_xlfn.XLOOKUP(F1561,Main_OG!$D$1:$D$766,Main_OG!$J$1:$J$766,"")</f>
        <v>1</v>
      </c>
      <c r="J1561" s="45" t="s">
        <v>533</v>
      </c>
      <c r="K1561" s="45" t="str">
        <f t="shared" si="73"/>
        <v>MidAmerican Energy Co_IA</v>
      </c>
      <c r="L1561" s="45" t="str">
        <f t="shared" si="74"/>
        <v>MidAmerican Energy Co_IA</v>
      </c>
      <c r="M1561" s="45" t="s">
        <v>2663</v>
      </c>
      <c r="N1561" s="45">
        <v>0</v>
      </c>
      <c r="O1561" s="45">
        <v>98781</v>
      </c>
      <c r="P1561" s="45">
        <v>1653</v>
      </c>
      <c r="Q1561" s="45">
        <v>0</v>
      </c>
      <c r="R1561" s="45">
        <v>0</v>
      </c>
      <c r="S1561" s="45">
        <v>4565657</v>
      </c>
      <c r="T1561" s="45">
        <v>13872083</v>
      </c>
      <c r="U1561" s="45">
        <v>0</v>
      </c>
      <c r="V1561" s="45">
        <v>0</v>
      </c>
      <c r="W1561" s="45">
        <v>8.1339092999999991</v>
      </c>
      <c r="X1561" s="45">
        <v>5.5301391999999998</v>
      </c>
      <c r="Y1561" s="45">
        <v>0</v>
      </c>
      <c r="Z1561" s="46">
        <v>187136.7</v>
      </c>
      <c r="AA1561" s="46">
        <v>59143.457175229094</v>
      </c>
      <c r="AB1561" s="47">
        <f>_xlfn.XLOOKUP($F1561,Main_OG!$D$1:$D$766,Main_OG!AJ$1:AJ$766,"")</f>
        <v>16322200</v>
      </c>
      <c r="AC1561" s="47">
        <f>_xlfn.XLOOKUP($F1561,Main_OG!$D$1:$D$766,Main_OG!AK$1:AK$766,"")</f>
        <v>366168</v>
      </c>
      <c r="AD1561" s="47">
        <f>_xlfn.XLOOKUP($F1561,Main_OG!$D$1:$D$766,Main_OG!AL$1:AL$766,"")</f>
        <v>93463570</v>
      </c>
      <c r="AE1561" s="47">
        <f>_xlfn.XLOOKUP($F1561,Main_OG!$D$1:$D$766,Main_OG!AM$1:AM$766,"")</f>
        <v>0</v>
      </c>
      <c r="AF1561" s="48">
        <f>_xlfn.XLOOKUP($F1561,Main_OG!$D$1:$D$766,Main_OG!Z$1:Z$766,"")</f>
        <v>0</v>
      </c>
      <c r="AG1561" s="48">
        <f>_xlfn.XLOOKUP($F1561,Main_OG!$D$1:$D$766,Main_OG!AA$1:AA$766,"")</f>
        <v>2.127327759928813</v>
      </c>
      <c r="AH1561" s="48">
        <f>_xlfn.XLOOKUP($F1561,Main_OG!$D$1:$D$766,Main_OG!AB$1:AB$766,"")</f>
        <v>12.535325193609101</v>
      </c>
      <c r="AI1561" s="48">
        <f>_xlfn.XLOOKUP($F1561,Main_OG!$D$1:$D$766,Main_OG!AC$1:AC$766,"")</f>
        <v>2.8422150630003218</v>
      </c>
      <c r="AJ1561" s="48">
        <f>_xlfn.XLOOKUP($F1561,Main_OG!$D$1:$D$766,Main_OG!AD$1:AD$766,"")</f>
        <v>0.5848556097000881</v>
      </c>
    </row>
    <row r="1562" spans="2:36" x14ac:dyDescent="0.35">
      <c r="B1562" s="36" t="s">
        <v>2613</v>
      </c>
      <c r="C1562" s="45" t="s">
        <v>124</v>
      </c>
      <c r="D1562" s="45" t="s">
        <v>4458</v>
      </c>
      <c r="E1562" s="36" t="s">
        <v>2613</v>
      </c>
      <c r="F1562" s="36" t="str">
        <f t="shared" si="72"/>
        <v>2020_IL</v>
      </c>
      <c r="G1562" s="45">
        <v>2020</v>
      </c>
      <c r="H1562" s="45">
        <f>_xlfn.XLOOKUP(J1562,Main_OG!$B$1:$B$766,Main_OG!$O$1:$O$766,"")</f>
        <v>0</v>
      </c>
      <c r="I1562" s="45">
        <f>_xlfn.XLOOKUP(F1562,Main_OG!$D$1:$D$766,Main_OG!$J$1:$J$766,"")</f>
        <v>2</v>
      </c>
      <c r="J1562" s="45" t="s">
        <v>124</v>
      </c>
      <c r="K1562" s="45" t="str">
        <f t="shared" si="73"/>
        <v>MidAmerican Energy Co_IL</v>
      </c>
      <c r="L1562" s="45" t="str">
        <f t="shared" si="74"/>
        <v>MidAmerican Energy Co_IL</v>
      </c>
      <c r="M1562" s="45" t="s">
        <v>2664</v>
      </c>
      <c r="N1562" s="45">
        <v>0</v>
      </c>
      <c r="O1562" s="45">
        <v>11376</v>
      </c>
      <c r="P1562" s="45">
        <v>42</v>
      </c>
      <c r="Q1562" s="45">
        <v>0</v>
      </c>
      <c r="R1562" s="45">
        <v>0</v>
      </c>
      <c r="S1562" s="45">
        <v>568653</v>
      </c>
      <c r="T1562" s="45">
        <v>639592</v>
      </c>
      <c r="U1562" s="45">
        <v>0</v>
      </c>
      <c r="V1562" s="45">
        <v>0</v>
      </c>
      <c r="W1562" s="45">
        <v>7.2615461000000003</v>
      </c>
      <c r="X1562" s="45">
        <v>4.7039675000000001</v>
      </c>
      <c r="Y1562" s="45">
        <v>0</v>
      </c>
      <c r="Z1562" s="46">
        <v>810210.1</v>
      </c>
      <c r="AA1562" s="46">
        <v>64225.104679591117</v>
      </c>
      <c r="AB1562" s="47">
        <f>_xlfn.XLOOKUP($F1562,Main_OG!$D$1:$D$766,Main_OG!AJ$1:AJ$766,"")</f>
        <v>36579544</v>
      </c>
      <c r="AC1562" s="47">
        <f>_xlfn.XLOOKUP($F1562,Main_OG!$D$1:$D$766,Main_OG!AK$1:AK$766,"")</f>
        <v>152054</v>
      </c>
      <c r="AD1562" s="47">
        <f>_xlfn.XLOOKUP($F1562,Main_OG!$D$1:$D$766,Main_OG!AL$1:AL$766,"")</f>
        <v>471910496</v>
      </c>
      <c r="AE1562" s="47">
        <f>_xlfn.XLOOKUP($F1562,Main_OG!$D$1:$D$766,Main_OG!AM$1:AM$766,"")</f>
        <v>0</v>
      </c>
      <c r="AF1562" s="48">
        <f>_xlfn.XLOOKUP($F1562,Main_OG!$D$1:$D$766,Main_OG!Z$1:Z$766,"")</f>
        <v>0</v>
      </c>
      <c r="AG1562" s="48">
        <f>_xlfn.XLOOKUP($F1562,Main_OG!$D$1:$D$766,Main_OG!AA$1:AA$766,"")</f>
        <v>1.61</v>
      </c>
      <c r="AH1562" s="48">
        <f>_xlfn.XLOOKUP($F1562,Main_OG!$D$1:$D$766,Main_OG!AB$1:AB$766,"")</f>
        <v>12.535325193609101</v>
      </c>
      <c r="AI1562" s="48">
        <f>_xlfn.XLOOKUP($F1562,Main_OG!$D$1:$D$766,Main_OG!AC$1:AC$766,"")</f>
        <v>2.8422150630003218</v>
      </c>
      <c r="AJ1562" s="48">
        <f>_xlfn.XLOOKUP($F1562,Main_OG!$D$1:$D$766,Main_OG!AD$1:AD$766,"")</f>
        <v>0.64</v>
      </c>
    </row>
    <row r="1563" spans="2:36" x14ac:dyDescent="0.35">
      <c r="B1563" s="36" t="s">
        <v>2613</v>
      </c>
      <c r="C1563" s="45" t="s">
        <v>847</v>
      </c>
      <c r="D1563" s="45" t="s">
        <v>4458</v>
      </c>
      <c r="E1563" s="36" t="s">
        <v>2613</v>
      </c>
      <c r="F1563" s="36" t="str">
        <f t="shared" si="72"/>
        <v>2020_SD</v>
      </c>
      <c r="G1563" s="45">
        <v>2020</v>
      </c>
      <c r="H1563" s="45">
        <f>_xlfn.XLOOKUP(J1563,Main_OG!$B$1:$B$766,Main_OG!$O$1:$O$766,"")</f>
        <v>0</v>
      </c>
      <c r="I1563" s="45">
        <f>_xlfn.XLOOKUP(F1563,Main_OG!$D$1:$D$766,Main_OG!$J$1:$J$766,"")</f>
        <v>0</v>
      </c>
      <c r="J1563" s="45" t="s">
        <v>847</v>
      </c>
      <c r="K1563" s="45" t="str">
        <f t="shared" si="73"/>
        <v>MidAmerican Energy Co_SD</v>
      </c>
      <c r="L1563" s="45" t="str">
        <f t="shared" si="74"/>
        <v>MidAmerican Energy Co_SD</v>
      </c>
      <c r="M1563" s="45" t="s">
        <v>2665</v>
      </c>
      <c r="N1563" s="45">
        <v>0</v>
      </c>
      <c r="O1563" s="45">
        <v>969</v>
      </c>
      <c r="P1563" s="45">
        <v>22</v>
      </c>
      <c r="Q1563" s="45">
        <v>0</v>
      </c>
      <c r="R1563" s="45">
        <v>0</v>
      </c>
      <c r="S1563" s="45">
        <v>57072</v>
      </c>
      <c r="T1563" s="45">
        <v>133746</v>
      </c>
      <c r="U1563" s="45">
        <v>0</v>
      </c>
      <c r="V1563" s="45">
        <v>0</v>
      </c>
      <c r="W1563" s="45">
        <v>7.1977501999999998</v>
      </c>
      <c r="X1563" s="45">
        <v>5.0420946999999998</v>
      </c>
      <c r="Y1563" s="45">
        <v>0</v>
      </c>
      <c r="Z1563" s="46">
        <v>52692.1</v>
      </c>
      <c r="AA1563" s="46">
        <v>59092.530122643795</v>
      </c>
      <c r="AB1563" s="47">
        <f>_xlfn.XLOOKUP($F1563,Main_OG!$D$1:$D$766,Main_OG!AJ$1:AJ$766,"")</f>
        <v>2083800</v>
      </c>
      <c r="AC1563" s="47">
        <f>_xlfn.XLOOKUP($F1563,Main_OG!$D$1:$D$766,Main_OG!AK$1:AK$766,"")</f>
        <v>37298</v>
      </c>
      <c r="AD1563" s="47">
        <f>_xlfn.XLOOKUP($F1563,Main_OG!$D$1:$D$766,Main_OG!AL$1:AL$766,"")</f>
        <v>17808588</v>
      </c>
      <c r="AE1563" s="47">
        <f>_xlfn.XLOOKUP($F1563,Main_OG!$D$1:$D$766,Main_OG!AM$1:AM$766,"")</f>
        <v>0</v>
      </c>
      <c r="AF1563" s="48">
        <f>_xlfn.XLOOKUP($F1563,Main_OG!$D$1:$D$766,Main_OG!Z$1:Z$766,"")</f>
        <v>0</v>
      </c>
      <c r="AG1563" s="48">
        <f>_xlfn.XLOOKUP($F1563,Main_OG!$D$1:$D$766,Main_OG!AA$1:AA$766,"")</f>
        <v>2.127327759928813</v>
      </c>
      <c r="AH1563" s="48">
        <f>_xlfn.XLOOKUP($F1563,Main_OG!$D$1:$D$766,Main_OG!AB$1:AB$766,"")</f>
        <v>12.535325193609101</v>
      </c>
      <c r="AI1563" s="48">
        <f>_xlfn.XLOOKUP($F1563,Main_OG!$D$1:$D$766,Main_OG!AC$1:AC$766,"")</f>
        <v>2.8422150630003218</v>
      </c>
      <c r="AJ1563" s="48">
        <f>_xlfn.XLOOKUP($F1563,Main_OG!$D$1:$D$766,Main_OG!AD$1:AD$766,"")</f>
        <v>0.5848556097000881</v>
      </c>
    </row>
    <row r="1564" spans="2:36" x14ac:dyDescent="0.35">
      <c r="B1564" s="36" t="s">
        <v>2666</v>
      </c>
      <c r="C1564" s="45" t="s">
        <v>318</v>
      </c>
      <c r="D1564" s="45" t="s">
        <v>4460</v>
      </c>
      <c r="E1564" s="36" t="s">
        <v>2666</v>
      </c>
      <c r="F1564" s="36" t="str">
        <f t="shared" si="72"/>
        <v>2006_MN</v>
      </c>
      <c r="G1564" s="45">
        <v>2006</v>
      </c>
      <c r="H1564" s="45">
        <f>_xlfn.XLOOKUP(J1564,Main_OG!$B$1:$B$766,Main_OG!$O$1:$O$766,"")</f>
        <v>0</v>
      </c>
      <c r="I1564" s="45">
        <f>_xlfn.XLOOKUP(F1564,Main_OG!$D$1:$D$766,Main_OG!$J$1:$J$766,"")</f>
        <v>0</v>
      </c>
      <c r="J1564" s="45" t="s">
        <v>318</v>
      </c>
      <c r="K1564" s="45" t="str">
        <f t="shared" si="73"/>
        <v>Minnesota Power Inc_MN</v>
      </c>
      <c r="L1564" s="45" t="str">
        <f t="shared" si="74"/>
        <v>Minnesota Power Inc_MN</v>
      </c>
      <c r="M1564" s="45" t="s">
        <v>2667</v>
      </c>
      <c r="N1564" s="45">
        <v>0</v>
      </c>
      <c r="O1564" s="45">
        <v>21165</v>
      </c>
      <c r="P1564" s="45">
        <v>451</v>
      </c>
      <c r="Q1564" s="45">
        <v>117595</v>
      </c>
      <c r="R1564" s="45">
        <v>0</v>
      </c>
      <c r="S1564" s="45">
        <v>80098</v>
      </c>
      <c r="T1564" s="45">
        <v>281175</v>
      </c>
      <c r="U1564" s="45">
        <v>71520</v>
      </c>
      <c r="V1564" s="45">
        <v>0</v>
      </c>
      <c r="W1564" s="45">
        <v>6.2414674438175988</v>
      </c>
      <c r="X1564" s="45">
        <v>4.1453049731128297</v>
      </c>
      <c r="Y1564" s="45">
        <v>7.0692963025563929</v>
      </c>
      <c r="Z1564" s="46">
        <v>302272.7</v>
      </c>
      <c r="AA1564" s="46">
        <v>58539.649524407119</v>
      </c>
      <c r="AB1564" s="47">
        <f>_xlfn.XLOOKUP($F1564,Main_OG!$D$1:$D$766,Main_OG!AJ$1:AJ$766,"")</f>
        <v>40108393.059999995</v>
      </c>
      <c r="AC1564" s="47">
        <f>_xlfn.XLOOKUP($F1564,Main_OG!$D$1:$D$766,Main_OG!AK$1:AK$766,"")</f>
        <v>1873358.9</v>
      </c>
      <c r="AD1564" s="47">
        <f>_xlfn.XLOOKUP($F1564,Main_OG!$D$1:$D$766,Main_OG!AL$1:AL$766,"")</f>
        <v>49856441.140000008</v>
      </c>
      <c r="AE1564" s="47">
        <f>_xlfn.XLOOKUP($F1564,Main_OG!$D$1:$D$766,Main_OG!AM$1:AM$766,"")</f>
        <v>13183418</v>
      </c>
      <c r="AF1564" s="48">
        <f>_xlfn.XLOOKUP($F1564,Main_OG!$D$1:$D$766,Main_OG!Z$1:Z$766,"")</f>
        <v>2.4700000000000002</v>
      </c>
      <c r="AG1564" s="48">
        <f>_xlfn.XLOOKUP($F1564,Main_OG!$D$1:$D$766,Main_OG!AA$1:AA$766,"")</f>
        <v>1.21</v>
      </c>
      <c r="AH1564" s="48">
        <f>_xlfn.XLOOKUP($F1564,Main_OG!$D$1:$D$766,Main_OG!AB$1:AB$766,"")</f>
        <v>13.53</v>
      </c>
      <c r="AI1564" s="48">
        <f>_xlfn.XLOOKUP($F1564,Main_OG!$D$1:$D$766,Main_OG!AC$1:AC$766,"")</f>
        <v>8.65</v>
      </c>
      <c r="AJ1564" s="48">
        <f>_xlfn.XLOOKUP($F1564,Main_OG!$D$1:$D$766,Main_OG!AD$1:AD$766,"")</f>
        <v>0.4704061490499184</v>
      </c>
    </row>
    <row r="1565" spans="2:36" x14ac:dyDescent="0.35">
      <c r="B1565" s="36" t="s">
        <v>2666</v>
      </c>
      <c r="C1565" s="45" t="s">
        <v>318</v>
      </c>
      <c r="D1565" s="45" t="s">
        <v>4460</v>
      </c>
      <c r="E1565" s="36" t="s">
        <v>2666</v>
      </c>
      <c r="F1565" s="36" t="str">
        <f t="shared" si="72"/>
        <v>2007_MN</v>
      </c>
      <c r="G1565" s="45">
        <v>2007</v>
      </c>
      <c r="H1565" s="45">
        <f>_xlfn.XLOOKUP(J1565,Main_OG!$B$1:$B$766,Main_OG!$O$1:$O$766,"")</f>
        <v>0</v>
      </c>
      <c r="I1565" s="45">
        <f>_xlfn.XLOOKUP(F1565,Main_OG!$D$1:$D$766,Main_OG!$J$1:$J$766,"")</f>
        <v>0</v>
      </c>
      <c r="J1565" s="45" t="s">
        <v>318</v>
      </c>
      <c r="K1565" s="45" t="str">
        <f t="shared" si="73"/>
        <v>Minnesota Power Inc_MN</v>
      </c>
      <c r="L1565" s="45" t="str">
        <f t="shared" si="74"/>
        <v>Minnesota Power Inc_MN</v>
      </c>
      <c r="M1565" s="45" t="s">
        <v>2668</v>
      </c>
      <c r="N1565" s="45">
        <v>0</v>
      </c>
      <c r="O1565" s="45">
        <v>21419</v>
      </c>
      <c r="P1565" s="45">
        <v>435</v>
      </c>
      <c r="Q1565" s="45">
        <v>118870</v>
      </c>
      <c r="R1565" s="45">
        <v>0</v>
      </c>
      <c r="S1565" s="45">
        <v>91566</v>
      </c>
      <c r="T1565" s="45">
        <v>318808</v>
      </c>
      <c r="U1565" s="45">
        <v>80979</v>
      </c>
      <c r="V1565" s="45">
        <v>0</v>
      </c>
      <c r="W1565" s="45">
        <v>6.9</v>
      </c>
      <c r="X1565" s="45">
        <v>4.8099999999999996</v>
      </c>
      <c r="Y1565" s="45">
        <v>7.7</v>
      </c>
      <c r="Z1565" s="46">
        <v>304208</v>
      </c>
      <c r="AA1565" s="46">
        <v>58420.61467547933</v>
      </c>
      <c r="AB1565" s="47">
        <f>_xlfn.XLOOKUP($F1565,Main_OG!$D$1:$D$766,Main_OG!AJ$1:AJ$766,"")</f>
        <v>39330384</v>
      </c>
      <c r="AC1565" s="47">
        <f>_xlfn.XLOOKUP($F1565,Main_OG!$D$1:$D$766,Main_OG!AK$1:AK$766,"")</f>
        <v>1622180</v>
      </c>
      <c r="AD1565" s="47">
        <f>_xlfn.XLOOKUP($F1565,Main_OG!$D$1:$D$766,Main_OG!AL$1:AL$766,"")</f>
        <v>68362874</v>
      </c>
      <c r="AE1565" s="47">
        <f>_xlfn.XLOOKUP($F1565,Main_OG!$D$1:$D$766,Main_OG!AM$1:AM$766,"")</f>
        <v>13103000</v>
      </c>
      <c r="AF1565" s="48">
        <f>_xlfn.XLOOKUP($F1565,Main_OG!$D$1:$D$766,Main_OG!Z$1:Z$766,"")</f>
        <v>2.68</v>
      </c>
      <c r="AG1565" s="48">
        <f>_xlfn.XLOOKUP($F1565,Main_OG!$D$1:$D$766,Main_OG!AA$1:AA$766,"")</f>
        <v>1.5</v>
      </c>
      <c r="AH1565" s="48">
        <f>_xlfn.XLOOKUP($F1565,Main_OG!$D$1:$D$766,Main_OG!AB$1:AB$766,"")</f>
        <v>15.87</v>
      </c>
      <c r="AI1565" s="48">
        <f>_xlfn.XLOOKUP($F1565,Main_OG!$D$1:$D$766,Main_OG!AC$1:AC$766,"")</f>
        <v>7.18</v>
      </c>
      <c r="AJ1565" s="48">
        <f>_xlfn.XLOOKUP($F1565,Main_OG!$D$1:$D$766,Main_OG!AD$1:AD$766,"")</f>
        <v>0.58103021845052572</v>
      </c>
    </row>
    <row r="1566" spans="2:36" x14ac:dyDescent="0.35">
      <c r="B1566" s="36" t="s">
        <v>2666</v>
      </c>
      <c r="C1566" s="45" t="s">
        <v>318</v>
      </c>
      <c r="D1566" s="45" t="s">
        <v>4460</v>
      </c>
      <c r="E1566" s="36" t="s">
        <v>2666</v>
      </c>
      <c r="F1566" s="36" t="str">
        <f t="shared" si="72"/>
        <v>2008_MN</v>
      </c>
      <c r="G1566" s="45">
        <v>2008</v>
      </c>
      <c r="H1566" s="45">
        <f>_xlfn.XLOOKUP(J1566,Main_OG!$B$1:$B$766,Main_OG!$O$1:$O$766,"")</f>
        <v>0</v>
      </c>
      <c r="I1566" s="45">
        <f>_xlfn.XLOOKUP(F1566,Main_OG!$D$1:$D$766,Main_OG!$J$1:$J$766,"")</f>
        <v>0</v>
      </c>
      <c r="J1566" s="45" t="s">
        <v>318</v>
      </c>
      <c r="K1566" s="45" t="str">
        <f t="shared" si="73"/>
        <v>Minnesota Power Inc_MN</v>
      </c>
      <c r="L1566" s="45" t="str">
        <f t="shared" si="74"/>
        <v>Minnesota Power Inc_MN</v>
      </c>
      <c r="M1566" s="45" t="s">
        <v>2669</v>
      </c>
      <c r="N1566" s="45">
        <v>0</v>
      </c>
      <c r="O1566" s="45">
        <v>21799</v>
      </c>
      <c r="P1566" s="45">
        <v>431</v>
      </c>
      <c r="Q1566" s="45">
        <v>119300</v>
      </c>
      <c r="R1566" s="45">
        <v>0</v>
      </c>
      <c r="S1566" s="45">
        <v>1321219</v>
      </c>
      <c r="T1566" s="45">
        <v>6737333</v>
      </c>
      <c r="U1566" s="45">
        <v>1079837</v>
      </c>
      <c r="V1566" s="45">
        <v>0</v>
      </c>
      <c r="W1566" s="45">
        <v>6.86</v>
      </c>
      <c r="X1566" s="45">
        <v>4.7300000000000004</v>
      </c>
      <c r="Y1566" s="45">
        <v>7.72</v>
      </c>
      <c r="Z1566" s="46">
        <v>309290.40000000002</v>
      </c>
      <c r="AA1566" s="46">
        <v>58945.938435888726</v>
      </c>
      <c r="AB1566" s="47">
        <f>_xlfn.XLOOKUP($F1566,Main_OG!$D$1:$D$766,Main_OG!AJ$1:AJ$766,"")</f>
        <v>38498824</v>
      </c>
      <c r="AC1566" s="47">
        <f>_xlfn.XLOOKUP($F1566,Main_OG!$D$1:$D$766,Main_OG!AK$1:AK$766,"")</f>
        <v>936312</v>
      </c>
      <c r="AD1566" s="47">
        <f>_xlfn.XLOOKUP($F1566,Main_OG!$D$1:$D$766,Main_OG!AL$1:AL$766,"")</f>
        <v>49682300</v>
      </c>
      <c r="AE1566" s="47">
        <f>_xlfn.XLOOKUP($F1566,Main_OG!$D$1:$D$766,Main_OG!AM$1:AM$766,"")</f>
        <v>12996838</v>
      </c>
      <c r="AF1566" s="48">
        <f>_xlfn.XLOOKUP($F1566,Main_OG!$D$1:$D$766,Main_OG!Z$1:Z$766,"")</f>
        <v>2.65</v>
      </c>
      <c r="AG1566" s="48">
        <f>_xlfn.XLOOKUP($F1566,Main_OG!$D$1:$D$766,Main_OG!AA$1:AA$766,"")</f>
        <v>1.66</v>
      </c>
      <c r="AH1566" s="48">
        <f>_xlfn.XLOOKUP($F1566,Main_OG!$D$1:$D$766,Main_OG!AB$1:AB$766,"")</f>
        <v>21.55</v>
      </c>
      <c r="AI1566" s="48">
        <f>_xlfn.XLOOKUP($F1566,Main_OG!$D$1:$D$766,Main_OG!AC$1:AC$766,"")</f>
        <v>9.11</v>
      </c>
      <c r="AJ1566" s="48">
        <f>_xlfn.XLOOKUP($F1566,Main_OG!$D$1:$D$766,Main_OG!AD$1:AD$766,"")</f>
        <v>0.48</v>
      </c>
    </row>
    <row r="1567" spans="2:36" x14ac:dyDescent="0.35">
      <c r="B1567" s="36" t="s">
        <v>2666</v>
      </c>
      <c r="C1567" s="45" t="s">
        <v>318</v>
      </c>
      <c r="D1567" s="45" t="s">
        <v>4460</v>
      </c>
      <c r="E1567" s="36" t="s">
        <v>2666</v>
      </c>
      <c r="F1567" s="36" t="str">
        <f t="shared" si="72"/>
        <v>2009_MN</v>
      </c>
      <c r="G1567" s="45">
        <v>2009</v>
      </c>
      <c r="H1567" s="45">
        <f>_xlfn.XLOOKUP(J1567,Main_OG!$B$1:$B$766,Main_OG!$O$1:$O$766,"")</f>
        <v>0</v>
      </c>
      <c r="I1567" s="45">
        <f>_xlfn.XLOOKUP(F1567,Main_OG!$D$1:$D$766,Main_OG!$J$1:$J$766,"")</f>
        <v>0</v>
      </c>
      <c r="J1567" s="45" t="s">
        <v>318</v>
      </c>
      <c r="K1567" s="45" t="str">
        <f t="shared" si="73"/>
        <v>Minnesota Power Inc_MN</v>
      </c>
      <c r="L1567" s="45" t="str">
        <f t="shared" si="74"/>
        <v>Minnesota Power Inc_MN</v>
      </c>
      <c r="M1567" s="45" t="s">
        <v>2670</v>
      </c>
      <c r="N1567" s="45">
        <v>0</v>
      </c>
      <c r="O1567" s="45">
        <v>22167</v>
      </c>
      <c r="P1567" s="45">
        <v>429</v>
      </c>
      <c r="Q1567" s="45">
        <v>121217</v>
      </c>
      <c r="R1567" s="45">
        <v>0</v>
      </c>
      <c r="S1567" s="45">
        <v>1290863</v>
      </c>
      <c r="T1567" s="45">
        <v>4051352</v>
      </c>
      <c r="U1567" s="45">
        <v>1075116</v>
      </c>
      <c r="V1567" s="45">
        <v>0</v>
      </c>
      <c r="W1567" s="45">
        <v>7.28</v>
      </c>
      <c r="X1567" s="45">
        <v>5.3</v>
      </c>
      <c r="Y1567" s="45">
        <v>8.17</v>
      </c>
      <c r="Z1567" s="46">
        <v>296875.2</v>
      </c>
      <c r="AA1567" s="46">
        <v>56213.555888686722</v>
      </c>
      <c r="AB1567" s="47">
        <f>_xlfn.XLOOKUP($F1567,Main_OG!$D$1:$D$766,Main_OG!AJ$1:AJ$766,"")</f>
        <v>35428086</v>
      </c>
      <c r="AC1567" s="47">
        <f>_xlfn.XLOOKUP($F1567,Main_OG!$D$1:$D$766,Main_OG!AK$1:AK$766,"")</f>
        <v>267390</v>
      </c>
      <c r="AD1567" s="47">
        <f>_xlfn.XLOOKUP($F1567,Main_OG!$D$1:$D$766,Main_OG!AL$1:AL$766,"")</f>
        <v>47953964</v>
      </c>
      <c r="AE1567" s="47">
        <f>_xlfn.XLOOKUP($F1567,Main_OG!$D$1:$D$766,Main_OG!AM$1:AM$766,"")</f>
        <v>12393425</v>
      </c>
      <c r="AF1567" s="48">
        <f>_xlfn.XLOOKUP($F1567,Main_OG!$D$1:$D$766,Main_OG!Z$1:Z$766,"")</f>
        <v>2.21</v>
      </c>
      <c r="AG1567" s="48">
        <f>_xlfn.XLOOKUP($F1567,Main_OG!$D$1:$D$766,Main_OG!AA$1:AA$766,"")</f>
        <v>1.64</v>
      </c>
      <c r="AH1567" s="48">
        <f>_xlfn.XLOOKUP($F1567,Main_OG!$D$1:$D$766,Main_OG!AB$1:AB$766,"")</f>
        <v>13.54</v>
      </c>
      <c r="AI1567" s="48">
        <f>_xlfn.XLOOKUP($F1567,Main_OG!$D$1:$D$766,Main_OG!AC$1:AC$766,"")</f>
        <v>6.49</v>
      </c>
      <c r="AJ1567" s="48">
        <f>_xlfn.XLOOKUP($F1567,Main_OG!$D$1:$D$766,Main_OG!AD$1:AD$766,"")</f>
        <v>0.71</v>
      </c>
    </row>
    <row r="1568" spans="2:36" x14ac:dyDescent="0.35">
      <c r="B1568" s="36" t="s">
        <v>2666</v>
      </c>
      <c r="C1568" s="45" t="s">
        <v>318</v>
      </c>
      <c r="D1568" s="45" t="s">
        <v>4460</v>
      </c>
      <c r="E1568" s="36" t="s">
        <v>2666</v>
      </c>
      <c r="F1568" s="36" t="str">
        <f t="shared" si="72"/>
        <v>2010_MN</v>
      </c>
      <c r="G1568" s="45">
        <v>2010</v>
      </c>
      <c r="H1568" s="45">
        <f>_xlfn.XLOOKUP(J1568,Main_OG!$B$1:$B$766,Main_OG!$O$1:$O$766,"")</f>
        <v>0</v>
      </c>
      <c r="I1568" s="45">
        <f>_xlfn.XLOOKUP(F1568,Main_OG!$D$1:$D$766,Main_OG!$J$1:$J$766,"")</f>
        <v>0</v>
      </c>
      <c r="J1568" s="45" t="s">
        <v>318</v>
      </c>
      <c r="K1568" s="45" t="str">
        <f t="shared" si="73"/>
        <v>Minnesota Power Inc_MN</v>
      </c>
      <c r="L1568" s="45" t="str">
        <f t="shared" si="74"/>
        <v>Minnesota Power Inc_MN</v>
      </c>
      <c r="M1568" s="45" t="s">
        <v>2671</v>
      </c>
      <c r="N1568" s="45">
        <v>0</v>
      </c>
      <c r="O1568" s="45">
        <v>23973</v>
      </c>
      <c r="P1568" s="45">
        <v>424</v>
      </c>
      <c r="Q1568" s="45">
        <v>121235</v>
      </c>
      <c r="R1568" s="45">
        <v>0</v>
      </c>
      <c r="S1568" s="45">
        <v>1299355</v>
      </c>
      <c r="T1568" s="45">
        <v>6364080</v>
      </c>
      <c r="U1568" s="45">
        <v>1057476</v>
      </c>
      <c r="V1568" s="45">
        <v>0</v>
      </c>
      <c r="W1568" s="45">
        <v>8.34</v>
      </c>
      <c r="X1568" s="45">
        <v>5.22</v>
      </c>
      <c r="Y1568" s="45">
        <v>9.66</v>
      </c>
      <c r="Z1568" s="46">
        <v>308091.90000000002</v>
      </c>
      <c r="AA1568" s="46">
        <v>58010.869651176232</v>
      </c>
      <c r="AB1568" s="47">
        <f>_xlfn.XLOOKUP($F1568,Main_OG!$D$1:$D$766,Main_OG!AJ$1:AJ$766,"")</f>
        <v>34170398</v>
      </c>
      <c r="AC1568" s="47">
        <f>_xlfn.XLOOKUP($F1568,Main_OG!$D$1:$D$766,Main_OG!AK$1:AK$766,"")</f>
        <v>136658</v>
      </c>
      <c r="AD1568" s="47">
        <f>_xlfn.XLOOKUP($F1568,Main_OG!$D$1:$D$766,Main_OG!AL$1:AL$766,"")</f>
        <v>72931362</v>
      </c>
      <c r="AE1568" s="47">
        <f>_xlfn.XLOOKUP($F1568,Main_OG!$D$1:$D$766,Main_OG!AM$1:AM$766,"")</f>
        <v>13478046</v>
      </c>
      <c r="AF1568" s="48">
        <f>_xlfn.XLOOKUP($F1568,Main_OG!$D$1:$D$766,Main_OG!Z$1:Z$766,"")</f>
        <v>2.42</v>
      </c>
      <c r="AG1568" s="48">
        <f>_xlfn.XLOOKUP($F1568,Main_OG!$D$1:$D$766,Main_OG!AA$1:AA$766,"")</f>
        <v>1.75</v>
      </c>
      <c r="AH1568" s="48">
        <f>_xlfn.XLOOKUP($F1568,Main_OG!$D$1:$D$766,Main_OG!AB$1:AB$766,"")</f>
        <v>16.91</v>
      </c>
      <c r="AI1568" s="48">
        <f>_xlfn.XLOOKUP($F1568,Main_OG!$D$1:$D$766,Main_OG!AC$1:AC$766,"")</f>
        <v>5.96</v>
      </c>
      <c r="AJ1568" s="48">
        <f>_xlfn.XLOOKUP($F1568,Main_OG!$D$1:$D$766,Main_OG!AD$1:AD$766,"")</f>
        <v>0.84</v>
      </c>
    </row>
    <row r="1569" spans="2:36" x14ac:dyDescent="0.35">
      <c r="B1569" s="36" t="s">
        <v>2666</v>
      </c>
      <c r="C1569" s="45" t="s">
        <v>318</v>
      </c>
      <c r="D1569" s="45" t="s">
        <v>4460</v>
      </c>
      <c r="E1569" s="36" t="s">
        <v>2666</v>
      </c>
      <c r="F1569" s="36" t="str">
        <f t="shared" si="72"/>
        <v>2011_MN</v>
      </c>
      <c r="G1569" s="45">
        <v>2011</v>
      </c>
      <c r="H1569" s="45">
        <f>_xlfn.XLOOKUP(J1569,Main_OG!$B$1:$B$766,Main_OG!$O$1:$O$766,"")</f>
        <v>0</v>
      </c>
      <c r="I1569" s="45">
        <f>_xlfn.XLOOKUP(F1569,Main_OG!$D$1:$D$766,Main_OG!$J$1:$J$766,"")</f>
        <v>0</v>
      </c>
      <c r="J1569" s="45" t="s">
        <v>318</v>
      </c>
      <c r="K1569" s="45" t="str">
        <f t="shared" si="73"/>
        <v>Minnesota Power Inc_MN</v>
      </c>
      <c r="L1569" s="45" t="str">
        <f t="shared" si="74"/>
        <v>Minnesota Power Inc_MN</v>
      </c>
      <c r="M1569" s="45" t="s">
        <v>2672</v>
      </c>
      <c r="N1569" s="45">
        <v>0</v>
      </c>
      <c r="O1569" s="45">
        <v>22016</v>
      </c>
      <c r="P1569" s="45">
        <v>421</v>
      </c>
      <c r="Q1569" s="45">
        <v>121251</v>
      </c>
      <c r="R1569" s="45">
        <v>0</v>
      </c>
      <c r="S1569" s="45">
        <v>1305052</v>
      </c>
      <c r="T1569" s="45">
        <v>6913648</v>
      </c>
      <c r="U1569" s="45">
        <v>1069856</v>
      </c>
      <c r="V1569" s="45">
        <v>0</v>
      </c>
      <c r="W1569" s="45">
        <v>8.2100000000000009</v>
      </c>
      <c r="X1569" s="45">
        <v>5.22</v>
      </c>
      <c r="Y1569" s="45">
        <v>9.3800000000000008</v>
      </c>
      <c r="Z1569" s="46">
        <v>315213.3</v>
      </c>
      <c r="AA1569" s="46">
        <v>58955.620560279203</v>
      </c>
      <c r="AB1569" s="47">
        <f>_xlfn.XLOOKUP($F1569,Main_OG!$D$1:$D$766,Main_OG!AJ$1:AJ$766,"")</f>
        <v>34006784</v>
      </c>
      <c r="AC1569" s="47">
        <f>_xlfn.XLOOKUP($F1569,Main_OG!$D$1:$D$766,Main_OG!AK$1:AK$766,"")</f>
        <v>111124</v>
      </c>
      <c r="AD1569" s="47">
        <f>_xlfn.XLOOKUP($F1569,Main_OG!$D$1:$D$766,Main_OG!AL$1:AL$766,"")</f>
        <v>58968618</v>
      </c>
      <c r="AE1569" s="47">
        <f>_xlfn.XLOOKUP($F1569,Main_OG!$D$1:$D$766,Main_OG!AM$1:AM$766,"")</f>
        <v>11958525</v>
      </c>
      <c r="AF1569" s="48">
        <f>_xlfn.XLOOKUP($F1569,Main_OG!$D$1:$D$766,Main_OG!Z$1:Z$766,"")</f>
        <v>2.46</v>
      </c>
      <c r="AG1569" s="48">
        <f>_xlfn.XLOOKUP($F1569,Main_OG!$D$1:$D$766,Main_OG!AA$1:AA$766,"")</f>
        <v>1.93</v>
      </c>
      <c r="AH1569" s="48">
        <f>_xlfn.XLOOKUP($F1569,Main_OG!$D$1:$D$766,Main_OG!AB$1:AB$766,"")</f>
        <v>22.758921780738341</v>
      </c>
      <c r="AI1569" s="48">
        <f>_xlfn.XLOOKUP($F1569,Main_OG!$D$1:$D$766,Main_OG!AC$1:AC$766,"")</f>
        <v>5.88</v>
      </c>
      <c r="AJ1569" s="48">
        <f>_xlfn.XLOOKUP($F1569,Main_OG!$D$1:$D$766,Main_OG!AD$1:AD$766,"")</f>
        <v>0.9</v>
      </c>
    </row>
    <row r="1570" spans="2:36" x14ac:dyDescent="0.35">
      <c r="B1570" s="36" t="s">
        <v>2666</v>
      </c>
      <c r="C1570" s="45" t="s">
        <v>318</v>
      </c>
      <c r="D1570" s="45" t="s">
        <v>4460</v>
      </c>
      <c r="E1570" s="36" t="s">
        <v>2666</v>
      </c>
      <c r="F1570" s="36" t="str">
        <f t="shared" si="72"/>
        <v>2012_MN</v>
      </c>
      <c r="G1570" s="45">
        <v>2012</v>
      </c>
      <c r="H1570" s="45">
        <f>_xlfn.XLOOKUP(J1570,Main_OG!$B$1:$B$766,Main_OG!$O$1:$O$766,"")</f>
        <v>0</v>
      </c>
      <c r="I1570" s="45">
        <f>_xlfn.XLOOKUP(F1570,Main_OG!$D$1:$D$766,Main_OG!$J$1:$J$766,"")</f>
        <v>0</v>
      </c>
      <c r="J1570" s="45" t="s">
        <v>318</v>
      </c>
      <c r="K1570" s="45" t="str">
        <f t="shared" si="73"/>
        <v>Minnesota Power Inc_MN</v>
      </c>
      <c r="L1570" s="45" t="str">
        <f t="shared" si="74"/>
        <v>Minnesota Power Inc_MN</v>
      </c>
      <c r="M1570" s="45" t="s">
        <v>2673</v>
      </c>
      <c r="N1570" s="45">
        <v>0</v>
      </c>
      <c r="O1570" s="45">
        <v>22022</v>
      </c>
      <c r="P1570" s="45">
        <v>411</v>
      </c>
      <c r="Q1570" s="45">
        <v>120697</v>
      </c>
      <c r="R1570" s="45">
        <v>0</v>
      </c>
      <c r="S1570" s="45">
        <v>1307414</v>
      </c>
      <c r="T1570" s="45">
        <v>7037843</v>
      </c>
      <c r="U1570" s="45">
        <v>1043281</v>
      </c>
      <c r="V1570" s="45">
        <v>0</v>
      </c>
      <c r="W1570" s="45">
        <v>8.1383785</v>
      </c>
      <c r="X1570" s="45">
        <v>5.1954541000000001</v>
      </c>
      <c r="Y1570" s="45">
        <v>9.1819749000000002</v>
      </c>
      <c r="Z1570" s="46">
        <v>321053.90000000002</v>
      </c>
      <c r="AA1570" s="46">
        <v>59703.189214318918</v>
      </c>
      <c r="AB1570" s="47">
        <f>_xlfn.XLOOKUP($F1570,Main_OG!$D$1:$D$766,Main_OG!AJ$1:AJ$766,"")</f>
        <v>27408136</v>
      </c>
      <c r="AC1570" s="47">
        <f>_xlfn.XLOOKUP($F1570,Main_OG!$D$1:$D$766,Main_OG!AK$1:AK$766,"")</f>
        <v>124436</v>
      </c>
      <c r="AD1570" s="47">
        <f>_xlfn.XLOOKUP($F1570,Main_OG!$D$1:$D$766,Main_OG!AL$1:AL$766,"")</f>
        <v>117450670</v>
      </c>
      <c r="AE1570" s="47">
        <f>_xlfn.XLOOKUP($F1570,Main_OG!$D$1:$D$766,Main_OG!AM$1:AM$766,"")</f>
        <v>11943790</v>
      </c>
      <c r="AF1570" s="48">
        <f>_xlfn.XLOOKUP($F1570,Main_OG!$D$1:$D$766,Main_OG!Z$1:Z$766,"")</f>
        <v>2.3199999999999998</v>
      </c>
      <c r="AG1570" s="48">
        <f>_xlfn.XLOOKUP($F1570,Main_OG!$D$1:$D$766,Main_OG!AA$1:AA$766,"")</f>
        <v>1.98</v>
      </c>
      <c r="AH1570" s="48">
        <f>_xlfn.XLOOKUP($F1570,Main_OG!$D$1:$D$766,Main_OG!AB$1:AB$766,"")</f>
        <v>23.49195884567845</v>
      </c>
      <c r="AI1570" s="48">
        <f>_xlfn.XLOOKUP($F1570,Main_OG!$D$1:$D$766,Main_OG!AC$1:AC$766,"")</f>
        <v>3.71</v>
      </c>
      <c r="AJ1570" s="48">
        <f>_xlfn.XLOOKUP($F1570,Main_OG!$D$1:$D$766,Main_OG!AD$1:AD$766,"")</f>
        <v>0.75442193202762442</v>
      </c>
    </row>
    <row r="1571" spans="2:36" x14ac:dyDescent="0.35">
      <c r="B1571" s="36" t="s">
        <v>2666</v>
      </c>
      <c r="C1571" s="45" t="s">
        <v>318</v>
      </c>
      <c r="D1571" s="45" t="s">
        <v>4460</v>
      </c>
      <c r="E1571" s="36" t="s">
        <v>2666</v>
      </c>
      <c r="F1571" s="36" t="str">
        <f t="shared" si="72"/>
        <v>2013_MN</v>
      </c>
      <c r="G1571" s="45">
        <v>2013</v>
      </c>
      <c r="H1571" s="45">
        <f>_xlfn.XLOOKUP(J1571,Main_OG!$B$1:$B$766,Main_OG!$O$1:$O$766,"")</f>
        <v>0</v>
      </c>
      <c r="I1571" s="45">
        <f>_xlfn.XLOOKUP(F1571,Main_OG!$D$1:$D$766,Main_OG!$J$1:$J$766,"")</f>
        <v>0</v>
      </c>
      <c r="J1571" s="45" t="s">
        <v>318</v>
      </c>
      <c r="K1571" s="45" t="str">
        <f t="shared" si="73"/>
        <v>Minnesota Power Inc_MN</v>
      </c>
      <c r="L1571" s="45" t="str">
        <f t="shared" si="74"/>
        <v>Minnesota Power Inc_MN</v>
      </c>
      <c r="M1571" s="45" t="s">
        <v>2674</v>
      </c>
      <c r="N1571" s="45">
        <v>0</v>
      </c>
      <c r="O1571" s="45">
        <v>22459</v>
      </c>
      <c r="P1571" s="45">
        <v>402</v>
      </c>
      <c r="Q1571" s="45">
        <v>121314</v>
      </c>
      <c r="R1571" s="45">
        <v>0</v>
      </c>
      <c r="S1571" s="45">
        <v>1324342</v>
      </c>
      <c r="T1571" s="45">
        <v>6873993</v>
      </c>
      <c r="U1571" s="45">
        <v>1086481</v>
      </c>
      <c r="V1571" s="45">
        <v>0</v>
      </c>
      <c r="W1571" s="45">
        <v>8.2951534000000002</v>
      </c>
      <c r="X1571" s="45">
        <v>5.3829644999999999</v>
      </c>
      <c r="Y1571" s="45">
        <v>9.2503504000000003</v>
      </c>
      <c r="Z1571" s="46">
        <v>329774.5</v>
      </c>
      <c r="AA1571" s="46">
        <v>60903.311379605453</v>
      </c>
      <c r="AB1571" s="47">
        <f>_xlfn.XLOOKUP($F1571,Main_OG!$D$1:$D$766,Main_OG!AJ$1:AJ$766,"")</f>
        <v>28386072</v>
      </c>
      <c r="AC1571" s="47">
        <f>_xlfn.XLOOKUP($F1571,Main_OG!$D$1:$D$766,Main_OG!AK$1:AK$766,"")</f>
        <v>150923.92000000001</v>
      </c>
      <c r="AD1571" s="47">
        <f>_xlfn.XLOOKUP($F1571,Main_OG!$D$1:$D$766,Main_OG!AL$1:AL$766,"")</f>
        <v>103146488</v>
      </c>
      <c r="AE1571" s="47">
        <f>_xlfn.XLOOKUP($F1571,Main_OG!$D$1:$D$766,Main_OG!AM$1:AM$766,"")</f>
        <v>10707717</v>
      </c>
      <c r="AF1571" s="48">
        <f>_xlfn.XLOOKUP($F1571,Main_OG!$D$1:$D$766,Main_OG!Z$1:Z$766,"")</f>
        <v>2.65</v>
      </c>
      <c r="AG1571" s="48">
        <f>_xlfn.XLOOKUP($F1571,Main_OG!$D$1:$D$766,Main_OG!AA$1:AA$766,"")</f>
        <v>2</v>
      </c>
      <c r="AH1571" s="48">
        <f>_xlfn.XLOOKUP($F1571,Main_OG!$D$1:$D$766,Main_OG!AB$1:AB$766,"")</f>
        <v>23.13</v>
      </c>
      <c r="AI1571" s="48">
        <f>_xlfn.XLOOKUP($F1571,Main_OG!$D$1:$D$766,Main_OG!AC$1:AC$766,"")</f>
        <v>4.4043332512284126</v>
      </c>
      <c r="AJ1571" s="48">
        <f>_xlfn.XLOOKUP($F1571,Main_OG!$D$1:$D$766,Main_OG!AD$1:AD$766,"")</f>
        <v>0.97</v>
      </c>
    </row>
    <row r="1572" spans="2:36" x14ac:dyDescent="0.35">
      <c r="B1572" s="36" t="s">
        <v>2675</v>
      </c>
      <c r="C1572" s="45" t="s">
        <v>663</v>
      </c>
      <c r="D1572" s="45" t="s">
        <v>4461</v>
      </c>
      <c r="E1572" s="36" t="s">
        <v>2675</v>
      </c>
      <c r="F1572" s="36" t="str">
        <f t="shared" si="72"/>
        <v>2006_MS</v>
      </c>
      <c r="G1572" s="45">
        <v>2006</v>
      </c>
      <c r="H1572" s="45">
        <f>_xlfn.XLOOKUP(J1572,Main_OG!$B$1:$B$766,Main_OG!$O$1:$O$766,"")</f>
        <v>0</v>
      </c>
      <c r="I1572" s="45">
        <f>_xlfn.XLOOKUP(F1572,Main_OG!$D$1:$D$766,Main_OG!$J$1:$J$766,"")</f>
        <v>0</v>
      </c>
      <c r="J1572" s="45" t="s">
        <v>663</v>
      </c>
      <c r="K1572" s="45" t="str">
        <f t="shared" si="73"/>
        <v>Mississippi Power Co_MS</v>
      </c>
      <c r="L1572" s="45" t="str">
        <f t="shared" si="74"/>
        <v>Mississippi Power Co_MS</v>
      </c>
      <c r="M1572" s="45" t="s">
        <v>2676</v>
      </c>
      <c r="N1572" s="45">
        <v>0</v>
      </c>
      <c r="O1572" s="45">
        <v>33058</v>
      </c>
      <c r="P1572" s="45">
        <v>507</v>
      </c>
      <c r="Q1572" s="45">
        <v>147643</v>
      </c>
      <c r="R1572" s="45">
        <v>0</v>
      </c>
      <c r="S1572" s="45">
        <v>221263</v>
      </c>
      <c r="T1572" s="45">
        <v>211451</v>
      </c>
      <c r="U1572" s="45">
        <v>214472</v>
      </c>
      <c r="V1572" s="45">
        <v>0</v>
      </c>
      <c r="W1572" s="45">
        <v>8.1559465428927815</v>
      </c>
      <c r="X1572" s="45">
        <v>5.1038789537978646</v>
      </c>
      <c r="Y1572" s="45">
        <v>10.12564999107693</v>
      </c>
      <c r="Z1572" s="46">
        <v>105879.9</v>
      </c>
      <c r="AA1572" s="46">
        <v>36447.745903755553</v>
      </c>
      <c r="AB1572" s="47">
        <f>_xlfn.XLOOKUP($F1572,Main_OG!$D$1:$D$766,Main_OG!AJ$1:AJ$766,"")</f>
        <v>20759559.460000001</v>
      </c>
      <c r="AC1572" s="47">
        <f>_xlfn.XLOOKUP($F1572,Main_OG!$D$1:$D$766,Main_OG!AK$1:AK$766,"")</f>
        <v>1362642.78</v>
      </c>
      <c r="AD1572" s="47">
        <f>_xlfn.XLOOKUP($F1572,Main_OG!$D$1:$D$766,Main_OG!AL$1:AL$766,"")</f>
        <v>283068201.04000002</v>
      </c>
      <c r="AE1572" s="47">
        <f>_xlfn.XLOOKUP($F1572,Main_OG!$D$1:$D$766,Main_OG!AM$1:AM$766,"")</f>
        <v>10418586</v>
      </c>
      <c r="AF1572" s="48">
        <f>_xlfn.XLOOKUP($F1572,Main_OG!$D$1:$D$766,Main_OG!Z$1:Z$766,"")</f>
        <v>3.5</v>
      </c>
      <c r="AG1572" s="48">
        <f>_xlfn.XLOOKUP($F1572,Main_OG!$D$1:$D$766,Main_OG!AA$1:AA$766,"")</f>
        <v>2.2465548173415608</v>
      </c>
      <c r="AH1572" s="48">
        <f>_xlfn.XLOOKUP($F1572,Main_OG!$D$1:$D$766,Main_OG!AB$1:AB$766,"")</f>
        <v>13.33</v>
      </c>
      <c r="AI1572" s="48">
        <f>_xlfn.XLOOKUP($F1572,Main_OG!$D$1:$D$766,Main_OG!AC$1:AC$766,"")</f>
        <v>6.97</v>
      </c>
      <c r="AJ1572" s="48">
        <f>_xlfn.XLOOKUP($F1572,Main_OG!$D$1:$D$766,Main_OG!AD$1:AD$766,"")</f>
        <v>0.4704061490499184</v>
      </c>
    </row>
    <row r="1573" spans="2:36" x14ac:dyDescent="0.35">
      <c r="B1573" s="36" t="s">
        <v>2675</v>
      </c>
      <c r="C1573" s="45" t="s">
        <v>663</v>
      </c>
      <c r="D1573" s="45" t="s">
        <v>4461</v>
      </c>
      <c r="E1573" s="36" t="s">
        <v>2675</v>
      </c>
      <c r="F1573" s="36" t="str">
        <f t="shared" si="72"/>
        <v>2007_MS</v>
      </c>
      <c r="G1573" s="45">
        <v>2007</v>
      </c>
      <c r="H1573" s="45">
        <f>_xlfn.XLOOKUP(J1573,Main_OG!$B$1:$B$766,Main_OG!$O$1:$O$766,"")</f>
        <v>0</v>
      </c>
      <c r="I1573" s="45">
        <f>_xlfn.XLOOKUP(F1573,Main_OG!$D$1:$D$766,Main_OG!$J$1:$J$766,"")</f>
        <v>0</v>
      </c>
      <c r="J1573" s="45" t="s">
        <v>663</v>
      </c>
      <c r="K1573" s="45" t="str">
        <f t="shared" si="73"/>
        <v>Mississippi Power Co_MS</v>
      </c>
      <c r="L1573" s="45" t="str">
        <f t="shared" si="74"/>
        <v>Mississippi Power Co_MS</v>
      </c>
      <c r="M1573" s="45" t="s">
        <v>2677</v>
      </c>
      <c r="N1573" s="45">
        <v>0</v>
      </c>
      <c r="O1573" s="45">
        <v>33611</v>
      </c>
      <c r="P1573" s="45">
        <v>514</v>
      </c>
      <c r="Q1573" s="45">
        <v>150601</v>
      </c>
      <c r="R1573" s="45">
        <v>0</v>
      </c>
      <c r="S1573" s="45">
        <v>253959</v>
      </c>
      <c r="T1573" s="45">
        <v>242436</v>
      </c>
      <c r="U1573" s="45">
        <v>230819</v>
      </c>
      <c r="V1573" s="45">
        <v>0</v>
      </c>
      <c r="W1573" s="45">
        <v>8.7100000000000009</v>
      </c>
      <c r="X1573" s="45">
        <v>5.61</v>
      </c>
      <c r="Y1573" s="45">
        <v>10.81</v>
      </c>
      <c r="Z1573" s="46">
        <v>107713.9</v>
      </c>
      <c r="AA1573" s="46">
        <v>36783.137261597825</v>
      </c>
      <c r="AB1573" s="47">
        <f>_xlfn.XLOOKUP($F1573,Main_OG!$D$1:$D$766,Main_OG!AJ$1:AJ$766,"")</f>
        <v>19790982</v>
      </c>
      <c r="AC1573" s="47">
        <f>_xlfn.XLOOKUP($F1573,Main_OG!$D$1:$D$766,Main_OG!AK$1:AK$766,"")</f>
        <v>1441510</v>
      </c>
      <c r="AD1573" s="47">
        <f>_xlfn.XLOOKUP($F1573,Main_OG!$D$1:$D$766,Main_OG!AL$1:AL$766,"")</f>
        <v>369917202</v>
      </c>
      <c r="AE1573" s="47">
        <f>_xlfn.XLOOKUP($F1573,Main_OG!$D$1:$D$766,Main_OG!AM$1:AM$766,"")</f>
        <v>9358784</v>
      </c>
      <c r="AF1573" s="48">
        <f>_xlfn.XLOOKUP($F1573,Main_OG!$D$1:$D$766,Main_OG!Z$1:Z$766,"")</f>
        <v>4.18</v>
      </c>
      <c r="AG1573" s="48">
        <f>_xlfn.XLOOKUP($F1573,Main_OG!$D$1:$D$766,Main_OG!AA$1:AA$766,"")</f>
        <v>2.2465548173415608</v>
      </c>
      <c r="AH1573" s="48">
        <f>_xlfn.XLOOKUP($F1573,Main_OG!$D$1:$D$766,Main_OG!AB$1:AB$766,"")</f>
        <v>14.43</v>
      </c>
      <c r="AI1573" s="48">
        <f>_xlfn.XLOOKUP($F1573,Main_OG!$D$1:$D$766,Main_OG!AC$1:AC$766,"")</f>
        <v>7.21</v>
      </c>
      <c r="AJ1573" s="48">
        <f>_xlfn.XLOOKUP($F1573,Main_OG!$D$1:$D$766,Main_OG!AD$1:AD$766,"")</f>
        <v>0.58103021845052572</v>
      </c>
    </row>
    <row r="1574" spans="2:36" x14ac:dyDescent="0.35">
      <c r="B1574" s="36" t="s">
        <v>2675</v>
      </c>
      <c r="C1574" s="45" t="s">
        <v>663</v>
      </c>
      <c r="D1574" s="45" t="s">
        <v>4461</v>
      </c>
      <c r="E1574" s="36" t="s">
        <v>2675</v>
      </c>
      <c r="F1574" s="36" t="str">
        <f t="shared" si="72"/>
        <v>2008_MS</v>
      </c>
      <c r="G1574" s="45">
        <v>2008</v>
      </c>
      <c r="H1574" s="45">
        <f>_xlfn.XLOOKUP(J1574,Main_OG!$B$1:$B$766,Main_OG!$O$1:$O$766,"")</f>
        <v>0</v>
      </c>
      <c r="I1574" s="45">
        <f>_xlfn.XLOOKUP(F1574,Main_OG!$D$1:$D$766,Main_OG!$J$1:$J$766,"")</f>
        <v>0</v>
      </c>
      <c r="J1574" s="45" t="s">
        <v>663</v>
      </c>
      <c r="K1574" s="45" t="str">
        <f t="shared" si="73"/>
        <v>Mississippi Power Co_MS</v>
      </c>
      <c r="L1574" s="45" t="str">
        <f t="shared" si="74"/>
        <v>Mississippi Power Co_MS</v>
      </c>
      <c r="M1574" s="45" t="s">
        <v>2678</v>
      </c>
      <c r="N1574" s="45">
        <v>0</v>
      </c>
      <c r="O1574" s="45">
        <v>33694</v>
      </c>
      <c r="P1574" s="45">
        <v>518</v>
      </c>
      <c r="Q1574" s="45">
        <v>152280</v>
      </c>
      <c r="R1574" s="45">
        <v>0</v>
      </c>
      <c r="S1574" s="45">
        <v>2895630</v>
      </c>
      <c r="T1574" s="45">
        <v>4187101</v>
      </c>
      <c r="U1574" s="45">
        <v>2121389</v>
      </c>
      <c r="V1574" s="45">
        <v>0</v>
      </c>
      <c r="W1574" s="45">
        <v>9.61</v>
      </c>
      <c r="X1574" s="45">
        <v>6.17</v>
      </c>
      <c r="Y1574" s="45">
        <v>11.72</v>
      </c>
      <c r="Z1574" s="46">
        <v>109434</v>
      </c>
      <c r="AA1574" s="46">
        <v>37123.881286624695</v>
      </c>
      <c r="AB1574" s="47">
        <f>_xlfn.XLOOKUP($F1574,Main_OG!$D$1:$D$766,Main_OG!AJ$1:AJ$766,"")</f>
        <v>18997262</v>
      </c>
      <c r="AC1574" s="47">
        <f>_xlfn.XLOOKUP($F1574,Main_OG!$D$1:$D$766,Main_OG!AK$1:AK$766,"")</f>
        <v>307446</v>
      </c>
      <c r="AD1574" s="47">
        <f>_xlfn.XLOOKUP($F1574,Main_OG!$D$1:$D$766,Main_OG!AL$1:AL$766,"")</f>
        <v>338121784</v>
      </c>
      <c r="AE1574" s="47">
        <f>_xlfn.XLOOKUP($F1574,Main_OG!$D$1:$D$766,Main_OG!AM$1:AM$766,"")</f>
        <v>9396790</v>
      </c>
      <c r="AF1574" s="48">
        <f>_xlfn.XLOOKUP($F1574,Main_OG!$D$1:$D$766,Main_OG!Z$1:Z$766,"")</f>
        <v>5.01</v>
      </c>
      <c r="AG1574" s="48">
        <f>_xlfn.XLOOKUP($F1574,Main_OG!$D$1:$D$766,Main_OG!AA$1:AA$766,"")</f>
        <v>2.2204719344600159</v>
      </c>
      <c r="AH1574" s="48">
        <f>_xlfn.XLOOKUP($F1574,Main_OG!$D$1:$D$766,Main_OG!AB$1:AB$766,"")</f>
        <v>20.29</v>
      </c>
      <c r="AI1574" s="48">
        <f>_xlfn.XLOOKUP($F1574,Main_OG!$D$1:$D$766,Main_OG!AC$1:AC$766,"")</f>
        <v>9.39</v>
      </c>
      <c r="AJ1574" s="48">
        <f>_xlfn.XLOOKUP($F1574,Main_OG!$D$1:$D$766,Main_OG!AD$1:AD$766,"")</f>
        <v>0.68330088246943577</v>
      </c>
    </row>
    <row r="1575" spans="2:36" x14ac:dyDescent="0.35">
      <c r="B1575" s="36" t="s">
        <v>2675</v>
      </c>
      <c r="C1575" s="45" t="s">
        <v>663</v>
      </c>
      <c r="D1575" s="45" t="s">
        <v>4461</v>
      </c>
      <c r="E1575" s="36" t="s">
        <v>2675</v>
      </c>
      <c r="F1575" s="36" t="str">
        <f t="shared" si="72"/>
        <v>2009_MS</v>
      </c>
      <c r="G1575" s="45">
        <v>2009</v>
      </c>
      <c r="H1575" s="45">
        <f>_xlfn.XLOOKUP(J1575,Main_OG!$B$1:$B$766,Main_OG!$O$1:$O$766,"")</f>
        <v>0</v>
      </c>
      <c r="I1575" s="45">
        <f>_xlfn.XLOOKUP(F1575,Main_OG!$D$1:$D$766,Main_OG!$J$1:$J$766,"")</f>
        <v>0</v>
      </c>
      <c r="J1575" s="45" t="s">
        <v>663</v>
      </c>
      <c r="K1575" s="45" t="str">
        <f t="shared" si="73"/>
        <v>Mississippi Power Co_MS</v>
      </c>
      <c r="L1575" s="45" t="str">
        <f t="shared" si="74"/>
        <v>Mississippi Power Co_MS</v>
      </c>
      <c r="M1575" s="45" t="s">
        <v>2679</v>
      </c>
      <c r="N1575" s="45">
        <v>0</v>
      </c>
      <c r="O1575" s="45">
        <v>33248</v>
      </c>
      <c r="P1575" s="45">
        <v>513</v>
      </c>
      <c r="Q1575" s="45">
        <v>151375</v>
      </c>
      <c r="R1575" s="45">
        <v>0</v>
      </c>
      <c r="S1575" s="45">
        <v>2890103</v>
      </c>
      <c r="T1575" s="45">
        <v>4329924</v>
      </c>
      <c r="U1575" s="45">
        <v>2091825</v>
      </c>
      <c r="V1575" s="45">
        <v>0</v>
      </c>
      <c r="W1575" s="45">
        <v>9.57</v>
      </c>
      <c r="X1575" s="45">
        <v>6.22</v>
      </c>
      <c r="Y1575" s="45">
        <v>11.73</v>
      </c>
      <c r="Z1575" s="46">
        <v>105360</v>
      </c>
      <c r="AA1575" s="46">
        <v>35609.343599747735</v>
      </c>
      <c r="AB1575" s="47">
        <f>_xlfn.XLOOKUP($F1575,Main_OG!$D$1:$D$766,Main_OG!AJ$1:AJ$766,"")</f>
        <v>16848328</v>
      </c>
      <c r="AC1575" s="47">
        <f>_xlfn.XLOOKUP($F1575,Main_OG!$D$1:$D$766,Main_OG!AK$1:AK$766,"")</f>
        <v>76290</v>
      </c>
      <c r="AD1575" s="47">
        <f>_xlfn.XLOOKUP($F1575,Main_OG!$D$1:$D$766,Main_OG!AL$1:AL$766,"")</f>
        <v>370532692</v>
      </c>
      <c r="AE1575" s="47">
        <f>_xlfn.XLOOKUP($F1575,Main_OG!$D$1:$D$766,Main_OG!AM$1:AM$766,"")</f>
        <v>10998515</v>
      </c>
      <c r="AF1575" s="48">
        <f>_xlfn.XLOOKUP($F1575,Main_OG!$D$1:$D$766,Main_OG!Z$1:Z$766,"")</f>
        <v>3.05</v>
      </c>
      <c r="AG1575" s="48">
        <f>_xlfn.XLOOKUP($F1575,Main_OG!$D$1:$D$766,Main_OG!AA$1:AA$766,"")</f>
        <v>3.37</v>
      </c>
      <c r="AH1575" s="48">
        <f>_xlfn.XLOOKUP($F1575,Main_OG!$D$1:$D$766,Main_OG!AB$1:AB$766,"")</f>
        <v>12.73</v>
      </c>
      <c r="AI1575" s="48">
        <f>_xlfn.XLOOKUP($F1575,Main_OG!$D$1:$D$766,Main_OG!AC$1:AC$766,"")</f>
        <v>4.29</v>
      </c>
      <c r="AJ1575" s="48">
        <f>_xlfn.XLOOKUP($F1575,Main_OG!$D$1:$D$766,Main_OG!AD$1:AD$766,"")</f>
        <v>0.62</v>
      </c>
    </row>
    <row r="1576" spans="2:36" x14ac:dyDescent="0.35">
      <c r="B1576" s="36" t="s">
        <v>2675</v>
      </c>
      <c r="C1576" s="45" t="s">
        <v>663</v>
      </c>
      <c r="D1576" s="45" t="s">
        <v>4461</v>
      </c>
      <c r="E1576" s="36" t="s">
        <v>2675</v>
      </c>
      <c r="F1576" s="36" t="str">
        <f t="shared" si="72"/>
        <v>2010_MS</v>
      </c>
      <c r="G1576" s="45">
        <v>2010</v>
      </c>
      <c r="H1576" s="45">
        <f>_xlfn.XLOOKUP(J1576,Main_OG!$B$1:$B$766,Main_OG!$O$1:$O$766,"")</f>
        <v>0</v>
      </c>
      <c r="I1576" s="45">
        <f>_xlfn.XLOOKUP(F1576,Main_OG!$D$1:$D$766,Main_OG!$J$1:$J$766,"")</f>
        <v>0</v>
      </c>
      <c r="J1576" s="45" t="s">
        <v>663</v>
      </c>
      <c r="K1576" s="45" t="str">
        <f t="shared" si="73"/>
        <v>Mississippi Power Co_MS</v>
      </c>
      <c r="L1576" s="45" t="str">
        <f t="shared" si="74"/>
        <v>Mississippi Power Co_MS</v>
      </c>
      <c r="M1576" s="45" t="s">
        <v>2680</v>
      </c>
      <c r="N1576" s="45">
        <v>0</v>
      </c>
      <c r="O1576" s="45">
        <v>33163</v>
      </c>
      <c r="P1576" s="45">
        <v>509</v>
      </c>
      <c r="Q1576" s="45">
        <v>151761</v>
      </c>
      <c r="R1576" s="45">
        <v>0</v>
      </c>
      <c r="S1576" s="45">
        <v>2960512</v>
      </c>
      <c r="T1576" s="45">
        <v>4466560</v>
      </c>
      <c r="U1576" s="45">
        <v>2296158</v>
      </c>
      <c r="V1576" s="45">
        <v>0</v>
      </c>
      <c r="W1576" s="45">
        <v>9.23</v>
      </c>
      <c r="X1576" s="45">
        <v>5.99</v>
      </c>
      <c r="Y1576" s="45">
        <v>11.19</v>
      </c>
      <c r="Z1576" s="46">
        <v>106711.8</v>
      </c>
      <c r="AA1576" s="46">
        <v>35922.460500603411</v>
      </c>
      <c r="AB1576" s="47">
        <f>_xlfn.XLOOKUP($F1576,Main_OG!$D$1:$D$766,Main_OG!AJ$1:AJ$766,"")</f>
        <v>17178070</v>
      </c>
      <c r="AC1576" s="47">
        <f>_xlfn.XLOOKUP($F1576,Main_OG!$D$1:$D$766,Main_OG!AK$1:AK$766,"")</f>
        <v>282052</v>
      </c>
      <c r="AD1576" s="47">
        <f>_xlfn.XLOOKUP($F1576,Main_OG!$D$1:$D$766,Main_OG!AL$1:AL$766,"")</f>
        <v>474390444</v>
      </c>
      <c r="AE1576" s="47">
        <f>_xlfn.XLOOKUP($F1576,Main_OG!$D$1:$D$766,Main_OG!AM$1:AM$766,"")</f>
        <v>9643241</v>
      </c>
      <c r="AF1576" s="48">
        <f>_xlfn.XLOOKUP($F1576,Main_OG!$D$1:$D$766,Main_OG!Z$1:Z$766,"")</f>
        <v>3.5</v>
      </c>
      <c r="AG1576" s="48">
        <f>_xlfn.XLOOKUP($F1576,Main_OG!$D$1:$D$766,Main_OG!AA$1:AA$766,"")</f>
        <v>2.2935982820086371</v>
      </c>
      <c r="AH1576" s="48">
        <f>_xlfn.XLOOKUP($F1576,Main_OG!$D$1:$D$766,Main_OG!AB$1:AB$766,"")</f>
        <v>16.829999999999998</v>
      </c>
      <c r="AI1576" s="48">
        <f>_xlfn.XLOOKUP($F1576,Main_OG!$D$1:$D$766,Main_OG!AC$1:AC$766,"")</f>
        <v>4.83</v>
      </c>
      <c r="AJ1576" s="48">
        <f>_xlfn.XLOOKUP($F1576,Main_OG!$D$1:$D$766,Main_OG!AD$1:AD$766,"")</f>
        <v>0.77</v>
      </c>
    </row>
    <row r="1577" spans="2:36" x14ac:dyDescent="0.35">
      <c r="B1577" s="36" t="s">
        <v>2675</v>
      </c>
      <c r="C1577" s="45" t="s">
        <v>663</v>
      </c>
      <c r="D1577" s="45" t="s">
        <v>4461</v>
      </c>
      <c r="E1577" s="36" t="s">
        <v>2675</v>
      </c>
      <c r="F1577" s="36" t="str">
        <f t="shared" si="72"/>
        <v>2011_MS</v>
      </c>
      <c r="G1577" s="45">
        <v>2011</v>
      </c>
      <c r="H1577" s="45">
        <f>_xlfn.XLOOKUP(J1577,Main_OG!$B$1:$B$766,Main_OG!$O$1:$O$766,"")</f>
        <v>0</v>
      </c>
      <c r="I1577" s="45">
        <f>_xlfn.XLOOKUP(F1577,Main_OG!$D$1:$D$766,Main_OG!$J$1:$J$766,"")</f>
        <v>0</v>
      </c>
      <c r="J1577" s="45" t="s">
        <v>663</v>
      </c>
      <c r="K1577" s="45" t="str">
        <f t="shared" si="73"/>
        <v>Mississippi Power Co_MS</v>
      </c>
      <c r="L1577" s="45" t="str">
        <f t="shared" si="74"/>
        <v>Mississippi Power Co_MS</v>
      </c>
      <c r="M1577" s="45" t="s">
        <v>2681</v>
      </c>
      <c r="N1577" s="45">
        <v>0</v>
      </c>
      <c r="O1577" s="45">
        <v>33296</v>
      </c>
      <c r="P1577" s="45">
        <v>498</v>
      </c>
      <c r="Q1577" s="45">
        <v>151974</v>
      </c>
      <c r="R1577" s="45">
        <v>0</v>
      </c>
      <c r="S1577" s="45">
        <v>2909397</v>
      </c>
      <c r="T1577" s="45">
        <v>4586356</v>
      </c>
      <c r="U1577" s="45">
        <v>2162419</v>
      </c>
      <c r="V1577" s="45">
        <v>0</v>
      </c>
      <c r="W1577" s="45">
        <v>9.2899999999999991</v>
      </c>
      <c r="X1577" s="45">
        <v>6.01</v>
      </c>
      <c r="Y1577" s="45">
        <v>11.4</v>
      </c>
      <c r="Z1577" s="46">
        <v>106491.1</v>
      </c>
      <c r="AA1577" s="46">
        <v>35745.500305960064</v>
      </c>
      <c r="AB1577" s="47">
        <f>_xlfn.XLOOKUP($F1577,Main_OG!$D$1:$D$766,Main_OG!AJ$1:AJ$766,"")</f>
        <v>12405724</v>
      </c>
      <c r="AC1577" s="47">
        <f>_xlfn.XLOOKUP($F1577,Main_OG!$D$1:$D$766,Main_OG!AK$1:AK$766,"")</f>
        <v>136753.32</v>
      </c>
      <c r="AD1577" s="47">
        <f>_xlfn.XLOOKUP($F1577,Main_OG!$D$1:$D$766,Main_OG!AL$1:AL$766,"")</f>
        <v>491906066</v>
      </c>
      <c r="AE1577" s="47">
        <f>_xlfn.XLOOKUP($F1577,Main_OG!$D$1:$D$766,Main_OG!AM$1:AM$766,"")</f>
        <v>10336789</v>
      </c>
      <c r="AF1577" s="48">
        <f>_xlfn.XLOOKUP($F1577,Main_OG!$D$1:$D$766,Main_OG!Z$1:Z$766,"")</f>
        <v>3.37</v>
      </c>
      <c r="AG1577" s="48">
        <f>_xlfn.XLOOKUP($F1577,Main_OG!$D$1:$D$766,Main_OG!AA$1:AA$766,"")</f>
        <v>3.87</v>
      </c>
      <c r="AH1577" s="48">
        <f>_xlfn.XLOOKUP($F1577,Main_OG!$D$1:$D$766,Main_OG!AB$1:AB$766,"")</f>
        <v>22.758921780738341</v>
      </c>
      <c r="AI1577" s="48">
        <f>_xlfn.XLOOKUP($F1577,Main_OG!$D$1:$D$766,Main_OG!AC$1:AC$766,"")</f>
        <v>4.28</v>
      </c>
      <c r="AJ1577" s="48">
        <f>_xlfn.XLOOKUP($F1577,Main_OG!$D$1:$D$766,Main_OG!AD$1:AD$766,"")</f>
        <v>0.78</v>
      </c>
    </row>
    <row r="1578" spans="2:36" x14ac:dyDescent="0.35">
      <c r="B1578" s="36" t="s">
        <v>2675</v>
      </c>
      <c r="C1578" s="45" t="s">
        <v>663</v>
      </c>
      <c r="D1578" s="45" t="s">
        <v>4461</v>
      </c>
      <c r="E1578" s="36" t="s">
        <v>2675</v>
      </c>
      <c r="F1578" s="36" t="str">
        <f t="shared" si="72"/>
        <v>2012_MS</v>
      </c>
      <c r="G1578" s="45">
        <v>2012</v>
      </c>
      <c r="H1578" s="45">
        <f>_xlfn.XLOOKUP(J1578,Main_OG!$B$1:$B$766,Main_OG!$O$1:$O$766,"")</f>
        <v>0</v>
      </c>
      <c r="I1578" s="45">
        <f>_xlfn.XLOOKUP(F1578,Main_OG!$D$1:$D$766,Main_OG!$J$1:$J$766,"")</f>
        <v>0</v>
      </c>
      <c r="J1578" s="45" t="s">
        <v>663</v>
      </c>
      <c r="K1578" s="45" t="str">
        <f t="shared" si="73"/>
        <v>Mississippi Power Co_MS</v>
      </c>
      <c r="L1578" s="45" t="str">
        <f t="shared" si="74"/>
        <v>Mississippi Power Co_MS</v>
      </c>
      <c r="M1578" s="45" t="s">
        <v>2682</v>
      </c>
      <c r="N1578" s="45">
        <v>0</v>
      </c>
      <c r="O1578" s="45">
        <v>33280</v>
      </c>
      <c r="P1578" s="45">
        <v>479</v>
      </c>
      <c r="Q1578" s="45">
        <v>152387</v>
      </c>
      <c r="R1578" s="45">
        <v>0</v>
      </c>
      <c r="S1578" s="45">
        <v>2954522</v>
      </c>
      <c r="T1578" s="45">
        <v>4701681</v>
      </c>
      <c r="U1578" s="45">
        <v>2045999</v>
      </c>
      <c r="V1578" s="45">
        <v>0</v>
      </c>
      <c r="W1578" s="45">
        <v>8.7197861000000003</v>
      </c>
      <c r="X1578" s="45">
        <v>5.5932760999999998</v>
      </c>
      <c r="Y1578" s="45">
        <v>11.087346999999999</v>
      </c>
      <c r="Z1578" s="46">
        <v>108646.5</v>
      </c>
      <c r="AA1578" s="46">
        <v>36402.377672846502</v>
      </c>
      <c r="AB1578" s="47">
        <f>_xlfn.XLOOKUP($F1578,Main_OG!$D$1:$D$766,Main_OG!AJ$1:AJ$766,"")</f>
        <v>10480884</v>
      </c>
      <c r="AC1578" s="47">
        <f>_xlfn.XLOOKUP($F1578,Main_OG!$D$1:$D$766,Main_OG!AK$1:AK$766,"")</f>
        <v>58270</v>
      </c>
      <c r="AD1578" s="47">
        <f>_xlfn.XLOOKUP($F1578,Main_OG!$D$1:$D$766,Main_OG!AL$1:AL$766,"")</f>
        <v>612949564</v>
      </c>
      <c r="AE1578" s="47">
        <f>_xlfn.XLOOKUP($F1578,Main_OG!$D$1:$D$766,Main_OG!AM$1:AM$766,"")</f>
        <v>7296134</v>
      </c>
      <c r="AF1578" s="48">
        <f>_xlfn.XLOOKUP($F1578,Main_OG!$D$1:$D$766,Main_OG!Z$1:Z$766,"")</f>
        <v>2.85</v>
      </c>
      <c r="AG1578" s="48">
        <f>_xlfn.XLOOKUP($F1578,Main_OG!$D$1:$D$766,Main_OG!AA$1:AA$766,"")</f>
        <v>4.45</v>
      </c>
      <c r="AH1578" s="48">
        <f>_xlfn.XLOOKUP($F1578,Main_OG!$D$1:$D$766,Main_OG!AB$1:AB$766,"")</f>
        <v>22.22</v>
      </c>
      <c r="AI1578" s="48">
        <f>_xlfn.XLOOKUP($F1578,Main_OG!$D$1:$D$766,Main_OG!AC$1:AC$766,"")</f>
        <v>3.503818060367514</v>
      </c>
      <c r="AJ1578" s="48">
        <f>_xlfn.XLOOKUP($F1578,Main_OG!$D$1:$D$766,Main_OG!AD$1:AD$766,"")</f>
        <v>0.91</v>
      </c>
    </row>
    <row r="1579" spans="2:36" x14ac:dyDescent="0.35">
      <c r="B1579" s="36" t="s">
        <v>2675</v>
      </c>
      <c r="C1579" s="45" t="s">
        <v>663</v>
      </c>
      <c r="D1579" s="45" t="s">
        <v>4461</v>
      </c>
      <c r="E1579" s="36" t="s">
        <v>2675</v>
      </c>
      <c r="F1579" s="36" t="str">
        <f t="shared" si="72"/>
        <v>2013_MS</v>
      </c>
      <c r="G1579" s="45">
        <v>2013</v>
      </c>
      <c r="H1579" s="45">
        <f>_xlfn.XLOOKUP(J1579,Main_OG!$B$1:$B$766,Main_OG!$O$1:$O$766,"")</f>
        <v>0</v>
      </c>
      <c r="I1579" s="45">
        <f>_xlfn.XLOOKUP(F1579,Main_OG!$D$1:$D$766,Main_OG!$J$1:$J$766,"")</f>
        <v>0</v>
      </c>
      <c r="J1579" s="45" t="s">
        <v>663</v>
      </c>
      <c r="K1579" s="45" t="str">
        <f t="shared" si="73"/>
        <v>Mississippi Power Co_MS</v>
      </c>
      <c r="L1579" s="45" t="str">
        <f t="shared" si="74"/>
        <v>Mississippi Power Co_MS</v>
      </c>
      <c r="M1579" s="45" t="s">
        <v>2683</v>
      </c>
      <c r="N1579" s="45">
        <v>0</v>
      </c>
      <c r="O1579" s="45">
        <v>33317</v>
      </c>
      <c r="P1579" s="45">
        <v>481</v>
      </c>
      <c r="Q1579" s="45">
        <v>152608</v>
      </c>
      <c r="R1579" s="45">
        <v>0</v>
      </c>
      <c r="S1579" s="45">
        <v>2905087</v>
      </c>
      <c r="T1579" s="45">
        <v>4738714</v>
      </c>
      <c r="U1579" s="45">
        <v>2087704</v>
      </c>
      <c r="V1579" s="45">
        <v>0</v>
      </c>
      <c r="W1579" s="45">
        <v>10.43745</v>
      </c>
      <c r="X1579" s="45">
        <v>6.6936726000000002</v>
      </c>
      <c r="Y1579" s="45">
        <v>12.995184999999999</v>
      </c>
      <c r="Z1579" s="46">
        <v>109032.7</v>
      </c>
      <c r="AA1579" s="46">
        <v>36467.74960123271</v>
      </c>
      <c r="AB1579" s="47">
        <f>_xlfn.XLOOKUP($F1579,Main_OG!$D$1:$D$766,Main_OG!AJ$1:AJ$766,"")</f>
        <v>11733756</v>
      </c>
      <c r="AC1579" s="47">
        <f>_xlfn.XLOOKUP($F1579,Main_OG!$D$1:$D$766,Main_OG!AK$1:AK$766,"")</f>
        <v>50588</v>
      </c>
      <c r="AD1579" s="47">
        <f>_xlfn.XLOOKUP($F1579,Main_OG!$D$1:$D$766,Main_OG!AL$1:AL$766,"")</f>
        <v>498301164</v>
      </c>
      <c r="AE1579" s="47">
        <f>_xlfn.XLOOKUP($F1579,Main_OG!$D$1:$D$766,Main_OG!AM$1:AM$766,"")</f>
        <v>10864509</v>
      </c>
      <c r="AF1579" s="48">
        <f>_xlfn.XLOOKUP($F1579,Main_OG!$D$1:$D$766,Main_OG!Z$1:Z$766,"")</f>
        <v>3.17</v>
      </c>
      <c r="AG1579" s="48">
        <f>_xlfn.XLOOKUP($F1579,Main_OG!$D$1:$D$766,Main_OG!AA$1:AA$766,"")</f>
        <v>2.3089180475565318</v>
      </c>
      <c r="AH1579" s="48">
        <f>_xlfn.XLOOKUP($F1579,Main_OG!$D$1:$D$766,Main_OG!AB$1:AB$766,"")</f>
        <v>22.862714639490921</v>
      </c>
      <c r="AI1579" s="48">
        <f>_xlfn.XLOOKUP($F1579,Main_OG!$D$1:$D$766,Main_OG!AC$1:AC$766,"")</f>
        <v>4.4043332512284126</v>
      </c>
      <c r="AJ1579" s="48">
        <f>_xlfn.XLOOKUP($F1579,Main_OG!$D$1:$D$766,Main_OG!AD$1:AD$766,"")</f>
        <v>1.01</v>
      </c>
    </row>
    <row r="1580" spans="2:36" x14ac:dyDescent="0.35">
      <c r="B1580" s="36" t="s">
        <v>2675</v>
      </c>
      <c r="C1580" s="45" t="s">
        <v>663</v>
      </c>
      <c r="D1580" s="45" t="s">
        <v>4461</v>
      </c>
      <c r="E1580" s="36" t="s">
        <v>2675</v>
      </c>
      <c r="F1580" s="36" t="str">
        <f t="shared" si="72"/>
        <v>2014_MS</v>
      </c>
      <c r="G1580" s="45">
        <v>2014</v>
      </c>
      <c r="H1580" s="45">
        <f>_xlfn.XLOOKUP(J1580,Main_OG!$B$1:$B$766,Main_OG!$O$1:$O$766,"")</f>
        <v>0</v>
      </c>
      <c r="I1580" s="45">
        <f>_xlfn.XLOOKUP(F1580,Main_OG!$D$1:$D$766,Main_OG!$J$1:$J$766,"")</f>
        <v>0</v>
      </c>
      <c r="J1580" s="45" t="s">
        <v>663</v>
      </c>
      <c r="K1580" s="45" t="str">
        <f t="shared" si="73"/>
        <v>Mississippi Power Co_MS</v>
      </c>
      <c r="L1580" s="45" t="str">
        <f t="shared" si="74"/>
        <v>Mississippi Power Co_MS</v>
      </c>
      <c r="M1580" s="45" t="s">
        <v>2684</v>
      </c>
      <c r="N1580" s="45">
        <v>0</v>
      </c>
      <c r="O1580" s="45">
        <v>33475</v>
      </c>
      <c r="P1580" s="45">
        <v>481</v>
      </c>
      <c r="Q1580" s="45">
        <v>152589</v>
      </c>
      <c r="R1580" s="45">
        <v>0</v>
      </c>
      <c r="S1580" s="45">
        <v>2905744</v>
      </c>
      <c r="T1580" s="45">
        <v>4917931</v>
      </c>
      <c r="U1580" s="45">
        <v>2136509</v>
      </c>
      <c r="V1580" s="45">
        <v>0</v>
      </c>
      <c r="W1580" s="45">
        <v>10.967415000000001</v>
      </c>
      <c r="X1580" s="45">
        <v>6.9885893000000001</v>
      </c>
      <c r="Y1580" s="45">
        <v>13.500527999999999</v>
      </c>
      <c r="Z1580" s="46">
        <v>109299.6</v>
      </c>
      <c r="AA1580" s="46">
        <v>36531.933639315859</v>
      </c>
      <c r="AB1580" s="47">
        <f>_xlfn.XLOOKUP($F1580,Main_OG!$D$1:$D$766,Main_OG!AJ$1:AJ$766,"")</f>
        <v>13100946</v>
      </c>
      <c r="AC1580" s="47">
        <f>_xlfn.XLOOKUP($F1580,Main_OG!$D$1:$D$766,Main_OG!AK$1:AK$766,"")</f>
        <v>61886</v>
      </c>
      <c r="AD1580" s="47">
        <f>_xlfn.XLOOKUP($F1580,Main_OG!$D$1:$D$766,Main_OG!AL$1:AL$766,"")</f>
        <v>476385416</v>
      </c>
      <c r="AE1580" s="47">
        <f>_xlfn.XLOOKUP($F1580,Main_OG!$D$1:$D$766,Main_OG!AM$1:AM$766,"")</f>
        <v>10252183</v>
      </c>
      <c r="AF1580" s="48">
        <f>_xlfn.XLOOKUP($F1580,Main_OG!$D$1:$D$766,Main_OG!Z$1:Z$766,"")</f>
        <v>0</v>
      </c>
      <c r="AG1580" s="48">
        <f>_xlfn.XLOOKUP($F1580,Main_OG!$D$1:$D$766,Main_OG!AA$1:AA$766,"")</f>
        <v>3.27</v>
      </c>
      <c r="AH1580" s="48">
        <f>_xlfn.XLOOKUP($F1580,Main_OG!$D$1:$D$766,Main_OG!AB$1:AB$766,"")</f>
        <v>20.48845299552563</v>
      </c>
      <c r="AI1580" s="48">
        <f>_xlfn.XLOOKUP($F1580,Main_OG!$D$1:$D$766,Main_OG!AC$1:AC$766,"")</f>
        <v>4.58</v>
      </c>
      <c r="AJ1580" s="48">
        <f>_xlfn.XLOOKUP($F1580,Main_OG!$D$1:$D$766,Main_OG!AD$1:AD$766,"")</f>
        <v>0.88</v>
      </c>
    </row>
    <row r="1581" spans="2:36" x14ac:dyDescent="0.35">
      <c r="B1581" s="36" t="s">
        <v>2675</v>
      </c>
      <c r="C1581" s="45" t="s">
        <v>663</v>
      </c>
      <c r="D1581" s="45" t="s">
        <v>4461</v>
      </c>
      <c r="E1581" s="36" t="s">
        <v>2675</v>
      </c>
      <c r="F1581" s="36" t="str">
        <f t="shared" si="72"/>
        <v>2015_MS</v>
      </c>
      <c r="G1581" s="45">
        <v>2015</v>
      </c>
      <c r="H1581" s="45">
        <f>_xlfn.XLOOKUP(J1581,Main_OG!$B$1:$B$766,Main_OG!$O$1:$O$766,"")</f>
        <v>0</v>
      </c>
      <c r="I1581" s="45">
        <f>_xlfn.XLOOKUP(F1581,Main_OG!$D$1:$D$766,Main_OG!$J$1:$J$766,"")</f>
        <v>0</v>
      </c>
      <c r="J1581" s="45" t="s">
        <v>663</v>
      </c>
      <c r="K1581" s="45" t="str">
        <f t="shared" si="73"/>
        <v>Mississippi Power Co_MS</v>
      </c>
      <c r="L1581" s="45" t="str">
        <f t="shared" si="74"/>
        <v>Mississippi Power Co_MS</v>
      </c>
      <c r="M1581" s="45" t="s">
        <v>2685</v>
      </c>
      <c r="N1581" s="45">
        <v>0</v>
      </c>
      <c r="O1581" s="45">
        <v>33584</v>
      </c>
      <c r="P1581" s="45">
        <v>474</v>
      </c>
      <c r="Q1581" s="45">
        <v>152896</v>
      </c>
      <c r="R1581" s="45">
        <v>0</v>
      </c>
      <c r="S1581" s="45">
        <v>2846228</v>
      </c>
      <c r="T1581" s="45">
        <v>4957787</v>
      </c>
      <c r="U1581" s="45">
        <v>2024584</v>
      </c>
      <c r="V1581" s="45">
        <v>0</v>
      </c>
      <c r="W1581" s="45">
        <v>11.100726999999999</v>
      </c>
      <c r="X1581" s="45">
        <v>7.022246</v>
      </c>
      <c r="Y1581" s="45">
        <v>13.922613</v>
      </c>
      <c r="Z1581" s="46">
        <v>109401.7</v>
      </c>
      <c r="AA1581" s="46">
        <v>36586.370751958631</v>
      </c>
      <c r="AB1581" s="47">
        <f>_xlfn.XLOOKUP($F1581,Main_OG!$D$1:$D$766,Main_OG!AJ$1:AJ$766,"")</f>
        <v>9660030</v>
      </c>
      <c r="AC1581" s="47">
        <f>_xlfn.XLOOKUP($F1581,Main_OG!$D$1:$D$766,Main_OG!AK$1:AK$766,"")</f>
        <v>61160</v>
      </c>
      <c r="AD1581" s="47">
        <f>_xlfn.XLOOKUP($F1581,Main_OG!$D$1:$D$766,Main_OG!AL$1:AL$766,"")</f>
        <v>665845392</v>
      </c>
      <c r="AE1581" s="47">
        <f>_xlfn.XLOOKUP($F1581,Main_OG!$D$1:$D$766,Main_OG!AM$1:AM$766,"")</f>
        <v>11714588</v>
      </c>
      <c r="AF1581" s="48">
        <f>_xlfn.XLOOKUP($F1581,Main_OG!$D$1:$D$766,Main_OG!Z$1:Z$766,"")</f>
        <v>0</v>
      </c>
      <c r="AG1581" s="48">
        <f>_xlfn.XLOOKUP($F1581,Main_OG!$D$1:$D$766,Main_OG!AA$1:AA$766,"")</f>
        <v>2.25948627072199</v>
      </c>
      <c r="AH1581" s="48">
        <f>_xlfn.XLOOKUP($F1581,Main_OG!$D$1:$D$766,Main_OG!AB$1:AB$766,"")</f>
        <v>12.08771849023859</v>
      </c>
      <c r="AI1581" s="48">
        <f>_xlfn.XLOOKUP($F1581,Main_OG!$D$1:$D$766,Main_OG!AC$1:AC$766,"")</f>
        <v>3.3843619636206599</v>
      </c>
      <c r="AJ1581" s="48">
        <f>_xlfn.XLOOKUP($F1581,Main_OG!$D$1:$D$766,Main_OG!AD$1:AD$766,"")</f>
        <v>0.81</v>
      </c>
    </row>
    <row r="1582" spans="2:36" x14ac:dyDescent="0.35">
      <c r="B1582" s="36" t="s">
        <v>2675</v>
      </c>
      <c r="C1582" s="45" t="s">
        <v>663</v>
      </c>
      <c r="D1582" s="45" t="s">
        <v>4461</v>
      </c>
      <c r="E1582" s="36" t="s">
        <v>2675</v>
      </c>
      <c r="F1582" s="36" t="str">
        <f t="shared" si="72"/>
        <v>2016_MS</v>
      </c>
      <c r="G1582" s="45">
        <v>2016</v>
      </c>
      <c r="H1582" s="45">
        <f>_xlfn.XLOOKUP(J1582,Main_OG!$B$1:$B$766,Main_OG!$O$1:$O$766,"")</f>
        <v>0</v>
      </c>
      <c r="I1582" s="45">
        <f>_xlfn.XLOOKUP(F1582,Main_OG!$D$1:$D$766,Main_OG!$J$1:$J$766,"")</f>
        <v>0</v>
      </c>
      <c r="J1582" s="45" t="s">
        <v>663</v>
      </c>
      <c r="K1582" s="45" t="str">
        <f t="shared" si="73"/>
        <v>Mississippi Power Co_MS</v>
      </c>
      <c r="L1582" s="45" t="str">
        <f t="shared" si="74"/>
        <v>Mississippi Power Co_MS</v>
      </c>
      <c r="M1582" s="45" t="s">
        <v>2686</v>
      </c>
      <c r="N1582" s="45">
        <v>0</v>
      </c>
      <c r="O1582" s="45">
        <v>33819</v>
      </c>
      <c r="P1582" s="45">
        <v>461</v>
      </c>
      <c r="Q1582" s="45">
        <v>153273</v>
      </c>
      <c r="R1582" s="45">
        <v>0</v>
      </c>
      <c r="S1582" s="45">
        <v>2881388</v>
      </c>
      <c r="T1582" s="45">
        <v>4905960</v>
      </c>
      <c r="U1582" s="45">
        <v>2051275</v>
      </c>
      <c r="V1582" s="45">
        <v>0</v>
      </c>
      <c r="W1582" s="45">
        <v>9.9237936999999992</v>
      </c>
      <c r="X1582" s="45">
        <v>6.3748582999999996</v>
      </c>
      <c r="Y1582" s="45">
        <v>12.683282</v>
      </c>
      <c r="Z1582" s="46">
        <v>109911</v>
      </c>
      <c r="AA1582" s="46">
        <v>36752.218204069759</v>
      </c>
      <c r="AB1582" s="47">
        <f>_xlfn.XLOOKUP($F1582,Main_OG!$D$1:$D$766,Main_OG!AJ$1:AJ$766,"")</f>
        <v>9043146</v>
      </c>
      <c r="AC1582" s="47">
        <f>_xlfn.XLOOKUP($F1582,Main_OG!$D$1:$D$766,Main_OG!AK$1:AK$766,"")</f>
        <v>67990</v>
      </c>
      <c r="AD1582" s="47">
        <f>_xlfn.XLOOKUP($F1582,Main_OG!$D$1:$D$766,Main_OG!AL$1:AL$766,"")</f>
        <v>737279450</v>
      </c>
      <c r="AE1582" s="47">
        <f>_xlfn.XLOOKUP($F1582,Main_OG!$D$1:$D$766,Main_OG!AM$1:AM$766,"")</f>
        <v>5897272</v>
      </c>
      <c r="AF1582" s="48">
        <f>_xlfn.XLOOKUP($F1582,Main_OG!$D$1:$D$766,Main_OG!Z$1:Z$766,"")</f>
        <v>0</v>
      </c>
      <c r="AG1582" s="48">
        <f>_xlfn.XLOOKUP($F1582,Main_OG!$D$1:$D$766,Main_OG!AA$1:AA$766,"")</f>
        <v>2.2143440282408582</v>
      </c>
      <c r="AH1582" s="48">
        <f>_xlfn.XLOOKUP($F1582,Main_OG!$D$1:$D$766,Main_OG!AB$1:AB$766,"")</f>
        <v>11.309272049594229</v>
      </c>
      <c r="AI1582" s="48">
        <f>_xlfn.XLOOKUP($F1582,Main_OG!$D$1:$D$766,Main_OG!AC$1:AC$766,"")</f>
        <v>3.2924726584307722</v>
      </c>
      <c r="AJ1582" s="48">
        <f>_xlfn.XLOOKUP($F1582,Main_OG!$D$1:$D$766,Main_OG!AD$1:AD$766,"")</f>
        <v>0.65636700530415037</v>
      </c>
    </row>
    <row r="1583" spans="2:36" x14ac:dyDescent="0.35">
      <c r="B1583" s="36" t="s">
        <v>2675</v>
      </c>
      <c r="C1583" s="45" t="s">
        <v>663</v>
      </c>
      <c r="D1583" s="45" t="s">
        <v>4461</v>
      </c>
      <c r="E1583" s="36" t="s">
        <v>2675</v>
      </c>
      <c r="F1583" s="36" t="str">
        <f t="shared" si="72"/>
        <v>2017_MS</v>
      </c>
      <c r="G1583" s="45">
        <v>2017</v>
      </c>
      <c r="H1583" s="45">
        <f>_xlfn.XLOOKUP(J1583,Main_OG!$B$1:$B$766,Main_OG!$O$1:$O$766,"")</f>
        <v>0</v>
      </c>
      <c r="I1583" s="45">
        <f>_xlfn.XLOOKUP(F1583,Main_OG!$D$1:$D$766,Main_OG!$J$1:$J$766,"")</f>
        <v>0</v>
      </c>
      <c r="J1583" s="45" t="s">
        <v>663</v>
      </c>
      <c r="K1583" s="45" t="str">
        <f t="shared" si="73"/>
        <v>Mississippi Power Co_MS</v>
      </c>
      <c r="L1583" s="45" t="str">
        <f t="shared" si="74"/>
        <v>Mississippi Power Co_MS</v>
      </c>
      <c r="M1583" s="45" t="s">
        <v>2687</v>
      </c>
      <c r="N1583" s="45">
        <v>0</v>
      </c>
      <c r="O1583" s="45">
        <v>33990</v>
      </c>
      <c r="P1583" s="45">
        <v>450</v>
      </c>
      <c r="Q1583" s="45">
        <v>153154</v>
      </c>
      <c r="R1583" s="45">
        <v>0</v>
      </c>
      <c r="S1583" s="45">
        <v>2803021</v>
      </c>
      <c r="T1583" s="45">
        <v>4840952</v>
      </c>
      <c r="U1583" s="45">
        <v>1943853</v>
      </c>
      <c r="V1583" s="45">
        <v>0</v>
      </c>
      <c r="W1583" s="45">
        <v>10.448727</v>
      </c>
      <c r="X1583" s="45">
        <v>6.6279525000000001</v>
      </c>
      <c r="Y1583" s="45">
        <v>13.238038</v>
      </c>
      <c r="Z1583" s="46">
        <v>110281.4</v>
      </c>
      <c r="AA1583" s="46">
        <v>36875.09905793811</v>
      </c>
      <c r="AB1583" s="47">
        <f>_xlfn.XLOOKUP($F1583,Main_OG!$D$1:$D$766,Main_OG!AJ$1:AJ$766,"")</f>
        <v>7729920</v>
      </c>
      <c r="AC1583" s="47">
        <f>_xlfn.XLOOKUP($F1583,Main_OG!$D$1:$D$766,Main_OG!AK$1:AK$766,"")</f>
        <v>50570</v>
      </c>
      <c r="AD1583" s="47">
        <f>_xlfn.XLOOKUP($F1583,Main_OG!$D$1:$D$766,Main_OG!AL$1:AL$766,"")</f>
        <v>681855470</v>
      </c>
      <c r="AE1583" s="47">
        <f>_xlfn.XLOOKUP($F1583,Main_OG!$D$1:$D$766,Main_OG!AM$1:AM$766,"")</f>
        <v>7364648</v>
      </c>
      <c r="AF1583" s="48">
        <f>_xlfn.XLOOKUP($F1583,Main_OG!$D$1:$D$766,Main_OG!Z$1:Z$766,"")</f>
        <v>0</v>
      </c>
      <c r="AG1583" s="48">
        <f>_xlfn.XLOOKUP($F1583,Main_OG!$D$1:$D$766,Main_OG!AA$1:AA$766,"")</f>
        <v>2.66</v>
      </c>
      <c r="AH1583" s="48">
        <f>_xlfn.XLOOKUP($F1583,Main_OG!$D$1:$D$766,Main_OG!AB$1:AB$766,"")</f>
        <v>14.73443638842941</v>
      </c>
      <c r="AI1583" s="48">
        <f>_xlfn.XLOOKUP($F1583,Main_OG!$D$1:$D$766,Main_OG!AC$1:AC$766,"")</f>
        <v>3.7243523928232452</v>
      </c>
      <c r="AJ1583" s="48">
        <f>_xlfn.XLOOKUP($F1583,Main_OG!$D$1:$D$766,Main_OG!AD$1:AD$766,"")</f>
        <v>0.62802788237371954</v>
      </c>
    </row>
    <row r="1584" spans="2:36" x14ac:dyDescent="0.35">
      <c r="B1584" s="36" t="s">
        <v>2675</v>
      </c>
      <c r="C1584" s="45" t="s">
        <v>663</v>
      </c>
      <c r="D1584" s="45" t="s">
        <v>4461</v>
      </c>
      <c r="E1584" s="36" t="s">
        <v>2675</v>
      </c>
      <c r="F1584" s="36" t="str">
        <f t="shared" si="72"/>
        <v>2018_MS</v>
      </c>
      <c r="G1584" s="45">
        <v>2018</v>
      </c>
      <c r="H1584" s="45">
        <f>_xlfn.XLOOKUP(J1584,Main_OG!$B$1:$B$766,Main_OG!$O$1:$O$766,"")</f>
        <v>0</v>
      </c>
      <c r="I1584" s="45">
        <f>_xlfn.XLOOKUP(F1584,Main_OG!$D$1:$D$766,Main_OG!$J$1:$J$766,"")</f>
        <v>0</v>
      </c>
      <c r="J1584" s="45" t="s">
        <v>663</v>
      </c>
      <c r="K1584" s="45" t="str">
        <f t="shared" si="73"/>
        <v>Mississippi Power Co_MS</v>
      </c>
      <c r="L1584" s="45" t="str">
        <f t="shared" si="74"/>
        <v>Mississippi Power Co_MS</v>
      </c>
      <c r="M1584" s="45" t="s">
        <v>2688</v>
      </c>
      <c r="N1584" s="45">
        <v>0</v>
      </c>
      <c r="O1584" s="45">
        <v>34072</v>
      </c>
      <c r="P1584" s="45">
        <v>451</v>
      </c>
      <c r="Q1584" s="45">
        <v>153477</v>
      </c>
      <c r="R1584" s="45">
        <v>0</v>
      </c>
      <c r="S1584" s="45">
        <v>2833892</v>
      </c>
      <c r="T1584" s="45">
        <v>4923652</v>
      </c>
      <c r="U1584" s="45">
        <v>2113076</v>
      </c>
      <c r="V1584" s="45">
        <v>0</v>
      </c>
      <c r="W1584" s="45">
        <v>10.355511</v>
      </c>
      <c r="X1584" s="45">
        <v>6.5160372999999998</v>
      </c>
      <c r="Y1584" s="45">
        <v>12.922299000000001</v>
      </c>
      <c r="Z1584" s="46">
        <v>110174.8</v>
      </c>
      <c r="AA1584" s="46">
        <v>36935.72551886952</v>
      </c>
      <c r="AB1584" s="47">
        <f>_xlfn.XLOOKUP($F1584,Main_OG!$D$1:$D$766,Main_OG!AJ$1:AJ$766,"")</f>
        <v>9011780</v>
      </c>
      <c r="AC1584" s="47">
        <f>_xlfn.XLOOKUP($F1584,Main_OG!$D$1:$D$766,Main_OG!AK$1:AK$766,"")</f>
        <v>99850</v>
      </c>
      <c r="AD1584" s="47">
        <f>_xlfn.XLOOKUP($F1584,Main_OG!$D$1:$D$766,Main_OG!AL$1:AL$766,"")</f>
        <v>736428120</v>
      </c>
      <c r="AE1584" s="47">
        <f>_xlfn.XLOOKUP($F1584,Main_OG!$D$1:$D$766,Main_OG!AM$1:AM$766,"")</f>
        <v>6919470</v>
      </c>
      <c r="AF1584" s="48">
        <f>_xlfn.XLOOKUP($F1584,Main_OG!$D$1:$D$766,Main_OG!Z$1:Z$766,"")</f>
        <v>0</v>
      </c>
      <c r="AG1584" s="48">
        <f>_xlfn.XLOOKUP($F1584,Main_OG!$D$1:$D$766,Main_OG!AA$1:AA$766,"")</f>
        <v>2.69</v>
      </c>
      <c r="AH1584" s="48">
        <f>_xlfn.XLOOKUP($F1584,Main_OG!$D$1:$D$766,Main_OG!AB$1:AB$766,"")</f>
        <v>15.64</v>
      </c>
      <c r="AI1584" s="48">
        <f>_xlfn.XLOOKUP($F1584,Main_OG!$D$1:$D$766,Main_OG!AC$1:AC$766,"")</f>
        <v>3.21</v>
      </c>
      <c r="AJ1584" s="48">
        <f>_xlfn.XLOOKUP($F1584,Main_OG!$D$1:$D$766,Main_OG!AD$1:AD$766,"")</f>
        <v>0.62810595158289428</v>
      </c>
    </row>
    <row r="1585" spans="2:36" x14ac:dyDescent="0.35">
      <c r="B1585" s="36" t="s">
        <v>2675</v>
      </c>
      <c r="C1585" s="45" t="s">
        <v>663</v>
      </c>
      <c r="D1585" s="45" t="s">
        <v>4461</v>
      </c>
      <c r="E1585" s="36" t="s">
        <v>2675</v>
      </c>
      <c r="F1585" s="36" t="str">
        <f t="shared" si="72"/>
        <v>2019_MS</v>
      </c>
      <c r="G1585" s="45">
        <v>2019</v>
      </c>
      <c r="H1585" s="45">
        <f>_xlfn.XLOOKUP(J1585,Main_OG!$B$1:$B$766,Main_OG!$O$1:$O$766,"")</f>
        <v>0</v>
      </c>
      <c r="I1585" s="45">
        <f>_xlfn.XLOOKUP(F1585,Main_OG!$D$1:$D$766,Main_OG!$J$1:$J$766,"")</f>
        <v>0</v>
      </c>
      <c r="J1585" s="45" t="s">
        <v>663</v>
      </c>
      <c r="K1585" s="45" t="str">
        <f t="shared" si="73"/>
        <v>Mississippi Power Co_MS</v>
      </c>
      <c r="L1585" s="45" t="str">
        <f t="shared" si="74"/>
        <v>Mississippi Power Co_MS</v>
      </c>
      <c r="M1585" s="45" t="s">
        <v>2689</v>
      </c>
      <c r="N1585" s="45">
        <v>0</v>
      </c>
      <c r="O1585" s="45">
        <v>33881</v>
      </c>
      <c r="P1585" s="45">
        <v>447</v>
      </c>
      <c r="Q1585" s="45">
        <v>154014</v>
      </c>
      <c r="R1585" s="45">
        <v>0</v>
      </c>
      <c r="S1585" s="45">
        <v>2750875</v>
      </c>
      <c r="T1585" s="45">
        <v>4795021</v>
      </c>
      <c r="U1585" s="45">
        <v>2062382</v>
      </c>
      <c r="V1585" s="45">
        <v>0</v>
      </c>
      <c r="W1585" s="45">
        <v>10.724333</v>
      </c>
      <c r="X1585" s="45">
        <v>6.2939870000000004</v>
      </c>
      <c r="Y1585" s="45">
        <v>13.400961000000001</v>
      </c>
      <c r="Z1585" s="46">
        <v>110537.9</v>
      </c>
      <c r="AA1585" s="46">
        <v>37115.337413837158</v>
      </c>
      <c r="AB1585" s="47">
        <f>_xlfn.XLOOKUP($F1585,Main_OG!$D$1:$D$766,Main_OG!AJ$1:AJ$766,"")</f>
        <v>7666434</v>
      </c>
      <c r="AC1585" s="47">
        <f>_xlfn.XLOOKUP($F1585,Main_OG!$D$1:$D$766,Main_OG!AK$1:AK$766,"")</f>
        <v>50650</v>
      </c>
      <c r="AD1585" s="47">
        <f>_xlfn.XLOOKUP($F1585,Main_OG!$D$1:$D$766,Main_OG!AL$1:AL$766,"")</f>
        <v>723175296</v>
      </c>
      <c r="AE1585" s="47">
        <f>_xlfn.XLOOKUP($F1585,Main_OG!$D$1:$D$766,Main_OG!AM$1:AM$766,"")</f>
        <v>11032514</v>
      </c>
      <c r="AF1585" s="48">
        <f>_xlfn.XLOOKUP($F1585,Main_OG!$D$1:$D$766,Main_OG!Z$1:Z$766,"")</f>
        <v>0</v>
      </c>
      <c r="AG1585" s="48">
        <f>_xlfn.XLOOKUP($F1585,Main_OG!$D$1:$D$766,Main_OG!AA$1:AA$766,"")</f>
        <v>2.176146746141439</v>
      </c>
      <c r="AH1585" s="48">
        <f>_xlfn.XLOOKUP($F1585,Main_OG!$D$1:$D$766,Main_OG!AB$1:AB$766,"")</f>
        <v>16.155101142605361</v>
      </c>
      <c r="AI1585" s="48">
        <f>_xlfn.XLOOKUP($F1585,Main_OG!$D$1:$D$766,Main_OG!AC$1:AC$766,"")</f>
        <v>3.3292283805067271</v>
      </c>
      <c r="AJ1585" s="48">
        <f>_xlfn.XLOOKUP($F1585,Main_OG!$D$1:$D$766,Main_OG!AD$1:AD$766,"")</f>
        <v>0.60296766622862785</v>
      </c>
    </row>
    <row r="1586" spans="2:36" x14ac:dyDescent="0.35">
      <c r="B1586" s="36" t="s">
        <v>2675</v>
      </c>
      <c r="C1586" s="45" t="s">
        <v>663</v>
      </c>
      <c r="D1586" s="45" t="s">
        <v>4461</v>
      </c>
      <c r="E1586" s="36" t="s">
        <v>2675</v>
      </c>
      <c r="F1586" s="36" t="str">
        <f t="shared" si="72"/>
        <v>2020_MS</v>
      </c>
      <c r="G1586" s="45">
        <v>2020</v>
      </c>
      <c r="H1586" s="45">
        <f>_xlfn.XLOOKUP(J1586,Main_OG!$B$1:$B$766,Main_OG!$O$1:$O$766,"")</f>
        <v>0</v>
      </c>
      <c r="I1586" s="45">
        <f>_xlfn.XLOOKUP(F1586,Main_OG!$D$1:$D$766,Main_OG!$J$1:$J$766,"")</f>
        <v>0</v>
      </c>
      <c r="J1586" s="45" t="s">
        <v>663</v>
      </c>
      <c r="K1586" s="45" t="str">
        <f t="shared" si="73"/>
        <v>Mississippi Power Co_MS</v>
      </c>
      <c r="L1586" s="45" t="str">
        <f t="shared" si="74"/>
        <v>Mississippi Power Co_MS</v>
      </c>
      <c r="M1586" s="45" t="s">
        <v>2690</v>
      </c>
      <c r="N1586" s="45">
        <v>0</v>
      </c>
      <c r="O1586" s="45">
        <v>33700</v>
      </c>
      <c r="P1586" s="45">
        <v>442</v>
      </c>
      <c r="Q1586" s="45">
        <v>0</v>
      </c>
      <c r="R1586" s="45">
        <v>0</v>
      </c>
      <c r="S1586" s="45">
        <v>2547752</v>
      </c>
      <c r="T1586" s="45">
        <v>4557750</v>
      </c>
      <c r="U1586" s="45">
        <v>0</v>
      </c>
      <c r="V1586" s="45">
        <v>0</v>
      </c>
      <c r="W1586" s="45">
        <v>10.472566</v>
      </c>
      <c r="X1586" s="45">
        <v>6.3743074999999996</v>
      </c>
      <c r="Y1586" s="45">
        <v>0</v>
      </c>
      <c r="Z1586" s="46">
        <v>109894.1</v>
      </c>
      <c r="AA1586" s="46">
        <v>36985.776707671816</v>
      </c>
      <c r="AB1586" s="47">
        <f>_xlfn.XLOOKUP($F1586,Main_OG!$D$1:$D$766,Main_OG!AJ$1:AJ$766,"")</f>
        <v>7977178</v>
      </c>
      <c r="AC1586" s="47">
        <f>_xlfn.XLOOKUP($F1586,Main_OG!$D$1:$D$766,Main_OG!AK$1:AK$766,"")</f>
        <v>28012</v>
      </c>
      <c r="AD1586" s="47">
        <f>_xlfn.XLOOKUP($F1586,Main_OG!$D$1:$D$766,Main_OG!AL$1:AL$766,"")</f>
        <v>785138644</v>
      </c>
      <c r="AE1586" s="47">
        <f>_xlfn.XLOOKUP($F1586,Main_OG!$D$1:$D$766,Main_OG!AM$1:AM$766,"")</f>
        <v>0</v>
      </c>
      <c r="AF1586" s="48">
        <f>_xlfn.XLOOKUP($F1586,Main_OG!$D$1:$D$766,Main_OG!Z$1:Z$766,"")</f>
        <v>0</v>
      </c>
      <c r="AG1586" s="48">
        <f>_xlfn.XLOOKUP($F1586,Main_OG!$D$1:$D$766,Main_OG!AA$1:AA$766,"")</f>
        <v>2.127327759928813</v>
      </c>
      <c r="AH1586" s="48">
        <f>_xlfn.XLOOKUP($F1586,Main_OG!$D$1:$D$766,Main_OG!AB$1:AB$766,"")</f>
        <v>12.535325193609101</v>
      </c>
      <c r="AI1586" s="48">
        <f>_xlfn.XLOOKUP($F1586,Main_OG!$D$1:$D$766,Main_OG!AC$1:AC$766,"")</f>
        <v>2.8422150630003218</v>
      </c>
      <c r="AJ1586" s="48">
        <f>_xlfn.XLOOKUP($F1586,Main_OG!$D$1:$D$766,Main_OG!AD$1:AD$766,"")</f>
        <v>0.5848556097000881</v>
      </c>
    </row>
    <row r="1587" spans="2:36" x14ac:dyDescent="0.35">
      <c r="B1587" s="36" t="s">
        <v>2691</v>
      </c>
      <c r="C1587" s="45" t="s">
        <v>730</v>
      </c>
      <c r="D1587" s="45" t="s">
        <v>4462</v>
      </c>
      <c r="E1587" s="36" t="s">
        <v>2691</v>
      </c>
      <c r="F1587" s="36" t="str">
        <f t="shared" si="72"/>
        <v>2006_WV</v>
      </c>
      <c r="G1587" s="45">
        <v>2006</v>
      </c>
      <c r="H1587" s="45">
        <f>_xlfn.XLOOKUP(J1587,Main_OG!$B$1:$B$766,Main_OG!$O$1:$O$766,"")</f>
        <v>1</v>
      </c>
      <c r="I1587" s="45">
        <f>_xlfn.XLOOKUP(F1587,Main_OG!$D$1:$D$766,Main_OG!$J$1:$J$766,"")</f>
        <v>0</v>
      </c>
      <c r="J1587" s="45" t="s">
        <v>730</v>
      </c>
      <c r="K1587" s="45" t="str">
        <f t="shared" si="73"/>
        <v>Monongahela Power Co_WV</v>
      </c>
      <c r="L1587" s="45" t="str">
        <f t="shared" si="74"/>
        <v>Monongahela Power Co_WV</v>
      </c>
      <c r="M1587" s="45" t="s">
        <v>2692</v>
      </c>
      <c r="N1587" s="45">
        <v>1</v>
      </c>
      <c r="O1587" s="45">
        <v>44338</v>
      </c>
      <c r="P1587" s="45">
        <v>7252</v>
      </c>
      <c r="Q1587" s="45">
        <v>323426</v>
      </c>
      <c r="R1587" s="45">
        <v>255</v>
      </c>
      <c r="S1587" s="45">
        <v>151526</v>
      </c>
      <c r="T1587" s="45">
        <v>185537</v>
      </c>
      <c r="U1587" s="45">
        <v>237858</v>
      </c>
      <c r="V1587" s="45">
        <v>5.862068965517242</v>
      </c>
      <c r="W1587" s="45">
        <v>5.9393521768596296</v>
      </c>
      <c r="X1587" s="45">
        <v>4.1094576641938056</v>
      </c>
      <c r="Y1587" s="45">
        <v>7.2499491743382682</v>
      </c>
      <c r="Z1587" s="46">
        <v>68900</v>
      </c>
      <c r="AA1587" s="46">
        <v>37693.280639330558</v>
      </c>
      <c r="AB1587" s="47">
        <f>_xlfn.XLOOKUP($F1587,Main_OG!$D$1:$D$766,Main_OG!AJ$1:AJ$766,"")</f>
        <v>75712129.799999997</v>
      </c>
      <c r="AC1587" s="47">
        <f>_xlfn.XLOOKUP($F1587,Main_OG!$D$1:$D$766,Main_OG!AK$1:AK$766,"")</f>
        <v>621554.07999999996</v>
      </c>
      <c r="AD1587" s="47">
        <f>_xlfn.XLOOKUP($F1587,Main_OG!$D$1:$D$766,Main_OG!AL$1:AL$766,"")</f>
        <v>7929370.96</v>
      </c>
      <c r="AE1587" s="47">
        <f>_xlfn.XLOOKUP($F1587,Main_OG!$D$1:$D$766,Main_OG!AM$1:AM$766,"")</f>
        <v>0</v>
      </c>
      <c r="AF1587" s="48">
        <f>_xlfn.XLOOKUP($F1587,Main_OG!$D$1:$D$766,Main_OG!Z$1:Z$766,"")</f>
        <v>0</v>
      </c>
      <c r="AG1587" s="48">
        <f>_xlfn.XLOOKUP($F1587,Main_OG!$D$1:$D$766,Main_OG!AA$1:AA$766,"")</f>
        <v>1.66</v>
      </c>
      <c r="AH1587" s="48">
        <f>_xlfn.XLOOKUP($F1587,Main_OG!$D$1:$D$766,Main_OG!AB$1:AB$766,"")</f>
        <v>12.06</v>
      </c>
      <c r="AI1587" s="48">
        <f>_xlfn.XLOOKUP($F1587,Main_OG!$D$1:$D$766,Main_OG!AC$1:AC$766,"")</f>
        <v>7.1610124069250478</v>
      </c>
      <c r="AJ1587" s="48">
        <f>_xlfn.XLOOKUP($F1587,Main_OG!$D$1:$D$766,Main_OG!AD$1:AD$766,"")</f>
        <v>0.4704061490499184</v>
      </c>
    </row>
    <row r="1588" spans="2:36" x14ac:dyDescent="0.35">
      <c r="B1588" s="36" t="s">
        <v>2691</v>
      </c>
      <c r="C1588" s="45" t="s">
        <v>730</v>
      </c>
      <c r="D1588" s="45" t="s">
        <v>4462</v>
      </c>
      <c r="E1588" s="36" t="s">
        <v>2691</v>
      </c>
      <c r="F1588" s="36" t="str">
        <f t="shared" si="72"/>
        <v>2007_WV</v>
      </c>
      <c r="G1588" s="45">
        <v>2007</v>
      </c>
      <c r="H1588" s="45">
        <f>_xlfn.XLOOKUP(J1588,Main_OG!$B$1:$B$766,Main_OG!$O$1:$O$766,"")</f>
        <v>1</v>
      </c>
      <c r="I1588" s="45">
        <f>_xlfn.XLOOKUP(F1588,Main_OG!$D$1:$D$766,Main_OG!$J$1:$J$766,"")</f>
        <v>0</v>
      </c>
      <c r="J1588" s="45" t="s">
        <v>730</v>
      </c>
      <c r="K1588" s="45" t="str">
        <f t="shared" si="73"/>
        <v>Monongahela Power Co_WV</v>
      </c>
      <c r="L1588" s="45" t="str">
        <f t="shared" si="74"/>
        <v>Monongahela Power Co_WV</v>
      </c>
      <c r="M1588" s="45" t="s">
        <v>2693</v>
      </c>
      <c r="N1588" s="45">
        <v>1</v>
      </c>
      <c r="O1588" s="45">
        <v>45017</v>
      </c>
      <c r="P1588" s="45">
        <v>7297</v>
      </c>
      <c r="Q1588" s="45">
        <v>326243</v>
      </c>
      <c r="R1588" s="45">
        <v>286</v>
      </c>
      <c r="S1588" s="45">
        <v>163889</v>
      </c>
      <c r="T1588" s="45">
        <v>196827</v>
      </c>
      <c r="U1588" s="45">
        <v>261712</v>
      </c>
      <c r="V1588" s="45">
        <v>6.42</v>
      </c>
      <c r="W1588" s="45">
        <v>6.09</v>
      </c>
      <c r="X1588" s="45">
        <v>4.26</v>
      </c>
      <c r="Y1588" s="45">
        <v>7.4</v>
      </c>
      <c r="Z1588" s="46">
        <v>69374.100000000006</v>
      </c>
      <c r="AA1588" s="46">
        <v>37825.590550322457</v>
      </c>
      <c r="AB1588" s="47">
        <f>_xlfn.XLOOKUP($F1588,Main_OG!$D$1:$D$766,Main_OG!AJ$1:AJ$766,"")</f>
        <v>76135694</v>
      </c>
      <c r="AC1588" s="47">
        <f>_xlfn.XLOOKUP($F1588,Main_OG!$D$1:$D$766,Main_OG!AK$1:AK$766,"")</f>
        <v>713472</v>
      </c>
      <c r="AD1588" s="47">
        <f>_xlfn.XLOOKUP($F1588,Main_OG!$D$1:$D$766,Main_OG!AL$1:AL$766,"")</f>
        <v>8097050</v>
      </c>
      <c r="AE1588" s="47">
        <f>_xlfn.XLOOKUP($F1588,Main_OG!$D$1:$D$766,Main_OG!AM$1:AM$766,"")</f>
        <v>0</v>
      </c>
      <c r="AF1588" s="48">
        <f>_xlfn.XLOOKUP($F1588,Main_OG!$D$1:$D$766,Main_OG!Z$1:Z$766,"")</f>
        <v>0</v>
      </c>
      <c r="AG1588" s="48">
        <f>_xlfn.XLOOKUP($F1588,Main_OG!$D$1:$D$766,Main_OG!AA$1:AA$766,"")</f>
        <v>1.81</v>
      </c>
      <c r="AH1588" s="48">
        <f>_xlfn.XLOOKUP($F1588,Main_OG!$D$1:$D$766,Main_OG!AB$1:AB$766,"")</f>
        <v>15.64</v>
      </c>
      <c r="AI1588" s="48">
        <f>_xlfn.XLOOKUP($F1588,Main_OG!$D$1:$D$766,Main_OG!AC$1:AC$766,"")</f>
        <v>7.3815467393807772</v>
      </c>
      <c r="AJ1588" s="48">
        <f>_xlfn.XLOOKUP($F1588,Main_OG!$D$1:$D$766,Main_OG!AD$1:AD$766,"")</f>
        <v>0.58103021845052572</v>
      </c>
    </row>
    <row r="1589" spans="2:36" x14ac:dyDescent="0.35">
      <c r="B1589" s="36" t="s">
        <v>2691</v>
      </c>
      <c r="C1589" s="45" t="s">
        <v>730</v>
      </c>
      <c r="D1589" s="45" t="s">
        <v>4462</v>
      </c>
      <c r="E1589" s="36" t="s">
        <v>2691</v>
      </c>
      <c r="F1589" s="36" t="str">
        <f t="shared" si="72"/>
        <v>2008_WV</v>
      </c>
      <c r="G1589" s="45">
        <v>2008</v>
      </c>
      <c r="H1589" s="45">
        <f>_xlfn.XLOOKUP(J1589,Main_OG!$B$1:$B$766,Main_OG!$O$1:$O$766,"")</f>
        <v>1</v>
      </c>
      <c r="I1589" s="45">
        <f>_xlfn.XLOOKUP(F1589,Main_OG!$D$1:$D$766,Main_OG!$J$1:$J$766,"")</f>
        <v>0</v>
      </c>
      <c r="J1589" s="45" t="s">
        <v>730</v>
      </c>
      <c r="K1589" s="45" t="str">
        <f t="shared" si="73"/>
        <v>Monongahela Power Co_WV</v>
      </c>
      <c r="L1589" s="45" t="str">
        <f t="shared" si="74"/>
        <v>Monongahela Power Co_WV</v>
      </c>
      <c r="M1589" s="45" t="s">
        <v>2694</v>
      </c>
      <c r="N1589" s="45">
        <v>1</v>
      </c>
      <c r="O1589" s="45">
        <v>45662</v>
      </c>
      <c r="P1589" s="45">
        <v>7383</v>
      </c>
      <c r="Q1589" s="45">
        <v>328147</v>
      </c>
      <c r="R1589" s="45">
        <v>4431</v>
      </c>
      <c r="S1589" s="45">
        <v>2671042</v>
      </c>
      <c r="T1589" s="45">
        <v>4433556</v>
      </c>
      <c r="U1589" s="45">
        <v>3526770</v>
      </c>
      <c r="V1589" s="45">
        <v>6.32</v>
      </c>
      <c r="W1589" s="45">
        <v>5.97</v>
      </c>
      <c r="X1589" s="45">
        <v>4.26</v>
      </c>
      <c r="Y1589" s="45">
        <v>7.37</v>
      </c>
      <c r="Z1589" s="46">
        <v>70966.8</v>
      </c>
      <c r="AA1589" s="46">
        <v>38562.416114676329</v>
      </c>
      <c r="AB1589" s="47">
        <f>_xlfn.XLOOKUP($F1589,Main_OG!$D$1:$D$766,Main_OG!AJ$1:AJ$766,"")</f>
        <v>75271406</v>
      </c>
      <c r="AC1589" s="47">
        <f>_xlfn.XLOOKUP($F1589,Main_OG!$D$1:$D$766,Main_OG!AK$1:AK$766,"")</f>
        <v>484478</v>
      </c>
      <c r="AD1589" s="47">
        <f>_xlfn.XLOOKUP($F1589,Main_OG!$D$1:$D$766,Main_OG!AL$1:AL$766,"")</f>
        <v>3876304</v>
      </c>
      <c r="AE1589" s="47">
        <f>_xlfn.XLOOKUP($F1589,Main_OG!$D$1:$D$766,Main_OG!AM$1:AM$766,"")</f>
        <v>0</v>
      </c>
      <c r="AF1589" s="48">
        <f>_xlfn.XLOOKUP($F1589,Main_OG!$D$1:$D$766,Main_OG!Z$1:Z$766,"")</f>
        <v>0</v>
      </c>
      <c r="AG1589" s="48">
        <f>_xlfn.XLOOKUP($F1589,Main_OG!$D$1:$D$766,Main_OG!AA$1:AA$766,"")</f>
        <v>2.35</v>
      </c>
      <c r="AH1589" s="48">
        <f>_xlfn.XLOOKUP($F1589,Main_OG!$D$1:$D$766,Main_OG!AB$1:AB$766,"")</f>
        <v>21.93</v>
      </c>
      <c r="AI1589" s="48">
        <f>_xlfn.XLOOKUP($F1589,Main_OG!$D$1:$D$766,Main_OG!AC$1:AC$766,"")</f>
        <v>9.1182546074696553</v>
      </c>
      <c r="AJ1589" s="48">
        <f>_xlfn.XLOOKUP($F1589,Main_OG!$D$1:$D$766,Main_OG!AD$1:AD$766,"")</f>
        <v>0.68330088246943577</v>
      </c>
    </row>
    <row r="1590" spans="2:36" x14ac:dyDescent="0.35">
      <c r="B1590" s="36" t="s">
        <v>2691</v>
      </c>
      <c r="C1590" s="45" t="s">
        <v>730</v>
      </c>
      <c r="D1590" s="45" t="s">
        <v>4462</v>
      </c>
      <c r="E1590" s="36" t="s">
        <v>2691</v>
      </c>
      <c r="F1590" s="36" t="str">
        <f t="shared" si="72"/>
        <v>2009_WV</v>
      </c>
      <c r="G1590" s="45">
        <v>2009</v>
      </c>
      <c r="H1590" s="45">
        <f>_xlfn.XLOOKUP(J1590,Main_OG!$B$1:$B$766,Main_OG!$O$1:$O$766,"")</f>
        <v>1</v>
      </c>
      <c r="I1590" s="45">
        <f>_xlfn.XLOOKUP(F1590,Main_OG!$D$1:$D$766,Main_OG!$J$1:$J$766,"")</f>
        <v>0</v>
      </c>
      <c r="J1590" s="45" t="s">
        <v>730</v>
      </c>
      <c r="K1590" s="45" t="str">
        <f t="shared" si="73"/>
        <v>Monongahela Power Co_WV</v>
      </c>
      <c r="L1590" s="45" t="str">
        <f t="shared" si="74"/>
        <v>Monongahela Power Co_WV</v>
      </c>
      <c r="M1590" s="45" t="s">
        <v>2695</v>
      </c>
      <c r="N1590" s="45">
        <v>1</v>
      </c>
      <c r="O1590" s="45">
        <v>46236</v>
      </c>
      <c r="P1590" s="45">
        <v>7514</v>
      </c>
      <c r="Q1590" s="45">
        <v>329870</v>
      </c>
      <c r="R1590" s="45">
        <v>4072</v>
      </c>
      <c r="S1590" s="45">
        <v>2663299</v>
      </c>
      <c r="T1590" s="45">
        <v>3821958</v>
      </c>
      <c r="U1590" s="45">
        <v>3532786</v>
      </c>
      <c r="V1590" s="45">
        <v>7.56</v>
      </c>
      <c r="W1590" s="45">
        <v>6.96</v>
      </c>
      <c r="X1590" s="45">
        <v>5.38</v>
      </c>
      <c r="Y1590" s="45">
        <v>8.49</v>
      </c>
      <c r="Z1590" s="46">
        <v>70886.5</v>
      </c>
      <c r="AA1590" s="46">
        <v>38363.166511074131</v>
      </c>
      <c r="AB1590" s="47">
        <f>_xlfn.XLOOKUP($F1590,Main_OG!$D$1:$D$766,Main_OG!AJ$1:AJ$766,"")</f>
        <v>58333016</v>
      </c>
      <c r="AC1590" s="47">
        <f>_xlfn.XLOOKUP($F1590,Main_OG!$D$1:$D$766,Main_OG!AK$1:AK$766,"")</f>
        <v>616790</v>
      </c>
      <c r="AD1590" s="47">
        <f>_xlfn.XLOOKUP($F1590,Main_OG!$D$1:$D$766,Main_OG!AL$1:AL$766,"")</f>
        <v>2278674</v>
      </c>
      <c r="AE1590" s="47">
        <f>_xlfn.XLOOKUP($F1590,Main_OG!$D$1:$D$766,Main_OG!AM$1:AM$766,"")</f>
        <v>0</v>
      </c>
      <c r="AF1590" s="48">
        <f>_xlfn.XLOOKUP($F1590,Main_OG!$D$1:$D$766,Main_OG!Z$1:Z$766,"")</f>
        <v>2.67</v>
      </c>
      <c r="AG1590" s="48">
        <f>_xlfn.XLOOKUP($F1590,Main_OG!$D$1:$D$766,Main_OG!AA$1:AA$766,"")</f>
        <v>2.64</v>
      </c>
      <c r="AH1590" s="48">
        <f>_xlfn.XLOOKUP($F1590,Main_OG!$D$1:$D$766,Main_OG!AB$1:AB$766,"")</f>
        <v>14.24</v>
      </c>
      <c r="AI1590" s="48">
        <f>_xlfn.XLOOKUP($F1590,Main_OG!$D$1:$D$766,Main_OG!AC$1:AC$766,"")</f>
        <v>4.5973007921271787</v>
      </c>
      <c r="AJ1590" s="48">
        <f>_xlfn.XLOOKUP($F1590,Main_OG!$D$1:$D$766,Main_OG!AD$1:AD$766,"")</f>
        <v>0.68314474405108627</v>
      </c>
    </row>
    <row r="1591" spans="2:36" x14ac:dyDescent="0.35">
      <c r="B1591" s="36" t="s">
        <v>2691</v>
      </c>
      <c r="C1591" s="45" t="s">
        <v>730</v>
      </c>
      <c r="D1591" s="45" t="s">
        <v>4462</v>
      </c>
      <c r="E1591" s="36" t="s">
        <v>2691</v>
      </c>
      <c r="F1591" s="36" t="str">
        <f t="shared" si="72"/>
        <v>2010_WV</v>
      </c>
      <c r="G1591" s="45">
        <v>2010</v>
      </c>
      <c r="H1591" s="45">
        <f>_xlfn.XLOOKUP(J1591,Main_OG!$B$1:$B$766,Main_OG!$O$1:$O$766,"")</f>
        <v>1</v>
      </c>
      <c r="I1591" s="45">
        <f>_xlfn.XLOOKUP(F1591,Main_OG!$D$1:$D$766,Main_OG!$J$1:$J$766,"")</f>
        <v>1</v>
      </c>
      <c r="J1591" s="45" t="s">
        <v>730</v>
      </c>
      <c r="K1591" s="45" t="str">
        <f t="shared" si="73"/>
        <v>Monongahela Power Co_WV</v>
      </c>
      <c r="L1591" s="45" t="str">
        <f t="shared" si="74"/>
        <v>Monongahela Power Co_WV</v>
      </c>
      <c r="M1591" s="45" t="s">
        <v>2696</v>
      </c>
      <c r="N1591" s="45">
        <v>1</v>
      </c>
      <c r="O1591" s="45">
        <v>46658</v>
      </c>
      <c r="P1591" s="45">
        <v>7645</v>
      </c>
      <c r="Q1591" s="45">
        <v>331200</v>
      </c>
      <c r="R1591" s="45">
        <v>4380</v>
      </c>
      <c r="S1591" s="45">
        <v>2760789</v>
      </c>
      <c r="T1591" s="45">
        <v>4130286</v>
      </c>
      <c r="U1591" s="45">
        <v>3780837</v>
      </c>
      <c r="V1591" s="45">
        <v>8.33</v>
      </c>
      <c r="W1591" s="45">
        <v>8.01</v>
      </c>
      <c r="X1591" s="45">
        <v>6.38</v>
      </c>
      <c r="Y1591" s="45">
        <v>9.56</v>
      </c>
      <c r="Z1591" s="46">
        <v>71823.8</v>
      </c>
      <c r="AA1591" s="46">
        <v>38734.377233027641</v>
      </c>
      <c r="AB1591" s="47">
        <f>_xlfn.XLOOKUP($F1591,Main_OG!$D$1:$D$766,Main_OG!AJ$1:AJ$766,"")</f>
        <v>65385526</v>
      </c>
      <c r="AC1591" s="47">
        <f>_xlfn.XLOOKUP($F1591,Main_OG!$D$1:$D$766,Main_OG!AK$1:AK$766,"")</f>
        <v>543402</v>
      </c>
      <c r="AD1591" s="47">
        <f>_xlfn.XLOOKUP($F1591,Main_OG!$D$1:$D$766,Main_OG!AL$1:AL$766,"")</f>
        <v>3029800</v>
      </c>
      <c r="AE1591" s="47">
        <f>_xlfn.XLOOKUP($F1591,Main_OG!$D$1:$D$766,Main_OG!AM$1:AM$766,"")</f>
        <v>0</v>
      </c>
      <c r="AF1591" s="48">
        <f>_xlfn.XLOOKUP($F1591,Main_OG!$D$1:$D$766,Main_OG!Z$1:Z$766,"")</f>
        <v>2.52</v>
      </c>
      <c r="AG1591" s="48">
        <f>_xlfn.XLOOKUP($F1591,Main_OG!$D$1:$D$766,Main_OG!AA$1:AA$766,"")</f>
        <v>2.48</v>
      </c>
      <c r="AH1591" s="48">
        <f>_xlfn.XLOOKUP($F1591,Main_OG!$D$1:$D$766,Main_OG!AB$1:AB$766,"")</f>
        <v>17.09</v>
      </c>
      <c r="AI1591" s="48">
        <f>_xlfn.XLOOKUP($F1591,Main_OG!$D$1:$D$766,Main_OG!AC$1:AC$766,"")</f>
        <v>4.9924248044436963</v>
      </c>
      <c r="AJ1591" s="48">
        <f>_xlfn.XLOOKUP($F1591,Main_OG!$D$1:$D$766,Main_OG!AD$1:AD$766,"")</f>
        <v>0.70992248279802228</v>
      </c>
    </row>
    <row r="1592" spans="2:36" x14ac:dyDescent="0.35">
      <c r="B1592" s="36" t="s">
        <v>2691</v>
      </c>
      <c r="C1592" s="45" t="s">
        <v>730</v>
      </c>
      <c r="D1592" s="45" t="s">
        <v>4462</v>
      </c>
      <c r="E1592" s="36" t="s">
        <v>2691</v>
      </c>
      <c r="F1592" s="36" t="str">
        <f t="shared" si="72"/>
        <v>2011_WV</v>
      </c>
      <c r="G1592" s="45">
        <v>2011</v>
      </c>
      <c r="H1592" s="45">
        <f>_xlfn.XLOOKUP(J1592,Main_OG!$B$1:$B$766,Main_OG!$O$1:$O$766,"")</f>
        <v>1</v>
      </c>
      <c r="I1592" s="45">
        <f>_xlfn.XLOOKUP(F1592,Main_OG!$D$1:$D$766,Main_OG!$J$1:$J$766,"")</f>
        <v>1</v>
      </c>
      <c r="J1592" s="45" t="s">
        <v>730</v>
      </c>
      <c r="K1592" s="45" t="str">
        <f t="shared" si="73"/>
        <v>Monongahela Power Co_WV</v>
      </c>
      <c r="L1592" s="45" t="str">
        <f t="shared" si="74"/>
        <v>Monongahela Power Co_WV</v>
      </c>
      <c r="M1592" s="45" t="s">
        <v>2697</v>
      </c>
      <c r="N1592" s="45">
        <v>1</v>
      </c>
      <c r="O1592" s="45">
        <v>47064</v>
      </c>
      <c r="P1592" s="45">
        <v>7734</v>
      </c>
      <c r="Q1592" s="45">
        <v>332020</v>
      </c>
      <c r="R1592" s="45">
        <v>4239</v>
      </c>
      <c r="S1592" s="45">
        <v>2724356</v>
      </c>
      <c r="T1592" s="45">
        <v>4150292</v>
      </c>
      <c r="U1592" s="45">
        <v>3692936</v>
      </c>
      <c r="V1592" s="45">
        <v>8.6</v>
      </c>
      <c r="W1592" s="45">
        <v>8.19</v>
      </c>
      <c r="X1592" s="45">
        <v>6.42</v>
      </c>
      <c r="Y1592" s="45">
        <v>9.84</v>
      </c>
      <c r="Z1592" s="46">
        <v>73175.199999999997</v>
      </c>
      <c r="AA1592" s="46">
        <v>39413.424280649742</v>
      </c>
      <c r="AB1592" s="47">
        <f>_xlfn.XLOOKUP($F1592,Main_OG!$D$1:$D$766,Main_OG!AJ$1:AJ$766,"")</f>
        <v>63985540</v>
      </c>
      <c r="AC1592" s="47">
        <f>_xlfn.XLOOKUP($F1592,Main_OG!$D$1:$D$766,Main_OG!AK$1:AK$766,"")</f>
        <v>654538</v>
      </c>
      <c r="AD1592" s="47">
        <f>_xlfn.XLOOKUP($F1592,Main_OG!$D$1:$D$766,Main_OG!AL$1:AL$766,"")</f>
        <v>5205712</v>
      </c>
      <c r="AE1592" s="47">
        <f>_xlfn.XLOOKUP($F1592,Main_OG!$D$1:$D$766,Main_OG!AM$1:AM$766,"")</f>
        <v>0</v>
      </c>
      <c r="AF1592" s="48">
        <f>_xlfn.XLOOKUP($F1592,Main_OG!$D$1:$D$766,Main_OG!Z$1:Z$766,"")</f>
        <v>0</v>
      </c>
      <c r="AG1592" s="48">
        <f>_xlfn.XLOOKUP($F1592,Main_OG!$D$1:$D$766,Main_OG!AA$1:AA$766,"")</f>
        <v>2.3089180475565318</v>
      </c>
      <c r="AH1592" s="48">
        <f>_xlfn.XLOOKUP($F1592,Main_OG!$D$1:$D$766,Main_OG!AB$1:AB$766,"")</f>
        <v>22.758921780738341</v>
      </c>
      <c r="AI1592" s="48">
        <f>_xlfn.XLOOKUP($F1592,Main_OG!$D$1:$D$766,Main_OG!AC$1:AC$766,"")</f>
        <v>4.6524343752411106</v>
      </c>
      <c r="AJ1592" s="48">
        <f>_xlfn.XLOOKUP($F1592,Main_OG!$D$1:$D$766,Main_OG!AD$1:AD$766,"")</f>
        <v>0.75949643062398253</v>
      </c>
    </row>
    <row r="1593" spans="2:36" x14ac:dyDescent="0.35">
      <c r="B1593" s="36" t="s">
        <v>2691</v>
      </c>
      <c r="C1593" s="45" t="s">
        <v>730</v>
      </c>
      <c r="D1593" s="45" t="s">
        <v>4462</v>
      </c>
      <c r="E1593" s="36" t="s">
        <v>2691</v>
      </c>
      <c r="F1593" s="36" t="str">
        <f t="shared" si="72"/>
        <v>2012_WV</v>
      </c>
      <c r="G1593" s="45">
        <v>2012</v>
      </c>
      <c r="H1593" s="45">
        <f>_xlfn.XLOOKUP(J1593,Main_OG!$B$1:$B$766,Main_OG!$O$1:$O$766,"")</f>
        <v>1</v>
      </c>
      <c r="I1593" s="45">
        <f>_xlfn.XLOOKUP(F1593,Main_OG!$D$1:$D$766,Main_OG!$J$1:$J$766,"")</f>
        <v>1</v>
      </c>
      <c r="J1593" s="45" t="s">
        <v>730</v>
      </c>
      <c r="K1593" s="45" t="str">
        <f t="shared" si="73"/>
        <v>Monongahela Power Co_WV</v>
      </c>
      <c r="L1593" s="45" t="str">
        <f t="shared" si="74"/>
        <v>Monongahela Power Co_WV</v>
      </c>
      <c r="M1593" s="45" t="s">
        <v>2698</v>
      </c>
      <c r="N1593" s="45">
        <v>1</v>
      </c>
      <c r="O1593" s="45">
        <v>47566</v>
      </c>
      <c r="P1593" s="45">
        <v>7758</v>
      </c>
      <c r="Q1593" s="45">
        <v>331583</v>
      </c>
      <c r="R1593" s="45">
        <v>4172</v>
      </c>
      <c r="S1593" s="45">
        <v>2766404</v>
      </c>
      <c r="T1593" s="45">
        <v>4155899</v>
      </c>
      <c r="U1593" s="45">
        <v>3573796</v>
      </c>
      <c r="V1593" s="45">
        <v>8.6601151000000005</v>
      </c>
      <c r="W1593" s="45">
        <v>8.2936295999999992</v>
      </c>
      <c r="X1593" s="45">
        <v>6.3909927</v>
      </c>
      <c r="Y1593" s="45">
        <v>10.196178</v>
      </c>
      <c r="Z1593" s="46">
        <v>73124.5</v>
      </c>
      <c r="AA1593" s="46">
        <v>39368.304650579346</v>
      </c>
      <c r="AB1593" s="47">
        <f>_xlfn.XLOOKUP($F1593,Main_OG!$D$1:$D$766,Main_OG!AJ$1:AJ$766,"")</f>
        <v>59041922</v>
      </c>
      <c r="AC1593" s="47">
        <f>_xlfn.XLOOKUP($F1593,Main_OG!$D$1:$D$766,Main_OG!AK$1:AK$766,"")</f>
        <v>500642</v>
      </c>
      <c r="AD1593" s="47">
        <f>_xlfn.XLOOKUP($F1593,Main_OG!$D$1:$D$766,Main_OG!AL$1:AL$766,"")</f>
        <v>4842878</v>
      </c>
      <c r="AE1593" s="47">
        <f>_xlfn.XLOOKUP($F1593,Main_OG!$D$1:$D$766,Main_OG!AM$1:AM$766,"")</f>
        <v>0</v>
      </c>
      <c r="AF1593" s="48">
        <f>_xlfn.XLOOKUP($F1593,Main_OG!$D$1:$D$766,Main_OG!Z$1:Z$766,"")</f>
        <v>0</v>
      </c>
      <c r="AG1593" s="48">
        <f>_xlfn.XLOOKUP($F1593,Main_OG!$D$1:$D$766,Main_OG!AA$1:AA$766,"")</f>
        <v>2.324237813104427</v>
      </c>
      <c r="AH1593" s="48">
        <f>_xlfn.XLOOKUP($F1593,Main_OG!$D$1:$D$766,Main_OG!AB$1:AB$766,"")</f>
        <v>23.49195884567845</v>
      </c>
      <c r="AI1593" s="48">
        <f>_xlfn.XLOOKUP($F1593,Main_OG!$D$1:$D$766,Main_OG!AC$1:AC$766,"")</f>
        <v>3.503818060367514</v>
      </c>
      <c r="AJ1593" s="48">
        <f>_xlfn.XLOOKUP($F1593,Main_OG!$D$1:$D$766,Main_OG!AD$1:AD$766,"")</f>
        <v>0.75442193202762442</v>
      </c>
    </row>
    <row r="1594" spans="2:36" x14ac:dyDescent="0.35">
      <c r="B1594" s="36" t="s">
        <v>2691</v>
      </c>
      <c r="C1594" s="45" t="s">
        <v>730</v>
      </c>
      <c r="D1594" s="45" t="s">
        <v>4462</v>
      </c>
      <c r="E1594" s="36" t="s">
        <v>2691</v>
      </c>
      <c r="F1594" s="36" t="str">
        <f t="shared" si="72"/>
        <v>2013_WV</v>
      </c>
      <c r="G1594" s="45">
        <v>2013</v>
      </c>
      <c r="H1594" s="45">
        <f>_xlfn.XLOOKUP(J1594,Main_OG!$B$1:$B$766,Main_OG!$O$1:$O$766,"")</f>
        <v>1</v>
      </c>
      <c r="I1594" s="45">
        <f>_xlfn.XLOOKUP(F1594,Main_OG!$D$1:$D$766,Main_OG!$J$1:$J$766,"")</f>
        <v>1</v>
      </c>
      <c r="J1594" s="45" t="s">
        <v>730</v>
      </c>
      <c r="K1594" s="45" t="str">
        <f t="shared" si="73"/>
        <v>Monongahela Power Co_WV</v>
      </c>
      <c r="L1594" s="45" t="str">
        <f t="shared" si="74"/>
        <v>Monongahela Power Co_WV</v>
      </c>
      <c r="M1594" s="45" t="s">
        <v>2699</v>
      </c>
      <c r="N1594" s="45">
        <v>1</v>
      </c>
      <c r="O1594" s="45">
        <v>48210</v>
      </c>
      <c r="P1594" s="45">
        <v>7650</v>
      </c>
      <c r="Q1594" s="45">
        <v>331037</v>
      </c>
      <c r="R1594" s="45">
        <v>3982</v>
      </c>
      <c r="S1594" s="45">
        <v>2752010</v>
      </c>
      <c r="T1594" s="45">
        <v>4452343</v>
      </c>
      <c r="U1594" s="45">
        <v>3604310</v>
      </c>
      <c r="V1594" s="45">
        <v>8.6790558000000004</v>
      </c>
      <c r="W1594" s="45">
        <v>7.8882744000000002</v>
      </c>
      <c r="X1594" s="45">
        <v>5.9723363999999997</v>
      </c>
      <c r="Y1594" s="45">
        <v>9.6886311000000003</v>
      </c>
      <c r="Z1594" s="46">
        <v>73949</v>
      </c>
      <c r="AA1594" s="46">
        <v>39869.676423142948</v>
      </c>
      <c r="AB1594" s="47">
        <f>_xlfn.XLOOKUP($F1594,Main_OG!$D$1:$D$766,Main_OG!AJ$1:AJ$766,"")</f>
        <v>60088330</v>
      </c>
      <c r="AC1594" s="47">
        <f>_xlfn.XLOOKUP($F1594,Main_OG!$D$1:$D$766,Main_OG!AK$1:AK$766,"")</f>
        <v>539786</v>
      </c>
      <c r="AD1594" s="47">
        <f>_xlfn.XLOOKUP($F1594,Main_OG!$D$1:$D$766,Main_OG!AL$1:AL$766,"")</f>
        <v>5675694</v>
      </c>
      <c r="AE1594" s="47">
        <f>_xlfn.XLOOKUP($F1594,Main_OG!$D$1:$D$766,Main_OG!AM$1:AM$766,"")</f>
        <v>0</v>
      </c>
      <c r="AF1594" s="48">
        <f>_xlfn.XLOOKUP($F1594,Main_OG!$D$1:$D$766,Main_OG!Z$1:Z$766,"")</f>
        <v>2.5299999999999998</v>
      </c>
      <c r="AG1594" s="48">
        <f>_xlfn.XLOOKUP($F1594,Main_OG!$D$1:$D$766,Main_OG!AA$1:AA$766,"")</f>
        <v>2.3089180475565318</v>
      </c>
      <c r="AH1594" s="48">
        <f>_xlfn.XLOOKUP($F1594,Main_OG!$D$1:$D$766,Main_OG!AB$1:AB$766,"")</f>
        <v>23.43</v>
      </c>
      <c r="AI1594" s="48">
        <f>_xlfn.XLOOKUP($F1594,Main_OG!$D$1:$D$766,Main_OG!AC$1:AC$766,"")</f>
        <v>4.4043332512284126</v>
      </c>
      <c r="AJ1594" s="48">
        <f>_xlfn.XLOOKUP($F1594,Main_OG!$D$1:$D$766,Main_OG!AD$1:AD$766,"")</f>
        <v>0.73100116927520231</v>
      </c>
    </row>
    <row r="1595" spans="2:36" x14ac:dyDescent="0.35">
      <c r="B1595" s="36" t="s">
        <v>2691</v>
      </c>
      <c r="C1595" s="45" t="s">
        <v>730</v>
      </c>
      <c r="D1595" s="45" t="s">
        <v>4462</v>
      </c>
      <c r="E1595" s="36" t="s">
        <v>2691</v>
      </c>
      <c r="F1595" s="36" t="str">
        <f t="shared" si="72"/>
        <v>2014_WV</v>
      </c>
      <c r="G1595" s="45">
        <v>2014</v>
      </c>
      <c r="H1595" s="45">
        <f>_xlfn.XLOOKUP(J1595,Main_OG!$B$1:$B$766,Main_OG!$O$1:$O$766,"")</f>
        <v>1</v>
      </c>
      <c r="I1595" s="45">
        <f>_xlfn.XLOOKUP(F1595,Main_OG!$D$1:$D$766,Main_OG!$J$1:$J$766,"")</f>
        <v>1</v>
      </c>
      <c r="J1595" s="45" t="s">
        <v>730</v>
      </c>
      <c r="K1595" s="45" t="str">
        <f t="shared" si="73"/>
        <v>Monongahela Power Co_WV</v>
      </c>
      <c r="L1595" s="45" t="str">
        <f t="shared" si="74"/>
        <v>Monongahela Power Co_WV</v>
      </c>
      <c r="M1595" s="45" t="s">
        <v>2700</v>
      </c>
      <c r="N1595" s="45">
        <v>0</v>
      </c>
      <c r="O1595" s="45">
        <v>49107</v>
      </c>
      <c r="P1595" s="45">
        <v>7511</v>
      </c>
      <c r="Q1595" s="45">
        <v>331924</v>
      </c>
      <c r="R1595" s="45">
        <v>0</v>
      </c>
      <c r="S1595" s="45">
        <v>2840690</v>
      </c>
      <c r="T1595" s="45">
        <v>4770611</v>
      </c>
      <c r="U1595" s="45">
        <v>3814821</v>
      </c>
      <c r="V1595" s="45">
        <v>0</v>
      </c>
      <c r="W1595" s="45">
        <v>7.7675318000000004</v>
      </c>
      <c r="X1595" s="45">
        <v>5.6681942999999997</v>
      </c>
      <c r="Y1595" s="45">
        <v>9.5803604</v>
      </c>
      <c r="Z1595" s="46">
        <v>74111.3</v>
      </c>
      <c r="AA1595" s="46">
        <v>40047.844743967937</v>
      </c>
      <c r="AB1595" s="47">
        <f>_xlfn.XLOOKUP($F1595,Main_OG!$D$1:$D$766,Main_OG!AJ$1:AJ$766,"")</f>
        <v>63836968</v>
      </c>
      <c r="AC1595" s="47">
        <f>_xlfn.XLOOKUP($F1595,Main_OG!$D$1:$D$766,Main_OG!AK$1:AK$766,"")</f>
        <v>567860</v>
      </c>
      <c r="AD1595" s="47">
        <f>_xlfn.XLOOKUP($F1595,Main_OG!$D$1:$D$766,Main_OG!AL$1:AL$766,"")</f>
        <v>13418984</v>
      </c>
      <c r="AE1595" s="47">
        <f>_xlfn.XLOOKUP($F1595,Main_OG!$D$1:$D$766,Main_OG!AM$1:AM$766,"")</f>
        <v>0</v>
      </c>
      <c r="AF1595" s="48">
        <f>_xlfn.XLOOKUP($F1595,Main_OG!$D$1:$D$766,Main_OG!Z$1:Z$766,"")</f>
        <v>2.4700000000000002</v>
      </c>
      <c r="AG1595" s="48">
        <f>_xlfn.XLOOKUP($F1595,Main_OG!$D$1:$D$766,Main_OG!AA$1:AA$766,"")</f>
        <v>2.4</v>
      </c>
      <c r="AH1595" s="48">
        <f>_xlfn.XLOOKUP($F1595,Main_OG!$D$1:$D$766,Main_OG!AB$1:AB$766,"")</f>
        <v>20.48845299552563</v>
      </c>
      <c r="AI1595" s="48">
        <f>_xlfn.XLOOKUP($F1595,Main_OG!$D$1:$D$766,Main_OG!AC$1:AC$766,"")</f>
        <v>4.9924248044436963</v>
      </c>
      <c r="AJ1595" s="48">
        <f>_xlfn.XLOOKUP($F1595,Main_OG!$D$1:$D$766,Main_OG!AD$1:AD$766,"")</f>
        <v>0.68548682032632846</v>
      </c>
    </row>
    <row r="1596" spans="2:36" x14ac:dyDescent="0.35">
      <c r="B1596" s="36" t="s">
        <v>2691</v>
      </c>
      <c r="C1596" s="45" t="s">
        <v>730</v>
      </c>
      <c r="D1596" s="45" t="s">
        <v>4462</v>
      </c>
      <c r="E1596" s="36" t="s">
        <v>2691</v>
      </c>
      <c r="F1596" s="36" t="str">
        <f t="shared" si="72"/>
        <v>2015_WV</v>
      </c>
      <c r="G1596" s="45">
        <v>2015</v>
      </c>
      <c r="H1596" s="45">
        <f>_xlfn.XLOOKUP(J1596,Main_OG!$B$1:$B$766,Main_OG!$O$1:$O$766,"")</f>
        <v>1</v>
      </c>
      <c r="I1596" s="45">
        <f>_xlfn.XLOOKUP(F1596,Main_OG!$D$1:$D$766,Main_OG!$J$1:$J$766,"")</f>
        <v>1</v>
      </c>
      <c r="J1596" s="45" t="s">
        <v>730</v>
      </c>
      <c r="K1596" s="45" t="str">
        <f t="shared" si="73"/>
        <v>Monongahela Power Co_WV</v>
      </c>
      <c r="L1596" s="45" t="str">
        <f t="shared" si="74"/>
        <v>Monongahela Power Co_WV</v>
      </c>
      <c r="M1596" s="45" t="s">
        <v>2701</v>
      </c>
      <c r="N1596" s="45">
        <v>0</v>
      </c>
      <c r="O1596" s="45">
        <v>49844</v>
      </c>
      <c r="P1596" s="45">
        <v>7384</v>
      </c>
      <c r="Q1596" s="45">
        <v>332142</v>
      </c>
      <c r="R1596" s="45">
        <v>0</v>
      </c>
      <c r="S1596" s="45">
        <v>2837944</v>
      </c>
      <c r="T1596" s="45">
        <v>4971812</v>
      </c>
      <c r="U1596" s="45">
        <v>3660555</v>
      </c>
      <c r="V1596" s="45">
        <v>0</v>
      </c>
      <c r="W1596" s="45">
        <v>8.6970531999999992</v>
      </c>
      <c r="X1596" s="45">
        <v>6.0423584000000004</v>
      </c>
      <c r="Y1596" s="45">
        <v>10.346314</v>
      </c>
      <c r="Z1596" s="46">
        <v>74261.399999999994</v>
      </c>
      <c r="AA1596" s="46">
        <v>40286.502919712781</v>
      </c>
      <c r="AB1596" s="47">
        <f>_xlfn.XLOOKUP($F1596,Main_OG!$D$1:$D$766,Main_OG!AJ$1:AJ$766,"")</f>
        <v>56362046</v>
      </c>
      <c r="AC1596" s="47">
        <f>_xlfn.XLOOKUP($F1596,Main_OG!$D$1:$D$766,Main_OG!AK$1:AK$766,"")</f>
        <v>494304</v>
      </c>
      <c r="AD1596" s="47">
        <f>_xlfn.XLOOKUP($F1596,Main_OG!$D$1:$D$766,Main_OG!AL$1:AL$766,"")</f>
        <v>26437996</v>
      </c>
      <c r="AE1596" s="47">
        <f>_xlfn.XLOOKUP($F1596,Main_OG!$D$1:$D$766,Main_OG!AM$1:AM$766,"")</f>
        <v>0</v>
      </c>
      <c r="AF1596" s="48">
        <f>_xlfn.XLOOKUP($F1596,Main_OG!$D$1:$D$766,Main_OG!Z$1:Z$766,"")</f>
        <v>0</v>
      </c>
      <c r="AG1596" s="48">
        <f>_xlfn.XLOOKUP($F1596,Main_OG!$D$1:$D$766,Main_OG!AA$1:AA$766,"")</f>
        <v>2.31</v>
      </c>
      <c r="AH1596" s="48">
        <f>_xlfn.XLOOKUP($F1596,Main_OG!$D$1:$D$766,Main_OG!AB$1:AB$766,"")</f>
        <v>12.08771849023859</v>
      </c>
      <c r="AI1596" s="48">
        <f>_xlfn.XLOOKUP($F1596,Main_OG!$D$1:$D$766,Main_OG!AC$1:AC$766,"")</f>
        <v>3.3843619636206599</v>
      </c>
      <c r="AJ1596" s="48">
        <f>_xlfn.XLOOKUP($F1596,Main_OG!$D$1:$D$766,Main_OG!AD$1:AD$766,"")</f>
        <v>0.66963877086385626</v>
      </c>
    </row>
    <row r="1597" spans="2:36" x14ac:dyDescent="0.35">
      <c r="B1597" s="36" t="s">
        <v>2691</v>
      </c>
      <c r="C1597" s="45" t="s">
        <v>730</v>
      </c>
      <c r="D1597" s="45" t="s">
        <v>4462</v>
      </c>
      <c r="E1597" s="36" t="s">
        <v>2691</v>
      </c>
      <c r="F1597" s="36" t="str">
        <f t="shared" si="72"/>
        <v>2016_WV</v>
      </c>
      <c r="G1597" s="45">
        <v>2016</v>
      </c>
      <c r="H1597" s="45">
        <f>_xlfn.XLOOKUP(J1597,Main_OG!$B$1:$B$766,Main_OG!$O$1:$O$766,"")</f>
        <v>1</v>
      </c>
      <c r="I1597" s="45">
        <f>_xlfn.XLOOKUP(F1597,Main_OG!$D$1:$D$766,Main_OG!$J$1:$J$766,"")</f>
        <v>1</v>
      </c>
      <c r="J1597" s="45" t="s">
        <v>730</v>
      </c>
      <c r="K1597" s="45" t="str">
        <f t="shared" si="73"/>
        <v>Monongahela Power Co_WV</v>
      </c>
      <c r="L1597" s="45" t="str">
        <f t="shared" si="74"/>
        <v>Monongahela Power Co_WV</v>
      </c>
      <c r="M1597" s="45" t="s">
        <v>2702</v>
      </c>
      <c r="N1597" s="45">
        <v>0</v>
      </c>
      <c r="O1597" s="45">
        <v>50553</v>
      </c>
      <c r="P1597" s="45">
        <v>7218</v>
      </c>
      <c r="Q1597" s="45">
        <v>331988</v>
      </c>
      <c r="R1597" s="45">
        <v>0</v>
      </c>
      <c r="S1597" s="45">
        <v>2877802</v>
      </c>
      <c r="T1597" s="45">
        <v>4979621</v>
      </c>
      <c r="U1597" s="45">
        <v>3716539</v>
      </c>
      <c r="V1597" s="45">
        <v>0</v>
      </c>
      <c r="W1597" s="45">
        <v>9.6713429000000009</v>
      </c>
      <c r="X1597" s="45">
        <v>6.7978626999999996</v>
      </c>
      <c r="Y1597" s="45">
        <v>11.436998000000001</v>
      </c>
      <c r="Z1597" s="46">
        <v>73513.3</v>
      </c>
      <c r="AA1597" s="46">
        <v>40117.821368834368</v>
      </c>
      <c r="AB1597" s="47">
        <f>_xlfn.XLOOKUP($F1597,Main_OG!$D$1:$D$766,Main_OG!AJ$1:AJ$766,"")</f>
        <v>58872982</v>
      </c>
      <c r="AC1597" s="47">
        <f>_xlfn.XLOOKUP($F1597,Main_OG!$D$1:$D$766,Main_OG!AK$1:AK$766,"")</f>
        <v>431672</v>
      </c>
      <c r="AD1597" s="47">
        <f>_xlfn.XLOOKUP($F1597,Main_OG!$D$1:$D$766,Main_OG!AL$1:AL$766,"")</f>
        <v>22243778</v>
      </c>
      <c r="AE1597" s="47">
        <f>_xlfn.XLOOKUP($F1597,Main_OG!$D$1:$D$766,Main_OG!AM$1:AM$766,"")</f>
        <v>0</v>
      </c>
      <c r="AF1597" s="48">
        <f>_xlfn.XLOOKUP($F1597,Main_OG!$D$1:$D$766,Main_OG!Z$1:Z$766,"")</f>
        <v>0</v>
      </c>
      <c r="AG1597" s="48">
        <f>_xlfn.XLOOKUP($F1597,Main_OG!$D$1:$D$766,Main_OG!AA$1:AA$766,"")</f>
        <v>2.2143440282408582</v>
      </c>
      <c r="AH1597" s="48">
        <f>_xlfn.XLOOKUP($F1597,Main_OG!$D$1:$D$766,Main_OG!AB$1:AB$766,"")</f>
        <v>11.48</v>
      </c>
      <c r="AI1597" s="48">
        <f>_xlfn.XLOOKUP($F1597,Main_OG!$D$1:$D$766,Main_OG!AC$1:AC$766,"")</f>
        <v>3.2924726584307722</v>
      </c>
      <c r="AJ1597" s="48">
        <f>_xlfn.XLOOKUP($F1597,Main_OG!$D$1:$D$766,Main_OG!AD$1:AD$766,"")</f>
        <v>0.65636700530415037</v>
      </c>
    </row>
    <row r="1598" spans="2:36" x14ac:dyDescent="0.35">
      <c r="B1598" s="36" t="s">
        <v>2691</v>
      </c>
      <c r="C1598" s="45" t="s">
        <v>730</v>
      </c>
      <c r="D1598" s="45" t="s">
        <v>4462</v>
      </c>
      <c r="E1598" s="36" t="s">
        <v>2691</v>
      </c>
      <c r="F1598" s="36" t="str">
        <f t="shared" si="72"/>
        <v>2017_WV</v>
      </c>
      <c r="G1598" s="45">
        <v>2017</v>
      </c>
      <c r="H1598" s="45">
        <f>_xlfn.XLOOKUP(J1598,Main_OG!$B$1:$B$766,Main_OG!$O$1:$O$766,"")</f>
        <v>1</v>
      </c>
      <c r="I1598" s="45">
        <f>_xlfn.XLOOKUP(F1598,Main_OG!$D$1:$D$766,Main_OG!$J$1:$J$766,"")</f>
        <v>1</v>
      </c>
      <c r="J1598" s="45" t="s">
        <v>730</v>
      </c>
      <c r="K1598" s="45" t="str">
        <f t="shared" si="73"/>
        <v>Monongahela Power Co_WV</v>
      </c>
      <c r="L1598" s="45" t="str">
        <f t="shared" si="74"/>
        <v>Monongahela Power Co_WV</v>
      </c>
      <c r="M1598" s="45" t="s">
        <v>2703</v>
      </c>
      <c r="N1598" s="45">
        <v>0</v>
      </c>
      <c r="O1598" s="45">
        <v>51346</v>
      </c>
      <c r="P1598" s="45">
        <v>7115</v>
      </c>
      <c r="Q1598" s="45">
        <v>332345</v>
      </c>
      <c r="R1598" s="45">
        <v>0</v>
      </c>
      <c r="S1598" s="45">
        <v>2821062</v>
      </c>
      <c r="T1598" s="45">
        <v>5341867</v>
      </c>
      <c r="U1598" s="45">
        <v>3469690</v>
      </c>
      <c r="V1598" s="45">
        <v>0</v>
      </c>
      <c r="W1598" s="45">
        <v>9.8180011999999994</v>
      </c>
      <c r="X1598" s="45">
        <v>6.9250432000000002</v>
      </c>
      <c r="Y1598" s="45">
        <v>11.621586000000001</v>
      </c>
      <c r="Z1598" s="46">
        <v>75172.399999999994</v>
      </c>
      <c r="AA1598" s="46">
        <v>41333.426441001538</v>
      </c>
      <c r="AB1598" s="47">
        <f>_xlfn.XLOOKUP($F1598,Main_OG!$D$1:$D$766,Main_OG!AJ$1:AJ$766,"")</f>
        <v>55711522</v>
      </c>
      <c r="AC1598" s="47">
        <f>_xlfn.XLOOKUP($F1598,Main_OG!$D$1:$D$766,Main_OG!AK$1:AK$766,"")</f>
        <v>415920</v>
      </c>
      <c r="AD1598" s="47">
        <f>_xlfn.XLOOKUP($F1598,Main_OG!$D$1:$D$766,Main_OG!AL$1:AL$766,"")</f>
        <v>24834918</v>
      </c>
      <c r="AE1598" s="47">
        <f>_xlfn.XLOOKUP($F1598,Main_OG!$D$1:$D$766,Main_OG!AM$1:AM$766,"")</f>
        <v>0</v>
      </c>
      <c r="AF1598" s="48">
        <f>_xlfn.XLOOKUP($F1598,Main_OG!$D$1:$D$766,Main_OG!Z$1:Z$766,"")</f>
        <v>2.23</v>
      </c>
      <c r="AG1598" s="48">
        <f>_xlfn.XLOOKUP($F1598,Main_OG!$D$1:$D$766,Main_OG!AA$1:AA$766,"")</f>
        <v>2.2000000000000002</v>
      </c>
      <c r="AH1598" s="48">
        <f>_xlfn.XLOOKUP($F1598,Main_OG!$D$1:$D$766,Main_OG!AB$1:AB$766,"")</f>
        <v>14.73443638842941</v>
      </c>
      <c r="AI1598" s="48">
        <f>_xlfn.XLOOKUP($F1598,Main_OG!$D$1:$D$766,Main_OG!AC$1:AC$766,"")</f>
        <v>3.7243523928232452</v>
      </c>
      <c r="AJ1598" s="48">
        <f>_xlfn.XLOOKUP($F1598,Main_OG!$D$1:$D$766,Main_OG!AD$1:AD$766,"")</f>
        <v>0.62802788237371954</v>
      </c>
    </row>
    <row r="1599" spans="2:36" x14ac:dyDescent="0.35">
      <c r="B1599" s="36" t="s">
        <v>2691</v>
      </c>
      <c r="C1599" s="45" t="s">
        <v>730</v>
      </c>
      <c r="D1599" s="45" t="s">
        <v>4462</v>
      </c>
      <c r="E1599" s="36" t="s">
        <v>2691</v>
      </c>
      <c r="F1599" s="36" t="str">
        <f t="shared" si="72"/>
        <v>2018_WV</v>
      </c>
      <c r="G1599" s="45">
        <v>2018</v>
      </c>
      <c r="H1599" s="45">
        <f>_xlfn.XLOOKUP(J1599,Main_OG!$B$1:$B$766,Main_OG!$O$1:$O$766,"")</f>
        <v>1</v>
      </c>
      <c r="I1599" s="45">
        <f>_xlfn.XLOOKUP(F1599,Main_OG!$D$1:$D$766,Main_OG!$J$1:$J$766,"")</f>
        <v>1</v>
      </c>
      <c r="J1599" s="45" t="s">
        <v>730</v>
      </c>
      <c r="K1599" s="45" t="str">
        <f t="shared" si="73"/>
        <v>Monongahela Power Co_WV</v>
      </c>
      <c r="L1599" s="45" t="str">
        <f t="shared" si="74"/>
        <v>Monongahela Power Co_WV</v>
      </c>
      <c r="M1599" s="45" t="s">
        <v>2704</v>
      </c>
      <c r="N1599" s="45">
        <v>0</v>
      </c>
      <c r="O1599" s="45">
        <v>51552</v>
      </c>
      <c r="P1599" s="45">
        <v>7025</v>
      </c>
      <c r="Q1599" s="45">
        <v>333324</v>
      </c>
      <c r="R1599" s="45">
        <v>0</v>
      </c>
      <c r="S1599" s="45">
        <v>2927552</v>
      </c>
      <c r="T1599" s="45">
        <v>5581844</v>
      </c>
      <c r="U1599" s="45">
        <v>3783332</v>
      </c>
      <c r="V1599" s="45">
        <v>0</v>
      </c>
      <c r="W1599" s="45">
        <v>9.6334412</v>
      </c>
      <c r="X1599" s="45">
        <v>6.7273699999999996</v>
      </c>
      <c r="Y1599" s="45">
        <v>11.377734999999999</v>
      </c>
      <c r="Z1599" s="46">
        <v>77406.5</v>
      </c>
      <c r="AA1599" s="46">
        <v>42861.85742375355</v>
      </c>
      <c r="AB1599" s="47">
        <f>_xlfn.XLOOKUP($F1599,Main_OG!$D$1:$D$766,Main_OG!AJ$1:AJ$766,"")</f>
        <v>51342914</v>
      </c>
      <c r="AC1599" s="47">
        <f>_xlfn.XLOOKUP($F1599,Main_OG!$D$1:$D$766,Main_OG!AK$1:AK$766,"")</f>
        <v>579372</v>
      </c>
      <c r="AD1599" s="47">
        <f>_xlfn.XLOOKUP($F1599,Main_OG!$D$1:$D$766,Main_OG!AL$1:AL$766,"")</f>
        <v>24224924</v>
      </c>
      <c r="AE1599" s="47">
        <f>_xlfn.XLOOKUP($F1599,Main_OG!$D$1:$D$766,Main_OG!AM$1:AM$766,"")</f>
        <v>0</v>
      </c>
      <c r="AF1599" s="48">
        <f>_xlfn.XLOOKUP($F1599,Main_OG!$D$1:$D$766,Main_OG!Z$1:Z$766,"")</f>
        <v>0</v>
      </c>
      <c r="AG1599" s="48">
        <f>_xlfn.XLOOKUP($F1599,Main_OG!$D$1:$D$766,Main_OG!AA$1:AA$766,"")</f>
        <v>2.09</v>
      </c>
      <c r="AH1599" s="48">
        <f>_xlfn.XLOOKUP($F1599,Main_OG!$D$1:$D$766,Main_OG!AB$1:AB$766,"")</f>
        <v>16.62</v>
      </c>
      <c r="AI1599" s="48">
        <f>_xlfn.XLOOKUP($F1599,Main_OG!$D$1:$D$766,Main_OG!AC$1:AC$766,"")</f>
        <v>3.8713752811270652</v>
      </c>
      <c r="AJ1599" s="48">
        <f>_xlfn.XLOOKUP($F1599,Main_OG!$D$1:$D$766,Main_OG!AD$1:AD$766,"")</f>
        <v>0.62810595158289428</v>
      </c>
    </row>
    <row r="1600" spans="2:36" x14ac:dyDescent="0.35">
      <c r="B1600" s="36" t="s">
        <v>2691</v>
      </c>
      <c r="C1600" s="45" t="s">
        <v>730</v>
      </c>
      <c r="D1600" s="45" t="s">
        <v>4462</v>
      </c>
      <c r="E1600" s="36" t="s">
        <v>2691</v>
      </c>
      <c r="F1600" s="36" t="str">
        <f t="shared" si="72"/>
        <v>2019_WV</v>
      </c>
      <c r="G1600" s="45">
        <v>2019</v>
      </c>
      <c r="H1600" s="45">
        <f>_xlfn.XLOOKUP(J1600,Main_OG!$B$1:$B$766,Main_OG!$O$1:$O$766,"")</f>
        <v>1</v>
      </c>
      <c r="I1600" s="45">
        <f>_xlfn.XLOOKUP(F1600,Main_OG!$D$1:$D$766,Main_OG!$J$1:$J$766,"")</f>
        <v>1</v>
      </c>
      <c r="J1600" s="45" t="s">
        <v>730</v>
      </c>
      <c r="K1600" s="45" t="str">
        <f t="shared" si="73"/>
        <v>Monongahela Power Co_WV</v>
      </c>
      <c r="L1600" s="45" t="str">
        <f t="shared" si="74"/>
        <v>Monongahela Power Co_WV</v>
      </c>
      <c r="M1600" s="45" t="s">
        <v>2705</v>
      </c>
      <c r="N1600" s="45">
        <v>0</v>
      </c>
      <c r="O1600" s="45">
        <v>52286</v>
      </c>
      <c r="P1600" s="45">
        <v>6925</v>
      </c>
      <c r="Q1600" s="45">
        <v>332786</v>
      </c>
      <c r="R1600" s="45">
        <v>0</v>
      </c>
      <c r="S1600" s="45">
        <v>2891878</v>
      </c>
      <c r="T1600" s="45">
        <v>5777679</v>
      </c>
      <c r="U1600" s="45">
        <v>3655636</v>
      </c>
      <c r="V1600" s="45">
        <v>0</v>
      </c>
      <c r="W1600" s="45">
        <v>9.0318159999999992</v>
      </c>
      <c r="X1600" s="45">
        <v>6.0167378999999999</v>
      </c>
      <c r="Y1600" s="45">
        <v>10.988452000000001</v>
      </c>
      <c r="Z1600" s="46">
        <v>76786.600000000006</v>
      </c>
      <c r="AA1600" s="46">
        <v>42771.783298603048</v>
      </c>
      <c r="AB1600" s="47">
        <f>_xlfn.XLOOKUP($F1600,Main_OG!$D$1:$D$766,Main_OG!AJ$1:AJ$766,"")</f>
        <v>47520532</v>
      </c>
      <c r="AC1600" s="47">
        <f>_xlfn.XLOOKUP($F1600,Main_OG!$D$1:$D$766,Main_OG!AK$1:AK$766,"")</f>
        <v>460900</v>
      </c>
      <c r="AD1600" s="47">
        <f>_xlfn.XLOOKUP($F1600,Main_OG!$D$1:$D$766,Main_OG!AL$1:AL$766,"")</f>
        <v>37910422</v>
      </c>
      <c r="AE1600" s="47">
        <f>_xlfn.XLOOKUP($F1600,Main_OG!$D$1:$D$766,Main_OG!AM$1:AM$766,"")</f>
        <v>0</v>
      </c>
      <c r="AF1600" s="48">
        <f>_xlfn.XLOOKUP($F1600,Main_OG!$D$1:$D$766,Main_OG!Z$1:Z$766,"")</f>
        <v>0</v>
      </c>
      <c r="AG1600" s="48">
        <f>_xlfn.XLOOKUP($F1600,Main_OG!$D$1:$D$766,Main_OG!AA$1:AA$766,"")</f>
        <v>2.176146746141439</v>
      </c>
      <c r="AH1600" s="48">
        <f>_xlfn.XLOOKUP($F1600,Main_OG!$D$1:$D$766,Main_OG!AB$1:AB$766,"")</f>
        <v>16.155101142605361</v>
      </c>
      <c r="AI1600" s="48">
        <f>_xlfn.XLOOKUP($F1600,Main_OG!$D$1:$D$766,Main_OG!AC$1:AC$766,"")</f>
        <v>2.19</v>
      </c>
      <c r="AJ1600" s="48">
        <f>_xlfn.XLOOKUP($F1600,Main_OG!$D$1:$D$766,Main_OG!AD$1:AD$766,"")</f>
        <v>0.60296766622862785</v>
      </c>
    </row>
    <row r="1601" spans="2:36" x14ac:dyDescent="0.35">
      <c r="B1601" s="36" t="s">
        <v>2691</v>
      </c>
      <c r="C1601" s="45" t="s">
        <v>730</v>
      </c>
      <c r="D1601" s="45" t="s">
        <v>4462</v>
      </c>
      <c r="E1601" s="36" t="s">
        <v>2691</v>
      </c>
      <c r="F1601" s="36" t="str">
        <f t="shared" si="72"/>
        <v>2020_WV</v>
      </c>
      <c r="G1601" s="45">
        <v>2020</v>
      </c>
      <c r="H1601" s="45">
        <f>_xlfn.XLOOKUP(J1601,Main_OG!$B$1:$B$766,Main_OG!$O$1:$O$766,"")</f>
        <v>1</v>
      </c>
      <c r="I1601" s="45">
        <f>_xlfn.XLOOKUP(F1601,Main_OG!$D$1:$D$766,Main_OG!$J$1:$J$766,"")</f>
        <v>1</v>
      </c>
      <c r="J1601" s="45" t="s">
        <v>730</v>
      </c>
      <c r="K1601" s="45" t="str">
        <f t="shared" si="73"/>
        <v>Monongahela Power Co_WV</v>
      </c>
      <c r="L1601" s="45" t="str">
        <f t="shared" si="74"/>
        <v>Monongahela Power Co_WV</v>
      </c>
      <c r="M1601" s="45" t="s">
        <v>2706</v>
      </c>
      <c r="N1601" s="45">
        <v>0</v>
      </c>
      <c r="O1601" s="45">
        <v>53107</v>
      </c>
      <c r="P1601" s="45">
        <v>6836</v>
      </c>
      <c r="Q1601" s="45">
        <v>0</v>
      </c>
      <c r="R1601" s="45">
        <v>0</v>
      </c>
      <c r="S1601" s="45">
        <v>2648838</v>
      </c>
      <c r="T1601" s="45">
        <v>5816469</v>
      </c>
      <c r="U1601" s="45">
        <v>0</v>
      </c>
      <c r="V1601" s="45">
        <v>0</v>
      </c>
      <c r="W1601" s="45">
        <v>9.2772944000000006</v>
      </c>
      <c r="X1601" s="45">
        <v>6.0129659000000002</v>
      </c>
      <c r="Y1601" s="45">
        <v>0</v>
      </c>
      <c r="Z1601" s="46">
        <v>73952.899999999994</v>
      </c>
      <c r="AA1601" s="46">
        <v>41357.212761792915</v>
      </c>
      <c r="AB1601" s="47">
        <f>_xlfn.XLOOKUP($F1601,Main_OG!$D$1:$D$766,Main_OG!AJ$1:AJ$766,"")</f>
        <v>41146208</v>
      </c>
      <c r="AC1601" s="47">
        <f>_xlfn.XLOOKUP($F1601,Main_OG!$D$1:$D$766,Main_OG!AK$1:AK$766,"")</f>
        <v>514550</v>
      </c>
      <c r="AD1601" s="47">
        <f>_xlfn.XLOOKUP($F1601,Main_OG!$D$1:$D$766,Main_OG!AL$1:AL$766,"")</f>
        <v>47838984</v>
      </c>
      <c r="AE1601" s="47">
        <f>_xlfn.XLOOKUP($F1601,Main_OG!$D$1:$D$766,Main_OG!AM$1:AM$766,"")</f>
        <v>0</v>
      </c>
      <c r="AF1601" s="48">
        <f>_xlfn.XLOOKUP($F1601,Main_OG!$D$1:$D$766,Main_OG!Z$1:Z$766,"")</f>
        <v>0</v>
      </c>
      <c r="AG1601" s="48">
        <f>_xlfn.XLOOKUP($F1601,Main_OG!$D$1:$D$766,Main_OG!AA$1:AA$766,"")</f>
        <v>2.127327759928813</v>
      </c>
      <c r="AH1601" s="48">
        <f>_xlfn.XLOOKUP($F1601,Main_OG!$D$1:$D$766,Main_OG!AB$1:AB$766,"")</f>
        <v>12.535325193609101</v>
      </c>
      <c r="AI1601" s="48">
        <f>_xlfn.XLOOKUP($F1601,Main_OG!$D$1:$D$766,Main_OG!AC$1:AC$766,"")</f>
        <v>2.8422150630003218</v>
      </c>
      <c r="AJ1601" s="48">
        <f>_xlfn.XLOOKUP($F1601,Main_OG!$D$1:$D$766,Main_OG!AD$1:AD$766,"")</f>
        <v>0.5848556097000881</v>
      </c>
    </row>
    <row r="1602" spans="2:36" x14ac:dyDescent="0.35">
      <c r="B1602" s="36" t="s">
        <v>2707</v>
      </c>
      <c r="C1602" s="45" t="s">
        <v>858</v>
      </c>
      <c r="D1602" s="45" t="s">
        <v>4459</v>
      </c>
      <c r="E1602" s="36" t="s">
        <v>2707</v>
      </c>
      <c r="F1602" s="36" t="str">
        <f t="shared" si="72"/>
        <v>2008_MT</v>
      </c>
      <c r="G1602" s="45">
        <v>2008</v>
      </c>
      <c r="H1602" s="45">
        <f>_xlfn.XLOOKUP(J1602,Main_OG!$B$1:$B$766,Main_OG!$O$1:$O$766,"")</f>
        <v>0</v>
      </c>
      <c r="I1602" s="45">
        <f>_xlfn.XLOOKUP(F1602,Main_OG!$D$1:$D$766,Main_OG!$J$1:$J$766,"")</f>
        <v>0</v>
      </c>
      <c r="J1602" s="45" t="s">
        <v>858</v>
      </c>
      <c r="K1602" s="45" t="str">
        <f t="shared" si="73"/>
        <v>Montana-Dakota Utilities Co_MT</v>
      </c>
      <c r="L1602" s="45" t="str">
        <f t="shared" si="74"/>
        <v>Montana-Dakota Utilities Co_MT</v>
      </c>
      <c r="M1602" s="45" t="s">
        <v>2708</v>
      </c>
      <c r="N1602" s="45">
        <v>0</v>
      </c>
      <c r="O1602" s="45">
        <v>5141</v>
      </c>
      <c r="P1602" s="45">
        <v>133</v>
      </c>
      <c r="Q1602" s="45">
        <v>18581</v>
      </c>
      <c r="R1602" s="45">
        <v>0</v>
      </c>
      <c r="S1602" s="45">
        <v>224435</v>
      </c>
      <c r="T1602" s="45">
        <v>305278</v>
      </c>
      <c r="U1602" s="45">
        <v>161394</v>
      </c>
      <c r="V1602" s="45">
        <v>0</v>
      </c>
      <c r="W1602" s="45">
        <v>6.67</v>
      </c>
      <c r="X1602" s="45">
        <v>4.8499999999999996</v>
      </c>
      <c r="Y1602" s="45">
        <v>8.34</v>
      </c>
      <c r="Z1602" s="46">
        <v>42049.3</v>
      </c>
      <c r="AA1602" s="46">
        <v>43064.987735747607</v>
      </c>
      <c r="AB1602" s="47">
        <f>_xlfn.XLOOKUP($F1602,Main_OG!$D$1:$D$766,Main_OG!AJ$1:AJ$766,"")</f>
        <v>24023134</v>
      </c>
      <c r="AC1602" s="47">
        <f>_xlfn.XLOOKUP($F1602,Main_OG!$D$1:$D$766,Main_OG!AK$1:AK$766,"")</f>
        <v>1618344</v>
      </c>
      <c r="AD1602" s="47">
        <f>_xlfn.XLOOKUP($F1602,Main_OG!$D$1:$D$766,Main_OG!AL$1:AL$766,"")</f>
        <v>1146150</v>
      </c>
      <c r="AE1602" s="47">
        <f>_xlfn.XLOOKUP($F1602,Main_OG!$D$1:$D$766,Main_OG!AM$1:AM$766,"")</f>
        <v>0</v>
      </c>
      <c r="AF1602" s="48">
        <f>_xlfn.XLOOKUP($F1602,Main_OG!$D$1:$D$766,Main_OG!Z$1:Z$766,"")</f>
        <v>0</v>
      </c>
      <c r="AG1602" s="48">
        <f>_xlfn.XLOOKUP($F1602,Main_OG!$D$1:$D$766,Main_OG!AA$1:AA$766,"")</f>
        <v>1.34</v>
      </c>
      <c r="AH1602" s="48">
        <f>_xlfn.XLOOKUP($F1602,Main_OG!$D$1:$D$766,Main_OG!AB$1:AB$766,"")</f>
        <v>20.63</v>
      </c>
      <c r="AI1602" s="48">
        <f>_xlfn.XLOOKUP($F1602,Main_OG!$D$1:$D$766,Main_OG!AC$1:AC$766,"")</f>
        <v>9.1182546074696553</v>
      </c>
      <c r="AJ1602" s="48">
        <f>_xlfn.XLOOKUP($F1602,Main_OG!$D$1:$D$766,Main_OG!AD$1:AD$766,"")</f>
        <v>0.68330088246943577</v>
      </c>
    </row>
    <row r="1603" spans="2:36" x14ac:dyDescent="0.35">
      <c r="B1603" s="36" t="s">
        <v>2707</v>
      </c>
      <c r="C1603" s="45" t="s">
        <v>799</v>
      </c>
      <c r="D1603" s="45" t="s">
        <v>4459</v>
      </c>
      <c r="E1603" s="36" t="s">
        <v>2707</v>
      </c>
      <c r="F1603" s="36" t="str">
        <f t="shared" ref="F1603:F1666" si="75">_xlfn.CONCAT(G1603,"_",J1603)</f>
        <v>2008_ND</v>
      </c>
      <c r="G1603" s="45">
        <v>2008</v>
      </c>
      <c r="H1603" s="45">
        <f>_xlfn.XLOOKUP(J1603,Main_OG!$B$1:$B$766,Main_OG!$O$1:$O$766,"")</f>
        <v>0</v>
      </c>
      <c r="I1603" s="45">
        <f>_xlfn.XLOOKUP(F1603,Main_OG!$D$1:$D$766,Main_OG!$J$1:$J$766,"")</f>
        <v>0</v>
      </c>
      <c r="J1603" s="45" t="s">
        <v>799</v>
      </c>
      <c r="K1603" s="45" t="str">
        <f t="shared" ref="K1603:K1666" si="76">_xlfn.CONCAT(B1603,"_",C1603)</f>
        <v>Montana-Dakota Utilities Co_ND</v>
      </c>
      <c r="L1603" s="45" t="str">
        <f t="shared" ref="L1603:L1666" si="77">_xlfn.CONCAT(E1603,"_",C1603)</f>
        <v>Montana-Dakota Utilities Co_ND</v>
      </c>
      <c r="M1603" s="45" t="s">
        <v>2709</v>
      </c>
      <c r="N1603" s="45">
        <v>0</v>
      </c>
      <c r="O1603" s="45">
        <v>11746</v>
      </c>
      <c r="P1603" s="45">
        <v>152</v>
      </c>
      <c r="Q1603" s="45">
        <v>62070</v>
      </c>
      <c r="R1603" s="45">
        <v>0</v>
      </c>
      <c r="S1603" s="45">
        <v>805790</v>
      </c>
      <c r="T1603" s="45">
        <v>162152</v>
      </c>
      <c r="U1603" s="45">
        <v>584225</v>
      </c>
      <c r="V1603" s="45">
        <v>0</v>
      </c>
      <c r="W1603" s="45">
        <v>7.29</v>
      </c>
      <c r="X1603" s="45">
        <v>5.79</v>
      </c>
      <c r="Y1603" s="45">
        <v>7.86</v>
      </c>
      <c r="Z1603" s="46">
        <v>35030.400000000001</v>
      </c>
      <c r="AA1603" s="46">
        <v>53272.584321949485</v>
      </c>
      <c r="AB1603" s="47">
        <f>_xlfn.XLOOKUP($F1603,Main_OG!$D$1:$D$766,Main_OG!AJ$1:AJ$766,"")</f>
        <v>49965020</v>
      </c>
      <c r="AC1603" s="47">
        <f>_xlfn.XLOOKUP($F1603,Main_OG!$D$1:$D$766,Main_OG!AK$1:AK$766,"")</f>
        <v>178602</v>
      </c>
      <c r="AD1603" s="47">
        <f>_xlfn.XLOOKUP($F1603,Main_OG!$D$1:$D$766,Main_OG!AL$1:AL$766,"")</f>
        <v>1212</v>
      </c>
      <c r="AE1603" s="47">
        <f>_xlfn.XLOOKUP($F1603,Main_OG!$D$1:$D$766,Main_OG!AM$1:AM$766,"")</f>
        <v>0</v>
      </c>
      <c r="AF1603" s="48">
        <f>_xlfn.XLOOKUP($F1603,Main_OG!$D$1:$D$766,Main_OG!Z$1:Z$766,"")</f>
        <v>1.36</v>
      </c>
      <c r="AG1603" s="48">
        <f>_xlfn.XLOOKUP($F1603,Main_OG!$D$1:$D$766,Main_OG!AA$1:AA$766,"")</f>
        <v>1.08</v>
      </c>
      <c r="AH1603" s="48">
        <f>_xlfn.XLOOKUP($F1603,Main_OG!$D$1:$D$766,Main_OG!AB$1:AB$766,"")</f>
        <v>19.619187803472759</v>
      </c>
      <c r="AI1603" s="48">
        <f>_xlfn.XLOOKUP($F1603,Main_OG!$D$1:$D$766,Main_OG!AC$1:AC$766,"")</f>
        <v>9.1182546074696553</v>
      </c>
      <c r="AJ1603" s="48">
        <f>_xlfn.XLOOKUP($F1603,Main_OG!$D$1:$D$766,Main_OG!AD$1:AD$766,"")</f>
        <v>0.68330088246943577</v>
      </c>
    </row>
    <row r="1604" spans="2:36" x14ac:dyDescent="0.35">
      <c r="B1604" s="36" t="s">
        <v>2707</v>
      </c>
      <c r="C1604" s="45" t="s">
        <v>847</v>
      </c>
      <c r="D1604" s="45" t="s">
        <v>4459</v>
      </c>
      <c r="E1604" s="36" t="s">
        <v>2707</v>
      </c>
      <c r="F1604" s="36" t="str">
        <f t="shared" si="75"/>
        <v>2008_SD</v>
      </c>
      <c r="G1604" s="45">
        <v>2008</v>
      </c>
      <c r="H1604" s="45">
        <f>_xlfn.XLOOKUP(J1604,Main_OG!$B$1:$B$766,Main_OG!$O$1:$O$766,"")</f>
        <v>0</v>
      </c>
      <c r="I1604" s="45">
        <f>_xlfn.XLOOKUP(F1604,Main_OG!$D$1:$D$766,Main_OG!$J$1:$J$766,"")</f>
        <v>0</v>
      </c>
      <c r="J1604" s="45" t="s">
        <v>847</v>
      </c>
      <c r="K1604" s="45" t="str">
        <f t="shared" si="76"/>
        <v>Montana-Dakota Utilities Co_SD</v>
      </c>
      <c r="L1604" s="45" t="str">
        <f t="shared" si="77"/>
        <v>Montana-Dakota Utilities Co_SD</v>
      </c>
      <c r="M1604" s="45" t="s">
        <v>2710</v>
      </c>
      <c r="N1604" s="45">
        <v>0</v>
      </c>
      <c r="O1604" s="45">
        <v>1959</v>
      </c>
      <c r="P1604" s="45">
        <v>25</v>
      </c>
      <c r="Q1604" s="45">
        <v>6612</v>
      </c>
      <c r="R1604" s="45">
        <v>0</v>
      </c>
      <c r="S1604" s="45">
        <v>64576</v>
      </c>
      <c r="T1604" s="45">
        <v>8986</v>
      </c>
      <c r="U1604" s="45">
        <v>67467</v>
      </c>
      <c r="V1604" s="45">
        <v>0</v>
      </c>
      <c r="W1604" s="45">
        <v>8.3699999999999992</v>
      </c>
      <c r="X1604" s="45">
        <v>6.77</v>
      </c>
      <c r="Y1604" s="45">
        <v>9.58</v>
      </c>
      <c r="Z1604" s="46">
        <v>43278.5</v>
      </c>
      <c r="AA1604" s="46">
        <v>54157.427382984366</v>
      </c>
      <c r="AB1604" s="47">
        <f>_xlfn.XLOOKUP($F1604,Main_OG!$D$1:$D$766,Main_OG!AJ$1:AJ$766,"")</f>
        <v>4718714</v>
      </c>
      <c r="AC1604" s="47">
        <f>_xlfn.XLOOKUP($F1604,Main_OG!$D$1:$D$766,Main_OG!AK$1:AK$766,"")</f>
        <v>100410</v>
      </c>
      <c r="AD1604" s="47">
        <f>_xlfn.XLOOKUP($F1604,Main_OG!$D$1:$D$766,Main_OG!AL$1:AL$766,"")</f>
        <v>5264224</v>
      </c>
      <c r="AE1604" s="47">
        <f>_xlfn.XLOOKUP($F1604,Main_OG!$D$1:$D$766,Main_OG!AM$1:AM$766,"")</f>
        <v>0</v>
      </c>
      <c r="AF1604" s="48">
        <f>_xlfn.XLOOKUP($F1604,Main_OG!$D$1:$D$766,Main_OG!Z$1:Z$766,"")</f>
        <v>0</v>
      </c>
      <c r="AG1604" s="48">
        <f>_xlfn.XLOOKUP($F1604,Main_OG!$D$1:$D$766,Main_OG!AA$1:AA$766,"")</f>
        <v>1.74</v>
      </c>
      <c r="AH1604" s="48">
        <f>_xlfn.XLOOKUP($F1604,Main_OG!$D$1:$D$766,Main_OG!AB$1:AB$766,"")</f>
        <v>19.79</v>
      </c>
      <c r="AI1604" s="48">
        <f>_xlfn.XLOOKUP($F1604,Main_OG!$D$1:$D$766,Main_OG!AC$1:AC$766,"")</f>
        <v>7.28</v>
      </c>
      <c r="AJ1604" s="48">
        <f>_xlfn.XLOOKUP($F1604,Main_OG!$D$1:$D$766,Main_OG!AD$1:AD$766,"")</f>
        <v>0.68330088246943577</v>
      </c>
    </row>
    <row r="1605" spans="2:36" x14ac:dyDescent="0.35">
      <c r="B1605" s="36" t="s">
        <v>2707</v>
      </c>
      <c r="C1605" s="45" t="s">
        <v>886</v>
      </c>
      <c r="D1605" s="45" t="s">
        <v>4459</v>
      </c>
      <c r="E1605" s="36" t="s">
        <v>2707</v>
      </c>
      <c r="F1605" s="36" t="str">
        <f t="shared" si="75"/>
        <v>2008_WY</v>
      </c>
      <c r="G1605" s="45">
        <v>2008</v>
      </c>
      <c r="H1605" s="45">
        <f>_xlfn.XLOOKUP(J1605,Main_OG!$B$1:$B$766,Main_OG!$O$1:$O$766,"")</f>
        <v>0</v>
      </c>
      <c r="I1605" s="45">
        <f>_xlfn.XLOOKUP(F1605,Main_OG!$D$1:$D$766,Main_OG!$J$1:$J$766,"")</f>
        <v>0</v>
      </c>
      <c r="J1605" s="45" t="s">
        <v>886</v>
      </c>
      <c r="K1605" s="45" t="str">
        <f t="shared" si="76"/>
        <v>Montana-Dakota Utilities Co_WY</v>
      </c>
      <c r="L1605" s="45" t="str">
        <f t="shared" si="77"/>
        <v>Montana-Dakota Utilities Co_WY</v>
      </c>
      <c r="M1605" s="45" t="s">
        <v>2711</v>
      </c>
      <c r="N1605" s="45">
        <v>0</v>
      </c>
      <c r="O1605" s="45">
        <v>2353</v>
      </c>
      <c r="P1605" s="45">
        <v>19</v>
      </c>
      <c r="Q1605" s="45">
        <v>12333</v>
      </c>
      <c r="R1605" s="45">
        <v>0</v>
      </c>
      <c r="S1605" s="45">
        <v>140737</v>
      </c>
      <c r="T1605" s="45">
        <v>5996</v>
      </c>
      <c r="U1605" s="45">
        <v>132416</v>
      </c>
      <c r="V1605" s="45">
        <v>0</v>
      </c>
      <c r="W1605" s="45">
        <v>5.78</v>
      </c>
      <c r="X1605" s="45">
        <v>6.09</v>
      </c>
      <c r="Y1605" s="45">
        <v>7.48</v>
      </c>
      <c r="Z1605" s="46">
        <v>41641.199999999997</v>
      </c>
      <c r="AA1605" s="46">
        <v>76259.928247409087</v>
      </c>
      <c r="AB1605" s="47">
        <f>_xlfn.XLOOKUP($F1605,Main_OG!$D$1:$D$766,Main_OG!AJ$1:AJ$766,"")</f>
        <v>53856414</v>
      </c>
      <c r="AC1605" s="47">
        <f>_xlfn.XLOOKUP($F1605,Main_OG!$D$1:$D$766,Main_OG!AK$1:AK$766,"")</f>
        <v>159170</v>
      </c>
      <c r="AD1605" s="47">
        <f>_xlfn.XLOOKUP($F1605,Main_OG!$D$1:$D$766,Main_OG!AL$1:AL$766,"")</f>
        <v>6636358</v>
      </c>
      <c r="AE1605" s="47">
        <f>_xlfn.XLOOKUP($F1605,Main_OG!$D$1:$D$766,Main_OG!AM$1:AM$766,"")</f>
        <v>0</v>
      </c>
      <c r="AF1605" s="48">
        <f>_xlfn.XLOOKUP($F1605,Main_OG!$D$1:$D$766,Main_OG!Z$1:Z$766,"")</f>
        <v>0</v>
      </c>
      <c r="AG1605" s="48">
        <f>_xlfn.XLOOKUP($F1605,Main_OG!$D$1:$D$766,Main_OG!AA$1:AA$766,"")</f>
        <v>1.1499999999999999</v>
      </c>
      <c r="AH1605" s="48">
        <f>_xlfn.XLOOKUP($F1605,Main_OG!$D$1:$D$766,Main_OG!AB$1:AB$766,"")</f>
        <v>22.63</v>
      </c>
      <c r="AI1605" s="48">
        <f>_xlfn.XLOOKUP($F1605,Main_OG!$D$1:$D$766,Main_OG!AC$1:AC$766,"")</f>
        <v>7.44</v>
      </c>
      <c r="AJ1605" s="48">
        <f>_xlfn.XLOOKUP($F1605,Main_OG!$D$1:$D$766,Main_OG!AD$1:AD$766,"")</f>
        <v>0.68330088246943577</v>
      </c>
    </row>
    <row r="1606" spans="2:36" x14ac:dyDescent="0.35">
      <c r="B1606" s="36" t="s">
        <v>2707</v>
      </c>
      <c r="C1606" s="45" t="s">
        <v>858</v>
      </c>
      <c r="D1606" s="45" t="s">
        <v>4459</v>
      </c>
      <c r="E1606" s="36" t="s">
        <v>2707</v>
      </c>
      <c r="F1606" s="36" t="str">
        <f t="shared" si="75"/>
        <v>2009_MT</v>
      </c>
      <c r="G1606" s="45">
        <v>2009</v>
      </c>
      <c r="H1606" s="45">
        <f>_xlfn.XLOOKUP(J1606,Main_OG!$B$1:$B$766,Main_OG!$O$1:$O$766,"")</f>
        <v>0</v>
      </c>
      <c r="I1606" s="45">
        <f>_xlfn.XLOOKUP(F1606,Main_OG!$D$1:$D$766,Main_OG!$J$1:$J$766,"")</f>
        <v>0</v>
      </c>
      <c r="J1606" s="45" t="s">
        <v>858</v>
      </c>
      <c r="K1606" s="45" t="str">
        <f t="shared" si="76"/>
        <v>Montana-Dakota Utilities Co_MT</v>
      </c>
      <c r="L1606" s="45" t="str">
        <f t="shared" si="77"/>
        <v>Montana-Dakota Utilities Co_MT</v>
      </c>
      <c r="M1606" s="45" t="s">
        <v>2712</v>
      </c>
      <c r="N1606" s="45">
        <v>0</v>
      </c>
      <c r="O1606" s="45">
        <v>5157</v>
      </c>
      <c r="P1606" s="45">
        <v>131</v>
      </c>
      <c r="Q1606" s="45">
        <v>18636</v>
      </c>
      <c r="R1606" s="45">
        <v>0</v>
      </c>
      <c r="S1606" s="45">
        <v>228636</v>
      </c>
      <c r="T1606" s="45">
        <v>302398</v>
      </c>
      <c r="U1606" s="45">
        <v>165916</v>
      </c>
      <c r="V1606" s="45">
        <v>0</v>
      </c>
      <c r="W1606" s="45">
        <v>6.39</v>
      </c>
      <c r="X1606" s="45">
        <v>5.0999999999999996</v>
      </c>
      <c r="Y1606" s="45">
        <v>7.84</v>
      </c>
      <c r="Z1606" s="46">
        <v>40938.400000000001</v>
      </c>
      <c r="AA1606" s="46">
        <v>41604.826104542561</v>
      </c>
      <c r="AB1606" s="47">
        <f>_xlfn.XLOOKUP($F1606,Main_OG!$D$1:$D$766,Main_OG!AJ$1:AJ$766,"")</f>
        <v>20302444</v>
      </c>
      <c r="AC1606" s="47">
        <f>_xlfn.XLOOKUP($F1606,Main_OG!$D$1:$D$766,Main_OG!AK$1:AK$766,"")</f>
        <v>1855238</v>
      </c>
      <c r="AD1606" s="47">
        <f>_xlfn.XLOOKUP($F1606,Main_OG!$D$1:$D$766,Main_OG!AL$1:AL$766,"")</f>
        <v>1543170</v>
      </c>
      <c r="AE1606" s="47">
        <f>_xlfn.XLOOKUP($F1606,Main_OG!$D$1:$D$766,Main_OG!AM$1:AM$766,"")</f>
        <v>0</v>
      </c>
      <c r="AF1606" s="48">
        <f>_xlfn.XLOOKUP($F1606,Main_OG!$D$1:$D$766,Main_OG!Z$1:Z$766,"")</f>
        <v>0</v>
      </c>
      <c r="AG1606" s="48">
        <f>_xlfn.XLOOKUP($F1606,Main_OG!$D$1:$D$766,Main_OG!AA$1:AA$766,"")</f>
        <v>1.37</v>
      </c>
      <c r="AH1606" s="48">
        <f>_xlfn.XLOOKUP($F1606,Main_OG!$D$1:$D$766,Main_OG!AB$1:AB$766,"")</f>
        <v>12.74</v>
      </c>
      <c r="AI1606" s="48">
        <f>_xlfn.XLOOKUP($F1606,Main_OG!$D$1:$D$766,Main_OG!AC$1:AC$766,"")</f>
        <v>4.5973007921271787</v>
      </c>
      <c r="AJ1606" s="48">
        <f>_xlfn.XLOOKUP($F1606,Main_OG!$D$1:$D$766,Main_OG!AD$1:AD$766,"")</f>
        <v>0.68314474405108627</v>
      </c>
    </row>
    <row r="1607" spans="2:36" x14ac:dyDescent="0.35">
      <c r="B1607" s="36" t="s">
        <v>2707</v>
      </c>
      <c r="C1607" s="45" t="s">
        <v>799</v>
      </c>
      <c r="D1607" s="45" t="s">
        <v>4459</v>
      </c>
      <c r="E1607" s="36" t="s">
        <v>2707</v>
      </c>
      <c r="F1607" s="36" t="str">
        <f t="shared" si="75"/>
        <v>2009_ND</v>
      </c>
      <c r="G1607" s="45">
        <v>2009</v>
      </c>
      <c r="H1607" s="45">
        <f>_xlfn.XLOOKUP(J1607,Main_OG!$B$1:$B$766,Main_OG!$O$1:$O$766,"")</f>
        <v>0</v>
      </c>
      <c r="I1607" s="45">
        <f>_xlfn.XLOOKUP(F1607,Main_OG!$D$1:$D$766,Main_OG!$J$1:$J$766,"")</f>
        <v>0</v>
      </c>
      <c r="J1607" s="45" t="s">
        <v>799</v>
      </c>
      <c r="K1607" s="45" t="str">
        <f t="shared" si="76"/>
        <v>Montana-Dakota Utilities Co_ND</v>
      </c>
      <c r="L1607" s="45" t="str">
        <f t="shared" si="77"/>
        <v>Montana-Dakota Utilities Co_ND</v>
      </c>
      <c r="M1607" s="45" t="s">
        <v>2713</v>
      </c>
      <c r="N1607" s="45">
        <v>0</v>
      </c>
      <c r="O1607" s="45">
        <v>11923</v>
      </c>
      <c r="P1607" s="45">
        <v>150</v>
      </c>
      <c r="Q1607" s="45">
        <v>62630</v>
      </c>
      <c r="R1607" s="45">
        <v>0</v>
      </c>
      <c r="S1607" s="45">
        <v>812342</v>
      </c>
      <c r="T1607" s="45">
        <v>129202</v>
      </c>
      <c r="U1607" s="45">
        <v>602552</v>
      </c>
      <c r="V1607" s="45">
        <v>0</v>
      </c>
      <c r="W1607" s="45">
        <v>6.73</v>
      </c>
      <c r="X1607" s="45">
        <v>5.59</v>
      </c>
      <c r="Y1607" s="45">
        <v>7.23</v>
      </c>
      <c r="Z1607" s="46">
        <v>35971.300000000003</v>
      </c>
      <c r="AA1607" s="46">
        <v>54094.783508379347</v>
      </c>
      <c r="AB1607" s="47">
        <f>_xlfn.XLOOKUP($F1607,Main_OG!$D$1:$D$766,Main_OG!AJ$1:AJ$766,"")</f>
        <v>49382118</v>
      </c>
      <c r="AC1607" s="47">
        <f>_xlfn.XLOOKUP($F1607,Main_OG!$D$1:$D$766,Main_OG!AK$1:AK$766,"")</f>
        <v>166404</v>
      </c>
      <c r="AD1607" s="47">
        <f>_xlfn.XLOOKUP($F1607,Main_OG!$D$1:$D$766,Main_OG!AL$1:AL$766,"")</f>
        <v>149378</v>
      </c>
      <c r="AE1607" s="47">
        <f>_xlfn.XLOOKUP($F1607,Main_OG!$D$1:$D$766,Main_OG!AM$1:AM$766,"")</f>
        <v>0</v>
      </c>
      <c r="AF1607" s="48">
        <f>_xlfn.XLOOKUP($F1607,Main_OG!$D$1:$D$766,Main_OG!Z$1:Z$766,"")</f>
        <v>1.31</v>
      </c>
      <c r="AG1607" s="48">
        <f>_xlfn.XLOOKUP($F1607,Main_OG!$D$1:$D$766,Main_OG!AA$1:AA$766,"")</f>
        <v>1.1399999999999999</v>
      </c>
      <c r="AH1607" s="48">
        <f>_xlfn.XLOOKUP($F1607,Main_OG!$D$1:$D$766,Main_OG!AB$1:AB$766,"")</f>
        <v>14.15708861161818</v>
      </c>
      <c r="AI1607" s="48">
        <f>_xlfn.XLOOKUP($F1607,Main_OG!$D$1:$D$766,Main_OG!AC$1:AC$766,"")</f>
        <v>4.5973007921271787</v>
      </c>
      <c r="AJ1607" s="48">
        <f>_xlfn.XLOOKUP($F1607,Main_OG!$D$1:$D$766,Main_OG!AD$1:AD$766,"")</f>
        <v>0.68314474405108627</v>
      </c>
    </row>
    <row r="1608" spans="2:36" x14ac:dyDescent="0.35">
      <c r="B1608" s="36" t="s">
        <v>2707</v>
      </c>
      <c r="C1608" s="45" t="s">
        <v>847</v>
      </c>
      <c r="D1608" s="45" t="s">
        <v>4459</v>
      </c>
      <c r="E1608" s="36" t="s">
        <v>2707</v>
      </c>
      <c r="F1608" s="36" t="str">
        <f t="shared" si="75"/>
        <v>2009_SD</v>
      </c>
      <c r="G1608" s="45">
        <v>2009</v>
      </c>
      <c r="H1608" s="45">
        <f>_xlfn.XLOOKUP(J1608,Main_OG!$B$1:$B$766,Main_OG!$O$1:$O$766,"")</f>
        <v>0</v>
      </c>
      <c r="I1608" s="45">
        <f>_xlfn.XLOOKUP(F1608,Main_OG!$D$1:$D$766,Main_OG!$J$1:$J$766,"")</f>
        <v>0</v>
      </c>
      <c r="J1608" s="45" t="s">
        <v>847</v>
      </c>
      <c r="K1608" s="45" t="str">
        <f t="shared" si="76"/>
        <v>Montana-Dakota Utilities Co_SD</v>
      </c>
      <c r="L1608" s="45" t="str">
        <f t="shared" si="77"/>
        <v>Montana-Dakota Utilities Co_SD</v>
      </c>
      <c r="M1608" s="45" t="s">
        <v>2714</v>
      </c>
      <c r="N1608" s="45">
        <v>0</v>
      </c>
      <c r="O1608" s="45">
        <v>1975</v>
      </c>
      <c r="P1608" s="45">
        <v>24</v>
      </c>
      <c r="Q1608" s="45">
        <v>6619</v>
      </c>
      <c r="R1608" s="45">
        <v>0</v>
      </c>
      <c r="S1608" s="45">
        <v>67141</v>
      </c>
      <c r="T1608" s="45">
        <v>8612</v>
      </c>
      <c r="U1608" s="45">
        <v>68537</v>
      </c>
      <c r="V1608" s="45">
        <v>0</v>
      </c>
      <c r="W1608" s="45">
        <v>8.02</v>
      </c>
      <c r="X1608" s="45">
        <v>6.48</v>
      </c>
      <c r="Y1608" s="45">
        <v>9.18</v>
      </c>
      <c r="Z1608" s="46">
        <v>44255.8</v>
      </c>
      <c r="AA1608" s="46">
        <v>54835.348242463144</v>
      </c>
      <c r="AB1608" s="47">
        <f>_xlfn.XLOOKUP($F1608,Main_OG!$D$1:$D$766,Main_OG!AJ$1:AJ$766,"")</f>
        <v>4213274</v>
      </c>
      <c r="AC1608" s="47">
        <f>_xlfn.XLOOKUP($F1608,Main_OG!$D$1:$D$766,Main_OG!AK$1:AK$766,"")</f>
        <v>47426</v>
      </c>
      <c r="AD1608" s="47">
        <f>_xlfn.XLOOKUP($F1608,Main_OG!$D$1:$D$766,Main_OG!AL$1:AL$766,"")</f>
        <v>1835434</v>
      </c>
      <c r="AE1608" s="47">
        <f>_xlfn.XLOOKUP($F1608,Main_OG!$D$1:$D$766,Main_OG!AM$1:AM$766,"")</f>
        <v>0</v>
      </c>
      <c r="AF1608" s="48">
        <f>_xlfn.XLOOKUP($F1608,Main_OG!$D$1:$D$766,Main_OG!Z$1:Z$766,"")</f>
        <v>0</v>
      </c>
      <c r="AG1608" s="48">
        <f>_xlfn.XLOOKUP($F1608,Main_OG!$D$1:$D$766,Main_OG!AA$1:AA$766,"")</f>
        <v>1.76</v>
      </c>
      <c r="AH1608" s="48">
        <f>_xlfn.XLOOKUP($F1608,Main_OG!$D$1:$D$766,Main_OG!AB$1:AB$766,"")</f>
        <v>12.45</v>
      </c>
      <c r="AI1608" s="48">
        <f>_xlfn.XLOOKUP($F1608,Main_OG!$D$1:$D$766,Main_OG!AC$1:AC$766,"")</f>
        <v>5.18</v>
      </c>
      <c r="AJ1608" s="48">
        <f>_xlfn.XLOOKUP($F1608,Main_OG!$D$1:$D$766,Main_OG!AD$1:AD$766,"")</f>
        <v>0.68314474405108627</v>
      </c>
    </row>
    <row r="1609" spans="2:36" x14ac:dyDescent="0.35">
      <c r="B1609" s="36" t="s">
        <v>2707</v>
      </c>
      <c r="C1609" s="45" t="s">
        <v>886</v>
      </c>
      <c r="D1609" s="45" t="s">
        <v>4459</v>
      </c>
      <c r="E1609" s="36" t="s">
        <v>2707</v>
      </c>
      <c r="F1609" s="36" t="str">
        <f t="shared" si="75"/>
        <v>2009_WY</v>
      </c>
      <c r="G1609" s="45">
        <v>2009</v>
      </c>
      <c r="H1609" s="45">
        <f>_xlfn.XLOOKUP(J1609,Main_OG!$B$1:$B$766,Main_OG!$O$1:$O$766,"")</f>
        <v>0</v>
      </c>
      <c r="I1609" s="45">
        <f>_xlfn.XLOOKUP(F1609,Main_OG!$D$1:$D$766,Main_OG!$J$1:$J$766,"")</f>
        <v>0</v>
      </c>
      <c r="J1609" s="45" t="s">
        <v>886</v>
      </c>
      <c r="K1609" s="45" t="str">
        <f t="shared" si="76"/>
        <v>Montana-Dakota Utilities Co_WY</v>
      </c>
      <c r="L1609" s="45" t="str">
        <f t="shared" si="77"/>
        <v>Montana-Dakota Utilities Co_WY</v>
      </c>
      <c r="M1609" s="45" t="s">
        <v>2715</v>
      </c>
      <c r="N1609" s="45">
        <v>0</v>
      </c>
      <c r="O1609" s="45">
        <v>2422</v>
      </c>
      <c r="P1609" s="45">
        <v>20</v>
      </c>
      <c r="Q1609" s="45">
        <v>12447</v>
      </c>
      <c r="R1609" s="45">
        <v>0</v>
      </c>
      <c r="S1609" s="45">
        <v>139705</v>
      </c>
      <c r="T1609" s="45">
        <v>2910</v>
      </c>
      <c r="U1609" s="45">
        <v>135609</v>
      </c>
      <c r="V1609" s="45">
        <v>0</v>
      </c>
      <c r="W1609" s="45">
        <v>6.31</v>
      </c>
      <c r="X1609" s="45">
        <v>6.56</v>
      </c>
      <c r="Y1609" s="45">
        <v>8.58</v>
      </c>
      <c r="Z1609" s="46">
        <v>40599.599999999999</v>
      </c>
      <c r="AA1609" s="46">
        <v>72518.580836686902</v>
      </c>
      <c r="AB1609" s="47">
        <f>_xlfn.XLOOKUP($F1609,Main_OG!$D$1:$D$766,Main_OG!AJ$1:AJ$766,"")</f>
        <v>51084784</v>
      </c>
      <c r="AC1609" s="47">
        <f>_xlfn.XLOOKUP($F1609,Main_OG!$D$1:$D$766,Main_OG!AK$1:AK$766,"")</f>
        <v>182864</v>
      </c>
      <c r="AD1609" s="47">
        <f>_xlfn.XLOOKUP($F1609,Main_OG!$D$1:$D$766,Main_OG!AL$1:AL$766,"")</f>
        <v>6517656</v>
      </c>
      <c r="AE1609" s="47">
        <f>_xlfn.XLOOKUP($F1609,Main_OG!$D$1:$D$766,Main_OG!AM$1:AM$766,"")</f>
        <v>0</v>
      </c>
      <c r="AF1609" s="48">
        <f>_xlfn.XLOOKUP($F1609,Main_OG!$D$1:$D$766,Main_OG!Z$1:Z$766,"")</f>
        <v>0</v>
      </c>
      <c r="AG1609" s="48">
        <f>_xlfn.XLOOKUP($F1609,Main_OG!$D$1:$D$766,Main_OG!AA$1:AA$766,"")</f>
        <v>2.2743975091886082</v>
      </c>
      <c r="AH1609" s="48">
        <f>_xlfn.XLOOKUP($F1609,Main_OG!$D$1:$D$766,Main_OG!AB$1:AB$766,"")</f>
        <v>14.07</v>
      </c>
      <c r="AI1609" s="48">
        <f>_xlfn.XLOOKUP($F1609,Main_OG!$D$1:$D$766,Main_OG!AC$1:AC$766,"")</f>
        <v>4.9000000000000004</v>
      </c>
      <c r="AJ1609" s="48">
        <f>_xlfn.XLOOKUP($F1609,Main_OG!$D$1:$D$766,Main_OG!AD$1:AD$766,"")</f>
        <v>0.68314474405108627</v>
      </c>
    </row>
    <row r="1610" spans="2:36" x14ac:dyDescent="0.35">
      <c r="B1610" s="36" t="s">
        <v>2707</v>
      </c>
      <c r="C1610" s="45" t="s">
        <v>858</v>
      </c>
      <c r="D1610" s="45" t="s">
        <v>4459</v>
      </c>
      <c r="E1610" s="36" t="s">
        <v>2707</v>
      </c>
      <c r="F1610" s="36" t="str">
        <f t="shared" si="75"/>
        <v>2010_MT</v>
      </c>
      <c r="G1610" s="45">
        <v>2010</v>
      </c>
      <c r="H1610" s="45">
        <f>_xlfn.XLOOKUP(J1610,Main_OG!$B$1:$B$766,Main_OG!$O$1:$O$766,"")</f>
        <v>0</v>
      </c>
      <c r="I1610" s="45">
        <f>_xlfn.XLOOKUP(F1610,Main_OG!$D$1:$D$766,Main_OG!$J$1:$J$766,"")</f>
        <v>0</v>
      </c>
      <c r="J1610" s="45" t="s">
        <v>858</v>
      </c>
      <c r="K1610" s="45" t="str">
        <f t="shared" si="76"/>
        <v>Montana-Dakota Utilities Co_MT</v>
      </c>
      <c r="L1610" s="45" t="str">
        <f t="shared" si="77"/>
        <v>Montana-Dakota Utilities Co_MT</v>
      </c>
      <c r="M1610" s="45" t="s">
        <v>2716</v>
      </c>
      <c r="N1610" s="45">
        <v>0</v>
      </c>
      <c r="O1610" s="45">
        <v>5228</v>
      </c>
      <c r="P1610" s="45">
        <v>133</v>
      </c>
      <c r="Q1610" s="45">
        <v>18716</v>
      </c>
      <c r="R1610" s="45">
        <v>0</v>
      </c>
      <c r="S1610" s="45">
        <v>234677</v>
      </c>
      <c r="T1610" s="45">
        <v>308941</v>
      </c>
      <c r="U1610" s="45">
        <v>175380</v>
      </c>
      <c r="V1610" s="45">
        <v>0</v>
      </c>
      <c r="W1610" s="45">
        <v>6.54</v>
      </c>
      <c r="X1610" s="45">
        <v>4.62</v>
      </c>
      <c r="Y1610" s="45">
        <v>7.97</v>
      </c>
      <c r="Z1610" s="46">
        <v>42469.8</v>
      </c>
      <c r="AA1610" s="46">
        <v>42867.178746984544</v>
      </c>
      <c r="AB1610" s="47">
        <f>_xlfn.XLOOKUP($F1610,Main_OG!$D$1:$D$766,Main_OG!AJ$1:AJ$766,"")</f>
        <v>24010412</v>
      </c>
      <c r="AC1610" s="47">
        <f>_xlfn.XLOOKUP($F1610,Main_OG!$D$1:$D$766,Main_OG!AK$1:AK$766,"")</f>
        <v>1555752</v>
      </c>
      <c r="AD1610" s="47">
        <f>_xlfn.XLOOKUP($F1610,Main_OG!$D$1:$D$766,Main_OG!AL$1:AL$766,"")</f>
        <v>1453602</v>
      </c>
      <c r="AE1610" s="47">
        <f>_xlfn.XLOOKUP($F1610,Main_OG!$D$1:$D$766,Main_OG!AM$1:AM$766,"")</f>
        <v>0</v>
      </c>
      <c r="AF1610" s="48">
        <f>_xlfn.XLOOKUP($F1610,Main_OG!$D$1:$D$766,Main_OG!Z$1:Z$766,"")</f>
        <v>0</v>
      </c>
      <c r="AG1610" s="48">
        <f>_xlfn.XLOOKUP($F1610,Main_OG!$D$1:$D$766,Main_OG!AA$1:AA$766,"")</f>
        <v>1.41</v>
      </c>
      <c r="AH1610" s="48">
        <f>_xlfn.XLOOKUP($F1610,Main_OG!$D$1:$D$766,Main_OG!AB$1:AB$766,"")</f>
        <v>15.01</v>
      </c>
      <c r="AI1610" s="48">
        <f>_xlfn.XLOOKUP($F1610,Main_OG!$D$1:$D$766,Main_OG!AC$1:AC$766,"")</f>
        <v>4.9924248044436963</v>
      </c>
      <c r="AJ1610" s="48">
        <f>_xlfn.XLOOKUP($F1610,Main_OG!$D$1:$D$766,Main_OG!AD$1:AD$766,"")</f>
        <v>0.70992248279802228</v>
      </c>
    </row>
    <row r="1611" spans="2:36" x14ac:dyDescent="0.35">
      <c r="B1611" s="36" t="s">
        <v>2707</v>
      </c>
      <c r="C1611" s="45" t="s">
        <v>799</v>
      </c>
      <c r="D1611" s="45" t="s">
        <v>4459</v>
      </c>
      <c r="E1611" s="36" t="s">
        <v>2707</v>
      </c>
      <c r="F1611" s="36" t="str">
        <f t="shared" si="75"/>
        <v>2010_ND</v>
      </c>
      <c r="G1611" s="45">
        <v>2010</v>
      </c>
      <c r="H1611" s="45">
        <f>_xlfn.XLOOKUP(J1611,Main_OG!$B$1:$B$766,Main_OG!$O$1:$O$766,"")</f>
        <v>0</v>
      </c>
      <c r="I1611" s="45">
        <f>_xlfn.XLOOKUP(F1611,Main_OG!$D$1:$D$766,Main_OG!$J$1:$J$766,"")</f>
        <v>0</v>
      </c>
      <c r="J1611" s="45" t="s">
        <v>799</v>
      </c>
      <c r="K1611" s="45" t="str">
        <f t="shared" si="76"/>
        <v>Montana-Dakota Utilities Co_ND</v>
      </c>
      <c r="L1611" s="45" t="str">
        <f t="shared" si="77"/>
        <v>Montana-Dakota Utilities Co_ND</v>
      </c>
      <c r="M1611" s="45" t="s">
        <v>2717</v>
      </c>
      <c r="N1611" s="45">
        <v>0</v>
      </c>
      <c r="O1611" s="45">
        <v>12099</v>
      </c>
      <c r="P1611" s="45">
        <v>149</v>
      </c>
      <c r="Q1611" s="45">
        <v>63621</v>
      </c>
      <c r="R1611" s="45">
        <v>0</v>
      </c>
      <c r="S1611" s="45">
        <v>870490</v>
      </c>
      <c r="T1611" s="45">
        <v>124038</v>
      </c>
      <c r="U1611" s="45">
        <v>646566</v>
      </c>
      <c r="V1611" s="45">
        <v>0</v>
      </c>
      <c r="W1611" s="45">
        <v>7.2</v>
      </c>
      <c r="X1611" s="45">
        <v>5.94</v>
      </c>
      <c r="Y1611" s="45">
        <v>7.71</v>
      </c>
      <c r="Z1611" s="46">
        <v>38697.4</v>
      </c>
      <c r="AA1611" s="46">
        <v>57350.552499288628</v>
      </c>
      <c r="AB1611" s="47">
        <f>_xlfn.XLOOKUP($F1611,Main_OG!$D$1:$D$766,Main_OG!AJ$1:AJ$766,"")</f>
        <v>46404648</v>
      </c>
      <c r="AC1611" s="47">
        <f>_xlfn.XLOOKUP($F1611,Main_OG!$D$1:$D$766,Main_OG!AK$1:AK$766,"")</f>
        <v>141892</v>
      </c>
      <c r="AD1611" s="47">
        <f>_xlfn.XLOOKUP($F1611,Main_OG!$D$1:$D$766,Main_OG!AL$1:AL$766,"")</f>
        <v>149684</v>
      </c>
      <c r="AE1611" s="47">
        <f>_xlfn.XLOOKUP($F1611,Main_OG!$D$1:$D$766,Main_OG!AM$1:AM$766,"")</f>
        <v>0</v>
      </c>
      <c r="AF1611" s="48">
        <f>_xlfn.XLOOKUP($F1611,Main_OG!$D$1:$D$766,Main_OG!Z$1:Z$766,"")</f>
        <v>1.48</v>
      </c>
      <c r="AG1611" s="48">
        <f>_xlfn.XLOOKUP($F1611,Main_OG!$D$1:$D$766,Main_OG!AA$1:AA$766,"")</f>
        <v>1.25</v>
      </c>
      <c r="AH1611" s="48">
        <f>_xlfn.XLOOKUP($F1611,Main_OG!$D$1:$D$766,Main_OG!AB$1:AB$766,"")</f>
        <v>17.815786882646659</v>
      </c>
      <c r="AI1611" s="48">
        <f>_xlfn.XLOOKUP($F1611,Main_OG!$D$1:$D$766,Main_OG!AC$1:AC$766,"")</f>
        <v>4.9924248044436963</v>
      </c>
      <c r="AJ1611" s="48">
        <f>_xlfn.XLOOKUP($F1611,Main_OG!$D$1:$D$766,Main_OG!AD$1:AD$766,"")</f>
        <v>0.70992248279802228</v>
      </c>
    </row>
    <row r="1612" spans="2:36" x14ac:dyDescent="0.35">
      <c r="B1612" s="36" t="s">
        <v>2707</v>
      </c>
      <c r="C1612" s="45" t="s">
        <v>847</v>
      </c>
      <c r="D1612" s="45" t="s">
        <v>4459</v>
      </c>
      <c r="E1612" s="36" t="s">
        <v>2707</v>
      </c>
      <c r="F1612" s="36" t="str">
        <f t="shared" si="75"/>
        <v>2010_SD</v>
      </c>
      <c r="G1612" s="45">
        <v>2010</v>
      </c>
      <c r="H1612" s="45">
        <f>_xlfn.XLOOKUP(J1612,Main_OG!$B$1:$B$766,Main_OG!$O$1:$O$766,"")</f>
        <v>0</v>
      </c>
      <c r="I1612" s="45">
        <f>_xlfn.XLOOKUP(F1612,Main_OG!$D$1:$D$766,Main_OG!$J$1:$J$766,"")</f>
        <v>0</v>
      </c>
      <c r="J1612" s="45" t="s">
        <v>847</v>
      </c>
      <c r="K1612" s="45" t="str">
        <f t="shared" si="76"/>
        <v>Montana-Dakota Utilities Co_SD</v>
      </c>
      <c r="L1612" s="45" t="str">
        <f t="shared" si="77"/>
        <v>Montana-Dakota Utilities Co_SD</v>
      </c>
      <c r="M1612" s="45" t="s">
        <v>2718</v>
      </c>
      <c r="N1612" s="45">
        <v>0</v>
      </c>
      <c r="O1612" s="45">
        <v>1988</v>
      </c>
      <c r="P1612" s="45">
        <v>26</v>
      </c>
      <c r="Q1612" s="45">
        <v>6608</v>
      </c>
      <c r="R1612" s="45">
        <v>0</v>
      </c>
      <c r="S1612" s="45">
        <v>69123</v>
      </c>
      <c r="T1612" s="45">
        <v>7694</v>
      </c>
      <c r="U1612" s="45">
        <v>72205</v>
      </c>
      <c r="V1612" s="45">
        <v>0</v>
      </c>
      <c r="W1612" s="45">
        <v>8.16</v>
      </c>
      <c r="X1612" s="45">
        <v>6.76</v>
      </c>
      <c r="Y1612" s="45">
        <v>9.23</v>
      </c>
      <c r="Z1612" s="46">
        <v>44810.7</v>
      </c>
      <c r="AA1612" s="46">
        <v>54902.088109062439</v>
      </c>
      <c r="AB1612" s="47">
        <f>_xlfn.XLOOKUP($F1612,Main_OG!$D$1:$D$766,Main_OG!AJ$1:AJ$766,"")</f>
        <v>4327706</v>
      </c>
      <c r="AC1612" s="47">
        <f>_xlfn.XLOOKUP($F1612,Main_OG!$D$1:$D$766,Main_OG!AK$1:AK$766,"")</f>
        <v>36138</v>
      </c>
      <c r="AD1612" s="47">
        <f>_xlfn.XLOOKUP($F1612,Main_OG!$D$1:$D$766,Main_OG!AL$1:AL$766,"")</f>
        <v>3199442</v>
      </c>
      <c r="AE1612" s="47">
        <f>_xlfn.XLOOKUP($F1612,Main_OG!$D$1:$D$766,Main_OG!AM$1:AM$766,"")</f>
        <v>0</v>
      </c>
      <c r="AF1612" s="48">
        <f>_xlfn.XLOOKUP($F1612,Main_OG!$D$1:$D$766,Main_OG!Z$1:Z$766,"")</f>
        <v>0</v>
      </c>
      <c r="AG1612" s="48">
        <f>_xlfn.XLOOKUP($F1612,Main_OG!$D$1:$D$766,Main_OG!AA$1:AA$766,"")</f>
        <v>1.95</v>
      </c>
      <c r="AH1612" s="48">
        <f>_xlfn.XLOOKUP($F1612,Main_OG!$D$1:$D$766,Main_OG!AB$1:AB$766,"")</f>
        <v>18.100000000000001</v>
      </c>
      <c r="AI1612" s="48">
        <f>_xlfn.XLOOKUP($F1612,Main_OG!$D$1:$D$766,Main_OG!AC$1:AC$766,"")</f>
        <v>5.46</v>
      </c>
      <c r="AJ1612" s="48">
        <f>_xlfn.XLOOKUP($F1612,Main_OG!$D$1:$D$766,Main_OG!AD$1:AD$766,"")</f>
        <v>0.70992248279802228</v>
      </c>
    </row>
    <row r="1613" spans="2:36" x14ac:dyDescent="0.35">
      <c r="B1613" s="36" t="s">
        <v>2707</v>
      </c>
      <c r="C1613" s="45" t="s">
        <v>886</v>
      </c>
      <c r="D1613" s="45" t="s">
        <v>4459</v>
      </c>
      <c r="E1613" s="36" t="s">
        <v>2707</v>
      </c>
      <c r="F1613" s="36" t="str">
        <f t="shared" si="75"/>
        <v>2010_WY</v>
      </c>
      <c r="G1613" s="45">
        <v>2010</v>
      </c>
      <c r="H1613" s="45">
        <f>_xlfn.XLOOKUP(J1613,Main_OG!$B$1:$B$766,Main_OG!$O$1:$O$766,"")</f>
        <v>0</v>
      </c>
      <c r="I1613" s="45">
        <f>_xlfn.XLOOKUP(F1613,Main_OG!$D$1:$D$766,Main_OG!$J$1:$J$766,"")</f>
        <v>0</v>
      </c>
      <c r="J1613" s="45" t="s">
        <v>886</v>
      </c>
      <c r="K1613" s="45" t="str">
        <f t="shared" si="76"/>
        <v>Montana-Dakota Utilities Co_WY</v>
      </c>
      <c r="L1613" s="45" t="str">
        <f t="shared" si="77"/>
        <v>Montana-Dakota Utilities Co_WY</v>
      </c>
      <c r="M1613" s="45" t="s">
        <v>2719</v>
      </c>
      <c r="N1613" s="45">
        <v>0</v>
      </c>
      <c r="O1613" s="45">
        <v>2459</v>
      </c>
      <c r="P1613" s="45">
        <v>21</v>
      </c>
      <c r="Q1613" s="45">
        <v>12521</v>
      </c>
      <c r="R1613" s="45">
        <v>0</v>
      </c>
      <c r="S1613" s="45">
        <v>139703</v>
      </c>
      <c r="T1613" s="45">
        <v>3402</v>
      </c>
      <c r="U1613" s="45">
        <v>133491</v>
      </c>
      <c r="V1613" s="45">
        <v>0</v>
      </c>
      <c r="W1613" s="45">
        <v>6.3</v>
      </c>
      <c r="X1613" s="45">
        <v>7.11</v>
      </c>
      <c r="Y1613" s="45">
        <v>8.9</v>
      </c>
      <c r="Z1613" s="46">
        <v>39135.800000000003</v>
      </c>
      <c r="AA1613" s="46">
        <v>69324.448081681956</v>
      </c>
      <c r="AB1613" s="47">
        <f>_xlfn.XLOOKUP($F1613,Main_OG!$D$1:$D$766,Main_OG!AJ$1:AJ$766,"")</f>
        <v>52290970</v>
      </c>
      <c r="AC1613" s="47">
        <f>_xlfn.XLOOKUP($F1613,Main_OG!$D$1:$D$766,Main_OG!AK$1:AK$766,"")</f>
        <v>208282</v>
      </c>
      <c r="AD1613" s="47">
        <f>_xlfn.XLOOKUP($F1613,Main_OG!$D$1:$D$766,Main_OG!AL$1:AL$766,"")</f>
        <v>5669332</v>
      </c>
      <c r="AE1613" s="47">
        <f>_xlfn.XLOOKUP($F1613,Main_OG!$D$1:$D$766,Main_OG!AM$1:AM$766,"")</f>
        <v>0</v>
      </c>
      <c r="AF1613" s="48">
        <f>_xlfn.XLOOKUP($F1613,Main_OG!$D$1:$D$766,Main_OG!Z$1:Z$766,"")</f>
        <v>0</v>
      </c>
      <c r="AG1613" s="48">
        <f>_xlfn.XLOOKUP($F1613,Main_OG!$D$1:$D$766,Main_OG!AA$1:AA$766,"")</f>
        <v>1.29</v>
      </c>
      <c r="AH1613" s="48">
        <f>_xlfn.XLOOKUP($F1613,Main_OG!$D$1:$D$766,Main_OG!AB$1:AB$766,"")</f>
        <v>17.36</v>
      </c>
      <c r="AI1613" s="48">
        <f>_xlfn.XLOOKUP($F1613,Main_OG!$D$1:$D$766,Main_OG!AC$1:AC$766,"")</f>
        <v>5.67</v>
      </c>
      <c r="AJ1613" s="48">
        <f>_xlfn.XLOOKUP($F1613,Main_OG!$D$1:$D$766,Main_OG!AD$1:AD$766,"")</f>
        <v>0.70992248279802228</v>
      </c>
    </row>
    <row r="1614" spans="2:36" x14ac:dyDescent="0.35">
      <c r="B1614" s="36" t="s">
        <v>2707</v>
      </c>
      <c r="C1614" s="45" t="s">
        <v>858</v>
      </c>
      <c r="D1614" s="45" t="s">
        <v>4459</v>
      </c>
      <c r="E1614" s="36" t="s">
        <v>2707</v>
      </c>
      <c r="F1614" s="36" t="str">
        <f t="shared" si="75"/>
        <v>2011_MT</v>
      </c>
      <c r="G1614" s="45">
        <v>2011</v>
      </c>
      <c r="H1614" s="45">
        <f>_xlfn.XLOOKUP(J1614,Main_OG!$B$1:$B$766,Main_OG!$O$1:$O$766,"")</f>
        <v>0</v>
      </c>
      <c r="I1614" s="45">
        <f>_xlfn.XLOOKUP(F1614,Main_OG!$D$1:$D$766,Main_OG!$J$1:$J$766,"")</f>
        <v>0</v>
      </c>
      <c r="J1614" s="45" t="s">
        <v>858</v>
      </c>
      <c r="K1614" s="45" t="str">
        <f t="shared" si="76"/>
        <v>Montana-Dakota Utilities Co_MT</v>
      </c>
      <c r="L1614" s="45" t="str">
        <f t="shared" si="77"/>
        <v>Montana-Dakota Utilities Co_MT</v>
      </c>
      <c r="M1614" s="45" t="s">
        <v>2720</v>
      </c>
      <c r="N1614" s="45">
        <v>0</v>
      </c>
      <c r="O1614" s="45">
        <v>5315</v>
      </c>
      <c r="P1614" s="45">
        <v>147</v>
      </c>
      <c r="Q1614" s="45">
        <v>18879</v>
      </c>
      <c r="R1614" s="45">
        <v>0</v>
      </c>
      <c r="S1614" s="45">
        <v>242111</v>
      </c>
      <c r="T1614" s="45">
        <v>318468</v>
      </c>
      <c r="U1614" s="45">
        <v>183414</v>
      </c>
      <c r="V1614" s="45">
        <v>0</v>
      </c>
      <c r="W1614" s="45">
        <v>6.91</v>
      </c>
      <c r="X1614" s="45">
        <v>5.17</v>
      </c>
      <c r="Y1614" s="45">
        <v>8.31</v>
      </c>
      <c r="Z1614" s="46">
        <v>43532.2</v>
      </c>
      <c r="AA1614" s="46">
        <v>43640.515760116607</v>
      </c>
      <c r="AB1614" s="47">
        <f>_xlfn.XLOOKUP($F1614,Main_OG!$D$1:$D$766,Main_OG!AJ$1:AJ$766,"")</f>
        <v>19544322</v>
      </c>
      <c r="AC1614" s="47">
        <f>_xlfn.XLOOKUP($F1614,Main_OG!$D$1:$D$766,Main_OG!AK$1:AK$766,"")</f>
        <v>1756066</v>
      </c>
      <c r="AD1614" s="47">
        <f>_xlfn.XLOOKUP($F1614,Main_OG!$D$1:$D$766,Main_OG!AL$1:AL$766,"")</f>
        <v>9361544</v>
      </c>
      <c r="AE1614" s="47">
        <f>_xlfn.XLOOKUP($F1614,Main_OG!$D$1:$D$766,Main_OG!AM$1:AM$766,"")</f>
        <v>0</v>
      </c>
      <c r="AF1614" s="48">
        <f>_xlfn.XLOOKUP($F1614,Main_OG!$D$1:$D$766,Main_OG!Z$1:Z$766,"")</f>
        <v>0</v>
      </c>
      <c r="AG1614" s="48">
        <f>_xlfn.XLOOKUP($F1614,Main_OG!$D$1:$D$766,Main_OG!AA$1:AA$766,"")</f>
        <v>2.3089180475565318</v>
      </c>
      <c r="AH1614" s="48">
        <f>_xlfn.XLOOKUP($F1614,Main_OG!$D$1:$D$766,Main_OG!AB$1:AB$766,"")</f>
        <v>20.48</v>
      </c>
      <c r="AI1614" s="48">
        <f>_xlfn.XLOOKUP($F1614,Main_OG!$D$1:$D$766,Main_OG!AC$1:AC$766,"")</f>
        <v>4.1500000000000004</v>
      </c>
      <c r="AJ1614" s="48">
        <f>_xlfn.XLOOKUP($F1614,Main_OG!$D$1:$D$766,Main_OG!AD$1:AD$766,"")</f>
        <v>0.75949643062398253</v>
      </c>
    </row>
    <row r="1615" spans="2:36" x14ac:dyDescent="0.35">
      <c r="B1615" s="36" t="s">
        <v>2707</v>
      </c>
      <c r="C1615" s="45" t="s">
        <v>799</v>
      </c>
      <c r="D1615" s="45" t="s">
        <v>4459</v>
      </c>
      <c r="E1615" s="36" t="s">
        <v>2707</v>
      </c>
      <c r="F1615" s="36" t="str">
        <f t="shared" si="75"/>
        <v>2011_ND</v>
      </c>
      <c r="G1615" s="45">
        <v>2011</v>
      </c>
      <c r="H1615" s="45">
        <f>_xlfn.XLOOKUP(J1615,Main_OG!$B$1:$B$766,Main_OG!$O$1:$O$766,"")</f>
        <v>0</v>
      </c>
      <c r="I1615" s="45">
        <f>_xlfn.XLOOKUP(F1615,Main_OG!$D$1:$D$766,Main_OG!$J$1:$J$766,"")</f>
        <v>0</v>
      </c>
      <c r="J1615" s="45" t="s">
        <v>799</v>
      </c>
      <c r="K1615" s="45" t="str">
        <f t="shared" si="76"/>
        <v>Montana-Dakota Utilities Co_ND</v>
      </c>
      <c r="L1615" s="45" t="str">
        <f t="shared" si="77"/>
        <v>Montana-Dakota Utilities Co_ND</v>
      </c>
      <c r="M1615" s="45" t="s">
        <v>2721</v>
      </c>
      <c r="N1615" s="45">
        <v>0</v>
      </c>
      <c r="O1615" s="45">
        <v>12404</v>
      </c>
      <c r="P1615" s="45">
        <v>134</v>
      </c>
      <c r="Q1615" s="45">
        <v>65176</v>
      </c>
      <c r="R1615" s="45">
        <v>0</v>
      </c>
      <c r="S1615" s="45">
        <v>893559</v>
      </c>
      <c r="T1615" s="45">
        <v>129925</v>
      </c>
      <c r="U1615" s="45">
        <v>680671</v>
      </c>
      <c r="V1615" s="45">
        <v>0</v>
      </c>
      <c r="W1615" s="45">
        <v>7.46</v>
      </c>
      <c r="X1615" s="45">
        <v>6.04</v>
      </c>
      <c r="Y1615" s="45">
        <v>7.98</v>
      </c>
      <c r="Z1615" s="46">
        <v>43300.4</v>
      </c>
      <c r="AA1615" s="46">
        <v>63163.76038253837</v>
      </c>
      <c r="AB1615" s="47">
        <f>_xlfn.XLOOKUP($F1615,Main_OG!$D$1:$D$766,Main_OG!AJ$1:AJ$766,"")</f>
        <v>44259536</v>
      </c>
      <c r="AC1615" s="47">
        <f>_xlfn.XLOOKUP($F1615,Main_OG!$D$1:$D$766,Main_OG!AK$1:AK$766,"")</f>
        <v>165052</v>
      </c>
      <c r="AD1615" s="47">
        <f>_xlfn.XLOOKUP($F1615,Main_OG!$D$1:$D$766,Main_OG!AL$1:AL$766,"")</f>
        <v>177092</v>
      </c>
      <c r="AE1615" s="47">
        <f>_xlfn.XLOOKUP($F1615,Main_OG!$D$1:$D$766,Main_OG!AM$1:AM$766,"")</f>
        <v>0</v>
      </c>
      <c r="AF1615" s="48">
        <f>_xlfn.XLOOKUP($F1615,Main_OG!$D$1:$D$766,Main_OG!Z$1:Z$766,"")</f>
        <v>1.56</v>
      </c>
      <c r="AG1615" s="48">
        <f>_xlfn.XLOOKUP($F1615,Main_OG!$D$1:$D$766,Main_OG!AA$1:AA$766,"")</f>
        <v>1.34</v>
      </c>
      <c r="AH1615" s="48">
        <f>_xlfn.XLOOKUP($F1615,Main_OG!$D$1:$D$766,Main_OG!AB$1:AB$766,"")</f>
        <v>22.758921780738341</v>
      </c>
      <c r="AI1615" s="48">
        <f>_xlfn.XLOOKUP($F1615,Main_OG!$D$1:$D$766,Main_OG!AC$1:AC$766,"")</f>
        <v>7.83</v>
      </c>
      <c r="AJ1615" s="48">
        <f>_xlfn.XLOOKUP($F1615,Main_OG!$D$1:$D$766,Main_OG!AD$1:AD$766,"")</f>
        <v>0.75949643062398253</v>
      </c>
    </row>
    <row r="1616" spans="2:36" x14ac:dyDescent="0.35">
      <c r="B1616" s="36" t="s">
        <v>2707</v>
      </c>
      <c r="C1616" s="45" t="s">
        <v>847</v>
      </c>
      <c r="D1616" s="45" t="s">
        <v>4459</v>
      </c>
      <c r="E1616" s="36" t="s">
        <v>2707</v>
      </c>
      <c r="F1616" s="36" t="str">
        <f t="shared" si="75"/>
        <v>2011_SD</v>
      </c>
      <c r="G1616" s="45">
        <v>2011</v>
      </c>
      <c r="H1616" s="45">
        <f>_xlfn.XLOOKUP(J1616,Main_OG!$B$1:$B$766,Main_OG!$O$1:$O$766,"")</f>
        <v>0</v>
      </c>
      <c r="I1616" s="45">
        <f>_xlfn.XLOOKUP(F1616,Main_OG!$D$1:$D$766,Main_OG!$J$1:$J$766,"")</f>
        <v>0</v>
      </c>
      <c r="J1616" s="45" t="s">
        <v>847</v>
      </c>
      <c r="K1616" s="45" t="str">
        <f t="shared" si="76"/>
        <v>Montana-Dakota Utilities Co_SD</v>
      </c>
      <c r="L1616" s="45" t="str">
        <f t="shared" si="77"/>
        <v>Montana-Dakota Utilities Co_SD</v>
      </c>
      <c r="M1616" s="45" t="s">
        <v>2722</v>
      </c>
      <c r="N1616" s="45">
        <v>0</v>
      </c>
      <c r="O1616" s="45">
        <v>1998</v>
      </c>
      <c r="P1616" s="45">
        <v>7</v>
      </c>
      <c r="Q1616" s="45">
        <v>6598</v>
      </c>
      <c r="R1616" s="45">
        <v>0</v>
      </c>
      <c r="S1616" s="45">
        <v>67762</v>
      </c>
      <c r="T1616" s="45">
        <v>7618</v>
      </c>
      <c r="U1616" s="45">
        <v>73185</v>
      </c>
      <c r="V1616" s="45">
        <v>0</v>
      </c>
      <c r="W1616" s="45">
        <v>8.08</v>
      </c>
      <c r="X1616" s="45">
        <v>6.54</v>
      </c>
      <c r="Y1616" s="45">
        <v>9.08</v>
      </c>
      <c r="Z1616" s="46">
        <v>47630.3</v>
      </c>
      <c r="AA1616" s="46">
        <v>57822.006943938621</v>
      </c>
      <c r="AB1616" s="47">
        <f>_xlfn.XLOOKUP($F1616,Main_OG!$D$1:$D$766,Main_OG!AJ$1:AJ$766,"")</f>
        <v>3535904</v>
      </c>
      <c r="AC1616" s="47">
        <f>_xlfn.XLOOKUP($F1616,Main_OG!$D$1:$D$766,Main_OG!AK$1:AK$766,"")</f>
        <v>41882</v>
      </c>
      <c r="AD1616" s="47">
        <f>_xlfn.XLOOKUP($F1616,Main_OG!$D$1:$D$766,Main_OG!AL$1:AL$766,"")</f>
        <v>3178016</v>
      </c>
      <c r="AE1616" s="47">
        <f>_xlfn.XLOOKUP($F1616,Main_OG!$D$1:$D$766,Main_OG!AM$1:AM$766,"")</f>
        <v>0</v>
      </c>
      <c r="AF1616" s="48">
        <f>_xlfn.XLOOKUP($F1616,Main_OG!$D$1:$D$766,Main_OG!Z$1:Z$766,"")</f>
        <v>0</v>
      </c>
      <c r="AG1616" s="48">
        <f>_xlfn.XLOOKUP($F1616,Main_OG!$D$1:$D$766,Main_OG!AA$1:AA$766,"")</f>
        <v>2.09</v>
      </c>
      <c r="AH1616" s="48">
        <f>_xlfn.XLOOKUP($F1616,Main_OG!$D$1:$D$766,Main_OG!AB$1:AB$766,"")</f>
        <v>22.758921780738341</v>
      </c>
      <c r="AI1616" s="48">
        <f>_xlfn.XLOOKUP($F1616,Main_OG!$D$1:$D$766,Main_OG!AC$1:AC$766,"")</f>
        <v>4.6524343752411106</v>
      </c>
      <c r="AJ1616" s="48">
        <f>_xlfn.XLOOKUP($F1616,Main_OG!$D$1:$D$766,Main_OG!AD$1:AD$766,"")</f>
        <v>0.75949643062398253</v>
      </c>
    </row>
    <row r="1617" spans="2:36" x14ac:dyDescent="0.35">
      <c r="B1617" s="36" t="s">
        <v>2707</v>
      </c>
      <c r="C1617" s="45" t="s">
        <v>886</v>
      </c>
      <c r="D1617" s="45" t="s">
        <v>4459</v>
      </c>
      <c r="E1617" s="36" t="s">
        <v>2707</v>
      </c>
      <c r="F1617" s="36" t="str">
        <f t="shared" si="75"/>
        <v>2011_WY</v>
      </c>
      <c r="G1617" s="45">
        <v>2011</v>
      </c>
      <c r="H1617" s="45">
        <f>_xlfn.XLOOKUP(J1617,Main_OG!$B$1:$B$766,Main_OG!$O$1:$O$766,"")</f>
        <v>0</v>
      </c>
      <c r="I1617" s="45">
        <f>_xlfn.XLOOKUP(F1617,Main_OG!$D$1:$D$766,Main_OG!$J$1:$J$766,"")</f>
        <v>0</v>
      </c>
      <c r="J1617" s="45" t="s">
        <v>886</v>
      </c>
      <c r="K1617" s="45" t="str">
        <f t="shared" si="76"/>
        <v>Montana-Dakota Utilities Co_WY</v>
      </c>
      <c r="L1617" s="45" t="str">
        <f t="shared" si="77"/>
        <v>Montana-Dakota Utilities Co_WY</v>
      </c>
      <c r="M1617" s="45" t="s">
        <v>2723</v>
      </c>
      <c r="N1617" s="45">
        <v>0</v>
      </c>
      <c r="O1617" s="45">
        <v>2482</v>
      </c>
      <c r="P1617" s="45">
        <v>24</v>
      </c>
      <c r="Q1617" s="45">
        <v>12615</v>
      </c>
      <c r="R1617" s="45">
        <v>0</v>
      </c>
      <c r="S1617" s="45">
        <v>140902</v>
      </c>
      <c r="T1617" s="45">
        <v>3423</v>
      </c>
      <c r="U1617" s="45">
        <v>137814</v>
      </c>
      <c r="V1617" s="45">
        <v>0</v>
      </c>
      <c r="W1617" s="45">
        <v>6.72</v>
      </c>
      <c r="X1617" s="45">
        <v>7.22</v>
      </c>
      <c r="Y1617" s="45">
        <v>9.2899999999999991</v>
      </c>
      <c r="Z1617" s="46">
        <v>38929.800000000003</v>
      </c>
      <c r="AA1617" s="46">
        <v>68599.854447030884</v>
      </c>
      <c r="AB1617" s="47">
        <f>_xlfn.XLOOKUP($F1617,Main_OG!$D$1:$D$766,Main_OG!AJ$1:AJ$766,"")</f>
        <v>50626282</v>
      </c>
      <c r="AC1617" s="47">
        <f>_xlfn.XLOOKUP($F1617,Main_OG!$D$1:$D$766,Main_OG!AK$1:AK$766,"")</f>
        <v>214548</v>
      </c>
      <c r="AD1617" s="47">
        <f>_xlfn.XLOOKUP($F1617,Main_OG!$D$1:$D$766,Main_OG!AL$1:AL$766,"")</f>
        <v>5857650</v>
      </c>
      <c r="AE1617" s="47">
        <f>_xlfn.XLOOKUP($F1617,Main_OG!$D$1:$D$766,Main_OG!AM$1:AM$766,"")</f>
        <v>0</v>
      </c>
      <c r="AF1617" s="48">
        <f>_xlfn.XLOOKUP($F1617,Main_OG!$D$1:$D$766,Main_OG!Z$1:Z$766,"")</f>
        <v>0</v>
      </c>
      <c r="AG1617" s="48">
        <f>_xlfn.XLOOKUP($F1617,Main_OG!$D$1:$D$766,Main_OG!AA$1:AA$766,"")</f>
        <v>2.3089180475565318</v>
      </c>
      <c r="AH1617" s="48">
        <f>_xlfn.XLOOKUP($F1617,Main_OG!$D$1:$D$766,Main_OG!AB$1:AB$766,"")</f>
        <v>22.758921780738341</v>
      </c>
      <c r="AI1617" s="48">
        <f>_xlfn.XLOOKUP($F1617,Main_OG!$D$1:$D$766,Main_OG!AC$1:AC$766,"")</f>
        <v>4.6524343752411106</v>
      </c>
      <c r="AJ1617" s="48">
        <f>_xlfn.XLOOKUP($F1617,Main_OG!$D$1:$D$766,Main_OG!AD$1:AD$766,"")</f>
        <v>0.75949643062398253</v>
      </c>
    </row>
    <row r="1618" spans="2:36" x14ac:dyDescent="0.35">
      <c r="B1618" s="36" t="s">
        <v>2707</v>
      </c>
      <c r="C1618" s="45" t="s">
        <v>858</v>
      </c>
      <c r="D1618" s="45" t="s">
        <v>4459</v>
      </c>
      <c r="E1618" s="36" t="s">
        <v>2707</v>
      </c>
      <c r="F1618" s="36" t="str">
        <f t="shared" si="75"/>
        <v>2012_MT</v>
      </c>
      <c r="G1618" s="45">
        <v>2012</v>
      </c>
      <c r="H1618" s="45">
        <f>_xlfn.XLOOKUP(J1618,Main_OG!$B$1:$B$766,Main_OG!$O$1:$O$766,"")</f>
        <v>0</v>
      </c>
      <c r="I1618" s="45">
        <f>_xlfn.XLOOKUP(F1618,Main_OG!$D$1:$D$766,Main_OG!$J$1:$J$766,"")</f>
        <v>0</v>
      </c>
      <c r="J1618" s="45" t="s">
        <v>858</v>
      </c>
      <c r="K1618" s="45" t="str">
        <f t="shared" si="76"/>
        <v>Montana-Dakota Utilities Co_MT</v>
      </c>
      <c r="L1618" s="45" t="str">
        <f t="shared" si="77"/>
        <v>Montana-Dakota Utilities Co_MT</v>
      </c>
      <c r="M1618" s="45" t="s">
        <v>2724</v>
      </c>
      <c r="N1618" s="45">
        <v>0</v>
      </c>
      <c r="O1618" s="45">
        <v>5478</v>
      </c>
      <c r="P1618" s="45">
        <v>143</v>
      </c>
      <c r="Q1618" s="45">
        <v>19390</v>
      </c>
      <c r="R1618" s="45">
        <v>0</v>
      </c>
      <c r="S1618" s="45">
        <v>251430</v>
      </c>
      <c r="T1618" s="45">
        <v>320527</v>
      </c>
      <c r="U1618" s="45">
        <v>190509</v>
      </c>
      <c r="V1618" s="45">
        <v>0</v>
      </c>
      <c r="W1618" s="45">
        <v>7.0373463999999997</v>
      </c>
      <c r="X1618" s="45">
        <v>5.3231085</v>
      </c>
      <c r="Y1618" s="45">
        <v>8.4205995999999992</v>
      </c>
      <c r="Z1618" s="46">
        <v>44329.1</v>
      </c>
      <c r="AA1618" s="46">
        <v>44145.103209821464</v>
      </c>
      <c r="AB1618" s="47">
        <f>_xlfn.XLOOKUP($F1618,Main_OG!$D$1:$D$766,Main_OG!AJ$1:AJ$766,"")</f>
        <v>18128922</v>
      </c>
      <c r="AC1618" s="47">
        <f>_xlfn.XLOOKUP($F1618,Main_OG!$D$1:$D$766,Main_OG!AK$1:AK$766,"")</f>
        <v>1779144</v>
      </c>
      <c r="AD1618" s="47">
        <f>_xlfn.XLOOKUP($F1618,Main_OG!$D$1:$D$766,Main_OG!AL$1:AL$766,"")</f>
        <v>10739166</v>
      </c>
      <c r="AE1618" s="47">
        <f>_xlfn.XLOOKUP($F1618,Main_OG!$D$1:$D$766,Main_OG!AM$1:AM$766,"")</f>
        <v>0</v>
      </c>
      <c r="AF1618" s="48">
        <f>_xlfn.XLOOKUP($F1618,Main_OG!$D$1:$D$766,Main_OG!Z$1:Z$766,"")</f>
        <v>0</v>
      </c>
      <c r="AG1618" s="48">
        <f>_xlfn.XLOOKUP($F1618,Main_OG!$D$1:$D$766,Main_OG!AA$1:AA$766,"")</f>
        <v>2.324237813104427</v>
      </c>
      <c r="AH1618" s="48">
        <f>_xlfn.XLOOKUP($F1618,Main_OG!$D$1:$D$766,Main_OG!AB$1:AB$766,"")</f>
        <v>23.49195884567845</v>
      </c>
      <c r="AI1618" s="48">
        <f>_xlfn.XLOOKUP($F1618,Main_OG!$D$1:$D$766,Main_OG!AC$1:AC$766,"")</f>
        <v>3.503818060367514</v>
      </c>
      <c r="AJ1618" s="48">
        <f>_xlfn.XLOOKUP($F1618,Main_OG!$D$1:$D$766,Main_OG!AD$1:AD$766,"")</f>
        <v>0.75442193202762442</v>
      </c>
    </row>
    <row r="1619" spans="2:36" x14ac:dyDescent="0.35">
      <c r="B1619" s="36" t="s">
        <v>2707</v>
      </c>
      <c r="C1619" s="45" t="s">
        <v>799</v>
      </c>
      <c r="D1619" s="45" t="s">
        <v>4459</v>
      </c>
      <c r="E1619" s="36" t="s">
        <v>2707</v>
      </c>
      <c r="F1619" s="36" t="str">
        <f t="shared" si="75"/>
        <v>2012_ND</v>
      </c>
      <c r="G1619" s="45">
        <v>2012</v>
      </c>
      <c r="H1619" s="45">
        <f>_xlfn.XLOOKUP(J1619,Main_OG!$B$1:$B$766,Main_OG!$O$1:$O$766,"")</f>
        <v>0</v>
      </c>
      <c r="I1619" s="45">
        <f>_xlfn.XLOOKUP(F1619,Main_OG!$D$1:$D$766,Main_OG!$J$1:$J$766,"")</f>
        <v>0</v>
      </c>
      <c r="J1619" s="45" t="s">
        <v>799</v>
      </c>
      <c r="K1619" s="45" t="str">
        <f t="shared" si="76"/>
        <v>Montana-Dakota Utilities Co_ND</v>
      </c>
      <c r="L1619" s="45" t="str">
        <f t="shared" si="77"/>
        <v>Montana-Dakota Utilities Co_ND</v>
      </c>
      <c r="M1619" s="45" t="s">
        <v>2725</v>
      </c>
      <c r="N1619" s="45">
        <v>0</v>
      </c>
      <c r="O1619" s="45">
        <v>13050</v>
      </c>
      <c r="P1619" s="45">
        <v>105</v>
      </c>
      <c r="Q1619" s="45">
        <v>69594</v>
      </c>
      <c r="R1619" s="45">
        <v>0</v>
      </c>
      <c r="S1619" s="45">
        <v>945910</v>
      </c>
      <c r="T1619" s="45">
        <v>145233</v>
      </c>
      <c r="U1619" s="45">
        <v>714138</v>
      </c>
      <c r="V1619" s="45">
        <v>0</v>
      </c>
      <c r="W1619" s="45">
        <v>7.7302280000000003</v>
      </c>
      <c r="X1619" s="45">
        <v>6.3105492999999999</v>
      </c>
      <c r="Y1619" s="45">
        <v>8.2769717000000007</v>
      </c>
      <c r="Z1619" s="46">
        <v>53326.8</v>
      </c>
      <c r="AA1619" s="46">
        <v>75939.546613844243</v>
      </c>
      <c r="AB1619" s="47">
        <f>_xlfn.XLOOKUP($F1619,Main_OG!$D$1:$D$766,Main_OG!AJ$1:AJ$766,"")</f>
        <v>45724882</v>
      </c>
      <c r="AC1619" s="47">
        <f>_xlfn.XLOOKUP($F1619,Main_OG!$D$1:$D$766,Main_OG!AK$1:AK$766,"")</f>
        <v>131256</v>
      </c>
      <c r="AD1619" s="47">
        <f>_xlfn.XLOOKUP($F1619,Main_OG!$D$1:$D$766,Main_OG!AL$1:AL$766,"")</f>
        <v>194204</v>
      </c>
      <c r="AE1619" s="47">
        <f>_xlfn.XLOOKUP($F1619,Main_OG!$D$1:$D$766,Main_OG!AM$1:AM$766,"")</f>
        <v>0</v>
      </c>
      <c r="AF1619" s="48">
        <f>_xlfn.XLOOKUP($F1619,Main_OG!$D$1:$D$766,Main_OG!Z$1:Z$766,"")</f>
        <v>1.65</v>
      </c>
      <c r="AG1619" s="48">
        <f>_xlfn.XLOOKUP($F1619,Main_OG!$D$1:$D$766,Main_OG!AA$1:AA$766,"")</f>
        <v>1.49</v>
      </c>
      <c r="AH1619" s="48">
        <f>_xlfn.XLOOKUP($F1619,Main_OG!$D$1:$D$766,Main_OG!AB$1:AB$766,"")</f>
        <v>23.49195884567845</v>
      </c>
      <c r="AI1619" s="48">
        <f>_xlfn.XLOOKUP($F1619,Main_OG!$D$1:$D$766,Main_OG!AC$1:AC$766,"")</f>
        <v>5.71</v>
      </c>
      <c r="AJ1619" s="48">
        <f>_xlfn.XLOOKUP($F1619,Main_OG!$D$1:$D$766,Main_OG!AD$1:AD$766,"")</f>
        <v>0.75442193202762442</v>
      </c>
    </row>
    <row r="1620" spans="2:36" x14ac:dyDescent="0.35">
      <c r="B1620" s="36" t="s">
        <v>2707</v>
      </c>
      <c r="C1620" s="45" t="s">
        <v>847</v>
      </c>
      <c r="D1620" s="45" t="s">
        <v>4459</v>
      </c>
      <c r="E1620" s="36" t="s">
        <v>2707</v>
      </c>
      <c r="F1620" s="36" t="str">
        <f t="shared" si="75"/>
        <v>2012_SD</v>
      </c>
      <c r="G1620" s="45">
        <v>2012</v>
      </c>
      <c r="H1620" s="45">
        <f>_xlfn.XLOOKUP(J1620,Main_OG!$B$1:$B$766,Main_OG!$O$1:$O$766,"")</f>
        <v>0</v>
      </c>
      <c r="I1620" s="45">
        <f>_xlfn.XLOOKUP(F1620,Main_OG!$D$1:$D$766,Main_OG!$J$1:$J$766,"")</f>
        <v>0</v>
      </c>
      <c r="J1620" s="45" t="s">
        <v>847</v>
      </c>
      <c r="K1620" s="45" t="str">
        <f t="shared" si="76"/>
        <v>Montana-Dakota Utilities Co_SD</v>
      </c>
      <c r="L1620" s="45" t="str">
        <f t="shared" si="77"/>
        <v>Montana-Dakota Utilities Co_SD</v>
      </c>
      <c r="M1620" s="45" t="s">
        <v>2726</v>
      </c>
      <c r="N1620" s="45">
        <v>0</v>
      </c>
      <c r="O1620" s="45">
        <v>2022</v>
      </c>
      <c r="P1620" s="45">
        <v>8</v>
      </c>
      <c r="Q1620" s="45">
        <v>6593</v>
      </c>
      <c r="R1620" s="45">
        <v>0</v>
      </c>
      <c r="S1620" s="45">
        <v>67875</v>
      </c>
      <c r="T1620" s="45">
        <v>7527</v>
      </c>
      <c r="U1620" s="45">
        <v>70158</v>
      </c>
      <c r="V1620" s="45">
        <v>0</v>
      </c>
      <c r="W1620" s="45">
        <v>8.2799262999999996</v>
      </c>
      <c r="X1620" s="45">
        <v>6.4700411999999998</v>
      </c>
      <c r="Y1620" s="45">
        <v>9.3218165000000006</v>
      </c>
      <c r="Z1620" s="46">
        <v>48653.9</v>
      </c>
      <c r="AA1620" s="46">
        <v>58347.874160979256</v>
      </c>
      <c r="AB1620" s="47">
        <f>_xlfn.XLOOKUP($F1620,Main_OG!$D$1:$D$766,Main_OG!AJ$1:AJ$766,"")</f>
        <v>3900284</v>
      </c>
      <c r="AC1620" s="47">
        <f>_xlfn.XLOOKUP($F1620,Main_OG!$D$1:$D$766,Main_OG!AK$1:AK$766,"")</f>
        <v>35202</v>
      </c>
      <c r="AD1620" s="47">
        <f>_xlfn.XLOOKUP($F1620,Main_OG!$D$1:$D$766,Main_OG!AL$1:AL$766,"")</f>
        <v>4929716</v>
      </c>
      <c r="AE1620" s="47">
        <f>_xlfn.XLOOKUP($F1620,Main_OG!$D$1:$D$766,Main_OG!AM$1:AM$766,"")</f>
        <v>0</v>
      </c>
      <c r="AF1620" s="48">
        <f>_xlfn.XLOOKUP($F1620,Main_OG!$D$1:$D$766,Main_OG!Z$1:Z$766,"")</f>
        <v>0</v>
      </c>
      <c r="AG1620" s="48">
        <f>_xlfn.XLOOKUP($F1620,Main_OG!$D$1:$D$766,Main_OG!AA$1:AA$766,"")</f>
        <v>2.324237813104427</v>
      </c>
      <c r="AH1620" s="48">
        <f>_xlfn.XLOOKUP($F1620,Main_OG!$D$1:$D$766,Main_OG!AB$1:AB$766,"")</f>
        <v>23.49195884567845</v>
      </c>
      <c r="AI1620" s="48">
        <f>_xlfn.XLOOKUP($F1620,Main_OG!$D$1:$D$766,Main_OG!AC$1:AC$766,"")</f>
        <v>3.45</v>
      </c>
      <c r="AJ1620" s="48">
        <f>_xlfn.XLOOKUP($F1620,Main_OG!$D$1:$D$766,Main_OG!AD$1:AD$766,"")</f>
        <v>0.75442193202762442</v>
      </c>
    </row>
    <row r="1621" spans="2:36" x14ac:dyDescent="0.35">
      <c r="B1621" s="36" t="s">
        <v>2707</v>
      </c>
      <c r="C1621" s="45" t="s">
        <v>886</v>
      </c>
      <c r="D1621" s="45" t="s">
        <v>4459</v>
      </c>
      <c r="E1621" s="36" t="s">
        <v>2707</v>
      </c>
      <c r="F1621" s="36" t="str">
        <f t="shared" si="75"/>
        <v>2012_WY</v>
      </c>
      <c r="G1621" s="45">
        <v>2012</v>
      </c>
      <c r="H1621" s="45">
        <f>_xlfn.XLOOKUP(J1621,Main_OG!$B$1:$B$766,Main_OG!$O$1:$O$766,"")</f>
        <v>0</v>
      </c>
      <c r="I1621" s="45">
        <f>_xlfn.XLOOKUP(F1621,Main_OG!$D$1:$D$766,Main_OG!$J$1:$J$766,"")</f>
        <v>0</v>
      </c>
      <c r="J1621" s="45" t="s">
        <v>886</v>
      </c>
      <c r="K1621" s="45" t="str">
        <f t="shared" si="76"/>
        <v>Montana-Dakota Utilities Co_WY</v>
      </c>
      <c r="L1621" s="45" t="str">
        <f t="shared" si="77"/>
        <v>Montana-Dakota Utilities Co_WY</v>
      </c>
      <c r="M1621" s="45" t="s">
        <v>2727</v>
      </c>
      <c r="N1621" s="45">
        <v>0</v>
      </c>
      <c r="O1621" s="45">
        <v>2534</v>
      </c>
      <c r="P1621" s="45">
        <v>21</v>
      </c>
      <c r="Q1621" s="45">
        <v>12837</v>
      </c>
      <c r="R1621" s="45">
        <v>0</v>
      </c>
      <c r="S1621" s="45">
        <v>143283</v>
      </c>
      <c r="T1621" s="45">
        <v>3172</v>
      </c>
      <c r="U1621" s="45">
        <v>136766</v>
      </c>
      <c r="V1621" s="45">
        <v>0</v>
      </c>
      <c r="W1621" s="45">
        <v>7.3770091000000004</v>
      </c>
      <c r="X1621" s="45">
        <v>7.2509458000000002</v>
      </c>
      <c r="Y1621" s="45">
        <v>9.8957343000000009</v>
      </c>
      <c r="Z1621" s="46">
        <v>38085</v>
      </c>
      <c r="AA1621" s="46">
        <v>66044.574234899148</v>
      </c>
      <c r="AB1621" s="47">
        <f>_xlfn.XLOOKUP($F1621,Main_OG!$D$1:$D$766,Main_OG!AJ$1:AJ$766,"")</f>
        <v>52898770</v>
      </c>
      <c r="AC1621" s="47">
        <f>_xlfn.XLOOKUP($F1621,Main_OG!$D$1:$D$766,Main_OG!AK$1:AK$766,"")</f>
        <v>189480</v>
      </c>
      <c r="AD1621" s="47">
        <f>_xlfn.XLOOKUP($F1621,Main_OG!$D$1:$D$766,Main_OG!AL$1:AL$766,"")</f>
        <v>6670518</v>
      </c>
      <c r="AE1621" s="47">
        <f>_xlfn.XLOOKUP($F1621,Main_OG!$D$1:$D$766,Main_OG!AM$1:AM$766,"")</f>
        <v>0</v>
      </c>
      <c r="AF1621" s="48">
        <f>_xlfn.XLOOKUP($F1621,Main_OG!$D$1:$D$766,Main_OG!Z$1:Z$766,"")</f>
        <v>0</v>
      </c>
      <c r="AG1621" s="48">
        <f>_xlfn.XLOOKUP($F1621,Main_OG!$D$1:$D$766,Main_OG!AA$1:AA$766,"")</f>
        <v>1.45</v>
      </c>
      <c r="AH1621" s="48">
        <f>_xlfn.XLOOKUP($F1621,Main_OG!$D$1:$D$766,Main_OG!AB$1:AB$766,"")</f>
        <v>23.49195884567845</v>
      </c>
      <c r="AI1621" s="48">
        <f>_xlfn.XLOOKUP($F1621,Main_OG!$D$1:$D$766,Main_OG!AC$1:AC$766,"")</f>
        <v>5.86</v>
      </c>
      <c r="AJ1621" s="48">
        <f>_xlfn.XLOOKUP($F1621,Main_OG!$D$1:$D$766,Main_OG!AD$1:AD$766,"")</f>
        <v>0.75442193202762442</v>
      </c>
    </row>
    <row r="1622" spans="2:36" x14ac:dyDescent="0.35">
      <c r="B1622" s="36" t="s">
        <v>2707</v>
      </c>
      <c r="C1622" s="45" t="s">
        <v>858</v>
      </c>
      <c r="D1622" s="45" t="s">
        <v>4459</v>
      </c>
      <c r="E1622" s="36" t="s">
        <v>2707</v>
      </c>
      <c r="F1622" s="36" t="str">
        <f t="shared" si="75"/>
        <v>2013_MT</v>
      </c>
      <c r="G1622" s="45">
        <v>2013</v>
      </c>
      <c r="H1622" s="45">
        <f>_xlfn.XLOOKUP(J1622,Main_OG!$B$1:$B$766,Main_OG!$O$1:$O$766,"")</f>
        <v>0</v>
      </c>
      <c r="I1622" s="45">
        <f>_xlfn.XLOOKUP(F1622,Main_OG!$D$1:$D$766,Main_OG!$J$1:$J$766,"")</f>
        <v>0</v>
      </c>
      <c r="J1622" s="45" t="s">
        <v>858</v>
      </c>
      <c r="K1622" s="45" t="str">
        <f t="shared" si="76"/>
        <v>Montana-Dakota Utilities Co_MT</v>
      </c>
      <c r="L1622" s="45" t="str">
        <f t="shared" si="77"/>
        <v>Montana-Dakota Utilities Co_MT</v>
      </c>
      <c r="M1622" s="45" t="s">
        <v>2728</v>
      </c>
      <c r="N1622" s="45">
        <v>0</v>
      </c>
      <c r="O1622" s="45">
        <v>5438</v>
      </c>
      <c r="P1622" s="45">
        <v>125</v>
      </c>
      <c r="Q1622" s="45">
        <v>19758</v>
      </c>
      <c r="R1622" s="45">
        <v>0</v>
      </c>
      <c r="S1622" s="45">
        <v>261126</v>
      </c>
      <c r="T1622" s="45">
        <v>324504</v>
      </c>
      <c r="U1622" s="45">
        <v>196839</v>
      </c>
      <c r="V1622" s="45">
        <v>0</v>
      </c>
      <c r="W1622" s="45">
        <v>7.2371192000000004</v>
      </c>
      <c r="X1622" s="45">
        <v>5.2319848000000002</v>
      </c>
      <c r="Y1622" s="45">
        <v>8.5714720999999994</v>
      </c>
      <c r="Z1622" s="46">
        <v>45114.7</v>
      </c>
      <c r="AA1622" s="46">
        <v>44484.883026116244</v>
      </c>
      <c r="AB1622" s="47">
        <f>_xlfn.XLOOKUP($F1622,Main_OG!$D$1:$D$766,Main_OG!AJ$1:AJ$766,"")</f>
        <v>19140756</v>
      </c>
      <c r="AC1622" s="47">
        <f>_xlfn.XLOOKUP($F1622,Main_OG!$D$1:$D$766,Main_OG!AK$1:AK$766,"")</f>
        <v>1783602</v>
      </c>
      <c r="AD1622" s="47">
        <f>_xlfn.XLOOKUP($F1622,Main_OG!$D$1:$D$766,Main_OG!AL$1:AL$766,"")</f>
        <v>14545834</v>
      </c>
      <c r="AE1622" s="47">
        <f>_xlfn.XLOOKUP($F1622,Main_OG!$D$1:$D$766,Main_OG!AM$1:AM$766,"")</f>
        <v>0</v>
      </c>
      <c r="AF1622" s="48">
        <f>_xlfn.XLOOKUP($F1622,Main_OG!$D$1:$D$766,Main_OG!Z$1:Z$766,"")</f>
        <v>2</v>
      </c>
      <c r="AG1622" s="48">
        <f>_xlfn.XLOOKUP($F1622,Main_OG!$D$1:$D$766,Main_OG!AA$1:AA$766,"")</f>
        <v>2.3089180475565318</v>
      </c>
      <c r="AH1622" s="48">
        <f>_xlfn.XLOOKUP($F1622,Main_OG!$D$1:$D$766,Main_OG!AB$1:AB$766,"")</f>
        <v>23.85</v>
      </c>
      <c r="AI1622" s="48">
        <f>_xlfn.XLOOKUP($F1622,Main_OG!$D$1:$D$766,Main_OG!AC$1:AC$766,"")</f>
        <v>5.21</v>
      </c>
      <c r="AJ1622" s="48">
        <f>_xlfn.XLOOKUP($F1622,Main_OG!$D$1:$D$766,Main_OG!AD$1:AD$766,"")</f>
        <v>0.73100116927520231</v>
      </c>
    </row>
    <row r="1623" spans="2:36" x14ac:dyDescent="0.35">
      <c r="B1623" s="36" t="s">
        <v>2707</v>
      </c>
      <c r="C1623" s="45" t="s">
        <v>799</v>
      </c>
      <c r="D1623" s="45" t="s">
        <v>4459</v>
      </c>
      <c r="E1623" s="36" t="s">
        <v>2707</v>
      </c>
      <c r="F1623" s="36" t="str">
        <f t="shared" si="75"/>
        <v>2013_ND</v>
      </c>
      <c r="G1623" s="45">
        <v>2013</v>
      </c>
      <c r="H1623" s="45">
        <f>_xlfn.XLOOKUP(J1623,Main_OG!$B$1:$B$766,Main_OG!$O$1:$O$766,"")</f>
        <v>0</v>
      </c>
      <c r="I1623" s="45">
        <f>_xlfn.XLOOKUP(F1623,Main_OG!$D$1:$D$766,Main_OG!$J$1:$J$766,"")</f>
        <v>0</v>
      </c>
      <c r="J1623" s="45" t="s">
        <v>799</v>
      </c>
      <c r="K1623" s="45" t="str">
        <f t="shared" si="76"/>
        <v>Montana-Dakota Utilities Co_ND</v>
      </c>
      <c r="L1623" s="45" t="str">
        <f t="shared" si="77"/>
        <v>Montana-Dakota Utilities Co_ND</v>
      </c>
      <c r="M1623" s="45" t="s">
        <v>2729</v>
      </c>
      <c r="N1623" s="45">
        <v>0</v>
      </c>
      <c r="O1623" s="45">
        <v>13043</v>
      </c>
      <c r="P1623" s="45">
        <v>98</v>
      </c>
      <c r="Q1623" s="45">
        <v>72385</v>
      </c>
      <c r="R1623" s="45">
        <v>0</v>
      </c>
      <c r="S1623" s="45">
        <v>994607</v>
      </c>
      <c r="T1623" s="45">
        <v>168581</v>
      </c>
      <c r="U1623" s="45">
        <v>786334</v>
      </c>
      <c r="V1623" s="45">
        <v>0</v>
      </c>
      <c r="W1623" s="45">
        <v>7.7862914999999999</v>
      </c>
      <c r="X1623" s="45">
        <v>6.2527806000000004</v>
      </c>
      <c r="Y1623" s="45">
        <v>8.2140667999999994</v>
      </c>
      <c r="Z1623" s="46">
        <v>54690.9</v>
      </c>
      <c r="AA1623" s="46">
        <v>75628.812319452831</v>
      </c>
      <c r="AB1623" s="47">
        <f>_xlfn.XLOOKUP($F1623,Main_OG!$D$1:$D$766,Main_OG!AJ$1:AJ$766,"")</f>
        <v>44731122</v>
      </c>
      <c r="AC1623" s="47">
        <f>_xlfn.XLOOKUP($F1623,Main_OG!$D$1:$D$766,Main_OG!AK$1:AK$766,"")</f>
        <v>129186</v>
      </c>
      <c r="AD1623" s="47">
        <f>_xlfn.XLOOKUP($F1623,Main_OG!$D$1:$D$766,Main_OG!AL$1:AL$766,"")</f>
        <v>828682</v>
      </c>
      <c r="AE1623" s="47">
        <f>_xlfn.XLOOKUP($F1623,Main_OG!$D$1:$D$766,Main_OG!AM$1:AM$766,"")</f>
        <v>0</v>
      </c>
      <c r="AF1623" s="48">
        <f>_xlfn.XLOOKUP($F1623,Main_OG!$D$1:$D$766,Main_OG!Z$1:Z$766,"")</f>
        <v>1.8</v>
      </c>
      <c r="AG1623" s="48">
        <f>_xlfn.XLOOKUP($F1623,Main_OG!$D$1:$D$766,Main_OG!AA$1:AA$766,"")</f>
        <v>2.3089180475565318</v>
      </c>
      <c r="AH1623" s="48">
        <f>_xlfn.XLOOKUP($F1623,Main_OG!$D$1:$D$766,Main_OG!AB$1:AB$766,"")</f>
        <v>23.28</v>
      </c>
      <c r="AI1623" s="48">
        <f>_xlfn.XLOOKUP($F1623,Main_OG!$D$1:$D$766,Main_OG!AC$1:AC$766,"")</f>
        <v>4.4043332512284126</v>
      </c>
      <c r="AJ1623" s="48">
        <f>_xlfn.XLOOKUP($F1623,Main_OG!$D$1:$D$766,Main_OG!AD$1:AD$766,"")</f>
        <v>0.73100116927520231</v>
      </c>
    </row>
    <row r="1624" spans="2:36" x14ac:dyDescent="0.35">
      <c r="B1624" s="36" t="s">
        <v>2707</v>
      </c>
      <c r="C1624" s="45" t="s">
        <v>847</v>
      </c>
      <c r="D1624" s="45" t="s">
        <v>4459</v>
      </c>
      <c r="E1624" s="36" t="s">
        <v>2707</v>
      </c>
      <c r="F1624" s="36" t="str">
        <f t="shared" si="75"/>
        <v>2013_SD</v>
      </c>
      <c r="G1624" s="45">
        <v>2013</v>
      </c>
      <c r="H1624" s="45">
        <f>_xlfn.XLOOKUP(J1624,Main_OG!$B$1:$B$766,Main_OG!$O$1:$O$766,"")</f>
        <v>0</v>
      </c>
      <c r="I1624" s="45">
        <f>_xlfn.XLOOKUP(F1624,Main_OG!$D$1:$D$766,Main_OG!$J$1:$J$766,"")</f>
        <v>0</v>
      </c>
      <c r="J1624" s="45" t="s">
        <v>847</v>
      </c>
      <c r="K1624" s="45" t="str">
        <f t="shared" si="76"/>
        <v>Montana-Dakota Utilities Co_SD</v>
      </c>
      <c r="L1624" s="45" t="str">
        <f t="shared" si="77"/>
        <v>Montana-Dakota Utilities Co_SD</v>
      </c>
      <c r="M1624" s="45" t="s">
        <v>2730</v>
      </c>
      <c r="N1624" s="45">
        <v>0</v>
      </c>
      <c r="O1624" s="45">
        <v>1960</v>
      </c>
      <c r="P1624" s="45">
        <v>5</v>
      </c>
      <c r="Q1624" s="45">
        <v>6579</v>
      </c>
      <c r="R1624" s="45">
        <v>0</v>
      </c>
      <c r="S1624" s="45">
        <v>71808</v>
      </c>
      <c r="T1624" s="45">
        <v>7791</v>
      </c>
      <c r="U1624" s="45">
        <v>75039</v>
      </c>
      <c r="V1624" s="45">
        <v>0</v>
      </c>
      <c r="W1624" s="45">
        <v>8.2497772000000005</v>
      </c>
      <c r="X1624" s="45">
        <v>6.5973559000000002</v>
      </c>
      <c r="Y1624" s="45">
        <v>9.2978318000000009</v>
      </c>
      <c r="Z1624" s="46">
        <v>48610.1</v>
      </c>
      <c r="AA1624" s="46">
        <v>57680.263802712783</v>
      </c>
      <c r="AB1624" s="47">
        <f>_xlfn.XLOOKUP($F1624,Main_OG!$D$1:$D$766,Main_OG!AJ$1:AJ$766,"")</f>
        <v>3694146</v>
      </c>
      <c r="AC1624" s="47">
        <f>_xlfn.XLOOKUP($F1624,Main_OG!$D$1:$D$766,Main_OG!AK$1:AK$766,"")</f>
        <v>42112</v>
      </c>
      <c r="AD1624" s="47">
        <f>_xlfn.XLOOKUP($F1624,Main_OG!$D$1:$D$766,Main_OG!AL$1:AL$766,"")</f>
        <v>8142652</v>
      </c>
      <c r="AE1624" s="47">
        <f>_xlfn.XLOOKUP($F1624,Main_OG!$D$1:$D$766,Main_OG!AM$1:AM$766,"")</f>
        <v>0</v>
      </c>
      <c r="AF1624" s="48">
        <f>_xlfn.XLOOKUP($F1624,Main_OG!$D$1:$D$766,Main_OG!Z$1:Z$766,"")</f>
        <v>0</v>
      </c>
      <c r="AG1624" s="48">
        <f>_xlfn.XLOOKUP($F1624,Main_OG!$D$1:$D$766,Main_OG!AA$1:AA$766,"")</f>
        <v>2</v>
      </c>
      <c r="AH1624" s="48">
        <f>_xlfn.XLOOKUP($F1624,Main_OG!$D$1:$D$766,Main_OG!AB$1:AB$766,"")</f>
        <v>22.862714639490921</v>
      </c>
      <c r="AI1624" s="48">
        <f>_xlfn.XLOOKUP($F1624,Main_OG!$D$1:$D$766,Main_OG!AC$1:AC$766,"")</f>
        <v>4.22</v>
      </c>
      <c r="AJ1624" s="48">
        <f>_xlfn.XLOOKUP($F1624,Main_OG!$D$1:$D$766,Main_OG!AD$1:AD$766,"")</f>
        <v>0.73100116927520231</v>
      </c>
    </row>
    <row r="1625" spans="2:36" x14ac:dyDescent="0.35">
      <c r="B1625" s="36" t="s">
        <v>2707</v>
      </c>
      <c r="C1625" s="45" t="s">
        <v>886</v>
      </c>
      <c r="D1625" s="45" t="s">
        <v>4459</v>
      </c>
      <c r="E1625" s="36" t="s">
        <v>2707</v>
      </c>
      <c r="F1625" s="36" t="str">
        <f t="shared" si="75"/>
        <v>2013_WY</v>
      </c>
      <c r="G1625" s="45">
        <v>2013</v>
      </c>
      <c r="H1625" s="45">
        <f>_xlfn.XLOOKUP(J1625,Main_OG!$B$1:$B$766,Main_OG!$O$1:$O$766,"")</f>
        <v>0</v>
      </c>
      <c r="I1625" s="45">
        <f>_xlfn.XLOOKUP(F1625,Main_OG!$D$1:$D$766,Main_OG!$J$1:$J$766,"")</f>
        <v>0</v>
      </c>
      <c r="J1625" s="45" t="s">
        <v>886</v>
      </c>
      <c r="K1625" s="45" t="str">
        <f t="shared" si="76"/>
        <v>Montana-Dakota Utilities Co_WY</v>
      </c>
      <c r="L1625" s="45" t="str">
        <f t="shared" si="77"/>
        <v>Montana-Dakota Utilities Co_WY</v>
      </c>
      <c r="M1625" s="45" t="s">
        <v>2731</v>
      </c>
      <c r="N1625" s="45">
        <v>0</v>
      </c>
      <c r="O1625" s="45">
        <v>2331</v>
      </c>
      <c r="P1625" s="45">
        <v>16</v>
      </c>
      <c r="Q1625" s="45">
        <v>12896</v>
      </c>
      <c r="R1625" s="45">
        <v>0</v>
      </c>
      <c r="S1625" s="45">
        <v>142611</v>
      </c>
      <c r="T1625" s="45">
        <v>2629</v>
      </c>
      <c r="U1625" s="45">
        <v>141217</v>
      </c>
      <c r="V1625" s="45">
        <v>0</v>
      </c>
      <c r="W1625" s="45">
        <v>7.6165232999999999</v>
      </c>
      <c r="X1625" s="45">
        <v>8.3301636000000006</v>
      </c>
      <c r="Y1625" s="45">
        <v>10.177953</v>
      </c>
      <c r="Z1625" s="46">
        <v>38408.699999999997</v>
      </c>
      <c r="AA1625" s="46">
        <v>65924.101472657989</v>
      </c>
      <c r="AB1625" s="47">
        <f>_xlfn.XLOOKUP($F1625,Main_OG!$D$1:$D$766,Main_OG!AJ$1:AJ$766,"")</f>
        <v>56223316</v>
      </c>
      <c r="AC1625" s="47">
        <f>_xlfn.XLOOKUP($F1625,Main_OG!$D$1:$D$766,Main_OG!AK$1:AK$766,"")</f>
        <v>145218</v>
      </c>
      <c r="AD1625" s="47">
        <f>_xlfn.XLOOKUP($F1625,Main_OG!$D$1:$D$766,Main_OG!AL$1:AL$766,"")</f>
        <v>6648008</v>
      </c>
      <c r="AE1625" s="47">
        <f>_xlfn.XLOOKUP($F1625,Main_OG!$D$1:$D$766,Main_OG!AM$1:AM$766,"")</f>
        <v>0</v>
      </c>
      <c r="AF1625" s="48">
        <f>_xlfn.XLOOKUP($F1625,Main_OG!$D$1:$D$766,Main_OG!Z$1:Z$766,"")</f>
        <v>1.55</v>
      </c>
      <c r="AG1625" s="48">
        <f>_xlfn.XLOOKUP($F1625,Main_OG!$D$1:$D$766,Main_OG!AA$1:AA$766,"")</f>
        <v>2.3089180475565318</v>
      </c>
      <c r="AH1625" s="48">
        <f>_xlfn.XLOOKUP($F1625,Main_OG!$D$1:$D$766,Main_OG!AB$1:AB$766,"")</f>
        <v>23.33</v>
      </c>
      <c r="AI1625" s="48">
        <f>_xlfn.XLOOKUP($F1625,Main_OG!$D$1:$D$766,Main_OG!AC$1:AC$766,"")</f>
        <v>4.4043332512284126</v>
      </c>
      <c r="AJ1625" s="48">
        <f>_xlfn.XLOOKUP($F1625,Main_OG!$D$1:$D$766,Main_OG!AD$1:AD$766,"")</f>
        <v>0.73100116927520231</v>
      </c>
    </row>
    <row r="1626" spans="2:36" x14ac:dyDescent="0.35">
      <c r="B1626" s="36" t="s">
        <v>2707</v>
      </c>
      <c r="C1626" s="45" t="s">
        <v>858</v>
      </c>
      <c r="D1626" s="45" t="s">
        <v>4459</v>
      </c>
      <c r="E1626" s="36" t="s">
        <v>2707</v>
      </c>
      <c r="F1626" s="36" t="str">
        <f t="shared" si="75"/>
        <v>2014_MT</v>
      </c>
      <c r="G1626" s="45">
        <v>2014</v>
      </c>
      <c r="H1626" s="45">
        <f>_xlfn.XLOOKUP(J1626,Main_OG!$B$1:$B$766,Main_OG!$O$1:$O$766,"")</f>
        <v>0</v>
      </c>
      <c r="I1626" s="45">
        <f>_xlfn.XLOOKUP(F1626,Main_OG!$D$1:$D$766,Main_OG!$J$1:$J$766,"")</f>
        <v>0</v>
      </c>
      <c r="J1626" s="45" t="s">
        <v>858</v>
      </c>
      <c r="K1626" s="45" t="str">
        <f t="shared" si="76"/>
        <v>Montana-Dakota Utilities Co_MT</v>
      </c>
      <c r="L1626" s="45" t="str">
        <f t="shared" si="77"/>
        <v>Montana-Dakota Utilities Co_MT</v>
      </c>
      <c r="M1626" s="45" t="s">
        <v>2732</v>
      </c>
      <c r="N1626" s="45">
        <v>0</v>
      </c>
      <c r="O1626" s="45">
        <v>5497</v>
      </c>
      <c r="P1626" s="45">
        <v>120</v>
      </c>
      <c r="Q1626" s="45">
        <v>20114</v>
      </c>
      <c r="R1626" s="45">
        <v>0</v>
      </c>
      <c r="S1626" s="45">
        <v>268520</v>
      </c>
      <c r="T1626" s="45">
        <v>335255</v>
      </c>
      <c r="U1626" s="45">
        <v>199954</v>
      </c>
      <c r="V1626" s="45">
        <v>0</v>
      </c>
      <c r="W1626" s="45">
        <v>7.3581111000000003</v>
      </c>
      <c r="X1626" s="45">
        <v>5.4689714</v>
      </c>
      <c r="Y1626" s="45">
        <v>8.6824969999999997</v>
      </c>
      <c r="Z1626" s="46">
        <v>46166.7</v>
      </c>
      <c r="AA1626" s="46">
        <v>45143.875219159505</v>
      </c>
      <c r="AB1626" s="47">
        <f>_xlfn.XLOOKUP($F1626,Main_OG!$D$1:$D$766,Main_OG!AJ$1:AJ$766,"")</f>
        <v>20373700</v>
      </c>
      <c r="AC1626" s="47">
        <f>_xlfn.XLOOKUP($F1626,Main_OG!$D$1:$D$766,Main_OG!AK$1:AK$766,"")</f>
        <v>1641220</v>
      </c>
      <c r="AD1626" s="47">
        <f>_xlfn.XLOOKUP($F1626,Main_OG!$D$1:$D$766,Main_OG!AL$1:AL$766,"")</f>
        <v>11872928</v>
      </c>
      <c r="AE1626" s="47">
        <f>_xlfn.XLOOKUP($F1626,Main_OG!$D$1:$D$766,Main_OG!AM$1:AM$766,"")</f>
        <v>0</v>
      </c>
      <c r="AF1626" s="48">
        <f>_xlfn.XLOOKUP($F1626,Main_OG!$D$1:$D$766,Main_OG!Z$1:Z$766,"")</f>
        <v>0</v>
      </c>
      <c r="AG1626" s="48">
        <f>_xlfn.XLOOKUP($F1626,Main_OG!$D$1:$D$766,Main_OG!AA$1:AA$766,"")</f>
        <v>2.322195177698041</v>
      </c>
      <c r="AH1626" s="48">
        <f>_xlfn.XLOOKUP($F1626,Main_OG!$D$1:$D$766,Main_OG!AB$1:AB$766,"")</f>
        <v>22.73</v>
      </c>
      <c r="AI1626" s="48">
        <f>_xlfn.XLOOKUP($F1626,Main_OG!$D$1:$D$766,Main_OG!AC$1:AC$766,"")</f>
        <v>4.9924248044436963</v>
      </c>
      <c r="AJ1626" s="48">
        <f>_xlfn.XLOOKUP($F1626,Main_OG!$D$1:$D$766,Main_OG!AD$1:AD$766,"")</f>
        <v>0.68548682032632846</v>
      </c>
    </row>
    <row r="1627" spans="2:36" x14ac:dyDescent="0.35">
      <c r="B1627" s="36" t="s">
        <v>2707</v>
      </c>
      <c r="C1627" s="45" t="s">
        <v>799</v>
      </c>
      <c r="D1627" s="45" t="s">
        <v>4459</v>
      </c>
      <c r="E1627" s="36" t="s">
        <v>2707</v>
      </c>
      <c r="F1627" s="36" t="str">
        <f t="shared" si="75"/>
        <v>2014_ND</v>
      </c>
      <c r="G1627" s="45">
        <v>2014</v>
      </c>
      <c r="H1627" s="45">
        <f>_xlfn.XLOOKUP(J1627,Main_OG!$B$1:$B$766,Main_OG!$O$1:$O$766,"")</f>
        <v>0</v>
      </c>
      <c r="I1627" s="45">
        <f>_xlfn.XLOOKUP(F1627,Main_OG!$D$1:$D$766,Main_OG!$J$1:$J$766,"")</f>
        <v>0</v>
      </c>
      <c r="J1627" s="45" t="s">
        <v>799</v>
      </c>
      <c r="K1627" s="45" t="str">
        <f t="shared" si="76"/>
        <v>Montana-Dakota Utilities Co_ND</v>
      </c>
      <c r="L1627" s="45" t="str">
        <f t="shared" si="77"/>
        <v>Montana-Dakota Utilities Co_ND</v>
      </c>
      <c r="M1627" s="45" t="s">
        <v>2733</v>
      </c>
      <c r="N1627" s="45">
        <v>0</v>
      </c>
      <c r="O1627" s="45">
        <v>13535</v>
      </c>
      <c r="P1627" s="45">
        <v>100</v>
      </c>
      <c r="Q1627" s="45">
        <v>75508</v>
      </c>
      <c r="R1627" s="45">
        <v>0</v>
      </c>
      <c r="S1627" s="45">
        <v>1081889</v>
      </c>
      <c r="T1627" s="45">
        <v>175027</v>
      </c>
      <c r="U1627" s="45">
        <v>811250</v>
      </c>
      <c r="V1627" s="45">
        <v>0</v>
      </c>
      <c r="W1627" s="45">
        <v>8.0548003999999995</v>
      </c>
      <c r="X1627" s="45">
        <v>6.4207236999999999</v>
      </c>
      <c r="Y1627" s="45">
        <v>8.5925423999999992</v>
      </c>
      <c r="Z1627" s="46">
        <v>60193</v>
      </c>
      <c r="AA1627" s="46">
        <v>81481.070368846253</v>
      </c>
      <c r="AB1627" s="47">
        <f>_xlfn.XLOOKUP($F1627,Main_OG!$D$1:$D$766,Main_OG!AJ$1:AJ$766,"")</f>
        <v>44684490</v>
      </c>
      <c r="AC1627" s="47">
        <f>_xlfn.XLOOKUP($F1627,Main_OG!$D$1:$D$766,Main_OG!AK$1:AK$766,"")</f>
        <v>108014</v>
      </c>
      <c r="AD1627" s="47">
        <f>_xlfn.XLOOKUP($F1627,Main_OG!$D$1:$D$766,Main_OG!AL$1:AL$766,"")</f>
        <v>3967928</v>
      </c>
      <c r="AE1627" s="47">
        <f>_xlfn.XLOOKUP($F1627,Main_OG!$D$1:$D$766,Main_OG!AM$1:AM$766,"")</f>
        <v>0</v>
      </c>
      <c r="AF1627" s="48">
        <f>_xlfn.XLOOKUP($F1627,Main_OG!$D$1:$D$766,Main_OG!Z$1:Z$766,"")</f>
        <v>0</v>
      </c>
      <c r="AG1627" s="48">
        <f>_xlfn.XLOOKUP($F1627,Main_OG!$D$1:$D$766,Main_OG!AA$1:AA$766,"")</f>
        <v>1.53</v>
      </c>
      <c r="AH1627" s="48">
        <f>_xlfn.XLOOKUP($F1627,Main_OG!$D$1:$D$766,Main_OG!AB$1:AB$766,"")</f>
        <v>21.2</v>
      </c>
      <c r="AI1627" s="48">
        <f>_xlfn.XLOOKUP($F1627,Main_OG!$D$1:$D$766,Main_OG!AC$1:AC$766,"")</f>
        <v>4.9924248044436963</v>
      </c>
      <c r="AJ1627" s="48">
        <f>_xlfn.XLOOKUP($F1627,Main_OG!$D$1:$D$766,Main_OG!AD$1:AD$766,"")</f>
        <v>0.68548682032632846</v>
      </c>
    </row>
    <row r="1628" spans="2:36" x14ac:dyDescent="0.35">
      <c r="B1628" s="36" t="s">
        <v>2707</v>
      </c>
      <c r="C1628" s="45" t="s">
        <v>847</v>
      </c>
      <c r="D1628" s="45" t="s">
        <v>4459</v>
      </c>
      <c r="E1628" s="36" t="s">
        <v>2707</v>
      </c>
      <c r="F1628" s="36" t="str">
        <f t="shared" si="75"/>
        <v>2014_SD</v>
      </c>
      <c r="G1628" s="45">
        <v>2014</v>
      </c>
      <c r="H1628" s="45">
        <f>_xlfn.XLOOKUP(J1628,Main_OG!$B$1:$B$766,Main_OG!$O$1:$O$766,"")</f>
        <v>0</v>
      </c>
      <c r="I1628" s="45">
        <f>_xlfn.XLOOKUP(F1628,Main_OG!$D$1:$D$766,Main_OG!$J$1:$J$766,"")</f>
        <v>0</v>
      </c>
      <c r="J1628" s="45" t="s">
        <v>847</v>
      </c>
      <c r="K1628" s="45" t="str">
        <f t="shared" si="76"/>
        <v>Montana-Dakota Utilities Co_SD</v>
      </c>
      <c r="L1628" s="45" t="str">
        <f t="shared" si="77"/>
        <v>Montana-Dakota Utilities Co_SD</v>
      </c>
      <c r="M1628" s="45" t="s">
        <v>2734</v>
      </c>
      <c r="N1628" s="45">
        <v>0</v>
      </c>
      <c r="O1628" s="45">
        <v>1983</v>
      </c>
      <c r="P1628" s="45">
        <v>7</v>
      </c>
      <c r="Q1628" s="45">
        <v>6556</v>
      </c>
      <c r="R1628" s="45">
        <v>0</v>
      </c>
      <c r="S1628" s="45">
        <v>71719</v>
      </c>
      <c r="T1628" s="45">
        <v>7307</v>
      </c>
      <c r="U1628" s="45">
        <v>75338</v>
      </c>
      <c r="V1628" s="45">
        <v>0</v>
      </c>
      <c r="W1628" s="45">
        <v>8.3394916000000006</v>
      </c>
      <c r="X1628" s="45">
        <v>6.7058985</v>
      </c>
      <c r="Y1628" s="45">
        <v>9.3326077000000005</v>
      </c>
      <c r="Z1628" s="46">
        <v>49640.9</v>
      </c>
      <c r="AA1628" s="46">
        <v>58423.740981792929</v>
      </c>
      <c r="AB1628" s="47">
        <f>_xlfn.XLOOKUP($F1628,Main_OG!$D$1:$D$766,Main_OG!AJ$1:AJ$766,"")</f>
        <v>3560742</v>
      </c>
      <c r="AC1628" s="47">
        <f>_xlfn.XLOOKUP($F1628,Main_OG!$D$1:$D$766,Main_OG!AK$1:AK$766,"")</f>
        <v>46472</v>
      </c>
      <c r="AD1628" s="47">
        <f>_xlfn.XLOOKUP($F1628,Main_OG!$D$1:$D$766,Main_OG!AL$1:AL$766,"")</f>
        <v>7730794</v>
      </c>
      <c r="AE1628" s="47">
        <f>_xlfn.XLOOKUP($F1628,Main_OG!$D$1:$D$766,Main_OG!AM$1:AM$766,"")</f>
        <v>0</v>
      </c>
      <c r="AF1628" s="48">
        <f>_xlfn.XLOOKUP($F1628,Main_OG!$D$1:$D$766,Main_OG!Z$1:Z$766,"")</f>
        <v>0</v>
      </c>
      <c r="AG1628" s="48">
        <f>_xlfn.XLOOKUP($F1628,Main_OG!$D$1:$D$766,Main_OG!AA$1:AA$766,"")</f>
        <v>2.322195177698041</v>
      </c>
      <c r="AH1628" s="48">
        <f>_xlfn.XLOOKUP($F1628,Main_OG!$D$1:$D$766,Main_OG!AB$1:AB$766,"")</f>
        <v>22.7</v>
      </c>
      <c r="AI1628" s="48">
        <f>_xlfn.XLOOKUP($F1628,Main_OG!$D$1:$D$766,Main_OG!AC$1:AC$766,"")</f>
        <v>4.9924248044436963</v>
      </c>
      <c r="AJ1628" s="48">
        <f>_xlfn.XLOOKUP($F1628,Main_OG!$D$1:$D$766,Main_OG!AD$1:AD$766,"")</f>
        <v>0.68548682032632846</v>
      </c>
    </row>
    <row r="1629" spans="2:36" x14ac:dyDescent="0.35">
      <c r="B1629" s="36" t="s">
        <v>2707</v>
      </c>
      <c r="C1629" s="45" t="s">
        <v>886</v>
      </c>
      <c r="D1629" s="45" t="s">
        <v>4459</v>
      </c>
      <c r="E1629" s="36" t="s">
        <v>2707</v>
      </c>
      <c r="F1629" s="36" t="str">
        <f t="shared" si="75"/>
        <v>2014_WY</v>
      </c>
      <c r="G1629" s="45">
        <v>2014</v>
      </c>
      <c r="H1629" s="45">
        <f>_xlfn.XLOOKUP(J1629,Main_OG!$B$1:$B$766,Main_OG!$O$1:$O$766,"")</f>
        <v>0</v>
      </c>
      <c r="I1629" s="45">
        <f>_xlfn.XLOOKUP(F1629,Main_OG!$D$1:$D$766,Main_OG!$J$1:$J$766,"")</f>
        <v>0</v>
      </c>
      <c r="J1629" s="45" t="s">
        <v>886</v>
      </c>
      <c r="K1629" s="45" t="str">
        <f t="shared" si="76"/>
        <v>Montana-Dakota Utilities Co_WY</v>
      </c>
      <c r="L1629" s="45" t="str">
        <f t="shared" si="77"/>
        <v>Montana-Dakota Utilities Co_WY</v>
      </c>
      <c r="M1629" s="45" t="s">
        <v>2735</v>
      </c>
      <c r="N1629" s="45">
        <v>0</v>
      </c>
      <c r="O1629" s="45">
        <v>2372</v>
      </c>
      <c r="P1629" s="45">
        <v>18</v>
      </c>
      <c r="Q1629" s="45">
        <v>12986</v>
      </c>
      <c r="R1629" s="45">
        <v>0</v>
      </c>
      <c r="S1629" s="45">
        <v>140559</v>
      </c>
      <c r="T1629" s="45">
        <v>2835</v>
      </c>
      <c r="U1629" s="45">
        <v>138705</v>
      </c>
      <c r="V1629" s="45">
        <v>0</v>
      </c>
      <c r="W1629" s="45">
        <v>7.6259791000000003</v>
      </c>
      <c r="X1629" s="45">
        <v>8.7830688000000006</v>
      </c>
      <c r="Y1629" s="45">
        <v>10.210879</v>
      </c>
      <c r="Z1629" s="46">
        <v>39287.199999999997</v>
      </c>
      <c r="AA1629" s="46">
        <v>67369.619606316628</v>
      </c>
      <c r="AB1629" s="47">
        <f>_xlfn.XLOOKUP($F1629,Main_OG!$D$1:$D$766,Main_OG!AJ$1:AJ$766,"")</f>
        <v>52985314</v>
      </c>
      <c r="AC1629" s="47">
        <f>_xlfn.XLOOKUP($F1629,Main_OG!$D$1:$D$766,Main_OG!AK$1:AK$766,"")</f>
        <v>153536</v>
      </c>
      <c r="AD1629" s="47">
        <f>_xlfn.XLOOKUP($F1629,Main_OG!$D$1:$D$766,Main_OG!AL$1:AL$766,"")</f>
        <v>7424414</v>
      </c>
      <c r="AE1629" s="47">
        <f>_xlfn.XLOOKUP($F1629,Main_OG!$D$1:$D$766,Main_OG!AM$1:AM$766,"")</f>
        <v>0</v>
      </c>
      <c r="AF1629" s="48">
        <f>_xlfn.XLOOKUP($F1629,Main_OG!$D$1:$D$766,Main_OG!Z$1:Z$766,"")</f>
        <v>1.61</v>
      </c>
      <c r="AG1629" s="48">
        <f>_xlfn.XLOOKUP($F1629,Main_OG!$D$1:$D$766,Main_OG!AA$1:AA$766,"")</f>
        <v>1.58</v>
      </c>
      <c r="AH1629" s="48">
        <f>_xlfn.XLOOKUP($F1629,Main_OG!$D$1:$D$766,Main_OG!AB$1:AB$766,"")</f>
        <v>22.43</v>
      </c>
      <c r="AI1629" s="48">
        <f>_xlfn.XLOOKUP($F1629,Main_OG!$D$1:$D$766,Main_OG!AC$1:AC$766,"")</f>
        <v>6.96</v>
      </c>
      <c r="AJ1629" s="48">
        <f>_xlfn.XLOOKUP($F1629,Main_OG!$D$1:$D$766,Main_OG!AD$1:AD$766,"")</f>
        <v>0.68548682032632846</v>
      </c>
    </row>
    <row r="1630" spans="2:36" x14ac:dyDescent="0.35">
      <c r="B1630" s="36" t="s">
        <v>2707</v>
      </c>
      <c r="C1630" s="45" t="s">
        <v>858</v>
      </c>
      <c r="D1630" s="45" t="s">
        <v>4459</v>
      </c>
      <c r="E1630" s="36" t="s">
        <v>2707</v>
      </c>
      <c r="F1630" s="36" t="str">
        <f t="shared" si="75"/>
        <v>2015_MT</v>
      </c>
      <c r="G1630" s="45">
        <v>2015</v>
      </c>
      <c r="H1630" s="45">
        <f>_xlfn.XLOOKUP(J1630,Main_OG!$B$1:$B$766,Main_OG!$O$1:$O$766,"")</f>
        <v>0</v>
      </c>
      <c r="I1630" s="45">
        <f>_xlfn.XLOOKUP(F1630,Main_OG!$D$1:$D$766,Main_OG!$J$1:$J$766,"")</f>
        <v>0</v>
      </c>
      <c r="J1630" s="45" t="s">
        <v>858</v>
      </c>
      <c r="K1630" s="45" t="str">
        <f t="shared" si="76"/>
        <v>Montana-Dakota Utilities Co_MT</v>
      </c>
      <c r="L1630" s="45" t="str">
        <f t="shared" si="77"/>
        <v>Montana-Dakota Utilities Co_MT</v>
      </c>
      <c r="M1630" s="45" t="s">
        <v>2736</v>
      </c>
      <c r="N1630" s="45">
        <v>0</v>
      </c>
      <c r="O1630" s="45">
        <v>5572</v>
      </c>
      <c r="P1630" s="45">
        <v>119</v>
      </c>
      <c r="Q1630" s="45">
        <v>20257</v>
      </c>
      <c r="R1630" s="45">
        <v>0</v>
      </c>
      <c r="S1630" s="45">
        <v>286195</v>
      </c>
      <c r="T1630" s="45">
        <v>340231</v>
      </c>
      <c r="U1630" s="45">
        <v>191005</v>
      </c>
      <c r="V1630" s="45">
        <v>0</v>
      </c>
      <c r="W1630" s="45">
        <v>7.2254930999999996</v>
      </c>
      <c r="X1630" s="45">
        <v>5.6693834000000001</v>
      </c>
      <c r="Y1630" s="45">
        <v>8.7091960999999998</v>
      </c>
      <c r="Z1630" s="46">
        <v>47765.599999999999</v>
      </c>
      <c r="AA1630" s="46">
        <v>46307.156118061648</v>
      </c>
      <c r="AB1630" s="47">
        <f>_xlfn.XLOOKUP($F1630,Main_OG!$D$1:$D$766,Main_OG!AJ$1:AJ$766,"")</f>
        <v>20565408</v>
      </c>
      <c r="AC1630" s="47">
        <f>_xlfn.XLOOKUP($F1630,Main_OG!$D$1:$D$766,Main_OG!AK$1:AK$766,"")</f>
        <v>1888060</v>
      </c>
      <c r="AD1630" s="47">
        <f>_xlfn.XLOOKUP($F1630,Main_OG!$D$1:$D$766,Main_OG!AL$1:AL$766,"")</f>
        <v>13116040</v>
      </c>
      <c r="AE1630" s="47">
        <f>_xlfn.XLOOKUP($F1630,Main_OG!$D$1:$D$766,Main_OG!AM$1:AM$766,"")</f>
        <v>0</v>
      </c>
      <c r="AF1630" s="48">
        <f>_xlfn.XLOOKUP($F1630,Main_OG!$D$1:$D$766,Main_OG!Z$1:Z$766,"")</f>
        <v>1.77</v>
      </c>
      <c r="AG1630" s="48">
        <f>_xlfn.XLOOKUP($F1630,Main_OG!$D$1:$D$766,Main_OG!AA$1:AA$766,"")</f>
        <v>1.72</v>
      </c>
      <c r="AH1630" s="48">
        <f>_xlfn.XLOOKUP($F1630,Main_OG!$D$1:$D$766,Main_OG!AB$1:AB$766,"")</f>
        <v>12.08771849023859</v>
      </c>
      <c r="AI1630" s="48">
        <f>_xlfn.XLOOKUP($F1630,Main_OG!$D$1:$D$766,Main_OG!AC$1:AC$766,"")</f>
        <v>3.3843619636206599</v>
      </c>
      <c r="AJ1630" s="48">
        <f>_xlfn.XLOOKUP($F1630,Main_OG!$D$1:$D$766,Main_OG!AD$1:AD$766,"")</f>
        <v>0.66963877086385626</v>
      </c>
    </row>
    <row r="1631" spans="2:36" x14ac:dyDescent="0.35">
      <c r="B1631" s="36" t="s">
        <v>2707</v>
      </c>
      <c r="C1631" s="45" t="s">
        <v>799</v>
      </c>
      <c r="D1631" s="45" t="s">
        <v>4459</v>
      </c>
      <c r="E1631" s="36" t="s">
        <v>2707</v>
      </c>
      <c r="F1631" s="36" t="str">
        <f t="shared" si="75"/>
        <v>2015_ND</v>
      </c>
      <c r="G1631" s="45">
        <v>2015</v>
      </c>
      <c r="H1631" s="45">
        <f>_xlfn.XLOOKUP(J1631,Main_OG!$B$1:$B$766,Main_OG!$O$1:$O$766,"")</f>
        <v>0</v>
      </c>
      <c r="I1631" s="45">
        <f>_xlfn.XLOOKUP(F1631,Main_OG!$D$1:$D$766,Main_OG!$J$1:$J$766,"")</f>
        <v>0</v>
      </c>
      <c r="J1631" s="45" t="s">
        <v>799</v>
      </c>
      <c r="K1631" s="45" t="str">
        <f t="shared" si="76"/>
        <v>Montana-Dakota Utilities Co_ND</v>
      </c>
      <c r="L1631" s="45" t="str">
        <f t="shared" si="77"/>
        <v>Montana-Dakota Utilities Co_ND</v>
      </c>
      <c r="M1631" s="45" t="s">
        <v>2737</v>
      </c>
      <c r="N1631" s="45">
        <v>0</v>
      </c>
      <c r="O1631" s="45">
        <v>13967</v>
      </c>
      <c r="P1631" s="45">
        <v>98</v>
      </c>
      <c r="Q1631" s="45">
        <v>78486</v>
      </c>
      <c r="R1631" s="45">
        <v>0</v>
      </c>
      <c r="S1631" s="45">
        <v>1094674</v>
      </c>
      <c r="T1631" s="45">
        <v>199805</v>
      </c>
      <c r="U1631" s="45">
        <v>781128</v>
      </c>
      <c r="V1631" s="45">
        <v>0</v>
      </c>
      <c r="W1631" s="45">
        <v>8.3349928999999996</v>
      </c>
      <c r="X1631" s="45">
        <v>6.3752158000000003</v>
      </c>
      <c r="Y1631" s="45">
        <v>9.1019653999999992</v>
      </c>
      <c r="Z1631" s="46">
        <v>58694.5</v>
      </c>
      <c r="AA1631" s="46">
        <v>77685.80493079756</v>
      </c>
      <c r="AB1631" s="47">
        <f>_xlfn.XLOOKUP($F1631,Main_OG!$D$1:$D$766,Main_OG!AJ$1:AJ$766,"")</f>
        <v>45477872</v>
      </c>
      <c r="AC1631" s="47">
        <f>_xlfn.XLOOKUP($F1631,Main_OG!$D$1:$D$766,Main_OG!AK$1:AK$766,"")</f>
        <v>106110</v>
      </c>
      <c r="AD1631" s="47">
        <f>_xlfn.XLOOKUP($F1631,Main_OG!$D$1:$D$766,Main_OG!AL$1:AL$766,"")</f>
        <v>12874046</v>
      </c>
      <c r="AE1631" s="47">
        <f>_xlfn.XLOOKUP($F1631,Main_OG!$D$1:$D$766,Main_OG!AM$1:AM$766,"")</f>
        <v>0</v>
      </c>
      <c r="AF1631" s="48">
        <f>_xlfn.XLOOKUP($F1631,Main_OG!$D$1:$D$766,Main_OG!Z$1:Z$766,"")</f>
        <v>1.9</v>
      </c>
      <c r="AG1631" s="48">
        <f>_xlfn.XLOOKUP($F1631,Main_OG!$D$1:$D$766,Main_OG!AA$1:AA$766,"")</f>
        <v>2.25948627072199</v>
      </c>
      <c r="AH1631" s="48">
        <f>_xlfn.XLOOKUP($F1631,Main_OG!$D$1:$D$766,Main_OG!AB$1:AB$766,"")</f>
        <v>12.08771849023859</v>
      </c>
      <c r="AI1631" s="48">
        <f>_xlfn.XLOOKUP($F1631,Main_OG!$D$1:$D$766,Main_OG!AC$1:AC$766,"")</f>
        <v>3.3843619636206599</v>
      </c>
      <c r="AJ1631" s="48">
        <f>_xlfn.XLOOKUP($F1631,Main_OG!$D$1:$D$766,Main_OG!AD$1:AD$766,"")</f>
        <v>0.66963877086385626</v>
      </c>
    </row>
    <row r="1632" spans="2:36" x14ac:dyDescent="0.35">
      <c r="B1632" s="36" t="s">
        <v>2707</v>
      </c>
      <c r="C1632" s="45" t="s">
        <v>847</v>
      </c>
      <c r="D1632" s="45" t="s">
        <v>4459</v>
      </c>
      <c r="E1632" s="36" t="s">
        <v>2707</v>
      </c>
      <c r="F1632" s="36" t="str">
        <f t="shared" si="75"/>
        <v>2015_SD</v>
      </c>
      <c r="G1632" s="45">
        <v>2015</v>
      </c>
      <c r="H1632" s="45">
        <f>_xlfn.XLOOKUP(J1632,Main_OG!$B$1:$B$766,Main_OG!$O$1:$O$766,"")</f>
        <v>0</v>
      </c>
      <c r="I1632" s="45">
        <f>_xlfn.XLOOKUP(F1632,Main_OG!$D$1:$D$766,Main_OG!$J$1:$J$766,"")</f>
        <v>0</v>
      </c>
      <c r="J1632" s="45" t="s">
        <v>847</v>
      </c>
      <c r="K1632" s="45" t="str">
        <f t="shared" si="76"/>
        <v>Montana-Dakota Utilities Co_SD</v>
      </c>
      <c r="L1632" s="45" t="str">
        <f t="shared" si="77"/>
        <v>Montana-Dakota Utilities Co_SD</v>
      </c>
      <c r="M1632" s="45" t="s">
        <v>2738</v>
      </c>
      <c r="N1632" s="45">
        <v>0</v>
      </c>
      <c r="O1632" s="45">
        <v>1994</v>
      </c>
      <c r="P1632" s="45">
        <v>8</v>
      </c>
      <c r="Q1632" s="45">
        <v>6558</v>
      </c>
      <c r="R1632" s="45">
        <v>0</v>
      </c>
      <c r="S1632" s="45">
        <v>69611</v>
      </c>
      <c r="T1632" s="45">
        <v>7978</v>
      </c>
      <c r="U1632" s="45">
        <v>69177</v>
      </c>
      <c r="V1632" s="45">
        <v>0</v>
      </c>
      <c r="W1632" s="45">
        <v>8.3291433999999995</v>
      </c>
      <c r="X1632" s="45">
        <v>6.5931310999999999</v>
      </c>
      <c r="Y1632" s="45">
        <v>9.4250979000000008</v>
      </c>
      <c r="Z1632" s="46">
        <v>50860.800000000003</v>
      </c>
      <c r="AA1632" s="46">
        <v>59509.771687788052</v>
      </c>
      <c r="AB1632" s="47">
        <f>_xlfn.XLOOKUP($F1632,Main_OG!$D$1:$D$766,Main_OG!AJ$1:AJ$766,"")</f>
        <v>1979956</v>
      </c>
      <c r="AC1632" s="47">
        <f>_xlfn.XLOOKUP($F1632,Main_OG!$D$1:$D$766,Main_OG!AK$1:AK$766,"")</f>
        <v>76952</v>
      </c>
      <c r="AD1632" s="47">
        <f>_xlfn.XLOOKUP($F1632,Main_OG!$D$1:$D$766,Main_OG!AL$1:AL$766,"")</f>
        <v>12255344</v>
      </c>
      <c r="AE1632" s="47">
        <f>_xlfn.XLOOKUP($F1632,Main_OG!$D$1:$D$766,Main_OG!AM$1:AM$766,"")</f>
        <v>0</v>
      </c>
      <c r="AF1632" s="48">
        <f>_xlfn.XLOOKUP($F1632,Main_OG!$D$1:$D$766,Main_OG!Z$1:Z$766,"")</f>
        <v>2.56</v>
      </c>
      <c r="AG1632" s="48">
        <f>_xlfn.XLOOKUP($F1632,Main_OG!$D$1:$D$766,Main_OG!AA$1:AA$766,"")</f>
        <v>2.23</v>
      </c>
      <c r="AH1632" s="48">
        <f>_xlfn.XLOOKUP($F1632,Main_OG!$D$1:$D$766,Main_OG!AB$1:AB$766,"")</f>
        <v>12.08771849023859</v>
      </c>
      <c r="AI1632" s="48">
        <f>_xlfn.XLOOKUP($F1632,Main_OG!$D$1:$D$766,Main_OG!AC$1:AC$766,"")</f>
        <v>3.3843619636206599</v>
      </c>
      <c r="AJ1632" s="48">
        <f>_xlfn.XLOOKUP($F1632,Main_OG!$D$1:$D$766,Main_OG!AD$1:AD$766,"")</f>
        <v>0.66963877086385626</v>
      </c>
    </row>
    <row r="1633" spans="2:36" x14ac:dyDescent="0.35">
      <c r="B1633" s="36" t="s">
        <v>2707</v>
      </c>
      <c r="C1633" s="45" t="s">
        <v>886</v>
      </c>
      <c r="D1633" s="45" t="s">
        <v>4459</v>
      </c>
      <c r="E1633" s="36" t="s">
        <v>2707</v>
      </c>
      <c r="F1633" s="36" t="str">
        <f t="shared" si="75"/>
        <v>2015_WY</v>
      </c>
      <c r="G1633" s="45">
        <v>2015</v>
      </c>
      <c r="H1633" s="45">
        <f>_xlfn.XLOOKUP(J1633,Main_OG!$B$1:$B$766,Main_OG!$O$1:$O$766,"")</f>
        <v>0</v>
      </c>
      <c r="I1633" s="45">
        <f>_xlfn.XLOOKUP(F1633,Main_OG!$D$1:$D$766,Main_OG!$J$1:$J$766,"")</f>
        <v>0</v>
      </c>
      <c r="J1633" s="45" t="s">
        <v>886</v>
      </c>
      <c r="K1633" s="45" t="str">
        <f t="shared" si="76"/>
        <v>Montana-Dakota Utilities Co_WY</v>
      </c>
      <c r="L1633" s="45" t="str">
        <f t="shared" si="77"/>
        <v>Montana-Dakota Utilities Co_WY</v>
      </c>
      <c r="M1633" s="45" t="s">
        <v>2739</v>
      </c>
      <c r="N1633" s="45">
        <v>0</v>
      </c>
      <c r="O1633" s="45">
        <v>2401</v>
      </c>
      <c r="P1633" s="45">
        <v>15</v>
      </c>
      <c r="Q1633" s="45">
        <v>13112</v>
      </c>
      <c r="R1633" s="45">
        <v>0</v>
      </c>
      <c r="S1633" s="45">
        <v>141329</v>
      </c>
      <c r="T1633" s="45">
        <v>2334</v>
      </c>
      <c r="U1633" s="45">
        <v>132550</v>
      </c>
      <c r="V1633" s="45">
        <v>0</v>
      </c>
      <c r="W1633" s="45">
        <v>7.4549456000000003</v>
      </c>
      <c r="X1633" s="45">
        <v>9.9828620000000008</v>
      </c>
      <c r="Y1633" s="45">
        <v>10.195398000000001</v>
      </c>
      <c r="Z1633" s="46">
        <v>40063.9</v>
      </c>
      <c r="AA1633" s="46">
        <v>68323.075637503425</v>
      </c>
      <c r="AB1633" s="47">
        <f>_xlfn.XLOOKUP($F1633,Main_OG!$D$1:$D$766,Main_OG!AJ$1:AJ$766,"")</f>
        <v>52971916</v>
      </c>
      <c r="AC1633" s="47">
        <f>_xlfn.XLOOKUP($F1633,Main_OG!$D$1:$D$766,Main_OG!AK$1:AK$766,"")</f>
        <v>170050</v>
      </c>
      <c r="AD1633" s="47">
        <f>_xlfn.XLOOKUP($F1633,Main_OG!$D$1:$D$766,Main_OG!AL$1:AL$766,"")</f>
        <v>9717472</v>
      </c>
      <c r="AE1633" s="47">
        <f>_xlfn.XLOOKUP($F1633,Main_OG!$D$1:$D$766,Main_OG!AM$1:AM$766,"")</f>
        <v>0</v>
      </c>
      <c r="AF1633" s="48">
        <f>_xlfn.XLOOKUP($F1633,Main_OG!$D$1:$D$766,Main_OG!Z$1:Z$766,"")</f>
        <v>1.65</v>
      </c>
      <c r="AG1633" s="48">
        <f>_xlfn.XLOOKUP($F1633,Main_OG!$D$1:$D$766,Main_OG!AA$1:AA$766,"")</f>
        <v>2.25948627072199</v>
      </c>
      <c r="AH1633" s="48">
        <f>_xlfn.XLOOKUP($F1633,Main_OG!$D$1:$D$766,Main_OG!AB$1:AB$766,"")</f>
        <v>12.08771849023859</v>
      </c>
      <c r="AI1633" s="48">
        <f>_xlfn.XLOOKUP($F1633,Main_OG!$D$1:$D$766,Main_OG!AC$1:AC$766,"")</f>
        <v>3.3843619636206599</v>
      </c>
      <c r="AJ1633" s="48">
        <f>_xlfn.XLOOKUP($F1633,Main_OG!$D$1:$D$766,Main_OG!AD$1:AD$766,"")</f>
        <v>0.66963877086385626</v>
      </c>
    </row>
    <row r="1634" spans="2:36" x14ac:dyDescent="0.35">
      <c r="B1634" s="36" t="s">
        <v>2707</v>
      </c>
      <c r="C1634" s="45" t="s">
        <v>858</v>
      </c>
      <c r="D1634" s="45" t="s">
        <v>4459</v>
      </c>
      <c r="E1634" s="36" t="s">
        <v>2707</v>
      </c>
      <c r="F1634" s="36" t="str">
        <f t="shared" si="75"/>
        <v>2016_MT</v>
      </c>
      <c r="G1634" s="45">
        <v>2016</v>
      </c>
      <c r="H1634" s="45">
        <f>_xlfn.XLOOKUP(J1634,Main_OG!$B$1:$B$766,Main_OG!$O$1:$O$766,"")</f>
        <v>0</v>
      </c>
      <c r="I1634" s="45">
        <f>_xlfn.XLOOKUP(F1634,Main_OG!$D$1:$D$766,Main_OG!$J$1:$J$766,"")</f>
        <v>0</v>
      </c>
      <c r="J1634" s="45" t="s">
        <v>858</v>
      </c>
      <c r="K1634" s="45" t="str">
        <f t="shared" si="76"/>
        <v>Montana-Dakota Utilities Co_MT</v>
      </c>
      <c r="L1634" s="45" t="str">
        <f t="shared" si="77"/>
        <v>Montana-Dakota Utilities Co_MT</v>
      </c>
      <c r="M1634" s="45" t="s">
        <v>2740</v>
      </c>
      <c r="N1634" s="45">
        <v>0</v>
      </c>
      <c r="O1634" s="45">
        <v>5602</v>
      </c>
      <c r="P1634" s="45">
        <v>120</v>
      </c>
      <c r="Q1634" s="45">
        <v>20069</v>
      </c>
      <c r="R1634" s="45">
        <v>0</v>
      </c>
      <c r="S1634" s="45">
        <v>284488</v>
      </c>
      <c r="T1634" s="45">
        <v>335599</v>
      </c>
      <c r="U1634" s="45">
        <v>183859</v>
      </c>
      <c r="V1634" s="45">
        <v>0</v>
      </c>
      <c r="W1634" s="45">
        <v>7.4185905999999999</v>
      </c>
      <c r="X1634" s="45">
        <v>5.1948903</v>
      </c>
      <c r="Y1634" s="45">
        <v>8.7393056999999992</v>
      </c>
      <c r="Z1634" s="46">
        <v>47189.599999999999</v>
      </c>
      <c r="AA1634" s="46">
        <v>45281.570465303506</v>
      </c>
      <c r="AB1634" s="47">
        <f>_xlfn.XLOOKUP($F1634,Main_OG!$D$1:$D$766,Main_OG!AJ$1:AJ$766,"")</f>
        <v>18661668</v>
      </c>
      <c r="AC1634" s="47">
        <f>_xlfn.XLOOKUP($F1634,Main_OG!$D$1:$D$766,Main_OG!AK$1:AK$766,"")</f>
        <v>1678030</v>
      </c>
      <c r="AD1634" s="47">
        <f>_xlfn.XLOOKUP($F1634,Main_OG!$D$1:$D$766,Main_OG!AL$1:AL$766,"")</f>
        <v>10764496</v>
      </c>
      <c r="AE1634" s="47">
        <f>_xlfn.XLOOKUP($F1634,Main_OG!$D$1:$D$766,Main_OG!AM$1:AM$766,"")</f>
        <v>0</v>
      </c>
      <c r="AF1634" s="48">
        <f>_xlfn.XLOOKUP($F1634,Main_OG!$D$1:$D$766,Main_OG!Z$1:Z$766,"")</f>
        <v>0</v>
      </c>
      <c r="AG1634" s="48">
        <f>_xlfn.XLOOKUP($F1634,Main_OG!$D$1:$D$766,Main_OG!AA$1:AA$766,"")</f>
        <v>2.2143440282408582</v>
      </c>
      <c r="AH1634" s="48">
        <f>_xlfn.XLOOKUP($F1634,Main_OG!$D$1:$D$766,Main_OG!AB$1:AB$766,"")</f>
        <v>11.309272049594229</v>
      </c>
      <c r="AI1634" s="48">
        <f>_xlfn.XLOOKUP($F1634,Main_OG!$D$1:$D$766,Main_OG!AC$1:AC$766,"")</f>
        <v>3.2924726584307722</v>
      </c>
      <c r="AJ1634" s="48">
        <f>_xlfn.XLOOKUP($F1634,Main_OG!$D$1:$D$766,Main_OG!AD$1:AD$766,"")</f>
        <v>0.65636700530415037</v>
      </c>
    </row>
    <row r="1635" spans="2:36" x14ac:dyDescent="0.35">
      <c r="B1635" s="36" t="s">
        <v>2707</v>
      </c>
      <c r="C1635" s="45" t="s">
        <v>799</v>
      </c>
      <c r="D1635" s="45" t="s">
        <v>4459</v>
      </c>
      <c r="E1635" s="36" t="s">
        <v>2707</v>
      </c>
      <c r="F1635" s="36" t="str">
        <f t="shared" si="75"/>
        <v>2016_ND</v>
      </c>
      <c r="G1635" s="45">
        <v>2016</v>
      </c>
      <c r="H1635" s="45">
        <f>_xlfn.XLOOKUP(J1635,Main_OG!$B$1:$B$766,Main_OG!$O$1:$O$766,"")</f>
        <v>0</v>
      </c>
      <c r="I1635" s="45">
        <f>_xlfn.XLOOKUP(F1635,Main_OG!$D$1:$D$766,Main_OG!$J$1:$J$766,"")</f>
        <v>0</v>
      </c>
      <c r="J1635" s="45" t="s">
        <v>799</v>
      </c>
      <c r="K1635" s="45" t="str">
        <f t="shared" si="76"/>
        <v>Montana-Dakota Utilities Co_ND</v>
      </c>
      <c r="L1635" s="45" t="str">
        <f t="shared" si="77"/>
        <v>Montana-Dakota Utilities Co_ND</v>
      </c>
      <c r="M1635" s="45" t="s">
        <v>2741</v>
      </c>
      <c r="N1635" s="45">
        <v>0</v>
      </c>
      <c r="O1635" s="45">
        <v>14157</v>
      </c>
      <c r="P1635" s="45">
        <v>101</v>
      </c>
      <c r="Q1635" s="45">
        <v>78678</v>
      </c>
      <c r="R1635" s="45">
        <v>0</v>
      </c>
      <c r="S1635" s="45">
        <v>1088733</v>
      </c>
      <c r="T1635" s="45">
        <v>198947</v>
      </c>
      <c r="U1635" s="45">
        <v>746431</v>
      </c>
      <c r="V1635" s="45">
        <v>0</v>
      </c>
      <c r="W1635" s="45">
        <v>9.5983128999999998</v>
      </c>
      <c r="X1635" s="45">
        <v>6.8822349999999997</v>
      </c>
      <c r="Y1635" s="45">
        <v>10.662471999999999</v>
      </c>
      <c r="Z1635" s="46">
        <v>54756</v>
      </c>
      <c r="AA1635" s="46">
        <v>72417.651306549014</v>
      </c>
      <c r="AB1635" s="47">
        <f>_xlfn.XLOOKUP($F1635,Main_OG!$D$1:$D$766,Main_OG!AJ$1:AJ$766,"")</f>
        <v>42594060</v>
      </c>
      <c r="AC1635" s="47">
        <f>_xlfn.XLOOKUP($F1635,Main_OG!$D$1:$D$766,Main_OG!AK$1:AK$766,"")</f>
        <v>120126</v>
      </c>
      <c r="AD1635" s="47">
        <f>_xlfn.XLOOKUP($F1635,Main_OG!$D$1:$D$766,Main_OG!AL$1:AL$766,"")</f>
        <v>20745990</v>
      </c>
      <c r="AE1635" s="47">
        <f>_xlfn.XLOOKUP($F1635,Main_OG!$D$1:$D$766,Main_OG!AM$1:AM$766,"")</f>
        <v>0</v>
      </c>
      <c r="AF1635" s="48">
        <f>_xlfn.XLOOKUP($F1635,Main_OG!$D$1:$D$766,Main_OG!Z$1:Z$766,"")</f>
        <v>0</v>
      </c>
      <c r="AG1635" s="48">
        <f>_xlfn.XLOOKUP($F1635,Main_OG!$D$1:$D$766,Main_OG!AA$1:AA$766,"")</f>
        <v>1.55</v>
      </c>
      <c r="AH1635" s="48">
        <f>_xlfn.XLOOKUP($F1635,Main_OG!$D$1:$D$766,Main_OG!AB$1:AB$766,"")</f>
        <v>9.41</v>
      </c>
      <c r="AI1635" s="48">
        <f>_xlfn.XLOOKUP($F1635,Main_OG!$D$1:$D$766,Main_OG!AC$1:AC$766,"")</f>
        <v>3.2924726584307722</v>
      </c>
      <c r="AJ1635" s="48">
        <f>_xlfn.XLOOKUP($F1635,Main_OG!$D$1:$D$766,Main_OG!AD$1:AD$766,"")</f>
        <v>0.65636700530415037</v>
      </c>
    </row>
    <row r="1636" spans="2:36" x14ac:dyDescent="0.35">
      <c r="B1636" s="36" t="s">
        <v>2707</v>
      </c>
      <c r="C1636" s="45" t="s">
        <v>847</v>
      </c>
      <c r="D1636" s="45" t="s">
        <v>4459</v>
      </c>
      <c r="E1636" s="36" t="s">
        <v>2707</v>
      </c>
      <c r="F1636" s="36" t="str">
        <f t="shared" si="75"/>
        <v>2016_SD</v>
      </c>
      <c r="G1636" s="45">
        <v>2016</v>
      </c>
      <c r="H1636" s="45">
        <f>_xlfn.XLOOKUP(J1636,Main_OG!$B$1:$B$766,Main_OG!$O$1:$O$766,"")</f>
        <v>0</v>
      </c>
      <c r="I1636" s="45">
        <f>_xlfn.XLOOKUP(F1636,Main_OG!$D$1:$D$766,Main_OG!$J$1:$J$766,"")</f>
        <v>0</v>
      </c>
      <c r="J1636" s="45" t="s">
        <v>847</v>
      </c>
      <c r="K1636" s="45" t="str">
        <f t="shared" si="76"/>
        <v>Montana-Dakota Utilities Co_SD</v>
      </c>
      <c r="L1636" s="45" t="str">
        <f t="shared" si="77"/>
        <v>Montana-Dakota Utilities Co_SD</v>
      </c>
      <c r="M1636" s="45" t="s">
        <v>2742</v>
      </c>
      <c r="N1636" s="45">
        <v>0</v>
      </c>
      <c r="O1636" s="45">
        <v>2023</v>
      </c>
      <c r="P1636" s="45">
        <v>8</v>
      </c>
      <c r="Q1636" s="45">
        <v>6534</v>
      </c>
      <c r="R1636" s="45">
        <v>0</v>
      </c>
      <c r="S1636" s="45">
        <v>67866</v>
      </c>
      <c r="T1636" s="45">
        <v>7883</v>
      </c>
      <c r="U1636" s="45">
        <v>67196</v>
      </c>
      <c r="V1636" s="45">
        <v>0</v>
      </c>
      <c r="W1636" s="45">
        <v>9.8812365999999994</v>
      </c>
      <c r="X1636" s="45">
        <v>7.6747430999999997</v>
      </c>
      <c r="Y1636" s="45">
        <v>11.206023999999999</v>
      </c>
      <c r="Z1636" s="46">
        <v>51264.3</v>
      </c>
      <c r="AA1636" s="46">
        <v>59354.770734508675</v>
      </c>
      <c r="AB1636" s="47">
        <f>_xlfn.XLOOKUP($F1636,Main_OG!$D$1:$D$766,Main_OG!AJ$1:AJ$766,"")</f>
        <v>2597808</v>
      </c>
      <c r="AC1636" s="47">
        <f>_xlfn.XLOOKUP($F1636,Main_OG!$D$1:$D$766,Main_OG!AK$1:AK$766,"")</f>
        <v>22226</v>
      </c>
      <c r="AD1636" s="47">
        <f>_xlfn.XLOOKUP($F1636,Main_OG!$D$1:$D$766,Main_OG!AL$1:AL$766,"")</f>
        <v>14820854</v>
      </c>
      <c r="AE1636" s="47">
        <f>_xlfn.XLOOKUP($F1636,Main_OG!$D$1:$D$766,Main_OG!AM$1:AM$766,"")</f>
        <v>0</v>
      </c>
      <c r="AF1636" s="48">
        <f>_xlfn.XLOOKUP($F1636,Main_OG!$D$1:$D$766,Main_OG!Z$1:Z$766,"")</f>
        <v>0</v>
      </c>
      <c r="AG1636" s="48">
        <f>_xlfn.XLOOKUP($F1636,Main_OG!$D$1:$D$766,Main_OG!AA$1:AA$766,"")</f>
        <v>2.25</v>
      </c>
      <c r="AH1636" s="48">
        <f>_xlfn.XLOOKUP($F1636,Main_OG!$D$1:$D$766,Main_OG!AB$1:AB$766,"")</f>
        <v>8.5399999999999991</v>
      </c>
      <c r="AI1636" s="48">
        <f>_xlfn.XLOOKUP($F1636,Main_OG!$D$1:$D$766,Main_OG!AC$1:AC$766,"")</f>
        <v>2.4700000000000002</v>
      </c>
      <c r="AJ1636" s="48">
        <f>_xlfn.XLOOKUP($F1636,Main_OG!$D$1:$D$766,Main_OG!AD$1:AD$766,"")</f>
        <v>0.65636700530415037</v>
      </c>
    </row>
    <row r="1637" spans="2:36" x14ac:dyDescent="0.35">
      <c r="B1637" s="36" t="s">
        <v>2707</v>
      </c>
      <c r="C1637" s="45" t="s">
        <v>886</v>
      </c>
      <c r="D1637" s="45" t="s">
        <v>4459</v>
      </c>
      <c r="E1637" s="36" t="s">
        <v>2707</v>
      </c>
      <c r="F1637" s="36" t="str">
        <f t="shared" si="75"/>
        <v>2016_WY</v>
      </c>
      <c r="G1637" s="45">
        <v>2016</v>
      </c>
      <c r="H1637" s="45">
        <f>_xlfn.XLOOKUP(J1637,Main_OG!$B$1:$B$766,Main_OG!$O$1:$O$766,"")</f>
        <v>0</v>
      </c>
      <c r="I1637" s="45">
        <f>_xlfn.XLOOKUP(F1637,Main_OG!$D$1:$D$766,Main_OG!$J$1:$J$766,"")</f>
        <v>0</v>
      </c>
      <c r="J1637" s="45" t="s">
        <v>886</v>
      </c>
      <c r="K1637" s="45" t="str">
        <f t="shared" si="76"/>
        <v>Montana-Dakota Utilities Co_WY</v>
      </c>
      <c r="L1637" s="45" t="str">
        <f t="shared" si="77"/>
        <v>Montana-Dakota Utilities Co_WY</v>
      </c>
      <c r="M1637" s="45" t="s">
        <v>2743</v>
      </c>
      <c r="N1637" s="45">
        <v>0</v>
      </c>
      <c r="O1637" s="45">
        <v>2439</v>
      </c>
      <c r="P1637" s="45">
        <v>15</v>
      </c>
      <c r="Q1637" s="45">
        <v>13202</v>
      </c>
      <c r="R1637" s="45">
        <v>0</v>
      </c>
      <c r="S1637" s="45">
        <v>140672</v>
      </c>
      <c r="T1637" s="45">
        <v>1778</v>
      </c>
      <c r="U1637" s="45">
        <v>135085</v>
      </c>
      <c r="V1637" s="45">
        <v>0</v>
      </c>
      <c r="W1637" s="45">
        <v>7.5772009000000002</v>
      </c>
      <c r="X1637" s="45">
        <v>10.236219999999999</v>
      </c>
      <c r="Y1637" s="45">
        <v>10.236518</v>
      </c>
      <c r="Z1637" s="46">
        <v>37853.5</v>
      </c>
      <c r="AA1637" s="46">
        <v>64679.97054215087</v>
      </c>
      <c r="AB1637" s="47">
        <f>_xlfn.XLOOKUP($F1637,Main_OG!$D$1:$D$766,Main_OG!AJ$1:AJ$766,"")</f>
        <v>49047436</v>
      </c>
      <c r="AC1637" s="47">
        <f>_xlfn.XLOOKUP($F1637,Main_OG!$D$1:$D$766,Main_OG!AK$1:AK$766,"")</f>
        <v>188230</v>
      </c>
      <c r="AD1637" s="47">
        <f>_xlfn.XLOOKUP($F1637,Main_OG!$D$1:$D$766,Main_OG!AL$1:AL$766,"")</f>
        <v>10966450</v>
      </c>
      <c r="AE1637" s="47">
        <f>_xlfn.XLOOKUP($F1637,Main_OG!$D$1:$D$766,Main_OG!AM$1:AM$766,"")</f>
        <v>0</v>
      </c>
      <c r="AF1637" s="48">
        <f>_xlfn.XLOOKUP($F1637,Main_OG!$D$1:$D$766,Main_OG!Z$1:Z$766,"")</f>
        <v>0</v>
      </c>
      <c r="AG1637" s="48">
        <f>_xlfn.XLOOKUP($F1637,Main_OG!$D$1:$D$766,Main_OG!AA$1:AA$766,"")</f>
        <v>2.2143440282408582</v>
      </c>
      <c r="AH1637" s="48">
        <f>_xlfn.XLOOKUP($F1637,Main_OG!$D$1:$D$766,Main_OG!AB$1:AB$766,"")</f>
        <v>11.49</v>
      </c>
      <c r="AI1637" s="48">
        <f>_xlfn.XLOOKUP($F1637,Main_OG!$D$1:$D$766,Main_OG!AC$1:AC$766,"")</f>
        <v>3.2924726584307722</v>
      </c>
      <c r="AJ1637" s="48">
        <f>_xlfn.XLOOKUP($F1637,Main_OG!$D$1:$D$766,Main_OG!AD$1:AD$766,"")</f>
        <v>0.65636700530415037</v>
      </c>
    </row>
    <row r="1638" spans="2:36" x14ac:dyDescent="0.35">
      <c r="B1638" s="36" t="s">
        <v>2707</v>
      </c>
      <c r="C1638" s="45" t="s">
        <v>858</v>
      </c>
      <c r="D1638" s="45" t="s">
        <v>4459</v>
      </c>
      <c r="E1638" s="36" t="s">
        <v>2707</v>
      </c>
      <c r="F1638" s="36" t="str">
        <f t="shared" si="75"/>
        <v>2017_MT</v>
      </c>
      <c r="G1638" s="45">
        <v>2017</v>
      </c>
      <c r="H1638" s="45">
        <f>_xlfn.XLOOKUP(J1638,Main_OG!$B$1:$B$766,Main_OG!$O$1:$O$766,"")</f>
        <v>0</v>
      </c>
      <c r="I1638" s="45">
        <f>_xlfn.XLOOKUP(F1638,Main_OG!$D$1:$D$766,Main_OG!$J$1:$J$766,"")</f>
        <v>0</v>
      </c>
      <c r="J1638" s="45" t="s">
        <v>858</v>
      </c>
      <c r="K1638" s="45" t="str">
        <f t="shared" si="76"/>
        <v>Montana-Dakota Utilities Co_MT</v>
      </c>
      <c r="L1638" s="45" t="str">
        <f t="shared" si="77"/>
        <v>Montana-Dakota Utilities Co_MT</v>
      </c>
      <c r="M1638" s="45" t="s">
        <v>2744</v>
      </c>
      <c r="N1638" s="45">
        <v>0</v>
      </c>
      <c r="O1638" s="45">
        <v>5623</v>
      </c>
      <c r="P1638" s="45">
        <v>122</v>
      </c>
      <c r="Q1638" s="45">
        <v>19962</v>
      </c>
      <c r="R1638" s="45">
        <v>0</v>
      </c>
      <c r="S1638" s="45">
        <v>290244</v>
      </c>
      <c r="T1638" s="45">
        <v>329452</v>
      </c>
      <c r="U1638" s="45">
        <v>189664</v>
      </c>
      <c r="V1638" s="45">
        <v>0</v>
      </c>
      <c r="W1638" s="45">
        <v>8.3391905000000008</v>
      </c>
      <c r="X1638" s="45">
        <v>5.9207410999999999</v>
      </c>
      <c r="Y1638" s="45">
        <v>9.4198161000000002</v>
      </c>
      <c r="Z1638" s="46">
        <v>48470.5</v>
      </c>
      <c r="AA1638" s="46">
        <v>45993.213532701622</v>
      </c>
      <c r="AB1638" s="47">
        <f>_xlfn.XLOOKUP($F1638,Main_OG!$D$1:$D$766,Main_OG!AJ$1:AJ$766,"")</f>
        <v>17892638</v>
      </c>
      <c r="AC1638" s="47">
        <f>_xlfn.XLOOKUP($F1638,Main_OG!$D$1:$D$766,Main_OG!AK$1:AK$766,"")</f>
        <v>1679784</v>
      </c>
      <c r="AD1638" s="47">
        <f>_xlfn.XLOOKUP($F1638,Main_OG!$D$1:$D$766,Main_OG!AL$1:AL$766,"")</f>
        <v>9412532</v>
      </c>
      <c r="AE1638" s="47">
        <f>_xlfn.XLOOKUP($F1638,Main_OG!$D$1:$D$766,Main_OG!AM$1:AM$766,"")</f>
        <v>0</v>
      </c>
      <c r="AF1638" s="48">
        <f>_xlfn.XLOOKUP($F1638,Main_OG!$D$1:$D$766,Main_OG!Z$1:Z$766,"")</f>
        <v>0</v>
      </c>
      <c r="AG1638" s="48">
        <f>_xlfn.XLOOKUP($F1638,Main_OG!$D$1:$D$766,Main_OG!AA$1:AA$766,"")</f>
        <v>2.1875855044172008</v>
      </c>
      <c r="AH1638" s="48">
        <f>_xlfn.XLOOKUP($F1638,Main_OG!$D$1:$D$766,Main_OG!AB$1:AB$766,"")</f>
        <v>14.73443638842941</v>
      </c>
      <c r="AI1638" s="48">
        <f>_xlfn.XLOOKUP($F1638,Main_OG!$D$1:$D$766,Main_OG!AC$1:AC$766,"")</f>
        <v>1.78</v>
      </c>
      <c r="AJ1638" s="48">
        <f>_xlfn.XLOOKUP($F1638,Main_OG!$D$1:$D$766,Main_OG!AD$1:AD$766,"")</f>
        <v>0.62802788237371954</v>
      </c>
    </row>
    <row r="1639" spans="2:36" x14ac:dyDescent="0.35">
      <c r="B1639" s="36" t="s">
        <v>2707</v>
      </c>
      <c r="C1639" s="45" t="s">
        <v>799</v>
      </c>
      <c r="D1639" s="45" t="s">
        <v>4459</v>
      </c>
      <c r="E1639" s="36" t="s">
        <v>2707</v>
      </c>
      <c r="F1639" s="36" t="str">
        <f t="shared" si="75"/>
        <v>2017_ND</v>
      </c>
      <c r="G1639" s="45">
        <v>2017</v>
      </c>
      <c r="H1639" s="45">
        <f>_xlfn.XLOOKUP(J1639,Main_OG!$B$1:$B$766,Main_OG!$O$1:$O$766,"")</f>
        <v>0</v>
      </c>
      <c r="I1639" s="45">
        <f>_xlfn.XLOOKUP(F1639,Main_OG!$D$1:$D$766,Main_OG!$J$1:$J$766,"")</f>
        <v>0</v>
      </c>
      <c r="J1639" s="45" t="s">
        <v>799</v>
      </c>
      <c r="K1639" s="45" t="str">
        <f t="shared" si="76"/>
        <v>Montana-Dakota Utilities Co_ND</v>
      </c>
      <c r="L1639" s="45" t="str">
        <f t="shared" si="77"/>
        <v>Montana-Dakota Utilities Co_ND</v>
      </c>
      <c r="M1639" s="45" t="s">
        <v>2745</v>
      </c>
      <c r="N1639" s="45">
        <v>0</v>
      </c>
      <c r="O1639" s="45">
        <v>14137</v>
      </c>
      <c r="P1639" s="45">
        <v>97</v>
      </c>
      <c r="Q1639" s="45">
        <v>78554</v>
      </c>
      <c r="R1639" s="45">
        <v>0</v>
      </c>
      <c r="S1639" s="45">
        <v>1113461</v>
      </c>
      <c r="T1639" s="45">
        <v>200745</v>
      </c>
      <c r="U1639" s="45">
        <v>758940</v>
      </c>
      <c r="V1639" s="45">
        <v>0</v>
      </c>
      <c r="W1639" s="45">
        <v>9.5586643999999996</v>
      </c>
      <c r="X1639" s="45">
        <v>7.0228399000000001</v>
      </c>
      <c r="Y1639" s="45">
        <v>10.631539</v>
      </c>
      <c r="Z1639" s="46">
        <v>56530.2</v>
      </c>
      <c r="AA1639" s="46">
        <v>74700.794841130875</v>
      </c>
      <c r="AB1639" s="47">
        <f>_xlfn.XLOOKUP($F1639,Main_OG!$D$1:$D$766,Main_OG!AJ$1:AJ$766,"")</f>
        <v>43308266</v>
      </c>
      <c r="AC1639" s="47">
        <f>_xlfn.XLOOKUP($F1639,Main_OG!$D$1:$D$766,Main_OG!AK$1:AK$766,"")</f>
        <v>140388</v>
      </c>
      <c r="AD1639" s="47">
        <f>_xlfn.XLOOKUP($F1639,Main_OG!$D$1:$D$766,Main_OG!AL$1:AL$766,"")</f>
        <v>13108384</v>
      </c>
      <c r="AE1639" s="47">
        <f>_xlfn.XLOOKUP($F1639,Main_OG!$D$1:$D$766,Main_OG!AM$1:AM$766,"")</f>
        <v>0</v>
      </c>
      <c r="AF1639" s="48">
        <f>_xlfn.XLOOKUP($F1639,Main_OG!$D$1:$D$766,Main_OG!Z$1:Z$766,"")</f>
        <v>1.83</v>
      </c>
      <c r="AG1639" s="48">
        <f>_xlfn.XLOOKUP($F1639,Main_OG!$D$1:$D$766,Main_OG!AA$1:AA$766,"")</f>
        <v>2.1875855044172008</v>
      </c>
      <c r="AH1639" s="48">
        <f>_xlfn.XLOOKUP($F1639,Main_OG!$D$1:$D$766,Main_OG!AB$1:AB$766,"")</f>
        <v>14.73443638842941</v>
      </c>
      <c r="AI1639" s="48">
        <f>_xlfn.XLOOKUP($F1639,Main_OG!$D$1:$D$766,Main_OG!AC$1:AC$766,"")</f>
        <v>3.7243523928232452</v>
      </c>
      <c r="AJ1639" s="48">
        <f>_xlfn.XLOOKUP($F1639,Main_OG!$D$1:$D$766,Main_OG!AD$1:AD$766,"")</f>
        <v>0.62802788237371954</v>
      </c>
    </row>
    <row r="1640" spans="2:36" x14ac:dyDescent="0.35">
      <c r="B1640" s="36" t="s">
        <v>2707</v>
      </c>
      <c r="C1640" s="45" t="s">
        <v>847</v>
      </c>
      <c r="D1640" s="45" t="s">
        <v>4459</v>
      </c>
      <c r="E1640" s="36" t="s">
        <v>2707</v>
      </c>
      <c r="F1640" s="36" t="str">
        <f t="shared" si="75"/>
        <v>2017_SD</v>
      </c>
      <c r="G1640" s="45">
        <v>2017</v>
      </c>
      <c r="H1640" s="45">
        <f>_xlfn.XLOOKUP(J1640,Main_OG!$B$1:$B$766,Main_OG!$O$1:$O$766,"")</f>
        <v>0</v>
      </c>
      <c r="I1640" s="45">
        <f>_xlfn.XLOOKUP(F1640,Main_OG!$D$1:$D$766,Main_OG!$J$1:$J$766,"")</f>
        <v>0</v>
      </c>
      <c r="J1640" s="45" t="s">
        <v>847</v>
      </c>
      <c r="K1640" s="45" t="str">
        <f t="shared" si="76"/>
        <v>Montana-Dakota Utilities Co_SD</v>
      </c>
      <c r="L1640" s="45" t="str">
        <f t="shared" si="77"/>
        <v>Montana-Dakota Utilities Co_SD</v>
      </c>
      <c r="M1640" s="45" t="s">
        <v>2746</v>
      </c>
      <c r="N1640" s="45">
        <v>0</v>
      </c>
      <c r="O1640" s="45">
        <v>2027</v>
      </c>
      <c r="P1640" s="45">
        <v>8</v>
      </c>
      <c r="Q1640" s="45">
        <v>6512</v>
      </c>
      <c r="R1640" s="45">
        <v>0</v>
      </c>
      <c r="S1640" s="45">
        <v>70143</v>
      </c>
      <c r="T1640" s="45">
        <v>7815</v>
      </c>
      <c r="U1640" s="45">
        <v>67633</v>
      </c>
      <c r="V1640" s="45">
        <v>0</v>
      </c>
      <c r="W1640" s="45">
        <v>9.6417318999999999</v>
      </c>
      <c r="X1640" s="45">
        <v>7.8182980999999998</v>
      </c>
      <c r="Y1640" s="45">
        <v>10.82164</v>
      </c>
      <c r="Z1640" s="46">
        <v>51615.1</v>
      </c>
      <c r="AA1640" s="46">
        <v>59074.292803743025</v>
      </c>
      <c r="AB1640" s="47">
        <f>_xlfn.XLOOKUP($F1640,Main_OG!$D$1:$D$766,Main_OG!AJ$1:AJ$766,"")</f>
        <v>2577678</v>
      </c>
      <c r="AC1640" s="47">
        <f>_xlfn.XLOOKUP($F1640,Main_OG!$D$1:$D$766,Main_OG!AK$1:AK$766,"")</f>
        <v>29406</v>
      </c>
      <c r="AD1640" s="47">
        <f>_xlfn.XLOOKUP($F1640,Main_OG!$D$1:$D$766,Main_OG!AL$1:AL$766,"")</f>
        <v>11426586</v>
      </c>
      <c r="AE1640" s="47">
        <f>_xlfn.XLOOKUP($F1640,Main_OG!$D$1:$D$766,Main_OG!AM$1:AM$766,"")</f>
        <v>0</v>
      </c>
      <c r="AF1640" s="48">
        <f>_xlfn.XLOOKUP($F1640,Main_OG!$D$1:$D$766,Main_OG!Z$1:Z$766,"")</f>
        <v>2.41</v>
      </c>
      <c r="AG1640" s="48">
        <f>_xlfn.XLOOKUP($F1640,Main_OG!$D$1:$D$766,Main_OG!AA$1:AA$766,"")</f>
        <v>2.1875855044172008</v>
      </c>
      <c r="AH1640" s="48">
        <f>_xlfn.XLOOKUP($F1640,Main_OG!$D$1:$D$766,Main_OG!AB$1:AB$766,"")</f>
        <v>14.73443638842941</v>
      </c>
      <c r="AI1640" s="48">
        <f>_xlfn.XLOOKUP($F1640,Main_OG!$D$1:$D$766,Main_OG!AC$1:AC$766,"")</f>
        <v>3.7243523928232452</v>
      </c>
      <c r="AJ1640" s="48">
        <f>_xlfn.XLOOKUP($F1640,Main_OG!$D$1:$D$766,Main_OG!AD$1:AD$766,"")</f>
        <v>0.62802788237371954</v>
      </c>
    </row>
    <row r="1641" spans="2:36" x14ac:dyDescent="0.35">
      <c r="B1641" s="36" t="s">
        <v>2707</v>
      </c>
      <c r="C1641" s="45" t="s">
        <v>886</v>
      </c>
      <c r="D1641" s="45" t="s">
        <v>4459</v>
      </c>
      <c r="E1641" s="36" t="s">
        <v>2707</v>
      </c>
      <c r="F1641" s="36" t="str">
        <f t="shared" si="75"/>
        <v>2017_WY</v>
      </c>
      <c r="G1641" s="45">
        <v>2017</v>
      </c>
      <c r="H1641" s="45">
        <f>_xlfn.XLOOKUP(J1641,Main_OG!$B$1:$B$766,Main_OG!$O$1:$O$766,"")</f>
        <v>0</v>
      </c>
      <c r="I1641" s="45">
        <f>_xlfn.XLOOKUP(F1641,Main_OG!$D$1:$D$766,Main_OG!$J$1:$J$766,"")</f>
        <v>0</v>
      </c>
      <c r="J1641" s="45" t="s">
        <v>886</v>
      </c>
      <c r="K1641" s="45" t="str">
        <f t="shared" si="76"/>
        <v>Montana-Dakota Utilities Co_WY</v>
      </c>
      <c r="L1641" s="45" t="str">
        <f t="shared" si="77"/>
        <v>Montana-Dakota Utilities Co_WY</v>
      </c>
      <c r="M1641" s="45" t="s">
        <v>2747</v>
      </c>
      <c r="N1641" s="45">
        <v>0</v>
      </c>
      <c r="O1641" s="45">
        <v>2493</v>
      </c>
      <c r="P1641" s="45">
        <v>15</v>
      </c>
      <c r="Q1641" s="45">
        <v>13351</v>
      </c>
      <c r="R1641" s="45">
        <v>0</v>
      </c>
      <c r="S1641" s="45">
        <v>139261</v>
      </c>
      <c r="T1641" s="45">
        <v>1865</v>
      </c>
      <c r="U1641" s="45">
        <v>137247</v>
      </c>
      <c r="V1641" s="45">
        <v>0</v>
      </c>
      <c r="W1641" s="45">
        <v>8.4244692000000008</v>
      </c>
      <c r="X1641" s="45">
        <v>10.831099</v>
      </c>
      <c r="Y1641" s="45">
        <v>11.147785000000001</v>
      </c>
      <c r="Z1641" s="46">
        <v>37620.300000000003</v>
      </c>
      <c r="AA1641" s="46">
        <v>64863.257206109032</v>
      </c>
      <c r="AB1641" s="47">
        <f>_xlfn.XLOOKUP($F1641,Main_OG!$D$1:$D$766,Main_OG!AJ$1:AJ$766,"")</f>
        <v>49539056</v>
      </c>
      <c r="AC1641" s="47">
        <f>_xlfn.XLOOKUP($F1641,Main_OG!$D$1:$D$766,Main_OG!AK$1:AK$766,"")</f>
        <v>165314</v>
      </c>
      <c r="AD1641" s="47">
        <f>_xlfn.XLOOKUP($F1641,Main_OG!$D$1:$D$766,Main_OG!AL$1:AL$766,"")</f>
        <v>11137298</v>
      </c>
      <c r="AE1641" s="47">
        <f>_xlfn.XLOOKUP($F1641,Main_OG!$D$1:$D$766,Main_OG!AM$1:AM$766,"")</f>
        <v>0</v>
      </c>
      <c r="AF1641" s="48">
        <f>_xlfn.XLOOKUP($F1641,Main_OG!$D$1:$D$766,Main_OG!Z$1:Z$766,"")</f>
        <v>0</v>
      </c>
      <c r="AG1641" s="48">
        <f>_xlfn.XLOOKUP($F1641,Main_OG!$D$1:$D$766,Main_OG!AA$1:AA$766,"")</f>
        <v>2.1875855044172008</v>
      </c>
      <c r="AH1641" s="48">
        <f>_xlfn.XLOOKUP($F1641,Main_OG!$D$1:$D$766,Main_OG!AB$1:AB$766,"")</f>
        <v>14.48</v>
      </c>
      <c r="AI1641" s="48">
        <f>_xlfn.XLOOKUP($F1641,Main_OG!$D$1:$D$766,Main_OG!AC$1:AC$766,"")</f>
        <v>3.7243523928232452</v>
      </c>
      <c r="AJ1641" s="48">
        <f>_xlfn.XLOOKUP($F1641,Main_OG!$D$1:$D$766,Main_OG!AD$1:AD$766,"")</f>
        <v>0.62802788237371954</v>
      </c>
    </row>
    <row r="1642" spans="2:36" x14ac:dyDescent="0.35">
      <c r="B1642" s="36" t="s">
        <v>2707</v>
      </c>
      <c r="C1642" s="45" t="s">
        <v>858</v>
      </c>
      <c r="D1642" s="45" t="s">
        <v>4459</v>
      </c>
      <c r="E1642" s="36" t="s">
        <v>2707</v>
      </c>
      <c r="F1642" s="36" t="str">
        <f t="shared" si="75"/>
        <v>2018_MT</v>
      </c>
      <c r="G1642" s="45">
        <v>2018</v>
      </c>
      <c r="H1642" s="45">
        <f>_xlfn.XLOOKUP(J1642,Main_OG!$B$1:$B$766,Main_OG!$O$1:$O$766,"")</f>
        <v>0</v>
      </c>
      <c r="I1642" s="45">
        <f>_xlfn.XLOOKUP(F1642,Main_OG!$D$1:$D$766,Main_OG!$J$1:$J$766,"")</f>
        <v>0</v>
      </c>
      <c r="J1642" s="45" t="s">
        <v>858</v>
      </c>
      <c r="K1642" s="45" t="str">
        <f t="shared" si="76"/>
        <v>Montana-Dakota Utilities Co_MT</v>
      </c>
      <c r="L1642" s="45" t="str">
        <f t="shared" si="77"/>
        <v>Montana-Dakota Utilities Co_MT</v>
      </c>
      <c r="M1642" s="45" t="s">
        <v>2748</v>
      </c>
      <c r="N1642" s="45">
        <v>0</v>
      </c>
      <c r="O1642" s="45">
        <v>5633</v>
      </c>
      <c r="P1642" s="45">
        <v>122</v>
      </c>
      <c r="Q1642" s="45">
        <v>19918</v>
      </c>
      <c r="R1642" s="45">
        <v>0</v>
      </c>
      <c r="S1642" s="45">
        <v>285124</v>
      </c>
      <c r="T1642" s="45">
        <v>331321</v>
      </c>
      <c r="U1642" s="45">
        <v>190505</v>
      </c>
      <c r="V1642" s="45">
        <v>0</v>
      </c>
      <c r="W1642" s="45">
        <v>8.5317264999999995</v>
      </c>
      <c r="X1642" s="45">
        <v>6.2051606000000001</v>
      </c>
      <c r="Y1642" s="45">
        <v>9.6133959999999998</v>
      </c>
      <c r="Z1642" s="46">
        <v>49455</v>
      </c>
      <c r="AA1642" s="46">
        <v>46575.778523249748</v>
      </c>
      <c r="AB1642" s="47">
        <f>_xlfn.XLOOKUP($F1642,Main_OG!$D$1:$D$766,Main_OG!AJ$1:AJ$766,"")</f>
        <v>17476978</v>
      </c>
      <c r="AC1642" s="47">
        <f>_xlfn.XLOOKUP($F1642,Main_OG!$D$1:$D$766,Main_OG!AK$1:AK$766,"")</f>
        <v>1613418</v>
      </c>
      <c r="AD1642" s="47">
        <f>_xlfn.XLOOKUP($F1642,Main_OG!$D$1:$D$766,Main_OG!AL$1:AL$766,"")</f>
        <v>10305088</v>
      </c>
      <c r="AE1642" s="47">
        <f>_xlfn.XLOOKUP($F1642,Main_OG!$D$1:$D$766,Main_OG!AM$1:AM$766,"")</f>
        <v>0</v>
      </c>
      <c r="AF1642" s="48">
        <f>_xlfn.XLOOKUP($F1642,Main_OG!$D$1:$D$766,Main_OG!Z$1:Z$766,"")</f>
        <v>0</v>
      </c>
      <c r="AG1642" s="48">
        <f>_xlfn.XLOOKUP($F1642,Main_OG!$D$1:$D$766,Main_OG!AA$1:AA$766,"")</f>
        <v>2.0099999999999998</v>
      </c>
      <c r="AH1642" s="48">
        <f>_xlfn.XLOOKUP($F1642,Main_OG!$D$1:$D$766,Main_OG!AB$1:AB$766,"")</f>
        <v>18.21</v>
      </c>
      <c r="AI1642" s="48">
        <f>_xlfn.XLOOKUP($F1642,Main_OG!$D$1:$D$766,Main_OG!AC$1:AC$766,"")</f>
        <v>3.8713752811270652</v>
      </c>
      <c r="AJ1642" s="48">
        <f>_xlfn.XLOOKUP($F1642,Main_OG!$D$1:$D$766,Main_OG!AD$1:AD$766,"")</f>
        <v>0.62810595158289428</v>
      </c>
    </row>
    <row r="1643" spans="2:36" x14ac:dyDescent="0.35">
      <c r="B1643" s="36" t="s">
        <v>2707</v>
      </c>
      <c r="C1643" s="45" t="s">
        <v>799</v>
      </c>
      <c r="D1643" s="45" t="s">
        <v>4459</v>
      </c>
      <c r="E1643" s="36" t="s">
        <v>2707</v>
      </c>
      <c r="F1643" s="36" t="str">
        <f t="shared" si="75"/>
        <v>2018_ND</v>
      </c>
      <c r="G1643" s="45">
        <v>2018</v>
      </c>
      <c r="H1643" s="45">
        <f>_xlfn.XLOOKUP(J1643,Main_OG!$B$1:$B$766,Main_OG!$O$1:$O$766,"")</f>
        <v>0</v>
      </c>
      <c r="I1643" s="45">
        <f>_xlfn.XLOOKUP(F1643,Main_OG!$D$1:$D$766,Main_OG!$J$1:$J$766,"")</f>
        <v>0</v>
      </c>
      <c r="J1643" s="45" t="s">
        <v>799</v>
      </c>
      <c r="K1643" s="45" t="str">
        <f t="shared" si="76"/>
        <v>Montana-Dakota Utilities Co_ND</v>
      </c>
      <c r="L1643" s="45" t="str">
        <f t="shared" si="77"/>
        <v>Montana-Dakota Utilities Co_ND</v>
      </c>
      <c r="M1643" s="45" t="s">
        <v>2749</v>
      </c>
      <c r="N1643" s="45">
        <v>0</v>
      </c>
      <c r="O1643" s="45">
        <v>14193</v>
      </c>
      <c r="P1643" s="45">
        <v>92</v>
      </c>
      <c r="Q1643" s="45">
        <v>78576</v>
      </c>
      <c r="R1643" s="45">
        <v>0</v>
      </c>
      <c r="S1643" s="45">
        <v>1111109</v>
      </c>
      <c r="T1643" s="45">
        <v>210174</v>
      </c>
      <c r="U1643" s="45">
        <v>794264</v>
      </c>
      <c r="V1643" s="45">
        <v>0</v>
      </c>
      <c r="W1643" s="45">
        <v>9.6058082999999996</v>
      </c>
      <c r="X1643" s="45">
        <v>6.9975354000000003</v>
      </c>
      <c r="Y1643" s="45">
        <v>10.612717999999999</v>
      </c>
      <c r="Z1643" s="46">
        <v>58516.4</v>
      </c>
      <c r="AA1643" s="46">
        <v>76988.98247774523</v>
      </c>
      <c r="AB1643" s="47">
        <f>_xlfn.XLOOKUP($F1643,Main_OG!$D$1:$D$766,Main_OG!AJ$1:AJ$766,"")</f>
        <v>44914310</v>
      </c>
      <c r="AC1643" s="47">
        <f>_xlfn.XLOOKUP($F1643,Main_OG!$D$1:$D$766,Main_OG!AK$1:AK$766,"")</f>
        <v>148588</v>
      </c>
      <c r="AD1643" s="47">
        <f>_xlfn.XLOOKUP($F1643,Main_OG!$D$1:$D$766,Main_OG!AL$1:AL$766,"")</f>
        <v>19230244</v>
      </c>
      <c r="AE1643" s="47">
        <f>_xlfn.XLOOKUP($F1643,Main_OG!$D$1:$D$766,Main_OG!AM$1:AM$766,"")</f>
        <v>0</v>
      </c>
      <c r="AF1643" s="48">
        <f>_xlfn.XLOOKUP($F1643,Main_OG!$D$1:$D$766,Main_OG!Z$1:Z$766,"")</f>
        <v>0</v>
      </c>
      <c r="AG1643" s="48">
        <f>_xlfn.XLOOKUP($F1643,Main_OG!$D$1:$D$766,Main_OG!AA$1:AA$766,"")</f>
        <v>1.55</v>
      </c>
      <c r="AH1643" s="48">
        <f>_xlfn.XLOOKUP($F1643,Main_OG!$D$1:$D$766,Main_OG!AB$1:AB$766,"")</f>
        <v>17.134646247082848</v>
      </c>
      <c r="AI1643" s="48">
        <f>_xlfn.XLOOKUP($F1643,Main_OG!$D$1:$D$766,Main_OG!AC$1:AC$766,"")</f>
        <v>2.83</v>
      </c>
      <c r="AJ1643" s="48">
        <f>_xlfn.XLOOKUP($F1643,Main_OG!$D$1:$D$766,Main_OG!AD$1:AD$766,"")</f>
        <v>0.62810595158289428</v>
      </c>
    </row>
    <row r="1644" spans="2:36" x14ac:dyDescent="0.35">
      <c r="B1644" s="36" t="s">
        <v>2707</v>
      </c>
      <c r="C1644" s="45" t="s">
        <v>847</v>
      </c>
      <c r="D1644" s="45" t="s">
        <v>4459</v>
      </c>
      <c r="E1644" s="36" t="s">
        <v>2707</v>
      </c>
      <c r="F1644" s="36" t="str">
        <f t="shared" si="75"/>
        <v>2018_SD</v>
      </c>
      <c r="G1644" s="45">
        <v>2018</v>
      </c>
      <c r="H1644" s="45">
        <f>_xlfn.XLOOKUP(J1644,Main_OG!$B$1:$B$766,Main_OG!$O$1:$O$766,"")</f>
        <v>0</v>
      </c>
      <c r="I1644" s="45">
        <f>_xlfn.XLOOKUP(F1644,Main_OG!$D$1:$D$766,Main_OG!$J$1:$J$766,"")</f>
        <v>0</v>
      </c>
      <c r="J1644" s="45" t="s">
        <v>847</v>
      </c>
      <c r="K1644" s="45" t="str">
        <f t="shared" si="76"/>
        <v>Montana-Dakota Utilities Co_SD</v>
      </c>
      <c r="L1644" s="45" t="str">
        <f t="shared" si="77"/>
        <v>Montana-Dakota Utilities Co_SD</v>
      </c>
      <c r="M1644" s="45" t="s">
        <v>2750</v>
      </c>
      <c r="N1644" s="45">
        <v>0</v>
      </c>
      <c r="O1644" s="45">
        <v>2033</v>
      </c>
      <c r="P1644" s="45">
        <v>8</v>
      </c>
      <c r="Q1644" s="45">
        <v>6458</v>
      </c>
      <c r="R1644" s="45">
        <v>0</v>
      </c>
      <c r="S1644" s="45">
        <v>70877</v>
      </c>
      <c r="T1644" s="45">
        <v>7776</v>
      </c>
      <c r="U1644" s="45">
        <v>71675</v>
      </c>
      <c r="V1644" s="45">
        <v>0</v>
      </c>
      <c r="W1644" s="45">
        <v>9.7633928999999995</v>
      </c>
      <c r="X1644" s="45">
        <v>7.9861110999999996</v>
      </c>
      <c r="Y1644" s="45">
        <v>10.819672000000001</v>
      </c>
      <c r="Z1644" s="46">
        <v>51937.8</v>
      </c>
      <c r="AA1644" s="46">
        <v>59061.436047423995</v>
      </c>
      <c r="AB1644" s="47">
        <f>_xlfn.XLOOKUP($F1644,Main_OG!$D$1:$D$766,Main_OG!AJ$1:AJ$766,"")</f>
        <v>2905016</v>
      </c>
      <c r="AC1644" s="47">
        <f>_xlfn.XLOOKUP($F1644,Main_OG!$D$1:$D$766,Main_OG!AK$1:AK$766,"")</f>
        <v>39412</v>
      </c>
      <c r="AD1644" s="47">
        <f>_xlfn.XLOOKUP($F1644,Main_OG!$D$1:$D$766,Main_OG!AL$1:AL$766,"")</f>
        <v>18198168</v>
      </c>
      <c r="AE1644" s="47">
        <f>_xlfn.XLOOKUP($F1644,Main_OG!$D$1:$D$766,Main_OG!AM$1:AM$766,"")</f>
        <v>0</v>
      </c>
      <c r="AF1644" s="48">
        <f>_xlfn.XLOOKUP($F1644,Main_OG!$D$1:$D$766,Main_OG!Z$1:Z$766,"")</f>
        <v>0</v>
      </c>
      <c r="AG1644" s="48">
        <f>_xlfn.XLOOKUP($F1644,Main_OG!$D$1:$D$766,Main_OG!AA$1:AA$766,"")</f>
        <v>1.87</v>
      </c>
      <c r="AH1644" s="48">
        <f>_xlfn.XLOOKUP($F1644,Main_OG!$D$1:$D$766,Main_OG!AB$1:AB$766,"")</f>
        <v>17.170000000000002</v>
      </c>
      <c r="AI1644" s="48">
        <f>_xlfn.XLOOKUP($F1644,Main_OG!$D$1:$D$766,Main_OG!AC$1:AC$766,"")</f>
        <v>2.82</v>
      </c>
      <c r="AJ1644" s="48">
        <f>_xlfn.XLOOKUP($F1644,Main_OG!$D$1:$D$766,Main_OG!AD$1:AD$766,"")</f>
        <v>0.62810595158289428</v>
      </c>
    </row>
    <row r="1645" spans="2:36" x14ac:dyDescent="0.35">
      <c r="B1645" s="36" t="s">
        <v>2707</v>
      </c>
      <c r="C1645" s="45" t="s">
        <v>886</v>
      </c>
      <c r="D1645" s="45" t="s">
        <v>4459</v>
      </c>
      <c r="E1645" s="36" t="s">
        <v>2707</v>
      </c>
      <c r="F1645" s="36" t="str">
        <f t="shared" si="75"/>
        <v>2018_WY</v>
      </c>
      <c r="G1645" s="45">
        <v>2018</v>
      </c>
      <c r="H1645" s="45">
        <f>_xlfn.XLOOKUP(J1645,Main_OG!$B$1:$B$766,Main_OG!$O$1:$O$766,"")</f>
        <v>0</v>
      </c>
      <c r="I1645" s="45">
        <f>_xlfn.XLOOKUP(F1645,Main_OG!$D$1:$D$766,Main_OG!$J$1:$J$766,"")</f>
        <v>0</v>
      </c>
      <c r="J1645" s="45" t="s">
        <v>886</v>
      </c>
      <c r="K1645" s="45" t="str">
        <f t="shared" si="76"/>
        <v>Montana-Dakota Utilities Co_WY</v>
      </c>
      <c r="L1645" s="45" t="str">
        <f t="shared" si="77"/>
        <v>Montana-Dakota Utilities Co_WY</v>
      </c>
      <c r="M1645" s="45" t="s">
        <v>2751</v>
      </c>
      <c r="N1645" s="45">
        <v>0</v>
      </c>
      <c r="O1645" s="45">
        <v>2501</v>
      </c>
      <c r="P1645" s="45">
        <v>14</v>
      </c>
      <c r="Q1645" s="45">
        <v>13474</v>
      </c>
      <c r="R1645" s="45">
        <v>0</v>
      </c>
      <c r="S1645" s="45">
        <v>139672</v>
      </c>
      <c r="T1645" s="45">
        <v>1729</v>
      </c>
      <c r="U1645" s="45">
        <v>140175</v>
      </c>
      <c r="V1645" s="45">
        <v>0</v>
      </c>
      <c r="W1645" s="45">
        <v>8.4956183000000003</v>
      </c>
      <c r="X1645" s="45">
        <v>11.220359</v>
      </c>
      <c r="Y1645" s="45">
        <v>11.279472</v>
      </c>
      <c r="Z1645" s="46">
        <v>37977.199999999997</v>
      </c>
      <c r="AA1645" s="46">
        <v>65584.902271636151</v>
      </c>
      <c r="AB1645" s="47">
        <f>_xlfn.XLOOKUP($F1645,Main_OG!$D$1:$D$766,Main_OG!AJ$1:AJ$766,"")</f>
        <v>48936996</v>
      </c>
      <c r="AC1645" s="47">
        <f>_xlfn.XLOOKUP($F1645,Main_OG!$D$1:$D$766,Main_OG!AK$1:AK$766,"")</f>
        <v>155422</v>
      </c>
      <c r="AD1645" s="47">
        <f>_xlfn.XLOOKUP($F1645,Main_OG!$D$1:$D$766,Main_OG!AL$1:AL$766,"")</f>
        <v>12699216</v>
      </c>
      <c r="AE1645" s="47">
        <f>_xlfn.XLOOKUP($F1645,Main_OG!$D$1:$D$766,Main_OG!AM$1:AM$766,"")</f>
        <v>0</v>
      </c>
      <c r="AF1645" s="48">
        <f>_xlfn.XLOOKUP($F1645,Main_OG!$D$1:$D$766,Main_OG!Z$1:Z$766,"")</f>
        <v>0</v>
      </c>
      <c r="AG1645" s="48">
        <f>_xlfn.XLOOKUP($F1645,Main_OG!$D$1:$D$766,Main_OG!AA$1:AA$766,"")</f>
        <v>1.68</v>
      </c>
      <c r="AH1645" s="48">
        <f>_xlfn.XLOOKUP($F1645,Main_OG!$D$1:$D$766,Main_OG!AB$1:AB$766,"")</f>
        <v>18.53</v>
      </c>
      <c r="AI1645" s="48">
        <f>_xlfn.XLOOKUP($F1645,Main_OG!$D$1:$D$766,Main_OG!AC$1:AC$766,"")</f>
        <v>3.77</v>
      </c>
      <c r="AJ1645" s="48">
        <f>_xlfn.XLOOKUP($F1645,Main_OG!$D$1:$D$766,Main_OG!AD$1:AD$766,"")</f>
        <v>0.62810595158289428</v>
      </c>
    </row>
    <row r="1646" spans="2:36" x14ac:dyDescent="0.35">
      <c r="B1646" s="36" t="s">
        <v>2707</v>
      </c>
      <c r="C1646" s="45" t="s">
        <v>858</v>
      </c>
      <c r="D1646" s="45" t="s">
        <v>4459</v>
      </c>
      <c r="E1646" s="36" t="s">
        <v>2707</v>
      </c>
      <c r="F1646" s="36" t="str">
        <f t="shared" si="75"/>
        <v>2019_MT</v>
      </c>
      <c r="G1646" s="45">
        <v>2019</v>
      </c>
      <c r="H1646" s="45">
        <f>_xlfn.XLOOKUP(J1646,Main_OG!$B$1:$B$766,Main_OG!$O$1:$O$766,"")</f>
        <v>0</v>
      </c>
      <c r="I1646" s="45">
        <f>_xlfn.XLOOKUP(F1646,Main_OG!$D$1:$D$766,Main_OG!$J$1:$J$766,"")</f>
        <v>0</v>
      </c>
      <c r="J1646" s="45" t="s">
        <v>858</v>
      </c>
      <c r="K1646" s="45" t="str">
        <f t="shared" si="76"/>
        <v>Montana-Dakota Utilities Co_MT</v>
      </c>
      <c r="L1646" s="45" t="str">
        <f t="shared" si="77"/>
        <v>Montana-Dakota Utilities Co_MT</v>
      </c>
      <c r="M1646" s="45" t="s">
        <v>2752</v>
      </c>
      <c r="N1646" s="45">
        <v>0</v>
      </c>
      <c r="O1646" s="45">
        <v>5670</v>
      </c>
      <c r="P1646" s="45">
        <v>120</v>
      </c>
      <c r="Q1646" s="45">
        <v>19839</v>
      </c>
      <c r="R1646" s="45">
        <v>0</v>
      </c>
      <c r="S1646" s="45">
        <v>275599</v>
      </c>
      <c r="T1646" s="45">
        <v>321641</v>
      </c>
      <c r="U1646" s="45">
        <v>184427</v>
      </c>
      <c r="V1646" s="45">
        <v>0</v>
      </c>
      <c r="W1646" s="45">
        <v>9.6012684999999998</v>
      </c>
      <c r="X1646" s="45">
        <v>6.6549351999999997</v>
      </c>
      <c r="Y1646" s="45">
        <v>10.760897</v>
      </c>
      <c r="Z1646" s="46">
        <v>50318.9</v>
      </c>
      <c r="AA1646" s="46">
        <v>47021.604058598874</v>
      </c>
      <c r="AB1646" s="47">
        <f>_xlfn.XLOOKUP($F1646,Main_OG!$D$1:$D$766,Main_OG!AJ$1:AJ$766,"")</f>
        <v>18559080</v>
      </c>
      <c r="AC1646" s="47">
        <f>_xlfn.XLOOKUP($F1646,Main_OG!$D$1:$D$766,Main_OG!AK$1:AK$766,"")</f>
        <v>1694612</v>
      </c>
      <c r="AD1646" s="47">
        <f>_xlfn.XLOOKUP($F1646,Main_OG!$D$1:$D$766,Main_OG!AL$1:AL$766,"")</f>
        <v>11019084</v>
      </c>
      <c r="AE1646" s="47">
        <f>_xlfn.XLOOKUP($F1646,Main_OG!$D$1:$D$766,Main_OG!AM$1:AM$766,"")</f>
        <v>0</v>
      </c>
      <c r="AF1646" s="48">
        <f>_xlfn.XLOOKUP($F1646,Main_OG!$D$1:$D$766,Main_OG!Z$1:Z$766,"")</f>
        <v>0</v>
      </c>
      <c r="AG1646" s="48">
        <f>_xlfn.XLOOKUP($F1646,Main_OG!$D$1:$D$766,Main_OG!AA$1:AA$766,"")</f>
        <v>2.176146746141439</v>
      </c>
      <c r="AH1646" s="48">
        <f>_xlfn.XLOOKUP($F1646,Main_OG!$D$1:$D$766,Main_OG!AB$1:AB$766,"")</f>
        <v>16.155101142605361</v>
      </c>
      <c r="AI1646" s="48">
        <f>_xlfn.XLOOKUP($F1646,Main_OG!$D$1:$D$766,Main_OG!AC$1:AC$766,"")</f>
        <v>3.3292283805067271</v>
      </c>
      <c r="AJ1646" s="48">
        <f>_xlfn.XLOOKUP($F1646,Main_OG!$D$1:$D$766,Main_OG!AD$1:AD$766,"")</f>
        <v>0.60296766622862785</v>
      </c>
    </row>
    <row r="1647" spans="2:36" x14ac:dyDescent="0.35">
      <c r="B1647" s="36" t="s">
        <v>2707</v>
      </c>
      <c r="C1647" s="45" t="s">
        <v>799</v>
      </c>
      <c r="D1647" s="45" t="s">
        <v>4459</v>
      </c>
      <c r="E1647" s="36" t="s">
        <v>2707</v>
      </c>
      <c r="F1647" s="36" t="str">
        <f t="shared" si="75"/>
        <v>2019_ND</v>
      </c>
      <c r="G1647" s="45">
        <v>2019</v>
      </c>
      <c r="H1647" s="45">
        <f>_xlfn.XLOOKUP(J1647,Main_OG!$B$1:$B$766,Main_OG!$O$1:$O$766,"")</f>
        <v>0</v>
      </c>
      <c r="I1647" s="45">
        <f>_xlfn.XLOOKUP(F1647,Main_OG!$D$1:$D$766,Main_OG!$J$1:$J$766,"")</f>
        <v>0</v>
      </c>
      <c r="J1647" s="45" t="s">
        <v>799</v>
      </c>
      <c r="K1647" s="45" t="str">
        <f t="shared" si="76"/>
        <v>Montana-Dakota Utilities Co_ND</v>
      </c>
      <c r="L1647" s="45" t="str">
        <f t="shared" si="77"/>
        <v>Montana-Dakota Utilities Co_ND</v>
      </c>
      <c r="M1647" s="45" t="s">
        <v>2753</v>
      </c>
      <c r="N1647" s="45">
        <v>0</v>
      </c>
      <c r="O1647" s="45">
        <v>14288</v>
      </c>
      <c r="P1647" s="45">
        <v>92</v>
      </c>
      <c r="Q1647" s="45">
        <v>78685</v>
      </c>
      <c r="R1647" s="45">
        <v>0</v>
      </c>
      <c r="S1647" s="45">
        <v>1101469</v>
      </c>
      <c r="T1647" s="45">
        <v>218512</v>
      </c>
      <c r="U1647" s="45">
        <v>782110</v>
      </c>
      <c r="V1647" s="45">
        <v>0</v>
      </c>
      <c r="W1647" s="45">
        <v>9.5106625999999999</v>
      </c>
      <c r="X1647" s="45">
        <v>7.1305008000000001</v>
      </c>
      <c r="Y1647" s="45">
        <v>10.593267000000001</v>
      </c>
      <c r="Z1647" s="46">
        <v>59142.3</v>
      </c>
      <c r="AA1647" s="46">
        <v>77439.362911208766</v>
      </c>
      <c r="AB1647" s="47">
        <f>_xlfn.XLOOKUP($F1647,Main_OG!$D$1:$D$766,Main_OG!AJ$1:AJ$766,"")</f>
        <v>41363962</v>
      </c>
      <c r="AC1647" s="47">
        <f>_xlfn.XLOOKUP($F1647,Main_OG!$D$1:$D$766,Main_OG!AK$1:AK$766,"")</f>
        <v>134270</v>
      </c>
      <c r="AD1647" s="47">
        <f>_xlfn.XLOOKUP($F1647,Main_OG!$D$1:$D$766,Main_OG!AL$1:AL$766,"")</f>
        <v>27634620</v>
      </c>
      <c r="AE1647" s="47">
        <f>_xlfn.XLOOKUP($F1647,Main_OG!$D$1:$D$766,Main_OG!AM$1:AM$766,"")</f>
        <v>0</v>
      </c>
      <c r="AF1647" s="48">
        <f>_xlfn.XLOOKUP($F1647,Main_OG!$D$1:$D$766,Main_OG!Z$1:Z$766,"")</f>
        <v>1.83</v>
      </c>
      <c r="AG1647" s="48">
        <f>_xlfn.XLOOKUP($F1647,Main_OG!$D$1:$D$766,Main_OG!AA$1:AA$766,"")</f>
        <v>2.176146746141439</v>
      </c>
      <c r="AH1647" s="48">
        <f>_xlfn.XLOOKUP($F1647,Main_OG!$D$1:$D$766,Main_OG!AB$1:AB$766,"")</f>
        <v>14.49</v>
      </c>
      <c r="AI1647" s="48">
        <f>_xlfn.XLOOKUP($F1647,Main_OG!$D$1:$D$766,Main_OG!AC$1:AC$766,"")</f>
        <v>3.3292283805067271</v>
      </c>
      <c r="AJ1647" s="48">
        <f>_xlfn.XLOOKUP($F1647,Main_OG!$D$1:$D$766,Main_OG!AD$1:AD$766,"")</f>
        <v>0.60296766622862785</v>
      </c>
    </row>
    <row r="1648" spans="2:36" x14ac:dyDescent="0.35">
      <c r="B1648" s="36" t="s">
        <v>2707</v>
      </c>
      <c r="C1648" s="45" t="s">
        <v>847</v>
      </c>
      <c r="D1648" s="45" t="s">
        <v>4459</v>
      </c>
      <c r="E1648" s="36" t="s">
        <v>2707</v>
      </c>
      <c r="F1648" s="36" t="str">
        <f t="shared" si="75"/>
        <v>2019_SD</v>
      </c>
      <c r="G1648" s="45">
        <v>2019</v>
      </c>
      <c r="H1648" s="45">
        <f>_xlfn.XLOOKUP(J1648,Main_OG!$B$1:$B$766,Main_OG!$O$1:$O$766,"")</f>
        <v>0</v>
      </c>
      <c r="I1648" s="45">
        <f>_xlfn.XLOOKUP(F1648,Main_OG!$D$1:$D$766,Main_OG!$J$1:$J$766,"")</f>
        <v>0</v>
      </c>
      <c r="J1648" s="45" t="s">
        <v>847</v>
      </c>
      <c r="K1648" s="45" t="str">
        <f t="shared" si="76"/>
        <v>Montana-Dakota Utilities Co_SD</v>
      </c>
      <c r="L1648" s="45" t="str">
        <f t="shared" si="77"/>
        <v>Montana-Dakota Utilities Co_SD</v>
      </c>
      <c r="M1648" s="45" t="s">
        <v>2754</v>
      </c>
      <c r="N1648" s="45">
        <v>0</v>
      </c>
      <c r="O1648" s="45">
        <v>2039</v>
      </c>
      <c r="P1648" s="45">
        <v>8</v>
      </c>
      <c r="Q1648" s="45">
        <v>6427</v>
      </c>
      <c r="R1648" s="45">
        <v>0</v>
      </c>
      <c r="S1648" s="45">
        <v>71486</v>
      </c>
      <c r="T1648" s="45">
        <v>7611</v>
      </c>
      <c r="U1648" s="45">
        <v>70482</v>
      </c>
      <c r="V1648" s="45">
        <v>0</v>
      </c>
      <c r="W1648" s="45">
        <v>10.097082</v>
      </c>
      <c r="X1648" s="45">
        <v>8.4482984999999999</v>
      </c>
      <c r="Y1648" s="45">
        <v>11.242587</v>
      </c>
      <c r="Z1648" s="46">
        <v>52360.1</v>
      </c>
      <c r="AA1648" s="46">
        <v>59022.101683299006</v>
      </c>
      <c r="AB1648" s="47">
        <f>_xlfn.XLOOKUP($F1648,Main_OG!$D$1:$D$766,Main_OG!AJ$1:AJ$766,"")</f>
        <v>3261762</v>
      </c>
      <c r="AC1648" s="47">
        <f>_xlfn.XLOOKUP($F1648,Main_OG!$D$1:$D$766,Main_OG!AK$1:AK$766,"")</f>
        <v>66906</v>
      </c>
      <c r="AD1648" s="47">
        <f>_xlfn.XLOOKUP($F1648,Main_OG!$D$1:$D$766,Main_OG!AL$1:AL$766,"")</f>
        <v>18470514</v>
      </c>
      <c r="AE1648" s="47">
        <f>_xlfn.XLOOKUP($F1648,Main_OG!$D$1:$D$766,Main_OG!AM$1:AM$766,"")</f>
        <v>0</v>
      </c>
      <c r="AF1648" s="48">
        <f>_xlfn.XLOOKUP($F1648,Main_OG!$D$1:$D$766,Main_OG!Z$1:Z$766,"")</f>
        <v>0</v>
      </c>
      <c r="AG1648" s="48">
        <f>_xlfn.XLOOKUP($F1648,Main_OG!$D$1:$D$766,Main_OG!AA$1:AA$766,"")</f>
        <v>2.176146746141439</v>
      </c>
      <c r="AH1648" s="48">
        <f>_xlfn.XLOOKUP($F1648,Main_OG!$D$1:$D$766,Main_OG!AB$1:AB$766,"")</f>
        <v>16.155101142605361</v>
      </c>
      <c r="AI1648" s="48">
        <f>_xlfn.XLOOKUP($F1648,Main_OG!$D$1:$D$766,Main_OG!AC$1:AC$766,"")</f>
        <v>3.3292283805067271</v>
      </c>
      <c r="AJ1648" s="48">
        <f>_xlfn.XLOOKUP($F1648,Main_OG!$D$1:$D$766,Main_OG!AD$1:AD$766,"")</f>
        <v>0.60296766622862785</v>
      </c>
    </row>
    <row r="1649" spans="2:36" x14ac:dyDescent="0.35">
      <c r="B1649" s="36" t="s">
        <v>2707</v>
      </c>
      <c r="C1649" s="45" t="s">
        <v>886</v>
      </c>
      <c r="D1649" s="45" t="s">
        <v>4459</v>
      </c>
      <c r="E1649" s="36" t="s">
        <v>2707</v>
      </c>
      <c r="F1649" s="36" t="str">
        <f t="shared" si="75"/>
        <v>2019_WY</v>
      </c>
      <c r="G1649" s="45">
        <v>2019</v>
      </c>
      <c r="H1649" s="45">
        <f>_xlfn.XLOOKUP(J1649,Main_OG!$B$1:$B$766,Main_OG!$O$1:$O$766,"")</f>
        <v>0</v>
      </c>
      <c r="I1649" s="45">
        <f>_xlfn.XLOOKUP(F1649,Main_OG!$D$1:$D$766,Main_OG!$J$1:$J$766,"")</f>
        <v>0</v>
      </c>
      <c r="J1649" s="45" t="s">
        <v>886</v>
      </c>
      <c r="K1649" s="45" t="str">
        <f t="shared" si="76"/>
        <v>Montana-Dakota Utilities Co_WY</v>
      </c>
      <c r="L1649" s="45" t="str">
        <f t="shared" si="77"/>
        <v>Montana-Dakota Utilities Co_WY</v>
      </c>
      <c r="M1649" s="45" t="s">
        <v>2755</v>
      </c>
      <c r="N1649" s="45">
        <v>0</v>
      </c>
      <c r="O1649" s="45">
        <v>2552</v>
      </c>
      <c r="P1649" s="45">
        <v>14</v>
      </c>
      <c r="Q1649" s="45">
        <v>13612</v>
      </c>
      <c r="R1649" s="45">
        <v>0</v>
      </c>
      <c r="S1649" s="45">
        <v>138460</v>
      </c>
      <c r="T1649" s="45">
        <v>1639</v>
      </c>
      <c r="U1649" s="45">
        <v>140869</v>
      </c>
      <c r="V1649" s="45">
        <v>0</v>
      </c>
      <c r="W1649" s="45">
        <v>8.0015888999999998</v>
      </c>
      <c r="X1649" s="45">
        <v>9.8840757000000004</v>
      </c>
      <c r="Y1649" s="45">
        <v>10.643222</v>
      </c>
      <c r="Z1649" s="46">
        <v>38558.199999999997</v>
      </c>
      <c r="AA1649" s="46">
        <v>66466.361900033793</v>
      </c>
      <c r="AB1649" s="47">
        <f>_xlfn.XLOOKUP($F1649,Main_OG!$D$1:$D$766,Main_OG!AJ$1:AJ$766,"")</f>
        <v>43801864</v>
      </c>
      <c r="AC1649" s="47">
        <f>_xlfn.XLOOKUP($F1649,Main_OG!$D$1:$D$766,Main_OG!AK$1:AK$766,"")</f>
        <v>167214</v>
      </c>
      <c r="AD1649" s="47">
        <f>_xlfn.XLOOKUP($F1649,Main_OG!$D$1:$D$766,Main_OG!AL$1:AL$766,"")</f>
        <v>14350872</v>
      </c>
      <c r="AE1649" s="47">
        <f>_xlfn.XLOOKUP($F1649,Main_OG!$D$1:$D$766,Main_OG!AM$1:AM$766,"")</f>
        <v>0</v>
      </c>
      <c r="AF1649" s="48">
        <f>_xlfn.XLOOKUP($F1649,Main_OG!$D$1:$D$766,Main_OG!Z$1:Z$766,"")</f>
        <v>1.66</v>
      </c>
      <c r="AG1649" s="48">
        <f>_xlfn.XLOOKUP($F1649,Main_OG!$D$1:$D$766,Main_OG!AA$1:AA$766,"")</f>
        <v>2.176146746141439</v>
      </c>
      <c r="AH1649" s="48">
        <f>_xlfn.XLOOKUP($F1649,Main_OG!$D$1:$D$766,Main_OG!AB$1:AB$766,"")</f>
        <v>16.079999999999998</v>
      </c>
      <c r="AI1649" s="48">
        <f>_xlfn.XLOOKUP($F1649,Main_OG!$D$1:$D$766,Main_OG!AC$1:AC$766,"")</f>
        <v>3.07</v>
      </c>
      <c r="AJ1649" s="48">
        <f>_xlfn.XLOOKUP($F1649,Main_OG!$D$1:$D$766,Main_OG!AD$1:AD$766,"")</f>
        <v>0.60296766622862785</v>
      </c>
    </row>
    <row r="1650" spans="2:36" x14ac:dyDescent="0.35">
      <c r="B1650" s="36" t="s">
        <v>2707</v>
      </c>
      <c r="C1650" s="45" t="s">
        <v>858</v>
      </c>
      <c r="D1650" s="45" t="s">
        <v>4459</v>
      </c>
      <c r="E1650" s="36" t="s">
        <v>2707</v>
      </c>
      <c r="F1650" s="36" t="str">
        <f t="shared" si="75"/>
        <v>2020_MT</v>
      </c>
      <c r="G1650" s="45">
        <v>2020</v>
      </c>
      <c r="H1650" s="45">
        <f>_xlfn.XLOOKUP(J1650,Main_OG!$B$1:$B$766,Main_OG!$O$1:$O$766,"")</f>
        <v>0</v>
      </c>
      <c r="I1650" s="45">
        <f>_xlfn.XLOOKUP(F1650,Main_OG!$D$1:$D$766,Main_OG!$J$1:$J$766,"")</f>
        <v>0</v>
      </c>
      <c r="J1650" s="45" t="s">
        <v>858</v>
      </c>
      <c r="K1650" s="45" t="str">
        <f t="shared" si="76"/>
        <v>Montana-Dakota Utilities Co_MT</v>
      </c>
      <c r="L1650" s="45" t="str">
        <f t="shared" si="77"/>
        <v>Montana-Dakota Utilities Co_MT</v>
      </c>
      <c r="M1650" s="45" t="s">
        <v>2756</v>
      </c>
      <c r="N1650" s="45">
        <v>0</v>
      </c>
      <c r="O1650" s="45">
        <v>5698</v>
      </c>
      <c r="P1650" s="45">
        <v>120</v>
      </c>
      <c r="Q1650" s="45">
        <v>0</v>
      </c>
      <c r="R1650" s="45">
        <v>0</v>
      </c>
      <c r="S1650" s="45">
        <v>262799</v>
      </c>
      <c r="T1650" s="45">
        <v>290986</v>
      </c>
      <c r="U1650" s="45">
        <v>0</v>
      </c>
      <c r="V1650" s="45">
        <v>0</v>
      </c>
      <c r="W1650" s="45">
        <v>9.6651813999999998</v>
      </c>
      <c r="X1650" s="45">
        <v>6.9570356999999996</v>
      </c>
      <c r="Y1650" s="45">
        <v>0</v>
      </c>
      <c r="Z1650" s="46">
        <v>50159.6</v>
      </c>
      <c r="AA1650" s="46">
        <v>46512.76653947265</v>
      </c>
      <c r="AB1650" s="47">
        <f>_xlfn.XLOOKUP($F1650,Main_OG!$D$1:$D$766,Main_OG!AJ$1:AJ$766,"")</f>
        <v>11259356</v>
      </c>
      <c r="AC1650" s="47">
        <f>_xlfn.XLOOKUP($F1650,Main_OG!$D$1:$D$766,Main_OG!AK$1:AK$766,"")</f>
        <v>1694792</v>
      </c>
      <c r="AD1650" s="47">
        <f>_xlfn.XLOOKUP($F1650,Main_OG!$D$1:$D$766,Main_OG!AL$1:AL$766,"")</f>
        <v>6890488</v>
      </c>
      <c r="AE1650" s="47">
        <f>_xlfn.XLOOKUP($F1650,Main_OG!$D$1:$D$766,Main_OG!AM$1:AM$766,"")</f>
        <v>0</v>
      </c>
      <c r="AF1650" s="48">
        <f>_xlfn.XLOOKUP($F1650,Main_OG!$D$1:$D$766,Main_OG!Z$1:Z$766,"")</f>
        <v>0</v>
      </c>
      <c r="AG1650" s="48">
        <f>_xlfn.XLOOKUP($F1650,Main_OG!$D$1:$D$766,Main_OG!AA$1:AA$766,"")</f>
        <v>2.127327759928813</v>
      </c>
      <c r="AH1650" s="48">
        <f>_xlfn.XLOOKUP($F1650,Main_OG!$D$1:$D$766,Main_OG!AB$1:AB$766,"")</f>
        <v>12.535325193609101</v>
      </c>
      <c r="AI1650" s="48">
        <f>_xlfn.XLOOKUP($F1650,Main_OG!$D$1:$D$766,Main_OG!AC$1:AC$766,"")</f>
        <v>2.8422150630003218</v>
      </c>
      <c r="AJ1650" s="48">
        <f>_xlfn.XLOOKUP($F1650,Main_OG!$D$1:$D$766,Main_OG!AD$1:AD$766,"")</f>
        <v>0.5848556097000881</v>
      </c>
    </row>
    <row r="1651" spans="2:36" x14ac:dyDescent="0.35">
      <c r="B1651" s="36" t="s">
        <v>2707</v>
      </c>
      <c r="C1651" s="45" t="s">
        <v>799</v>
      </c>
      <c r="D1651" s="45" t="s">
        <v>4459</v>
      </c>
      <c r="E1651" s="36" t="s">
        <v>2707</v>
      </c>
      <c r="F1651" s="36" t="str">
        <f t="shared" si="75"/>
        <v>2020_ND</v>
      </c>
      <c r="G1651" s="45">
        <v>2020</v>
      </c>
      <c r="H1651" s="45">
        <f>_xlfn.XLOOKUP(J1651,Main_OG!$B$1:$B$766,Main_OG!$O$1:$O$766,"")</f>
        <v>0</v>
      </c>
      <c r="I1651" s="45">
        <f>_xlfn.XLOOKUP(F1651,Main_OG!$D$1:$D$766,Main_OG!$J$1:$J$766,"")</f>
        <v>0</v>
      </c>
      <c r="J1651" s="45" t="s">
        <v>799</v>
      </c>
      <c r="K1651" s="45" t="str">
        <f t="shared" si="76"/>
        <v>Montana-Dakota Utilities Co_ND</v>
      </c>
      <c r="L1651" s="45" t="str">
        <f t="shared" si="77"/>
        <v>Montana-Dakota Utilities Co_ND</v>
      </c>
      <c r="M1651" s="45" t="s">
        <v>2757</v>
      </c>
      <c r="N1651" s="45">
        <v>0</v>
      </c>
      <c r="O1651" s="45">
        <v>14348</v>
      </c>
      <c r="P1651" s="45">
        <v>89</v>
      </c>
      <c r="Q1651" s="45">
        <v>0</v>
      </c>
      <c r="R1651" s="45">
        <v>0</v>
      </c>
      <c r="S1651" s="45">
        <v>1033823</v>
      </c>
      <c r="T1651" s="45">
        <v>232032</v>
      </c>
      <c r="U1651" s="45">
        <v>0</v>
      </c>
      <c r="V1651" s="45">
        <v>0</v>
      </c>
      <c r="W1651" s="45">
        <v>9.1606590000000008</v>
      </c>
      <c r="X1651" s="45">
        <v>6.7796683</v>
      </c>
      <c r="Y1651" s="45">
        <v>0</v>
      </c>
      <c r="Z1651" s="46">
        <v>55699.1</v>
      </c>
      <c r="AA1651" s="46">
        <v>72787.967967549368</v>
      </c>
      <c r="AB1651" s="47">
        <f>_xlfn.XLOOKUP($F1651,Main_OG!$D$1:$D$766,Main_OG!AJ$1:AJ$766,"")</f>
        <v>40148888</v>
      </c>
      <c r="AC1651" s="47">
        <f>_xlfn.XLOOKUP($F1651,Main_OG!$D$1:$D$766,Main_OG!AK$1:AK$766,"")</f>
        <v>122910</v>
      </c>
      <c r="AD1651" s="47">
        <f>_xlfn.XLOOKUP($F1651,Main_OG!$D$1:$D$766,Main_OG!AL$1:AL$766,"")</f>
        <v>27585728</v>
      </c>
      <c r="AE1651" s="47">
        <f>_xlfn.XLOOKUP($F1651,Main_OG!$D$1:$D$766,Main_OG!AM$1:AM$766,"")</f>
        <v>0</v>
      </c>
      <c r="AF1651" s="48">
        <f>_xlfn.XLOOKUP($F1651,Main_OG!$D$1:$D$766,Main_OG!Z$1:Z$766,"")</f>
        <v>0</v>
      </c>
      <c r="AG1651" s="48">
        <f>_xlfn.XLOOKUP($F1651,Main_OG!$D$1:$D$766,Main_OG!AA$1:AA$766,"")</f>
        <v>2.127327759928813</v>
      </c>
      <c r="AH1651" s="48">
        <f>_xlfn.XLOOKUP($F1651,Main_OG!$D$1:$D$766,Main_OG!AB$1:AB$766,"")</f>
        <v>12.535325193609101</v>
      </c>
      <c r="AI1651" s="48">
        <f>_xlfn.XLOOKUP($F1651,Main_OG!$D$1:$D$766,Main_OG!AC$1:AC$766,"")</f>
        <v>2.8422150630003218</v>
      </c>
      <c r="AJ1651" s="48">
        <f>_xlfn.XLOOKUP($F1651,Main_OG!$D$1:$D$766,Main_OG!AD$1:AD$766,"")</f>
        <v>0.5848556097000881</v>
      </c>
    </row>
    <row r="1652" spans="2:36" x14ac:dyDescent="0.35">
      <c r="B1652" s="36" t="s">
        <v>2707</v>
      </c>
      <c r="C1652" s="45" t="s">
        <v>847</v>
      </c>
      <c r="D1652" s="45" t="s">
        <v>4459</v>
      </c>
      <c r="E1652" s="36" t="s">
        <v>2707</v>
      </c>
      <c r="F1652" s="36" t="str">
        <f t="shared" si="75"/>
        <v>2020_SD</v>
      </c>
      <c r="G1652" s="45">
        <v>2020</v>
      </c>
      <c r="H1652" s="45">
        <f>_xlfn.XLOOKUP(J1652,Main_OG!$B$1:$B$766,Main_OG!$O$1:$O$766,"")</f>
        <v>0</v>
      </c>
      <c r="I1652" s="45">
        <f>_xlfn.XLOOKUP(F1652,Main_OG!$D$1:$D$766,Main_OG!$J$1:$J$766,"")</f>
        <v>0</v>
      </c>
      <c r="J1652" s="45" t="s">
        <v>847</v>
      </c>
      <c r="K1652" s="45" t="str">
        <f t="shared" si="76"/>
        <v>Montana-Dakota Utilities Co_SD</v>
      </c>
      <c r="L1652" s="45" t="str">
        <f t="shared" si="77"/>
        <v>Montana-Dakota Utilities Co_SD</v>
      </c>
      <c r="M1652" s="45" t="s">
        <v>2758</v>
      </c>
      <c r="N1652" s="45">
        <v>0</v>
      </c>
      <c r="O1652" s="45">
        <v>2052</v>
      </c>
      <c r="P1652" s="45">
        <v>8</v>
      </c>
      <c r="Q1652" s="45">
        <v>0</v>
      </c>
      <c r="R1652" s="45">
        <v>0</v>
      </c>
      <c r="S1652" s="45">
        <v>66771</v>
      </c>
      <c r="T1652" s="45">
        <v>7517</v>
      </c>
      <c r="U1652" s="45">
        <v>0</v>
      </c>
      <c r="V1652" s="45">
        <v>0</v>
      </c>
      <c r="W1652" s="45">
        <v>9.8201315000000005</v>
      </c>
      <c r="X1652" s="45">
        <v>8.1016362999999991</v>
      </c>
      <c r="Y1652" s="45">
        <v>0</v>
      </c>
      <c r="Z1652" s="46">
        <v>52692.1</v>
      </c>
      <c r="AA1652" s="46">
        <v>59092.530122643795</v>
      </c>
      <c r="AB1652" s="47">
        <f>_xlfn.XLOOKUP($F1652,Main_OG!$D$1:$D$766,Main_OG!AJ$1:AJ$766,"")</f>
        <v>2083800</v>
      </c>
      <c r="AC1652" s="47">
        <f>_xlfn.XLOOKUP($F1652,Main_OG!$D$1:$D$766,Main_OG!AK$1:AK$766,"")</f>
        <v>37298</v>
      </c>
      <c r="AD1652" s="47">
        <f>_xlfn.XLOOKUP($F1652,Main_OG!$D$1:$D$766,Main_OG!AL$1:AL$766,"")</f>
        <v>17808588</v>
      </c>
      <c r="AE1652" s="47">
        <f>_xlfn.XLOOKUP($F1652,Main_OG!$D$1:$D$766,Main_OG!AM$1:AM$766,"")</f>
        <v>0</v>
      </c>
      <c r="AF1652" s="48">
        <f>_xlfn.XLOOKUP($F1652,Main_OG!$D$1:$D$766,Main_OG!Z$1:Z$766,"")</f>
        <v>0</v>
      </c>
      <c r="AG1652" s="48">
        <f>_xlfn.XLOOKUP($F1652,Main_OG!$D$1:$D$766,Main_OG!AA$1:AA$766,"")</f>
        <v>2.127327759928813</v>
      </c>
      <c r="AH1652" s="48">
        <f>_xlfn.XLOOKUP($F1652,Main_OG!$D$1:$D$766,Main_OG!AB$1:AB$766,"")</f>
        <v>12.535325193609101</v>
      </c>
      <c r="AI1652" s="48">
        <f>_xlfn.XLOOKUP($F1652,Main_OG!$D$1:$D$766,Main_OG!AC$1:AC$766,"")</f>
        <v>2.8422150630003218</v>
      </c>
      <c r="AJ1652" s="48">
        <f>_xlfn.XLOOKUP($F1652,Main_OG!$D$1:$D$766,Main_OG!AD$1:AD$766,"")</f>
        <v>0.5848556097000881</v>
      </c>
    </row>
    <row r="1653" spans="2:36" x14ac:dyDescent="0.35">
      <c r="B1653" s="36" t="s">
        <v>2707</v>
      </c>
      <c r="C1653" s="45" t="s">
        <v>886</v>
      </c>
      <c r="D1653" s="45" t="s">
        <v>4459</v>
      </c>
      <c r="E1653" s="36" t="s">
        <v>2707</v>
      </c>
      <c r="F1653" s="36" t="str">
        <f t="shared" si="75"/>
        <v>2020_WY</v>
      </c>
      <c r="G1653" s="45">
        <v>2020</v>
      </c>
      <c r="H1653" s="45">
        <f>_xlfn.XLOOKUP(J1653,Main_OG!$B$1:$B$766,Main_OG!$O$1:$O$766,"")</f>
        <v>0</v>
      </c>
      <c r="I1653" s="45">
        <f>_xlfn.XLOOKUP(F1653,Main_OG!$D$1:$D$766,Main_OG!$J$1:$J$766,"")</f>
        <v>0</v>
      </c>
      <c r="J1653" s="45" t="s">
        <v>886</v>
      </c>
      <c r="K1653" s="45" t="str">
        <f t="shared" si="76"/>
        <v>Montana-Dakota Utilities Co_WY</v>
      </c>
      <c r="L1653" s="45" t="str">
        <f t="shared" si="77"/>
        <v>Montana-Dakota Utilities Co_WY</v>
      </c>
      <c r="M1653" s="45" t="s">
        <v>2759</v>
      </c>
      <c r="N1653" s="45">
        <v>0</v>
      </c>
      <c r="O1653" s="45">
        <v>2620</v>
      </c>
      <c r="P1653" s="45">
        <v>14</v>
      </c>
      <c r="Q1653" s="45">
        <v>0</v>
      </c>
      <c r="R1653" s="45">
        <v>0</v>
      </c>
      <c r="S1653" s="45">
        <v>138171</v>
      </c>
      <c r="T1653" s="45">
        <v>1540</v>
      </c>
      <c r="U1653" s="45">
        <v>0</v>
      </c>
      <c r="V1653" s="45">
        <v>0</v>
      </c>
      <c r="W1653" s="45">
        <v>8.0675395000000005</v>
      </c>
      <c r="X1653" s="45">
        <v>9.8701299000000002</v>
      </c>
      <c r="Y1653" s="45">
        <v>0</v>
      </c>
      <c r="Z1653" s="46">
        <v>36181.300000000003</v>
      </c>
      <c r="AA1653" s="46">
        <v>62163.977801831519</v>
      </c>
      <c r="AB1653" s="47">
        <f>_xlfn.XLOOKUP($F1653,Main_OG!$D$1:$D$766,Main_OG!AJ$1:AJ$766,"")</f>
        <v>41871398</v>
      </c>
      <c r="AC1653" s="47">
        <f>_xlfn.XLOOKUP($F1653,Main_OG!$D$1:$D$766,Main_OG!AK$1:AK$766,"")</f>
        <v>168138</v>
      </c>
      <c r="AD1653" s="47">
        <f>_xlfn.XLOOKUP($F1653,Main_OG!$D$1:$D$766,Main_OG!AL$1:AL$766,"")</f>
        <v>20826406</v>
      </c>
      <c r="AE1653" s="47">
        <f>_xlfn.XLOOKUP($F1653,Main_OG!$D$1:$D$766,Main_OG!AM$1:AM$766,"")</f>
        <v>0</v>
      </c>
      <c r="AF1653" s="48">
        <f>_xlfn.XLOOKUP($F1653,Main_OG!$D$1:$D$766,Main_OG!Z$1:Z$766,"")</f>
        <v>0</v>
      </c>
      <c r="AG1653" s="48">
        <f>_xlfn.XLOOKUP($F1653,Main_OG!$D$1:$D$766,Main_OG!AA$1:AA$766,"")</f>
        <v>2.127327759928813</v>
      </c>
      <c r="AH1653" s="48">
        <f>_xlfn.XLOOKUP($F1653,Main_OG!$D$1:$D$766,Main_OG!AB$1:AB$766,"")</f>
        <v>12.535325193609101</v>
      </c>
      <c r="AI1653" s="48">
        <f>_xlfn.XLOOKUP($F1653,Main_OG!$D$1:$D$766,Main_OG!AC$1:AC$766,"")</f>
        <v>2.2799999999999998</v>
      </c>
      <c r="AJ1653" s="48">
        <f>_xlfn.XLOOKUP($F1653,Main_OG!$D$1:$D$766,Main_OG!AD$1:AD$766,"")</f>
        <v>0.5848556097000881</v>
      </c>
    </row>
    <row r="1654" spans="2:36" x14ac:dyDescent="0.35">
      <c r="B1654" s="36" t="s">
        <v>2760</v>
      </c>
      <c r="C1654" s="45" t="s">
        <v>325</v>
      </c>
      <c r="D1654" s="45" t="s">
        <v>4463</v>
      </c>
      <c r="E1654" s="36" t="s">
        <v>4515</v>
      </c>
      <c r="F1654" s="36" t="str">
        <f t="shared" si="75"/>
        <v>2006_AZ</v>
      </c>
      <c r="G1654" s="45">
        <v>2006</v>
      </c>
      <c r="H1654" s="45">
        <f>_xlfn.XLOOKUP(J1654,Main_OG!$B$1:$B$766,Main_OG!$O$1:$O$766,"")</f>
        <v>0</v>
      </c>
      <c r="I1654" s="45">
        <f>_xlfn.XLOOKUP(F1654,Main_OG!$D$1:$D$766,Main_OG!$J$1:$J$766,"")</f>
        <v>0</v>
      </c>
      <c r="J1654" s="45" t="s">
        <v>325</v>
      </c>
      <c r="K1654" s="45" t="str">
        <f t="shared" si="76"/>
        <v>Morenci Water &amp; Electric Co_AZ</v>
      </c>
      <c r="L1654" s="45" t="str">
        <f t="shared" si="77"/>
        <v>Morenci Water Electric Co_AZ</v>
      </c>
      <c r="M1654" s="45" t="s">
        <v>2761</v>
      </c>
      <c r="N1654" s="45">
        <v>0</v>
      </c>
      <c r="O1654" s="45">
        <v>262</v>
      </c>
      <c r="P1654" s="45">
        <v>1</v>
      </c>
      <c r="Q1654" s="45">
        <v>1785</v>
      </c>
      <c r="R1654" s="45">
        <v>0</v>
      </c>
      <c r="S1654" s="45">
        <v>1653</v>
      </c>
      <c r="T1654" s="45">
        <v>77127</v>
      </c>
      <c r="U1654" s="45">
        <v>1306</v>
      </c>
      <c r="V1654" s="45">
        <v>0</v>
      </c>
      <c r="W1654" s="45">
        <v>10.29073024964203</v>
      </c>
      <c r="X1654" s="45">
        <v>4.6741653384401882</v>
      </c>
      <c r="Y1654" s="45">
        <v>11.099779024307329</v>
      </c>
      <c r="Z1654" s="46">
        <v>296424.40000000002</v>
      </c>
      <c r="AA1654" s="46">
        <v>49165.279100289743</v>
      </c>
      <c r="AB1654" s="47">
        <f>_xlfn.XLOOKUP($F1654,Main_OG!$D$1:$D$766,Main_OG!AJ$1:AJ$766,"")</f>
        <v>41237037.620000005</v>
      </c>
      <c r="AC1654" s="47">
        <f>_xlfn.XLOOKUP($F1654,Main_OG!$D$1:$D$766,Main_OG!AK$1:AK$766,"")</f>
        <v>268538.62</v>
      </c>
      <c r="AD1654" s="47">
        <f>_xlfn.XLOOKUP($F1654,Main_OG!$D$1:$D$766,Main_OG!AL$1:AL$766,"")</f>
        <v>495704036.98000002</v>
      </c>
      <c r="AE1654" s="47">
        <f>_xlfn.XLOOKUP($F1654,Main_OG!$D$1:$D$766,Main_OG!AM$1:AM$766,"")</f>
        <v>24012231</v>
      </c>
      <c r="AF1654" s="48">
        <f>_xlfn.XLOOKUP($F1654,Main_OG!$D$1:$D$766,Main_OG!Z$1:Z$766,"")</f>
        <v>2.58</v>
      </c>
      <c r="AG1654" s="48">
        <f>_xlfn.XLOOKUP($F1654,Main_OG!$D$1:$D$766,Main_OG!AA$1:AA$766,"")</f>
        <v>1.42</v>
      </c>
      <c r="AH1654" s="48">
        <f>_xlfn.XLOOKUP($F1654,Main_OG!$D$1:$D$766,Main_OG!AB$1:AB$766,"")</f>
        <v>16.309999999999999</v>
      </c>
      <c r="AI1654" s="48">
        <f>_xlfn.XLOOKUP($F1654,Main_OG!$D$1:$D$766,Main_OG!AC$1:AC$766,"")</f>
        <v>7.1610124069250478</v>
      </c>
      <c r="AJ1654" s="48">
        <f>_xlfn.XLOOKUP($F1654,Main_OG!$D$1:$D$766,Main_OG!AD$1:AD$766,"")</f>
        <v>0.4704061490499184</v>
      </c>
    </row>
    <row r="1655" spans="2:36" x14ac:dyDescent="0.35">
      <c r="B1655" s="36" t="s">
        <v>2760</v>
      </c>
      <c r="C1655" s="45" t="s">
        <v>325</v>
      </c>
      <c r="D1655" s="45" t="s">
        <v>4463</v>
      </c>
      <c r="E1655" s="36" t="s">
        <v>4515</v>
      </c>
      <c r="F1655" s="36" t="str">
        <f t="shared" si="75"/>
        <v>2007_AZ</v>
      </c>
      <c r="G1655" s="45">
        <v>2007</v>
      </c>
      <c r="H1655" s="45">
        <f>_xlfn.XLOOKUP(J1655,Main_OG!$B$1:$B$766,Main_OG!$O$1:$O$766,"")</f>
        <v>0</v>
      </c>
      <c r="I1655" s="45">
        <f>_xlfn.XLOOKUP(F1655,Main_OG!$D$1:$D$766,Main_OG!$J$1:$J$766,"")</f>
        <v>0</v>
      </c>
      <c r="J1655" s="45" t="s">
        <v>325</v>
      </c>
      <c r="K1655" s="45" t="str">
        <f t="shared" si="76"/>
        <v>Morenci Water &amp; Electric Co_AZ</v>
      </c>
      <c r="L1655" s="45" t="str">
        <f t="shared" si="77"/>
        <v>Morenci Water Electric Co_AZ</v>
      </c>
      <c r="M1655" s="45" t="s">
        <v>2762</v>
      </c>
      <c r="N1655" s="45">
        <v>0</v>
      </c>
      <c r="O1655" s="45">
        <v>261</v>
      </c>
      <c r="P1655" s="45">
        <v>1</v>
      </c>
      <c r="Q1655" s="45">
        <v>1862</v>
      </c>
      <c r="R1655" s="45">
        <v>0</v>
      </c>
      <c r="S1655" s="45">
        <v>1722</v>
      </c>
      <c r="T1655" s="45">
        <v>92975</v>
      </c>
      <c r="U1655" s="45">
        <v>1482</v>
      </c>
      <c r="V1655" s="45">
        <v>0</v>
      </c>
      <c r="W1655" s="45">
        <v>10.23</v>
      </c>
      <c r="X1655" s="45">
        <v>5.1100000000000003</v>
      </c>
      <c r="Y1655" s="45">
        <v>11.14</v>
      </c>
      <c r="Z1655" s="46">
        <v>306611.59999999998</v>
      </c>
      <c r="AA1655" s="46">
        <v>49712.6229453177</v>
      </c>
      <c r="AB1655" s="47">
        <f>_xlfn.XLOOKUP($F1655,Main_OG!$D$1:$D$766,Main_OG!AJ$1:AJ$766,"")</f>
        <v>42593664</v>
      </c>
      <c r="AC1655" s="47">
        <f>_xlfn.XLOOKUP($F1655,Main_OG!$D$1:$D$766,Main_OG!AK$1:AK$766,"")</f>
        <v>178620</v>
      </c>
      <c r="AD1655" s="47">
        <f>_xlfn.XLOOKUP($F1655,Main_OG!$D$1:$D$766,Main_OG!AL$1:AL$766,"")</f>
        <v>559275588</v>
      </c>
      <c r="AE1655" s="47">
        <f>_xlfn.XLOOKUP($F1655,Main_OG!$D$1:$D$766,Main_OG!AM$1:AM$766,"")</f>
        <v>26782391</v>
      </c>
      <c r="AF1655" s="48">
        <f>_xlfn.XLOOKUP($F1655,Main_OG!$D$1:$D$766,Main_OG!Z$1:Z$766,"")</f>
        <v>2.78</v>
      </c>
      <c r="AG1655" s="48">
        <f>_xlfn.XLOOKUP($F1655,Main_OG!$D$1:$D$766,Main_OG!AA$1:AA$766,"")</f>
        <v>1.57</v>
      </c>
      <c r="AH1655" s="48">
        <f>_xlfn.XLOOKUP($F1655,Main_OG!$D$1:$D$766,Main_OG!AB$1:AB$766,"")</f>
        <v>16.71</v>
      </c>
      <c r="AI1655" s="48">
        <f>_xlfn.XLOOKUP($F1655,Main_OG!$D$1:$D$766,Main_OG!AC$1:AC$766,"")</f>
        <v>7.3815467393807772</v>
      </c>
      <c r="AJ1655" s="48">
        <f>_xlfn.XLOOKUP($F1655,Main_OG!$D$1:$D$766,Main_OG!AD$1:AD$766,"")</f>
        <v>0.58103021845052572</v>
      </c>
    </row>
    <row r="1656" spans="2:36" x14ac:dyDescent="0.35">
      <c r="B1656" s="36" t="s">
        <v>2763</v>
      </c>
      <c r="C1656" s="45" t="s">
        <v>325</v>
      </c>
      <c r="D1656" s="45" t="s">
        <v>4463</v>
      </c>
      <c r="E1656" s="36" t="s">
        <v>4515</v>
      </c>
      <c r="F1656" s="36" t="str">
        <f t="shared" si="75"/>
        <v>2008_AZ</v>
      </c>
      <c r="G1656" s="45">
        <v>2008</v>
      </c>
      <c r="H1656" s="45">
        <f>_xlfn.XLOOKUP(J1656,Main_OG!$B$1:$B$766,Main_OG!$O$1:$O$766,"")</f>
        <v>0</v>
      </c>
      <c r="I1656" s="45">
        <f>_xlfn.XLOOKUP(F1656,Main_OG!$D$1:$D$766,Main_OG!$J$1:$J$766,"")</f>
        <v>0</v>
      </c>
      <c r="J1656" s="45" t="s">
        <v>325</v>
      </c>
      <c r="K1656" s="45" t="str">
        <f t="shared" si="76"/>
        <v>Morenci Water and Electric Co_AZ</v>
      </c>
      <c r="L1656" s="45" t="str">
        <f t="shared" si="77"/>
        <v>Morenci Water Electric Co_AZ</v>
      </c>
      <c r="M1656" s="45" t="s">
        <v>2764</v>
      </c>
      <c r="N1656" s="45">
        <v>0</v>
      </c>
      <c r="O1656" s="45">
        <v>253</v>
      </c>
      <c r="P1656" s="45">
        <v>1</v>
      </c>
      <c r="Q1656" s="45">
        <v>2036</v>
      </c>
      <c r="R1656" s="45">
        <v>0</v>
      </c>
      <c r="S1656" s="45">
        <v>15303</v>
      </c>
      <c r="T1656" s="45">
        <v>1984209</v>
      </c>
      <c r="U1656" s="45">
        <v>13722</v>
      </c>
      <c r="V1656" s="45">
        <v>0</v>
      </c>
      <c r="W1656" s="45">
        <v>10.23</v>
      </c>
      <c r="X1656" s="45">
        <v>6.83</v>
      </c>
      <c r="Y1656" s="45">
        <v>11.12</v>
      </c>
      <c r="Z1656" s="46">
        <v>302277.90000000002</v>
      </c>
      <c r="AA1656" s="46">
        <v>48130.649156847969</v>
      </c>
      <c r="AB1656" s="47">
        <f>_xlfn.XLOOKUP($F1656,Main_OG!$D$1:$D$766,Main_OG!AJ$1:AJ$766,"")</f>
        <v>45521026</v>
      </c>
      <c r="AC1656" s="47">
        <f>_xlfn.XLOOKUP($F1656,Main_OG!$D$1:$D$766,Main_OG!AK$1:AK$766,"")</f>
        <v>184798</v>
      </c>
      <c r="AD1656" s="47">
        <f>_xlfn.XLOOKUP($F1656,Main_OG!$D$1:$D$766,Main_OG!AL$1:AL$766,"")</f>
        <v>567842176</v>
      </c>
      <c r="AE1656" s="47">
        <f>_xlfn.XLOOKUP($F1656,Main_OG!$D$1:$D$766,Main_OG!AM$1:AM$766,"")</f>
        <v>29250496</v>
      </c>
      <c r="AF1656" s="48">
        <f>_xlfn.XLOOKUP($F1656,Main_OG!$D$1:$D$766,Main_OG!Z$1:Z$766,"")</f>
        <v>3.26</v>
      </c>
      <c r="AG1656" s="48">
        <f>_xlfn.XLOOKUP($F1656,Main_OG!$D$1:$D$766,Main_OG!AA$1:AA$766,"")</f>
        <v>1.73</v>
      </c>
      <c r="AH1656" s="48">
        <f>_xlfn.XLOOKUP($F1656,Main_OG!$D$1:$D$766,Main_OG!AB$1:AB$766,"")</f>
        <v>20.5</v>
      </c>
      <c r="AI1656" s="48">
        <f>_xlfn.XLOOKUP($F1656,Main_OG!$D$1:$D$766,Main_OG!AC$1:AC$766,"")</f>
        <v>9.1182546074696553</v>
      </c>
      <c r="AJ1656" s="48">
        <f>_xlfn.XLOOKUP($F1656,Main_OG!$D$1:$D$766,Main_OG!AD$1:AD$766,"")</f>
        <v>0.68330088246943577</v>
      </c>
    </row>
    <row r="1657" spans="2:36" x14ac:dyDescent="0.35">
      <c r="B1657" s="36" t="s">
        <v>2763</v>
      </c>
      <c r="C1657" s="45" t="s">
        <v>325</v>
      </c>
      <c r="D1657" s="45" t="s">
        <v>4463</v>
      </c>
      <c r="E1657" s="36" t="s">
        <v>4515</v>
      </c>
      <c r="F1657" s="36" t="str">
        <f t="shared" si="75"/>
        <v>2009_AZ</v>
      </c>
      <c r="G1657" s="45">
        <v>2009</v>
      </c>
      <c r="H1657" s="45">
        <f>_xlfn.XLOOKUP(J1657,Main_OG!$B$1:$B$766,Main_OG!$O$1:$O$766,"")</f>
        <v>0</v>
      </c>
      <c r="I1657" s="45">
        <f>_xlfn.XLOOKUP(F1657,Main_OG!$D$1:$D$766,Main_OG!$J$1:$J$766,"")</f>
        <v>0</v>
      </c>
      <c r="J1657" s="45" t="s">
        <v>325</v>
      </c>
      <c r="K1657" s="45" t="str">
        <f t="shared" si="76"/>
        <v>Morenci Water and Electric Co_AZ</v>
      </c>
      <c r="L1657" s="45" t="str">
        <f t="shared" si="77"/>
        <v>Morenci Water Electric Co_AZ</v>
      </c>
      <c r="M1657" s="45" t="s">
        <v>2765</v>
      </c>
      <c r="N1657" s="45">
        <v>0</v>
      </c>
      <c r="O1657" s="45">
        <v>266</v>
      </c>
      <c r="P1657" s="45">
        <v>1</v>
      </c>
      <c r="Q1657" s="45">
        <v>2104</v>
      </c>
      <c r="R1657" s="45">
        <v>0</v>
      </c>
      <c r="S1657" s="45">
        <v>15074</v>
      </c>
      <c r="T1657" s="45">
        <v>1162543</v>
      </c>
      <c r="U1657" s="45">
        <v>13714</v>
      </c>
      <c r="V1657" s="45">
        <v>0</v>
      </c>
      <c r="W1657" s="45">
        <v>10.33</v>
      </c>
      <c r="X1657" s="45">
        <v>4.1500000000000004</v>
      </c>
      <c r="Y1657" s="45">
        <v>11.08</v>
      </c>
      <c r="Z1657" s="46">
        <v>277412.40000000002</v>
      </c>
      <c r="AA1657" s="46">
        <v>43734.142352526833</v>
      </c>
      <c r="AB1657" s="47">
        <f>_xlfn.XLOOKUP($F1657,Main_OG!$D$1:$D$766,Main_OG!AJ$1:AJ$766,"")</f>
        <v>41675088</v>
      </c>
      <c r="AC1657" s="47">
        <f>_xlfn.XLOOKUP($F1657,Main_OG!$D$1:$D$766,Main_OG!AK$1:AK$766,"")</f>
        <v>234084</v>
      </c>
      <c r="AD1657" s="47">
        <f>_xlfn.XLOOKUP($F1657,Main_OG!$D$1:$D$766,Main_OG!AL$1:AL$766,"")</f>
        <v>524129184</v>
      </c>
      <c r="AE1657" s="47">
        <f>_xlfn.XLOOKUP($F1657,Main_OG!$D$1:$D$766,Main_OG!AM$1:AM$766,"")</f>
        <v>30661851</v>
      </c>
      <c r="AF1657" s="48">
        <f>_xlfn.XLOOKUP($F1657,Main_OG!$D$1:$D$766,Main_OG!Z$1:Z$766,"")</f>
        <v>2.04</v>
      </c>
      <c r="AG1657" s="48">
        <f>_xlfn.XLOOKUP($F1657,Main_OG!$D$1:$D$766,Main_OG!AA$1:AA$766,"")</f>
        <v>1.81</v>
      </c>
      <c r="AH1657" s="48">
        <f>_xlfn.XLOOKUP($F1657,Main_OG!$D$1:$D$766,Main_OG!AB$1:AB$766,"")</f>
        <v>14.73</v>
      </c>
      <c r="AI1657" s="48">
        <f>_xlfn.XLOOKUP($F1657,Main_OG!$D$1:$D$766,Main_OG!AC$1:AC$766,"")</f>
        <v>4.5973007921271787</v>
      </c>
      <c r="AJ1657" s="48">
        <f>_xlfn.XLOOKUP($F1657,Main_OG!$D$1:$D$766,Main_OG!AD$1:AD$766,"")</f>
        <v>0.59</v>
      </c>
    </row>
    <row r="1658" spans="2:36" x14ac:dyDescent="0.35">
      <c r="B1658" s="36" t="s">
        <v>2763</v>
      </c>
      <c r="C1658" s="45" t="s">
        <v>325</v>
      </c>
      <c r="D1658" s="45" t="s">
        <v>4463</v>
      </c>
      <c r="E1658" s="36" t="s">
        <v>4515</v>
      </c>
      <c r="F1658" s="36" t="str">
        <f t="shared" si="75"/>
        <v>2010_AZ</v>
      </c>
      <c r="G1658" s="45">
        <v>2010</v>
      </c>
      <c r="H1658" s="45">
        <f>_xlfn.XLOOKUP(J1658,Main_OG!$B$1:$B$766,Main_OG!$O$1:$O$766,"")</f>
        <v>0</v>
      </c>
      <c r="I1658" s="45">
        <f>_xlfn.XLOOKUP(F1658,Main_OG!$D$1:$D$766,Main_OG!$J$1:$J$766,"")</f>
        <v>0</v>
      </c>
      <c r="J1658" s="45" t="s">
        <v>325</v>
      </c>
      <c r="K1658" s="45" t="str">
        <f t="shared" si="76"/>
        <v>Morenci Water and Electric Co_AZ</v>
      </c>
      <c r="L1658" s="45" t="str">
        <f t="shared" si="77"/>
        <v>Morenci Water Electric Co_AZ</v>
      </c>
      <c r="M1658" s="45" t="s">
        <v>2766</v>
      </c>
      <c r="N1658" s="45">
        <v>0</v>
      </c>
      <c r="O1658" s="45">
        <v>266</v>
      </c>
      <c r="P1658" s="45">
        <v>2</v>
      </c>
      <c r="Q1658" s="45">
        <v>2068</v>
      </c>
      <c r="R1658" s="45">
        <v>0</v>
      </c>
      <c r="S1658" s="45">
        <v>16192</v>
      </c>
      <c r="T1658" s="45">
        <v>1207559</v>
      </c>
      <c r="U1658" s="45">
        <v>14670</v>
      </c>
      <c r="V1658" s="45">
        <v>0</v>
      </c>
      <c r="W1658" s="45">
        <v>10.29</v>
      </c>
      <c r="X1658" s="45">
        <v>4.79</v>
      </c>
      <c r="Y1658" s="45">
        <v>11.08</v>
      </c>
      <c r="Z1658" s="46">
        <v>282252.5</v>
      </c>
      <c r="AA1658" s="46">
        <v>44051.417889040415</v>
      </c>
      <c r="AB1658" s="47">
        <f>_xlfn.XLOOKUP($F1658,Main_OG!$D$1:$D$766,Main_OG!AJ$1:AJ$766,"")</f>
        <v>46352248</v>
      </c>
      <c r="AC1658" s="47">
        <f>_xlfn.XLOOKUP($F1658,Main_OG!$D$1:$D$766,Main_OG!AK$1:AK$766,"")</f>
        <v>241420</v>
      </c>
      <c r="AD1658" s="47">
        <f>_xlfn.XLOOKUP($F1658,Main_OG!$D$1:$D$766,Main_OG!AL$1:AL$766,"")</f>
        <v>449511506</v>
      </c>
      <c r="AE1658" s="47">
        <f>_xlfn.XLOOKUP($F1658,Main_OG!$D$1:$D$766,Main_OG!AM$1:AM$766,"")</f>
        <v>31199935</v>
      </c>
      <c r="AF1658" s="48">
        <f>_xlfn.XLOOKUP($F1658,Main_OG!$D$1:$D$766,Main_OG!Z$1:Z$766,"")</f>
        <v>2.13</v>
      </c>
      <c r="AG1658" s="48">
        <f>_xlfn.XLOOKUP($F1658,Main_OG!$D$1:$D$766,Main_OG!AA$1:AA$766,"")</f>
        <v>1.79</v>
      </c>
      <c r="AH1658" s="48">
        <f>_xlfn.XLOOKUP($F1658,Main_OG!$D$1:$D$766,Main_OG!AB$1:AB$766,"")</f>
        <v>18.23</v>
      </c>
      <c r="AI1658" s="48">
        <f>_xlfn.XLOOKUP($F1658,Main_OG!$D$1:$D$766,Main_OG!AC$1:AC$766,"")</f>
        <v>4.9924248044436963</v>
      </c>
      <c r="AJ1658" s="48">
        <f>_xlfn.XLOOKUP($F1658,Main_OG!$D$1:$D$766,Main_OG!AD$1:AD$766,"")</f>
        <v>0.69</v>
      </c>
    </row>
    <row r="1659" spans="2:36" x14ac:dyDescent="0.35">
      <c r="B1659" s="36" t="s">
        <v>2767</v>
      </c>
      <c r="C1659" s="45" t="s">
        <v>325</v>
      </c>
      <c r="D1659" s="45" t="s">
        <v>4463</v>
      </c>
      <c r="E1659" s="36" t="s">
        <v>4515</v>
      </c>
      <c r="F1659" s="36" t="str">
        <f t="shared" si="75"/>
        <v>2011_AZ</v>
      </c>
      <c r="G1659" s="45">
        <v>2011</v>
      </c>
      <c r="H1659" s="45">
        <f>_xlfn.XLOOKUP(J1659,Main_OG!$B$1:$B$766,Main_OG!$O$1:$O$766,"")</f>
        <v>0</v>
      </c>
      <c r="I1659" s="45">
        <f>_xlfn.XLOOKUP(F1659,Main_OG!$D$1:$D$766,Main_OG!$J$1:$J$766,"")</f>
        <v>0</v>
      </c>
      <c r="J1659" s="45" t="s">
        <v>325</v>
      </c>
      <c r="K1659" s="45" t="str">
        <f t="shared" si="76"/>
        <v>Morenci Water and Electric_AZ</v>
      </c>
      <c r="L1659" s="45" t="str">
        <f t="shared" si="77"/>
        <v>Morenci Water Electric Co_AZ</v>
      </c>
      <c r="M1659" s="45" t="s">
        <v>2768</v>
      </c>
      <c r="N1659" s="45">
        <v>0</v>
      </c>
      <c r="O1659" s="45">
        <v>265</v>
      </c>
      <c r="P1659" s="45">
        <v>3</v>
      </c>
      <c r="Q1659" s="45">
        <v>2059</v>
      </c>
      <c r="R1659" s="45">
        <v>0</v>
      </c>
      <c r="S1659" s="45">
        <v>16517</v>
      </c>
      <c r="T1659" s="45">
        <v>1692490</v>
      </c>
      <c r="U1659" s="45">
        <v>16041</v>
      </c>
      <c r="V1659" s="45">
        <v>0</v>
      </c>
      <c r="W1659" s="45">
        <v>10.26</v>
      </c>
      <c r="X1659" s="45">
        <v>4.3</v>
      </c>
      <c r="Y1659" s="45">
        <v>11</v>
      </c>
      <c r="Z1659" s="46">
        <v>290411.3</v>
      </c>
      <c r="AA1659" s="46">
        <v>44862.14079243478</v>
      </c>
      <c r="AB1659" s="47">
        <f>_xlfn.XLOOKUP($F1659,Main_OG!$D$1:$D$766,Main_OG!AJ$1:AJ$766,"")</f>
        <v>46614246</v>
      </c>
      <c r="AC1659" s="47">
        <f>_xlfn.XLOOKUP($F1659,Main_OG!$D$1:$D$766,Main_OG!AK$1:AK$766,"")</f>
        <v>196670</v>
      </c>
      <c r="AD1659" s="47">
        <f>_xlfn.XLOOKUP($F1659,Main_OG!$D$1:$D$766,Main_OG!AL$1:AL$766,"")</f>
        <v>362618860</v>
      </c>
      <c r="AE1659" s="47">
        <f>_xlfn.XLOOKUP($F1659,Main_OG!$D$1:$D$766,Main_OG!AM$1:AM$766,"")</f>
        <v>31277863</v>
      </c>
      <c r="AF1659" s="48">
        <f>_xlfn.XLOOKUP($F1659,Main_OG!$D$1:$D$766,Main_OG!Z$1:Z$766,"")</f>
        <v>0</v>
      </c>
      <c r="AG1659" s="48">
        <f>_xlfn.XLOOKUP($F1659,Main_OG!$D$1:$D$766,Main_OG!AA$1:AA$766,"")</f>
        <v>1.98</v>
      </c>
      <c r="AH1659" s="48">
        <f>_xlfn.XLOOKUP($F1659,Main_OG!$D$1:$D$766,Main_OG!AB$1:AB$766,"")</f>
        <v>22.758921780738341</v>
      </c>
      <c r="AI1659" s="48">
        <f>_xlfn.XLOOKUP($F1659,Main_OG!$D$1:$D$766,Main_OG!AC$1:AC$766,"")</f>
        <v>4.6524343752411106</v>
      </c>
      <c r="AJ1659" s="48">
        <f>_xlfn.XLOOKUP($F1659,Main_OG!$D$1:$D$766,Main_OG!AD$1:AD$766,"")</f>
        <v>0.82</v>
      </c>
    </row>
    <row r="1660" spans="2:36" x14ac:dyDescent="0.35">
      <c r="B1660" s="36" t="s">
        <v>2767</v>
      </c>
      <c r="C1660" s="45" t="s">
        <v>325</v>
      </c>
      <c r="D1660" s="45" t="s">
        <v>4463</v>
      </c>
      <c r="E1660" s="36" t="s">
        <v>4515</v>
      </c>
      <c r="F1660" s="36" t="str">
        <f t="shared" si="75"/>
        <v>2012_AZ</v>
      </c>
      <c r="G1660" s="45">
        <v>2012</v>
      </c>
      <c r="H1660" s="45">
        <f>_xlfn.XLOOKUP(J1660,Main_OG!$B$1:$B$766,Main_OG!$O$1:$O$766,"")</f>
        <v>0</v>
      </c>
      <c r="I1660" s="45">
        <f>_xlfn.XLOOKUP(F1660,Main_OG!$D$1:$D$766,Main_OG!$J$1:$J$766,"")</f>
        <v>0</v>
      </c>
      <c r="J1660" s="45" t="s">
        <v>325</v>
      </c>
      <c r="K1660" s="45" t="str">
        <f t="shared" si="76"/>
        <v>Morenci Water and Electric_AZ</v>
      </c>
      <c r="L1660" s="45" t="str">
        <f t="shared" si="77"/>
        <v>Morenci Water Electric Co_AZ</v>
      </c>
      <c r="M1660" s="45" t="s">
        <v>2769</v>
      </c>
      <c r="N1660" s="45">
        <v>0</v>
      </c>
      <c r="O1660" s="45">
        <v>247</v>
      </c>
      <c r="P1660" s="45">
        <v>2</v>
      </c>
      <c r="Q1660" s="45">
        <v>2092</v>
      </c>
      <c r="R1660" s="45">
        <v>0</v>
      </c>
      <c r="S1660" s="45">
        <v>17288</v>
      </c>
      <c r="T1660" s="45">
        <v>1668141</v>
      </c>
      <c r="U1660" s="45">
        <v>17504</v>
      </c>
      <c r="V1660" s="45">
        <v>0</v>
      </c>
      <c r="W1660" s="45">
        <v>10.098913</v>
      </c>
      <c r="X1660" s="45">
        <v>3.7188642999999999</v>
      </c>
      <c r="Y1660" s="45">
        <v>10.941499</v>
      </c>
      <c r="Z1660" s="46">
        <v>297077.3</v>
      </c>
      <c r="AA1660" s="46">
        <v>45311.426612148476</v>
      </c>
      <c r="AB1660" s="47">
        <f>_xlfn.XLOOKUP($F1660,Main_OG!$D$1:$D$766,Main_OG!AJ$1:AJ$766,"")</f>
        <v>43037228</v>
      </c>
      <c r="AC1660" s="47">
        <f>_xlfn.XLOOKUP($F1660,Main_OG!$D$1:$D$766,Main_OG!AK$1:AK$766,"")</f>
        <v>153840</v>
      </c>
      <c r="AD1660" s="47">
        <f>_xlfn.XLOOKUP($F1660,Main_OG!$D$1:$D$766,Main_OG!AL$1:AL$766,"")</f>
        <v>459649942</v>
      </c>
      <c r="AE1660" s="47">
        <f>_xlfn.XLOOKUP($F1660,Main_OG!$D$1:$D$766,Main_OG!AM$1:AM$766,"")</f>
        <v>31933916</v>
      </c>
      <c r="AF1660" s="48">
        <f>_xlfn.XLOOKUP($F1660,Main_OG!$D$1:$D$766,Main_OG!Z$1:Z$766,"")</f>
        <v>0</v>
      </c>
      <c r="AG1660" s="48">
        <f>_xlfn.XLOOKUP($F1660,Main_OG!$D$1:$D$766,Main_OG!AA$1:AA$766,"")</f>
        <v>2.324237813104427</v>
      </c>
      <c r="AH1660" s="48">
        <f>_xlfn.XLOOKUP($F1660,Main_OG!$D$1:$D$766,Main_OG!AB$1:AB$766,"")</f>
        <v>23.49195884567845</v>
      </c>
      <c r="AI1660" s="48">
        <f>_xlfn.XLOOKUP($F1660,Main_OG!$D$1:$D$766,Main_OG!AC$1:AC$766,"")</f>
        <v>3.503818060367514</v>
      </c>
      <c r="AJ1660" s="48">
        <f>_xlfn.XLOOKUP($F1660,Main_OG!$D$1:$D$766,Main_OG!AD$1:AD$766,"")</f>
        <v>0.75442193202762442</v>
      </c>
    </row>
    <row r="1661" spans="2:36" x14ac:dyDescent="0.35">
      <c r="B1661" s="36" t="s">
        <v>2767</v>
      </c>
      <c r="C1661" s="45" t="s">
        <v>325</v>
      </c>
      <c r="D1661" s="45" t="s">
        <v>4463</v>
      </c>
      <c r="E1661" s="36" t="s">
        <v>4515</v>
      </c>
      <c r="F1661" s="36" t="str">
        <f t="shared" si="75"/>
        <v>2013_AZ</v>
      </c>
      <c r="G1661" s="45">
        <v>2013</v>
      </c>
      <c r="H1661" s="45">
        <f>_xlfn.XLOOKUP(J1661,Main_OG!$B$1:$B$766,Main_OG!$O$1:$O$766,"")</f>
        <v>0</v>
      </c>
      <c r="I1661" s="45">
        <f>_xlfn.XLOOKUP(F1661,Main_OG!$D$1:$D$766,Main_OG!$J$1:$J$766,"")</f>
        <v>0</v>
      </c>
      <c r="J1661" s="45" t="s">
        <v>325</v>
      </c>
      <c r="K1661" s="45" t="str">
        <f t="shared" si="76"/>
        <v>Morenci Water and Electric_AZ</v>
      </c>
      <c r="L1661" s="45" t="str">
        <f t="shared" si="77"/>
        <v>Morenci Water Electric Co_AZ</v>
      </c>
      <c r="M1661" s="45" t="s">
        <v>2770</v>
      </c>
      <c r="N1661" s="45">
        <v>0</v>
      </c>
      <c r="O1661" s="45">
        <v>293</v>
      </c>
      <c r="P1661" s="45">
        <v>2</v>
      </c>
      <c r="Q1661" s="45">
        <v>2203</v>
      </c>
      <c r="R1661" s="45">
        <v>0</v>
      </c>
      <c r="S1661" s="45">
        <v>16965</v>
      </c>
      <c r="T1661" s="45">
        <v>1769950</v>
      </c>
      <c r="U1661" s="45">
        <v>16553</v>
      </c>
      <c r="V1661" s="45">
        <v>0</v>
      </c>
      <c r="W1661" s="45">
        <v>8.1343943000000003</v>
      </c>
      <c r="X1661" s="45">
        <v>4.3726884999999998</v>
      </c>
      <c r="Y1661" s="45">
        <v>8.9373526999999999</v>
      </c>
      <c r="Z1661" s="46">
        <v>298859.90000000002</v>
      </c>
      <c r="AA1661" s="46">
        <v>45045.043551394265</v>
      </c>
      <c r="AB1661" s="47">
        <f>_xlfn.XLOOKUP($F1661,Main_OG!$D$1:$D$766,Main_OG!AJ$1:AJ$766,"")</f>
        <v>46595690</v>
      </c>
      <c r="AC1661" s="47">
        <f>_xlfn.XLOOKUP($F1661,Main_OG!$D$1:$D$766,Main_OG!AK$1:AK$766,"")</f>
        <v>161662</v>
      </c>
      <c r="AD1661" s="47">
        <f>_xlfn.XLOOKUP($F1661,Main_OG!$D$1:$D$766,Main_OG!AL$1:AL$766,"")</f>
        <v>448302310</v>
      </c>
      <c r="AE1661" s="47">
        <f>_xlfn.XLOOKUP($F1661,Main_OG!$D$1:$D$766,Main_OG!AM$1:AM$766,"")</f>
        <v>31431080</v>
      </c>
      <c r="AF1661" s="48">
        <f>_xlfn.XLOOKUP($F1661,Main_OG!$D$1:$D$766,Main_OG!Z$1:Z$766,"")</f>
        <v>2.2599999999999998</v>
      </c>
      <c r="AG1661" s="48">
        <f>_xlfn.XLOOKUP($F1661,Main_OG!$D$1:$D$766,Main_OG!AA$1:AA$766,"")</f>
        <v>2.0699999999999998</v>
      </c>
      <c r="AH1661" s="48">
        <f>_xlfn.XLOOKUP($F1661,Main_OG!$D$1:$D$766,Main_OG!AB$1:AB$766,"")</f>
        <v>22.862714639490921</v>
      </c>
      <c r="AI1661" s="48">
        <f>_xlfn.XLOOKUP($F1661,Main_OG!$D$1:$D$766,Main_OG!AC$1:AC$766,"")</f>
        <v>4.4043332512284126</v>
      </c>
      <c r="AJ1661" s="48">
        <f>_xlfn.XLOOKUP($F1661,Main_OG!$D$1:$D$766,Main_OG!AD$1:AD$766,"")</f>
        <v>0.92</v>
      </c>
    </row>
    <row r="1662" spans="2:36" x14ac:dyDescent="0.35">
      <c r="B1662" s="36" t="s">
        <v>2767</v>
      </c>
      <c r="C1662" s="45" t="s">
        <v>325</v>
      </c>
      <c r="D1662" s="45" t="s">
        <v>4463</v>
      </c>
      <c r="E1662" s="36" t="s">
        <v>4515</v>
      </c>
      <c r="F1662" s="36" t="str">
        <f t="shared" si="75"/>
        <v>2014_AZ</v>
      </c>
      <c r="G1662" s="45">
        <v>2014</v>
      </c>
      <c r="H1662" s="45">
        <f>_xlfn.XLOOKUP(J1662,Main_OG!$B$1:$B$766,Main_OG!$O$1:$O$766,"")</f>
        <v>0</v>
      </c>
      <c r="I1662" s="45">
        <f>_xlfn.XLOOKUP(F1662,Main_OG!$D$1:$D$766,Main_OG!$J$1:$J$766,"")</f>
        <v>0</v>
      </c>
      <c r="J1662" s="45" t="s">
        <v>325</v>
      </c>
      <c r="K1662" s="45" t="str">
        <f t="shared" si="76"/>
        <v>Morenci Water and Electric_AZ</v>
      </c>
      <c r="L1662" s="45" t="str">
        <f t="shared" si="77"/>
        <v>Morenci Water Electric Co_AZ</v>
      </c>
      <c r="M1662" s="45" t="s">
        <v>2771</v>
      </c>
      <c r="N1662" s="45">
        <v>0</v>
      </c>
      <c r="O1662" s="45">
        <v>372</v>
      </c>
      <c r="P1662" s="45">
        <v>2</v>
      </c>
      <c r="Q1662" s="45">
        <v>2401</v>
      </c>
      <c r="R1662" s="45">
        <v>0</v>
      </c>
      <c r="S1662" s="45">
        <v>18078</v>
      </c>
      <c r="T1662" s="45">
        <v>2179258</v>
      </c>
      <c r="U1662" s="45">
        <v>17712</v>
      </c>
      <c r="V1662" s="45">
        <v>0</v>
      </c>
      <c r="W1662" s="45">
        <v>7.6219714999999999</v>
      </c>
      <c r="X1662" s="45">
        <v>4.6445762999999998</v>
      </c>
      <c r="Y1662" s="45">
        <v>8.4908537000000006</v>
      </c>
      <c r="Z1662" s="46">
        <v>301721.2</v>
      </c>
      <c r="AA1662" s="46">
        <v>44813.142918335157</v>
      </c>
      <c r="AB1662" s="47">
        <f>_xlfn.XLOOKUP($F1662,Main_OG!$D$1:$D$766,Main_OG!AJ$1:AJ$766,"")</f>
        <v>45822012</v>
      </c>
      <c r="AC1662" s="47">
        <f>_xlfn.XLOOKUP($F1662,Main_OG!$D$1:$D$766,Main_OG!AK$1:AK$766,"")</f>
        <v>216630</v>
      </c>
      <c r="AD1662" s="47">
        <f>_xlfn.XLOOKUP($F1662,Main_OG!$D$1:$D$766,Main_OG!AL$1:AL$766,"")</f>
        <v>414014908</v>
      </c>
      <c r="AE1662" s="47">
        <f>_xlfn.XLOOKUP($F1662,Main_OG!$D$1:$D$766,Main_OG!AM$1:AM$766,"")</f>
        <v>32320917</v>
      </c>
      <c r="AF1662" s="48">
        <f>_xlfn.XLOOKUP($F1662,Main_OG!$D$1:$D$766,Main_OG!Z$1:Z$766,"")</f>
        <v>0</v>
      </c>
      <c r="AG1662" s="48">
        <f>_xlfn.XLOOKUP($F1662,Main_OG!$D$1:$D$766,Main_OG!AA$1:AA$766,"")</f>
        <v>2.1</v>
      </c>
      <c r="AH1662" s="48">
        <f>_xlfn.XLOOKUP($F1662,Main_OG!$D$1:$D$766,Main_OG!AB$1:AB$766,"")</f>
        <v>20.48845299552563</v>
      </c>
      <c r="AI1662" s="48">
        <f>_xlfn.XLOOKUP($F1662,Main_OG!$D$1:$D$766,Main_OG!AC$1:AC$766,"")</f>
        <v>5.15</v>
      </c>
      <c r="AJ1662" s="48">
        <f>_xlfn.XLOOKUP($F1662,Main_OG!$D$1:$D$766,Main_OG!AD$1:AD$766,"")</f>
        <v>0.68548682032632846</v>
      </c>
    </row>
    <row r="1663" spans="2:36" x14ac:dyDescent="0.35">
      <c r="B1663" s="36" t="s">
        <v>2767</v>
      </c>
      <c r="C1663" s="45" t="s">
        <v>325</v>
      </c>
      <c r="D1663" s="45" t="s">
        <v>4463</v>
      </c>
      <c r="E1663" s="36" t="s">
        <v>4515</v>
      </c>
      <c r="F1663" s="36" t="str">
        <f t="shared" si="75"/>
        <v>2015_AZ</v>
      </c>
      <c r="G1663" s="45">
        <v>2015</v>
      </c>
      <c r="H1663" s="45">
        <f>_xlfn.XLOOKUP(J1663,Main_OG!$B$1:$B$766,Main_OG!$O$1:$O$766,"")</f>
        <v>0</v>
      </c>
      <c r="I1663" s="45">
        <f>_xlfn.XLOOKUP(F1663,Main_OG!$D$1:$D$766,Main_OG!$J$1:$J$766,"")</f>
        <v>0</v>
      </c>
      <c r="J1663" s="45" t="s">
        <v>325</v>
      </c>
      <c r="K1663" s="45" t="str">
        <f t="shared" si="76"/>
        <v>Morenci Water and Electric_AZ</v>
      </c>
      <c r="L1663" s="45" t="str">
        <f t="shared" si="77"/>
        <v>Morenci Water Electric Co_AZ</v>
      </c>
      <c r="M1663" s="45" t="s">
        <v>2772</v>
      </c>
      <c r="N1663" s="45">
        <v>0</v>
      </c>
      <c r="O1663" s="45">
        <v>312</v>
      </c>
      <c r="P1663" s="45">
        <v>2</v>
      </c>
      <c r="Q1663" s="45">
        <v>2409</v>
      </c>
      <c r="R1663" s="45">
        <v>0</v>
      </c>
      <c r="S1663" s="45">
        <v>16638</v>
      </c>
      <c r="T1663" s="45">
        <v>3005525</v>
      </c>
      <c r="U1663" s="45">
        <v>17965</v>
      </c>
      <c r="V1663" s="45">
        <v>0</v>
      </c>
      <c r="W1663" s="45">
        <v>7.8507031999999999</v>
      </c>
      <c r="X1663" s="45">
        <v>3.3607307</v>
      </c>
      <c r="Y1663" s="45">
        <v>8.4703590000000002</v>
      </c>
      <c r="Z1663" s="46">
        <v>308582.8</v>
      </c>
      <c r="AA1663" s="46">
        <v>45161.917278542795</v>
      </c>
      <c r="AB1663" s="47">
        <f>_xlfn.XLOOKUP($F1663,Main_OG!$D$1:$D$766,Main_OG!AJ$1:AJ$766,"")</f>
        <v>39624734</v>
      </c>
      <c r="AC1663" s="47">
        <f>_xlfn.XLOOKUP($F1663,Main_OG!$D$1:$D$766,Main_OG!AK$1:AK$766,"")</f>
        <v>184710</v>
      </c>
      <c r="AD1663" s="47">
        <f>_xlfn.XLOOKUP($F1663,Main_OG!$D$1:$D$766,Main_OG!AL$1:AL$766,"")</f>
        <v>499595516</v>
      </c>
      <c r="AE1663" s="47">
        <f>_xlfn.XLOOKUP($F1663,Main_OG!$D$1:$D$766,Main_OG!AM$1:AM$766,"")</f>
        <v>32525595</v>
      </c>
      <c r="AF1663" s="48">
        <f>_xlfn.XLOOKUP($F1663,Main_OG!$D$1:$D$766,Main_OG!Z$1:Z$766,"")</f>
        <v>0</v>
      </c>
      <c r="AG1663" s="48">
        <f>_xlfn.XLOOKUP($F1663,Main_OG!$D$1:$D$766,Main_OG!AA$1:AA$766,"")</f>
        <v>2.25948627072199</v>
      </c>
      <c r="AH1663" s="48">
        <f>_xlfn.XLOOKUP($F1663,Main_OG!$D$1:$D$766,Main_OG!AB$1:AB$766,"")</f>
        <v>12.08771849023859</v>
      </c>
      <c r="AI1663" s="48">
        <f>_xlfn.XLOOKUP($F1663,Main_OG!$D$1:$D$766,Main_OG!AC$1:AC$766,"")</f>
        <v>3.3843619636206599</v>
      </c>
      <c r="AJ1663" s="48">
        <f>_xlfn.XLOOKUP($F1663,Main_OG!$D$1:$D$766,Main_OG!AD$1:AD$766,"")</f>
        <v>0.66963877086385626</v>
      </c>
    </row>
    <row r="1664" spans="2:36" x14ac:dyDescent="0.35">
      <c r="B1664" s="36" t="s">
        <v>2767</v>
      </c>
      <c r="C1664" s="45" t="s">
        <v>325</v>
      </c>
      <c r="D1664" s="45" t="s">
        <v>4463</v>
      </c>
      <c r="E1664" s="36" t="s">
        <v>4515</v>
      </c>
      <c r="F1664" s="36" t="str">
        <f t="shared" si="75"/>
        <v>2016_AZ</v>
      </c>
      <c r="G1664" s="45">
        <v>2016</v>
      </c>
      <c r="H1664" s="45">
        <f>_xlfn.XLOOKUP(J1664,Main_OG!$B$1:$B$766,Main_OG!$O$1:$O$766,"")</f>
        <v>0</v>
      </c>
      <c r="I1664" s="45">
        <f>_xlfn.XLOOKUP(F1664,Main_OG!$D$1:$D$766,Main_OG!$J$1:$J$766,"")</f>
        <v>0</v>
      </c>
      <c r="J1664" s="45" t="s">
        <v>325</v>
      </c>
      <c r="K1664" s="45" t="str">
        <f t="shared" si="76"/>
        <v>Morenci Water and Electric_AZ</v>
      </c>
      <c r="L1664" s="45" t="str">
        <f t="shared" si="77"/>
        <v>Morenci Water Electric Co_AZ</v>
      </c>
      <c r="M1664" s="45" t="s">
        <v>2773</v>
      </c>
      <c r="N1664" s="45">
        <v>0</v>
      </c>
      <c r="O1664" s="45">
        <v>327</v>
      </c>
      <c r="P1664" s="45">
        <v>2</v>
      </c>
      <c r="Q1664" s="45">
        <v>2331</v>
      </c>
      <c r="R1664" s="45">
        <v>0</v>
      </c>
      <c r="S1664" s="45">
        <v>18072</v>
      </c>
      <c r="T1664" s="45">
        <v>3288886</v>
      </c>
      <c r="U1664" s="45">
        <v>18563</v>
      </c>
      <c r="V1664" s="45">
        <v>0</v>
      </c>
      <c r="W1664" s="45">
        <v>7.8176183999999997</v>
      </c>
      <c r="X1664" s="45">
        <v>3.1427814999999999</v>
      </c>
      <c r="Y1664" s="45">
        <v>8.4162043000000004</v>
      </c>
      <c r="Z1664" s="46">
        <v>319008.40000000002</v>
      </c>
      <c r="AA1664" s="46">
        <v>45935.076007589596</v>
      </c>
      <c r="AB1664" s="47">
        <f>_xlfn.XLOOKUP($F1664,Main_OG!$D$1:$D$766,Main_OG!AJ$1:AJ$766,"")</f>
        <v>33278638</v>
      </c>
      <c r="AC1664" s="47">
        <f>_xlfn.XLOOKUP($F1664,Main_OG!$D$1:$D$766,Main_OG!AK$1:AK$766,"")</f>
        <v>195408</v>
      </c>
      <c r="AD1664" s="47">
        <f>_xlfn.XLOOKUP($F1664,Main_OG!$D$1:$D$766,Main_OG!AL$1:AL$766,"")</f>
        <v>512191910</v>
      </c>
      <c r="AE1664" s="47">
        <f>_xlfn.XLOOKUP($F1664,Main_OG!$D$1:$D$766,Main_OG!AM$1:AM$766,"")</f>
        <v>32377477</v>
      </c>
      <c r="AF1664" s="48">
        <f>_xlfn.XLOOKUP($F1664,Main_OG!$D$1:$D$766,Main_OG!Z$1:Z$766,"")</f>
        <v>0</v>
      </c>
      <c r="AG1664" s="48">
        <f>_xlfn.XLOOKUP($F1664,Main_OG!$D$1:$D$766,Main_OG!AA$1:AA$766,"")</f>
        <v>2.2143440282408582</v>
      </c>
      <c r="AH1664" s="48">
        <f>_xlfn.XLOOKUP($F1664,Main_OG!$D$1:$D$766,Main_OG!AB$1:AB$766,"")</f>
        <v>11.309272049594229</v>
      </c>
      <c r="AI1664" s="48">
        <f>_xlfn.XLOOKUP($F1664,Main_OG!$D$1:$D$766,Main_OG!AC$1:AC$766,"")</f>
        <v>3.2924726584307722</v>
      </c>
      <c r="AJ1664" s="48">
        <f>_xlfn.XLOOKUP($F1664,Main_OG!$D$1:$D$766,Main_OG!AD$1:AD$766,"")</f>
        <v>0.65636700530415037</v>
      </c>
    </row>
    <row r="1665" spans="2:36" x14ac:dyDescent="0.35">
      <c r="B1665" s="36" t="s">
        <v>2763</v>
      </c>
      <c r="C1665" s="45" t="s">
        <v>325</v>
      </c>
      <c r="D1665" s="45" t="s">
        <v>4463</v>
      </c>
      <c r="E1665" s="36" t="s">
        <v>4515</v>
      </c>
      <c r="F1665" s="36" t="str">
        <f t="shared" si="75"/>
        <v>2017_AZ</v>
      </c>
      <c r="G1665" s="45">
        <v>2017</v>
      </c>
      <c r="H1665" s="45">
        <f>_xlfn.XLOOKUP(J1665,Main_OG!$B$1:$B$766,Main_OG!$O$1:$O$766,"")</f>
        <v>0</v>
      </c>
      <c r="I1665" s="45">
        <f>_xlfn.XLOOKUP(F1665,Main_OG!$D$1:$D$766,Main_OG!$J$1:$J$766,"")</f>
        <v>0</v>
      </c>
      <c r="J1665" s="45" t="s">
        <v>325</v>
      </c>
      <c r="K1665" s="45" t="str">
        <f t="shared" si="76"/>
        <v>Morenci Water and Electric Co_AZ</v>
      </c>
      <c r="L1665" s="45" t="str">
        <f t="shared" si="77"/>
        <v>Morenci Water Electric Co_AZ</v>
      </c>
      <c r="M1665" s="45" t="s">
        <v>2774</v>
      </c>
      <c r="N1665" s="45">
        <v>0</v>
      </c>
      <c r="O1665" s="45">
        <v>389</v>
      </c>
      <c r="P1665" s="45">
        <v>2</v>
      </c>
      <c r="Q1665" s="45">
        <v>2305</v>
      </c>
      <c r="R1665" s="45">
        <v>0</v>
      </c>
      <c r="S1665" s="45">
        <v>18031</v>
      </c>
      <c r="T1665" s="45">
        <v>2640151</v>
      </c>
      <c r="U1665" s="45">
        <v>17722</v>
      </c>
      <c r="V1665" s="45">
        <v>0</v>
      </c>
      <c r="W1665" s="45">
        <v>7.7627419</v>
      </c>
      <c r="X1665" s="45">
        <v>3.9904801000000001</v>
      </c>
      <c r="Y1665" s="45">
        <v>8.4775984999999991</v>
      </c>
      <c r="Z1665" s="46">
        <v>333099</v>
      </c>
      <c r="AA1665" s="46">
        <v>47260.90253129643</v>
      </c>
      <c r="AB1665" s="47">
        <f>_xlfn.XLOOKUP($F1665,Main_OG!$D$1:$D$766,Main_OG!AJ$1:AJ$766,"")</f>
        <v>33858072</v>
      </c>
      <c r="AC1665" s="47">
        <f>_xlfn.XLOOKUP($F1665,Main_OG!$D$1:$D$766,Main_OG!AK$1:AK$766,"")</f>
        <v>213654</v>
      </c>
      <c r="AD1665" s="47">
        <f>_xlfn.XLOOKUP($F1665,Main_OG!$D$1:$D$766,Main_OG!AL$1:AL$766,"")</f>
        <v>449095734</v>
      </c>
      <c r="AE1665" s="47">
        <f>_xlfn.XLOOKUP($F1665,Main_OG!$D$1:$D$766,Main_OG!AM$1:AM$766,"")</f>
        <v>32340138</v>
      </c>
      <c r="AF1665" s="48">
        <f>_xlfn.XLOOKUP($F1665,Main_OG!$D$1:$D$766,Main_OG!Z$1:Z$766,"")</f>
        <v>2.04</v>
      </c>
      <c r="AG1665" s="48">
        <f>_xlfn.XLOOKUP($F1665,Main_OG!$D$1:$D$766,Main_OG!AA$1:AA$766,"")</f>
        <v>2.1875855044172008</v>
      </c>
      <c r="AH1665" s="48">
        <f>_xlfn.XLOOKUP($F1665,Main_OG!$D$1:$D$766,Main_OG!AB$1:AB$766,"")</f>
        <v>14.73443638842941</v>
      </c>
      <c r="AI1665" s="48">
        <f>_xlfn.XLOOKUP($F1665,Main_OG!$D$1:$D$766,Main_OG!AC$1:AC$766,"")</f>
        <v>3.61</v>
      </c>
      <c r="AJ1665" s="48">
        <f>_xlfn.XLOOKUP($F1665,Main_OG!$D$1:$D$766,Main_OG!AD$1:AD$766,"")</f>
        <v>0.62802788237371954</v>
      </c>
    </row>
    <row r="1666" spans="2:36" x14ac:dyDescent="0.35">
      <c r="B1666" s="36" t="s">
        <v>2767</v>
      </c>
      <c r="C1666" s="45" t="s">
        <v>325</v>
      </c>
      <c r="D1666" s="45" t="s">
        <v>4463</v>
      </c>
      <c r="E1666" s="36" t="s">
        <v>4515</v>
      </c>
      <c r="F1666" s="36" t="str">
        <f t="shared" si="75"/>
        <v>2018_AZ</v>
      </c>
      <c r="G1666" s="45">
        <v>2018</v>
      </c>
      <c r="H1666" s="45">
        <f>_xlfn.XLOOKUP(J1666,Main_OG!$B$1:$B$766,Main_OG!$O$1:$O$766,"")</f>
        <v>0</v>
      </c>
      <c r="I1666" s="45">
        <f>_xlfn.XLOOKUP(F1666,Main_OG!$D$1:$D$766,Main_OG!$J$1:$J$766,"")</f>
        <v>0</v>
      </c>
      <c r="J1666" s="45" t="s">
        <v>325</v>
      </c>
      <c r="K1666" s="45" t="str">
        <f t="shared" si="76"/>
        <v>Morenci Water and Electric_AZ</v>
      </c>
      <c r="L1666" s="45" t="str">
        <f t="shared" si="77"/>
        <v>Morenci Water Electric Co_AZ</v>
      </c>
      <c r="M1666" s="45" t="s">
        <v>2775</v>
      </c>
      <c r="N1666" s="45">
        <v>0</v>
      </c>
      <c r="O1666" s="45">
        <v>389</v>
      </c>
      <c r="P1666" s="45">
        <v>2</v>
      </c>
      <c r="Q1666" s="45">
        <v>2305</v>
      </c>
      <c r="R1666" s="45">
        <v>0</v>
      </c>
      <c r="S1666" s="45">
        <v>18724</v>
      </c>
      <c r="T1666" s="45">
        <v>2606282</v>
      </c>
      <c r="U1666" s="45">
        <v>18764</v>
      </c>
      <c r="V1666" s="45">
        <v>0</v>
      </c>
      <c r="W1666" s="45">
        <v>7.8295235999999999</v>
      </c>
      <c r="X1666" s="45">
        <v>4.1377334000000001</v>
      </c>
      <c r="Y1666" s="45">
        <v>8.4257088000000007</v>
      </c>
      <c r="Z1666" s="46">
        <v>346398.3</v>
      </c>
      <c r="AA1666" s="46">
        <v>48351.099378746738</v>
      </c>
      <c r="AB1666" s="47">
        <f>_xlfn.XLOOKUP($F1666,Main_OG!$D$1:$D$766,Main_OG!AJ$1:AJ$766,"")</f>
        <v>33627104</v>
      </c>
      <c r="AC1666" s="47">
        <f>_xlfn.XLOOKUP($F1666,Main_OG!$D$1:$D$766,Main_OG!AK$1:AK$766,"")</f>
        <v>189668</v>
      </c>
      <c r="AD1666" s="47">
        <f>_xlfn.XLOOKUP($F1666,Main_OG!$D$1:$D$766,Main_OG!AL$1:AL$766,"")</f>
        <v>570400278</v>
      </c>
      <c r="AE1666" s="47">
        <f>_xlfn.XLOOKUP($F1666,Main_OG!$D$1:$D$766,Main_OG!AM$1:AM$766,"")</f>
        <v>31097259</v>
      </c>
      <c r="AF1666" s="48">
        <f>_xlfn.XLOOKUP($F1666,Main_OG!$D$1:$D$766,Main_OG!Z$1:Z$766,"")</f>
        <v>0</v>
      </c>
      <c r="AG1666" s="48">
        <f>_xlfn.XLOOKUP($F1666,Main_OG!$D$1:$D$766,Main_OG!AA$1:AA$766,"")</f>
        <v>2.1875855044172008</v>
      </c>
      <c r="AH1666" s="48">
        <f>_xlfn.XLOOKUP($F1666,Main_OG!$D$1:$D$766,Main_OG!AB$1:AB$766,"")</f>
        <v>17.239999999999998</v>
      </c>
      <c r="AI1666" s="48">
        <f>_xlfn.XLOOKUP($F1666,Main_OG!$D$1:$D$766,Main_OG!AC$1:AC$766,"")</f>
        <v>2.96</v>
      </c>
      <c r="AJ1666" s="48">
        <f>_xlfn.XLOOKUP($F1666,Main_OG!$D$1:$D$766,Main_OG!AD$1:AD$766,"")</f>
        <v>0.62810595158289428</v>
      </c>
    </row>
    <row r="1667" spans="2:36" x14ac:dyDescent="0.35">
      <c r="B1667" s="36" t="s">
        <v>2767</v>
      </c>
      <c r="C1667" s="45" t="s">
        <v>325</v>
      </c>
      <c r="D1667" s="45" t="s">
        <v>4463</v>
      </c>
      <c r="E1667" s="36" t="s">
        <v>4515</v>
      </c>
      <c r="F1667" s="36" t="str">
        <f t="shared" ref="F1667:F1730" si="78">_xlfn.CONCAT(G1667,"_",J1667)</f>
        <v>2019_AZ</v>
      </c>
      <c r="G1667" s="45">
        <v>2019</v>
      </c>
      <c r="H1667" s="45">
        <f>_xlfn.XLOOKUP(J1667,Main_OG!$B$1:$B$766,Main_OG!$O$1:$O$766,"")</f>
        <v>0</v>
      </c>
      <c r="I1667" s="45">
        <f>_xlfn.XLOOKUP(F1667,Main_OG!$D$1:$D$766,Main_OG!$J$1:$J$766,"")</f>
        <v>0</v>
      </c>
      <c r="J1667" s="45" t="s">
        <v>325</v>
      </c>
      <c r="K1667" s="45" t="str">
        <f t="shared" ref="K1667:K1730" si="79">_xlfn.CONCAT(B1667,"_",C1667)</f>
        <v>Morenci Water and Electric_AZ</v>
      </c>
      <c r="L1667" s="45" t="str">
        <f t="shared" ref="L1667:L1730" si="80">_xlfn.CONCAT(E1667,"_",C1667)</f>
        <v>Morenci Water Electric Co_AZ</v>
      </c>
      <c r="M1667" s="45" t="s">
        <v>2776</v>
      </c>
      <c r="N1667" s="45">
        <v>0</v>
      </c>
      <c r="O1667" s="45">
        <v>389</v>
      </c>
      <c r="P1667" s="45">
        <v>2</v>
      </c>
      <c r="Q1667" s="45">
        <v>2305</v>
      </c>
      <c r="R1667" s="45">
        <v>0</v>
      </c>
      <c r="S1667" s="45">
        <v>18721</v>
      </c>
      <c r="T1667" s="45">
        <v>2606640</v>
      </c>
      <c r="U1667" s="45">
        <v>18572</v>
      </c>
      <c r="V1667" s="45">
        <v>0</v>
      </c>
      <c r="W1667" s="45">
        <v>7.8414615000000003</v>
      </c>
      <c r="X1667" s="45">
        <v>3.8885692000000001</v>
      </c>
      <c r="Y1667" s="45">
        <v>8.4105103999999997</v>
      </c>
      <c r="Z1667" s="46">
        <v>359645.7</v>
      </c>
      <c r="AA1667" s="46">
        <v>49321.646118820718</v>
      </c>
      <c r="AB1667" s="47">
        <f>_xlfn.XLOOKUP($F1667,Main_OG!$D$1:$D$766,Main_OG!AJ$1:AJ$766,"")</f>
        <v>25749582</v>
      </c>
      <c r="AC1667" s="47">
        <f>_xlfn.XLOOKUP($F1667,Main_OG!$D$1:$D$766,Main_OG!AK$1:AK$766,"")</f>
        <v>248922</v>
      </c>
      <c r="AD1667" s="47">
        <f>_xlfn.XLOOKUP($F1667,Main_OG!$D$1:$D$766,Main_OG!AL$1:AL$766,"")</f>
        <v>713593236</v>
      </c>
      <c r="AE1667" s="47">
        <f>_xlfn.XLOOKUP($F1667,Main_OG!$D$1:$D$766,Main_OG!AM$1:AM$766,"")</f>
        <v>31920368</v>
      </c>
      <c r="AF1667" s="48">
        <f>_xlfn.XLOOKUP($F1667,Main_OG!$D$1:$D$766,Main_OG!Z$1:Z$766,"")</f>
        <v>0</v>
      </c>
      <c r="AG1667" s="48">
        <f>_xlfn.XLOOKUP($F1667,Main_OG!$D$1:$D$766,Main_OG!AA$1:AA$766,"")</f>
        <v>2.176146746141439</v>
      </c>
      <c r="AH1667" s="48">
        <f>_xlfn.XLOOKUP($F1667,Main_OG!$D$1:$D$766,Main_OG!AB$1:AB$766,"")</f>
        <v>16.89</v>
      </c>
      <c r="AI1667" s="48">
        <f>_xlfn.XLOOKUP($F1667,Main_OG!$D$1:$D$766,Main_OG!AC$1:AC$766,"")</f>
        <v>2.14</v>
      </c>
      <c r="AJ1667" s="48">
        <f>_xlfn.XLOOKUP($F1667,Main_OG!$D$1:$D$766,Main_OG!AD$1:AD$766,"")</f>
        <v>0.60296766622862785</v>
      </c>
    </row>
    <row r="1668" spans="2:36" x14ac:dyDescent="0.35">
      <c r="B1668" s="36" t="s">
        <v>2767</v>
      </c>
      <c r="C1668" s="45" t="s">
        <v>325</v>
      </c>
      <c r="D1668" s="45" t="s">
        <v>4463</v>
      </c>
      <c r="E1668" s="36" t="s">
        <v>4515</v>
      </c>
      <c r="F1668" s="36" t="str">
        <f t="shared" si="78"/>
        <v>2020_AZ</v>
      </c>
      <c r="G1668" s="45">
        <v>2020</v>
      </c>
      <c r="H1668" s="45">
        <f>_xlfn.XLOOKUP(J1668,Main_OG!$B$1:$B$766,Main_OG!$O$1:$O$766,"")</f>
        <v>0</v>
      </c>
      <c r="I1668" s="45">
        <f>_xlfn.XLOOKUP(F1668,Main_OG!$D$1:$D$766,Main_OG!$J$1:$J$766,"")</f>
        <v>0</v>
      </c>
      <c r="J1668" s="45" t="s">
        <v>325</v>
      </c>
      <c r="K1668" s="45" t="str">
        <f t="shared" si="79"/>
        <v>Morenci Water and Electric_AZ</v>
      </c>
      <c r="L1668" s="45" t="str">
        <f t="shared" si="80"/>
        <v>Morenci Water Electric Co_AZ</v>
      </c>
      <c r="M1668" s="45" t="s">
        <v>2777</v>
      </c>
      <c r="N1668" s="45">
        <v>0</v>
      </c>
      <c r="O1668" s="45">
        <v>389</v>
      </c>
      <c r="P1668" s="45">
        <v>2</v>
      </c>
      <c r="Q1668" s="45">
        <v>0</v>
      </c>
      <c r="R1668" s="45">
        <v>0</v>
      </c>
      <c r="S1668" s="45">
        <v>17616</v>
      </c>
      <c r="T1668" s="45">
        <v>2630416</v>
      </c>
      <c r="U1668" s="45">
        <v>0</v>
      </c>
      <c r="V1668" s="45">
        <v>0</v>
      </c>
      <c r="W1668" s="45">
        <v>7.5533606000000004</v>
      </c>
      <c r="X1668" s="45">
        <v>3.9160004000000002</v>
      </c>
      <c r="Y1668" s="45">
        <v>0</v>
      </c>
      <c r="Z1668" s="46">
        <v>362603.5</v>
      </c>
      <c r="AA1668" s="46">
        <v>49040.898578558001</v>
      </c>
      <c r="AB1668" s="47">
        <f>_xlfn.XLOOKUP($F1668,Main_OG!$D$1:$D$766,Main_OG!AJ$1:AJ$766,"")</f>
        <v>16548722</v>
      </c>
      <c r="AC1668" s="47">
        <f>_xlfn.XLOOKUP($F1668,Main_OG!$D$1:$D$766,Main_OG!AK$1:AK$766,"")</f>
        <v>157900</v>
      </c>
      <c r="AD1668" s="47">
        <f>_xlfn.XLOOKUP($F1668,Main_OG!$D$1:$D$766,Main_OG!AL$1:AL$766,"")</f>
        <v>778022478</v>
      </c>
      <c r="AE1668" s="47">
        <f>_xlfn.XLOOKUP($F1668,Main_OG!$D$1:$D$766,Main_OG!AM$1:AM$766,"")</f>
        <v>0</v>
      </c>
      <c r="AF1668" s="48">
        <f>_xlfn.XLOOKUP($F1668,Main_OG!$D$1:$D$766,Main_OG!Z$1:Z$766,"")</f>
        <v>0</v>
      </c>
      <c r="AG1668" s="48">
        <f>_xlfn.XLOOKUP($F1668,Main_OG!$D$1:$D$766,Main_OG!AA$1:AA$766,"")</f>
        <v>2.127327759928813</v>
      </c>
      <c r="AH1668" s="48">
        <f>_xlfn.XLOOKUP($F1668,Main_OG!$D$1:$D$766,Main_OG!AB$1:AB$766,"")</f>
        <v>12.535325193609101</v>
      </c>
      <c r="AI1668" s="48">
        <f>_xlfn.XLOOKUP($F1668,Main_OG!$D$1:$D$766,Main_OG!AC$1:AC$766,"")</f>
        <v>2.8422150630003218</v>
      </c>
      <c r="AJ1668" s="48">
        <f>_xlfn.XLOOKUP($F1668,Main_OG!$D$1:$D$766,Main_OG!AD$1:AD$766,"")</f>
        <v>0.7</v>
      </c>
    </row>
    <row r="1669" spans="2:36" x14ac:dyDescent="0.35">
      <c r="B1669" s="36" t="s">
        <v>2778</v>
      </c>
      <c r="C1669" s="45" t="s">
        <v>124</v>
      </c>
      <c r="D1669" s="45" t="s">
        <v>4464</v>
      </c>
      <c r="E1669" s="36" t="s">
        <v>2778</v>
      </c>
      <c r="F1669" s="36" t="str">
        <f t="shared" si="78"/>
        <v>2006_IL</v>
      </c>
      <c r="G1669" s="45">
        <v>2006</v>
      </c>
      <c r="H1669" s="45">
        <f>_xlfn.XLOOKUP(J1669,Main_OG!$B$1:$B$766,Main_OG!$O$1:$O$766,"")</f>
        <v>0</v>
      </c>
      <c r="I1669" s="45">
        <f>_xlfn.XLOOKUP(F1669,Main_OG!$D$1:$D$766,Main_OG!$J$1:$J$766,"")</f>
        <v>0</v>
      </c>
      <c r="J1669" s="45" t="s">
        <v>124</v>
      </c>
      <c r="K1669" s="45" t="str">
        <f t="shared" si="79"/>
        <v>Mt Carmel Public Utility Co_IL</v>
      </c>
      <c r="L1669" s="45" t="str">
        <f t="shared" si="80"/>
        <v>Mt Carmel Public Utility Co_IL</v>
      </c>
      <c r="M1669" s="45" t="s">
        <v>2779</v>
      </c>
      <c r="N1669" s="45">
        <v>0</v>
      </c>
      <c r="O1669" s="45">
        <v>853</v>
      </c>
      <c r="P1669" s="45">
        <v>105</v>
      </c>
      <c r="Q1669" s="45">
        <v>4603</v>
      </c>
      <c r="R1669" s="45">
        <v>0</v>
      </c>
      <c r="S1669" s="45">
        <v>1589</v>
      </c>
      <c r="T1669" s="45">
        <v>4333</v>
      </c>
      <c r="U1669" s="45">
        <v>5120</v>
      </c>
      <c r="V1669" s="45">
        <v>0</v>
      </c>
      <c r="W1669" s="45">
        <v>10.17480950246526</v>
      </c>
      <c r="X1669" s="45">
        <v>5.821890199661409</v>
      </c>
      <c r="Y1669" s="45">
        <v>9.7607473072157074</v>
      </c>
      <c r="Z1669" s="46">
        <v>759825.7</v>
      </c>
      <c r="AA1669" s="46">
        <v>60093.989578419096</v>
      </c>
      <c r="AB1669" s="47">
        <f>_xlfn.XLOOKUP($F1669,Main_OG!$D$1:$D$766,Main_OG!AJ$1:AJ$766,"")</f>
        <v>109031484.76000001</v>
      </c>
      <c r="AC1669" s="47">
        <f>_xlfn.XLOOKUP($F1669,Main_OG!$D$1:$D$766,Main_OG!AK$1:AK$766,"")</f>
        <v>575427.54000000015</v>
      </c>
      <c r="AD1669" s="47">
        <f>_xlfn.XLOOKUP($F1669,Main_OG!$D$1:$D$766,Main_OG!AL$1:AL$766,"")</f>
        <v>89313219.420000002</v>
      </c>
      <c r="AE1669" s="47">
        <f>_xlfn.XLOOKUP($F1669,Main_OG!$D$1:$D$766,Main_OG!AM$1:AM$766,"")</f>
        <v>94154140</v>
      </c>
      <c r="AF1669" s="48">
        <f>_xlfn.XLOOKUP($F1669,Main_OG!$D$1:$D$766,Main_OG!Z$1:Z$766,"")</f>
        <v>0.96</v>
      </c>
      <c r="AG1669" s="48">
        <f>_xlfn.XLOOKUP($F1669,Main_OG!$D$1:$D$766,Main_OG!AA$1:AA$766,"")</f>
        <v>1.25</v>
      </c>
      <c r="AH1669" s="48">
        <f>_xlfn.XLOOKUP($F1669,Main_OG!$D$1:$D$766,Main_OG!AB$1:AB$766,"")</f>
        <v>14.13114039693003</v>
      </c>
      <c r="AI1669" s="48">
        <f>_xlfn.XLOOKUP($F1669,Main_OG!$D$1:$D$766,Main_OG!AC$1:AC$766,"")</f>
        <v>7.1610124069250478</v>
      </c>
      <c r="AJ1669" s="48">
        <f>_xlfn.XLOOKUP($F1669,Main_OG!$D$1:$D$766,Main_OG!AD$1:AD$766,"")</f>
        <v>0.4704061490499184</v>
      </c>
    </row>
    <row r="1670" spans="2:36" x14ac:dyDescent="0.35">
      <c r="B1670" s="36" t="s">
        <v>2778</v>
      </c>
      <c r="C1670" s="45" t="s">
        <v>124</v>
      </c>
      <c r="D1670" s="45" t="s">
        <v>4464</v>
      </c>
      <c r="E1670" s="36" t="s">
        <v>2778</v>
      </c>
      <c r="F1670" s="36" t="str">
        <f t="shared" si="78"/>
        <v>2007_IL</v>
      </c>
      <c r="G1670" s="45">
        <v>2007</v>
      </c>
      <c r="H1670" s="45">
        <f>_xlfn.XLOOKUP(J1670,Main_OG!$B$1:$B$766,Main_OG!$O$1:$O$766,"")</f>
        <v>0</v>
      </c>
      <c r="I1670" s="45">
        <f>_xlfn.XLOOKUP(F1670,Main_OG!$D$1:$D$766,Main_OG!$J$1:$J$766,"")</f>
        <v>0</v>
      </c>
      <c r="J1670" s="45" t="s">
        <v>124</v>
      </c>
      <c r="K1670" s="45" t="str">
        <f t="shared" si="79"/>
        <v>Mt Carmel Public Utility Co_IL</v>
      </c>
      <c r="L1670" s="45" t="str">
        <f t="shared" si="80"/>
        <v>Mt Carmel Public Utility Co_IL</v>
      </c>
      <c r="M1670" s="45" t="s">
        <v>2780</v>
      </c>
      <c r="N1670" s="45">
        <v>0</v>
      </c>
      <c r="O1670" s="45">
        <v>859</v>
      </c>
      <c r="P1670" s="45">
        <v>107</v>
      </c>
      <c r="Q1670" s="45">
        <v>4601</v>
      </c>
      <c r="R1670" s="45">
        <v>0</v>
      </c>
      <c r="S1670" s="45">
        <v>1762</v>
      </c>
      <c r="T1670" s="45">
        <v>4397</v>
      </c>
      <c r="U1670" s="45">
        <v>5749</v>
      </c>
      <c r="V1670" s="45">
        <v>0</v>
      </c>
      <c r="W1670" s="45">
        <v>10.97</v>
      </c>
      <c r="X1670" s="45">
        <v>7.62</v>
      </c>
      <c r="Y1670" s="45">
        <v>10.56</v>
      </c>
      <c r="Z1670" s="46">
        <v>769571.6</v>
      </c>
      <c r="AA1670" s="46">
        <v>60615.920174330764</v>
      </c>
      <c r="AB1670" s="47">
        <f>_xlfn.XLOOKUP($F1670,Main_OG!$D$1:$D$766,Main_OG!AJ$1:AJ$766,"")</f>
        <v>114124416</v>
      </c>
      <c r="AC1670" s="47">
        <f>_xlfn.XLOOKUP($F1670,Main_OG!$D$1:$D$766,Main_OG!AK$1:AK$766,"")</f>
        <v>546524</v>
      </c>
      <c r="AD1670" s="47">
        <f>_xlfn.XLOOKUP($F1670,Main_OG!$D$1:$D$766,Main_OG!AL$1:AL$766,"")</f>
        <v>132300866</v>
      </c>
      <c r="AE1670" s="47">
        <f>_xlfn.XLOOKUP($F1670,Main_OG!$D$1:$D$766,Main_OG!AM$1:AM$766,"")</f>
        <v>95728845</v>
      </c>
      <c r="AF1670" s="48">
        <f>_xlfn.XLOOKUP($F1670,Main_OG!$D$1:$D$766,Main_OG!Z$1:Z$766,"")</f>
        <v>1.0900000000000001</v>
      </c>
      <c r="AG1670" s="48">
        <f>_xlfn.XLOOKUP($F1670,Main_OG!$D$1:$D$766,Main_OG!AA$1:AA$766,"")</f>
        <v>1.33</v>
      </c>
      <c r="AH1670" s="48">
        <f>_xlfn.XLOOKUP($F1670,Main_OG!$D$1:$D$766,Main_OG!AB$1:AB$766,"")</f>
        <v>15.097711394063451</v>
      </c>
      <c r="AI1670" s="48">
        <f>_xlfn.XLOOKUP($F1670,Main_OG!$D$1:$D$766,Main_OG!AC$1:AC$766,"")</f>
        <v>7.3815467393807772</v>
      </c>
      <c r="AJ1670" s="48">
        <f>_xlfn.XLOOKUP($F1670,Main_OG!$D$1:$D$766,Main_OG!AD$1:AD$766,"")</f>
        <v>0.58103021845052572</v>
      </c>
    </row>
    <row r="1671" spans="2:36" x14ac:dyDescent="0.35">
      <c r="B1671" s="36" t="s">
        <v>2778</v>
      </c>
      <c r="C1671" s="45" t="s">
        <v>124</v>
      </c>
      <c r="D1671" s="45" t="s">
        <v>4464</v>
      </c>
      <c r="E1671" s="36" t="s">
        <v>2778</v>
      </c>
      <c r="F1671" s="36" t="str">
        <f t="shared" si="78"/>
        <v>2008_IL</v>
      </c>
      <c r="G1671" s="45">
        <v>2008</v>
      </c>
      <c r="H1671" s="45">
        <f>_xlfn.XLOOKUP(J1671,Main_OG!$B$1:$B$766,Main_OG!$O$1:$O$766,"")</f>
        <v>0</v>
      </c>
      <c r="I1671" s="45">
        <f>_xlfn.XLOOKUP(F1671,Main_OG!$D$1:$D$766,Main_OG!$J$1:$J$766,"")</f>
        <v>0</v>
      </c>
      <c r="J1671" s="45" t="s">
        <v>124</v>
      </c>
      <c r="K1671" s="45" t="str">
        <f t="shared" si="79"/>
        <v>Mt Carmel Public Utility Co_IL</v>
      </c>
      <c r="L1671" s="45" t="str">
        <f t="shared" si="80"/>
        <v>Mt Carmel Public Utility Co_IL</v>
      </c>
      <c r="M1671" s="45" t="s">
        <v>2781</v>
      </c>
      <c r="N1671" s="45">
        <v>0</v>
      </c>
      <c r="O1671" s="45">
        <v>849</v>
      </c>
      <c r="P1671" s="45">
        <v>104</v>
      </c>
      <c r="Q1671" s="45">
        <v>4590</v>
      </c>
      <c r="R1671" s="45">
        <v>0</v>
      </c>
      <c r="S1671" s="45">
        <v>15744</v>
      </c>
      <c r="T1671" s="45">
        <v>33268</v>
      </c>
      <c r="U1671" s="45">
        <v>51552</v>
      </c>
      <c r="V1671" s="45">
        <v>0</v>
      </c>
      <c r="W1671" s="45">
        <v>13.29</v>
      </c>
      <c r="X1671" s="45">
        <v>11.15</v>
      </c>
      <c r="Y1671" s="45">
        <v>12.85</v>
      </c>
      <c r="Z1671" s="46">
        <v>759095.3</v>
      </c>
      <c r="AA1671" s="46">
        <v>59550.720724296894</v>
      </c>
      <c r="AB1671" s="47">
        <f>_xlfn.XLOOKUP($F1671,Main_OG!$D$1:$D$766,Main_OG!AJ$1:AJ$766,"")</f>
        <v>115977742</v>
      </c>
      <c r="AC1671" s="47">
        <f>_xlfn.XLOOKUP($F1671,Main_OG!$D$1:$D$766,Main_OG!AK$1:AK$766,"")</f>
        <v>544698</v>
      </c>
      <c r="AD1671" s="47">
        <f>_xlfn.XLOOKUP($F1671,Main_OG!$D$1:$D$766,Main_OG!AL$1:AL$766,"")</f>
        <v>71989738</v>
      </c>
      <c r="AE1671" s="47">
        <f>_xlfn.XLOOKUP($F1671,Main_OG!$D$1:$D$766,Main_OG!AM$1:AM$766,"")</f>
        <v>95151694</v>
      </c>
      <c r="AF1671" s="48">
        <f>_xlfn.XLOOKUP($F1671,Main_OG!$D$1:$D$766,Main_OG!Z$1:Z$766,"")</f>
        <v>1.2</v>
      </c>
      <c r="AG1671" s="48">
        <f>_xlfn.XLOOKUP($F1671,Main_OG!$D$1:$D$766,Main_OG!AA$1:AA$766,"")</f>
        <v>1.58</v>
      </c>
      <c r="AH1671" s="48">
        <f>_xlfn.XLOOKUP($F1671,Main_OG!$D$1:$D$766,Main_OG!AB$1:AB$766,"")</f>
        <v>19.619187803472759</v>
      </c>
      <c r="AI1671" s="48">
        <f>_xlfn.XLOOKUP($F1671,Main_OG!$D$1:$D$766,Main_OG!AC$1:AC$766,"")</f>
        <v>9.1182546074696553</v>
      </c>
      <c r="AJ1671" s="48">
        <f>_xlfn.XLOOKUP($F1671,Main_OG!$D$1:$D$766,Main_OG!AD$1:AD$766,"")</f>
        <v>0.68330088246943577</v>
      </c>
    </row>
    <row r="1672" spans="2:36" x14ac:dyDescent="0.35">
      <c r="B1672" s="36" t="s">
        <v>2778</v>
      </c>
      <c r="C1672" s="45" t="s">
        <v>124</v>
      </c>
      <c r="D1672" s="45" t="s">
        <v>4464</v>
      </c>
      <c r="E1672" s="36" t="s">
        <v>2778</v>
      </c>
      <c r="F1672" s="36" t="str">
        <f t="shared" si="78"/>
        <v>2009_IL</v>
      </c>
      <c r="G1672" s="45">
        <v>2009</v>
      </c>
      <c r="H1672" s="45">
        <f>_xlfn.XLOOKUP(J1672,Main_OG!$B$1:$B$766,Main_OG!$O$1:$O$766,"")</f>
        <v>0</v>
      </c>
      <c r="I1672" s="45">
        <f>_xlfn.XLOOKUP(F1672,Main_OG!$D$1:$D$766,Main_OG!$J$1:$J$766,"")</f>
        <v>0</v>
      </c>
      <c r="J1672" s="45" t="s">
        <v>124</v>
      </c>
      <c r="K1672" s="45" t="str">
        <f t="shared" si="79"/>
        <v>Mt Carmel Public Utility Co_IL</v>
      </c>
      <c r="L1672" s="45" t="str">
        <f t="shared" si="80"/>
        <v>Mt Carmel Public Utility Co_IL</v>
      </c>
      <c r="M1672" s="45" t="s">
        <v>2782</v>
      </c>
      <c r="N1672" s="45">
        <v>0</v>
      </c>
      <c r="O1672" s="45">
        <v>840</v>
      </c>
      <c r="P1672" s="45">
        <v>102</v>
      </c>
      <c r="Q1672" s="45">
        <v>4576</v>
      </c>
      <c r="R1672" s="45">
        <v>0</v>
      </c>
      <c r="S1672" s="45">
        <v>15111</v>
      </c>
      <c r="T1672" s="45">
        <v>30271</v>
      </c>
      <c r="U1672" s="45">
        <v>50122</v>
      </c>
      <c r="V1672" s="45">
        <v>0</v>
      </c>
      <c r="W1672" s="45">
        <v>13.67</v>
      </c>
      <c r="X1672" s="45">
        <v>11.69</v>
      </c>
      <c r="Y1672" s="45">
        <v>13.25</v>
      </c>
      <c r="Z1672" s="46">
        <v>740794.3</v>
      </c>
      <c r="AA1672" s="46">
        <v>57889.126466052629</v>
      </c>
      <c r="AB1672" s="47">
        <f>_xlfn.XLOOKUP($F1672,Main_OG!$D$1:$D$766,Main_OG!AJ$1:AJ$766,"")</f>
        <v>108306004</v>
      </c>
      <c r="AC1672" s="47">
        <f>_xlfn.XLOOKUP($F1672,Main_OG!$D$1:$D$766,Main_OG!AK$1:AK$766,"")</f>
        <v>459446</v>
      </c>
      <c r="AD1672" s="47">
        <f>_xlfn.XLOOKUP($F1672,Main_OG!$D$1:$D$766,Main_OG!AL$1:AL$766,"")</f>
        <v>71942008</v>
      </c>
      <c r="AE1672" s="47">
        <f>_xlfn.XLOOKUP($F1672,Main_OG!$D$1:$D$766,Main_OG!AM$1:AM$766,"")</f>
        <v>95473920</v>
      </c>
      <c r="AF1672" s="48">
        <f>_xlfn.XLOOKUP($F1672,Main_OG!$D$1:$D$766,Main_OG!Z$1:Z$766,"")</f>
        <v>1.1499999999999999</v>
      </c>
      <c r="AG1672" s="48">
        <f>_xlfn.XLOOKUP($F1672,Main_OG!$D$1:$D$766,Main_OG!AA$1:AA$766,"")</f>
        <v>1.62</v>
      </c>
      <c r="AH1672" s="48">
        <f>_xlfn.XLOOKUP($F1672,Main_OG!$D$1:$D$766,Main_OG!AB$1:AB$766,"")</f>
        <v>14.15708861161818</v>
      </c>
      <c r="AI1672" s="48">
        <f>_xlfn.XLOOKUP($F1672,Main_OG!$D$1:$D$766,Main_OG!AC$1:AC$766,"")</f>
        <v>4.5973007921271787</v>
      </c>
      <c r="AJ1672" s="48">
        <f>_xlfn.XLOOKUP($F1672,Main_OG!$D$1:$D$766,Main_OG!AD$1:AD$766,"")</f>
        <v>0.56000000000000005</v>
      </c>
    </row>
    <row r="1673" spans="2:36" x14ac:dyDescent="0.35">
      <c r="B1673" s="36" t="s">
        <v>2778</v>
      </c>
      <c r="C1673" s="45" t="s">
        <v>124</v>
      </c>
      <c r="D1673" s="45" t="s">
        <v>4464</v>
      </c>
      <c r="E1673" s="36" t="s">
        <v>2778</v>
      </c>
      <c r="F1673" s="36" t="str">
        <f t="shared" si="78"/>
        <v>2010_IL</v>
      </c>
      <c r="G1673" s="45">
        <v>2010</v>
      </c>
      <c r="H1673" s="45">
        <f>_xlfn.XLOOKUP(J1673,Main_OG!$B$1:$B$766,Main_OG!$O$1:$O$766,"")</f>
        <v>0</v>
      </c>
      <c r="I1673" s="45">
        <f>_xlfn.XLOOKUP(F1673,Main_OG!$D$1:$D$766,Main_OG!$J$1:$J$766,"")</f>
        <v>0</v>
      </c>
      <c r="J1673" s="45" t="s">
        <v>124</v>
      </c>
      <c r="K1673" s="45" t="str">
        <f t="shared" si="79"/>
        <v>Mt Carmel Public Utility Co_IL</v>
      </c>
      <c r="L1673" s="45" t="str">
        <f t="shared" si="80"/>
        <v>Mt Carmel Public Utility Co_IL</v>
      </c>
      <c r="M1673" s="45" t="s">
        <v>2783</v>
      </c>
      <c r="N1673" s="45">
        <v>0</v>
      </c>
      <c r="O1673" s="45">
        <v>832</v>
      </c>
      <c r="P1673" s="45">
        <v>100</v>
      </c>
      <c r="Q1673" s="45">
        <v>4557</v>
      </c>
      <c r="R1673" s="45">
        <v>0</v>
      </c>
      <c r="S1673" s="45">
        <v>15319</v>
      </c>
      <c r="T1673" s="45">
        <v>31269</v>
      </c>
      <c r="U1673" s="45">
        <v>54432</v>
      </c>
      <c r="V1673" s="45">
        <v>0</v>
      </c>
      <c r="W1673" s="45">
        <v>13.32</v>
      </c>
      <c r="X1673" s="45">
        <v>11.08</v>
      </c>
      <c r="Y1673" s="45">
        <v>12.99</v>
      </c>
      <c r="Z1673" s="46">
        <v>755391.4</v>
      </c>
      <c r="AA1673" s="46">
        <v>58828.608910291579</v>
      </c>
      <c r="AB1673" s="47">
        <f>_xlfn.XLOOKUP($F1673,Main_OG!$D$1:$D$766,Main_OG!AJ$1:AJ$766,"")</f>
        <v>111865114</v>
      </c>
      <c r="AC1673" s="47">
        <f>_xlfn.XLOOKUP($F1673,Main_OG!$D$1:$D$766,Main_OG!AK$1:AK$766,"")</f>
        <v>409552</v>
      </c>
      <c r="AD1673" s="47">
        <f>_xlfn.XLOOKUP($F1673,Main_OG!$D$1:$D$766,Main_OG!AL$1:AL$766,"")</f>
        <v>96630300</v>
      </c>
      <c r="AE1673" s="47">
        <f>_xlfn.XLOOKUP($F1673,Main_OG!$D$1:$D$766,Main_OG!AM$1:AM$766,"")</f>
        <v>96189587</v>
      </c>
      <c r="AF1673" s="48">
        <f>_xlfn.XLOOKUP($F1673,Main_OG!$D$1:$D$766,Main_OG!Z$1:Z$766,"")</f>
        <v>1.26</v>
      </c>
      <c r="AG1673" s="48">
        <f>_xlfn.XLOOKUP($F1673,Main_OG!$D$1:$D$766,Main_OG!AA$1:AA$766,"")</f>
        <v>1.69</v>
      </c>
      <c r="AH1673" s="48">
        <f>_xlfn.XLOOKUP($F1673,Main_OG!$D$1:$D$766,Main_OG!AB$1:AB$766,"")</f>
        <v>17.28</v>
      </c>
      <c r="AI1673" s="48">
        <f>_xlfn.XLOOKUP($F1673,Main_OG!$D$1:$D$766,Main_OG!AC$1:AC$766,"")</f>
        <v>4.9924248044436963</v>
      </c>
      <c r="AJ1673" s="48">
        <f>_xlfn.XLOOKUP($F1673,Main_OG!$D$1:$D$766,Main_OG!AD$1:AD$766,"")</f>
        <v>0.65</v>
      </c>
    </row>
    <row r="1674" spans="2:36" x14ac:dyDescent="0.35">
      <c r="B1674" s="36" t="s">
        <v>2778</v>
      </c>
      <c r="C1674" s="45" t="s">
        <v>124</v>
      </c>
      <c r="D1674" s="45" t="s">
        <v>4464</v>
      </c>
      <c r="E1674" s="36" t="s">
        <v>2778</v>
      </c>
      <c r="F1674" s="36" t="str">
        <f t="shared" si="78"/>
        <v>2011_IL</v>
      </c>
      <c r="G1674" s="45">
        <v>2011</v>
      </c>
      <c r="H1674" s="45">
        <f>_xlfn.XLOOKUP(J1674,Main_OG!$B$1:$B$766,Main_OG!$O$1:$O$766,"")</f>
        <v>0</v>
      </c>
      <c r="I1674" s="45">
        <f>_xlfn.XLOOKUP(F1674,Main_OG!$D$1:$D$766,Main_OG!$J$1:$J$766,"")</f>
        <v>1</v>
      </c>
      <c r="J1674" s="45" t="s">
        <v>124</v>
      </c>
      <c r="K1674" s="45" t="str">
        <f t="shared" si="79"/>
        <v>Mt Carmel Public Utility Co_IL</v>
      </c>
      <c r="L1674" s="45" t="str">
        <f t="shared" si="80"/>
        <v>Mt Carmel Public Utility Co_IL</v>
      </c>
      <c r="M1674" s="45" t="s">
        <v>2784</v>
      </c>
      <c r="N1674" s="45">
        <v>0</v>
      </c>
      <c r="O1674" s="45">
        <v>838</v>
      </c>
      <c r="P1674" s="45">
        <v>99</v>
      </c>
      <c r="Q1674" s="45">
        <v>4515</v>
      </c>
      <c r="R1674" s="45">
        <v>0</v>
      </c>
      <c r="S1674" s="45">
        <v>15685</v>
      </c>
      <c r="T1674" s="45">
        <v>30807</v>
      </c>
      <c r="U1674" s="45">
        <v>52199</v>
      </c>
      <c r="V1674" s="45">
        <v>0</v>
      </c>
      <c r="W1674" s="45">
        <v>13.38</v>
      </c>
      <c r="X1674" s="45">
        <v>11.25</v>
      </c>
      <c r="Y1674" s="45">
        <v>13.03</v>
      </c>
      <c r="Z1674" s="46">
        <v>772225.6</v>
      </c>
      <c r="AA1674" s="46">
        <v>60012.32690977148</v>
      </c>
      <c r="AB1674" s="47">
        <f>_xlfn.XLOOKUP($F1674,Main_OG!$D$1:$D$766,Main_OG!AJ$1:AJ$766,"")</f>
        <v>108761398</v>
      </c>
      <c r="AC1674" s="47">
        <f>_xlfn.XLOOKUP($F1674,Main_OG!$D$1:$D$766,Main_OG!AK$1:AK$766,"")</f>
        <v>322432</v>
      </c>
      <c r="AD1674" s="47">
        <f>_xlfn.XLOOKUP($F1674,Main_OG!$D$1:$D$766,Main_OG!AL$1:AL$766,"")</f>
        <v>99752440</v>
      </c>
      <c r="AE1674" s="47">
        <f>_xlfn.XLOOKUP($F1674,Main_OG!$D$1:$D$766,Main_OG!AM$1:AM$766,"")</f>
        <v>95823196</v>
      </c>
      <c r="AF1674" s="48">
        <f>_xlfn.XLOOKUP($F1674,Main_OG!$D$1:$D$766,Main_OG!Z$1:Z$766,"")</f>
        <v>1.3</v>
      </c>
      <c r="AG1674" s="48">
        <f>_xlfn.XLOOKUP($F1674,Main_OG!$D$1:$D$766,Main_OG!AA$1:AA$766,"")</f>
        <v>1.72</v>
      </c>
      <c r="AH1674" s="48">
        <f>_xlfn.XLOOKUP($F1674,Main_OG!$D$1:$D$766,Main_OG!AB$1:AB$766,"")</f>
        <v>23.09</v>
      </c>
      <c r="AI1674" s="48">
        <f>_xlfn.XLOOKUP($F1674,Main_OG!$D$1:$D$766,Main_OG!AC$1:AC$766,"")</f>
        <v>5.15</v>
      </c>
      <c r="AJ1674" s="48">
        <f>_xlfn.XLOOKUP($F1674,Main_OG!$D$1:$D$766,Main_OG!AD$1:AD$766,"")</f>
        <v>0.69</v>
      </c>
    </row>
    <row r="1675" spans="2:36" x14ac:dyDescent="0.35">
      <c r="B1675" s="36" t="s">
        <v>2778</v>
      </c>
      <c r="C1675" s="45" t="s">
        <v>124</v>
      </c>
      <c r="D1675" s="45" t="s">
        <v>4464</v>
      </c>
      <c r="E1675" s="36" t="s">
        <v>2778</v>
      </c>
      <c r="F1675" s="36" t="str">
        <f t="shared" si="78"/>
        <v>2012_IL</v>
      </c>
      <c r="G1675" s="45">
        <v>2012</v>
      </c>
      <c r="H1675" s="45">
        <f>_xlfn.XLOOKUP(J1675,Main_OG!$B$1:$B$766,Main_OG!$O$1:$O$766,"")</f>
        <v>0</v>
      </c>
      <c r="I1675" s="45">
        <f>_xlfn.XLOOKUP(F1675,Main_OG!$D$1:$D$766,Main_OG!$J$1:$J$766,"")</f>
        <v>1</v>
      </c>
      <c r="J1675" s="45" t="s">
        <v>124</v>
      </c>
      <c r="K1675" s="45" t="str">
        <f t="shared" si="79"/>
        <v>Mt Carmel Public Utility Co_IL</v>
      </c>
      <c r="L1675" s="45" t="str">
        <f t="shared" si="80"/>
        <v>Mt Carmel Public Utility Co_IL</v>
      </c>
      <c r="M1675" s="45" t="s">
        <v>2785</v>
      </c>
      <c r="N1675" s="45">
        <v>0</v>
      </c>
      <c r="O1675" s="45">
        <v>834</v>
      </c>
      <c r="P1675" s="45">
        <v>98</v>
      </c>
      <c r="Q1675" s="45">
        <v>4468</v>
      </c>
      <c r="R1675" s="45">
        <v>0</v>
      </c>
      <c r="S1675" s="45">
        <v>15604</v>
      </c>
      <c r="T1675" s="45">
        <v>31352</v>
      </c>
      <c r="U1675" s="45">
        <v>50493</v>
      </c>
      <c r="V1675" s="45">
        <v>0</v>
      </c>
      <c r="W1675" s="45">
        <v>13.945142000000001</v>
      </c>
      <c r="X1675" s="45">
        <v>11.651569</v>
      </c>
      <c r="Y1675" s="45">
        <v>13.677142999999999</v>
      </c>
      <c r="Z1675" s="46">
        <v>790723.3</v>
      </c>
      <c r="AA1675" s="46">
        <v>61377.126450619646</v>
      </c>
      <c r="AB1675" s="47">
        <f>_xlfn.XLOOKUP($F1675,Main_OG!$D$1:$D$766,Main_OG!AJ$1:AJ$766,"")</f>
        <v>98323852</v>
      </c>
      <c r="AC1675" s="47">
        <f>_xlfn.XLOOKUP($F1675,Main_OG!$D$1:$D$766,Main_OG!AK$1:AK$766,"")</f>
        <v>274280</v>
      </c>
      <c r="AD1675" s="47">
        <f>_xlfn.XLOOKUP($F1675,Main_OG!$D$1:$D$766,Main_OG!AL$1:AL$766,"")</f>
        <v>190135340</v>
      </c>
      <c r="AE1675" s="47">
        <f>_xlfn.XLOOKUP($F1675,Main_OG!$D$1:$D$766,Main_OG!AM$1:AM$766,"")</f>
        <v>96401309</v>
      </c>
      <c r="AF1675" s="48">
        <f>_xlfn.XLOOKUP($F1675,Main_OG!$D$1:$D$766,Main_OG!Z$1:Z$766,"")</f>
        <v>1.39</v>
      </c>
      <c r="AG1675" s="48">
        <f>_xlfn.XLOOKUP($F1675,Main_OG!$D$1:$D$766,Main_OG!AA$1:AA$766,"")</f>
        <v>1.93</v>
      </c>
      <c r="AH1675" s="48">
        <f>_xlfn.XLOOKUP($F1675,Main_OG!$D$1:$D$766,Main_OG!AB$1:AB$766,"")</f>
        <v>24.35</v>
      </c>
      <c r="AI1675" s="48">
        <f>_xlfn.XLOOKUP($F1675,Main_OG!$D$1:$D$766,Main_OG!AC$1:AC$766,"")</f>
        <v>3.25</v>
      </c>
      <c r="AJ1675" s="48">
        <f>_xlfn.XLOOKUP($F1675,Main_OG!$D$1:$D$766,Main_OG!AD$1:AD$766,"")</f>
        <v>0.75</v>
      </c>
    </row>
    <row r="1676" spans="2:36" x14ac:dyDescent="0.35">
      <c r="B1676" s="36" t="s">
        <v>2778</v>
      </c>
      <c r="C1676" s="45" t="s">
        <v>124</v>
      </c>
      <c r="D1676" s="45" t="s">
        <v>4464</v>
      </c>
      <c r="E1676" s="36" t="s">
        <v>2778</v>
      </c>
      <c r="F1676" s="36" t="str">
        <f t="shared" si="78"/>
        <v>2013_IL</v>
      </c>
      <c r="G1676" s="45">
        <v>2013</v>
      </c>
      <c r="H1676" s="45">
        <f>_xlfn.XLOOKUP(J1676,Main_OG!$B$1:$B$766,Main_OG!$O$1:$O$766,"")</f>
        <v>0</v>
      </c>
      <c r="I1676" s="45">
        <f>_xlfn.XLOOKUP(F1676,Main_OG!$D$1:$D$766,Main_OG!$J$1:$J$766,"")</f>
        <v>1</v>
      </c>
      <c r="J1676" s="45" t="s">
        <v>124</v>
      </c>
      <c r="K1676" s="45" t="str">
        <f t="shared" si="79"/>
        <v>Mt Carmel Public Utility Co_IL</v>
      </c>
      <c r="L1676" s="45" t="str">
        <f t="shared" si="80"/>
        <v>Mt Carmel Public Utility Co_IL</v>
      </c>
      <c r="M1676" s="45" t="s">
        <v>2786</v>
      </c>
      <c r="N1676" s="45">
        <v>0</v>
      </c>
      <c r="O1676" s="45">
        <v>820</v>
      </c>
      <c r="P1676" s="45">
        <v>100</v>
      </c>
      <c r="Q1676" s="45">
        <v>4440</v>
      </c>
      <c r="R1676" s="45">
        <v>0</v>
      </c>
      <c r="S1676" s="45">
        <v>15829</v>
      </c>
      <c r="T1676" s="45">
        <v>30513</v>
      </c>
      <c r="U1676" s="45">
        <v>49509</v>
      </c>
      <c r="V1676" s="45">
        <v>0</v>
      </c>
      <c r="W1676" s="45">
        <v>13.180871</v>
      </c>
      <c r="X1676" s="45">
        <v>11.060532</v>
      </c>
      <c r="Y1676" s="45">
        <v>12.900684999999999</v>
      </c>
      <c r="Z1676" s="46">
        <v>795435.2</v>
      </c>
      <c r="AA1676" s="46">
        <v>61681.831061297737</v>
      </c>
      <c r="AB1676" s="47">
        <f>_xlfn.XLOOKUP($F1676,Main_OG!$D$1:$D$766,Main_OG!AJ$1:AJ$766,"")</f>
        <v>105219056</v>
      </c>
      <c r="AC1676" s="47">
        <f>_xlfn.XLOOKUP($F1676,Main_OG!$D$1:$D$766,Main_OG!AK$1:AK$766,"")</f>
        <v>272424</v>
      </c>
      <c r="AD1676" s="47">
        <f>_xlfn.XLOOKUP($F1676,Main_OG!$D$1:$D$766,Main_OG!AL$1:AL$766,"")</f>
        <v>110459552</v>
      </c>
      <c r="AE1676" s="47">
        <f>_xlfn.XLOOKUP($F1676,Main_OG!$D$1:$D$766,Main_OG!AM$1:AM$766,"")</f>
        <v>97131436</v>
      </c>
      <c r="AF1676" s="48">
        <f>_xlfn.XLOOKUP($F1676,Main_OG!$D$1:$D$766,Main_OG!Z$1:Z$766,"")</f>
        <v>0</v>
      </c>
      <c r="AG1676" s="48">
        <f>_xlfn.XLOOKUP($F1676,Main_OG!$D$1:$D$766,Main_OG!AA$1:AA$766,"")</f>
        <v>1.88</v>
      </c>
      <c r="AH1676" s="48">
        <f>_xlfn.XLOOKUP($F1676,Main_OG!$D$1:$D$766,Main_OG!AB$1:AB$766,"")</f>
        <v>23.49</v>
      </c>
      <c r="AI1676" s="48">
        <f>_xlfn.XLOOKUP($F1676,Main_OG!$D$1:$D$766,Main_OG!AC$1:AC$766,"")</f>
        <v>4.82</v>
      </c>
      <c r="AJ1676" s="48">
        <f>_xlfn.XLOOKUP($F1676,Main_OG!$D$1:$D$766,Main_OG!AD$1:AD$766,"")</f>
        <v>0.81</v>
      </c>
    </row>
    <row r="1677" spans="2:36" x14ac:dyDescent="0.35">
      <c r="B1677" s="36" t="s">
        <v>2778</v>
      </c>
      <c r="C1677" s="45" t="s">
        <v>124</v>
      </c>
      <c r="D1677" s="45" t="s">
        <v>4464</v>
      </c>
      <c r="E1677" s="36" t="s">
        <v>2778</v>
      </c>
      <c r="F1677" s="36" t="str">
        <f t="shared" si="78"/>
        <v>2014_IL</v>
      </c>
      <c r="G1677" s="45">
        <v>2014</v>
      </c>
      <c r="H1677" s="45">
        <f>_xlfn.XLOOKUP(J1677,Main_OG!$B$1:$B$766,Main_OG!$O$1:$O$766,"")</f>
        <v>0</v>
      </c>
      <c r="I1677" s="45">
        <f>_xlfn.XLOOKUP(F1677,Main_OG!$D$1:$D$766,Main_OG!$J$1:$J$766,"")</f>
        <v>1</v>
      </c>
      <c r="J1677" s="45" t="s">
        <v>124</v>
      </c>
      <c r="K1677" s="45" t="str">
        <f t="shared" si="79"/>
        <v>Mt Carmel Public Utility Co_IL</v>
      </c>
      <c r="L1677" s="45" t="str">
        <f t="shared" si="80"/>
        <v>Mt Carmel Public Utility Co_IL</v>
      </c>
      <c r="M1677" s="45" t="s">
        <v>2787</v>
      </c>
      <c r="N1677" s="45">
        <v>0</v>
      </c>
      <c r="O1677" s="45">
        <v>827</v>
      </c>
      <c r="P1677" s="45">
        <v>99</v>
      </c>
      <c r="Q1677" s="45">
        <v>4419</v>
      </c>
      <c r="R1677" s="45">
        <v>0</v>
      </c>
      <c r="S1677" s="45">
        <v>16460</v>
      </c>
      <c r="T1677" s="45">
        <v>29093</v>
      </c>
      <c r="U1677" s="45">
        <v>50697</v>
      </c>
      <c r="V1677" s="45">
        <v>0</v>
      </c>
      <c r="W1677" s="45">
        <v>12.532199</v>
      </c>
      <c r="X1677" s="45">
        <v>10.434125</v>
      </c>
      <c r="Y1677" s="45">
        <v>12.147463999999999</v>
      </c>
      <c r="Z1677" s="46">
        <v>811490.1</v>
      </c>
      <c r="AA1677" s="46">
        <v>62978.991535334011</v>
      </c>
      <c r="AB1677" s="47">
        <f>_xlfn.XLOOKUP($F1677,Main_OG!$D$1:$D$766,Main_OG!AJ$1:AJ$766,"")</f>
        <v>104395540</v>
      </c>
      <c r="AC1677" s="47">
        <f>_xlfn.XLOOKUP($F1677,Main_OG!$D$1:$D$766,Main_OG!AK$1:AK$766,"")</f>
        <v>336766</v>
      </c>
      <c r="AD1677" s="47">
        <f>_xlfn.XLOOKUP($F1677,Main_OG!$D$1:$D$766,Main_OG!AL$1:AL$766,"")</f>
        <v>99765160</v>
      </c>
      <c r="AE1677" s="47">
        <f>_xlfn.XLOOKUP($F1677,Main_OG!$D$1:$D$766,Main_OG!AM$1:AM$766,"")</f>
        <v>97857900</v>
      </c>
      <c r="AF1677" s="48">
        <f>_xlfn.XLOOKUP($F1677,Main_OG!$D$1:$D$766,Main_OG!Z$1:Z$766,"")</f>
        <v>1.46</v>
      </c>
      <c r="AG1677" s="48">
        <f>_xlfn.XLOOKUP($F1677,Main_OG!$D$1:$D$766,Main_OG!AA$1:AA$766,"")</f>
        <v>1.99</v>
      </c>
      <c r="AH1677" s="48">
        <f>_xlfn.XLOOKUP($F1677,Main_OG!$D$1:$D$766,Main_OG!AB$1:AB$766,"")</f>
        <v>22.36</v>
      </c>
      <c r="AI1677" s="48">
        <f>_xlfn.XLOOKUP($F1677,Main_OG!$D$1:$D$766,Main_OG!AC$1:AC$766,"")</f>
        <v>6.02</v>
      </c>
      <c r="AJ1677" s="48">
        <f>_xlfn.XLOOKUP($F1677,Main_OG!$D$1:$D$766,Main_OG!AD$1:AD$766,"")</f>
        <v>0.77</v>
      </c>
    </row>
    <row r="1678" spans="2:36" x14ac:dyDescent="0.35">
      <c r="B1678" s="36" t="s">
        <v>2778</v>
      </c>
      <c r="C1678" s="45" t="s">
        <v>124</v>
      </c>
      <c r="D1678" s="45" t="s">
        <v>4464</v>
      </c>
      <c r="E1678" s="36" t="s">
        <v>2778</v>
      </c>
      <c r="F1678" s="36" t="str">
        <f t="shared" si="78"/>
        <v>2015_IL</v>
      </c>
      <c r="G1678" s="45">
        <v>2015</v>
      </c>
      <c r="H1678" s="45">
        <f>_xlfn.XLOOKUP(J1678,Main_OG!$B$1:$B$766,Main_OG!$O$1:$O$766,"")</f>
        <v>0</v>
      </c>
      <c r="I1678" s="45">
        <f>_xlfn.XLOOKUP(F1678,Main_OG!$D$1:$D$766,Main_OG!$J$1:$J$766,"")</f>
        <v>1</v>
      </c>
      <c r="J1678" s="45" t="s">
        <v>124</v>
      </c>
      <c r="K1678" s="45" t="str">
        <f t="shared" si="79"/>
        <v>Mt Carmel Public Utility Co_IL</v>
      </c>
      <c r="L1678" s="45" t="str">
        <f t="shared" si="80"/>
        <v>Mt Carmel Public Utility Co_IL</v>
      </c>
      <c r="M1678" s="45" t="s">
        <v>2788</v>
      </c>
      <c r="N1678" s="45">
        <v>0</v>
      </c>
      <c r="O1678" s="45">
        <v>846</v>
      </c>
      <c r="P1678" s="45">
        <v>98</v>
      </c>
      <c r="Q1678" s="45">
        <v>4428</v>
      </c>
      <c r="R1678" s="45">
        <v>0</v>
      </c>
      <c r="S1678" s="45">
        <v>16339</v>
      </c>
      <c r="T1678" s="45">
        <v>30219</v>
      </c>
      <c r="U1678" s="45">
        <v>49772</v>
      </c>
      <c r="V1678" s="45">
        <v>0</v>
      </c>
      <c r="W1678" s="45">
        <v>12.66479</v>
      </c>
      <c r="X1678" s="45">
        <v>10.433833</v>
      </c>
      <c r="Y1678" s="45">
        <v>12.316162</v>
      </c>
      <c r="Z1678" s="46">
        <v>825424.9</v>
      </c>
      <c r="AA1678" s="46">
        <v>64187.522381165487</v>
      </c>
      <c r="AB1678" s="47">
        <f>_xlfn.XLOOKUP($F1678,Main_OG!$D$1:$D$766,Main_OG!AJ$1:AJ$766,"")</f>
        <v>88060556</v>
      </c>
      <c r="AC1678" s="47">
        <f>_xlfn.XLOOKUP($F1678,Main_OG!$D$1:$D$766,Main_OG!AK$1:AK$766,"")</f>
        <v>214316</v>
      </c>
      <c r="AD1678" s="47">
        <f>_xlfn.XLOOKUP($F1678,Main_OG!$D$1:$D$766,Main_OG!AL$1:AL$766,"")</f>
        <v>174742740</v>
      </c>
      <c r="AE1678" s="47">
        <f>_xlfn.XLOOKUP($F1678,Main_OG!$D$1:$D$766,Main_OG!AM$1:AM$766,"")</f>
        <v>97282139</v>
      </c>
      <c r="AF1678" s="48">
        <f>_xlfn.XLOOKUP($F1678,Main_OG!$D$1:$D$766,Main_OG!Z$1:Z$766,"")</f>
        <v>1.35</v>
      </c>
      <c r="AG1678" s="48">
        <f>_xlfn.XLOOKUP($F1678,Main_OG!$D$1:$D$766,Main_OG!AA$1:AA$766,"")</f>
        <v>1.92</v>
      </c>
      <c r="AH1678" s="48">
        <f>_xlfn.XLOOKUP($F1678,Main_OG!$D$1:$D$766,Main_OG!AB$1:AB$766,"")</f>
        <v>14.05</v>
      </c>
      <c r="AI1678" s="48">
        <f>_xlfn.XLOOKUP($F1678,Main_OG!$D$1:$D$766,Main_OG!AC$1:AC$766,"")</f>
        <v>3.71</v>
      </c>
      <c r="AJ1678" s="48">
        <f>_xlfn.XLOOKUP($F1678,Main_OG!$D$1:$D$766,Main_OG!AD$1:AD$766,"")</f>
        <v>0.72</v>
      </c>
    </row>
    <row r="1679" spans="2:36" x14ac:dyDescent="0.35">
      <c r="B1679" s="36" t="s">
        <v>2778</v>
      </c>
      <c r="C1679" s="45" t="s">
        <v>124</v>
      </c>
      <c r="D1679" s="45" t="s">
        <v>4464</v>
      </c>
      <c r="E1679" s="36" t="s">
        <v>2778</v>
      </c>
      <c r="F1679" s="36" t="str">
        <f t="shared" si="78"/>
        <v>2016_IL</v>
      </c>
      <c r="G1679" s="45">
        <v>2016</v>
      </c>
      <c r="H1679" s="45">
        <f>_xlfn.XLOOKUP(J1679,Main_OG!$B$1:$B$766,Main_OG!$O$1:$O$766,"")</f>
        <v>0</v>
      </c>
      <c r="I1679" s="45">
        <f>_xlfn.XLOOKUP(F1679,Main_OG!$D$1:$D$766,Main_OG!$J$1:$J$766,"")</f>
        <v>2</v>
      </c>
      <c r="J1679" s="45" t="s">
        <v>124</v>
      </c>
      <c r="K1679" s="45" t="str">
        <f t="shared" si="79"/>
        <v>Mt Carmel Public Utility Co_IL</v>
      </c>
      <c r="L1679" s="45" t="str">
        <f t="shared" si="80"/>
        <v>Mt Carmel Public Utility Co_IL</v>
      </c>
      <c r="M1679" s="45" t="s">
        <v>2789</v>
      </c>
      <c r="N1679" s="45">
        <v>0</v>
      </c>
      <c r="O1679" s="45">
        <v>849</v>
      </c>
      <c r="P1679" s="45">
        <v>98</v>
      </c>
      <c r="Q1679" s="45">
        <v>4430</v>
      </c>
      <c r="R1679" s="45">
        <v>0</v>
      </c>
      <c r="S1679" s="45">
        <v>16125</v>
      </c>
      <c r="T1679" s="45">
        <v>26380</v>
      </c>
      <c r="U1679" s="45">
        <v>49634</v>
      </c>
      <c r="V1679" s="45">
        <v>0</v>
      </c>
      <c r="W1679" s="45">
        <v>13.427597</v>
      </c>
      <c r="X1679" s="45">
        <v>11.197119000000001</v>
      </c>
      <c r="Y1679" s="45">
        <v>13.065439</v>
      </c>
      <c r="Z1679" s="46">
        <v>826404.7</v>
      </c>
      <c r="AA1679" s="46">
        <v>64453.55295460223</v>
      </c>
      <c r="AB1679" s="47">
        <f>_xlfn.XLOOKUP($F1679,Main_OG!$D$1:$D$766,Main_OG!AJ$1:AJ$766,"")</f>
        <v>71798282</v>
      </c>
      <c r="AC1679" s="47">
        <f>_xlfn.XLOOKUP($F1679,Main_OG!$D$1:$D$766,Main_OG!AK$1:AK$766,"")</f>
        <v>270864</v>
      </c>
      <c r="AD1679" s="47">
        <f>_xlfn.XLOOKUP($F1679,Main_OG!$D$1:$D$766,Main_OG!AL$1:AL$766,"")</f>
        <v>298962434</v>
      </c>
      <c r="AE1679" s="47">
        <f>_xlfn.XLOOKUP($F1679,Main_OG!$D$1:$D$766,Main_OG!AM$1:AM$766,"")</f>
        <v>98240311</v>
      </c>
      <c r="AF1679" s="48">
        <f>_xlfn.XLOOKUP($F1679,Main_OG!$D$1:$D$766,Main_OG!Z$1:Z$766,"")</f>
        <v>0</v>
      </c>
      <c r="AG1679" s="48">
        <f>_xlfn.XLOOKUP($F1679,Main_OG!$D$1:$D$766,Main_OG!AA$1:AA$766,"")</f>
        <v>1.97</v>
      </c>
      <c r="AH1679" s="48">
        <f>_xlfn.XLOOKUP($F1679,Main_OG!$D$1:$D$766,Main_OG!AB$1:AB$766,"")</f>
        <v>11.309272049594229</v>
      </c>
      <c r="AI1679" s="48">
        <f>_xlfn.XLOOKUP($F1679,Main_OG!$D$1:$D$766,Main_OG!AC$1:AC$766,"")</f>
        <v>3.2924726584307722</v>
      </c>
      <c r="AJ1679" s="48">
        <f>_xlfn.XLOOKUP($F1679,Main_OG!$D$1:$D$766,Main_OG!AD$1:AD$766,"")</f>
        <v>0.65636700530415037</v>
      </c>
    </row>
    <row r="1680" spans="2:36" x14ac:dyDescent="0.35">
      <c r="B1680" s="36" t="s">
        <v>2778</v>
      </c>
      <c r="C1680" s="45" t="s">
        <v>124</v>
      </c>
      <c r="D1680" s="45" t="s">
        <v>4464</v>
      </c>
      <c r="E1680" s="36" t="s">
        <v>2778</v>
      </c>
      <c r="F1680" s="36" t="str">
        <f t="shared" si="78"/>
        <v>2017_IL</v>
      </c>
      <c r="G1680" s="45">
        <v>2017</v>
      </c>
      <c r="H1680" s="45">
        <f>_xlfn.XLOOKUP(J1680,Main_OG!$B$1:$B$766,Main_OG!$O$1:$O$766,"")</f>
        <v>0</v>
      </c>
      <c r="I1680" s="45">
        <f>_xlfn.XLOOKUP(F1680,Main_OG!$D$1:$D$766,Main_OG!$J$1:$J$766,"")</f>
        <v>2</v>
      </c>
      <c r="J1680" s="45" t="s">
        <v>124</v>
      </c>
      <c r="K1680" s="45" t="str">
        <f t="shared" si="79"/>
        <v>Mt Carmel Public Utility Co_IL</v>
      </c>
      <c r="L1680" s="45" t="str">
        <f t="shared" si="80"/>
        <v>Mt Carmel Public Utility Co_IL</v>
      </c>
      <c r="M1680" s="45" t="s">
        <v>2790</v>
      </c>
      <c r="N1680" s="45">
        <v>0</v>
      </c>
      <c r="O1680" s="45">
        <v>845</v>
      </c>
      <c r="P1680" s="45">
        <v>98</v>
      </c>
      <c r="Q1680" s="45">
        <v>4438</v>
      </c>
      <c r="R1680" s="45">
        <v>0</v>
      </c>
      <c r="S1680" s="45">
        <v>15665</v>
      </c>
      <c r="T1680" s="45">
        <v>28224</v>
      </c>
      <c r="U1680" s="45">
        <v>47824</v>
      </c>
      <c r="V1680" s="45">
        <v>0</v>
      </c>
      <c r="W1680" s="45">
        <v>14.713055000000001</v>
      </c>
      <c r="X1680" s="45">
        <v>12.519841</v>
      </c>
      <c r="Y1680" s="45">
        <v>14.429575</v>
      </c>
      <c r="Z1680" s="46">
        <v>832826.8</v>
      </c>
      <c r="AA1680" s="46">
        <v>65166.961883014199</v>
      </c>
      <c r="AB1680" s="47">
        <f>_xlfn.XLOOKUP($F1680,Main_OG!$D$1:$D$766,Main_OG!AJ$1:AJ$766,"")</f>
        <v>69540948</v>
      </c>
      <c r="AC1680" s="47">
        <f>_xlfn.XLOOKUP($F1680,Main_OG!$D$1:$D$766,Main_OG!AK$1:AK$766,"")</f>
        <v>208364</v>
      </c>
      <c r="AD1680" s="47">
        <f>_xlfn.XLOOKUP($F1680,Main_OG!$D$1:$D$766,Main_OG!AL$1:AL$766,"")</f>
        <v>292542118</v>
      </c>
      <c r="AE1680" s="47">
        <f>_xlfn.XLOOKUP($F1680,Main_OG!$D$1:$D$766,Main_OG!AM$1:AM$766,"")</f>
        <v>97191142</v>
      </c>
      <c r="AF1680" s="48">
        <f>_xlfn.XLOOKUP($F1680,Main_OG!$D$1:$D$766,Main_OG!Z$1:Z$766,"")</f>
        <v>1.33</v>
      </c>
      <c r="AG1680" s="48">
        <f>_xlfn.XLOOKUP($F1680,Main_OG!$D$1:$D$766,Main_OG!AA$1:AA$766,"")</f>
        <v>2.1875855044172008</v>
      </c>
      <c r="AH1680" s="48">
        <f>_xlfn.XLOOKUP($F1680,Main_OG!$D$1:$D$766,Main_OG!AB$1:AB$766,"")</f>
        <v>14.73443638842941</v>
      </c>
      <c r="AI1680" s="48">
        <f>_xlfn.XLOOKUP($F1680,Main_OG!$D$1:$D$766,Main_OG!AC$1:AC$766,"")</f>
        <v>3.24</v>
      </c>
      <c r="AJ1680" s="48">
        <f>_xlfn.XLOOKUP($F1680,Main_OG!$D$1:$D$766,Main_OG!AD$1:AD$766,"")</f>
        <v>0.62802788237371954</v>
      </c>
    </row>
    <row r="1681" spans="2:36" x14ac:dyDescent="0.35">
      <c r="B1681" s="36" t="s">
        <v>2778</v>
      </c>
      <c r="C1681" s="45" t="s">
        <v>124</v>
      </c>
      <c r="D1681" s="45" t="s">
        <v>4464</v>
      </c>
      <c r="E1681" s="36" t="s">
        <v>2778</v>
      </c>
      <c r="F1681" s="36" t="str">
        <f t="shared" si="78"/>
        <v>2018_IL</v>
      </c>
      <c r="G1681" s="45">
        <v>2018</v>
      </c>
      <c r="H1681" s="45">
        <f>_xlfn.XLOOKUP(J1681,Main_OG!$B$1:$B$766,Main_OG!$O$1:$O$766,"")</f>
        <v>0</v>
      </c>
      <c r="I1681" s="45">
        <f>_xlfn.XLOOKUP(F1681,Main_OG!$D$1:$D$766,Main_OG!$J$1:$J$766,"")</f>
        <v>2</v>
      </c>
      <c r="J1681" s="45" t="s">
        <v>124</v>
      </c>
      <c r="K1681" s="45" t="str">
        <f t="shared" si="79"/>
        <v>Mt Carmel Public Utility Co_IL</v>
      </c>
      <c r="L1681" s="45" t="str">
        <f t="shared" si="80"/>
        <v>Mt Carmel Public Utility Co_IL</v>
      </c>
      <c r="M1681" s="45" t="s">
        <v>2791</v>
      </c>
      <c r="N1681" s="45">
        <v>0</v>
      </c>
      <c r="O1681" s="45">
        <v>833</v>
      </c>
      <c r="P1681" s="45">
        <v>96</v>
      </c>
      <c r="Q1681" s="45">
        <v>4389</v>
      </c>
      <c r="R1681" s="45">
        <v>0</v>
      </c>
      <c r="S1681" s="45">
        <v>16427</v>
      </c>
      <c r="T1681" s="45">
        <v>29946</v>
      </c>
      <c r="U1681" s="45">
        <v>52408</v>
      </c>
      <c r="V1681" s="45">
        <v>0</v>
      </c>
      <c r="W1681" s="45">
        <v>15.425822999999999</v>
      </c>
      <c r="X1681" s="45">
        <v>13.183731</v>
      </c>
      <c r="Y1681" s="45">
        <v>15.257213</v>
      </c>
      <c r="Z1681" s="46">
        <v>851517.2</v>
      </c>
      <c r="AA1681" s="46">
        <v>66918.52882802207</v>
      </c>
      <c r="AB1681" s="47">
        <f>_xlfn.XLOOKUP($F1681,Main_OG!$D$1:$D$766,Main_OG!AJ$1:AJ$766,"")</f>
        <v>72026184</v>
      </c>
      <c r="AC1681" s="47">
        <f>_xlfn.XLOOKUP($F1681,Main_OG!$D$1:$D$766,Main_OG!AK$1:AK$766,"")</f>
        <v>212984</v>
      </c>
      <c r="AD1681" s="47">
        <f>_xlfn.XLOOKUP($F1681,Main_OG!$D$1:$D$766,Main_OG!AL$1:AL$766,"")</f>
        <v>283679110</v>
      </c>
      <c r="AE1681" s="47">
        <f>_xlfn.XLOOKUP($F1681,Main_OG!$D$1:$D$766,Main_OG!AM$1:AM$766,"")</f>
        <v>98101527</v>
      </c>
      <c r="AF1681" s="48">
        <f>_xlfn.XLOOKUP($F1681,Main_OG!$D$1:$D$766,Main_OG!Z$1:Z$766,"")</f>
        <v>0</v>
      </c>
      <c r="AG1681" s="48">
        <f>_xlfn.XLOOKUP($F1681,Main_OG!$D$1:$D$766,Main_OG!AA$1:AA$766,"")</f>
        <v>2.1875855044172008</v>
      </c>
      <c r="AH1681" s="48">
        <f>_xlfn.XLOOKUP($F1681,Main_OG!$D$1:$D$766,Main_OG!AB$1:AB$766,"")</f>
        <v>17.134646247082848</v>
      </c>
      <c r="AI1681" s="48">
        <f>_xlfn.XLOOKUP($F1681,Main_OG!$D$1:$D$766,Main_OG!AC$1:AC$766,"")</f>
        <v>3.37</v>
      </c>
      <c r="AJ1681" s="48">
        <f>_xlfn.XLOOKUP($F1681,Main_OG!$D$1:$D$766,Main_OG!AD$1:AD$766,"")</f>
        <v>0.72</v>
      </c>
    </row>
    <row r="1682" spans="2:36" x14ac:dyDescent="0.35">
      <c r="B1682" s="36" t="s">
        <v>2778</v>
      </c>
      <c r="C1682" s="45" t="s">
        <v>124</v>
      </c>
      <c r="D1682" s="45" t="s">
        <v>4464</v>
      </c>
      <c r="E1682" s="36" t="s">
        <v>2778</v>
      </c>
      <c r="F1682" s="36" t="str">
        <f t="shared" si="78"/>
        <v>2019_IL</v>
      </c>
      <c r="G1682" s="45">
        <v>2019</v>
      </c>
      <c r="H1682" s="45">
        <f>_xlfn.XLOOKUP(J1682,Main_OG!$B$1:$B$766,Main_OG!$O$1:$O$766,"")</f>
        <v>0</v>
      </c>
      <c r="I1682" s="45">
        <f>_xlfn.XLOOKUP(F1682,Main_OG!$D$1:$D$766,Main_OG!$J$1:$J$766,"")</f>
        <v>2</v>
      </c>
      <c r="J1682" s="45" t="s">
        <v>124</v>
      </c>
      <c r="K1682" s="45" t="str">
        <f t="shared" si="79"/>
        <v>Mt Carmel Public Utility Co_IL</v>
      </c>
      <c r="L1682" s="45" t="str">
        <f t="shared" si="80"/>
        <v>Mt Carmel Public Utility Co_IL</v>
      </c>
      <c r="M1682" s="45" t="s">
        <v>2792</v>
      </c>
      <c r="N1682" s="45">
        <v>0</v>
      </c>
      <c r="O1682" s="45">
        <v>821</v>
      </c>
      <c r="P1682" s="45">
        <v>96</v>
      </c>
      <c r="Q1682" s="45">
        <v>4366</v>
      </c>
      <c r="R1682" s="45">
        <v>0</v>
      </c>
      <c r="S1682" s="45">
        <v>16154</v>
      </c>
      <c r="T1682" s="45">
        <v>29362</v>
      </c>
      <c r="U1682" s="45">
        <v>48860</v>
      </c>
      <c r="V1682" s="45">
        <v>0</v>
      </c>
      <c r="W1682" s="45">
        <v>15.191284</v>
      </c>
      <c r="X1682" s="45">
        <v>12.97255</v>
      </c>
      <c r="Y1682" s="45">
        <v>15.094147</v>
      </c>
      <c r="Z1682" s="46">
        <v>857985</v>
      </c>
      <c r="AA1682" s="46">
        <v>67733.784520854431</v>
      </c>
      <c r="AB1682" s="47">
        <f>_xlfn.XLOOKUP($F1682,Main_OG!$D$1:$D$766,Main_OG!AJ$1:AJ$766,"")</f>
        <v>59233742</v>
      </c>
      <c r="AC1682" s="47">
        <f>_xlfn.XLOOKUP($F1682,Main_OG!$D$1:$D$766,Main_OG!AK$1:AK$766,"")</f>
        <v>193972</v>
      </c>
      <c r="AD1682" s="47">
        <f>_xlfn.XLOOKUP($F1682,Main_OG!$D$1:$D$766,Main_OG!AL$1:AL$766,"")</f>
        <v>345004912</v>
      </c>
      <c r="AE1682" s="47">
        <f>_xlfn.XLOOKUP($F1682,Main_OG!$D$1:$D$766,Main_OG!AM$1:AM$766,"")</f>
        <v>98735488</v>
      </c>
      <c r="AF1682" s="48">
        <f>_xlfn.XLOOKUP($F1682,Main_OG!$D$1:$D$766,Main_OG!Z$1:Z$766,"")</f>
        <v>0</v>
      </c>
      <c r="AG1682" s="48">
        <f>_xlfn.XLOOKUP($F1682,Main_OG!$D$1:$D$766,Main_OG!AA$1:AA$766,"")</f>
        <v>2.176146746141439</v>
      </c>
      <c r="AH1682" s="48">
        <f>_xlfn.XLOOKUP($F1682,Main_OG!$D$1:$D$766,Main_OG!AB$1:AB$766,"")</f>
        <v>16.155101142605361</v>
      </c>
      <c r="AI1682" s="48">
        <f>_xlfn.XLOOKUP($F1682,Main_OG!$D$1:$D$766,Main_OG!AC$1:AC$766,"")</f>
        <v>3.3292283805067271</v>
      </c>
      <c r="AJ1682" s="48">
        <f>_xlfn.XLOOKUP($F1682,Main_OG!$D$1:$D$766,Main_OG!AD$1:AD$766,"")</f>
        <v>0.67</v>
      </c>
    </row>
    <row r="1683" spans="2:36" x14ac:dyDescent="0.35">
      <c r="B1683" s="36" t="s">
        <v>2778</v>
      </c>
      <c r="C1683" s="45" t="s">
        <v>124</v>
      </c>
      <c r="D1683" s="45" t="s">
        <v>4464</v>
      </c>
      <c r="E1683" s="36" t="s">
        <v>2778</v>
      </c>
      <c r="F1683" s="36" t="str">
        <f t="shared" si="78"/>
        <v>2020_IL</v>
      </c>
      <c r="G1683" s="45">
        <v>2020</v>
      </c>
      <c r="H1683" s="45">
        <f>_xlfn.XLOOKUP(J1683,Main_OG!$B$1:$B$766,Main_OG!$O$1:$O$766,"")</f>
        <v>0</v>
      </c>
      <c r="I1683" s="45">
        <f>_xlfn.XLOOKUP(F1683,Main_OG!$D$1:$D$766,Main_OG!$J$1:$J$766,"")</f>
        <v>2</v>
      </c>
      <c r="J1683" s="45" t="s">
        <v>124</v>
      </c>
      <c r="K1683" s="45" t="str">
        <f t="shared" si="79"/>
        <v>Mt Carmel Public Utility Co_IL</v>
      </c>
      <c r="L1683" s="45" t="str">
        <f t="shared" si="80"/>
        <v>Mt Carmel Public Utility Co_IL</v>
      </c>
      <c r="M1683" s="45" t="s">
        <v>2793</v>
      </c>
      <c r="N1683" s="45">
        <v>0</v>
      </c>
      <c r="O1683" s="45">
        <v>815</v>
      </c>
      <c r="P1683" s="45">
        <v>92</v>
      </c>
      <c r="Q1683" s="45">
        <v>0</v>
      </c>
      <c r="R1683" s="45">
        <v>0</v>
      </c>
      <c r="S1683" s="45">
        <v>14386</v>
      </c>
      <c r="T1683" s="45">
        <v>24504</v>
      </c>
      <c r="U1683" s="45">
        <v>0</v>
      </c>
      <c r="V1683" s="45">
        <v>0</v>
      </c>
      <c r="W1683" s="45">
        <v>15.111914000000001</v>
      </c>
      <c r="X1683" s="45">
        <v>12.801992</v>
      </c>
      <c r="Y1683" s="45">
        <v>0</v>
      </c>
      <c r="Z1683" s="46">
        <v>810210.1</v>
      </c>
      <c r="AA1683" s="46">
        <v>64225.104679591117</v>
      </c>
      <c r="AB1683" s="47">
        <f>_xlfn.XLOOKUP($F1683,Main_OG!$D$1:$D$766,Main_OG!AJ$1:AJ$766,"")</f>
        <v>36579544</v>
      </c>
      <c r="AC1683" s="47">
        <f>_xlfn.XLOOKUP($F1683,Main_OG!$D$1:$D$766,Main_OG!AK$1:AK$766,"")</f>
        <v>152054</v>
      </c>
      <c r="AD1683" s="47">
        <f>_xlfn.XLOOKUP($F1683,Main_OG!$D$1:$D$766,Main_OG!AL$1:AL$766,"")</f>
        <v>471910496</v>
      </c>
      <c r="AE1683" s="47">
        <f>_xlfn.XLOOKUP($F1683,Main_OG!$D$1:$D$766,Main_OG!AM$1:AM$766,"")</f>
        <v>0</v>
      </c>
      <c r="AF1683" s="48">
        <f>_xlfn.XLOOKUP($F1683,Main_OG!$D$1:$D$766,Main_OG!Z$1:Z$766,"")</f>
        <v>0</v>
      </c>
      <c r="AG1683" s="48">
        <f>_xlfn.XLOOKUP($F1683,Main_OG!$D$1:$D$766,Main_OG!AA$1:AA$766,"")</f>
        <v>1.61</v>
      </c>
      <c r="AH1683" s="48">
        <f>_xlfn.XLOOKUP($F1683,Main_OG!$D$1:$D$766,Main_OG!AB$1:AB$766,"")</f>
        <v>12.535325193609101</v>
      </c>
      <c r="AI1683" s="48">
        <f>_xlfn.XLOOKUP($F1683,Main_OG!$D$1:$D$766,Main_OG!AC$1:AC$766,"")</f>
        <v>2.8422150630003218</v>
      </c>
      <c r="AJ1683" s="48">
        <f>_xlfn.XLOOKUP($F1683,Main_OG!$D$1:$D$766,Main_OG!AD$1:AD$766,"")</f>
        <v>0.64</v>
      </c>
    </row>
    <row r="1684" spans="2:36" x14ac:dyDescent="0.35">
      <c r="B1684" s="36" t="s">
        <v>2794</v>
      </c>
      <c r="C1684" s="45" t="s">
        <v>202</v>
      </c>
      <c r="D1684" s="45" t="s">
        <v>4465</v>
      </c>
      <c r="E1684" s="36" t="s">
        <v>2794</v>
      </c>
      <c r="F1684" s="36" t="str">
        <f t="shared" si="78"/>
        <v>2006_MA</v>
      </c>
      <c r="G1684" s="45">
        <v>2006</v>
      </c>
      <c r="H1684" s="45">
        <f>_xlfn.XLOOKUP(J1684,Main_OG!$B$1:$B$766,Main_OG!$O$1:$O$766,"")</f>
        <v>1</v>
      </c>
      <c r="I1684" s="45">
        <f>_xlfn.XLOOKUP(F1684,Main_OG!$D$1:$D$766,Main_OG!$J$1:$J$766,"")</f>
        <v>1</v>
      </c>
      <c r="J1684" s="45" t="s">
        <v>202</v>
      </c>
      <c r="K1684" s="45" t="str">
        <f t="shared" si="79"/>
        <v>Nantucket Electric Co_MA</v>
      </c>
      <c r="L1684" s="45" t="str">
        <f t="shared" si="80"/>
        <v>Nantucket Electric Co_MA</v>
      </c>
      <c r="M1684" s="45" t="s">
        <v>2795</v>
      </c>
      <c r="N1684" s="45">
        <v>0</v>
      </c>
      <c r="O1684" s="45">
        <v>1209</v>
      </c>
      <c r="P1684" s="45">
        <v>3</v>
      </c>
      <c r="Q1684" s="45">
        <v>10763</v>
      </c>
      <c r="R1684" s="45">
        <v>0</v>
      </c>
      <c r="S1684" s="45">
        <v>6460</v>
      </c>
      <c r="T1684" s="45">
        <v>139</v>
      </c>
      <c r="U1684" s="45">
        <v>15917</v>
      </c>
      <c r="V1684" s="45">
        <v>0</v>
      </c>
      <c r="W1684" s="45">
        <v>18.628525289809101</v>
      </c>
      <c r="X1684" s="45">
        <v>18.122555410691</v>
      </c>
      <c r="Y1684" s="45">
        <v>17.849373135667349</v>
      </c>
      <c r="Z1684" s="46">
        <v>426926.1</v>
      </c>
      <c r="AA1684" s="46">
        <v>66602.262934463884</v>
      </c>
      <c r="AB1684" s="47">
        <f>_xlfn.XLOOKUP($F1684,Main_OG!$D$1:$D$766,Main_OG!AJ$1:AJ$766,"")</f>
        <v>9517045.9400000013</v>
      </c>
      <c r="AC1684" s="47">
        <f>_xlfn.XLOOKUP($F1684,Main_OG!$D$1:$D$766,Main_OG!AK$1:AK$766,"")</f>
        <v>8430192.4400000013</v>
      </c>
      <c r="AD1684" s="47">
        <f>_xlfn.XLOOKUP($F1684,Main_OG!$D$1:$D$766,Main_OG!AL$1:AL$766,"")</f>
        <v>346009856.08000004</v>
      </c>
      <c r="AE1684" s="47">
        <f>_xlfn.XLOOKUP($F1684,Main_OG!$D$1:$D$766,Main_OG!AM$1:AM$766,"")</f>
        <v>5829658</v>
      </c>
      <c r="AF1684" s="48">
        <f>_xlfn.XLOOKUP($F1684,Main_OG!$D$1:$D$766,Main_OG!Z$1:Z$766,"")</f>
        <v>0</v>
      </c>
      <c r="AG1684" s="48">
        <f>_xlfn.XLOOKUP($F1684,Main_OG!$D$1:$D$766,Main_OG!AA$1:AA$766,"")</f>
        <v>2.2465548173415608</v>
      </c>
      <c r="AH1684" s="48">
        <f>_xlfn.XLOOKUP($F1684,Main_OG!$D$1:$D$766,Main_OG!AB$1:AB$766,"")</f>
        <v>13.98</v>
      </c>
      <c r="AI1684" s="48">
        <f>_xlfn.XLOOKUP($F1684,Main_OG!$D$1:$D$766,Main_OG!AC$1:AC$766,"")</f>
        <v>7.1610124069250478</v>
      </c>
      <c r="AJ1684" s="48">
        <f>_xlfn.XLOOKUP($F1684,Main_OG!$D$1:$D$766,Main_OG!AD$1:AD$766,"")</f>
        <v>0.41</v>
      </c>
    </row>
    <row r="1685" spans="2:36" x14ac:dyDescent="0.35">
      <c r="B1685" s="36" t="s">
        <v>2794</v>
      </c>
      <c r="C1685" s="45" t="s">
        <v>202</v>
      </c>
      <c r="D1685" s="45" t="s">
        <v>4465</v>
      </c>
      <c r="E1685" s="36" t="s">
        <v>2794</v>
      </c>
      <c r="F1685" s="36" t="str">
        <f t="shared" si="78"/>
        <v>2007_MA</v>
      </c>
      <c r="G1685" s="45">
        <v>2007</v>
      </c>
      <c r="H1685" s="45">
        <f>_xlfn.XLOOKUP(J1685,Main_OG!$B$1:$B$766,Main_OG!$O$1:$O$766,"")</f>
        <v>1</v>
      </c>
      <c r="I1685" s="45">
        <f>_xlfn.XLOOKUP(F1685,Main_OG!$D$1:$D$766,Main_OG!$J$1:$J$766,"")</f>
        <v>1</v>
      </c>
      <c r="J1685" s="45" t="s">
        <v>202</v>
      </c>
      <c r="K1685" s="45" t="str">
        <f t="shared" si="79"/>
        <v>Nantucket Electric Co_MA</v>
      </c>
      <c r="L1685" s="45" t="str">
        <f t="shared" si="80"/>
        <v>Nantucket Electric Co_MA</v>
      </c>
      <c r="M1685" s="45" t="s">
        <v>2796</v>
      </c>
      <c r="N1685" s="45">
        <v>0</v>
      </c>
      <c r="O1685" s="45">
        <v>1166</v>
      </c>
      <c r="P1685" s="45">
        <v>3</v>
      </c>
      <c r="Q1685" s="45">
        <v>10928</v>
      </c>
      <c r="R1685" s="45">
        <v>0</v>
      </c>
      <c r="S1685" s="45">
        <v>5985</v>
      </c>
      <c r="T1685" s="45">
        <v>53</v>
      </c>
      <c r="U1685" s="45">
        <v>17787</v>
      </c>
      <c r="V1685" s="45">
        <v>0</v>
      </c>
      <c r="W1685" s="45">
        <v>19.87</v>
      </c>
      <c r="X1685" s="45">
        <v>17.850000000000001</v>
      </c>
      <c r="Y1685" s="45">
        <v>18.649999999999999</v>
      </c>
      <c r="Z1685" s="46">
        <v>440373.8</v>
      </c>
      <c r="AA1685" s="46">
        <v>68470.770461718537</v>
      </c>
      <c r="AB1685" s="47">
        <f>_xlfn.XLOOKUP($F1685,Main_OG!$D$1:$D$766,Main_OG!AJ$1:AJ$766,"")</f>
        <v>10258204</v>
      </c>
      <c r="AC1685" s="47">
        <f>_xlfn.XLOOKUP($F1685,Main_OG!$D$1:$D$766,Main_OG!AK$1:AK$766,"")</f>
        <v>10416912</v>
      </c>
      <c r="AD1685" s="47">
        <f>_xlfn.XLOOKUP($F1685,Main_OG!$D$1:$D$766,Main_OG!AL$1:AL$766,"")</f>
        <v>374589142</v>
      </c>
      <c r="AE1685" s="47">
        <f>_xlfn.XLOOKUP($F1685,Main_OG!$D$1:$D$766,Main_OG!AM$1:AM$766,"")</f>
        <v>5119789</v>
      </c>
      <c r="AF1685" s="48">
        <f>_xlfn.XLOOKUP($F1685,Main_OG!$D$1:$D$766,Main_OG!Z$1:Z$766,"")</f>
        <v>0</v>
      </c>
      <c r="AG1685" s="48">
        <f>_xlfn.XLOOKUP($F1685,Main_OG!$D$1:$D$766,Main_OG!AA$1:AA$766,"")</f>
        <v>2.2465548173415608</v>
      </c>
      <c r="AH1685" s="48">
        <f>_xlfn.XLOOKUP($F1685,Main_OG!$D$1:$D$766,Main_OG!AB$1:AB$766,"")</f>
        <v>15.91</v>
      </c>
      <c r="AI1685" s="48">
        <f>_xlfn.XLOOKUP($F1685,Main_OG!$D$1:$D$766,Main_OG!AC$1:AC$766,"")</f>
        <v>7.3815467393807772</v>
      </c>
      <c r="AJ1685" s="48">
        <f>_xlfn.XLOOKUP($F1685,Main_OG!$D$1:$D$766,Main_OG!AD$1:AD$766,"")</f>
        <v>0.56999999999999995</v>
      </c>
    </row>
    <row r="1686" spans="2:36" x14ac:dyDescent="0.35">
      <c r="B1686" s="36" t="s">
        <v>2794</v>
      </c>
      <c r="C1686" s="45" t="s">
        <v>202</v>
      </c>
      <c r="D1686" s="45" t="s">
        <v>4465</v>
      </c>
      <c r="E1686" s="36" t="s">
        <v>2794</v>
      </c>
      <c r="F1686" s="36" t="str">
        <f t="shared" si="78"/>
        <v>2008_MA</v>
      </c>
      <c r="G1686" s="45">
        <v>2008</v>
      </c>
      <c r="H1686" s="45">
        <f>_xlfn.XLOOKUP(J1686,Main_OG!$B$1:$B$766,Main_OG!$O$1:$O$766,"")</f>
        <v>1</v>
      </c>
      <c r="I1686" s="45">
        <f>_xlfn.XLOOKUP(F1686,Main_OG!$D$1:$D$766,Main_OG!$J$1:$J$766,"")</f>
        <v>1</v>
      </c>
      <c r="J1686" s="45" t="s">
        <v>202</v>
      </c>
      <c r="K1686" s="45" t="str">
        <f t="shared" si="79"/>
        <v>Nantucket Electric Co_MA</v>
      </c>
      <c r="L1686" s="45" t="str">
        <f t="shared" si="80"/>
        <v>Nantucket Electric Co_MA</v>
      </c>
      <c r="M1686" s="45" t="s">
        <v>2797</v>
      </c>
      <c r="N1686" s="45">
        <v>0</v>
      </c>
      <c r="O1686" s="45">
        <v>1199</v>
      </c>
      <c r="P1686" s="45">
        <v>3</v>
      </c>
      <c r="Q1686" s="45">
        <v>11062</v>
      </c>
      <c r="R1686" s="45">
        <v>0</v>
      </c>
      <c r="S1686" s="45">
        <v>30218</v>
      </c>
      <c r="T1686" s="45">
        <v>16</v>
      </c>
      <c r="U1686" s="45">
        <v>93742</v>
      </c>
      <c r="V1686" s="45">
        <v>0</v>
      </c>
      <c r="W1686" s="45">
        <v>21.06</v>
      </c>
      <c r="X1686" s="45">
        <v>25</v>
      </c>
      <c r="Y1686" s="45">
        <v>19.510000000000002</v>
      </c>
      <c r="Z1686" s="46">
        <v>447526.8</v>
      </c>
      <c r="AA1686" s="46">
        <v>69180.56623259942</v>
      </c>
      <c r="AB1686" s="47">
        <f>_xlfn.XLOOKUP($F1686,Main_OG!$D$1:$D$766,Main_OG!AJ$1:AJ$766,"")</f>
        <v>9179092</v>
      </c>
      <c r="AC1686" s="47">
        <f>_xlfn.XLOOKUP($F1686,Main_OG!$D$1:$D$766,Main_OG!AK$1:AK$766,"")</f>
        <v>7255016</v>
      </c>
      <c r="AD1686" s="47">
        <f>_xlfn.XLOOKUP($F1686,Main_OG!$D$1:$D$766,Main_OG!AL$1:AL$766,"")</f>
        <v>318439756</v>
      </c>
      <c r="AE1686" s="47">
        <f>_xlfn.XLOOKUP($F1686,Main_OG!$D$1:$D$766,Main_OG!AM$1:AM$766,"")</f>
        <v>5868639</v>
      </c>
      <c r="AF1686" s="48">
        <f>_xlfn.XLOOKUP($F1686,Main_OG!$D$1:$D$766,Main_OG!Z$1:Z$766,"")</f>
        <v>0</v>
      </c>
      <c r="AG1686" s="48">
        <f>_xlfn.XLOOKUP($F1686,Main_OG!$D$1:$D$766,Main_OG!AA$1:AA$766,"")</f>
        <v>2.2204719344600159</v>
      </c>
      <c r="AH1686" s="48">
        <f>_xlfn.XLOOKUP($F1686,Main_OG!$D$1:$D$766,Main_OG!AB$1:AB$766,"")</f>
        <v>14.44</v>
      </c>
      <c r="AI1686" s="48">
        <f>_xlfn.XLOOKUP($F1686,Main_OG!$D$1:$D$766,Main_OG!AC$1:AC$766,"")</f>
        <v>9.1182546074696553</v>
      </c>
      <c r="AJ1686" s="48">
        <f>_xlfn.XLOOKUP($F1686,Main_OG!$D$1:$D$766,Main_OG!AD$1:AD$766,"")</f>
        <v>0.48</v>
      </c>
    </row>
    <row r="1687" spans="2:36" x14ac:dyDescent="0.35">
      <c r="B1687" s="36" t="s">
        <v>2794</v>
      </c>
      <c r="C1687" s="45" t="s">
        <v>202</v>
      </c>
      <c r="D1687" s="45" t="s">
        <v>4465</v>
      </c>
      <c r="E1687" s="36" t="s">
        <v>2794</v>
      </c>
      <c r="F1687" s="36" t="str">
        <f t="shared" si="78"/>
        <v>2009_MA</v>
      </c>
      <c r="G1687" s="45">
        <v>2009</v>
      </c>
      <c r="H1687" s="45">
        <f>_xlfn.XLOOKUP(J1687,Main_OG!$B$1:$B$766,Main_OG!$O$1:$O$766,"")</f>
        <v>1</v>
      </c>
      <c r="I1687" s="45">
        <f>_xlfn.XLOOKUP(F1687,Main_OG!$D$1:$D$766,Main_OG!$J$1:$J$766,"")</f>
        <v>1</v>
      </c>
      <c r="J1687" s="45" t="s">
        <v>202</v>
      </c>
      <c r="K1687" s="45" t="str">
        <f t="shared" si="79"/>
        <v>Nantucket Electric Co_MA</v>
      </c>
      <c r="L1687" s="45" t="str">
        <f t="shared" si="80"/>
        <v>Nantucket Electric Co_MA</v>
      </c>
      <c r="M1687" s="45" t="s">
        <v>2798</v>
      </c>
      <c r="N1687" s="45">
        <v>0</v>
      </c>
      <c r="O1687" s="45">
        <v>1253</v>
      </c>
      <c r="P1687" s="45">
        <v>3</v>
      </c>
      <c r="Q1687" s="45">
        <v>11145</v>
      </c>
      <c r="R1687" s="45">
        <v>0</v>
      </c>
      <c r="S1687" s="45">
        <v>32389</v>
      </c>
      <c r="T1687" s="45">
        <v>5</v>
      </c>
      <c r="U1687" s="45">
        <v>90226</v>
      </c>
      <c r="V1687" s="45">
        <v>0</v>
      </c>
      <c r="W1687" s="45">
        <v>17.7</v>
      </c>
      <c r="X1687" s="45">
        <v>26</v>
      </c>
      <c r="Y1687" s="45">
        <v>17.510000000000002</v>
      </c>
      <c r="Z1687" s="46">
        <v>441307.6</v>
      </c>
      <c r="AA1687" s="46">
        <v>67710.003647040721</v>
      </c>
      <c r="AB1687" s="47">
        <f>_xlfn.XLOOKUP($F1687,Main_OG!$D$1:$D$766,Main_OG!AJ$1:AJ$766,"")</f>
        <v>7792232</v>
      </c>
      <c r="AC1687" s="47">
        <f>_xlfn.XLOOKUP($F1687,Main_OG!$D$1:$D$766,Main_OG!AK$1:AK$766,"")</f>
        <v>3050810</v>
      </c>
      <c r="AD1687" s="47">
        <f>_xlfn.XLOOKUP($F1687,Main_OG!$D$1:$D$766,Main_OG!AL$1:AL$766,"")</f>
        <v>310407788</v>
      </c>
      <c r="AE1687" s="47">
        <f>_xlfn.XLOOKUP($F1687,Main_OG!$D$1:$D$766,Main_OG!AM$1:AM$766,"")</f>
        <v>5396021</v>
      </c>
      <c r="AF1687" s="48">
        <f>_xlfn.XLOOKUP($F1687,Main_OG!$D$1:$D$766,Main_OG!Z$1:Z$766,"")</f>
        <v>0</v>
      </c>
      <c r="AG1687" s="48">
        <f>_xlfn.XLOOKUP($F1687,Main_OG!$D$1:$D$766,Main_OG!AA$1:AA$766,"")</f>
        <v>3.48</v>
      </c>
      <c r="AH1687" s="48">
        <f>_xlfn.XLOOKUP($F1687,Main_OG!$D$1:$D$766,Main_OG!AB$1:AB$766,"")</f>
        <v>11.81</v>
      </c>
      <c r="AI1687" s="48">
        <f>_xlfn.XLOOKUP($F1687,Main_OG!$D$1:$D$766,Main_OG!AC$1:AC$766,"")</f>
        <v>4.5973007921271787</v>
      </c>
      <c r="AJ1687" s="48">
        <f>_xlfn.XLOOKUP($F1687,Main_OG!$D$1:$D$766,Main_OG!AD$1:AD$766,"")</f>
        <v>0.56999999999999995</v>
      </c>
    </row>
    <row r="1688" spans="2:36" x14ac:dyDescent="0.35">
      <c r="B1688" s="36" t="s">
        <v>2794</v>
      </c>
      <c r="C1688" s="45" t="s">
        <v>202</v>
      </c>
      <c r="D1688" s="45" t="s">
        <v>4465</v>
      </c>
      <c r="E1688" s="36" t="s">
        <v>2794</v>
      </c>
      <c r="F1688" s="36" t="str">
        <f t="shared" si="78"/>
        <v>2010_MA</v>
      </c>
      <c r="G1688" s="45">
        <v>2010</v>
      </c>
      <c r="H1688" s="45">
        <f>_xlfn.XLOOKUP(J1688,Main_OG!$B$1:$B$766,Main_OG!$O$1:$O$766,"")</f>
        <v>1</v>
      </c>
      <c r="I1688" s="45">
        <f>_xlfn.XLOOKUP(F1688,Main_OG!$D$1:$D$766,Main_OG!$J$1:$J$766,"")</f>
        <v>1</v>
      </c>
      <c r="J1688" s="45" t="s">
        <v>202</v>
      </c>
      <c r="K1688" s="45" t="str">
        <f t="shared" si="79"/>
        <v>Nantucket Electric Co_MA</v>
      </c>
      <c r="L1688" s="45" t="str">
        <f t="shared" si="80"/>
        <v>Nantucket Electric Co_MA</v>
      </c>
      <c r="M1688" s="45" t="s">
        <v>2799</v>
      </c>
      <c r="N1688" s="45">
        <v>0</v>
      </c>
      <c r="O1688" s="45">
        <v>1282</v>
      </c>
      <c r="P1688" s="45">
        <v>2</v>
      </c>
      <c r="Q1688" s="45">
        <v>11188</v>
      </c>
      <c r="R1688" s="45">
        <v>0</v>
      </c>
      <c r="S1688" s="45">
        <v>30902</v>
      </c>
      <c r="T1688" s="45">
        <v>2</v>
      </c>
      <c r="U1688" s="45">
        <v>93070</v>
      </c>
      <c r="V1688" s="45">
        <v>0</v>
      </c>
      <c r="W1688" s="45">
        <v>15.84</v>
      </c>
      <c r="X1688" s="45">
        <v>25</v>
      </c>
      <c r="Y1688" s="45">
        <v>15.41</v>
      </c>
      <c r="Z1688" s="46">
        <v>462330.8</v>
      </c>
      <c r="AA1688" s="46">
        <v>70408.135915351391</v>
      </c>
      <c r="AB1688" s="47">
        <f>_xlfn.XLOOKUP($F1688,Main_OG!$D$1:$D$766,Main_OG!AJ$1:AJ$766,"")</f>
        <v>7005734</v>
      </c>
      <c r="AC1688" s="47">
        <f>_xlfn.XLOOKUP($F1688,Main_OG!$D$1:$D$766,Main_OG!AK$1:AK$766,"")</f>
        <v>1096024</v>
      </c>
      <c r="AD1688" s="47">
        <f>_xlfn.XLOOKUP($F1688,Main_OG!$D$1:$D$766,Main_OG!AL$1:AL$766,"")</f>
        <v>380206576</v>
      </c>
      <c r="AE1688" s="47">
        <f>_xlfn.XLOOKUP($F1688,Main_OG!$D$1:$D$766,Main_OG!AM$1:AM$766,"")</f>
        <v>5917813</v>
      </c>
      <c r="AF1688" s="48">
        <f>_xlfn.XLOOKUP($F1688,Main_OG!$D$1:$D$766,Main_OG!Z$1:Z$766,"")</f>
        <v>0</v>
      </c>
      <c r="AG1688" s="48">
        <f>_xlfn.XLOOKUP($F1688,Main_OG!$D$1:$D$766,Main_OG!AA$1:AA$766,"")</f>
        <v>2.2935982820086371</v>
      </c>
      <c r="AH1688" s="48">
        <f>_xlfn.XLOOKUP($F1688,Main_OG!$D$1:$D$766,Main_OG!AB$1:AB$766,"")</f>
        <v>15.79</v>
      </c>
      <c r="AI1688" s="48">
        <f>_xlfn.XLOOKUP($F1688,Main_OG!$D$1:$D$766,Main_OG!AC$1:AC$766,"")</f>
        <v>4.9924248044436963</v>
      </c>
      <c r="AJ1688" s="48">
        <f>_xlfn.XLOOKUP($F1688,Main_OG!$D$1:$D$766,Main_OG!AD$1:AD$766,"")</f>
        <v>0.65</v>
      </c>
    </row>
    <row r="1689" spans="2:36" x14ac:dyDescent="0.35">
      <c r="B1689" s="36" t="s">
        <v>2794</v>
      </c>
      <c r="C1689" s="45" t="s">
        <v>202</v>
      </c>
      <c r="D1689" s="45" t="s">
        <v>4465</v>
      </c>
      <c r="E1689" s="36" t="s">
        <v>2794</v>
      </c>
      <c r="F1689" s="36" t="str">
        <f t="shared" si="78"/>
        <v>2011_MA</v>
      </c>
      <c r="G1689" s="45">
        <v>2011</v>
      </c>
      <c r="H1689" s="45">
        <f>_xlfn.XLOOKUP(J1689,Main_OG!$B$1:$B$766,Main_OG!$O$1:$O$766,"")</f>
        <v>1</v>
      </c>
      <c r="I1689" s="45">
        <f>_xlfn.XLOOKUP(F1689,Main_OG!$D$1:$D$766,Main_OG!$J$1:$J$766,"")</f>
        <v>1</v>
      </c>
      <c r="J1689" s="45" t="s">
        <v>202</v>
      </c>
      <c r="K1689" s="45" t="str">
        <f t="shared" si="79"/>
        <v>Nantucket Electric Co_MA</v>
      </c>
      <c r="L1689" s="45" t="str">
        <f t="shared" si="80"/>
        <v>Nantucket Electric Co_MA</v>
      </c>
      <c r="M1689" s="45" t="s">
        <v>2800</v>
      </c>
      <c r="N1689" s="45">
        <v>0</v>
      </c>
      <c r="O1689" s="45">
        <v>1290</v>
      </c>
      <c r="P1689" s="45">
        <v>3</v>
      </c>
      <c r="Q1689" s="45">
        <v>11212</v>
      </c>
      <c r="R1689" s="45">
        <v>0</v>
      </c>
      <c r="S1689" s="45">
        <v>27895</v>
      </c>
      <c r="T1689" s="45">
        <v>8</v>
      </c>
      <c r="U1689" s="45">
        <v>92979</v>
      </c>
      <c r="V1689" s="45">
        <v>0</v>
      </c>
      <c r="W1689" s="45">
        <v>13.74</v>
      </c>
      <c r="X1689" s="45">
        <v>12.5</v>
      </c>
      <c r="Y1689" s="45">
        <v>13.89</v>
      </c>
      <c r="Z1689" s="46">
        <v>472664.3</v>
      </c>
      <c r="AA1689" s="46">
        <v>71461.856866526025</v>
      </c>
      <c r="AB1689" s="47">
        <f>_xlfn.XLOOKUP($F1689,Main_OG!$D$1:$D$766,Main_OG!AJ$1:AJ$766,"")</f>
        <v>3537062</v>
      </c>
      <c r="AC1689" s="47">
        <f>_xlfn.XLOOKUP($F1689,Main_OG!$D$1:$D$766,Main_OG!AK$1:AK$766,"")</f>
        <v>722582</v>
      </c>
      <c r="AD1689" s="47">
        <f>_xlfn.XLOOKUP($F1689,Main_OG!$D$1:$D$766,Main_OG!AL$1:AL$766,"")</f>
        <v>380126558</v>
      </c>
      <c r="AE1689" s="47">
        <f>_xlfn.XLOOKUP($F1689,Main_OG!$D$1:$D$766,Main_OG!AM$1:AM$766,"")</f>
        <v>5085220</v>
      </c>
      <c r="AF1689" s="48">
        <f>_xlfn.XLOOKUP($F1689,Main_OG!$D$1:$D$766,Main_OG!Z$1:Z$766,"")</f>
        <v>4.29</v>
      </c>
      <c r="AG1689" s="48">
        <f>_xlfn.XLOOKUP($F1689,Main_OG!$D$1:$D$766,Main_OG!AA$1:AA$766,"")</f>
        <v>3.68</v>
      </c>
      <c r="AH1689" s="48">
        <f>_xlfn.XLOOKUP($F1689,Main_OG!$D$1:$D$766,Main_OG!AB$1:AB$766,"")</f>
        <v>22.758921780738341</v>
      </c>
      <c r="AI1689" s="48">
        <f>_xlfn.XLOOKUP($F1689,Main_OG!$D$1:$D$766,Main_OG!AC$1:AC$766,"")</f>
        <v>4.88</v>
      </c>
      <c r="AJ1689" s="48">
        <f>_xlfn.XLOOKUP($F1689,Main_OG!$D$1:$D$766,Main_OG!AD$1:AD$766,"")</f>
        <v>0.7</v>
      </c>
    </row>
    <row r="1690" spans="2:36" x14ac:dyDescent="0.35">
      <c r="B1690" s="36" t="s">
        <v>2794</v>
      </c>
      <c r="C1690" s="45" t="s">
        <v>202</v>
      </c>
      <c r="D1690" s="45" t="s">
        <v>4465</v>
      </c>
      <c r="E1690" s="36" t="s">
        <v>2794</v>
      </c>
      <c r="F1690" s="36" t="str">
        <f t="shared" si="78"/>
        <v>2012_MA</v>
      </c>
      <c r="G1690" s="45">
        <v>2012</v>
      </c>
      <c r="H1690" s="45">
        <f>_xlfn.XLOOKUP(J1690,Main_OG!$B$1:$B$766,Main_OG!$O$1:$O$766,"")</f>
        <v>1</v>
      </c>
      <c r="I1690" s="45">
        <f>_xlfn.XLOOKUP(F1690,Main_OG!$D$1:$D$766,Main_OG!$J$1:$J$766,"")</f>
        <v>1</v>
      </c>
      <c r="J1690" s="45" t="s">
        <v>202</v>
      </c>
      <c r="K1690" s="45" t="str">
        <f t="shared" si="79"/>
        <v>Nantucket Electric Co_MA</v>
      </c>
      <c r="L1690" s="45" t="str">
        <f t="shared" si="80"/>
        <v>Nantucket Electric Co_MA</v>
      </c>
      <c r="M1690" s="45" t="s">
        <v>2801</v>
      </c>
      <c r="N1690" s="45">
        <v>0</v>
      </c>
      <c r="O1690" s="45">
        <v>1299</v>
      </c>
      <c r="P1690" s="45">
        <v>3</v>
      </c>
      <c r="Q1690" s="45">
        <v>11253</v>
      </c>
      <c r="R1690" s="45">
        <v>0</v>
      </c>
      <c r="S1690" s="45">
        <v>28479</v>
      </c>
      <c r="T1690" s="45">
        <v>13</v>
      </c>
      <c r="U1690" s="45">
        <v>93807</v>
      </c>
      <c r="V1690" s="45">
        <v>0</v>
      </c>
      <c r="W1690" s="45">
        <v>13.761017000000001</v>
      </c>
      <c r="X1690" s="45">
        <v>16.923076999999999</v>
      </c>
      <c r="Y1690" s="45">
        <v>13.873592</v>
      </c>
      <c r="Z1690" s="46">
        <v>483286.3</v>
      </c>
      <c r="AA1690" s="46">
        <v>72519.026467869175</v>
      </c>
      <c r="AB1690" s="47">
        <f>_xlfn.XLOOKUP($F1690,Main_OG!$D$1:$D$766,Main_OG!AJ$1:AJ$766,"")</f>
        <v>1918218</v>
      </c>
      <c r="AC1690" s="47">
        <f>_xlfn.XLOOKUP($F1690,Main_OG!$D$1:$D$766,Main_OG!AK$1:AK$766,"")</f>
        <v>607588</v>
      </c>
      <c r="AD1690" s="47">
        <f>_xlfn.XLOOKUP($F1690,Main_OG!$D$1:$D$766,Main_OG!AL$1:AL$766,"")</f>
        <v>368660362</v>
      </c>
      <c r="AE1690" s="47">
        <f>_xlfn.XLOOKUP($F1690,Main_OG!$D$1:$D$766,Main_OG!AM$1:AM$766,"")</f>
        <v>5859540</v>
      </c>
      <c r="AF1690" s="48">
        <f>_xlfn.XLOOKUP($F1690,Main_OG!$D$1:$D$766,Main_OG!Z$1:Z$766,"")</f>
        <v>3.04</v>
      </c>
      <c r="AG1690" s="48">
        <f>_xlfn.XLOOKUP($F1690,Main_OG!$D$1:$D$766,Main_OG!AA$1:AA$766,"")</f>
        <v>3.59</v>
      </c>
      <c r="AH1690" s="48">
        <f>_xlfn.XLOOKUP($F1690,Main_OG!$D$1:$D$766,Main_OG!AB$1:AB$766,"")</f>
        <v>23.45</v>
      </c>
      <c r="AI1690" s="48">
        <f>_xlfn.XLOOKUP($F1690,Main_OG!$D$1:$D$766,Main_OG!AC$1:AC$766,"")</f>
        <v>3.55</v>
      </c>
      <c r="AJ1690" s="48">
        <f>_xlfn.XLOOKUP($F1690,Main_OG!$D$1:$D$766,Main_OG!AD$1:AD$766,"")</f>
        <v>0.77</v>
      </c>
    </row>
    <row r="1691" spans="2:36" x14ac:dyDescent="0.35">
      <c r="B1691" s="36" t="s">
        <v>2794</v>
      </c>
      <c r="C1691" s="45" t="s">
        <v>202</v>
      </c>
      <c r="D1691" s="45" t="s">
        <v>4465</v>
      </c>
      <c r="E1691" s="36" t="s">
        <v>2794</v>
      </c>
      <c r="F1691" s="36" t="str">
        <f t="shared" si="78"/>
        <v>2013_MA</v>
      </c>
      <c r="G1691" s="45">
        <v>2013</v>
      </c>
      <c r="H1691" s="45">
        <f>_xlfn.XLOOKUP(J1691,Main_OG!$B$1:$B$766,Main_OG!$O$1:$O$766,"")</f>
        <v>1</v>
      </c>
      <c r="I1691" s="45">
        <f>_xlfn.XLOOKUP(F1691,Main_OG!$D$1:$D$766,Main_OG!$J$1:$J$766,"")</f>
        <v>1</v>
      </c>
      <c r="J1691" s="45" t="s">
        <v>202</v>
      </c>
      <c r="K1691" s="45" t="str">
        <f t="shared" si="79"/>
        <v>Nantucket Electric Co_MA</v>
      </c>
      <c r="L1691" s="45" t="str">
        <f t="shared" si="80"/>
        <v>Nantucket Electric Co_MA</v>
      </c>
      <c r="M1691" s="45" t="s">
        <v>2802</v>
      </c>
      <c r="N1691" s="45">
        <v>0</v>
      </c>
      <c r="O1691" s="45">
        <v>1314</v>
      </c>
      <c r="P1691" s="45">
        <v>3</v>
      </c>
      <c r="Q1691" s="45">
        <v>11239</v>
      </c>
      <c r="R1691" s="45">
        <v>0</v>
      </c>
      <c r="S1691" s="45">
        <v>27940</v>
      </c>
      <c r="T1691" s="45">
        <v>489</v>
      </c>
      <c r="U1691" s="45">
        <v>99801</v>
      </c>
      <c r="V1691" s="45">
        <v>0</v>
      </c>
      <c r="W1691" s="45">
        <v>14.771654</v>
      </c>
      <c r="X1691" s="45">
        <v>12.392638</v>
      </c>
      <c r="Y1691" s="45">
        <v>15.013978</v>
      </c>
      <c r="Z1691" s="46">
        <v>486991.8</v>
      </c>
      <c r="AA1691" s="46">
        <v>72521.272023681347</v>
      </c>
      <c r="AB1691" s="47">
        <f>_xlfn.XLOOKUP($F1691,Main_OG!$D$1:$D$766,Main_OG!AJ$1:AJ$766,"")</f>
        <v>3446590</v>
      </c>
      <c r="AC1691" s="47">
        <f>_xlfn.XLOOKUP($F1691,Main_OG!$D$1:$D$766,Main_OG!AK$1:AK$766,"")</f>
        <v>1425434.2000000002</v>
      </c>
      <c r="AD1691" s="47">
        <f>_xlfn.XLOOKUP($F1691,Main_OG!$D$1:$D$766,Main_OG!AL$1:AL$766,"")</f>
        <v>318872772</v>
      </c>
      <c r="AE1691" s="47">
        <f>_xlfn.XLOOKUP($F1691,Main_OG!$D$1:$D$766,Main_OG!AM$1:AM$766,"")</f>
        <v>4330643</v>
      </c>
      <c r="AF1691" s="48">
        <f>_xlfn.XLOOKUP($F1691,Main_OG!$D$1:$D$766,Main_OG!Z$1:Z$766,"")</f>
        <v>0</v>
      </c>
      <c r="AG1691" s="48">
        <f>_xlfn.XLOOKUP($F1691,Main_OG!$D$1:$D$766,Main_OG!AA$1:AA$766,"")</f>
        <v>4.21</v>
      </c>
      <c r="AH1691" s="48">
        <f>_xlfn.XLOOKUP($F1691,Main_OG!$D$1:$D$766,Main_OG!AB$1:AB$766,"")</f>
        <v>21.91</v>
      </c>
      <c r="AI1691" s="48">
        <f>_xlfn.XLOOKUP($F1691,Main_OG!$D$1:$D$766,Main_OG!AC$1:AC$766,"")</f>
        <v>4.4043332512284126</v>
      </c>
      <c r="AJ1691" s="48">
        <f>_xlfn.XLOOKUP($F1691,Main_OG!$D$1:$D$766,Main_OG!AD$1:AD$766,"")</f>
        <v>0.84</v>
      </c>
    </row>
    <row r="1692" spans="2:36" x14ac:dyDescent="0.35">
      <c r="B1692" s="36" t="s">
        <v>2794</v>
      </c>
      <c r="C1692" s="45" t="s">
        <v>202</v>
      </c>
      <c r="D1692" s="45" t="s">
        <v>4465</v>
      </c>
      <c r="E1692" s="36" t="s">
        <v>2794</v>
      </c>
      <c r="F1692" s="36" t="str">
        <f t="shared" si="78"/>
        <v>2014_MA</v>
      </c>
      <c r="G1692" s="45">
        <v>2014</v>
      </c>
      <c r="H1692" s="45">
        <f>_xlfn.XLOOKUP(J1692,Main_OG!$B$1:$B$766,Main_OG!$O$1:$O$766,"")</f>
        <v>1</v>
      </c>
      <c r="I1692" s="45">
        <f>_xlfn.XLOOKUP(F1692,Main_OG!$D$1:$D$766,Main_OG!$J$1:$J$766,"")</f>
        <v>1</v>
      </c>
      <c r="J1692" s="45" t="s">
        <v>202</v>
      </c>
      <c r="K1692" s="45" t="str">
        <f t="shared" si="79"/>
        <v>Nantucket Electric Co_MA</v>
      </c>
      <c r="L1692" s="45" t="str">
        <f t="shared" si="80"/>
        <v>Nantucket Electric Co_MA</v>
      </c>
      <c r="M1692" s="45" t="s">
        <v>2803</v>
      </c>
      <c r="N1692" s="45">
        <v>0</v>
      </c>
      <c r="O1692" s="45">
        <v>1355</v>
      </c>
      <c r="P1692" s="45">
        <v>3</v>
      </c>
      <c r="Q1692" s="45">
        <v>11287</v>
      </c>
      <c r="R1692" s="45">
        <v>0</v>
      </c>
      <c r="S1692" s="45">
        <v>29628</v>
      </c>
      <c r="T1692" s="45">
        <v>527</v>
      </c>
      <c r="U1692" s="45">
        <v>100527</v>
      </c>
      <c r="V1692" s="45">
        <v>0</v>
      </c>
      <c r="W1692" s="45">
        <v>18.662075999999999</v>
      </c>
      <c r="X1692" s="45">
        <v>15.882353</v>
      </c>
      <c r="Y1692" s="45">
        <v>19.108298999999999</v>
      </c>
      <c r="Z1692" s="46">
        <v>496250.9</v>
      </c>
      <c r="AA1692" s="46">
        <v>73357.114052847188</v>
      </c>
      <c r="AB1692" s="47">
        <f>_xlfn.XLOOKUP($F1692,Main_OG!$D$1:$D$766,Main_OG!AJ$1:AJ$766,"")</f>
        <v>2496632</v>
      </c>
      <c r="AC1692" s="47">
        <f>_xlfn.XLOOKUP($F1692,Main_OG!$D$1:$D$766,Main_OG!AK$1:AK$766,"")</f>
        <v>3292696</v>
      </c>
      <c r="AD1692" s="47">
        <f>_xlfn.XLOOKUP($F1692,Main_OG!$D$1:$D$766,Main_OG!AL$1:AL$766,"")</f>
        <v>280334916</v>
      </c>
      <c r="AE1692" s="47">
        <f>_xlfn.XLOOKUP($F1692,Main_OG!$D$1:$D$766,Main_OG!AM$1:AM$766,"")</f>
        <v>5769154</v>
      </c>
      <c r="AF1692" s="48">
        <f>_xlfn.XLOOKUP($F1692,Main_OG!$D$1:$D$766,Main_OG!Z$1:Z$766,"")</f>
        <v>0</v>
      </c>
      <c r="AG1692" s="48">
        <f>_xlfn.XLOOKUP($F1692,Main_OG!$D$1:$D$766,Main_OG!AA$1:AA$766,"")</f>
        <v>4.2699999999999996</v>
      </c>
      <c r="AH1692" s="48">
        <f>_xlfn.XLOOKUP($F1692,Main_OG!$D$1:$D$766,Main_OG!AB$1:AB$766,"")</f>
        <v>20.48845299552563</v>
      </c>
      <c r="AI1692" s="48">
        <f>_xlfn.XLOOKUP($F1692,Main_OG!$D$1:$D$766,Main_OG!AC$1:AC$766,"")</f>
        <v>4.9924248044436963</v>
      </c>
      <c r="AJ1692" s="48">
        <f>_xlfn.XLOOKUP($F1692,Main_OG!$D$1:$D$766,Main_OG!AD$1:AD$766,"")</f>
        <v>0.8</v>
      </c>
    </row>
    <row r="1693" spans="2:36" x14ac:dyDescent="0.35">
      <c r="B1693" s="36" t="s">
        <v>2794</v>
      </c>
      <c r="C1693" s="45" t="s">
        <v>202</v>
      </c>
      <c r="D1693" s="45" t="s">
        <v>4465</v>
      </c>
      <c r="E1693" s="36" t="s">
        <v>2794</v>
      </c>
      <c r="F1693" s="36" t="str">
        <f t="shared" si="78"/>
        <v>2015_MA</v>
      </c>
      <c r="G1693" s="45">
        <v>2015</v>
      </c>
      <c r="H1693" s="45">
        <f>_xlfn.XLOOKUP(J1693,Main_OG!$B$1:$B$766,Main_OG!$O$1:$O$766,"")</f>
        <v>1</v>
      </c>
      <c r="I1693" s="45">
        <f>_xlfn.XLOOKUP(F1693,Main_OG!$D$1:$D$766,Main_OG!$J$1:$J$766,"")</f>
        <v>2</v>
      </c>
      <c r="J1693" s="45" t="s">
        <v>202</v>
      </c>
      <c r="K1693" s="45" t="str">
        <f t="shared" si="79"/>
        <v>Nantucket Electric Co_MA</v>
      </c>
      <c r="L1693" s="45" t="str">
        <f t="shared" si="80"/>
        <v>Nantucket Electric Co_MA</v>
      </c>
      <c r="M1693" s="45" t="s">
        <v>2804</v>
      </c>
      <c r="N1693" s="45">
        <v>0</v>
      </c>
      <c r="O1693" s="45">
        <v>1318</v>
      </c>
      <c r="P1693" s="45">
        <v>3</v>
      </c>
      <c r="Q1693" s="45">
        <v>10972</v>
      </c>
      <c r="R1693" s="45">
        <v>0</v>
      </c>
      <c r="S1693" s="45">
        <v>27398</v>
      </c>
      <c r="T1693" s="45">
        <v>17</v>
      </c>
      <c r="U1693" s="45">
        <v>100676</v>
      </c>
      <c r="V1693" s="45">
        <v>0</v>
      </c>
      <c r="W1693" s="45">
        <v>21.432950999999999</v>
      </c>
      <c r="X1693" s="45">
        <v>23.529412000000001</v>
      </c>
      <c r="Y1693" s="45">
        <v>22.233302999999999</v>
      </c>
      <c r="Z1693" s="46">
        <v>514398.7</v>
      </c>
      <c r="AA1693" s="46">
        <v>75674.867347977575</v>
      </c>
      <c r="AB1693" s="47">
        <f>_xlfn.XLOOKUP($F1693,Main_OG!$D$1:$D$766,Main_OG!AJ$1:AJ$766,"")</f>
        <v>2017462</v>
      </c>
      <c r="AC1693" s="47">
        <f>_xlfn.XLOOKUP($F1693,Main_OG!$D$1:$D$766,Main_OG!AK$1:AK$766,"")</f>
        <v>2650180</v>
      </c>
      <c r="AD1693" s="47">
        <f>_xlfn.XLOOKUP($F1693,Main_OG!$D$1:$D$766,Main_OG!AL$1:AL$766,"")</f>
        <v>324102006</v>
      </c>
      <c r="AE1693" s="47">
        <f>_xlfn.XLOOKUP($F1693,Main_OG!$D$1:$D$766,Main_OG!AM$1:AM$766,"")</f>
        <v>4994806</v>
      </c>
      <c r="AF1693" s="48">
        <f>_xlfn.XLOOKUP($F1693,Main_OG!$D$1:$D$766,Main_OG!Z$1:Z$766,"")</f>
        <v>3.65</v>
      </c>
      <c r="AG1693" s="48">
        <f>_xlfn.XLOOKUP($F1693,Main_OG!$D$1:$D$766,Main_OG!AA$1:AA$766,"")</f>
        <v>3.47</v>
      </c>
      <c r="AH1693" s="48">
        <f>_xlfn.XLOOKUP($F1693,Main_OG!$D$1:$D$766,Main_OG!AB$1:AB$766,"")</f>
        <v>22</v>
      </c>
      <c r="AI1693" s="48">
        <f>_xlfn.XLOOKUP($F1693,Main_OG!$D$1:$D$766,Main_OG!AC$1:AC$766,"")</f>
        <v>4.21</v>
      </c>
      <c r="AJ1693" s="48">
        <f>_xlfn.XLOOKUP($F1693,Main_OG!$D$1:$D$766,Main_OG!AD$1:AD$766,"")</f>
        <v>0.71</v>
      </c>
    </row>
    <row r="1694" spans="2:36" x14ac:dyDescent="0.35">
      <c r="B1694" s="36" t="s">
        <v>2794</v>
      </c>
      <c r="C1694" s="45" t="s">
        <v>202</v>
      </c>
      <c r="D1694" s="45" t="s">
        <v>4465</v>
      </c>
      <c r="E1694" s="36" t="s">
        <v>2794</v>
      </c>
      <c r="F1694" s="36" t="str">
        <f t="shared" si="78"/>
        <v>2016_MA</v>
      </c>
      <c r="G1694" s="45">
        <v>2016</v>
      </c>
      <c r="H1694" s="45">
        <f>_xlfn.XLOOKUP(J1694,Main_OG!$B$1:$B$766,Main_OG!$O$1:$O$766,"")</f>
        <v>1</v>
      </c>
      <c r="I1694" s="45">
        <f>_xlfn.XLOOKUP(F1694,Main_OG!$D$1:$D$766,Main_OG!$J$1:$J$766,"")</f>
        <v>2</v>
      </c>
      <c r="J1694" s="45" t="s">
        <v>202</v>
      </c>
      <c r="K1694" s="45" t="str">
        <f t="shared" si="79"/>
        <v>Nantucket Electric Co_MA</v>
      </c>
      <c r="L1694" s="45" t="str">
        <f t="shared" si="80"/>
        <v>Nantucket Electric Co_MA</v>
      </c>
      <c r="M1694" s="45" t="s">
        <v>2805</v>
      </c>
      <c r="N1694" s="45">
        <v>0</v>
      </c>
      <c r="O1694" s="45">
        <v>1267</v>
      </c>
      <c r="P1694" s="45">
        <v>3</v>
      </c>
      <c r="Q1694" s="45">
        <v>10849</v>
      </c>
      <c r="R1694" s="45">
        <v>0</v>
      </c>
      <c r="S1694" s="45">
        <v>25109</v>
      </c>
      <c r="T1694" s="45">
        <v>16</v>
      </c>
      <c r="U1694" s="45">
        <v>97982</v>
      </c>
      <c r="V1694" s="45">
        <v>0</v>
      </c>
      <c r="W1694" s="45">
        <v>17.923454</v>
      </c>
      <c r="X1694" s="45">
        <v>20</v>
      </c>
      <c r="Y1694" s="45">
        <v>19.941928000000001</v>
      </c>
      <c r="Z1694" s="46">
        <v>521662.8</v>
      </c>
      <c r="AA1694" s="46">
        <v>76408.584384996662</v>
      </c>
      <c r="AB1694" s="47">
        <f>_xlfn.XLOOKUP($F1694,Main_OG!$D$1:$D$766,Main_OG!AJ$1:AJ$766,"")</f>
        <v>1814058</v>
      </c>
      <c r="AC1694" s="47">
        <f>_xlfn.XLOOKUP($F1694,Main_OG!$D$1:$D$766,Main_OG!AK$1:AK$766,"")</f>
        <v>1195938</v>
      </c>
      <c r="AD1694" s="47">
        <f>_xlfn.XLOOKUP($F1694,Main_OG!$D$1:$D$766,Main_OG!AL$1:AL$766,"")</f>
        <v>312263028</v>
      </c>
      <c r="AE1694" s="47">
        <f>_xlfn.XLOOKUP($F1694,Main_OG!$D$1:$D$766,Main_OG!AM$1:AM$766,"")</f>
        <v>5414318</v>
      </c>
      <c r="AF1694" s="48">
        <f>_xlfn.XLOOKUP($F1694,Main_OG!$D$1:$D$766,Main_OG!Z$1:Z$766,"")</f>
        <v>0</v>
      </c>
      <c r="AG1694" s="48">
        <f>_xlfn.XLOOKUP($F1694,Main_OG!$D$1:$D$766,Main_OG!AA$1:AA$766,"")</f>
        <v>2.2143440282408582</v>
      </c>
      <c r="AH1694" s="48">
        <f>_xlfn.XLOOKUP($F1694,Main_OG!$D$1:$D$766,Main_OG!AB$1:AB$766,"")</f>
        <v>9.64</v>
      </c>
      <c r="AI1694" s="48">
        <f>_xlfn.XLOOKUP($F1694,Main_OG!$D$1:$D$766,Main_OG!AC$1:AC$766,"")</f>
        <v>3.2924726584307722</v>
      </c>
      <c r="AJ1694" s="48">
        <f>_xlfn.XLOOKUP($F1694,Main_OG!$D$1:$D$766,Main_OG!AD$1:AD$766,"")</f>
        <v>0.65636700530415037</v>
      </c>
    </row>
    <row r="1695" spans="2:36" x14ac:dyDescent="0.35">
      <c r="B1695" s="36" t="s">
        <v>2794</v>
      </c>
      <c r="C1695" s="45" t="s">
        <v>202</v>
      </c>
      <c r="D1695" s="45" t="s">
        <v>4465</v>
      </c>
      <c r="E1695" s="36" t="s">
        <v>2794</v>
      </c>
      <c r="F1695" s="36" t="str">
        <f t="shared" si="78"/>
        <v>2017_MA</v>
      </c>
      <c r="G1695" s="45">
        <v>2017</v>
      </c>
      <c r="H1695" s="45">
        <f>_xlfn.XLOOKUP(J1695,Main_OG!$B$1:$B$766,Main_OG!$O$1:$O$766,"")</f>
        <v>1</v>
      </c>
      <c r="I1695" s="45">
        <f>_xlfn.XLOOKUP(F1695,Main_OG!$D$1:$D$766,Main_OG!$J$1:$J$766,"")</f>
        <v>2</v>
      </c>
      <c r="J1695" s="45" t="s">
        <v>202</v>
      </c>
      <c r="K1695" s="45" t="str">
        <f t="shared" si="79"/>
        <v>Nantucket Electric Co_MA</v>
      </c>
      <c r="L1695" s="45" t="str">
        <f t="shared" si="80"/>
        <v>Nantucket Electric Co_MA</v>
      </c>
      <c r="M1695" s="45" t="s">
        <v>2806</v>
      </c>
      <c r="N1695" s="45">
        <v>0</v>
      </c>
      <c r="O1695" s="45">
        <v>452</v>
      </c>
      <c r="P1695" s="45">
        <v>2</v>
      </c>
      <c r="Q1695" s="45">
        <v>3362</v>
      </c>
      <c r="R1695" s="45">
        <v>0</v>
      </c>
      <c r="S1695" s="45">
        <v>9065</v>
      </c>
      <c r="T1695" s="45">
        <v>15</v>
      </c>
      <c r="U1695" s="45">
        <v>21271</v>
      </c>
      <c r="V1695" s="45">
        <v>0</v>
      </c>
      <c r="W1695" s="45">
        <v>19.492553999999998</v>
      </c>
      <c r="X1695" s="45">
        <v>20</v>
      </c>
      <c r="Y1695" s="45">
        <v>24.267782</v>
      </c>
      <c r="Z1695" s="46">
        <v>530129.4</v>
      </c>
      <c r="AA1695" s="46">
        <v>77238.255366019963</v>
      </c>
      <c r="AB1695" s="47">
        <f>_xlfn.XLOOKUP($F1695,Main_OG!$D$1:$D$766,Main_OG!AJ$1:AJ$766,"")</f>
        <v>1117840</v>
      </c>
      <c r="AC1695" s="47">
        <f>_xlfn.XLOOKUP($F1695,Main_OG!$D$1:$D$766,Main_OG!AK$1:AK$766,"")</f>
        <v>958826</v>
      </c>
      <c r="AD1695" s="47">
        <f>_xlfn.XLOOKUP($F1695,Main_OG!$D$1:$D$766,Main_OG!AL$1:AL$766,"")</f>
        <v>321468298</v>
      </c>
      <c r="AE1695" s="47">
        <f>_xlfn.XLOOKUP($F1695,Main_OG!$D$1:$D$766,Main_OG!AM$1:AM$766,"")</f>
        <v>5047170</v>
      </c>
      <c r="AF1695" s="48">
        <f>_xlfn.XLOOKUP($F1695,Main_OG!$D$1:$D$766,Main_OG!Z$1:Z$766,"")</f>
        <v>3.06</v>
      </c>
      <c r="AG1695" s="48">
        <f>_xlfn.XLOOKUP($F1695,Main_OG!$D$1:$D$766,Main_OG!AA$1:AA$766,"")</f>
        <v>2.1875855044172008</v>
      </c>
      <c r="AH1695" s="48">
        <f>_xlfn.XLOOKUP($F1695,Main_OG!$D$1:$D$766,Main_OG!AB$1:AB$766,"")</f>
        <v>14.55</v>
      </c>
      <c r="AI1695" s="48">
        <f>_xlfn.XLOOKUP($F1695,Main_OG!$D$1:$D$766,Main_OG!AC$1:AC$766,"")</f>
        <v>3.7243523928232452</v>
      </c>
      <c r="AJ1695" s="48">
        <f>_xlfn.XLOOKUP($F1695,Main_OG!$D$1:$D$766,Main_OG!AD$1:AD$766,"")</f>
        <v>0.76</v>
      </c>
    </row>
    <row r="1696" spans="2:36" x14ac:dyDescent="0.35">
      <c r="B1696" s="36" t="s">
        <v>2794</v>
      </c>
      <c r="C1696" s="45" t="s">
        <v>202</v>
      </c>
      <c r="D1696" s="45" t="s">
        <v>4465</v>
      </c>
      <c r="E1696" s="36" t="s">
        <v>2794</v>
      </c>
      <c r="F1696" s="36" t="str">
        <f t="shared" si="78"/>
        <v>2018_MA</v>
      </c>
      <c r="G1696" s="45">
        <v>2018</v>
      </c>
      <c r="H1696" s="45">
        <f>_xlfn.XLOOKUP(J1696,Main_OG!$B$1:$B$766,Main_OG!$O$1:$O$766,"")</f>
        <v>1</v>
      </c>
      <c r="I1696" s="45">
        <f>_xlfn.XLOOKUP(F1696,Main_OG!$D$1:$D$766,Main_OG!$J$1:$J$766,"")</f>
        <v>2</v>
      </c>
      <c r="J1696" s="45" t="s">
        <v>202</v>
      </c>
      <c r="K1696" s="45" t="str">
        <f t="shared" si="79"/>
        <v>Nantucket Electric Co_MA</v>
      </c>
      <c r="L1696" s="45" t="str">
        <f t="shared" si="80"/>
        <v>Nantucket Electric Co_MA</v>
      </c>
      <c r="M1696" s="45" t="s">
        <v>2807</v>
      </c>
      <c r="N1696" s="45">
        <v>0</v>
      </c>
      <c r="O1696" s="45">
        <v>180</v>
      </c>
      <c r="P1696" s="45">
        <v>1</v>
      </c>
      <c r="Q1696" s="45">
        <v>1073</v>
      </c>
      <c r="R1696" s="45">
        <v>0</v>
      </c>
      <c r="S1696" s="45">
        <v>2474</v>
      </c>
      <c r="T1696" s="45">
        <v>30</v>
      </c>
      <c r="U1696" s="45">
        <v>9272</v>
      </c>
      <c r="V1696" s="45">
        <v>0</v>
      </c>
      <c r="W1696" s="45">
        <v>21.960387999999998</v>
      </c>
      <c r="X1696" s="45">
        <v>22.666667</v>
      </c>
      <c r="Y1696" s="45">
        <v>24.039041999999998</v>
      </c>
      <c r="Z1696" s="46">
        <v>549262.1</v>
      </c>
      <c r="AA1696" s="46">
        <v>79768.288574034377</v>
      </c>
      <c r="AB1696" s="47">
        <f>_xlfn.XLOOKUP($F1696,Main_OG!$D$1:$D$766,Main_OG!AJ$1:AJ$766,"")</f>
        <v>0</v>
      </c>
      <c r="AC1696" s="47">
        <f>_xlfn.XLOOKUP($F1696,Main_OG!$D$1:$D$766,Main_OG!AK$1:AK$766,"")</f>
        <v>1534846</v>
      </c>
      <c r="AD1696" s="47">
        <f>_xlfn.XLOOKUP($F1696,Main_OG!$D$1:$D$766,Main_OG!AL$1:AL$766,"")</f>
        <v>266525308</v>
      </c>
      <c r="AE1696" s="47">
        <f>_xlfn.XLOOKUP($F1696,Main_OG!$D$1:$D$766,Main_OG!AM$1:AM$766,"")</f>
        <v>4441563</v>
      </c>
      <c r="AF1696" s="48">
        <f>_xlfn.XLOOKUP($F1696,Main_OG!$D$1:$D$766,Main_OG!Z$1:Z$766,"")</f>
        <v>0</v>
      </c>
      <c r="AG1696" s="48">
        <f>_xlfn.XLOOKUP($F1696,Main_OG!$D$1:$D$766,Main_OG!AA$1:AA$766,"")</f>
        <v>2.1875855044172008</v>
      </c>
      <c r="AH1696" s="48">
        <f>_xlfn.XLOOKUP($F1696,Main_OG!$D$1:$D$766,Main_OG!AB$1:AB$766,"")</f>
        <v>16.010000000000002</v>
      </c>
      <c r="AI1696" s="48">
        <f>_xlfn.XLOOKUP($F1696,Main_OG!$D$1:$D$766,Main_OG!AC$1:AC$766,"")</f>
        <v>3.8713752811270652</v>
      </c>
      <c r="AJ1696" s="48">
        <f>_xlfn.XLOOKUP($F1696,Main_OG!$D$1:$D$766,Main_OG!AD$1:AD$766,"")</f>
        <v>0.75</v>
      </c>
    </row>
    <row r="1697" spans="2:36" x14ac:dyDescent="0.35">
      <c r="B1697" s="36" t="s">
        <v>2794</v>
      </c>
      <c r="C1697" s="45" t="s">
        <v>202</v>
      </c>
      <c r="D1697" s="45" t="s">
        <v>4465</v>
      </c>
      <c r="E1697" s="36" t="s">
        <v>2794</v>
      </c>
      <c r="F1697" s="36" t="str">
        <f t="shared" si="78"/>
        <v>2019_MA</v>
      </c>
      <c r="G1697" s="45">
        <v>2019</v>
      </c>
      <c r="H1697" s="45">
        <f>_xlfn.XLOOKUP(J1697,Main_OG!$B$1:$B$766,Main_OG!$O$1:$O$766,"")</f>
        <v>1</v>
      </c>
      <c r="I1697" s="45">
        <f>_xlfn.XLOOKUP(F1697,Main_OG!$D$1:$D$766,Main_OG!$J$1:$J$766,"")</f>
        <v>2</v>
      </c>
      <c r="J1697" s="45" t="s">
        <v>202</v>
      </c>
      <c r="K1697" s="45" t="str">
        <f t="shared" si="79"/>
        <v>Nantucket Electric Co_MA</v>
      </c>
      <c r="L1697" s="45" t="str">
        <f t="shared" si="80"/>
        <v>Nantucket Electric Co_MA</v>
      </c>
      <c r="M1697" s="45" t="s">
        <v>2808</v>
      </c>
      <c r="N1697" s="45">
        <v>0</v>
      </c>
      <c r="O1697" s="45">
        <v>192</v>
      </c>
      <c r="P1697" s="45">
        <v>1</v>
      </c>
      <c r="Q1697" s="45">
        <v>1218</v>
      </c>
      <c r="R1697" s="45">
        <v>0</v>
      </c>
      <c r="S1697" s="45">
        <v>2235</v>
      </c>
      <c r="T1697" s="45">
        <v>28</v>
      </c>
      <c r="U1697" s="45">
        <v>10875</v>
      </c>
      <c r="V1697" s="45">
        <v>0</v>
      </c>
      <c r="W1697" s="45">
        <v>21.105145</v>
      </c>
      <c r="X1697" s="45">
        <v>24.285713999999999</v>
      </c>
      <c r="Y1697" s="45">
        <v>24.776091999999998</v>
      </c>
      <c r="Z1697" s="46">
        <v>566706.19999999995</v>
      </c>
      <c r="AA1697" s="46">
        <v>82192.286656640877</v>
      </c>
      <c r="AB1697" s="47">
        <f>_xlfn.XLOOKUP($F1697,Main_OG!$D$1:$D$766,Main_OG!AJ$1:AJ$766,"")</f>
        <v>0</v>
      </c>
      <c r="AC1697" s="47">
        <f>_xlfn.XLOOKUP($F1697,Main_OG!$D$1:$D$766,Main_OG!AK$1:AK$766,"")</f>
        <v>380668</v>
      </c>
      <c r="AD1697" s="47">
        <f>_xlfn.XLOOKUP($F1697,Main_OG!$D$1:$D$766,Main_OG!AL$1:AL$766,"")</f>
        <v>223207060</v>
      </c>
      <c r="AE1697" s="47">
        <f>_xlfn.XLOOKUP($F1697,Main_OG!$D$1:$D$766,Main_OG!AM$1:AM$766,"")</f>
        <v>2177204</v>
      </c>
      <c r="AF1697" s="48">
        <f>_xlfn.XLOOKUP($F1697,Main_OG!$D$1:$D$766,Main_OG!Z$1:Z$766,"")</f>
        <v>0</v>
      </c>
      <c r="AG1697" s="48">
        <f>_xlfn.XLOOKUP($F1697,Main_OG!$D$1:$D$766,Main_OG!AA$1:AA$766,"")</f>
        <v>2.176146746141439</v>
      </c>
      <c r="AH1697" s="48">
        <f>_xlfn.XLOOKUP($F1697,Main_OG!$D$1:$D$766,Main_OG!AB$1:AB$766,"")</f>
        <v>16.155101142605361</v>
      </c>
      <c r="AI1697" s="48">
        <f>_xlfn.XLOOKUP($F1697,Main_OG!$D$1:$D$766,Main_OG!AC$1:AC$766,"")</f>
        <v>3.3292283805067271</v>
      </c>
      <c r="AJ1697" s="48">
        <f>_xlfn.XLOOKUP($F1697,Main_OG!$D$1:$D$766,Main_OG!AD$1:AD$766,"")</f>
        <v>0.60296766622862785</v>
      </c>
    </row>
    <row r="1698" spans="2:36" x14ac:dyDescent="0.35">
      <c r="B1698" s="36" t="s">
        <v>2794</v>
      </c>
      <c r="C1698" s="45" t="s">
        <v>202</v>
      </c>
      <c r="D1698" s="45" t="s">
        <v>4465</v>
      </c>
      <c r="E1698" s="36" t="s">
        <v>2794</v>
      </c>
      <c r="F1698" s="36" t="str">
        <f t="shared" si="78"/>
        <v>2020_MA</v>
      </c>
      <c r="G1698" s="45">
        <v>2020</v>
      </c>
      <c r="H1698" s="45">
        <f>_xlfn.XLOOKUP(J1698,Main_OG!$B$1:$B$766,Main_OG!$O$1:$O$766,"")</f>
        <v>1</v>
      </c>
      <c r="I1698" s="45">
        <f>_xlfn.XLOOKUP(F1698,Main_OG!$D$1:$D$766,Main_OG!$J$1:$J$766,"")</f>
        <v>2</v>
      </c>
      <c r="J1698" s="45" t="s">
        <v>202</v>
      </c>
      <c r="K1698" s="45" t="str">
        <f t="shared" si="79"/>
        <v>Nantucket Electric Co_MA</v>
      </c>
      <c r="L1698" s="45" t="str">
        <f t="shared" si="80"/>
        <v>Nantucket Electric Co_MA</v>
      </c>
      <c r="M1698" s="45" t="s">
        <v>2809</v>
      </c>
      <c r="N1698" s="45">
        <v>0</v>
      </c>
      <c r="O1698" s="45">
        <v>284</v>
      </c>
      <c r="P1698" s="45">
        <v>1</v>
      </c>
      <c r="Q1698" s="45">
        <v>0</v>
      </c>
      <c r="R1698" s="45">
        <v>0</v>
      </c>
      <c r="S1698" s="45">
        <v>3528</v>
      </c>
      <c r="T1698" s="45">
        <v>29</v>
      </c>
      <c r="U1698" s="45">
        <v>0</v>
      </c>
      <c r="V1698" s="45">
        <v>0</v>
      </c>
      <c r="W1698" s="45">
        <v>19.795918</v>
      </c>
      <c r="X1698" s="45">
        <v>22.413792999999998</v>
      </c>
      <c r="Y1698" s="45">
        <v>0</v>
      </c>
      <c r="Z1698" s="46">
        <v>556196.4</v>
      </c>
      <c r="AA1698" s="46">
        <v>80630.189460426584</v>
      </c>
      <c r="AB1698" s="47">
        <f>_xlfn.XLOOKUP($F1698,Main_OG!$D$1:$D$766,Main_OG!AJ$1:AJ$766,"")</f>
        <v>0</v>
      </c>
      <c r="AC1698" s="47">
        <f>_xlfn.XLOOKUP($F1698,Main_OG!$D$1:$D$766,Main_OG!AK$1:AK$766,"")</f>
        <v>167902</v>
      </c>
      <c r="AD1698" s="47">
        <f>_xlfn.XLOOKUP($F1698,Main_OG!$D$1:$D$766,Main_OG!AL$1:AL$766,"")</f>
        <v>206970346</v>
      </c>
      <c r="AE1698" s="47">
        <f>_xlfn.XLOOKUP($F1698,Main_OG!$D$1:$D$766,Main_OG!AM$1:AM$766,"")</f>
        <v>0</v>
      </c>
      <c r="AF1698" s="48">
        <f>_xlfn.XLOOKUP($F1698,Main_OG!$D$1:$D$766,Main_OG!Z$1:Z$766,"")</f>
        <v>0</v>
      </c>
      <c r="AG1698" s="48">
        <f>_xlfn.XLOOKUP($F1698,Main_OG!$D$1:$D$766,Main_OG!AA$1:AA$766,"")</f>
        <v>2.127327759928813</v>
      </c>
      <c r="AH1698" s="48">
        <f>_xlfn.XLOOKUP($F1698,Main_OG!$D$1:$D$766,Main_OG!AB$1:AB$766,"")</f>
        <v>12.535325193609101</v>
      </c>
      <c r="AI1698" s="48">
        <f>_xlfn.XLOOKUP($F1698,Main_OG!$D$1:$D$766,Main_OG!AC$1:AC$766,"")</f>
        <v>2.8422150630003218</v>
      </c>
      <c r="AJ1698" s="48">
        <f>_xlfn.XLOOKUP($F1698,Main_OG!$D$1:$D$766,Main_OG!AD$1:AD$766,"")</f>
        <v>0.5848556097000881</v>
      </c>
    </row>
    <row r="1699" spans="2:36" x14ac:dyDescent="0.35">
      <c r="B1699" s="36" t="s">
        <v>2810</v>
      </c>
      <c r="C1699" s="45" t="s">
        <v>824</v>
      </c>
      <c r="D1699" s="45" t="s">
        <v>4466</v>
      </c>
      <c r="E1699" s="36" t="s">
        <v>2810</v>
      </c>
      <c r="F1699" s="36" t="str">
        <f t="shared" si="78"/>
        <v>2006_AK</v>
      </c>
      <c r="G1699" s="45">
        <v>2006</v>
      </c>
      <c r="H1699" s="45">
        <f>_xlfn.XLOOKUP(J1699,Main_OG!$B$1:$B$766,Main_OG!$O$1:$O$766,"")</f>
        <v>0</v>
      </c>
      <c r="I1699" s="45">
        <f>_xlfn.XLOOKUP(F1699,Main_OG!$D$1:$D$766,Main_OG!$J$1:$J$766,"")</f>
        <v>0</v>
      </c>
      <c r="J1699" s="45" t="s">
        <v>824</v>
      </c>
      <c r="K1699" s="45" t="str">
        <f t="shared" si="79"/>
        <v>Napakiak Ircinraq Power Co_AK</v>
      </c>
      <c r="L1699" s="45" t="str">
        <f t="shared" si="80"/>
        <v>Napakiak Ircinraq Power Co_AK</v>
      </c>
      <c r="M1699" s="45" t="s">
        <v>2811</v>
      </c>
      <c r="N1699" s="45">
        <v>0</v>
      </c>
      <c r="O1699" s="45">
        <v>22</v>
      </c>
      <c r="P1699" s="45">
        <v>0</v>
      </c>
      <c r="Q1699" s="45">
        <v>90</v>
      </c>
      <c r="R1699" s="45">
        <v>0</v>
      </c>
      <c r="S1699" s="45">
        <v>94</v>
      </c>
      <c r="T1699" s="45">
        <v>0</v>
      </c>
      <c r="U1699" s="45">
        <v>230</v>
      </c>
      <c r="V1699" s="45">
        <v>0</v>
      </c>
      <c r="W1699" s="45">
        <v>65.277777777777771</v>
      </c>
      <c r="X1699" s="45">
        <v>0</v>
      </c>
      <c r="Y1699" s="45">
        <v>62.841530054644807</v>
      </c>
      <c r="Z1699" s="46">
        <v>47546.2</v>
      </c>
      <c r="AA1699" s="46">
        <v>70407.314060968274</v>
      </c>
      <c r="AB1699" s="47">
        <f>_xlfn.XLOOKUP($F1699,Main_OG!$D$1:$D$766,Main_OG!AJ$1:AJ$766,"")</f>
        <v>968457.74</v>
      </c>
      <c r="AC1699" s="47">
        <f>_xlfn.XLOOKUP($F1699,Main_OG!$D$1:$D$766,Main_OG!AK$1:AK$766,"")</f>
        <v>2895506.1599999997</v>
      </c>
      <c r="AD1699" s="47">
        <f>_xlfn.XLOOKUP($F1699,Main_OG!$D$1:$D$766,Main_OG!AL$1:AL$766,"")</f>
        <v>88962825.159999996</v>
      </c>
      <c r="AE1699" s="47">
        <f>_xlfn.XLOOKUP($F1699,Main_OG!$D$1:$D$766,Main_OG!AM$1:AM$766,"")</f>
        <v>0</v>
      </c>
      <c r="AF1699" s="48">
        <f>_xlfn.XLOOKUP($F1699,Main_OG!$D$1:$D$766,Main_OG!Z$1:Z$766,"")</f>
        <v>0</v>
      </c>
      <c r="AG1699" s="48">
        <f>_xlfn.XLOOKUP($F1699,Main_OG!$D$1:$D$766,Main_OG!AA$1:AA$766,"")</f>
        <v>2.2465548173415608</v>
      </c>
      <c r="AH1699" s="48">
        <f>_xlfn.XLOOKUP($F1699,Main_OG!$D$1:$D$766,Main_OG!AB$1:AB$766,"")</f>
        <v>14.13114039693003</v>
      </c>
      <c r="AI1699" s="48">
        <f>_xlfn.XLOOKUP($F1699,Main_OG!$D$1:$D$766,Main_OG!AC$1:AC$766,"")</f>
        <v>7.1610124069250478</v>
      </c>
      <c r="AJ1699" s="48">
        <f>_xlfn.XLOOKUP($F1699,Main_OG!$D$1:$D$766,Main_OG!AD$1:AD$766,"")</f>
        <v>0.4704061490499184</v>
      </c>
    </row>
    <row r="1700" spans="2:36" x14ac:dyDescent="0.35">
      <c r="B1700" s="36" t="s">
        <v>2810</v>
      </c>
      <c r="C1700" s="45" t="s">
        <v>824</v>
      </c>
      <c r="D1700" s="45" t="s">
        <v>4466</v>
      </c>
      <c r="E1700" s="36" t="s">
        <v>2810</v>
      </c>
      <c r="F1700" s="36" t="str">
        <f t="shared" si="78"/>
        <v>2007_AK</v>
      </c>
      <c r="G1700" s="45">
        <v>2007</v>
      </c>
      <c r="H1700" s="45">
        <f>_xlfn.XLOOKUP(J1700,Main_OG!$B$1:$B$766,Main_OG!$O$1:$O$766,"")</f>
        <v>0</v>
      </c>
      <c r="I1700" s="45">
        <f>_xlfn.XLOOKUP(F1700,Main_OG!$D$1:$D$766,Main_OG!$J$1:$J$766,"")</f>
        <v>0</v>
      </c>
      <c r="J1700" s="45" t="s">
        <v>824</v>
      </c>
      <c r="K1700" s="45" t="str">
        <f t="shared" si="79"/>
        <v>Napakiak Ircinraq Power Co_AK</v>
      </c>
      <c r="L1700" s="45" t="str">
        <f t="shared" si="80"/>
        <v>Napakiak Ircinraq Power Co_AK</v>
      </c>
      <c r="M1700" s="45" t="s">
        <v>2812</v>
      </c>
      <c r="N1700" s="45">
        <v>0</v>
      </c>
      <c r="O1700" s="45">
        <v>15</v>
      </c>
      <c r="P1700" s="45">
        <v>0</v>
      </c>
      <c r="Q1700" s="45">
        <v>97</v>
      </c>
      <c r="R1700" s="45">
        <v>0</v>
      </c>
      <c r="S1700" s="45">
        <v>81</v>
      </c>
      <c r="T1700" s="45">
        <v>0</v>
      </c>
      <c r="U1700" s="45">
        <v>268</v>
      </c>
      <c r="V1700" s="45">
        <v>0</v>
      </c>
      <c r="W1700" s="45">
        <v>77.14</v>
      </c>
      <c r="X1700" s="45">
        <v>0</v>
      </c>
      <c r="Y1700" s="45">
        <v>75.069999999999993</v>
      </c>
      <c r="Z1700" s="46">
        <v>50126.7</v>
      </c>
      <c r="AA1700" s="46">
        <v>73683.227987652499</v>
      </c>
      <c r="AB1700" s="47">
        <f>_xlfn.XLOOKUP($F1700,Main_OG!$D$1:$D$766,Main_OG!AJ$1:AJ$766,"")</f>
        <v>996372</v>
      </c>
      <c r="AC1700" s="47">
        <f>_xlfn.XLOOKUP($F1700,Main_OG!$D$1:$D$766,Main_OG!AK$1:AK$766,"")</f>
        <v>3695916</v>
      </c>
      <c r="AD1700" s="47">
        <f>_xlfn.XLOOKUP($F1700,Main_OG!$D$1:$D$766,Main_OG!AL$1:AL$766,"")</f>
        <v>83891130</v>
      </c>
      <c r="AE1700" s="47">
        <f>_xlfn.XLOOKUP($F1700,Main_OG!$D$1:$D$766,Main_OG!AM$1:AM$766,"")</f>
        <v>0</v>
      </c>
      <c r="AF1700" s="48">
        <f>_xlfn.XLOOKUP($F1700,Main_OG!$D$1:$D$766,Main_OG!Z$1:Z$766,"")</f>
        <v>0</v>
      </c>
      <c r="AG1700" s="48">
        <f>_xlfn.XLOOKUP($F1700,Main_OG!$D$1:$D$766,Main_OG!AA$1:AA$766,"")</f>
        <v>2.2465548173415608</v>
      </c>
      <c r="AH1700" s="48">
        <f>_xlfn.XLOOKUP($F1700,Main_OG!$D$1:$D$766,Main_OG!AB$1:AB$766,"")</f>
        <v>15.097711394063451</v>
      </c>
      <c r="AI1700" s="48">
        <f>_xlfn.XLOOKUP($F1700,Main_OG!$D$1:$D$766,Main_OG!AC$1:AC$766,"")</f>
        <v>7.3815467393807772</v>
      </c>
      <c r="AJ1700" s="48">
        <f>_xlfn.XLOOKUP($F1700,Main_OG!$D$1:$D$766,Main_OG!AD$1:AD$766,"")</f>
        <v>0.58103021845052572</v>
      </c>
    </row>
    <row r="1701" spans="2:36" x14ac:dyDescent="0.35">
      <c r="B1701" s="36" t="s">
        <v>2810</v>
      </c>
      <c r="C1701" s="45" t="s">
        <v>824</v>
      </c>
      <c r="D1701" s="45" t="s">
        <v>4466</v>
      </c>
      <c r="E1701" s="36" t="s">
        <v>2810</v>
      </c>
      <c r="F1701" s="36" t="str">
        <f t="shared" si="78"/>
        <v>2008_AK</v>
      </c>
      <c r="G1701" s="45">
        <v>2008</v>
      </c>
      <c r="H1701" s="45">
        <f>_xlfn.XLOOKUP(J1701,Main_OG!$B$1:$B$766,Main_OG!$O$1:$O$766,"")</f>
        <v>0</v>
      </c>
      <c r="I1701" s="45">
        <f>_xlfn.XLOOKUP(F1701,Main_OG!$D$1:$D$766,Main_OG!$J$1:$J$766,"")</f>
        <v>0</v>
      </c>
      <c r="J1701" s="45" t="s">
        <v>824</v>
      </c>
      <c r="K1701" s="45" t="str">
        <f t="shared" si="79"/>
        <v>Napakiak Ircinraq Power Co_AK</v>
      </c>
      <c r="L1701" s="45" t="str">
        <f t="shared" si="80"/>
        <v>Napakiak Ircinraq Power Co_AK</v>
      </c>
      <c r="M1701" s="45" t="s">
        <v>2813</v>
      </c>
      <c r="N1701" s="45">
        <v>0</v>
      </c>
      <c r="O1701" s="45">
        <v>19</v>
      </c>
      <c r="P1701" s="45">
        <v>0</v>
      </c>
      <c r="Q1701" s="45">
        <v>104</v>
      </c>
      <c r="R1701" s="45">
        <v>0</v>
      </c>
      <c r="S1701" s="45">
        <v>153</v>
      </c>
      <c r="T1701" s="45">
        <v>0</v>
      </c>
      <c r="U1701" s="45">
        <v>377</v>
      </c>
      <c r="V1701" s="45">
        <v>0</v>
      </c>
      <c r="W1701" s="45">
        <v>66.010000000000005</v>
      </c>
      <c r="X1701" s="45">
        <v>0</v>
      </c>
      <c r="Y1701" s="45">
        <v>66.05</v>
      </c>
      <c r="Z1701" s="46">
        <v>49926.6</v>
      </c>
      <c r="AA1701" s="46">
        <v>72625.262744470543</v>
      </c>
      <c r="AB1701" s="47">
        <f>_xlfn.XLOOKUP($F1701,Main_OG!$D$1:$D$766,Main_OG!AJ$1:AJ$766,"")</f>
        <v>994228</v>
      </c>
      <c r="AC1701" s="47">
        <f>_xlfn.XLOOKUP($F1701,Main_OG!$D$1:$D$766,Main_OG!AK$1:AK$766,"")</f>
        <v>3309288</v>
      </c>
      <c r="AD1701" s="47">
        <f>_xlfn.XLOOKUP($F1701,Main_OG!$D$1:$D$766,Main_OG!AL$1:AL$766,"")</f>
        <v>88306788</v>
      </c>
      <c r="AE1701" s="47">
        <f>_xlfn.XLOOKUP($F1701,Main_OG!$D$1:$D$766,Main_OG!AM$1:AM$766,"")</f>
        <v>0</v>
      </c>
      <c r="AF1701" s="48">
        <f>_xlfn.XLOOKUP($F1701,Main_OG!$D$1:$D$766,Main_OG!Z$1:Z$766,"")</f>
        <v>0</v>
      </c>
      <c r="AG1701" s="48">
        <f>_xlfn.XLOOKUP($F1701,Main_OG!$D$1:$D$766,Main_OG!AA$1:AA$766,"")</f>
        <v>2.2204719344600159</v>
      </c>
      <c r="AH1701" s="48">
        <f>_xlfn.XLOOKUP($F1701,Main_OG!$D$1:$D$766,Main_OG!AB$1:AB$766,"")</f>
        <v>19.619187803472759</v>
      </c>
      <c r="AI1701" s="48">
        <f>_xlfn.XLOOKUP($F1701,Main_OG!$D$1:$D$766,Main_OG!AC$1:AC$766,"")</f>
        <v>9.1182546074696553</v>
      </c>
      <c r="AJ1701" s="48">
        <f>_xlfn.XLOOKUP($F1701,Main_OG!$D$1:$D$766,Main_OG!AD$1:AD$766,"")</f>
        <v>0.68330088246943577</v>
      </c>
    </row>
    <row r="1702" spans="2:36" x14ac:dyDescent="0.35">
      <c r="B1702" s="36" t="s">
        <v>2810</v>
      </c>
      <c r="C1702" s="45" t="s">
        <v>824</v>
      </c>
      <c r="D1702" s="45" t="s">
        <v>4466</v>
      </c>
      <c r="E1702" s="36" t="s">
        <v>2810</v>
      </c>
      <c r="F1702" s="36" t="str">
        <f t="shared" si="78"/>
        <v>2009_AK</v>
      </c>
      <c r="G1702" s="45">
        <v>2009</v>
      </c>
      <c r="H1702" s="45">
        <f>_xlfn.XLOOKUP(J1702,Main_OG!$B$1:$B$766,Main_OG!$O$1:$O$766,"")</f>
        <v>0</v>
      </c>
      <c r="I1702" s="45">
        <f>_xlfn.XLOOKUP(F1702,Main_OG!$D$1:$D$766,Main_OG!$J$1:$J$766,"")</f>
        <v>0</v>
      </c>
      <c r="J1702" s="45" t="s">
        <v>824</v>
      </c>
      <c r="K1702" s="45" t="str">
        <f t="shared" si="79"/>
        <v>Napakiak Ircinraq Power Co_AK</v>
      </c>
      <c r="L1702" s="45" t="str">
        <f t="shared" si="80"/>
        <v>Napakiak Ircinraq Power Co_AK</v>
      </c>
      <c r="M1702" s="45" t="s">
        <v>2814</v>
      </c>
      <c r="N1702" s="45">
        <v>0</v>
      </c>
      <c r="O1702" s="45">
        <v>23</v>
      </c>
      <c r="P1702" s="45">
        <v>0</v>
      </c>
      <c r="Q1702" s="45">
        <v>99</v>
      </c>
      <c r="R1702" s="45">
        <v>0</v>
      </c>
      <c r="S1702" s="45">
        <v>127</v>
      </c>
      <c r="T1702" s="45">
        <v>0</v>
      </c>
      <c r="U1702" s="45">
        <v>398</v>
      </c>
      <c r="V1702" s="45">
        <v>0</v>
      </c>
      <c r="W1702" s="45">
        <v>92.13</v>
      </c>
      <c r="X1702" s="45">
        <v>0</v>
      </c>
      <c r="Y1702" s="45">
        <v>93.47</v>
      </c>
      <c r="Z1702" s="46">
        <v>54951.9</v>
      </c>
      <c r="AA1702" s="46">
        <v>78626.832356791798</v>
      </c>
      <c r="AB1702" s="47">
        <f>_xlfn.XLOOKUP($F1702,Main_OG!$D$1:$D$766,Main_OG!AJ$1:AJ$766,"")</f>
        <v>1025918</v>
      </c>
      <c r="AC1702" s="47">
        <f>_xlfn.XLOOKUP($F1702,Main_OG!$D$1:$D$766,Main_OG!AK$1:AK$766,"")</f>
        <v>3992640</v>
      </c>
      <c r="AD1702" s="47">
        <f>_xlfn.XLOOKUP($F1702,Main_OG!$D$1:$D$766,Main_OG!AL$1:AL$766,"")</f>
        <v>77900336</v>
      </c>
      <c r="AE1702" s="47">
        <f>_xlfn.XLOOKUP($F1702,Main_OG!$D$1:$D$766,Main_OG!AM$1:AM$766,"")</f>
        <v>0</v>
      </c>
      <c r="AF1702" s="48">
        <f>_xlfn.XLOOKUP($F1702,Main_OG!$D$1:$D$766,Main_OG!Z$1:Z$766,"")</f>
        <v>0</v>
      </c>
      <c r="AG1702" s="48">
        <f>_xlfn.XLOOKUP($F1702,Main_OG!$D$1:$D$766,Main_OG!AA$1:AA$766,"")</f>
        <v>2.2743975091886082</v>
      </c>
      <c r="AH1702" s="48">
        <f>_xlfn.XLOOKUP($F1702,Main_OG!$D$1:$D$766,Main_OG!AB$1:AB$766,"")</f>
        <v>14.15708861161818</v>
      </c>
      <c r="AI1702" s="48">
        <f>_xlfn.XLOOKUP($F1702,Main_OG!$D$1:$D$766,Main_OG!AC$1:AC$766,"")</f>
        <v>4.5973007921271787</v>
      </c>
      <c r="AJ1702" s="48">
        <f>_xlfn.XLOOKUP($F1702,Main_OG!$D$1:$D$766,Main_OG!AD$1:AD$766,"")</f>
        <v>0.68314474405108627</v>
      </c>
    </row>
    <row r="1703" spans="2:36" x14ac:dyDescent="0.35">
      <c r="B1703" s="36" t="s">
        <v>2810</v>
      </c>
      <c r="C1703" s="45" t="s">
        <v>824</v>
      </c>
      <c r="D1703" s="45" t="s">
        <v>4466</v>
      </c>
      <c r="E1703" s="36" t="s">
        <v>2810</v>
      </c>
      <c r="F1703" s="36" t="str">
        <f t="shared" si="78"/>
        <v>2010_AK</v>
      </c>
      <c r="G1703" s="45">
        <v>2010</v>
      </c>
      <c r="H1703" s="45">
        <f>_xlfn.XLOOKUP(J1703,Main_OG!$B$1:$B$766,Main_OG!$O$1:$O$766,"")</f>
        <v>0</v>
      </c>
      <c r="I1703" s="45">
        <f>_xlfn.XLOOKUP(F1703,Main_OG!$D$1:$D$766,Main_OG!$J$1:$J$766,"")</f>
        <v>0</v>
      </c>
      <c r="J1703" s="45" t="s">
        <v>824</v>
      </c>
      <c r="K1703" s="45" t="str">
        <f t="shared" si="79"/>
        <v>Napakiak Ircinraq Power Co_AK</v>
      </c>
      <c r="L1703" s="45" t="str">
        <f t="shared" si="80"/>
        <v>Napakiak Ircinraq Power Co_AK</v>
      </c>
      <c r="M1703" s="45" t="s">
        <v>2815</v>
      </c>
      <c r="N1703" s="45">
        <v>0</v>
      </c>
      <c r="O1703" s="45">
        <v>33</v>
      </c>
      <c r="P1703" s="45">
        <v>0</v>
      </c>
      <c r="Q1703" s="45">
        <v>104</v>
      </c>
      <c r="R1703" s="45">
        <v>0</v>
      </c>
      <c r="S1703" s="45">
        <v>215</v>
      </c>
      <c r="T1703" s="45">
        <v>0</v>
      </c>
      <c r="U1703" s="45">
        <v>371</v>
      </c>
      <c r="V1703" s="45">
        <v>0</v>
      </c>
      <c r="W1703" s="45">
        <v>61.21</v>
      </c>
      <c r="X1703" s="45">
        <v>0</v>
      </c>
      <c r="Y1703" s="45">
        <v>63.29</v>
      </c>
      <c r="Z1703" s="46">
        <v>53652</v>
      </c>
      <c r="AA1703" s="46">
        <v>75144.751548358356</v>
      </c>
      <c r="AB1703" s="47">
        <f>_xlfn.XLOOKUP($F1703,Main_OG!$D$1:$D$766,Main_OG!AJ$1:AJ$766,"")</f>
        <v>993000</v>
      </c>
      <c r="AC1703" s="47">
        <f>_xlfn.XLOOKUP($F1703,Main_OG!$D$1:$D$766,Main_OG!AK$1:AK$766,"")</f>
        <v>3244592</v>
      </c>
      <c r="AD1703" s="47">
        <f>_xlfn.XLOOKUP($F1703,Main_OG!$D$1:$D$766,Main_OG!AL$1:AL$766,"")</f>
        <v>81353948</v>
      </c>
      <c r="AE1703" s="47">
        <f>_xlfn.XLOOKUP($F1703,Main_OG!$D$1:$D$766,Main_OG!AM$1:AM$766,"")</f>
        <v>0</v>
      </c>
      <c r="AF1703" s="48">
        <f>_xlfn.XLOOKUP($F1703,Main_OG!$D$1:$D$766,Main_OG!Z$1:Z$766,"")</f>
        <v>0</v>
      </c>
      <c r="AG1703" s="48">
        <f>_xlfn.XLOOKUP($F1703,Main_OG!$D$1:$D$766,Main_OG!AA$1:AA$766,"")</f>
        <v>2.2935982820086371</v>
      </c>
      <c r="AH1703" s="48">
        <f>_xlfn.XLOOKUP($F1703,Main_OG!$D$1:$D$766,Main_OG!AB$1:AB$766,"")</f>
        <v>17.815786882646659</v>
      </c>
      <c r="AI1703" s="48">
        <f>_xlfn.XLOOKUP($F1703,Main_OG!$D$1:$D$766,Main_OG!AC$1:AC$766,"")</f>
        <v>4.9924248044436963</v>
      </c>
      <c r="AJ1703" s="48">
        <f>_xlfn.XLOOKUP($F1703,Main_OG!$D$1:$D$766,Main_OG!AD$1:AD$766,"")</f>
        <v>0.70992248279802228</v>
      </c>
    </row>
    <row r="1704" spans="2:36" x14ac:dyDescent="0.35">
      <c r="B1704" s="36" t="s">
        <v>2810</v>
      </c>
      <c r="C1704" s="45" t="s">
        <v>824</v>
      </c>
      <c r="D1704" s="45" t="s">
        <v>4466</v>
      </c>
      <c r="E1704" s="36" t="s">
        <v>2810</v>
      </c>
      <c r="F1704" s="36" t="str">
        <f t="shared" si="78"/>
        <v>2011_AK</v>
      </c>
      <c r="G1704" s="45">
        <v>2011</v>
      </c>
      <c r="H1704" s="45">
        <f>_xlfn.XLOOKUP(J1704,Main_OG!$B$1:$B$766,Main_OG!$O$1:$O$766,"")</f>
        <v>0</v>
      </c>
      <c r="I1704" s="45">
        <f>_xlfn.XLOOKUP(F1704,Main_OG!$D$1:$D$766,Main_OG!$J$1:$J$766,"")</f>
        <v>0</v>
      </c>
      <c r="J1704" s="45" t="s">
        <v>824</v>
      </c>
      <c r="K1704" s="45" t="str">
        <f t="shared" si="79"/>
        <v>Napakiak Ircinraq Power Co_AK</v>
      </c>
      <c r="L1704" s="45" t="str">
        <f t="shared" si="80"/>
        <v>Napakiak Ircinraq Power Co_AK</v>
      </c>
      <c r="M1704" s="45" t="s">
        <v>2816</v>
      </c>
      <c r="N1704" s="45">
        <v>0</v>
      </c>
      <c r="O1704" s="45">
        <v>21</v>
      </c>
      <c r="P1704" s="45">
        <v>0</v>
      </c>
      <c r="Q1704" s="45">
        <v>112</v>
      </c>
      <c r="R1704" s="45">
        <v>0</v>
      </c>
      <c r="S1704" s="45">
        <v>181</v>
      </c>
      <c r="T1704" s="45">
        <v>0</v>
      </c>
      <c r="U1704" s="45">
        <v>393</v>
      </c>
      <c r="V1704" s="45">
        <v>0</v>
      </c>
      <c r="W1704" s="45">
        <v>83.98</v>
      </c>
      <c r="X1704" s="45">
        <v>0</v>
      </c>
      <c r="Y1704" s="45">
        <v>84.99</v>
      </c>
      <c r="Z1704" s="46">
        <v>54045.5</v>
      </c>
      <c r="AA1704" s="46">
        <v>74819.097140025115</v>
      </c>
      <c r="AB1704" s="47">
        <f>_xlfn.XLOOKUP($F1704,Main_OG!$D$1:$D$766,Main_OG!AJ$1:AJ$766,"")</f>
        <v>1023324</v>
      </c>
      <c r="AC1704" s="47">
        <f>_xlfn.XLOOKUP($F1704,Main_OG!$D$1:$D$766,Main_OG!AK$1:AK$766,"")</f>
        <v>3226522</v>
      </c>
      <c r="AD1704" s="47">
        <f>_xlfn.XLOOKUP($F1704,Main_OG!$D$1:$D$766,Main_OG!AL$1:AL$766,"")</f>
        <v>85181020</v>
      </c>
      <c r="AE1704" s="47">
        <f>_xlfn.XLOOKUP($F1704,Main_OG!$D$1:$D$766,Main_OG!AM$1:AM$766,"")</f>
        <v>0</v>
      </c>
      <c r="AF1704" s="48">
        <f>_xlfn.XLOOKUP($F1704,Main_OG!$D$1:$D$766,Main_OG!Z$1:Z$766,"")</f>
        <v>6.17</v>
      </c>
      <c r="AG1704" s="48">
        <f>_xlfn.XLOOKUP($F1704,Main_OG!$D$1:$D$766,Main_OG!AA$1:AA$766,"")</f>
        <v>1.73</v>
      </c>
      <c r="AH1704" s="48">
        <f>_xlfn.XLOOKUP($F1704,Main_OG!$D$1:$D$766,Main_OG!AB$1:AB$766,"")</f>
        <v>22.758921780738341</v>
      </c>
      <c r="AI1704" s="48">
        <f>_xlfn.XLOOKUP($F1704,Main_OG!$D$1:$D$766,Main_OG!AC$1:AC$766,"")</f>
        <v>4.97</v>
      </c>
      <c r="AJ1704" s="48">
        <f>_xlfn.XLOOKUP($F1704,Main_OG!$D$1:$D$766,Main_OG!AD$1:AD$766,"")</f>
        <v>0.75949643062398253</v>
      </c>
    </row>
    <row r="1705" spans="2:36" x14ac:dyDescent="0.35">
      <c r="B1705" s="36" t="s">
        <v>2810</v>
      </c>
      <c r="C1705" s="45" t="s">
        <v>824</v>
      </c>
      <c r="D1705" s="45" t="s">
        <v>4466</v>
      </c>
      <c r="E1705" s="36" t="s">
        <v>2810</v>
      </c>
      <c r="F1705" s="36" t="str">
        <f t="shared" si="78"/>
        <v>2019_AK</v>
      </c>
      <c r="G1705" s="45">
        <v>2019</v>
      </c>
      <c r="H1705" s="45">
        <f>_xlfn.XLOOKUP(J1705,Main_OG!$B$1:$B$766,Main_OG!$O$1:$O$766,"")</f>
        <v>0</v>
      </c>
      <c r="I1705" s="45">
        <f>_xlfn.XLOOKUP(F1705,Main_OG!$D$1:$D$766,Main_OG!$J$1:$J$766,"")</f>
        <v>0</v>
      </c>
      <c r="J1705" s="45" t="s">
        <v>824</v>
      </c>
      <c r="K1705" s="45" t="str">
        <f t="shared" si="79"/>
        <v>Napakiak Ircinraq Power Co_AK</v>
      </c>
      <c r="L1705" s="45" t="str">
        <f t="shared" si="80"/>
        <v>Napakiak Ircinraq Power Co_AK</v>
      </c>
      <c r="M1705" s="45" t="s">
        <v>2817</v>
      </c>
      <c r="N1705" s="45">
        <v>0</v>
      </c>
      <c r="O1705" s="45">
        <v>0</v>
      </c>
      <c r="P1705" s="45">
        <v>0</v>
      </c>
      <c r="Q1705" s="45">
        <v>131</v>
      </c>
      <c r="R1705" s="45">
        <v>0</v>
      </c>
      <c r="S1705" s="45">
        <v>0</v>
      </c>
      <c r="T1705" s="45">
        <v>0</v>
      </c>
      <c r="U1705" s="45">
        <v>600</v>
      </c>
      <c r="V1705" s="45">
        <v>0</v>
      </c>
      <c r="W1705" s="45">
        <v>0</v>
      </c>
      <c r="X1705" s="45">
        <v>0</v>
      </c>
      <c r="Y1705" s="45">
        <v>52.5</v>
      </c>
      <c r="Z1705" s="46">
        <v>52325.3</v>
      </c>
      <c r="AA1705" s="46">
        <v>71326.453136096767</v>
      </c>
      <c r="AB1705" s="47">
        <f>_xlfn.XLOOKUP($F1705,Main_OG!$D$1:$D$766,Main_OG!AJ$1:AJ$766,"")</f>
        <v>1111904</v>
      </c>
      <c r="AC1705" s="47">
        <f>_xlfn.XLOOKUP($F1705,Main_OG!$D$1:$D$766,Main_OG!AK$1:AK$766,"")</f>
        <v>3216424</v>
      </c>
      <c r="AD1705" s="47">
        <f>_xlfn.XLOOKUP($F1705,Main_OG!$D$1:$D$766,Main_OG!AL$1:AL$766,"")</f>
        <v>49373842</v>
      </c>
      <c r="AE1705" s="47">
        <f>_xlfn.XLOOKUP($F1705,Main_OG!$D$1:$D$766,Main_OG!AM$1:AM$766,"")</f>
        <v>0</v>
      </c>
      <c r="AF1705" s="48">
        <f>_xlfn.XLOOKUP($F1705,Main_OG!$D$1:$D$766,Main_OG!Z$1:Z$766,"")</f>
        <v>7.11</v>
      </c>
      <c r="AG1705" s="48">
        <f>_xlfn.XLOOKUP($F1705,Main_OG!$D$1:$D$766,Main_OG!AA$1:AA$766,"")</f>
        <v>3.51</v>
      </c>
      <c r="AH1705" s="48">
        <f>_xlfn.XLOOKUP($F1705,Main_OG!$D$1:$D$766,Main_OG!AB$1:AB$766,"")</f>
        <v>15.74</v>
      </c>
      <c r="AI1705" s="48">
        <f>_xlfn.XLOOKUP($F1705,Main_OG!$D$1:$D$766,Main_OG!AC$1:AC$766,"")</f>
        <v>6.97</v>
      </c>
      <c r="AJ1705" s="48">
        <f>_xlfn.XLOOKUP($F1705,Main_OG!$D$1:$D$766,Main_OG!AD$1:AD$766,"")</f>
        <v>0.60296766622862785</v>
      </c>
    </row>
    <row r="1706" spans="2:36" x14ac:dyDescent="0.35">
      <c r="B1706" s="36" t="s">
        <v>2818</v>
      </c>
      <c r="C1706" s="45" t="s">
        <v>804</v>
      </c>
      <c r="D1706" s="45" t="s">
        <v>4467</v>
      </c>
      <c r="E1706" s="36" t="s">
        <v>2818</v>
      </c>
      <c r="F1706" s="36" t="str">
        <f t="shared" si="78"/>
        <v>2006_RI</v>
      </c>
      <c r="G1706" s="45">
        <v>2006</v>
      </c>
      <c r="H1706" s="45">
        <f>_xlfn.XLOOKUP(J1706,Main_OG!$B$1:$B$766,Main_OG!$O$1:$O$766,"")</f>
        <v>1</v>
      </c>
      <c r="I1706" s="45">
        <f>_xlfn.XLOOKUP(F1706,Main_OG!$D$1:$D$766,Main_OG!$J$1:$J$766,"")</f>
        <v>0</v>
      </c>
      <c r="J1706" s="45" t="s">
        <v>804</v>
      </c>
      <c r="K1706" s="45" t="str">
        <f t="shared" si="79"/>
        <v>Narragansett Electric Co_RI</v>
      </c>
      <c r="L1706" s="45" t="str">
        <f t="shared" si="80"/>
        <v>Narragansett Electric Co_RI</v>
      </c>
      <c r="M1706" s="45" t="s">
        <v>2819</v>
      </c>
      <c r="N1706" s="45">
        <v>0</v>
      </c>
      <c r="O1706" s="45">
        <v>50889</v>
      </c>
      <c r="P1706" s="45">
        <v>2049</v>
      </c>
      <c r="Q1706" s="45">
        <v>422242</v>
      </c>
      <c r="R1706" s="45">
        <v>0</v>
      </c>
      <c r="S1706" s="45">
        <v>398317</v>
      </c>
      <c r="T1706" s="45">
        <v>105510</v>
      </c>
      <c r="U1706" s="45">
        <v>448774</v>
      </c>
      <c r="V1706" s="45">
        <v>0</v>
      </c>
      <c r="W1706" s="45">
        <v>13.693092554204521</v>
      </c>
      <c r="X1706" s="45">
        <v>12.763424822085041</v>
      </c>
      <c r="Y1706" s="45">
        <v>15.09813176709177</v>
      </c>
      <c r="Z1706" s="46">
        <v>57415.8</v>
      </c>
      <c r="AA1706" s="46">
        <v>54008.104630249763</v>
      </c>
      <c r="AB1706" s="47">
        <f>_xlfn.XLOOKUP($F1706,Main_OG!$D$1:$D$766,Main_OG!AJ$1:AJ$766,"")</f>
        <v>0</v>
      </c>
      <c r="AC1706" s="47">
        <f>_xlfn.XLOOKUP($F1706,Main_OG!$D$1:$D$766,Main_OG!AK$1:AK$766,"")</f>
        <v>136217.84</v>
      </c>
      <c r="AD1706" s="47">
        <f>_xlfn.XLOOKUP($F1706,Main_OG!$D$1:$D$766,Main_OG!AL$1:AL$766,"")</f>
        <v>86890448.879999995</v>
      </c>
      <c r="AE1706" s="47">
        <f>_xlfn.XLOOKUP($F1706,Main_OG!$D$1:$D$766,Main_OG!AM$1:AM$766,"")</f>
        <v>0</v>
      </c>
      <c r="AF1706" s="48">
        <f>_xlfn.XLOOKUP($F1706,Main_OG!$D$1:$D$766,Main_OG!Z$1:Z$766,"")</f>
        <v>0</v>
      </c>
      <c r="AG1706" s="48">
        <f>_xlfn.XLOOKUP($F1706,Main_OG!$D$1:$D$766,Main_OG!AA$1:AA$766,"")</f>
        <v>2.2465548173415608</v>
      </c>
      <c r="AH1706" s="48">
        <f>_xlfn.XLOOKUP($F1706,Main_OG!$D$1:$D$766,Main_OG!AB$1:AB$766,"")</f>
        <v>14.06</v>
      </c>
      <c r="AI1706" s="48">
        <f>_xlfn.XLOOKUP($F1706,Main_OG!$D$1:$D$766,Main_OG!AC$1:AC$766,"")</f>
        <v>7.1610124069250478</v>
      </c>
      <c r="AJ1706" s="48">
        <f>_xlfn.XLOOKUP($F1706,Main_OG!$D$1:$D$766,Main_OG!AD$1:AD$766,"")</f>
        <v>0.4704061490499184</v>
      </c>
    </row>
    <row r="1707" spans="2:36" x14ac:dyDescent="0.35">
      <c r="B1707" s="36" t="s">
        <v>2818</v>
      </c>
      <c r="C1707" s="45" t="s">
        <v>804</v>
      </c>
      <c r="D1707" s="45" t="s">
        <v>4467</v>
      </c>
      <c r="E1707" s="36" t="s">
        <v>2818</v>
      </c>
      <c r="F1707" s="36" t="str">
        <f t="shared" si="78"/>
        <v>2007_RI</v>
      </c>
      <c r="G1707" s="45">
        <v>2007</v>
      </c>
      <c r="H1707" s="45">
        <f>_xlfn.XLOOKUP(J1707,Main_OG!$B$1:$B$766,Main_OG!$O$1:$O$766,"")</f>
        <v>1</v>
      </c>
      <c r="I1707" s="45">
        <f>_xlfn.XLOOKUP(F1707,Main_OG!$D$1:$D$766,Main_OG!$J$1:$J$766,"")</f>
        <v>0</v>
      </c>
      <c r="J1707" s="45" t="s">
        <v>804</v>
      </c>
      <c r="K1707" s="45" t="str">
        <f t="shared" si="79"/>
        <v>Narragansett Electric Co_RI</v>
      </c>
      <c r="L1707" s="45" t="str">
        <f t="shared" si="80"/>
        <v>Narragansett Electric Co_RI</v>
      </c>
      <c r="M1707" s="45" t="s">
        <v>2820</v>
      </c>
      <c r="N1707" s="45">
        <v>0</v>
      </c>
      <c r="O1707" s="45">
        <v>51488</v>
      </c>
      <c r="P1707" s="45">
        <v>1984</v>
      </c>
      <c r="Q1707" s="45">
        <v>424138</v>
      </c>
      <c r="R1707" s="45">
        <v>0</v>
      </c>
      <c r="S1707" s="45">
        <v>373283</v>
      </c>
      <c r="T1707" s="45">
        <v>89561</v>
      </c>
      <c r="U1707" s="45">
        <v>433472</v>
      </c>
      <c r="V1707" s="45">
        <v>0</v>
      </c>
      <c r="W1707" s="45">
        <v>12.66</v>
      </c>
      <c r="X1707" s="45">
        <v>11.71</v>
      </c>
      <c r="Y1707" s="45">
        <v>14.01</v>
      </c>
      <c r="Z1707" s="46">
        <v>56230.5</v>
      </c>
      <c r="AA1707" s="46">
        <v>53182.353414072437</v>
      </c>
      <c r="AB1707" s="47">
        <f>_xlfn.XLOOKUP($F1707,Main_OG!$D$1:$D$766,Main_OG!AJ$1:AJ$766,"")</f>
        <v>0</v>
      </c>
      <c r="AC1707" s="47">
        <f>_xlfn.XLOOKUP($F1707,Main_OG!$D$1:$D$766,Main_OG!AK$1:AK$766,"")</f>
        <v>154632</v>
      </c>
      <c r="AD1707" s="47">
        <f>_xlfn.XLOOKUP($F1707,Main_OG!$D$1:$D$766,Main_OG!AL$1:AL$766,"")</f>
        <v>103630522</v>
      </c>
      <c r="AE1707" s="47">
        <f>_xlfn.XLOOKUP($F1707,Main_OG!$D$1:$D$766,Main_OG!AM$1:AM$766,"")</f>
        <v>0</v>
      </c>
      <c r="AF1707" s="48">
        <f>_xlfn.XLOOKUP($F1707,Main_OG!$D$1:$D$766,Main_OG!Z$1:Z$766,"")</f>
        <v>0</v>
      </c>
      <c r="AG1707" s="48">
        <f>_xlfn.XLOOKUP($F1707,Main_OG!$D$1:$D$766,Main_OG!AA$1:AA$766,"")</f>
        <v>2.2465548173415608</v>
      </c>
      <c r="AH1707" s="48">
        <f>_xlfn.XLOOKUP($F1707,Main_OG!$D$1:$D$766,Main_OG!AB$1:AB$766,"")</f>
        <v>15.77</v>
      </c>
      <c r="AI1707" s="48">
        <f>_xlfn.XLOOKUP($F1707,Main_OG!$D$1:$D$766,Main_OG!AC$1:AC$766,"")</f>
        <v>7.3815467393807772</v>
      </c>
      <c r="AJ1707" s="48">
        <f>_xlfn.XLOOKUP($F1707,Main_OG!$D$1:$D$766,Main_OG!AD$1:AD$766,"")</f>
        <v>0.58103021845052572</v>
      </c>
    </row>
    <row r="1708" spans="2:36" x14ac:dyDescent="0.35">
      <c r="B1708" s="36" t="s">
        <v>2821</v>
      </c>
      <c r="C1708" s="45" t="s">
        <v>804</v>
      </c>
      <c r="D1708" s="45" t="s">
        <v>4467</v>
      </c>
      <c r="E1708" s="36" t="s">
        <v>2818</v>
      </c>
      <c r="F1708" s="36" t="str">
        <f t="shared" si="78"/>
        <v>2008_RI</v>
      </c>
      <c r="G1708" s="45">
        <v>2008</v>
      </c>
      <c r="H1708" s="45">
        <f>_xlfn.XLOOKUP(J1708,Main_OG!$B$1:$B$766,Main_OG!$O$1:$O$766,"")</f>
        <v>1</v>
      </c>
      <c r="I1708" s="45">
        <f>_xlfn.XLOOKUP(F1708,Main_OG!$D$1:$D$766,Main_OG!$J$1:$J$766,"")</f>
        <v>0</v>
      </c>
      <c r="J1708" s="45" t="s">
        <v>804</v>
      </c>
      <c r="K1708" s="45" t="str">
        <f t="shared" si="79"/>
        <v>The Narragansett Electric Co_RI</v>
      </c>
      <c r="L1708" s="45" t="str">
        <f t="shared" si="80"/>
        <v>Narragansett Electric Co_RI</v>
      </c>
      <c r="M1708" s="45" t="s">
        <v>2822</v>
      </c>
      <c r="N1708" s="45">
        <v>0</v>
      </c>
      <c r="O1708" s="45">
        <v>52000</v>
      </c>
      <c r="P1708" s="45">
        <v>1905</v>
      </c>
      <c r="Q1708" s="45">
        <v>424739</v>
      </c>
      <c r="R1708" s="45">
        <v>0</v>
      </c>
      <c r="S1708" s="45">
        <v>2962823</v>
      </c>
      <c r="T1708" s="45">
        <v>695669</v>
      </c>
      <c r="U1708" s="45">
        <v>3002944</v>
      </c>
      <c r="V1708" s="45">
        <v>0</v>
      </c>
      <c r="W1708" s="45">
        <v>15.95</v>
      </c>
      <c r="X1708" s="45">
        <v>14.91</v>
      </c>
      <c r="Y1708" s="45">
        <v>17.440000000000001</v>
      </c>
      <c r="Z1708" s="46">
        <v>54977.1</v>
      </c>
      <c r="AA1708" s="46">
        <v>52110.847078159968</v>
      </c>
      <c r="AB1708" s="47">
        <f>_xlfn.XLOOKUP($F1708,Main_OG!$D$1:$D$766,Main_OG!AJ$1:AJ$766,"")</f>
        <v>0</v>
      </c>
      <c r="AC1708" s="47">
        <f>_xlfn.XLOOKUP($F1708,Main_OG!$D$1:$D$766,Main_OG!AK$1:AK$766,"")</f>
        <v>88970</v>
      </c>
      <c r="AD1708" s="47">
        <f>_xlfn.XLOOKUP($F1708,Main_OG!$D$1:$D$766,Main_OG!AL$1:AL$766,"")</f>
        <v>107082104</v>
      </c>
      <c r="AE1708" s="47">
        <f>_xlfn.XLOOKUP($F1708,Main_OG!$D$1:$D$766,Main_OG!AM$1:AM$766,"")</f>
        <v>0</v>
      </c>
      <c r="AF1708" s="48">
        <f>_xlfn.XLOOKUP($F1708,Main_OG!$D$1:$D$766,Main_OG!Z$1:Z$766,"")</f>
        <v>0</v>
      </c>
      <c r="AG1708" s="48">
        <f>_xlfn.XLOOKUP($F1708,Main_OG!$D$1:$D$766,Main_OG!AA$1:AA$766,"")</f>
        <v>2.2204719344600159</v>
      </c>
      <c r="AH1708" s="48">
        <f>_xlfn.XLOOKUP($F1708,Main_OG!$D$1:$D$766,Main_OG!AB$1:AB$766,"")</f>
        <v>20.27</v>
      </c>
      <c r="AI1708" s="48">
        <f>_xlfn.XLOOKUP($F1708,Main_OG!$D$1:$D$766,Main_OG!AC$1:AC$766,"")</f>
        <v>9.1182546074696553</v>
      </c>
      <c r="AJ1708" s="48">
        <f>_xlfn.XLOOKUP($F1708,Main_OG!$D$1:$D$766,Main_OG!AD$1:AD$766,"")</f>
        <v>0.68330088246943577</v>
      </c>
    </row>
    <row r="1709" spans="2:36" x14ac:dyDescent="0.35">
      <c r="B1709" s="36" t="s">
        <v>2821</v>
      </c>
      <c r="C1709" s="45" t="s">
        <v>804</v>
      </c>
      <c r="D1709" s="45" t="s">
        <v>4467</v>
      </c>
      <c r="E1709" s="36" t="s">
        <v>2818</v>
      </c>
      <c r="F1709" s="36" t="str">
        <f t="shared" si="78"/>
        <v>2009_RI</v>
      </c>
      <c r="G1709" s="45">
        <v>2009</v>
      </c>
      <c r="H1709" s="45">
        <f>_xlfn.XLOOKUP(J1709,Main_OG!$B$1:$B$766,Main_OG!$O$1:$O$766,"")</f>
        <v>1</v>
      </c>
      <c r="I1709" s="45">
        <f>_xlfn.XLOOKUP(F1709,Main_OG!$D$1:$D$766,Main_OG!$J$1:$J$766,"")</f>
        <v>0</v>
      </c>
      <c r="J1709" s="45" t="s">
        <v>804</v>
      </c>
      <c r="K1709" s="45" t="str">
        <f t="shared" si="79"/>
        <v>The Narragansett Electric Co_RI</v>
      </c>
      <c r="L1709" s="45" t="str">
        <f t="shared" si="80"/>
        <v>Narragansett Electric Co_RI</v>
      </c>
      <c r="M1709" s="45" t="s">
        <v>2823</v>
      </c>
      <c r="N1709" s="45">
        <v>0</v>
      </c>
      <c r="O1709" s="45">
        <v>49723</v>
      </c>
      <c r="P1709" s="45">
        <v>1737</v>
      </c>
      <c r="Q1709" s="45">
        <v>426299</v>
      </c>
      <c r="R1709" s="45">
        <v>0</v>
      </c>
      <c r="S1709" s="45">
        <v>2299100</v>
      </c>
      <c r="T1709" s="45">
        <v>420289</v>
      </c>
      <c r="U1709" s="45">
        <v>2896544</v>
      </c>
      <c r="V1709" s="45">
        <v>0</v>
      </c>
      <c r="W1709" s="45">
        <v>14.02</v>
      </c>
      <c r="X1709" s="45">
        <v>12.78</v>
      </c>
      <c r="Y1709" s="45">
        <v>15.57</v>
      </c>
      <c r="Z1709" s="46">
        <v>54481.5</v>
      </c>
      <c r="AA1709" s="46">
        <v>51707.594391285122</v>
      </c>
      <c r="AB1709" s="47">
        <f>_xlfn.XLOOKUP($F1709,Main_OG!$D$1:$D$766,Main_OG!AJ$1:AJ$766,"")</f>
        <v>0</v>
      </c>
      <c r="AC1709" s="47">
        <f>_xlfn.XLOOKUP($F1709,Main_OG!$D$1:$D$766,Main_OG!AK$1:AK$766,"")</f>
        <v>74526</v>
      </c>
      <c r="AD1709" s="47">
        <f>_xlfn.XLOOKUP($F1709,Main_OG!$D$1:$D$766,Main_OG!AL$1:AL$766,"")</f>
        <v>111772910</v>
      </c>
      <c r="AE1709" s="47">
        <f>_xlfn.XLOOKUP($F1709,Main_OG!$D$1:$D$766,Main_OG!AM$1:AM$766,"")</f>
        <v>0</v>
      </c>
      <c r="AF1709" s="48">
        <f>_xlfn.XLOOKUP($F1709,Main_OG!$D$1:$D$766,Main_OG!Z$1:Z$766,"")</f>
        <v>0</v>
      </c>
      <c r="AG1709" s="48">
        <f>_xlfn.XLOOKUP($F1709,Main_OG!$D$1:$D$766,Main_OG!AA$1:AA$766,"")</f>
        <v>2.2743975091886082</v>
      </c>
      <c r="AH1709" s="48">
        <f>_xlfn.XLOOKUP($F1709,Main_OG!$D$1:$D$766,Main_OG!AB$1:AB$766,"")</f>
        <v>11.84</v>
      </c>
      <c r="AI1709" s="48">
        <f>_xlfn.XLOOKUP($F1709,Main_OG!$D$1:$D$766,Main_OG!AC$1:AC$766,"")</f>
        <v>4.5973007921271787</v>
      </c>
      <c r="AJ1709" s="48">
        <f>_xlfn.XLOOKUP($F1709,Main_OG!$D$1:$D$766,Main_OG!AD$1:AD$766,"")</f>
        <v>0.68314474405108627</v>
      </c>
    </row>
    <row r="1710" spans="2:36" x14ac:dyDescent="0.35">
      <c r="B1710" s="36" t="s">
        <v>2821</v>
      </c>
      <c r="C1710" s="45" t="s">
        <v>804</v>
      </c>
      <c r="D1710" s="45" t="s">
        <v>4467</v>
      </c>
      <c r="E1710" s="36" t="s">
        <v>2818</v>
      </c>
      <c r="F1710" s="36" t="str">
        <f t="shared" si="78"/>
        <v>2010_RI</v>
      </c>
      <c r="G1710" s="45">
        <v>2010</v>
      </c>
      <c r="H1710" s="45">
        <f>_xlfn.XLOOKUP(J1710,Main_OG!$B$1:$B$766,Main_OG!$O$1:$O$766,"")</f>
        <v>1</v>
      </c>
      <c r="I1710" s="45">
        <f>_xlfn.XLOOKUP(F1710,Main_OG!$D$1:$D$766,Main_OG!$J$1:$J$766,"")</f>
        <v>0</v>
      </c>
      <c r="J1710" s="45" t="s">
        <v>804</v>
      </c>
      <c r="K1710" s="45" t="str">
        <f t="shared" si="79"/>
        <v>The Narragansett Electric Co_RI</v>
      </c>
      <c r="L1710" s="45" t="str">
        <f t="shared" si="80"/>
        <v>Narragansett Electric Co_RI</v>
      </c>
      <c r="M1710" s="45" t="s">
        <v>2824</v>
      </c>
      <c r="N1710" s="45">
        <v>0</v>
      </c>
      <c r="O1710" s="45">
        <v>47728</v>
      </c>
      <c r="P1710" s="45">
        <v>1589</v>
      </c>
      <c r="Q1710" s="45">
        <v>424245</v>
      </c>
      <c r="R1710" s="45">
        <v>0</v>
      </c>
      <c r="S1710" s="45">
        <v>1938910</v>
      </c>
      <c r="T1710" s="45">
        <v>279799</v>
      </c>
      <c r="U1710" s="45">
        <v>3068731</v>
      </c>
      <c r="V1710" s="45">
        <v>0</v>
      </c>
      <c r="W1710" s="45">
        <v>13.26</v>
      </c>
      <c r="X1710" s="45">
        <v>12.26</v>
      </c>
      <c r="Y1710" s="45">
        <v>15.9</v>
      </c>
      <c r="Z1710" s="46">
        <v>56050.6</v>
      </c>
      <c r="AA1710" s="46">
        <v>53179.240109526239</v>
      </c>
      <c r="AB1710" s="47">
        <f>_xlfn.XLOOKUP($F1710,Main_OG!$D$1:$D$766,Main_OG!AJ$1:AJ$766,"")</f>
        <v>0</v>
      </c>
      <c r="AC1710" s="47">
        <f>_xlfn.XLOOKUP($F1710,Main_OG!$D$1:$D$766,Main_OG!AK$1:AK$766,"")</f>
        <v>49406</v>
      </c>
      <c r="AD1710" s="47">
        <f>_xlfn.XLOOKUP($F1710,Main_OG!$D$1:$D$766,Main_OG!AL$1:AL$766,"")</f>
        <v>115306368</v>
      </c>
      <c r="AE1710" s="47">
        <f>_xlfn.XLOOKUP($F1710,Main_OG!$D$1:$D$766,Main_OG!AM$1:AM$766,"")</f>
        <v>0</v>
      </c>
      <c r="AF1710" s="48">
        <f>_xlfn.XLOOKUP($F1710,Main_OG!$D$1:$D$766,Main_OG!Z$1:Z$766,"")</f>
        <v>0</v>
      </c>
      <c r="AG1710" s="48">
        <f>_xlfn.XLOOKUP($F1710,Main_OG!$D$1:$D$766,Main_OG!AA$1:AA$766,"")</f>
        <v>2.2935982820086371</v>
      </c>
      <c r="AH1710" s="48">
        <f>_xlfn.XLOOKUP($F1710,Main_OG!$D$1:$D$766,Main_OG!AB$1:AB$766,"")</f>
        <v>16.5</v>
      </c>
      <c r="AI1710" s="48">
        <f>_xlfn.XLOOKUP($F1710,Main_OG!$D$1:$D$766,Main_OG!AC$1:AC$766,"")</f>
        <v>4.9924248044436963</v>
      </c>
      <c r="AJ1710" s="48">
        <f>_xlfn.XLOOKUP($F1710,Main_OG!$D$1:$D$766,Main_OG!AD$1:AD$766,"")</f>
        <v>0.70992248279802228</v>
      </c>
    </row>
    <row r="1711" spans="2:36" x14ac:dyDescent="0.35">
      <c r="B1711" s="36" t="s">
        <v>2821</v>
      </c>
      <c r="C1711" s="45" t="s">
        <v>804</v>
      </c>
      <c r="D1711" s="45" t="s">
        <v>4467</v>
      </c>
      <c r="E1711" s="36" t="s">
        <v>2818</v>
      </c>
      <c r="F1711" s="36" t="str">
        <f t="shared" si="78"/>
        <v>2011_RI</v>
      </c>
      <c r="G1711" s="45">
        <v>2011</v>
      </c>
      <c r="H1711" s="45">
        <f>_xlfn.XLOOKUP(J1711,Main_OG!$B$1:$B$766,Main_OG!$O$1:$O$766,"")</f>
        <v>1</v>
      </c>
      <c r="I1711" s="45">
        <f>_xlfn.XLOOKUP(F1711,Main_OG!$D$1:$D$766,Main_OG!$J$1:$J$766,"")</f>
        <v>0</v>
      </c>
      <c r="J1711" s="45" t="s">
        <v>804</v>
      </c>
      <c r="K1711" s="45" t="str">
        <f t="shared" si="79"/>
        <v>The Narragansett Electric Co_RI</v>
      </c>
      <c r="L1711" s="45" t="str">
        <f t="shared" si="80"/>
        <v>Narragansett Electric Co_RI</v>
      </c>
      <c r="M1711" s="45" t="s">
        <v>2825</v>
      </c>
      <c r="N1711" s="45">
        <v>0</v>
      </c>
      <c r="O1711" s="45">
        <v>47703</v>
      </c>
      <c r="P1711" s="45">
        <v>1567</v>
      </c>
      <c r="Q1711" s="45">
        <v>424116</v>
      </c>
      <c r="R1711" s="45">
        <v>0</v>
      </c>
      <c r="S1711" s="45">
        <v>1874368</v>
      </c>
      <c r="T1711" s="45">
        <v>262175</v>
      </c>
      <c r="U1711" s="45">
        <v>3064447</v>
      </c>
      <c r="V1711" s="45">
        <v>0</v>
      </c>
      <c r="W1711" s="45">
        <v>12.49</v>
      </c>
      <c r="X1711" s="45">
        <v>11.71</v>
      </c>
      <c r="Y1711" s="45">
        <v>14.27</v>
      </c>
      <c r="Z1711" s="46">
        <v>56026.6</v>
      </c>
      <c r="AA1711" s="46">
        <v>53164.792390416282</v>
      </c>
      <c r="AB1711" s="47">
        <f>_xlfn.XLOOKUP($F1711,Main_OG!$D$1:$D$766,Main_OG!AJ$1:AJ$766,"")</f>
        <v>0</v>
      </c>
      <c r="AC1711" s="47">
        <f>_xlfn.XLOOKUP($F1711,Main_OG!$D$1:$D$766,Main_OG!AK$1:AK$766,"")</f>
        <v>56500</v>
      </c>
      <c r="AD1711" s="47">
        <f>_xlfn.XLOOKUP($F1711,Main_OG!$D$1:$D$766,Main_OG!AL$1:AL$766,"")</f>
        <v>129303446</v>
      </c>
      <c r="AE1711" s="47">
        <f>_xlfn.XLOOKUP($F1711,Main_OG!$D$1:$D$766,Main_OG!AM$1:AM$766,"")</f>
        <v>0</v>
      </c>
      <c r="AF1711" s="48">
        <f>_xlfn.XLOOKUP($F1711,Main_OG!$D$1:$D$766,Main_OG!Z$1:Z$766,"")</f>
        <v>5.18</v>
      </c>
      <c r="AG1711" s="48">
        <f>_xlfn.XLOOKUP($F1711,Main_OG!$D$1:$D$766,Main_OG!AA$1:AA$766,"")</f>
        <v>2.3089180475565318</v>
      </c>
      <c r="AH1711" s="48">
        <f>_xlfn.XLOOKUP($F1711,Main_OG!$D$1:$D$766,Main_OG!AB$1:AB$766,"")</f>
        <v>22.15</v>
      </c>
      <c r="AI1711" s="48">
        <f>_xlfn.XLOOKUP($F1711,Main_OG!$D$1:$D$766,Main_OG!AC$1:AC$766,"")</f>
        <v>5.01</v>
      </c>
      <c r="AJ1711" s="48">
        <f>_xlfn.XLOOKUP($F1711,Main_OG!$D$1:$D$766,Main_OG!AD$1:AD$766,"")</f>
        <v>0.75949643062398253</v>
      </c>
    </row>
    <row r="1712" spans="2:36" x14ac:dyDescent="0.35">
      <c r="B1712" s="36" t="s">
        <v>2821</v>
      </c>
      <c r="C1712" s="45" t="s">
        <v>804</v>
      </c>
      <c r="D1712" s="45" t="s">
        <v>4467</v>
      </c>
      <c r="E1712" s="36" t="s">
        <v>2818</v>
      </c>
      <c r="F1712" s="36" t="str">
        <f t="shared" si="78"/>
        <v>2012_RI</v>
      </c>
      <c r="G1712" s="45">
        <v>2012</v>
      </c>
      <c r="H1712" s="45">
        <f>_xlfn.XLOOKUP(J1712,Main_OG!$B$1:$B$766,Main_OG!$O$1:$O$766,"")</f>
        <v>1</v>
      </c>
      <c r="I1712" s="45">
        <f>_xlfn.XLOOKUP(F1712,Main_OG!$D$1:$D$766,Main_OG!$J$1:$J$766,"")</f>
        <v>0</v>
      </c>
      <c r="J1712" s="45" t="s">
        <v>804</v>
      </c>
      <c r="K1712" s="45" t="str">
        <f t="shared" si="79"/>
        <v>The Narragansett Electric Co_RI</v>
      </c>
      <c r="L1712" s="45" t="str">
        <f t="shared" si="80"/>
        <v>Narragansett Electric Co_RI</v>
      </c>
      <c r="M1712" s="45" t="s">
        <v>2826</v>
      </c>
      <c r="N1712" s="45">
        <v>0</v>
      </c>
      <c r="O1712" s="45">
        <v>46361</v>
      </c>
      <c r="P1712" s="45">
        <v>1474</v>
      </c>
      <c r="Q1712" s="45">
        <v>425083</v>
      </c>
      <c r="R1712" s="45">
        <v>0</v>
      </c>
      <c r="S1712" s="45">
        <v>1704682</v>
      </c>
      <c r="T1712" s="45">
        <v>205878</v>
      </c>
      <c r="U1712" s="45">
        <v>3039610</v>
      </c>
      <c r="V1712" s="45">
        <v>0</v>
      </c>
      <c r="W1712" s="45">
        <v>12.208652000000001</v>
      </c>
      <c r="X1712" s="45">
        <v>11.642818</v>
      </c>
      <c r="Y1712" s="45">
        <v>14.366603</v>
      </c>
      <c r="Z1712" s="46">
        <v>56487.4</v>
      </c>
      <c r="AA1712" s="46">
        <v>53547.990175306877</v>
      </c>
      <c r="AB1712" s="47">
        <f>_xlfn.XLOOKUP($F1712,Main_OG!$D$1:$D$766,Main_OG!AJ$1:AJ$766,"")</f>
        <v>0</v>
      </c>
      <c r="AC1712" s="47">
        <f>_xlfn.XLOOKUP($F1712,Main_OG!$D$1:$D$766,Main_OG!AK$1:AK$766,"")</f>
        <v>61030</v>
      </c>
      <c r="AD1712" s="47">
        <f>_xlfn.XLOOKUP($F1712,Main_OG!$D$1:$D$766,Main_OG!AL$1:AL$766,"")</f>
        <v>122073762</v>
      </c>
      <c r="AE1712" s="47">
        <f>_xlfn.XLOOKUP($F1712,Main_OG!$D$1:$D$766,Main_OG!AM$1:AM$766,"")</f>
        <v>0</v>
      </c>
      <c r="AF1712" s="48">
        <f>_xlfn.XLOOKUP($F1712,Main_OG!$D$1:$D$766,Main_OG!Z$1:Z$766,"")</f>
        <v>3.88</v>
      </c>
      <c r="AG1712" s="48">
        <f>_xlfn.XLOOKUP($F1712,Main_OG!$D$1:$D$766,Main_OG!AA$1:AA$766,"")</f>
        <v>2.324237813104427</v>
      </c>
      <c r="AH1712" s="48">
        <f>_xlfn.XLOOKUP($F1712,Main_OG!$D$1:$D$766,Main_OG!AB$1:AB$766,"")</f>
        <v>23.43</v>
      </c>
      <c r="AI1712" s="48">
        <f>_xlfn.XLOOKUP($F1712,Main_OG!$D$1:$D$766,Main_OG!AC$1:AC$766,"")</f>
        <v>3.86</v>
      </c>
      <c r="AJ1712" s="48">
        <f>_xlfn.XLOOKUP($F1712,Main_OG!$D$1:$D$766,Main_OG!AD$1:AD$766,"")</f>
        <v>0.75442193202762442</v>
      </c>
    </row>
    <row r="1713" spans="2:36" x14ac:dyDescent="0.35">
      <c r="B1713" s="36" t="s">
        <v>2821</v>
      </c>
      <c r="C1713" s="45" t="s">
        <v>804</v>
      </c>
      <c r="D1713" s="45" t="s">
        <v>4467</v>
      </c>
      <c r="E1713" s="36" t="s">
        <v>2818</v>
      </c>
      <c r="F1713" s="36" t="str">
        <f t="shared" si="78"/>
        <v>2013_RI</v>
      </c>
      <c r="G1713" s="45">
        <v>2013</v>
      </c>
      <c r="H1713" s="45">
        <f>_xlfn.XLOOKUP(J1713,Main_OG!$B$1:$B$766,Main_OG!$O$1:$O$766,"")</f>
        <v>1</v>
      </c>
      <c r="I1713" s="45">
        <f>_xlfn.XLOOKUP(F1713,Main_OG!$D$1:$D$766,Main_OG!$J$1:$J$766,"")</f>
        <v>0</v>
      </c>
      <c r="J1713" s="45" t="s">
        <v>804</v>
      </c>
      <c r="K1713" s="45" t="str">
        <f t="shared" si="79"/>
        <v>The Narragansett Electric Co_RI</v>
      </c>
      <c r="L1713" s="45" t="str">
        <f t="shared" si="80"/>
        <v>Narragansett Electric Co_RI</v>
      </c>
      <c r="M1713" s="45" t="s">
        <v>2827</v>
      </c>
      <c r="N1713" s="45">
        <v>0</v>
      </c>
      <c r="O1713" s="45">
        <v>47353</v>
      </c>
      <c r="P1713" s="45">
        <v>1477</v>
      </c>
      <c r="Q1713" s="45">
        <v>423574</v>
      </c>
      <c r="R1713" s="45">
        <v>0</v>
      </c>
      <c r="S1713" s="45">
        <v>1796626</v>
      </c>
      <c r="T1713" s="45">
        <v>228638</v>
      </c>
      <c r="U1713" s="45">
        <v>3048123</v>
      </c>
      <c r="V1713" s="45">
        <v>0</v>
      </c>
      <c r="W1713" s="45">
        <v>13.182543000000001</v>
      </c>
      <c r="X1713" s="45">
        <v>12.609802</v>
      </c>
      <c r="Y1713" s="45">
        <v>15.146715</v>
      </c>
      <c r="Z1713" s="46">
        <v>57037.2</v>
      </c>
      <c r="AA1713" s="46">
        <v>54035.014589412254</v>
      </c>
      <c r="AB1713" s="47">
        <f>_xlfn.XLOOKUP($F1713,Main_OG!$D$1:$D$766,Main_OG!AJ$1:AJ$766,"")</f>
        <v>0</v>
      </c>
      <c r="AC1713" s="47">
        <f>_xlfn.XLOOKUP($F1713,Main_OG!$D$1:$D$766,Main_OG!AK$1:AK$766,"")</f>
        <v>150168</v>
      </c>
      <c r="AD1713" s="47">
        <f>_xlfn.XLOOKUP($F1713,Main_OG!$D$1:$D$766,Main_OG!AL$1:AL$766,"")</f>
        <v>93486368</v>
      </c>
      <c r="AE1713" s="47">
        <f>_xlfn.XLOOKUP($F1713,Main_OG!$D$1:$D$766,Main_OG!AM$1:AM$766,"")</f>
        <v>0</v>
      </c>
      <c r="AF1713" s="48">
        <f>_xlfn.XLOOKUP($F1713,Main_OG!$D$1:$D$766,Main_OG!Z$1:Z$766,"")</f>
        <v>5.8</v>
      </c>
      <c r="AG1713" s="48">
        <f>_xlfn.XLOOKUP($F1713,Main_OG!$D$1:$D$766,Main_OG!AA$1:AA$766,"")</f>
        <v>2.3089180475565318</v>
      </c>
      <c r="AH1713" s="48">
        <f>_xlfn.XLOOKUP($F1713,Main_OG!$D$1:$D$766,Main_OG!AB$1:AB$766,"")</f>
        <v>22.862714639490921</v>
      </c>
      <c r="AI1713" s="48">
        <f>_xlfn.XLOOKUP($F1713,Main_OG!$D$1:$D$766,Main_OG!AC$1:AC$766,"")</f>
        <v>5.66</v>
      </c>
      <c r="AJ1713" s="48">
        <f>_xlfn.XLOOKUP($F1713,Main_OG!$D$1:$D$766,Main_OG!AD$1:AD$766,"")</f>
        <v>0.73100116927520231</v>
      </c>
    </row>
    <row r="1714" spans="2:36" x14ac:dyDescent="0.35">
      <c r="B1714" s="36" t="s">
        <v>2821</v>
      </c>
      <c r="C1714" s="45" t="s">
        <v>804</v>
      </c>
      <c r="D1714" s="45" t="s">
        <v>4467</v>
      </c>
      <c r="E1714" s="36" t="s">
        <v>2818</v>
      </c>
      <c r="F1714" s="36" t="str">
        <f t="shared" si="78"/>
        <v>2014_RI</v>
      </c>
      <c r="G1714" s="45">
        <v>2014</v>
      </c>
      <c r="H1714" s="45">
        <f>_xlfn.XLOOKUP(J1714,Main_OG!$B$1:$B$766,Main_OG!$O$1:$O$766,"")</f>
        <v>1</v>
      </c>
      <c r="I1714" s="45">
        <f>_xlfn.XLOOKUP(F1714,Main_OG!$D$1:$D$766,Main_OG!$J$1:$J$766,"")</f>
        <v>0</v>
      </c>
      <c r="J1714" s="45" t="s">
        <v>804</v>
      </c>
      <c r="K1714" s="45" t="str">
        <f t="shared" si="79"/>
        <v>The Narragansett Electric Co_RI</v>
      </c>
      <c r="L1714" s="45" t="str">
        <f t="shared" si="80"/>
        <v>Narragansett Electric Co_RI</v>
      </c>
      <c r="M1714" s="45" t="s">
        <v>2828</v>
      </c>
      <c r="N1714" s="45">
        <v>0</v>
      </c>
      <c r="O1714" s="45">
        <v>48072</v>
      </c>
      <c r="P1714" s="45">
        <v>1459</v>
      </c>
      <c r="Q1714" s="45">
        <v>410974</v>
      </c>
      <c r="R1714" s="45">
        <v>0</v>
      </c>
      <c r="S1714" s="45">
        <v>1901360</v>
      </c>
      <c r="T1714" s="45">
        <v>253505</v>
      </c>
      <c r="U1714" s="45">
        <v>2852069</v>
      </c>
      <c r="V1714" s="45">
        <v>0</v>
      </c>
      <c r="W1714" s="45">
        <v>15.380280000000001</v>
      </c>
      <c r="X1714" s="45">
        <v>14.885662999999999</v>
      </c>
      <c r="Y1714" s="45">
        <v>17.063303999999999</v>
      </c>
      <c r="Z1714" s="46">
        <v>57602.7</v>
      </c>
      <c r="AA1714" s="46">
        <v>54521.628265110347</v>
      </c>
      <c r="AB1714" s="47">
        <f>_xlfn.XLOOKUP($F1714,Main_OG!$D$1:$D$766,Main_OG!AJ$1:AJ$766,"")</f>
        <v>0</v>
      </c>
      <c r="AC1714" s="47">
        <f>_xlfn.XLOOKUP($F1714,Main_OG!$D$1:$D$766,Main_OG!AK$1:AK$766,"")</f>
        <v>225030</v>
      </c>
      <c r="AD1714" s="47">
        <f>_xlfn.XLOOKUP($F1714,Main_OG!$D$1:$D$766,Main_OG!AL$1:AL$766,"")</f>
        <v>90585544</v>
      </c>
      <c r="AE1714" s="47">
        <f>_xlfn.XLOOKUP($F1714,Main_OG!$D$1:$D$766,Main_OG!AM$1:AM$766,"")</f>
        <v>0</v>
      </c>
      <c r="AF1714" s="48">
        <f>_xlfn.XLOOKUP($F1714,Main_OG!$D$1:$D$766,Main_OG!Z$1:Z$766,"")</f>
        <v>0</v>
      </c>
      <c r="AG1714" s="48">
        <f>_xlfn.XLOOKUP($F1714,Main_OG!$D$1:$D$766,Main_OG!AA$1:AA$766,"")</f>
        <v>2.322195177698041</v>
      </c>
      <c r="AH1714" s="48">
        <f>_xlfn.XLOOKUP($F1714,Main_OG!$D$1:$D$766,Main_OG!AB$1:AB$766,"")</f>
        <v>20.48845299552563</v>
      </c>
      <c r="AI1714" s="48">
        <f>_xlfn.XLOOKUP($F1714,Main_OG!$D$1:$D$766,Main_OG!AC$1:AC$766,"")</f>
        <v>4.9924248044436963</v>
      </c>
      <c r="AJ1714" s="48">
        <f>_xlfn.XLOOKUP($F1714,Main_OG!$D$1:$D$766,Main_OG!AD$1:AD$766,"")</f>
        <v>0.68548682032632846</v>
      </c>
    </row>
    <row r="1715" spans="2:36" x14ac:dyDescent="0.35">
      <c r="B1715" s="36" t="s">
        <v>2821</v>
      </c>
      <c r="C1715" s="45" t="s">
        <v>804</v>
      </c>
      <c r="D1715" s="45" t="s">
        <v>4467</v>
      </c>
      <c r="E1715" s="36" t="s">
        <v>2818</v>
      </c>
      <c r="F1715" s="36" t="str">
        <f t="shared" si="78"/>
        <v>2015_RI</v>
      </c>
      <c r="G1715" s="45">
        <v>2015</v>
      </c>
      <c r="H1715" s="45">
        <f>_xlfn.XLOOKUP(J1715,Main_OG!$B$1:$B$766,Main_OG!$O$1:$O$766,"")</f>
        <v>1</v>
      </c>
      <c r="I1715" s="45">
        <f>_xlfn.XLOOKUP(F1715,Main_OG!$D$1:$D$766,Main_OG!$J$1:$J$766,"")</f>
        <v>0</v>
      </c>
      <c r="J1715" s="45" t="s">
        <v>804</v>
      </c>
      <c r="K1715" s="45" t="str">
        <f t="shared" si="79"/>
        <v>The Narragansett Electric Co_RI</v>
      </c>
      <c r="L1715" s="45" t="str">
        <f t="shared" si="80"/>
        <v>Narragansett Electric Co_RI</v>
      </c>
      <c r="M1715" s="45" t="s">
        <v>2829</v>
      </c>
      <c r="N1715" s="45">
        <v>0</v>
      </c>
      <c r="O1715" s="45">
        <v>45199</v>
      </c>
      <c r="P1715" s="45">
        <v>1333</v>
      </c>
      <c r="Q1715" s="45">
        <v>402488</v>
      </c>
      <c r="R1715" s="45">
        <v>0</v>
      </c>
      <c r="S1715" s="45">
        <v>1483563</v>
      </c>
      <c r="T1715" s="45">
        <v>168772</v>
      </c>
      <c r="U1715" s="45">
        <v>2839932</v>
      </c>
      <c r="V1715" s="45">
        <v>0</v>
      </c>
      <c r="W1715" s="45">
        <v>17.661035999999999</v>
      </c>
      <c r="X1715" s="45">
        <v>17.333088</v>
      </c>
      <c r="Y1715" s="45">
        <v>19.198798</v>
      </c>
      <c r="Z1715" s="46">
        <v>58387.9</v>
      </c>
      <c r="AA1715" s="46">
        <v>55245.220392738665</v>
      </c>
      <c r="AB1715" s="47">
        <f>_xlfn.XLOOKUP($F1715,Main_OG!$D$1:$D$766,Main_OG!AJ$1:AJ$766,"")</f>
        <v>0</v>
      </c>
      <c r="AC1715" s="47">
        <f>_xlfn.XLOOKUP($F1715,Main_OG!$D$1:$D$766,Main_OG!AK$1:AK$766,"")</f>
        <v>302984</v>
      </c>
      <c r="AD1715" s="47">
        <f>_xlfn.XLOOKUP($F1715,Main_OG!$D$1:$D$766,Main_OG!AL$1:AL$766,"")</f>
        <v>101089072</v>
      </c>
      <c r="AE1715" s="47">
        <f>_xlfn.XLOOKUP($F1715,Main_OG!$D$1:$D$766,Main_OG!AM$1:AM$766,"")</f>
        <v>0</v>
      </c>
      <c r="AF1715" s="48">
        <f>_xlfn.XLOOKUP($F1715,Main_OG!$D$1:$D$766,Main_OG!Z$1:Z$766,"")</f>
        <v>0</v>
      </c>
      <c r="AG1715" s="48">
        <f>_xlfn.XLOOKUP($F1715,Main_OG!$D$1:$D$766,Main_OG!AA$1:AA$766,"")</f>
        <v>2.25948627072199</v>
      </c>
      <c r="AH1715" s="48">
        <f>_xlfn.XLOOKUP($F1715,Main_OG!$D$1:$D$766,Main_OG!AB$1:AB$766,"")</f>
        <v>16.73</v>
      </c>
      <c r="AI1715" s="48">
        <f>_xlfn.XLOOKUP($F1715,Main_OG!$D$1:$D$766,Main_OG!AC$1:AC$766,"")</f>
        <v>3.62</v>
      </c>
      <c r="AJ1715" s="48">
        <f>_xlfn.XLOOKUP($F1715,Main_OG!$D$1:$D$766,Main_OG!AD$1:AD$766,"")</f>
        <v>0.66963877086385626</v>
      </c>
    </row>
    <row r="1716" spans="2:36" x14ac:dyDescent="0.35">
      <c r="B1716" s="36" t="s">
        <v>2821</v>
      </c>
      <c r="C1716" s="45" t="s">
        <v>804</v>
      </c>
      <c r="D1716" s="45" t="s">
        <v>4467</v>
      </c>
      <c r="E1716" s="36" t="s">
        <v>2818</v>
      </c>
      <c r="F1716" s="36" t="str">
        <f t="shared" si="78"/>
        <v>2016_RI</v>
      </c>
      <c r="G1716" s="45">
        <v>2016</v>
      </c>
      <c r="H1716" s="45">
        <f>_xlfn.XLOOKUP(J1716,Main_OG!$B$1:$B$766,Main_OG!$O$1:$O$766,"")</f>
        <v>1</v>
      </c>
      <c r="I1716" s="45">
        <f>_xlfn.XLOOKUP(F1716,Main_OG!$D$1:$D$766,Main_OG!$J$1:$J$766,"")</f>
        <v>0</v>
      </c>
      <c r="J1716" s="45" t="s">
        <v>804</v>
      </c>
      <c r="K1716" s="45" t="str">
        <f t="shared" si="79"/>
        <v>The Narragansett Electric Co_RI</v>
      </c>
      <c r="L1716" s="45" t="str">
        <f t="shared" si="80"/>
        <v>Narragansett Electric Co_RI</v>
      </c>
      <c r="M1716" s="45" t="s">
        <v>2830</v>
      </c>
      <c r="N1716" s="45">
        <v>0</v>
      </c>
      <c r="O1716" s="45">
        <v>43470</v>
      </c>
      <c r="P1716" s="45">
        <v>1236</v>
      </c>
      <c r="Q1716" s="45">
        <v>386171</v>
      </c>
      <c r="R1716" s="45">
        <v>0</v>
      </c>
      <c r="S1716" s="45">
        <v>1133231</v>
      </c>
      <c r="T1716" s="45">
        <v>123246</v>
      </c>
      <c r="U1716" s="45">
        <v>2698286</v>
      </c>
      <c r="V1716" s="45">
        <v>0</v>
      </c>
      <c r="W1716" s="45">
        <v>16.263224000000001</v>
      </c>
      <c r="X1716" s="45">
        <v>15.187268</v>
      </c>
      <c r="Y1716" s="45">
        <v>18.434757999999999</v>
      </c>
      <c r="Z1716" s="46">
        <v>58630</v>
      </c>
      <c r="AA1716" s="46">
        <v>55425.518237576289</v>
      </c>
      <c r="AB1716" s="47">
        <f>_xlfn.XLOOKUP($F1716,Main_OG!$D$1:$D$766,Main_OG!AJ$1:AJ$766,"")</f>
        <v>0</v>
      </c>
      <c r="AC1716" s="47">
        <f>_xlfn.XLOOKUP($F1716,Main_OG!$D$1:$D$766,Main_OG!AK$1:AK$766,"")</f>
        <v>88724</v>
      </c>
      <c r="AD1716" s="47">
        <f>_xlfn.XLOOKUP($F1716,Main_OG!$D$1:$D$766,Main_OG!AL$1:AL$766,"")</f>
        <v>94287188</v>
      </c>
      <c r="AE1716" s="47">
        <f>_xlfn.XLOOKUP($F1716,Main_OG!$D$1:$D$766,Main_OG!AM$1:AM$766,"")</f>
        <v>0</v>
      </c>
      <c r="AF1716" s="48">
        <f>_xlfn.XLOOKUP($F1716,Main_OG!$D$1:$D$766,Main_OG!Z$1:Z$766,"")</f>
        <v>0</v>
      </c>
      <c r="AG1716" s="48">
        <f>_xlfn.XLOOKUP($F1716,Main_OG!$D$1:$D$766,Main_OG!AA$1:AA$766,"")</f>
        <v>2.2143440282408582</v>
      </c>
      <c r="AH1716" s="48">
        <f>_xlfn.XLOOKUP($F1716,Main_OG!$D$1:$D$766,Main_OG!AB$1:AB$766,"")</f>
        <v>11.309272049594229</v>
      </c>
      <c r="AI1716" s="48">
        <f>_xlfn.XLOOKUP($F1716,Main_OG!$D$1:$D$766,Main_OG!AC$1:AC$766,"")</f>
        <v>3.2924726584307722</v>
      </c>
      <c r="AJ1716" s="48">
        <f>_xlfn.XLOOKUP($F1716,Main_OG!$D$1:$D$766,Main_OG!AD$1:AD$766,"")</f>
        <v>0.65636700530415037</v>
      </c>
    </row>
    <row r="1717" spans="2:36" x14ac:dyDescent="0.35">
      <c r="B1717" s="36" t="s">
        <v>2821</v>
      </c>
      <c r="C1717" s="45" t="s">
        <v>804</v>
      </c>
      <c r="D1717" s="45" t="s">
        <v>4467</v>
      </c>
      <c r="E1717" s="36" t="s">
        <v>2818</v>
      </c>
      <c r="F1717" s="36" t="str">
        <f t="shared" si="78"/>
        <v>2017_RI</v>
      </c>
      <c r="G1717" s="45">
        <v>2017</v>
      </c>
      <c r="H1717" s="45">
        <f>_xlfn.XLOOKUP(J1717,Main_OG!$B$1:$B$766,Main_OG!$O$1:$O$766,"")</f>
        <v>1</v>
      </c>
      <c r="I1717" s="45">
        <f>_xlfn.XLOOKUP(F1717,Main_OG!$D$1:$D$766,Main_OG!$J$1:$J$766,"")</f>
        <v>0</v>
      </c>
      <c r="J1717" s="45" t="s">
        <v>804</v>
      </c>
      <c r="K1717" s="45" t="str">
        <f t="shared" si="79"/>
        <v>The Narragansett Electric Co_RI</v>
      </c>
      <c r="L1717" s="45" t="str">
        <f t="shared" si="80"/>
        <v>Narragansett Electric Co_RI</v>
      </c>
      <c r="M1717" s="45" t="s">
        <v>2831</v>
      </c>
      <c r="N1717" s="45">
        <v>0</v>
      </c>
      <c r="O1717" s="45">
        <v>43377</v>
      </c>
      <c r="P1717" s="45">
        <v>1214</v>
      </c>
      <c r="Q1717" s="45">
        <v>377572</v>
      </c>
      <c r="R1717" s="45">
        <v>0</v>
      </c>
      <c r="S1717" s="45">
        <v>1111449</v>
      </c>
      <c r="T1717" s="45">
        <v>125094</v>
      </c>
      <c r="U1717" s="45">
        <v>2631619</v>
      </c>
      <c r="V1717" s="45">
        <v>0</v>
      </c>
      <c r="W1717" s="45">
        <v>15.975083</v>
      </c>
      <c r="X1717" s="45">
        <v>15.584040999999999</v>
      </c>
      <c r="Y1717" s="45">
        <v>17.992722000000001</v>
      </c>
      <c r="Z1717" s="46">
        <v>58771.6</v>
      </c>
      <c r="AA1717" s="46">
        <v>55625.741798336858</v>
      </c>
      <c r="AB1717" s="47">
        <f>_xlfn.XLOOKUP($F1717,Main_OG!$D$1:$D$766,Main_OG!AJ$1:AJ$766,"")</f>
        <v>0</v>
      </c>
      <c r="AC1717" s="47">
        <f>_xlfn.XLOOKUP($F1717,Main_OG!$D$1:$D$766,Main_OG!AK$1:AK$766,"")</f>
        <v>161672</v>
      </c>
      <c r="AD1717" s="47">
        <f>_xlfn.XLOOKUP($F1717,Main_OG!$D$1:$D$766,Main_OG!AL$1:AL$766,"")</f>
        <v>104939608</v>
      </c>
      <c r="AE1717" s="47">
        <f>_xlfn.XLOOKUP($F1717,Main_OG!$D$1:$D$766,Main_OG!AM$1:AM$766,"")</f>
        <v>0</v>
      </c>
      <c r="AF1717" s="48">
        <f>_xlfn.XLOOKUP($F1717,Main_OG!$D$1:$D$766,Main_OG!Z$1:Z$766,"")</f>
        <v>0</v>
      </c>
      <c r="AG1717" s="48">
        <f>_xlfn.XLOOKUP($F1717,Main_OG!$D$1:$D$766,Main_OG!AA$1:AA$766,"")</f>
        <v>2.1875855044172008</v>
      </c>
      <c r="AH1717" s="48">
        <f>_xlfn.XLOOKUP($F1717,Main_OG!$D$1:$D$766,Main_OG!AB$1:AB$766,"")</f>
        <v>14.73443638842941</v>
      </c>
      <c r="AI1717" s="48">
        <f>_xlfn.XLOOKUP($F1717,Main_OG!$D$1:$D$766,Main_OG!AC$1:AC$766,"")</f>
        <v>3.7243523928232452</v>
      </c>
      <c r="AJ1717" s="48">
        <f>_xlfn.XLOOKUP($F1717,Main_OG!$D$1:$D$766,Main_OG!AD$1:AD$766,"")</f>
        <v>0.62802788237371954</v>
      </c>
    </row>
    <row r="1718" spans="2:36" x14ac:dyDescent="0.35">
      <c r="B1718" s="36" t="s">
        <v>2821</v>
      </c>
      <c r="C1718" s="45" t="s">
        <v>804</v>
      </c>
      <c r="D1718" s="45" t="s">
        <v>4467</v>
      </c>
      <c r="E1718" s="36" t="s">
        <v>2818</v>
      </c>
      <c r="F1718" s="36" t="str">
        <f t="shared" si="78"/>
        <v>2018_RI</v>
      </c>
      <c r="G1718" s="45">
        <v>2018</v>
      </c>
      <c r="H1718" s="45">
        <f>_xlfn.XLOOKUP(J1718,Main_OG!$B$1:$B$766,Main_OG!$O$1:$O$766,"")</f>
        <v>1</v>
      </c>
      <c r="I1718" s="45">
        <f>_xlfn.XLOOKUP(F1718,Main_OG!$D$1:$D$766,Main_OG!$J$1:$J$766,"")</f>
        <v>0</v>
      </c>
      <c r="J1718" s="45" t="s">
        <v>804</v>
      </c>
      <c r="K1718" s="45" t="str">
        <f t="shared" si="79"/>
        <v>The Narragansett Electric Co_RI</v>
      </c>
      <c r="L1718" s="45" t="str">
        <f t="shared" si="80"/>
        <v>Narragansett Electric Co_RI</v>
      </c>
      <c r="M1718" s="45" t="s">
        <v>2832</v>
      </c>
      <c r="N1718" s="45">
        <v>0</v>
      </c>
      <c r="O1718" s="45">
        <v>44475</v>
      </c>
      <c r="P1718" s="45">
        <v>1238</v>
      </c>
      <c r="Q1718" s="45">
        <v>386200</v>
      </c>
      <c r="R1718" s="45">
        <v>0</v>
      </c>
      <c r="S1718" s="45">
        <v>1166411</v>
      </c>
      <c r="T1718" s="45">
        <v>134366</v>
      </c>
      <c r="U1718" s="45">
        <v>2734095</v>
      </c>
      <c r="V1718" s="45">
        <v>0</v>
      </c>
      <c r="W1718" s="45">
        <v>17.760712000000002</v>
      </c>
      <c r="X1718" s="45">
        <v>17.479272999999999</v>
      </c>
      <c r="Y1718" s="45">
        <v>20.374715999999999</v>
      </c>
      <c r="Z1718" s="46">
        <v>58740.1</v>
      </c>
      <c r="AA1718" s="46">
        <v>55449.818660333149</v>
      </c>
      <c r="AB1718" s="47">
        <f>_xlfn.XLOOKUP($F1718,Main_OG!$D$1:$D$766,Main_OG!AJ$1:AJ$766,"")</f>
        <v>0</v>
      </c>
      <c r="AC1718" s="47">
        <f>_xlfn.XLOOKUP($F1718,Main_OG!$D$1:$D$766,Main_OG!AK$1:AK$766,"")</f>
        <v>229848</v>
      </c>
      <c r="AD1718" s="47">
        <f>_xlfn.XLOOKUP($F1718,Main_OG!$D$1:$D$766,Main_OG!AL$1:AL$766,"")</f>
        <v>117868564</v>
      </c>
      <c r="AE1718" s="47">
        <f>_xlfn.XLOOKUP($F1718,Main_OG!$D$1:$D$766,Main_OG!AM$1:AM$766,"")</f>
        <v>0</v>
      </c>
      <c r="AF1718" s="48">
        <f>_xlfn.XLOOKUP($F1718,Main_OG!$D$1:$D$766,Main_OG!Z$1:Z$766,"")</f>
        <v>0</v>
      </c>
      <c r="AG1718" s="48">
        <f>_xlfn.XLOOKUP($F1718,Main_OG!$D$1:$D$766,Main_OG!AA$1:AA$766,"")</f>
        <v>2.1875855044172008</v>
      </c>
      <c r="AH1718" s="48">
        <f>_xlfn.XLOOKUP($F1718,Main_OG!$D$1:$D$766,Main_OG!AB$1:AB$766,"")</f>
        <v>15.87</v>
      </c>
      <c r="AI1718" s="48">
        <f>_xlfn.XLOOKUP($F1718,Main_OG!$D$1:$D$766,Main_OG!AC$1:AC$766,"")</f>
        <v>4.09</v>
      </c>
      <c r="AJ1718" s="48">
        <f>_xlfn.XLOOKUP($F1718,Main_OG!$D$1:$D$766,Main_OG!AD$1:AD$766,"")</f>
        <v>0.62810595158289428</v>
      </c>
    </row>
    <row r="1719" spans="2:36" x14ac:dyDescent="0.35">
      <c r="B1719" s="36" t="s">
        <v>2821</v>
      </c>
      <c r="C1719" s="45" t="s">
        <v>804</v>
      </c>
      <c r="D1719" s="45" t="s">
        <v>4467</v>
      </c>
      <c r="E1719" s="36" t="s">
        <v>2818</v>
      </c>
      <c r="F1719" s="36" t="str">
        <f t="shared" si="78"/>
        <v>2019_RI</v>
      </c>
      <c r="G1719" s="45">
        <v>2019</v>
      </c>
      <c r="H1719" s="45">
        <f>_xlfn.XLOOKUP(J1719,Main_OG!$B$1:$B$766,Main_OG!$O$1:$O$766,"")</f>
        <v>1</v>
      </c>
      <c r="I1719" s="45">
        <f>_xlfn.XLOOKUP(F1719,Main_OG!$D$1:$D$766,Main_OG!$J$1:$J$766,"")</f>
        <v>0</v>
      </c>
      <c r="J1719" s="45" t="s">
        <v>804</v>
      </c>
      <c r="K1719" s="45" t="str">
        <f t="shared" si="79"/>
        <v>The Narragansett Electric Co_RI</v>
      </c>
      <c r="L1719" s="45" t="str">
        <f t="shared" si="80"/>
        <v>Narragansett Electric Co_RI</v>
      </c>
      <c r="M1719" s="45" t="s">
        <v>2833</v>
      </c>
      <c r="N1719" s="45">
        <v>0</v>
      </c>
      <c r="O1719" s="45">
        <v>44746</v>
      </c>
      <c r="P1719" s="45">
        <v>1222</v>
      </c>
      <c r="Q1719" s="45">
        <v>389921</v>
      </c>
      <c r="R1719" s="45">
        <v>0</v>
      </c>
      <c r="S1719" s="45">
        <v>1186226</v>
      </c>
      <c r="T1719" s="45">
        <v>124817</v>
      </c>
      <c r="U1719" s="45">
        <v>2633297</v>
      </c>
      <c r="V1719" s="45">
        <v>0</v>
      </c>
      <c r="W1719" s="45">
        <v>17.104043000000001</v>
      </c>
      <c r="X1719" s="45">
        <v>19.310911000000001</v>
      </c>
      <c r="Y1719" s="45">
        <v>21.519622999999999</v>
      </c>
      <c r="Z1719" s="46">
        <v>59866.6</v>
      </c>
      <c r="AA1719" s="46">
        <v>56576.239087168455</v>
      </c>
      <c r="AB1719" s="47">
        <f>_xlfn.XLOOKUP($F1719,Main_OG!$D$1:$D$766,Main_OG!AJ$1:AJ$766,"")</f>
        <v>0</v>
      </c>
      <c r="AC1719" s="47">
        <f>_xlfn.XLOOKUP($F1719,Main_OG!$D$1:$D$766,Main_OG!AK$1:AK$766,"")</f>
        <v>31462</v>
      </c>
      <c r="AD1719" s="47">
        <f>_xlfn.XLOOKUP($F1719,Main_OG!$D$1:$D$766,Main_OG!AL$1:AL$766,"")</f>
        <v>106449572</v>
      </c>
      <c r="AE1719" s="47">
        <f>_xlfn.XLOOKUP($F1719,Main_OG!$D$1:$D$766,Main_OG!AM$1:AM$766,"")</f>
        <v>0</v>
      </c>
      <c r="AF1719" s="48">
        <f>_xlfn.XLOOKUP($F1719,Main_OG!$D$1:$D$766,Main_OG!Z$1:Z$766,"")</f>
        <v>0</v>
      </c>
      <c r="AG1719" s="48">
        <f>_xlfn.XLOOKUP($F1719,Main_OG!$D$1:$D$766,Main_OG!AA$1:AA$766,"")</f>
        <v>2.176146746141439</v>
      </c>
      <c r="AH1719" s="48">
        <f>_xlfn.XLOOKUP($F1719,Main_OG!$D$1:$D$766,Main_OG!AB$1:AB$766,"")</f>
        <v>16.155101142605361</v>
      </c>
      <c r="AI1719" s="48">
        <f>_xlfn.XLOOKUP($F1719,Main_OG!$D$1:$D$766,Main_OG!AC$1:AC$766,"")</f>
        <v>3.3292283805067271</v>
      </c>
      <c r="AJ1719" s="48">
        <f>_xlfn.XLOOKUP($F1719,Main_OG!$D$1:$D$766,Main_OG!AD$1:AD$766,"")</f>
        <v>0.60296766622862785</v>
      </c>
    </row>
    <row r="1720" spans="2:36" x14ac:dyDescent="0.35">
      <c r="B1720" s="36" t="s">
        <v>2821</v>
      </c>
      <c r="C1720" s="45" t="s">
        <v>804</v>
      </c>
      <c r="D1720" s="45" t="s">
        <v>4467</v>
      </c>
      <c r="E1720" s="36" t="s">
        <v>2818</v>
      </c>
      <c r="F1720" s="36" t="str">
        <f t="shared" si="78"/>
        <v>2020_RI</v>
      </c>
      <c r="G1720" s="45">
        <v>2020</v>
      </c>
      <c r="H1720" s="45">
        <f>_xlfn.XLOOKUP(J1720,Main_OG!$B$1:$B$766,Main_OG!$O$1:$O$766,"")</f>
        <v>1</v>
      </c>
      <c r="I1720" s="45">
        <f>_xlfn.XLOOKUP(F1720,Main_OG!$D$1:$D$766,Main_OG!$J$1:$J$766,"")</f>
        <v>0</v>
      </c>
      <c r="J1720" s="45" t="s">
        <v>804</v>
      </c>
      <c r="K1720" s="45" t="str">
        <f t="shared" si="79"/>
        <v>The Narragansett Electric Co_RI</v>
      </c>
      <c r="L1720" s="45" t="str">
        <f t="shared" si="80"/>
        <v>Narragansett Electric Co_RI</v>
      </c>
      <c r="M1720" s="45" t="s">
        <v>2834</v>
      </c>
      <c r="N1720" s="45">
        <v>0</v>
      </c>
      <c r="O1720" s="45">
        <v>43986</v>
      </c>
      <c r="P1720" s="45">
        <v>1141</v>
      </c>
      <c r="Q1720" s="45">
        <v>0</v>
      </c>
      <c r="R1720" s="45">
        <v>0</v>
      </c>
      <c r="S1720" s="45">
        <v>1075785</v>
      </c>
      <c r="T1720" s="45">
        <v>102316</v>
      </c>
      <c r="U1720" s="45">
        <v>0</v>
      </c>
      <c r="V1720" s="45">
        <v>0</v>
      </c>
      <c r="W1720" s="45">
        <v>15.517310999999999</v>
      </c>
      <c r="X1720" s="45">
        <v>19.436159</v>
      </c>
      <c r="Y1720" s="45">
        <v>0</v>
      </c>
      <c r="Z1720" s="46">
        <v>58155.199999999997</v>
      </c>
      <c r="AA1720" s="46">
        <v>54966.8999361061</v>
      </c>
      <c r="AB1720" s="47">
        <f>_xlfn.XLOOKUP($F1720,Main_OG!$D$1:$D$766,Main_OG!AJ$1:AJ$766,"")</f>
        <v>0</v>
      </c>
      <c r="AC1720" s="47">
        <f>_xlfn.XLOOKUP($F1720,Main_OG!$D$1:$D$766,Main_OG!AK$1:AK$766,"")</f>
        <v>11410</v>
      </c>
      <c r="AD1720" s="47">
        <f>_xlfn.XLOOKUP($F1720,Main_OG!$D$1:$D$766,Main_OG!AL$1:AL$766,"")</f>
        <v>120142714</v>
      </c>
      <c r="AE1720" s="47">
        <f>_xlfn.XLOOKUP($F1720,Main_OG!$D$1:$D$766,Main_OG!AM$1:AM$766,"")</f>
        <v>0</v>
      </c>
      <c r="AF1720" s="48">
        <f>_xlfn.XLOOKUP($F1720,Main_OG!$D$1:$D$766,Main_OG!Z$1:Z$766,"")</f>
        <v>0</v>
      </c>
      <c r="AG1720" s="48">
        <f>_xlfn.XLOOKUP($F1720,Main_OG!$D$1:$D$766,Main_OG!AA$1:AA$766,"")</f>
        <v>2.127327759928813</v>
      </c>
      <c r="AH1720" s="48">
        <f>_xlfn.XLOOKUP($F1720,Main_OG!$D$1:$D$766,Main_OG!AB$1:AB$766,"")</f>
        <v>12.535325193609101</v>
      </c>
      <c r="AI1720" s="48">
        <f>_xlfn.XLOOKUP($F1720,Main_OG!$D$1:$D$766,Main_OG!AC$1:AC$766,"")</f>
        <v>2.8422150630003218</v>
      </c>
      <c r="AJ1720" s="48">
        <f>_xlfn.XLOOKUP($F1720,Main_OG!$D$1:$D$766,Main_OG!AD$1:AD$766,"")</f>
        <v>0.5848556097000881</v>
      </c>
    </row>
    <row r="1721" spans="2:36" x14ac:dyDescent="0.35">
      <c r="B1721" s="36" t="s">
        <v>2835</v>
      </c>
      <c r="C1721" s="45" t="s">
        <v>560</v>
      </c>
      <c r="D1721" s="45" t="s">
        <v>4469</v>
      </c>
      <c r="E1721" s="36" t="s">
        <v>2838</v>
      </c>
      <c r="F1721" s="36" t="str">
        <f t="shared" si="78"/>
        <v>2006_NV</v>
      </c>
      <c r="G1721" s="45">
        <v>2006</v>
      </c>
      <c r="H1721" s="45">
        <f>_xlfn.XLOOKUP(J1721,Main_OG!$B$1:$B$766,Main_OG!$O$1:$O$766,"")</f>
        <v>0</v>
      </c>
      <c r="I1721" s="45">
        <f>_xlfn.XLOOKUP(F1721,Main_OG!$D$1:$D$766,Main_OG!$J$1:$J$766,"")</f>
        <v>0</v>
      </c>
      <c r="J1721" s="45" t="s">
        <v>560</v>
      </c>
      <c r="K1721" s="45" t="str">
        <f t="shared" si="79"/>
        <v>Nevada Power Company_NV</v>
      </c>
      <c r="L1721" s="45" t="str">
        <f t="shared" si="80"/>
        <v>Nevada Power Co_NV</v>
      </c>
      <c r="M1721" s="45" t="s">
        <v>2836</v>
      </c>
      <c r="N1721" s="45">
        <v>17</v>
      </c>
      <c r="O1721" s="45">
        <v>92358</v>
      </c>
      <c r="P1721" s="45">
        <v>1534</v>
      </c>
      <c r="Q1721" s="45">
        <v>700425</v>
      </c>
      <c r="R1721" s="45">
        <v>810</v>
      </c>
      <c r="S1721" s="45">
        <v>454580</v>
      </c>
      <c r="T1721" s="45">
        <v>640179</v>
      </c>
      <c r="U1721" s="45">
        <v>975568</v>
      </c>
      <c r="V1721" s="45">
        <v>9.8949425849010506</v>
      </c>
      <c r="W1721" s="45">
        <v>9.8431671534694356</v>
      </c>
      <c r="X1721" s="45">
        <v>8.6030370442639565</v>
      </c>
      <c r="Y1721" s="45">
        <v>10.79987450656704</v>
      </c>
      <c r="Z1721" s="46">
        <v>156297.9</v>
      </c>
      <c r="AA1721" s="46">
        <v>61957.625647233988</v>
      </c>
      <c r="AB1721" s="47">
        <f>_xlfn.XLOOKUP($F1721,Main_OG!$D$1:$D$766,Main_OG!AJ$1:AJ$766,"")</f>
        <v>6975850</v>
      </c>
      <c r="AC1721" s="47">
        <f>_xlfn.XLOOKUP($F1721,Main_OG!$D$1:$D$766,Main_OG!AK$1:AK$766,"")</f>
        <v>73536.039999999994</v>
      </c>
      <c r="AD1721" s="47">
        <f>_xlfn.XLOOKUP($F1721,Main_OG!$D$1:$D$766,Main_OG!AL$1:AL$766,"")</f>
        <v>332724428.78000003</v>
      </c>
      <c r="AE1721" s="47">
        <f>_xlfn.XLOOKUP($F1721,Main_OG!$D$1:$D$766,Main_OG!AM$1:AM$766,"")</f>
        <v>0</v>
      </c>
      <c r="AF1721" s="48">
        <f>_xlfn.XLOOKUP($F1721,Main_OG!$D$1:$D$766,Main_OG!Z$1:Z$766,"")</f>
        <v>0</v>
      </c>
      <c r="AG1721" s="48">
        <f>_xlfn.XLOOKUP($F1721,Main_OG!$D$1:$D$766,Main_OG!AA$1:AA$766,"")</f>
        <v>2.2465548173415608</v>
      </c>
      <c r="AH1721" s="48">
        <f>_xlfn.XLOOKUP($F1721,Main_OG!$D$1:$D$766,Main_OG!AB$1:AB$766,"")</f>
        <v>13.34</v>
      </c>
      <c r="AI1721" s="48">
        <f>_xlfn.XLOOKUP($F1721,Main_OG!$D$1:$D$766,Main_OG!AC$1:AC$766,"")</f>
        <v>6.6</v>
      </c>
      <c r="AJ1721" s="48">
        <f>_xlfn.XLOOKUP($F1721,Main_OG!$D$1:$D$766,Main_OG!AD$1:AD$766,"")</f>
        <v>0.4704061490499184</v>
      </c>
    </row>
    <row r="1722" spans="2:36" x14ac:dyDescent="0.35">
      <c r="B1722" s="36" t="s">
        <v>2835</v>
      </c>
      <c r="C1722" s="45" t="s">
        <v>560</v>
      </c>
      <c r="D1722" s="45" t="s">
        <v>4469</v>
      </c>
      <c r="E1722" s="36" t="s">
        <v>2838</v>
      </c>
      <c r="F1722" s="36" t="str">
        <f t="shared" si="78"/>
        <v>2007_NV</v>
      </c>
      <c r="G1722" s="45">
        <v>2007</v>
      </c>
      <c r="H1722" s="45">
        <f>_xlfn.XLOOKUP(J1722,Main_OG!$B$1:$B$766,Main_OG!$O$1:$O$766,"")</f>
        <v>0</v>
      </c>
      <c r="I1722" s="45">
        <f>_xlfn.XLOOKUP(F1722,Main_OG!$D$1:$D$766,Main_OG!$J$1:$J$766,"")</f>
        <v>0</v>
      </c>
      <c r="J1722" s="45" t="s">
        <v>560</v>
      </c>
      <c r="K1722" s="45" t="str">
        <f t="shared" si="79"/>
        <v>Nevada Power Company_NV</v>
      </c>
      <c r="L1722" s="45" t="str">
        <f t="shared" si="80"/>
        <v>Nevada Power Co_NV</v>
      </c>
      <c r="M1722" s="45" t="s">
        <v>2837</v>
      </c>
      <c r="N1722" s="45">
        <v>17</v>
      </c>
      <c r="O1722" s="45">
        <v>96570</v>
      </c>
      <c r="P1722" s="45">
        <v>1602</v>
      </c>
      <c r="Q1722" s="45">
        <v>719381</v>
      </c>
      <c r="R1722" s="45">
        <v>848</v>
      </c>
      <c r="S1722" s="45">
        <v>492418</v>
      </c>
      <c r="T1722" s="45">
        <v>690445</v>
      </c>
      <c r="U1722" s="45">
        <v>1102418</v>
      </c>
      <c r="V1722" s="45">
        <v>9.98</v>
      </c>
      <c r="W1722" s="45">
        <v>10.199999999999999</v>
      </c>
      <c r="X1722" s="45">
        <v>9.01</v>
      </c>
      <c r="Y1722" s="45">
        <v>11.76</v>
      </c>
      <c r="Z1722" s="46">
        <v>157734.29999999999</v>
      </c>
      <c r="AA1722" s="46">
        <v>60642.035283913712</v>
      </c>
      <c r="AB1722" s="47">
        <f>_xlfn.XLOOKUP($F1722,Main_OG!$D$1:$D$766,Main_OG!AJ$1:AJ$766,"")</f>
        <v>6893540</v>
      </c>
      <c r="AC1722" s="47">
        <f>_xlfn.XLOOKUP($F1722,Main_OG!$D$1:$D$766,Main_OG!AK$1:AK$766,"")</f>
        <v>49910</v>
      </c>
      <c r="AD1722" s="47">
        <f>_xlfn.XLOOKUP($F1722,Main_OG!$D$1:$D$766,Main_OG!AL$1:AL$766,"")</f>
        <v>343317886</v>
      </c>
      <c r="AE1722" s="47">
        <f>_xlfn.XLOOKUP($F1722,Main_OG!$D$1:$D$766,Main_OG!AM$1:AM$766,"")</f>
        <v>0</v>
      </c>
      <c r="AF1722" s="48">
        <f>_xlfn.XLOOKUP($F1722,Main_OG!$D$1:$D$766,Main_OG!Z$1:Z$766,"")</f>
        <v>0</v>
      </c>
      <c r="AG1722" s="48">
        <f>_xlfn.XLOOKUP($F1722,Main_OG!$D$1:$D$766,Main_OG!AA$1:AA$766,"")</f>
        <v>2.2465548173415608</v>
      </c>
      <c r="AH1722" s="48">
        <f>_xlfn.XLOOKUP($F1722,Main_OG!$D$1:$D$766,Main_OG!AB$1:AB$766,"")</f>
        <v>17.72</v>
      </c>
      <c r="AI1722" s="48">
        <f>_xlfn.XLOOKUP($F1722,Main_OG!$D$1:$D$766,Main_OG!AC$1:AC$766,"")</f>
        <v>6.13</v>
      </c>
      <c r="AJ1722" s="48">
        <f>_xlfn.XLOOKUP($F1722,Main_OG!$D$1:$D$766,Main_OG!AD$1:AD$766,"")</f>
        <v>0.58103021845052572</v>
      </c>
    </row>
    <row r="1723" spans="2:36" x14ac:dyDescent="0.35">
      <c r="B1723" s="36" t="s">
        <v>2838</v>
      </c>
      <c r="C1723" s="45" t="s">
        <v>560</v>
      </c>
      <c r="D1723" s="45" t="s">
        <v>4469</v>
      </c>
      <c r="E1723" s="36" t="s">
        <v>2838</v>
      </c>
      <c r="F1723" s="36" t="str">
        <f t="shared" si="78"/>
        <v>2008_NV</v>
      </c>
      <c r="G1723" s="45">
        <v>2008</v>
      </c>
      <c r="H1723" s="45">
        <f>_xlfn.XLOOKUP(J1723,Main_OG!$B$1:$B$766,Main_OG!$O$1:$O$766,"")</f>
        <v>0</v>
      </c>
      <c r="I1723" s="45">
        <f>_xlfn.XLOOKUP(F1723,Main_OG!$D$1:$D$766,Main_OG!$J$1:$J$766,"")</f>
        <v>0</v>
      </c>
      <c r="J1723" s="45" t="s">
        <v>560</v>
      </c>
      <c r="K1723" s="45" t="str">
        <f t="shared" si="79"/>
        <v>Nevada Power Co_NV</v>
      </c>
      <c r="L1723" s="45" t="str">
        <f t="shared" si="80"/>
        <v>Nevada Power Co_NV</v>
      </c>
      <c r="M1723" s="45" t="s">
        <v>2839</v>
      </c>
      <c r="N1723" s="45">
        <v>17</v>
      </c>
      <c r="O1723" s="45">
        <v>99081</v>
      </c>
      <c r="P1723" s="45">
        <v>1653</v>
      </c>
      <c r="Q1723" s="45">
        <v>724942</v>
      </c>
      <c r="R1723" s="45">
        <v>8271</v>
      </c>
      <c r="S1723" s="45">
        <v>4811449</v>
      </c>
      <c r="T1723" s="45">
        <v>7751397</v>
      </c>
      <c r="U1723" s="45">
        <v>9041403</v>
      </c>
      <c r="V1723" s="45">
        <v>9.4700000000000006</v>
      </c>
      <c r="W1723" s="45">
        <v>10.02</v>
      </c>
      <c r="X1723" s="45">
        <v>8.8000000000000007</v>
      </c>
      <c r="Y1723" s="45">
        <v>11.77</v>
      </c>
      <c r="Z1723" s="46">
        <v>152745.60000000001</v>
      </c>
      <c r="AA1723" s="46">
        <v>57561.001345326964</v>
      </c>
      <c r="AB1723" s="47">
        <f>_xlfn.XLOOKUP($F1723,Main_OG!$D$1:$D$766,Main_OG!AJ$1:AJ$766,"")</f>
        <v>7755150</v>
      </c>
      <c r="AC1723" s="47">
        <f>_xlfn.XLOOKUP($F1723,Main_OG!$D$1:$D$766,Main_OG!AK$1:AK$766,"")</f>
        <v>56004</v>
      </c>
      <c r="AD1723" s="47">
        <f>_xlfn.XLOOKUP($F1723,Main_OG!$D$1:$D$766,Main_OG!AL$1:AL$766,"")</f>
        <v>359649520</v>
      </c>
      <c r="AE1723" s="47">
        <f>_xlfn.XLOOKUP($F1723,Main_OG!$D$1:$D$766,Main_OG!AM$1:AM$766,"")</f>
        <v>0</v>
      </c>
      <c r="AF1723" s="48">
        <f>_xlfn.XLOOKUP($F1723,Main_OG!$D$1:$D$766,Main_OG!Z$1:Z$766,"")</f>
        <v>0</v>
      </c>
      <c r="AG1723" s="48">
        <f>_xlfn.XLOOKUP($F1723,Main_OG!$D$1:$D$766,Main_OG!AA$1:AA$766,"")</f>
        <v>2.2204719344600159</v>
      </c>
      <c r="AH1723" s="48">
        <f>_xlfn.XLOOKUP($F1723,Main_OG!$D$1:$D$766,Main_OG!AB$1:AB$766,"")</f>
        <v>23.6</v>
      </c>
      <c r="AI1723" s="48">
        <f>_xlfn.XLOOKUP($F1723,Main_OG!$D$1:$D$766,Main_OG!AC$1:AC$766,"")</f>
        <v>7.93</v>
      </c>
      <c r="AJ1723" s="48">
        <f>_xlfn.XLOOKUP($F1723,Main_OG!$D$1:$D$766,Main_OG!AD$1:AD$766,"")</f>
        <v>0.68330088246943577</v>
      </c>
    </row>
    <row r="1724" spans="2:36" x14ac:dyDescent="0.35">
      <c r="B1724" s="36" t="s">
        <v>2838</v>
      </c>
      <c r="C1724" s="45" t="s">
        <v>560</v>
      </c>
      <c r="D1724" s="45" t="s">
        <v>4469</v>
      </c>
      <c r="E1724" s="36" t="s">
        <v>2838</v>
      </c>
      <c r="F1724" s="36" t="str">
        <f t="shared" si="78"/>
        <v>2009_NV</v>
      </c>
      <c r="G1724" s="45">
        <v>2009</v>
      </c>
      <c r="H1724" s="45">
        <f>_xlfn.XLOOKUP(J1724,Main_OG!$B$1:$B$766,Main_OG!$O$1:$O$766,"")</f>
        <v>0</v>
      </c>
      <c r="I1724" s="45">
        <f>_xlfn.XLOOKUP(F1724,Main_OG!$D$1:$D$766,Main_OG!$J$1:$J$766,"")</f>
        <v>0</v>
      </c>
      <c r="J1724" s="45" t="s">
        <v>560</v>
      </c>
      <c r="K1724" s="45" t="str">
        <f t="shared" si="79"/>
        <v>Nevada Power Co_NV</v>
      </c>
      <c r="L1724" s="45" t="str">
        <f t="shared" si="80"/>
        <v>Nevada Power Co_NV</v>
      </c>
      <c r="M1724" s="45" t="s">
        <v>2840</v>
      </c>
      <c r="N1724" s="45">
        <v>17</v>
      </c>
      <c r="O1724" s="45">
        <v>99512</v>
      </c>
      <c r="P1724" s="45">
        <v>1678</v>
      </c>
      <c r="Q1724" s="45">
        <v>725447</v>
      </c>
      <c r="R1724" s="45">
        <v>8339</v>
      </c>
      <c r="S1724" s="45">
        <v>4646142</v>
      </c>
      <c r="T1724" s="45">
        <v>7649410</v>
      </c>
      <c r="U1724" s="45">
        <v>8893542</v>
      </c>
      <c r="V1724" s="45">
        <v>9.9499999999999993</v>
      </c>
      <c r="W1724" s="45">
        <v>10.54</v>
      </c>
      <c r="X1724" s="45">
        <v>9.4700000000000006</v>
      </c>
      <c r="Y1724" s="45">
        <v>12.86</v>
      </c>
      <c r="Z1724" s="46">
        <v>140304.29999999999</v>
      </c>
      <c r="AA1724" s="46">
        <v>52261.380842674967</v>
      </c>
      <c r="AB1724" s="47">
        <f>_xlfn.XLOOKUP($F1724,Main_OG!$D$1:$D$766,Main_OG!AJ$1:AJ$766,"")</f>
        <v>7643128</v>
      </c>
      <c r="AC1724" s="47">
        <f>_xlfn.XLOOKUP($F1724,Main_OG!$D$1:$D$766,Main_OG!AK$1:AK$766,"")</f>
        <v>64246</v>
      </c>
      <c r="AD1724" s="47">
        <f>_xlfn.XLOOKUP($F1724,Main_OG!$D$1:$D$766,Main_OG!AL$1:AL$766,"")</f>
        <v>380462548</v>
      </c>
      <c r="AE1724" s="47">
        <f>_xlfn.XLOOKUP($F1724,Main_OG!$D$1:$D$766,Main_OG!AM$1:AM$766,"")</f>
        <v>0</v>
      </c>
      <c r="AF1724" s="48">
        <f>_xlfn.XLOOKUP($F1724,Main_OG!$D$1:$D$766,Main_OG!Z$1:Z$766,"")</f>
        <v>0</v>
      </c>
      <c r="AG1724" s="48">
        <f>_xlfn.XLOOKUP($F1724,Main_OG!$D$1:$D$766,Main_OG!AA$1:AA$766,"")</f>
        <v>2.2743975091886082</v>
      </c>
      <c r="AH1724" s="48">
        <f>_xlfn.XLOOKUP($F1724,Main_OG!$D$1:$D$766,Main_OG!AB$1:AB$766,"")</f>
        <v>14.13</v>
      </c>
      <c r="AI1724" s="48">
        <f>_xlfn.XLOOKUP($F1724,Main_OG!$D$1:$D$766,Main_OG!AC$1:AC$766,"")</f>
        <v>5.33</v>
      </c>
      <c r="AJ1724" s="48">
        <f>_xlfn.XLOOKUP($F1724,Main_OG!$D$1:$D$766,Main_OG!AD$1:AD$766,"")</f>
        <v>0.68314474405108627</v>
      </c>
    </row>
    <row r="1725" spans="2:36" x14ac:dyDescent="0.35">
      <c r="B1725" s="36" t="s">
        <v>2838</v>
      </c>
      <c r="C1725" s="45" t="s">
        <v>560</v>
      </c>
      <c r="D1725" s="45" t="s">
        <v>4469</v>
      </c>
      <c r="E1725" s="36" t="s">
        <v>2838</v>
      </c>
      <c r="F1725" s="36" t="str">
        <f t="shared" si="78"/>
        <v>2010_NV</v>
      </c>
      <c r="G1725" s="45">
        <v>2010</v>
      </c>
      <c r="H1725" s="45">
        <f>_xlfn.XLOOKUP(J1725,Main_OG!$B$1:$B$766,Main_OG!$O$1:$O$766,"")</f>
        <v>0</v>
      </c>
      <c r="I1725" s="45">
        <f>_xlfn.XLOOKUP(F1725,Main_OG!$D$1:$D$766,Main_OG!$J$1:$J$766,"")</f>
        <v>0</v>
      </c>
      <c r="J1725" s="45" t="s">
        <v>560</v>
      </c>
      <c r="K1725" s="45" t="str">
        <f t="shared" si="79"/>
        <v>Nevada Power Co_NV</v>
      </c>
      <c r="L1725" s="45" t="str">
        <f t="shared" si="80"/>
        <v>Nevada Power Co_NV</v>
      </c>
      <c r="M1725" s="45" t="s">
        <v>2841</v>
      </c>
      <c r="N1725" s="45">
        <v>18</v>
      </c>
      <c r="O1725" s="45">
        <v>100260</v>
      </c>
      <c r="P1725" s="45">
        <v>1672</v>
      </c>
      <c r="Q1725" s="45">
        <v>728069</v>
      </c>
      <c r="R1725" s="45">
        <v>8491</v>
      </c>
      <c r="S1725" s="45">
        <v>4510827</v>
      </c>
      <c r="T1725" s="45">
        <v>7669629</v>
      </c>
      <c r="U1725" s="45">
        <v>8684388</v>
      </c>
      <c r="V1725" s="45">
        <v>9.4</v>
      </c>
      <c r="W1725" s="45">
        <v>9.9499999999999993</v>
      </c>
      <c r="X1725" s="45">
        <v>8.74</v>
      </c>
      <c r="Y1725" s="45">
        <v>12.54</v>
      </c>
      <c r="Z1725" s="46">
        <v>142614.20000000001</v>
      </c>
      <c r="AA1725" s="46">
        <v>52771.543798795406</v>
      </c>
      <c r="AB1725" s="47">
        <f>_xlfn.XLOOKUP($F1725,Main_OG!$D$1:$D$766,Main_OG!AJ$1:AJ$766,"")</f>
        <v>7176378</v>
      </c>
      <c r="AC1725" s="47">
        <f>_xlfn.XLOOKUP($F1725,Main_OG!$D$1:$D$766,Main_OG!AK$1:AK$766,"")</f>
        <v>50328</v>
      </c>
      <c r="AD1725" s="47">
        <f>_xlfn.XLOOKUP($F1725,Main_OG!$D$1:$D$766,Main_OG!AL$1:AL$766,"")</f>
        <v>349899054</v>
      </c>
      <c r="AE1725" s="47">
        <f>_xlfn.XLOOKUP($F1725,Main_OG!$D$1:$D$766,Main_OG!AM$1:AM$766,"")</f>
        <v>0</v>
      </c>
      <c r="AF1725" s="48">
        <f>_xlfn.XLOOKUP($F1725,Main_OG!$D$1:$D$766,Main_OG!Z$1:Z$766,"")</f>
        <v>0</v>
      </c>
      <c r="AG1725" s="48">
        <f>_xlfn.XLOOKUP($F1725,Main_OG!$D$1:$D$766,Main_OG!AA$1:AA$766,"")</f>
        <v>2.2935982820086371</v>
      </c>
      <c r="AH1725" s="48">
        <f>_xlfn.XLOOKUP($F1725,Main_OG!$D$1:$D$766,Main_OG!AB$1:AB$766,"")</f>
        <v>17.815786882646659</v>
      </c>
      <c r="AI1725" s="48">
        <f>_xlfn.XLOOKUP($F1725,Main_OG!$D$1:$D$766,Main_OG!AC$1:AC$766,"")</f>
        <v>5.58</v>
      </c>
      <c r="AJ1725" s="48">
        <f>_xlfn.XLOOKUP($F1725,Main_OG!$D$1:$D$766,Main_OG!AD$1:AD$766,"")</f>
        <v>0.70992248279802228</v>
      </c>
    </row>
    <row r="1726" spans="2:36" x14ac:dyDescent="0.35">
      <c r="B1726" s="36" t="s">
        <v>2838</v>
      </c>
      <c r="C1726" s="45" t="s">
        <v>560</v>
      </c>
      <c r="D1726" s="45" t="s">
        <v>4469</v>
      </c>
      <c r="E1726" s="36" t="s">
        <v>2838</v>
      </c>
      <c r="F1726" s="36" t="str">
        <f t="shared" si="78"/>
        <v>2011_NV</v>
      </c>
      <c r="G1726" s="45">
        <v>2011</v>
      </c>
      <c r="H1726" s="45">
        <f>_xlfn.XLOOKUP(J1726,Main_OG!$B$1:$B$766,Main_OG!$O$1:$O$766,"")</f>
        <v>0</v>
      </c>
      <c r="I1726" s="45">
        <f>_xlfn.XLOOKUP(F1726,Main_OG!$D$1:$D$766,Main_OG!$J$1:$J$766,"")</f>
        <v>0</v>
      </c>
      <c r="J1726" s="45" t="s">
        <v>560</v>
      </c>
      <c r="K1726" s="45" t="str">
        <f t="shared" si="79"/>
        <v>Nevada Power Co_NV</v>
      </c>
      <c r="L1726" s="45" t="str">
        <f t="shared" si="80"/>
        <v>Nevada Power Co_NV</v>
      </c>
      <c r="M1726" s="45" t="s">
        <v>2842</v>
      </c>
      <c r="N1726" s="45">
        <v>1</v>
      </c>
      <c r="O1726" s="45">
        <v>100706</v>
      </c>
      <c r="P1726" s="45">
        <v>1637</v>
      </c>
      <c r="Q1726" s="45">
        <v>736077</v>
      </c>
      <c r="R1726" s="45">
        <v>8077</v>
      </c>
      <c r="S1726" s="45">
        <v>4519414</v>
      </c>
      <c r="T1726" s="45">
        <v>7704187</v>
      </c>
      <c r="U1726" s="45">
        <v>8523319</v>
      </c>
      <c r="V1726" s="45">
        <v>8.58</v>
      </c>
      <c r="W1726" s="45">
        <v>9.1300000000000008</v>
      </c>
      <c r="X1726" s="45">
        <v>7.82</v>
      </c>
      <c r="Y1726" s="45">
        <v>11.86</v>
      </c>
      <c r="Z1726" s="46">
        <v>144341.20000000001</v>
      </c>
      <c r="AA1726" s="46">
        <v>53201.303004591769</v>
      </c>
      <c r="AB1726" s="47">
        <f>_xlfn.XLOOKUP($F1726,Main_OG!$D$1:$D$766,Main_OG!AJ$1:AJ$766,"")</f>
        <v>5725628</v>
      </c>
      <c r="AC1726" s="47">
        <f>_xlfn.XLOOKUP($F1726,Main_OG!$D$1:$D$766,Main_OG!AK$1:AK$766,"")</f>
        <v>56038</v>
      </c>
      <c r="AD1726" s="47">
        <f>_xlfn.XLOOKUP($F1726,Main_OG!$D$1:$D$766,Main_OG!AL$1:AL$766,"")</f>
        <v>323397684</v>
      </c>
      <c r="AE1726" s="47">
        <f>_xlfn.XLOOKUP($F1726,Main_OG!$D$1:$D$766,Main_OG!AM$1:AM$766,"")</f>
        <v>0</v>
      </c>
      <c r="AF1726" s="48">
        <f>_xlfn.XLOOKUP($F1726,Main_OG!$D$1:$D$766,Main_OG!Z$1:Z$766,"")</f>
        <v>0</v>
      </c>
      <c r="AG1726" s="48">
        <f>_xlfn.XLOOKUP($F1726,Main_OG!$D$1:$D$766,Main_OG!AA$1:AA$766,"")</f>
        <v>2.3089180475565318</v>
      </c>
      <c r="AH1726" s="48">
        <f>_xlfn.XLOOKUP($F1726,Main_OG!$D$1:$D$766,Main_OG!AB$1:AB$766,"")</f>
        <v>22.758921780738341</v>
      </c>
      <c r="AI1726" s="48">
        <f>_xlfn.XLOOKUP($F1726,Main_OG!$D$1:$D$766,Main_OG!AC$1:AC$766,"")</f>
        <v>4.6524343752411106</v>
      </c>
      <c r="AJ1726" s="48">
        <f>_xlfn.XLOOKUP($F1726,Main_OG!$D$1:$D$766,Main_OG!AD$1:AD$766,"")</f>
        <v>0.75949643062398253</v>
      </c>
    </row>
    <row r="1727" spans="2:36" x14ac:dyDescent="0.35">
      <c r="B1727" s="36" t="s">
        <v>2838</v>
      </c>
      <c r="C1727" s="45" t="s">
        <v>560</v>
      </c>
      <c r="D1727" s="45" t="s">
        <v>4469</v>
      </c>
      <c r="E1727" s="36" t="s">
        <v>2838</v>
      </c>
      <c r="F1727" s="36" t="str">
        <f t="shared" si="78"/>
        <v>2012_NV</v>
      </c>
      <c r="G1727" s="45">
        <v>2012</v>
      </c>
      <c r="H1727" s="45">
        <f>_xlfn.XLOOKUP(J1727,Main_OG!$B$1:$B$766,Main_OG!$O$1:$O$766,"")</f>
        <v>0</v>
      </c>
      <c r="I1727" s="45">
        <f>_xlfn.XLOOKUP(F1727,Main_OG!$D$1:$D$766,Main_OG!$J$1:$J$766,"")</f>
        <v>0</v>
      </c>
      <c r="J1727" s="45" t="s">
        <v>560</v>
      </c>
      <c r="K1727" s="45" t="str">
        <f t="shared" si="79"/>
        <v>Nevada Power Co_NV</v>
      </c>
      <c r="L1727" s="45" t="str">
        <f t="shared" si="80"/>
        <v>Nevada Power Co_NV</v>
      </c>
      <c r="M1727" s="45" t="s">
        <v>2843</v>
      </c>
      <c r="N1727" s="45">
        <v>1</v>
      </c>
      <c r="O1727" s="45">
        <v>101399</v>
      </c>
      <c r="P1727" s="45">
        <v>1608</v>
      </c>
      <c r="Q1727" s="45">
        <v>746361</v>
      </c>
      <c r="R1727" s="45">
        <v>8128</v>
      </c>
      <c r="S1727" s="45">
        <v>4659559</v>
      </c>
      <c r="T1727" s="45">
        <v>7715384</v>
      </c>
      <c r="U1727" s="45">
        <v>9097588</v>
      </c>
      <c r="V1727" s="45">
        <v>8.4030512000000002</v>
      </c>
      <c r="W1727" s="45">
        <v>9.0617374000000002</v>
      </c>
      <c r="X1727" s="45">
        <v>7.5572388999999998</v>
      </c>
      <c r="Y1727" s="45">
        <v>12.148021999999999</v>
      </c>
      <c r="Z1727" s="46">
        <v>142986.1</v>
      </c>
      <c r="AA1727" s="46">
        <v>52095.916813314536</v>
      </c>
      <c r="AB1727" s="47">
        <f>_xlfn.XLOOKUP($F1727,Main_OG!$D$1:$D$766,Main_OG!AJ$1:AJ$766,"")</f>
        <v>4515660</v>
      </c>
      <c r="AC1727" s="47">
        <f>_xlfn.XLOOKUP($F1727,Main_OG!$D$1:$D$766,Main_OG!AK$1:AK$766,"")</f>
        <v>81522</v>
      </c>
      <c r="AD1727" s="47">
        <f>_xlfn.XLOOKUP($F1727,Main_OG!$D$1:$D$766,Main_OG!AL$1:AL$766,"")</f>
        <v>377538422</v>
      </c>
      <c r="AE1727" s="47">
        <f>_xlfn.XLOOKUP($F1727,Main_OG!$D$1:$D$766,Main_OG!AM$1:AM$766,"")</f>
        <v>0</v>
      </c>
      <c r="AF1727" s="48">
        <f>_xlfn.XLOOKUP($F1727,Main_OG!$D$1:$D$766,Main_OG!Z$1:Z$766,"")</f>
        <v>0</v>
      </c>
      <c r="AG1727" s="48">
        <f>_xlfn.XLOOKUP($F1727,Main_OG!$D$1:$D$766,Main_OG!AA$1:AA$766,"")</f>
        <v>2.324237813104427</v>
      </c>
      <c r="AH1727" s="48">
        <f>_xlfn.XLOOKUP($F1727,Main_OG!$D$1:$D$766,Main_OG!AB$1:AB$766,"")</f>
        <v>23.49195884567845</v>
      </c>
      <c r="AI1727" s="48">
        <f>_xlfn.XLOOKUP($F1727,Main_OG!$D$1:$D$766,Main_OG!AC$1:AC$766,"")</f>
        <v>3.503818060367514</v>
      </c>
      <c r="AJ1727" s="48">
        <f>_xlfn.XLOOKUP($F1727,Main_OG!$D$1:$D$766,Main_OG!AD$1:AD$766,"")</f>
        <v>0.75442193202762442</v>
      </c>
    </row>
    <row r="1728" spans="2:36" x14ac:dyDescent="0.35">
      <c r="B1728" s="36" t="s">
        <v>2838</v>
      </c>
      <c r="C1728" s="45" t="s">
        <v>560</v>
      </c>
      <c r="D1728" s="45" t="s">
        <v>4469</v>
      </c>
      <c r="E1728" s="36" t="s">
        <v>2838</v>
      </c>
      <c r="F1728" s="36" t="str">
        <f t="shared" si="78"/>
        <v>2013_NV</v>
      </c>
      <c r="G1728" s="45">
        <v>2013</v>
      </c>
      <c r="H1728" s="45">
        <f>_xlfn.XLOOKUP(J1728,Main_OG!$B$1:$B$766,Main_OG!$O$1:$O$766,"")</f>
        <v>0</v>
      </c>
      <c r="I1728" s="45">
        <f>_xlfn.XLOOKUP(F1728,Main_OG!$D$1:$D$766,Main_OG!$J$1:$J$766,"")</f>
        <v>0</v>
      </c>
      <c r="J1728" s="45" t="s">
        <v>560</v>
      </c>
      <c r="K1728" s="45" t="str">
        <f t="shared" si="79"/>
        <v>Nevada Power Co_NV</v>
      </c>
      <c r="L1728" s="45" t="str">
        <f t="shared" si="80"/>
        <v>Nevada Power Co_NV</v>
      </c>
      <c r="M1728" s="45" t="s">
        <v>2844</v>
      </c>
      <c r="N1728" s="45">
        <v>1</v>
      </c>
      <c r="O1728" s="45">
        <v>102970</v>
      </c>
      <c r="P1728" s="45">
        <v>1608</v>
      </c>
      <c r="Q1728" s="45">
        <v>757698</v>
      </c>
      <c r="R1728" s="45">
        <v>8276</v>
      </c>
      <c r="S1728" s="45">
        <v>4576328</v>
      </c>
      <c r="T1728" s="45">
        <v>7587394</v>
      </c>
      <c r="U1728" s="45">
        <v>9012407</v>
      </c>
      <c r="V1728" s="45">
        <v>8.4702754999999996</v>
      </c>
      <c r="W1728" s="45">
        <v>9.2224596000000005</v>
      </c>
      <c r="X1728" s="45">
        <v>7.7107634000000003</v>
      </c>
      <c r="Y1728" s="45">
        <v>12.202223</v>
      </c>
      <c r="Z1728" s="46">
        <v>144549.29999999999</v>
      </c>
      <c r="AA1728" s="46">
        <v>52053.147403127739</v>
      </c>
      <c r="AB1728" s="47">
        <f>_xlfn.XLOOKUP($F1728,Main_OG!$D$1:$D$766,Main_OG!AJ$1:AJ$766,"")</f>
        <v>5866136</v>
      </c>
      <c r="AC1728" s="47">
        <f>_xlfn.XLOOKUP($F1728,Main_OG!$D$1:$D$766,Main_OG!AK$1:AK$766,"")</f>
        <v>69076</v>
      </c>
      <c r="AD1728" s="47">
        <f>_xlfn.XLOOKUP($F1728,Main_OG!$D$1:$D$766,Main_OG!AL$1:AL$766,"")</f>
        <v>361337318</v>
      </c>
      <c r="AE1728" s="47">
        <f>_xlfn.XLOOKUP($F1728,Main_OG!$D$1:$D$766,Main_OG!AM$1:AM$766,"")</f>
        <v>0</v>
      </c>
      <c r="AF1728" s="48">
        <f>_xlfn.XLOOKUP($F1728,Main_OG!$D$1:$D$766,Main_OG!Z$1:Z$766,"")</f>
        <v>3.93</v>
      </c>
      <c r="AG1728" s="48">
        <f>_xlfn.XLOOKUP($F1728,Main_OG!$D$1:$D$766,Main_OG!AA$1:AA$766,"")</f>
        <v>2.3089180475565318</v>
      </c>
      <c r="AH1728" s="48">
        <f>_xlfn.XLOOKUP($F1728,Main_OG!$D$1:$D$766,Main_OG!AB$1:AB$766,"")</f>
        <v>22.862714639490921</v>
      </c>
      <c r="AI1728" s="48">
        <f>_xlfn.XLOOKUP($F1728,Main_OG!$D$1:$D$766,Main_OG!AC$1:AC$766,"")</f>
        <v>4.2699999999999996</v>
      </c>
      <c r="AJ1728" s="48">
        <f>_xlfn.XLOOKUP($F1728,Main_OG!$D$1:$D$766,Main_OG!AD$1:AD$766,"")</f>
        <v>0.73100116927520231</v>
      </c>
    </row>
    <row r="1729" spans="2:36" x14ac:dyDescent="0.35">
      <c r="B1729" s="36" t="s">
        <v>2838</v>
      </c>
      <c r="C1729" s="45" t="s">
        <v>560</v>
      </c>
      <c r="D1729" s="45" t="s">
        <v>4469</v>
      </c>
      <c r="E1729" s="36" t="s">
        <v>2838</v>
      </c>
      <c r="F1729" s="36" t="str">
        <f t="shared" si="78"/>
        <v>2014_NV</v>
      </c>
      <c r="G1729" s="45">
        <v>2014</v>
      </c>
      <c r="H1729" s="45">
        <f>_xlfn.XLOOKUP(J1729,Main_OG!$B$1:$B$766,Main_OG!$O$1:$O$766,"")</f>
        <v>0</v>
      </c>
      <c r="I1729" s="45">
        <f>_xlfn.XLOOKUP(F1729,Main_OG!$D$1:$D$766,Main_OG!$J$1:$J$766,"")</f>
        <v>0</v>
      </c>
      <c r="J1729" s="45" t="s">
        <v>560</v>
      </c>
      <c r="K1729" s="45" t="str">
        <f t="shared" si="79"/>
        <v>Nevada Power Co_NV</v>
      </c>
      <c r="L1729" s="45" t="str">
        <f t="shared" si="80"/>
        <v>Nevada Power Co_NV</v>
      </c>
      <c r="M1729" s="45" t="s">
        <v>2845</v>
      </c>
      <c r="N1729" s="45">
        <v>1</v>
      </c>
      <c r="O1729" s="45">
        <v>102139</v>
      </c>
      <c r="P1729" s="45">
        <v>1591</v>
      </c>
      <c r="Q1729" s="45">
        <v>770167</v>
      </c>
      <c r="R1729" s="45">
        <v>8299</v>
      </c>
      <c r="S1729" s="45">
        <v>4638229</v>
      </c>
      <c r="T1729" s="45">
        <v>7539740</v>
      </c>
      <c r="U1729" s="45">
        <v>8922759</v>
      </c>
      <c r="V1729" s="45">
        <v>9.2541270000000004</v>
      </c>
      <c r="W1729" s="45">
        <v>10.159912</v>
      </c>
      <c r="X1729" s="45">
        <v>8.6512797999999993</v>
      </c>
      <c r="Y1729" s="45">
        <v>13.353111999999999</v>
      </c>
      <c r="Z1729" s="46">
        <v>145303.6</v>
      </c>
      <c r="AA1729" s="46">
        <v>51545.565967289062</v>
      </c>
      <c r="AB1729" s="47">
        <f>_xlfn.XLOOKUP($F1729,Main_OG!$D$1:$D$766,Main_OG!AJ$1:AJ$766,"")</f>
        <v>6891724</v>
      </c>
      <c r="AC1729" s="47">
        <f>_xlfn.XLOOKUP($F1729,Main_OG!$D$1:$D$766,Main_OG!AK$1:AK$766,"")</f>
        <v>57902</v>
      </c>
      <c r="AD1729" s="47">
        <f>_xlfn.XLOOKUP($F1729,Main_OG!$D$1:$D$766,Main_OG!AL$1:AL$766,"")</f>
        <v>335588360</v>
      </c>
      <c r="AE1729" s="47">
        <f>_xlfn.XLOOKUP($F1729,Main_OG!$D$1:$D$766,Main_OG!AM$1:AM$766,"")</f>
        <v>0</v>
      </c>
      <c r="AF1729" s="48">
        <f>_xlfn.XLOOKUP($F1729,Main_OG!$D$1:$D$766,Main_OG!Z$1:Z$766,"")</f>
        <v>0</v>
      </c>
      <c r="AG1729" s="48">
        <f>_xlfn.XLOOKUP($F1729,Main_OG!$D$1:$D$766,Main_OG!AA$1:AA$766,"")</f>
        <v>2.48</v>
      </c>
      <c r="AH1729" s="48">
        <f>_xlfn.XLOOKUP($F1729,Main_OG!$D$1:$D$766,Main_OG!AB$1:AB$766,"")</f>
        <v>20.48845299552563</v>
      </c>
      <c r="AI1729" s="48">
        <f>_xlfn.XLOOKUP($F1729,Main_OG!$D$1:$D$766,Main_OG!AC$1:AC$766,"")</f>
        <v>5.0999999999999996</v>
      </c>
      <c r="AJ1729" s="48">
        <f>_xlfn.XLOOKUP($F1729,Main_OG!$D$1:$D$766,Main_OG!AD$1:AD$766,"")</f>
        <v>0.68548682032632846</v>
      </c>
    </row>
    <row r="1730" spans="2:36" x14ac:dyDescent="0.35">
      <c r="B1730" s="36" t="s">
        <v>2838</v>
      </c>
      <c r="C1730" s="45" t="s">
        <v>560</v>
      </c>
      <c r="D1730" s="45" t="s">
        <v>4469</v>
      </c>
      <c r="E1730" s="36" t="s">
        <v>2838</v>
      </c>
      <c r="F1730" s="36" t="str">
        <f t="shared" si="78"/>
        <v>2015_NV</v>
      </c>
      <c r="G1730" s="45">
        <v>2015</v>
      </c>
      <c r="H1730" s="45">
        <f>_xlfn.XLOOKUP(J1730,Main_OG!$B$1:$B$766,Main_OG!$O$1:$O$766,"")</f>
        <v>0</v>
      </c>
      <c r="I1730" s="45">
        <f>_xlfn.XLOOKUP(F1730,Main_OG!$D$1:$D$766,Main_OG!$J$1:$J$766,"")</f>
        <v>0</v>
      </c>
      <c r="J1730" s="45" t="s">
        <v>560</v>
      </c>
      <c r="K1730" s="45" t="str">
        <f t="shared" si="79"/>
        <v>Nevada Power Co_NV</v>
      </c>
      <c r="L1730" s="45" t="str">
        <f t="shared" si="80"/>
        <v>Nevada Power Co_NV</v>
      </c>
      <c r="M1730" s="45" t="s">
        <v>2846</v>
      </c>
      <c r="N1730" s="45">
        <v>1</v>
      </c>
      <c r="O1730" s="45">
        <v>104501</v>
      </c>
      <c r="P1730" s="45">
        <v>1585</v>
      </c>
      <c r="Q1730" s="45">
        <v>781871</v>
      </c>
      <c r="R1730" s="45">
        <v>8344</v>
      </c>
      <c r="S1730" s="45">
        <v>4786572</v>
      </c>
      <c r="T1730" s="45">
        <v>7625222</v>
      </c>
      <c r="U1730" s="45">
        <v>9245833</v>
      </c>
      <c r="V1730" s="45">
        <v>9.1083412999999993</v>
      </c>
      <c r="W1730" s="45">
        <v>9.9030161999999997</v>
      </c>
      <c r="X1730" s="45">
        <v>8.3962407999999993</v>
      </c>
      <c r="Y1730" s="45">
        <v>13.176985</v>
      </c>
      <c r="Z1730" s="46">
        <v>151055.9</v>
      </c>
      <c r="AA1730" s="46">
        <v>52659.671448556772</v>
      </c>
      <c r="AB1730" s="47">
        <f>_xlfn.XLOOKUP($F1730,Main_OG!$D$1:$D$766,Main_OG!AJ$1:AJ$766,"")</f>
        <v>3014496</v>
      </c>
      <c r="AC1730" s="47">
        <f>_xlfn.XLOOKUP($F1730,Main_OG!$D$1:$D$766,Main_OG!AK$1:AK$766,"")</f>
        <v>62054</v>
      </c>
      <c r="AD1730" s="47">
        <f>_xlfn.XLOOKUP($F1730,Main_OG!$D$1:$D$766,Main_OG!AL$1:AL$766,"")</f>
        <v>419307924</v>
      </c>
      <c r="AE1730" s="47">
        <f>_xlfn.XLOOKUP($F1730,Main_OG!$D$1:$D$766,Main_OG!AM$1:AM$766,"")</f>
        <v>0</v>
      </c>
      <c r="AF1730" s="48">
        <f>_xlfn.XLOOKUP($F1730,Main_OG!$D$1:$D$766,Main_OG!Z$1:Z$766,"")</f>
        <v>0</v>
      </c>
      <c r="AG1730" s="48">
        <f>_xlfn.XLOOKUP($F1730,Main_OG!$D$1:$D$766,Main_OG!AA$1:AA$766,"")</f>
        <v>2.4700000000000002</v>
      </c>
      <c r="AH1730" s="48">
        <f>_xlfn.XLOOKUP($F1730,Main_OG!$D$1:$D$766,Main_OG!AB$1:AB$766,"")</f>
        <v>12.08771849023859</v>
      </c>
      <c r="AI1730" s="48">
        <f>_xlfn.XLOOKUP($F1730,Main_OG!$D$1:$D$766,Main_OG!AC$1:AC$766,"")</f>
        <v>3.3843619636206599</v>
      </c>
      <c r="AJ1730" s="48">
        <f>_xlfn.XLOOKUP($F1730,Main_OG!$D$1:$D$766,Main_OG!AD$1:AD$766,"")</f>
        <v>0.66963877086385626</v>
      </c>
    </row>
    <row r="1731" spans="2:36" x14ac:dyDescent="0.35">
      <c r="B1731" s="36" t="s">
        <v>2838</v>
      </c>
      <c r="C1731" s="45" t="s">
        <v>560</v>
      </c>
      <c r="D1731" s="45" t="s">
        <v>4469</v>
      </c>
      <c r="E1731" s="36" t="s">
        <v>2838</v>
      </c>
      <c r="F1731" s="36" t="str">
        <f t="shared" ref="F1731:F1794" si="81">_xlfn.CONCAT(G1731,"_",J1731)</f>
        <v>2016_NV</v>
      </c>
      <c r="G1731" s="45">
        <v>2016</v>
      </c>
      <c r="H1731" s="45">
        <f>_xlfn.XLOOKUP(J1731,Main_OG!$B$1:$B$766,Main_OG!$O$1:$O$766,"")</f>
        <v>0</v>
      </c>
      <c r="I1731" s="45">
        <f>_xlfn.XLOOKUP(F1731,Main_OG!$D$1:$D$766,Main_OG!$J$1:$J$766,"")</f>
        <v>0</v>
      </c>
      <c r="J1731" s="45" t="s">
        <v>560</v>
      </c>
      <c r="K1731" s="45" t="str">
        <f t="shared" ref="K1731:K1794" si="82">_xlfn.CONCAT(B1731,"_",C1731)</f>
        <v>Nevada Power Co_NV</v>
      </c>
      <c r="L1731" s="45" t="str">
        <f t="shared" ref="L1731:L1794" si="83">_xlfn.CONCAT(E1731,"_",C1731)</f>
        <v>Nevada Power Co_NV</v>
      </c>
      <c r="M1731" s="45" t="s">
        <v>2847</v>
      </c>
      <c r="N1731" s="45">
        <v>1</v>
      </c>
      <c r="O1731" s="45">
        <v>105309</v>
      </c>
      <c r="P1731" s="45">
        <v>1619</v>
      </c>
      <c r="Q1731" s="45">
        <v>796196</v>
      </c>
      <c r="R1731" s="45">
        <v>8378</v>
      </c>
      <c r="S1731" s="45">
        <v>4813244</v>
      </c>
      <c r="T1731" s="45">
        <v>7366626</v>
      </c>
      <c r="U1731" s="45">
        <v>9393285</v>
      </c>
      <c r="V1731" s="45">
        <v>7.830031</v>
      </c>
      <c r="W1731" s="45">
        <v>8.5491407000000006</v>
      </c>
      <c r="X1731" s="45">
        <v>7.0782471999999999</v>
      </c>
      <c r="Y1731" s="45">
        <v>11.756909</v>
      </c>
      <c r="Z1731" s="46">
        <v>156007.4</v>
      </c>
      <c r="AA1731" s="46">
        <v>53435.335179505098</v>
      </c>
      <c r="AB1731" s="47">
        <f>_xlfn.XLOOKUP($F1731,Main_OG!$D$1:$D$766,Main_OG!AJ$1:AJ$766,"")</f>
        <v>2384778</v>
      </c>
      <c r="AC1731" s="47">
        <f>_xlfn.XLOOKUP($F1731,Main_OG!$D$1:$D$766,Main_OG!AK$1:AK$766,"")</f>
        <v>43188</v>
      </c>
      <c r="AD1731" s="47">
        <f>_xlfn.XLOOKUP($F1731,Main_OG!$D$1:$D$766,Main_OG!AL$1:AL$766,"")</f>
        <v>416787338</v>
      </c>
      <c r="AE1731" s="47">
        <f>_xlfn.XLOOKUP($F1731,Main_OG!$D$1:$D$766,Main_OG!AM$1:AM$766,"")</f>
        <v>0</v>
      </c>
      <c r="AF1731" s="48">
        <f>_xlfn.XLOOKUP($F1731,Main_OG!$D$1:$D$766,Main_OG!Z$1:Z$766,"")</f>
        <v>0</v>
      </c>
      <c r="AG1731" s="48">
        <f>_xlfn.XLOOKUP($F1731,Main_OG!$D$1:$D$766,Main_OG!AA$1:AA$766,"")</f>
        <v>2.2143440282408582</v>
      </c>
      <c r="AH1731" s="48">
        <f>_xlfn.XLOOKUP($F1731,Main_OG!$D$1:$D$766,Main_OG!AB$1:AB$766,"")</f>
        <v>11.309272049594229</v>
      </c>
      <c r="AI1731" s="48">
        <f>_xlfn.XLOOKUP($F1731,Main_OG!$D$1:$D$766,Main_OG!AC$1:AC$766,"")</f>
        <v>3.2924726584307722</v>
      </c>
      <c r="AJ1731" s="48">
        <f>_xlfn.XLOOKUP($F1731,Main_OG!$D$1:$D$766,Main_OG!AD$1:AD$766,"")</f>
        <v>0.65636700530415037</v>
      </c>
    </row>
    <row r="1732" spans="2:36" x14ac:dyDescent="0.35">
      <c r="B1732" s="36" t="s">
        <v>2838</v>
      </c>
      <c r="C1732" s="45" t="s">
        <v>560</v>
      </c>
      <c r="D1732" s="45" t="s">
        <v>4469</v>
      </c>
      <c r="E1732" s="36" t="s">
        <v>2838</v>
      </c>
      <c r="F1732" s="36" t="str">
        <f t="shared" si="81"/>
        <v>2017_NV</v>
      </c>
      <c r="G1732" s="45">
        <v>2017</v>
      </c>
      <c r="H1732" s="45">
        <f>_xlfn.XLOOKUP(J1732,Main_OG!$B$1:$B$766,Main_OG!$O$1:$O$766,"")</f>
        <v>0</v>
      </c>
      <c r="I1732" s="45">
        <f>_xlfn.XLOOKUP(F1732,Main_OG!$D$1:$D$766,Main_OG!$J$1:$J$766,"")</f>
        <v>0</v>
      </c>
      <c r="J1732" s="45" t="s">
        <v>560</v>
      </c>
      <c r="K1732" s="45" t="str">
        <f t="shared" si="82"/>
        <v>Nevada Power Co_NV</v>
      </c>
      <c r="L1732" s="45" t="str">
        <f t="shared" si="83"/>
        <v>Nevada Power Co_NV</v>
      </c>
      <c r="M1732" s="45" t="s">
        <v>2848</v>
      </c>
      <c r="N1732" s="45">
        <v>1</v>
      </c>
      <c r="O1732" s="45">
        <v>106433</v>
      </c>
      <c r="P1732" s="45">
        <v>1593</v>
      </c>
      <c r="Q1732" s="45">
        <v>910294</v>
      </c>
      <c r="R1732" s="45">
        <v>8691</v>
      </c>
      <c r="S1732" s="45">
        <v>4805134</v>
      </c>
      <c r="T1732" s="45">
        <v>6255119</v>
      </c>
      <c r="U1732" s="45">
        <v>9501525</v>
      </c>
      <c r="V1732" s="45">
        <v>8.6066044999999995</v>
      </c>
      <c r="W1732" s="45">
        <v>9.2621141999999992</v>
      </c>
      <c r="X1732" s="45">
        <v>7.7948956999999996</v>
      </c>
      <c r="Y1732" s="45">
        <v>12.462526</v>
      </c>
      <c r="Z1732" s="46">
        <v>163199.1</v>
      </c>
      <c r="AA1732" s="46">
        <v>54910.421833473134</v>
      </c>
      <c r="AB1732" s="47">
        <f>_xlfn.XLOOKUP($F1732,Main_OG!$D$1:$D$766,Main_OG!AJ$1:AJ$766,"")</f>
        <v>2194352</v>
      </c>
      <c r="AC1732" s="47">
        <f>_xlfn.XLOOKUP($F1732,Main_OG!$D$1:$D$766,Main_OG!AK$1:AK$766,"")</f>
        <v>37416</v>
      </c>
      <c r="AD1732" s="47">
        <f>_xlfn.XLOOKUP($F1732,Main_OG!$D$1:$D$766,Main_OG!AL$1:AL$766,"")</f>
        <v>390682586</v>
      </c>
      <c r="AE1732" s="47">
        <f>_xlfn.XLOOKUP($F1732,Main_OG!$D$1:$D$766,Main_OG!AM$1:AM$766,"")</f>
        <v>0</v>
      </c>
      <c r="AF1732" s="48">
        <f>_xlfn.XLOOKUP($F1732,Main_OG!$D$1:$D$766,Main_OG!Z$1:Z$766,"")</f>
        <v>0</v>
      </c>
      <c r="AG1732" s="48">
        <f>_xlfn.XLOOKUP($F1732,Main_OG!$D$1:$D$766,Main_OG!AA$1:AA$766,"")</f>
        <v>2.1875855044172008</v>
      </c>
      <c r="AH1732" s="48">
        <f>_xlfn.XLOOKUP($F1732,Main_OG!$D$1:$D$766,Main_OG!AB$1:AB$766,"")</f>
        <v>14.73443638842941</v>
      </c>
      <c r="AI1732" s="48">
        <f>_xlfn.XLOOKUP($F1732,Main_OG!$D$1:$D$766,Main_OG!AC$1:AC$766,"")</f>
        <v>3.38</v>
      </c>
      <c r="AJ1732" s="48">
        <f>_xlfn.XLOOKUP($F1732,Main_OG!$D$1:$D$766,Main_OG!AD$1:AD$766,"")</f>
        <v>0.62802788237371954</v>
      </c>
    </row>
    <row r="1733" spans="2:36" x14ac:dyDescent="0.35">
      <c r="B1733" s="36" t="s">
        <v>2838</v>
      </c>
      <c r="C1733" s="45" t="s">
        <v>560</v>
      </c>
      <c r="D1733" s="45" t="s">
        <v>4469</v>
      </c>
      <c r="E1733" s="36" t="s">
        <v>2838</v>
      </c>
      <c r="F1733" s="36" t="str">
        <f t="shared" si="81"/>
        <v>2018_NV</v>
      </c>
      <c r="G1733" s="45">
        <v>2018</v>
      </c>
      <c r="H1733" s="45">
        <f>_xlfn.XLOOKUP(J1733,Main_OG!$B$1:$B$766,Main_OG!$O$1:$O$766,"")</f>
        <v>0</v>
      </c>
      <c r="I1733" s="45">
        <f>_xlfn.XLOOKUP(F1733,Main_OG!$D$1:$D$766,Main_OG!$J$1:$J$766,"")</f>
        <v>0</v>
      </c>
      <c r="J1733" s="45" t="s">
        <v>560</v>
      </c>
      <c r="K1733" s="45" t="str">
        <f t="shared" si="82"/>
        <v>Nevada Power Co_NV</v>
      </c>
      <c r="L1733" s="45" t="str">
        <f t="shared" si="83"/>
        <v>Nevada Power Co_NV</v>
      </c>
      <c r="M1733" s="45" t="s">
        <v>2849</v>
      </c>
      <c r="N1733" s="45">
        <v>1</v>
      </c>
      <c r="O1733" s="45">
        <v>107548</v>
      </c>
      <c r="P1733" s="45">
        <v>1584</v>
      </c>
      <c r="Q1733" s="45">
        <v>825227</v>
      </c>
      <c r="R1733" s="45">
        <v>8351</v>
      </c>
      <c r="S1733" s="45">
        <v>4927304</v>
      </c>
      <c r="T1733" s="45">
        <v>5590268</v>
      </c>
      <c r="U1733" s="45">
        <v>9969991</v>
      </c>
      <c r="V1733" s="45">
        <v>8.3103820000000006</v>
      </c>
      <c r="W1733" s="45">
        <v>9.0531860999999996</v>
      </c>
      <c r="X1733" s="45">
        <v>7.7679638999999998</v>
      </c>
      <c r="Y1733" s="45">
        <v>12.0931</v>
      </c>
      <c r="Z1733" s="46">
        <v>168638.5</v>
      </c>
      <c r="AA1733" s="46">
        <v>55642.956718276982</v>
      </c>
      <c r="AB1733" s="47">
        <f>_xlfn.XLOOKUP($F1733,Main_OG!$D$1:$D$766,Main_OG!AJ$1:AJ$766,"")</f>
        <v>2823330</v>
      </c>
      <c r="AC1733" s="47">
        <f>_xlfn.XLOOKUP($F1733,Main_OG!$D$1:$D$766,Main_OG!AK$1:AK$766,"")</f>
        <v>42702</v>
      </c>
      <c r="AD1733" s="47">
        <f>_xlfn.XLOOKUP($F1733,Main_OG!$D$1:$D$766,Main_OG!AL$1:AL$766,"")</f>
        <v>397253782</v>
      </c>
      <c r="AE1733" s="47">
        <f>_xlfn.XLOOKUP($F1733,Main_OG!$D$1:$D$766,Main_OG!AM$1:AM$766,"")</f>
        <v>0</v>
      </c>
      <c r="AF1733" s="48">
        <f>_xlfn.XLOOKUP($F1733,Main_OG!$D$1:$D$766,Main_OG!Z$1:Z$766,"")</f>
        <v>0</v>
      </c>
      <c r="AG1733" s="48">
        <f>_xlfn.XLOOKUP($F1733,Main_OG!$D$1:$D$766,Main_OG!AA$1:AA$766,"")</f>
        <v>2.1875855044172008</v>
      </c>
      <c r="AH1733" s="48">
        <f>_xlfn.XLOOKUP($F1733,Main_OG!$D$1:$D$766,Main_OG!AB$1:AB$766,"")</f>
        <v>17.134646247082848</v>
      </c>
      <c r="AI1733" s="48">
        <f>_xlfn.XLOOKUP($F1733,Main_OG!$D$1:$D$766,Main_OG!AC$1:AC$766,"")</f>
        <v>3.16</v>
      </c>
      <c r="AJ1733" s="48">
        <f>_xlfn.XLOOKUP($F1733,Main_OG!$D$1:$D$766,Main_OG!AD$1:AD$766,"")</f>
        <v>0.62810595158289428</v>
      </c>
    </row>
    <row r="1734" spans="2:36" x14ac:dyDescent="0.35">
      <c r="B1734" s="36" t="s">
        <v>2838</v>
      </c>
      <c r="C1734" s="45" t="s">
        <v>560</v>
      </c>
      <c r="D1734" s="45" t="s">
        <v>4469</v>
      </c>
      <c r="E1734" s="36" t="s">
        <v>2838</v>
      </c>
      <c r="F1734" s="36" t="str">
        <f t="shared" si="81"/>
        <v>2019_NV</v>
      </c>
      <c r="G1734" s="45">
        <v>2019</v>
      </c>
      <c r="H1734" s="45">
        <f>_xlfn.XLOOKUP(J1734,Main_OG!$B$1:$B$766,Main_OG!$O$1:$O$766,"")</f>
        <v>0</v>
      </c>
      <c r="I1734" s="45">
        <f>_xlfn.XLOOKUP(F1734,Main_OG!$D$1:$D$766,Main_OG!$J$1:$J$766,"")</f>
        <v>0</v>
      </c>
      <c r="J1734" s="45" t="s">
        <v>560</v>
      </c>
      <c r="K1734" s="45" t="str">
        <f t="shared" si="82"/>
        <v>Nevada Power Co_NV</v>
      </c>
      <c r="L1734" s="45" t="str">
        <f t="shared" si="83"/>
        <v>Nevada Power Co_NV</v>
      </c>
      <c r="M1734" s="45" t="s">
        <v>2850</v>
      </c>
      <c r="N1734" s="45">
        <v>1</v>
      </c>
      <c r="O1734" s="45">
        <v>109141</v>
      </c>
      <c r="P1734" s="45">
        <v>1581</v>
      </c>
      <c r="Q1734" s="45">
        <v>840312</v>
      </c>
      <c r="R1734" s="45">
        <v>8027</v>
      </c>
      <c r="S1734" s="45">
        <v>4802218</v>
      </c>
      <c r="T1734" s="45">
        <v>5383320</v>
      </c>
      <c r="U1734" s="45">
        <v>9311544</v>
      </c>
      <c r="V1734" s="45">
        <v>8.5087828999999999</v>
      </c>
      <c r="W1734" s="45">
        <v>9.4242910000000002</v>
      </c>
      <c r="X1734" s="45">
        <v>8.1441192000000004</v>
      </c>
      <c r="Y1734" s="45">
        <v>12.331113</v>
      </c>
      <c r="Z1734" s="46">
        <v>175771.3</v>
      </c>
      <c r="AA1734" s="46">
        <v>56869.726032760111</v>
      </c>
      <c r="AB1734" s="47">
        <f>_xlfn.XLOOKUP($F1734,Main_OG!$D$1:$D$766,Main_OG!AJ$1:AJ$766,"")</f>
        <v>3102242</v>
      </c>
      <c r="AC1734" s="47">
        <f>_xlfn.XLOOKUP($F1734,Main_OG!$D$1:$D$766,Main_OG!AK$1:AK$766,"")</f>
        <v>49390</v>
      </c>
      <c r="AD1734" s="47">
        <f>_xlfn.XLOOKUP($F1734,Main_OG!$D$1:$D$766,Main_OG!AL$1:AL$766,"")</f>
        <v>383105418</v>
      </c>
      <c r="AE1734" s="47">
        <f>_xlfn.XLOOKUP($F1734,Main_OG!$D$1:$D$766,Main_OG!AM$1:AM$766,"")</f>
        <v>0</v>
      </c>
      <c r="AF1734" s="48">
        <f>_xlfn.XLOOKUP($F1734,Main_OG!$D$1:$D$766,Main_OG!Z$1:Z$766,"")</f>
        <v>0</v>
      </c>
      <c r="AG1734" s="48">
        <f>_xlfn.XLOOKUP($F1734,Main_OG!$D$1:$D$766,Main_OG!AA$1:AA$766,"")</f>
        <v>2.176146746141439</v>
      </c>
      <c r="AH1734" s="48">
        <f>_xlfn.XLOOKUP($F1734,Main_OG!$D$1:$D$766,Main_OG!AB$1:AB$766,"")</f>
        <v>16.25</v>
      </c>
      <c r="AI1734" s="48">
        <f>_xlfn.XLOOKUP($F1734,Main_OG!$D$1:$D$766,Main_OG!AC$1:AC$766,"")</f>
        <v>3.07</v>
      </c>
      <c r="AJ1734" s="48">
        <f>_xlfn.XLOOKUP($F1734,Main_OG!$D$1:$D$766,Main_OG!AD$1:AD$766,"")</f>
        <v>0.60296766622862785</v>
      </c>
    </row>
    <row r="1735" spans="2:36" x14ac:dyDescent="0.35">
      <c r="B1735" s="36" t="s">
        <v>2838</v>
      </c>
      <c r="C1735" s="45" t="s">
        <v>560</v>
      </c>
      <c r="D1735" s="45" t="s">
        <v>4469</v>
      </c>
      <c r="E1735" s="36" t="s">
        <v>2838</v>
      </c>
      <c r="F1735" s="36" t="str">
        <f t="shared" si="81"/>
        <v>2020_NV</v>
      </c>
      <c r="G1735" s="45">
        <v>2020</v>
      </c>
      <c r="H1735" s="45">
        <f>_xlfn.XLOOKUP(J1735,Main_OG!$B$1:$B$766,Main_OG!$O$1:$O$766,"")</f>
        <v>0</v>
      </c>
      <c r="I1735" s="45">
        <f>_xlfn.XLOOKUP(F1735,Main_OG!$D$1:$D$766,Main_OG!$J$1:$J$766,"")</f>
        <v>0</v>
      </c>
      <c r="J1735" s="45" t="s">
        <v>560</v>
      </c>
      <c r="K1735" s="45" t="str">
        <f t="shared" si="82"/>
        <v>Nevada Power Co_NV</v>
      </c>
      <c r="L1735" s="45" t="str">
        <f t="shared" si="83"/>
        <v>Nevada Power Co_NV</v>
      </c>
      <c r="M1735" s="45" t="s">
        <v>2851</v>
      </c>
      <c r="N1735" s="45">
        <v>1</v>
      </c>
      <c r="O1735" s="45">
        <v>110308</v>
      </c>
      <c r="P1735" s="45">
        <v>1549</v>
      </c>
      <c r="Q1735" s="45">
        <v>0</v>
      </c>
      <c r="R1735" s="45">
        <v>3960</v>
      </c>
      <c r="S1735" s="45">
        <v>4734638</v>
      </c>
      <c r="T1735" s="45">
        <v>4928833</v>
      </c>
      <c r="U1735" s="45">
        <v>0</v>
      </c>
      <c r="V1735" s="45">
        <v>8.8383838000000008</v>
      </c>
      <c r="W1735" s="45">
        <v>8.7428015000000006</v>
      </c>
      <c r="X1735" s="45">
        <v>7.4721542000000003</v>
      </c>
      <c r="Y1735" s="45">
        <v>0</v>
      </c>
      <c r="Z1735" s="46">
        <v>165793.9</v>
      </c>
      <c r="AA1735" s="46">
        <v>52994.693942784084</v>
      </c>
      <c r="AB1735" s="47">
        <f>_xlfn.XLOOKUP($F1735,Main_OG!$D$1:$D$766,Main_OG!AJ$1:AJ$766,"")</f>
        <v>2210986</v>
      </c>
      <c r="AC1735" s="47">
        <f>_xlfn.XLOOKUP($F1735,Main_OG!$D$1:$D$766,Main_OG!AK$1:AK$766,"")</f>
        <v>26174</v>
      </c>
      <c r="AD1735" s="47">
        <f>_xlfn.XLOOKUP($F1735,Main_OG!$D$1:$D$766,Main_OG!AL$1:AL$766,"")</f>
        <v>403423304</v>
      </c>
      <c r="AE1735" s="47">
        <f>_xlfn.XLOOKUP($F1735,Main_OG!$D$1:$D$766,Main_OG!AM$1:AM$766,"")</f>
        <v>0</v>
      </c>
      <c r="AF1735" s="48">
        <f>_xlfn.XLOOKUP($F1735,Main_OG!$D$1:$D$766,Main_OG!Z$1:Z$766,"")</f>
        <v>0</v>
      </c>
      <c r="AG1735" s="48">
        <f>_xlfn.XLOOKUP($F1735,Main_OG!$D$1:$D$766,Main_OG!AA$1:AA$766,"")</f>
        <v>2.127327759928813</v>
      </c>
      <c r="AH1735" s="48">
        <f>_xlfn.XLOOKUP($F1735,Main_OG!$D$1:$D$766,Main_OG!AB$1:AB$766,"")</f>
        <v>12.535325193609101</v>
      </c>
      <c r="AI1735" s="48">
        <f>_xlfn.XLOOKUP($F1735,Main_OG!$D$1:$D$766,Main_OG!AC$1:AC$766,"")</f>
        <v>2.8422150630003218</v>
      </c>
      <c r="AJ1735" s="48">
        <f>_xlfn.XLOOKUP($F1735,Main_OG!$D$1:$D$766,Main_OG!AD$1:AD$766,"")</f>
        <v>0.5848556097000881</v>
      </c>
    </row>
    <row r="1736" spans="2:36" x14ac:dyDescent="0.35">
      <c r="B1736" s="36" t="s">
        <v>2852</v>
      </c>
      <c r="C1736" s="45" t="s">
        <v>82</v>
      </c>
      <c r="D1736" s="45" t="s">
        <v>4470</v>
      </c>
      <c r="E1736" s="36" t="s">
        <v>4516</v>
      </c>
      <c r="F1736" s="36" t="str">
        <f t="shared" si="81"/>
        <v>2006_NY</v>
      </c>
      <c r="G1736" s="45">
        <v>2006</v>
      </c>
      <c r="H1736" s="45">
        <f>_xlfn.XLOOKUP(J1736,Main_OG!$B$1:$B$766,Main_OG!$O$1:$O$766,"")</f>
        <v>1</v>
      </c>
      <c r="I1736" s="45">
        <f>_xlfn.XLOOKUP(F1736,Main_OG!$D$1:$D$766,Main_OG!$J$1:$J$766,"")</f>
        <v>1</v>
      </c>
      <c r="J1736" s="45" t="s">
        <v>82</v>
      </c>
      <c r="K1736" s="45" t="str">
        <f t="shared" si="82"/>
        <v>New York State Elec &amp; Gas Corp_NY</v>
      </c>
      <c r="L1736" s="45" t="str">
        <f t="shared" si="83"/>
        <v>New York State Electric Gas Corp_NY</v>
      </c>
      <c r="M1736" s="45" t="s">
        <v>2853</v>
      </c>
      <c r="N1736" s="45">
        <v>4</v>
      </c>
      <c r="O1736" s="45">
        <v>86541</v>
      </c>
      <c r="P1736" s="45">
        <v>1644</v>
      </c>
      <c r="Q1736" s="45">
        <v>701371</v>
      </c>
      <c r="R1736" s="45">
        <v>2478</v>
      </c>
      <c r="S1736" s="45">
        <v>310209</v>
      </c>
      <c r="T1736" s="45">
        <v>126503</v>
      </c>
      <c r="U1736" s="45">
        <v>778322</v>
      </c>
      <c r="V1736" s="45">
        <v>8.8141139645728117</v>
      </c>
      <c r="W1736" s="45">
        <v>12.2511870708309</v>
      </c>
      <c r="X1736" s="45">
        <v>7.2494472785704547</v>
      </c>
      <c r="Y1736" s="45">
        <v>13.77899561874669</v>
      </c>
      <c r="Z1736" s="46">
        <v>1339568.5</v>
      </c>
      <c r="AA1736" s="46">
        <v>70117.47570523608</v>
      </c>
      <c r="AB1736" s="47">
        <f>_xlfn.XLOOKUP($F1736,Main_OG!$D$1:$D$766,Main_OG!AJ$1:AJ$766,"")</f>
        <v>18704793.98</v>
      </c>
      <c r="AC1736" s="47">
        <f>_xlfn.XLOOKUP($F1736,Main_OG!$D$1:$D$766,Main_OG!AK$1:AK$766,"")</f>
        <v>23272447.98</v>
      </c>
      <c r="AD1736" s="47">
        <f>_xlfn.XLOOKUP($F1736,Main_OG!$D$1:$D$766,Main_OG!AL$1:AL$766,"")</f>
        <v>747212377.91999996</v>
      </c>
      <c r="AE1736" s="47">
        <f>_xlfn.XLOOKUP($F1736,Main_OG!$D$1:$D$766,Main_OG!AM$1:AM$766,"")</f>
        <v>42223899</v>
      </c>
      <c r="AF1736" s="48">
        <f>_xlfn.XLOOKUP($F1736,Main_OG!$D$1:$D$766,Main_OG!Z$1:Z$766,"")</f>
        <v>4.24</v>
      </c>
      <c r="AG1736" s="48">
        <f>_xlfn.XLOOKUP($F1736,Main_OG!$D$1:$D$766,Main_OG!AA$1:AA$766,"")</f>
        <v>2.2465548173415608</v>
      </c>
      <c r="AH1736" s="48">
        <f>_xlfn.XLOOKUP($F1736,Main_OG!$D$1:$D$766,Main_OG!AB$1:AB$766,"")</f>
        <v>14.13114039693003</v>
      </c>
      <c r="AI1736" s="48">
        <f>_xlfn.XLOOKUP($F1736,Main_OG!$D$1:$D$766,Main_OG!AC$1:AC$766,"")</f>
        <v>7.6</v>
      </c>
      <c r="AJ1736" s="48">
        <f>_xlfn.XLOOKUP($F1736,Main_OG!$D$1:$D$766,Main_OG!AD$1:AD$766,"")</f>
        <v>0.49</v>
      </c>
    </row>
    <row r="1737" spans="2:36" x14ac:dyDescent="0.35">
      <c r="B1737" s="36" t="s">
        <v>2852</v>
      </c>
      <c r="C1737" s="45" t="s">
        <v>82</v>
      </c>
      <c r="D1737" s="45" t="s">
        <v>4470</v>
      </c>
      <c r="E1737" s="36" t="s">
        <v>4516</v>
      </c>
      <c r="F1737" s="36" t="str">
        <f t="shared" si="81"/>
        <v>2007_NY</v>
      </c>
      <c r="G1737" s="45">
        <v>2007</v>
      </c>
      <c r="H1737" s="45">
        <f>_xlfn.XLOOKUP(J1737,Main_OG!$B$1:$B$766,Main_OG!$O$1:$O$766,"")</f>
        <v>1</v>
      </c>
      <c r="I1737" s="45">
        <f>_xlfn.XLOOKUP(F1737,Main_OG!$D$1:$D$766,Main_OG!$J$1:$J$766,"")</f>
        <v>1</v>
      </c>
      <c r="J1737" s="45" t="s">
        <v>82</v>
      </c>
      <c r="K1737" s="45" t="str">
        <f t="shared" si="82"/>
        <v>New York State Elec &amp; Gas Corp_NY</v>
      </c>
      <c r="L1737" s="45" t="str">
        <f t="shared" si="83"/>
        <v>New York State Electric Gas Corp_NY</v>
      </c>
      <c r="M1737" s="45" t="s">
        <v>2854</v>
      </c>
      <c r="N1737" s="45">
        <v>4</v>
      </c>
      <c r="O1737" s="45">
        <v>81786</v>
      </c>
      <c r="P1737" s="45">
        <v>1415</v>
      </c>
      <c r="Q1737" s="45">
        <v>679298</v>
      </c>
      <c r="R1737" s="45">
        <v>2447</v>
      </c>
      <c r="S1737" s="45">
        <v>294814</v>
      </c>
      <c r="T1737" s="45">
        <v>109644</v>
      </c>
      <c r="U1737" s="45">
        <v>758120</v>
      </c>
      <c r="V1737" s="45">
        <v>8.7799999999999994</v>
      </c>
      <c r="W1737" s="45">
        <v>12.05</v>
      </c>
      <c r="X1737" s="45">
        <v>6.81</v>
      </c>
      <c r="Y1737" s="45">
        <v>13.4</v>
      </c>
      <c r="Z1737" s="46">
        <v>1353798.9</v>
      </c>
      <c r="AA1737" s="46">
        <v>70759.732149787262</v>
      </c>
      <c r="AB1737" s="47">
        <f>_xlfn.XLOOKUP($F1737,Main_OG!$D$1:$D$766,Main_OG!AJ$1:AJ$766,"")</f>
        <v>19087928</v>
      </c>
      <c r="AC1737" s="47">
        <f>_xlfn.XLOOKUP($F1737,Main_OG!$D$1:$D$766,Main_OG!AK$1:AK$766,"")</f>
        <v>27710300</v>
      </c>
      <c r="AD1737" s="47">
        <f>_xlfn.XLOOKUP($F1737,Main_OG!$D$1:$D$766,Main_OG!AL$1:AL$766,"")</f>
        <v>796205180</v>
      </c>
      <c r="AE1737" s="47">
        <f>_xlfn.XLOOKUP($F1737,Main_OG!$D$1:$D$766,Main_OG!AM$1:AM$766,"")</f>
        <v>42452854</v>
      </c>
      <c r="AF1737" s="48">
        <f>_xlfn.XLOOKUP($F1737,Main_OG!$D$1:$D$766,Main_OG!Z$1:Z$766,"")</f>
        <v>4.55</v>
      </c>
      <c r="AG1737" s="48">
        <f>_xlfn.XLOOKUP($F1737,Main_OG!$D$1:$D$766,Main_OG!AA$1:AA$766,"")</f>
        <v>2.2465548173415608</v>
      </c>
      <c r="AH1737" s="48">
        <f>_xlfn.XLOOKUP($F1737,Main_OG!$D$1:$D$766,Main_OG!AB$1:AB$766,"")</f>
        <v>15.097711394063451</v>
      </c>
      <c r="AI1737" s="48">
        <f>_xlfn.XLOOKUP($F1737,Main_OG!$D$1:$D$766,Main_OG!AC$1:AC$766,"")</f>
        <v>7.92</v>
      </c>
      <c r="AJ1737" s="48">
        <f>_xlfn.XLOOKUP($F1737,Main_OG!$D$1:$D$766,Main_OG!AD$1:AD$766,"")</f>
        <v>0.46</v>
      </c>
    </row>
    <row r="1738" spans="2:36" x14ac:dyDescent="0.35">
      <c r="B1738" s="36" t="s">
        <v>2852</v>
      </c>
      <c r="C1738" s="45" t="s">
        <v>82</v>
      </c>
      <c r="D1738" s="45" t="s">
        <v>4470</v>
      </c>
      <c r="E1738" s="36" t="s">
        <v>4516</v>
      </c>
      <c r="F1738" s="36" t="str">
        <f t="shared" si="81"/>
        <v>2008_NY</v>
      </c>
      <c r="G1738" s="45">
        <v>2008</v>
      </c>
      <c r="H1738" s="45">
        <f>_xlfn.XLOOKUP(J1738,Main_OG!$B$1:$B$766,Main_OG!$O$1:$O$766,"")</f>
        <v>1</v>
      </c>
      <c r="I1738" s="45">
        <f>_xlfn.XLOOKUP(F1738,Main_OG!$D$1:$D$766,Main_OG!$J$1:$J$766,"")</f>
        <v>1</v>
      </c>
      <c r="J1738" s="45" t="s">
        <v>82</v>
      </c>
      <c r="K1738" s="45" t="str">
        <f t="shared" si="82"/>
        <v>New York State Elec &amp; Gas Corp_NY</v>
      </c>
      <c r="L1738" s="45" t="str">
        <f t="shared" si="83"/>
        <v>New York State Electric Gas Corp_NY</v>
      </c>
      <c r="M1738" s="45" t="s">
        <v>2855</v>
      </c>
      <c r="N1738" s="45">
        <v>4</v>
      </c>
      <c r="O1738" s="45">
        <v>76284</v>
      </c>
      <c r="P1738" s="45">
        <v>1215</v>
      </c>
      <c r="Q1738" s="45">
        <v>653965</v>
      </c>
      <c r="R1738" s="45">
        <v>27582</v>
      </c>
      <c r="S1738" s="45">
        <v>2279549</v>
      </c>
      <c r="T1738" s="45">
        <v>1236259</v>
      </c>
      <c r="U1738" s="45">
        <v>5297114</v>
      </c>
      <c r="V1738" s="45">
        <v>8.82</v>
      </c>
      <c r="W1738" s="45">
        <v>12.46</v>
      </c>
      <c r="X1738" s="45">
        <v>7.19</v>
      </c>
      <c r="Y1738" s="45">
        <v>13.19</v>
      </c>
      <c r="Z1738" s="46">
        <v>1328095.7</v>
      </c>
      <c r="AA1738" s="46">
        <v>69126.876987384632</v>
      </c>
      <c r="AB1738" s="47">
        <f>_xlfn.XLOOKUP($F1738,Main_OG!$D$1:$D$766,Main_OG!AJ$1:AJ$766,"")</f>
        <v>17593612</v>
      </c>
      <c r="AC1738" s="47">
        <f>_xlfn.XLOOKUP($F1738,Main_OG!$D$1:$D$766,Main_OG!AK$1:AK$766,"")</f>
        <v>12948804</v>
      </c>
      <c r="AD1738" s="47">
        <f>_xlfn.XLOOKUP($F1738,Main_OG!$D$1:$D$766,Main_OG!AL$1:AL$766,"")</f>
        <v>769401464</v>
      </c>
      <c r="AE1738" s="47">
        <f>_xlfn.XLOOKUP($F1738,Main_OG!$D$1:$D$766,Main_OG!AM$1:AM$766,"")</f>
        <v>43209171</v>
      </c>
      <c r="AF1738" s="48">
        <f>_xlfn.XLOOKUP($F1738,Main_OG!$D$1:$D$766,Main_OG!Z$1:Z$766,"")</f>
        <v>5.66</v>
      </c>
      <c r="AG1738" s="48">
        <f>_xlfn.XLOOKUP($F1738,Main_OG!$D$1:$D$766,Main_OG!AA$1:AA$766,"")</f>
        <v>2.2204719344600159</v>
      </c>
      <c r="AH1738" s="48">
        <f>_xlfn.XLOOKUP($F1738,Main_OG!$D$1:$D$766,Main_OG!AB$1:AB$766,"")</f>
        <v>19.619187803472759</v>
      </c>
      <c r="AI1738" s="48">
        <f>_xlfn.XLOOKUP($F1738,Main_OG!$D$1:$D$766,Main_OG!AC$1:AC$766,"")</f>
        <v>10.64</v>
      </c>
      <c r="AJ1738" s="48">
        <f>_xlfn.XLOOKUP($F1738,Main_OG!$D$1:$D$766,Main_OG!AD$1:AD$766,"")</f>
        <v>0.48</v>
      </c>
    </row>
    <row r="1739" spans="2:36" x14ac:dyDescent="0.35">
      <c r="B1739" s="36" t="s">
        <v>2852</v>
      </c>
      <c r="C1739" s="45" t="s">
        <v>82</v>
      </c>
      <c r="D1739" s="45" t="s">
        <v>4470</v>
      </c>
      <c r="E1739" s="36" t="s">
        <v>4516</v>
      </c>
      <c r="F1739" s="36" t="str">
        <f t="shared" si="81"/>
        <v>2009_NY</v>
      </c>
      <c r="G1739" s="45">
        <v>2009</v>
      </c>
      <c r="H1739" s="45">
        <f>_xlfn.XLOOKUP(J1739,Main_OG!$B$1:$B$766,Main_OG!$O$1:$O$766,"")</f>
        <v>1</v>
      </c>
      <c r="I1739" s="45">
        <f>_xlfn.XLOOKUP(F1739,Main_OG!$D$1:$D$766,Main_OG!$J$1:$J$766,"")</f>
        <v>1</v>
      </c>
      <c r="J1739" s="45" t="s">
        <v>82</v>
      </c>
      <c r="K1739" s="45" t="str">
        <f t="shared" si="82"/>
        <v>New York State Elec &amp; Gas Corp_NY</v>
      </c>
      <c r="L1739" s="45" t="str">
        <f t="shared" si="83"/>
        <v>New York State Electric Gas Corp_NY</v>
      </c>
      <c r="M1739" s="45" t="s">
        <v>2856</v>
      </c>
      <c r="N1739" s="45">
        <v>4</v>
      </c>
      <c r="O1739" s="45">
        <v>75082</v>
      </c>
      <c r="P1739" s="45">
        <v>1056</v>
      </c>
      <c r="Q1739" s="45">
        <v>636962</v>
      </c>
      <c r="R1739" s="45">
        <v>27966</v>
      </c>
      <c r="S1739" s="45">
        <v>2002202</v>
      </c>
      <c r="T1739" s="45">
        <v>843134</v>
      </c>
      <c r="U1739" s="45">
        <v>5107334</v>
      </c>
      <c r="V1739" s="45">
        <v>8.8000000000000007</v>
      </c>
      <c r="W1739" s="45">
        <v>9.23</v>
      </c>
      <c r="X1739" s="45">
        <v>5.53</v>
      </c>
      <c r="Y1739" s="45">
        <v>11.9</v>
      </c>
      <c r="Z1739" s="46">
        <v>1379504.6</v>
      </c>
      <c r="AA1739" s="46">
        <v>71450.76315583114</v>
      </c>
      <c r="AB1739" s="47">
        <f>_xlfn.XLOOKUP($F1739,Main_OG!$D$1:$D$766,Main_OG!AJ$1:AJ$766,"")</f>
        <v>12090844</v>
      </c>
      <c r="AC1739" s="47">
        <f>_xlfn.XLOOKUP($F1739,Main_OG!$D$1:$D$766,Main_OG!AK$1:AK$766,"")</f>
        <v>9086696</v>
      </c>
      <c r="AD1739" s="47">
        <f>_xlfn.XLOOKUP($F1739,Main_OG!$D$1:$D$766,Main_OG!AL$1:AL$766,"")</f>
        <v>716060256</v>
      </c>
      <c r="AE1739" s="47">
        <f>_xlfn.XLOOKUP($F1739,Main_OG!$D$1:$D$766,Main_OG!AM$1:AM$766,"")</f>
        <v>43484614</v>
      </c>
      <c r="AF1739" s="48">
        <f>_xlfn.XLOOKUP($F1739,Main_OG!$D$1:$D$766,Main_OG!Z$1:Z$766,"")</f>
        <v>3.12</v>
      </c>
      <c r="AG1739" s="48">
        <f>_xlfn.XLOOKUP($F1739,Main_OG!$D$1:$D$766,Main_OG!AA$1:AA$766,"")</f>
        <v>2.2743975091886082</v>
      </c>
      <c r="AH1739" s="48">
        <f>_xlfn.XLOOKUP($F1739,Main_OG!$D$1:$D$766,Main_OG!AB$1:AB$766,"")</f>
        <v>14.15708861161818</v>
      </c>
      <c r="AI1739" s="48">
        <f>_xlfn.XLOOKUP($F1739,Main_OG!$D$1:$D$766,Main_OG!AC$1:AC$766,"")</f>
        <v>5.16</v>
      </c>
      <c r="AJ1739" s="48">
        <f>_xlfn.XLOOKUP($F1739,Main_OG!$D$1:$D$766,Main_OG!AD$1:AD$766,"")</f>
        <v>0.56000000000000005</v>
      </c>
    </row>
    <row r="1740" spans="2:36" x14ac:dyDescent="0.35">
      <c r="B1740" s="36" t="s">
        <v>2852</v>
      </c>
      <c r="C1740" s="45" t="s">
        <v>82</v>
      </c>
      <c r="D1740" s="45" t="s">
        <v>4470</v>
      </c>
      <c r="E1740" s="36" t="s">
        <v>4516</v>
      </c>
      <c r="F1740" s="36" t="str">
        <f t="shared" si="81"/>
        <v>2010_NY</v>
      </c>
      <c r="G1740" s="45">
        <v>2010</v>
      </c>
      <c r="H1740" s="45">
        <f>_xlfn.XLOOKUP(J1740,Main_OG!$B$1:$B$766,Main_OG!$O$1:$O$766,"")</f>
        <v>1</v>
      </c>
      <c r="I1740" s="45">
        <f>_xlfn.XLOOKUP(F1740,Main_OG!$D$1:$D$766,Main_OG!$J$1:$J$766,"")</f>
        <v>1</v>
      </c>
      <c r="J1740" s="45" t="s">
        <v>82</v>
      </c>
      <c r="K1740" s="45" t="str">
        <f t="shared" si="82"/>
        <v>New York State Elec &amp; Gas Corp_NY</v>
      </c>
      <c r="L1740" s="45" t="str">
        <f t="shared" si="83"/>
        <v>New York State Electric Gas Corp_NY</v>
      </c>
      <c r="M1740" s="45" t="s">
        <v>2857</v>
      </c>
      <c r="N1740" s="45">
        <v>4</v>
      </c>
      <c r="O1740" s="45">
        <v>71547</v>
      </c>
      <c r="P1740" s="45">
        <v>939</v>
      </c>
      <c r="Q1740" s="45">
        <v>611712</v>
      </c>
      <c r="R1740" s="45">
        <v>27961</v>
      </c>
      <c r="S1740" s="45">
        <v>1774115</v>
      </c>
      <c r="T1740" s="45">
        <v>585294</v>
      </c>
      <c r="U1740" s="45">
        <v>5120503</v>
      </c>
      <c r="V1740" s="45">
        <v>8.9</v>
      </c>
      <c r="W1740" s="45">
        <v>10.210000000000001</v>
      </c>
      <c r="X1740" s="45">
        <v>6.04</v>
      </c>
      <c r="Y1740" s="45">
        <v>11.14</v>
      </c>
      <c r="Z1740" s="46">
        <v>1431624</v>
      </c>
      <c r="AA1740" s="46">
        <v>73795.218916991362</v>
      </c>
      <c r="AB1740" s="47">
        <f>_xlfn.XLOOKUP($F1740,Main_OG!$D$1:$D$766,Main_OG!AJ$1:AJ$766,"")</f>
        <v>12615258</v>
      </c>
      <c r="AC1740" s="47">
        <f>_xlfn.XLOOKUP($F1740,Main_OG!$D$1:$D$766,Main_OG!AK$1:AK$766,"")</f>
        <v>7201560</v>
      </c>
      <c r="AD1740" s="47">
        <f>_xlfn.XLOOKUP($F1740,Main_OG!$D$1:$D$766,Main_OG!AL$1:AL$766,"")</f>
        <v>834473128</v>
      </c>
      <c r="AE1740" s="47">
        <f>_xlfn.XLOOKUP($F1740,Main_OG!$D$1:$D$766,Main_OG!AM$1:AM$766,"")</f>
        <v>41869535</v>
      </c>
      <c r="AF1740" s="48">
        <f>_xlfn.XLOOKUP($F1740,Main_OG!$D$1:$D$766,Main_OG!Z$1:Z$766,"")</f>
        <v>3.51</v>
      </c>
      <c r="AG1740" s="48">
        <f>_xlfn.XLOOKUP($F1740,Main_OG!$D$1:$D$766,Main_OG!AA$1:AA$766,"")</f>
        <v>2.2935982820086371</v>
      </c>
      <c r="AH1740" s="48">
        <f>_xlfn.XLOOKUP($F1740,Main_OG!$D$1:$D$766,Main_OG!AB$1:AB$766,"")</f>
        <v>15.96</v>
      </c>
      <c r="AI1740" s="48">
        <f>_xlfn.XLOOKUP($F1740,Main_OG!$D$1:$D$766,Main_OG!AC$1:AC$766,"")</f>
        <v>5.62</v>
      </c>
      <c r="AJ1740" s="48">
        <f>_xlfn.XLOOKUP($F1740,Main_OG!$D$1:$D$766,Main_OG!AD$1:AD$766,"")</f>
        <v>0.64</v>
      </c>
    </row>
    <row r="1741" spans="2:36" x14ac:dyDescent="0.35">
      <c r="B1741" s="36" t="s">
        <v>2852</v>
      </c>
      <c r="C1741" s="45" t="s">
        <v>82</v>
      </c>
      <c r="D1741" s="45" t="s">
        <v>4470</v>
      </c>
      <c r="E1741" s="36" t="s">
        <v>4516</v>
      </c>
      <c r="F1741" s="36" t="str">
        <f t="shared" si="81"/>
        <v>2011_NY</v>
      </c>
      <c r="G1741" s="45">
        <v>2011</v>
      </c>
      <c r="H1741" s="45">
        <f>_xlfn.XLOOKUP(J1741,Main_OG!$B$1:$B$766,Main_OG!$O$1:$O$766,"")</f>
        <v>1</v>
      </c>
      <c r="I1741" s="45">
        <f>_xlfn.XLOOKUP(F1741,Main_OG!$D$1:$D$766,Main_OG!$J$1:$J$766,"")</f>
        <v>1</v>
      </c>
      <c r="J1741" s="45" t="s">
        <v>82</v>
      </c>
      <c r="K1741" s="45" t="str">
        <f t="shared" si="82"/>
        <v>New York State Elec &amp; Gas Corp_NY</v>
      </c>
      <c r="L1741" s="45" t="str">
        <f t="shared" si="83"/>
        <v>New York State Electric Gas Corp_NY</v>
      </c>
      <c r="M1741" s="45" t="s">
        <v>2858</v>
      </c>
      <c r="N1741" s="45">
        <v>1</v>
      </c>
      <c r="O1741" s="45">
        <v>68473</v>
      </c>
      <c r="P1741" s="45">
        <v>853</v>
      </c>
      <c r="Q1741" s="45">
        <v>587353</v>
      </c>
      <c r="R1741" s="45">
        <v>37270</v>
      </c>
      <c r="S1741" s="45">
        <v>1581403</v>
      </c>
      <c r="T1741" s="45">
        <v>480602</v>
      </c>
      <c r="U1741" s="45">
        <v>4983887</v>
      </c>
      <c r="V1741" s="45">
        <v>7.42</v>
      </c>
      <c r="W1741" s="45">
        <v>9.6199999999999992</v>
      </c>
      <c r="X1741" s="45">
        <v>5.84</v>
      </c>
      <c r="Y1741" s="45">
        <v>10.83</v>
      </c>
      <c r="Z1741" s="46">
        <v>1440346.8</v>
      </c>
      <c r="AA1741" s="46">
        <v>73864.237706398912</v>
      </c>
      <c r="AB1741" s="47">
        <f>_xlfn.XLOOKUP($F1741,Main_OG!$D$1:$D$766,Main_OG!AJ$1:AJ$766,"")</f>
        <v>9055542</v>
      </c>
      <c r="AC1741" s="47">
        <f>_xlfn.XLOOKUP($F1741,Main_OG!$D$1:$D$766,Main_OG!AK$1:AK$766,"")</f>
        <v>4282440</v>
      </c>
      <c r="AD1741" s="47">
        <f>_xlfn.XLOOKUP($F1741,Main_OG!$D$1:$D$766,Main_OG!AL$1:AL$766,"")</f>
        <v>853219270</v>
      </c>
      <c r="AE1741" s="47">
        <f>_xlfn.XLOOKUP($F1741,Main_OG!$D$1:$D$766,Main_OG!AM$1:AM$766,"")</f>
        <v>42695009</v>
      </c>
      <c r="AF1741" s="48">
        <f>_xlfn.XLOOKUP($F1741,Main_OG!$D$1:$D$766,Main_OG!Z$1:Z$766,"")</f>
        <v>3.51</v>
      </c>
      <c r="AG1741" s="48">
        <f>_xlfn.XLOOKUP($F1741,Main_OG!$D$1:$D$766,Main_OG!AA$1:AA$766,"")</f>
        <v>3.27</v>
      </c>
      <c r="AH1741" s="48">
        <f>_xlfn.XLOOKUP($F1741,Main_OG!$D$1:$D$766,Main_OG!AB$1:AB$766,"")</f>
        <v>22.758921780738341</v>
      </c>
      <c r="AI1741" s="48">
        <f>_xlfn.XLOOKUP($F1741,Main_OG!$D$1:$D$766,Main_OG!AC$1:AC$766,"")</f>
        <v>5.44</v>
      </c>
      <c r="AJ1741" s="48">
        <f>_xlfn.XLOOKUP($F1741,Main_OG!$D$1:$D$766,Main_OG!AD$1:AD$766,"")</f>
        <v>0.68</v>
      </c>
    </row>
    <row r="1742" spans="2:36" x14ac:dyDescent="0.35">
      <c r="B1742" s="36" t="s">
        <v>2852</v>
      </c>
      <c r="C1742" s="45" t="s">
        <v>82</v>
      </c>
      <c r="D1742" s="45" t="s">
        <v>4470</v>
      </c>
      <c r="E1742" s="36" t="s">
        <v>4516</v>
      </c>
      <c r="F1742" s="36" t="str">
        <f t="shared" si="81"/>
        <v>2012_NY</v>
      </c>
      <c r="G1742" s="45">
        <v>2012</v>
      </c>
      <c r="H1742" s="45">
        <f>_xlfn.XLOOKUP(J1742,Main_OG!$B$1:$B$766,Main_OG!$O$1:$O$766,"")</f>
        <v>1</v>
      </c>
      <c r="I1742" s="45">
        <f>_xlfn.XLOOKUP(F1742,Main_OG!$D$1:$D$766,Main_OG!$J$1:$J$766,"")</f>
        <v>1</v>
      </c>
      <c r="J1742" s="45" t="s">
        <v>82</v>
      </c>
      <c r="K1742" s="45" t="str">
        <f t="shared" si="82"/>
        <v>New York State Elec &amp; Gas Corp_NY</v>
      </c>
      <c r="L1742" s="45" t="str">
        <f t="shared" si="83"/>
        <v>New York State Electric Gas Corp_NY</v>
      </c>
      <c r="M1742" s="45" t="s">
        <v>2859</v>
      </c>
      <c r="N1742" s="45">
        <v>1</v>
      </c>
      <c r="O1742" s="45">
        <v>67874</v>
      </c>
      <c r="P1742" s="45">
        <v>796</v>
      </c>
      <c r="Q1742" s="45">
        <v>576672</v>
      </c>
      <c r="R1742" s="45">
        <v>37734</v>
      </c>
      <c r="S1742" s="45">
        <v>1522028</v>
      </c>
      <c r="T1742" s="45">
        <v>372349</v>
      </c>
      <c r="U1742" s="45">
        <v>4847889</v>
      </c>
      <c r="V1742" s="45">
        <v>6.3571315000000004</v>
      </c>
      <c r="W1742" s="45">
        <v>9.4029676000000002</v>
      </c>
      <c r="X1742" s="45">
        <v>5.4747830999999998</v>
      </c>
      <c r="Y1742" s="45">
        <v>10.697601000000001</v>
      </c>
      <c r="Z1742" s="46">
        <v>1496280.1</v>
      </c>
      <c r="AA1742" s="46">
        <v>76440.810689002275</v>
      </c>
      <c r="AB1742" s="47">
        <f>_xlfn.XLOOKUP($F1742,Main_OG!$D$1:$D$766,Main_OG!AJ$1:AJ$766,"")</f>
        <v>4316244</v>
      </c>
      <c r="AC1742" s="47">
        <f>_xlfn.XLOOKUP($F1742,Main_OG!$D$1:$D$766,Main_OG!AK$1:AK$766,"")</f>
        <v>2105232</v>
      </c>
      <c r="AD1742" s="47">
        <f>_xlfn.XLOOKUP($F1742,Main_OG!$D$1:$D$766,Main_OG!AL$1:AL$766,"")</f>
        <v>982859374</v>
      </c>
      <c r="AE1742" s="47">
        <f>_xlfn.XLOOKUP($F1742,Main_OG!$D$1:$D$766,Main_OG!AM$1:AM$766,"")</f>
        <v>40774560</v>
      </c>
      <c r="AF1742" s="48">
        <f>_xlfn.XLOOKUP($F1742,Main_OG!$D$1:$D$766,Main_OG!Z$1:Z$766,"")</f>
        <v>2.93</v>
      </c>
      <c r="AG1742" s="48">
        <f>_xlfn.XLOOKUP($F1742,Main_OG!$D$1:$D$766,Main_OG!AA$1:AA$766,"")</f>
        <v>3.12</v>
      </c>
      <c r="AH1742" s="48">
        <f>_xlfn.XLOOKUP($F1742,Main_OG!$D$1:$D$766,Main_OG!AB$1:AB$766,"")</f>
        <v>23.56</v>
      </c>
      <c r="AI1742" s="48">
        <f>_xlfn.XLOOKUP($F1742,Main_OG!$D$1:$D$766,Main_OG!AC$1:AC$766,"")</f>
        <v>3.84</v>
      </c>
      <c r="AJ1742" s="48">
        <f>_xlfn.XLOOKUP($F1742,Main_OG!$D$1:$D$766,Main_OG!AD$1:AD$766,"")</f>
        <v>0.74</v>
      </c>
    </row>
    <row r="1743" spans="2:36" x14ac:dyDescent="0.35">
      <c r="B1743" s="36" t="s">
        <v>2852</v>
      </c>
      <c r="C1743" s="45" t="s">
        <v>82</v>
      </c>
      <c r="D1743" s="45" t="s">
        <v>4470</v>
      </c>
      <c r="E1743" s="36" t="s">
        <v>4516</v>
      </c>
      <c r="F1743" s="36" t="str">
        <f t="shared" si="81"/>
        <v>2013_NY</v>
      </c>
      <c r="G1743" s="45">
        <v>2013</v>
      </c>
      <c r="H1743" s="45">
        <f>_xlfn.XLOOKUP(J1743,Main_OG!$B$1:$B$766,Main_OG!$O$1:$O$766,"")</f>
        <v>1</v>
      </c>
      <c r="I1743" s="45">
        <f>_xlfn.XLOOKUP(F1743,Main_OG!$D$1:$D$766,Main_OG!$J$1:$J$766,"")</f>
        <v>1</v>
      </c>
      <c r="J1743" s="45" t="s">
        <v>82</v>
      </c>
      <c r="K1743" s="45" t="str">
        <f t="shared" si="82"/>
        <v>New York State Elec &amp; Gas Corp_NY</v>
      </c>
      <c r="L1743" s="45" t="str">
        <f t="shared" si="83"/>
        <v>New York State Electric Gas Corp_NY</v>
      </c>
      <c r="M1743" s="45" t="s">
        <v>2860</v>
      </c>
      <c r="N1743" s="45">
        <v>1</v>
      </c>
      <c r="O1743" s="45">
        <v>69136</v>
      </c>
      <c r="P1743" s="45">
        <v>758</v>
      </c>
      <c r="Q1743" s="45">
        <v>574429</v>
      </c>
      <c r="R1743" s="45">
        <v>39492</v>
      </c>
      <c r="S1743" s="45">
        <v>1438211</v>
      </c>
      <c r="T1743" s="45">
        <v>323235</v>
      </c>
      <c r="U1743" s="45">
        <v>4949765</v>
      </c>
      <c r="V1743" s="45">
        <v>8.3915729999999993</v>
      </c>
      <c r="W1743" s="45">
        <v>11.515487</v>
      </c>
      <c r="X1743" s="45">
        <v>5.9777870999999996</v>
      </c>
      <c r="Y1743" s="45">
        <v>11.675316</v>
      </c>
      <c r="Z1743" s="46">
        <v>1501818</v>
      </c>
      <c r="AA1743" s="46">
        <v>76519.956091991597</v>
      </c>
      <c r="AB1743" s="47">
        <f>_xlfn.XLOOKUP($F1743,Main_OG!$D$1:$D$766,Main_OG!AJ$1:AJ$766,"")</f>
        <v>4587084</v>
      </c>
      <c r="AC1743" s="47">
        <f>_xlfn.XLOOKUP($F1743,Main_OG!$D$1:$D$766,Main_OG!AK$1:AK$766,"")</f>
        <v>3410880.96</v>
      </c>
      <c r="AD1743" s="47">
        <f>_xlfn.XLOOKUP($F1743,Main_OG!$D$1:$D$766,Main_OG!AL$1:AL$766,"")</f>
        <v>896253604</v>
      </c>
      <c r="AE1743" s="47">
        <f>_xlfn.XLOOKUP($F1743,Main_OG!$D$1:$D$766,Main_OG!AM$1:AM$766,"")</f>
        <v>44755606</v>
      </c>
      <c r="AF1743" s="48">
        <f>_xlfn.XLOOKUP($F1743,Main_OG!$D$1:$D$766,Main_OG!Z$1:Z$766,"")</f>
        <v>3.58</v>
      </c>
      <c r="AG1743" s="48">
        <f>_xlfn.XLOOKUP($F1743,Main_OG!$D$1:$D$766,Main_OG!AA$1:AA$766,"")</f>
        <v>2.3089180475565318</v>
      </c>
      <c r="AH1743" s="48">
        <f>_xlfn.XLOOKUP($F1743,Main_OG!$D$1:$D$766,Main_OG!AB$1:AB$766,"")</f>
        <v>22.862714639490921</v>
      </c>
      <c r="AI1743" s="48">
        <f>_xlfn.XLOOKUP($F1743,Main_OG!$D$1:$D$766,Main_OG!AC$1:AC$766,"")</f>
        <v>4.4043332512284126</v>
      </c>
      <c r="AJ1743" s="48">
        <f>_xlfn.XLOOKUP($F1743,Main_OG!$D$1:$D$766,Main_OG!AD$1:AD$766,"")</f>
        <v>0.8</v>
      </c>
    </row>
    <row r="1744" spans="2:36" x14ac:dyDescent="0.35">
      <c r="B1744" s="36" t="s">
        <v>2852</v>
      </c>
      <c r="C1744" s="45" t="s">
        <v>82</v>
      </c>
      <c r="D1744" s="45" t="s">
        <v>4470</v>
      </c>
      <c r="E1744" s="36" t="s">
        <v>4516</v>
      </c>
      <c r="F1744" s="36" t="str">
        <f t="shared" si="81"/>
        <v>2014_NY</v>
      </c>
      <c r="G1744" s="45">
        <v>2014</v>
      </c>
      <c r="H1744" s="45">
        <f>_xlfn.XLOOKUP(J1744,Main_OG!$B$1:$B$766,Main_OG!$O$1:$O$766,"")</f>
        <v>1</v>
      </c>
      <c r="I1744" s="45">
        <f>_xlfn.XLOOKUP(F1744,Main_OG!$D$1:$D$766,Main_OG!$J$1:$J$766,"")</f>
        <v>1</v>
      </c>
      <c r="J1744" s="45" t="s">
        <v>82</v>
      </c>
      <c r="K1744" s="45" t="str">
        <f t="shared" si="82"/>
        <v>New York State Elec &amp; Gas Corp_NY</v>
      </c>
      <c r="L1744" s="45" t="str">
        <f t="shared" si="83"/>
        <v>New York State Electric Gas Corp_NY</v>
      </c>
      <c r="M1744" s="45" t="s">
        <v>2861</v>
      </c>
      <c r="N1744" s="45">
        <v>1</v>
      </c>
      <c r="O1744" s="45">
        <v>69443</v>
      </c>
      <c r="P1744" s="45">
        <v>725</v>
      </c>
      <c r="Q1744" s="45">
        <v>583185</v>
      </c>
      <c r="R1744" s="45">
        <v>41320</v>
      </c>
      <c r="S1744" s="45">
        <v>1413210</v>
      </c>
      <c r="T1744" s="45">
        <v>192298</v>
      </c>
      <c r="U1744" s="45">
        <v>5015098</v>
      </c>
      <c r="V1744" s="45">
        <v>8.6718296000000006</v>
      </c>
      <c r="W1744" s="45">
        <v>13.048859999999999</v>
      </c>
      <c r="X1744" s="45">
        <v>8.8112721000000001</v>
      </c>
      <c r="Y1744" s="45">
        <v>13.009418999999999</v>
      </c>
      <c r="Z1744" s="46">
        <v>1535375.9</v>
      </c>
      <c r="AA1744" s="46">
        <v>78122.537484676344</v>
      </c>
      <c r="AB1744" s="47">
        <f>_xlfn.XLOOKUP($F1744,Main_OG!$D$1:$D$766,Main_OG!AJ$1:AJ$766,"")</f>
        <v>4441898</v>
      </c>
      <c r="AC1744" s="47">
        <f>_xlfn.XLOOKUP($F1744,Main_OG!$D$1:$D$766,Main_OG!AK$1:AK$766,"")</f>
        <v>6845568</v>
      </c>
      <c r="AD1744" s="47">
        <f>_xlfn.XLOOKUP($F1744,Main_OG!$D$1:$D$766,Main_OG!AL$1:AL$766,"")</f>
        <v>890837476</v>
      </c>
      <c r="AE1744" s="47">
        <f>_xlfn.XLOOKUP($F1744,Main_OG!$D$1:$D$766,Main_OG!AM$1:AM$766,"")</f>
        <v>43038624</v>
      </c>
      <c r="AF1744" s="48">
        <f>_xlfn.XLOOKUP($F1744,Main_OG!$D$1:$D$766,Main_OG!Z$1:Z$766,"")</f>
        <v>3.85</v>
      </c>
      <c r="AG1744" s="48">
        <f>_xlfn.XLOOKUP($F1744,Main_OG!$D$1:$D$766,Main_OG!AA$1:AA$766,"")</f>
        <v>3.03</v>
      </c>
      <c r="AH1744" s="48">
        <f>_xlfn.XLOOKUP($F1744,Main_OG!$D$1:$D$766,Main_OG!AB$1:AB$766,"")</f>
        <v>23.67</v>
      </c>
      <c r="AI1744" s="48">
        <f>_xlfn.XLOOKUP($F1744,Main_OG!$D$1:$D$766,Main_OG!AC$1:AC$766,"")</f>
        <v>5.27</v>
      </c>
      <c r="AJ1744" s="48">
        <f>_xlfn.XLOOKUP($F1744,Main_OG!$D$1:$D$766,Main_OG!AD$1:AD$766,"")</f>
        <v>0.76</v>
      </c>
    </row>
    <row r="1745" spans="2:36" x14ac:dyDescent="0.35">
      <c r="B1745" s="36" t="s">
        <v>2852</v>
      </c>
      <c r="C1745" s="45" t="s">
        <v>82</v>
      </c>
      <c r="D1745" s="45" t="s">
        <v>4470</v>
      </c>
      <c r="E1745" s="36" t="s">
        <v>4516</v>
      </c>
      <c r="F1745" s="36" t="str">
        <f t="shared" si="81"/>
        <v>2015_NY</v>
      </c>
      <c r="G1745" s="45">
        <v>2015</v>
      </c>
      <c r="H1745" s="45">
        <f>_xlfn.XLOOKUP(J1745,Main_OG!$B$1:$B$766,Main_OG!$O$1:$O$766,"")</f>
        <v>1</v>
      </c>
      <c r="I1745" s="45">
        <f>_xlfn.XLOOKUP(F1745,Main_OG!$D$1:$D$766,Main_OG!$J$1:$J$766,"")</f>
        <v>1</v>
      </c>
      <c r="J1745" s="45" t="s">
        <v>82</v>
      </c>
      <c r="K1745" s="45" t="str">
        <f t="shared" si="82"/>
        <v>New York State Elec &amp; Gas Corp_NY</v>
      </c>
      <c r="L1745" s="45" t="str">
        <f t="shared" si="83"/>
        <v>New York State Electric Gas Corp_NY</v>
      </c>
      <c r="M1745" s="45" t="s">
        <v>2862</v>
      </c>
      <c r="N1745" s="45">
        <v>1</v>
      </c>
      <c r="O1745" s="45">
        <v>70993</v>
      </c>
      <c r="P1745" s="45">
        <v>682</v>
      </c>
      <c r="Q1745" s="45">
        <v>597341</v>
      </c>
      <c r="R1745" s="45">
        <v>43448</v>
      </c>
      <c r="S1745" s="45">
        <v>1364889</v>
      </c>
      <c r="T1745" s="45">
        <v>172847</v>
      </c>
      <c r="U1745" s="45">
        <v>5167329</v>
      </c>
      <c r="V1745" s="45">
        <v>3.3338703999999999</v>
      </c>
      <c r="W1745" s="45">
        <v>11.414517999999999</v>
      </c>
      <c r="X1745" s="45">
        <v>7.2063733000000001</v>
      </c>
      <c r="Y1745" s="45">
        <v>11.995675</v>
      </c>
      <c r="Z1745" s="46">
        <v>1565835.2</v>
      </c>
      <c r="AA1745" s="46">
        <v>79656.592065622783</v>
      </c>
      <c r="AB1745" s="47">
        <f>_xlfn.XLOOKUP($F1745,Main_OG!$D$1:$D$766,Main_OG!AJ$1:AJ$766,"")</f>
        <v>2208138</v>
      </c>
      <c r="AC1745" s="47">
        <f>_xlfn.XLOOKUP($F1745,Main_OG!$D$1:$D$766,Main_OG!AK$1:AK$766,"")</f>
        <v>6201540</v>
      </c>
      <c r="AD1745" s="47">
        <f>_xlfn.XLOOKUP($F1745,Main_OG!$D$1:$D$766,Main_OG!AL$1:AL$766,"")</f>
        <v>934244542</v>
      </c>
      <c r="AE1745" s="47">
        <f>_xlfn.XLOOKUP($F1745,Main_OG!$D$1:$D$766,Main_OG!AM$1:AM$766,"")</f>
        <v>44602871</v>
      </c>
      <c r="AF1745" s="48">
        <f>_xlfn.XLOOKUP($F1745,Main_OG!$D$1:$D$766,Main_OG!Z$1:Z$766,"")</f>
        <v>2.72</v>
      </c>
      <c r="AG1745" s="48">
        <f>_xlfn.XLOOKUP($F1745,Main_OG!$D$1:$D$766,Main_OG!AA$1:AA$766,"")</f>
        <v>2.83</v>
      </c>
      <c r="AH1745" s="48">
        <f>_xlfn.XLOOKUP($F1745,Main_OG!$D$1:$D$766,Main_OG!AB$1:AB$766,"")</f>
        <v>12.08771849023859</v>
      </c>
      <c r="AI1745" s="48">
        <f>_xlfn.XLOOKUP($F1745,Main_OG!$D$1:$D$766,Main_OG!AC$1:AC$766,"")</f>
        <v>3.3843619636206599</v>
      </c>
      <c r="AJ1745" s="48">
        <f>_xlfn.XLOOKUP($F1745,Main_OG!$D$1:$D$766,Main_OG!AD$1:AD$766,"")</f>
        <v>0.72</v>
      </c>
    </row>
    <row r="1746" spans="2:36" x14ac:dyDescent="0.35">
      <c r="B1746" s="36" t="s">
        <v>2852</v>
      </c>
      <c r="C1746" s="45" t="s">
        <v>82</v>
      </c>
      <c r="D1746" s="45" t="s">
        <v>4470</v>
      </c>
      <c r="E1746" s="36" t="s">
        <v>4516</v>
      </c>
      <c r="F1746" s="36" t="str">
        <f t="shared" si="81"/>
        <v>2016_NY</v>
      </c>
      <c r="G1746" s="45">
        <v>2016</v>
      </c>
      <c r="H1746" s="45">
        <f>_xlfn.XLOOKUP(J1746,Main_OG!$B$1:$B$766,Main_OG!$O$1:$O$766,"")</f>
        <v>1</v>
      </c>
      <c r="I1746" s="45">
        <f>_xlfn.XLOOKUP(F1746,Main_OG!$D$1:$D$766,Main_OG!$J$1:$J$766,"")</f>
        <v>1</v>
      </c>
      <c r="J1746" s="45" t="s">
        <v>82</v>
      </c>
      <c r="K1746" s="45" t="str">
        <f t="shared" si="82"/>
        <v>New York State Elec &amp; Gas Corp_NY</v>
      </c>
      <c r="L1746" s="45" t="str">
        <f t="shared" si="83"/>
        <v>New York State Electric Gas Corp_NY</v>
      </c>
      <c r="M1746" s="45" t="s">
        <v>2863</v>
      </c>
      <c r="N1746" s="45">
        <v>1</v>
      </c>
      <c r="O1746" s="45">
        <v>73348</v>
      </c>
      <c r="P1746" s="45">
        <v>700</v>
      </c>
      <c r="Q1746" s="45">
        <v>608584</v>
      </c>
      <c r="R1746" s="45">
        <v>25178</v>
      </c>
      <c r="S1746" s="45">
        <v>1416262</v>
      </c>
      <c r="T1746" s="45">
        <v>164122</v>
      </c>
      <c r="U1746" s="45">
        <v>5123827</v>
      </c>
      <c r="V1746" s="45">
        <v>6.0572721999999999</v>
      </c>
      <c r="W1746" s="45">
        <v>10.358174999999999</v>
      </c>
      <c r="X1746" s="45">
        <v>6.5599980999999996</v>
      </c>
      <c r="Y1746" s="45">
        <v>11.497309</v>
      </c>
      <c r="Z1746" s="46">
        <v>1590567.8</v>
      </c>
      <c r="AA1746" s="46">
        <v>81001.025086534486</v>
      </c>
      <c r="AB1746" s="47">
        <f>_xlfn.XLOOKUP($F1746,Main_OG!$D$1:$D$766,Main_OG!AJ$1:AJ$766,"")</f>
        <v>1519322</v>
      </c>
      <c r="AC1746" s="47">
        <f>_xlfn.XLOOKUP($F1746,Main_OG!$D$1:$D$766,Main_OG!AK$1:AK$766,"")</f>
        <v>2283602</v>
      </c>
      <c r="AD1746" s="47">
        <f>_xlfn.XLOOKUP($F1746,Main_OG!$D$1:$D$766,Main_OG!AL$1:AL$766,"")</f>
        <v>905391122</v>
      </c>
      <c r="AE1746" s="47">
        <f>_xlfn.XLOOKUP($F1746,Main_OG!$D$1:$D$766,Main_OG!AM$1:AM$766,"")</f>
        <v>41570990</v>
      </c>
      <c r="AF1746" s="48">
        <f>_xlfn.XLOOKUP($F1746,Main_OG!$D$1:$D$766,Main_OG!Z$1:Z$766,"")</f>
        <v>0</v>
      </c>
      <c r="AG1746" s="48">
        <f>_xlfn.XLOOKUP($F1746,Main_OG!$D$1:$D$766,Main_OG!AA$1:AA$766,"")</f>
        <v>2.37</v>
      </c>
      <c r="AH1746" s="48">
        <f>_xlfn.XLOOKUP($F1746,Main_OG!$D$1:$D$766,Main_OG!AB$1:AB$766,"")</f>
        <v>10.23</v>
      </c>
      <c r="AI1746" s="48">
        <f>_xlfn.XLOOKUP($F1746,Main_OG!$D$1:$D$766,Main_OG!AC$1:AC$766,"")</f>
        <v>3.2924726584307722</v>
      </c>
      <c r="AJ1746" s="48">
        <f>_xlfn.XLOOKUP($F1746,Main_OG!$D$1:$D$766,Main_OG!AD$1:AD$766,"")</f>
        <v>0.69</v>
      </c>
    </row>
    <row r="1747" spans="2:36" x14ac:dyDescent="0.35">
      <c r="B1747" s="36" t="s">
        <v>2852</v>
      </c>
      <c r="C1747" s="45" t="s">
        <v>82</v>
      </c>
      <c r="D1747" s="45" t="s">
        <v>4470</v>
      </c>
      <c r="E1747" s="36" t="s">
        <v>4516</v>
      </c>
      <c r="F1747" s="36" t="str">
        <f t="shared" si="81"/>
        <v>2017_NY</v>
      </c>
      <c r="G1747" s="45">
        <v>2017</v>
      </c>
      <c r="H1747" s="45">
        <f>_xlfn.XLOOKUP(J1747,Main_OG!$B$1:$B$766,Main_OG!$O$1:$O$766,"")</f>
        <v>1</v>
      </c>
      <c r="I1747" s="45">
        <f>_xlfn.XLOOKUP(F1747,Main_OG!$D$1:$D$766,Main_OG!$J$1:$J$766,"")</f>
        <v>1</v>
      </c>
      <c r="J1747" s="45" t="s">
        <v>82</v>
      </c>
      <c r="K1747" s="45" t="str">
        <f t="shared" si="82"/>
        <v>New York State Elec &amp; Gas Corp_NY</v>
      </c>
      <c r="L1747" s="45" t="str">
        <f t="shared" si="83"/>
        <v>New York State Electric Gas Corp_NY</v>
      </c>
      <c r="M1747" s="45" t="s">
        <v>2864</v>
      </c>
      <c r="N1747" s="45">
        <v>1</v>
      </c>
      <c r="O1747" s="45">
        <v>74565</v>
      </c>
      <c r="P1747" s="45">
        <v>687</v>
      </c>
      <c r="Q1747" s="45">
        <v>622558</v>
      </c>
      <c r="R1747" s="45">
        <v>8868</v>
      </c>
      <c r="S1747" s="45">
        <v>1490487</v>
      </c>
      <c r="T1747" s="45">
        <v>148908</v>
      </c>
      <c r="U1747" s="45">
        <v>5160517</v>
      </c>
      <c r="V1747" s="45">
        <v>7.8642308999999999</v>
      </c>
      <c r="W1747" s="45">
        <v>10.269409</v>
      </c>
      <c r="X1747" s="45">
        <v>6.5562629000000001</v>
      </c>
      <c r="Y1747" s="45">
        <v>11.930873999999999</v>
      </c>
      <c r="Z1747" s="46">
        <v>1624800.7</v>
      </c>
      <c r="AA1747" s="46">
        <v>82924.018655038119</v>
      </c>
      <c r="AB1747" s="47">
        <f>_xlfn.XLOOKUP($F1747,Main_OG!$D$1:$D$766,Main_OG!AJ$1:AJ$766,"")</f>
        <v>622594</v>
      </c>
      <c r="AC1747" s="47">
        <f>_xlfn.XLOOKUP($F1747,Main_OG!$D$1:$D$766,Main_OG!AK$1:AK$766,"")</f>
        <v>2036626</v>
      </c>
      <c r="AD1747" s="47">
        <f>_xlfn.XLOOKUP($F1747,Main_OG!$D$1:$D$766,Main_OG!AL$1:AL$766,"")</f>
        <v>740421322</v>
      </c>
      <c r="AE1747" s="47">
        <f>_xlfn.XLOOKUP($F1747,Main_OG!$D$1:$D$766,Main_OG!AM$1:AM$766,"")</f>
        <v>42167409</v>
      </c>
      <c r="AF1747" s="48">
        <f>_xlfn.XLOOKUP($F1747,Main_OG!$D$1:$D$766,Main_OG!Z$1:Z$766,"")</f>
        <v>2.48</v>
      </c>
      <c r="AG1747" s="48">
        <f>_xlfn.XLOOKUP($F1747,Main_OG!$D$1:$D$766,Main_OG!AA$1:AA$766,"")</f>
        <v>2.35</v>
      </c>
      <c r="AH1747" s="48">
        <f>_xlfn.XLOOKUP($F1747,Main_OG!$D$1:$D$766,Main_OG!AB$1:AB$766,"")</f>
        <v>13.96</v>
      </c>
      <c r="AI1747" s="48">
        <f>_xlfn.XLOOKUP($F1747,Main_OG!$D$1:$D$766,Main_OG!AC$1:AC$766,"")</f>
        <v>3.7243523928232452</v>
      </c>
      <c r="AJ1747" s="48">
        <f>_xlfn.XLOOKUP($F1747,Main_OG!$D$1:$D$766,Main_OG!AD$1:AD$766,"")</f>
        <v>0.74</v>
      </c>
    </row>
    <row r="1748" spans="2:36" x14ac:dyDescent="0.35">
      <c r="B1748" s="36" t="s">
        <v>2852</v>
      </c>
      <c r="C1748" s="45" t="s">
        <v>82</v>
      </c>
      <c r="D1748" s="45" t="s">
        <v>4470</v>
      </c>
      <c r="E1748" s="36" t="s">
        <v>4516</v>
      </c>
      <c r="F1748" s="36" t="str">
        <f t="shared" si="81"/>
        <v>2018_NY</v>
      </c>
      <c r="G1748" s="45">
        <v>2018</v>
      </c>
      <c r="H1748" s="45">
        <f>_xlfn.XLOOKUP(J1748,Main_OG!$B$1:$B$766,Main_OG!$O$1:$O$766,"")</f>
        <v>1</v>
      </c>
      <c r="I1748" s="45">
        <f>_xlfn.XLOOKUP(F1748,Main_OG!$D$1:$D$766,Main_OG!$J$1:$J$766,"")</f>
        <v>1</v>
      </c>
      <c r="J1748" s="45" t="s">
        <v>82</v>
      </c>
      <c r="K1748" s="45" t="str">
        <f t="shared" si="82"/>
        <v>New York State Elec &amp; Gas Corp_NY</v>
      </c>
      <c r="L1748" s="45" t="str">
        <f t="shared" si="83"/>
        <v>New York State Electric Gas Corp_NY</v>
      </c>
      <c r="M1748" s="45" t="s">
        <v>2865</v>
      </c>
      <c r="N1748" s="45">
        <v>1</v>
      </c>
      <c r="O1748" s="45">
        <v>75867</v>
      </c>
      <c r="P1748" s="45">
        <v>653</v>
      </c>
      <c r="Q1748" s="45">
        <v>642348</v>
      </c>
      <c r="R1748" s="45">
        <v>7927</v>
      </c>
      <c r="S1748" s="45">
        <v>1539719</v>
      </c>
      <c r="T1748" s="45">
        <v>101759</v>
      </c>
      <c r="U1748" s="45">
        <v>5636726</v>
      </c>
      <c r="V1748" s="45">
        <v>8.5088936999999998</v>
      </c>
      <c r="W1748" s="45">
        <v>11.132992</v>
      </c>
      <c r="X1748" s="45">
        <v>9.3363732000000006</v>
      </c>
      <c r="Y1748" s="45">
        <v>12.525169999999999</v>
      </c>
      <c r="Z1748" s="46">
        <v>1665186.8</v>
      </c>
      <c r="AA1748" s="46">
        <v>85201.517102503276</v>
      </c>
      <c r="AB1748" s="47">
        <f>_xlfn.XLOOKUP($F1748,Main_OG!$D$1:$D$766,Main_OG!AJ$1:AJ$766,"")</f>
        <v>551004</v>
      </c>
      <c r="AC1748" s="47">
        <f>_xlfn.XLOOKUP($F1748,Main_OG!$D$1:$D$766,Main_OG!AK$1:AK$766,"")</f>
        <v>5192542</v>
      </c>
      <c r="AD1748" s="47">
        <f>_xlfn.XLOOKUP($F1748,Main_OG!$D$1:$D$766,Main_OG!AL$1:AL$766,"")</f>
        <v>802445040</v>
      </c>
      <c r="AE1748" s="47">
        <f>_xlfn.XLOOKUP($F1748,Main_OG!$D$1:$D$766,Main_OG!AM$1:AM$766,"")</f>
        <v>42919011</v>
      </c>
      <c r="AF1748" s="48">
        <f>_xlfn.XLOOKUP($F1748,Main_OG!$D$1:$D$766,Main_OG!Z$1:Z$766,"")</f>
        <v>0</v>
      </c>
      <c r="AG1748" s="48">
        <f>_xlfn.XLOOKUP($F1748,Main_OG!$D$1:$D$766,Main_OG!AA$1:AA$766,"")</f>
        <v>2.1875855044172008</v>
      </c>
      <c r="AH1748" s="48">
        <f>_xlfn.XLOOKUP($F1748,Main_OG!$D$1:$D$766,Main_OG!AB$1:AB$766,"")</f>
        <v>17.134646247082848</v>
      </c>
      <c r="AI1748" s="48">
        <f>_xlfn.XLOOKUP($F1748,Main_OG!$D$1:$D$766,Main_OG!AC$1:AC$766,"")</f>
        <v>3.76</v>
      </c>
      <c r="AJ1748" s="48">
        <f>_xlfn.XLOOKUP($F1748,Main_OG!$D$1:$D$766,Main_OG!AD$1:AD$766,"")</f>
        <v>0.71</v>
      </c>
    </row>
    <row r="1749" spans="2:36" x14ac:dyDescent="0.35">
      <c r="B1749" s="36" t="s">
        <v>2852</v>
      </c>
      <c r="C1749" s="45" t="s">
        <v>82</v>
      </c>
      <c r="D1749" s="45" t="s">
        <v>4470</v>
      </c>
      <c r="E1749" s="36" t="s">
        <v>4516</v>
      </c>
      <c r="F1749" s="36" t="str">
        <f t="shared" si="81"/>
        <v>2019_NY</v>
      </c>
      <c r="G1749" s="45">
        <v>2019</v>
      </c>
      <c r="H1749" s="45">
        <f>_xlfn.XLOOKUP(J1749,Main_OG!$B$1:$B$766,Main_OG!$O$1:$O$766,"")</f>
        <v>1</v>
      </c>
      <c r="I1749" s="45">
        <f>_xlfn.XLOOKUP(F1749,Main_OG!$D$1:$D$766,Main_OG!$J$1:$J$766,"")</f>
        <v>1</v>
      </c>
      <c r="J1749" s="45" t="s">
        <v>82</v>
      </c>
      <c r="K1749" s="45" t="str">
        <f t="shared" si="82"/>
        <v>New York State Elec &amp; Gas Corp_NY</v>
      </c>
      <c r="L1749" s="45" t="str">
        <f t="shared" si="83"/>
        <v>New York State Electric Gas Corp_NY</v>
      </c>
      <c r="M1749" s="45" t="s">
        <v>2866</v>
      </c>
      <c r="N1749" s="45">
        <v>1</v>
      </c>
      <c r="O1749" s="45">
        <v>78268</v>
      </c>
      <c r="P1749" s="45">
        <v>608</v>
      </c>
      <c r="Q1749" s="45">
        <v>649945</v>
      </c>
      <c r="R1749" s="45">
        <v>7093</v>
      </c>
      <c r="S1749" s="45">
        <v>1601694</v>
      </c>
      <c r="T1749" s="45">
        <v>102273</v>
      </c>
      <c r="U1749" s="45">
        <v>5588259</v>
      </c>
      <c r="V1749" s="45">
        <v>7.6695333000000003</v>
      </c>
      <c r="W1749" s="45">
        <v>9.6231177999999993</v>
      </c>
      <c r="X1749" s="45">
        <v>7.4168158000000002</v>
      </c>
      <c r="Y1749" s="45">
        <v>11.386246999999999</v>
      </c>
      <c r="Z1749" s="46">
        <v>1709750.7</v>
      </c>
      <c r="AA1749" s="46">
        <v>87845.614356703445</v>
      </c>
      <c r="AB1749" s="47">
        <f>_xlfn.XLOOKUP($F1749,Main_OG!$D$1:$D$766,Main_OG!AJ$1:AJ$766,"")</f>
        <v>373500</v>
      </c>
      <c r="AC1749" s="47">
        <f>_xlfn.XLOOKUP($F1749,Main_OG!$D$1:$D$766,Main_OG!AK$1:AK$766,"")</f>
        <v>1791762</v>
      </c>
      <c r="AD1749" s="47">
        <f>_xlfn.XLOOKUP($F1749,Main_OG!$D$1:$D$766,Main_OG!AL$1:AL$766,"")</f>
        <v>731087044</v>
      </c>
      <c r="AE1749" s="47">
        <f>_xlfn.XLOOKUP($F1749,Main_OG!$D$1:$D$766,Main_OG!AM$1:AM$766,"")</f>
        <v>44865018</v>
      </c>
      <c r="AF1749" s="48">
        <f>_xlfn.XLOOKUP($F1749,Main_OG!$D$1:$D$766,Main_OG!Z$1:Z$766,"")</f>
        <v>0</v>
      </c>
      <c r="AG1749" s="48">
        <f>_xlfn.XLOOKUP($F1749,Main_OG!$D$1:$D$766,Main_OG!AA$1:AA$766,"")</f>
        <v>2.176146746141439</v>
      </c>
      <c r="AH1749" s="48">
        <f>_xlfn.XLOOKUP($F1749,Main_OG!$D$1:$D$766,Main_OG!AB$1:AB$766,"")</f>
        <v>16.155101142605361</v>
      </c>
      <c r="AI1749" s="48">
        <f>_xlfn.XLOOKUP($F1749,Main_OG!$D$1:$D$766,Main_OG!AC$1:AC$766,"")</f>
        <v>3.3292283805067271</v>
      </c>
      <c r="AJ1749" s="48">
        <f>_xlfn.XLOOKUP($F1749,Main_OG!$D$1:$D$766,Main_OG!AD$1:AD$766,"")</f>
        <v>0.60296766622862785</v>
      </c>
    </row>
    <row r="1750" spans="2:36" x14ac:dyDescent="0.35">
      <c r="B1750" s="36" t="s">
        <v>2852</v>
      </c>
      <c r="C1750" s="45" t="s">
        <v>82</v>
      </c>
      <c r="D1750" s="45" t="s">
        <v>4470</v>
      </c>
      <c r="E1750" s="36" t="s">
        <v>4516</v>
      </c>
      <c r="F1750" s="36" t="str">
        <f t="shared" si="81"/>
        <v>2020_NY</v>
      </c>
      <c r="G1750" s="45">
        <v>2020</v>
      </c>
      <c r="H1750" s="45">
        <f>_xlfn.XLOOKUP(J1750,Main_OG!$B$1:$B$766,Main_OG!$O$1:$O$766,"")</f>
        <v>1</v>
      </c>
      <c r="I1750" s="45">
        <f>_xlfn.XLOOKUP(F1750,Main_OG!$D$1:$D$766,Main_OG!$J$1:$J$766,"")</f>
        <v>1</v>
      </c>
      <c r="J1750" s="45" t="s">
        <v>82</v>
      </c>
      <c r="K1750" s="45" t="str">
        <f t="shared" si="82"/>
        <v>New York State Elec &amp; Gas Corp_NY</v>
      </c>
      <c r="L1750" s="45" t="str">
        <f t="shared" si="83"/>
        <v>New York State Electric Gas Corp_NY</v>
      </c>
      <c r="M1750" s="45" t="s">
        <v>2867</v>
      </c>
      <c r="N1750" s="45">
        <v>1</v>
      </c>
      <c r="O1750" s="45">
        <v>78979</v>
      </c>
      <c r="P1750" s="45">
        <v>590</v>
      </c>
      <c r="Q1750" s="45">
        <v>0</v>
      </c>
      <c r="R1750" s="45">
        <v>7800</v>
      </c>
      <c r="S1750" s="45">
        <v>1504888</v>
      </c>
      <c r="T1750" s="45">
        <v>105418</v>
      </c>
      <c r="U1750" s="45">
        <v>0</v>
      </c>
      <c r="V1750" s="45">
        <v>7.1076923000000001</v>
      </c>
      <c r="W1750" s="45">
        <v>9.6621608999999999</v>
      </c>
      <c r="X1750" s="45">
        <v>7.4740557000000001</v>
      </c>
      <c r="Y1750" s="45">
        <v>0</v>
      </c>
      <c r="Z1750" s="46">
        <v>1650567.2</v>
      </c>
      <c r="AA1750" s="46">
        <v>85158.158910676211</v>
      </c>
      <c r="AB1750" s="47">
        <f>_xlfn.XLOOKUP($F1750,Main_OG!$D$1:$D$766,Main_OG!AJ$1:AJ$766,"")</f>
        <v>127422</v>
      </c>
      <c r="AC1750" s="47">
        <f>_xlfn.XLOOKUP($F1750,Main_OG!$D$1:$D$766,Main_OG!AK$1:AK$766,"")</f>
        <v>1502064</v>
      </c>
      <c r="AD1750" s="47">
        <f>_xlfn.XLOOKUP($F1750,Main_OG!$D$1:$D$766,Main_OG!AL$1:AL$766,"")</f>
        <v>818703500</v>
      </c>
      <c r="AE1750" s="47">
        <f>_xlfn.XLOOKUP($F1750,Main_OG!$D$1:$D$766,Main_OG!AM$1:AM$766,"")</f>
        <v>0</v>
      </c>
      <c r="AF1750" s="48">
        <f>_xlfn.XLOOKUP($F1750,Main_OG!$D$1:$D$766,Main_OG!Z$1:Z$766,"")</f>
        <v>0</v>
      </c>
      <c r="AG1750" s="48">
        <f>_xlfn.XLOOKUP($F1750,Main_OG!$D$1:$D$766,Main_OG!AA$1:AA$766,"")</f>
        <v>2.09</v>
      </c>
      <c r="AH1750" s="48">
        <f>_xlfn.XLOOKUP($F1750,Main_OG!$D$1:$D$766,Main_OG!AB$1:AB$766,"")</f>
        <v>12.535325193609101</v>
      </c>
      <c r="AI1750" s="48">
        <f>_xlfn.XLOOKUP($F1750,Main_OG!$D$1:$D$766,Main_OG!AC$1:AC$766,"")</f>
        <v>2.8422150630003218</v>
      </c>
      <c r="AJ1750" s="48">
        <f>_xlfn.XLOOKUP($F1750,Main_OG!$D$1:$D$766,Main_OG!AD$1:AD$766,"")</f>
        <v>0.64</v>
      </c>
    </row>
    <row r="1751" spans="2:36" x14ac:dyDescent="0.35">
      <c r="B1751" s="36" t="s">
        <v>2868</v>
      </c>
      <c r="C1751" s="45" t="s">
        <v>82</v>
      </c>
      <c r="D1751" s="45" t="s">
        <v>4471</v>
      </c>
      <c r="E1751" s="36" t="s">
        <v>2868</v>
      </c>
      <c r="F1751" s="36" t="str">
        <f t="shared" si="81"/>
        <v>2006_NY</v>
      </c>
      <c r="G1751" s="45">
        <v>2006</v>
      </c>
      <c r="H1751" s="45">
        <f>_xlfn.XLOOKUP(J1751,Main_OG!$B$1:$B$766,Main_OG!$O$1:$O$766,"")</f>
        <v>1</v>
      </c>
      <c r="I1751" s="45">
        <f>_xlfn.XLOOKUP(F1751,Main_OG!$D$1:$D$766,Main_OG!$J$1:$J$766,"")</f>
        <v>1</v>
      </c>
      <c r="J1751" s="45" t="s">
        <v>82</v>
      </c>
      <c r="K1751" s="45" t="str">
        <f t="shared" si="82"/>
        <v>Niagara Mohawk Power Corp_NY</v>
      </c>
      <c r="L1751" s="45" t="str">
        <f t="shared" si="83"/>
        <v>Niagara Mohawk Power Corp_NY</v>
      </c>
      <c r="M1751" s="45" t="s">
        <v>2869</v>
      </c>
      <c r="N1751" s="45">
        <v>2</v>
      </c>
      <c r="O1751" s="45">
        <v>123449</v>
      </c>
      <c r="P1751" s="45">
        <v>874</v>
      </c>
      <c r="Q1751" s="45">
        <v>1343802</v>
      </c>
      <c r="R1751" s="45">
        <v>74</v>
      </c>
      <c r="S1751" s="45">
        <v>728228</v>
      </c>
      <c r="T1751" s="45">
        <v>290935</v>
      </c>
      <c r="U1751" s="45">
        <v>1534860</v>
      </c>
      <c r="V1751" s="45">
        <v>13.627992633517501</v>
      </c>
      <c r="W1751" s="45">
        <v>14.348192132283589</v>
      </c>
      <c r="X1751" s="45">
        <v>18.305282033535718</v>
      </c>
      <c r="Y1751" s="45">
        <v>14.97784735332422</v>
      </c>
      <c r="Z1751" s="46">
        <v>1339568.5</v>
      </c>
      <c r="AA1751" s="46">
        <v>70117.47570523608</v>
      </c>
      <c r="AB1751" s="47">
        <f>_xlfn.XLOOKUP($F1751,Main_OG!$D$1:$D$766,Main_OG!AJ$1:AJ$766,"")</f>
        <v>18704793.98</v>
      </c>
      <c r="AC1751" s="47">
        <f>_xlfn.XLOOKUP($F1751,Main_OG!$D$1:$D$766,Main_OG!AK$1:AK$766,"")</f>
        <v>23272447.98</v>
      </c>
      <c r="AD1751" s="47">
        <f>_xlfn.XLOOKUP($F1751,Main_OG!$D$1:$D$766,Main_OG!AL$1:AL$766,"")</f>
        <v>747212377.91999996</v>
      </c>
      <c r="AE1751" s="47">
        <f>_xlfn.XLOOKUP($F1751,Main_OG!$D$1:$D$766,Main_OG!AM$1:AM$766,"")</f>
        <v>42223899</v>
      </c>
      <c r="AF1751" s="48">
        <f>_xlfn.XLOOKUP($F1751,Main_OG!$D$1:$D$766,Main_OG!Z$1:Z$766,"")</f>
        <v>4.24</v>
      </c>
      <c r="AG1751" s="48">
        <f>_xlfn.XLOOKUP($F1751,Main_OG!$D$1:$D$766,Main_OG!AA$1:AA$766,"")</f>
        <v>2.2465548173415608</v>
      </c>
      <c r="AH1751" s="48">
        <f>_xlfn.XLOOKUP($F1751,Main_OG!$D$1:$D$766,Main_OG!AB$1:AB$766,"")</f>
        <v>14.13114039693003</v>
      </c>
      <c r="AI1751" s="48">
        <f>_xlfn.XLOOKUP($F1751,Main_OG!$D$1:$D$766,Main_OG!AC$1:AC$766,"")</f>
        <v>7.6</v>
      </c>
      <c r="AJ1751" s="48">
        <f>_xlfn.XLOOKUP($F1751,Main_OG!$D$1:$D$766,Main_OG!AD$1:AD$766,"")</f>
        <v>0.49</v>
      </c>
    </row>
    <row r="1752" spans="2:36" x14ac:dyDescent="0.35">
      <c r="B1752" s="36" t="s">
        <v>2868</v>
      </c>
      <c r="C1752" s="45" t="s">
        <v>82</v>
      </c>
      <c r="D1752" s="45" t="s">
        <v>4471</v>
      </c>
      <c r="E1752" s="36" t="s">
        <v>2868</v>
      </c>
      <c r="F1752" s="36" t="str">
        <f t="shared" si="81"/>
        <v>2007_NY</v>
      </c>
      <c r="G1752" s="45">
        <v>2007</v>
      </c>
      <c r="H1752" s="45">
        <f>_xlfn.XLOOKUP(J1752,Main_OG!$B$1:$B$766,Main_OG!$O$1:$O$766,"")</f>
        <v>1</v>
      </c>
      <c r="I1752" s="45">
        <f>_xlfn.XLOOKUP(F1752,Main_OG!$D$1:$D$766,Main_OG!$J$1:$J$766,"")</f>
        <v>1</v>
      </c>
      <c r="J1752" s="45" t="s">
        <v>82</v>
      </c>
      <c r="K1752" s="45" t="str">
        <f t="shared" si="82"/>
        <v>Niagara Mohawk Power Corp_NY</v>
      </c>
      <c r="L1752" s="45" t="str">
        <f t="shared" si="83"/>
        <v>Niagara Mohawk Power Corp_NY</v>
      </c>
      <c r="M1752" s="45" t="s">
        <v>2870</v>
      </c>
      <c r="N1752" s="45">
        <v>2</v>
      </c>
      <c r="O1752" s="45">
        <v>117655</v>
      </c>
      <c r="P1752" s="45">
        <v>817</v>
      </c>
      <c r="Q1752" s="45">
        <v>1308819</v>
      </c>
      <c r="R1752" s="45">
        <v>193</v>
      </c>
      <c r="S1752" s="45">
        <v>721522</v>
      </c>
      <c r="T1752" s="45">
        <v>278741</v>
      </c>
      <c r="U1752" s="45">
        <v>1577337</v>
      </c>
      <c r="V1752" s="45">
        <v>33.33</v>
      </c>
      <c r="W1752" s="45">
        <v>15.38</v>
      </c>
      <c r="X1752" s="45">
        <v>17.05</v>
      </c>
      <c r="Y1752" s="45">
        <v>15.56</v>
      </c>
      <c r="Z1752" s="46">
        <v>1353798.9</v>
      </c>
      <c r="AA1752" s="46">
        <v>70759.732149787262</v>
      </c>
      <c r="AB1752" s="47">
        <f>_xlfn.XLOOKUP($F1752,Main_OG!$D$1:$D$766,Main_OG!AJ$1:AJ$766,"")</f>
        <v>19087928</v>
      </c>
      <c r="AC1752" s="47">
        <f>_xlfn.XLOOKUP($F1752,Main_OG!$D$1:$D$766,Main_OG!AK$1:AK$766,"")</f>
        <v>27710300</v>
      </c>
      <c r="AD1752" s="47">
        <f>_xlfn.XLOOKUP($F1752,Main_OG!$D$1:$D$766,Main_OG!AL$1:AL$766,"")</f>
        <v>796205180</v>
      </c>
      <c r="AE1752" s="47">
        <f>_xlfn.XLOOKUP($F1752,Main_OG!$D$1:$D$766,Main_OG!AM$1:AM$766,"")</f>
        <v>42452854</v>
      </c>
      <c r="AF1752" s="48">
        <f>_xlfn.XLOOKUP($F1752,Main_OG!$D$1:$D$766,Main_OG!Z$1:Z$766,"")</f>
        <v>4.55</v>
      </c>
      <c r="AG1752" s="48">
        <f>_xlfn.XLOOKUP($F1752,Main_OG!$D$1:$D$766,Main_OG!AA$1:AA$766,"")</f>
        <v>2.2465548173415608</v>
      </c>
      <c r="AH1752" s="48">
        <f>_xlfn.XLOOKUP($F1752,Main_OG!$D$1:$D$766,Main_OG!AB$1:AB$766,"")</f>
        <v>15.097711394063451</v>
      </c>
      <c r="AI1752" s="48">
        <f>_xlfn.XLOOKUP($F1752,Main_OG!$D$1:$D$766,Main_OG!AC$1:AC$766,"")</f>
        <v>7.92</v>
      </c>
      <c r="AJ1752" s="48">
        <f>_xlfn.XLOOKUP($F1752,Main_OG!$D$1:$D$766,Main_OG!AD$1:AD$766,"")</f>
        <v>0.46</v>
      </c>
    </row>
    <row r="1753" spans="2:36" x14ac:dyDescent="0.35">
      <c r="B1753" s="36" t="s">
        <v>2871</v>
      </c>
      <c r="C1753" s="45" t="s">
        <v>82</v>
      </c>
      <c r="D1753" s="45" t="s">
        <v>4471</v>
      </c>
      <c r="E1753" s="36" t="s">
        <v>2868</v>
      </c>
      <c r="F1753" s="36" t="str">
        <f t="shared" si="81"/>
        <v>2008_NY</v>
      </c>
      <c r="G1753" s="45">
        <v>2008</v>
      </c>
      <c r="H1753" s="45">
        <f>_xlfn.XLOOKUP(J1753,Main_OG!$B$1:$B$766,Main_OG!$O$1:$O$766,"")</f>
        <v>1</v>
      </c>
      <c r="I1753" s="45">
        <f>_xlfn.XLOOKUP(F1753,Main_OG!$D$1:$D$766,Main_OG!$J$1:$J$766,"")</f>
        <v>1</v>
      </c>
      <c r="J1753" s="45" t="s">
        <v>82</v>
      </c>
      <c r="K1753" s="45" t="str">
        <f t="shared" si="82"/>
        <v>Niagara Mohawk Power Corp._NY</v>
      </c>
      <c r="L1753" s="45" t="str">
        <f t="shared" si="83"/>
        <v>Niagara Mohawk Power Corp_NY</v>
      </c>
      <c r="M1753" s="45" t="s">
        <v>2872</v>
      </c>
      <c r="N1753" s="45">
        <v>2</v>
      </c>
      <c r="O1753" s="45">
        <v>109098</v>
      </c>
      <c r="P1753" s="45">
        <v>768</v>
      </c>
      <c r="Q1753" s="45">
        <v>1271407</v>
      </c>
      <c r="R1753" s="45">
        <v>777</v>
      </c>
      <c r="S1753" s="45">
        <v>4135314</v>
      </c>
      <c r="T1753" s="45">
        <v>1345912</v>
      </c>
      <c r="U1753" s="45">
        <v>9636989</v>
      </c>
      <c r="V1753" s="45">
        <v>30.12</v>
      </c>
      <c r="W1753" s="45">
        <v>16.84</v>
      </c>
      <c r="X1753" s="45">
        <v>20.440000000000001</v>
      </c>
      <c r="Y1753" s="45">
        <v>15.45</v>
      </c>
      <c r="Z1753" s="46">
        <v>1328095.7</v>
      </c>
      <c r="AA1753" s="46">
        <v>69126.876987384632</v>
      </c>
      <c r="AB1753" s="47">
        <f>_xlfn.XLOOKUP($F1753,Main_OG!$D$1:$D$766,Main_OG!AJ$1:AJ$766,"")</f>
        <v>17593612</v>
      </c>
      <c r="AC1753" s="47">
        <f>_xlfn.XLOOKUP($F1753,Main_OG!$D$1:$D$766,Main_OG!AK$1:AK$766,"")</f>
        <v>12948804</v>
      </c>
      <c r="AD1753" s="47">
        <f>_xlfn.XLOOKUP($F1753,Main_OG!$D$1:$D$766,Main_OG!AL$1:AL$766,"")</f>
        <v>769401464</v>
      </c>
      <c r="AE1753" s="47">
        <f>_xlfn.XLOOKUP($F1753,Main_OG!$D$1:$D$766,Main_OG!AM$1:AM$766,"")</f>
        <v>43209171</v>
      </c>
      <c r="AF1753" s="48">
        <f>_xlfn.XLOOKUP($F1753,Main_OG!$D$1:$D$766,Main_OG!Z$1:Z$766,"")</f>
        <v>5.66</v>
      </c>
      <c r="AG1753" s="48">
        <f>_xlfn.XLOOKUP($F1753,Main_OG!$D$1:$D$766,Main_OG!AA$1:AA$766,"")</f>
        <v>2.2204719344600159</v>
      </c>
      <c r="AH1753" s="48">
        <f>_xlfn.XLOOKUP($F1753,Main_OG!$D$1:$D$766,Main_OG!AB$1:AB$766,"")</f>
        <v>19.619187803472759</v>
      </c>
      <c r="AI1753" s="48">
        <f>_xlfn.XLOOKUP($F1753,Main_OG!$D$1:$D$766,Main_OG!AC$1:AC$766,"")</f>
        <v>10.64</v>
      </c>
      <c r="AJ1753" s="48">
        <f>_xlfn.XLOOKUP($F1753,Main_OG!$D$1:$D$766,Main_OG!AD$1:AD$766,"")</f>
        <v>0.48</v>
      </c>
    </row>
    <row r="1754" spans="2:36" x14ac:dyDescent="0.35">
      <c r="B1754" s="36" t="s">
        <v>2871</v>
      </c>
      <c r="C1754" s="45" t="s">
        <v>82</v>
      </c>
      <c r="D1754" s="45" t="s">
        <v>4471</v>
      </c>
      <c r="E1754" s="36" t="s">
        <v>2868</v>
      </c>
      <c r="F1754" s="36" t="str">
        <f t="shared" si="81"/>
        <v>2009_NY</v>
      </c>
      <c r="G1754" s="45">
        <v>2009</v>
      </c>
      <c r="H1754" s="45">
        <f>_xlfn.XLOOKUP(J1754,Main_OG!$B$1:$B$766,Main_OG!$O$1:$O$766,"")</f>
        <v>1</v>
      </c>
      <c r="I1754" s="45">
        <f>_xlfn.XLOOKUP(F1754,Main_OG!$D$1:$D$766,Main_OG!$J$1:$J$766,"")</f>
        <v>1</v>
      </c>
      <c r="J1754" s="45" t="s">
        <v>82</v>
      </c>
      <c r="K1754" s="45" t="str">
        <f t="shared" si="82"/>
        <v>Niagara Mohawk Power Corp._NY</v>
      </c>
      <c r="L1754" s="45" t="str">
        <f t="shared" si="83"/>
        <v>Niagara Mohawk Power Corp_NY</v>
      </c>
      <c r="M1754" s="45" t="s">
        <v>2873</v>
      </c>
      <c r="N1754" s="45">
        <v>2</v>
      </c>
      <c r="O1754" s="45">
        <v>104171</v>
      </c>
      <c r="P1754" s="45">
        <v>755</v>
      </c>
      <c r="Q1754" s="45">
        <v>1245334</v>
      </c>
      <c r="R1754" s="45">
        <v>975</v>
      </c>
      <c r="S1754" s="45">
        <v>4016265</v>
      </c>
      <c r="T1754" s="45">
        <v>1155161</v>
      </c>
      <c r="U1754" s="45">
        <v>9360771</v>
      </c>
      <c r="V1754" s="45">
        <v>22.84</v>
      </c>
      <c r="W1754" s="45">
        <v>12.66</v>
      </c>
      <c r="X1754" s="45">
        <v>15.36</v>
      </c>
      <c r="Y1754" s="45">
        <v>14.95</v>
      </c>
      <c r="Z1754" s="46">
        <v>1379504.6</v>
      </c>
      <c r="AA1754" s="46">
        <v>71450.76315583114</v>
      </c>
      <c r="AB1754" s="47">
        <f>_xlfn.XLOOKUP($F1754,Main_OG!$D$1:$D$766,Main_OG!AJ$1:AJ$766,"")</f>
        <v>12090844</v>
      </c>
      <c r="AC1754" s="47">
        <f>_xlfn.XLOOKUP($F1754,Main_OG!$D$1:$D$766,Main_OG!AK$1:AK$766,"")</f>
        <v>9086696</v>
      </c>
      <c r="AD1754" s="47">
        <f>_xlfn.XLOOKUP($F1754,Main_OG!$D$1:$D$766,Main_OG!AL$1:AL$766,"")</f>
        <v>716060256</v>
      </c>
      <c r="AE1754" s="47">
        <f>_xlfn.XLOOKUP($F1754,Main_OG!$D$1:$D$766,Main_OG!AM$1:AM$766,"")</f>
        <v>43484614</v>
      </c>
      <c r="AF1754" s="48">
        <f>_xlfn.XLOOKUP($F1754,Main_OG!$D$1:$D$766,Main_OG!Z$1:Z$766,"")</f>
        <v>3.12</v>
      </c>
      <c r="AG1754" s="48">
        <f>_xlfn.XLOOKUP($F1754,Main_OG!$D$1:$D$766,Main_OG!AA$1:AA$766,"")</f>
        <v>2.2743975091886082</v>
      </c>
      <c r="AH1754" s="48">
        <f>_xlfn.XLOOKUP($F1754,Main_OG!$D$1:$D$766,Main_OG!AB$1:AB$766,"")</f>
        <v>14.15708861161818</v>
      </c>
      <c r="AI1754" s="48">
        <f>_xlfn.XLOOKUP($F1754,Main_OG!$D$1:$D$766,Main_OG!AC$1:AC$766,"")</f>
        <v>5.16</v>
      </c>
      <c r="AJ1754" s="48">
        <f>_xlfn.XLOOKUP($F1754,Main_OG!$D$1:$D$766,Main_OG!AD$1:AD$766,"")</f>
        <v>0.56000000000000005</v>
      </c>
    </row>
    <row r="1755" spans="2:36" x14ac:dyDescent="0.35">
      <c r="B1755" s="36" t="s">
        <v>2871</v>
      </c>
      <c r="C1755" s="45" t="s">
        <v>82</v>
      </c>
      <c r="D1755" s="45" t="s">
        <v>4471</v>
      </c>
      <c r="E1755" s="36" t="s">
        <v>2868</v>
      </c>
      <c r="F1755" s="36" t="str">
        <f t="shared" si="81"/>
        <v>2010_NY</v>
      </c>
      <c r="G1755" s="45">
        <v>2010</v>
      </c>
      <c r="H1755" s="45">
        <f>_xlfn.XLOOKUP(J1755,Main_OG!$B$1:$B$766,Main_OG!$O$1:$O$766,"")</f>
        <v>1</v>
      </c>
      <c r="I1755" s="45">
        <f>_xlfn.XLOOKUP(F1755,Main_OG!$D$1:$D$766,Main_OG!$J$1:$J$766,"")</f>
        <v>1</v>
      </c>
      <c r="J1755" s="45" t="s">
        <v>82</v>
      </c>
      <c r="K1755" s="45" t="str">
        <f t="shared" si="82"/>
        <v>Niagara Mohawk Power Corp._NY</v>
      </c>
      <c r="L1755" s="45" t="str">
        <f t="shared" si="83"/>
        <v>Niagara Mohawk Power Corp_NY</v>
      </c>
      <c r="M1755" s="45" t="s">
        <v>2874</v>
      </c>
      <c r="N1755" s="45">
        <v>2</v>
      </c>
      <c r="O1755" s="45">
        <v>101607</v>
      </c>
      <c r="P1755" s="45">
        <v>748</v>
      </c>
      <c r="Q1755" s="45">
        <v>1224605</v>
      </c>
      <c r="R1755" s="45">
        <v>709</v>
      </c>
      <c r="S1755" s="45">
        <v>3873456</v>
      </c>
      <c r="T1755" s="45">
        <v>1490309</v>
      </c>
      <c r="U1755" s="45">
        <v>9542752</v>
      </c>
      <c r="V1755" s="45">
        <v>27.76</v>
      </c>
      <c r="W1755" s="45">
        <v>13.69</v>
      </c>
      <c r="X1755" s="45">
        <v>15</v>
      </c>
      <c r="Y1755" s="45">
        <v>15.57</v>
      </c>
      <c r="Z1755" s="46">
        <v>1431624</v>
      </c>
      <c r="AA1755" s="46">
        <v>73795.218916991362</v>
      </c>
      <c r="AB1755" s="47">
        <f>_xlfn.XLOOKUP($F1755,Main_OG!$D$1:$D$766,Main_OG!AJ$1:AJ$766,"")</f>
        <v>12615258</v>
      </c>
      <c r="AC1755" s="47">
        <f>_xlfn.XLOOKUP($F1755,Main_OG!$D$1:$D$766,Main_OG!AK$1:AK$766,"")</f>
        <v>7201560</v>
      </c>
      <c r="AD1755" s="47">
        <f>_xlfn.XLOOKUP($F1755,Main_OG!$D$1:$D$766,Main_OG!AL$1:AL$766,"")</f>
        <v>834473128</v>
      </c>
      <c r="AE1755" s="47">
        <f>_xlfn.XLOOKUP($F1755,Main_OG!$D$1:$D$766,Main_OG!AM$1:AM$766,"")</f>
        <v>41869535</v>
      </c>
      <c r="AF1755" s="48">
        <f>_xlfn.XLOOKUP($F1755,Main_OG!$D$1:$D$766,Main_OG!Z$1:Z$766,"")</f>
        <v>3.51</v>
      </c>
      <c r="AG1755" s="48">
        <f>_xlfn.XLOOKUP($F1755,Main_OG!$D$1:$D$766,Main_OG!AA$1:AA$766,"")</f>
        <v>2.2935982820086371</v>
      </c>
      <c r="AH1755" s="48">
        <f>_xlfn.XLOOKUP($F1755,Main_OG!$D$1:$D$766,Main_OG!AB$1:AB$766,"")</f>
        <v>15.96</v>
      </c>
      <c r="AI1755" s="48">
        <f>_xlfn.XLOOKUP($F1755,Main_OG!$D$1:$D$766,Main_OG!AC$1:AC$766,"")</f>
        <v>5.62</v>
      </c>
      <c r="AJ1755" s="48">
        <f>_xlfn.XLOOKUP($F1755,Main_OG!$D$1:$D$766,Main_OG!AD$1:AD$766,"")</f>
        <v>0.64</v>
      </c>
    </row>
    <row r="1756" spans="2:36" x14ac:dyDescent="0.35">
      <c r="B1756" s="36" t="s">
        <v>2871</v>
      </c>
      <c r="C1756" s="45" t="s">
        <v>82</v>
      </c>
      <c r="D1756" s="45" t="s">
        <v>4471</v>
      </c>
      <c r="E1756" s="36" t="s">
        <v>2868</v>
      </c>
      <c r="F1756" s="36" t="str">
        <f t="shared" si="81"/>
        <v>2011_NY</v>
      </c>
      <c r="G1756" s="45">
        <v>2011</v>
      </c>
      <c r="H1756" s="45">
        <f>_xlfn.XLOOKUP(J1756,Main_OG!$B$1:$B$766,Main_OG!$O$1:$O$766,"")</f>
        <v>1</v>
      </c>
      <c r="I1756" s="45">
        <f>_xlfn.XLOOKUP(F1756,Main_OG!$D$1:$D$766,Main_OG!$J$1:$J$766,"")</f>
        <v>1</v>
      </c>
      <c r="J1756" s="45" t="s">
        <v>82</v>
      </c>
      <c r="K1756" s="45" t="str">
        <f t="shared" si="82"/>
        <v>Niagara Mohawk Power Corp._NY</v>
      </c>
      <c r="L1756" s="45" t="str">
        <f t="shared" si="83"/>
        <v>Niagara Mohawk Power Corp_NY</v>
      </c>
      <c r="M1756" s="45" t="s">
        <v>2875</v>
      </c>
      <c r="N1756" s="45">
        <v>2</v>
      </c>
      <c r="O1756" s="45">
        <v>98730</v>
      </c>
      <c r="P1756" s="45">
        <v>702</v>
      </c>
      <c r="Q1756" s="45">
        <v>1199358</v>
      </c>
      <c r="R1756" s="45">
        <v>948</v>
      </c>
      <c r="S1756" s="45">
        <v>3452903</v>
      </c>
      <c r="T1756" s="45">
        <v>1254034</v>
      </c>
      <c r="U1756" s="45">
        <v>9366973</v>
      </c>
      <c r="V1756" s="45">
        <v>24.16</v>
      </c>
      <c r="W1756" s="45">
        <v>13.13</v>
      </c>
      <c r="X1756" s="45">
        <v>15.47</v>
      </c>
      <c r="Y1756" s="45">
        <v>15.16</v>
      </c>
      <c r="Z1756" s="46">
        <v>1440346.8</v>
      </c>
      <c r="AA1756" s="46">
        <v>73864.237706398912</v>
      </c>
      <c r="AB1756" s="47">
        <f>_xlfn.XLOOKUP($F1756,Main_OG!$D$1:$D$766,Main_OG!AJ$1:AJ$766,"")</f>
        <v>9055542</v>
      </c>
      <c r="AC1756" s="47">
        <f>_xlfn.XLOOKUP($F1756,Main_OG!$D$1:$D$766,Main_OG!AK$1:AK$766,"")</f>
        <v>4282440</v>
      </c>
      <c r="AD1756" s="47">
        <f>_xlfn.XLOOKUP($F1756,Main_OG!$D$1:$D$766,Main_OG!AL$1:AL$766,"")</f>
        <v>853219270</v>
      </c>
      <c r="AE1756" s="47">
        <f>_xlfn.XLOOKUP($F1756,Main_OG!$D$1:$D$766,Main_OG!AM$1:AM$766,"")</f>
        <v>42695009</v>
      </c>
      <c r="AF1756" s="48">
        <f>_xlfn.XLOOKUP($F1756,Main_OG!$D$1:$D$766,Main_OG!Z$1:Z$766,"")</f>
        <v>3.51</v>
      </c>
      <c r="AG1756" s="48">
        <f>_xlfn.XLOOKUP($F1756,Main_OG!$D$1:$D$766,Main_OG!AA$1:AA$766,"")</f>
        <v>3.27</v>
      </c>
      <c r="AH1756" s="48">
        <f>_xlfn.XLOOKUP($F1756,Main_OG!$D$1:$D$766,Main_OG!AB$1:AB$766,"")</f>
        <v>22.758921780738341</v>
      </c>
      <c r="AI1756" s="48">
        <f>_xlfn.XLOOKUP($F1756,Main_OG!$D$1:$D$766,Main_OG!AC$1:AC$766,"")</f>
        <v>5.44</v>
      </c>
      <c r="AJ1756" s="48">
        <f>_xlfn.XLOOKUP($F1756,Main_OG!$D$1:$D$766,Main_OG!AD$1:AD$766,"")</f>
        <v>0.68</v>
      </c>
    </row>
    <row r="1757" spans="2:36" x14ac:dyDescent="0.35">
      <c r="B1757" s="36" t="s">
        <v>2871</v>
      </c>
      <c r="C1757" s="45" t="s">
        <v>82</v>
      </c>
      <c r="D1757" s="45" t="s">
        <v>4471</v>
      </c>
      <c r="E1757" s="36" t="s">
        <v>2868</v>
      </c>
      <c r="F1757" s="36" t="str">
        <f t="shared" si="81"/>
        <v>2012_NY</v>
      </c>
      <c r="G1757" s="45">
        <v>2012</v>
      </c>
      <c r="H1757" s="45">
        <f>_xlfn.XLOOKUP(J1757,Main_OG!$B$1:$B$766,Main_OG!$O$1:$O$766,"")</f>
        <v>1</v>
      </c>
      <c r="I1757" s="45">
        <f>_xlfn.XLOOKUP(F1757,Main_OG!$D$1:$D$766,Main_OG!$J$1:$J$766,"")</f>
        <v>1</v>
      </c>
      <c r="J1757" s="45" t="s">
        <v>82</v>
      </c>
      <c r="K1757" s="45" t="str">
        <f t="shared" si="82"/>
        <v>Niagara Mohawk Power Corp._NY</v>
      </c>
      <c r="L1757" s="45" t="str">
        <f t="shared" si="83"/>
        <v>Niagara Mohawk Power Corp_NY</v>
      </c>
      <c r="M1757" s="45" t="s">
        <v>2876</v>
      </c>
      <c r="N1757" s="45">
        <v>0</v>
      </c>
      <c r="O1757" s="45">
        <v>98886</v>
      </c>
      <c r="P1757" s="45">
        <v>655</v>
      </c>
      <c r="Q1757" s="45">
        <v>1174731</v>
      </c>
      <c r="R1757" s="45">
        <v>0</v>
      </c>
      <c r="S1757" s="45">
        <v>3232094</v>
      </c>
      <c r="T1757" s="45">
        <v>1514576</v>
      </c>
      <c r="U1757" s="45">
        <v>9036230</v>
      </c>
      <c r="V1757" s="45">
        <v>0</v>
      </c>
      <c r="W1757" s="45">
        <v>10.689633000000001</v>
      </c>
      <c r="X1757" s="45">
        <v>10.578538</v>
      </c>
      <c r="Y1757" s="45">
        <v>12.906647</v>
      </c>
      <c r="Z1757" s="46">
        <v>1496280.1</v>
      </c>
      <c r="AA1757" s="46">
        <v>76440.810689002275</v>
      </c>
      <c r="AB1757" s="47">
        <f>_xlfn.XLOOKUP($F1757,Main_OG!$D$1:$D$766,Main_OG!AJ$1:AJ$766,"")</f>
        <v>4316244</v>
      </c>
      <c r="AC1757" s="47">
        <f>_xlfn.XLOOKUP($F1757,Main_OG!$D$1:$D$766,Main_OG!AK$1:AK$766,"")</f>
        <v>2105232</v>
      </c>
      <c r="AD1757" s="47">
        <f>_xlfn.XLOOKUP($F1757,Main_OG!$D$1:$D$766,Main_OG!AL$1:AL$766,"")</f>
        <v>982859374</v>
      </c>
      <c r="AE1757" s="47">
        <f>_xlfn.XLOOKUP($F1757,Main_OG!$D$1:$D$766,Main_OG!AM$1:AM$766,"")</f>
        <v>40774560</v>
      </c>
      <c r="AF1757" s="48">
        <f>_xlfn.XLOOKUP($F1757,Main_OG!$D$1:$D$766,Main_OG!Z$1:Z$766,"")</f>
        <v>2.93</v>
      </c>
      <c r="AG1757" s="48">
        <f>_xlfn.XLOOKUP($F1757,Main_OG!$D$1:$D$766,Main_OG!AA$1:AA$766,"")</f>
        <v>3.12</v>
      </c>
      <c r="AH1757" s="48">
        <f>_xlfn.XLOOKUP($F1757,Main_OG!$D$1:$D$766,Main_OG!AB$1:AB$766,"")</f>
        <v>23.56</v>
      </c>
      <c r="AI1757" s="48">
        <f>_xlfn.XLOOKUP($F1757,Main_OG!$D$1:$D$766,Main_OG!AC$1:AC$766,"")</f>
        <v>3.84</v>
      </c>
      <c r="AJ1757" s="48">
        <f>_xlfn.XLOOKUP($F1757,Main_OG!$D$1:$D$766,Main_OG!AD$1:AD$766,"")</f>
        <v>0.74</v>
      </c>
    </row>
    <row r="1758" spans="2:36" x14ac:dyDescent="0.35">
      <c r="B1758" s="36" t="s">
        <v>2871</v>
      </c>
      <c r="C1758" s="45" t="s">
        <v>82</v>
      </c>
      <c r="D1758" s="45" t="s">
        <v>4471</v>
      </c>
      <c r="E1758" s="36" t="s">
        <v>2868</v>
      </c>
      <c r="F1758" s="36" t="str">
        <f t="shared" si="81"/>
        <v>2013_NY</v>
      </c>
      <c r="G1758" s="45">
        <v>2013</v>
      </c>
      <c r="H1758" s="45">
        <f>_xlfn.XLOOKUP(J1758,Main_OG!$B$1:$B$766,Main_OG!$O$1:$O$766,"")</f>
        <v>1</v>
      </c>
      <c r="I1758" s="45">
        <f>_xlfn.XLOOKUP(F1758,Main_OG!$D$1:$D$766,Main_OG!$J$1:$J$766,"")</f>
        <v>1</v>
      </c>
      <c r="J1758" s="45" t="s">
        <v>82</v>
      </c>
      <c r="K1758" s="45" t="str">
        <f t="shared" si="82"/>
        <v>Niagara Mohawk Power Corp._NY</v>
      </c>
      <c r="L1758" s="45" t="str">
        <f t="shared" si="83"/>
        <v>Niagara Mohawk Power Corp_NY</v>
      </c>
      <c r="M1758" s="45" t="s">
        <v>2877</v>
      </c>
      <c r="N1758" s="45">
        <v>0</v>
      </c>
      <c r="O1758" s="45">
        <v>97955</v>
      </c>
      <c r="P1758" s="45">
        <v>630</v>
      </c>
      <c r="Q1758" s="45">
        <v>1165012</v>
      </c>
      <c r="R1758" s="45">
        <v>0</v>
      </c>
      <c r="S1758" s="45">
        <v>3289630</v>
      </c>
      <c r="T1758" s="45">
        <v>1084851</v>
      </c>
      <c r="U1758" s="45">
        <v>9012097</v>
      </c>
      <c r="V1758" s="45">
        <v>0</v>
      </c>
      <c r="W1758" s="45">
        <v>12.058666000000001</v>
      </c>
      <c r="X1758" s="45">
        <v>8.1045230999999998</v>
      </c>
      <c r="Y1758" s="45">
        <v>14.182387</v>
      </c>
      <c r="Z1758" s="46">
        <v>1501818</v>
      </c>
      <c r="AA1758" s="46">
        <v>76519.956091991597</v>
      </c>
      <c r="AB1758" s="47">
        <f>_xlfn.XLOOKUP($F1758,Main_OG!$D$1:$D$766,Main_OG!AJ$1:AJ$766,"")</f>
        <v>4587084</v>
      </c>
      <c r="AC1758" s="47">
        <f>_xlfn.XLOOKUP($F1758,Main_OG!$D$1:$D$766,Main_OG!AK$1:AK$766,"")</f>
        <v>3410880.96</v>
      </c>
      <c r="AD1758" s="47">
        <f>_xlfn.XLOOKUP($F1758,Main_OG!$D$1:$D$766,Main_OG!AL$1:AL$766,"")</f>
        <v>896253604</v>
      </c>
      <c r="AE1758" s="47">
        <f>_xlfn.XLOOKUP($F1758,Main_OG!$D$1:$D$766,Main_OG!AM$1:AM$766,"")</f>
        <v>44755606</v>
      </c>
      <c r="AF1758" s="48">
        <f>_xlfn.XLOOKUP($F1758,Main_OG!$D$1:$D$766,Main_OG!Z$1:Z$766,"")</f>
        <v>3.58</v>
      </c>
      <c r="AG1758" s="48">
        <f>_xlfn.XLOOKUP($F1758,Main_OG!$D$1:$D$766,Main_OG!AA$1:AA$766,"")</f>
        <v>2.3089180475565318</v>
      </c>
      <c r="AH1758" s="48">
        <f>_xlfn.XLOOKUP($F1758,Main_OG!$D$1:$D$766,Main_OG!AB$1:AB$766,"")</f>
        <v>22.862714639490921</v>
      </c>
      <c r="AI1758" s="48">
        <f>_xlfn.XLOOKUP($F1758,Main_OG!$D$1:$D$766,Main_OG!AC$1:AC$766,"")</f>
        <v>4.4043332512284126</v>
      </c>
      <c r="AJ1758" s="48">
        <f>_xlfn.XLOOKUP($F1758,Main_OG!$D$1:$D$766,Main_OG!AD$1:AD$766,"")</f>
        <v>0.8</v>
      </c>
    </row>
    <row r="1759" spans="2:36" x14ac:dyDescent="0.35">
      <c r="B1759" s="36" t="s">
        <v>2871</v>
      </c>
      <c r="C1759" s="45" t="s">
        <v>82</v>
      </c>
      <c r="D1759" s="45" t="s">
        <v>4471</v>
      </c>
      <c r="E1759" s="36" t="s">
        <v>2868</v>
      </c>
      <c r="F1759" s="36" t="str">
        <f t="shared" si="81"/>
        <v>2014_NY</v>
      </c>
      <c r="G1759" s="45">
        <v>2014</v>
      </c>
      <c r="H1759" s="45">
        <f>_xlfn.XLOOKUP(J1759,Main_OG!$B$1:$B$766,Main_OG!$O$1:$O$766,"")</f>
        <v>1</v>
      </c>
      <c r="I1759" s="45">
        <f>_xlfn.XLOOKUP(F1759,Main_OG!$D$1:$D$766,Main_OG!$J$1:$J$766,"")</f>
        <v>1</v>
      </c>
      <c r="J1759" s="45" t="s">
        <v>82</v>
      </c>
      <c r="K1759" s="45" t="str">
        <f t="shared" si="82"/>
        <v>Niagara Mohawk Power Corp._NY</v>
      </c>
      <c r="L1759" s="45" t="str">
        <f t="shared" si="83"/>
        <v>Niagara Mohawk Power Corp_NY</v>
      </c>
      <c r="M1759" s="45" t="s">
        <v>2878</v>
      </c>
      <c r="N1759" s="45">
        <v>0</v>
      </c>
      <c r="O1759" s="45">
        <v>94509</v>
      </c>
      <c r="P1759" s="45">
        <v>588</v>
      </c>
      <c r="Q1759" s="45">
        <v>1164691</v>
      </c>
      <c r="R1759" s="45">
        <v>0</v>
      </c>
      <c r="S1759" s="45">
        <v>3220135</v>
      </c>
      <c r="T1759" s="45">
        <v>1017505</v>
      </c>
      <c r="U1759" s="45">
        <v>8914956</v>
      </c>
      <c r="V1759" s="45">
        <v>0</v>
      </c>
      <c r="W1759" s="45">
        <v>13.327764</v>
      </c>
      <c r="X1759" s="45">
        <v>8.6545029000000007</v>
      </c>
      <c r="Y1759" s="45">
        <v>15.848715</v>
      </c>
      <c r="Z1759" s="46">
        <v>1535375.9</v>
      </c>
      <c r="AA1759" s="46">
        <v>78122.537484676344</v>
      </c>
      <c r="AB1759" s="47">
        <f>_xlfn.XLOOKUP($F1759,Main_OG!$D$1:$D$766,Main_OG!AJ$1:AJ$766,"")</f>
        <v>4441898</v>
      </c>
      <c r="AC1759" s="47">
        <f>_xlfn.XLOOKUP($F1759,Main_OG!$D$1:$D$766,Main_OG!AK$1:AK$766,"")</f>
        <v>6845568</v>
      </c>
      <c r="AD1759" s="47">
        <f>_xlfn.XLOOKUP($F1759,Main_OG!$D$1:$D$766,Main_OG!AL$1:AL$766,"")</f>
        <v>890837476</v>
      </c>
      <c r="AE1759" s="47">
        <f>_xlfn.XLOOKUP($F1759,Main_OG!$D$1:$D$766,Main_OG!AM$1:AM$766,"")</f>
        <v>43038624</v>
      </c>
      <c r="AF1759" s="48">
        <f>_xlfn.XLOOKUP($F1759,Main_OG!$D$1:$D$766,Main_OG!Z$1:Z$766,"")</f>
        <v>3.85</v>
      </c>
      <c r="AG1759" s="48">
        <f>_xlfn.XLOOKUP($F1759,Main_OG!$D$1:$D$766,Main_OG!AA$1:AA$766,"")</f>
        <v>3.03</v>
      </c>
      <c r="AH1759" s="48">
        <f>_xlfn.XLOOKUP($F1759,Main_OG!$D$1:$D$766,Main_OG!AB$1:AB$766,"")</f>
        <v>23.67</v>
      </c>
      <c r="AI1759" s="48">
        <f>_xlfn.XLOOKUP($F1759,Main_OG!$D$1:$D$766,Main_OG!AC$1:AC$766,"")</f>
        <v>5.27</v>
      </c>
      <c r="AJ1759" s="48">
        <f>_xlfn.XLOOKUP($F1759,Main_OG!$D$1:$D$766,Main_OG!AD$1:AD$766,"")</f>
        <v>0.76</v>
      </c>
    </row>
    <row r="1760" spans="2:36" x14ac:dyDescent="0.35">
      <c r="B1760" s="36" t="s">
        <v>2871</v>
      </c>
      <c r="C1760" s="45" t="s">
        <v>82</v>
      </c>
      <c r="D1760" s="45" t="s">
        <v>4471</v>
      </c>
      <c r="E1760" s="36" t="s">
        <v>2868</v>
      </c>
      <c r="F1760" s="36" t="str">
        <f t="shared" si="81"/>
        <v>2015_NY</v>
      </c>
      <c r="G1760" s="45">
        <v>2015</v>
      </c>
      <c r="H1760" s="45">
        <f>_xlfn.XLOOKUP(J1760,Main_OG!$B$1:$B$766,Main_OG!$O$1:$O$766,"")</f>
        <v>1</v>
      </c>
      <c r="I1760" s="45">
        <f>_xlfn.XLOOKUP(F1760,Main_OG!$D$1:$D$766,Main_OG!$J$1:$J$766,"")</f>
        <v>1</v>
      </c>
      <c r="J1760" s="45" t="s">
        <v>82</v>
      </c>
      <c r="K1760" s="45" t="str">
        <f t="shared" si="82"/>
        <v>Niagara Mohawk Power Corp._NY</v>
      </c>
      <c r="L1760" s="45" t="str">
        <f t="shared" si="83"/>
        <v>Niagara Mohawk Power Corp_NY</v>
      </c>
      <c r="M1760" s="45" t="s">
        <v>2879</v>
      </c>
      <c r="N1760" s="45">
        <v>1</v>
      </c>
      <c r="O1760" s="45">
        <v>98408</v>
      </c>
      <c r="P1760" s="45">
        <v>569</v>
      </c>
      <c r="Q1760" s="45">
        <v>1189904</v>
      </c>
      <c r="R1760" s="45">
        <v>5712</v>
      </c>
      <c r="S1760" s="45">
        <v>2945264</v>
      </c>
      <c r="T1760" s="45">
        <v>933232</v>
      </c>
      <c r="U1760" s="45">
        <v>9157873</v>
      </c>
      <c r="V1760" s="45">
        <v>0.92261899999999997</v>
      </c>
      <c r="W1760" s="45">
        <v>10.892874000000001</v>
      </c>
      <c r="X1760" s="45">
        <v>6.3485607000000002</v>
      </c>
      <c r="Y1760" s="45">
        <v>13.307529000000001</v>
      </c>
      <c r="Z1760" s="46">
        <v>1565835.2</v>
      </c>
      <c r="AA1760" s="46">
        <v>79656.592065622783</v>
      </c>
      <c r="AB1760" s="47">
        <f>_xlfn.XLOOKUP($F1760,Main_OG!$D$1:$D$766,Main_OG!AJ$1:AJ$766,"")</f>
        <v>2208138</v>
      </c>
      <c r="AC1760" s="47">
        <f>_xlfn.XLOOKUP($F1760,Main_OG!$D$1:$D$766,Main_OG!AK$1:AK$766,"")</f>
        <v>6201540</v>
      </c>
      <c r="AD1760" s="47">
        <f>_xlfn.XLOOKUP($F1760,Main_OG!$D$1:$D$766,Main_OG!AL$1:AL$766,"")</f>
        <v>934244542</v>
      </c>
      <c r="AE1760" s="47">
        <f>_xlfn.XLOOKUP($F1760,Main_OG!$D$1:$D$766,Main_OG!AM$1:AM$766,"")</f>
        <v>44602871</v>
      </c>
      <c r="AF1760" s="48">
        <f>_xlfn.XLOOKUP($F1760,Main_OG!$D$1:$D$766,Main_OG!Z$1:Z$766,"")</f>
        <v>2.72</v>
      </c>
      <c r="AG1760" s="48">
        <f>_xlfn.XLOOKUP($F1760,Main_OG!$D$1:$D$766,Main_OG!AA$1:AA$766,"")</f>
        <v>2.83</v>
      </c>
      <c r="AH1760" s="48">
        <f>_xlfn.XLOOKUP($F1760,Main_OG!$D$1:$D$766,Main_OG!AB$1:AB$766,"")</f>
        <v>12.08771849023859</v>
      </c>
      <c r="AI1760" s="48">
        <f>_xlfn.XLOOKUP($F1760,Main_OG!$D$1:$D$766,Main_OG!AC$1:AC$766,"")</f>
        <v>3.3843619636206599</v>
      </c>
      <c r="AJ1760" s="48">
        <f>_xlfn.XLOOKUP($F1760,Main_OG!$D$1:$D$766,Main_OG!AD$1:AD$766,"")</f>
        <v>0.72</v>
      </c>
    </row>
    <row r="1761" spans="2:36" x14ac:dyDescent="0.35">
      <c r="B1761" s="36" t="s">
        <v>2871</v>
      </c>
      <c r="C1761" s="45" t="s">
        <v>82</v>
      </c>
      <c r="D1761" s="45" t="s">
        <v>4471</v>
      </c>
      <c r="E1761" s="36" t="s">
        <v>2868</v>
      </c>
      <c r="F1761" s="36" t="str">
        <f t="shared" si="81"/>
        <v>2016_NY</v>
      </c>
      <c r="G1761" s="45">
        <v>2016</v>
      </c>
      <c r="H1761" s="45">
        <f>_xlfn.XLOOKUP(J1761,Main_OG!$B$1:$B$766,Main_OG!$O$1:$O$766,"")</f>
        <v>1</v>
      </c>
      <c r="I1761" s="45">
        <f>_xlfn.XLOOKUP(F1761,Main_OG!$D$1:$D$766,Main_OG!$J$1:$J$766,"")</f>
        <v>1</v>
      </c>
      <c r="J1761" s="45" t="s">
        <v>82</v>
      </c>
      <c r="K1761" s="45" t="str">
        <f t="shared" si="82"/>
        <v>Niagara Mohawk Power Corp._NY</v>
      </c>
      <c r="L1761" s="45" t="str">
        <f t="shared" si="83"/>
        <v>Niagara Mohawk Power Corp_NY</v>
      </c>
      <c r="M1761" s="45" t="s">
        <v>2880</v>
      </c>
      <c r="N1761" s="45">
        <v>1</v>
      </c>
      <c r="O1761" s="45">
        <v>102502</v>
      </c>
      <c r="P1761" s="45">
        <v>560</v>
      </c>
      <c r="Q1761" s="45">
        <v>1220352</v>
      </c>
      <c r="R1761" s="45">
        <v>5464</v>
      </c>
      <c r="S1761" s="45">
        <v>3113035</v>
      </c>
      <c r="T1761" s="45">
        <v>905678</v>
      </c>
      <c r="U1761" s="45">
        <v>9291884</v>
      </c>
      <c r="V1761" s="45">
        <v>0.99926789999999999</v>
      </c>
      <c r="W1761" s="45">
        <v>9.4945287</v>
      </c>
      <c r="X1761" s="45">
        <v>5.3443607999999996</v>
      </c>
      <c r="Y1761" s="45">
        <v>12.075027</v>
      </c>
      <c r="Z1761" s="46">
        <v>1590567.8</v>
      </c>
      <c r="AA1761" s="46">
        <v>81001.025086534486</v>
      </c>
      <c r="AB1761" s="47">
        <f>_xlfn.XLOOKUP($F1761,Main_OG!$D$1:$D$766,Main_OG!AJ$1:AJ$766,"")</f>
        <v>1519322</v>
      </c>
      <c r="AC1761" s="47">
        <f>_xlfn.XLOOKUP($F1761,Main_OG!$D$1:$D$766,Main_OG!AK$1:AK$766,"")</f>
        <v>2283602</v>
      </c>
      <c r="AD1761" s="47">
        <f>_xlfn.XLOOKUP($F1761,Main_OG!$D$1:$D$766,Main_OG!AL$1:AL$766,"")</f>
        <v>905391122</v>
      </c>
      <c r="AE1761" s="47">
        <f>_xlfn.XLOOKUP($F1761,Main_OG!$D$1:$D$766,Main_OG!AM$1:AM$766,"")</f>
        <v>41570990</v>
      </c>
      <c r="AF1761" s="48">
        <f>_xlfn.XLOOKUP($F1761,Main_OG!$D$1:$D$766,Main_OG!Z$1:Z$766,"")</f>
        <v>0</v>
      </c>
      <c r="AG1761" s="48">
        <f>_xlfn.XLOOKUP($F1761,Main_OG!$D$1:$D$766,Main_OG!AA$1:AA$766,"")</f>
        <v>2.37</v>
      </c>
      <c r="AH1761" s="48">
        <f>_xlfn.XLOOKUP($F1761,Main_OG!$D$1:$D$766,Main_OG!AB$1:AB$766,"")</f>
        <v>10.23</v>
      </c>
      <c r="AI1761" s="48">
        <f>_xlfn.XLOOKUP($F1761,Main_OG!$D$1:$D$766,Main_OG!AC$1:AC$766,"")</f>
        <v>3.2924726584307722</v>
      </c>
      <c r="AJ1761" s="48">
        <f>_xlfn.XLOOKUP($F1761,Main_OG!$D$1:$D$766,Main_OG!AD$1:AD$766,"")</f>
        <v>0.69</v>
      </c>
    </row>
    <row r="1762" spans="2:36" x14ac:dyDescent="0.35">
      <c r="B1762" s="36" t="s">
        <v>2871</v>
      </c>
      <c r="C1762" s="45" t="s">
        <v>82</v>
      </c>
      <c r="D1762" s="45" t="s">
        <v>4471</v>
      </c>
      <c r="E1762" s="36" t="s">
        <v>2868</v>
      </c>
      <c r="F1762" s="36" t="str">
        <f t="shared" si="81"/>
        <v>2017_NY</v>
      </c>
      <c r="G1762" s="45">
        <v>2017</v>
      </c>
      <c r="H1762" s="45">
        <f>_xlfn.XLOOKUP(J1762,Main_OG!$B$1:$B$766,Main_OG!$O$1:$O$766,"")</f>
        <v>1</v>
      </c>
      <c r="I1762" s="45">
        <f>_xlfn.XLOOKUP(F1762,Main_OG!$D$1:$D$766,Main_OG!$J$1:$J$766,"")</f>
        <v>1</v>
      </c>
      <c r="J1762" s="45" t="s">
        <v>82</v>
      </c>
      <c r="K1762" s="45" t="str">
        <f t="shared" si="82"/>
        <v>Niagara Mohawk Power Corp._NY</v>
      </c>
      <c r="L1762" s="45" t="str">
        <f t="shared" si="83"/>
        <v>Niagara Mohawk Power Corp_NY</v>
      </c>
      <c r="M1762" s="45" t="s">
        <v>2881</v>
      </c>
      <c r="N1762" s="45">
        <v>1</v>
      </c>
      <c r="O1762" s="45">
        <v>105040</v>
      </c>
      <c r="P1762" s="45">
        <v>556</v>
      </c>
      <c r="Q1762" s="45">
        <v>1243100</v>
      </c>
      <c r="R1762" s="45">
        <v>5427</v>
      </c>
      <c r="S1762" s="45">
        <v>3141777</v>
      </c>
      <c r="T1762" s="45">
        <v>903342</v>
      </c>
      <c r="U1762" s="45">
        <v>9134205</v>
      </c>
      <c r="V1762" s="45">
        <v>0.98581169999999996</v>
      </c>
      <c r="W1762" s="45">
        <v>9.7338608000000004</v>
      </c>
      <c r="X1762" s="45">
        <v>5.7792618999999998</v>
      </c>
      <c r="Y1762" s="45">
        <v>12.606771999999999</v>
      </c>
      <c r="Z1762" s="46">
        <v>1624800.7</v>
      </c>
      <c r="AA1762" s="46">
        <v>82924.018655038119</v>
      </c>
      <c r="AB1762" s="47">
        <f>_xlfn.XLOOKUP($F1762,Main_OG!$D$1:$D$766,Main_OG!AJ$1:AJ$766,"")</f>
        <v>622594</v>
      </c>
      <c r="AC1762" s="47">
        <f>_xlfn.XLOOKUP($F1762,Main_OG!$D$1:$D$766,Main_OG!AK$1:AK$766,"")</f>
        <v>2036626</v>
      </c>
      <c r="AD1762" s="47">
        <f>_xlfn.XLOOKUP($F1762,Main_OG!$D$1:$D$766,Main_OG!AL$1:AL$766,"")</f>
        <v>740421322</v>
      </c>
      <c r="AE1762" s="47">
        <f>_xlfn.XLOOKUP($F1762,Main_OG!$D$1:$D$766,Main_OG!AM$1:AM$766,"")</f>
        <v>42167409</v>
      </c>
      <c r="AF1762" s="48">
        <f>_xlfn.XLOOKUP($F1762,Main_OG!$D$1:$D$766,Main_OG!Z$1:Z$766,"")</f>
        <v>2.48</v>
      </c>
      <c r="AG1762" s="48">
        <f>_xlfn.XLOOKUP($F1762,Main_OG!$D$1:$D$766,Main_OG!AA$1:AA$766,"")</f>
        <v>2.35</v>
      </c>
      <c r="AH1762" s="48">
        <f>_xlfn.XLOOKUP($F1762,Main_OG!$D$1:$D$766,Main_OG!AB$1:AB$766,"")</f>
        <v>13.96</v>
      </c>
      <c r="AI1762" s="48">
        <f>_xlfn.XLOOKUP($F1762,Main_OG!$D$1:$D$766,Main_OG!AC$1:AC$766,"")</f>
        <v>3.7243523928232452</v>
      </c>
      <c r="AJ1762" s="48">
        <f>_xlfn.XLOOKUP($F1762,Main_OG!$D$1:$D$766,Main_OG!AD$1:AD$766,"")</f>
        <v>0.74</v>
      </c>
    </row>
    <row r="1763" spans="2:36" x14ac:dyDescent="0.35">
      <c r="B1763" s="36" t="s">
        <v>2871</v>
      </c>
      <c r="C1763" s="45" t="s">
        <v>82</v>
      </c>
      <c r="D1763" s="45" t="s">
        <v>4471</v>
      </c>
      <c r="E1763" s="36" t="s">
        <v>2868</v>
      </c>
      <c r="F1763" s="36" t="str">
        <f t="shared" si="81"/>
        <v>2018_NY</v>
      </c>
      <c r="G1763" s="45">
        <v>2018</v>
      </c>
      <c r="H1763" s="45">
        <f>_xlfn.XLOOKUP(J1763,Main_OG!$B$1:$B$766,Main_OG!$O$1:$O$766,"")</f>
        <v>1</v>
      </c>
      <c r="I1763" s="45">
        <f>_xlfn.XLOOKUP(F1763,Main_OG!$D$1:$D$766,Main_OG!$J$1:$J$766,"")</f>
        <v>1</v>
      </c>
      <c r="J1763" s="45" t="s">
        <v>82</v>
      </c>
      <c r="K1763" s="45" t="str">
        <f t="shared" si="82"/>
        <v>Niagara Mohawk Power Corp._NY</v>
      </c>
      <c r="L1763" s="45" t="str">
        <f t="shared" si="83"/>
        <v>Niagara Mohawk Power Corp_NY</v>
      </c>
      <c r="M1763" s="45" t="s">
        <v>2882</v>
      </c>
      <c r="N1763" s="45">
        <v>0</v>
      </c>
      <c r="O1763" s="45">
        <v>107628</v>
      </c>
      <c r="P1763" s="45">
        <v>560</v>
      </c>
      <c r="Q1763" s="45">
        <v>1269781</v>
      </c>
      <c r="R1763" s="45">
        <v>0</v>
      </c>
      <c r="S1763" s="45">
        <v>3393251</v>
      </c>
      <c r="T1763" s="45">
        <v>916783</v>
      </c>
      <c r="U1763" s="45">
        <v>9952519</v>
      </c>
      <c r="V1763" s="45">
        <v>0</v>
      </c>
      <c r="W1763" s="45">
        <v>9.9869447000000005</v>
      </c>
      <c r="X1763" s="45">
        <v>6.4363868000000002</v>
      </c>
      <c r="Y1763" s="45">
        <v>12.591437000000001</v>
      </c>
      <c r="Z1763" s="46">
        <v>1665186.8</v>
      </c>
      <c r="AA1763" s="46">
        <v>85201.517102503276</v>
      </c>
      <c r="AB1763" s="47">
        <f>_xlfn.XLOOKUP($F1763,Main_OG!$D$1:$D$766,Main_OG!AJ$1:AJ$766,"")</f>
        <v>551004</v>
      </c>
      <c r="AC1763" s="47">
        <f>_xlfn.XLOOKUP($F1763,Main_OG!$D$1:$D$766,Main_OG!AK$1:AK$766,"")</f>
        <v>5192542</v>
      </c>
      <c r="AD1763" s="47">
        <f>_xlfn.XLOOKUP($F1763,Main_OG!$D$1:$D$766,Main_OG!AL$1:AL$766,"")</f>
        <v>802445040</v>
      </c>
      <c r="AE1763" s="47">
        <f>_xlfn.XLOOKUP($F1763,Main_OG!$D$1:$D$766,Main_OG!AM$1:AM$766,"")</f>
        <v>42919011</v>
      </c>
      <c r="AF1763" s="48">
        <f>_xlfn.XLOOKUP($F1763,Main_OG!$D$1:$D$766,Main_OG!Z$1:Z$766,"")</f>
        <v>0</v>
      </c>
      <c r="AG1763" s="48">
        <f>_xlfn.XLOOKUP($F1763,Main_OG!$D$1:$D$766,Main_OG!AA$1:AA$766,"")</f>
        <v>2.1875855044172008</v>
      </c>
      <c r="AH1763" s="48">
        <f>_xlfn.XLOOKUP($F1763,Main_OG!$D$1:$D$766,Main_OG!AB$1:AB$766,"")</f>
        <v>17.134646247082848</v>
      </c>
      <c r="AI1763" s="48">
        <f>_xlfn.XLOOKUP($F1763,Main_OG!$D$1:$D$766,Main_OG!AC$1:AC$766,"")</f>
        <v>3.76</v>
      </c>
      <c r="AJ1763" s="48">
        <f>_xlfn.XLOOKUP($F1763,Main_OG!$D$1:$D$766,Main_OG!AD$1:AD$766,"")</f>
        <v>0.71</v>
      </c>
    </row>
    <row r="1764" spans="2:36" x14ac:dyDescent="0.35">
      <c r="B1764" s="36" t="s">
        <v>2871</v>
      </c>
      <c r="C1764" s="45" t="s">
        <v>82</v>
      </c>
      <c r="D1764" s="45" t="s">
        <v>4471</v>
      </c>
      <c r="E1764" s="36" t="s">
        <v>2868</v>
      </c>
      <c r="F1764" s="36" t="str">
        <f t="shared" si="81"/>
        <v>2019_NY</v>
      </c>
      <c r="G1764" s="45">
        <v>2019</v>
      </c>
      <c r="H1764" s="45">
        <f>_xlfn.XLOOKUP(J1764,Main_OG!$B$1:$B$766,Main_OG!$O$1:$O$766,"")</f>
        <v>1</v>
      </c>
      <c r="I1764" s="45">
        <f>_xlfn.XLOOKUP(F1764,Main_OG!$D$1:$D$766,Main_OG!$J$1:$J$766,"")</f>
        <v>1</v>
      </c>
      <c r="J1764" s="45" t="s">
        <v>82</v>
      </c>
      <c r="K1764" s="45" t="str">
        <f t="shared" si="82"/>
        <v>Niagara Mohawk Power Corp._NY</v>
      </c>
      <c r="L1764" s="45" t="str">
        <f t="shared" si="83"/>
        <v>Niagara Mohawk Power Corp_NY</v>
      </c>
      <c r="M1764" s="45" t="s">
        <v>2883</v>
      </c>
      <c r="N1764" s="45">
        <v>0</v>
      </c>
      <c r="O1764" s="45">
        <v>110404</v>
      </c>
      <c r="P1764" s="45">
        <v>560</v>
      </c>
      <c r="Q1764" s="45">
        <v>1285489</v>
      </c>
      <c r="R1764" s="45">
        <v>0</v>
      </c>
      <c r="S1764" s="45">
        <v>3439286</v>
      </c>
      <c r="T1764" s="45">
        <v>1046711</v>
      </c>
      <c r="U1764" s="45">
        <v>9632256</v>
      </c>
      <c r="V1764" s="45">
        <v>0</v>
      </c>
      <c r="W1764" s="45">
        <v>8.7868847999999993</v>
      </c>
      <c r="X1764" s="45">
        <v>5.0022881000000003</v>
      </c>
      <c r="Y1764" s="45">
        <v>12.542832000000001</v>
      </c>
      <c r="Z1764" s="46">
        <v>1709750.7</v>
      </c>
      <c r="AA1764" s="46">
        <v>87845.614356703445</v>
      </c>
      <c r="AB1764" s="47">
        <f>_xlfn.XLOOKUP($F1764,Main_OG!$D$1:$D$766,Main_OG!AJ$1:AJ$766,"")</f>
        <v>373500</v>
      </c>
      <c r="AC1764" s="47">
        <f>_xlfn.XLOOKUP($F1764,Main_OG!$D$1:$D$766,Main_OG!AK$1:AK$766,"")</f>
        <v>1791762</v>
      </c>
      <c r="AD1764" s="47">
        <f>_xlfn.XLOOKUP($F1764,Main_OG!$D$1:$D$766,Main_OG!AL$1:AL$766,"")</f>
        <v>731087044</v>
      </c>
      <c r="AE1764" s="47">
        <f>_xlfn.XLOOKUP($F1764,Main_OG!$D$1:$D$766,Main_OG!AM$1:AM$766,"")</f>
        <v>44865018</v>
      </c>
      <c r="AF1764" s="48">
        <f>_xlfn.XLOOKUP($F1764,Main_OG!$D$1:$D$766,Main_OG!Z$1:Z$766,"")</f>
        <v>0</v>
      </c>
      <c r="AG1764" s="48">
        <f>_xlfn.XLOOKUP($F1764,Main_OG!$D$1:$D$766,Main_OG!AA$1:AA$766,"")</f>
        <v>2.176146746141439</v>
      </c>
      <c r="AH1764" s="48">
        <f>_xlfn.XLOOKUP($F1764,Main_OG!$D$1:$D$766,Main_OG!AB$1:AB$766,"")</f>
        <v>16.155101142605361</v>
      </c>
      <c r="AI1764" s="48">
        <f>_xlfn.XLOOKUP($F1764,Main_OG!$D$1:$D$766,Main_OG!AC$1:AC$766,"")</f>
        <v>3.3292283805067271</v>
      </c>
      <c r="AJ1764" s="48">
        <f>_xlfn.XLOOKUP($F1764,Main_OG!$D$1:$D$766,Main_OG!AD$1:AD$766,"")</f>
        <v>0.60296766622862785</v>
      </c>
    </row>
    <row r="1765" spans="2:36" x14ac:dyDescent="0.35">
      <c r="B1765" s="36" t="s">
        <v>2871</v>
      </c>
      <c r="C1765" s="45" t="s">
        <v>82</v>
      </c>
      <c r="D1765" s="45" t="s">
        <v>4471</v>
      </c>
      <c r="E1765" s="36" t="s">
        <v>2868</v>
      </c>
      <c r="F1765" s="36" t="str">
        <f t="shared" si="81"/>
        <v>2020_NY</v>
      </c>
      <c r="G1765" s="45">
        <v>2020</v>
      </c>
      <c r="H1765" s="45">
        <f>_xlfn.XLOOKUP(J1765,Main_OG!$B$1:$B$766,Main_OG!$O$1:$O$766,"")</f>
        <v>1</v>
      </c>
      <c r="I1765" s="45">
        <f>_xlfn.XLOOKUP(F1765,Main_OG!$D$1:$D$766,Main_OG!$J$1:$J$766,"")</f>
        <v>1</v>
      </c>
      <c r="J1765" s="45" t="s">
        <v>82</v>
      </c>
      <c r="K1765" s="45" t="str">
        <f t="shared" si="82"/>
        <v>Niagara Mohawk Power Corp._NY</v>
      </c>
      <c r="L1765" s="45" t="str">
        <f t="shared" si="83"/>
        <v>Niagara Mohawk Power Corp_NY</v>
      </c>
      <c r="M1765" s="45" t="s">
        <v>2884</v>
      </c>
      <c r="N1765" s="45">
        <v>0</v>
      </c>
      <c r="O1765" s="45">
        <v>112928</v>
      </c>
      <c r="P1765" s="45">
        <v>568</v>
      </c>
      <c r="Q1765" s="45">
        <v>0</v>
      </c>
      <c r="R1765" s="45">
        <v>0</v>
      </c>
      <c r="S1765" s="45">
        <v>3339925</v>
      </c>
      <c r="T1765" s="45">
        <v>941761</v>
      </c>
      <c r="U1765" s="45">
        <v>0</v>
      </c>
      <c r="V1765" s="45">
        <v>0</v>
      </c>
      <c r="W1765" s="45">
        <v>8.6002589999999994</v>
      </c>
      <c r="X1765" s="45">
        <v>4.9481662999999996</v>
      </c>
      <c r="Y1765" s="45">
        <v>0</v>
      </c>
      <c r="Z1765" s="46">
        <v>1650567.2</v>
      </c>
      <c r="AA1765" s="46">
        <v>85158.158910676211</v>
      </c>
      <c r="AB1765" s="47">
        <f>_xlfn.XLOOKUP($F1765,Main_OG!$D$1:$D$766,Main_OG!AJ$1:AJ$766,"")</f>
        <v>127422</v>
      </c>
      <c r="AC1765" s="47">
        <f>_xlfn.XLOOKUP($F1765,Main_OG!$D$1:$D$766,Main_OG!AK$1:AK$766,"")</f>
        <v>1502064</v>
      </c>
      <c r="AD1765" s="47">
        <f>_xlfn.XLOOKUP($F1765,Main_OG!$D$1:$D$766,Main_OG!AL$1:AL$766,"")</f>
        <v>818703500</v>
      </c>
      <c r="AE1765" s="47">
        <f>_xlfn.XLOOKUP($F1765,Main_OG!$D$1:$D$766,Main_OG!AM$1:AM$766,"")</f>
        <v>0</v>
      </c>
      <c r="AF1765" s="48">
        <f>_xlfn.XLOOKUP($F1765,Main_OG!$D$1:$D$766,Main_OG!Z$1:Z$766,"")</f>
        <v>0</v>
      </c>
      <c r="AG1765" s="48">
        <f>_xlfn.XLOOKUP($F1765,Main_OG!$D$1:$D$766,Main_OG!AA$1:AA$766,"")</f>
        <v>2.09</v>
      </c>
      <c r="AH1765" s="48">
        <f>_xlfn.XLOOKUP($F1765,Main_OG!$D$1:$D$766,Main_OG!AB$1:AB$766,"")</f>
        <v>12.535325193609101</v>
      </c>
      <c r="AI1765" s="48">
        <f>_xlfn.XLOOKUP($F1765,Main_OG!$D$1:$D$766,Main_OG!AC$1:AC$766,"")</f>
        <v>2.8422150630003218</v>
      </c>
      <c r="AJ1765" s="48">
        <f>_xlfn.XLOOKUP($F1765,Main_OG!$D$1:$D$766,Main_OG!AD$1:AD$766,"")</f>
        <v>0.64</v>
      </c>
    </row>
    <row r="1766" spans="2:36" x14ac:dyDescent="0.35">
      <c r="B1766" s="36" t="s">
        <v>2885</v>
      </c>
      <c r="C1766" s="45" t="s">
        <v>351</v>
      </c>
      <c r="D1766" s="45" t="s">
        <v>4472</v>
      </c>
      <c r="E1766" s="36" t="s">
        <v>2885</v>
      </c>
      <c r="F1766" s="36" t="str">
        <f t="shared" si="81"/>
        <v>2006_WI</v>
      </c>
      <c r="G1766" s="45">
        <v>2006</v>
      </c>
      <c r="H1766" s="45">
        <f>_xlfn.XLOOKUP(J1766,Main_OG!$B$1:$B$766,Main_OG!$O$1:$O$766,"")</f>
        <v>0</v>
      </c>
      <c r="I1766" s="45">
        <f>_xlfn.XLOOKUP(F1766,Main_OG!$D$1:$D$766,Main_OG!$J$1:$J$766,"")</f>
        <v>0</v>
      </c>
      <c r="J1766" s="45" t="s">
        <v>351</v>
      </c>
      <c r="K1766" s="45" t="str">
        <f t="shared" si="82"/>
        <v>North Central Power Co Inc_WI</v>
      </c>
      <c r="L1766" s="45" t="str">
        <f t="shared" si="83"/>
        <v>North Central Power Co Inc_WI</v>
      </c>
      <c r="M1766" s="45" t="s">
        <v>2886</v>
      </c>
      <c r="N1766" s="45">
        <v>0</v>
      </c>
      <c r="O1766" s="45">
        <v>424</v>
      </c>
      <c r="P1766" s="45">
        <v>3</v>
      </c>
      <c r="Q1766" s="45">
        <v>4300</v>
      </c>
      <c r="R1766" s="45">
        <v>0</v>
      </c>
      <c r="S1766" s="45">
        <v>911</v>
      </c>
      <c r="T1766" s="45">
        <v>124</v>
      </c>
      <c r="U1766" s="45">
        <v>2828</v>
      </c>
      <c r="V1766" s="45">
        <v>0</v>
      </c>
      <c r="W1766" s="45">
        <v>11.993154291732489</v>
      </c>
      <c r="X1766" s="45">
        <v>9.7026604068857587</v>
      </c>
      <c r="Y1766" s="45">
        <v>12.78885723330168</v>
      </c>
      <c r="Z1766" s="46">
        <v>287146.59999999998</v>
      </c>
      <c r="AA1766" s="46">
        <v>51481.599345961702</v>
      </c>
      <c r="AB1766" s="47">
        <f>_xlfn.XLOOKUP($F1766,Main_OG!$D$1:$D$766,Main_OG!AJ$1:AJ$766,"")</f>
        <v>47984959.539999999</v>
      </c>
      <c r="AC1766" s="47">
        <f>_xlfn.XLOOKUP($F1766,Main_OG!$D$1:$D$766,Main_OG!AK$1:AK$766,"")</f>
        <v>3549166.82</v>
      </c>
      <c r="AD1766" s="47">
        <f>_xlfn.XLOOKUP($F1766,Main_OG!$D$1:$D$766,Main_OG!AL$1:AL$766,"")</f>
        <v>88498243.219999984</v>
      </c>
      <c r="AE1766" s="47">
        <f>_xlfn.XLOOKUP($F1766,Main_OG!$D$1:$D$766,Main_OG!AM$1:AM$766,"")</f>
        <v>12233515</v>
      </c>
      <c r="AF1766" s="48">
        <f>_xlfn.XLOOKUP($F1766,Main_OG!$D$1:$D$766,Main_OG!Z$1:Z$766,"")</f>
        <v>1.72</v>
      </c>
      <c r="AG1766" s="48">
        <f>_xlfn.XLOOKUP($F1766,Main_OG!$D$1:$D$766,Main_OG!AA$1:AA$766,"")</f>
        <v>1.47</v>
      </c>
      <c r="AH1766" s="48">
        <f>_xlfn.XLOOKUP($F1766,Main_OG!$D$1:$D$766,Main_OG!AB$1:AB$766,"")</f>
        <v>14.13114039693003</v>
      </c>
      <c r="AI1766" s="48">
        <f>_xlfn.XLOOKUP($F1766,Main_OG!$D$1:$D$766,Main_OG!AC$1:AC$766,"")</f>
        <v>7.1610124069250478</v>
      </c>
      <c r="AJ1766" s="48">
        <f>_xlfn.XLOOKUP($F1766,Main_OG!$D$1:$D$766,Main_OG!AD$1:AD$766,"")</f>
        <v>0.53</v>
      </c>
    </row>
    <row r="1767" spans="2:36" x14ac:dyDescent="0.35">
      <c r="B1767" s="36" t="s">
        <v>2887</v>
      </c>
      <c r="C1767" s="45" t="s">
        <v>351</v>
      </c>
      <c r="D1767" s="45" t="s">
        <v>4472</v>
      </c>
      <c r="E1767" s="36" t="s">
        <v>2885</v>
      </c>
      <c r="F1767" s="36" t="str">
        <f t="shared" si="81"/>
        <v>2007_WI</v>
      </c>
      <c r="G1767" s="45">
        <v>2007</v>
      </c>
      <c r="H1767" s="45">
        <f>_xlfn.XLOOKUP(J1767,Main_OG!$B$1:$B$766,Main_OG!$O$1:$O$766,"")</f>
        <v>0</v>
      </c>
      <c r="I1767" s="45">
        <f>_xlfn.XLOOKUP(F1767,Main_OG!$D$1:$D$766,Main_OG!$J$1:$J$766,"")</f>
        <v>0</v>
      </c>
      <c r="J1767" s="45" t="s">
        <v>351</v>
      </c>
      <c r="K1767" s="45" t="str">
        <f t="shared" si="82"/>
        <v>North Central Power Co, Inc_WI</v>
      </c>
      <c r="L1767" s="45" t="str">
        <f t="shared" si="83"/>
        <v>North Central Power Co Inc_WI</v>
      </c>
      <c r="M1767" s="45" t="s">
        <v>2888</v>
      </c>
      <c r="N1767" s="45">
        <v>0</v>
      </c>
      <c r="O1767" s="45">
        <v>427</v>
      </c>
      <c r="P1767" s="45">
        <v>3</v>
      </c>
      <c r="Q1767" s="45">
        <v>4369</v>
      </c>
      <c r="R1767" s="45">
        <v>0</v>
      </c>
      <c r="S1767" s="45">
        <v>1041</v>
      </c>
      <c r="T1767" s="45">
        <v>161</v>
      </c>
      <c r="U1767" s="45">
        <v>3200</v>
      </c>
      <c r="V1767" s="45">
        <v>0</v>
      </c>
      <c r="W1767" s="45">
        <v>13.87</v>
      </c>
      <c r="X1767" s="45">
        <v>11.28</v>
      </c>
      <c r="Y1767" s="45">
        <v>14.55</v>
      </c>
      <c r="Z1767" s="46">
        <v>289855.2</v>
      </c>
      <c r="AA1767" s="46">
        <v>51660.456888754226</v>
      </c>
      <c r="AB1767" s="47">
        <f>_xlfn.XLOOKUP($F1767,Main_OG!$D$1:$D$766,Main_OG!AJ$1:AJ$766,"")</f>
        <v>48160880</v>
      </c>
      <c r="AC1767" s="47">
        <f>_xlfn.XLOOKUP($F1767,Main_OG!$D$1:$D$766,Main_OG!AK$1:AK$766,"")</f>
        <v>3854054</v>
      </c>
      <c r="AD1767" s="47">
        <f>_xlfn.XLOOKUP($F1767,Main_OG!$D$1:$D$766,Main_OG!AL$1:AL$766,"")</f>
        <v>108994756</v>
      </c>
      <c r="AE1767" s="47">
        <f>_xlfn.XLOOKUP($F1767,Main_OG!$D$1:$D$766,Main_OG!AM$1:AM$766,"")</f>
        <v>12910319</v>
      </c>
      <c r="AF1767" s="48">
        <f>_xlfn.XLOOKUP($F1767,Main_OG!$D$1:$D$766,Main_OG!Z$1:Z$766,"")</f>
        <v>1.96</v>
      </c>
      <c r="AG1767" s="48">
        <f>_xlfn.XLOOKUP($F1767,Main_OG!$D$1:$D$766,Main_OG!AA$1:AA$766,"")</f>
        <v>1.67</v>
      </c>
      <c r="AH1767" s="48">
        <f>_xlfn.XLOOKUP($F1767,Main_OG!$D$1:$D$766,Main_OG!AB$1:AB$766,"")</f>
        <v>15.097711394063451</v>
      </c>
      <c r="AI1767" s="48">
        <f>_xlfn.XLOOKUP($F1767,Main_OG!$D$1:$D$766,Main_OG!AC$1:AC$766,"")</f>
        <v>7.3815467393807772</v>
      </c>
      <c r="AJ1767" s="48">
        <f>_xlfn.XLOOKUP($F1767,Main_OG!$D$1:$D$766,Main_OG!AD$1:AD$766,"")</f>
        <v>0.51</v>
      </c>
    </row>
    <row r="1768" spans="2:36" x14ac:dyDescent="0.35">
      <c r="B1768" s="36" t="s">
        <v>2885</v>
      </c>
      <c r="C1768" s="45" t="s">
        <v>351</v>
      </c>
      <c r="D1768" s="45" t="s">
        <v>4472</v>
      </c>
      <c r="E1768" s="36" t="s">
        <v>2885</v>
      </c>
      <c r="F1768" s="36" t="str">
        <f t="shared" si="81"/>
        <v>2008_WI</v>
      </c>
      <c r="G1768" s="45">
        <v>2008</v>
      </c>
      <c r="H1768" s="45">
        <f>_xlfn.XLOOKUP(J1768,Main_OG!$B$1:$B$766,Main_OG!$O$1:$O$766,"")</f>
        <v>0</v>
      </c>
      <c r="I1768" s="45">
        <f>_xlfn.XLOOKUP(F1768,Main_OG!$D$1:$D$766,Main_OG!$J$1:$J$766,"")</f>
        <v>0</v>
      </c>
      <c r="J1768" s="45" t="s">
        <v>351</v>
      </c>
      <c r="K1768" s="45" t="str">
        <f t="shared" si="82"/>
        <v>North Central Power Co Inc_WI</v>
      </c>
      <c r="L1768" s="45" t="str">
        <f t="shared" si="83"/>
        <v>North Central Power Co Inc_WI</v>
      </c>
      <c r="M1768" s="45" t="s">
        <v>2889</v>
      </c>
      <c r="N1768" s="45">
        <v>0</v>
      </c>
      <c r="O1768" s="45">
        <v>433</v>
      </c>
      <c r="P1768" s="45">
        <v>3</v>
      </c>
      <c r="Q1768" s="45">
        <v>4413</v>
      </c>
      <c r="R1768" s="45">
        <v>0</v>
      </c>
      <c r="S1768" s="45">
        <v>7625</v>
      </c>
      <c r="T1768" s="45">
        <v>1424</v>
      </c>
      <c r="U1768" s="45">
        <v>22118</v>
      </c>
      <c r="V1768" s="45">
        <v>0</v>
      </c>
      <c r="W1768" s="45">
        <v>14.3</v>
      </c>
      <c r="X1768" s="45">
        <v>11.38</v>
      </c>
      <c r="Y1768" s="45">
        <v>15</v>
      </c>
      <c r="Z1768" s="46">
        <v>286204.7</v>
      </c>
      <c r="AA1768" s="46">
        <v>50736.554324803634</v>
      </c>
      <c r="AB1768" s="47">
        <f>_xlfn.XLOOKUP($F1768,Main_OG!$D$1:$D$766,Main_OG!AJ$1:AJ$766,"")</f>
        <v>49868066</v>
      </c>
      <c r="AC1768" s="47">
        <f>_xlfn.XLOOKUP($F1768,Main_OG!$D$1:$D$766,Main_OG!AK$1:AK$766,"")</f>
        <v>3460118</v>
      </c>
      <c r="AD1768" s="47">
        <f>_xlfn.XLOOKUP($F1768,Main_OG!$D$1:$D$766,Main_OG!AL$1:AL$766,"")</f>
        <v>82624382</v>
      </c>
      <c r="AE1768" s="47">
        <f>_xlfn.XLOOKUP($F1768,Main_OG!$D$1:$D$766,Main_OG!AM$1:AM$766,"")</f>
        <v>12154510</v>
      </c>
      <c r="AF1768" s="48">
        <f>_xlfn.XLOOKUP($F1768,Main_OG!$D$1:$D$766,Main_OG!Z$1:Z$766,"")</f>
        <v>2.15</v>
      </c>
      <c r="AG1768" s="48">
        <f>_xlfn.XLOOKUP($F1768,Main_OG!$D$1:$D$766,Main_OG!AA$1:AA$766,"")</f>
        <v>1.94</v>
      </c>
      <c r="AH1768" s="48">
        <f>_xlfn.XLOOKUP($F1768,Main_OG!$D$1:$D$766,Main_OG!AB$1:AB$766,"")</f>
        <v>19.619187803472759</v>
      </c>
      <c r="AI1768" s="48">
        <f>_xlfn.XLOOKUP($F1768,Main_OG!$D$1:$D$766,Main_OG!AC$1:AC$766,"")</f>
        <v>9.1182546074696553</v>
      </c>
      <c r="AJ1768" s="48">
        <f>_xlfn.XLOOKUP($F1768,Main_OG!$D$1:$D$766,Main_OG!AD$1:AD$766,"")</f>
        <v>0.5</v>
      </c>
    </row>
    <row r="1769" spans="2:36" x14ac:dyDescent="0.35">
      <c r="B1769" s="36" t="s">
        <v>2885</v>
      </c>
      <c r="C1769" s="45" t="s">
        <v>351</v>
      </c>
      <c r="D1769" s="45" t="s">
        <v>4472</v>
      </c>
      <c r="E1769" s="36" t="s">
        <v>2885</v>
      </c>
      <c r="F1769" s="36" t="str">
        <f t="shared" si="81"/>
        <v>2009_WI</v>
      </c>
      <c r="G1769" s="45">
        <v>2009</v>
      </c>
      <c r="H1769" s="45">
        <f>_xlfn.XLOOKUP(J1769,Main_OG!$B$1:$B$766,Main_OG!$O$1:$O$766,"")</f>
        <v>0</v>
      </c>
      <c r="I1769" s="45">
        <f>_xlfn.XLOOKUP(F1769,Main_OG!$D$1:$D$766,Main_OG!$J$1:$J$766,"")</f>
        <v>0</v>
      </c>
      <c r="J1769" s="45" t="s">
        <v>351</v>
      </c>
      <c r="K1769" s="45" t="str">
        <f t="shared" si="82"/>
        <v>North Central Power Co Inc_WI</v>
      </c>
      <c r="L1769" s="45" t="str">
        <f t="shared" si="83"/>
        <v>North Central Power Co Inc_WI</v>
      </c>
      <c r="M1769" s="45" t="s">
        <v>2890</v>
      </c>
      <c r="N1769" s="45">
        <v>0</v>
      </c>
      <c r="O1769" s="45">
        <v>439</v>
      </c>
      <c r="P1769" s="45">
        <v>3</v>
      </c>
      <c r="Q1769" s="45">
        <v>4443</v>
      </c>
      <c r="R1769" s="45">
        <v>0</v>
      </c>
      <c r="S1769" s="45">
        <v>8399</v>
      </c>
      <c r="T1769" s="45">
        <v>1258</v>
      </c>
      <c r="U1769" s="45">
        <v>22419</v>
      </c>
      <c r="V1769" s="45">
        <v>0</v>
      </c>
      <c r="W1769" s="45">
        <v>13.54</v>
      </c>
      <c r="X1769" s="45">
        <v>11.34</v>
      </c>
      <c r="Y1769" s="45">
        <v>14.53</v>
      </c>
      <c r="Z1769" s="46">
        <v>277279.40000000002</v>
      </c>
      <c r="AA1769" s="46">
        <v>48909.24112900722</v>
      </c>
      <c r="AB1769" s="47">
        <f>_xlfn.XLOOKUP($F1769,Main_OG!$D$1:$D$766,Main_OG!AJ$1:AJ$766,"")</f>
        <v>44836820</v>
      </c>
      <c r="AC1769" s="47">
        <f>_xlfn.XLOOKUP($F1769,Main_OG!$D$1:$D$766,Main_OG!AK$1:AK$766,"")</f>
        <v>2630276</v>
      </c>
      <c r="AD1769" s="47">
        <f>_xlfn.XLOOKUP($F1769,Main_OG!$D$1:$D$766,Main_OG!AL$1:AL$766,"")</f>
        <v>82642892</v>
      </c>
      <c r="AE1769" s="47">
        <f>_xlfn.XLOOKUP($F1769,Main_OG!$D$1:$D$766,Main_OG!AM$1:AM$766,"")</f>
        <v>12683151</v>
      </c>
      <c r="AF1769" s="48">
        <f>_xlfn.XLOOKUP($F1769,Main_OG!$D$1:$D$766,Main_OG!Z$1:Z$766,"")</f>
        <v>1.87</v>
      </c>
      <c r="AG1769" s="48">
        <f>_xlfn.XLOOKUP($F1769,Main_OG!$D$1:$D$766,Main_OG!AA$1:AA$766,"")</f>
        <v>1.99</v>
      </c>
      <c r="AH1769" s="48">
        <f>_xlfn.XLOOKUP($F1769,Main_OG!$D$1:$D$766,Main_OG!AB$1:AB$766,"")</f>
        <v>14.15708861161818</v>
      </c>
      <c r="AI1769" s="48">
        <f>_xlfn.XLOOKUP($F1769,Main_OG!$D$1:$D$766,Main_OG!AC$1:AC$766,"")</f>
        <v>4.5973007921271787</v>
      </c>
      <c r="AJ1769" s="48">
        <f>_xlfn.XLOOKUP($F1769,Main_OG!$D$1:$D$766,Main_OG!AD$1:AD$766,"")</f>
        <v>0.55000000000000004</v>
      </c>
    </row>
    <row r="1770" spans="2:36" x14ac:dyDescent="0.35">
      <c r="B1770" s="36" t="s">
        <v>2885</v>
      </c>
      <c r="C1770" s="45" t="s">
        <v>351</v>
      </c>
      <c r="D1770" s="45" t="s">
        <v>4472</v>
      </c>
      <c r="E1770" s="36" t="s">
        <v>2885</v>
      </c>
      <c r="F1770" s="36" t="str">
        <f t="shared" si="81"/>
        <v>2010_WI</v>
      </c>
      <c r="G1770" s="45">
        <v>2010</v>
      </c>
      <c r="H1770" s="45">
        <f>_xlfn.XLOOKUP(J1770,Main_OG!$B$1:$B$766,Main_OG!$O$1:$O$766,"")</f>
        <v>0</v>
      </c>
      <c r="I1770" s="45">
        <f>_xlfn.XLOOKUP(F1770,Main_OG!$D$1:$D$766,Main_OG!$J$1:$J$766,"")</f>
        <v>0</v>
      </c>
      <c r="J1770" s="45" t="s">
        <v>351</v>
      </c>
      <c r="K1770" s="45" t="str">
        <f t="shared" si="82"/>
        <v>North Central Power Co Inc_WI</v>
      </c>
      <c r="L1770" s="45" t="str">
        <f t="shared" si="83"/>
        <v>North Central Power Co Inc_WI</v>
      </c>
      <c r="M1770" s="45" t="s">
        <v>2891</v>
      </c>
      <c r="N1770" s="45">
        <v>0</v>
      </c>
      <c r="O1770" s="45">
        <v>438</v>
      </c>
      <c r="P1770" s="45">
        <v>3</v>
      </c>
      <c r="Q1770" s="45">
        <v>4474</v>
      </c>
      <c r="R1770" s="45">
        <v>0</v>
      </c>
      <c r="S1770" s="45">
        <v>8488</v>
      </c>
      <c r="T1770" s="45">
        <v>1314</v>
      </c>
      <c r="U1770" s="45">
        <v>22507</v>
      </c>
      <c r="V1770" s="45">
        <v>0</v>
      </c>
      <c r="W1770" s="45">
        <v>13.56</v>
      </c>
      <c r="X1770" s="45">
        <v>11.39</v>
      </c>
      <c r="Y1770" s="45">
        <v>14.72</v>
      </c>
      <c r="Z1770" s="46">
        <v>287652.90000000002</v>
      </c>
      <c r="AA1770" s="46">
        <v>50549.332945320813</v>
      </c>
      <c r="AB1770" s="47">
        <f>_xlfn.XLOOKUP($F1770,Main_OG!$D$1:$D$766,Main_OG!AJ$1:AJ$766,"")</f>
        <v>48147388</v>
      </c>
      <c r="AC1770" s="47">
        <f>_xlfn.XLOOKUP($F1770,Main_OG!$D$1:$D$766,Main_OG!AK$1:AK$766,"")</f>
        <v>2625246</v>
      </c>
      <c r="AD1770" s="47">
        <f>_xlfn.XLOOKUP($F1770,Main_OG!$D$1:$D$766,Main_OG!AL$1:AL$766,"")</f>
        <v>85543582</v>
      </c>
      <c r="AE1770" s="47">
        <f>_xlfn.XLOOKUP($F1770,Main_OG!$D$1:$D$766,Main_OG!AM$1:AM$766,"")</f>
        <v>13280939</v>
      </c>
      <c r="AF1770" s="48">
        <f>_xlfn.XLOOKUP($F1770,Main_OG!$D$1:$D$766,Main_OG!Z$1:Z$766,"")</f>
        <v>2.02</v>
      </c>
      <c r="AG1770" s="48">
        <f>_xlfn.XLOOKUP($F1770,Main_OG!$D$1:$D$766,Main_OG!AA$1:AA$766,"")</f>
        <v>2.11</v>
      </c>
      <c r="AH1770" s="48">
        <f>_xlfn.XLOOKUP($F1770,Main_OG!$D$1:$D$766,Main_OG!AB$1:AB$766,"")</f>
        <v>17.815786882646659</v>
      </c>
      <c r="AI1770" s="48">
        <f>_xlfn.XLOOKUP($F1770,Main_OG!$D$1:$D$766,Main_OG!AC$1:AC$766,"")</f>
        <v>4.9924248044436963</v>
      </c>
      <c r="AJ1770" s="48">
        <f>_xlfn.XLOOKUP($F1770,Main_OG!$D$1:$D$766,Main_OG!AD$1:AD$766,"")</f>
        <v>0.64</v>
      </c>
    </row>
    <row r="1771" spans="2:36" x14ac:dyDescent="0.35">
      <c r="B1771" s="36" t="s">
        <v>2885</v>
      </c>
      <c r="C1771" s="45" t="s">
        <v>351</v>
      </c>
      <c r="D1771" s="45" t="s">
        <v>4472</v>
      </c>
      <c r="E1771" s="36" t="s">
        <v>2885</v>
      </c>
      <c r="F1771" s="36" t="str">
        <f t="shared" si="81"/>
        <v>2011_WI</v>
      </c>
      <c r="G1771" s="45">
        <v>2011</v>
      </c>
      <c r="H1771" s="45">
        <f>_xlfn.XLOOKUP(J1771,Main_OG!$B$1:$B$766,Main_OG!$O$1:$O$766,"")</f>
        <v>0</v>
      </c>
      <c r="I1771" s="45">
        <f>_xlfn.XLOOKUP(F1771,Main_OG!$D$1:$D$766,Main_OG!$J$1:$J$766,"")</f>
        <v>0</v>
      </c>
      <c r="J1771" s="45" t="s">
        <v>351</v>
      </c>
      <c r="K1771" s="45" t="str">
        <f t="shared" si="82"/>
        <v>North Central Power Co Inc_WI</v>
      </c>
      <c r="L1771" s="45" t="str">
        <f t="shared" si="83"/>
        <v>North Central Power Co Inc_WI</v>
      </c>
      <c r="M1771" s="45" t="s">
        <v>2892</v>
      </c>
      <c r="N1771" s="45">
        <v>0</v>
      </c>
      <c r="O1771" s="45">
        <v>436</v>
      </c>
      <c r="P1771" s="45">
        <v>3</v>
      </c>
      <c r="Q1771" s="45">
        <v>4481</v>
      </c>
      <c r="R1771" s="45">
        <v>0</v>
      </c>
      <c r="S1771" s="45">
        <v>8666</v>
      </c>
      <c r="T1771" s="45">
        <v>1294</v>
      </c>
      <c r="U1771" s="45">
        <v>22716</v>
      </c>
      <c r="V1771" s="45">
        <v>0</v>
      </c>
      <c r="W1771" s="45">
        <v>12.47</v>
      </c>
      <c r="X1771" s="45">
        <v>10.29</v>
      </c>
      <c r="Y1771" s="45">
        <v>13.67</v>
      </c>
      <c r="Z1771" s="46">
        <v>293664</v>
      </c>
      <c r="AA1771" s="46">
        <v>51467.268623024829</v>
      </c>
      <c r="AB1771" s="47">
        <f>_xlfn.XLOOKUP($F1771,Main_OG!$D$1:$D$766,Main_OG!AJ$1:AJ$766,"")</f>
        <v>46098434</v>
      </c>
      <c r="AC1771" s="47">
        <f>_xlfn.XLOOKUP($F1771,Main_OG!$D$1:$D$766,Main_OG!AK$1:AK$766,"")</f>
        <v>2129235.35</v>
      </c>
      <c r="AD1771" s="47">
        <f>_xlfn.XLOOKUP($F1771,Main_OG!$D$1:$D$766,Main_OG!AL$1:AL$766,"")</f>
        <v>95949646</v>
      </c>
      <c r="AE1771" s="47">
        <f>_xlfn.XLOOKUP($F1771,Main_OG!$D$1:$D$766,Main_OG!AM$1:AM$766,"")</f>
        <v>11559781</v>
      </c>
      <c r="AF1771" s="48">
        <f>_xlfn.XLOOKUP($F1771,Main_OG!$D$1:$D$766,Main_OG!Z$1:Z$766,"")</f>
        <v>0</v>
      </c>
      <c r="AG1771" s="48">
        <f>_xlfn.XLOOKUP($F1771,Main_OG!$D$1:$D$766,Main_OG!AA$1:AA$766,"")</f>
        <v>2.3089180475565318</v>
      </c>
      <c r="AH1771" s="48">
        <f>_xlfn.XLOOKUP($F1771,Main_OG!$D$1:$D$766,Main_OG!AB$1:AB$766,"")</f>
        <v>22.758921780738341</v>
      </c>
      <c r="AI1771" s="48">
        <f>_xlfn.XLOOKUP($F1771,Main_OG!$D$1:$D$766,Main_OG!AC$1:AC$766,"")</f>
        <v>4.6524343752411106</v>
      </c>
      <c r="AJ1771" s="48">
        <f>_xlfn.XLOOKUP($F1771,Main_OG!$D$1:$D$766,Main_OG!AD$1:AD$766,"")</f>
        <v>0.75949643062398253</v>
      </c>
    </row>
    <row r="1772" spans="2:36" x14ac:dyDescent="0.35">
      <c r="B1772" s="36" t="s">
        <v>2885</v>
      </c>
      <c r="C1772" s="45" t="s">
        <v>351</v>
      </c>
      <c r="D1772" s="45" t="s">
        <v>4472</v>
      </c>
      <c r="E1772" s="36" t="s">
        <v>2885</v>
      </c>
      <c r="F1772" s="36" t="str">
        <f t="shared" si="81"/>
        <v>2012_WI</v>
      </c>
      <c r="G1772" s="45">
        <v>2012</v>
      </c>
      <c r="H1772" s="45">
        <f>_xlfn.XLOOKUP(J1772,Main_OG!$B$1:$B$766,Main_OG!$O$1:$O$766,"")</f>
        <v>0</v>
      </c>
      <c r="I1772" s="45">
        <f>_xlfn.XLOOKUP(F1772,Main_OG!$D$1:$D$766,Main_OG!$J$1:$J$766,"")</f>
        <v>0</v>
      </c>
      <c r="J1772" s="45" t="s">
        <v>351</v>
      </c>
      <c r="K1772" s="45" t="str">
        <f t="shared" si="82"/>
        <v>North Central Power Co Inc_WI</v>
      </c>
      <c r="L1772" s="45" t="str">
        <f t="shared" si="83"/>
        <v>North Central Power Co Inc_WI</v>
      </c>
      <c r="M1772" s="45" t="s">
        <v>2893</v>
      </c>
      <c r="N1772" s="45">
        <v>0</v>
      </c>
      <c r="O1772" s="45">
        <v>430</v>
      </c>
      <c r="P1772" s="45">
        <v>4</v>
      </c>
      <c r="Q1772" s="45">
        <v>4510</v>
      </c>
      <c r="R1772" s="45">
        <v>0</v>
      </c>
      <c r="S1772" s="45">
        <v>7677</v>
      </c>
      <c r="T1772" s="45">
        <v>2195</v>
      </c>
      <c r="U1772" s="45">
        <v>22346</v>
      </c>
      <c r="V1772" s="45">
        <v>0</v>
      </c>
      <c r="W1772" s="45">
        <v>12.822717000000001</v>
      </c>
      <c r="X1772" s="45">
        <v>9.2756264000000002</v>
      </c>
      <c r="Y1772" s="45">
        <v>14.208359</v>
      </c>
      <c r="Z1772" s="46">
        <v>299007.59999999998</v>
      </c>
      <c r="AA1772" s="46">
        <v>52266.517504031326</v>
      </c>
      <c r="AB1772" s="47">
        <f>_xlfn.XLOOKUP($F1772,Main_OG!$D$1:$D$766,Main_OG!AJ$1:AJ$766,"")</f>
        <v>38987626</v>
      </c>
      <c r="AC1772" s="47">
        <f>_xlfn.XLOOKUP($F1772,Main_OG!$D$1:$D$766,Main_OG!AK$1:AK$766,"")</f>
        <v>960860</v>
      </c>
      <c r="AD1772" s="47">
        <f>_xlfn.XLOOKUP($F1772,Main_OG!$D$1:$D$766,Main_OG!AL$1:AL$766,"")</f>
        <v>173921342</v>
      </c>
      <c r="AE1772" s="47">
        <f>_xlfn.XLOOKUP($F1772,Main_OG!$D$1:$D$766,Main_OG!AM$1:AM$766,"")</f>
        <v>14299595</v>
      </c>
      <c r="AF1772" s="48">
        <f>_xlfn.XLOOKUP($F1772,Main_OG!$D$1:$D$766,Main_OG!Z$1:Z$766,"")</f>
        <v>0</v>
      </c>
      <c r="AG1772" s="48">
        <f>_xlfn.XLOOKUP($F1772,Main_OG!$D$1:$D$766,Main_OG!AA$1:AA$766,"")</f>
        <v>2.324237813104427</v>
      </c>
      <c r="AH1772" s="48">
        <f>_xlfn.XLOOKUP($F1772,Main_OG!$D$1:$D$766,Main_OG!AB$1:AB$766,"")</f>
        <v>23.49195884567845</v>
      </c>
      <c r="AI1772" s="48">
        <f>_xlfn.XLOOKUP($F1772,Main_OG!$D$1:$D$766,Main_OG!AC$1:AC$766,"")</f>
        <v>3.503818060367514</v>
      </c>
      <c r="AJ1772" s="48">
        <f>_xlfn.XLOOKUP($F1772,Main_OG!$D$1:$D$766,Main_OG!AD$1:AD$766,"")</f>
        <v>0.75442193202762442</v>
      </c>
    </row>
    <row r="1773" spans="2:36" x14ac:dyDescent="0.35">
      <c r="B1773" s="36" t="s">
        <v>2885</v>
      </c>
      <c r="C1773" s="45" t="s">
        <v>351</v>
      </c>
      <c r="D1773" s="45" t="s">
        <v>4472</v>
      </c>
      <c r="E1773" s="36" t="s">
        <v>2885</v>
      </c>
      <c r="F1773" s="36" t="str">
        <f t="shared" si="81"/>
        <v>2013_WI</v>
      </c>
      <c r="G1773" s="45">
        <v>2013</v>
      </c>
      <c r="H1773" s="45">
        <f>_xlfn.XLOOKUP(J1773,Main_OG!$B$1:$B$766,Main_OG!$O$1:$O$766,"")</f>
        <v>0</v>
      </c>
      <c r="I1773" s="45">
        <f>_xlfn.XLOOKUP(F1773,Main_OG!$D$1:$D$766,Main_OG!$J$1:$J$766,"")</f>
        <v>0</v>
      </c>
      <c r="J1773" s="45" t="s">
        <v>351</v>
      </c>
      <c r="K1773" s="45" t="str">
        <f t="shared" si="82"/>
        <v>North Central Power Co Inc_WI</v>
      </c>
      <c r="L1773" s="45" t="str">
        <f t="shared" si="83"/>
        <v>North Central Power Co Inc_WI</v>
      </c>
      <c r="M1773" s="45" t="s">
        <v>2894</v>
      </c>
      <c r="N1773" s="45">
        <v>0</v>
      </c>
      <c r="O1773" s="45">
        <v>432</v>
      </c>
      <c r="P1773" s="45">
        <v>4</v>
      </c>
      <c r="Q1773" s="45">
        <v>4525</v>
      </c>
      <c r="R1773" s="45">
        <v>0</v>
      </c>
      <c r="S1773" s="45">
        <v>7757</v>
      </c>
      <c r="T1773" s="45">
        <v>2232</v>
      </c>
      <c r="U1773" s="45">
        <v>23138</v>
      </c>
      <c r="V1773" s="45">
        <v>0</v>
      </c>
      <c r="W1773" s="45">
        <v>13.842981</v>
      </c>
      <c r="X1773" s="45">
        <v>9.4220430000000004</v>
      </c>
      <c r="Y1773" s="45">
        <v>15.4283</v>
      </c>
      <c r="Z1773" s="46">
        <v>301550.5</v>
      </c>
      <c r="AA1773" s="46">
        <v>52553.131642108798</v>
      </c>
      <c r="AB1773" s="47">
        <f>_xlfn.XLOOKUP($F1773,Main_OG!$D$1:$D$766,Main_OG!AJ$1:AJ$766,"")</f>
        <v>47747638</v>
      </c>
      <c r="AC1773" s="47">
        <f>_xlfn.XLOOKUP($F1773,Main_OG!$D$1:$D$766,Main_OG!AK$1:AK$766,"")</f>
        <v>885782</v>
      </c>
      <c r="AD1773" s="47">
        <f>_xlfn.XLOOKUP($F1773,Main_OG!$D$1:$D$766,Main_OG!AL$1:AL$766,"")</f>
        <v>122721516</v>
      </c>
      <c r="AE1773" s="47">
        <f>_xlfn.XLOOKUP($F1773,Main_OG!$D$1:$D$766,Main_OG!AM$1:AM$766,"")</f>
        <v>11675194</v>
      </c>
      <c r="AF1773" s="48">
        <f>_xlfn.XLOOKUP($F1773,Main_OG!$D$1:$D$766,Main_OG!Z$1:Z$766,"")</f>
        <v>2.25</v>
      </c>
      <c r="AG1773" s="48">
        <f>_xlfn.XLOOKUP($F1773,Main_OG!$D$1:$D$766,Main_OG!AA$1:AA$766,"")</f>
        <v>2.3089180475565318</v>
      </c>
      <c r="AH1773" s="48">
        <f>_xlfn.XLOOKUP($F1773,Main_OG!$D$1:$D$766,Main_OG!AB$1:AB$766,"")</f>
        <v>22.862714639490921</v>
      </c>
      <c r="AI1773" s="48">
        <f>_xlfn.XLOOKUP($F1773,Main_OG!$D$1:$D$766,Main_OG!AC$1:AC$766,"")</f>
        <v>4.3899999999999997</v>
      </c>
      <c r="AJ1773" s="48">
        <f>_xlfn.XLOOKUP($F1773,Main_OG!$D$1:$D$766,Main_OG!AD$1:AD$766,"")</f>
        <v>0.77</v>
      </c>
    </row>
    <row r="1774" spans="2:36" x14ac:dyDescent="0.35">
      <c r="B1774" s="36" t="s">
        <v>2885</v>
      </c>
      <c r="C1774" s="45" t="s">
        <v>351</v>
      </c>
      <c r="D1774" s="45" t="s">
        <v>4472</v>
      </c>
      <c r="E1774" s="36" t="s">
        <v>2885</v>
      </c>
      <c r="F1774" s="36" t="str">
        <f t="shared" si="81"/>
        <v>2014_WI</v>
      </c>
      <c r="G1774" s="45">
        <v>2014</v>
      </c>
      <c r="H1774" s="45">
        <f>_xlfn.XLOOKUP(J1774,Main_OG!$B$1:$B$766,Main_OG!$O$1:$O$766,"")</f>
        <v>0</v>
      </c>
      <c r="I1774" s="45">
        <f>_xlfn.XLOOKUP(F1774,Main_OG!$D$1:$D$766,Main_OG!$J$1:$J$766,"")</f>
        <v>0</v>
      </c>
      <c r="J1774" s="45" t="s">
        <v>351</v>
      </c>
      <c r="K1774" s="45" t="str">
        <f t="shared" si="82"/>
        <v>North Central Power Co Inc_WI</v>
      </c>
      <c r="L1774" s="45" t="str">
        <f t="shared" si="83"/>
        <v>North Central Power Co Inc_WI</v>
      </c>
      <c r="M1774" s="45" t="s">
        <v>2895</v>
      </c>
      <c r="N1774" s="45">
        <v>0</v>
      </c>
      <c r="O1774" s="45">
        <v>432</v>
      </c>
      <c r="P1774" s="45">
        <v>5</v>
      </c>
      <c r="Q1774" s="45">
        <v>4536</v>
      </c>
      <c r="R1774" s="45">
        <v>0</v>
      </c>
      <c r="S1774" s="45">
        <v>7718</v>
      </c>
      <c r="T1774" s="45">
        <v>3007</v>
      </c>
      <c r="U1774" s="45">
        <v>24178</v>
      </c>
      <c r="V1774" s="45">
        <v>0</v>
      </c>
      <c r="W1774" s="45">
        <v>15.226743000000001</v>
      </c>
      <c r="X1774" s="45">
        <v>9.0821416999999993</v>
      </c>
      <c r="Y1774" s="45">
        <v>15.488873999999999</v>
      </c>
      <c r="Z1774" s="46">
        <v>309425.8</v>
      </c>
      <c r="AA1774" s="46">
        <v>53783.260408687413</v>
      </c>
      <c r="AB1774" s="47">
        <f>_xlfn.XLOOKUP($F1774,Main_OG!$D$1:$D$766,Main_OG!AJ$1:AJ$766,"")</f>
        <v>42668086</v>
      </c>
      <c r="AC1774" s="47">
        <f>_xlfn.XLOOKUP($F1774,Main_OG!$D$1:$D$766,Main_OG!AK$1:AK$766,"")</f>
        <v>1056130</v>
      </c>
      <c r="AD1774" s="47">
        <f>_xlfn.XLOOKUP($F1774,Main_OG!$D$1:$D$766,Main_OG!AL$1:AL$766,"")</f>
        <v>119709694</v>
      </c>
      <c r="AE1774" s="47">
        <f>_xlfn.XLOOKUP($F1774,Main_OG!$D$1:$D$766,Main_OG!AM$1:AM$766,"")</f>
        <v>9447096</v>
      </c>
      <c r="AF1774" s="48">
        <f>_xlfn.XLOOKUP($F1774,Main_OG!$D$1:$D$766,Main_OG!Z$1:Z$766,"")</f>
        <v>0</v>
      </c>
      <c r="AG1774" s="48">
        <f>_xlfn.XLOOKUP($F1774,Main_OG!$D$1:$D$766,Main_OG!AA$1:AA$766,"")</f>
        <v>2.322195177698041</v>
      </c>
      <c r="AH1774" s="48">
        <f>_xlfn.XLOOKUP($F1774,Main_OG!$D$1:$D$766,Main_OG!AB$1:AB$766,"")</f>
        <v>21.47</v>
      </c>
      <c r="AI1774" s="48">
        <f>_xlfn.XLOOKUP($F1774,Main_OG!$D$1:$D$766,Main_OG!AC$1:AC$766,"")</f>
        <v>4.9924248044436963</v>
      </c>
      <c r="AJ1774" s="48">
        <f>_xlfn.XLOOKUP($F1774,Main_OG!$D$1:$D$766,Main_OG!AD$1:AD$766,"")</f>
        <v>0.72</v>
      </c>
    </row>
    <row r="1775" spans="2:36" x14ac:dyDescent="0.35">
      <c r="B1775" s="36" t="s">
        <v>2885</v>
      </c>
      <c r="C1775" s="45" t="s">
        <v>351</v>
      </c>
      <c r="D1775" s="45" t="s">
        <v>4472</v>
      </c>
      <c r="E1775" s="36" t="s">
        <v>2885</v>
      </c>
      <c r="F1775" s="36" t="str">
        <f t="shared" si="81"/>
        <v>2015_WI</v>
      </c>
      <c r="G1775" s="45">
        <v>2015</v>
      </c>
      <c r="H1775" s="45">
        <f>_xlfn.XLOOKUP(J1775,Main_OG!$B$1:$B$766,Main_OG!$O$1:$O$766,"")</f>
        <v>0</v>
      </c>
      <c r="I1775" s="45">
        <f>_xlfn.XLOOKUP(F1775,Main_OG!$D$1:$D$766,Main_OG!$J$1:$J$766,"")</f>
        <v>0</v>
      </c>
      <c r="J1775" s="45" t="s">
        <v>351</v>
      </c>
      <c r="K1775" s="45" t="str">
        <f t="shared" si="82"/>
        <v>North Central Power Co Inc_WI</v>
      </c>
      <c r="L1775" s="45" t="str">
        <f t="shared" si="83"/>
        <v>North Central Power Co Inc_WI</v>
      </c>
      <c r="M1775" s="45" t="s">
        <v>2896</v>
      </c>
      <c r="N1775" s="45">
        <v>0</v>
      </c>
      <c r="O1775" s="45">
        <v>432</v>
      </c>
      <c r="P1775" s="45">
        <v>5</v>
      </c>
      <c r="Q1775" s="45">
        <v>4537</v>
      </c>
      <c r="R1775" s="45">
        <v>0</v>
      </c>
      <c r="S1775" s="45">
        <v>7433</v>
      </c>
      <c r="T1775" s="45">
        <v>3280</v>
      </c>
      <c r="U1775" s="45">
        <v>22786</v>
      </c>
      <c r="V1775" s="45">
        <v>0</v>
      </c>
      <c r="W1775" s="45">
        <v>13.215391</v>
      </c>
      <c r="X1775" s="45">
        <v>9.1036584999999999</v>
      </c>
      <c r="Y1775" s="45">
        <v>14.451855999999999</v>
      </c>
      <c r="Z1775" s="46">
        <v>315687.8</v>
      </c>
      <c r="AA1775" s="46">
        <v>54779.073203599488</v>
      </c>
      <c r="AB1775" s="47">
        <f>_xlfn.XLOOKUP($F1775,Main_OG!$D$1:$D$766,Main_OG!AJ$1:AJ$766,"")</f>
        <v>43384686</v>
      </c>
      <c r="AC1775" s="47">
        <f>_xlfn.XLOOKUP($F1775,Main_OG!$D$1:$D$766,Main_OG!AK$1:AK$766,"")</f>
        <v>705030</v>
      </c>
      <c r="AD1775" s="47">
        <f>_xlfn.XLOOKUP($F1775,Main_OG!$D$1:$D$766,Main_OG!AL$1:AL$766,"")</f>
        <v>198250178</v>
      </c>
      <c r="AE1775" s="47">
        <f>_xlfn.XLOOKUP($F1775,Main_OG!$D$1:$D$766,Main_OG!AM$1:AM$766,"")</f>
        <v>10008183</v>
      </c>
      <c r="AF1775" s="48">
        <f>_xlfn.XLOOKUP($F1775,Main_OG!$D$1:$D$766,Main_OG!Z$1:Z$766,"")</f>
        <v>0</v>
      </c>
      <c r="AG1775" s="48">
        <f>_xlfn.XLOOKUP($F1775,Main_OG!$D$1:$D$766,Main_OG!AA$1:AA$766,"")</f>
        <v>2.27</v>
      </c>
      <c r="AH1775" s="48">
        <f>_xlfn.XLOOKUP($F1775,Main_OG!$D$1:$D$766,Main_OG!AB$1:AB$766,"")</f>
        <v>12.08771849023859</v>
      </c>
      <c r="AI1775" s="48">
        <f>_xlfn.XLOOKUP($F1775,Main_OG!$D$1:$D$766,Main_OG!AC$1:AC$766,"")</f>
        <v>3.17</v>
      </c>
      <c r="AJ1775" s="48">
        <f>_xlfn.XLOOKUP($F1775,Main_OG!$D$1:$D$766,Main_OG!AD$1:AD$766,"")</f>
        <v>0.72</v>
      </c>
    </row>
    <row r="1776" spans="2:36" x14ac:dyDescent="0.35">
      <c r="B1776" s="36" t="s">
        <v>2885</v>
      </c>
      <c r="C1776" s="45" t="s">
        <v>351</v>
      </c>
      <c r="D1776" s="45" t="s">
        <v>4472</v>
      </c>
      <c r="E1776" s="36" t="s">
        <v>2885</v>
      </c>
      <c r="F1776" s="36" t="str">
        <f t="shared" si="81"/>
        <v>2016_WI</v>
      </c>
      <c r="G1776" s="45">
        <v>2016</v>
      </c>
      <c r="H1776" s="45">
        <f>_xlfn.XLOOKUP(J1776,Main_OG!$B$1:$B$766,Main_OG!$O$1:$O$766,"")</f>
        <v>0</v>
      </c>
      <c r="I1776" s="45">
        <f>_xlfn.XLOOKUP(F1776,Main_OG!$D$1:$D$766,Main_OG!$J$1:$J$766,"")</f>
        <v>0</v>
      </c>
      <c r="J1776" s="45" t="s">
        <v>351</v>
      </c>
      <c r="K1776" s="45" t="str">
        <f t="shared" si="82"/>
        <v>North Central Power Co Inc_WI</v>
      </c>
      <c r="L1776" s="45" t="str">
        <f t="shared" si="83"/>
        <v>North Central Power Co Inc_WI</v>
      </c>
      <c r="M1776" s="45" t="s">
        <v>2897</v>
      </c>
      <c r="N1776" s="45">
        <v>0</v>
      </c>
      <c r="O1776" s="45">
        <v>443</v>
      </c>
      <c r="P1776" s="45">
        <v>5</v>
      </c>
      <c r="Q1776" s="45">
        <v>4589</v>
      </c>
      <c r="R1776" s="45">
        <v>0</v>
      </c>
      <c r="S1776" s="45">
        <v>7481</v>
      </c>
      <c r="T1776" s="45">
        <v>3464</v>
      </c>
      <c r="U1776" s="45">
        <v>22793</v>
      </c>
      <c r="V1776" s="45">
        <v>0</v>
      </c>
      <c r="W1776" s="45">
        <v>13.249566</v>
      </c>
      <c r="X1776" s="45">
        <v>8.5508082999999999</v>
      </c>
      <c r="Y1776" s="45">
        <v>15.206422999999999</v>
      </c>
      <c r="Z1776" s="46">
        <v>319272.3</v>
      </c>
      <c r="AA1776" s="46">
        <v>55283.619356659634</v>
      </c>
      <c r="AB1776" s="47">
        <f>_xlfn.XLOOKUP($F1776,Main_OG!$D$1:$D$766,Main_OG!AJ$1:AJ$766,"")</f>
        <v>38268622</v>
      </c>
      <c r="AC1776" s="47">
        <f>_xlfn.XLOOKUP($F1776,Main_OG!$D$1:$D$766,Main_OG!AK$1:AK$766,"")</f>
        <v>585422</v>
      </c>
      <c r="AD1776" s="47">
        <f>_xlfn.XLOOKUP($F1776,Main_OG!$D$1:$D$766,Main_OG!AL$1:AL$766,"")</f>
        <v>229614262</v>
      </c>
      <c r="AE1776" s="47">
        <f>_xlfn.XLOOKUP($F1776,Main_OG!$D$1:$D$766,Main_OG!AM$1:AM$766,"")</f>
        <v>10151394</v>
      </c>
      <c r="AF1776" s="48">
        <f>_xlfn.XLOOKUP($F1776,Main_OG!$D$1:$D$766,Main_OG!Z$1:Z$766,"")</f>
        <v>0</v>
      </c>
      <c r="AG1776" s="48">
        <f>_xlfn.XLOOKUP($F1776,Main_OG!$D$1:$D$766,Main_OG!AA$1:AA$766,"")</f>
        <v>2.2143440282408582</v>
      </c>
      <c r="AH1776" s="48">
        <f>_xlfn.XLOOKUP($F1776,Main_OG!$D$1:$D$766,Main_OG!AB$1:AB$766,"")</f>
        <v>11.309272049594229</v>
      </c>
      <c r="AI1776" s="48">
        <f>_xlfn.XLOOKUP($F1776,Main_OG!$D$1:$D$766,Main_OG!AC$1:AC$766,"")</f>
        <v>2.77</v>
      </c>
      <c r="AJ1776" s="48">
        <f>_xlfn.XLOOKUP($F1776,Main_OG!$D$1:$D$766,Main_OG!AD$1:AD$766,"")</f>
        <v>0.71</v>
      </c>
    </row>
    <row r="1777" spans="2:36" x14ac:dyDescent="0.35">
      <c r="B1777" s="36" t="s">
        <v>2885</v>
      </c>
      <c r="C1777" s="45" t="s">
        <v>351</v>
      </c>
      <c r="D1777" s="45" t="s">
        <v>4472</v>
      </c>
      <c r="E1777" s="36" t="s">
        <v>2885</v>
      </c>
      <c r="F1777" s="36" t="str">
        <f t="shared" si="81"/>
        <v>2017_WI</v>
      </c>
      <c r="G1777" s="45">
        <v>2017</v>
      </c>
      <c r="H1777" s="45">
        <f>_xlfn.XLOOKUP(J1777,Main_OG!$B$1:$B$766,Main_OG!$O$1:$O$766,"")</f>
        <v>0</v>
      </c>
      <c r="I1777" s="45">
        <f>_xlfn.XLOOKUP(F1777,Main_OG!$D$1:$D$766,Main_OG!$J$1:$J$766,"")</f>
        <v>0</v>
      </c>
      <c r="J1777" s="45" t="s">
        <v>351</v>
      </c>
      <c r="K1777" s="45" t="str">
        <f t="shared" si="82"/>
        <v>North Central Power Co Inc_WI</v>
      </c>
      <c r="L1777" s="45" t="str">
        <f t="shared" si="83"/>
        <v>North Central Power Co Inc_WI</v>
      </c>
      <c r="M1777" s="45" t="s">
        <v>2898</v>
      </c>
      <c r="N1777" s="45">
        <v>0</v>
      </c>
      <c r="O1777" s="45">
        <v>445</v>
      </c>
      <c r="P1777" s="45">
        <v>5</v>
      </c>
      <c r="Q1777" s="45">
        <v>4629</v>
      </c>
      <c r="R1777" s="45">
        <v>0</v>
      </c>
      <c r="S1777" s="45">
        <v>7191</v>
      </c>
      <c r="T1777" s="45">
        <v>3425</v>
      </c>
      <c r="U1777" s="45">
        <v>23084</v>
      </c>
      <c r="V1777" s="45">
        <v>0</v>
      </c>
      <c r="W1777" s="45">
        <v>12.558754</v>
      </c>
      <c r="X1777" s="45">
        <v>8.9459853999999996</v>
      </c>
      <c r="Y1777" s="45">
        <v>14.300381</v>
      </c>
      <c r="Z1777" s="46">
        <v>321886.8</v>
      </c>
      <c r="AA1777" s="46">
        <v>55563.37513962618</v>
      </c>
      <c r="AB1777" s="47">
        <f>_xlfn.XLOOKUP($F1777,Main_OG!$D$1:$D$766,Main_OG!AJ$1:AJ$766,"")</f>
        <v>42139592</v>
      </c>
      <c r="AC1777" s="47">
        <f>_xlfn.XLOOKUP($F1777,Main_OG!$D$1:$D$766,Main_OG!AK$1:AK$766,"")</f>
        <v>629948</v>
      </c>
      <c r="AD1777" s="47">
        <f>_xlfn.XLOOKUP($F1777,Main_OG!$D$1:$D$766,Main_OG!AL$1:AL$766,"")</f>
        <v>209785614</v>
      </c>
      <c r="AE1777" s="47">
        <f>_xlfn.XLOOKUP($F1777,Main_OG!$D$1:$D$766,Main_OG!AM$1:AM$766,"")</f>
        <v>9648979</v>
      </c>
      <c r="AF1777" s="48">
        <f>_xlfn.XLOOKUP($F1777,Main_OG!$D$1:$D$766,Main_OG!Z$1:Z$766,"")</f>
        <v>2.17</v>
      </c>
      <c r="AG1777" s="48">
        <f>_xlfn.XLOOKUP($F1777,Main_OG!$D$1:$D$766,Main_OG!AA$1:AA$766,"")</f>
        <v>2.2200000000000002</v>
      </c>
      <c r="AH1777" s="48">
        <f>_xlfn.XLOOKUP($F1777,Main_OG!$D$1:$D$766,Main_OG!AB$1:AB$766,"")</f>
        <v>12.68</v>
      </c>
      <c r="AI1777" s="48">
        <f>_xlfn.XLOOKUP($F1777,Main_OG!$D$1:$D$766,Main_OG!AC$1:AC$766,"")</f>
        <v>3.2</v>
      </c>
      <c r="AJ1777" s="48">
        <f>_xlfn.XLOOKUP($F1777,Main_OG!$D$1:$D$766,Main_OG!AD$1:AD$766,"")</f>
        <v>0.71</v>
      </c>
    </row>
    <row r="1778" spans="2:36" x14ac:dyDescent="0.35">
      <c r="B1778" s="36" t="s">
        <v>2885</v>
      </c>
      <c r="C1778" s="45" t="s">
        <v>351</v>
      </c>
      <c r="D1778" s="45" t="s">
        <v>4472</v>
      </c>
      <c r="E1778" s="36" t="s">
        <v>2885</v>
      </c>
      <c r="F1778" s="36" t="str">
        <f t="shared" si="81"/>
        <v>2018_WI</v>
      </c>
      <c r="G1778" s="45">
        <v>2018</v>
      </c>
      <c r="H1778" s="45">
        <f>_xlfn.XLOOKUP(J1778,Main_OG!$B$1:$B$766,Main_OG!$O$1:$O$766,"")</f>
        <v>0</v>
      </c>
      <c r="I1778" s="45">
        <f>_xlfn.XLOOKUP(F1778,Main_OG!$D$1:$D$766,Main_OG!$J$1:$J$766,"")</f>
        <v>0</v>
      </c>
      <c r="J1778" s="45" t="s">
        <v>351</v>
      </c>
      <c r="K1778" s="45" t="str">
        <f t="shared" si="82"/>
        <v>North Central Power Co Inc_WI</v>
      </c>
      <c r="L1778" s="45" t="str">
        <f t="shared" si="83"/>
        <v>North Central Power Co Inc_WI</v>
      </c>
      <c r="M1778" s="45" t="s">
        <v>2899</v>
      </c>
      <c r="N1778" s="45">
        <v>0</v>
      </c>
      <c r="O1778" s="45">
        <v>456</v>
      </c>
      <c r="P1778" s="45">
        <v>5</v>
      </c>
      <c r="Q1778" s="45">
        <v>4654</v>
      </c>
      <c r="R1778" s="45">
        <v>0</v>
      </c>
      <c r="S1778" s="45">
        <v>7132</v>
      </c>
      <c r="T1778" s="45">
        <v>3128</v>
      </c>
      <c r="U1778" s="45">
        <v>24985</v>
      </c>
      <c r="V1778" s="45">
        <v>0</v>
      </c>
      <c r="W1778" s="45">
        <v>13.502523999999999</v>
      </c>
      <c r="X1778" s="45">
        <v>9.5460358000000003</v>
      </c>
      <c r="Y1778" s="45">
        <v>14.469481999999999</v>
      </c>
      <c r="Z1778" s="46">
        <v>328832.40000000002</v>
      </c>
      <c r="AA1778" s="46">
        <v>56604.293894000315</v>
      </c>
      <c r="AB1778" s="47">
        <f>_xlfn.XLOOKUP($F1778,Main_OG!$D$1:$D$766,Main_OG!AJ$1:AJ$766,"")</f>
        <v>39247642</v>
      </c>
      <c r="AC1778" s="47">
        <f>_xlfn.XLOOKUP($F1778,Main_OG!$D$1:$D$766,Main_OG!AK$1:AK$766,"")</f>
        <v>610596</v>
      </c>
      <c r="AD1778" s="47">
        <f>_xlfn.XLOOKUP($F1778,Main_OG!$D$1:$D$766,Main_OG!AL$1:AL$766,"")</f>
        <v>257910908</v>
      </c>
      <c r="AE1778" s="47">
        <f>_xlfn.XLOOKUP($F1778,Main_OG!$D$1:$D$766,Main_OG!AM$1:AM$766,"")</f>
        <v>10129122</v>
      </c>
      <c r="AF1778" s="48">
        <f>_xlfn.XLOOKUP($F1778,Main_OG!$D$1:$D$766,Main_OG!Z$1:Z$766,"")</f>
        <v>2.2200000000000002</v>
      </c>
      <c r="AG1778" s="48">
        <f>_xlfn.XLOOKUP($F1778,Main_OG!$D$1:$D$766,Main_OG!AA$1:AA$766,"")</f>
        <v>2.1875855044172008</v>
      </c>
      <c r="AH1778" s="48">
        <f>_xlfn.XLOOKUP($F1778,Main_OG!$D$1:$D$766,Main_OG!AB$1:AB$766,"")</f>
        <v>17.134646247082848</v>
      </c>
      <c r="AI1778" s="48">
        <f>_xlfn.XLOOKUP($F1778,Main_OG!$D$1:$D$766,Main_OG!AC$1:AC$766,"")</f>
        <v>3.22</v>
      </c>
      <c r="AJ1778" s="48">
        <f>_xlfn.XLOOKUP($F1778,Main_OG!$D$1:$D$766,Main_OG!AD$1:AD$766,"")</f>
        <v>0.68</v>
      </c>
    </row>
    <row r="1779" spans="2:36" x14ac:dyDescent="0.35">
      <c r="B1779" s="36" t="s">
        <v>2885</v>
      </c>
      <c r="C1779" s="45" t="s">
        <v>351</v>
      </c>
      <c r="D1779" s="45" t="s">
        <v>4472</v>
      </c>
      <c r="E1779" s="36" t="s">
        <v>2885</v>
      </c>
      <c r="F1779" s="36" t="str">
        <f t="shared" si="81"/>
        <v>2019_WI</v>
      </c>
      <c r="G1779" s="45">
        <v>2019</v>
      </c>
      <c r="H1779" s="45">
        <f>_xlfn.XLOOKUP(J1779,Main_OG!$B$1:$B$766,Main_OG!$O$1:$O$766,"")</f>
        <v>0</v>
      </c>
      <c r="I1779" s="45">
        <f>_xlfn.XLOOKUP(F1779,Main_OG!$D$1:$D$766,Main_OG!$J$1:$J$766,"")</f>
        <v>0</v>
      </c>
      <c r="J1779" s="45" t="s">
        <v>351</v>
      </c>
      <c r="K1779" s="45" t="str">
        <f t="shared" si="82"/>
        <v>North Central Power Co Inc_WI</v>
      </c>
      <c r="L1779" s="45" t="str">
        <f t="shared" si="83"/>
        <v>North Central Power Co Inc_WI</v>
      </c>
      <c r="M1779" s="45" t="s">
        <v>2900</v>
      </c>
      <c r="N1779" s="45">
        <v>0</v>
      </c>
      <c r="O1779" s="45">
        <v>470</v>
      </c>
      <c r="P1779" s="45">
        <v>5</v>
      </c>
      <c r="Q1779" s="45">
        <v>4680</v>
      </c>
      <c r="R1779" s="45">
        <v>0</v>
      </c>
      <c r="S1779" s="45">
        <v>7057</v>
      </c>
      <c r="T1779" s="45">
        <v>3060</v>
      </c>
      <c r="U1779" s="45">
        <v>24741</v>
      </c>
      <c r="V1779" s="45">
        <v>0</v>
      </c>
      <c r="W1779" s="45">
        <v>14.052714</v>
      </c>
      <c r="X1779" s="45">
        <v>9.8235294</v>
      </c>
      <c r="Y1779" s="45">
        <v>15.391050999999999</v>
      </c>
      <c r="Z1779" s="46">
        <v>333698.59999999998</v>
      </c>
      <c r="AA1779" s="46">
        <v>57291.434353818753</v>
      </c>
      <c r="AB1779" s="47">
        <f>_xlfn.XLOOKUP($F1779,Main_OG!$D$1:$D$766,Main_OG!AJ$1:AJ$766,"")</f>
        <v>29618624</v>
      </c>
      <c r="AC1779" s="47">
        <f>_xlfn.XLOOKUP($F1779,Main_OG!$D$1:$D$766,Main_OG!AK$1:AK$766,"")</f>
        <v>620872</v>
      </c>
      <c r="AD1779" s="47">
        <f>_xlfn.XLOOKUP($F1779,Main_OG!$D$1:$D$766,Main_OG!AL$1:AL$766,"")</f>
        <v>296214928</v>
      </c>
      <c r="AE1779" s="47">
        <f>_xlfn.XLOOKUP($F1779,Main_OG!$D$1:$D$766,Main_OG!AM$1:AM$766,"")</f>
        <v>10030305</v>
      </c>
      <c r="AF1779" s="48">
        <f>_xlfn.XLOOKUP($F1779,Main_OG!$D$1:$D$766,Main_OG!Z$1:Z$766,"")</f>
        <v>2.08</v>
      </c>
      <c r="AG1779" s="48">
        <f>_xlfn.XLOOKUP($F1779,Main_OG!$D$1:$D$766,Main_OG!AA$1:AA$766,"")</f>
        <v>2.2200000000000002</v>
      </c>
      <c r="AH1779" s="48">
        <f>_xlfn.XLOOKUP($F1779,Main_OG!$D$1:$D$766,Main_OG!AB$1:AB$766,"")</f>
        <v>16.155101142605361</v>
      </c>
      <c r="AI1779" s="48">
        <f>_xlfn.XLOOKUP($F1779,Main_OG!$D$1:$D$766,Main_OG!AC$1:AC$766,"")</f>
        <v>3.3292283805067271</v>
      </c>
      <c r="AJ1779" s="48">
        <f>_xlfn.XLOOKUP($F1779,Main_OG!$D$1:$D$766,Main_OG!AD$1:AD$766,"")</f>
        <v>0.65</v>
      </c>
    </row>
    <row r="1780" spans="2:36" x14ac:dyDescent="0.35">
      <c r="B1780" s="36" t="s">
        <v>2885</v>
      </c>
      <c r="C1780" s="45" t="s">
        <v>351</v>
      </c>
      <c r="D1780" s="45" t="s">
        <v>4472</v>
      </c>
      <c r="E1780" s="36" t="s">
        <v>2885</v>
      </c>
      <c r="F1780" s="36" t="str">
        <f t="shared" si="81"/>
        <v>2020_WI</v>
      </c>
      <c r="G1780" s="45">
        <v>2020</v>
      </c>
      <c r="H1780" s="45">
        <f>_xlfn.XLOOKUP(J1780,Main_OG!$B$1:$B$766,Main_OG!$O$1:$O$766,"")</f>
        <v>0</v>
      </c>
      <c r="I1780" s="45">
        <f>_xlfn.XLOOKUP(F1780,Main_OG!$D$1:$D$766,Main_OG!$J$1:$J$766,"")</f>
        <v>0</v>
      </c>
      <c r="J1780" s="45" t="s">
        <v>351</v>
      </c>
      <c r="K1780" s="45" t="str">
        <f t="shared" si="82"/>
        <v>North Central Power Co Inc_WI</v>
      </c>
      <c r="L1780" s="45" t="str">
        <f t="shared" si="83"/>
        <v>North Central Power Co Inc_WI</v>
      </c>
      <c r="M1780" s="45" t="s">
        <v>2901</v>
      </c>
      <c r="N1780" s="45">
        <v>0</v>
      </c>
      <c r="O1780" s="45">
        <v>479</v>
      </c>
      <c r="P1780" s="45">
        <v>5</v>
      </c>
      <c r="Q1780" s="45">
        <v>0</v>
      </c>
      <c r="R1780" s="45">
        <v>0</v>
      </c>
      <c r="S1780" s="45">
        <v>6981</v>
      </c>
      <c r="T1780" s="45">
        <v>3154</v>
      </c>
      <c r="U1780" s="45">
        <v>0</v>
      </c>
      <c r="V1780" s="45">
        <v>0</v>
      </c>
      <c r="W1780" s="45">
        <v>14.138375999999999</v>
      </c>
      <c r="X1780" s="45">
        <v>9.8763474999999996</v>
      </c>
      <c r="Y1780" s="45">
        <v>0</v>
      </c>
      <c r="Z1780" s="46">
        <v>322972.7</v>
      </c>
      <c r="AA1780" s="46">
        <v>55365.508384040768</v>
      </c>
      <c r="AB1780" s="47">
        <f>_xlfn.XLOOKUP($F1780,Main_OG!$D$1:$D$766,Main_OG!AJ$1:AJ$766,"")</f>
        <v>26673724</v>
      </c>
      <c r="AC1780" s="47">
        <f>_xlfn.XLOOKUP($F1780,Main_OG!$D$1:$D$766,Main_OG!AK$1:AK$766,"")</f>
        <v>482682</v>
      </c>
      <c r="AD1780" s="47">
        <f>_xlfn.XLOOKUP($F1780,Main_OG!$D$1:$D$766,Main_OG!AL$1:AL$766,"")</f>
        <v>320593422</v>
      </c>
      <c r="AE1780" s="47">
        <f>_xlfn.XLOOKUP($F1780,Main_OG!$D$1:$D$766,Main_OG!AM$1:AM$766,"")</f>
        <v>0</v>
      </c>
      <c r="AF1780" s="48">
        <f>_xlfn.XLOOKUP($F1780,Main_OG!$D$1:$D$766,Main_OG!Z$1:Z$766,"")</f>
        <v>0</v>
      </c>
      <c r="AG1780" s="48">
        <f>_xlfn.XLOOKUP($F1780,Main_OG!$D$1:$D$766,Main_OG!AA$1:AA$766,"")</f>
        <v>2.127327759928813</v>
      </c>
      <c r="AH1780" s="48">
        <f>_xlfn.XLOOKUP($F1780,Main_OG!$D$1:$D$766,Main_OG!AB$1:AB$766,"")</f>
        <v>9.1199999999999992</v>
      </c>
      <c r="AI1780" s="48">
        <f>_xlfn.XLOOKUP($F1780,Main_OG!$D$1:$D$766,Main_OG!AC$1:AC$766,"")</f>
        <v>2.8422150630003218</v>
      </c>
      <c r="AJ1780" s="48">
        <f>_xlfn.XLOOKUP($F1780,Main_OG!$D$1:$D$766,Main_OG!AD$1:AD$766,"")</f>
        <v>0.62</v>
      </c>
    </row>
    <row r="1781" spans="2:36" x14ac:dyDescent="0.35">
      <c r="B1781" s="36" t="s">
        <v>2902</v>
      </c>
      <c r="C1781" s="45" t="s">
        <v>310</v>
      </c>
      <c r="D1781" s="45" t="s">
        <v>4473</v>
      </c>
      <c r="E1781" s="36" t="s">
        <v>4517</v>
      </c>
      <c r="F1781" s="36" t="str">
        <f t="shared" si="81"/>
        <v>2006_IN</v>
      </c>
      <c r="G1781" s="45">
        <v>2006</v>
      </c>
      <c r="H1781" s="45">
        <f>_xlfn.XLOOKUP(J1781,Main_OG!$B$1:$B$766,Main_OG!$O$1:$O$766,"")</f>
        <v>0</v>
      </c>
      <c r="I1781" s="45">
        <f>_xlfn.XLOOKUP(F1781,Main_OG!$D$1:$D$766,Main_OG!$J$1:$J$766,"")</f>
        <v>0</v>
      </c>
      <c r="J1781" s="45" t="s">
        <v>310</v>
      </c>
      <c r="K1781" s="45" t="str">
        <f t="shared" si="82"/>
        <v>Northern Indiana Pub Serv Co_IN</v>
      </c>
      <c r="L1781" s="45" t="str">
        <f t="shared" si="83"/>
        <v>Northern Indiana Public Service Co_IN</v>
      </c>
      <c r="M1781" s="45" t="s">
        <v>2903</v>
      </c>
      <c r="N1781" s="45">
        <v>1</v>
      </c>
      <c r="O1781" s="45">
        <v>52356</v>
      </c>
      <c r="P1781" s="45">
        <v>2514</v>
      </c>
      <c r="Q1781" s="45">
        <v>395948</v>
      </c>
      <c r="R1781" s="45">
        <v>1753</v>
      </c>
      <c r="S1781" s="45">
        <v>378760</v>
      </c>
      <c r="T1781" s="45">
        <v>513316</v>
      </c>
      <c r="U1781" s="45">
        <v>358214</v>
      </c>
      <c r="V1781" s="45">
        <v>9.6605312465557134</v>
      </c>
      <c r="W1781" s="45">
        <v>9.584953980782517</v>
      </c>
      <c r="X1781" s="45">
        <v>5.4015324384375507</v>
      </c>
      <c r="Y1781" s="45">
        <v>10.87504569040787</v>
      </c>
      <c r="Z1781" s="46">
        <v>312525.5</v>
      </c>
      <c r="AA1781" s="46">
        <v>49351.308271441318</v>
      </c>
      <c r="AB1781" s="47">
        <f>_xlfn.XLOOKUP($F1781,Main_OG!$D$1:$D$766,Main_OG!AJ$1:AJ$766,"")</f>
        <v>120992370.72</v>
      </c>
      <c r="AC1781" s="47">
        <f>_xlfn.XLOOKUP($F1781,Main_OG!$D$1:$D$766,Main_OG!AK$1:AK$766,"")</f>
        <v>567114.05999999994</v>
      </c>
      <c r="AD1781" s="47">
        <f>_xlfn.XLOOKUP($F1781,Main_OG!$D$1:$D$766,Main_OG!AL$1:AL$766,"")</f>
        <v>52692619.420000009</v>
      </c>
      <c r="AE1781" s="47">
        <f>_xlfn.XLOOKUP($F1781,Main_OG!$D$1:$D$766,Main_OG!AM$1:AM$766,"")</f>
        <v>0</v>
      </c>
      <c r="AF1781" s="48">
        <f>_xlfn.XLOOKUP($F1781,Main_OG!$D$1:$D$766,Main_OG!Z$1:Z$766,"")</f>
        <v>1.64</v>
      </c>
      <c r="AG1781" s="48">
        <f>_xlfn.XLOOKUP($F1781,Main_OG!$D$1:$D$766,Main_OG!AA$1:AA$766,"")</f>
        <v>2.2465548173415608</v>
      </c>
      <c r="AH1781" s="48">
        <f>_xlfn.XLOOKUP($F1781,Main_OG!$D$1:$D$766,Main_OG!AB$1:AB$766,"")</f>
        <v>14.13114039693003</v>
      </c>
      <c r="AI1781" s="48">
        <f>_xlfn.XLOOKUP($F1781,Main_OG!$D$1:$D$766,Main_OG!AC$1:AC$766,"")</f>
        <v>7.52</v>
      </c>
      <c r="AJ1781" s="48">
        <f>_xlfn.XLOOKUP($F1781,Main_OG!$D$1:$D$766,Main_OG!AD$1:AD$766,"")</f>
        <v>0.4704061490499184</v>
      </c>
    </row>
    <row r="1782" spans="2:36" x14ac:dyDescent="0.35">
      <c r="B1782" s="36" t="s">
        <v>2902</v>
      </c>
      <c r="C1782" s="45" t="s">
        <v>310</v>
      </c>
      <c r="D1782" s="45" t="s">
        <v>4473</v>
      </c>
      <c r="E1782" s="36" t="s">
        <v>4517</v>
      </c>
      <c r="F1782" s="36" t="str">
        <f t="shared" si="81"/>
        <v>2007_IN</v>
      </c>
      <c r="G1782" s="45">
        <v>2007</v>
      </c>
      <c r="H1782" s="45">
        <f>_xlfn.XLOOKUP(J1782,Main_OG!$B$1:$B$766,Main_OG!$O$1:$O$766,"")</f>
        <v>0</v>
      </c>
      <c r="I1782" s="45">
        <f>_xlfn.XLOOKUP(F1782,Main_OG!$D$1:$D$766,Main_OG!$J$1:$J$766,"")</f>
        <v>0</v>
      </c>
      <c r="J1782" s="45" t="s">
        <v>310</v>
      </c>
      <c r="K1782" s="45" t="str">
        <f t="shared" si="82"/>
        <v>Northern Indiana Pub Serv Co_IN</v>
      </c>
      <c r="L1782" s="45" t="str">
        <f t="shared" si="83"/>
        <v>Northern Indiana Public Service Co_IN</v>
      </c>
      <c r="M1782" s="45" t="s">
        <v>2904</v>
      </c>
      <c r="N1782" s="45">
        <v>1</v>
      </c>
      <c r="O1782" s="45">
        <v>53118</v>
      </c>
      <c r="P1782" s="45">
        <v>2511</v>
      </c>
      <c r="Q1782" s="45">
        <v>398841</v>
      </c>
      <c r="R1782" s="45">
        <v>1908</v>
      </c>
      <c r="S1782" s="45">
        <v>385419</v>
      </c>
      <c r="T1782" s="45">
        <v>511444</v>
      </c>
      <c r="U1782" s="45">
        <v>388987</v>
      </c>
      <c r="V1782" s="45">
        <v>10.09</v>
      </c>
      <c r="W1782" s="45">
        <v>9.89</v>
      </c>
      <c r="X1782" s="45">
        <v>5.42</v>
      </c>
      <c r="Y1782" s="45">
        <v>10.98</v>
      </c>
      <c r="Z1782" s="46">
        <v>322661.7</v>
      </c>
      <c r="AA1782" s="46">
        <v>50577.113075602399</v>
      </c>
      <c r="AB1782" s="47">
        <f>_xlfn.XLOOKUP($F1782,Main_OG!$D$1:$D$766,Main_OG!AJ$1:AJ$766,"")</f>
        <v>121249862</v>
      </c>
      <c r="AC1782" s="47">
        <f>_xlfn.XLOOKUP($F1782,Main_OG!$D$1:$D$766,Main_OG!AK$1:AK$766,"")</f>
        <v>587798</v>
      </c>
      <c r="AD1782" s="47">
        <f>_xlfn.XLOOKUP($F1782,Main_OG!$D$1:$D$766,Main_OG!AL$1:AL$766,"")</f>
        <v>71285348</v>
      </c>
      <c r="AE1782" s="47">
        <f>_xlfn.XLOOKUP($F1782,Main_OG!$D$1:$D$766,Main_OG!AM$1:AM$766,"")</f>
        <v>0</v>
      </c>
      <c r="AF1782" s="48">
        <f>_xlfn.XLOOKUP($F1782,Main_OG!$D$1:$D$766,Main_OG!Z$1:Z$766,"")</f>
        <v>1.78</v>
      </c>
      <c r="AG1782" s="48">
        <f>_xlfn.XLOOKUP($F1782,Main_OG!$D$1:$D$766,Main_OG!AA$1:AA$766,"")</f>
        <v>2.2465548173415608</v>
      </c>
      <c r="AH1782" s="48">
        <f>_xlfn.XLOOKUP($F1782,Main_OG!$D$1:$D$766,Main_OG!AB$1:AB$766,"")</f>
        <v>15.097711394063451</v>
      </c>
      <c r="AI1782" s="48">
        <f>_xlfn.XLOOKUP($F1782,Main_OG!$D$1:$D$766,Main_OG!AC$1:AC$766,"")</f>
        <v>7.37</v>
      </c>
      <c r="AJ1782" s="48">
        <f>_xlfn.XLOOKUP($F1782,Main_OG!$D$1:$D$766,Main_OG!AD$1:AD$766,"")</f>
        <v>0.58103021845052572</v>
      </c>
    </row>
    <row r="1783" spans="2:36" x14ac:dyDescent="0.35">
      <c r="B1783" s="36" t="s">
        <v>2902</v>
      </c>
      <c r="C1783" s="45" t="s">
        <v>310</v>
      </c>
      <c r="D1783" s="45" t="s">
        <v>4473</v>
      </c>
      <c r="E1783" s="36" t="s">
        <v>4517</v>
      </c>
      <c r="F1783" s="36" t="str">
        <f t="shared" si="81"/>
        <v>2008_IN</v>
      </c>
      <c r="G1783" s="45">
        <v>2008</v>
      </c>
      <c r="H1783" s="45">
        <f>_xlfn.XLOOKUP(J1783,Main_OG!$B$1:$B$766,Main_OG!$O$1:$O$766,"")</f>
        <v>0</v>
      </c>
      <c r="I1783" s="45">
        <f>_xlfn.XLOOKUP(F1783,Main_OG!$D$1:$D$766,Main_OG!$J$1:$J$766,"")</f>
        <v>0</v>
      </c>
      <c r="J1783" s="45" t="s">
        <v>310</v>
      </c>
      <c r="K1783" s="45" t="str">
        <f t="shared" si="82"/>
        <v>Northern Indiana Pub Serv Co_IN</v>
      </c>
      <c r="L1783" s="45" t="str">
        <f t="shared" si="83"/>
        <v>Northern Indiana Public Service Co_IN</v>
      </c>
      <c r="M1783" s="45" t="s">
        <v>2905</v>
      </c>
      <c r="N1783" s="45">
        <v>1</v>
      </c>
      <c r="O1783" s="45">
        <v>53868</v>
      </c>
      <c r="P1783" s="45">
        <v>2496</v>
      </c>
      <c r="Q1783" s="45">
        <v>399937</v>
      </c>
      <c r="R1783" s="45">
        <v>19527</v>
      </c>
      <c r="S1783" s="45">
        <v>4034462</v>
      </c>
      <c r="T1783" s="45">
        <v>9305389</v>
      </c>
      <c r="U1783" s="45">
        <v>3345850</v>
      </c>
      <c r="V1783" s="45">
        <v>9.6</v>
      </c>
      <c r="W1783" s="45">
        <v>9.3800000000000008</v>
      </c>
      <c r="X1783" s="45">
        <v>5.65</v>
      </c>
      <c r="Y1783" s="45">
        <v>10.99</v>
      </c>
      <c r="Z1783" s="46">
        <v>322384.3</v>
      </c>
      <c r="AA1783" s="46">
        <v>50178.059851145699</v>
      </c>
      <c r="AB1783" s="47">
        <f>_xlfn.XLOOKUP($F1783,Main_OG!$D$1:$D$766,Main_OG!AJ$1:AJ$766,"")</f>
        <v>122090074</v>
      </c>
      <c r="AC1783" s="47">
        <f>_xlfn.XLOOKUP($F1783,Main_OG!$D$1:$D$766,Main_OG!AK$1:AK$766,"")</f>
        <v>643074</v>
      </c>
      <c r="AD1783" s="47">
        <f>_xlfn.XLOOKUP($F1783,Main_OG!$D$1:$D$766,Main_OG!AL$1:AL$766,"")</f>
        <v>63278382</v>
      </c>
      <c r="AE1783" s="47">
        <f>_xlfn.XLOOKUP($F1783,Main_OG!$D$1:$D$766,Main_OG!AM$1:AM$766,"")</f>
        <v>0</v>
      </c>
      <c r="AF1783" s="48">
        <f>_xlfn.XLOOKUP($F1783,Main_OG!$D$1:$D$766,Main_OG!Z$1:Z$766,"")</f>
        <v>2.15</v>
      </c>
      <c r="AG1783" s="48">
        <f>_xlfn.XLOOKUP($F1783,Main_OG!$D$1:$D$766,Main_OG!AA$1:AA$766,"")</f>
        <v>2.2204719344600159</v>
      </c>
      <c r="AH1783" s="48">
        <f>_xlfn.XLOOKUP($F1783,Main_OG!$D$1:$D$766,Main_OG!AB$1:AB$766,"")</f>
        <v>19.619187803472759</v>
      </c>
      <c r="AI1783" s="48">
        <f>_xlfn.XLOOKUP($F1783,Main_OG!$D$1:$D$766,Main_OG!AC$1:AC$766,"")</f>
        <v>9.48</v>
      </c>
      <c r="AJ1783" s="48">
        <f>_xlfn.XLOOKUP($F1783,Main_OG!$D$1:$D$766,Main_OG!AD$1:AD$766,"")</f>
        <v>0.68330088246943577</v>
      </c>
    </row>
    <row r="1784" spans="2:36" x14ac:dyDescent="0.35">
      <c r="B1784" s="36" t="s">
        <v>2902</v>
      </c>
      <c r="C1784" s="45" t="s">
        <v>310</v>
      </c>
      <c r="D1784" s="45" t="s">
        <v>4473</v>
      </c>
      <c r="E1784" s="36" t="s">
        <v>4517</v>
      </c>
      <c r="F1784" s="36" t="str">
        <f t="shared" si="81"/>
        <v>2009_IN</v>
      </c>
      <c r="G1784" s="45">
        <v>2009</v>
      </c>
      <c r="H1784" s="45">
        <f>_xlfn.XLOOKUP(J1784,Main_OG!$B$1:$B$766,Main_OG!$O$1:$O$766,"")</f>
        <v>0</v>
      </c>
      <c r="I1784" s="45">
        <f>_xlfn.XLOOKUP(F1784,Main_OG!$D$1:$D$766,Main_OG!$J$1:$J$766,"")</f>
        <v>0</v>
      </c>
      <c r="J1784" s="45" t="s">
        <v>310</v>
      </c>
      <c r="K1784" s="45" t="str">
        <f t="shared" si="82"/>
        <v>Northern Indiana Pub Serv Co_IN</v>
      </c>
      <c r="L1784" s="45" t="str">
        <f t="shared" si="83"/>
        <v>Northern Indiana Public Service Co_IN</v>
      </c>
      <c r="M1784" s="45" t="s">
        <v>2906</v>
      </c>
      <c r="N1784" s="45">
        <v>1</v>
      </c>
      <c r="O1784" s="45">
        <v>54171</v>
      </c>
      <c r="P1784" s="45">
        <v>2457</v>
      </c>
      <c r="Q1784" s="45">
        <v>399016</v>
      </c>
      <c r="R1784" s="45">
        <v>19933</v>
      </c>
      <c r="S1784" s="45">
        <v>3972884</v>
      </c>
      <c r="T1784" s="45">
        <v>7690862</v>
      </c>
      <c r="U1784" s="45">
        <v>3241418</v>
      </c>
      <c r="V1784" s="45">
        <v>9.65</v>
      </c>
      <c r="W1784" s="45">
        <v>9.67</v>
      </c>
      <c r="X1784" s="45">
        <v>5.89</v>
      </c>
      <c r="Y1784" s="45">
        <v>11.11</v>
      </c>
      <c r="Z1784" s="46">
        <v>299789</v>
      </c>
      <c r="AA1784" s="46">
        <v>46411.815476075288</v>
      </c>
      <c r="AB1784" s="47">
        <f>_xlfn.XLOOKUP($F1784,Main_OG!$D$1:$D$766,Main_OG!AJ$1:AJ$766,"")</f>
        <v>108667422</v>
      </c>
      <c r="AC1784" s="47">
        <f>_xlfn.XLOOKUP($F1784,Main_OG!$D$1:$D$766,Main_OG!AK$1:AK$766,"")</f>
        <v>568080</v>
      </c>
      <c r="AD1784" s="47">
        <f>_xlfn.XLOOKUP($F1784,Main_OG!$D$1:$D$766,Main_OG!AL$1:AL$766,"")</f>
        <v>67058244</v>
      </c>
      <c r="AE1784" s="47">
        <f>_xlfn.XLOOKUP($F1784,Main_OG!$D$1:$D$766,Main_OG!AM$1:AM$766,"")</f>
        <v>0</v>
      </c>
      <c r="AF1784" s="48">
        <f>_xlfn.XLOOKUP($F1784,Main_OG!$D$1:$D$766,Main_OG!Z$1:Z$766,"")</f>
        <v>2.11</v>
      </c>
      <c r="AG1784" s="48">
        <f>_xlfn.XLOOKUP($F1784,Main_OG!$D$1:$D$766,Main_OG!AA$1:AA$766,"")</f>
        <v>2.2743975091886082</v>
      </c>
      <c r="AH1784" s="48">
        <f>_xlfn.XLOOKUP($F1784,Main_OG!$D$1:$D$766,Main_OG!AB$1:AB$766,"")</f>
        <v>14.15708861161818</v>
      </c>
      <c r="AI1784" s="48">
        <f>_xlfn.XLOOKUP($F1784,Main_OG!$D$1:$D$766,Main_OG!AC$1:AC$766,"")</f>
        <v>4.63</v>
      </c>
      <c r="AJ1784" s="48">
        <f>_xlfn.XLOOKUP($F1784,Main_OG!$D$1:$D$766,Main_OG!AD$1:AD$766,"")</f>
        <v>0.68314474405108627</v>
      </c>
    </row>
    <row r="1785" spans="2:36" x14ac:dyDescent="0.35">
      <c r="B1785" s="36" t="s">
        <v>2902</v>
      </c>
      <c r="C1785" s="45" t="s">
        <v>310</v>
      </c>
      <c r="D1785" s="45" t="s">
        <v>4473</v>
      </c>
      <c r="E1785" s="36" t="s">
        <v>4517</v>
      </c>
      <c r="F1785" s="36" t="str">
        <f t="shared" si="81"/>
        <v>2010_IN</v>
      </c>
      <c r="G1785" s="45">
        <v>2010</v>
      </c>
      <c r="H1785" s="45">
        <f>_xlfn.XLOOKUP(J1785,Main_OG!$B$1:$B$766,Main_OG!$O$1:$O$766,"")</f>
        <v>0</v>
      </c>
      <c r="I1785" s="45">
        <f>_xlfn.XLOOKUP(F1785,Main_OG!$D$1:$D$766,Main_OG!$J$1:$J$766,"")</f>
        <v>0</v>
      </c>
      <c r="J1785" s="45" t="s">
        <v>310</v>
      </c>
      <c r="K1785" s="45" t="str">
        <f t="shared" si="82"/>
        <v>Northern Indiana Pub Serv Co_IN</v>
      </c>
      <c r="L1785" s="45" t="str">
        <f t="shared" si="83"/>
        <v>Northern Indiana Public Service Co_IN</v>
      </c>
      <c r="M1785" s="45" t="s">
        <v>2907</v>
      </c>
      <c r="N1785" s="45">
        <v>1</v>
      </c>
      <c r="O1785" s="45">
        <v>54427</v>
      </c>
      <c r="P1785" s="45">
        <v>2435</v>
      </c>
      <c r="Q1785" s="45">
        <v>399963</v>
      </c>
      <c r="R1785" s="45">
        <v>19717</v>
      </c>
      <c r="S1785" s="45">
        <v>4086569</v>
      </c>
      <c r="T1785" s="45">
        <v>8459042</v>
      </c>
      <c r="U1785" s="45">
        <v>3625579</v>
      </c>
      <c r="V1785" s="45">
        <v>9.2100000000000009</v>
      </c>
      <c r="W1785" s="45">
        <v>9.52</v>
      </c>
      <c r="X1785" s="45">
        <v>6.02</v>
      </c>
      <c r="Y1785" s="45">
        <v>10.84</v>
      </c>
      <c r="Z1785" s="46">
        <v>320731.8</v>
      </c>
      <c r="AA1785" s="46">
        <v>49415.15787170743</v>
      </c>
      <c r="AB1785" s="47">
        <f>_xlfn.XLOOKUP($F1785,Main_OG!$D$1:$D$766,Main_OG!AJ$1:AJ$766,"")</f>
        <v>112440262</v>
      </c>
      <c r="AC1785" s="47">
        <f>_xlfn.XLOOKUP($F1785,Main_OG!$D$1:$D$766,Main_OG!AK$1:AK$766,"")</f>
        <v>552818</v>
      </c>
      <c r="AD1785" s="47">
        <f>_xlfn.XLOOKUP($F1785,Main_OG!$D$1:$D$766,Main_OG!AL$1:AL$766,"")</f>
        <v>111625950</v>
      </c>
      <c r="AE1785" s="47">
        <f>_xlfn.XLOOKUP($F1785,Main_OG!$D$1:$D$766,Main_OG!AM$1:AM$766,"")</f>
        <v>0</v>
      </c>
      <c r="AF1785" s="48">
        <f>_xlfn.XLOOKUP($F1785,Main_OG!$D$1:$D$766,Main_OG!Z$1:Z$766,"")</f>
        <v>2.2799999999999998</v>
      </c>
      <c r="AG1785" s="48">
        <f>_xlfn.XLOOKUP($F1785,Main_OG!$D$1:$D$766,Main_OG!AA$1:AA$766,"")</f>
        <v>2.2935982820086371</v>
      </c>
      <c r="AH1785" s="48">
        <f>_xlfn.XLOOKUP($F1785,Main_OG!$D$1:$D$766,Main_OG!AB$1:AB$766,"")</f>
        <v>17.815786882646659</v>
      </c>
      <c r="AI1785" s="48">
        <f>_xlfn.XLOOKUP($F1785,Main_OG!$D$1:$D$766,Main_OG!AC$1:AC$766,"")</f>
        <v>4.87</v>
      </c>
      <c r="AJ1785" s="48">
        <f>_xlfn.XLOOKUP($F1785,Main_OG!$D$1:$D$766,Main_OG!AD$1:AD$766,"")</f>
        <v>0.70992248279802228</v>
      </c>
    </row>
    <row r="1786" spans="2:36" x14ac:dyDescent="0.35">
      <c r="B1786" s="36" t="s">
        <v>2902</v>
      </c>
      <c r="C1786" s="45" t="s">
        <v>310</v>
      </c>
      <c r="D1786" s="45" t="s">
        <v>4473</v>
      </c>
      <c r="E1786" s="36" t="s">
        <v>4517</v>
      </c>
      <c r="F1786" s="36" t="str">
        <f t="shared" si="81"/>
        <v>2011_IN</v>
      </c>
      <c r="G1786" s="45">
        <v>2011</v>
      </c>
      <c r="H1786" s="45">
        <f>_xlfn.XLOOKUP(J1786,Main_OG!$B$1:$B$766,Main_OG!$O$1:$O$766,"")</f>
        <v>0</v>
      </c>
      <c r="I1786" s="45">
        <f>_xlfn.XLOOKUP(F1786,Main_OG!$D$1:$D$766,Main_OG!$J$1:$J$766,"")</f>
        <v>0</v>
      </c>
      <c r="J1786" s="45" t="s">
        <v>310</v>
      </c>
      <c r="K1786" s="45" t="str">
        <f t="shared" si="82"/>
        <v>Northern Indiana Pub Serv Co_IN</v>
      </c>
      <c r="L1786" s="45" t="str">
        <f t="shared" si="83"/>
        <v>Northern Indiana Public Service Co_IN</v>
      </c>
      <c r="M1786" s="45" t="s">
        <v>2908</v>
      </c>
      <c r="N1786" s="45">
        <v>1</v>
      </c>
      <c r="O1786" s="45">
        <v>54625</v>
      </c>
      <c r="P1786" s="45">
        <v>2420</v>
      </c>
      <c r="Q1786" s="45">
        <v>399907</v>
      </c>
      <c r="R1786" s="45">
        <v>20708</v>
      </c>
      <c r="S1786" s="45">
        <v>4031311</v>
      </c>
      <c r="T1786" s="45">
        <v>9257585</v>
      </c>
      <c r="U1786" s="45">
        <v>3526534</v>
      </c>
      <c r="V1786" s="45">
        <v>9.74</v>
      </c>
      <c r="W1786" s="45">
        <v>9.86</v>
      </c>
      <c r="X1786" s="45">
        <v>6.29</v>
      </c>
      <c r="Y1786" s="45">
        <v>11.17</v>
      </c>
      <c r="Z1786" s="46">
        <v>321532.79999999999</v>
      </c>
      <c r="AA1786" s="46">
        <v>49335.655376117225</v>
      </c>
      <c r="AB1786" s="47">
        <f>_xlfn.XLOOKUP($F1786,Main_OG!$D$1:$D$766,Main_OG!AJ$1:AJ$766,"")</f>
        <v>105179496</v>
      </c>
      <c r="AC1786" s="47">
        <f>_xlfn.XLOOKUP($F1786,Main_OG!$D$1:$D$766,Main_OG!AK$1:AK$766,"")</f>
        <v>3482912.4</v>
      </c>
      <c r="AD1786" s="47">
        <f>_xlfn.XLOOKUP($F1786,Main_OG!$D$1:$D$766,Main_OG!AL$1:AL$766,"")</f>
        <v>161515530</v>
      </c>
      <c r="AE1786" s="47">
        <f>_xlfn.XLOOKUP($F1786,Main_OG!$D$1:$D$766,Main_OG!AM$1:AM$766,"")</f>
        <v>0</v>
      </c>
      <c r="AF1786" s="48">
        <f>_xlfn.XLOOKUP($F1786,Main_OG!$D$1:$D$766,Main_OG!Z$1:Z$766,"")</f>
        <v>0</v>
      </c>
      <c r="AG1786" s="48">
        <f>_xlfn.XLOOKUP($F1786,Main_OG!$D$1:$D$766,Main_OG!AA$1:AA$766,"")</f>
        <v>2.3089180475565318</v>
      </c>
      <c r="AH1786" s="48">
        <f>_xlfn.XLOOKUP($F1786,Main_OG!$D$1:$D$766,Main_OG!AB$1:AB$766,"")</f>
        <v>22.758921780738341</v>
      </c>
      <c r="AI1786" s="48">
        <f>_xlfn.XLOOKUP($F1786,Main_OG!$D$1:$D$766,Main_OG!AC$1:AC$766,"")</f>
        <v>4.6524343752411106</v>
      </c>
      <c r="AJ1786" s="48">
        <f>_xlfn.XLOOKUP($F1786,Main_OG!$D$1:$D$766,Main_OG!AD$1:AD$766,"")</f>
        <v>0.75949643062398253</v>
      </c>
    </row>
    <row r="1787" spans="2:36" x14ac:dyDescent="0.35">
      <c r="B1787" s="36" t="s">
        <v>2902</v>
      </c>
      <c r="C1787" s="45" t="s">
        <v>310</v>
      </c>
      <c r="D1787" s="45" t="s">
        <v>4473</v>
      </c>
      <c r="E1787" s="36" t="s">
        <v>4517</v>
      </c>
      <c r="F1787" s="36" t="str">
        <f t="shared" si="81"/>
        <v>2012_IN</v>
      </c>
      <c r="G1787" s="45">
        <v>2012</v>
      </c>
      <c r="H1787" s="45">
        <f>_xlfn.XLOOKUP(J1787,Main_OG!$B$1:$B$766,Main_OG!$O$1:$O$766,"")</f>
        <v>0</v>
      </c>
      <c r="I1787" s="45">
        <f>_xlfn.XLOOKUP(F1787,Main_OG!$D$1:$D$766,Main_OG!$J$1:$J$766,"")</f>
        <v>0</v>
      </c>
      <c r="J1787" s="45" t="s">
        <v>310</v>
      </c>
      <c r="K1787" s="45" t="str">
        <f t="shared" si="82"/>
        <v>Northern Indiana Pub Serv Co_IN</v>
      </c>
      <c r="L1787" s="45" t="str">
        <f t="shared" si="83"/>
        <v>Northern Indiana Public Service Co_IN</v>
      </c>
      <c r="M1787" s="45" t="s">
        <v>2909</v>
      </c>
      <c r="N1787" s="45">
        <v>1</v>
      </c>
      <c r="O1787" s="45">
        <v>54649</v>
      </c>
      <c r="P1787" s="45">
        <v>2448</v>
      </c>
      <c r="Q1787" s="45">
        <v>400398</v>
      </c>
      <c r="R1787" s="45">
        <v>20290</v>
      </c>
      <c r="S1787" s="45">
        <v>3961872</v>
      </c>
      <c r="T1787" s="45">
        <v>9250977</v>
      </c>
      <c r="U1787" s="45">
        <v>3524316</v>
      </c>
      <c r="V1787" s="45">
        <v>9.5603745999999994</v>
      </c>
      <c r="W1787" s="45">
        <v>10.750503999999999</v>
      </c>
      <c r="X1787" s="45">
        <v>6.3706189999999996</v>
      </c>
      <c r="Y1787" s="45">
        <v>11.643749</v>
      </c>
      <c r="Z1787" s="46">
        <v>323876.2</v>
      </c>
      <c r="AA1787" s="46">
        <v>49530.011443665069</v>
      </c>
      <c r="AB1787" s="47">
        <f>_xlfn.XLOOKUP($F1787,Main_OG!$D$1:$D$766,Main_OG!AJ$1:AJ$766,"")</f>
        <v>93173864</v>
      </c>
      <c r="AC1787" s="47">
        <f>_xlfn.XLOOKUP($F1787,Main_OG!$D$1:$D$766,Main_OG!AK$1:AK$766,"")</f>
        <v>2478722</v>
      </c>
      <c r="AD1787" s="47">
        <f>_xlfn.XLOOKUP($F1787,Main_OG!$D$1:$D$766,Main_OG!AL$1:AL$766,"")</f>
        <v>226471182</v>
      </c>
      <c r="AE1787" s="47">
        <f>_xlfn.XLOOKUP($F1787,Main_OG!$D$1:$D$766,Main_OG!AM$1:AM$766,"")</f>
        <v>0</v>
      </c>
      <c r="AF1787" s="48">
        <f>_xlfn.XLOOKUP($F1787,Main_OG!$D$1:$D$766,Main_OG!Z$1:Z$766,"")</f>
        <v>0</v>
      </c>
      <c r="AG1787" s="48">
        <f>_xlfn.XLOOKUP($F1787,Main_OG!$D$1:$D$766,Main_OG!AA$1:AA$766,"")</f>
        <v>2.324237813104427</v>
      </c>
      <c r="AH1787" s="48">
        <f>_xlfn.XLOOKUP($F1787,Main_OG!$D$1:$D$766,Main_OG!AB$1:AB$766,"")</f>
        <v>23.49195884567845</v>
      </c>
      <c r="AI1787" s="48">
        <f>_xlfn.XLOOKUP($F1787,Main_OG!$D$1:$D$766,Main_OG!AC$1:AC$766,"")</f>
        <v>3.503818060367514</v>
      </c>
      <c r="AJ1787" s="48">
        <f>_xlfn.XLOOKUP($F1787,Main_OG!$D$1:$D$766,Main_OG!AD$1:AD$766,"")</f>
        <v>0.75442193202762442</v>
      </c>
    </row>
    <row r="1788" spans="2:36" x14ac:dyDescent="0.35">
      <c r="B1788" s="36" t="s">
        <v>2902</v>
      </c>
      <c r="C1788" s="45" t="s">
        <v>310</v>
      </c>
      <c r="D1788" s="45" t="s">
        <v>4473</v>
      </c>
      <c r="E1788" s="36" t="s">
        <v>4517</v>
      </c>
      <c r="F1788" s="36" t="str">
        <f t="shared" si="81"/>
        <v>2013_IN</v>
      </c>
      <c r="G1788" s="45">
        <v>2013</v>
      </c>
      <c r="H1788" s="45">
        <f>_xlfn.XLOOKUP(J1788,Main_OG!$B$1:$B$766,Main_OG!$O$1:$O$766,"")</f>
        <v>0</v>
      </c>
      <c r="I1788" s="45">
        <f>_xlfn.XLOOKUP(F1788,Main_OG!$D$1:$D$766,Main_OG!$J$1:$J$766,"")</f>
        <v>0</v>
      </c>
      <c r="J1788" s="45" t="s">
        <v>310</v>
      </c>
      <c r="K1788" s="45" t="str">
        <f t="shared" si="82"/>
        <v>Northern Indiana Pub Serv Co_IN</v>
      </c>
      <c r="L1788" s="45" t="str">
        <f t="shared" si="83"/>
        <v>Northern Indiana Public Service Co_IN</v>
      </c>
      <c r="M1788" s="45" t="s">
        <v>2910</v>
      </c>
      <c r="N1788" s="45">
        <v>1</v>
      </c>
      <c r="O1788" s="45">
        <v>54913</v>
      </c>
      <c r="P1788" s="45">
        <v>2384</v>
      </c>
      <c r="Q1788" s="45">
        <v>401455</v>
      </c>
      <c r="R1788" s="45">
        <v>21222</v>
      </c>
      <c r="S1788" s="45">
        <v>3992698</v>
      </c>
      <c r="T1788" s="45">
        <v>9339677</v>
      </c>
      <c r="U1788" s="45">
        <v>3444738</v>
      </c>
      <c r="V1788" s="45">
        <v>9.8741871999999997</v>
      </c>
      <c r="W1788" s="45">
        <v>11.151189</v>
      </c>
      <c r="X1788" s="45">
        <v>6.7740469000000001</v>
      </c>
      <c r="Y1788" s="45">
        <v>12.385305000000001</v>
      </c>
      <c r="Z1788" s="46">
        <v>333207.40000000002</v>
      </c>
      <c r="AA1788" s="46">
        <v>50712.060968788879</v>
      </c>
      <c r="AB1788" s="47">
        <f>_xlfn.XLOOKUP($F1788,Main_OG!$D$1:$D$766,Main_OG!AJ$1:AJ$766,"")</f>
        <v>93043302</v>
      </c>
      <c r="AC1788" s="47">
        <f>_xlfn.XLOOKUP($F1788,Main_OG!$D$1:$D$766,Main_OG!AK$1:AK$766,"")</f>
        <v>3942861.4</v>
      </c>
      <c r="AD1788" s="47">
        <f>_xlfn.XLOOKUP($F1788,Main_OG!$D$1:$D$766,Main_OG!AL$1:AL$766,"")</f>
        <v>153252544</v>
      </c>
      <c r="AE1788" s="47">
        <f>_xlfn.XLOOKUP($F1788,Main_OG!$D$1:$D$766,Main_OG!AM$1:AM$766,"")</f>
        <v>0</v>
      </c>
      <c r="AF1788" s="48">
        <f>_xlfn.XLOOKUP($F1788,Main_OG!$D$1:$D$766,Main_OG!Z$1:Z$766,"")</f>
        <v>2.66</v>
      </c>
      <c r="AG1788" s="48">
        <f>_xlfn.XLOOKUP($F1788,Main_OG!$D$1:$D$766,Main_OG!AA$1:AA$766,"")</f>
        <v>2.3089180475565318</v>
      </c>
      <c r="AH1788" s="48">
        <f>_xlfn.XLOOKUP($F1788,Main_OG!$D$1:$D$766,Main_OG!AB$1:AB$766,"")</f>
        <v>22.96</v>
      </c>
      <c r="AI1788" s="48">
        <f>_xlfn.XLOOKUP($F1788,Main_OG!$D$1:$D$766,Main_OG!AC$1:AC$766,"")</f>
        <v>4.04</v>
      </c>
      <c r="AJ1788" s="48">
        <f>_xlfn.XLOOKUP($F1788,Main_OG!$D$1:$D$766,Main_OG!AD$1:AD$766,"")</f>
        <v>0.73100116927520231</v>
      </c>
    </row>
    <row r="1789" spans="2:36" x14ac:dyDescent="0.35">
      <c r="B1789" s="36" t="s">
        <v>2902</v>
      </c>
      <c r="C1789" s="45" t="s">
        <v>310</v>
      </c>
      <c r="D1789" s="45" t="s">
        <v>4473</v>
      </c>
      <c r="E1789" s="36" t="s">
        <v>4517</v>
      </c>
      <c r="F1789" s="36" t="str">
        <f t="shared" si="81"/>
        <v>2014_IN</v>
      </c>
      <c r="G1789" s="45">
        <v>2014</v>
      </c>
      <c r="H1789" s="45">
        <f>_xlfn.XLOOKUP(J1789,Main_OG!$B$1:$B$766,Main_OG!$O$1:$O$766,"")</f>
        <v>0</v>
      </c>
      <c r="I1789" s="45">
        <f>_xlfn.XLOOKUP(F1789,Main_OG!$D$1:$D$766,Main_OG!$J$1:$J$766,"")</f>
        <v>0</v>
      </c>
      <c r="J1789" s="45" t="s">
        <v>310</v>
      </c>
      <c r="K1789" s="45" t="str">
        <f t="shared" si="82"/>
        <v>Northern Indiana Pub Serv Co_IN</v>
      </c>
      <c r="L1789" s="45" t="str">
        <f t="shared" si="83"/>
        <v>Northern Indiana Public Service Co_IN</v>
      </c>
      <c r="M1789" s="45" t="s">
        <v>2911</v>
      </c>
      <c r="N1789" s="45">
        <v>1</v>
      </c>
      <c r="O1789" s="45">
        <v>55385</v>
      </c>
      <c r="P1789" s="45">
        <v>2352</v>
      </c>
      <c r="Q1789" s="45">
        <v>403272</v>
      </c>
      <c r="R1789" s="45">
        <v>20506</v>
      </c>
      <c r="S1789" s="45">
        <v>3991852</v>
      </c>
      <c r="T1789" s="45">
        <v>10114222</v>
      </c>
      <c r="U1789" s="45">
        <v>3384222</v>
      </c>
      <c r="V1789" s="45">
        <v>10.197016</v>
      </c>
      <c r="W1789" s="45">
        <v>11.642761</v>
      </c>
      <c r="X1789" s="45">
        <v>7.1539866999999999</v>
      </c>
      <c r="Y1789" s="45">
        <v>12.948990999999999</v>
      </c>
      <c r="Z1789" s="46">
        <v>343827.8</v>
      </c>
      <c r="AA1789" s="46">
        <v>52126.563007171448</v>
      </c>
      <c r="AB1789" s="47">
        <f>_xlfn.XLOOKUP($F1789,Main_OG!$D$1:$D$766,Main_OG!AJ$1:AJ$766,"")</f>
        <v>97120070</v>
      </c>
      <c r="AC1789" s="47">
        <f>_xlfn.XLOOKUP($F1789,Main_OG!$D$1:$D$766,Main_OG!AK$1:AK$766,"")</f>
        <v>4299352</v>
      </c>
      <c r="AD1789" s="47">
        <f>_xlfn.XLOOKUP($F1789,Main_OG!$D$1:$D$766,Main_OG!AL$1:AL$766,"")</f>
        <v>151931500</v>
      </c>
      <c r="AE1789" s="47">
        <f>_xlfn.XLOOKUP($F1789,Main_OG!$D$1:$D$766,Main_OG!AM$1:AM$766,"")</f>
        <v>0</v>
      </c>
      <c r="AF1789" s="48">
        <f>_xlfn.XLOOKUP($F1789,Main_OG!$D$1:$D$766,Main_OG!Z$1:Z$766,"")</f>
        <v>2.76</v>
      </c>
      <c r="AG1789" s="48">
        <f>_xlfn.XLOOKUP($F1789,Main_OG!$D$1:$D$766,Main_OG!AA$1:AA$766,"")</f>
        <v>2.322195177698041</v>
      </c>
      <c r="AH1789" s="48">
        <f>_xlfn.XLOOKUP($F1789,Main_OG!$D$1:$D$766,Main_OG!AB$1:AB$766,"")</f>
        <v>20.48845299552563</v>
      </c>
      <c r="AI1789" s="48">
        <f>_xlfn.XLOOKUP($F1789,Main_OG!$D$1:$D$766,Main_OG!AC$1:AC$766,"")</f>
        <v>4.9924248044436963</v>
      </c>
      <c r="AJ1789" s="48">
        <f>_xlfn.XLOOKUP($F1789,Main_OG!$D$1:$D$766,Main_OG!AD$1:AD$766,"")</f>
        <v>0.68548682032632846</v>
      </c>
    </row>
    <row r="1790" spans="2:36" x14ac:dyDescent="0.35">
      <c r="B1790" s="36" t="s">
        <v>2902</v>
      </c>
      <c r="C1790" s="45" t="s">
        <v>310</v>
      </c>
      <c r="D1790" s="45" t="s">
        <v>4473</v>
      </c>
      <c r="E1790" s="36" t="s">
        <v>4517</v>
      </c>
      <c r="F1790" s="36" t="str">
        <f t="shared" si="81"/>
        <v>2015_IN</v>
      </c>
      <c r="G1790" s="45">
        <v>2015</v>
      </c>
      <c r="H1790" s="45">
        <f>_xlfn.XLOOKUP(J1790,Main_OG!$B$1:$B$766,Main_OG!$O$1:$O$766,"")</f>
        <v>0</v>
      </c>
      <c r="I1790" s="45">
        <f>_xlfn.XLOOKUP(F1790,Main_OG!$D$1:$D$766,Main_OG!$J$1:$J$766,"")</f>
        <v>0</v>
      </c>
      <c r="J1790" s="45" t="s">
        <v>310</v>
      </c>
      <c r="K1790" s="45" t="str">
        <f t="shared" si="82"/>
        <v>Northern Indiana Pub Serv Co_IN</v>
      </c>
      <c r="L1790" s="45" t="str">
        <f t="shared" si="83"/>
        <v>Northern Indiana Public Service Co_IN</v>
      </c>
      <c r="M1790" s="45" t="s">
        <v>2912</v>
      </c>
      <c r="N1790" s="45">
        <v>1</v>
      </c>
      <c r="O1790" s="45">
        <v>55795</v>
      </c>
      <c r="P1790" s="45">
        <v>2343</v>
      </c>
      <c r="Q1790" s="45">
        <v>404889</v>
      </c>
      <c r="R1790" s="45">
        <v>21016</v>
      </c>
      <c r="S1790" s="45">
        <v>3983512</v>
      </c>
      <c r="T1790" s="45">
        <v>9249137</v>
      </c>
      <c r="U1790" s="45">
        <v>3309929</v>
      </c>
      <c r="V1790" s="45">
        <v>9.9195851000000008</v>
      </c>
      <c r="W1790" s="45">
        <v>11.538057</v>
      </c>
      <c r="X1790" s="45">
        <v>7.0037020999999999</v>
      </c>
      <c r="Y1790" s="45">
        <v>12.903506</v>
      </c>
      <c r="Z1790" s="46">
        <v>341205.2</v>
      </c>
      <c r="AA1790" s="46">
        <v>51608.28757175817</v>
      </c>
      <c r="AB1790" s="47">
        <f>_xlfn.XLOOKUP($F1790,Main_OG!$D$1:$D$766,Main_OG!AJ$1:AJ$766,"")</f>
        <v>78232886</v>
      </c>
      <c r="AC1790" s="47">
        <f>_xlfn.XLOOKUP($F1790,Main_OG!$D$1:$D$766,Main_OG!AK$1:AK$766,"")</f>
        <v>4439134</v>
      </c>
      <c r="AD1790" s="47">
        <f>_xlfn.XLOOKUP($F1790,Main_OG!$D$1:$D$766,Main_OG!AL$1:AL$766,"")</f>
        <v>250128744</v>
      </c>
      <c r="AE1790" s="47">
        <f>_xlfn.XLOOKUP($F1790,Main_OG!$D$1:$D$766,Main_OG!AM$1:AM$766,"")</f>
        <v>0</v>
      </c>
      <c r="AF1790" s="48">
        <f>_xlfn.XLOOKUP($F1790,Main_OG!$D$1:$D$766,Main_OG!Z$1:Z$766,"")</f>
        <v>0</v>
      </c>
      <c r="AG1790" s="48">
        <f>_xlfn.XLOOKUP($F1790,Main_OG!$D$1:$D$766,Main_OG!AA$1:AA$766,"")</f>
        <v>2.3199999999999998</v>
      </c>
      <c r="AH1790" s="48">
        <f>_xlfn.XLOOKUP($F1790,Main_OG!$D$1:$D$766,Main_OG!AB$1:AB$766,"")</f>
        <v>12.08771849023859</v>
      </c>
      <c r="AI1790" s="48">
        <f>_xlfn.XLOOKUP($F1790,Main_OG!$D$1:$D$766,Main_OG!AC$1:AC$766,"")</f>
        <v>3.3843619636206599</v>
      </c>
      <c r="AJ1790" s="48">
        <f>_xlfn.XLOOKUP($F1790,Main_OG!$D$1:$D$766,Main_OG!AD$1:AD$766,"")</f>
        <v>0.66963877086385626</v>
      </c>
    </row>
    <row r="1791" spans="2:36" x14ac:dyDescent="0.35">
      <c r="B1791" s="36" t="s">
        <v>2902</v>
      </c>
      <c r="C1791" s="45" t="s">
        <v>310</v>
      </c>
      <c r="D1791" s="45" t="s">
        <v>4473</v>
      </c>
      <c r="E1791" s="36" t="s">
        <v>4517</v>
      </c>
      <c r="F1791" s="36" t="str">
        <f t="shared" si="81"/>
        <v>2016_IN</v>
      </c>
      <c r="G1791" s="45">
        <v>2016</v>
      </c>
      <c r="H1791" s="45">
        <f>_xlfn.XLOOKUP(J1791,Main_OG!$B$1:$B$766,Main_OG!$O$1:$O$766,"")</f>
        <v>0</v>
      </c>
      <c r="I1791" s="45">
        <f>_xlfn.XLOOKUP(F1791,Main_OG!$D$1:$D$766,Main_OG!$J$1:$J$766,"")</f>
        <v>0</v>
      </c>
      <c r="J1791" s="45" t="s">
        <v>310</v>
      </c>
      <c r="K1791" s="45" t="str">
        <f t="shared" si="82"/>
        <v>Northern Indiana Pub Serv Co_IN</v>
      </c>
      <c r="L1791" s="45" t="str">
        <f t="shared" si="83"/>
        <v>Northern Indiana Public Service Co_IN</v>
      </c>
      <c r="M1791" s="45" t="s">
        <v>2913</v>
      </c>
      <c r="N1791" s="45">
        <v>1</v>
      </c>
      <c r="O1791" s="45">
        <v>56348</v>
      </c>
      <c r="P1791" s="45">
        <v>2313</v>
      </c>
      <c r="Q1791" s="45">
        <v>407268</v>
      </c>
      <c r="R1791" s="45">
        <v>20913</v>
      </c>
      <c r="S1791" s="45">
        <v>3994697</v>
      </c>
      <c r="T1791" s="45">
        <v>9281765</v>
      </c>
      <c r="U1791" s="45">
        <v>3514821</v>
      </c>
      <c r="V1791" s="45">
        <v>9.8197293999999999</v>
      </c>
      <c r="W1791" s="45">
        <v>11.79725</v>
      </c>
      <c r="X1791" s="45">
        <v>6.8112304000000004</v>
      </c>
      <c r="Y1791" s="45">
        <v>13.013007</v>
      </c>
      <c r="Z1791" s="46">
        <v>348439.2</v>
      </c>
      <c r="AA1791" s="46">
        <v>52492.400455686424</v>
      </c>
      <c r="AB1791" s="47">
        <f>_xlfn.XLOOKUP($F1791,Main_OG!$D$1:$D$766,Main_OG!AJ$1:AJ$766,"")</f>
        <v>72028054</v>
      </c>
      <c r="AC1791" s="47">
        <f>_xlfn.XLOOKUP($F1791,Main_OG!$D$1:$D$766,Main_OG!AK$1:AK$766,"")</f>
        <v>1994116</v>
      </c>
      <c r="AD1791" s="47">
        <f>_xlfn.XLOOKUP($F1791,Main_OG!$D$1:$D$766,Main_OG!AL$1:AL$766,"")</f>
        <v>304810926</v>
      </c>
      <c r="AE1791" s="47">
        <f>_xlfn.XLOOKUP($F1791,Main_OG!$D$1:$D$766,Main_OG!AM$1:AM$766,"")</f>
        <v>0</v>
      </c>
      <c r="AF1791" s="48">
        <f>_xlfn.XLOOKUP($F1791,Main_OG!$D$1:$D$766,Main_OG!Z$1:Z$766,"")</f>
        <v>0</v>
      </c>
      <c r="AG1791" s="48">
        <f>_xlfn.XLOOKUP($F1791,Main_OG!$D$1:$D$766,Main_OG!AA$1:AA$766,"")</f>
        <v>2.2143440282408582</v>
      </c>
      <c r="AH1791" s="48">
        <f>_xlfn.XLOOKUP($F1791,Main_OG!$D$1:$D$766,Main_OG!AB$1:AB$766,"")</f>
        <v>11.309272049594229</v>
      </c>
      <c r="AI1791" s="48">
        <f>_xlfn.XLOOKUP($F1791,Main_OG!$D$1:$D$766,Main_OG!AC$1:AC$766,"")</f>
        <v>2.92</v>
      </c>
      <c r="AJ1791" s="48">
        <f>_xlfn.XLOOKUP($F1791,Main_OG!$D$1:$D$766,Main_OG!AD$1:AD$766,"")</f>
        <v>0.65636700530415037</v>
      </c>
    </row>
    <row r="1792" spans="2:36" x14ac:dyDescent="0.35">
      <c r="B1792" s="36" t="s">
        <v>2902</v>
      </c>
      <c r="C1792" s="45" t="s">
        <v>310</v>
      </c>
      <c r="D1792" s="45" t="s">
        <v>4473</v>
      </c>
      <c r="E1792" s="36" t="s">
        <v>4517</v>
      </c>
      <c r="F1792" s="36" t="str">
        <f t="shared" si="81"/>
        <v>2017_IN</v>
      </c>
      <c r="G1792" s="45">
        <v>2017</v>
      </c>
      <c r="H1792" s="45">
        <f>_xlfn.XLOOKUP(J1792,Main_OG!$B$1:$B$766,Main_OG!$O$1:$O$766,"")</f>
        <v>0</v>
      </c>
      <c r="I1792" s="45">
        <f>_xlfn.XLOOKUP(F1792,Main_OG!$D$1:$D$766,Main_OG!$J$1:$J$766,"")</f>
        <v>0</v>
      </c>
      <c r="J1792" s="45" t="s">
        <v>310</v>
      </c>
      <c r="K1792" s="45" t="str">
        <f t="shared" si="82"/>
        <v>Northern Indiana Pub Serv Co_IN</v>
      </c>
      <c r="L1792" s="45" t="str">
        <f t="shared" si="83"/>
        <v>Northern Indiana Public Service Co_IN</v>
      </c>
      <c r="M1792" s="45" t="s">
        <v>2914</v>
      </c>
      <c r="N1792" s="45">
        <v>1</v>
      </c>
      <c r="O1792" s="45">
        <v>56875</v>
      </c>
      <c r="P1792" s="45">
        <v>2313</v>
      </c>
      <c r="Q1792" s="45">
        <v>409401</v>
      </c>
      <c r="R1792" s="45">
        <v>20036</v>
      </c>
      <c r="S1792" s="45">
        <v>3901604</v>
      </c>
      <c r="T1792" s="45">
        <v>9469711</v>
      </c>
      <c r="U1792" s="45">
        <v>3301699</v>
      </c>
      <c r="V1792" s="45">
        <v>11.226293</v>
      </c>
      <c r="W1792" s="45">
        <v>13.260377</v>
      </c>
      <c r="X1792" s="45">
        <v>7.3874271</v>
      </c>
      <c r="Y1792" s="45">
        <v>14.443203</v>
      </c>
      <c r="Z1792" s="46">
        <v>357535.8</v>
      </c>
      <c r="AA1792" s="46">
        <v>53667.389765460211</v>
      </c>
      <c r="AB1792" s="47">
        <f>_xlfn.XLOOKUP($F1792,Main_OG!$D$1:$D$766,Main_OG!AJ$1:AJ$766,"")</f>
        <v>70900324</v>
      </c>
      <c r="AC1792" s="47">
        <f>_xlfn.XLOOKUP($F1792,Main_OG!$D$1:$D$766,Main_OG!AK$1:AK$766,"")</f>
        <v>431220</v>
      </c>
      <c r="AD1792" s="47">
        <f>_xlfn.XLOOKUP($F1792,Main_OG!$D$1:$D$766,Main_OG!AL$1:AL$766,"")</f>
        <v>272616566</v>
      </c>
      <c r="AE1792" s="47">
        <f>_xlfn.XLOOKUP($F1792,Main_OG!$D$1:$D$766,Main_OG!AM$1:AM$766,"")</f>
        <v>0</v>
      </c>
      <c r="AF1792" s="48">
        <f>_xlfn.XLOOKUP($F1792,Main_OG!$D$1:$D$766,Main_OG!Z$1:Z$766,"")</f>
        <v>0</v>
      </c>
      <c r="AG1792" s="48">
        <f>_xlfn.XLOOKUP($F1792,Main_OG!$D$1:$D$766,Main_OG!AA$1:AA$766,"")</f>
        <v>2.1875855044172008</v>
      </c>
      <c r="AH1792" s="48">
        <f>_xlfn.XLOOKUP($F1792,Main_OG!$D$1:$D$766,Main_OG!AB$1:AB$766,"")</f>
        <v>14.73443638842941</v>
      </c>
      <c r="AI1792" s="48">
        <f>_xlfn.XLOOKUP($F1792,Main_OG!$D$1:$D$766,Main_OG!AC$1:AC$766,"")</f>
        <v>3.7243523928232452</v>
      </c>
      <c r="AJ1792" s="48">
        <f>_xlfn.XLOOKUP($F1792,Main_OG!$D$1:$D$766,Main_OG!AD$1:AD$766,"")</f>
        <v>0.62802788237371954</v>
      </c>
    </row>
    <row r="1793" spans="2:36" x14ac:dyDescent="0.35">
      <c r="B1793" s="36" t="s">
        <v>2902</v>
      </c>
      <c r="C1793" s="45" t="s">
        <v>310</v>
      </c>
      <c r="D1793" s="45" t="s">
        <v>4473</v>
      </c>
      <c r="E1793" s="36" t="s">
        <v>4517</v>
      </c>
      <c r="F1793" s="36" t="str">
        <f t="shared" si="81"/>
        <v>2018_IN</v>
      </c>
      <c r="G1793" s="45">
        <v>2018</v>
      </c>
      <c r="H1793" s="45">
        <f>_xlfn.XLOOKUP(J1793,Main_OG!$B$1:$B$766,Main_OG!$O$1:$O$766,"")</f>
        <v>0</v>
      </c>
      <c r="I1793" s="45">
        <f>_xlfn.XLOOKUP(F1793,Main_OG!$D$1:$D$766,Main_OG!$J$1:$J$766,"")</f>
        <v>0</v>
      </c>
      <c r="J1793" s="45" t="s">
        <v>310</v>
      </c>
      <c r="K1793" s="45" t="str">
        <f t="shared" si="82"/>
        <v>Northern Indiana Pub Serv Co_IN</v>
      </c>
      <c r="L1793" s="45" t="str">
        <f t="shared" si="83"/>
        <v>Northern Indiana Public Service Co_IN</v>
      </c>
      <c r="M1793" s="45" t="s">
        <v>2915</v>
      </c>
      <c r="N1793" s="45">
        <v>1</v>
      </c>
      <c r="O1793" s="45">
        <v>57339</v>
      </c>
      <c r="P1793" s="45">
        <v>2284</v>
      </c>
      <c r="Q1793" s="45">
        <v>412267</v>
      </c>
      <c r="R1793" s="45">
        <v>21191</v>
      </c>
      <c r="S1793" s="45">
        <v>3947777</v>
      </c>
      <c r="T1793" s="45">
        <v>8829536</v>
      </c>
      <c r="U1793" s="45">
        <v>3535168</v>
      </c>
      <c r="V1793" s="45">
        <v>10.442169</v>
      </c>
      <c r="W1793" s="45">
        <v>12.861155</v>
      </c>
      <c r="X1793" s="45">
        <v>6.9671702</v>
      </c>
      <c r="Y1793" s="45">
        <v>13.993168000000001</v>
      </c>
      <c r="Z1793" s="46">
        <v>368762.9</v>
      </c>
      <c r="AA1793" s="46">
        <v>55051.719934713554</v>
      </c>
      <c r="AB1793" s="47">
        <f>_xlfn.XLOOKUP($F1793,Main_OG!$D$1:$D$766,Main_OG!AJ$1:AJ$766,"")</f>
        <v>78159404</v>
      </c>
      <c r="AC1793" s="47">
        <f>_xlfn.XLOOKUP($F1793,Main_OG!$D$1:$D$766,Main_OG!AK$1:AK$766,"")</f>
        <v>466420</v>
      </c>
      <c r="AD1793" s="47">
        <f>_xlfn.XLOOKUP($F1793,Main_OG!$D$1:$D$766,Main_OG!AL$1:AL$766,"")</f>
        <v>401723314</v>
      </c>
      <c r="AE1793" s="47">
        <f>_xlfn.XLOOKUP($F1793,Main_OG!$D$1:$D$766,Main_OG!AM$1:AM$766,"")</f>
        <v>0</v>
      </c>
      <c r="AF1793" s="48">
        <f>_xlfn.XLOOKUP($F1793,Main_OG!$D$1:$D$766,Main_OG!Z$1:Z$766,"")</f>
        <v>2.35</v>
      </c>
      <c r="AG1793" s="48">
        <f>_xlfn.XLOOKUP($F1793,Main_OG!$D$1:$D$766,Main_OG!AA$1:AA$766,"")</f>
        <v>2.1875855044172008</v>
      </c>
      <c r="AH1793" s="48">
        <f>_xlfn.XLOOKUP($F1793,Main_OG!$D$1:$D$766,Main_OG!AB$1:AB$766,"")</f>
        <v>17.134646247082848</v>
      </c>
      <c r="AI1793" s="48">
        <f>_xlfn.XLOOKUP($F1793,Main_OG!$D$1:$D$766,Main_OG!AC$1:AC$766,"")</f>
        <v>3.8713752811270652</v>
      </c>
      <c r="AJ1793" s="48">
        <f>_xlfn.XLOOKUP($F1793,Main_OG!$D$1:$D$766,Main_OG!AD$1:AD$766,"")</f>
        <v>0.62810595158289428</v>
      </c>
    </row>
    <row r="1794" spans="2:36" x14ac:dyDescent="0.35">
      <c r="B1794" s="36" t="s">
        <v>2902</v>
      </c>
      <c r="C1794" s="45" t="s">
        <v>310</v>
      </c>
      <c r="D1794" s="45" t="s">
        <v>4473</v>
      </c>
      <c r="E1794" s="36" t="s">
        <v>4517</v>
      </c>
      <c r="F1794" s="36" t="str">
        <f t="shared" si="81"/>
        <v>2019_IN</v>
      </c>
      <c r="G1794" s="45">
        <v>2019</v>
      </c>
      <c r="H1794" s="45">
        <f>_xlfn.XLOOKUP(J1794,Main_OG!$B$1:$B$766,Main_OG!$O$1:$O$766,"")</f>
        <v>0</v>
      </c>
      <c r="I1794" s="45">
        <f>_xlfn.XLOOKUP(F1794,Main_OG!$D$1:$D$766,Main_OG!$J$1:$J$766,"")</f>
        <v>0</v>
      </c>
      <c r="J1794" s="45" t="s">
        <v>310</v>
      </c>
      <c r="K1794" s="45" t="str">
        <f t="shared" si="82"/>
        <v>Northern Indiana Pub Serv Co_IN</v>
      </c>
      <c r="L1794" s="45" t="str">
        <f t="shared" si="83"/>
        <v>Northern Indiana Public Service Co_IN</v>
      </c>
      <c r="M1794" s="45" t="s">
        <v>2916</v>
      </c>
      <c r="N1794" s="45">
        <v>1</v>
      </c>
      <c r="O1794" s="45">
        <v>57785</v>
      </c>
      <c r="P1794" s="45">
        <v>2256</v>
      </c>
      <c r="Q1794" s="45">
        <v>415534</v>
      </c>
      <c r="R1794" s="45">
        <v>20606</v>
      </c>
      <c r="S1794" s="45">
        <v>3856969</v>
      </c>
      <c r="T1794" s="45">
        <v>8466135</v>
      </c>
      <c r="U1794" s="45">
        <v>3369470</v>
      </c>
      <c r="V1794" s="45">
        <v>10.762399</v>
      </c>
      <c r="W1794" s="45">
        <v>12.994726999999999</v>
      </c>
      <c r="X1794" s="45">
        <v>7.1898097999999999</v>
      </c>
      <c r="Y1794" s="45">
        <v>14.293479</v>
      </c>
      <c r="Z1794" s="46">
        <v>371044.5</v>
      </c>
      <c r="AA1794" s="46">
        <v>55124.639541465542</v>
      </c>
      <c r="AB1794" s="47">
        <f>_xlfn.XLOOKUP($F1794,Main_OG!$D$1:$D$766,Main_OG!AJ$1:AJ$766,"")</f>
        <v>61811568</v>
      </c>
      <c r="AC1794" s="47">
        <f>_xlfn.XLOOKUP($F1794,Main_OG!$D$1:$D$766,Main_OG!AK$1:AK$766,"")</f>
        <v>482386</v>
      </c>
      <c r="AD1794" s="47">
        <f>_xlfn.XLOOKUP($F1794,Main_OG!$D$1:$D$766,Main_OG!AL$1:AL$766,"")</f>
        <v>460073338</v>
      </c>
      <c r="AE1794" s="47">
        <f>_xlfn.XLOOKUP($F1794,Main_OG!$D$1:$D$766,Main_OG!AM$1:AM$766,"")</f>
        <v>0</v>
      </c>
      <c r="AF1794" s="48">
        <f>_xlfn.XLOOKUP($F1794,Main_OG!$D$1:$D$766,Main_OG!Z$1:Z$766,"")</f>
        <v>2.2599999999999998</v>
      </c>
      <c r="AG1794" s="48">
        <f>_xlfn.XLOOKUP($F1794,Main_OG!$D$1:$D$766,Main_OG!AA$1:AA$766,"")</f>
        <v>2.176146746141439</v>
      </c>
      <c r="AH1794" s="48">
        <f>_xlfn.XLOOKUP($F1794,Main_OG!$D$1:$D$766,Main_OG!AB$1:AB$766,"")</f>
        <v>16.155101142605361</v>
      </c>
      <c r="AI1794" s="48">
        <f>_xlfn.XLOOKUP($F1794,Main_OG!$D$1:$D$766,Main_OG!AC$1:AC$766,"")</f>
        <v>2.59</v>
      </c>
      <c r="AJ1794" s="48">
        <f>_xlfn.XLOOKUP($F1794,Main_OG!$D$1:$D$766,Main_OG!AD$1:AD$766,"")</f>
        <v>0.60296766622862785</v>
      </c>
    </row>
    <row r="1795" spans="2:36" x14ac:dyDescent="0.35">
      <c r="B1795" s="36" t="s">
        <v>2902</v>
      </c>
      <c r="C1795" s="45" t="s">
        <v>310</v>
      </c>
      <c r="D1795" s="45" t="s">
        <v>4473</v>
      </c>
      <c r="E1795" s="36" t="s">
        <v>4517</v>
      </c>
      <c r="F1795" s="36" t="str">
        <f t="shared" ref="F1795:F1858" si="84">_xlfn.CONCAT(G1795,"_",J1795)</f>
        <v>2020_IN</v>
      </c>
      <c r="G1795" s="45">
        <v>2020</v>
      </c>
      <c r="H1795" s="45">
        <f>_xlfn.XLOOKUP(J1795,Main_OG!$B$1:$B$766,Main_OG!$O$1:$O$766,"")</f>
        <v>0</v>
      </c>
      <c r="I1795" s="45">
        <f>_xlfn.XLOOKUP(F1795,Main_OG!$D$1:$D$766,Main_OG!$J$1:$J$766,"")</f>
        <v>0</v>
      </c>
      <c r="J1795" s="45" t="s">
        <v>310</v>
      </c>
      <c r="K1795" s="45" t="str">
        <f t="shared" ref="K1795:K1858" si="85">_xlfn.CONCAT(B1795,"_",C1795)</f>
        <v>Northern Indiana Pub Serv Co_IN</v>
      </c>
      <c r="L1795" s="45" t="str">
        <f t="shared" ref="L1795:L1858" si="86">_xlfn.CONCAT(E1795,"_",C1795)</f>
        <v>Northern Indiana Public Service Co_IN</v>
      </c>
      <c r="M1795" s="45" t="s">
        <v>2917</v>
      </c>
      <c r="N1795" s="45">
        <v>1</v>
      </c>
      <c r="O1795" s="45">
        <v>58158</v>
      </c>
      <c r="P1795" s="45">
        <v>2154</v>
      </c>
      <c r="Q1795" s="45">
        <v>0</v>
      </c>
      <c r="R1795" s="45">
        <v>18001</v>
      </c>
      <c r="S1795" s="45">
        <v>3638022</v>
      </c>
      <c r="T1795" s="45">
        <v>7480320</v>
      </c>
      <c r="U1795" s="45">
        <v>0</v>
      </c>
      <c r="V1795" s="45">
        <v>10.214433</v>
      </c>
      <c r="W1795" s="45">
        <v>13.580729</v>
      </c>
      <c r="X1795" s="45">
        <v>5.5528412999999999</v>
      </c>
      <c r="Y1795" s="45">
        <v>0</v>
      </c>
      <c r="Z1795" s="46">
        <v>359184.7</v>
      </c>
      <c r="AA1795" s="46">
        <v>53195.344379736154</v>
      </c>
      <c r="AB1795" s="47">
        <f>_xlfn.XLOOKUP($F1795,Main_OG!$D$1:$D$766,Main_OG!AJ$1:AJ$766,"")</f>
        <v>47841526</v>
      </c>
      <c r="AC1795" s="47">
        <f>_xlfn.XLOOKUP($F1795,Main_OG!$D$1:$D$766,Main_OG!AK$1:AK$766,"")</f>
        <v>459240</v>
      </c>
      <c r="AD1795" s="47">
        <f>_xlfn.XLOOKUP($F1795,Main_OG!$D$1:$D$766,Main_OG!AL$1:AL$766,"")</f>
        <v>472355552</v>
      </c>
      <c r="AE1795" s="47">
        <f>_xlfn.XLOOKUP($F1795,Main_OG!$D$1:$D$766,Main_OG!AM$1:AM$766,"")</f>
        <v>0</v>
      </c>
      <c r="AF1795" s="48">
        <f>_xlfn.XLOOKUP($F1795,Main_OG!$D$1:$D$766,Main_OG!Z$1:Z$766,"")</f>
        <v>0</v>
      </c>
      <c r="AG1795" s="48">
        <f>_xlfn.XLOOKUP($F1795,Main_OG!$D$1:$D$766,Main_OG!AA$1:AA$766,"")</f>
        <v>2.127327759928813</v>
      </c>
      <c r="AH1795" s="48">
        <f>_xlfn.XLOOKUP($F1795,Main_OG!$D$1:$D$766,Main_OG!AB$1:AB$766,"")</f>
        <v>12.535325193609101</v>
      </c>
      <c r="AI1795" s="48">
        <f>_xlfn.XLOOKUP($F1795,Main_OG!$D$1:$D$766,Main_OG!AC$1:AC$766,"")</f>
        <v>2.8422150630003218</v>
      </c>
      <c r="AJ1795" s="48">
        <f>_xlfn.XLOOKUP($F1795,Main_OG!$D$1:$D$766,Main_OG!AD$1:AD$766,"")</f>
        <v>0.5848556097000881</v>
      </c>
    </row>
    <row r="1796" spans="2:36" x14ac:dyDescent="0.35">
      <c r="B1796" s="36" t="s">
        <v>2918</v>
      </c>
      <c r="C1796" s="45" t="s">
        <v>230</v>
      </c>
      <c r="D1796" s="45" t="s">
        <v>4468</v>
      </c>
      <c r="E1796" s="36" t="s">
        <v>2918</v>
      </c>
      <c r="F1796" s="36" t="str">
        <f t="shared" si="84"/>
        <v>2006_MI</v>
      </c>
      <c r="G1796" s="45">
        <v>2006</v>
      </c>
      <c r="H1796" s="45">
        <f>_xlfn.XLOOKUP(J1796,Main_OG!$B$1:$B$766,Main_OG!$O$1:$O$766,"")</f>
        <v>0</v>
      </c>
      <c r="I1796" s="45">
        <f>_xlfn.XLOOKUP(F1796,Main_OG!$D$1:$D$766,Main_OG!$J$1:$J$766,"")</f>
        <v>0</v>
      </c>
      <c r="J1796" s="45" t="s">
        <v>230</v>
      </c>
      <c r="K1796" s="45" t="str">
        <f t="shared" si="85"/>
        <v>Northern States Power Co_MI</v>
      </c>
      <c r="L1796" s="45" t="str">
        <f t="shared" si="86"/>
        <v>Northern States Power Co_MI</v>
      </c>
      <c r="M1796" s="45" t="s">
        <v>2919</v>
      </c>
      <c r="N1796" s="45">
        <v>0</v>
      </c>
      <c r="O1796" s="45">
        <v>1414</v>
      </c>
      <c r="P1796" s="45">
        <v>5</v>
      </c>
      <c r="Q1796" s="45">
        <v>8098</v>
      </c>
      <c r="R1796" s="45">
        <v>0</v>
      </c>
      <c r="S1796" s="45">
        <v>4815</v>
      </c>
      <c r="T1796" s="45">
        <v>1648</v>
      </c>
      <c r="U1796" s="45">
        <v>5033</v>
      </c>
      <c r="V1796" s="45">
        <v>0</v>
      </c>
      <c r="W1796" s="45">
        <v>8.5810521813515823</v>
      </c>
      <c r="X1796" s="45">
        <v>6.4405189932780997</v>
      </c>
      <c r="Y1796" s="45">
        <v>9.4293315347721833</v>
      </c>
      <c r="Z1796" s="46">
        <v>483763.6</v>
      </c>
      <c r="AA1796" s="46">
        <v>48202.440773445334</v>
      </c>
      <c r="AB1796" s="47">
        <f>_xlfn.XLOOKUP($F1796,Main_OG!$D$1:$D$766,Main_OG!AJ$1:AJ$766,"")</f>
        <v>70255935.120000005</v>
      </c>
      <c r="AC1796" s="47">
        <f>_xlfn.XLOOKUP($F1796,Main_OG!$D$1:$D$766,Main_OG!AK$1:AK$766,"")</f>
        <v>1664301.64</v>
      </c>
      <c r="AD1796" s="47">
        <f>_xlfn.XLOOKUP($F1796,Main_OG!$D$1:$D$766,Main_OG!AL$1:AL$766,"")</f>
        <v>181071401.84</v>
      </c>
      <c r="AE1796" s="47">
        <f>_xlfn.XLOOKUP($F1796,Main_OG!$D$1:$D$766,Main_OG!AM$1:AM$766,"")</f>
        <v>29066165</v>
      </c>
      <c r="AF1796" s="48">
        <f>_xlfn.XLOOKUP($F1796,Main_OG!$D$1:$D$766,Main_OG!Z$1:Z$766,"")</f>
        <v>0</v>
      </c>
      <c r="AG1796" s="48">
        <f>_xlfn.XLOOKUP($F1796,Main_OG!$D$1:$D$766,Main_OG!AA$1:AA$766,"")</f>
        <v>1.64</v>
      </c>
      <c r="AH1796" s="48">
        <f>_xlfn.XLOOKUP($F1796,Main_OG!$D$1:$D$766,Main_OG!AB$1:AB$766,"")</f>
        <v>14.4</v>
      </c>
      <c r="AI1796" s="48">
        <f>_xlfn.XLOOKUP($F1796,Main_OG!$D$1:$D$766,Main_OG!AC$1:AC$766,"")</f>
        <v>7.1610124069250478</v>
      </c>
      <c r="AJ1796" s="48">
        <f>_xlfn.XLOOKUP($F1796,Main_OG!$D$1:$D$766,Main_OG!AD$1:AD$766,"")</f>
        <v>0.4704061490499184</v>
      </c>
    </row>
    <row r="1797" spans="2:36" x14ac:dyDescent="0.35">
      <c r="B1797" s="36" t="s">
        <v>2918</v>
      </c>
      <c r="C1797" s="45" t="s">
        <v>318</v>
      </c>
      <c r="D1797" s="45" t="s">
        <v>4468</v>
      </c>
      <c r="E1797" s="36" t="s">
        <v>2918</v>
      </c>
      <c r="F1797" s="36" t="str">
        <f t="shared" si="84"/>
        <v>2006_MN</v>
      </c>
      <c r="G1797" s="45">
        <v>2006</v>
      </c>
      <c r="H1797" s="45">
        <f>_xlfn.XLOOKUP(J1797,Main_OG!$B$1:$B$766,Main_OG!$O$1:$O$766,"")</f>
        <v>0</v>
      </c>
      <c r="I1797" s="45">
        <f>_xlfn.XLOOKUP(F1797,Main_OG!$D$1:$D$766,Main_OG!$J$1:$J$766,"")</f>
        <v>0</v>
      </c>
      <c r="J1797" s="45" t="s">
        <v>318</v>
      </c>
      <c r="K1797" s="45" t="str">
        <f t="shared" si="85"/>
        <v>Northern States Power Co_MN</v>
      </c>
      <c r="L1797" s="45" t="str">
        <f t="shared" si="86"/>
        <v>Northern States Power Co_MN</v>
      </c>
      <c r="M1797" s="45" t="s">
        <v>2920</v>
      </c>
      <c r="N1797" s="45">
        <v>1</v>
      </c>
      <c r="O1797" s="45">
        <v>126303</v>
      </c>
      <c r="P1797" s="45">
        <v>470</v>
      </c>
      <c r="Q1797" s="45">
        <v>1056669</v>
      </c>
      <c r="R1797" s="45">
        <v>1676</v>
      </c>
      <c r="S1797" s="45">
        <v>977999</v>
      </c>
      <c r="T1797" s="45">
        <v>529027</v>
      </c>
      <c r="U1797" s="45">
        <v>812792</v>
      </c>
      <c r="V1797" s="45">
        <v>7.9487787526677733</v>
      </c>
      <c r="W1797" s="45">
        <v>7.0363887431766567</v>
      </c>
      <c r="X1797" s="45">
        <v>5.7945436367109533</v>
      </c>
      <c r="Y1797" s="45">
        <v>9.1566267231931704</v>
      </c>
      <c r="Z1797" s="46">
        <v>302272.7</v>
      </c>
      <c r="AA1797" s="46">
        <v>58539.649524407119</v>
      </c>
      <c r="AB1797" s="47">
        <f>_xlfn.XLOOKUP($F1797,Main_OG!$D$1:$D$766,Main_OG!AJ$1:AJ$766,"")</f>
        <v>40108393.059999995</v>
      </c>
      <c r="AC1797" s="47">
        <f>_xlfn.XLOOKUP($F1797,Main_OG!$D$1:$D$766,Main_OG!AK$1:AK$766,"")</f>
        <v>1873358.9</v>
      </c>
      <c r="AD1797" s="47">
        <f>_xlfn.XLOOKUP($F1797,Main_OG!$D$1:$D$766,Main_OG!AL$1:AL$766,"")</f>
        <v>49856441.140000008</v>
      </c>
      <c r="AE1797" s="47">
        <f>_xlfn.XLOOKUP($F1797,Main_OG!$D$1:$D$766,Main_OG!AM$1:AM$766,"")</f>
        <v>13183418</v>
      </c>
      <c r="AF1797" s="48">
        <f>_xlfn.XLOOKUP($F1797,Main_OG!$D$1:$D$766,Main_OG!Z$1:Z$766,"")</f>
        <v>2.4700000000000002</v>
      </c>
      <c r="AG1797" s="48">
        <f>_xlfn.XLOOKUP($F1797,Main_OG!$D$1:$D$766,Main_OG!AA$1:AA$766,"")</f>
        <v>1.21</v>
      </c>
      <c r="AH1797" s="48">
        <f>_xlfn.XLOOKUP($F1797,Main_OG!$D$1:$D$766,Main_OG!AB$1:AB$766,"")</f>
        <v>13.53</v>
      </c>
      <c r="AI1797" s="48">
        <f>_xlfn.XLOOKUP($F1797,Main_OG!$D$1:$D$766,Main_OG!AC$1:AC$766,"")</f>
        <v>8.65</v>
      </c>
      <c r="AJ1797" s="48">
        <f>_xlfn.XLOOKUP($F1797,Main_OG!$D$1:$D$766,Main_OG!AD$1:AD$766,"")</f>
        <v>0.4704061490499184</v>
      </c>
    </row>
    <row r="1798" spans="2:36" x14ac:dyDescent="0.35">
      <c r="B1798" s="36" t="s">
        <v>2918</v>
      </c>
      <c r="C1798" s="45" t="s">
        <v>799</v>
      </c>
      <c r="D1798" s="45" t="s">
        <v>4468</v>
      </c>
      <c r="E1798" s="36" t="s">
        <v>2918</v>
      </c>
      <c r="F1798" s="36" t="str">
        <f t="shared" si="84"/>
        <v>2006_ND</v>
      </c>
      <c r="G1798" s="45">
        <v>2006</v>
      </c>
      <c r="H1798" s="45">
        <f>_xlfn.XLOOKUP(J1798,Main_OG!$B$1:$B$766,Main_OG!$O$1:$O$766,"")</f>
        <v>0</v>
      </c>
      <c r="I1798" s="45">
        <f>_xlfn.XLOOKUP(F1798,Main_OG!$D$1:$D$766,Main_OG!$J$1:$J$766,"")</f>
        <v>0</v>
      </c>
      <c r="J1798" s="45" t="s">
        <v>799</v>
      </c>
      <c r="K1798" s="45" t="str">
        <f t="shared" si="85"/>
        <v>Northern States Power Co_ND</v>
      </c>
      <c r="L1798" s="45" t="str">
        <f t="shared" si="86"/>
        <v>Northern States Power Co_ND</v>
      </c>
      <c r="M1798" s="45" t="s">
        <v>2921</v>
      </c>
      <c r="N1798" s="45">
        <v>0</v>
      </c>
      <c r="O1798" s="45">
        <v>11864</v>
      </c>
      <c r="P1798" s="45">
        <v>22</v>
      </c>
      <c r="Q1798" s="45">
        <v>72350</v>
      </c>
      <c r="R1798" s="45">
        <v>0</v>
      </c>
      <c r="S1798" s="45">
        <v>68078</v>
      </c>
      <c r="T1798" s="45">
        <v>17036</v>
      </c>
      <c r="U1798" s="45">
        <v>53651</v>
      </c>
      <c r="V1798" s="45">
        <v>0</v>
      </c>
      <c r="W1798" s="45">
        <v>6.444705303216768</v>
      </c>
      <c r="X1798" s="45">
        <v>4.7305139810623942</v>
      </c>
      <c r="Y1798" s="45">
        <v>7.3193125295018051</v>
      </c>
      <c r="Z1798" s="46">
        <v>30911.4</v>
      </c>
      <c r="AA1798" s="46">
        <v>47598.325895950555</v>
      </c>
      <c r="AB1798" s="47">
        <f>_xlfn.XLOOKUP($F1798,Main_OG!$D$1:$D$766,Main_OG!AJ$1:AJ$766,"")</f>
        <v>48776056.499999993</v>
      </c>
      <c r="AC1798" s="47">
        <f>_xlfn.XLOOKUP($F1798,Main_OG!$D$1:$D$766,Main_OG!AK$1:AK$766,"")</f>
        <v>161092.06</v>
      </c>
      <c r="AD1798" s="47">
        <f>_xlfn.XLOOKUP($F1798,Main_OG!$D$1:$D$766,Main_OG!AL$1:AL$766,"")</f>
        <v>71631.38</v>
      </c>
      <c r="AE1798" s="47">
        <f>_xlfn.XLOOKUP($F1798,Main_OG!$D$1:$D$766,Main_OG!AM$1:AM$766,"")</f>
        <v>0</v>
      </c>
      <c r="AF1798" s="48">
        <f>_xlfn.XLOOKUP($F1798,Main_OG!$D$1:$D$766,Main_OG!Z$1:Z$766,"")</f>
        <v>1.25</v>
      </c>
      <c r="AG1798" s="48">
        <f>_xlfn.XLOOKUP($F1798,Main_OG!$D$1:$D$766,Main_OG!AA$1:AA$766,"")</f>
        <v>0.88</v>
      </c>
      <c r="AH1798" s="48">
        <f>_xlfn.XLOOKUP($F1798,Main_OG!$D$1:$D$766,Main_OG!AB$1:AB$766,"")</f>
        <v>14.13114039693003</v>
      </c>
      <c r="AI1798" s="48">
        <f>_xlfn.XLOOKUP($F1798,Main_OG!$D$1:$D$766,Main_OG!AC$1:AC$766,"")</f>
        <v>7.1610124069250478</v>
      </c>
      <c r="AJ1798" s="48">
        <f>_xlfn.XLOOKUP($F1798,Main_OG!$D$1:$D$766,Main_OG!AD$1:AD$766,"")</f>
        <v>0.4704061490499184</v>
      </c>
    </row>
    <row r="1799" spans="2:36" x14ac:dyDescent="0.35">
      <c r="B1799" s="36" t="s">
        <v>2918</v>
      </c>
      <c r="C1799" s="45" t="s">
        <v>847</v>
      </c>
      <c r="D1799" s="45" t="s">
        <v>4468</v>
      </c>
      <c r="E1799" s="36" t="s">
        <v>2918</v>
      </c>
      <c r="F1799" s="36" t="str">
        <f t="shared" si="84"/>
        <v>2006_SD</v>
      </c>
      <c r="G1799" s="45">
        <v>2006</v>
      </c>
      <c r="H1799" s="45">
        <f>_xlfn.XLOOKUP(J1799,Main_OG!$B$1:$B$766,Main_OG!$O$1:$O$766,"")</f>
        <v>0</v>
      </c>
      <c r="I1799" s="45">
        <f>_xlfn.XLOOKUP(F1799,Main_OG!$D$1:$D$766,Main_OG!$J$1:$J$766,"")</f>
        <v>0</v>
      </c>
      <c r="J1799" s="45" t="s">
        <v>847</v>
      </c>
      <c r="K1799" s="45" t="str">
        <f t="shared" si="85"/>
        <v>Northern States Power Co_SD</v>
      </c>
      <c r="L1799" s="45" t="str">
        <f t="shared" si="86"/>
        <v>Northern States Power Co_SD</v>
      </c>
      <c r="M1799" s="45" t="s">
        <v>2922</v>
      </c>
      <c r="N1799" s="45">
        <v>0</v>
      </c>
      <c r="O1799" s="45">
        <v>9980</v>
      </c>
      <c r="P1799" s="45">
        <v>18</v>
      </c>
      <c r="Q1799" s="45">
        <v>66583</v>
      </c>
      <c r="R1799" s="45">
        <v>0</v>
      </c>
      <c r="S1799" s="45">
        <v>60172</v>
      </c>
      <c r="T1799" s="45">
        <v>18245</v>
      </c>
      <c r="U1799" s="45">
        <v>53109</v>
      </c>
      <c r="V1799" s="45">
        <v>0</v>
      </c>
      <c r="W1799" s="45">
        <v>6.7213786801871693</v>
      </c>
      <c r="X1799" s="45">
        <v>5.3923611418978634</v>
      </c>
      <c r="Y1799" s="45">
        <v>8.6578385806811298</v>
      </c>
      <c r="Z1799" s="46">
        <v>39961.599999999999</v>
      </c>
      <c r="AA1799" s="46">
        <v>51034.375307298673</v>
      </c>
      <c r="AB1799" s="47">
        <f>_xlfn.XLOOKUP($F1799,Main_OG!$D$1:$D$766,Main_OG!AJ$1:AJ$766,"")</f>
        <v>4127086.04</v>
      </c>
      <c r="AC1799" s="47">
        <f>_xlfn.XLOOKUP($F1799,Main_OG!$D$1:$D$766,Main_OG!AK$1:AK$766,"")</f>
        <v>37556.239999999998</v>
      </c>
      <c r="AD1799" s="47">
        <f>_xlfn.XLOOKUP($F1799,Main_OG!$D$1:$D$766,Main_OG!AL$1:AL$766,"")</f>
        <v>6689598.0199999996</v>
      </c>
      <c r="AE1799" s="47">
        <f>_xlfn.XLOOKUP($F1799,Main_OG!$D$1:$D$766,Main_OG!AM$1:AM$766,"")</f>
        <v>0</v>
      </c>
      <c r="AF1799" s="48">
        <f>_xlfn.XLOOKUP($F1799,Main_OG!$D$1:$D$766,Main_OG!Z$1:Z$766,"")</f>
        <v>0</v>
      </c>
      <c r="AG1799" s="48">
        <f>_xlfn.XLOOKUP($F1799,Main_OG!$D$1:$D$766,Main_OG!AA$1:AA$766,"")</f>
        <v>1.51</v>
      </c>
      <c r="AH1799" s="48">
        <f>_xlfn.XLOOKUP($F1799,Main_OG!$D$1:$D$766,Main_OG!AB$1:AB$766,"")</f>
        <v>15.46</v>
      </c>
      <c r="AI1799" s="48">
        <f>_xlfn.XLOOKUP($F1799,Main_OG!$D$1:$D$766,Main_OG!AC$1:AC$766,"")</f>
        <v>8.65</v>
      </c>
      <c r="AJ1799" s="48">
        <f>_xlfn.XLOOKUP($F1799,Main_OG!$D$1:$D$766,Main_OG!AD$1:AD$766,"")</f>
        <v>0.4704061490499184</v>
      </c>
    </row>
    <row r="1800" spans="2:36" x14ac:dyDescent="0.35">
      <c r="B1800" s="36" t="s">
        <v>2918</v>
      </c>
      <c r="C1800" s="45" t="s">
        <v>351</v>
      </c>
      <c r="D1800" s="45" t="s">
        <v>4468</v>
      </c>
      <c r="E1800" s="36" t="s">
        <v>2918</v>
      </c>
      <c r="F1800" s="36" t="str">
        <f t="shared" si="84"/>
        <v>2006_WI</v>
      </c>
      <c r="G1800" s="45">
        <v>2006</v>
      </c>
      <c r="H1800" s="45">
        <f>_xlfn.XLOOKUP(J1800,Main_OG!$B$1:$B$766,Main_OG!$O$1:$O$766,"")</f>
        <v>0</v>
      </c>
      <c r="I1800" s="45">
        <f>_xlfn.XLOOKUP(F1800,Main_OG!$D$1:$D$766,Main_OG!$J$1:$J$766,"")</f>
        <v>0</v>
      </c>
      <c r="J1800" s="45" t="s">
        <v>351</v>
      </c>
      <c r="K1800" s="45" t="str">
        <f t="shared" si="85"/>
        <v>Northern States Power Co_WI</v>
      </c>
      <c r="L1800" s="45" t="str">
        <f t="shared" si="86"/>
        <v>Northern States Power Co_WI</v>
      </c>
      <c r="M1800" s="45" t="s">
        <v>2923</v>
      </c>
      <c r="N1800" s="45">
        <v>0</v>
      </c>
      <c r="O1800" s="45">
        <v>39473</v>
      </c>
      <c r="P1800" s="45">
        <v>88</v>
      </c>
      <c r="Q1800" s="45">
        <v>206047</v>
      </c>
      <c r="R1800" s="45">
        <v>0</v>
      </c>
      <c r="S1800" s="45">
        <v>191537</v>
      </c>
      <c r="T1800" s="45">
        <v>80403</v>
      </c>
      <c r="U1800" s="45">
        <v>173291</v>
      </c>
      <c r="V1800" s="45">
        <v>0</v>
      </c>
      <c r="W1800" s="45">
        <v>7.181965986180292</v>
      </c>
      <c r="X1800" s="45">
        <v>5.3590102997134634</v>
      </c>
      <c r="Y1800" s="45">
        <v>9.2628465195438583</v>
      </c>
      <c r="Z1800" s="46">
        <v>287146.59999999998</v>
      </c>
      <c r="AA1800" s="46">
        <v>51481.599345961702</v>
      </c>
      <c r="AB1800" s="47">
        <f>_xlfn.XLOOKUP($F1800,Main_OG!$D$1:$D$766,Main_OG!AJ$1:AJ$766,"")</f>
        <v>47984959.539999999</v>
      </c>
      <c r="AC1800" s="47">
        <f>_xlfn.XLOOKUP($F1800,Main_OG!$D$1:$D$766,Main_OG!AK$1:AK$766,"")</f>
        <v>3549166.82</v>
      </c>
      <c r="AD1800" s="47">
        <f>_xlfn.XLOOKUP($F1800,Main_OG!$D$1:$D$766,Main_OG!AL$1:AL$766,"")</f>
        <v>88498243.219999984</v>
      </c>
      <c r="AE1800" s="47">
        <f>_xlfn.XLOOKUP($F1800,Main_OG!$D$1:$D$766,Main_OG!AM$1:AM$766,"")</f>
        <v>12233515</v>
      </c>
      <c r="AF1800" s="48">
        <f>_xlfn.XLOOKUP($F1800,Main_OG!$D$1:$D$766,Main_OG!Z$1:Z$766,"")</f>
        <v>1.72</v>
      </c>
      <c r="AG1800" s="48">
        <f>_xlfn.XLOOKUP($F1800,Main_OG!$D$1:$D$766,Main_OG!AA$1:AA$766,"")</f>
        <v>1.47</v>
      </c>
      <c r="AH1800" s="48">
        <f>_xlfn.XLOOKUP($F1800,Main_OG!$D$1:$D$766,Main_OG!AB$1:AB$766,"")</f>
        <v>14.13114039693003</v>
      </c>
      <c r="AI1800" s="48">
        <f>_xlfn.XLOOKUP($F1800,Main_OG!$D$1:$D$766,Main_OG!AC$1:AC$766,"")</f>
        <v>7.1610124069250478</v>
      </c>
      <c r="AJ1800" s="48">
        <f>_xlfn.XLOOKUP($F1800,Main_OG!$D$1:$D$766,Main_OG!AD$1:AD$766,"")</f>
        <v>0.53</v>
      </c>
    </row>
    <row r="1801" spans="2:36" x14ac:dyDescent="0.35">
      <c r="B1801" s="36" t="s">
        <v>2918</v>
      </c>
      <c r="C1801" s="45" t="s">
        <v>230</v>
      </c>
      <c r="D1801" s="45" t="s">
        <v>4468</v>
      </c>
      <c r="E1801" s="36" t="s">
        <v>2918</v>
      </c>
      <c r="F1801" s="36" t="str">
        <f t="shared" si="84"/>
        <v>2007_MI</v>
      </c>
      <c r="G1801" s="45">
        <v>2007</v>
      </c>
      <c r="H1801" s="45">
        <f>_xlfn.XLOOKUP(J1801,Main_OG!$B$1:$B$766,Main_OG!$O$1:$O$766,"")</f>
        <v>0</v>
      </c>
      <c r="I1801" s="45">
        <f>_xlfn.XLOOKUP(F1801,Main_OG!$D$1:$D$766,Main_OG!$J$1:$J$766,"")</f>
        <v>0</v>
      </c>
      <c r="J1801" s="45" t="s">
        <v>230</v>
      </c>
      <c r="K1801" s="45" t="str">
        <f t="shared" si="85"/>
        <v>Northern States Power Co_MI</v>
      </c>
      <c r="L1801" s="45" t="str">
        <f t="shared" si="86"/>
        <v>Northern States Power Co_MI</v>
      </c>
      <c r="M1801" s="45" t="s">
        <v>2924</v>
      </c>
      <c r="N1801" s="45">
        <v>0</v>
      </c>
      <c r="O1801" s="45">
        <v>1437</v>
      </c>
      <c r="P1801" s="45">
        <v>3</v>
      </c>
      <c r="Q1801" s="45">
        <v>8040</v>
      </c>
      <c r="R1801" s="45">
        <v>0</v>
      </c>
      <c r="S1801" s="45">
        <v>4826</v>
      </c>
      <c r="T1801" s="45">
        <v>1852</v>
      </c>
      <c r="U1801" s="45">
        <v>5189</v>
      </c>
      <c r="V1801" s="45">
        <v>0</v>
      </c>
      <c r="W1801" s="45">
        <v>8.56</v>
      </c>
      <c r="X1801" s="45">
        <v>6.53</v>
      </c>
      <c r="Y1801" s="45">
        <v>9.49</v>
      </c>
      <c r="Z1801" s="46">
        <v>482935.1</v>
      </c>
      <c r="AA1801" s="46">
        <v>48287.309909407631</v>
      </c>
      <c r="AB1801" s="47">
        <f>_xlfn.XLOOKUP($F1801,Main_OG!$D$1:$D$766,Main_OG!AJ$1:AJ$766,"")</f>
        <v>73603394</v>
      </c>
      <c r="AC1801" s="47">
        <f>_xlfn.XLOOKUP($F1801,Main_OG!$D$1:$D$766,Main_OG!AK$1:AK$766,"")</f>
        <v>2521414</v>
      </c>
      <c r="AD1801" s="47">
        <f>_xlfn.XLOOKUP($F1801,Main_OG!$D$1:$D$766,Main_OG!AL$1:AL$766,"")</f>
        <v>204694010</v>
      </c>
      <c r="AE1801" s="47">
        <f>_xlfn.XLOOKUP($F1801,Main_OG!$D$1:$D$766,Main_OG!AM$1:AM$766,"")</f>
        <v>31516953</v>
      </c>
      <c r="AF1801" s="48">
        <f>_xlfn.XLOOKUP($F1801,Main_OG!$D$1:$D$766,Main_OG!Z$1:Z$766,"")</f>
        <v>0</v>
      </c>
      <c r="AG1801" s="48">
        <f>_xlfn.XLOOKUP($F1801,Main_OG!$D$1:$D$766,Main_OG!AA$1:AA$766,"")</f>
        <v>1.69</v>
      </c>
      <c r="AH1801" s="48">
        <f>_xlfn.XLOOKUP($F1801,Main_OG!$D$1:$D$766,Main_OG!AB$1:AB$766,"")</f>
        <v>16.41</v>
      </c>
      <c r="AI1801" s="48">
        <f>_xlfn.XLOOKUP($F1801,Main_OG!$D$1:$D$766,Main_OG!AC$1:AC$766,"")</f>
        <v>7.3815467393807772</v>
      </c>
      <c r="AJ1801" s="48">
        <f>_xlfn.XLOOKUP($F1801,Main_OG!$D$1:$D$766,Main_OG!AD$1:AD$766,"")</f>
        <v>0.58103021845052572</v>
      </c>
    </row>
    <row r="1802" spans="2:36" x14ac:dyDescent="0.35">
      <c r="B1802" s="36" t="s">
        <v>2918</v>
      </c>
      <c r="C1802" s="45" t="s">
        <v>318</v>
      </c>
      <c r="D1802" s="45" t="s">
        <v>4468</v>
      </c>
      <c r="E1802" s="36" t="s">
        <v>2918</v>
      </c>
      <c r="F1802" s="36" t="str">
        <f t="shared" si="84"/>
        <v>2007_MN</v>
      </c>
      <c r="G1802" s="45">
        <v>2007</v>
      </c>
      <c r="H1802" s="45">
        <f>_xlfn.XLOOKUP(J1802,Main_OG!$B$1:$B$766,Main_OG!$O$1:$O$766,"")</f>
        <v>0</v>
      </c>
      <c r="I1802" s="45">
        <f>_xlfn.XLOOKUP(F1802,Main_OG!$D$1:$D$766,Main_OG!$J$1:$J$766,"")</f>
        <v>0</v>
      </c>
      <c r="J1802" s="45" t="s">
        <v>318</v>
      </c>
      <c r="K1802" s="45" t="str">
        <f t="shared" si="85"/>
        <v>Northern States Power Co_MN</v>
      </c>
      <c r="L1802" s="45" t="str">
        <f t="shared" si="86"/>
        <v>Northern States Power Co_MN</v>
      </c>
      <c r="M1802" s="45" t="s">
        <v>2925</v>
      </c>
      <c r="N1802" s="45">
        <v>1</v>
      </c>
      <c r="O1802" s="45">
        <v>128823</v>
      </c>
      <c r="P1802" s="45">
        <v>481</v>
      </c>
      <c r="Q1802" s="45">
        <v>1071319</v>
      </c>
      <c r="R1802" s="45">
        <v>1740</v>
      </c>
      <c r="S1802" s="45">
        <v>1053090</v>
      </c>
      <c r="T1802" s="45">
        <v>568588</v>
      </c>
      <c r="U1802" s="45">
        <v>898261</v>
      </c>
      <c r="V1802" s="45">
        <v>8.27</v>
      </c>
      <c r="W1802" s="45">
        <v>7.55</v>
      </c>
      <c r="X1802" s="45">
        <v>6.05</v>
      </c>
      <c r="Y1802" s="45">
        <v>9.84</v>
      </c>
      <c r="Z1802" s="46">
        <v>304208</v>
      </c>
      <c r="AA1802" s="46">
        <v>58420.61467547933</v>
      </c>
      <c r="AB1802" s="47">
        <f>_xlfn.XLOOKUP($F1802,Main_OG!$D$1:$D$766,Main_OG!AJ$1:AJ$766,"")</f>
        <v>39330384</v>
      </c>
      <c r="AC1802" s="47">
        <f>_xlfn.XLOOKUP($F1802,Main_OG!$D$1:$D$766,Main_OG!AK$1:AK$766,"")</f>
        <v>1622180</v>
      </c>
      <c r="AD1802" s="47">
        <f>_xlfn.XLOOKUP($F1802,Main_OG!$D$1:$D$766,Main_OG!AL$1:AL$766,"")</f>
        <v>68362874</v>
      </c>
      <c r="AE1802" s="47">
        <f>_xlfn.XLOOKUP($F1802,Main_OG!$D$1:$D$766,Main_OG!AM$1:AM$766,"")</f>
        <v>13103000</v>
      </c>
      <c r="AF1802" s="48">
        <f>_xlfn.XLOOKUP($F1802,Main_OG!$D$1:$D$766,Main_OG!Z$1:Z$766,"")</f>
        <v>2.68</v>
      </c>
      <c r="AG1802" s="48">
        <f>_xlfn.XLOOKUP($F1802,Main_OG!$D$1:$D$766,Main_OG!AA$1:AA$766,"")</f>
        <v>1.5</v>
      </c>
      <c r="AH1802" s="48">
        <f>_xlfn.XLOOKUP($F1802,Main_OG!$D$1:$D$766,Main_OG!AB$1:AB$766,"")</f>
        <v>15.87</v>
      </c>
      <c r="AI1802" s="48">
        <f>_xlfn.XLOOKUP($F1802,Main_OG!$D$1:$D$766,Main_OG!AC$1:AC$766,"")</f>
        <v>7.18</v>
      </c>
      <c r="AJ1802" s="48">
        <f>_xlfn.XLOOKUP($F1802,Main_OG!$D$1:$D$766,Main_OG!AD$1:AD$766,"")</f>
        <v>0.58103021845052572</v>
      </c>
    </row>
    <row r="1803" spans="2:36" x14ac:dyDescent="0.35">
      <c r="B1803" s="36" t="s">
        <v>2918</v>
      </c>
      <c r="C1803" s="45" t="s">
        <v>799</v>
      </c>
      <c r="D1803" s="45" t="s">
        <v>4468</v>
      </c>
      <c r="E1803" s="36" t="s">
        <v>2918</v>
      </c>
      <c r="F1803" s="36" t="str">
        <f t="shared" si="84"/>
        <v>2007_ND</v>
      </c>
      <c r="G1803" s="45">
        <v>2007</v>
      </c>
      <c r="H1803" s="45">
        <f>_xlfn.XLOOKUP(J1803,Main_OG!$B$1:$B$766,Main_OG!$O$1:$O$766,"")</f>
        <v>0</v>
      </c>
      <c r="I1803" s="45">
        <f>_xlfn.XLOOKUP(F1803,Main_OG!$D$1:$D$766,Main_OG!$J$1:$J$766,"")</f>
        <v>0</v>
      </c>
      <c r="J1803" s="45" t="s">
        <v>799</v>
      </c>
      <c r="K1803" s="45" t="str">
        <f t="shared" si="85"/>
        <v>Northern States Power Co_ND</v>
      </c>
      <c r="L1803" s="45" t="str">
        <f t="shared" si="86"/>
        <v>Northern States Power Co_ND</v>
      </c>
      <c r="M1803" s="45" t="s">
        <v>2926</v>
      </c>
      <c r="N1803" s="45">
        <v>0</v>
      </c>
      <c r="O1803" s="45">
        <v>12040</v>
      </c>
      <c r="P1803" s="45">
        <v>23</v>
      </c>
      <c r="Q1803" s="45">
        <v>73806</v>
      </c>
      <c r="R1803" s="45">
        <v>0</v>
      </c>
      <c r="S1803" s="45">
        <v>71609</v>
      </c>
      <c r="T1803" s="45">
        <v>18609</v>
      </c>
      <c r="U1803" s="45">
        <v>55179</v>
      </c>
      <c r="V1803" s="45">
        <v>0</v>
      </c>
      <c r="W1803" s="45">
        <v>6.55</v>
      </c>
      <c r="X1803" s="45">
        <v>5.17</v>
      </c>
      <c r="Y1803" s="45">
        <v>7.31</v>
      </c>
      <c r="Z1803" s="46">
        <v>32529</v>
      </c>
      <c r="AA1803" s="46">
        <v>49828.283973272963</v>
      </c>
      <c r="AB1803" s="47">
        <f>_xlfn.XLOOKUP($F1803,Main_OG!$D$1:$D$766,Main_OG!AJ$1:AJ$766,"")</f>
        <v>49462088</v>
      </c>
      <c r="AC1803" s="47">
        <f>_xlfn.XLOOKUP($F1803,Main_OG!$D$1:$D$766,Main_OG!AK$1:AK$766,"")</f>
        <v>198582</v>
      </c>
      <c r="AD1803" s="47">
        <f>_xlfn.XLOOKUP($F1803,Main_OG!$D$1:$D$766,Main_OG!AL$1:AL$766,"")</f>
        <v>153412</v>
      </c>
      <c r="AE1803" s="47">
        <f>_xlfn.XLOOKUP($F1803,Main_OG!$D$1:$D$766,Main_OG!AM$1:AM$766,"")</f>
        <v>0</v>
      </c>
      <c r="AF1803" s="48">
        <f>_xlfn.XLOOKUP($F1803,Main_OG!$D$1:$D$766,Main_OG!Z$1:Z$766,"")</f>
        <v>1.31</v>
      </c>
      <c r="AG1803" s="48">
        <f>_xlfn.XLOOKUP($F1803,Main_OG!$D$1:$D$766,Main_OG!AA$1:AA$766,"")</f>
        <v>0.98</v>
      </c>
      <c r="AH1803" s="48">
        <f>_xlfn.XLOOKUP($F1803,Main_OG!$D$1:$D$766,Main_OG!AB$1:AB$766,"")</f>
        <v>15.097711394063451</v>
      </c>
      <c r="AI1803" s="48">
        <f>_xlfn.XLOOKUP($F1803,Main_OG!$D$1:$D$766,Main_OG!AC$1:AC$766,"")</f>
        <v>7.3815467393807772</v>
      </c>
      <c r="AJ1803" s="48">
        <f>_xlfn.XLOOKUP($F1803,Main_OG!$D$1:$D$766,Main_OG!AD$1:AD$766,"")</f>
        <v>0.58103021845052572</v>
      </c>
    </row>
    <row r="1804" spans="2:36" x14ac:dyDescent="0.35">
      <c r="B1804" s="36" t="s">
        <v>2918</v>
      </c>
      <c r="C1804" s="45" t="s">
        <v>847</v>
      </c>
      <c r="D1804" s="45" t="s">
        <v>4468</v>
      </c>
      <c r="E1804" s="36" t="s">
        <v>2918</v>
      </c>
      <c r="F1804" s="36" t="str">
        <f t="shared" si="84"/>
        <v>2007_SD</v>
      </c>
      <c r="G1804" s="45">
        <v>2007</v>
      </c>
      <c r="H1804" s="45">
        <f>_xlfn.XLOOKUP(J1804,Main_OG!$B$1:$B$766,Main_OG!$O$1:$O$766,"")</f>
        <v>0</v>
      </c>
      <c r="I1804" s="45">
        <f>_xlfn.XLOOKUP(F1804,Main_OG!$D$1:$D$766,Main_OG!$J$1:$J$766,"")</f>
        <v>0</v>
      </c>
      <c r="J1804" s="45" t="s">
        <v>847</v>
      </c>
      <c r="K1804" s="45" t="str">
        <f t="shared" si="85"/>
        <v>Northern States Power Co_SD</v>
      </c>
      <c r="L1804" s="45" t="str">
        <f t="shared" si="86"/>
        <v>Northern States Power Co_SD</v>
      </c>
      <c r="M1804" s="45" t="s">
        <v>2927</v>
      </c>
      <c r="N1804" s="45">
        <v>0</v>
      </c>
      <c r="O1804" s="45">
        <v>10267</v>
      </c>
      <c r="P1804" s="45">
        <v>19</v>
      </c>
      <c r="Q1804" s="45">
        <v>68680</v>
      </c>
      <c r="R1804" s="45">
        <v>0</v>
      </c>
      <c r="S1804" s="45">
        <v>62223</v>
      </c>
      <c r="T1804" s="45">
        <v>21030</v>
      </c>
      <c r="U1804" s="45">
        <v>58131</v>
      </c>
      <c r="V1804" s="45">
        <v>0</v>
      </c>
      <c r="W1804" s="45">
        <v>6.68</v>
      </c>
      <c r="X1804" s="45">
        <v>5.71</v>
      </c>
      <c r="Y1804" s="45">
        <v>9.0399999999999991</v>
      </c>
      <c r="Z1804" s="46">
        <v>41646.199999999997</v>
      </c>
      <c r="AA1804" s="46">
        <v>52608.628096960296</v>
      </c>
      <c r="AB1804" s="47">
        <f>_xlfn.XLOOKUP($F1804,Main_OG!$D$1:$D$766,Main_OG!AJ$1:AJ$766,"")</f>
        <v>3381304</v>
      </c>
      <c r="AC1804" s="47">
        <f>_xlfn.XLOOKUP($F1804,Main_OG!$D$1:$D$766,Main_OG!AK$1:AK$766,"")</f>
        <v>279426</v>
      </c>
      <c r="AD1804" s="47">
        <f>_xlfn.XLOOKUP($F1804,Main_OG!$D$1:$D$766,Main_OG!AL$1:AL$766,"")</f>
        <v>8470194</v>
      </c>
      <c r="AE1804" s="47">
        <f>_xlfn.XLOOKUP($F1804,Main_OG!$D$1:$D$766,Main_OG!AM$1:AM$766,"")</f>
        <v>0</v>
      </c>
      <c r="AF1804" s="48">
        <f>_xlfn.XLOOKUP($F1804,Main_OG!$D$1:$D$766,Main_OG!Z$1:Z$766,"")</f>
        <v>0</v>
      </c>
      <c r="AG1804" s="48">
        <f>_xlfn.XLOOKUP($F1804,Main_OG!$D$1:$D$766,Main_OG!AA$1:AA$766,"")</f>
        <v>1.56</v>
      </c>
      <c r="AH1804" s="48">
        <f>_xlfn.XLOOKUP($F1804,Main_OG!$D$1:$D$766,Main_OG!AB$1:AB$766,"")</f>
        <v>17.010000000000002</v>
      </c>
      <c r="AI1804" s="48">
        <f>_xlfn.XLOOKUP($F1804,Main_OG!$D$1:$D$766,Main_OG!AC$1:AC$766,"")</f>
        <v>7.63</v>
      </c>
      <c r="AJ1804" s="48">
        <f>_xlfn.XLOOKUP($F1804,Main_OG!$D$1:$D$766,Main_OG!AD$1:AD$766,"")</f>
        <v>0.58103021845052572</v>
      </c>
    </row>
    <row r="1805" spans="2:36" x14ac:dyDescent="0.35">
      <c r="B1805" s="36" t="s">
        <v>2918</v>
      </c>
      <c r="C1805" s="45" t="s">
        <v>351</v>
      </c>
      <c r="D1805" s="45" t="s">
        <v>4468</v>
      </c>
      <c r="E1805" s="36" t="s">
        <v>2918</v>
      </c>
      <c r="F1805" s="36" t="str">
        <f t="shared" si="84"/>
        <v>2007_WI</v>
      </c>
      <c r="G1805" s="45">
        <v>2007</v>
      </c>
      <c r="H1805" s="45">
        <f>_xlfn.XLOOKUP(J1805,Main_OG!$B$1:$B$766,Main_OG!$O$1:$O$766,"")</f>
        <v>0</v>
      </c>
      <c r="I1805" s="45">
        <f>_xlfn.XLOOKUP(F1805,Main_OG!$D$1:$D$766,Main_OG!$J$1:$J$766,"")</f>
        <v>0</v>
      </c>
      <c r="J1805" s="45" t="s">
        <v>351</v>
      </c>
      <c r="K1805" s="45" t="str">
        <f t="shared" si="85"/>
        <v>Northern States Power Co_WI</v>
      </c>
      <c r="L1805" s="45" t="str">
        <f t="shared" si="86"/>
        <v>Northern States Power Co_WI</v>
      </c>
      <c r="M1805" s="45" t="s">
        <v>2928</v>
      </c>
      <c r="N1805" s="45">
        <v>0</v>
      </c>
      <c r="O1805" s="45">
        <v>39918</v>
      </c>
      <c r="P1805" s="45">
        <v>92</v>
      </c>
      <c r="Q1805" s="45">
        <v>206386</v>
      </c>
      <c r="R1805" s="45">
        <v>0</v>
      </c>
      <c r="S1805" s="45">
        <v>203005</v>
      </c>
      <c r="T1805" s="45">
        <v>83312</v>
      </c>
      <c r="U1805" s="45">
        <v>178075</v>
      </c>
      <c r="V1805" s="45">
        <v>0</v>
      </c>
      <c r="W1805" s="45">
        <v>7.34</v>
      </c>
      <c r="X1805" s="45">
        <v>5.33</v>
      </c>
      <c r="Y1805" s="45">
        <v>9.36</v>
      </c>
      <c r="Z1805" s="46">
        <v>289855.2</v>
      </c>
      <c r="AA1805" s="46">
        <v>51660.456888754226</v>
      </c>
      <c r="AB1805" s="47">
        <f>_xlfn.XLOOKUP($F1805,Main_OG!$D$1:$D$766,Main_OG!AJ$1:AJ$766,"")</f>
        <v>48160880</v>
      </c>
      <c r="AC1805" s="47">
        <f>_xlfn.XLOOKUP($F1805,Main_OG!$D$1:$D$766,Main_OG!AK$1:AK$766,"")</f>
        <v>3854054</v>
      </c>
      <c r="AD1805" s="47">
        <f>_xlfn.XLOOKUP($F1805,Main_OG!$D$1:$D$766,Main_OG!AL$1:AL$766,"")</f>
        <v>108994756</v>
      </c>
      <c r="AE1805" s="47">
        <f>_xlfn.XLOOKUP($F1805,Main_OG!$D$1:$D$766,Main_OG!AM$1:AM$766,"")</f>
        <v>12910319</v>
      </c>
      <c r="AF1805" s="48">
        <f>_xlfn.XLOOKUP($F1805,Main_OG!$D$1:$D$766,Main_OG!Z$1:Z$766,"")</f>
        <v>1.96</v>
      </c>
      <c r="AG1805" s="48">
        <f>_xlfn.XLOOKUP($F1805,Main_OG!$D$1:$D$766,Main_OG!AA$1:AA$766,"")</f>
        <v>1.67</v>
      </c>
      <c r="AH1805" s="48">
        <f>_xlfn.XLOOKUP($F1805,Main_OG!$D$1:$D$766,Main_OG!AB$1:AB$766,"")</f>
        <v>15.097711394063451</v>
      </c>
      <c r="AI1805" s="48">
        <f>_xlfn.XLOOKUP($F1805,Main_OG!$D$1:$D$766,Main_OG!AC$1:AC$766,"")</f>
        <v>7.3815467393807772</v>
      </c>
      <c r="AJ1805" s="48">
        <f>_xlfn.XLOOKUP($F1805,Main_OG!$D$1:$D$766,Main_OG!AD$1:AD$766,"")</f>
        <v>0.51</v>
      </c>
    </row>
    <row r="1806" spans="2:36" x14ac:dyDescent="0.35">
      <c r="B1806" s="36" t="s">
        <v>2918</v>
      </c>
      <c r="C1806" s="45" t="s">
        <v>230</v>
      </c>
      <c r="D1806" s="45" t="s">
        <v>4468</v>
      </c>
      <c r="E1806" s="36" t="s">
        <v>2918</v>
      </c>
      <c r="F1806" s="36" t="str">
        <f t="shared" si="84"/>
        <v>2008_MI</v>
      </c>
      <c r="G1806" s="45">
        <v>2008</v>
      </c>
      <c r="H1806" s="45">
        <f>_xlfn.XLOOKUP(J1806,Main_OG!$B$1:$B$766,Main_OG!$O$1:$O$766,"")</f>
        <v>0</v>
      </c>
      <c r="I1806" s="45">
        <f>_xlfn.XLOOKUP(F1806,Main_OG!$D$1:$D$766,Main_OG!$J$1:$J$766,"")</f>
        <v>0</v>
      </c>
      <c r="J1806" s="45" t="s">
        <v>230</v>
      </c>
      <c r="K1806" s="45" t="str">
        <f t="shared" si="85"/>
        <v>Northern States Power Co_MI</v>
      </c>
      <c r="L1806" s="45" t="str">
        <f t="shared" si="86"/>
        <v>Northern States Power Co_MI</v>
      </c>
      <c r="M1806" s="45" t="s">
        <v>2929</v>
      </c>
      <c r="N1806" s="45">
        <v>0</v>
      </c>
      <c r="O1806" s="45">
        <v>1440</v>
      </c>
      <c r="P1806" s="45">
        <v>2</v>
      </c>
      <c r="Q1806" s="45">
        <v>7763</v>
      </c>
      <c r="R1806" s="45">
        <v>0</v>
      </c>
      <c r="S1806" s="45">
        <v>56388</v>
      </c>
      <c r="T1806" s="45">
        <v>26974</v>
      </c>
      <c r="U1806" s="45">
        <v>54758</v>
      </c>
      <c r="V1806" s="45">
        <v>0</v>
      </c>
      <c r="W1806" s="45">
        <v>8.49</v>
      </c>
      <c r="X1806" s="45">
        <v>6.3</v>
      </c>
      <c r="Y1806" s="45">
        <v>9.31</v>
      </c>
      <c r="Z1806" s="46">
        <v>455256.7</v>
      </c>
      <c r="AA1806" s="46">
        <v>45768.752420983081</v>
      </c>
      <c r="AB1806" s="47">
        <f>_xlfn.XLOOKUP($F1806,Main_OG!$D$1:$D$766,Main_OG!AJ$1:AJ$766,"")</f>
        <v>73448608</v>
      </c>
      <c r="AC1806" s="47">
        <f>_xlfn.XLOOKUP($F1806,Main_OG!$D$1:$D$766,Main_OG!AK$1:AK$766,"")</f>
        <v>1696064</v>
      </c>
      <c r="AD1806" s="47">
        <f>_xlfn.XLOOKUP($F1806,Main_OG!$D$1:$D$766,Main_OG!AL$1:AL$766,"")</f>
        <v>150596912</v>
      </c>
      <c r="AE1806" s="47">
        <f>_xlfn.XLOOKUP($F1806,Main_OG!$D$1:$D$766,Main_OG!AM$1:AM$766,"")</f>
        <v>31484428</v>
      </c>
      <c r="AF1806" s="48">
        <f>_xlfn.XLOOKUP($F1806,Main_OG!$D$1:$D$766,Main_OG!Z$1:Z$766,"")</f>
        <v>0</v>
      </c>
      <c r="AG1806" s="48">
        <f>_xlfn.XLOOKUP($F1806,Main_OG!$D$1:$D$766,Main_OG!AA$1:AA$766,"")</f>
        <v>1.93</v>
      </c>
      <c r="AH1806" s="48">
        <f>_xlfn.XLOOKUP($F1806,Main_OG!$D$1:$D$766,Main_OG!AB$1:AB$766,"")</f>
        <v>24.38</v>
      </c>
      <c r="AI1806" s="48">
        <f>_xlfn.XLOOKUP($F1806,Main_OG!$D$1:$D$766,Main_OG!AC$1:AC$766,"")</f>
        <v>9.1182546074696553</v>
      </c>
      <c r="AJ1806" s="48">
        <f>_xlfn.XLOOKUP($F1806,Main_OG!$D$1:$D$766,Main_OG!AD$1:AD$766,"")</f>
        <v>0.68330088246943577</v>
      </c>
    </row>
    <row r="1807" spans="2:36" x14ac:dyDescent="0.35">
      <c r="B1807" s="36" t="s">
        <v>2918</v>
      </c>
      <c r="C1807" s="45" t="s">
        <v>318</v>
      </c>
      <c r="D1807" s="45" t="s">
        <v>4468</v>
      </c>
      <c r="E1807" s="36" t="s">
        <v>2918</v>
      </c>
      <c r="F1807" s="36" t="str">
        <f t="shared" si="84"/>
        <v>2008_MN</v>
      </c>
      <c r="G1807" s="45">
        <v>2008</v>
      </c>
      <c r="H1807" s="45">
        <f>_xlfn.XLOOKUP(J1807,Main_OG!$B$1:$B$766,Main_OG!$O$1:$O$766,"")</f>
        <v>0</v>
      </c>
      <c r="I1807" s="45">
        <f>_xlfn.XLOOKUP(F1807,Main_OG!$D$1:$D$766,Main_OG!$J$1:$J$766,"")</f>
        <v>0</v>
      </c>
      <c r="J1807" s="45" t="s">
        <v>318</v>
      </c>
      <c r="K1807" s="45" t="str">
        <f t="shared" si="85"/>
        <v>Northern States Power Co_MN</v>
      </c>
      <c r="L1807" s="45" t="str">
        <f t="shared" si="86"/>
        <v>Northern States Power Co_MN</v>
      </c>
      <c r="M1807" s="45" t="s">
        <v>2930</v>
      </c>
      <c r="N1807" s="45">
        <v>1</v>
      </c>
      <c r="O1807" s="45">
        <v>130090</v>
      </c>
      <c r="P1807" s="45">
        <v>493</v>
      </c>
      <c r="Q1807" s="45">
        <v>1078189</v>
      </c>
      <c r="R1807" s="45">
        <v>21869</v>
      </c>
      <c r="S1807" s="45">
        <v>13885434</v>
      </c>
      <c r="T1807" s="45">
        <v>9449345</v>
      </c>
      <c r="U1807" s="45">
        <v>8696643</v>
      </c>
      <c r="V1807" s="45">
        <v>8.0399999999999991</v>
      </c>
      <c r="W1807" s="45">
        <v>7.91</v>
      </c>
      <c r="X1807" s="45">
        <v>6.34</v>
      </c>
      <c r="Y1807" s="45">
        <v>10.34</v>
      </c>
      <c r="Z1807" s="46">
        <v>309290.40000000002</v>
      </c>
      <c r="AA1807" s="46">
        <v>58945.938435888726</v>
      </c>
      <c r="AB1807" s="47">
        <f>_xlfn.XLOOKUP($F1807,Main_OG!$D$1:$D$766,Main_OG!AJ$1:AJ$766,"")</f>
        <v>38498824</v>
      </c>
      <c r="AC1807" s="47">
        <f>_xlfn.XLOOKUP($F1807,Main_OG!$D$1:$D$766,Main_OG!AK$1:AK$766,"")</f>
        <v>936312</v>
      </c>
      <c r="AD1807" s="47">
        <f>_xlfn.XLOOKUP($F1807,Main_OG!$D$1:$D$766,Main_OG!AL$1:AL$766,"")</f>
        <v>49682300</v>
      </c>
      <c r="AE1807" s="47">
        <f>_xlfn.XLOOKUP($F1807,Main_OG!$D$1:$D$766,Main_OG!AM$1:AM$766,"")</f>
        <v>12996838</v>
      </c>
      <c r="AF1807" s="48">
        <f>_xlfn.XLOOKUP($F1807,Main_OG!$D$1:$D$766,Main_OG!Z$1:Z$766,"")</f>
        <v>2.65</v>
      </c>
      <c r="AG1807" s="48">
        <f>_xlfn.XLOOKUP($F1807,Main_OG!$D$1:$D$766,Main_OG!AA$1:AA$766,"")</f>
        <v>1.66</v>
      </c>
      <c r="AH1807" s="48">
        <f>_xlfn.XLOOKUP($F1807,Main_OG!$D$1:$D$766,Main_OG!AB$1:AB$766,"")</f>
        <v>21.55</v>
      </c>
      <c r="AI1807" s="48">
        <f>_xlfn.XLOOKUP($F1807,Main_OG!$D$1:$D$766,Main_OG!AC$1:AC$766,"")</f>
        <v>9.11</v>
      </c>
      <c r="AJ1807" s="48">
        <f>_xlfn.XLOOKUP($F1807,Main_OG!$D$1:$D$766,Main_OG!AD$1:AD$766,"")</f>
        <v>0.48</v>
      </c>
    </row>
    <row r="1808" spans="2:36" x14ac:dyDescent="0.35">
      <c r="B1808" s="36" t="s">
        <v>2918</v>
      </c>
      <c r="C1808" s="45" t="s">
        <v>799</v>
      </c>
      <c r="D1808" s="45" t="s">
        <v>4468</v>
      </c>
      <c r="E1808" s="36" t="s">
        <v>2918</v>
      </c>
      <c r="F1808" s="36" t="str">
        <f t="shared" si="84"/>
        <v>2008_ND</v>
      </c>
      <c r="G1808" s="45">
        <v>2008</v>
      </c>
      <c r="H1808" s="45">
        <f>_xlfn.XLOOKUP(J1808,Main_OG!$B$1:$B$766,Main_OG!$O$1:$O$766,"")</f>
        <v>0</v>
      </c>
      <c r="I1808" s="45">
        <f>_xlfn.XLOOKUP(F1808,Main_OG!$D$1:$D$766,Main_OG!$J$1:$J$766,"")</f>
        <v>0</v>
      </c>
      <c r="J1808" s="45" t="s">
        <v>799</v>
      </c>
      <c r="K1808" s="45" t="str">
        <f t="shared" si="85"/>
        <v>Northern States Power Co_ND</v>
      </c>
      <c r="L1808" s="45" t="str">
        <f t="shared" si="86"/>
        <v>Northern States Power Co_ND</v>
      </c>
      <c r="M1808" s="45" t="s">
        <v>2931</v>
      </c>
      <c r="N1808" s="45">
        <v>0</v>
      </c>
      <c r="O1808" s="45">
        <v>12147</v>
      </c>
      <c r="P1808" s="45">
        <v>22</v>
      </c>
      <c r="Q1808" s="45">
        <v>74620</v>
      </c>
      <c r="R1808" s="45">
        <v>0</v>
      </c>
      <c r="S1808" s="45">
        <v>1120009</v>
      </c>
      <c r="T1808" s="45">
        <v>328203</v>
      </c>
      <c r="U1808" s="45">
        <v>761934</v>
      </c>
      <c r="V1808" s="45">
        <v>0</v>
      </c>
      <c r="W1808" s="45">
        <v>7.05</v>
      </c>
      <c r="X1808" s="45">
        <v>6.29</v>
      </c>
      <c r="Y1808" s="45">
        <v>8.18</v>
      </c>
      <c r="Z1808" s="46">
        <v>35030.400000000001</v>
      </c>
      <c r="AA1808" s="46">
        <v>53272.584321949485</v>
      </c>
      <c r="AB1808" s="47">
        <f>_xlfn.XLOOKUP($F1808,Main_OG!$D$1:$D$766,Main_OG!AJ$1:AJ$766,"")</f>
        <v>49965020</v>
      </c>
      <c r="AC1808" s="47">
        <f>_xlfn.XLOOKUP($F1808,Main_OG!$D$1:$D$766,Main_OG!AK$1:AK$766,"")</f>
        <v>178602</v>
      </c>
      <c r="AD1808" s="47">
        <f>_xlfn.XLOOKUP($F1808,Main_OG!$D$1:$D$766,Main_OG!AL$1:AL$766,"")</f>
        <v>1212</v>
      </c>
      <c r="AE1808" s="47">
        <f>_xlfn.XLOOKUP($F1808,Main_OG!$D$1:$D$766,Main_OG!AM$1:AM$766,"")</f>
        <v>0</v>
      </c>
      <c r="AF1808" s="48">
        <f>_xlfn.XLOOKUP($F1808,Main_OG!$D$1:$D$766,Main_OG!Z$1:Z$766,"")</f>
        <v>1.36</v>
      </c>
      <c r="AG1808" s="48">
        <f>_xlfn.XLOOKUP($F1808,Main_OG!$D$1:$D$766,Main_OG!AA$1:AA$766,"")</f>
        <v>1.08</v>
      </c>
      <c r="AH1808" s="48">
        <f>_xlfn.XLOOKUP($F1808,Main_OG!$D$1:$D$766,Main_OG!AB$1:AB$766,"")</f>
        <v>19.619187803472759</v>
      </c>
      <c r="AI1808" s="48">
        <f>_xlfn.XLOOKUP($F1808,Main_OG!$D$1:$D$766,Main_OG!AC$1:AC$766,"")</f>
        <v>9.1182546074696553</v>
      </c>
      <c r="AJ1808" s="48">
        <f>_xlfn.XLOOKUP($F1808,Main_OG!$D$1:$D$766,Main_OG!AD$1:AD$766,"")</f>
        <v>0.68330088246943577</v>
      </c>
    </row>
    <row r="1809" spans="2:36" x14ac:dyDescent="0.35">
      <c r="B1809" s="36" t="s">
        <v>2918</v>
      </c>
      <c r="C1809" s="45" t="s">
        <v>847</v>
      </c>
      <c r="D1809" s="45" t="s">
        <v>4468</v>
      </c>
      <c r="E1809" s="36" t="s">
        <v>2918</v>
      </c>
      <c r="F1809" s="36" t="str">
        <f t="shared" si="84"/>
        <v>2008_SD</v>
      </c>
      <c r="G1809" s="45">
        <v>2008</v>
      </c>
      <c r="H1809" s="45">
        <f>_xlfn.XLOOKUP(J1809,Main_OG!$B$1:$B$766,Main_OG!$O$1:$O$766,"")</f>
        <v>0</v>
      </c>
      <c r="I1809" s="45">
        <f>_xlfn.XLOOKUP(F1809,Main_OG!$D$1:$D$766,Main_OG!$J$1:$J$766,"")</f>
        <v>0</v>
      </c>
      <c r="J1809" s="45" t="s">
        <v>847</v>
      </c>
      <c r="K1809" s="45" t="str">
        <f t="shared" si="85"/>
        <v>Northern States Power Co_SD</v>
      </c>
      <c r="L1809" s="45" t="str">
        <f t="shared" si="86"/>
        <v>Northern States Power Co_SD</v>
      </c>
      <c r="M1809" s="45" t="s">
        <v>2932</v>
      </c>
      <c r="N1809" s="45">
        <v>0</v>
      </c>
      <c r="O1809" s="45">
        <v>10531</v>
      </c>
      <c r="P1809" s="45">
        <v>20</v>
      </c>
      <c r="Q1809" s="45">
        <v>70034</v>
      </c>
      <c r="R1809" s="45">
        <v>0</v>
      </c>
      <c r="S1809" s="45">
        <v>936237</v>
      </c>
      <c r="T1809" s="45">
        <v>366029</v>
      </c>
      <c r="U1809" s="45">
        <v>640276</v>
      </c>
      <c r="V1809" s="45">
        <v>0</v>
      </c>
      <c r="W1809" s="45">
        <v>7.14</v>
      </c>
      <c r="X1809" s="45">
        <v>5.88</v>
      </c>
      <c r="Y1809" s="45">
        <v>9.16</v>
      </c>
      <c r="Z1809" s="46">
        <v>43278.5</v>
      </c>
      <c r="AA1809" s="46">
        <v>54157.427382984366</v>
      </c>
      <c r="AB1809" s="47">
        <f>_xlfn.XLOOKUP($F1809,Main_OG!$D$1:$D$766,Main_OG!AJ$1:AJ$766,"")</f>
        <v>4718714</v>
      </c>
      <c r="AC1809" s="47">
        <f>_xlfn.XLOOKUP($F1809,Main_OG!$D$1:$D$766,Main_OG!AK$1:AK$766,"")</f>
        <v>100410</v>
      </c>
      <c r="AD1809" s="47">
        <f>_xlfn.XLOOKUP($F1809,Main_OG!$D$1:$D$766,Main_OG!AL$1:AL$766,"")</f>
        <v>5264224</v>
      </c>
      <c r="AE1809" s="47">
        <f>_xlfn.XLOOKUP($F1809,Main_OG!$D$1:$D$766,Main_OG!AM$1:AM$766,"")</f>
        <v>0</v>
      </c>
      <c r="AF1809" s="48">
        <f>_xlfn.XLOOKUP($F1809,Main_OG!$D$1:$D$766,Main_OG!Z$1:Z$766,"")</f>
        <v>0</v>
      </c>
      <c r="AG1809" s="48">
        <f>_xlfn.XLOOKUP($F1809,Main_OG!$D$1:$D$766,Main_OG!AA$1:AA$766,"")</f>
        <v>1.74</v>
      </c>
      <c r="AH1809" s="48">
        <f>_xlfn.XLOOKUP($F1809,Main_OG!$D$1:$D$766,Main_OG!AB$1:AB$766,"")</f>
        <v>19.79</v>
      </c>
      <c r="AI1809" s="48">
        <f>_xlfn.XLOOKUP($F1809,Main_OG!$D$1:$D$766,Main_OG!AC$1:AC$766,"")</f>
        <v>7.28</v>
      </c>
      <c r="AJ1809" s="48">
        <f>_xlfn.XLOOKUP($F1809,Main_OG!$D$1:$D$766,Main_OG!AD$1:AD$766,"")</f>
        <v>0.68330088246943577</v>
      </c>
    </row>
    <row r="1810" spans="2:36" x14ac:dyDescent="0.35">
      <c r="B1810" s="36" t="s">
        <v>2918</v>
      </c>
      <c r="C1810" s="45" t="s">
        <v>351</v>
      </c>
      <c r="D1810" s="45" t="s">
        <v>4468</v>
      </c>
      <c r="E1810" s="36" t="s">
        <v>2918</v>
      </c>
      <c r="F1810" s="36" t="str">
        <f t="shared" si="84"/>
        <v>2008_WI</v>
      </c>
      <c r="G1810" s="45">
        <v>2008</v>
      </c>
      <c r="H1810" s="45">
        <f>_xlfn.XLOOKUP(J1810,Main_OG!$B$1:$B$766,Main_OG!$O$1:$O$766,"")</f>
        <v>0</v>
      </c>
      <c r="I1810" s="45">
        <f>_xlfn.XLOOKUP(F1810,Main_OG!$D$1:$D$766,Main_OG!$J$1:$J$766,"")</f>
        <v>0</v>
      </c>
      <c r="J1810" s="45" t="s">
        <v>351</v>
      </c>
      <c r="K1810" s="45" t="str">
        <f t="shared" si="85"/>
        <v>Northern States Power Co_WI</v>
      </c>
      <c r="L1810" s="45" t="str">
        <f t="shared" si="86"/>
        <v>Northern States Power Co_WI</v>
      </c>
      <c r="M1810" s="45" t="s">
        <v>2933</v>
      </c>
      <c r="N1810" s="45">
        <v>0</v>
      </c>
      <c r="O1810" s="45">
        <v>36609</v>
      </c>
      <c r="P1810" s="45">
        <v>93</v>
      </c>
      <c r="Q1810" s="45">
        <v>201250</v>
      </c>
      <c r="R1810" s="45">
        <v>0</v>
      </c>
      <c r="S1810" s="45">
        <v>2742860</v>
      </c>
      <c r="T1810" s="45">
        <v>1602211</v>
      </c>
      <c r="U1810" s="45">
        <v>1883501</v>
      </c>
      <c r="V1810" s="45">
        <v>0</v>
      </c>
      <c r="W1810" s="45">
        <v>8.07</v>
      </c>
      <c r="X1810" s="45">
        <v>6.15</v>
      </c>
      <c r="Y1810" s="45">
        <v>10.4</v>
      </c>
      <c r="Z1810" s="46">
        <v>286204.7</v>
      </c>
      <c r="AA1810" s="46">
        <v>50736.554324803634</v>
      </c>
      <c r="AB1810" s="47">
        <f>_xlfn.XLOOKUP($F1810,Main_OG!$D$1:$D$766,Main_OG!AJ$1:AJ$766,"")</f>
        <v>49868066</v>
      </c>
      <c r="AC1810" s="47">
        <f>_xlfn.XLOOKUP($F1810,Main_OG!$D$1:$D$766,Main_OG!AK$1:AK$766,"")</f>
        <v>3460118</v>
      </c>
      <c r="AD1810" s="47">
        <f>_xlfn.XLOOKUP($F1810,Main_OG!$D$1:$D$766,Main_OG!AL$1:AL$766,"")</f>
        <v>82624382</v>
      </c>
      <c r="AE1810" s="47">
        <f>_xlfn.XLOOKUP($F1810,Main_OG!$D$1:$D$766,Main_OG!AM$1:AM$766,"")</f>
        <v>12154510</v>
      </c>
      <c r="AF1810" s="48">
        <f>_xlfn.XLOOKUP($F1810,Main_OG!$D$1:$D$766,Main_OG!Z$1:Z$766,"")</f>
        <v>2.15</v>
      </c>
      <c r="AG1810" s="48">
        <f>_xlfn.XLOOKUP($F1810,Main_OG!$D$1:$D$766,Main_OG!AA$1:AA$766,"")</f>
        <v>1.94</v>
      </c>
      <c r="AH1810" s="48">
        <f>_xlfn.XLOOKUP($F1810,Main_OG!$D$1:$D$766,Main_OG!AB$1:AB$766,"")</f>
        <v>19.619187803472759</v>
      </c>
      <c r="AI1810" s="48">
        <f>_xlfn.XLOOKUP($F1810,Main_OG!$D$1:$D$766,Main_OG!AC$1:AC$766,"")</f>
        <v>9.1182546074696553</v>
      </c>
      <c r="AJ1810" s="48">
        <f>_xlfn.XLOOKUP($F1810,Main_OG!$D$1:$D$766,Main_OG!AD$1:AD$766,"")</f>
        <v>0.5</v>
      </c>
    </row>
    <row r="1811" spans="2:36" x14ac:dyDescent="0.35">
      <c r="B1811" s="36" t="s">
        <v>2934</v>
      </c>
      <c r="C1811" s="45" t="s">
        <v>318</v>
      </c>
      <c r="D1811" s="45" t="s">
        <v>4468</v>
      </c>
      <c r="E1811" s="36" t="s">
        <v>2918</v>
      </c>
      <c r="F1811" s="36" t="str">
        <f t="shared" si="84"/>
        <v>2009_MN</v>
      </c>
      <c r="G1811" s="45">
        <v>2009</v>
      </c>
      <c r="H1811" s="45">
        <f>_xlfn.XLOOKUP(J1811,Main_OG!$B$1:$B$766,Main_OG!$O$1:$O$766,"")</f>
        <v>0</v>
      </c>
      <c r="I1811" s="45">
        <f>_xlfn.XLOOKUP(F1811,Main_OG!$D$1:$D$766,Main_OG!$J$1:$J$766,"")</f>
        <v>0</v>
      </c>
      <c r="J1811" s="45" t="s">
        <v>318</v>
      </c>
      <c r="K1811" s="45" t="str">
        <f t="shared" si="85"/>
        <v>Northern States Power Co - Minnesota_MN</v>
      </c>
      <c r="L1811" s="45" t="str">
        <f t="shared" si="86"/>
        <v>Northern States Power Co_MN</v>
      </c>
      <c r="M1811" s="45" t="s">
        <v>2935</v>
      </c>
      <c r="N1811" s="45">
        <v>1</v>
      </c>
      <c r="O1811" s="45">
        <v>131220</v>
      </c>
      <c r="P1811" s="45">
        <v>460</v>
      </c>
      <c r="Q1811" s="45">
        <v>1082849</v>
      </c>
      <c r="R1811" s="45">
        <v>21890</v>
      </c>
      <c r="S1811" s="45">
        <v>13570942</v>
      </c>
      <c r="T1811" s="45">
        <v>8528881</v>
      </c>
      <c r="U1811" s="45">
        <v>8454910</v>
      </c>
      <c r="V1811" s="45">
        <v>7.73</v>
      </c>
      <c r="W1811" s="45">
        <v>7.76</v>
      </c>
      <c r="X1811" s="45">
        <v>6.36</v>
      </c>
      <c r="Y1811" s="45">
        <v>10.33</v>
      </c>
      <c r="Z1811" s="46">
        <v>296875.2</v>
      </c>
      <c r="AA1811" s="46">
        <v>56213.555888686722</v>
      </c>
      <c r="AB1811" s="47">
        <f>_xlfn.XLOOKUP($F1811,Main_OG!$D$1:$D$766,Main_OG!AJ$1:AJ$766,"")</f>
        <v>35428086</v>
      </c>
      <c r="AC1811" s="47">
        <f>_xlfn.XLOOKUP($F1811,Main_OG!$D$1:$D$766,Main_OG!AK$1:AK$766,"")</f>
        <v>267390</v>
      </c>
      <c r="AD1811" s="47">
        <f>_xlfn.XLOOKUP($F1811,Main_OG!$D$1:$D$766,Main_OG!AL$1:AL$766,"")</f>
        <v>47953964</v>
      </c>
      <c r="AE1811" s="47">
        <f>_xlfn.XLOOKUP($F1811,Main_OG!$D$1:$D$766,Main_OG!AM$1:AM$766,"")</f>
        <v>12393425</v>
      </c>
      <c r="AF1811" s="48">
        <f>_xlfn.XLOOKUP($F1811,Main_OG!$D$1:$D$766,Main_OG!Z$1:Z$766,"")</f>
        <v>2.21</v>
      </c>
      <c r="AG1811" s="48">
        <f>_xlfn.XLOOKUP($F1811,Main_OG!$D$1:$D$766,Main_OG!AA$1:AA$766,"")</f>
        <v>1.64</v>
      </c>
      <c r="AH1811" s="48">
        <f>_xlfn.XLOOKUP($F1811,Main_OG!$D$1:$D$766,Main_OG!AB$1:AB$766,"")</f>
        <v>13.54</v>
      </c>
      <c r="AI1811" s="48">
        <f>_xlfn.XLOOKUP($F1811,Main_OG!$D$1:$D$766,Main_OG!AC$1:AC$766,"")</f>
        <v>6.49</v>
      </c>
      <c r="AJ1811" s="48">
        <f>_xlfn.XLOOKUP($F1811,Main_OG!$D$1:$D$766,Main_OG!AD$1:AD$766,"")</f>
        <v>0.71</v>
      </c>
    </row>
    <row r="1812" spans="2:36" x14ac:dyDescent="0.35">
      <c r="B1812" s="36" t="s">
        <v>2934</v>
      </c>
      <c r="C1812" s="45" t="s">
        <v>799</v>
      </c>
      <c r="D1812" s="45" t="s">
        <v>4468</v>
      </c>
      <c r="E1812" s="36" t="s">
        <v>2918</v>
      </c>
      <c r="F1812" s="36" t="str">
        <f t="shared" si="84"/>
        <v>2009_ND</v>
      </c>
      <c r="G1812" s="45">
        <v>2009</v>
      </c>
      <c r="H1812" s="45">
        <f>_xlfn.XLOOKUP(J1812,Main_OG!$B$1:$B$766,Main_OG!$O$1:$O$766,"")</f>
        <v>0</v>
      </c>
      <c r="I1812" s="45">
        <f>_xlfn.XLOOKUP(F1812,Main_OG!$D$1:$D$766,Main_OG!$J$1:$J$766,"")</f>
        <v>0</v>
      </c>
      <c r="J1812" s="45" t="s">
        <v>799</v>
      </c>
      <c r="K1812" s="45" t="str">
        <f t="shared" si="85"/>
        <v>Northern States Power Co - Minnesota_ND</v>
      </c>
      <c r="L1812" s="45" t="str">
        <f t="shared" si="86"/>
        <v>Northern States Power Co_ND</v>
      </c>
      <c r="M1812" s="45" t="s">
        <v>2936</v>
      </c>
      <c r="N1812" s="45">
        <v>0</v>
      </c>
      <c r="O1812" s="45">
        <v>12226</v>
      </c>
      <c r="P1812" s="45">
        <v>19</v>
      </c>
      <c r="Q1812" s="45">
        <v>75279</v>
      </c>
      <c r="R1812" s="45">
        <v>0</v>
      </c>
      <c r="S1812" s="45">
        <v>1110061</v>
      </c>
      <c r="T1812" s="45">
        <v>308325</v>
      </c>
      <c r="U1812" s="45">
        <v>761316</v>
      </c>
      <c r="V1812" s="45">
        <v>0</v>
      </c>
      <c r="W1812" s="45">
        <v>6.9</v>
      </c>
      <c r="X1812" s="45">
        <v>5.62</v>
      </c>
      <c r="Y1812" s="45">
        <v>8.09</v>
      </c>
      <c r="Z1812" s="46">
        <v>35971.300000000003</v>
      </c>
      <c r="AA1812" s="46">
        <v>54094.783508379347</v>
      </c>
      <c r="AB1812" s="47">
        <f>_xlfn.XLOOKUP($F1812,Main_OG!$D$1:$D$766,Main_OG!AJ$1:AJ$766,"")</f>
        <v>49382118</v>
      </c>
      <c r="AC1812" s="47">
        <f>_xlfn.XLOOKUP($F1812,Main_OG!$D$1:$D$766,Main_OG!AK$1:AK$766,"")</f>
        <v>166404</v>
      </c>
      <c r="AD1812" s="47">
        <f>_xlfn.XLOOKUP($F1812,Main_OG!$D$1:$D$766,Main_OG!AL$1:AL$766,"")</f>
        <v>149378</v>
      </c>
      <c r="AE1812" s="47">
        <f>_xlfn.XLOOKUP($F1812,Main_OG!$D$1:$D$766,Main_OG!AM$1:AM$766,"")</f>
        <v>0</v>
      </c>
      <c r="AF1812" s="48">
        <f>_xlfn.XLOOKUP($F1812,Main_OG!$D$1:$D$766,Main_OG!Z$1:Z$766,"")</f>
        <v>1.31</v>
      </c>
      <c r="AG1812" s="48">
        <f>_xlfn.XLOOKUP($F1812,Main_OG!$D$1:$D$766,Main_OG!AA$1:AA$766,"")</f>
        <v>1.1399999999999999</v>
      </c>
      <c r="AH1812" s="48">
        <f>_xlfn.XLOOKUP($F1812,Main_OG!$D$1:$D$766,Main_OG!AB$1:AB$766,"")</f>
        <v>14.15708861161818</v>
      </c>
      <c r="AI1812" s="48">
        <f>_xlfn.XLOOKUP($F1812,Main_OG!$D$1:$D$766,Main_OG!AC$1:AC$766,"")</f>
        <v>4.5973007921271787</v>
      </c>
      <c r="AJ1812" s="48">
        <f>_xlfn.XLOOKUP($F1812,Main_OG!$D$1:$D$766,Main_OG!AD$1:AD$766,"")</f>
        <v>0.68314474405108627</v>
      </c>
    </row>
    <row r="1813" spans="2:36" x14ac:dyDescent="0.35">
      <c r="B1813" s="36" t="s">
        <v>2934</v>
      </c>
      <c r="C1813" s="45" t="s">
        <v>847</v>
      </c>
      <c r="D1813" s="45" t="s">
        <v>4468</v>
      </c>
      <c r="E1813" s="36" t="s">
        <v>2918</v>
      </c>
      <c r="F1813" s="36" t="str">
        <f t="shared" si="84"/>
        <v>2009_SD</v>
      </c>
      <c r="G1813" s="45">
        <v>2009</v>
      </c>
      <c r="H1813" s="45">
        <f>_xlfn.XLOOKUP(J1813,Main_OG!$B$1:$B$766,Main_OG!$O$1:$O$766,"")</f>
        <v>0</v>
      </c>
      <c r="I1813" s="45">
        <f>_xlfn.XLOOKUP(F1813,Main_OG!$D$1:$D$766,Main_OG!$J$1:$J$766,"")</f>
        <v>0</v>
      </c>
      <c r="J1813" s="45" t="s">
        <v>847</v>
      </c>
      <c r="K1813" s="45" t="str">
        <f t="shared" si="85"/>
        <v>Northern States Power Co - Minnesota_SD</v>
      </c>
      <c r="L1813" s="45" t="str">
        <f t="shared" si="86"/>
        <v>Northern States Power Co_SD</v>
      </c>
      <c r="M1813" s="45" t="s">
        <v>2937</v>
      </c>
      <c r="N1813" s="45">
        <v>0</v>
      </c>
      <c r="O1813" s="45">
        <v>10664</v>
      </c>
      <c r="P1813" s="45">
        <v>19</v>
      </c>
      <c r="Q1813" s="45">
        <v>71354</v>
      </c>
      <c r="R1813" s="45">
        <v>0</v>
      </c>
      <c r="S1813" s="45">
        <v>929644</v>
      </c>
      <c r="T1813" s="45">
        <v>334571</v>
      </c>
      <c r="U1813" s="45">
        <v>643053</v>
      </c>
      <c r="V1813" s="45">
        <v>0</v>
      </c>
      <c r="W1813" s="45">
        <v>6.92</v>
      </c>
      <c r="X1813" s="45">
        <v>5.66</v>
      </c>
      <c r="Y1813" s="45">
        <v>8.9</v>
      </c>
      <c r="Z1813" s="46">
        <v>44255.8</v>
      </c>
      <c r="AA1813" s="46">
        <v>54835.348242463144</v>
      </c>
      <c r="AB1813" s="47">
        <f>_xlfn.XLOOKUP($F1813,Main_OG!$D$1:$D$766,Main_OG!AJ$1:AJ$766,"")</f>
        <v>4213274</v>
      </c>
      <c r="AC1813" s="47">
        <f>_xlfn.XLOOKUP($F1813,Main_OG!$D$1:$D$766,Main_OG!AK$1:AK$766,"")</f>
        <v>47426</v>
      </c>
      <c r="AD1813" s="47">
        <f>_xlfn.XLOOKUP($F1813,Main_OG!$D$1:$D$766,Main_OG!AL$1:AL$766,"")</f>
        <v>1835434</v>
      </c>
      <c r="AE1813" s="47">
        <f>_xlfn.XLOOKUP($F1813,Main_OG!$D$1:$D$766,Main_OG!AM$1:AM$766,"")</f>
        <v>0</v>
      </c>
      <c r="AF1813" s="48">
        <f>_xlfn.XLOOKUP($F1813,Main_OG!$D$1:$D$766,Main_OG!Z$1:Z$766,"")</f>
        <v>0</v>
      </c>
      <c r="AG1813" s="48">
        <f>_xlfn.XLOOKUP($F1813,Main_OG!$D$1:$D$766,Main_OG!AA$1:AA$766,"")</f>
        <v>1.76</v>
      </c>
      <c r="AH1813" s="48">
        <f>_xlfn.XLOOKUP($F1813,Main_OG!$D$1:$D$766,Main_OG!AB$1:AB$766,"")</f>
        <v>12.45</v>
      </c>
      <c r="AI1813" s="48">
        <f>_xlfn.XLOOKUP($F1813,Main_OG!$D$1:$D$766,Main_OG!AC$1:AC$766,"")</f>
        <v>5.18</v>
      </c>
      <c r="AJ1813" s="48">
        <f>_xlfn.XLOOKUP($F1813,Main_OG!$D$1:$D$766,Main_OG!AD$1:AD$766,"")</f>
        <v>0.68314474405108627</v>
      </c>
    </row>
    <row r="1814" spans="2:36" x14ac:dyDescent="0.35">
      <c r="B1814" s="36" t="s">
        <v>2938</v>
      </c>
      <c r="C1814" s="45" t="s">
        <v>230</v>
      </c>
      <c r="D1814" s="45" t="s">
        <v>4468</v>
      </c>
      <c r="E1814" s="36" t="s">
        <v>2918</v>
      </c>
      <c r="F1814" s="36" t="str">
        <f t="shared" si="84"/>
        <v>2009_MI</v>
      </c>
      <c r="G1814" s="45">
        <v>2009</v>
      </c>
      <c r="H1814" s="45">
        <f>_xlfn.XLOOKUP(J1814,Main_OG!$B$1:$B$766,Main_OG!$O$1:$O$766,"")</f>
        <v>0</v>
      </c>
      <c r="I1814" s="45">
        <f>_xlfn.XLOOKUP(F1814,Main_OG!$D$1:$D$766,Main_OG!$J$1:$J$766,"")</f>
        <v>0</v>
      </c>
      <c r="J1814" s="45" t="s">
        <v>230</v>
      </c>
      <c r="K1814" s="45" t="str">
        <f t="shared" si="85"/>
        <v>Northern States Power Co - Wisconsin_MI</v>
      </c>
      <c r="L1814" s="45" t="str">
        <f t="shared" si="86"/>
        <v>Northern States Power Co_MI</v>
      </c>
      <c r="M1814" s="45" t="s">
        <v>2939</v>
      </c>
      <c r="N1814" s="45">
        <v>0</v>
      </c>
      <c r="O1814" s="45">
        <v>1461</v>
      </c>
      <c r="P1814" s="45">
        <v>2</v>
      </c>
      <c r="Q1814" s="45">
        <v>7773</v>
      </c>
      <c r="R1814" s="45">
        <v>0</v>
      </c>
      <c r="S1814" s="45">
        <v>53924</v>
      </c>
      <c r="T1814" s="45">
        <v>29056</v>
      </c>
      <c r="U1814" s="45">
        <v>53849</v>
      </c>
      <c r="V1814" s="45">
        <v>0</v>
      </c>
      <c r="W1814" s="45">
        <v>8.4700000000000006</v>
      </c>
      <c r="X1814" s="45">
        <v>6.72</v>
      </c>
      <c r="Y1814" s="45">
        <v>9.59</v>
      </c>
      <c r="Z1814" s="46">
        <v>416297.1</v>
      </c>
      <c r="AA1814" s="46">
        <v>42043.455440645848</v>
      </c>
      <c r="AB1814" s="47">
        <f>_xlfn.XLOOKUP($F1814,Main_OG!$D$1:$D$766,Main_OG!AJ$1:AJ$766,"")</f>
        <v>70951888</v>
      </c>
      <c r="AC1814" s="47">
        <f>_xlfn.XLOOKUP($F1814,Main_OG!$D$1:$D$766,Main_OG!AK$1:AK$766,"")</f>
        <v>1451520</v>
      </c>
      <c r="AD1814" s="47">
        <f>_xlfn.XLOOKUP($F1814,Main_OG!$D$1:$D$766,Main_OG!AL$1:AL$766,"")</f>
        <v>132491692</v>
      </c>
      <c r="AE1814" s="47">
        <f>_xlfn.XLOOKUP($F1814,Main_OG!$D$1:$D$766,Main_OG!AM$1:AM$766,"")</f>
        <v>21851009</v>
      </c>
      <c r="AF1814" s="48">
        <f>_xlfn.XLOOKUP($F1814,Main_OG!$D$1:$D$766,Main_OG!Z$1:Z$766,"")</f>
        <v>0</v>
      </c>
      <c r="AG1814" s="48">
        <f>_xlfn.XLOOKUP($F1814,Main_OG!$D$1:$D$766,Main_OG!AA$1:AA$766,"")</f>
        <v>2.0299999999999998</v>
      </c>
      <c r="AH1814" s="48">
        <f>_xlfn.XLOOKUP($F1814,Main_OG!$D$1:$D$766,Main_OG!AB$1:AB$766,"")</f>
        <v>12.98</v>
      </c>
      <c r="AI1814" s="48">
        <f>_xlfn.XLOOKUP($F1814,Main_OG!$D$1:$D$766,Main_OG!AC$1:AC$766,"")</f>
        <v>4.5973007921271787</v>
      </c>
      <c r="AJ1814" s="48">
        <f>_xlfn.XLOOKUP($F1814,Main_OG!$D$1:$D$766,Main_OG!AD$1:AD$766,"")</f>
        <v>0.66</v>
      </c>
    </row>
    <row r="1815" spans="2:36" x14ac:dyDescent="0.35">
      <c r="B1815" s="36" t="s">
        <v>2938</v>
      </c>
      <c r="C1815" s="45" t="s">
        <v>351</v>
      </c>
      <c r="D1815" s="45" t="s">
        <v>4468</v>
      </c>
      <c r="E1815" s="36" t="s">
        <v>2918</v>
      </c>
      <c r="F1815" s="36" t="str">
        <f t="shared" si="84"/>
        <v>2009_WI</v>
      </c>
      <c r="G1815" s="45">
        <v>2009</v>
      </c>
      <c r="H1815" s="45">
        <f>_xlfn.XLOOKUP(J1815,Main_OG!$B$1:$B$766,Main_OG!$O$1:$O$766,"")</f>
        <v>0</v>
      </c>
      <c r="I1815" s="45">
        <f>_xlfn.XLOOKUP(F1815,Main_OG!$D$1:$D$766,Main_OG!$J$1:$J$766,"")</f>
        <v>0</v>
      </c>
      <c r="J1815" s="45" t="s">
        <v>351</v>
      </c>
      <c r="K1815" s="45" t="str">
        <f t="shared" si="85"/>
        <v>Northern States Power Co - Wisconsin_WI</v>
      </c>
      <c r="L1815" s="45" t="str">
        <f t="shared" si="86"/>
        <v>Northern States Power Co_WI</v>
      </c>
      <c r="M1815" s="45" t="s">
        <v>2940</v>
      </c>
      <c r="N1815" s="45">
        <v>0</v>
      </c>
      <c r="O1815" s="45">
        <v>37006</v>
      </c>
      <c r="P1815" s="45">
        <v>94</v>
      </c>
      <c r="Q1815" s="45">
        <v>202097</v>
      </c>
      <c r="R1815" s="45">
        <v>0</v>
      </c>
      <c r="S1815" s="45">
        <v>2622318</v>
      </c>
      <c r="T1815" s="45">
        <v>1543400</v>
      </c>
      <c r="U1815" s="45">
        <v>1837816</v>
      </c>
      <c r="V1815" s="45">
        <v>0</v>
      </c>
      <c r="W1815" s="45">
        <v>8.19</v>
      </c>
      <c r="X1815" s="45">
        <v>6.18</v>
      </c>
      <c r="Y1815" s="45">
        <v>10.4</v>
      </c>
      <c r="Z1815" s="46">
        <v>277279.40000000002</v>
      </c>
      <c r="AA1815" s="46">
        <v>48909.24112900722</v>
      </c>
      <c r="AB1815" s="47">
        <f>_xlfn.XLOOKUP($F1815,Main_OG!$D$1:$D$766,Main_OG!AJ$1:AJ$766,"")</f>
        <v>44836820</v>
      </c>
      <c r="AC1815" s="47">
        <f>_xlfn.XLOOKUP($F1815,Main_OG!$D$1:$D$766,Main_OG!AK$1:AK$766,"")</f>
        <v>2630276</v>
      </c>
      <c r="AD1815" s="47">
        <f>_xlfn.XLOOKUP($F1815,Main_OG!$D$1:$D$766,Main_OG!AL$1:AL$766,"")</f>
        <v>82642892</v>
      </c>
      <c r="AE1815" s="47">
        <f>_xlfn.XLOOKUP($F1815,Main_OG!$D$1:$D$766,Main_OG!AM$1:AM$766,"")</f>
        <v>12683151</v>
      </c>
      <c r="AF1815" s="48">
        <f>_xlfn.XLOOKUP($F1815,Main_OG!$D$1:$D$766,Main_OG!Z$1:Z$766,"")</f>
        <v>1.87</v>
      </c>
      <c r="AG1815" s="48">
        <f>_xlfn.XLOOKUP($F1815,Main_OG!$D$1:$D$766,Main_OG!AA$1:AA$766,"")</f>
        <v>1.99</v>
      </c>
      <c r="AH1815" s="48">
        <f>_xlfn.XLOOKUP($F1815,Main_OG!$D$1:$D$766,Main_OG!AB$1:AB$766,"")</f>
        <v>14.15708861161818</v>
      </c>
      <c r="AI1815" s="48">
        <f>_xlfn.XLOOKUP($F1815,Main_OG!$D$1:$D$766,Main_OG!AC$1:AC$766,"")</f>
        <v>4.5973007921271787</v>
      </c>
      <c r="AJ1815" s="48">
        <f>_xlfn.XLOOKUP($F1815,Main_OG!$D$1:$D$766,Main_OG!AD$1:AD$766,"")</f>
        <v>0.55000000000000004</v>
      </c>
    </row>
    <row r="1816" spans="2:36" x14ac:dyDescent="0.35">
      <c r="B1816" s="36" t="s">
        <v>2934</v>
      </c>
      <c r="C1816" s="45" t="s">
        <v>318</v>
      </c>
      <c r="D1816" s="45" t="s">
        <v>4468</v>
      </c>
      <c r="E1816" s="36" t="s">
        <v>2918</v>
      </c>
      <c r="F1816" s="36" t="str">
        <f t="shared" si="84"/>
        <v>2010_MN</v>
      </c>
      <c r="G1816" s="45">
        <v>2010</v>
      </c>
      <c r="H1816" s="45">
        <f>_xlfn.XLOOKUP(J1816,Main_OG!$B$1:$B$766,Main_OG!$O$1:$O$766,"")</f>
        <v>0</v>
      </c>
      <c r="I1816" s="45">
        <f>_xlfn.XLOOKUP(F1816,Main_OG!$D$1:$D$766,Main_OG!$J$1:$J$766,"")</f>
        <v>0</v>
      </c>
      <c r="J1816" s="45" t="s">
        <v>318</v>
      </c>
      <c r="K1816" s="45" t="str">
        <f t="shared" si="85"/>
        <v>Northern States Power Co - Minnesota_MN</v>
      </c>
      <c r="L1816" s="45" t="str">
        <f t="shared" si="86"/>
        <v>Northern States Power Co_MN</v>
      </c>
      <c r="M1816" s="45" t="s">
        <v>2941</v>
      </c>
      <c r="N1816" s="45">
        <v>1</v>
      </c>
      <c r="O1816" s="45">
        <v>132538</v>
      </c>
      <c r="P1816" s="45">
        <v>457</v>
      </c>
      <c r="Q1816" s="45">
        <v>1087978</v>
      </c>
      <c r="R1816" s="45">
        <v>21795</v>
      </c>
      <c r="S1816" s="45">
        <v>13638768</v>
      </c>
      <c r="T1816" s="45">
        <v>9053960</v>
      </c>
      <c r="U1816" s="45">
        <v>8947776</v>
      </c>
      <c r="V1816" s="45">
        <v>7.77</v>
      </c>
      <c r="W1816" s="45">
        <v>8.24</v>
      </c>
      <c r="X1816" s="45">
        <v>6.49</v>
      </c>
      <c r="Y1816" s="45">
        <v>10.79</v>
      </c>
      <c r="Z1816" s="46">
        <v>308091.90000000002</v>
      </c>
      <c r="AA1816" s="46">
        <v>58010.869651176232</v>
      </c>
      <c r="AB1816" s="47">
        <f>_xlfn.XLOOKUP($F1816,Main_OG!$D$1:$D$766,Main_OG!AJ$1:AJ$766,"")</f>
        <v>34170398</v>
      </c>
      <c r="AC1816" s="47">
        <f>_xlfn.XLOOKUP($F1816,Main_OG!$D$1:$D$766,Main_OG!AK$1:AK$766,"")</f>
        <v>136658</v>
      </c>
      <c r="AD1816" s="47">
        <f>_xlfn.XLOOKUP($F1816,Main_OG!$D$1:$D$766,Main_OG!AL$1:AL$766,"")</f>
        <v>72931362</v>
      </c>
      <c r="AE1816" s="47">
        <f>_xlfn.XLOOKUP($F1816,Main_OG!$D$1:$D$766,Main_OG!AM$1:AM$766,"")</f>
        <v>13478046</v>
      </c>
      <c r="AF1816" s="48">
        <f>_xlfn.XLOOKUP($F1816,Main_OG!$D$1:$D$766,Main_OG!Z$1:Z$766,"")</f>
        <v>2.42</v>
      </c>
      <c r="AG1816" s="48">
        <f>_xlfn.XLOOKUP($F1816,Main_OG!$D$1:$D$766,Main_OG!AA$1:AA$766,"")</f>
        <v>1.75</v>
      </c>
      <c r="AH1816" s="48">
        <f>_xlfn.XLOOKUP($F1816,Main_OG!$D$1:$D$766,Main_OG!AB$1:AB$766,"")</f>
        <v>16.91</v>
      </c>
      <c r="AI1816" s="48">
        <f>_xlfn.XLOOKUP($F1816,Main_OG!$D$1:$D$766,Main_OG!AC$1:AC$766,"")</f>
        <v>5.96</v>
      </c>
      <c r="AJ1816" s="48">
        <f>_xlfn.XLOOKUP($F1816,Main_OG!$D$1:$D$766,Main_OG!AD$1:AD$766,"")</f>
        <v>0.84</v>
      </c>
    </row>
    <row r="1817" spans="2:36" x14ac:dyDescent="0.35">
      <c r="B1817" s="36" t="s">
        <v>2934</v>
      </c>
      <c r="C1817" s="45" t="s">
        <v>799</v>
      </c>
      <c r="D1817" s="45" t="s">
        <v>4468</v>
      </c>
      <c r="E1817" s="36" t="s">
        <v>2918</v>
      </c>
      <c r="F1817" s="36" t="str">
        <f t="shared" si="84"/>
        <v>2010_ND</v>
      </c>
      <c r="G1817" s="45">
        <v>2010</v>
      </c>
      <c r="H1817" s="45">
        <f>_xlfn.XLOOKUP(J1817,Main_OG!$B$1:$B$766,Main_OG!$O$1:$O$766,"")</f>
        <v>0</v>
      </c>
      <c r="I1817" s="45">
        <f>_xlfn.XLOOKUP(F1817,Main_OG!$D$1:$D$766,Main_OG!$J$1:$J$766,"")</f>
        <v>0</v>
      </c>
      <c r="J1817" s="45" t="s">
        <v>799</v>
      </c>
      <c r="K1817" s="45" t="str">
        <f t="shared" si="85"/>
        <v>Northern States Power Co - Minnesota_ND</v>
      </c>
      <c r="L1817" s="45" t="str">
        <f t="shared" si="86"/>
        <v>Northern States Power Co_ND</v>
      </c>
      <c r="M1817" s="45" t="s">
        <v>2942</v>
      </c>
      <c r="N1817" s="45">
        <v>0</v>
      </c>
      <c r="O1817" s="45">
        <v>12317</v>
      </c>
      <c r="P1817" s="45">
        <v>20</v>
      </c>
      <c r="Q1817" s="45">
        <v>76000</v>
      </c>
      <c r="R1817" s="45">
        <v>0</v>
      </c>
      <c r="S1817" s="45">
        <v>1087274</v>
      </c>
      <c r="T1817" s="45">
        <v>349582</v>
      </c>
      <c r="U1817" s="45">
        <v>769024</v>
      </c>
      <c r="V1817" s="45">
        <v>0</v>
      </c>
      <c r="W1817" s="45">
        <v>7.13</v>
      </c>
      <c r="X1817" s="45">
        <v>5.64</v>
      </c>
      <c r="Y1817" s="45">
        <v>8.14</v>
      </c>
      <c r="Z1817" s="46">
        <v>38697.4</v>
      </c>
      <c r="AA1817" s="46">
        <v>57350.552499288628</v>
      </c>
      <c r="AB1817" s="47">
        <f>_xlfn.XLOOKUP($F1817,Main_OG!$D$1:$D$766,Main_OG!AJ$1:AJ$766,"")</f>
        <v>46404648</v>
      </c>
      <c r="AC1817" s="47">
        <f>_xlfn.XLOOKUP($F1817,Main_OG!$D$1:$D$766,Main_OG!AK$1:AK$766,"")</f>
        <v>141892</v>
      </c>
      <c r="AD1817" s="47">
        <f>_xlfn.XLOOKUP($F1817,Main_OG!$D$1:$D$766,Main_OG!AL$1:AL$766,"")</f>
        <v>149684</v>
      </c>
      <c r="AE1817" s="47">
        <f>_xlfn.XLOOKUP($F1817,Main_OG!$D$1:$D$766,Main_OG!AM$1:AM$766,"")</f>
        <v>0</v>
      </c>
      <c r="AF1817" s="48">
        <f>_xlfn.XLOOKUP($F1817,Main_OG!$D$1:$D$766,Main_OG!Z$1:Z$766,"")</f>
        <v>1.48</v>
      </c>
      <c r="AG1817" s="48">
        <f>_xlfn.XLOOKUP($F1817,Main_OG!$D$1:$D$766,Main_OG!AA$1:AA$766,"")</f>
        <v>1.25</v>
      </c>
      <c r="AH1817" s="48">
        <f>_xlfn.XLOOKUP($F1817,Main_OG!$D$1:$D$766,Main_OG!AB$1:AB$766,"")</f>
        <v>17.815786882646659</v>
      </c>
      <c r="AI1817" s="48">
        <f>_xlfn.XLOOKUP($F1817,Main_OG!$D$1:$D$766,Main_OG!AC$1:AC$766,"")</f>
        <v>4.9924248044436963</v>
      </c>
      <c r="AJ1817" s="48">
        <f>_xlfn.XLOOKUP($F1817,Main_OG!$D$1:$D$766,Main_OG!AD$1:AD$766,"")</f>
        <v>0.70992248279802228</v>
      </c>
    </row>
    <row r="1818" spans="2:36" x14ac:dyDescent="0.35">
      <c r="B1818" s="36" t="s">
        <v>2934</v>
      </c>
      <c r="C1818" s="45" t="s">
        <v>847</v>
      </c>
      <c r="D1818" s="45" t="s">
        <v>4468</v>
      </c>
      <c r="E1818" s="36" t="s">
        <v>2918</v>
      </c>
      <c r="F1818" s="36" t="str">
        <f t="shared" si="84"/>
        <v>2010_SD</v>
      </c>
      <c r="G1818" s="45">
        <v>2010</v>
      </c>
      <c r="H1818" s="45">
        <f>_xlfn.XLOOKUP(J1818,Main_OG!$B$1:$B$766,Main_OG!$O$1:$O$766,"")</f>
        <v>0</v>
      </c>
      <c r="I1818" s="45">
        <f>_xlfn.XLOOKUP(F1818,Main_OG!$D$1:$D$766,Main_OG!$J$1:$J$766,"")</f>
        <v>0</v>
      </c>
      <c r="J1818" s="45" t="s">
        <v>847</v>
      </c>
      <c r="K1818" s="45" t="str">
        <f t="shared" si="85"/>
        <v>Northern States Power Co - Minnesota_SD</v>
      </c>
      <c r="L1818" s="45" t="str">
        <f t="shared" si="86"/>
        <v>Northern States Power Co_SD</v>
      </c>
      <c r="M1818" s="45" t="s">
        <v>2943</v>
      </c>
      <c r="N1818" s="45">
        <v>0</v>
      </c>
      <c r="O1818" s="45">
        <v>10804</v>
      </c>
      <c r="P1818" s="45">
        <v>18</v>
      </c>
      <c r="Q1818" s="45">
        <v>72360</v>
      </c>
      <c r="R1818" s="45">
        <v>0</v>
      </c>
      <c r="S1818" s="45">
        <v>968452</v>
      </c>
      <c r="T1818" s="45">
        <v>335016</v>
      </c>
      <c r="U1818" s="45">
        <v>696823</v>
      </c>
      <c r="V1818" s="45">
        <v>0</v>
      </c>
      <c r="W1818" s="45">
        <v>7.44</v>
      </c>
      <c r="X1818" s="45">
        <v>5.99</v>
      </c>
      <c r="Y1818" s="45">
        <v>9.68</v>
      </c>
      <c r="Z1818" s="46">
        <v>44810.7</v>
      </c>
      <c r="AA1818" s="46">
        <v>54902.088109062439</v>
      </c>
      <c r="AB1818" s="47">
        <f>_xlfn.XLOOKUP($F1818,Main_OG!$D$1:$D$766,Main_OG!AJ$1:AJ$766,"")</f>
        <v>4327706</v>
      </c>
      <c r="AC1818" s="47">
        <f>_xlfn.XLOOKUP($F1818,Main_OG!$D$1:$D$766,Main_OG!AK$1:AK$766,"")</f>
        <v>36138</v>
      </c>
      <c r="AD1818" s="47">
        <f>_xlfn.XLOOKUP($F1818,Main_OG!$D$1:$D$766,Main_OG!AL$1:AL$766,"")</f>
        <v>3199442</v>
      </c>
      <c r="AE1818" s="47">
        <f>_xlfn.XLOOKUP($F1818,Main_OG!$D$1:$D$766,Main_OG!AM$1:AM$766,"")</f>
        <v>0</v>
      </c>
      <c r="AF1818" s="48">
        <f>_xlfn.XLOOKUP($F1818,Main_OG!$D$1:$D$766,Main_OG!Z$1:Z$766,"")</f>
        <v>0</v>
      </c>
      <c r="AG1818" s="48">
        <f>_xlfn.XLOOKUP($F1818,Main_OG!$D$1:$D$766,Main_OG!AA$1:AA$766,"")</f>
        <v>1.95</v>
      </c>
      <c r="AH1818" s="48">
        <f>_xlfn.XLOOKUP($F1818,Main_OG!$D$1:$D$766,Main_OG!AB$1:AB$766,"")</f>
        <v>18.100000000000001</v>
      </c>
      <c r="AI1818" s="48">
        <f>_xlfn.XLOOKUP($F1818,Main_OG!$D$1:$D$766,Main_OG!AC$1:AC$766,"")</f>
        <v>5.46</v>
      </c>
      <c r="AJ1818" s="48">
        <f>_xlfn.XLOOKUP($F1818,Main_OG!$D$1:$D$766,Main_OG!AD$1:AD$766,"")</f>
        <v>0.70992248279802228</v>
      </c>
    </row>
    <row r="1819" spans="2:36" x14ac:dyDescent="0.35">
      <c r="B1819" s="36" t="s">
        <v>2938</v>
      </c>
      <c r="C1819" s="45" t="s">
        <v>230</v>
      </c>
      <c r="D1819" s="45" t="s">
        <v>4468</v>
      </c>
      <c r="E1819" s="36" t="s">
        <v>2918</v>
      </c>
      <c r="F1819" s="36" t="str">
        <f t="shared" si="84"/>
        <v>2010_MI</v>
      </c>
      <c r="G1819" s="45">
        <v>2010</v>
      </c>
      <c r="H1819" s="45">
        <f>_xlfn.XLOOKUP(J1819,Main_OG!$B$1:$B$766,Main_OG!$O$1:$O$766,"")</f>
        <v>0</v>
      </c>
      <c r="I1819" s="45">
        <f>_xlfn.XLOOKUP(F1819,Main_OG!$D$1:$D$766,Main_OG!$J$1:$J$766,"")</f>
        <v>0</v>
      </c>
      <c r="J1819" s="45" t="s">
        <v>230</v>
      </c>
      <c r="K1819" s="45" t="str">
        <f t="shared" si="85"/>
        <v>Northern States Power Co - Wisconsin_MI</v>
      </c>
      <c r="L1819" s="45" t="str">
        <f t="shared" si="86"/>
        <v>Northern States Power Co_MI</v>
      </c>
      <c r="M1819" s="45" t="s">
        <v>2944</v>
      </c>
      <c r="N1819" s="45">
        <v>0</v>
      </c>
      <c r="O1819" s="45">
        <v>1452</v>
      </c>
      <c r="P1819" s="45">
        <v>2</v>
      </c>
      <c r="Q1819" s="45">
        <v>7736</v>
      </c>
      <c r="R1819" s="45">
        <v>0</v>
      </c>
      <c r="S1819" s="45">
        <v>56042</v>
      </c>
      <c r="T1819" s="45">
        <v>30010</v>
      </c>
      <c r="U1819" s="45">
        <v>54211</v>
      </c>
      <c r="V1819" s="45">
        <v>0</v>
      </c>
      <c r="W1819" s="45">
        <v>8.64</v>
      </c>
      <c r="X1819" s="45">
        <v>6.58</v>
      </c>
      <c r="Y1819" s="45">
        <v>9.6</v>
      </c>
      <c r="Z1819" s="46">
        <v>441271.5</v>
      </c>
      <c r="AA1819" s="46">
        <v>44673.97282962648</v>
      </c>
      <c r="AB1819" s="47">
        <f>_xlfn.XLOOKUP($F1819,Main_OG!$D$1:$D$766,Main_OG!AJ$1:AJ$766,"")</f>
        <v>70202968</v>
      </c>
      <c r="AC1819" s="47">
        <f>_xlfn.XLOOKUP($F1819,Main_OG!$D$1:$D$766,Main_OG!AK$1:AK$766,"")</f>
        <v>1394134</v>
      </c>
      <c r="AD1819" s="47">
        <f>_xlfn.XLOOKUP($F1819,Main_OG!$D$1:$D$766,Main_OG!AL$1:AL$766,"")</f>
        <v>193405206</v>
      </c>
      <c r="AE1819" s="47">
        <f>_xlfn.XLOOKUP($F1819,Main_OG!$D$1:$D$766,Main_OG!AM$1:AM$766,"")</f>
        <v>29624580</v>
      </c>
      <c r="AF1819" s="48">
        <f>_xlfn.XLOOKUP($F1819,Main_OG!$D$1:$D$766,Main_OG!Z$1:Z$766,"")</f>
        <v>0</v>
      </c>
      <c r="AG1819" s="48">
        <f>_xlfn.XLOOKUP($F1819,Main_OG!$D$1:$D$766,Main_OG!AA$1:AA$766,"")</f>
        <v>2.09</v>
      </c>
      <c r="AH1819" s="48">
        <f>_xlfn.XLOOKUP($F1819,Main_OG!$D$1:$D$766,Main_OG!AB$1:AB$766,"")</f>
        <v>16.760000000000002</v>
      </c>
      <c r="AI1819" s="48">
        <f>_xlfn.XLOOKUP($F1819,Main_OG!$D$1:$D$766,Main_OG!AC$1:AC$766,"")</f>
        <v>4.9924248044436963</v>
      </c>
      <c r="AJ1819" s="48">
        <f>_xlfn.XLOOKUP($F1819,Main_OG!$D$1:$D$766,Main_OG!AD$1:AD$766,"")</f>
        <v>0.70992248279802228</v>
      </c>
    </row>
    <row r="1820" spans="2:36" x14ac:dyDescent="0.35">
      <c r="B1820" s="36" t="s">
        <v>2938</v>
      </c>
      <c r="C1820" s="45" t="s">
        <v>351</v>
      </c>
      <c r="D1820" s="45" t="s">
        <v>4468</v>
      </c>
      <c r="E1820" s="36" t="s">
        <v>2918</v>
      </c>
      <c r="F1820" s="36" t="str">
        <f t="shared" si="84"/>
        <v>2010_WI</v>
      </c>
      <c r="G1820" s="45">
        <v>2010</v>
      </c>
      <c r="H1820" s="45">
        <f>_xlfn.XLOOKUP(J1820,Main_OG!$B$1:$B$766,Main_OG!$O$1:$O$766,"")</f>
        <v>0</v>
      </c>
      <c r="I1820" s="45">
        <f>_xlfn.XLOOKUP(F1820,Main_OG!$D$1:$D$766,Main_OG!$J$1:$J$766,"")</f>
        <v>0</v>
      </c>
      <c r="J1820" s="45" t="s">
        <v>351</v>
      </c>
      <c r="K1820" s="45" t="str">
        <f t="shared" si="85"/>
        <v>Northern States Power Co - Wisconsin_WI</v>
      </c>
      <c r="L1820" s="45" t="str">
        <f t="shared" si="86"/>
        <v>Northern States Power Co_WI</v>
      </c>
      <c r="M1820" s="45" t="s">
        <v>2945</v>
      </c>
      <c r="N1820" s="45">
        <v>0</v>
      </c>
      <c r="O1820" s="45">
        <v>37375</v>
      </c>
      <c r="P1820" s="45">
        <v>94</v>
      </c>
      <c r="Q1820" s="45">
        <v>202594</v>
      </c>
      <c r="R1820" s="45">
        <v>0</v>
      </c>
      <c r="S1820" s="45">
        <v>2699730</v>
      </c>
      <c r="T1820" s="45">
        <v>1570435</v>
      </c>
      <c r="U1820" s="45">
        <v>1907315</v>
      </c>
      <c r="V1820" s="45">
        <v>0</v>
      </c>
      <c r="W1820" s="45">
        <v>8.6999999999999993</v>
      </c>
      <c r="X1820" s="45">
        <v>6.32</v>
      </c>
      <c r="Y1820" s="45">
        <v>10.9</v>
      </c>
      <c r="Z1820" s="46">
        <v>287652.90000000002</v>
      </c>
      <c r="AA1820" s="46">
        <v>50549.332945320813</v>
      </c>
      <c r="AB1820" s="47">
        <f>_xlfn.XLOOKUP($F1820,Main_OG!$D$1:$D$766,Main_OG!AJ$1:AJ$766,"")</f>
        <v>48147388</v>
      </c>
      <c r="AC1820" s="47">
        <f>_xlfn.XLOOKUP($F1820,Main_OG!$D$1:$D$766,Main_OG!AK$1:AK$766,"")</f>
        <v>2625246</v>
      </c>
      <c r="AD1820" s="47">
        <f>_xlfn.XLOOKUP($F1820,Main_OG!$D$1:$D$766,Main_OG!AL$1:AL$766,"")</f>
        <v>85543582</v>
      </c>
      <c r="AE1820" s="47">
        <f>_xlfn.XLOOKUP($F1820,Main_OG!$D$1:$D$766,Main_OG!AM$1:AM$766,"")</f>
        <v>13280939</v>
      </c>
      <c r="AF1820" s="48">
        <f>_xlfn.XLOOKUP($F1820,Main_OG!$D$1:$D$766,Main_OG!Z$1:Z$766,"")</f>
        <v>2.02</v>
      </c>
      <c r="AG1820" s="48">
        <f>_xlfn.XLOOKUP($F1820,Main_OG!$D$1:$D$766,Main_OG!AA$1:AA$766,"")</f>
        <v>2.11</v>
      </c>
      <c r="AH1820" s="48">
        <f>_xlfn.XLOOKUP($F1820,Main_OG!$D$1:$D$766,Main_OG!AB$1:AB$766,"")</f>
        <v>17.815786882646659</v>
      </c>
      <c r="AI1820" s="48">
        <f>_xlfn.XLOOKUP($F1820,Main_OG!$D$1:$D$766,Main_OG!AC$1:AC$766,"")</f>
        <v>4.9924248044436963</v>
      </c>
      <c r="AJ1820" s="48">
        <f>_xlfn.XLOOKUP($F1820,Main_OG!$D$1:$D$766,Main_OG!AD$1:AD$766,"")</f>
        <v>0.64</v>
      </c>
    </row>
    <row r="1821" spans="2:36" x14ac:dyDescent="0.35">
      <c r="B1821" s="36" t="s">
        <v>2918</v>
      </c>
      <c r="C1821" s="45" t="s">
        <v>230</v>
      </c>
      <c r="D1821" s="45" t="s">
        <v>4468</v>
      </c>
      <c r="E1821" s="36" t="s">
        <v>2918</v>
      </c>
      <c r="F1821" s="36" t="str">
        <f t="shared" si="84"/>
        <v>2011_MI</v>
      </c>
      <c r="G1821" s="45">
        <v>2011</v>
      </c>
      <c r="H1821" s="45">
        <f>_xlfn.XLOOKUP(J1821,Main_OG!$B$1:$B$766,Main_OG!$O$1:$O$766,"")</f>
        <v>0</v>
      </c>
      <c r="I1821" s="45">
        <f>_xlfn.XLOOKUP(F1821,Main_OG!$D$1:$D$766,Main_OG!$J$1:$J$766,"")</f>
        <v>0</v>
      </c>
      <c r="J1821" s="45" t="s">
        <v>230</v>
      </c>
      <c r="K1821" s="45" t="str">
        <f t="shared" si="85"/>
        <v>Northern States Power Co_MI</v>
      </c>
      <c r="L1821" s="45" t="str">
        <f t="shared" si="86"/>
        <v>Northern States Power Co_MI</v>
      </c>
      <c r="M1821" s="45" t="s">
        <v>2946</v>
      </c>
      <c r="N1821" s="45">
        <v>0</v>
      </c>
      <c r="O1821" s="45">
        <v>1309</v>
      </c>
      <c r="P1821" s="45">
        <v>2</v>
      </c>
      <c r="Q1821" s="45">
        <v>7738</v>
      </c>
      <c r="R1821" s="45">
        <v>0</v>
      </c>
      <c r="S1821" s="45">
        <v>55500</v>
      </c>
      <c r="T1821" s="45">
        <v>31389</v>
      </c>
      <c r="U1821" s="45">
        <v>55359</v>
      </c>
      <c r="V1821" s="45">
        <v>0</v>
      </c>
      <c r="W1821" s="45">
        <v>9.0299999999999994</v>
      </c>
      <c r="X1821" s="45">
        <v>6.89</v>
      </c>
      <c r="Y1821" s="45">
        <v>10.14</v>
      </c>
      <c r="Z1821" s="46">
        <v>453989.1</v>
      </c>
      <c r="AA1821" s="46">
        <v>45936.119132417887</v>
      </c>
      <c r="AB1821" s="47">
        <f>_xlfn.XLOOKUP($F1821,Main_OG!$D$1:$D$766,Main_OG!AJ$1:AJ$766,"")</f>
        <v>64902824</v>
      </c>
      <c r="AC1821" s="47">
        <f>_xlfn.XLOOKUP($F1821,Main_OG!$D$1:$D$766,Main_OG!AK$1:AK$766,"")</f>
        <v>1219786</v>
      </c>
      <c r="AD1821" s="47">
        <f>_xlfn.XLOOKUP($F1821,Main_OG!$D$1:$D$766,Main_OG!AL$1:AL$766,"")</f>
        <v>199495150</v>
      </c>
      <c r="AE1821" s="47">
        <f>_xlfn.XLOOKUP($F1821,Main_OG!$D$1:$D$766,Main_OG!AM$1:AM$766,"")</f>
        <v>32889467</v>
      </c>
      <c r="AF1821" s="48">
        <f>_xlfn.XLOOKUP($F1821,Main_OG!$D$1:$D$766,Main_OG!Z$1:Z$766,"")</f>
        <v>2.44</v>
      </c>
      <c r="AG1821" s="48">
        <f>_xlfn.XLOOKUP($F1821,Main_OG!$D$1:$D$766,Main_OG!AA$1:AA$766,"")</f>
        <v>2.66</v>
      </c>
      <c r="AH1821" s="48">
        <f>_xlfn.XLOOKUP($F1821,Main_OG!$D$1:$D$766,Main_OG!AB$1:AB$766,"")</f>
        <v>22.17</v>
      </c>
      <c r="AI1821" s="48">
        <f>_xlfn.XLOOKUP($F1821,Main_OG!$D$1:$D$766,Main_OG!AC$1:AC$766,"")</f>
        <v>4.6524343752411106</v>
      </c>
      <c r="AJ1821" s="48">
        <f>_xlfn.XLOOKUP($F1821,Main_OG!$D$1:$D$766,Main_OG!AD$1:AD$766,"")</f>
        <v>0.76</v>
      </c>
    </row>
    <row r="1822" spans="2:36" x14ac:dyDescent="0.35">
      <c r="B1822" s="36" t="s">
        <v>2918</v>
      </c>
      <c r="C1822" s="45" t="s">
        <v>351</v>
      </c>
      <c r="D1822" s="45" t="s">
        <v>4468</v>
      </c>
      <c r="E1822" s="36" t="s">
        <v>2918</v>
      </c>
      <c r="F1822" s="36" t="str">
        <f t="shared" si="84"/>
        <v>2011_WI</v>
      </c>
      <c r="G1822" s="45">
        <v>2011</v>
      </c>
      <c r="H1822" s="45">
        <f>_xlfn.XLOOKUP(J1822,Main_OG!$B$1:$B$766,Main_OG!$O$1:$O$766,"")</f>
        <v>0</v>
      </c>
      <c r="I1822" s="45">
        <f>_xlfn.XLOOKUP(F1822,Main_OG!$D$1:$D$766,Main_OG!$J$1:$J$766,"")</f>
        <v>0</v>
      </c>
      <c r="J1822" s="45" t="s">
        <v>351</v>
      </c>
      <c r="K1822" s="45" t="str">
        <f t="shared" si="85"/>
        <v>Northern States Power Co_WI</v>
      </c>
      <c r="L1822" s="45" t="str">
        <f t="shared" si="86"/>
        <v>Northern States Power Co_WI</v>
      </c>
      <c r="M1822" s="45" t="s">
        <v>2947</v>
      </c>
      <c r="N1822" s="45">
        <v>0</v>
      </c>
      <c r="O1822" s="45">
        <v>37627</v>
      </c>
      <c r="P1822" s="45">
        <v>100</v>
      </c>
      <c r="Q1822" s="45">
        <v>203297</v>
      </c>
      <c r="R1822" s="45">
        <v>0</v>
      </c>
      <c r="S1822" s="45">
        <v>2699539</v>
      </c>
      <c r="T1822" s="45">
        <v>1646989</v>
      </c>
      <c r="U1822" s="45">
        <v>1926621</v>
      </c>
      <c r="V1822" s="45">
        <v>0</v>
      </c>
      <c r="W1822" s="45">
        <v>8.93</v>
      </c>
      <c r="X1822" s="45">
        <v>6.96</v>
      </c>
      <c r="Y1822" s="45">
        <v>11.45</v>
      </c>
      <c r="Z1822" s="46">
        <v>293664</v>
      </c>
      <c r="AA1822" s="46">
        <v>51467.268623024829</v>
      </c>
      <c r="AB1822" s="47">
        <f>_xlfn.XLOOKUP($F1822,Main_OG!$D$1:$D$766,Main_OG!AJ$1:AJ$766,"")</f>
        <v>46098434</v>
      </c>
      <c r="AC1822" s="47">
        <f>_xlfn.XLOOKUP($F1822,Main_OG!$D$1:$D$766,Main_OG!AK$1:AK$766,"")</f>
        <v>2129235.35</v>
      </c>
      <c r="AD1822" s="47">
        <f>_xlfn.XLOOKUP($F1822,Main_OG!$D$1:$D$766,Main_OG!AL$1:AL$766,"")</f>
        <v>95949646</v>
      </c>
      <c r="AE1822" s="47">
        <f>_xlfn.XLOOKUP($F1822,Main_OG!$D$1:$D$766,Main_OG!AM$1:AM$766,"")</f>
        <v>11559781</v>
      </c>
      <c r="AF1822" s="48">
        <f>_xlfn.XLOOKUP($F1822,Main_OG!$D$1:$D$766,Main_OG!Z$1:Z$766,"")</f>
        <v>0</v>
      </c>
      <c r="AG1822" s="48">
        <f>_xlfn.XLOOKUP($F1822,Main_OG!$D$1:$D$766,Main_OG!AA$1:AA$766,"")</f>
        <v>2.3089180475565318</v>
      </c>
      <c r="AH1822" s="48">
        <f>_xlfn.XLOOKUP($F1822,Main_OG!$D$1:$D$766,Main_OG!AB$1:AB$766,"")</f>
        <v>22.758921780738341</v>
      </c>
      <c r="AI1822" s="48">
        <f>_xlfn.XLOOKUP($F1822,Main_OG!$D$1:$D$766,Main_OG!AC$1:AC$766,"")</f>
        <v>4.6524343752411106</v>
      </c>
      <c r="AJ1822" s="48">
        <f>_xlfn.XLOOKUP($F1822,Main_OG!$D$1:$D$766,Main_OG!AD$1:AD$766,"")</f>
        <v>0.75949643062398253</v>
      </c>
    </row>
    <row r="1823" spans="2:36" x14ac:dyDescent="0.35">
      <c r="B1823" s="36" t="s">
        <v>2934</v>
      </c>
      <c r="C1823" s="45" t="s">
        <v>318</v>
      </c>
      <c r="D1823" s="45" t="s">
        <v>4468</v>
      </c>
      <c r="E1823" s="36" t="s">
        <v>2918</v>
      </c>
      <c r="F1823" s="36" t="str">
        <f t="shared" si="84"/>
        <v>2011_MN</v>
      </c>
      <c r="G1823" s="45">
        <v>2011</v>
      </c>
      <c r="H1823" s="45">
        <f>_xlfn.XLOOKUP(J1823,Main_OG!$B$1:$B$766,Main_OG!$O$1:$O$766,"")</f>
        <v>0</v>
      </c>
      <c r="I1823" s="45">
        <f>_xlfn.XLOOKUP(F1823,Main_OG!$D$1:$D$766,Main_OG!$J$1:$J$766,"")</f>
        <v>0</v>
      </c>
      <c r="J1823" s="45" t="s">
        <v>318</v>
      </c>
      <c r="K1823" s="45" t="str">
        <f t="shared" si="85"/>
        <v>Northern States Power Co - Minnesota_MN</v>
      </c>
      <c r="L1823" s="45" t="str">
        <f t="shared" si="86"/>
        <v>Northern States Power Co_MN</v>
      </c>
      <c r="M1823" s="45" t="s">
        <v>2948</v>
      </c>
      <c r="N1823" s="45">
        <v>1</v>
      </c>
      <c r="O1823" s="45">
        <v>133677</v>
      </c>
      <c r="P1823" s="45">
        <v>465</v>
      </c>
      <c r="Q1823" s="45">
        <v>1093606</v>
      </c>
      <c r="R1823" s="45">
        <v>19148</v>
      </c>
      <c r="S1823" s="45">
        <v>13600506</v>
      </c>
      <c r="T1823" s="45">
        <v>9064448</v>
      </c>
      <c r="U1823" s="45">
        <v>8969032</v>
      </c>
      <c r="V1823" s="45">
        <v>8.23</v>
      </c>
      <c r="W1823" s="45">
        <v>8.42</v>
      </c>
      <c r="X1823" s="45">
        <v>6.82</v>
      </c>
      <c r="Y1823" s="45">
        <v>11.19</v>
      </c>
      <c r="Z1823" s="46">
        <v>315213.3</v>
      </c>
      <c r="AA1823" s="46">
        <v>58955.620560279203</v>
      </c>
      <c r="AB1823" s="47">
        <f>_xlfn.XLOOKUP($F1823,Main_OG!$D$1:$D$766,Main_OG!AJ$1:AJ$766,"")</f>
        <v>34006784</v>
      </c>
      <c r="AC1823" s="47">
        <f>_xlfn.XLOOKUP($F1823,Main_OG!$D$1:$D$766,Main_OG!AK$1:AK$766,"")</f>
        <v>111124</v>
      </c>
      <c r="AD1823" s="47">
        <f>_xlfn.XLOOKUP($F1823,Main_OG!$D$1:$D$766,Main_OG!AL$1:AL$766,"")</f>
        <v>58968618</v>
      </c>
      <c r="AE1823" s="47">
        <f>_xlfn.XLOOKUP($F1823,Main_OG!$D$1:$D$766,Main_OG!AM$1:AM$766,"")</f>
        <v>11958525</v>
      </c>
      <c r="AF1823" s="48">
        <f>_xlfn.XLOOKUP($F1823,Main_OG!$D$1:$D$766,Main_OG!Z$1:Z$766,"")</f>
        <v>2.46</v>
      </c>
      <c r="AG1823" s="48">
        <f>_xlfn.XLOOKUP($F1823,Main_OG!$D$1:$D$766,Main_OG!AA$1:AA$766,"")</f>
        <v>1.93</v>
      </c>
      <c r="AH1823" s="48">
        <f>_xlfn.XLOOKUP($F1823,Main_OG!$D$1:$D$766,Main_OG!AB$1:AB$766,"")</f>
        <v>22.758921780738341</v>
      </c>
      <c r="AI1823" s="48">
        <f>_xlfn.XLOOKUP($F1823,Main_OG!$D$1:$D$766,Main_OG!AC$1:AC$766,"")</f>
        <v>5.88</v>
      </c>
      <c r="AJ1823" s="48">
        <f>_xlfn.XLOOKUP($F1823,Main_OG!$D$1:$D$766,Main_OG!AD$1:AD$766,"")</f>
        <v>0.9</v>
      </c>
    </row>
    <row r="1824" spans="2:36" x14ac:dyDescent="0.35">
      <c r="B1824" s="36" t="s">
        <v>2934</v>
      </c>
      <c r="C1824" s="45" t="s">
        <v>799</v>
      </c>
      <c r="D1824" s="45" t="s">
        <v>4468</v>
      </c>
      <c r="E1824" s="36" t="s">
        <v>2918</v>
      </c>
      <c r="F1824" s="36" t="str">
        <f t="shared" si="84"/>
        <v>2011_ND</v>
      </c>
      <c r="G1824" s="45">
        <v>2011</v>
      </c>
      <c r="H1824" s="45">
        <f>_xlfn.XLOOKUP(J1824,Main_OG!$B$1:$B$766,Main_OG!$O$1:$O$766,"")</f>
        <v>0</v>
      </c>
      <c r="I1824" s="45">
        <f>_xlfn.XLOOKUP(F1824,Main_OG!$D$1:$D$766,Main_OG!$J$1:$J$766,"")</f>
        <v>0</v>
      </c>
      <c r="J1824" s="45" t="s">
        <v>799</v>
      </c>
      <c r="K1824" s="45" t="str">
        <f t="shared" si="85"/>
        <v>Northern States Power Co - Minnesota_ND</v>
      </c>
      <c r="L1824" s="45" t="str">
        <f t="shared" si="86"/>
        <v>Northern States Power Co_ND</v>
      </c>
      <c r="M1824" s="45" t="s">
        <v>2949</v>
      </c>
      <c r="N1824" s="45">
        <v>0</v>
      </c>
      <c r="O1824" s="45">
        <v>12271</v>
      </c>
      <c r="P1824" s="45">
        <v>20</v>
      </c>
      <c r="Q1824" s="45">
        <v>75626</v>
      </c>
      <c r="R1824" s="45">
        <v>0</v>
      </c>
      <c r="S1824" s="45">
        <v>1115612</v>
      </c>
      <c r="T1824" s="45">
        <v>350763</v>
      </c>
      <c r="U1824" s="45">
        <v>776125</v>
      </c>
      <c r="V1824" s="45">
        <v>0</v>
      </c>
      <c r="W1824" s="45">
        <v>7.7</v>
      </c>
      <c r="X1824" s="45">
        <v>6.12</v>
      </c>
      <c r="Y1824" s="45">
        <v>8.85</v>
      </c>
      <c r="Z1824" s="46">
        <v>43300.4</v>
      </c>
      <c r="AA1824" s="46">
        <v>63163.76038253837</v>
      </c>
      <c r="AB1824" s="47">
        <f>_xlfn.XLOOKUP($F1824,Main_OG!$D$1:$D$766,Main_OG!AJ$1:AJ$766,"")</f>
        <v>44259536</v>
      </c>
      <c r="AC1824" s="47">
        <f>_xlfn.XLOOKUP($F1824,Main_OG!$D$1:$D$766,Main_OG!AK$1:AK$766,"")</f>
        <v>165052</v>
      </c>
      <c r="AD1824" s="47">
        <f>_xlfn.XLOOKUP($F1824,Main_OG!$D$1:$D$766,Main_OG!AL$1:AL$766,"")</f>
        <v>177092</v>
      </c>
      <c r="AE1824" s="47">
        <f>_xlfn.XLOOKUP($F1824,Main_OG!$D$1:$D$766,Main_OG!AM$1:AM$766,"")</f>
        <v>0</v>
      </c>
      <c r="AF1824" s="48">
        <f>_xlfn.XLOOKUP($F1824,Main_OG!$D$1:$D$766,Main_OG!Z$1:Z$766,"")</f>
        <v>1.56</v>
      </c>
      <c r="AG1824" s="48">
        <f>_xlfn.XLOOKUP($F1824,Main_OG!$D$1:$D$766,Main_OG!AA$1:AA$766,"")</f>
        <v>1.34</v>
      </c>
      <c r="AH1824" s="48">
        <f>_xlfn.XLOOKUP($F1824,Main_OG!$D$1:$D$766,Main_OG!AB$1:AB$766,"")</f>
        <v>22.758921780738341</v>
      </c>
      <c r="AI1824" s="48">
        <f>_xlfn.XLOOKUP($F1824,Main_OG!$D$1:$D$766,Main_OG!AC$1:AC$766,"")</f>
        <v>7.83</v>
      </c>
      <c r="AJ1824" s="48">
        <f>_xlfn.XLOOKUP($F1824,Main_OG!$D$1:$D$766,Main_OG!AD$1:AD$766,"")</f>
        <v>0.75949643062398253</v>
      </c>
    </row>
    <row r="1825" spans="2:36" x14ac:dyDescent="0.35">
      <c r="B1825" s="36" t="s">
        <v>2934</v>
      </c>
      <c r="C1825" s="45" t="s">
        <v>847</v>
      </c>
      <c r="D1825" s="45" t="s">
        <v>4468</v>
      </c>
      <c r="E1825" s="36" t="s">
        <v>2918</v>
      </c>
      <c r="F1825" s="36" t="str">
        <f t="shared" si="84"/>
        <v>2011_SD</v>
      </c>
      <c r="G1825" s="45">
        <v>2011</v>
      </c>
      <c r="H1825" s="45">
        <f>_xlfn.XLOOKUP(J1825,Main_OG!$B$1:$B$766,Main_OG!$O$1:$O$766,"")</f>
        <v>0</v>
      </c>
      <c r="I1825" s="45">
        <f>_xlfn.XLOOKUP(F1825,Main_OG!$D$1:$D$766,Main_OG!$J$1:$J$766,"")</f>
        <v>0</v>
      </c>
      <c r="J1825" s="45" t="s">
        <v>847</v>
      </c>
      <c r="K1825" s="45" t="str">
        <f t="shared" si="85"/>
        <v>Northern States Power Co - Minnesota_SD</v>
      </c>
      <c r="L1825" s="45" t="str">
        <f t="shared" si="86"/>
        <v>Northern States Power Co_SD</v>
      </c>
      <c r="M1825" s="45" t="s">
        <v>2950</v>
      </c>
      <c r="N1825" s="45">
        <v>0</v>
      </c>
      <c r="O1825" s="45">
        <v>10981</v>
      </c>
      <c r="P1825" s="45">
        <v>19</v>
      </c>
      <c r="Q1825" s="45">
        <v>73162</v>
      </c>
      <c r="R1825" s="45">
        <v>0</v>
      </c>
      <c r="S1825" s="45">
        <v>972344</v>
      </c>
      <c r="T1825" s="45">
        <v>334697</v>
      </c>
      <c r="U1825" s="45">
        <v>702402</v>
      </c>
      <c r="V1825" s="45">
        <v>0</v>
      </c>
      <c r="W1825" s="45">
        <v>7.51</v>
      </c>
      <c r="X1825" s="45">
        <v>6.11</v>
      </c>
      <c r="Y1825" s="45">
        <v>9.76</v>
      </c>
      <c r="Z1825" s="46">
        <v>47630.3</v>
      </c>
      <c r="AA1825" s="46">
        <v>57822.006943938621</v>
      </c>
      <c r="AB1825" s="47">
        <f>_xlfn.XLOOKUP($F1825,Main_OG!$D$1:$D$766,Main_OG!AJ$1:AJ$766,"")</f>
        <v>3535904</v>
      </c>
      <c r="AC1825" s="47">
        <f>_xlfn.XLOOKUP($F1825,Main_OG!$D$1:$D$766,Main_OG!AK$1:AK$766,"")</f>
        <v>41882</v>
      </c>
      <c r="AD1825" s="47">
        <f>_xlfn.XLOOKUP($F1825,Main_OG!$D$1:$D$766,Main_OG!AL$1:AL$766,"")</f>
        <v>3178016</v>
      </c>
      <c r="AE1825" s="47">
        <f>_xlfn.XLOOKUP($F1825,Main_OG!$D$1:$D$766,Main_OG!AM$1:AM$766,"")</f>
        <v>0</v>
      </c>
      <c r="AF1825" s="48">
        <f>_xlfn.XLOOKUP($F1825,Main_OG!$D$1:$D$766,Main_OG!Z$1:Z$766,"")</f>
        <v>0</v>
      </c>
      <c r="AG1825" s="48">
        <f>_xlfn.XLOOKUP($F1825,Main_OG!$D$1:$D$766,Main_OG!AA$1:AA$766,"")</f>
        <v>2.09</v>
      </c>
      <c r="AH1825" s="48">
        <f>_xlfn.XLOOKUP($F1825,Main_OG!$D$1:$D$766,Main_OG!AB$1:AB$766,"")</f>
        <v>22.758921780738341</v>
      </c>
      <c r="AI1825" s="48">
        <f>_xlfn.XLOOKUP($F1825,Main_OG!$D$1:$D$766,Main_OG!AC$1:AC$766,"")</f>
        <v>4.6524343752411106</v>
      </c>
      <c r="AJ1825" s="48">
        <f>_xlfn.XLOOKUP($F1825,Main_OG!$D$1:$D$766,Main_OG!AD$1:AD$766,"")</f>
        <v>0.75949643062398253</v>
      </c>
    </row>
    <row r="1826" spans="2:36" x14ac:dyDescent="0.35">
      <c r="B1826" s="36" t="s">
        <v>2918</v>
      </c>
      <c r="C1826" s="45" t="s">
        <v>230</v>
      </c>
      <c r="D1826" s="45" t="s">
        <v>4468</v>
      </c>
      <c r="E1826" s="36" t="s">
        <v>2918</v>
      </c>
      <c r="F1826" s="36" t="str">
        <f t="shared" si="84"/>
        <v>2012_MI</v>
      </c>
      <c r="G1826" s="45">
        <v>2012</v>
      </c>
      <c r="H1826" s="45">
        <f>_xlfn.XLOOKUP(J1826,Main_OG!$B$1:$B$766,Main_OG!$O$1:$O$766,"")</f>
        <v>0</v>
      </c>
      <c r="I1826" s="45">
        <f>_xlfn.XLOOKUP(F1826,Main_OG!$D$1:$D$766,Main_OG!$J$1:$J$766,"")</f>
        <v>0</v>
      </c>
      <c r="J1826" s="45" t="s">
        <v>230</v>
      </c>
      <c r="K1826" s="45" t="str">
        <f t="shared" si="85"/>
        <v>Northern States Power Co_MI</v>
      </c>
      <c r="L1826" s="45" t="str">
        <f t="shared" si="86"/>
        <v>Northern States Power Co_MI</v>
      </c>
      <c r="M1826" s="45" t="s">
        <v>2951</v>
      </c>
      <c r="N1826" s="45">
        <v>0</v>
      </c>
      <c r="O1826" s="45">
        <v>1317</v>
      </c>
      <c r="P1826" s="45">
        <v>2</v>
      </c>
      <c r="Q1826" s="45">
        <v>7740</v>
      </c>
      <c r="R1826" s="45">
        <v>0</v>
      </c>
      <c r="S1826" s="45">
        <v>55284</v>
      </c>
      <c r="T1826" s="45">
        <v>30418</v>
      </c>
      <c r="U1826" s="45">
        <v>54273</v>
      </c>
      <c r="V1826" s="45">
        <v>0</v>
      </c>
      <c r="W1826" s="45">
        <v>9.5615368000000007</v>
      </c>
      <c r="X1826" s="45">
        <v>6.8610690999999999</v>
      </c>
      <c r="Y1826" s="45">
        <v>10.850699000000001</v>
      </c>
      <c r="Z1826" s="46">
        <v>463302.6</v>
      </c>
      <c r="AA1826" s="46">
        <v>46806.331882207116</v>
      </c>
      <c r="AB1826" s="47">
        <f>_xlfn.XLOOKUP($F1826,Main_OG!$D$1:$D$766,Main_OG!AJ$1:AJ$766,"")</f>
        <v>59591210</v>
      </c>
      <c r="AC1826" s="47">
        <f>_xlfn.XLOOKUP($F1826,Main_OG!$D$1:$D$766,Main_OG!AK$1:AK$766,"")</f>
        <v>1089792</v>
      </c>
      <c r="AD1826" s="47">
        <f>_xlfn.XLOOKUP($F1826,Main_OG!$D$1:$D$766,Main_OG!AL$1:AL$766,"")</f>
        <v>339611196</v>
      </c>
      <c r="AE1826" s="47">
        <f>_xlfn.XLOOKUP($F1826,Main_OG!$D$1:$D$766,Main_OG!AM$1:AM$766,"")</f>
        <v>28019714</v>
      </c>
      <c r="AF1826" s="48">
        <f>_xlfn.XLOOKUP($F1826,Main_OG!$D$1:$D$766,Main_OG!Z$1:Z$766,"")</f>
        <v>2.42</v>
      </c>
      <c r="AG1826" s="48">
        <f>_xlfn.XLOOKUP($F1826,Main_OG!$D$1:$D$766,Main_OG!AA$1:AA$766,"")</f>
        <v>2.78</v>
      </c>
      <c r="AH1826" s="48">
        <f>_xlfn.XLOOKUP($F1826,Main_OG!$D$1:$D$766,Main_OG!AB$1:AB$766,"")</f>
        <v>22.67</v>
      </c>
      <c r="AI1826" s="48">
        <f>_xlfn.XLOOKUP($F1826,Main_OG!$D$1:$D$766,Main_OG!AC$1:AC$766,"")</f>
        <v>3.16</v>
      </c>
      <c r="AJ1826" s="48">
        <f>_xlfn.XLOOKUP($F1826,Main_OG!$D$1:$D$766,Main_OG!AD$1:AD$766,"")</f>
        <v>0.79</v>
      </c>
    </row>
    <row r="1827" spans="2:36" x14ac:dyDescent="0.35">
      <c r="B1827" s="36" t="s">
        <v>2918</v>
      </c>
      <c r="C1827" s="45" t="s">
        <v>351</v>
      </c>
      <c r="D1827" s="45" t="s">
        <v>4468</v>
      </c>
      <c r="E1827" s="36" t="s">
        <v>2918</v>
      </c>
      <c r="F1827" s="36" t="str">
        <f t="shared" si="84"/>
        <v>2012_WI</v>
      </c>
      <c r="G1827" s="45">
        <v>2012</v>
      </c>
      <c r="H1827" s="45">
        <f>_xlfn.XLOOKUP(J1827,Main_OG!$B$1:$B$766,Main_OG!$O$1:$O$766,"")</f>
        <v>0</v>
      </c>
      <c r="I1827" s="45">
        <f>_xlfn.XLOOKUP(F1827,Main_OG!$D$1:$D$766,Main_OG!$J$1:$J$766,"")</f>
        <v>0</v>
      </c>
      <c r="J1827" s="45" t="s">
        <v>351</v>
      </c>
      <c r="K1827" s="45" t="str">
        <f t="shared" si="85"/>
        <v>Northern States Power Co_WI</v>
      </c>
      <c r="L1827" s="45" t="str">
        <f t="shared" si="86"/>
        <v>Northern States Power Co_WI</v>
      </c>
      <c r="M1827" s="45" t="s">
        <v>2952</v>
      </c>
      <c r="N1827" s="45">
        <v>0</v>
      </c>
      <c r="O1827" s="45">
        <v>37905</v>
      </c>
      <c r="P1827" s="45">
        <v>105</v>
      </c>
      <c r="Q1827" s="45">
        <v>203725</v>
      </c>
      <c r="R1827" s="45">
        <v>0</v>
      </c>
      <c r="S1827" s="45">
        <v>2742678</v>
      </c>
      <c r="T1827" s="45">
        <v>1708698</v>
      </c>
      <c r="U1827" s="45">
        <v>1867030</v>
      </c>
      <c r="V1827" s="45">
        <v>0</v>
      </c>
      <c r="W1827" s="45">
        <v>9.0290949000000005</v>
      </c>
      <c r="X1827" s="45">
        <v>6.9413670999999999</v>
      </c>
      <c r="Y1827" s="45">
        <v>11.638913000000001</v>
      </c>
      <c r="Z1827" s="46">
        <v>299007.59999999998</v>
      </c>
      <c r="AA1827" s="46">
        <v>52266.517504031326</v>
      </c>
      <c r="AB1827" s="47">
        <f>_xlfn.XLOOKUP($F1827,Main_OG!$D$1:$D$766,Main_OG!AJ$1:AJ$766,"")</f>
        <v>38987626</v>
      </c>
      <c r="AC1827" s="47">
        <f>_xlfn.XLOOKUP($F1827,Main_OG!$D$1:$D$766,Main_OG!AK$1:AK$766,"")</f>
        <v>960860</v>
      </c>
      <c r="AD1827" s="47">
        <f>_xlfn.XLOOKUP($F1827,Main_OG!$D$1:$D$766,Main_OG!AL$1:AL$766,"")</f>
        <v>173921342</v>
      </c>
      <c r="AE1827" s="47">
        <f>_xlfn.XLOOKUP($F1827,Main_OG!$D$1:$D$766,Main_OG!AM$1:AM$766,"")</f>
        <v>14299595</v>
      </c>
      <c r="AF1827" s="48">
        <f>_xlfn.XLOOKUP($F1827,Main_OG!$D$1:$D$766,Main_OG!Z$1:Z$766,"")</f>
        <v>0</v>
      </c>
      <c r="AG1827" s="48">
        <f>_xlfn.XLOOKUP($F1827,Main_OG!$D$1:$D$766,Main_OG!AA$1:AA$766,"")</f>
        <v>2.324237813104427</v>
      </c>
      <c r="AH1827" s="48">
        <f>_xlfn.XLOOKUP($F1827,Main_OG!$D$1:$D$766,Main_OG!AB$1:AB$766,"")</f>
        <v>23.49195884567845</v>
      </c>
      <c r="AI1827" s="48">
        <f>_xlfn.XLOOKUP($F1827,Main_OG!$D$1:$D$766,Main_OG!AC$1:AC$766,"")</f>
        <v>3.503818060367514</v>
      </c>
      <c r="AJ1827" s="48">
        <f>_xlfn.XLOOKUP($F1827,Main_OG!$D$1:$D$766,Main_OG!AD$1:AD$766,"")</f>
        <v>0.75442193202762442</v>
      </c>
    </row>
    <row r="1828" spans="2:36" x14ac:dyDescent="0.35">
      <c r="B1828" s="36" t="s">
        <v>2934</v>
      </c>
      <c r="C1828" s="45" t="s">
        <v>318</v>
      </c>
      <c r="D1828" s="45" t="s">
        <v>4468</v>
      </c>
      <c r="E1828" s="36" t="s">
        <v>2918</v>
      </c>
      <c r="F1828" s="36" t="str">
        <f t="shared" si="84"/>
        <v>2012_MN</v>
      </c>
      <c r="G1828" s="45">
        <v>2012</v>
      </c>
      <c r="H1828" s="45">
        <f>_xlfn.XLOOKUP(J1828,Main_OG!$B$1:$B$766,Main_OG!$O$1:$O$766,"")</f>
        <v>0</v>
      </c>
      <c r="I1828" s="45">
        <f>_xlfn.XLOOKUP(F1828,Main_OG!$D$1:$D$766,Main_OG!$J$1:$J$766,"")</f>
        <v>0</v>
      </c>
      <c r="J1828" s="45" t="s">
        <v>318</v>
      </c>
      <c r="K1828" s="45" t="str">
        <f t="shared" si="85"/>
        <v>Northern States Power Co - Minnesota_MN</v>
      </c>
      <c r="L1828" s="45" t="str">
        <f t="shared" si="86"/>
        <v>Northern States Power Co_MN</v>
      </c>
      <c r="M1828" s="45" t="s">
        <v>2953</v>
      </c>
      <c r="N1828" s="45">
        <v>1</v>
      </c>
      <c r="O1828" s="45">
        <v>134487</v>
      </c>
      <c r="P1828" s="45">
        <v>461</v>
      </c>
      <c r="Q1828" s="45">
        <v>1098341</v>
      </c>
      <c r="R1828" s="45">
        <v>17309</v>
      </c>
      <c r="S1828" s="45">
        <v>13644632</v>
      </c>
      <c r="T1828" s="45">
        <v>8614826</v>
      </c>
      <c r="U1828" s="45">
        <v>8906808</v>
      </c>
      <c r="V1828" s="45">
        <v>8.6660119000000009</v>
      </c>
      <c r="W1828" s="45">
        <v>8.7331853000000006</v>
      </c>
      <c r="X1828" s="45">
        <v>6.8287275999999997</v>
      </c>
      <c r="Y1828" s="45">
        <v>11.480812999999999</v>
      </c>
      <c r="Z1828" s="46">
        <v>321053.90000000002</v>
      </c>
      <c r="AA1828" s="46">
        <v>59703.189214318918</v>
      </c>
      <c r="AB1828" s="47">
        <f>_xlfn.XLOOKUP($F1828,Main_OG!$D$1:$D$766,Main_OG!AJ$1:AJ$766,"")</f>
        <v>27408136</v>
      </c>
      <c r="AC1828" s="47">
        <f>_xlfn.XLOOKUP($F1828,Main_OG!$D$1:$D$766,Main_OG!AK$1:AK$766,"")</f>
        <v>124436</v>
      </c>
      <c r="AD1828" s="47">
        <f>_xlfn.XLOOKUP($F1828,Main_OG!$D$1:$D$766,Main_OG!AL$1:AL$766,"")</f>
        <v>117450670</v>
      </c>
      <c r="AE1828" s="47">
        <f>_xlfn.XLOOKUP($F1828,Main_OG!$D$1:$D$766,Main_OG!AM$1:AM$766,"")</f>
        <v>11943790</v>
      </c>
      <c r="AF1828" s="48">
        <f>_xlfn.XLOOKUP($F1828,Main_OG!$D$1:$D$766,Main_OG!Z$1:Z$766,"")</f>
        <v>2.3199999999999998</v>
      </c>
      <c r="AG1828" s="48">
        <f>_xlfn.XLOOKUP($F1828,Main_OG!$D$1:$D$766,Main_OG!AA$1:AA$766,"")</f>
        <v>1.98</v>
      </c>
      <c r="AH1828" s="48">
        <f>_xlfn.XLOOKUP($F1828,Main_OG!$D$1:$D$766,Main_OG!AB$1:AB$766,"")</f>
        <v>23.49195884567845</v>
      </c>
      <c r="AI1828" s="48">
        <f>_xlfn.XLOOKUP($F1828,Main_OG!$D$1:$D$766,Main_OG!AC$1:AC$766,"")</f>
        <v>3.71</v>
      </c>
      <c r="AJ1828" s="48">
        <f>_xlfn.XLOOKUP($F1828,Main_OG!$D$1:$D$766,Main_OG!AD$1:AD$766,"")</f>
        <v>0.75442193202762442</v>
      </c>
    </row>
    <row r="1829" spans="2:36" x14ac:dyDescent="0.35">
      <c r="B1829" s="36" t="s">
        <v>2934</v>
      </c>
      <c r="C1829" s="45" t="s">
        <v>799</v>
      </c>
      <c r="D1829" s="45" t="s">
        <v>4468</v>
      </c>
      <c r="E1829" s="36" t="s">
        <v>2918</v>
      </c>
      <c r="F1829" s="36" t="str">
        <f t="shared" si="84"/>
        <v>2012_ND</v>
      </c>
      <c r="G1829" s="45">
        <v>2012</v>
      </c>
      <c r="H1829" s="45">
        <f>_xlfn.XLOOKUP(J1829,Main_OG!$B$1:$B$766,Main_OG!$O$1:$O$766,"")</f>
        <v>0</v>
      </c>
      <c r="I1829" s="45">
        <f>_xlfn.XLOOKUP(F1829,Main_OG!$D$1:$D$766,Main_OG!$J$1:$J$766,"")</f>
        <v>0</v>
      </c>
      <c r="J1829" s="45" t="s">
        <v>799</v>
      </c>
      <c r="K1829" s="45" t="str">
        <f t="shared" si="85"/>
        <v>Northern States Power Co - Minnesota_ND</v>
      </c>
      <c r="L1829" s="45" t="str">
        <f t="shared" si="86"/>
        <v>Northern States Power Co_ND</v>
      </c>
      <c r="M1829" s="45" t="s">
        <v>2954</v>
      </c>
      <c r="N1829" s="45">
        <v>0</v>
      </c>
      <c r="O1829" s="45">
        <v>12384</v>
      </c>
      <c r="P1829" s="45">
        <v>21</v>
      </c>
      <c r="Q1829" s="45">
        <v>76719</v>
      </c>
      <c r="R1829" s="45">
        <v>0</v>
      </c>
      <c r="S1829" s="45">
        <v>1098996</v>
      </c>
      <c r="T1829" s="45">
        <v>349595</v>
      </c>
      <c r="U1829" s="45">
        <v>758810</v>
      </c>
      <c r="V1829" s="45">
        <v>0</v>
      </c>
      <c r="W1829" s="45">
        <v>7.9672719000000001</v>
      </c>
      <c r="X1829" s="45">
        <v>6.3364751000000004</v>
      </c>
      <c r="Y1829" s="45">
        <v>9.0939761000000008</v>
      </c>
      <c r="Z1829" s="46">
        <v>53326.8</v>
      </c>
      <c r="AA1829" s="46">
        <v>75939.546613844243</v>
      </c>
      <c r="AB1829" s="47">
        <f>_xlfn.XLOOKUP($F1829,Main_OG!$D$1:$D$766,Main_OG!AJ$1:AJ$766,"")</f>
        <v>45724882</v>
      </c>
      <c r="AC1829" s="47">
        <f>_xlfn.XLOOKUP($F1829,Main_OG!$D$1:$D$766,Main_OG!AK$1:AK$766,"")</f>
        <v>131256</v>
      </c>
      <c r="AD1829" s="47">
        <f>_xlfn.XLOOKUP($F1829,Main_OG!$D$1:$D$766,Main_OG!AL$1:AL$766,"")</f>
        <v>194204</v>
      </c>
      <c r="AE1829" s="47">
        <f>_xlfn.XLOOKUP($F1829,Main_OG!$D$1:$D$766,Main_OG!AM$1:AM$766,"")</f>
        <v>0</v>
      </c>
      <c r="AF1829" s="48">
        <f>_xlfn.XLOOKUP($F1829,Main_OG!$D$1:$D$766,Main_OG!Z$1:Z$766,"")</f>
        <v>1.65</v>
      </c>
      <c r="AG1829" s="48">
        <f>_xlfn.XLOOKUP($F1829,Main_OG!$D$1:$D$766,Main_OG!AA$1:AA$766,"")</f>
        <v>1.49</v>
      </c>
      <c r="AH1829" s="48">
        <f>_xlfn.XLOOKUP($F1829,Main_OG!$D$1:$D$766,Main_OG!AB$1:AB$766,"")</f>
        <v>23.49195884567845</v>
      </c>
      <c r="AI1829" s="48">
        <f>_xlfn.XLOOKUP($F1829,Main_OG!$D$1:$D$766,Main_OG!AC$1:AC$766,"")</f>
        <v>5.71</v>
      </c>
      <c r="AJ1829" s="48">
        <f>_xlfn.XLOOKUP($F1829,Main_OG!$D$1:$D$766,Main_OG!AD$1:AD$766,"")</f>
        <v>0.75442193202762442</v>
      </c>
    </row>
    <row r="1830" spans="2:36" x14ac:dyDescent="0.35">
      <c r="B1830" s="36" t="s">
        <v>2934</v>
      </c>
      <c r="C1830" s="45" t="s">
        <v>847</v>
      </c>
      <c r="D1830" s="45" t="s">
        <v>4468</v>
      </c>
      <c r="E1830" s="36" t="s">
        <v>2918</v>
      </c>
      <c r="F1830" s="36" t="str">
        <f t="shared" si="84"/>
        <v>2012_SD</v>
      </c>
      <c r="G1830" s="45">
        <v>2012</v>
      </c>
      <c r="H1830" s="45">
        <f>_xlfn.XLOOKUP(J1830,Main_OG!$B$1:$B$766,Main_OG!$O$1:$O$766,"")</f>
        <v>0</v>
      </c>
      <c r="I1830" s="45">
        <f>_xlfn.XLOOKUP(F1830,Main_OG!$D$1:$D$766,Main_OG!$J$1:$J$766,"")</f>
        <v>0</v>
      </c>
      <c r="J1830" s="45" t="s">
        <v>847</v>
      </c>
      <c r="K1830" s="45" t="str">
        <f t="shared" si="85"/>
        <v>Northern States Power Co - Minnesota_SD</v>
      </c>
      <c r="L1830" s="45" t="str">
        <f t="shared" si="86"/>
        <v>Northern States Power Co_SD</v>
      </c>
      <c r="M1830" s="45" t="s">
        <v>2955</v>
      </c>
      <c r="N1830" s="45">
        <v>0</v>
      </c>
      <c r="O1830" s="45">
        <v>11130</v>
      </c>
      <c r="P1830" s="45">
        <v>18</v>
      </c>
      <c r="Q1830" s="45">
        <v>73934</v>
      </c>
      <c r="R1830" s="45">
        <v>0</v>
      </c>
      <c r="S1830" s="45">
        <v>981125</v>
      </c>
      <c r="T1830" s="45">
        <v>337457</v>
      </c>
      <c r="U1830" s="45">
        <v>711445</v>
      </c>
      <c r="V1830" s="45">
        <v>0</v>
      </c>
      <c r="W1830" s="45">
        <v>8.0821506000000003</v>
      </c>
      <c r="X1830" s="45">
        <v>6.6366974000000001</v>
      </c>
      <c r="Y1830" s="45">
        <v>10.377893</v>
      </c>
      <c r="Z1830" s="46">
        <v>48653.9</v>
      </c>
      <c r="AA1830" s="46">
        <v>58347.874160979256</v>
      </c>
      <c r="AB1830" s="47">
        <f>_xlfn.XLOOKUP($F1830,Main_OG!$D$1:$D$766,Main_OG!AJ$1:AJ$766,"")</f>
        <v>3900284</v>
      </c>
      <c r="AC1830" s="47">
        <f>_xlfn.XLOOKUP($F1830,Main_OG!$D$1:$D$766,Main_OG!AK$1:AK$766,"")</f>
        <v>35202</v>
      </c>
      <c r="AD1830" s="47">
        <f>_xlfn.XLOOKUP($F1830,Main_OG!$D$1:$D$766,Main_OG!AL$1:AL$766,"")</f>
        <v>4929716</v>
      </c>
      <c r="AE1830" s="47">
        <f>_xlfn.XLOOKUP($F1830,Main_OG!$D$1:$D$766,Main_OG!AM$1:AM$766,"")</f>
        <v>0</v>
      </c>
      <c r="AF1830" s="48">
        <f>_xlfn.XLOOKUP($F1830,Main_OG!$D$1:$D$766,Main_OG!Z$1:Z$766,"")</f>
        <v>0</v>
      </c>
      <c r="AG1830" s="48">
        <f>_xlfn.XLOOKUP($F1830,Main_OG!$D$1:$D$766,Main_OG!AA$1:AA$766,"")</f>
        <v>2.324237813104427</v>
      </c>
      <c r="AH1830" s="48">
        <f>_xlfn.XLOOKUP($F1830,Main_OG!$D$1:$D$766,Main_OG!AB$1:AB$766,"")</f>
        <v>23.49195884567845</v>
      </c>
      <c r="AI1830" s="48">
        <f>_xlfn.XLOOKUP($F1830,Main_OG!$D$1:$D$766,Main_OG!AC$1:AC$766,"")</f>
        <v>3.45</v>
      </c>
      <c r="AJ1830" s="48">
        <f>_xlfn.XLOOKUP($F1830,Main_OG!$D$1:$D$766,Main_OG!AD$1:AD$766,"")</f>
        <v>0.75442193202762442</v>
      </c>
    </row>
    <row r="1831" spans="2:36" x14ac:dyDescent="0.35">
      <c r="B1831" s="36" t="s">
        <v>2918</v>
      </c>
      <c r="C1831" s="45" t="s">
        <v>230</v>
      </c>
      <c r="D1831" s="45" t="s">
        <v>4468</v>
      </c>
      <c r="E1831" s="36" t="s">
        <v>2918</v>
      </c>
      <c r="F1831" s="36" t="str">
        <f t="shared" si="84"/>
        <v>2013_MI</v>
      </c>
      <c r="G1831" s="45">
        <v>2013</v>
      </c>
      <c r="H1831" s="45">
        <f>_xlfn.XLOOKUP(J1831,Main_OG!$B$1:$B$766,Main_OG!$O$1:$O$766,"")</f>
        <v>0</v>
      </c>
      <c r="I1831" s="45">
        <f>_xlfn.XLOOKUP(F1831,Main_OG!$D$1:$D$766,Main_OG!$J$1:$J$766,"")</f>
        <v>0</v>
      </c>
      <c r="J1831" s="45" t="s">
        <v>230</v>
      </c>
      <c r="K1831" s="45" t="str">
        <f t="shared" si="85"/>
        <v>Northern States Power Co_MI</v>
      </c>
      <c r="L1831" s="45" t="str">
        <f t="shared" si="86"/>
        <v>Northern States Power Co_MI</v>
      </c>
      <c r="M1831" s="45" t="s">
        <v>2956</v>
      </c>
      <c r="N1831" s="45">
        <v>0</v>
      </c>
      <c r="O1831" s="45">
        <v>1318</v>
      </c>
      <c r="P1831" s="45">
        <v>2</v>
      </c>
      <c r="Q1831" s="45">
        <v>7723</v>
      </c>
      <c r="R1831" s="45">
        <v>0</v>
      </c>
      <c r="S1831" s="45">
        <v>54909</v>
      </c>
      <c r="T1831" s="45">
        <v>28183</v>
      </c>
      <c r="U1831" s="45">
        <v>56893</v>
      </c>
      <c r="V1831" s="45">
        <v>0</v>
      </c>
      <c r="W1831" s="45">
        <v>9.8095029999999994</v>
      </c>
      <c r="X1831" s="45">
        <v>6.9928679999999996</v>
      </c>
      <c r="Y1831" s="45">
        <v>10.984831</v>
      </c>
      <c r="Z1831" s="46">
        <v>472779.9</v>
      </c>
      <c r="AA1831" s="46">
        <v>47684.250275497179</v>
      </c>
      <c r="AB1831" s="47">
        <f>_xlfn.XLOOKUP($F1831,Main_OG!$D$1:$D$766,Main_OG!AJ$1:AJ$766,"")</f>
        <v>63709402</v>
      </c>
      <c r="AC1831" s="47">
        <f>_xlfn.XLOOKUP($F1831,Main_OG!$D$1:$D$766,Main_OG!AK$1:AK$766,"")</f>
        <v>1962940</v>
      </c>
      <c r="AD1831" s="47">
        <f>_xlfn.XLOOKUP($F1831,Main_OG!$D$1:$D$766,Main_OG!AL$1:AL$766,"")</f>
        <v>213979064</v>
      </c>
      <c r="AE1831" s="47">
        <f>_xlfn.XLOOKUP($F1831,Main_OG!$D$1:$D$766,Main_OG!AM$1:AM$766,"")</f>
        <v>28920823</v>
      </c>
      <c r="AF1831" s="48">
        <f>_xlfn.XLOOKUP($F1831,Main_OG!$D$1:$D$766,Main_OG!Z$1:Z$766,"")</f>
        <v>2.5099999999999998</v>
      </c>
      <c r="AG1831" s="48">
        <f>_xlfn.XLOOKUP($F1831,Main_OG!$D$1:$D$766,Main_OG!AA$1:AA$766,"")</f>
        <v>2.66</v>
      </c>
      <c r="AH1831" s="48">
        <f>_xlfn.XLOOKUP($F1831,Main_OG!$D$1:$D$766,Main_OG!AB$1:AB$766,"")</f>
        <v>22.75</v>
      </c>
      <c r="AI1831" s="48">
        <f>_xlfn.XLOOKUP($F1831,Main_OG!$D$1:$D$766,Main_OG!AC$1:AC$766,"")</f>
        <v>4.49</v>
      </c>
      <c r="AJ1831" s="48">
        <f>_xlfn.XLOOKUP($F1831,Main_OG!$D$1:$D$766,Main_OG!AD$1:AD$766,"")</f>
        <v>0.8</v>
      </c>
    </row>
    <row r="1832" spans="2:36" x14ac:dyDescent="0.35">
      <c r="B1832" s="36" t="s">
        <v>2918</v>
      </c>
      <c r="C1832" s="45" t="s">
        <v>351</v>
      </c>
      <c r="D1832" s="45" t="s">
        <v>4468</v>
      </c>
      <c r="E1832" s="36" t="s">
        <v>2918</v>
      </c>
      <c r="F1832" s="36" t="str">
        <f t="shared" si="84"/>
        <v>2013_WI</v>
      </c>
      <c r="G1832" s="45">
        <v>2013</v>
      </c>
      <c r="H1832" s="45">
        <f>_xlfn.XLOOKUP(J1832,Main_OG!$B$1:$B$766,Main_OG!$O$1:$O$766,"")</f>
        <v>0</v>
      </c>
      <c r="I1832" s="45">
        <f>_xlfn.XLOOKUP(F1832,Main_OG!$D$1:$D$766,Main_OG!$J$1:$J$766,"")</f>
        <v>0</v>
      </c>
      <c r="J1832" s="45" t="s">
        <v>351</v>
      </c>
      <c r="K1832" s="45" t="str">
        <f t="shared" si="85"/>
        <v>Northern States Power Co_WI</v>
      </c>
      <c r="L1832" s="45" t="str">
        <f t="shared" si="86"/>
        <v>Northern States Power Co_WI</v>
      </c>
      <c r="M1832" s="45" t="s">
        <v>2957</v>
      </c>
      <c r="N1832" s="45">
        <v>0</v>
      </c>
      <c r="O1832" s="45">
        <v>38303</v>
      </c>
      <c r="P1832" s="45">
        <v>106</v>
      </c>
      <c r="Q1832" s="45">
        <v>203690</v>
      </c>
      <c r="R1832" s="45">
        <v>0</v>
      </c>
      <c r="S1832" s="45">
        <v>2828908</v>
      </c>
      <c r="T1832" s="45">
        <v>1669744</v>
      </c>
      <c r="U1832" s="45">
        <v>1932694</v>
      </c>
      <c r="V1832" s="45">
        <v>0</v>
      </c>
      <c r="W1832" s="45">
        <v>9.5004361999999993</v>
      </c>
      <c r="X1832" s="45">
        <v>7.3768075</v>
      </c>
      <c r="Y1832" s="45">
        <v>12.460922</v>
      </c>
      <c r="Z1832" s="46">
        <v>301550.5</v>
      </c>
      <c r="AA1832" s="46">
        <v>52553.131642108798</v>
      </c>
      <c r="AB1832" s="47">
        <f>_xlfn.XLOOKUP($F1832,Main_OG!$D$1:$D$766,Main_OG!AJ$1:AJ$766,"")</f>
        <v>47747638</v>
      </c>
      <c r="AC1832" s="47">
        <f>_xlfn.XLOOKUP($F1832,Main_OG!$D$1:$D$766,Main_OG!AK$1:AK$766,"")</f>
        <v>885782</v>
      </c>
      <c r="AD1832" s="47">
        <f>_xlfn.XLOOKUP($F1832,Main_OG!$D$1:$D$766,Main_OG!AL$1:AL$766,"")</f>
        <v>122721516</v>
      </c>
      <c r="AE1832" s="47">
        <f>_xlfn.XLOOKUP($F1832,Main_OG!$D$1:$D$766,Main_OG!AM$1:AM$766,"")</f>
        <v>11675194</v>
      </c>
      <c r="AF1832" s="48">
        <f>_xlfn.XLOOKUP($F1832,Main_OG!$D$1:$D$766,Main_OG!Z$1:Z$766,"")</f>
        <v>2.25</v>
      </c>
      <c r="AG1832" s="48">
        <f>_xlfn.XLOOKUP($F1832,Main_OG!$D$1:$D$766,Main_OG!AA$1:AA$766,"")</f>
        <v>2.3089180475565318</v>
      </c>
      <c r="AH1832" s="48">
        <f>_xlfn.XLOOKUP($F1832,Main_OG!$D$1:$D$766,Main_OG!AB$1:AB$766,"")</f>
        <v>22.862714639490921</v>
      </c>
      <c r="AI1832" s="48">
        <f>_xlfn.XLOOKUP($F1832,Main_OG!$D$1:$D$766,Main_OG!AC$1:AC$766,"")</f>
        <v>4.3899999999999997</v>
      </c>
      <c r="AJ1832" s="48">
        <f>_xlfn.XLOOKUP($F1832,Main_OG!$D$1:$D$766,Main_OG!AD$1:AD$766,"")</f>
        <v>0.77</v>
      </c>
    </row>
    <row r="1833" spans="2:36" x14ac:dyDescent="0.35">
      <c r="B1833" s="36" t="s">
        <v>2934</v>
      </c>
      <c r="C1833" s="45" t="s">
        <v>318</v>
      </c>
      <c r="D1833" s="45" t="s">
        <v>4468</v>
      </c>
      <c r="E1833" s="36" t="s">
        <v>2918</v>
      </c>
      <c r="F1833" s="36" t="str">
        <f t="shared" si="84"/>
        <v>2013_MN</v>
      </c>
      <c r="G1833" s="45">
        <v>2013</v>
      </c>
      <c r="H1833" s="45">
        <f>_xlfn.XLOOKUP(J1833,Main_OG!$B$1:$B$766,Main_OG!$O$1:$O$766,"")</f>
        <v>0</v>
      </c>
      <c r="I1833" s="45">
        <f>_xlfn.XLOOKUP(F1833,Main_OG!$D$1:$D$766,Main_OG!$J$1:$J$766,"")</f>
        <v>0</v>
      </c>
      <c r="J1833" s="45" t="s">
        <v>318</v>
      </c>
      <c r="K1833" s="45" t="str">
        <f t="shared" si="85"/>
        <v>Northern States Power Co - Minnesota_MN</v>
      </c>
      <c r="L1833" s="45" t="str">
        <f t="shared" si="86"/>
        <v>Northern States Power Co_MN</v>
      </c>
      <c r="M1833" s="45" t="s">
        <v>2958</v>
      </c>
      <c r="N1833" s="45">
        <v>1</v>
      </c>
      <c r="O1833" s="45">
        <v>135278</v>
      </c>
      <c r="P1833" s="45">
        <v>456</v>
      </c>
      <c r="Q1833" s="45">
        <v>1105153</v>
      </c>
      <c r="R1833" s="45">
        <v>19102</v>
      </c>
      <c r="S1833" s="45">
        <v>13704440</v>
      </c>
      <c r="T1833" s="45">
        <v>8293190</v>
      </c>
      <c r="U1833" s="45">
        <v>8933573</v>
      </c>
      <c r="V1833" s="45">
        <v>9.7895508000000007</v>
      </c>
      <c r="W1833" s="45">
        <v>9.7452942</v>
      </c>
      <c r="X1833" s="45">
        <v>7.6925043000000004</v>
      </c>
      <c r="Y1833" s="45">
        <v>12.663847000000001</v>
      </c>
      <c r="Z1833" s="46">
        <v>329774.5</v>
      </c>
      <c r="AA1833" s="46">
        <v>60903.311379605453</v>
      </c>
      <c r="AB1833" s="47">
        <f>_xlfn.XLOOKUP($F1833,Main_OG!$D$1:$D$766,Main_OG!AJ$1:AJ$766,"")</f>
        <v>28386072</v>
      </c>
      <c r="AC1833" s="47">
        <f>_xlfn.XLOOKUP($F1833,Main_OG!$D$1:$D$766,Main_OG!AK$1:AK$766,"")</f>
        <v>150923.92000000001</v>
      </c>
      <c r="AD1833" s="47">
        <f>_xlfn.XLOOKUP($F1833,Main_OG!$D$1:$D$766,Main_OG!AL$1:AL$766,"")</f>
        <v>103146488</v>
      </c>
      <c r="AE1833" s="47">
        <f>_xlfn.XLOOKUP($F1833,Main_OG!$D$1:$D$766,Main_OG!AM$1:AM$766,"")</f>
        <v>10707717</v>
      </c>
      <c r="AF1833" s="48">
        <f>_xlfn.XLOOKUP($F1833,Main_OG!$D$1:$D$766,Main_OG!Z$1:Z$766,"")</f>
        <v>2.65</v>
      </c>
      <c r="AG1833" s="48">
        <f>_xlfn.XLOOKUP($F1833,Main_OG!$D$1:$D$766,Main_OG!AA$1:AA$766,"")</f>
        <v>2</v>
      </c>
      <c r="AH1833" s="48">
        <f>_xlfn.XLOOKUP($F1833,Main_OG!$D$1:$D$766,Main_OG!AB$1:AB$766,"")</f>
        <v>23.13</v>
      </c>
      <c r="AI1833" s="48">
        <f>_xlfn.XLOOKUP($F1833,Main_OG!$D$1:$D$766,Main_OG!AC$1:AC$766,"")</f>
        <v>4.4043332512284126</v>
      </c>
      <c r="AJ1833" s="48">
        <f>_xlfn.XLOOKUP($F1833,Main_OG!$D$1:$D$766,Main_OG!AD$1:AD$766,"")</f>
        <v>0.97</v>
      </c>
    </row>
    <row r="1834" spans="2:36" x14ac:dyDescent="0.35">
      <c r="B1834" s="36" t="s">
        <v>2934</v>
      </c>
      <c r="C1834" s="45" t="s">
        <v>799</v>
      </c>
      <c r="D1834" s="45" t="s">
        <v>4468</v>
      </c>
      <c r="E1834" s="36" t="s">
        <v>2918</v>
      </c>
      <c r="F1834" s="36" t="str">
        <f t="shared" si="84"/>
        <v>2013_ND</v>
      </c>
      <c r="G1834" s="45">
        <v>2013</v>
      </c>
      <c r="H1834" s="45">
        <f>_xlfn.XLOOKUP(J1834,Main_OG!$B$1:$B$766,Main_OG!$O$1:$O$766,"")</f>
        <v>0</v>
      </c>
      <c r="I1834" s="45">
        <f>_xlfn.XLOOKUP(F1834,Main_OG!$D$1:$D$766,Main_OG!$J$1:$J$766,"")</f>
        <v>0</v>
      </c>
      <c r="J1834" s="45" t="s">
        <v>799</v>
      </c>
      <c r="K1834" s="45" t="str">
        <f t="shared" si="85"/>
        <v>Northern States Power Co - Minnesota_ND</v>
      </c>
      <c r="L1834" s="45" t="str">
        <f t="shared" si="86"/>
        <v>Northern States Power Co_ND</v>
      </c>
      <c r="M1834" s="45" t="s">
        <v>2959</v>
      </c>
      <c r="N1834" s="45">
        <v>0</v>
      </c>
      <c r="O1834" s="45">
        <v>12584</v>
      </c>
      <c r="P1834" s="45">
        <v>21</v>
      </c>
      <c r="Q1834" s="45">
        <v>77621</v>
      </c>
      <c r="R1834" s="45">
        <v>0</v>
      </c>
      <c r="S1834" s="45">
        <v>1138952</v>
      </c>
      <c r="T1834" s="45">
        <v>335530</v>
      </c>
      <c r="U1834" s="45">
        <v>827062</v>
      </c>
      <c r="V1834" s="45">
        <v>0</v>
      </c>
      <c r="W1834" s="45">
        <v>8.7291650999999995</v>
      </c>
      <c r="X1834" s="45">
        <v>7.0226208999999997</v>
      </c>
      <c r="Y1834" s="45">
        <v>9.7820961000000004</v>
      </c>
      <c r="Z1834" s="46">
        <v>54690.9</v>
      </c>
      <c r="AA1834" s="46">
        <v>75628.812319452831</v>
      </c>
      <c r="AB1834" s="47">
        <f>_xlfn.XLOOKUP($F1834,Main_OG!$D$1:$D$766,Main_OG!AJ$1:AJ$766,"")</f>
        <v>44731122</v>
      </c>
      <c r="AC1834" s="47">
        <f>_xlfn.XLOOKUP($F1834,Main_OG!$D$1:$D$766,Main_OG!AK$1:AK$766,"")</f>
        <v>129186</v>
      </c>
      <c r="AD1834" s="47">
        <f>_xlfn.XLOOKUP($F1834,Main_OG!$D$1:$D$766,Main_OG!AL$1:AL$766,"")</f>
        <v>828682</v>
      </c>
      <c r="AE1834" s="47">
        <f>_xlfn.XLOOKUP($F1834,Main_OG!$D$1:$D$766,Main_OG!AM$1:AM$766,"")</f>
        <v>0</v>
      </c>
      <c r="AF1834" s="48">
        <f>_xlfn.XLOOKUP($F1834,Main_OG!$D$1:$D$766,Main_OG!Z$1:Z$766,"")</f>
        <v>1.8</v>
      </c>
      <c r="AG1834" s="48">
        <f>_xlfn.XLOOKUP($F1834,Main_OG!$D$1:$D$766,Main_OG!AA$1:AA$766,"")</f>
        <v>2.3089180475565318</v>
      </c>
      <c r="AH1834" s="48">
        <f>_xlfn.XLOOKUP($F1834,Main_OG!$D$1:$D$766,Main_OG!AB$1:AB$766,"")</f>
        <v>23.28</v>
      </c>
      <c r="AI1834" s="48">
        <f>_xlfn.XLOOKUP($F1834,Main_OG!$D$1:$D$766,Main_OG!AC$1:AC$766,"")</f>
        <v>4.4043332512284126</v>
      </c>
      <c r="AJ1834" s="48">
        <f>_xlfn.XLOOKUP($F1834,Main_OG!$D$1:$D$766,Main_OG!AD$1:AD$766,"")</f>
        <v>0.73100116927520231</v>
      </c>
    </row>
    <row r="1835" spans="2:36" x14ac:dyDescent="0.35">
      <c r="B1835" s="36" t="s">
        <v>2934</v>
      </c>
      <c r="C1835" s="45" t="s">
        <v>847</v>
      </c>
      <c r="D1835" s="45" t="s">
        <v>4468</v>
      </c>
      <c r="E1835" s="36" t="s">
        <v>2918</v>
      </c>
      <c r="F1835" s="36" t="str">
        <f t="shared" si="84"/>
        <v>2013_SD</v>
      </c>
      <c r="G1835" s="45">
        <v>2013</v>
      </c>
      <c r="H1835" s="45">
        <f>_xlfn.XLOOKUP(J1835,Main_OG!$B$1:$B$766,Main_OG!$O$1:$O$766,"")</f>
        <v>0</v>
      </c>
      <c r="I1835" s="45">
        <f>_xlfn.XLOOKUP(F1835,Main_OG!$D$1:$D$766,Main_OG!$J$1:$J$766,"")</f>
        <v>0</v>
      </c>
      <c r="J1835" s="45" t="s">
        <v>847</v>
      </c>
      <c r="K1835" s="45" t="str">
        <f t="shared" si="85"/>
        <v>Northern States Power Co - Minnesota_SD</v>
      </c>
      <c r="L1835" s="45" t="str">
        <f t="shared" si="86"/>
        <v>Northern States Power Co_SD</v>
      </c>
      <c r="M1835" s="45" t="s">
        <v>2960</v>
      </c>
      <c r="N1835" s="45">
        <v>0</v>
      </c>
      <c r="O1835" s="45">
        <v>11251</v>
      </c>
      <c r="P1835" s="45">
        <v>19</v>
      </c>
      <c r="Q1835" s="45">
        <v>75108</v>
      </c>
      <c r="R1835" s="45">
        <v>0</v>
      </c>
      <c r="S1835" s="45">
        <v>980503</v>
      </c>
      <c r="T1835" s="45">
        <v>334718</v>
      </c>
      <c r="U1835" s="45">
        <v>725505</v>
      </c>
      <c r="V1835" s="45">
        <v>0</v>
      </c>
      <c r="W1835" s="45">
        <v>9.1772284000000006</v>
      </c>
      <c r="X1835" s="45">
        <v>7.6046104000000003</v>
      </c>
      <c r="Y1835" s="45">
        <v>11.597576999999999</v>
      </c>
      <c r="Z1835" s="46">
        <v>48610.1</v>
      </c>
      <c r="AA1835" s="46">
        <v>57680.263802712783</v>
      </c>
      <c r="AB1835" s="47">
        <f>_xlfn.XLOOKUP($F1835,Main_OG!$D$1:$D$766,Main_OG!AJ$1:AJ$766,"")</f>
        <v>3694146</v>
      </c>
      <c r="AC1835" s="47">
        <f>_xlfn.XLOOKUP($F1835,Main_OG!$D$1:$D$766,Main_OG!AK$1:AK$766,"")</f>
        <v>42112</v>
      </c>
      <c r="AD1835" s="47">
        <f>_xlfn.XLOOKUP($F1835,Main_OG!$D$1:$D$766,Main_OG!AL$1:AL$766,"")</f>
        <v>8142652</v>
      </c>
      <c r="AE1835" s="47">
        <f>_xlfn.XLOOKUP($F1835,Main_OG!$D$1:$D$766,Main_OG!AM$1:AM$766,"")</f>
        <v>0</v>
      </c>
      <c r="AF1835" s="48">
        <f>_xlfn.XLOOKUP($F1835,Main_OG!$D$1:$D$766,Main_OG!Z$1:Z$766,"")</f>
        <v>0</v>
      </c>
      <c r="AG1835" s="48">
        <f>_xlfn.XLOOKUP($F1835,Main_OG!$D$1:$D$766,Main_OG!AA$1:AA$766,"")</f>
        <v>2</v>
      </c>
      <c r="AH1835" s="48">
        <f>_xlfn.XLOOKUP($F1835,Main_OG!$D$1:$D$766,Main_OG!AB$1:AB$766,"")</f>
        <v>22.862714639490921</v>
      </c>
      <c r="AI1835" s="48">
        <f>_xlfn.XLOOKUP($F1835,Main_OG!$D$1:$D$766,Main_OG!AC$1:AC$766,"")</f>
        <v>4.22</v>
      </c>
      <c r="AJ1835" s="48">
        <f>_xlfn.XLOOKUP($F1835,Main_OG!$D$1:$D$766,Main_OG!AD$1:AD$766,"")</f>
        <v>0.73100116927520231</v>
      </c>
    </row>
    <row r="1836" spans="2:36" x14ac:dyDescent="0.35">
      <c r="B1836" s="36" t="s">
        <v>2918</v>
      </c>
      <c r="C1836" s="45" t="s">
        <v>230</v>
      </c>
      <c r="D1836" s="45" t="s">
        <v>4468</v>
      </c>
      <c r="E1836" s="36" t="s">
        <v>2918</v>
      </c>
      <c r="F1836" s="36" t="str">
        <f t="shared" si="84"/>
        <v>2014_MI</v>
      </c>
      <c r="G1836" s="45">
        <v>2014</v>
      </c>
      <c r="H1836" s="45">
        <f>_xlfn.XLOOKUP(J1836,Main_OG!$B$1:$B$766,Main_OG!$O$1:$O$766,"")</f>
        <v>0</v>
      </c>
      <c r="I1836" s="45">
        <f>_xlfn.XLOOKUP(F1836,Main_OG!$D$1:$D$766,Main_OG!$J$1:$J$766,"")</f>
        <v>0</v>
      </c>
      <c r="J1836" s="45" t="s">
        <v>230</v>
      </c>
      <c r="K1836" s="45" t="str">
        <f t="shared" si="85"/>
        <v>Northern States Power Co_MI</v>
      </c>
      <c r="L1836" s="45" t="str">
        <f t="shared" si="86"/>
        <v>Northern States Power Co_MI</v>
      </c>
      <c r="M1836" s="45" t="s">
        <v>2961</v>
      </c>
      <c r="N1836" s="45">
        <v>0</v>
      </c>
      <c r="O1836" s="45">
        <v>1315</v>
      </c>
      <c r="P1836" s="45">
        <v>2</v>
      </c>
      <c r="Q1836" s="45">
        <v>7710</v>
      </c>
      <c r="R1836" s="45">
        <v>0</v>
      </c>
      <c r="S1836" s="45">
        <v>54075</v>
      </c>
      <c r="T1836" s="45">
        <v>31724</v>
      </c>
      <c r="U1836" s="45">
        <v>57811</v>
      </c>
      <c r="V1836" s="45">
        <v>0</v>
      </c>
      <c r="W1836" s="45">
        <v>11.038373</v>
      </c>
      <c r="X1836" s="45">
        <v>7.6377506000000004</v>
      </c>
      <c r="Y1836" s="45">
        <v>12.140423</v>
      </c>
      <c r="Z1836" s="46">
        <v>479534.9</v>
      </c>
      <c r="AA1836" s="46">
        <v>48281.645862433201</v>
      </c>
      <c r="AB1836" s="47">
        <f>_xlfn.XLOOKUP($F1836,Main_OG!$D$1:$D$766,Main_OG!AJ$1:AJ$766,"")</f>
        <v>59059954</v>
      </c>
      <c r="AC1836" s="47">
        <f>_xlfn.XLOOKUP($F1836,Main_OG!$D$1:$D$766,Main_OG!AK$1:AK$766,"")</f>
        <v>4593606</v>
      </c>
      <c r="AD1836" s="47">
        <f>_xlfn.XLOOKUP($F1836,Main_OG!$D$1:$D$766,Main_OG!AL$1:AL$766,"")</f>
        <v>220598076</v>
      </c>
      <c r="AE1836" s="47">
        <f>_xlfn.XLOOKUP($F1836,Main_OG!$D$1:$D$766,Main_OG!AM$1:AM$766,"")</f>
        <v>31245848</v>
      </c>
      <c r="AF1836" s="48">
        <f>_xlfn.XLOOKUP($F1836,Main_OG!$D$1:$D$766,Main_OG!Z$1:Z$766,"")</f>
        <v>0</v>
      </c>
      <c r="AG1836" s="48">
        <f>_xlfn.XLOOKUP($F1836,Main_OG!$D$1:$D$766,Main_OG!AA$1:AA$766,"")</f>
        <v>2.6</v>
      </c>
      <c r="AH1836" s="48">
        <f>_xlfn.XLOOKUP($F1836,Main_OG!$D$1:$D$766,Main_OG!AB$1:AB$766,"")</f>
        <v>21.3</v>
      </c>
      <c r="AI1836" s="48">
        <f>_xlfn.XLOOKUP($F1836,Main_OG!$D$1:$D$766,Main_OG!AC$1:AC$766,"")</f>
        <v>6.57</v>
      </c>
      <c r="AJ1836" s="48">
        <f>_xlfn.XLOOKUP($F1836,Main_OG!$D$1:$D$766,Main_OG!AD$1:AD$766,"")</f>
        <v>0.7</v>
      </c>
    </row>
    <row r="1837" spans="2:36" x14ac:dyDescent="0.35">
      <c r="B1837" s="36" t="s">
        <v>2918</v>
      </c>
      <c r="C1837" s="45" t="s">
        <v>351</v>
      </c>
      <c r="D1837" s="45" t="s">
        <v>4468</v>
      </c>
      <c r="E1837" s="36" t="s">
        <v>2918</v>
      </c>
      <c r="F1837" s="36" t="str">
        <f t="shared" si="84"/>
        <v>2014_WI</v>
      </c>
      <c r="G1837" s="45">
        <v>2014</v>
      </c>
      <c r="H1837" s="45">
        <f>_xlfn.XLOOKUP(J1837,Main_OG!$B$1:$B$766,Main_OG!$O$1:$O$766,"")</f>
        <v>0</v>
      </c>
      <c r="I1837" s="45">
        <f>_xlfn.XLOOKUP(F1837,Main_OG!$D$1:$D$766,Main_OG!$J$1:$J$766,"")</f>
        <v>0</v>
      </c>
      <c r="J1837" s="45" t="s">
        <v>351</v>
      </c>
      <c r="K1837" s="45" t="str">
        <f t="shared" si="85"/>
        <v>Northern States Power Co_WI</v>
      </c>
      <c r="L1837" s="45" t="str">
        <f t="shared" si="86"/>
        <v>Northern States Power Co_WI</v>
      </c>
      <c r="M1837" s="45" t="s">
        <v>2962</v>
      </c>
      <c r="N1837" s="45">
        <v>0</v>
      </c>
      <c r="O1837" s="45">
        <v>38625</v>
      </c>
      <c r="P1837" s="45">
        <v>108</v>
      </c>
      <c r="Q1837" s="45">
        <v>206309</v>
      </c>
      <c r="R1837" s="45">
        <v>0</v>
      </c>
      <c r="S1837" s="45">
        <v>2889729</v>
      </c>
      <c r="T1837" s="45">
        <v>1791751</v>
      </c>
      <c r="U1837" s="45">
        <v>1925799</v>
      </c>
      <c r="V1837" s="45">
        <v>0</v>
      </c>
      <c r="W1837" s="45">
        <v>9.7930671</v>
      </c>
      <c r="X1837" s="45">
        <v>7.4796610000000001</v>
      </c>
      <c r="Y1837" s="45">
        <v>12.839248</v>
      </c>
      <c r="Z1837" s="46">
        <v>309425.8</v>
      </c>
      <c r="AA1837" s="46">
        <v>53783.260408687413</v>
      </c>
      <c r="AB1837" s="47">
        <f>_xlfn.XLOOKUP($F1837,Main_OG!$D$1:$D$766,Main_OG!AJ$1:AJ$766,"")</f>
        <v>42668086</v>
      </c>
      <c r="AC1837" s="47">
        <f>_xlfn.XLOOKUP($F1837,Main_OG!$D$1:$D$766,Main_OG!AK$1:AK$766,"")</f>
        <v>1056130</v>
      </c>
      <c r="AD1837" s="47">
        <f>_xlfn.XLOOKUP($F1837,Main_OG!$D$1:$D$766,Main_OG!AL$1:AL$766,"")</f>
        <v>119709694</v>
      </c>
      <c r="AE1837" s="47">
        <f>_xlfn.XLOOKUP($F1837,Main_OG!$D$1:$D$766,Main_OG!AM$1:AM$766,"")</f>
        <v>9447096</v>
      </c>
      <c r="AF1837" s="48">
        <f>_xlfn.XLOOKUP($F1837,Main_OG!$D$1:$D$766,Main_OG!Z$1:Z$766,"")</f>
        <v>0</v>
      </c>
      <c r="AG1837" s="48">
        <f>_xlfn.XLOOKUP($F1837,Main_OG!$D$1:$D$766,Main_OG!AA$1:AA$766,"")</f>
        <v>2.322195177698041</v>
      </c>
      <c r="AH1837" s="48">
        <f>_xlfn.XLOOKUP($F1837,Main_OG!$D$1:$D$766,Main_OG!AB$1:AB$766,"")</f>
        <v>21.47</v>
      </c>
      <c r="AI1837" s="48">
        <f>_xlfn.XLOOKUP($F1837,Main_OG!$D$1:$D$766,Main_OG!AC$1:AC$766,"")</f>
        <v>4.9924248044436963</v>
      </c>
      <c r="AJ1837" s="48">
        <f>_xlfn.XLOOKUP($F1837,Main_OG!$D$1:$D$766,Main_OG!AD$1:AD$766,"")</f>
        <v>0.72</v>
      </c>
    </row>
    <row r="1838" spans="2:36" x14ac:dyDescent="0.35">
      <c r="B1838" s="36" t="s">
        <v>2934</v>
      </c>
      <c r="C1838" s="45" t="s">
        <v>318</v>
      </c>
      <c r="D1838" s="45" t="s">
        <v>4468</v>
      </c>
      <c r="E1838" s="36" t="s">
        <v>2918</v>
      </c>
      <c r="F1838" s="36" t="str">
        <f t="shared" si="84"/>
        <v>2014_MN</v>
      </c>
      <c r="G1838" s="45">
        <v>2014</v>
      </c>
      <c r="H1838" s="45">
        <f>_xlfn.XLOOKUP(J1838,Main_OG!$B$1:$B$766,Main_OG!$O$1:$O$766,"")</f>
        <v>0</v>
      </c>
      <c r="I1838" s="45">
        <f>_xlfn.XLOOKUP(F1838,Main_OG!$D$1:$D$766,Main_OG!$J$1:$J$766,"")</f>
        <v>0</v>
      </c>
      <c r="J1838" s="45" t="s">
        <v>318</v>
      </c>
      <c r="K1838" s="45" t="str">
        <f t="shared" si="85"/>
        <v>Northern States Power Co - Minnesota_MN</v>
      </c>
      <c r="L1838" s="45" t="str">
        <f t="shared" si="86"/>
        <v>Northern States Power Co_MN</v>
      </c>
      <c r="M1838" s="45" t="s">
        <v>2963</v>
      </c>
      <c r="N1838" s="45">
        <v>1</v>
      </c>
      <c r="O1838" s="45">
        <v>136109</v>
      </c>
      <c r="P1838" s="45">
        <v>438</v>
      </c>
      <c r="Q1838" s="45">
        <v>1113587</v>
      </c>
      <c r="R1838" s="45">
        <v>23713</v>
      </c>
      <c r="S1838" s="45">
        <v>13764808</v>
      </c>
      <c r="T1838" s="45">
        <v>8179554</v>
      </c>
      <c r="U1838" s="45">
        <v>8784578</v>
      </c>
      <c r="V1838" s="45">
        <v>9.7878801000000006</v>
      </c>
      <c r="W1838" s="45">
        <v>9.704269</v>
      </c>
      <c r="X1838" s="45">
        <v>7.615672</v>
      </c>
      <c r="Y1838" s="45">
        <v>12.749332000000001</v>
      </c>
      <c r="Z1838" s="46">
        <v>338623.9</v>
      </c>
      <c r="AA1838" s="46">
        <v>62102.458155782537</v>
      </c>
      <c r="AB1838" s="47">
        <f>_xlfn.XLOOKUP($F1838,Main_OG!$D$1:$D$766,Main_OG!AJ$1:AJ$766,"")</f>
        <v>33599610</v>
      </c>
      <c r="AC1838" s="47">
        <f>_xlfn.XLOOKUP($F1838,Main_OG!$D$1:$D$766,Main_OG!AK$1:AK$766,"")</f>
        <v>285884</v>
      </c>
      <c r="AD1838" s="47">
        <f>_xlfn.XLOOKUP($F1838,Main_OG!$D$1:$D$766,Main_OG!AL$1:AL$766,"")</f>
        <v>62471460</v>
      </c>
      <c r="AE1838" s="47">
        <f>_xlfn.XLOOKUP($F1838,Main_OG!$D$1:$D$766,Main_OG!AM$1:AM$766,"")</f>
        <v>12707166</v>
      </c>
      <c r="AF1838" s="48">
        <f>_xlfn.XLOOKUP($F1838,Main_OG!$D$1:$D$766,Main_OG!Z$1:Z$766,"")</f>
        <v>0</v>
      </c>
      <c r="AG1838" s="48">
        <f>_xlfn.XLOOKUP($F1838,Main_OG!$D$1:$D$766,Main_OG!AA$1:AA$766,"")</f>
        <v>1.95</v>
      </c>
      <c r="AH1838" s="48">
        <f>_xlfn.XLOOKUP($F1838,Main_OG!$D$1:$D$766,Main_OG!AB$1:AB$766,"")</f>
        <v>20.48845299552563</v>
      </c>
      <c r="AI1838" s="48">
        <f>_xlfn.XLOOKUP($F1838,Main_OG!$D$1:$D$766,Main_OG!AC$1:AC$766,"")</f>
        <v>5.82</v>
      </c>
      <c r="AJ1838" s="48">
        <f>_xlfn.XLOOKUP($F1838,Main_OG!$D$1:$D$766,Main_OG!AD$1:AD$766,"")</f>
        <v>0.68548682032632846</v>
      </c>
    </row>
    <row r="1839" spans="2:36" x14ac:dyDescent="0.35">
      <c r="B1839" s="36" t="s">
        <v>2934</v>
      </c>
      <c r="C1839" s="45" t="s">
        <v>799</v>
      </c>
      <c r="D1839" s="45" t="s">
        <v>4468</v>
      </c>
      <c r="E1839" s="36" t="s">
        <v>2918</v>
      </c>
      <c r="F1839" s="36" t="str">
        <f t="shared" si="84"/>
        <v>2014_ND</v>
      </c>
      <c r="G1839" s="45">
        <v>2014</v>
      </c>
      <c r="H1839" s="45">
        <f>_xlfn.XLOOKUP(J1839,Main_OG!$B$1:$B$766,Main_OG!$O$1:$O$766,"")</f>
        <v>0</v>
      </c>
      <c r="I1839" s="45">
        <f>_xlfn.XLOOKUP(F1839,Main_OG!$D$1:$D$766,Main_OG!$J$1:$J$766,"")</f>
        <v>0</v>
      </c>
      <c r="J1839" s="45" t="s">
        <v>799</v>
      </c>
      <c r="K1839" s="45" t="str">
        <f t="shared" si="85"/>
        <v>Northern States Power Co - Minnesota_ND</v>
      </c>
      <c r="L1839" s="45" t="str">
        <f t="shared" si="86"/>
        <v>Northern States Power Co_ND</v>
      </c>
      <c r="M1839" s="45" t="s">
        <v>2964</v>
      </c>
      <c r="N1839" s="45">
        <v>0</v>
      </c>
      <c r="O1839" s="45">
        <v>12733</v>
      </c>
      <c r="P1839" s="45">
        <v>20</v>
      </c>
      <c r="Q1839" s="45">
        <v>78596</v>
      </c>
      <c r="R1839" s="45">
        <v>0</v>
      </c>
      <c r="S1839" s="45">
        <v>1147525</v>
      </c>
      <c r="T1839" s="45">
        <v>335058</v>
      </c>
      <c r="U1839" s="45">
        <v>818018</v>
      </c>
      <c r="V1839" s="45">
        <v>0</v>
      </c>
      <c r="W1839" s="45">
        <v>8.8805037000000002</v>
      </c>
      <c r="X1839" s="45">
        <v>7.1784587000000002</v>
      </c>
      <c r="Y1839" s="45">
        <v>9.9439132000000008</v>
      </c>
      <c r="Z1839" s="46">
        <v>60193</v>
      </c>
      <c r="AA1839" s="46">
        <v>81481.070368846253</v>
      </c>
      <c r="AB1839" s="47">
        <f>_xlfn.XLOOKUP($F1839,Main_OG!$D$1:$D$766,Main_OG!AJ$1:AJ$766,"")</f>
        <v>44684490</v>
      </c>
      <c r="AC1839" s="47">
        <f>_xlfn.XLOOKUP($F1839,Main_OG!$D$1:$D$766,Main_OG!AK$1:AK$766,"")</f>
        <v>108014</v>
      </c>
      <c r="AD1839" s="47">
        <f>_xlfn.XLOOKUP($F1839,Main_OG!$D$1:$D$766,Main_OG!AL$1:AL$766,"")</f>
        <v>3967928</v>
      </c>
      <c r="AE1839" s="47">
        <f>_xlfn.XLOOKUP($F1839,Main_OG!$D$1:$D$766,Main_OG!AM$1:AM$766,"")</f>
        <v>0</v>
      </c>
      <c r="AF1839" s="48">
        <f>_xlfn.XLOOKUP($F1839,Main_OG!$D$1:$D$766,Main_OG!Z$1:Z$766,"")</f>
        <v>0</v>
      </c>
      <c r="AG1839" s="48">
        <f>_xlfn.XLOOKUP($F1839,Main_OG!$D$1:$D$766,Main_OG!AA$1:AA$766,"")</f>
        <v>1.53</v>
      </c>
      <c r="AH1839" s="48">
        <f>_xlfn.XLOOKUP($F1839,Main_OG!$D$1:$D$766,Main_OG!AB$1:AB$766,"")</f>
        <v>21.2</v>
      </c>
      <c r="AI1839" s="48">
        <f>_xlfn.XLOOKUP($F1839,Main_OG!$D$1:$D$766,Main_OG!AC$1:AC$766,"")</f>
        <v>4.9924248044436963</v>
      </c>
      <c r="AJ1839" s="48">
        <f>_xlfn.XLOOKUP($F1839,Main_OG!$D$1:$D$766,Main_OG!AD$1:AD$766,"")</f>
        <v>0.68548682032632846</v>
      </c>
    </row>
    <row r="1840" spans="2:36" x14ac:dyDescent="0.35">
      <c r="B1840" s="36" t="s">
        <v>2934</v>
      </c>
      <c r="C1840" s="45" t="s">
        <v>847</v>
      </c>
      <c r="D1840" s="45" t="s">
        <v>4468</v>
      </c>
      <c r="E1840" s="36" t="s">
        <v>2918</v>
      </c>
      <c r="F1840" s="36" t="str">
        <f t="shared" si="84"/>
        <v>2014_SD</v>
      </c>
      <c r="G1840" s="45">
        <v>2014</v>
      </c>
      <c r="H1840" s="45">
        <f>_xlfn.XLOOKUP(J1840,Main_OG!$B$1:$B$766,Main_OG!$O$1:$O$766,"")</f>
        <v>0</v>
      </c>
      <c r="I1840" s="45">
        <f>_xlfn.XLOOKUP(F1840,Main_OG!$D$1:$D$766,Main_OG!$J$1:$J$766,"")</f>
        <v>0</v>
      </c>
      <c r="J1840" s="45" t="s">
        <v>847</v>
      </c>
      <c r="K1840" s="45" t="str">
        <f t="shared" si="85"/>
        <v>Northern States Power Co - Minnesota_SD</v>
      </c>
      <c r="L1840" s="45" t="str">
        <f t="shared" si="86"/>
        <v>Northern States Power Co_SD</v>
      </c>
      <c r="M1840" s="45" t="s">
        <v>2965</v>
      </c>
      <c r="N1840" s="45">
        <v>0</v>
      </c>
      <c r="O1840" s="45">
        <v>11424</v>
      </c>
      <c r="P1840" s="45">
        <v>20</v>
      </c>
      <c r="Q1840" s="45">
        <v>76454</v>
      </c>
      <c r="R1840" s="45">
        <v>0</v>
      </c>
      <c r="S1840" s="45">
        <v>997932</v>
      </c>
      <c r="T1840" s="45">
        <v>344615</v>
      </c>
      <c r="U1840" s="45">
        <v>714040</v>
      </c>
      <c r="V1840" s="45">
        <v>0</v>
      </c>
      <c r="W1840" s="45">
        <v>9.2353988000000005</v>
      </c>
      <c r="X1840" s="45">
        <v>7.6610129999999996</v>
      </c>
      <c r="Y1840" s="45">
        <v>11.653129</v>
      </c>
      <c r="Z1840" s="46">
        <v>49640.9</v>
      </c>
      <c r="AA1840" s="46">
        <v>58423.740981792929</v>
      </c>
      <c r="AB1840" s="47">
        <f>_xlfn.XLOOKUP($F1840,Main_OG!$D$1:$D$766,Main_OG!AJ$1:AJ$766,"")</f>
        <v>3560742</v>
      </c>
      <c r="AC1840" s="47">
        <f>_xlfn.XLOOKUP($F1840,Main_OG!$D$1:$D$766,Main_OG!AK$1:AK$766,"")</f>
        <v>46472</v>
      </c>
      <c r="AD1840" s="47">
        <f>_xlfn.XLOOKUP($F1840,Main_OG!$D$1:$D$766,Main_OG!AL$1:AL$766,"")</f>
        <v>7730794</v>
      </c>
      <c r="AE1840" s="47">
        <f>_xlfn.XLOOKUP($F1840,Main_OG!$D$1:$D$766,Main_OG!AM$1:AM$766,"")</f>
        <v>0</v>
      </c>
      <c r="AF1840" s="48">
        <f>_xlfn.XLOOKUP($F1840,Main_OG!$D$1:$D$766,Main_OG!Z$1:Z$766,"")</f>
        <v>0</v>
      </c>
      <c r="AG1840" s="48">
        <f>_xlfn.XLOOKUP($F1840,Main_OG!$D$1:$D$766,Main_OG!AA$1:AA$766,"")</f>
        <v>2.322195177698041</v>
      </c>
      <c r="AH1840" s="48">
        <f>_xlfn.XLOOKUP($F1840,Main_OG!$D$1:$D$766,Main_OG!AB$1:AB$766,"")</f>
        <v>22.7</v>
      </c>
      <c r="AI1840" s="48">
        <f>_xlfn.XLOOKUP($F1840,Main_OG!$D$1:$D$766,Main_OG!AC$1:AC$766,"")</f>
        <v>4.9924248044436963</v>
      </c>
      <c r="AJ1840" s="48">
        <f>_xlfn.XLOOKUP($F1840,Main_OG!$D$1:$D$766,Main_OG!AD$1:AD$766,"")</f>
        <v>0.68548682032632846</v>
      </c>
    </row>
    <row r="1841" spans="2:36" x14ac:dyDescent="0.35">
      <c r="B1841" s="36" t="s">
        <v>2918</v>
      </c>
      <c r="C1841" s="45" t="s">
        <v>230</v>
      </c>
      <c r="D1841" s="45" t="s">
        <v>4468</v>
      </c>
      <c r="E1841" s="36" t="s">
        <v>2918</v>
      </c>
      <c r="F1841" s="36" t="str">
        <f t="shared" si="84"/>
        <v>2015_MI</v>
      </c>
      <c r="G1841" s="45">
        <v>2015</v>
      </c>
      <c r="H1841" s="45">
        <f>_xlfn.XLOOKUP(J1841,Main_OG!$B$1:$B$766,Main_OG!$O$1:$O$766,"")</f>
        <v>0</v>
      </c>
      <c r="I1841" s="45">
        <f>_xlfn.XLOOKUP(F1841,Main_OG!$D$1:$D$766,Main_OG!$J$1:$J$766,"")</f>
        <v>0</v>
      </c>
      <c r="J1841" s="45" t="s">
        <v>230</v>
      </c>
      <c r="K1841" s="45" t="str">
        <f t="shared" si="85"/>
        <v>Northern States Power Co_MI</v>
      </c>
      <c r="L1841" s="45" t="str">
        <f t="shared" si="86"/>
        <v>Northern States Power Co_MI</v>
      </c>
      <c r="M1841" s="45" t="s">
        <v>2966</v>
      </c>
      <c r="N1841" s="45">
        <v>0</v>
      </c>
      <c r="O1841" s="45">
        <v>1310</v>
      </c>
      <c r="P1841" s="45">
        <v>2</v>
      </c>
      <c r="Q1841" s="45">
        <v>7669</v>
      </c>
      <c r="R1841" s="45">
        <v>0</v>
      </c>
      <c r="S1841" s="45">
        <v>53860</v>
      </c>
      <c r="T1841" s="45">
        <v>28104</v>
      </c>
      <c r="U1841" s="45">
        <v>54273</v>
      </c>
      <c r="V1841" s="45">
        <v>0</v>
      </c>
      <c r="W1841" s="45">
        <v>11.351652</v>
      </c>
      <c r="X1841" s="45">
        <v>7.2918446000000001</v>
      </c>
      <c r="Y1841" s="45">
        <v>12.330809</v>
      </c>
      <c r="Z1841" s="46">
        <v>490618.7</v>
      </c>
      <c r="AA1841" s="46">
        <v>49385.428511981954</v>
      </c>
      <c r="AB1841" s="47">
        <f>_xlfn.XLOOKUP($F1841,Main_OG!$D$1:$D$766,Main_OG!AJ$1:AJ$766,"")</f>
        <v>59135316</v>
      </c>
      <c r="AC1841" s="47">
        <f>_xlfn.XLOOKUP($F1841,Main_OG!$D$1:$D$766,Main_OG!AK$1:AK$766,"")</f>
        <v>3659006</v>
      </c>
      <c r="AD1841" s="47">
        <f>_xlfn.XLOOKUP($F1841,Main_OG!$D$1:$D$766,Main_OG!AL$1:AL$766,"")</f>
        <v>328228632</v>
      </c>
      <c r="AE1841" s="47">
        <f>_xlfn.XLOOKUP($F1841,Main_OG!$D$1:$D$766,Main_OG!AM$1:AM$766,"")</f>
        <v>29333786</v>
      </c>
      <c r="AF1841" s="48">
        <f>_xlfn.XLOOKUP($F1841,Main_OG!$D$1:$D$766,Main_OG!Z$1:Z$766,"")</f>
        <v>2.2799999999999998</v>
      </c>
      <c r="AG1841" s="48">
        <f>_xlfn.XLOOKUP($F1841,Main_OG!$D$1:$D$766,Main_OG!AA$1:AA$766,"")</f>
        <v>2.39</v>
      </c>
      <c r="AH1841" s="48">
        <f>_xlfn.XLOOKUP($F1841,Main_OG!$D$1:$D$766,Main_OG!AB$1:AB$766,"")</f>
        <v>12.86</v>
      </c>
      <c r="AI1841" s="48">
        <f>_xlfn.XLOOKUP($F1841,Main_OG!$D$1:$D$766,Main_OG!AC$1:AC$766,"")</f>
        <v>3.12</v>
      </c>
      <c r="AJ1841" s="48">
        <f>_xlfn.XLOOKUP($F1841,Main_OG!$D$1:$D$766,Main_OG!AD$1:AD$766,"")</f>
        <v>0.66963877086385626</v>
      </c>
    </row>
    <row r="1842" spans="2:36" x14ac:dyDescent="0.35">
      <c r="B1842" s="36" t="s">
        <v>2918</v>
      </c>
      <c r="C1842" s="45" t="s">
        <v>351</v>
      </c>
      <c r="D1842" s="45" t="s">
        <v>4468</v>
      </c>
      <c r="E1842" s="36" t="s">
        <v>2918</v>
      </c>
      <c r="F1842" s="36" t="str">
        <f t="shared" si="84"/>
        <v>2015_WI</v>
      </c>
      <c r="G1842" s="45">
        <v>2015</v>
      </c>
      <c r="H1842" s="45">
        <f>_xlfn.XLOOKUP(J1842,Main_OG!$B$1:$B$766,Main_OG!$O$1:$O$766,"")</f>
        <v>0</v>
      </c>
      <c r="I1842" s="45">
        <f>_xlfn.XLOOKUP(F1842,Main_OG!$D$1:$D$766,Main_OG!$J$1:$J$766,"")</f>
        <v>0</v>
      </c>
      <c r="J1842" s="45" t="s">
        <v>351</v>
      </c>
      <c r="K1842" s="45" t="str">
        <f t="shared" si="85"/>
        <v>Northern States Power Co_WI</v>
      </c>
      <c r="L1842" s="45" t="str">
        <f t="shared" si="86"/>
        <v>Northern States Power Co_WI</v>
      </c>
      <c r="M1842" s="45" t="s">
        <v>2967</v>
      </c>
      <c r="N1842" s="45">
        <v>0</v>
      </c>
      <c r="O1842" s="45">
        <v>38897</v>
      </c>
      <c r="P1842" s="45">
        <v>118</v>
      </c>
      <c r="Q1842" s="45">
        <v>206991</v>
      </c>
      <c r="R1842" s="45">
        <v>0</v>
      </c>
      <c r="S1842" s="45">
        <v>2862479</v>
      </c>
      <c r="T1842" s="45">
        <v>1839576</v>
      </c>
      <c r="U1842" s="45">
        <v>1809008</v>
      </c>
      <c r="V1842" s="45">
        <v>0</v>
      </c>
      <c r="W1842" s="45">
        <v>9.9606320000000004</v>
      </c>
      <c r="X1842" s="45">
        <v>7.5628622999999999</v>
      </c>
      <c r="Y1842" s="45">
        <v>13.141175</v>
      </c>
      <c r="Z1842" s="46">
        <v>315687.8</v>
      </c>
      <c r="AA1842" s="46">
        <v>54779.073203599488</v>
      </c>
      <c r="AB1842" s="47">
        <f>_xlfn.XLOOKUP($F1842,Main_OG!$D$1:$D$766,Main_OG!AJ$1:AJ$766,"")</f>
        <v>43384686</v>
      </c>
      <c r="AC1842" s="47">
        <f>_xlfn.XLOOKUP($F1842,Main_OG!$D$1:$D$766,Main_OG!AK$1:AK$766,"")</f>
        <v>705030</v>
      </c>
      <c r="AD1842" s="47">
        <f>_xlfn.XLOOKUP($F1842,Main_OG!$D$1:$D$766,Main_OG!AL$1:AL$766,"")</f>
        <v>198250178</v>
      </c>
      <c r="AE1842" s="47">
        <f>_xlfn.XLOOKUP($F1842,Main_OG!$D$1:$D$766,Main_OG!AM$1:AM$766,"")</f>
        <v>10008183</v>
      </c>
      <c r="AF1842" s="48">
        <f>_xlfn.XLOOKUP($F1842,Main_OG!$D$1:$D$766,Main_OG!Z$1:Z$766,"")</f>
        <v>0</v>
      </c>
      <c r="AG1842" s="48">
        <f>_xlfn.XLOOKUP($F1842,Main_OG!$D$1:$D$766,Main_OG!AA$1:AA$766,"")</f>
        <v>2.27</v>
      </c>
      <c r="AH1842" s="48">
        <f>_xlfn.XLOOKUP($F1842,Main_OG!$D$1:$D$766,Main_OG!AB$1:AB$766,"")</f>
        <v>12.08771849023859</v>
      </c>
      <c r="AI1842" s="48">
        <f>_xlfn.XLOOKUP($F1842,Main_OG!$D$1:$D$766,Main_OG!AC$1:AC$766,"")</f>
        <v>3.17</v>
      </c>
      <c r="AJ1842" s="48">
        <f>_xlfn.XLOOKUP($F1842,Main_OG!$D$1:$D$766,Main_OG!AD$1:AD$766,"")</f>
        <v>0.72</v>
      </c>
    </row>
    <row r="1843" spans="2:36" x14ac:dyDescent="0.35">
      <c r="B1843" s="36" t="s">
        <v>2934</v>
      </c>
      <c r="C1843" s="45" t="s">
        <v>318</v>
      </c>
      <c r="D1843" s="45" t="s">
        <v>4468</v>
      </c>
      <c r="E1843" s="36" t="s">
        <v>2918</v>
      </c>
      <c r="F1843" s="36" t="str">
        <f t="shared" si="84"/>
        <v>2015_MN</v>
      </c>
      <c r="G1843" s="45">
        <v>2015</v>
      </c>
      <c r="H1843" s="45">
        <f>_xlfn.XLOOKUP(J1843,Main_OG!$B$1:$B$766,Main_OG!$O$1:$O$766,"")</f>
        <v>0</v>
      </c>
      <c r="I1843" s="45">
        <f>_xlfn.XLOOKUP(F1843,Main_OG!$D$1:$D$766,Main_OG!$J$1:$J$766,"")</f>
        <v>0</v>
      </c>
      <c r="J1843" s="45" t="s">
        <v>318</v>
      </c>
      <c r="K1843" s="45" t="str">
        <f t="shared" si="85"/>
        <v>Northern States Power Co - Minnesota_MN</v>
      </c>
      <c r="L1843" s="45" t="str">
        <f t="shared" si="86"/>
        <v>Northern States Power Co_MN</v>
      </c>
      <c r="M1843" s="45" t="s">
        <v>2968</v>
      </c>
      <c r="N1843" s="45">
        <v>1</v>
      </c>
      <c r="O1843" s="45">
        <v>136937</v>
      </c>
      <c r="P1843" s="45">
        <v>499</v>
      </c>
      <c r="Q1843" s="45">
        <v>1122172</v>
      </c>
      <c r="R1843" s="45">
        <v>24209</v>
      </c>
      <c r="S1843" s="45">
        <v>13571752</v>
      </c>
      <c r="T1843" s="45">
        <v>8209595</v>
      </c>
      <c r="U1843" s="45">
        <v>8505355</v>
      </c>
      <c r="V1843" s="45">
        <v>9.4993596999999994</v>
      </c>
      <c r="W1843" s="45">
        <v>9.4642842999999992</v>
      </c>
      <c r="X1843" s="45">
        <v>7.4618235999999998</v>
      </c>
      <c r="Y1843" s="45">
        <v>12.600061</v>
      </c>
      <c r="Z1843" s="46">
        <v>345456.2</v>
      </c>
      <c r="AA1843" s="46">
        <v>62993.448944766977</v>
      </c>
      <c r="AB1843" s="47">
        <f>_xlfn.XLOOKUP($F1843,Main_OG!$D$1:$D$766,Main_OG!AJ$1:AJ$766,"")</f>
        <v>29298748</v>
      </c>
      <c r="AC1843" s="47">
        <f>_xlfn.XLOOKUP($F1843,Main_OG!$D$1:$D$766,Main_OG!AK$1:AK$766,"")</f>
        <v>137354</v>
      </c>
      <c r="AD1843" s="47">
        <f>_xlfn.XLOOKUP($F1843,Main_OG!$D$1:$D$766,Main_OG!AL$1:AL$766,"")</f>
        <v>108727924</v>
      </c>
      <c r="AE1843" s="47">
        <f>_xlfn.XLOOKUP($F1843,Main_OG!$D$1:$D$766,Main_OG!AM$1:AM$766,"")</f>
        <v>12038606</v>
      </c>
      <c r="AF1843" s="48">
        <f>_xlfn.XLOOKUP($F1843,Main_OG!$D$1:$D$766,Main_OG!Z$1:Z$766,"")</f>
        <v>0</v>
      </c>
      <c r="AG1843" s="48">
        <f>_xlfn.XLOOKUP($F1843,Main_OG!$D$1:$D$766,Main_OG!AA$1:AA$766,"")</f>
        <v>2.25948627072199</v>
      </c>
      <c r="AH1843" s="48">
        <f>_xlfn.XLOOKUP($F1843,Main_OG!$D$1:$D$766,Main_OG!AB$1:AB$766,"")</f>
        <v>13.13</v>
      </c>
      <c r="AI1843" s="48">
        <f>_xlfn.XLOOKUP($F1843,Main_OG!$D$1:$D$766,Main_OG!AC$1:AC$766,"")</f>
        <v>3.3843619636206599</v>
      </c>
      <c r="AJ1843" s="48">
        <f>_xlfn.XLOOKUP($F1843,Main_OG!$D$1:$D$766,Main_OG!AD$1:AD$766,"")</f>
        <v>0.85</v>
      </c>
    </row>
    <row r="1844" spans="2:36" x14ac:dyDescent="0.35">
      <c r="B1844" s="36" t="s">
        <v>2934</v>
      </c>
      <c r="C1844" s="45" t="s">
        <v>799</v>
      </c>
      <c r="D1844" s="45" t="s">
        <v>4468</v>
      </c>
      <c r="E1844" s="36" t="s">
        <v>2918</v>
      </c>
      <c r="F1844" s="36" t="str">
        <f t="shared" si="84"/>
        <v>2015_ND</v>
      </c>
      <c r="G1844" s="45">
        <v>2015</v>
      </c>
      <c r="H1844" s="45">
        <f>_xlfn.XLOOKUP(J1844,Main_OG!$B$1:$B$766,Main_OG!$O$1:$O$766,"")</f>
        <v>0</v>
      </c>
      <c r="I1844" s="45">
        <f>_xlfn.XLOOKUP(F1844,Main_OG!$D$1:$D$766,Main_OG!$J$1:$J$766,"")</f>
        <v>0</v>
      </c>
      <c r="J1844" s="45" t="s">
        <v>799</v>
      </c>
      <c r="K1844" s="45" t="str">
        <f t="shared" si="85"/>
        <v>Northern States Power Co - Minnesota_ND</v>
      </c>
      <c r="L1844" s="45" t="str">
        <f t="shared" si="86"/>
        <v>Northern States Power Co_ND</v>
      </c>
      <c r="M1844" s="45" t="s">
        <v>2969</v>
      </c>
      <c r="N1844" s="45">
        <v>0</v>
      </c>
      <c r="O1844" s="45">
        <v>12923</v>
      </c>
      <c r="P1844" s="45">
        <v>23</v>
      </c>
      <c r="Q1844" s="45">
        <v>79674</v>
      </c>
      <c r="R1844" s="45">
        <v>0</v>
      </c>
      <c r="S1844" s="45">
        <v>1127823</v>
      </c>
      <c r="T1844" s="45">
        <v>349570</v>
      </c>
      <c r="U1844" s="45">
        <v>770530</v>
      </c>
      <c r="V1844" s="45">
        <v>0</v>
      </c>
      <c r="W1844" s="45">
        <v>9.2596711000000003</v>
      </c>
      <c r="X1844" s="45">
        <v>8.0111851999999999</v>
      </c>
      <c r="Y1844" s="45">
        <v>10.658547</v>
      </c>
      <c r="Z1844" s="46">
        <v>58694.5</v>
      </c>
      <c r="AA1844" s="46">
        <v>77685.80493079756</v>
      </c>
      <c r="AB1844" s="47">
        <f>_xlfn.XLOOKUP($F1844,Main_OG!$D$1:$D$766,Main_OG!AJ$1:AJ$766,"")</f>
        <v>45477872</v>
      </c>
      <c r="AC1844" s="47">
        <f>_xlfn.XLOOKUP($F1844,Main_OG!$D$1:$D$766,Main_OG!AK$1:AK$766,"")</f>
        <v>106110</v>
      </c>
      <c r="AD1844" s="47">
        <f>_xlfn.XLOOKUP($F1844,Main_OG!$D$1:$D$766,Main_OG!AL$1:AL$766,"")</f>
        <v>12874046</v>
      </c>
      <c r="AE1844" s="47">
        <f>_xlfn.XLOOKUP($F1844,Main_OG!$D$1:$D$766,Main_OG!AM$1:AM$766,"")</f>
        <v>0</v>
      </c>
      <c r="AF1844" s="48">
        <f>_xlfn.XLOOKUP($F1844,Main_OG!$D$1:$D$766,Main_OG!Z$1:Z$766,"")</f>
        <v>1.9</v>
      </c>
      <c r="AG1844" s="48">
        <f>_xlfn.XLOOKUP($F1844,Main_OG!$D$1:$D$766,Main_OG!AA$1:AA$766,"")</f>
        <v>2.25948627072199</v>
      </c>
      <c r="AH1844" s="48">
        <f>_xlfn.XLOOKUP($F1844,Main_OG!$D$1:$D$766,Main_OG!AB$1:AB$766,"")</f>
        <v>12.08771849023859</v>
      </c>
      <c r="AI1844" s="48">
        <f>_xlfn.XLOOKUP($F1844,Main_OG!$D$1:$D$766,Main_OG!AC$1:AC$766,"")</f>
        <v>3.3843619636206599</v>
      </c>
      <c r="AJ1844" s="48">
        <f>_xlfn.XLOOKUP($F1844,Main_OG!$D$1:$D$766,Main_OG!AD$1:AD$766,"")</f>
        <v>0.66963877086385626</v>
      </c>
    </row>
    <row r="1845" spans="2:36" x14ac:dyDescent="0.35">
      <c r="B1845" s="36" t="s">
        <v>2934</v>
      </c>
      <c r="C1845" s="45" t="s">
        <v>847</v>
      </c>
      <c r="D1845" s="45" t="s">
        <v>4468</v>
      </c>
      <c r="E1845" s="36" t="s">
        <v>2918</v>
      </c>
      <c r="F1845" s="36" t="str">
        <f t="shared" si="84"/>
        <v>2015_SD</v>
      </c>
      <c r="G1845" s="45">
        <v>2015</v>
      </c>
      <c r="H1845" s="45">
        <f>_xlfn.XLOOKUP(J1845,Main_OG!$B$1:$B$766,Main_OG!$O$1:$O$766,"")</f>
        <v>0</v>
      </c>
      <c r="I1845" s="45">
        <f>_xlfn.XLOOKUP(F1845,Main_OG!$D$1:$D$766,Main_OG!$J$1:$J$766,"")</f>
        <v>0</v>
      </c>
      <c r="J1845" s="45" t="s">
        <v>847</v>
      </c>
      <c r="K1845" s="45" t="str">
        <f t="shared" si="85"/>
        <v>Northern States Power Co - Minnesota_SD</v>
      </c>
      <c r="L1845" s="45" t="str">
        <f t="shared" si="86"/>
        <v>Northern States Power Co_SD</v>
      </c>
      <c r="M1845" s="45" t="s">
        <v>2970</v>
      </c>
      <c r="N1845" s="45">
        <v>0</v>
      </c>
      <c r="O1845" s="45">
        <v>11613</v>
      </c>
      <c r="P1845" s="45">
        <v>23</v>
      </c>
      <c r="Q1845" s="45">
        <v>77935</v>
      </c>
      <c r="R1845" s="45">
        <v>0</v>
      </c>
      <c r="S1845" s="45">
        <v>986773</v>
      </c>
      <c r="T1845" s="45">
        <v>362360</v>
      </c>
      <c r="U1845" s="45">
        <v>711731</v>
      </c>
      <c r="V1845" s="45">
        <v>0</v>
      </c>
      <c r="W1845" s="45">
        <v>9.2042850999999999</v>
      </c>
      <c r="X1845" s="45">
        <v>8.0509989999999991</v>
      </c>
      <c r="Y1845" s="45">
        <v>11.942349</v>
      </c>
      <c r="Z1845" s="46">
        <v>50860.800000000003</v>
      </c>
      <c r="AA1845" s="46">
        <v>59509.771687788052</v>
      </c>
      <c r="AB1845" s="47">
        <f>_xlfn.XLOOKUP($F1845,Main_OG!$D$1:$D$766,Main_OG!AJ$1:AJ$766,"")</f>
        <v>1979956</v>
      </c>
      <c r="AC1845" s="47">
        <f>_xlfn.XLOOKUP($F1845,Main_OG!$D$1:$D$766,Main_OG!AK$1:AK$766,"")</f>
        <v>76952</v>
      </c>
      <c r="AD1845" s="47">
        <f>_xlfn.XLOOKUP($F1845,Main_OG!$D$1:$D$766,Main_OG!AL$1:AL$766,"")</f>
        <v>12255344</v>
      </c>
      <c r="AE1845" s="47">
        <f>_xlfn.XLOOKUP($F1845,Main_OG!$D$1:$D$766,Main_OG!AM$1:AM$766,"")</f>
        <v>0</v>
      </c>
      <c r="AF1845" s="48">
        <f>_xlfn.XLOOKUP($F1845,Main_OG!$D$1:$D$766,Main_OG!Z$1:Z$766,"")</f>
        <v>2.56</v>
      </c>
      <c r="AG1845" s="48">
        <f>_xlfn.XLOOKUP($F1845,Main_OG!$D$1:$D$766,Main_OG!AA$1:AA$766,"")</f>
        <v>2.23</v>
      </c>
      <c r="AH1845" s="48">
        <f>_xlfn.XLOOKUP($F1845,Main_OG!$D$1:$D$766,Main_OG!AB$1:AB$766,"")</f>
        <v>12.08771849023859</v>
      </c>
      <c r="AI1845" s="48">
        <f>_xlfn.XLOOKUP($F1845,Main_OG!$D$1:$D$766,Main_OG!AC$1:AC$766,"")</f>
        <v>3.3843619636206599</v>
      </c>
      <c r="AJ1845" s="48">
        <f>_xlfn.XLOOKUP($F1845,Main_OG!$D$1:$D$766,Main_OG!AD$1:AD$766,"")</f>
        <v>0.66963877086385626</v>
      </c>
    </row>
    <row r="1846" spans="2:36" x14ac:dyDescent="0.35">
      <c r="B1846" s="36" t="s">
        <v>2918</v>
      </c>
      <c r="C1846" s="45" t="s">
        <v>230</v>
      </c>
      <c r="D1846" s="45" t="s">
        <v>4468</v>
      </c>
      <c r="E1846" s="36" t="s">
        <v>2918</v>
      </c>
      <c r="F1846" s="36" t="str">
        <f t="shared" si="84"/>
        <v>2016_MI</v>
      </c>
      <c r="G1846" s="45">
        <v>2016</v>
      </c>
      <c r="H1846" s="45">
        <f>_xlfn.XLOOKUP(J1846,Main_OG!$B$1:$B$766,Main_OG!$O$1:$O$766,"")</f>
        <v>0</v>
      </c>
      <c r="I1846" s="45">
        <f>_xlfn.XLOOKUP(F1846,Main_OG!$D$1:$D$766,Main_OG!$J$1:$J$766,"")</f>
        <v>1</v>
      </c>
      <c r="J1846" s="45" t="s">
        <v>230</v>
      </c>
      <c r="K1846" s="45" t="str">
        <f t="shared" si="85"/>
        <v>Northern States Power Co_MI</v>
      </c>
      <c r="L1846" s="45" t="str">
        <f t="shared" si="86"/>
        <v>Northern States Power Co_MI</v>
      </c>
      <c r="M1846" s="45" t="s">
        <v>2971</v>
      </c>
      <c r="N1846" s="45">
        <v>0</v>
      </c>
      <c r="O1846" s="45">
        <v>1319</v>
      </c>
      <c r="P1846" s="45">
        <v>2</v>
      </c>
      <c r="Q1846" s="45">
        <v>7637</v>
      </c>
      <c r="R1846" s="45">
        <v>0</v>
      </c>
      <c r="S1846" s="45">
        <v>53807</v>
      </c>
      <c r="T1846" s="45">
        <v>28870</v>
      </c>
      <c r="U1846" s="45">
        <v>54223</v>
      </c>
      <c r="V1846" s="45">
        <v>0</v>
      </c>
      <c r="W1846" s="45">
        <v>11.228092999999999</v>
      </c>
      <c r="X1846" s="45">
        <v>6.9241427</v>
      </c>
      <c r="Y1846" s="45">
        <v>12.274312</v>
      </c>
      <c r="Z1846" s="46">
        <v>500159.5</v>
      </c>
      <c r="AA1846" s="46">
        <v>50246.49599758572</v>
      </c>
      <c r="AB1846" s="47">
        <f>_xlfn.XLOOKUP($F1846,Main_OG!$D$1:$D$766,Main_OG!AJ$1:AJ$766,"")</f>
        <v>46245940</v>
      </c>
      <c r="AC1846" s="47">
        <f>_xlfn.XLOOKUP($F1846,Main_OG!$D$1:$D$766,Main_OG!AK$1:AK$766,"")</f>
        <v>3979136</v>
      </c>
      <c r="AD1846" s="47">
        <f>_xlfn.XLOOKUP($F1846,Main_OG!$D$1:$D$766,Main_OG!AL$1:AL$766,"")</f>
        <v>450646378</v>
      </c>
      <c r="AE1846" s="47">
        <f>_xlfn.XLOOKUP($F1846,Main_OG!$D$1:$D$766,Main_OG!AM$1:AM$766,"")</f>
        <v>31551710</v>
      </c>
      <c r="AF1846" s="48">
        <f>_xlfn.XLOOKUP($F1846,Main_OG!$D$1:$D$766,Main_OG!Z$1:Z$766,"")</f>
        <v>0</v>
      </c>
      <c r="AG1846" s="48">
        <f>_xlfn.XLOOKUP($F1846,Main_OG!$D$1:$D$766,Main_OG!AA$1:AA$766,"")</f>
        <v>2.25</v>
      </c>
      <c r="AH1846" s="48">
        <f>_xlfn.XLOOKUP($F1846,Main_OG!$D$1:$D$766,Main_OG!AB$1:AB$766,"")</f>
        <v>11.309272049594229</v>
      </c>
      <c r="AI1846" s="48">
        <f>_xlfn.XLOOKUP($F1846,Main_OG!$D$1:$D$766,Main_OG!AC$1:AC$766,"")</f>
        <v>2.71</v>
      </c>
      <c r="AJ1846" s="48">
        <f>_xlfn.XLOOKUP($F1846,Main_OG!$D$1:$D$766,Main_OG!AD$1:AD$766,"")</f>
        <v>0.65636700530415037</v>
      </c>
    </row>
    <row r="1847" spans="2:36" x14ac:dyDescent="0.35">
      <c r="B1847" s="36" t="s">
        <v>2918</v>
      </c>
      <c r="C1847" s="45" t="s">
        <v>351</v>
      </c>
      <c r="D1847" s="45" t="s">
        <v>4468</v>
      </c>
      <c r="E1847" s="36" t="s">
        <v>2918</v>
      </c>
      <c r="F1847" s="36" t="str">
        <f t="shared" si="84"/>
        <v>2016_WI</v>
      </c>
      <c r="G1847" s="45">
        <v>2016</v>
      </c>
      <c r="H1847" s="45">
        <f>_xlfn.XLOOKUP(J1847,Main_OG!$B$1:$B$766,Main_OG!$O$1:$O$766,"")</f>
        <v>0</v>
      </c>
      <c r="I1847" s="45">
        <f>_xlfn.XLOOKUP(F1847,Main_OG!$D$1:$D$766,Main_OG!$J$1:$J$766,"")</f>
        <v>0</v>
      </c>
      <c r="J1847" s="45" t="s">
        <v>351</v>
      </c>
      <c r="K1847" s="45" t="str">
        <f t="shared" si="85"/>
        <v>Northern States Power Co_WI</v>
      </c>
      <c r="L1847" s="45" t="str">
        <f t="shared" si="86"/>
        <v>Northern States Power Co_WI</v>
      </c>
      <c r="M1847" s="45" t="s">
        <v>2972</v>
      </c>
      <c r="N1847" s="45">
        <v>0</v>
      </c>
      <c r="O1847" s="45">
        <v>39199</v>
      </c>
      <c r="P1847" s="45">
        <v>118</v>
      </c>
      <c r="Q1847" s="45">
        <v>208215</v>
      </c>
      <c r="R1847" s="45">
        <v>0</v>
      </c>
      <c r="S1847" s="45">
        <v>2834419</v>
      </c>
      <c r="T1847" s="45">
        <v>1855885</v>
      </c>
      <c r="U1847" s="45">
        <v>1814338</v>
      </c>
      <c r="V1847" s="45">
        <v>0</v>
      </c>
      <c r="W1847" s="45">
        <v>10.137672</v>
      </c>
      <c r="X1847" s="45">
        <v>7.5943714</v>
      </c>
      <c r="Y1847" s="45">
        <v>13.328298999999999</v>
      </c>
      <c r="Z1847" s="46">
        <v>319272.3</v>
      </c>
      <c r="AA1847" s="46">
        <v>55283.619356659634</v>
      </c>
      <c r="AB1847" s="47">
        <f>_xlfn.XLOOKUP($F1847,Main_OG!$D$1:$D$766,Main_OG!AJ$1:AJ$766,"")</f>
        <v>38268622</v>
      </c>
      <c r="AC1847" s="47">
        <f>_xlfn.XLOOKUP($F1847,Main_OG!$D$1:$D$766,Main_OG!AK$1:AK$766,"")</f>
        <v>585422</v>
      </c>
      <c r="AD1847" s="47">
        <f>_xlfn.XLOOKUP($F1847,Main_OG!$D$1:$D$766,Main_OG!AL$1:AL$766,"")</f>
        <v>229614262</v>
      </c>
      <c r="AE1847" s="47">
        <f>_xlfn.XLOOKUP($F1847,Main_OG!$D$1:$D$766,Main_OG!AM$1:AM$766,"")</f>
        <v>10151394</v>
      </c>
      <c r="AF1847" s="48">
        <f>_xlfn.XLOOKUP($F1847,Main_OG!$D$1:$D$766,Main_OG!Z$1:Z$766,"")</f>
        <v>0</v>
      </c>
      <c r="AG1847" s="48">
        <f>_xlfn.XLOOKUP($F1847,Main_OG!$D$1:$D$766,Main_OG!AA$1:AA$766,"")</f>
        <v>2.2143440282408582</v>
      </c>
      <c r="AH1847" s="48">
        <f>_xlfn.XLOOKUP($F1847,Main_OG!$D$1:$D$766,Main_OG!AB$1:AB$766,"")</f>
        <v>11.309272049594229</v>
      </c>
      <c r="AI1847" s="48">
        <f>_xlfn.XLOOKUP($F1847,Main_OG!$D$1:$D$766,Main_OG!AC$1:AC$766,"")</f>
        <v>2.77</v>
      </c>
      <c r="AJ1847" s="48">
        <f>_xlfn.XLOOKUP($F1847,Main_OG!$D$1:$D$766,Main_OG!AD$1:AD$766,"")</f>
        <v>0.71</v>
      </c>
    </row>
    <row r="1848" spans="2:36" x14ac:dyDescent="0.35">
      <c r="B1848" s="36" t="s">
        <v>2934</v>
      </c>
      <c r="C1848" s="45" t="s">
        <v>318</v>
      </c>
      <c r="D1848" s="45" t="s">
        <v>4468</v>
      </c>
      <c r="E1848" s="36" t="s">
        <v>2918</v>
      </c>
      <c r="F1848" s="36" t="str">
        <f t="shared" si="84"/>
        <v>2016_MN</v>
      </c>
      <c r="G1848" s="45">
        <v>2016</v>
      </c>
      <c r="H1848" s="45">
        <f>_xlfn.XLOOKUP(J1848,Main_OG!$B$1:$B$766,Main_OG!$O$1:$O$766,"")</f>
        <v>0</v>
      </c>
      <c r="I1848" s="45">
        <f>_xlfn.XLOOKUP(F1848,Main_OG!$D$1:$D$766,Main_OG!$J$1:$J$766,"")</f>
        <v>1</v>
      </c>
      <c r="J1848" s="45" t="s">
        <v>318</v>
      </c>
      <c r="K1848" s="45" t="str">
        <f t="shared" si="85"/>
        <v>Northern States Power Co - Minnesota_MN</v>
      </c>
      <c r="L1848" s="45" t="str">
        <f t="shared" si="86"/>
        <v>Northern States Power Co_MN</v>
      </c>
      <c r="M1848" s="45" t="s">
        <v>2973</v>
      </c>
      <c r="N1848" s="45">
        <v>1</v>
      </c>
      <c r="O1848" s="45">
        <v>137797</v>
      </c>
      <c r="P1848" s="45">
        <v>503</v>
      </c>
      <c r="Q1848" s="45">
        <v>1131107</v>
      </c>
      <c r="R1848" s="45">
        <v>24164</v>
      </c>
      <c r="S1848" s="45">
        <v>13491895</v>
      </c>
      <c r="T1848" s="45">
        <v>8159584</v>
      </c>
      <c r="U1848" s="45">
        <v>8621046</v>
      </c>
      <c r="V1848" s="45">
        <v>10.062903</v>
      </c>
      <c r="W1848" s="45">
        <v>9.9229336999999997</v>
      </c>
      <c r="X1848" s="45">
        <v>7.7438371999999998</v>
      </c>
      <c r="Y1848" s="45">
        <v>13.182979</v>
      </c>
      <c r="Z1848" s="46">
        <v>350603.6</v>
      </c>
      <c r="AA1848" s="46">
        <v>63453.530629678426</v>
      </c>
      <c r="AB1848" s="47">
        <f>_xlfn.XLOOKUP($F1848,Main_OG!$D$1:$D$766,Main_OG!AJ$1:AJ$766,"")</f>
        <v>26892306</v>
      </c>
      <c r="AC1848" s="47">
        <f>_xlfn.XLOOKUP($F1848,Main_OG!$D$1:$D$766,Main_OG!AK$1:AK$766,"")</f>
        <v>133712</v>
      </c>
      <c r="AD1848" s="47">
        <f>_xlfn.XLOOKUP($F1848,Main_OG!$D$1:$D$766,Main_OG!AL$1:AL$766,"")</f>
        <v>131247042</v>
      </c>
      <c r="AE1848" s="47">
        <f>_xlfn.XLOOKUP($F1848,Main_OG!$D$1:$D$766,Main_OG!AM$1:AM$766,"")</f>
        <v>13860816</v>
      </c>
      <c r="AF1848" s="48">
        <f>_xlfn.XLOOKUP($F1848,Main_OG!$D$1:$D$766,Main_OG!Z$1:Z$766,"")</f>
        <v>0</v>
      </c>
      <c r="AG1848" s="48">
        <f>_xlfn.XLOOKUP($F1848,Main_OG!$D$1:$D$766,Main_OG!AA$1:AA$766,"")</f>
        <v>2.2143440282408582</v>
      </c>
      <c r="AH1848" s="48">
        <f>_xlfn.XLOOKUP($F1848,Main_OG!$D$1:$D$766,Main_OG!AB$1:AB$766,"")</f>
        <v>11.34</v>
      </c>
      <c r="AI1848" s="48">
        <f>_xlfn.XLOOKUP($F1848,Main_OG!$D$1:$D$766,Main_OG!AC$1:AC$766,"")</f>
        <v>3.2924726584307722</v>
      </c>
      <c r="AJ1848" s="48">
        <f>_xlfn.XLOOKUP($F1848,Main_OG!$D$1:$D$766,Main_OG!AD$1:AD$766,"")</f>
        <v>0.65636700530415037</v>
      </c>
    </row>
    <row r="1849" spans="2:36" x14ac:dyDescent="0.35">
      <c r="B1849" s="36" t="s">
        <v>2934</v>
      </c>
      <c r="C1849" s="45" t="s">
        <v>799</v>
      </c>
      <c r="D1849" s="45" t="s">
        <v>4468</v>
      </c>
      <c r="E1849" s="36" t="s">
        <v>2918</v>
      </c>
      <c r="F1849" s="36" t="str">
        <f t="shared" si="84"/>
        <v>2016_ND</v>
      </c>
      <c r="G1849" s="45">
        <v>2016</v>
      </c>
      <c r="H1849" s="45">
        <f>_xlfn.XLOOKUP(J1849,Main_OG!$B$1:$B$766,Main_OG!$O$1:$O$766,"")</f>
        <v>0</v>
      </c>
      <c r="I1849" s="45">
        <f>_xlfn.XLOOKUP(F1849,Main_OG!$D$1:$D$766,Main_OG!$J$1:$J$766,"")</f>
        <v>0</v>
      </c>
      <c r="J1849" s="45" t="s">
        <v>799</v>
      </c>
      <c r="K1849" s="45" t="str">
        <f t="shared" si="85"/>
        <v>Northern States Power Co - Minnesota_ND</v>
      </c>
      <c r="L1849" s="45" t="str">
        <f t="shared" si="86"/>
        <v>Northern States Power Co_ND</v>
      </c>
      <c r="M1849" s="45" t="s">
        <v>2974</v>
      </c>
      <c r="N1849" s="45">
        <v>0</v>
      </c>
      <c r="O1849" s="45">
        <v>13073</v>
      </c>
      <c r="P1849" s="45">
        <v>23</v>
      </c>
      <c r="Q1849" s="45">
        <v>80410</v>
      </c>
      <c r="R1849" s="45">
        <v>0</v>
      </c>
      <c r="S1849" s="45">
        <v>1105515</v>
      </c>
      <c r="T1849" s="45">
        <v>362964</v>
      </c>
      <c r="U1849" s="45">
        <v>744260</v>
      </c>
      <c r="V1849" s="45">
        <v>0</v>
      </c>
      <c r="W1849" s="45">
        <v>9.1659634000000008</v>
      </c>
      <c r="X1849" s="45">
        <v>7.1772131999999997</v>
      </c>
      <c r="Y1849" s="45">
        <v>10.463481</v>
      </c>
      <c r="Z1849" s="46">
        <v>54756</v>
      </c>
      <c r="AA1849" s="46">
        <v>72417.651306549014</v>
      </c>
      <c r="AB1849" s="47">
        <f>_xlfn.XLOOKUP($F1849,Main_OG!$D$1:$D$766,Main_OG!AJ$1:AJ$766,"")</f>
        <v>42594060</v>
      </c>
      <c r="AC1849" s="47">
        <f>_xlfn.XLOOKUP($F1849,Main_OG!$D$1:$D$766,Main_OG!AK$1:AK$766,"")</f>
        <v>120126</v>
      </c>
      <c r="AD1849" s="47">
        <f>_xlfn.XLOOKUP($F1849,Main_OG!$D$1:$D$766,Main_OG!AL$1:AL$766,"")</f>
        <v>20745990</v>
      </c>
      <c r="AE1849" s="47">
        <f>_xlfn.XLOOKUP($F1849,Main_OG!$D$1:$D$766,Main_OG!AM$1:AM$766,"")</f>
        <v>0</v>
      </c>
      <c r="AF1849" s="48">
        <f>_xlfn.XLOOKUP($F1849,Main_OG!$D$1:$D$766,Main_OG!Z$1:Z$766,"")</f>
        <v>0</v>
      </c>
      <c r="AG1849" s="48">
        <f>_xlfn.XLOOKUP($F1849,Main_OG!$D$1:$D$766,Main_OG!AA$1:AA$766,"")</f>
        <v>1.55</v>
      </c>
      <c r="AH1849" s="48">
        <f>_xlfn.XLOOKUP($F1849,Main_OG!$D$1:$D$766,Main_OG!AB$1:AB$766,"")</f>
        <v>9.41</v>
      </c>
      <c r="AI1849" s="48">
        <f>_xlfn.XLOOKUP($F1849,Main_OG!$D$1:$D$766,Main_OG!AC$1:AC$766,"")</f>
        <v>3.2924726584307722</v>
      </c>
      <c r="AJ1849" s="48">
        <f>_xlfn.XLOOKUP($F1849,Main_OG!$D$1:$D$766,Main_OG!AD$1:AD$766,"")</f>
        <v>0.65636700530415037</v>
      </c>
    </row>
    <row r="1850" spans="2:36" x14ac:dyDescent="0.35">
      <c r="B1850" s="36" t="s">
        <v>2934</v>
      </c>
      <c r="C1850" s="45" t="s">
        <v>847</v>
      </c>
      <c r="D1850" s="45" t="s">
        <v>4468</v>
      </c>
      <c r="E1850" s="36" t="s">
        <v>2918</v>
      </c>
      <c r="F1850" s="36" t="str">
        <f t="shared" si="84"/>
        <v>2016_SD</v>
      </c>
      <c r="G1850" s="45">
        <v>2016</v>
      </c>
      <c r="H1850" s="45">
        <f>_xlfn.XLOOKUP(J1850,Main_OG!$B$1:$B$766,Main_OG!$O$1:$O$766,"")</f>
        <v>0</v>
      </c>
      <c r="I1850" s="45">
        <f>_xlfn.XLOOKUP(F1850,Main_OG!$D$1:$D$766,Main_OG!$J$1:$J$766,"")</f>
        <v>0</v>
      </c>
      <c r="J1850" s="45" t="s">
        <v>847</v>
      </c>
      <c r="K1850" s="45" t="str">
        <f t="shared" si="85"/>
        <v>Northern States Power Co - Minnesota_SD</v>
      </c>
      <c r="L1850" s="45" t="str">
        <f t="shared" si="86"/>
        <v>Northern States Power Co_SD</v>
      </c>
      <c r="M1850" s="45" t="s">
        <v>2975</v>
      </c>
      <c r="N1850" s="45">
        <v>0</v>
      </c>
      <c r="O1850" s="45">
        <v>11753</v>
      </c>
      <c r="P1850" s="45">
        <v>23</v>
      </c>
      <c r="Q1850" s="45">
        <v>79597</v>
      </c>
      <c r="R1850" s="45">
        <v>0</v>
      </c>
      <c r="S1850" s="45">
        <v>1003348</v>
      </c>
      <c r="T1850" s="45">
        <v>367118</v>
      </c>
      <c r="U1850" s="45">
        <v>742025</v>
      </c>
      <c r="V1850" s="45">
        <v>0</v>
      </c>
      <c r="W1850" s="45">
        <v>9.6556628</v>
      </c>
      <c r="X1850" s="45">
        <v>7.7130514000000003</v>
      </c>
      <c r="Y1850" s="45">
        <v>12.073313000000001</v>
      </c>
      <c r="Z1850" s="46">
        <v>51264.3</v>
      </c>
      <c r="AA1850" s="46">
        <v>59354.770734508675</v>
      </c>
      <c r="AB1850" s="47">
        <f>_xlfn.XLOOKUP($F1850,Main_OG!$D$1:$D$766,Main_OG!AJ$1:AJ$766,"")</f>
        <v>2597808</v>
      </c>
      <c r="AC1850" s="47">
        <f>_xlfn.XLOOKUP($F1850,Main_OG!$D$1:$D$766,Main_OG!AK$1:AK$766,"")</f>
        <v>22226</v>
      </c>
      <c r="AD1850" s="47">
        <f>_xlfn.XLOOKUP($F1850,Main_OG!$D$1:$D$766,Main_OG!AL$1:AL$766,"")</f>
        <v>14820854</v>
      </c>
      <c r="AE1850" s="47">
        <f>_xlfn.XLOOKUP($F1850,Main_OG!$D$1:$D$766,Main_OG!AM$1:AM$766,"")</f>
        <v>0</v>
      </c>
      <c r="AF1850" s="48">
        <f>_xlfn.XLOOKUP($F1850,Main_OG!$D$1:$D$766,Main_OG!Z$1:Z$766,"")</f>
        <v>0</v>
      </c>
      <c r="AG1850" s="48">
        <f>_xlfn.XLOOKUP($F1850,Main_OG!$D$1:$D$766,Main_OG!AA$1:AA$766,"")</f>
        <v>2.25</v>
      </c>
      <c r="AH1850" s="48">
        <f>_xlfn.XLOOKUP($F1850,Main_OG!$D$1:$D$766,Main_OG!AB$1:AB$766,"")</f>
        <v>8.5399999999999991</v>
      </c>
      <c r="AI1850" s="48">
        <f>_xlfn.XLOOKUP($F1850,Main_OG!$D$1:$D$766,Main_OG!AC$1:AC$766,"")</f>
        <v>2.4700000000000002</v>
      </c>
      <c r="AJ1850" s="48">
        <f>_xlfn.XLOOKUP($F1850,Main_OG!$D$1:$D$766,Main_OG!AD$1:AD$766,"")</f>
        <v>0.65636700530415037</v>
      </c>
    </row>
    <row r="1851" spans="2:36" x14ac:dyDescent="0.35">
      <c r="B1851" s="36" t="s">
        <v>2934</v>
      </c>
      <c r="C1851" s="45" t="s">
        <v>318</v>
      </c>
      <c r="D1851" s="45" t="s">
        <v>4468</v>
      </c>
      <c r="E1851" s="36" t="s">
        <v>2918</v>
      </c>
      <c r="F1851" s="36" t="str">
        <f t="shared" si="84"/>
        <v>2017_MN</v>
      </c>
      <c r="G1851" s="45">
        <v>2017</v>
      </c>
      <c r="H1851" s="45">
        <f>_xlfn.XLOOKUP(J1851,Main_OG!$B$1:$B$766,Main_OG!$O$1:$O$766,"")</f>
        <v>0</v>
      </c>
      <c r="I1851" s="45">
        <f>_xlfn.XLOOKUP(F1851,Main_OG!$D$1:$D$766,Main_OG!$J$1:$J$766,"")</f>
        <v>1</v>
      </c>
      <c r="J1851" s="45" t="s">
        <v>318</v>
      </c>
      <c r="K1851" s="45" t="str">
        <f t="shared" si="85"/>
        <v>Northern States Power Co - Minnesota_MN</v>
      </c>
      <c r="L1851" s="45" t="str">
        <f t="shared" si="86"/>
        <v>Northern States Power Co_MN</v>
      </c>
      <c r="M1851" s="45" t="s">
        <v>2976</v>
      </c>
      <c r="N1851" s="45">
        <v>1</v>
      </c>
      <c r="O1851" s="45">
        <v>138466</v>
      </c>
      <c r="P1851" s="45">
        <v>504</v>
      </c>
      <c r="Q1851" s="45">
        <v>1140536</v>
      </c>
      <c r="R1851" s="45">
        <v>23966</v>
      </c>
      <c r="S1851" s="45">
        <v>13219280</v>
      </c>
      <c r="T1851" s="45">
        <v>8090294</v>
      </c>
      <c r="U1851" s="45">
        <v>8413242</v>
      </c>
      <c r="V1851" s="45">
        <v>9.5606276000000001</v>
      </c>
      <c r="W1851" s="45">
        <v>10.804527999999999</v>
      </c>
      <c r="X1851" s="45">
        <v>7.8390031000000002</v>
      </c>
      <c r="Y1851" s="45">
        <v>13.786403999999999</v>
      </c>
      <c r="Z1851" s="46">
        <v>354721.9</v>
      </c>
      <c r="AA1851" s="46">
        <v>63692.561502082048</v>
      </c>
      <c r="AB1851" s="47">
        <f>_xlfn.XLOOKUP($F1851,Main_OG!$D$1:$D$766,Main_OG!AJ$1:AJ$766,"")</f>
        <v>26461414</v>
      </c>
      <c r="AC1851" s="47">
        <f>_xlfn.XLOOKUP($F1851,Main_OG!$D$1:$D$766,Main_OG!AK$1:AK$766,"")</f>
        <v>153000</v>
      </c>
      <c r="AD1851" s="47">
        <f>_xlfn.XLOOKUP($F1851,Main_OG!$D$1:$D$766,Main_OG!AL$1:AL$766,"")</f>
        <v>97724766</v>
      </c>
      <c r="AE1851" s="47">
        <f>_xlfn.XLOOKUP($F1851,Main_OG!$D$1:$D$766,Main_OG!AM$1:AM$766,"")</f>
        <v>13904351</v>
      </c>
      <c r="AF1851" s="48">
        <f>_xlfn.XLOOKUP($F1851,Main_OG!$D$1:$D$766,Main_OG!Z$1:Z$766,"")</f>
        <v>0</v>
      </c>
      <c r="AG1851" s="48">
        <f>_xlfn.XLOOKUP($F1851,Main_OG!$D$1:$D$766,Main_OG!AA$1:AA$766,"")</f>
        <v>2.1875855044172008</v>
      </c>
      <c r="AH1851" s="48">
        <f>_xlfn.XLOOKUP($F1851,Main_OG!$D$1:$D$766,Main_OG!AB$1:AB$766,"")</f>
        <v>13.18</v>
      </c>
      <c r="AI1851" s="48">
        <f>_xlfn.XLOOKUP($F1851,Main_OG!$D$1:$D$766,Main_OG!AC$1:AC$766,"")</f>
        <v>3.81</v>
      </c>
      <c r="AJ1851" s="48">
        <f>_xlfn.XLOOKUP($F1851,Main_OG!$D$1:$D$766,Main_OG!AD$1:AD$766,"")</f>
        <v>0.62802788237371954</v>
      </c>
    </row>
    <row r="1852" spans="2:36" x14ac:dyDescent="0.35">
      <c r="B1852" s="36" t="s">
        <v>2934</v>
      </c>
      <c r="C1852" s="45" t="s">
        <v>799</v>
      </c>
      <c r="D1852" s="45" t="s">
        <v>4468</v>
      </c>
      <c r="E1852" s="36" t="s">
        <v>2918</v>
      </c>
      <c r="F1852" s="36" t="str">
        <f t="shared" si="84"/>
        <v>2017_ND</v>
      </c>
      <c r="G1852" s="45">
        <v>2017</v>
      </c>
      <c r="H1852" s="45">
        <f>_xlfn.XLOOKUP(J1852,Main_OG!$B$1:$B$766,Main_OG!$O$1:$O$766,"")</f>
        <v>0</v>
      </c>
      <c r="I1852" s="45">
        <f>_xlfn.XLOOKUP(F1852,Main_OG!$D$1:$D$766,Main_OG!$J$1:$J$766,"")</f>
        <v>0</v>
      </c>
      <c r="J1852" s="45" t="s">
        <v>799</v>
      </c>
      <c r="K1852" s="45" t="str">
        <f t="shared" si="85"/>
        <v>Northern States Power Co - Minnesota_ND</v>
      </c>
      <c r="L1852" s="45" t="str">
        <f t="shared" si="86"/>
        <v>Northern States Power Co_ND</v>
      </c>
      <c r="M1852" s="45" t="s">
        <v>2977</v>
      </c>
      <c r="N1852" s="45">
        <v>0</v>
      </c>
      <c r="O1852" s="45">
        <v>13133</v>
      </c>
      <c r="P1852" s="45">
        <v>24</v>
      </c>
      <c r="Q1852" s="45">
        <v>80799</v>
      </c>
      <c r="R1852" s="45">
        <v>0</v>
      </c>
      <c r="S1852" s="45">
        <v>1088804</v>
      </c>
      <c r="T1852" s="45">
        <v>365347</v>
      </c>
      <c r="U1852" s="45">
        <v>753332</v>
      </c>
      <c r="V1852" s="45">
        <v>0</v>
      </c>
      <c r="W1852" s="45">
        <v>9.3453183000000006</v>
      </c>
      <c r="X1852" s="45">
        <v>7.3433476000000004</v>
      </c>
      <c r="Y1852" s="45">
        <v>10.575894999999999</v>
      </c>
      <c r="Z1852" s="46">
        <v>56530.2</v>
      </c>
      <c r="AA1852" s="46">
        <v>74700.794841130875</v>
      </c>
      <c r="AB1852" s="47">
        <f>_xlfn.XLOOKUP($F1852,Main_OG!$D$1:$D$766,Main_OG!AJ$1:AJ$766,"")</f>
        <v>43308266</v>
      </c>
      <c r="AC1852" s="47">
        <f>_xlfn.XLOOKUP($F1852,Main_OG!$D$1:$D$766,Main_OG!AK$1:AK$766,"")</f>
        <v>140388</v>
      </c>
      <c r="AD1852" s="47">
        <f>_xlfn.XLOOKUP($F1852,Main_OG!$D$1:$D$766,Main_OG!AL$1:AL$766,"")</f>
        <v>13108384</v>
      </c>
      <c r="AE1852" s="47">
        <f>_xlfn.XLOOKUP($F1852,Main_OG!$D$1:$D$766,Main_OG!AM$1:AM$766,"")</f>
        <v>0</v>
      </c>
      <c r="AF1852" s="48">
        <f>_xlfn.XLOOKUP($F1852,Main_OG!$D$1:$D$766,Main_OG!Z$1:Z$766,"")</f>
        <v>1.83</v>
      </c>
      <c r="AG1852" s="48">
        <f>_xlfn.XLOOKUP($F1852,Main_OG!$D$1:$D$766,Main_OG!AA$1:AA$766,"")</f>
        <v>2.1875855044172008</v>
      </c>
      <c r="AH1852" s="48">
        <f>_xlfn.XLOOKUP($F1852,Main_OG!$D$1:$D$766,Main_OG!AB$1:AB$766,"")</f>
        <v>14.73443638842941</v>
      </c>
      <c r="AI1852" s="48">
        <f>_xlfn.XLOOKUP($F1852,Main_OG!$D$1:$D$766,Main_OG!AC$1:AC$766,"")</f>
        <v>3.7243523928232452</v>
      </c>
      <c r="AJ1852" s="48">
        <f>_xlfn.XLOOKUP($F1852,Main_OG!$D$1:$D$766,Main_OG!AD$1:AD$766,"")</f>
        <v>0.62802788237371954</v>
      </c>
    </row>
    <row r="1853" spans="2:36" x14ac:dyDescent="0.35">
      <c r="B1853" s="36" t="s">
        <v>2934</v>
      </c>
      <c r="C1853" s="45" t="s">
        <v>847</v>
      </c>
      <c r="D1853" s="45" t="s">
        <v>4468</v>
      </c>
      <c r="E1853" s="36" t="s">
        <v>2918</v>
      </c>
      <c r="F1853" s="36" t="str">
        <f t="shared" si="84"/>
        <v>2017_SD</v>
      </c>
      <c r="G1853" s="45">
        <v>2017</v>
      </c>
      <c r="H1853" s="45">
        <f>_xlfn.XLOOKUP(J1853,Main_OG!$B$1:$B$766,Main_OG!$O$1:$O$766,"")</f>
        <v>0</v>
      </c>
      <c r="I1853" s="45">
        <f>_xlfn.XLOOKUP(F1853,Main_OG!$D$1:$D$766,Main_OG!$J$1:$J$766,"")</f>
        <v>0</v>
      </c>
      <c r="J1853" s="45" t="s">
        <v>847</v>
      </c>
      <c r="K1853" s="45" t="str">
        <f t="shared" si="85"/>
        <v>Northern States Power Co - Minnesota_SD</v>
      </c>
      <c r="L1853" s="45" t="str">
        <f t="shared" si="86"/>
        <v>Northern States Power Co_SD</v>
      </c>
      <c r="M1853" s="45" t="s">
        <v>2978</v>
      </c>
      <c r="N1853" s="45">
        <v>0</v>
      </c>
      <c r="O1853" s="45">
        <v>11917</v>
      </c>
      <c r="P1853" s="45">
        <v>23</v>
      </c>
      <c r="Q1853" s="45">
        <v>80991</v>
      </c>
      <c r="R1853" s="45">
        <v>0</v>
      </c>
      <c r="S1853" s="45">
        <v>1004569</v>
      </c>
      <c r="T1853" s="45">
        <v>373430</v>
      </c>
      <c r="U1853" s="45">
        <v>733403</v>
      </c>
      <c r="V1853" s="45">
        <v>0</v>
      </c>
      <c r="W1853" s="45">
        <v>9.7461298999999997</v>
      </c>
      <c r="X1853" s="45">
        <v>7.8021851</v>
      </c>
      <c r="Y1853" s="45">
        <v>12.210817</v>
      </c>
      <c r="Z1853" s="46">
        <v>51615.1</v>
      </c>
      <c r="AA1853" s="46">
        <v>59074.292803743025</v>
      </c>
      <c r="AB1853" s="47">
        <f>_xlfn.XLOOKUP($F1853,Main_OG!$D$1:$D$766,Main_OG!AJ$1:AJ$766,"")</f>
        <v>2577678</v>
      </c>
      <c r="AC1853" s="47">
        <f>_xlfn.XLOOKUP($F1853,Main_OG!$D$1:$D$766,Main_OG!AK$1:AK$766,"")</f>
        <v>29406</v>
      </c>
      <c r="AD1853" s="47">
        <f>_xlfn.XLOOKUP($F1853,Main_OG!$D$1:$D$766,Main_OG!AL$1:AL$766,"")</f>
        <v>11426586</v>
      </c>
      <c r="AE1853" s="47">
        <f>_xlfn.XLOOKUP($F1853,Main_OG!$D$1:$D$766,Main_OG!AM$1:AM$766,"")</f>
        <v>0</v>
      </c>
      <c r="AF1853" s="48">
        <f>_xlfn.XLOOKUP($F1853,Main_OG!$D$1:$D$766,Main_OG!Z$1:Z$766,"")</f>
        <v>2.41</v>
      </c>
      <c r="AG1853" s="48">
        <f>_xlfn.XLOOKUP($F1853,Main_OG!$D$1:$D$766,Main_OG!AA$1:AA$766,"")</f>
        <v>2.1875855044172008</v>
      </c>
      <c r="AH1853" s="48">
        <f>_xlfn.XLOOKUP($F1853,Main_OG!$D$1:$D$766,Main_OG!AB$1:AB$766,"")</f>
        <v>14.73443638842941</v>
      </c>
      <c r="AI1853" s="48">
        <f>_xlfn.XLOOKUP($F1853,Main_OG!$D$1:$D$766,Main_OG!AC$1:AC$766,"")</f>
        <v>3.7243523928232452</v>
      </c>
      <c r="AJ1853" s="48">
        <f>_xlfn.XLOOKUP($F1853,Main_OG!$D$1:$D$766,Main_OG!AD$1:AD$766,"")</f>
        <v>0.62802788237371954</v>
      </c>
    </row>
    <row r="1854" spans="2:36" x14ac:dyDescent="0.35">
      <c r="B1854" s="36" t="s">
        <v>2938</v>
      </c>
      <c r="C1854" s="45" t="s">
        <v>230</v>
      </c>
      <c r="D1854" s="45" t="s">
        <v>4468</v>
      </c>
      <c r="E1854" s="36" t="s">
        <v>2918</v>
      </c>
      <c r="F1854" s="36" t="str">
        <f t="shared" si="84"/>
        <v>2017_MI</v>
      </c>
      <c r="G1854" s="45">
        <v>2017</v>
      </c>
      <c r="H1854" s="45">
        <f>_xlfn.XLOOKUP(J1854,Main_OG!$B$1:$B$766,Main_OG!$O$1:$O$766,"")</f>
        <v>0</v>
      </c>
      <c r="I1854" s="45">
        <f>_xlfn.XLOOKUP(F1854,Main_OG!$D$1:$D$766,Main_OG!$J$1:$J$766,"")</f>
        <v>1</v>
      </c>
      <c r="J1854" s="45" t="s">
        <v>230</v>
      </c>
      <c r="K1854" s="45" t="str">
        <f t="shared" si="85"/>
        <v>Northern States Power Co - Wisconsin_MI</v>
      </c>
      <c r="L1854" s="45" t="str">
        <f t="shared" si="86"/>
        <v>Northern States Power Co_MI</v>
      </c>
      <c r="M1854" s="45" t="s">
        <v>2979</v>
      </c>
      <c r="N1854" s="45">
        <v>0</v>
      </c>
      <c r="O1854" s="45">
        <v>1328</v>
      </c>
      <c r="P1854" s="45">
        <v>2</v>
      </c>
      <c r="Q1854" s="45">
        <v>7628</v>
      </c>
      <c r="R1854" s="45">
        <v>0</v>
      </c>
      <c r="S1854" s="45">
        <v>52865</v>
      </c>
      <c r="T1854" s="45">
        <v>28760</v>
      </c>
      <c r="U1854" s="45">
        <v>55601</v>
      </c>
      <c r="V1854" s="45">
        <v>0</v>
      </c>
      <c r="W1854" s="45">
        <v>11.670481000000001</v>
      </c>
      <c r="X1854" s="45">
        <v>7.3988177999999998</v>
      </c>
      <c r="Y1854" s="45">
        <v>12.613441999999999</v>
      </c>
      <c r="Z1854" s="46">
        <v>505101.5</v>
      </c>
      <c r="AA1854" s="46">
        <v>50627.84962480775</v>
      </c>
      <c r="AB1854" s="47">
        <f>_xlfn.XLOOKUP($F1854,Main_OG!$D$1:$D$766,Main_OG!AJ$1:AJ$766,"")</f>
        <v>48055102</v>
      </c>
      <c r="AC1854" s="47">
        <f>_xlfn.XLOOKUP($F1854,Main_OG!$D$1:$D$766,Main_OG!AK$1:AK$766,"")</f>
        <v>5725674</v>
      </c>
      <c r="AD1854" s="47">
        <f>_xlfn.XLOOKUP($F1854,Main_OG!$D$1:$D$766,Main_OG!AL$1:AL$766,"")</f>
        <v>391930296</v>
      </c>
      <c r="AE1854" s="47">
        <f>_xlfn.XLOOKUP($F1854,Main_OG!$D$1:$D$766,Main_OG!AM$1:AM$766,"")</f>
        <v>32381192</v>
      </c>
      <c r="AF1854" s="48">
        <f>_xlfn.XLOOKUP($F1854,Main_OG!$D$1:$D$766,Main_OG!Z$1:Z$766,"")</f>
        <v>2.04</v>
      </c>
      <c r="AG1854" s="48">
        <f>_xlfn.XLOOKUP($F1854,Main_OG!$D$1:$D$766,Main_OG!AA$1:AA$766,"")</f>
        <v>2.17</v>
      </c>
      <c r="AH1854" s="48">
        <f>_xlfn.XLOOKUP($F1854,Main_OG!$D$1:$D$766,Main_OG!AB$1:AB$766,"")</f>
        <v>13.01</v>
      </c>
      <c r="AI1854" s="48">
        <f>_xlfn.XLOOKUP($F1854,Main_OG!$D$1:$D$766,Main_OG!AC$1:AC$766,"")</f>
        <v>3.7243523928232452</v>
      </c>
      <c r="AJ1854" s="48">
        <f>_xlfn.XLOOKUP($F1854,Main_OG!$D$1:$D$766,Main_OG!AD$1:AD$766,"")</f>
        <v>0.68</v>
      </c>
    </row>
    <row r="1855" spans="2:36" x14ac:dyDescent="0.35">
      <c r="B1855" s="36" t="s">
        <v>2938</v>
      </c>
      <c r="C1855" s="45" t="s">
        <v>351</v>
      </c>
      <c r="D1855" s="45" t="s">
        <v>4468</v>
      </c>
      <c r="E1855" s="36" t="s">
        <v>2918</v>
      </c>
      <c r="F1855" s="36" t="str">
        <f t="shared" si="84"/>
        <v>2017_WI</v>
      </c>
      <c r="G1855" s="45">
        <v>2017</v>
      </c>
      <c r="H1855" s="45">
        <f>_xlfn.XLOOKUP(J1855,Main_OG!$B$1:$B$766,Main_OG!$O$1:$O$766,"")</f>
        <v>0</v>
      </c>
      <c r="I1855" s="45">
        <f>_xlfn.XLOOKUP(F1855,Main_OG!$D$1:$D$766,Main_OG!$J$1:$J$766,"")</f>
        <v>0</v>
      </c>
      <c r="J1855" s="45" t="s">
        <v>351</v>
      </c>
      <c r="K1855" s="45" t="str">
        <f t="shared" si="85"/>
        <v>Northern States Power Co - Wisconsin_WI</v>
      </c>
      <c r="L1855" s="45" t="str">
        <f t="shared" si="86"/>
        <v>Northern States Power Co_WI</v>
      </c>
      <c r="M1855" s="45" t="s">
        <v>2980</v>
      </c>
      <c r="N1855" s="45">
        <v>0</v>
      </c>
      <c r="O1855" s="45">
        <v>39395</v>
      </c>
      <c r="P1855" s="45">
        <v>120</v>
      </c>
      <c r="Q1855" s="45">
        <v>209168</v>
      </c>
      <c r="R1855" s="45">
        <v>0</v>
      </c>
      <c r="S1855" s="45">
        <v>2870115</v>
      </c>
      <c r="T1855" s="45">
        <v>1923029</v>
      </c>
      <c r="U1855" s="45">
        <v>1797370</v>
      </c>
      <c r="V1855" s="45">
        <v>0</v>
      </c>
      <c r="W1855" s="45">
        <v>10.440626999999999</v>
      </c>
      <c r="X1855" s="45">
        <v>7.7434557999999996</v>
      </c>
      <c r="Y1855" s="45">
        <v>13.749579000000001</v>
      </c>
      <c r="Z1855" s="46">
        <v>321886.8</v>
      </c>
      <c r="AA1855" s="46">
        <v>55563.37513962618</v>
      </c>
      <c r="AB1855" s="47">
        <f>_xlfn.XLOOKUP($F1855,Main_OG!$D$1:$D$766,Main_OG!AJ$1:AJ$766,"")</f>
        <v>42139592</v>
      </c>
      <c r="AC1855" s="47">
        <f>_xlfn.XLOOKUP($F1855,Main_OG!$D$1:$D$766,Main_OG!AK$1:AK$766,"")</f>
        <v>629948</v>
      </c>
      <c r="AD1855" s="47">
        <f>_xlfn.XLOOKUP($F1855,Main_OG!$D$1:$D$766,Main_OG!AL$1:AL$766,"")</f>
        <v>209785614</v>
      </c>
      <c r="AE1855" s="47">
        <f>_xlfn.XLOOKUP($F1855,Main_OG!$D$1:$D$766,Main_OG!AM$1:AM$766,"")</f>
        <v>9648979</v>
      </c>
      <c r="AF1855" s="48">
        <f>_xlfn.XLOOKUP($F1855,Main_OG!$D$1:$D$766,Main_OG!Z$1:Z$766,"")</f>
        <v>2.17</v>
      </c>
      <c r="AG1855" s="48">
        <f>_xlfn.XLOOKUP($F1855,Main_OG!$D$1:$D$766,Main_OG!AA$1:AA$766,"")</f>
        <v>2.2200000000000002</v>
      </c>
      <c r="AH1855" s="48">
        <f>_xlfn.XLOOKUP($F1855,Main_OG!$D$1:$D$766,Main_OG!AB$1:AB$766,"")</f>
        <v>12.68</v>
      </c>
      <c r="AI1855" s="48">
        <f>_xlfn.XLOOKUP($F1855,Main_OG!$D$1:$D$766,Main_OG!AC$1:AC$766,"")</f>
        <v>3.2</v>
      </c>
      <c r="AJ1855" s="48">
        <f>_xlfn.XLOOKUP($F1855,Main_OG!$D$1:$D$766,Main_OG!AD$1:AD$766,"")</f>
        <v>0.71</v>
      </c>
    </row>
    <row r="1856" spans="2:36" x14ac:dyDescent="0.35">
      <c r="B1856" s="36" t="s">
        <v>2918</v>
      </c>
      <c r="C1856" s="45" t="s">
        <v>230</v>
      </c>
      <c r="D1856" s="45" t="s">
        <v>4468</v>
      </c>
      <c r="E1856" s="36" t="s">
        <v>2918</v>
      </c>
      <c r="F1856" s="36" t="str">
        <f t="shared" si="84"/>
        <v>2018_MI</v>
      </c>
      <c r="G1856" s="45">
        <v>2018</v>
      </c>
      <c r="H1856" s="45">
        <f>_xlfn.XLOOKUP(J1856,Main_OG!$B$1:$B$766,Main_OG!$O$1:$O$766,"")</f>
        <v>0</v>
      </c>
      <c r="I1856" s="45">
        <f>_xlfn.XLOOKUP(F1856,Main_OG!$D$1:$D$766,Main_OG!$J$1:$J$766,"")</f>
        <v>1</v>
      </c>
      <c r="J1856" s="45" t="s">
        <v>230</v>
      </c>
      <c r="K1856" s="45" t="str">
        <f t="shared" si="85"/>
        <v>Northern States Power Co_MI</v>
      </c>
      <c r="L1856" s="45" t="str">
        <f t="shared" si="86"/>
        <v>Northern States Power Co_MI</v>
      </c>
      <c r="M1856" s="45" t="s">
        <v>2981</v>
      </c>
      <c r="N1856" s="45">
        <v>0</v>
      </c>
      <c r="O1856" s="45">
        <v>1344</v>
      </c>
      <c r="P1856" s="45">
        <v>2</v>
      </c>
      <c r="Q1856" s="45">
        <v>7599</v>
      </c>
      <c r="R1856" s="45">
        <v>0</v>
      </c>
      <c r="S1856" s="45">
        <v>52017</v>
      </c>
      <c r="T1856" s="45">
        <v>30246</v>
      </c>
      <c r="U1856" s="45">
        <v>58262</v>
      </c>
      <c r="V1856" s="45">
        <v>0</v>
      </c>
      <c r="W1856" s="45">
        <v>10.832420000000001</v>
      </c>
      <c r="X1856" s="45">
        <v>6.3043047000000003</v>
      </c>
      <c r="Y1856" s="45">
        <v>11.945694</v>
      </c>
      <c r="Z1856" s="46">
        <v>516843</v>
      </c>
      <c r="AA1856" s="46">
        <v>51750.095070873111</v>
      </c>
      <c r="AB1856" s="47">
        <f>_xlfn.XLOOKUP($F1856,Main_OG!$D$1:$D$766,Main_OG!AJ$1:AJ$766,"")</f>
        <v>48470944</v>
      </c>
      <c r="AC1856" s="47">
        <f>_xlfn.XLOOKUP($F1856,Main_OG!$D$1:$D$766,Main_OG!AK$1:AK$766,"")</f>
        <v>6148722</v>
      </c>
      <c r="AD1856" s="47">
        <f>_xlfn.XLOOKUP($F1856,Main_OG!$D$1:$D$766,Main_OG!AL$1:AL$766,"")</f>
        <v>468790626</v>
      </c>
      <c r="AE1856" s="47">
        <f>_xlfn.XLOOKUP($F1856,Main_OG!$D$1:$D$766,Main_OG!AM$1:AM$766,"")</f>
        <v>30478694</v>
      </c>
      <c r="AF1856" s="48">
        <f>_xlfn.XLOOKUP($F1856,Main_OG!$D$1:$D$766,Main_OG!Z$1:Z$766,"")</f>
        <v>2.15</v>
      </c>
      <c r="AG1856" s="48">
        <f>_xlfn.XLOOKUP($F1856,Main_OG!$D$1:$D$766,Main_OG!AA$1:AA$766,"")</f>
        <v>2.1875855044172008</v>
      </c>
      <c r="AH1856" s="48">
        <f>_xlfn.XLOOKUP($F1856,Main_OG!$D$1:$D$766,Main_OG!AB$1:AB$766,"")</f>
        <v>15.72</v>
      </c>
      <c r="AI1856" s="48">
        <f>_xlfn.XLOOKUP($F1856,Main_OG!$D$1:$D$766,Main_OG!AC$1:AC$766,"")</f>
        <v>3.25</v>
      </c>
      <c r="AJ1856" s="48">
        <f>_xlfn.XLOOKUP($F1856,Main_OG!$D$1:$D$766,Main_OG!AD$1:AD$766,"")</f>
        <v>0.63</v>
      </c>
    </row>
    <row r="1857" spans="2:36" x14ac:dyDescent="0.35">
      <c r="B1857" s="36" t="s">
        <v>2918</v>
      </c>
      <c r="C1857" s="45" t="s">
        <v>351</v>
      </c>
      <c r="D1857" s="45" t="s">
        <v>4468</v>
      </c>
      <c r="E1857" s="36" t="s">
        <v>2918</v>
      </c>
      <c r="F1857" s="36" t="str">
        <f t="shared" si="84"/>
        <v>2018_WI</v>
      </c>
      <c r="G1857" s="45">
        <v>2018</v>
      </c>
      <c r="H1857" s="45">
        <f>_xlfn.XLOOKUP(J1857,Main_OG!$B$1:$B$766,Main_OG!$O$1:$O$766,"")</f>
        <v>0</v>
      </c>
      <c r="I1857" s="45">
        <f>_xlfn.XLOOKUP(F1857,Main_OG!$D$1:$D$766,Main_OG!$J$1:$J$766,"")</f>
        <v>0</v>
      </c>
      <c r="J1857" s="45" t="s">
        <v>351</v>
      </c>
      <c r="K1857" s="45" t="str">
        <f t="shared" si="85"/>
        <v>Northern States Power Co_WI</v>
      </c>
      <c r="L1857" s="45" t="str">
        <f t="shared" si="86"/>
        <v>Northern States Power Co_WI</v>
      </c>
      <c r="M1857" s="45" t="s">
        <v>2982</v>
      </c>
      <c r="N1857" s="45">
        <v>0</v>
      </c>
      <c r="O1857" s="45">
        <v>39734</v>
      </c>
      <c r="P1857" s="45">
        <v>123</v>
      </c>
      <c r="Q1857" s="45">
        <v>210551</v>
      </c>
      <c r="R1857" s="45">
        <v>0</v>
      </c>
      <c r="S1857" s="45">
        <v>2948445</v>
      </c>
      <c r="T1857" s="45">
        <v>1998602</v>
      </c>
      <c r="U1857" s="45">
        <v>1900390</v>
      </c>
      <c r="V1857" s="45">
        <v>0</v>
      </c>
      <c r="W1857" s="45">
        <v>10.230551999999999</v>
      </c>
      <c r="X1857" s="45">
        <v>7.7097091000000004</v>
      </c>
      <c r="Y1857" s="45">
        <v>13.731876</v>
      </c>
      <c r="Z1857" s="46">
        <v>328832.40000000002</v>
      </c>
      <c r="AA1857" s="46">
        <v>56604.293894000315</v>
      </c>
      <c r="AB1857" s="47">
        <f>_xlfn.XLOOKUP($F1857,Main_OG!$D$1:$D$766,Main_OG!AJ$1:AJ$766,"")</f>
        <v>39247642</v>
      </c>
      <c r="AC1857" s="47">
        <f>_xlfn.XLOOKUP($F1857,Main_OG!$D$1:$D$766,Main_OG!AK$1:AK$766,"")</f>
        <v>610596</v>
      </c>
      <c r="AD1857" s="47">
        <f>_xlfn.XLOOKUP($F1857,Main_OG!$D$1:$D$766,Main_OG!AL$1:AL$766,"")</f>
        <v>257910908</v>
      </c>
      <c r="AE1857" s="47">
        <f>_xlfn.XLOOKUP($F1857,Main_OG!$D$1:$D$766,Main_OG!AM$1:AM$766,"")</f>
        <v>10129122</v>
      </c>
      <c r="AF1857" s="48">
        <f>_xlfn.XLOOKUP($F1857,Main_OG!$D$1:$D$766,Main_OG!Z$1:Z$766,"")</f>
        <v>2.2200000000000002</v>
      </c>
      <c r="AG1857" s="48">
        <f>_xlfn.XLOOKUP($F1857,Main_OG!$D$1:$D$766,Main_OG!AA$1:AA$766,"")</f>
        <v>2.1875855044172008</v>
      </c>
      <c r="AH1857" s="48">
        <f>_xlfn.XLOOKUP($F1857,Main_OG!$D$1:$D$766,Main_OG!AB$1:AB$766,"")</f>
        <v>17.134646247082848</v>
      </c>
      <c r="AI1857" s="48">
        <f>_xlfn.XLOOKUP($F1857,Main_OG!$D$1:$D$766,Main_OG!AC$1:AC$766,"")</f>
        <v>3.22</v>
      </c>
      <c r="AJ1857" s="48">
        <f>_xlfn.XLOOKUP($F1857,Main_OG!$D$1:$D$766,Main_OG!AD$1:AD$766,"")</f>
        <v>0.68</v>
      </c>
    </row>
    <row r="1858" spans="2:36" x14ac:dyDescent="0.35">
      <c r="B1858" s="36" t="s">
        <v>2934</v>
      </c>
      <c r="C1858" s="45" t="s">
        <v>318</v>
      </c>
      <c r="D1858" s="45" t="s">
        <v>4468</v>
      </c>
      <c r="E1858" s="36" t="s">
        <v>2918</v>
      </c>
      <c r="F1858" s="36" t="str">
        <f t="shared" si="84"/>
        <v>2018_MN</v>
      </c>
      <c r="G1858" s="45">
        <v>2018</v>
      </c>
      <c r="H1858" s="45">
        <f>_xlfn.XLOOKUP(J1858,Main_OG!$B$1:$B$766,Main_OG!$O$1:$O$766,"")</f>
        <v>0</v>
      </c>
      <c r="I1858" s="45">
        <f>_xlfn.XLOOKUP(F1858,Main_OG!$D$1:$D$766,Main_OG!$J$1:$J$766,"")</f>
        <v>1</v>
      </c>
      <c r="J1858" s="45" t="s">
        <v>318</v>
      </c>
      <c r="K1858" s="45" t="str">
        <f t="shared" si="85"/>
        <v>Northern States Power Co - Minnesota_MN</v>
      </c>
      <c r="L1858" s="45" t="str">
        <f t="shared" si="86"/>
        <v>Northern States Power Co_MN</v>
      </c>
      <c r="M1858" s="45" t="s">
        <v>2983</v>
      </c>
      <c r="N1858" s="45">
        <v>1</v>
      </c>
      <c r="O1858" s="45">
        <v>139539</v>
      </c>
      <c r="P1858" s="45">
        <v>506</v>
      </c>
      <c r="Q1858" s="45">
        <v>1149958</v>
      </c>
      <c r="R1858" s="45">
        <v>25832</v>
      </c>
      <c r="S1858" s="45">
        <v>13390272</v>
      </c>
      <c r="T1858" s="45">
        <v>8127676</v>
      </c>
      <c r="U1858" s="45">
        <v>8905592</v>
      </c>
      <c r="V1858" s="45">
        <v>9.5803653999999998</v>
      </c>
      <c r="W1858" s="45">
        <v>10.549294</v>
      </c>
      <c r="X1858" s="45">
        <v>8.1378255999999993</v>
      </c>
      <c r="Y1858" s="45">
        <v>14.146834999999999</v>
      </c>
      <c r="Z1858" s="46">
        <v>364799.7</v>
      </c>
      <c r="AA1858" s="46">
        <v>65041.037576563242</v>
      </c>
      <c r="AB1858" s="47">
        <f>_xlfn.XLOOKUP($F1858,Main_OG!$D$1:$D$766,Main_OG!AJ$1:AJ$766,"")</f>
        <v>27349572</v>
      </c>
      <c r="AC1858" s="47">
        <f>_xlfn.XLOOKUP($F1858,Main_OG!$D$1:$D$766,Main_OG!AK$1:AK$766,"")</f>
        <v>196732</v>
      </c>
      <c r="AD1858" s="47">
        <f>_xlfn.XLOOKUP($F1858,Main_OG!$D$1:$D$766,Main_OG!AL$1:AL$766,"")</f>
        <v>122348248</v>
      </c>
      <c r="AE1858" s="47">
        <f>_xlfn.XLOOKUP($F1858,Main_OG!$D$1:$D$766,Main_OG!AM$1:AM$766,"")</f>
        <v>14601329</v>
      </c>
      <c r="AF1858" s="48">
        <f>_xlfn.XLOOKUP($F1858,Main_OG!$D$1:$D$766,Main_OG!Z$1:Z$766,"")</f>
        <v>0</v>
      </c>
      <c r="AG1858" s="48">
        <f>_xlfn.XLOOKUP($F1858,Main_OG!$D$1:$D$766,Main_OG!AA$1:AA$766,"")</f>
        <v>2.19</v>
      </c>
      <c r="AH1858" s="48">
        <f>_xlfn.XLOOKUP($F1858,Main_OG!$D$1:$D$766,Main_OG!AB$1:AB$766,"")</f>
        <v>16.47</v>
      </c>
      <c r="AI1858" s="48">
        <f>_xlfn.XLOOKUP($F1858,Main_OG!$D$1:$D$766,Main_OG!AC$1:AC$766,"")</f>
        <v>3.47</v>
      </c>
      <c r="AJ1858" s="48">
        <f>_xlfn.XLOOKUP($F1858,Main_OG!$D$1:$D$766,Main_OG!AD$1:AD$766,"")</f>
        <v>0.62810595158289428</v>
      </c>
    </row>
    <row r="1859" spans="2:36" x14ac:dyDescent="0.35">
      <c r="B1859" s="36" t="s">
        <v>2934</v>
      </c>
      <c r="C1859" s="45" t="s">
        <v>799</v>
      </c>
      <c r="D1859" s="45" t="s">
        <v>4468</v>
      </c>
      <c r="E1859" s="36" t="s">
        <v>2918</v>
      </c>
      <c r="F1859" s="36" t="str">
        <f t="shared" ref="F1859:F1922" si="87">_xlfn.CONCAT(G1859,"_",J1859)</f>
        <v>2018_ND</v>
      </c>
      <c r="G1859" s="45">
        <v>2018</v>
      </c>
      <c r="H1859" s="45">
        <f>_xlfn.XLOOKUP(J1859,Main_OG!$B$1:$B$766,Main_OG!$O$1:$O$766,"")</f>
        <v>0</v>
      </c>
      <c r="I1859" s="45">
        <f>_xlfn.XLOOKUP(F1859,Main_OG!$D$1:$D$766,Main_OG!$J$1:$J$766,"")</f>
        <v>0</v>
      </c>
      <c r="J1859" s="45" t="s">
        <v>799</v>
      </c>
      <c r="K1859" s="45" t="str">
        <f t="shared" ref="K1859:K1922" si="88">_xlfn.CONCAT(B1859,"_",C1859)</f>
        <v>Northern States Power Co - Minnesota_ND</v>
      </c>
      <c r="L1859" s="45" t="str">
        <f t="shared" ref="L1859:L1922" si="89">_xlfn.CONCAT(E1859,"_",C1859)</f>
        <v>Northern States Power Co_ND</v>
      </c>
      <c r="M1859" s="45" t="s">
        <v>2984</v>
      </c>
      <c r="N1859" s="45">
        <v>0</v>
      </c>
      <c r="O1859" s="45">
        <v>13191</v>
      </c>
      <c r="P1859" s="45">
        <v>23</v>
      </c>
      <c r="Q1859" s="45">
        <v>80998</v>
      </c>
      <c r="R1859" s="45">
        <v>0</v>
      </c>
      <c r="S1859" s="45">
        <v>1098791</v>
      </c>
      <c r="T1859" s="45">
        <v>371963</v>
      </c>
      <c r="U1859" s="45">
        <v>794324</v>
      </c>
      <c r="V1859" s="45">
        <v>0</v>
      </c>
      <c r="W1859" s="45">
        <v>9.2035155</v>
      </c>
      <c r="X1859" s="45">
        <v>7.2103408</v>
      </c>
      <c r="Y1859" s="45">
        <v>10.399333</v>
      </c>
      <c r="Z1859" s="46">
        <v>58516.4</v>
      </c>
      <c r="AA1859" s="46">
        <v>76988.98247774523</v>
      </c>
      <c r="AB1859" s="47">
        <f>_xlfn.XLOOKUP($F1859,Main_OG!$D$1:$D$766,Main_OG!AJ$1:AJ$766,"")</f>
        <v>44914310</v>
      </c>
      <c r="AC1859" s="47">
        <f>_xlfn.XLOOKUP($F1859,Main_OG!$D$1:$D$766,Main_OG!AK$1:AK$766,"")</f>
        <v>148588</v>
      </c>
      <c r="AD1859" s="47">
        <f>_xlfn.XLOOKUP($F1859,Main_OG!$D$1:$D$766,Main_OG!AL$1:AL$766,"")</f>
        <v>19230244</v>
      </c>
      <c r="AE1859" s="47">
        <f>_xlfn.XLOOKUP($F1859,Main_OG!$D$1:$D$766,Main_OG!AM$1:AM$766,"")</f>
        <v>0</v>
      </c>
      <c r="AF1859" s="48">
        <f>_xlfn.XLOOKUP($F1859,Main_OG!$D$1:$D$766,Main_OG!Z$1:Z$766,"")</f>
        <v>0</v>
      </c>
      <c r="AG1859" s="48">
        <f>_xlfn.XLOOKUP($F1859,Main_OG!$D$1:$D$766,Main_OG!AA$1:AA$766,"")</f>
        <v>1.55</v>
      </c>
      <c r="AH1859" s="48">
        <f>_xlfn.XLOOKUP($F1859,Main_OG!$D$1:$D$766,Main_OG!AB$1:AB$766,"")</f>
        <v>17.134646247082848</v>
      </c>
      <c r="AI1859" s="48">
        <f>_xlfn.XLOOKUP($F1859,Main_OG!$D$1:$D$766,Main_OG!AC$1:AC$766,"")</f>
        <v>2.83</v>
      </c>
      <c r="AJ1859" s="48">
        <f>_xlfn.XLOOKUP($F1859,Main_OG!$D$1:$D$766,Main_OG!AD$1:AD$766,"")</f>
        <v>0.62810595158289428</v>
      </c>
    </row>
    <row r="1860" spans="2:36" x14ac:dyDescent="0.35">
      <c r="B1860" s="36" t="s">
        <v>2934</v>
      </c>
      <c r="C1860" s="45" t="s">
        <v>847</v>
      </c>
      <c r="D1860" s="45" t="s">
        <v>4468</v>
      </c>
      <c r="E1860" s="36" t="s">
        <v>2918</v>
      </c>
      <c r="F1860" s="36" t="str">
        <f t="shared" si="87"/>
        <v>2018_SD</v>
      </c>
      <c r="G1860" s="45">
        <v>2018</v>
      </c>
      <c r="H1860" s="45">
        <f>_xlfn.XLOOKUP(J1860,Main_OG!$B$1:$B$766,Main_OG!$O$1:$O$766,"")</f>
        <v>0</v>
      </c>
      <c r="I1860" s="45">
        <f>_xlfn.XLOOKUP(F1860,Main_OG!$D$1:$D$766,Main_OG!$J$1:$J$766,"")</f>
        <v>0</v>
      </c>
      <c r="J1860" s="45" t="s">
        <v>847</v>
      </c>
      <c r="K1860" s="45" t="str">
        <f t="shared" si="88"/>
        <v>Northern States Power Co - Minnesota_SD</v>
      </c>
      <c r="L1860" s="45" t="str">
        <f t="shared" si="89"/>
        <v>Northern States Power Co_SD</v>
      </c>
      <c r="M1860" s="45" t="s">
        <v>2985</v>
      </c>
      <c r="N1860" s="45">
        <v>0</v>
      </c>
      <c r="O1860" s="45">
        <v>12160</v>
      </c>
      <c r="P1860" s="45">
        <v>24</v>
      </c>
      <c r="Q1860" s="45">
        <v>82144</v>
      </c>
      <c r="R1860" s="45">
        <v>0</v>
      </c>
      <c r="S1860" s="45">
        <v>1039733</v>
      </c>
      <c r="T1860" s="45">
        <v>377468</v>
      </c>
      <c r="U1860" s="45">
        <v>776420</v>
      </c>
      <c r="V1860" s="45">
        <v>0</v>
      </c>
      <c r="W1860" s="45">
        <v>9.8166548999999996</v>
      </c>
      <c r="X1860" s="45">
        <v>7.8693558000000001</v>
      </c>
      <c r="Y1860" s="45">
        <v>12.269532</v>
      </c>
      <c r="Z1860" s="46">
        <v>51937.8</v>
      </c>
      <c r="AA1860" s="46">
        <v>59061.436047423995</v>
      </c>
      <c r="AB1860" s="47">
        <f>_xlfn.XLOOKUP($F1860,Main_OG!$D$1:$D$766,Main_OG!AJ$1:AJ$766,"")</f>
        <v>2905016</v>
      </c>
      <c r="AC1860" s="47">
        <f>_xlfn.XLOOKUP($F1860,Main_OG!$D$1:$D$766,Main_OG!AK$1:AK$766,"")</f>
        <v>39412</v>
      </c>
      <c r="AD1860" s="47">
        <f>_xlfn.XLOOKUP($F1860,Main_OG!$D$1:$D$766,Main_OG!AL$1:AL$766,"")</f>
        <v>18198168</v>
      </c>
      <c r="AE1860" s="47">
        <f>_xlfn.XLOOKUP($F1860,Main_OG!$D$1:$D$766,Main_OG!AM$1:AM$766,"")</f>
        <v>0</v>
      </c>
      <c r="AF1860" s="48">
        <f>_xlfn.XLOOKUP($F1860,Main_OG!$D$1:$D$766,Main_OG!Z$1:Z$766,"")</f>
        <v>0</v>
      </c>
      <c r="AG1860" s="48">
        <f>_xlfn.XLOOKUP($F1860,Main_OG!$D$1:$D$766,Main_OG!AA$1:AA$766,"")</f>
        <v>1.87</v>
      </c>
      <c r="AH1860" s="48">
        <f>_xlfn.XLOOKUP($F1860,Main_OG!$D$1:$D$766,Main_OG!AB$1:AB$766,"")</f>
        <v>17.170000000000002</v>
      </c>
      <c r="AI1860" s="48">
        <f>_xlfn.XLOOKUP($F1860,Main_OG!$D$1:$D$766,Main_OG!AC$1:AC$766,"")</f>
        <v>2.82</v>
      </c>
      <c r="AJ1860" s="48">
        <f>_xlfn.XLOOKUP($F1860,Main_OG!$D$1:$D$766,Main_OG!AD$1:AD$766,"")</f>
        <v>0.62810595158289428</v>
      </c>
    </row>
    <row r="1861" spans="2:36" x14ac:dyDescent="0.35">
      <c r="B1861" s="36" t="s">
        <v>2918</v>
      </c>
      <c r="C1861" s="45" t="s">
        <v>230</v>
      </c>
      <c r="D1861" s="45" t="s">
        <v>4468</v>
      </c>
      <c r="E1861" s="36" t="s">
        <v>2918</v>
      </c>
      <c r="F1861" s="36" t="str">
        <f t="shared" si="87"/>
        <v>2019_MI</v>
      </c>
      <c r="G1861" s="45">
        <v>2019</v>
      </c>
      <c r="H1861" s="45">
        <f>_xlfn.XLOOKUP(J1861,Main_OG!$B$1:$B$766,Main_OG!$O$1:$O$766,"")</f>
        <v>0</v>
      </c>
      <c r="I1861" s="45">
        <f>_xlfn.XLOOKUP(F1861,Main_OG!$D$1:$D$766,Main_OG!$J$1:$J$766,"")</f>
        <v>1</v>
      </c>
      <c r="J1861" s="45" t="s">
        <v>230</v>
      </c>
      <c r="K1861" s="45" t="str">
        <f t="shared" si="88"/>
        <v>Northern States Power Co_MI</v>
      </c>
      <c r="L1861" s="45" t="str">
        <f t="shared" si="89"/>
        <v>Northern States Power Co_MI</v>
      </c>
      <c r="M1861" s="45" t="s">
        <v>2986</v>
      </c>
      <c r="N1861" s="45">
        <v>0</v>
      </c>
      <c r="O1861" s="45">
        <v>1358</v>
      </c>
      <c r="P1861" s="45">
        <v>2</v>
      </c>
      <c r="Q1861" s="45">
        <v>7582</v>
      </c>
      <c r="R1861" s="45">
        <v>0</v>
      </c>
      <c r="S1861" s="45">
        <v>49849</v>
      </c>
      <c r="T1861" s="45">
        <v>31626</v>
      </c>
      <c r="U1861" s="45">
        <v>57768</v>
      </c>
      <c r="V1861" s="45">
        <v>0</v>
      </c>
      <c r="W1861" s="45">
        <v>10.994604000000001</v>
      </c>
      <c r="X1861" s="45">
        <v>6.3090495000000004</v>
      </c>
      <c r="Y1861" s="45">
        <v>12.291233999999999</v>
      </c>
      <c r="Z1861" s="46">
        <v>517845.2</v>
      </c>
      <c r="AA1861" s="46">
        <v>51863.37826665445</v>
      </c>
      <c r="AB1861" s="47">
        <f>_xlfn.XLOOKUP($F1861,Main_OG!$D$1:$D$766,Main_OG!AJ$1:AJ$766,"")</f>
        <v>42514514</v>
      </c>
      <c r="AC1861" s="47">
        <f>_xlfn.XLOOKUP($F1861,Main_OG!$D$1:$D$766,Main_OG!AK$1:AK$766,"")</f>
        <v>4549214</v>
      </c>
      <c r="AD1861" s="47">
        <f>_xlfn.XLOOKUP($F1861,Main_OG!$D$1:$D$766,Main_OG!AL$1:AL$766,"")</f>
        <v>507737264</v>
      </c>
      <c r="AE1861" s="47">
        <f>_xlfn.XLOOKUP($F1861,Main_OG!$D$1:$D$766,Main_OG!AM$1:AM$766,"")</f>
        <v>32909275</v>
      </c>
      <c r="AF1861" s="48">
        <f>_xlfn.XLOOKUP($F1861,Main_OG!$D$1:$D$766,Main_OG!Z$1:Z$766,"")</f>
        <v>1.9</v>
      </c>
      <c r="AG1861" s="48">
        <f>_xlfn.XLOOKUP($F1861,Main_OG!$D$1:$D$766,Main_OG!AA$1:AA$766,"")</f>
        <v>2.09</v>
      </c>
      <c r="AH1861" s="48">
        <f>_xlfn.XLOOKUP($F1861,Main_OG!$D$1:$D$766,Main_OG!AB$1:AB$766,"")</f>
        <v>13.95</v>
      </c>
      <c r="AI1861" s="48">
        <f>_xlfn.XLOOKUP($F1861,Main_OG!$D$1:$D$766,Main_OG!AC$1:AC$766,"")</f>
        <v>2.6</v>
      </c>
      <c r="AJ1861" s="48">
        <f>_xlfn.XLOOKUP($F1861,Main_OG!$D$1:$D$766,Main_OG!AD$1:AD$766,"")</f>
        <v>0.60296766622862785</v>
      </c>
    </row>
    <row r="1862" spans="2:36" x14ac:dyDescent="0.35">
      <c r="B1862" s="36" t="s">
        <v>2918</v>
      </c>
      <c r="C1862" s="45" t="s">
        <v>351</v>
      </c>
      <c r="D1862" s="45" t="s">
        <v>4468</v>
      </c>
      <c r="E1862" s="36" t="s">
        <v>2918</v>
      </c>
      <c r="F1862" s="36" t="str">
        <f t="shared" si="87"/>
        <v>2019_WI</v>
      </c>
      <c r="G1862" s="45">
        <v>2019</v>
      </c>
      <c r="H1862" s="45">
        <f>_xlfn.XLOOKUP(J1862,Main_OG!$B$1:$B$766,Main_OG!$O$1:$O$766,"")</f>
        <v>0</v>
      </c>
      <c r="I1862" s="45">
        <f>_xlfn.XLOOKUP(F1862,Main_OG!$D$1:$D$766,Main_OG!$J$1:$J$766,"")</f>
        <v>0</v>
      </c>
      <c r="J1862" s="45" t="s">
        <v>351</v>
      </c>
      <c r="K1862" s="45" t="str">
        <f t="shared" si="88"/>
        <v>Northern States Power Co_WI</v>
      </c>
      <c r="L1862" s="45" t="str">
        <f t="shared" si="89"/>
        <v>Northern States Power Co_WI</v>
      </c>
      <c r="M1862" s="45" t="s">
        <v>2987</v>
      </c>
      <c r="N1862" s="45">
        <v>0</v>
      </c>
      <c r="O1862" s="45">
        <v>40163</v>
      </c>
      <c r="P1862" s="45">
        <v>124</v>
      </c>
      <c r="Q1862" s="45">
        <v>211843</v>
      </c>
      <c r="R1862" s="45">
        <v>0</v>
      </c>
      <c r="S1862" s="45">
        <v>2820513</v>
      </c>
      <c r="T1862" s="45">
        <v>1964248</v>
      </c>
      <c r="U1862" s="45">
        <v>1865823</v>
      </c>
      <c r="V1862" s="45">
        <v>0</v>
      </c>
      <c r="W1862" s="45">
        <v>10.08981</v>
      </c>
      <c r="X1862" s="45">
        <v>7.4649789999999996</v>
      </c>
      <c r="Y1862" s="45">
        <v>13.372318999999999</v>
      </c>
      <c r="Z1862" s="46">
        <v>333698.59999999998</v>
      </c>
      <c r="AA1862" s="46">
        <v>57291.434353818753</v>
      </c>
      <c r="AB1862" s="47">
        <f>_xlfn.XLOOKUP($F1862,Main_OG!$D$1:$D$766,Main_OG!AJ$1:AJ$766,"")</f>
        <v>29618624</v>
      </c>
      <c r="AC1862" s="47">
        <f>_xlfn.XLOOKUP($F1862,Main_OG!$D$1:$D$766,Main_OG!AK$1:AK$766,"")</f>
        <v>620872</v>
      </c>
      <c r="AD1862" s="47">
        <f>_xlfn.XLOOKUP($F1862,Main_OG!$D$1:$D$766,Main_OG!AL$1:AL$766,"")</f>
        <v>296214928</v>
      </c>
      <c r="AE1862" s="47">
        <f>_xlfn.XLOOKUP($F1862,Main_OG!$D$1:$D$766,Main_OG!AM$1:AM$766,"")</f>
        <v>10030305</v>
      </c>
      <c r="AF1862" s="48">
        <f>_xlfn.XLOOKUP($F1862,Main_OG!$D$1:$D$766,Main_OG!Z$1:Z$766,"")</f>
        <v>2.08</v>
      </c>
      <c r="AG1862" s="48">
        <f>_xlfn.XLOOKUP($F1862,Main_OG!$D$1:$D$766,Main_OG!AA$1:AA$766,"")</f>
        <v>2.2200000000000002</v>
      </c>
      <c r="AH1862" s="48">
        <f>_xlfn.XLOOKUP($F1862,Main_OG!$D$1:$D$766,Main_OG!AB$1:AB$766,"")</f>
        <v>16.155101142605361</v>
      </c>
      <c r="AI1862" s="48">
        <f>_xlfn.XLOOKUP($F1862,Main_OG!$D$1:$D$766,Main_OG!AC$1:AC$766,"")</f>
        <v>3.3292283805067271</v>
      </c>
      <c r="AJ1862" s="48">
        <f>_xlfn.XLOOKUP($F1862,Main_OG!$D$1:$D$766,Main_OG!AD$1:AD$766,"")</f>
        <v>0.65</v>
      </c>
    </row>
    <row r="1863" spans="2:36" x14ac:dyDescent="0.35">
      <c r="B1863" s="36" t="s">
        <v>2934</v>
      </c>
      <c r="C1863" s="45" t="s">
        <v>318</v>
      </c>
      <c r="D1863" s="45" t="s">
        <v>4468</v>
      </c>
      <c r="E1863" s="36" t="s">
        <v>2918</v>
      </c>
      <c r="F1863" s="36" t="str">
        <f t="shared" si="87"/>
        <v>2019_MN</v>
      </c>
      <c r="G1863" s="45">
        <v>2019</v>
      </c>
      <c r="H1863" s="45">
        <f>_xlfn.XLOOKUP(J1863,Main_OG!$B$1:$B$766,Main_OG!$O$1:$O$766,"")</f>
        <v>0</v>
      </c>
      <c r="I1863" s="45">
        <f>_xlfn.XLOOKUP(F1863,Main_OG!$D$1:$D$766,Main_OG!$J$1:$J$766,"")</f>
        <v>1</v>
      </c>
      <c r="J1863" s="45" t="s">
        <v>318</v>
      </c>
      <c r="K1863" s="45" t="str">
        <f t="shared" si="88"/>
        <v>Northern States Power Co - Minnesota_MN</v>
      </c>
      <c r="L1863" s="45" t="str">
        <f t="shared" si="89"/>
        <v>Northern States Power Co_MN</v>
      </c>
      <c r="M1863" s="45" t="s">
        <v>2988</v>
      </c>
      <c r="N1863" s="45">
        <v>1</v>
      </c>
      <c r="O1863" s="45">
        <v>140750</v>
      </c>
      <c r="P1863" s="45">
        <v>506</v>
      </c>
      <c r="Q1863" s="45">
        <v>1159579</v>
      </c>
      <c r="R1863" s="45">
        <v>25109</v>
      </c>
      <c r="S1863" s="45">
        <v>12967627</v>
      </c>
      <c r="T1863" s="45">
        <v>7621916</v>
      </c>
      <c r="U1863" s="45">
        <v>8552013</v>
      </c>
      <c r="V1863" s="45">
        <v>9.4914173999999996</v>
      </c>
      <c r="W1863" s="45">
        <v>10.400072</v>
      </c>
      <c r="X1863" s="45">
        <v>8.0232884000000002</v>
      </c>
      <c r="Y1863" s="45">
        <v>13.624895</v>
      </c>
      <c r="Z1863" s="46">
        <v>368688.7</v>
      </c>
      <c r="AA1863" s="46">
        <v>65369.722589486308</v>
      </c>
      <c r="AB1863" s="47">
        <f>_xlfn.XLOOKUP($F1863,Main_OG!$D$1:$D$766,Main_OG!AJ$1:AJ$766,"")</f>
        <v>20990140</v>
      </c>
      <c r="AC1863" s="47">
        <f>_xlfn.XLOOKUP($F1863,Main_OG!$D$1:$D$766,Main_OG!AK$1:AK$766,"")</f>
        <v>202892</v>
      </c>
      <c r="AD1863" s="47">
        <f>_xlfn.XLOOKUP($F1863,Main_OG!$D$1:$D$766,Main_OG!AL$1:AL$766,"")</f>
        <v>172021314</v>
      </c>
      <c r="AE1863" s="47">
        <f>_xlfn.XLOOKUP($F1863,Main_OG!$D$1:$D$766,Main_OG!AM$1:AM$766,"")</f>
        <v>14104547</v>
      </c>
      <c r="AF1863" s="48">
        <f>_xlfn.XLOOKUP($F1863,Main_OG!$D$1:$D$766,Main_OG!Z$1:Z$766,"")</f>
        <v>0</v>
      </c>
      <c r="AG1863" s="48">
        <f>_xlfn.XLOOKUP($F1863,Main_OG!$D$1:$D$766,Main_OG!AA$1:AA$766,"")</f>
        <v>2.176146746141439</v>
      </c>
      <c r="AH1863" s="48">
        <f>_xlfn.XLOOKUP($F1863,Main_OG!$D$1:$D$766,Main_OG!AB$1:AB$766,"")</f>
        <v>16.155101142605361</v>
      </c>
      <c r="AI1863" s="48">
        <f>_xlfn.XLOOKUP($F1863,Main_OG!$D$1:$D$766,Main_OG!AC$1:AC$766,"")</f>
        <v>3.3292283805067271</v>
      </c>
      <c r="AJ1863" s="48">
        <f>_xlfn.XLOOKUP($F1863,Main_OG!$D$1:$D$766,Main_OG!AD$1:AD$766,"")</f>
        <v>0.81</v>
      </c>
    </row>
    <row r="1864" spans="2:36" x14ac:dyDescent="0.35">
      <c r="B1864" s="36" t="s">
        <v>2934</v>
      </c>
      <c r="C1864" s="45" t="s">
        <v>799</v>
      </c>
      <c r="D1864" s="45" t="s">
        <v>4468</v>
      </c>
      <c r="E1864" s="36" t="s">
        <v>2918</v>
      </c>
      <c r="F1864" s="36" t="str">
        <f t="shared" si="87"/>
        <v>2019_ND</v>
      </c>
      <c r="G1864" s="45">
        <v>2019</v>
      </c>
      <c r="H1864" s="45">
        <f>_xlfn.XLOOKUP(J1864,Main_OG!$B$1:$B$766,Main_OG!$O$1:$O$766,"")</f>
        <v>0</v>
      </c>
      <c r="I1864" s="45">
        <f>_xlfn.XLOOKUP(F1864,Main_OG!$D$1:$D$766,Main_OG!$J$1:$J$766,"")</f>
        <v>0</v>
      </c>
      <c r="J1864" s="45" t="s">
        <v>799</v>
      </c>
      <c r="K1864" s="45" t="str">
        <f t="shared" si="88"/>
        <v>Northern States Power Co - Minnesota_ND</v>
      </c>
      <c r="L1864" s="45" t="str">
        <f t="shared" si="89"/>
        <v>Northern States Power Co_ND</v>
      </c>
      <c r="M1864" s="45" t="s">
        <v>2989</v>
      </c>
      <c r="N1864" s="45">
        <v>0</v>
      </c>
      <c r="O1864" s="45">
        <v>13232</v>
      </c>
      <c r="P1864" s="45">
        <v>24</v>
      </c>
      <c r="Q1864" s="45">
        <v>81223</v>
      </c>
      <c r="R1864" s="45">
        <v>0</v>
      </c>
      <c r="S1864" s="45">
        <v>1060561</v>
      </c>
      <c r="T1864" s="45">
        <v>370487</v>
      </c>
      <c r="U1864" s="45">
        <v>782124</v>
      </c>
      <c r="V1864" s="45">
        <v>0</v>
      </c>
      <c r="W1864" s="45">
        <v>9.1388142999999999</v>
      </c>
      <c r="X1864" s="45">
        <v>7.0193016000000004</v>
      </c>
      <c r="Y1864" s="45">
        <v>10.048738999999999</v>
      </c>
      <c r="Z1864" s="46">
        <v>59142.3</v>
      </c>
      <c r="AA1864" s="46">
        <v>77439.362911208766</v>
      </c>
      <c r="AB1864" s="47">
        <f>_xlfn.XLOOKUP($F1864,Main_OG!$D$1:$D$766,Main_OG!AJ$1:AJ$766,"")</f>
        <v>41363962</v>
      </c>
      <c r="AC1864" s="47">
        <f>_xlfn.XLOOKUP($F1864,Main_OG!$D$1:$D$766,Main_OG!AK$1:AK$766,"")</f>
        <v>134270</v>
      </c>
      <c r="AD1864" s="47">
        <f>_xlfn.XLOOKUP($F1864,Main_OG!$D$1:$D$766,Main_OG!AL$1:AL$766,"")</f>
        <v>27634620</v>
      </c>
      <c r="AE1864" s="47">
        <f>_xlfn.XLOOKUP($F1864,Main_OG!$D$1:$D$766,Main_OG!AM$1:AM$766,"")</f>
        <v>0</v>
      </c>
      <c r="AF1864" s="48">
        <f>_xlfn.XLOOKUP($F1864,Main_OG!$D$1:$D$766,Main_OG!Z$1:Z$766,"")</f>
        <v>1.83</v>
      </c>
      <c r="AG1864" s="48">
        <f>_xlfn.XLOOKUP($F1864,Main_OG!$D$1:$D$766,Main_OG!AA$1:AA$766,"")</f>
        <v>2.176146746141439</v>
      </c>
      <c r="AH1864" s="48">
        <f>_xlfn.XLOOKUP($F1864,Main_OG!$D$1:$D$766,Main_OG!AB$1:AB$766,"")</f>
        <v>14.49</v>
      </c>
      <c r="AI1864" s="48">
        <f>_xlfn.XLOOKUP($F1864,Main_OG!$D$1:$D$766,Main_OG!AC$1:AC$766,"")</f>
        <v>3.3292283805067271</v>
      </c>
      <c r="AJ1864" s="48">
        <f>_xlfn.XLOOKUP($F1864,Main_OG!$D$1:$D$766,Main_OG!AD$1:AD$766,"")</f>
        <v>0.60296766622862785</v>
      </c>
    </row>
    <row r="1865" spans="2:36" x14ac:dyDescent="0.35">
      <c r="B1865" s="36" t="s">
        <v>2934</v>
      </c>
      <c r="C1865" s="45" t="s">
        <v>847</v>
      </c>
      <c r="D1865" s="45" t="s">
        <v>4468</v>
      </c>
      <c r="E1865" s="36" t="s">
        <v>2918</v>
      </c>
      <c r="F1865" s="36" t="str">
        <f t="shared" si="87"/>
        <v>2019_SD</v>
      </c>
      <c r="G1865" s="45">
        <v>2019</v>
      </c>
      <c r="H1865" s="45">
        <f>_xlfn.XLOOKUP(J1865,Main_OG!$B$1:$B$766,Main_OG!$O$1:$O$766,"")</f>
        <v>0</v>
      </c>
      <c r="I1865" s="45">
        <f>_xlfn.XLOOKUP(F1865,Main_OG!$D$1:$D$766,Main_OG!$J$1:$J$766,"")</f>
        <v>0</v>
      </c>
      <c r="J1865" s="45" t="s">
        <v>847</v>
      </c>
      <c r="K1865" s="45" t="str">
        <f t="shared" si="88"/>
        <v>Northern States Power Co - Minnesota_SD</v>
      </c>
      <c r="L1865" s="45" t="str">
        <f t="shared" si="89"/>
        <v>Northern States Power Co_SD</v>
      </c>
      <c r="M1865" s="45" t="s">
        <v>2990</v>
      </c>
      <c r="N1865" s="45">
        <v>0</v>
      </c>
      <c r="O1865" s="45">
        <v>12394</v>
      </c>
      <c r="P1865" s="45">
        <v>26</v>
      </c>
      <c r="Q1865" s="45">
        <v>83312</v>
      </c>
      <c r="R1865" s="45">
        <v>0</v>
      </c>
      <c r="S1865" s="45">
        <v>998140</v>
      </c>
      <c r="T1865" s="45">
        <v>397097</v>
      </c>
      <c r="U1865" s="45">
        <v>771948</v>
      </c>
      <c r="V1865" s="45">
        <v>0</v>
      </c>
      <c r="W1865" s="45">
        <v>9.7638207000000001</v>
      </c>
      <c r="X1865" s="45">
        <v>7.5951215999999997</v>
      </c>
      <c r="Y1865" s="45">
        <v>11.948900999999999</v>
      </c>
      <c r="Z1865" s="46">
        <v>52360.1</v>
      </c>
      <c r="AA1865" s="46">
        <v>59022.101683299006</v>
      </c>
      <c r="AB1865" s="47">
        <f>_xlfn.XLOOKUP($F1865,Main_OG!$D$1:$D$766,Main_OG!AJ$1:AJ$766,"")</f>
        <v>3261762</v>
      </c>
      <c r="AC1865" s="47">
        <f>_xlfn.XLOOKUP($F1865,Main_OG!$D$1:$D$766,Main_OG!AK$1:AK$766,"")</f>
        <v>66906</v>
      </c>
      <c r="AD1865" s="47">
        <f>_xlfn.XLOOKUP($F1865,Main_OG!$D$1:$D$766,Main_OG!AL$1:AL$766,"")</f>
        <v>18470514</v>
      </c>
      <c r="AE1865" s="47">
        <f>_xlfn.XLOOKUP($F1865,Main_OG!$D$1:$D$766,Main_OG!AM$1:AM$766,"")</f>
        <v>0</v>
      </c>
      <c r="AF1865" s="48">
        <f>_xlfn.XLOOKUP($F1865,Main_OG!$D$1:$D$766,Main_OG!Z$1:Z$766,"")</f>
        <v>0</v>
      </c>
      <c r="AG1865" s="48">
        <f>_xlfn.XLOOKUP($F1865,Main_OG!$D$1:$D$766,Main_OG!AA$1:AA$766,"")</f>
        <v>2.176146746141439</v>
      </c>
      <c r="AH1865" s="48">
        <f>_xlfn.XLOOKUP($F1865,Main_OG!$D$1:$D$766,Main_OG!AB$1:AB$766,"")</f>
        <v>16.155101142605361</v>
      </c>
      <c r="AI1865" s="48">
        <f>_xlfn.XLOOKUP($F1865,Main_OG!$D$1:$D$766,Main_OG!AC$1:AC$766,"")</f>
        <v>3.3292283805067271</v>
      </c>
      <c r="AJ1865" s="48">
        <f>_xlfn.XLOOKUP($F1865,Main_OG!$D$1:$D$766,Main_OG!AD$1:AD$766,"")</f>
        <v>0.60296766622862785</v>
      </c>
    </row>
    <row r="1866" spans="2:36" x14ac:dyDescent="0.35">
      <c r="B1866" s="36" t="s">
        <v>2918</v>
      </c>
      <c r="C1866" s="45" t="s">
        <v>230</v>
      </c>
      <c r="D1866" s="45" t="s">
        <v>4468</v>
      </c>
      <c r="E1866" s="36" t="s">
        <v>2918</v>
      </c>
      <c r="F1866" s="36" t="str">
        <f t="shared" si="87"/>
        <v>2020_MI</v>
      </c>
      <c r="G1866" s="45">
        <v>2020</v>
      </c>
      <c r="H1866" s="45">
        <f>_xlfn.XLOOKUP(J1866,Main_OG!$B$1:$B$766,Main_OG!$O$1:$O$766,"")</f>
        <v>0</v>
      </c>
      <c r="I1866" s="45">
        <f>_xlfn.XLOOKUP(F1866,Main_OG!$D$1:$D$766,Main_OG!$J$1:$J$766,"")</f>
        <v>1</v>
      </c>
      <c r="J1866" s="45" t="s">
        <v>230</v>
      </c>
      <c r="K1866" s="45" t="str">
        <f t="shared" si="88"/>
        <v>Northern States Power Co_MI</v>
      </c>
      <c r="L1866" s="45" t="str">
        <f t="shared" si="89"/>
        <v>Northern States Power Co_MI</v>
      </c>
      <c r="M1866" s="45" t="s">
        <v>2991</v>
      </c>
      <c r="N1866" s="45">
        <v>0</v>
      </c>
      <c r="O1866" s="45">
        <v>1314</v>
      </c>
      <c r="P1866" s="45">
        <v>2</v>
      </c>
      <c r="Q1866" s="45">
        <v>0</v>
      </c>
      <c r="R1866" s="45">
        <v>0</v>
      </c>
      <c r="S1866" s="45">
        <v>46752</v>
      </c>
      <c r="T1866" s="45">
        <v>25645</v>
      </c>
      <c r="U1866" s="45">
        <v>0</v>
      </c>
      <c r="V1866" s="45">
        <v>0</v>
      </c>
      <c r="W1866" s="45">
        <v>11.161662</v>
      </c>
      <c r="X1866" s="45">
        <v>6.5973873999999997</v>
      </c>
      <c r="Y1866" s="45">
        <v>0</v>
      </c>
      <c r="Z1866" s="46">
        <v>502483.7</v>
      </c>
      <c r="AA1866" s="46">
        <v>50367.590085732932</v>
      </c>
      <c r="AB1866" s="47">
        <f>_xlfn.XLOOKUP($F1866,Main_OG!$D$1:$D$766,Main_OG!AJ$1:AJ$766,"")</f>
        <v>31781102</v>
      </c>
      <c r="AC1866" s="47">
        <f>_xlfn.XLOOKUP($F1866,Main_OG!$D$1:$D$766,Main_OG!AK$1:AK$766,"")</f>
        <v>4699362</v>
      </c>
      <c r="AD1866" s="47">
        <f>_xlfn.XLOOKUP($F1866,Main_OG!$D$1:$D$766,Main_OG!AL$1:AL$766,"")</f>
        <v>556237194</v>
      </c>
      <c r="AE1866" s="47">
        <f>_xlfn.XLOOKUP($F1866,Main_OG!$D$1:$D$766,Main_OG!AM$1:AM$766,"")</f>
        <v>0</v>
      </c>
      <c r="AF1866" s="48">
        <f>_xlfn.XLOOKUP($F1866,Main_OG!$D$1:$D$766,Main_OG!Z$1:Z$766,"")</f>
        <v>0</v>
      </c>
      <c r="AG1866" s="48">
        <f>_xlfn.XLOOKUP($F1866,Main_OG!$D$1:$D$766,Main_OG!AA$1:AA$766,"")</f>
        <v>2.127327759928813</v>
      </c>
      <c r="AH1866" s="48">
        <f>_xlfn.XLOOKUP($F1866,Main_OG!$D$1:$D$766,Main_OG!AB$1:AB$766,"")</f>
        <v>12.535325193609101</v>
      </c>
      <c r="AI1866" s="48">
        <f>_xlfn.XLOOKUP($F1866,Main_OG!$D$1:$D$766,Main_OG!AC$1:AC$766,"")</f>
        <v>2.0299999999999998</v>
      </c>
      <c r="AJ1866" s="48">
        <f>_xlfn.XLOOKUP($F1866,Main_OG!$D$1:$D$766,Main_OG!AD$1:AD$766,"")</f>
        <v>0.51</v>
      </c>
    </row>
    <row r="1867" spans="2:36" x14ac:dyDescent="0.35">
      <c r="B1867" s="36" t="s">
        <v>2918</v>
      </c>
      <c r="C1867" s="45" t="s">
        <v>351</v>
      </c>
      <c r="D1867" s="45" t="s">
        <v>4468</v>
      </c>
      <c r="E1867" s="36" t="s">
        <v>2918</v>
      </c>
      <c r="F1867" s="36" t="str">
        <f t="shared" si="87"/>
        <v>2020_WI</v>
      </c>
      <c r="G1867" s="45">
        <v>2020</v>
      </c>
      <c r="H1867" s="45">
        <f>_xlfn.XLOOKUP(J1867,Main_OG!$B$1:$B$766,Main_OG!$O$1:$O$766,"")</f>
        <v>0</v>
      </c>
      <c r="I1867" s="45">
        <f>_xlfn.XLOOKUP(F1867,Main_OG!$D$1:$D$766,Main_OG!$J$1:$J$766,"")</f>
        <v>0</v>
      </c>
      <c r="J1867" s="45" t="s">
        <v>351</v>
      </c>
      <c r="K1867" s="45" t="str">
        <f t="shared" si="88"/>
        <v>Northern States Power Co_WI</v>
      </c>
      <c r="L1867" s="45" t="str">
        <f t="shared" si="89"/>
        <v>Northern States Power Co_WI</v>
      </c>
      <c r="M1867" s="45" t="s">
        <v>2992</v>
      </c>
      <c r="N1867" s="45">
        <v>0</v>
      </c>
      <c r="O1867" s="45">
        <v>40496</v>
      </c>
      <c r="P1867" s="45">
        <v>124</v>
      </c>
      <c r="Q1867" s="45">
        <v>0</v>
      </c>
      <c r="R1867" s="45">
        <v>0</v>
      </c>
      <c r="S1867" s="45">
        <v>2681928</v>
      </c>
      <c r="T1867" s="45">
        <v>1886790</v>
      </c>
      <c r="U1867" s="45">
        <v>0</v>
      </c>
      <c r="V1867" s="45">
        <v>0</v>
      </c>
      <c r="W1867" s="45">
        <v>10.102296000000001</v>
      </c>
      <c r="X1867" s="45">
        <v>7.5412844000000003</v>
      </c>
      <c r="Y1867" s="45">
        <v>0</v>
      </c>
      <c r="Z1867" s="46">
        <v>322972.7</v>
      </c>
      <c r="AA1867" s="46">
        <v>55365.508384040768</v>
      </c>
      <c r="AB1867" s="47">
        <f>_xlfn.XLOOKUP($F1867,Main_OG!$D$1:$D$766,Main_OG!AJ$1:AJ$766,"")</f>
        <v>26673724</v>
      </c>
      <c r="AC1867" s="47">
        <f>_xlfn.XLOOKUP($F1867,Main_OG!$D$1:$D$766,Main_OG!AK$1:AK$766,"")</f>
        <v>482682</v>
      </c>
      <c r="AD1867" s="47">
        <f>_xlfn.XLOOKUP($F1867,Main_OG!$D$1:$D$766,Main_OG!AL$1:AL$766,"")</f>
        <v>320593422</v>
      </c>
      <c r="AE1867" s="47">
        <f>_xlfn.XLOOKUP($F1867,Main_OG!$D$1:$D$766,Main_OG!AM$1:AM$766,"")</f>
        <v>0</v>
      </c>
      <c r="AF1867" s="48">
        <f>_xlfn.XLOOKUP($F1867,Main_OG!$D$1:$D$766,Main_OG!Z$1:Z$766,"")</f>
        <v>0</v>
      </c>
      <c r="AG1867" s="48">
        <f>_xlfn.XLOOKUP($F1867,Main_OG!$D$1:$D$766,Main_OG!AA$1:AA$766,"")</f>
        <v>2.127327759928813</v>
      </c>
      <c r="AH1867" s="48">
        <f>_xlfn.XLOOKUP($F1867,Main_OG!$D$1:$D$766,Main_OG!AB$1:AB$766,"")</f>
        <v>9.1199999999999992</v>
      </c>
      <c r="AI1867" s="48">
        <f>_xlfn.XLOOKUP($F1867,Main_OG!$D$1:$D$766,Main_OG!AC$1:AC$766,"")</f>
        <v>2.8422150630003218</v>
      </c>
      <c r="AJ1867" s="48">
        <f>_xlfn.XLOOKUP($F1867,Main_OG!$D$1:$D$766,Main_OG!AD$1:AD$766,"")</f>
        <v>0.62</v>
      </c>
    </row>
    <row r="1868" spans="2:36" x14ac:dyDescent="0.35">
      <c r="B1868" s="36" t="s">
        <v>2934</v>
      </c>
      <c r="C1868" s="45" t="s">
        <v>318</v>
      </c>
      <c r="D1868" s="45" t="s">
        <v>4468</v>
      </c>
      <c r="E1868" s="36" t="s">
        <v>2918</v>
      </c>
      <c r="F1868" s="36" t="str">
        <f t="shared" si="87"/>
        <v>2020_MN</v>
      </c>
      <c r="G1868" s="45">
        <v>2020</v>
      </c>
      <c r="H1868" s="45">
        <f>_xlfn.XLOOKUP(J1868,Main_OG!$B$1:$B$766,Main_OG!$O$1:$O$766,"")</f>
        <v>0</v>
      </c>
      <c r="I1868" s="45">
        <f>_xlfn.XLOOKUP(F1868,Main_OG!$D$1:$D$766,Main_OG!$J$1:$J$766,"")</f>
        <v>1</v>
      </c>
      <c r="J1868" s="45" t="s">
        <v>318</v>
      </c>
      <c r="K1868" s="45" t="str">
        <f t="shared" si="88"/>
        <v>Northern States Power Co - Minnesota_MN</v>
      </c>
      <c r="L1868" s="45" t="str">
        <f t="shared" si="89"/>
        <v>Northern States Power Co_MN</v>
      </c>
      <c r="M1868" s="45" t="s">
        <v>2993</v>
      </c>
      <c r="N1868" s="45">
        <v>1</v>
      </c>
      <c r="O1868" s="45">
        <v>141360</v>
      </c>
      <c r="P1868" s="45">
        <v>502</v>
      </c>
      <c r="Q1868" s="45">
        <v>0</v>
      </c>
      <c r="R1868" s="45">
        <v>20410</v>
      </c>
      <c r="S1868" s="45">
        <v>12082902</v>
      </c>
      <c r="T1868" s="45">
        <v>7004313</v>
      </c>
      <c r="U1868" s="45">
        <v>0</v>
      </c>
      <c r="V1868" s="45">
        <v>9.4042136000000003</v>
      </c>
      <c r="W1868" s="45">
        <v>10.494408</v>
      </c>
      <c r="X1868" s="45">
        <v>7.9752746999999999</v>
      </c>
      <c r="Y1868" s="45">
        <v>0</v>
      </c>
      <c r="Z1868" s="46">
        <v>358127.2</v>
      </c>
      <c r="AA1868" s="46">
        <v>63319.727963322963</v>
      </c>
      <c r="AB1868" s="47">
        <f>_xlfn.XLOOKUP($F1868,Main_OG!$D$1:$D$766,Main_OG!AJ$1:AJ$766,"")</f>
        <v>16562016</v>
      </c>
      <c r="AC1868" s="47">
        <f>_xlfn.XLOOKUP($F1868,Main_OG!$D$1:$D$766,Main_OG!AK$1:AK$766,"")</f>
        <v>109242</v>
      </c>
      <c r="AD1868" s="47">
        <f>_xlfn.XLOOKUP($F1868,Main_OG!$D$1:$D$766,Main_OG!AL$1:AL$766,"")</f>
        <v>161233214</v>
      </c>
      <c r="AE1868" s="47">
        <f>_xlfn.XLOOKUP($F1868,Main_OG!$D$1:$D$766,Main_OG!AM$1:AM$766,"")</f>
        <v>0</v>
      </c>
      <c r="AF1868" s="48">
        <f>_xlfn.XLOOKUP($F1868,Main_OG!$D$1:$D$766,Main_OG!Z$1:Z$766,"")</f>
        <v>0</v>
      </c>
      <c r="AG1868" s="48">
        <f>_xlfn.XLOOKUP($F1868,Main_OG!$D$1:$D$766,Main_OG!AA$1:AA$766,"")</f>
        <v>2.127327759928813</v>
      </c>
      <c r="AH1868" s="48">
        <f>_xlfn.XLOOKUP($F1868,Main_OG!$D$1:$D$766,Main_OG!AB$1:AB$766,"")</f>
        <v>12.535325193609101</v>
      </c>
      <c r="AI1868" s="48">
        <f>_xlfn.XLOOKUP($F1868,Main_OG!$D$1:$D$766,Main_OG!AC$1:AC$766,"")</f>
        <v>2.8422150630003218</v>
      </c>
      <c r="AJ1868" s="48">
        <f>_xlfn.XLOOKUP($F1868,Main_OG!$D$1:$D$766,Main_OG!AD$1:AD$766,"")</f>
        <v>0.5848556097000881</v>
      </c>
    </row>
    <row r="1869" spans="2:36" x14ac:dyDescent="0.35">
      <c r="B1869" s="36" t="s">
        <v>2934</v>
      </c>
      <c r="C1869" s="45" t="s">
        <v>799</v>
      </c>
      <c r="D1869" s="45" t="s">
        <v>4468</v>
      </c>
      <c r="E1869" s="36" t="s">
        <v>2918</v>
      </c>
      <c r="F1869" s="36" t="str">
        <f t="shared" si="87"/>
        <v>2020_ND</v>
      </c>
      <c r="G1869" s="45">
        <v>2020</v>
      </c>
      <c r="H1869" s="45">
        <f>_xlfn.XLOOKUP(J1869,Main_OG!$B$1:$B$766,Main_OG!$O$1:$O$766,"")</f>
        <v>0</v>
      </c>
      <c r="I1869" s="45">
        <f>_xlfn.XLOOKUP(F1869,Main_OG!$D$1:$D$766,Main_OG!$J$1:$J$766,"")</f>
        <v>0</v>
      </c>
      <c r="J1869" s="45" t="s">
        <v>799</v>
      </c>
      <c r="K1869" s="45" t="str">
        <f t="shared" si="88"/>
        <v>Northern States Power Co - Minnesota_ND</v>
      </c>
      <c r="L1869" s="45" t="str">
        <f t="shared" si="89"/>
        <v>Northern States Power Co_ND</v>
      </c>
      <c r="M1869" s="45" t="s">
        <v>2994</v>
      </c>
      <c r="N1869" s="45">
        <v>0</v>
      </c>
      <c r="O1869" s="45">
        <v>13200</v>
      </c>
      <c r="P1869" s="45">
        <v>24</v>
      </c>
      <c r="Q1869" s="45">
        <v>0</v>
      </c>
      <c r="R1869" s="45">
        <v>0</v>
      </c>
      <c r="S1869" s="45">
        <v>1006315</v>
      </c>
      <c r="T1869" s="45">
        <v>342142</v>
      </c>
      <c r="U1869" s="45">
        <v>0</v>
      </c>
      <c r="V1869" s="45">
        <v>0</v>
      </c>
      <c r="W1869" s="45">
        <v>9.3136641999999998</v>
      </c>
      <c r="X1869" s="45">
        <v>7.3564777000000001</v>
      </c>
      <c r="Y1869" s="45">
        <v>0</v>
      </c>
      <c r="Z1869" s="46">
        <v>55699.1</v>
      </c>
      <c r="AA1869" s="46">
        <v>72787.967967549368</v>
      </c>
      <c r="AB1869" s="47">
        <f>_xlfn.XLOOKUP($F1869,Main_OG!$D$1:$D$766,Main_OG!AJ$1:AJ$766,"")</f>
        <v>40148888</v>
      </c>
      <c r="AC1869" s="47">
        <f>_xlfn.XLOOKUP($F1869,Main_OG!$D$1:$D$766,Main_OG!AK$1:AK$766,"")</f>
        <v>122910</v>
      </c>
      <c r="AD1869" s="47">
        <f>_xlfn.XLOOKUP($F1869,Main_OG!$D$1:$D$766,Main_OG!AL$1:AL$766,"")</f>
        <v>27585728</v>
      </c>
      <c r="AE1869" s="47">
        <f>_xlfn.XLOOKUP($F1869,Main_OG!$D$1:$D$766,Main_OG!AM$1:AM$766,"")</f>
        <v>0</v>
      </c>
      <c r="AF1869" s="48">
        <f>_xlfn.XLOOKUP($F1869,Main_OG!$D$1:$D$766,Main_OG!Z$1:Z$766,"")</f>
        <v>0</v>
      </c>
      <c r="AG1869" s="48">
        <f>_xlfn.XLOOKUP($F1869,Main_OG!$D$1:$D$766,Main_OG!AA$1:AA$766,"")</f>
        <v>2.127327759928813</v>
      </c>
      <c r="AH1869" s="48">
        <f>_xlfn.XLOOKUP($F1869,Main_OG!$D$1:$D$766,Main_OG!AB$1:AB$766,"")</f>
        <v>12.535325193609101</v>
      </c>
      <c r="AI1869" s="48">
        <f>_xlfn.XLOOKUP($F1869,Main_OG!$D$1:$D$766,Main_OG!AC$1:AC$766,"")</f>
        <v>2.8422150630003218</v>
      </c>
      <c r="AJ1869" s="48">
        <f>_xlfn.XLOOKUP($F1869,Main_OG!$D$1:$D$766,Main_OG!AD$1:AD$766,"")</f>
        <v>0.5848556097000881</v>
      </c>
    </row>
    <row r="1870" spans="2:36" x14ac:dyDescent="0.35">
      <c r="B1870" s="36" t="s">
        <v>2934</v>
      </c>
      <c r="C1870" s="45" t="s">
        <v>847</v>
      </c>
      <c r="D1870" s="45" t="s">
        <v>4468</v>
      </c>
      <c r="E1870" s="36" t="s">
        <v>2918</v>
      </c>
      <c r="F1870" s="36" t="str">
        <f t="shared" si="87"/>
        <v>2020_SD</v>
      </c>
      <c r="G1870" s="45">
        <v>2020</v>
      </c>
      <c r="H1870" s="45">
        <f>_xlfn.XLOOKUP(J1870,Main_OG!$B$1:$B$766,Main_OG!$O$1:$O$766,"")</f>
        <v>0</v>
      </c>
      <c r="I1870" s="45">
        <f>_xlfn.XLOOKUP(F1870,Main_OG!$D$1:$D$766,Main_OG!$J$1:$J$766,"")</f>
        <v>0</v>
      </c>
      <c r="J1870" s="45" t="s">
        <v>847</v>
      </c>
      <c r="K1870" s="45" t="str">
        <f t="shared" si="88"/>
        <v>Northern States Power Co - Minnesota_SD</v>
      </c>
      <c r="L1870" s="45" t="str">
        <f t="shared" si="89"/>
        <v>Northern States Power Co_SD</v>
      </c>
      <c r="M1870" s="45" t="s">
        <v>2995</v>
      </c>
      <c r="N1870" s="45">
        <v>0</v>
      </c>
      <c r="O1870" s="45">
        <v>12528</v>
      </c>
      <c r="P1870" s="45">
        <v>26</v>
      </c>
      <c r="Q1870" s="45">
        <v>0</v>
      </c>
      <c r="R1870" s="45">
        <v>0</v>
      </c>
      <c r="S1870" s="45">
        <v>972326</v>
      </c>
      <c r="T1870" s="45">
        <v>379186</v>
      </c>
      <c r="U1870" s="45">
        <v>0</v>
      </c>
      <c r="V1870" s="45">
        <v>0</v>
      </c>
      <c r="W1870" s="45">
        <v>9.5601681000000003</v>
      </c>
      <c r="X1870" s="45">
        <v>7.6421070000000002</v>
      </c>
      <c r="Y1870" s="45">
        <v>0</v>
      </c>
      <c r="Z1870" s="46">
        <v>52692.1</v>
      </c>
      <c r="AA1870" s="46">
        <v>59092.530122643795</v>
      </c>
      <c r="AB1870" s="47">
        <f>_xlfn.XLOOKUP($F1870,Main_OG!$D$1:$D$766,Main_OG!AJ$1:AJ$766,"")</f>
        <v>2083800</v>
      </c>
      <c r="AC1870" s="47">
        <f>_xlfn.XLOOKUP($F1870,Main_OG!$D$1:$D$766,Main_OG!AK$1:AK$766,"")</f>
        <v>37298</v>
      </c>
      <c r="AD1870" s="47">
        <f>_xlfn.XLOOKUP($F1870,Main_OG!$D$1:$D$766,Main_OG!AL$1:AL$766,"")</f>
        <v>17808588</v>
      </c>
      <c r="AE1870" s="47">
        <f>_xlfn.XLOOKUP($F1870,Main_OG!$D$1:$D$766,Main_OG!AM$1:AM$766,"")</f>
        <v>0</v>
      </c>
      <c r="AF1870" s="48">
        <f>_xlfn.XLOOKUP($F1870,Main_OG!$D$1:$D$766,Main_OG!Z$1:Z$766,"")</f>
        <v>0</v>
      </c>
      <c r="AG1870" s="48">
        <f>_xlfn.XLOOKUP($F1870,Main_OG!$D$1:$D$766,Main_OG!AA$1:AA$766,"")</f>
        <v>2.127327759928813</v>
      </c>
      <c r="AH1870" s="48">
        <f>_xlfn.XLOOKUP($F1870,Main_OG!$D$1:$D$766,Main_OG!AB$1:AB$766,"")</f>
        <v>12.535325193609101</v>
      </c>
      <c r="AI1870" s="48">
        <f>_xlfn.XLOOKUP($F1870,Main_OG!$D$1:$D$766,Main_OG!AC$1:AC$766,"")</f>
        <v>2.8422150630003218</v>
      </c>
      <c r="AJ1870" s="48">
        <f>_xlfn.XLOOKUP($F1870,Main_OG!$D$1:$D$766,Main_OG!AD$1:AD$766,"")</f>
        <v>0.5848556097000881</v>
      </c>
    </row>
    <row r="1871" spans="2:36" x14ac:dyDescent="0.35">
      <c r="B1871" s="36" t="s">
        <v>2996</v>
      </c>
      <c r="C1871" s="45" t="s">
        <v>858</v>
      </c>
      <c r="D1871" s="45" t="s">
        <v>4476</v>
      </c>
      <c r="E1871" s="36" t="s">
        <v>2996</v>
      </c>
      <c r="F1871" s="36" t="str">
        <f t="shared" si="87"/>
        <v>2008_MT</v>
      </c>
      <c r="G1871" s="45">
        <v>2008</v>
      </c>
      <c r="H1871" s="45">
        <f>_xlfn.XLOOKUP(J1871,Main_OG!$B$1:$B$766,Main_OG!$O$1:$O$766,"")</f>
        <v>0</v>
      </c>
      <c r="I1871" s="45">
        <f>_xlfn.XLOOKUP(F1871,Main_OG!$D$1:$D$766,Main_OG!$J$1:$J$766,"")</f>
        <v>0</v>
      </c>
      <c r="J1871" s="45" t="s">
        <v>858</v>
      </c>
      <c r="K1871" s="45" t="str">
        <f t="shared" si="88"/>
        <v>NorthWestern Corporation_MT</v>
      </c>
      <c r="L1871" s="45" t="str">
        <f t="shared" si="89"/>
        <v>NorthWestern Corporation_MT</v>
      </c>
      <c r="M1871" s="45" t="s">
        <v>2997</v>
      </c>
      <c r="N1871" s="45">
        <v>0</v>
      </c>
      <c r="O1871" s="45">
        <v>62895</v>
      </c>
      <c r="P1871" s="45">
        <v>1352</v>
      </c>
      <c r="Q1871" s="45">
        <v>265912</v>
      </c>
      <c r="R1871" s="45">
        <v>0</v>
      </c>
      <c r="S1871" s="45">
        <v>3071000</v>
      </c>
      <c r="T1871" s="45">
        <v>545673</v>
      </c>
      <c r="U1871" s="45">
        <v>2282897</v>
      </c>
      <c r="V1871" s="45">
        <v>0</v>
      </c>
      <c r="W1871" s="45">
        <v>9.6999999999999993</v>
      </c>
      <c r="X1871" s="45">
        <v>7.5</v>
      </c>
      <c r="Y1871" s="45">
        <v>10.37</v>
      </c>
      <c r="Z1871" s="46">
        <v>42049.3</v>
      </c>
      <c r="AA1871" s="46">
        <v>43064.987735747607</v>
      </c>
      <c r="AB1871" s="47">
        <f>_xlfn.XLOOKUP($F1871,Main_OG!$D$1:$D$766,Main_OG!AJ$1:AJ$766,"")</f>
        <v>24023134</v>
      </c>
      <c r="AC1871" s="47">
        <f>_xlfn.XLOOKUP($F1871,Main_OG!$D$1:$D$766,Main_OG!AK$1:AK$766,"")</f>
        <v>1618344</v>
      </c>
      <c r="AD1871" s="47">
        <f>_xlfn.XLOOKUP($F1871,Main_OG!$D$1:$D$766,Main_OG!AL$1:AL$766,"")</f>
        <v>1146150</v>
      </c>
      <c r="AE1871" s="47">
        <f>_xlfn.XLOOKUP($F1871,Main_OG!$D$1:$D$766,Main_OG!AM$1:AM$766,"")</f>
        <v>0</v>
      </c>
      <c r="AF1871" s="48">
        <f>_xlfn.XLOOKUP($F1871,Main_OG!$D$1:$D$766,Main_OG!Z$1:Z$766,"")</f>
        <v>0</v>
      </c>
      <c r="AG1871" s="48">
        <f>_xlfn.XLOOKUP($F1871,Main_OG!$D$1:$D$766,Main_OG!AA$1:AA$766,"")</f>
        <v>1.34</v>
      </c>
      <c r="AH1871" s="48">
        <f>_xlfn.XLOOKUP($F1871,Main_OG!$D$1:$D$766,Main_OG!AB$1:AB$766,"")</f>
        <v>20.63</v>
      </c>
      <c r="AI1871" s="48">
        <f>_xlfn.XLOOKUP($F1871,Main_OG!$D$1:$D$766,Main_OG!AC$1:AC$766,"")</f>
        <v>9.1182546074696553</v>
      </c>
      <c r="AJ1871" s="48">
        <f>_xlfn.XLOOKUP($F1871,Main_OG!$D$1:$D$766,Main_OG!AD$1:AD$766,"")</f>
        <v>0.68330088246943577</v>
      </c>
    </row>
    <row r="1872" spans="2:36" x14ac:dyDescent="0.35">
      <c r="B1872" s="36" t="s">
        <v>2996</v>
      </c>
      <c r="C1872" s="45" t="s">
        <v>886</v>
      </c>
      <c r="D1872" s="45" t="s">
        <v>4476</v>
      </c>
      <c r="E1872" s="36" t="s">
        <v>2996</v>
      </c>
      <c r="F1872" s="36" t="str">
        <f t="shared" si="87"/>
        <v>2008_WY</v>
      </c>
      <c r="G1872" s="45">
        <v>2008</v>
      </c>
      <c r="H1872" s="45">
        <f>_xlfn.XLOOKUP(J1872,Main_OG!$B$1:$B$766,Main_OG!$O$1:$O$766,"")</f>
        <v>0</v>
      </c>
      <c r="I1872" s="45">
        <f>_xlfn.XLOOKUP(F1872,Main_OG!$D$1:$D$766,Main_OG!$J$1:$J$766,"")</f>
        <v>0</v>
      </c>
      <c r="J1872" s="45" t="s">
        <v>886</v>
      </c>
      <c r="K1872" s="45" t="str">
        <f t="shared" si="88"/>
        <v>NorthWestern Corporation_WY</v>
      </c>
      <c r="L1872" s="45" t="str">
        <f t="shared" si="89"/>
        <v>NorthWestern Corporation_WY</v>
      </c>
      <c r="M1872" s="45" t="s">
        <v>2998</v>
      </c>
      <c r="N1872" s="45">
        <v>0</v>
      </c>
      <c r="O1872" s="45">
        <v>305</v>
      </c>
      <c r="P1872" s="45">
        <v>0</v>
      </c>
      <c r="Q1872" s="45">
        <v>172</v>
      </c>
      <c r="R1872" s="45">
        <v>0</v>
      </c>
      <c r="S1872" s="45">
        <v>24016</v>
      </c>
      <c r="T1872" s="45">
        <v>0</v>
      </c>
      <c r="U1872" s="45">
        <v>1499</v>
      </c>
      <c r="V1872" s="45">
        <v>0</v>
      </c>
      <c r="W1872" s="45">
        <v>13.38</v>
      </c>
      <c r="X1872" s="45">
        <v>0</v>
      </c>
      <c r="Y1872" s="45">
        <v>10.41</v>
      </c>
      <c r="Z1872" s="46">
        <v>41641.199999999997</v>
      </c>
      <c r="AA1872" s="46">
        <v>76259.928247409087</v>
      </c>
      <c r="AB1872" s="47">
        <f>_xlfn.XLOOKUP($F1872,Main_OG!$D$1:$D$766,Main_OG!AJ$1:AJ$766,"")</f>
        <v>53856414</v>
      </c>
      <c r="AC1872" s="47">
        <f>_xlfn.XLOOKUP($F1872,Main_OG!$D$1:$D$766,Main_OG!AK$1:AK$766,"")</f>
        <v>159170</v>
      </c>
      <c r="AD1872" s="47">
        <f>_xlfn.XLOOKUP($F1872,Main_OG!$D$1:$D$766,Main_OG!AL$1:AL$766,"")</f>
        <v>6636358</v>
      </c>
      <c r="AE1872" s="47">
        <f>_xlfn.XLOOKUP($F1872,Main_OG!$D$1:$D$766,Main_OG!AM$1:AM$766,"")</f>
        <v>0</v>
      </c>
      <c r="AF1872" s="48">
        <f>_xlfn.XLOOKUP($F1872,Main_OG!$D$1:$D$766,Main_OG!Z$1:Z$766,"")</f>
        <v>0</v>
      </c>
      <c r="AG1872" s="48">
        <f>_xlfn.XLOOKUP($F1872,Main_OG!$D$1:$D$766,Main_OG!AA$1:AA$766,"")</f>
        <v>1.1499999999999999</v>
      </c>
      <c r="AH1872" s="48">
        <f>_xlfn.XLOOKUP($F1872,Main_OG!$D$1:$D$766,Main_OG!AB$1:AB$766,"")</f>
        <v>22.63</v>
      </c>
      <c r="AI1872" s="48">
        <f>_xlfn.XLOOKUP($F1872,Main_OG!$D$1:$D$766,Main_OG!AC$1:AC$766,"")</f>
        <v>7.44</v>
      </c>
      <c r="AJ1872" s="48">
        <f>_xlfn.XLOOKUP($F1872,Main_OG!$D$1:$D$766,Main_OG!AD$1:AD$766,"")</f>
        <v>0.68330088246943577</v>
      </c>
    </row>
    <row r="1873" spans="2:36" x14ac:dyDescent="0.35">
      <c r="B1873" s="36" t="s">
        <v>2996</v>
      </c>
      <c r="C1873" s="45" t="s">
        <v>858</v>
      </c>
      <c r="D1873" s="45" t="s">
        <v>4476</v>
      </c>
      <c r="E1873" s="36" t="s">
        <v>2996</v>
      </c>
      <c r="F1873" s="36" t="str">
        <f t="shared" si="87"/>
        <v>2009_MT</v>
      </c>
      <c r="G1873" s="45">
        <v>2009</v>
      </c>
      <c r="H1873" s="45">
        <f>_xlfn.XLOOKUP(J1873,Main_OG!$B$1:$B$766,Main_OG!$O$1:$O$766,"")</f>
        <v>0</v>
      </c>
      <c r="I1873" s="45">
        <f>_xlfn.XLOOKUP(F1873,Main_OG!$D$1:$D$766,Main_OG!$J$1:$J$766,"")</f>
        <v>0</v>
      </c>
      <c r="J1873" s="45" t="s">
        <v>858</v>
      </c>
      <c r="K1873" s="45" t="str">
        <f t="shared" si="88"/>
        <v>NorthWestern Corporation_MT</v>
      </c>
      <c r="L1873" s="45" t="str">
        <f t="shared" si="89"/>
        <v>NorthWestern Corporation_MT</v>
      </c>
      <c r="M1873" s="45" t="s">
        <v>2999</v>
      </c>
      <c r="N1873" s="45">
        <v>0</v>
      </c>
      <c r="O1873" s="45">
        <v>63736</v>
      </c>
      <c r="P1873" s="45">
        <v>1489</v>
      </c>
      <c r="Q1873" s="45">
        <v>268306</v>
      </c>
      <c r="R1873" s="45">
        <v>0</v>
      </c>
      <c r="S1873" s="45">
        <v>3041402</v>
      </c>
      <c r="T1873" s="45">
        <v>438179</v>
      </c>
      <c r="U1873" s="45">
        <v>2315297</v>
      </c>
      <c r="V1873" s="45">
        <v>0</v>
      </c>
      <c r="W1873" s="45">
        <v>9.16</v>
      </c>
      <c r="X1873" s="45">
        <v>6.97</v>
      </c>
      <c r="Y1873" s="45">
        <v>9.61</v>
      </c>
      <c r="Z1873" s="46">
        <v>40938.400000000001</v>
      </c>
      <c r="AA1873" s="46">
        <v>41604.826104542561</v>
      </c>
      <c r="AB1873" s="47">
        <f>_xlfn.XLOOKUP($F1873,Main_OG!$D$1:$D$766,Main_OG!AJ$1:AJ$766,"")</f>
        <v>20302444</v>
      </c>
      <c r="AC1873" s="47">
        <f>_xlfn.XLOOKUP($F1873,Main_OG!$D$1:$D$766,Main_OG!AK$1:AK$766,"")</f>
        <v>1855238</v>
      </c>
      <c r="AD1873" s="47">
        <f>_xlfn.XLOOKUP($F1873,Main_OG!$D$1:$D$766,Main_OG!AL$1:AL$766,"")</f>
        <v>1543170</v>
      </c>
      <c r="AE1873" s="47">
        <f>_xlfn.XLOOKUP($F1873,Main_OG!$D$1:$D$766,Main_OG!AM$1:AM$766,"")</f>
        <v>0</v>
      </c>
      <c r="AF1873" s="48">
        <f>_xlfn.XLOOKUP($F1873,Main_OG!$D$1:$D$766,Main_OG!Z$1:Z$766,"")</f>
        <v>0</v>
      </c>
      <c r="AG1873" s="48">
        <f>_xlfn.XLOOKUP($F1873,Main_OG!$D$1:$D$766,Main_OG!AA$1:AA$766,"")</f>
        <v>1.37</v>
      </c>
      <c r="AH1873" s="48">
        <f>_xlfn.XLOOKUP($F1873,Main_OG!$D$1:$D$766,Main_OG!AB$1:AB$766,"")</f>
        <v>12.74</v>
      </c>
      <c r="AI1873" s="48">
        <f>_xlfn.XLOOKUP($F1873,Main_OG!$D$1:$D$766,Main_OG!AC$1:AC$766,"")</f>
        <v>4.5973007921271787</v>
      </c>
      <c r="AJ1873" s="48">
        <f>_xlfn.XLOOKUP($F1873,Main_OG!$D$1:$D$766,Main_OG!AD$1:AD$766,"")</f>
        <v>0.68314474405108627</v>
      </c>
    </row>
    <row r="1874" spans="2:36" x14ac:dyDescent="0.35">
      <c r="B1874" s="36" t="s">
        <v>2996</v>
      </c>
      <c r="C1874" s="45" t="s">
        <v>886</v>
      </c>
      <c r="D1874" s="45" t="s">
        <v>4476</v>
      </c>
      <c r="E1874" s="36" t="s">
        <v>2996</v>
      </c>
      <c r="F1874" s="36" t="str">
        <f t="shared" si="87"/>
        <v>2009_WY</v>
      </c>
      <c r="G1874" s="45">
        <v>2009</v>
      </c>
      <c r="H1874" s="45">
        <f>_xlfn.XLOOKUP(J1874,Main_OG!$B$1:$B$766,Main_OG!$O$1:$O$766,"")</f>
        <v>0</v>
      </c>
      <c r="I1874" s="45">
        <f>_xlfn.XLOOKUP(F1874,Main_OG!$D$1:$D$766,Main_OG!$J$1:$J$766,"")</f>
        <v>0</v>
      </c>
      <c r="J1874" s="45" t="s">
        <v>886</v>
      </c>
      <c r="K1874" s="45" t="str">
        <f t="shared" si="88"/>
        <v>NorthWestern Corporation_WY</v>
      </c>
      <c r="L1874" s="45" t="str">
        <f t="shared" si="89"/>
        <v>NorthWestern Corporation_WY</v>
      </c>
      <c r="M1874" s="45" t="s">
        <v>3000</v>
      </c>
      <c r="N1874" s="45">
        <v>0</v>
      </c>
      <c r="O1874" s="45">
        <v>308</v>
      </c>
      <c r="P1874" s="45">
        <v>0</v>
      </c>
      <c r="Q1874" s="45">
        <v>171</v>
      </c>
      <c r="R1874" s="45">
        <v>0</v>
      </c>
      <c r="S1874" s="45">
        <v>23721</v>
      </c>
      <c r="T1874" s="45">
        <v>0</v>
      </c>
      <c r="U1874" s="45">
        <v>1536</v>
      </c>
      <c r="V1874" s="45">
        <v>0</v>
      </c>
      <c r="W1874" s="45">
        <v>13.32</v>
      </c>
      <c r="X1874" s="45">
        <v>0</v>
      </c>
      <c r="Y1874" s="45">
        <v>9.7200000000000006</v>
      </c>
      <c r="Z1874" s="46">
        <v>40599.599999999999</v>
      </c>
      <c r="AA1874" s="46">
        <v>72518.580836686902</v>
      </c>
      <c r="AB1874" s="47">
        <f>_xlfn.XLOOKUP($F1874,Main_OG!$D$1:$D$766,Main_OG!AJ$1:AJ$766,"")</f>
        <v>51084784</v>
      </c>
      <c r="AC1874" s="47">
        <f>_xlfn.XLOOKUP($F1874,Main_OG!$D$1:$D$766,Main_OG!AK$1:AK$766,"")</f>
        <v>182864</v>
      </c>
      <c r="AD1874" s="47">
        <f>_xlfn.XLOOKUP($F1874,Main_OG!$D$1:$D$766,Main_OG!AL$1:AL$766,"")</f>
        <v>6517656</v>
      </c>
      <c r="AE1874" s="47">
        <f>_xlfn.XLOOKUP($F1874,Main_OG!$D$1:$D$766,Main_OG!AM$1:AM$766,"")</f>
        <v>0</v>
      </c>
      <c r="AF1874" s="48">
        <f>_xlfn.XLOOKUP($F1874,Main_OG!$D$1:$D$766,Main_OG!Z$1:Z$766,"")</f>
        <v>0</v>
      </c>
      <c r="AG1874" s="48">
        <f>_xlfn.XLOOKUP($F1874,Main_OG!$D$1:$D$766,Main_OG!AA$1:AA$766,"")</f>
        <v>2.2743975091886082</v>
      </c>
      <c r="AH1874" s="48">
        <f>_xlfn.XLOOKUP($F1874,Main_OG!$D$1:$D$766,Main_OG!AB$1:AB$766,"")</f>
        <v>14.07</v>
      </c>
      <c r="AI1874" s="48">
        <f>_xlfn.XLOOKUP($F1874,Main_OG!$D$1:$D$766,Main_OG!AC$1:AC$766,"")</f>
        <v>4.9000000000000004</v>
      </c>
      <c r="AJ1874" s="48">
        <f>_xlfn.XLOOKUP($F1874,Main_OG!$D$1:$D$766,Main_OG!AD$1:AD$766,"")</f>
        <v>0.68314474405108627</v>
      </c>
    </row>
    <row r="1875" spans="2:36" x14ac:dyDescent="0.35">
      <c r="B1875" s="36" t="s">
        <v>2996</v>
      </c>
      <c r="C1875" s="45" t="s">
        <v>858</v>
      </c>
      <c r="D1875" s="45" t="s">
        <v>4476</v>
      </c>
      <c r="E1875" s="36" t="s">
        <v>2996</v>
      </c>
      <c r="F1875" s="36" t="str">
        <f t="shared" si="87"/>
        <v>2010_MT</v>
      </c>
      <c r="G1875" s="45">
        <v>2010</v>
      </c>
      <c r="H1875" s="45">
        <f>_xlfn.XLOOKUP(J1875,Main_OG!$B$1:$B$766,Main_OG!$O$1:$O$766,"")</f>
        <v>0</v>
      </c>
      <c r="I1875" s="45">
        <f>_xlfn.XLOOKUP(F1875,Main_OG!$D$1:$D$766,Main_OG!$J$1:$J$766,"")</f>
        <v>0</v>
      </c>
      <c r="J1875" s="45" t="s">
        <v>858</v>
      </c>
      <c r="K1875" s="45" t="str">
        <f t="shared" si="88"/>
        <v>NorthWestern Corporation_MT</v>
      </c>
      <c r="L1875" s="45" t="str">
        <f t="shared" si="89"/>
        <v>NorthWestern Corporation_MT</v>
      </c>
      <c r="M1875" s="45" t="s">
        <v>3001</v>
      </c>
      <c r="N1875" s="45">
        <v>0</v>
      </c>
      <c r="O1875" s="45">
        <v>64268</v>
      </c>
      <c r="P1875" s="45">
        <v>1436</v>
      </c>
      <c r="Q1875" s="45">
        <v>270351</v>
      </c>
      <c r="R1875" s="45">
        <v>0</v>
      </c>
      <c r="S1875" s="45">
        <v>3033983</v>
      </c>
      <c r="T1875" s="45">
        <v>370004</v>
      </c>
      <c r="U1875" s="45">
        <v>2321623</v>
      </c>
      <c r="V1875" s="45">
        <v>0</v>
      </c>
      <c r="W1875" s="45">
        <v>9.34</v>
      </c>
      <c r="X1875" s="45">
        <v>7.48</v>
      </c>
      <c r="Y1875" s="45">
        <v>9.68</v>
      </c>
      <c r="Z1875" s="46">
        <v>42469.8</v>
      </c>
      <c r="AA1875" s="46">
        <v>42867.178746984544</v>
      </c>
      <c r="AB1875" s="47">
        <f>_xlfn.XLOOKUP($F1875,Main_OG!$D$1:$D$766,Main_OG!AJ$1:AJ$766,"")</f>
        <v>24010412</v>
      </c>
      <c r="AC1875" s="47">
        <f>_xlfn.XLOOKUP($F1875,Main_OG!$D$1:$D$766,Main_OG!AK$1:AK$766,"")</f>
        <v>1555752</v>
      </c>
      <c r="AD1875" s="47">
        <f>_xlfn.XLOOKUP($F1875,Main_OG!$D$1:$D$766,Main_OG!AL$1:AL$766,"")</f>
        <v>1453602</v>
      </c>
      <c r="AE1875" s="47">
        <f>_xlfn.XLOOKUP($F1875,Main_OG!$D$1:$D$766,Main_OG!AM$1:AM$766,"")</f>
        <v>0</v>
      </c>
      <c r="AF1875" s="48">
        <f>_xlfn.XLOOKUP($F1875,Main_OG!$D$1:$D$766,Main_OG!Z$1:Z$766,"")</f>
        <v>0</v>
      </c>
      <c r="AG1875" s="48">
        <f>_xlfn.XLOOKUP($F1875,Main_OG!$D$1:$D$766,Main_OG!AA$1:AA$766,"")</f>
        <v>1.41</v>
      </c>
      <c r="AH1875" s="48">
        <f>_xlfn.XLOOKUP($F1875,Main_OG!$D$1:$D$766,Main_OG!AB$1:AB$766,"")</f>
        <v>15.01</v>
      </c>
      <c r="AI1875" s="48">
        <f>_xlfn.XLOOKUP($F1875,Main_OG!$D$1:$D$766,Main_OG!AC$1:AC$766,"")</f>
        <v>4.9924248044436963</v>
      </c>
      <c r="AJ1875" s="48">
        <f>_xlfn.XLOOKUP($F1875,Main_OG!$D$1:$D$766,Main_OG!AD$1:AD$766,"")</f>
        <v>0.70992248279802228</v>
      </c>
    </row>
    <row r="1876" spans="2:36" x14ac:dyDescent="0.35">
      <c r="B1876" s="36" t="s">
        <v>2996</v>
      </c>
      <c r="C1876" s="45" t="s">
        <v>886</v>
      </c>
      <c r="D1876" s="45" t="s">
        <v>4476</v>
      </c>
      <c r="E1876" s="36" t="s">
        <v>2996</v>
      </c>
      <c r="F1876" s="36" t="str">
        <f t="shared" si="87"/>
        <v>2010_WY</v>
      </c>
      <c r="G1876" s="45">
        <v>2010</v>
      </c>
      <c r="H1876" s="45">
        <f>_xlfn.XLOOKUP(J1876,Main_OG!$B$1:$B$766,Main_OG!$O$1:$O$766,"")</f>
        <v>0</v>
      </c>
      <c r="I1876" s="45">
        <f>_xlfn.XLOOKUP(F1876,Main_OG!$D$1:$D$766,Main_OG!$J$1:$J$766,"")</f>
        <v>0</v>
      </c>
      <c r="J1876" s="45" t="s">
        <v>886</v>
      </c>
      <c r="K1876" s="45" t="str">
        <f t="shared" si="88"/>
        <v>NorthWestern Corporation_WY</v>
      </c>
      <c r="L1876" s="45" t="str">
        <f t="shared" si="89"/>
        <v>NorthWestern Corporation_WY</v>
      </c>
      <c r="M1876" s="45" t="s">
        <v>3002</v>
      </c>
      <c r="N1876" s="45">
        <v>0</v>
      </c>
      <c r="O1876" s="45">
        <v>328</v>
      </c>
      <c r="P1876" s="45">
        <v>0</v>
      </c>
      <c r="Q1876" s="45">
        <v>169</v>
      </c>
      <c r="R1876" s="45">
        <v>0</v>
      </c>
      <c r="S1876" s="45">
        <v>24849</v>
      </c>
      <c r="T1876" s="45">
        <v>0</v>
      </c>
      <c r="U1876" s="45">
        <v>1549</v>
      </c>
      <c r="V1876" s="45">
        <v>0</v>
      </c>
      <c r="W1876" s="45">
        <v>13.79</v>
      </c>
      <c r="X1876" s="45">
        <v>0</v>
      </c>
      <c r="Y1876" s="45">
        <v>9.75</v>
      </c>
      <c r="Z1876" s="46">
        <v>39135.800000000003</v>
      </c>
      <c r="AA1876" s="46">
        <v>69324.448081681956</v>
      </c>
      <c r="AB1876" s="47">
        <f>_xlfn.XLOOKUP($F1876,Main_OG!$D$1:$D$766,Main_OG!AJ$1:AJ$766,"")</f>
        <v>52290970</v>
      </c>
      <c r="AC1876" s="47">
        <f>_xlfn.XLOOKUP($F1876,Main_OG!$D$1:$D$766,Main_OG!AK$1:AK$766,"")</f>
        <v>208282</v>
      </c>
      <c r="AD1876" s="47">
        <f>_xlfn.XLOOKUP($F1876,Main_OG!$D$1:$D$766,Main_OG!AL$1:AL$766,"")</f>
        <v>5669332</v>
      </c>
      <c r="AE1876" s="47">
        <f>_xlfn.XLOOKUP($F1876,Main_OG!$D$1:$D$766,Main_OG!AM$1:AM$766,"")</f>
        <v>0</v>
      </c>
      <c r="AF1876" s="48">
        <f>_xlfn.XLOOKUP($F1876,Main_OG!$D$1:$D$766,Main_OG!Z$1:Z$766,"")</f>
        <v>0</v>
      </c>
      <c r="AG1876" s="48">
        <f>_xlfn.XLOOKUP($F1876,Main_OG!$D$1:$D$766,Main_OG!AA$1:AA$766,"")</f>
        <v>1.29</v>
      </c>
      <c r="AH1876" s="48">
        <f>_xlfn.XLOOKUP($F1876,Main_OG!$D$1:$D$766,Main_OG!AB$1:AB$766,"")</f>
        <v>17.36</v>
      </c>
      <c r="AI1876" s="48">
        <f>_xlfn.XLOOKUP($F1876,Main_OG!$D$1:$D$766,Main_OG!AC$1:AC$766,"")</f>
        <v>5.67</v>
      </c>
      <c r="AJ1876" s="48">
        <f>_xlfn.XLOOKUP($F1876,Main_OG!$D$1:$D$766,Main_OG!AD$1:AD$766,"")</f>
        <v>0.70992248279802228</v>
      </c>
    </row>
    <row r="1877" spans="2:36" x14ac:dyDescent="0.35">
      <c r="B1877" s="36" t="s">
        <v>3003</v>
      </c>
      <c r="C1877" s="45" t="s">
        <v>847</v>
      </c>
      <c r="D1877" s="45" t="s">
        <v>4474</v>
      </c>
      <c r="E1877" s="36" t="s">
        <v>3003</v>
      </c>
      <c r="F1877" s="36" t="str">
        <f t="shared" si="87"/>
        <v>2006_SD</v>
      </c>
      <c r="G1877" s="45">
        <v>2006</v>
      </c>
      <c r="H1877" s="45">
        <f>_xlfn.XLOOKUP(J1877,Main_OG!$B$1:$B$766,Main_OG!$O$1:$O$766,"")</f>
        <v>0</v>
      </c>
      <c r="I1877" s="45">
        <f>_xlfn.XLOOKUP(F1877,Main_OG!$D$1:$D$766,Main_OG!$J$1:$J$766,"")</f>
        <v>0</v>
      </c>
      <c r="J1877" s="45" t="s">
        <v>847</v>
      </c>
      <c r="K1877" s="45" t="str">
        <f t="shared" si="88"/>
        <v>NorthWestern Energy_SD</v>
      </c>
      <c r="L1877" s="45" t="str">
        <f t="shared" si="89"/>
        <v>NorthWestern Energy_SD</v>
      </c>
      <c r="M1877" s="45" t="s">
        <v>3004</v>
      </c>
      <c r="N1877" s="45">
        <v>0</v>
      </c>
      <c r="O1877" s="45">
        <v>11536</v>
      </c>
      <c r="P1877" s="45">
        <v>61</v>
      </c>
      <c r="Q1877" s="45">
        <v>47371</v>
      </c>
      <c r="R1877" s="45">
        <v>0</v>
      </c>
      <c r="S1877" s="45">
        <v>46989</v>
      </c>
      <c r="T1877" s="45">
        <v>11426</v>
      </c>
      <c r="U1877" s="45">
        <v>40649</v>
      </c>
      <c r="V1877" s="45">
        <v>0</v>
      </c>
      <c r="W1877" s="45">
        <v>7.9597717212885648</v>
      </c>
      <c r="X1877" s="45">
        <v>5.5656765419349812</v>
      </c>
      <c r="Y1877" s="45">
        <v>8.5808434553890702</v>
      </c>
      <c r="Z1877" s="46">
        <v>39961.599999999999</v>
      </c>
      <c r="AA1877" s="46">
        <v>51034.375307298673</v>
      </c>
      <c r="AB1877" s="47">
        <f>_xlfn.XLOOKUP($F1877,Main_OG!$D$1:$D$766,Main_OG!AJ$1:AJ$766,"")</f>
        <v>4127086.04</v>
      </c>
      <c r="AC1877" s="47">
        <f>_xlfn.XLOOKUP($F1877,Main_OG!$D$1:$D$766,Main_OG!AK$1:AK$766,"")</f>
        <v>37556.239999999998</v>
      </c>
      <c r="AD1877" s="47">
        <f>_xlfn.XLOOKUP($F1877,Main_OG!$D$1:$D$766,Main_OG!AL$1:AL$766,"")</f>
        <v>6689598.0199999996</v>
      </c>
      <c r="AE1877" s="47">
        <f>_xlfn.XLOOKUP($F1877,Main_OG!$D$1:$D$766,Main_OG!AM$1:AM$766,"")</f>
        <v>0</v>
      </c>
      <c r="AF1877" s="48">
        <f>_xlfn.XLOOKUP($F1877,Main_OG!$D$1:$D$766,Main_OG!Z$1:Z$766,"")</f>
        <v>0</v>
      </c>
      <c r="AG1877" s="48">
        <f>_xlfn.XLOOKUP($F1877,Main_OG!$D$1:$D$766,Main_OG!AA$1:AA$766,"")</f>
        <v>1.51</v>
      </c>
      <c r="AH1877" s="48">
        <f>_xlfn.XLOOKUP($F1877,Main_OG!$D$1:$D$766,Main_OG!AB$1:AB$766,"")</f>
        <v>15.46</v>
      </c>
      <c r="AI1877" s="48">
        <f>_xlfn.XLOOKUP($F1877,Main_OG!$D$1:$D$766,Main_OG!AC$1:AC$766,"")</f>
        <v>8.65</v>
      </c>
      <c r="AJ1877" s="48">
        <f>_xlfn.XLOOKUP($F1877,Main_OG!$D$1:$D$766,Main_OG!AD$1:AD$766,"")</f>
        <v>0.4704061490499184</v>
      </c>
    </row>
    <row r="1878" spans="2:36" x14ac:dyDescent="0.35">
      <c r="B1878" s="36" t="s">
        <v>3003</v>
      </c>
      <c r="C1878" s="45" t="s">
        <v>847</v>
      </c>
      <c r="D1878" s="45" t="s">
        <v>4474</v>
      </c>
      <c r="E1878" s="36" t="s">
        <v>3003</v>
      </c>
      <c r="F1878" s="36" t="str">
        <f t="shared" si="87"/>
        <v>2007_SD</v>
      </c>
      <c r="G1878" s="45">
        <v>2007</v>
      </c>
      <c r="H1878" s="45">
        <f>_xlfn.XLOOKUP(J1878,Main_OG!$B$1:$B$766,Main_OG!$O$1:$O$766,"")</f>
        <v>0</v>
      </c>
      <c r="I1878" s="45">
        <f>_xlfn.XLOOKUP(F1878,Main_OG!$D$1:$D$766,Main_OG!$J$1:$J$766,"")</f>
        <v>0</v>
      </c>
      <c r="J1878" s="45" t="s">
        <v>847</v>
      </c>
      <c r="K1878" s="45" t="str">
        <f t="shared" si="88"/>
        <v>NorthWestern Energy_SD</v>
      </c>
      <c r="L1878" s="45" t="str">
        <f t="shared" si="89"/>
        <v>NorthWestern Energy_SD</v>
      </c>
      <c r="M1878" s="45" t="s">
        <v>3005</v>
      </c>
      <c r="N1878" s="45">
        <v>0</v>
      </c>
      <c r="O1878" s="45">
        <v>11700</v>
      </c>
      <c r="P1878" s="45">
        <v>61</v>
      </c>
      <c r="Q1878" s="45">
        <v>47713</v>
      </c>
      <c r="R1878" s="45">
        <v>0</v>
      </c>
      <c r="S1878" s="45">
        <v>48833</v>
      </c>
      <c r="T1878" s="45">
        <v>11377</v>
      </c>
      <c r="U1878" s="45">
        <v>42062</v>
      </c>
      <c r="V1878" s="45">
        <v>0</v>
      </c>
      <c r="W1878" s="45">
        <v>7.67</v>
      </c>
      <c r="X1878" s="45">
        <v>5.4</v>
      </c>
      <c r="Y1878" s="45">
        <v>8.33</v>
      </c>
      <c r="Z1878" s="46">
        <v>41646.199999999997</v>
      </c>
      <c r="AA1878" s="46">
        <v>52608.628096960296</v>
      </c>
      <c r="AB1878" s="47">
        <f>_xlfn.XLOOKUP($F1878,Main_OG!$D$1:$D$766,Main_OG!AJ$1:AJ$766,"")</f>
        <v>3381304</v>
      </c>
      <c r="AC1878" s="47">
        <f>_xlfn.XLOOKUP($F1878,Main_OG!$D$1:$D$766,Main_OG!AK$1:AK$766,"")</f>
        <v>279426</v>
      </c>
      <c r="AD1878" s="47">
        <f>_xlfn.XLOOKUP($F1878,Main_OG!$D$1:$D$766,Main_OG!AL$1:AL$766,"")</f>
        <v>8470194</v>
      </c>
      <c r="AE1878" s="47">
        <f>_xlfn.XLOOKUP($F1878,Main_OG!$D$1:$D$766,Main_OG!AM$1:AM$766,"")</f>
        <v>0</v>
      </c>
      <c r="AF1878" s="48">
        <f>_xlfn.XLOOKUP($F1878,Main_OG!$D$1:$D$766,Main_OG!Z$1:Z$766,"")</f>
        <v>0</v>
      </c>
      <c r="AG1878" s="48">
        <f>_xlfn.XLOOKUP($F1878,Main_OG!$D$1:$D$766,Main_OG!AA$1:AA$766,"")</f>
        <v>1.56</v>
      </c>
      <c r="AH1878" s="48">
        <f>_xlfn.XLOOKUP($F1878,Main_OG!$D$1:$D$766,Main_OG!AB$1:AB$766,"")</f>
        <v>17.010000000000002</v>
      </c>
      <c r="AI1878" s="48">
        <f>_xlfn.XLOOKUP($F1878,Main_OG!$D$1:$D$766,Main_OG!AC$1:AC$766,"")</f>
        <v>7.63</v>
      </c>
      <c r="AJ1878" s="48">
        <f>_xlfn.XLOOKUP($F1878,Main_OG!$D$1:$D$766,Main_OG!AD$1:AD$766,"")</f>
        <v>0.58103021845052572</v>
      </c>
    </row>
    <row r="1879" spans="2:36" x14ac:dyDescent="0.35">
      <c r="B1879" s="36" t="s">
        <v>3003</v>
      </c>
      <c r="C1879" s="45" t="s">
        <v>847</v>
      </c>
      <c r="D1879" s="45" t="s">
        <v>4474</v>
      </c>
      <c r="E1879" s="36" t="s">
        <v>3003</v>
      </c>
      <c r="F1879" s="36" t="str">
        <f t="shared" si="87"/>
        <v>2008_SD</v>
      </c>
      <c r="G1879" s="45">
        <v>2008</v>
      </c>
      <c r="H1879" s="45">
        <f>_xlfn.XLOOKUP(J1879,Main_OG!$B$1:$B$766,Main_OG!$O$1:$O$766,"")</f>
        <v>0</v>
      </c>
      <c r="I1879" s="45">
        <f>_xlfn.XLOOKUP(F1879,Main_OG!$D$1:$D$766,Main_OG!$J$1:$J$766,"")</f>
        <v>0</v>
      </c>
      <c r="J1879" s="45" t="s">
        <v>847</v>
      </c>
      <c r="K1879" s="45" t="str">
        <f t="shared" si="88"/>
        <v>NorthWestern Energy_SD</v>
      </c>
      <c r="L1879" s="45" t="str">
        <f t="shared" si="89"/>
        <v>NorthWestern Energy_SD</v>
      </c>
      <c r="M1879" s="45" t="s">
        <v>3006</v>
      </c>
      <c r="N1879" s="45">
        <v>0</v>
      </c>
      <c r="O1879" s="45">
        <v>11862</v>
      </c>
      <c r="P1879" s="45">
        <v>57</v>
      </c>
      <c r="Q1879" s="45">
        <v>47967</v>
      </c>
      <c r="R1879" s="45">
        <v>0</v>
      </c>
      <c r="S1879" s="45">
        <v>640583</v>
      </c>
      <c r="T1879" s="45">
        <v>250816</v>
      </c>
      <c r="U1879" s="45">
        <v>513148</v>
      </c>
      <c r="V1879" s="45">
        <v>0</v>
      </c>
      <c r="W1879" s="45">
        <v>8.27</v>
      </c>
      <c r="X1879" s="45">
        <v>5.84</v>
      </c>
      <c r="Y1879" s="45">
        <v>8.81</v>
      </c>
      <c r="Z1879" s="46">
        <v>43278.5</v>
      </c>
      <c r="AA1879" s="46">
        <v>54157.427382984366</v>
      </c>
      <c r="AB1879" s="47">
        <f>_xlfn.XLOOKUP($F1879,Main_OG!$D$1:$D$766,Main_OG!AJ$1:AJ$766,"")</f>
        <v>4718714</v>
      </c>
      <c r="AC1879" s="47">
        <f>_xlfn.XLOOKUP($F1879,Main_OG!$D$1:$D$766,Main_OG!AK$1:AK$766,"")</f>
        <v>100410</v>
      </c>
      <c r="AD1879" s="47">
        <f>_xlfn.XLOOKUP($F1879,Main_OG!$D$1:$D$766,Main_OG!AL$1:AL$766,"")</f>
        <v>5264224</v>
      </c>
      <c r="AE1879" s="47">
        <f>_xlfn.XLOOKUP($F1879,Main_OG!$D$1:$D$766,Main_OG!AM$1:AM$766,"")</f>
        <v>0</v>
      </c>
      <c r="AF1879" s="48">
        <f>_xlfn.XLOOKUP($F1879,Main_OG!$D$1:$D$766,Main_OG!Z$1:Z$766,"")</f>
        <v>0</v>
      </c>
      <c r="AG1879" s="48">
        <f>_xlfn.XLOOKUP($F1879,Main_OG!$D$1:$D$766,Main_OG!AA$1:AA$766,"")</f>
        <v>1.74</v>
      </c>
      <c r="AH1879" s="48">
        <f>_xlfn.XLOOKUP($F1879,Main_OG!$D$1:$D$766,Main_OG!AB$1:AB$766,"")</f>
        <v>19.79</v>
      </c>
      <c r="AI1879" s="48">
        <f>_xlfn.XLOOKUP($F1879,Main_OG!$D$1:$D$766,Main_OG!AC$1:AC$766,"")</f>
        <v>7.28</v>
      </c>
      <c r="AJ1879" s="48">
        <f>_xlfn.XLOOKUP($F1879,Main_OG!$D$1:$D$766,Main_OG!AD$1:AD$766,"")</f>
        <v>0.68330088246943577</v>
      </c>
    </row>
    <row r="1880" spans="2:36" x14ac:dyDescent="0.35">
      <c r="B1880" s="36" t="s">
        <v>3003</v>
      </c>
      <c r="C1880" s="45" t="s">
        <v>847</v>
      </c>
      <c r="D1880" s="45" t="s">
        <v>4474</v>
      </c>
      <c r="E1880" s="36" t="s">
        <v>3003</v>
      </c>
      <c r="F1880" s="36" t="str">
        <f t="shared" si="87"/>
        <v>2009_SD</v>
      </c>
      <c r="G1880" s="45">
        <v>2009</v>
      </c>
      <c r="H1880" s="45">
        <f>_xlfn.XLOOKUP(J1880,Main_OG!$B$1:$B$766,Main_OG!$O$1:$O$766,"")</f>
        <v>0</v>
      </c>
      <c r="I1880" s="45">
        <f>_xlfn.XLOOKUP(F1880,Main_OG!$D$1:$D$766,Main_OG!$J$1:$J$766,"")</f>
        <v>0</v>
      </c>
      <c r="J1880" s="45" t="s">
        <v>847</v>
      </c>
      <c r="K1880" s="45" t="str">
        <f t="shared" si="88"/>
        <v>NorthWestern Energy_SD</v>
      </c>
      <c r="L1880" s="45" t="str">
        <f t="shared" si="89"/>
        <v>NorthWestern Energy_SD</v>
      </c>
      <c r="M1880" s="45" t="s">
        <v>3007</v>
      </c>
      <c r="N1880" s="45">
        <v>0</v>
      </c>
      <c r="O1880" s="45">
        <v>12026</v>
      </c>
      <c r="P1880" s="45">
        <v>58</v>
      </c>
      <c r="Q1880" s="45">
        <v>48258</v>
      </c>
      <c r="R1880" s="45">
        <v>0</v>
      </c>
      <c r="S1880" s="45">
        <v>647919</v>
      </c>
      <c r="T1880" s="45">
        <v>249018</v>
      </c>
      <c r="U1880" s="45">
        <v>523345</v>
      </c>
      <c r="V1880" s="45">
        <v>0</v>
      </c>
      <c r="W1880" s="45">
        <v>7.88</v>
      </c>
      <c r="X1880" s="45">
        <v>5.57</v>
      </c>
      <c r="Y1880" s="45">
        <v>8.4</v>
      </c>
      <c r="Z1880" s="46">
        <v>44255.8</v>
      </c>
      <c r="AA1880" s="46">
        <v>54835.348242463144</v>
      </c>
      <c r="AB1880" s="47">
        <f>_xlfn.XLOOKUP($F1880,Main_OG!$D$1:$D$766,Main_OG!AJ$1:AJ$766,"")</f>
        <v>4213274</v>
      </c>
      <c r="AC1880" s="47">
        <f>_xlfn.XLOOKUP($F1880,Main_OG!$D$1:$D$766,Main_OG!AK$1:AK$766,"")</f>
        <v>47426</v>
      </c>
      <c r="AD1880" s="47">
        <f>_xlfn.XLOOKUP($F1880,Main_OG!$D$1:$D$766,Main_OG!AL$1:AL$766,"")</f>
        <v>1835434</v>
      </c>
      <c r="AE1880" s="47">
        <f>_xlfn.XLOOKUP($F1880,Main_OG!$D$1:$D$766,Main_OG!AM$1:AM$766,"")</f>
        <v>0</v>
      </c>
      <c r="AF1880" s="48">
        <f>_xlfn.XLOOKUP($F1880,Main_OG!$D$1:$D$766,Main_OG!Z$1:Z$766,"")</f>
        <v>0</v>
      </c>
      <c r="AG1880" s="48">
        <f>_xlfn.XLOOKUP($F1880,Main_OG!$D$1:$D$766,Main_OG!AA$1:AA$766,"")</f>
        <v>1.76</v>
      </c>
      <c r="AH1880" s="48">
        <f>_xlfn.XLOOKUP($F1880,Main_OG!$D$1:$D$766,Main_OG!AB$1:AB$766,"")</f>
        <v>12.45</v>
      </c>
      <c r="AI1880" s="48">
        <f>_xlfn.XLOOKUP($F1880,Main_OG!$D$1:$D$766,Main_OG!AC$1:AC$766,"")</f>
        <v>5.18</v>
      </c>
      <c r="AJ1880" s="48">
        <f>_xlfn.XLOOKUP($F1880,Main_OG!$D$1:$D$766,Main_OG!AD$1:AD$766,"")</f>
        <v>0.68314474405108627</v>
      </c>
    </row>
    <row r="1881" spans="2:36" x14ac:dyDescent="0.35">
      <c r="B1881" s="36" t="s">
        <v>3003</v>
      </c>
      <c r="C1881" s="45" t="s">
        <v>847</v>
      </c>
      <c r="D1881" s="45" t="s">
        <v>4474</v>
      </c>
      <c r="E1881" s="36" t="s">
        <v>3003</v>
      </c>
      <c r="F1881" s="36" t="str">
        <f t="shared" si="87"/>
        <v>2010_SD</v>
      </c>
      <c r="G1881" s="45">
        <v>2010</v>
      </c>
      <c r="H1881" s="45">
        <f>_xlfn.XLOOKUP(J1881,Main_OG!$B$1:$B$766,Main_OG!$O$1:$O$766,"")</f>
        <v>0</v>
      </c>
      <c r="I1881" s="45">
        <f>_xlfn.XLOOKUP(F1881,Main_OG!$D$1:$D$766,Main_OG!$J$1:$J$766,"")</f>
        <v>0</v>
      </c>
      <c r="J1881" s="45" t="s">
        <v>847</v>
      </c>
      <c r="K1881" s="45" t="str">
        <f t="shared" si="88"/>
        <v>NorthWestern Energy_SD</v>
      </c>
      <c r="L1881" s="45" t="str">
        <f t="shared" si="89"/>
        <v>NorthWestern Energy_SD</v>
      </c>
      <c r="M1881" s="45" t="s">
        <v>3008</v>
      </c>
      <c r="N1881" s="45">
        <v>0</v>
      </c>
      <c r="O1881" s="45">
        <v>12158</v>
      </c>
      <c r="P1881" s="45">
        <v>59</v>
      </c>
      <c r="Q1881" s="45">
        <v>48479</v>
      </c>
      <c r="R1881" s="45">
        <v>0</v>
      </c>
      <c r="S1881" s="45">
        <v>671699</v>
      </c>
      <c r="T1881" s="45">
        <v>267621</v>
      </c>
      <c r="U1881" s="45">
        <v>555401</v>
      </c>
      <c r="V1881" s="45">
        <v>0</v>
      </c>
      <c r="W1881" s="45">
        <v>7.63</v>
      </c>
      <c r="X1881" s="45">
        <v>5.29</v>
      </c>
      <c r="Y1881" s="45">
        <v>8.08</v>
      </c>
      <c r="Z1881" s="46">
        <v>44810.7</v>
      </c>
      <c r="AA1881" s="46">
        <v>54902.088109062439</v>
      </c>
      <c r="AB1881" s="47">
        <f>_xlfn.XLOOKUP($F1881,Main_OG!$D$1:$D$766,Main_OG!AJ$1:AJ$766,"")</f>
        <v>4327706</v>
      </c>
      <c r="AC1881" s="47">
        <f>_xlfn.XLOOKUP($F1881,Main_OG!$D$1:$D$766,Main_OG!AK$1:AK$766,"")</f>
        <v>36138</v>
      </c>
      <c r="AD1881" s="47">
        <f>_xlfn.XLOOKUP($F1881,Main_OG!$D$1:$D$766,Main_OG!AL$1:AL$766,"")</f>
        <v>3199442</v>
      </c>
      <c r="AE1881" s="47">
        <f>_xlfn.XLOOKUP($F1881,Main_OG!$D$1:$D$766,Main_OG!AM$1:AM$766,"")</f>
        <v>0</v>
      </c>
      <c r="AF1881" s="48">
        <f>_xlfn.XLOOKUP($F1881,Main_OG!$D$1:$D$766,Main_OG!Z$1:Z$766,"")</f>
        <v>0</v>
      </c>
      <c r="AG1881" s="48">
        <f>_xlfn.XLOOKUP($F1881,Main_OG!$D$1:$D$766,Main_OG!AA$1:AA$766,"")</f>
        <v>1.95</v>
      </c>
      <c r="AH1881" s="48">
        <f>_xlfn.XLOOKUP($F1881,Main_OG!$D$1:$D$766,Main_OG!AB$1:AB$766,"")</f>
        <v>18.100000000000001</v>
      </c>
      <c r="AI1881" s="48">
        <f>_xlfn.XLOOKUP($F1881,Main_OG!$D$1:$D$766,Main_OG!AC$1:AC$766,"")</f>
        <v>5.46</v>
      </c>
      <c r="AJ1881" s="48">
        <f>_xlfn.XLOOKUP($F1881,Main_OG!$D$1:$D$766,Main_OG!AD$1:AD$766,"")</f>
        <v>0.70992248279802228</v>
      </c>
    </row>
    <row r="1882" spans="2:36" x14ac:dyDescent="0.35">
      <c r="B1882" s="36" t="s">
        <v>3009</v>
      </c>
      <c r="C1882" s="45" t="s">
        <v>847</v>
      </c>
      <c r="D1882" s="45" t="s">
        <v>4474</v>
      </c>
      <c r="E1882" s="36" t="s">
        <v>3003</v>
      </c>
      <c r="F1882" s="36" t="str">
        <f t="shared" si="87"/>
        <v>2011_SD</v>
      </c>
      <c r="G1882" s="45">
        <v>2011</v>
      </c>
      <c r="H1882" s="45">
        <f>_xlfn.XLOOKUP(J1882,Main_OG!$B$1:$B$766,Main_OG!$O$1:$O$766,"")</f>
        <v>0</v>
      </c>
      <c r="I1882" s="45">
        <f>_xlfn.XLOOKUP(F1882,Main_OG!$D$1:$D$766,Main_OG!$J$1:$J$766,"")</f>
        <v>0</v>
      </c>
      <c r="J1882" s="45" t="s">
        <v>847</v>
      </c>
      <c r="K1882" s="45" t="str">
        <f t="shared" si="88"/>
        <v>NorthWestern Energy - (SD)_SD</v>
      </c>
      <c r="L1882" s="45" t="str">
        <f t="shared" si="89"/>
        <v>NorthWestern Energy_SD</v>
      </c>
      <c r="M1882" s="45" t="s">
        <v>3010</v>
      </c>
      <c r="N1882" s="45">
        <v>0</v>
      </c>
      <c r="O1882" s="45">
        <v>12310</v>
      </c>
      <c r="P1882" s="45">
        <v>60</v>
      </c>
      <c r="Q1882" s="45">
        <v>48685</v>
      </c>
      <c r="R1882" s="45">
        <v>0</v>
      </c>
      <c r="S1882" s="45">
        <v>667086</v>
      </c>
      <c r="T1882" s="45">
        <v>271901</v>
      </c>
      <c r="U1882" s="45">
        <v>564650</v>
      </c>
      <c r="V1882" s="45">
        <v>0</v>
      </c>
      <c r="W1882" s="45">
        <v>7.89</v>
      </c>
      <c r="X1882" s="45">
        <v>5.49</v>
      </c>
      <c r="Y1882" s="45">
        <v>8.3000000000000007</v>
      </c>
      <c r="Z1882" s="46">
        <v>47630.3</v>
      </c>
      <c r="AA1882" s="46">
        <v>57822.006943938621</v>
      </c>
      <c r="AB1882" s="47">
        <f>_xlfn.XLOOKUP($F1882,Main_OG!$D$1:$D$766,Main_OG!AJ$1:AJ$766,"")</f>
        <v>3535904</v>
      </c>
      <c r="AC1882" s="47">
        <f>_xlfn.XLOOKUP($F1882,Main_OG!$D$1:$D$766,Main_OG!AK$1:AK$766,"")</f>
        <v>41882</v>
      </c>
      <c r="AD1882" s="47">
        <f>_xlfn.XLOOKUP($F1882,Main_OG!$D$1:$D$766,Main_OG!AL$1:AL$766,"")</f>
        <v>3178016</v>
      </c>
      <c r="AE1882" s="47">
        <f>_xlfn.XLOOKUP($F1882,Main_OG!$D$1:$D$766,Main_OG!AM$1:AM$766,"")</f>
        <v>0</v>
      </c>
      <c r="AF1882" s="48">
        <f>_xlfn.XLOOKUP($F1882,Main_OG!$D$1:$D$766,Main_OG!Z$1:Z$766,"")</f>
        <v>0</v>
      </c>
      <c r="AG1882" s="48">
        <f>_xlfn.XLOOKUP($F1882,Main_OG!$D$1:$D$766,Main_OG!AA$1:AA$766,"")</f>
        <v>2.09</v>
      </c>
      <c r="AH1882" s="48">
        <f>_xlfn.XLOOKUP($F1882,Main_OG!$D$1:$D$766,Main_OG!AB$1:AB$766,"")</f>
        <v>22.758921780738341</v>
      </c>
      <c r="AI1882" s="48">
        <f>_xlfn.XLOOKUP($F1882,Main_OG!$D$1:$D$766,Main_OG!AC$1:AC$766,"")</f>
        <v>4.6524343752411106</v>
      </c>
      <c r="AJ1882" s="48">
        <f>_xlfn.XLOOKUP($F1882,Main_OG!$D$1:$D$766,Main_OG!AD$1:AD$766,"")</f>
        <v>0.75949643062398253</v>
      </c>
    </row>
    <row r="1883" spans="2:36" x14ac:dyDescent="0.35">
      <c r="B1883" s="36" t="s">
        <v>3009</v>
      </c>
      <c r="C1883" s="45" t="s">
        <v>847</v>
      </c>
      <c r="D1883" s="45" t="s">
        <v>4474</v>
      </c>
      <c r="E1883" s="36" t="s">
        <v>3003</v>
      </c>
      <c r="F1883" s="36" t="str">
        <f t="shared" si="87"/>
        <v>2012_SD</v>
      </c>
      <c r="G1883" s="45">
        <v>2012</v>
      </c>
      <c r="H1883" s="45">
        <f>_xlfn.XLOOKUP(J1883,Main_OG!$B$1:$B$766,Main_OG!$O$1:$O$766,"")</f>
        <v>0</v>
      </c>
      <c r="I1883" s="45">
        <f>_xlfn.XLOOKUP(F1883,Main_OG!$D$1:$D$766,Main_OG!$J$1:$J$766,"")</f>
        <v>0</v>
      </c>
      <c r="J1883" s="45" t="s">
        <v>847</v>
      </c>
      <c r="K1883" s="45" t="str">
        <f t="shared" si="88"/>
        <v>NorthWestern Energy - (SD)_SD</v>
      </c>
      <c r="L1883" s="45" t="str">
        <f t="shared" si="89"/>
        <v>NorthWestern Energy_SD</v>
      </c>
      <c r="M1883" s="45" t="s">
        <v>3011</v>
      </c>
      <c r="N1883" s="45">
        <v>0</v>
      </c>
      <c r="O1883" s="45">
        <v>12475</v>
      </c>
      <c r="P1883" s="45">
        <v>60</v>
      </c>
      <c r="Q1883" s="45">
        <v>48929</v>
      </c>
      <c r="R1883" s="45">
        <v>0</v>
      </c>
      <c r="S1883" s="45">
        <v>675225</v>
      </c>
      <c r="T1883" s="45">
        <v>282089</v>
      </c>
      <c r="U1883" s="45">
        <v>544140</v>
      </c>
      <c r="V1883" s="45">
        <v>0</v>
      </c>
      <c r="W1883" s="45">
        <v>8.2089674000000006</v>
      </c>
      <c r="X1883" s="45">
        <v>5.7442864</v>
      </c>
      <c r="Y1883" s="45">
        <v>8.7653912999999992</v>
      </c>
      <c r="Z1883" s="46">
        <v>48653.9</v>
      </c>
      <c r="AA1883" s="46">
        <v>58347.874160979256</v>
      </c>
      <c r="AB1883" s="47">
        <f>_xlfn.XLOOKUP($F1883,Main_OG!$D$1:$D$766,Main_OG!AJ$1:AJ$766,"")</f>
        <v>3900284</v>
      </c>
      <c r="AC1883" s="47">
        <f>_xlfn.XLOOKUP($F1883,Main_OG!$D$1:$D$766,Main_OG!AK$1:AK$766,"")</f>
        <v>35202</v>
      </c>
      <c r="AD1883" s="47">
        <f>_xlfn.XLOOKUP($F1883,Main_OG!$D$1:$D$766,Main_OG!AL$1:AL$766,"")</f>
        <v>4929716</v>
      </c>
      <c r="AE1883" s="47">
        <f>_xlfn.XLOOKUP($F1883,Main_OG!$D$1:$D$766,Main_OG!AM$1:AM$766,"")</f>
        <v>0</v>
      </c>
      <c r="AF1883" s="48">
        <f>_xlfn.XLOOKUP($F1883,Main_OG!$D$1:$D$766,Main_OG!Z$1:Z$766,"")</f>
        <v>0</v>
      </c>
      <c r="AG1883" s="48">
        <f>_xlfn.XLOOKUP($F1883,Main_OG!$D$1:$D$766,Main_OG!AA$1:AA$766,"")</f>
        <v>2.324237813104427</v>
      </c>
      <c r="AH1883" s="48">
        <f>_xlfn.XLOOKUP($F1883,Main_OG!$D$1:$D$766,Main_OG!AB$1:AB$766,"")</f>
        <v>23.49195884567845</v>
      </c>
      <c r="AI1883" s="48">
        <f>_xlfn.XLOOKUP($F1883,Main_OG!$D$1:$D$766,Main_OG!AC$1:AC$766,"")</f>
        <v>3.45</v>
      </c>
      <c r="AJ1883" s="48">
        <f>_xlfn.XLOOKUP($F1883,Main_OG!$D$1:$D$766,Main_OG!AD$1:AD$766,"")</f>
        <v>0.75442193202762442</v>
      </c>
    </row>
    <row r="1884" spans="2:36" x14ac:dyDescent="0.35">
      <c r="B1884" s="36" t="s">
        <v>3009</v>
      </c>
      <c r="C1884" s="45" t="s">
        <v>847</v>
      </c>
      <c r="D1884" s="45" t="s">
        <v>4474</v>
      </c>
      <c r="E1884" s="36" t="s">
        <v>3003</v>
      </c>
      <c r="F1884" s="36" t="str">
        <f t="shared" si="87"/>
        <v>2013_SD</v>
      </c>
      <c r="G1884" s="45">
        <v>2013</v>
      </c>
      <c r="H1884" s="45">
        <f>_xlfn.XLOOKUP(J1884,Main_OG!$B$1:$B$766,Main_OG!$O$1:$O$766,"")</f>
        <v>0</v>
      </c>
      <c r="I1884" s="45">
        <f>_xlfn.XLOOKUP(F1884,Main_OG!$D$1:$D$766,Main_OG!$J$1:$J$766,"")</f>
        <v>0</v>
      </c>
      <c r="J1884" s="45" t="s">
        <v>847</v>
      </c>
      <c r="K1884" s="45" t="str">
        <f t="shared" si="88"/>
        <v>NorthWestern Energy - (SD)_SD</v>
      </c>
      <c r="L1884" s="45" t="str">
        <f t="shared" si="89"/>
        <v>NorthWestern Energy_SD</v>
      </c>
      <c r="M1884" s="45" t="s">
        <v>3012</v>
      </c>
      <c r="N1884" s="45">
        <v>0</v>
      </c>
      <c r="O1884" s="45">
        <v>12428</v>
      </c>
      <c r="P1884" s="45">
        <v>61</v>
      </c>
      <c r="Q1884" s="45">
        <v>49297</v>
      </c>
      <c r="R1884" s="45">
        <v>0</v>
      </c>
      <c r="S1884" s="45">
        <v>690191</v>
      </c>
      <c r="T1884" s="45">
        <v>294335</v>
      </c>
      <c r="U1884" s="45">
        <v>579570</v>
      </c>
      <c r="V1884" s="45">
        <v>0</v>
      </c>
      <c r="W1884" s="45">
        <v>7.9595358000000003</v>
      </c>
      <c r="X1884" s="45">
        <v>5.7152564000000003</v>
      </c>
      <c r="Y1884" s="45">
        <v>8.3810410999999991</v>
      </c>
      <c r="Z1884" s="46">
        <v>48610.1</v>
      </c>
      <c r="AA1884" s="46">
        <v>57680.263802712783</v>
      </c>
      <c r="AB1884" s="47">
        <f>_xlfn.XLOOKUP($F1884,Main_OG!$D$1:$D$766,Main_OG!AJ$1:AJ$766,"")</f>
        <v>3694146</v>
      </c>
      <c r="AC1884" s="47">
        <f>_xlfn.XLOOKUP($F1884,Main_OG!$D$1:$D$766,Main_OG!AK$1:AK$766,"")</f>
        <v>42112</v>
      </c>
      <c r="AD1884" s="47">
        <f>_xlfn.XLOOKUP($F1884,Main_OG!$D$1:$D$766,Main_OG!AL$1:AL$766,"")</f>
        <v>8142652</v>
      </c>
      <c r="AE1884" s="47">
        <f>_xlfn.XLOOKUP($F1884,Main_OG!$D$1:$D$766,Main_OG!AM$1:AM$766,"")</f>
        <v>0</v>
      </c>
      <c r="AF1884" s="48">
        <f>_xlfn.XLOOKUP($F1884,Main_OG!$D$1:$D$766,Main_OG!Z$1:Z$766,"")</f>
        <v>0</v>
      </c>
      <c r="AG1884" s="48">
        <f>_xlfn.XLOOKUP($F1884,Main_OG!$D$1:$D$766,Main_OG!AA$1:AA$766,"")</f>
        <v>2</v>
      </c>
      <c r="AH1884" s="48">
        <f>_xlfn.XLOOKUP($F1884,Main_OG!$D$1:$D$766,Main_OG!AB$1:AB$766,"")</f>
        <v>22.862714639490921</v>
      </c>
      <c r="AI1884" s="48">
        <f>_xlfn.XLOOKUP($F1884,Main_OG!$D$1:$D$766,Main_OG!AC$1:AC$766,"")</f>
        <v>4.22</v>
      </c>
      <c r="AJ1884" s="48">
        <f>_xlfn.XLOOKUP($F1884,Main_OG!$D$1:$D$766,Main_OG!AD$1:AD$766,"")</f>
        <v>0.73100116927520231</v>
      </c>
    </row>
    <row r="1885" spans="2:36" x14ac:dyDescent="0.35">
      <c r="B1885" s="36" t="s">
        <v>3009</v>
      </c>
      <c r="C1885" s="45" t="s">
        <v>847</v>
      </c>
      <c r="D1885" s="45" t="s">
        <v>4474</v>
      </c>
      <c r="E1885" s="36" t="s">
        <v>3003</v>
      </c>
      <c r="F1885" s="36" t="str">
        <f t="shared" si="87"/>
        <v>2014_SD</v>
      </c>
      <c r="G1885" s="45">
        <v>2014</v>
      </c>
      <c r="H1885" s="45">
        <f>_xlfn.XLOOKUP(J1885,Main_OG!$B$1:$B$766,Main_OG!$O$1:$O$766,"")</f>
        <v>0</v>
      </c>
      <c r="I1885" s="45">
        <f>_xlfn.XLOOKUP(F1885,Main_OG!$D$1:$D$766,Main_OG!$J$1:$J$766,"")</f>
        <v>0</v>
      </c>
      <c r="J1885" s="45" t="s">
        <v>847</v>
      </c>
      <c r="K1885" s="45" t="str">
        <f t="shared" si="88"/>
        <v>NorthWestern Energy - (SD)_SD</v>
      </c>
      <c r="L1885" s="45" t="str">
        <f t="shared" si="89"/>
        <v>NorthWestern Energy_SD</v>
      </c>
      <c r="M1885" s="45" t="s">
        <v>3013</v>
      </c>
      <c r="N1885" s="45">
        <v>0</v>
      </c>
      <c r="O1885" s="45">
        <v>12681</v>
      </c>
      <c r="P1885" s="45">
        <v>59</v>
      </c>
      <c r="Q1885" s="45">
        <v>49590</v>
      </c>
      <c r="R1885" s="45">
        <v>0</v>
      </c>
      <c r="S1885" s="45">
        <v>711070</v>
      </c>
      <c r="T1885" s="45">
        <v>286792</v>
      </c>
      <c r="U1885" s="45">
        <v>582064</v>
      </c>
      <c r="V1885" s="45">
        <v>0</v>
      </c>
      <c r="W1885" s="45">
        <v>8.3597958000000006</v>
      </c>
      <c r="X1885" s="45">
        <v>6.1602136999999999</v>
      </c>
      <c r="Y1885" s="45">
        <v>8.7081488999999994</v>
      </c>
      <c r="Z1885" s="46">
        <v>49640.9</v>
      </c>
      <c r="AA1885" s="46">
        <v>58423.740981792929</v>
      </c>
      <c r="AB1885" s="47">
        <f>_xlfn.XLOOKUP($F1885,Main_OG!$D$1:$D$766,Main_OG!AJ$1:AJ$766,"")</f>
        <v>3560742</v>
      </c>
      <c r="AC1885" s="47">
        <f>_xlfn.XLOOKUP($F1885,Main_OG!$D$1:$D$766,Main_OG!AK$1:AK$766,"")</f>
        <v>46472</v>
      </c>
      <c r="AD1885" s="47">
        <f>_xlfn.XLOOKUP($F1885,Main_OG!$D$1:$D$766,Main_OG!AL$1:AL$766,"")</f>
        <v>7730794</v>
      </c>
      <c r="AE1885" s="47">
        <f>_xlfn.XLOOKUP($F1885,Main_OG!$D$1:$D$766,Main_OG!AM$1:AM$766,"")</f>
        <v>0</v>
      </c>
      <c r="AF1885" s="48">
        <f>_xlfn.XLOOKUP($F1885,Main_OG!$D$1:$D$766,Main_OG!Z$1:Z$766,"")</f>
        <v>0</v>
      </c>
      <c r="AG1885" s="48">
        <f>_xlfn.XLOOKUP($F1885,Main_OG!$D$1:$D$766,Main_OG!AA$1:AA$766,"")</f>
        <v>2.322195177698041</v>
      </c>
      <c r="AH1885" s="48">
        <f>_xlfn.XLOOKUP($F1885,Main_OG!$D$1:$D$766,Main_OG!AB$1:AB$766,"")</f>
        <v>22.7</v>
      </c>
      <c r="AI1885" s="48">
        <f>_xlfn.XLOOKUP($F1885,Main_OG!$D$1:$D$766,Main_OG!AC$1:AC$766,"")</f>
        <v>4.9924248044436963</v>
      </c>
      <c r="AJ1885" s="48">
        <f>_xlfn.XLOOKUP($F1885,Main_OG!$D$1:$D$766,Main_OG!AD$1:AD$766,"")</f>
        <v>0.68548682032632846</v>
      </c>
    </row>
    <row r="1886" spans="2:36" x14ac:dyDescent="0.35">
      <c r="B1886" s="36" t="s">
        <v>3009</v>
      </c>
      <c r="C1886" s="45" t="s">
        <v>847</v>
      </c>
      <c r="D1886" s="45" t="s">
        <v>4474</v>
      </c>
      <c r="E1886" s="36" t="s">
        <v>3003</v>
      </c>
      <c r="F1886" s="36" t="str">
        <f t="shared" si="87"/>
        <v>2015_SD</v>
      </c>
      <c r="G1886" s="45">
        <v>2015</v>
      </c>
      <c r="H1886" s="45">
        <f>_xlfn.XLOOKUP(J1886,Main_OG!$B$1:$B$766,Main_OG!$O$1:$O$766,"")</f>
        <v>0</v>
      </c>
      <c r="I1886" s="45">
        <f>_xlfn.XLOOKUP(F1886,Main_OG!$D$1:$D$766,Main_OG!$J$1:$J$766,"")</f>
        <v>0</v>
      </c>
      <c r="J1886" s="45" t="s">
        <v>847</v>
      </c>
      <c r="K1886" s="45" t="str">
        <f t="shared" si="88"/>
        <v>NorthWestern Energy - (SD)_SD</v>
      </c>
      <c r="L1886" s="45" t="str">
        <f t="shared" si="89"/>
        <v>NorthWestern Energy_SD</v>
      </c>
      <c r="M1886" s="45" t="s">
        <v>3014</v>
      </c>
      <c r="N1886" s="45">
        <v>0</v>
      </c>
      <c r="O1886" s="45">
        <v>12829</v>
      </c>
      <c r="P1886" s="45">
        <v>60</v>
      </c>
      <c r="Q1886" s="45">
        <v>49807</v>
      </c>
      <c r="R1886" s="45">
        <v>0</v>
      </c>
      <c r="S1886" s="45">
        <v>697178</v>
      </c>
      <c r="T1886" s="45">
        <v>296551</v>
      </c>
      <c r="U1886" s="45">
        <v>551117</v>
      </c>
      <c r="V1886" s="45">
        <v>0</v>
      </c>
      <c r="W1886" s="45">
        <v>8.3806431000000003</v>
      </c>
      <c r="X1886" s="45">
        <v>6.4383528999999999</v>
      </c>
      <c r="Y1886" s="45">
        <v>8.9759525</v>
      </c>
      <c r="Z1886" s="46">
        <v>50860.800000000003</v>
      </c>
      <c r="AA1886" s="46">
        <v>59509.771687788052</v>
      </c>
      <c r="AB1886" s="47">
        <f>_xlfn.XLOOKUP($F1886,Main_OG!$D$1:$D$766,Main_OG!AJ$1:AJ$766,"")</f>
        <v>1979956</v>
      </c>
      <c r="AC1886" s="47">
        <f>_xlfn.XLOOKUP($F1886,Main_OG!$D$1:$D$766,Main_OG!AK$1:AK$766,"")</f>
        <v>76952</v>
      </c>
      <c r="AD1886" s="47">
        <f>_xlfn.XLOOKUP($F1886,Main_OG!$D$1:$D$766,Main_OG!AL$1:AL$766,"")</f>
        <v>12255344</v>
      </c>
      <c r="AE1886" s="47">
        <f>_xlfn.XLOOKUP($F1886,Main_OG!$D$1:$D$766,Main_OG!AM$1:AM$766,"")</f>
        <v>0</v>
      </c>
      <c r="AF1886" s="48">
        <f>_xlfn.XLOOKUP($F1886,Main_OG!$D$1:$D$766,Main_OG!Z$1:Z$766,"")</f>
        <v>2.56</v>
      </c>
      <c r="AG1886" s="48">
        <f>_xlfn.XLOOKUP($F1886,Main_OG!$D$1:$D$766,Main_OG!AA$1:AA$766,"")</f>
        <v>2.23</v>
      </c>
      <c r="AH1886" s="48">
        <f>_xlfn.XLOOKUP($F1886,Main_OG!$D$1:$D$766,Main_OG!AB$1:AB$766,"")</f>
        <v>12.08771849023859</v>
      </c>
      <c r="AI1886" s="48">
        <f>_xlfn.XLOOKUP($F1886,Main_OG!$D$1:$D$766,Main_OG!AC$1:AC$766,"")</f>
        <v>3.3843619636206599</v>
      </c>
      <c r="AJ1886" s="48">
        <f>_xlfn.XLOOKUP($F1886,Main_OG!$D$1:$D$766,Main_OG!AD$1:AD$766,"")</f>
        <v>0.66963877086385626</v>
      </c>
    </row>
    <row r="1887" spans="2:36" x14ac:dyDescent="0.35">
      <c r="B1887" s="36" t="s">
        <v>3009</v>
      </c>
      <c r="C1887" s="45" t="s">
        <v>847</v>
      </c>
      <c r="D1887" s="45" t="s">
        <v>4474</v>
      </c>
      <c r="E1887" s="36" t="s">
        <v>3003</v>
      </c>
      <c r="F1887" s="36" t="str">
        <f t="shared" si="87"/>
        <v>2016_SD</v>
      </c>
      <c r="G1887" s="45">
        <v>2016</v>
      </c>
      <c r="H1887" s="45">
        <f>_xlfn.XLOOKUP(J1887,Main_OG!$B$1:$B$766,Main_OG!$O$1:$O$766,"")</f>
        <v>0</v>
      </c>
      <c r="I1887" s="45">
        <f>_xlfn.XLOOKUP(F1887,Main_OG!$D$1:$D$766,Main_OG!$J$1:$J$766,"")</f>
        <v>0</v>
      </c>
      <c r="J1887" s="45" t="s">
        <v>847</v>
      </c>
      <c r="K1887" s="45" t="str">
        <f t="shared" si="88"/>
        <v>NorthWestern Energy - (SD)_SD</v>
      </c>
      <c r="L1887" s="45" t="str">
        <f t="shared" si="89"/>
        <v>NorthWestern Energy_SD</v>
      </c>
      <c r="M1887" s="45" t="s">
        <v>3015</v>
      </c>
      <c r="N1887" s="45">
        <v>0</v>
      </c>
      <c r="O1887" s="45">
        <v>12948</v>
      </c>
      <c r="P1887" s="45">
        <v>60</v>
      </c>
      <c r="Q1887" s="45">
        <v>50016</v>
      </c>
      <c r="R1887" s="45">
        <v>0</v>
      </c>
      <c r="S1887" s="45">
        <v>691265</v>
      </c>
      <c r="T1887" s="45">
        <v>313564</v>
      </c>
      <c r="U1887" s="45">
        <v>548243</v>
      </c>
      <c r="V1887" s="45">
        <v>0</v>
      </c>
      <c r="W1887" s="45">
        <v>9.9330937000000006</v>
      </c>
      <c r="X1887" s="45">
        <v>6.6987920000000001</v>
      </c>
      <c r="Y1887" s="45">
        <v>10.464155</v>
      </c>
      <c r="Z1887" s="46">
        <v>51264.3</v>
      </c>
      <c r="AA1887" s="46">
        <v>59354.770734508675</v>
      </c>
      <c r="AB1887" s="47">
        <f>_xlfn.XLOOKUP($F1887,Main_OG!$D$1:$D$766,Main_OG!AJ$1:AJ$766,"")</f>
        <v>2597808</v>
      </c>
      <c r="AC1887" s="47">
        <f>_xlfn.XLOOKUP($F1887,Main_OG!$D$1:$D$766,Main_OG!AK$1:AK$766,"")</f>
        <v>22226</v>
      </c>
      <c r="AD1887" s="47">
        <f>_xlfn.XLOOKUP($F1887,Main_OG!$D$1:$D$766,Main_OG!AL$1:AL$766,"")</f>
        <v>14820854</v>
      </c>
      <c r="AE1887" s="47">
        <f>_xlfn.XLOOKUP($F1887,Main_OG!$D$1:$D$766,Main_OG!AM$1:AM$766,"")</f>
        <v>0</v>
      </c>
      <c r="AF1887" s="48">
        <f>_xlfn.XLOOKUP($F1887,Main_OG!$D$1:$D$766,Main_OG!Z$1:Z$766,"")</f>
        <v>0</v>
      </c>
      <c r="AG1887" s="48">
        <f>_xlfn.XLOOKUP($F1887,Main_OG!$D$1:$D$766,Main_OG!AA$1:AA$766,"")</f>
        <v>2.25</v>
      </c>
      <c r="AH1887" s="48">
        <f>_xlfn.XLOOKUP($F1887,Main_OG!$D$1:$D$766,Main_OG!AB$1:AB$766,"")</f>
        <v>8.5399999999999991</v>
      </c>
      <c r="AI1887" s="48">
        <f>_xlfn.XLOOKUP($F1887,Main_OG!$D$1:$D$766,Main_OG!AC$1:AC$766,"")</f>
        <v>2.4700000000000002</v>
      </c>
      <c r="AJ1887" s="48">
        <f>_xlfn.XLOOKUP($F1887,Main_OG!$D$1:$D$766,Main_OG!AD$1:AD$766,"")</f>
        <v>0.65636700530415037</v>
      </c>
    </row>
    <row r="1888" spans="2:36" x14ac:dyDescent="0.35">
      <c r="B1888" s="36" t="s">
        <v>3009</v>
      </c>
      <c r="C1888" s="45" t="s">
        <v>847</v>
      </c>
      <c r="D1888" s="45" t="s">
        <v>4474</v>
      </c>
      <c r="E1888" s="36" t="s">
        <v>3003</v>
      </c>
      <c r="F1888" s="36" t="str">
        <f t="shared" si="87"/>
        <v>2017_SD</v>
      </c>
      <c r="G1888" s="45">
        <v>2017</v>
      </c>
      <c r="H1888" s="45">
        <f>_xlfn.XLOOKUP(J1888,Main_OG!$B$1:$B$766,Main_OG!$O$1:$O$766,"")</f>
        <v>0</v>
      </c>
      <c r="I1888" s="45">
        <f>_xlfn.XLOOKUP(F1888,Main_OG!$D$1:$D$766,Main_OG!$J$1:$J$766,"")</f>
        <v>0</v>
      </c>
      <c r="J1888" s="45" t="s">
        <v>847</v>
      </c>
      <c r="K1888" s="45" t="str">
        <f t="shared" si="88"/>
        <v>NorthWestern Energy - (SD)_SD</v>
      </c>
      <c r="L1888" s="45" t="str">
        <f t="shared" si="89"/>
        <v>NorthWestern Energy_SD</v>
      </c>
      <c r="M1888" s="45" t="s">
        <v>3016</v>
      </c>
      <c r="N1888" s="45">
        <v>0</v>
      </c>
      <c r="O1888" s="45">
        <v>13029</v>
      </c>
      <c r="P1888" s="45">
        <v>60</v>
      </c>
      <c r="Q1888" s="45">
        <v>50248</v>
      </c>
      <c r="R1888" s="45">
        <v>0</v>
      </c>
      <c r="S1888" s="45">
        <v>694044</v>
      </c>
      <c r="T1888" s="45">
        <v>317635</v>
      </c>
      <c r="U1888" s="45">
        <v>545647</v>
      </c>
      <c r="V1888" s="45">
        <v>0</v>
      </c>
      <c r="W1888" s="45">
        <v>10.40813</v>
      </c>
      <c r="X1888" s="45">
        <v>7.0143404</v>
      </c>
      <c r="Y1888" s="45">
        <v>11.041204</v>
      </c>
      <c r="Z1888" s="46">
        <v>51615.1</v>
      </c>
      <c r="AA1888" s="46">
        <v>59074.292803743025</v>
      </c>
      <c r="AB1888" s="47">
        <f>_xlfn.XLOOKUP($F1888,Main_OG!$D$1:$D$766,Main_OG!AJ$1:AJ$766,"")</f>
        <v>2577678</v>
      </c>
      <c r="AC1888" s="47">
        <f>_xlfn.XLOOKUP($F1888,Main_OG!$D$1:$D$766,Main_OG!AK$1:AK$766,"")</f>
        <v>29406</v>
      </c>
      <c r="AD1888" s="47">
        <f>_xlfn.XLOOKUP($F1888,Main_OG!$D$1:$D$766,Main_OG!AL$1:AL$766,"")</f>
        <v>11426586</v>
      </c>
      <c r="AE1888" s="47">
        <f>_xlfn.XLOOKUP($F1888,Main_OG!$D$1:$D$766,Main_OG!AM$1:AM$766,"")</f>
        <v>0</v>
      </c>
      <c r="AF1888" s="48">
        <f>_xlfn.XLOOKUP($F1888,Main_OG!$D$1:$D$766,Main_OG!Z$1:Z$766,"")</f>
        <v>2.41</v>
      </c>
      <c r="AG1888" s="48">
        <f>_xlfn.XLOOKUP($F1888,Main_OG!$D$1:$D$766,Main_OG!AA$1:AA$766,"")</f>
        <v>2.1875855044172008</v>
      </c>
      <c r="AH1888" s="48">
        <f>_xlfn.XLOOKUP($F1888,Main_OG!$D$1:$D$766,Main_OG!AB$1:AB$766,"")</f>
        <v>14.73443638842941</v>
      </c>
      <c r="AI1888" s="48">
        <f>_xlfn.XLOOKUP($F1888,Main_OG!$D$1:$D$766,Main_OG!AC$1:AC$766,"")</f>
        <v>3.7243523928232452</v>
      </c>
      <c r="AJ1888" s="48">
        <f>_xlfn.XLOOKUP($F1888,Main_OG!$D$1:$D$766,Main_OG!AD$1:AD$766,"")</f>
        <v>0.62802788237371954</v>
      </c>
    </row>
    <row r="1889" spans="2:36" x14ac:dyDescent="0.35">
      <c r="B1889" s="36" t="s">
        <v>3009</v>
      </c>
      <c r="C1889" s="45" t="s">
        <v>847</v>
      </c>
      <c r="D1889" s="45" t="s">
        <v>4474</v>
      </c>
      <c r="E1889" s="36" t="s">
        <v>3003</v>
      </c>
      <c r="F1889" s="36" t="str">
        <f t="shared" si="87"/>
        <v>2018_SD</v>
      </c>
      <c r="G1889" s="45">
        <v>2018</v>
      </c>
      <c r="H1889" s="45">
        <f>_xlfn.XLOOKUP(J1889,Main_OG!$B$1:$B$766,Main_OG!$O$1:$O$766,"")</f>
        <v>0</v>
      </c>
      <c r="I1889" s="45">
        <f>_xlfn.XLOOKUP(F1889,Main_OG!$D$1:$D$766,Main_OG!$J$1:$J$766,"")</f>
        <v>0</v>
      </c>
      <c r="J1889" s="45" t="s">
        <v>847</v>
      </c>
      <c r="K1889" s="45" t="str">
        <f t="shared" si="88"/>
        <v>NorthWestern Energy - (SD)_SD</v>
      </c>
      <c r="L1889" s="45" t="str">
        <f t="shared" si="89"/>
        <v>NorthWestern Energy_SD</v>
      </c>
      <c r="M1889" s="45" t="s">
        <v>3017</v>
      </c>
      <c r="N1889" s="45">
        <v>0</v>
      </c>
      <c r="O1889" s="45">
        <v>13103</v>
      </c>
      <c r="P1889" s="45">
        <v>60</v>
      </c>
      <c r="Q1889" s="45">
        <v>50547</v>
      </c>
      <c r="R1889" s="45">
        <v>0</v>
      </c>
      <c r="S1889" s="45">
        <v>767438</v>
      </c>
      <c r="T1889" s="45">
        <v>323614</v>
      </c>
      <c r="U1889" s="45">
        <v>598184</v>
      </c>
      <c r="V1889" s="45">
        <v>0</v>
      </c>
      <c r="W1889" s="45">
        <v>9.7752522000000006</v>
      </c>
      <c r="X1889" s="45">
        <v>6.6511338000000002</v>
      </c>
      <c r="Y1889" s="45">
        <v>10.727636</v>
      </c>
      <c r="Z1889" s="46">
        <v>51937.8</v>
      </c>
      <c r="AA1889" s="46">
        <v>59061.436047423995</v>
      </c>
      <c r="AB1889" s="47">
        <f>_xlfn.XLOOKUP($F1889,Main_OG!$D$1:$D$766,Main_OG!AJ$1:AJ$766,"")</f>
        <v>2905016</v>
      </c>
      <c r="AC1889" s="47">
        <f>_xlfn.XLOOKUP($F1889,Main_OG!$D$1:$D$766,Main_OG!AK$1:AK$766,"")</f>
        <v>39412</v>
      </c>
      <c r="AD1889" s="47">
        <f>_xlfn.XLOOKUP($F1889,Main_OG!$D$1:$D$766,Main_OG!AL$1:AL$766,"")</f>
        <v>18198168</v>
      </c>
      <c r="AE1889" s="47">
        <f>_xlfn.XLOOKUP($F1889,Main_OG!$D$1:$D$766,Main_OG!AM$1:AM$766,"")</f>
        <v>0</v>
      </c>
      <c r="AF1889" s="48">
        <f>_xlfn.XLOOKUP($F1889,Main_OG!$D$1:$D$766,Main_OG!Z$1:Z$766,"")</f>
        <v>0</v>
      </c>
      <c r="AG1889" s="48">
        <f>_xlfn.XLOOKUP($F1889,Main_OG!$D$1:$D$766,Main_OG!AA$1:AA$766,"")</f>
        <v>1.87</v>
      </c>
      <c r="AH1889" s="48">
        <f>_xlfn.XLOOKUP($F1889,Main_OG!$D$1:$D$766,Main_OG!AB$1:AB$766,"")</f>
        <v>17.170000000000002</v>
      </c>
      <c r="AI1889" s="48">
        <f>_xlfn.XLOOKUP($F1889,Main_OG!$D$1:$D$766,Main_OG!AC$1:AC$766,"")</f>
        <v>2.82</v>
      </c>
      <c r="AJ1889" s="48">
        <f>_xlfn.XLOOKUP($F1889,Main_OG!$D$1:$D$766,Main_OG!AD$1:AD$766,"")</f>
        <v>0.62810595158289428</v>
      </c>
    </row>
    <row r="1890" spans="2:36" x14ac:dyDescent="0.35">
      <c r="B1890" s="36" t="s">
        <v>3009</v>
      </c>
      <c r="C1890" s="45" t="s">
        <v>847</v>
      </c>
      <c r="D1890" s="45" t="s">
        <v>4474</v>
      </c>
      <c r="E1890" s="36" t="s">
        <v>3003</v>
      </c>
      <c r="F1890" s="36" t="str">
        <f t="shared" si="87"/>
        <v>2019_SD</v>
      </c>
      <c r="G1890" s="45">
        <v>2019</v>
      </c>
      <c r="H1890" s="45">
        <f>_xlfn.XLOOKUP(J1890,Main_OG!$B$1:$B$766,Main_OG!$O$1:$O$766,"")</f>
        <v>0</v>
      </c>
      <c r="I1890" s="45">
        <f>_xlfn.XLOOKUP(F1890,Main_OG!$D$1:$D$766,Main_OG!$J$1:$J$766,"")</f>
        <v>0</v>
      </c>
      <c r="J1890" s="45" t="s">
        <v>847</v>
      </c>
      <c r="K1890" s="45" t="str">
        <f t="shared" si="88"/>
        <v>NorthWestern Energy - (SD)_SD</v>
      </c>
      <c r="L1890" s="45" t="str">
        <f t="shared" si="89"/>
        <v>NorthWestern Energy_SD</v>
      </c>
      <c r="M1890" s="45" t="s">
        <v>3018</v>
      </c>
      <c r="N1890" s="45">
        <v>0</v>
      </c>
      <c r="O1890" s="45">
        <v>13176</v>
      </c>
      <c r="P1890" s="45">
        <v>62</v>
      </c>
      <c r="Q1890" s="45">
        <v>50615</v>
      </c>
      <c r="R1890" s="45">
        <v>0</v>
      </c>
      <c r="S1890" s="45">
        <v>746302</v>
      </c>
      <c r="T1890" s="45">
        <v>383845</v>
      </c>
      <c r="U1890" s="45">
        <v>588684</v>
      </c>
      <c r="V1890" s="45">
        <v>0</v>
      </c>
      <c r="W1890" s="45">
        <v>9.8272548999999998</v>
      </c>
      <c r="X1890" s="45">
        <v>6.8558924000000001</v>
      </c>
      <c r="Y1890" s="45">
        <v>10.609597000000001</v>
      </c>
      <c r="Z1890" s="46">
        <v>52360.1</v>
      </c>
      <c r="AA1890" s="46">
        <v>59022.101683299006</v>
      </c>
      <c r="AB1890" s="47">
        <f>_xlfn.XLOOKUP($F1890,Main_OG!$D$1:$D$766,Main_OG!AJ$1:AJ$766,"")</f>
        <v>3261762</v>
      </c>
      <c r="AC1890" s="47">
        <f>_xlfn.XLOOKUP($F1890,Main_OG!$D$1:$D$766,Main_OG!AK$1:AK$766,"")</f>
        <v>66906</v>
      </c>
      <c r="AD1890" s="47">
        <f>_xlfn.XLOOKUP($F1890,Main_OG!$D$1:$D$766,Main_OG!AL$1:AL$766,"")</f>
        <v>18470514</v>
      </c>
      <c r="AE1890" s="47">
        <f>_xlfn.XLOOKUP($F1890,Main_OG!$D$1:$D$766,Main_OG!AM$1:AM$766,"")</f>
        <v>0</v>
      </c>
      <c r="AF1890" s="48">
        <f>_xlfn.XLOOKUP($F1890,Main_OG!$D$1:$D$766,Main_OG!Z$1:Z$766,"")</f>
        <v>0</v>
      </c>
      <c r="AG1890" s="48">
        <f>_xlfn.XLOOKUP($F1890,Main_OG!$D$1:$D$766,Main_OG!AA$1:AA$766,"")</f>
        <v>2.176146746141439</v>
      </c>
      <c r="AH1890" s="48">
        <f>_xlfn.XLOOKUP($F1890,Main_OG!$D$1:$D$766,Main_OG!AB$1:AB$766,"")</f>
        <v>16.155101142605361</v>
      </c>
      <c r="AI1890" s="48">
        <f>_xlfn.XLOOKUP($F1890,Main_OG!$D$1:$D$766,Main_OG!AC$1:AC$766,"")</f>
        <v>3.3292283805067271</v>
      </c>
      <c r="AJ1890" s="48">
        <f>_xlfn.XLOOKUP($F1890,Main_OG!$D$1:$D$766,Main_OG!AD$1:AD$766,"")</f>
        <v>0.60296766622862785</v>
      </c>
    </row>
    <row r="1891" spans="2:36" x14ac:dyDescent="0.35">
      <c r="B1891" s="36" t="s">
        <v>3009</v>
      </c>
      <c r="C1891" s="45" t="s">
        <v>847</v>
      </c>
      <c r="D1891" s="45" t="s">
        <v>4474</v>
      </c>
      <c r="E1891" s="36" t="s">
        <v>3003</v>
      </c>
      <c r="F1891" s="36" t="str">
        <f t="shared" si="87"/>
        <v>2020_SD</v>
      </c>
      <c r="G1891" s="45">
        <v>2020</v>
      </c>
      <c r="H1891" s="45">
        <f>_xlfn.XLOOKUP(J1891,Main_OG!$B$1:$B$766,Main_OG!$O$1:$O$766,"")</f>
        <v>0</v>
      </c>
      <c r="I1891" s="45">
        <f>_xlfn.XLOOKUP(F1891,Main_OG!$D$1:$D$766,Main_OG!$J$1:$J$766,"")</f>
        <v>0</v>
      </c>
      <c r="J1891" s="45" t="s">
        <v>847</v>
      </c>
      <c r="K1891" s="45" t="str">
        <f t="shared" si="88"/>
        <v>NorthWestern Energy - (SD)_SD</v>
      </c>
      <c r="L1891" s="45" t="str">
        <f t="shared" si="89"/>
        <v>NorthWestern Energy_SD</v>
      </c>
      <c r="M1891" s="45" t="s">
        <v>3019</v>
      </c>
      <c r="N1891" s="45">
        <v>0</v>
      </c>
      <c r="O1891" s="45">
        <v>13160</v>
      </c>
      <c r="P1891" s="45">
        <v>63</v>
      </c>
      <c r="Q1891" s="45">
        <v>0</v>
      </c>
      <c r="R1891" s="45">
        <v>0</v>
      </c>
      <c r="S1891" s="45">
        <v>676793</v>
      </c>
      <c r="T1891" s="45">
        <v>415340</v>
      </c>
      <c r="U1891" s="45">
        <v>0</v>
      </c>
      <c r="V1891" s="45">
        <v>0</v>
      </c>
      <c r="W1891" s="45">
        <v>10.840538</v>
      </c>
      <c r="X1891" s="45">
        <v>7.3371214</v>
      </c>
      <c r="Y1891" s="45">
        <v>0</v>
      </c>
      <c r="Z1891" s="46">
        <v>52692.1</v>
      </c>
      <c r="AA1891" s="46">
        <v>59092.530122643795</v>
      </c>
      <c r="AB1891" s="47">
        <f>_xlfn.XLOOKUP($F1891,Main_OG!$D$1:$D$766,Main_OG!AJ$1:AJ$766,"")</f>
        <v>2083800</v>
      </c>
      <c r="AC1891" s="47">
        <f>_xlfn.XLOOKUP($F1891,Main_OG!$D$1:$D$766,Main_OG!AK$1:AK$766,"")</f>
        <v>37298</v>
      </c>
      <c r="AD1891" s="47">
        <f>_xlfn.XLOOKUP($F1891,Main_OG!$D$1:$D$766,Main_OG!AL$1:AL$766,"")</f>
        <v>17808588</v>
      </c>
      <c r="AE1891" s="47">
        <f>_xlfn.XLOOKUP($F1891,Main_OG!$D$1:$D$766,Main_OG!AM$1:AM$766,"")</f>
        <v>0</v>
      </c>
      <c r="AF1891" s="48">
        <f>_xlfn.XLOOKUP($F1891,Main_OG!$D$1:$D$766,Main_OG!Z$1:Z$766,"")</f>
        <v>0</v>
      </c>
      <c r="AG1891" s="48">
        <f>_xlfn.XLOOKUP($F1891,Main_OG!$D$1:$D$766,Main_OG!AA$1:AA$766,"")</f>
        <v>2.127327759928813</v>
      </c>
      <c r="AH1891" s="48">
        <f>_xlfn.XLOOKUP($F1891,Main_OG!$D$1:$D$766,Main_OG!AB$1:AB$766,"")</f>
        <v>12.535325193609101</v>
      </c>
      <c r="AI1891" s="48">
        <f>_xlfn.XLOOKUP($F1891,Main_OG!$D$1:$D$766,Main_OG!AC$1:AC$766,"")</f>
        <v>2.8422150630003218</v>
      </c>
      <c r="AJ1891" s="48">
        <f>_xlfn.XLOOKUP($F1891,Main_OG!$D$1:$D$766,Main_OG!AD$1:AD$766,"")</f>
        <v>0.5848556097000881</v>
      </c>
    </row>
    <row r="1892" spans="2:36" x14ac:dyDescent="0.35">
      <c r="B1892" s="36" t="s">
        <v>3020</v>
      </c>
      <c r="C1892" s="45" t="s">
        <v>858</v>
      </c>
      <c r="D1892" s="45" t="s">
        <v>4475</v>
      </c>
      <c r="E1892" s="36" t="s">
        <v>3020</v>
      </c>
      <c r="F1892" s="36" t="str">
        <f t="shared" si="87"/>
        <v>2006_MT</v>
      </c>
      <c r="G1892" s="45">
        <v>2006</v>
      </c>
      <c r="H1892" s="45">
        <f>_xlfn.XLOOKUP(J1892,Main_OG!$B$1:$B$766,Main_OG!$O$1:$O$766,"")</f>
        <v>0</v>
      </c>
      <c r="I1892" s="45">
        <f>_xlfn.XLOOKUP(F1892,Main_OG!$D$1:$D$766,Main_OG!$J$1:$J$766,"")</f>
        <v>0</v>
      </c>
      <c r="J1892" s="45" t="s">
        <v>858</v>
      </c>
      <c r="K1892" s="45" t="str">
        <f t="shared" si="88"/>
        <v>NorthWestern Energy LLC_MT</v>
      </c>
      <c r="L1892" s="45" t="str">
        <f t="shared" si="89"/>
        <v>NorthWestern Energy LLC_MT</v>
      </c>
      <c r="M1892" s="45" t="s">
        <v>3021</v>
      </c>
      <c r="N1892" s="45">
        <v>0</v>
      </c>
      <c r="O1892" s="45">
        <v>60222</v>
      </c>
      <c r="P1892" s="45">
        <v>1341</v>
      </c>
      <c r="Q1892" s="45">
        <v>257949</v>
      </c>
      <c r="R1892" s="45">
        <v>0</v>
      </c>
      <c r="S1892" s="45">
        <v>252564</v>
      </c>
      <c r="T1892" s="45">
        <v>32852</v>
      </c>
      <c r="U1892" s="45">
        <v>195178</v>
      </c>
      <c r="V1892" s="45">
        <v>0</v>
      </c>
      <c r="W1892" s="45">
        <v>8.3649021471650986</v>
      </c>
      <c r="X1892" s="45">
        <v>6.2866459484698636</v>
      </c>
      <c r="Y1892" s="45">
        <v>8.941954128835464</v>
      </c>
      <c r="Z1892" s="46">
        <v>40055</v>
      </c>
      <c r="AA1892" s="46">
        <v>42044.018423582856</v>
      </c>
      <c r="AB1892" s="47">
        <f>_xlfn.XLOOKUP($F1892,Main_OG!$D$1:$D$766,Main_OG!AJ$1:AJ$766,"")</f>
        <v>22604168</v>
      </c>
      <c r="AC1892" s="47">
        <f>_xlfn.XLOOKUP($F1892,Main_OG!$D$1:$D$766,Main_OG!AK$1:AK$766,"")</f>
        <v>1454021.3800000001</v>
      </c>
      <c r="AD1892" s="47">
        <f>_xlfn.XLOOKUP($F1892,Main_OG!$D$1:$D$766,Main_OG!AL$1:AL$766,"")</f>
        <v>1245377.7799999998</v>
      </c>
      <c r="AE1892" s="47">
        <f>_xlfn.XLOOKUP($F1892,Main_OG!$D$1:$D$766,Main_OG!AM$1:AM$766,"")</f>
        <v>0</v>
      </c>
      <c r="AF1892" s="48">
        <f>_xlfn.XLOOKUP($F1892,Main_OG!$D$1:$D$766,Main_OG!Z$1:Z$766,"")</f>
        <v>0</v>
      </c>
      <c r="AG1892" s="48">
        <f>_xlfn.XLOOKUP($F1892,Main_OG!$D$1:$D$766,Main_OG!AA$1:AA$766,"")</f>
        <v>0.87</v>
      </c>
      <c r="AH1892" s="48">
        <f>_xlfn.XLOOKUP($F1892,Main_OG!$D$1:$D$766,Main_OG!AB$1:AB$766,"")</f>
        <v>15.33</v>
      </c>
      <c r="AI1892" s="48">
        <f>_xlfn.XLOOKUP($F1892,Main_OG!$D$1:$D$766,Main_OG!AC$1:AC$766,"")</f>
        <v>7.1610124069250478</v>
      </c>
      <c r="AJ1892" s="48">
        <f>_xlfn.XLOOKUP($F1892,Main_OG!$D$1:$D$766,Main_OG!AD$1:AD$766,"")</f>
        <v>0.4704061490499184</v>
      </c>
    </row>
    <row r="1893" spans="2:36" x14ac:dyDescent="0.35">
      <c r="B1893" s="36" t="s">
        <v>3020</v>
      </c>
      <c r="C1893" s="45" t="s">
        <v>886</v>
      </c>
      <c r="D1893" s="45" t="s">
        <v>4475</v>
      </c>
      <c r="E1893" s="36" t="s">
        <v>3020</v>
      </c>
      <c r="F1893" s="36" t="str">
        <f t="shared" si="87"/>
        <v>2006_WY</v>
      </c>
      <c r="G1893" s="45">
        <v>2006</v>
      </c>
      <c r="H1893" s="45">
        <f>_xlfn.XLOOKUP(J1893,Main_OG!$B$1:$B$766,Main_OG!$O$1:$O$766,"")</f>
        <v>0</v>
      </c>
      <c r="I1893" s="45">
        <f>_xlfn.XLOOKUP(F1893,Main_OG!$D$1:$D$766,Main_OG!$J$1:$J$766,"")</f>
        <v>0</v>
      </c>
      <c r="J1893" s="45" t="s">
        <v>886</v>
      </c>
      <c r="K1893" s="45" t="str">
        <f t="shared" si="88"/>
        <v>NorthWestern Energy LLC_WY</v>
      </c>
      <c r="L1893" s="45" t="str">
        <f t="shared" si="89"/>
        <v>NorthWestern Energy LLC_WY</v>
      </c>
      <c r="M1893" s="45" t="s">
        <v>3022</v>
      </c>
      <c r="N1893" s="45">
        <v>0</v>
      </c>
      <c r="O1893" s="45">
        <v>291</v>
      </c>
      <c r="P1893" s="45">
        <v>0</v>
      </c>
      <c r="Q1893" s="45">
        <v>173</v>
      </c>
      <c r="R1893" s="45">
        <v>0</v>
      </c>
      <c r="S1893" s="45">
        <v>2964</v>
      </c>
      <c r="T1893" s="45">
        <v>0</v>
      </c>
      <c r="U1893" s="45">
        <v>133</v>
      </c>
      <c r="V1893" s="45">
        <v>0</v>
      </c>
      <c r="W1893" s="45">
        <v>12.558789881784669</v>
      </c>
      <c r="X1893" s="45">
        <v>0</v>
      </c>
      <c r="Y1893" s="45">
        <v>9.0661213360599859</v>
      </c>
      <c r="Z1893" s="46">
        <v>36655.599999999999</v>
      </c>
      <c r="AA1893" s="46">
        <v>70131.84302816134</v>
      </c>
      <c r="AB1893" s="47">
        <f>_xlfn.XLOOKUP($F1893,Main_OG!$D$1:$D$766,Main_OG!AJ$1:AJ$766,"")</f>
        <v>52430740.079999998</v>
      </c>
      <c r="AC1893" s="47">
        <f>_xlfn.XLOOKUP($F1893,Main_OG!$D$1:$D$766,Main_OG!AK$1:AK$766,"")</f>
        <v>179227.08</v>
      </c>
      <c r="AD1893" s="47">
        <f>_xlfn.XLOOKUP($F1893,Main_OG!$D$1:$D$766,Main_OG!AL$1:AL$766,"")</f>
        <v>6317836.04</v>
      </c>
      <c r="AE1893" s="47">
        <f>_xlfn.XLOOKUP($F1893,Main_OG!$D$1:$D$766,Main_OG!AM$1:AM$766,"")</f>
        <v>0</v>
      </c>
      <c r="AF1893" s="48">
        <f>_xlfn.XLOOKUP($F1893,Main_OG!$D$1:$D$766,Main_OG!Z$1:Z$766,"")</f>
        <v>0</v>
      </c>
      <c r="AG1893" s="48">
        <f>_xlfn.XLOOKUP($F1893,Main_OG!$D$1:$D$766,Main_OG!AA$1:AA$766,"")</f>
        <v>1.01</v>
      </c>
      <c r="AH1893" s="48">
        <f>_xlfn.XLOOKUP($F1893,Main_OG!$D$1:$D$766,Main_OG!AB$1:AB$766,"")</f>
        <v>16.28</v>
      </c>
      <c r="AI1893" s="48">
        <f>_xlfn.XLOOKUP($F1893,Main_OG!$D$1:$D$766,Main_OG!AC$1:AC$766,"")</f>
        <v>6.83</v>
      </c>
      <c r="AJ1893" s="48">
        <f>_xlfn.XLOOKUP($F1893,Main_OG!$D$1:$D$766,Main_OG!AD$1:AD$766,"")</f>
        <v>0.4704061490499184</v>
      </c>
    </row>
    <row r="1894" spans="2:36" x14ac:dyDescent="0.35">
      <c r="B1894" s="36" t="s">
        <v>3020</v>
      </c>
      <c r="C1894" s="45" t="s">
        <v>858</v>
      </c>
      <c r="D1894" s="45" t="s">
        <v>4475</v>
      </c>
      <c r="E1894" s="36" t="s">
        <v>3020</v>
      </c>
      <c r="F1894" s="36" t="str">
        <f t="shared" si="87"/>
        <v>2007_MT</v>
      </c>
      <c r="G1894" s="45">
        <v>2007</v>
      </c>
      <c r="H1894" s="45">
        <f>_xlfn.XLOOKUP(J1894,Main_OG!$B$1:$B$766,Main_OG!$O$1:$O$766,"")</f>
        <v>0</v>
      </c>
      <c r="I1894" s="45">
        <f>_xlfn.XLOOKUP(F1894,Main_OG!$D$1:$D$766,Main_OG!$J$1:$J$766,"")</f>
        <v>0</v>
      </c>
      <c r="J1894" s="45" t="s">
        <v>858</v>
      </c>
      <c r="K1894" s="45" t="str">
        <f t="shared" si="88"/>
        <v>NorthWestern Energy LLC_MT</v>
      </c>
      <c r="L1894" s="45" t="str">
        <f t="shared" si="89"/>
        <v>NorthWestern Energy LLC_MT</v>
      </c>
      <c r="M1894" s="45" t="s">
        <v>3023</v>
      </c>
      <c r="N1894" s="45">
        <v>0</v>
      </c>
      <c r="O1894" s="45">
        <v>61673</v>
      </c>
      <c r="P1894" s="45">
        <v>1360</v>
      </c>
      <c r="Q1894" s="45">
        <v>262303</v>
      </c>
      <c r="R1894" s="45">
        <v>0</v>
      </c>
      <c r="S1894" s="45">
        <v>286415</v>
      </c>
      <c r="T1894" s="45">
        <v>39060</v>
      </c>
      <c r="U1894" s="45">
        <v>220910</v>
      </c>
      <c r="V1894" s="45">
        <v>0</v>
      </c>
      <c r="W1894" s="45">
        <v>9.23</v>
      </c>
      <c r="X1894" s="45">
        <v>7.22</v>
      </c>
      <c r="Y1894" s="45">
        <v>9.89</v>
      </c>
      <c r="Z1894" s="46">
        <v>42057.7</v>
      </c>
      <c r="AA1894" s="46">
        <v>43596.391024830365</v>
      </c>
      <c r="AB1894" s="47">
        <f>_xlfn.XLOOKUP($F1894,Main_OG!$D$1:$D$766,Main_OG!AJ$1:AJ$766,"")</f>
        <v>23857850</v>
      </c>
      <c r="AC1894" s="47">
        <f>_xlfn.XLOOKUP($F1894,Main_OG!$D$1:$D$766,Main_OG!AK$1:AK$766,"")</f>
        <v>1648154</v>
      </c>
      <c r="AD1894" s="47">
        <f>_xlfn.XLOOKUP($F1894,Main_OG!$D$1:$D$766,Main_OG!AL$1:AL$766,"")</f>
        <v>2089866</v>
      </c>
      <c r="AE1894" s="47">
        <f>_xlfn.XLOOKUP($F1894,Main_OG!$D$1:$D$766,Main_OG!AM$1:AM$766,"")</f>
        <v>0</v>
      </c>
      <c r="AF1894" s="48">
        <f>_xlfn.XLOOKUP($F1894,Main_OG!$D$1:$D$766,Main_OG!Z$1:Z$766,"")</f>
        <v>0</v>
      </c>
      <c r="AG1894" s="48">
        <f>_xlfn.XLOOKUP($F1894,Main_OG!$D$1:$D$766,Main_OG!AA$1:AA$766,"")</f>
        <v>1.1100000000000001</v>
      </c>
      <c r="AH1894" s="48">
        <f>_xlfn.XLOOKUP($F1894,Main_OG!$D$1:$D$766,Main_OG!AB$1:AB$766,"")</f>
        <v>17.72</v>
      </c>
      <c r="AI1894" s="48">
        <f>_xlfn.XLOOKUP($F1894,Main_OG!$D$1:$D$766,Main_OG!AC$1:AC$766,"")</f>
        <v>7.3815467393807772</v>
      </c>
      <c r="AJ1894" s="48">
        <f>_xlfn.XLOOKUP($F1894,Main_OG!$D$1:$D$766,Main_OG!AD$1:AD$766,"")</f>
        <v>0.58103021845052572</v>
      </c>
    </row>
    <row r="1895" spans="2:36" x14ac:dyDescent="0.35">
      <c r="B1895" s="36" t="s">
        <v>3020</v>
      </c>
      <c r="C1895" s="45" t="s">
        <v>886</v>
      </c>
      <c r="D1895" s="45" t="s">
        <v>4475</v>
      </c>
      <c r="E1895" s="36" t="s">
        <v>3020</v>
      </c>
      <c r="F1895" s="36" t="str">
        <f t="shared" si="87"/>
        <v>2007_WY</v>
      </c>
      <c r="G1895" s="45">
        <v>2007</v>
      </c>
      <c r="H1895" s="45">
        <f>_xlfn.XLOOKUP(J1895,Main_OG!$B$1:$B$766,Main_OG!$O$1:$O$766,"")</f>
        <v>0</v>
      </c>
      <c r="I1895" s="45">
        <f>_xlfn.XLOOKUP(F1895,Main_OG!$D$1:$D$766,Main_OG!$J$1:$J$766,"")</f>
        <v>1</v>
      </c>
      <c r="J1895" s="45" t="s">
        <v>886</v>
      </c>
      <c r="K1895" s="45" t="str">
        <f t="shared" si="88"/>
        <v>NorthWestern Energy LLC_WY</v>
      </c>
      <c r="L1895" s="45" t="str">
        <f t="shared" si="89"/>
        <v>NorthWestern Energy LLC_WY</v>
      </c>
      <c r="M1895" s="45" t="s">
        <v>3024</v>
      </c>
      <c r="N1895" s="45">
        <v>0</v>
      </c>
      <c r="O1895" s="45">
        <v>287</v>
      </c>
      <c r="P1895" s="45">
        <v>0</v>
      </c>
      <c r="Q1895" s="45">
        <v>174</v>
      </c>
      <c r="R1895" s="45">
        <v>0</v>
      </c>
      <c r="S1895" s="45">
        <v>3059</v>
      </c>
      <c r="T1895" s="45">
        <v>0</v>
      </c>
      <c r="U1895" s="45">
        <v>136</v>
      </c>
      <c r="V1895" s="45">
        <v>0</v>
      </c>
      <c r="W1895" s="45">
        <v>13.12</v>
      </c>
      <c r="X1895" s="45">
        <v>0</v>
      </c>
      <c r="Y1895" s="45">
        <v>9.9700000000000006</v>
      </c>
      <c r="Z1895" s="46">
        <v>39504.800000000003</v>
      </c>
      <c r="AA1895" s="46">
        <v>73857.866122241423</v>
      </c>
      <c r="AB1895" s="47">
        <f>_xlfn.XLOOKUP($F1895,Main_OG!$D$1:$D$766,Main_OG!AJ$1:AJ$766,"")</f>
        <v>53256394</v>
      </c>
      <c r="AC1895" s="47">
        <f>_xlfn.XLOOKUP($F1895,Main_OG!$D$1:$D$766,Main_OG!AK$1:AK$766,"")</f>
        <v>169768</v>
      </c>
      <c r="AD1895" s="47">
        <f>_xlfn.XLOOKUP($F1895,Main_OG!$D$1:$D$766,Main_OG!AL$1:AL$766,"")</f>
        <v>8792132</v>
      </c>
      <c r="AE1895" s="47">
        <f>_xlfn.XLOOKUP($F1895,Main_OG!$D$1:$D$766,Main_OG!AM$1:AM$766,"")</f>
        <v>0</v>
      </c>
      <c r="AF1895" s="48">
        <f>_xlfn.XLOOKUP($F1895,Main_OG!$D$1:$D$766,Main_OG!Z$1:Z$766,"")</f>
        <v>0</v>
      </c>
      <c r="AG1895" s="48">
        <f>_xlfn.XLOOKUP($F1895,Main_OG!$D$1:$D$766,Main_OG!AA$1:AA$766,"")</f>
        <v>1.06</v>
      </c>
      <c r="AH1895" s="48">
        <f>_xlfn.XLOOKUP($F1895,Main_OG!$D$1:$D$766,Main_OG!AB$1:AB$766,"")</f>
        <v>17.72</v>
      </c>
      <c r="AI1895" s="48">
        <f>_xlfn.XLOOKUP($F1895,Main_OG!$D$1:$D$766,Main_OG!AC$1:AC$766,"")</f>
        <v>6.82</v>
      </c>
      <c r="AJ1895" s="48">
        <f>_xlfn.XLOOKUP($F1895,Main_OG!$D$1:$D$766,Main_OG!AD$1:AD$766,"")</f>
        <v>0.58103021845052572</v>
      </c>
    </row>
    <row r="1896" spans="2:36" x14ac:dyDescent="0.35">
      <c r="B1896" s="36" t="s">
        <v>3025</v>
      </c>
      <c r="C1896" s="45" t="s">
        <v>858</v>
      </c>
      <c r="D1896" s="45" t="s">
        <v>4475</v>
      </c>
      <c r="E1896" s="36" t="s">
        <v>3020</v>
      </c>
      <c r="F1896" s="36" t="str">
        <f t="shared" si="87"/>
        <v>2011_MT</v>
      </c>
      <c r="G1896" s="45">
        <v>2011</v>
      </c>
      <c r="H1896" s="45">
        <f>_xlfn.XLOOKUP(J1896,Main_OG!$B$1:$B$766,Main_OG!$O$1:$O$766,"")</f>
        <v>0</v>
      </c>
      <c r="I1896" s="45">
        <f>_xlfn.XLOOKUP(F1896,Main_OG!$D$1:$D$766,Main_OG!$J$1:$J$766,"")</f>
        <v>0</v>
      </c>
      <c r="J1896" s="45" t="s">
        <v>858</v>
      </c>
      <c r="K1896" s="45" t="str">
        <f t="shared" si="88"/>
        <v>NorthWestern Energy LLC - (MT)_MT</v>
      </c>
      <c r="L1896" s="45" t="str">
        <f t="shared" si="89"/>
        <v>NorthWestern Energy LLC_MT</v>
      </c>
      <c r="M1896" s="45" t="s">
        <v>3026</v>
      </c>
      <c r="N1896" s="45">
        <v>0</v>
      </c>
      <c r="O1896" s="45">
        <v>64844</v>
      </c>
      <c r="P1896" s="45">
        <v>1436</v>
      </c>
      <c r="Q1896" s="45">
        <v>271938</v>
      </c>
      <c r="R1896" s="45">
        <v>0</v>
      </c>
      <c r="S1896" s="45">
        <v>3084381</v>
      </c>
      <c r="T1896" s="45">
        <v>420981</v>
      </c>
      <c r="U1896" s="45">
        <v>2392186</v>
      </c>
      <c r="V1896" s="45">
        <v>0</v>
      </c>
      <c r="W1896" s="45">
        <v>10.220000000000001</v>
      </c>
      <c r="X1896" s="45">
        <v>8.0299999999999994</v>
      </c>
      <c r="Y1896" s="45">
        <v>10.58</v>
      </c>
      <c r="Z1896" s="46">
        <v>43532.2</v>
      </c>
      <c r="AA1896" s="46">
        <v>43640.515760116607</v>
      </c>
      <c r="AB1896" s="47">
        <f>_xlfn.XLOOKUP($F1896,Main_OG!$D$1:$D$766,Main_OG!AJ$1:AJ$766,"")</f>
        <v>19544322</v>
      </c>
      <c r="AC1896" s="47">
        <f>_xlfn.XLOOKUP($F1896,Main_OG!$D$1:$D$766,Main_OG!AK$1:AK$766,"")</f>
        <v>1756066</v>
      </c>
      <c r="AD1896" s="47">
        <f>_xlfn.XLOOKUP($F1896,Main_OG!$D$1:$D$766,Main_OG!AL$1:AL$766,"")</f>
        <v>9361544</v>
      </c>
      <c r="AE1896" s="47">
        <f>_xlfn.XLOOKUP($F1896,Main_OG!$D$1:$D$766,Main_OG!AM$1:AM$766,"")</f>
        <v>0</v>
      </c>
      <c r="AF1896" s="48">
        <f>_xlfn.XLOOKUP($F1896,Main_OG!$D$1:$D$766,Main_OG!Z$1:Z$766,"")</f>
        <v>0</v>
      </c>
      <c r="AG1896" s="48">
        <f>_xlfn.XLOOKUP($F1896,Main_OG!$D$1:$D$766,Main_OG!AA$1:AA$766,"")</f>
        <v>2.3089180475565318</v>
      </c>
      <c r="AH1896" s="48">
        <f>_xlfn.XLOOKUP($F1896,Main_OG!$D$1:$D$766,Main_OG!AB$1:AB$766,"")</f>
        <v>20.48</v>
      </c>
      <c r="AI1896" s="48">
        <f>_xlfn.XLOOKUP($F1896,Main_OG!$D$1:$D$766,Main_OG!AC$1:AC$766,"")</f>
        <v>4.1500000000000004</v>
      </c>
      <c r="AJ1896" s="48">
        <f>_xlfn.XLOOKUP($F1896,Main_OG!$D$1:$D$766,Main_OG!AD$1:AD$766,"")</f>
        <v>0.75949643062398253</v>
      </c>
    </row>
    <row r="1897" spans="2:36" x14ac:dyDescent="0.35">
      <c r="B1897" s="36" t="s">
        <v>3025</v>
      </c>
      <c r="C1897" s="45" t="s">
        <v>886</v>
      </c>
      <c r="D1897" s="45" t="s">
        <v>4475</v>
      </c>
      <c r="E1897" s="36" t="s">
        <v>3020</v>
      </c>
      <c r="F1897" s="36" t="str">
        <f t="shared" si="87"/>
        <v>2011_WY</v>
      </c>
      <c r="G1897" s="45">
        <v>2011</v>
      </c>
      <c r="H1897" s="45">
        <f>_xlfn.XLOOKUP(J1897,Main_OG!$B$1:$B$766,Main_OG!$O$1:$O$766,"")</f>
        <v>0</v>
      </c>
      <c r="I1897" s="45">
        <f>_xlfn.XLOOKUP(F1897,Main_OG!$D$1:$D$766,Main_OG!$J$1:$J$766,"")</f>
        <v>0</v>
      </c>
      <c r="J1897" s="45" t="s">
        <v>886</v>
      </c>
      <c r="K1897" s="45" t="str">
        <f t="shared" si="88"/>
        <v>NorthWestern Energy LLC - (MT)_WY</v>
      </c>
      <c r="L1897" s="45" t="str">
        <f t="shared" si="89"/>
        <v>NorthWestern Energy LLC_WY</v>
      </c>
      <c r="M1897" s="45" t="s">
        <v>3027</v>
      </c>
      <c r="N1897" s="45">
        <v>0</v>
      </c>
      <c r="O1897" s="45">
        <v>323</v>
      </c>
      <c r="P1897" s="45">
        <v>0</v>
      </c>
      <c r="Q1897" s="45">
        <v>178</v>
      </c>
      <c r="R1897" s="45">
        <v>0</v>
      </c>
      <c r="S1897" s="45">
        <v>23511</v>
      </c>
      <c r="T1897" s="45">
        <v>0</v>
      </c>
      <c r="U1897" s="45">
        <v>1572</v>
      </c>
      <c r="V1897" s="45">
        <v>0</v>
      </c>
      <c r="W1897" s="45">
        <v>14.01</v>
      </c>
      <c r="X1897" s="45">
        <v>0</v>
      </c>
      <c r="Y1897" s="45">
        <v>10.66</v>
      </c>
      <c r="Z1897" s="46">
        <v>38929.800000000003</v>
      </c>
      <c r="AA1897" s="46">
        <v>68599.854447030884</v>
      </c>
      <c r="AB1897" s="47">
        <f>_xlfn.XLOOKUP($F1897,Main_OG!$D$1:$D$766,Main_OG!AJ$1:AJ$766,"")</f>
        <v>50626282</v>
      </c>
      <c r="AC1897" s="47">
        <f>_xlfn.XLOOKUP($F1897,Main_OG!$D$1:$D$766,Main_OG!AK$1:AK$766,"")</f>
        <v>214548</v>
      </c>
      <c r="AD1897" s="47">
        <f>_xlfn.XLOOKUP($F1897,Main_OG!$D$1:$D$766,Main_OG!AL$1:AL$766,"")</f>
        <v>5857650</v>
      </c>
      <c r="AE1897" s="47">
        <f>_xlfn.XLOOKUP($F1897,Main_OG!$D$1:$D$766,Main_OG!AM$1:AM$766,"")</f>
        <v>0</v>
      </c>
      <c r="AF1897" s="48">
        <f>_xlfn.XLOOKUP($F1897,Main_OG!$D$1:$D$766,Main_OG!Z$1:Z$766,"")</f>
        <v>0</v>
      </c>
      <c r="AG1897" s="48">
        <f>_xlfn.XLOOKUP($F1897,Main_OG!$D$1:$D$766,Main_OG!AA$1:AA$766,"")</f>
        <v>2.3089180475565318</v>
      </c>
      <c r="AH1897" s="48">
        <f>_xlfn.XLOOKUP($F1897,Main_OG!$D$1:$D$766,Main_OG!AB$1:AB$766,"")</f>
        <v>22.758921780738341</v>
      </c>
      <c r="AI1897" s="48">
        <f>_xlfn.XLOOKUP($F1897,Main_OG!$D$1:$D$766,Main_OG!AC$1:AC$766,"")</f>
        <v>4.6524343752411106</v>
      </c>
      <c r="AJ1897" s="48">
        <f>_xlfn.XLOOKUP($F1897,Main_OG!$D$1:$D$766,Main_OG!AD$1:AD$766,"")</f>
        <v>0.75949643062398253</v>
      </c>
    </row>
    <row r="1898" spans="2:36" x14ac:dyDescent="0.35">
      <c r="B1898" s="36" t="s">
        <v>3025</v>
      </c>
      <c r="C1898" s="45" t="s">
        <v>858</v>
      </c>
      <c r="D1898" s="45" t="s">
        <v>4475</v>
      </c>
      <c r="E1898" s="36" t="s">
        <v>3020</v>
      </c>
      <c r="F1898" s="36" t="str">
        <f t="shared" si="87"/>
        <v>2012_MT</v>
      </c>
      <c r="G1898" s="45">
        <v>2012</v>
      </c>
      <c r="H1898" s="45">
        <f>_xlfn.XLOOKUP(J1898,Main_OG!$B$1:$B$766,Main_OG!$O$1:$O$766,"")</f>
        <v>0</v>
      </c>
      <c r="I1898" s="45">
        <f>_xlfn.XLOOKUP(F1898,Main_OG!$D$1:$D$766,Main_OG!$J$1:$J$766,"")</f>
        <v>0</v>
      </c>
      <c r="J1898" s="45" t="s">
        <v>858</v>
      </c>
      <c r="K1898" s="45" t="str">
        <f t="shared" si="88"/>
        <v>NorthWestern Energy LLC - (MT)_MT</v>
      </c>
      <c r="L1898" s="45" t="str">
        <f t="shared" si="89"/>
        <v>NorthWestern Energy LLC_MT</v>
      </c>
      <c r="M1898" s="45" t="s">
        <v>3028</v>
      </c>
      <c r="N1898" s="45">
        <v>0</v>
      </c>
      <c r="O1898" s="45">
        <v>65388</v>
      </c>
      <c r="P1898" s="45">
        <v>1553</v>
      </c>
      <c r="Q1898" s="45">
        <v>273792</v>
      </c>
      <c r="R1898" s="45">
        <v>0</v>
      </c>
      <c r="S1898" s="45">
        <v>3095359</v>
      </c>
      <c r="T1898" s="45">
        <v>447998</v>
      </c>
      <c r="U1898" s="45">
        <v>2354589</v>
      </c>
      <c r="V1898" s="45">
        <v>0</v>
      </c>
      <c r="W1898" s="45">
        <v>10.153956000000001</v>
      </c>
      <c r="X1898" s="45">
        <v>8.1215764000000004</v>
      </c>
      <c r="Y1898" s="45">
        <v>10.748530000000001</v>
      </c>
      <c r="Z1898" s="46">
        <v>44329.1</v>
      </c>
      <c r="AA1898" s="46">
        <v>44145.103209821464</v>
      </c>
      <c r="AB1898" s="47">
        <f>_xlfn.XLOOKUP($F1898,Main_OG!$D$1:$D$766,Main_OG!AJ$1:AJ$766,"")</f>
        <v>18128922</v>
      </c>
      <c r="AC1898" s="47">
        <f>_xlfn.XLOOKUP($F1898,Main_OG!$D$1:$D$766,Main_OG!AK$1:AK$766,"")</f>
        <v>1779144</v>
      </c>
      <c r="AD1898" s="47">
        <f>_xlfn.XLOOKUP($F1898,Main_OG!$D$1:$D$766,Main_OG!AL$1:AL$766,"")</f>
        <v>10739166</v>
      </c>
      <c r="AE1898" s="47">
        <f>_xlfn.XLOOKUP($F1898,Main_OG!$D$1:$D$766,Main_OG!AM$1:AM$766,"")</f>
        <v>0</v>
      </c>
      <c r="AF1898" s="48">
        <f>_xlfn.XLOOKUP($F1898,Main_OG!$D$1:$D$766,Main_OG!Z$1:Z$766,"")</f>
        <v>0</v>
      </c>
      <c r="AG1898" s="48">
        <f>_xlfn.XLOOKUP($F1898,Main_OG!$D$1:$D$766,Main_OG!AA$1:AA$766,"")</f>
        <v>2.324237813104427</v>
      </c>
      <c r="AH1898" s="48">
        <f>_xlfn.XLOOKUP($F1898,Main_OG!$D$1:$D$766,Main_OG!AB$1:AB$766,"")</f>
        <v>23.49195884567845</v>
      </c>
      <c r="AI1898" s="48">
        <f>_xlfn.XLOOKUP($F1898,Main_OG!$D$1:$D$766,Main_OG!AC$1:AC$766,"")</f>
        <v>3.503818060367514</v>
      </c>
      <c r="AJ1898" s="48">
        <f>_xlfn.XLOOKUP($F1898,Main_OG!$D$1:$D$766,Main_OG!AD$1:AD$766,"")</f>
        <v>0.75442193202762442</v>
      </c>
    </row>
    <row r="1899" spans="2:36" x14ac:dyDescent="0.35">
      <c r="B1899" s="36" t="s">
        <v>3025</v>
      </c>
      <c r="C1899" s="45" t="s">
        <v>886</v>
      </c>
      <c r="D1899" s="45" t="s">
        <v>4475</v>
      </c>
      <c r="E1899" s="36" t="s">
        <v>3020</v>
      </c>
      <c r="F1899" s="36" t="str">
        <f t="shared" si="87"/>
        <v>2012_WY</v>
      </c>
      <c r="G1899" s="45">
        <v>2012</v>
      </c>
      <c r="H1899" s="45">
        <f>_xlfn.XLOOKUP(J1899,Main_OG!$B$1:$B$766,Main_OG!$O$1:$O$766,"")</f>
        <v>0</v>
      </c>
      <c r="I1899" s="45">
        <f>_xlfn.XLOOKUP(F1899,Main_OG!$D$1:$D$766,Main_OG!$J$1:$J$766,"")</f>
        <v>0</v>
      </c>
      <c r="J1899" s="45" t="s">
        <v>886</v>
      </c>
      <c r="K1899" s="45" t="str">
        <f t="shared" si="88"/>
        <v>NorthWestern Energy LLC - (MT)_WY</v>
      </c>
      <c r="L1899" s="45" t="str">
        <f t="shared" si="89"/>
        <v>NorthWestern Energy LLC_WY</v>
      </c>
      <c r="M1899" s="45" t="s">
        <v>3029</v>
      </c>
      <c r="N1899" s="45">
        <v>0</v>
      </c>
      <c r="O1899" s="45">
        <v>322</v>
      </c>
      <c r="P1899" s="45">
        <v>0</v>
      </c>
      <c r="Q1899" s="45">
        <v>178</v>
      </c>
      <c r="R1899" s="45">
        <v>0</v>
      </c>
      <c r="S1899" s="45">
        <v>24174</v>
      </c>
      <c r="T1899" s="45">
        <v>0</v>
      </c>
      <c r="U1899" s="45">
        <v>1535</v>
      </c>
      <c r="V1899" s="45">
        <v>0</v>
      </c>
      <c r="W1899" s="45">
        <v>14.580541</v>
      </c>
      <c r="X1899" s="45">
        <v>0</v>
      </c>
      <c r="Y1899" s="45">
        <v>10.85342</v>
      </c>
      <c r="Z1899" s="46">
        <v>38085</v>
      </c>
      <c r="AA1899" s="46">
        <v>66044.574234899148</v>
      </c>
      <c r="AB1899" s="47">
        <f>_xlfn.XLOOKUP($F1899,Main_OG!$D$1:$D$766,Main_OG!AJ$1:AJ$766,"")</f>
        <v>52898770</v>
      </c>
      <c r="AC1899" s="47">
        <f>_xlfn.XLOOKUP($F1899,Main_OG!$D$1:$D$766,Main_OG!AK$1:AK$766,"")</f>
        <v>189480</v>
      </c>
      <c r="AD1899" s="47">
        <f>_xlfn.XLOOKUP($F1899,Main_OG!$D$1:$D$766,Main_OG!AL$1:AL$766,"")</f>
        <v>6670518</v>
      </c>
      <c r="AE1899" s="47">
        <f>_xlfn.XLOOKUP($F1899,Main_OG!$D$1:$D$766,Main_OG!AM$1:AM$766,"")</f>
        <v>0</v>
      </c>
      <c r="AF1899" s="48">
        <f>_xlfn.XLOOKUP($F1899,Main_OG!$D$1:$D$766,Main_OG!Z$1:Z$766,"")</f>
        <v>0</v>
      </c>
      <c r="AG1899" s="48">
        <f>_xlfn.XLOOKUP($F1899,Main_OG!$D$1:$D$766,Main_OG!AA$1:AA$766,"")</f>
        <v>1.45</v>
      </c>
      <c r="AH1899" s="48">
        <f>_xlfn.XLOOKUP($F1899,Main_OG!$D$1:$D$766,Main_OG!AB$1:AB$766,"")</f>
        <v>23.49195884567845</v>
      </c>
      <c r="AI1899" s="48">
        <f>_xlfn.XLOOKUP($F1899,Main_OG!$D$1:$D$766,Main_OG!AC$1:AC$766,"")</f>
        <v>5.86</v>
      </c>
      <c r="AJ1899" s="48">
        <f>_xlfn.XLOOKUP($F1899,Main_OG!$D$1:$D$766,Main_OG!AD$1:AD$766,"")</f>
        <v>0.75442193202762442</v>
      </c>
    </row>
    <row r="1900" spans="2:36" x14ac:dyDescent="0.35">
      <c r="B1900" s="36" t="s">
        <v>3025</v>
      </c>
      <c r="C1900" s="45" t="s">
        <v>858</v>
      </c>
      <c r="D1900" s="45" t="s">
        <v>4475</v>
      </c>
      <c r="E1900" s="36" t="s">
        <v>3020</v>
      </c>
      <c r="F1900" s="36" t="str">
        <f t="shared" si="87"/>
        <v>2013_MT</v>
      </c>
      <c r="G1900" s="45">
        <v>2013</v>
      </c>
      <c r="H1900" s="45">
        <f>_xlfn.XLOOKUP(J1900,Main_OG!$B$1:$B$766,Main_OG!$O$1:$O$766,"")</f>
        <v>0</v>
      </c>
      <c r="I1900" s="45">
        <f>_xlfn.XLOOKUP(F1900,Main_OG!$D$1:$D$766,Main_OG!$J$1:$J$766,"")</f>
        <v>0</v>
      </c>
      <c r="J1900" s="45" t="s">
        <v>858</v>
      </c>
      <c r="K1900" s="45" t="str">
        <f t="shared" si="88"/>
        <v>NorthWestern Energy LLC - (MT)_MT</v>
      </c>
      <c r="L1900" s="45" t="str">
        <f t="shared" si="89"/>
        <v>NorthWestern Energy LLC_MT</v>
      </c>
      <c r="M1900" s="45" t="s">
        <v>3030</v>
      </c>
      <c r="N1900" s="45">
        <v>0</v>
      </c>
      <c r="O1900" s="45">
        <v>66070</v>
      </c>
      <c r="P1900" s="45">
        <v>1555</v>
      </c>
      <c r="Q1900" s="45">
        <v>276171</v>
      </c>
      <c r="R1900" s="45">
        <v>0</v>
      </c>
      <c r="S1900" s="45">
        <v>3095129</v>
      </c>
      <c r="T1900" s="45">
        <v>459652</v>
      </c>
      <c r="U1900" s="45">
        <v>2409714</v>
      </c>
      <c r="V1900" s="45">
        <v>0</v>
      </c>
      <c r="W1900" s="45">
        <v>10.655590999999999</v>
      </c>
      <c r="X1900" s="45">
        <v>8.5611070999999992</v>
      </c>
      <c r="Y1900" s="45">
        <v>11.197022</v>
      </c>
      <c r="Z1900" s="46">
        <v>45114.7</v>
      </c>
      <c r="AA1900" s="46">
        <v>44484.883026116244</v>
      </c>
      <c r="AB1900" s="47">
        <f>_xlfn.XLOOKUP($F1900,Main_OG!$D$1:$D$766,Main_OG!AJ$1:AJ$766,"")</f>
        <v>19140756</v>
      </c>
      <c r="AC1900" s="47">
        <f>_xlfn.XLOOKUP($F1900,Main_OG!$D$1:$D$766,Main_OG!AK$1:AK$766,"")</f>
        <v>1783602</v>
      </c>
      <c r="AD1900" s="47">
        <f>_xlfn.XLOOKUP($F1900,Main_OG!$D$1:$D$766,Main_OG!AL$1:AL$766,"")</f>
        <v>14545834</v>
      </c>
      <c r="AE1900" s="47">
        <f>_xlfn.XLOOKUP($F1900,Main_OG!$D$1:$D$766,Main_OG!AM$1:AM$766,"")</f>
        <v>0</v>
      </c>
      <c r="AF1900" s="48">
        <f>_xlfn.XLOOKUP($F1900,Main_OG!$D$1:$D$766,Main_OG!Z$1:Z$766,"")</f>
        <v>2</v>
      </c>
      <c r="AG1900" s="48">
        <f>_xlfn.XLOOKUP($F1900,Main_OG!$D$1:$D$766,Main_OG!AA$1:AA$766,"")</f>
        <v>2.3089180475565318</v>
      </c>
      <c r="AH1900" s="48">
        <f>_xlfn.XLOOKUP($F1900,Main_OG!$D$1:$D$766,Main_OG!AB$1:AB$766,"")</f>
        <v>23.85</v>
      </c>
      <c r="AI1900" s="48">
        <f>_xlfn.XLOOKUP($F1900,Main_OG!$D$1:$D$766,Main_OG!AC$1:AC$766,"")</f>
        <v>5.21</v>
      </c>
      <c r="AJ1900" s="48">
        <f>_xlfn.XLOOKUP($F1900,Main_OG!$D$1:$D$766,Main_OG!AD$1:AD$766,"")</f>
        <v>0.73100116927520231</v>
      </c>
    </row>
    <row r="1901" spans="2:36" x14ac:dyDescent="0.35">
      <c r="B1901" s="36" t="s">
        <v>3025</v>
      </c>
      <c r="C1901" s="45" t="s">
        <v>886</v>
      </c>
      <c r="D1901" s="45" t="s">
        <v>4475</v>
      </c>
      <c r="E1901" s="36" t="s">
        <v>3020</v>
      </c>
      <c r="F1901" s="36" t="str">
        <f t="shared" si="87"/>
        <v>2013_WY</v>
      </c>
      <c r="G1901" s="45">
        <v>2013</v>
      </c>
      <c r="H1901" s="45">
        <f>_xlfn.XLOOKUP(J1901,Main_OG!$B$1:$B$766,Main_OG!$O$1:$O$766,"")</f>
        <v>0</v>
      </c>
      <c r="I1901" s="45">
        <f>_xlfn.XLOOKUP(F1901,Main_OG!$D$1:$D$766,Main_OG!$J$1:$J$766,"")</f>
        <v>0</v>
      </c>
      <c r="J1901" s="45" t="s">
        <v>886</v>
      </c>
      <c r="K1901" s="45" t="str">
        <f t="shared" si="88"/>
        <v>NorthWestern Energy LLC - (MT)_WY</v>
      </c>
      <c r="L1901" s="45" t="str">
        <f t="shared" si="89"/>
        <v>NorthWestern Energy LLC_WY</v>
      </c>
      <c r="M1901" s="45" t="s">
        <v>3031</v>
      </c>
      <c r="N1901" s="45">
        <v>0</v>
      </c>
      <c r="O1901" s="45">
        <v>325</v>
      </c>
      <c r="P1901" s="45">
        <v>0</v>
      </c>
      <c r="Q1901" s="45">
        <v>178</v>
      </c>
      <c r="R1901" s="45">
        <v>0</v>
      </c>
      <c r="S1901" s="45">
        <v>23896</v>
      </c>
      <c r="T1901" s="45">
        <v>0</v>
      </c>
      <c r="U1901" s="45">
        <v>1582</v>
      </c>
      <c r="V1901" s="45">
        <v>0</v>
      </c>
      <c r="W1901" s="45">
        <v>14.866923</v>
      </c>
      <c r="X1901" s="45">
        <v>0</v>
      </c>
      <c r="Y1901" s="45">
        <v>11.264222999999999</v>
      </c>
      <c r="Z1901" s="46">
        <v>38408.699999999997</v>
      </c>
      <c r="AA1901" s="46">
        <v>65924.101472657989</v>
      </c>
      <c r="AB1901" s="47">
        <f>_xlfn.XLOOKUP($F1901,Main_OG!$D$1:$D$766,Main_OG!AJ$1:AJ$766,"")</f>
        <v>56223316</v>
      </c>
      <c r="AC1901" s="47">
        <f>_xlfn.XLOOKUP($F1901,Main_OG!$D$1:$D$766,Main_OG!AK$1:AK$766,"")</f>
        <v>145218</v>
      </c>
      <c r="AD1901" s="47">
        <f>_xlfn.XLOOKUP($F1901,Main_OG!$D$1:$D$766,Main_OG!AL$1:AL$766,"")</f>
        <v>6648008</v>
      </c>
      <c r="AE1901" s="47">
        <f>_xlfn.XLOOKUP($F1901,Main_OG!$D$1:$D$766,Main_OG!AM$1:AM$766,"")</f>
        <v>0</v>
      </c>
      <c r="AF1901" s="48">
        <f>_xlfn.XLOOKUP($F1901,Main_OG!$D$1:$D$766,Main_OG!Z$1:Z$766,"")</f>
        <v>1.55</v>
      </c>
      <c r="AG1901" s="48">
        <f>_xlfn.XLOOKUP($F1901,Main_OG!$D$1:$D$766,Main_OG!AA$1:AA$766,"")</f>
        <v>2.3089180475565318</v>
      </c>
      <c r="AH1901" s="48">
        <f>_xlfn.XLOOKUP($F1901,Main_OG!$D$1:$D$766,Main_OG!AB$1:AB$766,"")</f>
        <v>23.33</v>
      </c>
      <c r="AI1901" s="48">
        <f>_xlfn.XLOOKUP($F1901,Main_OG!$D$1:$D$766,Main_OG!AC$1:AC$766,"")</f>
        <v>4.4043332512284126</v>
      </c>
      <c r="AJ1901" s="48">
        <f>_xlfn.XLOOKUP($F1901,Main_OG!$D$1:$D$766,Main_OG!AD$1:AD$766,"")</f>
        <v>0.73100116927520231</v>
      </c>
    </row>
    <row r="1902" spans="2:36" x14ac:dyDescent="0.35">
      <c r="B1902" s="36" t="s">
        <v>3025</v>
      </c>
      <c r="C1902" s="45" t="s">
        <v>858</v>
      </c>
      <c r="D1902" s="45" t="s">
        <v>4475</v>
      </c>
      <c r="E1902" s="36" t="s">
        <v>3020</v>
      </c>
      <c r="F1902" s="36" t="str">
        <f t="shared" si="87"/>
        <v>2014_MT</v>
      </c>
      <c r="G1902" s="45">
        <v>2014</v>
      </c>
      <c r="H1902" s="45">
        <f>_xlfn.XLOOKUP(J1902,Main_OG!$B$1:$B$766,Main_OG!$O$1:$O$766,"")</f>
        <v>0</v>
      </c>
      <c r="I1902" s="45">
        <f>_xlfn.XLOOKUP(F1902,Main_OG!$D$1:$D$766,Main_OG!$J$1:$J$766,"")</f>
        <v>0</v>
      </c>
      <c r="J1902" s="45" t="s">
        <v>858</v>
      </c>
      <c r="K1902" s="45" t="str">
        <f t="shared" si="88"/>
        <v>NorthWestern Energy LLC - (MT)_MT</v>
      </c>
      <c r="L1902" s="45" t="str">
        <f t="shared" si="89"/>
        <v>NorthWestern Energy LLC_MT</v>
      </c>
      <c r="M1902" s="45" t="s">
        <v>3032</v>
      </c>
      <c r="N1902" s="45">
        <v>0</v>
      </c>
      <c r="O1902" s="45">
        <v>67151</v>
      </c>
      <c r="P1902" s="45">
        <v>1654</v>
      </c>
      <c r="Q1902" s="45">
        <v>283165</v>
      </c>
      <c r="R1902" s="45">
        <v>0</v>
      </c>
      <c r="S1902" s="45">
        <v>3120726</v>
      </c>
      <c r="T1902" s="45">
        <v>455279</v>
      </c>
      <c r="U1902" s="45">
        <v>2398528</v>
      </c>
      <c r="V1902" s="45">
        <v>0</v>
      </c>
      <c r="W1902" s="45">
        <v>10.627578</v>
      </c>
      <c r="X1902" s="45">
        <v>8.3895370000000007</v>
      </c>
      <c r="Y1902" s="45">
        <v>10.726804</v>
      </c>
      <c r="Z1902" s="46">
        <v>46166.7</v>
      </c>
      <c r="AA1902" s="46">
        <v>45143.875219159505</v>
      </c>
      <c r="AB1902" s="47">
        <f>_xlfn.XLOOKUP($F1902,Main_OG!$D$1:$D$766,Main_OG!AJ$1:AJ$766,"")</f>
        <v>20373700</v>
      </c>
      <c r="AC1902" s="47">
        <f>_xlfn.XLOOKUP($F1902,Main_OG!$D$1:$D$766,Main_OG!AK$1:AK$766,"")</f>
        <v>1641220</v>
      </c>
      <c r="AD1902" s="47">
        <f>_xlfn.XLOOKUP($F1902,Main_OG!$D$1:$D$766,Main_OG!AL$1:AL$766,"")</f>
        <v>11872928</v>
      </c>
      <c r="AE1902" s="47">
        <f>_xlfn.XLOOKUP($F1902,Main_OG!$D$1:$D$766,Main_OG!AM$1:AM$766,"")</f>
        <v>0</v>
      </c>
      <c r="AF1902" s="48">
        <f>_xlfn.XLOOKUP($F1902,Main_OG!$D$1:$D$766,Main_OG!Z$1:Z$766,"")</f>
        <v>0</v>
      </c>
      <c r="AG1902" s="48">
        <f>_xlfn.XLOOKUP($F1902,Main_OG!$D$1:$D$766,Main_OG!AA$1:AA$766,"")</f>
        <v>2.322195177698041</v>
      </c>
      <c r="AH1902" s="48">
        <f>_xlfn.XLOOKUP($F1902,Main_OG!$D$1:$D$766,Main_OG!AB$1:AB$766,"")</f>
        <v>22.73</v>
      </c>
      <c r="AI1902" s="48">
        <f>_xlfn.XLOOKUP($F1902,Main_OG!$D$1:$D$766,Main_OG!AC$1:AC$766,"")</f>
        <v>4.9924248044436963</v>
      </c>
      <c r="AJ1902" s="48">
        <f>_xlfn.XLOOKUP($F1902,Main_OG!$D$1:$D$766,Main_OG!AD$1:AD$766,"")</f>
        <v>0.68548682032632846</v>
      </c>
    </row>
    <row r="1903" spans="2:36" x14ac:dyDescent="0.35">
      <c r="B1903" s="36" t="s">
        <v>3025</v>
      </c>
      <c r="C1903" s="45" t="s">
        <v>886</v>
      </c>
      <c r="D1903" s="45" t="s">
        <v>4475</v>
      </c>
      <c r="E1903" s="36" t="s">
        <v>3020</v>
      </c>
      <c r="F1903" s="36" t="str">
        <f t="shared" si="87"/>
        <v>2014_WY</v>
      </c>
      <c r="G1903" s="45">
        <v>2014</v>
      </c>
      <c r="H1903" s="45">
        <f>_xlfn.XLOOKUP(J1903,Main_OG!$B$1:$B$766,Main_OG!$O$1:$O$766,"")</f>
        <v>0</v>
      </c>
      <c r="I1903" s="45">
        <f>_xlfn.XLOOKUP(F1903,Main_OG!$D$1:$D$766,Main_OG!$J$1:$J$766,"")</f>
        <v>0</v>
      </c>
      <c r="J1903" s="45" t="s">
        <v>886</v>
      </c>
      <c r="K1903" s="45" t="str">
        <f t="shared" si="88"/>
        <v>NorthWestern Energy LLC - (MT)_WY</v>
      </c>
      <c r="L1903" s="45" t="str">
        <f t="shared" si="89"/>
        <v>NorthWestern Energy LLC_WY</v>
      </c>
      <c r="M1903" s="45" t="s">
        <v>3033</v>
      </c>
      <c r="N1903" s="45">
        <v>0</v>
      </c>
      <c r="O1903" s="45">
        <v>334</v>
      </c>
      <c r="P1903" s="45">
        <v>0</v>
      </c>
      <c r="Q1903" s="45">
        <v>181</v>
      </c>
      <c r="R1903" s="45">
        <v>0</v>
      </c>
      <c r="S1903" s="45">
        <v>25837</v>
      </c>
      <c r="T1903" s="45">
        <v>0</v>
      </c>
      <c r="U1903" s="45">
        <v>1534</v>
      </c>
      <c r="V1903" s="45">
        <v>0</v>
      </c>
      <c r="W1903" s="45">
        <v>15.574951</v>
      </c>
      <c r="X1903" s="45">
        <v>0</v>
      </c>
      <c r="Y1903" s="45">
        <v>10.964798</v>
      </c>
      <c r="Z1903" s="46">
        <v>39287.199999999997</v>
      </c>
      <c r="AA1903" s="46">
        <v>67369.619606316628</v>
      </c>
      <c r="AB1903" s="47">
        <f>_xlfn.XLOOKUP($F1903,Main_OG!$D$1:$D$766,Main_OG!AJ$1:AJ$766,"")</f>
        <v>52985314</v>
      </c>
      <c r="AC1903" s="47">
        <f>_xlfn.XLOOKUP($F1903,Main_OG!$D$1:$D$766,Main_OG!AK$1:AK$766,"")</f>
        <v>153536</v>
      </c>
      <c r="AD1903" s="47">
        <f>_xlfn.XLOOKUP($F1903,Main_OG!$D$1:$D$766,Main_OG!AL$1:AL$766,"")</f>
        <v>7424414</v>
      </c>
      <c r="AE1903" s="47">
        <f>_xlfn.XLOOKUP($F1903,Main_OG!$D$1:$D$766,Main_OG!AM$1:AM$766,"")</f>
        <v>0</v>
      </c>
      <c r="AF1903" s="48">
        <f>_xlfn.XLOOKUP($F1903,Main_OG!$D$1:$D$766,Main_OG!Z$1:Z$766,"")</f>
        <v>1.61</v>
      </c>
      <c r="AG1903" s="48">
        <f>_xlfn.XLOOKUP($F1903,Main_OG!$D$1:$D$766,Main_OG!AA$1:AA$766,"")</f>
        <v>1.58</v>
      </c>
      <c r="AH1903" s="48">
        <f>_xlfn.XLOOKUP($F1903,Main_OG!$D$1:$D$766,Main_OG!AB$1:AB$766,"")</f>
        <v>22.43</v>
      </c>
      <c r="AI1903" s="48">
        <f>_xlfn.XLOOKUP($F1903,Main_OG!$D$1:$D$766,Main_OG!AC$1:AC$766,"")</f>
        <v>6.96</v>
      </c>
      <c r="AJ1903" s="48">
        <f>_xlfn.XLOOKUP($F1903,Main_OG!$D$1:$D$766,Main_OG!AD$1:AD$766,"")</f>
        <v>0.68548682032632846</v>
      </c>
    </row>
    <row r="1904" spans="2:36" x14ac:dyDescent="0.35">
      <c r="B1904" s="36" t="s">
        <v>3025</v>
      </c>
      <c r="C1904" s="45" t="s">
        <v>858</v>
      </c>
      <c r="D1904" s="45" t="s">
        <v>4475</v>
      </c>
      <c r="E1904" s="36" t="s">
        <v>3020</v>
      </c>
      <c r="F1904" s="36" t="str">
        <f t="shared" si="87"/>
        <v>2015_MT</v>
      </c>
      <c r="G1904" s="45">
        <v>2015</v>
      </c>
      <c r="H1904" s="45">
        <f>_xlfn.XLOOKUP(J1904,Main_OG!$B$1:$B$766,Main_OG!$O$1:$O$766,"")</f>
        <v>0</v>
      </c>
      <c r="I1904" s="45">
        <f>_xlfn.XLOOKUP(F1904,Main_OG!$D$1:$D$766,Main_OG!$J$1:$J$766,"")</f>
        <v>0</v>
      </c>
      <c r="J1904" s="45" t="s">
        <v>858</v>
      </c>
      <c r="K1904" s="45" t="str">
        <f t="shared" si="88"/>
        <v>NorthWestern Energy LLC - (MT)_MT</v>
      </c>
      <c r="L1904" s="45" t="str">
        <f t="shared" si="89"/>
        <v>NorthWestern Energy LLC_MT</v>
      </c>
      <c r="M1904" s="45" t="s">
        <v>3034</v>
      </c>
      <c r="N1904" s="45">
        <v>0</v>
      </c>
      <c r="O1904" s="45">
        <v>68041</v>
      </c>
      <c r="P1904" s="45">
        <v>1694</v>
      </c>
      <c r="Q1904" s="45">
        <v>287202</v>
      </c>
      <c r="R1904" s="45">
        <v>0</v>
      </c>
      <c r="S1904" s="45">
        <v>3112442</v>
      </c>
      <c r="T1904" s="45">
        <v>465173</v>
      </c>
      <c r="U1904" s="45">
        <v>2356636</v>
      </c>
      <c r="V1904" s="45">
        <v>0</v>
      </c>
      <c r="W1904" s="45">
        <v>11.510225999999999</v>
      </c>
      <c r="X1904" s="45">
        <v>9.1662672000000001</v>
      </c>
      <c r="Y1904" s="45">
        <v>11.815168</v>
      </c>
      <c r="Z1904" s="46">
        <v>47765.599999999999</v>
      </c>
      <c r="AA1904" s="46">
        <v>46307.156118061648</v>
      </c>
      <c r="AB1904" s="47">
        <f>_xlfn.XLOOKUP($F1904,Main_OG!$D$1:$D$766,Main_OG!AJ$1:AJ$766,"")</f>
        <v>20565408</v>
      </c>
      <c r="AC1904" s="47">
        <f>_xlfn.XLOOKUP($F1904,Main_OG!$D$1:$D$766,Main_OG!AK$1:AK$766,"")</f>
        <v>1888060</v>
      </c>
      <c r="AD1904" s="47">
        <f>_xlfn.XLOOKUP($F1904,Main_OG!$D$1:$D$766,Main_OG!AL$1:AL$766,"")</f>
        <v>13116040</v>
      </c>
      <c r="AE1904" s="47">
        <f>_xlfn.XLOOKUP($F1904,Main_OG!$D$1:$D$766,Main_OG!AM$1:AM$766,"")</f>
        <v>0</v>
      </c>
      <c r="AF1904" s="48">
        <f>_xlfn.XLOOKUP($F1904,Main_OG!$D$1:$D$766,Main_OG!Z$1:Z$766,"")</f>
        <v>1.77</v>
      </c>
      <c r="AG1904" s="48">
        <f>_xlfn.XLOOKUP($F1904,Main_OG!$D$1:$D$766,Main_OG!AA$1:AA$766,"")</f>
        <v>1.72</v>
      </c>
      <c r="AH1904" s="48">
        <f>_xlfn.XLOOKUP($F1904,Main_OG!$D$1:$D$766,Main_OG!AB$1:AB$766,"")</f>
        <v>12.08771849023859</v>
      </c>
      <c r="AI1904" s="48">
        <f>_xlfn.XLOOKUP($F1904,Main_OG!$D$1:$D$766,Main_OG!AC$1:AC$766,"")</f>
        <v>3.3843619636206599</v>
      </c>
      <c r="AJ1904" s="48">
        <f>_xlfn.XLOOKUP($F1904,Main_OG!$D$1:$D$766,Main_OG!AD$1:AD$766,"")</f>
        <v>0.66963877086385626</v>
      </c>
    </row>
    <row r="1905" spans="2:36" x14ac:dyDescent="0.35">
      <c r="B1905" s="36" t="s">
        <v>3025</v>
      </c>
      <c r="C1905" s="45" t="s">
        <v>886</v>
      </c>
      <c r="D1905" s="45" t="s">
        <v>4475</v>
      </c>
      <c r="E1905" s="36" t="s">
        <v>3020</v>
      </c>
      <c r="F1905" s="36" t="str">
        <f t="shared" si="87"/>
        <v>2015_WY</v>
      </c>
      <c r="G1905" s="45">
        <v>2015</v>
      </c>
      <c r="H1905" s="45">
        <f>_xlfn.XLOOKUP(J1905,Main_OG!$B$1:$B$766,Main_OG!$O$1:$O$766,"")</f>
        <v>0</v>
      </c>
      <c r="I1905" s="45">
        <f>_xlfn.XLOOKUP(F1905,Main_OG!$D$1:$D$766,Main_OG!$J$1:$J$766,"")</f>
        <v>0</v>
      </c>
      <c r="J1905" s="45" t="s">
        <v>886</v>
      </c>
      <c r="K1905" s="45" t="str">
        <f t="shared" si="88"/>
        <v>NorthWestern Energy LLC - (MT)_WY</v>
      </c>
      <c r="L1905" s="45" t="str">
        <f t="shared" si="89"/>
        <v>NorthWestern Energy LLC_WY</v>
      </c>
      <c r="M1905" s="45" t="s">
        <v>3035</v>
      </c>
      <c r="N1905" s="45">
        <v>0</v>
      </c>
      <c r="O1905" s="45">
        <v>243</v>
      </c>
      <c r="P1905" s="45">
        <v>0</v>
      </c>
      <c r="Q1905" s="45">
        <v>183</v>
      </c>
      <c r="R1905" s="45">
        <v>0</v>
      </c>
      <c r="S1905" s="45">
        <v>24771</v>
      </c>
      <c r="T1905" s="45">
        <v>0</v>
      </c>
      <c r="U1905" s="45">
        <v>1444</v>
      </c>
      <c r="V1905" s="45">
        <v>0</v>
      </c>
      <c r="W1905" s="45">
        <v>16.277501999999998</v>
      </c>
      <c r="X1905" s="45">
        <v>0</v>
      </c>
      <c r="Y1905" s="45">
        <v>11.814404</v>
      </c>
      <c r="Z1905" s="46">
        <v>40063.9</v>
      </c>
      <c r="AA1905" s="46">
        <v>68323.075637503425</v>
      </c>
      <c r="AB1905" s="47">
        <f>_xlfn.XLOOKUP($F1905,Main_OG!$D$1:$D$766,Main_OG!AJ$1:AJ$766,"")</f>
        <v>52971916</v>
      </c>
      <c r="AC1905" s="47">
        <f>_xlfn.XLOOKUP($F1905,Main_OG!$D$1:$D$766,Main_OG!AK$1:AK$766,"")</f>
        <v>170050</v>
      </c>
      <c r="AD1905" s="47">
        <f>_xlfn.XLOOKUP($F1905,Main_OG!$D$1:$D$766,Main_OG!AL$1:AL$766,"")</f>
        <v>9717472</v>
      </c>
      <c r="AE1905" s="47">
        <f>_xlfn.XLOOKUP($F1905,Main_OG!$D$1:$D$766,Main_OG!AM$1:AM$766,"")</f>
        <v>0</v>
      </c>
      <c r="AF1905" s="48">
        <f>_xlfn.XLOOKUP($F1905,Main_OG!$D$1:$D$766,Main_OG!Z$1:Z$766,"")</f>
        <v>1.65</v>
      </c>
      <c r="AG1905" s="48">
        <f>_xlfn.XLOOKUP($F1905,Main_OG!$D$1:$D$766,Main_OG!AA$1:AA$766,"")</f>
        <v>2.25948627072199</v>
      </c>
      <c r="AH1905" s="48">
        <f>_xlfn.XLOOKUP($F1905,Main_OG!$D$1:$D$766,Main_OG!AB$1:AB$766,"")</f>
        <v>12.08771849023859</v>
      </c>
      <c r="AI1905" s="48">
        <f>_xlfn.XLOOKUP($F1905,Main_OG!$D$1:$D$766,Main_OG!AC$1:AC$766,"")</f>
        <v>3.3843619636206599</v>
      </c>
      <c r="AJ1905" s="48">
        <f>_xlfn.XLOOKUP($F1905,Main_OG!$D$1:$D$766,Main_OG!AD$1:AD$766,"")</f>
        <v>0.66963877086385626</v>
      </c>
    </row>
    <row r="1906" spans="2:36" x14ac:dyDescent="0.35">
      <c r="B1906" s="36" t="s">
        <v>3025</v>
      </c>
      <c r="C1906" s="45" t="s">
        <v>858</v>
      </c>
      <c r="D1906" s="45" t="s">
        <v>4475</v>
      </c>
      <c r="E1906" s="36" t="s">
        <v>3020</v>
      </c>
      <c r="F1906" s="36" t="str">
        <f t="shared" si="87"/>
        <v>2016_MT</v>
      </c>
      <c r="G1906" s="45">
        <v>2016</v>
      </c>
      <c r="H1906" s="45">
        <f>_xlfn.XLOOKUP(J1906,Main_OG!$B$1:$B$766,Main_OG!$O$1:$O$766,"")</f>
        <v>0</v>
      </c>
      <c r="I1906" s="45">
        <f>_xlfn.XLOOKUP(F1906,Main_OG!$D$1:$D$766,Main_OG!$J$1:$J$766,"")</f>
        <v>0</v>
      </c>
      <c r="J1906" s="45" t="s">
        <v>858</v>
      </c>
      <c r="K1906" s="45" t="str">
        <f t="shared" si="88"/>
        <v>NorthWestern Energy LLC - (MT)_MT</v>
      </c>
      <c r="L1906" s="45" t="str">
        <f t="shared" si="89"/>
        <v>NorthWestern Energy LLC_MT</v>
      </c>
      <c r="M1906" s="45" t="s">
        <v>3036</v>
      </c>
      <c r="N1906" s="45">
        <v>0</v>
      </c>
      <c r="O1906" s="45">
        <v>68956</v>
      </c>
      <c r="P1906" s="45">
        <v>1731</v>
      </c>
      <c r="Q1906" s="45">
        <v>291165</v>
      </c>
      <c r="R1906" s="45">
        <v>0</v>
      </c>
      <c r="S1906" s="45">
        <v>3078475</v>
      </c>
      <c r="T1906" s="45">
        <v>412720</v>
      </c>
      <c r="U1906" s="45">
        <v>2370456</v>
      </c>
      <c r="V1906" s="45">
        <v>0</v>
      </c>
      <c r="W1906" s="45">
        <v>11.415581</v>
      </c>
      <c r="X1906" s="45">
        <v>9.4501115000000002</v>
      </c>
      <c r="Y1906" s="45">
        <v>11.767002</v>
      </c>
      <c r="Z1906" s="46">
        <v>47189.599999999999</v>
      </c>
      <c r="AA1906" s="46">
        <v>45281.570465303506</v>
      </c>
      <c r="AB1906" s="47">
        <f>_xlfn.XLOOKUP($F1906,Main_OG!$D$1:$D$766,Main_OG!AJ$1:AJ$766,"")</f>
        <v>18661668</v>
      </c>
      <c r="AC1906" s="47">
        <f>_xlfn.XLOOKUP($F1906,Main_OG!$D$1:$D$766,Main_OG!AK$1:AK$766,"")</f>
        <v>1678030</v>
      </c>
      <c r="AD1906" s="47">
        <f>_xlfn.XLOOKUP($F1906,Main_OG!$D$1:$D$766,Main_OG!AL$1:AL$766,"")</f>
        <v>10764496</v>
      </c>
      <c r="AE1906" s="47">
        <f>_xlfn.XLOOKUP($F1906,Main_OG!$D$1:$D$766,Main_OG!AM$1:AM$766,"")</f>
        <v>0</v>
      </c>
      <c r="AF1906" s="48">
        <f>_xlfn.XLOOKUP($F1906,Main_OG!$D$1:$D$766,Main_OG!Z$1:Z$766,"")</f>
        <v>0</v>
      </c>
      <c r="AG1906" s="48">
        <f>_xlfn.XLOOKUP($F1906,Main_OG!$D$1:$D$766,Main_OG!AA$1:AA$766,"")</f>
        <v>2.2143440282408582</v>
      </c>
      <c r="AH1906" s="48">
        <f>_xlfn.XLOOKUP($F1906,Main_OG!$D$1:$D$766,Main_OG!AB$1:AB$766,"")</f>
        <v>11.309272049594229</v>
      </c>
      <c r="AI1906" s="48">
        <f>_xlfn.XLOOKUP($F1906,Main_OG!$D$1:$D$766,Main_OG!AC$1:AC$766,"")</f>
        <v>3.2924726584307722</v>
      </c>
      <c r="AJ1906" s="48">
        <f>_xlfn.XLOOKUP($F1906,Main_OG!$D$1:$D$766,Main_OG!AD$1:AD$766,"")</f>
        <v>0.65636700530415037</v>
      </c>
    </row>
    <row r="1907" spans="2:36" x14ac:dyDescent="0.35">
      <c r="B1907" s="36" t="s">
        <v>3025</v>
      </c>
      <c r="C1907" s="45" t="s">
        <v>886</v>
      </c>
      <c r="D1907" s="45" t="s">
        <v>4475</v>
      </c>
      <c r="E1907" s="36" t="s">
        <v>3020</v>
      </c>
      <c r="F1907" s="36" t="str">
        <f t="shared" si="87"/>
        <v>2016_WY</v>
      </c>
      <c r="G1907" s="45">
        <v>2016</v>
      </c>
      <c r="H1907" s="45">
        <f>_xlfn.XLOOKUP(J1907,Main_OG!$B$1:$B$766,Main_OG!$O$1:$O$766,"")</f>
        <v>0</v>
      </c>
      <c r="I1907" s="45">
        <f>_xlfn.XLOOKUP(F1907,Main_OG!$D$1:$D$766,Main_OG!$J$1:$J$766,"")</f>
        <v>0</v>
      </c>
      <c r="J1907" s="45" t="s">
        <v>886</v>
      </c>
      <c r="K1907" s="45" t="str">
        <f t="shared" si="88"/>
        <v>NorthWestern Energy LLC - (MT)_WY</v>
      </c>
      <c r="L1907" s="45" t="str">
        <f t="shared" si="89"/>
        <v>NorthWestern Energy LLC_WY</v>
      </c>
      <c r="M1907" s="45" t="s">
        <v>3037</v>
      </c>
      <c r="N1907" s="45">
        <v>0</v>
      </c>
      <c r="O1907" s="45">
        <v>367</v>
      </c>
      <c r="P1907" s="45">
        <v>0</v>
      </c>
      <c r="Q1907" s="45">
        <v>180</v>
      </c>
      <c r="R1907" s="45">
        <v>0</v>
      </c>
      <c r="S1907" s="45">
        <v>26126</v>
      </c>
      <c r="T1907" s="45">
        <v>0</v>
      </c>
      <c r="U1907" s="45">
        <v>1429</v>
      </c>
      <c r="V1907" s="45">
        <v>0</v>
      </c>
      <c r="W1907" s="45">
        <v>16.962029999999999</v>
      </c>
      <c r="X1907" s="45">
        <v>0</v>
      </c>
      <c r="Y1907" s="45">
        <v>9.9230231</v>
      </c>
      <c r="Z1907" s="46">
        <v>37853.5</v>
      </c>
      <c r="AA1907" s="46">
        <v>64679.97054215087</v>
      </c>
      <c r="AB1907" s="47">
        <f>_xlfn.XLOOKUP($F1907,Main_OG!$D$1:$D$766,Main_OG!AJ$1:AJ$766,"")</f>
        <v>49047436</v>
      </c>
      <c r="AC1907" s="47">
        <f>_xlfn.XLOOKUP($F1907,Main_OG!$D$1:$D$766,Main_OG!AK$1:AK$766,"")</f>
        <v>188230</v>
      </c>
      <c r="AD1907" s="47">
        <f>_xlfn.XLOOKUP($F1907,Main_OG!$D$1:$D$766,Main_OG!AL$1:AL$766,"")</f>
        <v>10966450</v>
      </c>
      <c r="AE1907" s="47">
        <f>_xlfn.XLOOKUP($F1907,Main_OG!$D$1:$D$766,Main_OG!AM$1:AM$766,"")</f>
        <v>0</v>
      </c>
      <c r="AF1907" s="48">
        <f>_xlfn.XLOOKUP($F1907,Main_OG!$D$1:$D$766,Main_OG!Z$1:Z$766,"")</f>
        <v>0</v>
      </c>
      <c r="AG1907" s="48">
        <f>_xlfn.XLOOKUP($F1907,Main_OG!$D$1:$D$766,Main_OG!AA$1:AA$766,"")</f>
        <v>2.2143440282408582</v>
      </c>
      <c r="AH1907" s="48">
        <f>_xlfn.XLOOKUP($F1907,Main_OG!$D$1:$D$766,Main_OG!AB$1:AB$766,"")</f>
        <v>11.49</v>
      </c>
      <c r="AI1907" s="48">
        <f>_xlfn.XLOOKUP($F1907,Main_OG!$D$1:$D$766,Main_OG!AC$1:AC$766,"")</f>
        <v>3.2924726584307722</v>
      </c>
      <c r="AJ1907" s="48">
        <f>_xlfn.XLOOKUP($F1907,Main_OG!$D$1:$D$766,Main_OG!AD$1:AD$766,"")</f>
        <v>0.65636700530415037</v>
      </c>
    </row>
    <row r="1908" spans="2:36" x14ac:dyDescent="0.35">
      <c r="B1908" s="36" t="s">
        <v>3025</v>
      </c>
      <c r="C1908" s="45" t="s">
        <v>858</v>
      </c>
      <c r="D1908" s="45" t="s">
        <v>4475</v>
      </c>
      <c r="E1908" s="36" t="s">
        <v>3020</v>
      </c>
      <c r="F1908" s="36" t="str">
        <f t="shared" si="87"/>
        <v>2017_MT</v>
      </c>
      <c r="G1908" s="45">
        <v>2017</v>
      </c>
      <c r="H1908" s="45">
        <f>_xlfn.XLOOKUP(J1908,Main_OG!$B$1:$B$766,Main_OG!$O$1:$O$766,"")</f>
        <v>0</v>
      </c>
      <c r="I1908" s="45">
        <f>_xlfn.XLOOKUP(F1908,Main_OG!$D$1:$D$766,Main_OG!$J$1:$J$766,"")</f>
        <v>0</v>
      </c>
      <c r="J1908" s="45" t="s">
        <v>858</v>
      </c>
      <c r="K1908" s="45" t="str">
        <f t="shared" si="88"/>
        <v>NorthWestern Energy LLC - (MT)_MT</v>
      </c>
      <c r="L1908" s="45" t="str">
        <f t="shared" si="89"/>
        <v>NorthWestern Energy LLC_MT</v>
      </c>
      <c r="M1908" s="45" t="s">
        <v>3038</v>
      </c>
      <c r="N1908" s="45">
        <v>0</v>
      </c>
      <c r="O1908" s="45">
        <v>69747</v>
      </c>
      <c r="P1908" s="45">
        <v>1777</v>
      </c>
      <c r="Q1908" s="45">
        <v>295243</v>
      </c>
      <c r="R1908" s="45">
        <v>0</v>
      </c>
      <c r="S1908" s="45">
        <v>3133820</v>
      </c>
      <c r="T1908" s="45">
        <v>448232</v>
      </c>
      <c r="U1908" s="45">
        <v>2537635</v>
      </c>
      <c r="V1908" s="45">
        <v>0</v>
      </c>
      <c r="W1908" s="45">
        <v>11.374418</v>
      </c>
      <c r="X1908" s="45">
        <v>9.0641453999999992</v>
      </c>
      <c r="Y1908" s="45">
        <v>11.760482</v>
      </c>
      <c r="Z1908" s="46">
        <v>48470.5</v>
      </c>
      <c r="AA1908" s="46">
        <v>45993.213532701622</v>
      </c>
      <c r="AB1908" s="47">
        <f>_xlfn.XLOOKUP($F1908,Main_OG!$D$1:$D$766,Main_OG!AJ$1:AJ$766,"")</f>
        <v>17892638</v>
      </c>
      <c r="AC1908" s="47">
        <f>_xlfn.XLOOKUP($F1908,Main_OG!$D$1:$D$766,Main_OG!AK$1:AK$766,"")</f>
        <v>1679784</v>
      </c>
      <c r="AD1908" s="47">
        <f>_xlfn.XLOOKUP($F1908,Main_OG!$D$1:$D$766,Main_OG!AL$1:AL$766,"")</f>
        <v>9412532</v>
      </c>
      <c r="AE1908" s="47">
        <f>_xlfn.XLOOKUP($F1908,Main_OG!$D$1:$D$766,Main_OG!AM$1:AM$766,"")</f>
        <v>0</v>
      </c>
      <c r="AF1908" s="48">
        <f>_xlfn.XLOOKUP($F1908,Main_OG!$D$1:$D$766,Main_OG!Z$1:Z$766,"")</f>
        <v>0</v>
      </c>
      <c r="AG1908" s="48">
        <f>_xlfn.XLOOKUP($F1908,Main_OG!$D$1:$D$766,Main_OG!AA$1:AA$766,"")</f>
        <v>2.1875855044172008</v>
      </c>
      <c r="AH1908" s="48">
        <f>_xlfn.XLOOKUP($F1908,Main_OG!$D$1:$D$766,Main_OG!AB$1:AB$766,"")</f>
        <v>14.73443638842941</v>
      </c>
      <c r="AI1908" s="48">
        <f>_xlfn.XLOOKUP($F1908,Main_OG!$D$1:$D$766,Main_OG!AC$1:AC$766,"")</f>
        <v>1.78</v>
      </c>
      <c r="AJ1908" s="48">
        <f>_xlfn.XLOOKUP($F1908,Main_OG!$D$1:$D$766,Main_OG!AD$1:AD$766,"")</f>
        <v>0.62802788237371954</v>
      </c>
    </row>
    <row r="1909" spans="2:36" x14ac:dyDescent="0.35">
      <c r="B1909" s="36" t="s">
        <v>3025</v>
      </c>
      <c r="C1909" s="45" t="s">
        <v>886</v>
      </c>
      <c r="D1909" s="45" t="s">
        <v>4475</v>
      </c>
      <c r="E1909" s="36" t="s">
        <v>3020</v>
      </c>
      <c r="F1909" s="36" t="str">
        <f t="shared" si="87"/>
        <v>2017_WY</v>
      </c>
      <c r="G1909" s="45">
        <v>2017</v>
      </c>
      <c r="H1909" s="45">
        <f>_xlfn.XLOOKUP(J1909,Main_OG!$B$1:$B$766,Main_OG!$O$1:$O$766,"")</f>
        <v>0</v>
      </c>
      <c r="I1909" s="45">
        <f>_xlfn.XLOOKUP(F1909,Main_OG!$D$1:$D$766,Main_OG!$J$1:$J$766,"")</f>
        <v>0</v>
      </c>
      <c r="J1909" s="45" t="s">
        <v>886</v>
      </c>
      <c r="K1909" s="45" t="str">
        <f t="shared" si="88"/>
        <v>NorthWestern Energy LLC - (MT)_WY</v>
      </c>
      <c r="L1909" s="45" t="str">
        <f t="shared" si="89"/>
        <v>NorthWestern Energy LLC_WY</v>
      </c>
      <c r="M1909" s="45" t="s">
        <v>3039</v>
      </c>
      <c r="N1909" s="45">
        <v>0</v>
      </c>
      <c r="O1909" s="45">
        <v>371</v>
      </c>
      <c r="P1909" s="45">
        <v>0</v>
      </c>
      <c r="Q1909" s="45">
        <v>181</v>
      </c>
      <c r="R1909" s="45">
        <v>0</v>
      </c>
      <c r="S1909" s="45">
        <v>27068</v>
      </c>
      <c r="T1909" s="45">
        <v>0</v>
      </c>
      <c r="U1909" s="45">
        <v>1497</v>
      </c>
      <c r="V1909" s="45">
        <v>0</v>
      </c>
      <c r="W1909" s="45">
        <v>16.948796000000002</v>
      </c>
      <c r="X1909" s="45">
        <v>0</v>
      </c>
      <c r="Y1909" s="45">
        <v>11.870407</v>
      </c>
      <c r="Z1909" s="46">
        <v>37620.300000000003</v>
      </c>
      <c r="AA1909" s="46">
        <v>64863.257206109032</v>
      </c>
      <c r="AB1909" s="47">
        <f>_xlfn.XLOOKUP($F1909,Main_OG!$D$1:$D$766,Main_OG!AJ$1:AJ$766,"")</f>
        <v>49539056</v>
      </c>
      <c r="AC1909" s="47">
        <f>_xlfn.XLOOKUP($F1909,Main_OG!$D$1:$D$766,Main_OG!AK$1:AK$766,"")</f>
        <v>165314</v>
      </c>
      <c r="AD1909" s="47">
        <f>_xlfn.XLOOKUP($F1909,Main_OG!$D$1:$D$766,Main_OG!AL$1:AL$766,"")</f>
        <v>11137298</v>
      </c>
      <c r="AE1909" s="47">
        <f>_xlfn.XLOOKUP($F1909,Main_OG!$D$1:$D$766,Main_OG!AM$1:AM$766,"")</f>
        <v>0</v>
      </c>
      <c r="AF1909" s="48">
        <f>_xlfn.XLOOKUP($F1909,Main_OG!$D$1:$D$766,Main_OG!Z$1:Z$766,"")</f>
        <v>0</v>
      </c>
      <c r="AG1909" s="48">
        <f>_xlfn.XLOOKUP($F1909,Main_OG!$D$1:$D$766,Main_OG!AA$1:AA$766,"")</f>
        <v>2.1875855044172008</v>
      </c>
      <c r="AH1909" s="48">
        <f>_xlfn.XLOOKUP($F1909,Main_OG!$D$1:$D$766,Main_OG!AB$1:AB$766,"")</f>
        <v>14.48</v>
      </c>
      <c r="AI1909" s="48">
        <f>_xlfn.XLOOKUP($F1909,Main_OG!$D$1:$D$766,Main_OG!AC$1:AC$766,"")</f>
        <v>3.7243523928232452</v>
      </c>
      <c r="AJ1909" s="48">
        <f>_xlfn.XLOOKUP($F1909,Main_OG!$D$1:$D$766,Main_OG!AD$1:AD$766,"")</f>
        <v>0.62802788237371954</v>
      </c>
    </row>
    <row r="1910" spans="2:36" x14ac:dyDescent="0.35">
      <c r="B1910" s="36" t="s">
        <v>3025</v>
      </c>
      <c r="C1910" s="45" t="s">
        <v>858</v>
      </c>
      <c r="D1910" s="45" t="s">
        <v>4475</v>
      </c>
      <c r="E1910" s="36" t="s">
        <v>3020</v>
      </c>
      <c r="F1910" s="36" t="str">
        <f t="shared" si="87"/>
        <v>2018_MT</v>
      </c>
      <c r="G1910" s="45">
        <v>2018</v>
      </c>
      <c r="H1910" s="45">
        <f>_xlfn.XLOOKUP(J1910,Main_OG!$B$1:$B$766,Main_OG!$O$1:$O$766,"")</f>
        <v>0</v>
      </c>
      <c r="I1910" s="45">
        <f>_xlfn.XLOOKUP(F1910,Main_OG!$D$1:$D$766,Main_OG!$J$1:$J$766,"")</f>
        <v>0</v>
      </c>
      <c r="J1910" s="45" t="s">
        <v>858</v>
      </c>
      <c r="K1910" s="45" t="str">
        <f t="shared" si="88"/>
        <v>NorthWestern Energy LLC - (MT)_MT</v>
      </c>
      <c r="L1910" s="45" t="str">
        <f t="shared" si="89"/>
        <v>NorthWestern Energy LLC_MT</v>
      </c>
      <c r="M1910" s="45" t="s">
        <v>3040</v>
      </c>
      <c r="N1910" s="45">
        <v>0</v>
      </c>
      <c r="O1910" s="45">
        <v>70808</v>
      </c>
      <c r="P1910" s="45">
        <v>1761</v>
      </c>
      <c r="Q1910" s="45">
        <v>299255</v>
      </c>
      <c r="R1910" s="45">
        <v>0</v>
      </c>
      <c r="S1910" s="45">
        <v>3066495</v>
      </c>
      <c r="T1910" s="45">
        <v>435989</v>
      </c>
      <c r="U1910" s="45">
        <v>2516446</v>
      </c>
      <c r="V1910" s="45">
        <v>0</v>
      </c>
      <c r="W1910" s="45">
        <v>11.313378999999999</v>
      </c>
      <c r="X1910" s="45">
        <v>8.7860244000000005</v>
      </c>
      <c r="Y1910" s="45">
        <v>11.73329</v>
      </c>
      <c r="Z1910" s="46">
        <v>49455</v>
      </c>
      <c r="AA1910" s="46">
        <v>46575.778523249748</v>
      </c>
      <c r="AB1910" s="47">
        <f>_xlfn.XLOOKUP($F1910,Main_OG!$D$1:$D$766,Main_OG!AJ$1:AJ$766,"")</f>
        <v>17476978</v>
      </c>
      <c r="AC1910" s="47">
        <f>_xlfn.XLOOKUP($F1910,Main_OG!$D$1:$D$766,Main_OG!AK$1:AK$766,"")</f>
        <v>1613418</v>
      </c>
      <c r="AD1910" s="47">
        <f>_xlfn.XLOOKUP($F1910,Main_OG!$D$1:$D$766,Main_OG!AL$1:AL$766,"")</f>
        <v>10305088</v>
      </c>
      <c r="AE1910" s="47">
        <f>_xlfn.XLOOKUP($F1910,Main_OG!$D$1:$D$766,Main_OG!AM$1:AM$766,"")</f>
        <v>0</v>
      </c>
      <c r="AF1910" s="48">
        <f>_xlfn.XLOOKUP($F1910,Main_OG!$D$1:$D$766,Main_OG!Z$1:Z$766,"")</f>
        <v>0</v>
      </c>
      <c r="AG1910" s="48">
        <f>_xlfn.XLOOKUP($F1910,Main_OG!$D$1:$D$766,Main_OG!AA$1:AA$766,"")</f>
        <v>2.0099999999999998</v>
      </c>
      <c r="AH1910" s="48">
        <f>_xlfn.XLOOKUP($F1910,Main_OG!$D$1:$D$766,Main_OG!AB$1:AB$766,"")</f>
        <v>18.21</v>
      </c>
      <c r="AI1910" s="48">
        <f>_xlfn.XLOOKUP($F1910,Main_OG!$D$1:$D$766,Main_OG!AC$1:AC$766,"")</f>
        <v>3.8713752811270652</v>
      </c>
      <c r="AJ1910" s="48">
        <f>_xlfn.XLOOKUP($F1910,Main_OG!$D$1:$D$766,Main_OG!AD$1:AD$766,"")</f>
        <v>0.62810595158289428</v>
      </c>
    </row>
    <row r="1911" spans="2:36" x14ac:dyDescent="0.35">
      <c r="B1911" s="36" t="s">
        <v>3025</v>
      </c>
      <c r="C1911" s="45" t="s">
        <v>886</v>
      </c>
      <c r="D1911" s="45" t="s">
        <v>4475</v>
      </c>
      <c r="E1911" s="36" t="s">
        <v>3020</v>
      </c>
      <c r="F1911" s="36" t="str">
        <f t="shared" si="87"/>
        <v>2018_WY</v>
      </c>
      <c r="G1911" s="45">
        <v>2018</v>
      </c>
      <c r="H1911" s="45">
        <f>_xlfn.XLOOKUP(J1911,Main_OG!$B$1:$B$766,Main_OG!$O$1:$O$766,"")</f>
        <v>0</v>
      </c>
      <c r="I1911" s="45">
        <f>_xlfn.XLOOKUP(F1911,Main_OG!$D$1:$D$766,Main_OG!$J$1:$J$766,"")</f>
        <v>0</v>
      </c>
      <c r="J1911" s="45" t="s">
        <v>886</v>
      </c>
      <c r="K1911" s="45" t="str">
        <f t="shared" si="88"/>
        <v>NorthWestern Energy LLC - (MT)_WY</v>
      </c>
      <c r="L1911" s="45" t="str">
        <f t="shared" si="89"/>
        <v>NorthWestern Energy LLC_WY</v>
      </c>
      <c r="M1911" s="45" t="s">
        <v>3041</v>
      </c>
      <c r="N1911" s="45">
        <v>0</v>
      </c>
      <c r="O1911" s="45">
        <v>371</v>
      </c>
      <c r="P1911" s="45">
        <v>0</v>
      </c>
      <c r="Q1911" s="45">
        <v>181</v>
      </c>
      <c r="R1911" s="45">
        <v>0</v>
      </c>
      <c r="S1911" s="45">
        <v>27926</v>
      </c>
      <c r="T1911" s="45">
        <v>0</v>
      </c>
      <c r="U1911" s="45">
        <v>1499</v>
      </c>
      <c r="V1911" s="45">
        <v>0</v>
      </c>
      <c r="W1911" s="45">
        <v>16.739598000000001</v>
      </c>
      <c r="X1911" s="45">
        <v>0</v>
      </c>
      <c r="Y1911" s="45">
        <v>11.821213999999999</v>
      </c>
      <c r="Z1911" s="46">
        <v>37977.199999999997</v>
      </c>
      <c r="AA1911" s="46">
        <v>65584.902271636151</v>
      </c>
      <c r="AB1911" s="47">
        <f>_xlfn.XLOOKUP($F1911,Main_OG!$D$1:$D$766,Main_OG!AJ$1:AJ$766,"")</f>
        <v>48936996</v>
      </c>
      <c r="AC1911" s="47">
        <f>_xlfn.XLOOKUP($F1911,Main_OG!$D$1:$D$766,Main_OG!AK$1:AK$766,"")</f>
        <v>155422</v>
      </c>
      <c r="AD1911" s="47">
        <f>_xlfn.XLOOKUP($F1911,Main_OG!$D$1:$D$766,Main_OG!AL$1:AL$766,"")</f>
        <v>12699216</v>
      </c>
      <c r="AE1911" s="47">
        <f>_xlfn.XLOOKUP($F1911,Main_OG!$D$1:$D$766,Main_OG!AM$1:AM$766,"")</f>
        <v>0</v>
      </c>
      <c r="AF1911" s="48">
        <f>_xlfn.XLOOKUP($F1911,Main_OG!$D$1:$D$766,Main_OG!Z$1:Z$766,"")</f>
        <v>0</v>
      </c>
      <c r="AG1911" s="48">
        <f>_xlfn.XLOOKUP($F1911,Main_OG!$D$1:$D$766,Main_OG!AA$1:AA$766,"")</f>
        <v>1.68</v>
      </c>
      <c r="AH1911" s="48">
        <f>_xlfn.XLOOKUP($F1911,Main_OG!$D$1:$D$766,Main_OG!AB$1:AB$766,"")</f>
        <v>18.53</v>
      </c>
      <c r="AI1911" s="48">
        <f>_xlfn.XLOOKUP($F1911,Main_OG!$D$1:$D$766,Main_OG!AC$1:AC$766,"")</f>
        <v>3.77</v>
      </c>
      <c r="AJ1911" s="48">
        <f>_xlfn.XLOOKUP($F1911,Main_OG!$D$1:$D$766,Main_OG!AD$1:AD$766,"")</f>
        <v>0.62810595158289428</v>
      </c>
    </row>
    <row r="1912" spans="2:36" x14ac:dyDescent="0.35">
      <c r="B1912" s="36" t="s">
        <v>3025</v>
      </c>
      <c r="C1912" s="45" t="s">
        <v>858</v>
      </c>
      <c r="D1912" s="45" t="s">
        <v>4475</v>
      </c>
      <c r="E1912" s="36" t="s">
        <v>3020</v>
      </c>
      <c r="F1912" s="36" t="str">
        <f t="shared" si="87"/>
        <v>2019_MT</v>
      </c>
      <c r="G1912" s="45">
        <v>2019</v>
      </c>
      <c r="H1912" s="45">
        <f>_xlfn.XLOOKUP(J1912,Main_OG!$B$1:$B$766,Main_OG!$O$1:$O$766,"")</f>
        <v>0</v>
      </c>
      <c r="I1912" s="45">
        <f>_xlfn.XLOOKUP(F1912,Main_OG!$D$1:$D$766,Main_OG!$J$1:$J$766,"")</f>
        <v>0</v>
      </c>
      <c r="J1912" s="45" t="s">
        <v>858</v>
      </c>
      <c r="K1912" s="45" t="str">
        <f t="shared" si="88"/>
        <v>NorthWestern Energy LLC - (MT)_MT</v>
      </c>
      <c r="L1912" s="45" t="str">
        <f t="shared" si="89"/>
        <v>NorthWestern Energy LLC_MT</v>
      </c>
      <c r="M1912" s="45" t="s">
        <v>3042</v>
      </c>
      <c r="N1912" s="45">
        <v>0</v>
      </c>
      <c r="O1912" s="45">
        <v>72162</v>
      </c>
      <c r="P1912" s="45">
        <v>1783</v>
      </c>
      <c r="Q1912" s="45">
        <v>303039</v>
      </c>
      <c r="R1912" s="45">
        <v>0</v>
      </c>
      <c r="S1912" s="45">
        <v>3081919</v>
      </c>
      <c r="T1912" s="45">
        <v>409197</v>
      </c>
      <c r="U1912" s="45">
        <v>2579209</v>
      </c>
      <c r="V1912" s="45">
        <v>0</v>
      </c>
      <c r="W1912" s="45">
        <v>11.653582999999999</v>
      </c>
      <c r="X1912" s="45">
        <v>9.2596963999999993</v>
      </c>
      <c r="Y1912" s="45">
        <v>12.013811</v>
      </c>
      <c r="Z1912" s="46">
        <v>50318.9</v>
      </c>
      <c r="AA1912" s="46">
        <v>47021.604058598874</v>
      </c>
      <c r="AB1912" s="47">
        <f>_xlfn.XLOOKUP($F1912,Main_OG!$D$1:$D$766,Main_OG!AJ$1:AJ$766,"")</f>
        <v>18559080</v>
      </c>
      <c r="AC1912" s="47">
        <f>_xlfn.XLOOKUP($F1912,Main_OG!$D$1:$D$766,Main_OG!AK$1:AK$766,"")</f>
        <v>1694612</v>
      </c>
      <c r="AD1912" s="47">
        <f>_xlfn.XLOOKUP($F1912,Main_OG!$D$1:$D$766,Main_OG!AL$1:AL$766,"")</f>
        <v>11019084</v>
      </c>
      <c r="AE1912" s="47">
        <f>_xlfn.XLOOKUP($F1912,Main_OG!$D$1:$D$766,Main_OG!AM$1:AM$766,"")</f>
        <v>0</v>
      </c>
      <c r="AF1912" s="48">
        <f>_xlfn.XLOOKUP($F1912,Main_OG!$D$1:$D$766,Main_OG!Z$1:Z$766,"")</f>
        <v>0</v>
      </c>
      <c r="AG1912" s="48">
        <f>_xlfn.XLOOKUP($F1912,Main_OG!$D$1:$D$766,Main_OG!AA$1:AA$766,"")</f>
        <v>2.176146746141439</v>
      </c>
      <c r="AH1912" s="48">
        <f>_xlfn.XLOOKUP($F1912,Main_OG!$D$1:$D$766,Main_OG!AB$1:AB$766,"")</f>
        <v>16.155101142605361</v>
      </c>
      <c r="AI1912" s="48">
        <f>_xlfn.XLOOKUP($F1912,Main_OG!$D$1:$D$766,Main_OG!AC$1:AC$766,"")</f>
        <v>3.3292283805067271</v>
      </c>
      <c r="AJ1912" s="48">
        <f>_xlfn.XLOOKUP($F1912,Main_OG!$D$1:$D$766,Main_OG!AD$1:AD$766,"")</f>
        <v>0.60296766622862785</v>
      </c>
    </row>
    <row r="1913" spans="2:36" x14ac:dyDescent="0.35">
      <c r="B1913" s="36" t="s">
        <v>3025</v>
      </c>
      <c r="C1913" s="45" t="s">
        <v>886</v>
      </c>
      <c r="D1913" s="45" t="s">
        <v>4475</v>
      </c>
      <c r="E1913" s="36" t="s">
        <v>3020</v>
      </c>
      <c r="F1913" s="36" t="str">
        <f t="shared" si="87"/>
        <v>2019_WY</v>
      </c>
      <c r="G1913" s="45">
        <v>2019</v>
      </c>
      <c r="H1913" s="45">
        <f>_xlfn.XLOOKUP(J1913,Main_OG!$B$1:$B$766,Main_OG!$O$1:$O$766,"")</f>
        <v>0</v>
      </c>
      <c r="I1913" s="45">
        <f>_xlfn.XLOOKUP(F1913,Main_OG!$D$1:$D$766,Main_OG!$J$1:$J$766,"")</f>
        <v>0</v>
      </c>
      <c r="J1913" s="45" t="s">
        <v>886</v>
      </c>
      <c r="K1913" s="45" t="str">
        <f t="shared" si="88"/>
        <v>NorthWestern Energy LLC - (MT)_WY</v>
      </c>
      <c r="L1913" s="45" t="str">
        <f t="shared" si="89"/>
        <v>NorthWestern Energy LLC_WY</v>
      </c>
      <c r="M1913" s="45" t="s">
        <v>3043</v>
      </c>
      <c r="N1913" s="45">
        <v>0</v>
      </c>
      <c r="O1913" s="45">
        <v>381</v>
      </c>
      <c r="P1913" s="45">
        <v>0</v>
      </c>
      <c r="Q1913" s="45">
        <v>182</v>
      </c>
      <c r="R1913" s="45">
        <v>0</v>
      </c>
      <c r="S1913" s="45">
        <v>29388</v>
      </c>
      <c r="T1913" s="45">
        <v>0</v>
      </c>
      <c r="U1913" s="45">
        <v>1564</v>
      </c>
      <c r="V1913" s="45">
        <v>0</v>
      </c>
      <c r="W1913" s="45">
        <v>17.149177000000002</v>
      </c>
      <c r="X1913" s="45">
        <v>0</v>
      </c>
      <c r="Y1913" s="45">
        <v>12.090793</v>
      </c>
      <c r="Z1913" s="46">
        <v>38558.199999999997</v>
      </c>
      <c r="AA1913" s="46">
        <v>66466.361900033793</v>
      </c>
      <c r="AB1913" s="47">
        <f>_xlfn.XLOOKUP($F1913,Main_OG!$D$1:$D$766,Main_OG!AJ$1:AJ$766,"")</f>
        <v>43801864</v>
      </c>
      <c r="AC1913" s="47">
        <f>_xlfn.XLOOKUP($F1913,Main_OG!$D$1:$D$766,Main_OG!AK$1:AK$766,"")</f>
        <v>167214</v>
      </c>
      <c r="AD1913" s="47">
        <f>_xlfn.XLOOKUP($F1913,Main_OG!$D$1:$D$766,Main_OG!AL$1:AL$766,"")</f>
        <v>14350872</v>
      </c>
      <c r="AE1913" s="47">
        <f>_xlfn.XLOOKUP($F1913,Main_OG!$D$1:$D$766,Main_OG!AM$1:AM$766,"")</f>
        <v>0</v>
      </c>
      <c r="AF1913" s="48">
        <f>_xlfn.XLOOKUP($F1913,Main_OG!$D$1:$D$766,Main_OG!Z$1:Z$766,"")</f>
        <v>1.66</v>
      </c>
      <c r="AG1913" s="48">
        <f>_xlfn.XLOOKUP($F1913,Main_OG!$D$1:$D$766,Main_OG!AA$1:AA$766,"")</f>
        <v>2.176146746141439</v>
      </c>
      <c r="AH1913" s="48">
        <f>_xlfn.XLOOKUP($F1913,Main_OG!$D$1:$D$766,Main_OG!AB$1:AB$766,"")</f>
        <v>16.079999999999998</v>
      </c>
      <c r="AI1913" s="48">
        <f>_xlfn.XLOOKUP($F1913,Main_OG!$D$1:$D$766,Main_OG!AC$1:AC$766,"")</f>
        <v>3.07</v>
      </c>
      <c r="AJ1913" s="48">
        <f>_xlfn.XLOOKUP($F1913,Main_OG!$D$1:$D$766,Main_OG!AD$1:AD$766,"")</f>
        <v>0.60296766622862785</v>
      </c>
    </row>
    <row r="1914" spans="2:36" x14ac:dyDescent="0.35">
      <c r="B1914" s="36" t="s">
        <v>3025</v>
      </c>
      <c r="C1914" s="45" t="s">
        <v>858</v>
      </c>
      <c r="D1914" s="45" t="s">
        <v>4475</v>
      </c>
      <c r="E1914" s="36" t="s">
        <v>3020</v>
      </c>
      <c r="F1914" s="36" t="str">
        <f t="shared" si="87"/>
        <v>2020_MT</v>
      </c>
      <c r="G1914" s="45">
        <v>2020</v>
      </c>
      <c r="H1914" s="45">
        <f>_xlfn.XLOOKUP(J1914,Main_OG!$B$1:$B$766,Main_OG!$O$1:$O$766,"")</f>
        <v>0</v>
      </c>
      <c r="I1914" s="45">
        <f>_xlfn.XLOOKUP(F1914,Main_OG!$D$1:$D$766,Main_OG!$J$1:$J$766,"")</f>
        <v>0</v>
      </c>
      <c r="J1914" s="45" t="s">
        <v>858</v>
      </c>
      <c r="K1914" s="45" t="str">
        <f t="shared" si="88"/>
        <v>NorthWestern Energy LLC - (MT)_MT</v>
      </c>
      <c r="L1914" s="45" t="str">
        <f t="shared" si="89"/>
        <v>NorthWestern Energy LLC_MT</v>
      </c>
      <c r="M1914" s="45" t="s">
        <v>3044</v>
      </c>
      <c r="N1914" s="45">
        <v>0</v>
      </c>
      <c r="O1914" s="45">
        <v>73420</v>
      </c>
      <c r="P1914" s="45">
        <v>1898</v>
      </c>
      <c r="Q1914" s="45">
        <v>0</v>
      </c>
      <c r="R1914" s="45">
        <v>0</v>
      </c>
      <c r="S1914" s="45">
        <v>2929491</v>
      </c>
      <c r="T1914" s="45">
        <v>383192</v>
      </c>
      <c r="U1914" s="45">
        <v>0</v>
      </c>
      <c r="V1914" s="45">
        <v>0</v>
      </c>
      <c r="W1914" s="45">
        <v>11.815104</v>
      </c>
      <c r="X1914" s="45">
        <v>9.3839903000000007</v>
      </c>
      <c r="Y1914" s="45">
        <v>0</v>
      </c>
      <c r="Z1914" s="46">
        <v>50159.6</v>
      </c>
      <c r="AA1914" s="46">
        <v>46512.76653947265</v>
      </c>
      <c r="AB1914" s="47">
        <f>_xlfn.XLOOKUP($F1914,Main_OG!$D$1:$D$766,Main_OG!AJ$1:AJ$766,"")</f>
        <v>11259356</v>
      </c>
      <c r="AC1914" s="47">
        <f>_xlfn.XLOOKUP($F1914,Main_OG!$D$1:$D$766,Main_OG!AK$1:AK$766,"")</f>
        <v>1694792</v>
      </c>
      <c r="AD1914" s="47">
        <f>_xlfn.XLOOKUP($F1914,Main_OG!$D$1:$D$766,Main_OG!AL$1:AL$766,"")</f>
        <v>6890488</v>
      </c>
      <c r="AE1914" s="47">
        <f>_xlfn.XLOOKUP($F1914,Main_OG!$D$1:$D$766,Main_OG!AM$1:AM$766,"")</f>
        <v>0</v>
      </c>
      <c r="AF1914" s="48">
        <f>_xlfn.XLOOKUP($F1914,Main_OG!$D$1:$D$766,Main_OG!Z$1:Z$766,"")</f>
        <v>0</v>
      </c>
      <c r="AG1914" s="48">
        <f>_xlfn.XLOOKUP($F1914,Main_OG!$D$1:$D$766,Main_OG!AA$1:AA$766,"")</f>
        <v>2.127327759928813</v>
      </c>
      <c r="AH1914" s="48">
        <f>_xlfn.XLOOKUP($F1914,Main_OG!$D$1:$D$766,Main_OG!AB$1:AB$766,"")</f>
        <v>12.535325193609101</v>
      </c>
      <c r="AI1914" s="48">
        <f>_xlfn.XLOOKUP($F1914,Main_OG!$D$1:$D$766,Main_OG!AC$1:AC$766,"")</f>
        <v>2.8422150630003218</v>
      </c>
      <c r="AJ1914" s="48">
        <f>_xlfn.XLOOKUP($F1914,Main_OG!$D$1:$D$766,Main_OG!AD$1:AD$766,"")</f>
        <v>0.5848556097000881</v>
      </c>
    </row>
    <row r="1915" spans="2:36" x14ac:dyDescent="0.35">
      <c r="B1915" s="36" t="s">
        <v>3025</v>
      </c>
      <c r="C1915" s="45" t="s">
        <v>886</v>
      </c>
      <c r="D1915" s="45" t="s">
        <v>4475</v>
      </c>
      <c r="E1915" s="36" t="s">
        <v>3020</v>
      </c>
      <c r="F1915" s="36" t="str">
        <f t="shared" si="87"/>
        <v>2020_WY</v>
      </c>
      <c r="G1915" s="45">
        <v>2020</v>
      </c>
      <c r="H1915" s="45">
        <f>_xlfn.XLOOKUP(J1915,Main_OG!$B$1:$B$766,Main_OG!$O$1:$O$766,"")</f>
        <v>0</v>
      </c>
      <c r="I1915" s="45">
        <f>_xlfn.XLOOKUP(F1915,Main_OG!$D$1:$D$766,Main_OG!$J$1:$J$766,"")</f>
        <v>0</v>
      </c>
      <c r="J1915" s="45" t="s">
        <v>886</v>
      </c>
      <c r="K1915" s="45" t="str">
        <f t="shared" si="88"/>
        <v>NorthWestern Energy LLC - (MT)_WY</v>
      </c>
      <c r="L1915" s="45" t="str">
        <f t="shared" si="89"/>
        <v>NorthWestern Energy LLC_WY</v>
      </c>
      <c r="M1915" s="45" t="s">
        <v>3045</v>
      </c>
      <c r="N1915" s="45">
        <v>0</v>
      </c>
      <c r="O1915" s="45">
        <v>378</v>
      </c>
      <c r="P1915" s="45">
        <v>0</v>
      </c>
      <c r="Q1915" s="45">
        <v>0</v>
      </c>
      <c r="R1915" s="45">
        <v>0</v>
      </c>
      <c r="S1915" s="45">
        <v>24612</v>
      </c>
      <c r="T1915" s="45">
        <v>0</v>
      </c>
      <c r="U1915" s="45">
        <v>0</v>
      </c>
      <c r="V1915" s="45">
        <v>0</v>
      </c>
      <c r="W1915" s="45">
        <v>15.431091</v>
      </c>
      <c r="X1915" s="45">
        <v>0</v>
      </c>
      <c r="Y1915" s="45">
        <v>0</v>
      </c>
      <c r="Z1915" s="46">
        <v>36181.300000000003</v>
      </c>
      <c r="AA1915" s="46">
        <v>62163.977801831519</v>
      </c>
      <c r="AB1915" s="47">
        <f>_xlfn.XLOOKUP($F1915,Main_OG!$D$1:$D$766,Main_OG!AJ$1:AJ$766,"")</f>
        <v>41871398</v>
      </c>
      <c r="AC1915" s="47">
        <f>_xlfn.XLOOKUP($F1915,Main_OG!$D$1:$D$766,Main_OG!AK$1:AK$766,"")</f>
        <v>168138</v>
      </c>
      <c r="AD1915" s="47">
        <f>_xlfn.XLOOKUP($F1915,Main_OG!$D$1:$D$766,Main_OG!AL$1:AL$766,"")</f>
        <v>20826406</v>
      </c>
      <c r="AE1915" s="47">
        <f>_xlfn.XLOOKUP($F1915,Main_OG!$D$1:$D$766,Main_OG!AM$1:AM$766,"")</f>
        <v>0</v>
      </c>
      <c r="AF1915" s="48">
        <f>_xlfn.XLOOKUP($F1915,Main_OG!$D$1:$D$766,Main_OG!Z$1:Z$766,"")</f>
        <v>0</v>
      </c>
      <c r="AG1915" s="48">
        <f>_xlfn.XLOOKUP($F1915,Main_OG!$D$1:$D$766,Main_OG!AA$1:AA$766,"")</f>
        <v>2.127327759928813</v>
      </c>
      <c r="AH1915" s="48">
        <f>_xlfn.XLOOKUP($F1915,Main_OG!$D$1:$D$766,Main_OG!AB$1:AB$766,"")</f>
        <v>12.535325193609101</v>
      </c>
      <c r="AI1915" s="48">
        <f>_xlfn.XLOOKUP($F1915,Main_OG!$D$1:$D$766,Main_OG!AC$1:AC$766,"")</f>
        <v>2.2799999999999998</v>
      </c>
      <c r="AJ1915" s="48">
        <f>_xlfn.XLOOKUP($F1915,Main_OG!$D$1:$D$766,Main_OG!AD$1:AD$766,"")</f>
        <v>0.5848556097000881</v>
      </c>
    </row>
    <row r="1916" spans="2:36" x14ac:dyDescent="0.35">
      <c r="B1916" s="36" t="s">
        <v>3046</v>
      </c>
      <c r="C1916" s="45" t="s">
        <v>318</v>
      </c>
      <c r="D1916" s="45" t="s">
        <v>4477</v>
      </c>
      <c r="E1916" s="36" t="s">
        <v>4518</v>
      </c>
      <c r="F1916" s="36" t="str">
        <f t="shared" si="87"/>
        <v>2006_MN</v>
      </c>
      <c r="G1916" s="45">
        <v>2006</v>
      </c>
      <c r="H1916" s="45">
        <f>_xlfn.XLOOKUP(J1916,Main_OG!$B$1:$B$766,Main_OG!$O$1:$O$766,"")</f>
        <v>0</v>
      </c>
      <c r="I1916" s="45">
        <f>_xlfn.XLOOKUP(F1916,Main_OG!$D$1:$D$766,Main_OG!$J$1:$J$766,"")</f>
        <v>0</v>
      </c>
      <c r="J1916" s="45" t="s">
        <v>318</v>
      </c>
      <c r="K1916" s="45" t="str">
        <f t="shared" si="88"/>
        <v>Northwestern Wisconsin Elec Co_MN</v>
      </c>
      <c r="L1916" s="45" t="str">
        <f t="shared" si="89"/>
        <v>Northwestern Wisconsin Electric Co_MN</v>
      </c>
      <c r="M1916" s="45" t="s">
        <v>3047</v>
      </c>
      <c r="N1916" s="45">
        <v>0</v>
      </c>
      <c r="O1916" s="45">
        <v>21</v>
      </c>
      <c r="P1916" s="45">
        <v>0</v>
      </c>
      <c r="Q1916" s="45">
        <v>74</v>
      </c>
      <c r="R1916" s="45">
        <v>0</v>
      </c>
      <c r="S1916" s="45">
        <v>22</v>
      </c>
      <c r="T1916" s="45">
        <v>0</v>
      </c>
      <c r="U1916" s="45">
        <v>38</v>
      </c>
      <c r="V1916" s="45">
        <v>0</v>
      </c>
      <c r="W1916" s="45">
        <v>11.51832460732984</v>
      </c>
      <c r="X1916" s="45">
        <v>0</v>
      </c>
      <c r="Y1916" s="45">
        <v>10.674157303370791</v>
      </c>
      <c r="Z1916" s="46">
        <v>302272.7</v>
      </c>
      <c r="AA1916" s="46">
        <v>58539.649524407119</v>
      </c>
      <c r="AB1916" s="47">
        <f>_xlfn.XLOOKUP($F1916,Main_OG!$D$1:$D$766,Main_OG!AJ$1:AJ$766,"")</f>
        <v>40108393.059999995</v>
      </c>
      <c r="AC1916" s="47">
        <f>_xlfn.XLOOKUP($F1916,Main_OG!$D$1:$D$766,Main_OG!AK$1:AK$766,"")</f>
        <v>1873358.9</v>
      </c>
      <c r="AD1916" s="47">
        <f>_xlfn.XLOOKUP($F1916,Main_OG!$D$1:$D$766,Main_OG!AL$1:AL$766,"")</f>
        <v>49856441.140000008</v>
      </c>
      <c r="AE1916" s="47">
        <f>_xlfn.XLOOKUP($F1916,Main_OG!$D$1:$D$766,Main_OG!AM$1:AM$766,"")</f>
        <v>13183418</v>
      </c>
      <c r="AF1916" s="48">
        <f>_xlfn.XLOOKUP($F1916,Main_OG!$D$1:$D$766,Main_OG!Z$1:Z$766,"")</f>
        <v>2.4700000000000002</v>
      </c>
      <c r="AG1916" s="48">
        <f>_xlfn.XLOOKUP($F1916,Main_OG!$D$1:$D$766,Main_OG!AA$1:AA$766,"")</f>
        <v>1.21</v>
      </c>
      <c r="AH1916" s="48">
        <f>_xlfn.XLOOKUP($F1916,Main_OG!$D$1:$D$766,Main_OG!AB$1:AB$766,"")</f>
        <v>13.53</v>
      </c>
      <c r="AI1916" s="48">
        <f>_xlfn.XLOOKUP($F1916,Main_OG!$D$1:$D$766,Main_OG!AC$1:AC$766,"")</f>
        <v>8.65</v>
      </c>
      <c r="AJ1916" s="48">
        <f>_xlfn.XLOOKUP($F1916,Main_OG!$D$1:$D$766,Main_OG!AD$1:AD$766,"")</f>
        <v>0.4704061490499184</v>
      </c>
    </row>
    <row r="1917" spans="2:36" x14ac:dyDescent="0.35">
      <c r="B1917" s="36" t="s">
        <v>3046</v>
      </c>
      <c r="C1917" s="45" t="s">
        <v>351</v>
      </c>
      <c r="D1917" s="45" t="s">
        <v>4477</v>
      </c>
      <c r="E1917" s="36" t="s">
        <v>4518</v>
      </c>
      <c r="F1917" s="36" t="str">
        <f t="shared" si="87"/>
        <v>2006_WI</v>
      </c>
      <c r="G1917" s="45">
        <v>2006</v>
      </c>
      <c r="H1917" s="45">
        <f>_xlfn.XLOOKUP(J1917,Main_OG!$B$1:$B$766,Main_OG!$O$1:$O$766,"")</f>
        <v>0</v>
      </c>
      <c r="I1917" s="45">
        <f>_xlfn.XLOOKUP(F1917,Main_OG!$D$1:$D$766,Main_OG!$J$1:$J$766,"")</f>
        <v>0</v>
      </c>
      <c r="J1917" s="45" t="s">
        <v>351</v>
      </c>
      <c r="K1917" s="45" t="str">
        <f t="shared" si="88"/>
        <v>Northwestern Wisconsin Elec Co_WI</v>
      </c>
      <c r="L1917" s="45" t="str">
        <f t="shared" si="89"/>
        <v>Northwestern Wisconsin Electric Co_WI</v>
      </c>
      <c r="M1917" s="45" t="s">
        <v>3048</v>
      </c>
      <c r="N1917" s="45">
        <v>0</v>
      </c>
      <c r="O1917" s="45">
        <v>1460</v>
      </c>
      <c r="P1917" s="45">
        <v>29</v>
      </c>
      <c r="Q1917" s="45">
        <v>11389</v>
      </c>
      <c r="R1917" s="45">
        <v>0</v>
      </c>
      <c r="S1917" s="45">
        <v>5047</v>
      </c>
      <c r="T1917" s="45">
        <v>3619</v>
      </c>
      <c r="U1917" s="45">
        <v>8849</v>
      </c>
      <c r="V1917" s="45">
        <v>0</v>
      </c>
      <c r="W1917" s="45">
        <v>10.50910983862572</v>
      </c>
      <c r="X1917" s="45">
        <v>8.2865843885238011</v>
      </c>
      <c r="Y1917" s="45">
        <v>11.484899219976899</v>
      </c>
      <c r="Z1917" s="46">
        <v>287146.59999999998</v>
      </c>
      <c r="AA1917" s="46">
        <v>51481.599345961702</v>
      </c>
      <c r="AB1917" s="47">
        <f>_xlfn.XLOOKUP($F1917,Main_OG!$D$1:$D$766,Main_OG!AJ$1:AJ$766,"")</f>
        <v>47984959.539999999</v>
      </c>
      <c r="AC1917" s="47">
        <f>_xlfn.XLOOKUP($F1917,Main_OG!$D$1:$D$766,Main_OG!AK$1:AK$766,"")</f>
        <v>3549166.82</v>
      </c>
      <c r="AD1917" s="47">
        <f>_xlfn.XLOOKUP($F1917,Main_OG!$D$1:$D$766,Main_OG!AL$1:AL$766,"")</f>
        <v>88498243.219999984</v>
      </c>
      <c r="AE1917" s="47">
        <f>_xlfn.XLOOKUP($F1917,Main_OG!$D$1:$D$766,Main_OG!AM$1:AM$766,"")</f>
        <v>12233515</v>
      </c>
      <c r="AF1917" s="48">
        <f>_xlfn.XLOOKUP($F1917,Main_OG!$D$1:$D$766,Main_OG!Z$1:Z$766,"")</f>
        <v>1.72</v>
      </c>
      <c r="AG1917" s="48">
        <f>_xlfn.XLOOKUP($F1917,Main_OG!$D$1:$D$766,Main_OG!AA$1:AA$766,"")</f>
        <v>1.47</v>
      </c>
      <c r="AH1917" s="48">
        <f>_xlfn.XLOOKUP($F1917,Main_OG!$D$1:$D$766,Main_OG!AB$1:AB$766,"")</f>
        <v>14.13114039693003</v>
      </c>
      <c r="AI1917" s="48">
        <f>_xlfn.XLOOKUP($F1917,Main_OG!$D$1:$D$766,Main_OG!AC$1:AC$766,"")</f>
        <v>7.1610124069250478</v>
      </c>
      <c r="AJ1917" s="48">
        <f>_xlfn.XLOOKUP($F1917,Main_OG!$D$1:$D$766,Main_OG!AD$1:AD$766,"")</f>
        <v>0.53</v>
      </c>
    </row>
    <row r="1918" spans="2:36" x14ac:dyDescent="0.35">
      <c r="B1918" s="36" t="s">
        <v>3046</v>
      </c>
      <c r="C1918" s="45" t="s">
        <v>318</v>
      </c>
      <c r="D1918" s="45" t="s">
        <v>4477</v>
      </c>
      <c r="E1918" s="36" t="s">
        <v>4518</v>
      </c>
      <c r="F1918" s="36" t="str">
        <f t="shared" si="87"/>
        <v>2007_MN</v>
      </c>
      <c r="G1918" s="45">
        <v>2007</v>
      </c>
      <c r="H1918" s="45">
        <f>_xlfn.XLOOKUP(J1918,Main_OG!$B$1:$B$766,Main_OG!$O$1:$O$766,"")</f>
        <v>0</v>
      </c>
      <c r="I1918" s="45">
        <f>_xlfn.XLOOKUP(F1918,Main_OG!$D$1:$D$766,Main_OG!$J$1:$J$766,"")</f>
        <v>0</v>
      </c>
      <c r="J1918" s="45" t="s">
        <v>318</v>
      </c>
      <c r="K1918" s="45" t="str">
        <f t="shared" si="88"/>
        <v>Northwestern Wisconsin Elec Co_MN</v>
      </c>
      <c r="L1918" s="45" t="str">
        <f t="shared" si="89"/>
        <v>Northwestern Wisconsin Electric Co_MN</v>
      </c>
      <c r="M1918" s="45" t="s">
        <v>3049</v>
      </c>
      <c r="N1918" s="45">
        <v>0</v>
      </c>
      <c r="O1918" s="45">
        <v>22</v>
      </c>
      <c r="P1918" s="45">
        <v>0</v>
      </c>
      <c r="Q1918" s="45">
        <v>72</v>
      </c>
      <c r="R1918" s="45">
        <v>0</v>
      </c>
      <c r="S1918" s="45">
        <v>25</v>
      </c>
      <c r="T1918" s="45">
        <v>0</v>
      </c>
      <c r="U1918" s="45">
        <v>47</v>
      </c>
      <c r="V1918" s="45">
        <v>0</v>
      </c>
      <c r="W1918" s="45">
        <v>13.59</v>
      </c>
      <c r="X1918" s="45">
        <v>0</v>
      </c>
      <c r="Y1918" s="45">
        <v>12.81</v>
      </c>
      <c r="Z1918" s="46">
        <v>304208</v>
      </c>
      <c r="AA1918" s="46">
        <v>58420.61467547933</v>
      </c>
      <c r="AB1918" s="47">
        <f>_xlfn.XLOOKUP($F1918,Main_OG!$D$1:$D$766,Main_OG!AJ$1:AJ$766,"")</f>
        <v>39330384</v>
      </c>
      <c r="AC1918" s="47">
        <f>_xlfn.XLOOKUP($F1918,Main_OG!$D$1:$D$766,Main_OG!AK$1:AK$766,"")</f>
        <v>1622180</v>
      </c>
      <c r="AD1918" s="47">
        <f>_xlfn.XLOOKUP($F1918,Main_OG!$D$1:$D$766,Main_OG!AL$1:AL$766,"")</f>
        <v>68362874</v>
      </c>
      <c r="AE1918" s="47">
        <f>_xlfn.XLOOKUP($F1918,Main_OG!$D$1:$D$766,Main_OG!AM$1:AM$766,"")</f>
        <v>13103000</v>
      </c>
      <c r="AF1918" s="48">
        <f>_xlfn.XLOOKUP($F1918,Main_OG!$D$1:$D$766,Main_OG!Z$1:Z$766,"")</f>
        <v>2.68</v>
      </c>
      <c r="AG1918" s="48">
        <f>_xlfn.XLOOKUP($F1918,Main_OG!$D$1:$D$766,Main_OG!AA$1:AA$766,"")</f>
        <v>1.5</v>
      </c>
      <c r="AH1918" s="48">
        <f>_xlfn.XLOOKUP($F1918,Main_OG!$D$1:$D$766,Main_OG!AB$1:AB$766,"")</f>
        <v>15.87</v>
      </c>
      <c r="AI1918" s="48">
        <f>_xlfn.XLOOKUP($F1918,Main_OG!$D$1:$D$766,Main_OG!AC$1:AC$766,"")</f>
        <v>7.18</v>
      </c>
      <c r="AJ1918" s="48">
        <f>_xlfn.XLOOKUP($F1918,Main_OG!$D$1:$D$766,Main_OG!AD$1:AD$766,"")</f>
        <v>0.58103021845052572</v>
      </c>
    </row>
    <row r="1919" spans="2:36" x14ac:dyDescent="0.35">
      <c r="B1919" s="36" t="s">
        <v>3046</v>
      </c>
      <c r="C1919" s="45" t="s">
        <v>351</v>
      </c>
      <c r="D1919" s="45" t="s">
        <v>4477</v>
      </c>
      <c r="E1919" s="36" t="s">
        <v>4518</v>
      </c>
      <c r="F1919" s="36" t="str">
        <f t="shared" si="87"/>
        <v>2007_WI</v>
      </c>
      <c r="G1919" s="45">
        <v>2007</v>
      </c>
      <c r="H1919" s="45">
        <f>_xlfn.XLOOKUP(J1919,Main_OG!$B$1:$B$766,Main_OG!$O$1:$O$766,"")</f>
        <v>0</v>
      </c>
      <c r="I1919" s="45">
        <f>_xlfn.XLOOKUP(F1919,Main_OG!$D$1:$D$766,Main_OG!$J$1:$J$766,"")</f>
        <v>0</v>
      </c>
      <c r="J1919" s="45" t="s">
        <v>351</v>
      </c>
      <c r="K1919" s="45" t="str">
        <f t="shared" si="88"/>
        <v>Northwestern Wisconsin Elec Co_WI</v>
      </c>
      <c r="L1919" s="45" t="str">
        <f t="shared" si="89"/>
        <v>Northwestern Wisconsin Electric Co_WI</v>
      </c>
      <c r="M1919" s="45" t="s">
        <v>3050</v>
      </c>
      <c r="N1919" s="45">
        <v>0</v>
      </c>
      <c r="O1919" s="45">
        <v>1470</v>
      </c>
      <c r="P1919" s="45">
        <v>28</v>
      </c>
      <c r="Q1919" s="45">
        <v>11557</v>
      </c>
      <c r="R1919" s="45">
        <v>0</v>
      </c>
      <c r="S1919" s="45">
        <v>5555</v>
      </c>
      <c r="T1919" s="45">
        <v>3766</v>
      </c>
      <c r="U1919" s="45">
        <v>9969</v>
      </c>
      <c r="V1919" s="45">
        <v>0</v>
      </c>
      <c r="W1919" s="45">
        <v>11.32</v>
      </c>
      <c r="X1919" s="45">
        <v>8.67</v>
      </c>
      <c r="Y1919" s="45">
        <v>12.55</v>
      </c>
      <c r="Z1919" s="46">
        <v>289855.2</v>
      </c>
      <c r="AA1919" s="46">
        <v>51660.456888754226</v>
      </c>
      <c r="AB1919" s="47">
        <f>_xlfn.XLOOKUP($F1919,Main_OG!$D$1:$D$766,Main_OG!AJ$1:AJ$766,"")</f>
        <v>48160880</v>
      </c>
      <c r="AC1919" s="47">
        <f>_xlfn.XLOOKUP($F1919,Main_OG!$D$1:$D$766,Main_OG!AK$1:AK$766,"")</f>
        <v>3854054</v>
      </c>
      <c r="AD1919" s="47">
        <f>_xlfn.XLOOKUP($F1919,Main_OG!$D$1:$D$766,Main_OG!AL$1:AL$766,"")</f>
        <v>108994756</v>
      </c>
      <c r="AE1919" s="47">
        <f>_xlfn.XLOOKUP($F1919,Main_OG!$D$1:$D$766,Main_OG!AM$1:AM$766,"")</f>
        <v>12910319</v>
      </c>
      <c r="AF1919" s="48">
        <f>_xlfn.XLOOKUP($F1919,Main_OG!$D$1:$D$766,Main_OG!Z$1:Z$766,"")</f>
        <v>1.96</v>
      </c>
      <c r="AG1919" s="48">
        <f>_xlfn.XLOOKUP($F1919,Main_OG!$D$1:$D$766,Main_OG!AA$1:AA$766,"")</f>
        <v>1.67</v>
      </c>
      <c r="AH1919" s="48">
        <f>_xlfn.XLOOKUP($F1919,Main_OG!$D$1:$D$766,Main_OG!AB$1:AB$766,"")</f>
        <v>15.097711394063451</v>
      </c>
      <c r="AI1919" s="48">
        <f>_xlfn.XLOOKUP($F1919,Main_OG!$D$1:$D$766,Main_OG!AC$1:AC$766,"")</f>
        <v>7.3815467393807772</v>
      </c>
      <c r="AJ1919" s="48">
        <f>_xlfn.XLOOKUP($F1919,Main_OG!$D$1:$D$766,Main_OG!AD$1:AD$766,"")</f>
        <v>0.51</v>
      </c>
    </row>
    <row r="1920" spans="2:36" x14ac:dyDescent="0.35">
      <c r="B1920" s="36" t="s">
        <v>3046</v>
      </c>
      <c r="C1920" s="45" t="s">
        <v>318</v>
      </c>
      <c r="D1920" s="45" t="s">
        <v>4477</v>
      </c>
      <c r="E1920" s="36" t="s">
        <v>4518</v>
      </c>
      <c r="F1920" s="36" t="str">
        <f t="shared" si="87"/>
        <v>2008_MN</v>
      </c>
      <c r="G1920" s="45">
        <v>2008</v>
      </c>
      <c r="H1920" s="45">
        <f>_xlfn.XLOOKUP(J1920,Main_OG!$B$1:$B$766,Main_OG!$O$1:$O$766,"")</f>
        <v>0</v>
      </c>
      <c r="I1920" s="45">
        <f>_xlfn.XLOOKUP(F1920,Main_OG!$D$1:$D$766,Main_OG!$J$1:$J$766,"")</f>
        <v>0</v>
      </c>
      <c r="J1920" s="45" t="s">
        <v>318</v>
      </c>
      <c r="K1920" s="45" t="str">
        <f t="shared" si="88"/>
        <v>Northwestern Wisconsin Elec Co_MN</v>
      </c>
      <c r="L1920" s="45" t="str">
        <f t="shared" si="89"/>
        <v>Northwestern Wisconsin Electric Co_MN</v>
      </c>
      <c r="M1920" s="45" t="s">
        <v>3051</v>
      </c>
      <c r="N1920" s="45">
        <v>0</v>
      </c>
      <c r="O1920" s="45">
        <v>22</v>
      </c>
      <c r="P1920" s="45">
        <v>0</v>
      </c>
      <c r="Q1920" s="45">
        <v>72</v>
      </c>
      <c r="R1920" s="45">
        <v>0</v>
      </c>
      <c r="S1920" s="45">
        <v>181</v>
      </c>
      <c r="T1920" s="45">
        <v>0</v>
      </c>
      <c r="U1920" s="45">
        <v>351</v>
      </c>
      <c r="V1920" s="45">
        <v>0</v>
      </c>
      <c r="W1920" s="45">
        <v>14.36</v>
      </c>
      <c r="X1920" s="45">
        <v>0</v>
      </c>
      <c r="Y1920" s="45">
        <v>13.68</v>
      </c>
      <c r="Z1920" s="46">
        <v>309290.40000000002</v>
      </c>
      <c r="AA1920" s="46">
        <v>58945.938435888726</v>
      </c>
      <c r="AB1920" s="47">
        <f>_xlfn.XLOOKUP($F1920,Main_OG!$D$1:$D$766,Main_OG!AJ$1:AJ$766,"")</f>
        <v>38498824</v>
      </c>
      <c r="AC1920" s="47">
        <f>_xlfn.XLOOKUP($F1920,Main_OG!$D$1:$D$766,Main_OG!AK$1:AK$766,"")</f>
        <v>936312</v>
      </c>
      <c r="AD1920" s="47">
        <f>_xlfn.XLOOKUP($F1920,Main_OG!$D$1:$D$766,Main_OG!AL$1:AL$766,"")</f>
        <v>49682300</v>
      </c>
      <c r="AE1920" s="47">
        <f>_xlfn.XLOOKUP($F1920,Main_OG!$D$1:$D$766,Main_OG!AM$1:AM$766,"")</f>
        <v>12996838</v>
      </c>
      <c r="AF1920" s="48">
        <f>_xlfn.XLOOKUP($F1920,Main_OG!$D$1:$D$766,Main_OG!Z$1:Z$766,"")</f>
        <v>2.65</v>
      </c>
      <c r="AG1920" s="48">
        <f>_xlfn.XLOOKUP($F1920,Main_OG!$D$1:$D$766,Main_OG!AA$1:AA$766,"")</f>
        <v>1.66</v>
      </c>
      <c r="AH1920" s="48">
        <f>_xlfn.XLOOKUP($F1920,Main_OG!$D$1:$D$766,Main_OG!AB$1:AB$766,"")</f>
        <v>21.55</v>
      </c>
      <c r="AI1920" s="48">
        <f>_xlfn.XLOOKUP($F1920,Main_OG!$D$1:$D$766,Main_OG!AC$1:AC$766,"")</f>
        <v>9.11</v>
      </c>
      <c r="AJ1920" s="48">
        <f>_xlfn.XLOOKUP($F1920,Main_OG!$D$1:$D$766,Main_OG!AD$1:AD$766,"")</f>
        <v>0.48</v>
      </c>
    </row>
    <row r="1921" spans="2:36" x14ac:dyDescent="0.35">
      <c r="B1921" s="36" t="s">
        <v>3046</v>
      </c>
      <c r="C1921" s="45" t="s">
        <v>351</v>
      </c>
      <c r="D1921" s="45" t="s">
        <v>4477</v>
      </c>
      <c r="E1921" s="36" t="s">
        <v>4518</v>
      </c>
      <c r="F1921" s="36" t="str">
        <f t="shared" si="87"/>
        <v>2008_WI</v>
      </c>
      <c r="G1921" s="45">
        <v>2008</v>
      </c>
      <c r="H1921" s="45">
        <f>_xlfn.XLOOKUP(J1921,Main_OG!$B$1:$B$766,Main_OG!$O$1:$O$766,"")</f>
        <v>0</v>
      </c>
      <c r="I1921" s="45">
        <f>_xlfn.XLOOKUP(F1921,Main_OG!$D$1:$D$766,Main_OG!$J$1:$J$766,"")</f>
        <v>0</v>
      </c>
      <c r="J1921" s="45" t="s">
        <v>351</v>
      </c>
      <c r="K1921" s="45" t="str">
        <f t="shared" si="88"/>
        <v>Northwestern Wisconsin Elec Co_WI</v>
      </c>
      <c r="L1921" s="45" t="str">
        <f t="shared" si="89"/>
        <v>Northwestern Wisconsin Electric Co_WI</v>
      </c>
      <c r="M1921" s="45" t="s">
        <v>3052</v>
      </c>
      <c r="N1921" s="45">
        <v>0</v>
      </c>
      <c r="O1921" s="45">
        <v>1487</v>
      </c>
      <c r="P1921" s="45">
        <v>26</v>
      </c>
      <c r="Q1921" s="45">
        <v>11607</v>
      </c>
      <c r="R1921" s="45">
        <v>0</v>
      </c>
      <c r="S1921" s="45">
        <v>48241</v>
      </c>
      <c r="T1921" s="45">
        <v>42604</v>
      </c>
      <c r="U1921" s="45">
        <v>77274</v>
      </c>
      <c r="V1921" s="45">
        <v>0</v>
      </c>
      <c r="W1921" s="45">
        <v>12.03</v>
      </c>
      <c r="X1921" s="45">
        <v>9.01</v>
      </c>
      <c r="Y1921" s="45">
        <v>13.47</v>
      </c>
      <c r="Z1921" s="46">
        <v>286204.7</v>
      </c>
      <c r="AA1921" s="46">
        <v>50736.554324803634</v>
      </c>
      <c r="AB1921" s="47">
        <f>_xlfn.XLOOKUP($F1921,Main_OG!$D$1:$D$766,Main_OG!AJ$1:AJ$766,"")</f>
        <v>49868066</v>
      </c>
      <c r="AC1921" s="47">
        <f>_xlfn.XLOOKUP($F1921,Main_OG!$D$1:$D$766,Main_OG!AK$1:AK$766,"")</f>
        <v>3460118</v>
      </c>
      <c r="AD1921" s="47">
        <f>_xlfn.XLOOKUP($F1921,Main_OG!$D$1:$D$766,Main_OG!AL$1:AL$766,"")</f>
        <v>82624382</v>
      </c>
      <c r="AE1921" s="47">
        <f>_xlfn.XLOOKUP($F1921,Main_OG!$D$1:$D$766,Main_OG!AM$1:AM$766,"")</f>
        <v>12154510</v>
      </c>
      <c r="AF1921" s="48">
        <f>_xlfn.XLOOKUP($F1921,Main_OG!$D$1:$D$766,Main_OG!Z$1:Z$766,"")</f>
        <v>2.15</v>
      </c>
      <c r="AG1921" s="48">
        <f>_xlfn.XLOOKUP($F1921,Main_OG!$D$1:$D$766,Main_OG!AA$1:AA$766,"")</f>
        <v>1.94</v>
      </c>
      <c r="AH1921" s="48">
        <f>_xlfn.XLOOKUP($F1921,Main_OG!$D$1:$D$766,Main_OG!AB$1:AB$766,"")</f>
        <v>19.619187803472759</v>
      </c>
      <c r="AI1921" s="48">
        <f>_xlfn.XLOOKUP($F1921,Main_OG!$D$1:$D$766,Main_OG!AC$1:AC$766,"")</f>
        <v>9.1182546074696553</v>
      </c>
      <c r="AJ1921" s="48">
        <f>_xlfn.XLOOKUP($F1921,Main_OG!$D$1:$D$766,Main_OG!AD$1:AD$766,"")</f>
        <v>0.5</v>
      </c>
    </row>
    <row r="1922" spans="2:36" x14ac:dyDescent="0.35">
      <c r="B1922" s="36" t="s">
        <v>3046</v>
      </c>
      <c r="C1922" s="45" t="s">
        <v>318</v>
      </c>
      <c r="D1922" s="45" t="s">
        <v>4477</v>
      </c>
      <c r="E1922" s="36" t="s">
        <v>4518</v>
      </c>
      <c r="F1922" s="36" t="str">
        <f t="shared" si="87"/>
        <v>2009_MN</v>
      </c>
      <c r="G1922" s="45">
        <v>2009</v>
      </c>
      <c r="H1922" s="45">
        <f>_xlfn.XLOOKUP(J1922,Main_OG!$B$1:$B$766,Main_OG!$O$1:$O$766,"")</f>
        <v>0</v>
      </c>
      <c r="I1922" s="45">
        <f>_xlfn.XLOOKUP(F1922,Main_OG!$D$1:$D$766,Main_OG!$J$1:$J$766,"")</f>
        <v>0</v>
      </c>
      <c r="J1922" s="45" t="s">
        <v>318</v>
      </c>
      <c r="K1922" s="45" t="str">
        <f t="shared" si="88"/>
        <v>Northwestern Wisconsin Elec Co_MN</v>
      </c>
      <c r="L1922" s="45" t="str">
        <f t="shared" si="89"/>
        <v>Northwestern Wisconsin Electric Co_MN</v>
      </c>
      <c r="M1922" s="45" t="s">
        <v>3053</v>
      </c>
      <c r="N1922" s="45">
        <v>0</v>
      </c>
      <c r="O1922" s="45">
        <v>23</v>
      </c>
      <c r="P1922" s="45">
        <v>0</v>
      </c>
      <c r="Q1922" s="45">
        <v>73</v>
      </c>
      <c r="R1922" s="45">
        <v>0</v>
      </c>
      <c r="S1922" s="45">
        <v>192</v>
      </c>
      <c r="T1922" s="45">
        <v>0</v>
      </c>
      <c r="U1922" s="45">
        <v>355</v>
      </c>
      <c r="V1922" s="45">
        <v>0</v>
      </c>
      <c r="W1922" s="45">
        <v>14.06</v>
      </c>
      <c r="X1922" s="45">
        <v>0</v>
      </c>
      <c r="Y1922" s="45">
        <v>13.8</v>
      </c>
      <c r="Z1922" s="46">
        <v>296875.2</v>
      </c>
      <c r="AA1922" s="46">
        <v>56213.555888686722</v>
      </c>
      <c r="AB1922" s="47">
        <f>_xlfn.XLOOKUP($F1922,Main_OG!$D$1:$D$766,Main_OG!AJ$1:AJ$766,"")</f>
        <v>35428086</v>
      </c>
      <c r="AC1922" s="47">
        <f>_xlfn.XLOOKUP($F1922,Main_OG!$D$1:$D$766,Main_OG!AK$1:AK$766,"")</f>
        <v>267390</v>
      </c>
      <c r="AD1922" s="47">
        <f>_xlfn.XLOOKUP($F1922,Main_OG!$D$1:$D$766,Main_OG!AL$1:AL$766,"")</f>
        <v>47953964</v>
      </c>
      <c r="AE1922" s="47">
        <f>_xlfn.XLOOKUP($F1922,Main_OG!$D$1:$D$766,Main_OG!AM$1:AM$766,"")</f>
        <v>12393425</v>
      </c>
      <c r="AF1922" s="48">
        <f>_xlfn.XLOOKUP($F1922,Main_OG!$D$1:$D$766,Main_OG!Z$1:Z$766,"")</f>
        <v>2.21</v>
      </c>
      <c r="AG1922" s="48">
        <f>_xlfn.XLOOKUP($F1922,Main_OG!$D$1:$D$766,Main_OG!AA$1:AA$766,"")</f>
        <v>1.64</v>
      </c>
      <c r="AH1922" s="48">
        <f>_xlfn.XLOOKUP($F1922,Main_OG!$D$1:$D$766,Main_OG!AB$1:AB$766,"")</f>
        <v>13.54</v>
      </c>
      <c r="AI1922" s="48">
        <f>_xlfn.XLOOKUP($F1922,Main_OG!$D$1:$D$766,Main_OG!AC$1:AC$766,"")</f>
        <v>6.49</v>
      </c>
      <c r="AJ1922" s="48">
        <f>_xlfn.XLOOKUP($F1922,Main_OG!$D$1:$D$766,Main_OG!AD$1:AD$766,"")</f>
        <v>0.71</v>
      </c>
    </row>
    <row r="1923" spans="2:36" x14ac:dyDescent="0.35">
      <c r="B1923" s="36" t="s">
        <v>3046</v>
      </c>
      <c r="C1923" s="45" t="s">
        <v>351</v>
      </c>
      <c r="D1923" s="45" t="s">
        <v>4477</v>
      </c>
      <c r="E1923" s="36" t="s">
        <v>4518</v>
      </c>
      <c r="F1923" s="36" t="str">
        <f t="shared" ref="F1923:F1986" si="90">_xlfn.CONCAT(G1923,"_",J1923)</f>
        <v>2009_WI</v>
      </c>
      <c r="G1923" s="45">
        <v>2009</v>
      </c>
      <c r="H1923" s="45">
        <f>_xlfn.XLOOKUP(J1923,Main_OG!$B$1:$B$766,Main_OG!$O$1:$O$766,"")</f>
        <v>0</v>
      </c>
      <c r="I1923" s="45">
        <f>_xlfn.XLOOKUP(F1923,Main_OG!$D$1:$D$766,Main_OG!$J$1:$J$766,"")</f>
        <v>0</v>
      </c>
      <c r="J1923" s="45" t="s">
        <v>351</v>
      </c>
      <c r="K1923" s="45" t="str">
        <f t="shared" ref="K1923:K1986" si="91">_xlfn.CONCAT(B1923,"_",C1923)</f>
        <v>Northwestern Wisconsin Elec Co_WI</v>
      </c>
      <c r="L1923" s="45" t="str">
        <f t="shared" ref="L1923:L1986" si="92">_xlfn.CONCAT(E1923,"_",C1923)</f>
        <v>Northwestern Wisconsin Electric Co_WI</v>
      </c>
      <c r="M1923" s="45" t="s">
        <v>3054</v>
      </c>
      <c r="N1923" s="45">
        <v>0</v>
      </c>
      <c r="O1923" s="45">
        <v>1498</v>
      </c>
      <c r="P1923" s="45">
        <v>26</v>
      </c>
      <c r="Q1923" s="45">
        <v>11623</v>
      </c>
      <c r="R1923" s="45">
        <v>0</v>
      </c>
      <c r="S1923" s="45">
        <v>47457</v>
      </c>
      <c r="T1923" s="45">
        <v>39683</v>
      </c>
      <c r="U1923" s="45">
        <v>76976</v>
      </c>
      <c r="V1923" s="45">
        <v>0</v>
      </c>
      <c r="W1923" s="45">
        <v>11.93</v>
      </c>
      <c r="X1923" s="45">
        <v>9.16</v>
      </c>
      <c r="Y1923" s="45">
        <v>13.2</v>
      </c>
      <c r="Z1923" s="46">
        <v>277279.40000000002</v>
      </c>
      <c r="AA1923" s="46">
        <v>48909.24112900722</v>
      </c>
      <c r="AB1923" s="47">
        <f>_xlfn.XLOOKUP($F1923,Main_OG!$D$1:$D$766,Main_OG!AJ$1:AJ$766,"")</f>
        <v>44836820</v>
      </c>
      <c r="AC1923" s="47">
        <f>_xlfn.XLOOKUP($F1923,Main_OG!$D$1:$D$766,Main_OG!AK$1:AK$766,"")</f>
        <v>2630276</v>
      </c>
      <c r="AD1923" s="47">
        <f>_xlfn.XLOOKUP($F1923,Main_OG!$D$1:$D$766,Main_OG!AL$1:AL$766,"")</f>
        <v>82642892</v>
      </c>
      <c r="AE1923" s="47">
        <f>_xlfn.XLOOKUP($F1923,Main_OG!$D$1:$D$766,Main_OG!AM$1:AM$766,"")</f>
        <v>12683151</v>
      </c>
      <c r="AF1923" s="48">
        <f>_xlfn.XLOOKUP($F1923,Main_OG!$D$1:$D$766,Main_OG!Z$1:Z$766,"")</f>
        <v>1.87</v>
      </c>
      <c r="AG1923" s="48">
        <f>_xlfn.XLOOKUP($F1923,Main_OG!$D$1:$D$766,Main_OG!AA$1:AA$766,"")</f>
        <v>1.99</v>
      </c>
      <c r="AH1923" s="48">
        <f>_xlfn.XLOOKUP($F1923,Main_OG!$D$1:$D$766,Main_OG!AB$1:AB$766,"")</f>
        <v>14.15708861161818</v>
      </c>
      <c r="AI1923" s="48">
        <f>_xlfn.XLOOKUP($F1923,Main_OG!$D$1:$D$766,Main_OG!AC$1:AC$766,"")</f>
        <v>4.5973007921271787</v>
      </c>
      <c r="AJ1923" s="48">
        <f>_xlfn.XLOOKUP($F1923,Main_OG!$D$1:$D$766,Main_OG!AD$1:AD$766,"")</f>
        <v>0.55000000000000004</v>
      </c>
    </row>
    <row r="1924" spans="2:36" x14ac:dyDescent="0.35">
      <c r="B1924" s="36" t="s">
        <v>3046</v>
      </c>
      <c r="C1924" s="45" t="s">
        <v>318</v>
      </c>
      <c r="D1924" s="45" t="s">
        <v>4477</v>
      </c>
      <c r="E1924" s="36" t="s">
        <v>4518</v>
      </c>
      <c r="F1924" s="36" t="str">
        <f t="shared" si="90"/>
        <v>2010_MN</v>
      </c>
      <c r="G1924" s="45">
        <v>2010</v>
      </c>
      <c r="H1924" s="45">
        <f>_xlfn.XLOOKUP(J1924,Main_OG!$B$1:$B$766,Main_OG!$O$1:$O$766,"")</f>
        <v>0</v>
      </c>
      <c r="I1924" s="45">
        <f>_xlfn.XLOOKUP(F1924,Main_OG!$D$1:$D$766,Main_OG!$J$1:$J$766,"")</f>
        <v>0</v>
      </c>
      <c r="J1924" s="45" t="s">
        <v>318</v>
      </c>
      <c r="K1924" s="45" t="str">
        <f t="shared" si="91"/>
        <v>Northwestern Wisconsin Elec Co_MN</v>
      </c>
      <c r="L1924" s="45" t="str">
        <f t="shared" si="92"/>
        <v>Northwestern Wisconsin Electric Co_MN</v>
      </c>
      <c r="M1924" s="45" t="s">
        <v>3055</v>
      </c>
      <c r="N1924" s="45">
        <v>0</v>
      </c>
      <c r="O1924" s="45">
        <v>21</v>
      </c>
      <c r="P1924" s="45">
        <v>0</v>
      </c>
      <c r="Q1924" s="45">
        <v>71</v>
      </c>
      <c r="R1924" s="45">
        <v>0</v>
      </c>
      <c r="S1924" s="45">
        <v>194</v>
      </c>
      <c r="T1924" s="45">
        <v>0</v>
      </c>
      <c r="U1924" s="45">
        <v>358</v>
      </c>
      <c r="V1924" s="45">
        <v>0</v>
      </c>
      <c r="W1924" s="45">
        <v>14.43</v>
      </c>
      <c r="X1924" s="45">
        <v>0</v>
      </c>
      <c r="Y1924" s="45">
        <v>13.69</v>
      </c>
      <c r="Z1924" s="46">
        <v>308091.90000000002</v>
      </c>
      <c r="AA1924" s="46">
        <v>58010.869651176232</v>
      </c>
      <c r="AB1924" s="47">
        <f>_xlfn.XLOOKUP($F1924,Main_OG!$D$1:$D$766,Main_OG!AJ$1:AJ$766,"")</f>
        <v>34170398</v>
      </c>
      <c r="AC1924" s="47">
        <f>_xlfn.XLOOKUP($F1924,Main_OG!$D$1:$D$766,Main_OG!AK$1:AK$766,"")</f>
        <v>136658</v>
      </c>
      <c r="AD1924" s="47">
        <f>_xlfn.XLOOKUP($F1924,Main_OG!$D$1:$D$766,Main_OG!AL$1:AL$766,"")</f>
        <v>72931362</v>
      </c>
      <c r="AE1924" s="47">
        <f>_xlfn.XLOOKUP($F1924,Main_OG!$D$1:$D$766,Main_OG!AM$1:AM$766,"")</f>
        <v>13478046</v>
      </c>
      <c r="AF1924" s="48">
        <f>_xlfn.XLOOKUP($F1924,Main_OG!$D$1:$D$766,Main_OG!Z$1:Z$766,"")</f>
        <v>2.42</v>
      </c>
      <c r="AG1924" s="48">
        <f>_xlfn.XLOOKUP($F1924,Main_OG!$D$1:$D$766,Main_OG!AA$1:AA$766,"")</f>
        <v>1.75</v>
      </c>
      <c r="AH1924" s="48">
        <f>_xlfn.XLOOKUP($F1924,Main_OG!$D$1:$D$766,Main_OG!AB$1:AB$766,"")</f>
        <v>16.91</v>
      </c>
      <c r="AI1924" s="48">
        <f>_xlfn.XLOOKUP($F1924,Main_OG!$D$1:$D$766,Main_OG!AC$1:AC$766,"")</f>
        <v>5.96</v>
      </c>
      <c r="AJ1924" s="48">
        <f>_xlfn.XLOOKUP($F1924,Main_OG!$D$1:$D$766,Main_OG!AD$1:AD$766,"")</f>
        <v>0.84</v>
      </c>
    </row>
    <row r="1925" spans="2:36" x14ac:dyDescent="0.35">
      <c r="B1925" s="36" t="s">
        <v>3046</v>
      </c>
      <c r="C1925" s="45" t="s">
        <v>351</v>
      </c>
      <c r="D1925" s="45" t="s">
        <v>4477</v>
      </c>
      <c r="E1925" s="36" t="s">
        <v>4518</v>
      </c>
      <c r="F1925" s="36" t="str">
        <f t="shared" si="90"/>
        <v>2010_WI</v>
      </c>
      <c r="G1925" s="45">
        <v>2010</v>
      </c>
      <c r="H1925" s="45">
        <f>_xlfn.XLOOKUP(J1925,Main_OG!$B$1:$B$766,Main_OG!$O$1:$O$766,"")</f>
        <v>0</v>
      </c>
      <c r="I1925" s="45">
        <f>_xlfn.XLOOKUP(F1925,Main_OG!$D$1:$D$766,Main_OG!$J$1:$J$766,"")</f>
        <v>0</v>
      </c>
      <c r="J1925" s="45" t="s">
        <v>351</v>
      </c>
      <c r="K1925" s="45" t="str">
        <f t="shared" si="91"/>
        <v>Northwestern Wisconsin Elec Co_WI</v>
      </c>
      <c r="L1925" s="45" t="str">
        <f t="shared" si="92"/>
        <v>Northwestern Wisconsin Electric Co_WI</v>
      </c>
      <c r="M1925" s="45" t="s">
        <v>3056</v>
      </c>
      <c r="N1925" s="45">
        <v>0</v>
      </c>
      <c r="O1925" s="45">
        <v>1507</v>
      </c>
      <c r="P1925" s="45">
        <v>27</v>
      </c>
      <c r="Q1925" s="45">
        <v>11665</v>
      </c>
      <c r="R1925" s="45">
        <v>0</v>
      </c>
      <c r="S1925" s="45">
        <v>48483</v>
      </c>
      <c r="T1925" s="45">
        <v>40925</v>
      </c>
      <c r="U1925" s="45">
        <v>76284</v>
      </c>
      <c r="V1925" s="45">
        <v>0</v>
      </c>
      <c r="W1925" s="45">
        <v>11.79</v>
      </c>
      <c r="X1925" s="45">
        <v>9.14</v>
      </c>
      <c r="Y1925" s="45">
        <v>13.25</v>
      </c>
      <c r="Z1925" s="46">
        <v>287652.90000000002</v>
      </c>
      <c r="AA1925" s="46">
        <v>50549.332945320813</v>
      </c>
      <c r="AB1925" s="47">
        <f>_xlfn.XLOOKUP($F1925,Main_OG!$D$1:$D$766,Main_OG!AJ$1:AJ$766,"")</f>
        <v>48147388</v>
      </c>
      <c r="AC1925" s="47">
        <f>_xlfn.XLOOKUP($F1925,Main_OG!$D$1:$D$766,Main_OG!AK$1:AK$766,"")</f>
        <v>2625246</v>
      </c>
      <c r="AD1925" s="47">
        <f>_xlfn.XLOOKUP($F1925,Main_OG!$D$1:$D$766,Main_OG!AL$1:AL$766,"")</f>
        <v>85543582</v>
      </c>
      <c r="AE1925" s="47">
        <f>_xlfn.XLOOKUP($F1925,Main_OG!$D$1:$D$766,Main_OG!AM$1:AM$766,"")</f>
        <v>13280939</v>
      </c>
      <c r="AF1925" s="48">
        <f>_xlfn.XLOOKUP($F1925,Main_OG!$D$1:$D$766,Main_OG!Z$1:Z$766,"")</f>
        <v>2.02</v>
      </c>
      <c r="AG1925" s="48">
        <f>_xlfn.XLOOKUP($F1925,Main_OG!$D$1:$D$766,Main_OG!AA$1:AA$766,"")</f>
        <v>2.11</v>
      </c>
      <c r="AH1925" s="48">
        <f>_xlfn.XLOOKUP($F1925,Main_OG!$D$1:$D$766,Main_OG!AB$1:AB$766,"")</f>
        <v>17.815786882646659</v>
      </c>
      <c r="AI1925" s="48">
        <f>_xlfn.XLOOKUP($F1925,Main_OG!$D$1:$D$766,Main_OG!AC$1:AC$766,"")</f>
        <v>4.9924248044436963</v>
      </c>
      <c r="AJ1925" s="48">
        <f>_xlfn.XLOOKUP($F1925,Main_OG!$D$1:$D$766,Main_OG!AD$1:AD$766,"")</f>
        <v>0.64</v>
      </c>
    </row>
    <row r="1926" spans="2:36" x14ac:dyDescent="0.35">
      <c r="B1926" s="36" t="s">
        <v>3046</v>
      </c>
      <c r="C1926" s="45" t="s">
        <v>318</v>
      </c>
      <c r="D1926" s="45" t="s">
        <v>4477</v>
      </c>
      <c r="E1926" s="36" t="s">
        <v>4518</v>
      </c>
      <c r="F1926" s="36" t="str">
        <f t="shared" si="90"/>
        <v>2011_MN</v>
      </c>
      <c r="G1926" s="45">
        <v>2011</v>
      </c>
      <c r="H1926" s="45">
        <f>_xlfn.XLOOKUP(J1926,Main_OG!$B$1:$B$766,Main_OG!$O$1:$O$766,"")</f>
        <v>0</v>
      </c>
      <c r="I1926" s="45">
        <f>_xlfn.XLOOKUP(F1926,Main_OG!$D$1:$D$766,Main_OG!$J$1:$J$766,"")</f>
        <v>0</v>
      </c>
      <c r="J1926" s="45" t="s">
        <v>318</v>
      </c>
      <c r="K1926" s="45" t="str">
        <f t="shared" si="91"/>
        <v>Northwestern Wisconsin Elec Co_MN</v>
      </c>
      <c r="L1926" s="45" t="str">
        <f t="shared" si="92"/>
        <v>Northwestern Wisconsin Electric Co_MN</v>
      </c>
      <c r="M1926" s="45" t="s">
        <v>3057</v>
      </c>
      <c r="N1926" s="45">
        <v>0</v>
      </c>
      <c r="O1926" s="45">
        <v>23</v>
      </c>
      <c r="P1926" s="45">
        <v>0</v>
      </c>
      <c r="Q1926" s="45">
        <v>76</v>
      </c>
      <c r="R1926" s="45">
        <v>0</v>
      </c>
      <c r="S1926" s="45">
        <v>133</v>
      </c>
      <c r="T1926" s="45">
        <v>0</v>
      </c>
      <c r="U1926" s="45">
        <v>317</v>
      </c>
      <c r="V1926" s="45">
        <v>0</v>
      </c>
      <c r="W1926" s="45">
        <v>15.04</v>
      </c>
      <c r="X1926" s="45">
        <v>0</v>
      </c>
      <c r="Y1926" s="45">
        <v>13.56</v>
      </c>
      <c r="Z1926" s="46">
        <v>315213.3</v>
      </c>
      <c r="AA1926" s="46">
        <v>58955.620560279203</v>
      </c>
      <c r="AB1926" s="47">
        <f>_xlfn.XLOOKUP($F1926,Main_OG!$D$1:$D$766,Main_OG!AJ$1:AJ$766,"")</f>
        <v>34006784</v>
      </c>
      <c r="AC1926" s="47">
        <f>_xlfn.XLOOKUP($F1926,Main_OG!$D$1:$D$766,Main_OG!AK$1:AK$766,"")</f>
        <v>111124</v>
      </c>
      <c r="AD1926" s="47">
        <f>_xlfn.XLOOKUP($F1926,Main_OG!$D$1:$D$766,Main_OG!AL$1:AL$766,"")</f>
        <v>58968618</v>
      </c>
      <c r="AE1926" s="47">
        <f>_xlfn.XLOOKUP($F1926,Main_OG!$D$1:$D$766,Main_OG!AM$1:AM$766,"")</f>
        <v>11958525</v>
      </c>
      <c r="AF1926" s="48">
        <f>_xlfn.XLOOKUP($F1926,Main_OG!$D$1:$D$766,Main_OG!Z$1:Z$766,"")</f>
        <v>2.46</v>
      </c>
      <c r="AG1926" s="48">
        <f>_xlfn.XLOOKUP($F1926,Main_OG!$D$1:$D$766,Main_OG!AA$1:AA$766,"")</f>
        <v>1.93</v>
      </c>
      <c r="AH1926" s="48">
        <f>_xlfn.XLOOKUP($F1926,Main_OG!$D$1:$D$766,Main_OG!AB$1:AB$766,"")</f>
        <v>22.758921780738341</v>
      </c>
      <c r="AI1926" s="48">
        <f>_xlfn.XLOOKUP($F1926,Main_OG!$D$1:$D$766,Main_OG!AC$1:AC$766,"")</f>
        <v>5.88</v>
      </c>
      <c r="AJ1926" s="48">
        <f>_xlfn.XLOOKUP($F1926,Main_OG!$D$1:$D$766,Main_OG!AD$1:AD$766,"")</f>
        <v>0.9</v>
      </c>
    </row>
    <row r="1927" spans="2:36" x14ac:dyDescent="0.35">
      <c r="B1927" s="36" t="s">
        <v>3046</v>
      </c>
      <c r="C1927" s="45" t="s">
        <v>351</v>
      </c>
      <c r="D1927" s="45" t="s">
        <v>4477</v>
      </c>
      <c r="E1927" s="36" t="s">
        <v>4518</v>
      </c>
      <c r="F1927" s="36" t="str">
        <f t="shared" si="90"/>
        <v>2011_WI</v>
      </c>
      <c r="G1927" s="45">
        <v>2011</v>
      </c>
      <c r="H1927" s="45">
        <f>_xlfn.XLOOKUP(J1927,Main_OG!$B$1:$B$766,Main_OG!$O$1:$O$766,"")</f>
        <v>0</v>
      </c>
      <c r="I1927" s="45">
        <f>_xlfn.XLOOKUP(F1927,Main_OG!$D$1:$D$766,Main_OG!$J$1:$J$766,"")</f>
        <v>0</v>
      </c>
      <c r="J1927" s="45" t="s">
        <v>351</v>
      </c>
      <c r="K1927" s="45" t="str">
        <f t="shared" si="91"/>
        <v>Northwestern Wisconsin Elec Co_WI</v>
      </c>
      <c r="L1927" s="45" t="str">
        <f t="shared" si="92"/>
        <v>Northwestern Wisconsin Electric Co_WI</v>
      </c>
      <c r="M1927" s="45" t="s">
        <v>3058</v>
      </c>
      <c r="N1927" s="45">
        <v>0</v>
      </c>
      <c r="O1927" s="45">
        <v>1502</v>
      </c>
      <c r="P1927" s="45">
        <v>28</v>
      </c>
      <c r="Q1927" s="45">
        <v>9748</v>
      </c>
      <c r="R1927" s="45">
        <v>0</v>
      </c>
      <c r="S1927" s="45">
        <v>46417</v>
      </c>
      <c r="T1927" s="45">
        <v>43961</v>
      </c>
      <c r="U1927" s="45">
        <v>76176</v>
      </c>
      <c r="V1927" s="45">
        <v>0</v>
      </c>
      <c r="W1927" s="45">
        <v>11.5</v>
      </c>
      <c r="X1927" s="45">
        <v>8.6</v>
      </c>
      <c r="Y1927" s="45">
        <v>12.82</v>
      </c>
      <c r="Z1927" s="46">
        <v>293664</v>
      </c>
      <c r="AA1927" s="46">
        <v>51467.268623024829</v>
      </c>
      <c r="AB1927" s="47">
        <f>_xlfn.XLOOKUP($F1927,Main_OG!$D$1:$D$766,Main_OG!AJ$1:AJ$766,"")</f>
        <v>46098434</v>
      </c>
      <c r="AC1927" s="47">
        <f>_xlfn.XLOOKUP($F1927,Main_OG!$D$1:$D$766,Main_OG!AK$1:AK$766,"")</f>
        <v>2129235.35</v>
      </c>
      <c r="AD1927" s="47">
        <f>_xlfn.XLOOKUP($F1927,Main_OG!$D$1:$D$766,Main_OG!AL$1:AL$766,"")</f>
        <v>95949646</v>
      </c>
      <c r="AE1927" s="47">
        <f>_xlfn.XLOOKUP($F1927,Main_OG!$D$1:$D$766,Main_OG!AM$1:AM$766,"")</f>
        <v>11559781</v>
      </c>
      <c r="AF1927" s="48">
        <f>_xlfn.XLOOKUP($F1927,Main_OG!$D$1:$D$766,Main_OG!Z$1:Z$766,"")</f>
        <v>0</v>
      </c>
      <c r="AG1927" s="48">
        <f>_xlfn.XLOOKUP($F1927,Main_OG!$D$1:$D$766,Main_OG!AA$1:AA$766,"")</f>
        <v>2.3089180475565318</v>
      </c>
      <c r="AH1927" s="48">
        <f>_xlfn.XLOOKUP($F1927,Main_OG!$D$1:$D$766,Main_OG!AB$1:AB$766,"")</f>
        <v>22.758921780738341</v>
      </c>
      <c r="AI1927" s="48">
        <f>_xlfn.XLOOKUP($F1927,Main_OG!$D$1:$D$766,Main_OG!AC$1:AC$766,"")</f>
        <v>4.6524343752411106</v>
      </c>
      <c r="AJ1927" s="48">
        <f>_xlfn.XLOOKUP($F1927,Main_OG!$D$1:$D$766,Main_OG!AD$1:AD$766,"")</f>
        <v>0.75949643062398253</v>
      </c>
    </row>
    <row r="1928" spans="2:36" x14ac:dyDescent="0.35">
      <c r="B1928" s="36" t="s">
        <v>3046</v>
      </c>
      <c r="C1928" s="45" t="s">
        <v>318</v>
      </c>
      <c r="D1928" s="45" t="s">
        <v>4477</v>
      </c>
      <c r="E1928" s="36" t="s">
        <v>4518</v>
      </c>
      <c r="F1928" s="36" t="str">
        <f t="shared" si="90"/>
        <v>2012_MN</v>
      </c>
      <c r="G1928" s="45">
        <v>2012</v>
      </c>
      <c r="H1928" s="45">
        <f>_xlfn.XLOOKUP(J1928,Main_OG!$B$1:$B$766,Main_OG!$O$1:$O$766,"")</f>
        <v>0</v>
      </c>
      <c r="I1928" s="45">
        <f>_xlfn.XLOOKUP(F1928,Main_OG!$D$1:$D$766,Main_OG!$J$1:$J$766,"")</f>
        <v>0</v>
      </c>
      <c r="J1928" s="45" t="s">
        <v>318</v>
      </c>
      <c r="K1928" s="45" t="str">
        <f t="shared" si="91"/>
        <v>Northwestern Wisconsin Elec Co_MN</v>
      </c>
      <c r="L1928" s="45" t="str">
        <f t="shared" si="92"/>
        <v>Northwestern Wisconsin Electric Co_MN</v>
      </c>
      <c r="M1928" s="45" t="s">
        <v>3059</v>
      </c>
      <c r="N1928" s="45">
        <v>0</v>
      </c>
      <c r="O1928" s="45">
        <v>23</v>
      </c>
      <c r="P1928" s="45">
        <v>0</v>
      </c>
      <c r="Q1928" s="45">
        <v>61</v>
      </c>
      <c r="R1928" s="45">
        <v>0</v>
      </c>
      <c r="S1928" s="45">
        <v>199</v>
      </c>
      <c r="T1928" s="45">
        <v>0</v>
      </c>
      <c r="U1928" s="45">
        <v>366</v>
      </c>
      <c r="V1928" s="45">
        <v>0</v>
      </c>
      <c r="W1928" s="45">
        <v>14.572863999999999</v>
      </c>
      <c r="X1928" s="45">
        <v>0</v>
      </c>
      <c r="Y1928" s="45">
        <v>13.934426</v>
      </c>
      <c r="Z1928" s="46">
        <v>321053.90000000002</v>
      </c>
      <c r="AA1928" s="46">
        <v>59703.189214318918</v>
      </c>
      <c r="AB1928" s="47">
        <f>_xlfn.XLOOKUP($F1928,Main_OG!$D$1:$D$766,Main_OG!AJ$1:AJ$766,"")</f>
        <v>27408136</v>
      </c>
      <c r="AC1928" s="47">
        <f>_xlfn.XLOOKUP($F1928,Main_OG!$D$1:$D$766,Main_OG!AK$1:AK$766,"")</f>
        <v>124436</v>
      </c>
      <c r="AD1928" s="47">
        <f>_xlfn.XLOOKUP($F1928,Main_OG!$D$1:$D$766,Main_OG!AL$1:AL$766,"")</f>
        <v>117450670</v>
      </c>
      <c r="AE1928" s="47">
        <f>_xlfn.XLOOKUP($F1928,Main_OG!$D$1:$D$766,Main_OG!AM$1:AM$766,"")</f>
        <v>11943790</v>
      </c>
      <c r="AF1928" s="48">
        <f>_xlfn.XLOOKUP($F1928,Main_OG!$D$1:$D$766,Main_OG!Z$1:Z$766,"")</f>
        <v>2.3199999999999998</v>
      </c>
      <c r="AG1928" s="48">
        <f>_xlfn.XLOOKUP($F1928,Main_OG!$D$1:$D$766,Main_OG!AA$1:AA$766,"")</f>
        <v>1.98</v>
      </c>
      <c r="AH1928" s="48">
        <f>_xlfn.XLOOKUP($F1928,Main_OG!$D$1:$D$766,Main_OG!AB$1:AB$766,"")</f>
        <v>23.49195884567845</v>
      </c>
      <c r="AI1928" s="48">
        <f>_xlfn.XLOOKUP($F1928,Main_OG!$D$1:$D$766,Main_OG!AC$1:AC$766,"")</f>
        <v>3.71</v>
      </c>
      <c r="AJ1928" s="48">
        <f>_xlfn.XLOOKUP($F1928,Main_OG!$D$1:$D$766,Main_OG!AD$1:AD$766,"")</f>
        <v>0.75442193202762442</v>
      </c>
    </row>
    <row r="1929" spans="2:36" x14ac:dyDescent="0.35">
      <c r="B1929" s="36" t="s">
        <v>3046</v>
      </c>
      <c r="C1929" s="45" t="s">
        <v>351</v>
      </c>
      <c r="D1929" s="45" t="s">
        <v>4477</v>
      </c>
      <c r="E1929" s="36" t="s">
        <v>4518</v>
      </c>
      <c r="F1929" s="36" t="str">
        <f t="shared" si="90"/>
        <v>2012_WI</v>
      </c>
      <c r="G1929" s="45">
        <v>2012</v>
      </c>
      <c r="H1929" s="45">
        <f>_xlfn.XLOOKUP(J1929,Main_OG!$B$1:$B$766,Main_OG!$O$1:$O$766,"")</f>
        <v>0</v>
      </c>
      <c r="I1929" s="45">
        <f>_xlfn.XLOOKUP(F1929,Main_OG!$D$1:$D$766,Main_OG!$J$1:$J$766,"")</f>
        <v>0</v>
      </c>
      <c r="J1929" s="45" t="s">
        <v>351</v>
      </c>
      <c r="K1929" s="45" t="str">
        <f t="shared" si="91"/>
        <v>Northwestern Wisconsin Elec Co_WI</v>
      </c>
      <c r="L1929" s="45" t="str">
        <f t="shared" si="92"/>
        <v>Northwestern Wisconsin Electric Co_WI</v>
      </c>
      <c r="M1929" s="45" t="s">
        <v>3060</v>
      </c>
      <c r="N1929" s="45">
        <v>0</v>
      </c>
      <c r="O1929" s="45">
        <v>1453</v>
      </c>
      <c r="P1929" s="45">
        <v>28</v>
      </c>
      <c r="Q1929" s="45">
        <v>9751</v>
      </c>
      <c r="R1929" s="45">
        <v>0</v>
      </c>
      <c r="S1929" s="45">
        <v>47324</v>
      </c>
      <c r="T1929" s="45">
        <v>45084</v>
      </c>
      <c r="U1929" s="45">
        <v>76398</v>
      </c>
      <c r="V1929" s="45">
        <v>0</v>
      </c>
      <c r="W1929" s="45">
        <v>11.698081</v>
      </c>
      <c r="X1929" s="45">
        <v>8.8834175999999996</v>
      </c>
      <c r="Y1929" s="45">
        <v>13.891724999999999</v>
      </c>
      <c r="Z1929" s="46">
        <v>299007.59999999998</v>
      </c>
      <c r="AA1929" s="46">
        <v>52266.517504031326</v>
      </c>
      <c r="AB1929" s="47">
        <f>_xlfn.XLOOKUP($F1929,Main_OG!$D$1:$D$766,Main_OG!AJ$1:AJ$766,"")</f>
        <v>38987626</v>
      </c>
      <c r="AC1929" s="47">
        <f>_xlfn.XLOOKUP($F1929,Main_OG!$D$1:$D$766,Main_OG!AK$1:AK$766,"")</f>
        <v>960860</v>
      </c>
      <c r="AD1929" s="47">
        <f>_xlfn.XLOOKUP($F1929,Main_OG!$D$1:$D$766,Main_OG!AL$1:AL$766,"")</f>
        <v>173921342</v>
      </c>
      <c r="AE1929" s="47">
        <f>_xlfn.XLOOKUP($F1929,Main_OG!$D$1:$D$766,Main_OG!AM$1:AM$766,"")</f>
        <v>14299595</v>
      </c>
      <c r="AF1929" s="48">
        <f>_xlfn.XLOOKUP($F1929,Main_OG!$D$1:$D$766,Main_OG!Z$1:Z$766,"")</f>
        <v>0</v>
      </c>
      <c r="AG1929" s="48">
        <f>_xlfn.XLOOKUP($F1929,Main_OG!$D$1:$D$766,Main_OG!AA$1:AA$766,"")</f>
        <v>2.324237813104427</v>
      </c>
      <c r="AH1929" s="48">
        <f>_xlfn.XLOOKUP($F1929,Main_OG!$D$1:$D$766,Main_OG!AB$1:AB$766,"")</f>
        <v>23.49195884567845</v>
      </c>
      <c r="AI1929" s="48">
        <f>_xlfn.XLOOKUP($F1929,Main_OG!$D$1:$D$766,Main_OG!AC$1:AC$766,"")</f>
        <v>3.503818060367514</v>
      </c>
      <c r="AJ1929" s="48">
        <f>_xlfn.XLOOKUP($F1929,Main_OG!$D$1:$D$766,Main_OG!AD$1:AD$766,"")</f>
        <v>0.75442193202762442</v>
      </c>
    </row>
    <row r="1930" spans="2:36" x14ac:dyDescent="0.35">
      <c r="B1930" s="36" t="s">
        <v>3046</v>
      </c>
      <c r="C1930" s="45" t="s">
        <v>318</v>
      </c>
      <c r="D1930" s="45" t="s">
        <v>4477</v>
      </c>
      <c r="E1930" s="36" t="s">
        <v>4518</v>
      </c>
      <c r="F1930" s="36" t="str">
        <f t="shared" si="90"/>
        <v>2013_MN</v>
      </c>
      <c r="G1930" s="45">
        <v>2013</v>
      </c>
      <c r="H1930" s="45">
        <f>_xlfn.XLOOKUP(J1930,Main_OG!$B$1:$B$766,Main_OG!$O$1:$O$766,"")</f>
        <v>0</v>
      </c>
      <c r="I1930" s="45">
        <f>_xlfn.XLOOKUP(F1930,Main_OG!$D$1:$D$766,Main_OG!$J$1:$J$766,"")</f>
        <v>0</v>
      </c>
      <c r="J1930" s="45" t="s">
        <v>318</v>
      </c>
      <c r="K1930" s="45" t="str">
        <f t="shared" si="91"/>
        <v>Northwestern Wisconsin Elec Co_MN</v>
      </c>
      <c r="L1930" s="45" t="str">
        <f t="shared" si="92"/>
        <v>Northwestern Wisconsin Electric Co_MN</v>
      </c>
      <c r="M1930" s="45" t="s">
        <v>3061</v>
      </c>
      <c r="N1930" s="45">
        <v>0</v>
      </c>
      <c r="O1930" s="45">
        <v>24</v>
      </c>
      <c r="P1930" s="45">
        <v>0</v>
      </c>
      <c r="Q1930" s="45">
        <v>61</v>
      </c>
      <c r="R1930" s="45">
        <v>0</v>
      </c>
      <c r="S1930" s="45">
        <v>190</v>
      </c>
      <c r="T1930" s="45">
        <v>0</v>
      </c>
      <c r="U1930" s="45">
        <v>366</v>
      </c>
      <c r="V1930" s="45">
        <v>0</v>
      </c>
      <c r="W1930" s="45">
        <v>14.210526</v>
      </c>
      <c r="X1930" s="45">
        <v>0</v>
      </c>
      <c r="Y1930" s="45">
        <v>14.480874</v>
      </c>
      <c r="Z1930" s="46">
        <v>329774.5</v>
      </c>
      <c r="AA1930" s="46">
        <v>60903.311379605453</v>
      </c>
      <c r="AB1930" s="47">
        <f>_xlfn.XLOOKUP($F1930,Main_OG!$D$1:$D$766,Main_OG!AJ$1:AJ$766,"")</f>
        <v>28386072</v>
      </c>
      <c r="AC1930" s="47">
        <f>_xlfn.XLOOKUP($F1930,Main_OG!$D$1:$D$766,Main_OG!AK$1:AK$766,"")</f>
        <v>150923.92000000001</v>
      </c>
      <c r="AD1930" s="47">
        <f>_xlfn.XLOOKUP($F1930,Main_OG!$D$1:$D$766,Main_OG!AL$1:AL$766,"")</f>
        <v>103146488</v>
      </c>
      <c r="AE1930" s="47">
        <f>_xlfn.XLOOKUP($F1930,Main_OG!$D$1:$D$766,Main_OG!AM$1:AM$766,"")</f>
        <v>10707717</v>
      </c>
      <c r="AF1930" s="48">
        <f>_xlfn.XLOOKUP($F1930,Main_OG!$D$1:$D$766,Main_OG!Z$1:Z$766,"")</f>
        <v>2.65</v>
      </c>
      <c r="AG1930" s="48">
        <f>_xlfn.XLOOKUP($F1930,Main_OG!$D$1:$D$766,Main_OG!AA$1:AA$766,"")</f>
        <v>2</v>
      </c>
      <c r="AH1930" s="48">
        <f>_xlfn.XLOOKUP($F1930,Main_OG!$D$1:$D$766,Main_OG!AB$1:AB$766,"")</f>
        <v>23.13</v>
      </c>
      <c r="AI1930" s="48">
        <f>_xlfn.XLOOKUP($F1930,Main_OG!$D$1:$D$766,Main_OG!AC$1:AC$766,"")</f>
        <v>4.4043332512284126</v>
      </c>
      <c r="AJ1930" s="48">
        <f>_xlfn.XLOOKUP($F1930,Main_OG!$D$1:$D$766,Main_OG!AD$1:AD$766,"")</f>
        <v>0.97</v>
      </c>
    </row>
    <row r="1931" spans="2:36" x14ac:dyDescent="0.35">
      <c r="B1931" s="36" t="s">
        <v>3046</v>
      </c>
      <c r="C1931" s="45" t="s">
        <v>351</v>
      </c>
      <c r="D1931" s="45" t="s">
        <v>4477</v>
      </c>
      <c r="E1931" s="36" t="s">
        <v>4518</v>
      </c>
      <c r="F1931" s="36" t="str">
        <f t="shared" si="90"/>
        <v>2013_WI</v>
      </c>
      <c r="G1931" s="45">
        <v>2013</v>
      </c>
      <c r="H1931" s="45">
        <f>_xlfn.XLOOKUP(J1931,Main_OG!$B$1:$B$766,Main_OG!$O$1:$O$766,"")</f>
        <v>0</v>
      </c>
      <c r="I1931" s="45">
        <f>_xlfn.XLOOKUP(F1931,Main_OG!$D$1:$D$766,Main_OG!$J$1:$J$766,"")</f>
        <v>0</v>
      </c>
      <c r="J1931" s="45" t="s">
        <v>351</v>
      </c>
      <c r="K1931" s="45" t="str">
        <f t="shared" si="91"/>
        <v>Northwestern Wisconsin Elec Co_WI</v>
      </c>
      <c r="L1931" s="45" t="str">
        <f t="shared" si="92"/>
        <v>Northwestern Wisconsin Electric Co_WI</v>
      </c>
      <c r="M1931" s="45" t="s">
        <v>3062</v>
      </c>
      <c r="N1931" s="45">
        <v>0</v>
      </c>
      <c r="O1931" s="45">
        <v>1462</v>
      </c>
      <c r="P1931" s="45">
        <v>28</v>
      </c>
      <c r="Q1931" s="45">
        <v>9786</v>
      </c>
      <c r="R1931" s="45">
        <v>0</v>
      </c>
      <c r="S1931" s="45">
        <v>48316</v>
      </c>
      <c r="T1931" s="45">
        <v>45092</v>
      </c>
      <c r="U1931" s="45">
        <v>79719</v>
      </c>
      <c r="V1931" s="45">
        <v>0</v>
      </c>
      <c r="W1931" s="45">
        <v>11.758010000000001</v>
      </c>
      <c r="X1931" s="45">
        <v>8.6512019999999996</v>
      </c>
      <c r="Y1931" s="45">
        <v>13.826064000000001</v>
      </c>
      <c r="Z1931" s="46">
        <v>301550.5</v>
      </c>
      <c r="AA1931" s="46">
        <v>52553.131642108798</v>
      </c>
      <c r="AB1931" s="47">
        <f>_xlfn.XLOOKUP($F1931,Main_OG!$D$1:$D$766,Main_OG!AJ$1:AJ$766,"")</f>
        <v>47747638</v>
      </c>
      <c r="AC1931" s="47">
        <f>_xlfn.XLOOKUP($F1931,Main_OG!$D$1:$D$766,Main_OG!AK$1:AK$766,"")</f>
        <v>885782</v>
      </c>
      <c r="AD1931" s="47">
        <f>_xlfn.XLOOKUP($F1931,Main_OG!$D$1:$D$766,Main_OG!AL$1:AL$766,"")</f>
        <v>122721516</v>
      </c>
      <c r="AE1931" s="47">
        <f>_xlfn.XLOOKUP($F1931,Main_OG!$D$1:$D$766,Main_OG!AM$1:AM$766,"")</f>
        <v>11675194</v>
      </c>
      <c r="AF1931" s="48">
        <f>_xlfn.XLOOKUP($F1931,Main_OG!$D$1:$D$766,Main_OG!Z$1:Z$766,"")</f>
        <v>2.25</v>
      </c>
      <c r="AG1931" s="48">
        <f>_xlfn.XLOOKUP($F1931,Main_OG!$D$1:$D$766,Main_OG!AA$1:AA$766,"")</f>
        <v>2.3089180475565318</v>
      </c>
      <c r="AH1931" s="48">
        <f>_xlfn.XLOOKUP($F1931,Main_OG!$D$1:$D$766,Main_OG!AB$1:AB$766,"")</f>
        <v>22.862714639490921</v>
      </c>
      <c r="AI1931" s="48">
        <f>_xlfn.XLOOKUP($F1931,Main_OG!$D$1:$D$766,Main_OG!AC$1:AC$766,"")</f>
        <v>4.3899999999999997</v>
      </c>
      <c r="AJ1931" s="48">
        <f>_xlfn.XLOOKUP($F1931,Main_OG!$D$1:$D$766,Main_OG!AD$1:AD$766,"")</f>
        <v>0.77</v>
      </c>
    </row>
    <row r="1932" spans="2:36" x14ac:dyDescent="0.35">
      <c r="B1932" s="36" t="s">
        <v>3046</v>
      </c>
      <c r="C1932" s="45" t="s">
        <v>318</v>
      </c>
      <c r="D1932" s="45" t="s">
        <v>4477</v>
      </c>
      <c r="E1932" s="36" t="s">
        <v>4518</v>
      </c>
      <c r="F1932" s="36" t="str">
        <f t="shared" si="90"/>
        <v>2014_MN</v>
      </c>
      <c r="G1932" s="45">
        <v>2014</v>
      </c>
      <c r="H1932" s="45">
        <f>_xlfn.XLOOKUP(J1932,Main_OG!$B$1:$B$766,Main_OG!$O$1:$O$766,"")</f>
        <v>0</v>
      </c>
      <c r="I1932" s="45">
        <f>_xlfn.XLOOKUP(F1932,Main_OG!$D$1:$D$766,Main_OG!$J$1:$J$766,"")</f>
        <v>0</v>
      </c>
      <c r="J1932" s="45" t="s">
        <v>318</v>
      </c>
      <c r="K1932" s="45" t="str">
        <f t="shared" si="91"/>
        <v>Northwestern Wisconsin Elec Co_MN</v>
      </c>
      <c r="L1932" s="45" t="str">
        <f t="shared" si="92"/>
        <v>Northwestern Wisconsin Electric Co_MN</v>
      </c>
      <c r="M1932" s="45" t="s">
        <v>3063</v>
      </c>
      <c r="N1932" s="45">
        <v>0</v>
      </c>
      <c r="O1932" s="45">
        <v>24</v>
      </c>
      <c r="P1932" s="45">
        <v>0</v>
      </c>
      <c r="Q1932" s="45">
        <v>63</v>
      </c>
      <c r="R1932" s="45">
        <v>0</v>
      </c>
      <c r="S1932" s="45">
        <v>192</v>
      </c>
      <c r="T1932" s="45">
        <v>0</v>
      </c>
      <c r="U1932" s="45">
        <v>370</v>
      </c>
      <c r="V1932" s="45">
        <v>0</v>
      </c>
      <c r="W1932" s="45">
        <v>14.0625</v>
      </c>
      <c r="X1932" s="45">
        <v>0</v>
      </c>
      <c r="Y1932" s="45">
        <v>15.405405</v>
      </c>
      <c r="Z1932" s="46">
        <v>338623.9</v>
      </c>
      <c r="AA1932" s="46">
        <v>62102.458155782537</v>
      </c>
      <c r="AB1932" s="47">
        <f>_xlfn.XLOOKUP($F1932,Main_OG!$D$1:$D$766,Main_OG!AJ$1:AJ$766,"")</f>
        <v>33599610</v>
      </c>
      <c r="AC1932" s="47">
        <f>_xlfn.XLOOKUP($F1932,Main_OG!$D$1:$D$766,Main_OG!AK$1:AK$766,"")</f>
        <v>285884</v>
      </c>
      <c r="AD1932" s="47">
        <f>_xlfn.XLOOKUP($F1932,Main_OG!$D$1:$D$766,Main_OG!AL$1:AL$766,"")</f>
        <v>62471460</v>
      </c>
      <c r="AE1932" s="47">
        <f>_xlfn.XLOOKUP($F1932,Main_OG!$D$1:$D$766,Main_OG!AM$1:AM$766,"")</f>
        <v>12707166</v>
      </c>
      <c r="AF1932" s="48">
        <f>_xlfn.XLOOKUP($F1932,Main_OG!$D$1:$D$766,Main_OG!Z$1:Z$766,"")</f>
        <v>0</v>
      </c>
      <c r="AG1932" s="48">
        <f>_xlfn.XLOOKUP($F1932,Main_OG!$D$1:$D$766,Main_OG!AA$1:AA$766,"")</f>
        <v>1.95</v>
      </c>
      <c r="AH1932" s="48">
        <f>_xlfn.XLOOKUP($F1932,Main_OG!$D$1:$D$766,Main_OG!AB$1:AB$766,"")</f>
        <v>20.48845299552563</v>
      </c>
      <c r="AI1932" s="48">
        <f>_xlfn.XLOOKUP($F1932,Main_OG!$D$1:$D$766,Main_OG!AC$1:AC$766,"")</f>
        <v>5.82</v>
      </c>
      <c r="AJ1932" s="48">
        <f>_xlfn.XLOOKUP($F1932,Main_OG!$D$1:$D$766,Main_OG!AD$1:AD$766,"")</f>
        <v>0.68548682032632846</v>
      </c>
    </row>
    <row r="1933" spans="2:36" x14ac:dyDescent="0.35">
      <c r="B1933" s="36" t="s">
        <v>3046</v>
      </c>
      <c r="C1933" s="45" t="s">
        <v>351</v>
      </c>
      <c r="D1933" s="45" t="s">
        <v>4477</v>
      </c>
      <c r="E1933" s="36" t="s">
        <v>4518</v>
      </c>
      <c r="F1933" s="36" t="str">
        <f t="shared" si="90"/>
        <v>2014_WI</v>
      </c>
      <c r="G1933" s="45">
        <v>2014</v>
      </c>
      <c r="H1933" s="45">
        <f>_xlfn.XLOOKUP(J1933,Main_OG!$B$1:$B$766,Main_OG!$O$1:$O$766,"")</f>
        <v>0</v>
      </c>
      <c r="I1933" s="45">
        <f>_xlfn.XLOOKUP(F1933,Main_OG!$D$1:$D$766,Main_OG!$J$1:$J$766,"")</f>
        <v>0</v>
      </c>
      <c r="J1933" s="45" t="s">
        <v>351</v>
      </c>
      <c r="K1933" s="45" t="str">
        <f t="shared" si="91"/>
        <v>Northwestern Wisconsin Elec Co_WI</v>
      </c>
      <c r="L1933" s="45" t="str">
        <f t="shared" si="92"/>
        <v>Northwestern Wisconsin Electric Co_WI</v>
      </c>
      <c r="M1933" s="45" t="s">
        <v>3064</v>
      </c>
      <c r="N1933" s="45">
        <v>0</v>
      </c>
      <c r="O1933" s="45">
        <v>1541</v>
      </c>
      <c r="P1933" s="45">
        <v>28</v>
      </c>
      <c r="Q1933" s="45">
        <v>9282</v>
      </c>
      <c r="R1933" s="45">
        <v>0</v>
      </c>
      <c r="S1933" s="45">
        <v>48627</v>
      </c>
      <c r="T1933" s="45">
        <v>43726</v>
      </c>
      <c r="U1933" s="45">
        <v>79828</v>
      </c>
      <c r="V1933" s="45">
        <v>0</v>
      </c>
      <c r="W1933" s="45">
        <v>12.209266</v>
      </c>
      <c r="X1933" s="45">
        <v>9.4291725999999993</v>
      </c>
      <c r="Y1933" s="45">
        <v>14.552538</v>
      </c>
      <c r="Z1933" s="46">
        <v>309425.8</v>
      </c>
      <c r="AA1933" s="46">
        <v>53783.260408687413</v>
      </c>
      <c r="AB1933" s="47">
        <f>_xlfn.XLOOKUP($F1933,Main_OG!$D$1:$D$766,Main_OG!AJ$1:AJ$766,"")</f>
        <v>42668086</v>
      </c>
      <c r="AC1933" s="47">
        <f>_xlfn.XLOOKUP($F1933,Main_OG!$D$1:$D$766,Main_OG!AK$1:AK$766,"")</f>
        <v>1056130</v>
      </c>
      <c r="AD1933" s="47">
        <f>_xlfn.XLOOKUP($F1933,Main_OG!$D$1:$D$766,Main_OG!AL$1:AL$766,"")</f>
        <v>119709694</v>
      </c>
      <c r="AE1933" s="47">
        <f>_xlfn.XLOOKUP($F1933,Main_OG!$D$1:$D$766,Main_OG!AM$1:AM$766,"")</f>
        <v>9447096</v>
      </c>
      <c r="AF1933" s="48">
        <f>_xlfn.XLOOKUP($F1933,Main_OG!$D$1:$D$766,Main_OG!Z$1:Z$766,"")</f>
        <v>0</v>
      </c>
      <c r="AG1933" s="48">
        <f>_xlfn.XLOOKUP($F1933,Main_OG!$D$1:$D$766,Main_OG!AA$1:AA$766,"")</f>
        <v>2.322195177698041</v>
      </c>
      <c r="AH1933" s="48">
        <f>_xlfn.XLOOKUP($F1933,Main_OG!$D$1:$D$766,Main_OG!AB$1:AB$766,"")</f>
        <v>21.47</v>
      </c>
      <c r="AI1933" s="48">
        <f>_xlfn.XLOOKUP($F1933,Main_OG!$D$1:$D$766,Main_OG!AC$1:AC$766,"")</f>
        <v>4.9924248044436963</v>
      </c>
      <c r="AJ1933" s="48">
        <f>_xlfn.XLOOKUP($F1933,Main_OG!$D$1:$D$766,Main_OG!AD$1:AD$766,"")</f>
        <v>0.72</v>
      </c>
    </row>
    <row r="1934" spans="2:36" x14ac:dyDescent="0.35">
      <c r="B1934" s="36" t="s">
        <v>3046</v>
      </c>
      <c r="C1934" s="45" t="s">
        <v>318</v>
      </c>
      <c r="D1934" s="45" t="s">
        <v>4477</v>
      </c>
      <c r="E1934" s="36" t="s">
        <v>4518</v>
      </c>
      <c r="F1934" s="36" t="str">
        <f t="shared" si="90"/>
        <v>2015_MN</v>
      </c>
      <c r="G1934" s="45">
        <v>2015</v>
      </c>
      <c r="H1934" s="45">
        <f>_xlfn.XLOOKUP(J1934,Main_OG!$B$1:$B$766,Main_OG!$O$1:$O$766,"")</f>
        <v>0</v>
      </c>
      <c r="I1934" s="45">
        <f>_xlfn.XLOOKUP(F1934,Main_OG!$D$1:$D$766,Main_OG!$J$1:$J$766,"")</f>
        <v>0</v>
      </c>
      <c r="J1934" s="45" t="s">
        <v>318</v>
      </c>
      <c r="K1934" s="45" t="str">
        <f t="shared" si="91"/>
        <v>Northwestern Wisconsin Elec Co_MN</v>
      </c>
      <c r="L1934" s="45" t="str">
        <f t="shared" si="92"/>
        <v>Northwestern Wisconsin Electric Co_MN</v>
      </c>
      <c r="M1934" s="45" t="s">
        <v>3065</v>
      </c>
      <c r="N1934" s="45">
        <v>0</v>
      </c>
      <c r="O1934" s="45">
        <v>23</v>
      </c>
      <c r="P1934" s="45">
        <v>0</v>
      </c>
      <c r="Q1934" s="45">
        <v>60</v>
      </c>
      <c r="R1934" s="45">
        <v>0</v>
      </c>
      <c r="S1934" s="45">
        <v>194</v>
      </c>
      <c r="T1934" s="45">
        <v>0</v>
      </c>
      <c r="U1934" s="45">
        <v>323</v>
      </c>
      <c r="V1934" s="45">
        <v>0</v>
      </c>
      <c r="W1934" s="45">
        <v>14.43299</v>
      </c>
      <c r="X1934" s="45">
        <v>0</v>
      </c>
      <c r="Y1934" s="45">
        <v>14.551083999999999</v>
      </c>
      <c r="Z1934" s="46">
        <v>345456.2</v>
      </c>
      <c r="AA1934" s="46">
        <v>62993.448944766977</v>
      </c>
      <c r="AB1934" s="47">
        <f>_xlfn.XLOOKUP($F1934,Main_OG!$D$1:$D$766,Main_OG!AJ$1:AJ$766,"")</f>
        <v>29298748</v>
      </c>
      <c r="AC1934" s="47">
        <f>_xlfn.XLOOKUP($F1934,Main_OG!$D$1:$D$766,Main_OG!AK$1:AK$766,"")</f>
        <v>137354</v>
      </c>
      <c r="AD1934" s="47">
        <f>_xlfn.XLOOKUP($F1934,Main_OG!$D$1:$D$766,Main_OG!AL$1:AL$766,"")</f>
        <v>108727924</v>
      </c>
      <c r="AE1934" s="47">
        <f>_xlfn.XLOOKUP($F1934,Main_OG!$D$1:$D$766,Main_OG!AM$1:AM$766,"")</f>
        <v>12038606</v>
      </c>
      <c r="AF1934" s="48">
        <f>_xlfn.XLOOKUP($F1934,Main_OG!$D$1:$D$766,Main_OG!Z$1:Z$766,"")</f>
        <v>0</v>
      </c>
      <c r="AG1934" s="48">
        <f>_xlfn.XLOOKUP($F1934,Main_OG!$D$1:$D$766,Main_OG!AA$1:AA$766,"")</f>
        <v>2.25948627072199</v>
      </c>
      <c r="AH1934" s="48">
        <f>_xlfn.XLOOKUP($F1934,Main_OG!$D$1:$D$766,Main_OG!AB$1:AB$766,"")</f>
        <v>13.13</v>
      </c>
      <c r="AI1934" s="48">
        <f>_xlfn.XLOOKUP($F1934,Main_OG!$D$1:$D$766,Main_OG!AC$1:AC$766,"")</f>
        <v>3.3843619636206599</v>
      </c>
      <c r="AJ1934" s="48">
        <f>_xlfn.XLOOKUP($F1934,Main_OG!$D$1:$D$766,Main_OG!AD$1:AD$766,"")</f>
        <v>0.85</v>
      </c>
    </row>
    <row r="1935" spans="2:36" x14ac:dyDescent="0.35">
      <c r="B1935" s="36" t="s">
        <v>3046</v>
      </c>
      <c r="C1935" s="45" t="s">
        <v>351</v>
      </c>
      <c r="D1935" s="45" t="s">
        <v>4477</v>
      </c>
      <c r="E1935" s="36" t="s">
        <v>4518</v>
      </c>
      <c r="F1935" s="36" t="str">
        <f t="shared" si="90"/>
        <v>2015_WI</v>
      </c>
      <c r="G1935" s="45">
        <v>2015</v>
      </c>
      <c r="H1935" s="45">
        <f>_xlfn.XLOOKUP(J1935,Main_OG!$B$1:$B$766,Main_OG!$O$1:$O$766,"")</f>
        <v>0</v>
      </c>
      <c r="I1935" s="45">
        <f>_xlfn.XLOOKUP(F1935,Main_OG!$D$1:$D$766,Main_OG!$J$1:$J$766,"")</f>
        <v>0</v>
      </c>
      <c r="J1935" s="45" t="s">
        <v>351</v>
      </c>
      <c r="K1935" s="45" t="str">
        <f t="shared" si="91"/>
        <v>Northwestern Wisconsin Elec Co_WI</v>
      </c>
      <c r="L1935" s="45" t="str">
        <f t="shared" si="92"/>
        <v>Northwestern Wisconsin Electric Co_WI</v>
      </c>
      <c r="M1935" s="45" t="s">
        <v>3066</v>
      </c>
      <c r="N1935" s="45">
        <v>0</v>
      </c>
      <c r="O1935" s="45">
        <v>1526</v>
      </c>
      <c r="P1935" s="45">
        <v>28</v>
      </c>
      <c r="Q1935" s="45">
        <v>9905</v>
      </c>
      <c r="R1935" s="45">
        <v>0</v>
      </c>
      <c r="S1935" s="45">
        <v>47586</v>
      </c>
      <c r="T1935" s="45">
        <v>43595</v>
      </c>
      <c r="U1935" s="45">
        <v>74692</v>
      </c>
      <c r="V1935" s="45">
        <v>0</v>
      </c>
      <c r="W1935" s="45">
        <v>11.520194999999999</v>
      </c>
      <c r="X1935" s="45">
        <v>8.6317237999999996</v>
      </c>
      <c r="Y1935" s="45">
        <v>13.855567000000001</v>
      </c>
      <c r="Z1935" s="46">
        <v>315687.8</v>
      </c>
      <c r="AA1935" s="46">
        <v>54779.073203599488</v>
      </c>
      <c r="AB1935" s="47">
        <f>_xlfn.XLOOKUP($F1935,Main_OG!$D$1:$D$766,Main_OG!AJ$1:AJ$766,"")</f>
        <v>43384686</v>
      </c>
      <c r="AC1935" s="47">
        <f>_xlfn.XLOOKUP($F1935,Main_OG!$D$1:$D$766,Main_OG!AK$1:AK$766,"")</f>
        <v>705030</v>
      </c>
      <c r="AD1935" s="47">
        <f>_xlfn.XLOOKUP($F1935,Main_OG!$D$1:$D$766,Main_OG!AL$1:AL$766,"")</f>
        <v>198250178</v>
      </c>
      <c r="AE1935" s="47">
        <f>_xlfn.XLOOKUP($F1935,Main_OG!$D$1:$D$766,Main_OG!AM$1:AM$766,"")</f>
        <v>10008183</v>
      </c>
      <c r="AF1935" s="48">
        <f>_xlfn.XLOOKUP($F1935,Main_OG!$D$1:$D$766,Main_OG!Z$1:Z$766,"")</f>
        <v>0</v>
      </c>
      <c r="AG1935" s="48">
        <f>_xlfn.XLOOKUP($F1935,Main_OG!$D$1:$D$766,Main_OG!AA$1:AA$766,"")</f>
        <v>2.27</v>
      </c>
      <c r="AH1935" s="48">
        <f>_xlfn.XLOOKUP($F1935,Main_OG!$D$1:$D$766,Main_OG!AB$1:AB$766,"")</f>
        <v>12.08771849023859</v>
      </c>
      <c r="AI1935" s="48">
        <f>_xlfn.XLOOKUP($F1935,Main_OG!$D$1:$D$766,Main_OG!AC$1:AC$766,"")</f>
        <v>3.17</v>
      </c>
      <c r="AJ1935" s="48">
        <f>_xlfn.XLOOKUP($F1935,Main_OG!$D$1:$D$766,Main_OG!AD$1:AD$766,"")</f>
        <v>0.72</v>
      </c>
    </row>
    <row r="1936" spans="2:36" x14ac:dyDescent="0.35">
      <c r="B1936" s="36" t="s">
        <v>3046</v>
      </c>
      <c r="C1936" s="45" t="s">
        <v>318</v>
      </c>
      <c r="D1936" s="45" t="s">
        <v>4477</v>
      </c>
      <c r="E1936" s="36" t="s">
        <v>4518</v>
      </c>
      <c r="F1936" s="36" t="str">
        <f t="shared" si="90"/>
        <v>2016_MN</v>
      </c>
      <c r="G1936" s="45">
        <v>2016</v>
      </c>
      <c r="H1936" s="45">
        <f>_xlfn.XLOOKUP(J1936,Main_OG!$B$1:$B$766,Main_OG!$O$1:$O$766,"")</f>
        <v>0</v>
      </c>
      <c r="I1936" s="45">
        <f>_xlfn.XLOOKUP(F1936,Main_OG!$D$1:$D$766,Main_OG!$J$1:$J$766,"")</f>
        <v>1</v>
      </c>
      <c r="J1936" s="45" t="s">
        <v>318</v>
      </c>
      <c r="K1936" s="45" t="str">
        <f t="shared" si="91"/>
        <v>Northwestern Wisconsin Elec Co_MN</v>
      </c>
      <c r="L1936" s="45" t="str">
        <f t="shared" si="92"/>
        <v>Northwestern Wisconsin Electric Co_MN</v>
      </c>
      <c r="M1936" s="45" t="s">
        <v>3067</v>
      </c>
      <c r="N1936" s="45">
        <v>0</v>
      </c>
      <c r="O1936" s="45">
        <v>24</v>
      </c>
      <c r="P1936" s="45">
        <v>0</v>
      </c>
      <c r="Q1936" s="45">
        <v>60</v>
      </c>
      <c r="R1936" s="45">
        <v>0</v>
      </c>
      <c r="S1936" s="45">
        <v>202</v>
      </c>
      <c r="T1936" s="45">
        <v>0</v>
      </c>
      <c r="U1936" s="45">
        <v>335</v>
      </c>
      <c r="V1936" s="45">
        <v>0</v>
      </c>
      <c r="W1936" s="45">
        <v>13.861386</v>
      </c>
      <c r="X1936" s="45">
        <v>0</v>
      </c>
      <c r="Y1936" s="45">
        <v>14.328358</v>
      </c>
      <c r="Z1936" s="46">
        <v>350603.6</v>
      </c>
      <c r="AA1936" s="46">
        <v>63453.530629678426</v>
      </c>
      <c r="AB1936" s="47">
        <f>_xlfn.XLOOKUP($F1936,Main_OG!$D$1:$D$766,Main_OG!AJ$1:AJ$766,"")</f>
        <v>26892306</v>
      </c>
      <c r="AC1936" s="47">
        <f>_xlfn.XLOOKUP($F1936,Main_OG!$D$1:$D$766,Main_OG!AK$1:AK$766,"")</f>
        <v>133712</v>
      </c>
      <c r="AD1936" s="47">
        <f>_xlfn.XLOOKUP($F1936,Main_OG!$D$1:$D$766,Main_OG!AL$1:AL$766,"")</f>
        <v>131247042</v>
      </c>
      <c r="AE1936" s="47">
        <f>_xlfn.XLOOKUP($F1936,Main_OG!$D$1:$D$766,Main_OG!AM$1:AM$766,"")</f>
        <v>13860816</v>
      </c>
      <c r="AF1936" s="48">
        <f>_xlfn.XLOOKUP($F1936,Main_OG!$D$1:$D$766,Main_OG!Z$1:Z$766,"")</f>
        <v>0</v>
      </c>
      <c r="AG1936" s="48">
        <f>_xlfn.XLOOKUP($F1936,Main_OG!$D$1:$D$766,Main_OG!AA$1:AA$766,"")</f>
        <v>2.2143440282408582</v>
      </c>
      <c r="AH1936" s="48">
        <f>_xlfn.XLOOKUP($F1936,Main_OG!$D$1:$D$766,Main_OG!AB$1:AB$766,"")</f>
        <v>11.34</v>
      </c>
      <c r="AI1936" s="48">
        <f>_xlfn.XLOOKUP($F1936,Main_OG!$D$1:$D$766,Main_OG!AC$1:AC$766,"")</f>
        <v>3.2924726584307722</v>
      </c>
      <c r="AJ1936" s="48">
        <f>_xlfn.XLOOKUP($F1936,Main_OG!$D$1:$D$766,Main_OG!AD$1:AD$766,"")</f>
        <v>0.65636700530415037</v>
      </c>
    </row>
    <row r="1937" spans="2:36" x14ac:dyDescent="0.35">
      <c r="B1937" s="36" t="s">
        <v>3046</v>
      </c>
      <c r="C1937" s="45" t="s">
        <v>351</v>
      </c>
      <c r="D1937" s="45" t="s">
        <v>4477</v>
      </c>
      <c r="E1937" s="36" t="s">
        <v>4518</v>
      </c>
      <c r="F1937" s="36" t="str">
        <f t="shared" si="90"/>
        <v>2016_WI</v>
      </c>
      <c r="G1937" s="45">
        <v>2016</v>
      </c>
      <c r="H1937" s="45">
        <f>_xlfn.XLOOKUP(J1937,Main_OG!$B$1:$B$766,Main_OG!$O$1:$O$766,"")</f>
        <v>0</v>
      </c>
      <c r="I1937" s="45">
        <f>_xlfn.XLOOKUP(F1937,Main_OG!$D$1:$D$766,Main_OG!$J$1:$J$766,"")</f>
        <v>0</v>
      </c>
      <c r="J1937" s="45" t="s">
        <v>351</v>
      </c>
      <c r="K1937" s="45" t="str">
        <f t="shared" si="91"/>
        <v>Northwestern Wisconsin Elec Co_WI</v>
      </c>
      <c r="L1937" s="45" t="str">
        <f t="shared" si="92"/>
        <v>Northwestern Wisconsin Electric Co_WI</v>
      </c>
      <c r="M1937" s="45" t="s">
        <v>3068</v>
      </c>
      <c r="N1937" s="45">
        <v>0</v>
      </c>
      <c r="O1937" s="45">
        <v>1488</v>
      </c>
      <c r="P1937" s="45">
        <v>26</v>
      </c>
      <c r="Q1937" s="45">
        <v>9965</v>
      </c>
      <c r="R1937" s="45">
        <v>0</v>
      </c>
      <c r="S1937" s="45">
        <v>48536</v>
      </c>
      <c r="T1937" s="45">
        <v>42749</v>
      </c>
      <c r="U1937" s="45">
        <v>75814</v>
      </c>
      <c r="V1937" s="45">
        <v>0</v>
      </c>
      <c r="W1937" s="45">
        <v>11.383303</v>
      </c>
      <c r="X1937" s="45">
        <v>8.5148191000000004</v>
      </c>
      <c r="Y1937" s="45">
        <v>13.699317000000001</v>
      </c>
      <c r="Z1937" s="46">
        <v>319272.3</v>
      </c>
      <c r="AA1937" s="46">
        <v>55283.619356659634</v>
      </c>
      <c r="AB1937" s="47">
        <f>_xlfn.XLOOKUP($F1937,Main_OG!$D$1:$D$766,Main_OG!AJ$1:AJ$766,"")</f>
        <v>38268622</v>
      </c>
      <c r="AC1937" s="47">
        <f>_xlfn.XLOOKUP($F1937,Main_OG!$D$1:$D$766,Main_OG!AK$1:AK$766,"")</f>
        <v>585422</v>
      </c>
      <c r="AD1937" s="47">
        <f>_xlfn.XLOOKUP($F1937,Main_OG!$D$1:$D$766,Main_OG!AL$1:AL$766,"")</f>
        <v>229614262</v>
      </c>
      <c r="AE1937" s="47">
        <f>_xlfn.XLOOKUP($F1937,Main_OG!$D$1:$D$766,Main_OG!AM$1:AM$766,"")</f>
        <v>10151394</v>
      </c>
      <c r="AF1937" s="48">
        <f>_xlfn.XLOOKUP($F1937,Main_OG!$D$1:$D$766,Main_OG!Z$1:Z$766,"")</f>
        <v>0</v>
      </c>
      <c r="AG1937" s="48">
        <f>_xlfn.XLOOKUP($F1937,Main_OG!$D$1:$D$766,Main_OG!AA$1:AA$766,"")</f>
        <v>2.2143440282408582</v>
      </c>
      <c r="AH1937" s="48">
        <f>_xlfn.XLOOKUP($F1937,Main_OG!$D$1:$D$766,Main_OG!AB$1:AB$766,"")</f>
        <v>11.309272049594229</v>
      </c>
      <c r="AI1937" s="48">
        <f>_xlfn.XLOOKUP($F1937,Main_OG!$D$1:$D$766,Main_OG!AC$1:AC$766,"")</f>
        <v>2.77</v>
      </c>
      <c r="AJ1937" s="48">
        <f>_xlfn.XLOOKUP($F1937,Main_OG!$D$1:$D$766,Main_OG!AD$1:AD$766,"")</f>
        <v>0.71</v>
      </c>
    </row>
    <row r="1938" spans="2:36" x14ac:dyDescent="0.35">
      <c r="B1938" s="36" t="s">
        <v>3046</v>
      </c>
      <c r="C1938" s="45" t="s">
        <v>318</v>
      </c>
      <c r="D1938" s="45" t="s">
        <v>4477</v>
      </c>
      <c r="E1938" s="36" t="s">
        <v>4518</v>
      </c>
      <c r="F1938" s="36" t="str">
        <f t="shared" si="90"/>
        <v>2017_MN</v>
      </c>
      <c r="G1938" s="45">
        <v>2017</v>
      </c>
      <c r="H1938" s="45">
        <f>_xlfn.XLOOKUP(J1938,Main_OG!$B$1:$B$766,Main_OG!$O$1:$O$766,"")</f>
        <v>0</v>
      </c>
      <c r="I1938" s="45">
        <f>_xlfn.XLOOKUP(F1938,Main_OG!$D$1:$D$766,Main_OG!$J$1:$J$766,"")</f>
        <v>1</v>
      </c>
      <c r="J1938" s="45" t="s">
        <v>318</v>
      </c>
      <c r="K1938" s="45" t="str">
        <f t="shared" si="91"/>
        <v>Northwestern Wisconsin Elec Co_MN</v>
      </c>
      <c r="L1938" s="45" t="str">
        <f t="shared" si="92"/>
        <v>Northwestern Wisconsin Electric Co_MN</v>
      </c>
      <c r="M1938" s="45" t="s">
        <v>3069</v>
      </c>
      <c r="N1938" s="45">
        <v>0</v>
      </c>
      <c r="O1938" s="45">
        <v>23</v>
      </c>
      <c r="P1938" s="45">
        <v>0</v>
      </c>
      <c r="Q1938" s="45">
        <v>63</v>
      </c>
      <c r="R1938" s="45">
        <v>0</v>
      </c>
      <c r="S1938" s="45">
        <v>185</v>
      </c>
      <c r="T1938" s="45">
        <v>0</v>
      </c>
      <c r="U1938" s="45">
        <v>377</v>
      </c>
      <c r="V1938" s="45">
        <v>0</v>
      </c>
      <c r="W1938" s="45">
        <v>14.054054000000001</v>
      </c>
      <c r="X1938" s="45">
        <v>0</v>
      </c>
      <c r="Y1938" s="45">
        <v>14.323607000000001</v>
      </c>
      <c r="Z1938" s="46">
        <v>354721.9</v>
      </c>
      <c r="AA1938" s="46">
        <v>63692.561502082048</v>
      </c>
      <c r="AB1938" s="47">
        <f>_xlfn.XLOOKUP($F1938,Main_OG!$D$1:$D$766,Main_OG!AJ$1:AJ$766,"")</f>
        <v>26461414</v>
      </c>
      <c r="AC1938" s="47">
        <f>_xlfn.XLOOKUP($F1938,Main_OG!$D$1:$D$766,Main_OG!AK$1:AK$766,"")</f>
        <v>153000</v>
      </c>
      <c r="AD1938" s="47">
        <f>_xlfn.XLOOKUP($F1938,Main_OG!$D$1:$D$766,Main_OG!AL$1:AL$766,"")</f>
        <v>97724766</v>
      </c>
      <c r="AE1938" s="47">
        <f>_xlfn.XLOOKUP($F1938,Main_OG!$D$1:$D$766,Main_OG!AM$1:AM$766,"")</f>
        <v>13904351</v>
      </c>
      <c r="AF1938" s="48">
        <f>_xlfn.XLOOKUP($F1938,Main_OG!$D$1:$D$766,Main_OG!Z$1:Z$766,"")</f>
        <v>0</v>
      </c>
      <c r="AG1938" s="48">
        <f>_xlfn.XLOOKUP($F1938,Main_OG!$D$1:$D$766,Main_OG!AA$1:AA$766,"")</f>
        <v>2.1875855044172008</v>
      </c>
      <c r="AH1938" s="48">
        <f>_xlfn.XLOOKUP($F1938,Main_OG!$D$1:$D$766,Main_OG!AB$1:AB$766,"")</f>
        <v>13.18</v>
      </c>
      <c r="AI1938" s="48">
        <f>_xlfn.XLOOKUP($F1938,Main_OG!$D$1:$D$766,Main_OG!AC$1:AC$766,"")</f>
        <v>3.81</v>
      </c>
      <c r="AJ1938" s="48">
        <f>_xlfn.XLOOKUP($F1938,Main_OG!$D$1:$D$766,Main_OG!AD$1:AD$766,"")</f>
        <v>0.62802788237371954</v>
      </c>
    </row>
    <row r="1939" spans="2:36" x14ac:dyDescent="0.35">
      <c r="B1939" s="36" t="s">
        <v>3046</v>
      </c>
      <c r="C1939" s="45" t="s">
        <v>351</v>
      </c>
      <c r="D1939" s="45" t="s">
        <v>4477</v>
      </c>
      <c r="E1939" s="36" t="s">
        <v>4518</v>
      </c>
      <c r="F1939" s="36" t="str">
        <f t="shared" si="90"/>
        <v>2017_WI</v>
      </c>
      <c r="G1939" s="45">
        <v>2017</v>
      </c>
      <c r="H1939" s="45">
        <f>_xlfn.XLOOKUP(J1939,Main_OG!$B$1:$B$766,Main_OG!$O$1:$O$766,"")</f>
        <v>0</v>
      </c>
      <c r="I1939" s="45">
        <f>_xlfn.XLOOKUP(F1939,Main_OG!$D$1:$D$766,Main_OG!$J$1:$J$766,"")</f>
        <v>0</v>
      </c>
      <c r="J1939" s="45" t="s">
        <v>351</v>
      </c>
      <c r="K1939" s="45" t="str">
        <f t="shared" si="91"/>
        <v>Northwestern Wisconsin Elec Co_WI</v>
      </c>
      <c r="L1939" s="45" t="str">
        <f t="shared" si="92"/>
        <v>Northwestern Wisconsin Electric Co_WI</v>
      </c>
      <c r="M1939" s="45" t="s">
        <v>3070</v>
      </c>
      <c r="N1939" s="45">
        <v>0</v>
      </c>
      <c r="O1939" s="45">
        <v>1525</v>
      </c>
      <c r="P1939" s="45">
        <v>25</v>
      </c>
      <c r="Q1939" s="45">
        <v>10152</v>
      </c>
      <c r="R1939" s="45">
        <v>0</v>
      </c>
      <c r="S1939" s="45">
        <v>48550</v>
      </c>
      <c r="T1939" s="45">
        <v>38362</v>
      </c>
      <c r="U1939" s="45">
        <v>76684</v>
      </c>
      <c r="V1939" s="45">
        <v>0</v>
      </c>
      <c r="W1939" s="45">
        <v>11.596292</v>
      </c>
      <c r="X1939" s="45">
        <v>9.3634325999999994</v>
      </c>
      <c r="Y1939" s="45">
        <v>13.914244999999999</v>
      </c>
      <c r="Z1939" s="46">
        <v>321886.8</v>
      </c>
      <c r="AA1939" s="46">
        <v>55563.37513962618</v>
      </c>
      <c r="AB1939" s="47">
        <f>_xlfn.XLOOKUP($F1939,Main_OG!$D$1:$D$766,Main_OG!AJ$1:AJ$766,"")</f>
        <v>42139592</v>
      </c>
      <c r="AC1939" s="47">
        <f>_xlfn.XLOOKUP($F1939,Main_OG!$D$1:$D$766,Main_OG!AK$1:AK$766,"")</f>
        <v>629948</v>
      </c>
      <c r="AD1939" s="47">
        <f>_xlfn.XLOOKUP($F1939,Main_OG!$D$1:$D$766,Main_OG!AL$1:AL$766,"")</f>
        <v>209785614</v>
      </c>
      <c r="AE1939" s="47">
        <f>_xlfn.XLOOKUP($F1939,Main_OG!$D$1:$D$766,Main_OG!AM$1:AM$766,"")</f>
        <v>9648979</v>
      </c>
      <c r="AF1939" s="48">
        <f>_xlfn.XLOOKUP($F1939,Main_OG!$D$1:$D$766,Main_OG!Z$1:Z$766,"")</f>
        <v>2.17</v>
      </c>
      <c r="AG1939" s="48">
        <f>_xlfn.XLOOKUP($F1939,Main_OG!$D$1:$D$766,Main_OG!AA$1:AA$766,"")</f>
        <v>2.2200000000000002</v>
      </c>
      <c r="AH1939" s="48">
        <f>_xlfn.XLOOKUP($F1939,Main_OG!$D$1:$D$766,Main_OG!AB$1:AB$766,"")</f>
        <v>12.68</v>
      </c>
      <c r="AI1939" s="48">
        <f>_xlfn.XLOOKUP($F1939,Main_OG!$D$1:$D$766,Main_OG!AC$1:AC$766,"")</f>
        <v>3.2</v>
      </c>
      <c r="AJ1939" s="48">
        <f>_xlfn.XLOOKUP($F1939,Main_OG!$D$1:$D$766,Main_OG!AD$1:AD$766,"")</f>
        <v>0.71</v>
      </c>
    </row>
    <row r="1940" spans="2:36" x14ac:dyDescent="0.35">
      <c r="B1940" s="36" t="s">
        <v>3046</v>
      </c>
      <c r="C1940" s="45" t="s">
        <v>318</v>
      </c>
      <c r="D1940" s="45" t="s">
        <v>4477</v>
      </c>
      <c r="E1940" s="36" t="s">
        <v>4518</v>
      </c>
      <c r="F1940" s="36" t="str">
        <f t="shared" si="90"/>
        <v>2018_MN</v>
      </c>
      <c r="G1940" s="45">
        <v>2018</v>
      </c>
      <c r="H1940" s="45">
        <f>_xlfn.XLOOKUP(J1940,Main_OG!$B$1:$B$766,Main_OG!$O$1:$O$766,"")</f>
        <v>0</v>
      </c>
      <c r="I1940" s="45">
        <f>_xlfn.XLOOKUP(F1940,Main_OG!$D$1:$D$766,Main_OG!$J$1:$J$766,"")</f>
        <v>1</v>
      </c>
      <c r="J1940" s="45" t="s">
        <v>318</v>
      </c>
      <c r="K1940" s="45" t="str">
        <f t="shared" si="91"/>
        <v>Northwestern Wisconsin Elec Co_MN</v>
      </c>
      <c r="L1940" s="45" t="str">
        <f t="shared" si="92"/>
        <v>Northwestern Wisconsin Electric Co_MN</v>
      </c>
      <c r="M1940" s="45" t="s">
        <v>3071</v>
      </c>
      <c r="N1940" s="45">
        <v>0</v>
      </c>
      <c r="O1940" s="45">
        <v>25</v>
      </c>
      <c r="P1940" s="45">
        <v>0</v>
      </c>
      <c r="Q1940" s="45">
        <v>66</v>
      </c>
      <c r="R1940" s="45">
        <v>0</v>
      </c>
      <c r="S1940" s="45">
        <v>198</v>
      </c>
      <c r="T1940" s="45">
        <v>0</v>
      </c>
      <c r="U1940" s="45">
        <v>420</v>
      </c>
      <c r="V1940" s="45">
        <v>0</v>
      </c>
      <c r="W1940" s="45">
        <v>13.131313</v>
      </c>
      <c r="X1940" s="45">
        <v>0</v>
      </c>
      <c r="Y1940" s="45">
        <v>14.047618999999999</v>
      </c>
      <c r="Z1940" s="46">
        <v>364799.7</v>
      </c>
      <c r="AA1940" s="46">
        <v>65041.037576563242</v>
      </c>
      <c r="AB1940" s="47">
        <f>_xlfn.XLOOKUP($F1940,Main_OG!$D$1:$D$766,Main_OG!AJ$1:AJ$766,"")</f>
        <v>27349572</v>
      </c>
      <c r="AC1940" s="47">
        <f>_xlfn.XLOOKUP($F1940,Main_OG!$D$1:$D$766,Main_OG!AK$1:AK$766,"")</f>
        <v>196732</v>
      </c>
      <c r="AD1940" s="47">
        <f>_xlfn.XLOOKUP($F1940,Main_OG!$D$1:$D$766,Main_OG!AL$1:AL$766,"")</f>
        <v>122348248</v>
      </c>
      <c r="AE1940" s="47">
        <f>_xlfn.XLOOKUP($F1940,Main_OG!$D$1:$D$766,Main_OG!AM$1:AM$766,"")</f>
        <v>14601329</v>
      </c>
      <c r="AF1940" s="48">
        <f>_xlfn.XLOOKUP($F1940,Main_OG!$D$1:$D$766,Main_OG!Z$1:Z$766,"")</f>
        <v>0</v>
      </c>
      <c r="AG1940" s="48">
        <f>_xlfn.XLOOKUP($F1940,Main_OG!$D$1:$D$766,Main_OG!AA$1:AA$766,"")</f>
        <v>2.19</v>
      </c>
      <c r="AH1940" s="48">
        <f>_xlfn.XLOOKUP($F1940,Main_OG!$D$1:$D$766,Main_OG!AB$1:AB$766,"")</f>
        <v>16.47</v>
      </c>
      <c r="AI1940" s="48">
        <f>_xlfn.XLOOKUP($F1940,Main_OG!$D$1:$D$766,Main_OG!AC$1:AC$766,"")</f>
        <v>3.47</v>
      </c>
      <c r="AJ1940" s="48">
        <f>_xlfn.XLOOKUP($F1940,Main_OG!$D$1:$D$766,Main_OG!AD$1:AD$766,"")</f>
        <v>0.62810595158289428</v>
      </c>
    </row>
    <row r="1941" spans="2:36" x14ac:dyDescent="0.35">
      <c r="B1941" s="36" t="s">
        <v>3046</v>
      </c>
      <c r="C1941" s="45" t="s">
        <v>351</v>
      </c>
      <c r="D1941" s="45" t="s">
        <v>4477</v>
      </c>
      <c r="E1941" s="36" t="s">
        <v>4518</v>
      </c>
      <c r="F1941" s="36" t="str">
        <f t="shared" si="90"/>
        <v>2018_WI</v>
      </c>
      <c r="G1941" s="45">
        <v>2018</v>
      </c>
      <c r="H1941" s="45">
        <f>_xlfn.XLOOKUP(J1941,Main_OG!$B$1:$B$766,Main_OG!$O$1:$O$766,"")</f>
        <v>0</v>
      </c>
      <c r="I1941" s="45">
        <f>_xlfn.XLOOKUP(F1941,Main_OG!$D$1:$D$766,Main_OG!$J$1:$J$766,"")</f>
        <v>0</v>
      </c>
      <c r="J1941" s="45" t="s">
        <v>351</v>
      </c>
      <c r="K1941" s="45" t="str">
        <f t="shared" si="91"/>
        <v>Northwestern Wisconsin Elec Co_WI</v>
      </c>
      <c r="L1941" s="45" t="str">
        <f t="shared" si="92"/>
        <v>Northwestern Wisconsin Electric Co_WI</v>
      </c>
      <c r="M1941" s="45" t="s">
        <v>3072</v>
      </c>
      <c r="N1941" s="45">
        <v>0</v>
      </c>
      <c r="O1941" s="45">
        <v>1680</v>
      </c>
      <c r="P1941" s="45">
        <v>25</v>
      </c>
      <c r="Q1941" s="45">
        <v>10655</v>
      </c>
      <c r="R1941" s="45">
        <v>0</v>
      </c>
      <c r="S1941" s="45">
        <v>52021</v>
      </c>
      <c r="T1941" s="45">
        <v>41806</v>
      </c>
      <c r="U1941" s="45">
        <v>86209</v>
      </c>
      <c r="V1941" s="45">
        <v>0</v>
      </c>
      <c r="W1941" s="45">
        <v>11.328117000000001</v>
      </c>
      <c r="X1941" s="45">
        <v>8.6279480999999993</v>
      </c>
      <c r="Y1941" s="45">
        <v>13.417393000000001</v>
      </c>
      <c r="Z1941" s="46">
        <v>328832.40000000002</v>
      </c>
      <c r="AA1941" s="46">
        <v>56604.293894000315</v>
      </c>
      <c r="AB1941" s="47">
        <f>_xlfn.XLOOKUP($F1941,Main_OG!$D$1:$D$766,Main_OG!AJ$1:AJ$766,"")</f>
        <v>39247642</v>
      </c>
      <c r="AC1941" s="47">
        <f>_xlfn.XLOOKUP($F1941,Main_OG!$D$1:$D$766,Main_OG!AK$1:AK$766,"")</f>
        <v>610596</v>
      </c>
      <c r="AD1941" s="47">
        <f>_xlfn.XLOOKUP($F1941,Main_OG!$D$1:$D$766,Main_OG!AL$1:AL$766,"")</f>
        <v>257910908</v>
      </c>
      <c r="AE1941" s="47">
        <f>_xlfn.XLOOKUP($F1941,Main_OG!$D$1:$D$766,Main_OG!AM$1:AM$766,"")</f>
        <v>10129122</v>
      </c>
      <c r="AF1941" s="48">
        <f>_xlfn.XLOOKUP($F1941,Main_OG!$D$1:$D$766,Main_OG!Z$1:Z$766,"")</f>
        <v>2.2200000000000002</v>
      </c>
      <c r="AG1941" s="48">
        <f>_xlfn.XLOOKUP($F1941,Main_OG!$D$1:$D$766,Main_OG!AA$1:AA$766,"")</f>
        <v>2.1875855044172008</v>
      </c>
      <c r="AH1941" s="48">
        <f>_xlfn.XLOOKUP($F1941,Main_OG!$D$1:$D$766,Main_OG!AB$1:AB$766,"")</f>
        <v>17.134646247082848</v>
      </c>
      <c r="AI1941" s="48">
        <f>_xlfn.XLOOKUP($F1941,Main_OG!$D$1:$D$766,Main_OG!AC$1:AC$766,"")</f>
        <v>3.22</v>
      </c>
      <c r="AJ1941" s="48">
        <f>_xlfn.XLOOKUP($F1941,Main_OG!$D$1:$D$766,Main_OG!AD$1:AD$766,"")</f>
        <v>0.68</v>
      </c>
    </row>
    <row r="1942" spans="2:36" x14ac:dyDescent="0.35">
      <c r="B1942" s="36" t="s">
        <v>3046</v>
      </c>
      <c r="C1942" s="45" t="s">
        <v>318</v>
      </c>
      <c r="D1942" s="45" t="s">
        <v>4477</v>
      </c>
      <c r="E1942" s="36" t="s">
        <v>4518</v>
      </c>
      <c r="F1942" s="36" t="str">
        <f t="shared" si="90"/>
        <v>2019_MN</v>
      </c>
      <c r="G1942" s="45">
        <v>2019</v>
      </c>
      <c r="H1942" s="45">
        <f>_xlfn.XLOOKUP(J1942,Main_OG!$B$1:$B$766,Main_OG!$O$1:$O$766,"")</f>
        <v>0</v>
      </c>
      <c r="I1942" s="45">
        <f>_xlfn.XLOOKUP(F1942,Main_OG!$D$1:$D$766,Main_OG!$J$1:$J$766,"")</f>
        <v>1</v>
      </c>
      <c r="J1942" s="45" t="s">
        <v>318</v>
      </c>
      <c r="K1942" s="45" t="str">
        <f t="shared" si="91"/>
        <v>Northwestern Wisconsin Elec Co_MN</v>
      </c>
      <c r="L1942" s="45" t="str">
        <f t="shared" si="92"/>
        <v>Northwestern Wisconsin Electric Co_MN</v>
      </c>
      <c r="M1942" s="45" t="s">
        <v>3073</v>
      </c>
      <c r="N1942" s="45">
        <v>0</v>
      </c>
      <c r="O1942" s="45">
        <v>27</v>
      </c>
      <c r="P1942" s="45">
        <v>0</v>
      </c>
      <c r="Q1942" s="45">
        <v>71</v>
      </c>
      <c r="R1942" s="45">
        <v>0</v>
      </c>
      <c r="S1942" s="45">
        <v>211</v>
      </c>
      <c r="T1942" s="45">
        <v>0</v>
      </c>
      <c r="U1942" s="45">
        <v>419</v>
      </c>
      <c r="V1942" s="45">
        <v>0</v>
      </c>
      <c r="W1942" s="45">
        <v>12.322274999999999</v>
      </c>
      <c r="X1942" s="45">
        <v>0</v>
      </c>
      <c r="Y1942" s="45">
        <v>14.033412999999999</v>
      </c>
      <c r="Z1942" s="46">
        <v>368688.7</v>
      </c>
      <c r="AA1942" s="46">
        <v>65369.722589486308</v>
      </c>
      <c r="AB1942" s="47">
        <f>_xlfn.XLOOKUP($F1942,Main_OG!$D$1:$D$766,Main_OG!AJ$1:AJ$766,"")</f>
        <v>20990140</v>
      </c>
      <c r="AC1942" s="47">
        <f>_xlfn.XLOOKUP($F1942,Main_OG!$D$1:$D$766,Main_OG!AK$1:AK$766,"")</f>
        <v>202892</v>
      </c>
      <c r="AD1942" s="47">
        <f>_xlfn.XLOOKUP($F1942,Main_OG!$D$1:$D$766,Main_OG!AL$1:AL$766,"")</f>
        <v>172021314</v>
      </c>
      <c r="AE1942" s="47">
        <f>_xlfn.XLOOKUP($F1942,Main_OG!$D$1:$D$766,Main_OG!AM$1:AM$766,"")</f>
        <v>14104547</v>
      </c>
      <c r="AF1942" s="48">
        <f>_xlfn.XLOOKUP($F1942,Main_OG!$D$1:$D$766,Main_OG!Z$1:Z$766,"")</f>
        <v>0</v>
      </c>
      <c r="AG1942" s="48">
        <f>_xlfn.XLOOKUP($F1942,Main_OG!$D$1:$D$766,Main_OG!AA$1:AA$766,"")</f>
        <v>2.176146746141439</v>
      </c>
      <c r="AH1942" s="48">
        <f>_xlfn.XLOOKUP($F1942,Main_OG!$D$1:$D$766,Main_OG!AB$1:AB$766,"")</f>
        <v>16.155101142605361</v>
      </c>
      <c r="AI1942" s="48">
        <f>_xlfn.XLOOKUP($F1942,Main_OG!$D$1:$D$766,Main_OG!AC$1:AC$766,"")</f>
        <v>3.3292283805067271</v>
      </c>
      <c r="AJ1942" s="48">
        <f>_xlfn.XLOOKUP($F1942,Main_OG!$D$1:$D$766,Main_OG!AD$1:AD$766,"")</f>
        <v>0.81</v>
      </c>
    </row>
    <row r="1943" spans="2:36" x14ac:dyDescent="0.35">
      <c r="B1943" s="36" t="s">
        <v>3046</v>
      </c>
      <c r="C1943" s="45" t="s">
        <v>351</v>
      </c>
      <c r="D1943" s="45" t="s">
        <v>4477</v>
      </c>
      <c r="E1943" s="36" t="s">
        <v>4518</v>
      </c>
      <c r="F1943" s="36" t="str">
        <f t="shared" si="90"/>
        <v>2019_WI</v>
      </c>
      <c r="G1943" s="45">
        <v>2019</v>
      </c>
      <c r="H1943" s="45">
        <f>_xlfn.XLOOKUP(J1943,Main_OG!$B$1:$B$766,Main_OG!$O$1:$O$766,"")</f>
        <v>0</v>
      </c>
      <c r="I1943" s="45">
        <f>_xlfn.XLOOKUP(F1943,Main_OG!$D$1:$D$766,Main_OG!$J$1:$J$766,"")</f>
        <v>0</v>
      </c>
      <c r="J1943" s="45" t="s">
        <v>351</v>
      </c>
      <c r="K1943" s="45" t="str">
        <f t="shared" si="91"/>
        <v>Northwestern Wisconsin Elec Co_WI</v>
      </c>
      <c r="L1943" s="45" t="str">
        <f t="shared" si="92"/>
        <v>Northwestern Wisconsin Electric Co_WI</v>
      </c>
      <c r="M1943" s="45" t="s">
        <v>3074</v>
      </c>
      <c r="N1943" s="45">
        <v>0</v>
      </c>
      <c r="O1943" s="45">
        <v>1692</v>
      </c>
      <c r="P1943" s="45">
        <v>25</v>
      </c>
      <c r="Q1943" s="45">
        <v>11532</v>
      </c>
      <c r="R1943" s="45">
        <v>0</v>
      </c>
      <c r="S1943" s="45">
        <v>50335</v>
      </c>
      <c r="T1943" s="45">
        <v>38368</v>
      </c>
      <c r="U1943" s="45">
        <v>85087</v>
      </c>
      <c r="V1943" s="45">
        <v>0</v>
      </c>
      <c r="W1943" s="45">
        <v>11.451276</v>
      </c>
      <c r="X1943" s="45">
        <v>9.4067972999999991</v>
      </c>
      <c r="Y1943" s="45">
        <v>13.532266999999999</v>
      </c>
      <c r="Z1943" s="46">
        <v>333698.59999999998</v>
      </c>
      <c r="AA1943" s="46">
        <v>57291.434353818753</v>
      </c>
      <c r="AB1943" s="47">
        <f>_xlfn.XLOOKUP($F1943,Main_OG!$D$1:$D$766,Main_OG!AJ$1:AJ$766,"")</f>
        <v>29618624</v>
      </c>
      <c r="AC1943" s="47">
        <f>_xlfn.XLOOKUP($F1943,Main_OG!$D$1:$D$766,Main_OG!AK$1:AK$766,"")</f>
        <v>620872</v>
      </c>
      <c r="AD1943" s="47">
        <f>_xlfn.XLOOKUP($F1943,Main_OG!$D$1:$D$766,Main_OG!AL$1:AL$766,"")</f>
        <v>296214928</v>
      </c>
      <c r="AE1943" s="47">
        <f>_xlfn.XLOOKUP($F1943,Main_OG!$D$1:$D$766,Main_OG!AM$1:AM$766,"")</f>
        <v>10030305</v>
      </c>
      <c r="AF1943" s="48">
        <f>_xlfn.XLOOKUP($F1943,Main_OG!$D$1:$D$766,Main_OG!Z$1:Z$766,"")</f>
        <v>2.08</v>
      </c>
      <c r="AG1943" s="48">
        <f>_xlfn.XLOOKUP($F1943,Main_OG!$D$1:$D$766,Main_OG!AA$1:AA$766,"")</f>
        <v>2.2200000000000002</v>
      </c>
      <c r="AH1943" s="48">
        <f>_xlfn.XLOOKUP($F1943,Main_OG!$D$1:$D$766,Main_OG!AB$1:AB$766,"")</f>
        <v>16.155101142605361</v>
      </c>
      <c r="AI1943" s="48">
        <f>_xlfn.XLOOKUP($F1943,Main_OG!$D$1:$D$766,Main_OG!AC$1:AC$766,"")</f>
        <v>3.3292283805067271</v>
      </c>
      <c r="AJ1943" s="48">
        <f>_xlfn.XLOOKUP($F1943,Main_OG!$D$1:$D$766,Main_OG!AD$1:AD$766,"")</f>
        <v>0.65</v>
      </c>
    </row>
    <row r="1944" spans="2:36" x14ac:dyDescent="0.35">
      <c r="B1944" s="36" t="s">
        <v>3046</v>
      </c>
      <c r="C1944" s="45" t="s">
        <v>318</v>
      </c>
      <c r="D1944" s="45" t="s">
        <v>4477</v>
      </c>
      <c r="E1944" s="36" t="s">
        <v>4518</v>
      </c>
      <c r="F1944" s="36" t="str">
        <f t="shared" si="90"/>
        <v>2020_MN</v>
      </c>
      <c r="G1944" s="45">
        <v>2020</v>
      </c>
      <c r="H1944" s="45">
        <f>_xlfn.XLOOKUP(J1944,Main_OG!$B$1:$B$766,Main_OG!$O$1:$O$766,"")</f>
        <v>0</v>
      </c>
      <c r="I1944" s="45">
        <f>_xlfn.XLOOKUP(F1944,Main_OG!$D$1:$D$766,Main_OG!$J$1:$J$766,"")</f>
        <v>1</v>
      </c>
      <c r="J1944" s="45" t="s">
        <v>318</v>
      </c>
      <c r="K1944" s="45" t="str">
        <f t="shared" si="91"/>
        <v>Northwestern Wisconsin Elec Co_MN</v>
      </c>
      <c r="L1944" s="45" t="str">
        <f t="shared" si="92"/>
        <v>Northwestern Wisconsin Electric Co_MN</v>
      </c>
      <c r="M1944" s="45" t="s">
        <v>3075</v>
      </c>
      <c r="N1944" s="45">
        <v>0</v>
      </c>
      <c r="O1944" s="45">
        <v>29</v>
      </c>
      <c r="P1944" s="45">
        <v>0</v>
      </c>
      <c r="Q1944" s="45">
        <v>0</v>
      </c>
      <c r="R1944" s="45">
        <v>0</v>
      </c>
      <c r="S1944" s="45">
        <v>152</v>
      </c>
      <c r="T1944" s="45">
        <v>0</v>
      </c>
      <c r="U1944" s="45">
        <v>0</v>
      </c>
      <c r="V1944" s="45">
        <v>0</v>
      </c>
      <c r="W1944" s="45">
        <v>14.671053000000001</v>
      </c>
      <c r="X1944" s="45">
        <v>0</v>
      </c>
      <c r="Y1944" s="45">
        <v>0</v>
      </c>
      <c r="Z1944" s="46">
        <v>358127.2</v>
      </c>
      <c r="AA1944" s="46">
        <v>63319.727963322963</v>
      </c>
      <c r="AB1944" s="47">
        <f>_xlfn.XLOOKUP($F1944,Main_OG!$D$1:$D$766,Main_OG!AJ$1:AJ$766,"")</f>
        <v>16562016</v>
      </c>
      <c r="AC1944" s="47">
        <f>_xlfn.XLOOKUP($F1944,Main_OG!$D$1:$D$766,Main_OG!AK$1:AK$766,"")</f>
        <v>109242</v>
      </c>
      <c r="AD1944" s="47">
        <f>_xlfn.XLOOKUP($F1944,Main_OG!$D$1:$D$766,Main_OG!AL$1:AL$766,"")</f>
        <v>161233214</v>
      </c>
      <c r="AE1944" s="47">
        <f>_xlfn.XLOOKUP($F1944,Main_OG!$D$1:$D$766,Main_OG!AM$1:AM$766,"")</f>
        <v>0</v>
      </c>
      <c r="AF1944" s="48">
        <f>_xlfn.XLOOKUP($F1944,Main_OG!$D$1:$D$766,Main_OG!Z$1:Z$766,"")</f>
        <v>0</v>
      </c>
      <c r="AG1944" s="48">
        <f>_xlfn.XLOOKUP($F1944,Main_OG!$D$1:$D$766,Main_OG!AA$1:AA$766,"")</f>
        <v>2.127327759928813</v>
      </c>
      <c r="AH1944" s="48">
        <f>_xlfn.XLOOKUP($F1944,Main_OG!$D$1:$D$766,Main_OG!AB$1:AB$766,"")</f>
        <v>12.535325193609101</v>
      </c>
      <c r="AI1944" s="48">
        <f>_xlfn.XLOOKUP($F1944,Main_OG!$D$1:$D$766,Main_OG!AC$1:AC$766,"")</f>
        <v>2.8422150630003218</v>
      </c>
      <c r="AJ1944" s="48">
        <f>_xlfn.XLOOKUP($F1944,Main_OG!$D$1:$D$766,Main_OG!AD$1:AD$766,"")</f>
        <v>0.5848556097000881</v>
      </c>
    </row>
    <row r="1945" spans="2:36" x14ac:dyDescent="0.35">
      <c r="B1945" s="36" t="s">
        <v>3046</v>
      </c>
      <c r="C1945" s="45" t="s">
        <v>351</v>
      </c>
      <c r="D1945" s="45" t="s">
        <v>4477</v>
      </c>
      <c r="E1945" s="36" t="s">
        <v>4518</v>
      </c>
      <c r="F1945" s="36" t="str">
        <f t="shared" si="90"/>
        <v>2020_WI</v>
      </c>
      <c r="G1945" s="45">
        <v>2020</v>
      </c>
      <c r="H1945" s="45">
        <f>_xlfn.XLOOKUP(J1945,Main_OG!$B$1:$B$766,Main_OG!$O$1:$O$766,"")</f>
        <v>0</v>
      </c>
      <c r="I1945" s="45">
        <f>_xlfn.XLOOKUP(F1945,Main_OG!$D$1:$D$766,Main_OG!$J$1:$J$766,"")</f>
        <v>0</v>
      </c>
      <c r="J1945" s="45" t="s">
        <v>351</v>
      </c>
      <c r="K1945" s="45" t="str">
        <f t="shared" si="91"/>
        <v>Northwestern Wisconsin Elec Co_WI</v>
      </c>
      <c r="L1945" s="45" t="str">
        <f t="shared" si="92"/>
        <v>Northwestern Wisconsin Electric Co_WI</v>
      </c>
      <c r="M1945" s="45" t="s">
        <v>3076</v>
      </c>
      <c r="N1945" s="45">
        <v>0</v>
      </c>
      <c r="O1945" s="45">
        <v>1716</v>
      </c>
      <c r="P1945" s="45">
        <v>23</v>
      </c>
      <c r="Q1945" s="45">
        <v>0</v>
      </c>
      <c r="R1945" s="45">
        <v>0</v>
      </c>
      <c r="S1945" s="45">
        <v>48860</v>
      </c>
      <c r="T1945" s="45">
        <v>37375</v>
      </c>
      <c r="U1945" s="45">
        <v>0</v>
      </c>
      <c r="V1945" s="45">
        <v>0</v>
      </c>
      <c r="W1945" s="45">
        <v>11.595988999999999</v>
      </c>
      <c r="X1945" s="45">
        <v>8.8133779000000008</v>
      </c>
      <c r="Y1945" s="45">
        <v>0</v>
      </c>
      <c r="Z1945" s="46">
        <v>322972.7</v>
      </c>
      <c r="AA1945" s="46">
        <v>55365.508384040768</v>
      </c>
      <c r="AB1945" s="47">
        <f>_xlfn.XLOOKUP($F1945,Main_OG!$D$1:$D$766,Main_OG!AJ$1:AJ$766,"")</f>
        <v>26673724</v>
      </c>
      <c r="AC1945" s="47">
        <f>_xlfn.XLOOKUP($F1945,Main_OG!$D$1:$D$766,Main_OG!AK$1:AK$766,"")</f>
        <v>482682</v>
      </c>
      <c r="AD1945" s="47">
        <f>_xlfn.XLOOKUP($F1945,Main_OG!$D$1:$D$766,Main_OG!AL$1:AL$766,"")</f>
        <v>320593422</v>
      </c>
      <c r="AE1945" s="47">
        <f>_xlfn.XLOOKUP($F1945,Main_OG!$D$1:$D$766,Main_OG!AM$1:AM$766,"")</f>
        <v>0</v>
      </c>
      <c r="AF1945" s="48">
        <f>_xlfn.XLOOKUP($F1945,Main_OG!$D$1:$D$766,Main_OG!Z$1:Z$766,"")</f>
        <v>0</v>
      </c>
      <c r="AG1945" s="48">
        <f>_xlfn.XLOOKUP($F1945,Main_OG!$D$1:$D$766,Main_OG!AA$1:AA$766,"")</f>
        <v>2.127327759928813</v>
      </c>
      <c r="AH1945" s="48">
        <f>_xlfn.XLOOKUP($F1945,Main_OG!$D$1:$D$766,Main_OG!AB$1:AB$766,"")</f>
        <v>9.1199999999999992</v>
      </c>
      <c r="AI1945" s="48">
        <f>_xlfn.XLOOKUP($F1945,Main_OG!$D$1:$D$766,Main_OG!AC$1:AC$766,"")</f>
        <v>2.8422150630003218</v>
      </c>
      <c r="AJ1945" s="48">
        <f>_xlfn.XLOOKUP($F1945,Main_OG!$D$1:$D$766,Main_OG!AD$1:AD$766,"")</f>
        <v>0.62</v>
      </c>
    </row>
    <row r="1946" spans="2:36" x14ac:dyDescent="0.35">
      <c r="B1946" s="36" t="s">
        <v>3077</v>
      </c>
      <c r="C1946" s="45" t="s">
        <v>202</v>
      </c>
      <c r="D1946" s="45" t="s">
        <v>4478</v>
      </c>
      <c r="E1946" s="36" t="s">
        <v>3077</v>
      </c>
      <c r="F1946" s="36" t="str">
        <f t="shared" si="90"/>
        <v>2007_MA</v>
      </c>
      <c r="G1946" s="45">
        <v>2007</v>
      </c>
      <c r="H1946" s="45">
        <f>_xlfn.XLOOKUP(J1946,Main_OG!$B$1:$B$766,Main_OG!$O$1:$O$766,"")</f>
        <v>1</v>
      </c>
      <c r="I1946" s="45">
        <f>_xlfn.XLOOKUP(F1946,Main_OG!$D$1:$D$766,Main_OG!$J$1:$J$766,"")</f>
        <v>1</v>
      </c>
      <c r="J1946" s="45" t="s">
        <v>202</v>
      </c>
      <c r="K1946" s="45" t="str">
        <f t="shared" si="91"/>
        <v>NSTAR Electric Company_MA</v>
      </c>
      <c r="L1946" s="45" t="str">
        <f t="shared" si="92"/>
        <v>NSTAR Electric Company_MA</v>
      </c>
      <c r="M1946" s="45" t="s">
        <v>3078</v>
      </c>
      <c r="N1946" s="45">
        <v>0</v>
      </c>
      <c r="O1946" s="45">
        <v>115973</v>
      </c>
      <c r="P1946" s="45">
        <v>1067</v>
      </c>
      <c r="Q1946" s="45">
        <v>786471</v>
      </c>
      <c r="R1946" s="45">
        <v>0</v>
      </c>
      <c r="S1946" s="45">
        <v>731234</v>
      </c>
      <c r="T1946" s="45">
        <v>46009</v>
      </c>
      <c r="U1946" s="45">
        <v>998933</v>
      </c>
      <c r="V1946" s="45">
        <v>0</v>
      </c>
      <c r="W1946" s="45">
        <v>17.16</v>
      </c>
      <c r="X1946" s="45">
        <v>15.58</v>
      </c>
      <c r="Y1946" s="45">
        <v>18.64</v>
      </c>
      <c r="Z1946" s="46">
        <v>440373.8</v>
      </c>
      <c r="AA1946" s="46">
        <v>68470.770461718537</v>
      </c>
      <c r="AB1946" s="47">
        <f>_xlfn.XLOOKUP($F1946,Main_OG!$D$1:$D$766,Main_OG!AJ$1:AJ$766,"")</f>
        <v>10258204</v>
      </c>
      <c r="AC1946" s="47">
        <f>_xlfn.XLOOKUP($F1946,Main_OG!$D$1:$D$766,Main_OG!AK$1:AK$766,"")</f>
        <v>10416912</v>
      </c>
      <c r="AD1946" s="47">
        <f>_xlfn.XLOOKUP($F1946,Main_OG!$D$1:$D$766,Main_OG!AL$1:AL$766,"")</f>
        <v>374589142</v>
      </c>
      <c r="AE1946" s="47">
        <f>_xlfn.XLOOKUP($F1946,Main_OG!$D$1:$D$766,Main_OG!AM$1:AM$766,"")</f>
        <v>5119789</v>
      </c>
      <c r="AF1946" s="48">
        <f>_xlfn.XLOOKUP($F1946,Main_OG!$D$1:$D$766,Main_OG!Z$1:Z$766,"")</f>
        <v>0</v>
      </c>
      <c r="AG1946" s="48">
        <f>_xlfn.XLOOKUP($F1946,Main_OG!$D$1:$D$766,Main_OG!AA$1:AA$766,"")</f>
        <v>2.2465548173415608</v>
      </c>
      <c r="AH1946" s="48">
        <f>_xlfn.XLOOKUP($F1946,Main_OG!$D$1:$D$766,Main_OG!AB$1:AB$766,"")</f>
        <v>15.91</v>
      </c>
      <c r="AI1946" s="48">
        <f>_xlfn.XLOOKUP($F1946,Main_OG!$D$1:$D$766,Main_OG!AC$1:AC$766,"")</f>
        <v>7.3815467393807772</v>
      </c>
      <c r="AJ1946" s="48">
        <f>_xlfn.XLOOKUP($F1946,Main_OG!$D$1:$D$766,Main_OG!AD$1:AD$766,"")</f>
        <v>0.56999999999999995</v>
      </c>
    </row>
    <row r="1947" spans="2:36" x14ac:dyDescent="0.35">
      <c r="B1947" s="36" t="s">
        <v>3077</v>
      </c>
      <c r="C1947" s="45" t="s">
        <v>202</v>
      </c>
      <c r="D1947" s="45" t="s">
        <v>4478</v>
      </c>
      <c r="E1947" s="36" t="s">
        <v>3077</v>
      </c>
      <c r="F1947" s="36" t="str">
        <f t="shared" si="90"/>
        <v>2008_MA</v>
      </c>
      <c r="G1947" s="45">
        <v>2008</v>
      </c>
      <c r="H1947" s="45">
        <f>_xlfn.XLOOKUP(J1947,Main_OG!$B$1:$B$766,Main_OG!$O$1:$O$766,"")</f>
        <v>1</v>
      </c>
      <c r="I1947" s="45">
        <f>_xlfn.XLOOKUP(F1947,Main_OG!$D$1:$D$766,Main_OG!$J$1:$J$766,"")</f>
        <v>1</v>
      </c>
      <c r="J1947" s="45" t="s">
        <v>202</v>
      </c>
      <c r="K1947" s="45" t="str">
        <f t="shared" si="91"/>
        <v>NSTAR Electric Company_MA</v>
      </c>
      <c r="L1947" s="45" t="str">
        <f t="shared" si="92"/>
        <v>NSTAR Electric Company_MA</v>
      </c>
      <c r="M1947" s="45" t="s">
        <v>3079</v>
      </c>
      <c r="N1947" s="45">
        <v>0</v>
      </c>
      <c r="O1947" s="45">
        <v>112050</v>
      </c>
      <c r="P1947" s="45">
        <v>936</v>
      </c>
      <c r="Q1947" s="45">
        <v>785251</v>
      </c>
      <c r="R1947" s="45">
        <v>0</v>
      </c>
      <c r="S1947" s="45">
        <v>4116110</v>
      </c>
      <c r="T1947" s="45">
        <v>277777</v>
      </c>
      <c r="U1947" s="45">
        <v>5243413</v>
      </c>
      <c r="V1947" s="45">
        <v>0</v>
      </c>
      <c r="W1947" s="45">
        <v>17.97</v>
      </c>
      <c r="X1947" s="45">
        <v>17.78</v>
      </c>
      <c r="Y1947" s="45">
        <v>19.690000000000001</v>
      </c>
      <c r="Z1947" s="46">
        <v>447526.8</v>
      </c>
      <c r="AA1947" s="46">
        <v>69180.56623259942</v>
      </c>
      <c r="AB1947" s="47">
        <f>_xlfn.XLOOKUP($F1947,Main_OG!$D$1:$D$766,Main_OG!AJ$1:AJ$766,"")</f>
        <v>9179092</v>
      </c>
      <c r="AC1947" s="47">
        <f>_xlfn.XLOOKUP($F1947,Main_OG!$D$1:$D$766,Main_OG!AK$1:AK$766,"")</f>
        <v>7255016</v>
      </c>
      <c r="AD1947" s="47">
        <f>_xlfn.XLOOKUP($F1947,Main_OG!$D$1:$D$766,Main_OG!AL$1:AL$766,"")</f>
        <v>318439756</v>
      </c>
      <c r="AE1947" s="47">
        <f>_xlfn.XLOOKUP($F1947,Main_OG!$D$1:$D$766,Main_OG!AM$1:AM$766,"")</f>
        <v>5868639</v>
      </c>
      <c r="AF1947" s="48">
        <f>_xlfn.XLOOKUP($F1947,Main_OG!$D$1:$D$766,Main_OG!Z$1:Z$766,"")</f>
        <v>0</v>
      </c>
      <c r="AG1947" s="48">
        <f>_xlfn.XLOOKUP($F1947,Main_OG!$D$1:$D$766,Main_OG!AA$1:AA$766,"")</f>
        <v>2.2204719344600159</v>
      </c>
      <c r="AH1947" s="48">
        <f>_xlfn.XLOOKUP($F1947,Main_OG!$D$1:$D$766,Main_OG!AB$1:AB$766,"")</f>
        <v>14.44</v>
      </c>
      <c r="AI1947" s="48">
        <f>_xlfn.XLOOKUP($F1947,Main_OG!$D$1:$D$766,Main_OG!AC$1:AC$766,"")</f>
        <v>9.1182546074696553</v>
      </c>
      <c r="AJ1947" s="48">
        <f>_xlfn.XLOOKUP($F1947,Main_OG!$D$1:$D$766,Main_OG!AD$1:AD$766,"")</f>
        <v>0.48</v>
      </c>
    </row>
    <row r="1948" spans="2:36" x14ac:dyDescent="0.35">
      <c r="B1948" s="36" t="s">
        <v>3077</v>
      </c>
      <c r="C1948" s="45" t="s">
        <v>202</v>
      </c>
      <c r="D1948" s="45" t="s">
        <v>4478</v>
      </c>
      <c r="E1948" s="36" t="s">
        <v>3077</v>
      </c>
      <c r="F1948" s="36" t="str">
        <f t="shared" si="90"/>
        <v>2009_MA</v>
      </c>
      <c r="G1948" s="45">
        <v>2009</v>
      </c>
      <c r="H1948" s="45">
        <f>_xlfn.XLOOKUP(J1948,Main_OG!$B$1:$B$766,Main_OG!$O$1:$O$766,"")</f>
        <v>1</v>
      </c>
      <c r="I1948" s="45">
        <f>_xlfn.XLOOKUP(F1948,Main_OG!$D$1:$D$766,Main_OG!$J$1:$J$766,"")</f>
        <v>1</v>
      </c>
      <c r="J1948" s="45" t="s">
        <v>202</v>
      </c>
      <c r="K1948" s="45" t="str">
        <f t="shared" si="91"/>
        <v>NSTAR Electric Company_MA</v>
      </c>
      <c r="L1948" s="45" t="str">
        <f t="shared" si="92"/>
        <v>NSTAR Electric Company_MA</v>
      </c>
      <c r="M1948" s="45" t="s">
        <v>3080</v>
      </c>
      <c r="N1948" s="45">
        <v>0</v>
      </c>
      <c r="O1948" s="45">
        <v>110143</v>
      </c>
      <c r="P1948" s="45">
        <v>1548</v>
      </c>
      <c r="Q1948" s="45">
        <v>786893</v>
      </c>
      <c r="R1948" s="45">
        <v>0</v>
      </c>
      <c r="S1948" s="45">
        <v>2509682</v>
      </c>
      <c r="T1948" s="45">
        <v>1106101</v>
      </c>
      <c r="U1948" s="45">
        <v>5136866</v>
      </c>
      <c r="V1948" s="45">
        <v>0</v>
      </c>
      <c r="W1948" s="45">
        <v>19.09</v>
      </c>
      <c r="X1948" s="45">
        <v>16.54</v>
      </c>
      <c r="Y1948" s="45">
        <v>19.36</v>
      </c>
      <c r="Z1948" s="46">
        <v>441307.6</v>
      </c>
      <c r="AA1948" s="46">
        <v>67710.003647040721</v>
      </c>
      <c r="AB1948" s="47">
        <f>_xlfn.XLOOKUP($F1948,Main_OG!$D$1:$D$766,Main_OG!AJ$1:AJ$766,"")</f>
        <v>7792232</v>
      </c>
      <c r="AC1948" s="47">
        <f>_xlfn.XLOOKUP($F1948,Main_OG!$D$1:$D$766,Main_OG!AK$1:AK$766,"")</f>
        <v>3050810</v>
      </c>
      <c r="AD1948" s="47">
        <f>_xlfn.XLOOKUP($F1948,Main_OG!$D$1:$D$766,Main_OG!AL$1:AL$766,"")</f>
        <v>310407788</v>
      </c>
      <c r="AE1948" s="47">
        <f>_xlfn.XLOOKUP($F1948,Main_OG!$D$1:$D$766,Main_OG!AM$1:AM$766,"")</f>
        <v>5396021</v>
      </c>
      <c r="AF1948" s="48">
        <f>_xlfn.XLOOKUP($F1948,Main_OG!$D$1:$D$766,Main_OG!Z$1:Z$766,"")</f>
        <v>0</v>
      </c>
      <c r="AG1948" s="48">
        <f>_xlfn.XLOOKUP($F1948,Main_OG!$D$1:$D$766,Main_OG!AA$1:AA$766,"")</f>
        <v>3.48</v>
      </c>
      <c r="AH1948" s="48">
        <f>_xlfn.XLOOKUP($F1948,Main_OG!$D$1:$D$766,Main_OG!AB$1:AB$766,"")</f>
        <v>11.81</v>
      </c>
      <c r="AI1948" s="48">
        <f>_xlfn.XLOOKUP($F1948,Main_OG!$D$1:$D$766,Main_OG!AC$1:AC$766,"")</f>
        <v>4.5973007921271787</v>
      </c>
      <c r="AJ1948" s="48">
        <f>_xlfn.XLOOKUP($F1948,Main_OG!$D$1:$D$766,Main_OG!AD$1:AD$766,"")</f>
        <v>0.56999999999999995</v>
      </c>
    </row>
    <row r="1949" spans="2:36" x14ac:dyDescent="0.35">
      <c r="B1949" s="36" t="s">
        <v>3077</v>
      </c>
      <c r="C1949" s="45" t="s">
        <v>202</v>
      </c>
      <c r="D1949" s="45" t="s">
        <v>4478</v>
      </c>
      <c r="E1949" s="36" t="s">
        <v>3077</v>
      </c>
      <c r="F1949" s="36" t="str">
        <f t="shared" si="90"/>
        <v>2010_MA</v>
      </c>
      <c r="G1949" s="45">
        <v>2010</v>
      </c>
      <c r="H1949" s="45">
        <f>_xlfn.XLOOKUP(J1949,Main_OG!$B$1:$B$766,Main_OG!$O$1:$O$766,"")</f>
        <v>1</v>
      </c>
      <c r="I1949" s="45">
        <f>_xlfn.XLOOKUP(F1949,Main_OG!$D$1:$D$766,Main_OG!$J$1:$J$766,"")</f>
        <v>1</v>
      </c>
      <c r="J1949" s="45" t="s">
        <v>202</v>
      </c>
      <c r="K1949" s="45" t="str">
        <f t="shared" si="91"/>
        <v>NSTAR Electric Company_MA</v>
      </c>
      <c r="L1949" s="45" t="str">
        <f t="shared" si="92"/>
        <v>NSTAR Electric Company_MA</v>
      </c>
      <c r="M1949" s="45" t="s">
        <v>3081</v>
      </c>
      <c r="N1949" s="45">
        <v>0</v>
      </c>
      <c r="O1949" s="45">
        <v>109096</v>
      </c>
      <c r="P1949" s="45">
        <v>1603</v>
      </c>
      <c r="Q1949" s="45">
        <v>794590</v>
      </c>
      <c r="R1949" s="45">
        <v>0</v>
      </c>
      <c r="S1949" s="45">
        <v>2382635</v>
      </c>
      <c r="T1949" s="45">
        <v>1078606</v>
      </c>
      <c r="U1949" s="45">
        <v>5484797</v>
      </c>
      <c r="V1949" s="45">
        <v>0</v>
      </c>
      <c r="W1949" s="45">
        <v>16.39</v>
      </c>
      <c r="X1949" s="45">
        <v>12.51</v>
      </c>
      <c r="Y1949" s="45">
        <v>17.010000000000002</v>
      </c>
      <c r="Z1949" s="46">
        <v>462330.8</v>
      </c>
      <c r="AA1949" s="46">
        <v>70408.135915351391</v>
      </c>
      <c r="AB1949" s="47">
        <f>_xlfn.XLOOKUP($F1949,Main_OG!$D$1:$D$766,Main_OG!AJ$1:AJ$766,"")</f>
        <v>7005734</v>
      </c>
      <c r="AC1949" s="47">
        <f>_xlfn.XLOOKUP($F1949,Main_OG!$D$1:$D$766,Main_OG!AK$1:AK$766,"")</f>
        <v>1096024</v>
      </c>
      <c r="AD1949" s="47">
        <f>_xlfn.XLOOKUP($F1949,Main_OG!$D$1:$D$766,Main_OG!AL$1:AL$766,"")</f>
        <v>380206576</v>
      </c>
      <c r="AE1949" s="47">
        <f>_xlfn.XLOOKUP($F1949,Main_OG!$D$1:$D$766,Main_OG!AM$1:AM$766,"")</f>
        <v>5917813</v>
      </c>
      <c r="AF1949" s="48">
        <f>_xlfn.XLOOKUP($F1949,Main_OG!$D$1:$D$766,Main_OG!Z$1:Z$766,"")</f>
        <v>0</v>
      </c>
      <c r="AG1949" s="48">
        <f>_xlfn.XLOOKUP($F1949,Main_OG!$D$1:$D$766,Main_OG!AA$1:AA$766,"")</f>
        <v>2.2935982820086371</v>
      </c>
      <c r="AH1949" s="48">
        <f>_xlfn.XLOOKUP($F1949,Main_OG!$D$1:$D$766,Main_OG!AB$1:AB$766,"")</f>
        <v>15.79</v>
      </c>
      <c r="AI1949" s="48">
        <f>_xlfn.XLOOKUP($F1949,Main_OG!$D$1:$D$766,Main_OG!AC$1:AC$766,"")</f>
        <v>4.9924248044436963</v>
      </c>
      <c r="AJ1949" s="48">
        <f>_xlfn.XLOOKUP($F1949,Main_OG!$D$1:$D$766,Main_OG!AD$1:AD$766,"")</f>
        <v>0.65</v>
      </c>
    </row>
    <row r="1950" spans="2:36" x14ac:dyDescent="0.35">
      <c r="B1950" s="36" t="s">
        <v>3077</v>
      </c>
      <c r="C1950" s="45" t="s">
        <v>202</v>
      </c>
      <c r="D1950" s="45" t="s">
        <v>4478</v>
      </c>
      <c r="E1950" s="36" t="s">
        <v>3077</v>
      </c>
      <c r="F1950" s="36" t="str">
        <f t="shared" si="90"/>
        <v>2011_MA</v>
      </c>
      <c r="G1950" s="45">
        <v>2011</v>
      </c>
      <c r="H1950" s="45">
        <f>_xlfn.XLOOKUP(J1950,Main_OG!$B$1:$B$766,Main_OG!$O$1:$O$766,"")</f>
        <v>1</v>
      </c>
      <c r="I1950" s="45">
        <f>_xlfn.XLOOKUP(F1950,Main_OG!$D$1:$D$766,Main_OG!$J$1:$J$766,"")</f>
        <v>1</v>
      </c>
      <c r="J1950" s="45" t="s">
        <v>202</v>
      </c>
      <c r="K1950" s="45" t="str">
        <f t="shared" si="91"/>
        <v>NSTAR Electric Company_MA</v>
      </c>
      <c r="L1950" s="45" t="str">
        <f t="shared" si="92"/>
        <v>NSTAR Electric Company_MA</v>
      </c>
      <c r="M1950" s="45" t="s">
        <v>3082</v>
      </c>
      <c r="N1950" s="45">
        <v>0</v>
      </c>
      <c r="O1950" s="45">
        <v>108424</v>
      </c>
      <c r="P1950" s="45">
        <v>1656</v>
      </c>
      <c r="Q1950" s="45">
        <v>796998</v>
      </c>
      <c r="R1950" s="45">
        <v>0</v>
      </c>
      <c r="S1950" s="45">
        <v>2245937</v>
      </c>
      <c r="T1950" s="45">
        <v>1169343</v>
      </c>
      <c r="U1950" s="45">
        <v>5472221</v>
      </c>
      <c r="V1950" s="45">
        <v>0</v>
      </c>
      <c r="W1950" s="45">
        <v>16.52</v>
      </c>
      <c r="X1950" s="45">
        <v>13.77</v>
      </c>
      <c r="Y1950" s="45">
        <v>16.23</v>
      </c>
      <c r="Z1950" s="46">
        <v>472664.3</v>
      </c>
      <c r="AA1950" s="46">
        <v>71461.856866526025</v>
      </c>
      <c r="AB1950" s="47">
        <f>_xlfn.XLOOKUP($F1950,Main_OG!$D$1:$D$766,Main_OG!AJ$1:AJ$766,"")</f>
        <v>3537062</v>
      </c>
      <c r="AC1950" s="47">
        <f>_xlfn.XLOOKUP($F1950,Main_OG!$D$1:$D$766,Main_OG!AK$1:AK$766,"")</f>
        <v>722582</v>
      </c>
      <c r="AD1950" s="47">
        <f>_xlfn.XLOOKUP($F1950,Main_OG!$D$1:$D$766,Main_OG!AL$1:AL$766,"")</f>
        <v>380126558</v>
      </c>
      <c r="AE1950" s="47">
        <f>_xlfn.XLOOKUP($F1950,Main_OG!$D$1:$D$766,Main_OG!AM$1:AM$766,"")</f>
        <v>5085220</v>
      </c>
      <c r="AF1950" s="48">
        <f>_xlfn.XLOOKUP($F1950,Main_OG!$D$1:$D$766,Main_OG!Z$1:Z$766,"")</f>
        <v>4.29</v>
      </c>
      <c r="AG1950" s="48">
        <f>_xlfn.XLOOKUP($F1950,Main_OG!$D$1:$D$766,Main_OG!AA$1:AA$766,"")</f>
        <v>3.68</v>
      </c>
      <c r="AH1950" s="48">
        <f>_xlfn.XLOOKUP($F1950,Main_OG!$D$1:$D$766,Main_OG!AB$1:AB$766,"")</f>
        <v>22.758921780738341</v>
      </c>
      <c r="AI1950" s="48">
        <f>_xlfn.XLOOKUP($F1950,Main_OG!$D$1:$D$766,Main_OG!AC$1:AC$766,"")</f>
        <v>4.88</v>
      </c>
      <c r="AJ1950" s="48">
        <f>_xlfn.XLOOKUP($F1950,Main_OG!$D$1:$D$766,Main_OG!AD$1:AD$766,"")</f>
        <v>0.7</v>
      </c>
    </row>
    <row r="1951" spans="2:36" x14ac:dyDescent="0.35">
      <c r="B1951" s="36" t="s">
        <v>3077</v>
      </c>
      <c r="C1951" s="45" t="s">
        <v>202</v>
      </c>
      <c r="D1951" s="45" t="s">
        <v>4478</v>
      </c>
      <c r="E1951" s="36" t="s">
        <v>3077</v>
      </c>
      <c r="F1951" s="36" t="str">
        <f t="shared" si="90"/>
        <v>2012_MA</v>
      </c>
      <c r="G1951" s="45">
        <v>2012</v>
      </c>
      <c r="H1951" s="45">
        <f>_xlfn.XLOOKUP(J1951,Main_OG!$B$1:$B$766,Main_OG!$O$1:$O$766,"")</f>
        <v>1</v>
      </c>
      <c r="I1951" s="45">
        <f>_xlfn.XLOOKUP(F1951,Main_OG!$D$1:$D$766,Main_OG!$J$1:$J$766,"")</f>
        <v>1</v>
      </c>
      <c r="J1951" s="45" t="s">
        <v>202</v>
      </c>
      <c r="K1951" s="45" t="str">
        <f t="shared" si="91"/>
        <v>NSTAR Electric Company_MA</v>
      </c>
      <c r="L1951" s="45" t="str">
        <f t="shared" si="92"/>
        <v>NSTAR Electric Company_MA</v>
      </c>
      <c r="M1951" s="45" t="s">
        <v>3083</v>
      </c>
      <c r="N1951" s="45">
        <v>0</v>
      </c>
      <c r="O1951" s="45">
        <v>106387</v>
      </c>
      <c r="P1951" s="45">
        <v>1793</v>
      </c>
      <c r="Q1951" s="45">
        <v>781310</v>
      </c>
      <c r="R1951" s="45">
        <v>0</v>
      </c>
      <c r="S1951" s="45">
        <v>2155051</v>
      </c>
      <c r="T1951" s="45">
        <v>1457745</v>
      </c>
      <c r="U1951" s="45">
        <v>5288255</v>
      </c>
      <c r="V1951" s="45">
        <v>0</v>
      </c>
      <c r="W1951" s="45">
        <v>15.79828</v>
      </c>
      <c r="X1951" s="45">
        <v>9.6551179999999999</v>
      </c>
      <c r="Y1951" s="45">
        <v>16.575448999999999</v>
      </c>
      <c r="Z1951" s="46">
        <v>483286.3</v>
      </c>
      <c r="AA1951" s="46">
        <v>72519.026467869175</v>
      </c>
      <c r="AB1951" s="47">
        <f>_xlfn.XLOOKUP($F1951,Main_OG!$D$1:$D$766,Main_OG!AJ$1:AJ$766,"")</f>
        <v>1918218</v>
      </c>
      <c r="AC1951" s="47">
        <f>_xlfn.XLOOKUP($F1951,Main_OG!$D$1:$D$766,Main_OG!AK$1:AK$766,"")</f>
        <v>607588</v>
      </c>
      <c r="AD1951" s="47">
        <f>_xlfn.XLOOKUP($F1951,Main_OG!$D$1:$D$766,Main_OG!AL$1:AL$766,"")</f>
        <v>368660362</v>
      </c>
      <c r="AE1951" s="47">
        <f>_xlfn.XLOOKUP($F1951,Main_OG!$D$1:$D$766,Main_OG!AM$1:AM$766,"")</f>
        <v>5859540</v>
      </c>
      <c r="AF1951" s="48">
        <f>_xlfn.XLOOKUP($F1951,Main_OG!$D$1:$D$766,Main_OG!Z$1:Z$766,"")</f>
        <v>3.04</v>
      </c>
      <c r="AG1951" s="48">
        <f>_xlfn.XLOOKUP($F1951,Main_OG!$D$1:$D$766,Main_OG!AA$1:AA$766,"")</f>
        <v>3.59</v>
      </c>
      <c r="AH1951" s="48">
        <f>_xlfn.XLOOKUP($F1951,Main_OG!$D$1:$D$766,Main_OG!AB$1:AB$766,"")</f>
        <v>23.45</v>
      </c>
      <c r="AI1951" s="48">
        <f>_xlfn.XLOOKUP($F1951,Main_OG!$D$1:$D$766,Main_OG!AC$1:AC$766,"")</f>
        <v>3.55</v>
      </c>
      <c r="AJ1951" s="48">
        <f>_xlfn.XLOOKUP($F1951,Main_OG!$D$1:$D$766,Main_OG!AD$1:AD$766,"")</f>
        <v>0.77</v>
      </c>
    </row>
    <row r="1952" spans="2:36" x14ac:dyDescent="0.35">
      <c r="B1952" s="36" t="s">
        <v>3077</v>
      </c>
      <c r="C1952" s="45" t="s">
        <v>202</v>
      </c>
      <c r="D1952" s="45" t="s">
        <v>4478</v>
      </c>
      <c r="E1952" s="36" t="s">
        <v>3077</v>
      </c>
      <c r="F1952" s="36" t="str">
        <f t="shared" si="90"/>
        <v>2013_MA</v>
      </c>
      <c r="G1952" s="45">
        <v>2013</v>
      </c>
      <c r="H1952" s="45">
        <f>_xlfn.XLOOKUP(J1952,Main_OG!$B$1:$B$766,Main_OG!$O$1:$O$766,"")</f>
        <v>1</v>
      </c>
      <c r="I1952" s="45">
        <f>_xlfn.XLOOKUP(F1952,Main_OG!$D$1:$D$766,Main_OG!$J$1:$J$766,"")</f>
        <v>1</v>
      </c>
      <c r="J1952" s="45" t="s">
        <v>202</v>
      </c>
      <c r="K1952" s="45" t="str">
        <f t="shared" si="91"/>
        <v>NSTAR Electric Company_MA</v>
      </c>
      <c r="L1952" s="45" t="str">
        <f t="shared" si="92"/>
        <v>NSTAR Electric Company_MA</v>
      </c>
      <c r="M1952" s="45" t="s">
        <v>3084</v>
      </c>
      <c r="N1952" s="45">
        <v>0</v>
      </c>
      <c r="O1952" s="45">
        <v>107808</v>
      </c>
      <c r="P1952" s="45">
        <v>1834</v>
      </c>
      <c r="Q1952" s="45">
        <v>764238</v>
      </c>
      <c r="R1952" s="45">
        <v>0</v>
      </c>
      <c r="S1952" s="45">
        <v>2168878</v>
      </c>
      <c r="T1952" s="45">
        <v>1122590</v>
      </c>
      <c r="U1952" s="45">
        <v>5230213</v>
      </c>
      <c r="V1952" s="45">
        <v>0</v>
      </c>
      <c r="W1952" s="45">
        <v>16.634499000000002</v>
      </c>
      <c r="X1952" s="45">
        <v>14.915686000000001</v>
      </c>
      <c r="Y1952" s="45">
        <v>17.582343000000002</v>
      </c>
      <c r="Z1952" s="46">
        <v>486991.8</v>
      </c>
      <c r="AA1952" s="46">
        <v>72521.272023681347</v>
      </c>
      <c r="AB1952" s="47">
        <f>_xlfn.XLOOKUP($F1952,Main_OG!$D$1:$D$766,Main_OG!AJ$1:AJ$766,"")</f>
        <v>3446590</v>
      </c>
      <c r="AC1952" s="47">
        <f>_xlfn.XLOOKUP($F1952,Main_OG!$D$1:$D$766,Main_OG!AK$1:AK$766,"")</f>
        <v>1425434.2000000002</v>
      </c>
      <c r="AD1952" s="47">
        <f>_xlfn.XLOOKUP($F1952,Main_OG!$D$1:$D$766,Main_OG!AL$1:AL$766,"")</f>
        <v>318872772</v>
      </c>
      <c r="AE1952" s="47">
        <f>_xlfn.XLOOKUP($F1952,Main_OG!$D$1:$D$766,Main_OG!AM$1:AM$766,"")</f>
        <v>4330643</v>
      </c>
      <c r="AF1952" s="48">
        <f>_xlfn.XLOOKUP($F1952,Main_OG!$D$1:$D$766,Main_OG!Z$1:Z$766,"")</f>
        <v>0</v>
      </c>
      <c r="AG1952" s="48">
        <f>_xlfn.XLOOKUP($F1952,Main_OG!$D$1:$D$766,Main_OG!AA$1:AA$766,"")</f>
        <v>4.21</v>
      </c>
      <c r="AH1952" s="48">
        <f>_xlfn.XLOOKUP($F1952,Main_OG!$D$1:$D$766,Main_OG!AB$1:AB$766,"")</f>
        <v>21.91</v>
      </c>
      <c r="AI1952" s="48">
        <f>_xlfn.XLOOKUP($F1952,Main_OG!$D$1:$D$766,Main_OG!AC$1:AC$766,"")</f>
        <v>4.4043332512284126</v>
      </c>
      <c r="AJ1952" s="48">
        <f>_xlfn.XLOOKUP($F1952,Main_OG!$D$1:$D$766,Main_OG!AD$1:AD$766,"")</f>
        <v>0.84</v>
      </c>
    </row>
    <row r="1953" spans="2:36" x14ac:dyDescent="0.35">
      <c r="B1953" s="36" t="s">
        <v>3077</v>
      </c>
      <c r="C1953" s="45" t="s">
        <v>202</v>
      </c>
      <c r="D1953" s="45" t="s">
        <v>4478</v>
      </c>
      <c r="E1953" s="36" t="s">
        <v>3077</v>
      </c>
      <c r="F1953" s="36" t="str">
        <f t="shared" si="90"/>
        <v>2014_MA</v>
      </c>
      <c r="G1953" s="45">
        <v>2014</v>
      </c>
      <c r="H1953" s="45">
        <f>_xlfn.XLOOKUP(J1953,Main_OG!$B$1:$B$766,Main_OG!$O$1:$O$766,"")</f>
        <v>1</v>
      </c>
      <c r="I1953" s="45">
        <f>_xlfn.XLOOKUP(F1953,Main_OG!$D$1:$D$766,Main_OG!$J$1:$J$766,"")</f>
        <v>1</v>
      </c>
      <c r="J1953" s="45" t="s">
        <v>202</v>
      </c>
      <c r="K1953" s="45" t="str">
        <f t="shared" si="91"/>
        <v>NSTAR Electric Company_MA</v>
      </c>
      <c r="L1953" s="45" t="str">
        <f t="shared" si="92"/>
        <v>NSTAR Electric Company_MA</v>
      </c>
      <c r="M1953" s="45" t="s">
        <v>3085</v>
      </c>
      <c r="N1953" s="45">
        <v>0</v>
      </c>
      <c r="O1953" s="45">
        <v>112265</v>
      </c>
      <c r="P1953" s="45">
        <v>1753</v>
      </c>
      <c r="Q1953" s="45">
        <v>765480</v>
      </c>
      <c r="R1953" s="45">
        <v>0</v>
      </c>
      <c r="S1953" s="45">
        <v>3531796</v>
      </c>
      <c r="T1953" s="45">
        <v>209195</v>
      </c>
      <c r="U1953" s="45">
        <v>5064032</v>
      </c>
      <c r="V1953" s="45">
        <v>0</v>
      </c>
      <c r="W1953" s="45">
        <v>15.951827</v>
      </c>
      <c r="X1953" s="45">
        <v>14.653791999999999</v>
      </c>
      <c r="Y1953" s="45">
        <v>18.888031999999999</v>
      </c>
      <c r="Z1953" s="46">
        <v>496250.9</v>
      </c>
      <c r="AA1953" s="46">
        <v>73357.114052847188</v>
      </c>
      <c r="AB1953" s="47">
        <f>_xlfn.XLOOKUP($F1953,Main_OG!$D$1:$D$766,Main_OG!AJ$1:AJ$766,"")</f>
        <v>2496632</v>
      </c>
      <c r="AC1953" s="47">
        <f>_xlfn.XLOOKUP($F1953,Main_OG!$D$1:$D$766,Main_OG!AK$1:AK$766,"")</f>
        <v>3292696</v>
      </c>
      <c r="AD1953" s="47">
        <f>_xlfn.XLOOKUP($F1953,Main_OG!$D$1:$D$766,Main_OG!AL$1:AL$766,"")</f>
        <v>280334916</v>
      </c>
      <c r="AE1953" s="47">
        <f>_xlfn.XLOOKUP($F1953,Main_OG!$D$1:$D$766,Main_OG!AM$1:AM$766,"")</f>
        <v>5769154</v>
      </c>
      <c r="AF1953" s="48">
        <f>_xlfn.XLOOKUP($F1953,Main_OG!$D$1:$D$766,Main_OG!Z$1:Z$766,"")</f>
        <v>0</v>
      </c>
      <c r="AG1953" s="48">
        <f>_xlfn.XLOOKUP($F1953,Main_OG!$D$1:$D$766,Main_OG!AA$1:AA$766,"")</f>
        <v>4.2699999999999996</v>
      </c>
      <c r="AH1953" s="48">
        <f>_xlfn.XLOOKUP($F1953,Main_OG!$D$1:$D$766,Main_OG!AB$1:AB$766,"")</f>
        <v>20.48845299552563</v>
      </c>
      <c r="AI1953" s="48">
        <f>_xlfn.XLOOKUP($F1953,Main_OG!$D$1:$D$766,Main_OG!AC$1:AC$766,"")</f>
        <v>4.9924248044436963</v>
      </c>
      <c r="AJ1953" s="48">
        <f>_xlfn.XLOOKUP($F1953,Main_OG!$D$1:$D$766,Main_OG!AD$1:AD$766,"")</f>
        <v>0.8</v>
      </c>
    </row>
    <row r="1954" spans="2:36" x14ac:dyDescent="0.35">
      <c r="B1954" s="36" t="s">
        <v>3077</v>
      </c>
      <c r="C1954" s="45" t="s">
        <v>202</v>
      </c>
      <c r="D1954" s="45" t="s">
        <v>4478</v>
      </c>
      <c r="E1954" s="36" t="s">
        <v>3077</v>
      </c>
      <c r="F1954" s="36" t="str">
        <f t="shared" si="90"/>
        <v>2015_MA</v>
      </c>
      <c r="G1954" s="45">
        <v>2015</v>
      </c>
      <c r="H1954" s="45">
        <f>_xlfn.XLOOKUP(J1954,Main_OG!$B$1:$B$766,Main_OG!$O$1:$O$766,"")</f>
        <v>1</v>
      </c>
      <c r="I1954" s="45">
        <f>_xlfn.XLOOKUP(F1954,Main_OG!$D$1:$D$766,Main_OG!$J$1:$J$766,"")</f>
        <v>2</v>
      </c>
      <c r="J1954" s="45" t="s">
        <v>202</v>
      </c>
      <c r="K1954" s="45" t="str">
        <f t="shared" si="91"/>
        <v>NSTAR Electric Company_MA</v>
      </c>
      <c r="L1954" s="45" t="str">
        <f t="shared" si="92"/>
        <v>NSTAR Electric Company_MA</v>
      </c>
      <c r="M1954" s="45" t="s">
        <v>3086</v>
      </c>
      <c r="N1954" s="45">
        <v>0</v>
      </c>
      <c r="O1954" s="45">
        <v>109348</v>
      </c>
      <c r="P1954" s="45">
        <v>797</v>
      </c>
      <c r="Q1954" s="45">
        <v>767403</v>
      </c>
      <c r="R1954" s="45">
        <v>0</v>
      </c>
      <c r="S1954" s="45">
        <v>2848529</v>
      </c>
      <c r="T1954" s="45">
        <v>154259</v>
      </c>
      <c r="U1954" s="45">
        <v>4756208</v>
      </c>
      <c r="V1954" s="45">
        <v>0</v>
      </c>
      <c r="W1954" s="45">
        <v>17.864933000000001</v>
      </c>
      <c r="X1954" s="45">
        <v>16.903973000000001</v>
      </c>
      <c r="Y1954" s="45">
        <v>21.131141</v>
      </c>
      <c r="Z1954" s="46">
        <v>514398.7</v>
      </c>
      <c r="AA1954" s="46">
        <v>75674.867347977575</v>
      </c>
      <c r="AB1954" s="47">
        <f>_xlfn.XLOOKUP($F1954,Main_OG!$D$1:$D$766,Main_OG!AJ$1:AJ$766,"")</f>
        <v>2017462</v>
      </c>
      <c r="AC1954" s="47">
        <f>_xlfn.XLOOKUP($F1954,Main_OG!$D$1:$D$766,Main_OG!AK$1:AK$766,"")</f>
        <v>2650180</v>
      </c>
      <c r="AD1954" s="47">
        <f>_xlfn.XLOOKUP($F1954,Main_OG!$D$1:$D$766,Main_OG!AL$1:AL$766,"")</f>
        <v>324102006</v>
      </c>
      <c r="AE1954" s="47">
        <f>_xlfn.XLOOKUP($F1954,Main_OG!$D$1:$D$766,Main_OG!AM$1:AM$766,"")</f>
        <v>4994806</v>
      </c>
      <c r="AF1954" s="48">
        <f>_xlfn.XLOOKUP($F1954,Main_OG!$D$1:$D$766,Main_OG!Z$1:Z$766,"")</f>
        <v>3.65</v>
      </c>
      <c r="AG1954" s="48">
        <f>_xlfn.XLOOKUP($F1954,Main_OG!$D$1:$D$766,Main_OG!AA$1:AA$766,"")</f>
        <v>3.47</v>
      </c>
      <c r="AH1954" s="48">
        <f>_xlfn.XLOOKUP($F1954,Main_OG!$D$1:$D$766,Main_OG!AB$1:AB$766,"")</f>
        <v>22</v>
      </c>
      <c r="AI1954" s="48">
        <f>_xlfn.XLOOKUP($F1954,Main_OG!$D$1:$D$766,Main_OG!AC$1:AC$766,"")</f>
        <v>4.21</v>
      </c>
      <c r="AJ1954" s="48">
        <f>_xlfn.XLOOKUP($F1954,Main_OG!$D$1:$D$766,Main_OG!AD$1:AD$766,"")</f>
        <v>0.71</v>
      </c>
    </row>
    <row r="1955" spans="2:36" x14ac:dyDescent="0.35">
      <c r="B1955" s="36" t="s">
        <v>3077</v>
      </c>
      <c r="C1955" s="45" t="s">
        <v>202</v>
      </c>
      <c r="D1955" s="45" t="s">
        <v>4478</v>
      </c>
      <c r="E1955" s="36" t="s">
        <v>3077</v>
      </c>
      <c r="F1955" s="36" t="str">
        <f t="shared" si="90"/>
        <v>2016_MA</v>
      </c>
      <c r="G1955" s="45">
        <v>2016</v>
      </c>
      <c r="H1955" s="45">
        <f>_xlfn.XLOOKUP(J1955,Main_OG!$B$1:$B$766,Main_OG!$O$1:$O$766,"")</f>
        <v>1</v>
      </c>
      <c r="I1955" s="45">
        <f>_xlfn.XLOOKUP(F1955,Main_OG!$D$1:$D$766,Main_OG!$J$1:$J$766,"")</f>
        <v>2</v>
      </c>
      <c r="J1955" s="45" t="s">
        <v>202</v>
      </c>
      <c r="K1955" s="45" t="str">
        <f t="shared" si="91"/>
        <v>NSTAR Electric Company_MA</v>
      </c>
      <c r="L1955" s="45" t="str">
        <f t="shared" si="92"/>
        <v>NSTAR Electric Company_MA</v>
      </c>
      <c r="M1955" s="45" t="s">
        <v>3087</v>
      </c>
      <c r="N1955" s="45">
        <v>0</v>
      </c>
      <c r="O1955" s="45">
        <v>89243</v>
      </c>
      <c r="P1955" s="45">
        <v>599</v>
      </c>
      <c r="Q1955" s="45">
        <v>629868</v>
      </c>
      <c r="R1955" s="45">
        <v>0</v>
      </c>
      <c r="S1955" s="45">
        <v>2381892</v>
      </c>
      <c r="T1955" s="45">
        <v>115298</v>
      </c>
      <c r="U1955" s="45">
        <v>3966354</v>
      </c>
      <c r="V1955" s="45">
        <v>0</v>
      </c>
      <c r="W1955" s="45">
        <v>17.721681</v>
      </c>
      <c r="X1955" s="45">
        <v>14.529306999999999</v>
      </c>
      <c r="Y1955" s="45">
        <v>20.183297</v>
      </c>
      <c r="Z1955" s="46">
        <v>521662.8</v>
      </c>
      <c r="AA1955" s="46">
        <v>76408.584384996662</v>
      </c>
      <c r="AB1955" s="47">
        <f>_xlfn.XLOOKUP($F1955,Main_OG!$D$1:$D$766,Main_OG!AJ$1:AJ$766,"")</f>
        <v>1814058</v>
      </c>
      <c r="AC1955" s="47">
        <f>_xlfn.XLOOKUP($F1955,Main_OG!$D$1:$D$766,Main_OG!AK$1:AK$766,"")</f>
        <v>1195938</v>
      </c>
      <c r="AD1955" s="47">
        <f>_xlfn.XLOOKUP($F1955,Main_OG!$D$1:$D$766,Main_OG!AL$1:AL$766,"")</f>
        <v>312263028</v>
      </c>
      <c r="AE1955" s="47">
        <f>_xlfn.XLOOKUP($F1955,Main_OG!$D$1:$D$766,Main_OG!AM$1:AM$766,"")</f>
        <v>5414318</v>
      </c>
      <c r="AF1955" s="48">
        <f>_xlfn.XLOOKUP($F1955,Main_OG!$D$1:$D$766,Main_OG!Z$1:Z$766,"")</f>
        <v>0</v>
      </c>
      <c r="AG1955" s="48">
        <f>_xlfn.XLOOKUP($F1955,Main_OG!$D$1:$D$766,Main_OG!AA$1:AA$766,"")</f>
        <v>2.2143440282408582</v>
      </c>
      <c r="AH1955" s="48">
        <f>_xlfn.XLOOKUP($F1955,Main_OG!$D$1:$D$766,Main_OG!AB$1:AB$766,"")</f>
        <v>9.64</v>
      </c>
      <c r="AI1955" s="48">
        <f>_xlfn.XLOOKUP($F1955,Main_OG!$D$1:$D$766,Main_OG!AC$1:AC$766,"")</f>
        <v>3.2924726584307722</v>
      </c>
      <c r="AJ1955" s="48">
        <f>_xlfn.XLOOKUP($F1955,Main_OG!$D$1:$D$766,Main_OG!AD$1:AD$766,"")</f>
        <v>0.65636700530415037</v>
      </c>
    </row>
    <row r="1956" spans="2:36" x14ac:dyDescent="0.35">
      <c r="B1956" s="36" t="s">
        <v>3077</v>
      </c>
      <c r="C1956" s="45" t="s">
        <v>202</v>
      </c>
      <c r="D1956" s="45" t="s">
        <v>4478</v>
      </c>
      <c r="E1956" s="36" t="s">
        <v>3077</v>
      </c>
      <c r="F1956" s="36" t="str">
        <f t="shared" si="90"/>
        <v>2017_MA</v>
      </c>
      <c r="G1956" s="45">
        <v>2017</v>
      </c>
      <c r="H1956" s="45">
        <f>_xlfn.XLOOKUP(J1956,Main_OG!$B$1:$B$766,Main_OG!$O$1:$O$766,"")</f>
        <v>1</v>
      </c>
      <c r="I1956" s="45">
        <f>_xlfn.XLOOKUP(F1956,Main_OG!$D$1:$D$766,Main_OG!$J$1:$J$766,"")</f>
        <v>2</v>
      </c>
      <c r="J1956" s="45" t="s">
        <v>202</v>
      </c>
      <c r="K1956" s="45" t="str">
        <f t="shared" si="91"/>
        <v>NSTAR Electric Company_MA</v>
      </c>
      <c r="L1956" s="45" t="str">
        <f t="shared" si="92"/>
        <v>NSTAR Electric Company_MA</v>
      </c>
      <c r="M1956" s="45" t="s">
        <v>3088</v>
      </c>
      <c r="N1956" s="45">
        <v>0</v>
      </c>
      <c r="O1956" s="45">
        <v>82538</v>
      </c>
      <c r="P1956" s="45">
        <v>493</v>
      </c>
      <c r="Q1956" s="45">
        <v>618193</v>
      </c>
      <c r="R1956" s="45">
        <v>0</v>
      </c>
      <c r="S1956" s="45">
        <v>2183497</v>
      </c>
      <c r="T1956" s="45">
        <v>119679</v>
      </c>
      <c r="U1956" s="45">
        <v>3515566</v>
      </c>
      <c r="V1956" s="45">
        <v>0</v>
      </c>
      <c r="W1956" s="45">
        <v>16.987749000000001</v>
      </c>
      <c r="X1956" s="45">
        <v>15.88165</v>
      </c>
      <c r="Y1956" s="45">
        <v>21.032488000000001</v>
      </c>
      <c r="Z1956" s="46">
        <v>530129.4</v>
      </c>
      <c r="AA1956" s="46">
        <v>77238.255366019963</v>
      </c>
      <c r="AB1956" s="47">
        <f>_xlfn.XLOOKUP($F1956,Main_OG!$D$1:$D$766,Main_OG!AJ$1:AJ$766,"")</f>
        <v>1117840</v>
      </c>
      <c r="AC1956" s="47">
        <f>_xlfn.XLOOKUP($F1956,Main_OG!$D$1:$D$766,Main_OG!AK$1:AK$766,"")</f>
        <v>958826</v>
      </c>
      <c r="AD1956" s="47">
        <f>_xlfn.XLOOKUP($F1956,Main_OG!$D$1:$D$766,Main_OG!AL$1:AL$766,"")</f>
        <v>321468298</v>
      </c>
      <c r="AE1956" s="47">
        <f>_xlfn.XLOOKUP($F1956,Main_OG!$D$1:$D$766,Main_OG!AM$1:AM$766,"")</f>
        <v>5047170</v>
      </c>
      <c r="AF1956" s="48">
        <f>_xlfn.XLOOKUP($F1956,Main_OG!$D$1:$D$766,Main_OG!Z$1:Z$766,"")</f>
        <v>3.06</v>
      </c>
      <c r="AG1956" s="48">
        <f>_xlfn.XLOOKUP($F1956,Main_OG!$D$1:$D$766,Main_OG!AA$1:AA$766,"")</f>
        <v>2.1875855044172008</v>
      </c>
      <c r="AH1956" s="48">
        <f>_xlfn.XLOOKUP($F1956,Main_OG!$D$1:$D$766,Main_OG!AB$1:AB$766,"")</f>
        <v>14.55</v>
      </c>
      <c r="AI1956" s="48">
        <f>_xlfn.XLOOKUP($F1956,Main_OG!$D$1:$D$766,Main_OG!AC$1:AC$766,"")</f>
        <v>3.7243523928232452</v>
      </c>
      <c r="AJ1956" s="48">
        <f>_xlfn.XLOOKUP($F1956,Main_OG!$D$1:$D$766,Main_OG!AD$1:AD$766,"")</f>
        <v>0.76</v>
      </c>
    </row>
    <row r="1957" spans="2:36" x14ac:dyDescent="0.35">
      <c r="B1957" s="36" t="s">
        <v>3077</v>
      </c>
      <c r="C1957" s="45" t="s">
        <v>202</v>
      </c>
      <c r="D1957" s="45" t="s">
        <v>4478</v>
      </c>
      <c r="E1957" s="36" t="s">
        <v>3077</v>
      </c>
      <c r="F1957" s="36" t="str">
        <f t="shared" si="90"/>
        <v>2018_MA</v>
      </c>
      <c r="G1957" s="45">
        <v>2018</v>
      </c>
      <c r="H1957" s="45">
        <f>_xlfn.XLOOKUP(J1957,Main_OG!$B$1:$B$766,Main_OG!$O$1:$O$766,"")</f>
        <v>1</v>
      </c>
      <c r="I1957" s="45">
        <f>_xlfn.XLOOKUP(F1957,Main_OG!$D$1:$D$766,Main_OG!$J$1:$J$766,"")</f>
        <v>2</v>
      </c>
      <c r="J1957" s="45" t="s">
        <v>202</v>
      </c>
      <c r="K1957" s="45" t="str">
        <f t="shared" si="91"/>
        <v>NSTAR Electric Company_MA</v>
      </c>
      <c r="L1957" s="45" t="str">
        <f t="shared" si="92"/>
        <v>NSTAR Electric Company_MA</v>
      </c>
      <c r="M1957" s="45" t="s">
        <v>3089</v>
      </c>
      <c r="N1957" s="45">
        <v>0</v>
      </c>
      <c r="O1957" s="45">
        <v>76173</v>
      </c>
      <c r="P1957" s="45">
        <v>827</v>
      </c>
      <c r="Q1957" s="45">
        <v>620731</v>
      </c>
      <c r="R1957" s="45">
        <v>0</v>
      </c>
      <c r="S1957" s="45">
        <v>2269434</v>
      </c>
      <c r="T1957" s="45">
        <v>139113</v>
      </c>
      <c r="U1957" s="45">
        <v>4040145</v>
      </c>
      <c r="V1957" s="45">
        <v>0</v>
      </c>
      <c r="W1957" s="45">
        <v>23.592313999999998</v>
      </c>
      <c r="X1957" s="45">
        <v>19.044229999999999</v>
      </c>
      <c r="Y1957" s="45">
        <v>23.061623000000001</v>
      </c>
      <c r="Z1957" s="46">
        <v>549262.1</v>
      </c>
      <c r="AA1957" s="46">
        <v>79768.288574034377</v>
      </c>
      <c r="AB1957" s="47">
        <f>_xlfn.XLOOKUP($F1957,Main_OG!$D$1:$D$766,Main_OG!AJ$1:AJ$766,"")</f>
        <v>0</v>
      </c>
      <c r="AC1957" s="47">
        <f>_xlfn.XLOOKUP($F1957,Main_OG!$D$1:$D$766,Main_OG!AK$1:AK$766,"")</f>
        <v>1534846</v>
      </c>
      <c r="AD1957" s="47">
        <f>_xlfn.XLOOKUP($F1957,Main_OG!$D$1:$D$766,Main_OG!AL$1:AL$766,"")</f>
        <v>266525308</v>
      </c>
      <c r="AE1957" s="47">
        <f>_xlfn.XLOOKUP($F1957,Main_OG!$D$1:$D$766,Main_OG!AM$1:AM$766,"")</f>
        <v>4441563</v>
      </c>
      <c r="AF1957" s="48">
        <f>_xlfn.XLOOKUP($F1957,Main_OG!$D$1:$D$766,Main_OG!Z$1:Z$766,"")</f>
        <v>0</v>
      </c>
      <c r="AG1957" s="48">
        <f>_xlfn.XLOOKUP($F1957,Main_OG!$D$1:$D$766,Main_OG!AA$1:AA$766,"")</f>
        <v>2.1875855044172008</v>
      </c>
      <c r="AH1957" s="48">
        <f>_xlfn.XLOOKUP($F1957,Main_OG!$D$1:$D$766,Main_OG!AB$1:AB$766,"")</f>
        <v>16.010000000000002</v>
      </c>
      <c r="AI1957" s="48">
        <f>_xlfn.XLOOKUP($F1957,Main_OG!$D$1:$D$766,Main_OG!AC$1:AC$766,"")</f>
        <v>3.8713752811270652</v>
      </c>
      <c r="AJ1957" s="48">
        <f>_xlfn.XLOOKUP($F1957,Main_OG!$D$1:$D$766,Main_OG!AD$1:AD$766,"")</f>
        <v>0.75</v>
      </c>
    </row>
    <row r="1958" spans="2:36" x14ac:dyDescent="0.35">
      <c r="B1958" s="36" t="s">
        <v>3077</v>
      </c>
      <c r="C1958" s="45" t="s">
        <v>202</v>
      </c>
      <c r="D1958" s="45" t="s">
        <v>4478</v>
      </c>
      <c r="E1958" s="36" t="s">
        <v>3077</v>
      </c>
      <c r="F1958" s="36" t="str">
        <f t="shared" si="90"/>
        <v>2019_MA</v>
      </c>
      <c r="G1958" s="45">
        <v>2019</v>
      </c>
      <c r="H1958" s="45">
        <f>_xlfn.XLOOKUP(J1958,Main_OG!$B$1:$B$766,Main_OG!$O$1:$O$766,"")</f>
        <v>1</v>
      </c>
      <c r="I1958" s="45">
        <f>_xlfn.XLOOKUP(F1958,Main_OG!$D$1:$D$766,Main_OG!$J$1:$J$766,"")</f>
        <v>2</v>
      </c>
      <c r="J1958" s="45" t="s">
        <v>202</v>
      </c>
      <c r="K1958" s="45" t="str">
        <f t="shared" si="91"/>
        <v>NSTAR Electric Company_MA</v>
      </c>
      <c r="L1958" s="45" t="str">
        <f t="shared" si="92"/>
        <v>NSTAR Electric Company_MA</v>
      </c>
      <c r="M1958" s="45" t="s">
        <v>3090</v>
      </c>
      <c r="N1958" s="45">
        <v>0</v>
      </c>
      <c r="O1958" s="45">
        <v>74812</v>
      </c>
      <c r="P1958" s="45">
        <v>770</v>
      </c>
      <c r="Q1958" s="45">
        <v>620676</v>
      </c>
      <c r="R1958" s="45">
        <v>0</v>
      </c>
      <c r="S1958" s="45">
        <v>2487852</v>
      </c>
      <c r="T1958" s="45">
        <v>135319</v>
      </c>
      <c r="U1958" s="45">
        <v>3872821</v>
      </c>
      <c r="V1958" s="45">
        <v>0</v>
      </c>
      <c r="W1958" s="45">
        <v>21.965294</v>
      </c>
      <c r="X1958" s="45">
        <v>19.981673000000001</v>
      </c>
      <c r="Y1958" s="45">
        <v>22.528048999999999</v>
      </c>
      <c r="Z1958" s="46">
        <v>566706.19999999995</v>
      </c>
      <c r="AA1958" s="46">
        <v>82192.286656640877</v>
      </c>
      <c r="AB1958" s="47">
        <f>_xlfn.XLOOKUP($F1958,Main_OG!$D$1:$D$766,Main_OG!AJ$1:AJ$766,"")</f>
        <v>0</v>
      </c>
      <c r="AC1958" s="47">
        <f>_xlfn.XLOOKUP($F1958,Main_OG!$D$1:$D$766,Main_OG!AK$1:AK$766,"")</f>
        <v>380668</v>
      </c>
      <c r="AD1958" s="47">
        <f>_xlfn.XLOOKUP($F1958,Main_OG!$D$1:$D$766,Main_OG!AL$1:AL$766,"")</f>
        <v>223207060</v>
      </c>
      <c r="AE1958" s="47">
        <f>_xlfn.XLOOKUP($F1958,Main_OG!$D$1:$D$766,Main_OG!AM$1:AM$766,"")</f>
        <v>2177204</v>
      </c>
      <c r="AF1958" s="48">
        <f>_xlfn.XLOOKUP($F1958,Main_OG!$D$1:$D$766,Main_OG!Z$1:Z$766,"")</f>
        <v>0</v>
      </c>
      <c r="AG1958" s="48">
        <f>_xlfn.XLOOKUP($F1958,Main_OG!$D$1:$D$766,Main_OG!AA$1:AA$766,"")</f>
        <v>2.176146746141439</v>
      </c>
      <c r="AH1958" s="48">
        <f>_xlfn.XLOOKUP($F1958,Main_OG!$D$1:$D$766,Main_OG!AB$1:AB$766,"")</f>
        <v>16.155101142605361</v>
      </c>
      <c r="AI1958" s="48">
        <f>_xlfn.XLOOKUP($F1958,Main_OG!$D$1:$D$766,Main_OG!AC$1:AC$766,"")</f>
        <v>3.3292283805067271</v>
      </c>
      <c r="AJ1958" s="48">
        <f>_xlfn.XLOOKUP($F1958,Main_OG!$D$1:$D$766,Main_OG!AD$1:AD$766,"")</f>
        <v>0.60296766622862785</v>
      </c>
    </row>
    <row r="1959" spans="2:36" x14ac:dyDescent="0.35">
      <c r="B1959" s="36" t="s">
        <v>3077</v>
      </c>
      <c r="C1959" s="45" t="s">
        <v>202</v>
      </c>
      <c r="D1959" s="45" t="s">
        <v>4478</v>
      </c>
      <c r="E1959" s="36" t="s">
        <v>3077</v>
      </c>
      <c r="F1959" s="36" t="str">
        <f t="shared" si="90"/>
        <v>2020_MA</v>
      </c>
      <c r="G1959" s="45">
        <v>2020</v>
      </c>
      <c r="H1959" s="45">
        <f>_xlfn.XLOOKUP(J1959,Main_OG!$B$1:$B$766,Main_OG!$O$1:$O$766,"")</f>
        <v>1</v>
      </c>
      <c r="I1959" s="45">
        <f>_xlfn.XLOOKUP(F1959,Main_OG!$D$1:$D$766,Main_OG!$J$1:$J$766,"")</f>
        <v>2</v>
      </c>
      <c r="J1959" s="45" t="s">
        <v>202</v>
      </c>
      <c r="K1959" s="45" t="str">
        <f t="shared" si="91"/>
        <v>NSTAR Electric Company_MA</v>
      </c>
      <c r="L1959" s="45" t="str">
        <f t="shared" si="92"/>
        <v>NSTAR Electric Company_MA</v>
      </c>
      <c r="M1959" s="45" t="s">
        <v>3091</v>
      </c>
      <c r="N1959" s="45">
        <v>0</v>
      </c>
      <c r="O1959" s="45">
        <v>69149</v>
      </c>
      <c r="P1959" s="45">
        <v>771</v>
      </c>
      <c r="Q1959" s="45">
        <v>0</v>
      </c>
      <c r="R1959" s="45">
        <v>0</v>
      </c>
      <c r="S1959" s="45">
        <v>1832727</v>
      </c>
      <c r="T1959" s="45">
        <v>91086</v>
      </c>
      <c r="U1959" s="45">
        <v>0</v>
      </c>
      <c r="V1959" s="45">
        <v>0</v>
      </c>
      <c r="W1959" s="45">
        <v>18.33661</v>
      </c>
      <c r="X1959" s="45">
        <v>22.572075000000002</v>
      </c>
      <c r="Y1959" s="45">
        <v>0</v>
      </c>
      <c r="Z1959" s="46">
        <v>556196.4</v>
      </c>
      <c r="AA1959" s="46">
        <v>80630.189460426584</v>
      </c>
      <c r="AB1959" s="47">
        <f>_xlfn.XLOOKUP($F1959,Main_OG!$D$1:$D$766,Main_OG!AJ$1:AJ$766,"")</f>
        <v>0</v>
      </c>
      <c r="AC1959" s="47">
        <f>_xlfn.XLOOKUP($F1959,Main_OG!$D$1:$D$766,Main_OG!AK$1:AK$766,"")</f>
        <v>167902</v>
      </c>
      <c r="AD1959" s="47">
        <f>_xlfn.XLOOKUP($F1959,Main_OG!$D$1:$D$766,Main_OG!AL$1:AL$766,"")</f>
        <v>206970346</v>
      </c>
      <c r="AE1959" s="47">
        <f>_xlfn.XLOOKUP($F1959,Main_OG!$D$1:$D$766,Main_OG!AM$1:AM$766,"")</f>
        <v>0</v>
      </c>
      <c r="AF1959" s="48">
        <f>_xlfn.XLOOKUP($F1959,Main_OG!$D$1:$D$766,Main_OG!Z$1:Z$766,"")</f>
        <v>0</v>
      </c>
      <c r="AG1959" s="48">
        <f>_xlfn.XLOOKUP($F1959,Main_OG!$D$1:$D$766,Main_OG!AA$1:AA$766,"")</f>
        <v>2.127327759928813</v>
      </c>
      <c r="AH1959" s="48">
        <f>_xlfn.XLOOKUP($F1959,Main_OG!$D$1:$D$766,Main_OG!AB$1:AB$766,"")</f>
        <v>12.535325193609101</v>
      </c>
      <c r="AI1959" s="48">
        <f>_xlfn.XLOOKUP($F1959,Main_OG!$D$1:$D$766,Main_OG!AC$1:AC$766,"")</f>
        <v>2.8422150630003218</v>
      </c>
      <c r="AJ1959" s="48">
        <f>_xlfn.XLOOKUP($F1959,Main_OG!$D$1:$D$766,Main_OG!AD$1:AD$766,"")</f>
        <v>0.5848556097000881</v>
      </c>
    </row>
    <row r="1960" spans="2:36" x14ac:dyDescent="0.35">
      <c r="B1960" s="36" t="s">
        <v>3092</v>
      </c>
      <c r="C1960" s="45" t="s">
        <v>158</v>
      </c>
      <c r="D1960" s="45" t="s">
        <v>4479</v>
      </c>
      <c r="E1960" s="36" t="s">
        <v>3092</v>
      </c>
      <c r="F1960" s="36" t="str">
        <f t="shared" si="90"/>
        <v>2006_OH</v>
      </c>
      <c r="G1960" s="45">
        <v>2006</v>
      </c>
      <c r="H1960" s="45">
        <f>_xlfn.XLOOKUP(J1960,Main_OG!$B$1:$B$766,Main_OG!$O$1:$O$766,"")</f>
        <v>1</v>
      </c>
      <c r="I1960" s="45">
        <f>_xlfn.XLOOKUP(F1960,Main_OG!$D$1:$D$766,Main_OG!$J$1:$J$766,"")</f>
        <v>0</v>
      </c>
      <c r="J1960" s="45" t="s">
        <v>158</v>
      </c>
      <c r="K1960" s="45" t="str">
        <f t="shared" si="91"/>
        <v>Ohio Edison Co_OH</v>
      </c>
      <c r="L1960" s="45" t="str">
        <f t="shared" si="92"/>
        <v>Ohio Edison Co_OH</v>
      </c>
      <c r="M1960" s="45" t="s">
        <v>3093</v>
      </c>
      <c r="N1960" s="45">
        <v>0</v>
      </c>
      <c r="O1960" s="45">
        <v>89843</v>
      </c>
      <c r="P1960" s="45">
        <v>782</v>
      </c>
      <c r="Q1960" s="45">
        <v>761415</v>
      </c>
      <c r="R1960" s="45">
        <v>0</v>
      </c>
      <c r="S1960" s="45">
        <v>536458</v>
      </c>
      <c r="T1960" s="45">
        <v>452006</v>
      </c>
      <c r="U1960" s="45">
        <v>770042</v>
      </c>
      <c r="V1960" s="45">
        <v>0</v>
      </c>
      <c r="W1960" s="45">
        <v>10.06274089630495</v>
      </c>
      <c r="X1960" s="45">
        <v>5.9528981866422166</v>
      </c>
      <c r="Y1960" s="45">
        <v>10.478183231113119</v>
      </c>
      <c r="Z1960" s="46">
        <v>582637.6</v>
      </c>
      <c r="AA1960" s="46">
        <v>50747.042146156506</v>
      </c>
      <c r="AB1960" s="47">
        <f>_xlfn.XLOOKUP($F1960,Main_OG!$D$1:$D$766,Main_OG!AJ$1:AJ$766,"")</f>
        <v>117482419.64</v>
      </c>
      <c r="AC1960" s="47">
        <f>_xlfn.XLOOKUP($F1960,Main_OG!$D$1:$D$766,Main_OG!AK$1:AK$766,"")</f>
        <v>4871324.0599999996</v>
      </c>
      <c r="AD1960" s="47">
        <f>_xlfn.XLOOKUP($F1960,Main_OG!$D$1:$D$766,Main_OG!AL$1:AL$766,"")</f>
        <v>41503427.560000002</v>
      </c>
      <c r="AE1960" s="47">
        <f>_xlfn.XLOOKUP($F1960,Main_OG!$D$1:$D$766,Main_OG!AM$1:AM$766,"")</f>
        <v>16846939</v>
      </c>
      <c r="AF1960" s="48">
        <f>_xlfn.XLOOKUP($F1960,Main_OG!$D$1:$D$766,Main_OG!Z$1:Z$766,"")</f>
        <v>0</v>
      </c>
      <c r="AG1960" s="48">
        <f>_xlfn.XLOOKUP($F1960,Main_OG!$D$1:$D$766,Main_OG!AA$1:AA$766,"")</f>
        <v>2.2465548173415608</v>
      </c>
      <c r="AH1960" s="48">
        <f>_xlfn.XLOOKUP($F1960,Main_OG!$D$1:$D$766,Main_OG!AB$1:AB$766,"")</f>
        <v>11.72</v>
      </c>
      <c r="AI1960" s="48">
        <f>_xlfn.XLOOKUP($F1960,Main_OG!$D$1:$D$766,Main_OG!AC$1:AC$766,"")</f>
        <v>7.1610124069250478</v>
      </c>
      <c r="AJ1960" s="48">
        <f>_xlfn.XLOOKUP($F1960,Main_OG!$D$1:$D$766,Main_OG!AD$1:AD$766,"")</f>
        <v>0.39</v>
      </c>
    </row>
    <row r="1961" spans="2:36" x14ac:dyDescent="0.35">
      <c r="B1961" s="36" t="s">
        <v>3092</v>
      </c>
      <c r="C1961" s="45" t="s">
        <v>158</v>
      </c>
      <c r="D1961" s="45" t="s">
        <v>4479</v>
      </c>
      <c r="E1961" s="36" t="s">
        <v>3092</v>
      </c>
      <c r="F1961" s="36" t="str">
        <f t="shared" si="90"/>
        <v>2007_OH</v>
      </c>
      <c r="G1961" s="45">
        <v>2007</v>
      </c>
      <c r="H1961" s="45">
        <f>_xlfn.XLOOKUP(J1961,Main_OG!$B$1:$B$766,Main_OG!$O$1:$O$766,"")</f>
        <v>1</v>
      </c>
      <c r="I1961" s="45">
        <f>_xlfn.XLOOKUP(F1961,Main_OG!$D$1:$D$766,Main_OG!$J$1:$J$766,"")</f>
        <v>0</v>
      </c>
      <c r="J1961" s="45" t="s">
        <v>158</v>
      </c>
      <c r="K1961" s="45" t="str">
        <f t="shared" si="91"/>
        <v>Ohio Edison Co_OH</v>
      </c>
      <c r="L1961" s="45" t="str">
        <f t="shared" si="92"/>
        <v>Ohio Edison Co_OH</v>
      </c>
      <c r="M1961" s="45" t="s">
        <v>3094</v>
      </c>
      <c r="N1961" s="45">
        <v>0</v>
      </c>
      <c r="O1961" s="45">
        <v>91745</v>
      </c>
      <c r="P1961" s="45">
        <v>780</v>
      </c>
      <c r="Q1961" s="45">
        <v>763181</v>
      </c>
      <c r="R1961" s="45">
        <v>0</v>
      </c>
      <c r="S1961" s="45">
        <v>586467</v>
      </c>
      <c r="T1961" s="45">
        <v>473225</v>
      </c>
      <c r="U1961" s="45">
        <v>832545</v>
      </c>
      <c r="V1961" s="45">
        <v>0</v>
      </c>
      <c r="W1961" s="45">
        <v>10.18</v>
      </c>
      <c r="X1961" s="45">
        <v>6.17</v>
      </c>
      <c r="Y1961" s="45">
        <v>10.51</v>
      </c>
      <c r="Z1961" s="46">
        <v>585403</v>
      </c>
      <c r="AA1961" s="46">
        <v>50902.537183704175</v>
      </c>
      <c r="AB1961" s="47">
        <f>_xlfn.XLOOKUP($F1961,Main_OG!$D$1:$D$766,Main_OG!AJ$1:AJ$766,"")</f>
        <v>119092072</v>
      </c>
      <c r="AC1961" s="47">
        <f>_xlfn.XLOOKUP($F1961,Main_OG!$D$1:$D$766,Main_OG!AK$1:AK$766,"")</f>
        <v>4197256</v>
      </c>
      <c r="AD1961" s="47">
        <f>_xlfn.XLOOKUP($F1961,Main_OG!$D$1:$D$766,Main_OG!AL$1:AL$766,"")</f>
        <v>69748288</v>
      </c>
      <c r="AE1961" s="47">
        <f>_xlfn.XLOOKUP($F1961,Main_OG!$D$1:$D$766,Main_OG!AM$1:AM$766,"")</f>
        <v>15764049</v>
      </c>
      <c r="AF1961" s="48">
        <f>_xlfn.XLOOKUP($F1961,Main_OG!$D$1:$D$766,Main_OG!Z$1:Z$766,"")</f>
        <v>0</v>
      </c>
      <c r="AG1961" s="48">
        <f>_xlfn.XLOOKUP($F1961,Main_OG!$D$1:$D$766,Main_OG!AA$1:AA$766,"")</f>
        <v>2.2465548173415608</v>
      </c>
      <c r="AH1961" s="48">
        <f>_xlfn.XLOOKUP($F1961,Main_OG!$D$1:$D$766,Main_OG!AB$1:AB$766,"")</f>
        <v>16.16</v>
      </c>
      <c r="AI1961" s="48">
        <f>_xlfn.XLOOKUP($F1961,Main_OG!$D$1:$D$766,Main_OG!AC$1:AC$766,"")</f>
        <v>7.3815467393807772</v>
      </c>
      <c r="AJ1961" s="48">
        <f>_xlfn.XLOOKUP($F1961,Main_OG!$D$1:$D$766,Main_OG!AD$1:AD$766,"")</f>
        <v>0.41</v>
      </c>
    </row>
    <row r="1962" spans="2:36" x14ac:dyDescent="0.35">
      <c r="B1962" s="36" t="s">
        <v>3092</v>
      </c>
      <c r="C1962" s="45" t="s">
        <v>158</v>
      </c>
      <c r="D1962" s="45" t="s">
        <v>4479</v>
      </c>
      <c r="E1962" s="36" t="s">
        <v>3092</v>
      </c>
      <c r="F1962" s="36" t="str">
        <f t="shared" si="90"/>
        <v>2008_OH</v>
      </c>
      <c r="G1962" s="45">
        <v>2008</v>
      </c>
      <c r="H1962" s="45">
        <f>_xlfn.XLOOKUP(J1962,Main_OG!$B$1:$B$766,Main_OG!$O$1:$O$766,"")</f>
        <v>1</v>
      </c>
      <c r="I1962" s="45">
        <f>_xlfn.XLOOKUP(F1962,Main_OG!$D$1:$D$766,Main_OG!$J$1:$J$766,"")</f>
        <v>0</v>
      </c>
      <c r="J1962" s="45" t="s">
        <v>158</v>
      </c>
      <c r="K1962" s="45" t="str">
        <f t="shared" si="91"/>
        <v>Ohio Edison Co_OH</v>
      </c>
      <c r="L1962" s="45" t="str">
        <f t="shared" si="92"/>
        <v>Ohio Edison Co_OH</v>
      </c>
      <c r="M1962" s="45" t="s">
        <v>3095</v>
      </c>
      <c r="N1962" s="45">
        <v>0</v>
      </c>
      <c r="O1962" s="45">
        <v>94978</v>
      </c>
      <c r="P1962" s="45">
        <v>783</v>
      </c>
      <c r="Q1962" s="45">
        <v>776457</v>
      </c>
      <c r="R1962" s="45">
        <v>0</v>
      </c>
      <c r="S1962" s="45">
        <v>5794817</v>
      </c>
      <c r="T1962" s="45">
        <v>7333732</v>
      </c>
      <c r="U1962" s="45">
        <v>7911640</v>
      </c>
      <c r="V1962" s="45">
        <v>0</v>
      </c>
      <c r="W1962" s="45">
        <v>10.86</v>
      </c>
      <c r="X1962" s="45">
        <v>6.85</v>
      </c>
      <c r="Y1962" s="45">
        <v>11.12</v>
      </c>
      <c r="Z1962" s="46">
        <v>580389</v>
      </c>
      <c r="AA1962" s="46">
        <v>50401.154420201623</v>
      </c>
      <c r="AB1962" s="47">
        <f>_xlfn.XLOOKUP($F1962,Main_OG!$D$1:$D$766,Main_OG!AJ$1:AJ$766,"")</f>
        <v>118100658</v>
      </c>
      <c r="AC1962" s="47">
        <f>_xlfn.XLOOKUP($F1962,Main_OG!$D$1:$D$766,Main_OG!AK$1:AK$766,"")</f>
        <v>4989790</v>
      </c>
      <c r="AD1962" s="47">
        <f>_xlfn.XLOOKUP($F1962,Main_OG!$D$1:$D$766,Main_OG!AL$1:AL$766,"")</f>
        <v>42520684</v>
      </c>
      <c r="AE1962" s="47">
        <f>_xlfn.XLOOKUP($F1962,Main_OG!$D$1:$D$766,Main_OG!AM$1:AM$766,"")</f>
        <v>17513878</v>
      </c>
      <c r="AF1962" s="48">
        <f>_xlfn.XLOOKUP($F1962,Main_OG!$D$1:$D$766,Main_OG!Z$1:Z$766,"")</f>
        <v>0</v>
      </c>
      <c r="AG1962" s="48">
        <f>_xlfn.XLOOKUP($F1962,Main_OG!$D$1:$D$766,Main_OG!AA$1:AA$766,"")</f>
        <v>2.2204719344600159</v>
      </c>
      <c r="AH1962" s="48">
        <f>_xlfn.XLOOKUP($F1962,Main_OG!$D$1:$D$766,Main_OG!AB$1:AB$766,"")</f>
        <v>20.65</v>
      </c>
      <c r="AI1962" s="48">
        <f>_xlfn.XLOOKUP($F1962,Main_OG!$D$1:$D$766,Main_OG!AC$1:AC$766,"")</f>
        <v>9.1182546074696553</v>
      </c>
      <c r="AJ1962" s="48">
        <f>_xlfn.XLOOKUP($F1962,Main_OG!$D$1:$D$766,Main_OG!AD$1:AD$766,"")</f>
        <v>0.48</v>
      </c>
    </row>
    <row r="1963" spans="2:36" x14ac:dyDescent="0.35">
      <c r="B1963" s="36" t="s">
        <v>3092</v>
      </c>
      <c r="C1963" s="45" t="s">
        <v>158</v>
      </c>
      <c r="D1963" s="45" t="s">
        <v>4479</v>
      </c>
      <c r="E1963" s="36" t="s">
        <v>3092</v>
      </c>
      <c r="F1963" s="36" t="str">
        <f t="shared" si="90"/>
        <v>2009_OH</v>
      </c>
      <c r="G1963" s="45">
        <v>2009</v>
      </c>
      <c r="H1963" s="45">
        <f>_xlfn.XLOOKUP(J1963,Main_OG!$B$1:$B$766,Main_OG!$O$1:$O$766,"")</f>
        <v>1</v>
      </c>
      <c r="I1963" s="45">
        <f>_xlfn.XLOOKUP(F1963,Main_OG!$D$1:$D$766,Main_OG!$J$1:$J$766,"")</f>
        <v>0</v>
      </c>
      <c r="J1963" s="45" t="s">
        <v>158</v>
      </c>
      <c r="K1963" s="45" t="str">
        <f t="shared" si="91"/>
        <v>Ohio Edison Co_OH</v>
      </c>
      <c r="L1963" s="45" t="str">
        <f t="shared" si="92"/>
        <v>Ohio Edison Co_OH</v>
      </c>
      <c r="M1963" s="45" t="s">
        <v>3096</v>
      </c>
      <c r="N1963" s="45">
        <v>0</v>
      </c>
      <c r="O1963" s="45">
        <v>96212</v>
      </c>
      <c r="P1963" s="45">
        <v>750</v>
      </c>
      <c r="Q1963" s="45">
        <v>787637</v>
      </c>
      <c r="R1963" s="45">
        <v>0</v>
      </c>
      <c r="S1963" s="45">
        <v>5778365</v>
      </c>
      <c r="T1963" s="45">
        <v>5276399</v>
      </c>
      <c r="U1963" s="45">
        <v>7988988</v>
      </c>
      <c r="V1963" s="45">
        <v>0</v>
      </c>
      <c r="W1963" s="45">
        <v>10.79</v>
      </c>
      <c r="X1963" s="45">
        <v>7.38</v>
      </c>
      <c r="Y1963" s="45">
        <v>11.36</v>
      </c>
      <c r="Z1963" s="46">
        <v>550982.40000000002</v>
      </c>
      <c r="AA1963" s="46">
        <v>47791.427730807874</v>
      </c>
      <c r="AB1963" s="47">
        <f>_xlfn.XLOOKUP($F1963,Main_OG!$D$1:$D$766,Main_OG!AJ$1:AJ$766,"")</f>
        <v>101159832</v>
      </c>
      <c r="AC1963" s="47">
        <f>_xlfn.XLOOKUP($F1963,Main_OG!$D$1:$D$766,Main_OG!AK$1:AK$766,"")</f>
        <v>4635994</v>
      </c>
      <c r="AD1963" s="47">
        <f>_xlfn.XLOOKUP($F1963,Main_OG!$D$1:$D$766,Main_OG!AL$1:AL$766,"")</f>
        <v>71642934</v>
      </c>
      <c r="AE1963" s="47">
        <f>_xlfn.XLOOKUP($F1963,Main_OG!$D$1:$D$766,Main_OG!AM$1:AM$766,"")</f>
        <v>15206084</v>
      </c>
      <c r="AF1963" s="48">
        <f>_xlfn.XLOOKUP($F1963,Main_OG!$D$1:$D$766,Main_OG!Z$1:Z$766,"")</f>
        <v>0</v>
      </c>
      <c r="AG1963" s="48">
        <f>_xlfn.XLOOKUP($F1963,Main_OG!$D$1:$D$766,Main_OG!AA$1:AA$766,"")</f>
        <v>2.2743975091886082</v>
      </c>
      <c r="AH1963" s="48">
        <f>_xlfn.XLOOKUP($F1963,Main_OG!$D$1:$D$766,Main_OG!AB$1:AB$766,"")</f>
        <v>12.71</v>
      </c>
      <c r="AI1963" s="48">
        <f>_xlfn.XLOOKUP($F1963,Main_OG!$D$1:$D$766,Main_OG!AC$1:AC$766,"")</f>
        <v>4.5973007921271787</v>
      </c>
      <c r="AJ1963" s="48">
        <f>_xlfn.XLOOKUP($F1963,Main_OG!$D$1:$D$766,Main_OG!AD$1:AD$766,"")</f>
        <v>0.68314474405108627</v>
      </c>
    </row>
    <row r="1964" spans="2:36" x14ac:dyDescent="0.35">
      <c r="B1964" s="36" t="s">
        <v>3092</v>
      </c>
      <c r="C1964" s="45" t="s">
        <v>158</v>
      </c>
      <c r="D1964" s="45" t="s">
        <v>4479</v>
      </c>
      <c r="E1964" s="36" t="s">
        <v>3092</v>
      </c>
      <c r="F1964" s="36" t="str">
        <f t="shared" si="90"/>
        <v>2010_OH</v>
      </c>
      <c r="G1964" s="45">
        <v>2010</v>
      </c>
      <c r="H1964" s="45">
        <f>_xlfn.XLOOKUP(J1964,Main_OG!$B$1:$B$766,Main_OG!$O$1:$O$766,"")</f>
        <v>1</v>
      </c>
      <c r="I1964" s="45">
        <f>_xlfn.XLOOKUP(F1964,Main_OG!$D$1:$D$766,Main_OG!$J$1:$J$766,"")</f>
        <v>1</v>
      </c>
      <c r="J1964" s="45" t="s">
        <v>158</v>
      </c>
      <c r="K1964" s="45" t="str">
        <f t="shared" si="91"/>
        <v>Ohio Edison Co_OH</v>
      </c>
      <c r="L1964" s="45" t="str">
        <f t="shared" si="92"/>
        <v>Ohio Edison Co_OH</v>
      </c>
      <c r="M1964" s="45" t="s">
        <v>3097</v>
      </c>
      <c r="N1964" s="45">
        <v>0</v>
      </c>
      <c r="O1964" s="45">
        <v>54689</v>
      </c>
      <c r="P1964" s="45">
        <v>319</v>
      </c>
      <c r="Q1964" s="45">
        <v>492221</v>
      </c>
      <c r="R1964" s="45">
        <v>0</v>
      </c>
      <c r="S1964" s="45">
        <v>2230891</v>
      </c>
      <c r="T1964" s="45">
        <v>2178648</v>
      </c>
      <c r="U1964" s="45">
        <v>5519305</v>
      </c>
      <c r="V1964" s="45">
        <v>0</v>
      </c>
      <c r="W1964" s="45">
        <v>10.58</v>
      </c>
      <c r="X1964" s="45">
        <v>6.5</v>
      </c>
      <c r="Y1964" s="45">
        <v>10.87</v>
      </c>
      <c r="Z1964" s="46">
        <v>563816.30000000005</v>
      </c>
      <c r="AA1964" s="46">
        <v>48859.897903270772</v>
      </c>
      <c r="AB1964" s="47">
        <f>_xlfn.XLOOKUP($F1964,Main_OG!$D$1:$D$766,Main_OG!AJ$1:AJ$766,"")</f>
        <v>106305244</v>
      </c>
      <c r="AC1964" s="47">
        <f>_xlfn.XLOOKUP($F1964,Main_OG!$D$1:$D$766,Main_OG!AK$1:AK$766,"")</f>
        <v>5086316</v>
      </c>
      <c r="AD1964" s="47">
        <f>_xlfn.XLOOKUP($F1964,Main_OG!$D$1:$D$766,Main_OG!AL$1:AL$766,"")</f>
        <v>112936876</v>
      </c>
      <c r="AE1964" s="47">
        <f>_xlfn.XLOOKUP($F1964,Main_OG!$D$1:$D$766,Main_OG!AM$1:AM$766,"")</f>
        <v>15804803</v>
      </c>
      <c r="AF1964" s="48">
        <f>_xlfn.XLOOKUP($F1964,Main_OG!$D$1:$D$766,Main_OG!Z$1:Z$766,"")</f>
        <v>0</v>
      </c>
      <c r="AG1964" s="48">
        <f>_xlfn.XLOOKUP($F1964,Main_OG!$D$1:$D$766,Main_OG!AA$1:AA$766,"")</f>
        <v>2.2935982820086371</v>
      </c>
      <c r="AH1964" s="48">
        <f>_xlfn.XLOOKUP($F1964,Main_OG!$D$1:$D$766,Main_OG!AB$1:AB$766,"")</f>
        <v>16.75</v>
      </c>
      <c r="AI1964" s="48">
        <f>_xlfn.XLOOKUP($F1964,Main_OG!$D$1:$D$766,Main_OG!AC$1:AC$766,"")</f>
        <v>4.9924248044436963</v>
      </c>
      <c r="AJ1964" s="48">
        <f>_xlfn.XLOOKUP($F1964,Main_OG!$D$1:$D$766,Main_OG!AD$1:AD$766,"")</f>
        <v>0.70992248279802228</v>
      </c>
    </row>
    <row r="1965" spans="2:36" x14ac:dyDescent="0.35">
      <c r="B1965" s="36" t="s">
        <v>3092</v>
      </c>
      <c r="C1965" s="45" t="s">
        <v>158</v>
      </c>
      <c r="D1965" s="45" t="s">
        <v>4479</v>
      </c>
      <c r="E1965" s="36" t="s">
        <v>3092</v>
      </c>
      <c r="F1965" s="36" t="str">
        <f t="shared" si="90"/>
        <v>2011_OH</v>
      </c>
      <c r="G1965" s="45">
        <v>2011</v>
      </c>
      <c r="H1965" s="45">
        <f>_xlfn.XLOOKUP(J1965,Main_OG!$B$1:$B$766,Main_OG!$O$1:$O$766,"")</f>
        <v>1</v>
      </c>
      <c r="I1965" s="45">
        <f>_xlfn.XLOOKUP(F1965,Main_OG!$D$1:$D$766,Main_OG!$J$1:$J$766,"")</f>
        <v>1</v>
      </c>
      <c r="J1965" s="45" t="s">
        <v>158</v>
      </c>
      <c r="K1965" s="45" t="str">
        <f t="shared" si="91"/>
        <v>Ohio Edison Co_OH</v>
      </c>
      <c r="L1965" s="45" t="str">
        <f t="shared" si="92"/>
        <v>Ohio Edison Co_OH</v>
      </c>
      <c r="M1965" s="45" t="s">
        <v>3098</v>
      </c>
      <c r="N1965" s="45">
        <v>0</v>
      </c>
      <c r="O1965" s="45">
        <v>35521</v>
      </c>
      <c r="P1965" s="45">
        <v>450</v>
      </c>
      <c r="Q1965" s="45">
        <v>333001</v>
      </c>
      <c r="R1965" s="45">
        <v>0</v>
      </c>
      <c r="S1965" s="45">
        <v>1331258</v>
      </c>
      <c r="T1965" s="45">
        <v>1760075</v>
      </c>
      <c r="U1965" s="45">
        <v>3565855</v>
      </c>
      <c r="V1965" s="45">
        <v>0</v>
      </c>
      <c r="W1965" s="45">
        <v>10.63</v>
      </c>
      <c r="X1965" s="45">
        <v>6.3</v>
      </c>
      <c r="Y1965" s="45">
        <v>10.93</v>
      </c>
      <c r="Z1965" s="46">
        <v>580251.4</v>
      </c>
      <c r="AA1965" s="46">
        <v>50256.774471265795</v>
      </c>
      <c r="AB1965" s="47">
        <f>_xlfn.XLOOKUP($F1965,Main_OG!$D$1:$D$766,Main_OG!AJ$1:AJ$766,"")</f>
        <v>95221668</v>
      </c>
      <c r="AC1965" s="47">
        <f>_xlfn.XLOOKUP($F1965,Main_OG!$D$1:$D$766,Main_OG!AK$1:AK$766,"")</f>
        <v>5210872.5599999996</v>
      </c>
      <c r="AD1965" s="47">
        <f>_xlfn.XLOOKUP($F1965,Main_OG!$D$1:$D$766,Main_OG!AL$1:AL$766,"")</f>
        <v>186439678</v>
      </c>
      <c r="AE1965" s="47">
        <f>_xlfn.XLOOKUP($F1965,Main_OG!$D$1:$D$766,Main_OG!AM$1:AM$766,"")</f>
        <v>14889746</v>
      </c>
      <c r="AF1965" s="48">
        <f>_xlfn.XLOOKUP($F1965,Main_OG!$D$1:$D$766,Main_OG!Z$1:Z$766,"")</f>
        <v>0</v>
      </c>
      <c r="AG1965" s="48">
        <f>_xlfn.XLOOKUP($F1965,Main_OG!$D$1:$D$766,Main_OG!AA$1:AA$766,"")</f>
        <v>2.3089180475565318</v>
      </c>
      <c r="AH1965" s="48">
        <f>_xlfn.XLOOKUP($F1965,Main_OG!$D$1:$D$766,Main_OG!AB$1:AB$766,"")</f>
        <v>22.32</v>
      </c>
      <c r="AI1965" s="48">
        <f>_xlfn.XLOOKUP($F1965,Main_OG!$D$1:$D$766,Main_OG!AC$1:AC$766,"")</f>
        <v>4.6524343752411106</v>
      </c>
      <c r="AJ1965" s="48">
        <f>_xlfn.XLOOKUP($F1965,Main_OG!$D$1:$D$766,Main_OG!AD$1:AD$766,"")</f>
        <v>0.75949643062398253</v>
      </c>
    </row>
    <row r="1966" spans="2:36" x14ac:dyDescent="0.35">
      <c r="B1966" s="36" t="s">
        <v>3092</v>
      </c>
      <c r="C1966" s="45" t="s">
        <v>158</v>
      </c>
      <c r="D1966" s="45" t="s">
        <v>4479</v>
      </c>
      <c r="E1966" s="36" t="s">
        <v>3092</v>
      </c>
      <c r="F1966" s="36" t="str">
        <f t="shared" si="90"/>
        <v>2012_OH</v>
      </c>
      <c r="G1966" s="45">
        <v>2012</v>
      </c>
      <c r="H1966" s="45">
        <f>_xlfn.XLOOKUP(J1966,Main_OG!$B$1:$B$766,Main_OG!$O$1:$O$766,"")</f>
        <v>1</v>
      </c>
      <c r="I1966" s="45">
        <f>_xlfn.XLOOKUP(F1966,Main_OG!$D$1:$D$766,Main_OG!$J$1:$J$766,"")</f>
        <v>1</v>
      </c>
      <c r="J1966" s="45" t="s">
        <v>158</v>
      </c>
      <c r="K1966" s="45" t="str">
        <f t="shared" si="91"/>
        <v>Ohio Edison Co_OH</v>
      </c>
      <c r="L1966" s="45" t="str">
        <f t="shared" si="92"/>
        <v>Ohio Edison Co_OH</v>
      </c>
      <c r="M1966" s="45" t="s">
        <v>3099</v>
      </c>
      <c r="N1966" s="45">
        <v>0</v>
      </c>
      <c r="O1966" s="45">
        <v>28724</v>
      </c>
      <c r="P1966" s="45">
        <v>380</v>
      </c>
      <c r="Q1966" s="45">
        <v>302712</v>
      </c>
      <c r="R1966" s="45">
        <v>0</v>
      </c>
      <c r="S1966" s="45">
        <v>1006774</v>
      </c>
      <c r="T1966" s="45">
        <v>1684350</v>
      </c>
      <c r="U1966" s="45">
        <v>3198136</v>
      </c>
      <c r="V1966" s="45">
        <v>0</v>
      </c>
      <c r="W1966" s="45">
        <v>10.563076000000001</v>
      </c>
      <c r="X1966" s="45">
        <v>5.8214503999999998</v>
      </c>
      <c r="Y1966" s="45">
        <v>11.350529999999999</v>
      </c>
      <c r="Z1966" s="46">
        <v>586540.9</v>
      </c>
      <c r="AA1966" s="46">
        <v>50778.492994225337</v>
      </c>
      <c r="AB1966" s="47">
        <f>_xlfn.XLOOKUP($F1966,Main_OG!$D$1:$D$766,Main_OG!AJ$1:AJ$766,"")</f>
        <v>74484086</v>
      </c>
      <c r="AC1966" s="47">
        <f>_xlfn.XLOOKUP($F1966,Main_OG!$D$1:$D$766,Main_OG!AK$1:AK$766,"")</f>
        <v>5732542</v>
      </c>
      <c r="AD1966" s="47">
        <f>_xlfn.XLOOKUP($F1966,Main_OG!$D$1:$D$766,Main_OG!AL$1:AL$766,"")</f>
        <v>347507372</v>
      </c>
      <c r="AE1966" s="47">
        <f>_xlfn.XLOOKUP($F1966,Main_OG!$D$1:$D$766,Main_OG!AM$1:AM$766,"")</f>
        <v>17086998</v>
      </c>
      <c r="AF1966" s="48">
        <f>_xlfn.XLOOKUP($F1966,Main_OG!$D$1:$D$766,Main_OG!Z$1:Z$766,"")</f>
        <v>0</v>
      </c>
      <c r="AG1966" s="48">
        <f>_xlfn.XLOOKUP($F1966,Main_OG!$D$1:$D$766,Main_OG!AA$1:AA$766,"")</f>
        <v>2.324237813104427</v>
      </c>
      <c r="AH1966" s="48">
        <f>_xlfn.XLOOKUP($F1966,Main_OG!$D$1:$D$766,Main_OG!AB$1:AB$766,"")</f>
        <v>23.49195884567845</v>
      </c>
      <c r="AI1966" s="48">
        <f>_xlfn.XLOOKUP($F1966,Main_OG!$D$1:$D$766,Main_OG!AC$1:AC$766,"")</f>
        <v>3.503818060367514</v>
      </c>
      <c r="AJ1966" s="48">
        <f>_xlfn.XLOOKUP($F1966,Main_OG!$D$1:$D$766,Main_OG!AD$1:AD$766,"")</f>
        <v>0.75442193202762442</v>
      </c>
    </row>
    <row r="1967" spans="2:36" x14ac:dyDescent="0.35">
      <c r="B1967" s="36" t="s">
        <v>3092</v>
      </c>
      <c r="C1967" s="45" t="s">
        <v>158</v>
      </c>
      <c r="D1967" s="45" t="s">
        <v>4479</v>
      </c>
      <c r="E1967" s="36" t="s">
        <v>3092</v>
      </c>
      <c r="F1967" s="36" t="str">
        <f t="shared" si="90"/>
        <v>2013_OH</v>
      </c>
      <c r="G1967" s="45">
        <v>2013</v>
      </c>
      <c r="H1967" s="45">
        <f>_xlfn.XLOOKUP(J1967,Main_OG!$B$1:$B$766,Main_OG!$O$1:$O$766,"")</f>
        <v>1</v>
      </c>
      <c r="I1967" s="45">
        <f>_xlfn.XLOOKUP(F1967,Main_OG!$D$1:$D$766,Main_OG!$J$1:$J$766,"")</f>
        <v>1</v>
      </c>
      <c r="J1967" s="45" t="s">
        <v>158</v>
      </c>
      <c r="K1967" s="45" t="str">
        <f t="shared" si="91"/>
        <v>Ohio Edison Co_OH</v>
      </c>
      <c r="L1967" s="45" t="str">
        <f t="shared" si="92"/>
        <v>Ohio Edison Co_OH</v>
      </c>
      <c r="M1967" s="45" t="s">
        <v>3100</v>
      </c>
      <c r="N1967" s="45">
        <v>0</v>
      </c>
      <c r="O1967" s="45">
        <v>24933</v>
      </c>
      <c r="P1967" s="45">
        <v>319</v>
      </c>
      <c r="Q1967" s="45">
        <v>272327</v>
      </c>
      <c r="R1967" s="45">
        <v>0</v>
      </c>
      <c r="S1967" s="45">
        <v>756866</v>
      </c>
      <c r="T1967" s="45">
        <v>1593820</v>
      </c>
      <c r="U1967" s="45">
        <v>2838900</v>
      </c>
      <c r="V1967" s="45">
        <v>0</v>
      </c>
      <c r="W1967" s="45">
        <v>11.223321</v>
      </c>
      <c r="X1967" s="45">
        <v>5.9099960999999999</v>
      </c>
      <c r="Y1967" s="45">
        <v>11.346715</v>
      </c>
      <c r="Z1967" s="46">
        <v>603057.4</v>
      </c>
      <c r="AA1967" s="46">
        <v>52078.880854516683</v>
      </c>
      <c r="AB1967" s="47">
        <f>_xlfn.XLOOKUP($F1967,Main_OG!$D$1:$D$766,Main_OG!AJ$1:AJ$766,"")</f>
        <v>81376244</v>
      </c>
      <c r="AC1967" s="47">
        <f>_xlfn.XLOOKUP($F1967,Main_OG!$D$1:$D$766,Main_OG!AK$1:AK$766,"")</f>
        <v>6165892.5700000003</v>
      </c>
      <c r="AD1967" s="47">
        <f>_xlfn.XLOOKUP($F1967,Main_OG!$D$1:$D$766,Main_OG!AL$1:AL$766,"")</f>
        <v>323726478</v>
      </c>
      <c r="AE1967" s="47">
        <f>_xlfn.XLOOKUP($F1967,Main_OG!$D$1:$D$766,Main_OG!AM$1:AM$766,"")</f>
        <v>16121250</v>
      </c>
      <c r="AF1967" s="48">
        <f>_xlfn.XLOOKUP($F1967,Main_OG!$D$1:$D$766,Main_OG!Z$1:Z$766,"")</f>
        <v>0</v>
      </c>
      <c r="AG1967" s="48">
        <f>_xlfn.XLOOKUP($F1967,Main_OG!$D$1:$D$766,Main_OG!AA$1:AA$766,"")</f>
        <v>2.25</v>
      </c>
      <c r="AH1967" s="48">
        <f>_xlfn.XLOOKUP($F1967,Main_OG!$D$1:$D$766,Main_OG!AB$1:AB$766,"")</f>
        <v>22.88</v>
      </c>
      <c r="AI1967" s="48">
        <f>_xlfn.XLOOKUP($F1967,Main_OG!$D$1:$D$766,Main_OG!AC$1:AC$766,"")</f>
        <v>3.82</v>
      </c>
      <c r="AJ1967" s="48">
        <f>_xlfn.XLOOKUP($F1967,Main_OG!$D$1:$D$766,Main_OG!AD$1:AD$766,"")</f>
        <v>0.73100116927520231</v>
      </c>
    </row>
    <row r="1968" spans="2:36" x14ac:dyDescent="0.35">
      <c r="B1968" s="36" t="s">
        <v>3092</v>
      </c>
      <c r="C1968" s="45" t="s">
        <v>158</v>
      </c>
      <c r="D1968" s="45" t="s">
        <v>4479</v>
      </c>
      <c r="E1968" s="36" t="s">
        <v>3092</v>
      </c>
      <c r="F1968" s="36" t="str">
        <f t="shared" si="90"/>
        <v>2014_OH</v>
      </c>
      <c r="G1968" s="45">
        <v>2014</v>
      </c>
      <c r="H1968" s="45">
        <f>_xlfn.XLOOKUP(J1968,Main_OG!$B$1:$B$766,Main_OG!$O$1:$O$766,"")</f>
        <v>1</v>
      </c>
      <c r="I1968" s="45">
        <f>_xlfn.XLOOKUP(F1968,Main_OG!$D$1:$D$766,Main_OG!$J$1:$J$766,"")</f>
        <v>1</v>
      </c>
      <c r="J1968" s="45" t="s">
        <v>158</v>
      </c>
      <c r="K1968" s="45" t="str">
        <f t="shared" si="91"/>
        <v>Ohio Edison Co_OH</v>
      </c>
      <c r="L1968" s="45" t="str">
        <f t="shared" si="92"/>
        <v>Ohio Edison Co_OH</v>
      </c>
      <c r="M1968" s="45" t="s">
        <v>3101</v>
      </c>
      <c r="N1968" s="45">
        <v>0</v>
      </c>
      <c r="O1968" s="45">
        <v>25422</v>
      </c>
      <c r="P1968" s="45">
        <v>317</v>
      </c>
      <c r="Q1968" s="45">
        <v>251214</v>
      </c>
      <c r="R1968" s="45">
        <v>0</v>
      </c>
      <c r="S1968" s="45">
        <v>939334</v>
      </c>
      <c r="T1968" s="45">
        <v>1458839</v>
      </c>
      <c r="U1968" s="45">
        <v>2639838</v>
      </c>
      <c r="V1968" s="45">
        <v>0</v>
      </c>
      <c r="W1968" s="45">
        <v>11.321649000000001</v>
      </c>
      <c r="X1968" s="45">
        <v>6.4109473000000001</v>
      </c>
      <c r="Y1968" s="45">
        <v>11.559424999999999</v>
      </c>
      <c r="Z1968" s="46">
        <v>624973.4</v>
      </c>
      <c r="AA1968" s="46">
        <v>53846.505768757066</v>
      </c>
      <c r="AB1968" s="47">
        <f>_xlfn.XLOOKUP($F1968,Main_OG!$D$1:$D$766,Main_OG!AJ$1:AJ$766,"")</f>
        <v>76971294</v>
      </c>
      <c r="AC1968" s="47">
        <f>_xlfn.XLOOKUP($F1968,Main_OG!$D$1:$D$766,Main_OG!AK$1:AK$766,"")</f>
        <v>5355770</v>
      </c>
      <c r="AD1968" s="47">
        <f>_xlfn.XLOOKUP($F1968,Main_OG!$D$1:$D$766,Main_OG!AL$1:AL$766,"")</f>
        <v>349317598</v>
      </c>
      <c r="AE1968" s="47">
        <f>_xlfn.XLOOKUP($F1968,Main_OG!$D$1:$D$766,Main_OG!AM$1:AM$766,"")</f>
        <v>16284440</v>
      </c>
      <c r="AF1968" s="48">
        <f>_xlfn.XLOOKUP($F1968,Main_OG!$D$1:$D$766,Main_OG!Z$1:Z$766,"")</f>
        <v>0</v>
      </c>
      <c r="AG1968" s="48">
        <f>_xlfn.XLOOKUP($F1968,Main_OG!$D$1:$D$766,Main_OG!AA$1:AA$766,"")</f>
        <v>2.16</v>
      </c>
      <c r="AH1968" s="48">
        <f>_xlfn.XLOOKUP($F1968,Main_OG!$D$1:$D$766,Main_OG!AB$1:AB$766,"")</f>
        <v>20.48845299552563</v>
      </c>
      <c r="AI1968" s="48">
        <f>_xlfn.XLOOKUP($F1968,Main_OG!$D$1:$D$766,Main_OG!AC$1:AC$766,"")</f>
        <v>4.9924248044436963</v>
      </c>
      <c r="AJ1968" s="48">
        <f>_xlfn.XLOOKUP($F1968,Main_OG!$D$1:$D$766,Main_OG!AD$1:AD$766,"")</f>
        <v>0.77</v>
      </c>
    </row>
    <row r="1969" spans="2:36" x14ac:dyDescent="0.35">
      <c r="B1969" s="36" t="s">
        <v>3092</v>
      </c>
      <c r="C1969" s="45" t="s">
        <v>158</v>
      </c>
      <c r="D1969" s="45" t="s">
        <v>4479</v>
      </c>
      <c r="E1969" s="36" t="s">
        <v>3092</v>
      </c>
      <c r="F1969" s="36" t="str">
        <f t="shared" si="90"/>
        <v>2015_OH</v>
      </c>
      <c r="G1969" s="45">
        <v>2015</v>
      </c>
      <c r="H1969" s="45">
        <f>_xlfn.XLOOKUP(J1969,Main_OG!$B$1:$B$766,Main_OG!$O$1:$O$766,"")</f>
        <v>1</v>
      </c>
      <c r="I1969" s="45">
        <f>_xlfn.XLOOKUP(F1969,Main_OG!$D$1:$D$766,Main_OG!$J$1:$J$766,"")</f>
        <v>1</v>
      </c>
      <c r="J1969" s="45" t="s">
        <v>158</v>
      </c>
      <c r="K1969" s="45" t="str">
        <f t="shared" si="91"/>
        <v>Ohio Edison Co_OH</v>
      </c>
      <c r="L1969" s="45" t="str">
        <f t="shared" si="92"/>
        <v>Ohio Edison Co_OH</v>
      </c>
      <c r="M1969" s="45" t="s">
        <v>3102</v>
      </c>
      <c r="N1969" s="45">
        <v>0</v>
      </c>
      <c r="O1969" s="45">
        <v>30041</v>
      </c>
      <c r="P1969" s="45">
        <v>316</v>
      </c>
      <c r="Q1969" s="45">
        <v>289523</v>
      </c>
      <c r="R1969" s="45">
        <v>0</v>
      </c>
      <c r="S1969" s="45">
        <v>1088996</v>
      </c>
      <c r="T1969" s="45">
        <v>988833</v>
      </c>
      <c r="U1969" s="45">
        <v>3009024</v>
      </c>
      <c r="V1969" s="45">
        <v>0</v>
      </c>
      <c r="W1969" s="45">
        <v>11.677187</v>
      </c>
      <c r="X1969" s="45">
        <v>6.6865386000000004</v>
      </c>
      <c r="Y1969" s="45">
        <v>12.543362999999999</v>
      </c>
      <c r="Z1969" s="46">
        <v>633274.80000000005</v>
      </c>
      <c r="AA1969" s="46">
        <v>54487.836545473081</v>
      </c>
      <c r="AB1969" s="47">
        <f>_xlfn.XLOOKUP($F1969,Main_OG!$D$1:$D$766,Main_OG!AJ$1:AJ$766,"")</f>
        <v>61152824</v>
      </c>
      <c r="AC1969" s="47">
        <f>_xlfn.XLOOKUP($F1969,Main_OG!$D$1:$D$766,Main_OG!AK$1:AK$766,"")</f>
        <v>5575978</v>
      </c>
      <c r="AD1969" s="47">
        <f>_xlfn.XLOOKUP($F1969,Main_OG!$D$1:$D$766,Main_OG!AL$1:AL$766,"")</f>
        <v>416796124</v>
      </c>
      <c r="AE1969" s="47">
        <f>_xlfn.XLOOKUP($F1969,Main_OG!$D$1:$D$766,Main_OG!AM$1:AM$766,"")</f>
        <v>17376736</v>
      </c>
      <c r="AF1969" s="48">
        <f>_xlfn.XLOOKUP($F1969,Main_OG!$D$1:$D$766,Main_OG!Z$1:Z$766,"")</f>
        <v>0</v>
      </c>
      <c r="AG1969" s="48">
        <f>_xlfn.XLOOKUP($F1969,Main_OG!$D$1:$D$766,Main_OG!AA$1:AA$766,"")</f>
        <v>2.12</v>
      </c>
      <c r="AH1969" s="48">
        <f>_xlfn.XLOOKUP($F1969,Main_OG!$D$1:$D$766,Main_OG!AB$1:AB$766,"")</f>
        <v>13.54</v>
      </c>
      <c r="AI1969" s="48">
        <f>_xlfn.XLOOKUP($F1969,Main_OG!$D$1:$D$766,Main_OG!AC$1:AC$766,"")</f>
        <v>2.2799999999999998</v>
      </c>
      <c r="AJ1969" s="48">
        <f>_xlfn.XLOOKUP($F1969,Main_OG!$D$1:$D$766,Main_OG!AD$1:AD$766,"")</f>
        <v>0.66963877086385626</v>
      </c>
    </row>
    <row r="1970" spans="2:36" x14ac:dyDescent="0.35">
      <c r="B1970" s="36" t="s">
        <v>3092</v>
      </c>
      <c r="C1970" s="45" t="s">
        <v>158</v>
      </c>
      <c r="D1970" s="45" t="s">
        <v>4479</v>
      </c>
      <c r="E1970" s="36" t="s">
        <v>3092</v>
      </c>
      <c r="F1970" s="36" t="str">
        <f t="shared" si="90"/>
        <v>2016_OH</v>
      </c>
      <c r="G1970" s="45">
        <v>2016</v>
      </c>
      <c r="H1970" s="45">
        <f>_xlfn.XLOOKUP(J1970,Main_OG!$B$1:$B$766,Main_OG!$O$1:$O$766,"")</f>
        <v>1</v>
      </c>
      <c r="I1970" s="45">
        <f>_xlfn.XLOOKUP(F1970,Main_OG!$D$1:$D$766,Main_OG!$J$1:$J$766,"")</f>
        <v>1</v>
      </c>
      <c r="J1970" s="45" t="s">
        <v>158</v>
      </c>
      <c r="K1970" s="45" t="str">
        <f t="shared" si="91"/>
        <v>Ohio Edison Co_OH</v>
      </c>
      <c r="L1970" s="45" t="str">
        <f t="shared" si="92"/>
        <v>Ohio Edison Co_OH</v>
      </c>
      <c r="M1970" s="45" t="s">
        <v>3103</v>
      </c>
      <c r="N1970" s="45">
        <v>0</v>
      </c>
      <c r="O1970" s="45">
        <v>30493</v>
      </c>
      <c r="P1970" s="45">
        <v>268</v>
      </c>
      <c r="Q1970" s="45">
        <v>318097</v>
      </c>
      <c r="R1970" s="45">
        <v>0</v>
      </c>
      <c r="S1970" s="45">
        <v>1008673</v>
      </c>
      <c r="T1970" s="45">
        <v>482951</v>
      </c>
      <c r="U1970" s="45">
        <v>3283751</v>
      </c>
      <c r="V1970" s="45">
        <v>0</v>
      </c>
      <c r="W1970" s="45">
        <v>11.094101</v>
      </c>
      <c r="X1970" s="45">
        <v>7.2005648999999998</v>
      </c>
      <c r="Y1970" s="45">
        <v>11.758355</v>
      </c>
      <c r="Z1970" s="46">
        <v>638157.5</v>
      </c>
      <c r="AA1970" s="46">
        <v>54824.244892208459</v>
      </c>
      <c r="AB1970" s="47">
        <f>_xlfn.XLOOKUP($F1970,Main_OG!$D$1:$D$766,Main_OG!AJ$1:AJ$766,"")</f>
        <v>58159174</v>
      </c>
      <c r="AC1970" s="47">
        <f>_xlfn.XLOOKUP($F1970,Main_OG!$D$1:$D$766,Main_OG!AK$1:AK$766,"")</f>
        <v>5162976</v>
      </c>
      <c r="AD1970" s="47">
        <f>_xlfn.XLOOKUP($F1970,Main_OG!$D$1:$D$766,Main_OG!AL$1:AL$766,"")</f>
        <v>421036766</v>
      </c>
      <c r="AE1970" s="47">
        <f>_xlfn.XLOOKUP($F1970,Main_OG!$D$1:$D$766,Main_OG!AM$1:AM$766,"")</f>
        <v>16817386</v>
      </c>
      <c r="AF1970" s="48">
        <f>_xlfn.XLOOKUP($F1970,Main_OG!$D$1:$D$766,Main_OG!Z$1:Z$766,"")</f>
        <v>0</v>
      </c>
      <c r="AG1970" s="48">
        <f>_xlfn.XLOOKUP($F1970,Main_OG!$D$1:$D$766,Main_OG!AA$1:AA$766,"")</f>
        <v>2.2143440282408582</v>
      </c>
      <c r="AH1970" s="48">
        <f>_xlfn.XLOOKUP($F1970,Main_OG!$D$1:$D$766,Main_OG!AB$1:AB$766,"")</f>
        <v>11.309272049594229</v>
      </c>
      <c r="AI1970" s="48">
        <f>_xlfn.XLOOKUP($F1970,Main_OG!$D$1:$D$766,Main_OG!AC$1:AC$766,"")</f>
        <v>2.23</v>
      </c>
      <c r="AJ1970" s="48">
        <f>_xlfn.XLOOKUP($F1970,Main_OG!$D$1:$D$766,Main_OG!AD$1:AD$766,"")</f>
        <v>0.68</v>
      </c>
    </row>
    <row r="1971" spans="2:36" x14ac:dyDescent="0.35">
      <c r="B1971" s="36" t="s">
        <v>3092</v>
      </c>
      <c r="C1971" s="45" t="s">
        <v>158</v>
      </c>
      <c r="D1971" s="45" t="s">
        <v>4479</v>
      </c>
      <c r="E1971" s="36" t="s">
        <v>3092</v>
      </c>
      <c r="F1971" s="36" t="str">
        <f t="shared" si="90"/>
        <v>2017_OH</v>
      </c>
      <c r="G1971" s="45">
        <v>2017</v>
      </c>
      <c r="H1971" s="45">
        <f>_xlfn.XLOOKUP(J1971,Main_OG!$B$1:$B$766,Main_OG!$O$1:$O$766,"")</f>
        <v>1</v>
      </c>
      <c r="I1971" s="45">
        <f>_xlfn.XLOOKUP(F1971,Main_OG!$D$1:$D$766,Main_OG!$J$1:$J$766,"")</f>
        <v>1</v>
      </c>
      <c r="J1971" s="45" t="s">
        <v>158</v>
      </c>
      <c r="K1971" s="45" t="str">
        <f t="shared" si="91"/>
        <v>Ohio Edison Co_OH</v>
      </c>
      <c r="L1971" s="45" t="str">
        <f t="shared" si="92"/>
        <v>Ohio Edison Co_OH</v>
      </c>
      <c r="M1971" s="45" t="s">
        <v>3104</v>
      </c>
      <c r="N1971" s="45">
        <v>0</v>
      </c>
      <c r="O1971" s="45">
        <v>31809</v>
      </c>
      <c r="P1971" s="45">
        <v>224</v>
      </c>
      <c r="Q1971" s="45">
        <v>315673</v>
      </c>
      <c r="R1971" s="45">
        <v>0</v>
      </c>
      <c r="S1971" s="45">
        <v>939297</v>
      </c>
      <c r="T1971" s="45">
        <v>177494</v>
      </c>
      <c r="U1971" s="45">
        <v>3077223</v>
      </c>
      <c r="V1971" s="45">
        <v>0</v>
      </c>
      <c r="W1971" s="45">
        <v>11.684056999999999</v>
      </c>
      <c r="X1971" s="45">
        <v>9.1491542999999993</v>
      </c>
      <c r="Y1971" s="45">
        <v>12.270225</v>
      </c>
      <c r="Z1971" s="46">
        <v>652187.5</v>
      </c>
      <c r="AA1971" s="46">
        <v>55906.389206105487</v>
      </c>
      <c r="AB1971" s="47">
        <f>_xlfn.XLOOKUP($F1971,Main_OG!$D$1:$D$766,Main_OG!AJ$1:AJ$766,"")</f>
        <v>57048530</v>
      </c>
      <c r="AC1971" s="47">
        <f>_xlfn.XLOOKUP($F1971,Main_OG!$D$1:$D$766,Main_OG!AK$1:AK$766,"")</f>
        <v>4555870</v>
      </c>
      <c r="AD1971" s="47">
        <f>_xlfn.XLOOKUP($F1971,Main_OG!$D$1:$D$766,Main_OG!AL$1:AL$766,"")</f>
        <v>413711976</v>
      </c>
      <c r="AE1971" s="47">
        <f>_xlfn.XLOOKUP($F1971,Main_OG!$D$1:$D$766,Main_OG!AM$1:AM$766,"")</f>
        <v>17687789</v>
      </c>
      <c r="AF1971" s="48">
        <f>_xlfn.XLOOKUP($F1971,Main_OG!$D$1:$D$766,Main_OG!Z$1:Z$766,"")</f>
        <v>0</v>
      </c>
      <c r="AG1971" s="48">
        <f>_xlfn.XLOOKUP($F1971,Main_OG!$D$1:$D$766,Main_OG!AA$1:AA$766,"")</f>
        <v>1.92</v>
      </c>
      <c r="AH1971" s="48">
        <f>_xlfn.XLOOKUP($F1971,Main_OG!$D$1:$D$766,Main_OG!AB$1:AB$766,"")</f>
        <v>14.73443638842941</v>
      </c>
      <c r="AI1971" s="48">
        <f>_xlfn.XLOOKUP($F1971,Main_OG!$D$1:$D$766,Main_OG!AC$1:AC$766,"")</f>
        <v>2.9</v>
      </c>
      <c r="AJ1971" s="48">
        <f>_xlfn.XLOOKUP($F1971,Main_OG!$D$1:$D$766,Main_OG!AD$1:AD$766,"")</f>
        <v>0.62802788237371954</v>
      </c>
    </row>
    <row r="1972" spans="2:36" x14ac:dyDescent="0.35">
      <c r="B1972" s="36" t="s">
        <v>3092</v>
      </c>
      <c r="C1972" s="45" t="s">
        <v>158</v>
      </c>
      <c r="D1972" s="45" t="s">
        <v>4479</v>
      </c>
      <c r="E1972" s="36" t="s">
        <v>3092</v>
      </c>
      <c r="F1972" s="36" t="str">
        <f t="shared" si="90"/>
        <v>2018_OH</v>
      </c>
      <c r="G1972" s="45">
        <v>2018</v>
      </c>
      <c r="H1972" s="45">
        <f>_xlfn.XLOOKUP(J1972,Main_OG!$B$1:$B$766,Main_OG!$O$1:$O$766,"")</f>
        <v>1</v>
      </c>
      <c r="I1972" s="45">
        <f>_xlfn.XLOOKUP(F1972,Main_OG!$D$1:$D$766,Main_OG!$J$1:$J$766,"")</f>
        <v>1</v>
      </c>
      <c r="J1972" s="45" t="s">
        <v>158</v>
      </c>
      <c r="K1972" s="45" t="str">
        <f t="shared" si="91"/>
        <v>Ohio Edison Co_OH</v>
      </c>
      <c r="L1972" s="45" t="str">
        <f t="shared" si="92"/>
        <v>Ohio Edison Co_OH</v>
      </c>
      <c r="M1972" s="45" t="s">
        <v>3105</v>
      </c>
      <c r="N1972" s="45">
        <v>0</v>
      </c>
      <c r="O1972" s="45">
        <v>25308</v>
      </c>
      <c r="P1972" s="45">
        <v>226</v>
      </c>
      <c r="Q1972" s="45">
        <v>288397</v>
      </c>
      <c r="R1972" s="45">
        <v>0</v>
      </c>
      <c r="S1972" s="45">
        <v>759218</v>
      </c>
      <c r="T1972" s="45">
        <v>186097</v>
      </c>
      <c r="U1972" s="45">
        <v>2986700</v>
      </c>
      <c r="V1972" s="45">
        <v>0</v>
      </c>
      <c r="W1972" s="45">
        <v>11.662843000000001</v>
      </c>
      <c r="X1972" s="45">
        <v>8.9231960000000008</v>
      </c>
      <c r="Y1972" s="45">
        <v>12.394876999999999</v>
      </c>
      <c r="Z1972" s="46">
        <v>656212</v>
      </c>
      <c r="AA1972" s="46">
        <v>56178.243921782683</v>
      </c>
      <c r="AB1972" s="47">
        <f>_xlfn.XLOOKUP($F1972,Main_OG!$D$1:$D$766,Main_OG!AJ$1:AJ$766,"")</f>
        <v>50244114</v>
      </c>
      <c r="AC1972" s="47">
        <f>_xlfn.XLOOKUP($F1972,Main_OG!$D$1:$D$766,Main_OG!AK$1:AK$766,"")</f>
        <v>6409656</v>
      </c>
      <c r="AD1972" s="47">
        <f>_xlfn.XLOOKUP($F1972,Main_OG!$D$1:$D$766,Main_OG!AL$1:AL$766,"")</f>
        <v>645047556</v>
      </c>
      <c r="AE1972" s="47">
        <f>_xlfn.XLOOKUP($F1972,Main_OG!$D$1:$D$766,Main_OG!AM$1:AM$766,"")</f>
        <v>18315007</v>
      </c>
      <c r="AF1972" s="48">
        <f>_xlfn.XLOOKUP($F1972,Main_OG!$D$1:$D$766,Main_OG!Z$1:Z$766,"")</f>
        <v>0</v>
      </c>
      <c r="AG1972" s="48">
        <f>_xlfn.XLOOKUP($F1972,Main_OG!$D$1:$D$766,Main_OG!AA$1:AA$766,"")</f>
        <v>1.77</v>
      </c>
      <c r="AH1972" s="48">
        <f>_xlfn.XLOOKUP($F1972,Main_OG!$D$1:$D$766,Main_OG!AB$1:AB$766,"")</f>
        <v>16.350000000000001</v>
      </c>
      <c r="AI1972" s="48">
        <f>_xlfn.XLOOKUP($F1972,Main_OG!$D$1:$D$766,Main_OG!AC$1:AC$766,"")</f>
        <v>3.8713752811270652</v>
      </c>
      <c r="AJ1972" s="48">
        <f>_xlfn.XLOOKUP($F1972,Main_OG!$D$1:$D$766,Main_OG!AD$1:AD$766,"")</f>
        <v>0.72</v>
      </c>
    </row>
    <row r="1973" spans="2:36" x14ac:dyDescent="0.35">
      <c r="B1973" s="36" t="s">
        <v>3092</v>
      </c>
      <c r="C1973" s="45" t="s">
        <v>158</v>
      </c>
      <c r="D1973" s="45" t="s">
        <v>4479</v>
      </c>
      <c r="E1973" s="36" t="s">
        <v>3092</v>
      </c>
      <c r="F1973" s="36" t="str">
        <f t="shared" si="90"/>
        <v>2019_OH</v>
      </c>
      <c r="G1973" s="45">
        <v>2019</v>
      </c>
      <c r="H1973" s="45">
        <f>_xlfn.XLOOKUP(J1973,Main_OG!$B$1:$B$766,Main_OG!$O$1:$O$766,"")</f>
        <v>1</v>
      </c>
      <c r="I1973" s="45">
        <f>_xlfn.XLOOKUP(F1973,Main_OG!$D$1:$D$766,Main_OG!$J$1:$J$766,"")</f>
        <v>1</v>
      </c>
      <c r="J1973" s="45" t="s">
        <v>158</v>
      </c>
      <c r="K1973" s="45" t="str">
        <f t="shared" si="91"/>
        <v>Ohio Edison Co_OH</v>
      </c>
      <c r="L1973" s="45" t="str">
        <f t="shared" si="92"/>
        <v>Ohio Edison Co_OH</v>
      </c>
      <c r="M1973" s="45" t="s">
        <v>3106</v>
      </c>
      <c r="N1973" s="45">
        <v>0</v>
      </c>
      <c r="O1973" s="45">
        <v>26124</v>
      </c>
      <c r="P1973" s="45">
        <v>219</v>
      </c>
      <c r="Q1973" s="45">
        <v>301314</v>
      </c>
      <c r="R1973" s="45">
        <v>0</v>
      </c>
      <c r="S1973" s="45">
        <v>778202</v>
      </c>
      <c r="T1973" s="45">
        <v>206019</v>
      </c>
      <c r="U1973" s="45">
        <v>2986776</v>
      </c>
      <c r="V1973" s="45">
        <v>0</v>
      </c>
      <c r="W1973" s="45">
        <v>11.78712</v>
      </c>
      <c r="X1973" s="45">
        <v>8.2548212000000003</v>
      </c>
      <c r="Y1973" s="45">
        <v>12.068548</v>
      </c>
      <c r="Z1973" s="46">
        <v>674123.4</v>
      </c>
      <c r="AA1973" s="46">
        <v>57634.591250191188</v>
      </c>
      <c r="AB1973" s="47">
        <f>_xlfn.XLOOKUP($F1973,Main_OG!$D$1:$D$766,Main_OG!AJ$1:AJ$766,"")</f>
        <v>39191694</v>
      </c>
      <c r="AC1973" s="47">
        <f>_xlfn.XLOOKUP($F1973,Main_OG!$D$1:$D$766,Main_OG!AK$1:AK$766,"")</f>
        <v>3791288</v>
      </c>
      <c r="AD1973" s="47">
        <f>_xlfn.XLOOKUP($F1973,Main_OG!$D$1:$D$766,Main_OG!AL$1:AL$766,"")</f>
        <v>727691424</v>
      </c>
      <c r="AE1973" s="47">
        <f>_xlfn.XLOOKUP($F1973,Main_OG!$D$1:$D$766,Main_OG!AM$1:AM$766,"")</f>
        <v>17010561</v>
      </c>
      <c r="AF1973" s="48">
        <f>_xlfn.XLOOKUP($F1973,Main_OG!$D$1:$D$766,Main_OG!Z$1:Z$766,"")</f>
        <v>0</v>
      </c>
      <c r="AG1973" s="48">
        <f>_xlfn.XLOOKUP($F1973,Main_OG!$D$1:$D$766,Main_OG!AA$1:AA$766,"")</f>
        <v>1.79</v>
      </c>
      <c r="AH1973" s="48">
        <f>_xlfn.XLOOKUP($F1973,Main_OG!$D$1:$D$766,Main_OG!AB$1:AB$766,"")</f>
        <v>16.155101142605361</v>
      </c>
      <c r="AI1973" s="48">
        <f>_xlfn.XLOOKUP($F1973,Main_OG!$D$1:$D$766,Main_OG!AC$1:AC$766,"")</f>
        <v>3.3292283805067271</v>
      </c>
      <c r="AJ1973" s="48">
        <f>_xlfn.XLOOKUP($F1973,Main_OG!$D$1:$D$766,Main_OG!AD$1:AD$766,"")</f>
        <v>0.60296766622862785</v>
      </c>
    </row>
    <row r="1974" spans="2:36" x14ac:dyDescent="0.35">
      <c r="B1974" s="36" t="s">
        <v>3092</v>
      </c>
      <c r="C1974" s="45" t="s">
        <v>158</v>
      </c>
      <c r="D1974" s="45" t="s">
        <v>4479</v>
      </c>
      <c r="E1974" s="36" t="s">
        <v>3092</v>
      </c>
      <c r="F1974" s="36" t="str">
        <f t="shared" si="90"/>
        <v>2020_OH</v>
      </c>
      <c r="G1974" s="45">
        <v>2020</v>
      </c>
      <c r="H1974" s="45">
        <f>_xlfn.XLOOKUP(J1974,Main_OG!$B$1:$B$766,Main_OG!$O$1:$O$766,"")</f>
        <v>1</v>
      </c>
      <c r="I1974" s="45">
        <f>_xlfn.XLOOKUP(F1974,Main_OG!$D$1:$D$766,Main_OG!$J$1:$J$766,"")</f>
        <v>1</v>
      </c>
      <c r="J1974" s="45" t="s">
        <v>158</v>
      </c>
      <c r="K1974" s="45" t="str">
        <f t="shared" si="91"/>
        <v>Ohio Edison Co_OH</v>
      </c>
      <c r="L1974" s="45" t="str">
        <f t="shared" si="92"/>
        <v>Ohio Edison Co_OH</v>
      </c>
      <c r="M1974" s="45" t="s">
        <v>3107</v>
      </c>
      <c r="N1974" s="45">
        <v>0</v>
      </c>
      <c r="O1974" s="45">
        <v>24872</v>
      </c>
      <c r="P1974" s="45">
        <v>211</v>
      </c>
      <c r="Q1974" s="45">
        <v>0</v>
      </c>
      <c r="R1974" s="45">
        <v>0</v>
      </c>
      <c r="S1974" s="45">
        <v>753506</v>
      </c>
      <c r="T1974" s="45">
        <v>180359</v>
      </c>
      <c r="U1974" s="45">
        <v>0</v>
      </c>
      <c r="V1974" s="45">
        <v>0</v>
      </c>
      <c r="W1974" s="45">
        <v>12.299305</v>
      </c>
      <c r="X1974" s="45">
        <v>8.4610693000000001</v>
      </c>
      <c r="Y1974" s="45">
        <v>0</v>
      </c>
      <c r="Z1974" s="46">
        <v>654586.30000000005</v>
      </c>
      <c r="AA1974" s="46">
        <v>55948.240384175704</v>
      </c>
      <c r="AB1974" s="47">
        <f>_xlfn.XLOOKUP($F1974,Main_OG!$D$1:$D$766,Main_OG!AJ$1:AJ$766,"")</f>
        <v>37522366</v>
      </c>
      <c r="AC1974" s="47">
        <f>_xlfn.XLOOKUP($F1974,Main_OG!$D$1:$D$766,Main_OG!AK$1:AK$766,"")</f>
        <v>5376516</v>
      </c>
      <c r="AD1974" s="47">
        <f>_xlfn.XLOOKUP($F1974,Main_OG!$D$1:$D$766,Main_OG!AL$1:AL$766,"")</f>
        <v>746560566</v>
      </c>
      <c r="AE1974" s="47">
        <f>_xlfn.XLOOKUP($F1974,Main_OG!$D$1:$D$766,Main_OG!AM$1:AM$766,"")</f>
        <v>0</v>
      </c>
      <c r="AF1974" s="48">
        <f>_xlfn.XLOOKUP($F1974,Main_OG!$D$1:$D$766,Main_OG!Z$1:Z$766,"")</f>
        <v>0</v>
      </c>
      <c r="AG1974" s="48">
        <f>_xlfn.XLOOKUP($F1974,Main_OG!$D$1:$D$766,Main_OG!AA$1:AA$766,"")</f>
        <v>2.127327759928813</v>
      </c>
      <c r="AH1974" s="48">
        <f>_xlfn.XLOOKUP($F1974,Main_OG!$D$1:$D$766,Main_OG!AB$1:AB$766,"")</f>
        <v>12.535325193609101</v>
      </c>
      <c r="AI1974" s="48">
        <f>_xlfn.XLOOKUP($F1974,Main_OG!$D$1:$D$766,Main_OG!AC$1:AC$766,"")</f>
        <v>2.8422150630003218</v>
      </c>
      <c r="AJ1974" s="48">
        <f>_xlfn.XLOOKUP($F1974,Main_OG!$D$1:$D$766,Main_OG!AD$1:AD$766,"")</f>
        <v>0.64</v>
      </c>
    </row>
    <row r="1975" spans="2:36" x14ac:dyDescent="0.35">
      <c r="B1975" s="36" t="s">
        <v>3108</v>
      </c>
      <c r="C1975" s="45" t="s">
        <v>158</v>
      </c>
      <c r="D1975" s="45" t="s">
        <v>4480</v>
      </c>
      <c r="E1975" s="36" t="s">
        <v>3108</v>
      </c>
      <c r="F1975" s="36" t="str">
        <f t="shared" si="90"/>
        <v>2006_OH</v>
      </c>
      <c r="G1975" s="45">
        <v>2006</v>
      </c>
      <c r="H1975" s="45">
        <f>_xlfn.XLOOKUP(J1975,Main_OG!$B$1:$B$766,Main_OG!$O$1:$O$766,"")</f>
        <v>1</v>
      </c>
      <c r="I1975" s="45">
        <f>_xlfn.XLOOKUP(F1975,Main_OG!$D$1:$D$766,Main_OG!$J$1:$J$766,"")</f>
        <v>0</v>
      </c>
      <c r="J1975" s="45" t="s">
        <v>158</v>
      </c>
      <c r="K1975" s="45" t="str">
        <f t="shared" si="91"/>
        <v>Ohio Power Co_OH</v>
      </c>
      <c r="L1975" s="45" t="str">
        <f t="shared" si="92"/>
        <v>Ohio Power Co_OH</v>
      </c>
      <c r="M1975" s="45" t="s">
        <v>3109</v>
      </c>
      <c r="N1975" s="45">
        <v>0</v>
      </c>
      <c r="O1975" s="45">
        <v>93336</v>
      </c>
      <c r="P1975" s="45">
        <v>7400</v>
      </c>
      <c r="Q1975" s="45">
        <v>609476</v>
      </c>
      <c r="R1975" s="45">
        <v>0</v>
      </c>
      <c r="S1975" s="45">
        <v>365772</v>
      </c>
      <c r="T1975" s="45">
        <v>536976</v>
      </c>
      <c r="U1975" s="45">
        <v>542405</v>
      </c>
      <c r="V1975" s="45">
        <v>0</v>
      </c>
      <c r="W1975" s="45">
        <v>6.3798736381337049</v>
      </c>
      <c r="X1975" s="45">
        <v>4.3581953927189563</v>
      </c>
      <c r="Y1975" s="45">
        <v>7.5252462469845183</v>
      </c>
      <c r="Z1975" s="46">
        <v>582637.6</v>
      </c>
      <c r="AA1975" s="46">
        <v>50747.042146156506</v>
      </c>
      <c r="AB1975" s="47">
        <f>_xlfn.XLOOKUP($F1975,Main_OG!$D$1:$D$766,Main_OG!AJ$1:AJ$766,"")</f>
        <v>117482419.64</v>
      </c>
      <c r="AC1975" s="47">
        <f>_xlfn.XLOOKUP($F1975,Main_OG!$D$1:$D$766,Main_OG!AK$1:AK$766,"")</f>
        <v>4871324.0599999996</v>
      </c>
      <c r="AD1975" s="47">
        <f>_xlfn.XLOOKUP($F1975,Main_OG!$D$1:$D$766,Main_OG!AL$1:AL$766,"")</f>
        <v>41503427.560000002</v>
      </c>
      <c r="AE1975" s="47">
        <f>_xlfn.XLOOKUP($F1975,Main_OG!$D$1:$D$766,Main_OG!AM$1:AM$766,"")</f>
        <v>16846939</v>
      </c>
      <c r="AF1975" s="48">
        <f>_xlfn.XLOOKUP($F1975,Main_OG!$D$1:$D$766,Main_OG!Z$1:Z$766,"")</f>
        <v>0</v>
      </c>
      <c r="AG1975" s="48">
        <f>_xlfn.XLOOKUP($F1975,Main_OG!$D$1:$D$766,Main_OG!AA$1:AA$766,"")</f>
        <v>2.2465548173415608</v>
      </c>
      <c r="AH1975" s="48">
        <f>_xlfn.XLOOKUP($F1975,Main_OG!$D$1:$D$766,Main_OG!AB$1:AB$766,"")</f>
        <v>11.72</v>
      </c>
      <c r="AI1975" s="48">
        <f>_xlfn.XLOOKUP($F1975,Main_OG!$D$1:$D$766,Main_OG!AC$1:AC$766,"")</f>
        <v>7.1610124069250478</v>
      </c>
      <c r="AJ1975" s="48">
        <f>_xlfn.XLOOKUP($F1975,Main_OG!$D$1:$D$766,Main_OG!AD$1:AD$766,"")</f>
        <v>0.39</v>
      </c>
    </row>
    <row r="1976" spans="2:36" x14ac:dyDescent="0.35">
      <c r="B1976" s="36" t="s">
        <v>3108</v>
      </c>
      <c r="C1976" s="45" t="s">
        <v>158</v>
      </c>
      <c r="D1976" s="45" t="s">
        <v>4480</v>
      </c>
      <c r="E1976" s="36" t="s">
        <v>3108</v>
      </c>
      <c r="F1976" s="36" t="str">
        <f t="shared" si="90"/>
        <v>2007_OH</v>
      </c>
      <c r="G1976" s="45">
        <v>2007</v>
      </c>
      <c r="H1976" s="45">
        <f>_xlfn.XLOOKUP(J1976,Main_OG!$B$1:$B$766,Main_OG!$O$1:$O$766,"")</f>
        <v>1</v>
      </c>
      <c r="I1976" s="45">
        <f>_xlfn.XLOOKUP(F1976,Main_OG!$D$1:$D$766,Main_OG!$J$1:$J$766,"")</f>
        <v>0</v>
      </c>
      <c r="J1976" s="45" t="s">
        <v>158</v>
      </c>
      <c r="K1976" s="45" t="str">
        <f t="shared" si="91"/>
        <v>Ohio Power Co_OH</v>
      </c>
      <c r="L1976" s="45" t="str">
        <f t="shared" si="92"/>
        <v>Ohio Power Co_OH</v>
      </c>
      <c r="M1976" s="45" t="s">
        <v>3110</v>
      </c>
      <c r="N1976" s="45">
        <v>0</v>
      </c>
      <c r="O1976" s="45">
        <v>94111</v>
      </c>
      <c r="P1976" s="45">
        <v>7321</v>
      </c>
      <c r="Q1976" s="45">
        <v>609974</v>
      </c>
      <c r="R1976" s="45">
        <v>0</v>
      </c>
      <c r="S1976" s="45">
        <v>395041</v>
      </c>
      <c r="T1976" s="45">
        <v>630430</v>
      </c>
      <c r="U1976" s="45">
        <v>592348</v>
      </c>
      <c r="V1976" s="45">
        <v>0</v>
      </c>
      <c r="W1976" s="45">
        <v>6.47</v>
      </c>
      <c r="X1976" s="45">
        <v>4.5199999999999996</v>
      </c>
      <c r="Y1976" s="45">
        <v>7.72</v>
      </c>
      <c r="Z1976" s="46">
        <v>585403</v>
      </c>
      <c r="AA1976" s="46">
        <v>50902.537183704175</v>
      </c>
      <c r="AB1976" s="47">
        <f>_xlfn.XLOOKUP($F1976,Main_OG!$D$1:$D$766,Main_OG!AJ$1:AJ$766,"")</f>
        <v>119092072</v>
      </c>
      <c r="AC1976" s="47">
        <f>_xlfn.XLOOKUP($F1976,Main_OG!$D$1:$D$766,Main_OG!AK$1:AK$766,"")</f>
        <v>4197256</v>
      </c>
      <c r="AD1976" s="47">
        <f>_xlfn.XLOOKUP($F1976,Main_OG!$D$1:$D$766,Main_OG!AL$1:AL$766,"")</f>
        <v>69748288</v>
      </c>
      <c r="AE1976" s="47">
        <f>_xlfn.XLOOKUP($F1976,Main_OG!$D$1:$D$766,Main_OG!AM$1:AM$766,"")</f>
        <v>15764049</v>
      </c>
      <c r="AF1976" s="48">
        <f>_xlfn.XLOOKUP($F1976,Main_OG!$D$1:$D$766,Main_OG!Z$1:Z$766,"")</f>
        <v>0</v>
      </c>
      <c r="AG1976" s="48">
        <f>_xlfn.XLOOKUP($F1976,Main_OG!$D$1:$D$766,Main_OG!AA$1:AA$766,"")</f>
        <v>2.2465548173415608</v>
      </c>
      <c r="AH1976" s="48">
        <f>_xlfn.XLOOKUP($F1976,Main_OG!$D$1:$D$766,Main_OG!AB$1:AB$766,"")</f>
        <v>16.16</v>
      </c>
      <c r="AI1976" s="48">
        <f>_xlfn.XLOOKUP($F1976,Main_OG!$D$1:$D$766,Main_OG!AC$1:AC$766,"")</f>
        <v>7.3815467393807772</v>
      </c>
      <c r="AJ1976" s="48">
        <f>_xlfn.XLOOKUP($F1976,Main_OG!$D$1:$D$766,Main_OG!AD$1:AD$766,"")</f>
        <v>0.41</v>
      </c>
    </row>
    <row r="1977" spans="2:36" x14ac:dyDescent="0.35">
      <c r="B1977" s="36" t="s">
        <v>3108</v>
      </c>
      <c r="C1977" s="45" t="s">
        <v>158</v>
      </c>
      <c r="D1977" s="45" t="s">
        <v>4480</v>
      </c>
      <c r="E1977" s="36" t="s">
        <v>3108</v>
      </c>
      <c r="F1977" s="36" t="str">
        <f t="shared" si="90"/>
        <v>2008_OH</v>
      </c>
      <c r="G1977" s="45">
        <v>2008</v>
      </c>
      <c r="H1977" s="45">
        <f>_xlfn.XLOOKUP(J1977,Main_OG!$B$1:$B$766,Main_OG!$O$1:$O$766,"")</f>
        <v>1</v>
      </c>
      <c r="I1977" s="45">
        <f>_xlfn.XLOOKUP(F1977,Main_OG!$D$1:$D$766,Main_OG!$J$1:$J$766,"")</f>
        <v>0</v>
      </c>
      <c r="J1977" s="45" t="s">
        <v>158</v>
      </c>
      <c r="K1977" s="45" t="str">
        <f t="shared" si="91"/>
        <v>Ohio Power Co_OH</v>
      </c>
      <c r="L1977" s="45" t="str">
        <f t="shared" si="92"/>
        <v>Ohio Power Co_OH</v>
      </c>
      <c r="M1977" s="45" t="s">
        <v>3111</v>
      </c>
      <c r="N1977" s="45">
        <v>0</v>
      </c>
      <c r="O1977" s="45">
        <v>94772</v>
      </c>
      <c r="P1977" s="45">
        <v>7310</v>
      </c>
      <c r="Q1977" s="45">
        <v>609365</v>
      </c>
      <c r="R1977" s="45">
        <v>0</v>
      </c>
      <c r="S1977" s="45">
        <v>5902389</v>
      </c>
      <c r="T1977" s="45">
        <v>14441162</v>
      </c>
      <c r="U1977" s="45">
        <v>7527989</v>
      </c>
      <c r="V1977" s="45">
        <v>0</v>
      </c>
      <c r="W1977" s="45">
        <v>6.97</v>
      </c>
      <c r="X1977" s="45">
        <v>4.82</v>
      </c>
      <c r="Y1977" s="45">
        <v>8.01</v>
      </c>
      <c r="Z1977" s="46">
        <v>580389</v>
      </c>
      <c r="AA1977" s="46">
        <v>50401.154420201623</v>
      </c>
      <c r="AB1977" s="47">
        <f>_xlfn.XLOOKUP($F1977,Main_OG!$D$1:$D$766,Main_OG!AJ$1:AJ$766,"")</f>
        <v>118100658</v>
      </c>
      <c r="AC1977" s="47">
        <f>_xlfn.XLOOKUP($F1977,Main_OG!$D$1:$D$766,Main_OG!AK$1:AK$766,"")</f>
        <v>4989790</v>
      </c>
      <c r="AD1977" s="47">
        <f>_xlfn.XLOOKUP($F1977,Main_OG!$D$1:$D$766,Main_OG!AL$1:AL$766,"")</f>
        <v>42520684</v>
      </c>
      <c r="AE1977" s="47">
        <f>_xlfn.XLOOKUP($F1977,Main_OG!$D$1:$D$766,Main_OG!AM$1:AM$766,"")</f>
        <v>17513878</v>
      </c>
      <c r="AF1977" s="48">
        <f>_xlfn.XLOOKUP($F1977,Main_OG!$D$1:$D$766,Main_OG!Z$1:Z$766,"")</f>
        <v>0</v>
      </c>
      <c r="AG1977" s="48">
        <f>_xlfn.XLOOKUP($F1977,Main_OG!$D$1:$D$766,Main_OG!AA$1:AA$766,"")</f>
        <v>2.2204719344600159</v>
      </c>
      <c r="AH1977" s="48">
        <f>_xlfn.XLOOKUP($F1977,Main_OG!$D$1:$D$766,Main_OG!AB$1:AB$766,"")</f>
        <v>20.65</v>
      </c>
      <c r="AI1977" s="48">
        <f>_xlfn.XLOOKUP($F1977,Main_OG!$D$1:$D$766,Main_OG!AC$1:AC$766,"")</f>
        <v>9.1182546074696553</v>
      </c>
      <c r="AJ1977" s="48">
        <f>_xlfn.XLOOKUP($F1977,Main_OG!$D$1:$D$766,Main_OG!AD$1:AD$766,"")</f>
        <v>0.48</v>
      </c>
    </row>
    <row r="1978" spans="2:36" x14ac:dyDescent="0.35">
      <c r="B1978" s="36" t="s">
        <v>3108</v>
      </c>
      <c r="C1978" s="45" t="s">
        <v>158</v>
      </c>
      <c r="D1978" s="45" t="s">
        <v>4480</v>
      </c>
      <c r="E1978" s="36" t="s">
        <v>3108</v>
      </c>
      <c r="F1978" s="36" t="str">
        <f t="shared" si="90"/>
        <v>2009_OH</v>
      </c>
      <c r="G1978" s="45">
        <v>2009</v>
      </c>
      <c r="H1978" s="45">
        <f>_xlfn.XLOOKUP(J1978,Main_OG!$B$1:$B$766,Main_OG!$O$1:$O$766,"")</f>
        <v>1</v>
      </c>
      <c r="I1978" s="45">
        <f>_xlfn.XLOOKUP(F1978,Main_OG!$D$1:$D$766,Main_OG!$J$1:$J$766,"")</f>
        <v>0</v>
      </c>
      <c r="J1978" s="45" t="s">
        <v>158</v>
      </c>
      <c r="K1978" s="45" t="str">
        <f t="shared" si="91"/>
        <v>Ohio Power Co_OH</v>
      </c>
      <c r="L1978" s="45" t="str">
        <f t="shared" si="92"/>
        <v>Ohio Power Co_OH</v>
      </c>
      <c r="M1978" s="45" t="s">
        <v>3112</v>
      </c>
      <c r="N1978" s="45">
        <v>0</v>
      </c>
      <c r="O1978" s="45">
        <v>95110</v>
      </c>
      <c r="P1978" s="45">
        <v>7244</v>
      </c>
      <c r="Q1978" s="45">
        <v>607807</v>
      </c>
      <c r="R1978" s="45">
        <v>0</v>
      </c>
      <c r="S1978" s="45">
        <v>5763156</v>
      </c>
      <c r="T1978" s="45">
        <v>11834235</v>
      </c>
      <c r="U1978" s="45">
        <v>7338988</v>
      </c>
      <c r="V1978" s="45">
        <v>0</v>
      </c>
      <c r="W1978" s="45">
        <v>7.55</v>
      </c>
      <c r="X1978" s="45">
        <v>5.15</v>
      </c>
      <c r="Y1978" s="45">
        <v>8.69</v>
      </c>
      <c r="Z1978" s="46">
        <v>550982.40000000002</v>
      </c>
      <c r="AA1978" s="46">
        <v>47791.427730807874</v>
      </c>
      <c r="AB1978" s="47">
        <f>_xlfn.XLOOKUP($F1978,Main_OG!$D$1:$D$766,Main_OG!AJ$1:AJ$766,"")</f>
        <v>101159832</v>
      </c>
      <c r="AC1978" s="47">
        <f>_xlfn.XLOOKUP($F1978,Main_OG!$D$1:$D$766,Main_OG!AK$1:AK$766,"")</f>
        <v>4635994</v>
      </c>
      <c r="AD1978" s="47">
        <f>_xlfn.XLOOKUP($F1978,Main_OG!$D$1:$D$766,Main_OG!AL$1:AL$766,"")</f>
        <v>71642934</v>
      </c>
      <c r="AE1978" s="47">
        <f>_xlfn.XLOOKUP($F1978,Main_OG!$D$1:$D$766,Main_OG!AM$1:AM$766,"")</f>
        <v>15206084</v>
      </c>
      <c r="AF1978" s="48">
        <f>_xlfn.XLOOKUP($F1978,Main_OG!$D$1:$D$766,Main_OG!Z$1:Z$766,"")</f>
        <v>0</v>
      </c>
      <c r="AG1978" s="48">
        <f>_xlfn.XLOOKUP($F1978,Main_OG!$D$1:$D$766,Main_OG!AA$1:AA$766,"")</f>
        <v>2.2743975091886082</v>
      </c>
      <c r="AH1978" s="48">
        <f>_xlfn.XLOOKUP($F1978,Main_OG!$D$1:$D$766,Main_OG!AB$1:AB$766,"")</f>
        <v>12.71</v>
      </c>
      <c r="AI1978" s="48">
        <f>_xlfn.XLOOKUP($F1978,Main_OG!$D$1:$D$766,Main_OG!AC$1:AC$766,"")</f>
        <v>4.5973007921271787</v>
      </c>
      <c r="AJ1978" s="48">
        <f>_xlfn.XLOOKUP($F1978,Main_OG!$D$1:$D$766,Main_OG!AD$1:AD$766,"")</f>
        <v>0.68314474405108627</v>
      </c>
    </row>
    <row r="1979" spans="2:36" x14ac:dyDescent="0.35">
      <c r="B1979" s="36" t="s">
        <v>3108</v>
      </c>
      <c r="C1979" s="45" t="s">
        <v>158</v>
      </c>
      <c r="D1979" s="45" t="s">
        <v>4480</v>
      </c>
      <c r="E1979" s="36" t="s">
        <v>3108</v>
      </c>
      <c r="F1979" s="36" t="str">
        <f t="shared" si="90"/>
        <v>2010_OH</v>
      </c>
      <c r="G1979" s="45">
        <v>2010</v>
      </c>
      <c r="H1979" s="45">
        <f>_xlfn.XLOOKUP(J1979,Main_OG!$B$1:$B$766,Main_OG!$O$1:$O$766,"")</f>
        <v>1</v>
      </c>
      <c r="I1979" s="45">
        <f>_xlfn.XLOOKUP(F1979,Main_OG!$D$1:$D$766,Main_OG!$J$1:$J$766,"")</f>
        <v>1</v>
      </c>
      <c r="J1979" s="45" t="s">
        <v>158</v>
      </c>
      <c r="K1979" s="45" t="str">
        <f t="shared" si="91"/>
        <v>Ohio Power Co_OH</v>
      </c>
      <c r="L1979" s="45" t="str">
        <f t="shared" si="92"/>
        <v>Ohio Power Co_OH</v>
      </c>
      <c r="M1979" s="45" t="s">
        <v>3113</v>
      </c>
      <c r="N1979" s="45">
        <v>0</v>
      </c>
      <c r="O1979" s="45">
        <v>95766</v>
      </c>
      <c r="P1979" s="45">
        <v>7167</v>
      </c>
      <c r="Q1979" s="45">
        <v>606316</v>
      </c>
      <c r="R1979" s="45">
        <v>0</v>
      </c>
      <c r="S1979" s="45">
        <v>5816681</v>
      </c>
      <c r="T1979" s="45">
        <v>12799826</v>
      </c>
      <c r="U1979" s="45">
        <v>7581485</v>
      </c>
      <c r="V1979" s="45">
        <v>0</v>
      </c>
      <c r="W1979" s="45">
        <v>8.18</v>
      </c>
      <c r="X1979" s="45">
        <v>5.17</v>
      </c>
      <c r="Y1979" s="45">
        <v>9.6999999999999993</v>
      </c>
      <c r="Z1979" s="46">
        <v>563816.30000000005</v>
      </c>
      <c r="AA1979" s="46">
        <v>48859.897903270772</v>
      </c>
      <c r="AB1979" s="47">
        <f>_xlfn.XLOOKUP($F1979,Main_OG!$D$1:$D$766,Main_OG!AJ$1:AJ$766,"")</f>
        <v>106305244</v>
      </c>
      <c r="AC1979" s="47">
        <f>_xlfn.XLOOKUP($F1979,Main_OG!$D$1:$D$766,Main_OG!AK$1:AK$766,"")</f>
        <v>5086316</v>
      </c>
      <c r="AD1979" s="47">
        <f>_xlfn.XLOOKUP($F1979,Main_OG!$D$1:$D$766,Main_OG!AL$1:AL$766,"")</f>
        <v>112936876</v>
      </c>
      <c r="AE1979" s="47">
        <f>_xlfn.XLOOKUP($F1979,Main_OG!$D$1:$D$766,Main_OG!AM$1:AM$766,"")</f>
        <v>15804803</v>
      </c>
      <c r="AF1979" s="48">
        <f>_xlfn.XLOOKUP($F1979,Main_OG!$D$1:$D$766,Main_OG!Z$1:Z$766,"")</f>
        <v>0</v>
      </c>
      <c r="AG1979" s="48">
        <f>_xlfn.XLOOKUP($F1979,Main_OG!$D$1:$D$766,Main_OG!AA$1:AA$766,"")</f>
        <v>2.2935982820086371</v>
      </c>
      <c r="AH1979" s="48">
        <f>_xlfn.XLOOKUP($F1979,Main_OG!$D$1:$D$766,Main_OG!AB$1:AB$766,"")</f>
        <v>16.75</v>
      </c>
      <c r="AI1979" s="48">
        <f>_xlfn.XLOOKUP($F1979,Main_OG!$D$1:$D$766,Main_OG!AC$1:AC$766,"")</f>
        <v>4.9924248044436963</v>
      </c>
      <c r="AJ1979" s="48">
        <f>_xlfn.XLOOKUP($F1979,Main_OG!$D$1:$D$766,Main_OG!AD$1:AD$766,"")</f>
        <v>0.70992248279802228</v>
      </c>
    </row>
    <row r="1980" spans="2:36" x14ac:dyDescent="0.35">
      <c r="B1980" s="36" t="s">
        <v>3108</v>
      </c>
      <c r="C1980" s="45" t="s">
        <v>158</v>
      </c>
      <c r="D1980" s="45" t="s">
        <v>4480</v>
      </c>
      <c r="E1980" s="36" t="s">
        <v>3108</v>
      </c>
      <c r="F1980" s="36" t="str">
        <f t="shared" si="90"/>
        <v>2011_OH</v>
      </c>
      <c r="G1980" s="45">
        <v>2011</v>
      </c>
      <c r="H1980" s="45">
        <f>_xlfn.XLOOKUP(J1980,Main_OG!$B$1:$B$766,Main_OG!$O$1:$O$766,"")</f>
        <v>1</v>
      </c>
      <c r="I1980" s="45">
        <f>_xlfn.XLOOKUP(F1980,Main_OG!$D$1:$D$766,Main_OG!$J$1:$J$766,"")</f>
        <v>1</v>
      </c>
      <c r="J1980" s="45" t="s">
        <v>158</v>
      </c>
      <c r="K1980" s="45" t="str">
        <f t="shared" si="91"/>
        <v>Ohio Power Co_OH</v>
      </c>
      <c r="L1980" s="45" t="str">
        <f t="shared" si="92"/>
        <v>Ohio Power Co_OH</v>
      </c>
      <c r="M1980" s="45" t="s">
        <v>3114</v>
      </c>
      <c r="N1980" s="45">
        <v>0</v>
      </c>
      <c r="O1980" s="45">
        <v>161869</v>
      </c>
      <c r="P1980" s="45">
        <v>9556</v>
      </c>
      <c r="Q1980" s="45">
        <v>1264189</v>
      </c>
      <c r="R1980" s="45">
        <v>0</v>
      </c>
      <c r="S1980" s="45">
        <v>10843232</v>
      </c>
      <c r="T1980" s="45">
        <v>17698421</v>
      </c>
      <c r="U1980" s="45">
        <v>14950412</v>
      </c>
      <c r="V1980" s="45">
        <v>0</v>
      </c>
      <c r="W1980" s="45">
        <v>9.41</v>
      </c>
      <c r="X1980" s="45">
        <v>5.44</v>
      </c>
      <c r="Y1980" s="45">
        <v>11.2</v>
      </c>
      <c r="Z1980" s="46">
        <v>580251.4</v>
      </c>
      <c r="AA1980" s="46">
        <v>50256.774471265795</v>
      </c>
      <c r="AB1980" s="47">
        <f>_xlfn.XLOOKUP($F1980,Main_OG!$D$1:$D$766,Main_OG!AJ$1:AJ$766,"")</f>
        <v>95221668</v>
      </c>
      <c r="AC1980" s="47">
        <f>_xlfn.XLOOKUP($F1980,Main_OG!$D$1:$D$766,Main_OG!AK$1:AK$766,"")</f>
        <v>5210872.5599999996</v>
      </c>
      <c r="AD1980" s="47">
        <f>_xlfn.XLOOKUP($F1980,Main_OG!$D$1:$D$766,Main_OG!AL$1:AL$766,"")</f>
        <v>186439678</v>
      </c>
      <c r="AE1980" s="47">
        <f>_xlfn.XLOOKUP($F1980,Main_OG!$D$1:$D$766,Main_OG!AM$1:AM$766,"")</f>
        <v>14889746</v>
      </c>
      <c r="AF1980" s="48">
        <f>_xlfn.XLOOKUP($F1980,Main_OG!$D$1:$D$766,Main_OG!Z$1:Z$766,"")</f>
        <v>0</v>
      </c>
      <c r="AG1980" s="48">
        <f>_xlfn.XLOOKUP($F1980,Main_OG!$D$1:$D$766,Main_OG!AA$1:AA$766,"")</f>
        <v>2.3089180475565318</v>
      </c>
      <c r="AH1980" s="48">
        <f>_xlfn.XLOOKUP($F1980,Main_OG!$D$1:$D$766,Main_OG!AB$1:AB$766,"")</f>
        <v>22.32</v>
      </c>
      <c r="AI1980" s="48">
        <f>_xlfn.XLOOKUP($F1980,Main_OG!$D$1:$D$766,Main_OG!AC$1:AC$766,"")</f>
        <v>4.6524343752411106</v>
      </c>
      <c r="AJ1980" s="48">
        <f>_xlfn.XLOOKUP($F1980,Main_OG!$D$1:$D$766,Main_OG!AD$1:AD$766,"")</f>
        <v>0.75949643062398253</v>
      </c>
    </row>
    <row r="1981" spans="2:36" x14ac:dyDescent="0.35">
      <c r="B1981" s="36" t="s">
        <v>3108</v>
      </c>
      <c r="C1981" s="45" t="s">
        <v>158</v>
      </c>
      <c r="D1981" s="45" t="s">
        <v>4480</v>
      </c>
      <c r="E1981" s="36" t="s">
        <v>3108</v>
      </c>
      <c r="F1981" s="36" t="str">
        <f t="shared" si="90"/>
        <v>2012_OH</v>
      </c>
      <c r="G1981" s="45">
        <v>2012</v>
      </c>
      <c r="H1981" s="45">
        <f>_xlfn.XLOOKUP(J1981,Main_OG!$B$1:$B$766,Main_OG!$O$1:$O$766,"")</f>
        <v>1</v>
      </c>
      <c r="I1981" s="45">
        <f>_xlfn.XLOOKUP(F1981,Main_OG!$D$1:$D$766,Main_OG!$J$1:$J$766,"")</f>
        <v>1</v>
      </c>
      <c r="J1981" s="45" t="s">
        <v>158</v>
      </c>
      <c r="K1981" s="45" t="str">
        <f t="shared" si="91"/>
        <v>Ohio Power Co_OH</v>
      </c>
      <c r="L1981" s="45" t="str">
        <f t="shared" si="92"/>
        <v>Ohio Power Co_OH</v>
      </c>
      <c r="M1981" s="45" t="s">
        <v>3115</v>
      </c>
      <c r="N1981" s="45">
        <v>0</v>
      </c>
      <c r="O1981" s="45">
        <v>139169</v>
      </c>
      <c r="P1981" s="45">
        <v>7908</v>
      </c>
      <c r="Q1981" s="45">
        <v>1103135</v>
      </c>
      <c r="R1981" s="45">
        <v>0</v>
      </c>
      <c r="S1981" s="45">
        <v>7131077</v>
      </c>
      <c r="T1981" s="45">
        <v>11352291</v>
      </c>
      <c r="U1981" s="45">
        <v>12413637</v>
      </c>
      <c r="V1981" s="45">
        <v>0</v>
      </c>
      <c r="W1981" s="45">
        <v>10.78242</v>
      </c>
      <c r="X1981" s="45">
        <v>5.7202013000000003</v>
      </c>
      <c r="Y1981" s="45">
        <v>12.34202</v>
      </c>
      <c r="Z1981" s="46">
        <v>586540.9</v>
      </c>
      <c r="AA1981" s="46">
        <v>50778.492994225337</v>
      </c>
      <c r="AB1981" s="47">
        <f>_xlfn.XLOOKUP($F1981,Main_OG!$D$1:$D$766,Main_OG!AJ$1:AJ$766,"")</f>
        <v>74484086</v>
      </c>
      <c r="AC1981" s="47">
        <f>_xlfn.XLOOKUP($F1981,Main_OG!$D$1:$D$766,Main_OG!AK$1:AK$766,"")</f>
        <v>5732542</v>
      </c>
      <c r="AD1981" s="47">
        <f>_xlfn.XLOOKUP($F1981,Main_OG!$D$1:$D$766,Main_OG!AL$1:AL$766,"")</f>
        <v>347507372</v>
      </c>
      <c r="AE1981" s="47">
        <f>_xlfn.XLOOKUP($F1981,Main_OG!$D$1:$D$766,Main_OG!AM$1:AM$766,"")</f>
        <v>17086998</v>
      </c>
      <c r="AF1981" s="48">
        <f>_xlfn.XLOOKUP($F1981,Main_OG!$D$1:$D$766,Main_OG!Z$1:Z$766,"")</f>
        <v>0</v>
      </c>
      <c r="AG1981" s="48">
        <f>_xlfn.XLOOKUP($F1981,Main_OG!$D$1:$D$766,Main_OG!AA$1:AA$766,"")</f>
        <v>2.324237813104427</v>
      </c>
      <c r="AH1981" s="48">
        <f>_xlfn.XLOOKUP($F1981,Main_OG!$D$1:$D$766,Main_OG!AB$1:AB$766,"")</f>
        <v>23.49195884567845</v>
      </c>
      <c r="AI1981" s="48">
        <f>_xlfn.XLOOKUP($F1981,Main_OG!$D$1:$D$766,Main_OG!AC$1:AC$766,"")</f>
        <v>3.503818060367514</v>
      </c>
      <c r="AJ1981" s="48">
        <f>_xlfn.XLOOKUP($F1981,Main_OG!$D$1:$D$766,Main_OG!AD$1:AD$766,"")</f>
        <v>0.75442193202762442</v>
      </c>
    </row>
    <row r="1982" spans="2:36" x14ac:dyDescent="0.35">
      <c r="B1982" s="36" t="s">
        <v>3108</v>
      </c>
      <c r="C1982" s="45" t="s">
        <v>158</v>
      </c>
      <c r="D1982" s="45" t="s">
        <v>4480</v>
      </c>
      <c r="E1982" s="36" t="s">
        <v>3108</v>
      </c>
      <c r="F1982" s="36" t="str">
        <f t="shared" si="90"/>
        <v>2013_OH</v>
      </c>
      <c r="G1982" s="45">
        <v>2013</v>
      </c>
      <c r="H1982" s="45">
        <f>_xlfn.XLOOKUP(J1982,Main_OG!$B$1:$B$766,Main_OG!$O$1:$O$766,"")</f>
        <v>1</v>
      </c>
      <c r="I1982" s="45">
        <f>_xlfn.XLOOKUP(F1982,Main_OG!$D$1:$D$766,Main_OG!$J$1:$J$766,"")</f>
        <v>1</v>
      </c>
      <c r="J1982" s="45" t="s">
        <v>158</v>
      </c>
      <c r="K1982" s="45" t="str">
        <f t="shared" si="91"/>
        <v>Ohio Power Co_OH</v>
      </c>
      <c r="L1982" s="45" t="str">
        <f t="shared" si="92"/>
        <v>Ohio Power Co_OH</v>
      </c>
      <c r="M1982" s="45" t="s">
        <v>3116</v>
      </c>
      <c r="N1982" s="45">
        <v>0</v>
      </c>
      <c r="O1982" s="45">
        <v>104961</v>
      </c>
      <c r="P1982" s="45">
        <v>5614</v>
      </c>
      <c r="Q1982" s="45">
        <v>962784</v>
      </c>
      <c r="R1982" s="45">
        <v>0</v>
      </c>
      <c r="S1982" s="45">
        <v>3492174</v>
      </c>
      <c r="T1982" s="45">
        <v>4815442</v>
      </c>
      <c r="U1982" s="45">
        <v>10834999</v>
      </c>
      <c r="V1982" s="45">
        <v>0</v>
      </c>
      <c r="W1982" s="45">
        <v>12.481351</v>
      </c>
      <c r="X1982" s="45">
        <v>5.5418339999999997</v>
      </c>
      <c r="Y1982" s="45">
        <v>13.362201000000001</v>
      </c>
      <c r="Z1982" s="46">
        <v>603057.4</v>
      </c>
      <c r="AA1982" s="46">
        <v>52078.880854516683</v>
      </c>
      <c r="AB1982" s="47">
        <f>_xlfn.XLOOKUP($F1982,Main_OG!$D$1:$D$766,Main_OG!AJ$1:AJ$766,"")</f>
        <v>81376244</v>
      </c>
      <c r="AC1982" s="47">
        <f>_xlfn.XLOOKUP($F1982,Main_OG!$D$1:$D$766,Main_OG!AK$1:AK$766,"")</f>
        <v>6165892.5700000003</v>
      </c>
      <c r="AD1982" s="47">
        <f>_xlfn.XLOOKUP($F1982,Main_OG!$D$1:$D$766,Main_OG!AL$1:AL$766,"")</f>
        <v>323726478</v>
      </c>
      <c r="AE1982" s="47">
        <f>_xlfn.XLOOKUP($F1982,Main_OG!$D$1:$D$766,Main_OG!AM$1:AM$766,"")</f>
        <v>16121250</v>
      </c>
      <c r="AF1982" s="48">
        <f>_xlfn.XLOOKUP($F1982,Main_OG!$D$1:$D$766,Main_OG!Z$1:Z$766,"")</f>
        <v>0</v>
      </c>
      <c r="AG1982" s="48">
        <f>_xlfn.XLOOKUP($F1982,Main_OG!$D$1:$D$766,Main_OG!AA$1:AA$766,"")</f>
        <v>2.25</v>
      </c>
      <c r="AH1982" s="48">
        <f>_xlfn.XLOOKUP($F1982,Main_OG!$D$1:$D$766,Main_OG!AB$1:AB$766,"")</f>
        <v>22.88</v>
      </c>
      <c r="AI1982" s="48">
        <f>_xlfn.XLOOKUP($F1982,Main_OG!$D$1:$D$766,Main_OG!AC$1:AC$766,"")</f>
        <v>3.82</v>
      </c>
      <c r="AJ1982" s="48">
        <f>_xlfn.XLOOKUP($F1982,Main_OG!$D$1:$D$766,Main_OG!AD$1:AD$766,"")</f>
        <v>0.73100116927520231</v>
      </c>
    </row>
    <row r="1983" spans="2:36" x14ac:dyDescent="0.35">
      <c r="B1983" s="36" t="s">
        <v>3108</v>
      </c>
      <c r="C1983" s="45" t="s">
        <v>158</v>
      </c>
      <c r="D1983" s="45" t="s">
        <v>4480</v>
      </c>
      <c r="E1983" s="36" t="s">
        <v>3108</v>
      </c>
      <c r="F1983" s="36" t="str">
        <f t="shared" si="90"/>
        <v>2014_OH</v>
      </c>
      <c r="G1983" s="45">
        <v>2014</v>
      </c>
      <c r="H1983" s="45">
        <f>_xlfn.XLOOKUP(J1983,Main_OG!$B$1:$B$766,Main_OG!$O$1:$O$766,"")</f>
        <v>1</v>
      </c>
      <c r="I1983" s="45">
        <f>_xlfn.XLOOKUP(F1983,Main_OG!$D$1:$D$766,Main_OG!$J$1:$J$766,"")</f>
        <v>1</v>
      </c>
      <c r="J1983" s="45" t="s">
        <v>158</v>
      </c>
      <c r="K1983" s="45" t="str">
        <f t="shared" si="91"/>
        <v>Ohio Power Co_OH</v>
      </c>
      <c r="L1983" s="45" t="str">
        <f t="shared" si="92"/>
        <v>Ohio Power Co_OH</v>
      </c>
      <c r="M1983" s="45" t="s">
        <v>3117</v>
      </c>
      <c r="N1983" s="45">
        <v>0</v>
      </c>
      <c r="O1983" s="45">
        <v>92224</v>
      </c>
      <c r="P1983" s="45">
        <v>5030</v>
      </c>
      <c r="Q1983" s="45">
        <v>896991</v>
      </c>
      <c r="R1983" s="45">
        <v>0</v>
      </c>
      <c r="S1983" s="45">
        <v>2508302</v>
      </c>
      <c r="T1983" s="45">
        <v>2878961</v>
      </c>
      <c r="U1983" s="45">
        <v>10206657</v>
      </c>
      <c r="V1983" s="45">
        <v>0</v>
      </c>
      <c r="W1983" s="45">
        <v>13.235436</v>
      </c>
      <c r="X1983" s="45">
        <v>6.2610920999999999</v>
      </c>
      <c r="Y1983" s="45">
        <v>14.263500000000001</v>
      </c>
      <c r="Z1983" s="46">
        <v>624973.4</v>
      </c>
      <c r="AA1983" s="46">
        <v>53846.505768757066</v>
      </c>
      <c r="AB1983" s="47">
        <f>_xlfn.XLOOKUP($F1983,Main_OG!$D$1:$D$766,Main_OG!AJ$1:AJ$766,"")</f>
        <v>76971294</v>
      </c>
      <c r="AC1983" s="47">
        <f>_xlfn.XLOOKUP($F1983,Main_OG!$D$1:$D$766,Main_OG!AK$1:AK$766,"")</f>
        <v>5355770</v>
      </c>
      <c r="AD1983" s="47">
        <f>_xlfn.XLOOKUP($F1983,Main_OG!$D$1:$D$766,Main_OG!AL$1:AL$766,"")</f>
        <v>349317598</v>
      </c>
      <c r="AE1983" s="47">
        <f>_xlfn.XLOOKUP($F1983,Main_OG!$D$1:$D$766,Main_OG!AM$1:AM$766,"")</f>
        <v>16284440</v>
      </c>
      <c r="AF1983" s="48">
        <f>_xlfn.XLOOKUP($F1983,Main_OG!$D$1:$D$766,Main_OG!Z$1:Z$766,"")</f>
        <v>0</v>
      </c>
      <c r="AG1983" s="48">
        <f>_xlfn.XLOOKUP($F1983,Main_OG!$D$1:$D$766,Main_OG!AA$1:AA$766,"")</f>
        <v>2.16</v>
      </c>
      <c r="AH1983" s="48">
        <f>_xlfn.XLOOKUP($F1983,Main_OG!$D$1:$D$766,Main_OG!AB$1:AB$766,"")</f>
        <v>20.48845299552563</v>
      </c>
      <c r="AI1983" s="48">
        <f>_xlfn.XLOOKUP($F1983,Main_OG!$D$1:$D$766,Main_OG!AC$1:AC$766,"")</f>
        <v>4.9924248044436963</v>
      </c>
      <c r="AJ1983" s="48">
        <f>_xlfn.XLOOKUP($F1983,Main_OG!$D$1:$D$766,Main_OG!AD$1:AD$766,"")</f>
        <v>0.77</v>
      </c>
    </row>
    <row r="1984" spans="2:36" x14ac:dyDescent="0.35">
      <c r="B1984" s="36" t="s">
        <v>3108</v>
      </c>
      <c r="C1984" s="45" t="s">
        <v>158</v>
      </c>
      <c r="D1984" s="45" t="s">
        <v>4480</v>
      </c>
      <c r="E1984" s="36" t="s">
        <v>3108</v>
      </c>
      <c r="F1984" s="36" t="str">
        <f t="shared" si="90"/>
        <v>2015_OH</v>
      </c>
      <c r="G1984" s="45">
        <v>2015</v>
      </c>
      <c r="H1984" s="45">
        <f>_xlfn.XLOOKUP(J1984,Main_OG!$B$1:$B$766,Main_OG!$O$1:$O$766,"")</f>
        <v>1</v>
      </c>
      <c r="I1984" s="45">
        <f>_xlfn.XLOOKUP(F1984,Main_OG!$D$1:$D$766,Main_OG!$J$1:$J$766,"")</f>
        <v>1</v>
      </c>
      <c r="J1984" s="45" t="s">
        <v>158</v>
      </c>
      <c r="K1984" s="45" t="str">
        <f t="shared" si="91"/>
        <v>Ohio Power Co_OH</v>
      </c>
      <c r="L1984" s="45" t="str">
        <f t="shared" si="92"/>
        <v>Ohio Power Co_OH</v>
      </c>
      <c r="M1984" s="45" t="s">
        <v>3118</v>
      </c>
      <c r="N1984" s="45">
        <v>0</v>
      </c>
      <c r="O1984" s="45">
        <v>86781</v>
      </c>
      <c r="P1984" s="45">
        <v>4810</v>
      </c>
      <c r="Q1984" s="45">
        <v>864986</v>
      </c>
      <c r="R1984" s="45">
        <v>0</v>
      </c>
      <c r="S1984" s="45">
        <v>2184155</v>
      </c>
      <c r="T1984" s="45">
        <v>1828416</v>
      </c>
      <c r="U1984" s="45">
        <v>9551582</v>
      </c>
      <c r="V1984" s="45">
        <v>0</v>
      </c>
      <c r="W1984" s="45">
        <v>11.522223</v>
      </c>
      <c r="X1984" s="45">
        <v>7.0447917999999996</v>
      </c>
      <c r="Y1984" s="45">
        <v>13.685064000000001</v>
      </c>
      <c r="Z1984" s="46">
        <v>633274.80000000005</v>
      </c>
      <c r="AA1984" s="46">
        <v>54487.836545473081</v>
      </c>
      <c r="AB1984" s="47">
        <f>_xlfn.XLOOKUP($F1984,Main_OG!$D$1:$D$766,Main_OG!AJ$1:AJ$766,"")</f>
        <v>61152824</v>
      </c>
      <c r="AC1984" s="47">
        <f>_xlfn.XLOOKUP($F1984,Main_OG!$D$1:$D$766,Main_OG!AK$1:AK$766,"")</f>
        <v>5575978</v>
      </c>
      <c r="AD1984" s="47">
        <f>_xlfn.XLOOKUP($F1984,Main_OG!$D$1:$D$766,Main_OG!AL$1:AL$766,"")</f>
        <v>416796124</v>
      </c>
      <c r="AE1984" s="47">
        <f>_xlfn.XLOOKUP($F1984,Main_OG!$D$1:$D$766,Main_OG!AM$1:AM$766,"")</f>
        <v>17376736</v>
      </c>
      <c r="AF1984" s="48">
        <f>_xlfn.XLOOKUP($F1984,Main_OG!$D$1:$D$766,Main_OG!Z$1:Z$766,"")</f>
        <v>0</v>
      </c>
      <c r="AG1984" s="48">
        <f>_xlfn.XLOOKUP($F1984,Main_OG!$D$1:$D$766,Main_OG!AA$1:AA$766,"")</f>
        <v>2.12</v>
      </c>
      <c r="AH1984" s="48">
        <f>_xlfn.XLOOKUP($F1984,Main_OG!$D$1:$D$766,Main_OG!AB$1:AB$766,"")</f>
        <v>13.54</v>
      </c>
      <c r="AI1984" s="48">
        <f>_xlfn.XLOOKUP($F1984,Main_OG!$D$1:$D$766,Main_OG!AC$1:AC$766,"")</f>
        <v>2.2799999999999998</v>
      </c>
      <c r="AJ1984" s="48">
        <f>_xlfn.XLOOKUP($F1984,Main_OG!$D$1:$D$766,Main_OG!AD$1:AD$766,"")</f>
        <v>0.66963877086385626</v>
      </c>
    </row>
    <row r="1985" spans="2:36" x14ac:dyDescent="0.35">
      <c r="B1985" s="36" t="s">
        <v>3108</v>
      </c>
      <c r="C1985" s="45" t="s">
        <v>158</v>
      </c>
      <c r="D1985" s="45" t="s">
        <v>4480</v>
      </c>
      <c r="E1985" s="36" t="s">
        <v>3108</v>
      </c>
      <c r="F1985" s="36" t="str">
        <f t="shared" si="90"/>
        <v>2016_OH</v>
      </c>
      <c r="G1985" s="45">
        <v>2016</v>
      </c>
      <c r="H1985" s="45">
        <f>_xlfn.XLOOKUP(J1985,Main_OG!$B$1:$B$766,Main_OG!$O$1:$O$766,"")</f>
        <v>1</v>
      </c>
      <c r="I1985" s="45">
        <f>_xlfn.XLOOKUP(F1985,Main_OG!$D$1:$D$766,Main_OG!$J$1:$J$766,"")</f>
        <v>1</v>
      </c>
      <c r="J1985" s="45" t="s">
        <v>158</v>
      </c>
      <c r="K1985" s="45" t="str">
        <f t="shared" si="91"/>
        <v>Ohio Power Co_OH</v>
      </c>
      <c r="L1985" s="45" t="str">
        <f t="shared" si="92"/>
        <v>Ohio Power Co_OH</v>
      </c>
      <c r="M1985" s="45" t="s">
        <v>3119</v>
      </c>
      <c r="N1985" s="45">
        <v>0</v>
      </c>
      <c r="O1985" s="45">
        <v>85403</v>
      </c>
      <c r="P1985" s="45">
        <v>4486</v>
      </c>
      <c r="Q1985" s="45">
        <v>865496</v>
      </c>
      <c r="R1985" s="45">
        <v>0</v>
      </c>
      <c r="S1985" s="45">
        <v>2135080</v>
      </c>
      <c r="T1985" s="45">
        <v>603505</v>
      </c>
      <c r="U1985" s="45">
        <v>9582081</v>
      </c>
      <c r="V1985" s="45">
        <v>0</v>
      </c>
      <c r="W1985" s="45">
        <v>11.181736000000001</v>
      </c>
      <c r="X1985" s="45">
        <v>8.6453302000000001</v>
      </c>
      <c r="Y1985" s="45">
        <v>13.263215000000001</v>
      </c>
      <c r="Z1985" s="46">
        <v>638157.5</v>
      </c>
      <c r="AA1985" s="46">
        <v>54824.244892208459</v>
      </c>
      <c r="AB1985" s="47">
        <f>_xlfn.XLOOKUP($F1985,Main_OG!$D$1:$D$766,Main_OG!AJ$1:AJ$766,"")</f>
        <v>58159174</v>
      </c>
      <c r="AC1985" s="47">
        <f>_xlfn.XLOOKUP($F1985,Main_OG!$D$1:$D$766,Main_OG!AK$1:AK$766,"")</f>
        <v>5162976</v>
      </c>
      <c r="AD1985" s="47">
        <f>_xlfn.XLOOKUP($F1985,Main_OG!$D$1:$D$766,Main_OG!AL$1:AL$766,"")</f>
        <v>421036766</v>
      </c>
      <c r="AE1985" s="47">
        <f>_xlfn.XLOOKUP($F1985,Main_OG!$D$1:$D$766,Main_OG!AM$1:AM$766,"")</f>
        <v>16817386</v>
      </c>
      <c r="AF1985" s="48">
        <f>_xlfn.XLOOKUP($F1985,Main_OG!$D$1:$D$766,Main_OG!Z$1:Z$766,"")</f>
        <v>0</v>
      </c>
      <c r="AG1985" s="48">
        <f>_xlfn.XLOOKUP($F1985,Main_OG!$D$1:$D$766,Main_OG!AA$1:AA$766,"")</f>
        <v>2.2143440282408582</v>
      </c>
      <c r="AH1985" s="48">
        <f>_xlfn.XLOOKUP($F1985,Main_OG!$D$1:$D$766,Main_OG!AB$1:AB$766,"")</f>
        <v>11.309272049594229</v>
      </c>
      <c r="AI1985" s="48">
        <f>_xlfn.XLOOKUP($F1985,Main_OG!$D$1:$D$766,Main_OG!AC$1:AC$766,"")</f>
        <v>2.23</v>
      </c>
      <c r="AJ1985" s="48">
        <f>_xlfn.XLOOKUP($F1985,Main_OG!$D$1:$D$766,Main_OG!AD$1:AD$766,"")</f>
        <v>0.68</v>
      </c>
    </row>
    <row r="1986" spans="2:36" x14ac:dyDescent="0.35">
      <c r="B1986" s="36" t="s">
        <v>3108</v>
      </c>
      <c r="C1986" s="45" t="s">
        <v>158</v>
      </c>
      <c r="D1986" s="45" t="s">
        <v>4480</v>
      </c>
      <c r="E1986" s="36" t="s">
        <v>3108</v>
      </c>
      <c r="F1986" s="36" t="str">
        <f t="shared" si="90"/>
        <v>2017_OH</v>
      </c>
      <c r="G1986" s="45">
        <v>2017</v>
      </c>
      <c r="H1986" s="45">
        <f>_xlfn.XLOOKUP(J1986,Main_OG!$B$1:$B$766,Main_OG!$O$1:$O$766,"")</f>
        <v>1</v>
      </c>
      <c r="I1986" s="45">
        <f>_xlfn.XLOOKUP(F1986,Main_OG!$D$1:$D$766,Main_OG!$J$1:$J$766,"")</f>
        <v>1</v>
      </c>
      <c r="J1986" s="45" t="s">
        <v>158</v>
      </c>
      <c r="K1986" s="45" t="str">
        <f t="shared" si="91"/>
        <v>Ohio Power Co_OH</v>
      </c>
      <c r="L1986" s="45" t="str">
        <f t="shared" si="92"/>
        <v>Ohio Power Co_OH</v>
      </c>
      <c r="M1986" s="45" t="s">
        <v>3120</v>
      </c>
      <c r="N1986" s="45">
        <v>0</v>
      </c>
      <c r="O1986" s="45">
        <v>84643</v>
      </c>
      <c r="P1986" s="45">
        <v>4080</v>
      </c>
      <c r="Q1986" s="45">
        <v>860103</v>
      </c>
      <c r="R1986" s="45">
        <v>0</v>
      </c>
      <c r="S1986" s="45">
        <v>2105543</v>
      </c>
      <c r="T1986" s="45">
        <v>330667</v>
      </c>
      <c r="U1986" s="45">
        <v>8979705</v>
      </c>
      <c r="V1986" s="45">
        <v>0</v>
      </c>
      <c r="W1986" s="45">
        <v>11.533367</v>
      </c>
      <c r="X1986" s="45">
        <v>12.284867</v>
      </c>
      <c r="Y1986" s="45">
        <v>12.800219999999999</v>
      </c>
      <c r="Z1986" s="46">
        <v>652187.5</v>
      </c>
      <c r="AA1986" s="46">
        <v>55906.389206105487</v>
      </c>
      <c r="AB1986" s="47">
        <f>_xlfn.XLOOKUP($F1986,Main_OG!$D$1:$D$766,Main_OG!AJ$1:AJ$766,"")</f>
        <v>57048530</v>
      </c>
      <c r="AC1986" s="47">
        <f>_xlfn.XLOOKUP($F1986,Main_OG!$D$1:$D$766,Main_OG!AK$1:AK$766,"")</f>
        <v>4555870</v>
      </c>
      <c r="AD1986" s="47">
        <f>_xlfn.XLOOKUP($F1986,Main_OG!$D$1:$D$766,Main_OG!AL$1:AL$766,"")</f>
        <v>413711976</v>
      </c>
      <c r="AE1986" s="47">
        <f>_xlfn.XLOOKUP($F1986,Main_OG!$D$1:$D$766,Main_OG!AM$1:AM$766,"")</f>
        <v>17687789</v>
      </c>
      <c r="AF1986" s="48">
        <f>_xlfn.XLOOKUP($F1986,Main_OG!$D$1:$D$766,Main_OG!Z$1:Z$766,"")</f>
        <v>0</v>
      </c>
      <c r="AG1986" s="48">
        <f>_xlfn.XLOOKUP($F1986,Main_OG!$D$1:$D$766,Main_OG!AA$1:AA$766,"")</f>
        <v>1.92</v>
      </c>
      <c r="AH1986" s="48">
        <f>_xlfn.XLOOKUP($F1986,Main_OG!$D$1:$D$766,Main_OG!AB$1:AB$766,"")</f>
        <v>14.73443638842941</v>
      </c>
      <c r="AI1986" s="48">
        <f>_xlfn.XLOOKUP($F1986,Main_OG!$D$1:$D$766,Main_OG!AC$1:AC$766,"")</f>
        <v>2.9</v>
      </c>
      <c r="AJ1986" s="48">
        <f>_xlfn.XLOOKUP($F1986,Main_OG!$D$1:$D$766,Main_OG!AD$1:AD$766,"")</f>
        <v>0.62802788237371954</v>
      </c>
    </row>
    <row r="1987" spans="2:36" x14ac:dyDescent="0.35">
      <c r="B1987" s="36" t="s">
        <v>3108</v>
      </c>
      <c r="C1987" s="45" t="s">
        <v>158</v>
      </c>
      <c r="D1987" s="45" t="s">
        <v>4480</v>
      </c>
      <c r="E1987" s="36" t="s">
        <v>3108</v>
      </c>
      <c r="F1987" s="36" t="str">
        <f t="shared" ref="F1987:F2050" si="93">_xlfn.CONCAT(G1987,"_",J1987)</f>
        <v>2018_OH</v>
      </c>
      <c r="G1987" s="45">
        <v>2018</v>
      </c>
      <c r="H1987" s="45">
        <f>_xlfn.XLOOKUP(J1987,Main_OG!$B$1:$B$766,Main_OG!$O$1:$O$766,"")</f>
        <v>1</v>
      </c>
      <c r="I1987" s="45">
        <f>_xlfn.XLOOKUP(F1987,Main_OG!$D$1:$D$766,Main_OG!$J$1:$J$766,"")</f>
        <v>1</v>
      </c>
      <c r="J1987" s="45" t="s">
        <v>158</v>
      </c>
      <c r="K1987" s="45" t="str">
        <f t="shared" ref="K1987:K2050" si="94">_xlfn.CONCAT(B1987,"_",C1987)</f>
        <v>Ohio Power Co_OH</v>
      </c>
      <c r="L1987" s="45" t="str">
        <f t="shared" ref="L1987:L2050" si="95">_xlfn.CONCAT(E1987,"_",C1987)</f>
        <v>Ohio Power Co_OH</v>
      </c>
      <c r="M1987" s="45" t="s">
        <v>3121</v>
      </c>
      <c r="N1987" s="45">
        <v>0</v>
      </c>
      <c r="O1987" s="45">
        <v>82489</v>
      </c>
      <c r="P1987" s="45">
        <v>3926</v>
      </c>
      <c r="Q1987" s="45">
        <v>845857</v>
      </c>
      <c r="R1987" s="45">
        <v>0</v>
      </c>
      <c r="S1987" s="45">
        <v>2025276</v>
      </c>
      <c r="T1987" s="45">
        <v>462445</v>
      </c>
      <c r="U1987" s="45">
        <v>9702474</v>
      </c>
      <c r="V1987" s="45">
        <v>0</v>
      </c>
      <c r="W1987" s="45">
        <v>11.775283999999999</v>
      </c>
      <c r="X1987" s="45">
        <v>7.4090973</v>
      </c>
      <c r="Y1987" s="45">
        <v>12.457864000000001</v>
      </c>
      <c r="Z1987" s="46">
        <v>656212</v>
      </c>
      <c r="AA1987" s="46">
        <v>56178.243921782683</v>
      </c>
      <c r="AB1987" s="47">
        <f>_xlfn.XLOOKUP($F1987,Main_OG!$D$1:$D$766,Main_OG!AJ$1:AJ$766,"")</f>
        <v>50244114</v>
      </c>
      <c r="AC1987" s="47">
        <f>_xlfn.XLOOKUP($F1987,Main_OG!$D$1:$D$766,Main_OG!AK$1:AK$766,"")</f>
        <v>6409656</v>
      </c>
      <c r="AD1987" s="47">
        <f>_xlfn.XLOOKUP($F1987,Main_OG!$D$1:$D$766,Main_OG!AL$1:AL$766,"")</f>
        <v>645047556</v>
      </c>
      <c r="AE1987" s="47">
        <f>_xlfn.XLOOKUP($F1987,Main_OG!$D$1:$D$766,Main_OG!AM$1:AM$766,"")</f>
        <v>18315007</v>
      </c>
      <c r="AF1987" s="48">
        <f>_xlfn.XLOOKUP($F1987,Main_OG!$D$1:$D$766,Main_OG!Z$1:Z$766,"")</f>
        <v>0</v>
      </c>
      <c r="AG1987" s="48">
        <f>_xlfn.XLOOKUP($F1987,Main_OG!$D$1:$D$766,Main_OG!AA$1:AA$766,"")</f>
        <v>1.77</v>
      </c>
      <c r="AH1987" s="48">
        <f>_xlfn.XLOOKUP($F1987,Main_OG!$D$1:$D$766,Main_OG!AB$1:AB$766,"")</f>
        <v>16.350000000000001</v>
      </c>
      <c r="AI1987" s="48">
        <f>_xlfn.XLOOKUP($F1987,Main_OG!$D$1:$D$766,Main_OG!AC$1:AC$766,"")</f>
        <v>3.8713752811270652</v>
      </c>
      <c r="AJ1987" s="48">
        <f>_xlfn.XLOOKUP($F1987,Main_OG!$D$1:$D$766,Main_OG!AD$1:AD$766,"")</f>
        <v>0.72</v>
      </c>
    </row>
    <row r="1988" spans="2:36" x14ac:dyDescent="0.35">
      <c r="B1988" s="36" t="s">
        <v>3108</v>
      </c>
      <c r="C1988" s="45" t="s">
        <v>158</v>
      </c>
      <c r="D1988" s="45" t="s">
        <v>4480</v>
      </c>
      <c r="E1988" s="36" t="s">
        <v>3108</v>
      </c>
      <c r="F1988" s="36" t="str">
        <f t="shared" si="93"/>
        <v>2019_OH</v>
      </c>
      <c r="G1988" s="45">
        <v>2019</v>
      </c>
      <c r="H1988" s="45">
        <f>_xlfn.XLOOKUP(J1988,Main_OG!$B$1:$B$766,Main_OG!$O$1:$O$766,"")</f>
        <v>1</v>
      </c>
      <c r="I1988" s="45">
        <f>_xlfn.XLOOKUP(F1988,Main_OG!$D$1:$D$766,Main_OG!$J$1:$J$766,"")</f>
        <v>1</v>
      </c>
      <c r="J1988" s="45" t="s">
        <v>158</v>
      </c>
      <c r="K1988" s="45" t="str">
        <f t="shared" si="94"/>
        <v>Ohio Power Co_OH</v>
      </c>
      <c r="L1988" s="45" t="str">
        <f t="shared" si="95"/>
        <v>Ohio Power Co_OH</v>
      </c>
      <c r="M1988" s="45" t="s">
        <v>3122</v>
      </c>
      <c r="N1988" s="45">
        <v>0</v>
      </c>
      <c r="O1988" s="45">
        <v>80926</v>
      </c>
      <c r="P1988" s="45">
        <v>3752</v>
      </c>
      <c r="Q1988" s="45">
        <v>836057</v>
      </c>
      <c r="R1988" s="45">
        <v>0</v>
      </c>
      <c r="S1988" s="45">
        <v>2001080</v>
      </c>
      <c r="T1988" s="45">
        <v>349012</v>
      </c>
      <c r="U1988" s="45">
        <v>9223431</v>
      </c>
      <c r="V1988" s="45">
        <v>0</v>
      </c>
      <c r="W1988" s="45">
        <v>11.228387</v>
      </c>
      <c r="X1988" s="45">
        <v>10.113692</v>
      </c>
      <c r="Y1988" s="45">
        <v>12.194627000000001</v>
      </c>
      <c r="Z1988" s="46">
        <v>674123.4</v>
      </c>
      <c r="AA1988" s="46">
        <v>57634.591250191188</v>
      </c>
      <c r="AB1988" s="47">
        <f>_xlfn.XLOOKUP($F1988,Main_OG!$D$1:$D$766,Main_OG!AJ$1:AJ$766,"")</f>
        <v>39191694</v>
      </c>
      <c r="AC1988" s="47">
        <f>_xlfn.XLOOKUP($F1988,Main_OG!$D$1:$D$766,Main_OG!AK$1:AK$766,"")</f>
        <v>3791288</v>
      </c>
      <c r="AD1988" s="47">
        <f>_xlfn.XLOOKUP($F1988,Main_OG!$D$1:$D$766,Main_OG!AL$1:AL$766,"")</f>
        <v>727691424</v>
      </c>
      <c r="AE1988" s="47">
        <f>_xlfn.XLOOKUP($F1988,Main_OG!$D$1:$D$766,Main_OG!AM$1:AM$766,"")</f>
        <v>17010561</v>
      </c>
      <c r="AF1988" s="48">
        <f>_xlfn.XLOOKUP($F1988,Main_OG!$D$1:$D$766,Main_OG!Z$1:Z$766,"")</f>
        <v>0</v>
      </c>
      <c r="AG1988" s="48">
        <f>_xlfn.XLOOKUP($F1988,Main_OG!$D$1:$D$766,Main_OG!AA$1:AA$766,"")</f>
        <v>1.79</v>
      </c>
      <c r="AH1988" s="48">
        <f>_xlfn.XLOOKUP($F1988,Main_OG!$D$1:$D$766,Main_OG!AB$1:AB$766,"")</f>
        <v>16.155101142605361</v>
      </c>
      <c r="AI1988" s="48">
        <f>_xlfn.XLOOKUP($F1988,Main_OG!$D$1:$D$766,Main_OG!AC$1:AC$766,"")</f>
        <v>3.3292283805067271</v>
      </c>
      <c r="AJ1988" s="48">
        <f>_xlfn.XLOOKUP($F1988,Main_OG!$D$1:$D$766,Main_OG!AD$1:AD$766,"")</f>
        <v>0.60296766622862785</v>
      </c>
    </row>
    <row r="1989" spans="2:36" x14ac:dyDescent="0.35">
      <c r="B1989" s="36" t="s">
        <v>3108</v>
      </c>
      <c r="C1989" s="45" t="s">
        <v>158</v>
      </c>
      <c r="D1989" s="45" t="s">
        <v>4480</v>
      </c>
      <c r="E1989" s="36" t="s">
        <v>3108</v>
      </c>
      <c r="F1989" s="36" t="str">
        <f t="shared" si="93"/>
        <v>2020_OH</v>
      </c>
      <c r="G1989" s="45">
        <v>2020</v>
      </c>
      <c r="H1989" s="45">
        <f>_xlfn.XLOOKUP(J1989,Main_OG!$B$1:$B$766,Main_OG!$O$1:$O$766,"")</f>
        <v>1</v>
      </c>
      <c r="I1989" s="45">
        <f>_xlfn.XLOOKUP(F1989,Main_OG!$D$1:$D$766,Main_OG!$J$1:$J$766,"")</f>
        <v>1</v>
      </c>
      <c r="J1989" s="45" t="s">
        <v>158</v>
      </c>
      <c r="K1989" s="45" t="str">
        <f t="shared" si="94"/>
        <v>Ohio Power Co_OH</v>
      </c>
      <c r="L1989" s="45" t="str">
        <f t="shared" si="95"/>
        <v>Ohio Power Co_OH</v>
      </c>
      <c r="M1989" s="45" t="s">
        <v>3123</v>
      </c>
      <c r="N1989" s="45">
        <v>0</v>
      </c>
      <c r="O1989" s="45">
        <v>80558</v>
      </c>
      <c r="P1989" s="45">
        <v>3598</v>
      </c>
      <c r="Q1989" s="45">
        <v>0</v>
      </c>
      <c r="R1989" s="45">
        <v>0</v>
      </c>
      <c r="S1989" s="45">
        <v>1845661</v>
      </c>
      <c r="T1989" s="45">
        <v>310092</v>
      </c>
      <c r="U1989" s="45">
        <v>0</v>
      </c>
      <c r="V1989" s="45">
        <v>0</v>
      </c>
      <c r="W1989" s="45">
        <v>11.354577000000001</v>
      </c>
      <c r="X1989" s="45">
        <v>9.7490421999999999</v>
      </c>
      <c r="Y1989" s="45">
        <v>0</v>
      </c>
      <c r="Z1989" s="46">
        <v>654586.30000000005</v>
      </c>
      <c r="AA1989" s="46">
        <v>55948.240384175704</v>
      </c>
      <c r="AB1989" s="47">
        <f>_xlfn.XLOOKUP($F1989,Main_OG!$D$1:$D$766,Main_OG!AJ$1:AJ$766,"")</f>
        <v>37522366</v>
      </c>
      <c r="AC1989" s="47">
        <f>_xlfn.XLOOKUP($F1989,Main_OG!$D$1:$D$766,Main_OG!AK$1:AK$766,"")</f>
        <v>5376516</v>
      </c>
      <c r="AD1989" s="47">
        <f>_xlfn.XLOOKUP($F1989,Main_OG!$D$1:$D$766,Main_OG!AL$1:AL$766,"")</f>
        <v>746560566</v>
      </c>
      <c r="AE1989" s="47">
        <f>_xlfn.XLOOKUP($F1989,Main_OG!$D$1:$D$766,Main_OG!AM$1:AM$766,"")</f>
        <v>0</v>
      </c>
      <c r="AF1989" s="48">
        <f>_xlfn.XLOOKUP($F1989,Main_OG!$D$1:$D$766,Main_OG!Z$1:Z$766,"")</f>
        <v>0</v>
      </c>
      <c r="AG1989" s="48">
        <f>_xlfn.XLOOKUP($F1989,Main_OG!$D$1:$D$766,Main_OG!AA$1:AA$766,"")</f>
        <v>2.127327759928813</v>
      </c>
      <c r="AH1989" s="48">
        <f>_xlfn.XLOOKUP($F1989,Main_OG!$D$1:$D$766,Main_OG!AB$1:AB$766,"")</f>
        <v>12.535325193609101</v>
      </c>
      <c r="AI1989" s="48">
        <f>_xlfn.XLOOKUP($F1989,Main_OG!$D$1:$D$766,Main_OG!AC$1:AC$766,"")</f>
        <v>2.8422150630003218</v>
      </c>
      <c r="AJ1989" s="48">
        <f>_xlfn.XLOOKUP($F1989,Main_OG!$D$1:$D$766,Main_OG!AD$1:AD$766,"")</f>
        <v>0.64</v>
      </c>
    </row>
    <row r="1990" spans="2:36" x14ac:dyDescent="0.35">
      <c r="B1990" s="36" t="s">
        <v>3124</v>
      </c>
      <c r="C1990" s="45" t="s">
        <v>158</v>
      </c>
      <c r="D1990" s="45" t="s">
        <v>4481</v>
      </c>
      <c r="E1990" s="36" t="s">
        <v>3124</v>
      </c>
      <c r="F1990" s="36" t="str">
        <f t="shared" si="93"/>
        <v>2006_OH</v>
      </c>
      <c r="G1990" s="45">
        <v>2006</v>
      </c>
      <c r="H1990" s="45">
        <f>_xlfn.XLOOKUP(J1990,Main_OG!$B$1:$B$766,Main_OG!$O$1:$O$766,"")</f>
        <v>1</v>
      </c>
      <c r="I1990" s="45">
        <f>_xlfn.XLOOKUP(F1990,Main_OG!$D$1:$D$766,Main_OG!$J$1:$J$766,"")</f>
        <v>0</v>
      </c>
      <c r="J1990" s="45" t="s">
        <v>158</v>
      </c>
      <c r="K1990" s="45" t="str">
        <f t="shared" si="94"/>
        <v>Ohio Valley Electric Corp_OH</v>
      </c>
      <c r="L1990" s="45" t="str">
        <f t="shared" si="95"/>
        <v>Ohio Valley Electric Corp_OH</v>
      </c>
      <c r="M1990" s="45" t="s">
        <v>3125</v>
      </c>
      <c r="N1990" s="45">
        <v>0</v>
      </c>
      <c r="O1990" s="45">
        <v>0</v>
      </c>
      <c r="P1990" s="45">
        <v>1</v>
      </c>
      <c r="Q1990" s="45">
        <v>0</v>
      </c>
      <c r="R1990" s="45">
        <v>0</v>
      </c>
      <c r="S1990" s="45">
        <v>0</v>
      </c>
      <c r="T1990" s="45">
        <v>15445</v>
      </c>
      <c r="U1990" s="45">
        <v>0</v>
      </c>
      <c r="V1990" s="45">
        <v>0</v>
      </c>
      <c r="W1990" s="45">
        <v>0</v>
      </c>
      <c r="X1990" s="45">
        <v>6.2690008158427739</v>
      </c>
      <c r="Y1990" s="45">
        <v>0</v>
      </c>
      <c r="Z1990" s="46">
        <v>582637.6</v>
      </c>
      <c r="AA1990" s="46">
        <v>50747.042146156506</v>
      </c>
      <c r="AB1990" s="47">
        <f>_xlfn.XLOOKUP($F1990,Main_OG!$D$1:$D$766,Main_OG!AJ$1:AJ$766,"")</f>
        <v>117482419.64</v>
      </c>
      <c r="AC1990" s="47">
        <f>_xlfn.XLOOKUP($F1990,Main_OG!$D$1:$D$766,Main_OG!AK$1:AK$766,"")</f>
        <v>4871324.0599999996</v>
      </c>
      <c r="AD1990" s="47">
        <f>_xlfn.XLOOKUP($F1990,Main_OG!$D$1:$D$766,Main_OG!AL$1:AL$766,"")</f>
        <v>41503427.560000002</v>
      </c>
      <c r="AE1990" s="47">
        <f>_xlfn.XLOOKUP($F1990,Main_OG!$D$1:$D$766,Main_OG!AM$1:AM$766,"")</f>
        <v>16846939</v>
      </c>
      <c r="AF1990" s="48">
        <f>_xlfn.XLOOKUP($F1990,Main_OG!$D$1:$D$766,Main_OG!Z$1:Z$766,"")</f>
        <v>0</v>
      </c>
      <c r="AG1990" s="48">
        <f>_xlfn.XLOOKUP($F1990,Main_OG!$D$1:$D$766,Main_OG!AA$1:AA$766,"")</f>
        <v>2.2465548173415608</v>
      </c>
      <c r="AH1990" s="48">
        <f>_xlfn.XLOOKUP($F1990,Main_OG!$D$1:$D$766,Main_OG!AB$1:AB$766,"")</f>
        <v>11.72</v>
      </c>
      <c r="AI1990" s="48">
        <f>_xlfn.XLOOKUP($F1990,Main_OG!$D$1:$D$766,Main_OG!AC$1:AC$766,"")</f>
        <v>7.1610124069250478</v>
      </c>
      <c r="AJ1990" s="48">
        <f>_xlfn.XLOOKUP($F1990,Main_OG!$D$1:$D$766,Main_OG!AD$1:AD$766,"")</f>
        <v>0.39</v>
      </c>
    </row>
    <row r="1991" spans="2:36" x14ac:dyDescent="0.35">
      <c r="B1991" s="36" t="s">
        <v>3124</v>
      </c>
      <c r="C1991" s="45" t="s">
        <v>158</v>
      </c>
      <c r="D1991" s="45" t="s">
        <v>4481</v>
      </c>
      <c r="E1991" s="36" t="s">
        <v>3124</v>
      </c>
      <c r="F1991" s="36" t="str">
        <f t="shared" si="93"/>
        <v>2007_OH</v>
      </c>
      <c r="G1991" s="45">
        <v>2007</v>
      </c>
      <c r="H1991" s="45">
        <f>_xlfn.XLOOKUP(J1991,Main_OG!$B$1:$B$766,Main_OG!$O$1:$O$766,"")</f>
        <v>1</v>
      </c>
      <c r="I1991" s="45">
        <f>_xlfn.XLOOKUP(F1991,Main_OG!$D$1:$D$766,Main_OG!$J$1:$J$766,"")</f>
        <v>0</v>
      </c>
      <c r="J1991" s="45" t="s">
        <v>158</v>
      </c>
      <c r="K1991" s="45" t="str">
        <f t="shared" si="94"/>
        <v>Ohio Valley Electric Corp_OH</v>
      </c>
      <c r="L1991" s="45" t="str">
        <f t="shared" si="95"/>
        <v>Ohio Valley Electric Corp_OH</v>
      </c>
      <c r="M1991" s="45" t="s">
        <v>3126</v>
      </c>
      <c r="N1991" s="45">
        <v>0</v>
      </c>
      <c r="O1991" s="45">
        <v>0</v>
      </c>
      <c r="P1991" s="45">
        <v>1</v>
      </c>
      <c r="Q1991" s="45">
        <v>0</v>
      </c>
      <c r="R1991" s="45">
        <v>0</v>
      </c>
      <c r="S1991" s="45">
        <v>0</v>
      </c>
      <c r="T1991" s="45">
        <v>14605</v>
      </c>
      <c r="U1991" s="45">
        <v>0</v>
      </c>
      <c r="V1991" s="45">
        <v>0</v>
      </c>
      <c r="W1991" s="45">
        <v>0</v>
      </c>
      <c r="X1991" s="45">
        <v>5.69</v>
      </c>
      <c r="Y1991" s="45">
        <v>0</v>
      </c>
      <c r="Z1991" s="46">
        <v>585403</v>
      </c>
      <c r="AA1991" s="46">
        <v>50902.537183704175</v>
      </c>
      <c r="AB1991" s="47">
        <f>_xlfn.XLOOKUP($F1991,Main_OG!$D$1:$D$766,Main_OG!AJ$1:AJ$766,"")</f>
        <v>119092072</v>
      </c>
      <c r="AC1991" s="47">
        <f>_xlfn.XLOOKUP($F1991,Main_OG!$D$1:$D$766,Main_OG!AK$1:AK$766,"")</f>
        <v>4197256</v>
      </c>
      <c r="AD1991" s="47">
        <f>_xlfn.XLOOKUP($F1991,Main_OG!$D$1:$D$766,Main_OG!AL$1:AL$766,"")</f>
        <v>69748288</v>
      </c>
      <c r="AE1991" s="47">
        <f>_xlfn.XLOOKUP($F1991,Main_OG!$D$1:$D$766,Main_OG!AM$1:AM$766,"")</f>
        <v>15764049</v>
      </c>
      <c r="AF1991" s="48">
        <f>_xlfn.XLOOKUP($F1991,Main_OG!$D$1:$D$766,Main_OG!Z$1:Z$766,"")</f>
        <v>0</v>
      </c>
      <c r="AG1991" s="48">
        <f>_xlfn.XLOOKUP($F1991,Main_OG!$D$1:$D$766,Main_OG!AA$1:AA$766,"")</f>
        <v>2.2465548173415608</v>
      </c>
      <c r="AH1991" s="48">
        <f>_xlfn.XLOOKUP($F1991,Main_OG!$D$1:$D$766,Main_OG!AB$1:AB$766,"")</f>
        <v>16.16</v>
      </c>
      <c r="AI1991" s="48">
        <f>_xlfn.XLOOKUP($F1991,Main_OG!$D$1:$D$766,Main_OG!AC$1:AC$766,"")</f>
        <v>7.3815467393807772</v>
      </c>
      <c r="AJ1991" s="48">
        <f>_xlfn.XLOOKUP($F1991,Main_OG!$D$1:$D$766,Main_OG!AD$1:AD$766,"")</f>
        <v>0.41</v>
      </c>
    </row>
    <row r="1992" spans="2:36" x14ac:dyDescent="0.35">
      <c r="B1992" s="36" t="s">
        <v>3124</v>
      </c>
      <c r="C1992" s="45" t="s">
        <v>158</v>
      </c>
      <c r="D1992" s="45" t="s">
        <v>4481</v>
      </c>
      <c r="E1992" s="36" t="s">
        <v>3124</v>
      </c>
      <c r="F1992" s="36" t="str">
        <f t="shared" si="93"/>
        <v>2008_OH</v>
      </c>
      <c r="G1992" s="45">
        <v>2008</v>
      </c>
      <c r="H1992" s="45">
        <f>_xlfn.XLOOKUP(J1992,Main_OG!$B$1:$B$766,Main_OG!$O$1:$O$766,"")</f>
        <v>1</v>
      </c>
      <c r="I1992" s="45">
        <f>_xlfn.XLOOKUP(F1992,Main_OG!$D$1:$D$766,Main_OG!$J$1:$J$766,"")</f>
        <v>0</v>
      </c>
      <c r="J1992" s="45" t="s">
        <v>158</v>
      </c>
      <c r="K1992" s="45" t="str">
        <f t="shared" si="94"/>
        <v>Ohio Valley Electric Corp_OH</v>
      </c>
      <c r="L1992" s="45" t="str">
        <f t="shared" si="95"/>
        <v>Ohio Valley Electric Corp_OH</v>
      </c>
      <c r="M1992" s="45" t="s">
        <v>3127</v>
      </c>
      <c r="N1992" s="45">
        <v>0</v>
      </c>
      <c r="O1992" s="45">
        <v>0</v>
      </c>
      <c r="P1992" s="45">
        <v>1</v>
      </c>
      <c r="Q1992" s="45">
        <v>0</v>
      </c>
      <c r="R1992" s="45">
        <v>0</v>
      </c>
      <c r="S1992" s="45">
        <v>0</v>
      </c>
      <c r="T1992" s="45">
        <v>270368</v>
      </c>
      <c r="U1992" s="45">
        <v>0</v>
      </c>
      <c r="V1992" s="45">
        <v>0</v>
      </c>
      <c r="W1992" s="45">
        <v>0</v>
      </c>
      <c r="X1992" s="45">
        <v>6.86</v>
      </c>
      <c r="Y1992" s="45">
        <v>0</v>
      </c>
      <c r="Z1992" s="46">
        <v>580389</v>
      </c>
      <c r="AA1992" s="46">
        <v>50401.154420201623</v>
      </c>
      <c r="AB1992" s="47">
        <f>_xlfn.XLOOKUP($F1992,Main_OG!$D$1:$D$766,Main_OG!AJ$1:AJ$766,"")</f>
        <v>118100658</v>
      </c>
      <c r="AC1992" s="47">
        <f>_xlfn.XLOOKUP($F1992,Main_OG!$D$1:$D$766,Main_OG!AK$1:AK$766,"")</f>
        <v>4989790</v>
      </c>
      <c r="AD1992" s="47">
        <f>_xlfn.XLOOKUP($F1992,Main_OG!$D$1:$D$766,Main_OG!AL$1:AL$766,"")</f>
        <v>42520684</v>
      </c>
      <c r="AE1992" s="47">
        <f>_xlfn.XLOOKUP($F1992,Main_OG!$D$1:$D$766,Main_OG!AM$1:AM$766,"")</f>
        <v>17513878</v>
      </c>
      <c r="AF1992" s="48">
        <f>_xlfn.XLOOKUP($F1992,Main_OG!$D$1:$D$766,Main_OG!Z$1:Z$766,"")</f>
        <v>0</v>
      </c>
      <c r="AG1992" s="48">
        <f>_xlfn.XLOOKUP($F1992,Main_OG!$D$1:$D$766,Main_OG!AA$1:AA$766,"")</f>
        <v>2.2204719344600159</v>
      </c>
      <c r="AH1992" s="48">
        <f>_xlfn.XLOOKUP($F1992,Main_OG!$D$1:$D$766,Main_OG!AB$1:AB$766,"")</f>
        <v>20.65</v>
      </c>
      <c r="AI1992" s="48">
        <f>_xlfn.XLOOKUP($F1992,Main_OG!$D$1:$D$766,Main_OG!AC$1:AC$766,"")</f>
        <v>9.1182546074696553</v>
      </c>
      <c r="AJ1992" s="48">
        <f>_xlfn.XLOOKUP($F1992,Main_OG!$D$1:$D$766,Main_OG!AD$1:AD$766,"")</f>
        <v>0.48</v>
      </c>
    </row>
    <row r="1993" spans="2:36" x14ac:dyDescent="0.35">
      <c r="B1993" s="36" t="s">
        <v>3124</v>
      </c>
      <c r="C1993" s="45" t="s">
        <v>158</v>
      </c>
      <c r="D1993" s="45" t="s">
        <v>4481</v>
      </c>
      <c r="E1993" s="36" t="s">
        <v>3124</v>
      </c>
      <c r="F1993" s="36" t="str">
        <f t="shared" si="93"/>
        <v>2009_OH</v>
      </c>
      <c r="G1993" s="45">
        <v>2009</v>
      </c>
      <c r="H1993" s="45">
        <f>_xlfn.XLOOKUP(J1993,Main_OG!$B$1:$B$766,Main_OG!$O$1:$O$766,"")</f>
        <v>1</v>
      </c>
      <c r="I1993" s="45">
        <f>_xlfn.XLOOKUP(F1993,Main_OG!$D$1:$D$766,Main_OG!$J$1:$J$766,"")</f>
        <v>0</v>
      </c>
      <c r="J1993" s="45" t="s">
        <v>158</v>
      </c>
      <c r="K1993" s="45" t="str">
        <f t="shared" si="94"/>
        <v>Ohio Valley Electric Corp_OH</v>
      </c>
      <c r="L1993" s="45" t="str">
        <f t="shared" si="95"/>
        <v>Ohio Valley Electric Corp_OH</v>
      </c>
      <c r="M1993" s="45" t="s">
        <v>3128</v>
      </c>
      <c r="N1993" s="45">
        <v>0</v>
      </c>
      <c r="O1993" s="45">
        <v>0</v>
      </c>
      <c r="P1993" s="45">
        <v>1</v>
      </c>
      <c r="Q1993" s="45">
        <v>0</v>
      </c>
      <c r="R1993" s="45">
        <v>0</v>
      </c>
      <c r="S1993" s="45">
        <v>0</v>
      </c>
      <c r="T1993" s="45">
        <v>264664</v>
      </c>
      <c r="U1993" s="45">
        <v>0</v>
      </c>
      <c r="V1993" s="45">
        <v>0</v>
      </c>
      <c r="W1993" s="45">
        <v>0</v>
      </c>
      <c r="X1993" s="45">
        <v>4.33</v>
      </c>
      <c r="Y1993" s="45">
        <v>0</v>
      </c>
      <c r="Z1993" s="46">
        <v>550982.40000000002</v>
      </c>
      <c r="AA1993" s="46">
        <v>47791.427730807874</v>
      </c>
      <c r="AB1993" s="47">
        <f>_xlfn.XLOOKUP($F1993,Main_OG!$D$1:$D$766,Main_OG!AJ$1:AJ$766,"")</f>
        <v>101159832</v>
      </c>
      <c r="AC1993" s="47">
        <f>_xlfn.XLOOKUP($F1993,Main_OG!$D$1:$D$766,Main_OG!AK$1:AK$766,"")</f>
        <v>4635994</v>
      </c>
      <c r="AD1993" s="47">
        <f>_xlfn.XLOOKUP($F1993,Main_OG!$D$1:$D$766,Main_OG!AL$1:AL$766,"")</f>
        <v>71642934</v>
      </c>
      <c r="AE1993" s="47">
        <f>_xlfn.XLOOKUP($F1993,Main_OG!$D$1:$D$766,Main_OG!AM$1:AM$766,"")</f>
        <v>15206084</v>
      </c>
      <c r="AF1993" s="48">
        <f>_xlfn.XLOOKUP($F1993,Main_OG!$D$1:$D$766,Main_OG!Z$1:Z$766,"")</f>
        <v>0</v>
      </c>
      <c r="AG1993" s="48">
        <f>_xlfn.XLOOKUP($F1993,Main_OG!$D$1:$D$766,Main_OG!AA$1:AA$766,"")</f>
        <v>2.2743975091886082</v>
      </c>
      <c r="AH1993" s="48">
        <f>_xlfn.XLOOKUP($F1993,Main_OG!$D$1:$D$766,Main_OG!AB$1:AB$766,"")</f>
        <v>12.71</v>
      </c>
      <c r="AI1993" s="48">
        <f>_xlfn.XLOOKUP($F1993,Main_OG!$D$1:$D$766,Main_OG!AC$1:AC$766,"")</f>
        <v>4.5973007921271787</v>
      </c>
      <c r="AJ1993" s="48">
        <f>_xlfn.XLOOKUP($F1993,Main_OG!$D$1:$D$766,Main_OG!AD$1:AD$766,"")</f>
        <v>0.68314474405108627</v>
      </c>
    </row>
    <row r="1994" spans="2:36" x14ac:dyDescent="0.35">
      <c r="B1994" s="36" t="s">
        <v>3124</v>
      </c>
      <c r="C1994" s="45" t="s">
        <v>158</v>
      </c>
      <c r="D1994" s="45" t="s">
        <v>4481</v>
      </c>
      <c r="E1994" s="36" t="s">
        <v>3124</v>
      </c>
      <c r="F1994" s="36" t="str">
        <f t="shared" si="93"/>
        <v>2010_OH</v>
      </c>
      <c r="G1994" s="45">
        <v>2010</v>
      </c>
      <c r="H1994" s="45">
        <f>_xlfn.XLOOKUP(J1994,Main_OG!$B$1:$B$766,Main_OG!$O$1:$O$766,"")</f>
        <v>1</v>
      </c>
      <c r="I1994" s="45">
        <f>_xlfn.XLOOKUP(F1994,Main_OG!$D$1:$D$766,Main_OG!$J$1:$J$766,"")</f>
        <v>1</v>
      </c>
      <c r="J1994" s="45" t="s">
        <v>158</v>
      </c>
      <c r="K1994" s="45" t="str">
        <f t="shared" si="94"/>
        <v>Ohio Valley Electric Corp_OH</v>
      </c>
      <c r="L1994" s="45" t="str">
        <f t="shared" si="95"/>
        <v>Ohio Valley Electric Corp_OH</v>
      </c>
      <c r="M1994" s="45" t="s">
        <v>3129</v>
      </c>
      <c r="N1994" s="45">
        <v>0</v>
      </c>
      <c r="O1994" s="45">
        <v>0</v>
      </c>
      <c r="P1994" s="45">
        <v>1</v>
      </c>
      <c r="Q1994" s="45">
        <v>0</v>
      </c>
      <c r="R1994" s="45">
        <v>0</v>
      </c>
      <c r="S1994" s="45">
        <v>0</v>
      </c>
      <c r="T1994" s="45">
        <v>249139</v>
      </c>
      <c r="U1994" s="45">
        <v>0</v>
      </c>
      <c r="V1994" s="45">
        <v>0</v>
      </c>
      <c r="W1994" s="45">
        <v>0</v>
      </c>
      <c r="X1994" s="45">
        <v>4.5</v>
      </c>
      <c r="Y1994" s="45">
        <v>0</v>
      </c>
      <c r="Z1994" s="46">
        <v>563816.30000000005</v>
      </c>
      <c r="AA1994" s="46">
        <v>48859.897903270772</v>
      </c>
      <c r="AB1994" s="47">
        <f>_xlfn.XLOOKUP($F1994,Main_OG!$D$1:$D$766,Main_OG!AJ$1:AJ$766,"")</f>
        <v>106305244</v>
      </c>
      <c r="AC1994" s="47">
        <f>_xlfn.XLOOKUP($F1994,Main_OG!$D$1:$D$766,Main_OG!AK$1:AK$766,"")</f>
        <v>5086316</v>
      </c>
      <c r="AD1994" s="47">
        <f>_xlfn.XLOOKUP($F1994,Main_OG!$D$1:$D$766,Main_OG!AL$1:AL$766,"")</f>
        <v>112936876</v>
      </c>
      <c r="AE1994" s="47">
        <f>_xlfn.XLOOKUP($F1994,Main_OG!$D$1:$D$766,Main_OG!AM$1:AM$766,"")</f>
        <v>15804803</v>
      </c>
      <c r="AF1994" s="48">
        <f>_xlfn.XLOOKUP($F1994,Main_OG!$D$1:$D$766,Main_OG!Z$1:Z$766,"")</f>
        <v>0</v>
      </c>
      <c r="AG1994" s="48">
        <f>_xlfn.XLOOKUP($F1994,Main_OG!$D$1:$D$766,Main_OG!AA$1:AA$766,"")</f>
        <v>2.2935982820086371</v>
      </c>
      <c r="AH1994" s="48">
        <f>_xlfn.XLOOKUP($F1994,Main_OG!$D$1:$D$766,Main_OG!AB$1:AB$766,"")</f>
        <v>16.75</v>
      </c>
      <c r="AI1994" s="48">
        <f>_xlfn.XLOOKUP($F1994,Main_OG!$D$1:$D$766,Main_OG!AC$1:AC$766,"")</f>
        <v>4.9924248044436963</v>
      </c>
      <c r="AJ1994" s="48">
        <f>_xlfn.XLOOKUP($F1994,Main_OG!$D$1:$D$766,Main_OG!AD$1:AD$766,"")</f>
        <v>0.70992248279802228</v>
      </c>
    </row>
    <row r="1995" spans="2:36" x14ac:dyDescent="0.35">
      <c r="B1995" s="36" t="s">
        <v>3124</v>
      </c>
      <c r="C1995" s="45" t="s">
        <v>158</v>
      </c>
      <c r="D1995" s="45" t="s">
        <v>4481</v>
      </c>
      <c r="E1995" s="36" t="s">
        <v>3124</v>
      </c>
      <c r="F1995" s="36" t="str">
        <f t="shared" si="93"/>
        <v>2011_OH</v>
      </c>
      <c r="G1995" s="45">
        <v>2011</v>
      </c>
      <c r="H1995" s="45">
        <f>_xlfn.XLOOKUP(J1995,Main_OG!$B$1:$B$766,Main_OG!$O$1:$O$766,"")</f>
        <v>1</v>
      </c>
      <c r="I1995" s="45">
        <f>_xlfn.XLOOKUP(F1995,Main_OG!$D$1:$D$766,Main_OG!$J$1:$J$766,"")</f>
        <v>1</v>
      </c>
      <c r="J1995" s="45" t="s">
        <v>158</v>
      </c>
      <c r="K1995" s="45" t="str">
        <f t="shared" si="94"/>
        <v>Ohio Valley Electric Corp_OH</v>
      </c>
      <c r="L1995" s="45" t="str">
        <f t="shared" si="95"/>
        <v>Ohio Valley Electric Corp_OH</v>
      </c>
      <c r="M1995" s="45" t="s">
        <v>3130</v>
      </c>
      <c r="N1995" s="45">
        <v>0</v>
      </c>
      <c r="O1995" s="45">
        <v>0</v>
      </c>
      <c r="P1995" s="45">
        <v>1</v>
      </c>
      <c r="Q1995" s="45">
        <v>0</v>
      </c>
      <c r="R1995" s="45">
        <v>0</v>
      </c>
      <c r="S1995" s="45">
        <v>0</v>
      </c>
      <c r="T1995" s="45">
        <v>248586</v>
      </c>
      <c r="U1995" s="45">
        <v>0</v>
      </c>
      <c r="V1995" s="45">
        <v>0</v>
      </c>
      <c r="W1995" s="45">
        <v>0</v>
      </c>
      <c r="X1995" s="45">
        <v>4.68</v>
      </c>
      <c r="Y1995" s="45">
        <v>0</v>
      </c>
      <c r="Z1995" s="46">
        <v>580251.4</v>
      </c>
      <c r="AA1995" s="46">
        <v>50256.774471265795</v>
      </c>
      <c r="AB1995" s="47">
        <f>_xlfn.XLOOKUP($F1995,Main_OG!$D$1:$D$766,Main_OG!AJ$1:AJ$766,"")</f>
        <v>95221668</v>
      </c>
      <c r="AC1995" s="47">
        <f>_xlfn.XLOOKUP($F1995,Main_OG!$D$1:$D$766,Main_OG!AK$1:AK$766,"")</f>
        <v>5210872.5599999996</v>
      </c>
      <c r="AD1995" s="47">
        <f>_xlfn.XLOOKUP($F1995,Main_OG!$D$1:$D$766,Main_OG!AL$1:AL$766,"")</f>
        <v>186439678</v>
      </c>
      <c r="AE1995" s="47">
        <f>_xlfn.XLOOKUP($F1995,Main_OG!$D$1:$D$766,Main_OG!AM$1:AM$766,"")</f>
        <v>14889746</v>
      </c>
      <c r="AF1995" s="48">
        <f>_xlfn.XLOOKUP($F1995,Main_OG!$D$1:$D$766,Main_OG!Z$1:Z$766,"")</f>
        <v>0</v>
      </c>
      <c r="AG1995" s="48">
        <f>_xlfn.XLOOKUP($F1995,Main_OG!$D$1:$D$766,Main_OG!AA$1:AA$766,"")</f>
        <v>2.3089180475565318</v>
      </c>
      <c r="AH1995" s="48">
        <f>_xlfn.XLOOKUP($F1995,Main_OG!$D$1:$D$766,Main_OG!AB$1:AB$766,"")</f>
        <v>22.32</v>
      </c>
      <c r="AI1995" s="48">
        <f>_xlfn.XLOOKUP($F1995,Main_OG!$D$1:$D$766,Main_OG!AC$1:AC$766,"")</f>
        <v>4.6524343752411106</v>
      </c>
      <c r="AJ1995" s="48">
        <f>_xlfn.XLOOKUP($F1995,Main_OG!$D$1:$D$766,Main_OG!AD$1:AD$766,"")</f>
        <v>0.75949643062398253</v>
      </c>
    </row>
    <row r="1996" spans="2:36" x14ac:dyDescent="0.35">
      <c r="B1996" s="36" t="s">
        <v>3124</v>
      </c>
      <c r="C1996" s="45" t="s">
        <v>158</v>
      </c>
      <c r="D1996" s="45" t="s">
        <v>4481</v>
      </c>
      <c r="E1996" s="36" t="s">
        <v>3124</v>
      </c>
      <c r="F1996" s="36" t="str">
        <f t="shared" si="93"/>
        <v>2012_OH</v>
      </c>
      <c r="G1996" s="45">
        <v>2012</v>
      </c>
      <c r="H1996" s="45">
        <f>_xlfn.XLOOKUP(J1996,Main_OG!$B$1:$B$766,Main_OG!$O$1:$O$766,"")</f>
        <v>1</v>
      </c>
      <c r="I1996" s="45">
        <f>_xlfn.XLOOKUP(F1996,Main_OG!$D$1:$D$766,Main_OG!$J$1:$J$766,"")</f>
        <v>1</v>
      </c>
      <c r="J1996" s="45" t="s">
        <v>158</v>
      </c>
      <c r="K1996" s="45" t="str">
        <f t="shared" si="94"/>
        <v>Ohio Valley Electric Corp_OH</v>
      </c>
      <c r="L1996" s="45" t="str">
        <f t="shared" si="95"/>
        <v>Ohio Valley Electric Corp_OH</v>
      </c>
      <c r="M1996" s="45" t="s">
        <v>3131</v>
      </c>
      <c r="N1996" s="45">
        <v>0</v>
      </c>
      <c r="O1996" s="45">
        <v>0</v>
      </c>
      <c r="P1996" s="45">
        <v>1</v>
      </c>
      <c r="Q1996" s="45">
        <v>0</v>
      </c>
      <c r="R1996" s="45">
        <v>0</v>
      </c>
      <c r="S1996" s="45">
        <v>0</v>
      </c>
      <c r="T1996" s="45">
        <v>207692</v>
      </c>
      <c r="U1996" s="45">
        <v>0</v>
      </c>
      <c r="V1996" s="45">
        <v>0</v>
      </c>
      <c r="W1996" s="45">
        <v>0</v>
      </c>
      <c r="X1996" s="45">
        <v>4.3800435000000002</v>
      </c>
      <c r="Y1996" s="45">
        <v>0</v>
      </c>
      <c r="Z1996" s="46">
        <v>586540.9</v>
      </c>
      <c r="AA1996" s="46">
        <v>50778.492994225337</v>
      </c>
      <c r="AB1996" s="47">
        <f>_xlfn.XLOOKUP($F1996,Main_OG!$D$1:$D$766,Main_OG!AJ$1:AJ$766,"")</f>
        <v>74484086</v>
      </c>
      <c r="AC1996" s="47">
        <f>_xlfn.XLOOKUP($F1996,Main_OG!$D$1:$D$766,Main_OG!AK$1:AK$766,"")</f>
        <v>5732542</v>
      </c>
      <c r="AD1996" s="47">
        <f>_xlfn.XLOOKUP($F1996,Main_OG!$D$1:$D$766,Main_OG!AL$1:AL$766,"")</f>
        <v>347507372</v>
      </c>
      <c r="AE1996" s="47">
        <f>_xlfn.XLOOKUP($F1996,Main_OG!$D$1:$D$766,Main_OG!AM$1:AM$766,"")</f>
        <v>17086998</v>
      </c>
      <c r="AF1996" s="48">
        <f>_xlfn.XLOOKUP($F1996,Main_OG!$D$1:$D$766,Main_OG!Z$1:Z$766,"")</f>
        <v>0</v>
      </c>
      <c r="AG1996" s="48">
        <f>_xlfn.XLOOKUP($F1996,Main_OG!$D$1:$D$766,Main_OG!AA$1:AA$766,"")</f>
        <v>2.324237813104427</v>
      </c>
      <c r="AH1996" s="48">
        <f>_xlfn.XLOOKUP($F1996,Main_OG!$D$1:$D$766,Main_OG!AB$1:AB$766,"")</f>
        <v>23.49195884567845</v>
      </c>
      <c r="AI1996" s="48">
        <f>_xlfn.XLOOKUP($F1996,Main_OG!$D$1:$D$766,Main_OG!AC$1:AC$766,"")</f>
        <v>3.503818060367514</v>
      </c>
      <c r="AJ1996" s="48">
        <f>_xlfn.XLOOKUP($F1996,Main_OG!$D$1:$D$766,Main_OG!AD$1:AD$766,"")</f>
        <v>0.75442193202762442</v>
      </c>
    </row>
    <row r="1997" spans="2:36" x14ac:dyDescent="0.35">
      <c r="B1997" s="36" t="s">
        <v>3124</v>
      </c>
      <c r="C1997" s="45" t="s">
        <v>158</v>
      </c>
      <c r="D1997" s="45" t="s">
        <v>4481</v>
      </c>
      <c r="E1997" s="36" t="s">
        <v>3124</v>
      </c>
      <c r="F1997" s="36" t="str">
        <f t="shared" si="93"/>
        <v>2013_OH</v>
      </c>
      <c r="G1997" s="45">
        <v>2013</v>
      </c>
      <c r="H1997" s="45">
        <f>_xlfn.XLOOKUP(J1997,Main_OG!$B$1:$B$766,Main_OG!$O$1:$O$766,"")</f>
        <v>1</v>
      </c>
      <c r="I1997" s="45">
        <f>_xlfn.XLOOKUP(F1997,Main_OG!$D$1:$D$766,Main_OG!$J$1:$J$766,"")</f>
        <v>1</v>
      </c>
      <c r="J1997" s="45" t="s">
        <v>158</v>
      </c>
      <c r="K1997" s="45" t="str">
        <f t="shared" si="94"/>
        <v>Ohio Valley Electric Corp_OH</v>
      </c>
      <c r="L1997" s="45" t="str">
        <f t="shared" si="95"/>
        <v>Ohio Valley Electric Corp_OH</v>
      </c>
      <c r="M1997" s="45" t="s">
        <v>3132</v>
      </c>
      <c r="N1997" s="45">
        <v>0</v>
      </c>
      <c r="O1997" s="45">
        <v>0</v>
      </c>
      <c r="P1997" s="45">
        <v>1</v>
      </c>
      <c r="Q1997" s="45">
        <v>0</v>
      </c>
      <c r="R1997" s="45">
        <v>0</v>
      </c>
      <c r="S1997" s="45">
        <v>0</v>
      </c>
      <c r="T1997" s="45">
        <v>195470</v>
      </c>
      <c r="U1997" s="45">
        <v>0</v>
      </c>
      <c r="V1997" s="45">
        <v>0</v>
      </c>
      <c r="W1997" s="45">
        <v>0</v>
      </c>
      <c r="X1997" s="45">
        <v>4.7485548</v>
      </c>
      <c r="Y1997" s="45">
        <v>0</v>
      </c>
      <c r="Z1997" s="46">
        <v>603057.4</v>
      </c>
      <c r="AA1997" s="46">
        <v>52078.880854516683</v>
      </c>
      <c r="AB1997" s="47">
        <f>_xlfn.XLOOKUP($F1997,Main_OG!$D$1:$D$766,Main_OG!AJ$1:AJ$766,"")</f>
        <v>81376244</v>
      </c>
      <c r="AC1997" s="47">
        <f>_xlfn.XLOOKUP($F1997,Main_OG!$D$1:$D$766,Main_OG!AK$1:AK$766,"")</f>
        <v>6165892.5700000003</v>
      </c>
      <c r="AD1997" s="47">
        <f>_xlfn.XLOOKUP($F1997,Main_OG!$D$1:$D$766,Main_OG!AL$1:AL$766,"")</f>
        <v>323726478</v>
      </c>
      <c r="AE1997" s="47">
        <f>_xlfn.XLOOKUP($F1997,Main_OG!$D$1:$D$766,Main_OG!AM$1:AM$766,"")</f>
        <v>16121250</v>
      </c>
      <c r="AF1997" s="48">
        <f>_xlfn.XLOOKUP($F1997,Main_OG!$D$1:$D$766,Main_OG!Z$1:Z$766,"")</f>
        <v>0</v>
      </c>
      <c r="AG1997" s="48">
        <f>_xlfn.XLOOKUP($F1997,Main_OG!$D$1:$D$766,Main_OG!AA$1:AA$766,"")</f>
        <v>2.25</v>
      </c>
      <c r="AH1997" s="48">
        <f>_xlfn.XLOOKUP($F1997,Main_OG!$D$1:$D$766,Main_OG!AB$1:AB$766,"")</f>
        <v>22.88</v>
      </c>
      <c r="AI1997" s="48">
        <f>_xlfn.XLOOKUP($F1997,Main_OG!$D$1:$D$766,Main_OG!AC$1:AC$766,"")</f>
        <v>3.82</v>
      </c>
      <c r="AJ1997" s="48">
        <f>_xlfn.XLOOKUP($F1997,Main_OG!$D$1:$D$766,Main_OG!AD$1:AD$766,"")</f>
        <v>0.73100116927520231</v>
      </c>
    </row>
    <row r="1998" spans="2:36" x14ac:dyDescent="0.35">
      <c r="B1998" s="36" t="s">
        <v>3124</v>
      </c>
      <c r="C1998" s="45" t="s">
        <v>158</v>
      </c>
      <c r="D1998" s="45" t="s">
        <v>4481</v>
      </c>
      <c r="E1998" s="36" t="s">
        <v>3124</v>
      </c>
      <c r="F1998" s="36" t="str">
        <f t="shared" si="93"/>
        <v>2014_OH</v>
      </c>
      <c r="G1998" s="45">
        <v>2014</v>
      </c>
      <c r="H1998" s="45">
        <f>_xlfn.XLOOKUP(J1998,Main_OG!$B$1:$B$766,Main_OG!$O$1:$O$766,"")</f>
        <v>1</v>
      </c>
      <c r="I1998" s="45">
        <f>_xlfn.XLOOKUP(F1998,Main_OG!$D$1:$D$766,Main_OG!$J$1:$J$766,"")</f>
        <v>1</v>
      </c>
      <c r="J1998" s="45" t="s">
        <v>158</v>
      </c>
      <c r="K1998" s="45" t="str">
        <f t="shared" si="94"/>
        <v>Ohio Valley Electric Corp_OH</v>
      </c>
      <c r="L1998" s="45" t="str">
        <f t="shared" si="95"/>
        <v>Ohio Valley Electric Corp_OH</v>
      </c>
      <c r="M1998" s="45" t="s">
        <v>3133</v>
      </c>
      <c r="N1998" s="45">
        <v>0</v>
      </c>
      <c r="O1998" s="45">
        <v>0</v>
      </c>
      <c r="P1998" s="45">
        <v>1</v>
      </c>
      <c r="Q1998" s="45">
        <v>0</v>
      </c>
      <c r="R1998" s="45">
        <v>0</v>
      </c>
      <c r="S1998" s="45">
        <v>0</v>
      </c>
      <c r="T1998" s="45">
        <v>206821</v>
      </c>
      <c r="U1998" s="45">
        <v>0</v>
      </c>
      <c r="V1998" s="45">
        <v>0</v>
      </c>
      <c r="W1998" s="45">
        <v>0</v>
      </c>
      <c r="X1998" s="45">
        <v>5.6851092999999997</v>
      </c>
      <c r="Y1998" s="45">
        <v>0</v>
      </c>
      <c r="Z1998" s="46">
        <v>624973.4</v>
      </c>
      <c r="AA1998" s="46">
        <v>53846.505768757066</v>
      </c>
      <c r="AB1998" s="47">
        <f>_xlfn.XLOOKUP($F1998,Main_OG!$D$1:$D$766,Main_OG!AJ$1:AJ$766,"")</f>
        <v>76971294</v>
      </c>
      <c r="AC1998" s="47">
        <f>_xlfn.XLOOKUP($F1998,Main_OG!$D$1:$D$766,Main_OG!AK$1:AK$766,"")</f>
        <v>5355770</v>
      </c>
      <c r="AD1998" s="47">
        <f>_xlfn.XLOOKUP($F1998,Main_OG!$D$1:$D$766,Main_OG!AL$1:AL$766,"")</f>
        <v>349317598</v>
      </c>
      <c r="AE1998" s="47">
        <f>_xlfn.XLOOKUP($F1998,Main_OG!$D$1:$D$766,Main_OG!AM$1:AM$766,"")</f>
        <v>16284440</v>
      </c>
      <c r="AF1998" s="48">
        <f>_xlfn.XLOOKUP($F1998,Main_OG!$D$1:$D$766,Main_OG!Z$1:Z$766,"")</f>
        <v>0</v>
      </c>
      <c r="AG1998" s="48">
        <f>_xlfn.XLOOKUP($F1998,Main_OG!$D$1:$D$766,Main_OG!AA$1:AA$766,"")</f>
        <v>2.16</v>
      </c>
      <c r="AH1998" s="48">
        <f>_xlfn.XLOOKUP($F1998,Main_OG!$D$1:$D$766,Main_OG!AB$1:AB$766,"")</f>
        <v>20.48845299552563</v>
      </c>
      <c r="AI1998" s="48">
        <f>_xlfn.XLOOKUP($F1998,Main_OG!$D$1:$D$766,Main_OG!AC$1:AC$766,"")</f>
        <v>4.9924248044436963</v>
      </c>
      <c r="AJ1998" s="48">
        <f>_xlfn.XLOOKUP($F1998,Main_OG!$D$1:$D$766,Main_OG!AD$1:AD$766,"")</f>
        <v>0.77</v>
      </c>
    </row>
    <row r="1999" spans="2:36" x14ac:dyDescent="0.35">
      <c r="B1999" s="36" t="s">
        <v>3124</v>
      </c>
      <c r="C1999" s="45" t="s">
        <v>158</v>
      </c>
      <c r="D1999" s="45" t="s">
        <v>4481</v>
      </c>
      <c r="E1999" s="36" t="s">
        <v>3124</v>
      </c>
      <c r="F1999" s="36" t="str">
        <f t="shared" si="93"/>
        <v>2015_OH</v>
      </c>
      <c r="G1999" s="45">
        <v>2015</v>
      </c>
      <c r="H1999" s="45">
        <f>_xlfn.XLOOKUP(J1999,Main_OG!$B$1:$B$766,Main_OG!$O$1:$O$766,"")</f>
        <v>1</v>
      </c>
      <c r="I1999" s="45">
        <f>_xlfn.XLOOKUP(F1999,Main_OG!$D$1:$D$766,Main_OG!$J$1:$J$766,"")</f>
        <v>1</v>
      </c>
      <c r="J1999" s="45" t="s">
        <v>158</v>
      </c>
      <c r="K1999" s="45" t="str">
        <f t="shared" si="94"/>
        <v>Ohio Valley Electric Corp_OH</v>
      </c>
      <c r="L1999" s="45" t="str">
        <f t="shared" si="95"/>
        <v>Ohio Valley Electric Corp_OH</v>
      </c>
      <c r="M1999" s="45" t="s">
        <v>3134</v>
      </c>
      <c r="N1999" s="45">
        <v>0</v>
      </c>
      <c r="O1999" s="45">
        <v>0</v>
      </c>
      <c r="P1999" s="45">
        <v>1</v>
      </c>
      <c r="Q1999" s="45">
        <v>0</v>
      </c>
      <c r="R1999" s="45">
        <v>0</v>
      </c>
      <c r="S1999" s="45">
        <v>0</v>
      </c>
      <c r="T1999" s="45">
        <v>191725</v>
      </c>
      <c r="U1999" s="45">
        <v>0</v>
      </c>
      <c r="V1999" s="45">
        <v>0</v>
      </c>
      <c r="W1999" s="45">
        <v>0</v>
      </c>
      <c r="X1999" s="45">
        <v>5.3456773999999996</v>
      </c>
      <c r="Y1999" s="45">
        <v>0</v>
      </c>
      <c r="Z1999" s="46">
        <v>633274.80000000005</v>
      </c>
      <c r="AA1999" s="46">
        <v>54487.836545473081</v>
      </c>
      <c r="AB1999" s="47">
        <f>_xlfn.XLOOKUP($F1999,Main_OG!$D$1:$D$766,Main_OG!AJ$1:AJ$766,"")</f>
        <v>61152824</v>
      </c>
      <c r="AC1999" s="47">
        <f>_xlfn.XLOOKUP($F1999,Main_OG!$D$1:$D$766,Main_OG!AK$1:AK$766,"")</f>
        <v>5575978</v>
      </c>
      <c r="AD1999" s="47">
        <f>_xlfn.XLOOKUP($F1999,Main_OG!$D$1:$D$766,Main_OG!AL$1:AL$766,"")</f>
        <v>416796124</v>
      </c>
      <c r="AE1999" s="47">
        <f>_xlfn.XLOOKUP($F1999,Main_OG!$D$1:$D$766,Main_OG!AM$1:AM$766,"")</f>
        <v>17376736</v>
      </c>
      <c r="AF1999" s="48">
        <f>_xlfn.XLOOKUP($F1999,Main_OG!$D$1:$D$766,Main_OG!Z$1:Z$766,"")</f>
        <v>0</v>
      </c>
      <c r="AG1999" s="48">
        <f>_xlfn.XLOOKUP($F1999,Main_OG!$D$1:$D$766,Main_OG!AA$1:AA$766,"")</f>
        <v>2.12</v>
      </c>
      <c r="AH1999" s="48">
        <f>_xlfn.XLOOKUP($F1999,Main_OG!$D$1:$D$766,Main_OG!AB$1:AB$766,"")</f>
        <v>13.54</v>
      </c>
      <c r="AI1999" s="48">
        <f>_xlfn.XLOOKUP($F1999,Main_OG!$D$1:$D$766,Main_OG!AC$1:AC$766,"")</f>
        <v>2.2799999999999998</v>
      </c>
      <c r="AJ1999" s="48">
        <f>_xlfn.XLOOKUP($F1999,Main_OG!$D$1:$D$766,Main_OG!AD$1:AD$766,"")</f>
        <v>0.66963877086385626</v>
      </c>
    </row>
    <row r="2000" spans="2:36" x14ac:dyDescent="0.35">
      <c r="B2000" s="36" t="s">
        <v>3124</v>
      </c>
      <c r="C2000" s="45" t="s">
        <v>158</v>
      </c>
      <c r="D2000" s="45" t="s">
        <v>4481</v>
      </c>
      <c r="E2000" s="36" t="s">
        <v>3124</v>
      </c>
      <c r="F2000" s="36" t="str">
        <f t="shared" si="93"/>
        <v>2016_OH</v>
      </c>
      <c r="G2000" s="45">
        <v>2016</v>
      </c>
      <c r="H2000" s="45">
        <f>_xlfn.XLOOKUP(J2000,Main_OG!$B$1:$B$766,Main_OG!$O$1:$O$766,"")</f>
        <v>1</v>
      </c>
      <c r="I2000" s="45">
        <f>_xlfn.XLOOKUP(F2000,Main_OG!$D$1:$D$766,Main_OG!$J$1:$J$766,"")</f>
        <v>1</v>
      </c>
      <c r="J2000" s="45" t="s">
        <v>158</v>
      </c>
      <c r="K2000" s="45" t="str">
        <f t="shared" si="94"/>
        <v>Ohio Valley Electric Corp_OH</v>
      </c>
      <c r="L2000" s="45" t="str">
        <f t="shared" si="95"/>
        <v>Ohio Valley Electric Corp_OH</v>
      </c>
      <c r="M2000" s="45" t="s">
        <v>3135</v>
      </c>
      <c r="N2000" s="45">
        <v>0</v>
      </c>
      <c r="O2000" s="45">
        <v>0</v>
      </c>
      <c r="P2000" s="45">
        <v>1</v>
      </c>
      <c r="Q2000" s="45">
        <v>0</v>
      </c>
      <c r="R2000" s="45">
        <v>0</v>
      </c>
      <c r="S2000" s="45">
        <v>0</v>
      </c>
      <c r="T2000" s="45">
        <v>173873</v>
      </c>
      <c r="U2000" s="45">
        <v>0</v>
      </c>
      <c r="V2000" s="45">
        <v>0</v>
      </c>
      <c r="W2000" s="45">
        <v>0</v>
      </c>
      <c r="X2000" s="45">
        <v>4.8995531000000003</v>
      </c>
      <c r="Y2000" s="45">
        <v>0</v>
      </c>
      <c r="Z2000" s="46">
        <v>638157.5</v>
      </c>
      <c r="AA2000" s="46">
        <v>54824.244892208459</v>
      </c>
      <c r="AB2000" s="47">
        <f>_xlfn.XLOOKUP($F2000,Main_OG!$D$1:$D$766,Main_OG!AJ$1:AJ$766,"")</f>
        <v>58159174</v>
      </c>
      <c r="AC2000" s="47">
        <f>_xlfn.XLOOKUP($F2000,Main_OG!$D$1:$D$766,Main_OG!AK$1:AK$766,"")</f>
        <v>5162976</v>
      </c>
      <c r="AD2000" s="47">
        <f>_xlfn.XLOOKUP($F2000,Main_OG!$D$1:$D$766,Main_OG!AL$1:AL$766,"")</f>
        <v>421036766</v>
      </c>
      <c r="AE2000" s="47">
        <f>_xlfn.XLOOKUP($F2000,Main_OG!$D$1:$D$766,Main_OG!AM$1:AM$766,"")</f>
        <v>16817386</v>
      </c>
      <c r="AF2000" s="48">
        <f>_xlfn.XLOOKUP($F2000,Main_OG!$D$1:$D$766,Main_OG!Z$1:Z$766,"")</f>
        <v>0</v>
      </c>
      <c r="AG2000" s="48">
        <f>_xlfn.XLOOKUP($F2000,Main_OG!$D$1:$D$766,Main_OG!AA$1:AA$766,"")</f>
        <v>2.2143440282408582</v>
      </c>
      <c r="AH2000" s="48">
        <f>_xlfn.XLOOKUP($F2000,Main_OG!$D$1:$D$766,Main_OG!AB$1:AB$766,"")</f>
        <v>11.309272049594229</v>
      </c>
      <c r="AI2000" s="48">
        <f>_xlfn.XLOOKUP($F2000,Main_OG!$D$1:$D$766,Main_OG!AC$1:AC$766,"")</f>
        <v>2.23</v>
      </c>
      <c r="AJ2000" s="48">
        <f>_xlfn.XLOOKUP($F2000,Main_OG!$D$1:$D$766,Main_OG!AD$1:AD$766,"")</f>
        <v>0.68</v>
      </c>
    </row>
    <row r="2001" spans="2:36" x14ac:dyDescent="0.35">
      <c r="B2001" s="36" t="s">
        <v>3124</v>
      </c>
      <c r="C2001" s="45" t="s">
        <v>158</v>
      </c>
      <c r="D2001" s="45" t="s">
        <v>4481</v>
      </c>
      <c r="E2001" s="36" t="s">
        <v>3124</v>
      </c>
      <c r="F2001" s="36" t="str">
        <f t="shared" si="93"/>
        <v>2017_OH</v>
      </c>
      <c r="G2001" s="45">
        <v>2017</v>
      </c>
      <c r="H2001" s="45">
        <f>_xlfn.XLOOKUP(J2001,Main_OG!$B$1:$B$766,Main_OG!$O$1:$O$766,"")</f>
        <v>1</v>
      </c>
      <c r="I2001" s="45">
        <f>_xlfn.XLOOKUP(F2001,Main_OG!$D$1:$D$766,Main_OG!$J$1:$J$766,"")</f>
        <v>1</v>
      </c>
      <c r="J2001" s="45" t="s">
        <v>158</v>
      </c>
      <c r="K2001" s="45" t="str">
        <f t="shared" si="94"/>
        <v>Ohio Valley Electric Corp_OH</v>
      </c>
      <c r="L2001" s="45" t="str">
        <f t="shared" si="95"/>
        <v>Ohio Valley Electric Corp_OH</v>
      </c>
      <c r="M2001" s="45" t="s">
        <v>3136</v>
      </c>
      <c r="N2001" s="45">
        <v>0</v>
      </c>
      <c r="O2001" s="45">
        <v>0</v>
      </c>
      <c r="P2001" s="45">
        <v>1</v>
      </c>
      <c r="Q2001" s="45">
        <v>0</v>
      </c>
      <c r="R2001" s="45">
        <v>0</v>
      </c>
      <c r="S2001" s="45">
        <v>0</v>
      </c>
      <c r="T2001" s="45">
        <v>156768</v>
      </c>
      <c r="U2001" s="45">
        <v>0</v>
      </c>
      <c r="V2001" s="45">
        <v>0</v>
      </c>
      <c r="W2001" s="45">
        <v>0</v>
      </c>
      <c r="X2001" s="45">
        <v>5.2230046999999997</v>
      </c>
      <c r="Y2001" s="45">
        <v>0</v>
      </c>
      <c r="Z2001" s="46">
        <v>652187.5</v>
      </c>
      <c r="AA2001" s="46">
        <v>55906.389206105487</v>
      </c>
      <c r="AB2001" s="47">
        <f>_xlfn.XLOOKUP($F2001,Main_OG!$D$1:$D$766,Main_OG!AJ$1:AJ$766,"")</f>
        <v>57048530</v>
      </c>
      <c r="AC2001" s="47">
        <f>_xlfn.XLOOKUP($F2001,Main_OG!$D$1:$D$766,Main_OG!AK$1:AK$766,"")</f>
        <v>4555870</v>
      </c>
      <c r="AD2001" s="47">
        <f>_xlfn.XLOOKUP($F2001,Main_OG!$D$1:$D$766,Main_OG!AL$1:AL$766,"")</f>
        <v>413711976</v>
      </c>
      <c r="AE2001" s="47">
        <f>_xlfn.XLOOKUP($F2001,Main_OG!$D$1:$D$766,Main_OG!AM$1:AM$766,"")</f>
        <v>17687789</v>
      </c>
      <c r="AF2001" s="48">
        <f>_xlfn.XLOOKUP($F2001,Main_OG!$D$1:$D$766,Main_OG!Z$1:Z$766,"")</f>
        <v>0</v>
      </c>
      <c r="AG2001" s="48">
        <f>_xlfn.XLOOKUP($F2001,Main_OG!$D$1:$D$766,Main_OG!AA$1:AA$766,"")</f>
        <v>1.92</v>
      </c>
      <c r="AH2001" s="48">
        <f>_xlfn.XLOOKUP($F2001,Main_OG!$D$1:$D$766,Main_OG!AB$1:AB$766,"")</f>
        <v>14.73443638842941</v>
      </c>
      <c r="AI2001" s="48">
        <f>_xlfn.XLOOKUP($F2001,Main_OG!$D$1:$D$766,Main_OG!AC$1:AC$766,"")</f>
        <v>2.9</v>
      </c>
      <c r="AJ2001" s="48">
        <f>_xlfn.XLOOKUP($F2001,Main_OG!$D$1:$D$766,Main_OG!AD$1:AD$766,"")</f>
        <v>0.62802788237371954</v>
      </c>
    </row>
    <row r="2002" spans="2:36" x14ac:dyDescent="0.35">
      <c r="B2002" s="36" t="s">
        <v>3124</v>
      </c>
      <c r="C2002" s="45" t="s">
        <v>158</v>
      </c>
      <c r="D2002" s="45" t="s">
        <v>4481</v>
      </c>
      <c r="E2002" s="36" t="s">
        <v>3124</v>
      </c>
      <c r="F2002" s="36" t="str">
        <f t="shared" si="93"/>
        <v>2018_OH</v>
      </c>
      <c r="G2002" s="45">
        <v>2018</v>
      </c>
      <c r="H2002" s="45">
        <f>_xlfn.XLOOKUP(J2002,Main_OG!$B$1:$B$766,Main_OG!$O$1:$O$766,"")</f>
        <v>1</v>
      </c>
      <c r="I2002" s="45">
        <f>_xlfn.XLOOKUP(F2002,Main_OG!$D$1:$D$766,Main_OG!$J$1:$J$766,"")</f>
        <v>1</v>
      </c>
      <c r="J2002" s="45" t="s">
        <v>158</v>
      </c>
      <c r="K2002" s="45" t="str">
        <f t="shared" si="94"/>
        <v>Ohio Valley Electric Corp_OH</v>
      </c>
      <c r="L2002" s="45" t="str">
        <f t="shared" si="95"/>
        <v>Ohio Valley Electric Corp_OH</v>
      </c>
      <c r="M2002" s="45" t="s">
        <v>3137</v>
      </c>
      <c r="N2002" s="45">
        <v>0</v>
      </c>
      <c r="O2002" s="45">
        <v>0</v>
      </c>
      <c r="P2002" s="45">
        <v>1</v>
      </c>
      <c r="Q2002" s="45">
        <v>0</v>
      </c>
      <c r="R2002" s="45">
        <v>0</v>
      </c>
      <c r="S2002" s="45">
        <v>0</v>
      </c>
      <c r="T2002" s="45">
        <v>148613</v>
      </c>
      <c r="U2002" s="45">
        <v>0</v>
      </c>
      <c r="V2002" s="45">
        <v>0</v>
      </c>
      <c r="W2002" s="45">
        <v>0</v>
      </c>
      <c r="X2002" s="45">
        <v>5.117991</v>
      </c>
      <c r="Y2002" s="45">
        <v>0</v>
      </c>
      <c r="Z2002" s="46">
        <v>656212</v>
      </c>
      <c r="AA2002" s="46">
        <v>56178.243921782683</v>
      </c>
      <c r="AB2002" s="47">
        <f>_xlfn.XLOOKUP($F2002,Main_OG!$D$1:$D$766,Main_OG!AJ$1:AJ$766,"")</f>
        <v>50244114</v>
      </c>
      <c r="AC2002" s="47">
        <f>_xlfn.XLOOKUP($F2002,Main_OG!$D$1:$D$766,Main_OG!AK$1:AK$766,"")</f>
        <v>6409656</v>
      </c>
      <c r="AD2002" s="47">
        <f>_xlfn.XLOOKUP($F2002,Main_OG!$D$1:$D$766,Main_OG!AL$1:AL$766,"")</f>
        <v>645047556</v>
      </c>
      <c r="AE2002" s="47">
        <f>_xlfn.XLOOKUP($F2002,Main_OG!$D$1:$D$766,Main_OG!AM$1:AM$766,"")</f>
        <v>18315007</v>
      </c>
      <c r="AF2002" s="48">
        <f>_xlfn.XLOOKUP($F2002,Main_OG!$D$1:$D$766,Main_OG!Z$1:Z$766,"")</f>
        <v>0</v>
      </c>
      <c r="AG2002" s="48">
        <f>_xlfn.XLOOKUP($F2002,Main_OG!$D$1:$D$766,Main_OG!AA$1:AA$766,"")</f>
        <v>1.77</v>
      </c>
      <c r="AH2002" s="48">
        <f>_xlfn.XLOOKUP($F2002,Main_OG!$D$1:$D$766,Main_OG!AB$1:AB$766,"")</f>
        <v>16.350000000000001</v>
      </c>
      <c r="AI2002" s="48">
        <f>_xlfn.XLOOKUP($F2002,Main_OG!$D$1:$D$766,Main_OG!AC$1:AC$766,"")</f>
        <v>3.8713752811270652</v>
      </c>
      <c r="AJ2002" s="48">
        <f>_xlfn.XLOOKUP($F2002,Main_OG!$D$1:$D$766,Main_OG!AD$1:AD$766,"")</f>
        <v>0.72</v>
      </c>
    </row>
    <row r="2003" spans="2:36" x14ac:dyDescent="0.35">
      <c r="B2003" s="36" t="s">
        <v>3124</v>
      </c>
      <c r="C2003" s="45" t="s">
        <v>158</v>
      </c>
      <c r="D2003" s="45" t="s">
        <v>4481</v>
      </c>
      <c r="E2003" s="36" t="s">
        <v>3124</v>
      </c>
      <c r="F2003" s="36" t="str">
        <f t="shared" si="93"/>
        <v>2019_OH</v>
      </c>
      <c r="G2003" s="45">
        <v>2019</v>
      </c>
      <c r="H2003" s="45">
        <f>_xlfn.XLOOKUP(J2003,Main_OG!$B$1:$B$766,Main_OG!$O$1:$O$766,"")</f>
        <v>1</v>
      </c>
      <c r="I2003" s="45">
        <f>_xlfn.XLOOKUP(F2003,Main_OG!$D$1:$D$766,Main_OG!$J$1:$J$766,"")</f>
        <v>1</v>
      </c>
      <c r="J2003" s="45" t="s">
        <v>158</v>
      </c>
      <c r="K2003" s="45" t="str">
        <f t="shared" si="94"/>
        <v>Ohio Valley Electric Corp_OH</v>
      </c>
      <c r="L2003" s="45" t="str">
        <f t="shared" si="95"/>
        <v>Ohio Valley Electric Corp_OH</v>
      </c>
      <c r="M2003" s="45" t="s">
        <v>3138</v>
      </c>
      <c r="N2003" s="45">
        <v>0</v>
      </c>
      <c r="O2003" s="45">
        <v>0</v>
      </c>
      <c r="P2003" s="45">
        <v>1</v>
      </c>
      <c r="Q2003" s="45">
        <v>0</v>
      </c>
      <c r="R2003" s="45">
        <v>0</v>
      </c>
      <c r="S2003" s="45">
        <v>0</v>
      </c>
      <c r="T2003" s="45">
        <v>125881</v>
      </c>
      <c r="U2003" s="45">
        <v>0</v>
      </c>
      <c r="V2003" s="45">
        <v>0</v>
      </c>
      <c r="W2003" s="45">
        <v>0</v>
      </c>
      <c r="X2003" s="45">
        <v>3.6868153000000001</v>
      </c>
      <c r="Y2003" s="45">
        <v>0</v>
      </c>
      <c r="Z2003" s="46">
        <v>674123.4</v>
      </c>
      <c r="AA2003" s="46">
        <v>57634.591250191188</v>
      </c>
      <c r="AB2003" s="47">
        <f>_xlfn.XLOOKUP($F2003,Main_OG!$D$1:$D$766,Main_OG!AJ$1:AJ$766,"")</f>
        <v>39191694</v>
      </c>
      <c r="AC2003" s="47">
        <f>_xlfn.XLOOKUP($F2003,Main_OG!$D$1:$D$766,Main_OG!AK$1:AK$766,"")</f>
        <v>3791288</v>
      </c>
      <c r="AD2003" s="47">
        <f>_xlfn.XLOOKUP($F2003,Main_OG!$D$1:$D$766,Main_OG!AL$1:AL$766,"")</f>
        <v>727691424</v>
      </c>
      <c r="AE2003" s="47">
        <f>_xlfn.XLOOKUP($F2003,Main_OG!$D$1:$D$766,Main_OG!AM$1:AM$766,"")</f>
        <v>17010561</v>
      </c>
      <c r="AF2003" s="48">
        <f>_xlfn.XLOOKUP($F2003,Main_OG!$D$1:$D$766,Main_OG!Z$1:Z$766,"")</f>
        <v>0</v>
      </c>
      <c r="AG2003" s="48">
        <f>_xlfn.XLOOKUP($F2003,Main_OG!$D$1:$D$766,Main_OG!AA$1:AA$766,"")</f>
        <v>1.79</v>
      </c>
      <c r="AH2003" s="48">
        <f>_xlfn.XLOOKUP($F2003,Main_OG!$D$1:$D$766,Main_OG!AB$1:AB$766,"")</f>
        <v>16.155101142605361</v>
      </c>
      <c r="AI2003" s="48">
        <f>_xlfn.XLOOKUP($F2003,Main_OG!$D$1:$D$766,Main_OG!AC$1:AC$766,"")</f>
        <v>3.3292283805067271</v>
      </c>
      <c r="AJ2003" s="48">
        <f>_xlfn.XLOOKUP($F2003,Main_OG!$D$1:$D$766,Main_OG!AD$1:AD$766,"")</f>
        <v>0.60296766622862785</v>
      </c>
    </row>
    <row r="2004" spans="2:36" x14ac:dyDescent="0.35">
      <c r="B2004" s="36" t="s">
        <v>3124</v>
      </c>
      <c r="C2004" s="45" t="s">
        <v>158</v>
      </c>
      <c r="D2004" s="45" t="s">
        <v>4481</v>
      </c>
      <c r="E2004" s="36" t="s">
        <v>3124</v>
      </c>
      <c r="F2004" s="36" t="str">
        <f t="shared" si="93"/>
        <v>2020_OH</v>
      </c>
      <c r="G2004" s="45">
        <v>2020</v>
      </c>
      <c r="H2004" s="45">
        <f>_xlfn.XLOOKUP(J2004,Main_OG!$B$1:$B$766,Main_OG!$O$1:$O$766,"")</f>
        <v>1</v>
      </c>
      <c r="I2004" s="45">
        <f>_xlfn.XLOOKUP(F2004,Main_OG!$D$1:$D$766,Main_OG!$J$1:$J$766,"")</f>
        <v>1</v>
      </c>
      <c r="J2004" s="45" t="s">
        <v>158</v>
      </c>
      <c r="K2004" s="45" t="str">
        <f t="shared" si="94"/>
        <v>Ohio Valley Electric Corp_OH</v>
      </c>
      <c r="L2004" s="45" t="str">
        <f t="shared" si="95"/>
        <v>Ohio Valley Electric Corp_OH</v>
      </c>
      <c r="M2004" s="45" t="s">
        <v>3139</v>
      </c>
      <c r="N2004" s="45">
        <v>0</v>
      </c>
      <c r="O2004" s="45">
        <v>0</v>
      </c>
      <c r="P2004" s="45">
        <v>1</v>
      </c>
      <c r="Q2004" s="45">
        <v>0</v>
      </c>
      <c r="R2004" s="45">
        <v>0</v>
      </c>
      <c r="S2004" s="45">
        <v>0</v>
      </c>
      <c r="T2004" s="45">
        <v>109944</v>
      </c>
      <c r="U2004" s="45">
        <v>0</v>
      </c>
      <c r="V2004" s="45">
        <v>0</v>
      </c>
      <c r="W2004" s="45">
        <v>0</v>
      </c>
      <c r="X2004" s="45">
        <v>2.9706032000000002</v>
      </c>
      <c r="Y2004" s="45">
        <v>0</v>
      </c>
      <c r="Z2004" s="46">
        <v>654586.30000000005</v>
      </c>
      <c r="AA2004" s="46">
        <v>55948.240384175704</v>
      </c>
      <c r="AB2004" s="47">
        <f>_xlfn.XLOOKUP($F2004,Main_OG!$D$1:$D$766,Main_OG!AJ$1:AJ$766,"")</f>
        <v>37522366</v>
      </c>
      <c r="AC2004" s="47">
        <f>_xlfn.XLOOKUP($F2004,Main_OG!$D$1:$D$766,Main_OG!AK$1:AK$766,"")</f>
        <v>5376516</v>
      </c>
      <c r="AD2004" s="47">
        <f>_xlfn.XLOOKUP($F2004,Main_OG!$D$1:$D$766,Main_OG!AL$1:AL$766,"")</f>
        <v>746560566</v>
      </c>
      <c r="AE2004" s="47">
        <f>_xlfn.XLOOKUP($F2004,Main_OG!$D$1:$D$766,Main_OG!AM$1:AM$766,"")</f>
        <v>0</v>
      </c>
      <c r="AF2004" s="48">
        <f>_xlfn.XLOOKUP($F2004,Main_OG!$D$1:$D$766,Main_OG!Z$1:Z$766,"")</f>
        <v>0</v>
      </c>
      <c r="AG2004" s="48">
        <f>_xlfn.XLOOKUP($F2004,Main_OG!$D$1:$D$766,Main_OG!AA$1:AA$766,"")</f>
        <v>2.127327759928813</v>
      </c>
      <c r="AH2004" s="48">
        <f>_xlfn.XLOOKUP($F2004,Main_OG!$D$1:$D$766,Main_OG!AB$1:AB$766,"")</f>
        <v>12.535325193609101</v>
      </c>
      <c r="AI2004" s="48">
        <f>_xlfn.XLOOKUP($F2004,Main_OG!$D$1:$D$766,Main_OG!AC$1:AC$766,"")</f>
        <v>2.8422150630003218</v>
      </c>
      <c r="AJ2004" s="48">
        <f>_xlfn.XLOOKUP($F2004,Main_OG!$D$1:$D$766,Main_OG!AD$1:AD$766,"")</f>
        <v>0.64</v>
      </c>
    </row>
    <row r="2005" spans="2:36" x14ac:dyDescent="0.35">
      <c r="B2005" s="36" t="s">
        <v>3140</v>
      </c>
      <c r="C2005" s="45" t="s">
        <v>628</v>
      </c>
      <c r="D2005" s="45" t="s">
        <v>4482</v>
      </c>
      <c r="E2005" s="36" t="s">
        <v>4519</v>
      </c>
      <c r="F2005" s="36" t="str">
        <f t="shared" si="93"/>
        <v>2006_AR</v>
      </c>
      <c r="G2005" s="45">
        <v>2006</v>
      </c>
      <c r="H2005" s="45">
        <f>_xlfn.XLOOKUP(J2005,Main_OG!$B$1:$B$766,Main_OG!$O$1:$O$766,"")</f>
        <v>1</v>
      </c>
      <c r="I2005" s="45">
        <f>_xlfn.XLOOKUP(F2005,Main_OG!$D$1:$D$766,Main_OG!$J$1:$J$766,"")</f>
        <v>0</v>
      </c>
      <c r="J2005" s="45" t="s">
        <v>628</v>
      </c>
      <c r="K2005" s="45" t="str">
        <f t="shared" si="94"/>
        <v>Oklahoma Gas &amp; Electric Co_AR</v>
      </c>
      <c r="L2005" s="45" t="str">
        <f t="shared" si="95"/>
        <v>Oklahoma Gas Electric Co_AR</v>
      </c>
      <c r="M2005" s="45" t="s">
        <v>3141</v>
      </c>
      <c r="N2005" s="45">
        <v>0</v>
      </c>
      <c r="O2005" s="45">
        <v>9755</v>
      </c>
      <c r="P2005" s="45">
        <v>446</v>
      </c>
      <c r="Q2005" s="45">
        <v>52819</v>
      </c>
      <c r="R2005" s="45">
        <v>0</v>
      </c>
      <c r="S2005" s="45">
        <v>48054</v>
      </c>
      <c r="T2005" s="45">
        <v>53770</v>
      </c>
      <c r="U2005" s="45">
        <v>51736</v>
      </c>
      <c r="V2005" s="45">
        <v>0</v>
      </c>
      <c r="W2005" s="45">
        <v>5.5756931616712002</v>
      </c>
      <c r="X2005" s="45">
        <v>4.4430158633101264</v>
      </c>
      <c r="Y2005" s="45">
        <v>7.3186948120107171</v>
      </c>
      <c r="Z2005" s="46">
        <v>114890.4</v>
      </c>
      <c r="AA2005" s="46">
        <v>40715.850846333196</v>
      </c>
      <c r="AB2005" s="47">
        <f>_xlfn.XLOOKUP($F2005,Main_OG!$D$1:$D$766,Main_OG!AJ$1:AJ$766,"")</f>
        <v>29274692.98</v>
      </c>
      <c r="AC2005" s="47">
        <f>_xlfn.XLOOKUP($F2005,Main_OG!$D$1:$D$766,Main_OG!AK$1:AK$766,"")</f>
        <v>586041.16000000015</v>
      </c>
      <c r="AD2005" s="47">
        <f>_xlfn.XLOOKUP($F2005,Main_OG!$D$1:$D$766,Main_OG!AL$1:AL$766,"")</f>
        <v>133117173.41999999</v>
      </c>
      <c r="AE2005" s="47">
        <f>_xlfn.XLOOKUP($F2005,Main_OG!$D$1:$D$766,Main_OG!AM$1:AM$766,"")</f>
        <v>15232577</v>
      </c>
      <c r="AF2005" s="48">
        <f>_xlfn.XLOOKUP($F2005,Main_OG!$D$1:$D$766,Main_OG!Z$1:Z$766,"")</f>
        <v>0</v>
      </c>
      <c r="AG2005" s="48">
        <f>_xlfn.XLOOKUP($F2005,Main_OG!$D$1:$D$766,Main_OG!AA$1:AA$766,"")</f>
        <v>1.47</v>
      </c>
      <c r="AH2005" s="48">
        <f>_xlfn.XLOOKUP($F2005,Main_OG!$D$1:$D$766,Main_OG!AB$1:AB$766,"")</f>
        <v>14.17</v>
      </c>
      <c r="AI2005" s="48">
        <f>_xlfn.XLOOKUP($F2005,Main_OG!$D$1:$D$766,Main_OG!AC$1:AC$766,"")</f>
        <v>7.1610124069250478</v>
      </c>
      <c r="AJ2005" s="48">
        <f>_xlfn.XLOOKUP($F2005,Main_OG!$D$1:$D$766,Main_OG!AD$1:AD$766,"")</f>
        <v>0.4704061490499184</v>
      </c>
    </row>
    <row r="2006" spans="2:36" x14ac:dyDescent="0.35">
      <c r="B2006" s="36" t="s">
        <v>3140</v>
      </c>
      <c r="C2006" s="45" t="s">
        <v>510</v>
      </c>
      <c r="D2006" s="45" t="s">
        <v>4482</v>
      </c>
      <c r="E2006" s="36" t="s">
        <v>4519</v>
      </c>
      <c r="F2006" s="36" t="str">
        <f t="shared" si="93"/>
        <v>2006_OK</v>
      </c>
      <c r="G2006" s="45">
        <v>2006</v>
      </c>
      <c r="H2006" s="45">
        <f>_xlfn.XLOOKUP(J2006,Main_OG!$B$1:$B$766,Main_OG!$O$1:$O$766,"")</f>
        <v>1</v>
      </c>
      <c r="I2006" s="45">
        <f>_xlfn.XLOOKUP(F2006,Main_OG!$D$1:$D$766,Main_OG!$J$1:$J$766,"")</f>
        <v>0</v>
      </c>
      <c r="J2006" s="45" t="s">
        <v>510</v>
      </c>
      <c r="K2006" s="45" t="str">
        <f t="shared" si="94"/>
        <v>Oklahoma Gas &amp; Electric Co_OK</v>
      </c>
      <c r="L2006" s="45" t="str">
        <f t="shared" si="95"/>
        <v>Oklahoma Gas Electric Co_OK</v>
      </c>
      <c r="M2006" s="45" t="s">
        <v>3142</v>
      </c>
      <c r="N2006" s="45">
        <v>0</v>
      </c>
      <c r="O2006" s="45">
        <v>87326</v>
      </c>
      <c r="P2006" s="45">
        <v>9048</v>
      </c>
      <c r="Q2006" s="45">
        <v>591647</v>
      </c>
      <c r="R2006" s="45">
        <v>0</v>
      </c>
      <c r="S2006" s="45">
        <v>551280</v>
      </c>
      <c r="T2006" s="45">
        <v>291239</v>
      </c>
      <c r="U2006" s="45">
        <v>647066</v>
      </c>
      <c r="V2006" s="45">
        <v>0</v>
      </c>
      <c r="W2006" s="45">
        <v>6.7227931932572567</v>
      </c>
      <c r="X2006" s="45">
        <v>4.9431335711445206</v>
      </c>
      <c r="Y2006" s="45">
        <v>8.077910553818489</v>
      </c>
      <c r="Z2006" s="46">
        <v>149367.1</v>
      </c>
      <c r="AA2006" s="46">
        <v>41559.087279394786</v>
      </c>
      <c r="AB2006" s="47">
        <f>_xlfn.XLOOKUP($F2006,Main_OG!$D$1:$D$766,Main_OG!AJ$1:AJ$766,"")</f>
        <v>42322662.939999998</v>
      </c>
      <c r="AC2006" s="47">
        <f>_xlfn.XLOOKUP($F2006,Main_OG!$D$1:$D$766,Main_OG!AK$1:AK$766,"")</f>
        <v>159414.24</v>
      </c>
      <c r="AD2006" s="47">
        <f>_xlfn.XLOOKUP($F2006,Main_OG!$D$1:$D$766,Main_OG!AL$1:AL$766,"")</f>
        <v>564302954.74000001</v>
      </c>
      <c r="AE2006" s="47">
        <f>_xlfn.XLOOKUP($F2006,Main_OG!$D$1:$D$766,Main_OG!AM$1:AM$766,"")</f>
        <v>0</v>
      </c>
      <c r="AF2006" s="48">
        <f>_xlfn.XLOOKUP($F2006,Main_OG!$D$1:$D$766,Main_OG!Z$1:Z$766,"")</f>
        <v>0</v>
      </c>
      <c r="AG2006" s="48">
        <f>_xlfn.XLOOKUP($F2006,Main_OG!$D$1:$D$766,Main_OG!AA$1:AA$766,"")</f>
        <v>1.0900000000000001</v>
      </c>
      <c r="AH2006" s="48">
        <f>_xlfn.XLOOKUP($F2006,Main_OG!$D$1:$D$766,Main_OG!AB$1:AB$766,"")</f>
        <v>13.31</v>
      </c>
      <c r="AI2006" s="48">
        <f>_xlfn.XLOOKUP($F2006,Main_OG!$D$1:$D$766,Main_OG!AC$1:AC$766,"")</f>
        <v>7.1610124069250478</v>
      </c>
      <c r="AJ2006" s="48">
        <f>_xlfn.XLOOKUP($F2006,Main_OG!$D$1:$D$766,Main_OG!AD$1:AD$766,"")</f>
        <v>0.4704061490499184</v>
      </c>
    </row>
    <row r="2007" spans="2:36" x14ac:dyDescent="0.35">
      <c r="B2007" s="36" t="s">
        <v>3140</v>
      </c>
      <c r="C2007" s="45" t="s">
        <v>628</v>
      </c>
      <c r="D2007" s="45" t="s">
        <v>4482</v>
      </c>
      <c r="E2007" s="36" t="s">
        <v>4519</v>
      </c>
      <c r="F2007" s="36" t="str">
        <f t="shared" si="93"/>
        <v>2007_AR</v>
      </c>
      <c r="G2007" s="45">
        <v>2007</v>
      </c>
      <c r="H2007" s="45">
        <f>_xlfn.XLOOKUP(J2007,Main_OG!$B$1:$B$766,Main_OG!$O$1:$O$766,"")</f>
        <v>1</v>
      </c>
      <c r="I2007" s="45">
        <f>_xlfn.XLOOKUP(F2007,Main_OG!$D$1:$D$766,Main_OG!$J$1:$J$766,"")</f>
        <v>0</v>
      </c>
      <c r="J2007" s="45" t="s">
        <v>628</v>
      </c>
      <c r="K2007" s="45" t="str">
        <f t="shared" si="94"/>
        <v>Oklahoma Gas &amp; Electric Co_AR</v>
      </c>
      <c r="L2007" s="45" t="str">
        <f t="shared" si="95"/>
        <v>Oklahoma Gas Electric Co_AR</v>
      </c>
      <c r="M2007" s="45" t="s">
        <v>3143</v>
      </c>
      <c r="N2007" s="45">
        <v>0</v>
      </c>
      <c r="O2007" s="45">
        <v>9912</v>
      </c>
      <c r="P2007" s="45">
        <v>442</v>
      </c>
      <c r="Q2007" s="45">
        <v>53261</v>
      </c>
      <c r="R2007" s="45">
        <v>0</v>
      </c>
      <c r="S2007" s="45">
        <v>54357</v>
      </c>
      <c r="T2007" s="45">
        <v>58602</v>
      </c>
      <c r="U2007" s="45">
        <v>52633</v>
      </c>
      <c r="V2007" s="45">
        <v>0</v>
      </c>
      <c r="W2007" s="45">
        <v>6.13</v>
      </c>
      <c r="X2007" s="45">
        <v>4.87</v>
      </c>
      <c r="Y2007" s="45">
        <v>7.26</v>
      </c>
      <c r="Z2007" s="46">
        <v>114026.7</v>
      </c>
      <c r="AA2007" s="46">
        <v>40028.329208572482</v>
      </c>
      <c r="AB2007" s="47">
        <f>_xlfn.XLOOKUP($F2007,Main_OG!$D$1:$D$766,Main_OG!AJ$1:AJ$766,"")</f>
        <v>31305006</v>
      </c>
      <c r="AC2007" s="47">
        <f>_xlfn.XLOOKUP($F2007,Main_OG!$D$1:$D$766,Main_OG!AK$1:AK$766,"")</f>
        <v>299632</v>
      </c>
      <c r="AD2007" s="47">
        <f>_xlfn.XLOOKUP($F2007,Main_OG!$D$1:$D$766,Main_OG!AL$1:AL$766,"")</f>
        <v>120895658</v>
      </c>
      <c r="AE2007" s="47">
        <f>_xlfn.XLOOKUP($F2007,Main_OG!$D$1:$D$766,Main_OG!AM$1:AM$766,"")</f>
        <v>15486102</v>
      </c>
      <c r="AF2007" s="48">
        <f>_xlfn.XLOOKUP($F2007,Main_OG!$D$1:$D$766,Main_OG!Z$1:Z$766,"")</f>
        <v>0</v>
      </c>
      <c r="AG2007" s="48">
        <f>_xlfn.XLOOKUP($F2007,Main_OG!$D$1:$D$766,Main_OG!AA$1:AA$766,"")</f>
        <v>1.6</v>
      </c>
      <c r="AH2007" s="48">
        <f>_xlfn.XLOOKUP($F2007,Main_OG!$D$1:$D$766,Main_OG!AB$1:AB$766,"")</f>
        <v>14.79</v>
      </c>
      <c r="AI2007" s="48">
        <f>_xlfn.XLOOKUP($F2007,Main_OG!$D$1:$D$766,Main_OG!AC$1:AC$766,"")</f>
        <v>7.3815467393807772</v>
      </c>
      <c r="AJ2007" s="48">
        <f>_xlfn.XLOOKUP($F2007,Main_OG!$D$1:$D$766,Main_OG!AD$1:AD$766,"")</f>
        <v>0.58103021845052572</v>
      </c>
    </row>
    <row r="2008" spans="2:36" x14ac:dyDescent="0.35">
      <c r="B2008" s="36" t="s">
        <v>3140</v>
      </c>
      <c r="C2008" s="45" t="s">
        <v>510</v>
      </c>
      <c r="D2008" s="45" t="s">
        <v>4482</v>
      </c>
      <c r="E2008" s="36" t="s">
        <v>4519</v>
      </c>
      <c r="F2008" s="36" t="str">
        <f t="shared" si="93"/>
        <v>2007_OK</v>
      </c>
      <c r="G2008" s="45">
        <v>2007</v>
      </c>
      <c r="H2008" s="45">
        <f>_xlfn.XLOOKUP(J2008,Main_OG!$B$1:$B$766,Main_OG!$O$1:$O$766,"")</f>
        <v>1</v>
      </c>
      <c r="I2008" s="45">
        <f>_xlfn.XLOOKUP(F2008,Main_OG!$D$1:$D$766,Main_OG!$J$1:$J$766,"")</f>
        <v>0</v>
      </c>
      <c r="J2008" s="45" t="s">
        <v>510</v>
      </c>
      <c r="K2008" s="45" t="str">
        <f t="shared" si="94"/>
        <v>Oklahoma Gas &amp; Electric Co_OK</v>
      </c>
      <c r="L2008" s="45" t="str">
        <f t="shared" si="95"/>
        <v>Oklahoma Gas Electric Co_OK</v>
      </c>
      <c r="M2008" s="45" t="s">
        <v>3144</v>
      </c>
      <c r="N2008" s="45">
        <v>0</v>
      </c>
      <c r="O2008" s="45">
        <v>88687</v>
      </c>
      <c r="P2008" s="45">
        <v>9053</v>
      </c>
      <c r="Q2008" s="45">
        <v>598221</v>
      </c>
      <c r="R2008" s="45">
        <v>0</v>
      </c>
      <c r="S2008" s="45">
        <v>577124</v>
      </c>
      <c r="T2008" s="45">
        <v>303731</v>
      </c>
      <c r="U2008" s="45">
        <v>653785</v>
      </c>
      <c r="V2008" s="45">
        <v>0</v>
      </c>
      <c r="W2008" s="45">
        <v>6.89</v>
      </c>
      <c r="X2008" s="45">
        <v>5.21</v>
      </c>
      <c r="Y2008" s="45">
        <v>8.23</v>
      </c>
      <c r="Z2008" s="46">
        <v>152879.6</v>
      </c>
      <c r="AA2008" s="46">
        <v>42065.195169753926</v>
      </c>
      <c r="AB2008" s="47">
        <f>_xlfn.XLOOKUP($F2008,Main_OG!$D$1:$D$766,Main_OG!AJ$1:AJ$766,"")</f>
        <v>41171688</v>
      </c>
      <c r="AC2008" s="47">
        <f>_xlfn.XLOOKUP($F2008,Main_OG!$D$1:$D$766,Main_OG!AK$1:AK$766,"")</f>
        <v>533744</v>
      </c>
      <c r="AD2008" s="47">
        <f>_xlfn.XLOOKUP($F2008,Main_OG!$D$1:$D$766,Main_OG!AL$1:AL$766,"")</f>
        <v>574185086</v>
      </c>
      <c r="AE2008" s="47">
        <f>_xlfn.XLOOKUP($F2008,Main_OG!$D$1:$D$766,Main_OG!AM$1:AM$766,"")</f>
        <v>0</v>
      </c>
      <c r="AF2008" s="48">
        <f>_xlfn.XLOOKUP($F2008,Main_OG!$D$1:$D$766,Main_OG!Z$1:Z$766,"")</f>
        <v>0</v>
      </c>
      <c r="AG2008" s="48">
        <f>_xlfn.XLOOKUP($F2008,Main_OG!$D$1:$D$766,Main_OG!AA$1:AA$766,"")</f>
        <v>1.17</v>
      </c>
      <c r="AH2008" s="48">
        <f>_xlfn.XLOOKUP($F2008,Main_OG!$D$1:$D$766,Main_OG!AB$1:AB$766,"")</f>
        <v>16.39</v>
      </c>
      <c r="AI2008" s="48">
        <f>_xlfn.XLOOKUP($F2008,Main_OG!$D$1:$D$766,Main_OG!AC$1:AC$766,"")</f>
        <v>7.3815467393807772</v>
      </c>
      <c r="AJ2008" s="48">
        <f>_xlfn.XLOOKUP($F2008,Main_OG!$D$1:$D$766,Main_OG!AD$1:AD$766,"")</f>
        <v>0.58103021845052572</v>
      </c>
    </row>
    <row r="2009" spans="2:36" x14ac:dyDescent="0.35">
      <c r="B2009" s="36" t="s">
        <v>3140</v>
      </c>
      <c r="C2009" s="45" t="s">
        <v>628</v>
      </c>
      <c r="D2009" s="45" t="s">
        <v>4482</v>
      </c>
      <c r="E2009" s="36" t="s">
        <v>4519</v>
      </c>
      <c r="F2009" s="36" t="str">
        <f t="shared" si="93"/>
        <v>2008_AR</v>
      </c>
      <c r="G2009" s="45">
        <v>2008</v>
      </c>
      <c r="H2009" s="45">
        <f>_xlfn.XLOOKUP(J2009,Main_OG!$B$1:$B$766,Main_OG!$O$1:$O$766,"")</f>
        <v>1</v>
      </c>
      <c r="I2009" s="45">
        <f>_xlfn.XLOOKUP(F2009,Main_OG!$D$1:$D$766,Main_OG!$J$1:$J$766,"")</f>
        <v>0</v>
      </c>
      <c r="J2009" s="45" t="s">
        <v>628</v>
      </c>
      <c r="K2009" s="45" t="str">
        <f t="shared" si="94"/>
        <v>Oklahoma Gas &amp; Electric Co_AR</v>
      </c>
      <c r="L2009" s="45" t="str">
        <f t="shared" si="95"/>
        <v>Oklahoma Gas Electric Co_AR</v>
      </c>
      <c r="M2009" s="45" t="s">
        <v>3145</v>
      </c>
      <c r="N2009" s="45">
        <v>0</v>
      </c>
      <c r="O2009" s="45">
        <v>10089</v>
      </c>
      <c r="P2009" s="45">
        <v>440</v>
      </c>
      <c r="Q2009" s="45">
        <v>53755</v>
      </c>
      <c r="R2009" s="45">
        <v>0</v>
      </c>
      <c r="S2009" s="45">
        <v>876174</v>
      </c>
      <c r="T2009" s="45">
        <v>1134303</v>
      </c>
      <c r="U2009" s="45">
        <v>728934</v>
      </c>
      <c r="V2009" s="45">
        <v>0</v>
      </c>
      <c r="W2009" s="45">
        <v>6.34</v>
      </c>
      <c r="X2009" s="45">
        <v>5.0199999999999996</v>
      </c>
      <c r="Y2009" s="45">
        <v>7.33</v>
      </c>
      <c r="Z2009" s="46">
        <v>113628</v>
      </c>
      <c r="AA2009" s="46">
        <v>39528.914746426752</v>
      </c>
      <c r="AB2009" s="47">
        <f>_xlfn.XLOOKUP($F2009,Main_OG!$D$1:$D$766,Main_OG!AJ$1:AJ$766,"")</f>
        <v>31418072</v>
      </c>
      <c r="AC2009" s="47">
        <f>_xlfn.XLOOKUP($F2009,Main_OG!$D$1:$D$766,Main_OG!AK$1:AK$766,"")</f>
        <v>210414</v>
      </c>
      <c r="AD2009" s="47">
        <f>_xlfn.XLOOKUP($F2009,Main_OG!$D$1:$D$766,Main_OG!AL$1:AL$766,"")</f>
        <v>120999794</v>
      </c>
      <c r="AE2009" s="47">
        <f>_xlfn.XLOOKUP($F2009,Main_OG!$D$1:$D$766,Main_OG!AM$1:AM$766,"")</f>
        <v>14168091</v>
      </c>
      <c r="AF2009" s="48">
        <f>_xlfn.XLOOKUP($F2009,Main_OG!$D$1:$D$766,Main_OG!Z$1:Z$766,"")</f>
        <v>0</v>
      </c>
      <c r="AG2009" s="48">
        <f>_xlfn.XLOOKUP($F2009,Main_OG!$D$1:$D$766,Main_OG!AA$1:AA$766,"")</f>
        <v>1.72</v>
      </c>
      <c r="AH2009" s="48">
        <f>_xlfn.XLOOKUP($F2009,Main_OG!$D$1:$D$766,Main_OG!AB$1:AB$766,"")</f>
        <v>16.41</v>
      </c>
      <c r="AI2009" s="48">
        <f>_xlfn.XLOOKUP($F2009,Main_OG!$D$1:$D$766,Main_OG!AC$1:AC$766,"")</f>
        <v>9.1182546074696553</v>
      </c>
      <c r="AJ2009" s="48">
        <f>_xlfn.XLOOKUP($F2009,Main_OG!$D$1:$D$766,Main_OG!AD$1:AD$766,"")</f>
        <v>0.68330088246943577</v>
      </c>
    </row>
    <row r="2010" spans="2:36" x14ac:dyDescent="0.35">
      <c r="B2010" s="36" t="s">
        <v>3140</v>
      </c>
      <c r="C2010" s="45" t="s">
        <v>510</v>
      </c>
      <c r="D2010" s="45" t="s">
        <v>4482</v>
      </c>
      <c r="E2010" s="36" t="s">
        <v>4519</v>
      </c>
      <c r="F2010" s="36" t="str">
        <f t="shared" si="93"/>
        <v>2008_OK</v>
      </c>
      <c r="G2010" s="45">
        <v>2008</v>
      </c>
      <c r="H2010" s="45">
        <f>_xlfn.XLOOKUP(J2010,Main_OG!$B$1:$B$766,Main_OG!$O$1:$O$766,"")</f>
        <v>1</v>
      </c>
      <c r="I2010" s="45">
        <f>_xlfn.XLOOKUP(F2010,Main_OG!$D$1:$D$766,Main_OG!$J$1:$J$766,"")</f>
        <v>0</v>
      </c>
      <c r="J2010" s="45" t="s">
        <v>510</v>
      </c>
      <c r="K2010" s="45" t="str">
        <f t="shared" si="94"/>
        <v>Oklahoma Gas &amp; Electric Co_OK</v>
      </c>
      <c r="L2010" s="45" t="str">
        <f t="shared" si="95"/>
        <v>Oklahoma Gas Electric Co_OK</v>
      </c>
      <c r="M2010" s="45" t="s">
        <v>3146</v>
      </c>
      <c r="N2010" s="45">
        <v>0</v>
      </c>
      <c r="O2010" s="45">
        <v>89926</v>
      </c>
      <c r="P2010" s="45">
        <v>9040</v>
      </c>
      <c r="Q2010" s="45">
        <v>603637</v>
      </c>
      <c r="R2010" s="45">
        <v>0</v>
      </c>
      <c r="S2010" s="45">
        <v>8601175</v>
      </c>
      <c r="T2010" s="45">
        <v>5832371</v>
      </c>
      <c r="U2010" s="45">
        <v>8233221</v>
      </c>
      <c r="V2010" s="45">
        <v>0</v>
      </c>
      <c r="W2010" s="45">
        <v>7.14</v>
      </c>
      <c r="X2010" s="45">
        <v>5.4</v>
      </c>
      <c r="Y2010" s="45">
        <v>8.4700000000000006</v>
      </c>
      <c r="Z2010" s="46">
        <v>158987.79999999999</v>
      </c>
      <c r="AA2010" s="46">
        <v>43333.017168823128</v>
      </c>
      <c r="AB2010" s="47">
        <f>_xlfn.XLOOKUP($F2010,Main_OG!$D$1:$D$766,Main_OG!AJ$1:AJ$766,"")</f>
        <v>44314382</v>
      </c>
      <c r="AC2010" s="47">
        <f>_xlfn.XLOOKUP($F2010,Main_OG!$D$1:$D$766,Main_OG!AK$1:AK$766,"")</f>
        <v>62666</v>
      </c>
      <c r="AD2010" s="47">
        <f>_xlfn.XLOOKUP($F2010,Main_OG!$D$1:$D$766,Main_OG!AL$1:AL$766,"")</f>
        <v>568529604</v>
      </c>
      <c r="AE2010" s="47">
        <f>_xlfn.XLOOKUP($F2010,Main_OG!$D$1:$D$766,Main_OG!AM$1:AM$766,"")</f>
        <v>0</v>
      </c>
      <c r="AF2010" s="48">
        <f>_xlfn.XLOOKUP($F2010,Main_OG!$D$1:$D$766,Main_OG!Z$1:Z$766,"")</f>
        <v>0</v>
      </c>
      <c r="AG2010" s="48">
        <f>_xlfn.XLOOKUP($F2010,Main_OG!$D$1:$D$766,Main_OG!AA$1:AA$766,"")</f>
        <v>1.32</v>
      </c>
      <c r="AH2010" s="48">
        <f>_xlfn.XLOOKUP($F2010,Main_OG!$D$1:$D$766,Main_OG!AB$1:AB$766,"")</f>
        <v>15.55</v>
      </c>
      <c r="AI2010" s="48">
        <f>_xlfn.XLOOKUP($F2010,Main_OG!$D$1:$D$766,Main_OG!AC$1:AC$766,"")</f>
        <v>9.1182546074696553</v>
      </c>
      <c r="AJ2010" s="48">
        <f>_xlfn.XLOOKUP($F2010,Main_OG!$D$1:$D$766,Main_OG!AD$1:AD$766,"")</f>
        <v>0.68330088246943577</v>
      </c>
    </row>
    <row r="2011" spans="2:36" x14ac:dyDescent="0.35">
      <c r="B2011" s="36" t="s">
        <v>3140</v>
      </c>
      <c r="C2011" s="45" t="s">
        <v>628</v>
      </c>
      <c r="D2011" s="45" t="s">
        <v>4482</v>
      </c>
      <c r="E2011" s="36" t="s">
        <v>4519</v>
      </c>
      <c r="F2011" s="36" t="str">
        <f t="shared" si="93"/>
        <v>2009_AR</v>
      </c>
      <c r="G2011" s="45">
        <v>2009</v>
      </c>
      <c r="H2011" s="45">
        <f>_xlfn.XLOOKUP(J2011,Main_OG!$B$1:$B$766,Main_OG!$O$1:$O$766,"")</f>
        <v>1</v>
      </c>
      <c r="I2011" s="45">
        <f>_xlfn.XLOOKUP(F2011,Main_OG!$D$1:$D$766,Main_OG!$J$1:$J$766,"")</f>
        <v>0</v>
      </c>
      <c r="J2011" s="45" t="s">
        <v>628</v>
      </c>
      <c r="K2011" s="45" t="str">
        <f t="shared" si="94"/>
        <v>Oklahoma Gas &amp; Electric Co_AR</v>
      </c>
      <c r="L2011" s="45" t="str">
        <f t="shared" si="95"/>
        <v>Oklahoma Gas Electric Co_AR</v>
      </c>
      <c r="M2011" s="45" t="s">
        <v>3147</v>
      </c>
      <c r="N2011" s="45">
        <v>0</v>
      </c>
      <c r="O2011" s="45">
        <v>10193</v>
      </c>
      <c r="P2011" s="45">
        <v>437</v>
      </c>
      <c r="Q2011" s="45">
        <v>53965</v>
      </c>
      <c r="R2011" s="45">
        <v>0</v>
      </c>
      <c r="S2011" s="45">
        <v>854857</v>
      </c>
      <c r="T2011" s="45">
        <v>992100</v>
      </c>
      <c r="U2011" s="45">
        <v>711958</v>
      </c>
      <c r="V2011" s="45">
        <v>0</v>
      </c>
      <c r="W2011" s="45">
        <v>5.69</v>
      </c>
      <c r="X2011" s="45">
        <v>4.43</v>
      </c>
      <c r="Y2011" s="45">
        <v>6.7</v>
      </c>
      <c r="Z2011" s="46">
        <v>109833.1</v>
      </c>
      <c r="AA2011" s="46">
        <v>37914.757548130845</v>
      </c>
      <c r="AB2011" s="47">
        <f>_xlfn.XLOOKUP($F2011,Main_OG!$D$1:$D$766,Main_OG!AJ$1:AJ$766,"")</f>
        <v>30032796</v>
      </c>
      <c r="AC2011" s="47">
        <f>_xlfn.XLOOKUP($F2011,Main_OG!$D$1:$D$766,Main_OG!AK$1:AK$766,"")</f>
        <v>298484</v>
      </c>
      <c r="AD2011" s="47">
        <f>_xlfn.XLOOKUP($F2011,Main_OG!$D$1:$D$766,Main_OG!AL$1:AL$766,"")</f>
        <v>157397824</v>
      </c>
      <c r="AE2011" s="47">
        <f>_xlfn.XLOOKUP($F2011,Main_OG!$D$1:$D$766,Main_OG!AM$1:AM$766,"")</f>
        <v>15169966</v>
      </c>
      <c r="AF2011" s="48">
        <f>_xlfn.XLOOKUP($F2011,Main_OG!$D$1:$D$766,Main_OG!Z$1:Z$766,"")</f>
        <v>0</v>
      </c>
      <c r="AG2011" s="48">
        <f>_xlfn.XLOOKUP($F2011,Main_OG!$D$1:$D$766,Main_OG!AA$1:AA$766,"")</f>
        <v>1.67</v>
      </c>
      <c r="AH2011" s="48">
        <f>_xlfn.XLOOKUP($F2011,Main_OG!$D$1:$D$766,Main_OG!AB$1:AB$766,"")</f>
        <v>16.010000000000002</v>
      </c>
      <c r="AI2011" s="48">
        <f>_xlfn.XLOOKUP($F2011,Main_OG!$D$1:$D$766,Main_OG!AC$1:AC$766,"")</f>
        <v>4.5973007921271787</v>
      </c>
      <c r="AJ2011" s="48">
        <f>_xlfn.XLOOKUP($F2011,Main_OG!$D$1:$D$766,Main_OG!AD$1:AD$766,"")</f>
        <v>0.68314474405108627</v>
      </c>
    </row>
    <row r="2012" spans="2:36" x14ac:dyDescent="0.35">
      <c r="B2012" s="36" t="s">
        <v>3140</v>
      </c>
      <c r="C2012" s="45" t="s">
        <v>510</v>
      </c>
      <c r="D2012" s="45" t="s">
        <v>4482</v>
      </c>
      <c r="E2012" s="36" t="s">
        <v>4519</v>
      </c>
      <c r="F2012" s="36" t="str">
        <f t="shared" si="93"/>
        <v>2009_OK</v>
      </c>
      <c r="G2012" s="45">
        <v>2009</v>
      </c>
      <c r="H2012" s="45">
        <f>_xlfn.XLOOKUP(J2012,Main_OG!$B$1:$B$766,Main_OG!$O$1:$O$766,"")</f>
        <v>1</v>
      </c>
      <c r="I2012" s="45">
        <f>_xlfn.XLOOKUP(F2012,Main_OG!$D$1:$D$766,Main_OG!$J$1:$J$766,"")</f>
        <v>0</v>
      </c>
      <c r="J2012" s="45" t="s">
        <v>510</v>
      </c>
      <c r="K2012" s="45" t="str">
        <f t="shared" si="94"/>
        <v>Oklahoma Gas &amp; Electric Co_OK</v>
      </c>
      <c r="L2012" s="45" t="str">
        <f t="shared" si="95"/>
        <v>Oklahoma Gas Electric Co_OK</v>
      </c>
      <c r="M2012" s="45" t="s">
        <v>3148</v>
      </c>
      <c r="N2012" s="45">
        <v>0</v>
      </c>
      <c r="O2012" s="45">
        <v>91183</v>
      </c>
      <c r="P2012" s="45">
        <v>9052</v>
      </c>
      <c r="Q2012" s="45">
        <v>609067</v>
      </c>
      <c r="R2012" s="45">
        <v>0</v>
      </c>
      <c r="S2012" s="45">
        <v>8508543</v>
      </c>
      <c r="T2012" s="45">
        <v>5487530</v>
      </c>
      <c r="U2012" s="45">
        <v>8032436</v>
      </c>
      <c r="V2012" s="45">
        <v>0</v>
      </c>
      <c r="W2012" s="45">
        <v>6.57</v>
      </c>
      <c r="X2012" s="45">
        <v>4.75</v>
      </c>
      <c r="Y2012" s="45">
        <v>8.34</v>
      </c>
      <c r="Z2012" s="46">
        <v>156856.79999999999</v>
      </c>
      <c r="AA2012" s="46">
        <v>42193.345549191785</v>
      </c>
      <c r="AB2012" s="47">
        <f>_xlfn.XLOOKUP($F2012,Main_OG!$D$1:$D$766,Main_OG!AJ$1:AJ$766,"")</f>
        <v>42290178</v>
      </c>
      <c r="AC2012" s="47">
        <f>_xlfn.XLOOKUP($F2012,Main_OG!$D$1:$D$766,Main_OG!AK$1:AK$766,"")</f>
        <v>52160</v>
      </c>
      <c r="AD2012" s="47">
        <f>_xlfn.XLOOKUP($F2012,Main_OG!$D$1:$D$766,Main_OG!AL$1:AL$766,"")</f>
        <v>571356752</v>
      </c>
      <c r="AE2012" s="47">
        <f>_xlfn.XLOOKUP($F2012,Main_OG!$D$1:$D$766,Main_OG!AM$1:AM$766,"")</f>
        <v>0</v>
      </c>
      <c r="AF2012" s="48">
        <f>_xlfn.XLOOKUP($F2012,Main_OG!$D$1:$D$766,Main_OG!Z$1:Z$766,"")</f>
        <v>0</v>
      </c>
      <c r="AG2012" s="48">
        <f>_xlfn.XLOOKUP($F2012,Main_OG!$D$1:$D$766,Main_OG!AA$1:AA$766,"")</f>
        <v>2.2743975091886082</v>
      </c>
      <c r="AH2012" s="48">
        <f>_xlfn.XLOOKUP($F2012,Main_OG!$D$1:$D$766,Main_OG!AB$1:AB$766,"")</f>
        <v>14.13</v>
      </c>
      <c r="AI2012" s="48">
        <f>_xlfn.XLOOKUP($F2012,Main_OG!$D$1:$D$766,Main_OG!AC$1:AC$766,"")</f>
        <v>4.5973007921271787</v>
      </c>
      <c r="AJ2012" s="48">
        <f>_xlfn.XLOOKUP($F2012,Main_OG!$D$1:$D$766,Main_OG!AD$1:AD$766,"")</f>
        <v>0.68314474405108627</v>
      </c>
    </row>
    <row r="2013" spans="2:36" x14ac:dyDescent="0.35">
      <c r="B2013" s="36" t="s">
        <v>3140</v>
      </c>
      <c r="C2013" s="45" t="s">
        <v>628</v>
      </c>
      <c r="D2013" s="45" t="s">
        <v>4482</v>
      </c>
      <c r="E2013" s="36" t="s">
        <v>4519</v>
      </c>
      <c r="F2013" s="36" t="str">
        <f t="shared" si="93"/>
        <v>2010_AR</v>
      </c>
      <c r="G2013" s="45">
        <v>2010</v>
      </c>
      <c r="H2013" s="45">
        <f>_xlfn.XLOOKUP(J2013,Main_OG!$B$1:$B$766,Main_OG!$O$1:$O$766,"")</f>
        <v>1</v>
      </c>
      <c r="I2013" s="45">
        <f>_xlfn.XLOOKUP(F2013,Main_OG!$D$1:$D$766,Main_OG!$J$1:$J$766,"")</f>
        <v>0</v>
      </c>
      <c r="J2013" s="45" t="s">
        <v>628</v>
      </c>
      <c r="K2013" s="45" t="str">
        <f t="shared" si="94"/>
        <v>Oklahoma Gas &amp; Electric Co_AR</v>
      </c>
      <c r="L2013" s="45" t="str">
        <f t="shared" si="95"/>
        <v>Oklahoma Gas Electric Co_AR</v>
      </c>
      <c r="M2013" s="45" t="s">
        <v>3149</v>
      </c>
      <c r="N2013" s="45">
        <v>0</v>
      </c>
      <c r="O2013" s="45">
        <v>10280</v>
      </c>
      <c r="P2013" s="45">
        <v>431</v>
      </c>
      <c r="Q2013" s="45">
        <v>54342</v>
      </c>
      <c r="R2013" s="45">
        <v>0</v>
      </c>
      <c r="S2013" s="45">
        <v>894775</v>
      </c>
      <c r="T2013" s="45">
        <v>1149424</v>
      </c>
      <c r="U2013" s="45">
        <v>793721</v>
      </c>
      <c r="V2013" s="45">
        <v>0</v>
      </c>
      <c r="W2013" s="45">
        <v>6.54</v>
      </c>
      <c r="X2013" s="45">
        <v>5.09</v>
      </c>
      <c r="Y2013" s="45">
        <v>7.52</v>
      </c>
      <c r="Z2013" s="46">
        <v>113000.9</v>
      </c>
      <c r="AA2013" s="46">
        <v>38672.476846322279</v>
      </c>
      <c r="AB2013" s="47">
        <f>_xlfn.XLOOKUP($F2013,Main_OG!$D$1:$D$766,Main_OG!AJ$1:AJ$766,"")</f>
        <v>33131108</v>
      </c>
      <c r="AC2013" s="47">
        <f>_xlfn.XLOOKUP($F2013,Main_OG!$D$1:$D$766,Main_OG!AK$1:AK$766,"")</f>
        <v>156038</v>
      </c>
      <c r="AD2013" s="47">
        <f>_xlfn.XLOOKUP($F2013,Main_OG!$D$1:$D$766,Main_OG!AL$1:AL$766,"")</f>
        <v>185267596</v>
      </c>
      <c r="AE2013" s="47">
        <f>_xlfn.XLOOKUP($F2013,Main_OG!$D$1:$D$766,Main_OG!AM$1:AM$766,"")</f>
        <v>15022678</v>
      </c>
      <c r="AF2013" s="48">
        <f>_xlfn.XLOOKUP($F2013,Main_OG!$D$1:$D$766,Main_OG!Z$1:Z$766,"")</f>
        <v>0</v>
      </c>
      <c r="AG2013" s="48">
        <f>_xlfn.XLOOKUP($F2013,Main_OG!$D$1:$D$766,Main_OG!AA$1:AA$766,"")</f>
        <v>1.71</v>
      </c>
      <c r="AH2013" s="48">
        <f>_xlfn.XLOOKUP($F2013,Main_OG!$D$1:$D$766,Main_OG!AB$1:AB$766,"")</f>
        <v>16.14</v>
      </c>
      <c r="AI2013" s="48">
        <f>_xlfn.XLOOKUP($F2013,Main_OG!$D$1:$D$766,Main_OG!AC$1:AC$766,"")</f>
        <v>4.9924248044436963</v>
      </c>
      <c r="AJ2013" s="48">
        <f>_xlfn.XLOOKUP($F2013,Main_OG!$D$1:$D$766,Main_OG!AD$1:AD$766,"")</f>
        <v>0.70992248279802228</v>
      </c>
    </row>
    <row r="2014" spans="2:36" x14ac:dyDescent="0.35">
      <c r="B2014" s="36" t="s">
        <v>3140</v>
      </c>
      <c r="C2014" s="45" t="s">
        <v>510</v>
      </c>
      <c r="D2014" s="45" t="s">
        <v>4482</v>
      </c>
      <c r="E2014" s="36" t="s">
        <v>4519</v>
      </c>
      <c r="F2014" s="36" t="str">
        <f t="shared" si="93"/>
        <v>2010_OK</v>
      </c>
      <c r="G2014" s="45">
        <v>2010</v>
      </c>
      <c r="H2014" s="45">
        <f>_xlfn.XLOOKUP(J2014,Main_OG!$B$1:$B$766,Main_OG!$O$1:$O$766,"")</f>
        <v>1</v>
      </c>
      <c r="I2014" s="45">
        <f>_xlfn.XLOOKUP(F2014,Main_OG!$D$1:$D$766,Main_OG!$J$1:$J$766,"")</f>
        <v>0</v>
      </c>
      <c r="J2014" s="45" t="s">
        <v>510</v>
      </c>
      <c r="K2014" s="45" t="str">
        <f t="shared" si="94"/>
        <v>Oklahoma Gas &amp; Electric Co_OK</v>
      </c>
      <c r="L2014" s="45" t="str">
        <f t="shared" si="95"/>
        <v>Oklahoma Gas Electric Co_OK</v>
      </c>
      <c r="M2014" s="45" t="s">
        <v>3150</v>
      </c>
      <c r="N2014" s="45">
        <v>0</v>
      </c>
      <c r="O2014" s="45">
        <v>91912</v>
      </c>
      <c r="P2014" s="45">
        <v>9034</v>
      </c>
      <c r="Q2014" s="45">
        <v>614181</v>
      </c>
      <c r="R2014" s="45">
        <v>0</v>
      </c>
      <c r="S2014" s="45">
        <v>8856116</v>
      </c>
      <c r="T2014" s="45">
        <v>5713762</v>
      </c>
      <c r="U2014" s="45">
        <v>8759063</v>
      </c>
      <c r="V2014" s="45">
        <v>0</v>
      </c>
      <c r="W2014" s="45">
        <v>7.49</v>
      </c>
      <c r="X2014" s="45">
        <v>5.54</v>
      </c>
      <c r="Y2014" s="45">
        <v>9.5299999999999994</v>
      </c>
      <c r="Z2014" s="46">
        <v>158086.39999999999</v>
      </c>
      <c r="AA2014" s="46">
        <v>42044.098771972655</v>
      </c>
      <c r="AB2014" s="47">
        <f>_xlfn.XLOOKUP($F2014,Main_OG!$D$1:$D$766,Main_OG!AJ$1:AJ$766,"")</f>
        <v>39118024</v>
      </c>
      <c r="AC2014" s="47">
        <f>_xlfn.XLOOKUP($F2014,Main_OG!$D$1:$D$766,Main_OG!AK$1:AK$766,"")</f>
        <v>56910</v>
      </c>
      <c r="AD2014" s="47">
        <f>_xlfn.XLOOKUP($F2014,Main_OG!$D$1:$D$766,Main_OG!AL$1:AL$766,"")</f>
        <v>578948656</v>
      </c>
      <c r="AE2014" s="47">
        <f>_xlfn.XLOOKUP($F2014,Main_OG!$D$1:$D$766,Main_OG!AM$1:AM$766,"")</f>
        <v>0</v>
      </c>
      <c r="AF2014" s="48">
        <f>_xlfn.XLOOKUP($F2014,Main_OG!$D$1:$D$766,Main_OG!Z$1:Z$766,"")</f>
        <v>0</v>
      </c>
      <c r="AG2014" s="48">
        <f>_xlfn.XLOOKUP($F2014,Main_OG!$D$1:$D$766,Main_OG!AA$1:AA$766,"")</f>
        <v>1.71</v>
      </c>
      <c r="AH2014" s="48">
        <f>_xlfn.XLOOKUP($F2014,Main_OG!$D$1:$D$766,Main_OG!AB$1:AB$766,"")</f>
        <v>17.815786882646659</v>
      </c>
      <c r="AI2014" s="48">
        <f>_xlfn.XLOOKUP($F2014,Main_OG!$D$1:$D$766,Main_OG!AC$1:AC$766,"")</f>
        <v>4.9924248044436963</v>
      </c>
      <c r="AJ2014" s="48">
        <f>_xlfn.XLOOKUP($F2014,Main_OG!$D$1:$D$766,Main_OG!AD$1:AD$766,"")</f>
        <v>0.70992248279802228</v>
      </c>
    </row>
    <row r="2015" spans="2:36" x14ac:dyDescent="0.35">
      <c r="B2015" s="36" t="s">
        <v>3140</v>
      </c>
      <c r="C2015" s="45" t="s">
        <v>628</v>
      </c>
      <c r="D2015" s="45" t="s">
        <v>4482</v>
      </c>
      <c r="E2015" s="36" t="s">
        <v>4519</v>
      </c>
      <c r="F2015" s="36" t="str">
        <f t="shared" si="93"/>
        <v>2011_AR</v>
      </c>
      <c r="G2015" s="45">
        <v>2011</v>
      </c>
      <c r="H2015" s="45">
        <f>_xlfn.XLOOKUP(J2015,Main_OG!$B$1:$B$766,Main_OG!$O$1:$O$766,"")</f>
        <v>1</v>
      </c>
      <c r="I2015" s="45">
        <f>_xlfn.XLOOKUP(F2015,Main_OG!$D$1:$D$766,Main_OG!$J$1:$J$766,"")</f>
        <v>0</v>
      </c>
      <c r="J2015" s="45" t="s">
        <v>628</v>
      </c>
      <c r="K2015" s="45" t="str">
        <f t="shared" si="94"/>
        <v>Oklahoma Gas &amp; Electric Co_AR</v>
      </c>
      <c r="L2015" s="45" t="str">
        <f t="shared" si="95"/>
        <v>Oklahoma Gas Electric Co_AR</v>
      </c>
      <c r="M2015" s="45" t="s">
        <v>3151</v>
      </c>
      <c r="N2015" s="45">
        <v>0</v>
      </c>
      <c r="O2015" s="45">
        <v>10330</v>
      </c>
      <c r="P2015" s="45">
        <v>419</v>
      </c>
      <c r="Q2015" s="45">
        <v>54504</v>
      </c>
      <c r="R2015" s="45">
        <v>0</v>
      </c>
      <c r="S2015" s="45">
        <v>911810</v>
      </c>
      <c r="T2015" s="45">
        <v>1116001</v>
      </c>
      <c r="U2015" s="45">
        <v>792648</v>
      </c>
      <c r="V2015" s="45">
        <v>0</v>
      </c>
      <c r="W2015" s="45">
        <v>6.62</v>
      </c>
      <c r="X2015" s="45">
        <v>5.29</v>
      </c>
      <c r="Y2015" s="45">
        <v>7.69</v>
      </c>
      <c r="Z2015" s="46">
        <v>115241.8</v>
      </c>
      <c r="AA2015" s="46">
        <v>39184.056785393455</v>
      </c>
      <c r="AB2015" s="47">
        <f>_xlfn.XLOOKUP($F2015,Main_OG!$D$1:$D$766,Main_OG!AJ$1:AJ$766,"")</f>
        <v>34981510</v>
      </c>
      <c r="AC2015" s="47">
        <f>_xlfn.XLOOKUP($F2015,Main_OG!$D$1:$D$766,Main_OG!AK$1:AK$766,"")</f>
        <v>192764</v>
      </c>
      <c r="AD2015" s="47">
        <f>_xlfn.XLOOKUP($F2015,Main_OG!$D$1:$D$766,Main_OG!AL$1:AL$766,"")</f>
        <v>203919280</v>
      </c>
      <c r="AE2015" s="47">
        <f>_xlfn.XLOOKUP($F2015,Main_OG!$D$1:$D$766,Main_OG!AM$1:AM$766,"")</f>
        <v>14194445</v>
      </c>
      <c r="AF2015" s="48">
        <f>_xlfn.XLOOKUP($F2015,Main_OG!$D$1:$D$766,Main_OG!Z$1:Z$766,"")</f>
        <v>0</v>
      </c>
      <c r="AG2015" s="48">
        <f>_xlfn.XLOOKUP($F2015,Main_OG!$D$1:$D$766,Main_OG!AA$1:AA$766,"")</f>
        <v>2.3089180475565318</v>
      </c>
      <c r="AH2015" s="48">
        <f>_xlfn.XLOOKUP($F2015,Main_OG!$D$1:$D$766,Main_OG!AB$1:AB$766,"")</f>
        <v>22.758921780738341</v>
      </c>
      <c r="AI2015" s="48">
        <f>_xlfn.XLOOKUP($F2015,Main_OG!$D$1:$D$766,Main_OG!AC$1:AC$766,"")</f>
        <v>4.6524343752411106</v>
      </c>
      <c r="AJ2015" s="48">
        <f>_xlfn.XLOOKUP($F2015,Main_OG!$D$1:$D$766,Main_OG!AD$1:AD$766,"")</f>
        <v>0.75949643062398253</v>
      </c>
    </row>
    <row r="2016" spans="2:36" x14ac:dyDescent="0.35">
      <c r="B2016" s="36" t="s">
        <v>3140</v>
      </c>
      <c r="C2016" s="45" t="s">
        <v>510</v>
      </c>
      <c r="D2016" s="45" t="s">
        <v>4482</v>
      </c>
      <c r="E2016" s="36" t="s">
        <v>4519</v>
      </c>
      <c r="F2016" s="36" t="str">
        <f t="shared" si="93"/>
        <v>2011_OK</v>
      </c>
      <c r="G2016" s="45">
        <v>2011</v>
      </c>
      <c r="H2016" s="45">
        <f>_xlfn.XLOOKUP(J2016,Main_OG!$B$1:$B$766,Main_OG!$O$1:$O$766,"")</f>
        <v>1</v>
      </c>
      <c r="I2016" s="45">
        <f>_xlfn.XLOOKUP(F2016,Main_OG!$D$1:$D$766,Main_OG!$J$1:$J$766,"")</f>
        <v>0</v>
      </c>
      <c r="J2016" s="45" t="s">
        <v>510</v>
      </c>
      <c r="K2016" s="45" t="str">
        <f t="shared" si="94"/>
        <v>Oklahoma Gas &amp; Electric Co_OK</v>
      </c>
      <c r="L2016" s="45" t="str">
        <f t="shared" si="95"/>
        <v>Oklahoma Gas Electric Co_OK</v>
      </c>
      <c r="M2016" s="45" t="s">
        <v>3152</v>
      </c>
      <c r="N2016" s="45">
        <v>0</v>
      </c>
      <c r="O2016" s="45">
        <v>93104</v>
      </c>
      <c r="P2016" s="45">
        <v>9014</v>
      </c>
      <c r="Q2016" s="45">
        <v>619151</v>
      </c>
      <c r="R2016" s="45">
        <v>0</v>
      </c>
      <c r="S2016" s="45">
        <v>9173491</v>
      </c>
      <c r="T2016" s="45">
        <v>5934527</v>
      </c>
      <c r="U2016" s="45">
        <v>9126768</v>
      </c>
      <c r="V2016" s="45">
        <v>0</v>
      </c>
      <c r="W2016" s="45">
        <v>7.39</v>
      </c>
      <c r="X2016" s="45">
        <v>5.43</v>
      </c>
      <c r="Y2016" s="45">
        <v>9.67</v>
      </c>
      <c r="Z2016" s="46">
        <v>163859.29999999999</v>
      </c>
      <c r="AA2016" s="46">
        <v>43248.063251288528</v>
      </c>
      <c r="AB2016" s="47">
        <f>_xlfn.XLOOKUP($F2016,Main_OG!$D$1:$D$766,Main_OG!AJ$1:AJ$766,"")</f>
        <v>42994136</v>
      </c>
      <c r="AC2016" s="47">
        <f>_xlfn.XLOOKUP($F2016,Main_OG!$D$1:$D$766,Main_OG!AK$1:AK$766,"")</f>
        <v>61360</v>
      </c>
      <c r="AD2016" s="47">
        <f>_xlfn.XLOOKUP($F2016,Main_OG!$D$1:$D$766,Main_OG!AL$1:AL$766,"")</f>
        <v>529284978</v>
      </c>
      <c r="AE2016" s="47">
        <f>_xlfn.XLOOKUP($F2016,Main_OG!$D$1:$D$766,Main_OG!AM$1:AM$766,"")</f>
        <v>0</v>
      </c>
      <c r="AF2016" s="48">
        <f>_xlfn.XLOOKUP($F2016,Main_OG!$D$1:$D$766,Main_OG!Z$1:Z$766,"")</f>
        <v>2.91</v>
      </c>
      <c r="AG2016" s="48">
        <f>_xlfn.XLOOKUP($F2016,Main_OG!$D$1:$D$766,Main_OG!AA$1:AA$766,"")</f>
        <v>1.76</v>
      </c>
      <c r="AH2016" s="48">
        <f>_xlfn.XLOOKUP($F2016,Main_OG!$D$1:$D$766,Main_OG!AB$1:AB$766,"")</f>
        <v>22.758921780738341</v>
      </c>
      <c r="AI2016" s="48">
        <f>_xlfn.XLOOKUP($F2016,Main_OG!$D$1:$D$766,Main_OG!AC$1:AC$766,"")</f>
        <v>4.45</v>
      </c>
      <c r="AJ2016" s="48">
        <f>_xlfn.XLOOKUP($F2016,Main_OG!$D$1:$D$766,Main_OG!AD$1:AD$766,"")</f>
        <v>0.75949643062398253</v>
      </c>
    </row>
    <row r="2017" spans="2:36" x14ac:dyDescent="0.35">
      <c r="B2017" s="36" t="s">
        <v>3140</v>
      </c>
      <c r="C2017" s="45" t="s">
        <v>628</v>
      </c>
      <c r="D2017" s="45" t="s">
        <v>4482</v>
      </c>
      <c r="E2017" s="36" t="s">
        <v>4519</v>
      </c>
      <c r="F2017" s="36" t="str">
        <f t="shared" si="93"/>
        <v>2012_AR</v>
      </c>
      <c r="G2017" s="45">
        <v>2012</v>
      </c>
      <c r="H2017" s="45">
        <f>_xlfn.XLOOKUP(J2017,Main_OG!$B$1:$B$766,Main_OG!$O$1:$O$766,"")</f>
        <v>1</v>
      </c>
      <c r="I2017" s="45">
        <f>_xlfn.XLOOKUP(F2017,Main_OG!$D$1:$D$766,Main_OG!$J$1:$J$766,"")</f>
        <v>0</v>
      </c>
      <c r="J2017" s="45" t="s">
        <v>628</v>
      </c>
      <c r="K2017" s="45" t="str">
        <f t="shared" si="94"/>
        <v>Oklahoma Gas &amp; Electric Co_AR</v>
      </c>
      <c r="L2017" s="45" t="str">
        <f t="shared" si="95"/>
        <v>Oklahoma Gas Electric Co_AR</v>
      </c>
      <c r="M2017" s="45" t="s">
        <v>3153</v>
      </c>
      <c r="N2017" s="45">
        <v>0</v>
      </c>
      <c r="O2017" s="45">
        <v>10374</v>
      </c>
      <c r="P2017" s="45">
        <v>409</v>
      </c>
      <c r="Q2017" s="45">
        <v>54551</v>
      </c>
      <c r="R2017" s="45">
        <v>0</v>
      </c>
      <c r="S2017" s="45">
        <v>906853</v>
      </c>
      <c r="T2017" s="45">
        <v>1097300</v>
      </c>
      <c r="U2017" s="45">
        <v>735213</v>
      </c>
      <c r="V2017" s="45">
        <v>0</v>
      </c>
      <c r="W2017" s="45">
        <v>6.4567245</v>
      </c>
      <c r="X2017" s="45">
        <v>4.8180078000000002</v>
      </c>
      <c r="Y2017" s="45">
        <v>7.6258172999999996</v>
      </c>
      <c r="Z2017" s="46">
        <v>116616.2</v>
      </c>
      <c r="AA2017" s="46">
        <v>39492.413497891546</v>
      </c>
      <c r="AB2017" s="47">
        <f>_xlfn.XLOOKUP($F2017,Main_OG!$D$1:$D$766,Main_OG!AJ$1:AJ$766,"")</f>
        <v>34095158</v>
      </c>
      <c r="AC2017" s="47">
        <f>_xlfn.XLOOKUP($F2017,Main_OG!$D$1:$D$766,Main_OG!AK$1:AK$766,"")</f>
        <v>112840</v>
      </c>
      <c r="AD2017" s="47">
        <f>_xlfn.XLOOKUP($F2017,Main_OG!$D$1:$D$766,Main_OG!AL$1:AL$766,"")</f>
        <v>247756828</v>
      </c>
      <c r="AE2017" s="47">
        <f>_xlfn.XLOOKUP($F2017,Main_OG!$D$1:$D$766,Main_OG!AM$1:AM$766,"")</f>
        <v>15493131</v>
      </c>
      <c r="AF2017" s="48">
        <f>_xlfn.XLOOKUP($F2017,Main_OG!$D$1:$D$766,Main_OG!Z$1:Z$766,"")</f>
        <v>0</v>
      </c>
      <c r="AG2017" s="48">
        <f>_xlfn.XLOOKUP($F2017,Main_OG!$D$1:$D$766,Main_OG!AA$1:AA$766,"")</f>
        <v>2.324237813104427</v>
      </c>
      <c r="AH2017" s="48">
        <f>_xlfn.XLOOKUP($F2017,Main_OG!$D$1:$D$766,Main_OG!AB$1:AB$766,"")</f>
        <v>23.49195884567845</v>
      </c>
      <c r="AI2017" s="48">
        <f>_xlfn.XLOOKUP($F2017,Main_OG!$D$1:$D$766,Main_OG!AC$1:AC$766,"")</f>
        <v>3.503818060367514</v>
      </c>
      <c r="AJ2017" s="48">
        <f>_xlfn.XLOOKUP($F2017,Main_OG!$D$1:$D$766,Main_OG!AD$1:AD$766,"")</f>
        <v>0.75442193202762442</v>
      </c>
    </row>
    <row r="2018" spans="2:36" x14ac:dyDescent="0.35">
      <c r="B2018" s="36" t="s">
        <v>3140</v>
      </c>
      <c r="C2018" s="45" t="s">
        <v>510</v>
      </c>
      <c r="D2018" s="45" t="s">
        <v>4482</v>
      </c>
      <c r="E2018" s="36" t="s">
        <v>4519</v>
      </c>
      <c r="F2018" s="36" t="str">
        <f t="shared" si="93"/>
        <v>2012_OK</v>
      </c>
      <c r="G2018" s="45">
        <v>2012</v>
      </c>
      <c r="H2018" s="45">
        <f>_xlfn.XLOOKUP(J2018,Main_OG!$B$1:$B$766,Main_OG!$O$1:$O$766,"")</f>
        <v>1</v>
      </c>
      <c r="I2018" s="45">
        <f>_xlfn.XLOOKUP(F2018,Main_OG!$D$1:$D$766,Main_OG!$J$1:$J$766,"")</f>
        <v>0</v>
      </c>
      <c r="J2018" s="45" t="s">
        <v>510</v>
      </c>
      <c r="K2018" s="45" t="str">
        <f t="shared" si="94"/>
        <v>Oklahoma Gas &amp; Electric Co_OK</v>
      </c>
      <c r="L2018" s="45" t="str">
        <f t="shared" si="95"/>
        <v>Oklahoma Gas Electric Co_OK</v>
      </c>
      <c r="M2018" s="45" t="s">
        <v>3154</v>
      </c>
      <c r="N2018" s="45">
        <v>0</v>
      </c>
      <c r="O2018" s="45">
        <v>94329</v>
      </c>
      <c r="P2018" s="45">
        <v>8995</v>
      </c>
      <c r="Q2018" s="45">
        <v>625663</v>
      </c>
      <c r="R2018" s="45">
        <v>0</v>
      </c>
      <c r="S2018" s="45">
        <v>9359143</v>
      </c>
      <c r="T2018" s="45">
        <v>6264634</v>
      </c>
      <c r="U2018" s="45">
        <v>8422475</v>
      </c>
      <c r="V2018" s="45">
        <v>0</v>
      </c>
      <c r="W2018" s="45">
        <v>7.1294455000000001</v>
      </c>
      <c r="X2018" s="45">
        <v>5.0642383999999998</v>
      </c>
      <c r="Y2018" s="45">
        <v>9.7605395000000001</v>
      </c>
      <c r="Z2018" s="46">
        <v>172016</v>
      </c>
      <c r="AA2018" s="46">
        <v>45038.38379606841</v>
      </c>
      <c r="AB2018" s="47">
        <f>_xlfn.XLOOKUP($F2018,Main_OG!$D$1:$D$766,Main_OG!AJ$1:AJ$766,"")</f>
        <v>36997678</v>
      </c>
      <c r="AC2018" s="47">
        <f>_xlfn.XLOOKUP($F2018,Main_OG!$D$1:$D$766,Main_OG!AK$1:AK$766,"")</f>
        <v>43166</v>
      </c>
      <c r="AD2018" s="47">
        <f>_xlfn.XLOOKUP($F2018,Main_OG!$D$1:$D$766,Main_OG!AL$1:AL$766,"")</f>
        <v>636847558</v>
      </c>
      <c r="AE2018" s="47">
        <f>_xlfn.XLOOKUP($F2018,Main_OG!$D$1:$D$766,Main_OG!AM$1:AM$766,"")</f>
        <v>0</v>
      </c>
      <c r="AF2018" s="48">
        <f>_xlfn.XLOOKUP($F2018,Main_OG!$D$1:$D$766,Main_OG!Z$1:Z$766,"")</f>
        <v>2.48</v>
      </c>
      <c r="AG2018" s="48">
        <f>_xlfn.XLOOKUP($F2018,Main_OG!$D$1:$D$766,Main_OG!AA$1:AA$766,"")</f>
        <v>1.97</v>
      </c>
      <c r="AH2018" s="48">
        <f>_xlfn.XLOOKUP($F2018,Main_OG!$D$1:$D$766,Main_OG!AB$1:AB$766,"")</f>
        <v>22.77</v>
      </c>
      <c r="AI2018" s="48">
        <f>_xlfn.XLOOKUP($F2018,Main_OG!$D$1:$D$766,Main_OG!AC$1:AC$766,"")</f>
        <v>2.96</v>
      </c>
      <c r="AJ2018" s="48">
        <f>_xlfn.XLOOKUP($F2018,Main_OG!$D$1:$D$766,Main_OG!AD$1:AD$766,"")</f>
        <v>0.75442193202762442</v>
      </c>
    </row>
    <row r="2019" spans="2:36" x14ac:dyDescent="0.35">
      <c r="B2019" s="36" t="s">
        <v>3140</v>
      </c>
      <c r="C2019" s="45" t="s">
        <v>628</v>
      </c>
      <c r="D2019" s="45" t="s">
        <v>4482</v>
      </c>
      <c r="E2019" s="36" t="s">
        <v>4519</v>
      </c>
      <c r="F2019" s="36" t="str">
        <f t="shared" si="93"/>
        <v>2013_AR</v>
      </c>
      <c r="G2019" s="45">
        <v>2013</v>
      </c>
      <c r="H2019" s="45">
        <f>_xlfn.XLOOKUP(J2019,Main_OG!$B$1:$B$766,Main_OG!$O$1:$O$766,"")</f>
        <v>1</v>
      </c>
      <c r="I2019" s="45">
        <f>_xlfn.XLOOKUP(F2019,Main_OG!$D$1:$D$766,Main_OG!$J$1:$J$766,"")</f>
        <v>0</v>
      </c>
      <c r="J2019" s="45" t="s">
        <v>628</v>
      </c>
      <c r="K2019" s="45" t="str">
        <f t="shared" si="94"/>
        <v>Oklahoma Gas &amp; Electric Co_AR</v>
      </c>
      <c r="L2019" s="45" t="str">
        <f t="shared" si="95"/>
        <v>Oklahoma Gas Electric Co_AR</v>
      </c>
      <c r="M2019" s="45" t="s">
        <v>3155</v>
      </c>
      <c r="N2019" s="45">
        <v>0</v>
      </c>
      <c r="O2019" s="45">
        <v>10444</v>
      </c>
      <c r="P2019" s="45">
        <v>401</v>
      </c>
      <c r="Q2019" s="45">
        <v>54717</v>
      </c>
      <c r="R2019" s="45">
        <v>0</v>
      </c>
      <c r="S2019" s="45">
        <v>879602</v>
      </c>
      <c r="T2019" s="45">
        <v>1077925</v>
      </c>
      <c r="U2019" s="45">
        <v>753400</v>
      </c>
      <c r="V2019" s="45">
        <v>0</v>
      </c>
      <c r="W2019" s="45">
        <v>7.0173782999999998</v>
      </c>
      <c r="X2019" s="45">
        <v>5.2717026000000002</v>
      </c>
      <c r="Y2019" s="45">
        <v>7.7764800000000003</v>
      </c>
      <c r="Z2019" s="46">
        <v>119842.8</v>
      </c>
      <c r="AA2019" s="46">
        <v>40481.155118175935</v>
      </c>
      <c r="AB2019" s="47">
        <f>_xlfn.XLOOKUP($F2019,Main_OG!$D$1:$D$766,Main_OG!AJ$1:AJ$766,"")</f>
        <v>37574936</v>
      </c>
      <c r="AC2019" s="47">
        <f>_xlfn.XLOOKUP($F2019,Main_OG!$D$1:$D$766,Main_OG!AK$1:AK$766,"")</f>
        <v>146494</v>
      </c>
      <c r="AD2019" s="47">
        <f>_xlfn.XLOOKUP($F2019,Main_OG!$D$1:$D$766,Main_OG!AL$1:AL$766,"")</f>
        <v>177238292</v>
      </c>
      <c r="AE2019" s="47">
        <f>_xlfn.XLOOKUP($F2019,Main_OG!$D$1:$D$766,Main_OG!AM$1:AM$766,"")</f>
        <v>11945257</v>
      </c>
      <c r="AF2019" s="48">
        <f>_xlfn.XLOOKUP($F2019,Main_OG!$D$1:$D$766,Main_OG!Z$1:Z$766,"")</f>
        <v>2.4300000000000002</v>
      </c>
      <c r="AG2019" s="48">
        <f>_xlfn.XLOOKUP($F2019,Main_OG!$D$1:$D$766,Main_OG!AA$1:AA$766,"")</f>
        <v>2.4</v>
      </c>
      <c r="AH2019" s="48">
        <f>_xlfn.XLOOKUP($F2019,Main_OG!$D$1:$D$766,Main_OG!AB$1:AB$766,"")</f>
        <v>22.06</v>
      </c>
      <c r="AI2019" s="48">
        <f>_xlfn.XLOOKUP($F2019,Main_OG!$D$1:$D$766,Main_OG!AC$1:AC$766,"")</f>
        <v>4.83</v>
      </c>
      <c r="AJ2019" s="48">
        <f>_xlfn.XLOOKUP($F2019,Main_OG!$D$1:$D$766,Main_OG!AD$1:AD$766,"")</f>
        <v>0.61</v>
      </c>
    </row>
    <row r="2020" spans="2:36" x14ac:dyDescent="0.35">
      <c r="B2020" s="36" t="s">
        <v>3140</v>
      </c>
      <c r="C2020" s="45" t="s">
        <v>510</v>
      </c>
      <c r="D2020" s="45" t="s">
        <v>4482</v>
      </c>
      <c r="E2020" s="36" t="s">
        <v>4519</v>
      </c>
      <c r="F2020" s="36" t="str">
        <f t="shared" si="93"/>
        <v>2013_OK</v>
      </c>
      <c r="G2020" s="45">
        <v>2013</v>
      </c>
      <c r="H2020" s="45">
        <f>_xlfn.XLOOKUP(J2020,Main_OG!$B$1:$B$766,Main_OG!$O$1:$O$766,"")</f>
        <v>1</v>
      </c>
      <c r="I2020" s="45">
        <f>_xlfn.XLOOKUP(F2020,Main_OG!$D$1:$D$766,Main_OG!$J$1:$J$766,"")</f>
        <v>0</v>
      </c>
      <c r="J2020" s="45" t="s">
        <v>510</v>
      </c>
      <c r="K2020" s="45" t="str">
        <f t="shared" si="94"/>
        <v>Oklahoma Gas &amp; Electric Co_OK</v>
      </c>
      <c r="L2020" s="45" t="str">
        <f t="shared" si="95"/>
        <v>Oklahoma Gas Electric Co_OK</v>
      </c>
      <c r="M2020" s="45" t="s">
        <v>3156</v>
      </c>
      <c r="N2020" s="45">
        <v>0</v>
      </c>
      <c r="O2020" s="45">
        <v>95946</v>
      </c>
      <c r="P2020" s="45">
        <v>8964</v>
      </c>
      <c r="Q2020" s="45">
        <v>632362</v>
      </c>
      <c r="R2020" s="45">
        <v>0</v>
      </c>
      <c r="S2020" s="45">
        <v>9357636</v>
      </c>
      <c r="T2020" s="45">
        <v>6176943</v>
      </c>
      <c r="U2020" s="45">
        <v>8668433</v>
      </c>
      <c r="V2020" s="45">
        <v>0</v>
      </c>
      <c r="W2020" s="45">
        <v>7.5469809000000003</v>
      </c>
      <c r="X2020" s="45">
        <v>5.4969910000000004</v>
      </c>
      <c r="Y2020" s="45">
        <v>9.7175349000000004</v>
      </c>
      <c r="Z2020" s="46">
        <v>176086.8</v>
      </c>
      <c r="AA2020" s="46">
        <v>45690.653939096876</v>
      </c>
      <c r="AB2020" s="47">
        <f>_xlfn.XLOOKUP($F2020,Main_OG!$D$1:$D$766,Main_OG!AJ$1:AJ$766,"")</f>
        <v>37960980</v>
      </c>
      <c r="AC2020" s="47">
        <f>_xlfn.XLOOKUP($F2020,Main_OG!$D$1:$D$766,Main_OG!AK$1:AK$766,"")</f>
        <v>38564</v>
      </c>
      <c r="AD2020" s="47">
        <f>_xlfn.XLOOKUP($F2020,Main_OG!$D$1:$D$766,Main_OG!AL$1:AL$766,"")</f>
        <v>495996318</v>
      </c>
      <c r="AE2020" s="47">
        <f>_xlfn.XLOOKUP($F2020,Main_OG!$D$1:$D$766,Main_OG!AM$1:AM$766,"")</f>
        <v>0</v>
      </c>
      <c r="AF2020" s="48">
        <f>_xlfn.XLOOKUP($F2020,Main_OG!$D$1:$D$766,Main_OG!Z$1:Z$766,"")</f>
        <v>2.89</v>
      </c>
      <c r="AG2020" s="48">
        <f>_xlfn.XLOOKUP($F2020,Main_OG!$D$1:$D$766,Main_OG!AA$1:AA$766,"")</f>
        <v>2.3089180475565318</v>
      </c>
      <c r="AH2020" s="48">
        <f>_xlfn.XLOOKUP($F2020,Main_OG!$D$1:$D$766,Main_OG!AB$1:AB$766,"")</f>
        <v>22.33</v>
      </c>
      <c r="AI2020" s="48">
        <f>_xlfn.XLOOKUP($F2020,Main_OG!$D$1:$D$766,Main_OG!AC$1:AC$766,"")</f>
        <v>3.98</v>
      </c>
      <c r="AJ2020" s="48">
        <f>_xlfn.XLOOKUP($F2020,Main_OG!$D$1:$D$766,Main_OG!AD$1:AD$766,"")</f>
        <v>0.73100116927520231</v>
      </c>
    </row>
    <row r="2021" spans="2:36" x14ac:dyDescent="0.35">
      <c r="B2021" s="36" t="s">
        <v>3140</v>
      </c>
      <c r="C2021" s="45" t="s">
        <v>628</v>
      </c>
      <c r="D2021" s="45" t="s">
        <v>4482</v>
      </c>
      <c r="E2021" s="36" t="s">
        <v>4519</v>
      </c>
      <c r="F2021" s="36" t="str">
        <f t="shared" si="93"/>
        <v>2014_AR</v>
      </c>
      <c r="G2021" s="45">
        <v>2014</v>
      </c>
      <c r="H2021" s="45">
        <f>_xlfn.XLOOKUP(J2021,Main_OG!$B$1:$B$766,Main_OG!$O$1:$O$766,"")</f>
        <v>1</v>
      </c>
      <c r="I2021" s="45">
        <f>_xlfn.XLOOKUP(F2021,Main_OG!$D$1:$D$766,Main_OG!$J$1:$J$766,"")</f>
        <v>0</v>
      </c>
      <c r="J2021" s="45" t="s">
        <v>628</v>
      </c>
      <c r="K2021" s="45" t="str">
        <f t="shared" si="94"/>
        <v>Oklahoma Gas &amp; Electric Co_AR</v>
      </c>
      <c r="L2021" s="45" t="str">
        <f t="shared" si="95"/>
        <v>Oklahoma Gas Electric Co_AR</v>
      </c>
      <c r="M2021" s="45" t="s">
        <v>3157</v>
      </c>
      <c r="N2021" s="45">
        <v>0</v>
      </c>
      <c r="O2021" s="45">
        <v>10499</v>
      </c>
      <c r="P2021" s="45">
        <v>392</v>
      </c>
      <c r="Q2021" s="45">
        <v>54841</v>
      </c>
      <c r="R2021" s="45">
        <v>0</v>
      </c>
      <c r="S2021" s="45">
        <v>882348</v>
      </c>
      <c r="T2021" s="45">
        <v>1072366</v>
      </c>
      <c r="U2021" s="45">
        <v>738882</v>
      </c>
      <c r="V2021" s="45">
        <v>0</v>
      </c>
      <c r="W2021" s="45">
        <v>7.3586612000000002</v>
      </c>
      <c r="X2021" s="45">
        <v>5.6144078000000004</v>
      </c>
      <c r="Y2021" s="45">
        <v>8.0861354999999993</v>
      </c>
      <c r="Z2021" s="46">
        <v>121409.4</v>
      </c>
      <c r="AA2021" s="46">
        <v>40895.673916272761</v>
      </c>
      <c r="AB2021" s="47">
        <f>_xlfn.XLOOKUP($F2021,Main_OG!$D$1:$D$766,Main_OG!AJ$1:AJ$766,"")</f>
        <v>38590830</v>
      </c>
      <c r="AC2021" s="47">
        <f>_xlfn.XLOOKUP($F2021,Main_OG!$D$1:$D$766,Main_OG!AK$1:AK$766,"")</f>
        <v>97830</v>
      </c>
      <c r="AD2021" s="47">
        <f>_xlfn.XLOOKUP($F2021,Main_OG!$D$1:$D$766,Main_OG!AL$1:AL$766,"")</f>
        <v>136257808</v>
      </c>
      <c r="AE2021" s="47">
        <f>_xlfn.XLOOKUP($F2021,Main_OG!$D$1:$D$766,Main_OG!AM$1:AM$766,"")</f>
        <v>14478259</v>
      </c>
      <c r="AF2021" s="48">
        <f>_xlfn.XLOOKUP($F2021,Main_OG!$D$1:$D$766,Main_OG!Z$1:Z$766,"")</f>
        <v>0</v>
      </c>
      <c r="AG2021" s="48">
        <f>_xlfn.XLOOKUP($F2021,Main_OG!$D$1:$D$766,Main_OG!AA$1:AA$766,"")</f>
        <v>2.322195177698041</v>
      </c>
      <c r="AH2021" s="48">
        <f>_xlfn.XLOOKUP($F2021,Main_OG!$D$1:$D$766,Main_OG!AB$1:AB$766,"")</f>
        <v>20.48845299552563</v>
      </c>
      <c r="AI2021" s="48">
        <f>_xlfn.XLOOKUP($F2021,Main_OG!$D$1:$D$766,Main_OG!AC$1:AC$766,"")</f>
        <v>4.9924248044436963</v>
      </c>
      <c r="AJ2021" s="48">
        <f>_xlfn.XLOOKUP($F2021,Main_OG!$D$1:$D$766,Main_OG!AD$1:AD$766,"")</f>
        <v>0.68548682032632846</v>
      </c>
    </row>
    <row r="2022" spans="2:36" x14ac:dyDescent="0.35">
      <c r="B2022" s="36" t="s">
        <v>3140</v>
      </c>
      <c r="C2022" s="45" t="s">
        <v>510</v>
      </c>
      <c r="D2022" s="45" t="s">
        <v>4482</v>
      </c>
      <c r="E2022" s="36" t="s">
        <v>4519</v>
      </c>
      <c r="F2022" s="36" t="str">
        <f t="shared" si="93"/>
        <v>2014_OK</v>
      </c>
      <c r="G2022" s="45">
        <v>2014</v>
      </c>
      <c r="H2022" s="45">
        <f>_xlfn.XLOOKUP(J2022,Main_OG!$B$1:$B$766,Main_OG!$O$1:$O$766,"")</f>
        <v>1</v>
      </c>
      <c r="I2022" s="45">
        <f>_xlfn.XLOOKUP(F2022,Main_OG!$D$1:$D$766,Main_OG!$J$1:$J$766,"")</f>
        <v>0</v>
      </c>
      <c r="J2022" s="45" t="s">
        <v>510</v>
      </c>
      <c r="K2022" s="45" t="str">
        <f t="shared" si="94"/>
        <v>Oklahoma Gas &amp; Electric Co_OK</v>
      </c>
      <c r="L2022" s="45" t="str">
        <f t="shared" si="95"/>
        <v>Oklahoma Gas Electric Co_OK</v>
      </c>
      <c r="M2022" s="45" t="s">
        <v>3158</v>
      </c>
      <c r="N2022" s="45">
        <v>0</v>
      </c>
      <c r="O2022" s="45">
        <v>97326</v>
      </c>
      <c r="P2022" s="45">
        <v>8967</v>
      </c>
      <c r="Q2022" s="45">
        <v>639163</v>
      </c>
      <c r="R2022" s="45">
        <v>0</v>
      </c>
      <c r="S2022" s="45">
        <v>9472917</v>
      </c>
      <c r="T2022" s="45">
        <v>6181637</v>
      </c>
      <c r="U2022" s="45">
        <v>8652606</v>
      </c>
      <c r="V2022" s="45">
        <v>0</v>
      </c>
      <c r="W2022" s="45">
        <v>7.7979010999999998</v>
      </c>
      <c r="X2022" s="45">
        <v>5.7045326000000003</v>
      </c>
      <c r="Y2022" s="45">
        <v>10.005171000000001</v>
      </c>
      <c r="Z2022" s="46">
        <v>186574.4</v>
      </c>
      <c r="AA2022" s="46">
        <v>48096.263469639387</v>
      </c>
      <c r="AB2022" s="47">
        <f>_xlfn.XLOOKUP($F2022,Main_OG!$D$1:$D$766,Main_OG!AJ$1:AJ$766,"")</f>
        <v>37867902</v>
      </c>
      <c r="AC2022" s="47">
        <f>_xlfn.XLOOKUP($F2022,Main_OG!$D$1:$D$766,Main_OG!AK$1:AK$766,"")</f>
        <v>44874</v>
      </c>
      <c r="AD2022" s="47">
        <f>_xlfn.XLOOKUP($F2022,Main_OG!$D$1:$D$766,Main_OG!AL$1:AL$766,"")</f>
        <v>416662056</v>
      </c>
      <c r="AE2022" s="47">
        <f>_xlfn.XLOOKUP($F2022,Main_OG!$D$1:$D$766,Main_OG!AM$1:AM$766,"")</f>
        <v>0</v>
      </c>
      <c r="AF2022" s="48">
        <f>_xlfn.XLOOKUP($F2022,Main_OG!$D$1:$D$766,Main_OG!Z$1:Z$766,"")</f>
        <v>3.18</v>
      </c>
      <c r="AG2022" s="48">
        <f>_xlfn.XLOOKUP($F2022,Main_OG!$D$1:$D$766,Main_OG!AA$1:AA$766,"")</f>
        <v>1.96</v>
      </c>
      <c r="AH2022" s="48">
        <f>_xlfn.XLOOKUP($F2022,Main_OG!$D$1:$D$766,Main_OG!AB$1:AB$766,"")</f>
        <v>21.15</v>
      </c>
      <c r="AI2022" s="48">
        <f>_xlfn.XLOOKUP($F2022,Main_OG!$D$1:$D$766,Main_OG!AC$1:AC$766,"")</f>
        <v>4.99</v>
      </c>
      <c r="AJ2022" s="48">
        <f>_xlfn.XLOOKUP($F2022,Main_OG!$D$1:$D$766,Main_OG!AD$1:AD$766,"")</f>
        <v>0.68548682032632846</v>
      </c>
    </row>
    <row r="2023" spans="2:36" x14ac:dyDescent="0.35">
      <c r="B2023" s="36" t="s">
        <v>3140</v>
      </c>
      <c r="C2023" s="45" t="s">
        <v>628</v>
      </c>
      <c r="D2023" s="45" t="s">
        <v>4482</v>
      </c>
      <c r="E2023" s="36" t="s">
        <v>4519</v>
      </c>
      <c r="F2023" s="36" t="str">
        <f t="shared" si="93"/>
        <v>2015_AR</v>
      </c>
      <c r="G2023" s="45">
        <v>2015</v>
      </c>
      <c r="H2023" s="45">
        <f>_xlfn.XLOOKUP(J2023,Main_OG!$B$1:$B$766,Main_OG!$O$1:$O$766,"")</f>
        <v>1</v>
      </c>
      <c r="I2023" s="45">
        <f>_xlfn.XLOOKUP(F2023,Main_OG!$D$1:$D$766,Main_OG!$J$1:$J$766,"")</f>
        <v>0</v>
      </c>
      <c r="J2023" s="45" t="s">
        <v>628</v>
      </c>
      <c r="K2023" s="45" t="str">
        <f t="shared" si="94"/>
        <v>Oklahoma Gas &amp; Electric Co_AR</v>
      </c>
      <c r="L2023" s="45" t="str">
        <f t="shared" si="95"/>
        <v>Oklahoma Gas Electric Co_AR</v>
      </c>
      <c r="M2023" s="45" t="s">
        <v>3159</v>
      </c>
      <c r="N2023" s="45">
        <v>0</v>
      </c>
      <c r="O2023" s="45">
        <v>10595</v>
      </c>
      <c r="P2023" s="45">
        <v>384</v>
      </c>
      <c r="Q2023" s="45">
        <v>55022</v>
      </c>
      <c r="R2023" s="45">
        <v>0</v>
      </c>
      <c r="S2023" s="45">
        <v>904640</v>
      </c>
      <c r="T2023" s="45">
        <v>973829</v>
      </c>
      <c r="U2023" s="45">
        <v>726456</v>
      </c>
      <c r="V2023" s="45">
        <v>0</v>
      </c>
      <c r="W2023" s="45">
        <v>6.8785372999999996</v>
      </c>
      <c r="X2023" s="45">
        <v>5.1550117999999996</v>
      </c>
      <c r="Y2023" s="45">
        <v>7.7246248</v>
      </c>
      <c r="Z2023" s="46">
        <v>121532.5</v>
      </c>
      <c r="AA2023" s="46">
        <v>40786.386158218258</v>
      </c>
      <c r="AB2023" s="47">
        <f>_xlfn.XLOOKUP($F2023,Main_OG!$D$1:$D$766,Main_OG!AJ$1:AJ$766,"")</f>
        <v>25659822</v>
      </c>
      <c r="AC2023" s="47">
        <f>_xlfn.XLOOKUP($F2023,Main_OG!$D$1:$D$766,Main_OG!AK$1:AK$766,"")</f>
        <v>215844</v>
      </c>
      <c r="AD2023" s="47">
        <f>_xlfn.XLOOKUP($F2023,Main_OG!$D$1:$D$766,Main_OG!AL$1:AL$766,"")</f>
        <v>210203424</v>
      </c>
      <c r="AE2023" s="47">
        <f>_xlfn.XLOOKUP($F2023,Main_OG!$D$1:$D$766,Main_OG!AM$1:AM$766,"")</f>
        <v>13837794</v>
      </c>
      <c r="AF2023" s="48">
        <f>_xlfn.XLOOKUP($F2023,Main_OG!$D$1:$D$766,Main_OG!Z$1:Z$766,"")</f>
        <v>0</v>
      </c>
      <c r="AG2023" s="48">
        <f>_xlfn.XLOOKUP($F2023,Main_OG!$D$1:$D$766,Main_OG!AA$1:AA$766,"")</f>
        <v>2.25948627072199</v>
      </c>
      <c r="AH2023" s="48">
        <f>_xlfn.XLOOKUP($F2023,Main_OG!$D$1:$D$766,Main_OG!AB$1:AB$766,"")</f>
        <v>12.08771849023859</v>
      </c>
      <c r="AI2023" s="48">
        <f>_xlfn.XLOOKUP($F2023,Main_OG!$D$1:$D$766,Main_OG!AC$1:AC$766,"")</f>
        <v>3.3843619636206599</v>
      </c>
      <c r="AJ2023" s="48">
        <f>_xlfn.XLOOKUP($F2023,Main_OG!$D$1:$D$766,Main_OG!AD$1:AD$766,"")</f>
        <v>0.66963877086385626</v>
      </c>
    </row>
    <row r="2024" spans="2:36" x14ac:dyDescent="0.35">
      <c r="B2024" s="36" t="s">
        <v>3140</v>
      </c>
      <c r="C2024" s="45" t="s">
        <v>510</v>
      </c>
      <c r="D2024" s="45" t="s">
        <v>4482</v>
      </c>
      <c r="E2024" s="36" t="s">
        <v>4519</v>
      </c>
      <c r="F2024" s="36" t="str">
        <f t="shared" si="93"/>
        <v>2015_OK</v>
      </c>
      <c r="G2024" s="45">
        <v>2015</v>
      </c>
      <c r="H2024" s="45">
        <f>_xlfn.XLOOKUP(J2024,Main_OG!$B$1:$B$766,Main_OG!$O$1:$O$766,"")</f>
        <v>1</v>
      </c>
      <c r="I2024" s="45">
        <f>_xlfn.XLOOKUP(F2024,Main_OG!$D$1:$D$766,Main_OG!$J$1:$J$766,"")</f>
        <v>0</v>
      </c>
      <c r="J2024" s="45" t="s">
        <v>510</v>
      </c>
      <c r="K2024" s="45" t="str">
        <f t="shared" si="94"/>
        <v>Oklahoma Gas &amp; Electric Co_OK</v>
      </c>
      <c r="L2024" s="45" t="str">
        <f t="shared" si="95"/>
        <v>Oklahoma Gas Electric Co_OK</v>
      </c>
      <c r="M2024" s="45" t="s">
        <v>3160</v>
      </c>
      <c r="N2024" s="45">
        <v>0</v>
      </c>
      <c r="O2024" s="45">
        <v>98905</v>
      </c>
      <c r="P2024" s="45">
        <v>8892</v>
      </c>
      <c r="Q2024" s="45">
        <v>646260</v>
      </c>
      <c r="R2024" s="45">
        <v>0</v>
      </c>
      <c r="S2024" s="45">
        <v>9578009</v>
      </c>
      <c r="T2024" s="45">
        <v>6055492</v>
      </c>
      <c r="U2024" s="45">
        <v>8431968</v>
      </c>
      <c r="V2024" s="45">
        <v>0</v>
      </c>
      <c r="W2024" s="45">
        <v>6.9636225999999999</v>
      </c>
      <c r="X2024" s="45">
        <v>5.0079910999999999</v>
      </c>
      <c r="Y2024" s="45">
        <v>9.9661313000000007</v>
      </c>
      <c r="Z2024" s="46">
        <v>193792.6</v>
      </c>
      <c r="AA2024" s="46">
        <v>49556.759488129195</v>
      </c>
      <c r="AB2024" s="47">
        <f>_xlfn.XLOOKUP($F2024,Main_OG!$D$1:$D$766,Main_OG!AJ$1:AJ$766,"")</f>
        <v>31650480</v>
      </c>
      <c r="AC2024" s="47">
        <f>_xlfn.XLOOKUP($F2024,Main_OG!$D$1:$D$766,Main_OG!AK$1:AK$766,"")</f>
        <v>39690</v>
      </c>
      <c r="AD2024" s="47">
        <f>_xlfn.XLOOKUP($F2024,Main_OG!$D$1:$D$766,Main_OG!AL$1:AL$766,"")</f>
        <v>510835944</v>
      </c>
      <c r="AE2024" s="47">
        <f>_xlfn.XLOOKUP($F2024,Main_OG!$D$1:$D$766,Main_OG!AM$1:AM$766,"")</f>
        <v>0</v>
      </c>
      <c r="AF2024" s="48">
        <f>_xlfn.XLOOKUP($F2024,Main_OG!$D$1:$D$766,Main_OG!Z$1:Z$766,"")</f>
        <v>2.4700000000000002</v>
      </c>
      <c r="AG2024" s="48">
        <f>_xlfn.XLOOKUP($F2024,Main_OG!$D$1:$D$766,Main_OG!AA$1:AA$766,"")</f>
        <v>2.25948627072199</v>
      </c>
      <c r="AH2024" s="48">
        <f>_xlfn.XLOOKUP($F2024,Main_OG!$D$1:$D$766,Main_OG!AB$1:AB$766,"")</f>
        <v>12.08771849023859</v>
      </c>
      <c r="AI2024" s="48">
        <f>_xlfn.XLOOKUP($F2024,Main_OG!$D$1:$D$766,Main_OG!AC$1:AC$766,"")</f>
        <v>2.97</v>
      </c>
      <c r="AJ2024" s="48">
        <f>_xlfn.XLOOKUP($F2024,Main_OG!$D$1:$D$766,Main_OG!AD$1:AD$766,"")</f>
        <v>0.66963877086385626</v>
      </c>
    </row>
    <row r="2025" spans="2:36" x14ac:dyDescent="0.35">
      <c r="B2025" s="36" t="s">
        <v>3140</v>
      </c>
      <c r="C2025" s="45" t="s">
        <v>628</v>
      </c>
      <c r="D2025" s="45" t="s">
        <v>4482</v>
      </c>
      <c r="E2025" s="36" t="s">
        <v>4519</v>
      </c>
      <c r="F2025" s="36" t="str">
        <f t="shared" si="93"/>
        <v>2016_AR</v>
      </c>
      <c r="G2025" s="45">
        <v>2016</v>
      </c>
      <c r="H2025" s="45">
        <f>_xlfn.XLOOKUP(J2025,Main_OG!$B$1:$B$766,Main_OG!$O$1:$O$766,"")</f>
        <v>1</v>
      </c>
      <c r="I2025" s="45">
        <f>_xlfn.XLOOKUP(F2025,Main_OG!$D$1:$D$766,Main_OG!$J$1:$J$766,"")</f>
        <v>0</v>
      </c>
      <c r="J2025" s="45" t="s">
        <v>628</v>
      </c>
      <c r="K2025" s="45" t="str">
        <f t="shared" si="94"/>
        <v>Oklahoma Gas &amp; Electric Co_AR</v>
      </c>
      <c r="L2025" s="45" t="str">
        <f t="shared" si="95"/>
        <v>Oklahoma Gas Electric Co_AR</v>
      </c>
      <c r="M2025" s="45" t="s">
        <v>3161</v>
      </c>
      <c r="N2025" s="45">
        <v>0</v>
      </c>
      <c r="O2025" s="45">
        <v>10726</v>
      </c>
      <c r="P2025" s="45">
        <v>383</v>
      </c>
      <c r="Q2025" s="45">
        <v>55190</v>
      </c>
      <c r="R2025" s="45">
        <v>0</v>
      </c>
      <c r="S2025" s="45">
        <v>929911</v>
      </c>
      <c r="T2025" s="45">
        <v>957195</v>
      </c>
      <c r="U2025" s="45">
        <v>721273</v>
      </c>
      <c r="V2025" s="45">
        <v>0</v>
      </c>
      <c r="W2025" s="45">
        <v>7.1364894000000003</v>
      </c>
      <c r="X2025" s="45">
        <v>5.5117295999999998</v>
      </c>
      <c r="Y2025" s="45">
        <v>8.1155124000000001</v>
      </c>
      <c r="Z2025" s="46">
        <v>123034.9</v>
      </c>
      <c r="AA2025" s="46">
        <v>41123.832857312365</v>
      </c>
      <c r="AB2025" s="47">
        <f>_xlfn.XLOOKUP($F2025,Main_OG!$D$1:$D$766,Main_OG!AJ$1:AJ$766,"")</f>
        <v>28150950</v>
      </c>
      <c r="AC2025" s="47">
        <f>_xlfn.XLOOKUP($F2025,Main_OG!$D$1:$D$766,Main_OG!AK$1:AK$766,"")</f>
        <v>151030</v>
      </c>
      <c r="AD2025" s="47">
        <f>_xlfn.XLOOKUP($F2025,Main_OG!$D$1:$D$766,Main_OG!AL$1:AL$766,"")</f>
        <v>263258686</v>
      </c>
      <c r="AE2025" s="47">
        <f>_xlfn.XLOOKUP($F2025,Main_OG!$D$1:$D$766,Main_OG!AM$1:AM$766,"")</f>
        <v>13421022</v>
      </c>
      <c r="AF2025" s="48">
        <f>_xlfn.XLOOKUP($F2025,Main_OG!$D$1:$D$766,Main_OG!Z$1:Z$766,"")</f>
        <v>0</v>
      </c>
      <c r="AG2025" s="48">
        <f>_xlfn.XLOOKUP($F2025,Main_OG!$D$1:$D$766,Main_OG!AA$1:AA$766,"")</f>
        <v>2.2143440282408582</v>
      </c>
      <c r="AH2025" s="48">
        <f>_xlfn.XLOOKUP($F2025,Main_OG!$D$1:$D$766,Main_OG!AB$1:AB$766,"")</f>
        <v>11.309272049594229</v>
      </c>
      <c r="AI2025" s="48">
        <f>_xlfn.XLOOKUP($F2025,Main_OG!$D$1:$D$766,Main_OG!AC$1:AC$766,"")</f>
        <v>3.2924726584307722</v>
      </c>
      <c r="AJ2025" s="48">
        <f>_xlfn.XLOOKUP($F2025,Main_OG!$D$1:$D$766,Main_OG!AD$1:AD$766,"")</f>
        <v>0.65636700530415037</v>
      </c>
    </row>
    <row r="2026" spans="2:36" x14ac:dyDescent="0.35">
      <c r="B2026" s="36" t="s">
        <v>3140</v>
      </c>
      <c r="C2026" s="45" t="s">
        <v>510</v>
      </c>
      <c r="D2026" s="45" t="s">
        <v>4482</v>
      </c>
      <c r="E2026" s="36" t="s">
        <v>4519</v>
      </c>
      <c r="F2026" s="36" t="str">
        <f t="shared" si="93"/>
        <v>2016_OK</v>
      </c>
      <c r="G2026" s="45">
        <v>2016</v>
      </c>
      <c r="H2026" s="45">
        <f>_xlfn.XLOOKUP(J2026,Main_OG!$B$1:$B$766,Main_OG!$O$1:$O$766,"")</f>
        <v>1</v>
      </c>
      <c r="I2026" s="45">
        <f>_xlfn.XLOOKUP(F2026,Main_OG!$D$1:$D$766,Main_OG!$J$1:$J$766,"")</f>
        <v>1</v>
      </c>
      <c r="J2026" s="45" t="s">
        <v>510</v>
      </c>
      <c r="K2026" s="45" t="str">
        <f t="shared" si="94"/>
        <v>Oklahoma Gas &amp; Electric Co_OK</v>
      </c>
      <c r="L2026" s="45" t="str">
        <f t="shared" si="95"/>
        <v>Oklahoma Gas Electric Co_OK</v>
      </c>
      <c r="M2026" s="45" t="s">
        <v>3162</v>
      </c>
      <c r="N2026" s="45">
        <v>0</v>
      </c>
      <c r="O2026" s="45">
        <v>100411</v>
      </c>
      <c r="P2026" s="45">
        <v>8890</v>
      </c>
      <c r="Q2026" s="45">
        <v>654457</v>
      </c>
      <c r="R2026" s="45">
        <v>0</v>
      </c>
      <c r="S2026" s="45">
        <v>9770954</v>
      </c>
      <c r="T2026" s="45">
        <v>5854541</v>
      </c>
      <c r="U2026" s="45">
        <v>8568873</v>
      </c>
      <c r="V2026" s="45">
        <v>0</v>
      </c>
      <c r="W2026" s="45">
        <v>7.2832898000000004</v>
      </c>
      <c r="X2026" s="45">
        <v>5.1027570000000004</v>
      </c>
      <c r="Y2026" s="45">
        <v>10.426214</v>
      </c>
      <c r="Z2026" s="46">
        <v>190093.5</v>
      </c>
      <c r="AA2026" s="46">
        <v>48392.713809044122</v>
      </c>
      <c r="AB2026" s="47">
        <f>_xlfn.XLOOKUP($F2026,Main_OG!$D$1:$D$766,Main_OG!AJ$1:AJ$766,"")</f>
        <v>24749666</v>
      </c>
      <c r="AC2026" s="47">
        <f>_xlfn.XLOOKUP($F2026,Main_OG!$D$1:$D$766,Main_OG!AK$1:AK$766,"")</f>
        <v>64026</v>
      </c>
      <c r="AD2026" s="47">
        <f>_xlfn.XLOOKUP($F2026,Main_OG!$D$1:$D$766,Main_OG!AL$1:AL$766,"")</f>
        <v>556565130</v>
      </c>
      <c r="AE2026" s="47">
        <f>_xlfn.XLOOKUP($F2026,Main_OG!$D$1:$D$766,Main_OG!AM$1:AM$766,"")</f>
        <v>0</v>
      </c>
      <c r="AF2026" s="48">
        <f>_xlfn.XLOOKUP($F2026,Main_OG!$D$1:$D$766,Main_OG!Z$1:Z$766,"")</f>
        <v>0</v>
      </c>
      <c r="AG2026" s="48">
        <f>_xlfn.XLOOKUP($F2026,Main_OG!$D$1:$D$766,Main_OG!AA$1:AA$766,"")</f>
        <v>1.91</v>
      </c>
      <c r="AH2026" s="48">
        <f>_xlfn.XLOOKUP($F2026,Main_OG!$D$1:$D$766,Main_OG!AB$1:AB$766,"")</f>
        <v>11.309272049594229</v>
      </c>
      <c r="AI2026" s="48">
        <f>_xlfn.XLOOKUP($F2026,Main_OG!$D$1:$D$766,Main_OG!AC$1:AC$766,"")</f>
        <v>3.2924726584307722</v>
      </c>
      <c r="AJ2026" s="48">
        <f>_xlfn.XLOOKUP($F2026,Main_OG!$D$1:$D$766,Main_OG!AD$1:AD$766,"")</f>
        <v>0.65636700530415037</v>
      </c>
    </row>
    <row r="2027" spans="2:36" x14ac:dyDescent="0.35">
      <c r="B2027" s="36" t="s">
        <v>3140</v>
      </c>
      <c r="C2027" s="45" t="s">
        <v>628</v>
      </c>
      <c r="D2027" s="45" t="s">
        <v>4482</v>
      </c>
      <c r="E2027" s="36" t="s">
        <v>4519</v>
      </c>
      <c r="F2027" s="36" t="str">
        <f t="shared" si="93"/>
        <v>2017_AR</v>
      </c>
      <c r="G2027" s="45">
        <v>2017</v>
      </c>
      <c r="H2027" s="45">
        <f>_xlfn.XLOOKUP(J2027,Main_OG!$B$1:$B$766,Main_OG!$O$1:$O$766,"")</f>
        <v>1</v>
      </c>
      <c r="I2027" s="45">
        <f>_xlfn.XLOOKUP(F2027,Main_OG!$D$1:$D$766,Main_OG!$J$1:$J$766,"")</f>
        <v>0</v>
      </c>
      <c r="J2027" s="45" t="s">
        <v>628</v>
      </c>
      <c r="K2027" s="45" t="str">
        <f t="shared" si="94"/>
        <v>Oklahoma Gas &amp; Electric Co_AR</v>
      </c>
      <c r="L2027" s="45" t="str">
        <f t="shared" si="95"/>
        <v>Oklahoma Gas Electric Co_AR</v>
      </c>
      <c r="M2027" s="45" t="s">
        <v>3163</v>
      </c>
      <c r="N2027" s="45">
        <v>0</v>
      </c>
      <c r="O2027" s="45">
        <v>10824</v>
      </c>
      <c r="P2027" s="45">
        <v>379</v>
      </c>
      <c r="Q2027" s="45">
        <v>55622</v>
      </c>
      <c r="R2027" s="45">
        <v>0</v>
      </c>
      <c r="S2027" s="45">
        <v>912161</v>
      </c>
      <c r="T2027" s="45">
        <v>957218</v>
      </c>
      <c r="U2027" s="45">
        <v>678471</v>
      </c>
      <c r="V2027" s="45">
        <v>0</v>
      </c>
      <c r="W2027" s="45">
        <v>7.4216175</v>
      </c>
      <c r="X2027" s="45">
        <v>5.5241334999999996</v>
      </c>
      <c r="Y2027" s="45">
        <v>8.8587427000000005</v>
      </c>
      <c r="Z2027" s="46">
        <v>123882.6</v>
      </c>
      <c r="AA2027" s="46">
        <v>41241.205051508812</v>
      </c>
      <c r="AB2027" s="47">
        <f>_xlfn.XLOOKUP($F2027,Main_OG!$D$1:$D$766,Main_OG!AJ$1:AJ$766,"")</f>
        <v>30403568</v>
      </c>
      <c r="AC2027" s="47">
        <f>_xlfn.XLOOKUP($F2027,Main_OG!$D$1:$D$766,Main_OG!AK$1:AK$766,"")</f>
        <v>169572</v>
      </c>
      <c r="AD2027" s="47">
        <f>_xlfn.XLOOKUP($F2027,Main_OG!$D$1:$D$766,Main_OG!AL$1:AL$766,"")</f>
        <v>246845988</v>
      </c>
      <c r="AE2027" s="47">
        <f>_xlfn.XLOOKUP($F2027,Main_OG!$D$1:$D$766,Main_OG!AM$1:AM$766,"")</f>
        <v>12691079</v>
      </c>
      <c r="AF2027" s="48">
        <f>_xlfn.XLOOKUP($F2027,Main_OG!$D$1:$D$766,Main_OG!Z$1:Z$766,"")</f>
        <v>0</v>
      </c>
      <c r="AG2027" s="48">
        <f>_xlfn.XLOOKUP($F2027,Main_OG!$D$1:$D$766,Main_OG!AA$1:AA$766,"")</f>
        <v>2.1875855044172008</v>
      </c>
      <c r="AH2027" s="48">
        <f>_xlfn.XLOOKUP($F2027,Main_OG!$D$1:$D$766,Main_OG!AB$1:AB$766,"")</f>
        <v>14.73443638842941</v>
      </c>
      <c r="AI2027" s="48">
        <f>_xlfn.XLOOKUP($F2027,Main_OG!$D$1:$D$766,Main_OG!AC$1:AC$766,"")</f>
        <v>3.7243523928232452</v>
      </c>
      <c r="AJ2027" s="48">
        <f>_xlfn.XLOOKUP($F2027,Main_OG!$D$1:$D$766,Main_OG!AD$1:AD$766,"")</f>
        <v>0.62802788237371954</v>
      </c>
    </row>
    <row r="2028" spans="2:36" x14ac:dyDescent="0.35">
      <c r="B2028" s="36" t="s">
        <v>3140</v>
      </c>
      <c r="C2028" s="45" t="s">
        <v>510</v>
      </c>
      <c r="D2028" s="45" t="s">
        <v>4482</v>
      </c>
      <c r="E2028" s="36" t="s">
        <v>4519</v>
      </c>
      <c r="F2028" s="36" t="str">
        <f t="shared" si="93"/>
        <v>2017_OK</v>
      </c>
      <c r="G2028" s="45">
        <v>2017</v>
      </c>
      <c r="H2028" s="45">
        <f>_xlfn.XLOOKUP(J2028,Main_OG!$B$1:$B$766,Main_OG!$O$1:$O$766,"")</f>
        <v>1</v>
      </c>
      <c r="I2028" s="45">
        <f>_xlfn.XLOOKUP(F2028,Main_OG!$D$1:$D$766,Main_OG!$J$1:$J$766,"")</f>
        <v>2</v>
      </c>
      <c r="J2028" s="45" t="s">
        <v>510</v>
      </c>
      <c r="K2028" s="45" t="str">
        <f t="shared" si="94"/>
        <v>Oklahoma Gas &amp; Electric Co_OK</v>
      </c>
      <c r="L2028" s="45" t="str">
        <f t="shared" si="95"/>
        <v>Oklahoma Gas Electric Co_OK</v>
      </c>
      <c r="M2028" s="45" t="s">
        <v>3164</v>
      </c>
      <c r="N2028" s="45">
        <v>0</v>
      </c>
      <c r="O2028" s="45">
        <v>101773</v>
      </c>
      <c r="P2028" s="45">
        <v>8851</v>
      </c>
      <c r="Q2028" s="45">
        <v>660803</v>
      </c>
      <c r="R2028" s="45">
        <v>0</v>
      </c>
      <c r="S2028" s="45">
        <v>9764717</v>
      </c>
      <c r="T2028" s="45">
        <v>5820301</v>
      </c>
      <c r="U2028" s="45">
        <v>8145023</v>
      </c>
      <c r="V2028" s="45">
        <v>0</v>
      </c>
      <c r="W2028" s="45">
        <v>7.4621824999999999</v>
      </c>
      <c r="X2028" s="45">
        <v>5.2774418000000001</v>
      </c>
      <c r="Y2028" s="45">
        <v>10.117122999999999</v>
      </c>
      <c r="Z2028" s="46">
        <v>192538.6</v>
      </c>
      <c r="AA2028" s="46">
        <v>48947.148186318802</v>
      </c>
      <c r="AB2028" s="47">
        <f>_xlfn.XLOOKUP($F2028,Main_OG!$D$1:$D$766,Main_OG!AJ$1:AJ$766,"")</f>
        <v>22202342</v>
      </c>
      <c r="AC2028" s="47">
        <f>_xlfn.XLOOKUP($F2028,Main_OG!$D$1:$D$766,Main_OG!AK$1:AK$766,"")</f>
        <v>57726</v>
      </c>
      <c r="AD2028" s="47">
        <f>_xlfn.XLOOKUP($F2028,Main_OG!$D$1:$D$766,Main_OG!AL$1:AL$766,"")</f>
        <v>461296170</v>
      </c>
      <c r="AE2028" s="47">
        <f>_xlfn.XLOOKUP($F2028,Main_OG!$D$1:$D$766,Main_OG!AM$1:AM$766,"")</f>
        <v>0</v>
      </c>
      <c r="AF2028" s="48">
        <f>_xlfn.XLOOKUP($F2028,Main_OG!$D$1:$D$766,Main_OG!Z$1:Z$766,"")</f>
        <v>0</v>
      </c>
      <c r="AG2028" s="48">
        <f>_xlfn.XLOOKUP($F2028,Main_OG!$D$1:$D$766,Main_OG!AA$1:AA$766,"")</f>
        <v>2.1875855044172008</v>
      </c>
      <c r="AH2028" s="48">
        <f>_xlfn.XLOOKUP($F2028,Main_OG!$D$1:$D$766,Main_OG!AB$1:AB$766,"")</f>
        <v>14.73443638842941</v>
      </c>
      <c r="AI2028" s="48">
        <f>_xlfn.XLOOKUP($F2028,Main_OG!$D$1:$D$766,Main_OG!AC$1:AC$766,"")</f>
        <v>3.18</v>
      </c>
      <c r="AJ2028" s="48">
        <f>_xlfn.XLOOKUP($F2028,Main_OG!$D$1:$D$766,Main_OG!AD$1:AD$766,"")</f>
        <v>0.62802788237371954</v>
      </c>
    </row>
    <row r="2029" spans="2:36" x14ac:dyDescent="0.35">
      <c r="B2029" s="36" t="s">
        <v>3140</v>
      </c>
      <c r="C2029" s="45" t="s">
        <v>628</v>
      </c>
      <c r="D2029" s="45" t="s">
        <v>4482</v>
      </c>
      <c r="E2029" s="36" t="s">
        <v>4519</v>
      </c>
      <c r="F2029" s="36" t="str">
        <f t="shared" si="93"/>
        <v>2018_AR</v>
      </c>
      <c r="G2029" s="45">
        <v>2018</v>
      </c>
      <c r="H2029" s="45">
        <f>_xlfn.XLOOKUP(J2029,Main_OG!$B$1:$B$766,Main_OG!$O$1:$O$766,"")</f>
        <v>1</v>
      </c>
      <c r="I2029" s="45">
        <f>_xlfn.XLOOKUP(F2029,Main_OG!$D$1:$D$766,Main_OG!$J$1:$J$766,"")</f>
        <v>0</v>
      </c>
      <c r="J2029" s="45" t="s">
        <v>628</v>
      </c>
      <c r="K2029" s="45" t="str">
        <f t="shared" si="94"/>
        <v>Oklahoma Gas &amp; Electric Co_AR</v>
      </c>
      <c r="L2029" s="45" t="str">
        <f t="shared" si="95"/>
        <v>Oklahoma Gas Electric Co_AR</v>
      </c>
      <c r="M2029" s="45" t="s">
        <v>3165</v>
      </c>
      <c r="N2029" s="45">
        <v>0</v>
      </c>
      <c r="O2029" s="45">
        <v>10890</v>
      </c>
      <c r="P2029" s="45">
        <v>373</v>
      </c>
      <c r="Q2029" s="45">
        <v>55912</v>
      </c>
      <c r="R2029" s="45">
        <v>0</v>
      </c>
      <c r="S2029" s="45">
        <v>946362</v>
      </c>
      <c r="T2029" s="45">
        <v>965358</v>
      </c>
      <c r="U2029" s="45">
        <v>758867</v>
      </c>
      <c r="V2029" s="45">
        <v>0</v>
      </c>
      <c r="W2029" s="45">
        <v>6.8875335</v>
      </c>
      <c r="X2029" s="45">
        <v>5.0749048999999999</v>
      </c>
      <c r="Y2029" s="45">
        <v>8.2503258000000006</v>
      </c>
      <c r="Z2029" s="46">
        <v>126371.2</v>
      </c>
      <c r="AA2029" s="46">
        <v>41953.667151257854</v>
      </c>
      <c r="AB2029" s="47">
        <f>_xlfn.XLOOKUP($F2029,Main_OG!$D$1:$D$766,Main_OG!AJ$1:AJ$766,"")</f>
        <v>34921530</v>
      </c>
      <c r="AC2029" s="47">
        <f>_xlfn.XLOOKUP($F2029,Main_OG!$D$1:$D$766,Main_OG!AK$1:AK$766,"")</f>
        <v>117224</v>
      </c>
      <c r="AD2029" s="47">
        <f>_xlfn.XLOOKUP($F2029,Main_OG!$D$1:$D$766,Main_OG!AL$1:AL$766,"")</f>
        <v>296794772</v>
      </c>
      <c r="AE2029" s="47">
        <f>_xlfn.XLOOKUP($F2029,Main_OG!$D$1:$D$766,Main_OG!AM$1:AM$766,"")</f>
        <v>12720818</v>
      </c>
      <c r="AF2029" s="48">
        <f>_xlfn.XLOOKUP($F2029,Main_OG!$D$1:$D$766,Main_OG!Z$1:Z$766,"")</f>
        <v>0</v>
      </c>
      <c r="AG2029" s="48">
        <f>_xlfn.XLOOKUP($F2029,Main_OG!$D$1:$D$766,Main_OG!AA$1:AA$766,"")</f>
        <v>1.98</v>
      </c>
      <c r="AH2029" s="48">
        <f>_xlfn.XLOOKUP($F2029,Main_OG!$D$1:$D$766,Main_OG!AB$1:AB$766,"")</f>
        <v>16.48</v>
      </c>
      <c r="AI2029" s="48">
        <f>_xlfn.XLOOKUP($F2029,Main_OG!$D$1:$D$766,Main_OG!AC$1:AC$766,"")</f>
        <v>3.3</v>
      </c>
      <c r="AJ2029" s="48">
        <f>_xlfn.XLOOKUP($F2029,Main_OG!$D$1:$D$766,Main_OG!AD$1:AD$766,"")</f>
        <v>0.62810595158289428</v>
      </c>
    </row>
    <row r="2030" spans="2:36" x14ac:dyDescent="0.35">
      <c r="B2030" s="36" t="s">
        <v>3140</v>
      </c>
      <c r="C2030" s="45" t="s">
        <v>510</v>
      </c>
      <c r="D2030" s="45" t="s">
        <v>4482</v>
      </c>
      <c r="E2030" s="36" t="s">
        <v>4519</v>
      </c>
      <c r="F2030" s="36" t="str">
        <f t="shared" si="93"/>
        <v>2018_OK</v>
      </c>
      <c r="G2030" s="45">
        <v>2018</v>
      </c>
      <c r="H2030" s="45">
        <f>_xlfn.XLOOKUP(J2030,Main_OG!$B$1:$B$766,Main_OG!$O$1:$O$766,"")</f>
        <v>1</v>
      </c>
      <c r="I2030" s="45">
        <f>_xlfn.XLOOKUP(F2030,Main_OG!$D$1:$D$766,Main_OG!$J$1:$J$766,"")</f>
        <v>2</v>
      </c>
      <c r="J2030" s="45" t="s">
        <v>510</v>
      </c>
      <c r="K2030" s="45" t="str">
        <f t="shared" si="94"/>
        <v>Oklahoma Gas &amp; Electric Co_OK</v>
      </c>
      <c r="L2030" s="45" t="str">
        <f t="shared" si="95"/>
        <v>Oklahoma Gas Electric Co_OK</v>
      </c>
      <c r="M2030" s="45" t="s">
        <v>3166</v>
      </c>
      <c r="N2030" s="45">
        <v>0</v>
      </c>
      <c r="O2030" s="45">
        <v>103074</v>
      </c>
      <c r="P2030" s="45">
        <v>8801</v>
      </c>
      <c r="Q2030" s="45">
        <v>666448</v>
      </c>
      <c r="R2030" s="45">
        <v>0</v>
      </c>
      <c r="S2030" s="45">
        <v>10255967</v>
      </c>
      <c r="T2030" s="45">
        <v>6172762</v>
      </c>
      <c r="U2030" s="45">
        <v>8969308</v>
      </c>
      <c r="V2030" s="45">
        <v>0</v>
      </c>
      <c r="W2030" s="45">
        <v>7.1837692000000004</v>
      </c>
      <c r="X2030" s="45">
        <v>4.8739932000000001</v>
      </c>
      <c r="Y2030" s="45">
        <v>9.3478236999999993</v>
      </c>
      <c r="Z2030" s="46">
        <v>196030.5</v>
      </c>
      <c r="AA2030" s="46">
        <v>49709.926846487171</v>
      </c>
      <c r="AB2030" s="47">
        <f>_xlfn.XLOOKUP($F2030,Main_OG!$D$1:$D$766,Main_OG!AJ$1:AJ$766,"")</f>
        <v>19311052</v>
      </c>
      <c r="AC2030" s="47">
        <f>_xlfn.XLOOKUP($F2030,Main_OG!$D$1:$D$766,Main_OG!AK$1:AK$766,"")</f>
        <v>65414</v>
      </c>
      <c r="AD2030" s="47">
        <f>_xlfn.XLOOKUP($F2030,Main_OG!$D$1:$D$766,Main_OG!AL$1:AL$766,"")</f>
        <v>658757044</v>
      </c>
      <c r="AE2030" s="47">
        <f>_xlfn.XLOOKUP($F2030,Main_OG!$D$1:$D$766,Main_OG!AM$1:AM$766,"")</f>
        <v>0</v>
      </c>
      <c r="AF2030" s="48">
        <f>_xlfn.XLOOKUP($F2030,Main_OG!$D$1:$D$766,Main_OG!Z$1:Z$766,"")</f>
        <v>0</v>
      </c>
      <c r="AG2030" s="48">
        <f>_xlfn.XLOOKUP($F2030,Main_OG!$D$1:$D$766,Main_OG!AA$1:AA$766,"")</f>
        <v>1.77</v>
      </c>
      <c r="AH2030" s="48">
        <f>_xlfn.XLOOKUP($F2030,Main_OG!$D$1:$D$766,Main_OG!AB$1:AB$766,"")</f>
        <v>16.2</v>
      </c>
      <c r="AI2030" s="48">
        <f>_xlfn.XLOOKUP($F2030,Main_OG!$D$1:$D$766,Main_OG!AC$1:AC$766,"")</f>
        <v>2.73</v>
      </c>
      <c r="AJ2030" s="48">
        <f>_xlfn.XLOOKUP($F2030,Main_OG!$D$1:$D$766,Main_OG!AD$1:AD$766,"")</f>
        <v>0.62810595158289428</v>
      </c>
    </row>
    <row r="2031" spans="2:36" x14ac:dyDescent="0.35">
      <c r="B2031" s="36" t="s">
        <v>3140</v>
      </c>
      <c r="C2031" s="45" t="s">
        <v>628</v>
      </c>
      <c r="D2031" s="45" t="s">
        <v>4482</v>
      </c>
      <c r="E2031" s="36" t="s">
        <v>4519</v>
      </c>
      <c r="F2031" s="36" t="str">
        <f t="shared" si="93"/>
        <v>2019_AR</v>
      </c>
      <c r="G2031" s="45">
        <v>2019</v>
      </c>
      <c r="H2031" s="45">
        <f>_xlfn.XLOOKUP(J2031,Main_OG!$B$1:$B$766,Main_OG!$O$1:$O$766,"")</f>
        <v>1</v>
      </c>
      <c r="I2031" s="45">
        <f>_xlfn.XLOOKUP(F2031,Main_OG!$D$1:$D$766,Main_OG!$J$1:$J$766,"")</f>
        <v>0</v>
      </c>
      <c r="J2031" s="45" t="s">
        <v>628</v>
      </c>
      <c r="K2031" s="45" t="str">
        <f t="shared" si="94"/>
        <v>Oklahoma Gas &amp; Electric Co_AR</v>
      </c>
      <c r="L2031" s="45" t="str">
        <f t="shared" si="95"/>
        <v>Oklahoma Gas Electric Co_AR</v>
      </c>
      <c r="M2031" s="45" t="s">
        <v>3167</v>
      </c>
      <c r="N2031" s="45">
        <v>0</v>
      </c>
      <c r="O2031" s="45">
        <v>10930</v>
      </c>
      <c r="P2031" s="45">
        <v>406</v>
      </c>
      <c r="Q2031" s="45">
        <v>56263</v>
      </c>
      <c r="R2031" s="45">
        <v>0</v>
      </c>
      <c r="S2031" s="45">
        <v>819049</v>
      </c>
      <c r="T2031" s="45">
        <v>1009078</v>
      </c>
      <c r="U2031" s="45">
        <v>738753</v>
      </c>
      <c r="V2031" s="45">
        <v>0</v>
      </c>
      <c r="W2031" s="45">
        <v>7.1267408999999997</v>
      </c>
      <c r="X2031" s="45">
        <v>5.0505114999999998</v>
      </c>
      <c r="Y2031" s="45">
        <v>8.2987547999999993</v>
      </c>
      <c r="Z2031" s="46">
        <v>127216</v>
      </c>
      <c r="AA2031" s="46">
        <v>42110.768507622517</v>
      </c>
      <c r="AB2031" s="47">
        <f>_xlfn.XLOOKUP($F2031,Main_OG!$D$1:$D$766,Main_OG!AJ$1:AJ$766,"")</f>
        <v>27541968</v>
      </c>
      <c r="AC2031" s="47">
        <f>_xlfn.XLOOKUP($F2031,Main_OG!$D$1:$D$766,Main_OG!AK$1:AK$766,"")</f>
        <v>161464</v>
      </c>
      <c r="AD2031" s="47">
        <f>_xlfn.XLOOKUP($F2031,Main_OG!$D$1:$D$766,Main_OG!AL$1:AL$766,"")</f>
        <v>311807358</v>
      </c>
      <c r="AE2031" s="47">
        <f>_xlfn.XLOOKUP($F2031,Main_OG!$D$1:$D$766,Main_OG!AM$1:AM$766,"")</f>
        <v>13574947</v>
      </c>
      <c r="AF2031" s="48">
        <f>_xlfn.XLOOKUP($F2031,Main_OG!$D$1:$D$766,Main_OG!Z$1:Z$766,"")</f>
        <v>0</v>
      </c>
      <c r="AG2031" s="48">
        <f>_xlfn.XLOOKUP($F2031,Main_OG!$D$1:$D$766,Main_OG!AA$1:AA$766,"")</f>
        <v>2.176146746141439</v>
      </c>
      <c r="AH2031" s="48">
        <f>_xlfn.XLOOKUP($F2031,Main_OG!$D$1:$D$766,Main_OG!AB$1:AB$766,"")</f>
        <v>16.155101142605361</v>
      </c>
      <c r="AI2031" s="48">
        <f>_xlfn.XLOOKUP($F2031,Main_OG!$D$1:$D$766,Main_OG!AC$1:AC$766,"")</f>
        <v>3.3292283805067271</v>
      </c>
      <c r="AJ2031" s="48">
        <f>_xlfn.XLOOKUP($F2031,Main_OG!$D$1:$D$766,Main_OG!AD$1:AD$766,"")</f>
        <v>0.60296766622862785</v>
      </c>
    </row>
    <row r="2032" spans="2:36" x14ac:dyDescent="0.35">
      <c r="B2032" s="36" t="s">
        <v>3140</v>
      </c>
      <c r="C2032" s="45" t="s">
        <v>510</v>
      </c>
      <c r="D2032" s="45" t="s">
        <v>4482</v>
      </c>
      <c r="E2032" s="36" t="s">
        <v>4519</v>
      </c>
      <c r="F2032" s="36" t="str">
        <f t="shared" si="93"/>
        <v>2019_OK</v>
      </c>
      <c r="G2032" s="45">
        <v>2019</v>
      </c>
      <c r="H2032" s="45">
        <f>_xlfn.XLOOKUP(J2032,Main_OG!$B$1:$B$766,Main_OG!$O$1:$O$766,"")</f>
        <v>1</v>
      </c>
      <c r="I2032" s="45">
        <f>_xlfn.XLOOKUP(F2032,Main_OG!$D$1:$D$766,Main_OG!$J$1:$J$766,"")</f>
        <v>2</v>
      </c>
      <c r="J2032" s="45" t="s">
        <v>510</v>
      </c>
      <c r="K2032" s="45" t="str">
        <f t="shared" si="94"/>
        <v>Oklahoma Gas &amp; Electric Co_OK</v>
      </c>
      <c r="L2032" s="45" t="str">
        <f t="shared" si="95"/>
        <v>Oklahoma Gas Electric Co_OK</v>
      </c>
      <c r="M2032" s="45" t="s">
        <v>3168</v>
      </c>
      <c r="N2032" s="45">
        <v>0</v>
      </c>
      <c r="O2032" s="45">
        <v>104274</v>
      </c>
      <c r="P2032" s="45">
        <v>9360</v>
      </c>
      <c r="Q2032" s="45">
        <v>672895</v>
      </c>
      <c r="R2032" s="45">
        <v>0</v>
      </c>
      <c r="S2032" s="45">
        <v>9313019</v>
      </c>
      <c r="T2032" s="45">
        <v>7500803</v>
      </c>
      <c r="U2032" s="45">
        <v>8983599</v>
      </c>
      <c r="V2032" s="45">
        <v>0</v>
      </c>
      <c r="W2032" s="45">
        <v>7.1594281000000004</v>
      </c>
      <c r="X2032" s="45">
        <v>4.6625687999999998</v>
      </c>
      <c r="Y2032" s="45">
        <v>9.2363873000000005</v>
      </c>
      <c r="Z2032" s="46">
        <v>199462.1</v>
      </c>
      <c r="AA2032" s="46">
        <v>50360.620257753981</v>
      </c>
      <c r="AB2032" s="47">
        <f>_xlfn.XLOOKUP($F2032,Main_OG!$D$1:$D$766,Main_OG!AJ$1:AJ$766,"")</f>
        <v>10542196</v>
      </c>
      <c r="AC2032" s="47">
        <f>_xlfn.XLOOKUP($F2032,Main_OG!$D$1:$D$766,Main_OG!AK$1:AK$766,"")</f>
        <v>69984</v>
      </c>
      <c r="AD2032" s="47">
        <f>_xlfn.XLOOKUP($F2032,Main_OG!$D$1:$D$766,Main_OG!AL$1:AL$766,"")</f>
        <v>704551782</v>
      </c>
      <c r="AE2032" s="47">
        <f>_xlfn.XLOOKUP($F2032,Main_OG!$D$1:$D$766,Main_OG!AM$1:AM$766,"")</f>
        <v>0</v>
      </c>
      <c r="AF2032" s="48">
        <f>_xlfn.XLOOKUP($F2032,Main_OG!$D$1:$D$766,Main_OG!Z$1:Z$766,"")</f>
        <v>0</v>
      </c>
      <c r="AG2032" s="48">
        <f>_xlfn.XLOOKUP($F2032,Main_OG!$D$1:$D$766,Main_OG!AA$1:AA$766,"")</f>
        <v>2.176146746141439</v>
      </c>
      <c r="AH2032" s="48">
        <f>_xlfn.XLOOKUP($F2032,Main_OG!$D$1:$D$766,Main_OG!AB$1:AB$766,"")</f>
        <v>16.155101142605361</v>
      </c>
      <c r="AI2032" s="48">
        <f>_xlfn.XLOOKUP($F2032,Main_OG!$D$1:$D$766,Main_OG!AC$1:AC$766,"")</f>
        <v>3.3292283805067271</v>
      </c>
      <c r="AJ2032" s="48">
        <f>_xlfn.XLOOKUP($F2032,Main_OG!$D$1:$D$766,Main_OG!AD$1:AD$766,"")</f>
        <v>0.60296766622862785</v>
      </c>
    </row>
    <row r="2033" spans="2:36" x14ac:dyDescent="0.35">
      <c r="B2033" s="36" t="s">
        <v>3140</v>
      </c>
      <c r="C2033" s="45" t="s">
        <v>628</v>
      </c>
      <c r="D2033" s="45" t="s">
        <v>4482</v>
      </c>
      <c r="E2033" s="36" t="s">
        <v>4519</v>
      </c>
      <c r="F2033" s="36" t="str">
        <f t="shared" si="93"/>
        <v>2020_AR</v>
      </c>
      <c r="G2033" s="45">
        <v>2020</v>
      </c>
      <c r="H2033" s="45">
        <f>_xlfn.XLOOKUP(J2033,Main_OG!$B$1:$B$766,Main_OG!$O$1:$O$766,"")</f>
        <v>1</v>
      </c>
      <c r="I2033" s="45">
        <f>_xlfn.XLOOKUP(F2033,Main_OG!$D$1:$D$766,Main_OG!$J$1:$J$766,"")</f>
        <v>0</v>
      </c>
      <c r="J2033" s="45" t="s">
        <v>628</v>
      </c>
      <c r="K2033" s="45" t="str">
        <f t="shared" si="94"/>
        <v>Oklahoma Gas &amp; Electric Co_AR</v>
      </c>
      <c r="L2033" s="45" t="str">
        <f t="shared" si="95"/>
        <v>Oklahoma Gas Electric Co_AR</v>
      </c>
      <c r="M2033" s="45" t="s">
        <v>3169</v>
      </c>
      <c r="N2033" s="45">
        <v>0</v>
      </c>
      <c r="O2033" s="45">
        <v>10996</v>
      </c>
      <c r="P2033" s="45">
        <v>409</v>
      </c>
      <c r="Q2033" s="45">
        <v>0</v>
      </c>
      <c r="R2033" s="45">
        <v>0</v>
      </c>
      <c r="S2033" s="45">
        <v>740117</v>
      </c>
      <c r="T2033" s="45">
        <v>988763</v>
      </c>
      <c r="U2033" s="45">
        <v>0</v>
      </c>
      <c r="V2033" s="45">
        <v>0</v>
      </c>
      <c r="W2033" s="45">
        <v>7.1588411000000001</v>
      </c>
      <c r="X2033" s="45">
        <v>5.0372738000000004</v>
      </c>
      <c r="Y2033" s="45">
        <v>0</v>
      </c>
      <c r="Z2033" s="46">
        <v>128061.2</v>
      </c>
      <c r="AA2033" s="46">
        <v>42268.998096163545</v>
      </c>
      <c r="AB2033" s="47">
        <f>_xlfn.XLOOKUP($F2033,Main_OG!$D$1:$D$766,Main_OG!AJ$1:AJ$766,"")</f>
        <v>18413586</v>
      </c>
      <c r="AC2033" s="47">
        <f>_xlfn.XLOOKUP($F2033,Main_OG!$D$1:$D$766,Main_OG!AK$1:AK$766,"")</f>
        <v>181792</v>
      </c>
      <c r="AD2033" s="47">
        <f>_xlfn.XLOOKUP($F2033,Main_OG!$D$1:$D$766,Main_OG!AL$1:AL$766,"")</f>
        <v>262398534</v>
      </c>
      <c r="AE2033" s="47">
        <f>_xlfn.XLOOKUP($F2033,Main_OG!$D$1:$D$766,Main_OG!AM$1:AM$766,"")</f>
        <v>0</v>
      </c>
      <c r="AF2033" s="48">
        <f>_xlfn.XLOOKUP($F2033,Main_OG!$D$1:$D$766,Main_OG!Z$1:Z$766,"")</f>
        <v>0</v>
      </c>
      <c r="AG2033" s="48">
        <f>_xlfn.XLOOKUP($F2033,Main_OG!$D$1:$D$766,Main_OG!AA$1:AA$766,"")</f>
        <v>2.127327759928813</v>
      </c>
      <c r="AH2033" s="48">
        <f>_xlfn.XLOOKUP($F2033,Main_OG!$D$1:$D$766,Main_OG!AB$1:AB$766,"")</f>
        <v>12.535325193609101</v>
      </c>
      <c r="AI2033" s="48">
        <f>_xlfn.XLOOKUP($F2033,Main_OG!$D$1:$D$766,Main_OG!AC$1:AC$766,"")</f>
        <v>2.8422150630003218</v>
      </c>
      <c r="AJ2033" s="48">
        <f>_xlfn.XLOOKUP($F2033,Main_OG!$D$1:$D$766,Main_OG!AD$1:AD$766,"")</f>
        <v>0.5848556097000881</v>
      </c>
    </row>
    <row r="2034" spans="2:36" x14ac:dyDescent="0.35">
      <c r="B2034" s="36" t="s">
        <v>3140</v>
      </c>
      <c r="C2034" s="45" t="s">
        <v>510</v>
      </c>
      <c r="D2034" s="45" t="s">
        <v>4482</v>
      </c>
      <c r="E2034" s="36" t="s">
        <v>4519</v>
      </c>
      <c r="F2034" s="36" t="str">
        <f t="shared" si="93"/>
        <v>2020_OK</v>
      </c>
      <c r="G2034" s="45">
        <v>2020</v>
      </c>
      <c r="H2034" s="45">
        <f>_xlfn.XLOOKUP(J2034,Main_OG!$B$1:$B$766,Main_OG!$O$1:$O$766,"")</f>
        <v>1</v>
      </c>
      <c r="I2034" s="45">
        <f>_xlfn.XLOOKUP(F2034,Main_OG!$D$1:$D$766,Main_OG!$J$1:$J$766,"")</f>
        <v>2</v>
      </c>
      <c r="J2034" s="45" t="s">
        <v>510</v>
      </c>
      <c r="K2034" s="45" t="str">
        <f t="shared" si="94"/>
        <v>Oklahoma Gas &amp; Electric Co_OK</v>
      </c>
      <c r="L2034" s="45" t="str">
        <f t="shared" si="95"/>
        <v>Oklahoma Gas Electric Co_OK</v>
      </c>
      <c r="M2034" s="45" t="s">
        <v>3170</v>
      </c>
      <c r="N2034" s="45">
        <v>0</v>
      </c>
      <c r="O2034" s="45">
        <v>105868</v>
      </c>
      <c r="P2034" s="45">
        <v>9372</v>
      </c>
      <c r="Q2034" s="45">
        <v>0</v>
      </c>
      <c r="R2034" s="45">
        <v>0</v>
      </c>
      <c r="S2034" s="45">
        <v>8405475</v>
      </c>
      <c r="T2034" s="45">
        <v>7442630</v>
      </c>
      <c r="U2034" s="45">
        <v>0</v>
      </c>
      <c r="V2034" s="45">
        <v>0</v>
      </c>
      <c r="W2034" s="45">
        <v>7.1762475999999999</v>
      </c>
      <c r="X2034" s="45">
        <v>4.2962300000000004</v>
      </c>
      <c r="Y2034" s="45">
        <v>0</v>
      </c>
      <c r="Z2034" s="46">
        <v>190751.7</v>
      </c>
      <c r="AA2034" s="46">
        <v>47955.492671359854</v>
      </c>
      <c r="AB2034" s="47">
        <f>_xlfn.XLOOKUP($F2034,Main_OG!$D$1:$D$766,Main_OG!AJ$1:AJ$766,"")</f>
        <v>8004016</v>
      </c>
      <c r="AC2034" s="47">
        <f>_xlfn.XLOOKUP($F2034,Main_OG!$D$1:$D$766,Main_OG!AK$1:AK$766,"")</f>
        <v>104712</v>
      </c>
      <c r="AD2034" s="47">
        <f>_xlfn.XLOOKUP($F2034,Main_OG!$D$1:$D$766,Main_OG!AL$1:AL$766,"")</f>
        <v>699528320</v>
      </c>
      <c r="AE2034" s="47">
        <f>_xlfn.XLOOKUP($F2034,Main_OG!$D$1:$D$766,Main_OG!AM$1:AM$766,"")</f>
        <v>0</v>
      </c>
      <c r="AF2034" s="48">
        <f>_xlfn.XLOOKUP($F2034,Main_OG!$D$1:$D$766,Main_OG!Z$1:Z$766,"")</f>
        <v>0</v>
      </c>
      <c r="AG2034" s="48">
        <f>_xlfn.XLOOKUP($F2034,Main_OG!$D$1:$D$766,Main_OG!AA$1:AA$766,"")</f>
        <v>2.127327759928813</v>
      </c>
      <c r="AH2034" s="48">
        <f>_xlfn.XLOOKUP($F2034,Main_OG!$D$1:$D$766,Main_OG!AB$1:AB$766,"")</f>
        <v>12.535325193609101</v>
      </c>
      <c r="AI2034" s="48">
        <f>_xlfn.XLOOKUP($F2034,Main_OG!$D$1:$D$766,Main_OG!AC$1:AC$766,"")</f>
        <v>2.8422150630003218</v>
      </c>
      <c r="AJ2034" s="48">
        <f>_xlfn.XLOOKUP($F2034,Main_OG!$D$1:$D$766,Main_OG!AD$1:AD$766,"")</f>
        <v>0.5848556097000881</v>
      </c>
    </row>
    <row r="2035" spans="2:36" x14ac:dyDescent="0.35">
      <c r="B2035" s="36" t="s">
        <v>3171</v>
      </c>
      <c r="C2035" s="45" t="s">
        <v>908</v>
      </c>
      <c r="D2035" s="45" t="s">
        <v>4483</v>
      </c>
      <c r="E2035" s="36" t="s">
        <v>3171</v>
      </c>
      <c r="F2035" s="36" t="str">
        <f t="shared" si="93"/>
        <v>2006_VT</v>
      </c>
      <c r="G2035" s="45">
        <v>2006</v>
      </c>
      <c r="H2035" s="45">
        <f>_xlfn.XLOOKUP(J2035,Main_OG!$B$1:$B$766,Main_OG!$O$1:$O$766,"")</f>
        <v>1</v>
      </c>
      <c r="I2035" s="45">
        <f>_xlfn.XLOOKUP(F2035,Main_OG!$D$1:$D$766,Main_OG!$J$1:$J$766,"")</f>
        <v>0</v>
      </c>
      <c r="J2035" s="45" t="s">
        <v>908</v>
      </c>
      <c r="K2035" s="45" t="str">
        <f t="shared" si="94"/>
        <v>Omya Inc_VT</v>
      </c>
      <c r="L2035" s="45" t="str">
        <f t="shared" si="95"/>
        <v>Omya Inc_VT</v>
      </c>
      <c r="M2035" s="45" t="s">
        <v>3172</v>
      </c>
      <c r="N2035" s="45">
        <v>0</v>
      </c>
      <c r="O2035" s="45">
        <v>69</v>
      </c>
      <c r="P2035" s="45">
        <v>2</v>
      </c>
      <c r="Q2035" s="45">
        <v>802</v>
      </c>
      <c r="R2035" s="45">
        <v>0</v>
      </c>
      <c r="S2035" s="45">
        <v>461</v>
      </c>
      <c r="T2035" s="45">
        <v>15974</v>
      </c>
      <c r="U2035" s="45">
        <v>502</v>
      </c>
      <c r="V2035" s="45">
        <v>0</v>
      </c>
      <c r="W2035" s="45">
        <v>9.2347756410256405</v>
      </c>
      <c r="X2035" s="45">
        <v>7.6818389477986972</v>
      </c>
      <c r="Y2035" s="45">
        <v>7.9720501826266474</v>
      </c>
      <c r="Z2035" s="46">
        <v>29420.9</v>
      </c>
      <c r="AA2035" s="46">
        <v>47232.74660775865</v>
      </c>
      <c r="AB2035" s="47">
        <f>_xlfn.XLOOKUP($F2035,Main_OG!$D$1:$D$766,Main_OG!AJ$1:AJ$766,"")</f>
        <v>0</v>
      </c>
      <c r="AC2035" s="47">
        <f>_xlfn.XLOOKUP($F2035,Main_OG!$D$1:$D$766,Main_OG!AK$1:AK$766,"")</f>
        <v>40726.14</v>
      </c>
      <c r="AD2035" s="47">
        <f>_xlfn.XLOOKUP($F2035,Main_OG!$D$1:$D$766,Main_OG!AL$1:AL$766,"")</f>
        <v>61104</v>
      </c>
      <c r="AE2035" s="47">
        <f>_xlfn.XLOOKUP($F2035,Main_OG!$D$1:$D$766,Main_OG!AM$1:AM$766,"")</f>
        <v>5106523</v>
      </c>
      <c r="AF2035" s="48">
        <f>_xlfn.XLOOKUP($F2035,Main_OG!$D$1:$D$766,Main_OG!Z$1:Z$766,"")</f>
        <v>0</v>
      </c>
      <c r="AG2035" s="48">
        <f>_xlfn.XLOOKUP($F2035,Main_OG!$D$1:$D$766,Main_OG!AA$1:AA$766,"")</f>
        <v>2.2465548173415608</v>
      </c>
      <c r="AH2035" s="48">
        <f>_xlfn.XLOOKUP($F2035,Main_OG!$D$1:$D$766,Main_OG!AB$1:AB$766,"")</f>
        <v>14.13114039693003</v>
      </c>
      <c r="AI2035" s="48">
        <f>_xlfn.XLOOKUP($F2035,Main_OG!$D$1:$D$766,Main_OG!AC$1:AC$766,"")</f>
        <v>7.1610124069250478</v>
      </c>
      <c r="AJ2035" s="48">
        <f>_xlfn.XLOOKUP($F2035,Main_OG!$D$1:$D$766,Main_OG!AD$1:AD$766,"")</f>
        <v>0.4704061490499184</v>
      </c>
    </row>
    <row r="2036" spans="2:36" x14ac:dyDescent="0.35">
      <c r="B2036" s="36" t="s">
        <v>3171</v>
      </c>
      <c r="C2036" s="45" t="s">
        <v>908</v>
      </c>
      <c r="D2036" s="45" t="s">
        <v>4483</v>
      </c>
      <c r="E2036" s="36" t="s">
        <v>3171</v>
      </c>
      <c r="F2036" s="36" t="str">
        <f t="shared" si="93"/>
        <v>2007_VT</v>
      </c>
      <c r="G2036" s="45">
        <v>2007</v>
      </c>
      <c r="H2036" s="45">
        <f>_xlfn.XLOOKUP(J2036,Main_OG!$B$1:$B$766,Main_OG!$O$1:$O$766,"")</f>
        <v>1</v>
      </c>
      <c r="I2036" s="45">
        <f>_xlfn.XLOOKUP(F2036,Main_OG!$D$1:$D$766,Main_OG!$J$1:$J$766,"")</f>
        <v>0</v>
      </c>
      <c r="J2036" s="45" t="s">
        <v>908</v>
      </c>
      <c r="K2036" s="45" t="str">
        <f t="shared" si="94"/>
        <v>Omya Inc_VT</v>
      </c>
      <c r="L2036" s="45" t="str">
        <f t="shared" si="95"/>
        <v>Omya Inc_VT</v>
      </c>
      <c r="M2036" s="45" t="s">
        <v>3173</v>
      </c>
      <c r="N2036" s="45">
        <v>0</v>
      </c>
      <c r="O2036" s="45">
        <v>83</v>
      </c>
      <c r="P2036" s="45">
        <v>2</v>
      </c>
      <c r="Q2036" s="45">
        <v>805</v>
      </c>
      <c r="R2036" s="45">
        <v>0</v>
      </c>
      <c r="S2036" s="45">
        <v>458</v>
      </c>
      <c r="T2036" s="45">
        <v>18754</v>
      </c>
      <c r="U2036" s="45">
        <v>523</v>
      </c>
      <c r="V2036" s="45">
        <v>0</v>
      </c>
      <c r="W2036" s="45">
        <v>9.6300000000000008</v>
      </c>
      <c r="X2036" s="45">
        <v>8.61</v>
      </c>
      <c r="Y2036" s="45">
        <v>8.16</v>
      </c>
      <c r="Z2036" s="46">
        <v>29296.6</v>
      </c>
      <c r="AA2036" s="46">
        <v>46988.761485915369</v>
      </c>
      <c r="AB2036" s="47">
        <f>_xlfn.XLOOKUP($F2036,Main_OG!$D$1:$D$766,Main_OG!AJ$1:AJ$766,"")</f>
        <v>0</v>
      </c>
      <c r="AC2036" s="47">
        <f>_xlfn.XLOOKUP($F2036,Main_OG!$D$1:$D$766,Main_OG!AK$1:AK$766,"")</f>
        <v>41076</v>
      </c>
      <c r="AD2036" s="47">
        <f>_xlfn.XLOOKUP($F2036,Main_OG!$D$1:$D$766,Main_OG!AL$1:AL$766,"")</f>
        <v>51894</v>
      </c>
      <c r="AE2036" s="47">
        <f>_xlfn.XLOOKUP($F2036,Main_OG!$D$1:$D$766,Main_OG!AM$1:AM$766,"")</f>
        <v>4703728</v>
      </c>
      <c r="AF2036" s="48">
        <f>_xlfn.XLOOKUP($F2036,Main_OG!$D$1:$D$766,Main_OG!Z$1:Z$766,"")</f>
        <v>0</v>
      </c>
      <c r="AG2036" s="48">
        <f>_xlfn.XLOOKUP($F2036,Main_OG!$D$1:$D$766,Main_OG!AA$1:AA$766,"")</f>
        <v>2.2465548173415608</v>
      </c>
      <c r="AH2036" s="48">
        <f>_xlfn.XLOOKUP($F2036,Main_OG!$D$1:$D$766,Main_OG!AB$1:AB$766,"")</f>
        <v>15.097711394063451</v>
      </c>
      <c r="AI2036" s="48">
        <f>_xlfn.XLOOKUP($F2036,Main_OG!$D$1:$D$766,Main_OG!AC$1:AC$766,"")</f>
        <v>7.3815467393807772</v>
      </c>
      <c r="AJ2036" s="48">
        <f>_xlfn.XLOOKUP($F2036,Main_OG!$D$1:$D$766,Main_OG!AD$1:AD$766,"")</f>
        <v>0.58103021845052572</v>
      </c>
    </row>
    <row r="2037" spans="2:36" x14ac:dyDescent="0.35">
      <c r="B2037" s="36" t="s">
        <v>3171</v>
      </c>
      <c r="C2037" s="45" t="s">
        <v>908</v>
      </c>
      <c r="D2037" s="45" t="s">
        <v>4483</v>
      </c>
      <c r="E2037" s="36" t="s">
        <v>3171</v>
      </c>
      <c r="F2037" s="36" t="str">
        <f t="shared" si="93"/>
        <v>2008_VT</v>
      </c>
      <c r="G2037" s="45">
        <v>2008</v>
      </c>
      <c r="H2037" s="45">
        <f>_xlfn.XLOOKUP(J2037,Main_OG!$B$1:$B$766,Main_OG!$O$1:$O$766,"")</f>
        <v>1</v>
      </c>
      <c r="I2037" s="45">
        <f>_xlfn.XLOOKUP(F2037,Main_OG!$D$1:$D$766,Main_OG!$J$1:$J$766,"")</f>
        <v>0</v>
      </c>
      <c r="J2037" s="45" t="s">
        <v>908</v>
      </c>
      <c r="K2037" s="45" t="str">
        <f t="shared" si="94"/>
        <v>Omya Inc_VT</v>
      </c>
      <c r="L2037" s="45" t="str">
        <f t="shared" si="95"/>
        <v>Omya Inc_VT</v>
      </c>
      <c r="M2037" s="45" t="s">
        <v>3174</v>
      </c>
      <c r="N2037" s="45">
        <v>0</v>
      </c>
      <c r="O2037" s="45">
        <v>75</v>
      </c>
      <c r="P2037" s="45">
        <v>2</v>
      </c>
      <c r="Q2037" s="45">
        <v>805</v>
      </c>
      <c r="R2037" s="45">
        <v>0</v>
      </c>
      <c r="S2037" s="45">
        <v>4890</v>
      </c>
      <c r="T2037" s="45">
        <v>207478</v>
      </c>
      <c r="U2037" s="45">
        <v>6633</v>
      </c>
      <c r="V2037" s="45">
        <v>0</v>
      </c>
      <c r="W2037" s="45">
        <v>9.3000000000000007</v>
      </c>
      <c r="X2037" s="45">
        <v>9.92</v>
      </c>
      <c r="Y2037" s="45">
        <v>8.14</v>
      </c>
      <c r="Z2037" s="46">
        <v>30168.6</v>
      </c>
      <c r="AA2037" s="46">
        <v>48335.418832942669</v>
      </c>
      <c r="AB2037" s="47">
        <f>_xlfn.XLOOKUP($F2037,Main_OG!$D$1:$D$766,Main_OG!AJ$1:AJ$766,"")</f>
        <v>0</v>
      </c>
      <c r="AC2037" s="47">
        <f>_xlfn.XLOOKUP($F2037,Main_OG!$D$1:$D$766,Main_OG!AK$1:AK$766,"")</f>
        <v>23934</v>
      </c>
      <c r="AD2037" s="47">
        <f>_xlfn.XLOOKUP($F2037,Main_OG!$D$1:$D$766,Main_OG!AL$1:AL$766,"")</f>
        <v>75810</v>
      </c>
      <c r="AE2037" s="47">
        <f>_xlfn.XLOOKUP($F2037,Main_OG!$D$1:$D$766,Main_OG!AM$1:AM$766,"")</f>
        <v>4895053</v>
      </c>
      <c r="AF2037" s="48">
        <f>_xlfn.XLOOKUP($F2037,Main_OG!$D$1:$D$766,Main_OG!Z$1:Z$766,"")</f>
        <v>0</v>
      </c>
      <c r="AG2037" s="48">
        <f>_xlfn.XLOOKUP($F2037,Main_OG!$D$1:$D$766,Main_OG!AA$1:AA$766,"")</f>
        <v>2.2204719344600159</v>
      </c>
      <c r="AH2037" s="48">
        <f>_xlfn.XLOOKUP($F2037,Main_OG!$D$1:$D$766,Main_OG!AB$1:AB$766,"")</f>
        <v>19.619187803472759</v>
      </c>
      <c r="AI2037" s="48">
        <f>_xlfn.XLOOKUP($F2037,Main_OG!$D$1:$D$766,Main_OG!AC$1:AC$766,"")</f>
        <v>9.1182546074696553</v>
      </c>
      <c r="AJ2037" s="48">
        <f>_xlfn.XLOOKUP($F2037,Main_OG!$D$1:$D$766,Main_OG!AD$1:AD$766,"")</f>
        <v>0.68330088246943577</v>
      </c>
    </row>
    <row r="2038" spans="2:36" x14ac:dyDescent="0.35">
      <c r="B2038" s="36" t="s">
        <v>3171</v>
      </c>
      <c r="C2038" s="45" t="s">
        <v>908</v>
      </c>
      <c r="D2038" s="45" t="s">
        <v>4483</v>
      </c>
      <c r="E2038" s="36" t="s">
        <v>3171</v>
      </c>
      <c r="F2038" s="36" t="str">
        <f t="shared" si="93"/>
        <v>2009_VT</v>
      </c>
      <c r="G2038" s="45">
        <v>2009</v>
      </c>
      <c r="H2038" s="45">
        <f>_xlfn.XLOOKUP(J2038,Main_OG!$B$1:$B$766,Main_OG!$O$1:$O$766,"")</f>
        <v>1</v>
      </c>
      <c r="I2038" s="45">
        <f>_xlfn.XLOOKUP(F2038,Main_OG!$D$1:$D$766,Main_OG!$J$1:$J$766,"")</f>
        <v>0</v>
      </c>
      <c r="J2038" s="45" t="s">
        <v>908</v>
      </c>
      <c r="K2038" s="45" t="str">
        <f t="shared" si="94"/>
        <v>Omya Inc_VT</v>
      </c>
      <c r="L2038" s="45" t="str">
        <f t="shared" si="95"/>
        <v>Omya Inc_VT</v>
      </c>
      <c r="M2038" s="45" t="s">
        <v>3175</v>
      </c>
      <c r="N2038" s="45">
        <v>0</v>
      </c>
      <c r="O2038" s="45">
        <v>73</v>
      </c>
      <c r="P2038" s="45">
        <v>2</v>
      </c>
      <c r="Q2038" s="45">
        <v>801</v>
      </c>
      <c r="R2038" s="45">
        <v>0</v>
      </c>
      <c r="S2038" s="45">
        <v>4871</v>
      </c>
      <c r="T2038" s="45">
        <v>166075</v>
      </c>
      <c r="U2038" s="45">
        <v>6545</v>
      </c>
      <c r="V2038" s="45">
        <v>0</v>
      </c>
      <c r="W2038" s="45">
        <v>9.32</v>
      </c>
      <c r="X2038" s="45">
        <v>8.27</v>
      </c>
      <c r="Y2038" s="45">
        <v>8.16</v>
      </c>
      <c r="Z2038" s="46">
        <v>29565.7</v>
      </c>
      <c r="AA2038" s="46">
        <v>47318.974995878794</v>
      </c>
      <c r="AB2038" s="47">
        <f>_xlfn.XLOOKUP($F2038,Main_OG!$D$1:$D$766,Main_OG!AJ$1:AJ$766,"")</f>
        <v>0</v>
      </c>
      <c r="AC2038" s="47">
        <f>_xlfn.XLOOKUP($F2038,Main_OG!$D$1:$D$766,Main_OG!AK$1:AK$766,"")</f>
        <v>14910</v>
      </c>
      <c r="AD2038" s="47">
        <f>_xlfn.XLOOKUP($F2038,Main_OG!$D$1:$D$766,Main_OG!AL$1:AL$766,"")</f>
        <v>127600</v>
      </c>
      <c r="AE2038" s="47">
        <f>_xlfn.XLOOKUP($F2038,Main_OG!$D$1:$D$766,Main_OG!AM$1:AM$766,"")</f>
        <v>5360608</v>
      </c>
      <c r="AF2038" s="48">
        <f>_xlfn.XLOOKUP($F2038,Main_OG!$D$1:$D$766,Main_OG!Z$1:Z$766,"")</f>
        <v>2.16</v>
      </c>
      <c r="AG2038" s="48">
        <f>_xlfn.XLOOKUP($F2038,Main_OG!$D$1:$D$766,Main_OG!AA$1:AA$766,"")</f>
        <v>2.2743975091886082</v>
      </c>
      <c r="AH2038" s="48">
        <f>_xlfn.XLOOKUP($F2038,Main_OG!$D$1:$D$766,Main_OG!AB$1:AB$766,"")</f>
        <v>12.53</v>
      </c>
      <c r="AI2038" s="48">
        <f>_xlfn.XLOOKUP($F2038,Main_OG!$D$1:$D$766,Main_OG!AC$1:AC$766,"")</f>
        <v>4.5973007921271787</v>
      </c>
      <c r="AJ2038" s="48">
        <f>_xlfn.XLOOKUP($F2038,Main_OG!$D$1:$D$766,Main_OG!AD$1:AD$766,"")</f>
        <v>0.56999999999999995</v>
      </c>
    </row>
    <row r="2039" spans="2:36" x14ac:dyDescent="0.35">
      <c r="B2039" s="36" t="s">
        <v>3171</v>
      </c>
      <c r="C2039" s="45" t="s">
        <v>908</v>
      </c>
      <c r="D2039" s="45" t="s">
        <v>4483</v>
      </c>
      <c r="E2039" s="36" t="s">
        <v>3171</v>
      </c>
      <c r="F2039" s="36" t="str">
        <f t="shared" si="93"/>
        <v>2010_VT</v>
      </c>
      <c r="G2039" s="45">
        <v>2010</v>
      </c>
      <c r="H2039" s="45">
        <f>_xlfn.XLOOKUP(J2039,Main_OG!$B$1:$B$766,Main_OG!$O$1:$O$766,"")</f>
        <v>1</v>
      </c>
      <c r="I2039" s="45">
        <f>_xlfn.XLOOKUP(F2039,Main_OG!$D$1:$D$766,Main_OG!$J$1:$J$766,"")</f>
        <v>0</v>
      </c>
      <c r="J2039" s="45" t="s">
        <v>908</v>
      </c>
      <c r="K2039" s="45" t="str">
        <f t="shared" si="94"/>
        <v>Omya Inc_VT</v>
      </c>
      <c r="L2039" s="45" t="str">
        <f t="shared" si="95"/>
        <v>Omya Inc_VT</v>
      </c>
      <c r="M2039" s="45" t="s">
        <v>3176</v>
      </c>
      <c r="N2039" s="45">
        <v>0</v>
      </c>
      <c r="O2039" s="45">
        <v>71</v>
      </c>
      <c r="P2039" s="45">
        <v>2</v>
      </c>
      <c r="Q2039" s="45">
        <v>797</v>
      </c>
      <c r="R2039" s="45">
        <v>0</v>
      </c>
      <c r="S2039" s="45">
        <v>4999</v>
      </c>
      <c r="T2039" s="45">
        <v>184651</v>
      </c>
      <c r="U2039" s="45">
        <v>6504</v>
      </c>
      <c r="V2039" s="45">
        <v>0</v>
      </c>
      <c r="W2039" s="45">
        <v>9.6</v>
      </c>
      <c r="X2039" s="45">
        <v>8.3699999999999992</v>
      </c>
      <c r="Y2039" s="45">
        <v>8.51</v>
      </c>
      <c r="Z2039" s="46">
        <v>30890.6</v>
      </c>
      <c r="AA2039" s="46">
        <v>49354.994359995268</v>
      </c>
      <c r="AB2039" s="47">
        <f>_xlfn.XLOOKUP($F2039,Main_OG!$D$1:$D$766,Main_OG!AJ$1:AJ$766,"")</f>
        <v>0</v>
      </c>
      <c r="AC2039" s="47">
        <f>_xlfn.XLOOKUP($F2039,Main_OG!$D$1:$D$766,Main_OG!AK$1:AK$766,"")</f>
        <v>23888</v>
      </c>
      <c r="AD2039" s="47">
        <f>_xlfn.XLOOKUP($F2039,Main_OG!$D$1:$D$766,Main_OG!AL$1:AL$766,"")</f>
        <v>110776</v>
      </c>
      <c r="AE2039" s="47">
        <f>_xlfn.XLOOKUP($F2039,Main_OG!$D$1:$D$766,Main_OG!AM$1:AM$766,"")</f>
        <v>4782473</v>
      </c>
      <c r="AF2039" s="48">
        <f>_xlfn.XLOOKUP($F2039,Main_OG!$D$1:$D$766,Main_OG!Z$1:Z$766,"")</f>
        <v>2.4700000000000002</v>
      </c>
      <c r="AG2039" s="48">
        <f>_xlfn.XLOOKUP($F2039,Main_OG!$D$1:$D$766,Main_OG!AA$1:AA$766,"")</f>
        <v>2.2935982820086371</v>
      </c>
      <c r="AH2039" s="48">
        <f>_xlfn.XLOOKUP($F2039,Main_OG!$D$1:$D$766,Main_OG!AB$1:AB$766,"")</f>
        <v>16.46</v>
      </c>
      <c r="AI2039" s="48">
        <f>_xlfn.XLOOKUP($F2039,Main_OG!$D$1:$D$766,Main_OG!AC$1:AC$766,"")</f>
        <v>4.9924248044436963</v>
      </c>
      <c r="AJ2039" s="48">
        <f>_xlfn.XLOOKUP($F2039,Main_OG!$D$1:$D$766,Main_OG!AD$1:AD$766,"")</f>
        <v>0.65</v>
      </c>
    </row>
    <row r="2040" spans="2:36" x14ac:dyDescent="0.35">
      <c r="B2040" s="36" t="s">
        <v>3171</v>
      </c>
      <c r="C2040" s="45" t="s">
        <v>908</v>
      </c>
      <c r="D2040" s="45" t="s">
        <v>4483</v>
      </c>
      <c r="E2040" s="36" t="s">
        <v>3171</v>
      </c>
      <c r="F2040" s="36" t="str">
        <f t="shared" si="93"/>
        <v>2011_VT</v>
      </c>
      <c r="G2040" s="45">
        <v>2011</v>
      </c>
      <c r="H2040" s="45">
        <f>_xlfn.XLOOKUP(J2040,Main_OG!$B$1:$B$766,Main_OG!$O$1:$O$766,"")</f>
        <v>1</v>
      </c>
      <c r="I2040" s="45">
        <f>_xlfn.XLOOKUP(F2040,Main_OG!$D$1:$D$766,Main_OG!$J$1:$J$766,"")</f>
        <v>0</v>
      </c>
      <c r="J2040" s="45" t="s">
        <v>908</v>
      </c>
      <c r="K2040" s="45" t="str">
        <f t="shared" si="94"/>
        <v>Omya Inc_VT</v>
      </c>
      <c r="L2040" s="45" t="str">
        <f t="shared" si="95"/>
        <v>Omya Inc_VT</v>
      </c>
      <c r="M2040" s="45" t="s">
        <v>3177</v>
      </c>
      <c r="N2040" s="45">
        <v>0</v>
      </c>
      <c r="O2040" s="45">
        <v>76</v>
      </c>
      <c r="P2040" s="45">
        <v>2</v>
      </c>
      <c r="Q2040" s="45">
        <v>801</v>
      </c>
      <c r="R2040" s="45">
        <v>0</v>
      </c>
      <c r="S2040" s="45">
        <v>3471</v>
      </c>
      <c r="T2040" s="45">
        <v>124183</v>
      </c>
      <c r="U2040" s="45">
        <v>4342</v>
      </c>
      <c r="V2040" s="45">
        <v>0</v>
      </c>
      <c r="W2040" s="45">
        <v>11.58</v>
      </c>
      <c r="X2040" s="45">
        <v>8.49</v>
      </c>
      <c r="Y2040" s="45">
        <v>10.35</v>
      </c>
      <c r="Z2040" s="46">
        <v>31663.599999999999</v>
      </c>
      <c r="AA2040" s="46">
        <v>50484.297597086719</v>
      </c>
      <c r="AB2040" s="47">
        <f>_xlfn.XLOOKUP($F2040,Main_OG!$D$1:$D$766,Main_OG!AJ$1:AJ$766,"")</f>
        <v>0</v>
      </c>
      <c r="AC2040" s="47">
        <f>_xlfn.XLOOKUP($F2040,Main_OG!$D$1:$D$766,Main_OG!AK$1:AK$766,"")</f>
        <v>91592</v>
      </c>
      <c r="AD2040" s="47">
        <f>_xlfn.XLOOKUP($F2040,Main_OG!$D$1:$D$766,Main_OG!AL$1:AL$766,"")</f>
        <v>98810</v>
      </c>
      <c r="AE2040" s="47">
        <f>_xlfn.XLOOKUP($F2040,Main_OG!$D$1:$D$766,Main_OG!AM$1:AM$766,"")</f>
        <v>4907355</v>
      </c>
      <c r="AF2040" s="48">
        <f>_xlfn.XLOOKUP($F2040,Main_OG!$D$1:$D$766,Main_OG!Z$1:Z$766,"")</f>
        <v>0</v>
      </c>
      <c r="AG2040" s="48">
        <f>_xlfn.XLOOKUP($F2040,Main_OG!$D$1:$D$766,Main_OG!AA$1:AA$766,"")</f>
        <v>2.3089180475565318</v>
      </c>
      <c r="AH2040" s="48">
        <f>_xlfn.XLOOKUP($F2040,Main_OG!$D$1:$D$766,Main_OG!AB$1:AB$766,"")</f>
        <v>22.15</v>
      </c>
      <c r="AI2040" s="48">
        <f>_xlfn.XLOOKUP($F2040,Main_OG!$D$1:$D$766,Main_OG!AC$1:AC$766,"")</f>
        <v>4.6524343752411106</v>
      </c>
      <c r="AJ2040" s="48">
        <f>_xlfn.XLOOKUP($F2040,Main_OG!$D$1:$D$766,Main_OG!AD$1:AD$766,"")</f>
        <v>0.75949643062398253</v>
      </c>
    </row>
    <row r="2041" spans="2:36" x14ac:dyDescent="0.35">
      <c r="B2041" s="36" t="s">
        <v>3178</v>
      </c>
      <c r="C2041" s="45" t="s">
        <v>82</v>
      </c>
      <c r="D2041" s="45" t="s">
        <v>4484</v>
      </c>
      <c r="E2041" s="36" t="s">
        <v>4520</v>
      </c>
      <c r="F2041" s="36" t="str">
        <f t="shared" si="93"/>
        <v>2006_NY</v>
      </c>
      <c r="G2041" s="45">
        <v>2006</v>
      </c>
      <c r="H2041" s="45">
        <f>_xlfn.XLOOKUP(J2041,Main_OG!$B$1:$B$766,Main_OG!$O$1:$O$766,"")</f>
        <v>1</v>
      </c>
      <c r="I2041" s="45">
        <f>_xlfn.XLOOKUP(F2041,Main_OG!$D$1:$D$766,Main_OG!$J$1:$J$766,"")</f>
        <v>1</v>
      </c>
      <c r="J2041" s="45" t="s">
        <v>82</v>
      </c>
      <c r="K2041" s="45" t="str">
        <f t="shared" si="94"/>
        <v>Orange &amp; Rockland Utils Inc_NY</v>
      </c>
      <c r="L2041" s="45" t="str">
        <f t="shared" si="95"/>
        <v>Orange Rockland Utilities Inc_NY</v>
      </c>
      <c r="M2041" s="45" t="s">
        <v>3179</v>
      </c>
      <c r="N2041" s="45">
        <v>0</v>
      </c>
      <c r="O2041" s="45">
        <v>21335</v>
      </c>
      <c r="P2041" s="45">
        <v>78</v>
      </c>
      <c r="Q2041" s="45">
        <v>137776</v>
      </c>
      <c r="R2041" s="45">
        <v>0</v>
      </c>
      <c r="S2041" s="45">
        <v>136962</v>
      </c>
      <c r="T2041" s="45">
        <v>26044</v>
      </c>
      <c r="U2041" s="45">
        <v>159381</v>
      </c>
      <c r="V2041" s="45">
        <v>0</v>
      </c>
      <c r="W2041" s="45">
        <v>12.091319202281211</v>
      </c>
      <c r="X2041" s="45">
        <v>8.5379806384143553</v>
      </c>
      <c r="Y2041" s="45">
        <v>15.397925379752889</v>
      </c>
      <c r="Z2041" s="46">
        <v>1339568.5</v>
      </c>
      <c r="AA2041" s="46">
        <v>70117.47570523608</v>
      </c>
      <c r="AB2041" s="47">
        <f>_xlfn.XLOOKUP($F2041,Main_OG!$D$1:$D$766,Main_OG!AJ$1:AJ$766,"")</f>
        <v>18704793.98</v>
      </c>
      <c r="AC2041" s="47">
        <f>_xlfn.XLOOKUP($F2041,Main_OG!$D$1:$D$766,Main_OG!AK$1:AK$766,"")</f>
        <v>23272447.98</v>
      </c>
      <c r="AD2041" s="47">
        <f>_xlfn.XLOOKUP($F2041,Main_OG!$D$1:$D$766,Main_OG!AL$1:AL$766,"")</f>
        <v>747212377.91999996</v>
      </c>
      <c r="AE2041" s="47">
        <f>_xlfn.XLOOKUP($F2041,Main_OG!$D$1:$D$766,Main_OG!AM$1:AM$766,"")</f>
        <v>42223899</v>
      </c>
      <c r="AF2041" s="48">
        <f>_xlfn.XLOOKUP($F2041,Main_OG!$D$1:$D$766,Main_OG!Z$1:Z$766,"")</f>
        <v>4.24</v>
      </c>
      <c r="AG2041" s="48">
        <f>_xlfn.XLOOKUP($F2041,Main_OG!$D$1:$D$766,Main_OG!AA$1:AA$766,"")</f>
        <v>2.2465548173415608</v>
      </c>
      <c r="AH2041" s="48">
        <f>_xlfn.XLOOKUP($F2041,Main_OG!$D$1:$D$766,Main_OG!AB$1:AB$766,"")</f>
        <v>14.13114039693003</v>
      </c>
      <c r="AI2041" s="48">
        <f>_xlfn.XLOOKUP($F2041,Main_OG!$D$1:$D$766,Main_OG!AC$1:AC$766,"")</f>
        <v>7.6</v>
      </c>
      <c r="AJ2041" s="48">
        <f>_xlfn.XLOOKUP($F2041,Main_OG!$D$1:$D$766,Main_OG!AD$1:AD$766,"")</f>
        <v>0.49</v>
      </c>
    </row>
    <row r="2042" spans="2:36" x14ac:dyDescent="0.35">
      <c r="B2042" s="36" t="s">
        <v>3178</v>
      </c>
      <c r="C2042" s="45" t="s">
        <v>82</v>
      </c>
      <c r="D2042" s="45" t="s">
        <v>4484</v>
      </c>
      <c r="E2042" s="36" t="s">
        <v>4520</v>
      </c>
      <c r="F2042" s="36" t="str">
        <f t="shared" si="93"/>
        <v>2007_NY</v>
      </c>
      <c r="G2042" s="45">
        <v>2007</v>
      </c>
      <c r="H2042" s="45">
        <f>_xlfn.XLOOKUP(J2042,Main_OG!$B$1:$B$766,Main_OG!$O$1:$O$766,"")</f>
        <v>1</v>
      </c>
      <c r="I2042" s="45">
        <f>_xlfn.XLOOKUP(F2042,Main_OG!$D$1:$D$766,Main_OG!$J$1:$J$766,"")</f>
        <v>1</v>
      </c>
      <c r="J2042" s="45" t="s">
        <v>82</v>
      </c>
      <c r="K2042" s="45" t="str">
        <f t="shared" si="94"/>
        <v>Orange &amp; Rockland Utils Inc_NY</v>
      </c>
      <c r="L2042" s="45" t="str">
        <f t="shared" si="95"/>
        <v>Orange Rockland Utilities Inc_NY</v>
      </c>
      <c r="M2042" s="45" t="s">
        <v>3180</v>
      </c>
      <c r="N2042" s="45">
        <v>0</v>
      </c>
      <c r="O2042" s="45">
        <v>21622</v>
      </c>
      <c r="P2042" s="45">
        <v>73</v>
      </c>
      <c r="Q2042" s="45">
        <v>138326</v>
      </c>
      <c r="R2042" s="45">
        <v>0</v>
      </c>
      <c r="S2042" s="45">
        <v>160824</v>
      </c>
      <c r="T2042" s="45">
        <v>33520</v>
      </c>
      <c r="U2042" s="45">
        <v>187717</v>
      </c>
      <c r="V2042" s="45">
        <v>0</v>
      </c>
      <c r="W2042" s="45">
        <v>13.53</v>
      </c>
      <c r="X2042" s="45">
        <v>9.85</v>
      </c>
      <c r="Y2042" s="45">
        <v>16.600000000000001</v>
      </c>
      <c r="Z2042" s="46">
        <v>1353798.9</v>
      </c>
      <c r="AA2042" s="46">
        <v>70759.732149787262</v>
      </c>
      <c r="AB2042" s="47">
        <f>_xlfn.XLOOKUP($F2042,Main_OG!$D$1:$D$766,Main_OG!AJ$1:AJ$766,"")</f>
        <v>19087928</v>
      </c>
      <c r="AC2042" s="47">
        <f>_xlfn.XLOOKUP($F2042,Main_OG!$D$1:$D$766,Main_OG!AK$1:AK$766,"")</f>
        <v>27710300</v>
      </c>
      <c r="AD2042" s="47">
        <f>_xlfn.XLOOKUP($F2042,Main_OG!$D$1:$D$766,Main_OG!AL$1:AL$766,"")</f>
        <v>796205180</v>
      </c>
      <c r="AE2042" s="47">
        <f>_xlfn.XLOOKUP($F2042,Main_OG!$D$1:$D$766,Main_OG!AM$1:AM$766,"")</f>
        <v>42452854</v>
      </c>
      <c r="AF2042" s="48">
        <f>_xlfn.XLOOKUP($F2042,Main_OG!$D$1:$D$766,Main_OG!Z$1:Z$766,"")</f>
        <v>4.55</v>
      </c>
      <c r="AG2042" s="48">
        <f>_xlfn.XLOOKUP($F2042,Main_OG!$D$1:$D$766,Main_OG!AA$1:AA$766,"")</f>
        <v>2.2465548173415608</v>
      </c>
      <c r="AH2042" s="48">
        <f>_xlfn.XLOOKUP($F2042,Main_OG!$D$1:$D$766,Main_OG!AB$1:AB$766,"")</f>
        <v>15.097711394063451</v>
      </c>
      <c r="AI2042" s="48">
        <f>_xlfn.XLOOKUP($F2042,Main_OG!$D$1:$D$766,Main_OG!AC$1:AC$766,"")</f>
        <v>7.92</v>
      </c>
      <c r="AJ2042" s="48">
        <f>_xlfn.XLOOKUP($F2042,Main_OG!$D$1:$D$766,Main_OG!AD$1:AD$766,"")</f>
        <v>0.46</v>
      </c>
    </row>
    <row r="2043" spans="2:36" x14ac:dyDescent="0.35">
      <c r="B2043" s="36" t="s">
        <v>3178</v>
      </c>
      <c r="C2043" s="45" t="s">
        <v>82</v>
      </c>
      <c r="D2043" s="45" t="s">
        <v>4484</v>
      </c>
      <c r="E2043" s="36" t="s">
        <v>4520</v>
      </c>
      <c r="F2043" s="36" t="str">
        <f t="shared" si="93"/>
        <v>2008_NY</v>
      </c>
      <c r="G2043" s="45">
        <v>2008</v>
      </c>
      <c r="H2043" s="45">
        <f>_xlfn.XLOOKUP(J2043,Main_OG!$B$1:$B$766,Main_OG!$O$1:$O$766,"")</f>
        <v>1</v>
      </c>
      <c r="I2043" s="45">
        <f>_xlfn.XLOOKUP(F2043,Main_OG!$D$1:$D$766,Main_OG!$J$1:$J$766,"")</f>
        <v>1</v>
      </c>
      <c r="J2043" s="45" t="s">
        <v>82</v>
      </c>
      <c r="K2043" s="45" t="str">
        <f t="shared" si="94"/>
        <v>Orange &amp; Rockland Utils Inc_NY</v>
      </c>
      <c r="L2043" s="45" t="str">
        <f t="shared" si="95"/>
        <v>Orange Rockland Utilities Inc_NY</v>
      </c>
      <c r="M2043" s="45" t="s">
        <v>3181</v>
      </c>
      <c r="N2043" s="45">
        <v>0</v>
      </c>
      <c r="O2043" s="45">
        <v>21563</v>
      </c>
      <c r="P2043" s="45">
        <v>71</v>
      </c>
      <c r="Q2043" s="45">
        <v>138899</v>
      </c>
      <c r="R2043" s="45">
        <v>0</v>
      </c>
      <c r="S2043" s="45">
        <v>1152066</v>
      </c>
      <c r="T2043" s="45">
        <v>281966</v>
      </c>
      <c r="U2043" s="45">
        <v>1130272</v>
      </c>
      <c r="V2043" s="45">
        <v>0</v>
      </c>
      <c r="W2043" s="45">
        <v>14.7</v>
      </c>
      <c r="X2043" s="45">
        <v>11.94</v>
      </c>
      <c r="Y2043" s="45">
        <v>18.12</v>
      </c>
      <c r="Z2043" s="46">
        <v>1328095.7</v>
      </c>
      <c r="AA2043" s="46">
        <v>69126.876987384632</v>
      </c>
      <c r="AB2043" s="47">
        <f>_xlfn.XLOOKUP($F2043,Main_OG!$D$1:$D$766,Main_OG!AJ$1:AJ$766,"")</f>
        <v>17593612</v>
      </c>
      <c r="AC2043" s="47">
        <f>_xlfn.XLOOKUP($F2043,Main_OG!$D$1:$D$766,Main_OG!AK$1:AK$766,"")</f>
        <v>12948804</v>
      </c>
      <c r="AD2043" s="47">
        <f>_xlfn.XLOOKUP($F2043,Main_OG!$D$1:$D$766,Main_OG!AL$1:AL$766,"")</f>
        <v>769401464</v>
      </c>
      <c r="AE2043" s="47">
        <f>_xlfn.XLOOKUP($F2043,Main_OG!$D$1:$D$766,Main_OG!AM$1:AM$766,"")</f>
        <v>43209171</v>
      </c>
      <c r="AF2043" s="48">
        <f>_xlfn.XLOOKUP($F2043,Main_OG!$D$1:$D$766,Main_OG!Z$1:Z$766,"")</f>
        <v>5.66</v>
      </c>
      <c r="AG2043" s="48">
        <f>_xlfn.XLOOKUP($F2043,Main_OG!$D$1:$D$766,Main_OG!AA$1:AA$766,"")</f>
        <v>2.2204719344600159</v>
      </c>
      <c r="AH2043" s="48">
        <f>_xlfn.XLOOKUP($F2043,Main_OG!$D$1:$D$766,Main_OG!AB$1:AB$766,"")</f>
        <v>19.619187803472759</v>
      </c>
      <c r="AI2043" s="48">
        <f>_xlfn.XLOOKUP($F2043,Main_OG!$D$1:$D$766,Main_OG!AC$1:AC$766,"")</f>
        <v>10.64</v>
      </c>
      <c r="AJ2043" s="48">
        <f>_xlfn.XLOOKUP($F2043,Main_OG!$D$1:$D$766,Main_OG!AD$1:AD$766,"")</f>
        <v>0.48</v>
      </c>
    </row>
    <row r="2044" spans="2:36" x14ac:dyDescent="0.35">
      <c r="B2044" s="36" t="s">
        <v>3178</v>
      </c>
      <c r="C2044" s="45" t="s">
        <v>82</v>
      </c>
      <c r="D2044" s="45" t="s">
        <v>4484</v>
      </c>
      <c r="E2044" s="36" t="s">
        <v>4520</v>
      </c>
      <c r="F2044" s="36" t="str">
        <f t="shared" si="93"/>
        <v>2009_NY</v>
      </c>
      <c r="G2044" s="45">
        <v>2009</v>
      </c>
      <c r="H2044" s="45">
        <f>_xlfn.XLOOKUP(J2044,Main_OG!$B$1:$B$766,Main_OG!$O$1:$O$766,"")</f>
        <v>1</v>
      </c>
      <c r="I2044" s="45">
        <f>_xlfn.XLOOKUP(F2044,Main_OG!$D$1:$D$766,Main_OG!$J$1:$J$766,"")</f>
        <v>1</v>
      </c>
      <c r="J2044" s="45" t="s">
        <v>82</v>
      </c>
      <c r="K2044" s="45" t="str">
        <f t="shared" si="94"/>
        <v>Orange &amp; Rockland Utils Inc_NY</v>
      </c>
      <c r="L2044" s="45" t="str">
        <f t="shared" si="95"/>
        <v>Orange Rockland Utilities Inc_NY</v>
      </c>
      <c r="M2044" s="45" t="s">
        <v>3182</v>
      </c>
      <c r="N2044" s="45">
        <v>0</v>
      </c>
      <c r="O2044" s="45">
        <v>20769</v>
      </c>
      <c r="P2044" s="45">
        <v>67</v>
      </c>
      <c r="Q2044" s="45">
        <v>140244</v>
      </c>
      <c r="R2044" s="45">
        <v>0</v>
      </c>
      <c r="S2044" s="45">
        <v>981477</v>
      </c>
      <c r="T2044" s="45">
        <v>249428</v>
      </c>
      <c r="U2044" s="45">
        <v>1076295</v>
      </c>
      <c r="V2044" s="45">
        <v>0</v>
      </c>
      <c r="W2044" s="45">
        <v>13.01</v>
      </c>
      <c r="X2044" s="45">
        <v>7.59</v>
      </c>
      <c r="Y2044" s="45">
        <v>17.63</v>
      </c>
      <c r="Z2044" s="46">
        <v>1379504.6</v>
      </c>
      <c r="AA2044" s="46">
        <v>71450.76315583114</v>
      </c>
      <c r="AB2044" s="47">
        <f>_xlfn.XLOOKUP($F2044,Main_OG!$D$1:$D$766,Main_OG!AJ$1:AJ$766,"")</f>
        <v>12090844</v>
      </c>
      <c r="AC2044" s="47">
        <f>_xlfn.XLOOKUP($F2044,Main_OG!$D$1:$D$766,Main_OG!AK$1:AK$766,"")</f>
        <v>9086696</v>
      </c>
      <c r="AD2044" s="47">
        <f>_xlfn.XLOOKUP($F2044,Main_OG!$D$1:$D$766,Main_OG!AL$1:AL$766,"")</f>
        <v>716060256</v>
      </c>
      <c r="AE2044" s="47">
        <f>_xlfn.XLOOKUP($F2044,Main_OG!$D$1:$D$766,Main_OG!AM$1:AM$766,"")</f>
        <v>43484614</v>
      </c>
      <c r="AF2044" s="48">
        <f>_xlfn.XLOOKUP($F2044,Main_OG!$D$1:$D$766,Main_OG!Z$1:Z$766,"")</f>
        <v>3.12</v>
      </c>
      <c r="AG2044" s="48">
        <f>_xlfn.XLOOKUP($F2044,Main_OG!$D$1:$D$766,Main_OG!AA$1:AA$766,"")</f>
        <v>2.2743975091886082</v>
      </c>
      <c r="AH2044" s="48">
        <f>_xlfn.XLOOKUP($F2044,Main_OG!$D$1:$D$766,Main_OG!AB$1:AB$766,"")</f>
        <v>14.15708861161818</v>
      </c>
      <c r="AI2044" s="48">
        <f>_xlfn.XLOOKUP($F2044,Main_OG!$D$1:$D$766,Main_OG!AC$1:AC$766,"")</f>
        <v>5.16</v>
      </c>
      <c r="AJ2044" s="48">
        <f>_xlfn.XLOOKUP($F2044,Main_OG!$D$1:$D$766,Main_OG!AD$1:AD$766,"")</f>
        <v>0.56000000000000005</v>
      </c>
    </row>
    <row r="2045" spans="2:36" x14ac:dyDescent="0.35">
      <c r="B2045" s="36" t="s">
        <v>3178</v>
      </c>
      <c r="C2045" s="45" t="s">
        <v>82</v>
      </c>
      <c r="D2045" s="45" t="s">
        <v>4484</v>
      </c>
      <c r="E2045" s="36" t="s">
        <v>4520</v>
      </c>
      <c r="F2045" s="36" t="str">
        <f t="shared" si="93"/>
        <v>2010_NY</v>
      </c>
      <c r="G2045" s="45">
        <v>2010</v>
      </c>
      <c r="H2045" s="45">
        <f>_xlfn.XLOOKUP(J2045,Main_OG!$B$1:$B$766,Main_OG!$O$1:$O$766,"")</f>
        <v>1</v>
      </c>
      <c r="I2045" s="45">
        <f>_xlfn.XLOOKUP(F2045,Main_OG!$D$1:$D$766,Main_OG!$J$1:$J$766,"")</f>
        <v>1</v>
      </c>
      <c r="J2045" s="45" t="s">
        <v>82</v>
      </c>
      <c r="K2045" s="45" t="str">
        <f t="shared" si="94"/>
        <v>Orange &amp; Rockland Utils Inc_NY</v>
      </c>
      <c r="L2045" s="45" t="str">
        <f t="shared" si="95"/>
        <v>Orange Rockland Utilities Inc_NY</v>
      </c>
      <c r="M2045" s="45" t="s">
        <v>3183</v>
      </c>
      <c r="N2045" s="45">
        <v>0</v>
      </c>
      <c r="O2045" s="45">
        <v>19322</v>
      </c>
      <c r="P2045" s="45">
        <v>57</v>
      </c>
      <c r="Q2045" s="45">
        <v>132344</v>
      </c>
      <c r="R2045" s="45">
        <v>0</v>
      </c>
      <c r="S2045" s="45">
        <v>833035</v>
      </c>
      <c r="T2045" s="45">
        <v>218641</v>
      </c>
      <c r="U2045" s="45">
        <v>1115190</v>
      </c>
      <c r="V2045" s="45">
        <v>0</v>
      </c>
      <c r="W2045" s="45">
        <v>14.31</v>
      </c>
      <c r="X2045" s="45">
        <v>8.08</v>
      </c>
      <c r="Y2045" s="45">
        <v>18.88</v>
      </c>
      <c r="Z2045" s="46">
        <v>1431624</v>
      </c>
      <c r="AA2045" s="46">
        <v>73795.218916991362</v>
      </c>
      <c r="AB2045" s="47">
        <f>_xlfn.XLOOKUP($F2045,Main_OG!$D$1:$D$766,Main_OG!AJ$1:AJ$766,"")</f>
        <v>12615258</v>
      </c>
      <c r="AC2045" s="47">
        <f>_xlfn.XLOOKUP($F2045,Main_OG!$D$1:$D$766,Main_OG!AK$1:AK$766,"")</f>
        <v>7201560</v>
      </c>
      <c r="AD2045" s="47">
        <f>_xlfn.XLOOKUP($F2045,Main_OG!$D$1:$D$766,Main_OG!AL$1:AL$766,"")</f>
        <v>834473128</v>
      </c>
      <c r="AE2045" s="47">
        <f>_xlfn.XLOOKUP($F2045,Main_OG!$D$1:$D$766,Main_OG!AM$1:AM$766,"")</f>
        <v>41869535</v>
      </c>
      <c r="AF2045" s="48">
        <f>_xlfn.XLOOKUP($F2045,Main_OG!$D$1:$D$766,Main_OG!Z$1:Z$766,"")</f>
        <v>3.51</v>
      </c>
      <c r="AG2045" s="48">
        <f>_xlfn.XLOOKUP($F2045,Main_OG!$D$1:$D$766,Main_OG!AA$1:AA$766,"")</f>
        <v>2.2935982820086371</v>
      </c>
      <c r="AH2045" s="48">
        <f>_xlfn.XLOOKUP($F2045,Main_OG!$D$1:$D$766,Main_OG!AB$1:AB$766,"")</f>
        <v>15.96</v>
      </c>
      <c r="AI2045" s="48">
        <f>_xlfn.XLOOKUP($F2045,Main_OG!$D$1:$D$766,Main_OG!AC$1:AC$766,"")</f>
        <v>5.62</v>
      </c>
      <c r="AJ2045" s="48">
        <f>_xlfn.XLOOKUP($F2045,Main_OG!$D$1:$D$766,Main_OG!AD$1:AD$766,"")</f>
        <v>0.64</v>
      </c>
    </row>
    <row r="2046" spans="2:36" x14ac:dyDescent="0.35">
      <c r="B2046" s="36" t="s">
        <v>3178</v>
      </c>
      <c r="C2046" s="45" t="s">
        <v>82</v>
      </c>
      <c r="D2046" s="45" t="s">
        <v>4484</v>
      </c>
      <c r="E2046" s="36" t="s">
        <v>4520</v>
      </c>
      <c r="F2046" s="36" t="str">
        <f t="shared" si="93"/>
        <v>2011_NY</v>
      </c>
      <c r="G2046" s="45">
        <v>2011</v>
      </c>
      <c r="H2046" s="45">
        <f>_xlfn.XLOOKUP(J2046,Main_OG!$B$1:$B$766,Main_OG!$O$1:$O$766,"")</f>
        <v>1</v>
      </c>
      <c r="I2046" s="45">
        <f>_xlfn.XLOOKUP(F2046,Main_OG!$D$1:$D$766,Main_OG!$J$1:$J$766,"")</f>
        <v>1</v>
      </c>
      <c r="J2046" s="45" t="s">
        <v>82</v>
      </c>
      <c r="K2046" s="45" t="str">
        <f t="shared" si="94"/>
        <v>Orange &amp; Rockland Utils Inc_NY</v>
      </c>
      <c r="L2046" s="45" t="str">
        <f t="shared" si="95"/>
        <v>Orange Rockland Utilities Inc_NY</v>
      </c>
      <c r="M2046" s="45" t="s">
        <v>3184</v>
      </c>
      <c r="N2046" s="45">
        <v>0</v>
      </c>
      <c r="O2046" s="45">
        <v>18672</v>
      </c>
      <c r="P2046" s="45">
        <v>52</v>
      </c>
      <c r="Q2046" s="45">
        <v>128238</v>
      </c>
      <c r="R2046" s="45">
        <v>0</v>
      </c>
      <c r="S2046" s="45">
        <v>696076</v>
      </c>
      <c r="T2046" s="45">
        <v>166921</v>
      </c>
      <c r="U2046" s="45">
        <v>1024674</v>
      </c>
      <c r="V2046" s="45">
        <v>0</v>
      </c>
      <c r="W2046" s="45">
        <v>13.64</v>
      </c>
      <c r="X2046" s="45">
        <v>7.04</v>
      </c>
      <c r="Y2046" s="45">
        <v>18.600000000000001</v>
      </c>
      <c r="Z2046" s="46">
        <v>1440346.8</v>
      </c>
      <c r="AA2046" s="46">
        <v>73864.237706398912</v>
      </c>
      <c r="AB2046" s="47">
        <f>_xlfn.XLOOKUP($F2046,Main_OG!$D$1:$D$766,Main_OG!AJ$1:AJ$766,"")</f>
        <v>9055542</v>
      </c>
      <c r="AC2046" s="47">
        <f>_xlfn.XLOOKUP($F2046,Main_OG!$D$1:$D$766,Main_OG!AK$1:AK$766,"")</f>
        <v>4282440</v>
      </c>
      <c r="AD2046" s="47">
        <f>_xlfn.XLOOKUP($F2046,Main_OG!$D$1:$D$766,Main_OG!AL$1:AL$766,"")</f>
        <v>853219270</v>
      </c>
      <c r="AE2046" s="47">
        <f>_xlfn.XLOOKUP($F2046,Main_OG!$D$1:$D$766,Main_OG!AM$1:AM$766,"")</f>
        <v>42695009</v>
      </c>
      <c r="AF2046" s="48">
        <f>_xlfn.XLOOKUP($F2046,Main_OG!$D$1:$D$766,Main_OG!Z$1:Z$766,"")</f>
        <v>3.51</v>
      </c>
      <c r="AG2046" s="48">
        <f>_xlfn.XLOOKUP($F2046,Main_OG!$D$1:$D$766,Main_OG!AA$1:AA$766,"")</f>
        <v>3.27</v>
      </c>
      <c r="AH2046" s="48">
        <f>_xlfn.XLOOKUP($F2046,Main_OG!$D$1:$D$766,Main_OG!AB$1:AB$766,"")</f>
        <v>22.758921780738341</v>
      </c>
      <c r="AI2046" s="48">
        <f>_xlfn.XLOOKUP($F2046,Main_OG!$D$1:$D$766,Main_OG!AC$1:AC$766,"")</f>
        <v>5.44</v>
      </c>
      <c r="AJ2046" s="48">
        <f>_xlfn.XLOOKUP($F2046,Main_OG!$D$1:$D$766,Main_OG!AD$1:AD$766,"")</f>
        <v>0.68</v>
      </c>
    </row>
    <row r="2047" spans="2:36" x14ac:dyDescent="0.35">
      <c r="B2047" s="36" t="s">
        <v>3178</v>
      </c>
      <c r="C2047" s="45" t="s">
        <v>82</v>
      </c>
      <c r="D2047" s="45" t="s">
        <v>4484</v>
      </c>
      <c r="E2047" s="36" t="s">
        <v>4520</v>
      </c>
      <c r="F2047" s="36" t="str">
        <f t="shared" si="93"/>
        <v>2012_NY</v>
      </c>
      <c r="G2047" s="45">
        <v>2012</v>
      </c>
      <c r="H2047" s="45">
        <f>_xlfn.XLOOKUP(J2047,Main_OG!$B$1:$B$766,Main_OG!$O$1:$O$766,"")</f>
        <v>1</v>
      </c>
      <c r="I2047" s="45">
        <f>_xlfn.XLOOKUP(F2047,Main_OG!$D$1:$D$766,Main_OG!$J$1:$J$766,"")</f>
        <v>1</v>
      </c>
      <c r="J2047" s="45" t="s">
        <v>82</v>
      </c>
      <c r="K2047" s="45" t="str">
        <f t="shared" si="94"/>
        <v>Orange &amp; Rockland Utils Inc_NY</v>
      </c>
      <c r="L2047" s="45" t="str">
        <f t="shared" si="95"/>
        <v>Orange Rockland Utilities Inc_NY</v>
      </c>
      <c r="M2047" s="45" t="s">
        <v>3185</v>
      </c>
      <c r="N2047" s="45">
        <v>0</v>
      </c>
      <c r="O2047" s="45">
        <v>17759</v>
      </c>
      <c r="P2047" s="45">
        <v>48</v>
      </c>
      <c r="Q2047" s="45">
        <v>120892</v>
      </c>
      <c r="R2047" s="45">
        <v>0</v>
      </c>
      <c r="S2047" s="45">
        <v>600631</v>
      </c>
      <c r="T2047" s="45">
        <v>113440</v>
      </c>
      <c r="U2047" s="45">
        <v>954763</v>
      </c>
      <c r="V2047" s="45">
        <v>0</v>
      </c>
      <c r="W2047" s="45">
        <v>12.294221</v>
      </c>
      <c r="X2047" s="45">
        <v>5.8005994000000003</v>
      </c>
      <c r="Y2047" s="45">
        <v>16.850936000000001</v>
      </c>
      <c r="Z2047" s="46">
        <v>1496280.1</v>
      </c>
      <c r="AA2047" s="46">
        <v>76440.810689002275</v>
      </c>
      <c r="AB2047" s="47">
        <f>_xlfn.XLOOKUP($F2047,Main_OG!$D$1:$D$766,Main_OG!AJ$1:AJ$766,"")</f>
        <v>4316244</v>
      </c>
      <c r="AC2047" s="47">
        <f>_xlfn.XLOOKUP($F2047,Main_OG!$D$1:$D$766,Main_OG!AK$1:AK$766,"")</f>
        <v>2105232</v>
      </c>
      <c r="AD2047" s="47">
        <f>_xlfn.XLOOKUP($F2047,Main_OG!$D$1:$D$766,Main_OG!AL$1:AL$766,"")</f>
        <v>982859374</v>
      </c>
      <c r="AE2047" s="47">
        <f>_xlfn.XLOOKUP($F2047,Main_OG!$D$1:$D$766,Main_OG!AM$1:AM$766,"")</f>
        <v>40774560</v>
      </c>
      <c r="AF2047" s="48">
        <f>_xlfn.XLOOKUP($F2047,Main_OG!$D$1:$D$766,Main_OG!Z$1:Z$766,"")</f>
        <v>2.93</v>
      </c>
      <c r="AG2047" s="48">
        <f>_xlfn.XLOOKUP($F2047,Main_OG!$D$1:$D$766,Main_OG!AA$1:AA$766,"")</f>
        <v>3.12</v>
      </c>
      <c r="AH2047" s="48">
        <f>_xlfn.XLOOKUP($F2047,Main_OG!$D$1:$D$766,Main_OG!AB$1:AB$766,"")</f>
        <v>23.56</v>
      </c>
      <c r="AI2047" s="48">
        <f>_xlfn.XLOOKUP($F2047,Main_OG!$D$1:$D$766,Main_OG!AC$1:AC$766,"")</f>
        <v>3.84</v>
      </c>
      <c r="AJ2047" s="48">
        <f>_xlfn.XLOOKUP($F2047,Main_OG!$D$1:$D$766,Main_OG!AD$1:AD$766,"")</f>
        <v>0.74</v>
      </c>
    </row>
    <row r="2048" spans="2:36" x14ac:dyDescent="0.35">
      <c r="B2048" s="36" t="s">
        <v>3178</v>
      </c>
      <c r="C2048" s="45" t="s">
        <v>82</v>
      </c>
      <c r="D2048" s="45" t="s">
        <v>4484</v>
      </c>
      <c r="E2048" s="36" t="s">
        <v>4520</v>
      </c>
      <c r="F2048" s="36" t="str">
        <f t="shared" si="93"/>
        <v>2013_NY</v>
      </c>
      <c r="G2048" s="45">
        <v>2013</v>
      </c>
      <c r="H2048" s="45">
        <f>_xlfn.XLOOKUP(J2048,Main_OG!$B$1:$B$766,Main_OG!$O$1:$O$766,"")</f>
        <v>1</v>
      </c>
      <c r="I2048" s="45">
        <f>_xlfn.XLOOKUP(F2048,Main_OG!$D$1:$D$766,Main_OG!$J$1:$J$766,"")</f>
        <v>1</v>
      </c>
      <c r="J2048" s="45" t="s">
        <v>82</v>
      </c>
      <c r="K2048" s="45" t="str">
        <f t="shared" si="94"/>
        <v>Orange &amp; Rockland Utils Inc_NY</v>
      </c>
      <c r="L2048" s="45" t="str">
        <f t="shared" si="95"/>
        <v>Orange Rockland Utilities Inc_NY</v>
      </c>
      <c r="M2048" s="45" t="s">
        <v>3186</v>
      </c>
      <c r="N2048" s="45">
        <v>0</v>
      </c>
      <c r="O2048" s="45">
        <v>16935</v>
      </c>
      <c r="P2048" s="45">
        <v>47</v>
      </c>
      <c r="Q2048" s="45">
        <v>117183</v>
      </c>
      <c r="R2048" s="45">
        <v>0</v>
      </c>
      <c r="S2048" s="45">
        <v>571385</v>
      </c>
      <c r="T2048" s="45">
        <v>90127</v>
      </c>
      <c r="U2048" s="45">
        <v>927165</v>
      </c>
      <c r="V2048" s="45">
        <v>0</v>
      </c>
      <c r="W2048" s="45">
        <v>14.606526000000001</v>
      </c>
      <c r="X2048" s="45">
        <v>8.0287816000000003</v>
      </c>
      <c r="Y2048" s="45">
        <v>19.456688</v>
      </c>
      <c r="Z2048" s="46">
        <v>1501818</v>
      </c>
      <c r="AA2048" s="46">
        <v>76519.956091991597</v>
      </c>
      <c r="AB2048" s="47">
        <f>_xlfn.XLOOKUP($F2048,Main_OG!$D$1:$D$766,Main_OG!AJ$1:AJ$766,"")</f>
        <v>4587084</v>
      </c>
      <c r="AC2048" s="47">
        <f>_xlfn.XLOOKUP($F2048,Main_OG!$D$1:$D$766,Main_OG!AK$1:AK$766,"")</f>
        <v>3410880.96</v>
      </c>
      <c r="AD2048" s="47">
        <f>_xlfn.XLOOKUP($F2048,Main_OG!$D$1:$D$766,Main_OG!AL$1:AL$766,"")</f>
        <v>896253604</v>
      </c>
      <c r="AE2048" s="47">
        <f>_xlfn.XLOOKUP($F2048,Main_OG!$D$1:$D$766,Main_OG!AM$1:AM$766,"")</f>
        <v>44755606</v>
      </c>
      <c r="AF2048" s="48">
        <f>_xlfn.XLOOKUP($F2048,Main_OG!$D$1:$D$766,Main_OG!Z$1:Z$766,"")</f>
        <v>3.58</v>
      </c>
      <c r="AG2048" s="48">
        <f>_xlfn.XLOOKUP($F2048,Main_OG!$D$1:$D$766,Main_OG!AA$1:AA$766,"")</f>
        <v>2.3089180475565318</v>
      </c>
      <c r="AH2048" s="48">
        <f>_xlfn.XLOOKUP($F2048,Main_OG!$D$1:$D$766,Main_OG!AB$1:AB$766,"")</f>
        <v>22.862714639490921</v>
      </c>
      <c r="AI2048" s="48">
        <f>_xlfn.XLOOKUP($F2048,Main_OG!$D$1:$D$766,Main_OG!AC$1:AC$766,"")</f>
        <v>4.4043332512284126</v>
      </c>
      <c r="AJ2048" s="48">
        <f>_xlfn.XLOOKUP($F2048,Main_OG!$D$1:$D$766,Main_OG!AD$1:AD$766,"")</f>
        <v>0.8</v>
      </c>
    </row>
    <row r="2049" spans="2:36" x14ac:dyDescent="0.35">
      <c r="B2049" s="36" t="s">
        <v>3178</v>
      </c>
      <c r="C2049" s="45" t="s">
        <v>82</v>
      </c>
      <c r="D2049" s="45" t="s">
        <v>4484</v>
      </c>
      <c r="E2049" s="36" t="s">
        <v>4520</v>
      </c>
      <c r="F2049" s="36" t="str">
        <f t="shared" si="93"/>
        <v>2014_NY</v>
      </c>
      <c r="G2049" s="45">
        <v>2014</v>
      </c>
      <c r="H2049" s="45">
        <f>_xlfn.XLOOKUP(J2049,Main_OG!$B$1:$B$766,Main_OG!$O$1:$O$766,"")</f>
        <v>1</v>
      </c>
      <c r="I2049" s="45">
        <f>_xlfn.XLOOKUP(F2049,Main_OG!$D$1:$D$766,Main_OG!$J$1:$J$766,"")</f>
        <v>1</v>
      </c>
      <c r="J2049" s="45" t="s">
        <v>82</v>
      </c>
      <c r="K2049" s="45" t="str">
        <f t="shared" si="94"/>
        <v>Orange &amp; Rockland Utils Inc_NY</v>
      </c>
      <c r="L2049" s="45" t="str">
        <f t="shared" si="95"/>
        <v>Orange Rockland Utilities Inc_NY</v>
      </c>
      <c r="M2049" s="45" t="s">
        <v>3187</v>
      </c>
      <c r="N2049" s="45">
        <v>0</v>
      </c>
      <c r="O2049" s="45">
        <v>16848</v>
      </c>
      <c r="P2049" s="45">
        <v>42</v>
      </c>
      <c r="Q2049" s="45">
        <v>117671</v>
      </c>
      <c r="R2049" s="45">
        <v>0</v>
      </c>
      <c r="S2049" s="45">
        <v>524143</v>
      </c>
      <c r="T2049" s="45">
        <v>65879</v>
      </c>
      <c r="U2049" s="45">
        <v>877435</v>
      </c>
      <c r="V2049" s="45">
        <v>0</v>
      </c>
      <c r="W2049" s="45">
        <v>17.356313</v>
      </c>
      <c r="X2049" s="45">
        <v>11.090636</v>
      </c>
      <c r="Y2049" s="45">
        <v>23.237162999999999</v>
      </c>
      <c r="Z2049" s="46">
        <v>1535375.9</v>
      </c>
      <c r="AA2049" s="46">
        <v>78122.537484676344</v>
      </c>
      <c r="AB2049" s="47">
        <f>_xlfn.XLOOKUP($F2049,Main_OG!$D$1:$D$766,Main_OG!AJ$1:AJ$766,"")</f>
        <v>4441898</v>
      </c>
      <c r="AC2049" s="47">
        <f>_xlfn.XLOOKUP($F2049,Main_OG!$D$1:$D$766,Main_OG!AK$1:AK$766,"")</f>
        <v>6845568</v>
      </c>
      <c r="AD2049" s="47">
        <f>_xlfn.XLOOKUP($F2049,Main_OG!$D$1:$D$766,Main_OG!AL$1:AL$766,"")</f>
        <v>890837476</v>
      </c>
      <c r="AE2049" s="47">
        <f>_xlfn.XLOOKUP($F2049,Main_OG!$D$1:$D$766,Main_OG!AM$1:AM$766,"")</f>
        <v>43038624</v>
      </c>
      <c r="AF2049" s="48">
        <f>_xlfn.XLOOKUP($F2049,Main_OG!$D$1:$D$766,Main_OG!Z$1:Z$766,"")</f>
        <v>3.85</v>
      </c>
      <c r="AG2049" s="48">
        <f>_xlfn.XLOOKUP($F2049,Main_OG!$D$1:$D$766,Main_OG!AA$1:AA$766,"")</f>
        <v>3.03</v>
      </c>
      <c r="AH2049" s="48">
        <f>_xlfn.XLOOKUP($F2049,Main_OG!$D$1:$D$766,Main_OG!AB$1:AB$766,"")</f>
        <v>23.67</v>
      </c>
      <c r="AI2049" s="48">
        <f>_xlfn.XLOOKUP($F2049,Main_OG!$D$1:$D$766,Main_OG!AC$1:AC$766,"")</f>
        <v>5.27</v>
      </c>
      <c r="AJ2049" s="48">
        <f>_xlfn.XLOOKUP($F2049,Main_OG!$D$1:$D$766,Main_OG!AD$1:AD$766,"")</f>
        <v>0.76</v>
      </c>
    </row>
    <row r="2050" spans="2:36" x14ac:dyDescent="0.35">
      <c r="B2050" s="36" t="s">
        <v>3178</v>
      </c>
      <c r="C2050" s="45" t="s">
        <v>82</v>
      </c>
      <c r="D2050" s="45" t="s">
        <v>4484</v>
      </c>
      <c r="E2050" s="36" t="s">
        <v>4520</v>
      </c>
      <c r="F2050" s="36" t="str">
        <f t="shared" si="93"/>
        <v>2015_NY</v>
      </c>
      <c r="G2050" s="45">
        <v>2015</v>
      </c>
      <c r="H2050" s="45">
        <f>_xlfn.XLOOKUP(J2050,Main_OG!$B$1:$B$766,Main_OG!$O$1:$O$766,"")</f>
        <v>1</v>
      </c>
      <c r="I2050" s="45">
        <f>_xlfn.XLOOKUP(F2050,Main_OG!$D$1:$D$766,Main_OG!$J$1:$J$766,"")</f>
        <v>1</v>
      </c>
      <c r="J2050" s="45" t="s">
        <v>82</v>
      </c>
      <c r="K2050" s="45" t="str">
        <f t="shared" si="94"/>
        <v>Orange &amp; Rockland Utils Inc_NY</v>
      </c>
      <c r="L2050" s="45" t="str">
        <f t="shared" si="95"/>
        <v>Orange Rockland Utilities Inc_NY</v>
      </c>
      <c r="M2050" s="45" t="s">
        <v>3188</v>
      </c>
      <c r="N2050" s="45">
        <v>0</v>
      </c>
      <c r="O2050" s="45">
        <v>16322</v>
      </c>
      <c r="P2050" s="45">
        <v>42</v>
      </c>
      <c r="Q2050" s="45">
        <v>121745</v>
      </c>
      <c r="R2050" s="45">
        <v>0</v>
      </c>
      <c r="S2050" s="45">
        <v>501473</v>
      </c>
      <c r="T2050" s="45">
        <v>49246</v>
      </c>
      <c r="U2050" s="45">
        <v>912853</v>
      </c>
      <c r="V2050" s="45">
        <v>0</v>
      </c>
      <c r="W2050" s="45">
        <v>15.287144</v>
      </c>
      <c r="X2050" s="45">
        <v>8.7284246000000003</v>
      </c>
      <c r="Y2050" s="45">
        <v>20.819420000000001</v>
      </c>
      <c r="Z2050" s="46">
        <v>1565835.2</v>
      </c>
      <c r="AA2050" s="46">
        <v>79656.592065622783</v>
      </c>
      <c r="AB2050" s="47">
        <f>_xlfn.XLOOKUP($F2050,Main_OG!$D$1:$D$766,Main_OG!AJ$1:AJ$766,"")</f>
        <v>2208138</v>
      </c>
      <c r="AC2050" s="47">
        <f>_xlfn.XLOOKUP($F2050,Main_OG!$D$1:$D$766,Main_OG!AK$1:AK$766,"")</f>
        <v>6201540</v>
      </c>
      <c r="AD2050" s="47">
        <f>_xlfn.XLOOKUP($F2050,Main_OG!$D$1:$D$766,Main_OG!AL$1:AL$766,"")</f>
        <v>934244542</v>
      </c>
      <c r="AE2050" s="47">
        <f>_xlfn.XLOOKUP($F2050,Main_OG!$D$1:$D$766,Main_OG!AM$1:AM$766,"")</f>
        <v>44602871</v>
      </c>
      <c r="AF2050" s="48">
        <f>_xlfn.XLOOKUP($F2050,Main_OG!$D$1:$D$766,Main_OG!Z$1:Z$766,"")</f>
        <v>2.72</v>
      </c>
      <c r="AG2050" s="48">
        <f>_xlfn.XLOOKUP($F2050,Main_OG!$D$1:$D$766,Main_OG!AA$1:AA$766,"")</f>
        <v>2.83</v>
      </c>
      <c r="AH2050" s="48">
        <f>_xlfn.XLOOKUP($F2050,Main_OG!$D$1:$D$766,Main_OG!AB$1:AB$766,"")</f>
        <v>12.08771849023859</v>
      </c>
      <c r="AI2050" s="48">
        <f>_xlfn.XLOOKUP($F2050,Main_OG!$D$1:$D$766,Main_OG!AC$1:AC$766,"")</f>
        <v>3.3843619636206599</v>
      </c>
      <c r="AJ2050" s="48">
        <f>_xlfn.XLOOKUP($F2050,Main_OG!$D$1:$D$766,Main_OG!AD$1:AD$766,"")</f>
        <v>0.72</v>
      </c>
    </row>
    <row r="2051" spans="2:36" x14ac:dyDescent="0.35">
      <c r="B2051" s="36" t="s">
        <v>3178</v>
      </c>
      <c r="C2051" s="45" t="s">
        <v>82</v>
      </c>
      <c r="D2051" s="45" t="s">
        <v>4484</v>
      </c>
      <c r="E2051" s="36" t="s">
        <v>4520</v>
      </c>
      <c r="F2051" s="36" t="str">
        <f t="shared" ref="F2051:F2114" si="96">_xlfn.CONCAT(G2051,"_",J2051)</f>
        <v>2016_NY</v>
      </c>
      <c r="G2051" s="45">
        <v>2016</v>
      </c>
      <c r="H2051" s="45">
        <f>_xlfn.XLOOKUP(J2051,Main_OG!$B$1:$B$766,Main_OG!$O$1:$O$766,"")</f>
        <v>1</v>
      </c>
      <c r="I2051" s="45">
        <f>_xlfn.XLOOKUP(F2051,Main_OG!$D$1:$D$766,Main_OG!$J$1:$J$766,"")</f>
        <v>1</v>
      </c>
      <c r="J2051" s="45" t="s">
        <v>82</v>
      </c>
      <c r="K2051" s="45" t="str">
        <f t="shared" ref="K2051:K2114" si="97">_xlfn.CONCAT(B2051,"_",C2051)</f>
        <v>Orange &amp; Rockland Utils Inc_NY</v>
      </c>
      <c r="L2051" s="45" t="str">
        <f t="shared" ref="L2051:L2114" si="98">_xlfn.CONCAT(E2051,"_",C2051)</f>
        <v>Orange Rockland Utilities Inc_NY</v>
      </c>
      <c r="M2051" s="45" t="s">
        <v>3189</v>
      </c>
      <c r="N2051" s="45">
        <v>0</v>
      </c>
      <c r="O2051" s="45">
        <v>16542</v>
      </c>
      <c r="P2051" s="45">
        <v>45</v>
      </c>
      <c r="Q2051" s="45">
        <v>128099</v>
      </c>
      <c r="R2051" s="45">
        <v>0</v>
      </c>
      <c r="S2051" s="45">
        <v>517445</v>
      </c>
      <c r="T2051" s="45">
        <v>59245</v>
      </c>
      <c r="U2051" s="45">
        <v>971947</v>
      </c>
      <c r="V2051" s="45">
        <v>0</v>
      </c>
      <c r="W2051" s="45">
        <v>13.401811</v>
      </c>
      <c r="X2051" s="45">
        <v>8.3921005999999991</v>
      </c>
      <c r="Y2051" s="45">
        <v>19.398218</v>
      </c>
      <c r="Z2051" s="46">
        <v>1590567.8</v>
      </c>
      <c r="AA2051" s="46">
        <v>81001.025086534486</v>
      </c>
      <c r="AB2051" s="47">
        <f>_xlfn.XLOOKUP($F2051,Main_OG!$D$1:$D$766,Main_OG!AJ$1:AJ$766,"")</f>
        <v>1519322</v>
      </c>
      <c r="AC2051" s="47">
        <f>_xlfn.XLOOKUP($F2051,Main_OG!$D$1:$D$766,Main_OG!AK$1:AK$766,"")</f>
        <v>2283602</v>
      </c>
      <c r="AD2051" s="47">
        <f>_xlfn.XLOOKUP($F2051,Main_OG!$D$1:$D$766,Main_OG!AL$1:AL$766,"")</f>
        <v>905391122</v>
      </c>
      <c r="AE2051" s="47">
        <f>_xlfn.XLOOKUP($F2051,Main_OG!$D$1:$D$766,Main_OG!AM$1:AM$766,"")</f>
        <v>41570990</v>
      </c>
      <c r="AF2051" s="48">
        <f>_xlfn.XLOOKUP($F2051,Main_OG!$D$1:$D$766,Main_OG!Z$1:Z$766,"")</f>
        <v>0</v>
      </c>
      <c r="AG2051" s="48">
        <f>_xlfn.XLOOKUP($F2051,Main_OG!$D$1:$D$766,Main_OG!AA$1:AA$766,"")</f>
        <v>2.37</v>
      </c>
      <c r="AH2051" s="48">
        <f>_xlfn.XLOOKUP($F2051,Main_OG!$D$1:$D$766,Main_OG!AB$1:AB$766,"")</f>
        <v>10.23</v>
      </c>
      <c r="AI2051" s="48">
        <f>_xlfn.XLOOKUP($F2051,Main_OG!$D$1:$D$766,Main_OG!AC$1:AC$766,"")</f>
        <v>3.2924726584307722</v>
      </c>
      <c r="AJ2051" s="48">
        <f>_xlfn.XLOOKUP($F2051,Main_OG!$D$1:$D$766,Main_OG!AD$1:AD$766,"")</f>
        <v>0.69</v>
      </c>
    </row>
    <row r="2052" spans="2:36" x14ac:dyDescent="0.35">
      <c r="B2052" s="36" t="s">
        <v>3178</v>
      </c>
      <c r="C2052" s="45" t="s">
        <v>82</v>
      </c>
      <c r="D2052" s="45" t="s">
        <v>4484</v>
      </c>
      <c r="E2052" s="36" t="s">
        <v>4520</v>
      </c>
      <c r="F2052" s="36" t="str">
        <f t="shared" si="96"/>
        <v>2017_NY</v>
      </c>
      <c r="G2052" s="45">
        <v>2017</v>
      </c>
      <c r="H2052" s="45">
        <f>_xlfn.XLOOKUP(J2052,Main_OG!$B$1:$B$766,Main_OG!$O$1:$O$766,"")</f>
        <v>1</v>
      </c>
      <c r="I2052" s="45">
        <f>_xlfn.XLOOKUP(F2052,Main_OG!$D$1:$D$766,Main_OG!$J$1:$J$766,"")</f>
        <v>1</v>
      </c>
      <c r="J2052" s="45" t="s">
        <v>82</v>
      </c>
      <c r="K2052" s="45" t="str">
        <f t="shared" si="97"/>
        <v>Orange &amp; Rockland Utils Inc_NY</v>
      </c>
      <c r="L2052" s="45" t="str">
        <f t="shared" si="98"/>
        <v>Orange Rockland Utilities Inc_NY</v>
      </c>
      <c r="M2052" s="45" t="s">
        <v>3190</v>
      </c>
      <c r="N2052" s="45">
        <v>0</v>
      </c>
      <c r="O2052" s="45">
        <v>17103</v>
      </c>
      <c r="P2052" s="45">
        <v>50</v>
      </c>
      <c r="Q2052" s="45">
        <v>132675</v>
      </c>
      <c r="R2052" s="45">
        <v>0</v>
      </c>
      <c r="S2052" s="45">
        <v>519926</v>
      </c>
      <c r="T2052" s="45">
        <v>56337</v>
      </c>
      <c r="U2052" s="45">
        <v>932635</v>
      </c>
      <c r="V2052" s="45">
        <v>0</v>
      </c>
      <c r="W2052" s="45">
        <v>14.648854</v>
      </c>
      <c r="X2052" s="45">
        <v>7.1800059999999997</v>
      </c>
      <c r="Y2052" s="45">
        <v>22.242850000000001</v>
      </c>
      <c r="Z2052" s="46">
        <v>1624800.7</v>
      </c>
      <c r="AA2052" s="46">
        <v>82924.018655038119</v>
      </c>
      <c r="AB2052" s="47">
        <f>_xlfn.XLOOKUP($F2052,Main_OG!$D$1:$D$766,Main_OG!AJ$1:AJ$766,"")</f>
        <v>622594</v>
      </c>
      <c r="AC2052" s="47">
        <f>_xlfn.XLOOKUP($F2052,Main_OG!$D$1:$D$766,Main_OG!AK$1:AK$766,"")</f>
        <v>2036626</v>
      </c>
      <c r="AD2052" s="47">
        <f>_xlfn.XLOOKUP($F2052,Main_OG!$D$1:$D$766,Main_OG!AL$1:AL$766,"")</f>
        <v>740421322</v>
      </c>
      <c r="AE2052" s="47">
        <f>_xlfn.XLOOKUP($F2052,Main_OG!$D$1:$D$766,Main_OG!AM$1:AM$766,"")</f>
        <v>42167409</v>
      </c>
      <c r="AF2052" s="48">
        <f>_xlfn.XLOOKUP($F2052,Main_OG!$D$1:$D$766,Main_OG!Z$1:Z$766,"")</f>
        <v>2.48</v>
      </c>
      <c r="AG2052" s="48">
        <f>_xlfn.XLOOKUP($F2052,Main_OG!$D$1:$D$766,Main_OG!AA$1:AA$766,"")</f>
        <v>2.35</v>
      </c>
      <c r="AH2052" s="48">
        <f>_xlfn.XLOOKUP($F2052,Main_OG!$D$1:$D$766,Main_OG!AB$1:AB$766,"")</f>
        <v>13.96</v>
      </c>
      <c r="AI2052" s="48">
        <f>_xlfn.XLOOKUP($F2052,Main_OG!$D$1:$D$766,Main_OG!AC$1:AC$766,"")</f>
        <v>3.7243523928232452</v>
      </c>
      <c r="AJ2052" s="48">
        <f>_xlfn.XLOOKUP($F2052,Main_OG!$D$1:$D$766,Main_OG!AD$1:AD$766,"")</f>
        <v>0.74</v>
      </c>
    </row>
    <row r="2053" spans="2:36" x14ac:dyDescent="0.35">
      <c r="B2053" s="36" t="s">
        <v>3178</v>
      </c>
      <c r="C2053" s="45" t="s">
        <v>82</v>
      </c>
      <c r="D2053" s="45" t="s">
        <v>4484</v>
      </c>
      <c r="E2053" s="36" t="s">
        <v>4520</v>
      </c>
      <c r="F2053" s="36" t="str">
        <f t="shared" si="96"/>
        <v>2018_NY</v>
      </c>
      <c r="G2053" s="45">
        <v>2018</v>
      </c>
      <c r="H2053" s="45">
        <f>_xlfn.XLOOKUP(J2053,Main_OG!$B$1:$B$766,Main_OG!$O$1:$O$766,"")</f>
        <v>1</v>
      </c>
      <c r="I2053" s="45">
        <f>_xlfn.XLOOKUP(F2053,Main_OG!$D$1:$D$766,Main_OG!$J$1:$J$766,"")</f>
        <v>1</v>
      </c>
      <c r="J2053" s="45" t="s">
        <v>82</v>
      </c>
      <c r="K2053" s="45" t="str">
        <f t="shared" si="97"/>
        <v>Orange &amp; Rockland Utils Inc_NY</v>
      </c>
      <c r="L2053" s="45" t="str">
        <f t="shared" si="98"/>
        <v>Orange Rockland Utilities Inc_NY</v>
      </c>
      <c r="M2053" s="45" t="s">
        <v>3191</v>
      </c>
      <c r="N2053" s="45">
        <v>0</v>
      </c>
      <c r="O2053" s="45">
        <v>17760</v>
      </c>
      <c r="P2053" s="45">
        <v>48</v>
      </c>
      <c r="Q2053" s="45">
        <v>140570</v>
      </c>
      <c r="R2053" s="45">
        <v>0</v>
      </c>
      <c r="S2053" s="45">
        <v>561498</v>
      </c>
      <c r="T2053" s="45">
        <v>59979</v>
      </c>
      <c r="U2053" s="45">
        <v>1046687</v>
      </c>
      <c r="V2053" s="45">
        <v>0</v>
      </c>
      <c r="W2053" s="45">
        <v>13.655561000000001</v>
      </c>
      <c r="X2053" s="45">
        <v>7.7805565000000003</v>
      </c>
      <c r="Y2053" s="45">
        <v>20.528915999999999</v>
      </c>
      <c r="Z2053" s="46">
        <v>1665186.8</v>
      </c>
      <c r="AA2053" s="46">
        <v>85201.517102503276</v>
      </c>
      <c r="AB2053" s="47">
        <f>_xlfn.XLOOKUP($F2053,Main_OG!$D$1:$D$766,Main_OG!AJ$1:AJ$766,"")</f>
        <v>551004</v>
      </c>
      <c r="AC2053" s="47">
        <f>_xlfn.XLOOKUP($F2053,Main_OG!$D$1:$D$766,Main_OG!AK$1:AK$766,"")</f>
        <v>5192542</v>
      </c>
      <c r="AD2053" s="47">
        <f>_xlfn.XLOOKUP($F2053,Main_OG!$D$1:$D$766,Main_OG!AL$1:AL$766,"")</f>
        <v>802445040</v>
      </c>
      <c r="AE2053" s="47">
        <f>_xlfn.XLOOKUP($F2053,Main_OG!$D$1:$D$766,Main_OG!AM$1:AM$766,"")</f>
        <v>42919011</v>
      </c>
      <c r="AF2053" s="48">
        <f>_xlfn.XLOOKUP($F2053,Main_OG!$D$1:$D$766,Main_OG!Z$1:Z$766,"")</f>
        <v>0</v>
      </c>
      <c r="AG2053" s="48">
        <f>_xlfn.XLOOKUP($F2053,Main_OG!$D$1:$D$766,Main_OG!AA$1:AA$766,"")</f>
        <v>2.1875855044172008</v>
      </c>
      <c r="AH2053" s="48">
        <f>_xlfn.XLOOKUP($F2053,Main_OG!$D$1:$D$766,Main_OG!AB$1:AB$766,"")</f>
        <v>17.134646247082848</v>
      </c>
      <c r="AI2053" s="48">
        <f>_xlfn.XLOOKUP($F2053,Main_OG!$D$1:$D$766,Main_OG!AC$1:AC$766,"")</f>
        <v>3.76</v>
      </c>
      <c r="AJ2053" s="48">
        <f>_xlfn.XLOOKUP($F2053,Main_OG!$D$1:$D$766,Main_OG!AD$1:AD$766,"")</f>
        <v>0.71</v>
      </c>
    </row>
    <row r="2054" spans="2:36" x14ac:dyDescent="0.35">
      <c r="B2054" s="36" t="s">
        <v>3178</v>
      </c>
      <c r="C2054" s="45" t="s">
        <v>82</v>
      </c>
      <c r="D2054" s="45" t="s">
        <v>4484</v>
      </c>
      <c r="E2054" s="36" t="s">
        <v>4520</v>
      </c>
      <c r="F2054" s="36" t="str">
        <f t="shared" si="96"/>
        <v>2019_NY</v>
      </c>
      <c r="G2054" s="45">
        <v>2019</v>
      </c>
      <c r="H2054" s="45">
        <f>_xlfn.XLOOKUP(J2054,Main_OG!$B$1:$B$766,Main_OG!$O$1:$O$766,"")</f>
        <v>1</v>
      </c>
      <c r="I2054" s="45">
        <f>_xlfn.XLOOKUP(F2054,Main_OG!$D$1:$D$766,Main_OG!$J$1:$J$766,"")</f>
        <v>1</v>
      </c>
      <c r="J2054" s="45" t="s">
        <v>82</v>
      </c>
      <c r="K2054" s="45" t="str">
        <f t="shared" si="97"/>
        <v>Orange &amp; Rockland Utils Inc_NY</v>
      </c>
      <c r="L2054" s="45" t="str">
        <f t="shared" si="98"/>
        <v>Orange Rockland Utilities Inc_NY</v>
      </c>
      <c r="M2054" s="45" t="s">
        <v>3192</v>
      </c>
      <c r="N2054" s="45">
        <v>0</v>
      </c>
      <c r="O2054" s="45">
        <v>18108</v>
      </c>
      <c r="P2054" s="45">
        <v>53</v>
      </c>
      <c r="Q2054" s="45">
        <v>141580</v>
      </c>
      <c r="R2054" s="45">
        <v>0</v>
      </c>
      <c r="S2054" s="45">
        <v>556856</v>
      </c>
      <c r="T2054" s="45">
        <v>51685</v>
      </c>
      <c r="U2054" s="45">
        <v>1037927</v>
      </c>
      <c r="V2054" s="45">
        <v>0</v>
      </c>
      <c r="W2054" s="45">
        <v>13.297495</v>
      </c>
      <c r="X2054" s="45">
        <v>5.4483892999999997</v>
      </c>
      <c r="Y2054" s="45">
        <v>19.405487999999998</v>
      </c>
      <c r="Z2054" s="46">
        <v>1709750.7</v>
      </c>
      <c r="AA2054" s="46">
        <v>87845.614356703445</v>
      </c>
      <c r="AB2054" s="47">
        <f>_xlfn.XLOOKUP($F2054,Main_OG!$D$1:$D$766,Main_OG!AJ$1:AJ$766,"")</f>
        <v>373500</v>
      </c>
      <c r="AC2054" s="47">
        <f>_xlfn.XLOOKUP($F2054,Main_OG!$D$1:$D$766,Main_OG!AK$1:AK$766,"")</f>
        <v>1791762</v>
      </c>
      <c r="AD2054" s="47">
        <f>_xlfn.XLOOKUP($F2054,Main_OG!$D$1:$D$766,Main_OG!AL$1:AL$766,"")</f>
        <v>731087044</v>
      </c>
      <c r="AE2054" s="47">
        <f>_xlfn.XLOOKUP($F2054,Main_OG!$D$1:$D$766,Main_OG!AM$1:AM$766,"")</f>
        <v>44865018</v>
      </c>
      <c r="AF2054" s="48">
        <f>_xlfn.XLOOKUP($F2054,Main_OG!$D$1:$D$766,Main_OG!Z$1:Z$766,"")</f>
        <v>0</v>
      </c>
      <c r="AG2054" s="48">
        <f>_xlfn.XLOOKUP($F2054,Main_OG!$D$1:$D$766,Main_OG!AA$1:AA$766,"")</f>
        <v>2.176146746141439</v>
      </c>
      <c r="AH2054" s="48">
        <f>_xlfn.XLOOKUP($F2054,Main_OG!$D$1:$D$766,Main_OG!AB$1:AB$766,"")</f>
        <v>16.155101142605361</v>
      </c>
      <c r="AI2054" s="48">
        <f>_xlfn.XLOOKUP($F2054,Main_OG!$D$1:$D$766,Main_OG!AC$1:AC$766,"")</f>
        <v>3.3292283805067271</v>
      </c>
      <c r="AJ2054" s="48">
        <f>_xlfn.XLOOKUP($F2054,Main_OG!$D$1:$D$766,Main_OG!AD$1:AD$766,"")</f>
        <v>0.60296766622862785</v>
      </c>
    </row>
    <row r="2055" spans="2:36" x14ac:dyDescent="0.35">
      <c r="B2055" s="36" t="s">
        <v>3178</v>
      </c>
      <c r="C2055" s="45" t="s">
        <v>82</v>
      </c>
      <c r="D2055" s="45" t="s">
        <v>4484</v>
      </c>
      <c r="E2055" s="36" t="s">
        <v>4520</v>
      </c>
      <c r="F2055" s="36" t="str">
        <f t="shared" si="96"/>
        <v>2020_NY</v>
      </c>
      <c r="G2055" s="45">
        <v>2020</v>
      </c>
      <c r="H2055" s="45">
        <f>_xlfn.XLOOKUP(J2055,Main_OG!$B$1:$B$766,Main_OG!$O$1:$O$766,"")</f>
        <v>1</v>
      </c>
      <c r="I2055" s="45">
        <f>_xlfn.XLOOKUP(F2055,Main_OG!$D$1:$D$766,Main_OG!$J$1:$J$766,"")</f>
        <v>1</v>
      </c>
      <c r="J2055" s="45" t="s">
        <v>82</v>
      </c>
      <c r="K2055" s="45" t="str">
        <f t="shared" si="97"/>
        <v>Orange &amp; Rockland Utils Inc_NY</v>
      </c>
      <c r="L2055" s="45" t="str">
        <f t="shared" si="98"/>
        <v>Orange Rockland Utilities Inc_NY</v>
      </c>
      <c r="M2055" s="45" t="s">
        <v>3193</v>
      </c>
      <c r="N2055" s="45">
        <v>0</v>
      </c>
      <c r="O2055" s="45">
        <v>18170</v>
      </c>
      <c r="P2055" s="45">
        <v>43</v>
      </c>
      <c r="Q2055" s="45">
        <v>0</v>
      </c>
      <c r="R2055" s="45">
        <v>0</v>
      </c>
      <c r="S2055" s="45">
        <v>590858</v>
      </c>
      <c r="T2055" s="45">
        <v>52674</v>
      </c>
      <c r="U2055" s="45">
        <v>0</v>
      </c>
      <c r="V2055" s="45">
        <v>0</v>
      </c>
      <c r="W2055" s="45">
        <v>13.688314</v>
      </c>
      <c r="X2055" s="45">
        <v>4.3207275000000003</v>
      </c>
      <c r="Y2055" s="45">
        <v>0</v>
      </c>
      <c r="Z2055" s="46">
        <v>1650567.2</v>
      </c>
      <c r="AA2055" s="46">
        <v>85158.158910676211</v>
      </c>
      <c r="AB2055" s="47">
        <f>_xlfn.XLOOKUP($F2055,Main_OG!$D$1:$D$766,Main_OG!AJ$1:AJ$766,"")</f>
        <v>127422</v>
      </c>
      <c r="AC2055" s="47">
        <f>_xlfn.XLOOKUP($F2055,Main_OG!$D$1:$D$766,Main_OG!AK$1:AK$766,"")</f>
        <v>1502064</v>
      </c>
      <c r="AD2055" s="47">
        <f>_xlfn.XLOOKUP($F2055,Main_OG!$D$1:$D$766,Main_OG!AL$1:AL$766,"")</f>
        <v>818703500</v>
      </c>
      <c r="AE2055" s="47">
        <f>_xlfn.XLOOKUP($F2055,Main_OG!$D$1:$D$766,Main_OG!AM$1:AM$766,"")</f>
        <v>0</v>
      </c>
      <c r="AF2055" s="48">
        <f>_xlfn.XLOOKUP($F2055,Main_OG!$D$1:$D$766,Main_OG!Z$1:Z$766,"")</f>
        <v>0</v>
      </c>
      <c r="AG2055" s="48">
        <f>_xlfn.XLOOKUP($F2055,Main_OG!$D$1:$D$766,Main_OG!AA$1:AA$766,"")</f>
        <v>2.09</v>
      </c>
      <c r="AH2055" s="48">
        <f>_xlfn.XLOOKUP($F2055,Main_OG!$D$1:$D$766,Main_OG!AB$1:AB$766,"")</f>
        <v>12.535325193609101</v>
      </c>
      <c r="AI2055" s="48">
        <f>_xlfn.XLOOKUP($F2055,Main_OG!$D$1:$D$766,Main_OG!AC$1:AC$766,"")</f>
        <v>2.8422150630003218</v>
      </c>
      <c r="AJ2055" s="48">
        <f>_xlfn.XLOOKUP($F2055,Main_OG!$D$1:$D$766,Main_OG!AD$1:AD$766,"")</f>
        <v>0.64</v>
      </c>
    </row>
    <row r="2056" spans="2:36" x14ac:dyDescent="0.35">
      <c r="B2056" s="36" t="s">
        <v>3194</v>
      </c>
      <c r="C2056" s="45" t="s">
        <v>318</v>
      </c>
      <c r="D2056" s="45" t="s">
        <v>4276</v>
      </c>
      <c r="E2056" s="36" t="s">
        <v>3194</v>
      </c>
      <c r="F2056" s="36" t="str">
        <f t="shared" si="96"/>
        <v>2006_MN</v>
      </c>
      <c r="G2056" s="45">
        <v>2006</v>
      </c>
      <c r="H2056" s="45">
        <f>_xlfn.XLOOKUP(J2056,Main_OG!$B$1:$B$766,Main_OG!$O$1:$O$766,"")</f>
        <v>0</v>
      </c>
      <c r="I2056" s="45">
        <f>_xlfn.XLOOKUP(F2056,Main_OG!$D$1:$D$766,Main_OG!$J$1:$J$766,"")</f>
        <v>0</v>
      </c>
      <c r="J2056" s="45" t="s">
        <v>318</v>
      </c>
      <c r="K2056" s="45" t="str">
        <f t="shared" si="97"/>
        <v>Otter Tail Power Co_MN</v>
      </c>
      <c r="L2056" s="45" t="str">
        <f t="shared" si="98"/>
        <v>Otter Tail Power Co_MN</v>
      </c>
      <c r="M2056" s="45" t="s">
        <v>3195</v>
      </c>
      <c r="N2056" s="45">
        <v>0</v>
      </c>
      <c r="O2056" s="45">
        <v>11878</v>
      </c>
      <c r="P2056" s="45">
        <v>10</v>
      </c>
      <c r="Q2056" s="45">
        <v>46954</v>
      </c>
      <c r="R2056" s="45">
        <v>0</v>
      </c>
      <c r="S2056" s="45">
        <v>68639</v>
      </c>
      <c r="T2056" s="45">
        <v>25697</v>
      </c>
      <c r="U2056" s="45">
        <v>40110</v>
      </c>
      <c r="V2056" s="45">
        <v>0</v>
      </c>
      <c r="W2056" s="45">
        <v>6.5469678341181732</v>
      </c>
      <c r="X2056" s="45">
        <v>5.01822982270106</v>
      </c>
      <c r="Y2056" s="45">
        <v>7.62714281639522</v>
      </c>
      <c r="Z2056" s="46">
        <v>302272.7</v>
      </c>
      <c r="AA2056" s="46">
        <v>58539.649524407119</v>
      </c>
      <c r="AB2056" s="47">
        <f>_xlfn.XLOOKUP($F2056,Main_OG!$D$1:$D$766,Main_OG!AJ$1:AJ$766,"")</f>
        <v>40108393.059999995</v>
      </c>
      <c r="AC2056" s="47">
        <f>_xlfn.XLOOKUP($F2056,Main_OG!$D$1:$D$766,Main_OG!AK$1:AK$766,"")</f>
        <v>1873358.9</v>
      </c>
      <c r="AD2056" s="47">
        <f>_xlfn.XLOOKUP($F2056,Main_OG!$D$1:$D$766,Main_OG!AL$1:AL$766,"")</f>
        <v>49856441.140000008</v>
      </c>
      <c r="AE2056" s="47">
        <f>_xlfn.XLOOKUP($F2056,Main_OG!$D$1:$D$766,Main_OG!AM$1:AM$766,"")</f>
        <v>13183418</v>
      </c>
      <c r="AF2056" s="48">
        <f>_xlfn.XLOOKUP($F2056,Main_OG!$D$1:$D$766,Main_OG!Z$1:Z$766,"")</f>
        <v>2.4700000000000002</v>
      </c>
      <c r="AG2056" s="48">
        <f>_xlfn.XLOOKUP($F2056,Main_OG!$D$1:$D$766,Main_OG!AA$1:AA$766,"")</f>
        <v>1.21</v>
      </c>
      <c r="AH2056" s="48">
        <f>_xlfn.XLOOKUP($F2056,Main_OG!$D$1:$D$766,Main_OG!AB$1:AB$766,"")</f>
        <v>13.53</v>
      </c>
      <c r="AI2056" s="48">
        <f>_xlfn.XLOOKUP($F2056,Main_OG!$D$1:$D$766,Main_OG!AC$1:AC$766,"")</f>
        <v>8.65</v>
      </c>
      <c r="AJ2056" s="48">
        <f>_xlfn.XLOOKUP($F2056,Main_OG!$D$1:$D$766,Main_OG!AD$1:AD$766,"")</f>
        <v>0.4704061490499184</v>
      </c>
    </row>
    <row r="2057" spans="2:36" x14ac:dyDescent="0.35">
      <c r="B2057" s="36" t="s">
        <v>3194</v>
      </c>
      <c r="C2057" s="45" t="s">
        <v>799</v>
      </c>
      <c r="D2057" s="45" t="s">
        <v>4276</v>
      </c>
      <c r="E2057" s="36" t="s">
        <v>3194</v>
      </c>
      <c r="F2057" s="36" t="str">
        <f t="shared" si="96"/>
        <v>2006_ND</v>
      </c>
      <c r="G2057" s="45">
        <v>2006</v>
      </c>
      <c r="H2057" s="45">
        <f>_xlfn.XLOOKUP(J2057,Main_OG!$B$1:$B$766,Main_OG!$O$1:$O$766,"")</f>
        <v>0</v>
      </c>
      <c r="I2057" s="45">
        <f>_xlfn.XLOOKUP(F2057,Main_OG!$D$1:$D$766,Main_OG!$J$1:$J$766,"")</f>
        <v>0</v>
      </c>
      <c r="J2057" s="45" t="s">
        <v>799</v>
      </c>
      <c r="K2057" s="45" t="str">
        <f t="shared" si="97"/>
        <v>Otter Tail Power Co_ND</v>
      </c>
      <c r="L2057" s="45" t="str">
        <f t="shared" si="98"/>
        <v>Otter Tail Power Co_ND</v>
      </c>
      <c r="M2057" s="45" t="s">
        <v>3196</v>
      </c>
      <c r="N2057" s="45">
        <v>0</v>
      </c>
      <c r="O2057" s="45">
        <v>12592</v>
      </c>
      <c r="P2057" s="45">
        <v>2</v>
      </c>
      <c r="Q2057" s="45">
        <v>44160</v>
      </c>
      <c r="R2057" s="45">
        <v>0</v>
      </c>
      <c r="S2057" s="45">
        <v>61264</v>
      </c>
      <c r="T2057" s="45">
        <v>3336</v>
      </c>
      <c r="U2057" s="45">
        <v>38793</v>
      </c>
      <c r="V2057" s="45">
        <v>0</v>
      </c>
      <c r="W2057" s="45">
        <v>6.496829741363312</v>
      </c>
      <c r="X2057" s="45">
        <v>5.5316961546752452</v>
      </c>
      <c r="Y2057" s="45">
        <v>7.2351782636915019</v>
      </c>
      <c r="Z2057" s="46">
        <v>30911.4</v>
      </c>
      <c r="AA2057" s="46">
        <v>47598.325895950555</v>
      </c>
      <c r="AB2057" s="47">
        <f>_xlfn.XLOOKUP($F2057,Main_OG!$D$1:$D$766,Main_OG!AJ$1:AJ$766,"")</f>
        <v>48776056.499999993</v>
      </c>
      <c r="AC2057" s="47">
        <f>_xlfn.XLOOKUP($F2057,Main_OG!$D$1:$D$766,Main_OG!AK$1:AK$766,"")</f>
        <v>161092.06</v>
      </c>
      <c r="AD2057" s="47">
        <f>_xlfn.XLOOKUP($F2057,Main_OG!$D$1:$D$766,Main_OG!AL$1:AL$766,"")</f>
        <v>71631.38</v>
      </c>
      <c r="AE2057" s="47">
        <f>_xlfn.XLOOKUP($F2057,Main_OG!$D$1:$D$766,Main_OG!AM$1:AM$766,"")</f>
        <v>0</v>
      </c>
      <c r="AF2057" s="48">
        <f>_xlfn.XLOOKUP($F2057,Main_OG!$D$1:$D$766,Main_OG!Z$1:Z$766,"")</f>
        <v>1.25</v>
      </c>
      <c r="AG2057" s="48">
        <f>_xlfn.XLOOKUP($F2057,Main_OG!$D$1:$D$766,Main_OG!AA$1:AA$766,"")</f>
        <v>0.88</v>
      </c>
      <c r="AH2057" s="48">
        <f>_xlfn.XLOOKUP($F2057,Main_OG!$D$1:$D$766,Main_OG!AB$1:AB$766,"")</f>
        <v>14.13114039693003</v>
      </c>
      <c r="AI2057" s="48">
        <f>_xlfn.XLOOKUP($F2057,Main_OG!$D$1:$D$766,Main_OG!AC$1:AC$766,"")</f>
        <v>7.1610124069250478</v>
      </c>
      <c r="AJ2057" s="48">
        <f>_xlfn.XLOOKUP($F2057,Main_OG!$D$1:$D$766,Main_OG!AD$1:AD$766,"")</f>
        <v>0.4704061490499184</v>
      </c>
    </row>
    <row r="2058" spans="2:36" x14ac:dyDescent="0.35">
      <c r="B2058" s="36" t="s">
        <v>3194</v>
      </c>
      <c r="C2058" s="45" t="s">
        <v>847</v>
      </c>
      <c r="D2058" s="45" t="s">
        <v>4276</v>
      </c>
      <c r="E2058" s="36" t="s">
        <v>3194</v>
      </c>
      <c r="F2058" s="36" t="str">
        <f t="shared" si="96"/>
        <v>2006_SD</v>
      </c>
      <c r="G2058" s="45">
        <v>2006</v>
      </c>
      <c r="H2058" s="45">
        <f>_xlfn.XLOOKUP(J2058,Main_OG!$B$1:$B$766,Main_OG!$O$1:$O$766,"")</f>
        <v>0</v>
      </c>
      <c r="I2058" s="45">
        <f>_xlfn.XLOOKUP(F2058,Main_OG!$D$1:$D$766,Main_OG!$J$1:$J$766,"")</f>
        <v>0</v>
      </c>
      <c r="J2058" s="45" t="s">
        <v>847</v>
      </c>
      <c r="K2058" s="45" t="str">
        <f t="shared" si="97"/>
        <v>Otter Tail Power Co_SD</v>
      </c>
      <c r="L2058" s="45" t="str">
        <f t="shared" si="98"/>
        <v>Otter Tail Power Co_SD</v>
      </c>
      <c r="M2058" s="45" t="s">
        <v>3197</v>
      </c>
      <c r="N2058" s="45">
        <v>0</v>
      </c>
      <c r="O2058" s="45">
        <v>2721</v>
      </c>
      <c r="P2058" s="45">
        <v>0</v>
      </c>
      <c r="Q2058" s="45">
        <v>8736</v>
      </c>
      <c r="R2058" s="45">
        <v>0</v>
      </c>
      <c r="S2058" s="45">
        <v>15040</v>
      </c>
      <c r="T2058" s="45">
        <v>0</v>
      </c>
      <c r="U2058" s="45">
        <v>8047</v>
      </c>
      <c r="V2058" s="45">
        <v>0</v>
      </c>
      <c r="W2058" s="45">
        <v>5.8694744400778953</v>
      </c>
      <c r="X2058" s="45">
        <v>0</v>
      </c>
      <c r="Y2058" s="45">
        <v>7.3972275334608044</v>
      </c>
      <c r="Z2058" s="46">
        <v>39961.599999999999</v>
      </c>
      <c r="AA2058" s="46">
        <v>51034.375307298673</v>
      </c>
      <c r="AB2058" s="47">
        <f>_xlfn.XLOOKUP($F2058,Main_OG!$D$1:$D$766,Main_OG!AJ$1:AJ$766,"")</f>
        <v>4127086.04</v>
      </c>
      <c r="AC2058" s="47">
        <f>_xlfn.XLOOKUP($F2058,Main_OG!$D$1:$D$766,Main_OG!AK$1:AK$766,"")</f>
        <v>37556.239999999998</v>
      </c>
      <c r="AD2058" s="47">
        <f>_xlfn.XLOOKUP($F2058,Main_OG!$D$1:$D$766,Main_OG!AL$1:AL$766,"")</f>
        <v>6689598.0199999996</v>
      </c>
      <c r="AE2058" s="47">
        <f>_xlfn.XLOOKUP($F2058,Main_OG!$D$1:$D$766,Main_OG!AM$1:AM$766,"")</f>
        <v>0</v>
      </c>
      <c r="AF2058" s="48">
        <f>_xlfn.XLOOKUP($F2058,Main_OG!$D$1:$D$766,Main_OG!Z$1:Z$766,"")</f>
        <v>0</v>
      </c>
      <c r="AG2058" s="48">
        <f>_xlfn.XLOOKUP($F2058,Main_OG!$D$1:$D$766,Main_OG!AA$1:AA$766,"")</f>
        <v>1.51</v>
      </c>
      <c r="AH2058" s="48">
        <f>_xlfn.XLOOKUP($F2058,Main_OG!$D$1:$D$766,Main_OG!AB$1:AB$766,"")</f>
        <v>15.46</v>
      </c>
      <c r="AI2058" s="48">
        <f>_xlfn.XLOOKUP($F2058,Main_OG!$D$1:$D$766,Main_OG!AC$1:AC$766,"")</f>
        <v>8.65</v>
      </c>
      <c r="AJ2058" s="48">
        <f>_xlfn.XLOOKUP($F2058,Main_OG!$D$1:$D$766,Main_OG!AD$1:AD$766,"")</f>
        <v>0.4704061490499184</v>
      </c>
    </row>
    <row r="2059" spans="2:36" x14ac:dyDescent="0.35">
      <c r="B2059" s="36" t="s">
        <v>3194</v>
      </c>
      <c r="C2059" s="45" t="s">
        <v>318</v>
      </c>
      <c r="D2059" s="45" t="s">
        <v>4276</v>
      </c>
      <c r="E2059" s="36" t="s">
        <v>3194</v>
      </c>
      <c r="F2059" s="36" t="str">
        <f t="shared" si="96"/>
        <v>2007_MN</v>
      </c>
      <c r="G2059" s="45">
        <v>2007</v>
      </c>
      <c r="H2059" s="45">
        <f>_xlfn.XLOOKUP(J2059,Main_OG!$B$1:$B$766,Main_OG!$O$1:$O$766,"")</f>
        <v>0</v>
      </c>
      <c r="I2059" s="45">
        <f>_xlfn.XLOOKUP(F2059,Main_OG!$D$1:$D$766,Main_OG!$J$1:$J$766,"")</f>
        <v>0</v>
      </c>
      <c r="J2059" s="45" t="s">
        <v>318</v>
      </c>
      <c r="K2059" s="45" t="str">
        <f t="shared" si="97"/>
        <v>Otter Tail Power Co_MN</v>
      </c>
      <c r="L2059" s="45" t="str">
        <f t="shared" si="98"/>
        <v>Otter Tail Power Co_MN</v>
      </c>
      <c r="M2059" s="45" t="s">
        <v>3198</v>
      </c>
      <c r="N2059" s="45">
        <v>0</v>
      </c>
      <c r="O2059" s="45">
        <v>11966</v>
      </c>
      <c r="P2059" s="45">
        <v>10</v>
      </c>
      <c r="Q2059" s="45">
        <v>47195</v>
      </c>
      <c r="R2059" s="45">
        <v>0</v>
      </c>
      <c r="S2059" s="45">
        <v>70953</v>
      </c>
      <c r="T2059" s="45">
        <v>26013</v>
      </c>
      <c r="U2059" s="45">
        <v>40714</v>
      </c>
      <c r="V2059" s="45">
        <v>0</v>
      </c>
      <c r="W2059" s="45">
        <v>6.63</v>
      </c>
      <c r="X2059" s="45">
        <v>5.07</v>
      </c>
      <c r="Y2059" s="45">
        <v>7.43</v>
      </c>
      <c r="Z2059" s="46">
        <v>304208</v>
      </c>
      <c r="AA2059" s="46">
        <v>58420.61467547933</v>
      </c>
      <c r="AB2059" s="47">
        <f>_xlfn.XLOOKUP($F2059,Main_OG!$D$1:$D$766,Main_OG!AJ$1:AJ$766,"")</f>
        <v>39330384</v>
      </c>
      <c r="AC2059" s="47">
        <f>_xlfn.XLOOKUP($F2059,Main_OG!$D$1:$D$766,Main_OG!AK$1:AK$766,"")</f>
        <v>1622180</v>
      </c>
      <c r="AD2059" s="47">
        <f>_xlfn.XLOOKUP($F2059,Main_OG!$D$1:$D$766,Main_OG!AL$1:AL$766,"")</f>
        <v>68362874</v>
      </c>
      <c r="AE2059" s="47">
        <f>_xlfn.XLOOKUP($F2059,Main_OG!$D$1:$D$766,Main_OG!AM$1:AM$766,"")</f>
        <v>13103000</v>
      </c>
      <c r="AF2059" s="48">
        <f>_xlfn.XLOOKUP($F2059,Main_OG!$D$1:$D$766,Main_OG!Z$1:Z$766,"")</f>
        <v>2.68</v>
      </c>
      <c r="AG2059" s="48">
        <f>_xlfn.XLOOKUP($F2059,Main_OG!$D$1:$D$766,Main_OG!AA$1:AA$766,"")</f>
        <v>1.5</v>
      </c>
      <c r="AH2059" s="48">
        <f>_xlfn.XLOOKUP($F2059,Main_OG!$D$1:$D$766,Main_OG!AB$1:AB$766,"")</f>
        <v>15.87</v>
      </c>
      <c r="AI2059" s="48">
        <f>_xlfn.XLOOKUP($F2059,Main_OG!$D$1:$D$766,Main_OG!AC$1:AC$766,"")</f>
        <v>7.18</v>
      </c>
      <c r="AJ2059" s="48">
        <f>_xlfn.XLOOKUP($F2059,Main_OG!$D$1:$D$766,Main_OG!AD$1:AD$766,"")</f>
        <v>0.58103021845052572</v>
      </c>
    </row>
    <row r="2060" spans="2:36" x14ac:dyDescent="0.35">
      <c r="B2060" s="36" t="s">
        <v>3194</v>
      </c>
      <c r="C2060" s="45" t="s">
        <v>799</v>
      </c>
      <c r="D2060" s="45" t="s">
        <v>4276</v>
      </c>
      <c r="E2060" s="36" t="s">
        <v>3194</v>
      </c>
      <c r="F2060" s="36" t="str">
        <f t="shared" si="96"/>
        <v>2007_ND</v>
      </c>
      <c r="G2060" s="45">
        <v>2007</v>
      </c>
      <c r="H2060" s="45">
        <f>_xlfn.XLOOKUP(J2060,Main_OG!$B$1:$B$766,Main_OG!$O$1:$O$766,"")</f>
        <v>0</v>
      </c>
      <c r="I2060" s="45">
        <f>_xlfn.XLOOKUP(F2060,Main_OG!$D$1:$D$766,Main_OG!$J$1:$J$766,"")</f>
        <v>0</v>
      </c>
      <c r="J2060" s="45" t="s">
        <v>799</v>
      </c>
      <c r="K2060" s="45" t="str">
        <f t="shared" si="97"/>
        <v>Otter Tail Power Co_ND</v>
      </c>
      <c r="L2060" s="45" t="str">
        <f t="shared" si="98"/>
        <v>Otter Tail Power Co_ND</v>
      </c>
      <c r="M2060" s="45" t="s">
        <v>3199</v>
      </c>
      <c r="N2060" s="45">
        <v>0</v>
      </c>
      <c r="O2060" s="45">
        <v>12651</v>
      </c>
      <c r="P2060" s="45">
        <v>3</v>
      </c>
      <c r="Q2060" s="45">
        <v>44217</v>
      </c>
      <c r="R2060" s="45">
        <v>0</v>
      </c>
      <c r="S2060" s="45">
        <v>66315</v>
      </c>
      <c r="T2060" s="45">
        <v>4926</v>
      </c>
      <c r="U2060" s="45">
        <v>41470</v>
      </c>
      <c r="V2060" s="45">
        <v>0</v>
      </c>
      <c r="W2060" s="45">
        <v>6.92</v>
      </c>
      <c r="X2060" s="45">
        <v>5.97</v>
      </c>
      <c r="Y2060" s="45">
        <v>7.45</v>
      </c>
      <c r="Z2060" s="46">
        <v>32529</v>
      </c>
      <c r="AA2060" s="46">
        <v>49828.283973272963</v>
      </c>
      <c r="AB2060" s="47">
        <f>_xlfn.XLOOKUP($F2060,Main_OG!$D$1:$D$766,Main_OG!AJ$1:AJ$766,"")</f>
        <v>49462088</v>
      </c>
      <c r="AC2060" s="47">
        <f>_xlfn.XLOOKUP($F2060,Main_OG!$D$1:$D$766,Main_OG!AK$1:AK$766,"")</f>
        <v>198582</v>
      </c>
      <c r="AD2060" s="47">
        <f>_xlfn.XLOOKUP($F2060,Main_OG!$D$1:$D$766,Main_OG!AL$1:AL$766,"")</f>
        <v>153412</v>
      </c>
      <c r="AE2060" s="47">
        <f>_xlfn.XLOOKUP($F2060,Main_OG!$D$1:$D$766,Main_OG!AM$1:AM$766,"")</f>
        <v>0</v>
      </c>
      <c r="AF2060" s="48">
        <f>_xlfn.XLOOKUP($F2060,Main_OG!$D$1:$D$766,Main_OG!Z$1:Z$766,"")</f>
        <v>1.31</v>
      </c>
      <c r="AG2060" s="48">
        <f>_xlfn.XLOOKUP($F2060,Main_OG!$D$1:$D$766,Main_OG!AA$1:AA$766,"")</f>
        <v>0.98</v>
      </c>
      <c r="AH2060" s="48">
        <f>_xlfn.XLOOKUP($F2060,Main_OG!$D$1:$D$766,Main_OG!AB$1:AB$766,"")</f>
        <v>15.097711394063451</v>
      </c>
      <c r="AI2060" s="48">
        <f>_xlfn.XLOOKUP($F2060,Main_OG!$D$1:$D$766,Main_OG!AC$1:AC$766,"")</f>
        <v>7.3815467393807772</v>
      </c>
      <c r="AJ2060" s="48">
        <f>_xlfn.XLOOKUP($F2060,Main_OG!$D$1:$D$766,Main_OG!AD$1:AD$766,"")</f>
        <v>0.58103021845052572</v>
      </c>
    </row>
    <row r="2061" spans="2:36" x14ac:dyDescent="0.35">
      <c r="B2061" s="36" t="s">
        <v>3194</v>
      </c>
      <c r="C2061" s="45" t="s">
        <v>847</v>
      </c>
      <c r="D2061" s="45" t="s">
        <v>4276</v>
      </c>
      <c r="E2061" s="36" t="s">
        <v>3194</v>
      </c>
      <c r="F2061" s="36" t="str">
        <f t="shared" si="96"/>
        <v>2007_SD</v>
      </c>
      <c r="G2061" s="45">
        <v>2007</v>
      </c>
      <c r="H2061" s="45">
        <f>_xlfn.XLOOKUP(J2061,Main_OG!$B$1:$B$766,Main_OG!$O$1:$O$766,"")</f>
        <v>0</v>
      </c>
      <c r="I2061" s="45">
        <f>_xlfn.XLOOKUP(F2061,Main_OG!$D$1:$D$766,Main_OG!$J$1:$J$766,"")</f>
        <v>0</v>
      </c>
      <c r="J2061" s="45" t="s">
        <v>847</v>
      </c>
      <c r="K2061" s="45" t="str">
        <f t="shared" si="97"/>
        <v>Otter Tail Power Co_SD</v>
      </c>
      <c r="L2061" s="45" t="str">
        <f t="shared" si="98"/>
        <v>Otter Tail Power Co_SD</v>
      </c>
      <c r="M2061" s="45" t="s">
        <v>3200</v>
      </c>
      <c r="N2061" s="45">
        <v>0</v>
      </c>
      <c r="O2061" s="45">
        <v>2725</v>
      </c>
      <c r="P2061" s="45">
        <v>1</v>
      </c>
      <c r="Q2061" s="45">
        <v>8765</v>
      </c>
      <c r="R2061" s="45">
        <v>0</v>
      </c>
      <c r="S2061" s="45">
        <v>16439</v>
      </c>
      <c r="T2061" s="45">
        <v>1292</v>
      </c>
      <c r="U2061" s="45">
        <v>8772</v>
      </c>
      <c r="V2061" s="45">
        <v>0</v>
      </c>
      <c r="W2061" s="45">
        <v>6.45</v>
      </c>
      <c r="X2061" s="45">
        <v>4.74</v>
      </c>
      <c r="Y2061" s="45">
        <v>7.74</v>
      </c>
      <c r="Z2061" s="46">
        <v>41646.199999999997</v>
      </c>
      <c r="AA2061" s="46">
        <v>52608.628096960296</v>
      </c>
      <c r="AB2061" s="47">
        <f>_xlfn.XLOOKUP($F2061,Main_OG!$D$1:$D$766,Main_OG!AJ$1:AJ$766,"")</f>
        <v>3381304</v>
      </c>
      <c r="AC2061" s="47">
        <f>_xlfn.XLOOKUP($F2061,Main_OG!$D$1:$D$766,Main_OG!AK$1:AK$766,"")</f>
        <v>279426</v>
      </c>
      <c r="AD2061" s="47">
        <f>_xlfn.XLOOKUP($F2061,Main_OG!$D$1:$D$766,Main_OG!AL$1:AL$766,"")</f>
        <v>8470194</v>
      </c>
      <c r="AE2061" s="47">
        <f>_xlfn.XLOOKUP($F2061,Main_OG!$D$1:$D$766,Main_OG!AM$1:AM$766,"")</f>
        <v>0</v>
      </c>
      <c r="AF2061" s="48">
        <f>_xlfn.XLOOKUP($F2061,Main_OG!$D$1:$D$766,Main_OG!Z$1:Z$766,"")</f>
        <v>0</v>
      </c>
      <c r="AG2061" s="48">
        <f>_xlfn.XLOOKUP($F2061,Main_OG!$D$1:$D$766,Main_OG!AA$1:AA$766,"")</f>
        <v>1.56</v>
      </c>
      <c r="AH2061" s="48">
        <f>_xlfn.XLOOKUP($F2061,Main_OG!$D$1:$D$766,Main_OG!AB$1:AB$766,"")</f>
        <v>17.010000000000002</v>
      </c>
      <c r="AI2061" s="48">
        <f>_xlfn.XLOOKUP($F2061,Main_OG!$D$1:$D$766,Main_OG!AC$1:AC$766,"")</f>
        <v>7.63</v>
      </c>
      <c r="AJ2061" s="48">
        <f>_xlfn.XLOOKUP($F2061,Main_OG!$D$1:$D$766,Main_OG!AD$1:AD$766,"")</f>
        <v>0.58103021845052572</v>
      </c>
    </row>
    <row r="2062" spans="2:36" x14ac:dyDescent="0.35">
      <c r="B2062" s="36" t="s">
        <v>3194</v>
      </c>
      <c r="C2062" s="45" t="s">
        <v>318</v>
      </c>
      <c r="D2062" s="45" t="s">
        <v>4276</v>
      </c>
      <c r="E2062" s="36" t="s">
        <v>3194</v>
      </c>
      <c r="F2062" s="36" t="str">
        <f t="shared" si="96"/>
        <v>2008_MN</v>
      </c>
      <c r="G2062" s="45">
        <v>2008</v>
      </c>
      <c r="H2062" s="45">
        <f>_xlfn.XLOOKUP(J2062,Main_OG!$B$1:$B$766,Main_OG!$O$1:$O$766,"")</f>
        <v>0</v>
      </c>
      <c r="I2062" s="45">
        <f>_xlfn.XLOOKUP(F2062,Main_OG!$D$1:$D$766,Main_OG!$J$1:$J$766,"")</f>
        <v>0</v>
      </c>
      <c r="J2062" s="45" t="s">
        <v>318</v>
      </c>
      <c r="K2062" s="45" t="str">
        <f t="shared" si="97"/>
        <v>Otter Tail Power Co_MN</v>
      </c>
      <c r="L2062" s="45" t="str">
        <f t="shared" si="98"/>
        <v>Otter Tail Power Co_MN</v>
      </c>
      <c r="M2062" s="45" t="s">
        <v>3201</v>
      </c>
      <c r="N2062" s="45">
        <v>0</v>
      </c>
      <c r="O2062" s="45">
        <v>12031</v>
      </c>
      <c r="P2062" s="45">
        <v>11</v>
      </c>
      <c r="Q2062" s="45">
        <v>47321</v>
      </c>
      <c r="R2062" s="45">
        <v>0</v>
      </c>
      <c r="S2062" s="45">
        <v>1080567</v>
      </c>
      <c r="T2062" s="45">
        <v>545794</v>
      </c>
      <c r="U2062" s="45">
        <v>565624</v>
      </c>
      <c r="V2062" s="45">
        <v>0</v>
      </c>
      <c r="W2062" s="45">
        <v>6.98</v>
      </c>
      <c r="X2062" s="45">
        <v>5.12</v>
      </c>
      <c r="Y2062" s="45">
        <v>7.98</v>
      </c>
      <c r="Z2062" s="46">
        <v>309290.40000000002</v>
      </c>
      <c r="AA2062" s="46">
        <v>58945.938435888726</v>
      </c>
      <c r="AB2062" s="47">
        <f>_xlfn.XLOOKUP($F2062,Main_OG!$D$1:$D$766,Main_OG!AJ$1:AJ$766,"")</f>
        <v>38498824</v>
      </c>
      <c r="AC2062" s="47">
        <f>_xlfn.XLOOKUP($F2062,Main_OG!$D$1:$D$766,Main_OG!AK$1:AK$766,"")</f>
        <v>936312</v>
      </c>
      <c r="AD2062" s="47">
        <f>_xlfn.XLOOKUP($F2062,Main_OG!$D$1:$D$766,Main_OG!AL$1:AL$766,"")</f>
        <v>49682300</v>
      </c>
      <c r="AE2062" s="47">
        <f>_xlfn.XLOOKUP($F2062,Main_OG!$D$1:$D$766,Main_OG!AM$1:AM$766,"")</f>
        <v>12996838</v>
      </c>
      <c r="AF2062" s="48">
        <f>_xlfn.XLOOKUP($F2062,Main_OG!$D$1:$D$766,Main_OG!Z$1:Z$766,"")</f>
        <v>2.65</v>
      </c>
      <c r="AG2062" s="48">
        <f>_xlfn.XLOOKUP($F2062,Main_OG!$D$1:$D$766,Main_OG!AA$1:AA$766,"")</f>
        <v>1.66</v>
      </c>
      <c r="AH2062" s="48">
        <f>_xlfn.XLOOKUP($F2062,Main_OG!$D$1:$D$766,Main_OG!AB$1:AB$766,"")</f>
        <v>21.55</v>
      </c>
      <c r="AI2062" s="48">
        <f>_xlfn.XLOOKUP($F2062,Main_OG!$D$1:$D$766,Main_OG!AC$1:AC$766,"")</f>
        <v>9.11</v>
      </c>
      <c r="AJ2062" s="48">
        <f>_xlfn.XLOOKUP($F2062,Main_OG!$D$1:$D$766,Main_OG!AD$1:AD$766,"")</f>
        <v>0.48</v>
      </c>
    </row>
    <row r="2063" spans="2:36" x14ac:dyDescent="0.35">
      <c r="B2063" s="36" t="s">
        <v>3194</v>
      </c>
      <c r="C2063" s="45" t="s">
        <v>799</v>
      </c>
      <c r="D2063" s="45" t="s">
        <v>4276</v>
      </c>
      <c r="E2063" s="36" t="s">
        <v>3194</v>
      </c>
      <c r="F2063" s="36" t="str">
        <f t="shared" si="96"/>
        <v>2008_ND</v>
      </c>
      <c r="G2063" s="45">
        <v>2008</v>
      </c>
      <c r="H2063" s="45">
        <f>_xlfn.XLOOKUP(J2063,Main_OG!$B$1:$B$766,Main_OG!$O$1:$O$766,"")</f>
        <v>0</v>
      </c>
      <c r="I2063" s="45">
        <f>_xlfn.XLOOKUP(F2063,Main_OG!$D$1:$D$766,Main_OG!$J$1:$J$766,"")</f>
        <v>0</v>
      </c>
      <c r="J2063" s="45" t="s">
        <v>799</v>
      </c>
      <c r="K2063" s="45" t="str">
        <f t="shared" si="97"/>
        <v>Otter Tail Power Co_ND</v>
      </c>
      <c r="L2063" s="45" t="str">
        <f t="shared" si="98"/>
        <v>Otter Tail Power Co_ND</v>
      </c>
      <c r="M2063" s="45" t="s">
        <v>3202</v>
      </c>
      <c r="N2063" s="45">
        <v>0</v>
      </c>
      <c r="O2063" s="45">
        <v>12704</v>
      </c>
      <c r="P2063" s="45">
        <v>3</v>
      </c>
      <c r="Q2063" s="45">
        <v>44199</v>
      </c>
      <c r="R2063" s="45">
        <v>0</v>
      </c>
      <c r="S2063" s="45">
        <v>964373</v>
      </c>
      <c r="T2063" s="45">
        <v>82062</v>
      </c>
      <c r="U2063" s="45">
        <v>572647</v>
      </c>
      <c r="V2063" s="45">
        <v>0</v>
      </c>
      <c r="W2063" s="45">
        <v>6.99</v>
      </c>
      <c r="X2063" s="45">
        <v>5.89</v>
      </c>
      <c r="Y2063" s="45">
        <v>7.62</v>
      </c>
      <c r="Z2063" s="46">
        <v>35030.400000000001</v>
      </c>
      <c r="AA2063" s="46">
        <v>53272.584321949485</v>
      </c>
      <c r="AB2063" s="47">
        <f>_xlfn.XLOOKUP($F2063,Main_OG!$D$1:$D$766,Main_OG!AJ$1:AJ$766,"")</f>
        <v>49965020</v>
      </c>
      <c r="AC2063" s="47">
        <f>_xlfn.XLOOKUP($F2063,Main_OG!$D$1:$D$766,Main_OG!AK$1:AK$766,"")</f>
        <v>178602</v>
      </c>
      <c r="AD2063" s="47">
        <f>_xlfn.XLOOKUP($F2063,Main_OG!$D$1:$D$766,Main_OG!AL$1:AL$766,"")</f>
        <v>1212</v>
      </c>
      <c r="AE2063" s="47">
        <f>_xlfn.XLOOKUP($F2063,Main_OG!$D$1:$D$766,Main_OG!AM$1:AM$766,"")</f>
        <v>0</v>
      </c>
      <c r="AF2063" s="48">
        <f>_xlfn.XLOOKUP($F2063,Main_OG!$D$1:$D$766,Main_OG!Z$1:Z$766,"")</f>
        <v>1.36</v>
      </c>
      <c r="AG2063" s="48">
        <f>_xlfn.XLOOKUP($F2063,Main_OG!$D$1:$D$766,Main_OG!AA$1:AA$766,"")</f>
        <v>1.08</v>
      </c>
      <c r="AH2063" s="48">
        <f>_xlfn.XLOOKUP($F2063,Main_OG!$D$1:$D$766,Main_OG!AB$1:AB$766,"")</f>
        <v>19.619187803472759</v>
      </c>
      <c r="AI2063" s="48">
        <f>_xlfn.XLOOKUP($F2063,Main_OG!$D$1:$D$766,Main_OG!AC$1:AC$766,"")</f>
        <v>9.1182546074696553</v>
      </c>
      <c r="AJ2063" s="48">
        <f>_xlfn.XLOOKUP($F2063,Main_OG!$D$1:$D$766,Main_OG!AD$1:AD$766,"")</f>
        <v>0.68330088246943577</v>
      </c>
    </row>
    <row r="2064" spans="2:36" x14ac:dyDescent="0.35">
      <c r="B2064" s="36" t="s">
        <v>3194</v>
      </c>
      <c r="C2064" s="45" t="s">
        <v>847</v>
      </c>
      <c r="D2064" s="45" t="s">
        <v>4276</v>
      </c>
      <c r="E2064" s="36" t="s">
        <v>3194</v>
      </c>
      <c r="F2064" s="36" t="str">
        <f t="shared" si="96"/>
        <v>2008_SD</v>
      </c>
      <c r="G2064" s="45">
        <v>2008</v>
      </c>
      <c r="H2064" s="45">
        <f>_xlfn.XLOOKUP(J2064,Main_OG!$B$1:$B$766,Main_OG!$O$1:$O$766,"")</f>
        <v>0</v>
      </c>
      <c r="I2064" s="45">
        <f>_xlfn.XLOOKUP(F2064,Main_OG!$D$1:$D$766,Main_OG!$J$1:$J$766,"")</f>
        <v>0</v>
      </c>
      <c r="J2064" s="45" t="s">
        <v>847</v>
      </c>
      <c r="K2064" s="45" t="str">
        <f t="shared" si="97"/>
        <v>Otter Tail Power Co_SD</v>
      </c>
      <c r="L2064" s="45" t="str">
        <f t="shared" si="98"/>
        <v>Otter Tail Power Co_SD</v>
      </c>
      <c r="M2064" s="45" t="s">
        <v>3203</v>
      </c>
      <c r="N2064" s="45">
        <v>0</v>
      </c>
      <c r="O2064" s="45">
        <v>2758</v>
      </c>
      <c r="P2064" s="45">
        <v>1</v>
      </c>
      <c r="Q2064" s="45">
        <v>8788</v>
      </c>
      <c r="R2064" s="45">
        <v>0</v>
      </c>
      <c r="S2064" s="45">
        <v>274766</v>
      </c>
      <c r="T2064" s="45">
        <v>36704</v>
      </c>
      <c r="U2064" s="45">
        <v>119370</v>
      </c>
      <c r="V2064" s="45">
        <v>0</v>
      </c>
      <c r="W2064" s="45">
        <v>5.99</v>
      </c>
      <c r="X2064" s="45">
        <v>4.8899999999999997</v>
      </c>
      <c r="Y2064" s="45">
        <v>7.37</v>
      </c>
      <c r="Z2064" s="46">
        <v>43278.5</v>
      </c>
      <c r="AA2064" s="46">
        <v>54157.427382984366</v>
      </c>
      <c r="AB2064" s="47">
        <f>_xlfn.XLOOKUP($F2064,Main_OG!$D$1:$D$766,Main_OG!AJ$1:AJ$766,"")</f>
        <v>4718714</v>
      </c>
      <c r="AC2064" s="47">
        <f>_xlfn.XLOOKUP($F2064,Main_OG!$D$1:$D$766,Main_OG!AK$1:AK$766,"")</f>
        <v>100410</v>
      </c>
      <c r="AD2064" s="47">
        <f>_xlfn.XLOOKUP($F2064,Main_OG!$D$1:$D$766,Main_OG!AL$1:AL$766,"")</f>
        <v>5264224</v>
      </c>
      <c r="AE2064" s="47">
        <f>_xlfn.XLOOKUP($F2064,Main_OG!$D$1:$D$766,Main_OG!AM$1:AM$766,"")</f>
        <v>0</v>
      </c>
      <c r="AF2064" s="48">
        <f>_xlfn.XLOOKUP($F2064,Main_OG!$D$1:$D$766,Main_OG!Z$1:Z$766,"")</f>
        <v>0</v>
      </c>
      <c r="AG2064" s="48">
        <f>_xlfn.XLOOKUP($F2064,Main_OG!$D$1:$D$766,Main_OG!AA$1:AA$766,"")</f>
        <v>1.74</v>
      </c>
      <c r="AH2064" s="48">
        <f>_xlfn.XLOOKUP($F2064,Main_OG!$D$1:$D$766,Main_OG!AB$1:AB$766,"")</f>
        <v>19.79</v>
      </c>
      <c r="AI2064" s="48">
        <f>_xlfn.XLOOKUP($F2064,Main_OG!$D$1:$D$766,Main_OG!AC$1:AC$766,"")</f>
        <v>7.28</v>
      </c>
      <c r="AJ2064" s="48">
        <f>_xlfn.XLOOKUP($F2064,Main_OG!$D$1:$D$766,Main_OG!AD$1:AD$766,"")</f>
        <v>0.68330088246943577</v>
      </c>
    </row>
    <row r="2065" spans="2:36" x14ac:dyDescent="0.35">
      <c r="B2065" s="36" t="s">
        <v>3194</v>
      </c>
      <c r="C2065" s="45" t="s">
        <v>318</v>
      </c>
      <c r="D2065" s="45" t="s">
        <v>4276</v>
      </c>
      <c r="E2065" s="36" t="s">
        <v>3194</v>
      </c>
      <c r="F2065" s="36" t="str">
        <f t="shared" si="96"/>
        <v>2009_MN</v>
      </c>
      <c r="G2065" s="45">
        <v>2009</v>
      </c>
      <c r="H2065" s="45">
        <f>_xlfn.XLOOKUP(J2065,Main_OG!$B$1:$B$766,Main_OG!$O$1:$O$766,"")</f>
        <v>0</v>
      </c>
      <c r="I2065" s="45">
        <f>_xlfn.XLOOKUP(F2065,Main_OG!$D$1:$D$766,Main_OG!$J$1:$J$766,"")</f>
        <v>0</v>
      </c>
      <c r="J2065" s="45" t="s">
        <v>318</v>
      </c>
      <c r="K2065" s="45" t="str">
        <f t="shared" si="97"/>
        <v>Otter Tail Power Co_MN</v>
      </c>
      <c r="L2065" s="45" t="str">
        <f t="shared" si="98"/>
        <v>Otter Tail Power Co_MN</v>
      </c>
      <c r="M2065" s="45" t="s">
        <v>3204</v>
      </c>
      <c r="N2065" s="45">
        <v>0</v>
      </c>
      <c r="O2065" s="45">
        <v>12046</v>
      </c>
      <c r="P2065" s="45">
        <v>11</v>
      </c>
      <c r="Q2065" s="45">
        <v>47364</v>
      </c>
      <c r="R2065" s="45">
        <v>0</v>
      </c>
      <c r="S2065" s="45">
        <v>1026829</v>
      </c>
      <c r="T2065" s="45">
        <v>524634</v>
      </c>
      <c r="U2065" s="45">
        <v>575748</v>
      </c>
      <c r="V2065" s="45">
        <v>0</v>
      </c>
      <c r="W2065" s="45">
        <v>6.63</v>
      </c>
      <c r="X2065" s="45">
        <v>4.96</v>
      </c>
      <c r="Y2065" s="45">
        <v>7.82</v>
      </c>
      <c r="Z2065" s="46">
        <v>296875.2</v>
      </c>
      <c r="AA2065" s="46">
        <v>56213.555888686722</v>
      </c>
      <c r="AB2065" s="47">
        <f>_xlfn.XLOOKUP($F2065,Main_OG!$D$1:$D$766,Main_OG!AJ$1:AJ$766,"")</f>
        <v>35428086</v>
      </c>
      <c r="AC2065" s="47">
        <f>_xlfn.XLOOKUP($F2065,Main_OG!$D$1:$D$766,Main_OG!AK$1:AK$766,"")</f>
        <v>267390</v>
      </c>
      <c r="AD2065" s="47">
        <f>_xlfn.XLOOKUP($F2065,Main_OG!$D$1:$D$766,Main_OG!AL$1:AL$766,"")</f>
        <v>47953964</v>
      </c>
      <c r="AE2065" s="47">
        <f>_xlfn.XLOOKUP($F2065,Main_OG!$D$1:$D$766,Main_OG!AM$1:AM$766,"")</f>
        <v>12393425</v>
      </c>
      <c r="AF2065" s="48">
        <f>_xlfn.XLOOKUP($F2065,Main_OG!$D$1:$D$766,Main_OG!Z$1:Z$766,"")</f>
        <v>2.21</v>
      </c>
      <c r="AG2065" s="48">
        <f>_xlfn.XLOOKUP($F2065,Main_OG!$D$1:$D$766,Main_OG!AA$1:AA$766,"")</f>
        <v>1.64</v>
      </c>
      <c r="AH2065" s="48">
        <f>_xlfn.XLOOKUP($F2065,Main_OG!$D$1:$D$766,Main_OG!AB$1:AB$766,"")</f>
        <v>13.54</v>
      </c>
      <c r="AI2065" s="48">
        <f>_xlfn.XLOOKUP($F2065,Main_OG!$D$1:$D$766,Main_OG!AC$1:AC$766,"")</f>
        <v>6.49</v>
      </c>
      <c r="AJ2065" s="48">
        <f>_xlfn.XLOOKUP($F2065,Main_OG!$D$1:$D$766,Main_OG!AD$1:AD$766,"")</f>
        <v>0.71</v>
      </c>
    </row>
    <row r="2066" spans="2:36" x14ac:dyDescent="0.35">
      <c r="B2066" s="36" t="s">
        <v>3194</v>
      </c>
      <c r="C2066" s="45" t="s">
        <v>799</v>
      </c>
      <c r="D2066" s="45" t="s">
        <v>4276</v>
      </c>
      <c r="E2066" s="36" t="s">
        <v>3194</v>
      </c>
      <c r="F2066" s="36" t="str">
        <f t="shared" si="96"/>
        <v>2009_ND</v>
      </c>
      <c r="G2066" s="45">
        <v>2009</v>
      </c>
      <c r="H2066" s="45">
        <f>_xlfn.XLOOKUP(J2066,Main_OG!$B$1:$B$766,Main_OG!$O$1:$O$766,"")</f>
        <v>0</v>
      </c>
      <c r="I2066" s="45">
        <f>_xlfn.XLOOKUP(F2066,Main_OG!$D$1:$D$766,Main_OG!$J$1:$J$766,"")</f>
        <v>0</v>
      </c>
      <c r="J2066" s="45" t="s">
        <v>799</v>
      </c>
      <c r="K2066" s="45" t="str">
        <f t="shared" si="97"/>
        <v>Otter Tail Power Co_ND</v>
      </c>
      <c r="L2066" s="45" t="str">
        <f t="shared" si="98"/>
        <v>Otter Tail Power Co_ND</v>
      </c>
      <c r="M2066" s="45" t="s">
        <v>3205</v>
      </c>
      <c r="N2066" s="45">
        <v>0</v>
      </c>
      <c r="O2066" s="45">
        <v>12610</v>
      </c>
      <c r="P2066" s="45">
        <v>2</v>
      </c>
      <c r="Q2066" s="45">
        <v>44206</v>
      </c>
      <c r="R2066" s="45">
        <v>0</v>
      </c>
      <c r="S2066" s="45">
        <v>1037056</v>
      </c>
      <c r="T2066" s="45">
        <v>69161</v>
      </c>
      <c r="U2066" s="45">
        <v>599775</v>
      </c>
      <c r="V2066" s="45">
        <v>0</v>
      </c>
      <c r="W2066" s="45">
        <v>6.73</v>
      </c>
      <c r="X2066" s="45">
        <v>5.64</v>
      </c>
      <c r="Y2066" s="45">
        <v>7.34</v>
      </c>
      <c r="Z2066" s="46">
        <v>35971.300000000003</v>
      </c>
      <c r="AA2066" s="46">
        <v>54094.783508379347</v>
      </c>
      <c r="AB2066" s="47">
        <f>_xlfn.XLOOKUP($F2066,Main_OG!$D$1:$D$766,Main_OG!AJ$1:AJ$766,"")</f>
        <v>49382118</v>
      </c>
      <c r="AC2066" s="47">
        <f>_xlfn.XLOOKUP($F2066,Main_OG!$D$1:$D$766,Main_OG!AK$1:AK$766,"")</f>
        <v>166404</v>
      </c>
      <c r="AD2066" s="47">
        <f>_xlfn.XLOOKUP($F2066,Main_OG!$D$1:$D$766,Main_OG!AL$1:AL$766,"")</f>
        <v>149378</v>
      </c>
      <c r="AE2066" s="47">
        <f>_xlfn.XLOOKUP($F2066,Main_OG!$D$1:$D$766,Main_OG!AM$1:AM$766,"")</f>
        <v>0</v>
      </c>
      <c r="AF2066" s="48">
        <f>_xlfn.XLOOKUP($F2066,Main_OG!$D$1:$D$766,Main_OG!Z$1:Z$766,"")</f>
        <v>1.31</v>
      </c>
      <c r="AG2066" s="48">
        <f>_xlfn.XLOOKUP($F2066,Main_OG!$D$1:$D$766,Main_OG!AA$1:AA$766,"")</f>
        <v>1.1399999999999999</v>
      </c>
      <c r="AH2066" s="48">
        <f>_xlfn.XLOOKUP($F2066,Main_OG!$D$1:$D$766,Main_OG!AB$1:AB$766,"")</f>
        <v>14.15708861161818</v>
      </c>
      <c r="AI2066" s="48">
        <f>_xlfn.XLOOKUP($F2066,Main_OG!$D$1:$D$766,Main_OG!AC$1:AC$766,"")</f>
        <v>4.5973007921271787</v>
      </c>
      <c r="AJ2066" s="48">
        <f>_xlfn.XLOOKUP($F2066,Main_OG!$D$1:$D$766,Main_OG!AD$1:AD$766,"")</f>
        <v>0.68314474405108627</v>
      </c>
    </row>
    <row r="2067" spans="2:36" x14ac:dyDescent="0.35">
      <c r="B2067" s="36" t="s">
        <v>3194</v>
      </c>
      <c r="C2067" s="45" t="s">
        <v>847</v>
      </c>
      <c r="D2067" s="45" t="s">
        <v>4276</v>
      </c>
      <c r="E2067" s="36" t="s">
        <v>3194</v>
      </c>
      <c r="F2067" s="36" t="str">
        <f t="shared" si="96"/>
        <v>2009_SD</v>
      </c>
      <c r="G2067" s="45">
        <v>2009</v>
      </c>
      <c r="H2067" s="45">
        <f>_xlfn.XLOOKUP(J2067,Main_OG!$B$1:$B$766,Main_OG!$O$1:$O$766,"")</f>
        <v>0</v>
      </c>
      <c r="I2067" s="45">
        <f>_xlfn.XLOOKUP(F2067,Main_OG!$D$1:$D$766,Main_OG!$J$1:$J$766,"")</f>
        <v>0</v>
      </c>
      <c r="J2067" s="45" t="s">
        <v>847</v>
      </c>
      <c r="K2067" s="45" t="str">
        <f t="shared" si="97"/>
        <v>Otter Tail Power Co_SD</v>
      </c>
      <c r="L2067" s="45" t="str">
        <f t="shared" si="98"/>
        <v>Otter Tail Power Co_SD</v>
      </c>
      <c r="M2067" s="45" t="s">
        <v>3206</v>
      </c>
      <c r="N2067" s="45">
        <v>0</v>
      </c>
      <c r="O2067" s="45">
        <v>2764</v>
      </c>
      <c r="P2067" s="45">
        <v>1</v>
      </c>
      <c r="Q2067" s="45">
        <v>8788</v>
      </c>
      <c r="R2067" s="45">
        <v>0</v>
      </c>
      <c r="S2067" s="45">
        <v>262068</v>
      </c>
      <c r="T2067" s="45">
        <v>27850</v>
      </c>
      <c r="U2067" s="45">
        <v>121256</v>
      </c>
      <c r="V2067" s="45">
        <v>0</v>
      </c>
      <c r="W2067" s="45">
        <v>6.12</v>
      </c>
      <c r="X2067" s="45">
        <v>5.28</v>
      </c>
      <c r="Y2067" s="45">
        <v>7.49</v>
      </c>
      <c r="Z2067" s="46">
        <v>44255.8</v>
      </c>
      <c r="AA2067" s="46">
        <v>54835.348242463144</v>
      </c>
      <c r="AB2067" s="47">
        <f>_xlfn.XLOOKUP($F2067,Main_OG!$D$1:$D$766,Main_OG!AJ$1:AJ$766,"")</f>
        <v>4213274</v>
      </c>
      <c r="AC2067" s="47">
        <f>_xlfn.XLOOKUP($F2067,Main_OG!$D$1:$D$766,Main_OG!AK$1:AK$766,"")</f>
        <v>47426</v>
      </c>
      <c r="AD2067" s="47">
        <f>_xlfn.XLOOKUP($F2067,Main_OG!$D$1:$D$766,Main_OG!AL$1:AL$766,"")</f>
        <v>1835434</v>
      </c>
      <c r="AE2067" s="47">
        <f>_xlfn.XLOOKUP($F2067,Main_OG!$D$1:$D$766,Main_OG!AM$1:AM$766,"")</f>
        <v>0</v>
      </c>
      <c r="AF2067" s="48">
        <f>_xlfn.XLOOKUP($F2067,Main_OG!$D$1:$D$766,Main_OG!Z$1:Z$766,"")</f>
        <v>0</v>
      </c>
      <c r="AG2067" s="48">
        <f>_xlfn.XLOOKUP($F2067,Main_OG!$D$1:$D$766,Main_OG!AA$1:AA$766,"")</f>
        <v>1.76</v>
      </c>
      <c r="AH2067" s="48">
        <f>_xlfn.XLOOKUP($F2067,Main_OG!$D$1:$D$766,Main_OG!AB$1:AB$766,"")</f>
        <v>12.45</v>
      </c>
      <c r="AI2067" s="48">
        <f>_xlfn.XLOOKUP($F2067,Main_OG!$D$1:$D$766,Main_OG!AC$1:AC$766,"")</f>
        <v>5.18</v>
      </c>
      <c r="AJ2067" s="48">
        <f>_xlfn.XLOOKUP($F2067,Main_OG!$D$1:$D$766,Main_OG!AD$1:AD$766,"")</f>
        <v>0.68314474405108627</v>
      </c>
    </row>
    <row r="2068" spans="2:36" x14ac:dyDescent="0.35">
      <c r="B2068" s="36" t="s">
        <v>3194</v>
      </c>
      <c r="C2068" s="45" t="s">
        <v>318</v>
      </c>
      <c r="D2068" s="45" t="s">
        <v>4276</v>
      </c>
      <c r="E2068" s="36" t="s">
        <v>3194</v>
      </c>
      <c r="F2068" s="36" t="str">
        <f t="shared" si="96"/>
        <v>2010_MN</v>
      </c>
      <c r="G2068" s="45">
        <v>2010</v>
      </c>
      <c r="H2068" s="45">
        <f>_xlfn.XLOOKUP(J2068,Main_OG!$B$1:$B$766,Main_OG!$O$1:$O$766,"")</f>
        <v>0</v>
      </c>
      <c r="I2068" s="45">
        <f>_xlfn.XLOOKUP(F2068,Main_OG!$D$1:$D$766,Main_OG!$J$1:$J$766,"")</f>
        <v>0</v>
      </c>
      <c r="J2068" s="45" t="s">
        <v>318</v>
      </c>
      <c r="K2068" s="45" t="str">
        <f t="shared" si="97"/>
        <v>Otter Tail Power Co_MN</v>
      </c>
      <c r="L2068" s="45" t="str">
        <f t="shared" si="98"/>
        <v>Otter Tail Power Co_MN</v>
      </c>
      <c r="M2068" s="45" t="s">
        <v>3207</v>
      </c>
      <c r="N2068" s="45">
        <v>0</v>
      </c>
      <c r="O2068" s="45">
        <v>11977</v>
      </c>
      <c r="P2068" s="45">
        <v>11</v>
      </c>
      <c r="Q2068" s="45">
        <v>47437</v>
      </c>
      <c r="R2068" s="45">
        <v>0</v>
      </c>
      <c r="S2068" s="45">
        <v>1020138</v>
      </c>
      <c r="T2068" s="45">
        <v>498684</v>
      </c>
      <c r="U2068" s="45">
        <v>566573</v>
      </c>
      <c r="V2068" s="45">
        <v>0</v>
      </c>
      <c r="W2068" s="45">
        <v>7.14</v>
      </c>
      <c r="X2068" s="45">
        <v>5.53</v>
      </c>
      <c r="Y2068" s="45">
        <v>8.25</v>
      </c>
      <c r="Z2068" s="46">
        <v>308091.90000000002</v>
      </c>
      <c r="AA2068" s="46">
        <v>58010.869651176232</v>
      </c>
      <c r="AB2068" s="47">
        <f>_xlfn.XLOOKUP($F2068,Main_OG!$D$1:$D$766,Main_OG!AJ$1:AJ$766,"")</f>
        <v>34170398</v>
      </c>
      <c r="AC2068" s="47">
        <f>_xlfn.XLOOKUP($F2068,Main_OG!$D$1:$D$766,Main_OG!AK$1:AK$766,"")</f>
        <v>136658</v>
      </c>
      <c r="AD2068" s="47">
        <f>_xlfn.XLOOKUP($F2068,Main_OG!$D$1:$D$766,Main_OG!AL$1:AL$766,"")</f>
        <v>72931362</v>
      </c>
      <c r="AE2068" s="47">
        <f>_xlfn.XLOOKUP($F2068,Main_OG!$D$1:$D$766,Main_OG!AM$1:AM$766,"")</f>
        <v>13478046</v>
      </c>
      <c r="AF2068" s="48">
        <f>_xlfn.XLOOKUP($F2068,Main_OG!$D$1:$D$766,Main_OG!Z$1:Z$766,"")</f>
        <v>2.42</v>
      </c>
      <c r="AG2068" s="48">
        <f>_xlfn.XLOOKUP($F2068,Main_OG!$D$1:$D$766,Main_OG!AA$1:AA$766,"")</f>
        <v>1.75</v>
      </c>
      <c r="AH2068" s="48">
        <f>_xlfn.XLOOKUP($F2068,Main_OG!$D$1:$D$766,Main_OG!AB$1:AB$766,"")</f>
        <v>16.91</v>
      </c>
      <c r="AI2068" s="48">
        <f>_xlfn.XLOOKUP($F2068,Main_OG!$D$1:$D$766,Main_OG!AC$1:AC$766,"")</f>
        <v>5.96</v>
      </c>
      <c r="AJ2068" s="48">
        <f>_xlfn.XLOOKUP($F2068,Main_OG!$D$1:$D$766,Main_OG!AD$1:AD$766,"")</f>
        <v>0.84</v>
      </c>
    </row>
    <row r="2069" spans="2:36" x14ac:dyDescent="0.35">
      <c r="B2069" s="36" t="s">
        <v>3194</v>
      </c>
      <c r="C2069" s="45" t="s">
        <v>799</v>
      </c>
      <c r="D2069" s="45" t="s">
        <v>4276</v>
      </c>
      <c r="E2069" s="36" t="s">
        <v>3194</v>
      </c>
      <c r="F2069" s="36" t="str">
        <f t="shared" si="96"/>
        <v>2010_ND</v>
      </c>
      <c r="G2069" s="45">
        <v>2010</v>
      </c>
      <c r="H2069" s="45">
        <f>_xlfn.XLOOKUP(J2069,Main_OG!$B$1:$B$766,Main_OG!$O$1:$O$766,"")</f>
        <v>0</v>
      </c>
      <c r="I2069" s="45">
        <f>_xlfn.XLOOKUP(F2069,Main_OG!$D$1:$D$766,Main_OG!$J$1:$J$766,"")</f>
        <v>0</v>
      </c>
      <c r="J2069" s="45" t="s">
        <v>799</v>
      </c>
      <c r="K2069" s="45" t="str">
        <f t="shared" si="97"/>
        <v>Otter Tail Power Co_ND</v>
      </c>
      <c r="L2069" s="45" t="str">
        <f t="shared" si="98"/>
        <v>Otter Tail Power Co_ND</v>
      </c>
      <c r="M2069" s="45" t="s">
        <v>3208</v>
      </c>
      <c r="N2069" s="45">
        <v>0</v>
      </c>
      <c r="O2069" s="45">
        <v>12658</v>
      </c>
      <c r="P2069" s="45">
        <v>2</v>
      </c>
      <c r="Q2069" s="45">
        <v>44326</v>
      </c>
      <c r="R2069" s="45">
        <v>0</v>
      </c>
      <c r="S2069" s="45">
        <v>1087049</v>
      </c>
      <c r="T2069" s="45">
        <v>72545</v>
      </c>
      <c r="U2069" s="45">
        <v>586800</v>
      </c>
      <c r="V2069" s="45">
        <v>0</v>
      </c>
      <c r="W2069" s="45">
        <v>6.88</v>
      </c>
      <c r="X2069" s="45">
        <v>6.04</v>
      </c>
      <c r="Y2069" s="45">
        <v>7.72</v>
      </c>
      <c r="Z2069" s="46">
        <v>38697.4</v>
      </c>
      <c r="AA2069" s="46">
        <v>57350.552499288628</v>
      </c>
      <c r="AB2069" s="47">
        <f>_xlfn.XLOOKUP($F2069,Main_OG!$D$1:$D$766,Main_OG!AJ$1:AJ$766,"")</f>
        <v>46404648</v>
      </c>
      <c r="AC2069" s="47">
        <f>_xlfn.XLOOKUP($F2069,Main_OG!$D$1:$D$766,Main_OG!AK$1:AK$766,"")</f>
        <v>141892</v>
      </c>
      <c r="AD2069" s="47">
        <f>_xlfn.XLOOKUP($F2069,Main_OG!$D$1:$D$766,Main_OG!AL$1:AL$766,"")</f>
        <v>149684</v>
      </c>
      <c r="AE2069" s="47">
        <f>_xlfn.XLOOKUP($F2069,Main_OG!$D$1:$D$766,Main_OG!AM$1:AM$766,"")</f>
        <v>0</v>
      </c>
      <c r="AF2069" s="48">
        <f>_xlfn.XLOOKUP($F2069,Main_OG!$D$1:$D$766,Main_OG!Z$1:Z$766,"")</f>
        <v>1.48</v>
      </c>
      <c r="AG2069" s="48">
        <f>_xlfn.XLOOKUP($F2069,Main_OG!$D$1:$D$766,Main_OG!AA$1:AA$766,"")</f>
        <v>1.25</v>
      </c>
      <c r="AH2069" s="48">
        <f>_xlfn.XLOOKUP($F2069,Main_OG!$D$1:$D$766,Main_OG!AB$1:AB$766,"")</f>
        <v>17.815786882646659</v>
      </c>
      <c r="AI2069" s="48">
        <f>_xlfn.XLOOKUP($F2069,Main_OG!$D$1:$D$766,Main_OG!AC$1:AC$766,"")</f>
        <v>4.9924248044436963</v>
      </c>
      <c r="AJ2069" s="48">
        <f>_xlfn.XLOOKUP($F2069,Main_OG!$D$1:$D$766,Main_OG!AD$1:AD$766,"")</f>
        <v>0.70992248279802228</v>
      </c>
    </row>
    <row r="2070" spans="2:36" x14ac:dyDescent="0.35">
      <c r="B2070" s="36" t="s">
        <v>3194</v>
      </c>
      <c r="C2070" s="45" t="s">
        <v>847</v>
      </c>
      <c r="D2070" s="45" t="s">
        <v>4276</v>
      </c>
      <c r="E2070" s="36" t="s">
        <v>3194</v>
      </c>
      <c r="F2070" s="36" t="str">
        <f t="shared" si="96"/>
        <v>2010_SD</v>
      </c>
      <c r="G2070" s="45">
        <v>2010</v>
      </c>
      <c r="H2070" s="45">
        <f>_xlfn.XLOOKUP(J2070,Main_OG!$B$1:$B$766,Main_OG!$O$1:$O$766,"")</f>
        <v>0</v>
      </c>
      <c r="I2070" s="45">
        <f>_xlfn.XLOOKUP(F2070,Main_OG!$D$1:$D$766,Main_OG!$J$1:$J$766,"")</f>
        <v>0</v>
      </c>
      <c r="J2070" s="45" t="s">
        <v>847</v>
      </c>
      <c r="K2070" s="45" t="str">
        <f t="shared" si="97"/>
        <v>Otter Tail Power Co_SD</v>
      </c>
      <c r="L2070" s="45" t="str">
        <f t="shared" si="98"/>
        <v>Otter Tail Power Co_SD</v>
      </c>
      <c r="M2070" s="45" t="s">
        <v>3209</v>
      </c>
      <c r="N2070" s="45">
        <v>0</v>
      </c>
      <c r="O2070" s="45">
        <v>2763</v>
      </c>
      <c r="P2070" s="45">
        <v>1</v>
      </c>
      <c r="Q2070" s="45">
        <v>8783</v>
      </c>
      <c r="R2070" s="45">
        <v>0</v>
      </c>
      <c r="S2070" s="45">
        <v>280236</v>
      </c>
      <c r="T2070" s="45">
        <v>30974</v>
      </c>
      <c r="U2070" s="45">
        <v>119749</v>
      </c>
      <c r="V2070" s="45">
        <v>0</v>
      </c>
      <c r="W2070" s="45">
        <v>6.56</v>
      </c>
      <c r="X2070" s="45">
        <v>5.69</v>
      </c>
      <c r="Y2070" s="45">
        <v>8.1300000000000008</v>
      </c>
      <c r="Z2070" s="46">
        <v>44810.7</v>
      </c>
      <c r="AA2070" s="46">
        <v>54902.088109062439</v>
      </c>
      <c r="AB2070" s="47">
        <f>_xlfn.XLOOKUP($F2070,Main_OG!$D$1:$D$766,Main_OG!AJ$1:AJ$766,"")</f>
        <v>4327706</v>
      </c>
      <c r="AC2070" s="47">
        <f>_xlfn.XLOOKUP($F2070,Main_OG!$D$1:$D$766,Main_OG!AK$1:AK$766,"")</f>
        <v>36138</v>
      </c>
      <c r="AD2070" s="47">
        <f>_xlfn.XLOOKUP($F2070,Main_OG!$D$1:$D$766,Main_OG!AL$1:AL$766,"")</f>
        <v>3199442</v>
      </c>
      <c r="AE2070" s="47">
        <f>_xlfn.XLOOKUP($F2070,Main_OG!$D$1:$D$766,Main_OG!AM$1:AM$766,"")</f>
        <v>0</v>
      </c>
      <c r="AF2070" s="48">
        <f>_xlfn.XLOOKUP($F2070,Main_OG!$D$1:$D$766,Main_OG!Z$1:Z$766,"")</f>
        <v>0</v>
      </c>
      <c r="AG2070" s="48">
        <f>_xlfn.XLOOKUP($F2070,Main_OG!$D$1:$D$766,Main_OG!AA$1:AA$766,"")</f>
        <v>1.95</v>
      </c>
      <c r="AH2070" s="48">
        <f>_xlfn.XLOOKUP($F2070,Main_OG!$D$1:$D$766,Main_OG!AB$1:AB$766,"")</f>
        <v>18.100000000000001</v>
      </c>
      <c r="AI2070" s="48">
        <f>_xlfn.XLOOKUP($F2070,Main_OG!$D$1:$D$766,Main_OG!AC$1:AC$766,"")</f>
        <v>5.46</v>
      </c>
      <c r="AJ2070" s="48">
        <f>_xlfn.XLOOKUP($F2070,Main_OG!$D$1:$D$766,Main_OG!AD$1:AD$766,"")</f>
        <v>0.70992248279802228</v>
      </c>
    </row>
    <row r="2071" spans="2:36" x14ac:dyDescent="0.35">
      <c r="B2071" s="36" t="s">
        <v>3194</v>
      </c>
      <c r="C2071" s="45" t="s">
        <v>318</v>
      </c>
      <c r="D2071" s="45" t="s">
        <v>4276</v>
      </c>
      <c r="E2071" s="36" t="s">
        <v>3194</v>
      </c>
      <c r="F2071" s="36" t="str">
        <f t="shared" si="96"/>
        <v>2011_MN</v>
      </c>
      <c r="G2071" s="45">
        <v>2011</v>
      </c>
      <c r="H2071" s="45">
        <f>_xlfn.XLOOKUP(J2071,Main_OG!$B$1:$B$766,Main_OG!$O$1:$O$766,"")</f>
        <v>0</v>
      </c>
      <c r="I2071" s="45">
        <f>_xlfn.XLOOKUP(F2071,Main_OG!$D$1:$D$766,Main_OG!$J$1:$J$766,"")</f>
        <v>0</v>
      </c>
      <c r="J2071" s="45" t="s">
        <v>318</v>
      </c>
      <c r="K2071" s="45" t="str">
        <f t="shared" si="97"/>
        <v>Otter Tail Power Co_MN</v>
      </c>
      <c r="L2071" s="45" t="str">
        <f t="shared" si="98"/>
        <v>Otter Tail Power Co_MN</v>
      </c>
      <c r="M2071" s="45" t="s">
        <v>3210</v>
      </c>
      <c r="N2071" s="45">
        <v>0</v>
      </c>
      <c r="O2071" s="45">
        <v>12020</v>
      </c>
      <c r="P2071" s="45">
        <v>11</v>
      </c>
      <c r="Q2071" s="45">
        <v>47455</v>
      </c>
      <c r="R2071" s="45">
        <v>0</v>
      </c>
      <c r="S2071" s="45">
        <v>1044472</v>
      </c>
      <c r="T2071" s="45">
        <v>457048</v>
      </c>
      <c r="U2071" s="45">
        <v>577572</v>
      </c>
      <c r="V2071" s="45">
        <v>0</v>
      </c>
      <c r="W2071" s="45">
        <v>7.28</v>
      </c>
      <c r="X2071" s="45">
        <v>5.64</v>
      </c>
      <c r="Y2071" s="45">
        <v>8.52</v>
      </c>
      <c r="Z2071" s="46">
        <v>315213.3</v>
      </c>
      <c r="AA2071" s="46">
        <v>58955.620560279203</v>
      </c>
      <c r="AB2071" s="47">
        <f>_xlfn.XLOOKUP($F2071,Main_OG!$D$1:$D$766,Main_OG!AJ$1:AJ$766,"")</f>
        <v>34006784</v>
      </c>
      <c r="AC2071" s="47">
        <f>_xlfn.XLOOKUP($F2071,Main_OG!$D$1:$D$766,Main_OG!AK$1:AK$766,"")</f>
        <v>111124</v>
      </c>
      <c r="AD2071" s="47">
        <f>_xlfn.XLOOKUP($F2071,Main_OG!$D$1:$D$766,Main_OG!AL$1:AL$766,"")</f>
        <v>58968618</v>
      </c>
      <c r="AE2071" s="47">
        <f>_xlfn.XLOOKUP($F2071,Main_OG!$D$1:$D$766,Main_OG!AM$1:AM$766,"")</f>
        <v>11958525</v>
      </c>
      <c r="AF2071" s="48">
        <f>_xlfn.XLOOKUP($F2071,Main_OG!$D$1:$D$766,Main_OG!Z$1:Z$766,"")</f>
        <v>2.46</v>
      </c>
      <c r="AG2071" s="48">
        <f>_xlfn.XLOOKUP($F2071,Main_OG!$D$1:$D$766,Main_OG!AA$1:AA$766,"")</f>
        <v>1.93</v>
      </c>
      <c r="AH2071" s="48">
        <f>_xlfn.XLOOKUP($F2071,Main_OG!$D$1:$D$766,Main_OG!AB$1:AB$766,"")</f>
        <v>22.758921780738341</v>
      </c>
      <c r="AI2071" s="48">
        <f>_xlfn.XLOOKUP($F2071,Main_OG!$D$1:$D$766,Main_OG!AC$1:AC$766,"")</f>
        <v>5.88</v>
      </c>
      <c r="AJ2071" s="48">
        <f>_xlfn.XLOOKUP($F2071,Main_OG!$D$1:$D$766,Main_OG!AD$1:AD$766,"")</f>
        <v>0.9</v>
      </c>
    </row>
    <row r="2072" spans="2:36" x14ac:dyDescent="0.35">
      <c r="B2072" s="36" t="s">
        <v>3194</v>
      </c>
      <c r="C2072" s="45" t="s">
        <v>799</v>
      </c>
      <c r="D2072" s="45" t="s">
        <v>4276</v>
      </c>
      <c r="E2072" s="36" t="s">
        <v>3194</v>
      </c>
      <c r="F2072" s="36" t="str">
        <f t="shared" si="96"/>
        <v>2011_ND</v>
      </c>
      <c r="G2072" s="45">
        <v>2011</v>
      </c>
      <c r="H2072" s="45">
        <f>_xlfn.XLOOKUP(J2072,Main_OG!$B$1:$B$766,Main_OG!$O$1:$O$766,"")</f>
        <v>0</v>
      </c>
      <c r="I2072" s="45">
        <f>_xlfn.XLOOKUP(F2072,Main_OG!$D$1:$D$766,Main_OG!$J$1:$J$766,"")</f>
        <v>0</v>
      </c>
      <c r="J2072" s="45" t="s">
        <v>799</v>
      </c>
      <c r="K2072" s="45" t="str">
        <f t="shared" si="97"/>
        <v>Otter Tail Power Co_ND</v>
      </c>
      <c r="L2072" s="45" t="str">
        <f t="shared" si="98"/>
        <v>Otter Tail Power Co_ND</v>
      </c>
      <c r="M2072" s="45" t="s">
        <v>3211</v>
      </c>
      <c r="N2072" s="45">
        <v>0</v>
      </c>
      <c r="O2072" s="45">
        <v>12671</v>
      </c>
      <c r="P2072" s="45">
        <v>2</v>
      </c>
      <c r="Q2072" s="45">
        <v>44377</v>
      </c>
      <c r="R2072" s="45">
        <v>0</v>
      </c>
      <c r="S2072" s="45">
        <v>1099220</v>
      </c>
      <c r="T2072" s="45">
        <v>81934</v>
      </c>
      <c r="U2072" s="45">
        <v>614701</v>
      </c>
      <c r="V2072" s="45">
        <v>0</v>
      </c>
      <c r="W2072" s="45">
        <v>6.83</v>
      </c>
      <c r="X2072" s="45">
        <v>5.97</v>
      </c>
      <c r="Y2072" s="45">
        <v>7.69</v>
      </c>
      <c r="Z2072" s="46">
        <v>43300.4</v>
      </c>
      <c r="AA2072" s="46">
        <v>63163.76038253837</v>
      </c>
      <c r="AB2072" s="47">
        <f>_xlfn.XLOOKUP($F2072,Main_OG!$D$1:$D$766,Main_OG!AJ$1:AJ$766,"")</f>
        <v>44259536</v>
      </c>
      <c r="AC2072" s="47">
        <f>_xlfn.XLOOKUP($F2072,Main_OG!$D$1:$D$766,Main_OG!AK$1:AK$766,"")</f>
        <v>165052</v>
      </c>
      <c r="AD2072" s="47">
        <f>_xlfn.XLOOKUP($F2072,Main_OG!$D$1:$D$766,Main_OG!AL$1:AL$766,"")</f>
        <v>177092</v>
      </c>
      <c r="AE2072" s="47">
        <f>_xlfn.XLOOKUP($F2072,Main_OG!$D$1:$D$766,Main_OG!AM$1:AM$766,"")</f>
        <v>0</v>
      </c>
      <c r="AF2072" s="48">
        <f>_xlfn.XLOOKUP($F2072,Main_OG!$D$1:$D$766,Main_OG!Z$1:Z$766,"")</f>
        <v>1.56</v>
      </c>
      <c r="AG2072" s="48">
        <f>_xlfn.XLOOKUP($F2072,Main_OG!$D$1:$D$766,Main_OG!AA$1:AA$766,"")</f>
        <v>1.34</v>
      </c>
      <c r="AH2072" s="48">
        <f>_xlfn.XLOOKUP($F2072,Main_OG!$D$1:$D$766,Main_OG!AB$1:AB$766,"")</f>
        <v>22.758921780738341</v>
      </c>
      <c r="AI2072" s="48">
        <f>_xlfn.XLOOKUP($F2072,Main_OG!$D$1:$D$766,Main_OG!AC$1:AC$766,"")</f>
        <v>7.83</v>
      </c>
      <c r="AJ2072" s="48">
        <f>_xlfn.XLOOKUP($F2072,Main_OG!$D$1:$D$766,Main_OG!AD$1:AD$766,"")</f>
        <v>0.75949643062398253</v>
      </c>
    </row>
    <row r="2073" spans="2:36" x14ac:dyDescent="0.35">
      <c r="B2073" s="36" t="s">
        <v>3194</v>
      </c>
      <c r="C2073" s="45" t="s">
        <v>847</v>
      </c>
      <c r="D2073" s="45" t="s">
        <v>4276</v>
      </c>
      <c r="E2073" s="36" t="s">
        <v>3194</v>
      </c>
      <c r="F2073" s="36" t="str">
        <f t="shared" si="96"/>
        <v>2011_SD</v>
      </c>
      <c r="G2073" s="45">
        <v>2011</v>
      </c>
      <c r="H2073" s="45">
        <f>_xlfn.XLOOKUP(J2073,Main_OG!$B$1:$B$766,Main_OG!$O$1:$O$766,"")</f>
        <v>0</v>
      </c>
      <c r="I2073" s="45">
        <f>_xlfn.XLOOKUP(F2073,Main_OG!$D$1:$D$766,Main_OG!$J$1:$J$766,"")</f>
        <v>0</v>
      </c>
      <c r="J2073" s="45" t="s">
        <v>847</v>
      </c>
      <c r="K2073" s="45" t="str">
        <f t="shared" si="97"/>
        <v>Otter Tail Power Co_SD</v>
      </c>
      <c r="L2073" s="45" t="str">
        <f t="shared" si="98"/>
        <v>Otter Tail Power Co_SD</v>
      </c>
      <c r="M2073" s="45" t="s">
        <v>3212</v>
      </c>
      <c r="N2073" s="45">
        <v>0</v>
      </c>
      <c r="O2073" s="45">
        <v>2749</v>
      </c>
      <c r="P2073" s="45">
        <v>1</v>
      </c>
      <c r="Q2073" s="45">
        <v>8702</v>
      </c>
      <c r="R2073" s="45">
        <v>0</v>
      </c>
      <c r="S2073" s="45">
        <v>261050</v>
      </c>
      <c r="T2073" s="45">
        <v>32115</v>
      </c>
      <c r="U2073" s="45">
        <v>123525</v>
      </c>
      <c r="V2073" s="45">
        <v>0</v>
      </c>
      <c r="W2073" s="45">
        <v>6.03</v>
      </c>
      <c r="X2073" s="45">
        <v>5.7</v>
      </c>
      <c r="Y2073" s="45">
        <v>7.69</v>
      </c>
      <c r="Z2073" s="46">
        <v>47630.3</v>
      </c>
      <c r="AA2073" s="46">
        <v>57822.006943938621</v>
      </c>
      <c r="AB2073" s="47">
        <f>_xlfn.XLOOKUP($F2073,Main_OG!$D$1:$D$766,Main_OG!AJ$1:AJ$766,"")</f>
        <v>3535904</v>
      </c>
      <c r="AC2073" s="47">
        <f>_xlfn.XLOOKUP($F2073,Main_OG!$D$1:$D$766,Main_OG!AK$1:AK$766,"")</f>
        <v>41882</v>
      </c>
      <c r="AD2073" s="47">
        <f>_xlfn.XLOOKUP($F2073,Main_OG!$D$1:$D$766,Main_OG!AL$1:AL$766,"")</f>
        <v>3178016</v>
      </c>
      <c r="AE2073" s="47">
        <f>_xlfn.XLOOKUP($F2073,Main_OG!$D$1:$D$766,Main_OG!AM$1:AM$766,"")</f>
        <v>0</v>
      </c>
      <c r="AF2073" s="48">
        <f>_xlfn.XLOOKUP($F2073,Main_OG!$D$1:$D$766,Main_OG!Z$1:Z$766,"")</f>
        <v>0</v>
      </c>
      <c r="AG2073" s="48">
        <f>_xlfn.XLOOKUP($F2073,Main_OG!$D$1:$D$766,Main_OG!AA$1:AA$766,"")</f>
        <v>2.09</v>
      </c>
      <c r="AH2073" s="48">
        <f>_xlfn.XLOOKUP($F2073,Main_OG!$D$1:$D$766,Main_OG!AB$1:AB$766,"")</f>
        <v>22.758921780738341</v>
      </c>
      <c r="AI2073" s="48">
        <f>_xlfn.XLOOKUP($F2073,Main_OG!$D$1:$D$766,Main_OG!AC$1:AC$766,"")</f>
        <v>4.6524343752411106</v>
      </c>
      <c r="AJ2073" s="48">
        <f>_xlfn.XLOOKUP($F2073,Main_OG!$D$1:$D$766,Main_OG!AD$1:AD$766,"")</f>
        <v>0.75949643062398253</v>
      </c>
    </row>
    <row r="2074" spans="2:36" x14ac:dyDescent="0.35">
      <c r="B2074" s="36" t="s">
        <v>3194</v>
      </c>
      <c r="C2074" s="45" t="s">
        <v>318</v>
      </c>
      <c r="D2074" s="45" t="s">
        <v>4276</v>
      </c>
      <c r="E2074" s="36" t="s">
        <v>3194</v>
      </c>
      <c r="F2074" s="36" t="str">
        <f t="shared" si="96"/>
        <v>2012_MN</v>
      </c>
      <c r="G2074" s="45">
        <v>2012</v>
      </c>
      <c r="H2074" s="45">
        <f>_xlfn.XLOOKUP(J2074,Main_OG!$B$1:$B$766,Main_OG!$O$1:$O$766,"")</f>
        <v>0</v>
      </c>
      <c r="I2074" s="45">
        <f>_xlfn.XLOOKUP(F2074,Main_OG!$D$1:$D$766,Main_OG!$J$1:$J$766,"")</f>
        <v>0</v>
      </c>
      <c r="J2074" s="45" t="s">
        <v>318</v>
      </c>
      <c r="K2074" s="45" t="str">
        <f t="shared" si="97"/>
        <v>Otter Tail Power Co_MN</v>
      </c>
      <c r="L2074" s="45" t="str">
        <f t="shared" si="98"/>
        <v>Otter Tail Power Co_MN</v>
      </c>
      <c r="M2074" s="45" t="s">
        <v>3213</v>
      </c>
      <c r="N2074" s="45">
        <v>0</v>
      </c>
      <c r="O2074" s="45">
        <v>12066</v>
      </c>
      <c r="P2074" s="45">
        <v>10</v>
      </c>
      <c r="Q2074" s="45">
        <v>47540</v>
      </c>
      <c r="R2074" s="45">
        <v>0</v>
      </c>
      <c r="S2074" s="45">
        <v>1049345</v>
      </c>
      <c r="T2074" s="45">
        <v>486943</v>
      </c>
      <c r="U2074" s="45">
        <v>548227</v>
      </c>
      <c r="V2074" s="45">
        <v>0</v>
      </c>
      <c r="W2074" s="45">
        <v>7.2329404999999998</v>
      </c>
      <c r="X2074" s="45">
        <v>5.2827948999999998</v>
      </c>
      <c r="Y2074" s="45">
        <v>8.7179581000000006</v>
      </c>
      <c r="Z2074" s="46">
        <v>321053.90000000002</v>
      </c>
      <c r="AA2074" s="46">
        <v>59703.189214318918</v>
      </c>
      <c r="AB2074" s="47">
        <f>_xlfn.XLOOKUP($F2074,Main_OG!$D$1:$D$766,Main_OG!AJ$1:AJ$766,"")</f>
        <v>27408136</v>
      </c>
      <c r="AC2074" s="47">
        <f>_xlfn.XLOOKUP($F2074,Main_OG!$D$1:$D$766,Main_OG!AK$1:AK$766,"")</f>
        <v>124436</v>
      </c>
      <c r="AD2074" s="47">
        <f>_xlfn.XLOOKUP($F2074,Main_OG!$D$1:$D$766,Main_OG!AL$1:AL$766,"")</f>
        <v>117450670</v>
      </c>
      <c r="AE2074" s="47">
        <f>_xlfn.XLOOKUP($F2074,Main_OG!$D$1:$D$766,Main_OG!AM$1:AM$766,"")</f>
        <v>11943790</v>
      </c>
      <c r="AF2074" s="48">
        <f>_xlfn.XLOOKUP($F2074,Main_OG!$D$1:$D$766,Main_OG!Z$1:Z$766,"")</f>
        <v>2.3199999999999998</v>
      </c>
      <c r="AG2074" s="48">
        <f>_xlfn.XLOOKUP($F2074,Main_OG!$D$1:$D$766,Main_OG!AA$1:AA$766,"")</f>
        <v>1.98</v>
      </c>
      <c r="AH2074" s="48">
        <f>_xlfn.XLOOKUP($F2074,Main_OG!$D$1:$D$766,Main_OG!AB$1:AB$766,"")</f>
        <v>23.49195884567845</v>
      </c>
      <c r="AI2074" s="48">
        <f>_xlfn.XLOOKUP($F2074,Main_OG!$D$1:$D$766,Main_OG!AC$1:AC$766,"")</f>
        <v>3.71</v>
      </c>
      <c r="AJ2074" s="48">
        <f>_xlfn.XLOOKUP($F2074,Main_OG!$D$1:$D$766,Main_OG!AD$1:AD$766,"")</f>
        <v>0.75442193202762442</v>
      </c>
    </row>
    <row r="2075" spans="2:36" x14ac:dyDescent="0.35">
      <c r="B2075" s="36" t="s">
        <v>3194</v>
      </c>
      <c r="C2075" s="45" t="s">
        <v>799</v>
      </c>
      <c r="D2075" s="45" t="s">
        <v>4276</v>
      </c>
      <c r="E2075" s="36" t="s">
        <v>3194</v>
      </c>
      <c r="F2075" s="36" t="str">
        <f t="shared" si="96"/>
        <v>2012_ND</v>
      </c>
      <c r="G2075" s="45">
        <v>2012</v>
      </c>
      <c r="H2075" s="45">
        <f>_xlfn.XLOOKUP(J2075,Main_OG!$B$1:$B$766,Main_OG!$O$1:$O$766,"")</f>
        <v>0</v>
      </c>
      <c r="I2075" s="45">
        <f>_xlfn.XLOOKUP(F2075,Main_OG!$D$1:$D$766,Main_OG!$J$1:$J$766,"")</f>
        <v>0</v>
      </c>
      <c r="J2075" s="45" t="s">
        <v>799</v>
      </c>
      <c r="K2075" s="45" t="str">
        <f t="shared" si="97"/>
        <v>Otter Tail Power Co_ND</v>
      </c>
      <c r="L2075" s="45" t="str">
        <f t="shared" si="98"/>
        <v>Otter Tail Power Co_ND</v>
      </c>
      <c r="M2075" s="45" t="s">
        <v>3214</v>
      </c>
      <c r="N2075" s="45">
        <v>0</v>
      </c>
      <c r="O2075" s="45">
        <v>12714</v>
      </c>
      <c r="P2075" s="45">
        <v>2</v>
      </c>
      <c r="Q2075" s="45">
        <v>44653</v>
      </c>
      <c r="R2075" s="45">
        <v>0</v>
      </c>
      <c r="S2075" s="45">
        <v>1075948</v>
      </c>
      <c r="T2075" s="45">
        <v>80883</v>
      </c>
      <c r="U2075" s="45">
        <v>590455</v>
      </c>
      <c r="V2075" s="45">
        <v>0</v>
      </c>
      <c r="W2075" s="45">
        <v>7.0888369999999998</v>
      </c>
      <c r="X2075" s="45">
        <v>6.1915358999999999</v>
      </c>
      <c r="Y2075" s="45">
        <v>7.9553057000000003</v>
      </c>
      <c r="Z2075" s="46">
        <v>53326.8</v>
      </c>
      <c r="AA2075" s="46">
        <v>75939.546613844243</v>
      </c>
      <c r="AB2075" s="47">
        <f>_xlfn.XLOOKUP($F2075,Main_OG!$D$1:$D$766,Main_OG!AJ$1:AJ$766,"")</f>
        <v>45724882</v>
      </c>
      <c r="AC2075" s="47">
        <f>_xlfn.XLOOKUP($F2075,Main_OG!$D$1:$D$766,Main_OG!AK$1:AK$766,"")</f>
        <v>131256</v>
      </c>
      <c r="AD2075" s="47">
        <f>_xlfn.XLOOKUP($F2075,Main_OG!$D$1:$D$766,Main_OG!AL$1:AL$766,"")</f>
        <v>194204</v>
      </c>
      <c r="AE2075" s="47">
        <f>_xlfn.XLOOKUP($F2075,Main_OG!$D$1:$D$766,Main_OG!AM$1:AM$766,"")</f>
        <v>0</v>
      </c>
      <c r="AF2075" s="48">
        <f>_xlfn.XLOOKUP($F2075,Main_OG!$D$1:$D$766,Main_OG!Z$1:Z$766,"")</f>
        <v>1.65</v>
      </c>
      <c r="AG2075" s="48">
        <f>_xlfn.XLOOKUP($F2075,Main_OG!$D$1:$D$766,Main_OG!AA$1:AA$766,"")</f>
        <v>1.49</v>
      </c>
      <c r="AH2075" s="48">
        <f>_xlfn.XLOOKUP($F2075,Main_OG!$D$1:$D$766,Main_OG!AB$1:AB$766,"")</f>
        <v>23.49195884567845</v>
      </c>
      <c r="AI2075" s="48">
        <f>_xlfn.XLOOKUP($F2075,Main_OG!$D$1:$D$766,Main_OG!AC$1:AC$766,"")</f>
        <v>5.71</v>
      </c>
      <c r="AJ2075" s="48">
        <f>_xlfn.XLOOKUP($F2075,Main_OG!$D$1:$D$766,Main_OG!AD$1:AD$766,"")</f>
        <v>0.75442193202762442</v>
      </c>
    </row>
    <row r="2076" spans="2:36" x14ac:dyDescent="0.35">
      <c r="B2076" s="36" t="s">
        <v>3194</v>
      </c>
      <c r="C2076" s="45" t="s">
        <v>847</v>
      </c>
      <c r="D2076" s="45" t="s">
        <v>4276</v>
      </c>
      <c r="E2076" s="36" t="s">
        <v>3194</v>
      </c>
      <c r="F2076" s="36" t="str">
        <f t="shared" si="96"/>
        <v>2012_SD</v>
      </c>
      <c r="G2076" s="45">
        <v>2012</v>
      </c>
      <c r="H2076" s="45">
        <f>_xlfn.XLOOKUP(J2076,Main_OG!$B$1:$B$766,Main_OG!$O$1:$O$766,"")</f>
        <v>0</v>
      </c>
      <c r="I2076" s="45">
        <f>_xlfn.XLOOKUP(F2076,Main_OG!$D$1:$D$766,Main_OG!$J$1:$J$766,"")</f>
        <v>0</v>
      </c>
      <c r="J2076" s="45" t="s">
        <v>847</v>
      </c>
      <c r="K2076" s="45" t="str">
        <f t="shared" si="97"/>
        <v>Otter Tail Power Co_SD</v>
      </c>
      <c r="L2076" s="45" t="str">
        <f t="shared" si="98"/>
        <v>Otter Tail Power Co_SD</v>
      </c>
      <c r="M2076" s="45" t="s">
        <v>3215</v>
      </c>
      <c r="N2076" s="45">
        <v>0</v>
      </c>
      <c r="O2076" s="45">
        <v>2765</v>
      </c>
      <c r="P2076" s="45">
        <v>1</v>
      </c>
      <c r="Q2076" s="45">
        <v>8652</v>
      </c>
      <c r="R2076" s="45">
        <v>0</v>
      </c>
      <c r="S2076" s="45">
        <v>262826</v>
      </c>
      <c r="T2076" s="45">
        <v>31277</v>
      </c>
      <c r="U2076" s="45">
        <v>114885</v>
      </c>
      <c r="V2076" s="45">
        <v>0</v>
      </c>
      <c r="W2076" s="45">
        <v>6.3109434000000002</v>
      </c>
      <c r="X2076" s="45">
        <v>5.9471816000000004</v>
      </c>
      <c r="Y2076" s="45">
        <v>8.1680811000000002</v>
      </c>
      <c r="Z2076" s="46">
        <v>48653.9</v>
      </c>
      <c r="AA2076" s="46">
        <v>58347.874160979256</v>
      </c>
      <c r="AB2076" s="47">
        <f>_xlfn.XLOOKUP($F2076,Main_OG!$D$1:$D$766,Main_OG!AJ$1:AJ$766,"")</f>
        <v>3900284</v>
      </c>
      <c r="AC2076" s="47">
        <f>_xlfn.XLOOKUP($F2076,Main_OG!$D$1:$D$766,Main_OG!AK$1:AK$766,"")</f>
        <v>35202</v>
      </c>
      <c r="AD2076" s="47">
        <f>_xlfn.XLOOKUP($F2076,Main_OG!$D$1:$D$766,Main_OG!AL$1:AL$766,"")</f>
        <v>4929716</v>
      </c>
      <c r="AE2076" s="47">
        <f>_xlfn.XLOOKUP($F2076,Main_OG!$D$1:$D$766,Main_OG!AM$1:AM$766,"")</f>
        <v>0</v>
      </c>
      <c r="AF2076" s="48">
        <f>_xlfn.XLOOKUP($F2076,Main_OG!$D$1:$D$766,Main_OG!Z$1:Z$766,"")</f>
        <v>0</v>
      </c>
      <c r="AG2076" s="48">
        <f>_xlfn.XLOOKUP($F2076,Main_OG!$D$1:$D$766,Main_OG!AA$1:AA$766,"")</f>
        <v>2.324237813104427</v>
      </c>
      <c r="AH2076" s="48">
        <f>_xlfn.XLOOKUP($F2076,Main_OG!$D$1:$D$766,Main_OG!AB$1:AB$766,"")</f>
        <v>23.49195884567845</v>
      </c>
      <c r="AI2076" s="48">
        <f>_xlfn.XLOOKUP($F2076,Main_OG!$D$1:$D$766,Main_OG!AC$1:AC$766,"")</f>
        <v>3.45</v>
      </c>
      <c r="AJ2076" s="48">
        <f>_xlfn.XLOOKUP($F2076,Main_OG!$D$1:$D$766,Main_OG!AD$1:AD$766,"")</f>
        <v>0.75442193202762442</v>
      </c>
    </row>
    <row r="2077" spans="2:36" x14ac:dyDescent="0.35">
      <c r="B2077" s="36" t="s">
        <v>3194</v>
      </c>
      <c r="C2077" s="45" t="s">
        <v>318</v>
      </c>
      <c r="D2077" s="45" t="s">
        <v>4276</v>
      </c>
      <c r="E2077" s="36" t="s">
        <v>3194</v>
      </c>
      <c r="F2077" s="36" t="str">
        <f t="shared" si="96"/>
        <v>2013_MN</v>
      </c>
      <c r="G2077" s="45">
        <v>2013</v>
      </c>
      <c r="H2077" s="45">
        <f>_xlfn.XLOOKUP(J2077,Main_OG!$B$1:$B$766,Main_OG!$O$1:$O$766,"")</f>
        <v>0</v>
      </c>
      <c r="I2077" s="45">
        <f>_xlfn.XLOOKUP(F2077,Main_OG!$D$1:$D$766,Main_OG!$J$1:$J$766,"")</f>
        <v>0</v>
      </c>
      <c r="J2077" s="45" t="s">
        <v>318</v>
      </c>
      <c r="K2077" s="45" t="str">
        <f t="shared" si="97"/>
        <v>Otter Tail Power Co_MN</v>
      </c>
      <c r="L2077" s="45" t="str">
        <f t="shared" si="98"/>
        <v>Otter Tail Power Co_MN</v>
      </c>
      <c r="M2077" s="45" t="s">
        <v>3216</v>
      </c>
      <c r="N2077" s="45">
        <v>0</v>
      </c>
      <c r="O2077" s="45">
        <v>12139</v>
      </c>
      <c r="P2077" s="45">
        <v>11</v>
      </c>
      <c r="Q2077" s="45">
        <v>47699</v>
      </c>
      <c r="R2077" s="45">
        <v>0</v>
      </c>
      <c r="S2077" s="45">
        <v>1104604</v>
      </c>
      <c r="T2077" s="45">
        <v>484528</v>
      </c>
      <c r="U2077" s="45">
        <v>592819</v>
      </c>
      <c r="V2077" s="45">
        <v>0</v>
      </c>
      <c r="W2077" s="45">
        <v>7.1942072000000001</v>
      </c>
      <c r="X2077" s="45">
        <v>5.3568628</v>
      </c>
      <c r="Y2077" s="45">
        <v>8.6050547999999996</v>
      </c>
      <c r="Z2077" s="46">
        <v>329774.5</v>
      </c>
      <c r="AA2077" s="46">
        <v>60903.311379605453</v>
      </c>
      <c r="AB2077" s="47">
        <f>_xlfn.XLOOKUP($F2077,Main_OG!$D$1:$D$766,Main_OG!AJ$1:AJ$766,"")</f>
        <v>28386072</v>
      </c>
      <c r="AC2077" s="47">
        <f>_xlfn.XLOOKUP($F2077,Main_OG!$D$1:$D$766,Main_OG!AK$1:AK$766,"")</f>
        <v>150923.92000000001</v>
      </c>
      <c r="AD2077" s="47">
        <f>_xlfn.XLOOKUP($F2077,Main_OG!$D$1:$D$766,Main_OG!AL$1:AL$766,"")</f>
        <v>103146488</v>
      </c>
      <c r="AE2077" s="47">
        <f>_xlfn.XLOOKUP($F2077,Main_OG!$D$1:$D$766,Main_OG!AM$1:AM$766,"")</f>
        <v>10707717</v>
      </c>
      <c r="AF2077" s="48">
        <f>_xlfn.XLOOKUP($F2077,Main_OG!$D$1:$D$766,Main_OG!Z$1:Z$766,"")</f>
        <v>2.65</v>
      </c>
      <c r="AG2077" s="48">
        <f>_xlfn.XLOOKUP($F2077,Main_OG!$D$1:$D$766,Main_OG!AA$1:AA$766,"")</f>
        <v>2</v>
      </c>
      <c r="AH2077" s="48">
        <f>_xlfn.XLOOKUP($F2077,Main_OG!$D$1:$D$766,Main_OG!AB$1:AB$766,"")</f>
        <v>23.13</v>
      </c>
      <c r="AI2077" s="48">
        <f>_xlfn.XLOOKUP($F2077,Main_OG!$D$1:$D$766,Main_OG!AC$1:AC$766,"")</f>
        <v>4.4043332512284126</v>
      </c>
      <c r="AJ2077" s="48">
        <f>_xlfn.XLOOKUP($F2077,Main_OG!$D$1:$D$766,Main_OG!AD$1:AD$766,"")</f>
        <v>0.97</v>
      </c>
    </row>
    <row r="2078" spans="2:36" x14ac:dyDescent="0.35">
      <c r="B2078" s="36" t="s">
        <v>3194</v>
      </c>
      <c r="C2078" s="45" t="s">
        <v>799</v>
      </c>
      <c r="D2078" s="45" t="s">
        <v>4276</v>
      </c>
      <c r="E2078" s="36" t="s">
        <v>3194</v>
      </c>
      <c r="F2078" s="36" t="str">
        <f t="shared" si="96"/>
        <v>2013_ND</v>
      </c>
      <c r="G2078" s="45">
        <v>2013</v>
      </c>
      <c r="H2078" s="45">
        <f>_xlfn.XLOOKUP(J2078,Main_OG!$B$1:$B$766,Main_OG!$O$1:$O$766,"")</f>
        <v>0</v>
      </c>
      <c r="I2078" s="45">
        <f>_xlfn.XLOOKUP(F2078,Main_OG!$D$1:$D$766,Main_OG!$J$1:$J$766,"")</f>
        <v>0</v>
      </c>
      <c r="J2078" s="45" t="s">
        <v>799</v>
      </c>
      <c r="K2078" s="45" t="str">
        <f t="shared" si="97"/>
        <v>Otter Tail Power Co_ND</v>
      </c>
      <c r="L2078" s="45" t="str">
        <f t="shared" si="98"/>
        <v>Otter Tail Power Co_ND</v>
      </c>
      <c r="M2078" s="45" t="s">
        <v>3217</v>
      </c>
      <c r="N2078" s="45">
        <v>0</v>
      </c>
      <c r="O2078" s="45">
        <v>12789</v>
      </c>
      <c r="P2078" s="45">
        <v>2</v>
      </c>
      <c r="Q2078" s="45">
        <v>44910</v>
      </c>
      <c r="R2078" s="45">
        <v>0</v>
      </c>
      <c r="S2078" s="45">
        <v>1152297</v>
      </c>
      <c r="T2078" s="45">
        <v>74074</v>
      </c>
      <c r="U2078" s="45">
        <v>660100</v>
      </c>
      <c r="V2078" s="45">
        <v>0</v>
      </c>
      <c r="W2078" s="45">
        <v>7.1359380000000003</v>
      </c>
      <c r="X2078" s="45">
        <v>6.3000512999999998</v>
      </c>
      <c r="Y2078" s="45">
        <v>7.8931829000000002</v>
      </c>
      <c r="Z2078" s="46">
        <v>54690.9</v>
      </c>
      <c r="AA2078" s="46">
        <v>75628.812319452831</v>
      </c>
      <c r="AB2078" s="47">
        <f>_xlfn.XLOOKUP($F2078,Main_OG!$D$1:$D$766,Main_OG!AJ$1:AJ$766,"")</f>
        <v>44731122</v>
      </c>
      <c r="AC2078" s="47">
        <f>_xlfn.XLOOKUP($F2078,Main_OG!$D$1:$D$766,Main_OG!AK$1:AK$766,"")</f>
        <v>129186</v>
      </c>
      <c r="AD2078" s="47">
        <f>_xlfn.XLOOKUP($F2078,Main_OG!$D$1:$D$766,Main_OG!AL$1:AL$766,"")</f>
        <v>828682</v>
      </c>
      <c r="AE2078" s="47">
        <f>_xlfn.XLOOKUP($F2078,Main_OG!$D$1:$D$766,Main_OG!AM$1:AM$766,"")</f>
        <v>0</v>
      </c>
      <c r="AF2078" s="48">
        <f>_xlfn.XLOOKUP($F2078,Main_OG!$D$1:$D$766,Main_OG!Z$1:Z$766,"")</f>
        <v>1.8</v>
      </c>
      <c r="AG2078" s="48">
        <f>_xlfn.XLOOKUP($F2078,Main_OG!$D$1:$D$766,Main_OG!AA$1:AA$766,"")</f>
        <v>2.3089180475565318</v>
      </c>
      <c r="AH2078" s="48">
        <f>_xlfn.XLOOKUP($F2078,Main_OG!$D$1:$D$766,Main_OG!AB$1:AB$766,"")</f>
        <v>23.28</v>
      </c>
      <c r="AI2078" s="48">
        <f>_xlfn.XLOOKUP($F2078,Main_OG!$D$1:$D$766,Main_OG!AC$1:AC$766,"")</f>
        <v>4.4043332512284126</v>
      </c>
      <c r="AJ2078" s="48">
        <f>_xlfn.XLOOKUP($F2078,Main_OG!$D$1:$D$766,Main_OG!AD$1:AD$766,"")</f>
        <v>0.73100116927520231</v>
      </c>
    </row>
    <row r="2079" spans="2:36" x14ac:dyDescent="0.35">
      <c r="B2079" s="36" t="s">
        <v>3194</v>
      </c>
      <c r="C2079" s="45" t="s">
        <v>847</v>
      </c>
      <c r="D2079" s="45" t="s">
        <v>4276</v>
      </c>
      <c r="E2079" s="36" t="s">
        <v>3194</v>
      </c>
      <c r="F2079" s="36" t="str">
        <f t="shared" si="96"/>
        <v>2013_SD</v>
      </c>
      <c r="G2079" s="45">
        <v>2013</v>
      </c>
      <c r="H2079" s="45">
        <f>_xlfn.XLOOKUP(J2079,Main_OG!$B$1:$B$766,Main_OG!$O$1:$O$766,"")</f>
        <v>0</v>
      </c>
      <c r="I2079" s="45">
        <f>_xlfn.XLOOKUP(F2079,Main_OG!$D$1:$D$766,Main_OG!$J$1:$J$766,"")</f>
        <v>0</v>
      </c>
      <c r="J2079" s="45" t="s">
        <v>847</v>
      </c>
      <c r="K2079" s="45" t="str">
        <f t="shared" si="97"/>
        <v>Otter Tail Power Co_SD</v>
      </c>
      <c r="L2079" s="45" t="str">
        <f t="shared" si="98"/>
        <v>Otter Tail Power Co_SD</v>
      </c>
      <c r="M2079" s="45" t="s">
        <v>3218</v>
      </c>
      <c r="N2079" s="45">
        <v>0</v>
      </c>
      <c r="O2079" s="45">
        <v>2772</v>
      </c>
      <c r="P2079" s="45">
        <v>1</v>
      </c>
      <c r="Q2079" s="45">
        <v>8648</v>
      </c>
      <c r="R2079" s="45">
        <v>0</v>
      </c>
      <c r="S2079" s="45">
        <v>259746</v>
      </c>
      <c r="T2079" s="45">
        <v>33432</v>
      </c>
      <c r="U2079" s="45">
        <v>125941</v>
      </c>
      <c r="V2079" s="45">
        <v>0</v>
      </c>
      <c r="W2079" s="45">
        <v>6.4677416000000001</v>
      </c>
      <c r="X2079" s="45">
        <v>6.1082197000000003</v>
      </c>
      <c r="Y2079" s="45">
        <v>8.1935192000000008</v>
      </c>
      <c r="Z2079" s="46">
        <v>48610.1</v>
      </c>
      <c r="AA2079" s="46">
        <v>57680.263802712783</v>
      </c>
      <c r="AB2079" s="47">
        <f>_xlfn.XLOOKUP($F2079,Main_OG!$D$1:$D$766,Main_OG!AJ$1:AJ$766,"")</f>
        <v>3694146</v>
      </c>
      <c r="AC2079" s="47">
        <f>_xlfn.XLOOKUP($F2079,Main_OG!$D$1:$D$766,Main_OG!AK$1:AK$766,"")</f>
        <v>42112</v>
      </c>
      <c r="AD2079" s="47">
        <f>_xlfn.XLOOKUP($F2079,Main_OG!$D$1:$D$766,Main_OG!AL$1:AL$766,"")</f>
        <v>8142652</v>
      </c>
      <c r="AE2079" s="47">
        <f>_xlfn.XLOOKUP($F2079,Main_OG!$D$1:$D$766,Main_OG!AM$1:AM$766,"")</f>
        <v>0</v>
      </c>
      <c r="AF2079" s="48">
        <f>_xlfn.XLOOKUP($F2079,Main_OG!$D$1:$D$766,Main_OG!Z$1:Z$766,"")</f>
        <v>0</v>
      </c>
      <c r="AG2079" s="48">
        <f>_xlfn.XLOOKUP($F2079,Main_OG!$D$1:$D$766,Main_OG!AA$1:AA$766,"")</f>
        <v>2</v>
      </c>
      <c r="AH2079" s="48">
        <f>_xlfn.XLOOKUP($F2079,Main_OG!$D$1:$D$766,Main_OG!AB$1:AB$766,"")</f>
        <v>22.862714639490921</v>
      </c>
      <c r="AI2079" s="48">
        <f>_xlfn.XLOOKUP($F2079,Main_OG!$D$1:$D$766,Main_OG!AC$1:AC$766,"")</f>
        <v>4.22</v>
      </c>
      <c r="AJ2079" s="48">
        <f>_xlfn.XLOOKUP($F2079,Main_OG!$D$1:$D$766,Main_OG!AD$1:AD$766,"")</f>
        <v>0.73100116927520231</v>
      </c>
    </row>
    <row r="2080" spans="2:36" x14ac:dyDescent="0.35">
      <c r="B2080" s="36" t="s">
        <v>3194</v>
      </c>
      <c r="C2080" s="45" t="s">
        <v>318</v>
      </c>
      <c r="D2080" s="45" t="s">
        <v>4276</v>
      </c>
      <c r="E2080" s="36" t="s">
        <v>3194</v>
      </c>
      <c r="F2080" s="36" t="str">
        <f t="shared" si="96"/>
        <v>2014_MN</v>
      </c>
      <c r="G2080" s="45">
        <v>2014</v>
      </c>
      <c r="H2080" s="45">
        <f>_xlfn.XLOOKUP(J2080,Main_OG!$B$1:$B$766,Main_OG!$O$1:$O$766,"")</f>
        <v>0</v>
      </c>
      <c r="I2080" s="45">
        <f>_xlfn.XLOOKUP(F2080,Main_OG!$D$1:$D$766,Main_OG!$J$1:$J$766,"")</f>
        <v>0</v>
      </c>
      <c r="J2080" s="45" t="s">
        <v>318</v>
      </c>
      <c r="K2080" s="45" t="str">
        <f t="shared" si="97"/>
        <v>Otter Tail Power Co_MN</v>
      </c>
      <c r="L2080" s="45" t="str">
        <f t="shared" si="98"/>
        <v>Otter Tail Power Co_MN</v>
      </c>
      <c r="M2080" s="45" t="s">
        <v>3219</v>
      </c>
      <c r="N2080" s="45">
        <v>0</v>
      </c>
      <c r="O2080" s="45">
        <v>11418</v>
      </c>
      <c r="P2080" s="45">
        <v>778</v>
      </c>
      <c r="Q2080" s="45">
        <v>48613</v>
      </c>
      <c r="R2080" s="45">
        <v>0</v>
      </c>
      <c r="S2080" s="45">
        <v>360966</v>
      </c>
      <c r="T2080" s="45">
        <v>1367987</v>
      </c>
      <c r="U2080" s="45">
        <v>599034</v>
      </c>
      <c r="V2080" s="45">
        <v>0</v>
      </c>
      <c r="W2080" s="45">
        <v>24.408615000000001</v>
      </c>
      <c r="X2080" s="45">
        <v>2.4019965000000001</v>
      </c>
      <c r="Y2080" s="45">
        <v>9.8521786999999996</v>
      </c>
      <c r="Z2080" s="46">
        <v>338623.9</v>
      </c>
      <c r="AA2080" s="46">
        <v>62102.458155782537</v>
      </c>
      <c r="AB2080" s="47">
        <f>_xlfn.XLOOKUP($F2080,Main_OG!$D$1:$D$766,Main_OG!AJ$1:AJ$766,"")</f>
        <v>33599610</v>
      </c>
      <c r="AC2080" s="47">
        <f>_xlfn.XLOOKUP($F2080,Main_OG!$D$1:$D$766,Main_OG!AK$1:AK$766,"")</f>
        <v>285884</v>
      </c>
      <c r="AD2080" s="47">
        <f>_xlfn.XLOOKUP($F2080,Main_OG!$D$1:$D$766,Main_OG!AL$1:AL$766,"")</f>
        <v>62471460</v>
      </c>
      <c r="AE2080" s="47">
        <f>_xlfn.XLOOKUP($F2080,Main_OG!$D$1:$D$766,Main_OG!AM$1:AM$766,"")</f>
        <v>12707166</v>
      </c>
      <c r="AF2080" s="48">
        <f>_xlfn.XLOOKUP($F2080,Main_OG!$D$1:$D$766,Main_OG!Z$1:Z$766,"")</f>
        <v>0</v>
      </c>
      <c r="AG2080" s="48">
        <f>_xlfn.XLOOKUP($F2080,Main_OG!$D$1:$D$766,Main_OG!AA$1:AA$766,"")</f>
        <v>1.95</v>
      </c>
      <c r="AH2080" s="48">
        <f>_xlfn.XLOOKUP($F2080,Main_OG!$D$1:$D$766,Main_OG!AB$1:AB$766,"")</f>
        <v>20.48845299552563</v>
      </c>
      <c r="AI2080" s="48">
        <f>_xlfn.XLOOKUP($F2080,Main_OG!$D$1:$D$766,Main_OG!AC$1:AC$766,"")</f>
        <v>5.82</v>
      </c>
      <c r="AJ2080" s="48">
        <f>_xlfn.XLOOKUP($F2080,Main_OG!$D$1:$D$766,Main_OG!AD$1:AD$766,"")</f>
        <v>0.68548682032632846</v>
      </c>
    </row>
    <row r="2081" spans="2:36" x14ac:dyDescent="0.35">
      <c r="B2081" s="36" t="s">
        <v>3194</v>
      </c>
      <c r="C2081" s="45" t="s">
        <v>799</v>
      </c>
      <c r="D2081" s="45" t="s">
        <v>4276</v>
      </c>
      <c r="E2081" s="36" t="s">
        <v>3194</v>
      </c>
      <c r="F2081" s="36" t="str">
        <f t="shared" si="96"/>
        <v>2014_ND</v>
      </c>
      <c r="G2081" s="45">
        <v>2014</v>
      </c>
      <c r="H2081" s="45">
        <f>_xlfn.XLOOKUP(J2081,Main_OG!$B$1:$B$766,Main_OG!$O$1:$O$766,"")</f>
        <v>0</v>
      </c>
      <c r="I2081" s="45">
        <f>_xlfn.XLOOKUP(F2081,Main_OG!$D$1:$D$766,Main_OG!$J$1:$J$766,"")</f>
        <v>0</v>
      </c>
      <c r="J2081" s="45" t="s">
        <v>799</v>
      </c>
      <c r="K2081" s="45" t="str">
        <f t="shared" si="97"/>
        <v>Otter Tail Power Co_ND</v>
      </c>
      <c r="L2081" s="45" t="str">
        <f t="shared" si="98"/>
        <v>Otter Tail Power Co_ND</v>
      </c>
      <c r="M2081" s="45" t="s">
        <v>3220</v>
      </c>
      <c r="N2081" s="45">
        <v>0</v>
      </c>
      <c r="O2081" s="45">
        <v>11790</v>
      </c>
      <c r="P2081" s="45">
        <v>947</v>
      </c>
      <c r="Q2081" s="45">
        <v>45379</v>
      </c>
      <c r="R2081" s="45">
        <v>0</v>
      </c>
      <c r="S2081" s="45">
        <v>369236</v>
      </c>
      <c r="T2081" s="45">
        <v>899948</v>
      </c>
      <c r="U2081" s="45">
        <v>669563</v>
      </c>
      <c r="V2081" s="45">
        <v>0</v>
      </c>
      <c r="W2081" s="45">
        <v>8.5629515999999999</v>
      </c>
      <c r="X2081" s="45">
        <v>7.1457794999999997</v>
      </c>
      <c r="Y2081" s="45">
        <v>8.3628575999999999</v>
      </c>
      <c r="Z2081" s="46">
        <v>60193</v>
      </c>
      <c r="AA2081" s="46">
        <v>81481.070368846253</v>
      </c>
      <c r="AB2081" s="47">
        <f>_xlfn.XLOOKUP($F2081,Main_OG!$D$1:$D$766,Main_OG!AJ$1:AJ$766,"")</f>
        <v>44684490</v>
      </c>
      <c r="AC2081" s="47">
        <f>_xlfn.XLOOKUP($F2081,Main_OG!$D$1:$D$766,Main_OG!AK$1:AK$766,"")</f>
        <v>108014</v>
      </c>
      <c r="AD2081" s="47">
        <f>_xlfn.XLOOKUP($F2081,Main_OG!$D$1:$D$766,Main_OG!AL$1:AL$766,"")</f>
        <v>3967928</v>
      </c>
      <c r="AE2081" s="47">
        <f>_xlfn.XLOOKUP($F2081,Main_OG!$D$1:$D$766,Main_OG!AM$1:AM$766,"")</f>
        <v>0</v>
      </c>
      <c r="AF2081" s="48">
        <f>_xlfn.XLOOKUP($F2081,Main_OG!$D$1:$D$766,Main_OG!Z$1:Z$766,"")</f>
        <v>0</v>
      </c>
      <c r="AG2081" s="48">
        <f>_xlfn.XLOOKUP($F2081,Main_OG!$D$1:$D$766,Main_OG!AA$1:AA$766,"")</f>
        <v>1.53</v>
      </c>
      <c r="AH2081" s="48">
        <f>_xlfn.XLOOKUP($F2081,Main_OG!$D$1:$D$766,Main_OG!AB$1:AB$766,"")</f>
        <v>21.2</v>
      </c>
      <c r="AI2081" s="48">
        <f>_xlfn.XLOOKUP($F2081,Main_OG!$D$1:$D$766,Main_OG!AC$1:AC$766,"")</f>
        <v>4.9924248044436963</v>
      </c>
      <c r="AJ2081" s="48">
        <f>_xlfn.XLOOKUP($F2081,Main_OG!$D$1:$D$766,Main_OG!AD$1:AD$766,"")</f>
        <v>0.68548682032632846</v>
      </c>
    </row>
    <row r="2082" spans="2:36" x14ac:dyDescent="0.35">
      <c r="B2082" s="36" t="s">
        <v>3194</v>
      </c>
      <c r="C2082" s="45" t="s">
        <v>847</v>
      </c>
      <c r="D2082" s="45" t="s">
        <v>4276</v>
      </c>
      <c r="E2082" s="36" t="s">
        <v>3194</v>
      </c>
      <c r="F2082" s="36" t="str">
        <f t="shared" si="96"/>
        <v>2014_SD</v>
      </c>
      <c r="G2082" s="45">
        <v>2014</v>
      </c>
      <c r="H2082" s="45">
        <f>_xlfn.XLOOKUP(J2082,Main_OG!$B$1:$B$766,Main_OG!$O$1:$O$766,"")</f>
        <v>0</v>
      </c>
      <c r="I2082" s="45">
        <f>_xlfn.XLOOKUP(F2082,Main_OG!$D$1:$D$766,Main_OG!$J$1:$J$766,"")</f>
        <v>0</v>
      </c>
      <c r="J2082" s="45" t="s">
        <v>847</v>
      </c>
      <c r="K2082" s="45" t="str">
        <f t="shared" si="97"/>
        <v>Otter Tail Power Co_SD</v>
      </c>
      <c r="L2082" s="45" t="str">
        <f t="shared" si="98"/>
        <v>Otter Tail Power Co_SD</v>
      </c>
      <c r="M2082" s="45" t="s">
        <v>3221</v>
      </c>
      <c r="N2082" s="45">
        <v>0</v>
      </c>
      <c r="O2082" s="45">
        <v>2612</v>
      </c>
      <c r="P2082" s="45">
        <v>173</v>
      </c>
      <c r="Q2082" s="45">
        <v>8779</v>
      </c>
      <c r="R2082" s="45">
        <v>0</v>
      </c>
      <c r="S2082" s="45">
        <v>70283</v>
      </c>
      <c r="T2082" s="45">
        <v>232109</v>
      </c>
      <c r="U2082" s="45">
        <v>125936</v>
      </c>
      <c r="V2082" s="45">
        <v>0</v>
      </c>
      <c r="W2082" s="45">
        <v>8.4879701000000001</v>
      </c>
      <c r="X2082" s="45">
        <v>6.3117758999999998</v>
      </c>
      <c r="Y2082" s="45">
        <v>8.5722112999999993</v>
      </c>
      <c r="Z2082" s="46">
        <v>49640.9</v>
      </c>
      <c r="AA2082" s="46">
        <v>58423.740981792929</v>
      </c>
      <c r="AB2082" s="47">
        <f>_xlfn.XLOOKUP($F2082,Main_OG!$D$1:$D$766,Main_OG!AJ$1:AJ$766,"")</f>
        <v>3560742</v>
      </c>
      <c r="AC2082" s="47">
        <f>_xlfn.XLOOKUP($F2082,Main_OG!$D$1:$D$766,Main_OG!AK$1:AK$766,"")</f>
        <v>46472</v>
      </c>
      <c r="AD2082" s="47">
        <f>_xlfn.XLOOKUP($F2082,Main_OG!$D$1:$D$766,Main_OG!AL$1:AL$766,"")</f>
        <v>7730794</v>
      </c>
      <c r="AE2082" s="47">
        <f>_xlfn.XLOOKUP($F2082,Main_OG!$D$1:$D$766,Main_OG!AM$1:AM$766,"")</f>
        <v>0</v>
      </c>
      <c r="AF2082" s="48">
        <f>_xlfn.XLOOKUP($F2082,Main_OG!$D$1:$D$766,Main_OG!Z$1:Z$766,"")</f>
        <v>0</v>
      </c>
      <c r="AG2082" s="48">
        <f>_xlfn.XLOOKUP($F2082,Main_OG!$D$1:$D$766,Main_OG!AA$1:AA$766,"")</f>
        <v>2.322195177698041</v>
      </c>
      <c r="AH2082" s="48">
        <f>_xlfn.XLOOKUP($F2082,Main_OG!$D$1:$D$766,Main_OG!AB$1:AB$766,"")</f>
        <v>22.7</v>
      </c>
      <c r="AI2082" s="48">
        <f>_xlfn.XLOOKUP($F2082,Main_OG!$D$1:$D$766,Main_OG!AC$1:AC$766,"")</f>
        <v>4.9924248044436963</v>
      </c>
      <c r="AJ2082" s="48">
        <f>_xlfn.XLOOKUP($F2082,Main_OG!$D$1:$D$766,Main_OG!AD$1:AD$766,"")</f>
        <v>0.68548682032632846</v>
      </c>
    </row>
    <row r="2083" spans="2:36" x14ac:dyDescent="0.35">
      <c r="B2083" s="36" t="s">
        <v>3194</v>
      </c>
      <c r="C2083" s="45" t="s">
        <v>318</v>
      </c>
      <c r="D2083" s="45" t="s">
        <v>4276</v>
      </c>
      <c r="E2083" s="36" t="s">
        <v>3194</v>
      </c>
      <c r="F2083" s="36" t="str">
        <f t="shared" si="96"/>
        <v>2015_MN</v>
      </c>
      <c r="G2083" s="45">
        <v>2015</v>
      </c>
      <c r="H2083" s="45">
        <f>_xlfn.XLOOKUP(J2083,Main_OG!$B$1:$B$766,Main_OG!$O$1:$O$766,"")</f>
        <v>0</v>
      </c>
      <c r="I2083" s="45">
        <f>_xlfn.XLOOKUP(F2083,Main_OG!$D$1:$D$766,Main_OG!$J$1:$J$766,"")</f>
        <v>0</v>
      </c>
      <c r="J2083" s="45" t="s">
        <v>318</v>
      </c>
      <c r="K2083" s="45" t="str">
        <f t="shared" si="97"/>
        <v>Otter Tail Power Co_MN</v>
      </c>
      <c r="L2083" s="45" t="str">
        <f t="shared" si="98"/>
        <v>Otter Tail Power Co_MN</v>
      </c>
      <c r="M2083" s="45" t="s">
        <v>3222</v>
      </c>
      <c r="N2083" s="45">
        <v>0</v>
      </c>
      <c r="O2083" s="45">
        <v>12195</v>
      </c>
      <c r="P2083" s="45">
        <v>11</v>
      </c>
      <c r="Q2083" s="45">
        <v>48026</v>
      </c>
      <c r="R2083" s="45">
        <v>0</v>
      </c>
      <c r="S2083" s="45">
        <v>1073168</v>
      </c>
      <c r="T2083" s="45">
        <v>766863</v>
      </c>
      <c r="U2083" s="45">
        <v>548043</v>
      </c>
      <c r="V2083" s="45">
        <v>0</v>
      </c>
      <c r="W2083" s="45">
        <v>7.998291</v>
      </c>
      <c r="X2083" s="45">
        <v>5.6576076999999998</v>
      </c>
      <c r="Y2083" s="45">
        <v>9.4969737999999992</v>
      </c>
      <c r="Z2083" s="46">
        <v>345456.2</v>
      </c>
      <c r="AA2083" s="46">
        <v>62993.448944766977</v>
      </c>
      <c r="AB2083" s="47">
        <f>_xlfn.XLOOKUP($F2083,Main_OG!$D$1:$D$766,Main_OG!AJ$1:AJ$766,"")</f>
        <v>29298748</v>
      </c>
      <c r="AC2083" s="47">
        <f>_xlfn.XLOOKUP($F2083,Main_OG!$D$1:$D$766,Main_OG!AK$1:AK$766,"")</f>
        <v>137354</v>
      </c>
      <c r="AD2083" s="47">
        <f>_xlfn.XLOOKUP($F2083,Main_OG!$D$1:$D$766,Main_OG!AL$1:AL$766,"")</f>
        <v>108727924</v>
      </c>
      <c r="AE2083" s="47">
        <f>_xlfn.XLOOKUP($F2083,Main_OG!$D$1:$D$766,Main_OG!AM$1:AM$766,"")</f>
        <v>12038606</v>
      </c>
      <c r="AF2083" s="48">
        <f>_xlfn.XLOOKUP($F2083,Main_OG!$D$1:$D$766,Main_OG!Z$1:Z$766,"")</f>
        <v>0</v>
      </c>
      <c r="AG2083" s="48">
        <f>_xlfn.XLOOKUP($F2083,Main_OG!$D$1:$D$766,Main_OG!AA$1:AA$766,"")</f>
        <v>2.25948627072199</v>
      </c>
      <c r="AH2083" s="48">
        <f>_xlfn.XLOOKUP($F2083,Main_OG!$D$1:$D$766,Main_OG!AB$1:AB$766,"")</f>
        <v>13.13</v>
      </c>
      <c r="AI2083" s="48">
        <f>_xlfn.XLOOKUP($F2083,Main_OG!$D$1:$D$766,Main_OG!AC$1:AC$766,"")</f>
        <v>3.3843619636206599</v>
      </c>
      <c r="AJ2083" s="48">
        <f>_xlfn.XLOOKUP($F2083,Main_OG!$D$1:$D$766,Main_OG!AD$1:AD$766,"")</f>
        <v>0.85</v>
      </c>
    </row>
    <row r="2084" spans="2:36" x14ac:dyDescent="0.35">
      <c r="B2084" s="36" t="s">
        <v>3194</v>
      </c>
      <c r="C2084" s="45" t="s">
        <v>799</v>
      </c>
      <c r="D2084" s="45" t="s">
        <v>4276</v>
      </c>
      <c r="E2084" s="36" t="s">
        <v>3194</v>
      </c>
      <c r="F2084" s="36" t="str">
        <f t="shared" si="96"/>
        <v>2015_ND</v>
      </c>
      <c r="G2084" s="45">
        <v>2015</v>
      </c>
      <c r="H2084" s="45">
        <f>_xlfn.XLOOKUP(J2084,Main_OG!$B$1:$B$766,Main_OG!$O$1:$O$766,"")</f>
        <v>0</v>
      </c>
      <c r="I2084" s="45">
        <f>_xlfn.XLOOKUP(F2084,Main_OG!$D$1:$D$766,Main_OG!$J$1:$J$766,"")</f>
        <v>0</v>
      </c>
      <c r="J2084" s="45" t="s">
        <v>799</v>
      </c>
      <c r="K2084" s="45" t="str">
        <f t="shared" si="97"/>
        <v>Otter Tail Power Co_ND</v>
      </c>
      <c r="L2084" s="45" t="str">
        <f t="shared" si="98"/>
        <v>Otter Tail Power Co_ND</v>
      </c>
      <c r="M2084" s="45" t="s">
        <v>3223</v>
      </c>
      <c r="N2084" s="45">
        <v>0</v>
      </c>
      <c r="O2084" s="45">
        <v>12884</v>
      </c>
      <c r="P2084" s="45">
        <v>2</v>
      </c>
      <c r="Q2084" s="45">
        <v>45411</v>
      </c>
      <c r="R2084" s="45">
        <v>0</v>
      </c>
      <c r="S2084" s="45">
        <v>1095592</v>
      </c>
      <c r="T2084" s="45">
        <v>74255</v>
      </c>
      <c r="U2084" s="45">
        <v>609828</v>
      </c>
      <c r="V2084" s="45">
        <v>0</v>
      </c>
      <c r="W2084" s="45">
        <v>7.9449192999999996</v>
      </c>
      <c r="X2084" s="45">
        <v>6.9538751999999997</v>
      </c>
      <c r="Y2084" s="45">
        <v>8.8103531000000004</v>
      </c>
      <c r="Z2084" s="46">
        <v>58694.5</v>
      </c>
      <c r="AA2084" s="46">
        <v>77685.80493079756</v>
      </c>
      <c r="AB2084" s="47">
        <f>_xlfn.XLOOKUP($F2084,Main_OG!$D$1:$D$766,Main_OG!AJ$1:AJ$766,"")</f>
        <v>45477872</v>
      </c>
      <c r="AC2084" s="47">
        <f>_xlfn.XLOOKUP($F2084,Main_OG!$D$1:$D$766,Main_OG!AK$1:AK$766,"")</f>
        <v>106110</v>
      </c>
      <c r="AD2084" s="47">
        <f>_xlfn.XLOOKUP($F2084,Main_OG!$D$1:$D$766,Main_OG!AL$1:AL$766,"")</f>
        <v>12874046</v>
      </c>
      <c r="AE2084" s="47">
        <f>_xlfn.XLOOKUP($F2084,Main_OG!$D$1:$D$766,Main_OG!AM$1:AM$766,"")</f>
        <v>0</v>
      </c>
      <c r="AF2084" s="48">
        <f>_xlfn.XLOOKUP($F2084,Main_OG!$D$1:$D$766,Main_OG!Z$1:Z$766,"")</f>
        <v>1.9</v>
      </c>
      <c r="AG2084" s="48">
        <f>_xlfn.XLOOKUP($F2084,Main_OG!$D$1:$D$766,Main_OG!AA$1:AA$766,"")</f>
        <v>2.25948627072199</v>
      </c>
      <c r="AH2084" s="48">
        <f>_xlfn.XLOOKUP($F2084,Main_OG!$D$1:$D$766,Main_OG!AB$1:AB$766,"")</f>
        <v>12.08771849023859</v>
      </c>
      <c r="AI2084" s="48">
        <f>_xlfn.XLOOKUP($F2084,Main_OG!$D$1:$D$766,Main_OG!AC$1:AC$766,"")</f>
        <v>3.3843619636206599</v>
      </c>
      <c r="AJ2084" s="48">
        <f>_xlfn.XLOOKUP($F2084,Main_OG!$D$1:$D$766,Main_OG!AD$1:AD$766,"")</f>
        <v>0.66963877086385626</v>
      </c>
    </row>
    <row r="2085" spans="2:36" x14ac:dyDescent="0.35">
      <c r="B2085" s="36" t="s">
        <v>3194</v>
      </c>
      <c r="C2085" s="45" t="s">
        <v>847</v>
      </c>
      <c r="D2085" s="45" t="s">
        <v>4276</v>
      </c>
      <c r="E2085" s="36" t="s">
        <v>3194</v>
      </c>
      <c r="F2085" s="36" t="str">
        <f t="shared" si="96"/>
        <v>2015_SD</v>
      </c>
      <c r="G2085" s="45">
        <v>2015</v>
      </c>
      <c r="H2085" s="45">
        <f>_xlfn.XLOOKUP(J2085,Main_OG!$B$1:$B$766,Main_OG!$O$1:$O$766,"")</f>
        <v>0</v>
      </c>
      <c r="I2085" s="45">
        <f>_xlfn.XLOOKUP(F2085,Main_OG!$D$1:$D$766,Main_OG!$J$1:$J$766,"")</f>
        <v>0</v>
      </c>
      <c r="J2085" s="45" t="s">
        <v>847</v>
      </c>
      <c r="K2085" s="45" t="str">
        <f t="shared" si="97"/>
        <v>Otter Tail Power Co_SD</v>
      </c>
      <c r="L2085" s="45" t="str">
        <f t="shared" si="98"/>
        <v>Otter Tail Power Co_SD</v>
      </c>
      <c r="M2085" s="45" t="s">
        <v>3224</v>
      </c>
      <c r="N2085" s="45">
        <v>0</v>
      </c>
      <c r="O2085" s="45">
        <v>2768</v>
      </c>
      <c r="P2085" s="45">
        <v>0</v>
      </c>
      <c r="Q2085" s="45">
        <v>8689</v>
      </c>
      <c r="R2085" s="45">
        <v>0</v>
      </c>
      <c r="S2085" s="45">
        <v>310815</v>
      </c>
      <c r="T2085" s="45">
        <v>0</v>
      </c>
      <c r="U2085" s="45">
        <v>115040</v>
      </c>
      <c r="V2085" s="45">
        <v>0</v>
      </c>
      <c r="W2085" s="45">
        <v>7.1026173000000004</v>
      </c>
      <c r="X2085" s="45">
        <v>0</v>
      </c>
      <c r="Y2085" s="45">
        <v>9.1305633000000004</v>
      </c>
      <c r="Z2085" s="46">
        <v>50860.800000000003</v>
      </c>
      <c r="AA2085" s="46">
        <v>59509.771687788052</v>
      </c>
      <c r="AB2085" s="47">
        <f>_xlfn.XLOOKUP($F2085,Main_OG!$D$1:$D$766,Main_OG!AJ$1:AJ$766,"")</f>
        <v>1979956</v>
      </c>
      <c r="AC2085" s="47">
        <f>_xlfn.XLOOKUP($F2085,Main_OG!$D$1:$D$766,Main_OG!AK$1:AK$766,"")</f>
        <v>76952</v>
      </c>
      <c r="AD2085" s="47">
        <f>_xlfn.XLOOKUP($F2085,Main_OG!$D$1:$D$766,Main_OG!AL$1:AL$766,"")</f>
        <v>12255344</v>
      </c>
      <c r="AE2085" s="47">
        <f>_xlfn.XLOOKUP($F2085,Main_OG!$D$1:$D$766,Main_OG!AM$1:AM$766,"")</f>
        <v>0</v>
      </c>
      <c r="AF2085" s="48">
        <f>_xlfn.XLOOKUP($F2085,Main_OG!$D$1:$D$766,Main_OG!Z$1:Z$766,"")</f>
        <v>2.56</v>
      </c>
      <c r="AG2085" s="48">
        <f>_xlfn.XLOOKUP($F2085,Main_OG!$D$1:$D$766,Main_OG!AA$1:AA$766,"")</f>
        <v>2.23</v>
      </c>
      <c r="AH2085" s="48">
        <f>_xlfn.XLOOKUP($F2085,Main_OG!$D$1:$D$766,Main_OG!AB$1:AB$766,"")</f>
        <v>12.08771849023859</v>
      </c>
      <c r="AI2085" s="48">
        <f>_xlfn.XLOOKUP($F2085,Main_OG!$D$1:$D$766,Main_OG!AC$1:AC$766,"")</f>
        <v>3.3843619636206599</v>
      </c>
      <c r="AJ2085" s="48">
        <f>_xlfn.XLOOKUP($F2085,Main_OG!$D$1:$D$766,Main_OG!AD$1:AD$766,"")</f>
        <v>0.66963877086385626</v>
      </c>
    </row>
    <row r="2086" spans="2:36" x14ac:dyDescent="0.35">
      <c r="B2086" s="36" t="s">
        <v>3194</v>
      </c>
      <c r="C2086" s="45" t="s">
        <v>318</v>
      </c>
      <c r="D2086" s="45" t="s">
        <v>4276</v>
      </c>
      <c r="E2086" s="36" t="s">
        <v>3194</v>
      </c>
      <c r="F2086" s="36" t="str">
        <f t="shared" si="96"/>
        <v>2016_MN</v>
      </c>
      <c r="G2086" s="45">
        <v>2016</v>
      </c>
      <c r="H2086" s="45">
        <f>_xlfn.XLOOKUP(J2086,Main_OG!$B$1:$B$766,Main_OG!$O$1:$O$766,"")</f>
        <v>0</v>
      </c>
      <c r="I2086" s="45">
        <f>_xlfn.XLOOKUP(F2086,Main_OG!$D$1:$D$766,Main_OG!$J$1:$J$766,"")</f>
        <v>1</v>
      </c>
      <c r="J2086" s="45" t="s">
        <v>318</v>
      </c>
      <c r="K2086" s="45" t="str">
        <f t="shared" si="97"/>
        <v>Otter Tail Power Co_MN</v>
      </c>
      <c r="L2086" s="45" t="str">
        <f t="shared" si="98"/>
        <v>Otter Tail Power Co_MN</v>
      </c>
      <c r="M2086" s="45" t="s">
        <v>3225</v>
      </c>
      <c r="N2086" s="45">
        <v>0</v>
      </c>
      <c r="O2086" s="45">
        <v>13286</v>
      </c>
      <c r="P2086" s="45">
        <v>11</v>
      </c>
      <c r="Q2086" s="45">
        <v>48186</v>
      </c>
      <c r="R2086" s="45">
        <v>0</v>
      </c>
      <c r="S2086" s="45">
        <v>1071890</v>
      </c>
      <c r="T2086" s="45">
        <v>963519</v>
      </c>
      <c r="U2086" s="45">
        <v>528189</v>
      </c>
      <c r="V2086" s="45">
        <v>0</v>
      </c>
      <c r="W2086" s="45">
        <v>8.4480869999999992</v>
      </c>
      <c r="X2086" s="45">
        <v>5.6637804000000003</v>
      </c>
      <c r="Y2086" s="45">
        <v>10.130976</v>
      </c>
      <c r="Z2086" s="46">
        <v>350603.6</v>
      </c>
      <c r="AA2086" s="46">
        <v>63453.530629678426</v>
      </c>
      <c r="AB2086" s="47">
        <f>_xlfn.XLOOKUP($F2086,Main_OG!$D$1:$D$766,Main_OG!AJ$1:AJ$766,"")</f>
        <v>26892306</v>
      </c>
      <c r="AC2086" s="47">
        <f>_xlfn.XLOOKUP($F2086,Main_OG!$D$1:$D$766,Main_OG!AK$1:AK$766,"")</f>
        <v>133712</v>
      </c>
      <c r="AD2086" s="47">
        <f>_xlfn.XLOOKUP($F2086,Main_OG!$D$1:$D$766,Main_OG!AL$1:AL$766,"")</f>
        <v>131247042</v>
      </c>
      <c r="AE2086" s="47">
        <f>_xlfn.XLOOKUP($F2086,Main_OG!$D$1:$D$766,Main_OG!AM$1:AM$766,"")</f>
        <v>13860816</v>
      </c>
      <c r="AF2086" s="48">
        <f>_xlfn.XLOOKUP($F2086,Main_OG!$D$1:$D$766,Main_OG!Z$1:Z$766,"")</f>
        <v>0</v>
      </c>
      <c r="AG2086" s="48">
        <f>_xlfn.XLOOKUP($F2086,Main_OG!$D$1:$D$766,Main_OG!AA$1:AA$766,"")</f>
        <v>2.2143440282408582</v>
      </c>
      <c r="AH2086" s="48">
        <f>_xlfn.XLOOKUP($F2086,Main_OG!$D$1:$D$766,Main_OG!AB$1:AB$766,"")</f>
        <v>11.34</v>
      </c>
      <c r="AI2086" s="48">
        <f>_xlfn.XLOOKUP($F2086,Main_OG!$D$1:$D$766,Main_OG!AC$1:AC$766,"")</f>
        <v>3.2924726584307722</v>
      </c>
      <c r="AJ2086" s="48">
        <f>_xlfn.XLOOKUP($F2086,Main_OG!$D$1:$D$766,Main_OG!AD$1:AD$766,"")</f>
        <v>0.65636700530415037</v>
      </c>
    </row>
    <row r="2087" spans="2:36" x14ac:dyDescent="0.35">
      <c r="B2087" s="36" t="s">
        <v>3194</v>
      </c>
      <c r="C2087" s="45" t="s">
        <v>799</v>
      </c>
      <c r="D2087" s="45" t="s">
        <v>4276</v>
      </c>
      <c r="E2087" s="36" t="s">
        <v>3194</v>
      </c>
      <c r="F2087" s="36" t="str">
        <f t="shared" si="96"/>
        <v>2016_ND</v>
      </c>
      <c r="G2087" s="45">
        <v>2016</v>
      </c>
      <c r="H2087" s="45">
        <f>_xlfn.XLOOKUP(J2087,Main_OG!$B$1:$B$766,Main_OG!$O$1:$O$766,"")</f>
        <v>0</v>
      </c>
      <c r="I2087" s="45">
        <f>_xlfn.XLOOKUP(F2087,Main_OG!$D$1:$D$766,Main_OG!$J$1:$J$766,"")</f>
        <v>0</v>
      </c>
      <c r="J2087" s="45" t="s">
        <v>799</v>
      </c>
      <c r="K2087" s="45" t="str">
        <f t="shared" si="97"/>
        <v>Otter Tail Power Co_ND</v>
      </c>
      <c r="L2087" s="45" t="str">
        <f t="shared" si="98"/>
        <v>Otter Tail Power Co_ND</v>
      </c>
      <c r="M2087" s="45" t="s">
        <v>3226</v>
      </c>
      <c r="N2087" s="45">
        <v>0</v>
      </c>
      <c r="O2087" s="45">
        <v>13976</v>
      </c>
      <c r="P2087" s="45">
        <v>3</v>
      </c>
      <c r="Q2087" s="45">
        <v>45790</v>
      </c>
      <c r="R2087" s="45">
        <v>0</v>
      </c>
      <c r="S2087" s="45">
        <v>1109761</v>
      </c>
      <c r="T2087" s="45">
        <v>73050</v>
      </c>
      <c r="U2087" s="45">
        <v>580724</v>
      </c>
      <c r="V2087" s="45">
        <v>0</v>
      </c>
      <c r="W2087" s="45">
        <v>7.8367955</v>
      </c>
      <c r="X2087" s="45">
        <v>6.8479124000000002</v>
      </c>
      <c r="Y2087" s="45">
        <v>8.9383079999999993</v>
      </c>
      <c r="Z2087" s="46">
        <v>54756</v>
      </c>
      <c r="AA2087" s="46">
        <v>72417.651306549014</v>
      </c>
      <c r="AB2087" s="47">
        <f>_xlfn.XLOOKUP($F2087,Main_OG!$D$1:$D$766,Main_OG!AJ$1:AJ$766,"")</f>
        <v>42594060</v>
      </c>
      <c r="AC2087" s="47">
        <f>_xlfn.XLOOKUP($F2087,Main_OG!$D$1:$D$766,Main_OG!AK$1:AK$766,"")</f>
        <v>120126</v>
      </c>
      <c r="AD2087" s="47">
        <f>_xlfn.XLOOKUP($F2087,Main_OG!$D$1:$D$766,Main_OG!AL$1:AL$766,"")</f>
        <v>20745990</v>
      </c>
      <c r="AE2087" s="47">
        <f>_xlfn.XLOOKUP($F2087,Main_OG!$D$1:$D$766,Main_OG!AM$1:AM$766,"")</f>
        <v>0</v>
      </c>
      <c r="AF2087" s="48">
        <f>_xlfn.XLOOKUP($F2087,Main_OG!$D$1:$D$766,Main_OG!Z$1:Z$766,"")</f>
        <v>0</v>
      </c>
      <c r="AG2087" s="48">
        <f>_xlfn.XLOOKUP($F2087,Main_OG!$D$1:$D$766,Main_OG!AA$1:AA$766,"")</f>
        <v>1.55</v>
      </c>
      <c r="AH2087" s="48">
        <f>_xlfn.XLOOKUP($F2087,Main_OG!$D$1:$D$766,Main_OG!AB$1:AB$766,"")</f>
        <v>9.41</v>
      </c>
      <c r="AI2087" s="48">
        <f>_xlfn.XLOOKUP($F2087,Main_OG!$D$1:$D$766,Main_OG!AC$1:AC$766,"")</f>
        <v>3.2924726584307722</v>
      </c>
      <c r="AJ2087" s="48">
        <f>_xlfn.XLOOKUP($F2087,Main_OG!$D$1:$D$766,Main_OG!AD$1:AD$766,"")</f>
        <v>0.65636700530415037</v>
      </c>
    </row>
    <row r="2088" spans="2:36" x14ac:dyDescent="0.35">
      <c r="B2088" s="36" t="s">
        <v>3194</v>
      </c>
      <c r="C2088" s="45" t="s">
        <v>847</v>
      </c>
      <c r="D2088" s="45" t="s">
        <v>4276</v>
      </c>
      <c r="E2088" s="36" t="s">
        <v>3194</v>
      </c>
      <c r="F2088" s="36" t="str">
        <f t="shared" si="96"/>
        <v>2016_SD</v>
      </c>
      <c r="G2088" s="45">
        <v>2016</v>
      </c>
      <c r="H2088" s="45">
        <f>_xlfn.XLOOKUP(J2088,Main_OG!$B$1:$B$766,Main_OG!$O$1:$O$766,"")</f>
        <v>0</v>
      </c>
      <c r="I2088" s="45">
        <f>_xlfn.XLOOKUP(F2088,Main_OG!$D$1:$D$766,Main_OG!$J$1:$J$766,"")</f>
        <v>0</v>
      </c>
      <c r="J2088" s="45" t="s">
        <v>847</v>
      </c>
      <c r="K2088" s="45" t="str">
        <f t="shared" si="97"/>
        <v>Otter Tail Power Co_SD</v>
      </c>
      <c r="L2088" s="45" t="str">
        <f t="shared" si="98"/>
        <v>Otter Tail Power Co_SD</v>
      </c>
      <c r="M2088" s="45" t="s">
        <v>3227</v>
      </c>
      <c r="N2088" s="45">
        <v>0</v>
      </c>
      <c r="O2088" s="45">
        <v>2978</v>
      </c>
      <c r="P2088" s="45">
        <v>0</v>
      </c>
      <c r="Q2088" s="45">
        <v>8710</v>
      </c>
      <c r="R2088" s="45">
        <v>0</v>
      </c>
      <c r="S2088" s="45">
        <v>311256</v>
      </c>
      <c r="T2088" s="45">
        <v>0</v>
      </c>
      <c r="U2088" s="45">
        <v>112033</v>
      </c>
      <c r="V2088" s="45">
        <v>0</v>
      </c>
      <c r="W2088" s="45">
        <v>7.0885381000000001</v>
      </c>
      <c r="X2088" s="45">
        <v>0</v>
      </c>
      <c r="Y2088" s="45">
        <v>9.2517382999999995</v>
      </c>
      <c r="Z2088" s="46">
        <v>51264.3</v>
      </c>
      <c r="AA2088" s="46">
        <v>59354.770734508675</v>
      </c>
      <c r="AB2088" s="47">
        <f>_xlfn.XLOOKUP($F2088,Main_OG!$D$1:$D$766,Main_OG!AJ$1:AJ$766,"")</f>
        <v>2597808</v>
      </c>
      <c r="AC2088" s="47">
        <f>_xlfn.XLOOKUP($F2088,Main_OG!$D$1:$D$766,Main_OG!AK$1:AK$766,"")</f>
        <v>22226</v>
      </c>
      <c r="AD2088" s="47">
        <f>_xlfn.XLOOKUP($F2088,Main_OG!$D$1:$D$766,Main_OG!AL$1:AL$766,"")</f>
        <v>14820854</v>
      </c>
      <c r="AE2088" s="47">
        <f>_xlfn.XLOOKUP($F2088,Main_OG!$D$1:$D$766,Main_OG!AM$1:AM$766,"")</f>
        <v>0</v>
      </c>
      <c r="AF2088" s="48">
        <f>_xlfn.XLOOKUP($F2088,Main_OG!$D$1:$D$766,Main_OG!Z$1:Z$766,"")</f>
        <v>0</v>
      </c>
      <c r="AG2088" s="48">
        <f>_xlfn.XLOOKUP($F2088,Main_OG!$D$1:$D$766,Main_OG!AA$1:AA$766,"")</f>
        <v>2.25</v>
      </c>
      <c r="AH2088" s="48">
        <f>_xlfn.XLOOKUP($F2088,Main_OG!$D$1:$D$766,Main_OG!AB$1:AB$766,"")</f>
        <v>8.5399999999999991</v>
      </c>
      <c r="AI2088" s="48">
        <f>_xlfn.XLOOKUP($F2088,Main_OG!$D$1:$D$766,Main_OG!AC$1:AC$766,"")</f>
        <v>2.4700000000000002</v>
      </c>
      <c r="AJ2088" s="48">
        <f>_xlfn.XLOOKUP($F2088,Main_OG!$D$1:$D$766,Main_OG!AD$1:AD$766,"")</f>
        <v>0.65636700530415037</v>
      </c>
    </row>
    <row r="2089" spans="2:36" x14ac:dyDescent="0.35">
      <c r="B2089" s="36" t="s">
        <v>3194</v>
      </c>
      <c r="C2089" s="45" t="s">
        <v>318</v>
      </c>
      <c r="D2089" s="45" t="s">
        <v>4276</v>
      </c>
      <c r="E2089" s="36" t="s">
        <v>3194</v>
      </c>
      <c r="F2089" s="36" t="str">
        <f t="shared" si="96"/>
        <v>2017_MN</v>
      </c>
      <c r="G2089" s="45">
        <v>2017</v>
      </c>
      <c r="H2089" s="45">
        <f>_xlfn.XLOOKUP(J2089,Main_OG!$B$1:$B$766,Main_OG!$O$1:$O$766,"")</f>
        <v>0</v>
      </c>
      <c r="I2089" s="45">
        <f>_xlfn.XLOOKUP(F2089,Main_OG!$D$1:$D$766,Main_OG!$J$1:$J$766,"")</f>
        <v>1</v>
      </c>
      <c r="J2089" s="45" t="s">
        <v>318</v>
      </c>
      <c r="K2089" s="45" t="str">
        <f t="shared" si="97"/>
        <v>Otter Tail Power Co_MN</v>
      </c>
      <c r="L2089" s="45" t="str">
        <f t="shared" si="98"/>
        <v>Otter Tail Power Co_MN</v>
      </c>
      <c r="M2089" s="45" t="s">
        <v>3228</v>
      </c>
      <c r="N2089" s="45">
        <v>0</v>
      </c>
      <c r="O2089" s="45">
        <v>12370</v>
      </c>
      <c r="P2089" s="45">
        <v>11</v>
      </c>
      <c r="Q2089" s="45">
        <v>48477</v>
      </c>
      <c r="R2089" s="45">
        <v>0</v>
      </c>
      <c r="S2089" s="45">
        <v>1079017</v>
      </c>
      <c r="T2089" s="45">
        <v>987733</v>
      </c>
      <c r="U2089" s="45">
        <v>531766</v>
      </c>
      <c r="V2089" s="45">
        <v>0</v>
      </c>
      <c r="W2089" s="45">
        <v>8.4630641000000004</v>
      </c>
      <c r="X2089" s="45">
        <v>5.4397190000000002</v>
      </c>
      <c r="Y2089" s="45">
        <v>10.149858999999999</v>
      </c>
      <c r="Z2089" s="46">
        <v>354721.9</v>
      </c>
      <c r="AA2089" s="46">
        <v>63692.561502082048</v>
      </c>
      <c r="AB2089" s="47">
        <f>_xlfn.XLOOKUP($F2089,Main_OG!$D$1:$D$766,Main_OG!AJ$1:AJ$766,"")</f>
        <v>26461414</v>
      </c>
      <c r="AC2089" s="47">
        <f>_xlfn.XLOOKUP($F2089,Main_OG!$D$1:$D$766,Main_OG!AK$1:AK$766,"")</f>
        <v>153000</v>
      </c>
      <c r="AD2089" s="47">
        <f>_xlfn.XLOOKUP($F2089,Main_OG!$D$1:$D$766,Main_OG!AL$1:AL$766,"")</f>
        <v>97724766</v>
      </c>
      <c r="AE2089" s="47">
        <f>_xlfn.XLOOKUP($F2089,Main_OG!$D$1:$D$766,Main_OG!AM$1:AM$766,"")</f>
        <v>13904351</v>
      </c>
      <c r="AF2089" s="48">
        <f>_xlfn.XLOOKUP($F2089,Main_OG!$D$1:$D$766,Main_OG!Z$1:Z$766,"")</f>
        <v>0</v>
      </c>
      <c r="AG2089" s="48">
        <f>_xlfn.XLOOKUP($F2089,Main_OG!$D$1:$D$766,Main_OG!AA$1:AA$766,"")</f>
        <v>2.1875855044172008</v>
      </c>
      <c r="AH2089" s="48">
        <f>_xlfn.XLOOKUP($F2089,Main_OG!$D$1:$D$766,Main_OG!AB$1:AB$766,"")</f>
        <v>13.18</v>
      </c>
      <c r="AI2089" s="48">
        <f>_xlfn.XLOOKUP($F2089,Main_OG!$D$1:$D$766,Main_OG!AC$1:AC$766,"")</f>
        <v>3.81</v>
      </c>
      <c r="AJ2089" s="48">
        <f>_xlfn.XLOOKUP($F2089,Main_OG!$D$1:$D$766,Main_OG!AD$1:AD$766,"")</f>
        <v>0.62802788237371954</v>
      </c>
    </row>
    <row r="2090" spans="2:36" x14ac:dyDescent="0.35">
      <c r="B2090" s="36" t="s">
        <v>3194</v>
      </c>
      <c r="C2090" s="45" t="s">
        <v>799</v>
      </c>
      <c r="D2090" s="45" t="s">
        <v>4276</v>
      </c>
      <c r="E2090" s="36" t="s">
        <v>3194</v>
      </c>
      <c r="F2090" s="36" t="str">
        <f t="shared" si="96"/>
        <v>2017_ND</v>
      </c>
      <c r="G2090" s="45">
        <v>2017</v>
      </c>
      <c r="H2090" s="45">
        <f>_xlfn.XLOOKUP(J2090,Main_OG!$B$1:$B$766,Main_OG!$O$1:$O$766,"")</f>
        <v>0</v>
      </c>
      <c r="I2090" s="45">
        <f>_xlfn.XLOOKUP(F2090,Main_OG!$D$1:$D$766,Main_OG!$J$1:$J$766,"")</f>
        <v>0</v>
      </c>
      <c r="J2090" s="45" t="s">
        <v>799</v>
      </c>
      <c r="K2090" s="45" t="str">
        <f t="shared" si="97"/>
        <v>Otter Tail Power Co_ND</v>
      </c>
      <c r="L2090" s="45" t="str">
        <f t="shared" si="98"/>
        <v>Otter Tail Power Co_ND</v>
      </c>
      <c r="M2090" s="45" t="s">
        <v>3229</v>
      </c>
      <c r="N2090" s="45">
        <v>0</v>
      </c>
      <c r="O2090" s="45">
        <v>13020</v>
      </c>
      <c r="P2090" s="45">
        <v>2</v>
      </c>
      <c r="Q2090" s="45">
        <v>45688</v>
      </c>
      <c r="R2090" s="45">
        <v>0</v>
      </c>
      <c r="S2090" s="45">
        <v>1139747</v>
      </c>
      <c r="T2090" s="45">
        <v>50813</v>
      </c>
      <c r="U2090" s="45">
        <v>597302</v>
      </c>
      <c r="V2090" s="45">
        <v>0</v>
      </c>
      <c r="W2090" s="45">
        <v>7.8033457999999998</v>
      </c>
      <c r="X2090" s="45">
        <v>6.8332907000000001</v>
      </c>
      <c r="Y2090" s="45">
        <v>8.8393140999999993</v>
      </c>
      <c r="Z2090" s="46">
        <v>56530.2</v>
      </c>
      <c r="AA2090" s="46">
        <v>74700.794841130875</v>
      </c>
      <c r="AB2090" s="47">
        <f>_xlfn.XLOOKUP($F2090,Main_OG!$D$1:$D$766,Main_OG!AJ$1:AJ$766,"")</f>
        <v>43308266</v>
      </c>
      <c r="AC2090" s="47">
        <f>_xlfn.XLOOKUP($F2090,Main_OG!$D$1:$D$766,Main_OG!AK$1:AK$766,"")</f>
        <v>140388</v>
      </c>
      <c r="AD2090" s="47">
        <f>_xlfn.XLOOKUP($F2090,Main_OG!$D$1:$D$766,Main_OG!AL$1:AL$766,"")</f>
        <v>13108384</v>
      </c>
      <c r="AE2090" s="47">
        <f>_xlfn.XLOOKUP($F2090,Main_OG!$D$1:$D$766,Main_OG!AM$1:AM$766,"")</f>
        <v>0</v>
      </c>
      <c r="AF2090" s="48">
        <f>_xlfn.XLOOKUP($F2090,Main_OG!$D$1:$D$766,Main_OG!Z$1:Z$766,"")</f>
        <v>1.83</v>
      </c>
      <c r="AG2090" s="48">
        <f>_xlfn.XLOOKUP($F2090,Main_OG!$D$1:$D$766,Main_OG!AA$1:AA$766,"")</f>
        <v>2.1875855044172008</v>
      </c>
      <c r="AH2090" s="48">
        <f>_xlfn.XLOOKUP($F2090,Main_OG!$D$1:$D$766,Main_OG!AB$1:AB$766,"")</f>
        <v>14.73443638842941</v>
      </c>
      <c r="AI2090" s="48">
        <f>_xlfn.XLOOKUP($F2090,Main_OG!$D$1:$D$766,Main_OG!AC$1:AC$766,"")</f>
        <v>3.7243523928232452</v>
      </c>
      <c r="AJ2090" s="48">
        <f>_xlfn.XLOOKUP($F2090,Main_OG!$D$1:$D$766,Main_OG!AD$1:AD$766,"")</f>
        <v>0.62802788237371954</v>
      </c>
    </row>
    <row r="2091" spans="2:36" x14ac:dyDescent="0.35">
      <c r="B2091" s="36" t="s">
        <v>3194</v>
      </c>
      <c r="C2091" s="45" t="s">
        <v>847</v>
      </c>
      <c r="D2091" s="45" t="s">
        <v>4276</v>
      </c>
      <c r="E2091" s="36" t="s">
        <v>3194</v>
      </c>
      <c r="F2091" s="36" t="str">
        <f t="shared" si="96"/>
        <v>2017_SD</v>
      </c>
      <c r="G2091" s="45">
        <v>2017</v>
      </c>
      <c r="H2091" s="45">
        <f>_xlfn.XLOOKUP(J2091,Main_OG!$B$1:$B$766,Main_OG!$O$1:$O$766,"")</f>
        <v>0</v>
      </c>
      <c r="I2091" s="45">
        <f>_xlfn.XLOOKUP(F2091,Main_OG!$D$1:$D$766,Main_OG!$J$1:$J$766,"")</f>
        <v>0</v>
      </c>
      <c r="J2091" s="45" t="s">
        <v>847</v>
      </c>
      <c r="K2091" s="45" t="str">
        <f t="shared" si="97"/>
        <v>Otter Tail Power Co_SD</v>
      </c>
      <c r="L2091" s="45" t="str">
        <f t="shared" si="98"/>
        <v>Otter Tail Power Co_SD</v>
      </c>
      <c r="M2091" s="45" t="s">
        <v>3230</v>
      </c>
      <c r="N2091" s="45">
        <v>0</v>
      </c>
      <c r="O2091" s="45">
        <v>2743</v>
      </c>
      <c r="P2091" s="45">
        <v>0</v>
      </c>
      <c r="Q2091" s="45">
        <v>8736</v>
      </c>
      <c r="R2091" s="45">
        <v>0</v>
      </c>
      <c r="S2091" s="45">
        <v>314480</v>
      </c>
      <c r="T2091" s="45">
        <v>0</v>
      </c>
      <c r="U2091" s="45">
        <v>114126</v>
      </c>
      <c r="V2091" s="45">
        <v>0</v>
      </c>
      <c r="W2091" s="45">
        <v>7.0792419000000004</v>
      </c>
      <c r="X2091" s="45">
        <v>0</v>
      </c>
      <c r="Y2091" s="45">
        <v>9.3467745999999998</v>
      </c>
      <c r="Z2091" s="46">
        <v>51615.1</v>
      </c>
      <c r="AA2091" s="46">
        <v>59074.292803743025</v>
      </c>
      <c r="AB2091" s="47">
        <f>_xlfn.XLOOKUP($F2091,Main_OG!$D$1:$D$766,Main_OG!AJ$1:AJ$766,"")</f>
        <v>2577678</v>
      </c>
      <c r="AC2091" s="47">
        <f>_xlfn.XLOOKUP($F2091,Main_OG!$D$1:$D$766,Main_OG!AK$1:AK$766,"")</f>
        <v>29406</v>
      </c>
      <c r="AD2091" s="47">
        <f>_xlfn.XLOOKUP($F2091,Main_OG!$D$1:$D$766,Main_OG!AL$1:AL$766,"")</f>
        <v>11426586</v>
      </c>
      <c r="AE2091" s="47">
        <f>_xlfn.XLOOKUP($F2091,Main_OG!$D$1:$D$766,Main_OG!AM$1:AM$766,"")</f>
        <v>0</v>
      </c>
      <c r="AF2091" s="48">
        <f>_xlfn.XLOOKUP($F2091,Main_OG!$D$1:$D$766,Main_OG!Z$1:Z$766,"")</f>
        <v>2.41</v>
      </c>
      <c r="AG2091" s="48">
        <f>_xlfn.XLOOKUP($F2091,Main_OG!$D$1:$D$766,Main_OG!AA$1:AA$766,"")</f>
        <v>2.1875855044172008</v>
      </c>
      <c r="AH2091" s="48">
        <f>_xlfn.XLOOKUP($F2091,Main_OG!$D$1:$D$766,Main_OG!AB$1:AB$766,"")</f>
        <v>14.73443638842941</v>
      </c>
      <c r="AI2091" s="48">
        <f>_xlfn.XLOOKUP($F2091,Main_OG!$D$1:$D$766,Main_OG!AC$1:AC$766,"")</f>
        <v>3.7243523928232452</v>
      </c>
      <c r="AJ2091" s="48">
        <f>_xlfn.XLOOKUP($F2091,Main_OG!$D$1:$D$766,Main_OG!AD$1:AD$766,"")</f>
        <v>0.62802788237371954</v>
      </c>
    </row>
    <row r="2092" spans="2:36" x14ac:dyDescent="0.35">
      <c r="B2092" s="36" t="s">
        <v>3194</v>
      </c>
      <c r="C2092" s="45" t="s">
        <v>318</v>
      </c>
      <c r="D2092" s="45" t="s">
        <v>4276</v>
      </c>
      <c r="E2092" s="36" t="s">
        <v>3194</v>
      </c>
      <c r="F2092" s="36" t="str">
        <f t="shared" si="96"/>
        <v>2018_MN</v>
      </c>
      <c r="G2092" s="45">
        <v>2018</v>
      </c>
      <c r="H2092" s="45">
        <f>_xlfn.XLOOKUP(J2092,Main_OG!$B$1:$B$766,Main_OG!$O$1:$O$766,"")</f>
        <v>0</v>
      </c>
      <c r="I2092" s="45">
        <f>_xlfn.XLOOKUP(F2092,Main_OG!$D$1:$D$766,Main_OG!$J$1:$J$766,"")</f>
        <v>1</v>
      </c>
      <c r="J2092" s="45" t="s">
        <v>318</v>
      </c>
      <c r="K2092" s="45" t="str">
        <f t="shared" si="97"/>
        <v>Otter Tail Power Co_MN</v>
      </c>
      <c r="L2092" s="45" t="str">
        <f t="shared" si="98"/>
        <v>Otter Tail Power Co_MN</v>
      </c>
      <c r="M2092" s="45" t="s">
        <v>3231</v>
      </c>
      <c r="N2092" s="45">
        <v>0</v>
      </c>
      <c r="O2092" s="45">
        <v>12317</v>
      </c>
      <c r="P2092" s="45">
        <v>11</v>
      </c>
      <c r="Q2092" s="45">
        <v>48497</v>
      </c>
      <c r="R2092" s="45">
        <v>0</v>
      </c>
      <c r="S2092" s="45">
        <v>1105815</v>
      </c>
      <c r="T2092" s="45">
        <v>1019915</v>
      </c>
      <c r="U2092" s="45">
        <v>565668</v>
      </c>
      <c r="V2092" s="45">
        <v>0</v>
      </c>
      <c r="W2092" s="45">
        <v>8.5377209999999994</v>
      </c>
      <c r="X2092" s="45">
        <v>5.5503155</v>
      </c>
      <c r="Y2092" s="45">
        <v>10.334719</v>
      </c>
      <c r="Z2092" s="46">
        <v>364799.7</v>
      </c>
      <c r="AA2092" s="46">
        <v>65041.037576563242</v>
      </c>
      <c r="AB2092" s="47">
        <f>_xlfn.XLOOKUP($F2092,Main_OG!$D$1:$D$766,Main_OG!AJ$1:AJ$766,"")</f>
        <v>27349572</v>
      </c>
      <c r="AC2092" s="47">
        <f>_xlfn.XLOOKUP($F2092,Main_OG!$D$1:$D$766,Main_OG!AK$1:AK$766,"")</f>
        <v>196732</v>
      </c>
      <c r="AD2092" s="47">
        <f>_xlfn.XLOOKUP($F2092,Main_OG!$D$1:$D$766,Main_OG!AL$1:AL$766,"")</f>
        <v>122348248</v>
      </c>
      <c r="AE2092" s="47">
        <f>_xlfn.XLOOKUP($F2092,Main_OG!$D$1:$D$766,Main_OG!AM$1:AM$766,"")</f>
        <v>14601329</v>
      </c>
      <c r="AF2092" s="48">
        <f>_xlfn.XLOOKUP($F2092,Main_OG!$D$1:$D$766,Main_OG!Z$1:Z$766,"")</f>
        <v>0</v>
      </c>
      <c r="AG2092" s="48">
        <f>_xlfn.XLOOKUP($F2092,Main_OG!$D$1:$D$766,Main_OG!AA$1:AA$766,"")</f>
        <v>2.19</v>
      </c>
      <c r="AH2092" s="48">
        <f>_xlfn.XLOOKUP($F2092,Main_OG!$D$1:$D$766,Main_OG!AB$1:AB$766,"")</f>
        <v>16.47</v>
      </c>
      <c r="AI2092" s="48">
        <f>_xlfn.XLOOKUP($F2092,Main_OG!$D$1:$D$766,Main_OG!AC$1:AC$766,"")</f>
        <v>3.47</v>
      </c>
      <c r="AJ2092" s="48">
        <f>_xlfn.XLOOKUP($F2092,Main_OG!$D$1:$D$766,Main_OG!AD$1:AD$766,"")</f>
        <v>0.62810595158289428</v>
      </c>
    </row>
    <row r="2093" spans="2:36" x14ac:dyDescent="0.35">
      <c r="B2093" s="36" t="s">
        <v>3194</v>
      </c>
      <c r="C2093" s="45" t="s">
        <v>799</v>
      </c>
      <c r="D2093" s="45" t="s">
        <v>4276</v>
      </c>
      <c r="E2093" s="36" t="s">
        <v>3194</v>
      </c>
      <c r="F2093" s="36" t="str">
        <f t="shared" si="96"/>
        <v>2018_ND</v>
      </c>
      <c r="G2093" s="45">
        <v>2018</v>
      </c>
      <c r="H2093" s="45">
        <f>_xlfn.XLOOKUP(J2093,Main_OG!$B$1:$B$766,Main_OG!$O$1:$O$766,"")</f>
        <v>0</v>
      </c>
      <c r="I2093" s="45">
        <f>_xlfn.XLOOKUP(F2093,Main_OG!$D$1:$D$766,Main_OG!$J$1:$J$766,"")</f>
        <v>0</v>
      </c>
      <c r="J2093" s="45" t="s">
        <v>799</v>
      </c>
      <c r="K2093" s="45" t="str">
        <f t="shared" si="97"/>
        <v>Otter Tail Power Co_ND</v>
      </c>
      <c r="L2093" s="45" t="str">
        <f t="shared" si="98"/>
        <v>Otter Tail Power Co_ND</v>
      </c>
      <c r="M2093" s="45" t="s">
        <v>3232</v>
      </c>
      <c r="N2093" s="45">
        <v>0</v>
      </c>
      <c r="O2093" s="45">
        <v>13096</v>
      </c>
      <c r="P2093" s="45">
        <v>2</v>
      </c>
      <c r="Q2093" s="45">
        <v>45754</v>
      </c>
      <c r="R2093" s="45">
        <v>0</v>
      </c>
      <c r="S2093" s="45">
        <v>1167099</v>
      </c>
      <c r="T2093" s="45">
        <v>34091</v>
      </c>
      <c r="U2093" s="45">
        <v>632631</v>
      </c>
      <c r="V2093" s="45">
        <v>0</v>
      </c>
      <c r="W2093" s="45">
        <v>8.0144444000000004</v>
      </c>
      <c r="X2093" s="45">
        <v>7.7982459000000004</v>
      </c>
      <c r="Y2093" s="45">
        <v>9.0898012000000001</v>
      </c>
      <c r="Z2093" s="46">
        <v>58516.4</v>
      </c>
      <c r="AA2093" s="46">
        <v>76988.98247774523</v>
      </c>
      <c r="AB2093" s="47">
        <f>_xlfn.XLOOKUP($F2093,Main_OG!$D$1:$D$766,Main_OG!AJ$1:AJ$766,"")</f>
        <v>44914310</v>
      </c>
      <c r="AC2093" s="47">
        <f>_xlfn.XLOOKUP($F2093,Main_OG!$D$1:$D$766,Main_OG!AK$1:AK$766,"")</f>
        <v>148588</v>
      </c>
      <c r="AD2093" s="47">
        <f>_xlfn.XLOOKUP($F2093,Main_OG!$D$1:$D$766,Main_OG!AL$1:AL$766,"")</f>
        <v>19230244</v>
      </c>
      <c r="AE2093" s="47">
        <f>_xlfn.XLOOKUP($F2093,Main_OG!$D$1:$D$766,Main_OG!AM$1:AM$766,"")</f>
        <v>0</v>
      </c>
      <c r="AF2093" s="48">
        <f>_xlfn.XLOOKUP($F2093,Main_OG!$D$1:$D$766,Main_OG!Z$1:Z$766,"")</f>
        <v>0</v>
      </c>
      <c r="AG2093" s="48">
        <f>_xlfn.XLOOKUP($F2093,Main_OG!$D$1:$D$766,Main_OG!AA$1:AA$766,"")</f>
        <v>1.55</v>
      </c>
      <c r="AH2093" s="48">
        <f>_xlfn.XLOOKUP($F2093,Main_OG!$D$1:$D$766,Main_OG!AB$1:AB$766,"")</f>
        <v>17.134646247082848</v>
      </c>
      <c r="AI2093" s="48">
        <f>_xlfn.XLOOKUP($F2093,Main_OG!$D$1:$D$766,Main_OG!AC$1:AC$766,"")</f>
        <v>2.83</v>
      </c>
      <c r="AJ2093" s="48">
        <f>_xlfn.XLOOKUP($F2093,Main_OG!$D$1:$D$766,Main_OG!AD$1:AD$766,"")</f>
        <v>0.62810595158289428</v>
      </c>
    </row>
    <row r="2094" spans="2:36" x14ac:dyDescent="0.35">
      <c r="B2094" s="36" t="s">
        <v>3194</v>
      </c>
      <c r="C2094" s="45" t="s">
        <v>847</v>
      </c>
      <c r="D2094" s="45" t="s">
        <v>4276</v>
      </c>
      <c r="E2094" s="36" t="s">
        <v>3194</v>
      </c>
      <c r="F2094" s="36" t="str">
        <f t="shared" si="96"/>
        <v>2018_SD</v>
      </c>
      <c r="G2094" s="45">
        <v>2018</v>
      </c>
      <c r="H2094" s="45">
        <f>_xlfn.XLOOKUP(J2094,Main_OG!$B$1:$B$766,Main_OG!$O$1:$O$766,"")</f>
        <v>0</v>
      </c>
      <c r="I2094" s="45">
        <f>_xlfn.XLOOKUP(F2094,Main_OG!$D$1:$D$766,Main_OG!$J$1:$J$766,"")</f>
        <v>0</v>
      </c>
      <c r="J2094" s="45" t="s">
        <v>847</v>
      </c>
      <c r="K2094" s="45" t="str">
        <f t="shared" si="97"/>
        <v>Otter Tail Power Co_SD</v>
      </c>
      <c r="L2094" s="45" t="str">
        <f t="shared" si="98"/>
        <v>Otter Tail Power Co_SD</v>
      </c>
      <c r="M2094" s="45" t="s">
        <v>3233</v>
      </c>
      <c r="N2094" s="45">
        <v>0</v>
      </c>
      <c r="O2094" s="45">
        <v>2752</v>
      </c>
      <c r="P2094" s="45">
        <v>0</v>
      </c>
      <c r="Q2094" s="45">
        <v>8741</v>
      </c>
      <c r="R2094" s="45">
        <v>0</v>
      </c>
      <c r="S2094" s="45">
        <v>328909</v>
      </c>
      <c r="T2094" s="45">
        <v>0</v>
      </c>
      <c r="U2094" s="45">
        <v>122832</v>
      </c>
      <c r="V2094" s="45">
        <v>0</v>
      </c>
      <c r="W2094" s="45">
        <v>7.0878874999999999</v>
      </c>
      <c r="X2094" s="45">
        <v>0</v>
      </c>
      <c r="Y2094" s="45">
        <v>9.4224631999999993</v>
      </c>
      <c r="Z2094" s="46">
        <v>51937.8</v>
      </c>
      <c r="AA2094" s="46">
        <v>59061.436047423995</v>
      </c>
      <c r="AB2094" s="47">
        <f>_xlfn.XLOOKUP($F2094,Main_OG!$D$1:$D$766,Main_OG!AJ$1:AJ$766,"")</f>
        <v>2905016</v>
      </c>
      <c r="AC2094" s="47">
        <f>_xlfn.XLOOKUP($F2094,Main_OG!$D$1:$D$766,Main_OG!AK$1:AK$766,"")</f>
        <v>39412</v>
      </c>
      <c r="AD2094" s="47">
        <f>_xlfn.XLOOKUP($F2094,Main_OG!$D$1:$D$766,Main_OG!AL$1:AL$766,"")</f>
        <v>18198168</v>
      </c>
      <c r="AE2094" s="47">
        <f>_xlfn.XLOOKUP($F2094,Main_OG!$D$1:$D$766,Main_OG!AM$1:AM$766,"")</f>
        <v>0</v>
      </c>
      <c r="AF2094" s="48">
        <f>_xlfn.XLOOKUP($F2094,Main_OG!$D$1:$D$766,Main_OG!Z$1:Z$766,"")</f>
        <v>0</v>
      </c>
      <c r="AG2094" s="48">
        <f>_xlfn.XLOOKUP($F2094,Main_OG!$D$1:$D$766,Main_OG!AA$1:AA$766,"")</f>
        <v>1.87</v>
      </c>
      <c r="AH2094" s="48">
        <f>_xlfn.XLOOKUP($F2094,Main_OG!$D$1:$D$766,Main_OG!AB$1:AB$766,"")</f>
        <v>17.170000000000002</v>
      </c>
      <c r="AI2094" s="48">
        <f>_xlfn.XLOOKUP($F2094,Main_OG!$D$1:$D$766,Main_OG!AC$1:AC$766,"")</f>
        <v>2.82</v>
      </c>
      <c r="AJ2094" s="48">
        <f>_xlfn.XLOOKUP($F2094,Main_OG!$D$1:$D$766,Main_OG!AD$1:AD$766,"")</f>
        <v>0.62810595158289428</v>
      </c>
    </row>
    <row r="2095" spans="2:36" x14ac:dyDescent="0.35">
      <c r="B2095" s="36" t="s">
        <v>3194</v>
      </c>
      <c r="C2095" s="45" t="s">
        <v>318</v>
      </c>
      <c r="D2095" s="45" t="s">
        <v>4276</v>
      </c>
      <c r="E2095" s="36" t="s">
        <v>3194</v>
      </c>
      <c r="F2095" s="36" t="str">
        <f t="shared" si="96"/>
        <v>2019_MN</v>
      </c>
      <c r="G2095" s="45">
        <v>2019</v>
      </c>
      <c r="H2095" s="45">
        <f>_xlfn.XLOOKUP(J2095,Main_OG!$B$1:$B$766,Main_OG!$O$1:$O$766,"")</f>
        <v>0</v>
      </c>
      <c r="I2095" s="45">
        <f>_xlfn.XLOOKUP(F2095,Main_OG!$D$1:$D$766,Main_OG!$J$1:$J$766,"")</f>
        <v>1</v>
      </c>
      <c r="J2095" s="45" t="s">
        <v>318</v>
      </c>
      <c r="K2095" s="45" t="str">
        <f t="shared" si="97"/>
        <v>Otter Tail Power Co_MN</v>
      </c>
      <c r="L2095" s="45" t="str">
        <f t="shared" si="98"/>
        <v>Otter Tail Power Co_MN</v>
      </c>
      <c r="M2095" s="45" t="s">
        <v>3234</v>
      </c>
      <c r="N2095" s="45">
        <v>0</v>
      </c>
      <c r="O2095" s="45">
        <v>12828</v>
      </c>
      <c r="P2095" s="45">
        <v>11</v>
      </c>
      <c r="Q2095" s="45">
        <v>48909</v>
      </c>
      <c r="R2095" s="45">
        <v>0</v>
      </c>
      <c r="S2095" s="45">
        <v>1073325</v>
      </c>
      <c r="T2095" s="45">
        <v>1031521</v>
      </c>
      <c r="U2095" s="45">
        <v>554967</v>
      </c>
      <c r="V2095" s="45">
        <v>0</v>
      </c>
      <c r="W2095" s="45">
        <v>8.8731744999999993</v>
      </c>
      <c r="X2095" s="45">
        <v>5.6066720999999999</v>
      </c>
      <c r="Y2095" s="45">
        <v>10.721899000000001</v>
      </c>
      <c r="Z2095" s="46">
        <v>368688.7</v>
      </c>
      <c r="AA2095" s="46">
        <v>65369.722589486308</v>
      </c>
      <c r="AB2095" s="47">
        <f>_xlfn.XLOOKUP($F2095,Main_OG!$D$1:$D$766,Main_OG!AJ$1:AJ$766,"")</f>
        <v>20990140</v>
      </c>
      <c r="AC2095" s="47">
        <f>_xlfn.XLOOKUP($F2095,Main_OG!$D$1:$D$766,Main_OG!AK$1:AK$766,"")</f>
        <v>202892</v>
      </c>
      <c r="AD2095" s="47">
        <f>_xlfn.XLOOKUP($F2095,Main_OG!$D$1:$D$766,Main_OG!AL$1:AL$766,"")</f>
        <v>172021314</v>
      </c>
      <c r="AE2095" s="47">
        <f>_xlfn.XLOOKUP($F2095,Main_OG!$D$1:$D$766,Main_OG!AM$1:AM$766,"")</f>
        <v>14104547</v>
      </c>
      <c r="AF2095" s="48">
        <f>_xlfn.XLOOKUP($F2095,Main_OG!$D$1:$D$766,Main_OG!Z$1:Z$766,"")</f>
        <v>0</v>
      </c>
      <c r="AG2095" s="48">
        <f>_xlfn.XLOOKUP($F2095,Main_OG!$D$1:$D$766,Main_OG!AA$1:AA$766,"")</f>
        <v>2.176146746141439</v>
      </c>
      <c r="AH2095" s="48">
        <f>_xlfn.XLOOKUP($F2095,Main_OG!$D$1:$D$766,Main_OG!AB$1:AB$766,"")</f>
        <v>16.155101142605361</v>
      </c>
      <c r="AI2095" s="48">
        <f>_xlfn.XLOOKUP($F2095,Main_OG!$D$1:$D$766,Main_OG!AC$1:AC$766,"")</f>
        <v>3.3292283805067271</v>
      </c>
      <c r="AJ2095" s="48">
        <f>_xlfn.XLOOKUP($F2095,Main_OG!$D$1:$D$766,Main_OG!AD$1:AD$766,"")</f>
        <v>0.81</v>
      </c>
    </row>
    <row r="2096" spans="2:36" x14ac:dyDescent="0.35">
      <c r="B2096" s="36" t="s">
        <v>3194</v>
      </c>
      <c r="C2096" s="45" t="s">
        <v>799</v>
      </c>
      <c r="D2096" s="45" t="s">
        <v>4276</v>
      </c>
      <c r="E2096" s="36" t="s">
        <v>3194</v>
      </c>
      <c r="F2096" s="36" t="str">
        <f t="shared" si="96"/>
        <v>2019_ND</v>
      </c>
      <c r="G2096" s="45">
        <v>2019</v>
      </c>
      <c r="H2096" s="45">
        <f>_xlfn.XLOOKUP(J2096,Main_OG!$B$1:$B$766,Main_OG!$O$1:$O$766,"")</f>
        <v>0</v>
      </c>
      <c r="I2096" s="45">
        <f>_xlfn.XLOOKUP(F2096,Main_OG!$D$1:$D$766,Main_OG!$J$1:$J$766,"")</f>
        <v>0</v>
      </c>
      <c r="J2096" s="45" t="s">
        <v>799</v>
      </c>
      <c r="K2096" s="45" t="str">
        <f t="shared" si="97"/>
        <v>Otter Tail Power Co_ND</v>
      </c>
      <c r="L2096" s="45" t="str">
        <f t="shared" si="98"/>
        <v>Otter Tail Power Co_ND</v>
      </c>
      <c r="M2096" s="45" t="s">
        <v>3235</v>
      </c>
      <c r="N2096" s="45">
        <v>0</v>
      </c>
      <c r="O2096" s="45">
        <v>13558</v>
      </c>
      <c r="P2096" s="45">
        <v>3</v>
      </c>
      <c r="Q2096" s="45">
        <v>45620</v>
      </c>
      <c r="R2096" s="45">
        <v>0</v>
      </c>
      <c r="S2096" s="45">
        <v>1169854</v>
      </c>
      <c r="T2096" s="45">
        <v>25173</v>
      </c>
      <c r="U2096" s="45">
        <v>625295</v>
      </c>
      <c r="V2096" s="45">
        <v>0</v>
      </c>
      <c r="W2096" s="45">
        <v>7.8302079000000004</v>
      </c>
      <c r="X2096" s="45">
        <v>7.2776386999999998</v>
      </c>
      <c r="Y2096" s="45">
        <v>9.5343798</v>
      </c>
      <c r="Z2096" s="46">
        <v>59142.3</v>
      </c>
      <c r="AA2096" s="46">
        <v>77439.362911208766</v>
      </c>
      <c r="AB2096" s="47">
        <f>_xlfn.XLOOKUP($F2096,Main_OG!$D$1:$D$766,Main_OG!AJ$1:AJ$766,"")</f>
        <v>41363962</v>
      </c>
      <c r="AC2096" s="47">
        <f>_xlfn.XLOOKUP($F2096,Main_OG!$D$1:$D$766,Main_OG!AK$1:AK$766,"")</f>
        <v>134270</v>
      </c>
      <c r="AD2096" s="47">
        <f>_xlfn.XLOOKUP($F2096,Main_OG!$D$1:$D$766,Main_OG!AL$1:AL$766,"")</f>
        <v>27634620</v>
      </c>
      <c r="AE2096" s="47">
        <f>_xlfn.XLOOKUP($F2096,Main_OG!$D$1:$D$766,Main_OG!AM$1:AM$766,"")</f>
        <v>0</v>
      </c>
      <c r="AF2096" s="48">
        <f>_xlfn.XLOOKUP($F2096,Main_OG!$D$1:$D$766,Main_OG!Z$1:Z$766,"")</f>
        <v>1.83</v>
      </c>
      <c r="AG2096" s="48">
        <f>_xlfn.XLOOKUP($F2096,Main_OG!$D$1:$D$766,Main_OG!AA$1:AA$766,"")</f>
        <v>2.176146746141439</v>
      </c>
      <c r="AH2096" s="48">
        <f>_xlfn.XLOOKUP($F2096,Main_OG!$D$1:$D$766,Main_OG!AB$1:AB$766,"")</f>
        <v>14.49</v>
      </c>
      <c r="AI2096" s="48">
        <f>_xlfn.XLOOKUP($F2096,Main_OG!$D$1:$D$766,Main_OG!AC$1:AC$766,"")</f>
        <v>3.3292283805067271</v>
      </c>
      <c r="AJ2096" s="48">
        <f>_xlfn.XLOOKUP($F2096,Main_OG!$D$1:$D$766,Main_OG!AD$1:AD$766,"")</f>
        <v>0.60296766622862785</v>
      </c>
    </row>
    <row r="2097" spans="2:36" x14ac:dyDescent="0.35">
      <c r="B2097" s="36" t="s">
        <v>3194</v>
      </c>
      <c r="C2097" s="45" t="s">
        <v>847</v>
      </c>
      <c r="D2097" s="45" t="s">
        <v>4276</v>
      </c>
      <c r="E2097" s="36" t="s">
        <v>3194</v>
      </c>
      <c r="F2097" s="36" t="str">
        <f t="shared" si="96"/>
        <v>2019_SD</v>
      </c>
      <c r="G2097" s="45">
        <v>2019</v>
      </c>
      <c r="H2097" s="45">
        <f>_xlfn.XLOOKUP(J2097,Main_OG!$B$1:$B$766,Main_OG!$O$1:$O$766,"")</f>
        <v>0</v>
      </c>
      <c r="I2097" s="45">
        <f>_xlfn.XLOOKUP(F2097,Main_OG!$D$1:$D$766,Main_OG!$J$1:$J$766,"")</f>
        <v>0</v>
      </c>
      <c r="J2097" s="45" t="s">
        <v>847</v>
      </c>
      <c r="K2097" s="45" t="str">
        <f t="shared" si="97"/>
        <v>Otter Tail Power Co_SD</v>
      </c>
      <c r="L2097" s="45" t="str">
        <f t="shared" si="98"/>
        <v>Otter Tail Power Co_SD</v>
      </c>
      <c r="M2097" s="45" t="s">
        <v>3236</v>
      </c>
      <c r="N2097" s="45">
        <v>0</v>
      </c>
      <c r="O2097" s="45">
        <v>2854</v>
      </c>
      <c r="P2097" s="45">
        <v>0</v>
      </c>
      <c r="Q2097" s="45">
        <v>8800</v>
      </c>
      <c r="R2097" s="45">
        <v>0</v>
      </c>
      <c r="S2097" s="45">
        <v>365899</v>
      </c>
      <c r="T2097" s="45">
        <v>0</v>
      </c>
      <c r="U2097" s="45">
        <v>123055</v>
      </c>
      <c r="V2097" s="45">
        <v>0</v>
      </c>
      <c r="W2097" s="45">
        <v>7.6046395000000002</v>
      </c>
      <c r="X2097" s="45">
        <v>0</v>
      </c>
      <c r="Y2097" s="45">
        <v>10.435171</v>
      </c>
      <c r="Z2097" s="46">
        <v>52360.1</v>
      </c>
      <c r="AA2097" s="46">
        <v>59022.101683299006</v>
      </c>
      <c r="AB2097" s="47">
        <f>_xlfn.XLOOKUP($F2097,Main_OG!$D$1:$D$766,Main_OG!AJ$1:AJ$766,"")</f>
        <v>3261762</v>
      </c>
      <c r="AC2097" s="47">
        <f>_xlfn.XLOOKUP($F2097,Main_OG!$D$1:$D$766,Main_OG!AK$1:AK$766,"")</f>
        <v>66906</v>
      </c>
      <c r="AD2097" s="47">
        <f>_xlfn.XLOOKUP($F2097,Main_OG!$D$1:$D$766,Main_OG!AL$1:AL$766,"")</f>
        <v>18470514</v>
      </c>
      <c r="AE2097" s="47">
        <f>_xlfn.XLOOKUP($F2097,Main_OG!$D$1:$D$766,Main_OG!AM$1:AM$766,"")</f>
        <v>0</v>
      </c>
      <c r="AF2097" s="48">
        <f>_xlfn.XLOOKUP($F2097,Main_OG!$D$1:$D$766,Main_OG!Z$1:Z$766,"")</f>
        <v>0</v>
      </c>
      <c r="AG2097" s="48">
        <f>_xlfn.XLOOKUP($F2097,Main_OG!$D$1:$D$766,Main_OG!AA$1:AA$766,"")</f>
        <v>2.176146746141439</v>
      </c>
      <c r="AH2097" s="48">
        <f>_xlfn.XLOOKUP($F2097,Main_OG!$D$1:$D$766,Main_OG!AB$1:AB$766,"")</f>
        <v>16.155101142605361</v>
      </c>
      <c r="AI2097" s="48">
        <f>_xlfn.XLOOKUP($F2097,Main_OG!$D$1:$D$766,Main_OG!AC$1:AC$766,"")</f>
        <v>3.3292283805067271</v>
      </c>
      <c r="AJ2097" s="48">
        <f>_xlfn.XLOOKUP($F2097,Main_OG!$D$1:$D$766,Main_OG!AD$1:AD$766,"")</f>
        <v>0.60296766622862785</v>
      </c>
    </row>
    <row r="2098" spans="2:36" x14ac:dyDescent="0.35">
      <c r="B2098" s="36" t="s">
        <v>3194</v>
      </c>
      <c r="C2098" s="45" t="s">
        <v>318</v>
      </c>
      <c r="D2098" s="45" t="s">
        <v>4276</v>
      </c>
      <c r="E2098" s="36" t="s">
        <v>3194</v>
      </c>
      <c r="F2098" s="36" t="str">
        <f t="shared" si="96"/>
        <v>2020_MN</v>
      </c>
      <c r="G2098" s="45">
        <v>2020</v>
      </c>
      <c r="H2098" s="45">
        <f>_xlfn.XLOOKUP(J2098,Main_OG!$B$1:$B$766,Main_OG!$O$1:$O$766,"")</f>
        <v>0</v>
      </c>
      <c r="I2098" s="45">
        <f>_xlfn.XLOOKUP(F2098,Main_OG!$D$1:$D$766,Main_OG!$J$1:$J$766,"")</f>
        <v>1</v>
      </c>
      <c r="J2098" s="45" t="s">
        <v>318</v>
      </c>
      <c r="K2098" s="45" t="str">
        <f t="shared" si="97"/>
        <v>Otter Tail Power Co_MN</v>
      </c>
      <c r="L2098" s="45" t="str">
        <f t="shared" si="98"/>
        <v>Otter Tail Power Co_MN</v>
      </c>
      <c r="M2098" s="45" t="s">
        <v>3237</v>
      </c>
      <c r="N2098" s="45">
        <v>0</v>
      </c>
      <c r="O2098" s="45">
        <v>13051</v>
      </c>
      <c r="P2098" s="45">
        <v>11</v>
      </c>
      <c r="Q2098" s="45">
        <v>0</v>
      </c>
      <c r="R2098" s="45">
        <v>0</v>
      </c>
      <c r="S2098" s="45">
        <v>1032208</v>
      </c>
      <c r="T2098" s="45">
        <v>981838</v>
      </c>
      <c r="U2098" s="45">
        <v>0</v>
      </c>
      <c r="V2098" s="45">
        <v>0</v>
      </c>
      <c r="W2098" s="45">
        <v>8.6095632000000002</v>
      </c>
      <c r="X2098" s="45">
        <v>5.7773175999999999</v>
      </c>
      <c r="Y2098" s="45">
        <v>0</v>
      </c>
      <c r="Z2098" s="46">
        <v>358127.2</v>
      </c>
      <c r="AA2098" s="46">
        <v>63319.727963322963</v>
      </c>
      <c r="AB2098" s="47">
        <f>_xlfn.XLOOKUP($F2098,Main_OG!$D$1:$D$766,Main_OG!AJ$1:AJ$766,"")</f>
        <v>16562016</v>
      </c>
      <c r="AC2098" s="47">
        <f>_xlfn.XLOOKUP($F2098,Main_OG!$D$1:$D$766,Main_OG!AK$1:AK$766,"")</f>
        <v>109242</v>
      </c>
      <c r="AD2098" s="47">
        <f>_xlfn.XLOOKUP($F2098,Main_OG!$D$1:$D$766,Main_OG!AL$1:AL$766,"")</f>
        <v>161233214</v>
      </c>
      <c r="AE2098" s="47">
        <f>_xlfn.XLOOKUP($F2098,Main_OG!$D$1:$D$766,Main_OG!AM$1:AM$766,"")</f>
        <v>0</v>
      </c>
      <c r="AF2098" s="48">
        <f>_xlfn.XLOOKUP($F2098,Main_OG!$D$1:$D$766,Main_OG!Z$1:Z$766,"")</f>
        <v>0</v>
      </c>
      <c r="AG2098" s="48">
        <f>_xlfn.XLOOKUP($F2098,Main_OG!$D$1:$D$766,Main_OG!AA$1:AA$766,"")</f>
        <v>2.127327759928813</v>
      </c>
      <c r="AH2098" s="48">
        <f>_xlfn.XLOOKUP($F2098,Main_OG!$D$1:$D$766,Main_OG!AB$1:AB$766,"")</f>
        <v>12.535325193609101</v>
      </c>
      <c r="AI2098" s="48">
        <f>_xlfn.XLOOKUP($F2098,Main_OG!$D$1:$D$766,Main_OG!AC$1:AC$766,"")</f>
        <v>2.8422150630003218</v>
      </c>
      <c r="AJ2098" s="48">
        <f>_xlfn.XLOOKUP($F2098,Main_OG!$D$1:$D$766,Main_OG!AD$1:AD$766,"")</f>
        <v>0.5848556097000881</v>
      </c>
    </row>
    <row r="2099" spans="2:36" x14ac:dyDescent="0.35">
      <c r="B2099" s="36" t="s">
        <v>3194</v>
      </c>
      <c r="C2099" s="45" t="s">
        <v>799</v>
      </c>
      <c r="D2099" s="45" t="s">
        <v>4276</v>
      </c>
      <c r="E2099" s="36" t="s">
        <v>3194</v>
      </c>
      <c r="F2099" s="36" t="str">
        <f t="shared" si="96"/>
        <v>2020_ND</v>
      </c>
      <c r="G2099" s="45">
        <v>2020</v>
      </c>
      <c r="H2099" s="45">
        <f>_xlfn.XLOOKUP(J2099,Main_OG!$B$1:$B$766,Main_OG!$O$1:$O$766,"")</f>
        <v>0</v>
      </c>
      <c r="I2099" s="45">
        <f>_xlfn.XLOOKUP(F2099,Main_OG!$D$1:$D$766,Main_OG!$J$1:$J$766,"")</f>
        <v>0</v>
      </c>
      <c r="J2099" s="45" t="s">
        <v>799</v>
      </c>
      <c r="K2099" s="45" t="str">
        <f t="shared" si="97"/>
        <v>Otter Tail Power Co_ND</v>
      </c>
      <c r="L2099" s="45" t="str">
        <f t="shared" si="98"/>
        <v>Otter Tail Power Co_ND</v>
      </c>
      <c r="M2099" s="45" t="s">
        <v>3238</v>
      </c>
      <c r="N2099" s="45">
        <v>0</v>
      </c>
      <c r="O2099" s="45">
        <v>13613</v>
      </c>
      <c r="P2099" s="45">
        <v>3</v>
      </c>
      <c r="Q2099" s="45">
        <v>0</v>
      </c>
      <c r="R2099" s="45">
        <v>0</v>
      </c>
      <c r="S2099" s="45">
        <v>1115223</v>
      </c>
      <c r="T2099" s="45">
        <v>20545</v>
      </c>
      <c r="U2099" s="45">
        <v>0</v>
      </c>
      <c r="V2099" s="45">
        <v>0</v>
      </c>
      <c r="W2099" s="45">
        <v>7.8869696999999999</v>
      </c>
      <c r="X2099" s="45">
        <v>7.0902896000000002</v>
      </c>
      <c r="Y2099" s="45">
        <v>0</v>
      </c>
      <c r="Z2099" s="46">
        <v>55699.1</v>
      </c>
      <c r="AA2099" s="46">
        <v>72787.967967549368</v>
      </c>
      <c r="AB2099" s="47">
        <f>_xlfn.XLOOKUP($F2099,Main_OG!$D$1:$D$766,Main_OG!AJ$1:AJ$766,"")</f>
        <v>40148888</v>
      </c>
      <c r="AC2099" s="47">
        <f>_xlfn.XLOOKUP($F2099,Main_OG!$D$1:$D$766,Main_OG!AK$1:AK$766,"")</f>
        <v>122910</v>
      </c>
      <c r="AD2099" s="47">
        <f>_xlfn.XLOOKUP($F2099,Main_OG!$D$1:$D$766,Main_OG!AL$1:AL$766,"")</f>
        <v>27585728</v>
      </c>
      <c r="AE2099" s="47">
        <f>_xlfn.XLOOKUP($F2099,Main_OG!$D$1:$D$766,Main_OG!AM$1:AM$766,"")</f>
        <v>0</v>
      </c>
      <c r="AF2099" s="48">
        <f>_xlfn.XLOOKUP($F2099,Main_OG!$D$1:$D$766,Main_OG!Z$1:Z$766,"")</f>
        <v>0</v>
      </c>
      <c r="AG2099" s="48">
        <f>_xlfn.XLOOKUP($F2099,Main_OG!$D$1:$D$766,Main_OG!AA$1:AA$766,"")</f>
        <v>2.127327759928813</v>
      </c>
      <c r="AH2099" s="48">
        <f>_xlfn.XLOOKUP($F2099,Main_OG!$D$1:$D$766,Main_OG!AB$1:AB$766,"")</f>
        <v>12.535325193609101</v>
      </c>
      <c r="AI2099" s="48">
        <f>_xlfn.XLOOKUP($F2099,Main_OG!$D$1:$D$766,Main_OG!AC$1:AC$766,"")</f>
        <v>2.8422150630003218</v>
      </c>
      <c r="AJ2099" s="48">
        <f>_xlfn.XLOOKUP($F2099,Main_OG!$D$1:$D$766,Main_OG!AD$1:AD$766,"")</f>
        <v>0.5848556097000881</v>
      </c>
    </row>
    <row r="2100" spans="2:36" x14ac:dyDescent="0.35">
      <c r="B2100" s="36" t="s">
        <v>3194</v>
      </c>
      <c r="C2100" s="45" t="s">
        <v>847</v>
      </c>
      <c r="D2100" s="45" t="s">
        <v>4276</v>
      </c>
      <c r="E2100" s="36" t="s">
        <v>3194</v>
      </c>
      <c r="F2100" s="36" t="str">
        <f t="shared" si="96"/>
        <v>2020_SD</v>
      </c>
      <c r="G2100" s="45">
        <v>2020</v>
      </c>
      <c r="H2100" s="45">
        <f>_xlfn.XLOOKUP(J2100,Main_OG!$B$1:$B$766,Main_OG!$O$1:$O$766,"")</f>
        <v>0</v>
      </c>
      <c r="I2100" s="45">
        <f>_xlfn.XLOOKUP(F2100,Main_OG!$D$1:$D$766,Main_OG!$J$1:$J$766,"")</f>
        <v>0</v>
      </c>
      <c r="J2100" s="45" t="s">
        <v>847</v>
      </c>
      <c r="K2100" s="45" t="str">
        <f t="shared" si="97"/>
        <v>Otter Tail Power Co_SD</v>
      </c>
      <c r="L2100" s="45" t="str">
        <f t="shared" si="98"/>
        <v>Otter Tail Power Co_SD</v>
      </c>
      <c r="M2100" s="45" t="s">
        <v>3239</v>
      </c>
      <c r="N2100" s="45">
        <v>0</v>
      </c>
      <c r="O2100" s="45">
        <v>2879</v>
      </c>
      <c r="P2100" s="45">
        <v>0</v>
      </c>
      <c r="Q2100" s="45">
        <v>0</v>
      </c>
      <c r="R2100" s="45">
        <v>0</v>
      </c>
      <c r="S2100" s="45">
        <v>360642</v>
      </c>
      <c r="T2100" s="45">
        <v>0</v>
      </c>
      <c r="U2100" s="45">
        <v>0</v>
      </c>
      <c r="V2100" s="45">
        <v>0</v>
      </c>
      <c r="W2100" s="45">
        <v>6.8714404</v>
      </c>
      <c r="X2100" s="45">
        <v>0</v>
      </c>
      <c r="Y2100" s="45">
        <v>0</v>
      </c>
      <c r="Z2100" s="46">
        <v>52692.1</v>
      </c>
      <c r="AA2100" s="46">
        <v>59092.530122643795</v>
      </c>
      <c r="AB2100" s="47">
        <f>_xlfn.XLOOKUP($F2100,Main_OG!$D$1:$D$766,Main_OG!AJ$1:AJ$766,"")</f>
        <v>2083800</v>
      </c>
      <c r="AC2100" s="47">
        <f>_xlfn.XLOOKUP($F2100,Main_OG!$D$1:$D$766,Main_OG!AK$1:AK$766,"")</f>
        <v>37298</v>
      </c>
      <c r="AD2100" s="47">
        <f>_xlfn.XLOOKUP($F2100,Main_OG!$D$1:$D$766,Main_OG!AL$1:AL$766,"")</f>
        <v>17808588</v>
      </c>
      <c r="AE2100" s="47">
        <f>_xlfn.XLOOKUP($F2100,Main_OG!$D$1:$D$766,Main_OG!AM$1:AM$766,"")</f>
        <v>0</v>
      </c>
      <c r="AF2100" s="48">
        <f>_xlfn.XLOOKUP($F2100,Main_OG!$D$1:$D$766,Main_OG!Z$1:Z$766,"")</f>
        <v>0</v>
      </c>
      <c r="AG2100" s="48">
        <f>_xlfn.XLOOKUP($F2100,Main_OG!$D$1:$D$766,Main_OG!AA$1:AA$766,"")</f>
        <v>2.127327759928813</v>
      </c>
      <c r="AH2100" s="48">
        <f>_xlfn.XLOOKUP($F2100,Main_OG!$D$1:$D$766,Main_OG!AB$1:AB$766,"")</f>
        <v>12.535325193609101</v>
      </c>
      <c r="AI2100" s="48">
        <f>_xlfn.XLOOKUP($F2100,Main_OG!$D$1:$D$766,Main_OG!AC$1:AC$766,"")</f>
        <v>2.8422150630003218</v>
      </c>
      <c r="AJ2100" s="48">
        <f>_xlfn.XLOOKUP($F2100,Main_OG!$D$1:$D$766,Main_OG!AD$1:AD$766,"")</f>
        <v>0.5848556097000881</v>
      </c>
    </row>
    <row r="2101" spans="2:36" x14ac:dyDescent="0.35">
      <c r="B2101" s="36" t="s">
        <v>3240</v>
      </c>
      <c r="C2101" s="45" t="s">
        <v>59</v>
      </c>
      <c r="D2101" s="45" t="s">
        <v>4277</v>
      </c>
      <c r="E2101" s="36" t="s">
        <v>4521</v>
      </c>
      <c r="F2101" s="36" t="str">
        <f t="shared" si="96"/>
        <v>2006_CA</v>
      </c>
      <c r="G2101" s="45">
        <v>2006</v>
      </c>
      <c r="H2101" s="45">
        <f>_xlfn.XLOOKUP(J2101,Main_OG!$B$1:$B$766,Main_OG!$O$1:$O$766,"")</f>
        <v>1</v>
      </c>
      <c r="I2101" s="45">
        <f>_xlfn.XLOOKUP(F2101,Main_OG!$D$1:$D$766,Main_OG!$J$1:$J$766,"")</f>
        <v>0</v>
      </c>
      <c r="J2101" s="45" t="s">
        <v>59</v>
      </c>
      <c r="K2101" s="45" t="str">
        <f t="shared" si="97"/>
        <v>Pacific Gas &amp; Electric Co_CA</v>
      </c>
      <c r="L2101" s="45" t="str">
        <f t="shared" si="98"/>
        <v>Pacific Gas Electric Co_CA</v>
      </c>
      <c r="M2101" s="45" t="s">
        <v>3241</v>
      </c>
      <c r="N2101" s="45">
        <v>0</v>
      </c>
      <c r="O2101" s="45">
        <v>621411</v>
      </c>
      <c r="P2101" s="45">
        <v>1015</v>
      </c>
      <c r="Q2101" s="45">
        <v>4486162</v>
      </c>
      <c r="R2101" s="45">
        <v>0</v>
      </c>
      <c r="S2101" s="45">
        <v>4834599</v>
      </c>
      <c r="T2101" s="45">
        <v>1139414</v>
      </c>
      <c r="U2101" s="45">
        <v>4523914</v>
      </c>
      <c r="V2101" s="45">
        <v>0</v>
      </c>
      <c r="W2101" s="45">
        <v>13.8499809493252</v>
      </c>
      <c r="X2101" s="45">
        <v>10.402653712293009</v>
      </c>
      <c r="Y2101" s="45">
        <v>14.61348377281325</v>
      </c>
      <c r="Z2101" s="46">
        <v>2120435.4</v>
      </c>
      <c r="AA2101" s="46">
        <v>58866.314344535196</v>
      </c>
      <c r="AB2101" s="47">
        <f>_xlfn.XLOOKUP($F2101,Main_OG!$D$1:$D$766,Main_OG!AJ$1:AJ$766,"")</f>
        <v>1611265.4400000002</v>
      </c>
      <c r="AC2101" s="47">
        <f>_xlfn.XLOOKUP($F2101,Main_OG!$D$1:$D$766,Main_OG!AK$1:AK$766,"")</f>
        <v>9064497.459999999</v>
      </c>
      <c r="AD2101" s="47">
        <f>_xlfn.XLOOKUP($F2101,Main_OG!$D$1:$D$766,Main_OG!AL$1:AL$766,"")</f>
        <v>1571693357.4199998</v>
      </c>
      <c r="AE2101" s="47">
        <f>_xlfn.XLOOKUP($F2101,Main_OG!$D$1:$D$766,Main_OG!AM$1:AM$766,"")</f>
        <v>31958621</v>
      </c>
      <c r="AF2101" s="48">
        <f>_xlfn.XLOOKUP($F2101,Main_OG!$D$1:$D$766,Main_OG!Z$1:Z$766,"")</f>
        <v>0</v>
      </c>
      <c r="AG2101" s="48">
        <f>_xlfn.XLOOKUP($F2101,Main_OG!$D$1:$D$766,Main_OG!AA$1:AA$766,"")</f>
        <v>2.2465548173415608</v>
      </c>
      <c r="AH2101" s="48">
        <f>_xlfn.XLOOKUP($F2101,Main_OG!$D$1:$D$766,Main_OG!AB$1:AB$766,"")</f>
        <v>13.84</v>
      </c>
      <c r="AI2101" s="48">
        <f>_xlfn.XLOOKUP($F2101,Main_OG!$D$1:$D$766,Main_OG!AC$1:AC$766,"")</f>
        <v>7.1610124069250478</v>
      </c>
      <c r="AJ2101" s="48">
        <f>_xlfn.XLOOKUP($F2101,Main_OG!$D$1:$D$766,Main_OG!AD$1:AD$766,"")</f>
        <v>0.4704061490499184</v>
      </c>
    </row>
    <row r="2102" spans="2:36" x14ac:dyDescent="0.35">
      <c r="B2102" s="36" t="s">
        <v>3240</v>
      </c>
      <c r="C2102" s="45" t="s">
        <v>59</v>
      </c>
      <c r="D2102" s="45" t="s">
        <v>4277</v>
      </c>
      <c r="E2102" s="36" t="s">
        <v>4521</v>
      </c>
      <c r="F2102" s="36" t="str">
        <f t="shared" si="96"/>
        <v>2007_CA</v>
      </c>
      <c r="G2102" s="45">
        <v>2007</v>
      </c>
      <c r="H2102" s="45">
        <f>_xlfn.XLOOKUP(J2102,Main_OG!$B$1:$B$766,Main_OG!$O$1:$O$766,"")</f>
        <v>1</v>
      </c>
      <c r="I2102" s="45">
        <f>_xlfn.XLOOKUP(F2102,Main_OG!$D$1:$D$766,Main_OG!$J$1:$J$766,"")</f>
        <v>1</v>
      </c>
      <c r="J2102" s="45" t="s">
        <v>59</v>
      </c>
      <c r="K2102" s="45" t="str">
        <f t="shared" si="97"/>
        <v>Pacific Gas &amp; Electric Co_CA</v>
      </c>
      <c r="L2102" s="45" t="str">
        <f t="shared" si="98"/>
        <v>Pacific Gas Electric Co_CA</v>
      </c>
      <c r="M2102" s="45" t="s">
        <v>3242</v>
      </c>
      <c r="N2102" s="45">
        <v>0</v>
      </c>
      <c r="O2102" s="45">
        <v>633696</v>
      </c>
      <c r="P2102" s="45">
        <v>1062</v>
      </c>
      <c r="Q2102" s="45">
        <v>4544498</v>
      </c>
      <c r="R2102" s="45">
        <v>0</v>
      </c>
      <c r="S2102" s="45">
        <v>5099857</v>
      </c>
      <c r="T2102" s="45">
        <v>1152449</v>
      </c>
      <c r="U2102" s="45">
        <v>4650510</v>
      </c>
      <c r="V2102" s="45">
        <v>0</v>
      </c>
      <c r="W2102" s="45">
        <v>13.72</v>
      </c>
      <c r="X2102" s="45">
        <v>10</v>
      </c>
      <c r="Y2102" s="45">
        <v>15.12</v>
      </c>
      <c r="Z2102" s="46">
        <v>2168940.4</v>
      </c>
      <c r="AA2102" s="46">
        <v>59832.32530060225</v>
      </c>
      <c r="AB2102" s="47">
        <f>_xlfn.XLOOKUP($F2102,Main_OG!$D$1:$D$766,Main_OG!AJ$1:AJ$766,"")</f>
        <v>1673304</v>
      </c>
      <c r="AC2102" s="47">
        <f>_xlfn.XLOOKUP($F2102,Main_OG!$D$1:$D$766,Main_OG!AK$1:AK$766,"")</f>
        <v>8973306</v>
      </c>
      <c r="AD2102" s="47">
        <f>_xlfn.XLOOKUP($F2102,Main_OG!$D$1:$D$766,Main_OG!AL$1:AL$766,"")</f>
        <v>1720836176</v>
      </c>
      <c r="AE2102" s="47">
        <f>_xlfn.XLOOKUP($F2102,Main_OG!$D$1:$D$766,Main_OG!AM$1:AM$766,"")</f>
        <v>35792490</v>
      </c>
      <c r="AF2102" s="48">
        <f>_xlfn.XLOOKUP($F2102,Main_OG!$D$1:$D$766,Main_OG!Z$1:Z$766,"")</f>
        <v>0</v>
      </c>
      <c r="AG2102" s="48">
        <f>_xlfn.XLOOKUP($F2102,Main_OG!$D$1:$D$766,Main_OG!AA$1:AA$766,"")</f>
        <v>2.2465548173415608</v>
      </c>
      <c r="AH2102" s="48">
        <f>_xlfn.XLOOKUP($F2102,Main_OG!$D$1:$D$766,Main_OG!AB$1:AB$766,"")</f>
        <v>16.190000000000001</v>
      </c>
      <c r="AI2102" s="48">
        <f>_xlfn.XLOOKUP($F2102,Main_OG!$D$1:$D$766,Main_OG!AC$1:AC$766,"")</f>
        <v>7.3815467393807772</v>
      </c>
      <c r="AJ2102" s="48">
        <f>_xlfn.XLOOKUP($F2102,Main_OG!$D$1:$D$766,Main_OG!AD$1:AD$766,"")</f>
        <v>0.58103021845052572</v>
      </c>
    </row>
    <row r="2103" spans="2:36" x14ac:dyDescent="0.35">
      <c r="B2103" s="36" t="s">
        <v>3240</v>
      </c>
      <c r="C2103" s="45" t="s">
        <v>59</v>
      </c>
      <c r="D2103" s="45" t="s">
        <v>4277</v>
      </c>
      <c r="E2103" s="36" t="s">
        <v>4521</v>
      </c>
      <c r="F2103" s="36" t="str">
        <f t="shared" si="96"/>
        <v>2008_CA</v>
      </c>
      <c r="G2103" s="45">
        <v>2008</v>
      </c>
      <c r="H2103" s="45">
        <f>_xlfn.XLOOKUP(J2103,Main_OG!$B$1:$B$766,Main_OG!$O$1:$O$766,"")</f>
        <v>1</v>
      </c>
      <c r="I2103" s="45">
        <f>_xlfn.XLOOKUP(F2103,Main_OG!$D$1:$D$766,Main_OG!$J$1:$J$766,"")</f>
        <v>1</v>
      </c>
      <c r="J2103" s="45" t="s">
        <v>59</v>
      </c>
      <c r="K2103" s="45" t="str">
        <f t="shared" si="97"/>
        <v>Pacific Gas &amp; Electric Co_CA</v>
      </c>
      <c r="L2103" s="45" t="str">
        <f t="shared" si="98"/>
        <v>Pacific Gas Electric Co_CA</v>
      </c>
      <c r="M2103" s="45" t="s">
        <v>3243</v>
      </c>
      <c r="N2103" s="45">
        <v>0</v>
      </c>
      <c r="O2103" s="45">
        <v>645395</v>
      </c>
      <c r="P2103" s="45">
        <v>1096</v>
      </c>
      <c r="Q2103" s="45">
        <v>4621878</v>
      </c>
      <c r="R2103" s="45">
        <v>0</v>
      </c>
      <c r="S2103" s="45">
        <v>37700494</v>
      </c>
      <c r="T2103" s="45">
        <v>12962206</v>
      </c>
      <c r="U2103" s="45">
        <v>31415373</v>
      </c>
      <c r="V2103" s="45">
        <v>0</v>
      </c>
      <c r="W2103" s="45">
        <v>12.08</v>
      </c>
      <c r="X2103" s="45">
        <v>8.8800000000000008</v>
      </c>
      <c r="Y2103" s="45">
        <v>13.23</v>
      </c>
      <c r="Z2103" s="46">
        <v>2192331.7999999998</v>
      </c>
      <c r="AA2103" s="46">
        <v>59892.678837483101</v>
      </c>
      <c r="AB2103" s="47">
        <f>_xlfn.XLOOKUP($F2103,Main_OG!$D$1:$D$766,Main_OG!AJ$1:AJ$766,"")</f>
        <v>1853724</v>
      </c>
      <c r="AC2103" s="47">
        <f>_xlfn.XLOOKUP($F2103,Main_OG!$D$1:$D$766,Main_OG!AK$1:AK$766,"")</f>
        <v>7324438</v>
      </c>
      <c r="AD2103" s="47">
        <f>_xlfn.XLOOKUP($F2103,Main_OG!$D$1:$D$766,Main_OG!AL$1:AL$766,"")</f>
        <v>1759937044</v>
      </c>
      <c r="AE2103" s="47">
        <f>_xlfn.XLOOKUP($F2103,Main_OG!$D$1:$D$766,Main_OG!AM$1:AM$766,"")</f>
        <v>32482351</v>
      </c>
      <c r="AF2103" s="48">
        <f>_xlfn.XLOOKUP($F2103,Main_OG!$D$1:$D$766,Main_OG!Z$1:Z$766,"")</f>
        <v>0</v>
      </c>
      <c r="AG2103" s="48">
        <f>_xlfn.XLOOKUP($F2103,Main_OG!$D$1:$D$766,Main_OG!AA$1:AA$766,"")</f>
        <v>2.2204719344600159</v>
      </c>
      <c r="AH2103" s="48">
        <f>_xlfn.XLOOKUP($F2103,Main_OG!$D$1:$D$766,Main_OG!AB$1:AB$766,"")</f>
        <v>22.58</v>
      </c>
      <c r="AI2103" s="48">
        <f>_xlfn.XLOOKUP($F2103,Main_OG!$D$1:$D$766,Main_OG!AC$1:AC$766,"")</f>
        <v>9.1182546074696553</v>
      </c>
      <c r="AJ2103" s="48">
        <f>_xlfn.XLOOKUP($F2103,Main_OG!$D$1:$D$766,Main_OG!AD$1:AD$766,"")</f>
        <v>0.68330088246943577</v>
      </c>
    </row>
    <row r="2104" spans="2:36" x14ac:dyDescent="0.35">
      <c r="B2104" s="36" t="s">
        <v>3240</v>
      </c>
      <c r="C2104" s="45" t="s">
        <v>59</v>
      </c>
      <c r="D2104" s="45" t="s">
        <v>4277</v>
      </c>
      <c r="E2104" s="36" t="s">
        <v>4521</v>
      </c>
      <c r="F2104" s="36" t="str">
        <f t="shared" si="96"/>
        <v>2009_CA</v>
      </c>
      <c r="G2104" s="45">
        <v>2009</v>
      </c>
      <c r="H2104" s="45">
        <f>_xlfn.XLOOKUP(J2104,Main_OG!$B$1:$B$766,Main_OG!$O$1:$O$766,"")</f>
        <v>1</v>
      </c>
      <c r="I2104" s="45">
        <f>_xlfn.XLOOKUP(F2104,Main_OG!$D$1:$D$766,Main_OG!$J$1:$J$766,"")</f>
        <v>1</v>
      </c>
      <c r="J2104" s="45" t="s">
        <v>59</v>
      </c>
      <c r="K2104" s="45" t="str">
        <f t="shared" si="97"/>
        <v>Pacific Gas &amp; Electric Co_CA</v>
      </c>
      <c r="L2104" s="45" t="str">
        <f t="shared" si="98"/>
        <v>Pacific Gas Electric Co_CA</v>
      </c>
      <c r="M2104" s="45" t="s">
        <v>3244</v>
      </c>
      <c r="N2104" s="45">
        <v>0</v>
      </c>
      <c r="O2104" s="45">
        <v>639851</v>
      </c>
      <c r="P2104" s="45">
        <v>1124</v>
      </c>
      <c r="Q2104" s="45">
        <v>4574196</v>
      </c>
      <c r="R2104" s="45">
        <v>0</v>
      </c>
      <c r="S2104" s="45">
        <v>36861612</v>
      </c>
      <c r="T2104" s="45">
        <v>11921077</v>
      </c>
      <c r="U2104" s="45">
        <v>31202173</v>
      </c>
      <c r="V2104" s="45">
        <v>0</v>
      </c>
      <c r="W2104" s="45">
        <v>13.69</v>
      </c>
      <c r="X2104" s="45">
        <v>10.49</v>
      </c>
      <c r="Y2104" s="45">
        <v>14.74</v>
      </c>
      <c r="Z2104" s="46">
        <v>2110679.4</v>
      </c>
      <c r="AA2104" s="46">
        <v>57105.227750949518</v>
      </c>
      <c r="AB2104" s="47">
        <f>_xlfn.XLOOKUP($F2104,Main_OG!$D$1:$D$766,Main_OG!AJ$1:AJ$766,"")</f>
        <v>1616858</v>
      </c>
      <c r="AC2104" s="47">
        <f>_xlfn.XLOOKUP($F2104,Main_OG!$D$1:$D$766,Main_OG!AK$1:AK$766,"")</f>
        <v>6021868</v>
      </c>
      <c r="AD2104" s="47">
        <f>_xlfn.XLOOKUP($F2104,Main_OG!$D$1:$D$766,Main_OG!AL$1:AL$766,"")</f>
        <v>1662440296</v>
      </c>
      <c r="AE2104" s="47">
        <f>_xlfn.XLOOKUP($F2104,Main_OG!$D$1:$D$766,Main_OG!AM$1:AM$766,"")</f>
        <v>31763804</v>
      </c>
      <c r="AF2104" s="48">
        <f>_xlfn.XLOOKUP($F2104,Main_OG!$D$1:$D$766,Main_OG!Z$1:Z$766,"")</f>
        <v>0</v>
      </c>
      <c r="AG2104" s="48">
        <f>_xlfn.XLOOKUP($F2104,Main_OG!$D$1:$D$766,Main_OG!AA$1:AA$766,"")</f>
        <v>2.2743975091886082</v>
      </c>
      <c r="AH2104" s="48">
        <f>_xlfn.XLOOKUP($F2104,Main_OG!$D$1:$D$766,Main_OG!AB$1:AB$766,"")</f>
        <v>14.38</v>
      </c>
      <c r="AI2104" s="48">
        <f>_xlfn.XLOOKUP($F2104,Main_OG!$D$1:$D$766,Main_OG!AC$1:AC$766,"")</f>
        <v>4.5973007921271787</v>
      </c>
      <c r="AJ2104" s="48">
        <f>_xlfn.XLOOKUP($F2104,Main_OG!$D$1:$D$766,Main_OG!AD$1:AD$766,"")</f>
        <v>0.68314474405108627</v>
      </c>
    </row>
    <row r="2105" spans="2:36" x14ac:dyDescent="0.35">
      <c r="B2105" s="36" t="s">
        <v>3240</v>
      </c>
      <c r="C2105" s="45" t="s">
        <v>59</v>
      </c>
      <c r="D2105" s="45" t="s">
        <v>4277</v>
      </c>
      <c r="E2105" s="36" t="s">
        <v>4521</v>
      </c>
      <c r="F2105" s="36" t="str">
        <f t="shared" si="96"/>
        <v>2010_CA</v>
      </c>
      <c r="G2105" s="45">
        <v>2010</v>
      </c>
      <c r="H2105" s="45">
        <f>_xlfn.XLOOKUP(J2105,Main_OG!$B$1:$B$766,Main_OG!$O$1:$O$766,"")</f>
        <v>1</v>
      </c>
      <c r="I2105" s="45">
        <f>_xlfn.XLOOKUP(F2105,Main_OG!$D$1:$D$766,Main_OG!$J$1:$J$766,"")</f>
        <v>1</v>
      </c>
      <c r="J2105" s="45" t="s">
        <v>59</v>
      </c>
      <c r="K2105" s="45" t="str">
        <f t="shared" si="97"/>
        <v>Pacific Gas &amp; Electric Co_CA</v>
      </c>
      <c r="L2105" s="45" t="str">
        <f t="shared" si="98"/>
        <v>Pacific Gas Electric Co_CA</v>
      </c>
      <c r="M2105" s="45" t="s">
        <v>3245</v>
      </c>
      <c r="N2105" s="45">
        <v>0</v>
      </c>
      <c r="O2105" s="45">
        <v>645673</v>
      </c>
      <c r="P2105" s="45">
        <v>1293</v>
      </c>
      <c r="Q2105" s="45">
        <v>4565636</v>
      </c>
      <c r="R2105" s="45">
        <v>0</v>
      </c>
      <c r="S2105" s="45">
        <v>38885857</v>
      </c>
      <c r="T2105" s="45">
        <v>14414953</v>
      </c>
      <c r="U2105" s="45">
        <v>30744336</v>
      </c>
      <c r="V2105" s="45">
        <v>0</v>
      </c>
      <c r="W2105" s="45">
        <v>14.2</v>
      </c>
      <c r="X2105" s="45">
        <v>8.8000000000000007</v>
      </c>
      <c r="Y2105" s="45">
        <v>15.75</v>
      </c>
      <c r="Z2105" s="46">
        <v>2153852.7999999998</v>
      </c>
      <c r="AA2105" s="46">
        <v>57713.793440703324</v>
      </c>
      <c r="AB2105" s="47">
        <f>_xlfn.XLOOKUP($F2105,Main_OG!$D$1:$D$766,Main_OG!AJ$1:AJ$766,"")</f>
        <v>1663906</v>
      </c>
      <c r="AC2105" s="47">
        <f>_xlfn.XLOOKUP($F2105,Main_OG!$D$1:$D$766,Main_OG!AK$1:AK$766,"")</f>
        <v>4359380</v>
      </c>
      <c r="AD2105" s="47">
        <f>_xlfn.XLOOKUP($F2105,Main_OG!$D$1:$D$766,Main_OG!AL$1:AL$766,"")</f>
        <v>1542451912</v>
      </c>
      <c r="AE2105" s="47">
        <f>_xlfn.XLOOKUP($F2105,Main_OG!$D$1:$D$766,Main_OG!AM$1:AM$766,"")</f>
        <v>32200757</v>
      </c>
      <c r="AF2105" s="48">
        <f>_xlfn.XLOOKUP($F2105,Main_OG!$D$1:$D$766,Main_OG!Z$1:Z$766,"")</f>
        <v>0</v>
      </c>
      <c r="AG2105" s="48">
        <f>_xlfn.XLOOKUP($F2105,Main_OG!$D$1:$D$766,Main_OG!AA$1:AA$766,"")</f>
        <v>2.2935982820086371</v>
      </c>
      <c r="AH2105" s="48">
        <f>_xlfn.XLOOKUP($F2105,Main_OG!$D$1:$D$766,Main_OG!AB$1:AB$766,"")</f>
        <v>17.815786882646659</v>
      </c>
      <c r="AI2105" s="48">
        <f>_xlfn.XLOOKUP($F2105,Main_OG!$D$1:$D$766,Main_OG!AC$1:AC$766,"")</f>
        <v>4.9924248044436963</v>
      </c>
      <c r="AJ2105" s="48">
        <f>_xlfn.XLOOKUP($F2105,Main_OG!$D$1:$D$766,Main_OG!AD$1:AD$766,"")</f>
        <v>0.70992248279802228</v>
      </c>
    </row>
    <row r="2106" spans="2:36" x14ac:dyDescent="0.35">
      <c r="B2106" s="36" t="s">
        <v>3240</v>
      </c>
      <c r="C2106" s="45" t="s">
        <v>59</v>
      </c>
      <c r="D2106" s="45" t="s">
        <v>4277</v>
      </c>
      <c r="E2106" s="36" t="s">
        <v>4521</v>
      </c>
      <c r="F2106" s="36" t="str">
        <f t="shared" si="96"/>
        <v>2011_CA</v>
      </c>
      <c r="G2106" s="45">
        <v>2011</v>
      </c>
      <c r="H2106" s="45">
        <f>_xlfn.XLOOKUP(J2106,Main_OG!$B$1:$B$766,Main_OG!$O$1:$O$766,"")</f>
        <v>1</v>
      </c>
      <c r="I2106" s="45">
        <f>_xlfn.XLOOKUP(F2106,Main_OG!$D$1:$D$766,Main_OG!$J$1:$J$766,"")</f>
        <v>1</v>
      </c>
      <c r="J2106" s="45" t="s">
        <v>59</v>
      </c>
      <c r="K2106" s="45" t="str">
        <f t="shared" si="97"/>
        <v>Pacific Gas &amp; Electric Co_CA</v>
      </c>
      <c r="L2106" s="45" t="str">
        <f t="shared" si="98"/>
        <v>Pacific Gas Electric Co_CA</v>
      </c>
      <c r="M2106" s="45" t="s">
        <v>3246</v>
      </c>
      <c r="N2106" s="45">
        <v>0</v>
      </c>
      <c r="O2106" s="45">
        <v>638387</v>
      </c>
      <c r="P2106" s="45">
        <v>1047</v>
      </c>
      <c r="Q2106" s="45">
        <v>4574094</v>
      </c>
      <c r="R2106" s="45">
        <v>0</v>
      </c>
      <c r="S2106" s="45">
        <v>38534089</v>
      </c>
      <c r="T2106" s="45">
        <v>14496510</v>
      </c>
      <c r="U2106" s="45">
        <v>30871669</v>
      </c>
      <c r="V2106" s="45">
        <v>0</v>
      </c>
      <c r="W2106" s="45">
        <v>14.24</v>
      </c>
      <c r="X2106" s="45">
        <v>9.43</v>
      </c>
      <c r="Y2106" s="45">
        <v>15.32</v>
      </c>
      <c r="Z2106" s="46">
        <v>2192887.2000000002</v>
      </c>
      <c r="AA2106" s="46">
        <v>58265.200327417857</v>
      </c>
      <c r="AB2106" s="47">
        <f>_xlfn.XLOOKUP($F2106,Main_OG!$D$1:$D$766,Main_OG!AJ$1:AJ$766,"")</f>
        <v>1558104</v>
      </c>
      <c r="AC2106" s="47">
        <f>_xlfn.XLOOKUP($F2106,Main_OG!$D$1:$D$766,Main_OG!AK$1:AK$766,"")</f>
        <v>3730746.96</v>
      </c>
      <c r="AD2106" s="47">
        <f>_xlfn.XLOOKUP($F2106,Main_OG!$D$1:$D$766,Main_OG!AL$1:AL$766,"")</f>
        <v>1301741298</v>
      </c>
      <c r="AE2106" s="47">
        <f>_xlfn.XLOOKUP($F2106,Main_OG!$D$1:$D$766,Main_OG!AM$1:AM$766,"")</f>
        <v>36663247</v>
      </c>
      <c r="AF2106" s="48">
        <f>_xlfn.XLOOKUP($F2106,Main_OG!$D$1:$D$766,Main_OG!Z$1:Z$766,"")</f>
        <v>0</v>
      </c>
      <c r="AG2106" s="48">
        <f>_xlfn.XLOOKUP($F2106,Main_OG!$D$1:$D$766,Main_OG!AA$1:AA$766,"")</f>
        <v>2.3089180475565318</v>
      </c>
      <c r="AH2106" s="48">
        <f>_xlfn.XLOOKUP($F2106,Main_OG!$D$1:$D$766,Main_OG!AB$1:AB$766,"")</f>
        <v>22.758921780738341</v>
      </c>
      <c r="AI2106" s="48">
        <f>_xlfn.XLOOKUP($F2106,Main_OG!$D$1:$D$766,Main_OG!AC$1:AC$766,"")</f>
        <v>4.6524343752411106</v>
      </c>
      <c r="AJ2106" s="48">
        <f>_xlfn.XLOOKUP($F2106,Main_OG!$D$1:$D$766,Main_OG!AD$1:AD$766,"")</f>
        <v>0.75949643062398253</v>
      </c>
    </row>
    <row r="2107" spans="2:36" x14ac:dyDescent="0.35">
      <c r="B2107" s="36" t="s">
        <v>3240</v>
      </c>
      <c r="C2107" s="45" t="s">
        <v>59</v>
      </c>
      <c r="D2107" s="45" t="s">
        <v>4277</v>
      </c>
      <c r="E2107" s="36" t="s">
        <v>4521</v>
      </c>
      <c r="F2107" s="36" t="str">
        <f t="shared" si="96"/>
        <v>2012_CA</v>
      </c>
      <c r="G2107" s="45">
        <v>2012</v>
      </c>
      <c r="H2107" s="45">
        <f>_xlfn.XLOOKUP(J2107,Main_OG!$B$1:$B$766,Main_OG!$O$1:$O$766,"")</f>
        <v>1</v>
      </c>
      <c r="I2107" s="45">
        <f>_xlfn.XLOOKUP(F2107,Main_OG!$D$1:$D$766,Main_OG!$J$1:$J$766,"")</f>
        <v>1</v>
      </c>
      <c r="J2107" s="45" t="s">
        <v>59</v>
      </c>
      <c r="K2107" s="45" t="str">
        <f t="shared" si="97"/>
        <v>Pacific Gas &amp; Electric Co_CA</v>
      </c>
      <c r="L2107" s="45" t="str">
        <f t="shared" si="98"/>
        <v>Pacific Gas Electric Co_CA</v>
      </c>
      <c r="M2107" s="45" t="s">
        <v>3247</v>
      </c>
      <c r="N2107" s="45">
        <v>0</v>
      </c>
      <c r="O2107" s="45">
        <v>641663</v>
      </c>
      <c r="P2107" s="45">
        <v>1037</v>
      </c>
      <c r="Q2107" s="45">
        <v>4599078</v>
      </c>
      <c r="R2107" s="45">
        <v>0</v>
      </c>
      <c r="S2107" s="45">
        <v>35614499</v>
      </c>
      <c r="T2107" s="45">
        <v>10527444</v>
      </c>
      <c r="U2107" s="45">
        <v>30776176</v>
      </c>
      <c r="V2107" s="45">
        <v>0</v>
      </c>
      <c r="W2107" s="45">
        <v>14.950469999999999</v>
      </c>
      <c r="X2107" s="45">
        <v>10.925805</v>
      </c>
      <c r="Y2107" s="45">
        <v>15.616125</v>
      </c>
      <c r="Z2107" s="46">
        <v>2255437.2999999998</v>
      </c>
      <c r="AA2107" s="46">
        <v>59440.34757454371</v>
      </c>
      <c r="AB2107" s="47">
        <f>_xlfn.XLOOKUP($F2107,Main_OG!$D$1:$D$766,Main_OG!AJ$1:AJ$766,"")</f>
        <v>1003476</v>
      </c>
      <c r="AC2107" s="47">
        <f>_xlfn.XLOOKUP($F2107,Main_OG!$D$1:$D$766,Main_OG!AK$1:AK$766,"")</f>
        <v>771902</v>
      </c>
      <c r="AD2107" s="47">
        <f>_xlfn.XLOOKUP($F2107,Main_OG!$D$1:$D$766,Main_OG!AL$1:AL$766,"")</f>
        <v>1779673820</v>
      </c>
      <c r="AE2107" s="47">
        <f>_xlfn.XLOOKUP($F2107,Main_OG!$D$1:$D$766,Main_OG!AM$1:AM$766,"")</f>
        <v>18507408</v>
      </c>
      <c r="AF2107" s="48">
        <f>_xlfn.XLOOKUP($F2107,Main_OG!$D$1:$D$766,Main_OG!Z$1:Z$766,"")</f>
        <v>0</v>
      </c>
      <c r="AG2107" s="48">
        <f>_xlfn.XLOOKUP($F2107,Main_OG!$D$1:$D$766,Main_OG!AA$1:AA$766,"")</f>
        <v>2.324237813104427</v>
      </c>
      <c r="AH2107" s="48">
        <f>_xlfn.XLOOKUP($F2107,Main_OG!$D$1:$D$766,Main_OG!AB$1:AB$766,"")</f>
        <v>23.49195884567845</v>
      </c>
      <c r="AI2107" s="48">
        <f>_xlfn.XLOOKUP($F2107,Main_OG!$D$1:$D$766,Main_OG!AC$1:AC$766,"")</f>
        <v>3.503818060367514</v>
      </c>
      <c r="AJ2107" s="48">
        <f>_xlfn.XLOOKUP($F2107,Main_OG!$D$1:$D$766,Main_OG!AD$1:AD$766,"")</f>
        <v>0.75442193202762442</v>
      </c>
    </row>
    <row r="2108" spans="2:36" x14ac:dyDescent="0.35">
      <c r="B2108" s="36" t="s">
        <v>3240</v>
      </c>
      <c r="C2108" s="45" t="s">
        <v>59</v>
      </c>
      <c r="D2108" s="45" t="s">
        <v>4277</v>
      </c>
      <c r="E2108" s="36" t="s">
        <v>4521</v>
      </c>
      <c r="F2108" s="36" t="str">
        <f t="shared" si="96"/>
        <v>2013_CA</v>
      </c>
      <c r="G2108" s="45">
        <v>2013</v>
      </c>
      <c r="H2108" s="45">
        <f>_xlfn.XLOOKUP(J2108,Main_OG!$B$1:$B$766,Main_OG!$O$1:$O$766,"")</f>
        <v>1</v>
      </c>
      <c r="I2108" s="45">
        <f>_xlfn.XLOOKUP(F2108,Main_OG!$D$1:$D$766,Main_OG!$J$1:$J$766,"")</f>
        <v>1</v>
      </c>
      <c r="J2108" s="45" t="s">
        <v>59</v>
      </c>
      <c r="K2108" s="45" t="str">
        <f t="shared" si="97"/>
        <v>Pacific Gas &amp; Electric Co_CA</v>
      </c>
      <c r="L2108" s="45" t="str">
        <f t="shared" si="98"/>
        <v>Pacific Gas Electric Co_CA</v>
      </c>
      <c r="M2108" s="45" t="s">
        <v>3248</v>
      </c>
      <c r="N2108" s="45">
        <v>0</v>
      </c>
      <c r="O2108" s="45">
        <v>657850</v>
      </c>
      <c r="P2108" s="45">
        <v>1042</v>
      </c>
      <c r="Q2108" s="45">
        <v>4695373</v>
      </c>
      <c r="R2108" s="45">
        <v>0</v>
      </c>
      <c r="S2108" s="45">
        <v>36055810</v>
      </c>
      <c r="T2108" s="45">
        <v>9781848</v>
      </c>
      <c r="U2108" s="45">
        <v>30552342</v>
      </c>
      <c r="V2108" s="45">
        <v>0</v>
      </c>
      <c r="W2108" s="45">
        <v>16.333677999999999</v>
      </c>
      <c r="X2108" s="45">
        <v>12.246173000000001</v>
      </c>
      <c r="Y2108" s="45">
        <v>16.909655999999998</v>
      </c>
      <c r="Z2108" s="46">
        <v>2340335.2999999998</v>
      </c>
      <c r="AA2108" s="46">
        <v>61179.209849340856</v>
      </c>
      <c r="AB2108" s="47">
        <f>_xlfn.XLOOKUP($F2108,Main_OG!$D$1:$D$766,Main_OG!AJ$1:AJ$766,"")</f>
        <v>586564</v>
      </c>
      <c r="AC2108" s="47">
        <f>_xlfn.XLOOKUP($F2108,Main_OG!$D$1:$D$766,Main_OG!AK$1:AK$766,"")</f>
        <v>281579.90000000002</v>
      </c>
      <c r="AD2108" s="47">
        <f>_xlfn.XLOOKUP($F2108,Main_OG!$D$1:$D$766,Main_OG!AL$1:AL$766,"")</f>
        <v>1735221748</v>
      </c>
      <c r="AE2108" s="47">
        <f>_xlfn.XLOOKUP($F2108,Main_OG!$D$1:$D$766,Main_OG!AM$1:AM$766,"")</f>
        <v>17911943</v>
      </c>
      <c r="AF2108" s="48">
        <f>_xlfn.XLOOKUP($F2108,Main_OG!$D$1:$D$766,Main_OG!Z$1:Z$766,"")</f>
        <v>3.89</v>
      </c>
      <c r="AG2108" s="48">
        <f>_xlfn.XLOOKUP($F2108,Main_OG!$D$1:$D$766,Main_OG!AA$1:AA$766,"")</f>
        <v>1.96</v>
      </c>
      <c r="AH2108" s="48">
        <f>_xlfn.XLOOKUP($F2108,Main_OG!$D$1:$D$766,Main_OG!AB$1:AB$766,"")</f>
        <v>23.23</v>
      </c>
      <c r="AI2108" s="48">
        <f>_xlfn.XLOOKUP($F2108,Main_OG!$D$1:$D$766,Main_OG!AC$1:AC$766,"")</f>
        <v>4.4000000000000004</v>
      </c>
      <c r="AJ2108" s="48">
        <f>_xlfn.XLOOKUP($F2108,Main_OG!$D$1:$D$766,Main_OG!AD$1:AD$766,"")</f>
        <v>0.71</v>
      </c>
    </row>
    <row r="2109" spans="2:36" x14ac:dyDescent="0.35">
      <c r="B2109" s="36" t="s">
        <v>3240</v>
      </c>
      <c r="C2109" s="45" t="s">
        <v>59</v>
      </c>
      <c r="D2109" s="45" t="s">
        <v>4277</v>
      </c>
      <c r="E2109" s="36" t="s">
        <v>4521</v>
      </c>
      <c r="F2109" s="36" t="str">
        <f t="shared" si="96"/>
        <v>2014_CA</v>
      </c>
      <c r="G2109" s="45">
        <v>2014</v>
      </c>
      <c r="H2109" s="45">
        <f>_xlfn.XLOOKUP(J2109,Main_OG!$B$1:$B$766,Main_OG!$O$1:$O$766,"")</f>
        <v>1</v>
      </c>
      <c r="I2109" s="45">
        <f>_xlfn.XLOOKUP(F2109,Main_OG!$D$1:$D$766,Main_OG!$J$1:$J$766,"")</f>
        <v>1</v>
      </c>
      <c r="J2109" s="45" t="s">
        <v>59</v>
      </c>
      <c r="K2109" s="45" t="str">
        <f t="shared" si="97"/>
        <v>Pacific Gas &amp; Electric Co_CA</v>
      </c>
      <c r="L2109" s="45" t="str">
        <f t="shared" si="98"/>
        <v>Pacific Gas Electric Co_CA</v>
      </c>
      <c r="M2109" s="45" t="s">
        <v>3249</v>
      </c>
      <c r="N2109" s="45">
        <v>0</v>
      </c>
      <c r="O2109" s="45">
        <v>539245</v>
      </c>
      <c r="P2109" s="45">
        <v>88617</v>
      </c>
      <c r="Q2109" s="45">
        <v>4560446</v>
      </c>
      <c r="R2109" s="45">
        <v>0</v>
      </c>
      <c r="S2109" s="45">
        <v>28107971</v>
      </c>
      <c r="T2109" s="45">
        <v>17717470</v>
      </c>
      <c r="U2109" s="45">
        <v>29289082</v>
      </c>
      <c r="V2109" s="45">
        <v>0</v>
      </c>
      <c r="W2109" s="45">
        <v>18.059902000000001</v>
      </c>
      <c r="X2109" s="45">
        <v>14.217402</v>
      </c>
      <c r="Y2109" s="45">
        <v>16.730429000000001</v>
      </c>
      <c r="Z2109" s="46">
        <v>2428675.7000000002</v>
      </c>
      <c r="AA2109" s="46">
        <v>62940.736636083937</v>
      </c>
      <c r="AB2109" s="47">
        <f>_xlfn.XLOOKUP($F2109,Main_OG!$D$1:$D$766,Main_OG!AJ$1:AJ$766,"")</f>
        <v>580888</v>
      </c>
      <c r="AC2109" s="47">
        <f>_xlfn.XLOOKUP($F2109,Main_OG!$D$1:$D$766,Main_OG!AK$1:AK$766,"")</f>
        <v>281121</v>
      </c>
      <c r="AD2109" s="47">
        <f>_xlfn.XLOOKUP($F2109,Main_OG!$D$1:$D$766,Main_OG!AL$1:AL$766,"")</f>
        <v>1753557596</v>
      </c>
      <c r="AE2109" s="47">
        <f>_xlfn.XLOOKUP($F2109,Main_OG!$D$1:$D$766,Main_OG!AM$1:AM$766,"")</f>
        <v>16985978</v>
      </c>
      <c r="AF2109" s="48">
        <f>_xlfn.XLOOKUP($F2109,Main_OG!$D$1:$D$766,Main_OG!Z$1:Z$766,"")</f>
        <v>0</v>
      </c>
      <c r="AG2109" s="48">
        <f>_xlfn.XLOOKUP($F2109,Main_OG!$D$1:$D$766,Main_OG!AA$1:AA$766,"")</f>
        <v>2.4900000000000002</v>
      </c>
      <c r="AH2109" s="48">
        <f>_xlfn.XLOOKUP($F2109,Main_OG!$D$1:$D$766,Main_OG!AB$1:AB$766,"")</f>
        <v>20.48845299552563</v>
      </c>
      <c r="AI2109" s="48">
        <f>_xlfn.XLOOKUP($F2109,Main_OG!$D$1:$D$766,Main_OG!AC$1:AC$766,"")</f>
        <v>4.9924248044436963</v>
      </c>
      <c r="AJ2109" s="48">
        <f>_xlfn.XLOOKUP($F2109,Main_OG!$D$1:$D$766,Main_OG!AD$1:AD$766,"")</f>
        <v>0.68548682032632846</v>
      </c>
    </row>
    <row r="2110" spans="2:36" x14ac:dyDescent="0.35">
      <c r="B2110" s="36" t="s">
        <v>3240</v>
      </c>
      <c r="C2110" s="45" t="s">
        <v>59</v>
      </c>
      <c r="D2110" s="45" t="s">
        <v>4277</v>
      </c>
      <c r="E2110" s="36" t="s">
        <v>4521</v>
      </c>
      <c r="F2110" s="36" t="str">
        <f t="shared" si="96"/>
        <v>2015_CA</v>
      </c>
      <c r="G2110" s="45">
        <v>2015</v>
      </c>
      <c r="H2110" s="45">
        <f>_xlfn.XLOOKUP(J2110,Main_OG!$B$1:$B$766,Main_OG!$O$1:$O$766,"")</f>
        <v>1</v>
      </c>
      <c r="I2110" s="45">
        <f>_xlfn.XLOOKUP(F2110,Main_OG!$D$1:$D$766,Main_OG!$J$1:$J$766,"")</f>
        <v>1</v>
      </c>
      <c r="J2110" s="45" t="s">
        <v>59</v>
      </c>
      <c r="K2110" s="45" t="str">
        <f t="shared" si="97"/>
        <v>Pacific Gas &amp; Electric Co_CA</v>
      </c>
      <c r="L2110" s="45" t="str">
        <f t="shared" si="98"/>
        <v>Pacific Gas Electric Co_CA</v>
      </c>
      <c r="M2110" s="45" t="s">
        <v>3250</v>
      </c>
      <c r="N2110" s="45">
        <v>0</v>
      </c>
      <c r="O2110" s="45">
        <v>526484</v>
      </c>
      <c r="P2110" s="45">
        <v>89671</v>
      </c>
      <c r="Q2110" s="45">
        <v>4453034</v>
      </c>
      <c r="R2110" s="45">
        <v>0</v>
      </c>
      <c r="S2110" s="45">
        <v>27109514</v>
      </c>
      <c r="T2110" s="45">
        <v>17813330</v>
      </c>
      <c r="U2110" s="45">
        <v>27558981</v>
      </c>
      <c r="V2110" s="45">
        <v>0</v>
      </c>
      <c r="W2110" s="45">
        <v>18.657457000000001</v>
      </c>
      <c r="X2110" s="45">
        <v>14.532942</v>
      </c>
      <c r="Y2110" s="45">
        <v>18.031265000000001</v>
      </c>
      <c r="Z2110" s="46">
        <v>2545979.5</v>
      </c>
      <c r="AA2110" s="46">
        <v>65442.117240728374</v>
      </c>
      <c r="AB2110" s="47">
        <f>_xlfn.XLOOKUP($F2110,Main_OG!$D$1:$D$766,Main_OG!AJ$1:AJ$766,"")</f>
        <v>134800</v>
      </c>
      <c r="AC2110" s="47">
        <f>_xlfn.XLOOKUP($F2110,Main_OG!$D$1:$D$766,Main_OG!AK$1:AK$766,"")</f>
        <v>328846</v>
      </c>
      <c r="AD2110" s="47">
        <f>_xlfn.XLOOKUP($F2110,Main_OG!$D$1:$D$766,Main_OG!AL$1:AL$766,"")</f>
        <v>1700854110</v>
      </c>
      <c r="AE2110" s="47">
        <f>_xlfn.XLOOKUP($F2110,Main_OG!$D$1:$D$766,Main_OG!AM$1:AM$766,"")</f>
        <v>18505385</v>
      </c>
      <c r="AF2110" s="48">
        <f>_xlfn.XLOOKUP($F2110,Main_OG!$D$1:$D$766,Main_OG!Z$1:Z$766,"")</f>
        <v>0</v>
      </c>
      <c r="AG2110" s="48">
        <f>_xlfn.XLOOKUP($F2110,Main_OG!$D$1:$D$766,Main_OG!AA$1:AA$766,"")</f>
        <v>2.25948627072199</v>
      </c>
      <c r="AH2110" s="48">
        <f>_xlfn.XLOOKUP($F2110,Main_OG!$D$1:$D$766,Main_OG!AB$1:AB$766,"")</f>
        <v>12.08771849023859</v>
      </c>
      <c r="AI2110" s="48">
        <f>_xlfn.XLOOKUP($F2110,Main_OG!$D$1:$D$766,Main_OG!AC$1:AC$766,"")</f>
        <v>3.3843619636206599</v>
      </c>
      <c r="AJ2110" s="48">
        <f>_xlfn.XLOOKUP($F2110,Main_OG!$D$1:$D$766,Main_OG!AD$1:AD$766,"")</f>
        <v>0.66963877086385626</v>
      </c>
    </row>
    <row r="2111" spans="2:36" x14ac:dyDescent="0.35">
      <c r="B2111" s="36" t="s">
        <v>3240</v>
      </c>
      <c r="C2111" s="45" t="s">
        <v>59</v>
      </c>
      <c r="D2111" s="45" t="s">
        <v>4277</v>
      </c>
      <c r="E2111" s="36" t="s">
        <v>4521</v>
      </c>
      <c r="F2111" s="36" t="str">
        <f t="shared" si="96"/>
        <v>2016_CA</v>
      </c>
      <c r="G2111" s="45">
        <v>2016</v>
      </c>
      <c r="H2111" s="45">
        <f>_xlfn.XLOOKUP(J2111,Main_OG!$B$1:$B$766,Main_OG!$O$1:$O$766,"")</f>
        <v>1</v>
      </c>
      <c r="I2111" s="45">
        <f>_xlfn.XLOOKUP(F2111,Main_OG!$D$1:$D$766,Main_OG!$J$1:$J$766,"")</f>
        <v>1</v>
      </c>
      <c r="J2111" s="45" t="s">
        <v>59</v>
      </c>
      <c r="K2111" s="45" t="str">
        <f t="shared" si="97"/>
        <v>Pacific Gas &amp; Electric Co_CA</v>
      </c>
      <c r="L2111" s="45" t="str">
        <f t="shared" si="98"/>
        <v>Pacific Gas Electric Co_CA</v>
      </c>
      <c r="M2111" s="45" t="s">
        <v>3251</v>
      </c>
      <c r="N2111" s="45">
        <v>0</v>
      </c>
      <c r="O2111" s="45">
        <v>511143</v>
      </c>
      <c r="P2111" s="45">
        <v>90511</v>
      </c>
      <c r="Q2111" s="45">
        <v>4402442</v>
      </c>
      <c r="R2111" s="45">
        <v>0</v>
      </c>
      <c r="S2111" s="45">
        <v>25844242</v>
      </c>
      <c r="T2111" s="45">
        <v>16352653</v>
      </c>
      <c r="U2111" s="45">
        <v>26623866</v>
      </c>
      <c r="V2111" s="45">
        <v>0</v>
      </c>
      <c r="W2111" s="45">
        <v>19.503620999999999</v>
      </c>
      <c r="X2111" s="45">
        <v>15.654052999999999</v>
      </c>
      <c r="Y2111" s="45">
        <v>19.941261999999998</v>
      </c>
      <c r="Z2111" s="46">
        <v>2623711.7000000002</v>
      </c>
      <c r="AA2111" s="46">
        <v>67018.29509303208</v>
      </c>
      <c r="AB2111" s="47">
        <f>_xlfn.XLOOKUP($F2111,Main_OG!$D$1:$D$766,Main_OG!AJ$1:AJ$766,"")</f>
        <v>125416</v>
      </c>
      <c r="AC2111" s="47">
        <f>_xlfn.XLOOKUP($F2111,Main_OG!$D$1:$D$766,Main_OG!AK$1:AK$766,"")</f>
        <v>455785</v>
      </c>
      <c r="AD2111" s="47">
        <f>_xlfn.XLOOKUP($F2111,Main_OG!$D$1:$D$766,Main_OG!AL$1:AL$766,"")</f>
        <v>1403209832</v>
      </c>
      <c r="AE2111" s="47">
        <f>_xlfn.XLOOKUP($F2111,Main_OG!$D$1:$D$766,Main_OG!AM$1:AM$766,"")</f>
        <v>18907578</v>
      </c>
      <c r="AF2111" s="48">
        <f>_xlfn.XLOOKUP($F2111,Main_OG!$D$1:$D$766,Main_OG!Z$1:Z$766,"")</f>
        <v>2.88</v>
      </c>
      <c r="AG2111" s="48">
        <f>_xlfn.XLOOKUP($F2111,Main_OG!$D$1:$D$766,Main_OG!AA$1:AA$766,"")</f>
        <v>2.2143440282408582</v>
      </c>
      <c r="AH2111" s="48">
        <f>_xlfn.XLOOKUP($F2111,Main_OG!$D$1:$D$766,Main_OG!AB$1:AB$766,"")</f>
        <v>11.309272049594229</v>
      </c>
      <c r="AI2111" s="48">
        <f>_xlfn.XLOOKUP($F2111,Main_OG!$D$1:$D$766,Main_OG!AC$1:AC$766,"")</f>
        <v>3.2924726584307722</v>
      </c>
      <c r="AJ2111" s="48">
        <f>_xlfn.XLOOKUP($F2111,Main_OG!$D$1:$D$766,Main_OG!AD$1:AD$766,"")</f>
        <v>0.65636700530415037</v>
      </c>
    </row>
    <row r="2112" spans="2:36" x14ac:dyDescent="0.35">
      <c r="B2112" s="36" t="s">
        <v>3252</v>
      </c>
      <c r="C2112" s="45" t="s">
        <v>59</v>
      </c>
      <c r="D2112" s="45" t="s">
        <v>4277</v>
      </c>
      <c r="E2112" s="36" t="s">
        <v>4521</v>
      </c>
      <c r="F2112" s="36" t="str">
        <f t="shared" si="96"/>
        <v>2017_CA</v>
      </c>
      <c r="G2112" s="45">
        <v>2017</v>
      </c>
      <c r="H2112" s="45">
        <f>_xlfn.XLOOKUP(J2112,Main_OG!$B$1:$B$766,Main_OG!$O$1:$O$766,"")</f>
        <v>1</v>
      </c>
      <c r="I2112" s="45">
        <f>_xlfn.XLOOKUP(F2112,Main_OG!$D$1:$D$766,Main_OG!$J$1:$J$766,"")</f>
        <v>1</v>
      </c>
      <c r="J2112" s="45" t="s">
        <v>59</v>
      </c>
      <c r="K2112" s="45" t="str">
        <f t="shared" si="97"/>
        <v>Pacific Gas &amp; Electric Co._CA</v>
      </c>
      <c r="L2112" s="45" t="str">
        <f t="shared" si="98"/>
        <v>Pacific Gas Electric Co_CA</v>
      </c>
      <c r="M2112" s="45" t="s">
        <v>3253</v>
      </c>
      <c r="N2112" s="45">
        <v>0</v>
      </c>
      <c r="O2112" s="45">
        <v>457098</v>
      </c>
      <c r="P2112" s="45">
        <v>90987</v>
      </c>
      <c r="Q2112" s="45">
        <v>3998187</v>
      </c>
      <c r="R2112" s="45">
        <v>0</v>
      </c>
      <c r="S2112" s="45">
        <v>22974574</v>
      </c>
      <c r="T2112" s="45">
        <v>13868490</v>
      </c>
      <c r="U2112" s="45">
        <v>24984921</v>
      </c>
      <c r="V2112" s="45">
        <v>0</v>
      </c>
      <c r="W2112" s="45">
        <v>20.496637</v>
      </c>
      <c r="X2112" s="45">
        <v>17.311055</v>
      </c>
      <c r="Y2112" s="45">
        <v>21.181208000000002</v>
      </c>
      <c r="Z2112" s="46">
        <v>2740550.3</v>
      </c>
      <c r="AA2112" s="46">
        <v>69667.122843851015</v>
      </c>
      <c r="AB2112" s="47">
        <f>_xlfn.XLOOKUP($F2112,Main_OG!$D$1:$D$766,Main_OG!AJ$1:AJ$766,"")</f>
        <v>117272</v>
      </c>
      <c r="AC2112" s="47">
        <f>_xlfn.XLOOKUP($F2112,Main_OG!$D$1:$D$766,Main_OG!AK$1:AK$766,"")</f>
        <v>187367</v>
      </c>
      <c r="AD2112" s="47">
        <f>_xlfn.XLOOKUP($F2112,Main_OG!$D$1:$D$766,Main_OG!AL$1:AL$766,"")</f>
        <v>1282999508</v>
      </c>
      <c r="AE2112" s="47">
        <f>_xlfn.XLOOKUP($F2112,Main_OG!$D$1:$D$766,Main_OG!AM$1:AM$766,"")</f>
        <v>17901079</v>
      </c>
      <c r="AF2112" s="48">
        <f>_xlfn.XLOOKUP($F2112,Main_OG!$D$1:$D$766,Main_OG!Z$1:Z$766,"")</f>
        <v>0</v>
      </c>
      <c r="AG2112" s="48">
        <f>_xlfn.XLOOKUP($F2112,Main_OG!$D$1:$D$766,Main_OG!AA$1:AA$766,"")</f>
        <v>2.1875855044172008</v>
      </c>
      <c r="AH2112" s="48">
        <f>_xlfn.XLOOKUP($F2112,Main_OG!$D$1:$D$766,Main_OG!AB$1:AB$766,"")</f>
        <v>14.73443638842941</v>
      </c>
      <c r="AI2112" s="48">
        <f>_xlfn.XLOOKUP($F2112,Main_OG!$D$1:$D$766,Main_OG!AC$1:AC$766,"")</f>
        <v>3.7243523928232452</v>
      </c>
      <c r="AJ2112" s="48">
        <f>_xlfn.XLOOKUP($F2112,Main_OG!$D$1:$D$766,Main_OG!AD$1:AD$766,"")</f>
        <v>0.62802788237371954</v>
      </c>
    </row>
    <row r="2113" spans="2:36" x14ac:dyDescent="0.35">
      <c r="B2113" s="36" t="s">
        <v>3252</v>
      </c>
      <c r="C2113" s="45" t="s">
        <v>59</v>
      </c>
      <c r="D2113" s="45" t="s">
        <v>4277</v>
      </c>
      <c r="E2113" s="36" t="s">
        <v>4521</v>
      </c>
      <c r="F2113" s="36" t="str">
        <f t="shared" si="96"/>
        <v>2018_CA</v>
      </c>
      <c r="G2113" s="45">
        <v>2018</v>
      </c>
      <c r="H2113" s="45">
        <f>_xlfn.XLOOKUP(J2113,Main_OG!$B$1:$B$766,Main_OG!$O$1:$O$766,"")</f>
        <v>1</v>
      </c>
      <c r="I2113" s="45">
        <f>_xlfn.XLOOKUP(F2113,Main_OG!$D$1:$D$766,Main_OG!$J$1:$J$766,"")</f>
        <v>1</v>
      </c>
      <c r="J2113" s="45" t="s">
        <v>59</v>
      </c>
      <c r="K2113" s="45" t="str">
        <f t="shared" si="97"/>
        <v>Pacific Gas &amp; Electric Co._CA</v>
      </c>
      <c r="L2113" s="45" t="str">
        <f t="shared" si="98"/>
        <v>Pacific Gas Electric Co_CA</v>
      </c>
      <c r="M2113" s="45" t="s">
        <v>3254</v>
      </c>
      <c r="N2113" s="45">
        <v>0</v>
      </c>
      <c r="O2113" s="45">
        <v>346966</v>
      </c>
      <c r="P2113" s="45">
        <v>91117</v>
      </c>
      <c r="Q2113" s="45">
        <v>3408988</v>
      </c>
      <c r="R2113" s="45">
        <v>0</v>
      </c>
      <c r="S2113" s="45">
        <v>16041886</v>
      </c>
      <c r="T2113" s="45">
        <v>13316762</v>
      </c>
      <c r="U2113" s="45">
        <v>19864266</v>
      </c>
      <c r="V2113" s="45">
        <v>0</v>
      </c>
      <c r="W2113" s="45">
        <v>21.186430000000001</v>
      </c>
      <c r="X2113" s="45">
        <v>17.751335000000001</v>
      </c>
      <c r="Y2113" s="45">
        <v>22.216149000000001</v>
      </c>
      <c r="Z2113" s="46">
        <v>2850970.3</v>
      </c>
      <c r="AA2113" s="46">
        <v>72290.915366437242</v>
      </c>
      <c r="AB2113" s="47">
        <f>_xlfn.XLOOKUP($F2113,Main_OG!$D$1:$D$766,Main_OG!AJ$1:AJ$766,"")</f>
        <v>113814</v>
      </c>
      <c r="AC2113" s="47">
        <f>_xlfn.XLOOKUP($F2113,Main_OG!$D$1:$D$766,Main_OG!AK$1:AK$766,"")</f>
        <v>239764</v>
      </c>
      <c r="AD2113" s="47">
        <f>_xlfn.XLOOKUP($F2113,Main_OG!$D$1:$D$766,Main_OG!AL$1:AL$766,"")</f>
        <v>1292762132</v>
      </c>
      <c r="AE2113" s="47">
        <f>_xlfn.XLOOKUP($F2113,Main_OG!$D$1:$D$766,Main_OG!AM$1:AM$766,"")</f>
        <v>18213519</v>
      </c>
      <c r="AF2113" s="48">
        <f>_xlfn.XLOOKUP($F2113,Main_OG!$D$1:$D$766,Main_OG!Z$1:Z$766,"")</f>
        <v>0</v>
      </c>
      <c r="AG2113" s="48">
        <f>_xlfn.XLOOKUP($F2113,Main_OG!$D$1:$D$766,Main_OG!AA$1:AA$766,"")</f>
        <v>2.1875855044172008</v>
      </c>
      <c r="AH2113" s="48">
        <f>_xlfn.XLOOKUP($F2113,Main_OG!$D$1:$D$766,Main_OG!AB$1:AB$766,"")</f>
        <v>17.239999999999998</v>
      </c>
      <c r="AI2113" s="48">
        <f>_xlfn.XLOOKUP($F2113,Main_OG!$D$1:$D$766,Main_OG!AC$1:AC$766,"")</f>
        <v>3.8713752811270652</v>
      </c>
      <c r="AJ2113" s="48">
        <f>_xlfn.XLOOKUP($F2113,Main_OG!$D$1:$D$766,Main_OG!AD$1:AD$766,"")</f>
        <v>0.62810595158289428</v>
      </c>
    </row>
    <row r="2114" spans="2:36" x14ac:dyDescent="0.35">
      <c r="B2114" s="36" t="s">
        <v>3252</v>
      </c>
      <c r="C2114" s="45" t="s">
        <v>59</v>
      </c>
      <c r="D2114" s="45" t="s">
        <v>4277</v>
      </c>
      <c r="E2114" s="36" t="s">
        <v>4521</v>
      </c>
      <c r="F2114" s="36" t="str">
        <f t="shared" si="96"/>
        <v>2019_CA</v>
      </c>
      <c r="G2114" s="45">
        <v>2019</v>
      </c>
      <c r="H2114" s="45">
        <f>_xlfn.XLOOKUP(J2114,Main_OG!$B$1:$B$766,Main_OG!$O$1:$O$766,"")</f>
        <v>1</v>
      </c>
      <c r="I2114" s="45">
        <f>_xlfn.XLOOKUP(F2114,Main_OG!$D$1:$D$766,Main_OG!$J$1:$J$766,"")</f>
        <v>1</v>
      </c>
      <c r="J2114" s="45" t="s">
        <v>59</v>
      </c>
      <c r="K2114" s="45" t="str">
        <f t="shared" si="97"/>
        <v>Pacific Gas &amp; Electric Co._CA</v>
      </c>
      <c r="L2114" s="45" t="str">
        <f t="shared" si="98"/>
        <v>Pacific Gas Electric Co_CA</v>
      </c>
      <c r="M2114" s="45" t="s">
        <v>3255</v>
      </c>
      <c r="N2114" s="45">
        <v>0</v>
      </c>
      <c r="O2114" s="45">
        <v>266132</v>
      </c>
      <c r="P2114" s="45">
        <v>91295</v>
      </c>
      <c r="Q2114" s="45">
        <v>2277864</v>
      </c>
      <c r="R2114" s="45">
        <v>0</v>
      </c>
      <c r="S2114" s="45">
        <v>11116444</v>
      </c>
      <c r="T2114" s="45">
        <v>10916065</v>
      </c>
      <c r="U2114" s="45">
        <v>14429648</v>
      </c>
      <c r="V2114" s="45">
        <v>0</v>
      </c>
      <c r="W2114" s="45">
        <v>22.915422</v>
      </c>
      <c r="X2114" s="45">
        <v>19.361107000000001</v>
      </c>
      <c r="Y2114" s="45">
        <v>22.349104000000001</v>
      </c>
      <c r="Z2114" s="46">
        <v>2962792.1</v>
      </c>
      <c r="AA2114" s="46">
        <v>75126.056066784979</v>
      </c>
      <c r="AB2114" s="47">
        <f>_xlfn.XLOOKUP($F2114,Main_OG!$D$1:$D$766,Main_OG!AJ$1:AJ$766,"")</f>
        <v>97698</v>
      </c>
      <c r="AC2114" s="47">
        <f>_xlfn.XLOOKUP($F2114,Main_OG!$D$1:$D$766,Main_OG!AK$1:AK$766,"")</f>
        <v>201972</v>
      </c>
      <c r="AD2114" s="47">
        <f>_xlfn.XLOOKUP($F2114,Main_OG!$D$1:$D$766,Main_OG!AL$1:AL$766,"")</f>
        <v>1230687868</v>
      </c>
      <c r="AE2114" s="47">
        <f>_xlfn.XLOOKUP($F2114,Main_OG!$D$1:$D$766,Main_OG!AM$1:AM$766,"")</f>
        <v>16165384</v>
      </c>
      <c r="AF2114" s="48">
        <f>_xlfn.XLOOKUP($F2114,Main_OG!$D$1:$D$766,Main_OG!Z$1:Z$766,"")</f>
        <v>0</v>
      </c>
      <c r="AG2114" s="48">
        <f>_xlfn.XLOOKUP($F2114,Main_OG!$D$1:$D$766,Main_OG!AA$1:AA$766,"")</f>
        <v>2.176146746141439</v>
      </c>
      <c r="AH2114" s="48">
        <f>_xlfn.XLOOKUP($F2114,Main_OG!$D$1:$D$766,Main_OG!AB$1:AB$766,"")</f>
        <v>16.155101142605361</v>
      </c>
      <c r="AI2114" s="48">
        <f>_xlfn.XLOOKUP($F2114,Main_OG!$D$1:$D$766,Main_OG!AC$1:AC$766,"")</f>
        <v>3.3292283805067271</v>
      </c>
      <c r="AJ2114" s="48">
        <f>_xlfn.XLOOKUP($F2114,Main_OG!$D$1:$D$766,Main_OG!AD$1:AD$766,"")</f>
        <v>0.60296766622862785</v>
      </c>
    </row>
    <row r="2115" spans="2:36" x14ac:dyDescent="0.35">
      <c r="B2115" s="36" t="s">
        <v>3252</v>
      </c>
      <c r="C2115" s="45" t="s">
        <v>59</v>
      </c>
      <c r="D2115" s="45" t="s">
        <v>4277</v>
      </c>
      <c r="E2115" s="36" t="s">
        <v>4521</v>
      </c>
      <c r="F2115" s="36" t="str">
        <f t="shared" ref="F2115:F2178" si="99">_xlfn.CONCAT(G2115,"_",J2115)</f>
        <v>2020_CA</v>
      </c>
      <c r="G2115" s="45">
        <v>2020</v>
      </c>
      <c r="H2115" s="45">
        <f>_xlfn.XLOOKUP(J2115,Main_OG!$B$1:$B$766,Main_OG!$O$1:$O$766,"")</f>
        <v>1</v>
      </c>
      <c r="I2115" s="45">
        <f>_xlfn.XLOOKUP(F2115,Main_OG!$D$1:$D$766,Main_OG!$J$1:$J$766,"")</f>
        <v>1</v>
      </c>
      <c r="J2115" s="45" t="s">
        <v>59</v>
      </c>
      <c r="K2115" s="45" t="str">
        <f t="shared" ref="K2115:K2178" si="100">_xlfn.CONCAT(B2115,"_",C2115)</f>
        <v>Pacific Gas &amp; Electric Co._CA</v>
      </c>
      <c r="L2115" s="45" t="str">
        <f t="shared" ref="L2115:L2178" si="101">_xlfn.CONCAT(E2115,"_",C2115)</f>
        <v>Pacific Gas Electric Co_CA</v>
      </c>
      <c r="M2115" s="45" t="s">
        <v>3256</v>
      </c>
      <c r="N2115" s="45">
        <v>0</v>
      </c>
      <c r="O2115" s="45">
        <v>249054</v>
      </c>
      <c r="P2115" s="45">
        <v>91487</v>
      </c>
      <c r="Q2115" s="45">
        <v>0</v>
      </c>
      <c r="R2115" s="45">
        <v>0</v>
      </c>
      <c r="S2115" s="45">
        <v>9286320</v>
      </c>
      <c r="T2115" s="45">
        <v>12052437</v>
      </c>
      <c r="U2115" s="45">
        <v>0</v>
      </c>
      <c r="V2115" s="45">
        <v>0</v>
      </c>
      <c r="W2115" s="45">
        <v>25.289339999999999</v>
      </c>
      <c r="X2115" s="45">
        <v>20.584368000000001</v>
      </c>
      <c r="Y2115" s="45">
        <v>0</v>
      </c>
      <c r="Z2115" s="46">
        <v>2925146.9</v>
      </c>
      <c r="AA2115" s="46">
        <v>74206.721781691798</v>
      </c>
      <c r="AB2115" s="47">
        <f>_xlfn.XLOOKUP($F2115,Main_OG!$D$1:$D$766,Main_OG!AJ$1:AJ$766,"")</f>
        <v>115372</v>
      </c>
      <c r="AC2115" s="47">
        <f>_xlfn.XLOOKUP($F2115,Main_OG!$D$1:$D$766,Main_OG!AK$1:AK$766,"")</f>
        <v>177700</v>
      </c>
      <c r="AD2115" s="47">
        <f>_xlfn.XLOOKUP($F2115,Main_OG!$D$1:$D$766,Main_OG!AL$1:AL$766,"")</f>
        <v>1335508716</v>
      </c>
      <c r="AE2115" s="47">
        <f>_xlfn.XLOOKUP($F2115,Main_OG!$D$1:$D$766,Main_OG!AM$1:AM$766,"")</f>
        <v>0</v>
      </c>
      <c r="AF2115" s="48">
        <f>_xlfn.XLOOKUP($F2115,Main_OG!$D$1:$D$766,Main_OG!Z$1:Z$766,"")</f>
        <v>2.74</v>
      </c>
      <c r="AG2115" s="48">
        <f>_xlfn.XLOOKUP($F2115,Main_OG!$D$1:$D$766,Main_OG!AA$1:AA$766,"")</f>
        <v>2.127327759928813</v>
      </c>
      <c r="AH2115" s="48">
        <f>_xlfn.XLOOKUP($F2115,Main_OG!$D$1:$D$766,Main_OG!AB$1:AB$766,"")</f>
        <v>13.73</v>
      </c>
      <c r="AI2115" s="48">
        <f>_xlfn.XLOOKUP($F2115,Main_OG!$D$1:$D$766,Main_OG!AC$1:AC$766,"")</f>
        <v>3.26</v>
      </c>
      <c r="AJ2115" s="48">
        <f>_xlfn.XLOOKUP($F2115,Main_OG!$D$1:$D$766,Main_OG!AD$1:AD$766,"")</f>
        <v>0.5848556097000881</v>
      </c>
    </row>
    <row r="2116" spans="2:36" x14ac:dyDescent="0.35">
      <c r="B2116" s="36" t="s">
        <v>3257</v>
      </c>
      <c r="C2116" s="45" t="s">
        <v>59</v>
      </c>
      <c r="D2116" s="45" t="s">
        <v>3257</v>
      </c>
      <c r="E2116" s="36" t="s">
        <v>3257</v>
      </c>
      <c r="F2116" s="36" t="str">
        <f t="shared" si="99"/>
        <v>2006_CA</v>
      </c>
      <c r="G2116" s="45">
        <v>2006</v>
      </c>
      <c r="H2116" s="45">
        <f>_xlfn.XLOOKUP(J2116,Main_OG!$B$1:$B$766,Main_OG!$O$1:$O$766,"")</f>
        <v>1</v>
      </c>
      <c r="I2116" s="45">
        <f>_xlfn.XLOOKUP(F2116,Main_OG!$D$1:$D$766,Main_OG!$J$1:$J$766,"")</f>
        <v>0</v>
      </c>
      <c r="J2116" s="45" t="s">
        <v>59</v>
      </c>
      <c r="K2116" s="45" t="str">
        <f t="shared" si="100"/>
        <v>PacifiCorp_CA</v>
      </c>
      <c r="L2116" s="45" t="str">
        <f t="shared" si="101"/>
        <v>PacifiCorp_CA</v>
      </c>
      <c r="M2116" s="45" t="s">
        <v>3258</v>
      </c>
      <c r="N2116" s="45">
        <v>0</v>
      </c>
      <c r="O2116" s="45">
        <v>7582</v>
      </c>
      <c r="P2116" s="45">
        <v>1955</v>
      </c>
      <c r="Q2116" s="45">
        <v>34811</v>
      </c>
      <c r="R2116" s="45">
        <v>0</v>
      </c>
      <c r="S2116" s="45">
        <v>24002</v>
      </c>
      <c r="T2116" s="45">
        <v>10226</v>
      </c>
      <c r="U2116" s="45">
        <v>33100</v>
      </c>
      <c r="V2116" s="45">
        <v>0</v>
      </c>
      <c r="W2116" s="45">
        <v>8.1402999450575528</v>
      </c>
      <c r="X2116" s="45">
        <v>6.4459600862318922</v>
      </c>
      <c r="Y2116" s="45">
        <v>8.3226680814364276</v>
      </c>
      <c r="Z2116" s="46">
        <v>2120435.4</v>
      </c>
      <c r="AA2116" s="46">
        <v>58866.314344535196</v>
      </c>
      <c r="AB2116" s="47">
        <f>_xlfn.XLOOKUP($F2116,Main_OG!$D$1:$D$766,Main_OG!AJ$1:AJ$766,"")</f>
        <v>1611265.4400000002</v>
      </c>
      <c r="AC2116" s="47">
        <f>_xlfn.XLOOKUP($F2116,Main_OG!$D$1:$D$766,Main_OG!AK$1:AK$766,"")</f>
        <v>9064497.459999999</v>
      </c>
      <c r="AD2116" s="47">
        <f>_xlfn.XLOOKUP($F2116,Main_OG!$D$1:$D$766,Main_OG!AL$1:AL$766,"")</f>
        <v>1571693357.4199998</v>
      </c>
      <c r="AE2116" s="47">
        <f>_xlfn.XLOOKUP($F2116,Main_OG!$D$1:$D$766,Main_OG!AM$1:AM$766,"")</f>
        <v>31958621</v>
      </c>
      <c r="AF2116" s="48">
        <f>_xlfn.XLOOKUP($F2116,Main_OG!$D$1:$D$766,Main_OG!Z$1:Z$766,"")</f>
        <v>0</v>
      </c>
      <c r="AG2116" s="48">
        <f>_xlfn.XLOOKUP($F2116,Main_OG!$D$1:$D$766,Main_OG!AA$1:AA$766,"")</f>
        <v>2.2465548173415608</v>
      </c>
      <c r="AH2116" s="48">
        <f>_xlfn.XLOOKUP($F2116,Main_OG!$D$1:$D$766,Main_OG!AB$1:AB$766,"")</f>
        <v>13.84</v>
      </c>
      <c r="AI2116" s="48">
        <f>_xlfn.XLOOKUP($F2116,Main_OG!$D$1:$D$766,Main_OG!AC$1:AC$766,"")</f>
        <v>7.1610124069250478</v>
      </c>
      <c r="AJ2116" s="48">
        <f>_xlfn.XLOOKUP($F2116,Main_OG!$D$1:$D$766,Main_OG!AD$1:AD$766,"")</f>
        <v>0.4704061490499184</v>
      </c>
    </row>
    <row r="2117" spans="2:36" x14ac:dyDescent="0.35">
      <c r="B2117" s="36" t="s">
        <v>3257</v>
      </c>
      <c r="C2117" s="45" t="s">
        <v>717</v>
      </c>
      <c r="D2117" s="45" t="s">
        <v>3257</v>
      </c>
      <c r="E2117" s="36" t="s">
        <v>3257</v>
      </c>
      <c r="F2117" s="36" t="str">
        <f t="shared" si="99"/>
        <v>2006_ID</v>
      </c>
      <c r="G2117" s="45">
        <v>2006</v>
      </c>
      <c r="H2117" s="45">
        <f>_xlfn.XLOOKUP(J2117,Main_OG!$B$1:$B$766,Main_OG!$O$1:$O$766,"")</f>
        <v>0</v>
      </c>
      <c r="I2117" s="45">
        <f>_xlfn.XLOOKUP(F2117,Main_OG!$D$1:$D$766,Main_OG!$J$1:$J$766,"")</f>
        <v>0</v>
      </c>
      <c r="J2117" s="45" t="s">
        <v>717</v>
      </c>
      <c r="K2117" s="45" t="str">
        <f t="shared" si="100"/>
        <v>PacifiCorp_ID</v>
      </c>
      <c r="L2117" s="45" t="str">
        <f t="shared" si="101"/>
        <v>PacifiCorp_ID</v>
      </c>
      <c r="M2117" s="45" t="s">
        <v>3259</v>
      </c>
      <c r="N2117" s="45">
        <v>0</v>
      </c>
      <c r="O2117" s="45">
        <v>7720</v>
      </c>
      <c r="P2117" s="45">
        <v>5441</v>
      </c>
      <c r="Q2117" s="45">
        <v>53148</v>
      </c>
      <c r="R2117" s="45">
        <v>0</v>
      </c>
      <c r="S2117" s="45">
        <v>25954</v>
      </c>
      <c r="T2117" s="45">
        <v>78170</v>
      </c>
      <c r="U2117" s="45">
        <v>38807</v>
      </c>
      <c r="V2117" s="45">
        <v>0</v>
      </c>
      <c r="W2117" s="45">
        <v>6.4398149986105047</v>
      </c>
      <c r="X2117" s="45">
        <v>3.4726556686650252</v>
      </c>
      <c r="Y2117" s="45">
        <v>5.7276407704943928</v>
      </c>
      <c r="Z2117" s="46">
        <v>60738.6</v>
      </c>
      <c r="AA2117" s="46">
        <v>41356.221177133855</v>
      </c>
      <c r="AB2117" s="47">
        <f>_xlfn.XLOOKUP($F2117,Main_OG!$D$1:$D$766,Main_OG!AJ$1:AJ$766,"")</f>
        <v>38204.18</v>
      </c>
      <c r="AC2117" s="47">
        <f>_xlfn.XLOOKUP($F2117,Main_OG!$D$1:$D$766,Main_OG!AK$1:AK$766,"")</f>
        <v>594.02</v>
      </c>
      <c r="AD2117" s="47">
        <f>_xlfn.XLOOKUP($F2117,Main_OG!$D$1:$D$766,Main_OG!AL$1:AL$766,"")</f>
        <v>18597413.779999997</v>
      </c>
      <c r="AE2117" s="47">
        <f>_xlfn.XLOOKUP($F2117,Main_OG!$D$1:$D$766,Main_OG!AM$1:AM$766,"")</f>
        <v>0</v>
      </c>
      <c r="AF2117" s="48">
        <f>_xlfn.XLOOKUP($F2117,Main_OG!$D$1:$D$766,Main_OG!Z$1:Z$766,"")</f>
        <v>5.68</v>
      </c>
      <c r="AG2117" s="48">
        <f>_xlfn.XLOOKUP($F2117,Main_OG!$D$1:$D$766,Main_OG!AA$1:AA$766,"")</f>
        <v>2.2465548173415608</v>
      </c>
      <c r="AH2117" s="48">
        <f>_xlfn.XLOOKUP($F2117,Main_OG!$D$1:$D$766,Main_OG!AB$1:AB$766,"")</f>
        <v>15.99</v>
      </c>
      <c r="AI2117" s="48">
        <f>_xlfn.XLOOKUP($F2117,Main_OG!$D$1:$D$766,Main_OG!AC$1:AC$766,"")</f>
        <v>7.1610124069250478</v>
      </c>
      <c r="AJ2117" s="48">
        <f>_xlfn.XLOOKUP($F2117,Main_OG!$D$1:$D$766,Main_OG!AD$1:AD$766,"")</f>
        <v>0.4704061490499184</v>
      </c>
    </row>
    <row r="2118" spans="2:36" x14ac:dyDescent="0.35">
      <c r="B2118" s="36" t="s">
        <v>3257</v>
      </c>
      <c r="C2118" s="45" t="s">
        <v>461</v>
      </c>
      <c r="D2118" s="45" t="s">
        <v>3257</v>
      </c>
      <c r="E2118" s="36" t="s">
        <v>3257</v>
      </c>
      <c r="F2118" s="36" t="str">
        <f t="shared" si="99"/>
        <v>2006_OR</v>
      </c>
      <c r="G2118" s="45">
        <v>2006</v>
      </c>
      <c r="H2118" s="45">
        <f>_xlfn.XLOOKUP(J2118,Main_OG!$B$1:$B$766,Main_OG!$O$1:$O$766,"")</f>
        <v>0</v>
      </c>
      <c r="I2118" s="45">
        <f>_xlfn.XLOOKUP(F2118,Main_OG!$D$1:$D$766,Main_OG!$J$1:$J$766,"")</f>
        <v>0</v>
      </c>
      <c r="J2118" s="45" t="s">
        <v>461</v>
      </c>
      <c r="K2118" s="45" t="str">
        <f t="shared" si="100"/>
        <v>PacifiCorp_OR</v>
      </c>
      <c r="L2118" s="45" t="str">
        <f t="shared" si="101"/>
        <v>PacifiCorp_OR</v>
      </c>
      <c r="M2118" s="45" t="s">
        <v>3260</v>
      </c>
      <c r="N2118" s="45">
        <v>23</v>
      </c>
      <c r="O2118" s="45">
        <v>73919</v>
      </c>
      <c r="P2118" s="45">
        <v>9906</v>
      </c>
      <c r="Q2118" s="45">
        <v>456302</v>
      </c>
      <c r="R2118" s="45">
        <v>768</v>
      </c>
      <c r="S2118" s="45">
        <v>285606</v>
      </c>
      <c r="T2118" s="45">
        <v>146532</v>
      </c>
      <c r="U2118" s="45">
        <v>379367</v>
      </c>
      <c r="V2118" s="45">
        <v>6.0108006574313224</v>
      </c>
      <c r="W2118" s="45">
        <v>5.8636471981655536</v>
      </c>
      <c r="X2118" s="45">
        <v>4.2169326543204191</v>
      </c>
      <c r="Y2118" s="45">
        <v>6.8310252759117169</v>
      </c>
      <c r="Z2118" s="46">
        <v>177222.39999999999</v>
      </c>
      <c r="AA2118" s="46">
        <v>48277.866660419306</v>
      </c>
      <c r="AB2118" s="47">
        <f>_xlfn.XLOOKUP($F2118,Main_OG!$D$1:$D$766,Main_OG!AJ$1:AJ$766,"")</f>
        <v>2898122</v>
      </c>
      <c r="AC2118" s="47">
        <f>_xlfn.XLOOKUP($F2118,Main_OG!$D$1:$D$766,Main_OG!AK$1:AK$766,"")</f>
        <v>34038.519999999997</v>
      </c>
      <c r="AD2118" s="47">
        <f>_xlfn.XLOOKUP($F2118,Main_OG!$D$1:$D$766,Main_OG!AL$1:AL$766,"")</f>
        <v>158425673.72</v>
      </c>
      <c r="AE2118" s="47">
        <f>_xlfn.XLOOKUP($F2118,Main_OG!$D$1:$D$766,Main_OG!AM$1:AM$766,"")</f>
        <v>0</v>
      </c>
      <c r="AF2118" s="48">
        <f>_xlfn.XLOOKUP($F2118,Main_OG!$D$1:$D$766,Main_OG!Z$1:Z$766,"")</f>
        <v>4.88</v>
      </c>
      <c r="AG2118" s="48">
        <f>_xlfn.XLOOKUP($F2118,Main_OG!$D$1:$D$766,Main_OG!AA$1:AA$766,"")</f>
        <v>1.3</v>
      </c>
      <c r="AH2118" s="48">
        <f>_xlfn.XLOOKUP($F2118,Main_OG!$D$1:$D$766,Main_OG!AB$1:AB$766,"")</f>
        <v>14.06</v>
      </c>
      <c r="AI2118" s="48">
        <f>_xlfn.XLOOKUP($F2118,Main_OG!$D$1:$D$766,Main_OG!AC$1:AC$766,"")</f>
        <v>7.1610124069250478</v>
      </c>
      <c r="AJ2118" s="48">
        <f>_xlfn.XLOOKUP($F2118,Main_OG!$D$1:$D$766,Main_OG!AD$1:AD$766,"")</f>
        <v>0.4704061490499184</v>
      </c>
    </row>
    <row r="2119" spans="2:36" x14ac:dyDescent="0.35">
      <c r="B2119" s="36" t="s">
        <v>3257</v>
      </c>
      <c r="C2119" s="45" t="s">
        <v>518</v>
      </c>
      <c r="D2119" s="45" t="s">
        <v>3257</v>
      </c>
      <c r="E2119" s="36" t="s">
        <v>3257</v>
      </c>
      <c r="F2119" s="36" t="str">
        <f t="shared" si="99"/>
        <v>2006_UT</v>
      </c>
      <c r="G2119" s="45">
        <v>2006</v>
      </c>
      <c r="H2119" s="45">
        <f>_xlfn.XLOOKUP(J2119,Main_OG!$B$1:$B$766,Main_OG!$O$1:$O$766,"")</f>
        <v>0</v>
      </c>
      <c r="I2119" s="45">
        <f>_xlfn.XLOOKUP(F2119,Main_OG!$D$1:$D$766,Main_OG!$J$1:$J$766,"")</f>
        <v>0</v>
      </c>
      <c r="J2119" s="45" t="s">
        <v>518</v>
      </c>
      <c r="K2119" s="45" t="str">
        <f t="shared" si="100"/>
        <v>PacifiCorp_UT</v>
      </c>
      <c r="L2119" s="45" t="str">
        <f t="shared" si="101"/>
        <v>PacifiCorp_UT</v>
      </c>
      <c r="M2119" s="45" t="s">
        <v>3261</v>
      </c>
      <c r="N2119" s="45">
        <v>4</v>
      </c>
      <c r="O2119" s="45">
        <v>74866</v>
      </c>
      <c r="P2119" s="45">
        <v>8271</v>
      </c>
      <c r="Q2119" s="45">
        <v>664384</v>
      </c>
      <c r="R2119" s="45">
        <v>2100</v>
      </c>
      <c r="S2119" s="45">
        <v>443304</v>
      </c>
      <c r="T2119" s="45">
        <v>301458</v>
      </c>
      <c r="U2119" s="45">
        <v>458966</v>
      </c>
      <c r="V2119" s="45">
        <v>7.1905495634309204</v>
      </c>
      <c r="W2119" s="45">
        <v>5.8516580450200033</v>
      </c>
      <c r="X2119" s="45">
        <v>4.0286021155045546</v>
      </c>
      <c r="Y2119" s="45">
        <v>7.4758722374890807</v>
      </c>
      <c r="Z2119" s="46">
        <v>127539.4</v>
      </c>
      <c r="AA2119" s="46">
        <v>50500.513362267455</v>
      </c>
      <c r="AB2119" s="47">
        <f>_xlfn.XLOOKUP($F2119,Main_OG!$D$1:$D$766,Main_OG!AJ$1:AJ$766,"")</f>
        <v>34111346.020000003</v>
      </c>
      <c r="AC2119" s="47">
        <f>_xlfn.XLOOKUP($F2119,Main_OG!$D$1:$D$766,Main_OG!AK$1:AK$766,"")</f>
        <v>250349.34000000003</v>
      </c>
      <c r="AD2119" s="47">
        <f>_xlfn.XLOOKUP($F2119,Main_OG!$D$1:$D$766,Main_OG!AL$1:AL$766,"")</f>
        <v>58202710.299999997</v>
      </c>
      <c r="AE2119" s="47">
        <f>_xlfn.XLOOKUP($F2119,Main_OG!$D$1:$D$766,Main_OG!AM$1:AM$766,"")</f>
        <v>0</v>
      </c>
      <c r="AF2119" s="48">
        <f>_xlfn.XLOOKUP($F2119,Main_OG!$D$1:$D$766,Main_OG!Z$1:Z$766,"")</f>
        <v>0</v>
      </c>
      <c r="AG2119" s="48">
        <f>_xlfn.XLOOKUP($F2119,Main_OG!$D$1:$D$766,Main_OG!AA$1:AA$766,"")</f>
        <v>2.2465548173415608</v>
      </c>
      <c r="AH2119" s="48">
        <f>_xlfn.XLOOKUP($F2119,Main_OG!$D$1:$D$766,Main_OG!AB$1:AB$766,"")</f>
        <v>15.25</v>
      </c>
      <c r="AI2119" s="48">
        <f>_xlfn.XLOOKUP($F2119,Main_OG!$D$1:$D$766,Main_OG!AC$1:AC$766,"")</f>
        <v>6.19</v>
      </c>
      <c r="AJ2119" s="48">
        <f>_xlfn.XLOOKUP($F2119,Main_OG!$D$1:$D$766,Main_OG!AD$1:AD$766,"")</f>
        <v>0.4704061490499184</v>
      </c>
    </row>
    <row r="2120" spans="2:36" x14ac:dyDescent="0.35">
      <c r="B2120" s="36" t="s">
        <v>3257</v>
      </c>
      <c r="C2120" s="45" t="s">
        <v>182</v>
      </c>
      <c r="D2120" s="45" t="s">
        <v>3257</v>
      </c>
      <c r="E2120" s="36" t="s">
        <v>3257</v>
      </c>
      <c r="F2120" s="36" t="str">
        <f t="shared" si="99"/>
        <v>2006_WA</v>
      </c>
      <c r="G2120" s="45">
        <v>2006</v>
      </c>
      <c r="H2120" s="45">
        <f>_xlfn.XLOOKUP(J2120,Main_OG!$B$1:$B$766,Main_OG!$O$1:$O$766,"")</f>
        <v>0</v>
      </c>
      <c r="I2120" s="45">
        <f>_xlfn.XLOOKUP(F2120,Main_OG!$D$1:$D$766,Main_OG!$J$1:$J$766,"")</f>
        <v>0</v>
      </c>
      <c r="J2120" s="45" t="s">
        <v>182</v>
      </c>
      <c r="K2120" s="45" t="str">
        <f t="shared" si="100"/>
        <v>PacifiCorp_WA</v>
      </c>
      <c r="L2120" s="45" t="str">
        <f t="shared" si="101"/>
        <v>PacifiCorp_WA</v>
      </c>
      <c r="M2120" s="45" t="s">
        <v>3262</v>
      </c>
      <c r="N2120" s="45">
        <v>0</v>
      </c>
      <c r="O2120" s="45">
        <v>17244</v>
      </c>
      <c r="P2120" s="45">
        <v>5826</v>
      </c>
      <c r="Q2120" s="45">
        <v>100158</v>
      </c>
      <c r="R2120" s="45">
        <v>0</v>
      </c>
      <c r="S2120" s="45">
        <v>79320</v>
      </c>
      <c r="T2120" s="45">
        <v>52899</v>
      </c>
      <c r="U2120" s="45">
        <v>82521</v>
      </c>
      <c r="V2120" s="45">
        <v>0</v>
      </c>
      <c r="W2120" s="45">
        <v>5.5662337607656314</v>
      </c>
      <c r="X2120" s="45">
        <v>4.6212834656262611</v>
      </c>
      <c r="Y2120" s="45">
        <v>5.1693745207799831</v>
      </c>
      <c r="Z2120" s="46">
        <v>372145</v>
      </c>
      <c r="AA2120" s="46">
        <v>58414.601853187531</v>
      </c>
      <c r="AB2120" s="47">
        <f>_xlfn.XLOOKUP($F2120,Main_OG!$D$1:$D$766,Main_OG!AJ$1:AJ$766,"")</f>
        <v>8258818.8599999994</v>
      </c>
      <c r="AC2120" s="47">
        <f>_xlfn.XLOOKUP($F2120,Main_OG!$D$1:$D$766,Main_OG!AK$1:AK$766,"")</f>
        <v>118462.37999999999</v>
      </c>
      <c r="AD2120" s="47">
        <f>_xlfn.XLOOKUP($F2120,Main_OG!$D$1:$D$766,Main_OG!AL$1:AL$766,"")</f>
        <v>107805780.34</v>
      </c>
      <c r="AE2120" s="47">
        <f>_xlfn.XLOOKUP($F2120,Main_OG!$D$1:$D$766,Main_OG!AM$1:AM$766,"")</f>
        <v>9328277</v>
      </c>
      <c r="AF2120" s="48">
        <f>_xlfn.XLOOKUP($F2120,Main_OG!$D$1:$D$766,Main_OG!Z$1:Z$766,"")</f>
        <v>2.75</v>
      </c>
      <c r="AG2120" s="48">
        <f>_xlfn.XLOOKUP($F2120,Main_OG!$D$1:$D$766,Main_OG!AA$1:AA$766,"")</f>
        <v>1.68</v>
      </c>
      <c r="AH2120" s="48">
        <f>_xlfn.XLOOKUP($F2120,Main_OG!$D$1:$D$766,Main_OG!AB$1:AB$766,"")</f>
        <v>14.13114039693003</v>
      </c>
      <c r="AI2120" s="48">
        <f>_xlfn.XLOOKUP($F2120,Main_OG!$D$1:$D$766,Main_OG!AC$1:AC$766,"")</f>
        <v>5.66</v>
      </c>
      <c r="AJ2120" s="48">
        <f>_xlfn.XLOOKUP($F2120,Main_OG!$D$1:$D$766,Main_OG!AD$1:AD$766,"")</f>
        <v>0.4704061490499184</v>
      </c>
    </row>
    <row r="2121" spans="2:36" x14ac:dyDescent="0.35">
      <c r="B2121" s="36" t="s">
        <v>3257</v>
      </c>
      <c r="C2121" s="45" t="s">
        <v>886</v>
      </c>
      <c r="D2121" s="45" t="s">
        <v>3257</v>
      </c>
      <c r="E2121" s="36" t="s">
        <v>3257</v>
      </c>
      <c r="F2121" s="36" t="str">
        <f t="shared" si="99"/>
        <v>2006_WY</v>
      </c>
      <c r="G2121" s="45">
        <v>2006</v>
      </c>
      <c r="H2121" s="45">
        <f>_xlfn.XLOOKUP(J2121,Main_OG!$B$1:$B$766,Main_OG!$O$1:$O$766,"")</f>
        <v>0</v>
      </c>
      <c r="I2121" s="45">
        <f>_xlfn.XLOOKUP(F2121,Main_OG!$D$1:$D$766,Main_OG!$J$1:$J$766,"")</f>
        <v>0</v>
      </c>
      <c r="J2121" s="45" t="s">
        <v>886</v>
      </c>
      <c r="K2121" s="45" t="str">
        <f t="shared" si="100"/>
        <v>PacifiCorp_WY</v>
      </c>
      <c r="L2121" s="45" t="str">
        <f t="shared" si="101"/>
        <v>PacifiCorp_WY</v>
      </c>
      <c r="M2121" s="45" t="s">
        <v>3263</v>
      </c>
      <c r="N2121" s="45">
        <v>0</v>
      </c>
      <c r="O2121" s="45">
        <v>22345</v>
      </c>
      <c r="P2121" s="45">
        <v>2701</v>
      </c>
      <c r="Q2121" s="45">
        <v>102799</v>
      </c>
      <c r="R2121" s="45">
        <v>0</v>
      </c>
      <c r="S2121" s="45">
        <v>89021</v>
      </c>
      <c r="T2121" s="45">
        <v>236945</v>
      </c>
      <c r="U2121" s="45">
        <v>71905</v>
      </c>
      <c r="V2121" s="45">
        <v>0</v>
      </c>
      <c r="W2121" s="45">
        <v>6.4516432952437972</v>
      </c>
      <c r="X2121" s="45">
        <v>3.975978842211473</v>
      </c>
      <c r="Y2121" s="45">
        <v>7.411923811958447</v>
      </c>
      <c r="Z2121" s="46">
        <v>36655.599999999999</v>
      </c>
      <c r="AA2121" s="46">
        <v>70131.84302816134</v>
      </c>
      <c r="AB2121" s="47">
        <f>_xlfn.XLOOKUP($F2121,Main_OG!$D$1:$D$766,Main_OG!AJ$1:AJ$766,"")</f>
        <v>52430740.079999998</v>
      </c>
      <c r="AC2121" s="47">
        <f>_xlfn.XLOOKUP($F2121,Main_OG!$D$1:$D$766,Main_OG!AK$1:AK$766,"")</f>
        <v>179227.08</v>
      </c>
      <c r="AD2121" s="47">
        <f>_xlfn.XLOOKUP($F2121,Main_OG!$D$1:$D$766,Main_OG!AL$1:AL$766,"")</f>
        <v>6317836.04</v>
      </c>
      <c r="AE2121" s="47">
        <f>_xlfn.XLOOKUP($F2121,Main_OG!$D$1:$D$766,Main_OG!AM$1:AM$766,"")</f>
        <v>0</v>
      </c>
      <c r="AF2121" s="48">
        <f>_xlfn.XLOOKUP($F2121,Main_OG!$D$1:$D$766,Main_OG!Z$1:Z$766,"")</f>
        <v>0</v>
      </c>
      <c r="AG2121" s="48">
        <f>_xlfn.XLOOKUP($F2121,Main_OG!$D$1:$D$766,Main_OG!AA$1:AA$766,"")</f>
        <v>1.01</v>
      </c>
      <c r="AH2121" s="48">
        <f>_xlfn.XLOOKUP($F2121,Main_OG!$D$1:$D$766,Main_OG!AB$1:AB$766,"")</f>
        <v>16.28</v>
      </c>
      <c r="AI2121" s="48">
        <f>_xlfn.XLOOKUP($F2121,Main_OG!$D$1:$D$766,Main_OG!AC$1:AC$766,"")</f>
        <v>6.83</v>
      </c>
      <c r="AJ2121" s="48">
        <f>_xlfn.XLOOKUP($F2121,Main_OG!$D$1:$D$766,Main_OG!AD$1:AD$766,"")</f>
        <v>0.4704061490499184</v>
      </c>
    </row>
    <row r="2122" spans="2:36" x14ac:dyDescent="0.35">
      <c r="B2122" s="36" t="s">
        <v>3257</v>
      </c>
      <c r="C2122" s="45" t="s">
        <v>59</v>
      </c>
      <c r="D2122" s="45" t="s">
        <v>3257</v>
      </c>
      <c r="E2122" s="36" t="s">
        <v>3257</v>
      </c>
      <c r="F2122" s="36" t="str">
        <f t="shared" si="99"/>
        <v>2007_CA</v>
      </c>
      <c r="G2122" s="45">
        <v>2007</v>
      </c>
      <c r="H2122" s="45">
        <f>_xlfn.XLOOKUP(J2122,Main_OG!$B$1:$B$766,Main_OG!$O$1:$O$766,"")</f>
        <v>1</v>
      </c>
      <c r="I2122" s="45">
        <f>_xlfn.XLOOKUP(F2122,Main_OG!$D$1:$D$766,Main_OG!$J$1:$J$766,"")</f>
        <v>1</v>
      </c>
      <c r="J2122" s="45" t="s">
        <v>59</v>
      </c>
      <c r="K2122" s="45" t="str">
        <f t="shared" si="100"/>
        <v>PacifiCorp_CA</v>
      </c>
      <c r="L2122" s="45" t="str">
        <f t="shared" si="101"/>
        <v>PacifiCorp_CA</v>
      </c>
      <c r="M2122" s="45" t="s">
        <v>3264</v>
      </c>
      <c r="N2122" s="45">
        <v>0</v>
      </c>
      <c r="O2122" s="45">
        <v>7681</v>
      </c>
      <c r="P2122" s="45">
        <v>1970</v>
      </c>
      <c r="Q2122" s="45">
        <v>35176</v>
      </c>
      <c r="R2122" s="45">
        <v>0</v>
      </c>
      <c r="S2122" s="45">
        <v>27222</v>
      </c>
      <c r="T2122" s="45">
        <v>11182</v>
      </c>
      <c r="U2122" s="45">
        <v>39158</v>
      </c>
      <c r="V2122" s="45">
        <v>0</v>
      </c>
      <c r="W2122" s="45">
        <v>8.7100000000000009</v>
      </c>
      <c r="X2122" s="45">
        <v>6.86</v>
      </c>
      <c r="Y2122" s="45">
        <v>9.57</v>
      </c>
      <c r="Z2122" s="46">
        <v>2168940.4</v>
      </c>
      <c r="AA2122" s="46">
        <v>59832.32530060225</v>
      </c>
      <c r="AB2122" s="47">
        <f>_xlfn.XLOOKUP($F2122,Main_OG!$D$1:$D$766,Main_OG!AJ$1:AJ$766,"")</f>
        <v>1673304</v>
      </c>
      <c r="AC2122" s="47">
        <f>_xlfn.XLOOKUP($F2122,Main_OG!$D$1:$D$766,Main_OG!AK$1:AK$766,"")</f>
        <v>8973306</v>
      </c>
      <c r="AD2122" s="47">
        <f>_xlfn.XLOOKUP($F2122,Main_OG!$D$1:$D$766,Main_OG!AL$1:AL$766,"")</f>
        <v>1720836176</v>
      </c>
      <c r="AE2122" s="47">
        <f>_xlfn.XLOOKUP($F2122,Main_OG!$D$1:$D$766,Main_OG!AM$1:AM$766,"")</f>
        <v>35792490</v>
      </c>
      <c r="AF2122" s="48">
        <f>_xlfn.XLOOKUP($F2122,Main_OG!$D$1:$D$766,Main_OG!Z$1:Z$766,"")</f>
        <v>0</v>
      </c>
      <c r="AG2122" s="48">
        <f>_xlfn.XLOOKUP($F2122,Main_OG!$D$1:$D$766,Main_OG!AA$1:AA$766,"")</f>
        <v>2.2465548173415608</v>
      </c>
      <c r="AH2122" s="48">
        <f>_xlfn.XLOOKUP($F2122,Main_OG!$D$1:$D$766,Main_OG!AB$1:AB$766,"")</f>
        <v>16.190000000000001</v>
      </c>
      <c r="AI2122" s="48">
        <f>_xlfn.XLOOKUP($F2122,Main_OG!$D$1:$D$766,Main_OG!AC$1:AC$766,"")</f>
        <v>7.3815467393807772</v>
      </c>
      <c r="AJ2122" s="48">
        <f>_xlfn.XLOOKUP($F2122,Main_OG!$D$1:$D$766,Main_OG!AD$1:AD$766,"")</f>
        <v>0.58103021845052572</v>
      </c>
    </row>
    <row r="2123" spans="2:36" x14ac:dyDescent="0.35">
      <c r="B2123" s="36" t="s">
        <v>3257</v>
      </c>
      <c r="C2123" s="45" t="s">
        <v>717</v>
      </c>
      <c r="D2123" s="45" t="s">
        <v>3257</v>
      </c>
      <c r="E2123" s="36" t="s">
        <v>3257</v>
      </c>
      <c r="F2123" s="36" t="str">
        <f t="shared" si="99"/>
        <v>2007_ID</v>
      </c>
      <c r="G2123" s="45">
        <v>2007</v>
      </c>
      <c r="H2123" s="45">
        <f>_xlfn.XLOOKUP(J2123,Main_OG!$B$1:$B$766,Main_OG!$O$1:$O$766,"")</f>
        <v>0</v>
      </c>
      <c r="I2123" s="45">
        <f>_xlfn.XLOOKUP(F2123,Main_OG!$D$1:$D$766,Main_OG!$J$1:$J$766,"")</f>
        <v>1</v>
      </c>
      <c r="J2123" s="45" t="s">
        <v>717</v>
      </c>
      <c r="K2123" s="45" t="str">
        <f t="shared" si="100"/>
        <v>PacifiCorp_ID</v>
      </c>
      <c r="L2123" s="45" t="str">
        <f t="shared" si="101"/>
        <v>PacifiCorp_ID</v>
      </c>
      <c r="M2123" s="45" t="s">
        <v>3265</v>
      </c>
      <c r="N2123" s="45">
        <v>0</v>
      </c>
      <c r="O2123" s="45">
        <v>7991</v>
      </c>
      <c r="P2123" s="45">
        <v>5487</v>
      </c>
      <c r="Q2123" s="45">
        <v>54655</v>
      </c>
      <c r="R2123" s="45">
        <v>0</v>
      </c>
      <c r="S2123" s="45">
        <v>26251</v>
      </c>
      <c r="T2123" s="45">
        <v>101813</v>
      </c>
      <c r="U2123" s="45">
        <v>47872</v>
      </c>
      <c r="V2123" s="45">
        <v>0</v>
      </c>
      <c r="W2123" s="45">
        <v>6.56</v>
      </c>
      <c r="X2123" s="45">
        <v>4.3099999999999996</v>
      </c>
      <c r="Y2123" s="45">
        <v>6.74</v>
      </c>
      <c r="Z2123" s="46">
        <v>61812.1</v>
      </c>
      <c r="AA2123" s="46">
        <v>41068.297560635307</v>
      </c>
      <c r="AB2123" s="47">
        <f>_xlfn.XLOOKUP($F2123,Main_OG!$D$1:$D$766,Main_OG!AJ$1:AJ$766,"")</f>
        <v>38896</v>
      </c>
      <c r="AC2123" s="47">
        <f>_xlfn.XLOOKUP($F2123,Main_OG!$D$1:$D$766,Main_OG!AK$1:AK$766,"")</f>
        <v>480</v>
      </c>
      <c r="AD2123" s="47">
        <f>_xlfn.XLOOKUP($F2123,Main_OG!$D$1:$D$766,Main_OG!AL$1:AL$766,"")</f>
        <v>24652674</v>
      </c>
      <c r="AE2123" s="47">
        <f>_xlfn.XLOOKUP($F2123,Main_OG!$D$1:$D$766,Main_OG!AM$1:AM$766,"")</f>
        <v>0</v>
      </c>
      <c r="AF2123" s="48">
        <f>_xlfn.XLOOKUP($F2123,Main_OG!$D$1:$D$766,Main_OG!Z$1:Z$766,"")</f>
        <v>5.98</v>
      </c>
      <c r="AG2123" s="48">
        <f>_xlfn.XLOOKUP($F2123,Main_OG!$D$1:$D$766,Main_OG!AA$1:AA$766,"")</f>
        <v>2.2465548173415608</v>
      </c>
      <c r="AH2123" s="48">
        <f>_xlfn.XLOOKUP($F2123,Main_OG!$D$1:$D$766,Main_OG!AB$1:AB$766,"")</f>
        <v>17.72</v>
      </c>
      <c r="AI2123" s="48">
        <f>_xlfn.XLOOKUP($F2123,Main_OG!$D$1:$D$766,Main_OG!AC$1:AC$766,"")</f>
        <v>7.3815467393807772</v>
      </c>
      <c r="AJ2123" s="48">
        <f>_xlfn.XLOOKUP($F2123,Main_OG!$D$1:$D$766,Main_OG!AD$1:AD$766,"")</f>
        <v>0.58103021845052572</v>
      </c>
    </row>
    <row r="2124" spans="2:36" x14ac:dyDescent="0.35">
      <c r="B2124" s="36" t="s">
        <v>3257</v>
      </c>
      <c r="C2124" s="45" t="s">
        <v>461</v>
      </c>
      <c r="D2124" s="45" t="s">
        <v>3257</v>
      </c>
      <c r="E2124" s="36" t="s">
        <v>3257</v>
      </c>
      <c r="F2124" s="36" t="str">
        <f t="shared" si="99"/>
        <v>2007_OR</v>
      </c>
      <c r="G2124" s="45">
        <v>2007</v>
      </c>
      <c r="H2124" s="45">
        <f>_xlfn.XLOOKUP(J2124,Main_OG!$B$1:$B$766,Main_OG!$O$1:$O$766,"")</f>
        <v>0</v>
      </c>
      <c r="I2124" s="45">
        <f>_xlfn.XLOOKUP(F2124,Main_OG!$D$1:$D$766,Main_OG!$J$1:$J$766,"")</f>
        <v>1</v>
      </c>
      <c r="J2124" s="45" t="s">
        <v>461</v>
      </c>
      <c r="K2124" s="45" t="str">
        <f t="shared" si="100"/>
        <v>PacifiCorp_OR</v>
      </c>
      <c r="L2124" s="45" t="str">
        <f t="shared" si="101"/>
        <v>PacifiCorp_OR</v>
      </c>
      <c r="M2124" s="45" t="s">
        <v>3266</v>
      </c>
      <c r="N2124" s="45">
        <v>23</v>
      </c>
      <c r="O2124" s="45">
        <v>75163</v>
      </c>
      <c r="P2124" s="45">
        <v>9870</v>
      </c>
      <c r="Q2124" s="45">
        <v>463265</v>
      </c>
      <c r="R2124" s="45">
        <v>831</v>
      </c>
      <c r="S2124" s="45">
        <v>311821</v>
      </c>
      <c r="T2124" s="45">
        <v>158280</v>
      </c>
      <c r="U2124" s="45">
        <v>442363</v>
      </c>
      <c r="V2124" s="45">
        <v>6.35</v>
      </c>
      <c r="W2124" s="45">
        <v>6.28</v>
      </c>
      <c r="X2124" s="45">
        <v>4.58</v>
      </c>
      <c r="Y2124" s="45">
        <v>7.84</v>
      </c>
      <c r="Z2124" s="46">
        <v>180724.3</v>
      </c>
      <c r="AA2124" s="46">
        <v>48550.256459714212</v>
      </c>
      <c r="AB2124" s="47">
        <f>_xlfn.XLOOKUP($F2124,Main_OG!$D$1:$D$766,Main_OG!AJ$1:AJ$766,"")</f>
        <v>5154374</v>
      </c>
      <c r="AC2124" s="47">
        <f>_xlfn.XLOOKUP($F2124,Main_OG!$D$1:$D$766,Main_OG!AK$1:AK$766,"")</f>
        <v>31782</v>
      </c>
      <c r="AD2124" s="47">
        <f>_xlfn.XLOOKUP($F2124,Main_OG!$D$1:$D$766,Main_OG!AL$1:AL$766,"")</f>
        <v>209236256</v>
      </c>
      <c r="AE2124" s="47">
        <f>_xlfn.XLOOKUP($F2124,Main_OG!$D$1:$D$766,Main_OG!AM$1:AM$766,"")</f>
        <v>0</v>
      </c>
      <c r="AF2124" s="48">
        <f>_xlfn.XLOOKUP($F2124,Main_OG!$D$1:$D$766,Main_OG!Z$1:Z$766,"")</f>
        <v>5.01</v>
      </c>
      <c r="AG2124" s="48">
        <f>_xlfn.XLOOKUP($F2124,Main_OG!$D$1:$D$766,Main_OG!AA$1:AA$766,"")</f>
        <v>1.38</v>
      </c>
      <c r="AH2124" s="48">
        <f>_xlfn.XLOOKUP($F2124,Main_OG!$D$1:$D$766,Main_OG!AB$1:AB$766,"")</f>
        <v>16.190000000000001</v>
      </c>
      <c r="AI2124" s="48">
        <f>_xlfn.XLOOKUP($F2124,Main_OG!$D$1:$D$766,Main_OG!AC$1:AC$766,"")</f>
        <v>7.3815467393807772</v>
      </c>
      <c r="AJ2124" s="48">
        <f>_xlfn.XLOOKUP($F2124,Main_OG!$D$1:$D$766,Main_OG!AD$1:AD$766,"")</f>
        <v>0.58103021845052572</v>
      </c>
    </row>
    <row r="2125" spans="2:36" x14ac:dyDescent="0.35">
      <c r="B2125" s="36" t="s">
        <v>3257</v>
      </c>
      <c r="C2125" s="45" t="s">
        <v>518</v>
      </c>
      <c r="D2125" s="45" t="s">
        <v>3257</v>
      </c>
      <c r="E2125" s="36" t="s">
        <v>3257</v>
      </c>
      <c r="F2125" s="36" t="str">
        <f t="shared" si="99"/>
        <v>2007_UT</v>
      </c>
      <c r="G2125" s="45">
        <v>2007</v>
      </c>
      <c r="H2125" s="45">
        <f>_xlfn.XLOOKUP(J2125,Main_OG!$B$1:$B$766,Main_OG!$O$1:$O$766,"")</f>
        <v>0</v>
      </c>
      <c r="I2125" s="45">
        <f>_xlfn.XLOOKUP(F2125,Main_OG!$D$1:$D$766,Main_OG!$J$1:$J$766,"")</f>
        <v>1</v>
      </c>
      <c r="J2125" s="45" t="s">
        <v>518</v>
      </c>
      <c r="K2125" s="45" t="str">
        <f t="shared" si="100"/>
        <v>PacifiCorp_UT</v>
      </c>
      <c r="L2125" s="45" t="str">
        <f t="shared" si="101"/>
        <v>PacifiCorp_UT</v>
      </c>
      <c r="M2125" s="45" t="s">
        <v>3267</v>
      </c>
      <c r="N2125" s="45">
        <v>5</v>
      </c>
      <c r="O2125" s="45">
        <v>77813</v>
      </c>
      <c r="P2125" s="45">
        <v>8284</v>
      </c>
      <c r="Q2125" s="45">
        <v>681587</v>
      </c>
      <c r="R2125" s="45">
        <v>2528</v>
      </c>
      <c r="S2125" s="45">
        <v>503048</v>
      </c>
      <c r="T2125" s="45">
        <v>339326</v>
      </c>
      <c r="U2125" s="45">
        <v>539201</v>
      </c>
      <c r="V2125" s="45">
        <v>7.44</v>
      </c>
      <c r="W2125" s="45">
        <v>6.34</v>
      </c>
      <c r="X2125" s="45">
        <v>4.34</v>
      </c>
      <c r="Y2125" s="45">
        <v>8.2200000000000006</v>
      </c>
      <c r="Z2125" s="46">
        <v>133799.79999999999</v>
      </c>
      <c r="AA2125" s="46">
        <v>51506.113376750451</v>
      </c>
      <c r="AB2125" s="47">
        <f>_xlfn.XLOOKUP($F2125,Main_OG!$D$1:$D$766,Main_OG!AJ$1:AJ$766,"")</f>
        <v>34129602</v>
      </c>
      <c r="AC2125" s="47">
        <f>_xlfn.XLOOKUP($F2125,Main_OG!$D$1:$D$766,Main_OG!AK$1:AK$766,"")</f>
        <v>146974</v>
      </c>
      <c r="AD2125" s="47">
        <f>_xlfn.XLOOKUP($F2125,Main_OG!$D$1:$D$766,Main_OG!AL$1:AL$766,"")</f>
        <v>115290748</v>
      </c>
      <c r="AE2125" s="47">
        <f>_xlfn.XLOOKUP($F2125,Main_OG!$D$1:$D$766,Main_OG!AM$1:AM$766,"")</f>
        <v>0</v>
      </c>
      <c r="AF2125" s="48">
        <f>_xlfn.XLOOKUP($F2125,Main_OG!$D$1:$D$766,Main_OG!Z$1:Z$766,"")</f>
        <v>0</v>
      </c>
      <c r="AG2125" s="48">
        <f>_xlfn.XLOOKUP($F2125,Main_OG!$D$1:$D$766,Main_OG!AA$1:AA$766,"")</f>
        <v>2.2465548173415608</v>
      </c>
      <c r="AH2125" s="48">
        <f>_xlfn.XLOOKUP($F2125,Main_OG!$D$1:$D$766,Main_OG!AB$1:AB$766,"")</f>
        <v>17.53</v>
      </c>
      <c r="AI2125" s="48">
        <f>_xlfn.XLOOKUP($F2125,Main_OG!$D$1:$D$766,Main_OG!AC$1:AC$766,"")</f>
        <v>5.6</v>
      </c>
      <c r="AJ2125" s="48">
        <f>_xlfn.XLOOKUP($F2125,Main_OG!$D$1:$D$766,Main_OG!AD$1:AD$766,"")</f>
        <v>0.58103021845052572</v>
      </c>
    </row>
    <row r="2126" spans="2:36" x14ac:dyDescent="0.35">
      <c r="B2126" s="36" t="s">
        <v>3257</v>
      </c>
      <c r="C2126" s="45" t="s">
        <v>182</v>
      </c>
      <c r="D2126" s="45" t="s">
        <v>3257</v>
      </c>
      <c r="E2126" s="36" t="s">
        <v>3257</v>
      </c>
      <c r="F2126" s="36" t="str">
        <f t="shared" si="99"/>
        <v>2007_WA</v>
      </c>
      <c r="G2126" s="45">
        <v>2007</v>
      </c>
      <c r="H2126" s="45">
        <f>_xlfn.XLOOKUP(J2126,Main_OG!$B$1:$B$766,Main_OG!$O$1:$O$766,"")</f>
        <v>0</v>
      </c>
      <c r="I2126" s="45">
        <f>_xlfn.XLOOKUP(F2126,Main_OG!$D$1:$D$766,Main_OG!$J$1:$J$766,"")</f>
        <v>1</v>
      </c>
      <c r="J2126" s="45" t="s">
        <v>182</v>
      </c>
      <c r="K2126" s="45" t="str">
        <f t="shared" si="100"/>
        <v>PacifiCorp_WA</v>
      </c>
      <c r="L2126" s="45" t="str">
        <f t="shared" si="101"/>
        <v>PacifiCorp_WA</v>
      </c>
      <c r="M2126" s="45" t="s">
        <v>3268</v>
      </c>
      <c r="N2126" s="45">
        <v>0</v>
      </c>
      <c r="O2126" s="45">
        <v>17440</v>
      </c>
      <c r="P2126" s="45">
        <v>5815</v>
      </c>
      <c r="Q2126" s="45">
        <v>101245</v>
      </c>
      <c r="R2126" s="45">
        <v>0</v>
      </c>
      <c r="S2126" s="45">
        <v>81853</v>
      </c>
      <c r="T2126" s="45">
        <v>49493</v>
      </c>
      <c r="U2126" s="45">
        <v>97151</v>
      </c>
      <c r="V2126" s="45">
        <v>0</v>
      </c>
      <c r="W2126" s="45">
        <v>5.73</v>
      </c>
      <c r="X2126" s="45">
        <v>4.84</v>
      </c>
      <c r="Y2126" s="45">
        <v>5.97</v>
      </c>
      <c r="Z2126" s="46">
        <v>394221.9</v>
      </c>
      <c r="AA2126" s="46">
        <v>61010.073840992933</v>
      </c>
      <c r="AB2126" s="47">
        <f>_xlfn.XLOOKUP($F2126,Main_OG!$D$1:$D$766,Main_OG!AJ$1:AJ$766,"")</f>
        <v>11378466</v>
      </c>
      <c r="AC2126" s="47">
        <f>_xlfn.XLOOKUP($F2126,Main_OG!$D$1:$D$766,Main_OG!AK$1:AK$766,"")</f>
        <v>97162</v>
      </c>
      <c r="AD2126" s="47">
        <f>_xlfn.XLOOKUP($F2126,Main_OG!$D$1:$D$766,Main_OG!AL$1:AL$766,"")</f>
        <v>104486850</v>
      </c>
      <c r="AE2126" s="47">
        <f>_xlfn.XLOOKUP($F2126,Main_OG!$D$1:$D$766,Main_OG!AM$1:AM$766,"")</f>
        <v>8108560</v>
      </c>
      <c r="AF2126" s="48">
        <f>_xlfn.XLOOKUP($F2126,Main_OG!$D$1:$D$766,Main_OG!Z$1:Z$766,"")</f>
        <v>3.14</v>
      </c>
      <c r="AG2126" s="48">
        <f>_xlfn.XLOOKUP($F2126,Main_OG!$D$1:$D$766,Main_OG!AA$1:AA$766,"")</f>
        <v>1.85</v>
      </c>
      <c r="AH2126" s="48">
        <f>_xlfn.XLOOKUP($F2126,Main_OG!$D$1:$D$766,Main_OG!AB$1:AB$766,"")</f>
        <v>15.097711394063451</v>
      </c>
      <c r="AI2126" s="48">
        <f>_xlfn.XLOOKUP($F2126,Main_OG!$D$1:$D$766,Main_OG!AC$1:AC$766,"")</f>
        <v>6.01</v>
      </c>
      <c r="AJ2126" s="48">
        <f>_xlfn.XLOOKUP($F2126,Main_OG!$D$1:$D$766,Main_OG!AD$1:AD$766,"")</f>
        <v>0.58103021845052572</v>
      </c>
    </row>
    <row r="2127" spans="2:36" x14ac:dyDescent="0.35">
      <c r="B2127" s="36" t="s">
        <v>3257</v>
      </c>
      <c r="C2127" s="45" t="s">
        <v>886</v>
      </c>
      <c r="D2127" s="45" t="s">
        <v>3257</v>
      </c>
      <c r="E2127" s="36" t="s">
        <v>3257</v>
      </c>
      <c r="F2127" s="36" t="str">
        <f t="shared" si="99"/>
        <v>2007_WY</v>
      </c>
      <c r="G2127" s="45">
        <v>2007</v>
      </c>
      <c r="H2127" s="45">
        <f>_xlfn.XLOOKUP(J2127,Main_OG!$B$1:$B$766,Main_OG!$O$1:$O$766,"")</f>
        <v>0</v>
      </c>
      <c r="I2127" s="45">
        <f>_xlfn.XLOOKUP(F2127,Main_OG!$D$1:$D$766,Main_OG!$J$1:$J$766,"")</f>
        <v>1</v>
      </c>
      <c r="J2127" s="45" t="s">
        <v>886</v>
      </c>
      <c r="K2127" s="45" t="str">
        <f t="shared" si="100"/>
        <v>PacifiCorp_WY</v>
      </c>
      <c r="L2127" s="45" t="str">
        <f t="shared" si="101"/>
        <v>PacifiCorp_WY</v>
      </c>
      <c r="M2127" s="45" t="s">
        <v>3269</v>
      </c>
      <c r="N2127" s="45">
        <v>0</v>
      </c>
      <c r="O2127" s="45">
        <v>22654</v>
      </c>
      <c r="P2127" s="45">
        <v>2693</v>
      </c>
      <c r="Q2127" s="45">
        <v>104759</v>
      </c>
      <c r="R2127" s="45">
        <v>0</v>
      </c>
      <c r="S2127" s="45">
        <v>93740</v>
      </c>
      <c r="T2127" s="45">
        <v>245872</v>
      </c>
      <c r="U2127" s="45">
        <v>77814</v>
      </c>
      <c r="V2127" s="45">
        <v>0</v>
      </c>
      <c r="W2127" s="45">
        <v>6.56</v>
      </c>
      <c r="X2127" s="45">
        <v>4.05</v>
      </c>
      <c r="Y2127" s="45">
        <v>7.6</v>
      </c>
      <c r="Z2127" s="46">
        <v>39504.800000000003</v>
      </c>
      <c r="AA2127" s="46">
        <v>73857.866122241423</v>
      </c>
      <c r="AB2127" s="47">
        <f>_xlfn.XLOOKUP($F2127,Main_OG!$D$1:$D$766,Main_OG!AJ$1:AJ$766,"")</f>
        <v>53256394</v>
      </c>
      <c r="AC2127" s="47">
        <f>_xlfn.XLOOKUP($F2127,Main_OG!$D$1:$D$766,Main_OG!AK$1:AK$766,"")</f>
        <v>169768</v>
      </c>
      <c r="AD2127" s="47">
        <f>_xlfn.XLOOKUP($F2127,Main_OG!$D$1:$D$766,Main_OG!AL$1:AL$766,"")</f>
        <v>8792132</v>
      </c>
      <c r="AE2127" s="47">
        <f>_xlfn.XLOOKUP($F2127,Main_OG!$D$1:$D$766,Main_OG!AM$1:AM$766,"")</f>
        <v>0</v>
      </c>
      <c r="AF2127" s="48">
        <f>_xlfn.XLOOKUP($F2127,Main_OG!$D$1:$D$766,Main_OG!Z$1:Z$766,"")</f>
        <v>0</v>
      </c>
      <c r="AG2127" s="48">
        <f>_xlfn.XLOOKUP($F2127,Main_OG!$D$1:$D$766,Main_OG!AA$1:AA$766,"")</f>
        <v>1.06</v>
      </c>
      <c r="AH2127" s="48">
        <f>_xlfn.XLOOKUP($F2127,Main_OG!$D$1:$D$766,Main_OG!AB$1:AB$766,"")</f>
        <v>17.72</v>
      </c>
      <c r="AI2127" s="48">
        <f>_xlfn.XLOOKUP($F2127,Main_OG!$D$1:$D$766,Main_OG!AC$1:AC$766,"")</f>
        <v>6.82</v>
      </c>
      <c r="AJ2127" s="48">
        <f>_xlfn.XLOOKUP($F2127,Main_OG!$D$1:$D$766,Main_OG!AD$1:AD$766,"")</f>
        <v>0.58103021845052572</v>
      </c>
    </row>
    <row r="2128" spans="2:36" x14ac:dyDescent="0.35">
      <c r="B2128" s="36" t="s">
        <v>3257</v>
      </c>
      <c r="C2128" s="45" t="s">
        <v>59</v>
      </c>
      <c r="D2128" s="45" t="s">
        <v>3257</v>
      </c>
      <c r="E2128" s="36" t="s">
        <v>3257</v>
      </c>
      <c r="F2128" s="36" t="str">
        <f t="shared" si="99"/>
        <v>2008_CA</v>
      </c>
      <c r="G2128" s="45">
        <v>2008</v>
      </c>
      <c r="H2128" s="45">
        <f>_xlfn.XLOOKUP(J2128,Main_OG!$B$1:$B$766,Main_OG!$O$1:$O$766,"")</f>
        <v>1</v>
      </c>
      <c r="I2128" s="45">
        <f>_xlfn.XLOOKUP(F2128,Main_OG!$D$1:$D$766,Main_OG!$J$1:$J$766,"")</f>
        <v>1</v>
      </c>
      <c r="J2128" s="45" t="s">
        <v>59</v>
      </c>
      <c r="K2128" s="45" t="str">
        <f t="shared" si="100"/>
        <v>PacifiCorp_CA</v>
      </c>
      <c r="L2128" s="45" t="str">
        <f t="shared" si="101"/>
        <v>PacifiCorp_CA</v>
      </c>
      <c r="M2128" s="45" t="s">
        <v>3270</v>
      </c>
      <c r="N2128" s="45">
        <v>0</v>
      </c>
      <c r="O2128" s="45">
        <v>7746</v>
      </c>
      <c r="P2128" s="45">
        <v>1978</v>
      </c>
      <c r="Q2128" s="45">
        <v>35347</v>
      </c>
      <c r="R2128" s="45">
        <v>0</v>
      </c>
      <c r="S2128" s="45">
        <v>306833</v>
      </c>
      <c r="T2128" s="45">
        <v>157686</v>
      </c>
      <c r="U2128" s="45">
        <v>418335</v>
      </c>
      <c r="V2128" s="45">
        <v>0</v>
      </c>
      <c r="W2128" s="45">
        <v>9.7100000000000009</v>
      </c>
      <c r="X2128" s="45">
        <v>8.06</v>
      </c>
      <c r="Y2128" s="45">
        <v>10.64</v>
      </c>
      <c r="Z2128" s="46">
        <v>2192331.7999999998</v>
      </c>
      <c r="AA2128" s="46">
        <v>59892.678837483101</v>
      </c>
      <c r="AB2128" s="47">
        <f>_xlfn.XLOOKUP($F2128,Main_OG!$D$1:$D$766,Main_OG!AJ$1:AJ$766,"")</f>
        <v>1853724</v>
      </c>
      <c r="AC2128" s="47">
        <f>_xlfn.XLOOKUP($F2128,Main_OG!$D$1:$D$766,Main_OG!AK$1:AK$766,"")</f>
        <v>7324438</v>
      </c>
      <c r="AD2128" s="47">
        <f>_xlfn.XLOOKUP($F2128,Main_OG!$D$1:$D$766,Main_OG!AL$1:AL$766,"")</f>
        <v>1759937044</v>
      </c>
      <c r="AE2128" s="47">
        <f>_xlfn.XLOOKUP($F2128,Main_OG!$D$1:$D$766,Main_OG!AM$1:AM$766,"")</f>
        <v>32482351</v>
      </c>
      <c r="AF2128" s="48">
        <f>_xlfn.XLOOKUP($F2128,Main_OG!$D$1:$D$766,Main_OG!Z$1:Z$766,"")</f>
        <v>0</v>
      </c>
      <c r="AG2128" s="48">
        <f>_xlfn.XLOOKUP($F2128,Main_OG!$D$1:$D$766,Main_OG!AA$1:AA$766,"")</f>
        <v>2.2204719344600159</v>
      </c>
      <c r="AH2128" s="48">
        <f>_xlfn.XLOOKUP($F2128,Main_OG!$D$1:$D$766,Main_OG!AB$1:AB$766,"")</f>
        <v>22.58</v>
      </c>
      <c r="AI2128" s="48">
        <f>_xlfn.XLOOKUP($F2128,Main_OG!$D$1:$D$766,Main_OG!AC$1:AC$766,"")</f>
        <v>9.1182546074696553</v>
      </c>
      <c r="AJ2128" s="48">
        <f>_xlfn.XLOOKUP($F2128,Main_OG!$D$1:$D$766,Main_OG!AD$1:AD$766,"")</f>
        <v>0.68330088246943577</v>
      </c>
    </row>
    <row r="2129" spans="2:36" x14ac:dyDescent="0.35">
      <c r="B2129" s="36" t="s">
        <v>3257</v>
      </c>
      <c r="C2129" s="45" t="s">
        <v>717</v>
      </c>
      <c r="D2129" s="45" t="s">
        <v>3257</v>
      </c>
      <c r="E2129" s="36" t="s">
        <v>3257</v>
      </c>
      <c r="F2129" s="36" t="str">
        <f t="shared" si="99"/>
        <v>2008_ID</v>
      </c>
      <c r="G2129" s="45">
        <v>2008</v>
      </c>
      <c r="H2129" s="45">
        <f>_xlfn.XLOOKUP(J2129,Main_OG!$B$1:$B$766,Main_OG!$O$1:$O$766,"")</f>
        <v>0</v>
      </c>
      <c r="I2129" s="45">
        <f>_xlfn.XLOOKUP(F2129,Main_OG!$D$1:$D$766,Main_OG!$J$1:$J$766,"")</f>
        <v>1</v>
      </c>
      <c r="J2129" s="45" t="s">
        <v>717</v>
      </c>
      <c r="K2129" s="45" t="str">
        <f t="shared" si="100"/>
        <v>PacifiCorp_ID</v>
      </c>
      <c r="L2129" s="45" t="str">
        <f t="shared" si="101"/>
        <v>PacifiCorp_ID</v>
      </c>
      <c r="M2129" s="45" t="s">
        <v>3271</v>
      </c>
      <c r="N2129" s="45">
        <v>0</v>
      </c>
      <c r="O2129" s="45">
        <v>8212</v>
      </c>
      <c r="P2129" s="45">
        <v>5523</v>
      </c>
      <c r="Q2129" s="45">
        <v>55818</v>
      </c>
      <c r="R2129" s="45">
        <v>0</v>
      </c>
      <c r="S2129" s="45">
        <v>400914</v>
      </c>
      <c r="T2129" s="45">
        <v>2262639</v>
      </c>
      <c r="U2129" s="45">
        <v>727371</v>
      </c>
      <c r="V2129" s="45">
        <v>0</v>
      </c>
      <c r="W2129" s="45">
        <v>6.86</v>
      </c>
      <c r="X2129" s="45">
        <v>4.97</v>
      </c>
      <c r="Y2129" s="45">
        <v>8.0399999999999991</v>
      </c>
      <c r="Z2129" s="46">
        <v>63878.2</v>
      </c>
      <c r="AA2129" s="46">
        <v>41632.905782366128</v>
      </c>
      <c r="AB2129" s="47">
        <f>_xlfn.XLOOKUP($F2129,Main_OG!$D$1:$D$766,Main_OG!AJ$1:AJ$766,"")</f>
        <v>43692</v>
      </c>
      <c r="AC2129" s="47">
        <f>_xlfn.XLOOKUP($F2129,Main_OG!$D$1:$D$766,Main_OG!AK$1:AK$766,"")</f>
        <v>510</v>
      </c>
      <c r="AD2129" s="47">
        <f>_xlfn.XLOOKUP($F2129,Main_OG!$D$1:$D$766,Main_OG!AL$1:AL$766,"")</f>
        <v>25327204</v>
      </c>
      <c r="AE2129" s="47">
        <f>_xlfn.XLOOKUP($F2129,Main_OG!$D$1:$D$766,Main_OG!AM$1:AM$766,"")</f>
        <v>0</v>
      </c>
      <c r="AF2129" s="48">
        <f>_xlfn.XLOOKUP($F2129,Main_OG!$D$1:$D$766,Main_OG!Z$1:Z$766,"")</f>
        <v>7.81</v>
      </c>
      <c r="AG2129" s="48">
        <f>_xlfn.XLOOKUP($F2129,Main_OG!$D$1:$D$766,Main_OG!AA$1:AA$766,"")</f>
        <v>2.2204719344600159</v>
      </c>
      <c r="AH2129" s="48">
        <f>_xlfn.XLOOKUP($F2129,Main_OG!$D$1:$D$766,Main_OG!AB$1:AB$766,"")</f>
        <v>23.55</v>
      </c>
      <c r="AI2129" s="48">
        <f>_xlfn.XLOOKUP($F2129,Main_OG!$D$1:$D$766,Main_OG!AC$1:AC$766,"")</f>
        <v>9.1182546074696553</v>
      </c>
      <c r="AJ2129" s="48">
        <f>_xlfn.XLOOKUP($F2129,Main_OG!$D$1:$D$766,Main_OG!AD$1:AD$766,"")</f>
        <v>0.68330088246943577</v>
      </c>
    </row>
    <row r="2130" spans="2:36" x14ac:dyDescent="0.35">
      <c r="B2130" s="36" t="s">
        <v>3257</v>
      </c>
      <c r="C2130" s="45" t="s">
        <v>461</v>
      </c>
      <c r="D2130" s="45" t="s">
        <v>3257</v>
      </c>
      <c r="E2130" s="36" t="s">
        <v>3257</v>
      </c>
      <c r="F2130" s="36" t="str">
        <f t="shared" si="99"/>
        <v>2008_OR</v>
      </c>
      <c r="G2130" s="45">
        <v>2008</v>
      </c>
      <c r="H2130" s="45">
        <f>_xlfn.XLOOKUP(J2130,Main_OG!$B$1:$B$766,Main_OG!$O$1:$O$766,"")</f>
        <v>0</v>
      </c>
      <c r="I2130" s="45">
        <f>_xlfn.XLOOKUP(F2130,Main_OG!$D$1:$D$766,Main_OG!$J$1:$J$766,"")</f>
        <v>1</v>
      </c>
      <c r="J2130" s="45" t="s">
        <v>461</v>
      </c>
      <c r="K2130" s="45" t="str">
        <f t="shared" si="100"/>
        <v>PacifiCorp_OR</v>
      </c>
      <c r="L2130" s="45" t="str">
        <f t="shared" si="101"/>
        <v>PacifiCorp_OR</v>
      </c>
      <c r="M2130" s="45" t="s">
        <v>3272</v>
      </c>
      <c r="N2130" s="45">
        <v>22</v>
      </c>
      <c r="O2130" s="45">
        <v>76360</v>
      </c>
      <c r="P2130" s="45">
        <v>9862</v>
      </c>
      <c r="Q2130" s="45">
        <v>466709</v>
      </c>
      <c r="R2130" s="45">
        <v>13597</v>
      </c>
      <c r="S2130" s="45">
        <v>5024464</v>
      </c>
      <c r="T2130" s="45">
        <v>3174080</v>
      </c>
      <c r="U2130" s="45">
        <v>5806624</v>
      </c>
      <c r="V2130" s="45">
        <v>6.27</v>
      </c>
      <c r="W2130" s="45">
        <v>6.4</v>
      </c>
      <c r="X2130" s="45">
        <v>4.71</v>
      </c>
      <c r="Y2130" s="45">
        <v>8.3800000000000008</v>
      </c>
      <c r="Z2130" s="46">
        <v>184842.6</v>
      </c>
      <c r="AA2130" s="46">
        <v>49046.155381044315</v>
      </c>
      <c r="AB2130" s="47">
        <f>_xlfn.XLOOKUP($F2130,Main_OG!$D$1:$D$766,Main_OG!AJ$1:AJ$766,"")</f>
        <v>4764040</v>
      </c>
      <c r="AC2130" s="47">
        <f>_xlfn.XLOOKUP($F2130,Main_OG!$D$1:$D$766,Main_OG!AK$1:AK$766,"")</f>
        <v>49642</v>
      </c>
      <c r="AD2130" s="47">
        <f>_xlfn.XLOOKUP($F2130,Main_OG!$D$1:$D$766,Main_OG!AL$1:AL$766,"")</f>
        <v>239739408</v>
      </c>
      <c r="AE2130" s="47">
        <f>_xlfn.XLOOKUP($F2130,Main_OG!$D$1:$D$766,Main_OG!AM$1:AM$766,"")</f>
        <v>0</v>
      </c>
      <c r="AF2130" s="48">
        <f>_xlfn.XLOOKUP($F2130,Main_OG!$D$1:$D$766,Main_OG!Z$1:Z$766,"")</f>
        <v>5.65</v>
      </c>
      <c r="AG2130" s="48">
        <f>_xlfn.XLOOKUP($F2130,Main_OG!$D$1:$D$766,Main_OG!AA$1:AA$766,"")</f>
        <v>1.45</v>
      </c>
      <c r="AH2130" s="48">
        <f>_xlfn.XLOOKUP($F2130,Main_OG!$D$1:$D$766,Main_OG!AB$1:AB$766,"")</f>
        <v>9.76</v>
      </c>
      <c r="AI2130" s="48">
        <f>_xlfn.XLOOKUP($F2130,Main_OG!$D$1:$D$766,Main_OG!AC$1:AC$766,"")</f>
        <v>9.1182546074696553</v>
      </c>
      <c r="AJ2130" s="48">
        <f>_xlfn.XLOOKUP($F2130,Main_OG!$D$1:$D$766,Main_OG!AD$1:AD$766,"")</f>
        <v>0.68330088246943577</v>
      </c>
    </row>
    <row r="2131" spans="2:36" x14ac:dyDescent="0.35">
      <c r="B2131" s="36" t="s">
        <v>3257</v>
      </c>
      <c r="C2131" s="45" t="s">
        <v>518</v>
      </c>
      <c r="D2131" s="45" t="s">
        <v>3257</v>
      </c>
      <c r="E2131" s="36" t="s">
        <v>3257</v>
      </c>
      <c r="F2131" s="36" t="str">
        <f t="shared" si="99"/>
        <v>2008_UT</v>
      </c>
      <c r="G2131" s="45">
        <v>2008</v>
      </c>
      <c r="H2131" s="45">
        <f>_xlfn.XLOOKUP(J2131,Main_OG!$B$1:$B$766,Main_OG!$O$1:$O$766,"")</f>
        <v>0</v>
      </c>
      <c r="I2131" s="45">
        <f>_xlfn.XLOOKUP(F2131,Main_OG!$D$1:$D$766,Main_OG!$J$1:$J$766,"")</f>
        <v>1</v>
      </c>
      <c r="J2131" s="45" t="s">
        <v>518</v>
      </c>
      <c r="K2131" s="45" t="str">
        <f t="shared" si="100"/>
        <v>PacifiCorp_UT</v>
      </c>
      <c r="L2131" s="45" t="str">
        <f t="shared" si="101"/>
        <v>PacifiCorp_UT</v>
      </c>
      <c r="M2131" s="45" t="s">
        <v>3273</v>
      </c>
      <c r="N2131" s="45">
        <v>8</v>
      </c>
      <c r="O2131" s="45">
        <v>81223</v>
      </c>
      <c r="P2131" s="45">
        <v>8288</v>
      </c>
      <c r="Q2131" s="45">
        <v>690820</v>
      </c>
      <c r="R2131" s="45">
        <v>32974</v>
      </c>
      <c r="S2131" s="45">
        <v>7933925</v>
      </c>
      <c r="T2131" s="45">
        <v>8126007</v>
      </c>
      <c r="U2131" s="45">
        <v>6560579</v>
      </c>
      <c r="V2131" s="45">
        <v>7.85</v>
      </c>
      <c r="W2131" s="45">
        <v>6.47</v>
      </c>
      <c r="X2131" s="45">
        <v>4.41</v>
      </c>
      <c r="Y2131" s="45">
        <v>8.3000000000000007</v>
      </c>
      <c r="Z2131" s="46">
        <v>133662.9</v>
      </c>
      <c r="AA2131" s="46">
        <v>50192.055738033647</v>
      </c>
      <c r="AB2131" s="47">
        <f>_xlfn.XLOOKUP($F2131,Main_OG!$D$1:$D$766,Main_OG!AJ$1:AJ$766,"")</f>
        <v>34815466</v>
      </c>
      <c r="AC2131" s="47">
        <f>_xlfn.XLOOKUP($F2131,Main_OG!$D$1:$D$766,Main_OG!AK$1:AK$766,"")</f>
        <v>155770</v>
      </c>
      <c r="AD2131" s="47">
        <f>_xlfn.XLOOKUP($F2131,Main_OG!$D$1:$D$766,Main_OG!AL$1:AL$766,"")</f>
        <v>112888768</v>
      </c>
      <c r="AE2131" s="47">
        <f>_xlfn.XLOOKUP($F2131,Main_OG!$D$1:$D$766,Main_OG!AM$1:AM$766,"")</f>
        <v>0</v>
      </c>
      <c r="AF2131" s="48">
        <f>_xlfn.XLOOKUP($F2131,Main_OG!$D$1:$D$766,Main_OG!Z$1:Z$766,"")</f>
        <v>0</v>
      </c>
      <c r="AG2131" s="48">
        <f>_xlfn.XLOOKUP($F2131,Main_OG!$D$1:$D$766,Main_OG!AA$1:AA$766,"")</f>
        <v>2.2204719344600159</v>
      </c>
      <c r="AH2131" s="48">
        <f>_xlfn.XLOOKUP($F2131,Main_OG!$D$1:$D$766,Main_OG!AB$1:AB$766,"")</f>
        <v>22.17</v>
      </c>
      <c r="AI2131" s="48">
        <f>_xlfn.XLOOKUP($F2131,Main_OG!$D$1:$D$766,Main_OG!AC$1:AC$766,"")</f>
        <v>6.38</v>
      </c>
      <c r="AJ2131" s="48">
        <f>_xlfn.XLOOKUP($F2131,Main_OG!$D$1:$D$766,Main_OG!AD$1:AD$766,"")</f>
        <v>0.68330088246943577</v>
      </c>
    </row>
    <row r="2132" spans="2:36" x14ac:dyDescent="0.35">
      <c r="B2132" s="36" t="s">
        <v>3257</v>
      </c>
      <c r="C2132" s="45" t="s">
        <v>182</v>
      </c>
      <c r="D2132" s="45" t="s">
        <v>3257</v>
      </c>
      <c r="E2132" s="36" t="s">
        <v>3257</v>
      </c>
      <c r="F2132" s="36" t="str">
        <f t="shared" si="99"/>
        <v>2008_WA</v>
      </c>
      <c r="G2132" s="45">
        <v>2008</v>
      </c>
      <c r="H2132" s="45">
        <f>_xlfn.XLOOKUP(J2132,Main_OG!$B$1:$B$766,Main_OG!$O$1:$O$766,"")</f>
        <v>0</v>
      </c>
      <c r="I2132" s="45">
        <f>_xlfn.XLOOKUP(F2132,Main_OG!$D$1:$D$766,Main_OG!$J$1:$J$766,"")</f>
        <v>1</v>
      </c>
      <c r="J2132" s="45" t="s">
        <v>182</v>
      </c>
      <c r="K2132" s="45" t="str">
        <f t="shared" si="100"/>
        <v>PacifiCorp_WA</v>
      </c>
      <c r="L2132" s="45" t="str">
        <f t="shared" si="101"/>
        <v>PacifiCorp_WA</v>
      </c>
      <c r="M2132" s="45" t="s">
        <v>3274</v>
      </c>
      <c r="N2132" s="45">
        <v>0</v>
      </c>
      <c r="O2132" s="45">
        <v>17618</v>
      </c>
      <c r="P2132" s="45">
        <v>5828</v>
      </c>
      <c r="Q2132" s="45">
        <v>102310</v>
      </c>
      <c r="R2132" s="45">
        <v>0</v>
      </c>
      <c r="S2132" s="45">
        <v>1414203</v>
      </c>
      <c r="T2132" s="45">
        <v>1040240</v>
      </c>
      <c r="U2132" s="45">
        <v>1625920</v>
      </c>
      <c r="V2132" s="45">
        <v>0</v>
      </c>
      <c r="W2132" s="45">
        <v>6.07</v>
      </c>
      <c r="X2132" s="45">
        <v>5.0599999999999996</v>
      </c>
      <c r="Y2132" s="45">
        <v>6.72</v>
      </c>
      <c r="Z2132" s="46">
        <v>401093.2</v>
      </c>
      <c r="AA2132" s="46">
        <v>61121.469207652095</v>
      </c>
      <c r="AB2132" s="47">
        <f>_xlfn.XLOOKUP($F2132,Main_OG!$D$1:$D$766,Main_OG!AJ$1:AJ$766,"")</f>
        <v>11543428</v>
      </c>
      <c r="AC2132" s="47">
        <f>_xlfn.XLOOKUP($F2132,Main_OG!$D$1:$D$766,Main_OG!AK$1:AK$766,"")</f>
        <v>133012</v>
      </c>
      <c r="AD2132" s="47">
        <f>_xlfn.XLOOKUP($F2132,Main_OG!$D$1:$D$766,Main_OG!AL$1:AL$766,"")</f>
        <v>138723276</v>
      </c>
      <c r="AE2132" s="47">
        <f>_xlfn.XLOOKUP($F2132,Main_OG!$D$1:$D$766,Main_OG!AM$1:AM$766,"")</f>
        <v>9269639</v>
      </c>
      <c r="AF2132" s="48">
        <f>_xlfn.XLOOKUP($F2132,Main_OG!$D$1:$D$766,Main_OG!Z$1:Z$766,"")</f>
        <v>3.87</v>
      </c>
      <c r="AG2132" s="48">
        <f>_xlfn.XLOOKUP($F2132,Main_OG!$D$1:$D$766,Main_OG!AA$1:AA$766,"")</f>
        <v>2.19</v>
      </c>
      <c r="AH2132" s="48">
        <f>_xlfn.XLOOKUP($F2132,Main_OG!$D$1:$D$766,Main_OG!AB$1:AB$766,"")</f>
        <v>19.619187803472759</v>
      </c>
      <c r="AI2132" s="48">
        <f>_xlfn.XLOOKUP($F2132,Main_OG!$D$1:$D$766,Main_OG!AC$1:AC$766,"")</f>
        <v>8.31</v>
      </c>
      <c r="AJ2132" s="48">
        <f>_xlfn.XLOOKUP($F2132,Main_OG!$D$1:$D$766,Main_OG!AD$1:AD$766,"")</f>
        <v>0.68330088246943577</v>
      </c>
    </row>
    <row r="2133" spans="2:36" x14ac:dyDescent="0.35">
      <c r="B2133" s="36" t="s">
        <v>3257</v>
      </c>
      <c r="C2133" s="45" t="s">
        <v>886</v>
      </c>
      <c r="D2133" s="45" t="s">
        <v>3257</v>
      </c>
      <c r="E2133" s="36" t="s">
        <v>3257</v>
      </c>
      <c r="F2133" s="36" t="str">
        <f t="shared" si="99"/>
        <v>2008_WY</v>
      </c>
      <c r="G2133" s="45">
        <v>2008</v>
      </c>
      <c r="H2133" s="45">
        <f>_xlfn.XLOOKUP(J2133,Main_OG!$B$1:$B$766,Main_OG!$O$1:$O$766,"")</f>
        <v>0</v>
      </c>
      <c r="I2133" s="45">
        <f>_xlfn.XLOOKUP(F2133,Main_OG!$D$1:$D$766,Main_OG!$J$1:$J$766,"")</f>
        <v>0</v>
      </c>
      <c r="J2133" s="45" t="s">
        <v>886</v>
      </c>
      <c r="K2133" s="45" t="str">
        <f t="shared" si="100"/>
        <v>PacifiCorp_WY</v>
      </c>
      <c r="L2133" s="45" t="str">
        <f t="shared" si="101"/>
        <v>PacifiCorp_WY</v>
      </c>
      <c r="M2133" s="45" t="s">
        <v>3275</v>
      </c>
      <c r="N2133" s="45">
        <v>0</v>
      </c>
      <c r="O2133" s="45">
        <v>23082</v>
      </c>
      <c r="P2133" s="45">
        <v>2693</v>
      </c>
      <c r="Q2133" s="45">
        <v>106641</v>
      </c>
      <c r="R2133" s="45">
        <v>0</v>
      </c>
      <c r="S2133" s="45">
        <v>1518708</v>
      </c>
      <c r="T2133" s="45">
        <v>6734058</v>
      </c>
      <c r="U2133" s="45">
        <v>1082626</v>
      </c>
      <c r="V2133" s="45">
        <v>0</v>
      </c>
      <c r="W2133" s="45">
        <v>6.86</v>
      </c>
      <c r="X2133" s="45">
        <v>4.5</v>
      </c>
      <c r="Y2133" s="45">
        <v>8.0500000000000007</v>
      </c>
      <c r="Z2133" s="46">
        <v>41641.199999999997</v>
      </c>
      <c r="AA2133" s="46">
        <v>76259.928247409087</v>
      </c>
      <c r="AB2133" s="47">
        <f>_xlfn.XLOOKUP($F2133,Main_OG!$D$1:$D$766,Main_OG!AJ$1:AJ$766,"")</f>
        <v>53856414</v>
      </c>
      <c r="AC2133" s="47">
        <f>_xlfn.XLOOKUP($F2133,Main_OG!$D$1:$D$766,Main_OG!AK$1:AK$766,"")</f>
        <v>159170</v>
      </c>
      <c r="AD2133" s="47">
        <f>_xlfn.XLOOKUP($F2133,Main_OG!$D$1:$D$766,Main_OG!AL$1:AL$766,"")</f>
        <v>6636358</v>
      </c>
      <c r="AE2133" s="47">
        <f>_xlfn.XLOOKUP($F2133,Main_OG!$D$1:$D$766,Main_OG!AM$1:AM$766,"")</f>
        <v>0</v>
      </c>
      <c r="AF2133" s="48">
        <f>_xlfn.XLOOKUP($F2133,Main_OG!$D$1:$D$766,Main_OG!Z$1:Z$766,"")</f>
        <v>0</v>
      </c>
      <c r="AG2133" s="48">
        <f>_xlfn.XLOOKUP($F2133,Main_OG!$D$1:$D$766,Main_OG!AA$1:AA$766,"")</f>
        <v>1.1499999999999999</v>
      </c>
      <c r="AH2133" s="48">
        <f>_xlfn.XLOOKUP($F2133,Main_OG!$D$1:$D$766,Main_OG!AB$1:AB$766,"")</f>
        <v>22.63</v>
      </c>
      <c r="AI2133" s="48">
        <f>_xlfn.XLOOKUP($F2133,Main_OG!$D$1:$D$766,Main_OG!AC$1:AC$766,"")</f>
        <v>7.44</v>
      </c>
      <c r="AJ2133" s="48">
        <f>_xlfn.XLOOKUP($F2133,Main_OG!$D$1:$D$766,Main_OG!AD$1:AD$766,"")</f>
        <v>0.68330088246943577</v>
      </c>
    </row>
    <row r="2134" spans="2:36" x14ac:dyDescent="0.35">
      <c r="B2134" s="36" t="s">
        <v>3257</v>
      </c>
      <c r="C2134" s="45" t="s">
        <v>59</v>
      </c>
      <c r="D2134" s="45" t="s">
        <v>3257</v>
      </c>
      <c r="E2134" s="36" t="s">
        <v>3257</v>
      </c>
      <c r="F2134" s="36" t="str">
        <f t="shared" si="99"/>
        <v>2009_CA</v>
      </c>
      <c r="G2134" s="45">
        <v>2009</v>
      </c>
      <c r="H2134" s="45">
        <f>_xlfn.XLOOKUP(J2134,Main_OG!$B$1:$B$766,Main_OG!$O$1:$O$766,"")</f>
        <v>1</v>
      </c>
      <c r="I2134" s="45">
        <f>_xlfn.XLOOKUP(F2134,Main_OG!$D$1:$D$766,Main_OG!$J$1:$J$766,"")</f>
        <v>1</v>
      </c>
      <c r="J2134" s="45" t="s">
        <v>59</v>
      </c>
      <c r="K2134" s="45" t="str">
        <f t="shared" si="100"/>
        <v>PacifiCorp_CA</v>
      </c>
      <c r="L2134" s="45" t="str">
        <f t="shared" si="101"/>
        <v>PacifiCorp_CA</v>
      </c>
      <c r="M2134" s="45" t="s">
        <v>3276</v>
      </c>
      <c r="N2134" s="45">
        <v>0</v>
      </c>
      <c r="O2134" s="45">
        <v>7756</v>
      </c>
      <c r="P2134" s="45">
        <v>1974</v>
      </c>
      <c r="Q2134" s="45">
        <v>35418</v>
      </c>
      <c r="R2134" s="45">
        <v>0</v>
      </c>
      <c r="S2134" s="45">
        <v>302412</v>
      </c>
      <c r="T2134" s="45">
        <v>139214</v>
      </c>
      <c r="U2134" s="45">
        <v>406600</v>
      </c>
      <c r="V2134" s="45">
        <v>0</v>
      </c>
      <c r="W2134" s="45">
        <v>10.51</v>
      </c>
      <c r="X2134" s="45">
        <v>9.4600000000000009</v>
      </c>
      <c r="Y2134" s="45">
        <v>11.44</v>
      </c>
      <c r="Z2134" s="46">
        <v>2110679.4</v>
      </c>
      <c r="AA2134" s="46">
        <v>57105.227750949518</v>
      </c>
      <c r="AB2134" s="47">
        <f>_xlfn.XLOOKUP($F2134,Main_OG!$D$1:$D$766,Main_OG!AJ$1:AJ$766,"")</f>
        <v>1616858</v>
      </c>
      <c r="AC2134" s="47">
        <f>_xlfn.XLOOKUP($F2134,Main_OG!$D$1:$D$766,Main_OG!AK$1:AK$766,"")</f>
        <v>6021868</v>
      </c>
      <c r="AD2134" s="47">
        <f>_xlfn.XLOOKUP($F2134,Main_OG!$D$1:$D$766,Main_OG!AL$1:AL$766,"")</f>
        <v>1662440296</v>
      </c>
      <c r="AE2134" s="47">
        <f>_xlfn.XLOOKUP($F2134,Main_OG!$D$1:$D$766,Main_OG!AM$1:AM$766,"")</f>
        <v>31763804</v>
      </c>
      <c r="AF2134" s="48">
        <f>_xlfn.XLOOKUP($F2134,Main_OG!$D$1:$D$766,Main_OG!Z$1:Z$766,"")</f>
        <v>0</v>
      </c>
      <c r="AG2134" s="48">
        <f>_xlfn.XLOOKUP($F2134,Main_OG!$D$1:$D$766,Main_OG!AA$1:AA$766,"")</f>
        <v>2.2743975091886082</v>
      </c>
      <c r="AH2134" s="48">
        <f>_xlfn.XLOOKUP($F2134,Main_OG!$D$1:$D$766,Main_OG!AB$1:AB$766,"")</f>
        <v>14.38</v>
      </c>
      <c r="AI2134" s="48">
        <f>_xlfn.XLOOKUP($F2134,Main_OG!$D$1:$D$766,Main_OG!AC$1:AC$766,"")</f>
        <v>4.5973007921271787</v>
      </c>
      <c r="AJ2134" s="48">
        <f>_xlfn.XLOOKUP($F2134,Main_OG!$D$1:$D$766,Main_OG!AD$1:AD$766,"")</f>
        <v>0.68314474405108627</v>
      </c>
    </row>
    <row r="2135" spans="2:36" x14ac:dyDescent="0.35">
      <c r="B2135" s="36" t="s">
        <v>3257</v>
      </c>
      <c r="C2135" s="45" t="s">
        <v>717</v>
      </c>
      <c r="D2135" s="45" t="s">
        <v>3257</v>
      </c>
      <c r="E2135" s="36" t="s">
        <v>3257</v>
      </c>
      <c r="F2135" s="36" t="str">
        <f t="shared" si="99"/>
        <v>2009_ID</v>
      </c>
      <c r="G2135" s="45">
        <v>2009</v>
      </c>
      <c r="H2135" s="45">
        <f>_xlfn.XLOOKUP(J2135,Main_OG!$B$1:$B$766,Main_OG!$O$1:$O$766,"")</f>
        <v>0</v>
      </c>
      <c r="I2135" s="45">
        <f>_xlfn.XLOOKUP(F2135,Main_OG!$D$1:$D$766,Main_OG!$J$1:$J$766,"")</f>
        <v>1</v>
      </c>
      <c r="J2135" s="45" t="s">
        <v>717</v>
      </c>
      <c r="K2135" s="45" t="str">
        <f t="shared" si="100"/>
        <v>PacifiCorp_ID</v>
      </c>
      <c r="L2135" s="45" t="str">
        <f t="shared" si="101"/>
        <v>PacifiCorp_ID</v>
      </c>
      <c r="M2135" s="45" t="s">
        <v>3277</v>
      </c>
      <c r="N2135" s="45">
        <v>0</v>
      </c>
      <c r="O2135" s="45">
        <v>8307</v>
      </c>
      <c r="P2135" s="45">
        <v>5545</v>
      </c>
      <c r="Q2135" s="45">
        <v>56430</v>
      </c>
      <c r="R2135" s="45">
        <v>0</v>
      </c>
      <c r="S2135" s="45">
        <v>437549</v>
      </c>
      <c r="T2135" s="45">
        <v>1801789</v>
      </c>
      <c r="U2135" s="45">
        <v>716349</v>
      </c>
      <c r="V2135" s="45">
        <v>0</v>
      </c>
      <c r="W2135" s="45">
        <v>7.01</v>
      </c>
      <c r="X2135" s="45">
        <v>5.3</v>
      </c>
      <c r="Y2135" s="45">
        <v>8.25</v>
      </c>
      <c r="Z2135" s="46">
        <v>61276.1</v>
      </c>
      <c r="AA2135" s="46">
        <v>39420.073737213235</v>
      </c>
      <c r="AB2135" s="47">
        <f>_xlfn.XLOOKUP($F2135,Main_OG!$D$1:$D$766,Main_OG!AJ$1:AJ$766,"")</f>
        <v>38246</v>
      </c>
      <c r="AC2135" s="47">
        <f>_xlfn.XLOOKUP($F2135,Main_OG!$D$1:$D$766,Main_OG!AK$1:AK$766,"")</f>
        <v>164</v>
      </c>
      <c r="AD2135" s="47">
        <f>_xlfn.XLOOKUP($F2135,Main_OG!$D$1:$D$766,Main_OG!AL$1:AL$766,"")</f>
        <v>25050832</v>
      </c>
      <c r="AE2135" s="47">
        <f>_xlfn.XLOOKUP($F2135,Main_OG!$D$1:$D$766,Main_OG!AM$1:AM$766,"")</f>
        <v>0</v>
      </c>
      <c r="AF2135" s="48">
        <f>_xlfn.XLOOKUP($F2135,Main_OG!$D$1:$D$766,Main_OG!Z$1:Z$766,"")</f>
        <v>6</v>
      </c>
      <c r="AG2135" s="48">
        <f>_xlfn.XLOOKUP($F2135,Main_OG!$D$1:$D$766,Main_OG!AA$1:AA$766,"")</f>
        <v>2.2743975091886082</v>
      </c>
      <c r="AH2135" s="48">
        <f>_xlfn.XLOOKUP($F2135,Main_OG!$D$1:$D$766,Main_OG!AB$1:AB$766,"")</f>
        <v>14.09</v>
      </c>
      <c r="AI2135" s="48">
        <f>_xlfn.XLOOKUP($F2135,Main_OG!$D$1:$D$766,Main_OG!AC$1:AC$766,"")</f>
        <v>4.5973007921271787</v>
      </c>
      <c r="AJ2135" s="48">
        <f>_xlfn.XLOOKUP($F2135,Main_OG!$D$1:$D$766,Main_OG!AD$1:AD$766,"")</f>
        <v>0.68314474405108627</v>
      </c>
    </row>
    <row r="2136" spans="2:36" x14ac:dyDescent="0.35">
      <c r="B2136" s="36" t="s">
        <v>3257</v>
      </c>
      <c r="C2136" s="45" t="s">
        <v>461</v>
      </c>
      <c r="D2136" s="45" t="s">
        <v>3257</v>
      </c>
      <c r="E2136" s="36" t="s">
        <v>3257</v>
      </c>
      <c r="F2136" s="36" t="str">
        <f t="shared" si="99"/>
        <v>2009_OR</v>
      </c>
      <c r="G2136" s="45">
        <v>2009</v>
      </c>
      <c r="H2136" s="45">
        <f>_xlfn.XLOOKUP(J2136,Main_OG!$B$1:$B$766,Main_OG!$O$1:$O$766,"")</f>
        <v>0</v>
      </c>
      <c r="I2136" s="45">
        <f>_xlfn.XLOOKUP(F2136,Main_OG!$D$1:$D$766,Main_OG!$J$1:$J$766,"")</f>
        <v>1</v>
      </c>
      <c r="J2136" s="45" t="s">
        <v>461</v>
      </c>
      <c r="K2136" s="45" t="str">
        <f t="shared" si="100"/>
        <v>PacifiCorp_OR</v>
      </c>
      <c r="L2136" s="45" t="str">
        <f t="shared" si="101"/>
        <v>PacifiCorp_OR</v>
      </c>
      <c r="M2136" s="45" t="s">
        <v>3278</v>
      </c>
      <c r="N2136" s="45">
        <v>24</v>
      </c>
      <c r="O2136" s="45">
        <v>77012</v>
      </c>
      <c r="P2136" s="45">
        <v>9788</v>
      </c>
      <c r="Q2136" s="45">
        <v>468209</v>
      </c>
      <c r="R2136" s="45">
        <v>15841</v>
      </c>
      <c r="S2136" s="45">
        <v>5031886</v>
      </c>
      <c r="T2136" s="45">
        <v>2722437</v>
      </c>
      <c r="U2136" s="45">
        <v>5651879</v>
      </c>
      <c r="V2136" s="45">
        <v>6.18</v>
      </c>
      <c r="W2136" s="45">
        <v>6.73</v>
      </c>
      <c r="X2136" s="45">
        <v>5.13</v>
      </c>
      <c r="Y2136" s="45">
        <v>8.39</v>
      </c>
      <c r="Z2136" s="46">
        <v>176951.6</v>
      </c>
      <c r="AA2136" s="46">
        <v>46461.061807488317</v>
      </c>
      <c r="AB2136" s="47">
        <f>_xlfn.XLOOKUP($F2136,Main_OG!$D$1:$D$766,Main_OG!AJ$1:AJ$766,"")</f>
        <v>3708084</v>
      </c>
      <c r="AC2136" s="47">
        <f>_xlfn.XLOOKUP($F2136,Main_OG!$D$1:$D$766,Main_OG!AK$1:AK$766,"")</f>
        <v>18704</v>
      </c>
      <c r="AD2136" s="47">
        <f>_xlfn.XLOOKUP($F2136,Main_OG!$D$1:$D$766,Main_OG!AL$1:AL$766,"")</f>
        <v>221322390</v>
      </c>
      <c r="AE2136" s="47">
        <f>_xlfn.XLOOKUP($F2136,Main_OG!$D$1:$D$766,Main_OG!AM$1:AM$766,"")</f>
        <v>0</v>
      </c>
      <c r="AF2136" s="48">
        <f>_xlfn.XLOOKUP($F2136,Main_OG!$D$1:$D$766,Main_OG!Z$1:Z$766,"")</f>
        <v>3.73</v>
      </c>
      <c r="AG2136" s="48">
        <f>_xlfn.XLOOKUP($F2136,Main_OG!$D$1:$D$766,Main_OG!AA$1:AA$766,"")</f>
        <v>1.76</v>
      </c>
      <c r="AH2136" s="48">
        <f>_xlfn.XLOOKUP($F2136,Main_OG!$D$1:$D$766,Main_OG!AB$1:AB$766,"")</f>
        <v>9.67</v>
      </c>
      <c r="AI2136" s="48">
        <f>_xlfn.XLOOKUP($F2136,Main_OG!$D$1:$D$766,Main_OG!AC$1:AC$766,"")</f>
        <v>4.5973007921271787</v>
      </c>
      <c r="AJ2136" s="48">
        <f>_xlfn.XLOOKUP($F2136,Main_OG!$D$1:$D$766,Main_OG!AD$1:AD$766,"")</f>
        <v>0.68314474405108627</v>
      </c>
    </row>
    <row r="2137" spans="2:36" x14ac:dyDescent="0.35">
      <c r="B2137" s="36" t="s">
        <v>3257</v>
      </c>
      <c r="C2137" s="45" t="s">
        <v>518</v>
      </c>
      <c r="D2137" s="45" t="s">
        <v>3257</v>
      </c>
      <c r="E2137" s="36" t="s">
        <v>3257</v>
      </c>
      <c r="F2137" s="36" t="str">
        <f t="shared" si="99"/>
        <v>2009_UT</v>
      </c>
      <c r="G2137" s="45">
        <v>2009</v>
      </c>
      <c r="H2137" s="45">
        <f>_xlfn.XLOOKUP(J2137,Main_OG!$B$1:$B$766,Main_OG!$O$1:$O$766,"")</f>
        <v>0</v>
      </c>
      <c r="I2137" s="45">
        <f>_xlfn.XLOOKUP(F2137,Main_OG!$D$1:$D$766,Main_OG!$J$1:$J$766,"")</f>
        <v>1</v>
      </c>
      <c r="J2137" s="45" t="s">
        <v>518</v>
      </c>
      <c r="K2137" s="45" t="str">
        <f t="shared" si="100"/>
        <v>PacifiCorp_UT</v>
      </c>
      <c r="L2137" s="45" t="str">
        <f t="shared" si="101"/>
        <v>PacifiCorp_UT</v>
      </c>
      <c r="M2137" s="45" t="s">
        <v>3279</v>
      </c>
      <c r="N2137" s="45">
        <v>9</v>
      </c>
      <c r="O2137" s="45">
        <v>83365</v>
      </c>
      <c r="P2137" s="45">
        <v>8225</v>
      </c>
      <c r="Q2137" s="45">
        <v>695952</v>
      </c>
      <c r="R2137" s="45">
        <v>32342</v>
      </c>
      <c r="S2137" s="45">
        <v>7971632</v>
      </c>
      <c r="T2137" s="45">
        <v>7598164</v>
      </c>
      <c r="U2137" s="45">
        <v>6495687</v>
      </c>
      <c r="V2137" s="45">
        <v>8.31</v>
      </c>
      <c r="W2137" s="45">
        <v>6.81</v>
      </c>
      <c r="X2137" s="45">
        <v>4.62</v>
      </c>
      <c r="Y2137" s="45">
        <v>8.56</v>
      </c>
      <c r="Z2137" s="46">
        <v>130958.6</v>
      </c>
      <c r="AA2137" s="46">
        <v>48086.065283332988</v>
      </c>
      <c r="AB2137" s="47">
        <f>_xlfn.XLOOKUP($F2137,Main_OG!$D$1:$D$766,Main_OG!AJ$1:AJ$766,"")</f>
        <v>32765840</v>
      </c>
      <c r="AC2137" s="47">
        <f>_xlfn.XLOOKUP($F2137,Main_OG!$D$1:$D$766,Main_OG!AK$1:AK$766,"")</f>
        <v>126406</v>
      </c>
      <c r="AD2137" s="47">
        <f>_xlfn.XLOOKUP($F2137,Main_OG!$D$1:$D$766,Main_OG!AL$1:AL$766,"")</f>
        <v>102226420</v>
      </c>
      <c r="AE2137" s="47">
        <f>_xlfn.XLOOKUP($F2137,Main_OG!$D$1:$D$766,Main_OG!AM$1:AM$766,"")</f>
        <v>0</v>
      </c>
      <c r="AF2137" s="48">
        <f>_xlfn.XLOOKUP($F2137,Main_OG!$D$1:$D$766,Main_OG!Z$1:Z$766,"")</f>
        <v>0</v>
      </c>
      <c r="AG2137" s="48">
        <f>_xlfn.XLOOKUP($F2137,Main_OG!$D$1:$D$766,Main_OG!AA$1:AA$766,"")</f>
        <v>2.2743975091886082</v>
      </c>
      <c r="AH2137" s="48">
        <f>_xlfn.XLOOKUP($F2137,Main_OG!$D$1:$D$766,Main_OG!AB$1:AB$766,"")</f>
        <v>14.13</v>
      </c>
      <c r="AI2137" s="48">
        <f>_xlfn.XLOOKUP($F2137,Main_OG!$D$1:$D$766,Main_OG!AC$1:AC$766,"")</f>
        <v>3.56</v>
      </c>
      <c r="AJ2137" s="48">
        <f>_xlfn.XLOOKUP($F2137,Main_OG!$D$1:$D$766,Main_OG!AD$1:AD$766,"")</f>
        <v>0.68314474405108627</v>
      </c>
    </row>
    <row r="2138" spans="2:36" x14ac:dyDescent="0.35">
      <c r="B2138" s="36" t="s">
        <v>3257</v>
      </c>
      <c r="C2138" s="45" t="s">
        <v>182</v>
      </c>
      <c r="D2138" s="45" t="s">
        <v>3257</v>
      </c>
      <c r="E2138" s="36" t="s">
        <v>3257</v>
      </c>
      <c r="F2138" s="36" t="str">
        <f t="shared" si="99"/>
        <v>2009_WA</v>
      </c>
      <c r="G2138" s="45">
        <v>2009</v>
      </c>
      <c r="H2138" s="45">
        <f>_xlfn.XLOOKUP(J2138,Main_OG!$B$1:$B$766,Main_OG!$O$1:$O$766,"")</f>
        <v>0</v>
      </c>
      <c r="I2138" s="45">
        <f>_xlfn.XLOOKUP(F2138,Main_OG!$D$1:$D$766,Main_OG!$J$1:$J$766,"")</f>
        <v>1</v>
      </c>
      <c r="J2138" s="45" t="s">
        <v>182</v>
      </c>
      <c r="K2138" s="45" t="str">
        <f t="shared" si="100"/>
        <v>PacifiCorp_WA</v>
      </c>
      <c r="L2138" s="45" t="str">
        <f t="shared" si="101"/>
        <v>PacifiCorp_WA</v>
      </c>
      <c r="M2138" s="45" t="s">
        <v>3280</v>
      </c>
      <c r="N2138" s="45">
        <v>0</v>
      </c>
      <c r="O2138" s="45">
        <v>17879</v>
      </c>
      <c r="P2138" s="45">
        <v>5847</v>
      </c>
      <c r="Q2138" s="45">
        <v>102939</v>
      </c>
      <c r="R2138" s="45">
        <v>0</v>
      </c>
      <c r="S2138" s="45">
        <v>1491582</v>
      </c>
      <c r="T2138" s="45">
        <v>1017303</v>
      </c>
      <c r="U2138" s="45">
        <v>1674853</v>
      </c>
      <c r="V2138" s="45">
        <v>0</v>
      </c>
      <c r="W2138" s="45">
        <v>6.42</v>
      </c>
      <c r="X2138" s="45">
        <v>5.44</v>
      </c>
      <c r="Y2138" s="45">
        <v>6.97</v>
      </c>
      <c r="Z2138" s="46">
        <v>390814</v>
      </c>
      <c r="AA2138" s="46">
        <v>58615.423703240202</v>
      </c>
      <c r="AB2138" s="47">
        <f>_xlfn.XLOOKUP($F2138,Main_OG!$D$1:$D$766,Main_OG!AJ$1:AJ$766,"")</f>
        <v>9968752</v>
      </c>
      <c r="AC2138" s="47">
        <f>_xlfn.XLOOKUP($F2138,Main_OG!$D$1:$D$766,Main_OG!AK$1:AK$766,"")</f>
        <v>168658</v>
      </c>
      <c r="AD2138" s="47">
        <f>_xlfn.XLOOKUP($F2138,Main_OG!$D$1:$D$766,Main_OG!AL$1:AL$766,"")</f>
        <v>171188650</v>
      </c>
      <c r="AE2138" s="47">
        <f>_xlfn.XLOOKUP($F2138,Main_OG!$D$1:$D$766,Main_OG!AM$1:AM$766,"")</f>
        <v>6634014</v>
      </c>
      <c r="AF2138" s="48">
        <f>_xlfn.XLOOKUP($F2138,Main_OG!$D$1:$D$766,Main_OG!Z$1:Z$766,"")</f>
        <v>3.29</v>
      </c>
      <c r="AG2138" s="48">
        <f>_xlfn.XLOOKUP($F2138,Main_OG!$D$1:$D$766,Main_OG!AA$1:AA$766,"")</f>
        <v>2.2400000000000002</v>
      </c>
      <c r="AH2138" s="48">
        <f>_xlfn.XLOOKUP($F2138,Main_OG!$D$1:$D$766,Main_OG!AB$1:AB$766,"")</f>
        <v>14.15708861161818</v>
      </c>
      <c r="AI2138" s="48">
        <f>_xlfn.XLOOKUP($F2138,Main_OG!$D$1:$D$766,Main_OG!AC$1:AC$766,"")</f>
        <v>5.14</v>
      </c>
      <c r="AJ2138" s="48">
        <f>_xlfn.XLOOKUP($F2138,Main_OG!$D$1:$D$766,Main_OG!AD$1:AD$766,"")</f>
        <v>0.68314474405108627</v>
      </c>
    </row>
    <row r="2139" spans="2:36" x14ac:dyDescent="0.35">
      <c r="B2139" s="36" t="s">
        <v>3257</v>
      </c>
      <c r="C2139" s="45" t="s">
        <v>886</v>
      </c>
      <c r="D2139" s="45" t="s">
        <v>3257</v>
      </c>
      <c r="E2139" s="36" t="s">
        <v>3257</v>
      </c>
      <c r="F2139" s="36" t="str">
        <f t="shared" si="99"/>
        <v>2009_WY</v>
      </c>
      <c r="G2139" s="45">
        <v>2009</v>
      </c>
      <c r="H2139" s="45">
        <f>_xlfn.XLOOKUP(J2139,Main_OG!$B$1:$B$766,Main_OG!$O$1:$O$766,"")</f>
        <v>0</v>
      </c>
      <c r="I2139" s="45">
        <f>_xlfn.XLOOKUP(F2139,Main_OG!$D$1:$D$766,Main_OG!$J$1:$J$766,"")</f>
        <v>0</v>
      </c>
      <c r="J2139" s="45" t="s">
        <v>886</v>
      </c>
      <c r="K2139" s="45" t="str">
        <f t="shared" si="100"/>
        <v>PacifiCorp_WY</v>
      </c>
      <c r="L2139" s="45" t="str">
        <f t="shared" si="101"/>
        <v>PacifiCorp_WY</v>
      </c>
      <c r="M2139" s="45" t="s">
        <v>3281</v>
      </c>
      <c r="N2139" s="45">
        <v>0</v>
      </c>
      <c r="O2139" s="45">
        <v>23303</v>
      </c>
      <c r="P2139" s="45">
        <v>2690</v>
      </c>
      <c r="Q2139" s="45">
        <v>107777</v>
      </c>
      <c r="R2139" s="45">
        <v>0</v>
      </c>
      <c r="S2139" s="45">
        <v>1493372</v>
      </c>
      <c r="T2139" s="45">
        <v>6655363</v>
      </c>
      <c r="U2139" s="45">
        <v>1053271</v>
      </c>
      <c r="V2139" s="45">
        <v>0</v>
      </c>
      <c r="W2139" s="45">
        <v>7.25</v>
      </c>
      <c r="X2139" s="45">
        <v>4.71</v>
      </c>
      <c r="Y2139" s="45">
        <v>8.2799999999999994</v>
      </c>
      <c r="Z2139" s="46">
        <v>40599.599999999999</v>
      </c>
      <c r="AA2139" s="46">
        <v>72518.580836686902</v>
      </c>
      <c r="AB2139" s="47">
        <f>_xlfn.XLOOKUP($F2139,Main_OG!$D$1:$D$766,Main_OG!AJ$1:AJ$766,"")</f>
        <v>51084784</v>
      </c>
      <c r="AC2139" s="47">
        <f>_xlfn.XLOOKUP($F2139,Main_OG!$D$1:$D$766,Main_OG!AK$1:AK$766,"")</f>
        <v>182864</v>
      </c>
      <c r="AD2139" s="47">
        <f>_xlfn.XLOOKUP($F2139,Main_OG!$D$1:$D$766,Main_OG!AL$1:AL$766,"")</f>
        <v>6517656</v>
      </c>
      <c r="AE2139" s="47">
        <f>_xlfn.XLOOKUP($F2139,Main_OG!$D$1:$D$766,Main_OG!AM$1:AM$766,"")</f>
        <v>0</v>
      </c>
      <c r="AF2139" s="48">
        <f>_xlfn.XLOOKUP($F2139,Main_OG!$D$1:$D$766,Main_OG!Z$1:Z$766,"")</f>
        <v>0</v>
      </c>
      <c r="AG2139" s="48">
        <f>_xlfn.XLOOKUP($F2139,Main_OG!$D$1:$D$766,Main_OG!AA$1:AA$766,"")</f>
        <v>2.2743975091886082</v>
      </c>
      <c r="AH2139" s="48">
        <f>_xlfn.XLOOKUP($F2139,Main_OG!$D$1:$D$766,Main_OG!AB$1:AB$766,"")</f>
        <v>14.07</v>
      </c>
      <c r="AI2139" s="48">
        <f>_xlfn.XLOOKUP($F2139,Main_OG!$D$1:$D$766,Main_OG!AC$1:AC$766,"")</f>
        <v>4.9000000000000004</v>
      </c>
      <c r="AJ2139" s="48">
        <f>_xlfn.XLOOKUP($F2139,Main_OG!$D$1:$D$766,Main_OG!AD$1:AD$766,"")</f>
        <v>0.68314474405108627</v>
      </c>
    </row>
    <row r="2140" spans="2:36" x14ac:dyDescent="0.35">
      <c r="B2140" s="36" t="s">
        <v>3257</v>
      </c>
      <c r="C2140" s="45" t="s">
        <v>59</v>
      </c>
      <c r="D2140" s="45" t="s">
        <v>3257</v>
      </c>
      <c r="E2140" s="36" t="s">
        <v>3257</v>
      </c>
      <c r="F2140" s="36" t="str">
        <f t="shared" si="99"/>
        <v>2010_CA</v>
      </c>
      <c r="G2140" s="45">
        <v>2010</v>
      </c>
      <c r="H2140" s="45">
        <f>_xlfn.XLOOKUP(J2140,Main_OG!$B$1:$B$766,Main_OG!$O$1:$O$766,"")</f>
        <v>1</v>
      </c>
      <c r="I2140" s="45">
        <f>_xlfn.XLOOKUP(F2140,Main_OG!$D$1:$D$766,Main_OG!$J$1:$J$766,"")</f>
        <v>1</v>
      </c>
      <c r="J2140" s="45" t="s">
        <v>59</v>
      </c>
      <c r="K2140" s="45" t="str">
        <f t="shared" si="100"/>
        <v>PacifiCorp_CA</v>
      </c>
      <c r="L2140" s="45" t="str">
        <f t="shared" si="101"/>
        <v>PacifiCorp_CA</v>
      </c>
      <c r="M2140" s="45" t="s">
        <v>3282</v>
      </c>
      <c r="N2140" s="45">
        <v>0</v>
      </c>
      <c r="O2140" s="45">
        <v>7756</v>
      </c>
      <c r="P2140" s="45">
        <v>1966</v>
      </c>
      <c r="Q2140" s="45">
        <v>35373</v>
      </c>
      <c r="R2140" s="45">
        <v>0</v>
      </c>
      <c r="S2140" s="45">
        <v>291446</v>
      </c>
      <c r="T2140" s="45">
        <v>136237</v>
      </c>
      <c r="U2140" s="45">
        <v>402961</v>
      </c>
      <c r="V2140" s="45">
        <v>0</v>
      </c>
      <c r="W2140" s="45">
        <v>10.199999999999999</v>
      </c>
      <c r="X2140" s="45">
        <v>9.56</v>
      </c>
      <c r="Y2140" s="45">
        <v>11.1</v>
      </c>
      <c r="Z2140" s="46">
        <v>2153852.7999999998</v>
      </c>
      <c r="AA2140" s="46">
        <v>57713.793440703324</v>
      </c>
      <c r="AB2140" s="47">
        <f>_xlfn.XLOOKUP($F2140,Main_OG!$D$1:$D$766,Main_OG!AJ$1:AJ$766,"")</f>
        <v>1663906</v>
      </c>
      <c r="AC2140" s="47">
        <f>_xlfn.XLOOKUP($F2140,Main_OG!$D$1:$D$766,Main_OG!AK$1:AK$766,"")</f>
        <v>4359380</v>
      </c>
      <c r="AD2140" s="47">
        <f>_xlfn.XLOOKUP($F2140,Main_OG!$D$1:$D$766,Main_OG!AL$1:AL$766,"")</f>
        <v>1542451912</v>
      </c>
      <c r="AE2140" s="47">
        <f>_xlfn.XLOOKUP($F2140,Main_OG!$D$1:$D$766,Main_OG!AM$1:AM$766,"")</f>
        <v>32200757</v>
      </c>
      <c r="AF2140" s="48">
        <f>_xlfn.XLOOKUP($F2140,Main_OG!$D$1:$D$766,Main_OG!Z$1:Z$766,"")</f>
        <v>0</v>
      </c>
      <c r="AG2140" s="48">
        <f>_xlfn.XLOOKUP($F2140,Main_OG!$D$1:$D$766,Main_OG!AA$1:AA$766,"")</f>
        <v>2.2935982820086371</v>
      </c>
      <c r="AH2140" s="48">
        <f>_xlfn.XLOOKUP($F2140,Main_OG!$D$1:$D$766,Main_OG!AB$1:AB$766,"")</f>
        <v>17.815786882646659</v>
      </c>
      <c r="AI2140" s="48">
        <f>_xlfn.XLOOKUP($F2140,Main_OG!$D$1:$D$766,Main_OG!AC$1:AC$766,"")</f>
        <v>4.9924248044436963</v>
      </c>
      <c r="AJ2140" s="48">
        <f>_xlfn.XLOOKUP($F2140,Main_OG!$D$1:$D$766,Main_OG!AD$1:AD$766,"")</f>
        <v>0.70992248279802228</v>
      </c>
    </row>
    <row r="2141" spans="2:36" x14ac:dyDescent="0.35">
      <c r="B2141" s="36" t="s">
        <v>3257</v>
      </c>
      <c r="C2141" s="45" t="s">
        <v>717</v>
      </c>
      <c r="D2141" s="45" t="s">
        <v>3257</v>
      </c>
      <c r="E2141" s="36" t="s">
        <v>3257</v>
      </c>
      <c r="F2141" s="36" t="str">
        <f t="shared" si="99"/>
        <v>2010_ID</v>
      </c>
      <c r="G2141" s="45">
        <v>2010</v>
      </c>
      <c r="H2141" s="45">
        <f>_xlfn.XLOOKUP(J2141,Main_OG!$B$1:$B$766,Main_OG!$O$1:$O$766,"")</f>
        <v>0</v>
      </c>
      <c r="I2141" s="45">
        <f>_xlfn.XLOOKUP(F2141,Main_OG!$D$1:$D$766,Main_OG!$J$1:$J$766,"")</f>
        <v>1</v>
      </c>
      <c r="J2141" s="45" t="s">
        <v>717</v>
      </c>
      <c r="K2141" s="45" t="str">
        <f t="shared" si="100"/>
        <v>PacifiCorp_ID</v>
      </c>
      <c r="L2141" s="45" t="str">
        <f t="shared" si="101"/>
        <v>PacifiCorp_ID</v>
      </c>
      <c r="M2141" s="45" t="s">
        <v>3283</v>
      </c>
      <c r="N2141" s="45">
        <v>0</v>
      </c>
      <c r="O2141" s="45">
        <v>8603</v>
      </c>
      <c r="P2141" s="45">
        <v>5537</v>
      </c>
      <c r="Q2141" s="45">
        <v>56842</v>
      </c>
      <c r="R2141" s="45">
        <v>0</v>
      </c>
      <c r="S2141" s="45">
        <v>396715</v>
      </c>
      <c r="T2141" s="45">
        <v>2224451</v>
      </c>
      <c r="U2141" s="45">
        <v>705128</v>
      </c>
      <c r="V2141" s="45">
        <v>0</v>
      </c>
      <c r="W2141" s="45">
        <v>7.23</v>
      </c>
      <c r="X2141" s="45">
        <v>5.27</v>
      </c>
      <c r="Y2141" s="45">
        <v>8.48</v>
      </c>
      <c r="Z2141" s="46">
        <v>62626.400000000001</v>
      </c>
      <c r="AA2141" s="46">
        <v>39868.629040010339</v>
      </c>
      <c r="AB2141" s="47">
        <f>_xlfn.XLOOKUP($F2141,Main_OG!$D$1:$D$766,Main_OG!AJ$1:AJ$766,"")</f>
        <v>41212</v>
      </c>
      <c r="AC2141" s="47">
        <f>_xlfn.XLOOKUP($F2141,Main_OG!$D$1:$D$766,Main_OG!AK$1:AK$766,"")</f>
        <v>294</v>
      </c>
      <c r="AD2141" s="47">
        <f>_xlfn.XLOOKUP($F2141,Main_OG!$D$1:$D$766,Main_OG!AL$1:AL$766,"")</f>
        <v>24646212</v>
      </c>
      <c r="AE2141" s="47">
        <f>_xlfn.XLOOKUP($F2141,Main_OG!$D$1:$D$766,Main_OG!AM$1:AM$766,"")</f>
        <v>0</v>
      </c>
      <c r="AF2141" s="48">
        <f>_xlfn.XLOOKUP($F2141,Main_OG!$D$1:$D$766,Main_OG!Z$1:Z$766,"")</f>
        <v>5.8</v>
      </c>
      <c r="AG2141" s="48">
        <f>_xlfn.XLOOKUP($F2141,Main_OG!$D$1:$D$766,Main_OG!AA$1:AA$766,"")</f>
        <v>2.2935982820086371</v>
      </c>
      <c r="AH2141" s="48">
        <f>_xlfn.XLOOKUP($F2141,Main_OG!$D$1:$D$766,Main_OG!AB$1:AB$766,"")</f>
        <v>17.7</v>
      </c>
      <c r="AI2141" s="48">
        <f>_xlfn.XLOOKUP($F2141,Main_OG!$D$1:$D$766,Main_OG!AC$1:AC$766,"")</f>
        <v>4.9924248044436963</v>
      </c>
      <c r="AJ2141" s="48">
        <f>_xlfn.XLOOKUP($F2141,Main_OG!$D$1:$D$766,Main_OG!AD$1:AD$766,"")</f>
        <v>0.70992248279802228</v>
      </c>
    </row>
    <row r="2142" spans="2:36" x14ac:dyDescent="0.35">
      <c r="B2142" s="36" t="s">
        <v>3257</v>
      </c>
      <c r="C2142" s="45" t="s">
        <v>461</v>
      </c>
      <c r="D2142" s="45" t="s">
        <v>3257</v>
      </c>
      <c r="E2142" s="36" t="s">
        <v>3257</v>
      </c>
      <c r="F2142" s="36" t="str">
        <f t="shared" si="99"/>
        <v>2010_OR</v>
      </c>
      <c r="G2142" s="45">
        <v>2010</v>
      </c>
      <c r="H2142" s="45">
        <f>_xlfn.XLOOKUP(J2142,Main_OG!$B$1:$B$766,Main_OG!$O$1:$O$766,"")</f>
        <v>0</v>
      </c>
      <c r="I2142" s="45">
        <f>_xlfn.XLOOKUP(F2142,Main_OG!$D$1:$D$766,Main_OG!$J$1:$J$766,"")</f>
        <v>1</v>
      </c>
      <c r="J2142" s="45" t="s">
        <v>461</v>
      </c>
      <c r="K2142" s="45" t="str">
        <f t="shared" si="100"/>
        <v>PacifiCorp_OR</v>
      </c>
      <c r="L2142" s="45" t="str">
        <f t="shared" si="101"/>
        <v>PacifiCorp_OR</v>
      </c>
      <c r="M2142" s="45" t="s">
        <v>3284</v>
      </c>
      <c r="N2142" s="45">
        <v>24</v>
      </c>
      <c r="O2142" s="45">
        <v>78071</v>
      </c>
      <c r="P2142" s="45">
        <v>9713</v>
      </c>
      <c r="Q2142" s="45">
        <v>469923</v>
      </c>
      <c r="R2142" s="45">
        <v>16894</v>
      </c>
      <c r="S2142" s="45">
        <v>4811165</v>
      </c>
      <c r="T2142" s="45">
        <v>2436673</v>
      </c>
      <c r="U2142" s="45">
        <v>5452440</v>
      </c>
      <c r="V2142" s="45">
        <v>6.47</v>
      </c>
      <c r="W2142" s="45">
        <v>7.1</v>
      </c>
      <c r="X2142" s="45">
        <v>5.46</v>
      </c>
      <c r="Y2142" s="45">
        <v>8.5500000000000007</v>
      </c>
      <c r="Z2142" s="46">
        <v>180738.2</v>
      </c>
      <c r="AA2142" s="46">
        <v>47096.503191827003</v>
      </c>
      <c r="AB2142" s="47">
        <f>_xlfn.XLOOKUP($F2142,Main_OG!$D$1:$D$766,Main_OG!AJ$1:AJ$766,"")</f>
        <v>4834196</v>
      </c>
      <c r="AC2142" s="47">
        <f>_xlfn.XLOOKUP($F2142,Main_OG!$D$1:$D$766,Main_OG!AK$1:AK$766,"")</f>
        <v>11822</v>
      </c>
      <c r="AD2142" s="47">
        <f>_xlfn.XLOOKUP($F2142,Main_OG!$D$1:$D$766,Main_OG!AL$1:AL$766,"")</f>
        <v>216887440</v>
      </c>
      <c r="AE2142" s="47">
        <f>_xlfn.XLOOKUP($F2142,Main_OG!$D$1:$D$766,Main_OG!AM$1:AM$766,"")</f>
        <v>0</v>
      </c>
      <c r="AF2142" s="48">
        <f>_xlfn.XLOOKUP($F2142,Main_OG!$D$1:$D$766,Main_OG!Z$1:Z$766,"")</f>
        <v>3.76</v>
      </c>
      <c r="AG2142" s="48">
        <f>_xlfn.XLOOKUP($F2142,Main_OG!$D$1:$D$766,Main_OG!AA$1:AA$766,"")</f>
        <v>1.67</v>
      </c>
      <c r="AH2142" s="48">
        <f>_xlfn.XLOOKUP($F2142,Main_OG!$D$1:$D$766,Main_OG!AB$1:AB$766,"")</f>
        <v>16.27</v>
      </c>
      <c r="AI2142" s="48">
        <f>_xlfn.XLOOKUP($F2142,Main_OG!$D$1:$D$766,Main_OG!AC$1:AC$766,"")</f>
        <v>4.9924248044436963</v>
      </c>
      <c r="AJ2142" s="48">
        <f>_xlfn.XLOOKUP($F2142,Main_OG!$D$1:$D$766,Main_OG!AD$1:AD$766,"")</f>
        <v>0.70992248279802228</v>
      </c>
    </row>
    <row r="2143" spans="2:36" x14ac:dyDescent="0.35">
      <c r="B2143" s="36" t="s">
        <v>3257</v>
      </c>
      <c r="C2143" s="45" t="s">
        <v>518</v>
      </c>
      <c r="D2143" s="45" t="s">
        <v>3257</v>
      </c>
      <c r="E2143" s="36" t="s">
        <v>3257</v>
      </c>
      <c r="F2143" s="36" t="str">
        <f t="shared" si="99"/>
        <v>2010_UT</v>
      </c>
      <c r="G2143" s="45">
        <v>2010</v>
      </c>
      <c r="H2143" s="45">
        <f>_xlfn.XLOOKUP(J2143,Main_OG!$B$1:$B$766,Main_OG!$O$1:$O$766,"")</f>
        <v>0</v>
      </c>
      <c r="I2143" s="45">
        <f>_xlfn.XLOOKUP(F2143,Main_OG!$D$1:$D$766,Main_OG!$J$1:$J$766,"")</f>
        <v>1</v>
      </c>
      <c r="J2143" s="45" t="s">
        <v>518</v>
      </c>
      <c r="K2143" s="45" t="str">
        <f t="shared" si="100"/>
        <v>PacifiCorp_UT</v>
      </c>
      <c r="L2143" s="45" t="str">
        <f t="shared" si="101"/>
        <v>PacifiCorp_UT</v>
      </c>
      <c r="M2143" s="45" t="s">
        <v>3285</v>
      </c>
      <c r="N2143" s="45">
        <v>10</v>
      </c>
      <c r="O2143" s="45">
        <v>87900</v>
      </c>
      <c r="P2143" s="45">
        <v>8146</v>
      </c>
      <c r="Q2143" s="45">
        <v>700852</v>
      </c>
      <c r="R2143" s="45">
        <v>33713</v>
      </c>
      <c r="S2143" s="45">
        <v>8057443</v>
      </c>
      <c r="T2143" s="45">
        <v>7836400</v>
      </c>
      <c r="U2143" s="45">
        <v>6549149</v>
      </c>
      <c r="V2143" s="45">
        <v>8.69</v>
      </c>
      <c r="W2143" s="45">
        <v>7.01</v>
      </c>
      <c r="X2143" s="45">
        <v>4.75</v>
      </c>
      <c r="Y2143" s="45">
        <v>8.8000000000000007</v>
      </c>
      <c r="Z2143" s="46">
        <v>133739.1</v>
      </c>
      <c r="AA2143" s="46">
        <v>48187.098640814896</v>
      </c>
      <c r="AB2143" s="47">
        <f>_xlfn.XLOOKUP($F2143,Main_OG!$D$1:$D$766,Main_OG!AJ$1:AJ$766,"")</f>
        <v>31387022</v>
      </c>
      <c r="AC2143" s="47">
        <f>_xlfn.XLOOKUP($F2143,Main_OG!$D$1:$D$766,Main_OG!AK$1:AK$766,"")</f>
        <v>161566</v>
      </c>
      <c r="AD2143" s="47">
        <f>_xlfn.XLOOKUP($F2143,Main_OG!$D$1:$D$766,Main_OG!AL$1:AL$766,"")</f>
        <v>98828226</v>
      </c>
      <c r="AE2143" s="47">
        <f>_xlfn.XLOOKUP($F2143,Main_OG!$D$1:$D$766,Main_OG!AM$1:AM$766,"")</f>
        <v>0</v>
      </c>
      <c r="AF2143" s="48">
        <f>_xlfn.XLOOKUP($F2143,Main_OG!$D$1:$D$766,Main_OG!Z$1:Z$766,"")</f>
        <v>0</v>
      </c>
      <c r="AG2143" s="48">
        <f>_xlfn.XLOOKUP($F2143,Main_OG!$D$1:$D$766,Main_OG!AA$1:AA$766,"")</f>
        <v>2.2935982820086371</v>
      </c>
      <c r="AH2143" s="48">
        <f>_xlfn.XLOOKUP($F2143,Main_OG!$D$1:$D$766,Main_OG!AB$1:AB$766,"")</f>
        <v>17.809999999999999</v>
      </c>
      <c r="AI2143" s="48">
        <f>_xlfn.XLOOKUP($F2143,Main_OG!$D$1:$D$766,Main_OG!AC$1:AC$766,"")</f>
        <v>4.34</v>
      </c>
      <c r="AJ2143" s="48">
        <f>_xlfn.XLOOKUP($F2143,Main_OG!$D$1:$D$766,Main_OG!AD$1:AD$766,"")</f>
        <v>0.70992248279802228</v>
      </c>
    </row>
    <row r="2144" spans="2:36" x14ac:dyDescent="0.35">
      <c r="B2144" s="36" t="s">
        <v>3257</v>
      </c>
      <c r="C2144" s="45" t="s">
        <v>182</v>
      </c>
      <c r="D2144" s="45" t="s">
        <v>3257</v>
      </c>
      <c r="E2144" s="36" t="s">
        <v>3257</v>
      </c>
      <c r="F2144" s="36" t="str">
        <f t="shared" si="99"/>
        <v>2010_WA</v>
      </c>
      <c r="G2144" s="45">
        <v>2010</v>
      </c>
      <c r="H2144" s="45">
        <f>_xlfn.XLOOKUP(J2144,Main_OG!$B$1:$B$766,Main_OG!$O$1:$O$766,"")</f>
        <v>0</v>
      </c>
      <c r="I2144" s="45">
        <f>_xlfn.XLOOKUP(F2144,Main_OG!$D$1:$D$766,Main_OG!$J$1:$J$766,"")</f>
        <v>1</v>
      </c>
      <c r="J2144" s="45" t="s">
        <v>182</v>
      </c>
      <c r="K2144" s="45" t="str">
        <f t="shared" si="100"/>
        <v>PacifiCorp_WA</v>
      </c>
      <c r="L2144" s="45" t="str">
        <f t="shared" si="101"/>
        <v>PacifiCorp_WA</v>
      </c>
      <c r="M2144" s="45" t="s">
        <v>3286</v>
      </c>
      <c r="N2144" s="45">
        <v>0</v>
      </c>
      <c r="O2144" s="45">
        <v>18117</v>
      </c>
      <c r="P2144" s="45">
        <v>5802</v>
      </c>
      <c r="Q2144" s="45">
        <v>103334</v>
      </c>
      <c r="R2144" s="45">
        <v>0</v>
      </c>
      <c r="S2144" s="45">
        <v>1411549</v>
      </c>
      <c r="T2144" s="45">
        <v>951905</v>
      </c>
      <c r="U2144" s="45">
        <v>1621177</v>
      </c>
      <c r="V2144" s="45">
        <v>0</v>
      </c>
      <c r="W2144" s="45">
        <v>6.88</v>
      </c>
      <c r="X2144" s="45">
        <v>5.71</v>
      </c>
      <c r="Y2144" s="45">
        <v>7.23</v>
      </c>
      <c r="Z2144" s="46">
        <v>403471.3</v>
      </c>
      <c r="AA2144" s="46">
        <v>59835.497772581941</v>
      </c>
      <c r="AB2144" s="47">
        <f>_xlfn.XLOOKUP($F2144,Main_OG!$D$1:$D$766,Main_OG!AJ$1:AJ$766,"")</f>
        <v>11474490</v>
      </c>
      <c r="AC2144" s="47">
        <f>_xlfn.XLOOKUP($F2144,Main_OG!$D$1:$D$766,Main_OG!AK$1:AK$766,"")</f>
        <v>101150</v>
      </c>
      <c r="AD2144" s="47">
        <f>_xlfn.XLOOKUP($F2144,Main_OG!$D$1:$D$766,Main_OG!AL$1:AL$766,"")</f>
        <v>148991516</v>
      </c>
      <c r="AE2144" s="47">
        <f>_xlfn.XLOOKUP($F2144,Main_OG!$D$1:$D$766,Main_OG!AM$1:AM$766,"")</f>
        <v>9241133</v>
      </c>
      <c r="AF2144" s="48">
        <f>_xlfn.XLOOKUP($F2144,Main_OG!$D$1:$D$766,Main_OG!Z$1:Z$766,"")</f>
        <v>2.93</v>
      </c>
      <c r="AG2144" s="48">
        <f>_xlfn.XLOOKUP($F2144,Main_OG!$D$1:$D$766,Main_OG!AA$1:AA$766,"")</f>
        <v>2.2200000000000002</v>
      </c>
      <c r="AH2144" s="48">
        <f>_xlfn.XLOOKUP($F2144,Main_OG!$D$1:$D$766,Main_OG!AB$1:AB$766,"")</f>
        <v>19.87</v>
      </c>
      <c r="AI2144" s="48">
        <f>_xlfn.XLOOKUP($F2144,Main_OG!$D$1:$D$766,Main_OG!AC$1:AC$766,"")</f>
        <v>5.36</v>
      </c>
      <c r="AJ2144" s="48">
        <f>_xlfn.XLOOKUP($F2144,Main_OG!$D$1:$D$766,Main_OG!AD$1:AD$766,"")</f>
        <v>0.65</v>
      </c>
    </row>
    <row r="2145" spans="2:36" x14ac:dyDescent="0.35">
      <c r="B2145" s="36" t="s">
        <v>3257</v>
      </c>
      <c r="C2145" s="45" t="s">
        <v>886</v>
      </c>
      <c r="D2145" s="45" t="s">
        <v>3257</v>
      </c>
      <c r="E2145" s="36" t="s">
        <v>3257</v>
      </c>
      <c r="F2145" s="36" t="str">
        <f t="shared" si="99"/>
        <v>2010_WY</v>
      </c>
      <c r="G2145" s="45">
        <v>2010</v>
      </c>
      <c r="H2145" s="45">
        <f>_xlfn.XLOOKUP(J2145,Main_OG!$B$1:$B$766,Main_OG!$O$1:$O$766,"")</f>
        <v>0</v>
      </c>
      <c r="I2145" s="45">
        <f>_xlfn.XLOOKUP(F2145,Main_OG!$D$1:$D$766,Main_OG!$J$1:$J$766,"")</f>
        <v>0</v>
      </c>
      <c r="J2145" s="45" t="s">
        <v>886</v>
      </c>
      <c r="K2145" s="45" t="str">
        <f t="shared" si="100"/>
        <v>PacifiCorp_WY</v>
      </c>
      <c r="L2145" s="45" t="str">
        <f t="shared" si="101"/>
        <v>PacifiCorp_WY</v>
      </c>
      <c r="M2145" s="45" t="s">
        <v>3287</v>
      </c>
      <c r="N2145" s="45">
        <v>0</v>
      </c>
      <c r="O2145" s="45">
        <v>23524</v>
      </c>
      <c r="P2145" s="45">
        <v>2691</v>
      </c>
      <c r="Q2145" s="45">
        <v>108584</v>
      </c>
      <c r="R2145" s="45">
        <v>0</v>
      </c>
      <c r="S2145" s="45">
        <v>1522713</v>
      </c>
      <c r="T2145" s="45">
        <v>7093786</v>
      </c>
      <c r="U2145" s="45">
        <v>1063589</v>
      </c>
      <c r="V2145" s="45">
        <v>0</v>
      </c>
      <c r="W2145" s="45">
        <v>7.28</v>
      </c>
      <c r="X2145" s="45">
        <v>4.7300000000000004</v>
      </c>
      <c r="Y2145" s="45">
        <v>8.3800000000000008</v>
      </c>
      <c r="Z2145" s="46">
        <v>39135.800000000003</v>
      </c>
      <c r="AA2145" s="46">
        <v>69324.448081681956</v>
      </c>
      <c r="AB2145" s="47">
        <f>_xlfn.XLOOKUP($F2145,Main_OG!$D$1:$D$766,Main_OG!AJ$1:AJ$766,"")</f>
        <v>52290970</v>
      </c>
      <c r="AC2145" s="47">
        <f>_xlfn.XLOOKUP($F2145,Main_OG!$D$1:$D$766,Main_OG!AK$1:AK$766,"")</f>
        <v>208282</v>
      </c>
      <c r="AD2145" s="47">
        <f>_xlfn.XLOOKUP($F2145,Main_OG!$D$1:$D$766,Main_OG!AL$1:AL$766,"")</f>
        <v>5669332</v>
      </c>
      <c r="AE2145" s="47">
        <f>_xlfn.XLOOKUP($F2145,Main_OG!$D$1:$D$766,Main_OG!AM$1:AM$766,"")</f>
        <v>0</v>
      </c>
      <c r="AF2145" s="48">
        <f>_xlfn.XLOOKUP($F2145,Main_OG!$D$1:$D$766,Main_OG!Z$1:Z$766,"")</f>
        <v>0</v>
      </c>
      <c r="AG2145" s="48">
        <f>_xlfn.XLOOKUP($F2145,Main_OG!$D$1:$D$766,Main_OG!AA$1:AA$766,"")</f>
        <v>1.29</v>
      </c>
      <c r="AH2145" s="48">
        <f>_xlfn.XLOOKUP($F2145,Main_OG!$D$1:$D$766,Main_OG!AB$1:AB$766,"")</f>
        <v>17.36</v>
      </c>
      <c r="AI2145" s="48">
        <f>_xlfn.XLOOKUP($F2145,Main_OG!$D$1:$D$766,Main_OG!AC$1:AC$766,"")</f>
        <v>5.67</v>
      </c>
      <c r="AJ2145" s="48">
        <f>_xlfn.XLOOKUP($F2145,Main_OG!$D$1:$D$766,Main_OG!AD$1:AD$766,"")</f>
        <v>0.70992248279802228</v>
      </c>
    </row>
    <row r="2146" spans="2:36" x14ac:dyDescent="0.35">
      <c r="B2146" s="36" t="s">
        <v>3257</v>
      </c>
      <c r="C2146" s="45" t="s">
        <v>59</v>
      </c>
      <c r="D2146" s="45" t="s">
        <v>3257</v>
      </c>
      <c r="E2146" s="36" t="s">
        <v>3257</v>
      </c>
      <c r="F2146" s="36" t="str">
        <f t="shared" si="99"/>
        <v>2011_CA</v>
      </c>
      <c r="G2146" s="45">
        <v>2011</v>
      </c>
      <c r="H2146" s="45">
        <f>_xlfn.XLOOKUP(J2146,Main_OG!$B$1:$B$766,Main_OG!$O$1:$O$766,"")</f>
        <v>1</v>
      </c>
      <c r="I2146" s="45">
        <f>_xlfn.XLOOKUP(F2146,Main_OG!$D$1:$D$766,Main_OG!$J$1:$J$766,"")</f>
        <v>1</v>
      </c>
      <c r="J2146" s="45" t="s">
        <v>59</v>
      </c>
      <c r="K2146" s="45" t="str">
        <f t="shared" si="100"/>
        <v>PacifiCorp_CA</v>
      </c>
      <c r="L2146" s="45" t="str">
        <f t="shared" si="101"/>
        <v>PacifiCorp_CA</v>
      </c>
      <c r="M2146" s="45" t="s">
        <v>3288</v>
      </c>
      <c r="N2146" s="45">
        <v>0</v>
      </c>
      <c r="O2146" s="45">
        <v>7742</v>
      </c>
      <c r="P2146" s="45">
        <v>1971</v>
      </c>
      <c r="Q2146" s="45">
        <v>35277</v>
      </c>
      <c r="R2146" s="45">
        <v>0</v>
      </c>
      <c r="S2146" s="45">
        <v>283709</v>
      </c>
      <c r="T2146" s="45">
        <v>124211</v>
      </c>
      <c r="U2146" s="45">
        <v>400728</v>
      </c>
      <c r="V2146" s="45">
        <v>0</v>
      </c>
      <c r="W2146" s="45">
        <v>11.9</v>
      </c>
      <c r="X2146" s="45">
        <v>11.39</v>
      </c>
      <c r="Y2146" s="45">
        <v>12.88</v>
      </c>
      <c r="Z2146" s="46">
        <v>2192887.2000000002</v>
      </c>
      <c r="AA2146" s="46">
        <v>58265.200327417857</v>
      </c>
      <c r="AB2146" s="47">
        <f>_xlfn.XLOOKUP($F2146,Main_OG!$D$1:$D$766,Main_OG!AJ$1:AJ$766,"")</f>
        <v>1558104</v>
      </c>
      <c r="AC2146" s="47">
        <f>_xlfn.XLOOKUP($F2146,Main_OG!$D$1:$D$766,Main_OG!AK$1:AK$766,"")</f>
        <v>3730746.96</v>
      </c>
      <c r="AD2146" s="47">
        <f>_xlfn.XLOOKUP($F2146,Main_OG!$D$1:$D$766,Main_OG!AL$1:AL$766,"")</f>
        <v>1301741298</v>
      </c>
      <c r="AE2146" s="47">
        <f>_xlfn.XLOOKUP($F2146,Main_OG!$D$1:$D$766,Main_OG!AM$1:AM$766,"")</f>
        <v>36663247</v>
      </c>
      <c r="AF2146" s="48">
        <f>_xlfn.XLOOKUP($F2146,Main_OG!$D$1:$D$766,Main_OG!Z$1:Z$766,"")</f>
        <v>0</v>
      </c>
      <c r="AG2146" s="48">
        <f>_xlfn.XLOOKUP($F2146,Main_OG!$D$1:$D$766,Main_OG!AA$1:AA$766,"")</f>
        <v>2.3089180475565318</v>
      </c>
      <c r="AH2146" s="48">
        <f>_xlfn.XLOOKUP($F2146,Main_OG!$D$1:$D$766,Main_OG!AB$1:AB$766,"")</f>
        <v>22.758921780738341</v>
      </c>
      <c r="AI2146" s="48">
        <f>_xlfn.XLOOKUP($F2146,Main_OG!$D$1:$D$766,Main_OG!AC$1:AC$766,"")</f>
        <v>4.6524343752411106</v>
      </c>
      <c r="AJ2146" s="48">
        <f>_xlfn.XLOOKUP($F2146,Main_OG!$D$1:$D$766,Main_OG!AD$1:AD$766,"")</f>
        <v>0.75949643062398253</v>
      </c>
    </row>
    <row r="2147" spans="2:36" x14ac:dyDescent="0.35">
      <c r="B2147" s="36" t="s">
        <v>3257</v>
      </c>
      <c r="C2147" s="45" t="s">
        <v>717</v>
      </c>
      <c r="D2147" s="45" t="s">
        <v>3257</v>
      </c>
      <c r="E2147" s="36" t="s">
        <v>3257</v>
      </c>
      <c r="F2147" s="36" t="str">
        <f t="shared" si="99"/>
        <v>2011_ID</v>
      </c>
      <c r="G2147" s="45">
        <v>2011</v>
      </c>
      <c r="H2147" s="45">
        <f>_xlfn.XLOOKUP(J2147,Main_OG!$B$1:$B$766,Main_OG!$O$1:$O$766,"")</f>
        <v>0</v>
      </c>
      <c r="I2147" s="45">
        <f>_xlfn.XLOOKUP(F2147,Main_OG!$D$1:$D$766,Main_OG!$J$1:$J$766,"")</f>
        <v>1</v>
      </c>
      <c r="J2147" s="45" t="s">
        <v>717</v>
      </c>
      <c r="K2147" s="45" t="str">
        <f t="shared" si="100"/>
        <v>PacifiCorp_ID</v>
      </c>
      <c r="L2147" s="45" t="str">
        <f t="shared" si="101"/>
        <v>PacifiCorp_ID</v>
      </c>
      <c r="M2147" s="45" t="s">
        <v>3289</v>
      </c>
      <c r="N2147" s="45">
        <v>0</v>
      </c>
      <c r="O2147" s="45">
        <v>8834</v>
      </c>
      <c r="P2147" s="45">
        <v>5542</v>
      </c>
      <c r="Q2147" s="45">
        <v>57187</v>
      </c>
      <c r="R2147" s="45">
        <v>0</v>
      </c>
      <c r="S2147" s="45">
        <v>447825</v>
      </c>
      <c r="T2147" s="45">
        <v>2272462</v>
      </c>
      <c r="U2147" s="45">
        <v>719962</v>
      </c>
      <c r="V2147" s="45">
        <v>0</v>
      </c>
      <c r="W2147" s="45">
        <v>7.93</v>
      </c>
      <c r="X2147" s="45">
        <v>5.62</v>
      </c>
      <c r="Y2147" s="45">
        <v>9.43</v>
      </c>
      <c r="Z2147" s="46">
        <v>62704</v>
      </c>
      <c r="AA2147" s="46">
        <v>39579.062181241607</v>
      </c>
      <c r="AB2147" s="47">
        <f>_xlfn.XLOOKUP($F2147,Main_OG!$D$1:$D$766,Main_OG!AJ$1:AJ$766,"")</f>
        <v>38562</v>
      </c>
      <c r="AC2147" s="47">
        <f>_xlfn.XLOOKUP($F2147,Main_OG!$D$1:$D$766,Main_OG!AK$1:AK$766,"")</f>
        <v>112</v>
      </c>
      <c r="AD2147" s="47">
        <f>_xlfn.XLOOKUP($F2147,Main_OG!$D$1:$D$766,Main_OG!AL$1:AL$766,"")</f>
        <v>16751566</v>
      </c>
      <c r="AE2147" s="47">
        <f>_xlfn.XLOOKUP($F2147,Main_OG!$D$1:$D$766,Main_OG!AM$1:AM$766,"")</f>
        <v>0</v>
      </c>
      <c r="AF2147" s="48">
        <f>_xlfn.XLOOKUP($F2147,Main_OG!$D$1:$D$766,Main_OG!Z$1:Z$766,"")</f>
        <v>6.05</v>
      </c>
      <c r="AG2147" s="48">
        <f>_xlfn.XLOOKUP($F2147,Main_OG!$D$1:$D$766,Main_OG!AA$1:AA$766,"")</f>
        <v>2.3089180475565318</v>
      </c>
      <c r="AH2147" s="48">
        <f>_xlfn.XLOOKUP($F2147,Main_OG!$D$1:$D$766,Main_OG!AB$1:AB$766,"")</f>
        <v>23.65</v>
      </c>
      <c r="AI2147" s="48">
        <f>_xlfn.XLOOKUP($F2147,Main_OG!$D$1:$D$766,Main_OG!AC$1:AC$766,"")</f>
        <v>4.6524343752411106</v>
      </c>
      <c r="AJ2147" s="48">
        <f>_xlfn.XLOOKUP($F2147,Main_OG!$D$1:$D$766,Main_OG!AD$1:AD$766,"")</f>
        <v>0.75949643062398253</v>
      </c>
    </row>
    <row r="2148" spans="2:36" x14ac:dyDescent="0.35">
      <c r="B2148" s="36" t="s">
        <v>3257</v>
      </c>
      <c r="C2148" s="45" t="s">
        <v>461</v>
      </c>
      <c r="D2148" s="45" t="s">
        <v>3257</v>
      </c>
      <c r="E2148" s="36" t="s">
        <v>3257</v>
      </c>
      <c r="F2148" s="36" t="str">
        <f t="shared" si="99"/>
        <v>2011_OR</v>
      </c>
      <c r="G2148" s="45">
        <v>2011</v>
      </c>
      <c r="H2148" s="45">
        <f>_xlfn.XLOOKUP(J2148,Main_OG!$B$1:$B$766,Main_OG!$O$1:$O$766,"")</f>
        <v>0</v>
      </c>
      <c r="I2148" s="45">
        <f>_xlfn.XLOOKUP(F2148,Main_OG!$D$1:$D$766,Main_OG!$J$1:$J$766,"")</f>
        <v>1</v>
      </c>
      <c r="J2148" s="45" t="s">
        <v>461</v>
      </c>
      <c r="K2148" s="45" t="str">
        <f t="shared" si="100"/>
        <v>PacifiCorp_OR</v>
      </c>
      <c r="L2148" s="45" t="str">
        <f t="shared" si="101"/>
        <v>PacifiCorp_OR</v>
      </c>
      <c r="M2148" s="45" t="s">
        <v>3290</v>
      </c>
      <c r="N2148" s="45">
        <v>1</v>
      </c>
      <c r="O2148" s="45">
        <v>78661</v>
      </c>
      <c r="P2148" s="45">
        <v>9646</v>
      </c>
      <c r="Q2148" s="45">
        <v>470374</v>
      </c>
      <c r="R2148" s="45">
        <v>16519</v>
      </c>
      <c r="S2148" s="45">
        <v>4989779</v>
      </c>
      <c r="T2148" s="45">
        <v>2438711</v>
      </c>
      <c r="U2148" s="45">
        <v>5569564</v>
      </c>
      <c r="V2148" s="45">
        <v>7.59</v>
      </c>
      <c r="W2148" s="45">
        <v>8.15</v>
      </c>
      <c r="X2148" s="45">
        <v>6.39</v>
      </c>
      <c r="Y2148" s="45">
        <v>9.73</v>
      </c>
      <c r="Z2148" s="46">
        <v>185959.4</v>
      </c>
      <c r="AA2148" s="46">
        <v>48018.370778625198</v>
      </c>
      <c r="AB2148" s="47">
        <f>_xlfn.XLOOKUP($F2148,Main_OG!$D$1:$D$766,Main_OG!AJ$1:AJ$766,"")</f>
        <v>3970554</v>
      </c>
      <c r="AC2148" s="47">
        <f>_xlfn.XLOOKUP($F2148,Main_OG!$D$1:$D$766,Main_OG!AK$1:AK$766,"")</f>
        <v>25550</v>
      </c>
      <c r="AD2148" s="47">
        <f>_xlfn.XLOOKUP($F2148,Main_OG!$D$1:$D$766,Main_OG!AL$1:AL$766,"")</f>
        <v>120327856</v>
      </c>
      <c r="AE2148" s="47">
        <f>_xlfn.XLOOKUP($F2148,Main_OG!$D$1:$D$766,Main_OG!AM$1:AM$766,"")</f>
        <v>0</v>
      </c>
      <c r="AF2148" s="48">
        <f>_xlfn.XLOOKUP($F2148,Main_OG!$D$1:$D$766,Main_OG!Z$1:Z$766,"")</f>
        <v>0</v>
      </c>
      <c r="AG2148" s="48">
        <f>_xlfn.XLOOKUP($F2148,Main_OG!$D$1:$D$766,Main_OG!AA$1:AA$766,"")</f>
        <v>2.3089180475565318</v>
      </c>
      <c r="AH2148" s="48">
        <f>_xlfn.XLOOKUP($F2148,Main_OG!$D$1:$D$766,Main_OG!AB$1:AB$766,"")</f>
        <v>22.758921780738341</v>
      </c>
      <c r="AI2148" s="48">
        <f>_xlfn.XLOOKUP($F2148,Main_OG!$D$1:$D$766,Main_OG!AC$1:AC$766,"")</f>
        <v>4.04</v>
      </c>
      <c r="AJ2148" s="48">
        <f>_xlfn.XLOOKUP($F2148,Main_OG!$D$1:$D$766,Main_OG!AD$1:AD$766,"")</f>
        <v>0.75949643062398253</v>
      </c>
    </row>
    <row r="2149" spans="2:36" x14ac:dyDescent="0.35">
      <c r="B2149" s="36" t="s">
        <v>3257</v>
      </c>
      <c r="C2149" s="45" t="s">
        <v>518</v>
      </c>
      <c r="D2149" s="45" t="s">
        <v>3257</v>
      </c>
      <c r="E2149" s="36" t="s">
        <v>3257</v>
      </c>
      <c r="F2149" s="36" t="str">
        <f t="shared" si="99"/>
        <v>2011_UT</v>
      </c>
      <c r="G2149" s="45">
        <v>2011</v>
      </c>
      <c r="H2149" s="45">
        <f>_xlfn.XLOOKUP(J2149,Main_OG!$B$1:$B$766,Main_OG!$O$1:$O$766,"")</f>
        <v>0</v>
      </c>
      <c r="I2149" s="45">
        <f>_xlfn.XLOOKUP(F2149,Main_OG!$D$1:$D$766,Main_OG!$J$1:$J$766,"")</f>
        <v>1</v>
      </c>
      <c r="J2149" s="45" t="s">
        <v>518</v>
      </c>
      <c r="K2149" s="45" t="str">
        <f t="shared" si="100"/>
        <v>PacifiCorp_UT</v>
      </c>
      <c r="L2149" s="45" t="str">
        <f t="shared" si="101"/>
        <v>PacifiCorp_UT</v>
      </c>
      <c r="M2149" s="45" t="s">
        <v>3291</v>
      </c>
      <c r="N2149" s="45">
        <v>1</v>
      </c>
      <c r="O2149" s="45">
        <v>88081</v>
      </c>
      <c r="P2149" s="45">
        <v>8085</v>
      </c>
      <c r="Q2149" s="45">
        <v>707371</v>
      </c>
      <c r="R2149" s="45">
        <v>34887</v>
      </c>
      <c r="S2149" s="45">
        <v>8242392</v>
      </c>
      <c r="T2149" s="45">
        <v>8316798</v>
      </c>
      <c r="U2149" s="45">
        <v>6650646</v>
      </c>
      <c r="V2149" s="45">
        <v>9.24</v>
      </c>
      <c r="W2149" s="45">
        <v>7.18</v>
      </c>
      <c r="X2149" s="45">
        <v>4.92</v>
      </c>
      <c r="Y2149" s="45">
        <v>9.06</v>
      </c>
      <c r="Z2149" s="46">
        <v>138301.1</v>
      </c>
      <c r="AA2149" s="46">
        <v>49133.596490261996</v>
      </c>
      <c r="AB2149" s="47">
        <f>_xlfn.XLOOKUP($F2149,Main_OG!$D$1:$D$766,Main_OG!AJ$1:AJ$766,"")</f>
        <v>30483146</v>
      </c>
      <c r="AC2149" s="47">
        <f>_xlfn.XLOOKUP($F2149,Main_OG!$D$1:$D$766,Main_OG!AK$1:AK$766,"")</f>
        <v>176426</v>
      </c>
      <c r="AD2149" s="47">
        <f>_xlfn.XLOOKUP($F2149,Main_OG!$D$1:$D$766,Main_OG!AL$1:AL$766,"")</f>
        <v>82777482</v>
      </c>
      <c r="AE2149" s="47">
        <f>_xlfn.XLOOKUP($F2149,Main_OG!$D$1:$D$766,Main_OG!AM$1:AM$766,"")</f>
        <v>0</v>
      </c>
      <c r="AF2149" s="48">
        <f>_xlfn.XLOOKUP($F2149,Main_OG!$D$1:$D$766,Main_OG!Z$1:Z$766,"")</f>
        <v>0</v>
      </c>
      <c r="AG2149" s="48">
        <f>_xlfn.XLOOKUP($F2149,Main_OG!$D$1:$D$766,Main_OG!AA$1:AA$766,"")</f>
        <v>2.3089180475565318</v>
      </c>
      <c r="AH2149" s="48">
        <f>_xlfn.XLOOKUP($F2149,Main_OG!$D$1:$D$766,Main_OG!AB$1:AB$766,"")</f>
        <v>22.758921780738341</v>
      </c>
      <c r="AI2149" s="48">
        <f>_xlfn.XLOOKUP($F2149,Main_OG!$D$1:$D$766,Main_OG!AC$1:AC$766,"")</f>
        <v>4.6524343752411106</v>
      </c>
      <c r="AJ2149" s="48">
        <f>_xlfn.XLOOKUP($F2149,Main_OG!$D$1:$D$766,Main_OG!AD$1:AD$766,"")</f>
        <v>0.75949643062398253</v>
      </c>
    </row>
    <row r="2150" spans="2:36" x14ac:dyDescent="0.35">
      <c r="B2150" s="36" t="s">
        <v>3257</v>
      </c>
      <c r="C2150" s="45" t="s">
        <v>182</v>
      </c>
      <c r="D2150" s="45" t="s">
        <v>3257</v>
      </c>
      <c r="E2150" s="36" t="s">
        <v>3257</v>
      </c>
      <c r="F2150" s="36" t="str">
        <f t="shared" si="99"/>
        <v>2011_WA</v>
      </c>
      <c r="G2150" s="45">
        <v>2011</v>
      </c>
      <c r="H2150" s="45">
        <f>_xlfn.XLOOKUP(J2150,Main_OG!$B$1:$B$766,Main_OG!$O$1:$O$766,"")</f>
        <v>0</v>
      </c>
      <c r="I2150" s="45">
        <f>_xlfn.XLOOKUP(F2150,Main_OG!$D$1:$D$766,Main_OG!$J$1:$J$766,"")</f>
        <v>1</v>
      </c>
      <c r="J2150" s="45" t="s">
        <v>182</v>
      </c>
      <c r="K2150" s="45" t="str">
        <f t="shared" si="100"/>
        <v>PacifiCorp_WA</v>
      </c>
      <c r="L2150" s="45" t="str">
        <f t="shared" si="101"/>
        <v>PacifiCorp_WA</v>
      </c>
      <c r="M2150" s="45" t="s">
        <v>3292</v>
      </c>
      <c r="N2150" s="45">
        <v>0</v>
      </c>
      <c r="O2150" s="45">
        <v>18321</v>
      </c>
      <c r="P2150" s="45">
        <v>5756</v>
      </c>
      <c r="Q2150" s="45">
        <v>103536</v>
      </c>
      <c r="R2150" s="45">
        <v>0</v>
      </c>
      <c r="S2150" s="45">
        <v>1432096</v>
      </c>
      <c r="T2150" s="45">
        <v>948030</v>
      </c>
      <c r="U2150" s="45">
        <v>1625736</v>
      </c>
      <c r="V2150" s="45">
        <v>0</v>
      </c>
      <c r="W2150" s="45">
        <v>7.5</v>
      </c>
      <c r="X2150" s="45">
        <v>6.25</v>
      </c>
      <c r="Y2150" s="45">
        <v>7.86</v>
      </c>
      <c r="Z2150" s="46">
        <v>411575.7</v>
      </c>
      <c r="AA2150" s="46">
        <v>60282.235946826055</v>
      </c>
      <c r="AB2150" s="47">
        <f>_xlfn.XLOOKUP($F2150,Main_OG!$D$1:$D$766,Main_OG!AJ$1:AJ$766,"")</f>
        <v>6863772</v>
      </c>
      <c r="AC2150" s="47">
        <f>_xlfn.XLOOKUP($F2150,Main_OG!$D$1:$D$766,Main_OG!AK$1:AK$766,"")</f>
        <v>124242</v>
      </c>
      <c r="AD2150" s="47">
        <f>_xlfn.XLOOKUP($F2150,Main_OG!$D$1:$D$766,Main_OG!AL$1:AL$766,"")</f>
        <v>69410750</v>
      </c>
      <c r="AE2150" s="47">
        <f>_xlfn.XLOOKUP($F2150,Main_OG!$D$1:$D$766,Main_OG!AM$1:AM$766,"")</f>
        <v>4806278</v>
      </c>
      <c r="AF2150" s="48">
        <f>_xlfn.XLOOKUP($F2150,Main_OG!$D$1:$D$766,Main_OG!Z$1:Z$766,"")</f>
        <v>3.21</v>
      </c>
      <c r="AG2150" s="48">
        <f>_xlfn.XLOOKUP($F2150,Main_OG!$D$1:$D$766,Main_OG!AA$1:AA$766,"")</f>
        <v>2.21</v>
      </c>
      <c r="AH2150" s="48">
        <f>_xlfn.XLOOKUP($F2150,Main_OG!$D$1:$D$766,Main_OG!AB$1:AB$766,"")</f>
        <v>22.758921780738341</v>
      </c>
      <c r="AI2150" s="48">
        <f>_xlfn.XLOOKUP($F2150,Main_OG!$D$1:$D$766,Main_OG!AC$1:AC$766,"")</f>
        <v>4.6524343752411106</v>
      </c>
      <c r="AJ2150" s="48">
        <f>_xlfn.XLOOKUP($F2150,Main_OG!$D$1:$D$766,Main_OG!AD$1:AD$766,"")</f>
        <v>0.7</v>
      </c>
    </row>
    <row r="2151" spans="2:36" x14ac:dyDescent="0.35">
      <c r="B2151" s="36" t="s">
        <v>3257</v>
      </c>
      <c r="C2151" s="45" t="s">
        <v>886</v>
      </c>
      <c r="D2151" s="45" t="s">
        <v>3257</v>
      </c>
      <c r="E2151" s="36" t="s">
        <v>3257</v>
      </c>
      <c r="F2151" s="36" t="str">
        <f t="shared" si="99"/>
        <v>2011_WY</v>
      </c>
      <c r="G2151" s="45">
        <v>2011</v>
      </c>
      <c r="H2151" s="45">
        <f>_xlfn.XLOOKUP(J2151,Main_OG!$B$1:$B$766,Main_OG!$O$1:$O$766,"")</f>
        <v>0</v>
      </c>
      <c r="I2151" s="45">
        <f>_xlfn.XLOOKUP(F2151,Main_OG!$D$1:$D$766,Main_OG!$J$1:$J$766,"")</f>
        <v>0</v>
      </c>
      <c r="J2151" s="45" t="s">
        <v>886</v>
      </c>
      <c r="K2151" s="45" t="str">
        <f t="shared" si="100"/>
        <v>PacifiCorp_WY</v>
      </c>
      <c r="L2151" s="45" t="str">
        <f t="shared" si="101"/>
        <v>PacifiCorp_WY</v>
      </c>
      <c r="M2151" s="45" t="s">
        <v>3293</v>
      </c>
      <c r="N2151" s="45">
        <v>0</v>
      </c>
      <c r="O2151" s="45">
        <v>23714</v>
      </c>
      <c r="P2151" s="45">
        <v>2695</v>
      </c>
      <c r="Q2151" s="45">
        <v>109389</v>
      </c>
      <c r="R2151" s="45">
        <v>0</v>
      </c>
      <c r="S2151" s="45">
        <v>1584811</v>
      </c>
      <c r="T2151" s="45">
        <v>7128525</v>
      </c>
      <c r="U2151" s="45">
        <v>1079475</v>
      </c>
      <c r="V2151" s="45">
        <v>0</v>
      </c>
      <c r="W2151" s="45">
        <v>7.59</v>
      </c>
      <c r="X2151" s="45">
        <v>5.23</v>
      </c>
      <c r="Y2151" s="45">
        <v>9.1</v>
      </c>
      <c r="Z2151" s="46">
        <v>38929.800000000003</v>
      </c>
      <c r="AA2151" s="46">
        <v>68599.854447030884</v>
      </c>
      <c r="AB2151" s="47">
        <f>_xlfn.XLOOKUP($F2151,Main_OG!$D$1:$D$766,Main_OG!AJ$1:AJ$766,"")</f>
        <v>50626282</v>
      </c>
      <c r="AC2151" s="47">
        <f>_xlfn.XLOOKUP($F2151,Main_OG!$D$1:$D$766,Main_OG!AK$1:AK$766,"")</f>
        <v>214548</v>
      </c>
      <c r="AD2151" s="47">
        <f>_xlfn.XLOOKUP($F2151,Main_OG!$D$1:$D$766,Main_OG!AL$1:AL$766,"")</f>
        <v>5857650</v>
      </c>
      <c r="AE2151" s="47">
        <f>_xlfn.XLOOKUP($F2151,Main_OG!$D$1:$D$766,Main_OG!AM$1:AM$766,"")</f>
        <v>0</v>
      </c>
      <c r="AF2151" s="48">
        <f>_xlfn.XLOOKUP($F2151,Main_OG!$D$1:$D$766,Main_OG!Z$1:Z$766,"")</f>
        <v>0</v>
      </c>
      <c r="AG2151" s="48">
        <f>_xlfn.XLOOKUP($F2151,Main_OG!$D$1:$D$766,Main_OG!AA$1:AA$766,"")</f>
        <v>2.3089180475565318</v>
      </c>
      <c r="AH2151" s="48">
        <f>_xlfn.XLOOKUP($F2151,Main_OG!$D$1:$D$766,Main_OG!AB$1:AB$766,"")</f>
        <v>22.758921780738341</v>
      </c>
      <c r="AI2151" s="48">
        <f>_xlfn.XLOOKUP($F2151,Main_OG!$D$1:$D$766,Main_OG!AC$1:AC$766,"")</f>
        <v>4.6524343752411106</v>
      </c>
      <c r="AJ2151" s="48">
        <f>_xlfn.XLOOKUP($F2151,Main_OG!$D$1:$D$766,Main_OG!AD$1:AD$766,"")</f>
        <v>0.75949643062398253</v>
      </c>
    </row>
    <row r="2152" spans="2:36" x14ac:dyDescent="0.35">
      <c r="B2152" s="36" t="s">
        <v>3257</v>
      </c>
      <c r="C2152" s="45" t="s">
        <v>59</v>
      </c>
      <c r="D2152" s="45" t="s">
        <v>3257</v>
      </c>
      <c r="E2152" s="36" t="s">
        <v>3257</v>
      </c>
      <c r="F2152" s="36" t="str">
        <f t="shared" si="99"/>
        <v>2012_CA</v>
      </c>
      <c r="G2152" s="45">
        <v>2012</v>
      </c>
      <c r="H2152" s="45">
        <f>_xlfn.XLOOKUP(J2152,Main_OG!$B$1:$B$766,Main_OG!$O$1:$O$766,"")</f>
        <v>1</v>
      </c>
      <c r="I2152" s="45">
        <f>_xlfn.XLOOKUP(F2152,Main_OG!$D$1:$D$766,Main_OG!$J$1:$J$766,"")</f>
        <v>1</v>
      </c>
      <c r="J2152" s="45" t="s">
        <v>59</v>
      </c>
      <c r="K2152" s="45" t="str">
        <f t="shared" si="100"/>
        <v>PacifiCorp_CA</v>
      </c>
      <c r="L2152" s="45" t="str">
        <f t="shared" si="101"/>
        <v>PacifiCorp_CA</v>
      </c>
      <c r="M2152" s="45" t="s">
        <v>3294</v>
      </c>
      <c r="N2152" s="45">
        <v>0</v>
      </c>
      <c r="O2152" s="45">
        <v>7644</v>
      </c>
      <c r="P2152" s="45">
        <v>1962</v>
      </c>
      <c r="Q2152" s="45">
        <v>35349</v>
      </c>
      <c r="R2152" s="45">
        <v>0</v>
      </c>
      <c r="S2152" s="45">
        <v>276024</v>
      </c>
      <c r="T2152" s="45">
        <v>120316</v>
      </c>
      <c r="U2152" s="45">
        <v>386321</v>
      </c>
      <c r="V2152" s="45">
        <v>0</v>
      </c>
      <c r="W2152" s="45">
        <v>12.065871</v>
      </c>
      <c r="X2152" s="45">
        <v>12.103045</v>
      </c>
      <c r="Y2152" s="45">
        <v>13.102731</v>
      </c>
      <c r="Z2152" s="46">
        <v>2255437.2999999998</v>
      </c>
      <c r="AA2152" s="46">
        <v>59440.34757454371</v>
      </c>
      <c r="AB2152" s="47">
        <f>_xlfn.XLOOKUP($F2152,Main_OG!$D$1:$D$766,Main_OG!AJ$1:AJ$766,"")</f>
        <v>1003476</v>
      </c>
      <c r="AC2152" s="47">
        <f>_xlfn.XLOOKUP($F2152,Main_OG!$D$1:$D$766,Main_OG!AK$1:AK$766,"")</f>
        <v>771902</v>
      </c>
      <c r="AD2152" s="47">
        <f>_xlfn.XLOOKUP($F2152,Main_OG!$D$1:$D$766,Main_OG!AL$1:AL$766,"")</f>
        <v>1779673820</v>
      </c>
      <c r="AE2152" s="47">
        <f>_xlfn.XLOOKUP($F2152,Main_OG!$D$1:$D$766,Main_OG!AM$1:AM$766,"")</f>
        <v>18507408</v>
      </c>
      <c r="AF2152" s="48">
        <f>_xlfn.XLOOKUP($F2152,Main_OG!$D$1:$D$766,Main_OG!Z$1:Z$766,"")</f>
        <v>0</v>
      </c>
      <c r="AG2152" s="48">
        <f>_xlfn.XLOOKUP($F2152,Main_OG!$D$1:$D$766,Main_OG!AA$1:AA$766,"")</f>
        <v>2.324237813104427</v>
      </c>
      <c r="AH2152" s="48">
        <f>_xlfn.XLOOKUP($F2152,Main_OG!$D$1:$D$766,Main_OG!AB$1:AB$766,"")</f>
        <v>23.49195884567845</v>
      </c>
      <c r="AI2152" s="48">
        <f>_xlfn.XLOOKUP($F2152,Main_OG!$D$1:$D$766,Main_OG!AC$1:AC$766,"")</f>
        <v>3.503818060367514</v>
      </c>
      <c r="AJ2152" s="48">
        <f>_xlfn.XLOOKUP($F2152,Main_OG!$D$1:$D$766,Main_OG!AD$1:AD$766,"")</f>
        <v>0.75442193202762442</v>
      </c>
    </row>
    <row r="2153" spans="2:36" x14ac:dyDescent="0.35">
      <c r="B2153" s="36" t="s">
        <v>3257</v>
      </c>
      <c r="C2153" s="45" t="s">
        <v>717</v>
      </c>
      <c r="D2153" s="45" t="s">
        <v>3257</v>
      </c>
      <c r="E2153" s="36" t="s">
        <v>3257</v>
      </c>
      <c r="F2153" s="36" t="str">
        <f t="shared" si="99"/>
        <v>2012_ID</v>
      </c>
      <c r="G2153" s="45">
        <v>2012</v>
      </c>
      <c r="H2153" s="45">
        <f>_xlfn.XLOOKUP(J2153,Main_OG!$B$1:$B$766,Main_OG!$O$1:$O$766,"")</f>
        <v>0</v>
      </c>
      <c r="I2153" s="45">
        <f>_xlfn.XLOOKUP(F2153,Main_OG!$D$1:$D$766,Main_OG!$J$1:$J$766,"")</f>
        <v>1</v>
      </c>
      <c r="J2153" s="45" t="s">
        <v>717</v>
      </c>
      <c r="K2153" s="45" t="str">
        <f t="shared" si="100"/>
        <v>PacifiCorp_ID</v>
      </c>
      <c r="L2153" s="45" t="str">
        <f t="shared" si="101"/>
        <v>PacifiCorp_ID</v>
      </c>
      <c r="M2153" s="45" t="s">
        <v>3295</v>
      </c>
      <c r="N2153" s="45">
        <v>0</v>
      </c>
      <c r="O2153" s="45">
        <v>8673</v>
      </c>
      <c r="P2153" s="45">
        <v>5550</v>
      </c>
      <c r="Q2153" s="45">
        <v>57890</v>
      </c>
      <c r="R2153" s="45">
        <v>0</v>
      </c>
      <c r="S2153" s="45">
        <v>439776</v>
      </c>
      <c r="T2153" s="45">
        <v>2402196</v>
      </c>
      <c r="U2153" s="45">
        <v>675655</v>
      </c>
      <c r="V2153" s="45">
        <v>0</v>
      </c>
      <c r="W2153" s="45">
        <v>8.7326957000000007</v>
      </c>
      <c r="X2153" s="45">
        <v>6.4004269000000003</v>
      </c>
      <c r="Y2153" s="45">
        <v>10.373741000000001</v>
      </c>
      <c r="Z2153" s="46">
        <v>62007.3</v>
      </c>
      <c r="AA2153" s="46">
        <v>38853.882737748369</v>
      </c>
      <c r="AB2153" s="47">
        <f>_xlfn.XLOOKUP($F2153,Main_OG!$D$1:$D$766,Main_OG!AJ$1:AJ$766,"")</f>
        <v>35396</v>
      </c>
      <c r="AC2153" s="47">
        <f>_xlfn.XLOOKUP($F2153,Main_OG!$D$1:$D$766,Main_OG!AK$1:AK$766,"")</f>
        <v>84</v>
      </c>
      <c r="AD2153" s="47">
        <f>_xlfn.XLOOKUP($F2153,Main_OG!$D$1:$D$766,Main_OG!AL$1:AL$766,"")</f>
        <v>27369852</v>
      </c>
      <c r="AE2153" s="47">
        <f>_xlfn.XLOOKUP($F2153,Main_OG!$D$1:$D$766,Main_OG!AM$1:AM$766,"")</f>
        <v>0</v>
      </c>
      <c r="AF2153" s="48">
        <f>_xlfn.XLOOKUP($F2153,Main_OG!$D$1:$D$766,Main_OG!Z$1:Z$766,"")</f>
        <v>3.95</v>
      </c>
      <c r="AG2153" s="48">
        <f>_xlfn.XLOOKUP($F2153,Main_OG!$D$1:$D$766,Main_OG!AA$1:AA$766,"")</f>
        <v>2.324237813104427</v>
      </c>
      <c r="AH2153" s="48">
        <f>_xlfn.XLOOKUP($F2153,Main_OG!$D$1:$D$766,Main_OG!AB$1:AB$766,"")</f>
        <v>24.39</v>
      </c>
      <c r="AI2153" s="48">
        <f>_xlfn.XLOOKUP($F2153,Main_OG!$D$1:$D$766,Main_OG!AC$1:AC$766,"")</f>
        <v>4.2</v>
      </c>
      <c r="AJ2153" s="48">
        <f>_xlfn.XLOOKUP($F2153,Main_OG!$D$1:$D$766,Main_OG!AD$1:AD$766,"")</f>
        <v>0.75442193202762442</v>
      </c>
    </row>
    <row r="2154" spans="2:36" x14ac:dyDescent="0.35">
      <c r="B2154" s="36" t="s">
        <v>3257</v>
      </c>
      <c r="C2154" s="45" t="s">
        <v>461</v>
      </c>
      <c r="D2154" s="45" t="s">
        <v>3257</v>
      </c>
      <c r="E2154" s="36" t="s">
        <v>3257</v>
      </c>
      <c r="F2154" s="36" t="str">
        <f t="shared" si="99"/>
        <v>2012_OR</v>
      </c>
      <c r="G2154" s="45">
        <v>2012</v>
      </c>
      <c r="H2154" s="45">
        <f>_xlfn.XLOOKUP(J2154,Main_OG!$B$1:$B$766,Main_OG!$O$1:$O$766,"")</f>
        <v>0</v>
      </c>
      <c r="I2154" s="45">
        <f>_xlfn.XLOOKUP(F2154,Main_OG!$D$1:$D$766,Main_OG!$J$1:$J$766,"")</f>
        <v>1</v>
      </c>
      <c r="J2154" s="45" t="s">
        <v>461</v>
      </c>
      <c r="K2154" s="45" t="str">
        <f t="shared" si="100"/>
        <v>PacifiCorp_OR</v>
      </c>
      <c r="L2154" s="45" t="str">
        <f t="shared" si="101"/>
        <v>PacifiCorp_OR</v>
      </c>
      <c r="M2154" s="45" t="s">
        <v>3296</v>
      </c>
      <c r="N2154" s="45">
        <v>1</v>
      </c>
      <c r="O2154" s="45">
        <v>76659</v>
      </c>
      <c r="P2154" s="45">
        <v>9552</v>
      </c>
      <c r="Q2154" s="45">
        <v>473821</v>
      </c>
      <c r="R2154" s="45">
        <v>16638</v>
      </c>
      <c r="S2154" s="45">
        <v>4998437</v>
      </c>
      <c r="T2154" s="45">
        <v>2358130</v>
      </c>
      <c r="U2154" s="45">
        <v>5405577</v>
      </c>
      <c r="V2154" s="45">
        <v>7.9907440999999997</v>
      </c>
      <c r="W2154" s="45">
        <v>8.5615722999999999</v>
      </c>
      <c r="X2154" s="45">
        <v>6.8356409999999999</v>
      </c>
      <c r="Y2154" s="45">
        <v>10.380914000000001</v>
      </c>
      <c r="Z2154" s="46">
        <v>187352.4</v>
      </c>
      <c r="AA2154" s="46">
        <v>48037.820549308708</v>
      </c>
      <c r="AB2154" s="47">
        <f>_xlfn.XLOOKUP($F2154,Main_OG!$D$1:$D$766,Main_OG!AJ$1:AJ$766,"")</f>
        <v>3166258</v>
      </c>
      <c r="AC2154" s="47">
        <f>_xlfn.XLOOKUP($F2154,Main_OG!$D$1:$D$766,Main_OG!AK$1:AK$766,"")</f>
        <v>24756</v>
      </c>
      <c r="AD2154" s="47">
        <f>_xlfn.XLOOKUP($F2154,Main_OG!$D$1:$D$766,Main_OG!AL$1:AL$766,"")</f>
        <v>163990680</v>
      </c>
      <c r="AE2154" s="47">
        <f>_xlfn.XLOOKUP($F2154,Main_OG!$D$1:$D$766,Main_OG!AM$1:AM$766,"")</f>
        <v>0</v>
      </c>
      <c r="AF2154" s="48">
        <f>_xlfn.XLOOKUP($F2154,Main_OG!$D$1:$D$766,Main_OG!Z$1:Z$766,"")</f>
        <v>0</v>
      </c>
      <c r="AG2154" s="48">
        <f>_xlfn.XLOOKUP($F2154,Main_OG!$D$1:$D$766,Main_OG!AA$1:AA$766,"")</f>
        <v>2.324237813104427</v>
      </c>
      <c r="AH2154" s="48">
        <f>_xlfn.XLOOKUP($F2154,Main_OG!$D$1:$D$766,Main_OG!AB$1:AB$766,"")</f>
        <v>23.49195884567845</v>
      </c>
      <c r="AI2154" s="48">
        <f>_xlfn.XLOOKUP($F2154,Main_OG!$D$1:$D$766,Main_OG!AC$1:AC$766,"")</f>
        <v>3.09</v>
      </c>
      <c r="AJ2154" s="48">
        <f>_xlfn.XLOOKUP($F2154,Main_OG!$D$1:$D$766,Main_OG!AD$1:AD$766,"")</f>
        <v>0.75442193202762442</v>
      </c>
    </row>
    <row r="2155" spans="2:36" x14ac:dyDescent="0.35">
      <c r="B2155" s="36" t="s">
        <v>3257</v>
      </c>
      <c r="C2155" s="45" t="s">
        <v>518</v>
      </c>
      <c r="D2155" s="45" t="s">
        <v>3257</v>
      </c>
      <c r="E2155" s="36" t="s">
        <v>3257</v>
      </c>
      <c r="F2155" s="36" t="str">
        <f t="shared" si="99"/>
        <v>2012_UT</v>
      </c>
      <c r="G2155" s="45">
        <v>2012</v>
      </c>
      <c r="H2155" s="45">
        <f>_xlfn.XLOOKUP(J2155,Main_OG!$B$1:$B$766,Main_OG!$O$1:$O$766,"")</f>
        <v>0</v>
      </c>
      <c r="I2155" s="45">
        <f>_xlfn.XLOOKUP(F2155,Main_OG!$D$1:$D$766,Main_OG!$J$1:$J$766,"")</f>
        <v>1</v>
      </c>
      <c r="J2155" s="45" t="s">
        <v>518</v>
      </c>
      <c r="K2155" s="45" t="str">
        <f t="shared" si="100"/>
        <v>PacifiCorp_UT</v>
      </c>
      <c r="L2155" s="45" t="str">
        <f t="shared" si="101"/>
        <v>PacifiCorp_UT</v>
      </c>
      <c r="M2155" s="45" t="s">
        <v>3297</v>
      </c>
      <c r="N2155" s="45">
        <v>1</v>
      </c>
      <c r="O2155" s="45">
        <v>81041</v>
      </c>
      <c r="P2155" s="45">
        <v>8034</v>
      </c>
      <c r="Q2155" s="45">
        <v>722473</v>
      </c>
      <c r="R2155" s="45">
        <v>38174</v>
      </c>
      <c r="S2155" s="45">
        <v>8441235</v>
      </c>
      <c r="T2155" s="45">
        <v>8598954</v>
      </c>
      <c r="U2155" s="45">
        <v>6851903</v>
      </c>
      <c r="V2155" s="45">
        <v>9.7925289000000006</v>
      </c>
      <c r="W2155" s="45">
        <v>8.0314397</v>
      </c>
      <c r="X2155" s="45">
        <v>5.477258</v>
      </c>
      <c r="Y2155" s="45">
        <v>10.306283000000001</v>
      </c>
      <c r="Z2155" s="46">
        <v>140622.5</v>
      </c>
      <c r="AA2155" s="46">
        <v>49269.553835017548</v>
      </c>
      <c r="AB2155" s="47">
        <f>_xlfn.XLOOKUP($F2155,Main_OG!$D$1:$D$766,Main_OG!AJ$1:AJ$766,"")</f>
        <v>28607994</v>
      </c>
      <c r="AC2155" s="47">
        <f>_xlfn.XLOOKUP($F2155,Main_OG!$D$1:$D$766,Main_OG!AK$1:AK$766,"")</f>
        <v>141172</v>
      </c>
      <c r="AD2155" s="47">
        <f>_xlfn.XLOOKUP($F2155,Main_OG!$D$1:$D$766,Main_OG!AL$1:AL$766,"")</f>
        <v>111760230</v>
      </c>
      <c r="AE2155" s="47">
        <f>_xlfn.XLOOKUP($F2155,Main_OG!$D$1:$D$766,Main_OG!AM$1:AM$766,"")</f>
        <v>0</v>
      </c>
      <c r="AF2155" s="48">
        <f>_xlfn.XLOOKUP($F2155,Main_OG!$D$1:$D$766,Main_OG!Z$1:Z$766,"")</f>
        <v>2.09</v>
      </c>
      <c r="AG2155" s="48">
        <f>_xlfn.XLOOKUP($F2155,Main_OG!$D$1:$D$766,Main_OG!AA$1:AA$766,"")</f>
        <v>1.92</v>
      </c>
      <c r="AH2155" s="48">
        <f>_xlfn.XLOOKUP($F2155,Main_OG!$D$1:$D$766,Main_OG!AB$1:AB$766,"")</f>
        <v>23.55</v>
      </c>
      <c r="AI2155" s="48">
        <f>_xlfn.XLOOKUP($F2155,Main_OG!$D$1:$D$766,Main_OG!AC$1:AC$766,"")</f>
        <v>2.94</v>
      </c>
      <c r="AJ2155" s="48">
        <f>_xlfn.XLOOKUP($F2155,Main_OG!$D$1:$D$766,Main_OG!AD$1:AD$766,"")</f>
        <v>0.75442193202762442</v>
      </c>
    </row>
    <row r="2156" spans="2:36" x14ac:dyDescent="0.35">
      <c r="B2156" s="36" t="s">
        <v>3257</v>
      </c>
      <c r="C2156" s="45" t="s">
        <v>182</v>
      </c>
      <c r="D2156" s="45" t="s">
        <v>3257</v>
      </c>
      <c r="E2156" s="36" t="s">
        <v>3257</v>
      </c>
      <c r="F2156" s="36" t="str">
        <f t="shared" si="99"/>
        <v>2012_WA</v>
      </c>
      <c r="G2156" s="45">
        <v>2012</v>
      </c>
      <c r="H2156" s="45">
        <f>_xlfn.XLOOKUP(J2156,Main_OG!$B$1:$B$766,Main_OG!$O$1:$O$766,"")</f>
        <v>0</v>
      </c>
      <c r="I2156" s="45">
        <f>_xlfn.XLOOKUP(F2156,Main_OG!$D$1:$D$766,Main_OG!$J$1:$J$766,"")</f>
        <v>1</v>
      </c>
      <c r="J2156" s="45" t="s">
        <v>182</v>
      </c>
      <c r="K2156" s="45" t="str">
        <f t="shared" si="100"/>
        <v>PacifiCorp_WA</v>
      </c>
      <c r="L2156" s="45" t="str">
        <f t="shared" si="101"/>
        <v>PacifiCorp_WA</v>
      </c>
      <c r="M2156" s="45" t="s">
        <v>3298</v>
      </c>
      <c r="N2156" s="45">
        <v>0</v>
      </c>
      <c r="O2156" s="45">
        <v>17921</v>
      </c>
      <c r="P2156" s="45">
        <v>5749</v>
      </c>
      <c r="Q2156" s="45">
        <v>104224</v>
      </c>
      <c r="R2156" s="45">
        <v>0</v>
      </c>
      <c r="S2156" s="45">
        <v>1457584</v>
      </c>
      <c r="T2156" s="45">
        <v>988038</v>
      </c>
      <c r="U2156" s="45">
        <v>1596276</v>
      </c>
      <c r="V2156" s="45">
        <v>0</v>
      </c>
      <c r="W2156" s="45">
        <v>7.6809912999999996</v>
      </c>
      <c r="X2156" s="45">
        <v>6.4244493</v>
      </c>
      <c r="Y2156" s="45">
        <v>8.2299238999999993</v>
      </c>
      <c r="Z2156" s="46">
        <v>426447</v>
      </c>
      <c r="AA2156" s="46">
        <v>61816.46447343874</v>
      </c>
      <c r="AB2156" s="47">
        <f>_xlfn.XLOOKUP($F2156,Main_OG!$D$1:$D$766,Main_OG!AJ$1:AJ$766,"")</f>
        <v>5022470</v>
      </c>
      <c r="AC2156" s="47">
        <f>_xlfn.XLOOKUP($F2156,Main_OG!$D$1:$D$766,Main_OG!AK$1:AK$766,"")</f>
        <v>113632</v>
      </c>
      <c r="AD2156" s="47">
        <f>_xlfn.XLOOKUP($F2156,Main_OG!$D$1:$D$766,Main_OG!AL$1:AL$766,"")</f>
        <v>78448442</v>
      </c>
      <c r="AE2156" s="47">
        <f>_xlfn.XLOOKUP($F2156,Main_OG!$D$1:$D$766,Main_OG!AM$1:AM$766,"")</f>
        <v>9333709</v>
      </c>
      <c r="AF2156" s="48">
        <f>_xlfn.XLOOKUP($F2156,Main_OG!$D$1:$D$766,Main_OG!Z$1:Z$766,"")</f>
        <v>0</v>
      </c>
      <c r="AG2156" s="48">
        <f>_xlfn.XLOOKUP($F2156,Main_OG!$D$1:$D$766,Main_OG!AA$1:AA$766,"")</f>
        <v>2.324237813104427</v>
      </c>
      <c r="AH2156" s="48">
        <f>_xlfn.XLOOKUP($F2156,Main_OG!$D$1:$D$766,Main_OG!AB$1:AB$766,"")</f>
        <v>23.49195884567845</v>
      </c>
      <c r="AI2156" s="48">
        <f>_xlfn.XLOOKUP($F2156,Main_OG!$D$1:$D$766,Main_OG!AC$1:AC$766,"")</f>
        <v>3.503818060367514</v>
      </c>
      <c r="AJ2156" s="48">
        <f>_xlfn.XLOOKUP($F2156,Main_OG!$D$1:$D$766,Main_OG!AD$1:AD$766,"")</f>
        <v>0.75442193202762442</v>
      </c>
    </row>
    <row r="2157" spans="2:36" x14ac:dyDescent="0.35">
      <c r="B2157" s="36" t="s">
        <v>3257</v>
      </c>
      <c r="C2157" s="45" t="s">
        <v>886</v>
      </c>
      <c r="D2157" s="45" t="s">
        <v>3257</v>
      </c>
      <c r="E2157" s="36" t="s">
        <v>3257</v>
      </c>
      <c r="F2157" s="36" t="str">
        <f t="shared" si="99"/>
        <v>2012_WY</v>
      </c>
      <c r="G2157" s="45">
        <v>2012</v>
      </c>
      <c r="H2157" s="45">
        <f>_xlfn.XLOOKUP(J2157,Main_OG!$B$1:$B$766,Main_OG!$O$1:$O$766,"")</f>
        <v>0</v>
      </c>
      <c r="I2157" s="45">
        <f>_xlfn.XLOOKUP(F2157,Main_OG!$D$1:$D$766,Main_OG!$J$1:$J$766,"")</f>
        <v>0</v>
      </c>
      <c r="J2157" s="45" t="s">
        <v>886</v>
      </c>
      <c r="K2157" s="45" t="str">
        <f t="shared" si="100"/>
        <v>PacifiCorp_WY</v>
      </c>
      <c r="L2157" s="45" t="str">
        <f t="shared" si="101"/>
        <v>PacifiCorp_WY</v>
      </c>
      <c r="M2157" s="45" t="s">
        <v>3299</v>
      </c>
      <c r="N2157" s="45">
        <v>0</v>
      </c>
      <c r="O2157" s="45">
        <v>23621</v>
      </c>
      <c r="P2157" s="45">
        <v>2703</v>
      </c>
      <c r="Q2157" s="45">
        <v>110757</v>
      </c>
      <c r="R2157" s="45">
        <v>0</v>
      </c>
      <c r="S2157" s="45">
        <v>1596291</v>
      </c>
      <c r="T2157" s="45">
        <v>6849125</v>
      </c>
      <c r="U2157" s="45">
        <v>1052691</v>
      </c>
      <c r="V2157" s="45">
        <v>0</v>
      </c>
      <c r="W2157" s="45">
        <v>8.0736782999999992</v>
      </c>
      <c r="X2157" s="45">
        <v>5.8431740999999997</v>
      </c>
      <c r="Y2157" s="45">
        <v>10.150548000000001</v>
      </c>
      <c r="Z2157" s="46">
        <v>38085</v>
      </c>
      <c r="AA2157" s="46">
        <v>66044.574234899148</v>
      </c>
      <c r="AB2157" s="47">
        <f>_xlfn.XLOOKUP($F2157,Main_OG!$D$1:$D$766,Main_OG!AJ$1:AJ$766,"")</f>
        <v>52898770</v>
      </c>
      <c r="AC2157" s="47">
        <f>_xlfn.XLOOKUP($F2157,Main_OG!$D$1:$D$766,Main_OG!AK$1:AK$766,"")</f>
        <v>189480</v>
      </c>
      <c r="AD2157" s="47">
        <f>_xlfn.XLOOKUP($F2157,Main_OG!$D$1:$D$766,Main_OG!AL$1:AL$766,"")</f>
        <v>6670518</v>
      </c>
      <c r="AE2157" s="47">
        <f>_xlfn.XLOOKUP($F2157,Main_OG!$D$1:$D$766,Main_OG!AM$1:AM$766,"")</f>
        <v>0</v>
      </c>
      <c r="AF2157" s="48">
        <f>_xlfn.XLOOKUP($F2157,Main_OG!$D$1:$D$766,Main_OG!Z$1:Z$766,"")</f>
        <v>0</v>
      </c>
      <c r="AG2157" s="48">
        <f>_xlfn.XLOOKUP($F2157,Main_OG!$D$1:$D$766,Main_OG!AA$1:AA$766,"")</f>
        <v>1.45</v>
      </c>
      <c r="AH2157" s="48">
        <f>_xlfn.XLOOKUP($F2157,Main_OG!$D$1:$D$766,Main_OG!AB$1:AB$766,"")</f>
        <v>23.49195884567845</v>
      </c>
      <c r="AI2157" s="48">
        <f>_xlfn.XLOOKUP($F2157,Main_OG!$D$1:$D$766,Main_OG!AC$1:AC$766,"")</f>
        <v>5.86</v>
      </c>
      <c r="AJ2157" s="48">
        <f>_xlfn.XLOOKUP($F2157,Main_OG!$D$1:$D$766,Main_OG!AD$1:AD$766,"")</f>
        <v>0.75442193202762442</v>
      </c>
    </row>
    <row r="2158" spans="2:36" x14ac:dyDescent="0.35">
      <c r="B2158" s="36" t="s">
        <v>3257</v>
      </c>
      <c r="C2158" s="45" t="s">
        <v>59</v>
      </c>
      <c r="D2158" s="45" t="s">
        <v>3257</v>
      </c>
      <c r="E2158" s="36" t="s">
        <v>3257</v>
      </c>
      <c r="F2158" s="36" t="str">
        <f t="shared" si="99"/>
        <v>2013_CA</v>
      </c>
      <c r="G2158" s="45">
        <v>2013</v>
      </c>
      <c r="H2158" s="45">
        <f>_xlfn.XLOOKUP(J2158,Main_OG!$B$1:$B$766,Main_OG!$O$1:$O$766,"")</f>
        <v>1</v>
      </c>
      <c r="I2158" s="45">
        <f>_xlfn.XLOOKUP(F2158,Main_OG!$D$1:$D$766,Main_OG!$J$1:$J$766,"")</f>
        <v>1</v>
      </c>
      <c r="J2158" s="45" t="s">
        <v>59</v>
      </c>
      <c r="K2158" s="45" t="str">
        <f t="shared" si="100"/>
        <v>PacifiCorp_CA</v>
      </c>
      <c r="L2158" s="45" t="str">
        <f t="shared" si="101"/>
        <v>PacifiCorp_CA</v>
      </c>
      <c r="M2158" s="45" t="s">
        <v>3300</v>
      </c>
      <c r="N2158" s="45">
        <v>0</v>
      </c>
      <c r="O2158" s="45">
        <v>7431</v>
      </c>
      <c r="P2158" s="45">
        <v>1947</v>
      </c>
      <c r="Q2158" s="45">
        <v>35380</v>
      </c>
      <c r="R2158" s="45">
        <v>0</v>
      </c>
      <c r="S2158" s="45">
        <v>260176</v>
      </c>
      <c r="T2158" s="45">
        <v>144311</v>
      </c>
      <c r="U2158" s="45">
        <v>390347</v>
      </c>
      <c r="V2158" s="45">
        <v>0</v>
      </c>
      <c r="W2158" s="45">
        <v>12.668117000000001</v>
      </c>
      <c r="X2158" s="45">
        <v>11.758355</v>
      </c>
      <c r="Y2158" s="45">
        <v>13.453415</v>
      </c>
      <c r="Z2158" s="46">
        <v>2340335.2999999998</v>
      </c>
      <c r="AA2158" s="46">
        <v>61179.209849340856</v>
      </c>
      <c r="AB2158" s="47">
        <f>_xlfn.XLOOKUP($F2158,Main_OG!$D$1:$D$766,Main_OG!AJ$1:AJ$766,"")</f>
        <v>586564</v>
      </c>
      <c r="AC2158" s="47">
        <f>_xlfn.XLOOKUP($F2158,Main_OG!$D$1:$D$766,Main_OG!AK$1:AK$766,"")</f>
        <v>281579.90000000002</v>
      </c>
      <c r="AD2158" s="47">
        <f>_xlfn.XLOOKUP($F2158,Main_OG!$D$1:$D$766,Main_OG!AL$1:AL$766,"")</f>
        <v>1735221748</v>
      </c>
      <c r="AE2158" s="47">
        <f>_xlfn.XLOOKUP($F2158,Main_OG!$D$1:$D$766,Main_OG!AM$1:AM$766,"")</f>
        <v>17911943</v>
      </c>
      <c r="AF2158" s="48">
        <f>_xlfn.XLOOKUP($F2158,Main_OG!$D$1:$D$766,Main_OG!Z$1:Z$766,"")</f>
        <v>3.89</v>
      </c>
      <c r="AG2158" s="48">
        <f>_xlfn.XLOOKUP($F2158,Main_OG!$D$1:$D$766,Main_OG!AA$1:AA$766,"")</f>
        <v>1.96</v>
      </c>
      <c r="AH2158" s="48">
        <f>_xlfn.XLOOKUP($F2158,Main_OG!$D$1:$D$766,Main_OG!AB$1:AB$766,"")</f>
        <v>23.23</v>
      </c>
      <c r="AI2158" s="48">
        <f>_xlfn.XLOOKUP($F2158,Main_OG!$D$1:$D$766,Main_OG!AC$1:AC$766,"")</f>
        <v>4.4000000000000004</v>
      </c>
      <c r="AJ2158" s="48">
        <f>_xlfn.XLOOKUP($F2158,Main_OG!$D$1:$D$766,Main_OG!AD$1:AD$766,"")</f>
        <v>0.71</v>
      </c>
    </row>
    <row r="2159" spans="2:36" x14ac:dyDescent="0.35">
      <c r="B2159" s="36" t="s">
        <v>3257</v>
      </c>
      <c r="C2159" s="45" t="s">
        <v>717</v>
      </c>
      <c r="D2159" s="45" t="s">
        <v>3257</v>
      </c>
      <c r="E2159" s="36" t="s">
        <v>3257</v>
      </c>
      <c r="F2159" s="36" t="str">
        <f t="shared" si="99"/>
        <v>2013_ID</v>
      </c>
      <c r="G2159" s="45">
        <v>2013</v>
      </c>
      <c r="H2159" s="45">
        <f>_xlfn.XLOOKUP(J2159,Main_OG!$B$1:$B$766,Main_OG!$O$1:$O$766,"")</f>
        <v>0</v>
      </c>
      <c r="I2159" s="45">
        <f>_xlfn.XLOOKUP(F2159,Main_OG!$D$1:$D$766,Main_OG!$J$1:$J$766,"")</f>
        <v>1</v>
      </c>
      <c r="J2159" s="45" t="s">
        <v>717</v>
      </c>
      <c r="K2159" s="45" t="str">
        <f t="shared" si="100"/>
        <v>PacifiCorp_ID</v>
      </c>
      <c r="L2159" s="45" t="str">
        <f t="shared" si="101"/>
        <v>PacifiCorp_ID</v>
      </c>
      <c r="M2159" s="45" t="s">
        <v>3301</v>
      </c>
      <c r="N2159" s="45">
        <v>0</v>
      </c>
      <c r="O2159" s="45">
        <v>8486</v>
      </c>
      <c r="P2159" s="45">
        <v>5570</v>
      </c>
      <c r="Q2159" s="45">
        <v>58730</v>
      </c>
      <c r="R2159" s="45">
        <v>0</v>
      </c>
      <c r="S2159" s="45">
        <v>440163</v>
      </c>
      <c r="T2159" s="45">
        <v>2463393</v>
      </c>
      <c r="U2159" s="45">
        <v>718090</v>
      </c>
      <c r="V2159" s="45">
        <v>0</v>
      </c>
      <c r="W2159" s="45">
        <v>9.1034003000000006</v>
      </c>
      <c r="X2159" s="45">
        <v>6.9580127999999997</v>
      </c>
      <c r="Y2159" s="45">
        <v>10.849197</v>
      </c>
      <c r="Z2159" s="46">
        <v>64769.8</v>
      </c>
      <c r="AA2159" s="46">
        <v>40178.455671122472</v>
      </c>
      <c r="AB2159" s="47">
        <f>_xlfn.XLOOKUP($F2159,Main_OG!$D$1:$D$766,Main_OG!AJ$1:AJ$766,"")</f>
        <v>42834</v>
      </c>
      <c r="AC2159" s="47">
        <f>_xlfn.XLOOKUP($F2159,Main_OG!$D$1:$D$766,Main_OG!AK$1:AK$766,"")</f>
        <v>218</v>
      </c>
      <c r="AD2159" s="47">
        <f>_xlfn.XLOOKUP($F2159,Main_OG!$D$1:$D$766,Main_OG!AL$1:AL$766,"")</f>
        <v>49769980</v>
      </c>
      <c r="AE2159" s="47">
        <f>_xlfn.XLOOKUP($F2159,Main_OG!$D$1:$D$766,Main_OG!AM$1:AM$766,"")</f>
        <v>0</v>
      </c>
      <c r="AF2159" s="48">
        <f>_xlfn.XLOOKUP($F2159,Main_OG!$D$1:$D$766,Main_OG!Z$1:Z$766,"")</f>
        <v>4.1100000000000003</v>
      </c>
      <c r="AG2159" s="48">
        <f>_xlfn.XLOOKUP($F2159,Main_OG!$D$1:$D$766,Main_OG!AA$1:AA$766,"")</f>
        <v>2.3089180475565318</v>
      </c>
      <c r="AH2159" s="48">
        <f>_xlfn.XLOOKUP($F2159,Main_OG!$D$1:$D$766,Main_OG!AB$1:AB$766,"")</f>
        <v>22.862714639490921</v>
      </c>
      <c r="AI2159" s="48">
        <f>_xlfn.XLOOKUP($F2159,Main_OG!$D$1:$D$766,Main_OG!AC$1:AC$766,"")</f>
        <v>4.3499999999999996</v>
      </c>
      <c r="AJ2159" s="48">
        <f>_xlfn.XLOOKUP($F2159,Main_OG!$D$1:$D$766,Main_OG!AD$1:AD$766,"")</f>
        <v>0.73100116927520231</v>
      </c>
    </row>
    <row r="2160" spans="2:36" x14ac:dyDescent="0.35">
      <c r="B2160" s="36" t="s">
        <v>3257</v>
      </c>
      <c r="C2160" s="45" t="s">
        <v>461</v>
      </c>
      <c r="D2160" s="45" t="s">
        <v>3257</v>
      </c>
      <c r="E2160" s="36" t="s">
        <v>3257</v>
      </c>
      <c r="F2160" s="36" t="str">
        <f t="shared" si="99"/>
        <v>2013_OR</v>
      </c>
      <c r="G2160" s="45">
        <v>2013</v>
      </c>
      <c r="H2160" s="45">
        <f>_xlfn.XLOOKUP(J2160,Main_OG!$B$1:$B$766,Main_OG!$O$1:$O$766,"")</f>
        <v>0</v>
      </c>
      <c r="I2160" s="45">
        <f>_xlfn.XLOOKUP(F2160,Main_OG!$D$1:$D$766,Main_OG!$J$1:$J$766,"")</f>
        <v>1</v>
      </c>
      <c r="J2160" s="45" t="s">
        <v>461</v>
      </c>
      <c r="K2160" s="45" t="str">
        <f t="shared" si="100"/>
        <v>PacifiCorp_OR</v>
      </c>
      <c r="L2160" s="45" t="str">
        <f t="shared" si="101"/>
        <v>PacifiCorp_OR</v>
      </c>
      <c r="M2160" s="45" t="s">
        <v>3302</v>
      </c>
      <c r="N2160" s="45">
        <v>1</v>
      </c>
      <c r="O2160" s="45">
        <v>74069</v>
      </c>
      <c r="P2160" s="45">
        <v>9543</v>
      </c>
      <c r="Q2160" s="45">
        <v>477056</v>
      </c>
      <c r="R2160" s="45">
        <v>14655</v>
      </c>
      <c r="S2160" s="45">
        <v>5115094</v>
      </c>
      <c r="T2160" s="45">
        <v>2424852</v>
      </c>
      <c r="U2160" s="45">
        <v>5534975</v>
      </c>
      <c r="V2160" s="45">
        <v>9.1136131000000002</v>
      </c>
      <c r="W2160" s="45">
        <v>8.7766657000000006</v>
      </c>
      <c r="X2160" s="45">
        <v>7.1318250000000001</v>
      </c>
      <c r="Y2160" s="45">
        <v>10.814688</v>
      </c>
      <c r="Z2160" s="46">
        <v>189609.7</v>
      </c>
      <c r="AA2160" s="46">
        <v>48319.1602681882</v>
      </c>
      <c r="AB2160" s="47">
        <f>_xlfn.XLOOKUP($F2160,Main_OG!$D$1:$D$766,Main_OG!AJ$1:AJ$766,"")</f>
        <v>4365970</v>
      </c>
      <c r="AC2160" s="47">
        <f>_xlfn.XLOOKUP($F2160,Main_OG!$D$1:$D$766,Main_OG!AK$1:AK$766,"")</f>
        <v>22622</v>
      </c>
      <c r="AD2160" s="47">
        <f>_xlfn.XLOOKUP($F2160,Main_OG!$D$1:$D$766,Main_OG!AL$1:AL$766,"")</f>
        <v>204026336</v>
      </c>
      <c r="AE2160" s="47">
        <f>_xlfn.XLOOKUP($F2160,Main_OG!$D$1:$D$766,Main_OG!AM$1:AM$766,"")</f>
        <v>0</v>
      </c>
      <c r="AF2160" s="48">
        <f>_xlfn.XLOOKUP($F2160,Main_OG!$D$1:$D$766,Main_OG!Z$1:Z$766,"")</f>
        <v>0</v>
      </c>
      <c r="AG2160" s="48">
        <f>_xlfn.XLOOKUP($F2160,Main_OG!$D$1:$D$766,Main_OG!AA$1:AA$766,"")</f>
        <v>2.3089180475565318</v>
      </c>
      <c r="AH2160" s="48">
        <f>_xlfn.XLOOKUP($F2160,Main_OG!$D$1:$D$766,Main_OG!AB$1:AB$766,"")</f>
        <v>22.05</v>
      </c>
      <c r="AI2160" s="48">
        <f>_xlfn.XLOOKUP($F2160,Main_OG!$D$1:$D$766,Main_OG!AC$1:AC$766,"")</f>
        <v>3.81</v>
      </c>
      <c r="AJ2160" s="48">
        <f>_xlfn.XLOOKUP($F2160,Main_OG!$D$1:$D$766,Main_OG!AD$1:AD$766,"")</f>
        <v>0.73100116927520231</v>
      </c>
    </row>
    <row r="2161" spans="2:36" x14ac:dyDescent="0.35">
      <c r="B2161" s="36" t="s">
        <v>3257</v>
      </c>
      <c r="C2161" s="45" t="s">
        <v>518</v>
      </c>
      <c r="D2161" s="45" t="s">
        <v>3257</v>
      </c>
      <c r="E2161" s="36" t="s">
        <v>3257</v>
      </c>
      <c r="F2161" s="36" t="str">
        <f t="shared" si="99"/>
        <v>2013_UT</v>
      </c>
      <c r="G2161" s="45">
        <v>2013</v>
      </c>
      <c r="H2161" s="45">
        <f>_xlfn.XLOOKUP(J2161,Main_OG!$B$1:$B$766,Main_OG!$O$1:$O$766,"")</f>
        <v>0</v>
      </c>
      <c r="I2161" s="45">
        <f>_xlfn.XLOOKUP(F2161,Main_OG!$D$1:$D$766,Main_OG!$J$1:$J$766,"")</f>
        <v>1</v>
      </c>
      <c r="J2161" s="45" t="s">
        <v>518</v>
      </c>
      <c r="K2161" s="45" t="str">
        <f t="shared" si="100"/>
        <v>PacifiCorp_UT</v>
      </c>
      <c r="L2161" s="45" t="str">
        <f t="shared" si="101"/>
        <v>PacifiCorp_UT</v>
      </c>
      <c r="M2161" s="45" t="s">
        <v>3303</v>
      </c>
      <c r="N2161" s="45">
        <v>1</v>
      </c>
      <c r="O2161" s="45">
        <v>80929</v>
      </c>
      <c r="P2161" s="45">
        <v>8027</v>
      </c>
      <c r="Q2161" s="45">
        <v>733917</v>
      </c>
      <c r="R2161" s="45">
        <v>54111</v>
      </c>
      <c r="S2161" s="45">
        <v>8556034</v>
      </c>
      <c r="T2161" s="45">
        <v>8923492</v>
      </c>
      <c r="U2161" s="45">
        <v>6976758</v>
      </c>
      <c r="V2161" s="45">
        <v>10.680084000000001</v>
      </c>
      <c r="W2161" s="45">
        <v>8.3579238</v>
      </c>
      <c r="X2161" s="45">
        <v>5.7521170000000001</v>
      </c>
      <c r="Y2161" s="45">
        <v>10.869759</v>
      </c>
      <c r="Z2161" s="46">
        <v>145026.9</v>
      </c>
      <c r="AA2161" s="46">
        <v>50030.443915408345</v>
      </c>
      <c r="AB2161" s="47">
        <f>_xlfn.XLOOKUP($F2161,Main_OG!$D$1:$D$766,Main_OG!AJ$1:AJ$766,"")</f>
        <v>31592972</v>
      </c>
      <c r="AC2161" s="47">
        <f>_xlfn.XLOOKUP($F2161,Main_OG!$D$1:$D$766,Main_OG!AK$1:AK$766,"")</f>
        <v>91018</v>
      </c>
      <c r="AD2161" s="47">
        <f>_xlfn.XLOOKUP($F2161,Main_OG!$D$1:$D$766,Main_OG!AL$1:AL$766,"")</f>
        <v>115822326</v>
      </c>
      <c r="AE2161" s="47">
        <f>_xlfn.XLOOKUP($F2161,Main_OG!$D$1:$D$766,Main_OG!AM$1:AM$766,"")</f>
        <v>0</v>
      </c>
      <c r="AF2161" s="48">
        <f>_xlfn.XLOOKUP($F2161,Main_OG!$D$1:$D$766,Main_OG!Z$1:Z$766,"")</f>
        <v>2.2999999999999998</v>
      </c>
      <c r="AG2161" s="48">
        <f>_xlfn.XLOOKUP($F2161,Main_OG!$D$1:$D$766,Main_OG!AA$1:AA$766,"")</f>
        <v>2.3089180475565318</v>
      </c>
      <c r="AH2161" s="48">
        <f>_xlfn.XLOOKUP($F2161,Main_OG!$D$1:$D$766,Main_OG!AB$1:AB$766,"")</f>
        <v>22.44</v>
      </c>
      <c r="AI2161" s="48">
        <f>_xlfn.XLOOKUP($F2161,Main_OG!$D$1:$D$766,Main_OG!AC$1:AC$766,"")</f>
        <v>3.97</v>
      </c>
      <c r="AJ2161" s="48">
        <f>_xlfn.XLOOKUP($F2161,Main_OG!$D$1:$D$766,Main_OG!AD$1:AD$766,"")</f>
        <v>0.73100116927520231</v>
      </c>
    </row>
    <row r="2162" spans="2:36" x14ac:dyDescent="0.35">
      <c r="B2162" s="36" t="s">
        <v>3257</v>
      </c>
      <c r="C2162" s="45" t="s">
        <v>182</v>
      </c>
      <c r="D2162" s="45" t="s">
        <v>3257</v>
      </c>
      <c r="E2162" s="36" t="s">
        <v>3257</v>
      </c>
      <c r="F2162" s="36" t="str">
        <f t="shared" si="99"/>
        <v>2013_WA</v>
      </c>
      <c r="G2162" s="45">
        <v>2013</v>
      </c>
      <c r="H2162" s="45">
        <f>_xlfn.XLOOKUP(J2162,Main_OG!$B$1:$B$766,Main_OG!$O$1:$O$766,"")</f>
        <v>0</v>
      </c>
      <c r="I2162" s="45">
        <f>_xlfn.XLOOKUP(F2162,Main_OG!$D$1:$D$766,Main_OG!$J$1:$J$766,"")</f>
        <v>1</v>
      </c>
      <c r="J2162" s="45" t="s">
        <v>182</v>
      </c>
      <c r="K2162" s="45" t="str">
        <f t="shared" si="100"/>
        <v>PacifiCorp_WA</v>
      </c>
      <c r="L2162" s="45" t="str">
        <f t="shared" si="101"/>
        <v>PacifiCorp_WA</v>
      </c>
      <c r="M2162" s="45" t="s">
        <v>3304</v>
      </c>
      <c r="N2162" s="45">
        <v>0</v>
      </c>
      <c r="O2162" s="45">
        <v>17204</v>
      </c>
      <c r="P2162" s="45">
        <v>5732</v>
      </c>
      <c r="Q2162" s="45">
        <v>104928</v>
      </c>
      <c r="R2162" s="45">
        <v>0</v>
      </c>
      <c r="S2162" s="45">
        <v>1512762</v>
      </c>
      <c r="T2162" s="45">
        <v>953665</v>
      </c>
      <c r="U2162" s="45">
        <v>1626261</v>
      </c>
      <c r="V2162" s="45">
        <v>0</v>
      </c>
      <c r="W2162" s="45">
        <v>7.7145380000000001</v>
      </c>
      <c r="X2162" s="45">
        <v>6.4604131999999996</v>
      </c>
      <c r="Y2162" s="45">
        <v>8.3339882000000003</v>
      </c>
      <c r="Z2162" s="46">
        <v>439472.2</v>
      </c>
      <c r="AA2162" s="46">
        <v>63085.888939992408</v>
      </c>
      <c r="AB2162" s="47">
        <f>_xlfn.XLOOKUP($F2162,Main_OG!$D$1:$D$766,Main_OG!AJ$1:AJ$766,"")</f>
        <v>8876296</v>
      </c>
      <c r="AC2162" s="47">
        <f>_xlfn.XLOOKUP($F2162,Main_OG!$D$1:$D$766,Main_OG!AK$1:AK$766,"")</f>
        <v>104154</v>
      </c>
      <c r="AD2162" s="47">
        <f>_xlfn.XLOOKUP($F2162,Main_OG!$D$1:$D$766,Main_OG!AL$1:AL$766,"")</f>
        <v>166403012</v>
      </c>
      <c r="AE2162" s="47">
        <f>_xlfn.XLOOKUP($F2162,Main_OG!$D$1:$D$766,Main_OG!AM$1:AM$766,"")</f>
        <v>8460890</v>
      </c>
      <c r="AF2162" s="48">
        <f>_xlfn.XLOOKUP($F2162,Main_OG!$D$1:$D$766,Main_OG!Z$1:Z$766,"")</f>
        <v>2.68</v>
      </c>
      <c r="AG2162" s="48">
        <f>_xlfn.XLOOKUP($F2162,Main_OG!$D$1:$D$766,Main_OG!AA$1:AA$766,"")</f>
        <v>1.96</v>
      </c>
      <c r="AH2162" s="48">
        <f>_xlfn.XLOOKUP($F2162,Main_OG!$D$1:$D$766,Main_OG!AB$1:AB$766,"")</f>
        <v>23.6</v>
      </c>
      <c r="AI2162" s="48">
        <f>_xlfn.XLOOKUP($F2162,Main_OG!$D$1:$D$766,Main_OG!AC$1:AC$766,"")</f>
        <v>4.5</v>
      </c>
      <c r="AJ2162" s="48">
        <f>_xlfn.XLOOKUP($F2162,Main_OG!$D$1:$D$766,Main_OG!AD$1:AD$766,"")</f>
        <v>0.84</v>
      </c>
    </row>
    <row r="2163" spans="2:36" x14ac:dyDescent="0.35">
      <c r="B2163" s="36" t="s">
        <v>3257</v>
      </c>
      <c r="C2163" s="45" t="s">
        <v>886</v>
      </c>
      <c r="D2163" s="45" t="s">
        <v>3257</v>
      </c>
      <c r="E2163" s="36" t="s">
        <v>3257</v>
      </c>
      <c r="F2163" s="36" t="str">
        <f t="shared" si="99"/>
        <v>2013_WY</v>
      </c>
      <c r="G2163" s="45">
        <v>2013</v>
      </c>
      <c r="H2163" s="45">
        <f>_xlfn.XLOOKUP(J2163,Main_OG!$B$1:$B$766,Main_OG!$O$1:$O$766,"")</f>
        <v>0</v>
      </c>
      <c r="I2163" s="45">
        <f>_xlfn.XLOOKUP(F2163,Main_OG!$D$1:$D$766,Main_OG!$J$1:$J$766,"")</f>
        <v>0</v>
      </c>
      <c r="J2163" s="45" t="s">
        <v>886</v>
      </c>
      <c r="K2163" s="45" t="str">
        <f t="shared" si="100"/>
        <v>PacifiCorp_WY</v>
      </c>
      <c r="L2163" s="45" t="str">
        <f t="shared" si="101"/>
        <v>PacifiCorp_WY</v>
      </c>
      <c r="M2163" s="45" t="s">
        <v>3305</v>
      </c>
      <c r="N2163" s="45">
        <v>0</v>
      </c>
      <c r="O2163" s="45">
        <v>23060</v>
      </c>
      <c r="P2163" s="45">
        <v>2735</v>
      </c>
      <c r="Q2163" s="45">
        <v>112162</v>
      </c>
      <c r="R2163" s="45">
        <v>0</v>
      </c>
      <c r="S2163" s="45">
        <v>1538409</v>
      </c>
      <c r="T2163" s="45">
        <v>6922393</v>
      </c>
      <c r="U2163" s="45">
        <v>1092932</v>
      </c>
      <c r="V2163" s="45">
        <v>0</v>
      </c>
      <c r="W2163" s="45">
        <v>8.4630224999999992</v>
      </c>
      <c r="X2163" s="45">
        <v>6.1518784000000002</v>
      </c>
      <c r="Y2163" s="45">
        <v>10.584318</v>
      </c>
      <c r="Z2163" s="46">
        <v>38408.699999999997</v>
      </c>
      <c r="AA2163" s="46">
        <v>65924.101472657989</v>
      </c>
      <c r="AB2163" s="47">
        <f>_xlfn.XLOOKUP($F2163,Main_OG!$D$1:$D$766,Main_OG!AJ$1:AJ$766,"")</f>
        <v>56223316</v>
      </c>
      <c r="AC2163" s="47">
        <f>_xlfn.XLOOKUP($F2163,Main_OG!$D$1:$D$766,Main_OG!AK$1:AK$766,"")</f>
        <v>145218</v>
      </c>
      <c r="AD2163" s="47">
        <f>_xlfn.XLOOKUP($F2163,Main_OG!$D$1:$D$766,Main_OG!AL$1:AL$766,"")</f>
        <v>6648008</v>
      </c>
      <c r="AE2163" s="47">
        <f>_xlfn.XLOOKUP($F2163,Main_OG!$D$1:$D$766,Main_OG!AM$1:AM$766,"")</f>
        <v>0</v>
      </c>
      <c r="AF2163" s="48">
        <f>_xlfn.XLOOKUP($F2163,Main_OG!$D$1:$D$766,Main_OG!Z$1:Z$766,"")</f>
        <v>1.55</v>
      </c>
      <c r="AG2163" s="48">
        <f>_xlfn.XLOOKUP($F2163,Main_OG!$D$1:$D$766,Main_OG!AA$1:AA$766,"")</f>
        <v>2.3089180475565318</v>
      </c>
      <c r="AH2163" s="48">
        <f>_xlfn.XLOOKUP($F2163,Main_OG!$D$1:$D$766,Main_OG!AB$1:AB$766,"")</f>
        <v>23.33</v>
      </c>
      <c r="AI2163" s="48">
        <f>_xlfn.XLOOKUP($F2163,Main_OG!$D$1:$D$766,Main_OG!AC$1:AC$766,"")</f>
        <v>4.4043332512284126</v>
      </c>
      <c r="AJ2163" s="48">
        <f>_xlfn.XLOOKUP($F2163,Main_OG!$D$1:$D$766,Main_OG!AD$1:AD$766,"")</f>
        <v>0.73100116927520231</v>
      </c>
    </row>
    <row r="2164" spans="2:36" x14ac:dyDescent="0.35">
      <c r="B2164" s="36" t="s">
        <v>3257</v>
      </c>
      <c r="C2164" s="45" t="s">
        <v>59</v>
      </c>
      <c r="D2164" s="45" t="s">
        <v>3257</v>
      </c>
      <c r="E2164" s="36" t="s">
        <v>3257</v>
      </c>
      <c r="F2164" s="36" t="str">
        <f t="shared" si="99"/>
        <v>2014_CA</v>
      </c>
      <c r="G2164" s="45">
        <v>2014</v>
      </c>
      <c r="H2164" s="45">
        <f>_xlfn.XLOOKUP(J2164,Main_OG!$B$1:$B$766,Main_OG!$O$1:$O$766,"")</f>
        <v>1</v>
      </c>
      <c r="I2164" s="45">
        <f>_xlfn.XLOOKUP(F2164,Main_OG!$D$1:$D$766,Main_OG!$J$1:$J$766,"")</f>
        <v>1</v>
      </c>
      <c r="J2164" s="45" t="s">
        <v>59</v>
      </c>
      <c r="K2164" s="45" t="str">
        <f t="shared" si="100"/>
        <v>PacifiCorp_CA</v>
      </c>
      <c r="L2164" s="45" t="str">
        <f t="shared" si="101"/>
        <v>PacifiCorp_CA</v>
      </c>
      <c r="M2164" s="45" t="s">
        <v>3306</v>
      </c>
      <c r="N2164" s="45">
        <v>0</v>
      </c>
      <c r="O2164" s="45">
        <v>7366</v>
      </c>
      <c r="P2164" s="45">
        <v>1955</v>
      </c>
      <c r="Q2164" s="45">
        <v>35411</v>
      </c>
      <c r="R2164" s="45">
        <v>0</v>
      </c>
      <c r="S2164" s="45">
        <v>239516</v>
      </c>
      <c r="T2164" s="45">
        <v>162812</v>
      </c>
      <c r="U2164" s="45">
        <v>351820</v>
      </c>
      <c r="V2164" s="45">
        <v>0</v>
      </c>
      <c r="W2164" s="45">
        <v>14.037224999999999</v>
      </c>
      <c r="X2164" s="45">
        <v>12.962558</v>
      </c>
      <c r="Y2164" s="45">
        <v>11.077056000000001</v>
      </c>
      <c r="Z2164" s="46">
        <v>2428675.7000000002</v>
      </c>
      <c r="AA2164" s="46">
        <v>62940.736636083937</v>
      </c>
      <c r="AB2164" s="47">
        <f>_xlfn.XLOOKUP($F2164,Main_OG!$D$1:$D$766,Main_OG!AJ$1:AJ$766,"")</f>
        <v>580888</v>
      </c>
      <c r="AC2164" s="47">
        <f>_xlfn.XLOOKUP($F2164,Main_OG!$D$1:$D$766,Main_OG!AK$1:AK$766,"")</f>
        <v>281121</v>
      </c>
      <c r="AD2164" s="47">
        <f>_xlfn.XLOOKUP($F2164,Main_OG!$D$1:$D$766,Main_OG!AL$1:AL$766,"")</f>
        <v>1753557596</v>
      </c>
      <c r="AE2164" s="47">
        <f>_xlfn.XLOOKUP($F2164,Main_OG!$D$1:$D$766,Main_OG!AM$1:AM$766,"")</f>
        <v>16985978</v>
      </c>
      <c r="AF2164" s="48">
        <f>_xlfn.XLOOKUP($F2164,Main_OG!$D$1:$D$766,Main_OG!Z$1:Z$766,"")</f>
        <v>0</v>
      </c>
      <c r="AG2164" s="48">
        <f>_xlfn.XLOOKUP($F2164,Main_OG!$D$1:$D$766,Main_OG!AA$1:AA$766,"")</f>
        <v>2.4900000000000002</v>
      </c>
      <c r="AH2164" s="48">
        <f>_xlfn.XLOOKUP($F2164,Main_OG!$D$1:$D$766,Main_OG!AB$1:AB$766,"")</f>
        <v>20.48845299552563</v>
      </c>
      <c r="AI2164" s="48">
        <f>_xlfn.XLOOKUP($F2164,Main_OG!$D$1:$D$766,Main_OG!AC$1:AC$766,"")</f>
        <v>4.9924248044436963</v>
      </c>
      <c r="AJ2164" s="48">
        <f>_xlfn.XLOOKUP($F2164,Main_OG!$D$1:$D$766,Main_OG!AD$1:AD$766,"")</f>
        <v>0.68548682032632846</v>
      </c>
    </row>
    <row r="2165" spans="2:36" x14ac:dyDescent="0.35">
      <c r="B2165" s="36" t="s">
        <v>3257</v>
      </c>
      <c r="C2165" s="45" t="s">
        <v>717</v>
      </c>
      <c r="D2165" s="45" t="s">
        <v>3257</v>
      </c>
      <c r="E2165" s="36" t="s">
        <v>3257</v>
      </c>
      <c r="F2165" s="36" t="str">
        <f t="shared" si="99"/>
        <v>2014_ID</v>
      </c>
      <c r="G2165" s="45">
        <v>2014</v>
      </c>
      <c r="H2165" s="45">
        <f>_xlfn.XLOOKUP(J2165,Main_OG!$B$1:$B$766,Main_OG!$O$1:$O$766,"")</f>
        <v>0</v>
      </c>
      <c r="I2165" s="45">
        <f>_xlfn.XLOOKUP(F2165,Main_OG!$D$1:$D$766,Main_OG!$J$1:$J$766,"")</f>
        <v>1</v>
      </c>
      <c r="J2165" s="45" t="s">
        <v>717</v>
      </c>
      <c r="K2165" s="45" t="str">
        <f t="shared" si="100"/>
        <v>PacifiCorp_ID</v>
      </c>
      <c r="L2165" s="45" t="str">
        <f t="shared" si="101"/>
        <v>PacifiCorp_ID</v>
      </c>
      <c r="M2165" s="45" t="s">
        <v>3307</v>
      </c>
      <c r="N2165" s="45">
        <v>0</v>
      </c>
      <c r="O2165" s="45">
        <v>8363</v>
      </c>
      <c r="P2165" s="45">
        <v>5535</v>
      </c>
      <c r="Q2165" s="45">
        <v>59974</v>
      </c>
      <c r="R2165" s="45">
        <v>0</v>
      </c>
      <c r="S2165" s="45">
        <v>457510</v>
      </c>
      <c r="T2165" s="45">
        <v>2372320</v>
      </c>
      <c r="U2165" s="45">
        <v>665344</v>
      </c>
      <c r="V2165" s="45">
        <v>0</v>
      </c>
      <c r="W2165" s="45">
        <v>8.8406591999999993</v>
      </c>
      <c r="X2165" s="45">
        <v>7.0130125999999997</v>
      </c>
      <c r="Y2165" s="45">
        <v>10.641757999999999</v>
      </c>
      <c r="Z2165" s="46">
        <v>66784.899999999994</v>
      </c>
      <c r="AA2165" s="46">
        <v>40915.902485406623</v>
      </c>
      <c r="AB2165" s="47">
        <f>_xlfn.XLOOKUP($F2165,Main_OG!$D$1:$D$766,Main_OG!AJ$1:AJ$766,"")</f>
        <v>36890</v>
      </c>
      <c r="AC2165" s="47">
        <f>_xlfn.XLOOKUP($F2165,Main_OG!$D$1:$D$766,Main_OG!AK$1:AK$766,"")</f>
        <v>210</v>
      </c>
      <c r="AD2165" s="47">
        <f>_xlfn.XLOOKUP($F2165,Main_OG!$D$1:$D$766,Main_OG!AL$1:AL$766,"")</f>
        <v>36533442</v>
      </c>
      <c r="AE2165" s="47">
        <f>_xlfn.XLOOKUP($F2165,Main_OG!$D$1:$D$766,Main_OG!AM$1:AM$766,"")</f>
        <v>0</v>
      </c>
      <c r="AF2165" s="48">
        <f>_xlfn.XLOOKUP($F2165,Main_OG!$D$1:$D$766,Main_OG!Z$1:Z$766,"")</f>
        <v>0</v>
      </c>
      <c r="AG2165" s="48">
        <f>_xlfn.XLOOKUP($F2165,Main_OG!$D$1:$D$766,Main_OG!AA$1:AA$766,"")</f>
        <v>2.322195177698041</v>
      </c>
      <c r="AH2165" s="48">
        <f>_xlfn.XLOOKUP($F2165,Main_OG!$D$1:$D$766,Main_OG!AB$1:AB$766,"")</f>
        <v>20.48845299552563</v>
      </c>
      <c r="AI2165" s="48">
        <f>_xlfn.XLOOKUP($F2165,Main_OG!$D$1:$D$766,Main_OG!AC$1:AC$766,"")</f>
        <v>4.9924248044436963</v>
      </c>
      <c r="AJ2165" s="48">
        <f>_xlfn.XLOOKUP($F2165,Main_OG!$D$1:$D$766,Main_OG!AD$1:AD$766,"")</f>
        <v>0.68548682032632846</v>
      </c>
    </row>
    <row r="2166" spans="2:36" x14ac:dyDescent="0.35">
      <c r="B2166" s="36" t="s">
        <v>3257</v>
      </c>
      <c r="C2166" s="45" t="s">
        <v>461</v>
      </c>
      <c r="D2166" s="45" t="s">
        <v>3257</v>
      </c>
      <c r="E2166" s="36" t="s">
        <v>3257</v>
      </c>
      <c r="F2166" s="36" t="str">
        <f t="shared" si="99"/>
        <v>2014_OR</v>
      </c>
      <c r="G2166" s="45">
        <v>2014</v>
      </c>
      <c r="H2166" s="45">
        <f>_xlfn.XLOOKUP(J2166,Main_OG!$B$1:$B$766,Main_OG!$O$1:$O$766,"")</f>
        <v>0</v>
      </c>
      <c r="I2166" s="45">
        <f>_xlfn.XLOOKUP(F2166,Main_OG!$D$1:$D$766,Main_OG!$J$1:$J$766,"")</f>
        <v>1</v>
      </c>
      <c r="J2166" s="45" t="s">
        <v>461</v>
      </c>
      <c r="K2166" s="45" t="str">
        <f t="shared" si="100"/>
        <v>PacifiCorp_OR</v>
      </c>
      <c r="L2166" s="45" t="str">
        <f t="shared" si="101"/>
        <v>PacifiCorp_OR</v>
      </c>
      <c r="M2166" s="45" t="s">
        <v>3308</v>
      </c>
      <c r="N2166" s="45">
        <v>1</v>
      </c>
      <c r="O2166" s="45">
        <v>67309</v>
      </c>
      <c r="P2166" s="45">
        <v>9432</v>
      </c>
      <c r="Q2166" s="45">
        <v>485307</v>
      </c>
      <c r="R2166" s="45">
        <v>15427</v>
      </c>
      <c r="S2166" s="45">
        <v>5109334</v>
      </c>
      <c r="T2166" s="45">
        <v>2524679</v>
      </c>
      <c r="U2166" s="45">
        <v>5309295</v>
      </c>
      <c r="V2166" s="45">
        <v>9.3783626000000009</v>
      </c>
      <c r="W2166" s="45">
        <v>9.0761125000000007</v>
      </c>
      <c r="X2166" s="45">
        <v>7.3687744000000004</v>
      </c>
      <c r="Y2166" s="45">
        <v>11.085967</v>
      </c>
      <c r="Z2166" s="46">
        <v>195808.2</v>
      </c>
      <c r="AA2166" s="46">
        <v>49378.594645193843</v>
      </c>
      <c r="AB2166" s="47">
        <f>_xlfn.XLOOKUP($F2166,Main_OG!$D$1:$D$766,Main_OG!AJ$1:AJ$766,"")</f>
        <v>3706982</v>
      </c>
      <c r="AC2166" s="47">
        <f>_xlfn.XLOOKUP($F2166,Main_OG!$D$1:$D$766,Main_OG!AK$1:AK$766,"")</f>
        <v>35234</v>
      </c>
      <c r="AD2166" s="47">
        <f>_xlfn.XLOOKUP($F2166,Main_OG!$D$1:$D$766,Main_OG!AL$1:AL$766,"")</f>
        <v>179918418</v>
      </c>
      <c r="AE2166" s="47">
        <f>_xlfn.XLOOKUP($F2166,Main_OG!$D$1:$D$766,Main_OG!AM$1:AM$766,"")</f>
        <v>0</v>
      </c>
      <c r="AF2166" s="48">
        <f>_xlfn.XLOOKUP($F2166,Main_OG!$D$1:$D$766,Main_OG!Z$1:Z$766,"")</f>
        <v>0</v>
      </c>
      <c r="AG2166" s="48">
        <f>_xlfn.XLOOKUP($F2166,Main_OG!$D$1:$D$766,Main_OG!AA$1:AA$766,"")</f>
        <v>2.322195177698041</v>
      </c>
      <c r="AH2166" s="48">
        <f>_xlfn.XLOOKUP($F2166,Main_OG!$D$1:$D$766,Main_OG!AB$1:AB$766,"")</f>
        <v>20.48845299552563</v>
      </c>
      <c r="AI2166" s="48">
        <f>_xlfn.XLOOKUP($F2166,Main_OG!$D$1:$D$766,Main_OG!AC$1:AC$766,"")</f>
        <v>4.9924248044436963</v>
      </c>
      <c r="AJ2166" s="48">
        <f>_xlfn.XLOOKUP($F2166,Main_OG!$D$1:$D$766,Main_OG!AD$1:AD$766,"")</f>
        <v>0.68548682032632846</v>
      </c>
    </row>
    <row r="2167" spans="2:36" x14ac:dyDescent="0.35">
      <c r="B2167" s="36" t="s">
        <v>3257</v>
      </c>
      <c r="C2167" s="45" t="s">
        <v>518</v>
      </c>
      <c r="D2167" s="45" t="s">
        <v>3257</v>
      </c>
      <c r="E2167" s="36" t="s">
        <v>3257</v>
      </c>
      <c r="F2167" s="36" t="str">
        <f t="shared" si="99"/>
        <v>2014_UT</v>
      </c>
      <c r="G2167" s="45">
        <v>2014</v>
      </c>
      <c r="H2167" s="45">
        <f>_xlfn.XLOOKUP(J2167,Main_OG!$B$1:$B$766,Main_OG!$O$1:$O$766,"")</f>
        <v>0</v>
      </c>
      <c r="I2167" s="45">
        <f>_xlfn.XLOOKUP(F2167,Main_OG!$D$1:$D$766,Main_OG!$J$1:$J$766,"")</f>
        <v>1</v>
      </c>
      <c r="J2167" s="45" t="s">
        <v>518</v>
      </c>
      <c r="K2167" s="45" t="str">
        <f t="shared" si="100"/>
        <v>PacifiCorp_UT</v>
      </c>
      <c r="L2167" s="45" t="str">
        <f t="shared" si="101"/>
        <v>PacifiCorp_UT</v>
      </c>
      <c r="M2167" s="45" t="s">
        <v>3309</v>
      </c>
      <c r="N2167" s="45">
        <v>1</v>
      </c>
      <c r="O2167" s="45">
        <v>81824</v>
      </c>
      <c r="P2167" s="45">
        <v>8045</v>
      </c>
      <c r="Q2167" s="45">
        <v>745363</v>
      </c>
      <c r="R2167" s="45">
        <v>60682</v>
      </c>
      <c r="S2167" s="45">
        <v>8564346</v>
      </c>
      <c r="T2167" s="45">
        <v>8875134</v>
      </c>
      <c r="U2167" s="45">
        <v>6605139</v>
      </c>
      <c r="V2167" s="45">
        <v>10.338815</v>
      </c>
      <c r="W2167" s="45">
        <v>8.5962022000000005</v>
      </c>
      <c r="X2167" s="45">
        <v>5.9655268000000001</v>
      </c>
      <c r="Y2167" s="45">
        <v>11.218627</v>
      </c>
      <c r="Z2167" s="46">
        <v>150076.29999999999</v>
      </c>
      <c r="AA2167" s="46">
        <v>51075.424893144977</v>
      </c>
      <c r="AB2167" s="47">
        <f>_xlfn.XLOOKUP($F2167,Main_OG!$D$1:$D$766,Main_OG!AJ$1:AJ$766,"")</f>
        <v>30624700</v>
      </c>
      <c r="AC2167" s="47">
        <f>_xlfn.XLOOKUP($F2167,Main_OG!$D$1:$D$766,Main_OG!AK$1:AK$766,"")</f>
        <v>85000</v>
      </c>
      <c r="AD2167" s="47">
        <f>_xlfn.XLOOKUP($F2167,Main_OG!$D$1:$D$766,Main_OG!AL$1:AL$766,"")</f>
        <v>127777290</v>
      </c>
      <c r="AE2167" s="47">
        <f>_xlfn.XLOOKUP($F2167,Main_OG!$D$1:$D$766,Main_OG!AM$1:AM$766,"")</f>
        <v>0</v>
      </c>
      <c r="AF2167" s="48">
        <f>_xlfn.XLOOKUP($F2167,Main_OG!$D$1:$D$766,Main_OG!Z$1:Z$766,"")</f>
        <v>0</v>
      </c>
      <c r="AG2167" s="48">
        <f>_xlfn.XLOOKUP($F2167,Main_OG!$D$1:$D$766,Main_OG!AA$1:AA$766,"")</f>
        <v>2.322195177698041</v>
      </c>
      <c r="AH2167" s="48">
        <f>_xlfn.XLOOKUP($F2167,Main_OG!$D$1:$D$766,Main_OG!AB$1:AB$766,"")</f>
        <v>20.61</v>
      </c>
      <c r="AI2167" s="48">
        <f>_xlfn.XLOOKUP($F2167,Main_OG!$D$1:$D$766,Main_OG!AC$1:AC$766,"")</f>
        <v>4.9924248044436963</v>
      </c>
      <c r="AJ2167" s="48">
        <f>_xlfn.XLOOKUP($F2167,Main_OG!$D$1:$D$766,Main_OG!AD$1:AD$766,"")</f>
        <v>0.68548682032632846</v>
      </c>
    </row>
    <row r="2168" spans="2:36" x14ac:dyDescent="0.35">
      <c r="B2168" s="36" t="s">
        <v>3257</v>
      </c>
      <c r="C2168" s="45" t="s">
        <v>182</v>
      </c>
      <c r="D2168" s="45" t="s">
        <v>3257</v>
      </c>
      <c r="E2168" s="36" t="s">
        <v>3257</v>
      </c>
      <c r="F2168" s="36" t="str">
        <f t="shared" si="99"/>
        <v>2014_WA</v>
      </c>
      <c r="G2168" s="45">
        <v>2014</v>
      </c>
      <c r="H2168" s="45">
        <f>_xlfn.XLOOKUP(J2168,Main_OG!$B$1:$B$766,Main_OG!$O$1:$O$766,"")</f>
        <v>0</v>
      </c>
      <c r="I2168" s="45">
        <f>_xlfn.XLOOKUP(F2168,Main_OG!$D$1:$D$766,Main_OG!$J$1:$J$766,"")</f>
        <v>1</v>
      </c>
      <c r="J2168" s="45" t="s">
        <v>182</v>
      </c>
      <c r="K2168" s="45" t="str">
        <f t="shared" si="100"/>
        <v>PacifiCorp_WA</v>
      </c>
      <c r="L2168" s="45" t="str">
        <f t="shared" si="101"/>
        <v>PacifiCorp_WA</v>
      </c>
      <c r="M2168" s="45" t="s">
        <v>3310</v>
      </c>
      <c r="N2168" s="45">
        <v>0</v>
      </c>
      <c r="O2168" s="45">
        <v>15997</v>
      </c>
      <c r="P2168" s="45">
        <v>5639</v>
      </c>
      <c r="Q2168" s="45">
        <v>106503</v>
      </c>
      <c r="R2168" s="45">
        <v>0</v>
      </c>
      <c r="S2168" s="45">
        <v>1548056</v>
      </c>
      <c r="T2168" s="45">
        <v>974848</v>
      </c>
      <c r="U2168" s="45">
        <v>1594743</v>
      </c>
      <c r="V2168" s="45">
        <v>0</v>
      </c>
      <c r="W2168" s="45">
        <v>7.8188450999999999</v>
      </c>
      <c r="X2168" s="45">
        <v>6.5518213999999997</v>
      </c>
      <c r="Y2168" s="45">
        <v>8.4183030999999993</v>
      </c>
      <c r="Z2168" s="46">
        <v>456186.5</v>
      </c>
      <c r="AA2168" s="46">
        <v>64638.256636775666</v>
      </c>
      <c r="AB2168" s="47">
        <f>_xlfn.XLOOKUP($F2168,Main_OG!$D$1:$D$766,Main_OG!AJ$1:AJ$766,"")</f>
        <v>8972964</v>
      </c>
      <c r="AC2168" s="47">
        <f>_xlfn.XLOOKUP($F2168,Main_OG!$D$1:$D$766,Main_OG!AK$1:AK$766,"")</f>
        <v>87068</v>
      </c>
      <c r="AD2168" s="47">
        <f>_xlfn.XLOOKUP($F2168,Main_OG!$D$1:$D$766,Main_OG!AL$1:AL$766,"")</f>
        <v>158540158</v>
      </c>
      <c r="AE2168" s="47">
        <f>_xlfn.XLOOKUP($F2168,Main_OG!$D$1:$D$766,Main_OG!AM$1:AM$766,"")</f>
        <v>9497321</v>
      </c>
      <c r="AF2168" s="48">
        <f>_xlfn.XLOOKUP($F2168,Main_OG!$D$1:$D$766,Main_OG!Z$1:Z$766,"")</f>
        <v>2.89</v>
      </c>
      <c r="AG2168" s="48">
        <f>_xlfn.XLOOKUP($F2168,Main_OG!$D$1:$D$766,Main_OG!AA$1:AA$766,"")</f>
        <v>2.322195177698041</v>
      </c>
      <c r="AH2168" s="48">
        <f>_xlfn.XLOOKUP($F2168,Main_OG!$D$1:$D$766,Main_OG!AB$1:AB$766,"")</f>
        <v>20.48845299552563</v>
      </c>
      <c r="AI2168" s="48">
        <f>_xlfn.XLOOKUP($F2168,Main_OG!$D$1:$D$766,Main_OG!AC$1:AC$766,"")</f>
        <v>4.92</v>
      </c>
      <c r="AJ2168" s="48">
        <f>_xlfn.XLOOKUP($F2168,Main_OG!$D$1:$D$766,Main_OG!AD$1:AD$766,"")</f>
        <v>0.8</v>
      </c>
    </row>
    <row r="2169" spans="2:36" x14ac:dyDescent="0.35">
      <c r="B2169" s="36" t="s">
        <v>3257</v>
      </c>
      <c r="C2169" s="45" t="s">
        <v>886</v>
      </c>
      <c r="D2169" s="45" t="s">
        <v>3257</v>
      </c>
      <c r="E2169" s="36" t="s">
        <v>3257</v>
      </c>
      <c r="F2169" s="36" t="str">
        <f t="shared" si="99"/>
        <v>2014_WY</v>
      </c>
      <c r="G2169" s="45">
        <v>2014</v>
      </c>
      <c r="H2169" s="45">
        <f>_xlfn.XLOOKUP(J2169,Main_OG!$B$1:$B$766,Main_OG!$O$1:$O$766,"")</f>
        <v>0</v>
      </c>
      <c r="I2169" s="45">
        <f>_xlfn.XLOOKUP(F2169,Main_OG!$D$1:$D$766,Main_OG!$J$1:$J$766,"")</f>
        <v>0</v>
      </c>
      <c r="J2169" s="45" t="s">
        <v>886</v>
      </c>
      <c r="K2169" s="45" t="str">
        <f t="shared" si="100"/>
        <v>PacifiCorp_WY</v>
      </c>
      <c r="L2169" s="45" t="str">
        <f t="shared" si="101"/>
        <v>PacifiCorp_WY</v>
      </c>
      <c r="M2169" s="45" t="s">
        <v>3311</v>
      </c>
      <c r="N2169" s="45">
        <v>0</v>
      </c>
      <c r="O2169" s="45">
        <v>23129</v>
      </c>
      <c r="P2169" s="45">
        <v>2766</v>
      </c>
      <c r="Q2169" s="45">
        <v>112972</v>
      </c>
      <c r="R2169" s="45">
        <v>0</v>
      </c>
      <c r="S2169" s="45">
        <v>1503050</v>
      </c>
      <c r="T2169" s="45">
        <v>7023810</v>
      </c>
      <c r="U2169" s="45">
        <v>1041412</v>
      </c>
      <c r="V2169" s="45">
        <v>0</v>
      </c>
      <c r="W2169" s="45">
        <v>8.8901965999999994</v>
      </c>
      <c r="X2169" s="45">
        <v>6.4059321000000002</v>
      </c>
      <c r="Y2169" s="45">
        <v>10.883464</v>
      </c>
      <c r="Z2169" s="46">
        <v>39287.199999999997</v>
      </c>
      <c r="AA2169" s="46">
        <v>67369.619606316628</v>
      </c>
      <c r="AB2169" s="47">
        <f>_xlfn.XLOOKUP($F2169,Main_OG!$D$1:$D$766,Main_OG!AJ$1:AJ$766,"")</f>
        <v>52985314</v>
      </c>
      <c r="AC2169" s="47">
        <f>_xlfn.XLOOKUP($F2169,Main_OG!$D$1:$D$766,Main_OG!AK$1:AK$766,"")</f>
        <v>153536</v>
      </c>
      <c r="AD2169" s="47">
        <f>_xlfn.XLOOKUP($F2169,Main_OG!$D$1:$D$766,Main_OG!AL$1:AL$766,"")</f>
        <v>7424414</v>
      </c>
      <c r="AE2169" s="47">
        <f>_xlfn.XLOOKUP($F2169,Main_OG!$D$1:$D$766,Main_OG!AM$1:AM$766,"")</f>
        <v>0</v>
      </c>
      <c r="AF2169" s="48">
        <f>_xlfn.XLOOKUP($F2169,Main_OG!$D$1:$D$766,Main_OG!Z$1:Z$766,"")</f>
        <v>1.61</v>
      </c>
      <c r="AG2169" s="48">
        <f>_xlfn.XLOOKUP($F2169,Main_OG!$D$1:$D$766,Main_OG!AA$1:AA$766,"")</f>
        <v>1.58</v>
      </c>
      <c r="AH2169" s="48">
        <f>_xlfn.XLOOKUP($F2169,Main_OG!$D$1:$D$766,Main_OG!AB$1:AB$766,"")</f>
        <v>22.43</v>
      </c>
      <c r="AI2169" s="48">
        <f>_xlfn.XLOOKUP($F2169,Main_OG!$D$1:$D$766,Main_OG!AC$1:AC$766,"")</f>
        <v>6.96</v>
      </c>
      <c r="AJ2169" s="48">
        <f>_xlfn.XLOOKUP($F2169,Main_OG!$D$1:$D$766,Main_OG!AD$1:AD$766,"")</f>
        <v>0.68548682032632846</v>
      </c>
    </row>
    <row r="2170" spans="2:36" x14ac:dyDescent="0.35">
      <c r="B2170" s="36" t="s">
        <v>3257</v>
      </c>
      <c r="C2170" s="45" t="s">
        <v>59</v>
      </c>
      <c r="D2170" s="45" t="s">
        <v>3257</v>
      </c>
      <c r="E2170" s="36" t="s">
        <v>3257</v>
      </c>
      <c r="F2170" s="36" t="str">
        <f t="shared" si="99"/>
        <v>2015_CA</v>
      </c>
      <c r="G2170" s="45">
        <v>2015</v>
      </c>
      <c r="H2170" s="45">
        <f>_xlfn.XLOOKUP(J2170,Main_OG!$B$1:$B$766,Main_OG!$O$1:$O$766,"")</f>
        <v>1</v>
      </c>
      <c r="I2170" s="45">
        <f>_xlfn.XLOOKUP(F2170,Main_OG!$D$1:$D$766,Main_OG!$J$1:$J$766,"")</f>
        <v>1</v>
      </c>
      <c r="J2170" s="45" t="s">
        <v>59</v>
      </c>
      <c r="K2170" s="45" t="str">
        <f t="shared" si="100"/>
        <v>PacifiCorp_CA</v>
      </c>
      <c r="L2170" s="45" t="str">
        <f t="shared" si="101"/>
        <v>PacifiCorp_CA</v>
      </c>
      <c r="M2170" s="45" t="s">
        <v>3312</v>
      </c>
      <c r="N2170" s="45">
        <v>0</v>
      </c>
      <c r="O2170" s="45">
        <v>7360</v>
      </c>
      <c r="P2170" s="45">
        <v>1956</v>
      </c>
      <c r="Q2170" s="45">
        <v>35492</v>
      </c>
      <c r="R2170" s="45">
        <v>0</v>
      </c>
      <c r="S2170" s="45">
        <v>237539</v>
      </c>
      <c r="T2170" s="45">
        <v>150418</v>
      </c>
      <c r="U2170" s="45">
        <v>350845</v>
      </c>
      <c r="V2170" s="45">
        <v>0</v>
      </c>
      <c r="W2170" s="45">
        <v>15.203481999999999</v>
      </c>
      <c r="X2170" s="45">
        <v>14.002712000000001</v>
      </c>
      <c r="Y2170" s="45">
        <v>13.488891000000001</v>
      </c>
      <c r="Z2170" s="46">
        <v>2545979.5</v>
      </c>
      <c r="AA2170" s="46">
        <v>65442.117240728374</v>
      </c>
      <c r="AB2170" s="47">
        <f>_xlfn.XLOOKUP($F2170,Main_OG!$D$1:$D$766,Main_OG!AJ$1:AJ$766,"")</f>
        <v>134800</v>
      </c>
      <c r="AC2170" s="47">
        <f>_xlfn.XLOOKUP($F2170,Main_OG!$D$1:$D$766,Main_OG!AK$1:AK$766,"")</f>
        <v>328846</v>
      </c>
      <c r="AD2170" s="47">
        <f>_xlfn.XLOOKUP($F2170,Main_OG!$D$1:$D$766,Main_OG!AL$1:AL$766,"")</f>
        <v>1700854110</v>
      </c>
      <c r="AE2170" s="47">
        <f>_xlfn.XLOOKUP($F2170,Main_OG!$D$1:$D$766,Main_OG!AM$1:AM$766,"")</f>
        <v>18505385</v>
      </c>
      <c r="AF2170" s="48">
        <f>_xlfn.XLOOKUP($F2170,Main_OG!$D$1:$D$766,Main_OG!Z$1:Z$766,"")</f>
        <v>0</v>
      </c>
      <c r="AG2170" s="48">
        <f>_xlfn.XLOOKUP($F2170,Main_OG!$D$1:$D$766,Main_OG!AA$1:AA$766,"")</f>
        <v>2.25948627072199</v>
      </c>
      <c r="AH2170" s="48">
        <f>_xlfn.XLOOKUP($F2170,Main_OG!$D$1:$D$766,Main_OG!AB$1:AB$766,"")</f>
        <v>12.08771849023859</v>
      </c>
      <c r="AI2170" s="48">
        <f>_xlfn.XLOOKUP($F2170,Main_OG!$D$1:$D$766,Main_OG!AC$1:AC$766,"")</f>
        <v>3.3843619636206599</v>
      </c>
      <c r="AJ2170" s="48">
        <f>_xlfn.XLOOKUP($F2170,Main_OG!$D$1:$D$766,Main_OG!AD$1:AD$766,"")</f>
        <v>0.66963877086385626</v>
      </c>
    </row>
    <row r="2171" spans="2:36" x14ac:dyDescent="0.35">
      <c r="B2171" s="36" t="s">
        <v>3257</v>
      </c>
      <c r="C2171" s="45" t="s">
        <v>717</v>
      </c>
      <c r="D2171" s="45" t="s">
        <v>3257</v>
      </c>
      <c r="E2171" s="36" t="s">
        <v>3257</v>
      </c>
      <c r="F2171" s="36" t="str">
        <f t="shared" si="99"/>
        <v>2015_ID</v>
      </c>
      <c r="G2171" s="45">
        <v>2015</v>
      </c>
      <c r="H2171" s="45">
        <f>_xlfn.XLOOKUP(J2171,Main_OG!$B$1:$B$766,Main_OG!$O$1:$O$766,"")</f>
        <v>0</v>
      </c>
      <c r="I2171" s="45">
        <f>_xlfn.XLOOKUP(F2171,Main_OG!$D$1:$D$766,Main_OG!$J$1:$J$766,"")</f>
        <v>1</v>
      </c>
      <c r="J2171" s="45" t="s">
        <v>717</v>
      </c>
      <c r="K2171" s="45" t="str">
        <f t="shared" si="100"/>
        <v>PacifiCorp_ID</v>
      </c>
      <c r="L2171" s="45" t="str">
        <f t="shared" si="101"/>
        <v>PacifiCorp_ID</v>
      </c>
      <c r="M2171" s="45" t="s">
        <v>3313</v>
      </c>
      <c r="N2171" s="45">
        <v>0</v>
      </c>
      <c r="O2171" s="45">
        <v>8541</v>
      </c>
      <c r="P2171" s="45">
        <v>5544</v>
      </c>
      <c r="Q2171" s="45">
        <v>60959</v>
      </c>
      <c r="R2171" s="45">
        <v>0</v>
      </c>
      <c r="S2171" s="45">
        <v>460517</v>
      </c>
      <c r="T2171" s="45">
        <v>2325938</v>
      </c>
      <c r="U2171" s="45">
        <v>656943</v>
      </c>
      <c r="V2171" s="45">
        <v>0</v>
      </c>
      <c r="W2171" s="45">
        <v>8.9686374000000004</v>
      </c>
      <c r="X2171" s="45">
        <v>7.2931781000000004</v>
      </c>
      <c r="Y2171" s="45">
        <v>10.720291</v>
      </c>
      <c r="Z2171" s="46">
        <v>67790.5</v>
      </c>
      <c r="AA2171" s="46">
        <v>41023.119585838387</v>
      </c>
      <c r="AB2171" s="47">
        <f>_xlfn.XLOOKUP($F2171,Main_OG!$D$1:$D$766,Main_OG!AJ$1:AJ$766,"")</f>
        <v>32794</v>
      </c>
      <c r="AC2171" s="47">
        <f>_xlfn.XLOOKUP($F2171,Main_OG!$D$1:$D$766,Main_OG!AK$1:AK$766,"")</f>
        <v>66</v>
      </c>
      <c r="AD2171" s="47">
        <f>_xlfn.XLOOKUP($F2171,Main_OG!$D$1:$D$766,Main_OG!AL$1:AL$766,"")</f>
        <v>56026310</v>
      </c>
      <c r="AE2171" s="47">
        <f>_xlfn.XLOOKUP($F2171,Main_OG!$D$1:$D$766,Main_OG!AM$1:AM$766,"")</f>
        <v>0</v>
      </c>
      <c r="AF2171" s="48">
        <f>_xlfn.XLOOKUP($F2171,Main_OG!$D$1:$D$766,Main_OG!Z$1:Z$766,"")</f>
        <v>2.81</v>
      </c>
      <c r="AG2171" s="48">
        <f>_xlfn.XLOOKUP($F2171,Main_OG!$D$1:$D$766,Main_OG!AA$1:AA$766,"")</f>
        <v>2.25948627072199</v>
      </c>
      <c r="AH2171" s="48">
        <f>_xlfn.XLOOKUP($F2171,Main_OG!$D$1:$D$766,Main_OG!AB$1:AB$766,"")</f>
        <v>12.08771849023859</v>
      </c>
      <c r="AI2171" s="48">
        <f>_xlfn.XLOOKUP($F2171,Main_OG!$D$1:$D$766,Main_OG!AC$1:AC$766,"")</f>
        <v>3.3843619636206599</v>
      </c>
      <c r="AJ2171" s="48">
        <f>_xlfn.XLOOKUP($F2171,Main_OG!$D$1:$D$766,Main_OG!AD$1:AD$766,"")</f>
        <v>0.66963877086385626</v>
      </c>
    </row>
    <row r="2172" spans="2:36" x14ac:dyDescent="0.35">
      <c r="B2172" s="36" t="s">
        <v>3257</v>
      </c>
      <c r="C2172" s="45" t="s">
        <v>461</v>
      </c>
      <c r="D2172" s="45" t="s">
        <v>3257</v>
      </c>
      <c r="E2172" s="36" t="s">
        <v>3257</v>
      </c>
      <c r="F2172" s="36" t="str">
        <f t="shared" si="99"/>
        <v>2015_OR</v>
      </c>
      <c r="G2172" s="45">
        <v>2015</v>
      </c>
      <c r="H2172" s="45">
        <f>_xlfn.XLOOKUP(J2172,Main_OG!$B$1:$B$766,Main_OG!$O$1:$O$766,"")</f>
        <v>0</v>
      </c>
      <c r="I2172" s="45">
        <f>_xlfn.XLOOKUP(F2172,Main_OG!$D$1:$D$766,Main_OG!$J$1:$J$766,"")</f>
        <v>1</v>
      </c>
      <c r="J2172" s="45" t="s">
        <v>461</v>
      </c>
      <c r="K2172" s="45" t="str">
        <f t="shared" si="100"/>
        <v>PacifiCorp_OR</v>
      </c>
      <c r="L2172" s="45" t="str">
        <f t="shared" si="101"/>
        <v>PacifiCorp_OR</v>
      </c>
      <c r="M2172" s="45" t="s">
        <v>3314</v>
      </c>
      <c r="N2172" s="45">
        <v>1</v>
      </c>
      <c r="O2172" s="45">
        <v>65756</v>
      </c>
      <c r="P2172" s="45">
        <v>9342</v>
      </c>
      <c r="Q2172" s="45">
        <v>492505</v>
      </c>
      <c r="R2172" s="45">
        <v>15138</v>
      </c>
      <c r="S2172" s="45">
        <v>5070399</v>
      </c>
      <c r="T2172" s="45">
        <v>2476332</v>
      </c>
      <c r="U2172" s="45">
        <v>5300594</v>
      </c>
      <c r="V2172" s="45">
        <v>9.6366759000000002</v>
      </c>
      <c r="W2172" s="45">
        <v>9.1039384000000005</v>
      </c>
      <c r="X2172" s="45">
        <v>7.4457100000000001</v>
      </c>
      <c r="Y2172" s="45">
        <v>11.152554</v>
      </c>
      <c r="Z2172" s="46">
        <v>205581.8</v>
      </c>
      <c r="AA2172" s="46">
        <v>51158.305674047951</v>
      </c>
      <c r="AB2172" s="47">
        <f>_xlfn.XLOOKUP($F2172,Main_OG!$D$1:$D$766,Main_OG!AJ$1:AJ$766,"")</f>
        <v>2801314</v>
      </c>
      <c r="AC2172" s="47">
        <f>_xlfn.XLOOKUP($F2172,Main_OG!$D$1:$D$766,Main_OG!AK$1:AK$766,"")</f>
        <v>21272</v>
      </c>
      <c r="AD2172" s="47">
        <f>_xlfn.XLOOKUP($F2172,Main_OG!$D$1:$D$766,Main_OG!AL$1:AL$766,"")</f>
        <v>225824196</v>
      </c>
      <c r="AE2172" s="47">
        <f>_xlfn.XLOOKUP($F2172,Main_OG!$D$1:$D$766,Main_OG!AM$1:AM$766,"")</f>
        <v>0</v>
      </c>
      <c r="AF2172" s="48">
        <f>_xlfn.XLOOKUP($F2172,Main_OG!$D$1:$D$766,Main_OG!Z$1:Z$766,"")</f>
        <v>0</v>
      </c>
      <c r="AG2172" s="48">
        <f>_xlfn.XLOOKUP($F2172,Main_OG!$D$1:$D$766,Main_OG!AA$1:AA$766,"")</f>
        <v>2.25948627072199</v>
      </c>
      <c r="AH2172" s="48">
        <f>_xlfn.XLOOKUP($F2172,Main_OG!$D$1:$D$766,Main_OG!AB$1:AB$766,"")</f>
        <v>12.08771849023859</v>
      </c>
      <c r="AI2172" s="48">
        <f>_xlfn.XLOOKUP($F2172,Main_OG!$D$1:$D$766,Main_OG!AC$1:AC$766,"")</f>
        <v>2.75</v>
      </c>
      <c r="AJ2172" s="48">
        <f>_xlfn.XLOOKUP($F2172,Main_OG!$D$1:$D$766,Main_OG!AD$1:AD$766,"")</f>
        <v>0.66963877086385626</v>
      </c>
    </row>
    <row r="2173" spans="2:36" x14ac:dyDescent="0.35">
      <c r="B2173" s="36" t="s">
        <v>3257</v>
      </c>
      <c r="C2173" s="45" t="s">
        <v>518</v>
      </c>
      <c r="D2173" s="45" t="s">
        <v>3257</v>
      </c>
      <c r="E2173" s="36" t="s">
        <v>3257</v>
      </c>
      <c r="F2173" s="36" t="str">
        <f t="shared" si="99"/>
        <v>2015_UT</v>
      </c>
      <c r="G2173" s="45">
        <v>2015</v>
      </c>
      <c r="H2173" s="45">
        <f>_xlfn.XLOOKUP(J2173,Main_OG!$B$1:$B$766,Main_OG!$O$1:$O$766,"")</f>
        <v>0</v>
      </c>
      <c r="I2173" s="45">
        <f>_xlfn.XLOOKUP(F2173,Main_OG!$D$1:$D$766,Main_OG!$J$1:$J$766,"")</f>
        <v>1</v>
      </c>
      <c r="J2173" s="45" t="s">
        <v>518</v>
      </c>
      <c r="K2173" s="45" t="str">
        <f t="shared" si="100"/>
        <v>PacifiCorp_UT</v>
      </c>
      <c r="L2173" s="45" t="str">
        <f t="shared" si="101"/>
        <v>PacifiCorp_UT</v>
      </c>
      <c r="M2173" s="45" t="s">
        <v>3315</v>
      </c>
      <c r="N2173" s="45">
        <v>1</v>
      </c>
      <c r="O2173" s="45">
        <v>84592</v>
      </c>
      <c r="P2173" s="45">
        <v>8075</v>
      </c>
      <c r="Q2173" s="45">
        <v>764088</v>
      </c>
      <c r="R2173" s="45">
        <v>55620</v>
      </c>
      <c r="S2173" s="45">
        <v>8819513</v>
      </c>
      <c r="T2173" s="45">
        <v>8567367</v>
      </c>
      <c r="U2173" s="45">
        <v>6715838</v>
      </c>
      <c r="V2173" s="45">
        <v>10.048004000000001</v>
      </c>
      <c r="W2173" s="45">
        <v>8.6582729</v>
      </c>
      <c r="X2173" s="45">
        <v>6.1262508999999996</v>
      </c>
      <c r="Y2173" s="45">
        <v>11.487304999999999</v>
      </c>
      <c r="Z2173" s="46">
        <v>155431.5</v>
      </c>
      <c r="AA2173" s="46">
        <v>52094.833601798615</v>
      </c>
      <c r="AB2173" s="47">
        <f>_xlfn.XLOOKUP($F2173,Main_OG!$D$1:$D$766,Main_OG!AJ$1:AJ$766,"")</f>
        <v>29628842</v>
      </c>
      <c r="AC2173" s="47">
        <f>_xlfn.XLOOKUP($F2173,Main_OG!$D$1:$D$766,Main_OG!AK$1:AK$766,"")</f>
        <v>68730</v>
      </c>
      <c r="AD2173" s="47">
        <f>_xlfn.XLOOKUP($F2173,Main_OG!$D$1:$D$766,Main_OG!AL$1:AL$766,"")</f>
        <v>122752828</v>
      </c>
      <c r="AE2173" s="47">
        <f>_xlfn.XLOOKUP($F2173,Main_OG!$D$1:$D$766,Main_OG!AM$1:AM$766,"")</f>
        <v>0</v>
      </c>
      <c r="AF2173" s="48">
        <f>_xlfn.XLOOKUP($F2173,Main_OG!$D$1:$D$766,Main_OG!Z$1:Z$766,"")</f>
        <v>2.1</v>
      </c>
      <c r="AG2173" s="48">
        <f>_xlfn.XLOOKUP($F2173,Main_OG!$D$1:$D$766,Main_OG!AA$1:AA$766,"")</f>
        <v>2.25948627072199</v>
      </c>
      <c r="AH2173" s="48">
        <f>_xlfn.XLOOKUP($F2173,Main_OG!$D$1:$D$766,Main_OG!AB$1:AB$766,"")</f>
        <v>12.08771849023859</v>
      </c>
      <c r="AI2173" s="48">
        <f>_xlfn.XLOOKUP($F2173,Main_OG!$D$1:$D$766,Main_OG!AC$1:AC$766,"")</f>
        <v>2.92</v>
      </c>
      <c r="AJ2173" s="48">
        <f>_xlfn.XLOOKUP($F2173,Main_OG!$D$1:$D$766,Main_OG!AD$1:AD$766,"")</f>
        <v>0.66963877086385626</v>
      </c>
    </row>
    <row r="2174" spans="2:36" x14ac:dyDescent="0.35">
      <c r="B2174" s="36" t="s">
        <v>3257</v>
      </c>
      <c r="C2174" s="45" t="s">
        <v>182</v>
      </c>
      <c r="D2174" s="45" t="s">
        <v>3257</v>
      </c>
      <c r="E2174" s="36" t="s">
        <v>3257</v>
      </c>
      <c r="F2174" s="36" t="str">
        <f t="shared" si="99"/>
        <v>2015_WA</v>
      </c>
      <c r="G2174" s="45">
        <v>2015</v>
      </c>
      <c r="H2174" s="45">
        <f>_xlfn.XLOOKUP(J2174,Main_OG!$B$1:$B$766,Main_OG!$O$1:$O$766,"")</f>
        <v>0</v>
      </c>
      <c r="I2174" s="45">
        <f>_xlfn.XLOOKUP(F2174,Main_OG!$D$1:$D$766,Main_OG!$J$1:$J$766,"")</f>
        <v>1</v>
      </c>
      <c r="J2174" s="45" t="s">
        <v>182</v>
      </c>
      <c r="K2174" s="45" t="str">
        <f t="shared" si="100"/>
        <v>PacifiCorp_WA</v>
      </c>
      <c r="L2174" s="45" t="str">
        <f t="shared" si="101"/>
        <v>PacifiCorp_WA</v>
      </c>
      <c r="M2174" s="45" t="s">
        <v>3316</v>
      </c>
      <c r="N2174" s="45">
        <v>0</v>
      </c>
      <c r="O2174" s="45">
        <v>15834</v>
      </c>
      <c r="P2174" s="45">
        <v>5593</v>
      </c>
      <c r="Q2174" s="45">
        <v>107556</v>
      </c>
      <c r="R2174" s="45">
        <v>0</v>
      </c>
      <c r="S2174" s="45">
        <v>1572393</v>
      </c>
      <c r="T2174" s="45">
        <v>993131</v>
      </c>
      <c r="U2174" s="45">
        <v>1542746</v>
      </c>
      <c r="V2174" s="45">
        <v>0</v>
      </c>
      <c r="W2174" s="45">
        <v>8.2289097000000009</v>
      </c>
      <c r="X2174" s="45">
        <v>7.0011308000000003</v>
      </c>
      <c r="Y2174" s="45">
        <v>8.8590280000000003</v>
      </c>
      <c r="Z2174" s="46">
        <v>476715.4</v>
      </c>
      <c r="AA2174" s="46">
        <v>66512.670693945984</v>
      </c>
      <c r="AB2174" s="47">
        <f>_xlfn.XLOOKUP($F2174,Main_OG!$D$1:$D$766,Main_OG!AJ$1:AJ$766,"")</f>
        <v>6828000</v>
      </c>
      <c r="AC2174" s="47">
        <f>_xlfn.XLOOKUP($F2174,Main_OG!$D$1:$D$766,Main_OG!AK$1:AK$766,"")</f>
        <v>75146</v>
      </c>
      <c r="AD2174" s="47">
        <f>_xlfn.XLOOKUP($F2174,Main_OG!$D$1:$D$766,Main_OG!AL$1:AL$766,"")</f>
        <v>190122390</v>
      </c>
      <c r="AE2174" s="47">
        <f>_xlfn.XLOOKUP($F2174,Main_OG!$D$1:$D$766,Main_OG!AM$1:AM$766,"")</f>
        <v>8160912</v>
      </c>
      <c r="AF2174" s="48">
        <f>_xlfn.XLOOKUP($F2174,Main_OG!$D$1:$D$766,Main_OG!Z$1:Z$766,"")</f>
        <v>0</v>
      </c>
      <c r="AG2174" s="48">
        <f>_xlfn.XLOOKUP($F2174,Main_OG!$D$1:$D$766,Main_OG!AA$1:AA$766,"")</f>
        <v>2.25948627072199</v>
      </c>
      <c r="AH2174" s="48">
        <f>_xlfn.XLOOKUP($F2174,Main_OG!$D$1:$D$766,Main_OG!AB$1:AB$766,"")</f>
        <v>12.08771849023859</v>
      </c>
      <c r="AI2174" s="48">
        <f>_xlfn.XLOOKUP($F2174,Main_OG!$D$1:$D$766,Main_OG!AC$1:AC$766,"")</f>
        <v>3.3843619636206599</v>
      </c>
      <c r="AJ2174" s="48">
        <f>_xlfn.XLOOKUP($F2174,Main_OG!$D$1:$D$766,Main_OG!AD$1:AD$766,"")</f>
        <v>0.66963877086385626</v>
      </c>
    </row>
    <row r="2175" spans="2:36" x14ac:dyDescent="0.35">
      <c r="B2175" s="36" t="s">
        <v>3257</v>
      </c>
      <c r="C2175" s="45" t="s">
        <v>886</v>
      </c>
      <c r="D2175" s="45" t="s">
        <v>3257</v>
      </c>
      <c r="E2175" s="36" t="s">
        <v>3257</v>
      </c>
      <c r="F2175" s="36" t="str">
        <f t="shared" si="99"/>
        <v>2015_WY</v>
      </c>
      <c r="G2175" s="45">
        <v>2015</v>
      </c>
      <c r="H2175" s="45">
        <f>_xlfn.XLOOKUP(J2175,Main_OG!$B$1:$B$766,Main_OG!$O$1:$O$766,"")</f>
        <v>0</v>
      </c>
      <c r="I2175" s="45">
        <f>_xlfn.XLOOKUP(F2175,Main_OG!$D$1:$D$766,Main_OG!$J$1:$J$766,"")</f>
        <v>0</v>
      </c>
      <c r="J2175" s="45" t="s">
        <v>886</v>
      </c>
      <c r="K2175" s="45" t="str">
        <f t="shared" si="100"/>
        <v>PacifiCorp_WY</v>
      </c>
      <c r="L2175" s="45" t="str">
        <f t="shared" si="101"/>
        <v>PacifiCorp_WY</v>
      </c>
      <c r="M2175" s="45" t="s">
        <v>3317</v>
      </c>
      <c r="N2175" s="45">
        <v>0</v>
      </c>
      <c r="O2175" s="45">
        <v>23106</v>
      </c>
      <c r="P2175" s="45">
        <v>2795</v>
      </c>
      <c r="Q2175" s="45">
        <v>113881</v>
      </c>
      <c r="R2175" s="45">
        <v>0</v>
      </c>
      <c r="S2175" s="45">
        <v>1441926</v>
      </c>
      <c r="T2175" s="45">
        <v>6889471</v>
      </c>
      <c r="U2175" s="45">
        <v>998544</v>
      </c>
      <c r="V2175" s="45">
        <v>0</v>
      </c>
      <c r="W2175" s="45">
        <v>8.9780890000000007</v>
      </c>
      <c r="X2175" s="45">
        <v>6.5603353000000002</v>
      </c>
      <c r="Y2175" s="45">
        <v>11.248127</v>
      </c>
      <c r="Z2175" s="46">
        <v>40063.9</v>
      </c>
      <c r="AA2175" s="46">
        <v>68323.075637503425</v>
      </c>
      <c r="AB2175" s="47">
        <f>_xlfn.XLOOKUP($F2175,Main_OG!$D$1:$D$766,Main_OG!AJ$1:AJ$766,"")</f>
        <v>52971916</v>
      </c>
      <c r="AC2175" s="47">
        <f>_xlfn.XLOOKUP($F2175,Main_OG!$D$1:$D$766,Main_OG!AK$1:AK$766,"")</f>
        <v>170050</v>
      </c>
      <c r="AD2175" s="47">
        <f>_xlfn.XLOOKUP($F2175,Main_OG!$D$1:$D$766,Main_OG!AL$1:AL$766,"")</f>
        <v>9717472</v>
      </c>
      <c r="AE2175" s="47">
        <f>_xlfn.XLOOKUP($F2175,Main_OG!$D$1:$D$766,Main_OG!AM$1:AM$766,"")</f>
        <v>0</v>
      </c>
      <c r="AF2175" s="48">
        <f>_xlfn.XLOOKUP($F2175,Main_OG!$D$1:$D$766,Main_OG!Z$1:Z$766,"")</f>
        <v>1.65</v>
      </c>
      <c r="AG2175" s="48">
        <f>_xlfn.XLOOKUP($F2175,Main_OG!$D$1:$D$766,Main_OG!AA$1:AA$766,"")</f>
        <v>2.25948627072199</v>
      </c>
      <c r="AH2175" s="48">
        <f>_xlfn.XLOOKUP($F2175,Main_OG!$D$1:$D$766,Main_OG!AB$1:AB$766,"")</f>
        <v>12.08771849023859</v>
      </c>
      <c r="AI2175" s="48">
        <f>_xlfn.XLOOKUP($F2175,Main_OG!$D$1:$D$766,Main_OG!AC$1:AC$766,"")</f>
        <v>3.3843619636206599</v>
      </c>
      <c r="AJ2175" s="48">
        <f>_xlfn.XLOOKUP($F2175,Main_OG!$D$1:$D$766,Main_OG!AD$1:AD$766,"")</f>
        <v>0.66963877086385626</v>
      </c>
    </row>
    <row r="2176" spans="2:36" x14ac:dyDescent="0.35">
      <c r="B2176" s="36" t="s">
        <v>3257</v>
      </c>
      <c r="C2176" s="45" t="s">
        <v>59</v>
      </c>
      <c r="D2176" s="45" t="s">
        <v>3257</v>
      </c>
      <c r="E2176" s="36" t="s">
        <v>3257</v>
      </c>
      <c r="F2176" s="36" t="str">
        <f t="shared" si="99"/>
        <v>2016_CA</v>
      </c>
      <c r="G2176" s="45">
        <v>2016</v>
      </c>
      <c r="H2176" s="45">
        <f>_xlfn.XLOOKUP(J2176,Main_OG!$B$1:$B$766,Main_OG!$O$1:$O$766,"")</f>
        <v>1</v>
      </c>
      <c r="I2176" s="45">
        <f>_xlfn.XLOOKUP(F2176,Main_OG!$D$1:$D$766,Main_OG!$J$1:$J$766,"")</f>
        <v>1</v>
      </c>
      <c r="J2176" s="45" t="s">
        <v>59</v>
      </c>
      <c r="K2176" s="45" t="str">
        <f t="shared" si="100"/>
        <v>PacifiCorp_CA</v>
      </c>
      <c r="L2176" s="45" t="str">
        <f t="shared" si="101"/>
        <v>PacifiCorp_CA</v>
      </c>
      <c r="M2176" s="45" t="s">
        <v>3318</v>
      </c>
      <c r="N2176" s="45">
        <v>0</v>
      </c>
      <c r="O2176" s="45">
        <v>7404</v>
      </c>
      <c r="P2176" s="45">
        <v>1950</v>
      </c>
      <c r="Q2176" s="45">
        <v>35621</v>
      </c>
      <c r="R2176" s="45">
        <v>0</v>
      </c>
      <c r="S2176" s="45">
        <v>239862</v>
      </c>
      <c r="T2176" s="45">
        <v>145365</v>
      </c>
      <c r="U2176" s="45">
        <v>362473</v>
      </c>
      <c r="V2176" s="45">
        <v>0</v>
      </c>
      <c r="W2176" s="45">
        <v>15.204368000000001</v>
      </c>
      <c r="X2176" s="45">
        <v>13.871565</v>
      </c>
      <c r="Y2176" s="45">
        <v>13.447981</v>
      </c>
      <c r="Z2176" s="46">
        <v>2623711.7000000002</v>
      </c>
      <c r="AA2176" s="46">
        <v>67018.29509303208</v>
      </c>
      <c r="AB2176" s="47">
        <f>_xlfn.XLOOKUP($F2176,Main_OG!$D$1:$D$766,Main_OG!AJ$1:AJ$766,"")</f>
        <v>125416</v>
      </c>
      <c r="AC2176" s="47">
        <f>_xlfn.XLOOKUP($F2176,Main_OG!$D$1:$D$766,Main_OG!AK$1:AK$766,"")</f>
        <v>455785</v>
      </c>
      <c r="AD2176" s="47">
        <f>_xlfn.XLOOKUP($F2176,Main_OG!$D$1:$D$766,Main_OG!AL$1:AL$766,"")</f>
        <v>1403209832</v>
      </c>
      <c r="AE2176" s="47">
        <f>_xlfn.XLOOKUP($F2176,Main_OG!$D$1:$D$766,Main_OG!AM$1:AM$766,"")</f>
        <v>18907578</v>
      </c>
      <c r="AF2176" s="48">
        <f>_xlfn.XLOOKUP($F2176,Main_OG!$D$1:$D$766,Main_OG!Z$1:Z$766,"")</f>
        <v>2.88</v>
      </c>
      <c r="AG2176" s="48">
        <f>_xlfn.XLOOKUP($F2176,Main_OG!$D$1:$D$766,Main_OG!AA$1:AA$766,"")</f>
        <v>2.2143440282408582</v>
      </c>
      <c r="AH2176" s="48">
        <f>_xlfn.XLOOKUP($F2176,Main_OG!$D$1:$D$766,Main_OG!AB$1:AB$766,"")</f>
        <v>11.309272049594229</v>
      </c>
      <c r="AI2176" s="48">
        <f>_xlfn.XLOOKUP($F2176,Main_OG!$D$1:$D$766,Main_OG!AC$1:AC$766,"")</f>
        <v>3.2924726584307722</v>
      </c>
      <c r="AJ2176" s="48">
        <f>_xlfn.XLOOKUP($F2176,Main_OG!$D$1:$D$766,Main_OG!AD$1:AD$766,"")</f>
        <v>0.65636700530415037</v>
      </c>
    </row>
    <row r="2177" spans="2:36" x14ac:dyDescent="0.35">
      <c r="B2177" s="36" t="s">
        <v>3257</v>
      </c>
      <c r="C2177" s="45" t="s">
        <v>717</v>
      </c>
      <c r="D2177" s="45" t="s">
        <v>3257</v>
      </c>
      <c r="E2177" s="36" t="s">
        <v>3257</v>
      </c>
      <c r="F2177" s="36" t="str">
        <f t="shared" si="99"/>
        <v>2016_ID</v>
      </c>
      <c r="G2177" s="45">
        <v>2016</v>
      </c>
      <c r="H2177" s="45">
        <f>_xlfn.XLOOKUP(J2177,Main_OG!$B$1:$B$766,Main_OG!$O$1:$O$766,"")</f>
        <v>0</v>
      </c>
      <c r="I2177" s="45">
        <f>_xlfn.XLOOKUP(F2177,Main_OG!$D$1:$D$766,Main_OG!$J$1:$J$766,"")</f>
        <v>1</v>
      </c>
      <c r="J2177" s="45" t="s">
        <v>717</v>
      </c>
      <c r="K2177" s="45" t="str">
        <f t="shared" si="100"/>
        <v>PacifiCorp_ID</v>
      </c>
      <c r="L2177" s="45" t="str">
        <f t="shared" si="101"/>
        <v>PacifiCorp_ID</v>
      </c>
      <c r="M2177" s="45" t="s">
        <v>3319</v>
      </c>
      <c r="N2177" s="45">
        <v>0</v>
      </c>
      <c r="O2177" s="45">
        <v>8723</v>
      </c>
      <c r="P2177" s="45">
        <v>5583</v>
      </c>
      <c r="Q2177" s="45">
        <v>61962</v>
      </c>
      <c r="R2177" s="45">
        <v>0</v>
      </c>
      <c r="S2177" s="45">
        <v>494043</v>
      </c>
      <c r="T2177" s="45">
        <v>2303788</v>
      </c>
      <c r="U2177" s="45">
        <v>712647</v>
      </c>
      <c r="V2177" s="45">
        <v>0</v>
      </c>
      <c r="W2177" s="45">
        <v>9.2003935000000006</v>
      </c>
      <c r="X2177" s="45">
        <v>7.3642627000000003</v>
      </c>
      <c r="Y2177" s="45">
        <v>10.687353</v>
      </c>
      <c r="Z2177" s="46">
        <v>70442.5</v>
      </c>
      <c r="AA2177" s="46">
        <v>41829.568964083905</v>
      </c>
      <c r="AB2177" s="47">
        <f>_xlfn.XLOOKUP($F2177,Main_OG!$D$1:$D$766,Main_OG!AJ$1:AJ$766,"")</f>
        <v>12842</v>
      </c>
      <c r="AC2177" s="47">
        <f>_xlfn.XLOOKUP($F2177,Main_OG!$D$1:$D$766,Main_OG!AK$1:AK$766,"")</f>
        <v>322</v>
      </c>
      <c r="AD2177" s="47">
        <f>_xlfn.XLOOKUP($F2177,Main_OG!$D$1:$D$766,Main_OG!AL$1:AL$766,"")</f>
        <v>48195822</v>
      </c>
      <c r="AE2177" s="47">
        <f>_xlfn.XLOOKUP($F2177,Main_OG!$D$1:$D$766,Main_OG!AM$1:AM$766,"")</f>
        <v>0</v>
      </c>
      <c r="AF2177" s="48">
        <f>_xlfn.XLOOKUP($F2177,Main_OG!$D$1:$D$766,Main_OG!Z$1:Z$766,"")</f>
        <v>0</v>
      </c>
      <c r="AG2177" s="48">
        <f>_xlfn.XLOOKUP($F2177,Main_OG!$D$1:$D$766,Main_OG!AA$1:AA$766,"")</f>
        <v>2.2143440282408582</v>
      </c>
      <c r="AH2177" s="48">
        <f>_xlfn.XLOOKUP($F2177,Main_OG!$D$1:$D$766,Main_OG!AB$1:AB$766,"")</f>
        <v>11.309272049594229</v>
      </c>
      <c r="AI2177" s="48">
        <f>_xlfn.XLOOKUP($F2177,Main_OG!$D$1:$D$766,Main_OG!AC$1:AC$766,"")</f>
        <v>3.2924726584307722</v>
      </c>
      <c r="AJ2177" s="48">
        <f>_xlfn.XLOOKUP($F2177,Main_OG!$D$1:$D$766,Main_OG!AD$1:AD$766,"")</f>
        <v>0.65636700530415037</v>
      </c>
    </row>
    <row r="2178" spans="2:36" x14ac:dyDescent="0.35">
      <c r="B2178" s="36" t="s">
        <v>3257</v>
      </c>
      <c r="C2178" s="45" t="s">
        <v>461</v>
      </c>
      <c r="D2178" s="45" t="s">
        <v>3257</v>
      </c>
      <c r="E2178" s="36" t="s">
        <v>3257</v>
      </c>
      <c r="F2178" s="36" t="str">
        <f t="shared" si="99"/>
        <v>2016_OR</v>
      </c>
      <c r="G2178" s="45">
        <v>2016</v>
      </c>
      <c r="H2178" s="45">
        <f>_xlfn.XLOOKUP(J2178,Main_OG!$B$1:$B$766,Main_OG!$O$1:$O$766,"")</f>
        <v>0</v>
      </c>
      <c r="I2178" s="45">
        <f>_xlfn.XLOOKUP(F2178,Main_OG!$D$1:$D$766,Main_OG!$J$1:$J$766,"")</f>
        <v>1</v>
      </c>
      <c r="J2178" s="45" t="s">
        <v>461</v>
      </c>
      <c r="K2178" s="45" t="str">
        <f t="shared" si="100"/>
        <v>PacifiCorp_OR</v>
      </c>
      <c r="L2178" s="45" t="str">
        <f t="shared" si="101"/>
        <v>PacifiCorp_OR</v>
      </c>
      <c r="M2178" s="45" t="s">
        <v>3320</v>
      </c>
      <c r="N2178" s="45">
        <v>1</v>
      </c>
      <c r="O2178" s="45">
        <v>66567</v>
      </c>
      <c r="P2178" s="45">
        <v>9337</v>
      </c>
      <c r="Q2178" s="45">
        <v>498227</v>
      </c>
      <c r="R2178" s="45">
        <v>14971</v>
      </c>
      <c r="S2178" s="45">
        <v>5028587</v>
      </c>
      <c r="T2178" s="45">
        <v>2343347</v>
      </c>
      <c r="U2178" s="45">
        <v>5482069</v>
      </c>
      <c r="V2178" s="45">
        <v>9.8056242000000005</v>
      </c>
      <c r="W2178" s="45">
        <v>9.2635664999999996</v>
      </c>
      <c r="X2178" s="45">
        <v>7.6745526999999996</v>
      </c>
      <c r="Y2178" s="45">
        <v>11.060060999999999</v>
      </c>
      <c r="Z2178" s="46">
        <v>214769.3</v>
      </c>
      <c r="AA2178" s="46">
        <v>52468.869029194502</v>
      </c>
      <c r="AB2178" s="47">
        <f>_xlfn.XLOOKUP($F2178,Main_OG!$D$1:$D$766,Main_OG!AJ$1:AJ$766,"")</f>
        <v>2249126</v>
      </c>
      <c r="AC2178" s="47">
        <f>_xlfn.XLOOKUP($F2178,Main_OG!$D$1:$D$766,Main_OG!AK$1:AK$766,"")</f>
        <v>16854</v>
      </c>
      <c r="AD2178" s="47">
        <f>_xlfn.XLOOKUP($F2178,Main_OG!$D$1:$D$766,Main_OG!AL$1:AL$766,"")</f>
        <v>213072956</v>
      </c>
      <c r="AE2178" s="47">
        <f>_xlfn.XLOOKUP($F2178,Main_OG!$D$1:$D$766,Main_OG!AM$1:AM$766,"")</f>
        <v>0</v>
      </c>
      <c r="AF2178" s="48">
        <f>_xlfn.XLOOKUP($F2178,Main_OG!$D$1:$D$766,Main_OG!Z$1:Z$766,"")</f>
        <v>0</v>
      </c>
      <c r="AG2178" s="48">
        <f>_xlfn.XLOOKUP($F2178,Main_OG!$D$1:$D$766,Main_OG!AA$1:AA$766,"")</f>
        <v>2.2143440282408582</v>
      </c>
      <c r="AH2178" s="48">
        <f>_xlfn.XLOOKUP($F2178,Main_OG!$D$1:$D$766,Main_OG!AB$1:AB$766,"")</f>
        <v>11.309272049594229</v>
      </c>
      <c r="AI2178" s="48">
        <f>_xlfn.XLOOKUP($F2178,Main_OG!$D$1:$D$766,Main_OG!AC$1:AC$766,"")</f>
        <v>3.2924726584307722</v>
      </c>
      <c r="AJ2178" s="48">
        <f>_xlfn.XLOOKUP($F2178,Main_OG!$D$1:$D$766,Main_OG!AD$1:AD$766,"")</f>
        <v>0.65636700530415037</v>
      </c>
    </row>
    <row r="2179" spans="2:36" x14ac:dyDescent="0.35">
      <c r="B2179" s="36" t="s">
        <v>3257</v>
      </c>
      <c r="C2179" s="45" t="s">
        <v>518</v>
      </c>
      <c r="D2179" s="45" t="s">
        <v>3257</v>
      </c>
      <c r="E2179" s="36" t="s">
        <v>3257</v>
      </c>
      <c r="F2179" s="36" t="str">
        <f t="shared" ref="F2179:F2242" si="102">_xlfn.CONCAT(G2179,"_",J2179)</f>
        <v>2016_UT</v>
      </c>
      <c r="G2179" s="45">
        <v>2016</v>
      </c>
      <c r="H2179" s="45">
        <f>_xlfn.XLOOKUP(J2179,Main_OG!$B$1:$B$766,Main_OG!$O$1:$O$766,"")</f>
        <v>0</v>
      </c>
      <c r="I2179" s="45">
        <f>_xlfn.XLOOKUP(F2179,Main_OG!$D$1:$D$766,Main_OG!$J$1:$J$766,"")</f>
        <v>1</v>
      </c>
      <c r="J2179" s="45" t="s">
        <v>518</v>
      </c>
      <c r="K2179" s="45" t="str">
        <f t="shared" ref="K2179:K2242" si="103">_xlfn.CONCAT(B2179,"_",C2179)</f>
        <v>PacifiCorp_UT</v>
      </c>
      <c r="L2179" s="45" t="str">
        <f t="shared" ref="L2179:L2242" si="104">_xlfn.CONCAT(E2179,"_",C2179)</f>
        <v>PacifiCorp_UT</v>
      </c>
      <c r="M2179" s="45" t="s">
        <v>3321</v>
      </c>
      <c r="N2179" s="45">
        <v>1</v>
      </c>
      <c r="O2179" s="45">
        <v>86916</v>
      </c>
      <c r="P2179" s="45">
        <v>8055</v>
      </c>
      <c r="Q2179" s="45">
        <v>780158</v>
      </c>
      <c r="R2179" s="45">
        <v>56575</v>
      </c>
      <c r="S2179" s="45">
        <v>8691493</v>
      </c>
      <c r="T2179" s="45">
        <v>8375343</v>
      </c>
      <c r="U2179" s="45">
        <v>6896347</v>
      </c>
      <c r="V2179" s="45">
        <v>9.7636765000000008</v>
      </c>
      <c r="W2179" s="45">
        <v>8.8111765999999996</v>
      </c>
      <c r="X2179" s="45">
        <v>6.2900312999999999</v>
      </c>
      <c r="Y2179" s="45">
        <v>11.591683</v>
      </c>
      <c r="Z2179" s="46">
        <v>162528.20000000001</v>
      </c>
      <c r="AA2179" s="46">
        <v>53388.742875481934</v>
      </c>
      <c r="AB2179" s="47">
        <f>_xlfn.XLOOKUP($F2179,Main_OG!$D$1:$D$766,Main_OG!AJ$1:AJ$766,"")</f>
        <v>24183950</v>
      </c>
      <c r="AC2179" s="47">
        <f>_xlfn.XLOOKUP($F2179,Main_OG!$D$1:$D$766,Main_OG!AK$1:AK$766,"")</f>
        <v>109066</v>
      </c>
      <c r="AD2179" s="47">
        <f>_xlfn.XLOOKUP($F2179,Main_OG!$D$1:$D$766,Main_OG!AL$1:AL$766,"")</f>
        <v>130619044</v>
      </c>
      <c r="AE2179" s="47">
        <f>_xlfn.XLOOKUP($F2179,Main_OG!$D$1:$D$766,Main_OG!AM$1:AM$766,"")</f>
        <v>0</v>
      </c>
      <c r="AF2179" s="48">
        <f>_xlfn.XLOOKUP($F2179,Main_OG!$D$1:$D$766,Main_OG!Z$1:Z$766,"")</f>
        <v>0</v>
      </c>
      <c r="AG2179" s="48">
        <f>_xlfn.XLOOKUP($F2179,Main_OG!$D$1:$D$766,Main_OG!AA$1:AA$766,"")</f>
        <v>1.94</v>
      </c>
      <c r="AH2179" s="48">
        <f>_xlfn.XLOOKUP($F2179,Main_OG!$D$1:$D$766,Main_OG!AB$1:AB$766,"")</f>
        <v>11.309272049594229</v>
      </c>
      <c r="AI2179" s="48">
        <f>_xlfn.XLOOKUP($F2179,Main_OG!$D$1:$D$766,Main_OG!AC$1:AC$766,"")</f>
        <v>3.2924726584307722</v>
      </c>
      <c r="AJ2179" s="48">
        <f>_xlfn.XLOOKUP($F2179,Main_OG!$D$1:$D$766,Main_OG!AD$1:AD$766,"")</f>
        <v>0.65636700530415037</v>
      </c>
    </row>
    <row r="2180" spans="2:36" x14ac:dyDescent="0.35">
      <c r="B2180" s="36" t="s">
        <v>3257</v>
      </c>
      <c r="C2180" s="45" t="s">
        <v>182</v>
      </c>
      <c r="D2180" s="45" t="s">
        <v>3257</v>
      </c>
      <c r="E2180" s="36" t="s">
        <v>3257</v>
      </c>
      <c r="F2180" s="36" t="str">
        <f t="shared" si="102"/>
        <v>2016_WA</v>
      </c>
      <c r="G2180" s="45">
        <v>2016</v>
      </c>
      <c r="H2180" s="45">
        <f>_xlfn.XLOOKUP(J2180,Main_OG!$B$1:$B$766,Main_OG!$O$1:$O$766,"")</f>
        <v>0</v>
      </c>
      <c r="I2180" s="45">
        <f>_xlfn.XLOOKUP(F2180,Main_OG!$D$1:$D$766,Main_OG!$J$1:$J$766,"")</f>
        <v>1</v>
      </c>
      <c r="J2180" s="45" t="s">
        <v>182</v>
      </c>
      <c r="K2180" s="45" t="str">
        <f t="shared" si="103"/>
        <v>PacifiCorp_WA</v>
      </c>
      <c r="L2180" s="45" t="str">
        <f t="shared" si="104"/>
        <v>PacifiCorp_WA</v>
      </c>
      <c r="M2180" s="45" t="s">
        <v>3322</v>
      </c>
      <c r="N2180" s="45">
        <v>0</v>
      </c>
      <c r="O2180" s="45">
        <v>16006</v>
      </c>
      <c r="P2180" s="45">
        <v>5550</v>
      </c>
      <c r="Q2180" s="45">
        <v>108342</v>
      </c>
      <c r="R2180" s="45">
        <v>0</v>
      </c>
      <c r="S2180" s="45">
        <v>1458786</v>
      </c>
      <c r="T2180" s="45">
        <v>951084</v>
      </c>
      <c r="U2180" s="45">
        <v>1571785</v>
      </c>
      <c r="V2180" s="45">
        <v>0</v>
      </c>
      <c r="W2180" s="45">
        <v>8.3975510999999994</v>
      </c>
      <c r="X2180" s="45">
        <v>7.1656236</v>
      </c>
      <c r="Y2180" s="45">
        <v>8.7952551000000003</v>
      </c>
      <c r="Z2180" s="46">
        <v>495724.9</v>
      </c>
      <c r="AA2180" s="46">
        <v>67907.883343486363</v>
      </c>
      <c r="AB2180" s="47">
        <f>_xlfn.XLOOKUP($F2180,Main_OG!$D$1:$D$766,Main_OG!AJ$1:AJ$766,"")</f>
        <v>6166854</v>
      </c>
      <c r="AC2180" s="47">
        <f>_xlfn.XLOOKUP($F2180,Main_OG!$D$1:$D$766,Main_OG!AK$1:AK$766,"")</f>
        <v>64740</v>
      </c>
      <c r="AD2180" s="47">
        <f>_xlfn.XLOOKUP($F2180,Main_OG!$D$1:$D$766,Main_OG!AL$1:AL$766,"")</f>
        <v>154788408</v>
      </c>
      <c r="AE2180" s="47">
        <f>_xlfn.XLOOKUP($F2180,Main_OG!$D$1:$D$766,Main_OG!AM$1:AM$766,"")</f>
        <v>9625622</v>
      </c>
      <c r="AF2180" s="48">
        <f>_xlfn.XLOOKUP($F2180,Main_OG!$D$1:$D$766,Main_OG!Z$1:Z$766,"")</f>
        <v>0</v>
      </c>
      <c r="AG2180" s="48">
        <f>_xlfn.XLOOKUP($F2180,Main_OG!$D$1:$D$766,Main_OG!AA$1:AA$766,"")</f>
        <v>2.2143440282408582</v>
      </c>
      <c r="AH2180" s="48">
        <f>_xlfn.XLOOKUP($F2180,Main_OG!$D$1:$D$766,Main_OG!AB$1:AB$766,"")</f>
        <v>12.29</v>
      </c>
      <c r="AI2180" s="48">
        <f>_xlfn.XLOOKUP($F2180,Main_OG!$D$1:$D$766,Main_OG!AC$1:AC$766,"")</f>
        <v>3.2924726584307722</v>
      </c>
      <c r="AJ2180" s="48">
        <f>_xlfn.XLOOKUP($F2180,Main_OG!$D$1:$D$766,Main_OG!AD$1:AD$766,"")</f>
        <v>0.65636700530415037</v>
      </c>
    </row>
    <row r="2181" spans="2:36" x14ac:dyDescent="0.35">
      <c r="B2181" s="36" t="s">
        <v>3257</v>
      </c>
      <c r="C2181" s="45" t="s">
        <v>886</v>
      </c>
      <c r="D2181" s="45" t="s">
        <v>3257</v>
      </c>
      <c r="E2181" s="36" t="s">
        <v>3257</v>
      </c>
      <c r="F2181" s="36" t="str">
        <f t="shared" si="102"/>
        <v>2016_WY</v>
      </c>
      <c r="G2181" s="45">
        <v>2016</v>
      </c>
      <c r="H2181" s="45">
        <f>_xlfn.XLOOKUP(J2181,Main_OG!$B$1:$B$766,Main_OG!$O$1:$O$766,"")</f>
        <v>0</v>
      </c>
      <c r="I2181" s="45">
        <f>_xlfn.XLOOKUP(F2181,Main_OG!$D$1:$D$766,Main_OG!$J$1:$J$766,"")</f>
        <v>0</v>
      </c>
      <c r="J2181" s="45" t="s">
        <v>886</v>
      </c>
      <c r="K2181" s="45" t="str">
        <f t="shared" si="103"/>
        <v>PacifiCorp_WY</v>
      </c>
      <c r="L2181" s="45" t="str">
        <f t="shared" si="104"/>
        <v>PacifiCorp_WY</v>
      </c>
      <c r="M2181" s="45" t="s">
        <v>3323</v>
      </c>
      <c r="N2181" s="45">
        <v>0</v>
      </c>
      <c r="O2181" s="45">
        <v>23183</v>
      </c>
      <c r="P2181" s="45">
        <v>2782</v>
      </c>
      <c r="Q2181" s="45">
        <v>114386</v>
      </c>
      <c r="R2181" s="45">
        <v>0</v>
      </c>
      <c r="S2181" s="45">
        <v>1351334</v>
      </c>
      <c r="T2181" s="45">
        <v>6805545</v>
      </c>
      <c r="U2181" s="45">
        <v>1032493</v>
      </c>
      <c r="V2181" s="45">
        <v>0</v>
      </c>
      <c r="W2181" s="45">
        <v>9.2463595000000005</v>
      </c>
      <c r="X2181" s="45">
        <v>6.6534627000000004</v>
      </c>
      <c r="Y2181" s="45">
        <v>11.440242</v>
      </c>
      <c r="Z2181" s="46">
        <v>37853.5</v>
      </c>
      <c r="AA2181" s="46">
        <v>64679.97054215087</v>
      </c>
      <c r="AB2181" s="47">
        <f>_xlfn.XLOOKUP($F2181,Main_OG!$D$1:$D$766,Main_OG!AJ$1:AJ$766,"")</f>
        <v>49047436</v>
      </c>
      <c r="AC2181" s="47">
        <f>_xlfn.XLOOKUP($F2181,Main_OG!$D$1:$D$766,Main_OG!AK$1:AK$766,"")</f>
        <v>188230</v>
      </c>
      <c r="AD2181" s="47">
        <f>_xlfn.XLOOKUP($F2181,Main_OG!$D$1:$D$766,Main_OG!AL$1:AL$766,"")</f>
        <v>10966450</v>
      </c>
      <c r="AE2181" s="47">
        <f>_xlfn.XLOOKUP($F2181,Main_OG!$D$1:$D$766,Main_OG!AM$1:AM$766,"")</f>
        <v>0</v>
      </c>
      <c r="AF2181" s="48">
        <f>_xlfn.XLOOKUP($F2181,Main_OG!$D$1:$D$766,Main_OG!Z$1:Z$766,"")</f>
        <v>0</v>
      </c>
      <c r="AG2181" s="48">
        <f>_xlfn.XLOOKUP($F2181,Main_OG!$D$1:$D$766,Main_OG!AA$1:AA$766,"")</f>
        <v>2.2143440282408582</v>
      </c>
      <c r="AH2181" s="48">
        <f>_xlfn.XLOOKUP($F2181,Main_OG!$D$1:$D$766,Main_OG!AB$1:AB$766,"")</f>
        <v>11.49</v>
      </c>
      <c r="AI2181" s="48">
        <f>_xlfn.XLOOKUP($F2181,Main_OG!$D$1:$D$766,Main_OG!AC$1:AC$766,"")</f>
        <v>3.2924726584307722</v>
      </c>
      <c r="AJ2181" s="48">
        <f>_xlfn.XLOOKUP($F2181,Main_OG!$D$1:$D$766,Main_OG!AD$1:AD$766,"")</f>
        <v>0.65636700530415037</v>
      </c>
    </row>
    <row r="2182" spans="2:36" x14ac:dyDescent="0.35">
      <c r="B2182" s="36" t="s">
        <v>3257</v>
      </c>
      <c r="C2182" s="45" t="s">
        <v>59</v>
      </c>
      <c r="D2182" s="45" t="s">
        <v>3257</v>
      </c>
      <c r="E2182" s="36" t="s">
        <v>3257</v>
      </c>
      <c r="F2182" s="36" t="str">
        <f t="shared" si="102"/>
        <v>2017_CA</v>
      </c>
      <c r="G2182" s="45">
        <v>2017</v>
      </c>
      <c r="H2182" s="45">
        <f>_xlfn.XLOOKUP(J2182,Main_OG!$B$1:$B$766,Main_OG!$O$1:$O$766,"")</f>
        <v>1</v>
      </c>
      <c r="I2182" s="45">
        <f>_xlfn.XLOOKUP(F2182,Main_OG!$D$1:$D$766,Main_OG!$J$1:$J$766,"")</f>
        <v>1</v>
      </c>
      <c r="J2182" s="45" t="s">
        <v>59</v>
      </c>
      <c r="K2182" s="45" t="str">
        <f t="shared" si="103"/>
        <v>PacifiCorp_CA</v>
      </c>
      <c r="L2182" s="45" t="str">
        <f t="shared" si="104"/>
        <v>PacifiCorp_CA</v>
      </c>
      <c r="M2182" s="45" t="s">
        <v>3324</v>
      </c>
      <c r="N2182" s="45">
        <v>0</v>
      </c>
      <c r="O2182" s="45">
        <v>7427</v>
      </c>
      <c r="P2182" s="45">
        <v>1947</v>
      </c>
      <c r="Q2182" s="45">
        <v>35704</v>
      </c>
      <c r="R2182" s="45">
        <v>0</v>
      </c>
      <c r="S2182" s="45">
        <v>239603</v>
      </c>
      <c r="T2182" s="45">
        <v>142619</v>
      </c>
      <c r="U2182" s="45">
        <v>380130</v>
      </c>
      <c r="V2182" s="45">
        <v>0</v>
      </c>
      <c r="W2182" s="45">
        <v>14.966673999999999</v>
      </c>
      <c r="X2182" s="45">
        <v>13.489367</v>
      </c>
      <c r="Y2182" s="45">
        <v>13.879568000000001</v>
      </c>
      <c r="Z2182" s="46">
        <v>2740550.3</v>
      </c>
      <c r="AA2182" s="46">
        <v>69667.122843851015</v>
      </c>
      <c r="AB2182" s="47">
        <f>_xlfn.XLOOKUP($F2182,Main_OG!$D$1:$D$766,Main_OG!AJ$1:AJ$766,"")</f>
        <v>117272</v>
      </c>
      <c r="AC2182" s="47">
        <f>_xlfn.XLOOKUP($F2182,Main_OG!$D$1:$D$766,Main_OG!AK$1:AK$766,"")</f>
        <v>187367</v>
      </c>
      <c r="AD2182" s="47">
        <f>_xlfn.XLOOKUP($F2182,Main_OG!$D$1:$D$766,Main_OG!AL$1:AL$766,"")</f>
        <v>1282999508</v>
      </c>
      <c r="AE2182" s="47">
        <f>_xlfn.XLOOKUP($F2182,Main_OG!$D$1:$D$766,Main_OG!AM$1:AM$766,"")</f>
        <v>17901079</v>
      </c>
      <c r="AF2182" s="48">
        <f>_xlfn.XLOOKUP($F2182,Main_OG!$D$1:$D$766,Main_OG!Z$1:Z$766,"")</f>
        <v>0</v>
      </c>
      <c r="AG2182" s="48">
        <f>_xlfn.XLOOKUP($F2182,Main_OG!$D$1:$D$766,Main_OG!AA$1:AA$766,"")</f>
        <v>2.1875855044172008</v>
      </c>
      <c r="AH2182" s="48">
        <f>_xlfn.XLOOKUP($F2182,Main_OG!$D$1:$D$766,Main_OG!AB$1:AB$766,"")</f>
        <v>14.73443638842941</v>
      </c>
      <c r="AI2182" s="48">
        <f>_xlfn.XLOOKUP($F2182,Main_OG!$D$1:$D$766,Main_OG!AC$1:AC$766,"")</f>
        <v>3.7243523928232452</v>
      </c>
      <c r="AJ2182" s="48">
        <f>_xlfn.XLOOKUP($F2182,Main_OG!$D$1:$D$766,Main_OG!AD$1:AD$766,"")</f>
        <v>0.62802788237371954</v>
      </c>
    </row>
    <row r="2183" spans="2:36" x14ac:dyDescent="0.35">
      <c r="B2183" s="36" t="s">
        <v>3257</v>
      </c>
      <c r="C2183" s="45" t="s">
        <v>717</v>
      </c>
      <c r="D2183" s="45" t="s">
        <v>3257</v>
      </c>
      <c r="E2183" s="36" t="s">
        <v>3257</v>
      </c>
      <c r="F2183" s="36" t="str">
        <f t="shared" si="102"/>
        <v>2017_ID</v>
      </c>
      <c r="G2183" s="45">
        <v>2017</v>
      </c>
      <c r="H2183" s="45">
        <f>_xlfn.XLOOKUP(J2183,Main_OG!$B$1:$B$766,Main_OG!$O$1:$O$766,"")</f>
        <v>0</v>
      </c>
      <c r="I2183" s="45">
        <f>_xlfn.XLOOKUP(F2183,Main_OG!$D$1:$D$766,Main_OG!$J$1:$J$766,"")</f>
        <v>1</v>
      </c>
      <c r="J2183" s="45" t="s">
        <v>717</v>
      </c>
      <c r="K2183" s="45" t="str">
        <f t="shared" si="103"/>
        <v>PacifiCorp_ID</v>
      </c>
      <c r="L2183" s="45" t="str">
        <f t="shared" si="104"/>
        <v>PacifiCorp_ID</v>
      </c>
      <c r="M2183" s="45" t="s">
        <v>3325</v>
      </c>
      <c r="N2183" s="45">
        <v>0</v>
      </c>
      <c r="O2183" s="45">
        <v>8876</v>
      </c>
      <c r="P2183" s="45">
        <v>5608</v>
      </c>
      <c r="Q2183" s="45">
        <v>63139</v>
      </c>
      <c r="R2183" s="45">
        <v>0</v>
      </c>
      <c r="S2183" s="45">
        <v>505055</v>
      </c>
      <c r="T2183" s="45">
        <v>2385173</v>
      </c>
      <c r="U2183" s="45">
        <v>712438</v>
      </c>
      <c r="V2183" s="45">
        <v>0</v>
      </c>
      <c r="W2183" s="45">
        <v>9.0865153000000003</v>
      </c>
      <c r="X2183" s="45">
        <v>7.1907363000000002</v>
      </c>
      <c r="Y2183" s="45">
        <v>10.650471</v>
      </c>
      <c r="Z2183" s="46">
        <v>72935.100000000006</v>
      </c>
      <c r="AA2183" s="46">
        <v>42410.415497646456</v>
      </c>
      <c r="AB2183" s="47">
        <f>_xlfn.XLOOKUP($F2183,Main_OG!$D$1:$D$766,Main_OG!AJ$1:AJ$766,"")</f>
        <v>10450</v>
      </c>
      <c r="AC2183" s="47">
        <f>_xlfn.XLOOKUP($F2183,Main_OG!$D$1:$D$766,Main_OG!AK$1:AK$766,"")</f>
        <v>306</v>
      </c>
      <c r="AD2183" s="47">
        <f>_xlfn.XLOOKUP($F2183,Main_OG!$D$1:$D$766,Main_OG!AL$1:AL$766,"")</f>
        <v>43387946</v>
      </c>
      <c r="AE2183" s="47">
        <f>_xlfn.XLOOKUP($F2183,Main_OG!$D$1:$D$766,Main_OG!AM$1:AM$766,"")</f>
        <v>0</v>
      </c>
      <c r="AF2183" s="48">
        <f>_xlfn.XLOOKUP($F2183,Main_OG!$D$1:$D$766,Main_OG!Z$1:Z$766,"")</f>
        <v>0</v>
      </c>
      <c r="AG2183" s="48">
        <f>_xlfn.XLOOKUP($F2183,Main_OG!$D$1:$D$766,Main_OG!AA$1:AA$766,"")</f>
        <v>2.1875855044172008</v>
      </c>
      <c r="AH2183" s="48">
        <f>_xlfn.XLOOKUP($F2183,Main_OG!$D$1:$D$766,Main_OG!AB$1:AB$766,"")</f>
        <v>14.73443638842941</v>
      </c>
      <c r="AI2183" s="48">
        <f>_xlfn.XLOOKUP($F2183,Main_OG!$D$1:$D$766,Main_OG!AC$1:AC$766,"")</f>
        <v>3.7243523928232452</v>
      </c>
      <c r="AJ2183" s="48">
        <f>_xlfn.XLOOKUP($F2183,Main_OG!$D$1:$D$766,Main_OG!AD$1:AD$766,"")</f>
        <v>0.62802788237371954</v>
      </c>
    </row>
    <row r="2184" spans="2:36" x14ac:dyDescent="0.35">
      <c r="B2184" s="36" t="s">
        <v>3257</v>
      </c>
      <c r="C2184" s="45" t="s">
        <v>461</v>
      </c>
      <c r="D2184" s="45" t="s">
        <v>3257</v>
      </c>
      <c r="E2184" s="36" t="s">
        <v>3257</v>
      </c>
      <c r="F2184" s="36" t="str">
        <f t="shared" si="102"/>
        <v>2017_OR</v>
      </c>
      <c r="G2184" s="45">
        <v>2017</v>
      </c>
      <c r="H2184" s="45">
        <f>_xlfn.XLOOKUP(J2184,Main_OG!$B$1:$B$766,Main_OG!$O$1:$O$766,"")</f>
        <v>0</v>
      </c>
      <c r="I2184" s="45">
        <f>_xlfn.XLOOKUP(F2184,Main_OG!$D$1:$D$766,Main_OG!$J$1:$J$766,"")</f>
        <v>1</v>
      </c>
      <c r="J2184" s="45" t="s">
        <v>461</v>
      </c>
      <c r="K2184" s="45" t="str">
        <f t="shared" si="103"/>
        <v>PacifiCorp_OR</v>
      </c>
      <c r="L2184" s="45" t="str">
        <f t="shared" si="104"/>
        <v>PacifiCorp_OR</v>
      </c>
      <c r="M2184" s="45" t="s">
        <v>3326</v>
      </c>
      <c r="N2184" s="45">
        <v>1</v>
      </c>
      <c r="O2184" s="45">
        <v>67591</v>
      </c>
      <c r="P2184" s="45">
        <v>9268</v>
      </c>
      <c r="Q2184" s="45">
        <v>503632</v>
      </c>
      <c r="R2184" s="45">
        <v>15022</v>
      </c>
      <c r="S2184" s="45">
        <v>5250270</v>
      </c>
      <c r="T2184" s="45">
        <v>2130644</v>
      </c>
      <c r="U2184" s="45">
        <v>5804346</v>
      </c>
      <c r="V2184" s="45">
        <v>9.9028092000000001</v>
      </c>
      <c r="W2184" s="45">
        <v>9.2560705999999993</v>
      </c>
      <c r="X2184" s="45">
        <v>7.8669124999999998</v>
      </c>
      <c r="Y2184" s="45">
        <v>11.155491</v>
      </c>
      <c r="Z2184" s="46">
        <v>225534.5</v>
      </c>
      <c r="AA2184" s="46">
        <v>54381.121762768686</v>
      </c>
      <c r="AB2184" s="47">
        <f>_xlfn.XLOOKUP($F2184,Main_OG!$D$1:$D$766,Main_OG!AJ$1:AJ$766,"")</f>
        <v>2062044</v>
      </c>
      <c r="AC2184" s="47">
        <f>_xlfn.XLOOKUP($F2184,Main_OG!$D$1:$D$766,Main_OG!AK$1:AK$766,"")</f>
        <v>36368</v>
      </c>
      <c r="AD2184" s="47">
        <f>_xlfn.XLOOKUP($F2184,Main_OG!$D$1:$D$766,Main_OG!AL$1:AL$766,"")</f>
        <v>207525904</v>
      </c>
      <c r="AE2184" s="47">
        <f>_xlfn.XLOOKUP($F2184,Main_OG!$D$1:$D$766,Main_OG!AM$1:AM$766,"")</f>
        <v>0</v>
      </c>
      <c r="AF2184" s="48">
        <f>_xlfn.XLOOKUP($F2184,Main_OG!$D$1:$D$766,Main_OG!Z$1:Z$766,"")</f>
        <v>2.63</v>
      </c>
      <c r="AG2184" s="48">
        <f>_xlfn.XLOOKUP($F2184,Main_OG!$D$1:$D$766,Main_OG!AA$1:AA$766,"")</f>
        <v>2.1875855044172008</v>
      </c>
      <c r="AH2184" s="48">
        <f>_xlfn.XLOOKUP($F2184,Main_OG!$D$1:$D$766,Main_OG!AB$1:AB$766,"")</f>
        <v>14.73443638842941</v>
      </c>
      <c r="AI2184" s="48">
        <f>_xlfn.XLOOKUP($F2184,Main_OG!$D$1:$D$766,Main_OG!AC$1:AC$766,"")</f>
        <v>2.4500000000000002</v>
      </c>
      <c r="AJ2184" s="48">
        <f>_xlfn.XLOOKUP($F2184,Main_OG!$D$1:$D$766,Main_OG!AD$1:AD$766,"")</f>
        <v>0.62802788237371954</v>
      </c>
    </row>
    <row r="2185" spans="2:36" x14ac:dyDescent="0.35">
      <c r="B2185" s="36" t="s">
        <v>3257</v>
      </c>
      <c r="C2185" s="45" t="s">
        <v>518</v>
      </c>
      <c r="D2185" s="45" t="s">
        <v>3257</v>
      </c>
      <c r="E2185" s="36" t="s">
        <v>3257</v>
      </c>
      <c r="F2185" s="36" t="str">
        <f t="shared" si="102"/>
        <v>2017_UT</v>
      </c>
      <c r="G2185" s="45">
        <v>2017</v>
      </c>
      <c r="H2185" s="45">
        <f>_xlfn.XLOOKUP(J2185,Main_OG!$B$1:$B$766,Main_OG!$O$1:$O$766,"")</f>
        <v>0</v>
      </c>
      <c r="I2185" s="45">
        <f>_xlfn.XLOOKUP(F2185,Main_OG!$D$1:$D$766,Main_OG!$J$1:$J$766,"")</f>
        <v>1</v>
      </c>
      <c r="J2185" s="45" t="s">
        <v>518</v>
      </c>
      <c r="K2185" s="45" t="str">
        <f t="shared" si="103"/>
        <v>PacifiCorp_UT</v>
      </c>
      <c r="L2185" s="45" t="str">
        <f t="shared" si="104"/>
        <v>PacifiCorp_UT</v>
      </c>
      <c r="M2185" s="45" t="s">
        <v>3327</v>
      </c>
      <c r="N2185" s="45">
        <v>1</v>
      </c>
      <c r="O2185" s="45">
        <v>88605</v>
      </c>
      <c r="P2185" s="45">
        <v>8049</v>
      </c>
      <c r="Q2185" s="45">
        <v>796194</v>
      </c>
      <c r="R2185" s="45">
        <v>56081</v>
      </c>
      <c r="S2185" s="45">
        <v>8830950</v>
      </c>
      <c r="T2185" s="45">
        <v>8274345</v>
      </c>
      <c r="U2185" s="45">
        <v>6971470</v>
      </c>
      <c r="V2185" s="45">
        <v>10.256057999999999</v>
      </c>
      <c r="W2185" s="45">
        <v>8.6298800999999994</v>
      </c>
      <c r="X2185" s="45">
        <v>6.0838362000000004</v>
      </c>
      <c r="Y2185" s="45">
        <v>11.461302999999999</v>
      </c>
      <c r="Z2185" s="46">
        <v>172075</v>
      </c>
      <c r="AA2185" s="46">
        <v>55444.750188494429</v>
      </c>
      <c r="AB2185" s="47">
        <f>_xlfn.XLOOKUP($F2185,Main_OG!$D$1:$D$766,Main_OG!AJ$1:AJ$766,"")</f>
        <v>24964400</v>
      </c>
      <c r="AC2185" s="47">
        <f>_xlfn.XLOOKUP($F2185,Main_OG!$D$1:$D$766,Main_OG!AK$1:AK$766,"")</f>
        <v>131618</v>
      </c>
      <c r="AD2185" s="47">
        <f>_xlfn.XLOOKUP($F2185,Main_OG!$D$1:$D$766,Main_OG!AL$1:AL$766,"")</f>
        <v>93838354</v>
      </c>
      <c r="AE2185" s="47">
        <f>_xlfn.XLOOKUP($F2185,Main_OG!$D$1:$D$766,Main_OG!AM$1:AM$766,"")</f>
        <v>0</v>
      </c>
      <c r="AF2185" s="48">
        <f>_xlfn.XLOOKUP($F2185,Main_OG!$D$1:$D$766,Main_OG!Z$1:Z$766,"")</f>
        <v>2.17</v>
      </c>
      <c r="AG2185" s="48">
        <f>_xlfn.XLOOKUP($F2185,Main_OG!$D$1:$D$766,Main_OG!AA$1:AA$766,"")</f>
        <v>2.1875855044172008</v>
      </c>
      <c r="AH2185" s="48">
        <f>_xlfn.XLOOKUP($F2185,Main_OG!$D$1:$D$766,Main_OG!AB$1:AB$766,"")</f>
        <v>14.9</v>
      </c>
      <c r="AI2185" s="48">
        <f>_xlfn.XLOOKUP($F2185,Main_OG!$D$1:$D$766,Main_OG!AC$1:AC$766,"")</f>
        <v>3.33</v>
      </c>
      <c r="AJ2185" s="48">
        <f>_xlfn.XLOOKUP($F2185,Main_OG!$D$1:$D$766,Main_OG!AD$1:AD$766,"")</f>
        <v>0.62802788237371954</v>
      </c>
    </row>
    <row r="2186" spans="2:36" x14ac:dyDescent="0.35">
      <c r="B2186" s="36" t="s">
        <v>3257</v>
      </c>
      <c r="C2186" s="45" t="s">
        <v>182</v>
      </c>
      <c r="D2186" s="45" t="s">
        <v>3257</v>
      </c>
      <c r="E2186" s="36" t="s">
        <v>3257</v>
      </c>
      <c r="F2186" s="36" t="str">
        <f t="shared" si="102"/>
        <v>2017_WA</v>
      </c>
      <c r="G2186" s="45">
        <v>2017</v>
      </c>
      <c r="H2186" s="45">
        <f>_xlfn.XLOOKUP(J2186,Main_OG!$B$1:$B$766,Main_OG!$O$1:$O$766,"")</f>
        <v>0</v>
      </c>
      <c r="I2186" s="45">
        <f>_xlfn.XLOOKUP(F2186,Main_OG!$D$1:$D$766,Main_OG!$J$1:$J$766,"")</f>
        <v>1</v>
      </c>
      <c r="J2186" s="45" t="s">
        <v>182</v>
      </c>
      <c r="K2186" s="45" t="str">
        <f t="shared" si="103"/>
        <v>PacifiCorp_WA</v>
      </c>
      <c r="L2186" s="45" t="str">
        <f t="shared" si="104"/>
        <v>PacifiCorp_WA</v>
      </c>
      <c r="M2186" s="45" t="s">
        <v>3328</v>
      </c>
      <c r="N2186" s="45">
        <v>0</v>
      </c>
      <c r="O2186" s="45">
        <v>16148</v>
      </c>
      <c r="P2186" s="45">
        <v>5542</v>
      </c>
      <c r="Q2186" s="45">
        <v>108880</v>
      </c>
      <c r="R2186" s="45">
        <v>0</v>
      </c>
      <c r="S2186" s="45">
        <v>1556097</v>
      </c>
      <c r="T2186" s="45">
        <v>949479</v>
      </c>
      <c r="U2186" s="45">
        <v>1715722</v>
      </c>
      <c r="V2186" s="45">
        <v>0</v>
      </c>
      <c r="W2186" s="45">
        <v>8.5280287999999995</v>
      </c>
      <c r="X2186" s="45">
        <v>7.1791898999999999</v>
      </c>
      <c r="Y2186" s="45">
        <v>9.0725420999999997</v>
      </c>
      <c r="Z2186" s="46">
        <v>527169.4</v>
      </c>
      <c r="AA2186" s="46">
        <v>70971.038985044463</v>
      </c>
      <c r="AB2186" s="47">
        <f>_xlfn.XLOOKUP($F2186,Main_OG!$D$1:$D$766,Main_OG!AJ$1:AJ$766,"")</f>
        <v>7260888</v>
      </c>
      <c r="AC2186" s="47">
        <f>_xlfn.XLOOKUP($F2186,Main_OG!$D$1:$D$766,Main_OG!AK$1:AK$766,"")</f>
        <v>75606</v>
      </c>
      <c r="AD2186" s="47">
        <f>_xlfn.XLOOKUP($F2186,Main_OG!$D$1:$D$766,Main_OG!AL$1:AL$766,"")</f>
        <v>153256680</v>
      </c>
      <c r="AE2186" s="47">
        <f>_xlfn.XLOOKUP($F2186,Main_OG!$D$1:$D$766,Main_OG!AM$1:AM$766,"")</f>
        <v>8128259</v>
      </c>
      <c r="AF2186" s="48">
        <f>_xlfn.XLOOKUP($F2186,Main_OG!$D$1:$D$766,Main_OG!Z$1:Z$766,"")</f>
        <v>2.2999999999999998</v>
      </c>
      <c r="AG2186" s="48">
        <f>_xlfn.XLOOKUP($F2186,Main_OG!$D$1:$D$766,Main_OG!AA$1:AA$766,"")</f>
        <v>2.1875855044172008</v>
      </c>
      <c r="AH2186" s="48">
        <f>_xlfn.XLOOKUP($F2186,Main_OG!$D$1:$D$766,Main_OG!AB$1:AB$766,"")</f>
        <v>14.73443638842941</v>
      </c>
      <c r="AI2186" s="48">
        <f>_xlfn.XLOOKUP($F2186,Main_OG!$D$1:$D$766,Main_OG!AC$1:AC$766,"")</f>
        <v>3.37</v>
      </c>
      <c r="AJ2186" s="48">
        <f>_xlfn.XLOOKUP($F2186,Main_OG!$D$1:$D$766,Main_OG!AD$1:AD$766,"")</f>
        <v>0.62802788237371954</v>
      </c>
    </row>
    <row r="2187" spans="2:36" x14ac:dyDescent="0.35">
      <c r="B2187" s="36" t="s">
        <v>3257</v>
      </c>
      <c r="C2187" s="45" t="s">
        <v>886</v>
      </c>
      <c r="D2187" s="45" t="s">
        <v>3257</v>
      </c>
      <c r="E2187" s="36" t="s">
        <v>3257</v>
      </c>
      <c r="F2187" s="36" t="str">
        <f t="shared" si="102"/>
        <v>2017_WY</v>
      </c>
      <c r="G2187" s="45">
        <v>2017</v>
      </c>
      <c r="H2187" s="45">
        <f>_xlfn.XLOOKUP(J2187,Main_OG!$B$1:$B$766,Main_OG!$O$1:$O$766,"")</f>
        <v>0</v>
      </c>
      <c r="I2187" s="45">
        <f>_xlfn.XLOOKUP(F2187,Main_OG!$D$1:$D$766,Main_OG!$J$1:$J$766,"")</f>
        <v>0</v>
      </c>
      <c r="J2187" s="45" t="s">
        <v>886</v>
      </c>
      <c r="K2187" s="45" t="str">
        <f t="shared" si="103"/>
        <v>PacifiCorp_WY</v>
      </c>
      <c r="L2187" s="45" t="str">
        <f t="shared" si="104"/>
        <v>PacifiCorp_WY</v>
      </c>
      <c r="M2187" s="45" t="s">
        <v>3329</v>
      </c>
      <c r="N2187" s="45">
        <v>0</v>
      </c>
      <c r="O2187" s="45">
        <v>23199</v>
      </c>
      <c r="P2187" s="45">
        <v>2786</v>
      </c>
      <c r="Q2187" s="45">
        <v>114727</v>
      </c>
      <c r="R2187" s="45">
        <v>0</v>
      </c>
      <c r="S2187" s="45">
        <v>1414469</v>
      </c>
      <c r="T2187" s="45">
        <v>6874590</v>
      </c>
      <c r="U2187" s="45">
        <v>1041319</v>
      </c>
      <c r="V2187" s="45">
        <v>0</v>
      </c>
      <c r="W2187" s="45">
        <v>9.1404831000000009</v>
      </c>
      <c r="X2187" s="45">
        <v>6.4884553</v>
      </c>
      <c r="Y2187" s="45">
        <v>11.344284999999999</v>
      </c>
      <c r="Z2187" s="46">
        <v>37620.300000000003</v>
      </c>
      <c r="AA2187" s="46">
        <v>64863.257206109032</v>
      </c>
      <c r="AB2187" s="47">
        <f>_xlfn.XLOOKUP($F2187,Main_OG!$D$1:$D$766,Main_OG!AJ$1:AJ$766,"")</f>
        <v>49539056</v>
      </c>
      <c r="AC2187" s="47">
        <f>_xlfn.XLOOKUP($F2187,Main_OG!$D$1:$D$766,Main_OG!AK$1:AK$766,"")</f>
        <v>165314</v>
      </c>
      <c r="AD2187" s="47">
        <f>_xlfn.XLOOKUP($F2187,Main_OG!$D$1:$D$766,Main_OG!AL$1:AL$766,"")</f>
        <v>11137298</v>
      </c>
      <c r="AE2187" s="47">
        <f>_xlfn.XLOOKUP($F2187,Main_OG!$D$1:$D$766,Main_OG!AM$1:AM$766,"")</f>
        <v>0</v>
      </c>
      <c r="AF2187" s="48">
        <f>_xlfn.XLOOKUP($F2187,Main_OG!$D$1:$D$766,Main_OG!Z$1:Z$766,"")</f>
        <v>0</v>
      </c>
      <c r="AG2187" s="48">
        <f>_xlfn.XLOOKUP($F2187,Main_OG!$D$1:$D$766,Main_OG!AA$1:AA$766,"")</f>
        <v>2.1875855044172008</v>
      </c>
      <c r="AH2187" s="48">
        <f>_xlfn.XLOOKUP($F2187,Main_OG!$D$1:$D$766,Main_OG!AB$1:AB$766,"")</f>
        <v>14.48</v>
      </c>
      <c r="AI2187" s="48">
        <f>_xlfn.XLOOKUP($F2187,Main_OG!$D$1:$D$766,Main_OG!AC$1:AC$766,"")</f>
        <v>3.7243523928232452</v>
      </c>
      <c r="AJ2187" s="48">
        <f>_xlfn.XLOOKUP($F2187,Main_OG!$D$1:$D$766,Main_OG!AD$1:AD$766,"")</f>
        <v>0.62802788237371954</v>
      </c>
    </row>
    <row r="2188" spans="2:36" x14ac:dyDescent="0.35">
      <c r="B2188" s="36" t="s">
        <v>3257</v>
      </c>
      <c r="C2188" s="45" t="s">
        <v>59</v>
      </c>
      <c r="D2188" s="45" t="s">
        <v>3257</v>
      </c>
      <c r="E2188" s="36" t="s">
        <v>3257</v>
      </c>
      <c r="F2188" s="36" t="str">
        <f t="shared" si="102"/>
        <v>2018_CA</v>
      </c>
      <c r="G2188" s="45">
        <v>2018</v>
      </c>
      <c r="H2188" s="45">
        <f>_xlfn.XLOOKUP(J2188,Main_OG!$B$1:$B$766,Main_OG!$O$1:$O$766,"")</f>
        <v>1</v>
      </c>
      <c r="I2188" s="45">
        <f>_xlfn.XLOOKUP(F2188,Main_OG!$D$1:$D$766,Main_OG!$J$1:$J$766,"")</f>
        <v>1</v>
      </c>
      <c r="J2188" s="45" t="s">
        <v>59</v>
      </c>
      <c r="K2188" s="45" t="str">
        <f t="shared" si="103"/>
        <v>PacifiCorp_CA</v>
      </c>
      <c r="L2188" s="45" t="str">
        <f t="shared" si="104"/>
        <v>PacifiCorp_CA</v>
      </c>
      <c r="M2188" s="45" t="s">
        <v>3330</v>
      </c>
      <c r="N2188" s="45">
        <v>0</v>
      </c>
      <c r="O2188" s="45">
        <v>7459</v>
      </c>
      <c r="P2188" s="45">
        <v>1935</v>
      </c>
      <c r="Q2188" s="45">
        <v>35776</v>
      </c>
      <c r="R2188" s="45">
        <v>0</v>
      </c>
      <c r="S2188" s="45">
        <v>233961</v>
      </c>
      <c r="T2188" s="45">
        <v>145404</v>
      </c>
      <c r="U2188" s="45">
        <v>369909</v>
      </c>
      <c r="V2188" s="45">
        <v>0</v>
      </c>
      <c r="W2188" s="45">
        <v>14.925735</v>
      </c>
      <c r="X2188" s="45">
        <v>13.521705000000001</v>
      </c>
      <c r="Y2188" s="45">
        <v>13.213628</v>
      </c>
      <c r="Z2188" s="46">
        <v>2850970.3</v>
      </c>
      <c r="AA2188" s="46">
        <v>72290.915366437242</v>
      </c>
      <c r="AB2188" s="47">
        <f>_xlfn.XLOOKUP($F2188,Main_OG!$D$1:$D$766,Main_OG!AJ$1:AJ$766,"")</f>
        <v>113814</v>
      </c>
      <c r="AC2188" s="47">
        <f>_xlfn.XLOOKUP($F2188,Main_OG!$D$1:$D$766,Main_OG!AK$1:AK$766,"")</f>
        <v>239764</v>
      </c>
      <c r="AD2188" s="47">
        <f>_xlfn.XLOOKUP($F2188,Main_OG!$D$1:$D$766,Main_OG!AL$1:AL$766,"")</f>
        <v>1292762132</v>
      </c>
      <c r="AE2188" s="47">
        <f>_xlfn.XLOOKUP($F2188,Main_OG!$D$1:$D$766,Main_OG!AM$1:AM$766,"")</f>
        <v>18213519</v>
      </c>
      <c r="AF2188" s="48">
        <f>_xlfn.XLOOKUP($F2188,Main_OG!$D$1:$D$766,Main_OG!Z$1:Z$766,"")</f>
        <v>0</v>
      </c>
      <c r="AG2188" s="48">
        <f>_xlfn.XLOOKUP($F2188,Main_OG!$D$1:$D$766,Main_OG!AA$1:AA$766,"")</f>
        <v>2.1875855044172008</v>
      </c>
      <c r="AH2188" s="48">
        <f>_xlfn.XLOOKUP($F2188,Main_OG!$D$1:$D$766,Main_OG!AB$1:AB$766,"")</f>
        <v>17.239999999999998</v>
      </c>
      <c r="AI2188" s="48">
        <f>_xlfn.XLOOKUP($F2188,Main_OG!$D$1:$D$766,Main_OG!AC$1:AC$766,"")</f>
        <v>3.8713752811270652</v>
      </c>
      <c r="AJ2188" s="48">
        <f>_xlfn.XLOOKUP($F2188,Main_OG!$D$1:$D$766,Main_OG!AD$1:AD$766,"")</f>
        <v>0.62810595158289428</v>
      </c>
    </row>
    <row r="2189" spans="2:36" x14ac:dyDescent="0.35">
      <c r="B2189" s="36" t="s">
        <v>3257</v>
      </c>
      <c r="C2189" s="45" t="s">
        <v>717</v>
      </c>
      <c r="D2189" s="45" t="s">
        <v>3257</v>
      </c>
      <c r="E2189" s="36" t="s">
        <v>3257</v>
      </c>
      <c r="F2189" s="36" t="str">
        <f t="shared" si="102"/>
        <v>2018_ID</v>
      </c>
      <c r="G2189" s="45">
        <v>2018</v>
      </c>
      <c r="H2189" s="45">
        <f>_xlfn.XLOOKUP(J2189,Main_OG!$B$1:$B$766,Main_OG!$O$1:$O$766,"")</f>
        <v>0</v>
      </c>
      <c r="I2189" s="45">
        <f>_xlfn.XLOOKUP(F2189,Main_OG!$D$1:$D$766,Main_OG!$J$1:$J$766,"")</f>
        <v>1</v>
      </c>
      <c r="J2189" s="45" t="s">
        <v>717</v>
      </c>
      <c r="K2189" s="45" t="str">
        <f t="shared" si="103"/>
        <v>PacifiCorp_ID</v>
      </c>
      <c r="L2189" s="45" t="str">
        <f t="shared" si="104"/>
        <v>PacifiCorp_ID</v>
      </c>
      <c r="M2189" s="45" t="s">
        <v>3331</v>
      </c>
      <c r="N2189" s="45">
        <v>0</v>
      </c>
      <c r="O2189" s="45">
        <v>9082</v>
      </c>
      <c r="P2189" s="45">
        <v>5629</v>
      </c>
      <c r="Q2189" s="45">
        <v>64774</v>
      </c>
      <c r="R2189" s="45">
        <v>0</v>
      </c>
      <c r="S2189" s="45">
        <v>513764</v>
      </c>
      <c r="T2189" s="45">
        <v>2426431</v>
      </c>
      <c r="U2189" s="45">
        <v>703239</v>
      </c>
      <c r="V2189" s="45">
        <v>0</v>
      </c>
      <c r="W2189" s="45">
        <v>8.8970812000000006</v>
      </c>
      <c r="X2189" s="45">
        <v>6.9637133999999996</v>
      </c>
      <c r="Y2189" s="45">
        <v>10.365281</v>
      </c>
      <c r="Z2189" s="46">
        <v>77652.100000000006</v>
      </c>
      <c r="AA2189" s="46">
        <v>44320.102918027434</v>
      </c>
      <c r="AB2189" s="47">
        <f>_xlfn.XLOOKUP($F2189,Main_OG!$D$1:$D$766,Main_OG!AJ$1:AJ$766,"")</f>
        <v>8896</v>
      </c>
      <c r="AC2189" s="47">
        <f>_xlfn.XLOOKUP($F2189,Main_OG!$D$1:$D$766,Main_OG!AK$1:AK$766,"")</f>
        <v>186</v>
      </c>
      <c r="AD2189" s="47">
        <f>_xlfn.XLOOKUP($F2189,Main_OG!$D$1:$D$766,Main_OG!AL$1:AL$766,"")</f>
        <v>48542996</v>
      </c>
      <c r="AE2189" s="47">
        <f>_xlfn.XLOOKUP($F2189,Main_OG!$D$1:$D$766,Main_OG!AM$1:AM$766,"")</f>
        <v>0</v>
      </c>
      <c r="AF2189" s="48">
        <f>_xlfn.XLOOKUP($F2189,Main_OG!$D$1:$D$766,Main_OG!Z$1:Z$766,"")</f>
        <v>0</v>
      </c>
      <c r="AG2189" s="48">
        <f>_xlfn.XLOOKUP($F2189,Main_OG!$D$1:$D$766,Main_OG!AA$1:AA$766,"")</f>
        <v>2.1875855044172008</v>
      </c>
      <c r="AH2189" s="48">
        <f>_xlfn.XLOOKUP($F2189,Main_OG!$D$1:$D$766,Main_OG!AB$1:AB$766,"")</f>
        <v>18.21</v>
      </c>
      <c r="AI2189" s="48">
        <f>_xlfn.XLOOKUP($F2189,Main_OG!$D$1:$D$766,Main_OG!AC$1:AC$766,"")</f>
        <v>3.8713752811270652</v>
      </c>
      <c r="AJ2189" s="48">
        <f>_xlfn.XLOOKUP($F2189,Main_OG!$D$1:$D$766,Main_OG!AD$1:AD$766,"")</f>
        <v>0.62810595158289428</v>
      </c>
    </row>
    <row r="2190" spans="2:36" x14ac:dyDescent="0.35">
      <c r="B2190" s="36" t="s">
        <v>3257</v>
      </c>
      <c r="C2190" s="45" t="s">
        <v>461</v>
      </c>
      <c r="D2190" s="45" t="s">
        <v>3257</v>
      </c>
      <c r="E2190" s="36" t="s">
        <v>3257</v>
      </c>
      <c r="F2190" s="36" t="str">
        <f t="shared" si="102"/>
        <v>2018_OR</v>
      </c>
      <c r="G2190" s="45">
        <v>2018</v>
      </c>
      <c r="H2190" s="45">
        <f>_xlfn.XLOOKUP(J2190,Main_OG!$B$1:$B$766,Main_OG!$O$1:$O$766,"")</f>
        <v>0</v>
      </c>
      <c r="I2190" s="45">
        <f>_xlfn.XLOOKUP(F2190,Main_OG!$D$1:$D$766,Main_OG!$J$1:$J$766,"")</f>
        <v>1</v>
      </c>
      <c r="J2190" s="45" t="s">
        <v>461</v>
      </c>
      <c r="K2190" s="45" t="str">
        <f t="shared" si="103"/>
        <v>PacifiCorp_OR</v>
      </c>
      <c r="L2190" s="45" t="str">
        <f t="shared" si="104"/>
        <v>PacifiCorp_OR</v>
      </c>
      <c r="M2190" s="45" t="s">
        <v>3332</v>
      </c>
      <c r="N2190" s="45">
        <v>1</v>
      </c>
      <c r="O2190" s="45">
        <v>68578</v>
      </c>
      <c r="P2190" s="45">
        <v>9233</v>
      </c>
      <c r="Q2190" s="45">
        <v>509553</v>
      </c>
      <c r="R2190" s="45">
        <v>15048</v>
      </c>
      <c r="S2190" s="45">
        <v>5286661</v>
      </c>
      <c r="T2190" s="45">
        <v>2009300</v>
      </c>
      <c r="U2190" s="45">
        <v>5556224</v>
      </c>
      <c r="V2190" s="45">
        <v>9.7780436000000002</v>
      </c>
      <c r="W2190" s="45">
        <v>9.2570396000000006</v>
      </c>
      <c r="X2190" s="45">
        <v>7.8592993</v>
      </c>
      <c r="Y2190" s="45">
        <v>11.136253999999999</v>
      </c>
      <c r="Z2190" s="46">
        <v>234308.3</v>
      </c>
      <c r="AA2190" s="46">
        <v>56007.212077433025</v>
      </c>
      <c r="AB2190" s="47">
        <f>_xlfn.XLOOKUP($F2190,Main_OG!$D$1:$D$766,Main_OG!AJ$1:AJ$766,"")</f>
        <v>1795642</v>
      </c>
      <c r="AC2190" s="47">
        <f>_xlfn.XLOOKUP($F2190,Main_OG!$D$1:$D$766,Main_OG!AK$1:AK$766,"")</f>
        <v>17260</v>
      </c>
      <c r="AD2190" s="47">
        <f>_xlfn.XLOOKUP($F2190,Main_OG!$D$1:$D$766,Main_OG!AL$1:AL$766,"")</f>
        <v>246000822</v>
      </c>
      <c r="AE2190" s="47">
        <f>_xlfn.XLOOKUP($F2190,Main_OG!$D$1:$D$766,Main_OG!AM$1:AM$766,"")</f>
        <v>0</v>
      </c>
      <c r="AF2190" s="48">
        <f>_xlfn.XLOOKUP($F2190,Main_OG!$D$1:$D$766,Main_OG!Z$1:Z$766,"")</f>
        <v>0</v>
      </c>
      <c r="AG2190" s="48">
        <f>_xlfn.XLOOKUP($F2190,Main_OG!$D$1:$D$766,Main_OG!AA$1:AA$766,"")</f>
        <v>2.34</v>
      </c>
      <c r="AH2190" s="48">
        <f>_xlfn.XLOOKUP($F2190,Main_OG!$D$1:$D$766,Main_OG!AB$1:AB$766,"")</f>
        <v>17.239999999999998</v>
      </c>
      <c r="AI2190" s="48">
        <f>_xlfn.XLOOKUP($F2190,Main_OG!$D$1:$D$766,Main_OG!AC$1:AC$766,"")</f>
        <v>2.23</v>
      </c>
      <c r="AJ2190" s="48">
        <f>_xlfn.XLOOKUP($F2190,Main_OG!$D$1:$D$766,Main_OG!AD$1:AD$766,"")</f>
        <v>0.62810595158289428</v>
      </c>
    </row>
    <row r="2191" spans="2:36" x14ac:dyDescent="0.35">
      <c r="B2191" s="36" t="s">
        <v>3257</v>
      </c>
      <c r="C2191" s="45" t="s">
        <v>518</v>
      </c>
      <c r="D2191" s="45" t="s">
        <v>3257</v>
      </c>
      <c r="E2191" s="36" t="s">
        <v>3257</v>
      </c>
      <c r="F2191" s="36" t="str">
        <f t="shared" si="102"/>
        <v>2018_UT</v>
      </c>
      <c r="G2191" s="45">
        <v>2018</v>
      </c>
      <c r="H2191" s="45">
        <f>_xlfn.XLOOKUP(J2191,Main_OG!$B$1:$B$766,Main_OG!$O$1:$O$766,"")</f>
        <v>0</v>
      </c>
      <c r="I2191" s="45">
        <f>_xlfn.XLOOKUP(F2191,Main_OG!$D$1:$D$766,Main_OG!$J$1:$J$766,"")</f>
        <v>1</v>
      </c>
      <c r="J2191" s="45" t="s">
        <v>518</v>
      </c>
      <c r="K2191" s="45" t="str">
        <f t="shared" si="103"/>
        <v>PacifiCorp_UT</v>
      </c>
      <c r="L2191" s="45" t="str">
        <f t="shared" si="104"/>
        <v>PacifiCorp_UT</v>
      </c>
      <c r="M2191" s="45" t="s">
        <v>3333</v>
      </c>
      <c r="N2191" s="45">
        <v>1</v>
      </c>
      <c r="O2191" s="45">
        <v>90521</v>
      </c>
      <c r="P2191" s="45">
        <v>8079</v>
      </c>
      <c r="Q2191" s="45">
        <v>816651</v>
      </c>
      <c r="R2191" s="45">
        <v>51359</v>
      </c>
      <c r="S2191" s="45">
        <v>9108797</v>
      </c>
      <c r="T2191" s="45">
        <v>8260614</v>
      </c>
      <c r="U2191" s="45">
        <v>7093140</v>
      </c>
      <c r="V2191" s="45">
        <v>10.590938</v>
      </c>
      <c r="W2191" s="45">
        <v>8.0684144999999994</v>
      </c>
      <c r="X2191" s="45">
        <v>5.8499574000000001</v>
      </c>
      <c r="Y2191" s="45">
        <v>10.724754000000001</v>
      </c>
      <c r="Z2191" s="46">
        <v>182106</v>
      </c>
      <c r="AA2191" s="46">
        <v>57717.010870788203</v>
      </c>
      <c r="AB2191" s="47">
        <f>_xlfn.XLOOKUP($F2191,Main_OG!$D$1:$D$766,Main_OG!AJ$1:AJ$766,"")</f>
        <v>24663360</v>
      </c>
      <c r="AC2191" s="47">
        <f>_xlfn.XLOOKUP($F2191,Main_OG!$D$1:$D$766,Main_OG!AK$1:AK$766,"")</f>
        <v>127622</v>
      </c>
      <c r="AD2191" s="47">
        <f>_xlfn.XLOOKUP($F2191,Main_OG!$D$1:$D$766,Main_OG!AL$1:AL$766,"")</f>
        <v>133687648</v>
      </c>
      <c r="AE2191" s="47">
        <f>_xlfn.XLOOKUP($F2191,Main_OG!$D$1:$D$766,Main_OG!AM$1:AM$766,"")</f>
        <v>0</v>
      </c>
      <c r="AF2191" s="48">
        <f>_xlfn.XLOOKUP($F2191,Main_OG!$D$1:$D$766,Main_OG!Z$1:Z$766,"")</f>
        <v>0</v>
      </c>
      <c r="AG2191" s="48">
        <f>_xlfn.XLOOKUP($F2191,Main_OG!$D$1:$D$766,Main_OG!AA$1:AA$766,"")</f>
        <v>2.02</v>
      </c>
      <c r="AH2191" s="48">
        <f>_xlfn.XLOOKUP($F2191,Main_OG!$D$1:$D$766,Main_OG!AB$1:AB$766,"")</f>
        <v>19.21</v>
      </c>
      <c r="AI2191" s="48">
        <f>_xlfn.XLOOKUP($F2191,Main_OG!$D$1:$D$766,Main_OG!AC$1:AC$766,"")</f>
        <v>3.8713752811270652</v>
      </c>
      <c r="AJ2191" s="48">
        <f>_xlfn.XLOOKUP($F2191,Main_OG!$D$1:$D$766,Main_OG!AD$1:AD$766,"")</f>
        <v>0.62810595158289428</v>
      </c>
    </row>
    <row r="2192" spans="2:36" x14ac:dyDescent="0.35">
      <c r="B2192" s="36" t="s">
        <v>3257</v>
      </c>
      <c r="C2192" s="45" t="s">
        <v>182</v>
      </c>
      <c r="D2192" s="45" t="s">
        <v>3257</v>
      </c>
      <c r="E2192" s="36" t="s">
        <v>3257</v>
      </c>
      <c r="F2192" s="36" t="str">
        <f t="shared" si="102"/>
        <v>2018_WA</v>
      </c>
      <c r="G2192" s="45">
        <v>2018</v>
      </c>
      <c r="H2192" s="45">
        <f>_xlfn.XLOOKUP(J2192,Main_OG!$B$1:$B$766,Main_OG!$O$1:$O$766,"")</f>
        <v>0</v>
      </c>
      <c r="I2192" s="45">
        <f>_xlfn.XLOOKUP(F2192,Main_OG!$D$1:$D$766,Main_OG!$J$1:$J$766,"")</f>
        <v>1</v>
      </c>
      <c r="J2192" s="45" t="s">
        <v>182</v>
      </c>
      <c r="K2192" s="45" t="str">
        <f t="shared" si="103"/>
        <v>PacifiCorp_WA</v>
      </c>
      <c r="L2192" s="45" t="str">
        <f t="shared" si="104"/>
        <v>PacifiCorp_WA</v>
      </c>
      <c r="M2192" s="45" t="s">
        <v>3334</v>
      </c>
      <c r="N2192" s="45">
        <v>0</v>
      </c>
      <c r="O2192" s="45">
        <v>16422</v>
      </c>
      <c r="P2192" s="45">
        <v>5532</v>
      </c>
      <c r="Q2192" s="45">
        <v>109499</v>
      </c>
      <c r="R2192" s="45">
        <v>0</v>
      </c>
      <c r="S2192" s="45">
        <v>1576270</v>
      </c>
      <c r="T2192" s="45">
        <v>852499</v>
      </c>
      <c r="U2192" s="45">
        <v>1520347</v>
      </c>
      <c r="V2192" s="45">
        <v>0</v>
      </c>
      <c r="W2192" s="45">
        <v>8.6016863000000008</v>
      </c>
      <c r="X2192" s="45">
        <v>7.4152462000000003</v>
      </c>
      <c r="Y2192" s="45">
        <v>8.7372882999999995</v>
      </c>
      <c r="Z2192" s="46">
        <v>561785.69999999995</v>
      </c>
      <c r="AA2192" s="46">
        <v>74638.122770215676</v>
      </c>
      <c r="AB2192" s="47">
        <f>_xlfn.XLOOKUP($F2192,Main_OG!$D$1:$D$766,Main_OG!AJ$1:AJ$766,"")</f>
        <v>7269842</v>
      </c>
      <c r="AC2192" s="47">
        <f>_xlfn.XLOOKUP($F2192,Main_OG!$D$1:$D$766,Main_OG!AK$1:AK$766,"")</f>
        <v>70096</v>
      </c>
      <c r="AD2192" s="47">
        <f>_xlfn.XLOOKUP($F2192,Main_OG!$D$1:$D$766,Main_OG!AL$1:AL$766,"")</f>
        <v>146771172</v>
      </c>
      <c r="AE2192" s="47">
        <f>_xlfn.XLOOKUP($F2192,Main_OG!$D$1:$D$766,Main_OG!AM$1:AM$766,"")</f>
        <v>9708441</v>
      </c>
      <c r="AF2192" s="48">
        <f>_xlfn.XLOOKUP($F2192,Main_OG!$D$1:$D$766,Main_OG!Z$1:Z$766,"")</f>
        <v>0</v>
      </c>
      <c r="AG2192" s="48">
        <f>_xlfn.XLOOKUP($F2192,Main_OG!$D$1:$D$766,Main_OG!AA$1:AA$766,"")</f>
        <v>2.1875855044172008</v>
      </c>
      <c r="AH2192" s="48">
        <f>_xlfn.XLOOKUP($F2192,Main_OG!$D$1:$D$766,Main_OG!AB$1:AB$766,"")</f>
        <v>17.134646247082848</v>
      </c>
      <c r="AI2192" s="48">
        <f>_xlfn.XLOOKUP($F2192,Main_OG!$D$1:$D$766,Main_OG!AC$1:AC$766,"")</f>
        <v>2.94</v>
      </c>
      <c r="AJ2192" s="48">
        <f>_xlfn.XLOOKUP($F2192,Main_OG!$D$1:$D$766,Main_OG!AD$1:AD$766,"")</f>
        <v>0.62810595158289428</v>
      </c>
    </row>
    <row r="2193" spans="2:36" x14ac:dyDescent="0.35">
      <c r="B2193" s="36" t="s">
        <v>3257</v>
      </c>
      <c r="C2193" s="45" t="s">
        <v>886</v>
      </c>
      <c r="D2193" s="45" t="s">
        <v>3257</v>
      </c>
      <c r="E2193" s="36" t="s">
        <v>3257</v>
      </c>
      <c r="F2193" s="36" t="str">
        <f t="shared" si="102"/>
        <v>2018_WY</v>
      </c>
      <c r="G2193" s="45">
        <v>2018</v>
      </c>
      <c r="H2193" s="45">
        <f>_xlfn.XLOOKUP(J2193,Main_OG!$B$1:$B$766,Main_OG!$O$1:$O$766,"")</f>
        <v>0</v>
      </c>
      <c r="I2193" s="45">
        <f>_xlfn.XLOOKUP(F2193,Main_OG!$D$1:$D$766,Main_OG!$J$1:$J$766,"")</f>
        <v>0</v>
      </c>
      <c r="J2193" s="45" t="s">
        <v>886</v>
      </c>
      <c r="K2193" s="45" t="str">
        <f t="shared" si="103"/>
        <v>PacifiCorp_WY</v>
      </c>
      <c r="L2193" s="45" t="str">
        <f t="shared" si="104"/>
        <v>PacifiCorp_WY</v>
      </c>
      <c r="M2193" s="45" t="s">
        <v>3335</v>
      </c>
      <c r="N2193" s="45">
        <v>0</v>
      </c>
      <c r="O2193" s="45">
        <v>23239</v>
      </c>
      <c r="P2193" s="45">
        <v>2779</v>
      </c>
      <c r="Q2193" s="45">
        <v>115073</v>
      </c>
      <c r="R2193" s="45">
        <v>0</v>
      </c>
      <c r="S2193" s="45">
        <v>1422578</v>
      </c>
      <c r="T2193" s="45">
        <v>6985653</v>
      </c>
      <c r="U2193" s="45">
        <v>984258</v>
      </c>
      <c r="V2193" s="45">
        <v>0</v>
      </c>
      <c r="W2193" s="45">
        <v>8.9220275000000004</v>
      </c>
      <c r="X2193" s="45">
        <v>6.3237709999999998</v>
      </c>
      <c r="Y2193" s="45">
        <v>11.048272000000001</v>
      </c>
      <c r="Z2193" s="46">
        <v>37977.199999999997</v>
      </c>
      <c r="AA2193" s="46">
        <v>65584.902271636151</v>
      </c>
      <c r="AB2193" s="47">
        <f>_xlfn.XLOOKUP($F2193,Main_OG!$D$1:$D$766,Main_OG!AJ$1:AJ$766,"")</f>
        <v>48936996</v>
      </c>
      <c r="AC2193" s="47">
        <f>_xlfn.XLOOKUP($F2193,Main_OG!$D$1:$D$766,Main_OG!AK$1:AK$766,"")</f>
        <v>155422</v>
      </c>
      <c r="AD2193" s="47">
        <f>_xlfn.XLOOKUP($F2193,Main_OG!$D$1:$D$766,Main_OG!AL$1:AL$766,"")</f>
        <v>12699216</v>
      </c>
      <c r="AE2193" s="47">
        <f>_xlfn.XLOOKUP($F2193,Main_OG!$D$1:$D$766,Main_OG!AM$1:AM$766,"")</f>
        <v>0</v>
      </c>
      <c r="AF2193" s="48">
        <f>_xlfn.XLOOKUP($F2193,Main_OG!$D$1:$D$766,Main_OG!Z$1:Z$766,"")</f>
        <v>0</v>
      </c>
      <c r="AG2193" s="48">
        <f>_xlfn.XLOOKUP($F2193,Main_OG!$D$1:$D$766,Main_OG!AA$1:AA$766,"")</f>
        <v>1.68</v>
      </c>
      <c r="AH2193" s="48">
        <f>_xlfn.XLOOKUP($F2193,Main_OG!$D$1:$D$766,Main_OG!AB$1:AB$766,"")</f>
        <v>18.53</v>
      </c>
      <c r="AI2193" s="48">
        <f>_xlfn.XLOOKUP($F2193,Main_OG!$D$1:$D$766,Main_OG!AC$1:AC$766,"")</f>
        <v>3.77</v>
      </c>
      <c r="AJ2193" s="48">
        <f>_xlfn.XLOOKUP($F2193,Main_OG!$D$1:$D$766,Main_OG!AD$1:AD$766,"")</f>
        <v>0.62810595158289428</v>
      </c>
    </row>
    <row r="2194" spans="2:36" x14ac:dyDescent="0.35">
      <c r="B2194" s="36" t="s">
        <v>3257</v>
      </c>
      <c r="C2194" s="45" t="s">
        <v>59</v>
      </c>
      <c r="D2194" s="45" t="s">
        <v>3257</v>
      </c>
      <c r="E2194" s="36" t="s">
        <v>3257</v>
      </c>
      <c r="F2194" s="36" t="str">
        <f t="shared" si="102"/>
        <v>2019_CA</v>
      </c>
      <c r="G2194" s="45">
        <v>2019</v>
      </c>
      <c r="H2194" s="45">
        <f>_xlfn.XLOOKUP(J2194,Main_OG!$B$1:$B$766,Main_OG!$O$1:$O$766,"")</f>
        <v>1</v>
      </c>
      <c r="I2194" s="45">
        <f>_xlfn.XLOOKUP(F2194,Main_OG!$D$1:$D$766,Main_OG!$J$1:$J$766,"")</f>
        <v>1</v>
      </c>
      <c r="J2194" s="45" t="s">
        <v>59</v>
      </c>
      <c r="K2194" s="45" t="str">
        <f t="shared" si="103"/>
        <v>PacifiCorp_CA</v>
      </c>
      <c r="L2194" s="45" t="str">
        <f t="shared" si="104"/>
        <v>PacifiCorp_CA</v>
      </c>
      <c r="M2194" s="45" t="s">
        <v>3336</v>
      </c>
      <c r="N2194" s="45">
        <v>0</v>
      </c>
      <c r="O2194" s="45">
        <v>7514</v>
      </c>
      <c r="P2194" s="45">
        <v>1942</v>
      </c>
      <c r="Q2194" s="45">
        <v>36027</v>
      </c>
      <c r="R2194" s="45">
        <v>0</v>
      </c>
      <c r="S2194" s="45">
        <v>239518</v>
      </c>
      <c r="T2194" s="45">
        <v>137906</v>
      </c>
      <c r="U2194" s="45">
        <v>363507</v>
      </c>
      <c r="V2194" s="45">
        <v>0</v>
      </c>
      <c r="W2194" s="45">
        <v>14.980335999999999</v>
      </c>
      <c r="X2194" s="45">
        <v>13.602454</v>
      </c>
      <c r="Y2194" s="45">
        <v>12.873535</v>
      </c>
      <c r="Z2194" s="46">
        <v>2962792.1</v>
      </c>
      <c r="AA2194" s="46">
        <v>75126.056066784979</v>
      </c>
      <c r="AB2194" s="47">
        <f>_xlfn.XLOOKUP($F2194,Main_OG!$D$1:$D$766,Main_OG!AJ$1:AJ$766,"")</f>
        <v>97698</v>
      </c>
      <c r="AC2194" s="47">
        <f>_xlfn.XLOOKUP($F2194,Main_OG!$D$1:$D$766,Main_OG!AK$1:AK$766,"")</f>
        <v>201972</v>
      </c>
      <c r="AD2194" s="47">
        <f>_xlfn.XLOOKUP($F2194,Main_OG!$D$1:$D$766,Main_OG!AL$1:AL$766,"")</f>
        <v>1230687868</v>
      </c>
      <c r="AE2194" s="47">
        <f>_xlfn.XLOOKUP($F2194,Main_OG!$D$1:$D$766,Main_OG!AM$1:AM$766,"")</f>
        <v>16165384</v>
      </c>
      <c r="AF2194" s="48">
        <f>_xlfn.XLOOKUP($F2194,Main_OG!$D$1:$D$766,Main_OG!Z$1:Z$766,"")</f>
        <v>0</v>
      </c>
      <c r="AG2194" s="48">
        <f>_xlfn.XLOOKUP($F2194,Main_OG!$D$1:$D$766,Main_OG!AA$1:AA$766,"")</f>
        <v>2.176146746141439</v>
      </c>
      <c r="AH2194" s="48">
        <f>_xlfn.XLOOKUP($F2194,Main_OG!$D$1:$D$766,Main_OG!AB$1:AB$766,"")</f>
        <v>16.155101142605361</v>
      </c>
      <c r="AI2194" s="48">
        <f>_xlfn.XLOOKUP($F2194,Main_OG!$D$1:$D$766,Main_OG!AC$1:AC$766,"")</f>
        <v>3.3292283805067271</v>
      </c>
      <c r="AJ2194" s="48">
        <f>_xlfn.XLOOKUP($F2194,Main_OG!$D$1:$D$766,Main_OG!AD$1:AD$766,"")</f>
        <v>0.60296766622862785</v>
      </c>
    </row>
    <row r="2195" spans="2:36" x14ac:dyDescent="0.35">
      <c r="B2195" s="36" t="s">
        <v>3257</v>
      </c>
      <c r="C2195" s="45" t="s">
        <v>717</v>
      </c>
      <c r="D2195" s="45" t="s">
        <v>3257</v>
      </c>
      <c r="E2195" s="36" t="s">
        <v>3257</v>
      </c>
      <c r="F2195" s="36" t="str">
        <f t="shared" si="102"/>
        <v>2019_ID</v>
      </c>
      <c r="G2195" s="45">
        <v>2019</v>
      </c>
      <c r="H2195" s="45">
        <f>_xlfn.XLOOKUP(J2195,Main_OG!$B$1:$B$766,Main_OG!$O$1:$O$766,"")</f>
        <v>0</v>
      </c>
      <c r="I2195" s="45">
        <f>_xlfn.XLOOKUP(F2195,Main_OG!$D$1:$D$766,Main_OG!$J$1:$J$766,"")</f>
        <v>1</v>
      </c>
      <c r="J2195" s="45" t="s">
        <v>717</v>
      </c>
      <c r="K2195" s="45" t="str">
        <f t="shared" si="103"/>
        <v>PacifiCorp_ID</v>
      </c>
      <c r="L2195" s="45" t="str">
        <f t="shared" si="104"/>
        <v>PacifiCorp_ID</v>
      </c>
      <c r="M2195" s="45" t="s">
        <v>3337</v>
      </c>
      <c r="N2195" s="45">
        <v>0</v>
      </c>
      <c r="O2195" s="45">
        <v>9290</v>
      </c>
      <c r="P2195" s="45">
        <v>5653</v>
      </c>
      <c r="Q2195" s="45">
        <v>66558</v>
      </c>
      <c r="R2195" s="45">
        <v>0</v>
      </c>
      <c r="S2195" s="45">
        <v>515261</v>
      </c>
      <c r="T2195" s="45">
        <v>2235056</v>
      </c>
      <c r="U2195" s="45">
        <v>735159</v>
      </c>
      <c r="V2195" s="45">
        <v>0</v>
      </c>
      <c r="W2195" s="45">
        <v>8.7780755999999993</v>
      </c>
      <c r="X2195" s="45">
        <v>6.8909370000000001</v>
      </c>
      <c r="Y2195" s="45">
        <v>10.204867</v>
      </c>
      <c r="Z2195" s="46">
        <v>81261.3</v>
      </c>
      <c r="AA2195" s="46">
        <v>45421.22678948722</v>
      </c>
      <c r="AB2195" s="47">
        <f>_xlfn.XLOOKUP($F2195,Main_OG!$D$1:$D$766,Main_OG!AJ$1:AJ$766,"")</f>
        <v>8982</v>
      </c>
      <c r="AC2195" s="47">
        <f>_xlfn.XLOOKUP($F2195,Main_OG!$D$1:$D$766,Main_OG!AK$1:AK$766,"")</f>
        <v>432</v>
      </c>
      <c r="AD2195" s="47">
        <f>_xlfn.XLOOKUP($F2195,Main_OG!$D$1:$D$766,Main_OG!AL$1:AL$766,"")</f>
        <v>64386294</v>
      </c>
      <c r="AE2195" s="47">
        <f>_xlfn.XLOOKUP($F2195,Main_OG!$D$1:$D$766,Main_OG!AM$1:AM$766,"")</f>
        <v>0</v>
      </c>
      <c r="AF2195" s="48">
        <f>_xlfn.XLOOKUP($F2195,Main_OG!$D$1:$D$766,Main_OG!Z$1:Z$766,"")</f>
        <v>0</v>
      </c>
      <c r="AG2195" s="48">
        <f>_xlfn.XLOOKUP($F2195,Main_OG!$D$1:$D$766,Main_OG!AA$1:AA$766,"")</f>
        <v>2.176146746141439</v>
      </c>
      <c r="AH2195" s="48">
        <f>_xlfn.XLOOKUP($F2195,Main_OG!$D$1:$D$766,Main_OG!AB$1:AB$766,"")</f>
        <v>16.155101142605361</v>
      </c>
      <c r="AI2195" s="48">
        <f>_xlfn.XLOOKUP($F2195,Main_OG!$D$1:$D$766,Main_OG!AC$1:AC$766,"")</f>
        <v>3.3292283805067271</v>
      </c>
      <c r="AJ2195" s="48">
        <f>_xlfn.XLOOKUP($F2195,Main_OG!$D$1:$D$766,Main_OG!AD$1:AD$766,"")</f>
        <v>0.60296766622862785</v>
      </c>
    </row>
    <row r="2196" spans="2:36" x14ac:dyDescent="0.35">
      <c r="B2196" s="36" t="s">
        <v>3257</v>
      </c>
      <c r="C2196" s="45" t="s">
        <v>461</v>
      </c>
      <c r="D2196" s="45" t="s">
        <v>3257</v>
      </c>
      <c r="E2196" s="36" t="s">
        <v>3257</v>
      </c>
      <c r="F2196" s="36" t="str">
        <f t="shared" si="102"/>
        <v>2019_OR</v>
      </c>
      <c r="G2196" s="45">
        <v>2019</v>
      </c>
      <c r="H2196" s="45">
        <f>_xlfn.XLOOKUP(J2196,Main_OG!$B$1:$B$766,Main_OG!$O$1:$O$766,"")</f>
        <v>0</v>
      </c>
      <c r="I2196" s="45">
        <f>_xlfn.XLOOKUP(F2196,Main_OG!$D$1:$D$766,Main_OG!$J$1:$J$766,"")</f>
        <v>1</v>
      </c>
      <c r="J2196" s="45" t="s">
        <v>461</v>
      </c>
      <c r="K2196" s="45" t="str">
        <f t="shared" si="103"/>
        <v>PacifiCorp_OR</v>
      </c>
      <c r="L2196" s="45" t="str">
        <f t="shared" si="104"/>
        <v>PacifiCorp_OR</v>
      </c>
      <c r="M2196" s="45" t="s">
        <v>3338</v>
      </c>
      <c r="N2196" s="45">
        <v>1</v>
      </c>
      <c r="O2196" s="45">
        <v>69371</v>
      </c>
      <c r="P2196" s="45">
        <v>9192</v>
      </c>
      <c r="Q2196" s="45">
        <v>517270</v>
      </c>
      <c r="R2196" s="45">
        <v>16198</v>
      </c>
      <c r="S2196" s="45">
        <v>5441710</v>
      </c>
      <c r="T2196" s="45">
        <v>1908644</v>
      </c>
      <c r="U2196" s="45">
        <v>5722112</v>
      </c>
      <c r="V2196" s="45">
        <v>9.6351400999999992</v>
      </c>
      <c r="W2196" s="45">
        <v>8.9430253000000004</v>
      </c>
      <c r="X2196" s="45">
        <v>7.6611719999999996</v>
      </c>
      <c r="Y2196" s="45">
        <v>10.793400999999999</v>
      </c>
      <c r="Z2196" s="46">
        <v>239910.5</v>
      </c>
      <c r="AA2196" s="46">
        <v>56903.201904311929</v>
      </c>
      <c r="AB2196" s="47">
        <f>_xlfn.XLOOKUP($F2196,Main_OG!$D$1:$D$766,Main_OG!AJ$1:AJ$766,"")</f>
        <v>2998680</v>
      </c>
      <c r="AC2196" s="47">
        <f>_xlfn.XLOOKUP($F2196,Main_OG!$D$1:$D$766,Main_OG!AK$1:AK$766,"")</f>
        <v>29326</v>
      </c>
      <c r="AD2196" s="47">
        <f>_xlfn.XLOOKUP($F2196,Main_OG!$D$1:$D$766,Main_OG!AL$1:AL$766,"")</f>
        <v>287470282</v>
      </c>
      <c r="AE2196" s="47">
        <f>_xlfn.XLOOKUP($F2196,Main_OG!$D$1:$D$766,Main_OG!AM$1:AM$766,"")</f>
        <v>0</v>
      </c>
      <c r="AF2196" s="48">
        <f>_xlfn.XLOOKUP($F2196,Main_OG!$D$1:$D$766,Main_OG!Z$1:Z$766,"")</f>
        <v>0</v>
      </c>
      <c r="AG2196" s="48">
        <f>_xlfn.XLOOKUP($F2196,Main_OG!$D$1:$D$766,Main_OG!AA$1:AA$766,"")</f>
        <v>2.176146746141439</v>
      </c>
      <c r="AH2196" s="48">
        <f>_xlfn.XLOOKUP($F2196,Main_OG!$D$1:$D$766,Main_OG!AB$1:AB$766,"")</f>
        <v>16.155101142605361</v>
      </c>
      <c r="AI2196" s="48">
        <f>_xlfn.XLOOKUP($F2196,Main_OG!$D$1:$D$766,Main_OG!AC$1:AC$766,"")</f>
        <v>3.3292283805067271</v>
      </c>
      <c r="AJ2196" s="48">
        <f>_xlfn.XLOOKUP($F2196,Main_OG!$D$1:$D$766,Main_OG!AD$1:AD$766,"")</f>
        <v>0.60296766622862785</v>
      </c>
    </row>
    <row r="2197" spans="2:36" x14ac:dyDescent="0.35">
      <c r="B2197" s="36" t="s">
        <v>3257</v>
      </c>
      <c r="C2197" s="45" t="s">
        <v>518</v>
      </c>
      <c r="D2197" s="45" t="s">
        <v>3257</v>
      </c>
      <c r="E2197" s="36" t="s">
        <v>3257</v>
      </c>
      <c r="F2197" s="36" t="str">
        <f t="shared" si="102"/>
        <v>2019_UT</v>
      </c>
      <c r="G2197" s="45">
        <v>2019</v>
      </c>
      <c r="H2197" s="45">
        <f>_xlfn.XLOOKUP(J2197,Main_OG!$B$1:$B$766,Main_OG!$O$1:$O$766,"")</f>
        <v>0</v>
      </c>
      <c r="I2197" s="45">
        <f>_xlfn.XLOOKUP(F2197,Main_OG!$D$1:$D$766,Main_OG!$J$1:$J$766,"")</f>
        <v>1</v>
      </c>
      <c r="J2197" s="45" t="s">
        <v>518</v>
      </c>
      <c r="K2197" s="45" t="str">
        <f t="shared" si="103"/>
        <v>PacifiCorp_UT</v>
      </c>
      <c r="L2197" s="45" t="str">
        <f t="shared" si="104"/>
        <v>PacifiCorp_UT</v>
      </c>
      <c r="M2197" s="45" t="s">
        <v>3339</v>
      </c>
      <c r="N2197" s="45">
        <v>1</v>
      </c>
      <c r="O2197" s="45">
        <v>91665</v>
      </c>
      <c r="P2197" s="45">
        <v>8066</v>
      </c>
      <c r="Q2197" s="45">
        <v>836194</v>
      </c>
      <c r="R2197" s="45">
        <v>51748</v>
      </c>
      <c r="S2197" s="45">
        <v>9064033</v>
      </c>
      <c r="T2197" s="45">
        <v>8220459</v>
      </c>
      <c r="U2197" s="45">
        <v>7154065</v>
      </c>
      <c r="V2197" s="45">
        <v>10.624565</v>
      </c>
      <c r="W2197" s="45">
        <v>8.0958994999999998</v>
      </c>
      <c r="X2197" s="45">
        <v>5.8747973</v>
      </c>
      <c r="Y2197" s="45">
        <v>10.663904</v>
      </c>
      <c r="Z2197" s="46">
        <v>192698.7</v>
      </c>
      <c r="AA2197" s="46">
        <v>60154.748901395804</v>
      </c>
      <c r="AB2197" s="47">
        <f>_xlfn.XLOOKUP($F2197,Main_OG!$D$1:$D$766,Main_OG!AJ$1:AJ$766,"")</f>
        <v>23781374</v>
      </c>
      <c r="AC2197" s="47">
        <f>_xlfn.XLOOKUP($F2197,Main_OG!$D$1:$D$766,Main_OG!AK$1:AK$766,"")</f>
        <v>139742</v>
      </c>
      <c r="AD2197" s="47">
        <f>_xlfn.XLOOKUP($F2197,Main_OG!$D$1:$D$766,Main_OG!AL$1:AL$766,"")</f>
        <v>144669636</v>
      </c>
      <c r="AE2197" s="47">
        <f>_xlfn.XLOOKUP($F2197,Main_OG!$D$1:$D$766,Main_OG!AM$1:AM$766,"")</f>
        <v>0</v>
      </c>
      <c r="AF2197" s="48">
        <f>_xlfn.XLOOKUP($F2197,Main_OG!$D$1:$D$766,Main_OG!Z$1:Z$766,"")</f>
        <v>0</v>
      </c>
      <c r="AG2197" s="48">
        <f>_xlfn.XLOOKUP($F2197,Main_OG!$D$1:$D$766,Main_OG!AA$1:AA$766,"")</f>
        <v>2.176146746141439</v>
      </c>
      <c r="AH2197" s="48">
        <f>_xlfn.XLOOKUP($F2197,Main_OG!$D$1:$D$766,Main_OG!AB$1:AB$766,"")</f>
        <v>16.155101142605361</v>
      </c>
      <c r="AI2197" s="48">
        <f>_xlfn.XLOOKUP($F2197,Main_OG!$D$1:$D$766,Main_OG!AC$1:AC$766,"")</f>
        <v>3.3292283805067271</v>
      </c>
      <c r="AJ2197" s="48">
        <f>_xlfn.XLOOKUP($F2197,Main_OG!$D$1:$D$766,Main_OG!AD$1:AD$766,"")</f>
        <v>0.60296766622862785</v>
      </c>
    </row>
    <row r="2198" spans="2:36" x14ac:dyDescent="0.35">
      <c r="B2198" s="36" t="s">
        <v>3257</v>
      </c>
      <c r="C2198" s="45" t="s">
        <v>182</v>
      </c>
      <c r="D2198" s="45" t="s">
        <v>3257</v>
      </c>
      <c r="E2198" s="36" t="s">
        <v>3257</v>
      </c>
      <c r="F2198" s="36" t="str">
        <f t="shared" si="102"/>
        <v>2019_WA</v>
      </c>
      <c r="G2198" s="45">
        <v>2019</v>
      </c>
      <c r="H2198" s="45">
        <f>_xlfn.XLOOKUP(J2198,Main_OG!$B$1:$B$766,Main_OG!$O$1:$O$766,"")</f>
        <v>0</v>
      </c>
      <c r="I2198" s="45">
        <f>_xlfn.XLOOKUP(F2198,Main_OG!$D$1:$D$766,Main_OG!$J$1:$J$766,"")</f>
        <v>1</v>
      </c>
      <c r="J2198" s="45" t="s">
        <v>182</v>
      </c>
      <c r="K2198" s="45" t="str">
        <f t="shared" si="103"/>
        <v>PacifiCorp_WA</v>
      </c>
      <c r="L2198" s="45" t="str">
        <f t="shared" si="104"/>
        <v>PacifiCorp_WA</v>
      </c>
      <c r="M2198" s="45" t="s">
        <v>3340</v>
      </c>
      <c r="N2198" s="45">
        <v>0</v>
      </c>
      <c r="O2198" s="45">
        <v>16593</v>
      </c>
      <c r="P2198" s="45">
        <v>5520</v>
      </c>
      <c r="Q2198" s="45">
        <v>110178</v>
      </c>
      <c r="R2198" s="45">
        <v>0</v>
      </c>
      <c r="S2198" s="45">
        <v>1554150</v>
      </c>
      <c r="T2198" s="45">
        <v>935783</v>
      </c>
      <c r="U2198" s="45">
        <v>1654657</v>
      </c>
      <c r="V2198" s="45">
        <v>0</v>
      </c>
      <c r="W2198" s="45">
        <v>7.9778463999999998</v>
      </c>
      <c r="X2198" s="45">
        <v>6.8704175999999997</v>
      </c>
      <c r="Y2198" s="45">
        <v>8.7039065999999998</v>
      </c>
      <c r="Z2198" s="46">
        <v>588930.4</v>
      </c>
      <c r="AA2198" s="46">
        <v>77348.11447928191</v>
      </c>
      <c r="AB2198" s="47">
        <f>_xlfn.XLOOKUP($F2198,Main_OG!$D$1:$D$766,Main_OG!AJ$1:AJ$766,"")</f>
        <v>9621532</v>
      </c>
      <c r="AC2198" s="47">
        <f>_xlfn.XLOOKUP($F2198,Main_OG!$D$1:$D$766,Main_OG!AK$1:AK$766,"")</f>
        <v>62974</v>
      </c>
      <c r="AD2198" s="47">
        <f>_xlfn.XLOOKUP($F2198,Main_OG!$D$1:$D$766,Main_OG!AL$1:AL$766,"")</f>
        <v>217789892</v>
      </c>
      <c r="AE2198" s="47">
        <f>_xlfn.XLOOKUP($F2198,Main_OG!$D$1:$D$766,Main_OG!AM$1:AM$766,"")</f>
        <v>8866499</v>
      </c>
      <c r="AF2198" s="48">
        <f>_xlfn.XLOOKUP($F2198,Main_OG!$D$1:$D$766,Main_OG!Z$1:Z$766,"")</f>
        <v>0</v>
      </c>
      <c r="AG2198" s="48">
        <f>_xlfn.XLOOKUP($F2198,Main_OG!$D$1:$D$766,Main_OG!AA$1:AA$766,"")</f>
        <v>2.176146746141439</v>
      </c>
      <c r="AH2198" s="48">
        <f>_xlfn.XLOOKUP($F2198,Main_OG!$D$1:$D$766,Main_OG!AB$1:AB$766,"")</f>
        <v>16.155101142605361</v>
      </c>
      <c r="AI2198" s="48">
        <f>_xlfn.XLOOKUP($F2198,Main_OG!$D$1:$D$766,Main_OG!AC$1:AC$766,"")</f>
        <v>3.32</v>
      </c>
      <c r="AJ2198" s="48">
        <f>_xlfn.XLOOKUP($F2198,Main_OG!$D$1:$D$766,Main_OG!AD$1:AD$766,"")</f>
        <v>0.60296766622862785</v>
      </c>
    </row>
    <row r="2199" spans="2:36" x14ac:dyDescent="0.35">
      <c r="B2199" s="36" t="s">
        <v>3257</v>
      </c>
      <c r="C2199" s="45" t="s">
        <v>886</v>
      </c>
      <c r="D2199" s="45" t="s">
        <v>3257</v>
      </c>
      <c r="E2199" s="36" t="s">
        <v>3257</v>
      </c>
      <c r="F2199" s="36" t="str">
        <f t="shared" si="102"/>
        <v>2019_WY</v>
      </c>
      <c r="G2199" s="45">
        <v>2019</v>
      </c>
      <c r="H2199" s="45">
        <f>_xlfn.XLOOKUP(J2199,Main_OG!$B$1:$B$766,Main_OG!$O$1:$O$766,"")</f>
        <v>0</v>
      </c>
      <c r="I2199" s="45">
        <f>_xlfn.XLOOKUP(F2199,Main_OG!$D$1:$D$766,Main_OG!$J$1:$J$766,"")</f>
        <v>0</v>
      </c>
      <c r="J2199" s="45" t="s">
        <v>886</v>
      </c>
      <c r="K2199" s="45" t="str">
        <f t="shared" si="103"/>
        <v>PacifiCorp_WY</v>
      </c>
      <c r="L2199" s="45" t="str">
        <f t="shared" si="104"/>
        <v>PacifiCorp_WY</v>
      </c>
      <c r="M2199" s="45" t="s">
        <v>3341</v>
      </c>
      <c r="N2199" s="45">
        <v>0</v>
      </c>
      <c r="O2199" s="45">
        <v>23314</v>
      </c>
      <c r="P2199" s="45">
        <v>2778</v>
      </c>
      <c r="Q2199" s="45">
        <v>115407</v>
      </c>
      <c r="R2199" s="45">
        <v>0</v>
      </c>
      <c r="S2199" s="45">
        <v>1395678</v>
      </c>
      <c r="T2199" s="45">
        <v>6958047</v>
      </c>
      <c r="U2199" s="45">
        <v>1038916</v>
      </c>
      <c r="V2199" s="45">
        <v>0</v>
      </c>
      <c r="W2199" s="45">
        <v>8.8076475999999992</v>
      </c>
      <c r="X2199" s="45">
        <v>6.2532215999999998</v>
      </c>
      <c r="Y2199" s="45">
        <v>10.837065000000001</v>
      </c>
      <c r="Z2199" s="46">
        <v>38558.199999999997</v>
      </c>
      <c r="AA2199" s="46">
        <v>66466.361900033793</v>
      </c>
      <c r="AB2199" s="47">
        <f>_xlfn.XLOOKUP($F2199,Main_OG!$D$1:$D$766,Main_OG!AJ$1:AJ$766,"")</f>
        <v>43801864</v>
      </c>
      <c r="AC2199" s="47">
        <f>_xlfn.XLOOKUP($F2199,Main_OG!$D$1:$D$766,Main_OG!AK$1:AK$766,"")</f>
        <v>167214</v>
      </c>
      <c r="AD2199" s="47">
        <f>_xlfn.XLOOKUP($F2199,Main_OG!$D$1:$D$766,Main_OG!AL$1:AL$766,"")</f>
        <v>14350872</v>
      </c>
      <c r="AE2199" s="47">
        <f>_xlfn.XLOOKUP($F2199,Main_OG!$D$1:$D$766,Main_OG!AM$1:AM$766,"")</f>
        <v>0</v>
      </c>
      <c r="AF2199" s="48">
        <f>_xlfn.XLOOKUP($F2199,Main_OG!$D$1:$D$766,Main_OG!Z$1:Z$766,"")</f>
        <v>1.66</v>
      </c>
      <c r="AG2199" s="48">
        <f>_xlfn.XLOOKUP($F2199,Main_OG!$D$1:$D$766,Main_OG!AA$1:AA$766,"")</f>
        <v>2.176146746141439</v>
      </c>
      <c r="AH2199" s="48">
        <f>_xlfn.XLOOKUP($F2199,Main_OG!$D$1:$D$766,Main_OG!AB$1:AB$766,"")</f>
        <v>16.079999999999998</v>
      </c>
      <c r="AI2199" s="48">
        <f>_xlfn.XLOOKUP($F2199,Main_OG!$D$1:$D$766,Main_OG!AC$1:AC$766,"")</f>
        <v>3.07</v>
      </c>
      <c r="AJ2199" s="48">
        <f>_xlfn.XLOOKUP($F2199,Main_OG!$D$1:$D$766,Main_OG!AD$1:AD$766,"")</f>
        <v>0.60296766622862785</v>
      </c>
    </row>
    <row r="2200" spans="2:36" x14ac:dyDescent="0.35">
      <c r="B2200" s="36" t="s">
        <v>3257</v>
      </c>
      <c r="C2200" s="45" t="s">
        <v>59</v>
      </c>
      <c r="D2200" s="45" t="s">
        <v>3257</v>
      </c>
      <c r="E2200" s="36" t="s">
        <v>3257</v>
      </c>
      <c r="F2200" s="36" t="str">
        <f t="shared" si="102"/>
        <v>2020_CA</v>
      </c>
      <c r="G2200" s="45">
        <v>2020</v>
      </c>
      <c r="H2200" s="45">
        <f>_xlfn.XLOOKUP(J2200,Main_OG!$B$1:$B$766,Main_OG!$O$1:$O$766,"")</f>
        <v>1</v>
      </c>
      <c r="I2200" s="45">
        <f>_xlfn.XLOOKUP(F2200,Main_OG!$D$1:$D$766,Main_OG!$J$1:$J$766,"")</f>
        <v>1</v>
      </c>
      <c r="J2200" s="45" t="s">
        <v>59</v>
      </c>
      <c r="K2200" s="45" t="str">
        <f t="shared" si="103"/>
        <v>PacifiCorp_CA</v>
      </c>
      <c r="L2200" s="45" t="str">
        <f t="shared" si="104"/>
        <v>PacifiCorp_CA</v>
      </c>
      <c r="M2200" s="45" t="s">
        <v>3342</v>
      </c>
      <c r="N2200" s="45">
        <v>0</v>
      </c>
      <c r="O2200" s="45">
        <v>7509</v>
      </c>
      <c r="P2200" s="45">
        <v>1943</v>
      </c>
      <c r="Q2200" s="45">
        <v>0</v>
      </c>
      <c r="R2200" s="45">
        <v>0</v>
      </c>
      <c r="S2200" s="45">
        <v>230523</v>
      </c>
      <c r="T2200" s="45">
        <v>160524</v>
      </c>
      <c r="U2200" s="45">
        <v>0</v>
      </c>
      <c r="V2200" s="45">
        <v>0</v>
      </c>
      <c r="W2200" s="45">
        <v>13.620637</v>
      </c>
      <c r="X2200" s="45">
        <v>11.988113999999999</v>
      </c>
      <c r="Y2200" s="45">
        <v>0</v>
      </c>
      <c r="Z2200" s="46">
        <v>2925146.9</v>
      </c>
      <c r="AA2200" s="46">
        <v>74206.721781691798</v>
      </c>
      <c r="AB2200" s="47">
        <f>_xlfn.XLOOKUP($F2200,Main_OG!$D$1:$D$766,Main_OG!AJ$1:AJ$766,"")</f>
        <v>115372</v>
      </c>
      <c r="AC2200" s="47">
        <f>_xlfn.XLOOKUP($F2200,Main_OG!$D$1:$D$766,Main_OG!AK$1:AK$766,"")</f>
        <v>177700</v>
      </c>
      <c r="AD2200" s="47">
        <f>_xlfn.XLOOKUP($F2200,Main_OG!$D$1:$D$766,Main_OG!AL$1:AL$766,"")</f>
        <v>1335508716</v>
      </c>
      <c r="AE2200" s="47">
        <f>_xlfn.XLOOKUP($F2200,Main_OG!$D$1:$D$766,Main_OG!AM$1:AM$766,"")</f>
        <v>0</v>
      </c>
      <c r="AF2200" s="48">
        <f>_xlfn.XLOOKUP($F2200,Main_OG!$D$1:$D$766,Main_OG!Z$1:Z$766,"")</f>
        <v>2.74</v>
      </c>
      <c r="AG2200" s="48">
        <f>_xlfn.XLOOKUP($F2200,Main_OG!$D$1:$D$766,Main_OG!AA$1:AA$766,"")</f>
        <v>2.127327759928813</v>
      </c>
      <c r="AH2200" s="48">
        <f>_xlfn.XLOOKUP($F2200,Main_OG!$D$1:$D$766,Main_OG!AB$1:AB$766,"")</f>
        <v>13.73</v>
      </c>
      <c r="AI2200" s="48">
        <f>_xlfn.XLOOKUP($F2200,Main_OG!$D$1:$D$766,Main_OG!AC$1:AC$766,"")</f>
        <v>3.26</v>
      </c>
      <c r="AJ2200" s="48">
        <f>_xlfn.XLOOKUP($F2200,Main_OG!$D$1:$D$766,Main_OG!AD$1:AD$766,"")</f>
        <v>0.5848556097000881</v>
      </c>
    </row>
    <row r="2201" spans="2:36" x14ac:dyDescent="0.35">
      <c r="B2201" s="36" t="s">
        <v>3257</v>
      </c>
      <c r="C2201" s="45" t="s">
        <v>717</v>
      </c>
      <c r="D2201" s="45" t="s">
        <v>3257</v>
      </c>
      <c r="E2201" s="36" t="s">
        <v>3257</v>
      </c>
      <c r="F2201" s="36" t="str">
        <f t="shared" si="102"/>
        <v>2020_ID</v>
      </c>
      <c r="G2201" s="45">
        <v>2020</v>
      </c>
      <c r="H2201" s="45">
        <f>_xlfn.XLOOKUP(J2201,Main_OG!$B$1:$B$766,Main_OG!$O$1:$O$766,"")</f>
        <v>0</v>
      </c>
      <c r="I2201" s="45">
        <f>_xlfn.XLOOKUP(F2201,Main_OG!$D$1:$D$766,Main_OG!$J$1:$J$766,"")</f>
        <v>1</v>
      </c>
      <c r="J2201" s="45" t="s">
        <v>717</v>
      </c>
      <c r="K2201" s="45" t="str">
        <f t="shared" si="103"/>
        <v>PacifiCorp_ID</v>
      </c>
      <c r="L2201" s="45" t="str">
        <f t="shared" si="104"/>
        <v>PacifiCorp_ID</v>
      </c>
      <c r="M2201" s="45" t="s">
        <v>3343</v>
      </c>
      <c r="N2201" s="45">
        <v>0</v>
      </c>
      <c r="O2201" s="45">
        <v>9538</v>
      </c>
      <c r="P2201" s="45">
        <v>5688</v>
      </c>
      <c r="Q2201" s="45">
        <v>0</v>
      </c>
      <c r="R2201" s="45">
        <v>0</v>
      </c>
      <c r="S2201" s="45">
        <v>496786</v>
      </c>
      <c r="T2201" s="45">
        <v>2296434</v>
      </c>
      <c r="U2201" s="45">
        <v>0</v>
      </c>
      <c r="V2201" s="45">
        <v>0</v>
      </c>
      <c r="W2201" s="45">
        <v>8.9863643999999994</v>
      </c>
      <c r="X2201" s="45">
        <v>7.2025322999999997</v>
      </c>
      <c r="Y2201" s="45">
        <v>0</v>
      </c>
      <c r="Z2201" s="46">
        <v>82818.600000000006</v>
      </c>
      <c r="AA2201" s="46">
        <v>45548.822541383473</v>
      </c>
      <c r="AB2201" s="47">
        <f>_xlfn.XLOOKUP($F2201,Main_OG!$D$1:$D$766,Main_OG!AJ$1:AJ$766,"")</f>
        <v>8472</v>
      </c>
      <c r="AC2201" s="47">
        <f>_xlfn.XLOOKUP($F2201,Main_OG!$D$1:$D$766,Main_OG!AK$1:AK$766,"")</f>
        <v>118</v>
      </c>
      <c r="AD2201" s="47">
        <f>_xlfn.XLOOKUP($F2201,Main_OG!$D$1:$D$766,Main_OG!AL$1:AL$766,"")</f>
        <v>62681506</v>
      </c>
      <c r="AE2201" s="47">
        <f>_xlfn.XLOOKUP($F2201,Main_OG!$D$1:$D$766,Main_OG!AM$1:AM$766,"")</f>
        <v>0</v>
      </c>
      <c r="AF2201" s="48">
        <f>_xlfn.XLOOKUP($F2201,Main_OG!$D$1:$D$766,Main_OG!Z$1:Z$766,"")</f>
        <v>0</v>
      </c>
      <c r="AG2201" s="48">
        <f>_xlfn.XLOOKUP($F2201,Main_OG!$D$1:$D$766,Main_OG!AA$1:AA$766,"")</f>
        <v>2.127327759928813</v>
      </c>
      <c r="AH2201" s="48">
        <f>_xlfn.XLOOKUP($F2201,Main_OG!$D$1:$D$766,Main_OG!AB$1:AB$766,"")</f>
        <v>12.535325193609101</v>
      </c>
      <c r="AI2201" s="48">
        <f>_xlfn.XLOOKUP($F2201,Main_OG!$D$1:$D$766,Main_OG!AC$1:AC$766,"")</f>
        <v>2.8422150630003218</v>
      </c>
      <c r="AJ2201" s="48">
        <f>_xlfn.XLOOKUP($F2201,Main_OG!$D$1:$D$766,Main_OG!AD$1:AD$766,"")</f>
        <v>0.5848556097000881</v>
      </c>
    </row>
    <row r="2202" spans="2:36" x14ac:dyDescent="0.35">
      <c r="B2202" s="36" t="s">
        <v>3257</v>
      </c>
      <c r="C2202" s="45" t="s">
        <v>461</v>
      </c>
      <c r="D2202" s="45" t="s">
        <v>3257</v>
      </c>
      <c r="E2202" s="36" t="s">
        <v>3257</v>
      </c>
      <c r="F2202" s="36" t="str">
        <f t="shared" si="102"/>
        <v>2020_OR</v>
      </c>
      <c r="G2202" s="45">
        <v>2020</v>
      </c>
      <c r="H2202" s="45">
        <f>_xlfn.XLOOKUP(J2202,Main_OG!$B$1:$B$766,Main_OG!$O$1:$O$766,"")</f>
        <v>0</v>
      </c>
      <c r="I2202" s="45">
        <f>_xlfn.XLOOKUP(F2202,Main_OG!$D$1:$D$766,Main_OG!$J$1:$J$766,"")</f>
        <v>1</v>
      </c>
      <c r="J2202" s="45" t="s">
        <v>461</v>
      </c>
      <c r="K2202" s="45" t="str">
        <f t="shared" si="103"/>
        <v>PacifiCorp_OR</v>
      </c>
      <c r="L2202" s="45" t="str">
        <f t="shared" si="104"/>
        <v>PacifiCorp_OR</v>
      </c>
      <c r="M2202" s="45" t="s">
        <v>3344</v>
      </c>
      <c r="N2202" s="45">
        <v>1</v>
      </c>
      <c r="O2202" s="45">
        <v>70093</v>
      </c>
      <c r="P2202" s="45">
        <v>9172</v>
      </c>
      <c r="Q2202" s="45">
        <v>0</v>
      </c>
      <c r="R2202" s="45">
        <v>15509</v>
      </c>
      <c r="S2202" s="45">
        <v>5388670</v>
      </c>
      <c r="T2202" s="45">
        <v>1829442</v>
      </c>
      <c r="U2202" s="45">
        <v>0</v>
      </c>
      <c r="V2202" s="45">
        <v>9.7659424000000001</v>
      </c>
      <c r="W2202" s="45">
        <v>8.9713194999999999</v>
      </c>
      <c r="X2202" s="45">
        <v>7.5997598999999996</v>
      </c>
      <c r="Y2202" s="45">
        <v>0</v>
      </c>
      <c r="Z2202" s="46">
        <v>237670.39999999999</v>
      </c>
      <c r="AA2202" s="46">
        <v>56088.627764897785</v>
      </c>
      <c r="AB2202" s="47">
        <f>_xlfn.XLOOKUP($F2202,Main_OG!$D$1:$D$766,Main_OG!AJ$1:AJ$766,"")</f>
        <v>1970580</v>
      </c>
      <c r="AC2202" s="47">
        <f>_xlfn.XLOOKUP($F2202,Main_OG!$D$1:$D$766,Main_OG!AK$1:AK$766,"")</f>
        <v>8562</v>
      </c>
      <c r="AD2202" s="47">
        <f>_xlfn.XLOOKUP($F2202,Main_OG!$D$1:$D$766,Main_OG!AL$1:AL$766,"")</f>
        <v>260819210</v>
      </c>
      <c r="AE2202" s="47">
        <f>_xlfn.XLOOKUP($F2202,Main_OG!$D$1:$D$766,Main_OG!AM$1:AM$766,"")</f>
        <v>0</v>
      </c>
      <c r="AF2202" s="48">
        <f>_xlfn.XLOOKUP($F2202,Main_OG!$D$1:$D$766,Main_OG!Z$1:Z$766,"")</f>
        <v>0</v>
      </c>
      <c r="AG2202" s="48">
        <f>_xlfn.XLOOKUP($F2202,Main_OG!$D$1:$D$766,Main_OG!AA$1:AA$766,"")</f>
        <v>2.127327759928813</v>
      </c>
      <c r="AH2202" s="48">
        <f>_xlfn.XLOOKUP($F2202,Main_OG!$D$1:$D$766,Main_OG!AB$1:AB$766,"")</f>
        <v>12.535325193609101</v>
      </c>
      <c r="AI2202" s="48">
        <f>_xlfn.XLOOKUP($F2202,Main_OG!$D$1:$D$766,Main_OG!AC$1:AC$766,"")</f>
        <v>2.8422150630003218</v>
      </c>
      <c r="AJ2202" s="48">
        <f>_xlfn.XLOOKUP($F2202,Main_OG!$D$1:$D$766,Main_OG!AD$1:AD$766,"")</f>
        <v>0.5848556097000881</v>
      </c>
    </row>
    <row r="2203" spans="2:36" x14ac:dyDescent="0.35">
      <c r="B2203" s="36" t="s">
        <v>3257</v>
      </c>
      <c r="C2203" s="45" t="s">
        <v>518</v>
      </c>
      <c r="D2203" s="45" t="s">
        <v>3257</v>
      </c>
      <c r="E2203" s="36" t="s">
        <v>3257</v>
      </c>
      <c r="F2203" s="36" t="str">
        <f t="shared" si="102"/>
        <v>2020_UT</v>
      </c>
      <c r="G2203" s="45">
        <v>2020</v>
      </c>
      <c r="H2203" s="45">
        <f>_xlfn.XLOOKUP(J2203,Main_OG!$B$1:$B$766,Main_OG!$O$1:$O$766,"")</f>
        <v>0</v>
      </c>
      <c r="I2203" s="45">
        <f>_xlfn.XLOOKUP(F2203,Main_OG!$D$1:$D$766,Main_OG!$J$1:$J$766,"")</f>
        <v>1</v>
      </c>
      <c r="J2203" s="45" t="s">
        <v>518</v>
      </c>
      <c r="K2203" s="45" t="str">
        <f t="shared" si="103"/>
        <v>PacifiCorp_UT</v>
      </c>
      <c r="L2203" s="45" t="str">
        <f t="shared" si="104"/>
        <v>PacifiCorp_UT</v>
      </c>
      <c r="M2203" s="45" t="s">
        <v>3345</v>
      </c>
      <c r="N2203" s="45">
        <v>1</v>
      </c>
      <c r="O2203" s="45">
        <v>93306</v>
      </c>
      <c r="P2203" s="45">
        <v>8050</v>
      </c>
      <c r="Q2203" s="45">
        <v>0</v>
      </c>
      <c r="R2203" s="45">
        <v>49213</v>
      </c>
      <c r="S2203" s="45">
        <v>8836864</v>
      </c>
      <c r="T2203" s="45">
        <v>8276695</v>
      </c>
      <c r="U2203" s="45">
        <v>0</v>
      </c>
      <c r="V2203" s="45">
        <v>10.693922000000001</v>
      </c>
      <c r="W2203" s="45">
        <v>8.1112541999999994</v>
      </c>
      <c r="X2203" s="45">
        <v>5.7370533000000004</v>
      </c>
      <c r="Y2203" s="45">
        <v>0</v>
      </c>
      <c r="Z2203" s="46">
        <v>194753.7</v>
      </c>
      <c r="AA2203" s="46">
        <v>60117.664781009167</v>
      </c>
      <c r="AB2203" s="47">
        <f>_xlfn.XLOOKUP($F2203,Main_OG!$D$1:$D$766,Main_OG!AJ$1:AJ$766,"")</f>
        <v>21732952</v>
      </c>
      <c r="AC2203" s="47">
        <f>_xlfn.XLOOKUP($F2203,Main_OG!$D$1:$D$766,Main_OG!AK$1:AK$766,"")</f>
        <v>141140</v>
      </c>
      <c r="AD2203" s="47">
        <f>_xlfn.XLOOKUP($F2203,Main_OG!$D$1:$D$766,Main_OG!AL$1:AL$766,"")</f>
        <v>143311926</v>
      </c>
      <c r="AE2203" s="47">
        <f>_xlfn.XLOOKUP($F2203,Main_OG!$D$1:$D$766,Main_OG!AM$1:AM$766,"")</f>
        <v>0</v>
      </c>
      <c r="AF2203" s="48">
        <f>_xlfn.XLOOKUP($F2203,Main_OG!$D$1:$D$766,Main_OG!Z$1:Z$766,"")</f>
        <v>0</v>
      </c>
      <c r="AG2203" s="48">
        <f>_xlfn.XLOOKUP($F2203,Main_OG!$D$1:$D$766,Main_OG!AA$1:AA$766,"")</f>
        <v>2.127327759928813</v>
      </c>
      <c r="AH2203" s="48">
        <f>_xlfn.XLOOKUP($F2203,Main_OG!$D$1:$D$766,Main_OG!AB$1:AB$766,"")</f>
        <v>12.535325193609101</v>
      </c>
      <c r="AI2203" s="48">
        <f>_xlfn.XLOOKUP($F2203,Main_OG!$D$1:$D$766,Main_OG!AC$1:AC$766,"")</f>
        <v>2.8422150630003218</v>
      </c>
      <c r="AJ2203" s="48">
        <f>_xlfn.XLOOKUP($F2203,Main_OG!$D$1:$D$766,Main_OG!AD$1:AD$766,"")</f>
        <v>0.5848556097000881</v>
      </c>
    </row>
    <row r="2204" spans="2:36" x14ac:dyDescent="0.35">
      <c r="B2204" s="36" t="s">
        <v>3257</v>
      </c>
      <c r="C2204" s="45" t="s">
        <v>182</v>
      </c>
      <c r="D2204" s="45" t="s">
        <v>3257</v>
      </c>
      <c r="E2204" s="36" t="s">
        <v>3257</v>
      </c>
      <c r="F2204" s="36" t="str">
        <f t="shared" si="102"/>
        <v>2020_WA</v>
      </c>
      <c r="G2204" s="45">
        <v>2020</v>
      </c>
      <c r="H2204" s="45">
        <f>_xlfn.XLOOKUP(J2204,Main_OG!$B$1:$B$766,Main_OG!$O$1:$O$766,"")</f>
        <v>0</v>
      </c>
      <c r="I2204" s="45">
        <f>_xlfn.XLOOKUP(F2204,Main_OG!$D$1:$D$766,Main_OG!$J$1:$J$766,"")</f>
        <v>1</v>
      </c>
      <c r="J2204" s="45" t="s">
        <v>182</v>
      </c>
      <c r="K2204" s="45" t="str">
        <f t="shared" si="103"/>
        <v>PacifiCorp_WA</v>
      </c>
      <c r="L2204" s="45" t="str">
        <f t="shared" si="104"/>
        <v>PacifiCorp_WA</v>
      </c>
      <c r="M2204" s="45" t="s">
        <v>3346</v>
      </c>
      <c r="N2204" s="45">
        <v>0</v>
      </c>
      <c r="O2204" s="45">
        <v>16737</v>
      </c>
      <c r="P2204" s="45">
        <v>5512</v>
      </c>
      <c r="Q2204" s="45">
        <v>0</v>
      </c>
      <c r="R2204" s="45">
        <v>0</v>
      </c>
      <c r="S2204" s="45">
        <v>1506681</v>
      </c>
      <c r="T2204" s="45">
        <v>980016</v>
      </c>
      <c r="U2204" s="45">
        <v>0</v>
      </c>
      <c r="V2204" s="45">
        <v>0</v>
      </c>
      <c r="W2204" s="45">
        <v>8.1183607999999996</v>
      </c>
      <c r="X2204" s="45">
        <v>7.0719763999999996</v>
      </c>
      <c r="Y2204" s="45">
        <v>0</v>
      </c>
      <c r="Z2204" s="46">
        <v>590401</v>
      </c>
      <c r="AA2204" s="46">
        <v>76891.359491371812</v>
      </c>
      <c r="AB2204" s="47">
        <f>_xlfn.XLOOKUP($F2204,Main_OG!$D$1:$D$766,Main_OG!AJ$1:AJ$766,"")</f>
        <v>6967906</v>
      </c>
      <c r="AC2204" s="47">
        <f>_xlfn.XLOOKUP($F2204,Main_OG!$D$1:$D$766,Main_OG!AK$1:AK$766,"")</f>
        <v>62458</v>
      </c>
      <c r="AD2204" s="47">
        <f>_xlfn.XLOOKUP($F2204,Main_OG!$D$1:$D$766,Main_OG!AL$1:AL$766,"")</f>
        <v>195272558</v>
      </c>
      <c r="AE2204" s="47">
        <f>_xlfn.XLOOKUP($F2204,Main_OG!$D$1:$D$766,Main_OG!AM$1:AM$766,"")</f>
        <v>0</v>
      </c>
      <c r="AF2204" s="48">
        <f>_xlfn.XLOOKUP($F2204,Main_OG!$D$1:$D$766,Main_OG!Z$1:Z$766,"")</f>
        <v>0</v>
      </c>
      <c r="AG2204" s="48">
        <f>_xlfn.XLOOKUP($F2204,Main_OG!$D$1:$D$766,Main_OG!AA$1:AA$766,"")</f>
        <v>2.127327759928813</v>
      </c>
      <c r="AH2204" s="48">
        <f>_xlfn.XLOOKUP($F2204,Main_OG!$D$1:$D$766,Main_OG!AB$1:AB$766,"")</f>
        <v>12.535325193609101</v>
      </c>
      <c r="AI2204" s="48">
        <f>_xlfn.XLOOKUP($F2204,Main_OG!$D$1:$D$766,Main_OG!AC$1:AC$766,"")</f>
        <v>2.86</v>
      </c>
      <c r="AJ2204" s="48">
        <f>_xlfn.XLOOKUP($F2204,Main_OG!$D$1:$D$766,Main_OG!AD$1:AD$766,"")</f>
        <v>0.5848556097000881</v>
      </c>
    </row>
    <row r="2205" spans="2:36" x14ac:dyDescent="0.35">
      <c r="B2205" s="36" t="s">
        <v>3257</v>
      </c>
      <c r="C2205" s="45" t="s">
        <v>886</v>
      </c>
      <c r="D2205" s="45" t="s">
        <v>3257</v>
      </c>
      <c r="E2205" s="36" t="s">
        <v>3257</v>
      </c>
      <c r="F2205" s="36" t="str">
        <f t="shared" si="102"/>
        <v>2020_WY</v>
      </c>
      <c r="G2205" s="45">
        <v>2020</v>
      </c>
      <c r="H2205" s="45">
        <f>_xlfn.XLOOKUP(J2205,Main_OG!$B$1:$B$766,Main_OG!$O$1:$O$766,"")</f>
        <v>0</v>
      </c>
      <c r="I2205" s="45">
        <f>_xlfn.XLOOKUP(F2205,Main_OG!$D$1:$D$766,Main_OG!$J$1:$J$766,"")</f>
        <v>0</v>
      </c>
      <c r="J2205" s="45" t="s">
        <v>886</v>
      </c>
      <c r="K2205" s="45" t="str">
        <f t="shared" si="103"/>
        <v>PacifiCorp_WY</v>
      </c>
      <c r="L2205" s="45" t="str">
        <f t="shared" si="104"/>
        <v>PacifiCorp_WY</v>
      </c>
      <c r="M2205" s="45" t="s">
        <v>3347</v>
      </c>
      <c r="N2205" s="45">
        <v>0</v>
      </c>
      <c r="O2205" s="45">
        <v>23460</v>
      </c>
      <c r="P2205" s="45">
        <v>2734</v>
      </c>
      <c r="Q2205" s="45">
        <v>0</v>
      </c>
      <c r="R2205" s="45">
        <v>0</v>
      </c>
      <c r="S2205" s="45">
        <v>1321975</v>
      </c>
      <c r="T2205" s="45">
        <v>6020531</v>
      </c>
      <c r="U2205" s="45">
        <v>0</v>
      </c>
      <c r="V2205" s="45">
        <v>0</v>
      </c>
      <c r="W2205" s="45">
        <v>8.8561432999999994</v>
      </c>
      <c r="X2205" s="45">
        <v>6.4577311000000002</v>
      </c>
      <c r="Y2205" s="45">
        <v>0</v>
      </c>
      <c r="Z2205" s="46">
        <v>36181.300000000003</v>
      </c>
      <c r="AA2205" s="46">
        <v>62163.977801831519</v>
      </c>
      <c r="AB2205" s="47">
        <f>_xlfn.XLOOKUP($F2205,Main_OG!$D$1:$D$766,Main_OG!AJ$1:AJ$766,"")</f>
        <v>41871398</v>
      </c>
      <c r="AC2205" s="47">
        <f>_xlfn.XLOOKUP($F2205,Main_OG!$D$1:$D$766,Main_OG!AK$1:AK$766,"")</f>
        <v>168138</v>
      </c>
      <c r="AD2205" s="47">
        <f>_xlfn.XLOOKUP($F2205,Main_OG!$D$1:$D$766,Main_OG!AL$1:AL$766,"")</f>
        <v>20826406</v>
      </c>
      <c r="AE2205" s="47">
        <f>_xlfn.XLOOKUP($F2205,Main_OG!$D$1:$D$766,Main_OG!AM$1:AM$766,"")</f>
        <v>0</v>
      </c>
      <c r="AF2205" s="48">
        <f>_xlfn.XLOOKUP($F2205,Main_OG!$D$1:$D$766,Main_OG!Z$1:Z$766,"")</f>
        <v>0</v>
      </c>
      <c r="AG2205" s="48">
        <f>_xlfn.XLOOKUP($F2205,Main_OG!$D$1:$D$766,Main_OG!AA$1:AA$766,"")</f>
        <v>2.127327759928813</v>
      </c>
      <c r="AH2205" s="48">
        <f>_xlfn.XLOOKUP($F2205,Main_OG!$D$1:$D$766,Main_OG!AB$1:AB$766,"")</f>
        <v>12.535325193609101</v>
      </c>
      <c r="AI2205" s="48">
        <f>_xlfn.XLOOKUP($F2205,Main_OG!$D$1:$D$766,Main_OG!AC$1:AC$766,"")</f>
        <v>2.2799999999999998</v>
      </c>
      <c r="AJ2205" s="48">
        <f>_xlfn.XLOOKUP($F2205,Main_OG!$D$1:$D$766,Main_OG!AD$1:AD$766,"")</f>
        <v>0.5848556097000881</v>
      </c>
    </row>
    <row r="2206" spans="2:36" x14ac:dyDescent="0.35">
      <c r="B2206" s="36" t="s">
        <v>3348</v>
      </c>
      <c r="C2206" s="45" t="s">
        <v>824</v>
      </c>
      <c r="D2206" s="45" t="s">
        <v>4279</v>
      </c>
      <c r="E2206" s="36" t="s">
        <v>4522</v>
      </c>
      <c r="F2206" s="36" t="str">
        <f t="shared" si="102"/>
        <v>2006_AK</v>
      </c>
      <c r="G2206" s="45">
        <v>2006</v>
      </c>
      <c r="H2206" s="45">
        <f>_xlfn.XLOOKUP(J2206,Main_OG!$B$1:$B$766,Main_OG!$O$1:$O$766,"")</f>
        <v>0</v>
      </c>
      <c r="I2206" s="45">
        <f>_xlfn.XLOOKUP(F2206,Main_OG!$D$1:$D$766,Main_OG!$J$1:$J$766,"")</f>
        <v>0</v>
      </c>
      <c r="J2206" s="45" t="s">
        <v>824</v>
      </c>
      <c r="K2206" s="45" t="str">
        <f t="shared" si="103"/>
        <v>Paxson Inn &amp; Lodge_AK</v>
      </c>
      <c r="L2206" s="45" t="str">
        <f t="shared" si="104"/>
        <v>Paxson Inn Lodge_AK</v>
      </c>
      <c r="M2206" s="45" t="s">
        <v>3349</v>
      </c>
      <c r="N2206" s="45">
        <v>0</v>
      </c>
      <c r="O2206" s="45">
        <v>6</v>
      </c>
      <c r="P2206" s="45">
        <v>0</v>
      </c>
      <c r="Q2206" s="45">
        <v>1</v>
      </c>
      <c r="R2206" s="45">
        <v>0</v>
      </c>
      <c r="S2206" s="45">
        <v>110</v>
      </c>
      <c r="T2206" s="45">
        <v>0</v>
      </c>
      <c r="U2206" s="45">
        <v>2</v>
      </c>
      <c r="V2206" s="45">
        <v>0</v>
      </c>
      <c r="W2206" s="45">
        <v>53.658536585365859</v>
      </c>
      <c r="X2206" s="45">
        <v>0</v>
      </c>
      <c r="Y2206" s="45">
        <v>16.666666666666671</v>
      </c>
      <c r="Z2206" s="46">
        <v>47546.2</v>
      </c>
      <c r="AA2206" s="46">
        <v>70407.314060968274</v>
      </c>
      <c r="AB2206" s="47">
        <f>_xlfn.XLOOKUP($F2206,Main_OG!$D$1:$D$766,Main_OG!AJ$1:AJ$766,"")</f>
        <v>968457.74</v>
      </c>
      <c r="AC2206" s="47">
        <f>_xlfn.XLOOKUP($F2206,Main_OG!$D$1:$D$766,Main_OG!AK$1:AK$766,"")</f>
        <v>2895506.1599999997</v>
      </c>
      <c r="AD2206" s="47">
        <f>_xlfn.XLOOKUP($F2206,Main_OG!$D$1:$D$766,Main_OG!AL$1:AL$766,"")</f>
        <v>88962825.159999996</v>
      </c>
      <c r="AE2206" s="47">
        <f>_xlfn.XLOOKUP($F2206,Main_OG!$D$1:$D$766,Main_OG!AM$1:AM$766,"")</f>
        <v>0</v>
      </c>
      <c r="AF2206" s="48">
        <f>_xlfn.XLOOKUP($F2206,Main_OG!$D$1:$D$766,Main_OG!Z$1:Z$766,"")</f>
        <v>0</v>
      </c>
      <c r="AG2206" s="48">
        <f>_xlfn.XLOOKUP($F2206,Main_OG!$D$1:$D$766,Main_OG!AA$1:AA$766,"")</f>
        <v>2.2465548173415608</v>
      </c>
      <c r="AH2206" s="48">
        <f>_xlfn.XLOOKUP($F2206,Main_OG!$D$1:$D$766,Main_OG!AB$1:AB$766,"")</f>
        <v>14.13114039693003</v>
      </c>
      <c r="AI2206" s="48">
        <f>_xlfn.XLOOKUP($F2206,Main_OG!$D$1:$D$766,Main_OG!AC$1:AC$766,"")</f>
        <v>7.1610124069250478</v>
      </c>
      <c r="AJ2206" s="48">
        <f>_xlfn.XLOOKUP($F2206,Main_OG!$D$1:$D$766,Main_OG!AD$1:AD$766,"")</f>
        <v>0.4704061490499184</v>
      </c>
    </row>
    <row r="2207" spans="2:36" x14ac:dyDescent="0.35">
      <c r="B2207" s="36" t="s">
        <v>3348</v>
      </c>
      <c r="C2207" s="45" t="s">
        <v>824</v>
      </c>
      <c r="D2207" s="45" t="s">
        <v>4279</v>
      </c>
      <c r="E2207" s="36" t="s">
        <v>4522</v>
      </c>
      <c r="F2207" s="36" t="str">
        <f t="shared" si="102"/>
        <v>2007_AK</v>
      </c>
      <c r="G2207" s="45">
        <v>2007</v>
      </c>
      <c r="H2207" s="45">
        <f>_xlfn.XLOOKUP(J2207,Main_OG!$B$1:$B$766,Main_OG!$O$1:$O$766,"")</f>
        <v>0</v>
      </c>
      <c r="I2207" s="45">
        <f>_xlfn.XLOOKUP(F2207,Main_OG!$D$1:$D$766,Main_OG!$J$1:$J$766,"")</f>
        <v>0</v>
      </c>
      <c r="J2207" s="45" t="s">
        <v>824</v>
      </c>
      <c r="K2207" s="45" t="str">
        <f t="shared" si="103"/>
        <v>Paxson Inn &amp; Lodge_AK</v>
      </c>
      <c r="L2207" s="45" t="str">
        <f t="shared" si="104"/>
        <v>Paxson Inn Lodge_AK</v>
      </c>
      <c r="M2207" s="45" t="s">
        <v>3350</v>
      </c>
      <c r="N2207" s="45">
        <v>0</v>
      </c>
      <c r="O2207" s="45">
        <v>6</v>
      </c>
      <c r="P2207" s="45">
        <v>0</v>
      </c>
      <c r="Q2207" s="45">
        <v>1</v>
      </c>
      <c r="R2207" s="45">
        <v>0</v>
      </c>
      <c r="S2207" s="45">
        <v>117</v>
      </c>
      <c r="T2207" s="45">
        <v>0</v>
      </c>
      <c r="U2207" s="45">
        <v>3</v>
      </c>
      <c r="V2207" s="45">
        <v>0</v>
      </c>
      <c r="W2207" s="45">
        <v>57.07</v>
      </c>
      <c r="X2207" s="45">
        <v>0</v>
      </c>
      <c r="Y2207" s="45">
        <v>25</v>
      </c>
      <c r="Z2207" s="46">
        <v>50126.7</v>
      </c>
      <c r="AA2207" s="46">
        <v>73683.227987652499</v>
      </c>
      <c r="AB2207" s="47">
        <f>_xlfn.XLOOKUP($F2207,Main_OG!$D$1:$D$766,Main_OG!AJ$1:AJ$766,"")</f>
        <v>996372</v>
      </c>
      <c r="AC2207" s="47">
        <f>_xlfn.XLOOKUP($F2207,Main_OG!$D$1:$D$766,Main_OG!AK$1:AK$766,"")</f>
        <v>3695916</v>
      </c>
      <c r="AD2207" s="47">
        <f>_xlfn.XLOOKUP($F2207,Main_OG!$D$1:$D$766,Main_OG!AL$1:AL$766,"")</f>
        <v>83891130</v>
      </c>
      <c r="AE2207" s="47">
        <f>_xlfn.XLOOKUP($F2207,Main_OG!$D$1:$D$766,Main_OG!AM$1:AM$766,"")</f>
        <v>0</v>
      </c>
      <c r="AF2207" s="48">
        <f>_xlfn.XLOOKUP($F2207,Main_OG!$D$1:$D$766,Main_OG!Z$1:Z$766,"")</f>
        <v>0</v>
      </c>
      <c r="AG2207" s="48">
        <f>_xlfn.XLOOKUP($F2207,Main_OG!$D$1:$D$766,Main_OG!AA$1:AA$766,"")</f>
        <v>2.2465548173415608</v>
      </c>
      <c r="AH2207" s="48">
        <f>_xlfn.XLOOKUP($F2207,Main_OG!$D$1:$D$766,Main_OG!AB$1:AB$766,"")</f>
        <v>15.097711394063451</v>
      </c>
      <c r="AI2207" s="48">
        <f>_xlfn.XLOOKUP($F2207,Main_OG!$D$1:$D$766,Main_OG!AC$1:AC$766,"")</f>
        <v>7.3815467393807772</v>
      </c>
      <c r="AJ2207" s="48">
        <f>_xlfn.XLOOKUP($F2207,Main_OG!$D$1:$D$766,Main_OG!AD$1:AD$766,"")</f>
        <v>0.58103021845052572</v>
      </c>
    </row>
    <row r="2208" spans="2:36" x14ac:dyDescent="0.35">
      <c r="B2208" s="36" t="s">
        <v>3348</v>
      </c>
      <c r="C2208" s="45" t="s">
        <v>824</v>
      </c>
      <c r="D2208" s="45" t="s">
        <v>4279</v>
      </c>
      <c r="E2208" s="36" t="s">
        <v>4522</v>
      </c>
      <c r="F2208" s="36" t="str">
        <f t="shared" si="102"/>
        <v>2008_AK</v>
      </c>
      <c r="G2208" s="45">
        <v>2008</v>
      </c>
      <c r="H2208" s="45">
        <f>_xlfn.XLOOKUP(J2208,Main_OG!$B$1:$B$766,Main_OG!$O$1:$O$766,"")</f>
        <v>0</v>
      </c>
      <c r="I2208" s="45">
        <f>_xlfn.XLOOKUP(F2208,Main_OG!$D$1:$D$766,Main_OG!$J$1:$J$766,"")</f>
        <v>0</v>
      </c>
      <c r="J2208" s="45" t="s">
        <v>824</v>
      </c>
      <c r="K2208" s="45" t="str">
        <f t="shared" si="103"/>
        <v>Paxson Inn &amp; Lodge_AK</v>
      </c>
      <c r="L2208" s="45" t="str">
        <f t="shared" si="104"/>
        <v>Paxson Inn Lodge_AK</v>
      </c>
      <c r="M2208" s="45" t="s">
        <v>3351</v>
      </c>
      <c r="N2208" s="45">
        <v>0</v>
      </c>
      <c r="O2208" s="45">
        <v>6</v>
      </c>
      <c r="P2208" s="45">
        <v>0</v>
      </c>
      <c r="Q2208" s="45">
        <v>0</v>
      </c>
      <c r="R2208" s="45">
        <v>0</v>
      </c>
      <c r="S2208" s="45">
        <v>180</v>
      </c>
      <c r="T2208" s="45">
        <v>0</v>
      </c>
      <c r="U2208" s="45">
        <v>0</v>
      </c>
      <c r="V2208" s="45">
        <v>0</v>
      </c>
      <c r="W2208" s="45">
        <v>133.33000000000001</v>
      </c>
      <c r="X2208" s="45">
        <v>0</v>
      </c>
      <c r="Y2208" s="45">
        <v>0</v>
      </c>
      <c r="Z2208" s="46">
        <v>49926.6</v>
      </c>
      <c r="AA2208" s="46">
        <v>72625.262744470543</v>
      </c>
      <c r="AB2208" s="47">
        <f>_xlfn.XLOOKUP($F2208,Main_OG!$D$1:$D$766,Main_OG!AJ$1:AJ$766,"")</f>
        <v>994228</v>
      </c>
      <c r="AC2208" s="47">
        <f>_xlfn.XLOOKUP($F2208,Main_OG!$D$1:$D$766,Main_OG!AK$1:AK$766,"")</f>
        <v>3309288</v>
      </c>
      <c r="AD2208" s="47">
        <f>_xlfn.XLOOKUP($F2208,Main_OG!$D$1:$D$766,Main_OG!AL$1:AL$766,"")</f>
        <v>88306788</v>
      </c>
      <c r="AE2208" s="47">
        <f>_xlfn.XLOOKUP($F2208,Main_OG!$D$1:$D$766,Main_OG!AM$1:AM$766,"")</f>
        <v>0</v>
      </c>
      <c r="AF2208" s="48">
        <f>_xlfn.XLOOKUP($F2208,Main_OG!$D$1:$D$766,Main_OG!Z$1:Z$766,"")</f>
        <v>0</v>
      </c>
      <c r="AG2208" s="48">
        <f>_xlfn.XLOOKUP($F2208,Main_OG!$D$1:$D$766,Main_OG!AA$1:AA$766,"")</f>
        <v>2.2204719344600159</v>
      </c>
      <c r="AH2208" s="48">
        <f>_xlfn.XLOOKUP($F2208,Main_OG!$D$1:$D$766,Main_OG!AB$1:AB$766,"")</f>
        <v>19.619187803472759</v>
      </c>
      <c r="AI2208" s="48">
        <f>_xlfn.XLOOKUP($F2208,Main_OG!$D$1:$D$766,Main_OG!AC$1:AC$766,"")</f>
        <v>9.1182546074696553</v>
      </c>
      <c r="AJ2208" s="48">
        <f>_xlfn.XLOOKUP($F2208,Main_OG!$D$1:$D$766,Main_OG!AD$1:AD$766,"")</f>
        <v>0.68330088246943577</v>
      </c>
    </row>
    <row r="2209" spans="2:36" x14ac:dyDescent="0.35">
      <c r="B2209" s="36" t="s">
        <v>3348</v>
      </c>
      <c r="C2209" s="45" t="s">
        <v>824</v>
      </c>
      <c r="D2209" s="45" t="s">
        <v>4279</v>
      </c>
      <c r="E2209" s="36" t="s">
        <v>4522</v>
      </c>
      <c r="F2209" s="36" t="str">
        <f t="shared" si="102"/>
        <v>2009_AK</v>
      </c>
      <c r="G2209" s="45">
        <v>2009</v>
      </c>
      <c r="H2209" s="45">
        <f>_xlfn.XLOOKUP(J2209,Main_OG!$B$1:$B$766,Main_OG!$O$1:$O$766,"")</f>
        <v>0</v>
      </c>
      <c r="I2209" s="45">
        <f>_xlfn.XLOOKUP(F2209,Main_OG!$D$1:$D$766,Main_OG!$J$1:$J$766,"")</f>
        <v>0</v>
      </c>
      <c r="J2209" s="45" t="s">
        <v>824</v>
      </c>
      <c r="K2209" s="45" t="str">
        <f t="shared" si="103"/>
        <v>Paxson Inn &amp; Lodge_AK</v>
      </c>
      <c r="L2209" s="45" t="str">
        <f t="shared" si="104"/>
        <v>Paxson Inn Lodge_AK</v>
      </c>
      <c r="M2209" s="45" t="s">
        <v>3352</v>
      </c>
      <c r="N2209" s="45">
        <v>0</v>
      </c>
      <c r="O2209" s="45">
        <v>6</v>
      </c>
      <c r="P2209" s="45">
        <v>0</v>
      </c>
      <c r="Q2209" s="45">
        <v>0</v>
      </c>
      <c r="R2209" s="45">
        <v>0</v>
      </c>
      <c r="S2209" s="45">
        <v>276</v>
      </c>
      <c r="T2209" s="45">
        <v>0</v>
      </c>
      <c r="U2209" s="45">
        <v>0</v>
      </c>
      <c r="V2209" s="45">
        <v>0</v>
      </c>
      <c r="W2209" s="45">
        <v>123.19</v>
      </c>
      <c r="X2209" s="45">
        <v>0</v>
      </c>
      <c r="Y2209" s="45">
        <v>0</v>
      </c>
      <c r="Z2209" s="46">
        <v>54951.9</v>
      </c>
      <c r="AA2209" s="46">
        <v>78626.832356791798</v>
      </c>
      <c r="AB2209" s="47">
        <f>_xlfn.XLOOKUP($F2209,Main_OG!$D$1:$D$766,Main_OG!AJ$1:AJ$766,"")</f>
        <v>1025918</v>
      </c>
      <c r="AC2209" s="47">
        <f>_xlfn.XLOOKUP($F2209,Main_OG!$D$1:$D$766,Main_OG!AK$1:AK$766,"")</f>
        <v>3992640</v>
      </c>
      <c r="AD2209" s="47">
        <f>_xlfn.XLOOKUP($F2209,Main_OG!$D$1:$D$766,Main_OG!AL$1:AL$766,"")</f>
        <v>77900336</v>
      </c>
      <c r="AE2209" s="47">
        <f>_xlfn.XLOOKUP($F2209,Main_OG!$D$1:$D$766,Main_OG!AM$1:AM$766,"")</f>
        <v>0</v>
      </c>
      <c r="AF2209" s="48">
        <f>_xlfn.XLOOKUP($F2209,Main_OG!$D$1:$D$766,Main_OG!Z$1:Z$766,"")</f>
        <v>0</v>
      </c>
      <c r="AG2209" s="48">
        <f>_xlfn.XLOOKUP($F2209,Main_OG!$D$1:$D$766,Main_OG!AA$1:AA$766,"")</f>
        <v>2.2743975091886082</v>
      </c>
      <c r="AH2209" s="48">
        <f>_xlfn.XLOOKUP($F2209,Main_OG!$D$1:$D$766,Main_OG!AB$1:AB$766,"")</f>
        <v>14.15708861161818</v>
      </c>
      <c r="AI2209" s="48">
        <f>_xlfn.XLOOKUP($F2209,Main_OG!$D$1:$D$766,Main_OG!AC$1:AC$766,"")</f>
        <v>4.5973007921271787</v>
      </c>
      <c r="AJ2209" s="48">
        <f>_xlfn.XLOOKUP($F2209,Main_OG!$D$1:$D$766,Main_OG!AD$1:AD$766,"")</f>
        <v>0.68314474405108627</v>
      </c>
    </row>
    <row r="2210" spans="2:36" x14ac:dyDescent="0.35">
      <c r="B2210" s="36" t="s">
        <v>3348</v>
      </c>
      <c r="C2210" s="45" t="s">
        <v>824</v>
      </c>
      <c r="D2210" s="45" t="s">
        <v>4279</v>
      </c>
      <c r="E2210" s="36" t="s">
        <v>4522</v>
      </c>
      <c r="F2210" s="36" t="str">
        <f t="shared" si="102"/>
        <v>2010_AK</v>
      </c>
      <c r="G2210" s="45">
        <v>2010</v>
      </c>
      <c r="H2210" s="45">
        <f>_xlfn.XLOOKUP(J2210,Main_OG!$B$1:$B$766,Main_OG!$O$1:$O$766,"")</f>
        <v>0</v>
      </c>
      <c r="I2210" s="45">
        <f>_xlfn.XLOOKUP(F2210,Main_OG!$D$1:$D$766,Main_OG!$J$1:$J$766,"")</f>
        <v>0</v>
      </c>
      <c r="J2210" s="45" t="s">
        <v>824</v>
      </c>
      <c r="K2210" s="45" t="str">
        <f t="shared" si="103"/>
        <v>Paxson Inn &amp; Lodge_AK</v>
      </c>
      <c r="L2210" s="45" t="str">
        <f t="shared" si="104"/>
        <v>Paxson Inn Lodge_AK</v>
      </c>
      <c r="M2210" s="45" t="s">
        <v>3353</v>
      </c>
      <c r="N2210" s="45">
        <v>0</v>
      </c>
      <c r="O2210" s="45">
        <v>4</v>
      </c>
      <c r="P2210" s="45">
        <v>0</v>
      </c>
      <c r="Q2210" s="45">
        <v>2</v>
      </c>
      <c r="R2210" s="45">
        <v>0</v>
      </c>
      <c r="S2210" s="45">
        <v>144</v>
      </c>
      <c r="T2210" s="45">
        <v>0</v>
      </c>
      <c r="U2210" s="45">
        <v>1</v>
      </c>
      <c r="V2210" s="45">
        <v>0</v>
      </c>
      <c r="W2210" s="45">
        <v>165.83</v>
      </c>
      <c r="X2210" s="45">
        <v>0</v>
      </c>
      <c r="Y2210" s="45">
        <v>120</v>
      </c>
      <c r="Z2210" s="46">
        <v>53652</v>
      </c>
      <c r="AA2210" s="46">
        <v>75144.751548358356</v>
      </c>
      <c r="AB2210" s="47">
        <f>_xlfn.XLOOKUP($F2210,Main_OG!$D$1:$D$766,Main_OG!AJ$1:AJ$766,"")</f>
        <v>993000</v>
      </c>
      <c r="AC2210" s="47">
        <f>_xlfn.XLOOKUP($F2210,Main_OG!$D$1:$D$766,Main_OG!AK$1:AK$766,"")</f>
        <v>3244592</v>
      </c>
      <c r="AD2210" s="47">
        <f>_xlfn.XLOOKUP($F2210,Main_OG!$D$1:$D$766,Main_OG!AL$1:AL$766,"")</f>
        <v>81353948</v>
      </c>
      <c r="AE2210" s="47">
        <f>_xlfn.XLOOKUP($F2210,Main_OG!$D$1:$D$766,Main_OG!AM$1:AM$766,"")</f>
        <v>0</v>
      </c>
      <c r="AF2210" s="48">
        <f>_xlfn.XLOOKUP($F2210,Main_OG!$D$1:$D$766,Main_OG!Z$1:Z$766,"")</f>
        <v>0</v>
      </c>
      <c r="AG2210" s="48">
        <f>_xlfn.XLOOKUP($F2210,Main_OG!$D$1:$D$766,Main_OG!AA$1:AA$766,"")</f>
        <v>2.2935982820086371</v>
      </c>
      <c r="AH2210" s="48">
        <f>_xlfn.XLOOKUP($F2210,Main_OG!$D$1:$D$766,Main_OG!AB$1:AB$766,"")</f>
        <v>17.815786882646659</v>
      </c>
      <c r="AI2210" s="48">
        <f>_xlfn.XLOOKUP($F2210,Main_OG!$D$1:$D$766,Main_OG!AC$1:AC$766,"")</f>
        <v>4.9924248044436963</v>
      </c>
      <c r="AJ2210" s="48">
        <f>_xlfn.XLOOKUP($F2210,Main_OG!$D$1:$D$766,Main_OG!AD$1:AD$766,"")</f>
        <v>0.70992248279802228</v>
      </c>
    </row>
    <row r="2211" spans="2:36" x14ac:dyDescent="0.35">
      <c r="B2211" s="36" t="s">
        <v>3348</v>
      </c>
      <c r="C2211" s="45" t="s">
        <v>824</v>
      </c>
      <c r="D2211" s="45" t="s">
        <v>4279</v>
      </c>
      <c r="E2211" s="36" t="s">
        <v>4522</v>
      </c>
      <c r="F2211" s="36" t="str">
        <f t="shared" si="102"/>
        <v>2011_AK</v>
      </c>
      <c r="G2211" s="45">
        <v>2011</v>
      </c>
      <c r="H2211" s="45">
        <f>_xlfn.XLOOKUP(J2211,Main_OG!$B$1:$B$766,Main_OG!$O$1:$O$766,"")</f>
        <v>0</v>
      </c>
      <c r="I2211" s="45">
        <f>_xlfn.XLOOKUP(F2211,Main_OG!$D$1:$D$766,Main_OG!$J$1:$J$766,"")</f>
        <v>0</v>
      </c>
      <c r="J2211" s="45" t="s">
        <v>824</v>
      </c>
      <c r="K2211" s="45" t="str">
        <f t="shared" si="103"/>
        <v>Paxson Inn &amp; Lodge_AK</v>
      </c>
      <c r="L2211" s="45" t="str">
        <f t="shared" si="104"/>
        <v>Paxson Inn Lodge_AK</v>
      </c>
      <c r="M2211" s="45" t="s">
        <v>3354</v>
      </c>
      <c r="N2211" s="45">
        <v>0</v>
      </c>
      <c r="O2211" s="45">
        <v>5</v>
      </c>
      <c r="P2211" s="45">
        <v>0</v>
      </c>
      <c r="Q2211" s="45">
        <v>0</v>
      </c>
      <c r="R2211" s="45">
        <v>0</v>
      </c>
      <c r="S2211" s="45">
        <v>400</v>
      </c>
      <c r="T2211" s="45">
        <v>0</v>
      </c>
      <c r="U2211" s="45">
        <v>0</v>
      </c>
      <c r="V2211" s="45">
        <v>0</v>
      </c>
      <c r="W2211" s="45">
        <v>60</v>
      </c>
      <c r="X2211" s="45">
        <v>0</v>
      </c>
      <c r="Y2211" s="45">
        <v>0</v>
      </c>
      <c r="Z2211" s="46">
        <v>54045.5</v>
      </c>
      <c r="AA2211" s="46">
        <v>74819.097140025115</v>
      </c>
      <c r="AB2211" s="47">
        <f>_xlfn.XLOOKUP($F2211,Main_OG!$D$1:$D$766,Main_OG!AJ$1:AJ$766,"")</f>
        <v>1023324</v>
      </c>
      <c r="AC2211" s="47">
        <f>_xlfn.XLOOKUP($F2211,Main_OG!$D$1:$D$766,Main_OG!AK$1:AK$766,"")</f>
        <v>3226522</v>
      </c>
      <c r="AD2211" s="47">
        <f>_xlfn.XLOOKUP($F2211,Main_OG!$D$1:$D$766,Main_OG!AL$1:AL$766,"")</f>
        <v>85181020</v>
      </c>
      <c r="AE2211" s="47">
        <f>_xlfn.XLOOKUP($F2211,Main_OG!$D$1:$D$766,Main_OG!AM$1:AM$766,"")</f>
        <v>0</v>
      </c>
      <c r="AF2211" s="48">
        <f>_xlfn.XLOOKUP($F2211,Main_OG!$D$1:$D$766,Main_OG!Z$1:Z$766,"")</f>
        <v>6.17</v>
      </c>
      <c r="AG2211" s="48">
        <f>_xlfn.XLOOKUP($F2211,Main_OG!$D$1:$D$766,Main_OG!AA$1:AA$766,"")</f>
        <v>1.73</v>
      </c>
      <c r="AH2211" s="48">
        <f>_xlfn.XLOOKUP($F2211,Main_OG!$D$1:$D$766,Main_OG!AB$1:AB$766,"")</f>
        <v>22.758921780738341</v>
      </c>
      <c r="AI2211" s="48">
        <f>_xlfn.XLOOKUP($F2211,Main_OG!$D$1:$D$766,Main_OG!AC$1:AC$766,"")</f>
        <v>4.97</v>
      </c>
      <c r="AJ2211" s="48">
        <f>_xlfn.XLOOKUP($F2211,Main_OG!$D$1:$D$766,Main_OG!AD$1:AD$766,"")</f>
        <v>0.75949643062398253</v>
      </c>
    </row>
    <row r="2212" spans="2:36" x14ac:dyDescent="0.35">
      <c r="B2212" s="36" t="s">
        <v>3355</v>
      </c>
      <c r="C2212" s="45" t="s">
        <v>139</v>
      </c>
      <c r="D2212" s="45" t="s">
        <v>4280</v>
      </c>
      <c r="E2212" s="36" t="s">
        <v>3355</v>
      </c>
      <c r="F2212" s="36" t="str">
        <f t="shared" si="102"/>
        <v>2006_PA</v>
      </c>
      <c r="G2212" s="45">
        <v>2006</v>
      </c>
      <c r="H2212" s="45">
        <f>_xlfn.XLOOKUP(J2212,Main_OG!$B$1:$B$766,Main_OG!$O$1:$O$766,"")</f>
        <v>1</v>
      </c>
      <c r="I2212" s="45">
        <f>_xlfn.XLOOKUP(F2212,Main_OG!$D$1:$D$766,Main_OG!$J$1:$J$766,"")</f>
        <v>0</v>
      </c>
      <c r="J2212" s="45" t="s">
        <v>139</v>
      </c>
      <c r="K2212" s="45" t="str">
        <f t="shared" si="103"/>
        <v>PECO Energy Co_PA</v>
      </c>
      <c r="L2212" s="45" t="str">
        <f t="shared" si="104"/>
        <v>PECO Energy Co_PA</v>
      </c>
      <c r="M2212" s="45" t="s">
        <v>3356</v>
      </c>
      <c r="N2212" s="45">
        <v>3</v>
      </c>
      <c r="O2212" s="45">
        <v>124970</v>
      </c>
      <c r="P2212" s="45">
        <v>3266</v>
      </c>
      <c r="Q2212" s="45">
        <v>1387261</v>
      </c>
      <c r="R2212" s="45">
        <v>53634</v>
      </c>
      <c r="S2212" s="45">
        <v>972165</v>
      </c>
      <c r="T2212" s="45">
        <v>1292797</v>
      </c>
      <c r="U2212" s="45">
        <v>1779769</v>
      </c>
      <c r="V2212" s="45">
        <v>7.3863620713874534</v>
      </c>
      <c r="W2212" s="45">
        <v>12.12003077366904</v>
      </c>
      <c r="X2212" s="45">
        <v>8.1883795299917512</v>
      </c>
      <c r="Y2212" s="45">
        <v>13.907285440948639</v>
      </c>
      <c r="Z2212" s="46">
        <v>626589.9</v>
      </c>
      <c r="AA2212" s="46">
        <v>50083.88346429076</v>
      </c>
      <c r="AB2212" s="47">
        <f>_xlfn.XLOOKUP($F2212,Main_OG!$D$1:$D$766,Main_OG!AJ$1:AJ$766,"")</f>
        <v>111628459.06</v>
      </c>
      <c r="AC2212" s="47">
        <f>_xlfn.XLOOKUP($F2212,Main_OG!$D$1:$D$766,Main_OG!AK$1:AK$766,"")</f>
        <v>4323966.4000000004</v>
      </c>
      <c r="AD2212" s="47">
        <f>_xlfn.XLOOKUP($F2212,Main_OG!$D$1:$D$766,Main_OG!AL$1:AL$766,"")</f>
        <v>202399107.29999998</v>
      </c>
      <c r="AE2212" s="47">
        <f>_xlfn.XLOOKUP($F2212,Main_OG!$D$1:$D$766,Main_OG!AM$1:AM$766,"")</f>
        <v>75297632</v>
      </c>
      <c r="AF2212" s="48">
        <f>_xlfn.XLOOKUP($F2212,Main_OG!$D$1:$D$766,Main_OG!Z$1:Z$766,"")</f>
        <v>0</v>
      </c>
      <c r="AG2212" s="48">
        <f>_xlfn.XLOOKUP($F2212,Main_OG!$D$1:$D$766,Main_OG!AA$1:AA$766,"")</f>
        <v>1.71</v>
      </c>
      <c r="AH2212" s="48">
        <f>_xlfn.XLOOKUP($F2212,Main_OG!$D$1:$D$766,Main_OG!AB$1:AB$766,"")</f>
        <v>14.13114039693003</v>
      </c>
      <c r="AI2212" s="48">
        <f>_xlfn.XLOOKUP($F2212,Main_OG!$D$1:$D$766,Main_OG!AC$1:AC$766,"")</f>
        <v>7.1610124069250478</v>
      </c>
      <c r="AJ2212" s="48">
        <f>_xlfn.XLOOKUP($F2212,Main_OG!$D$1:$D$766,Main_OG!AD$1:AD$766,"")</f>
        <v>0.4704061490499184</v>
      </c>
    </row>
    <row r="2213" spans="2:36" x14ac:dyDescent="0.35">
      <c r="B2213" s="36" t="s">
        <v>3355</v>
      </c>
      <c r="C2213" s="45" t="s">
        <v>139</v>
      </c>
      <c r="D2213" s="45" t="s">
        <v>4280</v>
      </c>
      <c r="E2213" s="36" t="s">
        <v>3355</v>
      </c>
      <c r="F2213" s="36" t="str">
        <f t="shared" si="102"/>
        <v>2007_PA</v>
      </c>
      <c r="G2213" s="45">
        <v>2007</v>
      </c>
      <c r="H2213" s="45">
        <f>_xlfn.XLOOKUP(J2213,Main_OG!$B$1:$B$766,Main_OG!$O$1:$O$766,"")</f>
        <v>1</v>
      </c>
      <c r="I2213" s="45">
        <f>_xlfn.XLOOKUP(F2213,Main_OG!$D$1:$D$766,Main_OG!$J$1:$J$766,"")</f>
        <v>0</v>
      </c>
      <c r="J2213" s="45" t="s">
        <v>139</v>
      </c>
      <c r="K2213" s="45" t="str">
        <f t="shared" si="103"/>
        <v>PECO Energy Co_PA</v>
      </c>
      <c r="L2213" s="45" t="str">
        <f t="shared" si="104"/>
        <v>PECO Energy Co_PA</v>
      </c>
      <c r="M2213" s="45" t="s">
        <v>3357</v>
      </c>
      <c r="N2213" s="45">
        <v>3</v>
      </c>
      <c r="O2213" s="45">
        <v>128198</v>
      </c>
      <c r="P2213" s="45">
        <v>3098</v>
      </c>
      <c r="Q2213" s="45">
        <v>1391693</v>
      </c>
      <c r="R2213" s="45">
        <v>58317</v>
      </c>
      <c r="S2213" s="45">
        <v>1067376</v>
      </c>
      <c r="T2213" s="45">
        <v>1391445</v>
      </c>
      <c r="U2213" s="45">
        <v>1948488</v>
      </c>
      <c r="V2213" s="45">
        <v>7.76</v>
      </c>
      <c r="W2213" s="45">
        <v>12.61</v>
      </c>
      <c r="X2213" s="45">
        <v>8.3800000000000008</v>
      </c>
      <c r="Y2213" s="45">
        <v>14.49</v>
      </c>
      <c r="Z2213" s="46">
        <v>649638.1</v>
      </c>
      <c r="AA2213" s="46">
        <v>51706.570957813623</v>
      </c>
      <c r="AB2213" s="47">
        <f>_xlfn.XLOOKUP($F2213,Main_OG!$D$1:$D$766,Main_OG!AJ$1:AJ$766,"")</f>
        <v>110980292</v>
      </c>
      <c r="AC2213" s="47">
        <f>_xlfn.XLOOKUP($F2213,Main_OG!$D$1:$D$766,Main_OG!AK$1:AK$766,"")</f>
        <v>5330088</v>
      </c>
      <c r="AD2213" s="47">
        <f>_xlfn.XLOOKUP($F2213,Main_OG!$D$1:$D$766,Main_OG!AL$1:AL$766,"")</f>
        <v>284561200</v>
      </c>
      <c r="AE2213" s="47">
        <f>_xlfn.XLOOKUP($F2213,Main_OG!$D$1:$D$766,Main_OG!AM$1:AM$766,"")</f>
        <v>77376316</v>
      </c>
      <c r="AF2213" s="48">
        <f>_xlfn.XLOOKUP($F2213,Main_OG!$D$1:$D$766,Main_OG!Z$1:Z$766,"")</f>
        <v>0</v>
      </c>
      <c r="AG2213" s="48">
        <f>_xlfn.XLOOKUP($F2213,Main_OG!$D$1:$D$766,Main_OG!AA$1:AA$766,"")</f>
        <v>1.74</v>
      </c>
      <c r="AH2213" s="48">
        <f>_xlfn.XLOOKUP($F2213,Main_OG!$D$1:$D$766,Main_OG!AB$1:AB$766,"")</f>
        <v>15.097711394063451</v>
      </c>
      <c r="AI2213" s="48">
        <f>_xlfn.XLOOKUP($F2213,Main_OG!$D$1:$D$766,Main_OG!AC$1:AC$766,"")</f>
        <v>7.3815467393807772</v>
      </c>
      <c r="AJ2213" s="48">
        <f>_xlfn.XLOOKUP($F2213,Main_OG!$D$1:$D$766,Main_OG!AD$1:AD$766,"")</f>
        <v>0.58103021845052572</v>
      </c>
    </row>
    <row r="2214" spans="2:36" x14ac:dyDescent="0.35">
      <c r="B2214" s="36" t="s">
        <v>3355</v>
      </c>
      <c r="C2214" s="45" t="s">
        <v>139</v>
      </c>
      <c r="D2214" s="45" t="s">
        <v>4280</v>
      </c>
      <c r="E2214" s="36" t="s">
        <v>3355</v>
      </c>
      <c r="F2214" s="36" t="str">
        <f t="shared" si="102"/>
        <v>2008_PA</v>
      </c>
      <c r="G2214" s="45">
        <v>2008</v>
      </c>
      <c r="H2214" s="45">
        <f>_xlfn.XLOOKUP(J2214,Main_OG!$B$1:$B$766,Main_OG!$O$1:$O$766,"")</f>
        <v>1</v>
      </c>
      <c r="I2214" s="45">
        <f>_xlfn.XLOOKUP(F2214,Main_OG!$D$1:$D$766,Main_OG!$J$1:$J$766,"")</f>
        <v>1</v>
      </c>
      <c r="J2214" s="45" t="s">
        <v>139</v>
      </c>
      <c r="K2214" s="45" t="str">
        <f t="shared" si="103"/>
        <v>PECO Energy Co_PA</v>
      </c>
      <c r="L2214" s="45" t="str">
        <f t="shared" si="104"/>
        <v>PECO Energy Co_PA</v>
      </c>
      <c r="M2214" s="45" t="s">
        <v>3358</v>
      </c>
      <c r="N2214" s="45">
        <v>3</v>
      </c>
      <c r="O2214" s="45">
        <v>136221</v>
      </c>
      <c r="P2214" s="45">
        <v>3114</v>
      </c>
      <c r="Q2214" s="45">
        <v>1404001</v>
      </c>
      <c r="R2214" s="45">
        <v>738891</v>
      </c>
      <c r="S2214" s="45">
        <v>8401705</v>
      </c>
      <c r="T2214" s="45">
        <v>16530042</v>
      </c>
      <c r="U2214" s="45">
        <v>13286797</v>
      </c>
      <c r="V2214" s="45">
        <v>7.74</v>
      </c>
      <c r="W2214" s="45">
        <v>12.56</v>
      </c>
      <c r="X2214" s="45">
        <v>8.5399999999999991</v>
      </c>
      <c r="Y2214" s="45">
        <v>14.42</v>
      </c>
      <c r="Z2214" s="46">
        <v>665148.30000000005</v>
      </c>
      <c r="AA2214" s="46">
        <v>52738.127944301923</v>
      </c>
      <c r="AB2214" s="47">
        <f>_xlfn.XLOOKUP($F2214,Main_OG!$D$1:$D$766,Main_OG!AJ$1:AJ$766,"")</f>
        <v>107834918</v>
      </c>
      <c r="AC2214" s="47">
        <f>_xlfn.XLOOKUP($F2214,Main_OG!$D$1:$D$766,Main_OG!AK$1:AK$766,"")</f>
        <v>3509936</v>
      </c>
      <c r="AD2214" s="47">
        <f>_xlfn.XLOOKUP($F2214,Main_OG!$D$1:$D$766,Main_OG!AL$1:AL$766,"")</f>
        <v>273884566</v>
      </c>
      <c r="AE2214" s="47">
        <f>_xlfn.XLOOKUP($F2214,Main_OG!$D$1:$D$766,Main_OG!AM$1:AM$766,"")</f>
        <v>78658093</v>
      </c>
      <c r="AF2214" s="48">
        <f>_xlfn.XLOOKUP($F2214,Main_OG!$D$1:$D$766,Main_OG!Z$1:Z$766,"")</f>
        <v>0</v>
      </c>
      <c r="AG2214" s="48">
        <f>_xlfn.XLOOKUP($F2214,Main_OG!$D$1:$D$766,Main_OG!AA$1:AA$766,"")</f>
        <v>2.09</v>
      </c>
      <c r="AH2214" s="48">
        <f>_xlfn.XLOOKUP($F2214,Main_OG!$D$1:$D$766,Main_OG!AB$1:AB$766,"")</f>
        <v>19.619187803472759</v>
      </c>
      <c r="AI2214" s="48">
        <f>_xlfn.XLOOKUP($F2214,Main_OG!$D$1:$D$766,Main_OG!AC$1:AC$766,"")</f>
        <v>9.1182546074696553</v>
      </c>
      <c r="AJ2214" s="48">
        <f>_xlfn.XLOOKUP($F2214,Main_OG!$D$1:$D$766,Main_OG!AD$1:AD$766,"")</f>
        <v>0.68330088246943577</v>
      </c>
    </row>
    <row r="2215" spans="2:36" x14ac:dyDescent="0.35">
      <c r="B2215" s="36" t="s">
        <v>3355</v>
      </c>
      <c r="C2215" s="45" t="s">
        <v>139</v>
      </c>
      <c r="D2215" s="45" t="s">
        <v>4280</v>
      </c>
      <c r="E2215" s="36" t="s">
        <v>3355</v>
      </c>
      <c r="F2215" s="36" t="str">
        <f t="shared" si="102"/>
        <v>2009_PA</v>
      </c>
      <c r="G2215" s="45">
        <v>2009</v>
      </c>
      <c r="H2215" s="45">
        <f>_xlfn.XLOOKUP(J2215,Main_OG!$B$1:$B$766,Main_OG!$O$1:$O$766,"")</f>
        <v>1</v>
      </c>
      <c r="I2215" s="45">
        <f>_xlfn.XLOOKUP(F2215,Main_OG!$D$1:$D$766,Main_OG!$J$1:$J$766,"")</f>
        <v>1</v>
      </c>
      <c r="J2215" s="45" t="s">
        <v>139</v>
      </c>
      <c r="K2215" s="45" t="str">
        <f t="shared" si="103"/>
        <v>PECO Energy Co_PA</v>
      </c>
      <c r="L2215" s="45" t="str">
        <f t="shared" si="104"/>
        <v>PECO Energy Co_PA</v>
      </c>
      <c r="M2215" s="45" t="s">
        <v>3359</v>
      </c>
      <c r="N2215" s="45">
        <v>3</v>
      </c>
      <c r="O2215" s="45">
        <v>140160</v>
      </c>
      <c r="P2215" s="45">
        <v>3121</v>
      </c>
      <c r="Q2215" s="45">
        <v>1401161</v>
      </c>
      <c r="R2215" s="45">
        <v>755556</v>
      </c>
      <c r="S2215" s="45">
        <v>8222887</v>
      </c>
      <c r="T2215" s="45">
        <v>15873015</v>
      </c>
      <c r="U2215" s="45">
        <v>12871202</v>
      </c>
      <c r="V2215" s="45">
        <v>7.86</v>
      </c>
      <c r="W2215" s="45">
        <v>12.68</v>
      </c>
      <c r="X2215" s="45">
        <v>8.25</v>
      </c>
      <c r="Y2215" s="45">
        <v>14.43</v>
      </c>
      <c r="Z2215" s="46">
        <v>645206.69999999995</v>
      </c>
      <c r="AA2215" s="46">
        <v>50936.601641859408</v>
      </c>
      <c r="AB2215" s="47">
        <f>_xlfn.XLOOKUP($F2215,Main_OG!$D$1:$D$766,Main_OG!AJ$1:AJ$766,"")</f>
        <v>97610596</v>
      </c>
      <c r="AC2215" s="47">
        <f>_xlfn.XLOOKUP($F2215,Main_OG!$D$1:$D$766,Main_OG!AK$1:AK$766,"")</f>
        <v>3400726</v>
      </c>
      <c r="AD2215" s="47">
        <f>_xlfn.XLOOKUP($F2215,Main_OG!$D$1:$D$766,Main_OG!AL$1:AL$766,"")</f>
        <v>418361582</v>
      </c>
      <c r="AE2215" s="47">
        <f>_xlfn.XLOOKUP($F2215,Main_OG!$D$1:$D$766,Main_OG!AM$1:AM$766,"")</f>
        <v>77327686</v>
      </c>
      <c r="AF2215" s="48">
        <f>_xlfn.XLOOKUP($F2215,Main_OG!$D$1:$D$766,Main_OG!Z$1:Z$766,"")</f>
        <v>0</v>
      </c>
      <c r="AG2215" s="48">
        <f>_xlfn.XLOOKUP($F2215,Main_OG!$D$1:$D$766,Main_OG!AA$1:AA$766,"")</f>
        <v>2.29</v>
      </c>
      <c r="AH2215" s="48">
        <f>_xlfn.XLOOKUP($F2215,Main_OG!$D$1:$D$766,Main_OG!AB$1:AB$766,"")</f>
        <v>14.15708861161818</v>
      </c>
      <c r="AI2215" s="48">
        <f>_xlfn.XLOOKUP($F2215,Main_OG!$D$1:$D$766,Main_OG!AC$1:AC$766,"")</f>
        <v>4.5973007921271787</v>
      </c>
      <c r="AJ2215" s="48">
        <f>_xlfn.XLOOKUP($F2215,Main_OG!$D$1:$D$766,Main_OG!AD$1:AD$766,"")</f>
        <v>0.68314474405108627</v>
      </c>
    </row>
    <row r="2216" spans="2:36" x14ac:dyDescent="0.35">
      <c r="B2216" s="36" t="s">
        <v>3355</v>
      </c>
      <c r="C2216" s="45" t="s">
        <v>139</v>
      </c>
      <c r="D2216" s="45" t="s">
        <v>4280</v>
      </c>
      <c r="E2216" s="36" t="s">
        <v>3355</v>
      </c>
      <c r="F2216" s="36" t="str">
        <f t="shared" si="102"/>
        <v>2010_PA</v>
      </c>
      <c r="G2216" s="45">
        <v>2010</v>
      </c>
      <c r="H2216" s="45">
        <f>_xlfn.XLOOKUP(J2216,Main_OG!$B$1:$B$766,Main_OG!$O$1:$O$766,"")</f>
        <v>1</v>
      </c>
      <c r="I2216" s="45">
        <f>_xlfn.XLOOKUP(F2216,Main_OG!$D$1:$D$766,Main_OG!$J$1:$J$766,"")</f>
        <v>2</v>
      </c>
      <c r="J2216" s="45" t="s">
        <v>139</v>
      </c>
      <c r="K2216" s="45" t="str">
        <f t="shared" si="103"/>
        <v>PECO Energy Co_PA</v>
      </c>
      <c r="L2216" s="45" t="str">
        <f t="shared" si="104"/>
        <v>PECO Energy Co_PA</v>
      </c>
      <c r="M2216" s="45" t="s">
        <v>3360</v>
      </c>
      <c r="N2216" s="45">
        <v>4</v>
      </c>
      <c r="O2216" s="45">
        <v>138804</v>
      </c>
      <c r="P2216" s="45">
        <v>3100</v>
      </c>
      <c r="Q2216" s="45">
        <v>1402165</v>
      </c>
      <c r="R2216" s="45">
        <v>755419</v>
      </c>
      <c r="S2216" s="45">
        <v>8338906</v>
      </c>
      <c r="T2216" s="45">
        <v>16332741</v>
      </c>
      <c r="U2216" s="45">
        <v>13882865</v>
      </c>
      <c r="V2216" s="45">
        <v>7.75</v>
      </c>
      <c r="W2216" s="45">
        <v>12.81</v>
      </c>
      <c r="X2216" s="45">
        <v>8.34</v>
      </c>
      <c r="Y2216" s="45">
        <v>14.88</v>
      </c>
      <c r="Z2216" s="46">
        <v>666805.80000000005</v>
      </c>
      <c r="AA2216" s="46">
        <v>52457.28127950598</v>
      </c>
      <c r="AB2216" s="47">
        <f>_xlfn.XLOOKUP($F2216,Main_OG!$D$1:$D$766,Main_OG!AJ$1:AJ$766,"")</f>
        <v>101986756</v>
      </c>
      <c r="AC2216" s="47">
        <f>_xlfn.XLOOKUP($F2216,Main_OG!$D$1:$D$766,Main_OG!AK$1:AK$766,"")</f>
        <v>2348682</v>
      </c>
      <c r="AD2216" s="47">
        <f>_xlfn.XLOOKUP($F2216,Main_OG!$D$1:$D$766,Main_OG!AL$1:AL$766,"")</f>
        <v>492787122</v>
      </c>
      <c r="AE2216" s="47">
        <f>_xlfn.XLOOKUP($F2216,Main_OG!$D$1:$D$766,Main_OG!AM$1:AM$766,"")</f>
        <v>77828348</v>
      </c>
      <c r="AF2216" s="48">
        <f>_xlfn.XLOOKUP($F2216,Main_OG!$D$1:$D$766,Main_OG!Z$1:Z$766,"")</f>
        <v>0</v>
      </c>
      <c r="AG2216" s="48">
        <f>_xlfn.XLOOKUP($F2216,Main_OG!$D$1:$D$766,Main_OG!AA$1:AA$766,"")</f>
        <v>2.4</v>
      </c>
      <c r="AH2216" s="48">
        <f>_xlfn.XLOOKUP($F2216,Main_OG!$D$1:$D$766,Main_OG!AB$1:AB$766,"")</f>
        <v>16.260000000000002</v>
      </c>
      <c r="AI2216" s="48">
        <f>_xlfn.XLOOKUP($F2216,Main_OG!$D$1:$D$766,Main_OG!AC$1:AC$766,"")</f>
        <v>4.9924248044436963</v>
      </c>
      <c r="AJ2216" s="48">
        <f>_xlfn.XLOOKUP($F2216,Main_OG!$D$1:$D$766,Main_OG!AD$1:AD$766,"")</f>
        <v>0.70992248279802228</v>
      </c>
    </row>
    <row r="2217" spans="2:36" x14ac:dyDescent="0.35">
      <c r="B2217" s="36" t="s">
        <v>3355</v>
      </c>
      <c r="C2217" s="45" t="s">
        <v>139</v>
      </c>
      <c r="D2217" s="45" t="s">
        <v>4280</v>
      </c>
      <c r="E2217" s="36" t="s">
        <v>3355</v>
      </c>
      <c r="F2217" s="36" t="str">
        <f t="shared" si="102"/>
        <v>2011_PA</v>
      </c>
      <c r="G2217" s="45">
        <v>2011</v>
      </c>
      <c r="H2217" s="45">
        <f>_xlfn.XLOOKUP(J2217,Main_OG!$B$1:$B$766,Main_OG!$O$1:$O$766,"")</f>
        <v>1</v>
      </c>
      <c r="I2217" s="45">
        <f>_xlfn.XLOOKUP(F2217,Main_OG!$D$1:$D$766,Main_OG!$J$1:$J$766,"")</f>
        <v>2</v>
      </c>
      <c r="J2217" s="45" t="s">
        <v>139</v>
      </c>
      <c r="K2217" s="45" t="str">
        <f t="shared" si="103"/>
        <v>PECO Energy Co_PA</v>
      </c>
      <c r="L2217" s="45" t="str">
        <f t="shared" si="104"/>
        <v>PECO Energy Co_PA</v>
      </c>
      <c r="M2217" s="45" t="s">
        <v>3361</v>
      </c>
      <c r="N2217" s="45">
        <v>1</v>
      </c>
      <c r="O2217" s="45">
        <v>102490</v>
      </c>
      <c r="P2217" s="45">
        <v>829</v>
      </c>
      <c r="Q2217" s="45">
        <v>1205981</v>
      </c>
      <c r="R2217" s="45">
        <v>85</v>
      </c>
      <c r="S2217" s="45">
        <v>4116225</v>
      </c>
      <c r="T2217" s="45">
        <v>2984336</v>
      </c>
      <c r="U2217" s="45">
        <v>11652157</v>
      </c>
      <c r="V2217" s="45">
        <v>7.65</v>
      </c>
      <c r="W2217" s="45">
        <v>12.84</v>
      </c>
      <c r="X2217" s="45">
        <v>9.2799999999999994</v>
      </c>
      <c r="Y2217" s="45">
        <v>15.53</v>
      </c>
      <c r="Z2217" s="46">
        <v>676468.3</v>
      </c>
      <c r="AA2217" s="46">
        <v>53068.607549416134</v>
      </c>
      <c r="AB2217" s="47">
        <f>_xlfn.XLOOKUP($F2217,Main_OG!$D$1:$D$766,Main_OG!AJ$1:AJ$766,"")</f>
        <v>94649704</v>
      </c>
      <c r="AC2217" s="47">
        <f>_xlfn.XLOOKUP($F2217,Main_OG!$D$1:$D$766,Main_OG!AK$1:AK$766,"")</f>
        <v>2046228</v>
      </c>
      <c r="AD2217" s="47">
        <f>_xlfn.XLOOKUP($F2217,Main_OG!$D$1:$D$766,Main_OG!AL$1:AL$766,"")</f>
        <v>608839812</v>
      </c>
      <c r="AE2217" s="47">
        <f>_xlfn.XLOOKUP($F2217,Main_OG!$D$1:$D$766,Main_OG!AM$1:AM$766,"")</f>
        <v>76146617</v>
      </c>
      <c r="AF2217" s="48">
        <f>_xlfn.XLOOKUP($F2217,Main_OG!$D$1:$D$766,Main_OG!Z$1:Z$766,"")</f>
        <v>0</v>
      </c>
      <c r="AG2217" s="48">
        <f>_xlfn.XLOOKUP($F2217,Main_OG!$D$1:$D$766,Main_OG!AA$1:AA$766,"")</f>
        <v>2.3089180475565318</v>
      </c>
      <c r="AH2217" s="48">
        <f>_xlfn.XLOOKUP($F2217,Main_OG!$D$1:$D$766,Main_OG!AB$1:AB$766,"")</f>
        <v>22.758921780738341</v>
      </c>
      <c r="AI2217" s="48">
        <f>_xlfn.XLOOKUP($F2217,Main_OG!$D$1:$D$766,Main_OG!AC$1:AC$766,"")</f>
        <v>4.6524343752411106</v>
      </c>
      <c r="AJ2217" s="48">
        <f>_xlfn.XLOOKUP($F2217,Main_OG!$D$1:$D$766,Main_OG!AD$1:AD$766,"")</f>
        <v>0.75949643062398253</v>
      </c>
    </row>
    <row r="2218" spans="2:36" x14ac:dyDescent="0.35">
      <c r="B2218" s="36" t="s">
        <v>3355</v>
      </c>
      <c r="C2218" s="45" t="s">
        <v>139</v>
      </c>
      <c r="D2218" s="45" t="s">
        <v>4280</v>
      </c>
      <c r="E2218" s="36" t="s">
        <v>3355</v>
      </c>
      <c r="F2218" s="36" t="str">
        <f t="shared" si="102"/>
        <v>2012_PA</v>
      </c>
      <c r="G2218" s="45">
        <v>2012</v>
      </c>
      <c r="H2218" s="45">
        <f>_xlfn.XLOOKUP(J2218,Main_OG!$B$1:$B$766,Main_OG!$O$1:$O$766,"")</f>
        <v>1</v>
      </c>
      <c r="I2218" s="45">
        <f>_xlfn.XLOOKUP(F2218,Main_OG!$D$1:$D$766,Main_OG!$J$1:$J$766,"")</f>
        <v>2</v>
      </c>
      <c r="J2218" s="45" t="s">
        <v>139</v>
      </c>
      <c r="K2218" s="45" t="str">
        <f t="shared" si="103"/>
        <v>PECO Energy Co_PA</v>
      </c>
      <c r="L2218" s="45" t="str">
        <f t="shared" si="104"/>
        <v>PECO Energy Co_PA</v>
      </c>
      <c r="M2218" s="45" t="s">
        <v>3362</v>
      </c>
      <c r="N2218" s="45">
        <v>0</v>
      </c>
      <c r="O2218" s="45">
        <v>85511</v>
      </c>
      <c r="P2218" s="45">
        <v>365</v>
      </c>
      <c r="Q2218" s="45">
        <v>1051392</v>
      </c>
      <c r="R2218" s="45">
        <v>0</v>
      </c>
      <c r="S2218" s="45">
        <v>2623577</v>
      </c>
      <c r="T2218" s="45">
        <v>676893</v>
      </c>
      <c r="U2218" s="45">
        <v>9571314</v>
      </c>
      <c r="V2218" s="45">
        <v>0</v>
      </c>
      <c r="W2218" s="45">
        <v>12.901581</v>
      </c>
      <c r="X2218" s="45">
        <v>8.8924099000000005</v>
      </c>
      <c r="Y2218" s="45">
        <v>15.292175</v>
      </c>
      <c r="Z2218" s="46">
        <v>689007</v>
      </c>
      <c r="AA2218" s="46">
        <v>53958.834917636865</v>
      </c>
      <c r="AB2218" s="47">
        <f>_xlfn.XLOOKUP($F2218,Main_OG!$D$1:$D$766,Main_OG!AJ$1:AJ$766,"")</f>
        <v>82018494</v>
      </c>
      <c r="AC2218" s="47">
        <f>_xlfn.XLOOKUP($F2218,Main_OG!$D$1:$D$766,Main_OG!AK$1:AK$766,"")</f>
        <v>1636160</v>
      </c>
      <c r="AD2218" s="47">
        <f>_xlfn.XLOOKUP($F2218,Main_OG!$D$1:$D$766,Main_OG!AL$1:AL$766,"")</f>
        <v>770830788</v>
      </c>
      <c r="AE2218" s="47">
        <f>_xlfn.XLOOKUP($F2218,Main_OG!$D$1:$D$766,Main_OG!AM$1:AM$766,"")</f>
        <v>75174408</v>
      </c>
      <c r="AF2218" s="48">
        <f>_xlfn.XLOOKUP($F2218,Main_OG!$D$1:$D$766,Main_OG!Z$1:Z$766,"")</f>
        <v>0</v>
      </c>
      <c r="AG2218" s="48">
        <f>_xlfn.XLOOKUP($F2218,Main_OG!$D$1:$D$766,Main_OG!AA$1:AA$766,"")</f>
        <v>2.324237813104427</v>
      </c>
      <c r="AH2218" s="48">
        <f>_xlfn.XLOOKUP($F2218,Main_OG!$D$1:$D$766,Main_OG!AB$1:AB$766,"")</f>
        <v>23.49195884567845</v>
      </c>
      <c r="AI2218" s="48">
        <f>_xlfn.XLOOKUP($F2218,Main_OG!$D$1:$D$766,Main_OG!AC$1:AC$766,"")</f>
        <v>3.503818060367514</v>
      </c>
      <c r="AJ2218" s="48">
        <f>_xlfn.XLOOKUP($F2218,Main_OG!$D$1:$D$766,Main_OG!AD$1:AD$766,"")</f>
        <v>0.75442193202762442</v>
      </c>
    </row>
    <row r="2219" spans="2:36" x14ac:dyDescent="0.35">
      <c r="B2219" s="36" t="s">
        <v>3355</v>
      </c>
      <c r="C2219" s="45" t="s">
        <v>139</v>
      </c>
      <c r="D2219" s="45" t="s">
        <v>4280</v>
      </c>
      <c r="E2219" s="36" t="s">
        <v>3355</v>
      </c>
      <c r="F2219" s="36" t="str">
        <f t="shared" si="102"/>
        <v>2013_PA</v>
      </c>
      <c r="G2219" s="45">
        <v>2013</v>
      </c>
      <c r="H2219" s="45">
        <f>_xlfn.XLOOKUP(J2219,Main_OG!$B$1:$B$766,Main_OG!$O$1:$O$766,"")</f>
        <v>1</v>
      </c>
      <c r="I2219" s="45">
        <f>_xlfn.XLOOKUP(F2219,Main_OG!$D$1:$D$766,Main_OG!$J$1:$J$766,"")</f>
        <v>2</v>
      </c>
      <c r="J2219" s="45" t="s">
        <v>139</v>
      </c>
      <c r="K2219" s="45" t="str">
        <f t="shared" si="103"/>
        <v>PECO Energy Co_PA</v>
      </c>
      <c r="L2219" s="45" t="str">
        <f t="shared" si="104"/>
        <v>PECO Energy Co_PA</v>
      </c>
      <c r="M2219" s="45" t="s">
        <v>3363</v>
      </c>
      <c r="N2219" s="45">
        <v>0</v>
      </c>
      <c r="O2219" s="45">
        <v>80600</v>
      </c>
      <c r="P2219" s="45">
        <v>346</v>
      </c>
      <c r="Q2219" s="45">
        <v>982151</v>
      </c>
      <c r="R2219" s="45">
        <v>0</v>
      </c>
      <c r="S2219" s="45">
        <v>2395769</v>
      </c>
      <c r="T2219" s="45">
        <v>761711</v>
      </c>
      <c r="U2219" s="45">
        <v>8841290</v>
      </c>
      <c r="V2219" s="45">
        <v>0</v>
      </c>
      <c r="W2219" s="45">
        <v>12.17306</v>
      </c>
      <c r="X2219" s="45">
        <v>8.3814334000000006</v>
      </c>
      <c r="Y2219" s="45">
        <v>14.872583000000001</v>
      </c>
      <c r="Z2219" s="46">
        <v>704195</v>
      </c>
      <c r="AA2219" s="46">
        <v>55103.322201475516</v>
      </c>
      <c r="AB2219" s="47">
        <f>_xlfn.XLOOKUP($F2219,Main_OG!$D$1:$D$766,Main_OG!AJ$1:AJ$766,"")</f>
        <v>82911636</v>
      </c>
      <c r="AC2219" s="47">
        <f>_xlfn.XLOOKUP($F2219,Main_OG!$D$1:$D$766,Main_OG!AK$1:AK$766,"")</f>
        <v>1812018.8</v>
      </c>
      <c r="AD2219" s="47">
        <f>_xlfn.XLOOKUP($F2219,Main_OG!$D$1:$D$766,Main_OG!AL$1:AL$766,"")</f>
        <v>713604346</v>
      </c>
      <c r="AE2219" s="47">
        <f>_xlfn.XLOOKUP($F2219,Main_OG!$D$1:$D$766,Main_OG!AM$1:AM$766,"")</f>
        <v>78714031</v>
      </c>
      <c r="AF2219" s="48">
        <f>_xlfn.XLOOKUP($F2219,Main_OG!$D$1:$D$766,Main_OG!Z$1:Z$766,"")</f>
        <v>2.16</v>
      </c>
      <c r="AG2219" s="48">
        <f>_xlfn.XLOOKUP($F2219,Main_OG!$D$1:$D$766,Main_OG!AA$1:AA$766,"")</f>
        <v>2.4700000000000002</v>
      </c>
      <c r="AH2219" s="48">
        <f>_xlfn.XLOOKUP($F2219,Main_OG!$D$1:$D$766,Main_OG!AB$1:AB$766,"")</f>
        <v>22.862714639490921</v>
      </c>
      <c r="AI2219" s="48">
        <f>_xlfn.XLOOKUP($F2219,Main_OG!$D$1:$D$766,Main_OG!AC$1:AC$766,"")</f>
        <v>4</v>
      </c>
      <c r="AJ2219" s="48">
        <f>_xlfn.XLOOKUP($F2219,Main_OG!$D$1:$D$766,Main_OG!AD$1:AD$766,"")</f>
        <v>0.82</v>
      </c>
    </row>
    <row r="2220" spans="2:36" x14ac:dyDescent="0.35">
      <c r="B2220" s="36" t="s">
        <v>3355</v>
      </c>
      <c r="C2220" s="45" t="s">
        <v>139</v>
      </c>
      <c r="D2220" s="45" t="s">
        <v>4280</v>
      </c>
      <c r="E2220" s="36" t="s">
        <v>3355</v>
      </c>
      <c r="F2220" s="36" t="str">
        <f t="shared" si="102"/>
        <v>2014_PA</v>
      </c>
      <c r="G2220" s="45">
        <v>2014</v>
      </c>
      <c r="H2220" s="45">
        <f>_xlfn.XLOOKUP(J2220,Main_OG!$B$1:$B$766,Main_OG!$O$1:$O$766,"")</f>
        <v>1</v>
      </c>
      <c r="I2220" s="45">
        <f>_xlfn.XLOOKUP(F2220,Main_OG!$D$1:$D$766,Main_OG!$J$1:$J$766,"")</f>
        <v>2</v>
      </c>
      <c r="J2220" s="45" t="s">
        <v>139</v>
      </c>
      <c r="K2220" s="45" t="str">
        <f t="shared" si="103"/>
        <v>PECO Energy Co_PA</v>
      </c>
      <c r="L2220" s="45" t="str">
        <f t="shared" si="104"/>
        <v>PECO Energy Co_PA</v>
      </c>
      <c r="M2220" s="45" t="s">
        <v>3364</v>
      </c>
      <c r="N2220" s="45">
        <v>0</v>
      </c>
      <c r="O2220" s="45">
        <v>80013</v>
      </c>
      <c r="P2220" s="45">
        <v>305</v>
      </c>
      <c r="Q2220" s="45">
        <v>969937</v>
      </c>
      <c r="R2220" s="45">
        <v>0</v>
      </c>
      <c r="S2220" s="45">
        <v>2270505</v>
      </c>
      <c r="T2220" s="45">
        <v>546961</v>
      </c>
      <c r="U2220" s="45">
        <v>8577010</v>
      </c>
      <c r="V2220" s="45">
        <v>0</v>
      </c>
      <c r="W2220" s="45">
        <v>12.597775</v>
      </c>
      <c r="X2220" s="45">
        <v>10.264443</v>
      </c>
      <c r="Y2220" s="45">
        <v>14.536076</v>
      </c>
      <c r="Z2220" s="46">
        <v>718691.6</v>
      </c>
      <c r="AA2220" s="46">
        <v>56181.173935257772</v>
      </c>
      <c r="AB2220" s="47">
        <f>_xlfn.XLOOKUP($F2220,Main_OG!$D$1:$D$766,Main_OG!AJ$1:AJ$766,"")</f>
        <v>76253142</v>
      </c>
      <c r="AC2220" s="47">
        <f>_xlfn.XLOOKUP($F2220,Main_OG!$D$1:$D$766,Main_OG!AK$1:AK$766,"")</f>
        <v>3051964</v>
      </c>
      <c r="AD2220" s="47">
        <f>_xlfn.XLOOKUP($F2220,Main_OG!$D$1:$D$766,Main_OG!AL$1:AL$766,"")</f>
        <v>777465594</v>
      </c>
      <c r="AE2220" s="47">
        <f>_xlfn.XLOOKUP($F2220,Main_OG!$D$1:$D$766,Main_OG!AM$1:AM$766,"")</f>
        <v>78714659</v>
      </c>
      <c r="AF2220" s="48">
        <f>_xlfn.XLOOKUP($F2220,Main_OG!$D$1:$D$766,Main_OG!Z$1:Z$766,"")</f>
        <v>0</v>
      </c>
      <c r="AG2220" s="48">
        <f>_xlfn.XLOOKUP($F2220,Main_OG!$D$1:$D$766,Main_OG!AA$1:AA$766,"")</f>
        <v>2.5099999999999998</v>
      </c>
      <c r="AH2220" s="48">
        <f>_xlfn.XLOOKUP($F2220,Main_OG!$D$1:$D$766,Main_OG!AB$1:AB$766,"")</f>
        <v>23.67</v>
      </c>
      <c r="AI2220" s="48">
        <f>_xlfn.XLOOKUP($F2220,Main_OG!$D$1:$D$766,Main_OG!AC$1:AC$766,"")</f>
        <v>4.84</v>
      </c>
      <c r="AJ2220" s="48">
        <f>_xlfn.XLOOKUP($F2220,Main_OG!$D$1:$D$766,Main_OG!AD$1:AD$766,"")</f>
        <v>0.78</v>
      </c>
    </row>
    <row r="2221" spans="2:36" x14ac:dyDescent="0.35">
      <c r="B2221" s="36" t="s">
        <v>3355</v>
      </c>
      <c r="C2221" s="45" t="s">
        <v>139</v>
      </c>
      <c r="D2221" s="45" t="s">
        <v>4280</v>
      </c>
      <c r="E2221" s="36" t="s">
        <v>3355</v>
      </c>
      <c r="F2221" s="36" t="str">
        <f t="shared" si="102"/>
        <v>2015_PA</v>
      </c>
      <c r="G2221" s="45">
        <v>2015</v>
      </c>
      <c r="H2221" s="45">
        <f>_xlfn.XLOOKUP(J2221,Main_OG!$B$1:$B$766,Main_OG!$O$1:$O$766,"")</f>
        <v>1</v>
      </c>
      <c r="I2221" s="45">
        <f>_xlfn.XLOOKUP(F2221,Main_OG!$D$1:$D$766,Main_OG!$J$1:$J$766,"")</f>
        <v>2</v>
      </c>
      <c r="J2221" s="45" t="s">
        <v>139</v>
      </c>
      <c r="K2221" s="45" t="str">
        <f t="shared" si="103"/>
        <v>PECO Energy Co_PA</v>
      </c>
      <c r="L2221" s="45" t="str">
        <f t="shared" si="104"/>
        <v>PECO Energy Co_PA</v>
      </c>
      <c r="M2221" s="45" t="s">
        <v>3365</v>
      </c>
      <c r="N2221" s="45">
        <v>0</v>
      </c>
      <c r="O2221" s="45">
        <v>80255</v>
      </c>
      <c r="P2221" s="45">
        <v>303</v>
      </c>
      <c r="Q2221" s="45">
        <v>966062</v>
      </c>
      <c r="R2221" s="45">
        <v>0</v>
      </c>
      <c r="S2221" s="45">
        <v>2281462</v>
      </c>
      <c r="T2221" s="45">
        <v>521187</v>
      </c>
      <c r="U2221" s="45">
        <v>8880053</v>
      </c>
      <c r="V2221" s="45">
        <v>0</v>
      </c>
      <c r="W2221" s="45">
        <v>11.713765</v>
      </c>
      <c r="X2221" s="45">
        <v>7.7399475000000004</v>
      </c>
      <c r="Y2221" s="45">
        <v>13.595796999999999</v>
      </c>
      <c r="Z2221" s="46">
        <v>734145.1</v>
      </c>
      <c r="AA2221" s="46">
        <v>57400.656677590443</v>
      </c>
      <c r="AB2221" s="47">
        <f>_xlfn.XLOOKUP($F2221,Main_OG!$D$1:$D$766,Main_OG!AJ$1:AJ$766,"")</f>
        <v>61796088</v>
      </c>
      <c r="AC2221" s="47">
        <f>_xlfn.XLOOKUP($F2221,Main_OG!$D$1:$D$766,Main_OG!AK$1:AK$766,"")</f>
        <v>2647596</v>
      </c>
      <c r="AD2221" s="47">
        <f>_xlfn.XLOOKUP($F2221,Main_OG!$D$1:$D$766,Main_OG!AL$1:AL$766,"")</f>
        <v>876560302</v>
      </c>
      <c r="AE2221" s="47">
        <f>_xlfn.XLOOKUP($F2221,Main_OG!$D$1:$D$766,Main_OG!AM$1:AM$766,"")</f>
        <v>80516752</v>
      </c>
      <c r="AF2221" s="48">
        <f>_xlfn.XLOOKUP($F2221,Main_OG!$D$1:$D$766,Main_OG!Z$1:Z$766,"")</f>
        <v>0</v>
      </c>
      <c r="AG2221" s="48">
        <f>_xlfn.XLOOKUP($F2221,Main_OG!$D$1:$D$766,Main_OG!AA$1:AA$766,"")</f>
        <v>2.25948627072199</v>
      </c>
      <c r="AH2221" s="48">
        <f>_xlfn.XLOOKUP($F2221,Main_OG!$D$1:$D$766,Main_OG!AB$1:AB$766,"")</f>
        <v>12.08771849023859</v>
      </c>
      <c r="AI2221" s="48">
        <f>_xlfn.XLOOKUP($F2221,Main_OG!$D$1:$D$766,Main_OG!AC$1:AC$766,"")</f>
        <v>2.42</v>
      </c>
      <c r="AJ2221" s="48">
        <f>_xlfn.XLOOKUP($F2221,Main_OG!$D$1:$D$766,Main_OG!AD$1:AD$766,"")</f>
        <v>0.66963877086385626</v>
      </c>
    </row>
    <row r="2222" spans="2:36" x14ac:dyDescent="0.35">
      <c r="B2222" s="36" t="s">
        <v>3355</v>
      </c>
      <c r="C2222" s="45" t="s">
        <v>139</v>
      </c>
      <c r="D2222" s="45" t="s">
        <v>4280</v>
      </c>
      <c r="E2222" s="36" t="s">
        <v>3355</v>
      </c>
      <c r="F2222" s="36" t="str">
        <f t="shared" si="102"/>
        <v>2016_PA</v>
      </c>
      <c r="G2222" s="45">
        <v>2016</v>
      </c>
      <c r="H2222" s="45">
        <f>_xlfn.XLOOKUP(J2222,Main_OG!$B$1:$B$766,Main_OG!$O$1:$O$766,"")</f>
        <v>1</v>
      </c>
      <c r="I2222" s="45">
        <f>_xlfn.XLOOKUP(F2222,Main_OG!$D$1:$D$766,Main_OG!$J$1:$J$766,"")</f>
        <v>2</v>
      </c>
      <c r="J2222" s="45" t="s">
        <v>139</v>
      </c>
      <c r="K2222" s="45" t="str">
        <f t="shared" si="103"/>
        <v>PECO Energy Co_PA</v>
      </c>
      <c r="L2222" s="45" t="str">
        <f t="shared" si="104"/>
        <v>PECO Energy Co_PA</v>
      </c>
      <c r="M2222" s="45" t="s">
        <v>3366</v>
      </c>
      <c r="N2222" s="45">
        <v>0</v>
      </c>
      <c r="O2222" s="45">
        <v>79027</v>
      </c>
      <c r="P2222" s="45">
        <v>263</v>
      </c>
      <c r="Q2222" s="45">
        <v>948887</v>
      </c>
      <c r="R2222" s="45">
        <v>0</v>
      </c>
      <c r="S2222" s="45">
        <v>2114663</v>
      </c>
      <c r="T2222" s="45">
        <v>455194</v>
      </c>
      <c r="U2222" s="45">
        <v>8632931</v>
      </c>
      <c r="V2222" s="45">
        <v>0</v>
      </c>
      <c r="W2222" s="45">
        <v>11.328863999999999</v>
      </c>
      <c r="X2222" s="45">
        <v>6.8024402999999998</v>
      </c>
      <c r="Y2222" s="45">
        <v>14.024016</v>
      </c>
      <c r="Z2222" s="46">
        <v>744847.1</v>
      </c>
      <c r="AA2222" s="46">
        <v>58243.653579146463</v>
      </c>
      <c r="AB2222" s="47">
        <f>_xlfn.XLOOKUP($F2222,Main_OG!$D$1:$D$766,Main_OG!AJ$1:AJ$766,"")</f>
        <v>54978156</v>
      </c>
      <c r="AC2222" s="47">
        <f>_xlfn.XLOOKUP($F2222,Main_OG!$D$1:$D$766,Main_OG!AK$1:AK$766,"")</f>
        <v>1403058</v>
      </c>
      <c r="AD2222" s="47">
        <f>_xlfn.XLOOKUP($F2222,Main_OG!$D$1:$D$766,Main_OG!AL$1:AL$766,"")</f>
        <v>1004160024</v>
      </c>
      <c r="AE2222" s="47">
        <f>_xlfn.XLOOKUP($F2222,Main_OG!$D$1:$D$766,Main_OG!AM$1:AM$766,"")</f>
        <v>82924011</v>
      </c>
      <c r="AF2222" s="48">
        <f>_xlfn.XLOOKUP($F2222,Main_OG!$D$1:$D$766,Main_OG!Z$1:Z$766,"")</f>
        <v>0</v>
      </c>
      <c r="AG2222" s="48">
        <f>_xlfn.XLOOKUP($F2222,Main_OG!$D$1:$D$766,Main_OG!AA$1:AA$766,"")</f>
        <v>2.2143440282408582</v>
      </c>
      <c r="AH2222" s="48">
        <f>_xlfn.XLOOKUP($F2222,Main_OG!$D$1:$D$766,Main_OG!AB$1:AB$766,"")</f>
        <v>11.309272049594229</v>
      </c>
      <c r="AI2222" s="48">
        <f>_xlfn.XLOOKUP($F2222,Main_OG!$D$1:$D$766,Main_OG!AC$1:AC$766,"")</f>
        <v>3.2924726584307722</v>
      </c>
      <c r="AJ2222" s="48">
        <f>_xlfn.XLOOKUP($F2222,Main_OG!$D$1:$D$766,Main_OG!AD$1:AD$766,"")</f>
        <v>0.65636700530415037</v>
      </c>
    </row>
    <row r="2223" spans="2:36" x14ac:dyDescent="0.35">
      <c r="B2223" s="36" t="s">
        <v>3355</v>
      </c>
      <c r="C2223" s="45" t="s">
        <v>139</v>
      </c>
      <c r="D2223" s="45" t="s">
        <v>4280</v>
      </c>
      <c r="E2223" s="36" t="s">
        <v>3355</v>
      </c>
      <c r="F2223" s="36" t="str">
        <f t="shared" si="102"/>
        <v>2017_PA</v>
      </c>
      <c r="G2223" s="45">
        <v>2017</v>
      </c>
      <c r="H2223" s="45">
        <f>_xlfn.XLOOKUP(J2223,Main_OG!$B$1:$B$766,Main_OG!$O$1:$O$766,"")</f>
        <v>1</v>
      </c>
      <c r="I2223" s="45">
        <f>_xlfn.XLOOKUP(F2223,Main_OG!$D$1:$D$766,Main_OG!$J$1:$J$766,"")</f>
        <v>2</v>
      </c>
      <c r="J2223" s="45" t="s">
        <v>139</v>
      </c>
      <c r="K2223" s="45" t="str">
        <f t="shared" si="103"/>
        <v>PECO Energy Co_PA</v>
      </c>
      <c r="L2223" s="45" t="str">
        <f t="shared" si="104"/>
        <v>PECO Energy Co_PA</v>
      </c>
      <c r="M2223" s="45" t="s">
        <v>3367</v>
      </c>
      <c r="N2223" s="45">
        <v>0</v>
      </c>
      <c r="O2223" s="45">
        <v>81288</v>
      </c>
      <c r="P2223" s="45">
        <v>279</v>
      </c>
      <c r="Q2223" s="45">
        <v>966644</v>
      </c>
      <c r="R2223" s="45">
        <v>0</v>
      </c>
      <c r="S2223" s="45">
        <v>2109648</v>
      </c>
      <c r="T2223" s="45">
        <v>443051</v>
      </c>
      <c r="U2223" s="45">
        <v>8275184</v>
      </c>
      <c r="V2223" s="45">
        <v>0</v>
      </c>
      <c r="W2223" s="45">
        <v>10.590477999999999</v>
      </c>
      <c r="X2223" s="45">
        <v>6.2442697999999996</v>
      </c>
      <c r="Y2223" s="45">
        <v>14.002222</v>
      </c>
      <c r="Z2223" s="46">
        <v>754318</v>
      </c>
      <c r="AA2223" s="46">
        <v>58955.601777895325</v>
      </c>
      <c r="AB2223" s="47">
        <f>_xlfn.XLOOKUP($F2223,Main_OG!$D$1:$D$766,Main_OG!AJ$1:AJ$766,"")</f>
        <v>48580044</v>
      </c>
      <c r="AC2223" s="47">
        <f>_xlfn.XLOOKUP($F2223,Main_OG!$D$1:$D$766,Main_OG!AK$1:AK$766,"")</f>
        <v>1290710</v>
      </c>
      <c r="AD2223" s="47">
        <f>_xlfn.XLOOKUP($F2223,Main_OG!$D$1:$D$766,Main_OG!AL$1:AL$766,"")</f>
        <v>1055457674</v>
      </c>
      <c r="AE2223" s="47">
        <f>_xlfn.XLOOKUP($F2223,Main_OG!$D$1:$D$766,Main_OG!AM$1:AM$766,"")</f>
        <v>83199832</v>
      </c>
      <c r="AF2223" s="48">
        <f>_xlfn.XLOOKUP($F2223,Main_OG!$D$1:$D$766,Main_OG!Z$1:Z$766,"")</f>
        <v>0</v>
      </c>
      <c r="AG2223" s="48">
        <f>_xlfn.XLOOKUP($F2223,Main_OG!$D$1:$D$766,Main_OG!AA$1:AA$766,"")</f>
        <v>1.88</v>
      </c>
      <c r="AH2223" s="48">
        <f>_xlfn.XLOOKUP($F2223,Main_OG!$D$1:$D$766,Main_OG!AB$1:AB$766,"")</f>
        <v>14.73443638842941</v>
      </c>
      <c r="AI2223" s="48">
        <f>_xlfn.XLOOKUP($F2223,Main_OG!$D$1:$D$766,Main_OG!AC$1:AC$766,"")</f>
        <v>2.56</v>
      </c>
      <c r="AJ2223" s="48">
        <f>_xlfn.XLOOKUP($F2223,Main_OG!$D$1:$D$766,Main_OG!AD$1:AD$766,"")</f>
        <v>0.74</v>
      </c>
    </row>
    <row r="2224" spans="2:36" x14ac:dyDescent="0.35">
      <c r="B2224" s="36" t="s">
        <v>3355</v>
      </c>
      <c r="C2224" s="45" t="s">
        <v>139</v>
      </c>
      <c r="D2224" s="45" t="s">
        <v>4280</v>
      </c>
      <c r="E2224" s="36" t="s">
        <v>3355</v>
      </c>
      <c r="F2224" s="36" t="str">
        <f t="shared" si="102"/>
        <v>2018_PA</v>
      </c>
      <c r="G2224" s="45">
        <v>2018</v>
      </c>
      <c r="H2224" s="45">
        <f>_xlfn.XLOOKUP(J2224,Main_OG!$B$1:$B$766,Main_OG!$O$1:$O$766,"")</f>
        <v>1</v>
      </c>
      <c r="I2224" s="45">
        <f>_xlfn.XLOOKUP(F2224,Main_OG!$D$1:$D$766,Main_OG!$J$1:$J$766,"")</f>
        <v>2</v>
      </c>
      <c r="J2224" s="45" t="s">
        <v>139</v>
      </c>
      <c r="K2224" s="45" t="str">
        <f t="shared" si="103"/>
        <v>PECO Energy Co_PA</v>
      </c>
      <c r="L2224" s="45" t="str">
        <f t="shared" si="104"/>
        <v>PECO Energy Co_PA</v>
      </c>
      <c r="M2224" s="45" t="s">
        <v>3368</v>
      </c>
      <c r="N2224" s="45">
        <v>0</v>
      </c>
      <c r="O2224" s="45">
        <v>85743</v>
      </c>
      <c r="P2224" s="45">
        <v>280</v>
      </c>
      <c r="Q2224" s="45">
        <v>1009449</v>
      </c>
      <c r="R2224" s="45">
        <v>0</v>
      </c>
      <c r="S2224" s="45">
        <v>2298815</v>
      </c>
      <c r="T2224" s="45">
        <v>441349</v>
      </c>
      <c r="U2224" s="45">
        <v>9303274</v>
      </c>
      <c r="V2224" s="45">
        <v>0</v>
      </c>
      <c r="W2224" s="45">
        <v>10.055198000000001</v>
      </c>
      <c r="X2224" s="45">
        <v>7.6778240999999996</v>
      </c>
      <c r="Y2224" s="45">
        <v>12.825687</v>
      </c>
      <c r="Z2224" s="46">
        <v>763855.4</v>
      </c>
      <c r="AA2224" s="46">
        <v>59633.774626131235</v>
      </c>
      <c r="AB2224" s="47">
        <f>_xlfn.XLOOKUP($F2224,Main_OG!$D$1:$D$766,Main_OG!AJ$1:AJ$766,"")</f>
        <v>46668322</v>
      </c>
      <c r="AC2224" s="47">
        <f>_xlfn.XLOOKUP($F2224,Main_OG!$D$1:$D$766,Main_OG!AK$1:AK$766,"")</f>
        <v>2931274</v>
      </c>
      <c r="AD2224" s="47">
        <f>_xlfn.XLOOKUP($F2224,Main_OG!$D$1:$D$766,Main_OG!AL$1:AL$766,"")</f>
        <v>1078551458</v>
      </c>
      <c r="AE2224" s="47">
        <f>_xlfn.XLOOKUP($F2224,Main_OG!$D$1:$D$766,Main_OG!AM$1:AM$766,"")</f>
        <v>83476744</v>
      </c>
      <c r="AF2224" s="48">
        <f>_xlfn.XLOOKUP($F2224,Main_OG!$D$1:$D$766,Main_OG!Z$1:Z$766,"")</f>
        <v>1.81</v>
      </c>
      <c r="AG2224" s="48">
        <f>_xlfn.XLOOKUP($F2224,Main_OG!$D$1:$D$766,Main_OG!AA$1:AA$766,"")</f>
        <v>2.09</v>
      </c>
      <c r="AH2224" s="48">
        <f>_xlfn.XLOOKUP($F2224,Main_OG!$D$1:$D$766,Main_OG!AB$1:AB$766,"")</f>
        <v>17.134646247082848</v>
      </c>
      <c r="AI2224" s="48">
        <f>_xlfn.XLOOKUP($F2224,Main_OG!$D$1:$D$766,Main_OG!AC$1:AC$766,"")</f>
        <v>3.8713752811270652</v>
      </c>
      <c r="AJ2224" s="48">
        <f>_xlfn.XLOOKUP($F2224,Main_OG!$D$1:$D$766,Main_OG!AD$1:AD$766,"")</f>
        <v>0.62810595158289428</v>
      </c>
    </row>
    <row r="2225" spans="2:36" x14ac:dyDescent="0.35">
      <c r="B2225" s="36" t="s">
        <v>3355</v>
      </c>
      <c r="C2225" s="45" t="s">
        <v>139</v>
      </c>
      <c r="D2225" s="45" t="s">
        <v>4280</v>
      </c>
      <c r="E2225" s="36" t="s">
        <v>3355</v>
      </c>
      <c r="F2225" s="36" t="str">
        <f t="shared" si="102"/>
        <v>2019_PA</v>
      </c>
      <c r="G2225" s="45">
        <v>2019</v>
      </c>
      <c r="H2225" s="45">
        <f>_xlfn.XLOOKUP(J2225,Main_OG!$B$1:$B$766,Main_OG!$O$1:$O$766,"")</f>
        <v>1</v>
      </c>
      <c r="I2225" s="45">
        <f>_xlfn.XLOOKUP(F2225,Main_OG!$D$1:$D$766,Main_OG!$J$1:$J$766,"")</f>
        <v>2</v>
      </c>
      <c r="J2225" s="45" t="s">
        <v>139</v>
      </c>
      <c r="K2225" s="45" t="str">
        <f t="shared" si="103"/>
        <v>PECO Energy Co_PA</v>
      </c>
      <c r="L2225" s="45" t="str">
        <f t="shared" si="104"/>
        <v>PECO Energy Co_PA</v>
      </c>
      <c r="M2225" s="45" t="s">
        <v>3369</v>
      </c>
      <c r="N2225" s="45">
        <v>0</v>
      </c>
      <c r="O2225" s="45">
        <v>89904</v>
      </c>
      <c r="P2225" s="45">
        <v>319</v>
      </c>
      <c r="Q2225" s="45">
        <v>1052223</v>
      </c>
      <c r="R2225" s="45">
        <v>0</v>
      </c>
      <c r="S2225" s="45">
        <v>2341648</v>
      </c>
      <c r="T2225" s="45">
        <v>534586</v>
      </c>
      <c r="U2225" s="45">
        <v>9420305</v>
      </c>
      <c r="V2225" s="45">
        <v>0</v>
      </c>
      <c r="W2225" s="45">
        <v>9.7506114999999998</v>
      </c>
      <c r="X2225" s="45">
        <v>6.0529082000000001</v>
      </c>
      <c r="Y2225" s="45">
        <v>12.755107000000001</v>
      </c>
      <c r="Z2225" s="46">
        <v>772529.5</v>
      </c>
      <c r="AA2225" s="46">
        <v>60359.134465093557</v>
      </c>
      <c r="AB2225" s="47">
        <f>_xlfn.XLOOKUP($F2225,Main_OG!$D$1:$D$766,Main_OG!AJ$1:AJ$766,"")</f>
        <v>38844130</v>
      </c>
      <c r="AC2225" s="47">
        <f>_xlfn.XLOOKUP($F2225,Main_OG!$D$1:$D$766,Main_OG!AK$1:AK$766,"")</f>
        <v>898906</v>
      </c>
      <c r="AD2225" s="47">
        <f>_xlfn.XLOOKUP($F2225,Main_OG!$D$1:$D$766,Main_OG!AL$1:AL$766,"")</f>
        <v>1347497180</v>
      </c>
      <c r="AE2225" s="47">
        <f>_xlfn.XLOOKUP($F2225,Main_OG!$D$1:$D$766,Main_OG!AM$1:AM$766,"")</f>
        <v>83229652</v>
      </c>
      <c r="AF2225" s="48">
        <f>_xlfn.XLOOKUP($F2225,Main_OG!$D$1:$D$766,Main_OG!Z$1:Z$766,"")</f>
        <v>1.54</v>
      </c>
      <c r="AG2225" s="48">
        <f>_xlfn.XLOOKUP($F2225,Main_OG!$D$1:$D$766,Main_OG!AA$1:AA$766,"")</f>
        <v>2.176146746141439</v>
      </c>
      <c r="AH2225" s="48">
        <f>_xlfn.XLOOKUP($F2225,Main_OG!$D$1:$D$766,Main_OG!AB$1:AB$766,"")</f>
        <v>16.155101142605361</v>
      </c>
      <c r="AI2225" s="48">
        <f>_xlfn.XLOOKUP($F2225,Main_OG!$D$1:$D$766,Main_OG!AC$1:AC$766,"")</f>
        <v>3.3292283805067271</v>
      </c>
      <c r="AJ2225" s="48">
        <f>_xlfn.XLOOKUP($F2225,Main_OG!$D$1:$D$766,Main_OG!AD$1:AD$766,"")</f>
        <v>0.68</v>
      </c>
    </row>
    <row r="2226" spans="2:36" x14ac:dyDescent="0.35">
      <c r="B2226" s="36" t="s">
        <v>3355</v>
      </c>
      <c r="C2226" s="45" t="s">
        <v>139</v>
      </c>
      <c r="D2226" s="45" t="s">
        <v>4280</v>
      </c>
      <c r="E2226" s="36" t="s">
        <v>3355</v>
      </c>
      <c r="F2226" s="36" t="str">
        <f t="shared" si="102"/>
        <v>2020_PA</v>
      </c>
      <c r="G2226" s="45">
        <v>2020</v>
      </c>
      <c r="H2226" s="45">
        <f>_xlfn.XLOOKUP(J2226,Main_OG!$B$1:$B$766,Main_OG!$O$1:$O$766,"")</f>
        <v>1</v>
      </c>
      <c r="I2226" s="45">
        <f>_xlfn.XLOOKUP(F2226,Main_OG!$D$1:$D$766,Main_OG!$J$1:$J$766,"")</f>
        <v>2</v>
      </c>
      <c r="J2226" s="45" t="s">
        <v>139</v>
      </c>
      <c r="K2226" s="45" t="str">
        <f t="shared" si="103"/>
        <v>PECO Energy Co_PA</v>
      </c>
      <c r="L2226" s="45" t="str">
        <f t="shared" si="104"/>
        <v>PECO Energy Co_PA</v>
      </c>
      <c r="M2226" s="45" t="s">
        <v>3370</v>
      </c>
      <c r="N2226" s="45">
        <v>0</v>
      </c>
      <c r="O2226" s="45">
        <v>92827</v>
      </c>
      <c r="P2226" s="45">
        <v>348</v>
      </c>
      <c r="Q2226" s="45">
        <v>0</v>
      </c>
      <c r="R2226" s="45">
        <v>0</v>
      </c>
      <c r="S2226" s="45">
        <v>2177907</v>
      </c>
      <c r="T2226" s="45">
        <v>618835</v>
      </c>
      <c r="U2226" s="45">
        <v>0</v>
      </c>
      <c r="V2226" s="45">
        <v>0</v>
      </c>
      <c r="W2226" s="45">
        <v>9.7254381999999993</v>
      </c>
      <c r="X2226" s="45">
        <v>5.5740221999999999</v>
      </c>
      <c r="Y2226" s="45">
        <v>0</v>
      </c>
      <c r="Z2226" s="46">
        <v>736470.6</v>
      </c>
      <c r="AA2226" s="46">
        <v>57561.930981701065</v>
      </c>
      <c r="AB2226" s="47">
        <f>_xlfn.XLOOKUP($F2226,Main_OG!$D$1:$D$766,Main_OG!AJ$1:AJ$766,"")</f>
        <v>27123248</v>
      </c>
      <c r="AC2226" s="47">
        <f>_xlfn.XLOOKUP($F2226,Main_OG!$D$1:$D$766,Main_OG!AK$1:AK$766,"")</f>
        <v>416792</v>
      </c>
      <c r="AD2226" s="47">
        <f>_xlfn.XLOOKUP($F2226,Main_OG!$D$1:$D$766,Main_OG!AL$1:AL$766,"")</f>
        <v>1660210754</v>
      </c>
      <c r="AE2226" s="47">
        <f>_xlfn.XLOOKUP($F2226,Main_OG!$D$1:$D$766,Main_OG!AM$1:AM$766,"")</f>
        <v>0</v>
      </c>
      <c r="AF2226" s="48">
        <f>_xlfn.XLOOKUP($F2226,Main_OG!$D$1:$D$766,Main_OG!Z$1:Z$766,"")</f>
        <v>0</v>
      </c>
      <c r="AG2226" s="48">
        <f>_xlfn.XLOOKUP($F2226,Main_OG!$D$1:$D$766,Main_OG!AA$1:AA$766,"")</f>
        <v>2.127327759928813</v>
      </c>
      <c r="AH2226" s="48">
        <f>_xlfn.XLOOKUP($F2226,Main_OG!$D$1:$D$766,Main_OG!AB$1:AB$766,"")</f>
        <v>12.535325193609101</v>
      </c>
      <c r="AI2226" s="48">
        <f>_xlfn.XLOOKUP($F2226,Main_OG!$D$1:$D$766,Main_OG!AC$1:AC$766,"")</f>
        <v>2.8422150630003218</v>
      </c>
      <c r="AJ2226" s="48">
        <f>_xlfn.XLOOKUP($F2226,Main_OG!$D$1:$D$766,Main_OG!AD$1:AD$766,"")</f>
        <v>0.5848556097000881</v>
      </c>
    </row>
    <row r="2227" spans="2:36" x14ac:dyDescent="0.35">
      <c r="B2227" s="36" t="s">
        <v>3371</v>
      </c>
      <c r="C2227" s="45" t="s">
        <v>824</v>
      </c>
      <c r="D2227" s="45" t="s">
        <v>4281</v>
      </c>
      <c r="E2227" s="36" t="s">
        <v>3371</v>
      </c>
      <c r="F2227" s="36" t="str">
        <f t="shared" si="102"/>
        <v>2006_AK</v>
      </c>
      <c r="G2227" s="45">
        <v>2006</v>
      </c>
      <c r="H2227" s="45">
        <f>_xlfn.XLOOKUP(J2227,Main_OG!$B$1:$B$766,Main_OG!$O$1:$O$766,"")</f>
        <v>0</v>
      </c>
      <c r="I2227" s="45">
        <f>_xlfn.XLOOKUP(F2227,Main_OG!$D$1:$D$766,Main_OG!$J$1:$J$766,"")</f>
        <v>0</v>
      </c>
      <c r="J2227" s="45" t="s">
        <v>824</v>
      </c>
      <c r="K2227" s="45" t="str">
        <f t="shared" si="103"/>
        <v>Pelican Utility_AK</v>
      </c>
      <c r="L2227" s="45" t="str">
        <f t="shared" si="104"/>
        <v>Pelican Utility_AK</v>
      </c>
      <c r="M2227" s="45" t="s">
        <v>3372</v>
      </c>
      <c r="N2227" s="45">
        <v>0</v>
      </c>
      <c r="O2227" s="45">
        <v>35</v>
      </c>
      <c r="P2227" s="45">
        <v>17</v>
      </c>
      <c r="Q2227" s="45">
        <v>75</v>
      </c>
      <c r="R2227" s="45">
        <v>0</v>
      </c>
      <c r="S2227" s="45">
        <v>63</v>
      </c>
      <c r="T2227" s="45">
        <v>160</v>
      </c>
      <c r="U2227" s="45">
        <v>70</v>
      </c>
      <c r="V2227" s="45">
        <v>0</v>
      </c>
      <c r="W2227" s="45">
        <v>16.535433070866141</v>
      </c>
      <c r="X2227" s="45">
        <v>14.059753954305799</v>
      </c>
      <c r="Y2227" s="45">
        <v>16.393442622950818</v>
      </c>
      <c r="Z2227" s="46">
        <v>47546.2</v>
      </c>
      <c r="AA2227" s="46">
        <v>70407.314060968274</v>
      </c>
      <c r="AB2227" s="47">
        <f>_xlfn.XLOOKUP($F2227,Main_OG!$D$1:$D$766,Main_OG!AJ$1:AJ$766,"")</f>
        <v>968457.74</v>
      </c>
      <c r="AC2227" s="47">
        <f>_xlfn.XLOOKUP($F2227,Main_OG!$D$1:$D$766,Main_OG!AK$1:AK$766,"")</f>
        <v>2895506.1599999997</v>
      </c>
      <c r="AD2227" s="47">
        <f>_xlfn.XLOOKUP($F2227,Main_OG!$D$1:$D$766,Main_OG!AL$1:AL$766,"")</f>
        <v>88962825.159999996</v>
      </c>
      <c r="AE2227" s="47">
        <f>_xlfn.XLOOKUP($F2227,Main_OG!$D$1:$D$766,Main_OG!AM$1:AM$766,"")</f>
        <v>0</v>
      </c>
      <c r="AF2227" s="48">
        <f>_xlfn.XLOOKUP($F2227,Main_OG!$D$1:$D$766,Main_OG!Z$1:Z$766,"")</f>
        <v>0</v>
      </c>
      <c r="AG2227" s="48">
        <f>_xlfn.XLOOKUP($F2227,Main_OG!$D$1:$D$766,Main_OG!AA$1:AA$766,"")</f>
        <v>2.2465548173415608</v>
      </c>
      <c r="AH2227" s="48">
        <f>_xlfn.XLOOKUP($F2227,Main_OG!$D$1:$D$766,Main_OG!AB$1:AB$766,"")</f>
        <v>14.13114039693003</v>
      </c>
      <c r="AI2227" s="48">
        <f>_xlfn.XLOOKUP($F2227,Main_OG!$D$1:$D$766,Main_OG!AC$1:AC$766,"")</f>
        <v>7.1610124069250478</v>
      </c>
      <c r="AJ2227" s="48">
        <f>_xlfn.XLOOKUP($F2227,Main_OG!$D$1:$D$766,Main_OG!AD$1:AD$766,"")</f>
        <v>0.4704061490499184</v>
      </c>
    </row>
    <row r="2228" spans="2:36" x14ac:dyDescent="0.35">
      <c r="B2228" s="36" t="s">
        <v>3371</v>
      </c>
      <c r="C2228" s="45" t="s">
        <v>824</v>
      </c>
      <c r="D2228" s="45" t="s">
        <v>4281</v>
      </c>
      <c r="E2228" s="36" t="s">
        <v>3371</v>
      </c>
      <c r="F2228" s="36" t="str">
        <f t="shared" si="102"/>
        <v>2007_AK</v>
      </c>
      <c r="G2228" s="45">
        <v>2007</v>
      </c>
      <c r="H2228" s="45">
        <f>_xlfn.XLOOKUP(J2228,Main_OG!$B$1:$B$766,Main_OG!$O$1:$O$766,"")</f>
        <v>0</v>
      </c>
      <c r="I2228" s="45">
        <f>_xlfn.XLOOKUP(F2228,Main_OG!$D$1:$D$766,Main_OG!$J$1:$J$766,"")</f>
        <v>0</v>
      </c>
      <c r="J2228" s="45" t="s">
        <v>824</v>
      </c>
      <c r="K2228" s="45" t="str">
        <f t="shared" si="103"/>
        <v>Pelican Utility_AK</v>
      </c>
      <c r="L2228" s="45" t="str">
        <f t="shared" si="104"/>
        <v>Pelican Utility_AK</v>
      </c>
      <c r="M2228" s="45" t="s">
        <v>3373</v>
      </c>
      <c r="N2228" s="45">
        <v>0</v>
      </c>
      <c r="O2228" s="45">
        <v>37</v>
      </c>
      <c r="P2228" s="45">
        <v>17</v>
      </c>
      <c r="Q2228" s="45">
        <v>73</v>
      </c>
      <c r="R2228" s="45">
        <v>0</v>
      </c>
      <c r="S2228" s="45">
        <v>69</v>
      </c>
      <c r="T2228" s="45">
        <v>184</v>
      </c>
      <c r="U2228" s="45">
        <v>80</v>
      </c>
      <c r="V2228" s="45">
        <v>0</v>
      </c>
      <c r="W2228" s="45">
        <v>17.34</v>
      </c>
      <c r="X2228" s="45">
        <v>14.47</v>
      </c>
      <c r="Y2228" s="45">
        <v>18.309999999999999</v>
      </c>
      <c r="Z2228" s="46">
        <v>50126.7</v>
      </c>
      <c r="AA2228" s="46">
        <v>73683.227987652499</v>
      </c>
      <c r="AB2228" s="47">
        <f>_xlfn.XLOOKUP($F2228,Main_OG!$D$1:$D$766,Main_OG!AJ$1:AJ$766,"")</f>
        <v>996372</v>
      </c>
      <c r="AC2228" s="47">
        <f>_xlfn.XLOOKUP($F2228,Main_OG!$D$1:$D$766,Main_OG!AK$1:AK$766,"")</f>
        <v>3695916</v>
      </c>
      <c r="AD2228" s="47">
        <f>_xlfn.XLOOKUP($F2228,Main_OG!$D$1:$D$766,Main_OG!AL$1:AL$766,"")</f>
        <v>83891130</v>
      </c>
      <c r="AE2228" s="47">
        <f>_xlfn.XLOOKUP($F2228,Main_OG!$D$1:$D$766,Main_OG!AM$1:AM$766,"")</f>
        <v>0</v>
      </c>
      <c r="AF2228" s="48">
        <f>_xlfn.XLOOKUP($F2228,Main_OG!$D$1:$D$766,Main_OG!Z$1:Z$766,"")</f>
        <v>0</v>
      </c>
      <c r="AG2228" s="48">
        <f>_xlfn.XLOOKUP($F2228,Main_OG!$D$1:$D$766,Main_OG!AA$1:AA$766,"")</f>
        <v>2.2465548173415608</v>
      </c>
      <c r="AH2228" s="48">
        <f>_xlfn.XLOOKUP($F2228,Main_OG!$D$1:$D$766,Main_OG!AB$1:AB$766,"")</f>
        <v>15.097711394063451</v>
      </c>
      <c r="AI2228" s="48">
        <f>_xlfn.XLOOKUP($F2228,Main_OG!$D$1:$D$766,Main_OG!AC$1:AC$766,"")</f>
        <v>7.3815467393807772</v>
      </c>
      <c r="AJ2228" s="48">
        <f>_xlfn.XLOOKUP($F2228,Main_OG!$D$1:$D$766,Main_OG!AD$1:AD$766,"")</f>
        <v>0.58103021845052572</v>
      </c>
    </row>
    <row r="2229" spans="2:36" x14ac:dyDescent="0.35">
      <c r="B2229" s="36" t="s">
        <v>3371</v>
      </c>
      <c r="C2229" s="45" t="s">
        <v>824</v>
      </c>
      <c r="D2229" s="45" t="s">
        <v>4281</v>
      </c>
      <c r="E2229" s="36" t="s">
        <v>3371</v>
      </c>
      <c r="F2229" s="36" t="str">
        <f t="shared" si="102"/>
        <v>2008_AK</v>
      </c>
      <c r="G2229" s="45">
        <v>2008</v>
      </c>
      <c r="H2229" s="45">
        <f>_xlfn.XLOOKUP(J2229,Main_OG!$B$1:$B$766,Main_OG!$O$1:$O$766,"")</f>
        <v>0</v>
      </c>
      <c r="I2229" s="45">
        <f>_xlfn.XLOOKUP(F2229,Main_OG!$D$1:$D$766,Main_OG!$J$1:$J$766,"")</f>
        <v>0</v>
      </c>
      <c r="J2229" s="45" t="s">
        <v>824</v>
      </c>
      <c r="K2229" s="45" t="str">
        <f t="shared" si="103"/>
        <v>Pelican Utility_AK</v>
      </c>
      <c r="L2229" s="45" t="str">
        <f t="shared" si="104"/>
        <v>Pelican Utility_AK</v>
      </c>
      <c r="M2229" s="45" t="s">
        <v>3374</v>
      </c>
      <c r="N2229" s="45">
        <v>0</v>
      </c>
      <c r="O2229" s="45">
        <v>40</v>
      </c>
      <c r="P2229" s="45">
        <v>13</v>
      </c>
      <c r="Q2229" s="45">
        <v>74</v>
      </c>
      <c r="R2229" s="45">
        <v>0</v>
      </c>
      <c r="S2229" s="45">
        <v>375</v>
      </c>
      <c r="T2229" s="45">
        <v>653</v>
      </c>
      <c r="U2229" s="45">
        <v>467</v>
      </c>
      <c r="V2229" s="45">
        <v>0</v>
      </c>
      <c r="W2229" s="45">
        <v>17.600000000000001</v>
      </c>
      <c r="X2229" s="45">
        <v>14.55</v>
      </c>
      <c r="Y2229" s="45">
        <v>16.489999999999998</v>
      </c>
      <c r="Z2229" s="46">
        <v>49926.6</v>
      </c>
      <c r="AA2229" s="46">
        <v>72625.262744470543</v>
      </c>
      <c r="AB2229" s="47">
        <f>_xlfn.XLOOKUP($F2229,Main_OG!$D$1:$D$766,Main_OG!AJ$1:AJ$766,"")</f>
        <v>994228</v>
      </c>
      <c r="AC2229" s="47">
        <f>_xlfn.XLOOKUP($F2229,Main_OG!$D$1:$D$766,Main_OG!AK$1:AK$766,"")</f>
        <v>3309288</v>
      </c>
      <c r="AD2229" s="47">
        <f>_xlfn.XLOOKUP($F2229,Main_OG!$D$1:$D$766,Main_OG!AL$1:AL$766,"")</f>
        <v>88306788</v>
      </c>
      <c r="AE2229" s="47">
        <f>_xlfn.XLOOKUP($F2229,Main_OG!$D$1:$D$766,Main_OG!AM$1:AM$766,"")</f>
        <v>0</v>
      </c>
      <c r="AF2229" s="48">
        <f>_xlfn.XLOOKUP($F2229,Main_OG!$D$1:$D$766,Main_OG!Z$1:Z$766,"")</f>
        <v>0</v>
      </c>
      <c r="AG2229" s="48">
        <f>_xlfn.XLOOKUP($F2229,Main_OG!$D$1:$D$766,Main_OG!AA$1:AA$766,"")</f>
        <v>2.2204719344600159</v>
      </c>
      <c r="AH2229" s="48">
        <f>_xlfn.XLOOKUP($F2229,Main_OG!$D$1:$D$766,Main_OG!AB$1:AB$766,"")</f>
        <v>19.619187803472759</v>
      </c>
      <c r="AI2229" s="48">
        <f>_xlfn.XLOOKUP($F2229,Main_OG!$D$1:$D$766,Main_OG!AC$1:AC$766,"")</f>
        <v>9.1182546074696553</v>
      </c>
      <c r="AJ2229" s="48">
        <f>_xlfn.XLOOKUP($F2229,Main_OG!$D$1:$D$766,Main_OG!AD$1:AD$766,"")</f>
        <v>0.68330088246943577</v>
      </c>
    </row>
    <row r="2230" spans="2:36" x14ac:dyDescent="0.35">
      <c r="B2230" s="36" t="s">
        <v>3371</v>
      </c>
      <c r="C2230" s="45" t="s">
        <v>824</v>
      </c>
      <c r="D2230" s="45" t="s">
        <v>4281</v>
      </c>
      <c r="E2230" s="36" t="s">
        <v>3371</v>
      </c>
      <c r="F2230" s="36" t="str">
        <f t="shared" si="102"/>
        <v>2009_AK</v>
      </c>
      <c r="G2230" s="45">
        <v>2009</v>
      </c>
      <c r="H2230" s="45">
        <f>_xlfn.XLOOKUP(J2230,Main_OG!$B$1:$B$766,Main_OG!$O$1:$O$766,"")</f>
        <v>0</v>
      </c>
      <c r="I2230" s="45">
        <f>_xlfn.XLOOKUP(F2230,Main_OG!$D$1:$D$766,Main_OG!$J$1:$J$766,"")</f>
        <v>0</v>
      </c>
      <c r="J2230" s="45" t="s">
        <v>824</v>
      </c>
      <c r="K2230" s="45" t="str">
        <f t="shared" si="103"/>
        <v>Pelican Utility_AK</v>
      </c>
      <c r="L2230" s="45" t="str">
        <f t="shared" si="104"/>
        <v>Pelican Utility_AK</v>
      </c>
      <c r="M2230" s="45" t="s">
        <v>3375</v>
      </c>
      <c r="N2230" s="45">
        <v>0</v>
      </c>
      <c r="O2230" s="45">
        <v>36</v>
      </c>
      <c r="P2230" s="45">
        <v>7</v>
      </c>
      <c r="Q2230" s="45">
        <v>76</v>
      </c>
      <c r="R2230" s="45">
        <v>0</v>
      </c>
      <c r="S2230" s="45">
        <v>350</v>
      </c>
      <c r="T2230" s="45">
        <v>399</v>
      </c>
      <c r="U2230" s="45">
        <v>390</v>
      </c>
      <c r="V2230" s="45">
        <v>0</v>
      </c>
      <c r="W2230" s="45">
        <v>27.71</v>
      </c>
      <c r="X2230" s="45">
        <v>22.31</v>
      </c>
      <c r="Y2230" s="45">
        <v>27.18</v>
      </c>
      <c r="Z2230" s="46">
        <v>54951.9</v>
      </c>
      <c r="AA2230" s="46">
        <v>78626.832356791798</v>
      </c>
      <c r="AB2230" s="47">
        <f>_xlfn.XLOOKUP($F2230,Main_OG!$D$1:$D$766,Main_OG!AJ$1:AJ$766,"")</f>
        <v>1025918</v>
      </c>
      <c r="AC2230" s="47">
        <f>_xlfn.XLOOKUP($F2230,Main_OG!$D$1:$D$766,Main_OG!AK$1:AK$766,"")</f>
        <v>3992640</v>
      </c>
      <c r="AD2230" s="47">
        <f>_xlfn.XLOOKUP($F2230,Main_OG!$D$1:$D$766,Main_OG!AL$1:AL$766,"")</f>
        <v>77900336</v>
      </c>
      <c r="AE2230" s="47">
        <f>_xlfn.XLOOKUP($F2230,Main_OG!$D$1:$D$766,Main_OG!AM$1:AM$766,"")</f>
        <v>0</v>
      </c>
      <c r="AF2230" s="48">
        <f>_xlfn.XLOOKUP($F2230,Main_OG!$D$1:$D$766,Main_OG!Z$1:Z$766,"")</f>
        <v>0</v>
      </c>
      <c r="AG2230" s="48">
        <f>_xlfn.XLOOKUP($F2230,Main_OG!$D$1:$D$766,Main_OG!AA$1:AA$766,"")</f>
        <v>2.2743975091886082</v>
      </c>
      <c r="AH2230" s="48">
        <f>_xlfn.XLOOKUP($F2230,Main_OG!$D$1:$D$766,Main_OG!AB$1:AB$766,"")</f>
        <v>14.15708861161818</v>
      </c>
      <c r="AI2230" s="48">
        <f>_xlfn.XLOOKUP($F2230,Main_OG!$D$1:$D$766,Main_OG!AC$1:AC$766,"")</f>
        <v>4.5973007921271787</v>
      </c>
      <c r="AJ2230" s="48">
        <f>_xlfn.XLOOKUP($F2230,Main_OG!$D$1:$D$766,Main_OG!AD$1:AD$766,"")</f>
        <v>0.68314474405108627</v>
      </c>
    </row>
    <row r="2231" spans="2:36" x14ac:dyDescent="0.35">
      <c r="B2231" s="36" t="s">
        <v>3371</v>
      </c>
      <c r="C2231" s="45" t="s">
        <v>824</v>
      </c>
      <c r="D2231" s="45" t="s">
        <v>4281</v>
      </c>
      <c r="E2231" s="36" t="s">
        <v>3371</v>
      </c>
      <c r="F2231" s="36" t="str">
        <f t="shared" si="102"/>
        <v>2010_AK</v>
      </c>
      <c r="G2231" s="45">
        <v>2010</v>
      </c>
      <c r="H2231" s="45">
        <f>_xlfn.XLOOKUP(J2231,Main_OG!$B$1:$B$766,Main_OG!$O$1:$O$766,"")</f>
        <v>0</v>
      </c>
      <c r="I2231" s="45">
        <f>_xlfn.XLOOKUP(F2231,Main_OG!$D$1:$D$766,Main_OG!$J$1:$J$766,"")</f>
        <v>0</v>
      </c>
      <c r="J2231" s="45" t="s">
        <v>824</v>
      </c>
      <c r="K2231" s="45" t="str">
        <f t="shared" si="103"/>
        <v>Pelican Utility_AK</v>
      </c>
      <c r="L2231" s="45" t="str">
        <f t="shared" si="104"/>
        <v>Pelican Utility_AK</v>
      </c>
      <c r="M2231" s="45" t="s">
        <v>3376</v>
      </c>
      <c r="N2231" s="45">
        <v>0</v>
      </c>
      <c r="O2231" s="45">
        <v>35</v>
      </c>
      <c r="P2231" s="45">
        <v>6</v>
      </c>
      <c r="Q2231" s="45">
        <v>66</v>
      </c>
      <c r="R2231" s="45">
        <v>0</v>
      </c>
      <c r="S2231" s="45">
        <v>319</v>
      </c>
      <c r="T2231" s="45">
        <v>36</v>
      </c>
      <c r="U2231" s="45">
        <v>326</v>
      </c>
      <c r="V2231" s="45">
        <v>0</v>
      </c>
      <c r="W2231" s="45">
        <v>44.51</v>
      </c>
      <c r="X2231" s="45">
        <v>38.89</v>
      </c>
      <c r="Y2231" s="45">
        <v>44.48</v>
      </c>
      <c r="Z2231" s="46">
        <v>53652</v>
      </c>
      <c r="AA2231" s="46">
        <v>75144.751548358356</v>
      </c>
      <c r="AB2231" s="47">
        <f>_xlfn.XLOOKUP($F2231,Main_OG!$D$1:$D$766,Main_OG!AJ$1:AJ$766,"")</f>
        <v>993000</v>
      </c>
      <c r="AC2231" s="47">
        <f>_xlfn.XLOOKUP($F2231,Main_OG!$D$1:$D$766,Main_OG!AK$1:AK$766,"")</f>
        <v>3244592</v>
      </c>
      <c r="AD2231" s="47">
        <f>_xlfn.XLOOKUP($F2231,Main_OG!$D$1:$D$766,Main_OG!AL$1:AL$766,"")</f>
        <v>81353948</v>
      </c>
      <c r="AE2231" s="47">
        <f>_xlfn.XLOOKUP($F2231,Main_OG!$D$1:$D$766,Main_OG!AM$1:AM$766,"")</f>
        <v>0</v>
      </c>
      <c r="AF2231" s="48">
        <f>_xlfn.XLOOKUP($F2231,Main_OG!$D$1:$D$766,Main_OG!Z$1:Z$766,"")</f>
        <v>0</v>
      </c>
      <c r="AG2231" s="48">
        <f>_xlfn.XLOOKUP($F2231,Main_OG!$D$1:$D$766,Main_OG!AA$1:AA$766,"")</f>
        <v>2.2935982820086371</v>
      </c>
      <c r="AH2231" s="48">
        <f>_xlfn.XLOOKUP($F2231,Main_OG!$D$1:$D$766,Main_OG!AB$1:AB$766,"")</f>
        <v>17.815786882646659</v>
      </c>
      <c r="AI2231" s="48">
        <f>_xlfn.XLOOKUP($F2231,Main_OG!$D$1:$D$766,Main_OG!AC$1:AC$766,"")</f>
        <v>4.9924248044436963</v>
      </c>
      <c r="AJ2231" s="48">
        <f>_xlfn.XLOOKUP($F2231,Main_OG!$D$1:$D$766,Main_OG!AD$1:AD$766,"")</f>
        <v>0.70992248279802228</v>
      </c>
    </row>
    <row r="2232" spans="2:36" x14ac:dyDescent="0.35">
      <c r="B2232" s="36" t="s">
        <v>3371</v>
      </c>
      <c r="C2232" s="45" t="s">
        <v>824</v>
      </c>
      <c r="D2232" s="45" t="s">
        <v>4281</v>
      </c>
      <c r="E2232" s="36" t="s">
        <v>3371</v>
      </c>
      <c r="F2232" s="36" t="str">
        <f t="shared" si="102"/>
        <v>2011_AK</v>
      </c>
      <c r="G2232" s="45">
        <v>2011</v>
      </c>
      <c r="H2232" s="45">
        <f>_xlfn.XLOOKUP(J2232,Main_OG!$B$1:$B$766,Main_OG!$O$1:$O$766,"")</f>
        <v>0</v>
      </c>
      <c r="I2232" s="45">
        <f>_xlfn.XLOOKUP(F2232,Main_OG!$D$1:$D$766,Main_OG!$J$1:$J$766,"")</f>
        <v>0</v>
      </c>
      <c r="J2232" s="45" t="s">
        <v>824</v>
      </c>
      <c r="K2232" s="45" t="str">
        <f t="shared" si="103"/>
        <v>Pelican Utility_AK</v>
      </c>
      <c r="L2232" s="45" t="str">
        <f t="shared" si="104"/>
        <v>Pelican Utility_AK</v>
      </c>
      <c r="M2232" s="45" t="s">
        <v>3377</v>
      </c>
      <c r="N2232" s="45">
        <v>0</v>
      </c>
      <c r="O2232" s="45">
        <v>37</v>
      </c>
      <c r="P2232" s="45">
        <v>0</v>
      </c>
      <c r="Q2232" s="45">
        <v>71</v>
      </c>
      <c r="R2232" s="45">
        <v>0</v>
      </c>
      <c r="S2232" s="45">
        <v>313</v>
      </c>
      <c r="T2232" s="45">
        <v>0</v>
      </c>
      <c r="U2232" s="45">
        <v>333</v>
      </c>
      <c r="V2232" s="45">
        <v>0</v>
      </c>
      <c r="W2232" s="45">
        <v>69.650000000000006</v>
      </c>
      <c r="X2232" s="45">
        <v>0</v>
      </c>
      <c r="Y2232" s="45">
        <v>69.069999999999993</v>
      </c>
      <c r="Z2232" s="46">
        <v>54045.5</v>
      </c>
      <c r="AA2232" s="46">
        <v>74819.097140025115</v>
      </c>
      <c r="AB2232" s="47">
        <f>_xlfn.XLOOKUP($F2232,Main_OG!$D$1:$D$766,Main_OG!AJ$1:AJ$766,"")</f>
        <v>1023324</v>
      </c>
      <c r="AC2232" s="47">
        <f>_xlfn.XLOOKUP($F2232,Main_OG!$D$1:$D$766,Main_OG!AK$1:AK$766,"")</f>
        <v>3226522</v>
      </c>
      <c r="AD2232" s="47">
        <f>_xlfn.XLOOKUP($F2232,Main_OG!$D$1:$D$766,Main_OG!AL$1:AL$766,"")</f>
        <v>85181020</v>
      </c>
      <c r="AE2232" s="47">
        <f>_xlfn.XLOOKUP($F2232,Main_OG!$D$1:$D$766,Main_OG!AM$1:AM$766,"")</f>
        <v>0</v>
      </c>
      <c r="AF2232" s="48">
        <f>_xlfn.XLOOKUP($F2232,Main_OG!$D$1:$D$766,Main_OG!Z$1:Z$766,"")</f>
        <v>6.17</v>
      </c>
      <c r="AG2232" s="48">
        <f>_xlfn.XLOOKUP($F2232,Main_OG!$D$1:$D$766,Main_OG!AA$1:AA$766,"")</f>
        <v>1.73</v>
      </c>
      <c r="AH2232" s="48">
        <f>_xlfn.XLOOKUP($F2232,Main_OG!$D$1:$D$766,Main_OG!AB$1:AB$766,"")</f>
        <v>22.758921780738341</v>
      </c>
      <c r="AI2232" s="48">
        <f>_xlfn.XLOOKUP($F2232,Main_OG!$D$1:$D$766,Main_OG!AC$1:AC$766,"")</f>
        <v>4.97</v>
      </c>
      <c r="AJ2232" s="48">
        <f>_xlfn.XLOOKUP($F2232,Main_OG!$D$1:$D$766,Main_OG!AD$1:AD$766,"")</f>
        <v>0.75949643062398253</v>
      </c>
    </row>
    <row r="2233" spans="2:36" x14ac:dyDescent="0.35">
      <c r="B2233" s="36" t="s">
        <v>3378</v>
      </c>
      <c r="C2233" s="45" t="s">
        <v>82</v>
      </c>
      <c r="D2233" s="45" t="s">
        <v>4282</v>
      </c>
      <c r="E2233" s="36" t="s">
        <v>3378</v>
      </c>
      <c r="F2233" s="36" t="str">
        <f t="shared" si="102"/>
        <v>2006_NY</v>
      </c>
      <c r="G2233" s="45">
        <v>2006</v>
      </c>
      <c r="H2233" s="45">
        <f>_xlfn.XLOOKUP(J2233,Main_OG!$B$1:$B$766,Main_OG!$O$1:$O$766,"")</f>
        <v>1</v>
      </c>
      <c r="I2233" s="45">
        <f>_xlfn.XLOOKUP(F2233,Main_OG!$D$1:$D$766,Main_OG!$J$1:$J$766,"")</f>
        <v>1</v>
      </c>
      <c r="J2233" s="45" t="s">
        <v>82</v>
      </c>
      <c r="K2233" s="45" t="str">
        <f t="shared" si="103"/>
        <v>Pennsylvania Electric Co_NY</v>
      </c>
      <c r="L2233" s="45" t="str">
        <f t="shared" si="104"/>
        <v>Pennsylvania Electric Co_NY</v>
      </c>
      <c r="M2233" s="45" t="s">
        <v>3379</v>
      </c>
      <c r="N2233" s="45">
        <v>0</v>
      </c>
      <c r="O2233" s="45">
        <v>464</v>
      </c>
      <c r="P2233" s="45">
        <v>11</v>
      </c>
      <c r="Q2233" s="45">
        <v>3323</v>
      </c>
      <c r="R2233" s="45">
        <v>0</v>
      </c>
      <c r="S2233" s="45">
        <v>1419</v>
      </c>
      <c r="T2233" s="45">
        <v>868</v>
      </c>
      <c r="U2233" s="45">
        <v>2739</v>
      </c>
      <c r="V2233" s="45">
        <v>0</v>
      </c>
      <c r="W2233" s="45">
        <v>8.6645905843561088</v>
      </c>
      <c r="X2233" s="45">
        <v>6.8298056495396962</v>
      </c>
      <c r="Y2233" s="45">
        <v>9.1367002468476883</v>
      </c>
      <c r="Z2233" s="46">
        <v>1339568.5</v>
      </c>
      <c r="AA2233" s="46">
        <v>70117.47570523608</v>
      </c>
      <c r="AB2233" s="47">
        <f>_xlfn.XLOOKUP($F2233,Main_OG!$D$1:$D$766,Main_OG!AJ$1:AJ$766,"")</f>
        <v>18704793.98</v>
      </c>
      <c r="AC2233" s="47">
        <f>_xlfn.XLOOKUP($F2233,Main_OG!$D$1:$D$766,Main_OG!AK$1:AK$766,"")</f>
        <v>23272447.98</v>
      </c>
      <c r="AD2233" s="47">
        <f>_xlfn.XLOOKUP($F2233,Main_OG!$D$1:$D$766,Main_OG!AL$1:AL$766,"")</f>
        <v>747212377.91999996</v>
      </c>
      <c r="AE2233" s="47">
        <f>_xlfn.XLOOKUP($F2233,Main_OG!$D$1:$D$766,Main_OG!AM$1:AM$766,"")</f>
        <v>42223899</v>
      </c>
      <c r="AF2233" s="48">
        <f>_xlfn.XLOOKUP($F2233,Main_OG!$D$1:$D$766,Main_OG!Z$1:Z$766,"")</f>
        <v>4.24</v>
      </c>
      <c r="AG2233" s="48">
        <f>_xlfn.XLOOKUP($F2233,Main_OG!$D$1:$D$766,Main_OG!AA$1:AA$766,"")</f>
        <v>2.2465548173415608</v>
      </c>
      <c r="AH2233" s="48">
        <f>_xlfn.XLOOKUP($F2233,Main_OG!$D$1:$D$766,Main_OG!AB$1:AB$766,"")</f>
        <v>14.13114039693003</v>
      </c>
      <c r="AI2233" s="48">
        <f>_xlfn.XLOOKUP($F2233,Main_OG!$D$1:$D$766,Main_OG!AC$1:AC$766,"")</f>
        <v>7.6</v>
      </c>
      <c r="AJ2233" s="48">
        <f>_xlfn.XLOOKUP($F2233,Main_OG!$D$1:$D$766,Main_OG!AD$1:AD$766,"")</f>
        <v>0.49</v>
      </c>
    </row>
    <row r="2234" spans="2:36" x14ac:dyDescent="0.35">
      <c r="B2234" s="36" t="s">
        <v>3378</v>
      </c>
      <c r="C2234" s="45" t="s">
        <v>139</v>
      </c>
      <c r="D2234" s="45" t="s">
        <v>4282</v>
      </c>
      <c r="E2234" s="36" t="s">
        <v>3378</v>
      </c>
      <c r="F2234" s="36" t="str">
        <f t="shared" si="102"/>
        <v>2006_PA</v>
      </c>
      <c r="G2234" s="45">
        <v>2006</v>
      </c>
      <c r="H2234" s="45">
        <f>_xlfn.XLOOKUP(J2234,Main_OG!$B$1:$B$766,Main_OG!$O$1:$O$766,"")</f>
        <v>1</v>
      </c>
      <c r="I2234" s="45">
        <f>_xlfn.XLOOKUP(F2234,Main_OG!$D$1:$D$766,Main_OG!$J$1:$J$766,"")</f>
        <v>0</v>
      </c>
      <c r="J2234" s="45" t="s">
        <v>139</v>
      </c>
      <c r="K2234" s="45" t="str">
        <f t="shared" si="103"/>
        <v>Pennsylvania Electric Co_PA</v>
      </c>
      <c r="L2234" s="45" t="str">
        <f t="shared" si="104"/>
        <v>Pennsylvania Electric Co_PA</v>
      </c>
      <c r="M2234" s="45" t="s">
        <v>3380</v>
      </c>
      <c r="N2234" s="45">
        <v>0</v>
      </c>
      <c r="O2234" s="45">
        <v>80762</v>
      </c>
      <c r="P2234" s="45">
        <v>2395</v>
      </c>
      <c r="Q2234" s="45">
        <v>502201</v>
      </c>
      <c r="R2234" s="45">
        <v>0</v>
      </c>
      <c r="S2234" s="45">
        <v>393142</v>
      </c>
      <c r="T2234" s="45">
        <v>245743</v>
      </c>
      <c r="U2234" s="45">
        <v>395124</v>
      </c>
      <c r="V2234" s="45">
        <v>0</v>
      </c>
      <c r="W2234" s="45">
        <v>7.8860170039746826</v>
      </c>
      <c r="X2234" s="45">
        <v>5.8754811994786884</v>
      </c>
      <c r="Y2234" s="45">
        <v>9.0815566649198782</v>
      </c>
      <c r="Z2234" s="46">
        <v>626589.9</v>
      </c>
      <c r="AA2234" s="46">
        <v>50083.88346429076</v>
      </c>
      <c r="AB2234" s="47">
        <f>_xlfn.XLOOKUP($F2234,Main_OG!$D$1:$D$766,Main_OG!AJ$1:AJ$766,"")</f>
        <v>111628459.06</v>
      </c>
      <c r="AC2234" s="47">
        <f>_xlfn.XLOOKUP($F2234,Main_OG!$D$1:$D$766,Main_OG!AK$1:AK$766,"")</f>
        <v>4323966.4000000004</v>
      </c>
      <c r="AD2234" s="47">
        <f>_xlfn.XLOOKUP($F2234,Main_OG!$D$1:$D$766,Main_OG!AL$1:AL$766,"")</f>
        <v>202399107.29999998</v>
      </c>
      <c r="AE2234" s="47">
        <f>_xlfn.XLOOKUP($F2234,Main_OG!$D$1:$D$766,Main_OG!AM$1:AM$766,"")</f>
        <v>75297632</v>
      </c>
      <c r="AF2234" s="48">
        <f>_xlfn.XLOOKUP($F2234,Main_OG!$D$1:$D$766,Main_OG!Z$1:Z$766,"")</f>
        <v>0</v>
      </c>
      <c r="AG2234" s="48">
        <f>_xlfn.XLOOKUP($F2234,Main_OG!$D$1:$D$766,Main_OG!AA$1:AA$766,"")</f>
        <v>1.71</v>
      </c>
      <c r="AH2234" s="48">
        <f>_xlfn.XLOOKUP($F2234,Main_OG!$D$1:$D$766,Main_OG!AB$1:AB$766,"")</f>
        <v>14.13114039693003</v>
      </c>
      <c r="AI2234" s="48">
        <f>_xlfn.XLOOKUP($F2234,Main_OG!$D$1:$D$766,Main_OG!AC$1:AC$766,"")</f>
        <v>7.1610124069250478</v>
      </c>
      <c r="AJ2234" s="48">
        <f>_xlfn.XLOOKUP($F2234,Main_OG!$D$1:$D$766,Main_OG!AD$1:AD$766,"")</f>
        <v>0.4704061490499184</v>
      </c>
    </row>
    <row r="2235" spans="2:36" x14ac:dyDescent="0.35">
      <c r="B2235" s="36" t="s">
        <v>3378</v>
      </c>
      <c r="C2235" s="45" t="s">
        <v>82</v>
      </c>
      <c r="D2235" s="45" t="s">
        <v>4282</v>
      </c>
      <c r="E2235" s="36" t="s">
        <v>3378</v>
      </c>
      <c r="F2235" s="36" t="str">
        <f t="shared" si="102"/>
        <v>2007_NY</v>
      </c>
      <c r="G2235" s="45">
        <v>2007</v>
      </c>
      <c r="H2235" s="45">
        <f>_xlfn.XLOOKUP(J2235,Main_OG!$B$1:$B$766,Main_OG!$O$1:$O$766,"")</f>
        <v>1</v>
      </c>
      <c r="I2235" s="45">
        <f>_xlfn.XLOOKUP(F2235,Main_OG!$D$1:$D$766,Main_OG!$J$1:$J$766,"")</f>
        <v>1</v>
      </c>
      <c r="J2235" s="45" t="s">
        <v>82</v>
      </c>
      <c r="K2235" s="45" t="str">
        <f t="shared" si="103"/>
        <v>Pennsylvania Electric Co_NY</v>
      </c>
      <c r="L2235" s="45" t="str">
        <f t="shared" si="104"/>
        <v>Pennsylvania Electric Co_NY</v>
      </c>
      <c r="M2235" s="45" t="s">
        <v>3381</v>
      </c>
      <c r="N2235" s="45">
        <v>0</v>
      </c>
      <c r="O2235" s="45">
        <v>464</v>
      </c>
      <c r="P2235" s="45">
        <v>11</v>
      </c>
      <c r="Q2235" s="45">
        <v>3312</v>
      </c>
      <c r="R2235" s="45">
        <v>0</v>
      </c>
      <c r="S2235" s="45">
        <v>1444</v>
      </c>
      <c r="T2235" s="45">
        <v>858</v>
      </c>
      <c r="U2235" s="45">
        <v>2848</v>
      </c>
      <c r="V2235" s="45">
        <v>0</v>
      </c>
      <c r="W2235" s="45">
        <v>8.61</v>
      </c>
      <c r="X2235" s="45">
        <v>6.91</v>
      </c>
      <c r="Y2235" s="45">
        <v>9.25</v>
      </c>
      <c r="Z2235" s="46">
        <v>1353798.9</v>
      </c>
      <c r="AA2235" s="46">
        <v>70759.732149787262</v>
      </c>
      <c r="AB2235" s="47">
        <f>_xlfn.XLOOKUP($F2235,Main_OG!$D$1:$D$766,Main_OG!AJ$1:AJ$766,"")</f>
        <v>19087928</v>
      </c>
      <c r="AC2235" s="47">
        <f>_xlfn.XLOOKUP($F2235,Main_OG!$D$1:$D$766,Main_OG!AK$1:AK$766,"")</f>
        <v>27710300</v>
      </c>
      <c r="AD2235" s="47">
        <f>_xlfn.XLOOKUP($F2235,Main_OG!$D$1:$D$766,Main_OG!AL$1:AL$766,"")</f>
        <v>796205180</v>
      </c>
      <c r="AE2235" s="47">
        <f>_xlfn.XLOOKUP($F2235,Main_OG!$D$1:$D$766,Main_OG!AM$1:AM$766,"")</f>
        <v>42452854</v>
      </c>
      <c r="AF2235" s="48">
        <f>_xlfn.XLOOKUP($F2235,Main_OG!$D$1:$D$766,Main_OG!Z$1:Z$766,"")</f>
        <v>4.55</v>
      </c>
      <c r="AG2235" s="48">
        <f>_xlfn.XLOOKUP($F2235,Main_OG!$D$1:$D$766,Main_OG!AA$1:AA$766,"")</f>
        <v>2.2465548173415608</v>
      </c>
      <c r="AH2235" s="48">
        <f>_xlfn.XLOOKUP($F2235,Main_OG!$D$1:$D$766,Main_OG!AB$1:AB$766,"")</f>
        <v>15.097711394063451</v>
      </c>
      <c r="AI2235" s="48">
        <f>_xlfn.XLOOKUP($F2235,Main_OG!$D$1:$D$766,Main_OG!AC$1:AC$766,"")</f>
        <v>7.92</v>
      </c>
      <c r="AJ2235" s="48">
        <f>_xlfn.XLOOKUP($F2235,Main_OG!$D$1:$D$766,Main_OG!AD$1:AD$766,"")</f>
        <v>0.46</v>
      </c>
    </row>
    <row r="2236" spans="2:36" x14ac:dyDescent="0.35">
      <c r="B2236" s="36" t="s">
        <v>3378</v>
      </c>
      <c r="C2236" s="45" t="s">
        <v>139</v>
      </c>
      <c r="D2236" s="45" t="s">
        <v>4282</v>
      </c>
      <c r="E2236" s="36" t="s">
        <v>3378</v>
      </c>
      <c r="F2236" s="36" t="str">
        <f t="shared" si="102"/>
        <v>2007_PA</v>
      </c>
      <c r="G2236" s="45">
        <v>2007</v>
      </c>
      <c r="H2236" s="45">
        <f>_xlfn.XLOOKUP(J2236,Main_OG!$B$1:$B$766,Main_OG!$O$1:$O$766,"")</f>
        <v>1</v>
      </c>
      <c r="I2236" s="45">
        <f>_xlfn.XLOOKUP(F2236,Main_OG!$D$1:$D$766,Main_OG!$J$1:$J$766,"")</f>
        <v>0</v>
      </c>
      <c r="J2236" s="45" t="s">
        <v>139</v>
      </c>
      <c r="K2236" s="45" t="str">
        <f t="shared" si="103"/>
        <v>Pennsylvania Electric Co_PA</v>
      </c>
      <c r="L2236" s="45" t="str">
        <f t="shared" si="104"/>
        <v>Pennsylvania Electric Co_PA</v>
      </c>
      <c r="M2236" s="45" t="s">
        <v>3382</v>
      </c>
      <c r="N2236" s="45">
        <v>0</v>
      </c>
      <c r="O2236" s="45">
        <v>80990</v>
      </c>
      <c r="P2236" s="45">
        <v>2382</v>
      </c>
      <c r="Q2236" s="45">
        <v>501709</v>
      </c>
      <c r="R2236" s="45">
        <v>0</v>
      </c>
      <c r="S2236" s="45">
        <v>399525</v>
      </c>
      <c r="T2236" s="45">
        <v>252274</v>
      </c>
      <c r="U2236" s="45">
        <v>451641</v>
      </c>
      <c r="V2236" s="45">
        <v>0</v>
      </c>
      <c r="W2236" s="45">
        <v>7.74</v>
      </c>
      <c r="X2236" s="45">
        <v>6.02</v>
      </c>
      <c r="Y2236" s="45">
        <v>10.11</v>
      </c>
      <c r="Z2236" s="46">
        <v>649638.1</v>
      </c>
      <c r="AA2236" s="46">
        <v>51706.570957813623</v>
      </c>
      <c r="AB2236" s="47">
        <f>_xlfn.XLOOKUP($F2236,Main_OG!$D$1:$D$766,Main_OG!AJ$1:AJ$766,"")</f>
        <v>110980292</v>
      </c>
      <c r="AC2236" s="47">
        <f>_xlfn.XLOOKUP($F2236,Main_OG!$D$1:$D$766,Main_OG!AK$1:AK$766,"")</f>
        <v>5330088</v>
      </c>
      <c r="AD2236" s="47">
        <f>_xlfn.XLOOKUP($F2236,Main_OG!$D$1:$D$766,Main_OG!AL$1:AL$766,"")</f>
        <v>284561200</v>
      </c>
      <c r="AE2236" s="47">
        <f>_xlfn.XLOOKUP($F2236,Main_OG!$D$1:$D$766,Main_OG!AM$1:AM$766,"")</f>
        <v>77376316</v>
      </c>
      <c r="AF2236" s="48">
        <f>_xlfn.XLOOKUP($F2236,Main_OG!$D$1:$D$766,Main_OG!Z$1:Z$766,"")</f>
        <v>0</v>
      </c>
      <c r="AG2236" s="48">
        <f>_xlfn.XLOOKUP($F2236,Main_OG!$D$1:$D$766,Main_OG!AA$1:AA$766,"")</f>
        <v>1.74</v>
      </c>
      <c r="AH2236" s="48">
        <f>_xlfn.XLOOKUP($F2236,Main_OG!$D$1:$D$766,Main_OG!AB$1:AB$766,"")</f>
        <v>15.097711394063451</v>
      </c>
      <c r="AI2236" s="48">
        <f>_xlfn.XLOOKUP($F2236,Main_OG!$D$1:$D$766,Main_OG!AC$1:AC$766,"")</f>
        <v>7.3815467393807772</v>
      </c>
      <c r="AJ2236" s="48">
        <f>_xlfn.XLOOKUP($F2236,Main_OG!$D$1:$D$766,Main_OG!AD$1:AD$766,"")</f>
        <v>0.58103021845052572</v>
      </c>
    </row>
    <row r="2237" spans="2:36" x14ac:dyDescent="0.35">
      <c r="B2237" s="36" t="s">
        <v>3378</v>
      </c>
      <c r="C2237" s="45" t="s">
        <v>82</v>
      </c>
      <c r="D2237" s="45" t="s">
        <v>4282</v>
      </c>
      <c r="E2237" s="36" t="s">
        <v>3378</v>
      </c>
      <c r="F2237" s="36" t="str">
        <f t="shared" si="102"/>
        <v>2008_NY</v>
      </c>
      <c r="G2237" s="45">
        <v>2008</v>
      </c>
      <c r="H2237" s="45">
        <f>_xlfn.XLOOKUP(J2237,Main_OG!$B$1:$B$766,Main_OG!$O$1:$O$766,"")</f>
        <v>1</v>
      </c>
      <c r="I2237" s="45">
        <f>_xlfn.XLOOKUP(F2237,Main_OG!$D$1:$D$766,Main_OG!$J$1:$J$766,"")</f>
        <v>1</v>
      </c>
      <c r="J2237" s="45" t="s">
        <v>82</v>
      </c>
      <c r="K2237" s="45" t="str">
        <f t="shared" si="103"/>
        <v>Pennsylvania Electric Co_NY</v>
      </c>
      <c r="L2237" s="45" t="str">
        <f t="shared" si="104"/>
        <v>Pennsylvania Electric Co_NY</v>
      </c>
      <c r="M2237" s="45" t="s">
        <v>3383</v>
      </c>
      <c r="N2237" s="45">
        <v>0</v>
      </c>
      <c r="O2237" s="45">
        <v>461</v>
      </c>
      <c r="P2237" s="45">
        <v>10</v>
      </c>
      <c r="Q2237" s="45">
        <v>3305</v>
      </c>
      <c r="R2237" s="45">
        <v>0</v>
      </c>
      <c r="S2237" s="45">
        <v>16424</v>
      </c>
      <c r="T2237" s="45">
        <v>9432</v>
      </c>
      <c r="U2237" s="45">
        <v>31432</v>
      </c>
      <c r="V2237" s="45">
        <v>0</v>
      </c>
      <c r="W2237" s="45">
        <v>8.6</v>
      </c>
      <c r="X2237" s="45">
        <v>7.15</v>
      </c>
      <c r="Y2237" s="45">
        <v>9.07</v>
      </c>
      <c r="Z2237" s="46">
        <v>1328095.7</v>
      </c>
      <c r="AA2237" s="46">
        <v>69126.876987384632</v>
      </c>
      <c r="AB2237" s="47">
        <f>_xlfn.XLOOKUP($F2237,Main_OG!$D$1:$D$766,Main_OG!AJ$1:AJ$766,"")</f>
        <v>17593612</v>
      </c>
      <c r="AC2237" s="47">
        <f>_xlfn.XLOOKUP($F2237,Main_OG!$D$1:$D$766,Main_OG!AK$1:AK$766,"")</f>
        <v>12948804</v>
      </c>
      <c r="AD2237" s="47">
        <f>_xlfn.XLOOKUP($F2237,Main_OG!$D$1:$D$766,Main_OG!AL$1:AL$766,"")</f>
        <v>769401464</v>
      </c>
      <c r="AE2237" s="47">
        <f>_xlfn.XLOOKUP($F2237,Main_OG!$D$1:$D$766,Main_OG!AM$1:AM$766,"")</f>
        <v>43209171</v>
      </c>
      <c r="AF2237" s="48">
        <f>_xlfn.XLOOKUP($F2237,Main_OG!$D$1:$D$766,Main_OG!Z$1:Z$766,"")</f>
        <v>5.66</v>
      </c>
      <c r="AG2237" s="48">
        <f>_xlfn.XLOOKUP($F2237,Main_OG!$D$1:$D$766,Main_OG!AA$1:AA$766,"")</f>
        <v>2.2204719344600159</v>
      </c>
      <c r="AH2237" s="48">
        <f>_xlfn.XLOOKUP($F2237,Main_OG!$D$1:$D$766,Main_OG!AB$1:AB$766,"")</f>
        <v>19.619187803472759</v>
      </c>
      <c r="AI2237" s="48">
        <f>_xlfn.XLOOKUP($F2237,Main_OG!$D$1:$D$766,Main_OG!AC$1:AC$766,"")</f>
        <v>10.64</v>
      </c>
      <c r="AJ2237" s="48">
        <f>_xlfn.XLOOKUP($F2237,Main_OG!$D$1:$D$766,Main_OG!AD$1:AD$766,"")</f>
        <v>0.48</v>
      </c>
    </row>
    <row r="2238" spans="2:36" x14ac:dyDescent="0.35">
      <c r="B2238" s="36" t="s">
        <v>3378</v>
      </c>
      <c r="C2238" s="45" t="s">
        <v>139</v>
      </c>
      <c r="D2238" s="45" t="s">
        <v>4282</v>
      </c>
      <c r="E2238" s="36" t="s">
        <v>3378</v>
      </c>
      <c r="F2238" s="36" t="str">
        <f t="shared" si="102"/>
        <v>2008_PA</v>
      </c>
      <c r="G2238" s="45">
        <v>2008</v>
      </c>
      <c r="H2238" s="45">
        <f>_xlfn.XLOOKUP(J2238,Main_OG!$B$1:$B$766,Main_OG!$O$1:$O$766,"")</f>
        <v>1</v>
      </c>
      <c r="I2238" s="45">
        <f>_xlfn.XLOOKUP(F2238,Main_OG!$D$1:$D$766,Main_OG!$J$1:$J$766,"")</f>
        <v>1</v>
      </c>
      <c r="J2238" s="45" t="s">
        <v>139</v>
      </c>
      <c r="K2238" s="45" t="str">
        <f t="shared" si="103"/>
        <v>Pennsylvania Electric Co_PA</v>
      </c>
      <c r="L2238" s="45" t="str">
        <f t="shared" si="104"/>
        <v>Pennsylvania Electric Co_PA</v>
      </c>
      <c r="M2238" s="45" t="s">
        <v>3384</v>
      </c>
      <c r="N2238" s="45">
        <v>0</v>
      </c>
      <c r="O2238" s="45">
        <v>81234</v>
      </c>
      <c r="P2238" s="45">
        <v>2341</v>
      </c>
      <c r="Q2238" s="45">
        <v>501663</v>
      </c>
      <c r="R2238" s="45">
        <v>0</v>
      </c>
      <c r="S2238" s="45">
        <v>5210323</v>
      </c>
      <c r="T2238" s="45">
        <v>4114159</v>
      </c>
      <c r="U2238" s="45">
        <v>4526431</v>
      </c>
      <c r="V2238" s="45">
        <v>0</v>
      </c>
      <c r="W2238" s="45">
        <v>7.78</v>
      </c>
      <c r="X2238" s="45">
        <v>6.1</v>
      </c>
      <c r="Y2238" s="45">
        <v>10.3</v>
      </c>
      <c r="Z2238" s="46">
        <v>665148.30000000005</v>
      </c>
      <c r="AA2238" s="46">
        <v>52738.127944301923</v>
      </c>
      <c r="AB2238" s="47">
        <f>_xlfn.XLOOKUP($F2238,Main_OG!$D$1:$D$766,Main_OG!AJ$1:AJ$766,"")</f>
        <v>107834918</v>
      </c>
      <c r="AC2238" s="47">
        <f>_xlfn.XLOOKUP($F2238,Main_OG!$D$1:$D$766,Main_OG!AK$1:AK$766,"")</f>
        <v>3509936</v>
      </c>
      <c r="AD2238" s="47">
        <f>_xlfn.XLOOKUP($F2238,Main_OG!$D$1:$D$766,Main_OG!AL$1:AL$766,"")</f>
        <v>273884566</v>
      </c>
      <c r="AE2238" s="47">
        <f>_xlfn.XLOOKUP($F2238,Main_OG!$D$1:$D$766,Main_OG!AM$1:AM$766,"")</f>
        <v>78658093</v>
      </c>
      <c r="AF2238" s="48">
        <f>_xlfn.XLOOKUP($F2238,Main_OG!$D$1:$D$766,Main_OG!Z$1:Z$766,"")</f>
        <v>0</v>
      </c>
      <c r="AG2238" s="48">
        <f>_xlfn.XLOOKUP($F2238,Main_OG!$D$1:$D$766,Main_OG!AA$1:AA$766,"")</f>
        <v>2.09</v>
      </c>
      <c r="AH2238" s="48">
        <f>_xlfn.XLOOKUP($F2238,Main_OG!$D$1:$D$766,Main_OG!AB$1:AB$766,"")</f>
        <v>19.619187803472759</v>
      </c>
      <c r="AI2238" s="48">
        <f>_xlfn.XLOOKUP($F2238,Main_OG!$D$1:$D$766,Main_OG!AC$1:AC$766,"")</f>
        <v>9.1182546074696553</v>
      </c>
      <c r="AJ2238" s="48">
        <f>_xlfn.XLOOKUP($F2238,Main_OG!$D$1:$D$766,Main_OG!AD$1:AD$766,"")</f>
        <v>0.68330088246943577</v>
      </c>
    </row>
    <row r="2239" spans="2:36" x14ac:dyDescent="0.35">
      <c r="B2239" s="36" t="s">
        <v>3378</v>
      </c>
      <c r="C2239" s="45" t="s">
        <v>82</v>
      </c>
      <c r="D2239" s="45" t="s">
        <v>4282</v>
      </c>
      <c r="E2239" s="36" t="s">
        <v>3378</v>
      </c>
      <c r="F2239" s="36" t="str">
        <f t="shared" si="102"/>
        <v>2009_NY</v>
      </c>
      <c r="G2239" s="45">
        <v>2009</v>
      </c>
      <c r="H2239" s="45">
        <f>_xlfn.XLOOKUP(J2239,Main_OG!$B$1:$B$766,Main_OG!$O$1:$O$766,"")</f>
        <v>1</v>
      </c>
      <c r="I2239" s="45">
        <f>_xlfn.XLOOKUP(F2239,Main_OG!$D$1:$D$766,Main_OG!$J$1:$J$766,"")</f>
        <v>1</v>
      </c>
      <c r="J2239" s="45" t="s">
        <v>82</v>
      </c>
      <c r="K2239" s="45" t="str">
        <f t="shared" si="103"/>
        <v>Pennsylvania Electric Co_NY</v>
      </c>
      <c r="L2239" s="45" t="str">
        <f t="shared" si="104"/>
        <v>Pennsylvania Electric Co_NY</v>
      </c>
      <c r="M2239" s="45" t="s">
        <v>3385</v>
      </c>
      <c r="N2239" s="45">
        <v>0</v>
      </c>
      <c r="O2239" s="45">
        <v>456</v>
      </c>
      <c r="P2239" s="45">
        <v>10</v>
      </c>
      <c r="Q2239" s="45">
        <v>3309</v>
      </c>
      <c r="R2239" s="45">
        <v>0</v>
      </c>
      <c r="S2239" s="45">
        <v>15793</v>
      </c>
      <c r="T2239" s="45">
        <v>9173</v>
      </c>
      <c r="U2239" s="45">
        <v>31963</v>
      </c>
      <c r="V2239" s="45">
        <v>0</v>
      </c>
      <c r="W2239" s="45">
        <v>8.24</v>
      </c>
      <c r="X2239" s="45">
        <v>6.9</v>
      </c>
      <c r="Y2239" s="45">
        <v>8.59</v>
      </c>
      <c r="Z2239" s="46">
        <v>1379504.6</v>
      </c>
      <c r="AA2239" s="46">
        <v>71450.76315583114</v>
      </c>
      <c r="AB2239" s="47">
        <f>_xlfn.XLOOKUP($F2239,Main_OG!$D$1:$D$766,Main_OG!AJ$1:AJ$766,"")</f>
        <v>12090844</v>
      </c>
      <c r="AC2239" s="47">
        <f>_xlfn.XLOOKUP($F2239,Main_OG!$D$1:$D$766,Main_OG!AK$1:AK$766,"")</f>
        <v>9086696</v>
      </c>
      <c r="AD2239" s="47">
        <f>_xlfn.XLOOKUP($F2239,Main_OG!$D$1:$D$766,Main_OG!AL$1:AL$766,"")</f>
        <v>716060256</v>
      </c>
      <c r="AE2239" s="47">
        <f>_xlfn.XLOOKUP($F2239,Main_OG!$D$1:$D$766,Main_OG!AM$1:AM$766,"")</f>
        <v>43484614</v>
      </c>
      <c r="AF2239" s="48">
        <f>_xlfn.XLOOKUP($F2239,Main_OG!$D$1:$D$766,Main_OG!Z$1:Z$766,"")</f>
        <v>3.12</v>
      </c>
      <c r="AG2239" s="48">
        <f>_xlfn.XLOOKUP($F2239,Main_OG!$D$1:$D$766,Main_OG!AA$1:AA$766,"")</f>
        <v>2.2743975091886082</v>
      </c>
      <c r="AH2239" s="48">
        <f>_xlfn.XLOOKUP($F2239,Main_OG!$D$1:$D$766,Main_OG!AB$1:AB$766,"")</f>
        <v>14.15708861161818</v>
      </c>
      <c r="AI2239" s="48">
        <f>_xlfn.XLOOKUP($F2239,Main_OG!$D$1:$D$766,Main_OG!AC$1:AC$766,"")</f>
        <v>5.16</v>
      </c>
      <c r="AJ2239" s="48">
        <f>_xlfn.XLOOKUP($F2239,Main_OG!$D$1:$D$766,Main_OG!AD$1:AD$766,"")</f>
        <v>0.56000000000000005</v>
      </c>
    </row>
    <row r="2240" spans="2:36" x14ac:dyDescent="0.35">
      <c r="B2240" s="36" t="s">
        <v>3378</v>
      </c>
      <c r="C2240" s="45" t="s">
        <v>139</v>
      </c>
      <c r="D2240" s="45" t="s">
        <v>4282</v>
      </c>
      <c r="E2240" s="36" t="s">
        <v>3378</v>
      </c>
      <c r="F2240" s="36" t="str">
        <f t="shared" si="102"/>
        <v>2009_PA</v>
      </c>
      <c r="G2240" s="45">
        <v>2009</v>
      </c>
      <c r="H2240" s="45">
        <f>_xlfn.XLOOKUP(J2240,Main_OG!$B$1:$B$766,Main_OG!$O$1:$O$766,"")</f>
        <v>1</v>
      </c>
      <c r="I2240" s="45">
        <f>_xlfn.XLOOKUP(F2240,Main_OG!$D$1:$D$766,Main_OG!$J$1:$J$766,"")</f>
        <v>1</v>
      </c>
      <c r="J2240" s="45" t="s">
        <v>139</v>
      </c>
      <c r="K2240" s="45" t="str">
        <f t="shared" si="103"/>
        <v>Pennsylvania Electric Co_PA</v>
      </c>
      <c r="L2240" s="45" t="str">
        <f t="shared" si="104"/>
        <v>Pennsylvania Electric Co_PA</v>
      </c>
      <c r="M2240" s="45" t="s">
        <v>3386</v>
      </c>
      <c r="N2240" s="45">
        <v>0</v>
      </c>
      <c r="O2240" s="45">
        <v>81519</v>
      </c>
      <c r="P2240" s="45">
        <v>2298</v>
      </c>
      <c r="Q2240" s="45">
        <v>501606</v>
      </c>
      <c r="R2240" s="45">
        <v>0</v>
      </c>
      <c r="S2240" s="45">
        <v>5043695</v>
      </c>
      <c r="T2240" s="45">
        <v>3550265</v>
      </c>
      <c r="U2240" s="45">
        <v>4439169</v>
      </c>
      <c r="V2240" s="45">
        <v>0</v>
      </c>
      <c r="W2240" s="45">
        <v>7.79</v>
      </c>
      <c r="X2240" s="45">
        <v>6.23</v>
      </c>
      <c r="Y2240" s="45">
        <v>10.47</v>
      </c>
      <c r="Z2240" s="46">
        <v>645206.69999999995</v>
      </c>
      <c r="AA2240" s="46">
        <v>50936.601641859408</v>
      </c>
      <c r="AB2240" s="47">
        <f>_xlfn.XLOOKUP($F2240,Main_OG!$D$1:$D$766,Main_OG!AJ$1:AJ$766,"")</f>
        <v>97610596</v>
      </c>
      <c r="AC2240" s="47">
        <f>_xlfn.XLOOKUP($F2240,Main_OG!$D$1:$D$766,Main_OG!AK$1:AK$766,"")</f>
        <v>3400726</v>
      </c>
      <c r="AD2240" s="47">
        <f>_xlfn.XLOOKUP($F2240,Main_OG!$D$1:$D$766,Main_OG!AL$1:AL$766,"")</f>
        <v>418361582</v>
      </c>
      <c r="AE2240" s="47">
        <f>_xlfn.XLOOKUP($F2240,Main_OG!$D$1:$D$766,Main_OG!AM$1:AM$766,"")</f>
        <v>77327686</v>
      </c>
      <c r="AF2240" s="48">
        <f>_xlfn.XLOOKUP($F2240,Main_OG!$D$1:$D$766,Main_OG!Z$1:Z$766,"")</f>
        <v>0</v>
      </c>
      <c r="AG2240" s="48">
        <f>_xlfn.XLOOKUP($F2240,Main_OG!$D$1:$D$766,Main_OG!AA$1:AA$766,"")</f>
        <v>2.29</v>
      </c>
      <c r="AH2240" s="48">
        <f>_xlfn.XLOOKUP($F2240,Main_OG!$D$1:$D$766,Main_OG!AB$1:AB$766,"")</f>
        <v>14.15708861161818</v>
      </c>
      <c r="AI2240" s="48">
        <f>_xlfn.XLOOKUP($F2240,Main_OG!$D$1:$D$766,Main_OG!AC$1:AC$766,"")</f>
        <v>4.5973007921271787</v>
      </c>
      <c r="AJ2240" s="48">
        <f>_xlfn.XLOOKUP($F2240,Main_OG!$D$1:$D$766,Main_OG!AD$1:AD$766,"")</f>
        <v>0.68314474405108627</v>
      </c>
    </row>
    <row r="2241" spans="2:36" x14ac:dyDescent="0.35">
      <c r="B2241" s="36" t="s">
        <v>3378</v>
      </c>
      <c r="C2241" s="45" t="s">
        <v>82</v>
      </c>
      <c r="D2241" s="45" t="s">
        <v>4282</v>
      </c>
      <c r="E2241" s="36" t="s">
        <v>3378</v>
      </c>
      <c r="F2241" s="36" t="str">
        <f t="shared" si="102"/>
        <v>2010_NY</v>
      </c>
      <c r="G2241" s="45">
        <v>2010</v>
      </c>
      <c r="H2241" s="45">
        <f>_xlfn.XLOOKUP(J2241,Main_OG!$B$1:$B$766,Main_OG!$O$1:$O$766,"")</f>
        <v>1</v>
      </c>
      <c r="I2241" s="45">
        <f>_xlfn.XLOOKUP(F2241,Main_OG!$D$1:$D$766,Main_OG!$J$1:$J$766,"")</f>
        <v>1</v>
      </c>
      <c r="J2241" s="45" t="s">
        <v>82</v>
      </c>
      <c r="K2241" s="45" t="str">
        <f t="shared" si="103"/>
        <v>Pennsylvania Electric Co_NY</v>
      </c>
      <c r="L2241" s="45" t="str">
        <f t="shared" si="104"/>
        <v>Pennsylvania Electric Co_NY</v>
      </c>
      <c r="M2241" s="45" t="s">
        <v>3387</v>
      </c>
      <c r="N2241" s="45">
        <v>0</v>
      </c>
      <c r="O2241" s="45">
        <v>456</v>
      </c>
      <c r="P2241" s="45">
        <v>10</v>
      </c>
      <c r="Q2241" s="45">
        <v>3310</v>
      </c>
      <c r="R2241" s="45">
        <v>0</v>
      </c>
      <c r="S2241" s="45">
        <v>16084</v>
      </c>
      <c r="T2241" s="45">
        <v>10529</v>
      </c>
      <c r="U2241" s="45">
        <v>31577</v>
      </c>
      <c r="V2241" s="45">
        <v>0</v>
      </c>
      <c r="W2241" s="45">
        <v>8.33</v>
      </c>
      <c r="X2241" s="45">
        <v>6.47</v>
      </c>
      <c r="Y2241" s="45">
        <v>8.4600000000000009</v>
      </c>
      <c r="Z2241" s="46">
        <v>1431624</v>
      </c>
      <c r="AA2241" s="46">
        <v>73795.218916991362</v>
      </c>
      <c r="AB2241" s="47">
        <f>_xlfn.XLOOKUP($F2241,Main_OG!$D$1:$D$766,Main_OG!AJ$1:AJ$766,"")</f>
        <v>12615258</v>
      </c>
      <c r="AC2241" s="47">
        <f>_xlfn.XLOOKUP($F2241,Main_OG!$D$1:$D$766,Main_OG!AK$1:AK$766,"")</f>
        <v>7201560</v>
      </c>
      <c r="AD2241" s="47">
        <f>_xlfn.XLOOKUP($F2241,Main_OG!$D$1:$D$766,Main_OG!AL$1:AL$766,"")</f>
        <v>834473128</v>
      </c>
      <c r="AE2241" s="47">
        <f>_xlfn.XLOOKUP($F2241,Main_OG!$D$1:$D$766,Main_OG!AM$1:AM$766,"")</f>
        <v>41869535</v>
      </c>
      <c r="AF2241" s="48">
        <f>_xlfn.XLOOKUP($F2241,Main_OG!$D$1:$D$766,Main_OG!Z$1:Z$766,"")</f>
        <v>3.51</v>
      </c>
      <c r="AG2241" s="48">
        <f>_xlfn.XLOOKUP($F2241,Main_OG!$D$1:$D$766,Main_OG!AA$1:AA$766,"")</f>
        <v>2.2935982820086371</v>
      </c>
      <c r="AH2241" s="48">
        <f>_xlfn.XLOOKUP($F2241,Main_OG!$D$1:$D$766,Main_OG!AB$1:AB$766,"")</f>
        <v>15.96</v>
      </c>
      <c r="AI2241" s="48">
        <f>_xlfn.XLOOKUP($F2241,Main_OG!$D$1:$D$766,Main_OG!AC$1:AC$766,"")</f>
        <v>5.62</v>
      </c>
      <c r="AJ2241" s="48">
        <f>_xlfn.XLOOKUP($F2241,Main_OG!$D$1:$D$766,Main_OG!AD$1:AD$766,"")</f>
        <v>0.64</v>
      </c>
    </row>
    <row r="2242" spans="2:36" x14ac:dyDescent="0.35">
      <c r="B2242" s="36" t="s">
        <v>3378</v>
      </c>
      <c r="C2242" s="45" t="s">
        <v>139</v>
      </c>
      <c r="D2242" s="45" t="s">
        <v>4282</v>
      </c>
      <c r="E2242" s="36" t="s">
        <v>3378</v>
      </c>
      <c r="F2242" s="36" t="str">
        <f t="shared" si="102"/>
        <v>2010_PA</v>
      </c>
      <c r="G2242" s="45">
        <v>2010</v>
      </c>
      <c r="H2242" s="45">
        <f>_xlfn.XLOOKUP(J2242,Main_OG!$B$1:$B$766,Main_OG!$O$1:$O$766,"")</f>
        <v>1</v>
      </c>
      <c r="I2242" s="45">
        <f>_xlfn.XLOOKUP(F2242,Main_OG!$D$1:$D$766,Main_OG!$J$1:$J$766,"")</f>
        <v>2</v>
      </c>
      <c r="J2242" s="45" t="s">
        <v>139</v>
      </c>
      <c r="K2242" s="45" t="str">
        <f t="shared" si="103"/>
        <v>Pennsylvania Electric Co_PA</v>
      </c>
      <c r="L2242" s="45" t="str">
        <f t="shared" si="104"/>
        <v>Pennsylvania Electric Co_PA</v>
      </c>
      <c r="M2242" s="45" t="s">
        <v>3388</v>
      </c>
      <c r="N2242" s="45">
        <v>0</v>
      </c>
      <c r="O2242" s="45">
        <v>81564</v>
      </c>
      <c r="P2242" s="45">
        <v>2242</v>
      </c>
      <c r="Q2242" s="45">
        <v>502015</v>
      </c>
      <c r="R2242" s="45">
        <v>0</v>
      </c>
      <c r="S2242" s="45">
        <v>5181538</v>
      </c>
      <c r="T2242" s="45">
        <v>3747242</v>
      </c>
      <c r="U2242" s="45">
        <v>4614039</v>
      </c>
      <c r="V2242" s="45">
        <v>0</v>
      </c>
      <c r="W2242" s="45">
        <v>7.86</v>
      </c>
      <c r="X2242" s="45">
        <v>6.29</v>
      </c>
      <c r="Y2242" s="45">
        <v>11.14</v>
      </c>
      <c r="Z2242" s="46">
        <v>666805.80000000005</v>
      </c>
      <c r="AA2242" s="46">
        <v>52457.28127950598</v>
      </c>
      <c r="AB2242" s="47">
        <f>_xlfn.XLOOKUP($F2242,Main_OG!$D$1:$D$766,Main_OG!AJ$1:AJ$766,"")</f>
        <v>101986756</v>
      </c>
      <c r="AC2242" s="47">
        <f>_xlfn.XLOOKUP($F2242,Main_OG!$D$1:$D$766,Main_OG!AK$1:AK$766,"")</f>
        <v>2348682</v>
      </c>
      <c r="AD2242" s="47">
        <f>_xlfn.XLOOKUP($F2242,Main_OG!$D$1:$D$766,Main_OG!AL$1:AL$766,"")</f>
        <v>492787122</v>
      </c>
      <c r="AE2242" s="47">
        <f>_xlfn.XLOOKUP($F2242,Main_OG!$D$1:$D$766,Main_OG!AM$1:AM$766,"")</f>
        <v>77828348</v>
      </c>
      <c r="AF2242" s="48">
        <f>_xlfn.XLOOKUP($F2242,Main_OG!$D$1:$D$766,Main_OG!Z$1:Z$766,"")</f>
        <v>0</v>
      </c>
      <c r="AG2242" s="48">
        <f>_xlfn.XLOOKUP($F2242,Main_OG!$D$1:$D$766,Main_OG!AA$1:AA$766,"")</f>
        <v>2.4</v>
      </c>
      <c r="AH2242" s="48">
        <f>_xlfn.XLOOKUP($F2242,Main_OG!$D$1:$D$766,Main_OG!AB$1:AB$766,"")</f>
        <v>16.260000000000002</v>
      </c>
      <c r="AI2242" s="48">
        <f>_xlfn.XLOOKUP($F2242,Main_OG!$D$1:$D$766,Main_OG!AC$1:AC$766,"")</f>
        <v>4.9924248044436963</v>
      </c>
      <c r="AJ2242" s="48">
        <f>_xlfn.XLOOKUP($F2242,Main_OG!$D$1:$D$766,Main_OG!AD$1:AD$766,"")</f>
        <v>0.70992248279802228</v>
      </c>
    </row>
    <row r="2243" spans="2:36" x14ac:dyDescent="0.35">
      <c r="B2243" s="36" t="s">
        <v>3378</v>
      </c>
      <c r="C2243" s="45" t="s">
        <v>82</v>
      </c>
      <c r="D2243" s="45" t="s">
        <v>4282</v>
      </c>
      <c r="E2243" s="36" t="s">
        <v>3378</v>
      </c>
      <c r="F2243" s="36" t="str">
        <f t="shared" ref="F2243:F2306" si="105">_xlfn.CONCAT(G2243,"_",J2243)</f>
        <v>2011_NY</v>
      </c>
      <c r="G2243" s="45">
        <v>2011</v>
      </c>
      <c r="H2243" s="45">
        <f>_xlfn.XLOOKUP(J2243,Main_OG!$B$1:$B$766,Main_OG!$O$1:$O$766,"")</f>
        <v>1</v>
      </c>
      <c r="I2243" s="45">
        <f>_xlfn.XLOOKUP(F2243,Main_OG!$D$1:$D$766,Main_OG!$J$1:$J$766,"")</f>
        <v>1</v>
      </c>
      <c r="J2243" s="45" t="s">
        <v>82</v>
      </c>
      <c r="K2243" s="45" t="str">
        <f t="shared" ref="K2243:K2306" si="106">_xlfn.CONCAT(B2243,"_",C2243)</f>
        <v>Pennsylvania Electric Co_NY</v>
      </c>
      <c r="L2243" s="45" t="str">
        <f t="shared" ref="L2243:L2306" si="107">_xlfn.CONCAT(E2243,"_",C2243)</f>
        <v>Pennsylvania Electric Co_NY</v>
      </c>
      <c r="M2243" s="45" t="s">
        <v>3389</v>
      </c>
      <c r="N2243" s="45">
        <v>0</v>
      </c>
      <c r="O2243" s="45">
        <v>446</v>
      </c>
      <c r="P2243" s="45">
        <v>10</v>
      </c>
      <c r="Q2243" s="45">
        <v>3321</v>
      </c>
      <c r="R2243" s="45">
        <v>0</v>
      </c>
      <c r="S2243" s="45">
        <v>15270</v>
      </c>
      <c r="T2243" s="45">
        <v>11208</v>
      </c>
      <c r="U2243" s="45">
        <v>34439</v>
      </c>
      <c r="V2243" s="45">
        <v>0</v>
      </c>
      <c r="W2243" s="45">
        <v>8.09</v>
      </c>
      <c r="X2243" s="45">
        <v>6.22</v>
      </c>
      <c r="Y2243" s="45">
        <v>8.42</v>
      </c>
      <c r="Z2243" s="46">
        <v>1440346.8</v>
      </c>
      <c r="AA2243" s="46">
        <v>73864.237706398912</v>
      </c>
      <c r="AB2243" s="47">
        <f>_xlfn.XLOOKUP($F2243,Main_OG!$D$1:$D$766,Main_OG!AJ$1:AJ$766,"")</f>
        <v>9055542</v>
      </c>
      <c r="AC2243" s="47">
        <f>_xlfn.XLOOKUP($F2243,Main_OG!$D$1:$D$766,Main_OG!AK$1:AK$766,"")</f>
        <v>4282440</v>
      </c>
      <c r="AD2243" s="47">
        <f>_xlfn.XLOOKUP($F2243,Main_OG!$D$1:$D$766,Main_OG!AL$1:AL$766,"")</f>
        <v>853219270</v>
      </c>
      <c r="AE2243" s="47">
        <f>_xlfn.XLOOKUP($F2243,Main_OG!$D$1:$D$766,Main_OG!AM$1:AM$766,"")</f>
        <v>42695009</v>
      </c>
      <c r="AF2243" s="48">
        <f>_xlfn.XLOOKUP($F2243,Main_OG!$D$1:$D$766,Main_OG!Z$1:Z$766,"")</f>
        <v>3.51</v>
      </c>
      <c r="AG2243" s="48">
        <f>_xlfn.XLOOKUP($F2243,Main_OG!$D$1:$D$766,Main_OG!AA$1:AA$766,"")</f>
        <v>3.27</v>
      </c>
      <c r="AH2243" s="48">
        <f>_xlfn.XLOOKUP($F2243,Main_OG!$D$1:$D$766,Main_OG!AB$1:AB$766,"")</f>
        <v>22.758921780738341</v>
      </c>
      <c r="AI2243" s="48">
        <f>_xlfn.XLOOKUP($F2243,Main_OG!$D$1:$D$766,Main_OG!AC$1:AC$766,"")</f>
        <v>5.44</v>
      </c>
      <c r="AJ2243" s="48">
        <f>_xlfn.XLOOKUP($F2243,Main_OG!$D$1:$D$766,Main_OG!AD$1:AD$766,"")</f>
        <v>0.68</v>
      </c>
    </row>
    <row r="2244" spans="2:36" x14ac:dyDescent="0.35">
      <c r="B2244" s="36" t="s">
        <v>3378</v>
      </c>
      <c r="C2244" s="45" t="s">
        <v>139</v>
      </c>
      <c r="D2244" s="45" t="s">
        <v>4282</v>
      </c>
      <c r="E2244" s="36" t="s">
        <v>3378</v>
      </c>
      <c r="F2244" s="36" t="str">
        <f t="shared" si="105"/>
        <v>2011_PA</v>
      </c>
      <c r="G2244" s="45">
        <v>2011</v>
      </c>
      <c r="H2244" s="45">
        <f>_xlfn.XLOOKUP(J2244,Main_OG!$B$1:$B$766,Main_OG!$O$1:$O$766,"")</f>
        <v>1</v>
      </c>
      <c r="I2244" s="45">
        <f>_xlfn.XLOOKUP(F2244,Main_OG!$D$1:$D$766,Main_OG!$J$1:$J$766,"")</f>
        <v>2</v>
      </c>
      <c r="J2244" s="45" t="s">
        <v>139</v>
      </c>
      <c r="K2244" s="45" t="str">
        <f t="shared" si="106"/>
        <v>Pennsylvania Electric Co_PA</v>
      </c>
      <c r="L2244" s="45" t="str">
        <f t="shared" si="107"/>
        <v>Pennsylvania Electric Co_PA</v>
      </c>
      <c r="M2244" s="45" t="s">
        <v>3390</v>
      </c>
      <c r="N2244" s="45">
        <v>0</v>
      </c>
      <c r="O2244" s="45">
        <v>65163</v>
      </c>
      <c r="P2244" s="45">
        <v>111</v>
      </c>
      <c r="Q2244" s="45">
        <v>467410</v>
      </c>
      <c r="R2244" s="45">
        <v>0</v>
      </c>
      <c r="S2244" s="45">
        <v>1703880</v>
      </c>
      <c r="T2244" s="45">
        <v>382887</v>
      </c>
      <c r="U2244" s="45">
        <v>4227261</v>
      </c>
      <c r="V2244" s="45">
        <v>0</v>
      </c>
      <c r="W2244" s="45">
        <v>10.37</v>
      </c>
      <c r="X2244" s="45">
        <v>9.4</v>
      </c>
      <c r="Y2244" s="45">
        <v>13.71</v>
      </c>
      <c r="Z2244" s="46">
        <v>676468.3</v>
      </c>
      <c r="AA2244" s="46">
        <v>53068.607549416134</v>
      </c>
      <c r="AB2244" s="47">
        <f>_xlfn.XLOOKUP($F2244,Main_OG!$D$1:$D$766,Main_OG!AJ$1:AJ$766,"")</f>
        <v>94649704</v>
      </c>
      <c r="AC2244" s="47">
        <f>_xlfn.XLOOKUP($F2244,Main_OG!$D$1:$D$766,Main_OG!AK$1:AK$766,"")</f>
        <v>2046228</v>
      </c>
      <c r="AD2244" s="47">
        <f>_xlfn.XLOOKUP($F2244,Main_OG!$D$1:$D$766,Main_OG!AL$1:AL$766,"")</f>
        <v>608839812</v>
      </c>
      <c r="AE2244" s="47">
        <f>_xlfn.XLOOKUP($F2244,Main_OG!$D$1:$D$766,Main_OG!AM$1:AM$766,"")</f>
        <v>76146617</v>
      </c>
      <c r="AF2244" s="48">
        <f>_xlfn.XLOOKUP($F2244,Main_OG!$D$1:$D$766,Main_OG!Z$1:Z$766,"")</f>
        <v>0</v>
      </c>
      <c r="AG2244" s="48">
        <f>_xlfn.XLOOKUP($F2244,Main_OG!$D$1:$D$766,Main_OG!AA$1:AA$766,"")</f>
        <v>2.3089180475565318</v>
      </c>
      <c r="AH2244" s="48">
        <f>_xlfn.XLOOKUP($F2244,Main_OG!$D$1:$D$766,Main_OG!AB$1:AB$766,"")</f>
        <v>22.758921780738341</v>
      </c>
      <c r="AI2244" s="48">
        <f>_xlfn.XLOOKUP($F2244,Main_OG!$D$1:$D$766,Main_OG!AC$1:AC$766,"")</f>
        <v>4.6524343752411106</v>
      </c>
      <c r="AJ2244" s="48">
        <f>_xlfn.XLOOKUP($F2244,Main_OG!$D$1:$D$766,Main_OG!AD$1:AD$766,"")</f>
        <v>0.75949643062398253</v>
      </c>
    </row>
    <row r="2245" spans="2:36" x14ac:dyDescent="0.35">
      <c r="B2245" s="36" t="s">
        <v>3378</v>
      </c>
      <c r="C2245" s="45" t="s">
        <v>82</v>
      </c>
      <c r="D2245" s="45" t="s">
        <v>4282</v>
      </c>
      <c r="E2245" s="36" t="s">
        <v>3378</v>
      </c>
      <c r="F2245" s="36" t="str">
        <f t="shared" si="105"/>
        <v>2012_NY</v>
      </c>
      <c r="G2245" s="45">
        <v>2012</v>
      </c>
      <c r="H2245" s="45">
        <f>_xlfn.XLOOKUP(J2245,Main_OG!$B$1:$B$766,Main_OG!$O$1:$O$766,"")</f>
        <v>1</v>
      </c>
      <c r="I2245" s="45">
        <f>_xlfn.XLOOKUP(F2245,Main_OG!$D$1:$D$766,Main_OG!$J$1:$J$766,"")</f>
        <v>1</v>
      </c>
      <c r="J2245" s="45" t="s">
        <v>82</v>
      </c>
      <c r="K2245" s="45" t="str">
        <f t="shared" si="106"/>
        <v>Pennsylvania Electric Co_NY</v>
      </c>
      <c r="L2245" s="45" t="str">
        <f t="shared" si="107"/>
        <v>Pennsylvania Electric Co_NY</v>
      </c>
      <c r="M2245" s="45" t="s">
        <v>3391</v>
      </c>
      <c r="N2245" s="45">
        <v>0</v>
      </c>
      <c r="O2245" s="45">
        <v>439</v>
      </c>
      <c r="P2245" s="45">
        <v>10</v>
      </c>
      <c r="Q2245" s="45">
        <v>3246</v>
      </c>
      <c r="R2245" s="45">
        <v>0</v>
      </c>
      <c r="S2245" s="45">
        <v>14761</v>
      </c>
      <c r="T2245" s="45">
        <v>11084</v>
      </c>
      <c r="U2245" s="45">
        <v>33474</v>
      </c>
      <c r="V2245" s="45">
        <v>0</v>
      </c>
      <c r="W2245" s="45">
        <v>8.9045457999999993</v>
      </c>
      <c r="X2245" s="45">
        <v>7.1896427000000003</v>
      </c>
      <c r="Y2245" s="45">
        <v>9.5034953000000009</v>
      </c>
      <c r="Z2245" s="46">
        <v>1496280.1</v>
      </c>
      <c r="AA2245" s="46">
        <v>76440.810689002275</v>
      </c>
      <c r="AB2245" s="47">
        <f>_xlfn.XLOOKUP($F2245,Main_OG!$D$1:$D$766,Main_OG!AJ$1:AJ$766,"")</f>
        <v>4316244</v>
      </c>
      <c r="AC2245" s="47">
        <f>_xlfn.XLOOKUP($F2245,Main_OG!$D$1:$D$766,Main_OG!AK$1:AK$766,"")</f>
        <v>2105232</v>
      </c>
      <c r="AD2245" s="47">
        <f>_xlfn.XLOOKUP($F2245,Main_OG!$D$1:$D$766,Main_OG!AL$1:AL$766,"")</f>
        <v>982859374</v>
      </c>
      <c r="AE2245" s="47">
        <f>_xlfn.XLOOKUP($F2245,Main_OG!$D$1:$D$766,Main_OG!AM$1:AM$766,"")</f>
        <v>40774560</v>
      </c>
      <c r="AF2245" s="48">
        <f>_xlfn.XLOOKUP($F2245,Main_OG!$D$1:$D$766,Main_OG!Z$1:Z$766,"")</f>
        <v>2.93</v>
      </c>
      <c r="AG2245" s="48">
        <f>_xlfn.XLOOKUP($F2245,Main_OG!$D$1:$D$766,Main_OG!AA$1:AA$766,"")</f>
        <v>3.12</v>
      </c>
      <c r="AH2245" s="48">
        <f>_xlfn.XLOOKUP($F2245,Main_OG!$D$1:$D$766,Main_OG!AB$1:AB$766,"")</f>
        <v>23.56</v>
      </c>
      <c r="AI2245" s="48">
        <f>_xlfn.XLOOKUP($F2245,Main_OG!$D$1:$D$766,Main_OG!AC$1:AC$766,"")</f>
        <v>3.84</v>
      </c>
      <c r="AJ2245" s="48">
        <f>_xlfn.XLOOKUP($F2245,Main_OG!$D$1:$D$766,Main_OG!AD$1:AD$766,"")</f>
        <v>0.74</v>
      </c>
    </row>
    <row r="2246" spans="2:36" x14ac:dyDescent="0.35">
      <c r="B2246" s="36" t="s">
        <v>3378</v>
      </c>
      <c r="C2246" s="45" t="s">
        <v>139</v>
      </c>
      <c r="D2246" s="45" t="s">
        <v>4282</v>
      </c>
      <c r="E2246" s="36" t="s">
        <v>3378</v>
      </c>
      <c r="F2246" s="36" t="str">
        <f t="shared" si="105"/>
        <v>2012_PA</v>
      </c>
      <c r="G2246" s="45">
        <v>2012</v>
      </c>
      <c r="H2246" s="45">
        <f>_xlfn.XLOOKUP(J2246,Main_OG!$B$1:$B$766,Main_OG!$O$1:$O$766,"")</f>
        <v>1</v>
      </c>
      <c r="I2246" s="45">
        <f>_xlfn.XLOOKUP(F2246,Main_OG!$D$1:$D$766,Main_OG!$J$1:$J$766,"")</f>
        <v>2</v>
      </c>
      <c r="J2246" s="45" t="s">
        <v>139</v>
      </c>
      <c r="K2246" s="45" t="str">
        <f t="shared" si="106"/>
        <v>Pennsylvania Electric Co_PA</v>
      </c>
      <c r="L2246" s="45" t="str">
        <f t="shared" si="107"/>
        <v>Pennsylvania Electric Co_PA</v>
      </c>
      <c r="M2246" s="45" t="s">
        <v>3392</v>
      </c>
      <c r="N2246" s="45">
        <v>0</v>
      </c>
      <c r="O2246" s="45">
        <v>55133</v>
      </c>
      <c r="P2246" s="45">
        <v>97</v>
      </c>
      <c r="Q2246" s="45">
        <v>376199</v>
      </c>
      <c r="R2246" s="45">
        <v>0</v>
      </c>
      <c r="S2246" s="45">
        <v>1203284</v>
      </c>
      <c r="T2246" s="45">
        <v>138956</v>
      </c>
      <c r="U2246" s="45">
        <v>3175349</v>
      </c>
      <c r="V2246" s="45">
        <v>0</v>
      </c>
      <c r="W2246" s="45">
        <v>9.7733618999999994</v>
      </c>
      <c r="X2246" s="45">
        <v>7.6422752999999997</v>
      </c>
      <c r="Y2246" s="45">
        <v>13.327278</v>
      </c>
      <c r="Z2246" s="46">
        <v>689007</v>
      </c>
      <c r="AA2246" s="46">
        <v>53958.834917636865</v>
      </c>
      <c r="AB2246" s="47">
        <f>_xlfn.XLOOKUP($F2246,Main_OG!$D$1:$D$766,Main_OG!AJ$1:AJ$766,"")</f>
        <v>82018494</v>
      </c>
      <c r="AC2246" s="47">
        <f>_xlfn.XLOOKUP($F2246,Main_OG!$D$1:$D$766,Main_OG!AK$1:AK$766,"")</f>
        <v>1636160</v>
      </c>
      <c r="AD2246" s="47">
        <f>_xlfn.XLOOKUP($F2246,Main_OG!$D$1:$D$766,Main_OG!AL$1:AL$766,"")</f>
        <v>770830788</v>
      </c>
      <c r="AE2246" s="47">
        <f>_xlfn.XLOOKUP($F2246,Main_OG!$D$1:$D$766,Main_OG!AM$1:AM$766,"")</f>
        <v>75174408</v>
      </c>
      <c r="AF2246" s="48">
        <f>_xlfn.XLOOKUP($F2246,Main_OG!$D$1:$D$766,Main_OG!Z$1:Z$766,"")</f>
        <v>0</v>
      </c>
      <c r="AG2246" s="48">
        <f>_xlfn.XLOOKUP($F2246,Main_OG!$D$1:$D$766,Main_OG!AA$1:AA$766,"")</f>
        <v>2.324237813104427</v>
      </c>
      <c r="AH2246" s="48">
        <f>_xlfn.XLOOKUP($F2246,Main_OG!$D$1:$D$766,Main_OG!AB$1:AB$766,"")</f>
        <v>23.49195884567845</v>
      </c>
      <c r="AI2246" s="48">
        <f>_xlfn.XLOOKUP($F2246,Main_OG!$D$1:$D$766,Main_OG!AC$1:AC$766,"")</f>
        <v>3.503818060367514</v>
      </c>
      <c r="AJ2246" s="48">
        <f>_xlfn.XLOOKUP($F2246,Main_OG!$D$1:$D$766,Main_OG!AD$1:AD$766,"")</f>
        <v>0.75442193202762442</v>
      </c>
    </row>
    <row r="2247" spans="2:36" x14ac:dyDescent="0.35">
      <c r="B2247" s="36" t="s">
        <v>3378</v>
      </c>
      <c r="C2247" s="45" t="s">
        <v>82</v>
      </c>
      <c r="D2247" s="45" t="s">
        <v>4282</v>
      </c>
      <c r="E2247" s="36" t="s">
        <v>3378</v>
      </c>
      <c r="F2247" s="36" t="str">
        <f t="shared" si="105"/>
        <v>2013_NY</v>
      </c>
      <c r="G2247" s="45">
        <v>2013</v>
      </c>
      <c r="H2247" s="45">
        <f>_xlfn.XLOOKUP(J2247,Main_OG!$B$1:$B$766,Main_OG!$O$1:$O$766,"")</f>
        <v>1</v>
      </c>
      <c r="I2247" s="45">
        <f>_xlfn.XLOOKUP(F2247,Main_OG!$D$1:$D$766,Main_OG!$J$1:$J$766,"")</f>
        <v>1</v>
      </c>
      <c r="J2247" s="45" t="s">
        <v>82</v>
      </c>
      <c r="K2247" s="45" t="str">
        <f t="shared" si="106"/>
        <v>Pennsylvania Electric Co_NY</v>
      </c>
      <c r="L2247" s="45" t="str">
        <f t="shared" si="107"/>
        <v>Pennsylvania Electric Co_NY</v>
      </c>
      <c r="M2247" s="45" t="s">
        <v>3393</v>
      </c>
      <c r="N2247" s="45">
        <v>0</v>
      </c>
      <c r="O2247" s="45">
        <v>417</v>
      </c>
      <c r="P2247" s="45">
        <v>10</v>
      </c>
      <c r="Q2247" s="45">
        <v>2897</v>
      </c>
      <c r="R2247" s="45">
        <v>0</v>
      </c>
      <c r="S2247" s="45">
        <v>14279</v>
      </c>
      <c r="T2247" s="45">
        <v>9883</v>
      </c>
      <c r="U2247" s="45">
        <v>30474</v>
      </c>
      <c r="V2247" s="45">
        <v>0</v>
      </c>
      <c r="W2247" s="45">
        <v>10.278731000000001</v>
      </c>
      <c r="X2247" s="45">
        <v>8.7109176999999995</v>
      </c>
      <c r="Y2247" s="45">
        <v>11.228916</v>
      </c>
      <c r="Z2247" s="46">
        <v>1501818</v>
      </c>
      <c r="AA2247" s="46">
        <v>76519.956091991597</v>
      </c>
      <c r="AB2247" s="47">
        <f>_xlfn.XLOOKUP($F2247,Main_OG!$D$1:$D$766,Main_OG!AJ$1:AJ$766,"")</f>
        <v>4587084</v>
      </c>
      <c r="AC2247" s="47">
        <f>_xlfn.XLOOKUP($F2247,Main_OG!$D$1:$D$766,Main_OG!AK$1:AK$766,"")</f>
        <v>3410880.96</v>
      </c>
      <c r="AD2247" s="47">
        <f>_xlfn.XLOOKUP($F2247,Main_OG!$D$1:$D$766,Main_OG!AL$1:AL$766,"")</f>
        <v>896253604</v>
      </c>
      <c r="AE2247" s="47">
        <f>_xlfn.XLOOKUP($F2247,Main_OG!$D$1:$D$766,Main_OG!AM$1:AM$766,"")</f>
        <v>44755606</v>
      </c>
      <c r="AF2247" s="48">
        <f>_xlfn.XLOOKUP($F2247,Main_OG!$D$1:$D$766,Main_OG!Z$1:Z$766,"")</f>
        <v>3.58</v>
      </c>
      <c r="AG2247" s="48">
        <f>_xlfn.XLOOKUP($F2247,Main_OG!$D$1:$D$766,Main_OG!AA$1:AA$766,"")</f>
        <v>2.3089180475565318</v>
      </c>
      <c r="AH2247" s="48">
        <f>_xlfn.XLOOKUP($F2247,Main_OG!$D$1:$D$766,Main_OG!AB$1:AB$766,"")</f>
        <v>22.862714639490921</v>
      </c>
      <c r="AI2247" s="48">
        <f>_xlfn.XLOOKUP($F2247,Main_OG!$D$1:$D$766,Main_OG!AC$1:AC$766,"")</f>
        <v>4.4043332512284126</v>
      </c>
      <c r="AJ2247" s="48">
        <f>_xlfn.XLOOKUP($F2247,Main_OG!$D$1:$D$766,Main_OG!AD$1:AD$766,"")</f>
        <v>0.8</v>
      </c>
    </row>
    <row r="2248" spans="2:36" x14ac:dyDescent="0.35">
      <c r="B2248" s="36" t="s">
        <v>3378</v>
      </c>
      <c r="C2248" s="45" t="s">
        <v>139</v>
      </c>
      <c r="D2248" s="45" t="s">
        <v>4282</v>
      </c>
      <c r="E2248" s="36" t="s">
        <v>3378</v>
      </c>
      <c r="F2248" s="36" t="str">
        <f t="shared" si="105"/>
        <v>2013_PA</v>
      </c>
      <c r="G2248" s="45">
        <v>2013</v>
      </c>
      <c r="H2248" s="45">
        <f>_xlfn.XLOOKUP(J2248,Main_OG!$B$1:$B$766,Main_OG!$O$1:$O$766,"")</f>
        <v>1</v>
      </c>
      <c r="I2248" s="45">
        <f>_xlfn.XLOOKUP(F2248,Main_OG!$D$1:$D$766,Main_OG!$J$1:$J$766,"")</f>
        <v>2</v>
      </c>
      <c r="J2248" s="45" t="s">
        <v>139</v>
      </c>
      <c r="K2248" s="45" t="str">
        <f t="shared" si="106"/>
        <v>Pennsylvania Electric Co_PA</v>
      </c>
      <c r="L2248" s="45" t="str">
        <f t="shared" si="107"/>
        <v>Pennsylvania Electric Co_PA</v>
      </c>
      <c r="M2248" s="45" t="s">
        <v>3394</v>
      </c>
      <c r="N2248" s="45">
        <v>0</v>
      </c>
      <c r="O2248" s="45">
        <v>48811</v>
      </c>
      <c r="P2248" s="45">
        <v>104</v>
      </c>
      <c r="Q2248" s="45">
        <v>333980</v>
      </c>
      <c r="R2248" s="45">
        <v>0</v>
      </c>
      <c r="S2248" s="45">
        <v>1052522</v>
      </c>
      <c r="T2248" s="45">
        <v>158232</v>
      </c>
      <c r="U2248" s="45">
        <v>2827152</v>
      </c>
      <c r="V2248" s="45">
        <v>0</v>
      </c>
      <c r="W2248" s="45">
        <v>10.681457999999999</v>
      </c>
      <c r="X2248" s="45">
        <v>8.1275595000000003</v>
      </c>
      <c r="Y2248" s="45">
        <v>13.275388</v>
      </c>
      <c r="Z2248" s="46">
        <v>704195</v>
      </c>
      <c r="AA2248" s="46">
        <v>55103.322201475516</v>
      </c>
      <c r="AB2248" s="47">
        <f>_xlfn.XLOOKUP($F2248,Main_OG!$D$1:$D$766,Main_OG!AJ$1:AJ$766,"")</f>
        <v>82911636</v>
      </c>
      <c r="AC2248" s="47">
        <f>_xlfn.XLOOKUP($F2248,Main_OG!$D$1:$D$766,Main_OG!AK$1:AK$766,"")</f>
        <v>1812018.8</v>
      </c>
      <c r="AD2248" s="47">
        <f>_xlfn.XLOOKUP($F2248,Main_OG!$D$1:$D$766,Main_OG!AL$1:AL$766,"")</f>
        <v>713604346</v>
      </c>
      <c r="AE2248" s="47">
        <f>_xlfn.XLOOKUP($F2248,Main_OG!$D$1:$D$766,Main_OG!AM$1:AM$766,"")</f>
        <v>78714031</v>
      </c>
      <c r="AF2248" s="48">
        <f>_xlfn.XLOOKUP($F2248,Main_OG!$D$1:$D$766,Main_OG!Z$1:Z$766,"")</f>
        <v>2.16</v>
      </c>
      <c r="AG2248" s="48">
        <f>_xlfn.XLOOKUP($F2248,Main_OG!$D$1:$D$766,Main_OG!AA$1:AA$766,"")</f>
        <v>2.4700000000000002</v>
      </c>
      <c r="AH2248" s="48">
        <f>_xlfn.XLOOKUP($F2248,Main_OG!$D$1:$D$766,Main_OG!AB$1:AB$766,"")</f>
        <v>22.862714639490921</v>
      </c>
      <c r="AI2248" s="48">
        <f>_xlfn.XLOOKUP($F2248,Main_OG!$D$1:$D$766,Main_OG!AC$1:AC$766,"")</f>
        <v>4</v>
      </c>
      <c r="AJ2248" s="48">
        <f>_xlfn.XLOOKUP($F2248,Main_OG!$D$1:$D$766,Main_OG!AD$1:AD$766,"")</f>
        <v>0.82</v>
      </c>
    </row>
    <row r="2249" spans="2:36" x14ac:dyDescent="0.35">
      <c r="B2249" s="36" t="s">
        <v>3378</v>
      </c>
      <c r="C2249" s="45" t="s">
        <v>82</v>
      </c>
      <c r="D2249" s="45" t="s">
        <v>4282</v>
      </c>
      <c r="E2249" s="36" t="s">
        <v>3378</v>
      </c>
      <c r="F2249" s="36" t="str">
        <f t="shared" si="105"/>
        <v>2014_NY</v>
      </c>
      <c r="G2249" s="45">
        <v>2014</v>
      </c>
      <c r="H2249" s="45">
        <f>_xlfn.XLOOKUP(J2249,Main_OG!$B$1:$B$766,Main_OG!$O$1:$O$766,"")</f>
        <v>1</v>
      </c>
      <c r="I2249" s="45">
        <f>_xlfn.XLOOKUP(F2249,Main_OG!$D$1:$D$766,Main_OG!$J$1:$J$766,"")</f>
        <v>1</v>
      </c>
      <c r="J2249" s="45" t="s">
        <v>82</v>
      </c>
      <c r="K2249" s="45" t="str">
        <f t="shared" si="106"/>
        <v>Pennsylvania Electric Co_NY</v>
      </c>
      <c r="L2249" s="45" t="str">
        <f t="shared" si="107"/>
        <v>Pennsylvania Electric Co_NY</v>
      </c>
      <c r="M2249" s="45" t="s">
        <v>3395</v>
      </c>
      <c r="N2249" s="45">
        <v>0</v>
      </c>
      <c r="O2249" s="45">
        <v>412</v>
      </c>
      <c r="P2249" s="45">
        <v>2</v>
      </c>
      <c r="Q2249" s="45">
        <v>2968</v>
      </c>
      <c r="R2249" s="45">
        <v>0</v>
      </c>
      <c r="S2249" s="45">
        <v>18541</v>
      </c>
      <c r="T2249" s="45">
        <v>1776</v>
      </c>
      <c r="U2249" s="45">
        <v>29557</v>
      </c>
      <c r="V2249" s="45">
        <v>0</v>
      </c>
      <c r="W2249" s="45">
        <v>10.928213</v>
      </c>
      <c r="X2249" s="45">
        <v>12.032658</v>
      </c>
      <c r="Y2249" s="45">
        <v>12.633894</v>
      </c>
      <c r="Z2249" s="46">
        <v>1535375.9</v>
      </c>
      <c r="AA2249" s="46">
        <v>78122.537484676344</v>
      </c>
      <c r="AB2249" s="47">
        <f>_xlfn.XLOOKUP($F2249,Main_OG!$D$1:$D$766,Main_OG!AJ$1:AJ$766,"")</f>
        <v>4441898</v>
      </c>
      <c r="AC2249" s="47">
        <f>_xlfn.XLOOKUP($F2249,Main_OG!$D$1:$D$766,Main_OG!AK$1:AK$766,"")</f>
        <v>6845568</v>
      </c>
      <c r="AD2249" s="47">
        <f>_xlfn.XLOOKUP($F2249,Main_OG!$D$1:$D$766,Main_OG!AL$1:AL$766,"")</f>
        <v>890837476</v>
      </c>
      <c r="AE2249" s="47">
        <f>_xlfn.XLOOKUP($F2249,Main_OG!$D$1:$D$766,Main_OG!AM$1:AM$766,"")</f>
        <v>43038624</v>
      </c>
      <c r="AF2249" s="48">
        <f>_xlfn.XLOOKUP($F2249,Main_OG!$D$1:$D$766,Main_OG!Z$1:Z$766,"")</f>
        <v>3.85</v>
      </c>
      <c r="AG2249" s="48">
        <f>_xlfn.XLOOKUP($F2249,Main_OG!$D$1:$D$766,Main_OG!AA$1:AA$766,"")</f>
        <v>3.03</v>
      </c>
      <c r="AH2249" s="48">
        <f>_xlfn.XLOOKUP($F2249,Main_OG!$D$1:$D$766,Main_OG!AB$1:AB$766,"")</f>
        <v>23.67</v>
      </c>
      <c r="AI2249" s="48">
        <f>_xlfn.XLOOKUP($F2249,Main_OG!$D$1:$D$766,Main_OG!AC$1:AC$766,"")</f>
        <v>5.27</v>
      </c>
      <c r="AJ2249" s="48">
        <f>_xlfn.XLOOKUP($F2249,Main_OG!$D$1:$D$766,Main_OG!AD$1:AD$766,"")</f>
        <v>0.76</v>
      </c>
    </row>
    <row r="2250" spans="2:36" x14ac:dyDescent="0.35">
      <c r="B2250" s="36" t="s">
        <v>3378</v>
      </c>
      <c r="C2250" s="45" t="s">
        <v>139</v>
      </c>
      <c r="D2250" s="45" t="s">
        <v>4282</v>
      </c>
      <c r="E2250" s="36" t="s">
        <v>3378</v>
      </c>
      <c r="F2250" s="36" t="str">
        <f t="shared" si="105"/>
        <v>2014_PA</v>
      </c>
      <c r="G2250" s="45">
        <v>2014</v>
      </c>
      <c r="H2250" s="45">
        <f>_xlfn.XLOOKUP(J2250,Main_OG!$B$1:$B$766,Main_OG!$O$1:$O$766,"")</f>
        <v>1</v>
      </c>
      <c r="I2250" s="45">
        <f>_xlfn.XLOOKUP(F2250,Main_OG!$D$1:$D$766,Main_OG!$J$1:$J$766,"")</f>
        <v>2</v>
      </c>
      <c r="J2250" s="45" t="s">
        <v>139</v>
      </c>
      <c r="K2250" s="45" t="str">
        <f t="shared" si="106"/>
        <v>Pennsylvania Electric Co_PA</v>
      </c>
      <c r="L2250" s="45" t="str">
        <f t="shared" si="107"/>
        <v>Pennsylvania Electric Co_PA</v>
      </c>
      <c r="M2250" s="45" t="s">
        <v>3396</v>
      </c>
      <c r="N2250" s="45">
        <v>0</v>
      </c>
      <c r="O2250" s="45">
        <v>46641</v>
      </c>
      <c r="P2250" s="45">
        <v>101</v>
      </c>
      <c r="Q2250" s="45">
        <v>319991</v>
      </c>
      <c r="R2250" s="45">
        <v>0</v>
      </c>
      <c r="S2250" s="45">
        <v>1069851</v>
      </c>
      <c r="T2250" s="45">
        <v>205635</v>
      </c>
      <c r="U2250" s="45">
        <v>2689068</v>
      </c>
      <c r="V2250" s="45">
        <v>0</v>
      </c>
      <c r="W2250" s="45">
        <v>10.652856999999999</v>
      </c>
      <c r="X2250" s="45">
        <v>9.7480974000000007</v>
      </c>
      <c r="Y2250" s="45">
        <v>13.088400999999999</v>
      </c>
      <c r="Z2250" s="46">
        <v>718691.6</v>
      </c>
      <c r="AA2250" s="46">
        <v>56181.173935257772</v>
      </c>
      <c r="AB2250" s="47">
        <f>_xlfn.XLOOKUP($F2250,Main_OG!$D$1:$D$766,Main_OG!AJ$1:AJ$766,"")</f>
        <v>76253142</v>
      </c>
      <c r="AC2250" s="47">
        <f>_xlfn.XLOOKUP($F2250,Main_OG!$D$1:$D$766,Main_OG!AK$1:AK$766,"")</f>
        <v>3051964</v>
      </c>
      <c r="AD2250" s="47">
        <f>_xlfn.XLOOKUP($F2250,Main_OG!$D$1:$D$766,Main_OG!AL$1:AL$766,"")</f>
        <v>777465594</v>
      </c>
      <c r="AE2250" s="47">
        <f>_xlfn.XLOOKUP($F2250,Main_OG!$D$1:$D$766,Main_OG!AM$1:AM$766,"")</f>
        <v>78714659</v>
      </c>
      <c r="AF2250" s="48">
        <f>_xlfn.XLOOKUP($F2250,Main_OG!$D$1:$D$766,Main_OG!Z$1:Z$766,"")</f>
        <v>0</v>
      </c>
      <c r="AG2250" s="48">
        <f>_xlfn.XLOOKUP($F2250,Main_OG!$D$1:$D$766,Main_OG!AA$1:AA$766,"")</f>
        <v>2.5099999999999998</v>
      </c>
      <c r="AH2250" s="48">
        <f>_xlfn.XLOOKUP($F2250,Main_OG!$D$1:$D$766,Main_OG!AB$1:AB$766,"")</f>
        <v>23.67</v>
      </c>
      <c r="AI2250" s="48">
        <f>_xlfn.XLOOKUP($F2250,Main_OG!$D$1:$D$766,Main_OG!AC$1:AC$766,"")</f>
        <v>4.84</v>
      </c>
      <c r="AJ2250" s="48">
        <f>_xlfn.XLOOKUP($F2250,Main_OG!$D$1:$D$766,Main_OG!AD$1:AD$766,"")</f>
        <v>0.78</v>
      </c>
    </row>
    <row r="2251" spans="2:36" x14ac:dyDescent="0.35">
      <c r="B2251" s="36" t="s">
        <v>3378</v>
      </c>
      <c r="C2251" s="45" t="s">
        <v>82</v>
      </c>
      <c r="D2251" s="45" t="s">
        <v>4282</v>
      </c>
      <c r="E2251" s="36" t="s">
        <v>3378</v>
      </c>
      <c r="F2251" s="36" t="str">
        <f t="shared" si="105"/>
        <v>2015_NY</v>
      </c>
      <c r="G2251" s="45">
        <v>2015</v>
      </c>
      <c r="H2251" s="45">
        <f>_xlfn.XLOOKUP(J2251,Main_OG!$B$1:$B$766,Main_OG!$O$1:$O$766,"")</f>
        <v>1</v>
      </c>
      <c r="I2251" s="45">
        <f>_xlfn.XLOOKUP(F2251,Main_OG!$D$1:$D$766,Main_OG!$J$1:$J$766,"")</f>
        <v>1</v>
      </c>
      <c r="J2251" s="45" t="s">
        <v>82</v>
      </c>
      <c r="K2251" s="45" t="str">
        <f t="shared" si="106"/>
        <v>Pennsylvania Electric Co_NY</v>
      </c>
      <c r="L2251" s="45" t="str">
        <f t="shared" si="107"/>
        <v>Pennsylvania Electric Co_NY</v>
      </c>
      <c r="M2251" s="45" t="s">
        <v>3397</v>
      </c>
      <c r="N2251" s="45">
        <v>0</v>
      </c>
      <c r="O2251" s="45">
        <v>390</v>
      </c>
      <c r="P2251" s="45">
        <v>1</v>
      </c>
      <c r="Q2251" s="45">
        <v>3015</v>
      </c>
      <c r="R2251" s="45">
        <v>0</v>
      </c>
      <c r="S2251" s="45">
        <v>17559</v>
      </c>
      <c r="T2251" s="45">
        <v>448</v>
      </c>
      <c r="U2251" s="45">
        <v>28708</v>
      </c>
      <c r="V2251" s="45">
        <v>0</v>
      </c>
      <c r="W2251" s="45">
        <v>11.221026</v>
      </c>
      <c r="X2251" s="45">
        <v>8.8616071000000005</v>
      </c>
      <c r="Y2251" s="45">
        <v>12.671032</v>
      </c>
      <c r="Z2251" s="46">
        <v>1565835.2</v>
      </c>
      <c r="AA2251" s="46">
        <v>79656.592065622783</v>
      </c>
      <c r="AB2251" s="47">
        <f>_xlfn.XLOOKUP($F2251,Main_OG!$D$1:$D$766,Main_OG!AJ$1:AJ$766,"")</f>
        <v>2208138</v>
      </c>
      <c r="AC2251" s="47">
        <f>_xlfn.XLOOKUP($F2251,Main_OG!$D$1:$D$766,Main_OG!AK$1:AK$766,"")</f>
        <v>6201540</v>
      </c>
      <c r="AD2251" s="47">
        <f>_xlfn.XLOOKUP($F2251,Main_OG!$D$1:$D$766,Main_OG!AL$1:AL$766,"")</f>
        <v>934244542</v>
      </c>
      <c r="AE2251" s="47">
        <f>_xlfn.XLOOKUP($F2251,Main_OG!$D$1:$D$766,Main_OG!AM$1:AM$766,"")</f>
        <v>44602871</v>
      </c>
      <c r="AF2251" s="48">
        <f>_xlfn.XLOOKUP($F2251,Main_OG!$D$1:$D$766,Main_OG!Z$1:Z$766,"")</f>
        <v>2.72</v>
      </c>
      <c r="AG2251" s="48">
        <f>_xlfn.XLOOKUP($F2251,Main_OG!$D$1:$D$766,Main_OG!AA$1:AA$766,"")</f>
        <v>2.83</v>
      </c>
      <c r="AH2251" s="48">
        <f>_xlfn.XLOOKUP($F2251,Main_OG!$D$1:$D$766,Main_OG!AB$1:AB$766,"")</f>
        <v>12.08771849023859</v>
      </c>
      <c r="AI2251" s="48">
        <f>_xlfn.XLOOKUP($F2251,Main_OG!$D$1:$D$766,Main_OG!AC$1:AC$766,"")</f>
        <v>3.3843619636206599</v>
      </c>
      <c r="AJ2251" s="48">
        <f>_xlfn.XLOOKUP($F2251,Main_OG!$D$1:$D$766,Main_OG!AD$1:AD$766,"")</f>
        <v>0.72</v>
      </c>
    </row>
    <row r="2252" spans="2:36" x14ac:dyDescent="0.35">
      <c r="B2252" s="36" t="s">
        <v>3378</v>
      </c>
      <c r="C2252" s="45" t="s">
        <v>139</v>
      </c>
      <c r="D2252" s="45" t="s">
        <v>4282</v>
      </c>
      <c r="E2252" s="36" t="s">
        <v>3378</v>
      </c>
      <c r="F2252" s="36" t="str">
        <f t="shared" si="105"/>
        <v>2015_PA</v>
      </c>
      <c r="G2252" s="45">
        <v>2015</v>
      </c>
      <c r="H2252" s="45">
        <f>_xlfn.XLOOKUP(J2252,Main_OG!$B$1:$B$766,Main_OG!$O$1:$O$766,"")</f>
        <v>1</v>
      </c>
      <c r="I2252" s="45">
        <f>_xlfn.XLOOKUP(F2252,Main_OG!$D$1:$D$766,Main_OG!$J$1:$J$766,"")</f>
        <v>2</v>
      </c>
      <c r="J2252" s="45" t="s">
        <v>139</v>
      </c>
      <c r="K2252" s="45" t="str">
        <f t="shared" si="106"/>
        <v>Pennsylvania Electric Co_PA</v>
      </c>
      <c r="L2252" s="45" t="str">
        <f t="shared" si="107"/>
        <v>Pennsylvania Electric Co_PA</v>
      </c>
      <c r="M2252" s="45" t="s">
        <v>3398</v>
      </c>
      <c r="N2252" s="45">
        <v>0</v>
      </c>
      <c r="O2252" s="45">
        <v>48682</v>
      </c>
      <c r="P2252" s="45">
        <v>89</v>
      </c>
      <c r="Q2252" s="45">
        <v>343876</v>
      </c>
      <c r="R2252" s="45">
        <v>0</v>
      </c>
      <c r="S2252" s="45">
        <v>1043153</v>
      </c>
      <c r="T2252" s="45">
        <v>124667</v>
      </c>
      <c r="U2252" s="45">
        <v>2854078</v>
      </c>
      <c r="V2252" s="45">
        <v>0</v>
      </c>
      <c r="W2252" s="45">
        <v>11.546647999999999</v>
      </c>
      <c r="X2252" s="45">
        <v>8.6800837000000008</v>
      </c>
      <c r="Y2252" s="45">
        <v>13.806105000000001</v>
      </c>
      <c r="Z2252" s="46">
        <v>734145.1</v>
      </c>
      <c r="AA2252" s="46">
        <v>57400.656677590443</v>
      </c>
      <c r="AB2252" s="47">
        <f>_xlfn.XLOOKUP($F2252,Main_OG!$D$1:$D$766,Main_OG!AJ$1:AJ$766,"")</f>
        <v>61796088</v>
      </c>
      <c r="AC2252" s="47">
        <f>_xlfn.XLOOKUP($F2252,Main_OG!$D$1:$D$766,Main_OG!AK$1:AK$766,"")</f>
        <v>2647596</v>
      </c>
      <c r="AD2252" s="47">
        <f>_xlfn.XLOOKUP($F2252,Main_OG!$D$1:$D$766,Main_OG!AL$1:AL$766,"")</f>
        <v>876560302</v>
      </c>
      <c r="AE2252" s="47">
        <f>_xlfn.XLOOKUP($F2252,Main_OG!$D$1:$D$766,Main_OG!AM$1:AM$766,"")</f>
        <v>80516752</v>
      </c>
      <c r="AF2252" s="48">
        <f>_xlfn.XLOOKUP($F2252,Main_OG!$D$1:$D$766,Main_OG!Z$1:Z$766,"")</f>
        <v>0</v>
      </c>
      <c r="AG2252" s="48">
        <f>_xlfn.XLOOKUP($F2252,Main_OG!$D$1:$D$766,Main_OG!AA$1:AA$766,"")</f>
        <v>2.25948627072199</v>
      </c>
      <c r="AH2252" s="48">
        <f>_xlfn.XLOOKUP($F2252,Main_OG!$D$1:$D$766,Main_OG!AB$1:AB$766,"")</f>
        <v>12.08771849023859</v>
      </c>
      <c r="AI2252" s="48">
        <f>_xlfn.XLOOKUP($F2252,Main_OG!$D$1:$D$766,Main_OG!AC$1:AC$766,"")</f>
        <v>2.42</v>
      </c>
      <c r="AJ2252" s="48">
        <f>_xlfn.XLOOKUP($F2252,Main_OG!$D$1:$D$766,Main_OG!AD$1:AD$766,"")</f>
        <v>0.66963877086385626</v>
      </c>
    </row>
    <row r="2253" spans="2:36" x14ac:dyDescent="0.35">
      <c r="B2253" s="36" t="s">
        <v>3378</v>
      </c>
      <c r="C2253" s="45" t="s">
        <v>82</v>
      </c>
      <c r="D2253" s="45" t="s">
        <v>4282</v>
      </c>
      <c r="E2253" s="36" t="s">
        <v>3378</v>
      </c>
      <c r="F2253" s="36" t="str">
        <f t="shared" si="105"/>
        <v>2016_NY</v>
      </c>
      <c r="G2253" s="45">
        <v>2016</v>
      </c>
      <c r="H2253" s="45">
        <f>_xlfn.XLOOKUP(J2253,Main_OG!$B$1:$B$766,Main_OG!$O$1:$O$766,"")</f>
        <v>1</v>
      </c>
      <c r="I2253" s="45">
        <f>_xlfn.XLOOKUP(F2253,Main_OG!$D$1:$D$766,Main_OG!$J$1:$J$766,"")</f>
        <v>1</v>
      </c>
      <c r="J2253" s="45" t="s">
        <v>82</v>
      </c>
      <c r="K2253" s="45" t="str">
        <f t="shared" si="106"/>
        <v>Pennsylvania Electric Co_NY</v>
      </c>
      <c r="L2253" s="45" t="str">
        <f t="shared" si="107"/>
        <v>Pennsylvania Electric Co_NY</v>
      </c>
      <c r="M2253" s="45" t="s">
        <v>3399</v>
      </c>
      <c r="N2253" s="45">
        <v>0</v>
      </c>
      <c r="O2253" s="45">
        <v>373</v>
      </c>
      <c r="P2253" s="45">
        <v>1</v>
      </c>
      <c r="Q2253" s="45">
        <v>3033</v>
      </c>
      <c r="R2253" s="45">
        <v>0</v>
      </c>
      <c r="S2253" s="45">
        <v>16138</v>
      </c>
      <c r="T2253" s="45">
        <v>2</v>
      </c>
      <c r="U2253" s="45">
        <v>28004</v>
      </c>
      <c r="V2253" s="45">
        <v>0</v>
      </c>
      <c r="W2253" s="45">
        <v>10.62895</v>
      </c>
      <c r="X2253" s="45">
        <v>20</v>
      </c>
      <c r="Y2253" s="45">
        <v>11.817955</v>
      </c>
      <c r="Z2253" s="46">
        <v>1590567.8</v>
      </c>
      <c r="AA2253" s="46">
        <v>81001.025086534486</v>
      </c>
      <c r="AB2253" s="47">
        <f>_xlfn.XLOOKUP($F2253,Main_OG!$D$1:$D$766,Main_OG!AJ$1:AJ$766,"")</f>
        <v>1519322</v>
      </c>
      <c r="AC2253" s="47">
        <f>_xlfn.XLOOKUP($F2253,Main_OG!$D$1:$D$766,Main_OG!AK$1:AK$766,"")</f>
        <v>2283602</v>
      </c>
      <c r="AD2253" s="47">
        <f>_xlfn.XLOOKUP($F2253,Main_OG!$D$1:$D$766,Main_OG!AL$1:AL$766,"")</f>
        <v>905391122</v>
      </c>
      <c r="AE2253" s="47">
        <f>_xlfn.XLOOKUP($F2253,Main_OG!$D$1:$D$766,Main_OG!AM$1:AM$766,"")</f>
        <v>41570990</v>
      </c>
      <c r="AF2253" s="48">
        <f>_xlfn.XLOOKUP($F2253,Main_OG!$D$1:$D$766,Main_OG!Z$1:Z$766,"")</f>
        <v>0</v>
      </c>
      <c r="AG2253" s="48">
        <f>_xlfn.XLOOKUP($F2253,Main_OG!$D$1:$D$766,Main_OG!AA$1:AA$766,"")</f>
        <v>2.37</v>
      </c>
      <c r="AH2253" s="48">
        <f>_xlfn.XLOOKUP($F2253,Main_OG!$D$1:$D$766,Main_OG!AB$1:AB$766,"")</f>
        <v>10.23</v>
      </c>
      <c r="AI2253" s="48">
        <f>_xlfn.XLOOKUP($F2253,Main_OG!$D$1:$D$766,Main_OG!AC$1:AC$766,"")</f>
        <v>3.2924726584307722</v>
      </c>
      <c r="AJ2253" s="48">
        <f>_xlfn.XLOOKUP($F2253,Main_OG!$D$1:$D$766,Main_OG!AD$1:AD$766,"")</f>
        <v>0.69</v>
      </c>
    </row>
    <row r="2254" spans="2:36" x14ac:dyDescent="0.35">
      <c r="B2254" s="36" t="s">
        <v>3378</v>
      </c>
      <c r="C2254" s="45" t="s">
        <v>139</v>
      </c>
      <c r="D2254" s="45" t="s">
        <v>4282</v>
      </c>
      <c r="E2254" s="36" t="s">
        <v>3378</v>
      </c>
      <c r="F2254" s="36" t="str">
        <f t="shared" si="105"/>
        <v>2016_PA</v>
      </c>
      <c r="G2254" s="45">
        <v>2016</v>
      </c>
      <c r="H2254" s="45">
        <f>_xlfn.XLOOKUP(J2254,Main_OG!$B$1:$B$766,Main_OG!$O$1:$O$766,"")</f>
        <v>1</v>
      </c>
      <c r="I2254" s="45">
        <f>_xlfn.XLOOKUP(F2254,Main_OG!$D$1:$D$766,Main_OG!$J$1:$J$766,"")</f>
        <v>2</v>
      </c>
      <c r="J2254" s="45" t="s">
        <v>139</v>
      </c>
      <c r="K2254" s="45" t="str">
        <f t="shared" si="106"/>
        <v>Pennsylvania Electric Co_PA</v>
      </c>
      <c r="L2254" s="45" t="str">
        <f t="shared" si="107"/>
        <v>Pennsylvania Electric Co_PA</v>
      </c>
      <c r="M2254" s="45" t="s">
        <v>3400</v>
      </c>
      <c r="N2254" s="45">
        <v>0</v>
      </c>
      <c r="O2254" s="45">
        <v>48713</v>
      </c>
      <c r="P2254" s="45">
        <v>84</v>
      </c>
      <c r="Q2254" s="45">
        <v>349153</v>
      </c>
      <c r="R2254" s="45">
        <v>0</v>
      </c>
      <c r="S2254" s="45">
        <v>1008904</v>
      </c>
      <c r="T2254" s="45">
        <v>132052</v>
      </c>
      <c r="U2254" s="45">
        <v>2937854</v>
      </c>
      <c r="V2254" s="45">
        <v>0</v>
      </c>
      <c r="W2254" s="45">
        <v>11.084623000000001</v>
      </c>
      <c r="X2254" s="45">
        <v>7.8896949999999997</v>
      </c>
      <c r="Y2254" s="45">
        <v>14.511293</v>
      </c>
      <c r="Z2254" s="46">
        <v>744847.1</v>
      </c>
      <c r="AA2254" s="46">
        <v>58243.653579146463</v>
      </c>
      <c r="AB2254" s="47">
        <f>_xlfn.XLOOKUP($F2254,Main_OG!$D$1:$D$766,Main_OG!AJ$1:AJ$766,"")</f>
        <v>54978156</v>
      </c>
      <c r="AC2254" s="47">
        <f>_xlfn.XLOOKUP($F2254,Main_OG!$D$1:$D$766,Main_OG!AK$1:AK$766,"")</f>
        <v>1403058</v>
      </c>
      <c r="AD2254" s="47">
        <f>_xlfn.XLOOKUP($F2254,Main_OG!$D$1:$D$766,Main_OG!AL$1:AL$766,"")</f>
        <v>1004160024</v>
      </c>
      <c r="AE2254" s="47">
        <f>_xlfn.XLOOKUP($F2254,Main_OG!$D$1:$D$766,Main_OG!AM$1:AM$766,"")</f>
        <v>82924011</v>
      </c>
      <c r="AF2254" s="48">
        <f>_xlfn.XLOOKUP($F2254,Main_OG!$D$1:$D$766,Main_OG!Z$1:Z$766,"")</f>
        <v>0</v>
      </c>
      <c r="AG2254" s="48">
        <f>_xlfn.XLOOKUP($F2254,Main_OG!$D$1:$D$766,Main_OG!AA$1:AA$766,"")</f>
        <v>2.2143440282408582</v>
      </c>
      <c r="AH2254" s="48">
        <f>_xlfn.XLOOKUP($F2254,Main_OG!$D$1:$D$766,Main_OG!AB$1:AB$766,"")</f>
        <v>11.309272049594229</v>
      </c>
      <c r="AI2254" s="48">
        <f>_xlfn.XLOOKUP($F2254,Main_OG!$D$1:$D$766,Main_OG!AC$1:AC$766,"")</f>
        <v>3.2924726584307722</v>
      </c>
      <c r="AJ2254" s="48">
        <f>_xlfn.XLOOKUP($F2254,Main_OG!$D$1:$D$766,Main_OG!AD$1:AD$766,"")</f>
        <v>0.65636700530415037</v>
      </c>
    </row>
    <row r="2255" spans="2:36" x14ac:dyDescent="0.35">
      <c r="B2255" s="36" t="s">
        <v>3378</v>
      </c>
      <c r="C2255" s="45" t="s">
        <v>82</v>
      </c>
      <c r="D2255" s="45" t="s">
        <v>4282</v>
      </c>
      <c r="E2255" s="36" t="s">
        <v>3378</v>
      </c>
      <c r="F2255" s="36" t="str">
        <f t="shared" si="105"/>
        <v>2017_NY</v>
      </c>
      <c r="G2255" s="45">
        <v>2017</v>
      </c>
      <c r="H2255" s="45">
        <f>_xlfn.XLOOKUP(J2255,Main_OG!$B$1:$B$766,Main_OG!$O$1:$O$766,"")</f>
        <v>1</v>
      </c>
      <c r="I2255" s="45">
        <f>_xlfn.XLOOKUP(F2255,Main_OG!$D$1:$D$766,Main_OG!$J$1:$J$766,"")</f>
        <v>1</v>
      </c>
      <c r="J2255" s="45" t="s">
        <v>82</v>
      </c>
      <c r="K2255" s="45" t="str">
        <f t="shared" si="106"/>
        <v>Pennsylvania Electric Co_NY</v>
      </c>
      <c r="L2255" s="45" t="str">
        <f t="shared" si="107"/>
        <v>Pennsylvania Electric Co_NY</v>
      </c>
      <c r="M2255" s="45" t="s">
        <v>3401</v>
      </c>
      <c r="N2255" s="45">
        <v>0</v>
      </c>
      <c r="O2255" s="45">
        <v>363</v>
      </c>
      <c r="P2255" s="45">
        <v>0</v>
      </c>
      <c r="Q2255" s="45">
        <v>3066</v>
      </c>
      <c r="R2255" s="45">
        <v>0</v>
      </c>
      <c r="S2255" s="45">
        <v>15479</v>
      </c>
      <c r="T2255" s="45">
        <v>0</v>
      </c>
      <c r="U2255" s="45">
        <v>27856</v>
      </c>
      <c r="V2255" s="45">
        <v>0</v>
      </c>
      <c r="W2255" s="45">
        <v>9.4683118999999998</v>
      </c>
      <c r="X2255" s="45">
        <v>0</v>
      </c>
      <c r="Y2255" s="45">
        <v>10.758544000000001</v>
      </c>
      <c r="Z2255" s="46">
        <v>1624800.7</v>
      </c>
      <c r="AA2255" s="46">
        <v>82924.018655038119</v>
      </c>
      <c r="AB2255" s="47">
        <f>_xlfn.XLOOKUP($F2255,Main_OG!$D$1:$D$766,Main_OG!AJ$1:AJ$766,"")</f>
        <v>622594</v>
      </c>
      <c r="AC2255" s="47">
        <f>_xlfn.XLOOKUP($F2255,Main_OG!$D$1:$D$766,Main_OG!AK$1:AK$766,"")</f>
        <v>2036626</v>
      </c>
      <c r="AD2255" s="47">
        <f>_xlfn.XLOOKUP($F2255,Main_OG!$D$1:$D$766,Main_OG!AL$1:AL$766,"")</f>
        <v>740421322</v>
      </c>
      <c r="AE2255" s="47">
        <f>_xlfn.XLOOKUP($F2255,Main_OG!$D$1:$D$766,Main_OG!AM$1:AM$766,"")</f>
        <v>42167409</v>
      </c>
      <c r="AF2255" s="48">
        <f>_xlfn.XLOOKUP($F2255,Main_OG!$D$1:$D$766,Main_OG!Z$1:Z$766,"")</f>
        <v>2.48</v>
      </c>
      <c r="AG2255" s="48">
        <f>_xlfn.XLOOKUP($F2255,Main_OG!$D$1:$D$766,Main_OG!AA$1:AA$766,"")</f>
        <v>2.35</v>
      </c>
      <c r="AH2255" s="48">
        <f>_xlfn.XLOOKUP($F2255,Main_OG!$D$1:$D$766,Main_OG!AB$1:AB$766,"")</f>
        <v>13.96</v>
      </c>
      <c r="AI2255" s="48">
        <f>_xlfn.XLOOKUP($F2255,Main_OG!$D$1:$D$766,Main_OG!AC$1:AC$766,"")</f>
        <v>3.7243523928232452</v>
      </c>
      <c r="AJ2255" s="48">
        <f>_xlfn.XLOOKUP($F2255,Main_OG!$D$1:$D$766,Main_OG!AD$1:AD$766,"")</f>
        <v>0.74</v>
      </c>
    </row>
    <row r="2256" spans="2:36" x14ac:dyDescent="0.35">
      <c r="B2256" s="36" t="s">
        <v>3378</v>
      </c>
      <c r="C2256" s="45" t="s">
        <v>139</v>
      </c>
      <c r="D2256" s="45" t="s">
        <v>4282</v>
      </c>
      <c r="E2256" s="36" t="s">
        <v>3378</v>
      </c>
      <c r="F2256" s="36" t="str">
        <f t="shared" si="105"/>
        <v>2017_PA</v>
      </c>
      <c r="G2256" s="45">
        <v>2017</v>
      </c>
      <c r="H2256" s="45">
        <f>_xlfn.XLOOKUP(J2256,Main_OG!$B$1:$B$766,Main_OG!$O$1:$O$766,"")</f>
        <v>1</v>
      </c>
      <c r="I2256" s="45">
        <f>_xlfn.XLOOKUP(F2256,Main_OG!$D$1:$D$766,Main_OG!$J$1:$J$766,"")</f>
        <v>2</v>
      </c>
      <c r="J2256" s="45" t="s">
        <v>139</v>
      </c>
      <c r="K2256" s="45" t="str">
        <f t="shared" si="106"/>
        <v>Pennsylvania Electric Co_PA</v>
      </c>
      <c r="L2256" s="45" t="str">
        <f t="shared" si="107"/>
        <v>Pennsylvania Electric Co_PA</v>
      </c>
      <c r="M2256" s="45" t="s">
        <v>3402</v>
      </c>
      <c r="N2256" s="45">
        <v>0</v>
      </c>
      <c r="O2256" s="45">
        <v>48316</v>
      </c>
      <c r="P2256" s="45">
        <v>82</v>
      </c>
      <c r="Q2256" s="45">
        <v>346927</v>
      </c>
      <c r="R2256" s="45">
        <v>0</v>
      </c>
      <c r="S2256" s="45">
        <v>941514</v>
      </c>
      <c r="T2256" s="45">
        <v>77420</v>
      </c>
      <c r="U2256" s="45">
        <v>2811586</v>
      </c>
      <c r="V2256" s="45">
        <v>0</v>
      </c>
      <c r="W2256" s="45">
        <v>11.281701999999999</v>
      </c>
      <c r="X2256" s="45">
        <v>10.590287</v>
      </c>
      <c r="Y2256" s="45">
        <v>15.405778</v>
      </c>
      <c r="Z2256" s="46">
        <v>754318</v>
      </c>
      <c r="AA2256" s="46">
        <v>58955.601777895325</v>
      </c>
      <c r="AB2256" s="47">
        <f>_xlfn.XLOOKUP($F2256,Main_OG!$D$1:$D$766,Main_OG!AJ$1:AJ$766,"")</f>
        <v>48580044</v>
      </c>
      <c r="AC2256" s="47">
        <f>_xlfn.XLOOKUP($F2256,Main_OG!$D$1:$D$766,Main_OG!AK$1:AK$766,"")</f>
        <v>1290710</v>
      </c>
      <c r="AD2256" s="47">
        <f>_xlfn.XLOOKUP($F2256,Main_OG!$D$1:$D$766,Main_OG!AL$1:AL$766,"")</f>
        <v>1055457674</v>
      </c>
      <c r="AE2256" s="47">
        <f>_xlfn.XLOOKUP($F2256,Main_OG!$D$1:$D$766,Main_OG!AM$1:AM$766,"")</f>
        <v>83199832</v>
      </c>
      <c r="AF2256" s="48">
        <f>_xlfn.XLOOKUP($F2256,Main_OG!$D$1:$D$766,Main_OG!Z$1:Z$766,"")</f>
        <v>0</v>
      </c>
      <c r="AG2256" s="48">
        <f>_xlfn.XLOOKUP($F2256,Main_OG!$D$1:$D$766,Main_OG!AA$1:AA$766,"")</f>
        <v>1.88</v>
      </c>
      <c r="AH2256" s="48">
        <f>_xlfn.XLOOKUP($F2256,Main_OG!$D$1:$D$766,Main_OG!AB$1:AB$766,"")</f>
        <v>14.73443638842941</v>
      </c>
      <c r="AI2256" s="48">
        <f>_xlfn.XLOOKUP($F2256,Main_OG!$D$1:$D$766,Main_OG!AC$1:AC$766,"")</f>
        <v>2.56</v>
      </c>
      <c r="AJ2256" s="48">
        <f>_xlfn.XLOOKUP($F2256,Main_OG!$D$1:$D$766,Main_OG!AD$1:AD$766,"")</f>
        <v>0.74</v>
      </c>
    </row>
    <row r="2257" spans="2:36" x14ac:dyDescent="0.35">
      <c r="B2257" s="36" t="s">
        <v>3378</v>
      </c>
      <c r="C2257" s="45" t="s">
        <v>82</v>
      </c>
      <c r="D2257" s="45" t="s">
        <v>4282</v>
      </c>
      <c r="E2257" s="36" t="s">
        <v>3378</v>
      </c>
      <c r="F2257" s="36" t="str">
        <f t="shared" si="105"/>
        <v>2018_NY</v>
      </c>
      <c r="G2257" s="45">
        <v>2018</v>
      </c>
      <c r="H2257" s="45">
        <f>_xlfn.XLOOKUP(J2257,Main_OG!$B$1:$B$766,Main_OG!$O$1:$O$766,"")</f>
        <v>1</v>
      </c>
      <c r="I2257" s="45">
        <f>_xlfn.XLOOKUP(F2257,Main_OG!$D$1:$D$766,Main_OG!$J$1:$J$766,"")</f>
        <v>1</v>
      </c>
      <c r="J2257" s="45" t="s">
        <v>82</v>
      </c>
      <c r="K2257" s="45" t="str">
        <f t="shared" si="106"/>
        <v>Pennsylvania Electric Co_NY</v>
      </c>
      <c r="L2257" s="45" t="str">
        <f t="shared" si="107"/>
        <v>Pennsylvania Electric Co_NY</v>
      </c>
      <c r="M2257" s="45" t="s">
        <v>3403</v>
      </c>
      <c r="N2257" s="45">
        <v>0</v>
      </c>
      <c r="O2257" s="45">
        <v>380</v>
      </c>
      <c r="P2257" s="45">
        <v>0</v>
      </c>
      <c r="Q2257" s="45">
        <v>3144</v>
      </c>
      <c r="R2257" s="45">
        <v>0</v>
      </c>
      <c r="S2257" s="45">
        <v>17515</v>
      </c>
      <c r="T2257" s="45">
        <v>0</v>
      </c>
      <c r="U2257" s="45">
        <v>30091</v>
      </c>
      <c r="V2257" s="45">
        <v>0</v>
      </c>
      <c r="W2257" s="45">
        <v>9.1036254999999997</v>
      </c>
      <c r="X2257" s="45">
        <v>0</v>
      </c>
      <c r="Y2257" s="45">
        <v>10.540361000000001</v>
      </c>
      <c r="Z2257" s="46">
        <v>1665186.8</v>
      </c>
      <c r="AA2257" s="46">
        <v>85201.517102503276</v>
      </c>
      <c r="AB2257" s="47">
        <f>_xlfn.XLOOKUP($F2257,Main_OG!$D$1:$D$766,Main_OG!AJ$1:AJ$766,"")</f>
        <v>551004</v>
      </c>
      <c r="AC2257" s="47">
        <f>_xlfn.XLOOKUP($F2257,Main_OG!$D$1:$D$766,Main_OG!AK$1:AK$766,"")</f>
        <v>5192542</v>
      </c>
      <c r="AD2257" s="47">
        <f>_xlfn.XLOOKUP($F2257,Main_OG!$D$1:$D$766,Main_OG!AL$1:AL$766,"")</f>
        <v>802445040</v>
      </c>
      <c r="AE2257" s="47">
        <f>_xlfn.XLOOKUP($F2257,Main_OG!$D$1:$D$766,Main_OG!AM$1:AM$766,"")</f>
        <v>42919011</v>
      </c>
      <c r="AF2257" s="48">
        <f>_xlfn.XLOOKUP($F2257,Main_OG!$D$1:$D$766,Main_OG!Z$1:Z$766,"")</f>
        <v>0</v>
      </c>
      <c r="AG2257" s="48">
        <f>_xlfn.XLOOKUP($F2257,Main_OG!$D$1:$D$766,Main_OG!AA$1:AA$766,"")</f>
        <v>2.1875855044172008</v>
      </c>
      <c r="AH2257" s="48">
        <f>_xlfn.XLOOKUP($F2257,Main_OG!$D$1:$D$766,Main_OG!AB$1:AB$766,"")</f>
        <v>17.134646247082848</v>
      </c>
      <c r="AI2257" s="48">
        <f>_xlfn.XLOOKUP($F2257,Main_OG!$D$1:$D$766,Main_OG!AC$1:AC$766,"")</f>
        <v>3.76</v>
      </c>
      <c r="AJ2257" s="48">
        <f>_xlfn.XLOOKUP($F2257,Main_OG!$D$1:$D$766,Main_OG!AD$1:AD$766,"")</f>
        <v>0.71</v>
      </c>
    </row>
    <row r="2258" spans="2:36" x14ac:dyDescent="0.35">
      <c r="B2258" s="36" t="s">
        <v>3378</v>
      </c>
      <c r="C2258" s="45" t="s">
        <v>139</v>
      </c>
      <c r="D2258" s="45" t="s">
        <v>4282</v>
      </c>
      <c r="E2258" s="36" t="s">
        <v>3378</v>
      </c>
      <c r="F2258" s="36" t="str">
        <f t="shared" si="105"/>
        <v>2018_PA</v>
      </c>
      <c r="G2258" s="45">
        <v>2018</v>
      </c>
      <c r="H2258" s="45">
        <f>_xlfn.XLOOKUP(J2258,Main_OG!$B$1:$B$766,Main_OG!$O$1:$O$766,"")</f>
        <v>1</v>
      </c>
      <c r="I2258" s="45">
        <f>_xlfn.XLOOKUP(F2258,Main_OG!$D$1:$D$766,Main_OG!$J$1:$J$766,"")</f>
        <v>2</v>
      </c>
      <c r="J2258" s="45" t="s">
        <v>139</v>
      </c>
      <c r="K2258" s="45" t="str">
        <f t="shared" si="106"/>
        <v>Pennsylvania Electric Co_PA</v>
      </c>
      <c r="L2258" s="45" t="str">
        <f t="shared" si="107"/>
        <v>Pennsylvania Electric Co_PA</v>
      </c>
      <c r="M2258" s="45" t="s">
        <v>3404</v>
      </c>
      <c r="N2258" s="45">
        <v>0</v>
      </c>
      <c r="O2258" s="45">
        <v>49973</v>
      </c>
      <c r="P2258" s="45">
        <v>81</v>
      </c>
      <c r="Q2258" s="45">
        <v>367391</v>
      </c>
      <c r="R2258" s="45">
        <v>0</v>
      </c>
      <c r="S2258" s="45">
        <v>1000025</v>
      </c>
      <c r="T2258" s="45">
        <v>97491</v>
      </c>
      <c r="U2258" s="45">
        <v>3147308</v>
      </c>
      <c r="V2258" s="45">
        <v>0</v>
      </c>
      <c r="W2258" s="45">
        <v>10.977346000000001</v>
      </c>
      <c r="X2258" s="45">
        <v>13.406879</v>
      </c>
      <c r="Y2258" s="45">
        <v>15.055794000000001</v>
      </c>
      <c r="Z2258" s="46">
        <v>763855.4</v>
      </c>
      <c r="AA2258" s="46">
        <v>59633.774626131235</v>
      </c>
      <c r="AB2258" s="47">
        <f>_xlfn.XLOOKUP($F2258,Main_OG!$D$1:$D$766,Main_OG!AJ$1:AJ$766,"")</f>
        <v>46668322</v>
      </c>
      <c r="AC2258" s="47">
        <f>_xlfn.XLOOKUP($F2258,Main_OG!$D$1:$D$766,Main_OG!AK$1:AK$766,"")</f>
        <v>2931274</v>
      </c>
      <c r="AD2258" s="47">
        <f>_xlfn.XLOOKUP($F2258,Main_OG!$D$1:$D$766,Main_OG!AL$1:AL$766,"")</f>
        <v>1078551458</v>
      </c>
      <c r="AE2258" s="47">
        <f>_xlfn.XLOOKUP($F2258,Main_OG!$D$1:$D$766,Main_OG!AM$1:AM$766,"")</f>
        <v>83476744</v>
      </c>
      <c r="AF2258" s="48">
        <f>_xlfn.XLOOKUP($F2258,Main_OG!$D$1:$D$766,Main_OG!Z$1:Z$766,"")</f>
        <v>1.81</v>
      </c>
      <c r="AG2258" s="48">
        <f>_xlfn.XLOOKUP($F2258,Main_OG!$D$1:$D$766,Main_OG!AA$1:AA$766,"")</f>
        <v>2.09</v>
      </c>
      <c r="AH2258" s="48">
        <f>_xlfn.XLOOKUP($F2258,Main_OG!$D$1:$D$766,Main_OG!AB$1:AB$766,"")</f>
        <v>17.134646247082848</v>
      </c>
      <c r="AI2258" s="48">
        <f>_xlfn.XLOOKUP($F2258,Main_OG!$D$1:$D$766,Main_OG!AC$1:AC$766,"")</f>
        <v>3.8713752811270652</v>
      </c>
      <c r="AJ2258" s="48">
        <f>_xlfn.XLOOKUP($F2258,Main_OG!$D$1:$D$766,Main_OG!AD$1:AD$766,"")</f>
        <v>0.62810595158289428</v>
      </c>
    </row>
    <row r="2259" spans="2:36" x14ac:dyDescent="0.35">
      <c r="B2259" s="36" t="s">
        <v>3378</v>
      </c>
      <c r="C2259" s="45" t="s">
        <v>82</v>
      </c>
      <c r="D2259" s="45" t="s">
        <v>4282</v>
      </c>
      <c r="E2259" s="36" t="s">
        <v>3378</v>
      </c>
      <c r="F2259" s="36" t="str">
        <f t="shared" si="105"/>
        <v>2019_NY</v>
      </c>
      <c r="G2259" s="45">
        <v>2019</v>
      </c>
      <c r="H2259" s="45">
        <f>_xlfn.XLOOKUP(J2259,Main_OG!$B$1:$B$766,Main_OG!$O$1:$O$766,"")</f>
        <v>1</v>
      </c>
      <c r="I2259" s="45">
        <f>_xlfn.XLOOKUP(F2259,Main_OG!$D$1:$D$766,Main_OG!$J$1:$J$766,"")</f>
        <v>1</v>
      </c>
      <c r="J2259" s="45" t="s">
        <v>82</v>
      </c>
      <c r="K2259" s="45" t="str">
        <f t="shared" si="106"/>
        <v>Pennsylvania Electric Co_NY</v>
      </c>
      <c r="L2259" s="45" t="str">
        <f t="shared" si="107"/>
        <v>Pennsylvania Electric Co_NY</v>
      </c>
      <c r="M2259" s="45" t="s">
        <v>3405</v>
      </c>
      <c r="N2259" s="45">
        <v>0</v>
      </c>
      <c r="O2259" s="45">
        <v>416</v>
      </c>
      <c r="P2259" s="45">
        <v>0</v>
      </c>
      <c r="Q2259" s="45">
        <v>3208</v>
      </c>
      <c r="R2259" s="45">
        <v>0</v>
      </c>
      <c r="S2259" s="45">
        <v>18701</v>
      </c>
      <c r="T2259" s="45">
        <v>0</v>
      </c>
      <c r="U2259" s="45">
        <v>29505</v>
      </c>
      <c r="V2259" s="45">
        <v>0</v>
      </c>
      <c r="W2259" s="45">
        <v>8.6530132000000002</v>
      </c>
      <c r="X2259" s="45">
        <v>0</v>
      </c>
      <c r="Y2259" s="45">
        <v>10.539908</v>
      </c>
      <c r="Z2259" s="46">
        <v>1709750.7</v>
      </c>
      <c r="AA2259" s="46">
        <v>87845.614356703445</v>
      </c>
      <c r="AB2259" s="47">
        <f>_xlfn.XLOOKUP($F2259,Main_OG!$D$1:$D$766,Main_OG!AJ$1:AJ$766,"")</f>
        <v>373500</v>
      </c>
      <c r="AC2259" s="47">
        <f>_xlfn.XLOOKUP($F2259,Main_OG!$D$1:$D$766,Main_OG!AK$1:AK$766,"")</f>
        <v>1791762</v>
      </c>
      <c r="AD2259" s="47">
        <f>_xlfn.XLOOKUP($F2259,Main_OG!$D$1:$D$766,Main_OG!AL$1:AL$766,"")</f>
        <v>731087044</v>
      </c>
      <c r="AE2259" s="47">
        <f>_xlfn.XLOOKUP($F2259,Main_OG!$D$1:$D$766,Main_OG!AM$1:AM$766,"")</f>
        <v>44865018</v>
      </c>
      <c r="AF2259" s="48">
        <f>_xlfn.XLOOKUP($F2259,Main_OG!$D$1:$D$766,Main_OG!Z$1:Z$766,"")</f>
        <v>0</v>
      </c>
      <c r="AG2259" s="48">
        <f>_xlfn.XLOOKUP($F2259,Main_OG!$D$1:$D$766,Main_OG!AA$1:AA$766,"")</f>
        <v>2.176146746141439</v>
      </c>
      <c r="AH2259" s="48">
        <f>_xlfn.XLOOKUP($F2259,Main_OG!$D$1:$D$766,Main_OG!AB$1:AB$766,"")</f>
        <v>16.155101142605361</v>
      </c>
      <c r="AI2259" s="48">
        <f>_xlfn.XLOOKUP($F2259,Main_OG!$D$1:$D$766,Main_OG!AC$1:AC$766,"")</f>
        <v>3.3292283805067271</v>
      </c>
      <c r="AJ2259" s="48">
        <f>_xlfn.XLOOKUP($F2259,Main_OG!$D$1:$D$766,Main_OG!AD$1:AD$766,"")</f>
        <v>0.60296766622862785</v>
      </c>
    </row>
    <row r="2260" spans="2:36" x14ac:dyDescent="0.35">
      <c r="B2260" s="36" t="s">
        <v>3378</v>
      </c>
      <c r="C2260" s="45" t="s">
        <v>139</v>
      </c>
      <c r="D2260" s="45" t="s">
        <v>4282</v>
      </c>
      <c r="E2260" s="36" t="s">
        <v>3378</v>
      </c>
      <c r="F2260" s="36" t="str">
        <f t="shared" si="105"/>
        <v>2019_PA</v>
      </c>
      <c r="G2260" s="45">
        <v>2019</v>
      </c>
      <c r="H2260" s="45">
        <f>_xlfn.XLOOKUP(J2260,Main_OG!$B$1:$B$766,Main_OG!$O$1:$O$766,"")</f>
        <v>1</v>
      </c>
      <c r="I2260" s="45">
        <f>_xlfn.XLOOKUP(F2260,Main_OG!$D$1:$D$766,Main_OG!$J$1:$J$766,"")</f>
        <v>2</v>
      </c>
      <c r="J2260" s="45" t="s">
        <v>139</v>
      </c>
      <c r="K2260" s="45" t="str">
        <f t="shared" si="106"/>
        <v>Pennsylvania Electric Co_PA</v>
      </c>
      <c r="L2260" s="45" t="str">
        <f t="shared" si="107"/>
        <v>Pennsylvania Electric Co_PA</v>
      </c>
      <c r="M2260" s="45" t="s">
        <v>3406</v>
      </c>
      <c r="N2260" s="45">
        <v>0</v>
      </c>
      <c r="O2260" s="45">
        <v>49997</v>
      </c>
      <c r="P2260" s="45">
        <v>134</v>
      </c>
      <c r="Q2260" s="45">
        <v>375532</v>
      </c>
      <c r="R2260" s="45">
        <v>0</v>
      </c>
      <c r="S2260" s="45">
        <v>894381</v>
      </c>
      <c r="T2260" s="45">
        <v>103905</v>
      </c>
      <c r="U2260" s="45">
        <v>3159827</v>
      </c>
      <c r="V2260" s="45">
        <v>0</v>
      </c>
      <c r="W2260" s="45">
        <v>11.176233</v>
      </c>
      <c r="X2260" s="45">
        <v>8.8117029999999996</v>
      </c>
      <c r="Y2260" s="45">
        <v>14.694912</v>
      </c>
      <c r="Z2260" s="46">
        <v>772529.5</v>
      </c>
      <c r="AA2260" s="46">
        <v>60359.134465093557</v>
      </c>
      <c r="AB2260" s="47">
        <f>_xlfn.XLOOKUP($F2260,Main_OG!$D$1:$D$766,Main_OG!AJ$1:AJ$766,"")</f>
        <v>38844130</v>
      </c>
      <c r="AC2260" s="47">
        <f>_xlfn.XLOOKUP($F2260,Main_OG!$D$1:$D$766,Main_OG!AK$1:AK$766,"")</f>
        <v>898906</v>
      </c>
      <c r="AD2260" s="47">
        <f>_xlfn.XLOOKUP($F2260,Main_OG!$D$1:$D$766,Main_OG!AL$1:AL$766,"")</f>
        <v>1347497180</v>
      </c>
      <c r="AE2260" s="47">
        <f>_xlfn.XLOOKUP($F2260,Main_OG!$D$1:$D$766,Main_OG!AM$1:AM$766,"")</f>
        <v>83229652</v>
      </c>
      <c r="AF2260" s="48">
        <f>_xlfn.XLOOKUP($F2260,Main_OG!$D$1:$D$766,Main_OG!Z$1:Z$766,"")</f>
        <v>1.54</v>
      </c>
      <c r="AG2260" s="48">
        <f>_xlfn.XLOOKUP($F2260,Main_OG!$D$1:$D$766,Main_OG!AA$1:AA$766,"")</f>
        <v>2.176146746141439</v>
      </c>
      <c r="AH2260" s="48">
        <f>_xlfn.XLOOKUP($F2260,Main_OG!$D$1:$D$766,Main_OG!AB$1:AB$766,"")</f>
        <v>16.155101142605361</v>
      </c>
      <c r="AI2260" s="48">
        <f>_xlfn.XLOOKUP($F2260,Main_OG!$D$1:$D$766,Main_OG!AC$1:AC$766,"")</f>
        <v>3.3292283805067271</v>
      </c>
      <c r="AJ2260" s="48">
        <f>_xlfn.XLOOKUP($F2260,Main_OG!$D$1:$D$766,Main_OG!AD$1:AD$766,"")</f>
        <v>0.68</v>
      </c>
    </row>
    <row r="2261" spans="2:36" x14ac:dyDescent="0.35">
      <c r="B2261" s="36" t="s">
        <v>3378</v>
      </c>
      <c r="C2261" s="45" t="s">
        <v>82</v>
      </c>
      <c r="D2261" s="45" t="s">
        <v>4282</v>
      </c>
      <c r="E2261" s="36" t="s">
        <v>3378</v>
      </c>
      <c r="F2261" s="36" t="str">
        <f t="shared" si="105"/>
        <v>2020_NY</v>
      </c>
      <c r="G2261" s="45">
        <v>2020</v>
      </c>
      <c r="H2261" s="45">
        <f>_xlfn.XLOOKUP(J2261,Main_OG!$B$1:$B$766,Main_OG!$O$1:$O$766,"")</f>
        <v>1</v>
      </c>
      <c r="I2261" s="45">
        <f>_xlfn.XLOOKUP(F2261,Main_OG!$D$1:$D$766,Main_OG!$J$1:$J$766,"")</f>
        <v>1</v>
      </c>
      <c r="J2261" s="45" t="s">
        <v>82</v>
      </c>
      <c r="K2261" s="45" t="str">
        <f t="shared" si="106"/>
        <v>Pennsylvania Electric Co_NY</v>
      </c>
      <c r="L2261" s="45" t="str">
        <f t="shared" si="107"/>
        <v>Pennsylvania Electric Co_NY</v>
      </c>
      <c r="M2261" s="45" t="s">
        <v>3407</v>
      </c>
      <c r="N2261" s="45">
        <v>0</v>
      </c>
      <c r="O2261" s="45">
        <v>429</v>
      </c>
      <c r="P2261" s="45">
        <v>1</v>
      </c>
      <c r="Q2261" s="45">
        <v>0</v>
      </c>
      <c r="R2261" s="45">
        <v>0</v>
      </c>
      <c r="S2261" s="45">
        <v>18456</v>
      </c>
      <c r="T2261" s="45">
        <v>301</v>
      </c>
      <c r="U2261" s="45">
        <v>0</v>
      </c>
      <c r="V2261" s="45">
        <v>0</v>
      </c>
      <c r="W2261" s="45">
        <v>8.2195491999999994</v>
      </c>
      <c r="X2261" s="45">
        <v>6.1129568000000001</v>
      </c>
      <c r="Y2261" s="45">
        <v>0</v>
      </c>
      <c r="Z2261" s="46">
        <v>1650567.2</v>
      </c>
      <c r="AA2261" s="46">
        <v>85158.158910676211</v>
      </c>
      <c r="AB2261" s="47">
        <f>_xlfn.XLOOKUP($F2261,Main_OG!$D$1:$D$766,Main_OG!AJ$1:AJ$766,"")</f>
        <v>127422</v>
      </c>
      <c r="AC2261" s="47">
        <f>_xlfn.XLOOKUP($F2261,Main_OG!$D$1:$D$766,Main_OG!AK$1:AK$766,"")</f>
        <v>1502064</v>
      </c>
      <c r="AD2261" s="47">
        <f>_xlfn.XLOOKUP($F2261,Main_OG!$D$1:$D$766,Main_OG!AL$1:AL$766,"")</f>
        <v>818703500</v>
      </c>
      <c r="AE2261" s="47">
        <f>_xlfn.XLOOKUP($F2261,Main_OG!$D$1:$D$766,Main_OG!AM$1:AM$766,"")</f>
        <v>0</v>
      </c>
      <c r="AF2261" s="48">
        <f>_xlfn.XLOOKUP($F2261,Main_OG!$D$1:$D$766,Main_OG!Z$1:Z$766,"")</f>
        <v>0</v>
      </c>
      <c r="AG2261" s="48">
        <f>_xlfn.XLOOKUP($F2261,Main_OG!$D$1:$D$766,Main_OG!AA$1:AA$766,"")</f>
        <v>2.09</v>
      </c>
      <c r="AH2261" s="48">
        <f>_xlfn.XLOOKUP($F2261,Main_OG!$D$1:$D$766,Main_OG!AB$1:AB$766,"")</f>
        <v>12.535325193609101</v>
      </c>
      <c r="AI2261" s="48">
        <f>_xlfn.XLOOKUP($F2261,Main_OG!$D$1:$D$766,Main_OG!AC$1:AC$766,"")</f>
        <v>2.8422150630003218</v>
      </c>
      <c r="AJ2261" s="48">
        <f>_xlfn.XLOOKUP($F2261,Main_OG!$D$1:$D$766,Main_OG!AD$1:AD$766,"")</f>
        <v>0.64</v>
      </c>
    </row>
    <row r="2262" spans="2:36" x14ac:dyDescent="0.35">
      <c r="B2262" s="36" t="s">
        <v>3378</v>
      </c>
      <c r="C2262" s="45" t="s">
        <v>139</v>
      </c>
      <c r="D2262" s="45" t="s">
        <v>4282</v>
      </c>
      <c r="E2262" s="36" t="s">
        <v>3378</v>
      </c>
      <c r="F2262" s="36" t="str">
        <f t="shared" si="105"/>
        <v>2020_PA</v>
      </c>
      <c r="G2262" s="45">
        <v>2020</v>
      </c>
      <c r="H2262" s="45">
        <f>_xlfn.XLOOKUP(J2262,Main_OG!$B$1:$B$766,Main_OG!$O$1:$O$766,"")</f>
        <v>1</v>
      </c>
      <c r="I2262" s="45">
        <f>_xlfn.XLOOKUP(F2262,Main_OG!$D$1:$D$766,Main_OG!$J$1:$J$766,"")</f>
        <v>2</v>
      </c>
      <c r="J2262" s="45" t="s">
        <v>139</v>
      </c>
      <c r="K2262" s="45" t="str">
        <f t="shared" si="106"/>
        <v>Pennsylvania Electric Co_PA</v>
      </c>
      <c r="L2262" s="45" t="str">
        <f t="shared" si="107"/>
        <v>Pennsylvania Electric Co_PA</v>
      </c>
      <c r="M2262" s="45" t="s">
        <v>3408</v>
      </c>
      <c r="N2262" s="45">
        <v>0</v>
      </c>
      <c r="O2262" s="45">
        <v>50095</v>
      </c>
      <c r="P2262" s="45">
        <v>180</v>
      </c>
      <c r="Q2262" s="45">
        <v>0</v>
      </c>
      <c r="R2262" s="45">
        <v>0</v>
      </c>
      <c r="S2262" s="45">
        <v>798252</v>
      </c>
      <c r="T2262" s="45">
        <v>103662</v>
      </c>
      <c r="U2262" s="45">
        <v>0</v>
      </c>
      <c r="V2262" s="45">
        <v>0</v>
      </c>
      <c r="W2262" s="45">
        <v>10.825278000000001</v>
      </c>
      <c r="X2262" s="45">
        <v>12.638768000000001</v>
      </c>
      <c r="Y2262" s="45">
        <v>0</v>
      </c>
      <c r="Z2262" s="46">
        <v>736470.6</v>
      </c>
      <c r="AA2262" s="46">
        <v>57561.930981701065</v>
      </c>
      <c r="AB2262" s="47">
        <f>_xlfn.XLOOKUP($F2262,Main_OG!$D$1:$D$766,Main_OG!AJ$1:AJ$766,"")</f>
        <v>27123248</v>
      </c>
      <c r="AC2262" s="47">
        <f>_xlfn.XLOOKUP($F2262,Main_OG!$D$1:$D$766,Main_OG!AK$1:AK$766,"")</f>
        <v>416792</v>
      </c>
      <c r="AD2262" s="47">
        <f>_xlfn.XLOOKUP($F2262,Main_OG!$D$1:$D$766,Main_OG!AL$1:AL$766,"")</f>
        <v>1660210754</v>
      </c>
      <c r="AE2262" s="47">
        <f>_xlfn.XLOOKUP($F2262,Main_OG!$D$1:$D$766,Main_OG!AM$1:AM$766,"")</f>
        <v>0</v>
      </c>
      <c r="AF2262" s="48">
        <f>_xlfn.XLOOKUP($F2262,Main_OG!$D$1:$D$766,Main_OG!Z$1:Z$766,"")</f>
        <v>0</v>
      </c>
      <c r="AG2262" s="48">
        <f>_xlfn.XLOOKUP($F2262,Main_OG!$D$1:$D$766,Main_OG!AA$1:AA$766,"")</f>
        <v>2.127327759928813</v>
      </c>
      <c r="AH2262" s="48">
        <f>_xlfn.XLOOKUP($F2262,Main_OG!$D$1:$D$766,Main_OG!AB$1:AB$766,"")</f>
        <v>12.535325193609101</v>
      </c>
      <c r="AI2262" s="48">
        <f>_xlfn.XLOOKUP($F2262,Main_OG!$D$1:$D$766,Main_OG!AC$1:AC$766,"")</f>
        <v>2.8422150630003218</v>
      </c>
      <c r="AJ2262" s="48">
        <f>_xlfn.XLOOKUP($F2262,Main_OG!$D$1:$D$766,Main_OG!AD$1:AD$766,"")</f>
        <v>0.5848556097000881</v>
      </c>
    </row>
    <row r="2263" spans="2:36" x14ac:dyDescent="0.35">
      <c r="B2263" s="36" t="s">
        <v>3409</v>
      </c>
      <c r="C2263" s="45" t="s">
        <v>139</v>
      </c>
      <c r="D2263" s="45" t="s">
        <v>4278</v>
      </c>
      <c r="E2263" s="36" t="s">
        <v>3409</v>
      </c>
      <c r="F2263" s="36" t="str">
        <f t="shared" si="105"/>
        <v>2006_PA</v>
      </c>
      <c r="G2263" s="45">
        <v>2006</v>
      </c>
      <c r="H2263" s="45">
        <f>_xlfn.XLOOKUP(J2263,Main_OG!$B$1:$B$766,Main_OG!$O$1:$O$766,"")</f>
        <v>1</v>
      </c>
      <c r="I2263" s="45">
        <f>_xlfn.XLOOKUP(F2263,Main_OG!$D$1:$D$766,Main_OG!$J$1:$J$766,"")</f>
        <v>0</v>
      </c>
      <c r="J2263" s="45" t="s">
        <v>139</v>
      </c>
      <c r="K2263" s="45" t="str">
        <f t="shared" si="106"/>
        <v>Pennsylvania Power Co_PA</v>
      </c>
      <c r="L2263" s="45" t="str">
        <f t="shared" si="107"/>
        <v>Pennsylvania Power Co_PA</v>
      </c>
      <c r="M2263" s="45" t="s">
        <v>3410</v>
      </c>
      <c r="N2263" s="45">
        <v>0</v>
      </c>
      <c r="O2263" s="45">
        <v>19054</v>
      </c>
      <c r="P2263" s="45">
        <v>160</v>
      </c>
      <c r="Q2263" s="45">
        <v>139429</v>
      </c>
      <c r="R2263" s="45">
        <v>0</v>
      </c>
      <c r="S2263" s="45">
        <v>100460</v>
      </c>
      <c r="T2263" s="45">
        <v>92370</v>
      </c>
      <c r="U2263" s="45">
        <v>133525</v>
      </c>
      <c r="V2263" s="45">
        <v>0</v>
      </c>
      <c r="W2263" s="45">
        <v>7.3874871586706643</v>
      </c>
      <c r="X2263" s="45">
        <v>5.4632494889847827</v>
      </c>
      <c r="Y2263" s="45">
        <v>8.2954310362501484</v>
      </c>
      <c r="Z2263" s="46">
        <v>626589.9</v>
      </c>
      <c r="AA2263" s="46">
        <v>50083.88346429076</v>
      </c>
      <c r="AB2263" s="47">
        <f>_xlfn.XLOOKUP($F2263,Main_OG!$D$1:$D$766,Main_OG!AJ$1:AJ$766,"")</f>
        <v>111628459.06</v>
      </c>
      <c r="AC2263" s="47">
        <f>_xlfn.XLOOKUP($F2263,Main_OG!$D$1:$D$766,Main_OG!AK$1:AK$766,"")</f>
        <v>4323966.4000000004</v>
      </c>
      <c r="AD2263" s="47">
        <f>_xlfn.XLOOKUP($F2263,Main_OG!$D$1:$D$766,Main_OG!AL$1:AL$766,"")</f>
        <v>202399107.29999998</v>
      </c>
      <c r="AE2263" s="47">
        <f>_xlfn.XLOOKUP($F2263,Main_OG!$D$1:$D$766,Main_OG!AM$1:AM$766,"")</f>
        <v>75297632</v>
      </c>
      <c r="AF2263" s="48">
        <f>_xlfn.XLOOKUP($F2263,Main_OG!$D$1:$D$766,Main_OG!Z$1:Z$766,"")</f>
        <v>0</v>
      </c>
      <c r="AG2263" s="48">
        <f>_xlfn.XLOOKUP($F2263,Main_OG!$D$1:$D$766,Main_OG!AA$1:AA$766,"")</f>
        <v>1.71</v>
      </c>
      <c r="AH2263" s="48">
        <f>_xlfn.XLOOKUP($F2263,Main_OG!$D$1:$D$766,Main_OG!AB$1:AB$766,"")</f>
        <v>14.13114039693003</v>
      </c>
      <c r="AI2263" s="48">
        <f>_xlfn.XLOOKUP($F2263,Main_OG!$D$1:$D$766,Main_OG!AC$1:AC$766,"")</f>
        <v>7.1610124069250478</v>
      </c>
      <c r="AJ2263" s="48">
        <f>_xlfn.XLOOKUP($F2263,Main_OG!$D$1:$D$766,Main_OG!AD$1:AD$766,"")</f>
        <v>0.4704061490499184</v>
      </c>
    </row>
    <row r="2264" spans="2:36" x14ac:dyDescent="0.35">
      <c r="B2264" s="36" t="s">
        <v>3409</v>
      </c>
      <c r="C2264" s="45" t="s">
        <v>139</v>
      </c>
      <c r="D2264" s="45" t="s">
        <v>4278</v>
      </c>
      <c r="E2264" s="36" t="s">
        <v>3409</v>
      </c>
      <c r="F2264" s="36" t="str">
        <f t="shared" si="105"/>
        <v>2007_PA</v>
      </c>
      <c r="G2264" s="45">
        <v>2007</v>
      </c>
      <c r="H2264" s="45">
        <f>_xlfn.XLOOKUP(J2264,Main_OG!$B$1:$B$766,Main_OG!$O$1:$O$766,"")</f>
        <v>1</v>
      </c>
      <c r="I2264" s="45">
        <f>_xlfn.XLOOKUP(F2264,Main_OG!$D$1:$D$766,Main_OG!$J$1:$J$766,"")</f>
        <v>0</v>
      </c>
      <c r="J2264" s="45" t="s">
        <v>139</v>
      </c>
      <c r="K2264" s="45" t="str">
        <f t="shared" si="106"/>
        <v>Pennsylvania Power Co_PA</v>
      </c>
      <c r="L2264" s="45" t="str">
        <f t="shared" si="107"/>
        <v>Pennsylvania Power Co_PA</v>
      </c>
      <c r="M2264" s="45" t="s">
        <v>3411</v>
      </c>
      <c r="N2264" s="45">
        <v>0</v>
      </c>
      <c r="O2264" s="45">
        <v>17663</v>
      </c>
      <c r="P2264" s="45">
        <v>76</v>
      </c>
      <c r="Q2264" s="45">
        <v>131545</v>
      </c>
      <c r="R2264" s="45">
        <v>0</v>
      </c>
      <c r="S2264" s="45">
        <v>81376</v>
      </c>
      <c r="T2264" s="45">
        <v>10061</v>
      </c>
      <c r="U2264" s="45">
        <v>182330</v>
      </c>
      <c r="V2264" s="45">
        <v>0</v>
      </c>
      <c r="W2264" s="45">
        <v>10.34</v>
      </c>
      <c r="X2264" s="45">
        <v>7.25</v>
      </c>
      <c r="Y2264" s="45">
        <v>11.28</v>
      </c>
      <c r="Z2264" s="46">
        <v>649638.1</v>
      </c>
      <c r="AA2264" s="46">
        <v>51706.570957813623</v>
      </c>
      <c r="AB2264" s="47">
        <f>_xlfn.XLOOKUP($F2264,Main_OG!$D$1:$D$766,Main_OG!AJ$1:AJ$766,"")</f>
        <v>110980292</v>
      </c>
      <c r="AC2264" s="47">
        <f>_xlfn.XLOOKUP($F2264,Main_OG!$D$1:$D$766,Main_OG!AK$1:AK$766,"")</f>
        <v>5330088</v>
      </c>
      <c r="AD2264" s="47">
        <f>_xlfn.XLOOKUP($F2264,Main_OG!$D$1:$D$766,Main_OG!AL$1:AL$766,"")</f>
        <v>284561200</v>
      </c>
      <c r="AE2264" s="47">
        <f>_xlfn.XLOOKUP($F2264,Main_OG!$D$1:$D$766,Main_OG!AM$1:AM$766,"")</f>
        <v>77376316</v>
      </c>
      <c r="AF2264" s="48">
        <f>_xlfn.XLOOKUP($F2264,Main_OG!$D$1:$D$766,Main_OG!Z$1:Z$766,"")</f>
        <v>0</v>
      </c>
      <c r="AG2264" s="48">
        <f>_xlfn.XLOOKUP($F2264,Main_OG!$D$1:$D$766,Main_OG!AA$1:AA$766,"")</f>
        <v>1.74</v>
      </c>
      <c r="AH2264" s="48">
        <f>_xlfn.XLOOKUP($F2264,Main_OG!$D$1:$D$766,Main_OG!AB$1:AB$766,"")</f>
        <v>15.097711394063451</v>
      </c>
      <c r="AI2264" s="48">
        <f>_xlfn.XLOOKUP($F2264,Main_OG!$D$1:$D$766,Main_OG!AC$1:AC$766,"")</f>
        <v>7.3815467393807772</v>
      </c>
      <c r="AJ2264" s="48">
        <f>_xlfn.XLOOKUP($F2264,Main_OG!$D$1:$D$766,Main_OG!AD$1:AD$766,"")</f>
        <v>0.58103021845052572</v>
      </c>
    </row>
    <row r="2265" spans="2:36" x14ac:dyDescent="0.35">
      <c r="B2265" s="36" t="s">
        <v>3409</v>
      </c>
      <c r="C2265" s="45" t="s">
        <v>139</v>
      </c>
      <c r="D2265" s="45" t="s">
        <v>4278</v>
      </c>
      <c r="E2265" s="36" t="s">
        <v>3409</v>
      </c>
      <c r="F2265" s="36" t="str">
        <f t="shared" si="105"/>
        <v>2008_PA</v>
      </c>
      <c r="G2265" s="45">
        <v>2008</v>
      </c>
      <c r="H2265" s="45">
        <f>_xlfn.XLOOKUP(J2265,Main_OG!$B$1:$B$766,Main_OG!$O$1:$O$766,"")</f>
        <v>1</v>
      </c>
      <c r="I2265" s="45">
        <f>_xlfn.XLOOKUP(F2265,Main_OG!$D$1:$D$766,Main_OG!$J$1:$J$766,"")</f>
        <v>1</v>
      </c>
      <c r="J2265" s="45" t="s">
        <v>139</v>
      </c>
      <c r="K2265" s="45" t="str">
        <f t="shared" si="106"/>
        <v>Pennsylvania Power Co_PA</v>
      </c>
      <c r="L2265" s="45" t="str">
        <f t="shared" si="107"/>
        <v>Pennsylvania Power Co_PA</v>
      </c>
      <c r="M2265" s="45" t="s">
        <v>3412</v>
      </c>
      <c r="N2265" s="45">
        <v>0</v>
      </c>
      <c r="O2265" s="45">
        <v>17150</v>
      </c>
      <c r="P2265" s="45">
        <v>70</v>
      </c>
      <c r="Q2265" s="45">
        <v>124991</v>
      </c>
      <c r="R2265" s="45">
        <v>0</v>
      </c>
      <c r="S2265" s="45">
        <v>648990</v>
      </c>
      <c r="T2265" s="45">
        <v>27787</v>
      </c>
      <c r="U2265" s="45">
        <v>1537805</v>
      </c>
      <c r="V2265" s="45">
        <v>0</v>
      </c>
      <c r="W2265" s="45">
        <v>11</v>
      </c>
      <c r="X2265" s="45">
        <v>10.1</v>
      </c>
      <c r="Y2265" s="45">
        <v>12</v>
      </c>
      <c r="Z2265" s="46">
        <v>665148.30000000005</v>
      </c>
      <c r="AA2265" s="46">
        <v>52738.127944301923</v>
      </c>
      <c r="AB2265" s="47">
        <f>_xlfn.XLOOKUP($F2265,Main_OG!$D$1:$D$766,Main_OG!AJ$1:AJ$766,"")</f>
        <v>107834918</v>
      </c>
      <c r="AC2265" s="47">
        <f>_xlfn.XLOOKUP($F2265,Main_OG!$D$1:$D$766,Main_OG!AK$1:AK$766,"")</f>
        <v>3509936</v>
      </c>
      <c r="AD2265" s="47">
        <f>_xlfn.XLOOKUP($F2265,Main_OG!$D$1:$D$766,Main_OG!AL$1:AL$766,"")</f>
        <v>273884566</v>
      </c>
      <c r="AE2265" s="47">
        <f>_xlfn.XLOOKUP($F2265,Main_OG!$D$1:$D$766,Main_OG!AM$1:AM$766,"")</f>
        <v>78658093</v>
      </c>
      <c r="AF2265" s="48">
        <f>_xlfn.XLOOKUP($F2265,Main_OG!$D$1:$D$766,Main_OG!Z$1:Z$766,"")</f>
        <v>0</v>
      </c>
      <c r="AG2265" s="48">
        <f>_xlfn.XLOOKUP($F2265,Main_OG!$D$1:$D$766,Main_OG!AA$1:AA$766,"")</f>
        <v>2.09</v>
      </c>
      <c r="AH2265" s="48">
        <f>_xlfn.XLOOKUP($F2265,Main_OG!$D$1:$D$766,Main_OG!AB$1:AB$766,"")</f>
        <v>19.619187803472759</v>
      </c>
      <c r="AI2265" s="48">
        <f>_xlfn.XLOOKUP($F2265,Main_OG!$D$1:$D$766,Main_OG!AC$1:AC$766,"")</f>
        <v>9.1182546074696553</v>
      </c>
      <c r="AJ2265" s="48">
        <f>_xlfn.XLOOKUP($F2265,Main_OG!$D$1:$D$766,Main_OG!AD$1:AD$766,"")</f>
        <v>0.68330088246943577</v>
      </c>
    </row>
    <row r="2266" spans="2:36" x14ac:dyDescent="0.35">
      <c r="B2266" s="36" t="s">
        <v>3409</v>
      </c>
      <c r="C2266" s="45" t="s">
        <v>139</v>
      </c>
      <c r="D2266" s="45" t="s">
        <v>4278</v>
      </c>
      <c r="E2266" s="36" t="s">
        <v>3409</v>
      </c>
      <c r="F2266" s="36" t="str">
        <f t="shared" si="105"/>
        <v>2009_PA</v>
      </c>
      <c r="G2266" s="45">
        <v>2009</v>
      </c>
      <c r="H2266" s="45">
        <f>_xlfn.XLOOKUP(J2266,Main_OG!$B$1:$B$766,Main_OG!$O$1:$O$766,"")</f>
        <v>1</v>
      </c>
      <c r="I2266" s="45">
        <f>_xlfn.XLOOKUP(F2266,Main_OG!$D$1:$D$766,Main_OG!$J$1:$J$766,"")</f>
        <v>1</v>
      </c>
      <c r="J2266" s="45" t="s">
        <v>139</v>
      </c>
      <c r="K2266" s="45" t="str">
        <f t="shared" si="106"/>
        <v>Pennsylvania Power Co_PA</v>
      </c>
      <c r="L2266" s="45" t="str">
        <f t="shared" si="107"/>
        <v>Pennsylvania Power Co_PA</v>
      </c>
      <c r="M2266" s="45" t="s">
        <v>3413</v>
      </c>
      <c r="N2266" s="45">
        <v>0</v>
      </c>
      <c r="O2266" s="45">
        <v>16834</v>
      </c>
      <c r="P2266" s="45">
        <v>64</v>
      </c>
      <c r="Q2266" s="45">
        <v>120660</v>
      </c>
      <c r="R2266" s="45">
        <v>0</v>
      </c>
      <c r="S2266" s="45">
        <v>572694</v>
      </c>
      <c r="T2266" s="45">
        <v>33516</v>
      </c>
      <c r="U2266" s="45">
        <v>1457169</v>
      </c>
      <c r="V2266" s="45">
        <v>0</v>
      </c>
      <c r="W2266" s="45">
        <v>10.17</v>
      </c>
      <c r="X2266" s="45">
        <v>8.11</v>
      </c>
      <c r="Y2266" s="45">
        <v>12.66</v>
      </c>
      <c r="Z2266" s="46">
        <v>645206.69999999995</v>
      </c>
      <c r="AA2266" s="46">
        <v>50936.601641859408</v>
      </c>
      <c r="AB2266" s="47">
        <f>_xlfn.XLOOKUP($F2266,Main_OG!$D$1:$D$766,Main_OG!AJ$1:AJ$766,"")</f>
        <v>97610596</v>
      </c>
      <c r="AC2266" s="47">
        <f>_xlfn.XLOOKUP($F2266,Main_OG!$D$1:$D$766,Main_OG!AK$1:AK$766,"")</f>
        <v>3400726</v>
      </c>
      <c r="AD2266" s="47">
        <f>_xlfn.XLOOKUP($F2266,Main_OG!$D$1:$D$766,Main_OG!AL$1:AL$766,"")</f>
        <v>418361582</v>
      </c>
      <c r="AE2266" s="47">
        <f>_xlfn.XLOOKUP($F2266,Main_OG!$D$1:$D$766,Main_OG!AM$1:AM$766,"")</f>
        <v>77327686</v>
      </c>
      <c r="AF2266" s="48">
        <f>_xlfn.XLOOKUP($F2266,Main_OG!$D$1:$D$766,Main_OG!Z$1:Z$766,"")</f>
        <v>0</v>
      </c>
      <c r="AG2266" s="48">
        <f>_xlfn.XLOOKUP($F2266,Main_OG!$D$1:$D$766,Main_OG!AA$1:AA$766,"")</f>
        <v>2.29</v>
      </c>
      <c r="AH2266" s="48">
        <f>_xlfn.XLOOKUP($F2266,Main_OG!$D$1:$D$766,Main_OG!AB$1:AB$766,"")</f>
        <v>14.15708861161818</v>
      </c>
      <c r="AI2266" s="48">
        <f>_xlfn.XLOOKUP($F2266,Main_OG!$D$1:$D$766,Main_OG!AC$1:AC$766,"")</f>
        <v>4.5973007921271787</v>
      </c>
      <c r="AJ2266" s="48">
        <f>_xlfn.XLOOKUP($F2266,Main_OG!$D$1:$D$766,Main_OG!AD$1:AD$766,"")</f>
        <v>0.68314474405108627</v>
      </c>
    </row>
    <row r="2267" spans="2:36" x14ac:dyDescent="0.35">
      <c r="B2267" s="36" t="s">
        <v>3409</v>
      </c>
      <c r="C2267" s="45" t="s">
        <v>139</v>
      </c>
      <c r="D2267" s="45" t="s">
        <v>4278</v>
      </c>
      <c r="E2267" s="36" t="s">
        <v>3409</v>
      </c>
      <c r="F2267" s="36" t="str">
        <f t="shared" si="105"/>
        <v>2010_PA</v>
      </c>
      <c r="G2267" s="45">
        <v>2010</v>
      </c>
      <c r="H2267" s="45">
        <f>_xlfn.XLOOKUP(J2267,Main_OG!$B$1:$B$766,Main_OG!$O$1:$O$766,"")</f>
        <v>1</v>
      </c>
      <c r="I2267" s="45">
        <f>_xlfn.XLOOKUP(F2267,Main_OG!$D$1:$D$766,Main_OG!$J$1:$J$766,"")</f>
        <v>2</v>
      </c>
      <c r="J2267" s="45" t="s">
        <v>139</v>
      </c>
      <c r="K2267" s="45" t="str">
        <f t="shared" si="106"/>
        <v>Pennsylvania Power Co_PA</v>
      </c>
      <c r="L2267" s="45" t="str">
        <f t="shared" si="107"/>
        <v>Pennsylvania Power Co_PA</v>
      </c>
      <c r="M2267" s="45" t="s">
        <v>3414</v>
      </c>
      <c r="N2267" s="45">
        <v>0</v>
      </c>
      <c r="O2267" s="45">
        <v>16493</v>
      </c>
      <c r="P2267" s="45">
        <v>65</v>
      </c>
      <c r="Q2267" s="45">
        <v>118274</v>
      </c>
      <c r="R2267" s="45">
        <v>0</v>
      </c>
      <c r="S2267" s="45">
        <v>526853</v>
      </c>
      <c r="T2267" s="45">
        <v>41784</v>
      </c>
      <c r="U2267" s="45">
        <v>1471733</v>
      </c>
      <c r="V2267" s="45">
        <v>0</v>
      </c>
      <c r="W2267" s="45">
        <v>9.2799999999999994</v>
      </c>
      <c r="X2267" s="45">
        <v>6.36</v>
      </c>
      <c r="Y2267" s="45">
        <v>12.24</v>
      </c>
      <c r="Z2267" s="46">
        <v>666805.80000000005</v>
      </c>
      <c r="AA2267" s="46">
        <v>52457.28127950598</v>
      </c>
      <c r="AB2267" s="47">
        <f>_xlfn.XLOOKUP($F2267,Main_OG!$D$1:$D$766,Main_OG!AJ$1:AJ$766,"")</f>
        <v>101986756</v>
      </c>
      <c r="AC2267" s="47">
        <f>_xlfn.XLOOKUP($F2267,Main_OG!$D$1:$D$766,Main_OG!AK$1:AK$766,"")</f>
        <v>2348682</v>
      </c>
      <c r="AD2267" s="47">
        <f>_xlfn.XLOOKUP($F2267,Main_OG!$D$1:$D$766,Main_OG!AL$1:AL$766,"")</f>
        <v>492787122</v>
      </c>
      <c r="AE2267" s="47">
        <f>_xlfn.XLOOKUP($F2267,Main_OG!$D$1:$D$766,Main_OG!AM$1:AM$766,"")</f>
        <v>77828348</v>
      </c>
      <c r="AF2267" s="48">
        <f>_xlfn.XLOOKUP($F2267,Main_OG!$D$1:$D$766,Main_OG!Z$1:Z$766,"")</f>
        <v>0</v>
      </c>
      <c r="AG2267" s="48">
        <f>_xlfn.XLOOKUP($F2267,Main_OG!$D$1:$D$766,Main_OG!AA$1:AA$766,"")</f>
        <v>2.4</v>
      </c>
      <c r="AH2267" s="48">
        <f>_xlfn.XLOOKUP($F2267,Main_OG!$D$1:$D$766,Main_OG!AB$1:AB$766,"")</f>
        <v>16.260000000000002</v>
      </c>
      <c r="AI2267" s="48">
        <f>_xlfn.XLOOKUP($F2267,Main_OG!$D$1:$D$766,Main_OG!AC$1:AC$766,"")</f>
        <v>4.9924248044436963</v>
      </c>
      <c r="AJ2267" s="48">
        <f>_xlfn.XLOOKUP($F2267,Main_OG!$D$1:$D$766,Main_OG!AD$1:AD$766,"")</f>
        <v>0.70992248279802228</v>
      </c>
    </row>
    <row r="2268" spans="2:36" x14ac:dyDescent="0.35">
      <c r="B2268" s="36" t="s">
        <v>3409</v>
      </c>
      <c r="C2268" s="45" t="s">
        <v>139</v>
      </c>
      <c r="D2268" s="45" t="s">
        <v>4278</v>
      </c>
      <c r="E2268" s="36" t="s">
        <v>3409</v>
      </c>
      <c r="F2268" s="36" t="str">
        <f t="shared" si="105"/>
        <v>2011_PA</v>
      </c>
      <c r="G2268" s="45">
        <v>2011</v>
      </c>
      <c r="H2268" s="45">
        <f>_xlfn.XLOOKUP(J2268,Main_OG!$B$1:$B$766,Main_OG!$O$1:$O$766,"")</f>
        <v>1</v>
      </c>
      <c r="I2268" s="45">
        <f>_xlfn.XLOOKUP(F2268,Main_OG!$D$1:$D$766,Main_OG!$J$1:$J$766,"")</f>
        <v>2</v>
      </c>
      <c r="J2268" s="45" t="s">
        <v>139</v>
      </c>
      <c r="K2268" s="45" t="str">
        <f t="shared" si="106"/>
        <v>Pennsylvania Power Co_PA</v>
      </c>
      <c r="L2268" s="45" t="str">
        <f t="shared" si="107"/>
        <v>Pennsylvania Power Co_PA</v>
      </c>
      <c r="M2268" s="45" t="s">
        <v>3415</v>
      </c>
      <c r="N2268" s="45">
        <v>0</v>
      </c>
      <c r="O2268" s="45">
        <v>15192</v>
      </c>
      <c r="P2268" s="45">
        <v>25</v>
      </c>
      <c r="Q2268" s="45">
        <v>112884</v>
      </c>
      <c r="R2268" s="45">
        <v>0</v>
      </c>
      <c r="S2268" s="45">
        <v>458697</v>
      </c>
      <c r="T2268" s="45">
        <v>56620</v>
      </c>
      <c r="U2268" s="45">
        <v>1409424</v>
      </c>
      <c r="V2268" s="45">
        <v>0</v>
      </c>
      <c r="W2268" s="45">
        <v>9.15</v>
      </c>
      <c r="X2268" s="45">
        <v>6.12</v>
      </c>
      <c r="Y2268" s="45">
        <v>11.24</v>
      </c>
      <c r="Z2268" s="46">
        <v>676468.3</v>
      </c>
      <c r="AA2268" s="46">
        <v>53068.607549416134</v>
      </c>
      <c r="AB2268" s="47">
        <f>_xlfn.XLOOKUP($F2268,Main_OG!$D$1:$D$766,Main_OG!AJ$1:AJ$766,"")</f>
        <v>94649704</v>
      </c>
      <c r="AC2268" s="47">
        <f>_xlfn.XLOOKUP($F2268,Main_OG!$D$1:$D$766,Main_OG!AK$1:AK$766,"")</f>
        <v>2046228</v>
      </c>
      <c r="AD2268" s="47">
        <f>_xlfn.XLOOKUP($F2268,Main_OG!$D$1:$D$766,Main_OG!AL$1:AL$766,"")</f>
        <v>608839812</v>
      </c>
      <c r="AE2268" s="47">
        <f>_xlfn.XLOOKUP($F2268,Main_OG!$D$1:$D$766,Main_OG!AM$1:AM$766,"")</f>
        <v>76146617</v>
      </c>
      <c r="AF2268" s="48">
        <f>_xlfn.XLOOKUP($F2268,Main_OG!$D$1:$D$766,Main_OG!Z$1:Z$766,"")</f>
        <v>0</v>
      </c>
      <c r="AG2268" s="48">
        <f>_xlfn.XLOOKUP($F2268,Main_OG!$D$1:$D$766,Main_OG!AA$1:AA$766,"")</f>
        <v>2.3089180475565318</v>
      </c>
      <c r="AH2268" s="48">
        <f>_xlfn.XLOOKUP($F2268,Main_OG!$D$1:$D$766,Main_OG!AB$1:AB$766,"")</f>
        <v>22.758921780738341</v>
      </c>
      <c r="AI2268" s="48">
        <f>_xlfn.XLOOKUP($F2268,Main_OG!$D$1:$D$766,Main_OG!AC$1:AC$766,"")</f>
        <v>4.6524343752411106</v>
      </c>
      <c r="AJ2268" s="48">
        <f>_xlfn.XLOOKUP($F2268,Main_OG!$D$1:$D$766,Main_OG!AD$1:AD$766,"")</f>
        <v>0.75949643062398253</v>
      </c>
    </row>
    <row r="2269" spans="2:36" x14ac:dyDescent="0.35">
      <c r="B2269" s="36" t="s">
        <v>3409</v>
      </c>
      <c r="C2269" s="45" t="s">
        <v>139</v>
      </c>
      <c r="D2269" s="45" t="s">
        <v>4278</v>
      </c>
      <c r="E2269" s="36" t="s">
        <v>3409</v>
      </c>
      <c r="F2269" s="36" t="str">
        <f t="shared" si="105"/>
        <v>2012_PA</v>
      </c>
      <c r="G2269" s="45">
        <v>2012</v>
      </c>
      <c r="H2269" s="45">
        <f>_xlfn.XLOOKUP(J2269,Main_OG!$B$1:$B$766,Main_OG!$O$1:$O$766,"")</f>
        <v>1</v>
      </c>
      <c r="I2269" s="45">
        <f>_xlfn.XLOOKUP(F2269,Main_OG!$D$1:$D$766,Main_OG!$J$1:$J$766,"")</f>
        <v>2</v>
      </c>
      <c r="J2269" s="45" t="s">
        <v>139</v>
      </c>
      <c r="K2269" s="45" t="str">
        <f t="shared" si="106"/>
        <v>Pennsylvania Power Co_PA</v>
      </c>
      <c r="L2269" s="45" t="str">
        <f t="shared" si="107"/>
        <v>Pennsylvania Power Co_PA</v>
      </c>
      <c r="M2269" s="45" t="s">
        <v>3416</v>
      </c>
      <c r="N2269" s="45">
        <v>0</v>
      </c>
      <c r="O2269" s="45">
        <v>13240</v>
      </c>
      <c r="P2269" s="45">
        <v>18</v>
      </c>
      <c r="Q2269" s="45">
        <v>104202</v>
      </c>
      <c r="R2269" s="45">
        <v>0</v>
      </c>
      <c r="S2269" s="45">
        <v>374613</v>
      </c>
      <c r="T2269" s="45">
        <v>26460</v>
      </c>
      <c r="U2269" s="45">
        <v>1218274</v>
      </c>
      <c r="V2269" s="45">
        <v>0</v>
      </c>
      <c r="W2269" s="45">
        <v>7.5572124000000001</v>
      </c>
      <c r="X2269" s="45">
        <v>4.3401360999999996</v>
      </c>
      <c r="Y2269" s="45">
        <v>10.426914999999999</v>
      </c>
      <c r="Z2269" s="46">
        <v>689007</v>
      </c>
      <c r="AA2269" s="46">
        <v>53958.834917636865</v>
      </c>
      <c r="AB2269" s="47">
        <f>_xlfn.XLOOKUP($F2269,Main_OG!$D$1:$D$766,Main_OG!AJ$1:AJ$766,"")</f>
        <v>82018494</v>
      </c>
      <c r="AC2269" s="47">
        <f>_xlfn.XLOOKUP($F2269,Main_OG!$D$1:$D$766,Main_OG!AK$1:AK$766,"")</f>
        <v>1636160</v>
      </c>
      <c r="AD2269" s="47">
        <f>_xlfn.XLOOKUP($F2269,Main_OG!$D$1:$D$766,Main_OG!AL$1:AL$766,"")</f>
        <v>770830788</v>
      </c>
      <c r="AE2269" s="47">
        <f>_xlfn.XLOOKUP($F2269,Main_OG!$D$1:$D$766,Main_OG!AM$1:AM$766,"")</f>
        <v>75174408</v>
      </c>
      <c r="AF2269" s="48">
        <f>_xlfn.XLOOKUP($F2269,Main_OG!$D$1:$D$766,Main_OG!Z$1:Z$766,"")</f>
        <v>0</v>
      </c>
      <c r="AG2269" s="48">
        <f>_xlfn.XLOOKUP($F2269,Main_OG!$D$1:$D$766,Main_OG!AA$1:AA$766,"")</f>
        <v>2.324237813104427</v>
      </c>
      <c r="AH2269" s="48">
        <f>_xlfn.XLOOKUP($F2269,Main_OG!$D$1:$D$766,Main_OG!AB$1:AB$766,"")</f>
        <v>23.49195884567845</v>
      </c>
      <c r="AI2269" s="48">
        <f>_xlfn.XLOOKUP($F2269,Main_OG!$D$1:$D$766,Main_OG!AC$1:AC$766,"")</f>
        <v>3.503818060367514</v>
      </c>
      <c r="AJ2269" s="48">
        <f>_xlfn.XLOOKUP($F2269,Main_OG!$D$1:$D$766,Main_OG!AD$1:AD$766,"")</f>
        <v>0.75442193202762442</v>
      </c>
    </row>
    <row r="2270" spans="2:36" x14ac:dyDescent="0.35">
      <c r="B2270" s="36" t="s">
        <v>3409</v>
      </c>
      <c r="C2270" s="45" t="s">
        <v>139</v>
      </c>
      <c r="D2270" s="45" t="s">
        <v>4278</v>
      </c>
      <c r="E2270" s="36" t="s">
        <v>3409</v>
      </c>
      <c r="F2270" s="36" t="str">
        <f t="shared" si="105"/>
        <v>2013_PA</v>
      </c>
      <c r="G2270" s="45">
        <v>2013</v>
      </c>
      <c r="H2270" s="45">
        <f>_xlfn.XLOOKUP(J2270,Main_OG!$B$1:$B$766,Main_OG!$O$1:$O$766,"")</f>
        <v>1</v>
      </c>
      <c r="I2270" s="45">
        <f>_xlfn.XLOOKUP(F2270,Main_OG!$D$1:$D$766,Main_OG!$J$1:$J$766,"")</f>
        <v>2</v>
      </c>
      <c r="J2270" s="45" t="s">
        <v>139</v>
      </c>
      <c r="K2270" s="45" t="str">
        <f t="shared" si="106"/>
        <v>Pennsylvania Power Co_PA</v>
      </c>
      <c r="L2270" s="45" t="str">
        <f t="shared" si="107"/>
        <v>Pennsylvania Power Co_PA</v>
      </c>
      <c r="M2270" s="45" t="s">
        <v>3417</v>
      </c>
      <c r="N2270" s="45">
        <v>0</v>
      </c>
      <c r="O2270" s="45">
        <v>12304</v>
      </c>
      <c r="P2270" s="45">
        <v>21</v>
      </c>
      <c r="Q2270" s="45">
        <v>96114</v>
      </c>
      <c r="R2270" s="45">
        <v>0</v>
      </c>
      <c r="S2270" s="45">
        <v>388569</v>
      </c>
      <c r="T2270" s="45">
        <v>33042</v>
      </c>
      <c r="U2270" s="45">
        <v>1128930</v>
      </c>
      <c r="V2270" s="45">
        <v>0</v>
      </c>
      <c r="W2270" s="45">
        <v>7.5145983999999997</v>
      </c>
      <c r="X2270" s="45">
        <v>5.1476908000000003</v>
      </c>
      <c r="Y2270" s="45">
        <v>10.242504</v>
      </c>
      <c r="Z2270" s="46">
        <v>704195</v>
      </c>
      <c r="AA2270" s="46">
        <v>55103.322201475516</v>
      </c>
      <c r="AB2270" s="47">
        <f>_xlfn.XLOOKUP($F2270,Main_OG!$D$1:$D$766,Main_OG!AJ$1:AJ$766,"")</f>
        <v>82911636</v>
      </c>
      <c r="AC2270" s="47">
        <f>_xlfn.XLOOKUP($F2270,Main_OG!$D$1:$D$766,Main_OG!AK$1:AK$766,"")</f>
        <v>1812018.8</v>
      </c>
      <c r="AD2270" s="47">
        <f>_xlfn.XLOOKUP($F2270,Main_OG!$D$1:$D$766,Main_OG!AL$1:AL$766,"")</f>
        <v>713604346</v>
      </c>
      <c r="AE2270" s="47">
        <f>_xlfn.XLOOKUP($F2270,Main_OG!$D$1:$D$766,Main_OG!AM$1:AM$766,"")</f>
        <v>78714031</v>
      </c>
      <c r="AF2270" s="48">
        <f>_xlfn.XLOOKUP($F2270,Main_OG!$D$1:$D$766,Main_OG!Z$1:Z$766,"")</f>
        <v>2.16</v>
      </c>
      <c r="AG2270" s="48">
        <f>_xlfn.XLOOKUP($F2270,Main_OG!$D$1:$D$766,Main_OG!AA$1:AA$766,"")</f>
        <v>2.4700000000000002</v>
      </c>
      <c r="AH2270" s="48">
        <f>_xlfn.XLOOKUP($F2270,Main_OG!$D$1:$D$766,Main_OG!AB$1:AB$766,"")</f>
        <v>22.862714639490921</v>
      </c>
      <c r="AI2270" s="48">
        <f>_xlfn.XLOOKUP($F2270,Main_OG!$D$1:$D$766,Main_OG!AC$1:AC$766,"")</f>
        <v>4</v>
      </c>
      <c r="AJ2270" s="48">
        <f>_xlfn.XLOOKUP($F2270,Main_OG!$D$1:$D$766,Main_OG!AD$1:AD$766,"")</f>
        <v>0.82</v>
      </c>
    </row>
    <row r="2271" spans="2:36" x14ac:dyDescent="0.35">
      <c r="B2271" s="36" t="s">
        <v>3409</v>
      </c>
      <c r="C2271" s="45" t="s">
        <v>139</v>
      </c>
      <c r="D2271" s="45" t="s">
        <v>4278</v>
      </c>
      <c r="E2271" s="36" t="s">
        <v>3409</v>
      </c>
      <c r="F2271" s="36" t="str">
        <f t="shared" si="105"/>
        <v>2014_PA</v>
      </c>
      <c r="G2271" s="45">
        <v>2014</v>
      </c>
      <c r="H2271" s="45">
        <f>_xlfn.XLOOKUP(J2271,Main_OG!$B$1:$B$766,Main_OG!$O$1:$O$766,"")</f>
        <v>1</v>
      </c>
      <c r="I2271" s="45">
        <f>_xlfn.XLOOKUP(F2271,Main_OG!$D$1:$D$766,Main_OG!$J$1:$J$766,"")</f>
        <v>2</v>
      </c>
      <c r="J2271" s="45" t="s">
        <v>139</v>
      </c>
      <c r="K2271" s="45" t="str">
        <f t="shared" si="106"/>
        <v>Pennsylvania Power Co_PA</v>
      </c>
      <c r="L2271" s="45" t="str">
        <f t="shared" si="107"/>
        <v>Pennsylvania Power Co_PA</v>
      </c>
      <c r="M2271" s="45" t="s">
        <v>3418</v>
      </c>
      <c r="N2271" s="45">
        <v>0</v>
      </c>
      <c r="O2271" s="45">
        <v>12611</v>
      </c>
      <c r="P2271" s="45">
        <v>21</v>
      </c>
      <c r="Q2271" s="45">
        <v>91070</v>
      </c>
      <c r="R2271" s="45">
        <v>0</v>
      </c>
      <c r="S2271" s="45">
        <v>493839</v>
      </c>
      <c r="T2271" s="45">
        <v>37318</v>
      </c>
      <c r="U2271" s="45">
        <v>1069386</v>
      </c>
      <c r="V2271" s="45">
        <v>0</v>
      </c>
      <c r="W2271" s="45">
        <v>8.8966445000000007</v>
      </c>
      <c r="X2271" s="45">
        <v>8.5982635999999992</v>
      </c>
      <c r="Y2271" s="45">
        <v>10.359757999999999</v>
      </c>
      <c r="Z2271" s="46">
        <v>718691.6</v>
      </c>
      <c r="AA2271" s="46">
        <v>56181.173935257772</v>
      </c>
      <c r="AB2271" s="47">
        <f>_xlfn.XLOOKUP($F2271,Main_OG!$D$1:$D$766,Main_OG!AJ$1:AJ$766,"")</f>
        <v>76253142</v>
      </c>
      <c r="AC2271" s="47">
        <f>_xlfn.XLOOKUP($F2271,Main_OG!$D$1:$D$766,Main_OG!AK$1:AK$766,"")</f>
        <v>3051964</v>
      </c>
      <c r="AD2271" s="47">
        <f>_xlfn.XLOOKUP($F2271,Main_OG!$D$1:$D$766,Main_OG!AL$1:AL$766,"")</f>
        <v>777465594</v>
      </c>
      <c r="AE2271" s="47">
        <f>_xlfn.XLOOKUP($F2271,Main_OG!$D$1:$D$766,Main_OG!AM$1:AM$766,"")</f>
        <v>78714659</v>
      </c>
      <c r="AF2271" s="48">
        <f>_xlfn.XLOOKUP($F2271,Main_OG!$D$1:$D$766,Main_OG!Z$1:Z$766,"")</f>
        <v>0</v>
      </c>
      <c r="AG2271" s="48">
        <f>_xlfn.XLOOKUP($F2271,Main_OG!$D$1:$D$766,Main_OG!AA$1:AA$766,"")</f>
        <v>2.5099999999999998</v>
      </c>
      <c r="AH2271" s="48">
        <f>_xlfn.XLOOKUP($F2271,Main_OG!$D$1:$D$766,Main_OG!AB$1:AB$766,"")</f>
        <v>23.67</v>
      </c>
      <c r="AI2271" s="48">
        <f>_xlfn.XLOOKUP($F2271,Main_OG!$D$1:$D$766,Main_OG!AC$1:AC$766,"")</f>
        <v>4.84</v>
      </c>
      <c r="AJ2271" s="48">
        <f>_xlfn.XLOOKUP($F2271,Main_OG!$D$1:$D$766,Main_OG!AD$1:AD$766,"")</f>
        <v>0.78</v>
      </c>
    </row>
    <row r="2272" spans="2:36" x14ac:dyDescent="0.35">
      <c r="B2272" s="36" t="s">
        <v>3409</v>
      </c>
      <c r="C2272" s="45" t="s">
        <v>139</v>
      </c>
      <c r="D2272" s="45" t="s">
        <v>4278</v>
      </c>
      <c r="E2272" s="36" t="s">
        <v>3409</v>
      </c>
      <c r="F2272" s="36" t="str">
        <f t="shared" si="105"/>
        <v>2015_PA</v>
      </c>
      <c r="G2272" s="45">
        <v>2015</v>
      </c>
      <c r="H2272" s="45">
        <f>_xlfn.XLOOKUP(J2272,Main_OG!$B$1:$B$766,Main_OG!$O$1:$O$766,"")</f>
        <v>1</v>
      </c>
      <c r="I2272" s="45">
        <f>_xlfn.XLOOKUP(F2272,Main_OG!$D$1:$D$766,Main_OG!$J$1:$J$766,"")</f>
        <v>2</v>
      </c>
      <c r="J2272" s="45" t="s">
        <v>139</v>
      </c>
      <c r="K2272" s="45" t="str">
        <f t="shared" si="106"/>
        <v>Pennsylvania Power Co_PA</v>
      </c>
      <c r="L2272" s="45" t="str">
        <f t="shared" si="107"/>
        <v>Pennsylvania Power Co_PA</v>
      </c>
      <c r="M2272" s="45" t="s">
        <v>3419</v>
      </c>
      <c r="N2272" s="45">
        <v>0</v>
      </c>
      <c r="O2272" s="45">
        <v>12934</v>
      </c>
      <c r="P2272" s="45">
        <v>24</v>
      </c>
      <c r="Q2272" s="45">
        <v>109757</v>
      </c>
      <c r="R2272" s="45">
        <v>0</v>
      </c>
      <c r="S2272" s="45">
        <v>482370</v>
      </c>
      <c r="T2272" s="45">
        <v>45718</v>
      </c>
      <c r="U2272" s="45">
        <v>1288128</v>
      </c>
      <c r="V2272" s="45">
        <v>0</v>
      </c>
      <c r="W2272" s="45">
        <v>10.307938</v>
      </c>
      <c r="X2272" s="45">
        <v>5.0754625999999998</v>
      </c>
      <c r="Y2272" s="45">
        <v>12.178976</v>
      </c>
      <c r="Z2272" s="46">
        <v>734145.1</v>
      </c>
      <c r="AA2272" s="46">
        <v>57400.656677590443</v>
      </c>
      <c r="AB2272" s="47">
        <f>_xlfn.XLOOKUP($F2272,Main_OG!$D$1:$D$766,Main_OG!AJ$1:AJ$766,"")</f>
        <v>61796088</v>
      </c>
      <c r="AC2272" s="47">
        <f>_xlfn.XLOOKUP($F2272,Main_OG!$D$1:$D$766,Main_OG!AK$1:AK$766,"")</f>
        <v>2647596</v>
      </c>
      <c r="AD2272" s="47">
        <f>_xlfn.XLOOKUP($F2272,Main_OG!$D$1:$D$766,Main_OG!AL$1:AL$766,"")</f>
        <v>876560302</v>
      </c>
      <c r="AE2272" s="47">
        <f>_xlfn.XLOOKUP($F2272,Main_OG!$D$1:$D$766,Main_OG!AM$1:AM$766,"")</f>
        <v>80516752</v>
      </c>
      <c r="AF2272" s="48">
        <f>_xlfn.XLOOKUP($F2272,Main_OG!$D$1:$D$766,Main_OG!Z$1:Z$766,"")</f>
        <v>0</v>
      </c>
      <c r="AG2272" s="48">
        <f>_xlfn.XLOOKUP($F2272,Main_OG!$D$1:$D$766,Main_OG!AA$1:AA$766,"")</f>
        <v>2.25948627072199</v>
      </c>
      <c r="AH2272" s="48">
        <f>_xlfn.XLOOKUP($F2272,Main_OG!$D$1:$D$766,Main_OG!AB$1:AB$766,"")</f>
        <v>12.08771849023859</v>
      </c>
      <c r="AI2272" s="48">
        <f>_xlfn.XLOOKUP($F2272,Main_OG!$D$1:$D$766,Main_OG!AC$1:AC$766,"")</f>
        <v>2.42</v>
      </c>
      <c r="AJ2272" s="48">
        <f>_xlfn.XLOOKUP($F2272,Main_OG!$D$1:$D$766,Main_OG!AD$1:AD$766,"")</f>
        <v>0.66963877086385626</v>
      </c>
    </row>
    <row r="2273" spans="2:36" x14ac:dyDescent="0.35">
      <c r="B2273" s="36" t="s">
        <v>3409</v>
      </c>
      <c r="C2273" s="45" t="s">
        <v>139</v>
      </c>
      <c r="D2273" s="45" t="s">
        <v>4278</v>
      </c>
      <c r="E2273" s="36" t="s">
        <v>3409</v>
      </c>
      <c r="F2273" s="36" t="str">
        <f t="shared" si="105"/>
        <v>2016_PA</v>
      </c>
      <c r="G2273" s="45">
        <v>2016</v>
      </c>
      <c r="H2273" s="45">
        <f>_xlfn.XLOOKUP(J2273,Main_OG!$B$1:$B$766,Main_OG!$O$1:$O$766,"")</f>
        <v>1</v>
      </c>
      <c r="I2273" s="45">
        <f>_xlfn.XLOOKUP(F2273,Main_OG!$D$1:$D$766,Main_OG!$J$1:$J$766,"")</f>
        <v>2</v>
      </c>
      <c r="J2273" s="45" t="s">
        <v>139</v>
      </c>
      <c r="K2273" s="45" t="str">
        <f t="shared" si="106"/>
        <v>Pennsylvania Power Co_PA</v>
      </c>
      <c r="L2273" s="45" t="str">
        <f t="shared" si="107"/>
        <v>Pennsylvania Power Co_PA</v>
      </c>
      <c r="M2273" s="45" t="s">
        <v>3420</v>
      </c>
      <c r="N2273" s="45">
        <v>0</v>
      </c>
      <c r="O2273" s="45">
        <v>11728</v>
      </c>
      <c r="P2273" s="45">
        <v>23</v>
      </c>
      <c r="Q2273" s="45">
        <v>106617</v>
      </c>
      <c r="R2273" s="45">
        <v>0</v>
      </c>
      <c r="S2273" s="45">
        <v>366507</v>
      </c>
      <c r="T2273" s="45">
        <v>100819</v>
      </c>
      <c r="U2273" s="45">
        <v>1235270</v>
      </c>
      <c r="V2273" s="45">
        <v>0</v>
      </c>
      <c r="W2273" s="45">
        <v>10.372489</v>
      </c>
      <c r="X2273" s="45">
        <v>4.7589243999999997</v>
      </c>
      <c r="Y2273" s="45">
        <v>12.882332999999999</v>
      </c>
      <c r="Z2273" s="46">
        <v>744847.1</v>
      </c>
      <c r="AA2273" s="46">
        <v>58243.653579146463</v>
      </c>
      <c r="AB2273" s="47">
        <f>_xlfn.XLOOKUP($F2273,Main_OG!$D$1:$D$766,Main_OG!AJ$1:AJ$766,"")</f>
        <v>54978156</v>
      </c>
      <c r="AC2273" s="47">
        <f>_xlfn.XLOOKUP($F2273,Main_OG!$D$1:$D$766,Main_OG!AK$1:AK$766,"")</f>
        <v>1403058</v>
      </c>
      <c r="AD2273" s="47">
        <f>_xlfn.XLOOKUP($F2273,Main_OG!$D$1:$D$766,Main_OG!AL$1:AL$766,"")</f>
        <v>1004160024</v>
      </c>
      <c r="AE2273" s="47">
        <f>_xlfn.XLOOKUP($F2273,Main_OG!$D$1:$D$766,Main_OG!AM$1:AM$766,"")</f>
        <v>82924011</v>
      </c>
      <c r="AF2273" s="48">
        <f>_xlfn.XLOOKUP($F2273,Main_OG!$D$1:$D$766,Main_OG!Z$1:Z$766,"")</f>
        <v>0</v>
      </c>
      <c r="AG2273" s="48">
        <f>_xlfn.XLOOKUP($F2273,Main_OG!$D$1:$D$766,Main_OG!AA$1:AA$766,"")</f>
        <v>2.2143440282408582</v>
      </c>
      <c r="AH2273" s="48">
        <f>_xlfn.XLOOKUP($F2273,Main_OG!$D$1:$D$766,Main_OG!AB$1:AB$766,"")</f>
        <v>11.309272049594229</v>
      </c>
      <c r="AI2273" s="48">
        <f>_xlfn.XLOOKUP($F2273,Main_OG!$D$1:$D$766,Main_OG!AC$1:AC$766,"")</f>
        <v>3.2924726584307722</v>
      </c>
      <c r="AJ2273" s="48">
        <f>_xlfn.XLOOKUP($F2273,Main_OG!$D$1:$D$766,Main_OG!AD$1:AD$766,"")</f>
        <v>0.65636700530415037</v>
      </c>
    </row>
    <row r="2274" spans="2:36" x14ac:dyDescent="0.35">
      <c r="B2274" s="36" t="s">
        <v>3409</v>
      </c>
      <c r="C2274" s="45" t="s">
        <v>139</v>
      </c>
      <c r="D2274" s="45" t="s">
        <v>4278</v>
      </c>
      <c r="E2274" s="36" t="s">
        <v>3409</v>
      </c>
      <c r="F2274" s="36" t="str">
        <f t="shared" si="105"/>
        <v>2017_PA</v>
      </c>
      <c r="G2274" s="45">
        <v>2017</v>
      </c>
      <c r="H2274" s="45">
        <f>_xlfn.XLOOKUP(J2274,Main_OG!$B$1:$B$766,Main_OG!$O$1:$O$766,"")</f>
        <v>1</v>
      </c>
      <c r="I2274" s="45">
        <f>_xlfn.XLOOKUP(F2274,Main_OG!$D$1:$D$766,Main_OG!$J$1:$J$766,"")</f>
        <v>2</v>
      </c>
      <c r="J2274" s="45" t="s">
        <v>139</v>
      </c>
      <c r="K2274" s="45" t="str">
        <f t="shared" si="106"/>
        <v>Pennsylvania Power Co_PA</v>
      </c>
      <c r="L2274" s="45" t="str">
        <f t="shared" si="107"/>
        <v>Pennsylvania Power Co_PA</v>
      </c>
      <c r="M2274" s="45" t="s">
        <v>3421</v>
      </c>
      <c r="N2274" s="45">
        <v>0</v>
      </c>
      <c r="O2274" s="45">
        <v>11466</v>
      </c>
      <c r="P2274" s="45">
        <v>20</v>
      </c>
      <c r="Q2274" s="45">
        <v>104396</v>
      </c>
      <c r="R2274" s="45">
        <v>0</v>
      </c>
      <c r="S2274" s="45">
        <v>316939</v>
      </c>
      <c r="T2274" s="45">
        <v>36225</v>
      </c>
      <c r="U2274" s="45">
        <v>1143794</v>
      </c>
      <c r="V2274" s="45">
        <v>0</v>
      </c>
      <c r="W2274" s="45">
        <v>10.317000999999999</v>
      </c>
      <c r="X2274" s="45">
        <v>7.9014493000000003</v>
      </c>
      <c r="Y2274" s="45">
        <v>13.004046000000001</v>
      </c>
      <c r="Z2274" s="46">
        <v>754318</v>
      </c>
      <c r="AA2274" s="46">
        <v>58955.601777895325</v>
      </c>
      <c r="AB2274" s="47">
        <f>_xlfn.XLOOKUP($F2274,Main_OG!$D$1:$D$766,Main_OG!AJ$1:AJ$766,"")</f>
        <v>48580044</v>
      </c>
      <c r="AC2274" s="47">
        <f>_xlfn.XLOOKUP($F2274,Main_OG!$D$1:$D$766,Main_OG!AK$1:AK$766,"")</f>
        <v>1290710</v>
      </c>
      <c r="AD2274" s="47">
        <f>_xlfn.XLOOKUP($F2274,Main_OG!$D$1:$D$766,Main_OG!AL$1:AL$766,"")</f>
        <v>1055457674</v>
      </c>
      <c r="AE2274" s="47">
        <f>_xlfn.XLOOKUP($F2274,Main_OG!$D$1:$D$766,Main_OG!AM$1:AM$766,"")</f>
        <v>83199832</v>
      </c>
      <c r="AF2274" s="48">
        <f>_xlfn.XLOOKUP($F2274,Main_OG!$D$1:$D$766,Main_OG!Z$1:Z$766,"")</f>
        <v>0</v>
      </c>
      <c r="AG2274" s="48">
        <f>_xlfn.XLOOKUP($F2274,Main_OG!$D$1:$D$766,Main_OG!AA$1:AA$766,"")</f>
        <v>1.88</v>
      </c>
      <c r="AH2274" s="48">
        <f>_xlfn.XLOOKUP($F2274,Main_OG!$D$1:$D$766,Main_OG!AB$1:AB$766,"")</f>
        <v>14.73443638842941</v>
      </c>
      <c r="AI2274" s="48">
        <f>_xlfn.XLOOKUP($F2274,Main_OG!$D$1:$D$766,Main_OG!AC$1:AC$766,"")</f>
        <v>2.56</v>
      </c>
      <c r="AJ2274" s="48">
        <f>_xlfn.XLOOKUP($F2274,Main_OG!$D$1:$D$766,Main_OG!AD$1:AD$766,"")</f>
        <v>0.74</v>
      </c>
    </row>
    <row r="2275" spans="2:36" x14ac:dyDescent="0.35">
      <c r="B2275" s="36" t="s">
        <v>3409</v>
      </c>
      <c r="C2275" s="45" t="s">
        <v>139</v>
      </c>
      <c r="D2275" s="45" t="s">
        <v>4278</v>
      </c>
      <c r="E2275" s="36" t="s">
        <v>3409</v>
      </c>
      <c r="F2275" s="36" t="str">
        <f t="shared" si="105"/>
        <v>2018_PA</v>
      </c>
      <c r="G2275" s="45">
        <v>2018</v>
      </c>
      <c r="H2275" s="45">
        <f>_xlfn.XLOOKUP(J2275,Main_OG!$B$1:$B$766,Main_OG!$O$1:$O$766,"")</f>
        <v>1</v>
      </c>
      <c r="I2275" s="45">
        <f>_xlfn.XLOOKUP(F2275,Main_OG!$D$1:$D$766,Main_OG!$J$1:$J$766,"")</f>
        <v>2</v>
      </c>
      <c r="J2275" s="45" t="s">
        <v>139</v>
      </c>
      <c r="K2275" s="45" t="str">
        <f t="shared" si="106"/>
        <v>Pennsylvania Power Co_PA</v>
      </c>
      <c r="L2275" s="45" t="str">
        <f t="shared" si="107"/>
        <v>Pennsylvania Power Co_PA</v>
      </c>
      <c r="M2275" s="45" t="s">
        <v>3422</v>
      </c>
      <c r="N2275" s="45">
        <v>0</v>
      </c>
      <c r="O2275" s="45">
        <v>11633</v>
      </c>
      <c r="P2275" s="45">
        <v>22</v>
      </c>
      <c r="Q2275" s="45">
        <v>109379</v>
      </c>
      <c r="R2275" s="45">
        <v>0</v>
      </c>
      <c r="S2275" s="45">
        <v>335166</v>
      </c>
      <c r="T2275" s="45">
        <v>8660</v>
      </c>
      <c r="U2275" s="45">
        <v>1278674</v>
      </c>
      <c r="V2275" s="45">
        <v>0</v>
      </c>
      <c r="W2275" s="45">
        <v>10.387718</v>
      </c>
      <c r="X2275" s="45">
        <v>6.2505774000000001</v>
      </c>
      <c r="Y2275" s="45">
        <v>12.966792</v>
      </c>
      <c r="Z2275" s="46">
        <v>763855.4</v>
      </c>
      <c r="AA2275" s="46">
        <v>59633.774626131235</v>
      </c>
      <c r="AB2275" s="47">
        <f>_xlfn.XLOOKUP($F2275,Main_OG!$D$1:$D$766,Main_OG!AJ$1:AJ$766,"")</f>
        <v>46668322</v>
      </c>
      <c r="AC2275" s="47">
        <f>_xlfn.XLOOKUP($F2275,Main_OG!$D$1:$D$766,Main_OG!AK$1:AK$766,"")</f>
        <v>2931274</v>
      </c>
      <c r="AD2275" s="47">
        <f>_xlfn.XLOOKUP($F2275,Main_OG!$D$1:$D$766,Main_OG!AL$1:AL$766,"")</f>
        <v>1078551458</v>
      </c>
      <c r="AE2275" s="47">
        <f>_xlfn.XLOOKUP($F2275,Main_OG!$D$1:$D$766,Main_OG!AM$1:AM$766,"")</f>
        <v>83476744</v>
      </c>
      <c r="AF2275" s="48">
        <f>_xlfn.XLOOKUP($F2275,Main_OG!$D$1:$D$766,Main_OG!Z$1:Z$766,"")</f>
        <v>1.81</v>
      </c>
      <c r="AG2275" s="48">
        <f>_xlfn.XLOOKUP($F2275,Main_OG!$D$1:$D$766,Main_OG!AA$1:AA$766,"")</f>
        <v>2.09</v>
      </c>
      <c r="AH2275" s="48">
        <f>_xlfn.XLOOKUP($F2275,Main_OG!$D$1:$D$766,Main_OG!AB$1:AB$766,"")</f>
        <v>17.134646247082848</v>
      </c>
      <c r="AI2275" s="48">
        <f>_xlfn.XLOOKUP($F2275,Main_OG!$D$1:$D$766,Main_OG!AC$1:AC$766,"")</f>
        <v>3.8713752811270652</v>
      </c>
      <c r="AJ2275" s="48">
        <f>_xlfn.XLOOKUP($F2275,Main_OG!$D$1:$D$766,Main_OG!AD$1:AD$766,"")</f>
        <v>0.62810595158289428</v>
      </c>
    </row>
    <row r="2276" spans="2:36" x14ac:dyDescent="0.35">
      <c r="B2276" s="36" t="s">
        <v>3409</v>
      </c>
      <c r="C2276" s="45" t="s">
        <v>139</v>
      </c>
      <c r="D2276" s="45" t="s">
        <v>4278</v>
      </c>
      <c r="E2276" s="36" t="s">
        <v>3409</v>
      </c>
      <c r="F2276" s="36" t="str">
        <f t="shared" si="105"/>
        <v>2019_PA</v>
      </c>
      <c r="G2276" s="45">
        <v>2019</v>
      </c>
      <c r="H2276" s="45">
        <f>_xlfn.XLOOKUP(J2276,Main_OG!$B$1:$B$766,Main_OG!$O$1:$O$766,"")</f>
        <v>1</v>
      </c>
      <c r="I2276" s="45">
        <f>_xlfn.XLOOKUP(F2276,Main_OG!$D$1:$D$766,Main_OG!$J$1:$J$766,"")</f>
        <v>2</v>
      </c>
      <c r="J2276" s="45" t="s">
        <v>139</v>
      </c>
      <c r="K2276" s="45" t="str">
        <f t="shared" si="106"/>
        <v>Pennsylvania Power Co_PA</v>
      </c>
      <c r="L2276" s="45" t="str">
        <f t="shared" si="107"/>
        <v>Pennsylvania Power Co_PA</v>
      </c>
      <c r="M2276" s="45" t="s">
        <v>3423</v>
      </c>
      <c r="N2276" s="45">
        <v>0</v>
      </c>
      <c r="O2276" s="45">
        <v>11561</v>
      </c>
      <c r="P2276" s="45">
        <v>53</v>
      </c>
      <c r="Q2276" s="45">
        <v>112075</v>
      </c>
      <c r="R2276" s="45">
        <v>0</v>
      </c>
      <c r="S2276" s="45">
        <v>285834</v>
      </c>
      <c r="T2276" s="45">
        <v>48506</v>
      </c>
      <c r="U2276" s="45">
        <v>1250544</v>
      </c>
      <c r="V2276" s="45">
        <v>0</v>
      </c>
      <c r="W2276" s="45">
        <v>10.326903</v>
      </c>
      <c r="X2276" s="45">
        <v>6.3171565999999997</v>
      </c>
      <c r="Y2276" s="45">
        <v>12.694402999999999</v>
      </c>
      <c r="Z2276" s="46">
        <v>772529.5</v>
      </c>
      <c r="AA2276" s="46">
        <v>60359.134465093557</v>
      </c>
      <c r="AB2276" s="47">
        <f>_xlfn.XLOOKUP($F2276,Main_OG!$D$1:$D$766,Main_OG!AJ$1:AJ$766,"")</f>
        <v>38844130</v>
      </c>
      <c r="AC2276" s="47">
        <f>_xlfn.XLOOKUP($F2276,Main_OG!$D$1:$D$766,Main_OG!AK$1:AK$766,"")</f>
        <v>898906</v>
      </c>
      <c r="AD2276" s="47">
        <f>_xlfn.XLOOKUP($F2276,Main_OG!$D$1:$D$766,Main_OG!AL$1:AL$766,"")</f>
        <v>1347497180</v>
      </c>
      <c r="AE2276" s="47">
        <f>_xlfn.XLOOKUP($F2276,Main_OG!$D$1:$D$766,Main_OG!AM$1:AM$766,"")</f>
        <v>83229652</v>
      </c>
      <c r="AF2276" s="48">
        <f>_xlfn.XLOOKUP($F2276,Main_OG!$D$1:$D$766,Main_OG!Z$1:Z$766,"")</f>
        <v>1.54</v>
      </c>
      <c r="AG2276" s="48">
        <f>_xlfn.XLOOKUP($F2276,Main_OG!$D$1:$D$766,Main_OG!AA$1:AA$766,"")</f>
        <v>2.176146746141439</v>
      </c>
      <c r="AH2276" s="48">
        <f>_xlfn.XLOOKUP($F2276,Main_OG!$D$1:$D$766,Main_OG!AB$1:AB$766,"")</f>
        <v>16.155101142605361</v>
      </c>
      <c r="AI2276" s="48">
        <f>_xlfn.XLOOKUP($F2276,Main_OG!$D$1:$D$766,Main_OG!AC$1:AC$766,"")</f>
        <v>3.3292283805067271</v>
      </c>
      <c r="AJ2276" s="48">
        <f>_xlfn.XLOOKUP($F2276,Main_OG!$D$1:$D$766,Main_OG!AD$1:AD$766,"")</f>
        <v>0.68</v>
      </c>
    </row>
    <row r="2277" spans="2:36" x14ac:dyDescent="0.35">
      <c r="B2277" s="36" t="s">
        <v>3409</v>
      </c>
      <c r="C2277" s="45" t="s">
        <v>139</v>
      </c>
      <c r="D2277" s="45" t="s">
        <v>4278</v>
      </c>
      <c r="E2277" s="36" t="s">
        <v>3409</v>
      </c>
      <c r="F2277" s="36" t="str">
        <f t="shared" si="105"/>
        <v>2020_PA</v>
      </c>
      <c r="G2277" s="45">
        <v>2020</v>
      </c>
      <c r="H2277" s="45">
        <f>_xlfn.XLOOKUP(J2277,Main_OG!$B$1:$B$766,Main_OG!$O$1:$O$766,"")</f>
        <v>1</v>
      </c>
      <c r="I2277" s="45">
        <f>_xlfn.XLOOKUP(F2277,Main_OG!$D$1:$D$766,Main_OG!$J$1:$J$766,"")</f>
        <v>2</v>
      </c>
      <c r="J2277" s="45" t="s">
        <v>139</v>
      </c>
      <c r="K2277" s="45" t="str">
        <f t="shared" si="106"/>
        <v>Pennsylvania Power Co_PA</v>
      </c>
      <c r="L2277" s="45" t="str">
        <f t="shared" si="107"/>
        <v>Pennsylvania Power Co_PA</v>
      </c>
      <c r="M2277" s="45" t="s">
        <v>3424</v>
      </c>
      <c r="N2277" s="45">
        <v>0</v>
      </c>
      <c r="O2277" s="45">
        <v>11490</v>
      </c>
      <c r="P2277" s="45">
        <v>71</v>
      </c>
      <c r="Q2277" s="45">
        <v>0</v>
      </c>
      <c r="R2277" s="45">
        <v>0</v>
      </c>
      <c r="S2277" s="45">
        <v>237971</v>
      </c>
      <c r="T2277" s="45">
        <v>76911</v>
      </c>
      <c r="U2277" s="45">
        <v>0</v>
      </c>
      <c r="V2277" s="45">
        <v>0</v>
      </c>
      <c r="W2277" s="45">
        <v>10.539982</v>
      </c>
      <c r="X2277" s="45">
        <v>9.5108631999999993</v>
      </c>
      <c r="Y2277" s="45">
        <v>0</v>
      </c>
      <c r="Z2277" s="46">
        <v>736470.6</v>
      </c>
      <c r="AA2277" s="46">
        <v>57561.930981701065</v>
      </c>
      <c r="AB2277" s="47">
        <f>_xlfn.XLOOKUP($F2277,Main_OG!$D$1:$D$766,Main_OG!AJ$1:AJ$766,"")</f>
        <v>27123248</v>
      </c>
      <c r="AC2277" s="47">
        <f>_xlfn.XLOOKUP($F2277,Main_OG!$D$1:$D$766,Main_OG!AK$1:AK$766,"")</f>
        <v>416792</v>
      </c>
      <c r="AD2277" s="47">
        <f>_xlfn.XLOOKUP($F2277,Main_OG!$D$1:$D$766,Main_OG!AL$1:AL$766,"")</f>
        <v>1660210754</v>
      </c>
      <c r="AE2277" s="47">
        <f>_xlfn.XLOOKUP($F2277,Main_OG!$D$1:$D$766,Main_OG!AM$1:AM$766,"")</f>
        <v>0</v>
      </c>
      <c r="AF2277" s="48">
        <f>_xlfn.XLOOKUP($F2277,Main_OG!$D$1:$D$766,Main_OG!Z$1:Z$766,"")</f>
        <v>0</v>
      </c>
      <c r="AG2277" s="48">
        <f>_xlfn.XLOOKUP($F2277,Main_OG!$D$1:$D$766,Main_OG!AA$1:AA$766,"")</f>
        <v>2.127327759928813</v>
      </c>
      <c r="AH2277" s="48">
        <f>_xlfn.XLOOKUP($F2277,Main_OG!$D$1:$D$766,Main_OG!AB$1:AB$766,"")</f>
        <v>12.535325193609101</v>
      </c>
      <c r="AI2277" s="48">
        <f>_xlfn.XLOOKUP($F2277,Main_OG!$D$1:$D$766,Main_OG!AC$1:AC$766,"")</f>
        <v>2.8422150630003218</v>
      </c>
      <c r="AJ2277" s="48">
        <f>_xlfn.XLOOKUP($F2277,Main_OG!$D$1:$D$766,Main_OG!AD$1:AD$766,"")</f>
        <v>0.5848556097000881</v>
      </c>
    </row>
    <row r="2278" spans="2:36" x14ac:dyDescent="0.35">
      <c r="B2278" s="36" t="s">
        <v>3425</v>
      </c>
      <c r="C2278" s="45" t="s">
        <v>139</v>
      </c>
      <c r="D2278" s="45" t="s">
        <v>4285</v>
      </c>
      <c r="E2278" s="36" t="s">
        <v>4523</v>
      </c>
      <c r="F2278" s="36" t="str">
        <f t="shared" si="105"/>
        <v>2006_PA</v>
      </c>
      <c r="G2278" s="45">
        <v>2006</v>
      </c>
      <c r="H2278" s="45">
        <f>_xlfn.XLOOKUP(J2278,Main_OG!$B$1:$B$766,Main_OG!$O$1:$O$766,"")</f>
        <v>1</v>
      </c>
      <c r="I2278" s="45">
        <f>_xlfn.XLOOKUP(F2278,Main_OG!$D$1:$D$766,Main_OG!$J$1:$J$766,"")</f>
        <v>0</v>
      </c>
      <c r="J2278" s="45" t="s">
        <v>139</v>
      </c>
      <c r="K2278" s="45" t="str">
        <f t="shared" si="106"/>
        <v>Pike County Light &amp; Power Co_PA</v>
      </c>
      <c r="L2278" s="45" t="str">
        <f t="shared" si="107"/>
        <v>Pike County Light Power Co_PA</v>
      </c>
      <c r="M2278" s="45" t="s">
        <v>3426</v>
      </c>
      <c r="N2278" s="45">
        <v>0</v>
      </c>
      <c r="O2278" s="45">
        <v>143</v>
      </c>
      <c r="P2278" s="45">
        <v>0</v>
      </c>
      <c r="Q2278" s="45">
        <v>1800</v>
      </c>
      <c r="R2278" s="45">
        <v>0</v>
      </c>
      <c r="S2278" s="45">
        <v>4220</v>
      </c>
      <c r="T2278" s="45">
        <v>0</v>
      </c>
      <c r="U2278" s="45">
        <v>2298</v>
      </c>
      <c r="V2278" s="45">
        <v>0</v>
      </c>
      <c r="W2278" s="45">
        <v>16.503715291357061</v>
      </c>
      <c r="X2278" s="45">
        <v>0</v>
      </c>
      <c r="Y2278" s="45">
        <v>18.475639170284609</v>
      </c>
      <c r="Z2278" s="46">
        <v>626589.9</v>
      </c>
      <c r="AA2278" s="46">
        <v>50083.88346429076</v>
      </c>
      <c r="AB2278" s="47">
        <f>_xlfn.XLOOKUP($F2278,Main_OG!$D$1:$D$766,Main_OG!AJ$1:AJ$766,"")</f>
        <v>111628459.06</v>
      </c>
      <c r="AC2278" s="47">
        <f>_xlfn.XLOOKUP($F2278,Main_OG!$D$1:$D$766,Main_OG!AK$1:AK$766,"")</f>
        <v>4323966.4000000004</v>
      </c>
      <c r="AD2278" s="47">
        <f>_xlfn.XLOOKUP($F2278,Main_OG!$D$1:$D$766,Main_OG!AL$1:AL$766,"")</f>
        <v>202399107.29999998</v>
      </c>
      <c r="AE2278" s="47">
        <f>_xlfn.XLOOKUP($F2278,Main_OG!$D$1:$D$766,Main_OG!AM$1:AM$766,"")</f>
        <v>75297632</v>
      </c>
      <c r="AF2278" s="48">
        <f>_xlfn.XLOOKUP($F2278,Main_OG!$D$1:$D$766,Main_OG!Z$1:Z$766,"")</f>
        <v>0</v>
      </c>
      <c r="AG2278" s="48">
        <f>_xlfn.XLOOKUP($F2278,Main_OG!$D$1:$D$766,Main_OG!AA$1:AA$766,"")</f>
        <v>1.71</v>
      </c>
      <c r="AH2278" s="48">
        <f>_xlfn.XLOOKUP($F2278,Main_OG!$D$1:$D$766,Main_OG!AB$1:AB$766,"")</f>
        <v>14.13114039693003</v>
      </c>
      <c r="AI2278" s="48">
        <f>_xlfn.XLOOKUP($F2278,Main_OG!$D$1:$D$766,Main_OG!AC$1:AC$766,"")</f>
        <v>7.1610124069250478</v>
      </c>
      <c r="AJ2278" s="48">
        <f>_xlfn.XLOOKUP($F2278,Main_OG!$D$1:$D$766,Main_OG!AD$1:AD$766,"")</f>
        <v>0.4704061490499184</v>
      </c>
    </row>
    <row r="2279" spans="2:36" x14ac:dyDescent="0.35">
      <c r="B2279" s="36" t="s">
        <v>3425</v>
      </c>
      <c r="C2279" s="45" t="s">
        <v>139</v>
      </c>
      <c r="D2279" s="45" t="s">
        <v>4285</v>
      </c>
      <c r="E2279" s="36" t="s">
        <v>4523</v>
      </c>
      <c r="F2279" s="36" t="str">
        <f t="shared" si="105"/>
        <v>2007_PA</v>
      </c>
      <c r="G2279" s="45">
        <v>2007</v>
      </c>
      <c r="H2279" s="45">
        <f>_xlfn.XLOOKUP(J2279,Main_OG!$B$1:$B$766,Main_OG!$O$1:$O$766,"")</f>
        <v>1</v>
      </c>
      <c r="I2279" s="45">
        <f>_xlfn.XLOOKUP(F2279,Main_OG!$D$1:$D$766,Main_OG!$J$1:$J$766,"")</f>
        <v>0</v>
      </c>
      <c r="J2279" s="45" t="s">
        <v>139</v>
      </c>
      <c r="K2279" s="45" t="str">
        <f t="shared" si="106"/>
        <v>Pike County Light &amp; Power Co_PA</v>
      </c>
      <c r="L2279" s="45" t="str">
        <f t="shared" si="107"/>
        <v>Pike County Light Power Co_PA</v>
      </c>
      <c r="M2279" s="45" t="s">
        <v>3427</v>
      </c>
      <c r="N2279" s="45">
        <v>0</v>
      </c>
      <c r="O2279" s="45">
        <v>215</v>
      </c>
      <c r="P2279" s="45">
        <v>0</v>
      </c>
      <c r="Q2279" s="45">
        <v>629</v>
      </c>
      <c r="R2279" s="45">
        <v>0</v>
      </c>
      <c r="S2279" s="45">
        <v>2406</v>
      </c>
      <c r="T2279" s="45">
        <v>0</v>
      </c>
      <c r="U2279" s="45">
        <v>699</v>
      </c>
      <c r="V2279" s="45">
        <v>0</v>
      </c>
      <c r="W2279" s="45">
        <v>16.95</v>
      </c>
      <c r="X2279" s="45">
        <v>0</v>
      </c>
      <c r="Y2279" s="45">
        <v>18.440000000000001</v>
      </c>
      <c r="Z2279" s="46">
        <v>649638.1</v>
      </c>
      <c r="AA2279" s="46">
        <v>51706.570957813623</v>
      </c>
      <c r="AB2279" s="47">
        <f>_xlfn.XLOOKUP($F2279,Main_OG!$D$1:$D$766,Main_OG!AJ$1:AJ$766,"")</f>
        <v>110980292</v>
      </c>
      <c r="AC2279" s="47">
        <f>_xlfn.XLOOKUP($F2279,Main_OG!$D$1:$D$766,Main_OG!AK$1:AK$766,"")</f>
        <v>5330088</v>
      </c>
      <c r="AD2279" s="47">
        <f>_xlfn.XLOOKUP($F2279,Main_OG!$D$1:$D$766,Main_OG!AL$1:AL$766,"")</f>
        <v>284561200</v>
      </c>
      <c r="AE2279" s="47">
        <f>_xlfn.XLOOKUP($F2279,Main_OG!$D$1:$D$766,Main_OG!AM$1:AM$766,"")</f>
        <v>77376316</v>
      </c>
      <c r="AF2279" s="48">
        <f>_xlfn.XLOOKUP($F2279,Main_OG!$D$1:$D$766,Main_OG!Z$1:Z$766,"")</f>
        <v>0</v>
      </c>
      <c r="AG2279" s="48">
        <f>_xlfn.XLOOKUP($F2279,Main_OG!$D$1:$D$766,Main_OG!AA$1:AA$766,"")</f>
        <v>1.74</v>
      </c>
      <c r="AH2279" s="48">
        <f>_xlfn.XLOOKUP($F2279,Main_OG!$D$1:$D$766,Main_OG!AB$1:AB$766,"")</f>
        <v>15.097711394063451</v>
      </c>
      <c r="AI2279" s="48">
        <f>_xlfn.XLOOKUP($F2279,Main_OG!$D$1:$D$766,Main_OG!AC$1:AC$766,"")</f>
        <v>7.3815467393807772</v>
      </c>
      <c r="AJ2279" s="48">
        <f>_xlfn.XLOOKUP($F2279,Main_OG!$D$1:$D$766,Main_OG!AD$1:AD$766,"")</f>
        <v>0.58103021845052572</v>
      </c>
    </row>
    <row r="2280" spans="2:36" x14ac:dyDescent="0.35">
      <c r="B2280" s="36" t="s">
        <v>3425</v>
      </c>
      <c r="C2280" s="45" t="s">
        <v>139</v>
      </c>
      <c r="D2280" s="45" t="s">
        <v>4285</v>
      </c>
      <c r="E2280" s="36" t="s">
        <v>4523</v>
      </c>
      <c r="F2280" s="36" t="str">
        <f t="shared" si="105"/>
        <v>2008_PA</v>
      </c>
      <c r="G2280" s="45">
        <v>2008</v>
      </c>
      <c r="H2280" s="45">
        <f>_xlfn.XLOOKUP(J2280,Main_OG!$B$1:$B$766,Main_OG!$O$1:$O$766,"")</f>
        <v>1</v>
      </c>
      <c r="I2280" s="45">
        <f>_xlfn.XLOOKUP(F2280,Main_OG!$D$1:$D$766,Main_OG!$J$1:$J$766,"")</f>
        <v>1</v>
      </c>
      <c r="J2280" s="45" t="s">
        <v>139</v>
      </c>
      <c r="K2280" s="45" t="str">
        <f t="shared" si="106"/>
        <v>Pike County Light &amp; Power Co_PA</v>
      </c>
      <c r="L2280" s="45" t="str">
        <f t="shared" si="107"/>
        <v>Pike County Light Power Co_PA</v>
      </c>
      <c r="M2280" s="45" t="s">
        <v>3428</v>
      </c>
      <c r="N2280" s="45">
        <v>0</v>
      </c>
      <c r="O2280" s="45">
        <v>228</v>
      </c>
      <c r="P2280" s="45">
        <v>0</v>
      </c>
      <c r="Q2280" s="45">
        <v>654</v>
      </c>
      <c r="R2280" s="45">
        <v>0</v>
      </c>
      <c r="S2280" s="45">
        <v>16065</v>
      </c>
      <c r="T2280" s="45">
        <v>0</v>
      </c>
      <c r="U2280" s="45">
        <v>5566</v>
      </c>
      <c r="V2280" s="45">
        <v>0</v>
      </c>
      <c r="W2280" s="45">
        <v>15.94</v>
      </c>
      <c r="X2280" s="45">
        <v>0</v>
      </c>
      <c r="Y2280" s="45">
        <v>16.37</v>
      </c>
      <c r="Z2280" s="46">
        <v>665148.30000000005</v>
      </c>
      <c r="AA2280" s="46">
        <v>52738.127944301923</v>
      </c>
      <c r="AB2280" s="47">
        <f>_xlfn.XLOOKUP($F2280,Main_OG!$D$1:$D$766,Main_OG!AJ$1:AJ$766,"")</f>
        <v>107834918</v>
      </c>
      <c r="AC2280" s="47">
        <f>_xlfn.XLOOKUP($F2280,Main_OG!$D$1:$D$766,Main_OG!AK$1:AK$766,"")</f>
        <v>3509936</v>
      </c>
      <c r="AD2280" s="47">
        <f>_xlfn.XLOOKUP($F2280,Main_OG!$D$1:$D$766,Main_OG!AL$1:AL$766,"")</f>
        <v>273884566</v>
      </c>
      <c r="AE2280" s="47">
        <f>_xlfn.XLOOKUP($F2280,Main_OG!$D$1:$D$766,Main_OG!AM$1:AM$766,"")</f>
        <v>78658093</v>
      </c>
      <c r="AF2280" s="48">
        <f>_xlfn.XLOOKUP($F2280,Main_OG!$D$1:$D$766,Main_OG!Z$1:Z$766,"")</f>
        <v>0</v>
      </c>
      <c r="AG2280" s="48">
        <f>_xlfn.XLOOKUP($F2280,Main_OG!$D$1:$D$766,Main_OG!AA$1:AA$766,"")</f>
        <v>2.09</v>
      </c>
      <c r="AH2280" s="48">
        <f>_xlfn.XLOOKUP($F2280,Main_OG!$D$1:$D$766,Main_OG!AB$1:AB$766,"")</f>
        <v>19.619187803472759</v>
      </c>
      <c r="AI2280" s="48">
        <f>_xlfn.XLOOKUP($F2280,Main_OG!$D$1:$D$766,Main_OG!AC$1:AC$766,"")</f>
        <v>9.1182546074696553</v>
      </c>
      <c r="AJ2280" s="48">
        <f>_xlfn.XLOOKUP($F2280,Main_OG!$D$1:$D$766,Main_OG!AD$1:AD$766,"")</f>
        <v>0.68330088246943577</v>
      </c>
    </row>
    <row r="2281" spans="2:36" x14ac:dyDescent="0.35">
      <c r="B2281" s="36" t="s">
        <v>3425</v>
      </c>
      <c r="C2281" s="45" t="s">
        <v>139</v>
      </c>
      <c r="D2281" s="45" t="s">
        <v>4285</v>
      </c>
      <c r="E2281" s="36" t="s">
        <v>4523</v>
      </c>
      <c r="F2281" s="36" t="str">
        <f t="shared" si="105"/>
        <v>2009_PA</v>
      </c>
      <c r="G2281" s="45">
        <v>2009</v>
      </c>
      <c r="H2281" s="45">
        <f>_xlfn.XLOOKUP(J2281,Main_OG!$B$1:$B$766,Main_OG!$O$1:$O$766,"")</f>
        <v>1</v>
      </c>
      <c r="I2281" s="45">
        <f>_xlfn.XLOOKUP(F2281,Main_OG!$D$1:$D$766,Main_OG!$J$1:$J$766,"")</f>
        <v>1</v>
      </c>
      <c r="J2281" s="45" t="s">
        <v>139</v>
      </c>
      <c r="K2281" s="45" t="str">
        <f t="shared" si="106"/>
        <v>Pike County Light &amp; Power Co_PA</v>
      </c>
      <c r="L2281" s="45" t="str">
        <f t="shared" si="107"/>
        <v>Pike County Light Power Co_PA</v>
      </c>
      <c r="M2281" s="45" t="s">
        <v>3429</v>
      </c>
      <c r="N2281" s="45">
        <v>0</v>
      </c>
      <c r="O2281" s="45">
        <v>305</v>
      </c>
      <c r="P2281" s="45">
        <v>0</v>
      </c>
      <c r="Q2281" s="45">
        <v>802</v>
      </c>
      <c r="R2281" s="45">
        <v>0</v>
      </c>
      <c r="S2281" s="45">
        <v>12926</v>
      </c>
      <c r="T2281" s="45">
        <v>0</v>
      </c>
      <c r="U2281" s="45">
        <v>5590</v>
      </c>
      <c r="V2281" s="45">
        <v>0</v>
      </c>
      <c r="W2281" s="45">
        <v>11.77</v>
      </c>
      <c r="X2281" s="45">
        <v>0</v>
      </c>
      <c r="Y2281" s="45">
        <v>12.79</v>
      </c>
      <c r="Z2281" s="46">
        <v>645206.69999999995</v>
      </c>
      <c r="AA2281" s="46">
        <v>50936.601641859408</v>
      </c>
      <c r="AB2281" s="47">
        <f>_xlfn.XLOOKUP($F2281,Main_OG!$D$1:$D$766,Main_OG!AJ$1:AJ$766,"")</f>
        <v>97610596</v>
      </c>
      <c r="AC2281" s="47">
        <f>_xlfn.XLOOKUP($F2281,Main_OG!$D$1:$D$766,Main_OG!AK$1:AK$766,"")</f>
        <v>3400726</v>
      </c>
      <c r="AD2281" s="47">
        <f>_xlfn.XLOOKUP($F2281,Main_OG!$D$1:$D$766,Main_OG!AL$1:AL$766,"")</f>
        <v>418361582</v>
      </c>
      <c r="AE2281" s="47">
        <f>_xlfn.XLOOKUP($F2281,Main_OG!$D$1:$D$766,Main_OG!AM$1:AM$766,"")</f>
        <v>77327686</v>
      </c>
      <c r="AF2281" s="48">
        <f>_xlfn.XLOOKUP($F2281,Main_OG!$D$1:$D$766,Main_OG!Z$1:Z$766,"")</f>
        <v>0</v>
      </c>
      <c r="AG2281" s="48">
        <f>_xlfn.XLOOKUP($F2281,Main_OG!$D$1:$D$766,Main_OG!AA$1:AA$766,"")</f>
        <v>2.29</v>
      </c>
      <c r="AH2281" s="48">
        <f>_xlfn.XLOOKUP($F2281,Main_OG!$D$1:$D$766,Main_OG!AB$1:AB$766,"")</f>
        <v>14.15708861161818</v>
      </c>
      <c r="AI2281" s="48">
        <f>_xlfn.XLOOKUP($F2281,Main_OG!$D$1:$D$766,Main_OG!AC$1:AC$766,"")</f>
        <v>4.5973007921271787</v>
      </c>
      <c r="AJ2281" s="48">
        <f>_xlfn.XLOOKUP($F2281,Main_OG!$D$1:$D$766,Main_OG!AD$1:AD$766,"")</f>
        <v>0.68314474405108627</v>
      </c>
    </row>
    <row r="2282" spans="2:36" x14ac:dyDescent="0.35">
      <c r="B2282" s="36" t="s">
        <v>3425</v>
      </c>
      <c r="C2282" s="45" t="s">
        <v>139</v>
      </c>
      <c r="D2282" s="45" t="s">
        <v>4285</v>
      </c>
      <c r="E2282" s="36" t="s">
        <v>4523</v>
      </c>
      <c r="F2282" s="36" t="str">
        <f t="shared" si="105"/>
        <v>2010_PA</v>
      </c>
      <c r="G2282" s="45">
        <v>2010</v>
      </c>
      <c r="H2282" s="45">
        <f>_xlfn.XLOOKUP(J2282,Main_OG!$B$1:$B$766,Main_OG!$O$1:$O$766,"")</f>
        <v>1</v>
      </c>
      <c r="I2282" s="45">
        <f>_xlfn.XLOOKUP(F2282,Main_OG!$D$1:$D$766,Main_OG!$J$1:$J$766,"")</f>
        <v>2</v>
      </c>
      <c r="J2282" s="45" t="s">
        <v>139</v>
      </c>
      <c r="K2282" s="45" t="str">
        <f t="shared" si="106"/>
        <v>Pike County Light &amp; Power Co_PA</v>
      </c>
      <c r="L2282" s="45" t="str">
        <f t="shared" si="107"/>
        <v>Pike County Light Power Co_PA</v>
      </c>
      <c r="M2282" s="45" t="s">
        <v>3430</v>
      </c>
      <c r="N2282" s="45">
        <v>0</v>
      </c>
      <c r="O2282" s="45">
        <v>331</v>
      </c>
      <c r="P2282" s="45">
        <v>0</v>
      </c>
      <c r="Q2282" s="45">
        <v>883</v>
      </c>
      <c r="R2282" s="45">
        <v>0</v>
      </c>
      <c r="S2282" s="45">
        <v>22776</v>
      </c>
      <c r="T2282" s="45">
        <v>0</v>
      </c>
      <c r="U2282" s="45">
        <v>6508</v>
      </c>
      <c r="V2282" s="45">
        <v>0</v>
      </c>
      <c r="W2282" s="45">
        <v>11.57</v>
      </c>
      <c r="X2282" s="45">
        <v>0</v>
      </c>
      <c r="Y2282" s="45">
        <v>14.18</v>
      </c>
      <c r="Z2282" s="46">
        <v>666805.80000000005</v>
      </c>
      <c r="AA2282" s="46">
        <v>52457.28127950598</v>
      </c>
      <c r="AB2282" s="47">
        <f>_xlfn.XLOOKUP($F2282,Main_OG!$D$1:$D$766,Main_OG!AJ$1:AJ$766,"")</f>
        <v>101986756</v>
      </c>
      <c r="AC2282" s="47">
        <f>_xlfn.XLOOKUP($F2282,Main_OG!$D$1:$D$766,Main_OG!AK$1:AK$766,"")</f>
        <v>2348682</v>
      </c>
      <c r="AD2282" s="47">
        <f>_xlfn.XLOOKUP($F2282,Main_OG!$D$1:$D$766,Main_OG!AL$1:AL$766,"")</f>
        <v>492787122</v>
      </c>
      <c r="AE2282" s="47">
        <f>_xlfn.XLOOKUP($F2282,Main_OG!$D$1:$D$766,Main_OG!AM$1:AM$766,"")</f>
        <v>77828348</v>
      </c>
      <c r="AF2282" s="48">
        <f>_xlfn.XLOOKUP($F2282,Main_OG!$D$1:$D$766,Main_OG!Z$1:Z$766,"")</f>
        <v>0</v>
      </c>
      <c r="AG2282" s="48">
        <f>_xlfn.XLOOKUP($F2282,Main_OG!$D$1:$D$766,Main_OG!AA$1:AA$766,"")</f>
        <v>2.4</v>
      </c>
      <c r="AH2282" s="48">
        <f>_xlfn.XLOOKUP($F2282,Main_OG!$D$1:$D$766,Main_OG!AB$1:AB$766,"")</f>
        <v>16.260000000000002</v>
      </c>
      <c r="AI2282" s="48">
        <f>_xlfn.XLOOKUP($F2282,Main_OG!$D$1:$D$766,Main_OG!AC$1:AC$766,"")</f>
        <v>4.9924248044436963</v>
      </c>
      <c r="AJ2282" s="48">
        <f>_xlfn.XLOOKUP($F2282,Main_OG!$D$1:$D$766,Main_OG!AD$1:AD$766,"")</f>
        <v>0.70992248279802228</v>
      </c>
    </row>
    <row r="2283" spans="2:36" x14ac:dyDescent="0.35">
      <c r="B2283" s="36" t="s">
        <v>3425</v>
      </c>
      <c r="C2283" s="45" t="s">
        <v>139</v>
      </c>
      <c r="D2283" s="45" t="s">
        <v>4285</v>
      </c>
      <c r="E2283" s="36" t="s">
        <v>4523</v>
      </c>
      <c r="F2283" s="36" t="str">
        <f t="shared" si="105"/>
        <v>2011_PA</v>
      </c>
      <c r="G2283" s="45">
        <v>2011</v>
      </c>
      <c r="H2283" s="45">
        <f>_xlfn.XLOOKUP(J2283,Main_OG!$B$1:$B$766,Main_OG!$O$1:$O$766,"")</f>
        <v>1</v>
      </c>
      <c r="I2283" s="45">
        <f>_xlfn.XLOOKUP(F2283,Main_OG!$D$1:$D$766,Main_OG!$J$1:$J$766,"")</f>
        <v>2</v>
      </c>
      <c r="J2283" s="45" t="s">
        <v>139</v>
      </c>
      <c r="K2283" s="45" t="str">
        <f t="shared" si="106"/>
        <v>Pike County Light &amp; Power Co_PA</v>
      </c>
      <c r="L2283" s="45" t="str">
        <f t="shared" si="107"/>
        <v>Pike County Light Power Co_PA</v>
      </c>
      <c r="M2283" s="45" t="s">
        <v>3431</v>
      </c>
      <c r="N2283" s="45">
        <v>0</v>
      </c>
      <c r="O2283" s="45">
        <v>376</v>
      </c>
      <c r="P2283" s="45">
        <v>0</v>
      </c>
      <c r="Q2283" s="45">
        <v>1125</v>
      </c>
      <c r="R2283" s="45">
        <v>0</v>
      </c>
      <c r="S2283" s="45">
        <v>19225</v>
      </c>
      <c r="T2283" s="45">
        <v>0</v>
      </c>
      <c r="U2283" s="45">
        <v>8120</v>
      </c>
      <c r="V2283" s="45">
        <v>0</v>
      </c>
      <c r="W2283" s="45">
        <v>11.67</v>
      </c>
      <c r="X2283" s="45">
        <v>0</v>
      </c>
      <c r="Y2283" s="45">
        <v>13.68</v>
      </c>
      <c r="Z2283" s="46">
        <v>676468.3</v>
      </c>
      <c r="AA2283" s="46">
        <v>53068.607549416134</v>
      </c>
      <c r="AB2283" s="47">
        <f>_xlfn.XLOOKUP($F2283,Main_OG!$D$1:$D$766,Main_OG!AJ$1:AJ$766,"")</f>
        <v>94649704</v>
      </c>
      <c r="AC2283" s="47">
        <f>_xlfn.XLOOKUP($F2283,Main_OG!$D$1:$D$766,Main_OG!AK$1:AK$766,"")</f>
        <v>2046228</v>
      </c>
      <c r="AD2283" s="47">
        <f>_xlfn.XLOOKUP($F2283,Main_OG!$D$1:$D$766,Main_OG!AL$1:AL$766,"")</f>
        <v>608839812</v>
      </c>
      <c r="AE2283" s="47">
        <f>_xlfn.XLOOKUP($F2283,Main_OG!$D$1:$D$766,Main_OG!AM$1:AM$766,"")</f>
        <v>76146617</v>
      </c>
      <c r="AF2283" s="48">
        <f>_xlfn.XLOOKUP($F2283,Main_OG!$D$1:$D$766,Main_OG!Z$1:Z$766,"")</f>
        <v>0</v>
      </c>
      <c r="AG2283" s="48">
        <f>_xlfn.XLOOKUP($F2283,Main_OG!$D$1:$D$766,Main_OG!AA$1:AA$766,"")</f>
        <v>2.3089180475565318</v>
      </c>
      <c r="AH2283" s="48">
        <f>_xlfn.XLOOKUP($F2283,Main_OG!$D$1:$D$766,Main_OG!AB$1:AB$766,"")</f>
        <v>22.758921780738341</v>
      </c>
      <c r="AI2283" s="48">
        <f>_xlfn.XLOOKUP($F2283,Main_OG!$D$1:$D$766,Main_OG!AC$1:AC$766,"")</f>
        <v>4.6524343752411106</v>
      </c>
      <c r="AJ2283" s="48">
        <f>_xlfn.XLOOKUP($F2283,Main_OG!$D$1:$D$766,Main_OG!AD$1:AD$766,"")</f>
        <v>0.75949643062398253</v>
      </c>
    </row>
    <row r="2284" spans="2:36" x14ac:dyDescent="0.35">
      <c r="B2284" s="36" t="s">
        <v>3425</v>
      </c>
      <c r="C2284" s="45" t="s">
        <v>139</v>
      </c>
      <c r="D2284" s="45" t="s">
        <v>4285</v>
      </c>
      <c r="E2284" s="36" t="s">
        <v>4523</v>
      </c>
      <c r="F2284" s="36" t="str">
        <f t="shared" si="105"/>
        <v>2012_PA</v>
      </c>
      <c r="G2284" s="45">
        <v>2012</v>
      </c>
      <c r="H2284" s="45">
        <f>_xlfn.XLOOKUP(J2284,Main_OG!$B$1:$B$766,Main_OG!$O$1:$O$766,"")</f>
        <v>1</v>
      </c>
      <c r="I2284" s="45">
        <f>_xlfn.XLOOKUP(F2284,Main_OG!$D$1:$D$766,Main_OG!$J$1:$J$766,"")</f>
        <v>2</v>
      </c>
      <c r="J2284" s="45" t="s">
        <v>139</v>
      </c>
      <c r="K2284" s="45" t="str">
        <f t="shared" si="106"/>
        <v>Pike County Light &amp; Power Co_PA</v>
      </c>
      <c r="L2284" s="45" t="str">
        <f t="shared" si="107"/>
        <v>Pike County Light Power Co_PA</v>
      </c>
      <c r="M2284" s="45" t="s">
        <v>3432</v>
      </c>
      <c r="N2284" s="45">
        <v>0</v>
      </c>
      <c r="O2284" s="45">
        <v>412</v>
      </c>
      <c r="P2284" s="45">
        <v>0</v>
      </c>
      <c r="Q2284" s="45">
        <v>1245</v>
      </c>
      <c r="R2284" s="45">
        <v>0</v>
      </c>
      <c r="S2284" s="45">
        <v>20409</v>
      </c>
      <c r="T2284" s="45">
        <v>0</v>
      </c>
      <c r="U2284" s="45">
        <v>9893</v>
      </c>
      <c r="V2284" s="45">
        <v>0</v>
      </c>
      <c r="W2284" s="45">
        <v>9.6957225000000005</v>
      </c>
      <c r="X2284" s="45">
        <v>0</v>
      </c>
      <c r="Y2284" s="45">
        <v>11.609219</v>
      </c>
      <c r="Z2284" s="46">
        <v>689007</v>
      </c>
      <c r="AA2284" s="46">
        <v>53958.834917636865</v>
      </c>
      <c r="AB2284" s="47">
        <f>_xlfn.XLOOKUP($F2284,Main_OG!$D$1:$D$766,Main_OG!AJ$1:AJ$766,"")</f>
        <v>82018494</v>
      </c>
      <c r="AC2284" s="47">
        <f>_xlfn.XLOOKUP($F2284,Main_OG!$D$1:$D$766,Main_OG!AK$1:AK$766,"")</f>
        <v>1636160</v>
      </c>
      <c r="AD2284" s="47">
        <f>_xlfn.XLOOKUP($F2284,Main_OG!$D$1:$D$766,Main_OG!AL$1:AL$766,"")</f>
        <v>770830788</v>
      </c>
      <c r="AE2284" s="47">
        <f>_xlfn.XLOOKUP($F2284,Main_OG!$D$1:$D$766,Main_OG!AM$1:AM$766,"")</f>
        <v>75174408</v>
      </c>
      <c r="AF2284" s="48">
        <f>_xlfn.XLOOKUP($F2284,Main_OG!$D$1:$D$766,Main_OG!Z$1:Z$766,"")</f>
        <v>0</v>
      </c>
      <c r="AG2284" s="48">
        <f>_xlfn.XLOOKUP($F2284,Main_OG!$D$1:$D$766,Main_OG!AA$1:AA$766,"")</f>
        <v>2.324237813104427</v>
      </c>
      <c r="AH2284" s="48">
        <f>_xlfn.XLOOKUP($F2284,Main_OG!$D$1:$D$766,Main_OG!AB$1:AB$766,"")</f>
        <v>23.49195884567845</v>
      </c>
      <c r="AI2284" s="48">
        <f>_xlfn.XLOOKUP($F2284,Main_OG!$D$1:$D$766,Main_OG!AC$1:AC$766,"")</f>
        <v>3.503818060367514</v>
      </c>
      <c r="AJ2284" s="48">
        <f>_xlfn.XLOOKUP($F2284,Main_OG!$D$1:$D$766,Main_OG!AD$1:AD$766,"")</f>
        <v>0.75442193202762442</v>
      </c>
    </row>
    <row r="2285" spans="2:36" x14ac:dyDescent="0.35">
      <c r="B2285" s="36" t="s">
        <v>3425</v>
      </c>
      <c r="C2285" s="45" t="s">
        <v>139</v>
      </c>
      <c r="D2285" s="45" t="s">
        <v>4285</v>
      </c>
      <c r="E2285" s="36" t="s">
        <v>4523</v>
      </c>
      <c r="F2285" s="36" t="str">
        <f t="shared" si="105"/>
        <v>2013_PA</v>
      </c>
      <c r="G2285" s="45">
        <v>2013</v>
      </c>
      <c r="H2285" s="45">
        <f>_xlfn.XLOOKUP(J2285,Main_OG!$B$1:$B$766,Main_OG!$O$1:$O$766,"")</f>
        <v>1</v>
      </c>
      <c r="I2285" s="45">
        <f>_xlfn.XLOOKUP(F2285,Main_OG!$D$1:$D$766,Main_OG!$J$1:$J$766,"")</f>
        <v>2</v>
      </c>
      <c r="J2285" s="45" t="s">
        <v>139</v>
      </c>
      <c r="K2285" s="45" t="str">
        <f t="shared" si="106"/>
        <v>Pike County Light &amp; Power Co_PA</v>
      </c>
      <c r="L2285" s="45" t="str">
        <f t="shared" si="107"/>
        <v>Pike County Light Power Co_PA</v>
      </c>
      <c r="M2285" s="45" t="s">
        <v>3433</v>
      </c>
      <c r="N2285" s="45">
        <v>0</v>
      </c>
      <c r="O2285" s="45">
        <v>502</v>
      </c>
      <c r="P2285" s="45">
        <v>0</v>
      </c>
      <c r="Q2285" s="45">
        <v>1541</v>
      </c>
      <c r="R2285" s="45">
        <v>0</v>
      </c>
      <c r="S2285" s="45">
        <v>21239</v>
      </c>
      <c r="T2285" s="45">
        <v>0</v>
      </c>
      <c r="U2285" s="45">
        <v>12082</v>
      </c>
      <c r="V2285" s="45">
        <v>0</v>
      </c>
      <c r="W2285" s="45">
        <v>13.265219999999999</v>
      </c>
      <c r="X2285" s="45">
        <v>0</v>
      </c>
      <c r="Y2285" s="45">
        <v>15.010759999999999</v>
      </c>
      <c r="Z2285" s="46">
        <v>704195</v>
      </c>
      <c r="AA2285" s="46">
        <v>55103.322201475516</v>
      </c>
      <c r="AB2285" s="47">
        <f>_xlfn.XLOOKUP($F2285,Main_OG!$D$1:$D$766,Main_OG!AJ$1:AJ$766,"")</f>
        <v>82911636</v>
      </c>
      <c r="AC2285" s="47">
        <f>_xlfn.XLOOKUP($F2285,Main_OG!$D$1:$D$766,Main_OG!AK$1:AK$766,"")</f>
        <v>1812018.8</v>
      </c>
      <c r="AD2285" s="47">
        <f>_xlfn.XLOOKUP($F2285,Main_OG!$D$1:$D$766,Main_OG!AL$1:AL$766,"")</f>
        <v>713604346</v>
      </c>
      <c r="AE2285" s="47">
        <f>_xlfn.XLOOKUP($F2285,Main_OG!$D$1:$D$766,Main_OG!AM$1:AM$766,"")</f>
        <v>78714031</v>
      </c>
      <c r="AF2285" s="48">
        <f>_xlfn.XLOOKUP($F2285,Main_OG!$D$1:$D$766,Main_OG!Z$1:Z$766,"")</f>
        <v>2.16</v>
      </c>
      <c r="AG2285" s="48">
        <f>_xlfn.XLOOKUP($F2285,Main_OG!$D$1:$D$766,Main_OG!AA$1:AA$766,"")</f>
        <v>2.4700000000000002</v>
      </c>
      <c r="AH2285" s="48">
        <f>_xlfn.XLOOKUP($F2285,Main_OG!$D$1:$D$766,Main_OG!AB$1:AB$766,"")</f>
        <v>22.862714639490921</v>
      </c>
      <c r="AI2285" s="48">
        <f>_xlfn.XLOOKUP($F2285,Main_OG!$D$1:$D$766,Main_OG!AC$1:AC$766,"")</f>
        <v>4</v>
      </c>
      <c r="AJ2285" s="48">
        <f>_xlfn.XLOOKUP($F2285,Main_OG!$D$1:$D$766,Main_OG!AD$1:AD$766,"")</f>
        <v>0.82</v>
      </c>
    </row>
    <row r="2286" spans="2:36" x14ac:dyDescent="0.35">
      <c r="B2286" s="36" t="s">
        <v>3425</v>
      </c>
      <c r="C2286" s="45" t="s">
        <v>139</v>
      </c>
      <c r="D2286" s="45" t="s">
        <v>4285</v>
      </c>
      <c r="E2286" s="36" t="s">
        <v>4523</v>
      </c>
      <c r="F2286" s="36" t="str">
        <f t="shared" si="105"/>
        <v>2014_PA</v>
      </c>
      <c r="G2286" s="45">
        <v>2014</v>
      </c>
      <c r="H2286" s="45">
        <f>_xlfn.XLOOKUP(J2286,Main_OG!$B$1:$B$766,Main_OG!$O$1:$O$766,"")</f>
        <v>1</v>
      </c>
      <c r="I2286" s="45">
        <f>_xlfn.XLOOKUP(F2286,Main_OG!$D$1:$D$766,Main_OG!$J$1:$J$766,"")</f>
        <v>2</v>
      </c>
      <c r="J2286" s="45" t="s">
        <v>139</v>
      </c>
      <c r="K2286" s="45" t="str">
        <f t="shared" si="106"/>
        <v>Pike County Light &amp; Power Co_PA</v>
      </c>
      <c r="L2286" s="45" t="str">
        <f t="shared" si="107"/>
        <v>Pike County Light Power Co_PA</v>
      </c>
      <c r="M2286" s="45" t="s">
        <v>3434</v>
      </c>
      <c r="N2286" s="45">
        <v>0</v>
      </c>
      <c r="O2286" s="45">
        <v>539</v>
      </c>
      <c r="P2286" s="45">
        <v>0</v>
      </c>
      <c r="Q2286" s="45">
        <v>1660</v>
      </c>
      <c r="R2286" s="45">
        <v>0</v>
      </c>
      <c r="S2286" s="45">
        <v>22503</v>
      </c>
      <c r="T2286" s="45">
        <v>0</v>
      </c>
      <c r="U2286" s="45">
        <v>12919</v>
      </c>
      <c r="V2286" s="45">
        <v>0</v>
      </c>
      <c r="W2286" s="45">
        <v>16.835089</v>
      </c>
      <c r="X2286" s="45">
        <v>0</v>
      </c>
      <c r="Y2286" s="45">
        <v>19.234461</v>
      </c>
      <c r="Z2286" s="46">
        <v>718691.6</v>
      </c>
      <c r="AA2286" s="46">
        <v>56181.173935257772</v>
      </c>
      <c r="AB2286" s="47">
        <f>_xlfn.XLOOKUP($F2286,Main_OG!$D$1:$D$766,Main_OG!AJ$1:AJ$766,"")</f>
        <v>76253142</v>
      </c>
      <c r="AC2286" s="47">
        <f>_xlfn.XLOOKUP($F2286,Main_OG!$D$1:$D$766,Main_OG!AK$1:AK$766,"")</f>
        <v>3051964</v>
      </c>
      <c r="AD2286" s="47">
        <f>_xlfn.XLOOKUP($F2286,Main_OG!$D$1:$D$766,Main_OG!AL$1:AL$766,"")</f>
        <v>777465594</v>
      </c>
      <c r="AE2286" s="47">
        <f>_xlfn.XLOOKUP($F2286,Main_OG!$D$1:$D$766,Main_OG!AM$1:AM$766,"")</f>
        <v>78714659</v>
      </c>
      <c r="AF2286" s="48">
        <f>_xlfn.XLOOKUP($F2286,Main_OG!$D$1:$D$766,Main_OG!Z$1:Z$766,"")</f>
        <v>0</v>
      </c>
      <c r="AG2286" s="48">
        <f>_xlfn.XLOOKUP($F2286,Main_OG!$D$1:$D$766,Main_OG!AA$1:AA$766,"")</f>
        <v>2.5099999999999998</v>
      </c>
      <c r="AH2286" s="48">
        <f>_xlfn.XLOOKUP($F2286,Main_OG!$D$1:$D$766,Main_OG!AB$1:AB$766,"")</f>
        <v>23.67</v>
      </c>
      <c r="AI2286" s="48">
        <f>_xlfn.XLOOKUP($F2286,Main_OG!$D$1:$D$766,Main_OG!AC$1:AC$766,"")</f>
        <v>4.84</v>
      </c>
      <c r="AJ2286" s="48">
        <f>_xlfn.XLOOKUP($F2286,Main_OG!$D$1:$D$766,Main_OG!AD$1:AD$766,"")</f>
        <v>0.78</v>
      </c>
    </row>
    <row r="2287" spans="2:36" x14ac:dyDescent="0.35">
      <c r="B2287" s="36" t="s">
        <v>3425</v>
      </c>
      <c r="C2287" s="45" t="s">
        <v>139</v>
      </c>
      <c r="D2287" s="45" t="s">
        <v>4285</v>
      </c>
      <c r="E2287" s="36" t="s">
        <v>4523</v>
      </c>
      <c r="F2287" s="36" t="str">
        <f t="shared" si="105"/>
        <v>2015_PA</v>
      </c>
      <c r="G2287" s="45">
        <v>2015</v>
      </c>
      <c r="H2287" s="45">
        <f>_xlfn.XLOOKUP(J2287,Main_OG!$B$1:$B$766,Main_OG!$O$1:$O$766,"")</f>
        <v>1</v>
      </c>
      <c r="I2287" s="45">
        <f>_xlfn.XLOOKUP(F2287,Main_OG!$D$1:$D$766,Main_OG!$J$1:$J$766,"")</f>
        <v>2</v>
      </c>
      <c r="J2287" s="45" t="s">
        <v>139</v>
      </c>
      <c r="K2287" s="45" t="str">
        <f t="shared" si="106"/>
        <v>Pike County Light &amp; Power Co_PA</v>
      </c>
      <c r="L2287" s="45" t="str">
        <f t="shared" si="107"/>
        <v>Pike County Light Power Co_PA</v>
      </c>
      <c r="M2287" s="45" t="s">
        <v>3435</v>
      </c>
      <c r="N2287" s="45">
        <v>0</v>
      </c>
      <c r="O2287" s="45">
        <v>556</v>
      </c>
      <c r="P2287" s="45">
        <v>0</v>
      </c>
      <c r="Q2287" s="45">
        <v>1746</v>
      </c>
      <c r="R2287" s="45">
        <v>0</v>
      </c>
      <c r="S2287" s="45">
        <v>23475</v>
      </c>
      <c r="T2287" s="45">
        <v>0</v>
      </c>
      <c r="U2287" s="45">
        <v>12967</v>
      </c>
      <c r="V2287" s="45">
        <v>0</v>
      </c>
      <c r="W2287" s="45">
        <v>13.775506</v>
      </c>
      <c r="X2287" s="45">
        <v>0</v>
      </c>
      <c r="Y2287" s="45">
        <v>18.507750000000001</v>
      </c>
      <c r="Z2287" s="46">
        <v>734145.1</v>
      </c>
      <c r="AA2287" s="46">
        <v>57400.656677590443</v>
      </c>
      <c r="AB2287" s="47">
        <f>_xlfn.XLOOKUP($F2287,Main_OG!$D$1:$D$766,Main_OG!AJ$1:AJ$766,"")</f>
        <v>61796088</v>
      </c>
      <c r="AC2287" s="47">
        <f>_xlfn.XLOOKUP($F2287,Main_OG!$D$1:$D$766,Main_OG!AK$1:AK$766,"")</f>
        <v>2647596</v>
      </c>
      <c r="AD2287" s="47">
        <f>_xlfn.XLOOKUP($F2287,Main_OG!$D$1:$D$766,Main_OG!AL$1:AL$766,"")</f>
        <v>876560302</v>
      </c>
      <c r="AE2287" s="47">
        <f>_xlfn.XLOOKUP($F2287,Main_OG!$D$1:$D$766,Main_OG!AM$1:AM$766,"")</f>
        <v>80516752</v>
      </c>
      <c r="AF2287" s="48">
        <f>_xlfn.XLOOKUP($F2287,Main_OG!$D$1:$D$766,Main_OG!Z$1:Z$766,"")</f>
        <v>0</v>
      </c>
      <c r="AG2287" s="48">
        <f>_xlfn.XLOOKUP($F2287,Main_OG!$D$1:$D$766,Main_OG!AA$1:AA$766,"")</f>
        <v>2.25948627072199</v>
      </c>
      <c r="AH2287" s="48">
        <f>_xlfn.XLOOKUP($F2287,Main_OG!$D$1:$D$766,Main_OG!AB$1:AB$766,"")</f>
        <v>12.08771849023859</v>
      </c>
      <c r="AI2287" s="48">
        <f>_xlfn.XLOOKUP($F2287,Main_OG!$D$1:$D$766,Main_OG!AC$1:AC$766,"")</f>
        <v>2.42</v>
      </c>
      <c r="AJ2287" s="48">
        <f>_xlfn.XLOOKUP($F2287,Main_OG!$D$1:$D$766,Main_OG!AD$1:AD$766,"")</f>
        <v>0.66963877086385626</v>
      </c>
    </row>
    <row r="2288" spans="2:36" x14ac:dyDescent="0.35">
      <c r="B2288" s="36" t="s">
        <v>3425</v>
      </c>
      <c r="C2288" s="45" t="s">
        <v>139</v>
      </c>
      <c r="D2288" s="45" t="s">
        <v>4285</v>
      </c>
      <c r="E2288" s="36" t="s">
        <v>4523</v>
      </c>
      <c r="F2288" s="36" t="str">
        <f t="shared" si="105"/>
        <v>2016_PA</v>
      </c>
      <c r="G2288" s="45">
        <v>2016</v>
      </c>
      <c r="H2288" s="45">
        <f>_xlfn.XLOOKUP(J2288,Main_OG!$B$1:$B$766,Main_OG!$O$1:$O$766,"")</f>
        <v>1</v>
      </c>
      <c r="I2288" s="45">
        <f>_xlfn.XLOOKUP(F2288,Main_OG!$D$1:$D$766,Main_OG!$J$1:$J$766,"")</f>
        <v>2</v>
      </c>
      <c r="J2288" s="45" t="s">
        <v>139</v>
      </c>
      <c r="K2288" s="45" t="str">
        <f t="shared" si="106"/>
        <v>Pike County Light &amp; Power Co_PA</v>
      </c>
      <c r="L2288" s="45" t="str">
        <f t="shared" si="107"/>
        <v>Pike County Light Power Co_PA</v>
      </c>
      <c r="M2288" s="45" t="s">
        <v>3436</v>
      </c>
      <c r="N2288" s="45">
        <v>0</v>
      </c>
      <c r="O2288" s="45">
        <v>562</v>
      </c>
      <c r="P2288" s="45">
        <v>0</v>
      </c>
      <c r="Q2288" s="45">
        <v>1841</v>
      </c>
      <c r="R2288" s="45">
        <v>0</v>
      </c>
      <c r="S2288" s="45">
        <v>30773</v>
      </c>
      <c r="T2288" s="45">
        <v>0</v>
      </c>
      <c r="U2288" s="45">
        <v>17036</v>
      </c>
      <c r="V2288" s="45">
        <v>0</v>
      </c>
      <c r="W2288" s="45">
        <v>11.966984</v>
      </c>
      <c r="X2288" s="45">
        <v>0</v>
      </c>
      <c r="Y2288" s="45">
        <v>14.290913</v>
      </c>
      <c r="Z2288" s="46">
        <v>744847.1</v>
      </c>
      <c r="AA2288" s="46">
        <v>58243.653579146463</v>
      </c>
      <c r="AB2288" s="47">
        <f>_xlfn.XLOOKUP($F2288,Main_OG!$D$1:$D$766,Main_OG!AJ$1:AJ$766,"")</f>
        <v>54978156</v>
      </c>
      <c r="AC2288" s="47">
        <f>_xlfn.XLOOKUP($F2288,Main_OG!$D$1:$D$766,Main_OG!AK$1:AK$766,"")</f>
        <v>1403058</v>
      </c>
      <c r="AD2288" s="47">
        <f>_xlfn.XLOOKUP($F2288,Main_OG!$D$1:$D$766,Main_OG!AL$1:AL$766,"")</f>
        <v>1004160024</v>
      </c>
      <c r="AE2288" s="47">
        <f>_xlfn.XLOOKUP($F2288,Main_OG!$D$1:$D$766,Main_OG!AM$1:AM$766,"")</f>
        <v>82924011</v>
      </c>
      <c r="AF2288" s="48">
        <f>_xlfn.XLOOKUP($F2288,Main_OG!$D$1:$D$766,Main_OG!Z$1:Z$766,"")</f>
        <v>0</v>
      </c>
      <c r="AG2288" s="48">
        <f>_xlfn.XLOOKUP($F2288,Main_OG!$D$1:$D$766,Main_OG!AA$1:AA$766,"")</f>
        <v>2.2143440282408582</v>
      </c>
      <c r="AH2288" s="48">
        <f>_xlfn.XLOOKUP($F2288,Main_OG!$D$1:$D$766,Main_OG!AB$1:AB$766,"")</f>
        <v>11.309272049594229</v>
      </c>
      <c r="AI2288" s="48">
        <f>_xlfn.XLOOKUP($F2288,Main_OG!$D$1:$D$766,Main_OG!AC$1:AC$766,"")</f>
        <v>3.2924726584307722</v>
      </c>
      <c r="AJ2288" s="48">
        <f>_xlfn.XLOOKUP($F2288,Main_OG!$D$1:$D$766,Main_OG!AD$1:AD$766,"")</f>
        <v>0.65636700530415037</v>
      </c>
    </row>
    <row r="2289" spans="2:36" x14ac:dyDescent="0.35">
      <c r="B2289" s="36" t="s">
        <v>3425</v>
      </c>
      <c r="C2289" s="45" t="s">
        <v>139</v>
      </c>
      <c r="D2289" s="45" t="s">
        <v>4285</v>
      </c>
      <c r="E2289" s="36" t="s">
        <v>4523</v>
      </c>
      <c r="F2289" s="36" t="str">
        <f t="shared" si="105"/>
        <v>2017_PA</v>
      </c>
      <c r="G2289" s="45">
        <v>2017</v>
      </c>
      <c r="H2289" s="45">
        <f>_xlfn.XLOOKUP(J2289,Main_OG!$B$1:$B$766,Main_OG!$O$1:$O$766,"")</f>
        <v>1</v>
      </c>
      <c r="I2289" s="45">
        <f>_xlfn.XLOOKUP(F2289,Main_OG!$D$1:$D$766,Main_OG!$J$1:$J$766,"")</f>
        <v>2</v>
      </c>
      <c r="J2289" s="45" t="s">
        <v>139</v>
      </c>
      <c r="K2289" s="45" t="str">
        <f t="shared" si="106"/>
        <v>Pike County Light &amp; Power Co_PA</v>
      </c>
      <c r="L2289" s="45" t="str">
        <f t="shared" si="107"/>
        <v>Pike County Light Power Co_PA</v>
      </c>
      <c r="M2289" s="45" t="s">
        <v>3437</v>
      </c>
      <c r="N2289" s="45">
        <v>0</v>
      </c>
      <c r="O2289" s="45">
        <v>597</v>
      </c>
      <c r="P2289" s="45">
        <v>0</v>
      </c>
      <c r="Q2289" s="45">
        <v>2132</v>
      </c>
      <c r="R2289" s="45">
        <v>0</v>
      </c>
      <c r="S2289" s="45">
        <v>41395</v>
      </c>
      <c r="T2289" s="45">
        <v>0</v>
      </c>
      <c r="U2289" s="45">
        <v>27621</v>
      </c>
      <c r="V2289" s="45">
        <v>0</v>
      </c>
      <c r="W2289" s="45">
        <v>12.195676000000001</v>
      </c>
      <c r="X2289" s="45">
        <v>0</v>
      </c>
      <c r="Y2289" s="45">
        <v>17.335723000000002</v>
      </c>
      <c r="Z2289" s="46">
        <v>754318</v>
      </c>
      <c r="AA2289" s="46">
        <v>58955.601777895325</v>
      </c>
      <c r="AB2289" s="47">
        <f>_xlfn.XLOOKUP($F2289,Main_OG!$D$1:$D$766,Main_OG!AJ$1:AJ$766,"")</f>
        <v>48580044</v>
      </c>
      <c r="AC2289" s="47">
        <f>_xlfn.XLOOKUP($F2289,Main_OG!$D$1:$D$766,Main_OG!AK$1:AK$766,"")</f>
        <v>1290710</v>
      </c>
      <c r="AD2289" s="47">
        <f>_xlfn.XLOOKUP($F2289,Main_OG!$D$1:$D$766,Main_OG!AL$1:AL$766,"")</f>
        <v>1055457674</v>
      </c>
      <c r="AE2289" s="47">
        <f>_xlfn.XLOOKUP($F2289,Main_OG!$D$1:$D$766,Main_OG!AM$1:AM$766,"")</f>
        <v>83199832</v>
      </c>
      <c r="AF2289" s="48">
        <f>_xlfn.XLOOKUP($F2289,Main_OG!$D$1:$D$766,Main_OG!Z$1:Z$766,"")</f>
        <v>0</v>
      </c>
      <c r="AG2289" s="48">
        <f>_xlfn.XLOOKUP($F2289,Main_OG!$D$1:$D$766,Main_OG!AA$1:AA$766,"")</f>
        <v>1.88</v>
      </c>
      <c r="AH2289" s="48">
        <f>_xlfn.XLOOKUP($F2289,Main_OG!$D$1:$D$766,Main_OG!AB$1:AB$766,"")</f>
        <v>14.73443638842941</v>
      </c>
      <c r="AI2289" s="48">
        <f>_xlfn.XLOOKUP($F2289,Main_OG!$D$1:$D$766,Main_OG!AC$1:AC$766,"")</f>
        <v>2.56</v>
      </c>
      <c r="AJ2289" s="48">
        <f>_xlfn.XLOOKUP($F2289,Main_OG!$D$1:$D$766,Main_OG!AD$1:AD$766,"")</f>
        <v>0.74</v>
      </c>
    </row>
    <row r="2290" spans="2:36" x14ac:dyDescent="0.35">
      <c r="B2290" s="36" t="s">
        <v>3425</v>
      </c>
      <c r="C2290" s="45" t="s">
        <v>139</v>
      </c>
      <c r="D2290" s="45" t="s">
        <v>4285</v>
      </c>
      <c r="E2290" s="36" t="s">
        <v>4523</v>
      </c>
      <c r="F2290" s="36" t="str">
        <f t="shared" si="105"/>
        <v>2018_PA</v>
      </c>
      <c r="G2290" s="45">
        <v>2018</v>
      </c>
      <c r="H2290" s="45">
        <f>_xlfn.XLOOKUP(J2290,Main_OG!$B$1:$B$766,Main_OG!$O$1:$O$766,"")</f>
        <v>1</v>
      </c>
      <c r="I2290" s="45">
        <f>_xlfn.XLOOKUP(F2290,Main_OG!$D$1:$D$766,Main_OG!$J$1:$J$766,"")</f>
        <v>2</v>
      </c>
      <c r="J2290" s="45" t="s">
        <v>139</v>
      </c>
      <c r="K2290" s="45" t="str">
        <f t="shared" si="106"/>
        <v>Pike County Light &amp; Power Co_PA</v>
      </c>
      <c r="L2290" s="45" t="str">
        <f t="shared" si="107"/>
        <v>Pike County Light Power Co_PA</v>
      </c>
      <c r="M2290" s="45" t="s">
        <v>3438</v>
      </c>
      <c r="N2290" s="45">
        <v>0</v>
      </c>
      <c r="O2290" s="45">
        <v>608</v>
      </c>
      <c r="P2290" s="45">
        <v>0</v>
      </c>
      <c r="Q2290" s="45">
        <v>2290</v>
      </c>
      <c r="R2290" s="45">
        <v>0</v>
      </c>
      <c r="S2290" s="45">
        <v>25866</v>
      </c>
      <c r="T2290" s="45">
        <v>0</v>
      </c>
      <c r="U2290" s="45">
        <v>18149</v>
      </c>
      <c r="V2290" s="45">
        <v>0</v>
      </c>
      <c r="W2290" s="45">
        <v>13.813499999999999</v>
      </c>
      <c r="X2290" s="45">
        <v>0</v>
      </c>
      <c r="Y2290" s="45">
        <v>17.449997</v>
      </c>
      <c r="Z2290" s="46">
        <v>763855.4</v>
      </c>
      <c r="AA2290" s="46">
        <v>59633.774626131235</v>
      </c>
      <c r="AB2290" s="47">
        <f>_xlfn.XLOOKUP($F2290,Main_OG!$D$1:$D$766,Main_OG!AJ$1:AJ$766,"")</f>
        <v>46668322</v>
      </c>
      <c r="AC2290" s="47">
        <f>_xlfn.XLOOKUP($F2290,Main_OG!$D$1:$D$766,Main_OG!AK$1:AK$766,"")</f>
        <v>2931274</v>
      </c>
      <c r="AD2290" s="47">
        <f>_xlfn.XLOOKUP($F2290,Main_OG!$D$1:$D$766,Main_OG!AL$1:AL$766,"")</f>
        <v>1078551458</v>
      </c>
      <c r="AE2290" s="47">
        <f>_xlfn.XLOOKUP($F2290,Main_OG!$D$1:$D$766,Main_OG!AM$1:AM$766,"")</f>
        <v>83476744</v>
      </c>
      <c r="AF2290" s="48">
        <f>_xlfn.XLOOKUP($F2290,Main_OG!$D$1:$D$766,Main_OG!Z$1:Z$766,"")</f>
        <v>1.81</v>
      </c>
      <c r="AG2290" s="48">
        <f>_xlfn.XLOOKUP($F2290,Main_OG!$D$1:$D$766,Main_OG!AA$1:AA$766,"")</f>
        <v>2.09</v>
      </c>
      <c r="AH2290" s="48">
        <f>_xlfn.XLOOKUP($F2290,Main_OG!$D$1:$D$766,Main_OG!AB$1:AB$766,"")</f>
        <v>17.134646247082848</v>
      </c>
      <c r="AI2290" s="48">
        <f>_xlfn.XLOOKUP($F2290,Main_OG!$D$1:$D$766,Main_OG!AC$1:AC$766,"")</f>
        <v>3.8713752811270652</v>
      </c>
      <c r="AJ2290" s="48">
        <f>_xlfn.XLOOKUP($F2290,Main_OG!$D$1:$D$766,Main_OG!AD$1:AD$766,"")</f>
        <v>0.62810595158289428</v>
      </c>
    </row>
    <row r="2291" spans="2:36" x14ac:dyDescent="0.35">
      <c r="B2291" s="36" t="s">
        <v>3425</v>
      </c>
      <c r="C2291" s="45" t="s">
        <v>139</v>
      </c>
      <c r="D2291" s="45" t="s">
        <v>4285</v>
      </c>
      <c r="E2291" s="36" t="s">
        <v>4523</v>
      </c>
      <c r="F2291" s="36" t="str">
        <f t="shared" si="105"/>
        <v>2019_PA</v>
      </c>
      <c r="G2291" s="45">
        <v>2019</v>
      </c>
      <c r="H2291" s="45">
        <f>_xlfn.XLOOKUP(J2291,Main_OG!$B$1:$B$766,Main_OG!$O$1:$O$766,"")</f>
        <v>1</v>
      </c>
      <c r="I2291" s="45">
        <f>_xlfn.XLOOKUP(F2291,Main_OG!$D$1:$D$766,Main_OG!$J$1:$J$766,"")</f>
        <v>2</v>
      </c>
      <c r="J2291" s="45" t="s">
        <v>139</v>
      </c>
      <c r="K2291" s="45" t="str">
        <f t="shared" si="106"/>
        <v>Pike County Light &amp; Power Co_PA</v>
      </c>
      <c r="L2291" s="45" t="str">
        <f t="shared" si="107"/>
        <v>Pike County Light Power Co_PA</v>
      </c>
      <c r="M2291" s="45" t="s">
        <v>3439</v>
      </c>
      <c r="N2291" s="45">
        <v>0</v>
      </c>
      <c r="O2291" s="45">
        <v>708</v>
      </c>
      <c r="P2291" s="45">
        <v>0</v>
      </c>
      <c r="Q2291" s="45">
        <v>2752</v>
      </c>
      <c r="R2291" s="45">
        <v>0</v>
      </c>
      <c r="S2291" s="45">
        <v>27908</v>
      </c>
      <c r="T2291" s="45">
        <v>0</v>
      </c>
      <c r="U2291" s="45">
        <v>21406</v>
      </c>
      <c r="V2291" s="45">
        <v>0</v>
      </c>
      <c r="W2291" s="45">
        <v>10.902609</v>
      </c>
      <c r="X2291" s="45">
        <v>0</v>
      </c>
      <c r="Y2291" s="45">
        <v>13.527048000000001</v>
      </c>
      <c r="Z2291" s="46">
        <v>772529.5</v>
      </c>
      <c r="AA2291" s="46">
        <v>60359.134465093557</v>
      </c>
      <c r="AB2291" s="47">
        <f>_xlfn.XLOOKUP($F2291,Main_OG!$D$1:$D$766,Main_OG!AJ$1:AJ$766,"")</f>
        <v>38844130</v>
      </c>
      <c r="AC2291" s="47">
        <f>_xlfn.XLOOKUP($F2291,Main_OG!$D$1:$D$766,Main_OG!AK$1:AK$766,"")</f>
        <v>898906</v>
      </c>
      <c r="AD2291" s="47">
        <f>_xlfn.XLOOKUP($F2291,Main_OG!$D$1:$D$766,Main_OG!AL$1:AL$766,"")</f>
        <v>1347497180</v>
      </c>
      <c r="AE2291" s="47">
        <f>_xlfn.XLOOKUP($F2291,Main_OG!$D$1:$D$766,Main_OG!AM$1:AM$766,"")</f>
        <v>83229652</v>
      </c>
      <c r="AF2291" s="48">
        <f>_xlfn.XLOOKUP($F2291,Main_OG!$D$1:$D$766,Main_OG!Z$1:Z$766,"")</f>
        <v>1.54</v>
      </c>
      <c r="AG2291" s="48">
        <f>_xlfn.XLOOKUP($F2291,Main_OG!$D$1:$D$766,Main_OG!AA$1:AA$766,"")</f>
        <v>2.176146746141439</v>
      </c>
      <c r="AH2291" s="48">
        <f>_xlfn.XLOOKUP($F2291,Main_OG!$D$1:$D$766,Main_OG!AB$1:AB$766,"")</f>
        <v>16.155101142605361</v>
      </c>
      <c r="AI2291" s="48">
        <f>_xlfn.XLOOKUP($F2291,Main_OG!$D$1:$D$766,Main_OG!AC$1:AC$766,"")</f>
        <v>3.3292283805067271</v>
      </c>
      <c r="AJ2291" s="48">
        <f>_xlfn.XLOOKUP($F2291,Main_OG!$D$1:$D$766,Main_OG!AD$1:AD$766,"")</f>
        <v>0.68</v>
      </c>
    </row>
    <row r="2292" spans="2:36" x14ac:dyDescent="0.35">
      <c r="B2292" s="36" t="s">
        <v>3425</v>
      </c>
      <c r="C2292" s="45" t="s">
        <v>139</v>
      </c>
      <c r="D2292" s="45" t="s">
        <v>4285</v>
      </c>
      <c r="E2292" s="36" t="s">
        <v>4523</v>
      </c>
      <c r="F2292" s="36" t="str">
        <f t="shared" si="105"/>
        <v>2020_PA</v>
      </c>
      <c r="G2292" s="45">
        <v>2020</v>
      </c>
      <c r="H2292" s="45">
        <f>_xlfn.XLOOKUP(J2292,Main_OG!$B$1:$B$766,Main_OG!$O$1:$O$766,"")</f>
        <v>1</v>
      </c>
      <c r="I2292" s="45">
        <f>_xlfn.XLOOKUP(F2292,Main_OG!$D$1:$D$766,Main_OG!$J$1:$J$766,"")</f>
        <v>2</v>
      </c>
      <c r="J2292" s="45" t="s">
        <v>139</v>
      </c>
      <c r="K2292" s="45" t="str">
        <f t="shared" si="106"/>
        <v>Pike County Light &amp; Power Co_PA</v>
      </c>
      <c r="L2292" s="45" t="str">
        <f t="shared" si="107"/>
        <v>Pike County Light Power Co_PA</v>
      </c>
      <c r="M2292" s="45" t="s">
        <v>3440</v>
      </c>
      <c r="N2292" s="45">
        <v>0</v>
      </c>
      <c r="O2292" s="45">
        <v>720</v>
      </c>
      <c r="P2292" s="45">
        <v>0</v>
      </c>
      <c r="Q2292" s="45">
        <v>0</v>
      </c>
      <c r="R2292" s="45">
        <v>0</v>
      </c>
      <c r="S2292" s="45">
        <v>28079</v>
      </c>
      <c r="T2292" s="45">
        <v>0</v>
      </c>
      <c r="U2292" s="45">
        <v>0</v>
      </c>
      <c r="V2292" s="45">
        <v>0</v>
      </c>
      <c r="W2292" s="45">
        <v>10.184123</v>
      </c>
      <c r="X2292" s="45">
        <v>0</v>
      </c>
      <c r="Y2292" s="45">
        <v>0</v>
      </c>
      <c r="Z2292" s="46">
        <v>736470.6</v>
      </c>
      <c r="AA2292" s="46">
        <v>57561.930981701065</v>
      </c>
      <c r="AB2292" s="47">
        <f>_xlfn.XLOOKUP($F2292,Main_OG!$D$1:$D$766,Main_OG!AJ$1:AJ$766,"")</f>
        <v>27123248</v>
      </c>
      <c r="AC2292" s="47">
        <f>_xlfn.XLOOKUP($F2292,Main_OG!$D$1:$D$766,Main_OG!AK$1:AK$766,"")</f>
        <v>416792</v>
      </c>
      <c r="AD2292" s="47">
        <f>_xlfn.XLOOKUP($F2292,Main_OG!$D$1:$D$766,Main_OG!AL$1:AL$766,"")</f>
        <v>1660210754</v>
      </c>
      <c r="AE2292" s="47">
        <f>_xlfn.XLOOKUP($F2292,Main_OG!$D$1:$D$766,Main_OG!AM$1:AM$766,"")</f>
        <v>0</v>
      </c>
      <c r="AF2292" s="48">
        <f>_xlfn.XLOOKUP($F2292,Main_OG!$D$1:$D$766,Main_OG!Z$1:Z$766,"")</f>
        <v>0</v>
      </c>
      <c r="AG2292" s="48">
        <f>_xlfn.XLOOKUP($F2292,Main_OG!$D$1:$D$766,Main_OG!AA$1:AA$766,"")</f>
        <v>2.127327759928813</v>
      </c>
      <c r="AH2292" s="48">
        <f>_xlfn.XLOOKUP($F2292,Main_OG!$D$1:$D$766,Main_OG!AB$1:AB$766,"")</f>
        <v>12.535325193609101</v>
      </c>
      <c r="AI2292" s="48">
        <f>_xlfn.XLOOKUP($F2292,Main_OG!$D$1:$D$766,Main_OG!AC$1:AC$766,"")</f>
        <v>2.8422150630003218</v>
      </c>
      <c r="AJ2292" s="48">
        <f>_xlfn.XLOOKUP($F2292,Main_OG!$D$1:$D$766,Main_OG!AD$1:AD$766,"")</f>
        <v>0.5848556097000881</v>
      </c>
    </row>
    <row r="2293" spans="2:36" x14ac:dyDescent="0.35">
      <c r="B2293" s="36" t="s">
        <v>3441</v>
      </c>
      <c r="C2293" s="45" t="s">
        <v>351</v>
      </c>
      <c r="D2293" s="45" t="s">
        <v>4286</v>
      </c>
      <c r="E2293" s="36" t="s">
        <v>4524</v>
      </c>
      <c r="F2293" s="36" t="str">
        <f t="shared" si="105"/>
        <v>2006_WI</v>
      </c>
      <c r="G2293" s="45">
        <v>2006</v>
      </c>
      <c r="H2293" s="45">
        <f>_xlfn.XLOOKUP(J2293,Main_OG!$B$1:$B$766,Main_OG!$O$1:$O$766,"")</f>
        <v>0</v>
      </c>
      <c r="I2293" s="45">
        <f>_xlfn.XLOOKUP(F2293,Main_OG!$D$1:$D$766,Main_OG!$J$1:$J$766,"")</f>
        <v>0</v>
      </c>
      <c r="J2293" s="45" t="s">
        <v>351</v>
      </c>
      <c r="K2293" s="45" t="str">
        <f t="shared" si="106"/>
        <v>Pioneer Power &amp; Light Co_WI</v>
      </c>
      <c r="L2293" s="45" t="str">
        <f t="shared" si="107"/>
        <v>Pioneer Power Light Co_WI</v>
      </c>
      <c r="M2293" s="45" t="s">
        <v>3442</v>
      </c>
      <c r="N2293" s="45">
        <v>0</v>
      </c>
      <c r="O2293" s="45">
        <v>133</v>
      </c>
      <c r="P2293" s="45">
        <v>20</v>
      </c>
      <c r="Q2293" s="45">
        <v>1963</v>
      </c>
      <c r="R2293" s="45">
        <v>0</v>
      </c>
      <c r="S2293" s="45">
        <v>208</v>
      </c>
      <c r="T2293" s="45">
        <v>256</v>
      </c>
      <c r="U2293" s="45">
        <v>1299</v>
      </c>
      <c r="V2293" s="45">
        <v>0</v>
      </c>
      <c r="W2293" s="45">
        <v>10.732714138286889</v>
      </c>
      <c r="X2293" s="45">
        <v>9.653092006033182</v>
      </c>
      <c r="Y2293" s="45">
        <v>10.598025618014191</v>
      </c>
      <c r="Z2293" s="46">
        <v>287146.59999999998</v>
      </c>
      <c r="AA2293" s="46">
        <v>51481.599345961702</v>
      </c>
      <c r="AB2293" s="47">
        <f>_xlfn.XLOOKUP($F2293,Main_OG!$D$1:$D$766,Main_OG!AJ$1:AJ$766,"")</f>
        <v>47984959.539999999</v>
      </c>
      <c r="AC2293" s="47">
        <f>_xlfn.XLOOKUP($F2293,Main_OG!$D$1:$D$766,Main_OG!AK$1:AK$766,"")</f>
        <v>3549166.82</v>
      </c>
      <c r="AD2293" s="47">
        <f>_xlfn.XLOOKUP($F2293,Main_OG!$D$1:$D$766,Main_OG!AL$1:AL$766,"")</f>
        <v>88498243.219999984</v>
      </c>
      <c r="AE2293" s="47">
        <f>_xlfn.XLOOKUP($F2293,Main_OG!$D$1:$D$766,Main_OG!AM$1:AM$766,"")</f>
        <v>12233515</v>
      </c>
      <c r="AF2293" s="48">
        <f>_xlfn.XLOOKUP($F2293,Main_OG!$D$1:$D$766,Main_OG!Z$1:Z$766,"")</f>
        <v>1.72</v>
      </c>
      <c r="AG2293" s="48">
        <f>_xlfn.XLOOKUP($F2293,Main_OG!$D$1:$D$766,Main_OG!AA$1:AA$766,"")</f>
        <v>1.47</v>
      </c>
      <c r="AH2293" s="48">
        <f>_xlfn.XLOOKUP($F2293,Main_OG!$D$1:$D$766,Main_OG!AB$1:AB$766,"")</f>
        <v>14.13114039693003</v>
      </c>
      <c r="AI2293" s="48">
        <f>_xlfn.XLOOKUP($F2293,Main_OG!$D$1:$D$766,Main_OG!AC$1:AC$766,"")</f>
        <v>7.1610124069250478</v>
      </c>
      <c r="AJ2293" s="48">
        <f>_xlfn.XLOOKUP($F2293,Main_OG!$D$1:$D$766,Main_OG!AD$1:AD$766,"")</f>
        <v>0.53</v>
      </c>
    </row>
    <row r="2294" spans="2:36" x14ac:dyDescent="0.35">
      <c r="B2294" s="36" t="s">
        <v>3441</v>
      </c>
      <c r="C2294" s="45" t="s">
        <v>351</v>
      </c>
      <c r="D2294" s="45" t="s">
        <v>4286</v>
      </c>
      <c r="E2294" s="36" t="s">
        <v>4524</v>
      </c>
      <c r="F2294" s="36" t="str">
        <f t="shared" si="105"/>
        <v>2007_WI</v>
      </c>
      <c r="G2294" s="45">
        <v>2007</v>
      </c>
      <c r="H2294" s="45">
        <f>_xlfn.XLOOKUP(J2294,Main_OG!$B$1:$B$766,Main_OG!$O$1:$O$766,"")</f>
        <v>0</v>
      </c>
      <c r="I2294" s="45">
        <f>_xlfn.XLOOKUP(F2294,Main_OG!$D$1:$D$766,Main_OG!$J$1:$J$766,"")</f>
        <v>0</v>
      </c>
      <c r="J2294" s="45" t="s">
        <v>351</v>
      </c>
      <c r="K2294" s="45" t="str">
        <f t="shared" si="106"/>
        <v>Pioneer Power &amp; Light Co_WI</v>
      </c>
      <c r="L2294" s="45" t="str">
        <f t="shared" si="107"/>
        <v>Pioneer Power Light Co_WI</v>
      </c>
      <c r="M2294" s="45" t="s">
        <v>3443</v>
      </c>
      <c r="N2294" s="45">
        <v>0</v>
      </c>
      <c r="O2294" s="45">
        <v>129</v>
      </c>
      <c r="P2294" s="45">
        <v>20</v>
      </c>
      <c r="Q2294" s="45">
        <v>1983</v>
      </c>
      <c r="R2294" s="45">
        <v>0</v>
      </c>
      <c r="S2294" s="45">
        <v>217</v>
      </c>
      <c r="T2294" s="45">
        <v>259</v>
      </c>
      <c r="U2294" s="45">
        <v>1290</v>
      </c>
      <c r="V2294" s="45">
        <v>0</v>
      </c>
      <c r="W2294" s="45">
        <v>10.29</v>
      </c>
      <c r="X2294" s="45">
        <v>9.5</v>
      </c>
      <c r="Y2294" s="45">
        <v>10.28</v>
      </c>
      <c r="Z2294" s="46">
        <v>289855.2</v>
      </c>
      <c r="AA2294" s="46">
        <v>51660.456888754226</v>
      </c>
      <c r="AB2294" s="47">
        <f>_xlfn.XLOOKUP($F2294,Main_OG!$D$1:$D$766,Main_OG!AJ$1:AJ$766,"")</f>
        <v>48160880</v>
      </c>
      <c r="AC2294" s="47">
        <f>_xlfn.XLOOKUP($F2294,Main_OG!$D$1:$D$766,Main_OG!AK$1:AK$766,"")</f>
        <v>3854054</v>
      </c>
      <c r="AD2294" s="47">
        <f>_xlfn.XLOOKUP($F2294,Main_OG!$D$1:$D$766,Main_OG!AL$1:AL$766,"")</f>
        <v>108994756</v>
      </c>
      <c r="AE2294" s="47">
        <f>_xlfn.XLOOKUP($F2294,Main_OG!$D$1:$D$766,Main_OG!AM$1:AM$766,"")</f>
        <v>12910319</v>
      </c>
      <c r="AF2294" s="48">
        <f>_xlfn.XLOOKUP($F2294,Main_OG!$D$1:$D$766,Main_OG!Z$1:Z$766,"")</f>
        <v>1.96</v>
      </c>
      <c r="AG2294" s="48">
        <f>_xlfn.XLOOKUP($F2294,Main_OG!$D$1:$D$766,Main_OG!AA$1:AA$766,"")</f>
        <v>1.67</v>
      </c>
      <c r="AH2294" s="48">
        <f>_xlfn.XLOOKUP($F2294,Main_OG!$D$1:$D$766,Main_OG!AB$1:AB$766,"")</f>
        <v>15.097711394063451</v>
      </c>
      <c r="AI2294" s="48">
        <f>_xlfn.XLOOKUP($F2294,Main_OG!$D$1:$D$766,Main_OG!AC$1:AC$766,"")</f>
        <v>7.3815467393807772</v>
      </c>
      <c r="AJ2294" s="48">
        <f>_xlfn.XLOOKUP($F2294,Main_OG!$D$1:$D$766,Main_OG!AD$1:AD$766,"")</f>
        <v>0.51</v>
      </c>
    </row>
    <row r="2295" spans="2:36" x14ac:dyDescent="0.35">
      <c r="B2295" s="36" t="s">
        <v>3444</v>
      </c>
      <c r="C2295" s="45" t="s">
        <v>351</v>
      </c>
      <c r="D2295" s="45" t="s">
        <v>4286</v>
      </c>
      <c r="E2295" s="36" t="s">
        <v>4524</v>
      </c>
      <c r="F2295" s="36" t="str">
        <f t="shared" si="105"/>
        <v>2008_WI</v>
      </c>
      <c r="G2295" s="45">
        <v>2008</v>
      </c>
      <c r="H2295" s="45">
        <f>_xlfn.XLOOKUP(J2295,Main_OG!$B$1:$B$766,Main_OG!$O$1:$O$766,"")</f>
        <v>0</v>
      </c>
      <c r="I2295" s="45">
        <f>_xlfn.XLOOKUP(F2295,Main_OG!$D$1:$D$766,Main_OG!$J$1:$J$766,"")</f>
        <v>0</v>
      </c>
      <c r="J2295" s="45" t="s">
        <v>351</v>
      </c>
      <c r="K2295" s="45" t="str">
        <f t="shared" si="106"/>
        <v>Pioneer Power and Light Co_WI</v>
      </c>
      <c r="L2295" s="45" t="str">
        <f t="shared" si="107"/>
        <v>Pioneer Power Light Co_WI</v>
      </c>
      <c r="M2295" s="45" t="s">
        <v>3445</v>
      </c>
      <c r="N2295" s="45">
        <v>0</v>
      </c>
      <c r="O2295" s="45">
        <v>131</v>
      </c>
      <c r="P2295" s="45">
        <v>20</v>
      </c>
      <c r="Q2295" s="45">
        <v>1984</v>
      </c>
      <c r="R2295" s="45">
        <v>0</v>
      </c>
      <c r="S2295" s="45">
        <v>2015</v>
      </c>
      <c r="T2295" s="45">
        <v>3003</v>
      </c>
      <c r="U2295" s="45">
        <v>12550</v>
      </c>
      <c r="V2295" s="45">
        <v>0</v>
      </c>
      <c r="W2295" s="45">
        <v>11.81</v>
      </c>
      <c r="X2295" s="45">
        <v>10.220000000000001</v>
      </c>
      <c r="Y2295" s="45">
        <v>11.82</v>
      </c>
      <c r="Z2295" s="46">
        <v>286204.7</v>
      </c>
      <c r="AA2295" s="46">
        <v>50736.554324803634</v>
      </c>
      <c r="AB2295" s="47">
        <f>_xlfn.XLOOKUP($F2295,Main_OG!$D$1:$D$766,Main_OG!AJ$1:AJ$766,"")</f>
        <v>49868066</v>
      </c>
      <c r="AC2295" s="47">
        <f>_xlfn.XLOOKUP($F2295,Main_OG!$D$1:$D$766,Main_OG!AK$1:AK$766,"")</f>
        <v>3460118</v>
      </c>
      <c r="AD2295" s="47">
        <f>_xlfn.XLOOKUP($F2295,Main_OG!$D$1:$D$766,Main_OG!AL$1:AL$766,"")</f>
        <v>82624382</v>
      </c>
      <c r="AE2295" s="47">
        <f>_xlfn.XLOOKUP($F2295,Main_OG!$D$1:$D$766,Main_OG!AM$1:AM$766,"")</f>
        <v>12154510</v>
      </c>
      <c r="AF2295" s="48">
        <f>_xlfn.XLOOKUP($F2295,Main_OG!$D$1:$D$766,Main_OG!Z$1:Z$766,"")</f>
        <v>2.15</v>
      </c>
      <c r="AG2295" s="48">
        <f>_xlfn.XLOOKUP($F2295,Main_OG!$D$1:$D$766,Main_OG!AA$1:AA$766,"")</f>
        <v>1.94</v>
      </c>
      <c r="AH2295" s="48">
        <f>_xlfn.XLOOKUP($F2295,Main_OG!$D$1:$D$766,Main_OG!AB$1:AB$766,"")</f>
        <v>19.619187803472759</v>
      </c>
      <c r="AI2295" s="48">
        <f>_xlfn.XLOOKUP($F2295,Main_OG!$D$1:$D$766,Main_OG!AC$1:AC$766,"")</f>
        <v>9.1182546074696553</v>
      </c>
      <c r="AJ2295" s="48">
        <f>_xlfn.XLOOKUP($F2295,Main_OG!$D$1:$D$766,Main_OG!AD$1:AD$766,"")</f>
        <v>0.5</v>
      </c>
    </row>
    <row r="2296" spans="2:36" x14ac:dyDescent="0.35">
      <c r="B2296" s="36" t="s">
        <v>3444</v>
      </c>
      <c r="C2296" s="45" t="s">
        <v>351</v>
      </c>
      <c r="D2296" s="45" t="s">
        <v>4286</v>
      </c>
      <c r="E2296" s="36" t="s">
        <v>4524</v>
      </c>
      <c r="F2296" s="36" t="str">
        <f t="shared" si="105"/>
        <v>2009_WI</v>
      </c>
      <c r="G2296" s="45">
        <v>2009</v>
      </c>
      <c r="H2296" s="45">
        <f>_xlfn.XLOOKUP(J2296,Main_OG!$B$1:$B$766,Main_OG!$O$1:$O$766,"")</f>
        <v>0</v>
      </c>
      <c r="I2296" s="45">
        <f>_xlfn.XLOOKUP(F2296,Main_OG!$D$1:$D$766,Main_OG!$J$1:$J$766,"")</f>
        <v>0</v>
      </c>
      <c r="J2296" s="45" t="s">
        <v>351</v>
      </c>
      <c r="K2296" s="45" t="str">
        <f t="shared" si="106"/>
        <v>Pioneer Power and Light Co_WI</v>
      </c>
      <c r="L2296" s="45" t="str">
        <f t="shared" si="107"/>
        <v>Pioneer Power Light Co_WI</v>
      </c>
      <c r="M2296" s="45" t="s">
        <v>3446</v>
      </c>
      <c r="N2296" s="45">
        <v>0</v>
      </c>
      <c r="O2296" s="45">
        <v>136</v>
      </c>
      <c r="P2296" s="45">
        <v>20</v>
      </c>
      <c r="Q2296" s="45">
        <v>1991</v>
      </c>
      <c r="R2296" s="45">
        <v>0</v>
      </c>
      <c r="S2296" s="45">
        <v>2053</v>
      </c>
      <c r="T2296" s="45">
        <v>2794</v>
      </c>
      <c r="U2296" s="45">
        <v>11980</v>
      </c>
      <c r="V2296" s="45">
        <v>0</v>
      </c>
      <c r="W2296" s="45">
        <v>12.08</v>
      </c>
      <c r="X2296" s="45">
        <v>10.63</v>
      </c>
      <c r="Y2296" s="45">
        <v>12.07</v>
      </c>
      <c r="Z2296" s="46">
        <v>277279.40000000002</v>
      </c>
      <c r="AA2296" s="46">
        <v>48909.24112900722</v>
      </c>
      <c r="AB2296" s="47">
        <f>_xlfn.XLOOKUP($F2296,Main_OG!$D$1:$D$766,Main_OG!AJ$1:AJ$766,"")</f>
        <v>44836820</v>
      </c>
      <c r="AC2296" s="47">
        <f>_xlfn.XLOOKUP($F2296,Main_OG!$D$1:$D$766,Main_OG!AK$1:AK$766,"")</f>
        <v>2630276</v>
      </c>
      <c r="AD2296" s="47">
        <f>_xlfn.XLOOKUP($F2296,Main_OG!$D$1:$D$766,Main_OG!AL$1:AL$766,"")</f>
        <v>82642892</v>
      </c>
      <c r="AE2296" s="47">
        <f>_xlfn.XLOOKUP($F2296,Main_OG!$D$1:$D$766,Main_OG!AM$1:AM$766,"")</f>
        <v>12683151</v>
      </c>
      <c r="AF2296" s="48">
        <f>_xlfn.XLOOKUP($F2296,Main_OG!$D$1:$D$766,Main_OG!Z$1:Z$766,"")</f>
        <v>1.87</v>
      </c>
      <c r="AG2296" s="48">
        <f>_xlfn.XLOOKUP($F2296,Main_OG!$D$1:$D$766,Main_OG!AA$1:AA$766,"")</f>
        <v>1.99</v>
      </c>
      <c r="AH2296" s="48">
        <f>_xlfn.XLOOKUP($F2296,Main_OG!$D$1:$D$766,Main_OG!AB$1:AB$766,"")</f>
        <v>14.15708861161818</v>
      </c>
      <c r="AI2296" s="48">
        <f>_xlfn.XLOOKUP($F2296,Main_OG!$D$1:$D$766,Main_OG!AC$1:AC$766,"")</f>
        <v>4.5973007921271787</v>
      </c>
      <c r="AJ2296" s="48">
        <f>_xlfn.XLOOKUP($F2296,Main_OG!$D$1:$D$766,Main_OG!AD$1:AD$766,"")</f>
        <v>0.55000000000000004</v>
      </c>
    </row>
    <row r="2297" spans="2:36" x14ac:dyDescent="0.35">
      <c r="B2297" s="36" t="s">
        <v>3444</v>
      </c>
      <c r="C2297" s="45" t="s">
        <v>351</v>
      </c>
      <c r="D2297" s="45" t="s">
        <v>4286</v>
      </c>
      <c r="E2297" s="36" t="s">
        <v>4524</v>
      </c>
      <c r="F2297" s="36" t="str">
        <f t="shared" si="105"/>
        <v>2010_WI</v>
      </c>
      <c r="G2297" s="45">
        <v>2010</v>
      </c>
      <c r="H2297" s="45">
        <f>_xlfn.XLOOKUP(J2297,Main_OG!$B$1:$B$766,Main_OG!$O$1:$O$766,"")</f>
        <v>0</v>
      </c>
      <c r="I2297" s="45">
        <f>_xlfn.XLOOKUP(F2297,Main_OG!$D$1:$D$766,Main_OG!$J$1:$J$766,"")</f>
        <v>0</v>
      </c>
      <c r="J2297" s="45" t="s">
        <v>351</v>
      </c>
      <c r="K2297" s="45" t="str">
        <f t="shared" si="106"/>
        <v>Pioneer Power and Light Co_WI</v>
      </c>
      <c r="L2297" s="45" t="str">
        <f t="shared" si="107"/>
        <v>Pioneer Power Light Co_WI</v>
      </c>
      <c r="M2297" s="45" t="s">
        <v>3447</v>
      </c>
      <c r="N2297" s="45">
        <v>0</v>
      </c>
      <c r="O2297" s="45">
        <v>159</v>
      </c>
      <c r="P2297" s="45">
        <v>21</v>
      </c>
      <c r="Q2297" s="45">
        <v>1984</v>
      </c>
      <c r="R2297" s="45">
        <v>0</v>
      </c>
      <c r="S2297" s="45">
        <v>2471</v>
      </c>
      <c r="T2297" s="45">
        <v>2597</v>
      </c>
      <c r="U2297" s="45">
        <v>11996</v>
      </c>
      <c r="V2297" s="45">
        <v>0</v>
      </c>
      <c r="W2297" s="45">
        <v>12.83</v>
      </c>
      <c r="X2297" s="45">
        <v>11.86</v>
      </c>
      <c r="Y2297" s="45">
        <v>13.02</v>
      </c>
      <c r="Z2297" s="46">
        <v>287652.90000000002</v>
      </c>
      <c r="AA2297" s="46">
        <v>50549.332945320813</v>
      </c>
      <c r="AB2297" s="47">
        <f>_xlfn.XLOOKUP($F2297,Main_OG!$D$1:$D$766,Main_OG!AJ$1:AJ$766,"")</f>
        <v>48147388</v>
      </c>
      <c r="AC2297" s="47">
        <f>_xlfn.XLOOKUP($F2297,Main_OG!$D$1:$D$766,Main_OG!AK$1:AK$766,"")</f>
        <v>2625246</v>
      </c>
      <c r="AD2297" s="47">
        <f>_xlfn.XLOOKUP($F2297,Main_OG!$D$1:$D$766,Main_OG!AL$1:AL$766,"")</f>
        <v>85543582</v>
      </c>
      <c r="AE2297" s="47">
        <f>_xlfn.XLOOKUP($F2297,Main_OG!$D$1:$D$766,Main_OG!AM$1:AM$766,"")</f>
        <v>13280939</v>
      </c>
      <c r="AF2297" s="48">
        <f>_xlfn.XLOOKUP($F2297,Main_OG!$D$1:$D$766,Main_OG!Z$1:Z$766,"")</f>
        <v>2.02</v>
      </c>
      <c r="AG2297" s="48">
        <f>_xlfn.XLOOKUP($F2297,Main_OG!$D$1:$D$766,Main_OG!AA$1:AA$766,"")</f>
        <v>2.11</v>
      </c>
      <c r="AH2297" s="48">
        <f>_xlfn.XLOOKUP($F2297,Main_OG!$D$1:$D$766,Main_OG!AB$1:AB$766,"")</f>
        <v>17.815786882646659</v>
      </c>
      <c r="AI2297" s="48">
        <f>_xlfn.XLOOKUP($F2297,Main_OG!$D$1:$D$766,Main_OG!AC$1:AC$766,"")</f>
        <v>4.9924248044436963</v>
      </c>
      <c r="AJ2297" s="48">
        <f>_xlfn.XLOOKUP($F2297,Main_OG!$D$1:$D$766,Main_OG!AD$1:AD$766,"")</f>
        <v>0.64</v>
      </c>
    </row>
    <row r="2298" spans="2:36" x14ac:dyDescent="0.35">
      <c r="B2298" s="36" t="s">
        <v>3444</v>
      </c>
      <c r="C2298" s="45" t="s">
        <v>351</v>
      </c>
      <c r="D2298" s="45" t="s">
        <v>4286</v>
      </c>
      <c r="E2298" s="36" t="s">
        <v>4524</v>
      </c>
      <c r="F2298" s="36" t="str">
        <f t="shared" si="105"/>
        <v>2011_WI</v>
      </c>
      <c r="G2298" s="45">
        <v>2011</v>
      </c>
      <c r="H2298" s="45">
        <f>_xlfn.XLOOKUP(J2298,Main_OG!$B$1:$B$766,Main_OG!$O$1:$O$766,"")</f>
        <v>0</v>
      </c>
      <c r="I2298" s="45">
        <f>_xlfn.XLOOKUP(F2298,Main_OG!$D$1:$D$766,Main_OG!$J$1:$J$766,"")</f>
        <v>0</v>
      </c>
      <c r="J2298" s="45" t="s">
        <v>351</v>
      </c>
      <c r="K2298" s="45" t="str">
        <f t="shared" si="106"/>
        <v>Pioneer Power and Light Co_WI</v>
      </c>
      <c r="L2298" s="45" t="str">
        <f t="shared" si="107"/>
        <v>Pioneer Power Light Co_WI</v>
      </c>
      <c r="M2298" s="45" t="s">
        <v>3448</v>
      </c>
      <c r="N2298" s="45">
        <v>0</v>
      </c>
      <c r="O2298" s="45">
        <v>161</v>
      </c>
      <c r="P2298" s="45">
        <v>22</v>
      </c>
      <c r="Q2298" s="45">
        <v>1982</v>
      </c>
      <c r="R2298" s="45">
        <v>0</v>
      </c>
      <c r="S2298" s="45">
        <v>3093</v>
      </c>
      <c r="T2298" s="45">
        <v>2676</v>
      </c>
      <c r="U2298" s="45">
        <v>11110</v>
      </c>
      <c r="V2298" s="45">
        <v>0</v>
      </c>
      <c r="W2298" s="45">
        <v>12.77</v>
      </c>
      <c r="X2298" s="45">
        <v>11.81</v>
      </c>
      <c r="Y2298" s="45">
        <v>13.27</v>
      </c>
      <c r="Z2298" s="46">
        <v>293664</v>
      </c>
      <c r="AA2298" s="46">
        <v>51467.268623024829</v>
      </c>
      <c r="AB2298" s="47">
        <f>_xlfn.XLOOKUP($F2298,Main_OG!$D$1:$D$766,Main_OG!AJ$1:AJ$766,"")</f>
        <v>46098434</v>
      </c>
      <c r="AC2298" s="47">
        <f>_xlfn.XLOOKUP($F2298,Main_OG!$D$1:$D$766,Main_OG!AK$1:AK$766,"")</f>
        <v>2129235.35</v>
      </c>
      <c r="AD2298" s="47">
        <f>_xlfn.XLOOKUP($F2298,Main_OG!$D$1:$D$766,Main_OG!AL$1:AL$766,"")</f>
        <v>95949646</v>
      </c>
      <c r="AE2298" s="47">
        <f>_xlfn.XLOOKUP($F2298,Main_OG!$D$1:$D$766,Main_OG!AM$1:AM$766,"")</f>
        <v>11559781</v>
      </c>
      <c r="AF2298" s="48">
        <f>_xlfn.XLOOKUP($F2298,Main_OG!$D$1:$D$766,Main_OG!Z$1:Z$766,"")</f>
        <v>0</v>
      </c>
      <c r="AG2298" s="48">
        <f>_xlfn.XLOOKUP($F2298,Main_OG!$D$1:$D$766,Main_OG!AA$1:AA$766,"")</f>
        <v>2.3089180475565318</v>
      </c>
      <c r="AH2298" s="48">
        <f>_xlfn.XLOOKUP($F2298,Main_OG!$D$1:$D$766,Main_OG!AB$1:AB$766,"")</f>
        <v>22.758921780738341</v>
      </c>
      <c r="AI2298" s="48">
        <f>_xlfn.XLOOKUP($F2298,Main_OG!$D$1:$D$766,Main_OG!AC$1:AC$766,"")</f>
        <v>4.6524343752411106</v>
      </c>
      <c r="AJ2298" s="48">
        <f>_xlfn.XLOOKUP($F2298,Main_OG!$D$1:$D$766,Main_OG!AD$1:AD$766,"")</f>
        <v>0.75949643062398253</v>
      </c>
    </row>
    <row r="2299" spans="2:36" x14ac:dyDescent="0.35">
      <c r="B2299" s="36" t="s">
        <v>3444</v>
      </c>
      <c r="C2299" s="45" t="s">
        <v>351</v>
      </c>
      <c r="D2299" s="45" t="s">
        <v>4286</v>
      </c>
      <c r="E2299" s="36" t="s">
        <v>4524</v>
      </c>
      <c r="F2299" s="36" t="str">
        <f t="shared" si="105"/>
        <v>2012_WI</v>
      </c>
      <c r="G2299" s="45">
        <v>2012</v>
      </c>
      <c r="H2299" s="45">
        <f>_xlfn.XLOOKUP(J2299,Main_OG!$B$1:$B$766,Main_OG!$O$1:$O$766,"")</f>
        <v>0</v>
      </c>
      <c r="I2299" s="45">
        <f>_xlfn.XLOOKUP(F2299,Main_OG!$D$1:$D$766,Main_OG!$J$1:$J$766,"")</f>
        <v>0</v>
      </c>
      <c r="J2299" s="45" t="s">
        <v>351</v>
      </c>
      <c r="K2299" s="45" t="str">
        <f t="shared" si="106"/>
        <v>Pioneer Power and Light Co_WI</v>
      </c>
      <c r="L2299" s="45" t="str">
        <f t="shared" si="107"/>
        <v>Pioneer Power Light Co_WI</v>
      </c>
      <c r="M2299" s="45" t="s">
        <v>3449</v>
      </c>
      <c r="N2299" s="45">
        <v>0</v>
      </c>
      <c r="O2299" s="45">
        <v>166</v>
      </c>
      <c r="P2299" s="45">
        <v>23</v>
      </c>
      <c r="Q2299" s="45">
        <v>1985</v>
      </c>
      <c r="R2299" s="45">
        <v>0</v>
      </c>
      <c r="S2299" s="45">
        <v>3103</v>
      </c>
      <c r="T2299" s="45">
        <v>2945</v>
      </c>
      <c r="U2299" s="45">
        <v>11316</v>
      </c>
      <c r="V2299" s="45">
        <v>0</v>
      </c>
      <c r="W2299" s="45">
        <v>13.567515</v>
      </c>
      <c r="X2299" s="45">
        <v>11.069610000000001</v>
      </c>
      <c r="Y2299" s="45">
        <v>13.096501</v>
      </c>
      <c r="Z2299" s="46">
        <v>299007.59999999998</v>
      </c>
      <c r="AA2299" s="46">
        <v>52266.517504031326</v>
      </c>
      <c r="AB2299" s="47">
        <f>_xlfn.XLOOKUP($F2299,Main_OG!$D$1:$D$766,Main_OG!AJ$1:AJ$766,"")</f>
        <v>38987626</v>
      </c>
      <c r="AC2299" s="47">
        <f>_xlfn.XLOOKUP($F2299,Main_OG!$D$1:$D$766,Main_OG!AK$1:AK$766,"")</f>
        <v>960860</v>
      </c>
      <c r="AD2299" s="47">
        <f>_xlfn.XLOOKUP($F2299,Main_OG!$D$1:$D$766,Main_OG!AL$1:AL$766,"")</f>
        <v>173921342</v>
      </c>
      <c r="AE2299" s="47">
        <f>_xlfn.XLOOKUP($F2299,Main_OG!$D$1:$D$766,Main_OG!AM$1:AM$766,"")</f>
        <v>14299595</v>
      </c>
      <c r="AF2299" s="48">
        <f>_xlfn.XLOOKUP($F2299,Main_OG!$D$1:$D$766,Main_OG!Z$1:Z$766,"")</f>
        <v>0</v>
      </c>
      <c r="AG2299" s="48">
        <f>_xlfn.XLOOKUP($F2299,Main_OG!$D$1:$D$766,Main_OG!AA$1:AA$766,"")</f>
        <v>2.324237813104427</v>
      </c>
      <c r="AH2299" s="48">
        <f>_xlfn.XLOOKUP($F2299,Main_OG!$D$1:$D$766,Main_OG!AB$1:AB$766,"")</f>
        <v>23.49195884567845</v>
      </c>
      <c r="AI2299" s="48">
        <f>_xlfn.XLOOKUP($F2299,Main_OG!$D$1:$D$766,Main_OG!AC$1:AC$766,"")</f>
        <v>3.503818060367514</v>
      </c>
      <c r="AJ2299" s="48">
        <f>_xlfn.XLOOKUP($F2299,Main_OG!$D$1:$D$766,Main_OG!AD$1:AD$766,"")</f>
        <v>0.75442193202762442</v>
      </c>
    </row>
    <row r="2300" spans="2:36" x14ac:dyDescent="0.35">
      <c r="B2300" s="36" t="s">
        <v>3444</v>
      </c>
      <c r="C2300" s="45" t="s">
        <v>351</v>
      </c>
      <c r="D2300" s="45" t="s">
        <v>4286</v>
      </c>
      <c r="E2300" s="36" t="s">
        <v>4524</v>
      </c>
      <c r="F2300" s="36" t="str">
        <f t="shared" si="105"/>
        <v>2013_WI</v>
      </c>
      <c r="G2300" s="45">
        <v>2013</v>
      </c>
      <c r="H2300" s="45">
        <f>_xlfn.XLOOKUP(J2300,Main_OG!$B$1:$B$766,Main_OG!$O$1:$O$766,"")</f>
        <v>0</v>
      </c>
      <c r="I2300" s="45">
        <f>_xlfn.XLOOKUP(F2300,Main_OG!$D$1:$D$766,Main_OG!$J$1:$J$766,"")</f>
        <v>0</v>
      </c>
      <c r="J2300" s="45" t="s">
        <v>351</v>
      </c>
      <c r="K2300" s="45" t="str">
        <f t="shared" si="106"/>
        <v>Pioneer Power and Light Co_WI</v>
      </c>
      <c r="L2300" s="45" t="str">
        <f t="shared" si="107"/>
        <v>Pioneer Power Light Co_WI</v>
      </c>
      <c r="M2300" s="45" t="s">
        <v>3450</v>
      </c>
      <c r="N2300" s="45">
        <v>0</v>
      </c>
      <c r="O2300" s="45">
        <v>166</v>
      </c>
      <c r="P2300" s="45">
        <v>23</v>
      </c>
      <c r="Q2300" s="45">
        <v>1985</v>
      </c>
      <c r="R2300" s="45">
        <v>0</v>
      </c>
      <c r="S2300" s="45">
        <v>2800</v>
      </c>
      <c r="T2300" s="45">
        <v>2110</v>
      </c>
      <c r="U2300" s="45">
        <v>11547</v>
      </c>
      <c r="V2300" s="45">
        <v>0</v>
      </c>
      <c r="W2300" s="45">
        <v>13.857143000000001</v>
      </c>
      <c r="X2300" s="45">
        <v>12.701422000000001</v>
      </c>
      <c r="Y2300" s="45">
        <v>12.869144</v>
      </c>
      <c r="Z2300" s="46">
        <v>301550.5</v>
      </c>
      <c r="AA2300" s="46">
        <v>52553.131642108798</v>
      </c>
      <c r="AB2300" s="47">
        <f>_xlfn.XLOOKUP($F2300,Main_OG!$D$1:$D$766,Main_OG!AJ$1:AJ$766,"")</f>
        <v>47747638</v>
      </c>
      <c r="AC2300" s="47">
        <f>_xlfn.XLOOKUP($F2300,Main_OG!$D$1:$D$766,Main_OG!AK$1:AK$766,"")</f>
        <v>885782</v>
      </c>
      <c r="AD2300" s="47">
        <f>_xlfn.XLOOKUP($F2300,Main_OG!$D$1:$D$766,Main_OG!AL$1:AL$766,"")</f>
        <v>122721516</v>
      </c>
      <c r="AE2300" s="47">
        <f>_xlfn.XLOOKUP($F2300,Main_OG!$D$1:$D$766,Main_OG!AM$1:AM$766,"")</f>
        <v>11675194</v>
      </c>
      <c r="AF2300" s="48">
        <f>_xlfn.XLOOKUP($F2300,Main_OG!$D$1:$D$766,Main_OG!Z$1:Z$766,"")</f>
        <v>2.25</v>
      </c>
      <c r="AG2300" s="48">
        <f>_xlfn.XLOOKUP($F2300,Main_OG!$D$1:$D$766,Main_OG!AA$1:AA$766,"")</f>
        <v>2.3089180475565318</v>
      </c>
      <c r="AH2300" s="48">
        <f>_xlfn.XLOOKUP($F2300,Main_OG!$D$1:$D$766,Main_OG!AB$1:AB$766,"")</f>
        <v>22.862714639490921</v>
      </c>
      <c r="AI2300" s="48">
        <f>_xlfn.XLOOKUP($F2300,Main_OG!$D$1:$D$766,Main_OG!AC$1:AC$766,"")</f>
        <v>4.3899999999999997</v>
      </c>
      <c r="AJ2300" s="48">
        <f>_xlfn.XLOOKUP($F2300,Main_OG!$D$1:$D$766,Main_OG!AD$1:AD$766,"")</f>
        <v>0.77</v>
      </c>
    </row>
    <row r="2301" spans="2:36" x14ac:dyDescent="0.35">
      <c r="B2301" s="36" t="s">
        <v>3444</v>
      </c>
      <c r="C2301" s="45" t="s">
        <v>351</v>
      </c>
      <c r="D2301" s="45" t="s">
        <v>4286</v>
      </c>
      <c r="E2301" s="36" t="s">
        <v>4524</v>
      </c>
      <c r="F2301" s="36" t="str">
        <f t="shared" si="105"/>
        <v>2014_WI</v>
      </c>
      <c r="G2301" s="45">
        <v>2014</v>
      </c>
      <c r="H2301" s="45">
        <f>_xlfn.XLOOKUP(J2301,Main_OG!$B$1:$B$766,Main_OG!$O$1:$O$766,"")</f>
        <v>0</v>
      </c>
      <c r="I2301" s="45">
        <f>_xlfn.XLOOKUP(F2301,Main_OG!$D$1:$D$766,Main_OG!$J$1:$J$766,"")</f>
        <v>0</v>
      </c>
      <c r="J2301" s="45" t="s">
        <v>351</v>
      </c>
      <c r="K2301" s="45" t="str">
        <f t="shared" si="106"/>
        <v>Pioneer Power and Light Co_WI</v>
      </c>
      <c r="L2301" s="45" t="str">
        <f t="shared" si="107"/>
        <v>Pioneer Power Light Co_WI</v>
      </c>
      <c r="M2301" s="45" t="s">
        <v>3451</v>
      </c>
      <c r="N2301" s="45">
        <v>0</v>
      </c>
      <c r="O2301" s="45">
        <v>165</v>
      </c>
      <c r="P2301" s="45">
        <v>23</v>
      </c>
      <c r="Q2301" s="45">
        <v>1987</v>
      </c>
      <c r="R2301" s="45">
        <v>0</v>
      </c>
      <c r="S2301" s="45">
        <v>3000</v>
      </c>
      <c r="T2301" s="45">
        <v>2500</v>
      </c>
      <c r="U2301" s="45">
        <v>11293</v>
      </c>
      <c r="V2301" s="45">
        <v>0</v>
      </c>
      <c r="W2301" s="45">
        <v>14.1</v>
      </c>
      <c r="X2301" s="45">
        <v>13</v>
      </c>
      <c r="Y2301" s="45">
        <v>14.212344</v>
      </c>
      <c r="Z2301" s="46">
        <v>309425.8</v>
      </c>
      <c r="AA2301" s="46">
        <v>53783.260408687413</v>
      </c>
      <c r="AB2301" s="47">
        <f>_xlfn.XLOOKUP($F2301,Main_OG!$D$1:$D$766,Main_OG!AJ$1:AJ$766,"")</f>
        <v>42668086</v>
      </c>
      <c r="AC2301" s="47">
        <f>_xlfn.XLOOKUP($F2301,Main_OG!$D$1:$D$766,Main_OG!AK$1:AK$766,"")</f>
        <v>1056130</v>
      </c>
      <c r="AD2301" s="47">
        <f>_xlfn.XLOOKUP($F2301,Main_OG!$D$1:$D$766,Main_OG!AL$1:AL$766,"")</f>
        <v>119709694</v>
      </c>
      <c r="AE2301" s="47">
        <f>_xlfn.XLOOKUP($F2301,Main_OG!$D$1:$D$766,Main_OG!AM$1:AM$766,"")</f>
        <v>9447096</v>
      </c>
      <c r="AF2301" s="48">
        <f>_xlfn.XLOOKUP($F2301,Main_OG!$D$1:$D$766,Main_OG!Z$1:Z$766,"")</f>
        <v>0</v>
      </c>
      <c r="AG2301" s="48">
        <f>_xlfn.XLOOKUP($F2301,Main_OG!$D$1:$D$766,Main_OG!AA$1:AA$766,"")</f>
        <v>2.322195177698041</v>
      </c>
      <c r="AH2301" s="48">
        <f>_xlfn.XLOOKUP($F2301,Main_OG!$D$1:$D$766,Main_OG!AB$1:AB$766,"")</f>
        <v>21.47</v>
      </c>
      <c r="AI2301" s="48">
        <f>_xlfn.XLOOKUP($F2301,Main_OG!$D$1:$D$766,Main_OG!AC$1:AC$766,"")</f>
        <v>4.9924248044436963</v>
      </c>
      <c r="AJ2301" s="48">
        <f>_xlfn.XLOOKUP($F2301,Main_OG!$D$1:$D$766,Main_OG!AD$1:AD$766,"")</f>
        <v>0.72</v>
      </c>
    </row>
    <row r="2302" spans="2:36" x14ac:dyDescent="0.35">
      <c r="B2302" s="36" t="s">
        <v>3444</v>
      </c>
      <c r="C2302" s="45" t="s">
        <v>351</v>
      </c>
      <c r="D2302" s="45" t="s">
        <v>4286</v>
      </c>
      <c r="E2302" s="36" t="s">
        <v>4524</v>
      </c>
      <c r="F2302" s="36" t="str">
        <f t="shared" si="105"/>
        <v>2015_WI</v>
      </c>
      <c r="G2302" s="45">
        <v>2015</v>
      </c>
      <c r="H2302" s="45">
        <f>_xlfn.XLOOKUP(J2302,Main_OG!$B$1:$B$766,Main_OG!$O$1:$O$766,"")</f>
        <v>0</v>
      </c>
      <c r="I2302" s="45">
        <f>_xlfn.XLOOKUP(F2302,Main_OG!$D$1:$D$766,Main_OG!$J$1:$J$766,"")</f>
        <v>0</v>
      </c>
      <c r="J2302" s="45" t="s">
        <v>351</v>
      </c>
      <c r="K2302" s="45" t="str">
        <f t="shared" si="106"/>
        <v>Pioneer Power and Light Co_WI</v>
      </c>
      <c r="L2302" s="45" t="str">
        <f t="shared" si="107"/>
        <v>Pioneer Power Light Co_WI</v>
      </c>
      <c r="M2302" s="45" t="s">
        <v>3452</v>
      </c>
      <c r="N2302" s="45">
        <v>0</v>
      </c>
      <c r="O2302" s="45">
        <v>163</v>
      </c>
      <c r="P2302" s="45">
        <v>27</v>
      </c>
      <c r="Q2302" s="45">
        <v>1999</v>
      </c>
      <c r="R2302" s="45">
        <v>0</v>
      </c>
      <c r="S2302" s="45">
        <v>3310</v>
      </c>
      <c r="T2302" s="45">
        <v>2500</v>
      </c>
      <c r="U2302" s="45">
        <v>10817</v>
      </c>
      <c r="V2302" s="45">
        <v>0</v>
      </c>
      <c r="W2302" s="45">
        <v>13.202417000000001</v>
      </c>
      <c r="X2302" s="45">
        <v>12.84</v>
      </c>
      <c r="Y2302" s="45">
        <v>13.802348</v>
      </c>
      <c r="Z2302" s="46">
        <v>315687.8</v>
      </c>
      <c r="AA2302" s="46">
        <v>54779.073203599488</v>
      </c>
      <c r="AB2302" s="47">
        <f>_xlfn.XLOOKUP($F2302,Main_OG!$D$1:$D$766,Main_OG!AJ$1:AJ$766,"")</f>
        <v>43384686</v>
      </c>
      <c r="AC2302" s="47">
        <f>_xlfn.XLOOKUP($F2302,Main_OG!$D$1:$D$766,Main_OG!AK$1:AK$766,"")</f>
        <v>705030</v>
      </c>
      <c r="AD2302" s="47">
        <f>_xlfn.XLOOKUP($F2302,Main_OG!$D$1:$D$766,Main_OG!AL$1:AL$766,"")</f>
        <v>198250178</v>
      </c>
      <c r="AE2302" s="47">
        <f>_xlfn.XLOOKUP($F2302,Main_OG!$D$1:$D$766,Main_OG!AM$1:AM$766,"")</f>
        <v>10008183</v>
      </c>
      <c r="AF2302" s="48">
        <f>_xlfn.XLOOKUP($F2302,Main_OG!$D$1:$D$766,Main_OG!Z$1:Z$766,"")</f>
        <v>0</v>
      </c>
      <c r="AG2302" s="48">
        <f>_xlfn.XLOOKUP($F2302,Main_OG!$D$1:$D$766,Main_OG!AA$1:AA$766,"")</f>
        <v>2.27</v>
      </c>
      <c r="AH2302" s="48">
        <f>_xlfn.XLOOKUP($F2302,Main_OG!$D$1:$D$766,Main_OG!AB$1:AB$766,"")</f>
        <v>12.08771849023859</v>
      </c>
      <c r="AI2302" s="48">
        <f>_xlfn.XLOOKUP($F2302,Main_OG!$D$1:$D$766,Main_OG!AC$1:AC$766,"")</f>
        <v>3.17</v>
      </c>
      <c r="AJ2302" s="48">
        <f>_xlfn.XLOOKUP($F2302,Main_OG!$D$1:$D$766,Main_OG!AD$1:AD$766,"")</f>
        <v>0.72</v>
      </c>
    </row>
    <row r="2303" spans="2:36" x14ac:dyDescent="0.35">
      <c r="B2303" s="36" t="s">
        <v>3444</v>
      </c>
      <c r="C2303" s="45" t="s">
        <v>351</v>
      </c>
      <c r="D2303" s="45" t="s">
        <v>4286</v>
      </c>
      <c r="E2303" s="36" t="s">
        <v>4524</v>
      </c>
      <c r="F2303" s="36" t="str">
        <f t="shared" si="105"/>
        <v>2016_WI</v>
      </c>
      <c r="G2303" s="45">
        <v>2016</v>
      </c>
      <c r="H2303" s="45">
        <f>_xlfn.XLOOKUP(J2303,Main_OG!$B$1:$B$766,Main_OG!$O$1:$O$766,"")</f>
        <v>0</v>
      </c>
      <c r="I2303" s="45">
        <f>_xlfn.XLOOKUP(F2303,Main_OG!$D$1:$D$766,Main_OG!$J$1:$J$766,"")</f>
        <v>0</v>
      </c>
      <c r="J2303" s="45" t="s">
        <v>351</v>
      </c>
      <c r="K2303" s="45" t="str">
        <f t="shared" si="106"/>
        <v>Pioneer Power and Light Co_WI</v>
      </c>
      <c r="L2303" s="45" t="str">
        <f t="shared" si="107"/>
        <v>Pioneer Power Light Co_WI</v>
      </c>
      <c r="M2303" s="45" t="s">
        <v>3453</v>
      </c>
      <c r="N2303" s="45">
        <v>0</v>
      </c>
      <c r="O2303" s="45">
        <v>339</v>
      </c>
      <c r="P2303" s="45">
        <v>27</v>
      </c>
      <c r="Q2303" s="45">
        <v>1997</v>
      </c>
      <c r="R2303" s="45">
        <v>0</v>
      </c>
      <c r="S2303" s="45">
        <v>3361</v>
      </c>
      <c r="T2303" s="45">
        <v>2121</v>
      </c>
      <c r="U2303" s="45">
        <v>10776</v>
      </c>
      <c r="V2303" s="45">
        <v>0</v>
      </c>
      <c r="W2303" s="45">
        <v>14.787266000000001</v>
      </c>
      <c r="X2303" s="45">
        <v>16.407354999999999</v>
      </c>
      <c r="Y2303" s="45">
        <v>16.128433999999999</v>
      </c>
      <c r="Z2303" s="46">
        <v>319272.3</v>
      </c>
      <c r="AA2303" s="46">
        <v>55283.619356659634</v>
      </c>
      <c r="AB2303" s="47">
        <f>_xlfn.XLOOKUP($F2303,Main_OG!$D$1:$D$766,Main_OG!AJ$1:AJ$766,"")</f>
        <v>38268622</v>
      </c>
      <c r="AC2303" s="47">
        <f>_xlfn.XLOOKUP($F2303,Main_OG!$D$1:$D$766,Main_OG!AK$1:AK$766,"")</f>
        <v>585422</v>
      </c>
      <c r="AD2303" s="47">
        <f>_xlfn.XLOOKUP($F2303,Main_OG!$D$1:$D$766,Main_OG!AL$1:AL$766,"")</f>
        <v>229614262</v>
      </c>
      <c r="AE2303" s="47">
        <f>_xlfn.XLOOKUP($F2303,Main_OG!$D$1:$D$766,Main_OG!AM$1:AM$766,"")</f>
        <v>10151394</v>
      </c>
      <c r="AF2303" s="48">
        <f>_xlfn.XLOOKUP($F2303,Main_OG!$D$1:$D$766,Main_OG!Z$1:Z$766,"")</f>
        <v>0</v>
      </c>
      <c r="AG2303" s="48">
        <f>_xlfn.XLOOKUP($F2303,Main_OG!$D$1:$D$766,Main_OG!AA$1:AA$766,"")</f>
        <v>2.2143440282408582</v>
      </c>
      <c r="AH2303" s="48">
        <f>_xlfn.XLOOKUP($F2303,Main_OG!$D$1:$D$766,Main_OG!AB$1:AB$766,"")</f>
        <v>11.309272049594229</v>
      </c>
      <c r="AI2303" s="48">
        <f>_xlfn.XLOOKUP($F2303,Main_OG!$D$1:$D$766,Main_OG!AC$1:AC$766,"")</f>
        <v>2.77</v>
      </c>
      <c r="AJ2303" s="48">
        <f>_xlfn.XLOOKUP($F2303,Main_OG!$D$1:$D$766,Main_OG!AD$1:AD$766,"")</f>
        <v>0.71</v>
      </c>
    </row>
    <row r="2304" spans="2:36" x14ac:dyDescent="0.35">
      <c r="B2304" s="36" t="s">
        <v>3444</v>
      </c>
      <c r="C2304" s="45" t="s">
        <v>351</v>
      </c>
      <c r="D2304" s="45" t="s">
        <v>4286</v>
      </c>
      <c r="E2304" s="36" t="s">
        <v>4524</v>
      </c>
      <c r="F2304" s="36" t="str">
        <f t="shared" si="105"/>
        <v>2017_WI</v>
      </c>
      <c r="G2304" s="45">
        <v>2017</v>
      </c>
      <c r="H2304" s="45">
        <f>_xlfn.XLOOKUP(J2304,Main_OG!$B$1:$B$766,Main_OG!$O$1:$O$766,"")</f>
        <v>0</v>
      </c>
      <c r="I2304" s="45">
        <f>_xlfn.XLOOKUP(F2304,Main_OG!$D$1:$D$766,Main_OG!$J$1:$J$766,"")</f>
        <v>0</v>
      </c>
      <c r="J2304" s="45" t="s">
        <v>351</v>
      </c>
      <c r="K2304" s="45" t="str">
        <f t="shared" si="106"/>
        <v>Pioneer Power and Light Co_WI</v>
      </c>
      <c r="L2304" s="45" t="str">
        <f t="shared" si="107"/>
        <v>Pioneer Power Light Co_WI</v>
      </c>
      <c r="M2304" s="45" t="s">
        <v>3454</v>
      </c>
      <c r="N2304" s="45">
        <v>0</v>
      </c>
      <c r="O2304" s="45">
        <v>355</v>
      </c>
      <c r="P2304" s="45">
        <v>29</v>
      </c>
      <c r="Q2304" s="45">
        <v>1997</v>
      </c>
      <c r="R2304" s="45">
        <v>0</v>
      </c>
      <c r="S2304" s="45">
        <v>3132</v>
      </c>
      <c r="T2304" s="45">
        <v>2250</v>
      </c>
      <c r="U2304" s="45">
        <v>10632</v>
      </c>
      <c r="V2304" s="45">
        <v>0</v>
      </c>
      <c r="W2304" s="45">
        <v>15.357599</v>
      </c>
      <c r="X2304" s="45">
        <v>16.488889</v>
      </c>
      <c r="Y2304" s="45">
        <v>16.685478</v>
      </c>
      <c r="Z2304" s="46">
        <v>321886.8</v>
      </c>
      <c r="AA2304" s="46">
        <v>55563.37513962618</v>
      </c>
      <c r="AB2304" s="47">
        <f>_xlfn.XLOOKUP($F2304,Main_OG!$D$1:$D$766,Main_OG!AJ$1:AJ$766,"")</f>
        <v>42139592</v>
      </c>
      <c r="AC2304" s="47">
        <f>_xlfn.XLOOKUP($F2304,Main_OG!$D$1:$D$766,Main_OG!AK$1:AK$766,"")</f>
        <v>629948</v>
      </c>
      <c r="AD2304" s="47">
        <f>_xlfn.XLOOKUP($F2304,Main_OG!$D$1:$D$766,Main_OG!AL$1:AL$766,"")</f>
        <v>209785614</v>
      </c>
      <c r="AE2304" s="47">
        <f>_xlfn.XLOOKUP($F2304,Main_OG!$D$1:$D$766,Main_OG!AM$1:AM$766,"")</f>
        <v>9648979</v>
      </c>
      <c r="AF2304" s="48">
        <f>_xlfn.XLOOKUP($F2304,Main_OG!$D$1:$D$766,Main_OG!Z$1:Z$766,"")</f>
        <v>2.17</v>
      </c>
      <c r="AG2304" s="48">
        <f>_xlfn.XLOOKUP($F2304,Main_OG!$D$1:$D$766,Main_OG!AA$1:AA$766,"")</f>
        <v>2.2200000000000002</v>
      </c>
      <c r="AH2304" s="48">
        <f>_xlfn.XLOOKUP($F2304,Main_OG!$D$1:$D$766,Main_OG!AB$1:AB$766,"")</f>
        <v>12.68</v>
      </c>
      <c r="AI2304" s="48">
        <f>_xlfn.XLOOKUP($F2304,Main_OG!$D$1:$D$766,Main_OG!AC$1:AC$766,"")</f>
        <v>3.2</v>
      </c>
      <c r="AJ2304" s="48">
        <f>_xlfn.XLOOKUP($F2304,Main_OG!$D$1:$D$766,Main_OG!AD$1:AD$766,"")</f>
        <v>0.71</v>
      </c>
    </row>
    <row r="2305" spans="2:36" x14ac:dyDescent="0.35">
      <c r="B2305" s="36" t="s">
        <v>3444</v>
      </c>
      <c r="C2305" s="45" t="s">
        <v>351</v>
      </c>
      <c r="D2305" s="45" t="s">
        <v>4286</v>
      </c>
      <c r="E2305" s="36" t="s">
        <v>4524</v>
      </c>
      <c r="F2305" s="36" t="str">
        <f t="shared" si="105"/>
        <v>2018_WI</v>
      </c>
      <c r="G2305" s="45">
        <v>2018</v>
      </c>
      <c r="H2305" s="45">
        <f>_xlfn.XLOOKUP(J2305,Main_OG!$B$1:$B$766,Main_OG!$O$1:$O$766,"")</f>
        <v>0</v>
      </c>
      <c r="I2305" s="45">
        <f>_xlfn.XLOOKUP(F2305,Main_OG!$D$1:$D$766,Main_OG!$J$1:$J$766,"")</f>
        <v>0</v>
      </c>
      <c r="J2305" s="45" t="s">
        <v>351</v>
      </c>
      <c r="K2305" s="45" t="str">
        <f t="shared" si="106"/>
        <v>Pioneer Power and Light Co_WI</v>
      </c>
      <c r="L2305" s="45" t="str">
        <f t="shared" si="107"/>
        <v>Pioneer Power Light Co_WI</v>
      </c>
      <c r="M2305" s="45" t="s">
        <v>3455</v>
      </c>
      <c r="N2305" s="45">
        <v>0</v>
      </c>
      <c r="O2305" s="45">
        <v>355</v>
      </c>
      <c r="P2305" s="45">
        <v>29</v>
      </c>
      <c r="Q2305" s="45">
        <v>1997</v>
      </c>
      <c r="R2305" s="45">
        <v>0</v>
      </c>
      <c r="S2305" s="45">
        <v>2682</v>
      </c>
      <c r="T2305" s="45">
        <v>1964</v>
      </c>
      <c r="U2305" s="45">
        <v>12707</v>
      </c>
      <c r="V2305" s="45">
        <v>0</v>
      </c>
      <c r="W2305" s="45">
        <v>13.907532</v>
      </c>
      <c r="X2305" s="45">
        <v>15.224033</v>
      </c>
      <c r="Y2305" s="45">
        <v>12.245219000000001</v>
      </c>
      <c r="Z2305" s="46">
        <v>328832.40000000002</v>
      </c>
      <c r="AA2305" s="46">
        <v>56604.293894000315</v>
      </c>
      <c r="AB2305" s="47">
        <f>_xlfn.XLOOKUP($F2305,Main_OG!$D$1:$D$766,Main_OG!AJ$1:AJ$766,"")</f>
        <v>39247642</v>
      </c>
      <c r="AC2305" s="47">
        <f>_xlfn.XLOOKUP($F2305,Main_OG!$D$1:$D$766,Main_OG!AK$1:AK$766,"")</f>
        <v>610596</v>
      </c>
      <c r="AD2305" s="47">
        <f>_xlfn.XLOOKUP($F2305,Main_OG!$D$1:$D$766,Main_OG!AL$1:AL$766,"")</f>
        <v>257910908</v>
      </c>
      <c r="AE2305" s="47">
        <f>_xlfn.XLOOKUP($F2305,Main_OG!$D$1:$D$766,Main_OG!AM$1:AM$766,"")</f>
        <v>10129122</v>
      </c>
      <c r="AF2305" s="48">
        <f>_xlfn.XLOOKUP($F2305,Main_OG!$D$1:$D$766,Main_OG!Z$1:Z$766,"")</f>
        <v>2.2200000000000002</v>
      </c>
      <c r="AG2305" s="48">
        <f>_xlfn.XLOOKUP($F2305,Main_OG!$D$1:$D$766,Main_OG!AA$1:AA$766,"")</f>
        <v>2.1875855044172008</v>
      </c>
      <c r="AH2305" s="48">
        <f>_xlfn.XLOOKUP($F2305,Main_OG!$D$1:$D$766,Main_OG!AB$1:AB$766,"")</f>
        <v>17.134646247082848</v>
      </c>
      <c r="AI2305" s="48">
        <f>_xlfn.XLOOKUP($F2305,Main_OG!$D$1:$D$766,Main_OG!AC$1:AC$766,"")</f>
        <v>3.22</v>
      </c>
      <c r="AJ2305" s="48">
        <f>_xlfn.XLOOKUP($F2305,Main_OG!$D$1:$D$766,Main_OG!AD$1:AD$766,"")</f>
        <v>0.68</v>
      </c>
    </row>
    <row r="2306" spans="2:36" x14ac:dyDescent="0.35">
      <c r="B2306" s="36" t="s">
        <v>3444</v>
      </c>
      <c r="C2306" s="45" t="s">
        <v>351</v>
      </c>
      <c r="D2306" s="45" t="s">
        <v>4286</v>
      </c>
      <c r="E2306" s="36" t="s">
        <v>4524</v>
      </c>
      <c r="F2306" s="36" t="str">
        <f t="shared" si="105"/>
        <v>2019_WI</v>
      </c>
      <c r="G2306" s="45">
        <v>2019</v>
      </c>
      <c r="H2306" s="45">
        <f>_xlfn.XLOOKUP(J2306,Main_OG!$B$1:$B$766,Main_OG!$O$1:$O$766,"")</f>
        <v>0</v>
      </c>
      <c r="I2306" s="45">
        <f>_xlfn.XLOOKUP(F2306,Main_OG!$D$1:$D$766,Main_OG!$J$1:$J$766,"")</f>
        <v>0</v>
      </c>
      <c r="J2306" s="45" t="s">
        <v>351</v>
      </c>
      <c r="K2306" s="45" t="str">
        <f t="shared" si="106"/>
        <v>Pioneer Power and Light Co_WI</v>
      </c>
      <c r="L2306" s="45" t="str">
        <f t="shared" si="107"/>
        <v>Pioneer Power Light Co_WI</v>
      </c>
      <c r="M2306" s="45" t="s">
        <v>3456</v>
      </c>
      <c r="N2306" s="45">
        <v>0</v>
      </c>
      <c r="O2306" s="45">
        <v>185</v>
      </c>
      <c r="P2306" s="45">
        <v>26</v>
      </c>
      <c r="Q2306" s="45">
        <v>1940</v>
      </c>
      <c r="R2306" s="45">
        <v>0</v>
      </c>
      <c r="S2306" s="45">
        <v>2474</v>
      </c>
      <c r="T2306" s="45">
        <v>1627</v>
      </c>
      <c r="U2306" s="45">
        <v>12943</v>
      </c>
      <c r="V2306" s="45">
        <v>0</v>
      </c>
      <c r="W2306" s="45">
        <v>17.502020999999999</v>
      </c>
      <c r="X2306" s="45">
        <v>26.367547999999999</v>
      </c>
      <c r="Y2306" s="45">
        <v>13.44356</v>
      </c>
      <c r="Z2306" s="46">
        <v>333698.59999999998</v>
      </c>
      <c r="AA2306" s="46">
        <v>57291.434353818753</v>
      </c>
      <c r="AB2306" s="47">
        <f>_xlfn.XLOOKUP($F2306,Main_OG!$D$1:$D$766,Main_OG!AJ$1:AJ$766,"")</f>
        <v>29618624</v>
      </c>
      <c r="AC2306" s="47">
        <f>_xlfn.XLOOKUP($F2306,Main_OG!$D$1:$D$766,Main_OG!AK$1:AK$766,"")</f>
        <v>620872</v>
      </c>
      <c r="AD2306" s="47">
        <f>_xlfn.XLOOKUP($F2306,Main_OG!$D$1:$D$766,Main_OG!AL$1:AL$766,"")</f>
        <v>296214928</v>
      </c>
      <c r="AE2306" s="47">
        <f>_xlfn.XLOOKUP($F2306,Main_OG!$D$1:$D$766,Main_OG!AM$1:AM$766,"")</f>
        <v>10030305</v>
      </c>
      <c r="AF2306" s="48">
        <f>_xlfn.XLOOKUP($F2306,Main_OG!$D$1:$D$766,Main_OG!Z$1:Z$766,"")</f>
        <v>2.08</v>
      </c>
      <c r="AG2306" s="48">
        <f>_xlfn.XLOOKUP($F2306,Main_OG!$D$1:$D$766,Main_OG!AA$1:AA$766,"")</f>
        <v>2.2200000000000002</v>
      </c>
      <c r="AH2306" s="48">
        <f>_xlfn.XLOOKUP($F2306,Main_OG!$D$1:$D$766,Main_OG!AB$1:AB$766,"")</f>
        <v>16.155101142605361</v>
      </c>
      <c r="AI2306" s="48">
        <f>_xlfn.XLOOKUP($F2306,Main_OG!$D$1:$D$766,Main_OG!AC$1:AC$766,"")</f>
        <v>3.3292283805067271</v>
      </c>
      <c r="AJ2306" s="48">
        <f>_xlfn.XLOOKUP($F2306,Main_OG!$D$1:$D$766,Main_OG!AD$1:AD$766,"")</f>
        <v>0.65</v>
      </c>
    </row>
    <row r="2307" spans="2:36" x14ac:dyDescent="0.35">
      <c r="B2307" s="36" t="s">
        <v>3444</v>
      </c>
      <c r="C2307" s="45" t="s">
        <v>351</v>
      </c>
      <c r="D2307" s="45" t="s">
        <v>4286</v>
      </c>
      <c r="E2307" s="36" t="s">
        <v>4524</v>
      </c>
      <c r="F2307" s="36" t="str">
        <f t="shared" ref="F2307:F2370" si="108">_xlfn.CONCAT(G2307,"_",J2307)</f>
        <v>2020_WI</v>
      </c>
      <c r="G2307" s="45">
        <v>2020</v>
      </c>
      <c r="H2307" s="45">
        <f>_xlfn.XLOOKUP(J2307,Main_OG!$B$1:$B$766,Main_OG!$O$1:$O$766,"")</f>
        <v>0</v>
      </c>
      <c r="I2307" s="45">
        <f>_xlfn.XLOOKUP(F2307,Main_OG!$D$1:$D$766,Main_OG!$J$1:$J$766,"")</f>
        <v>0</v>
      </c>
      <c r="J2307" s="45" t="s">
        <v>351</v>
      </c>
      <c r="K2307" s="45" t="str">
        <f t="shared" ref="K2307:K2370" si="109">_xlfn.CONCAT(B2307,"_",C2307)</f>
        <v>Pioneer Power and Light Co_WI</v>
      </c>
      <c r="L2307" s="45" t="str">
        <f t="shared" ref="L2307:L2370" si="110">_xlfn.CONCAT(E2307,"_",C2307)</f>
        <v>Pioneer Power Light Co_WI</v>
      </c>
      <c r="M2307" s="45" t="s">
        <v>3457</v>
      </c>
      <c r="N2307" s="45">
        <v>0</v>
      </c>
      <c r="O2307" s="45">
        <v>258</v>
      </c>
      <c r="P2307" s="45">
        <v>26</v>
      </c>
      <c r="Q2307" s="45">
        <v>0</v>
      </c>
      <c r="R2307" s="45">
        <v>0</v>
      </c>
      <c r="S2307" s="45">
        <v>2926</v>
      </c>
      <c r="T2307" s="45">
        <v>1953</v>
      </c>
      <c r="U2307" s="45">
        <v>0</v>
      </c>
      <c r="V2307" s="45">
        <v>0</v>
      </c>
      <c r="W2307" s="45">
        <v>15.037594</v>
      </c>
      <c r="X2307" s="45">
        <v>22.017409000000001</v>
      </c>
      <c r="Y2307" s="45">
        <v>0</v>
      </c>
      <c r="Z2307" s="46">
        <v>322972.7</v>
      </c>
      <c r="AA2307" s="46">
        <v>55365.508384040768</v>
      </c>
      <c r="AB2307" s="47">
        <f>_xlfn.XLOOKUP($F2307,Main_OG!$D$1:$D$766,Main_OG!AJ$1:AJ$766,"")</f>
        <v>26673724</v>
      </c>
      <c r="AC2307" s="47">
        <f>_xlfn.XLOOKUP($F2307,Main_OG!$D$1:$D$766,Main_OG!AK$1:AK$766,"")</f>
        <v>482682</v>
      </c>
      <c r="AD2307" s="47">
        <f>_xlfn.XLOOKUP($F2307,Main_OG!$D$1:$D$766,Main_OG!AL$1:AL$766,"")</f>
        <v>320593422</v>
      </c>
      <c r="AE2307" s="47">
        <f>_xlfn.XLOOKUP($F2307,Main_OG!$D$1:$D$766,Main_OG!AM$1:AM$766,"")</f>
        <v>0</v>
      </c>
      <c r="AF2307" s="48">
        <f>_xlfn.XLOOKUP($F2307,Main_OG!$D$1:$D$766,Main_OG!Z$1:Z$766,"")</f>
        <v>0</v>
      </c>
      <c r="AG2307" s="48">
        <f>_xlfn.XLOOKUP($F2307,Main_OG!$D$1:$D$766,Main_OG!AA$1:AA$766,"")</f>
        <v>2.127327759928813</v>
      </c>
      <c r="AH2307" s="48">
        <f>_xlfn.XLOOKUP($F2307,Main_OG!$D$1:$D$766,Main_OG!AB$1:AB$766,"")</f>
        <v>9.1199999999999992</v>
      </c>
      <c r="AI2307" s="48">
        <f>_xlfn.XLOOKUP($F2307,Main_OG!$D$1:$D$766,Main_OG!AC$1:AC$766,"")</f>
        <v>2.8422150630003218</v>
      </c>
      <c r="AJ2307" s="48">
        <f>_xlfn.XLOOKUP($F2307,Main_OG!$D$1:$D$766,Main_OG!AD$1:AD$766,"")</f>
        <v>0.62</v>
      </c>
    </row>
    <row r="2308" spans="2:36" x14ac:dyDescent="0.35">
      <c r="B2308" s="36" t="s">
        <v>3458</v>
      </c>
      <c r="C2308" s="45" t="s">
        <v>461</v>
      </c>
      <c r="D2308" s="45" t="s">
        <v>4287</v>
      </c>
      <c r="E2308" s="36" t="s">
        <v>3461</v>
      </c>
      <c r="F2308" s="36" t="str">
        <f t="shared" si="108"/>
        <v>2006_OR</v>
      </c>
      <c r="G2308" s="45">
        <v>2006</v>
      </c>
      <c r="H2308" s="45">
        <f>_xlfn.XLOOKUP(J2308,Main_OG!$B$1:$B$766,Main_OG!$O$1:$O$766,"")</f>
        <v>0</v>
      </c>
      <c r="I2308" s="45">
        <f>_xlfn.XLOOKUP(F2308,Main_OG!$D$1:$D$766,Main_OG!$J$1:$J$766,"")</f>
        <v>0</v>
      </c>
      <c r="J2308" s="45" t="s">
        <v>461</v>
      </c>
      <c r="K2308" s="45" t="str">
        <f t="shared" si="109"/>
        <v>Portland General Electric Company_OR</v>
      </c>
      <c r="L2308" s="45" t="str">
        <f t="shared" si="110"/>
        <v>Portland General Electric Co_OR</v>
      </c>
      <c r="M2308" s="45" t="s">
        <v>3459</v>
      </c>
      <c r="N2308" s="45">
        <v>22</v>
      </c>
      <c r="O2308" s="45">
        <v>93916</v>
      </c>
      <c r="P2308" s="45">
        <v>2962</v>
      </c>
      <c r="Q2308" s="45">
        <v>691931</v>
      </c>
      <c r="R2308" s="45">
        <v>389</v>
      </c>
      <c r="S2308" s="45">
        <v>541986</v>
      </c>
      <c r="T2308" s="45">
        <v>211480</v>
      </c>
      <c r="U2308" s="45">
        <v>627614</v>
      </c>
      <c r="V2308" s="45">
        <v>7.3313230305314736</v>
      </c>
      <c r="W2308" s="45">
        <v>7.5022008869989856</v>
      </c>
      <c r="X2308" s="45">
        <v>5.8257765544173479</v>
      </c>
      <c r="Y2308" s="45">
        <v>8.2877534667549124</v>
      </c>
      <c r="Z2308" s="46">
        <v>177222.39999999999</v>
      </c>
      <c r="AA2308" s="46">
        <v>48277.866660419306</v>
      </c>
      <c r="AB2308" s="47">
        <f>_xlfn.XLOOKUP($F2308,Main_OG!$D$1:$D$766,Main_OG!AJ$1:AJ$766,"")</f>
        <v>2898122</v>
      </c>
      <c r="AC2308" s="47">
        <f>_xlfn.XLOOKUP($F2308,Main_OG!$D$1:$D$766,Main_OG!AK$1:AK$766,"")</f>
        <v>34038.519999999997</v>
      </c>
      <c r="AD2308" s="47">
        <f>_xlfn.XLOOKUP($F2308,Main_OG!$D$1:$D$766,Main_OG!AL$1:AL$766,"")</f>
        <v>158425673.72</v>
      </c>
      <c r="AE2308" s="47">
        <f>_xlfn.XLOOKUP($F2308,Main_OG!$D$1:$D$766,Main_OG!AM$1:AM$766,"")</f>
        <v>0</v>
      </c>
      <c r="AF2308" s="48">
        <f>_xlfn.XLOOKUP($F2308,Main_OG!$D$1:$D$766,Main_OG!Z$1:Z$766,"")</f>
        <v>4.88</v>
      </c>
      <c r="AG2308" s="48">
        <f>_xlfn.XLOOKUP($F2308,Main_OG!$D$1:$D$766,Main_OG!AA$1:AA$766,"")</f>
        <v>1.3</v>
      </c>
      <c r="AH2308" s="48">
        <f>_xlfn.XLOOKUP($F2308,Main_OG!$D$1:$D$766,Main_OG!AB$1:AB$766,"")</f>
        <v>14.06</v>
      </c>
      <c r="AI2308" s="48">
        <f>_xlfn.XLOOKUP($F2308,Main_OG!$D$1:$D$766,Main_OG!AC$1:AC$766,"")</f>
        <v>7.1610124069250478</v>
      </c>
      <c r="AJ2308" s="48">
        <f>_xlfn.XLOOKUP($F2308,Main_OG!$D$1:$D$766,Main_OG!AD$1:AD$766,"")</f>
        <v>0.4704061490499184</v>
      </c>
    </row>
    <row r="2309" spans="2:36" x14ac:dyDescent="0.35">
      <c r="B2309" s="36" t="s">
        <v>3458</v>
      </c>
      <c r="C2309" s="45" t="s">
        <v>461</v>
      </c>
      <c r="D2309" s="45" t="s">
        <v>4287</v>
      </c>
      <c r="E2309" s="36" t="s">
        <v>3461</v>
      </c>
      <c r="F2309" s="36" t="str">
        <f t="shared" si="108"/>
        <v>2007_OR</v>
      </c>
      <c r="G2309" s="45">
        <v>2007</v>
      </c>
      <c r="H2309" s="45">
        <f>_xlfn.XLOOKUP(J2309,Main_OG!$B$1:$B$766,Main_OG!$O$1:$O$766,"")</f>
        <v>0</v>
      </c>
      <c r="I2309" s="45">
        <f>_xlfn.XLOOKUP(F2309,Main_OG!$D$1:$D$766,Main_OG!$J$1:$J$766,"")</f>
        <v>1</v>
      </c>
      <c r="J2309" s="45" t="s">
        <v>461</v>
      </c>
      <c r="K2309" s="45" t="str">
        <f t="shared" si="109"/>
        <v>Portland General Electric Company_OR</v>
      </c>
      <c r="L2309" s="45" t="str">
        <f t="shared" si="110"/>
        <v>Portland General Electric Co_OR</v>
      </c>
      <c r="M2309" s="45" t="s">
        <v>3460</v>
      </c>
      <c r="N2309" s="45">
        <v>23</v>
      </c>
      <c r="O2309" s="45">
        <v>95347</v>
      </c>
      <c r="P2309" s="45">
        <v>2943</v>
      </c>
      <c r="Q2309" s="45">
        <v>701952</v>
      </c>
      <c r="R2309" s="45">
        <v>409</v>
      </c>
      <c r="S2309" s="45">
        <v>586617</v>
      </c>
      <c r="T2309" s="45">
        <v>165062</v>
      </c>
      <c r="U2309" s="45">
        <v>716040</v>
      </c>
      <c r="V2309" s="45">
        <v>7.58</v>
      </c>
      <c r="W2309" s="45">
        <v>8.15</v>
      </c>
      <c r="X2309" s="45">
        <v>6.43</v>
      </c>
      <c r="Y2309" s="45">
        <v>9.31</v>
      </c>
      <c r="Z2309" s="46">
        <v>180724.3</v>
      </c>
      <c r="AA2309" s="46">
        <v>48550.256459714212</v>
      </c>
      <c r="AB2309" s="47">
        <f>_xlfn.XLOOKUP($F2309,Main_OG!$D$1:$D$766,Main_OG!AJ$1:AJ$766,"")</f>
        <v>5154374</v>
      </c>
      <c r="AC2309" s="47">
        <f>_xlfn.XLOOKUP($F2309,Main_OG!$D$1:$D$766,Main_OG!AK$1:AK$766,"")</f>
        <v>31782</v>
      </c>
      <c r="AD2309" s="47">
        <f>_xlfn.XLOOKUP($F2309,Main_OG!$D$1:$D$766,Main_OG!AL$1:AL$766,"")</f>
        <v>209236256</v>
      </c>
      <c r="AE2309" s="47">
        <f>_xlfn.XLOOKUP($F2309,Main_OG!$D$1:$D$766,Main_OG!AM$1:AM$766,"")</f>
        <v>0</v>
      </c>
      <c r="AF2309" s="48">
        <f>_xlfn.XLOOKUP($F2309,Main_OG!$D$1:$D$766,Main_OG!Z$1:Z$766,"")</f>
        <v>5.01</v>
      </c>
      <c r="AG2309" s="48">
        <f>_xlfn.XLOOKUP($F2309,Main_OG!$D$1:$D$766,Main_OG!AA$1:AA$766,"")</f>
        <v>1.38</v>
      </c>
      <c r="AH2309" s="48">
        <f>_xlfn.XLOOKUP($F2309,Main_OG!$D$1:$D$766,Main_OG!AB$1:AB$766,"")</f>
        <v>16.190000000000001</v>
      </c>
      <c r="AI2309" s="48">
        <f>_xlfn.XLOOKUP($F2309,Main_OG!$D$1:$D$766,Main_OG!AC$1:AC$766,"")</f>
        <v>7.3815467393807772</v>
      </c>
      <c r="AJ2309" s="48">
        <f>_xlfn.XLOOKUP($F2309,Main_OG!$D$1:$D$766,Main_OG!AD$1:AD$766,"")</f>
        <v>0.58103021845052572</v>
      </c>
    </row>
    <row r="2310" spans="2:36" x14ac:dyDescent="0.35">
      <c r="B2310" s="36" t="s">
        <v>3461</v>
      </c>
      <c r="C2310" s="45" t="s">
        <v>461</v>
      </c>
      <c r="D2310" s="45" t="s">
        <v>4287</v>
      </c>
      <c r="E2310" s="36" t="s">
        <v>3461</v>
      </c>
      <c r="F2310" s="36" t="str">
        <f t="shared" si="108"/>
        <v>2008_OR</v>
      </c>
      <c r="G2310" s="45">
        <v>2008</v>
      </c>
      <c r="H2310" s="45">
        <f>_xlfn.XLOOKUP(J2310,Main_OG!$B$1:$B$766,Main_OG!$O$1:$O$766,"")</f>
        <v>0</v>
      </c>
      <c r="I2310" s="45">
        <f>_xlfn.XLOOKUP(F2310,Main_OG!$D$1:$D$766,Main_OG!$J$1:$J$766,"")</f>
        <v>1</v>
      </c>
      <c r="J2310" s="45" t="s">
        <v>461</v>
      </c>
      <c r="K2310" s="45" t="str">
        <f t="shared" si="109"/>
        <v>Portland General Electric Co_OR</v>
      </c>
      <c r="L2310" s="45" t="str">
        <f t="shared" si="110"/>
        <v>Portland General Electric Co_OR</v>
      </c>
      <c r="M2310" s="45" t="s">
        <v>3462</v>
      </c>
      <c r="N2310" s="45">
        <v>23</v>
      </c>
      <c r="O2310" s="45">
        <v>96913</v>
      </c>
      <c r="P2310" s="45">
        <v>2972</v>
      </c>
      <c r="Q2310" s="45">
        <v>710991</v>
      </c>
      <c r="R2310" s="45">
        <v>5443</v>
      </c>
      <c r="S2310" s="45">
        <v>7138096</v>
      </c>
      <c r="T2310" s="45">
        <v>2554671</v>
      </c>
      <c r="U2310" s="45">
        <v>7877596</v>
      </c>
      <c r="V2310" s="45">
        <v>7.96</v>
      </c>
      <c r="W2310" s="45">
        <v>8.2799999999999994</v>
      </c>
      <c r="X2310" s="45">
        <v>6.46</v>
      </c>
      <c r="Y2310" s="45">
        <v>9.6199999999999992</v>
      </c>
      <c r="Z2310" s="46">
        <v>184842.6</v>
      </c>
      <c r="AA2310" s="46">
        <v>49046.155381044315</v>
      </c>
      <c r="AB2310" s="47">
        <f>_xlfn.XLOOKUP($F2310,Main_OG!$D$1:$D$766,Main_OG!AJ$1:AJ$766,"")</f>
        <v>4764040</v>
      </c>
      <c r="AC2310" s="47">
        <f>_xlfn.XLOOKUP($F2310,Main_OG!$D$1:$D$766,Main_OG!AK$1:AK$766,"")</f>
        <v>49642</v>
      </c>
      <c r="AD2310" s="47">
        <f>_xlfn.XLOOKUP($F2310,Main_OG!$D$1:$D$766,Main_OG!AL$1:AL$766,"")</f>
        <v>239739408</v>
      </c>
      <c r="AE2310" s="47">
        <f>_xlfn.XLOOKUP($F2310,Main_OG!$D$1:$D$766,Main_OG!AM$1:AM$766,"")</f>
        <v>0</v>
      </c>
      <c r="AF2310" s="48">
        <f>_xlfn.XLOOKUP($F2310,Main_OG!$D$1:$D$766,Main_OG!Z$1:Z$766,"")</f>
        <v>5.65</v>
      </c>
      <c r="AG2310" s="48">
        <f>_xlfn.XLOOKUP($F2310,Main_OG!$D$1:$D$766,Main_OG!AA$1:AA$766,"")</f>
        <v>1.45</v>
      </c>
      <c r="AH2310" s="48">
        <f>_xlfn.XLOOKUP($F2310,Main_OG!$D$1:$D$766,Main_OG!AB$1:AB$766,"")</f>
        <v>9.76</v>
      </c>
      <c r="AI2310" s="48">
        <f>_xlfn.XLOOKUP($F2310,Main_OG!$D$1:$D$766,Main_OG!AC$1:AC$766,"")</f>
        <v>9.1182546074696553</v>
      </c>
      <c r="AJ2310" s="48">
        <f>_xlfn.XLOOKUP($F2310,Main_OG!$D$1:$D$766,Main_OG!AD$1:AD$766,"")</f>
        <v>0.68330088246943577</v>
      </c>
    </row>
    <row r="2311" spans="2:36" x14ac:dyDescent="0.35">
      <c r="B2311" s="36" t="s">
        <v>3461</v>
      </c>
      <c r="C2311" s="45" t="s">
        <v>461</v>
      </c>
      <c r="D2311" s="45" t="s">
        <v>4287</v>
      </c>
      <c r="E2311" s="36" t="s">
        <v>3461</v>
      </c>
      <c r="F2311" s="36" t="str">
        <f t="shared" si="108"/>
        <v>2009_OR</v>
      </c>
      <c r="G2311" s="45">
        <v>2009</v>
      </c>
      <c r="H2311" s="45">
        <f>_xlfn.XLOOKUP(J2311,Main_OG!$B$1:$B$766,Main_OG!$O$1:$O$766,"")</f>
        <v>0</v>
      </c>
      <c r="I2311" s="45">
        <f>_xlfn.XLOOKUP(F2311,Main_OG!$D$1:$D$766,Main_OG!$J$1:$J$766,"")</f>
        <v>1</v>
      </c>
      <c r="J2311" s="45" t="s">
        <v>461</v>
      </c>
      <c r="K2311" s="45" t="str">
        <f t="shared" si="109"/>
        <v>Portland General Electric Co_OR</v>
      </c>
      <c r="L2311" s="45" t="str">
        <f t="shared" si="110"/>
        <v>Portland General Electric Co_OR</v>
      </c>
      <c r="M2311" s="45" t="s">
        <v>3463</v>
      </c>
      <c r="N2311" s="45">
        <v>32</v>
      </c>
      <c r="O2311" s="45">
        <v>98174</v>
      </c>
      <c r="P2311" s="45">
        <v>3026</v>
      </c>
      <c r="Q2311" s="45">
        <v>714377</v>
      </c>
      <c r="R2311" s="45">
        <v>7863</v>
      </c>
      <c r="S2311" s="45">
        <v>7066983</v>
      </c>
      <c r="T2311" s="45">
        <v>2443781</v>
      </c>
      <c r="U2311" s="45">
        <v>7900585</v>
      </c>
      <c r="V2311" s="45">
        <v>8.15</v>
      </c>
      <c r="W2311" s="45">
        <v>8.65</v>
      </c>
      <c r="X2311" s="45">
        <v>7.13</v>
      </c>
      <c r="Y2311" s="45">
        <v>10.050000000000001</v>
      </c>
      <c r="Z2311" s="46">
        <v>176951.6</v>
      </c>
      <c r="AA2311" s="46">
        <v>46461.061807488317</v>
      </c>
      <c r="AB2311" s="47">
        <f>_xlfn.XLOOKUP($F2311,Main_OG!$D$1:$D$766,Main_OG!AJ$1:AJ$766,"")</f>
        <v>3708084</v>
      </c>
      <c r="AC2311" s="47">
        <f>_xlfn.XLOOKUP($F2311,Main_OG!$D$1:$D$766,Main_OG!AK$1:AK$766,"")</f>
        <v>18704</v>
      </c>
      <c r="AD2311" s="47">
        <f>_xlfn.XLOOKUP($F2311,Main_OG!$D$1:$D$766,Main_OG!AL$1:AL$766,"")</f>
        <v>221322390</v>
      </c>
      <c r="AE2311" s="47">
        <f>_xlfn.XLOOKUP($F2311,Main_OG!$D$1:$D$766,Main_OG!AM$1:AM$766,"")</f>
        <v>0</v>
      </c>
      <c r="AF2311" s="48">
        <f>_xlfn.XLOOKUP($F2311,Main_OG!$D$1:$D$766,Main_OG!Z$1:Z$766,"")</f>
        <v>3.73</v>
      </c>
      <c r="AG2311" s="48">
        <f>_xlfn.XLOOKUP($F2311,Main_OG!$D$1:$D$766,Main_OG!AA$1:AA$766,"")</f>
        <v>1.76</v>
      </c>
      <c r="AH2311" s="48">
        <f>_xlfn.XLOOKUP($F2311,Main_OG!$D$1:$D$766,Main_OG!AB$1:AB$766,"")</f>
        <v>9.67</v>
      </c>
      <c r="AI2311" s="48">
        <f>_xlfn.XLOOKUP($F2311,Main_OG!$D$1:$D$766,Main_OG!AC$1:AC$766,"")</f>
        <v>4.5973007921271787</v>
      </c>
      <c r="AJ2311" s="48">
        <f>_xlfn.XLOOKUP($F2311,Main_OG!$D$1:$D$766,Main_OG!AD$1:AD$766,"")</f>
        <v>0.68314474405108627</v>
      </c>
    </row>
    <row r="2312" spans="2:36" x14ac:dyDescent="0.35">
      <c r="B2312" s="36" t="s">
        <v>3461</v>
      </c>
      <c r="C2312" s="45" t="s">
        <v>461</v>
      </c>
      <c r="D2312" s="45" t="s">
        <v>4287</v>
      </c>
      <c r="E2312" s="36" t="s">
        <v>3461</v>
      </c>
      <c r="F2312" s="36" t="str">
        <f t="shared" si="108"/>
        <v>2010_OR</v>
      </c>
      <c r="G2312" s="45">
        <v>2010</v>
      </c>
      <c r="H2312" s="45">
        <f>_xlfn.XLOOKUP(J2312,Main_OG!$B$1:$B$766,Main_OG!$O$1:$O$766,"")</f>
        <v>0</v>
      </c>
      <c r="I2312" s="45">
        <f>_xlfn.XLOOKUP(F2312,Main_OG!$D$1:$D$766,Main_OG!$J$1:$J$766,"")</f>
        <v>1</v>
      </c>
      <c r="J2312" s="45" t="s">
        <v>461</v>
      </c>
      <c r="K2312" s="45" t="str">
        <f t="shared" si="109"/>
        <v>Portland General Electric Co_OR</v>
      </c>
      <c r="L2312" s="45" t="str">
        <f t="shared" si="110"/>
        <v>Portland General Electric Co_OR</v>
      </c>
      <c r="M2312" s="45" t="s">
        <v>3464</v>
      </c>
      <c r="N2312" s="45">
        <v>34</v>
      </c>
      <c r="O2312" s="45">
        <v>99025</v>
      </c>
      <c r="P2312" s="45">
        <v>3267</v>
      </c>
      <c r="Q2312" s="45">
        <v>717719</v>
      </c>
      <c r="R2312" s="45">
        <v>8377</v>
      </c>
      <c r="S2312" s="45">
        <v>6871593</v>
      </c>
      <c r="T2312" s="45">
        <v>3350647</v>
      </c>
      <c r="U2312" s="45">
        <v>7452448</v>
      </c>
      <c r="V2312" s="45">
        <v>8.02</v>
      </c>
      <c r="W2312" s="45">
        <v>8.4700000000000006</v>
      </c>
      <c r="X2312" s="45">
        <v>6.66</v>
      </c>
      <c r="Y2312" s="45">
        <v>10.1</v>
      </c>
      <c r="Z2312" s="46">
        <v>180738.2</v>
      </c>
      <c r="AA2312" s="46">
        <v>47096.503191827003</v>
      </c>
      <c r="AB2312" s="47">
        <f>_xlfn.XLOOKUP($F2312,Main_OG!$D$1:$D$766,Main_OG!AJ$1:AJ$766,"")</f>
        <v>4834196</v>
      </c>
      <c r="AC2312" s="47">
        <f>_xlfn.XLOOKUP($F2312,Main_OG!$D$1:$D$766,Main_OG!AK$1:AK$766,"")</f>
        <v>11822</v>
      </c>
      <c r="AD2312" s="47">
        <f>_xlfn.XLOOKUP($F2312,Main_OG!$D$1:$D$766,Main_OG!AL$1:AL$766,"")</f>
        <v>216887440</v>
      </c>
      <c r="AE2312" s="47">
        <f>_xlfn.XLOOKUP($F2312,Main_OG!$D$1:$D$766,Main_OG!AM$1:AM$766,"")</f>
        <v>0</v>
      </c>
      <c r="AF2312" s="48">
        <f>_xlfn.XLOOKUP($F2312,Main_OG!$D$1:$D$766,Main_OG!Z$1:Z$766,"")</f>
        <v>3.76</v>
      </c>
      <c r="AG2312" s="48">
        <f>_xlfn.XLOOKUP($F2312,Main_OG!$D$1:$D$766,Main_OG!AA$1:AA$766,"")</f>
        <v>1.67</v>
      </c>
      <c r="AH2312" s="48">
        <f>_xlfn.XLOOKUP($F2312,Main_OG!$D$1:$D$766,Main_OG!AB$1:AB$766,"")</f>
        <v>16.27</v>
      </c>
      <c r="AI2312" s="48">
        <f>_xlfn.XLOOKUP($F2312,Main_OG!$D$1:$D$766,Main_OG!AC$1:AC$766,"")</f>
        <v>4.9924248044436963</v>
      </c>
      <c r="AJ2312" s="48">
        <f>_xlfn.XLOOKUP($F2312,Main_OG!$D$1:$D$766,Main_OG!AD$1:AD$766,"")</f>
        <v>0.70992248279802228</v>
      </c>
    </row>
    <row r="2313" spans="2:36" x14ac:dyDescent="0.35">
      <c r="B2313" s="36" t="s">
        <v>3461</v>
      </c>
      <c r="C2313" s="45" t="s">
        <v>461</v>
      </c>
      <c r="D2313" s="45" t="s">
        <v>4287</v>
      </c>
      <c r="E2313" s="36" t="s">
        <v>3461</v>
      </c>
      <c r="F2313" s="36" t="str">
        <f t="shared" si="108"/>
        <v>2011_OR</v>
      </c>
      <c r="G2313" s="45">
        <v>2011</v>
      </c>
      <c r="H2313" s="45">
        <f>_xlfn.XLOOKUP(J2313,Main_OG!$B$1:$B$766,Main_OG!$O$1:$O$766,"")</f>
        <v>0</v>
      </c>
      <c r="I2313" s="45">
        <f>_xlfn.XLOOKUP(F2313,Main_OG!$D$1:$D$766,Main_OG!$J$1:$J$766,"")</f>
        <v>1</v>
      </c>
      <c r="J2313" s="45" t="s">
        <v>461</v>
      </c>
      <c r="K2313" s="45" t="str">
        <f t="shared" si="109"/>
        <v>Portland General Electric Co_OR</v>
      </c>
      <c r="L2313" s="45" t="str">
        <f t="shared" si="110"/>
        <v>Portland General Electric Co_OR</v>
      </c>
      <c r="M2313" s="45" t="s">
        <v>3465</v>
      </c>
      <c r="N2313" s="45">
        <v>3</v>
      </c>
      <c r="O2313" s="45">
        <v>99588</v>
      </c>
      <c r="P2313" s="45">
        <v>3361</v>
      </c>
      <c r="Q2313" s="45">
        <v>719977</v>
      </c>
      <c r="R2313" s="45">
        <v>8372</v>
      </c>
      <c r="S2313" s="45">
        <v>6995361</v>
      </c>
      <c r="T2313" s="45">
        <v>3620581</v>
      </c>
      <c r="U2313" s="45">
        <v>7732512</v>
      </c>
      <c r="V2313" s="45">
        <v>8.48</v>
      </c>
      <c r="W2313" s="45">
        <v>8.83</v>
      </c>
      <c r="X2313" s="45">
        <v>6.24</v>
      </c>
      <c r="Y2313" s="45">
        <v>10.8</v>
      </c>
      <c r="Z2313" s="46">
        <v>185959.4</v>
      </c>
      <c r="AA2313" s="46">
        <v>48018.370778625198</v>
      </c>
      <c r="AB2313" s="47">
        <f>_xlfn.XLOOKUP($F2313,Main_OG!$D$1:$D$766,Main_OG!AJ$1:AJ$766,"")</f>
        <v>3970554</v>
      </c>
      <c r="AC2313" s="47">
        <f>_xlfn.XLOOKUP($F2313,Main_OG!$D$1:$D$766,Main_OG!AK$1:AK$766,"")</f>
        <v>25550</v>
      </c>
      <c r="AD2313" s="47">
        <f>_xlfn.XLOOKUP($F2313,Main_OG!$D$1:$D$766,Main_OG!AL$1:AL$766,"")</f>
        <v>120327856</v>
      </c>
      <c r="AE2313" s="47">
        <f>_xlfn.XLOOKUP($F2313,Main_OG!$D$1:$D$766,Main_OG!AM$1:AM$766,"")</f>
        <v>0</v>
      </c>
      <c r="AF2313" s="48">
        <f>_xlfn.XLOOKUP($F2313,Main_OG!$D$1:$D$766,Main_OG!Z$1:Z$766,"")</f>
        <v>0</v>
      </c>
      <c r="AG2313" s="48">
        <f>_xlfn.XLOOKUP($F2313,Main_OG!$D$1:$D$766,Main_OG!AA$1:AA$766,"")</f>
        <v>2.3089180475565318</v>
      </c>
      <c r="AH2313" s="48">
        <f>_xlfn.XLOOKUP($F2313,Main_OG!$D$1:$D$766,Main_OG!AB$1:AB$766,"")</f>
        <v>22.758921780738341</v>
      </c>
      <c r="AI2313" s="48">
        <f>_xlfn.XLOOKUP($F2313,Main_OG!$D$1:$D$766,Main_OG!AC$1:AC$766,"")</f>
        <v>4.04</v>
      </c>
      <c r="AJ2313" s="48">
        <f>_xlfn.XLOOKUP($F2313,Main_OG!$D$1:$D$766,Main_OG!AD$1:AD$766,"")</f>
        <v>0.75949643062398253</v>
      </c>
    </row>
    <row r="2314" spans="2:36" x14ac:dyDescent="0.35">
      <c r="B2314" s="36" t="s">
        <v>3461</v>
      </c>
      <c r="C2314" s="45" t="s">
        <v>461</v>
      </c>
      <c r="D2314" s="45" t="s">
        <v>4287</v>
      </c>
      <c r="E2314" s="36" t="s">
        <v>3461</v>
      </c>
      <c r="F2314" s="36" t="str">
        <f t="shared" si="108"/>
        <v>2012_OR</v>
      </c>
      <c r="G2314" s="45">
        <v>2012</v>
      </c>
      <c r="H2314" s="45">
        <f>_xlfn.XLOOKUP(J2314,Main_OG!$B$1:$B$766,Main_OG!$O$1:$O$766,"")</f>
        <v>0</v>
      </c>
      <c r="I2314" s="45">
        <f>_xlfn.XLOOKUP(F2314,Main_OG!$D$1:$D$766,Main_OG!$J$1:$J$766,"")</f>
        <v>1</v>
      </c>
      <c r="J2314" s="45" t="s">
        <v>461</v>
      </c>
      <c r="K2314" s="45" t="str">
        <f t="shared" si="109"/>
        <v>Portland General Electric Co_OR</v>
      </c>
      <c r="L2314" s="45" t="str">
        <f t="shared" si="110"/>
        <v>Portland General Electric Co_OR</v>
      </c>
      <c r="M2314" s="45" t="s">
        <v>3466</v>
      </c>
      <c r="N2314" s="45">
        <v>3</v>
      </c>
      <c r="O2314" s="45">
        <v>100187</v>
      </c>
      <c r="P2314" s="45">
        <v>3339</v>
      </c>
      <c r="Q2314" s="45">
        <v>723440</v>
      </c>
      <c r="R2314" s="45">
        <v>8166</v>
      </c>
      <c r="S2314" s="45">
        <v>6883172</v>
      </c>
      <c r="T2314" s="45">
        <v>3547693</v>
      </c>
      <c r="U2314" s="45">
        <v>7505404</v>
      </c>
      <c r="V2314" s="45">
        <v>8.7435708999999999</v>
      </c>
      <c r="W2314" s="45">
        <v>8.7458515000000006</v>
      </c>
      <c r="X2314" s="45">
        <v>6.0931427999999999</v>
      </c>
      <c r="Y2314" s="45">
        <v>10.724872</v>
      </c>
      <c r="Z2314" s="46">
        <v>187352.4</v>
      </c>
      <c r="AA2314" s="46">
        <v>48037.820549308708</v>
      </c>
      <c r="AB2314" s="47">
        <f>_xlfn.XLOOKUP($F2314,Main_OG!$D$1:$D$766,Main_OG!AJ$1:AJ$766,"")</f>
        <v>3166258</v>
      </c>
      <c r="AC2314" s="47">
        <f>_xlfn.XLOOKUP($F2314,Main_OG!$D$1:$D$766,Main_OG!AK$1:AK$766,"")</f>
        <v>24756</v>
      </c>
      <c r="AD2314" s="47">
        <f>_xlfn.XLOOKUP($F2314,Main_OG!$D$1:$D$766,Main_OG!AL$1:AL$766,"")</f>
        <v>163990680</v>
      </c>
      <c r="AE2314" s="47">
        <f>_xlfn.XLOOKUP($F2314,Main_OG!$D$1:$D$766,Main_OG!AM$1:AM$766,"")</f>
        <v>0</v>
      </c>
      <c r="AF2314" s="48">
        <f>_xlfn.XLOOKUP($F2314,Main_OG!$D$1:$D$766,Main_OG!Z$1:Z$766,"")</f>
        <v>0</v>
      </c>
      <c r="AG2314" s="48">
        <f>_xlfn.XLOOKUP($F2314,Main_OG!$D$1:$D$766,Main_OG!AA$1:AA$766,"")</f>
        <v>2.324237813104427</v>
      </c>
      <c r="AH2314" s="48">
        <f>_xlfn.XLOOKUP($F2314,Main_OG!$D$1:$D$766,Main_OG!AB$1:AB$766,"")</f>
        <v>23.49195884567845</v>
      </c>
      <c r="AI2314" s="48">
        <f>_xlfn.XLOOKUP($F2314,Main_OG!$D$1:$D$766,Main_OG!AC$1:AC$766,"")</f>
        <v>3.09</v>
      </c>
      <c r="AJ2314" s="48">
        <f>_xlfn.XLOOKUP($F2314,Main_OG!$D$1:$D$766,Main_OG!AD$1:AD$766,"")</f>
        <v>0.75442193202762442</v>
      </c>
    </row>
    <row r="2315" spans="2:36" x14ac:dyDescent="0.35">
      <c r="B2315" s="36" t="s">
        <v>3461</v>
      </c>
      <c r="C2315" s="45" t="s">
        <v>461</v>
      </c>
      <c r="D2315" s="45" t="s">
        <v>4287</v>
      </c>
      <c r="E2315" s="36" t="s">
        <v>3461</v>
      </c>
      <c r="F2315" s="36" t="str">
        <f t="shared" si="108"/>
        <v>2013_OR</v>
      </c>
      <c r="G2315" s="45">
        <v>2013</v>
      </c>
      <c r="H2315" s="45">
        <f>_xlfn.XLOOKUP(J2315,Main_OG!$B$1:$B$766,Main_OG!$O$1:$O$766,"")</f>
        <v>0</v>
      </c>
      <c r="I2315" s="45">
        <f>_xlfn.XLOOKUP(F2315,Main_OG!$D$1:$D$766,Main_OG!$J$1:$J$766,"")</f>
        <v>1</v>
      </c>
      <c r="J2315" s="45" t="s">
        <v>461</v>
      </c>
      <c r="K2315" s="45" t="str">
        <f t="shared" si="109"/>
        <v>Portland General Electric Co_OR</v>
      </c>
      <c r="L2315" s="45" t="str">
        <f t="shared" si="110"/>
        <v>Portland General Electric Co_OR</v>
      </c>
      <c r="M2315" s="45" t="s">
        <v>3467</v>
      </c>
      <c r="N2315" s="45">
        <v>3</v>
      </c>
      <c r="O2315" s="45">
        <v>100852</v>
      </c>
      <c r="P2315" s="45">
        <v>3290</v>
      </c>
      <c r="Q2315" s="45">
        <v>728481</v>
      </c>
      <c r="R2315" s="45">
        <v>7818</v>
      </c>
      <c r="S2315" s="45">
        <v>6816977</v>
      </c>
      <c r="T2315" s="45">
        <v>3281460</v>
      </c>
      <c r="U2315" s="45">
        <v>7701768</v>
      </c>
      <c r="V2315" s="45">
        <v>8.4420567999999996</v>
      </c>
      <c r="W2315" s="45">
        <v>8.5709105000000001</v>
      </c>
      <c r="X2315" s="45">
        <v>6.1245604</v>
      </c>
      <c r="Y2315" s="45">
        <v>10.459858000000001</v>
      </c>
      <c r="Z2315" s="46">
        <v>189609.7</v>
      </c>
      <c r="AA2315" s="46">
        <v>48319.1602681882</v>
      </c>
      <c r="AB2315" s="47">
        <f>_xlfn.XLOOKUP($F2315,Main_OG!$D$1:$D$766,Main_OG!AJ$1:AJ$766,"")</f>
        <v>4365970</v>
      </c>
      <c r="AC2315" s="47">
        <f>_xlfn.XLOOKUP($F2315,Main_OG!$D$1:$D$766,Main_OG!AK$1:AK$766,"")</f>
        <v>22622</v>
      </c>
      <c r="AD2315" s="47">
        <f>_xlfn.XLOOKUP($F2315,Main_OG!$D$1:$D$766,Main_OG!AL$1:AL$766,"")</f>
        <v>204026336</v>
      </c>
      <c r="AE2315" s="47">
        <f>_xlfn.XLOOKUP($F2315,Main_OG!$D$1:$D$766,Main_OG!AM$1:AM$766,"")</f>
        <v>0</v>
      </c>
      <c r="AF2315" s="48">
        <f>_xlfn.XLOOKUP($F2315,Main_OG!$D$1:$D$766,Main_OG!Z$1:Z$766,"")</f>
        <v>0</v>
      </c>
      <c r="AG2315" s="48">
        <f>_xlfn.XLOOKUP($F2315,Main_OG!$D$1:$D$766,Main_OG!AA$1:AA$766,"")</f>
        <v>2.3089180475565318</v>
      </c>
      <c r="AH2315" s="48">
        <f>_xlfn.XLOOKUP($F2315,Main_OG!$D$1:$D$766,Main_OG!AB$1:AB$766,"")</f>
        <v>22.05</v>
      </c>
      <c r="AI2315" s="48">
        <f>_xlfn.XLOOKUP($F2315,Main_OG!$D$1:$D$766,Main_OG!AC$1:AC$766,"")</f>
        <v>3.81</v>
      </c>
      <c r="AJ2315" s="48">
        <f>_xlfn.XLOOKUP($F2315,Main_OG!$D$1:$D$766,Main_OG!AD$1:AD$766,"")</f>
        <v>0.73100116927520231</v>
      </c>
    </row>
    <row r="2316" spans="2:36" x14ac:dyDescent="0.35">
      <c r="B2316" s="36" t="s">
        <v>3461</v>
      </c>
      <c r="C2316" s="45" t="s">
        <v>461</v>
      </c>
      <c r="D2316" s="45" t="s">
        <v>4287</v>
      </c>
      <c r="E2316" s="36" t="s">
        <v>3461</v>
      </c>
      <c r="F2316" s="36" t="str">
        <f t="shared" si="108"/>
        <v>2014_OR</v>
      </c>
      <c r="G2316" s="45">
        <v>2014</v>
      </c>
      <c r="H2316" s="45">
        <f>_xlfn.XLOOKUP(J2316,Main_OG!$B$1:$B$766,Main_OG!$O$1:$O$766,"")</f>
        <v>0</v>
      </c>
      <c r="I2316" s="45">
        <f>_xlfn.XLOOKUP(F2316,Main_OG!$D$1:$D$766,Main_OG!$J$1:$J$766,"")</f>
        <v>1</v>
      </c>
      <c r="J2316" s="45" t="s">
        <v>461</v>
      </c>
      <c r="K2316" s="45" t="str">
        <f t="shared" si="109"/>
        <v>Portland General Electric Co_OR</v>
      </c>
      <c r="L2316" s="45" t="str">
        <f t="shared" si="110"/>
        <v>Portland General Electric Co_OR</v>
      </c>
      <c r="M2316" s="45" t="s">
        <v>3468</v>
      </c>
      <c r="N2316" s="45">
        <v>3</v>
      </c>
      <c r="O2316" s="45">
        <v>101924</v>
      </c>
      <c r="P2316" s="45">
        <v>3239</v>
      </c>
      <c r="Q2316" s="45">
        <v>735502</v>
      </c>
      <c r="R2316" s="45">
        <v>8020</v>
      </c>
      <c r="S2316" s="45">
        <v>6849512</v>
      </c>
      <c r="T2316" s="45">
        <v>3283792</v>
      </c>
      <c r="U2316" s="45">
        <v>7461863</v>
      </c>
      <c r="V2316" s="45">
        <v>8.8915211999999997</v>
      </c>
      <c r="W2316" s="45">
        <v>9.1401167999999995</v>
      </c>
      <c r="X2316" s="45">
        <v>6.4590297000000003</v>
      </c>
      <c r="Y2316" s="45">
        <v>11.372417</v>
      </c>
      <c r="Z2316" s="46">
        <v>195808.2</v>
      </c>
      <c r="AA2316" s="46">
        <v>49378.594645193843</v>
      </c>
      <c r="AB2316" s="47">
        <f>_xlfn.XLOOKUP($F2316,Main_OG!$D$1:$D$766,Main_OG!AJ$1:AJ$766,"")</f>
        <v>3706982</v>
      </c>
      <c r="AC2316" s="47">
        <f>_xlfn.XLOOKUP($F2316,Main_OG!$D$1:$D$766,Main_OG!AK$1:AK$766,"")</f>
        <v>35234</v>
      </c>
      <c r="AD2316" s="47">
        <f>_xlfn.XLOOKUP($F2316,Main_OG!$D$1:$D$766,Main_OG!AL$1:AL$766,"")</f>
        <v>179918418</v>
      </c>
      <c r="AE2316" s="47">
        <f>_xlfn.XLOOKUP($F2316,Main_OG!$D$1:$D$766,Main_OG!AM$1:AM$766,"")</f>
        <v>0</v>
      </c>
      <c r="AF2316" s="48">
        <f>_xlfn.XLOOKUP($F2316,Main_OG!$D$1:$D$766,Main_OG!Z$1:Z$766,"")</f>
        <v>0</v>
      </c>
      <c r="AG2316" s="48">
        <f>_xlfn.XLOOKUP($F2316,Main_OG!$D$1:$D$766,Main_OG!AA$1:AA$766,"")</f>
        <v>2.322195177698041</v>
      </c>
      <c r="AH2316" s="48">
        <f>_xlfn.XLOOKUP($F2316,Main_OG!$D$1:$D$766,Main_OG!AB$1:AB$766,"")</f>
        <v>20.48845299552563</v>
      </c>
      <c r="AI2316" s="48">
        <f>_xlfn.XLOOKUP($F2316,Main_OG!$D$1:$D$766,Main_OG!AC$1:AC$766,"")</f>
        <v>4.9924248044436963</v>
      </c>
      <c r="AJ2316" s="48">
        <f>_xlfn.XLOOKUP($F2316,Main_OG!$D$1:$D$766,Main_OG!AD$1:AD$766,"")</f>
        <v>0.68548682032632846</v>
      </c>
    </row>
    <row r="2317" spans="2:36" x14ac:dyDescent="0.35">
      <c r="B2317" s="36" t="s">
        <v>3461</v>
      </c>
      <c r="C2317" s="45" t="s">
        <v>461</v>
      </c>
      <c r="D2317" s="45" t="s">
        <v>4287</v>
      </c>
      <c r="E2317" s="36" t="s">
        <v>3461</v>
      </c>
      <c r="F2317" s="36" t="str">
        <f t="shared" si="108"/>
        <v>2015_OR</v>
      </c>
      <c r="G2317" s="45">
        <v>2015</v>
      </c>
      <c r="H2317" s="45">
        <f>_xlfn.XLOOKUP(J2317,Main_OG!$B$1:$B$766,Main_OG!$O$1:$O$766,"")</f>
        <v>0</v>
      </c>
      <c r="I2317" s="45">
        <f>_xlfn.XLOOKUP(F2317,Main_OG!$D$1:$D$766,Main_OG!$J$1:$J$766,"")</f>
        <v>1</v>
      </c>
      <c r="J2317" s="45" t="s">
        <v>461</v>
      </c>
      <c r="K2317" s="45" t="str">
        <f t="shared" si="109"/>
        <v>Portland General Electric Co_OR</v>
      </c>
      <c r="L2317" s="45" t="str">
        <f t="shared" si="110"/>
        <v>Portland General Electric Co_OR</v>
      </c>
      <c r="M2317" s="45" t="s">
        <v>3469</v>
      </c>
      <c r="N2317" s="45">
        <v>1</v>
      </c>
      <c r="O2317" s="45">
        <v>102401</v>
      </c>
      <c r="P2317" s="45">
        <v>3266</v>
      </c>
      <c r="Q2317" s="45">
        <v>742467</v>
      </c>
      <c r="R2317" s="45">
        <v>8987</v>
      </c>
      <c r="S2317" s="45">
        <v>6909501</v>
      </c>
      <c r="T2317" s="45">
        <v>3452584</v>
      </c>
      <c r="U2317" s="45">
        <v>7325314</v>
      </c>
      <c r="V2317" s="45">
        <v>8.3053299000000003</v>
      </c>
      <c r="W2317" s="45">
        <v>9.2350040999999994</v>
      </c>
      <c r="X2317" s="45">
        <v>6.4612417999999998</v>
      </c>
      <c r="Y2317" s="45">
        <v>11.547712000000001</v>
      </c>
      <c r="Z2317" s="46">
        <v>205581.8</v>
      </c>
      <c r="AA2317" s="46">
        <v>51158.305674047951</v>
      </c>
      <c r="AB2317" s="47">
        <f>_xlfn.XLOOKUP($F2317,Main_OG!$D$1:$D$766,Main_OG!AJ$1:AJ$766,"")</f>
        <v>2801314</v>
      </c>
      <c r="AC2317" s="47">
        <f>_xlfn.XLOOKUP($F2317,Main_OG!$D$1:$D$766,Main_OG!AK$1:AK$766,"")</f>
        <v>21272</v>
      </c>
      <c r="AD2317" s="47">
        <f>_xlfn.XLOOKUP($F2317,Main_OG!$D$1:$D$766,Main_OG!AL$1:AL$766,"")</f>
        <v>225824196</v>
      </c>
      <c r="AE2317" s="47">
        <f>_xlfn.XLOOKUP($F2317,Main_OG!$D$1:$D$766,Main_OG!AM$1:AM$766,"")</f>
        <v>0</v>
      </c>
      <c r="AF2317" s="48">
        <f>_xlfn.XLOOKUP($F2317,Main_OG!$D$1:$D$766,Main_OG!Z$1:Z$766,"")</f>
        <v>0</v>
      </c>
      <c r="AG2317" s="48">
        <f>_xlfn.XLOOKUP($F2317,Main_OG!$D$1:$D$766,Main_OG!AA$1:AA$766,"")</f>
        <v>2.25948627072199</v>
      </c>
      <c r="AH2317" s="48">
        <f>_xlfn.XLOOKUP($F2317,Main_OG!$D$1:$D$766,Main_OG!AB$1:AB$766,"")</f>
        <v>12.08771849023859</v>
      </c>
      <c r="AI2317" s="48">
        <f>_xlfn.XLOOKUP($F2317,Main_OG!$D$1:$D$766,Main_OG!AC$1:AC$766,"")</f>
        <v>2.75</v>
      </c>
      <c r="AJ2317" s="48">
        <f>_xlfn.XLOOKUP($F2317,Main_OG!$D$1:$D$766,Main_OG!AD$1:AD$766,"")</f>
        <v>0.66963877086385626</v>
      </c>
    </row>
    <row r="2318" spans="2:36" x14ac:dyDescent="0.35">
      <c r="B2318" s="36" t="s">
        <v>3461</v>
      </c>
      <c r="C2318" s="45" t="s">
        <v>461</v>
      </c>
      <c r="D2318" s="45" t="s">
        <v>4287</v>
      </c>
      <c r="E2318" s="36" t="s">
        <v>3461</v>
      </c>
      <c r="F2318" s="36" t="str">
        <f t="shared" si="108"/>
        <v>2016_OR</v>
      </c>
      <c r="G2318" s="45">
        <v>2016</v>
      </c>
      <c r="H2318" s="45">
        <f>_xlfn.XLOOKUP(J2318,Main_OG!$B$1:$B$766,Main_OG!$O$1:$O$766,"")</f>
        <v>0</v>
      </c>
      <c r="I2318" s="45">
        <f>_xlfn.XLOOKUP(F2318,Main_OG!$D$1:$D$766,Main_OG!$J$1:$J$766,"")</f>
        <v>1</v>
      </c>
      <c r="J2318" s="45" t="s">
        <v>461</v>
      </c>
      <c r="K2318" s="45" t="str">
        <f t="shared" si="109"/>
        <v>Portland General Electric Co_OR</v>
      </c>
      <c r="L2318" s="45" t="str">
        <f t="shared" si="110"/>
        <v>Portland General Electric Co_OR</v>
      </c>
      <c r="M2318" s="45" t="s">
        <v>3470</v>
      </c>
      <c r="N2318" s="45">
        <v>1</v>
      </c>
      <c r="O2318" s="45">
        <v>103441</v>
      </c>
      <c r="P2318" s="45">
        <v>3214</v>
      </c>
      <c r="Q2318" s="45">
        <v>752365</v>
      </c>
      <c r="R2318" s="45">
        <v>9043</v>
      </c>
      <c r="S2318" s="45">
        <v>6852338</v>
      </c>
      <c r="T2318" s="45">
        <v>3039042</v>
      </c>
      <c r="U2318" s="45">
        <v>7347750</v>
      </c>
      <c r="V2318" s="45">
        <v>8.3556342000000008</v>
      </c>
      <c r="W2318" s="45">
        <v>9.2480697999999997</v>
      </c>
      <c r="X2318" s="45">
        <v>6.6832541000000001</v>
      </c>
      <c r="Y2318" s="45">
        <v>11.404014999999999</v>
      </c>
      <c r="Z2318" s="46">
        <v>214769.3</v>
      </c>
      <c r="AA2318" s="46">
        <v>52468.869029194502</v>
      </c>
      <c r="AB2318" s="47">
        <f>_xlfn.XLOOKUP($F2318,Main_OG!$D$1:$D$766,Main_OG!AJ$1:AJ$766,"")</f>
        <v>2249126</v>
      </c>
      <c r="AC2318" s="47">
        <f>_xlfn.XLOOKUP($F2318,Main_OG!$D$1:$D$766,Main_OG!AK$1:AK$766,"")</f>
        <v>16854</v>
      </c>
      <c r="AD2318" s="47">
        <f>_xlfn.XLOOKUP($F2318,Main_OG!$D$1:$D$766,Main_OG!AL$1:AL$766,"")</f>
        <v>213072956</v>
      </c>
      <c r="AE2318" s="47">
        <f>_xlfn.XLOOKUP($F2318,Main_OG!$D$1:$D$766,Main_OG!AM$1:AM$766,"")</f>
        <v>0</v>
      </c>
      <c r="AF2318" s="48">
        <f>_xlfn.XLOOKUP($F2318,Main_OG!$D$1:$D$766,Main_OG!Z$1:Z$766,"")</f>
        <v>0</v>
      </c>
      <c r="AG2318" s="48">
        <f>_xlfn.XLOOKUP($F2318,Main_OG!$D$1:$D$766,Main_OG!AA$1:AA$766,"")</f>
        <v>2.2143440282408582</v>
      </c>
      <c r="AH2318" s="48">
        <f>_xlfn.XLOOKUP($F2318,Main_OG!$D$1:$D$766,Main_OG!AB$1:AB$766,"")</f>
        <v>11.309272049594229</v>
      </c>
      <c r="AI2318" s="48">
        <f>_xlfn.XLOOKUP($F2318,Main_OG!$D$1:$D$766,Main_OG!AC$1:AC$766,"")</f>
        <v>3.2924726584307722</v>
      </c>
      <c r="AJ2318" s="48">
        <f>_xlfn.XLOOKUP($F2318,Main_OG!$D$1:$D$766,Main_OG!AD$1:AD$766,"")</f>
        <v>0.65636700530415037</v>
      </c>
    </row>
    <row r="2319" spans="2:36" x14ac:dyDescent="0.35">
      <c r="B2319" s="36" t="s">
        <v>3461</v>
      </c>
      <c r="C2319" s="45" t="s">
        <v>461</v>
      </c>
      <c r="D2319" s="45" t="s">
        <v>4287</v>
      </c>
      <c r="E2319" s="36" t="s">
        <v>3461</v>
      </c>
      <c r="F2319" s="36" t="str">
        <f t="shared" si="108"/>
        <v>2017_OR</v>
      </c>
      <c r="G2319" s="45">
        <v>2017</v>
      </c>
      <c r="H2319" s="45">
        <f>_xlfn.XLOOKUP(J2319,Main_OG!$B$1:$B$766,Main_OG!$O$1:$O$766,"")</f>
        <v>0</v>
      </c>
      <c r="I2319" s="45">
        <f>_xlfn.XLOOKUP(F2319,Main_OG!$D$1:$D$766,Main_OG!$J$1:$J$766,"")</f>
        <v>1</v>
      </c>
      <c r="J2319" s="45" t="s">
        <v>461</v>
      </c>
      <c r="K2319" s="45" t="str">
        <f t="shared" si="109"/>
        <v>Portland General Electric Co_OR</v>
      </c>
      <c r="L2319" s="45" t="str">
        <f t="shared" si="110"/>
        <v>Portland General Electric Co_OR</v>
      </c>
      <c r="M2319" s="45" t="s">
        <v>3471</v>
      </c>
      <c r="N2319" s="45">
        <v>1</v>
      </c>
      <c r="O2319" s="45">
        <v>104345</v>
      </c>
      <c r="P2319" s="45">
        <v>3216</v>
      </c>
      <c r="Q2319" s="45">
        <v>762211</v>
      </c>
      <c r="R2319" s="45">
        <v>10299</v>
      </c>
      <c r="S2319" s="45">
        <v>6864144</v>
      </c>
      <c r="T2319" s="45">
        <v>3000252</v>
      </c>
      <c r="U2319" s="45">
        <v>7879585</v>
      </c>
      <c r="V2319" s="45">
        <v>8.5338381999999999</v>
      </c>
      <c r="W2319" s="45">
        <v>9.2606012</v>
      </c>
      <c r="X2319" s="45">
        <v>6.7010404000000001</v>
      </c>
      <c r="Y2319" s="45">
        <v>11.423848</v>
      </c>
      <c r="Z2319" s="46">
        <v>225534.5</v>
      </c>
      <c r="AA2319" s="46">
        <v>54381.121762768686</v>
      </c>
      <c r="AB2319" s="47">
        <f>_xlfn.XLOOKUP($F2319,Main_OG!$D$1:$D$766,Main_OG!AJ$1:AJ$766,"")</f>
        <v>2062044</v>
      </c>
      <c r="AC2319" s="47">
        <f>_xlfn.XLOOKUP($F2319,Main_OG!$D$1:$D$766,Main_OG!AK$1:AK$766,"")</f>
        <v>36368</v>
      </c>
      <c r="AD2319" s="47">
        <f>_xlfn.XLOOKUP($F2319,Main_OG!$D$1:$D$766,Main_OG!AL$1:AL$766,"")</f>
        <v>207525904</v>
      </c>
      <c r="AE2319" s="47">
        <f>_xlfn.XLOOKUP($F2319,Main_OG!$D$1:$D$766,Main_OG!AM$1:AM$766,"")</f>
        <v>0</v>
      </c>
      <c r="AF2319" s="48">
        <f>_xlfn.XLOOKUP($F2319,Main_OG!$D$1:$D$766,Main_OG!Z$1:Z$766,"")</f>
        <v>2.63</v>
      </c>
      <c r="AG2319" s="48">
        <f>_xlfn.XLOOKUP($F2319,Main_OG!$D$1:$D$766,Main_OG!AA$1:AA$766,"")</f>
        <v>2.1875855044172008</v>
      </c>
      <c r="AH2319" s="48">
        <f>_xlfn.XLOOKUP($F2319,Main_OG!$D$1:$D$766,Main_OG!AB$1:AB$766,"")</f>
        <v>14.73443638842941</v>
      </c>
      <c r="AI2319" s="48">
        <f>_xlfn.XLOOKUP($F2319,Main_OG!$D$1:$D$766,Main_OG!AC$1:AC$766,"")</f>
        <v>2.4500000000000002</v>
      </c>
      <c r="AJ2319" s="48">
        <f>_xlfn.XLOOKUP($F2319,Main_OG!$D$1:$D$766,Main_OG!AD$1:AD$766,"")</f>
        <v>0.62802788237371954</v>
      </c>
    </row>
    <row r="2320" spans="2:36" x14ac:dyDescent="0.35">
      <c r="B2320" s="36" t="s">
        <v>3461</v>
      </c>
      <c r="C2320" s="45" t="s">
        <v>461</v>
      </c>
      <c r="D2320" s="45" t="s">
        <v>4287</v>
      </c>
      <c r="E2320" s="36" t="s">
        <v>3461</v>
      </c>
      <c r="F2320" s="36" t="str">
        <f t="shared" si="108"/>
        <v>2018_OR</v>
      </c>
      <c r="G2320" s="45">
        <v>2018</v>
      </c>
      <c r="H2320" s="45">
        <f>_xlfn.XLOOKUP(J2320,Main_OG!$B$1:$B$766,Main_OG!$O$1:$O$766,"")</f>
        <v>0</v>
      </c>
      <c r="I2320" s="45">
        <f>_xlfn.XLOOKUP(F2320,Main_OG!$D$1:$D$766,Main_OG!$J$1:$J$766,"")</f>
        <v>1</v>
      </c>
      <c r="J2320" s="45" t="s">
        <v>461</v>
      </c>
      <c r="K2320" s="45" t="str">
        <f t="shared" si="109"/>
        <v>Portland General Electric Co_OR</v>
      </c>
      <c r="L2320" s="45" t="str">
        <f t="shared" si="110"/>
        <v>Portland General Electric Co_OR</v>
      </c>
      <c r="M2320" s="45" t="s">
        <v>3472</v>
      </c>
      <c r="N2320" s="45">
        <v>1</v>
      </c>
      <c r="O2320" s="45">
        <v>107281</v>
      </c>
      <c r="P2320" s="45">
        <v>3508</v>
      </c>
      <c r="Q2320" s="45">
        <v>776747</v>
      </c>
      <c r="R2320" s="45">
        <v>10948</v>
      </c>
      <c r="S2320" s="45">
        <v>6728483</v>
      </c>
      <c r="T2320" s="45">
        <v>3030812</v>
      </c>
      <c r="U2320" s="45">
        <v>7415759</v>
      </c>
      <c r="V2320" s="45">
        <v>8.3037998000000002</v>
      </c>
      <c r="W2320" s="45">
        <v>9.3729195999999995</v>
      </c>
      <c r="X2320" s="45">
        <v>6.4524194000000001</v>
      </c>
      <c r="Y2320" s="45">
        <v>12.006546999999999</v>
      </c>
      <c r="Z2320" s="46">
        <v>234308.3</v>
      </c>
      <c r="AA2320" s="46">
        <v>56007.212077433025</v>
      </c>
      <c r="AB2320" s="47">
        <f>_xlfn.XLOOKUP($F2320,Main_OG!$D$1:$D$766,Main_OG!AJ$1:AJ$766,"")</f>
        <v>1795642</v>
      </c>
      <c r="AC2320" s="47">
        <f>_xlfn.XLOOKUP($F2320,Main_OG!$D$1:$D$766,Main_OG!AK$1:AK$766,"")</f>
        <v>17260</v>
      </c>
      <c r="AD2320" s="47">
        <f>_xlfn.XLOOKUP($F2320,Main_OG!$D$1:$D$766,Main_OG!AL$1:AL$766,"")</f>
        <v>246000822</v>
      </c>
      <c r="AE2320" s="47">
        <f>_xlfn.XLOOKUP($F2320,Main_OG!$D$1:$D$766,Main_OG!AM$1:AM$766,"")</f>
        <v>0</v>
      </c>
      <c r="AF2320" s="48">
        <f>_xlfn.XLOOKUP($F2320,Main_OG!$D$1:$D$766,Main_OG!Z$1:Z$766,"")</f>
        <v>0</v>
      </c>
      <c r="AG2320" s="48">
        <f>_xlfn.XLOOKUP($F2320,Main_OG!$D$1:$D$766,Main_OG!AA$1:AA$766,"")</f>
        <v>2.34</v>
      </c>
      <c r="AH2320" s="48">
        <f>_xlfn.XLOOKUP($F2320,Main_OG!$D$1:$D$766,Main_OG!AB$1:AB$766,"")</f>
        <v>17.239999999999998</v>
      </c>
      <c r="AI2320" s="48">
        <f>_xlfn.XLOOKUP($F2320,Main_OG!$D$1:$D$766,Main_OG!AC$1:AC$766,"")</f>
        <v>2.23</v>
      </c>
      <c r="AJ2320" s="48">
        <f>_xlfn.XLOOKUP($F2320,Main_OG!$D$1:$D$766,Main_OG!AD$1:AD$766,"")</f>
        <v>0.62810595158289428</v>
      </c>
    </row>
    <row r="2321" spans="2:36" x14ac:dyDescent="0.35">
      <c r="B2321" s="36" t="s">
        <v>3461</v>
      </c>
      <c r="C2321" s="45" t="s">
        <v>461</v>
      </c>
      <c r="D2321" s="45" t="s">
        <v>4287</v>
      </c>
      <c r="E2321" s="36" t="s">
        <v>3461</v>
      </c>
      <c r="F2321" s="36" t="str">
        <f t="shared" si="108"/>
        <v>2019_OR</v>
      </c>
      <c r="G2321" s="45">
        <v>2019</v>
      </c>
      <c r="H2321" s="45">
        <f>_xlfn.XLOOKUP(J2321,Main_OG!$B$1:$B$766,Main_OG!$O$1:$O$766,"")</f>
        <v>0</v>
      </c>
      <c r="I2321" s="45">
        <f>_xlfn.XLOOKUP(F2321,Main_OG!$D$1:$D$766,Main_OG!$J$1:$J$766,"")</f>
        <v>1</v>
      </c>
      <c r="J2321" s="45" t="s">
        <v>461</v>
      </c>
      <c r="K2321" s="45" t="str">
        <f t="shared" si="109"/>
        <v>Portland General Electric Co_OR</v>
      </c>
      <c r="L2321" s="45" t="str">
        <f t="shared" si="110"/>
        <v>Portland General Electric Co_OR</v>
      </c>
      <c r="M2321" s="45" t="s">
        <v>3473</v>
      </c>
      <c r="N2321" s="45">
        <v>1</v>
      </c>
      <c r="O2321" s="45">
        <v>105333</v>
      </c>
      <c r="P2321" s="45">
        <v>4381</v>
      </c>
      <c r="Q2321" s="45">
        <v>779673</v>
      </c>
      <c r="R2321" s="45">
        <v>10743</v>
      </c>
      <c r="S2321" s="45">
        <v>6576784</v>
      </c>
      <c r="T2321" s="45">
        <v>3246095</v>
      </c>
      <c r="U2321" s="45">
        <v>7471069</v>
      </c>
      <c r="V2321" s="45">
        <v>8.3840640000000004</v>
      </c>
      <c r="W2321" s="45">
        <v>9.4252296999999992</v>
      </c>
      <c r="X2321" s="45">
        <v>6.3824842000000004</v>
      </c>
      <c r="Y2321" s="45">
        <v>12.284618</v>
      </c>
      <c r="Z2321" s="46">
        <v>239910.5</v>
      </c>
      <c r="AA2321" s="46">
        <v>56903.201904311929</v>
      </c>
      <c r="AB2321" s="47">
        <f>_xlfn.XLOOKUP($F2321,Main_OG!$D$1:$D$766,Main_OG!AJ$1:AJ$766,"")</f>
        <v>2998680</v>
      </c>
      <c r="AC2321" s="47">
        <f>_xlfn.XLOOKUP($F2321,Main_OG!$D$1:$D$766,Main_OG!AK$1:AK$766,"")</f>
        <v>29326</v>
      </c>
      <c r="AD2321" s="47">
        <f>_xlfn.XLOOKUP($F2321,Main_OG!$D$1:$D$766,Main_OG!AL$1:AL$766,"")</f>
        <v>287470282</v>
      </c>
      <c r="AE2321" s="47">
        <f>_xlfn.XLOOKUP($F2321,Main_OG!$D$1:$D$766,Main_OG!AM$1:AM$766,"")</f>
        <v>0</v>
      </c>
      <c r="AF2321" s="48">
        <f>_xlfn.XLOOKUP($F2321,Main_OG!$D$1:$D$766,Main_OG!Z$1:Z$766,"")</f>
        <v>0</v>
      </c>
      <c r="AG2321" s="48">
        <f>_xlfn.XLOOKUP($F2321,Main_OG!$D$1:$D$766,Main_OG!AA$1:AA$766,"")</f>
        <v>2.176146746141439</v>
      </c>
      <c r="AH2321" s="48">
        <f>_xlfn.XLOOKUP($F2321,Main_OG!$D$1:$D$766,Main_OG!AB$1:AB$766,"")</f>
        <v>16.155101142605361</v>
      </c>
      <c r="AI2321" s="48">
        <f>_xlfn.XLOOKUP($F2321,Main_OG!$D$1:$D$766,Main_OG!AC$1:AC$766,"")</f>
        <v>3.3292283805067271</v>
      </c>
      <c r="AJ2321" s="48">
        <f>_xlfn.XLOOKUP($F2321,Main_OG!$D$1:$D$766,Main_OG!AD$1:AD$766,"")</f>
        <v>0.60296766622862785</v>
      </c>
    </row>
    <row r="2322" spans="2:36" x14ac:dyDescent="0.35">
      <c r="B2322" s="36" t="s">
        <v>3461</v>
      </c>
      <c r="C2322" s="45" t="s">
        <v>461</v>
      </c>
      <c r="D2322" s="45" t="s">
        <v>4287</v>
      </c>
      <c r="E2322" s="36" t="s">
        <v>3461</v>
      </c>
      <c r="F2322" s="36" t="str">
        <f t="shared" si="108"/>
        <v>2020_OR</v>
      </c>
      <c r="G2322" s="45">
        <v>2020</v>
      </c>
      <c r="H2322" s="45">
        <f>_xlfn.XLOOKUP(J2322,Main_OG!$B$1:$B$766,Main_OG!$O$1:$O$766,"")</f>
        <v>0</v>
      </c>
      <c r="I2322" s="45">
        <f>_xlfn.XLOOKUP(F2322,Main_OG!$D$1:$D$766,Main_OG!$J$1:$J$766,"")</f>
        <v>1</v>
      </c>
      <c r="J2322" s="45" t="s">
        <v>461</v>
      </c>
      <c r="K2322" s="45" t="str">
        <f t="shared" si="109"/>
        <v>Portland General Electric Co_OR</v>
      </c>
      <c r="L2322" s="45" t="str">
        <f t="shared" si="110"/>
        <v>Portland General Electric Co_OR</v>
      </c>
      <c r="M2322" s="45" t="s">
        <v>3474</v>
      </c>
      <c r="N2322" s="45">
        <v>1</v>
      </c>
      <c r="O2322" s="45">
        <v>106162</v>
      </c>
      <c r="P2322" s="45">
        <v>4321</v>
      </c>
      <c r="Q2322" s="45">
        <v>0</v>
      </c>
      <c r="R2322" s="45">
        <v>10097</v>
      </c>
      <c r="S2322" s="45">
        <v>6151752</v>
      </c>
      <c r="T2322" s="45">
        <v>3505703</v>
      </c>
      <c r="U2322" s="45">
        <v>0</v>
      </c>
      <c r="V2322" s="45">
        <v>8.9917797000000004</v>
      </c>
      <c r="W2322" s="45">
        <v>9.7643418999999998</v>
      </c>
      <c r="X2322" s="45">
        <v>6.5213140000000003</v>
      </c>
      <c r="Y2322" s="45">
        <v>0</v>
      </c>
      <c r="Z2322" s="46">
        <v>237670.39999999999</v>
      </c>
      <c r="AA2322" s="46">
        <v>56088.627764897785</v>
      </c>
      <c r="AB2322" s="47">
        <f>_xlfn.XLOOKUP($F2322,Main_OG!$D$1:$D$766,Main_OG!AJ$1:AJ$766,"")</f>
        <v>1970580</v>
      </c>
      <c r="AC2322" s="47">
        <f>_xlfn.XLOOKUP($F2322,Main_OG!$D$1:$D$766,Main_OG!AK$1:AK$766,"")</f>
        <v>8562</v>
      </c>
      <c r="AD2322" s="47">
        <f>_xlfn.XLOOKUP($F2322,Main_OG!$D$1:$D$766,Main_OG!AL$1:AL$766,"")</f>
        <v>260819210</v>
      </c>
      <c r="AE2322" s="47">
        <f>_xlfn.XLOOKUP($F2322,Main_OG!$D$1:$D$766,Main_OG!AM$1:AM$766,"")</f>
        <v>0</v>
      </c>
      <c r="AF2322" s="48">
        <f>_xlfn.XLOOKUP($F2322,Main_OG!$D$1:$D$766,Main_OG!Z$1:Z$766,"")</f>
        <v>0</v>
      </c>
      <c r="AG2322" s="48">
        <f>_xlfn.XLOOKUP($F2322,Main_OG!$D$1:$D$766,Main_OG!AA$1:AA$766,"")</f>
        <v>2.127327759928813</v>
      </c>
      <c r="AH2322" s="48">
        <f>_xlfn.XLOOKUP($F2322,Main_OG!$D$1:$D$766,Main_OG!AB$1:AB$766,"")</f>
        <v>12.535325193609101</v>
      </c>
      <c r="AI2322" s="48">
        <f>_xlfn.XLOOKUP($F2322,Main_OG!$D$1:$D$766,Main_OG!AC$1:AC$766,"")</f>
        <v>2.8422150630003218</v>
      </c>
      <c r="AJ2322" s="48">
        <f>_xlfn.XLOOKUP($F2322,Main_OG!$D$1:$D$766,Main_OG!AD$1:AD$766,"")</f>
        <v>0.5848556097000881</v>
      </c>
    </row>
    <row r="2323" spans="2:36" x14ac:dyDescent="0.35">
      <c r="B2323" s="36" t="s">
        <v>3475</v>
      </c>
      <c r="C2323" s="45" t="s">
        <v>294</v>
      </c>
      <c r="D2323" s="45" t="s">
        <v>4283</v>
      </c>
      <c r="E2323" s="36" t="s">
        <v>3479</v>
      </c>
      <c r="F2323" s="36" t="str">
        <f t="shared" si="108"/>
        <v>2006_MD</v>
      </c>
      <c r="G2323" s="45">
        <v>2006</v>
      </c>
      <c r="H2323" s="45">
        <f>_xlfn.XLOOKUP(J2323,Main_OG!$B$1:$B$766,Main_OG!$O$1:$O$766,"")</f>
        <v>1</v>
      </c>
      <c r="I2323" s="45">
        <f>_xlfn.XLOOKUP(F2323,Main_OG!$D$1:$D$766,Main_OG!$J$1:$J$766,"")</f>
        <v>0</v>
      </c>
      <c r="J2323" s="45" t="s">
        <v>294</v>
      </c>
      <c r="K2323" s="45" t="str">
        <f t="shared" si="109"/>
        <v>The Potomac Edison Co_MD</v>
      </c>
      <c r="L2323" s="45" t="str">
        <f t="shared" si="110"/>
        <v>Potomac Edison Co_MD</v>
      </c>
      <c r="M2323" s="45" t="s">
        <v>3476</v>
      </c>
      <c r="N2323" s="45">
        <v>0</v>
      </c>
      <c r="O2323" s="45">
        <v>25581</v>
      </c>
      <c r="P2323" s="45">
        <v>2570</v>
      </c>
      <c r="Q2323" s="45">
        <v>213497</v>
      </c>
      <c r="R2323" s="45">
        <v>0</v>
      </c>
      <c r="S2323" s="45">
        <v>136497</v>
      </c>
      <c r="T2323" s="45">
        <v>46407</v>
      </c>
      <c r="U2323" s="45">
        <v>219292</v>
      </c>
      <c r="V2323" s="45">
        <v>0</v>
      </c>
      <c r="W2323" s="45">
        <v>10.44119413169045</v>
      </c>
      <c r="X2323" s="45">
        <v>8.7442906887351324</v>
      </c>
      <c r="Y2323" s="45">
        <v>7.0098989265480922</v>
      </c>
      <c r="Z2323" s="46">
        <v>329874</v>
      </c>
      <c r="AA2323" s="46">
        <v>58619.599539180577</v>
      </c>
      <c r="AB2323" s="47">
        <f>_xlfn.XLOOKUP($F2323,Main_OG!$D$1:$D$766,Main_OG!AJ$1:AJ$766,"")</f>
        <v>23375205.16</v>
      </c>
      <c r="AC2323" s="47">
        <f>_xlfn.XLOOKUP($F2323,Main_OG!$D$1:$D$766,Main_OG!AK$1:AK$766,"")</f>
        <v>2100444.0600000005</v>
      </c>
      <c r="AD2323" s="47">
        <f>_xlfn.XLOOKUP($F2323,Main_OG!$D$1:$D$766,Main_OG!AL$1:AL$766,"")</f>
        <v>33241593.040000003</v>
      </c>
      <c r="AE2323" s="47">
        <f>_xlfn.XLOOKUP($F2323,Main_OG!$D$1:$D$766,Main_OG!AM$1:AM$766,"")</f>
        <v>13830411</v>
      </c>
      <c r="AF2323" s="48">
        <f>_xlfn.XLOOKUP($F2323,Main_OG!$D$1:$D$766,Main_OG!Z$1:Z$766,"")</f>
        <v>0</v>
      </c>
      <c r="AG2323" s="48">
        <f>_xlfn.XLOOKUP($F2323,Main_OG!$D$1:$D$766,Main_OG!AA$1:AA$766,"")</f>
        <v>2.27</v>
      </c>
      <c r="AH2323" s="48">
        <f>_xlfn.XLOOKUP($F2323,Main_OG!$D$1:$D$766,Main_OG!AB$1:AB$766,"")</f>
        <v>14.13114039693003</v>
      </c>
      <c r="AI2323" s="48">
        <f>_xlfn.XLOOKUP($F2323,Main_OG!$D$1:$D$766,Main_OG!AC$1:AC$766,"")</f>
        <v>7.1610124069250478</v>
      </c>
      <c r="AJ2323" s="48">
        <f>_xlfn.XLOOKUP($F2323,Main_OG!$D$1:$D$766,Main_OG!AD$1:AD$766,"")</f>
        <v>0.52</v>
      </c>
    </row>
    <row r="2324" spans="2:36" x14ac:dyDescent="0.35">
      <c r="B2324" s="36" t="s">
        <v>3475</v>
      </c>
      <c r="C2324" s="45" t="s">
        <v>219</v>
      </c>
      <c r="D2324" s="45" t="s">
        <v>4283</v>
      </c>
      <c r="E2324" s="36" t="s">
        <v>3479</v>
      </c>
      <c r="F2324" s="36" t="str">
        <f t="shared" si="108"/>
        <v>2006_VA</v>
      </c>
      <c r="G2324" s="45">
        <v>2006</v>
      </c>
      <c r="H2324" s="45">
        <f>_xlfn.XLOOKUP(J2324,Main_OG!$B$1:$B$766,Main_OG!$O$1:$O$766,"")</f>
        <v>1</v>
      </c>
      <c r="I2324" s="45">
        <f>_xlfn.XLOOKUP(F2324,Main_OG!$D$1:$D$766,Main_OG!$J$1:$J$766,"")</f>
        <v>0</v>
      </c>
      <c r="J2324" s="45" t="s">
        <v>219</v>
      </c>
      <c r="K2324" s="45" t="str">
        <f t="shared" si="109"/>
        <v>The Potomac Edison Co_VA</v>
      </c>
      <c r="L2324" s="45" t="str">
        <f t="shared" si="110"/>
        <v>Potomac Edison Co_VA</v>
      </c>
      <c r="M2324" s="45" t="s">
        <v>3477</v>
      </c>
      <c r="N2324" s="45">
        <v>0</v>
      </c>
      <c r="O2324" s="45">
        <v>13690</v>
      </c>
      <c r="P2324" s="45">
        <v>1501</v>
      </c>
      <c r="Q2324" s="45">
        <v>83383</v>
      </c>
      <c r="R2324" s="45">
        <v>0</v>
      </c>
      <c r="S2324" s="45">
        <v>37910</v>
      </c>
      <c r="T2324" s="45">
        <v>43454</v>
      </c>
      <c r="U2324" s="45">
        <v>81868</v>
      </c>
      <c r="V2324" s="45">
        <v>0</v>
      </c>
      <c r="W2324" s="45">
        <v>5.568015415956161</v>
      </c>
      <c r="X2324" s="45">
        <v>4.0883606759428002</v>
      </c>
      <c r="Y2324" s="45">
        <v>6.5790034097219268</v>
      </c>
      <c r="Z2324" s="46">
        <v>451263.1</v>
      </c>
      <c r="AA2324" s="46">
        <v>58806.264232820438</v>
      </c>
      <c r="AB2324" s="47">
        <f>_xlfn.XLOOKUP($F2324,Main_OG!$D$1:$D$766,Main_OG!AJ$1:AJ$766,"")</f>
        <v>27470903.899999999</v>
      </c>
      <c r="AC2324" s="47">
        <f>_xlfn.XLOOKUP($F2324,Main_OG!$D$1:$D$766,Main_OG!AK$1:AK$766,"")</f>
        <v>2761875.6</v>
      </c>
      <c r="AD2324" s="47">
        <f>_xlfn.XLOOKUP($F2324,Main_OG!$D$1:$D$766,Main_OG!AL$1:AL$766,"")</f>
        <v>122017743.90000001</v>
      </c>
      <c r="AE2324" s="47">
        <f>_xlfn.XLOOKUP($F2324,Main_OG!$D$1:$D$766,Main_OG!AM$1:AM$766,"")</f>
        <v>27593516</v>
      </c>
      <c r="AF2324" s="48">
        <f>_xlfn.XLOOKUP($F2324,Main_OG!$D$1:$D$766,Main_OG!Z$1:Z$766,"")</f>
        <v>0</v>
      </c>
      <c r="AG2324" s="48">
        <f>_xlfn.XLOOKUP($F2324,Main_OG!$D$1:$D$766,Main_OG!AA$1:AA$766,"")</f>
        <v>2.2465548173415608</v>
      </c>
      <c r="AH2324" s="48">
        <f>_xlfn.XLOOKUP($F2324,Main_OG!$D$1:$D$766,Main_OG!AB$1:AB$766,"")</f>
        <v>12.87</v>
      </c>
      <c r="AI2324" s="48">
        <f>_xlfn.XLOOKUP($F2324,Main_OG!$D$1:$D$766,Main_OG!AC$1:AC$766,"")</f>
        <v>7.1610124069250478</v>
      </c>
      <c r="AJ2324" s="48">
        <f>_xlfn.XLOOKUP($F2324,Main_OG!$D$1:$D$766,Main_OG!AD$1:AD$766,"")</f>
        <v>0.4704061490499184</v>
      </c>
    </row>
    <row r="2325" spans="2:36" x14ac:dyDescent="0.35">
      <c r="B2325" s="36" t="s">
        <v>3475</v>
      </c>
      <c r="C2325" s="45" t="s">
        <v>730</v>
      </c>
      <c r="D2325" s="45" t="s">
        <v>4283</v>
      </c>
      <c r="E2325" s="36" t="s">
        <v>3479</v>
      </c>
      <c r="F2325" s="36" t="str">
        <f t="shared" si="108"/>
        <v>2006_WV</v>
      </c>
      <c r="G2325" s="45">
        <v>2006</v>
      </c>
      <c r="H2325" s="45">
        <f>_xlfn.XLOOKUP(J2325,Main_OG!$B$1:$B$766,Main_OG!$O$1:$O$766,"")</f>
        <v>1</v>
      </c>
      <c r="I2325" s="45">
        <f>_xlfn.XLOOKUP(F2325,Main_OG!$D$1:$D$766,Main_OG!$J$1:$J$766,"")</f>
        <v>0</v>
      </c>
      <c r="J2325" s="45" t="s">
        <v>730</v>
      </c>
      <c r="K2325" s="45" t="str">
        <f t="shared" si="109"/>
        <v>The Potomac Edison Co_WV</v>
      </c>
      <c r="L2325" s="45" t="str">
        <f t="shared" si="110"/>
        <v>Potomac Edison Co_WV</v>
      </c>
      <c r="M2325" s="45" t="s">
        <v>3478</v>
      </c>
      <c r="N2325" s="45">
        <v>0</v>
      </c>
      <c r="O2325" s="45">
        <v>15021</v>
      </c>
      <c r="P2325" s="45">
        <v>1795</v>
      </c>
      <c r="Q2325" s="45">
        <v>108218</v>
      </c>
      <c r="R2325" s="45">
        <v>0</v>
      </c>
      <c r="S2325" s="45">
        <v>43799</v>
      </c>
      <c r="T2325" s="45">
        <v>34970</v>
      </c>
      <c r="U2325" s="45">
        <v>111867</v>
      </c>
      <c r="V2325" s="45">
        <v>0</v>
      </c>
      <c r="W2325" s="45">
        <v>5.962941785111366</v>
      </c>
      <c r="X2325" s="45">
        <v>4.4111043275998636</v>
      </c>
      <c r="Y2325" s="45">
        <v>7.0088240748630399</v>
      </c>
      <c r="Z2325" s="46">
        <v>68900</v>
      </c>
      <c r="AA2325" s="46">
        <v>37693.280639330558</v>
      </c>
      <c r="AB2325" s="47">
        <f>_xlfn.XLOOKUP($F2325,Main_OG!$D$1:$D$766,Main_OG!AJ$1:AJ$766,"")</f>
        <v>75712129.799999997</v>
      </c>
      <c r="AC2325" s="47">
        <f>_xlfn.XLOOKUP($F2325,Main_OG!$D$1:$D$766,Main_OG!AK$1:AK$766,"")</f>
        <v>621554.07999999996</v>
      </c>
      <c r="AD2325" s="47">
        <f>_xlfn.XLOOKUP($F2325,Main_OG!$D$1:$D$766,Main_OG!AL$1:AL$766,"")</f>
        <v>7929370.96</v>
      </c>
      <c r="AE2325" s="47">
        <f>_xlfn.XLOOKUP($F2325,Main_OG!$D$1:$D$766,Main_OG!AM$1:AM$766,"")</f>
        <v>0</v>
      </c>
      <c r="AF2325" s="48">
        <f>_xlfn.XLOOKUP($F2325,Main_OG!$D$1:$D$766,Main_OG!Z$1:Z$766,"")</f>
        <v>0</v>
      </c>
      <c r="AG2325" s="48">
        <f>_xlfn.XLOOKUP($F2325,Main_OG!$D$1:$D$766,Main_OG!AA$1:AA$766,"")</f>
        <v>1.66</v>
      </c>
      <c r="AH2325" s="48">
        <f>_xlfn.XLOOKUP($F2325,Main_OG!$D$1:$D$766,Main_OG!AB$1:AB$766,"")</f>
        <v>12.06</v>
      </c>
      <c r="AI2325" s="48">
        <f>_xlfn.XLOOKUP($F2325,Main_OG!$D$1:$D$766,Main_OG!AC$1:AC$766,"")</f>
        <v>7.1610124069250478</v>
      </c>
      <c r="AJ2325" s="48">
        <f>_xlfn.XLOOKUP($F2325,Main_OG!$D$1:$D$766,Main_OG!AD$1:AD$766,"")</f>
        <v>0.4704061490499184</v>
      </c>
    </row>
    <row r="2326" spans="2:36" x14ac:dyDescent="0.35">
      <c r="B2326" s="36" t="s">
        <v>3479</v>
      </c>
      <c r="C2326" s="45" t="s">
        <v>294</v>
      </c>
      <c r="D2326" s="45" t="s">
        <v>4283</v>
      </c>
      <c r="E2326" s="36" t="s">
        <v>3479</v>
      </c>
      <c r="F2326" s="36" t="str">
        <f t="shared" si="108"/>
        <v>2007_MD</v>
      </c>
      <c r="G2326" s="45">
        <v>2007</v>
      </c>
      <c r="H2326" s="45">
        <f>_xlfn.XLOOKUP(J2326,Main_OG!$B$1:$B$766,Main_OG!$O$1:$O$766,"")</f>
        <v>1</v>
      </c>
      <c r="I2326" s="45">
        <f>_xlfn.XLOOKUP(F2326,Main_OG!$D$1:$D$766,Main_OG!$J$1:$J$766,"")</f>
        <v>0</v>
      </c>
      <c r="J2326" s="45" t="s">
        <v>294</v>
      </c>
      <c r="K2326" s="45" t="str">
        <f t="shared" si="109"/>
        <v>Potomac Edison Co_MD</v>
      </c>
      <c r="L2326" s="45" t="str">
        <f t="shared" si="110"/>
        <v>Potomac Edison Co_MD</v>
      </c>
      <c r="M2326" s="45" t="s">
        <v>3480</v>
      </c>
      <c r="N2326" s="45">
        <v>0</v>
      </c>
      <c r="O2326" s="45">
        <v>22727</v>
      </c>
      <c r="P2326" s="45">
        <v>2054</v>
      </c>
      <c r="Q2326" s="45">
        <v>216265</v>
      </c>
      <c r="R2326" s="45">
        <v>0</v>
      </c>
      <c r="S2326" s="45">
        <v>113293</v>
      </c>
      <c r="T2326" s="45">
        <v>33771</v>
      </c>
      <c r="U2326" s="45">
        <v>247860</v>
      </c>
      <c r="V2326" s="45">
        <v>0</v>
      </c>
      <c r="W2326" s="45">
        <v>11.8</v>
      </c>
      <c r="X2326" s="45">
        <v>9.36</v>
      </c>
      <c r="Y2326" s="45">
        <v>7.37</v>
      </c>
      <c r="Z2326" s="46">
        <v>331763.5</v>
      </c>
      <c r="AA2326" s="46">
        <v>58683.80629878473</v>
      </c>
      <c r="AB2326" s="47">
        <f>_xlfn.XLOOKUP($F2326,Main_OG!$D$1:$D$766,Main_OG!AJ$1:AJ$766,"")</f>
        <v>23875036</v>
      </c>
      <c r="AC2326" s="47">
        <f>_xlfn.XLOOKUP($F2326,Main_OG!$D$1:$D$766,Main_OG!AK$1:AK$766,"")</f>
        <v>3581492</v>
      </c>
      <c r="AD2326" s="47">
        <f>_xlfn.XLOOKUP($F2326,Main_OG!$D$1:$D$766,Main_OG!AL$1:AL$766,"")</f>
        <v>42963738</v>
      </c>
      <c r="AE2326" s="47">
        <f>_xlfn.XLOOKUP($F2326,Main_OG!$D$1:$D$766,Main_OG!AM$1:AM$766,"")</f>
        <v>14353192</v>
      </c>
      <c r="AF2326" s="48">
        <f>_xlfn.XLOOKUP($F2326,Main_OG!$D$1:$D$766,Main_OG!Z$1:Z$766,"")</f>
        <v>0</v>
      </c>
      <c r="AG2326" s="48">
        <f>_xlfn.XLOOKUP($F2326,Main_OG!$D$1:$D$766,Main_OG!AA$1:AA$766,"")</f>
        <v>2.12</v>
      </c>
      <c r="AH2326" s="48">
        <f>_xlfn.XLOOKUP($F2326,Main_OG!$D$1:$D$766,Main_OG!AB$1:AB$766,"")</f>
        <v>15.097711394063451</v>
      </c>
      <c r="AI2326" s="48">
        <f>_xlfn.XLOOKUP($F2326,Main_OG!$D$1:$D$766,Main_OG!AC$1:AC$766,"")</f>
        <v>7.3815467393807772</v>
      </c>
      <c r="AJ2326" s="48">
        <f>_xlfn.XLOOKUP($F2326,Main_OG!$D$1:$D$766,Main_OG!AD$1:AD$766,"")</f>
        <v>0.46</v>
      </c>
    </row>
    <row r="2327" spans="2:36" x14ac:dyDescent="0.35">
      <c r="B2327" s="36" t="s">
        <v>3479</v>
      </c>
      <c r="C2327" s="45" t="s">
        <v>219</v>
      </c>
      <c r="D2327" s="45" t="s">
        <v>4283</v>
      </c>
      <c r="E2327" s="36" t="s">
        <v>3479</v>
      </c>
      <c r="F2327" s="36" t="str">
        <f t="shared" si="108"/>
        <v>2007_VA</v>
      </c>
      <c r="G2327" s="45">
        <v>2007</v>
      </c>
      <c r="H2327" s="45">
        <f>_xlfn.XLOOKUP(J2327,Main_OG!$B$1:$B$766,Main_OG!$O$1:$O$766,"")</f>
        <v>1</v>
      </c>
      <c r="I2327" s="45">
        <f>_xlfn.XLOOKUP(F2327,Main_OG!$D$1:$D$766,Main_OG!$J$1:$J$766,"")</f>
        <v>0</v>
      </c>
      <c r="J2327" s="45" t="s">
        <v>219</v>
      </c>
      <c r="K2327" s="45" t="str">
        <f t="shared" si="109"/>
        <v>Potomac Edison Co_VA</v>
      </c>
      <c r="L2327" s="45" t="str">
        <f t="shared" si="110"/>
        <v>Potomac Edison Co_VA</v>
      </c>
      <c r="M2327" s="45" t="s">
        <v>3481</v>
      </c>
      <c r="N2327" s="45">
        <v>0</v>
      </c>
      <c r="O2327" s="45">
        <v>14192</v>
      </c>
      <c r="P2327" s="45">
        <v>1502</v>
      </c>
      <c r="Q2327" s="45">
        <v>84936</v>
      </c>
      <c r="R2327" s="45">
        <v>0</v>
      </c>
      <c r="S2327" s="45">
        <v>40715</v>
      </c>
      <c r="T2327" s="45">
        <v>43544</v>
      </c>
      <c r="U2327" s="45">
        <v>87900</v>
      </c>
      <c r="V2327" s="45">
        <v>0</v>
      </c>
      <c r="W2327" s="45">
        <v>5.56</v>
      </c>
      <c r="X2327" s="45">
        <v>4.13</v>
      </c>
      <c r="Y2327" s="45">
        <v>6.58</v>
      </c>
      <c r="Z2327" s="46">
        <v>457568.9</v>
      </c>
      <c r="AA2327" s="46">
        <v>59033.53115727003</v>
      </c>
      <c r="AB2327" s="47">
        <f>_xlfn.XLOOKUP($F2327,Main_OG!$D$1:$D$766,Main_OG!AJ$1:AJ$766,"")</f>
        <v>28860222</v>
      </c>
      <c r="AC2327" s="47">
        <f>_xlfn.XLOOKUP($F2327,Main_OG!$D$1:$D$766,Main_OG!AK$1:AK$766,"")</f>
        <v>6816708</v>
      </c>
      <c r="AD2327" s="47">
        <f>_xlfn.XLOOKUP($F2327,Main_OG!$D$1:$D$766,Main_OG!AL$1:AL$766,"")</f>
        <v>181316228</v>
      </c>
      <c r="AE2327" s="47">
        <f>_xlfn.XLOOKUP($F2327,Main_OG!$D$1:$D$766,Main_OG!AM$1:AM$766,"")</f>
        <v>27268475</v>
      </c>
      <c r="AF2327" s="48">
        <f>_xlfn.XLOOKUP($F2327,Main_OG!$D$1:$D$766,Main_OG!Z$1:Z$766,"")</f>
        <v>0</v>
      </c>
      <c r="AG2327" s="48">
        <f>_xlfn.XLOOKUP($F2327,Main_OG!$D$1:$D$766,Main_OG!AA$1:AA$766,"")</f>
        <v>2.2465548173415608</v>
      </c>
      <c r="AH2327" s="48">
        <f>_xlfn.XLOOKUP($F2327,Main_OG!$D$1:$D$766,Main_OG!AB$1:AB$766,"")</f>
        <v>13.58</v>
      </c>
      <c r="AI2327" s="48">
        <f>_xlfn.XLOOKUP($F2327,Main_OG!$D$1:$D$766,Main_OG!AC$1:AC$766,"")</f>
        <v>7.3815467393807772</v>
      </c>
      <c r="AJ2327" s="48">
        <f>_xlfn.XLOOKUP($F2327,Main_OG!$D$1:$D$766,Main_OG!AD$1:AD$766,"")</f>
        <v>0.58103021845052572</v>
      </c>
    </row>
    <row r="2328" spans="2:36" x14ac:dyDescent="0.35">
      <c r="B2328" s="36" t="s">
        <v>3479</v>
      </c>
      <c r="C2328" s="45" t="s">
        <v>730</v>
      </c>
      <c r="D2328" s="45" t="s">
        <v>4283</v>
      </c>
      <c r="E2328" s="36" t="s">
        <v>3479</v>
      </c>
      <c r="F2328" s="36" t="str">
        <f t="shared" si="108"/>
        <v>2007_WV</v>
      </c>
      <c r="G2328" s="45">
        <v>2007</v>
      </c>
      <c r="H2328" s="45">
        <f>_xlfn.XLOOKUP(J2328,Main_OG!$B$1:$B$766,Main_OG!$O$1:$O$766,"")</f>
        <v>1</v>
      </c>
      <c r="I2328" s="45">
        <f>_xlfn.XLOOKUP(F2328,Main_OG!$D$1:$D$766,Main_OG!$J$1:$J$766,"")</f>
        <v>0</v>
      </c>
      <c r="J2328" s="45" t="s">
        <v>730</v>
      </c>
      <c r="K2328" s="45" t="str">
        <f t="shared" si="109"/>
        <v>Potomac Edison Co_WV</v>
      </c>
      <c r="L2328" s="45" t="str">
        <f t="shared" si="110"/>
        <v>Potomac Edison Co_WV</v>
      </c>
      <c r="M2328" s="45" t="s">
        <v>3482</v>
      </c>
      <c r="N2328" s="45">
        <v>0</v>
      </c>
      <c r="O2328" s="45">
        <v>15475</v>
      </c>
      <c r="P2328" s="45">
        <v>1832</v>
      </c>
      <c r="Q2328" s="45">
        <v>110902</v>
      </c>
      <c r="R2328" s="45">
        <v>0</v>
      </c>
      <c r="S2328" s="45">
        <v>48819</v>
      </c>
      <c r="T2328" s="45">
        <v>36477</v>
      </c>
      <c r="U2328" s="45">
        <v>126772</v>
      </c>
      <c r="V2328" s="45">
        <v>0</v>
      </c>
      <c r="W2328" s="45">
        <v>6.16</v>
      </c>
      <c r="X2328" s="45">
        <v>4.62</v>
      </c>
      <c r="Y2328" s="45">
        <v>7.24</v>
      </c>
      <c r="Z2328" s="46">
        <v>69374.100000000006</v>
      </c>
      <c r="AA2328" s="46">
        <v>37825.590550322457</v>
      </c>
      <c r="AB2328" s="47">
        <f>_xlfn.XLOOKUP($F2328,Main_OG!$D$1:$D$766,Main_OG!AJ$1:AJ$766,"")</f>
        <v>76135694</v>
      </c>
      <c r="AC2328" s="47">
        <f>_xlfn.XLOOKUP($F2328,Main_OG!$D$1:$D$766,Main_OG!AK$1:AK$766,"")</f>
        <v>713472</v>
      </c>
      <c r="AD2328" s="47">
        <f>_xlfn.XLOOKUP($F2328,Main_OG!$D$1:$D$766,Main_OG!AL$1:AL$766,"")</f>
        <v>8097050</v>
      </c>
      <c r="AE2328" s="47">
        <f>_xlfn.XLOOKUP($F2328,Main_OG!$D$1:$D$766,Main_OG!AM$1:AM$766,"")</f>
        <v>0</v>
      </c>
      <c r="AF2328" s="48">
        <f>_xlfn.XLOOKUP($F2328,Main_OG!$D$1:$D$766,Main_OG!Z$1:Z$766,"")</f>
        <v>0</v>
      </c>
      <c r="AG2328" s="48">
        <f>_xlfn.XLOOKUP($F2328,Main_OG!$D$1:$D$766,Main_OG!AA$1:AA$766,"")</f>
        <v>1.81</v>
      </c>
      <c r="AH2328" s="48">
        <f>_xlfn.XLOOKUP($F2328,Main_OG!$D$1:$D$766,Main_OG!AB$1:AB$766,"")</f>
        <v>15.64</v>
      </c>
      <c r="AI2328" s="48">
        <f>_xlfn.XLOOKUP($F2328,Main_OG!$D$1:$D$766,Main_OG!AC$1:AC$766,"")</f>
        <v>7.3815467393807772</v>
      </c>
      <c r="AJ2328" s="48">
        <f>_xlfn.XLOOKUP($F2328,Main_OG!$D$1:$D$766,Main_OG!AD$1:AD$766,"")</f>
        <v>0.58103021845052572</v>
      </c>
    </row>
    <row r="2329" spans="2:36" x14ac:dyDescent="0.35">
      <c r="B2329" s="36" t="s">
        <v>3475</v>
      </c>
      <c r="C2329" s="45" t="s">
        <v>294</v>
      </c>
      <c r="D2329" s="45" t="s">
        <v>4283</v>
      </c>
      <c r="E2329" s="36" t="s">
        <v>3479</v>
      </c>
      <c r="F2329" s="36" t="str">
        <f t="shared" si="108"/>
        <v>2008_MD</v>
      </c>
      <c r="G2329" s="45">
        <v>2008</v>
      </c>
      <c r="H2329" s="45">
        <f>_xlfn.XLOOKUP(J2329,Main_OG!$B$1:$B$766,Main_OG!$O$1:$O$766,"")</f>
        <v>1</v>
      </c>
      <c r="I2329" s="45">
        <f>_xlfn.XLOOKUP(F2329,Main_OG!$D$1:$D$766,Main_OG!$J$1:$J$766,"")</f>
        <v>0</v>
      </c>
      <c r="J2329" s="45" t="s">
        <v>294</v>
      </c>
      <c r="K2329" s="45" t="str">
        <f t="shared" si="109"/>
        <v>The Potomac Edison Co_MD</v>
      </c>
      <c r="L2329" s="45" t="str">
        <f t="shared" si="110"/>
        <v>Potomac Edison Co_MD</v>
      </c>
      <c r="M2329" s="45" t="s">
        <v>3483</v>
      </c>
      <c r="N2329" s="45">
        <v>0</v>
      </c>
      <c r="O2329" s="45">
        <v>22596</v>
      </c>
      <c r="P2329" s="45">
        <v>2011</v>
      </c>
      <c r="Q2329" s="45">
        <v>217831</v>
      </c>
      <c r="R2329" s="45">
        <v>0</v>
      </c>
      <c r="S2329" s="45">
        <v>925459</v>
      </c>
      <c r="T2329" s="45">
        <v>352638</v>
      </c>
      <c r="U2329" s="45">
        <v>3202917</v>
      </c>
      <c r="V2329" s="45">
        <v>0</v>
      </c>
      <c r="W2329" s="45">
        <v>11.99</v>
      </c>
      <c r="X2329" s="45">
        <v>9.2100000000000009</v>
      </c>
      <c r="Y2329" s="45">
        <v>7.24</v>
      </c>
      <c r="Z2329" s="46">
        <v>338165.4</v>
      </c>
      <c r="AA2329" s="46">
        <v>59484.165689674432</v>
      </c>
      <c r="AB2329" s="47">
        <f>_xlfn.XLOOKUP($F2329,Main_OG!$D$1:$D$766,Main_OG!AJ$1:AJ$766,"")</f>
        <v>22196782</v>
      </c>
      <c r="AC2329" s="47">
        <f>_xlfn.XLOOKUP($F2329,Main_OG!$D$1:$D$766,Main_OG!AK$1:AK$766,"")</f>
        <v>1582836</v>
      </c>
      <c r="AD2329" s="47">
        <f>_xlfn.XLOOKUP($F2329,Main_OG!$D$1:$D$766,Main_OG!AL$1:AL$766,"")</f>
        <v>35127232</v>
      </c>
      <c r="AE2329" s="47">
        <f>_xlfn.XLOOKUP($F2329,Main_OG!$D$1:$D$766,Main_OG!AM$1:AM$766,"")</f>
        <v>14678695</v>
      </c>
      <c r="AF2329" s="48">
        <f>_xlfn.XLOOKUP($F2329,Main_OG!$D$1:$D$766,Main_OG!Z$1:Z$766,"")</f>
        <v>0</v>
      </c>
      <c r="AG2329" s="48">
        <f>_xlfn.XLOOKUP($F2329,Main_OG!$D$1:$D$766,Main_OG!AA$1:AA$766,"")</f>
        <v>3.71</v>
      </c>
      <c r="AH2329" s="48">
        <f>_xlfn.XLOOKUP($F2329,Main_OG!$D$1:$D$766,Main_OG!AB$1:AB$766,"")</f>
        <v>19.619187803472759</v>
      </c>
      <c r="AI2329" s="48">
        <f>_xlfn.XLOOKUP($F2329,Main_OG!$D$1:$D$766,Main_OG!AC$1:AC$766,"")</f>
        <v>9.1182546074696553</v>
      </c>
      <c r="AJ2329" s="48">
        <f>_xlfn.XLOOKUP($F2329,Main_OG!$D$1:$D$766,Main_OG!AD$1:AD$766,"")</f>
        <v>0.48</v>
      </c>
    </row>
    <row r="2330" spans="2:36" x14ac:dyDescent="0.35">
      <c r="B2330" s="36" t="s">
        <v>3475</v>
      </c>
      <c r="C2330" s="45" t="s">
        <v>219</v>
      </c>
      <c r="D2330" s="45" t="s">
        <v>4283</v>
      </c>
      <c r="E2330" s="36" t="s">
        <v>3479</v>
      </c>
      <c r="F2330" s="36" t="str">
        <f t="shared" si="108"/>
        <v>2008_VA</v>
      </c>
      <c r="G2330" s="45">
        <v>2008</v>
      </c>
      <c r="H2330" s="45">
        <f>_xlfn.XLOOKUP(J2330,Main_OG!$B$1:$B$766,Main_OG!$O$1:$O$766,"")</f>
        <v>1</v>
      </c>
      <c r="I2330" s="45">
        <f>_xlfn.XLOOKUP(F2330,Main_OG!$D$1:$D$766,Main_OG!$J$1:$J$766,"")</f>
        <v>0</v>
      </c>
      <c r="J2330" s="45" t="s">
        <v>219</v>
      </c>
      <c r="K2330" s="45" t="str">
        <f t="shared" si="109"/>
        <v>The Potomac Edison Co_VA</v>
      </c>
      <c r="L2330" s="45" t="str">
        <f t="shared" si="110"/>
        <v>Potomac Edison Co_VA</v>
      </c>
      <c r="M2330" s="45" t="s">
        <v>3484</v>
      </c>
      <c r="N2330" s="45">
        <v>0</v>
      </c>
      <c r="O2330" s="45">
        <v>14619</v>
      </c>
      <c r="P2330" s="45">
        <v>1527</v>
      </c>
      <c r="Q2330" s="45">
        <v>85576</v>
      </c>
      <c r="R2330" s="45">
        <v>0</v>
      </c>
      <c r="S2330" s="45">
        <v>747723</v>
      </c>
      <c r="T2330" s="45">
        <v>995637</v>
      </c>
      <c r="U2330" s="45">
        <v>1330969</v>
      </c>
      <c r="V2330" s="45">
        <v>0</v>
      </c>
      <c r="W2330" s="45">
        <v>5.93</v>
      </c>
      <c r="X2330" s="45">
        <v>4.5199999999999996</v>
      </c>
      <c r="Y2330" s="45">
        <v>6.97</v>
      </c>
      <c r="Z2330" s="46">
        <v>462034.7</v>
      </c>
      <c r="AA2330" s="46">
        <v>58981.928375274591</v>
      </c>
      <c r="AB2330" s="47">
        <f>_xlfn.XLOOKUP($F2330,Main_OG!$D$1:$D$766,Main_OG!AJ$1:AJ$766,"")</f>
        <v>25820932</v>
      </c>
      <c r="AC2330" s="47">
        <f>_xlfn.XLOOKUP($F2330,Main_OG!$D$1:$D$766,Main_OG!AK$1:AK$766,"")</f>
        <v>4082928</v>
      </c>
      <c r="AD2330" s="47">
        <f>_xlfn.XLOOKUP($F2330,Main_OG!$D$1:$D$766,Main_OG!AL$1:AL$766,"")</f>
        <v>154676926</v>
      </c>
      <c r="AE2330" s="47">
        <f>_xlfn.XLOOKUP($F2330,Main_OG!$D$1:$D$766,Main_OG!AM$1:AM$766,"")</f>
        <v>27930764</v>
      </c>
      <c r="AF2330" s="48">
        <f>_xlfn.XLOOKUP($F2330,Main_OG!$D$1:$D$766,Main_OG!Z$1:Z$766,"")</f>
        <v>0</v>
      </c>
      <c r="AG2330" s="48">
        <f>_xlfn.XLOOKUP($F2330,Main_OG!$D$1:$D$766,Main_OG!AA$1:AA$766,"")</f>
        <v>2.2204719344600159</v>
      </c>
      <c r="AH2330" s="48">
        <f>_xlfn.XLOOKUP($F2330,Main_OG!$D$1:$D$766,Main_OG!AB$1:AB$766,"")</f>
        <v>21.37</v>
      </c>
      <c r="AI2330" s="48">
        <f>_xlfn.XLOOKUP($F2330,Main_OG!$D$1:$D$766,Main_OG!AC$1:AC$766,"")</f>
        <v>9.1182546074696553</v>
      </c>
      <c r="AJ2330" s="48">
        <f>_xlfn.XLOOKUP($F2330,Main_OG!$D$1:$D$766,Main_OG!AD$1:AD$766,"")</f>
        <v>0.68330088246943577</v>
      </c>
    </row>
    <row r="2331" spans="2:36" x14ac:dyDescent="0.35">
      <c r="B2331" s="36" t="s">
        <v>3475</v>
      </c>
      <c r="C2331" s="45" t="s">
        <v>730</v>
      </c>
      <c r="D2331" s="45" t="s">
        <v>4283</v>
      </c>
      <c r="E2331" s="36" t="s">
        <v>3479</v>
      </c>
      <c r="F2331" s="36" t="str">
        <f t="shared" si="108"/>
        <v>2008_WV</v>
      </c>
      <c r="G2331" s="45">
        <v>2008</v>
      </c>
      <c r="H2331" s="45">
        <f>_xlfn.XLOOKUP(J2331,Main_OG!$B$1:$B$766,Main_OG!$O$1:$O$766,"")</f>
        <v>1</v>
      </c>
      <c r="I2331" s="45">
        <f>_xlfn.XLOOKUP(F2331,Main_OG!$D$1:$D$766,Main_OG!$J$1:$J$766,"")</f>
        <v>0</v>
      </c>
      <c r="J2331" s="45" t="s">
        <v>730</v>
      </c>
      <c r="K2331" s="45" t="str">
        <f t="shared" si="109"/>
        <v>The Potomac Edison Co_WV</v>
      </c>
      <c r="L2331" s="45" t="str">
        <f t="shared" si="110"/>
        <v>Potomac Edison Co_WV</v>
      </c>
      <c r="M2331" s="45" t="s">
        <v>3485</v>
      </c>
      <c r="N2331" s="45">
        <v>0</v>
      </c>
      <c r="O2331" s="45">
        <v>15866</v>
      </c>
      <c r="P2331" s="45">
        <v>1897</v>
      </c>
      <c r="Q2331" s="45">
        <v>112541</v>
      </c>
      <c r="R2331" s="45">
        <v>0</v>
      </c>
      <c r="S2331" s="45">
        <v>793364</v>
      </c>
      <c r="T2331" s="45">
        <v>748323</v>
      </c>
      <c r="U2331" s="45">
        <v>1763369</v>
      </c>
      <c r="V2331" s="45">
        <v>0</v>
      </c>
      <c r="W2331" s="45">
        <v>6.12</v>
      </c>
      <c r="X2331" s="45">
        <v>4.6900000000000004</v>
      </c>
      <c r="Y2331" s="45">
        <v>7.2</v>
      </c>
      <c r="Z2331" s="46">
        <v>70966.8</v>
      </c>
      <c r="AA2331" s="46">
        <v>38562.416114676329</v>
      </c>
      <c r="AB2331" s="47">
        <f>_xlfn.XLOOKUP($F2331,Main_OG!$D$1:$D$766,Main_OG!AJ$1:AJ$766,"")</f>
        <v>75271406</v>
      </c>
      <c r="AC2331" s="47">
        <f>_xlfn.XLOOKUP($F2331,Main_OG!$D$1:$D$766,Main_OG!AK$1:AK$766,"")</f>
        <v>484478</v>
      </c>
      <c r="AD2331" s="47">
        <f>_xlfn.XLOOKUP($F2331,Main_OG!$D$1:$D$766,Main_OG!AL$1:AL$766,"")</f>
        <v>3876304</v>
      </c>
      <c r="AE2331" s="47">
        <f>_xlfn.XLOOKUP($F2331,Main_OG!$D$1:$D$766,Main_OG!AM$1:AM$766,"")</f>
        <v>0</v>
      </c>
      <c r="AF2331" s="48">
        <f>_xlfn.XLOOKUP($F2331,Main_OG!$D$1:$D$766,Main_OG!Z$1:Z$766,"")</f>
        <v>0</v>
      </c>
      <c r="AG2331" s="48">
        <f>_xlfn.XLOOKUP($F2331,Main_OG!$D$1:$D$766,Main_OG!AA$1:AA$766,"")</f>
        <v>2.35</v>
      </c>
      <c r="AH2331" s="48">
        <f>_xlfn.XLOOKUP($F2331,Main_OG!$D$1:$D$766,Main_OG!AB$1:AB$766,"")</f>
        <v>21.93</v>
      </c>
      <c r="AI2331" s="48">
        <f>_xlfn.XLOOKUP($F2331,Main_OG!$D$1:$D$766,Main_OG!AC$1:AC$766,"")</f>
        <v>9.1182546074696553</v>
      </c>
      <c r="AJ2331" s="48">
        <f>_xlfn.XLOOKUP($F2331,Main_OG!$D$1:$D$766,Main_OG!AD$1:AD$766,"")</f>
        <v>0.68330088246943577</v>
      </c>
    </row>
    <row r="2332" spans="2:36" x14ac:dyDescent="0.35">
      <c r="B2332" s="36" t="s">
        <v>3475</v>
      </c>
      <c r="C2332" s="45" t="s">
        <v>294</v>
      </c>
      <c r="D2332" s="45" t="s">
        <v>4283</v>
      </c>
      <c r="E2332" s="36" t="s">
        <v>3479</v>
      </c>
      <c r="F2332" s="36" t="str">
        <f t="shared" si="108"/>
        <v>2009_MD</v>
      </c>
      <c r="G2332" s="45">
        <v>2009</v>
      </c>
      <c r="H2332" s="45">
        <f>_xlfn.XLOOKUP(J2332,Main_OG!$B$1:$B$766,Main_OG!$O$1:$O$766,"")</f>
        <v>1</v>
      </c>
      <c r="I2332" s="45">
        <f>_xlfn.XLOOKUP(F2332,Main_OG!$D$1:$D$766,Main_OG!$J$1:$J$766,"")</f>
        <v>0</v>
      </c>
      <c r="J2332" s="45" t="s">
        <v>294</v>
      </c>
      <c r="K2332" s="45" t="str">
        <f t="shared" si="109"/>
        <v>The Potomac Edison Co_MD</v>
      </c>
      <c r="L2332" s="45" t="str">
        <f t="shared" si="110"/>
        <v>Potomac Edison Co_MD</v>
      </c>
      <c r="M2332" s="45" t="s">
        <v>3486</v>
      </c>
      <c r="N2332" s="45">
        <v>0</v>
      </c>
      <c r="O2332" s="45">
        <v>22044</v>
      </c>
      <c r="P2332" s="45">
        <v>1928</v>
      </c>
      <c r="Q2332" s="45">
        <v>218383</v>
      </c>
      <c r="R2332" s="45">
        <v>0</v>
      </c>
      <c r="S2332" s="45">
        <v>797288</v>
      </c>
      <c r="T2332" s="45">
        <v>303967</v>
      </c>
      <c r="U2332" s="45">
        <v>3223770</v>
      </c>
      <c r="V2332" s="45">
        <v>0</v>
      </c>
      <c r="W2332" s="45">
        <v>10.86</v>
      </c>
      <c r="X2332" s="45">
        <v>7.64</v>
      </c>
      <c r="Y2332" s="45">
        <v>11.42</v>
      </c>
      <c r="Z2332" s="46">
        <v>336285.8</v>
      </c>
      <c r="AA2332" s="46">
        <v>58684.647531720366</v>
      </c>
      <c r="AB2332" s="47">
        <f>_xlfn.XLOOKUP($F2332,Main_OG!$D$1:$D$766,Main_OG!AJ$1:AJ$766,"")</f>
        <v>19693396</v>
      </c>
      <c r="AC2332" s="47">
        <f>_xlfn.XLOOKUP($F2332,Main_OG!$D$1:$D$766,Main_OG!AK$1:AK$766,"")</f>
        <v>1248100</v>
      </c>
      <c r="AD2332" s="47">
        <f>_xlfn.XLOOKUP($F2332,Main_OG!$D$1:$D$766,Main_OG!AL$1:AL$766,"")</f>
        <v>31485984</v>
      </c>
      <c r="AE2332" s="47">
        <f>_xlfn.XLOOKUP($F2332,Main_OG!$D$1:$D$766,Main_OG!AM$1:AM$766,"")</f>
        <v>14550119</v>
      </c>
      <c r="AF2332" s="48">
        <f>_xlfn.XLOOKUP($F2332,Main_OG!$D$1:$D$766,Main_OG!Z$1:Z$766,"")</f>
        <v>2.2999999999999998</v>
      </c>
      <c r="AG2332" s="48">
        <f>_xlfn.XLOOKUP($F2332,Main_OG!$D$1:$D$766,Main_OG!AA$1:AA$766,"")</f>
        <v>3.03</v>
      </c>
      <c r="AH2332" s="48">
        <f>_xlfn.XLOOKUP($F2332,Main_OG!$D$1:$D$766,Main_OG!AB$1:AB$766,"")</f>
        <v>14.15708861161818</v>
      </c>
      <c r="AI2332" s="48">
        <f>_xlfn.XLOOKUP($F2332,Main_OG!$D$1:$D$766,Main_OG!AC$1:AC$766,"")</f>
        <v>4.5973007921271787</v>
      </c>
      <c r="AJ2332" s="48">
        <f>_xlfn.XLOOKUP($F2332,Main_OG!$D$1:$D$766,Main_OG!AD$1:AD$766,"")</f>
        <v>0.68314474405108627</v>
      </c>
    </row>
    <row r="2333" spans="2:36" x14ac:dyDescent="0.35">
      <c r="B2333" s="36" t="s">
        <v>3475</v>
      </c>
      <c r="C2333" s="45" t="s">
        <v>219</v>
      </c>
      <c r="D2333" s="45" t="s">
        <v>4283</v>
      </c>
      <c r="E2333" s="36" t="s">
        <v>3479</v>
      </c>
      <c r="F2333" s="36" t="str">
        <f t="shared" si="108"/>
        <v>2009_VA</v>
      </c>
      <c r="G2333" s="45">
        <v>2009</v>
      </c>
      <c r="H2333" s="45">
        <f>_xlfn.XLOOKUP(J2333,Main_OG!$B$1:$B$766,Main_OG!$O$1:$O$766,"")</f>
        <v>1</v>
      </c>
      <c r="I2333" s="45">
        <f>_xlfn.XLOOKUP(F2333,Main_OG!$D$1:$D$766,Main_OG!$J$1:$J$766,"")</f>
        <v>0</v>
      </c>
      <c r="J2333" s="45" t="s">
        <v>219</v>
      </c>
      <c r="K2333" s="45" t="str">
        <f t="shared" si="109"/>
        <v>The Potomac Edison Co_VA</v>
      </c>
      <c r="L2333" s="45" t="str">
        <f t="shared" si="110"/>
        <v>Potomac Edison Co_VA</v>
      </c>
      <c r="M2333" s="45" t="s">
        <v>3487</v>
      </c>
      <c r="N2333" s="45">
        <v>0</v>
      </c>
      <c r="O2333" s="45">
        <v>14826</v>
      </c>
      <c r="P2333" s="45">
        <v>1560</v>
      </c>
      <c r="Q2333" s="45">
        <v>85872</v>
      </c>
      <c r="R2333" s="45">
        <v>0</v>
      </c>
      <c r="S2333" s="45">
        <v>749801</v>
      </c>
      <c r="T2333" s="45">
        <v>888980</v>
      </c>
      <c r="U2333" s="45">
        <v>1298890</v>
      </c>
      <c r="V2333" s="45">
        <v>0</v>
      </c>
      <c r="W2333" s="45">
        <v>9.07</v>
      </c>
      <c r="X2333" s="45">
        <v>7.91</v>
      </c>
      <c r="Y2333" s="45">
        <v>10.050000000000001</v>
      </c>
      <c r="Z2333" s="46">
        <v>460075.3</v>
      </c>
      <c r="AA2333" s="46">
        <v>58046.802542084297</v>
      </c>
      <c r="AB2333" s="47">
        <f>_xlfn.XLOOKUP($F2333,Main_OG!$D$1:$D$766,Main_OG!AJ$1:AJ$766,"")</f>
        <v>20943458</v>
      </c>
      <c r="AC2333" s="47">
        <f>_xlfn.XLOOKUP($F2333,Main_OG!$D$1:$D$766,Main_OG!AK$1:AK$766,"")</f>
        <v>3603072</v>
      </c>
      <c r="AD2333" s="47">
        <f>_xlfn.XLOOKUP($F2333,Main_OG!$D$1:$D$766,Main_OG!AL$1:AL$766,"")</f>
        <v>189751210</v>
      </c>
      <c r="AE2333" s="47">
        <f>_xlfn.XLOOKUP($F2333,Main_OG!$D$1:$D$766,Main_OG!AM$1:AM$766,"")</f>
        <v>28212252</v>
      </c>
      <c r="AF2333" s="48">
        <f>_xlfn.XLOOKUP($F2333,Main_OG!$D$1:$D$766,Main_OG!Z$1:Z$766,"")</f>
        <v>0</v>
      </c>
      <c r="AG2333" s="48">
        <f>_xlfn.XLOOKUP($F2333,Main_OG!$D$1:$D$766,Main_OG!AA$1:AA$766,"")</f>
        <v>2.2743975091886082</v>
      </c>
      <c r="AH2333" s="48">
        <f>_xlfn.XLOOKUP($F2333,Main_OG!$D$1:$D$766,Main_OG!AB$1:AB$766,"")</f>
        <v>13.45</v>
      </c>
      <c r="AI2333" s="48">
        <f>_xlfn.XLOOKUP($F2333,Main_OG!$D$1:$D$766,Main_OG!AC$1:AC$766,"")</f>
        <v>4.5973007921271787</v>
      </c>
      <c r="AJ2333" s="48">
        <f>_xlfn.XLOOKUP($F2333,Main_OG!$D$1:$D$766,Main_OG!AD$1:AD$766,"")</f>
        <v>0.68314474405108627</v>
      </c>
    </row>
    <row r="2334" spans="2:36" x14ac:dyDescent="0.35">
      <c r="B2334" s="36" t="s">
        <v>3475</v>
      </c>
      <c r="C2334" s="45" t="s">
        <v>730</v>
      </c>
      <c r="D2334" s="45" t="s">
        <v>4283</v>
      </c>
      <c r="E2334" s="36" t="s">
        <v>3479</v>
      </c>
      <c r="F2334" s="36" t="str">
        <f t="shared" si="108"/>
        <v>2009_WV</v>
      </c>
      <c r="G2334" s="45">
        <v>2009</v>
      </c>
      <c r="H2334" s="45">
        <f>_xlfn.XLOOKUP(J2334,Main_OG!$B$1:$B$766,Main_OG!$O$1:$O$766,"")</f>
        <v>1</v>
      </c>
      <c r="I2334" s="45">
        <f>_xlfn.XLOOKUP(F2334,Main_OG!$D$1:$D$766,Main_OG!$J$1:$J$766,"")</f>
        <v>0</v>
      </c>
      <c r="J2334" s="45" t="s">
        <v>730</v>
      </c>
      <c r="K2334" s="45" t="str">
        <f t="shared" si="109"/>
        <v>The Potomac Edison Co_WV</v>
      </c>
      <c r="L2334" s="45" t="str">
        <f t="shared" si="110"/>
        <v>Potomac Edison Co_WV</v>
      </c>
      <c r="M2334" s="45" t="s">
        <v>3488</v>
      </c>
      <c r="N2334" s="45">
        <v>0</v>
      </c>
      <c r="O2334" s="45">
        <v>16113</v>
      </c>
      <c r="P2334" s="45">
        <v>1958</v>
      </c>
      <c r="Q2334" s="45">
        <v>113424</v>
      </c>
      <c r="R2334" s="45">
        <v>0</v>
      </c>
      <c r="S2334" s="45">
        <v>809600</v>
      </c>
      <c r="T2334" s="45">
        <v>647134</v>
      </c>
      <c r="U2334" s="45">
        <v>1733569</v>
      </c>
      <c r="V2334" s="45">
        <v>0</v>
      </c>
      <c r="W2334" s="45">
        <v>7.15</v>
      </c>
      <c r="X2334" s="45">
        <v>5.81</v>
      </c>
      <c r="Y2334" s="45">
        <v>8.35</v>
      </c>
      <c r="Z2334" s="46">
        <v>70886.5</v>
      </c>
      <c r="AA2334" s="46">
        <v>38363.166511074131</v>
      </c>
      <c r="AB2334" s="47">
        <f>_xlfn.XLOOKUP($F2334,Main_OG!$D$1:$D$766,Main_OG!AJ$1:AJ$766,"")</f>
        <v>58333016</v>
      </c>
      <c r="AC2334" s="47">
        <f>_xlfn.XLOOKUP($F2334,Main_OG!$D$1:$D$766,Main_OG!AK$1:AK$766,"")</f>
        <v>616790</v>
      </c>
      <c r="AD2334" s="47">
        <f>_xlfn.XLOOKUP($F2334,Main_OG!$D$1:$D$766,Main_OG!AL$1:AL$766,"")</f>
        <v>2278674</v>
      </c>
      <c r="AE2334" s="47">
        <f>_xlfn.XLOOKUP($F2334,Main_OG!$D$1:$D$766,Main_OG!AM$1:AM$766,"")</f>
        <v>0</v>
      </c>
      <c r="AF2334" s="48">
        <f>_xlfn.XLOOKUP($F2334,Main_OG!$D$1:$D$766,Main_OG!Z$1:Z$766,"")</f>
        <v>2.67</v>
      </c>
      <c r="AG2334" s="48">
        <f>_xlfn.XLOOKUP($F2334,Main_OG!$D$1:$D$766,Main_OG!AA$1:AA$766,"")</f>
        <v>2.64</v>
      </c>
      <c r="AH2334" s="48">
        <f>_xlfn.XLOOKUP($F2334,Main_OG!$D$1:$D$766,Main_OG!AB$1:AB$766,"")</f>
        <v>14.24</v>
      </c>
      <c r="AI2334" s="48">
        <f>_xlfn.XLOOKUP($F2334,Main_OG!$D$1:$D$766,Main_OG!AC$1:AC$766,"")</f>
        <v>4.5973007921271787</v>
      </c>
      <c r="AJ2334" s="48">
        <f>_xlfn.XLOOKUP($F2334,Main_OG!$D$1:$D$766,Main_OG!AD$1:AD$766,"")</f>
        <v>0.68314474405108627</v>
      </c>
    </row>
    <row r="2335" spans="2:36" x14ac:dyDescent="0.35">
      <c r="B2335" s="36" t="s">
        <v>3475</v>
      </c>
      <c r="C2335" s="45" t="s">
        <v>294</v>
      </c>
      <c r="D2335" s="45" t="s">
        <v>4283</v>
      </c>
      <c r="E2335" s="36" t="s">
        <v>3479</v>
      </c>
      <c r="F2335" s="36" t="str">
        <f t="shared" si="108"/>
        <v>2010_MD</v>
      </c>
      <c r="G2335" s="45">
        <v>2010</v>
      </c>
      <c r="H2335" s="45">
        <f>_xlfn.XLOOKUP(J2335,Main_OG!$B$1:$B$766,Main_OG!$O$1:$O$766,"")</f>
        <v>1</v>
      </c>
      <c r="I2335" s="45">
        <f>_xlfn.XLOOKUP(F2335,Main_OG!$D$1:$D$766,Main_OG!$J$1:$J$766,"")</f>
        <v>1</v>
      </c>
      <c r="J2335" s="45" t="s">
        <v>294</v>
      </c>
      <c r="K2335" s="45" t="str">
        <f t="shared" si="109"/>
        <v>The Potomac Edison Co_MD</v>
      </c>
      <c r="L2335" s="45" t="str">
        <f t="shared" si="110"/>
        <v>Potomac Edison Co_MD</v>
      </c>
      <c r="M2335" s="45" t="s">
        <v>3489</v>
      </c>
      <c r="N2335" s="45">
        <v>0</v>
      </c>
      <c r="O2335" s="45">
        <v>21826</v>
      </c>
      <c r="P2335" s="45">
        <v>1865</v>
      </c>
      <c r="Q2335" s="45">
        <v>215779</v>
      </c>
      <c r="R2335" s="45">
        <v>0</v>
      </c>
      <c r="S2335" s="45">
        <v>796849</v>
      </c>
      <c r="T2335" s="45">
        <v>283122</v>
      </c>
      <c r="U2335" s="45">
        <v>3303277</v>
      </c>
      <c r="V2335" s="45">
        <v>0</v>
      </c>
      <c r="W2335" s="45">
        <v>10.95</v>
      </c>
      <c r="X2335" s="45">
        <v>8.2100000000000009</v>
      </c>
      <c r="Y2335" s="45">
        <v>11.58</v>
      </c>
      <c r="Z2335" s="46">
        <v>352622.9</v>
      </c>
      <c r="AA2335" s="46">
        <v>60914.848437944827</v>
      </c>
      <c r="AB2335" s="47">
        <f>_xlfn.XLOOKUP($F2335,Main_OG!$D$1:$D$766,Main_OG!AJ$1:AJ$766,"")</f>
        <v>19771716</v>
      </c>
      <c r="AC2335" s="47">
        <f>_xlfn.XLOOKUP($F2335,Main_OG!$D$1:$D$766,Main_OG!AK$1:AK$766,"")</f>
        <v>1317534</v>
      </c>
      <c r="AD2335" s="47">
        <f>_xlfn.XLOOKUP($F2335,Main_OG!$D$1:$D$766,Main_OG!AL$1:AL$766,"")</f>
        <v>57259768</v>
      </c>
      <c r="AE2335" s="47">
        <f>_xlfn.XLOOKUP($F2335,Main_OG!$D$1:$D$766,Main_OG!AM$1:AM$766,"")</f>
        <v>13993948</v>
      </c>
      <c r="AF2335" s="48">
        <f>_xlfn.XLOOKUP($F2335,Main_OG!$D$1:$D$766,Main_OG!Z$1:Z$766,"")</f>
        <v>2.76</v>
      </c>
      <c r="AG2335" s="48">
        <f>_xlfn.XLOOKUP($F2335,Main_OG!$D$1:$D$766,Main_OG!AA$1:AA$766,"")</f>
        <v>3.47</v>
      </c>
      <c r="AH2335" s="48">
        <f>_xlfn.XLOOKUP($F2335,Main_OG!$D$1:$D$766,Main_OG!AB$1:AB$766,"")</f>
        <v>17.815786882646659</v>
      </c>
      <c r="AI2335" s="48">
        <f>_xlfn.XLOOKUP($F2335,Main_OG!$D$1:$D$766,Main_OG!AC$1:AC$766,"")</f>
        <v>4.9924248044436963</v>
      </c>
      <c r="AJ2335" s="48">
        <f>_xlfn.XLOOKUP($F2335,Main_OG!$D$1:$D$766,Main_OG!AD$1:AD$766,"")</f>
        <v>0.70992248279802228</v>
      </c>
    </row>
    <row r="2336" spans="2:36" x14ac:dyDescent="0.35">
      <c r="B2336" s="36" t="s">
        <v>3475</v>
      </c>
      <c r="C2336" s="45" t="s">
        <v>219</v>
      </c>
      <c r="D2336" s="45" t="s">
        <v>4283</v>
      </c>
      <c r="E2336" s="36" t="s">
        <v>3479</v>
      </c>
      <c r="F2336" s="36" t="str">
        <f t="shared" si="108"/>
        <v>2010_VA</v>
      </c>
      <c r="G2336" s="45">
        <v>2010</v>
      </c>
      <c r="H2336" s="45">
        <f>_xlfn.XLOOKUP(J2336,Main_OG!$B$1:$B$766,Main_OG!$O$1:$O$766,"")</f>
        <v>1</v>
      </c>
      <c r="I2336" s="45">
        <f>_xlfn.XLOOKUP(F2336,Main_OG!$D$1:$D$766,Main_OG!$J$1:$J$766,"")</f>
        <v>1</v>
      </c>
      <c r="J2336" s="45" t="s">
        <v>219</v>
      </c>
      <c r="K2336" s="45" t="str">
        <f t="shared" si="109"/>
        <v>The Potomac Edison Co_VA</v>
      </c>
      <c r="L2336" s="45" t="str">
        <f t="shared" si="110"/>
        <v>Potomac Edison Co_VA</v>
      </c>
      <c r="M2336" s="45" t="s">
        <v>3490</v>
      </c>
      <c r="N2336" s="45">
        <v>0</v>
      </c>
      <c r="O2336" s="45">
        <v>14334</v>
      </c>
      <c r="P2336" s="45">
        <v>1507</v>
      </c>
      <c r="Q2336" s="45">
        <v>82328</v>
      </c>
      <c r="R2336" s="45">
        <v>0</v>
      </c>
      <c r="S2336" s="45">
        <v>303110</v>
      </c>
      <c r="T2336" s="45">
        <v>385416</v>
      </c>
      <c r="U2336" s="45">
        <v>591536</v>
      </c>
      <c r="V2336" s="45">
        <v>0</v>
      </c>
      <c r="W2336" s="45">
        <v>8.57</v>
      </c>
      <c r="X2336" s="45">
        <v>7.43</v>
      </c>
      <c r="Y2336" s="45">
        <v>9.2799999999999994</v>
      </c>
      <c r="Z2336" s="46">
        <v>475699.3</v>
      </c>
      <c r="AA2336" s="46">
        <v>59284.529269925588</v>
      </c>
      <c r="AB2336" s="47">
        <f>_xlfn.XLOOKUP($F2336,Main_OG!$D$1:$D$766,Main_OG!AJ$1:AJ$766,"")</f>
        <v>21186800</v>
      </c>
      <c r="AC2336" s="47">
        <f>_xlfn.XLOOKUP($F2336,Main_OG!$D$1:$D$766,Main_OG!AK$1:AK$766,"")</f>
        <v>4463444</v>
      </c>
      <c r="AD2336" s="47">
        <f>_xlfn.XLOOKUP($F2336,Main_OG!$D$1:$D$766,Main_OG!AL$1:AL$766,"")</f>
        <v>277796324</v>
      </c>
      <c r="AE2336" s="47">
        <f>_xlfn.XLOOKUP($F2336,Main_OG!$D$1:$D$766,Main_OG!AM$1:AM$766,"")</f>
        <v>26571899</v>
      </c>
      <c r="AF2336" s="48">
        <f>_xlfn.XLOOKUP($F2336,Main_OG!$D$1:$D$766,Main_OG!Z$1:Z$766,"")</f>
        <v>0</v>
      </c>
      <c r="AG2336" s="48">
        <f>_xlfn.XLOOKUP($F2336,Main_OG!$D$1:$D$766,Main_OG!AA$1:AA$766,"")</f>
        <v>2.2935982820086371</v>
      </c>
      <c r="AH2336" s="48">
        <f>_xlfn.XLOOKUP($F2336,Main_OG!$D$1:$D$766,Main_OG!AB$1:AB$766,"")</f>
        <v>17.815786882646659</v>
      </c>
      <c r="AI2336" s="48">
        <f>_xlfn.XLOOKUP($F2336,Main_OG!$D$1:$D$766,Main_OG!AC$1:AC$766,"")</f>
        <v>4.9924248044436963</v>
      </c>
      <c r="AJ2336" s="48">
        <f>_xlfn.XLOOKUP($F2336,Main_OG!$D$1:$D$766,Main_OG!AD$1:AD$766,"")</f>
        <v>0.70992248279802228</v>
      </c>
    </row>
    <row r="2337" spans="2:36" x14ac:dyDescent="0.35">
      <c r="B2337" s="36" t="s">
        <v>3475</v>
      </c>
      <c r="C2337" s="45" t="s">
        <v>730</v>
      </c>
      <c r="D2337" s="45" t="s">
        <v>4283</v>
      </c>
      <c r="E2337" s="36" t="s">
        <v>3479</v>
      </c>
      <c r="F2337" s="36" t="str">
        <f t="shared" si="108"/>
        <v>2010_WV</v>
      </c>
      <c r="G2337" s="45">
        <v>2010</v>
      </c>
      <c r="H2337" s="45">
        <f>_xlfn.XLOOKUP(J2337,Main_OG!$B$1:$B$766,Main_OG!$O$1:$O$766,"")</f>
        <v>1</v>
      </c>
      <c r="I2337" s="45">
        <f>_xlfn.XLOOKUP(F2337,Main_OG!$D$1:$D$766,Main_OG!$J$1:$J$766,"")</f>
        <v>1</v>
      </c>
      <c r="J2337" s="45" t="s">
        <v>730</v>
      </c>
      <c r="K2337" s="45" t="str">
        <f t="shared" si="109"/>
        <v>The Potomac Edison Co_WV</v>
      </c>
      <c r="L2337" s="45" t="str">
        <f t="shared" si="110"/>
        <v>Potomac Edison Co_WV</v>
      </c>
      <c r="M2337" s="45" t="s">
        <v>3491</v>
      </c>
      <c r="N2337" s="45">
        <v>0</v>
      </c>
      <c r="O2337" s="45">
        <v>16257</v>
      </c>
      <c r="P2337" s="45">
        <v>1989</v>
      </c>
      <c r="Q2337" s="45">
        <v>114094</v>
      </c>
      <c r="R2337" s="45">
        <v>0</v>
      </c>
      <c r="S2337" s="45">
        <v>839504</v>
      </c>
      <c r="T2337" s="45">
        <v>744821</v>
      </c>
      <c r="U2337" s="45">
        <v>1833906</v>
      </c>
      <c r="V2337" s="45">
        <v>0</v>
      </c>
      <c r="W2337" s="45">
        <v>8.07</v>
      </c>
      <c r="X2337" s="45">
        <v>6.59</v>
      </c>
      <c r="Y2337" s="45">
        <v>9.23</v>
      </c>
      <c r="Z2337" s="46">
        <v>71823.8</v>
      </c>
      <c r="AA2337" s="46">
        <v>38734.377233027641</v>
      </c>
      <c r="AB2337" s="47">
        <f>_xlfn.XLOOKUP($F2337,Main_OG!$D$1:$D$766,Main_OG!AJ$1:AJ$766,"")</f>
        <v>65385526</v>
      </c>
      <c r="AC2337" s="47">
        <f>_xlfn.XLOOKUP($F2337,Main_OG!$D$1:$D$766,Main_OG!AK$1:AK$766,"")</f>
        <v>543402</v>
      </c>
      <c r="AD2337" s="47">
        <f>_xlfn.XLOOKUP($F2337,Main_OG!$D$1:$D$766,Main_OG!AL$1:AL$766,"")</f>
        <v>3029800</v>
      </c>
      <c r="AE2337" s="47">
        <f>_xlfn.XLOOKUP($F2337,Main_OG!$D$1:$D$766,Main_OG!AM$1:AM$766,"")</f>
        <v>0</v>
      </c>
      <c r="AF2337" s="48">
        <f>_xlfn.XLOOKUP($F2337,Main_OG!$D$1:$D$766,Main_OG!Z$1:Z$766,"")</f>
        <v>2.52</v>
      </c>
      <c r="AG2337" s="48">
        <f>_xlfn.XLOOKUP($F2337,Main_OG!$D$1:$D$766,Main_OG!AA$1:AA$766,"")</f>
        <v>2.48</v>
      </c>
      <c r="AH2337" s="48">
        <f>_xlfn.XLOOKUP($F2337,Main_OG!$D$1:$D$766,Main_OG!AB$1:AB$766,"")</f>
        <v>17.09</v>
      </c>
      <c r="AI2337" s="48">
        <f>_xlfn.XLOOKUP($F2337,Main_OG!$D$1:$D$766,Main_OG!AC$1:AC$766,"")</f>
        <v>4.9924248044436963</v>
      </c>
      <c r="AJ2337" s="48">
        <f>_xlfn.XLOOKUP($F2337,Main_OG!$D$1:$D$766,Main_OG!AD$1:AD$766,"")</f>
        <v>0.70992248279802228</v>
      </c>
    </row>
    <row r="2338" spans="2:36" x14ac:dyDescent="0.35">
      <c r="B2338" s="36" t="s">
        <v>3492</v>
      </c>
      <c r="C2338" s="45" t="s">
        <v>294</v>
      </c>
      <c r="D2338" s="45" t="s">
        <v>4283</v>
      </c>
      <c r="E2338" s="36" t="s">
        <v>3479</v>
      </c>
      <c r="F2338" s="36" t="str">
        <f t="shared" si="108"/>
        <v>2011_MD</v>
      </c>
      <c r="G2338" s="45">
        <v>2011</v>
      </c>
      <c r="H2338" s="45">
        <f>_xlfn.XLOOKUP(J2338,Main_OG!$B$1:$B$766,Main_OG!$O$1:$O$766,"")</f>
        <v>1</v>
      </c>
      <c r="I2338" s="45">
        <f>_xlfn.XLOOKUP(F2338,Main_OG!$D$1:$D$766,Main_OG!$J$1:$J$766,"")</f>
        <v>2</v>
      </c>
      <c r="J2338" s="45" t="s">
        <v>294</v>
      </c>
      <c r="K2338" s="45" t="str">
        <f t="shared" si="109"/>
        <v>The Potomac Edison Company_MD</v>
      </c>
      <c r="L2338" s="45" t="str">
        <f t="shared" si="110"/>
        <v>Potomac Edison Co_MD</v>
      </c>
      <c r="M2338" s="45" t="s">
        <v>3493</v>
      </c>
      <c r="N2338" s="45">
        <v>0</v>
      </c>
      <c r="O2338" s="45">
        <v>20080</v>
      </c>
      <c r="P2338" s="45">
        <v>1797</v>
      </c>
      <c r="Q2338" s="45">
        <v>206761</v>
      </c>
      <c r="R2338" s="45">
        <v>0</v>
      </c>
      <c r="S2338" s="45">
        <v>724270</v>
      </c>
      <c r="T2338" s="45">
        <v>260105</v>
      </c>
      <c r="U2338" s="45">
        <v>3087477</v>
      </c>
      <c r="V2338" s="45">
        <v>0</v>
      </c>
      <c r="W2338" s="45">
        <v>10.87</v>
      </c>
      <c r="X2338" s="45">
        <v>8.01</v>
      </c>
      <c r="Y2338" s="45">
        <v>10.74</v>
      </c>
      <c r="Z2338" s="46">
        <v>360155.9</v>
      </c>
      <c r="AA2338" s="46">
        <v>61667.98596153823</v>
      </c>
      <c r="AB2338" s="47">
        <f>_xlfn.XLOOKUP($F2338,Main_OG!$D$1:$D$766,Main_OG!AJ$1:AJ$766,"")</f>
        <v>17897450</v>
      </c>
      <c r="AC2338" s="47">
        <f>_xlfn.XLOOKUP($F2338,Main_OG!$D$1:$D$766,Main_OG!AK$1:AK$766,"")</f>
        <v>934968</v>
      </c>
      <c r="AD2338" s="47">
        <f>_xlfn.XLOOKUP($F2338,Main_OG!$D$1:$D$766,Main_OG!AL$1:AL$766,"")</f>
        <v>46167444</v>
      </c>
      <c r="AE2338" s="47">
        <f>_xlfn.XLOOKUP($F2338,Main_OG!$D$1:$D$766,Main_OG!AM$1:AM$766,"")</f>
        <v>14397437</v>
      </c>
      <c r="AF2338" s="48">
        <f>_xlfn.XLOOKUP($F2338,Main_OG!$D$1:$D$766,Main_OG!Z$1:Z$766,"")</f>
        <v>0</v>
      </c>
      <c r="AG2338" s="48">
        <f>_xlfn.XLOOKUP($F2338,Main_OG!$D$1:$D$766,Main_OG!AA$1:AA$766,"")</f>
        <v>2.3089180475565318</v>
      </c>
      <c r="AH2338" s="48">
        <f>_xlfn.XLOOKUP($F2338,Main_OG!$D$1:$D$766,Main_OG!AB$1:AB$766,"")</f>
        <v>21.93</v>
      </c>
      <c r="AI2338" s="48">
        <f>_xlfn.XLOOKUP($F2338,Main_OG!$D$1:$D$766,Main_OG!AC$1:AC$766,"")</f>
        <v>4.6524343752411106</v>
      </c>
      <c r="AJ2338" s="48">
        <f>_xlfn.XLOOKUP($F2338,Main_OG!$D$1:$D$766,Main_OG!AD$1:AD$766,"")</f>
        <v>0.75949643062398253</v>
      </c>
    </row>
    <row r="2339" spans="2:36" x14ac:dyDescent="0.35">
      <c r="B2339" s="36" t="s">
        <v>3492</v>
      </c>
      <c r="C2339" s="45" t="s">
        <v>730</v>
      </c>
      <c r="D2339" s="45" t="s">
        <v>4283</v>
      </c>
      <c r="E2339" s="36" t="s">
        <v>3479</v>
      </c>
      <c r="F2339" s="36" t="str">
        <f t="shared" si="108"/>
        <v>2011_WV</v>
      </c>
      <c r="G2339" s="45">
        <v>2011</v>
      </c>
      <c r="H2339" s="45">
        <f>_xlfn.XLOOKUP(J2339,Main_OG!$B$1:$B$766,Main_OG!$O$1:$O$766,"")</f>
        <v>1</v>
      </c>
      <c r="I2339" s="45">
        <f>_xlfn.XLOOKUP(F2339,Main_OG!$D$1:$D$766,Main_OG!$J$1:$J$766,"")</f>
        <v>1</v>
      </c>
      <c r="J2339" s="45" t="s">
        <v>730</v>
      </c>
      <c r="K2339" s="45" t="str">
        <f t="shared" si="109"/>
        <v>The Potomac Edison Company_WV</v>
      </c>
      <c r="L2339" s="45" t="str">
        <f t="shared" si="110"/>
        <v>Potomac Edison Co_WV</v>
      </c>
      <c r="M2339" s="45" t="s">
        <v>3494</v>
      </c>
      <c r="N2339" s="45">
        <v>0</v>
      </c>
      <c r="O2339" s="45">
        <v>16833</v>
      </c>
      <c r="P2339" s="45">
        <v>2006</v>
      </c>
      <c r="Q2339" s="45">
        <v>117206</v>
      </c>
      <c r="R2339" s="45">
        <v>0</v>
      </c>
      <c r="S2339" s="45">
        <v>838899</v>
      </c>
      <c r="T2339" s="45">
        <v>813272</v>
      </c>
      <c r="U2339" s="45">
        <v>1810007</v>
      </c>
      <c r="V2339" s="45">
        <v>0</v>
      </c>
      <c r="W2339" s="45">
        <v>8.11</v>
      </c>
      <c r="X2339" s="45">
        <v>6.5</v>
      </c>
      <c r="Y2339" s="45">
        <v>9.2200000000000006</v>
      </c>
      <c r="Z2339" s="46">
        <v>73175.199999999997</v>
      </c>
      <c r="AA2339" s="46">
        <v>39413.424280649742</v>
      </c>
      <c r="AB2339" s="47">
        <f>_xlfn.XLOOKUP($F2339,Main_OG!$D$1:$D$766,Main_OG!AJ$1:AJ$766,"")</f>
        <v>63985540</v>
      </c>
      <c r="AC2339" s="47">
        <f>_xlfn.XLOOKUP($F2339,Main_OG!$D$1:$D$766,Main_OG!AK$1:AK$766,"")</f>
        <v>654538</v>
      </c>
      <c r="AD2339" s="47">
        <f>_xlfn.XLOOKUP($F2339,Main_OG!$D$1:$D$766,Main_OG!AL$1:AL$766,"")</f>
        <v>5205712</v>
      </c>
      <c r="AE2339" s="47">
        <f>_xlfn.XLOOKUP($F2339,Main_OG!$D$1:$D$766,Main_OG!AM$1:AM$766,"")</f>
        <v>0</v>
      </c>
      <c r="AF2339" s="48">
        <f>_xlfn.XLOOKUP($F2339,Main_OG!$D$1:$D$766,Main_OG!Z$1:Z$766,"")</f>
        <v>0</v>
      </c>
      <c r="AG2339" s="48">
        <f>_xlfn.XLOOKUP($F2339,Main_OG!$D$1:$D$766,Main_OG!AA$1:AA$766,"")</f>
        <v>2.3089180475565318</v>
      </c>
      <c r="AH2339" s="48">
        <f>_xlfn.XLOOKUP($F2339,Main_OG!$D$1:$D$766,Main_OG!AB$1:AB$766,"")</f>
        <v>22.758921780738341</v>
      </c>
      <c r="AI2339" s="48">
        <f>_xlfn.XLOOKUP($F2339,Main_OG!$D$1:$D$766,Main_OG!AC$1:AC$766,"")</f>
        <v>4.6524343752411106</v>
      </c>
      <c r="AJ2339" s="48">
        <f>_xlfn.XLOOKUP($F2339,Main_OG!$D$1:$D$766,Main_OG!AD$1:AD$766,"")</f>
        <v>0.75949643062398253</v>
      </c>
    </row>
    <row r="2340" spans="2:36" x14ac:dyDescent="0.35">
      <c r="B2340" s="36" t="s">
        <v>3492</v>
      </c>
      <c r="C2340" s="45" t="s">
        <v>294</v>
      </c>
      <c r="D2340" s="45" t="s">
        <v>4283</v>
      </c>
      <c r="E2340" s="36" t="s">
        <v>3479</v>
      </c>
      <c r="F2340" s="36" t="str">
        <f t="shared" si="108"/>
        <v>2012_MD</v>
      </c>
      <c r="G2340" s="45">
        <v>2012</v>
      </c>
      <c r="H2340" s="45">
        <f>_xlfn.XLOOKUP(J2340,Main_OG!$B$1:$B$766,Main_OG!$O$1:$O$766,"")</f>
        <v>1</v>
      </c>
      <c r="I2340" s="45">
        <f>_xlfn.XLOOKUP(F2340,Main_OG!$D$1:$D$766,Main_OG!$J$1:$J$766,"")</f>
        <v>2</v>
      </c>
      <c r="J2340" s="45" t="s">
        <v>294</v>
      </c>
      <c r="K2340" s="45" t="str">
        <f t="shared" si="109"/>
        <v>The Potomac Edison Company_MD</v>
      </c>
      <c r="L2340" s="45" t="str">
        <f t="shared" si="110"/>
        <v>Potomac Edison Co_MD</v>
      </c>
      <c r="M2340" s="45" t="s">
        <v>3495</v>
      </c>
      <c r="N2340" s="45">
        <v>0</v>
      </c>
      <c r="O2340" s="45">
        <v>18755</v>
      </c>
      <c r="P2340" s="45">
        <v>1685</v>
      </c>
      <c r="Q2340" s="45">
        <v>199736</v>
      </c>
      <c r="R2340" s="45">
        <v>0</v>
      </c>
      <c r="S2340" s="45">
        <v>666144</v>
      </c>
      <c r="T2340" s="45">
        <v>259499</v>
      </c>
      <c r="U2340" s="45">
        <v>2787798</v>
      </c>
      <c r="V2340" s="45">
        <v>0</v>
      </c>
      <c r="W2340" s="45">
        <v>9.5354907999999998</v>
      </c>
      <c r="X2340" s="45">
        <v>7.0216456000000003</v>
      </c>
      <c r="Y2340" s="45">
        <v>10.241225999999999</v>
      </c>
      <c r="Z2340" s="46">
        <v>361561.8</v>
      </c>
      <c r="AA2340" s="46">
        <v>61402.645042138109</v>
      </c>
      <c r="AB2340" s="47">
        <f>_xlfn.XLOOKUP($F2340,Main_OG!$D$1:$D$766,Main_OG!AJ$1:AJ$766,"")</f>
        <v>13962620</v>
      </c>
      <c r="AC2340" s="47">
        <f>_xlfn.XLOOKUP($F2340,Main_OG!$D$1:$D$766,Main_OG!AK$1:AK$766,"")</f>
        <v>817486</v>
      </c>
      <c r="AD2340" s="47">
        <f>_xlfn.XLOOKUP($F2340,Main_OG!$D$1:$D$766,Main_OG!AL$1:AL$766,"")</f>
        <v>102377142</v>
      </c>
      <c r="AE2340" s="47">
        <f>_xlfn.XLOOKUP($F2340,Main_OG!$D$1:$D$766,Main_OG!AM$1:AM$766,"")</f>
        <v>13579266</v>
      </c>
      <c r="AF2340" s="48">
        <f>_xlfn.XLOOKUP($F2340,Main_OG!$D$1:$D$766,Main_OG!Z$1:Z$766,"")</f>
        <v>0</v>
      </c>
      <c r="AG2340" s="48">
        <f>_xlfn.XLOOKUP($F2340,Main_OG!$D$1:$D$766,Main_OG!AA$1:AA$766,"")</f>
        <v>2.324237813104427</v>
      </c>
      <c r="AH2340" s="48">
        <f>_xlfn.XLOOKUP($F2340,Main_OG!$D$1:$D$766,Main_OG!AB$1:AB$766,"")</f>
        <v>23.49195884567845</v>
      </c>
      <c r="AI2340" s="48">
        <f>_xlfn.XLOOKUP($F2340,Main_OG!$D$1:$D$766,Main_OG!AC$1:AC$766,"")</f>
        <v>3.503818060367514</v>
      </c>
      <c r="AJ2340" s="48">
        <f>_xlfn.XLOOKUP($F2340,Main_OG!$D$1:$D$766,Main_OG!AD$1:AD$766,"")</f>
        <v>0.75442193202762442</v>
      </c>
    </row>
    <row r="2341" spans="2:36" x14ac:dyDescent="0.35">
      <c r="B2341" s="36" t="s">
        <v>3492</v>
      </c>
      <c r="C2341" s="45" t="s">
        <v>730</v>
      </c>
      <c r="D2341" s="45" t="s">
        <v>4283</v>
      </c>
      <c r="E2341" s="36" t="s">
        <v>3479</v>
      </c>
      <c r="F2341" s="36" t="str">
        <f t="shared" si="108"/>
        <v>2012_WV</v>
      </c>
      <c r="G2341" s="45">
        <v>2012</v>
      </c>
      <c r="H2341" s="45">
        <f>_xlfn.XLOOKUP(J2341,Main_OG!$B$1:$B$766,Main_OG!$O$1:$O$766,"")</f>
        <v>1</v>
      </c>
      <c r="I2341" s="45">
        <f>_xlfn.XLOOKUP(F2341,Main_OG!$D$1:$D$766,Main_OG!$J$1:$J$766,"")</f>
        <v>1</v>
      </c>
      <c r="J2341" s="45" t="s">
        <v>730</v>
      </c>
      <c r="K2341" s="45" t="str">
        <f t="shared" si="109"/>
        <v>The Potomac Edison Company_WV</v>
      </c>
      <c r="L2341" s="45" t="str">
        <f t="shared" si="110"/>
        <v>Potomac Edison Co_WV</v>
      </c>
      <c r="M2341" s="45" t="s">
        <v>3496</v>
      </c>
      <c r="N2341" s="45">
        <v>0</v>
      </c>
      <c r="O2341" s="45">
        <v>16923</v>
      </c>
      <c r="P2341" s="45">
        <v>2017</v>
      </c>
      <c r="Q2341" s="45">
        <v>116936</v>
      </c>
      <c r="R2341" s="45">
        <v>0</v>
      </c>
      <c r="S2341" s="45">
        <v>845054</v>
      </c>
      <c r="T2341" s="45">
        <v>803263</v>
      </c>
      <c r="U2341" s="45">
        <v>1698010</v>
      </c>
      <c r="V2341" s="45">
        <v>0</v>
      </c>
      <c r="W2341" s="45">
        <v>8.3038124999999994</v>
      </c>
      <c r="X2341" s="45">
        <v>6.4740688999999998</v>
      </c>
      <c r="Y2341" s="45">
        <v>9.6754259000000005</v>
      </c>
      <c r="Z2341" s="46">
        <v>73124.5</v>
      </c>
      <c r="AA2341" s="46">
        <v>39368.304650579346</v>
      </c>
      <c r="AB2341" s="47">
        <f>_xlfn.XLOOKUP($F2341,Main_OG!$D$1:$D$766,Main_OG!AJ$1:AJ$766,"")</f>
        <v>59041922</v>
      </c>
      <c r="AC2341" s="47">
        <f>_xlfn.XLOOKUP($F2341,Main_OG!$D$1:$D$766,Main_OG!AK$1:AK$766,"")</f>
        <v>500642</v>
      </c>
      <c r="AD2341" s="47">
        <f>_xlfn.XLOOKUP($F2341,Main_OG!$D$1:$D$766,Main_OG!AL$1:AL$766,"")</f>
        <v>4842878</v>
      </c>
      <c r="AE2341" s="47">
        <f>_xlfn.XLOOKUP($F2341,Main_OG!$D$1:$D$766,Main_OG!AM$1:AM$766,"")</f>
        <v>0</v>
      </c>
      <c r="AF2341" s="48">
        <f>_xlfn.XLOOKUP($F2341,Main_OG!$D$1:$D$766,Main_OG!Z$1:Z$766,"")</f>
        <v>0</v>
      </c>
      <c r="AG2341" s="48">
        <f>_xlfn.XLOOKUP($F2341,Main_OG!$D$1:$D$766,Main_OG!AA$1:AA$766,"")</f>
        <v>2.324237813104427</v>
      </c>
      <c r="AH2341" s="48">
        <f>_xlfn.XLOOKUP($F2341,Main_OG!$D$1:$D$766,Main_OG!AB$1:AB$766,"")</f>
        <v>23.49195884567845</v>
      </c>
      <c r="AI2341" s="48">
        <f>_xlfn.XLOOKUP($F2341,Main_OG!$D$1:$D$766,Main_OG!AC$1:AC$766,"")</f>
        <v>3.503818060367514</v>
      </c>
      <c r="AJ2341" s="48">
        <f>_xlfn.XLOOKUP($F2341,Main_OG!$D$1:$D$766,Main_OG!AD$1:AD$766,"")</f>
        <v>0.75442193202762442</v>
      </c>
    </row>
    <row r="2342" spans="2:36" x14ac:dyDescent="0.35">
      <c r="B2342" s="36" t="s">
        <v>3492</v>
      </c>
      <c r="C2342" s="45" t="s">
        <v>294</v>
      </c>
      <c r="D2342" s="45" t="s">
        <v>4283</v>
      </c>
      <c r="E2342" s="36" t="s">
        <v>3479</v>
      </c>
      <c r="F2342" s="36" t="str">
        <f t="shared" si="108"/>
        <v>2013_MD</v>
      </c>
      <c r="G2342" s="45">
        <v>2013</v>
      </c>
      <c r="H2342" s="45">
        <f>_xlfn.XLOOKUP(J2342,Main_OG!$B$1:$B$766,Main_OG!$O$1:$O$766,"")</f>
        <v>1</v>
      </c>
      <c r="I2342" s="45">
        <f>_xlfn.XLOOKUP(F2342,Main_OG!$D$1:$D$766,Main_OG!$J$1:$J$766,"")</f>
        <v>2</v>
      </c>
      <c r="J2342" s="45" t="s">
        <v>294</v>
      </c>
      <c r="K2342" s="45" t="str">
        <f t="shared" si="109"/>
        <v>The Potomac Edison Company_MD</v>
      </c>
      <c r="L2342" s="45" t="str">
        <f t="shared" si="110"/>
        <v>Potomac Edison Co_MD</v>
      </c>
      <c r="M2342" s="45" t="s">
        <v>3497</v>
      </c>
      <c r="N2342" s="45">
        <v>0</v>
      </c>
      <c r="O2342" s="45">
        <v>18539</v>
      </c>
      <c r="P2342" s="45">
        <v>1625</v>
      </c>
      <c r="Q2342" s="45">
        <v>191678</v>
      </c>
      <c r="R2342" s="45">
        <v>0</v>
      </c>
      <c r="S2342" s="45">
        <v>664586</v>
      </c>
      <c r="T2342" s="45">
        <v>250066</v>
      </c>
      <c r="U2342" s="45">
        <v>2775192</v>
      </c>
      <c r="V2342" s="45">
        <v>0</v>
      </c>
      <c r="W2342" s="45">
        <v>10.261877</v>
      </c>
      <c r="X2342" s="45">
        <v>8.0387977999999993</v>
      </c>
      <c r="Y2342" s="45">
        <v>9.8275506999999998</v>
      </c>
      <c r="Z2342" s="46">
        <v>364633.2</v>
      </c>
      <c r="AA2342" s="46">
        <v>61539.422233556113</v>
      </c>
      <c r="AB2342" s="47">
        <f>_xlfn.XLOOKUP($F2342,Main_OG!$D$1:$D$766,Main_OG!AJ$1:AJ$766,"")</f>
        <v>13631938</v>
      </c>
      <c r="AC2342" s="47">
        <f>_xlfn.XLOOKUP($F2342,Main_OG!$D$1:$D$766,Main_OG!AK$1:AK$766,"")</f>
        <v>1088342</v>
      </c>
      <c r="AD2342" s="47">
        <f>_xlfn.XLOOKUP($F2342,Main_OG!$D$1:$D$766,Main_OG!AL$1:AL$766,"")</f>
        <v>55098044</v>
      </c>
      <c r="AE2342" s="47">
        <f>_xlfn.XLOOKUP($F2342,Main_OG!$D$1:$D$766,Main_OG!AM$1:AM$766,"")</f>
        <v>14264305</v>
      </c>
      <c r="AF2342" s="48">
        <f>_xlfn.XLOOKUP($F2342,Main_OG!$D$1:$D$766,Main_OG!Z$1:Z$766,"")</f>
        <v>2.52</v>
      </c>
      <c r="AG2342" s="48">
        <f>_xlfn.XLOOKUP($F2342,Main_OG!$D$1:$D$766,Main_OG!AA$1:AA$766,"")</f>
        <v>3.43</v>
      </c>
      <c r="AH2342" s="48">
        <f>_xlfn.XLOOKUP($F2342,Main_OG!$D$1:$D$766,Main_OG!AB$1:AB$766,"")</f>
        <v>22.83</v>
      </c>
      <c r="AI2342" s="48">
        <f>_xlfn.XLOOKUP($F2342,Main_OG!$D$1:$D$766,Main_OG!AC$1:AC$766,"")</f>
        <v>4.79</v>
      </c>
      <c r="AJ2342" s="48">
        <f>_xlfn.XLOOKUP($F2342,Main_OG!$D$1:$D$766,Main_OG!AD$1:AD$766,"")</f>
        <v>0.77</v>
      </c>
    </row>
    <row r="2343" spans="2:36" x14ac:dyDescent="0.35">
      <c r="B2343" s="36" t="s">
        <v>3492</v>
      </c>
      <c r="C2343" s="45" t="s">
        <v>730</v>
      </c>
      <c r="D2343" s="45" t="s">
        <v>4283</v>
      </c>
      <c r="E2343" s="36" t="s">
        <v>3479</v>
      </c>
      <c r="F2343" s="36" t="str">
        <f t="shared" si="108"/>
        <v>2013_WV</v>
      </c>
      <c r="G2343" s="45">
        <v>2013</v>
      </c>
      <c r="H2343" s="45">
        <f>_xlfn.XLOOKUP(J2343,Main_OG!$B$1:$B$766,Main_OG!$O$1:$O$766,"")</f>
        <v>1</v>
      </c>
      <c r="I2343" s="45">
        <f>_xlfn.XLOOKUP(F2343,Main_OG!$D$1:$D$766,Main_OG!$J$1:$J$766,"")</f>
        <v>1</v>
      </c>
      <c r="J2343" s="45" t="s">
        <v>730</v>
      </c>
      <c r="K2343" s="45" t="str">
        <f t="shared" si="109"/>
        <v>The Potomac Edison Company_WV</v>
      </c>
      <c r="L2343" s="45" t="str">
        <f t="shared" si="110"/>
        <v>Potomac Edison Co_WV</v>
      </c>
      <c r="M2343" s="45" t="s">
        <v>3498</v>
      </c>
      <c r="N2343" s="45">
        <v>0</v>
      </c>
      <c r="O2343" s="45">
        <v>17009</v>
      </c>
      <c r="P2343" s="45">
        <v>1990</v>
      </c>
      <c r="Q2343" s="45">
        <v>117500</v>
      </c>
      <c r="R2343" s="45">
        <v>0</v>
      </c>
      <c r="S2343" s="45">
        <v>857983</v>
      </c>
      <c r="T2343" s="45">
        <v>821305</v>
      </c>
      <c r="U2343" s="45">
        <v>1799494</v>
      </c>
      <c r="V2343" s="45">
        <v>0</v>
      </c>
      <c r="W2343" s="45">
        <v>7.7294422000000003</v>
      </c>
      <c r="X2343" s="45">
        <v>5.8563019000000001</v>
      </c>
      <c r="Y2343" s="45">
        <v>9.0947399999999998</v>
      </c>
      <c r="Z2343" s="46">
        <v>73949</v>
      </c>
      <c r="AA2343" s="46">
        <v>39869.676423142948</v>
      </c>
      <c r="AB2343" s="47">
        <f>_xlfn.XLOOKUP($F2343,Main_OG!$D$1:$D$766,Main_OG!AJ$1:AJ$766,"")</f>
        <v>60088330</v>
      </c>
      <c r="AC2343" s="47">
        <f>_xlfn.XLOOKUP($F2343,Main_OG!$D$1:$D$766,Main_OG!AK$1:AK$766,"")</f>
        <v>539786</v>
      </c>
      <c r="AD2343" s="47">
        <f>_xlfn.XLOOKUP($F2343,Main_OG!$D$1:$D$766,Main_OG!AL$1:AL$766,"")</f>
        <v>5675694</v>
      </c>
      <c r="AE2343" s="47">
        <f>_xlfn.XLOOKUP($F2343,Main_OG!$D$1:$D$766,Main_OG!AM$1:AM$766,"")</f>
        <v>0</v>
      </c>
      <c r="AF2343" s="48">
        <f>_xlfn.XLOOKUP($F2343,Main_OG!$D$1:$D$766,Main_OG!Z$1:Z$766,"")</f>
        <v>2.5299999999999998</v>
      </c>
      <c r="AG2343" s="48">
        <f>_xlfn.XLOOKUP($F2343,Main_OG!$D$1:$D$766,Main_OG!AA$1:AA$766,"")</f>
        <v>2.3089180475565318</v>
      </c>
      <c r="AH2343" s="48">
        <f>_xlfn.XLOOKUP($F2343,Main_OG!$D$1:$D$766,Main_OG!AB$1:AB$766,"")</f>
        <v>23.43</v>
      </c>
      <c r="AI2343" s="48">
        <f>_xlfn.XLOOKUP($F2343,Main_OG!$D$1:$D$766,Main_OG!AC$1:AC$766,"")</f>
        <v>4.4043332512284126</v>
      </c>
      <c r="AJ2343" s="48">
        <f>_xlfn.XLOOKUP($F2343,Main_OG!$D$1:$D$766,Main_OG!AD$1:AD$766,"")</f>
        <v>0.73100116927520231</v>
      </c>
    </row>
    <row r="2344" spans="2:36" x14ac:dyDescent="0.35">
      <c r="B2344" s="36" t="s">
        <v>3492</v>
      </c>
      <c r="C2344" s="45" t="s">
        <v>294</v>
      </c>
      <c r="D2344" s="45" t="s">
        <v>4283</v>
      </c>
      <c r="E2344" s="36" t="s">
        <v>3479</v>
      </c>
      <c r="F2344" s="36" t="str">
        <f t="shared" si="108"/>
        <v>2014_MD</v>
      </c>
      <c r="G2344" s="45">
        <v>2014</v>
      </c>
      <c r="H2344" s="45">
        <f>_xlfn.XLOOKUP(J2344,Main_OG!$B$1:$B$766,Main_OG!$O$1:$O$766,"")</f>
        <v>1</v>
      </c>
      <c r="I2344" s="45">
        <f>_xlfn.XLOOKUP(F2344,Main_OG!$D$1:$D$766,Main_OG!$J$1:$J$766,"")</f>
        <v>2</v>
      </c>
      <c r="J2344" s="45" t="s">
        <v>294</v>
      </c>
      <c r="K2344" s="45" t="str">
        <f t="shared" si="109"/>
        <v>The Potomac Edison Company_MD</v>
      </c>
      <c r="L2344" s="45" t="str">
        <f t="shared" si="110"/>
        <v>Potomac Edison Co_MD</v>
      </c>
      <c r="M2344" s="45" t="s">
        <v>3499</v>
      </c>
      <c r="N2344" s="45">
        <v>0</v>
      </c>
      <c r="O2344" s="45">
        <v>18996</v>
      </c>
      <c r="P2344" s="45">
        <v>1553</v>
      </c>
      <c r="Q2344" s="45">
        <v>192527</v>
      </c>
      <c r="R2344" s="45">
        <v>0</v>
      </c>
      <c r="S2344" s="45">
        <v>669012</v>
      </c>
      <c r="T2344" s="45">
        <v>222011</v>
      </c>
      <c r="U2344" s="45">
        <v>2810166</v>
      </c>
      <c r="V2344" s="45">
        <v>0</v>
      </c>
      <c r="W2344" s="45">
        <v>10.966813999999999</v>
      </c>
      <c r="X2344" s="45">
        <v>9.6125868000000008</v>
      </c>
      <c r="Y2344" s="45">
        <v>9.9644256000000002</v>
      </c>
      <c r="Z2344" s="46">
        <v>370343.9</v>
      </c>
      <c r="AA2344" s="46">
        <v>62137.571005948928</v>
      </c>
      <c r="AB2344" s="47">
        <f>_xlfn.XLOOKUP($F2344,Main_OG!$D$1:$D$766,Main_OG!AJ$1:AJ$766,"")</f>
        <v>14901008</v>
      </c>
      <c r="AC2344" s="47">
        <f>_xlfn.XLOOKUP($F2344,Main_OG!$D$1:$D$766,Main_OG!AK$1:AK$766,"")</f>
        <v>2209564</v>
      </c>
      <c r="AD2344" s="47">
        <f>_xlfn.XLOOKUP($F2344,Main_OG!$D$1:$D$766,Main_OG!AL$1:AL$766,"")</f>
        <v>48675536</v>
      </c>
      <c r="AE2344" s="47">
        <f>_xlfn.XLOOKUP($F2344,Main_OG!$D$1:$D$766,Main_OG!AM$1:AM$766,"")</f>
        <v>14343334</v>
      </c>
      <c r="AF2344" s="48">
        <f>_xlfn.XLOOKUP($F2344,Main_OG!$D$1:$D$766,Main_OG!Z$1:Z$766,"")</f>
        <v>0</v>
      </c>
      <c r="AG2344" s="48">
        <f>_xlfn.XLOOKUP($F2344,Main_OG!$D$1:$D$766,Main_OG!AA$1:AA$766,"")</f>
        <v>2.322195177698041</v>
      </c>
      <c r="AH2344" s="48">
        <f>_xlfn.XLOOKUP($F2344,Main_OG!$D$1:$D$766,Main_OG!AB$1:AB$766,"")</f>
        <v>22.19</v>
      </c>
      <c r="AI2344" s="48">
        <f>_xlfn.XLOOKUP($F2344,Main_OG!$D$1:$D$766,Main_OG!AC$1:AC$766,"")</f>
        <v>5.0999999999999996</v>
      </c>
      <c r="AJ2344" s="48">
        <f>_xlfn.XLOOKUP($F2344,Main_OG!$D$1:$D$766,Main_OG!AD$1:AD$766,"")</f>
        <v>0.72</v>
      </c>
    </row>
    <row r="2345" spans="2:36" x14ac:dyDescent="0.35">
      <c r="B2345" s="36" t="s">
        <v>3492</v>
      </c>
      <c r="C2345" s="45" t="s">
        <v>730</v>
      </c>
      <c r="D2345" s="45" t="s">
        <v>4283</v>
      </c>
      <c r="E2345" s="36" t="s">
        <v>3479</v>
      </c>
      <c r="F2345" s="36" t="str">
        <f t="shared" si="108"/>
        <v>2014_WV</v>
      </c>
      <c r="G2345" s="45">
        <v>2014</v>
      </c>
      <c r="H2345" s="45">
        <f>_xlfn.XLOOKUP(J2345,Main_OG!$B$1:$B$766,Main_OG!$O$1:$O$766,"")</f>
        <v>1</v>
      </c>
      <c r="I2345" s="45">
        <f>_xlfn.XLOOKUP(F2345,Main_OG!$D$1:$D$766,Main_OG!$J$1:$J$766,"")</f>
        <v>1</v>
      </c>
      <c r="J2345" s="45" t="s">
        <v>730</v>
      </c>
      <c r="K2345" s="45" t="str">
        <f t="shared" si="109"/>
        <v>The Potomac Edison Company_WV</v>
      </c>
      <c r="L2345" s="45" t="str">
        <f t="shared" si="110"/>
        <v>Potomac Edison Co_WV</v>
      </c>
      <c r="M2345" s="45" t="s">
        <v>3500</v>
      </c>
      <c r="N2345" s="45">
        <v>0</v>
      </c>
      <c r="O2345" s="45">
        <v>17227</v>
      </c>
      <c r="P2345" s="45">
        <v>1972</v>
      </c>
      <c r="Q2345" s="45">
        <v>118283</v>
      </c>
      <c r="R2345" s="45">
        <v>0</v>
      </c>
      <c r="S2345" s="45">
        <v>878523</v>
      </c>
      <c r="T2345" s="45">
        <v>819469</v>
      </c>
      <c r="U2345" s="45">
        <v>1899961</v>
      </c>
      <c r="V2345" s="45">
        <v>0</v>
      </c>
      <c r="W2345" s="45">
        <v>7.4106768000000001</v>
      </c>
      <c r="X2345" s="45">
        <v>5.3697089</v>
      </c>
      <c r="Y2345" s="45">
        <v>8.7703641999999995</v>
      </c>
      <c r="Z2345" s="46">
        <v>74111.3</v>
      </c>
      <c r="AA2345" s="46">
        <v>40047.844743967937</v>
      </c>
      <c r="AB2345" s="47">
        <f>_xlfn.XLOOKUP($F2345,Main_OG!$D$1:$D$766,Main_OG!AJ$1:AJ$766,"")</f>
        <v>63836968</v>
      </c>
      <c r="AC2345" s="47">
        <f>_xlfn.XLOOKUP($F2345,Main_OG!$D$1:$D$766,Main_OG!AK$1:AK$766,"")</f>
        <v>567860</v>
      </c>
      <c r="AD2345" s="47">
        <f>_xlfn.XLOOKUP($F2345,Main_OG!$D$1:$D$766,Main_OG!AL$1:AL$766,"")</f>
        <v>13418984</v>
      </c>
      <c r="AE2345" s="47">
        <f>_xlfn.XLOOKUP($F2345,Main_OG!$D$1:$D$766,Main_OG!AM$1:AM$766,"")</f>
        <v>0</v>
      </c>
      <c r="AF2345" s="48">
        <f>_xlfn.XLOOKUP($F2345,Main_OG!$D$1:$D$766,Main_OG!Z$1:Z$766,"")</f>
        <v>2.4700000000000002</v>
      </c>
      <c r="AG2345" s="48">
        <f>_xlfn.XLOOKUP($F2345,Main_OG!$D$1:$D$766,Main_OG!AA$1:AA$766,"")</f>
        <v>2.4</v>
      </c>
      <c r="AH2345" s="48">
        <f>_xlfn.XLOOKUP($F2345,Main_OG!$D$1:$D$766,Main_OG!AB$1:AB$766,"")</f>
        <v>20.48845299552563</v>
      </c>
      <c r="AI2345" s="48">
        <f>_xlfn.XLOOKUP($F2345,Main_OG!$D$1:$D$766,Main_OG!AC$1:AC$766,"")</f>
        <v>4.9924248044436963</v>
      </c>
      <c r="AJ2345" s="48">
        <f>_xlfn.XLOOKUP($F2345,Main_OG!$D$1:$D$766,Main_OG!AD$1:AD$766,"")</f>
        <v>0.68548682032632846</v>
      </c>
    </row>
    <row r="2346" spans="2:36" x14ac:dyDescent="0.35">
      <c r="B2346" s="36" t="s">
        <v>3492</v>
      </c>
      <c r="C2346" s="45" t="s">
        <v>294</v>
      </c>
      <c r="D2346" s="45" t="s">
        <v>4283</v>
      </c>
      <c r="E2346" s="36" t="s">
        <v>3479</v>
      </c>
      <c r="F2346" s="36" t="str">
        <f t="shared" si="108"/>
        <v>2015_MD</v>
      </c>
      <c r="G2346" s="45">
        <v>2015</v>
      </c>
      <c r="H2346" s="45">
        <f>_xlfn.XLOOKUP(J2346,Main_OG!$B$1:$B$766,Main_OG!$O$1:$O$766,"")</f>
        <v>1</v>
      </c>
      <c r="I2346" s="45">
        <f>_xlfn.XLOOKUP(F2346,Main_OG!$D$1:$D$766,Main_OG!$J$1:$J$766,"")</f>
        <v>2</v>
      </c>
      <c r="J2346" s="45" t="s">
        <v>294</v>
      </c>
      <c r="K2346" s="45" t="str">
        <f t="shared" si="109"/>
        <v>The Potomac Edison Company_MD</v>
      </c>
      <c r="L2346" s="45" t="str">
        <f t="shared" si="110"/>
        <v>Potomac Edison Co_MD</v>
      </c>
      <c r="M2346" s="45" t="s">
        <v>3501</v>
      </c>
      <c r="N2346" s="45">
        <v>0</v>
      </c>
      <c r="O2346" s="45">
        <v>19625</v>
      </c>
      <c r="P2346" s="45">
        <v>1463</v>
      </c>
      <c r="Q2346" s="45">
        <v>198868</v>
      </c>
      <c r="R2346" s="45">
        <v>0</v>
      </c>
      <c r="S2346" s="45">
        <v>636385</v>
      </c>
      <c r="T2346" s="45">
        <v>143170</v>
      </c>
      <c r="U2346" s="45">
        <v>2862244</v>
      </c>
      <c r="V2346" s="45">
        <v>0</v>
      </c>
      <c r="W2346" s="45">
        <v>10.588779000000001</v>
      </c>
      <c r="X2346" s="45">
        <v>9.0230495000000008</v>
      </c>
      <c r="Y2346" s="45">
        <v>10.413629999999999</v>
      </c>
      <c r="Z2346" s="46">
        <v>378745.9</v>
      </c>
      <c r="AA2346" s="46">
        <v>63245.241568545724</v>
      </c>
      <c r="AB2346" s="47">
        <f>_xlfn.XLOOKUP($F2346,Main_OG!$D$1:$D$766,Main_OG!AJ$1:AJ$766,"")</f>
        <v>12092448</v>
      </c>
      <c r="AC2346" s="47">
        <f>_xlfn.XLOOKUP($F2346,Main_OG!$D$1:$D$766,Main_OG!AK$1:AK$766,"")</f>
        <v>967002</v>
      </c>
      <c r="AD2346" s="47">
        <f>_xlfn.XLOOKUP($F2346,Main_OG!$D$1:$D$766,Main_OG!AL$1:AL$766,"")</f>
        <v>89284998</v>
      </c>
      <c r="AE2346" s="47">
        <f>_xlfn.XLOOKUP($F2346,Main_OG!$D$1:$D$766,Main_OG!AM$1:AM$766,"")</f>
        <v>14643325</v>
      </c>
      <c r="AF2346" s="48">
        <f>_xlfn.XLOOKUP($F2346,Main_OG!$D$1:$D$766,Main_OG!Z$1:Z$766,"")</f>
        <v>0</v>
      </c>
      <c r="AG2346" s="48">
        <f>_xlfn.XLOOKUP($F2346,Main_OG!$D$1:$D$766,Main_OG!AA$1:AA$766,"")</f>
        <v>2.25948627072199</v>
      </c>
      <c r="AH2346" s="48">
        <f>_xlfn.XLOOKUP($F2346,Main_OG!$D$1:$D$766,Main_OG!AB$1:AB$766,"")</f>
        <v>14.57</v>
      </c>
      <c r="AI2346" s="48">
        <f>_xlfn.XLOOKUP($F2346,Main_OG!$D$1:$D$766,Main_OG!AC$1:AC$766,"")</f>
        <v>3.3843619636206599</v>
      </c>
      <c r="AJ2346" s="48">
        <f>_xlfn.XLOOKUP($F2346,Main_OG!$D$1:$D$766,Main_OG!AD$1:AD$766,"")</f>
        <v>0.72</v>
      </c>
    </row>
    <row r="2347" spans="2:36" x14ac:dyDescent="0.35">
      <c r="B2347" s="36" t="s">
        <v>3492</v>
      </c>
      <c r="C2347" s="45" t="s">
        <v>730</v>
      </c>
      <c r="D2347" s="45" t="s">
        <v>4283</v>
      </c>
      <c r="E2347" s="36" t="s">
        <v>3479</v>
      </c>
      <c r="F2347" s="36" t="str">
        <f t="shared" si="108"/>
        <v>2015_WV</v>
      </c>
      <c r="G2347" s="45">
        <v>2015</v>
      </c>
      <c r="H2347" s="45">
        <f>_xlfn.XLOOKUP(J2347,Main_OG!$B$1:$B$766,Main_OG!$O$1:$O$766,"")</f>
        <v>1</v>
      </c>
      <c r="I2347" s="45">
        <f>_xlfn.XLOOKUP(F2347,Main_OG!$D$1:$D$766,Main_OG!$J$1:$J$766,"")</f>
        <v>1</v>
      </c>
      <c r="J2347" s="45" t="s">
        <v>730</v>
      </c>
      <c r="K2347" s="45" t="str">
        <f t="shared" si="109"/>
        <v>The Potomac Edison Company_WV</v>
      </c>
      <c r="L2347" s="45" t="str">
        <f t="shared" si="110"/>
        <v>Potomac Edison Co_WV</v>
      </c>
      <c r="M2347" s="45" t="s">
        <v>3502</v>
      </c>
      <c r="N2347" s="45">
        <v>0</v>
      </c>
      <c r="O2347" s="45">
        <v>17446</v>
      </c>
      <c r="P2347" s="45">
        <v>1950</v>
      </c>
      <c r="Q2347" s="45">
        <v>119192</v>
      </c>
      <c r="R2347" s="45">
        <v>0</v>
      </c>
      <c r="S2347" s="45">
        <v>875969</v>
      </c>
      <c r="T2347" s="45">
        <v>819621</v>
      </c>
      <c r="U2347" s="45">
        <v>1858040</v>
      </c>
      <c r="V2347" s="45">
        <v>0</v>
      </c>
      <c r="W2347" s="45">
        <v>8.3091524999999997</v>
      </c>
      <c r="X2347" s="45">
        <v>6.2659937000000001</v>
      </c>
      <c r="Y2347" s="45">
        <v>9.2916729</v>
      </c>
      <c r="Z2347" s="46">
        <v>74261.399999999994</v>
      </c>
      <c r="AA2347" s="46">
        <v>40286.502919712781</v>
      </c>
      <c r="AB2347" s="47">
        <f>_xlfn.XLOOKUP($F2347,Main_OG!$D$1:$D$766,Main_OG!AJ$1:AJ$766,"")</f>
        <v>56362046</v>
      </c>
      <c r="AC2347" s="47">
        <f>_xlfn.XLOOKUP($F2347,Main_OG!$D$1:$D$766,Main_OG!AK$1:AK$766,"")</f>
        <v>494304</v>
      </c>
      <c r="AD2347" s="47">
        <f>_xlfn.XLOOKUP($F2347,Main_OG!$D$1:$D$766,Main_OG!AL$1:AL$766,"")</f>
        <v>26437996</v>
      </c>
      <c r="AE2347" s="47">
        <f>_xlfn.XLOOKUP($F2347,Main_OG!$D$1:$D$766,Main_OG!AM$1:AM$766,"")</f>
        <v>0</v>
      </c>
      <c r="AF2347" s="48">
        <f>_xlfn.XLOOKUP($F2347,Main_OG!$D$1:$D$766,Main_OG!Z$1:Z$766,"")</f>
        <v>0</v>
      </c>
      <c r="AG2347" s="48">
        <f>_xlfn.XLOOKUP($F2347,Main_OG!$D$1:$D$766,Main_OG!AA$1:AA$766,"")</f>
        <v>2.31</v>
      </c>
      <c r="AH2347" s="48">
        <f>_xlfn.XLOOKUP($F2347,Main_OG!$D$1:$D$766,Main_OG!AB$1:AB$766,"")</f>
        <v>12.08771849023859</v>
      </c>
      <c r="AI2347" s="48">
        <f>_xlfn.XLOOKUP($F2347,Main_OG!$D$1:$D$766,Main_OG!AC$1:AC$766,"")</f>
        <v>3.3843619636206599</v>
      </c>
      <c r="AJ2347" s="48">
        <f>_xlfn.XLOOKUP($F2347,Main_OG!$D$1:$D$766,Main_OG!AD$1:AD$766,"")</f>
        <v>0.66963877086385626</v>
      </c>
    </row>
    <row r="2348" spans="2:36" x14ac:dyDescent="0.35">
      <c r="B2348" s="36" t="s">
        <v>3492</v>
      </c>
      <c r="C2348" s="45" t="s">
        <v>294</v>
      </c>
      <c r="D2348" s="45" t="s">
        <v>4283</v>
      </c>
      <c r="E2348" s="36" t="s">
        <v>3479</v>
      </c>
      <c r="F2348" s="36" t="str">
        <f t="shared" si="108"/>
        <v>2016_MD</v>
      </c>
      <c r="G2348" s="45">
        <v>2016</v>
      </c>
      <c r="H2348" s="45">
        <f>_xlfn.XLOOKUP(J2348,Main_OG!$B$1:$B$766,Main_OG!$O$1:$O$766,"")</f>
        <v>1</v>
      </c>
      <c r="I2348" s="45">
        <f>_xlfn.XLOOKUP(F2348,Main_OG!$D$1:$D$766,Main_OG!$J$1:$J$766,"")</f>
        <v>3</v>
      </c>
      <c r="J2348" s="45" t="s">
        <v>294</v>
      </c>
      <c r="K2348" s="45" t="str">
        <f t="shared" si="109"/>
        <v>The Potomac Edison Company_MD</v>
      </c>
      <c r="L2348" s="45" t="str">
        <f t="shared" si="110"/>
        <v>Potomac Edison Co_MD</v>
      </c>
      <c r="M2348" s="45" t="s">
        <v>3503</v>
      </c>
      <c r="N2348" s="45">
        <v>0</v>
      </c>
      <c r="O2348" s="45">
        <v>19896</v>
      </c>
      <c r="P2348" s="45">
        <v>1453</v>
      </c>
      <c r="Q2348" s="45">
        <v>203231</v>
      </c>
      <c r="R2348" s="45">
        <v>0</v>
      </c>
      <c r="S2348" s="45">
        <v>591931</v>
      </c>
      <c r="T2348" s="45">
        <v>116407</v>
      </c>
      <c r="U2348" s="45">
        <v>2865218</v>
      </c>
      <c r="V2348" s="45">
        <v>0</v>
      </c>
      <c r="W2348" s="45">
        <v>10.501714</v>
      </c>
      <c r="X2348" s="45">
        <v>9.1326982000000001</v>
      </c>
      <c r="Y2348" s="45">
        <v>10.984047</v>
      </c>
      <c r="Z2348" s="46">
        <v>391950.9</v>
      </c>
      <c r="AA2348" s="46">
        <v>65248.874066216595</v>
      </c>
      <c r="AB2348" s="47">
        <f>_xlfn.XLOOKUP($F2348,Main_OG!$D$1:$D$766,Main_OG!AJ$1:AJ$766,"")</f>
        <v>11764950</v>
      </c>
      <c r="AC2348" s="47">
        <f>_xlfn.XLOOKUP($F2348,Main_OG!$D$1:$D$766,Main_OG!AK$1:AK$766,"")</f>
        <v>706498</v>
      </c>
      <c r="AD2348" s="47">
        <f>_xlfn.XLOOKUP($F2348,Main_OG!$D$1:$D$766,Main_OG!AL$1:AL$766,"")</f>
        <v>106971504</v>
      </c>
      <c r="AE2348" s="47">
        <f>_xlfn.XLOOKUP($F2348,Main_OG!$D$1:$D$766,Main_OG!AM$1:AM$766,"")</f>
        <v>14760177</v>
      </c>
      <c r="AF2348" s="48">
        <f>_xlfn.XLOOKUP($F2348,Main_OG!$D$1:$D$766,Main_OG!Z$1:Z$766,"")</f>
        <v>0</v>
      </c>
      <c r="AG2348" s="48">
        <f>_xlfn.XLOOKUP($F2348,Main_OG!$D$1:$D$766,Main_OG!AA$1:AA$766,"")</f>
        <v>2.2143440282408582</v>
      </c>
      <c r="AH2348" s="48">
        <f>_xlfn.XLOOKUP($F2348,Main_OG!$D$1:$D$766,Main_OG!AB$1:AB$766,"")</f>
        <v>11.309272049594229</v>
      </c>
      <c r="AI2348" s="48">
        <f>_xlfn.XLOOKUP($F2348,Main_OG!$D$1:$D$766,Main_OG!AC$1:AC$766,"")</f>
        <v>2.82</v>
      </c>
      <c r="AJ2348" s="48">
        <f>_xlfn.XLOOKUP($F2348,Main_OG!$D$1:$D$766,Main_OG!AD$1:AD$766,"")</f>
        <v>0.65636700530415037</v>
      </c>
    </row>
    <row r="2349" spans="2:36" x14ac:dyDescent="0.35">
      <c r="B2349" s="36" t="s">
        <v>3492</v>
      </c>
      <c r="C2349" s="45" t="s">
        <v>730</v>
      </c>
      <c r="D2349" s="45" t="s">
        <v>4283</v>
      </c>
      <c r="E2349" s="36" t="s">
        <v>3479</v>
      </c>
      <c r="F2349" s="36" t="str">
        <f t="shared" si="108"/>
        <v>2016_WV</v>
      </c>
      <c r="G2349" s="45">
        <v>2016</v>
      </c>
      <c r="H2349" s="45">
        <f>_xlfn.XLOOKUP(J2349,Main_OG!$B$1:$B$766,Main_OG!$O$1:$O$766,"")</f>
        <v>1</v>
      </c>
      <c r="I2349" s="45">
        <f>_xlfn.XLOOKUP(F2349,Main_OG!$D$1:$D$766,Main_OG!$J$1:$J$766,"")</f>
        <v>1</v>
      </c>
      <c r="J2349" s="45" t="s">
        <v>730</v>
      </c>
      <c r="K2349" s="45" t="str">
        <f t="shared" si="109"/>
        <v>The Potomac Edison Company_WV</v>
      </c>
      <c r="L2349" s="45" t="str">
        <f t="shared" si="110"/>
        <v>Potomac Edison Co_WV</v>
      </c>
      <c r="M2349" s="45" t="s">
        <v>3504</v>
      </c>
      <c r="N2349" s="45">
        <v>0</v>
      </c>
      <c r="O2349" s="45">
        <v>17694</v>
      </c>
      <c r="P2349" s="45">
        <v>1927</v>
      </c>
      <c r="Q2349" s="45">
        <v>120267</v>
      </c>
      <c r="R2349" s="45">
        <v>0</v>
      </c>
      <c r="S2349" s="45">
        <v>869459</v>
      </c>
      <c r="T2349" s="45">
        <v>836612</v>
      </c>
      <c r="U2349" s="45">
        <v>1848895</v>
      </c>
      <c r="V2349" s="45">
        <v>0</v>
      </c>
      <c r="W2349" s="45">
        <v>9.4204211999999998</v>
      </c>
      <c r="X2349" s="45">
        <v>7.0856024</v>
      </c>
      <c r="Y2349" s="45">
        <v>10.372871</v>
      </c>
      <c r="Z2349" s="46">
        <v>73513.3</v>
      </c>
      <c r="AA2349" s="46">
        <v>40117.821368834368</v>
      </c>
      <c r="AB2349" s="47">
        <f>_xlfn.XLOOKUP($F2349,Main_OG!$D$1:$D$766,Main_OG!AJ$1:AJ$766,"")</f>
        <v>58872982</v>
      </c>
      <c r="AC2349" s="47">
        <f>_xlfn.XLOOKUP($F2349,Main_OG!$D$1:$D$766,Main_OG!AK$1:AK$766,"")</f>
        <v>431672</v>
      </c>
      <c r="AD2349" s="47">
        <f>_xlfn.XLOOKUP($F2349,Main_OG!$D$1:$D$766,Main_OG!AL$1:AL$766,"")</f>
        <v>22243778</v>
      </c>
      <c r="AE2349" s="47">
        <f>_xlfn.XLOOKUP($F2349,Main_OG!$D$1:$D$766,Main_OG!AM$1:AM$766,"")</f>
        <v>0</v>
      </c>
      <c r="AF2349" s="48">
        <f>_xlfn.XLOOKUP($F2349,Main_OG!$D$1:$D$766,Main_OG!Z$1:Z$766,"")</f>
        <v>0</v>
      </c>
      <c r="AG2349" s="48">
        <f>_xlfn.XLOOKUP($F2349,Main_OG!$D$1:$D$766,Main_OG!AA$1:AA$766,"")</f>
        <v>2.2143440282408582</v>
      </c>
      <c r="AH2349" s="48">
        <f>_xlfn.XLOOKUP($F2349,Main_OG!$D$1:$D$766,Main_OG!AB$1:AB$766,"")</f>
        <v>11.48</v>
      </c>
      <c r="AI2349" s="48">
        <f>_xlfn.XLOOKUP($F2349,Main_OG!$D$1:$D$766,Main_OG!AC$1:AC$766,"")</f>
        <v>3.2924726584307722</v>
      </c>
      <c r="AJ2349" s="48">
        <f>_xlfn.XLOOKUP($F2349,Main_OG!$D$1:$D$766,Main_OG!AD$1:AD$766,"")</f>
        <v>0.65636700530415037</v>
      </c>
    </row>
    <row r="2350" spans="2:36" x14ac:dyDescent="0.35">
      <c r="B2350" s="36" t="s">
        <v>3475</v>
      </c>
      <c r="C2350" s="45" t="s">
        <v>294</v>
      </c>
      <c r="D2350" s="45" t="s">
        <v>4283</v>
      </c>
      <c r="E2350" s="36" t="s">
        <v>3479</v>
      </c>
      <c r="F2350" s="36" t="str">
        <f t="shared" si="108"/>
        <v>2017_MD</v>
      </c>
      <c r="G2350" s="45">
        <v>2017</v>
      </c>
      <c r="H2350" s="45">
        <f>_xlfn.XLOOKUP(J2350,Main_OG!$B$1:$B$766,Main_OG!$O$1:$O$766,"")</f>
        <v>1</v>
      </c>
      <c r="I2350" s="45">
        <f>_xlfn.XLOOKUP(F2350,Main_OG!$D$1:$D$766,Main_OG!$J$1:$J$766,"")</f>
        <v>3</v>
      </c>
      <c r="J2350" s="45" t="s">
        <v>294</v>
      </c>
      <c r="K2350" s="45" t="str">
        <f t="shared" si="109"/>
        <v>The Potomac Edison Co_MD</v>
      </c>
      <c r="L2350" s="45" t="str">
        <f t="shared" si="110"/>
        <v>Potomac Edison Co_MD</v>
      </c>
      <c r="M2350" s="45" t="s">
        <v>3505</v>
      </c>
      <c r="N2350" s="45">
        <v>0</v>
      </c>
      <c r="O2350" s="45">
        <v>19681</v>
      </c>
      <c r="P2350" s="45">
        <v>1414</v>
      </c>
      <c r="Q2350" s="45">
        <v>207561</v>
      </c>
      <c r="R2350" s="45">
        <v>0</v>
      </c>
      <c r="S2350" s="45">
        <v>537576</v>
      </c>
      <c r="T2350" s="45">
        <v>111329</v>
      </c>
      <c r="U2350" s="45">
        <v>2744642</v>
      </c>
      <c r="V2350" s="45">
        <v>0</v>
      </c>
      <c r="W2350" s="45">
        <v>11.24667</v>
      </c>
      <c r="X2350" s="45">
        <v>9.4254865999999993</v>
      </c>
      <c r="Y2350" s="45">
        <v>11.042555</v>
      </c>
      <c r="Z2350" s="46">
        <v>399714.5</v>
      </c>
      <c r="AA2350" s="46">
        <v>66307.592366924306</v>
      </c>
      <c r="AB2350" s="47">
        <f>_xlfn.XLOOKUP($F2350,Main_OG!$D$1:$D$766,Main_OG!AJ$1:AJ$766,"")</f>
        <v>7349424</v>
      </c>
      <c r="AC2350" s="47">
        <f>_xlfn.XLOOKUP($F2350,Main_OG!$D$1:$D$766,Main_OG!AK$1:AK$766,"")</f>
        <v>485714</v>
      </c>
      <c r="AD2350" s="47">
        <f>_xlfn.XLOOKUP($F2350,Main_OG!$D$1:$D$766,Main_OG!AL$1:AL$766,"")</f>
        <v>111944922</v>
      </c>
      <c r="AE2350" s="47">
        <f>_xlfn.XLOOKUP($F2350,Main_OG!$D$1:$D$766,Main_OG!AM$1:AM$766,"")</f>
        <v>15106988</v>
      </c>
      <c r="AF2350" s="48">
        <f>_xlfn.XLOOKUP($F2350,Main_OG!$D$1:$D$766,Main_OG!Z$1:Z$766,"")</f>
        <v>0</v>
      </c>
      <c r="AG2350" s="48">
        <f>_xlfn.XLOOKUP($F2350,Main_OG!$D$1:$D$766,Main_OG!AA$1:AA$766,"")</f>
        <v>2.1875855044172008</v>
      </c>
      <c r="AH2350" s="48">
        <f>_xlfn.XLOOKUP($F2350,Main_OG!$D$1:$D$766,Main_OG!AB$1:AB$766,"")</f>
        <v>14.73443638842941</v>
      </c>
      <c r="AI2350" s="48">
        <f>_xlfn.XLOOKUP($F2350,Main_OG!$D$1:$D$766,Main_OG!AC$1:AC$766,"")</f>
        <v>3.7243523928232452</v>
      </c>
      <c r="AJ2350" s="48">
        <f>_xlfn.XLOOKUP($F2350,Main_OG!$D$1:$D$766,Main_OG!AD$1:AD$766,"")</f>
        <v>0.71</v>
      </c>
    </row>
    <row r="2351" spans="2:36" x14ac:dyDescent="0.35">
      <c r="B2351" s="36" t="s">
        <v>3475</v>
      </c>
      <c r="C2351" s="45" t="s">
        <v>730</v>
      </c>
      <c r="D2351" s="45" t="s">
        <v>4283</v>
      </c>
      <c r="E2351" s="36" t="s">
        <v>3479</v>
      </c>
      <c r="F2351" s="36" t="str">
        <f t="shared" si="108"/>
        <v>2017_WV</v>
      </c>
      <c r="G2351" s="45">
        <v>2017</v>
      </c>
      <c r="H2351" s="45">
        <f>_xlfn.XLOOKUP(J2351,Main_OG!$B$1:$B$766,Main_OG!$O$1:$O$766,"")</f>
        <v>1</v>
      </c>
      <c r="I2351" s="45">
        <f>_xlfn.XLOOKUP(F2351,Main_OG!$D$1:$D$766,Main_OG!$J$1:$J$766,"")</f>
        <v>1</v>
      </c>
      <c r="J2351" s="45" t="s">
        <v>730</v>
      </c>
      <c r="K2351" s="45" t="str">
        <f t="shared" si="109"/>
        <v>The Potomac Edison Co_WV</v>
      </c>
      <c r="L2351" s="45" t="str">
        <f t="shared" si="110"/>
        <v>Potomac Edison Co_WV</v>
      </c>
      <c r="M2351" s="45" t="s">
        <v>3506</v>
      </c>
      <c r="N2351" s="45">
        <v>0</v>
      </c>
      <c r="O2351" s="45">
        <v>17967</v>
      </c>
      <c r="P2351" s="45">
        <v>1897</v>
      </c>
      <c r="Q2351" s="45">
        <v>121512</v>
      </c>
      <c r="R2351" s="45">
        <v>0</v>
      </c>
      <c r="S2351" s="45">
        <v>828550</v>
      </c>
      <c r="T2351" s="45">
        <v>826479</v>
      </c>
      <c r="U2351" s="45">
        <v>1740862</v>
      </c>
      <c r="V2351" s="45">
        <v>0</v>
      </c>
      <c r="W2351" s="45">
        <v>9.9649870000000007</v>
      </c>
      <c r="X2351" s="45">
        <v>7.1339138999999996</v>
      </c>
      <c r="Y2351" s="45">
        <v>10.769843</v>
      </c>
      <c r="Z2351" s="46">
        <v>75172.399999999994</v>
      </c>
      <c r="AA2351" s="46">
        <v>41333.426441001538</v>
      </c>
      <c r="AB2351" s="47">
        <f>_xlfn.XLOOKUP($F2351,Main_OG!$D$1:$D$766,Main_OG!AJ$1:AJ$766,"")</f>
        <v>55711522</v>
      </c>
      <c r="AC2351" s="47">
        <f>_xlfn.XLOOKUP($F2351,Main_OG!$D$1:$D$766,Main_OG!AK$1:AK$766,"")</f>
        <v>415920</v>
      </c>
      <c r="AD2351" s="47">
        <f>_xlfn.XLOOKUP($F2351,Main_OG!$D$1:$D$766,Main_OG!AL$1:AL$766,"")</f>
        <v>24834918</v>
      </c>
      <c r="AE2351" s="47">
        <f>_xlfn.XLOOKUP($F2351,Main_OG!$D$1:$D$766,Main_OG!AM$1:AM$766,"")</f>
        <v>0</v>
      </c>
      <c r="AF2351" s="48">
        <f>_xlfn.XLOOKUP($F2351,Main_OG!$D$1:$D$766,Main_OG!Z$1:Z$766,"")</f>
        <v>2.23</v>
      </c>
      <c r="AG2351" s="48">
        <f>_xlfn.XLOOKUP($F2351,Main_OG!$D$1:$D$766,Main_OG!AA$1:AA$766,"")</f>
        <v>2.2000000000000002</v>
      </c>
      <c r="AH2351" s="48">
        <f>_xlfn.XLOOKUP($F2351,Main_OG!$D$1:$D$766,Main_OG!AB$1:AB$766,"")</f>
        <v>14.73443638842941</v>
      </c>
      <c r="AI2351" s="48">
        <f>_xlfn.XLOOKUP($F2351,Main_OG!$D$1:$D$766,Main_OG!AC$1:AC$766,"")</f>
        <v>3.7243523928232452</v>
      </c>
      <c r="AJ2351" s="48">
        <f>_xlfn.XLOOKUP($F2351,Main_OG!$D$1:$D$766,Main_OG!AD$1:AD$766,"")</f>
        <v>0.62802788237371954</v>
      </c>
    </row>
    <row r="2352" spans="2:36" x14ac:dyDescent="0.35">
      <c r="B2352" s="36" t="s">
        <v>3492</v>
      </c>
      <c r="C2352" s="45" t="s">
        <v>294</v>
      </c>
      <c r="D2352" s="45" t="s">
        <v>4283</v>
      </c>
      <c r="E2352" s="36" t="s">
        <v>3479</v>
      </c>
      <c r="F2352" s="36" t="str">
        <f t="shared" si="108"/>
        <v>2018_MD</v>
      </c>
      <c r="G2352" s="45">
        <v>2018</v>
      </c>
      <c r="H2352" s="45">
        <f>_xlfn.XLOOKUP(J2352,Main_OG!$B$1:$B$766,Main_OG!$O$1:$O$766,"")</f>
        <v>1</v>
      </c>
      <c r="I2352" s="45">
        <f>_xlfn.XLOOKUP(F2352,Main_OG!$D$1:$D$766,Main_OG!$J$1:$J$766,"")</f>
        <v>3</v>
      </c>
      <c r="J2352" s="45" t="s">
        <v>294</v>
      </c>
      <c r="K2352" s="45" t="str">
        <f t="shared" si="109"/>
        <v>The Potomac Edison Company_MD</v>
      </c>
      <c r="L2352" s="45" t="str">
        <f t="shared" si="110"/>
        <v>Potomac Edison Co_MD</v>
      </c>
      <c r="M2352" s="45" t="s">
        <v>3507</v>
      </c>
      <c r="N2352" s="45">
        <v>0</v>
      </c>
      <c r="O2352" s="45">
        <v>19810</v>
      </c>
      <c r="P2352" s="45">
        <v>1330</v>
      </c>
      <c r="Q2352" s="45">
        <v>210562</v>
      </c>
      <c r="R2352" s="45">
        <v>0</v>
      </c>
      <c r="S2352" s="45">
        <v>572008</v>
      </c>
      <c r="T2352" s="45">
        <v>114520</v>
      </c>
      <c r="U2352" s="45">
        <v>2998485</v>
      </c>
      <c r="V2352" s="45">
        <v>0</v>
      </c>
      <c r="W2352" s="45">
        <v>10.893554</v>
      </c>
      <c r="X2352" s="45">
        <v>9.6135172999999998</v>
      </c>
      <c r="Y2352" s="45">
        <v>10.829279</v>
      </c>
      <c r="Z2352" s="46">
        <v>402480.9</v>
      </c>
      <c r="AA2352" s="46">
        <v>66612.166226177986</v>
      </c>
      <c r="AB2352" s="47">
        <f>_xlfn.XLOOKUP($F2352,Main_OG!$D$1:$D$766,Main_OG!AJ$1:AJ$766,"")</f>
        <v>8764840</v>
      </c>
      <c r="AC2352" s="47">
        <f>_xlfn.XLOOKUP($F2352,Main_OG!$D$1:$D$766,Main_OG!AK$1:AK$766,"")</f>
        <v>1097090</v>
      </c>
      <c r="AD2352" s="47">
        <f>_xlfn.XLOOKUP($F2352,Main_OG!$D$1:$D$766,Main_OG!AL$1:AL$766,"")</f>
        <v>210873506</v>
      </c>
      <c r="AE2352" s="47">
        <f>_xlfn.XLOOKUP($F2352,Main_OG!$D$1:$D$766,Main_OG!AM$1:AM$766,"")</f>
        <v>14987931</v>
      </c>
      <c r="AF2352" s="48">
        <f>_xlfn.XLOOKUP($F2352,Main_OG!$D$1:$D$766,Main_OG!Z$1:Z$766,"")</f>
        <v>0</v>
      </c>
      <c r="AG2352" s="48">
        <f>_xlfn.XLOOKUP($F2352,Main_OG!$D$1:$D$766,Main_OG!AA$1:AA$766,"")</f>
        <v>2.5299999999999998</v>
      </c>
      <c r="AH2352" s="48">
        <f>_xlfn.XLOOKUP($F2352,Main_OG!$D$1:$D$766,Main_OG!AB$1:AB$766,"")</f>
        <v>16.07</v>
      </c>
      <c r="AI2352" s="48">
        <f>_xlfn.XLOOKUP($F2352,Main_OG!$D$1:$D$766,Main_OG!AC$1:AC$766,"")</f>
        <v>3.86</v>
      </c>
      <c r="AJ2352" s="48">
        <f>_xlfn.XLOOKUP($F2352,Main_OG!$D$1:$D$766,Main_OG!AD$1:AD$766,"")</f>
        <v>0.68</v>
      </c>
    </row>
    <row r="2353" spans="2:36" x14ac:dyDescent="0.35">
      <c r="B2353" s="36" t="s">
        <v>3492</v>
      </c>
      <c r="C2353" s="45" t="s">
        <v>730</v>
      </c>
      <c r="D2353" s="45" t="s">
        <v>4283</v>
      </c>
      <c r="E2353" s="36" t="s">
        <v>3479</v>
      </c>
      <c r="F2353" s="36" t="str">
        <f t="shared" si="108"/>
        <v>2018_WV</v>
      </c>
      <c r="G2353" s="45">
        <v>2018</v>
      </c>
      <c r="H2353" s="45">
        <f>_xlfn.XLOOKUP(J2353,Main_OG!$B$1:$B$766,Main_OG!$O$1:$O$766,"")</f>
        <v>1</v>
      </c>
      <c r="I2353" s="45">
        <f>_xlfn.XLOOKUP(F2353,Main_OG!$D$1:$D$766,Main_OG!$J$1:$J$766,"")</f>
        <v>1</v>
      </c>
      <c r="J2353" s="45" t="s">
        <v>730</v>
      </c>
      <c r="K2353" s="45" t="str">
        <f t="shared" si="109"/>
        <v>The Potomac Edison Company_WV</v>
      </c>
      <c r="L2353" s="45" t="str">
        <f t="shared" si="110"/>
        <v>Potomac Edison Co_WV</v>
      </c>
      <c r="M2353" s="45" t="s">
        <v>3508</v>
      </c>
      <c r="N2353" s="45">
        <v>0</v>
      </c>
      <c r="O2353" s="45">
        <v>18062</v>
      </c>
      <c r="P2353" s="45">
        <v>1890</v>
      </c>
      <c r="Q2353" s="45">
        <v>122889</v>
      </c>
      <c r="R2353" s="45">
        <v>0</v>
      </c>
      <c r="S2353" s="45">
        <v>859481</v>
      </c>
      <c r="T2353" s="45">
        <v>876541</v>
      </c>
      <c r="U2353" s="45">
        <v>1931479</v>
      </c>
      <c r="V2353" s="45">
        <v>0</v>
      </c>
      <c r="W2353" s="45">
        <v>9.6045753000000005</v>
      </c>
      <c r="X2353" s="45">
        <v>7.2320861000000001</v>
      </c>
      <c r="Y2353" s="45">
        <v>10.387278</v>
      </c>
      <c r="Z2353" s="46">
        <v>77406.5</v>
      </c>
      <c r="AA2353" s="46">
        <v>42861.85742375355</v>
      </c>
      <c r="AB2353" s="47">
        <f>_xlfn.XLOOKUP($F2353,Main_OG!$D$1:$D$766,Main_OG!AJ$1:AJ$766,"")</f>
        <v>51342914</v>
      </c>
      <c r="AC2353" s="47">
        <f>_xlfn.XLOOKUP($F2353,Main_OG!$D$1:$D$766,Main_OG!AK$1:AK$766,"")</f>
        <v>579372</v>
      </c>
      <c r="AD2353" s="47">
        <f>_xlfn.XLOOKUP($F2353,Main_OG!$D$1:$D$766,Main_OG!AL$1:AL$766,"")</f>
        <v>24224924</v>
      </c>
      <c r="AE2353" s="47">
        <f>_xlfn.XLOOKUP($F2353,Main_OG!$D$1:$D$766,Main_OG!AM$1:AM$766,"")</f>
        <v>0</v>
      </c>
      <c r="AF2353" s="48">
        <f>_xlfn.XLOOKUP($F2353,Main_OG!$D$1:$D$766,Main_OG!Z$1:Z$766,"")</f>
        <v>0</v>
      </c>
      <c r="AG2353" s="48">
        <f>_xlfn.XLOOKUP($F2353,Main_OG!$D$1:$D$766,Main_OG!AA$1:AA$766,"")</f>
        <v>2.09</v>
      </c>
      <c r="AH2353" s="48">
        <f>_xlfn.XLOOKUP($F2353,Main_OG!$D$1:$D$766,Main_OG!AB$1:AB$766,"")</f>
        <v>16.62</v>
      </c>
      <c r="AI2353" s="48">
        <f>_xlfn.XLOOKUP($F2353,Main_OG!$D$1:$D$766,Main_OG!AC$1:AC$766,"")</f>
        <v>3.8713752811270652</v>
      </c>
      <c r="AJ2353" s="48">
        <f>_xlfn.XLOOKUP($F2353,Main_OG!$D$1:$D$766,Main_OG!AD$1:AD$766,"")</f>
        <v>0.62810595158289428</v>
      </c>
    </row>
    <row r="2354" spans="2:36" x14ac:dyDescent="0.35">
      <c r="B2354" s="36" t="s">
        <v>3492</v>
      </c>
      <c r="C2354" s="45" t="s">
        <v>294</v>
      </c>
      <c r="D2354" s="45" t="s">
        <v>4283</v>
      </c>
      <c r="E2354" s="36" t="s">
        <v>3479</v>
      </c>
      <c r="F2354" s="36" t="str">
        <f t="shared" si="108"/>
        <v>2019_MD</v>
      </c>
      <c r="G2354" s="45">
        <v>2019</v>
      </c>
      <c r="H2354" s="45">
        <f>_xlfn.XLOOKUP(J2354,Main_OG!$B$1:$B$766,Main_OG!$O$1:$O$766,"")</f>
        <v>1</v>
      </c>
      <c r="I2354" s="45">
        <f>_xlfn.XLOOKUP(F2354,Main_OG!$D$1:$D$766,Main_OG!$J$1:$J$766,"")</f>
        <v>3</v>
      </c>
      <c r="J2354" s="45" t="s">
        <v>294</v>
      </c>
      <c r="K2354" s="45" t="str">
        <f t="shared" si="109"/>
        <v>The Potomac Edison Company_MD</v>
      </c>
      <c r="L2354" s="45" t="str">
        <f t="shared" si="110"/>
        <v>Potomac Edison Co_MD</v>
      </c>
      <c r="M2354" s="45" t="s">
        <v>3509</v>
      </c>
      <c r="N2354" s="45">
        <v>0</v>
      </c>
      <c r="O2354" s="45">
        <v>19895</v>
      </c>
      <c r="P2354" s="45">
        <v>1208</v>
      </c>
      <c r="Q2354" s="45">
        <v>212624</v>
      </c>
      <c r="R2354" s="45">
        <v>0</v>
      </c>
      <c r="S2354" s="45">
        <v>557286</v>
      </c>
      <c r="T2354" s="45">
        <v>101483</v>
      </c>
      <c r="U2354" s="45">
        <v>2949292</v>
      </c>
      <c r="V2354" s="45">
        <v>0</v>
      </c>
      <c r="W2354" s="45">
        <v>10.639132999999999</v>
      </c>
      <c r="X2354" s="45">
        <v>9.0498901000000007</v>
      </c>
      <c r="Y2354" s="45">
        <v>10.280934999999999</v>
      </c>
      <c r="Z2354" s="46">
        <v>402346.2</v>
      </c>
      <c r="AA2354" s="46">
        <v>66449.092759416511</v>
      </c>
      <c r="AB2354" s="47">
        <f>_xlfn.XLOOKUP($F2354,Main_OG!$D$1:$D$766,Main_OG!AJ$1:AJ$766,"")</f>
        <v>5111614</v>
      </c>
      <c r="AC2354" s="47">
        <f>_xlfn.XLOOKUP($F2354,Main_OG!$D$1:$D$766,Main_OG!AK$1:AK$766,"")</f>
        <v>345724</v>
      </c>
      <c r="AD2354" s="47">
        <f>_xlfn.XLOOKUP($F2354,Main_OG!$D$1:$D$766,Main_OG!AL$1:AL$766,"")</f>
        <v>210632878</v>
      </c>
      <c r="AE2354" s="47">
        <f>_xlfn.XLOOKUP($F2354,Main_OG!$D$1:$D$766,Main_OG!AM$1:AM$766,"")</f>
        <v>15012922</v>
      </c>
      <c r="AF2354" s="48">
        <f>_xlfn.XLOOKUP($F2354,Main_OG!$D$1:$D$766,Main_OG!Z$1:Z$766,"")</f>
        <v>1.88</v>
      </c>
      <c r="AG2354" s="48">
        <f>_xlfn.XLOOKUP($F2354,Main_OG!$D$1:$D$766,Main_OG!AA$1:AA$766,"")</f>
        <v>2.176146746141439</v>
      </c>
      <c r="AH2354" s="48">
        <f>_xlfn.XLOOKUP($F2354,Main_OG!$D$1:$D$766,Main_OG!AB$1:AB$766,"")</f>
        <v>16.155101142605361</v>
      </c>
      <c r="AI2354" s="48">
        <f>_xlfn.XLOOKUP($F2354,Main_OG!$D$1:$D$766,Main_OG!AC$1:AC$766,"")</f>
        <v>3.3292283805067271</v>
      </c>
      <c r="AJ2354" s="48">
        <f>_xlfn.XLOOKUP($F2354,Main_OG!$D$1:$D$766,Main_OG!AD$1:AD$766,"")</f>
        <v>0.65</v>
      </c>
    </row>
    <row r="2355" spans="2:36" x14ac:dyDescent="0.35">
      <c r="B2355" s="36" t="s">
        <v>3492</v>
      </c>
      <c r="C2355" s="45" t="s">
        <v>730</v>
      </c>
      <c r="D2355" s="45" t="s">
        <v>4283</v>
      </c>
      <c r="E2355" s="36" t="s">
        <v>3479</v>
      </c>
      <c r="F2355" s="36" t="str">
        <f t="shared" si="108"/>
        <v>2019_WV</v>
      </c>
      <c r="G2355" s="45">
        <v>2019</v>
      </c>
      <c r="H2355" s="45">
        <f>_xlfn.XLOOKUP(J2355,Main_OG!$B$1:$B$766,Main_OG!$O$1:$O$766,"")</f>
        <v>1</v>
      </c>
      <c r="I2355" s="45">
        <f>_xlfn.XLOOKUP(F2355,Main_OG!$D$1:$D$766,Main_OG!$J$1:$J$766,"")</f>
        <v>1</v>
      </c>
      <c r="J2355" s="45" t="s">
        <v>730</v>
      </c>
      <c r="K2355" s="45" t="str">
        <f t="shared" si="109"/>
        <v>The Potomac Edison Company_WV</v>
      </c>
      <c r="L2355" s="45" t="str">
        <f t="shared" si="110"/>
        <v>Potomac Edison Co_WV</v>
      </c>
      <c r="M2355" s="45" t="s">
        <v>3510</v>
      </c>
      <c r="N2355" s="45">
        <v>0</v>
      </c>
      <c r="O2355" s="45">
        <v>18292</v>
      </c>
      <c r="P2355" s="45">
        <v>1878</v>
      </c>
      <c r="Q2355" s="45">
        <v>124233</v>
      </c>
      <c r="R2355" s="45">
        <v>0</v>
      </c>
      <c r="S2355" s="45">
        <v>834216</v>
      </c>
      <c r="T2355" s="45">
        <v>956348</v>
      </c>
      <c r="U2355" s="45">
        <v>1907937</v>
      </c>
      <c r="V2355" s="45">
        <v>0</v>
      </c>
      <c r="W2355" s="45">
        <v>9.0777208999999992</v>
      </c>
      <c r="X2355" s="45">
        <v>6.1749489000000004</v>
      </c>
      <c r="Y2355" s="45">
        <v>10.054451</v>
      </c>
      <c r="Z2355" s="46">
        <v>76786.600000000006</v>
      </c>
      <c r="AA2355" s="46">
        <v>42771.783298603048</v>
      </c>
      <c r="AB2355" s="47">
        <f>_xlfn.XLOOKUP($F2355,Main_OG!$D$1:$D$766,Main_OG!AJ$1:AJ$766,"")</f>
        <v>47520532</v>
      </c>
      <c r="AC2355" s="47">
        <f>_xlfn.XLOOKUP($F2355,Main_OG!$D$1:$D$766,Main_OG!AK$1:AK$766,"")</f>
        <v>460900</v>
      </c>
      <c r="AD2355" s="47">
        <f>_xlfn.XLOOKUP($F2355,Main_OG!$D$1:$D$766,Main_OG!AL$1:AL$766,"")</f>
        <v>37910422</v>
      </c>
      <c r="AE2355" s="47">
        <f>_xlfn.XLOOKUP($F2355,Main_OG!$D$1:$D$766,Main_OG!AM$1:AM$766,"")</f>
        <v>0</v>
      </c>
      <c r="AF2355" s="48">
        <f>_xlfn.XLOOKUP($F2355,Main_OG!$D$1:$D$766,Main_OG!Z$1:Z$766,"")</f>
        <v>0</v>
      </c>
      <c r="AG2355" s="48">
        <f>_xlfn.XLOOKUP($F2355,Main_OG!$D$1:$D$766,Main_OG!AA$1:AA$766,"")</f>
        <v>2.176146746141439</v>
      </c>
      <c r="AH2355" s="48">
        <f>_xlfn.XLOOKUP($F2355,Main_OG!$D$1:$D$766,Main_OG!AB$1:AB$766,"")</f>
        <v>16.155101142605361</v>
      </c>
      <c r="AI2355" s="48">
        <f>_xlfn.XLOOKUP($F2355,Main_OG!$D$1:$D$766,Main_OG!AC$1:AC$766,"")</f>
        <v>2.19</v>
      </c>
      <c r="AJ2355" s="48">
        <f>_xlfn.XLOOKUP($F2355,Main_OG!$D$1:$D$766,Main_OG!AD$1:AD$766,"")</f>
        <v>0.60296766622862785</v>
      </c>
    </row>
    <row r="2356" spans="2:36" x14ac:dyDescent="0.35">
      <c r="B2356" s="36" t="s">
        <v>3492</v>
      </c>
      <c r="C2356" s="45" t="s">
        <v>294</v>
      </c>
      <c r="D2356" s="45" t="s">
        <v>4283</v>
      </c>
      <c r="E2356" s="36" t="s">
        <v>3479</v>
      </c>
      <c r="F2356" s="36" t="str">
        <f t="shared" si="108"/>
        <v>2020_MD</v>
      </c>
      <c r="G2356" s="45">
        <v>2020</v>
      </c>
      <c r="H2356" s="45">
        <f>_xlfn.XLOOKUP(J2356,Main_OG!$B$1:$B$766,Main_OG!$O$1:$O$766,"")</f>
        <v>1</v>
      </c>
      <c r="I2356" s="45">
        <f>_xlfn.XLOOKUP(F2356,Main_OG!$D$1:$D$766,Main_OG!$J$1:$J$766,"")</f>
        <v>3</v>
      </c>
      <c r="J2356" s="45" t="s">
        <v>294</v>
      </c>
      <c r="K2356" s="45" t="str">
        <f t="shared" si="109"/>
        <v>The Potomac Edison Company_MD</v>
      </c>
      <c r="L2356" s="45" t="str">
        <f t="shared" si="110"/>
        <v>Potomac Edison Co_MD</v>
      </c>
      <c r="M2356" s="45" t="s">
        <v>3511</v>
      </c>
      <c r="N2356" s="45">
        <v>0</v>
      </c>
      <c r="O2356" s="45">
        <v>19914</v>
      </c>
      <c r="P2356" s="45">
        <v>1097</v>
      </c>
      <c r="Q2356" s="45">
        <v>0</v>
      </c>
      <c r="R2356" s="45">
        <v>0</v>
      </c>
      <c r="S2356" s="45">
        <v>502646</v>
      </c>
      <c r="T2356" s="45">
        <v>79611</v>
      </c>
      <c r="U2356" s="45">
        <v>0</v>
      </c>
      <c r="V2356" s="45">
        <v>0</v>
      </c>
      <c r="W2356" s="45">
        <v>11.189584999999999</v>
      </c>
      <c r="X2356" s="45">
        <v>10.086169</v>
      </c>
      <c r="Y2356" s="45">
        <v>0</v>
      </c>
      <c r="Z2356" s="46">
        <v>388532.3</v>
      </c>
      <c r="AA2356" s="46">
        <v>64119.224447972774</v>
      </c>
      <c r="AB2356" s="47">
        <f>_xlfn.XLOOKUP($F2356,Main_OG!$D$1:$D$766,Main_OG!AJ$1:AJ$766,"")</f>
        <v>3056916</v>
      </c>
      <c r="AC2356" s="47">
        <f>_xlfn.XLOOKUP($F2356,Main_OG!$D$1:$D$766,Main_OG!AK$1:AK$766,"")</f>
        <v>354002</v>
      </c>
      <c r="AD2356" s="47">
        <f>_xlfn.XLOOKUP($F2356,Main_OG!$D$1:$D$766,Main_OG!AL$1:AL$766,"")</f>
        <v>206490016</v>
      </c>
      <c r="AE2356" s="47">
        <f>_xlfn.XLOOKUP($F2356,Main_OG!$D$1:$D$766,Main_OG!AM$1:AM$766,"")</f>
        <v>0</v>
      </c>
      <c r="AF2356" s="48">
        <f>_xlfn.XLOOKUP($F2356,Main_OG!$D$1:$D$766,Main_OG!Z$1:Z$766,"")</f>
        <v>0</v>
      </c>
      <c r="AG2356" s="48">
        <f>_xlfn.XLOOKUP($F2356,Main_OG!$D$1:$D$766,Main_OG!AA$1:AA$766,"")</f>
        <v>2.127327759928813</v>
      </c>
      <c r="AH2356" s="48">
        <f>_xlfn.XLOOKUP($F2356,Main_OG!$D$1:$D$766,Main_OG!AB$1:AB$766,"")</f>
        <v>12.535325193609101</v>
      </c>
      <c r="AI2356" s="48">
        <f>_xlfn.XLOOKUP($F2356,Main_OG!$D$1:$D$766,Main_OG!AC$1:AC$766,"")</f>
        <v>2.8422150630003218</v>
      </c>
      <c r="AJ2356" s="48">
        <f>_xlfn.XLOOKUP($F2356,Main_OG!$D$1:$D$766,Main_OG!AD$1:AD$766,"")</f>
        <v>0.5848556097000881</v>
      </c>
    </row>
    <row r="2357" spans="2:36" x14ac:dyDescent="0.35">
      <c r="B2357" s="36" t="s">
        <v>3492</v>
      </c>
      <c r="C2357" s="45" t="s">
        <v>730</v>
      </c>
      <c r="D2357" s="45" t="s">
        <v>4283</v>
      </c>
      <c r="E2357" s="36" t="s">
        <v>3479</v>
      </c>
      <c r="F2357" s="36" t="str">
        <f t="shared" si="108"/>
        <v>2020_WV</v>
      </c>
      <c r="G2357" s="45">
        <v>2020</v>
      </c>
      <c r="H2357" s="45">
        <f>_xlfn.XLOOKUP(J2357,Main_OG!$B$1:$B$766,Main_OG!$O$1:$O$766,"")</f>
        <v>1</v>
      </c>
      <c r="I2357" s="45">
        <f>_xlfn.XLOOKUP(F2357,Main_OG!$D$1:$D$766,Main_OG!$J$1:$J$766,"")</f>
        <v>1</v>
      </c>
      <c r="J2357" s="45" t="s">
        <v>730</v>
      </c>
      <c r="K2357" s="45" t="str">
        <f t="shared" si="109"/>
        <v>The Potomac Edison Company_WV</v>
      </c>
      <c r="L2357" s="45" t="str">
        <f t="shared" si="110"/>
        <v>Potomac Edison Co_WV</v>
      </c>
      <c r="M2357" s="45" t="s">
        <v>3512</v>
      </c>
      <c r="N2357" s="45">
        <v>0</v>
      </c>
      <c r="O2357" s="45">
        <v>18644</v>
      </c>
      <c r="P2357" s="45">
        <v>1864</v>
      </c>
      <c r="Q2357" s="45">
        <v>0</v>
      </c>
      <c r="R2357" s="45">
        <v>0</v>
      </c>
      <c r="S2357" s="45">
        <v>761210</v>
      </c>
      <c r="T2357" s="45">
        <v>942043</v>
      </c>
      <c r="U2357" s="45">
        <v>0</v>
      </c>
      <c r="V2357" s="45">
        <v>0</v>
      </c>
      <c r="W2357" s="45">
        <v>9.0841554999999996</v>
      </c>
      <c r="X2357" s="45">
        <v>5.9190079000000004</v>
      </c>
      <c r="Y2357" s="45">
        <v>0</v>
      </c>
      <c r="Z2357" s="46">
        <v>73952.899999999994</v>
      </c>
      <c r="AA2357" s="46">
        <v>41357.212761792915</v>
      </c>
      <c r="AB2357" s="47">
        <f>_xlfn.XLOOKUP($F2357,Main_OG!$D$1:$D$766,Main_OG!AJ$1:AJ$766,"")</f>
        <v>41146208</v>
      </c>
      <c r="AC2357" s="47">
        <f>_xlfn.XLOOKUP($F2357,Main_OG!$D$1:$D$766,Main_OG!AK$1:AK$766,"")</f>
        <v>514550</v>
      </c>
      <c r="AD2357" s="47">
        <f>_xlfn.XLOOKUP($F2357,Main_OG!$D$1:$D$766,Main_OG!AL$1:AL$766,"")</f>
        <v>47838984</v>
      </c>
      <c r="AE2357" s="47">
        <f>_xlfn.XLOOKUP($F2357,Main_OG!$D$1:$D$766,Main_OG!AM$1:AM$766,"")</f>
        <v>0</v>
      </c>
      <c r="AF2357" s="48">
        <f>_xlfn.XLOOKUP($F2357,Main_OG!$D$1:$D$766,Main_OG!Z$1:Z$766,"")</f>
        <v>0</v>
      </c>
      <c r="AG2357" s="48">
        <f>_xlfn.XLOOKUP($F2357,Main_OG!$D$1:$D$766,Main_OG!AA$1:AA$766,"")</f>
        <v>2.127327759928813</v>
      </c>
      <c r="AH2357" s="48">
        <f>_xlfn.XLOOKUP($F2357,Main_OG!$D$1:$D$766,Main_OG!AB$1:AB$766,"")</f>
        <v>12.535325193609101</v>
      </c>
      <c r="AI2357" s="48">
        <f>_xlfn.XLOOKUP($F2357,Main_OG!$D$1:$D$766,Main_OG!AC$1:AC$766,"")</f>
        <v>2.8422150630003218</v>
      </c>
      <c r="AJ2357" s="48">
        <f>_xlfn.XLOOKUP($F2357,Main_OG!$D$1:$D$766,Main_OG!AD$1:AD$766,"")</f>
        <v>0.5848556097000881</v>
      </c>
    </row>
    <row r="2358" spans="2:36" x14ac:dyDescent="0.35">
      <c r="B2358" s="36" t="s">
        <v>3513</v>
      </c>
      <c r="C2358" s="45" t="s">
        <v>614</v>
      </c>
      <c r="D2358" s="45" t="s">
        <v>4284</v>
      </c>
      <c r="E2358" s="36" t="s">
        <v>3513</v>
      </c>
      <c r="F2358" s="36" t="str">
        <f t="shared" si="108"/>
        <v>2006_DC</v>
      </c>
      <c r="G2358" s="45">
        <v>2006</v>
      </c>
      <c r="H2358" s="45">
        <f>_xlfn.XLOOKUP(J2358,Main_OG!$B$1:$B$766,Main_OG!$O$1:$O$766,"")</f>
        <v>0</v>
      </c>
      <c r="I2358" s="45">
        <f>_xlfn.XLOOKUP(F2358,Main_OG!$D$1:$D$766,Main_OG!$J$1:$J$766,"")</f>
        <v>0</v>
      </c>
      <c r="J2358" s="45" t="s">
        <v>614</v>
      </c>
      <c r="K2358" s="45" t="str">
        <f t="shared" si="109"/>
        <v>Potomac Electric Power Co_DC</v>
      </c>
      <c r="L2358" s="45" t="str">
        <f t="shared" si="110"/>
        <v>Potomac Electric Power Co_DC</v>
      </c>
      <c r="M2358" s="45" t="s">
        <v>3514</v>
      </c>
      <c r="N2358" s="45">
        <v>0</v>
      </c>
      <c r="O2358" s="45">
        <v>22372</v>
      </c>
      <c r="P2358" s="45">
        <v>0</v>
      </c>
      <c r="Q2358" s="45">
        <v>205666</v>
      </c>
      <c r="R2358" s="45">
        <v>0</v>
      </c>
      <c r="S2358" s="45">
        <v>557407</v>
      </c>
      <c r="T2358" s="45">
        <v>0</v>
      </c>
      <c r="U2358" s="45">
        <v>175807</v>
      </c>
      <c r="V2358" s="45">
        <v>0</v>
      </c>
      <c r="W2358" s="45">
        <v>11.79406559017723</v>
      </c>
      <c r="X2358" s="45">
        <v>0</v>
      </c>
      <c r="Y2358" s="45">
        <v>9.8577468263580492</v>
      </c>
      <c r="Z2358" s="46">
        <v>108848.3</v>
      </c>
      <c r="AA2358" s="46">
        <v>190734.05282460779</v>
      </c>
      <c r="AB2358" s="47">
        <f>_xlfn.XLOOKUP($F2358,Main_OG!$D$1:$D$766,Main_OG!AJ$1:AJ$766,"")</f>
        <v>0</v>
      </c>
      <c r="AC2358" s="47">
        <f>_xlfn.XLOOKUP($F2358,Main_OG!$D$1:$D$766,Main_OG!AK$1:AK$766,"")</f>
        <v>462090</v>
      </c>
      <c r="AD2358" s="47">
        <f>_xlfn.XLOOKUP($F2358,Main_OG!$D$1:$D$766,Main_OG!AL$1:AL$766,"")</f>
        <v>0</v>
      </c>
      <c r="AE2358" s="47">
        <f>_xlfn.XLOOKUP($F2358,Main_OG!$D$1:$D$766,Main_OG!AM$1:AM$766,"")</f>
        <v>0</v>
      </c>
      <c r="AF2358" s="48">
        <f>_xlfn.XLOOKUP($F2358,Main_OG!$D$1:$D$766,Main_OG!Z$1:Z$766,"")</f>
        <v>0</v>
      </c>
      <c r="AG2358" s="48">
        <f>_xlfn.XLOOKUP($F2358,Main_OG!$D$1:$D$766,Main_OG!AA$1:AA$766,"")</f>
        <v>2.2465548173415608</v>
      </c>
      <c r="AH2358" s="48">
        <f>_xlfn.XLOOKUP($F2358,Main_OG!$D$1:$D$766,Main_OG!AB$1:AB$766,"")</f>
        <v>14.13114039693003</v>
      </c>
      <c r="AI2358" s="48">
        <f>_xlfn.XLOOKUP($F2358,Main_OG!$D$1:$D$766,Main_OG!AC$1:AC$766,"")</f>
        <v>7.1610124069250478</v>
      </c>
      <c r="AJ2358" s="48">
        <f>_xlfn.XLOOKUP($F2358,Main_OG!$D$1:$D$766,Main_OG!AD$1:AD$766,"")</f>
        <v>0.4704061490499184</v>
      </c>
    </row>
    <row r="2359" spans="2:36" x14ac:dyDescent="0.35">
      <c r="B2359" s="36" t="s">
        <v>3513</v>
      </c>
      <c r="C2359" s="45" t="s">
        <v>294</v>
      </c>
      <c r="D2359" s="45" t="s">
        <v>4284</v>
      </c>
      <c r="E2359" s="36" t="s">
        <v>3513</v>
      </c>
      <c r="F2359" s="36" t="str">
        <f t="shared" si="108"/>
        <v>2006_MD</v>
      </c>
      <c r="G2359" s="45">
        <v>2006</v>
      </c>
      <c r="H2359" s="45">
        <f>_xlfn.XLOOKUP(J2359,Main_OG!$B$1:$B$766,Main_OG!$O$1:$O$766,"")</f>
        <v>1</v>
      </c>
      <c r="I2359" s="45">
        <f>_xlfn.XLOOKUP(F2359,Main_OG!$D$1:$D$766,Main_OG!$J$1:$J$766,"")</f>
        <v>0</v>
      </c>
      <c r="J2359" s="45" t="s">
        <v>294</v>
      </c>
      <c r="K2359" s="45" t="str">
        <f t="shared" si="109"/>
        <v>Potomac Electric Power Co_MD</v>
      </c>
      <c r="L2359" s="45" t="str">
        <f t="shared" si="110"/>
        <v>Potomac Electric Power Co_MD</v>
      </c>
      <c r="M2359" s="45" t="s">
        <v>3515</v>
      </c>
      <c r="N2359" s="45">
        <v>0</v>
      </c>
      <c r="O2359" s="45">
        <v>36710</v>
      </c>
      <c r="P2359" s="45">
        <v>0</v>
      </c>
      <c r="Q2359" s="45">
        <v>440915</v>
      </c>
      <c r="R2359" s="45">
        <v>0</v>
      </c>
      <c r="S2359" s="45">
        <v>402662</v>
      </c>
      <c r="T2359" s="45">
        <v>0</v>
      </c>
      <c r="U2359" s="45">
        <v>667387</v>
      </c>
      <c r="V2359" s="45">
        <v>0</v>
      </c>
      <c r="W2359" s="45">
        <v>11.480303448464619</v>
      </c>
      <c r="X2359" s="45">
        <v>0</v>
      </c>
      <c r="Y2359" s="45">
        <v>12.25626111743872</v>
      </c>
      <c r="Z2359" s="46">
        <v>329874</v>
      </c>
      <c r="AA2359" s="46">
        <v>58619.599539180577</v>
      </c>
      <c r="AB2359" s="47">
        <f>_xlfn.XLOOKUP($F2359,Main_OG!$D$1:$D$766,Main_OG!AJ$1:AJ$766,"")</f>
        <v>23375205.16</v>
      </c>
      <c r="AC2359" s="47">
        <f>_xlfn.XLOOKUP($F2359,Main_OG!$D$1:$D$766,Main_OG!AK$1:AK$766,"")</f>
        <v>2100444.0600000005</v>
      </c>
      <c r="AD2359" s="47">
        <f>_xlfn.XLOOKUP($F2359,Main_OG!$D$1:$D$766,Main_OG!AL$1:AL$766,"")</f>
        <v>33241593.040000003</v>
      </c>
      <c r="AE2359" s="47">
        <f>_xlfn.XLOOKUP($F2359,Main_OG!$D$1:$D$766,Main_OG!AM$1:AM$766,"")</f>
        <v>13830411</v>
      </c>
      <c r="AF2359" s="48">
        <f>_xlfn.XLOOKUP($F2359,Main_OG!$D$1:$D$766,Main_OG!Z$1:Z$766,"")</f>
        <v>0</v>
      </c>
      <c r="AG2359" s="48">
        <f>_xlfn.XLOOKUP($F2359,Main_OG!$D$1:$D$766,Main_OG!AA$1:AA$766,"")</f>
        <v>2.27</v>
      </c>
      <c r="AH2359" s="48">
        <f>_xlfn.XLOOKUP($F2359,Main_OG!$D$1:$D$766,Main_OG!AB$1:AB$766,"")</f>
        <v>14.13114039693003</v>
      </c>
      <c r="AI2359" s="48">
        <f>_xlfn.XLOOKUP($F2359,Main_OG!$D$1:$D$766,Main_OG!AC$1:AC$766,"")</f>
        <v>7.1610124069250478</v>
      </c>
      <c r="AJ2359" s="48">
        <f>_xlfn.XLOOKUP($F2359,Main_OG!$D$1:$D$766,Main_OG!AD$1:AD$766,"")</f>
        <v>0.52</v>
      </c>
    </row>
    <row r="2360" spans="2:36" x14ac:dyDescent="0.35">
      <c r="B2360" s="36" t="s">
        <v>3513</v>
      </c>
      <c r="C2360" s="45" t="s">
        <v>614</v>
      </c>
      <c r="D2360" s="45" t="s">
        <v>4284</v>
      </c>
      <c r="E2360" s="36" t="s">
        <v>3513</v>
      </c>
      <c r="F2360" s="36" t="str">
        <f t="shared" si="108"/>
        <v>2007_DC</v>
      </c>
      <c r="G2360" s="45">
        <v>2007</v>
      </c>
      <c r="H2360" s="45">
        <f>_xlfn.XLOOKUP(J2360,Main_OG!$B$1:$B$766,Main_OG!$O$1:$O$766,"")</f>
        <v>0</v>
      </c>
      <c r="I2360" s="45">
        <f>_xlfn.XLOOKUP(F2360,Main_OG!$D$1:$D$766,Main_OG!$J$1:$J$766,"")</f>
        <v>0</v>
      </c>
      <c r="J2360" s="45" t="s">
        <v>614</v>
      </c>
      <c r="K2360" s="45" t="str">
        <f t="shared" si="109"/>
        <v>Potomac Electric Power Co_DC</v>
      </c>
      <c r="L2360" s="45" t="str">
        <f t="shared" si="110"/>
        <v>Potomac Electric Power Co_DC</v>
      </c>
      <c r="M2360" s="45" t="s">
        <v>3516</v>
      </c>
      <c r="N2360" s="45">
        <v>0</v>
      </c>
      <c r="O2360" s="45">
        <v>21580</v>
      </c>
      <c r="P2360" s="45">
        <v>0</v>
      </c>
      <c r="Q2360" s="45">
        <v>210671</v>
      </c>
      <c r="R2360" s="45">
        <v>0</v>
      </c>
      <c r="S2360" s="45">
        <v>305934</v>
      </c>
      <c r="T2360" s="45">
        <v>0</v>
      </c>
      <c r="U2360" s="45">
        <v>217736</v>
      </c>
      <c r="V2360" s="45">
        <v>0</v>
      </c>
      <c r="W2360" s="45">
        <v>13.72</v>
      </c>
      <c r="X2360" s="45">
        <v>0</v>
      </c>
      <c r="Y2360" s="45">
        <v>11.16</v>
      </c>
      <c r="Z2360" s="46">
        <v>112287.6</v>
      </c>
      <c r="AA2360" s="46">
        <v>195485.4074832348</v>
      </c>
      <c r="AB2360" s="47">
        <f>_xlfn.XLOOKUP($F2360,Main_OG!$D$1:$D$766,Main_OG!AJ$1:AJ$766,"")</f>
        <v>0</v>
      </c>
      <c r="AC2360" s="47">
        <f>_xlfn.XLOOKUP($F2360,Main_OG!$D$1:$D$766,Main_OG!AK$1:AK$766,"")</f>
        <v>394626</v>
      </c>
      <c r="AD2360" s="47">
        <f>_xlfn.XLOOKUP($F2360,Main_OG!$D$1:$D$766,Main_OG!AL$1:AL$766,"")</f>
        <v>0</v>
      </c>
      <c r="AE2360" s="47">
        <f>_xlfn.XLOOKUP($F2360,Main_OG!$D$1:$D$766,Main_OG!AM$1:AM$766,"")</f>
        <v>0</v>
      </c>
      <c r="AF2360" s="48">
        <f>_xlfn.XLOOKUP($F2360,Main_OG!$D$1:$D$766,Main_OG!Z$1:Z$766,"")</f>
        <v>0</v>
      </c>
      <c r="AG2360" s="48">
        <f>_xlfn.XLOOKUP($F2360,Main_OG!$D$1:$D$766,Main_OG!AA$1:AA$766,"")</f>
        <v>2.2465548173415608</v>
      </c>
      <c r="AH2360" s="48">
        <f>_xlfn.XLOOKUP($F2360,Main_OG!$D$1:$D$766,Main_OG!AB$1:AB$766,"")</f>
        <v>15.097711394063451</v>
      </c>
      <c r="AI2360" s="48">
        <f>_xlfn.XLOOKUP($F2360,Main_OG!$D$1:$D$766,Main_OG!AC$1:AC$766,"")</f>
        <v>7.3815467393807772</v>
      </c>
      <c r="AJ2360" s="48">
        <f>_xlfn.XLOOKUP($F2360,Main_OG!$D$1:$D$766,Main_OG!AD$1:AD$766,"")</f>
        <v>0.58103021845052572</v>
      </c>
    </row>
    <row r="2361" spans="2:36" x14ac:dyDescent="0.35">
      <c r="B2361" s="36" t="s">
        <v>3513</v>
      </c>
      <c r="C2361" s="45" t="s">
        <v>294</v>
      </c>
      <c r="D2361" s="45" t="s">
        <v>4284</v>
      </c>
      <c r="E2361" s="36" t="s">
        <v>3513</v>
      </c>
      <c r="F2361" s="36" t="str">
        <f t="shared" si="108"/>
        <v>2007_MD</v>
      </c>
      <c r="G2361" s="45">
        <v>2007</v>
      </c>
      <c r="H2361" s="45">
        <f>_xlfn.XLOOKUP(J2361,Main_OG!$B$1:$B$766,Main_OG!$O$1:$O$766,"")</f>
        <v>1</v>
      </c>
      <c r="I2361" s="45">
        <f>_xlfn.XLOOKUP(F2361,Main_OG!$D$1:$D$766,Main_OG!$J$1:$J$766,"")</f>
        <v>0</v>
      </c>
      <c r="J2361" s="45" t="s">
        <v>294</v>
      </c>
      <c r="K2361" s="45" t="str">
        <f t="shared" si="109"/>
        <v>Potomac Electric Power Co_MD</v>
      </c>
      <c r="L2361" s="45" t="str">
        <f t="shared" si="110"/>
        <v>Potomac Electric Power Co_MD</v>
      </c>
      <c r="M2361" s="45" t="s">
        <v>3517</v>
      </c>
      <c r="N2361" s="45">
        <v>0</v>
      </c>
      <c r="O2361" s="45">
        <v>30962</v>
      </c>
      <c r="P2361" s="45">
        <v>0</v>
      </c>
      <c r="Q2361" s="45">
        <v>445057</v>
      </c>
      <c r="R2361" s="45">
        <v>0</v>
      </c>
      <c r="S2361" s="45">
        <v>290305</v>
      </c>
      <c r="T2361" s="45">
        <v>0</v>
      </c>
      <c r="U2361" s="45">
        <v>805147</v>
      </c>
      <c r="V2361" s="45">
        <v>0</v>
      </c>
      <c r="W2361" s="45">
        <v>13.2</v>
      </c>
      <c r="X2361" s="45">
        <v>0</v>
      </c>
      <c r="Y2361" s="45">
        <v>14.02</v>
      </c>
      <c r="Z2361" s="46">
        <v>331763.5</v>
      </c>
      <c r="AA2361" s="46">
        <v>58683.80629878473</v>
      </c>
      <c r="AB2361" s="47">
        <f>_xlfn.XLOOKUP($F2361,Main_OG!$D$1:$D$766,Main_OG!AJ$1:AJ$766,"")</f>
        <v>23875036</v>
      </c>
      <c r="AC2361" s="47">
        <f>_xlfn.XLOOKUP($F2361,Main_OG!$D$1:$D$766,Main_OG!AK$1:AK$766,"")</f>
        <v>3581492</v>
      </c>
      <c r="AD2361" s="47">
        <f>_xlfn.XLOOKUP($F2361,Main_OG!$D$1:$D$766,Main_OG!AL$1:AL$766,"")</f>
        <v>42963738</v>
      </c>
      <c r="AE2361" s="47">
        <f>_xlfn.XLOOKUP($F2361,Main_OG!$D$1:$D$766,Main_OG!AM$1:AM$766,"")</f>
        <v>14353192</v>
      </c>
      <c r="AF2361" s="48">
        <f>_xlfn.XLOOKUP($F2361,Main_OG!$D$1:$D$766,Main_OG!Z$1:Z$766,"")</f>
        <v>0</v>
      </c>
      <c r="AG2361" s="48">
        <f>_xlfn.XLOOKUP($F2361,Main_OG!$D$1:$D$766,Main_OG!AA$1:AA$766,"")</f>
        <v>2.12</v>
      </c>
      <c r="AH2361" s="48">
        <f>_xlfn.XLOOKUP($F2361,Main_OG!$D$1:$D$766,Main_OG!AB$1:AB$766,"")</f>
        <v>15.097711394063451</v>
      </c>
      <c r="AI2361" s="48">
        <f>_xlfn.XLOOKUP($F2361,Main_OG!$D$1:$D$766,Main_OG!AC$1:AC$766,"")</f>
        <v>7.3815467393807772</v>
      </c>
      <c r="AJ2361" s="48">
        <f>_xlfn.XLOOKUP($F2361,Main_OG!$D$1:$D$766,Main_OG!AD$1:AD$766,"")</f>
        <v>0.46</v>
      </c>
    </row>
    <row r="2362" spans="2:36" x14ac:dyDescent="0.35">
      <c r="B2362" s="36" t="s">
        <v>3513</v>
      </c>
      <c r="C2362" s="45" t="s">
        <v>614</v>
      </c>
      <c r="D2362" s="45" t="s">
        <v>4284</v>
      </c>
      <c r="E2362" s="36" t="s">
        <v>3513</v>
      </c>
      <c r="F2362" s="36" t="str">
        <f t="shared" si="108"/>
        <v>2008_DC</v>
      </c>
      <c r="G2362" s="45">
        <v>2008</v>
      </c>
      <c r="H2362" s="45">
        <f>_xlfn.XLOOKUP(J2362,Main_OG!$B$1:$B$766,Main_OG!$O$1:$O$766,"")</f>
        <v>0</v>
      </c>
      <c r="I2362" s="45">
        <f>_xlfn.XLOOKUP(F2362,Main_OG!$D$1:$D$766,Main_OG!$J$1:$J$766,"")</f>
        <v>0</v>
      </c>
      <c r="J2362" s="45" t="s">
        <v>614</v>
      </c>
      <c r="K2362" s="45" t="str">
        <f t="shared" si="109"/>
        <v>Potomac Electric Power Co_DC</v>
      </c>
      <c r="L2362" s="45" t="str">
        <f t="shared" si="110"/>
        <v>Potomac Electric Power Co_DC</v>
      </c>
      <c r="M2362" s="45" t="s">
        <v>3518</v>
      </c>
      <c r="N2362" s="45">
        <v>0</v>
      </c>
      <c r="O2362" s="45">
        <v>21090</v>
      </c>
      <c r="P2362" s="45">
        <v>0</v>
      </c>
      <c r="Q2362" s="45">
        <v>213765</v>
      </c>
      <c r="R2362" s="45">
        <v>0</v>
      </c>
      <c r="S2362" s="45">
        <v>1968039</v>
      </c>
      <c r="T2362" s="45">
        <v>0</v>
      </c>
      <c r="U2362" s="45">
        <v>1881404</v>
      </c>
      <c r="V2362" s="45">
        <v>0</v>
      </c>
      <c r="W2362" s="45">
        <v>15.02</v>
      </c>
      <c r="X2362" s="45">
        <v>0</v>
      </c>
      <c r="Y2362" s="45">
        <v>12.74</v>
      </c>
      <c r="Z2362" s="46">
        <v>116213.7</v>
      </c>
      <c r="AA2362" s="46">
        <v>200286.95220565426</v>
      </c>
      <c r="AB2362" s="47">
        <f>_xlfn.XLOOKUP($F2362,Main_OG!$D$1:$D$766,Main_OG!AJ$1:AJ$766,"")</f>
        <v>0</v>
      </c>
      <c r="AC2362" s="47">
        <f>_xlfn.XLOOKUP($F2362,Main_OG!$D$1:$D$766,Main_OG!AK$1:AK$766,"")</f>
        <v>326926</v>
      </c>
      <c r="AD2362" s="47">
        <f>_xlfn.XLOOKUP($F2362,Main_OG!$D$1:$D$766,Main_OG!AL$1:AL$766,"")</f>
        <v>0</v>
      </c>
      <c r="AE2362" s="47">
        <f>_xlfn.XLOOKUP($F2362,Main_OG!$D$1:$D$766,Main_OG!AM$1:AM$766,"")</f>
        <v>0</v>
      </c>
      <c r="AF2362" s="48">
        <f>_xlfn.XLOOKUP($F2362,Main_OG!$D$1:$D$766,Main_OG!Z$1:Z$766,"")</f>
        <v>0</v>
      </c>
      <c r="AG2362" s="48">
        <f>_xlfn.XLOOKUP($F2362,Main_OG!$D$1:$D$766,Main_OG!AA$1:AA$766,"")</f>
        <v>2.2204719344600159</v>
      </c>
      <c r="AH2362" s="48">
        <f>_xlfn.XLOOKUP($F2362,Main_OG!$D$1:$D$766,Main_OG!AB$1:AB$766,"")</f>
        <v>19.619187803472759</v>
      </c>
      <c r="AI2362" s="48">
        <f>_xlfn.XLOOKUP($F2362,Main_OG!$D$1:$D$766,Main_OG!AC$1:AC$766,"")</f>
        <v>9.1182546074696553</v>
      </c>
      <c r="AJ2362" s="48">
        <f>_xlfn.XLOOKUP($F2362,Main_OG!$D$1:$D$766,Main_OG!AD$1:AD$766,"")</f>
        <v>0.68330088246943577</v>
      </c>
    </row>
    <row r="2363" spans="2:36" x14ac:dyDescent="0.35">
      <c r="B2363" s="36" t="s">
        <v>3513</v>
      </c>
      <c r="C2363" s="45" t="s">
        <v>294</v>
      </c>
      <c r="D2363" s="45" t="s">
        <v>4284</v>
      </c>
      <c r="E2363" s="36" t="s">
        <v>3513</v>
      </c>
      <c r="F2363" s="36" t="str">
        <f t="shared" si="108"/>
        <v>2008_MD</v>
      </c>
      <c r="G2363" s="45">
        <v>2008</v>
      </c>
      <c r="H2363" s="45">
        <f>_xlfn.XLOOKUP(J2363,Main_OG!$B$1:$B$766,Main_OG!$O$1:$O$766,"")</f>
        <v>1</v>
      </c>
      <c r="I2363" s="45">
        <f>_xlfn.XLOOKUP(F2363,Main_OG!$D$1:$D$766,Main_OG!$J$1:$J$766,"")</f>
        <v>0</v>
      </c>
      <c r="J2363" s="45" t="s">
        <v>294</v>
      </c>
      <c r="K2363" s="45" t="str">
        <f t="shared" si="109"/>
        <v>Potomac Electric Power Co_MD</v>
      </c>
      <c r="L2363" s="45" t="str">
        <f t="shared" si="110"/>
        <v>Potomac Electric Power Co_MD</v>
      </c>
      <c r="M2363" s="45" t="s">
        <v>3519</v>
      </c>
      <c r="N2363" s="45">
        <v>0</v>
      </c>
      <c r="O2363" s="45">
        <v>31648</v>
      </c>
      <c r="P2363" s="45">
        <v>0</v>
      </c>
      <c r="Q2363" s="45">
        <v>443496</v>
      </c>
      <c r="R2363" s="45">
        <v>0</v>
      </c>
      <c r="S2363" s="45">
        <v>2167190</v>
      </c>
      <c r="T2363" s="45">
        <v>0</v>
      </c>
      <c r="U2363" s="45">
        <v>5428727</v>
      </c>
      <c r="V2363" s="45">
        <v>0</v>
      </c>
      <c r="W2363" s="45">
        <v>14.87</v>
      </c>
      <c r="X2363" s="45">
        <v>0</v>
      </c>
      <c r="Y2363" s="45">
        <v>14.9</v>
      </c>
      <c r="Z2363" s="46">
        <v>338165.4</v>
      </c>
      <c r="AA2363" s="46">
        <v>59484.165689674432</v>
      </c>
      <c r="AB2363" s="47">
        <f>_xlfn.XLOOKUP($F2363,Main_OG!$D$1:$D$766,Main_OG!AJ$1:AJ$766,"")</f>
        <v>22196782</v>
      </c>
      <c r="AC2363" s="47">
        <f>_xlfn.XLOOKUP($F2363,Main_OG!$D$1:$D$766,Main_OG!AK$1:AK$766,"")</f>
        <v>1582836</v>
      </c>
      <c r="AD2363" s="47">
        <f>_xlfn.XLOOKUP($F2363,Main_OG!$D$1:$D$766,Main_OG!AL$1:AL$766,"")</f>
        <v>35127232</v>
      </c>
      <c r="AE2363" s="47">
        <f>_xlfn.XLOOKUP($F2363,Main_OG!$D$1:$D$766,Main_OG!AM$1:AM$766,"")</f>
        <v>14678695</v>
      </c>
      <c r="AF2363" s="48">
        <f>_xlfn.XLOOKUP($F2363,Main_OG!$D$1:$D$766,Main_OG!Z$1:Z$766,"")</f>
        <v>0</v>
      </c>
      <c r="AG2363" s="48">
        <f>_xlfn.XLOOKUP($F2363,Main_OG!$D$1:$D$766,Main_OG!AA$1:AA$766,"")</f>
        <v>3.71</v>
      </c>
      <c r="AH2363" s="48">
        <f>_xlfn.XLOOKUP($F2363,Main_OG!$D$1:$D$766,Main_OG!AB$1:AB$766,"")</f>
        <v>19.619187803472759</v>
      </c>
      <c r="AI2363" s="48">
        <f>_xlfn.XLOOKUP($F2363,Main_OG!$D$1:$D$766,Main_OG!AC$1:AC$766,"")</f>
        <v>9.1182546074696553</v>
      </c>
      <c r="AJ2363" s="48">
        <f>_xlfn.XLOOKUP($F2363,Main_OG!$D$1:$D$766,Main_OG!AD$1:AD$766,"")</f>
        <v>0.48</v>
      </c>
    </row>
    <row r="2364" spans="2:36" x14ac:dyDescent="0.35">
      <c r="B2364" s="36" t="s">
        <v>3513</v>
      </c>
      <c r="C2364" s="45" t="s">
        <v>614</v>
      </c>
      <c r="D2364" s="45" t="s">
        <v>4284</v>
      </c>
      <c r="E2364" s="36" t="s">
        <v>3513</v>
      </c>
      <c r="F2364" s="36" t="str">
        <f t="shared" si="108"/>
        <v>2009_DC</v>
      </c>
      <c r="G2364" s="45">
        <v>2009</v>
      </c>
      <c r="H2364" s="45">
        <f>_xlfn.XLOOKUP(J2364,Main_OG!$B$1:$B$766,Main_OG!$O$1:$O$766,"")</f>
        <v>0</v>
      </c>
      <c r="I2364" s="45">
        <f>_xlfn.XLOOKUP(F2364,Main_OG!$D$1:$D$766,Main_OG!$J$1:$J$766,"")</f>
        <v>0</v>
      </c>
      <c r="J2364" s="45" t="s">
        <v>614</v>
      </c>
      <c r="K2364" s="45" t="str">
        <f t="shared" si="109"/>
        <v>Potomac Electric Power Co_DC</v>
      </c>
      <c r="L2364" s="45" t="str">
        <f t="shared" si="110"/>
        <v>Potomac Electric Power Co_DC</v>
      </c>
      <c r="M2364" s="45" t="s">
        <v>3520</v>
      </c>
      <c r="N2364" s="45">
        <v>0</v>
      </c>
      <c r="O2364" s="45">
        <v>20233</v>
      </c>
      <c r="P2364" s="45">
        <v>0</v>
      </c>
      <c r="Q2364" s="45">
        <v>215781</v>
      </c>
      <c r="R2364" s="45">
        <v>0</v>
      </c>
      <c r="S2364" s="45">
        <v>1724984</v>
      </c>
      <c r="T2364" s="45">
        <v>0</v>
      </c>
      <c r="U2364" s="45">
        <v>1842125</v>
      </c>
      <c r="V2364" s="45">
        <v>0</v>
      </c>
      <c r="W2364" s="45">
        <v>15.12</v>
      </c>
      <c r="X2364" s="45">
        <v>0</v>
      </c>
      <c r="Y2364" s="45">
        <v>13.68</v>
      </c>
      <c r="Z2364" s="46">
        <v>115646</v>
      </c>
      <c r="AA2364" s="46">
        <v>195272.76656963196</v>
      </c>
      <c r="AB2364" s="47">
        <f>_xlfn.XLOOKUP($F2364,Main_OG!$D$1:$D$766,Main_OG!AJ$1:AJ$766,"")</f>
        <v>0</v>
      </c>
      <c r="AC2364" s="47">
        <f>_xlfn.XLOOKUP($F2364,Main_OG!$D$1:$D$766,Main_OG!AK$1:AK$766,"")</f>
        <v>170256</v>
      </c>
      <c r="AD2364" s="47">
        <f>_xlfn.XLOOKUP($F2364,Main_OG!$D$1:$D$766,Main_OG!AL$1:AL$766,"")</f>
        <v>0</v>
      </c>
      <c r="AE2364" s="47">
        <f>_xlfn.XLOOKUP($F2364,Main_OG!$D$1:$D$766,Main_OG!AM$1:AM$766,"")</f>
        <v>0</v>
      </c>
      <c r="AF2364" s="48">
        <f>_xlfn.XLOOKUP($F2364,Main_OG!$D$1:$D$766,Main_OG!Z$1:Z$766,"")</f>
        <v>0</v>
      </c>
      <c r="AG2364" s="48">
        <f>_xlfn.XLOOKUP($F2364,Main_OG!$D$1:$D$766,Main_OG!AA$1:AA$766,"")</f>
        <v>2.2743975091886082</v>
      </c>
      <c r="AH2364" s="48">
        <f>_xlfn.XLOOKUP($F2364,Main_OG!$D$1:$D$766,Main_OG!AB$1:AB$766,"")</f>
        <v>14.15708861161818</v>
      </c>
      <c r="AI2364" s="48">
        <f>_xlfn.XLOOKUP($F2364,Main_OG!$D$1:$D$766,Main_OG!AC$1:AC$766,"")</f>
        <v>4.5973007921271787</v>
      </c>
      <c r="AJ2364" s="48">
        <f>_xlfn.XLOOKUP($F2364,Main_OG!$D$1:$D$766,Main_OG!AD$1:AD$766,"")</f>
        <v>0.68314474405108627</v>
      </c>
    </row>
    <row r="2365" spans="2:36" x14ac:dyDescent="0.35">
      <c r="B2365" s="36" t="s">
        <v>3513</v>
      </c>
      <c r="C2365" s="45" t="s">
        <v>294</v>
      </c>
      <c r="D2365" s="45" t="s">
        <v>4284</v>
      </c>
      <c r="E2365" s="36" t="s">
        <v>3513</v>
      </c>
      <c r="F2365" s="36" t="str">
        <f t="shared" si="108"/>
        <v>2009_MD</v>
      </c>
      <c r="G2365" s="45">
        <v>2009</v>
      </c>
      <c r="H2365" s="45">
        <f>_xlfn.XLOOKUP(J2365,Main_OG!$B$1:$B$766,Main_OG!$O$1:$O$766,"")</f>
        <v>1</v>
      </c>
      <c r="I2365" s="45">
        <f>_xlfn.XLOOKUP(F2365,Main_OG!$D$1:$D$766,Main_OG!$J$1:$J$766,"")</f>
        <v>0</v>
      </c>
      <c r="J2365" s="45" t="s">
        <v>294</v>
      </c>
      <c r="K2365" s="45" t="str">
        <f t="shared" si="109"/>
        <v>Potomac Electric Power Co_MD</v>
      </c>
      <c r="L2365" s="45" t="str">
        <f t="shared" si="110"/>
        <v>Potomac Electric Power Co_MD</v>
      </c>
      <c r="M2365" s="45" t="s">
        <v>3521</v>
      </c>
      <c r="N2365" s="45">
        <v>0</v>
      </c>
      <c r="O2365" s="45">
        <v>31143</v>
      </c>
      <c r="P2365" s="45">
        <v>2</v>
      </c>
      <c r="Q2365" s="45">
        <v>442173</v>
      </c>
      <c r="R2365" s="45">
        <v>0</v>
      </c>
      <c r="S2365" s="45">
        <v>1996231</v>
      </c>
      <c r="T2365" s="45">
        <v>28424</v>
      </c>
      <c r="U2365" s="45">
        <v>5330479</v>
      </c>
      <c r="V2365" s="45">
        <v>0</v>
      </c>
      <c r="W2365" s="45">
        <v>11.93</v>
      </c>
      <c r="X2365" s="45">
        <v>7.19</v>
      </c>
      <c r="Y2365" s="45">
        <v>15.76</v>
      </c>
      <c r="Z2365" s="46">
        <v>336285.8</v>
      </c>
      <c r="AA2365" s="46">
        <v>58684.647531720366</v>
      </c>
      <c r="AB2365" s="47">
        <f>_xlfn.XLOOKUP($F2365,Main_OG!$D$1:$D$766,Main_OG!AJ$1:AJ$766,"")</f>
        <v>19693396</v>
      </c>
      <c r="AC2365" s="47">
        <f>_xlfn.XLOOKUP($F2365,Main_OG!$D$1:$D$766,Main_OG!AK$1:AK$766,"")</f>
        <v>1248100</v>
      </c>
      <c r="AD2365" s="47">
        <f>_xlfn.XLOOKUP($F2365,Main_OG!$D$1:$D$766,Main_OG!AL$1:AL$766,"")</f>
        <v>31485984</v>
      </c>
      <c r="AE2365" s="47">
        <f>_xlfn.XLOOKUP($F2365,Main_OG!$D$1:$D$766,Main_OG!AM$1:AM$766,"")</f>
        <v>14550119</v>
      </c>
      <c r="AF2365" s="48">
        <f>_xlfn.XLOOKUP($F2365,Main_OG!$D$1:$D$766,Main_OG!Z$1:Z$766,"")</f>
        <v>2.2999999999999998</v>
      </c>
      <c r="AG2365" s="48">
        <f>_xlfn.XLOOKUP($F2365,Main_OG!$D$1:$D$766,Main_OG!AA$1:AA$766,"")</f>
        <v>3.03</v>
      </c>
      <c r="AH2365" s="48">
        <f>_xlfn.XLOOKUP($F2365,Main_OG!$D$1:$D$766,Main_OG!AB$1:AB$766,"")</f>
        <v>14.15708861161818</v>
      </c>
      <c r="AI2365" s="48">
        <f>_xlfn.XLOOKUP($F2365,Main_OG!$D$1:$D$766,Main_OG!AC$1:AC$766,"")</f>
        <v>4.5973007921271787</v>
      </c>
      <c r="AJ2365" s="48">
        <f>_xlfn.XLOOKUP($F2365,Main_OG!$D$1:$D$766,Main_OG!AD$1:AD$766,"")</f>
        <v>0.68314474405108627</v>
      </c>
    </row>
    <row r="2366" spans="2:36" x14ac:dyDescent="0.35">
      <c r="B2366" s="36" t="s">
        <v>3513</v>
      </c>
      <c r="C2366" s="45" t="s">
        <v>614</v>
      </c>
      <c r="D2366" s="45" t="s">
        <v>4284</v>
      </c>
      <c r="E2366" s="36" t="s">
        <v>3513</v>
      </c>
      <c r="F2366" s="36" t="str">
        <f t="shared" si="108"/>
        <v>2010_DC</v>
      </c>
      <c r="G2366" s="45">
        <v>2010</v>
      </c>
      <c r="H2366" s="45">
        <f>_xlfn.XLOOKUP(J2366,Main_OG!$B$1:$B$766,Main_OG!$O$1:$O$766,"")</f>
        <v>0</v>
      </c>
      <c r="I2366" s="45">
        <f>_xlfn.XLOOKUP(F2366,Main_OG!$D$1:$D$766,Main_OG!$J$1:$J$766,"")</f>
        <v>0</v>
      </c>
      <c r="J2366" s="45" t="s">
        <v>614</v>
      </c>
      <c r="K2366" s="45" t="str">
        <f t="shared" si="109"/>
        <v>Potomac Electric Power Co_DC</v>
      </c>
      <c r="L2366" s="45" t="str">
        <f t="shared" si="110"/>
        <v>Potomac Electric Power Co_DC</v>
      </c>
      <c r="M2366" s="45" t="s">
        <v>3522</v>
      </c>
      <c r="N2366" s="45">
        <v>0</v>
      </c>
      <c r="O2366" s="45">
        <v>18965</v>
      </c>
      <c r="P2366" s="45">
        <v>0</v>
      </c>
      <c r="Q2366" s="45">
        <v>219222</v>
      </c>
      <c r="R2366" s="45">
        <v>0</v>
      </c>
      <c r="S2366" s="45">
        <v>1374446</v>
      </c>
      <c r="T2366" s="45">
        <v>0</v>
      </c>
      <c r="U2366" s="45">
        <v>2014044</v>
      </c>
      <c r="V2366" s="45">
        <v>0</v>
      </c>
      <c r="W2366" s="45">
        <v>14.92</v>
      </c>
      <c r="X2366" s="45">
        <v>0</v>
      </c>
      <c r="Y2366" s="45">
        <v>14.02</v>
      </c>
      <c r="Z2366" s="46">
        <v>120393.2</v>
      </c>
      <c r="AA2366" s="46">
        <v>198904.31237010186</v>
      </c>
      <c r="AB2366" s="47">
        <f>_xlfn.XLOOKUP($F2366,Main_OG!$D$1:$D$766,Main_OG!AJ$1:AJ$766,"")</f>
        <v>0</v>
      </c>
      <c r="AC2366" s="47">
        <f>_xlfn.XLOOKUP($F2366,Main_OG!$D$1:$D$766,Main_OG!AK$1:AK$766,"")</f>
        <v>868768</v>
      </c>
      <c r="AD2366" s="47">
        <f>_xlfn.XLOOKUP($F2366,Main_OG!$D$1:$D$766,Main_OG!AL$1:AL$766,"")</f>
        <v>0</v>
      </c>
      <c r="AE2366" s="47">
        <f>_xlfn.XLOOKUP($F2366,Main_OG!$D$1:$D$766,Main_OG!AM$1:AM$766,"")</f>
        <v>0</v>
      </c>
      <c r="AF2366" s="48">
        <f>_xlfn.XLOOKUP($F2366,Main_OG!$D$1:$D$766,Main_OG!Z$1:Z$766,"")</f>
        <v>0</v>
      </c>
      <c r="AG2366" s="48">
        <f>_xlfn.XLOOKUP($F2366,Main_OG!$D$1:$D$766,Main_OG!AA$1:AA$766,"")</f>
        <v>2.2935982820086371</v>
      </c>
      <c r="AH2366" s="48">
        <f>_xlfn.XLOOKUP($F2366,Main_OG!$D$1:$D$766,Main_OG!AB$1:AB$766,"")</f>
        <v>16.22</v>
      </c>
      <c r="AI2366" s="48">
        <f>_xlfn.XLOOKUP($F2366,Main_OG!$D$1:$D$766,Main_OG!AC$1:AC$766,"")</f>
        <v>4.9924248044436963</v>
      </c>
      <c r="AJ2366" s="48">
        <f>_xlfn.XLOOKUP($F2366,Main_OG!$D$1:$D$766,Main_OG!AD$1:AD$766,"")</f>
        <v>0.70992248279802228</v>
      </c>
    </row>
    <row r="2367" spans="2:36" x14ac:dyDescent="0.35">
      <c r="B2367" s="36" t="s">
        <v>3513</v>
      </c>
      <c r="C2367" s="45" t="s">
        <v>294</v>
      </c>
      <c r="D2367" s="45" t="s">
        <v>4284</v>
      </c>
      <c r="E2367" s="36" t="s">
        <v>3513</v>
      </c>
      <c r="F2367" s="36" t="str">
        <f t="shared" si="108"/>
        <v>2010_MD</v>
      </c>
      <c r="G2367" s="45">
        <v>2010</v>
      </c>
      <c r="H2367" s="45">
        <f>_xlfn.XLOOKUP(J2367,Main_OG!$B$1:$B$766,Main_OG!$O$1:$O$766,"")</f>
        <v>1</v>
      </c>
      <c r="I2367" s="45">
        <f>_xlfn.XLOOKUP(F2367,Main_OG!$D$1:$D$766,Main_OG!$J$1:$J$766,"")</f>
        <v>1</v>
      </c>
      <c r="J2367" s="45" t="s">
        <v>294</v>
      </c>
      <c r="K2367" s="45" t="str">
        <f t="shared" si="109"/>
        <v>Potomac Electric Power Co_MD</v>
      </c>
      <c r="L2367" s="45" t="str">
        <f t="shared" si="110"/>
        <v>Potomac Electric Power Co_MD</v>
      </c>
      <c r="M2367" s="45" t="s">
        <v>3523</v>
      </c>
      <c r="N2367" s="45">
        <v>0</v>
      </c>
      <c r="O2367" s="45">
        <v>30117</v>
      </c>
      <c r="P2367" s="45">
        <v>2</v>
      </c>
      <c r="Q2367" s="45">
        <v>435902</v>
      </c>
      <c r="R2367" s="45">
        <v>0</v>
      </c>
      <c r="S2367" s="45">
        <v>1748455</v>
      </c>
      <c r="T2367" s="45">
        <v>77</v>
      </c>
      <c r="U2367" s="45">
        <v>5561943</v>
      </c>
      <c r="V2367" s="45">
        <v>0</v>
      </c>
      <c r="W2367" s="45">
        <v>12.04</v>
      </c>
      <c r="X2367" s="45">
        <v>13.77</v>
      </c>
      <c r="Y2367" s="45">
        <v>15.69</v>
      </c>
      <c r="Z2367" s="46">
        <v>352622.9</v>
      </c>
      <c r="AA2367" s="46">
        <v>60914.848437944827</v>
      </c>
      <c r="AB2367" s="47">
        <f>_xlfn.XLOOKUP($F2367,Main_OG!$D$1:$D$766,Main_OG!AJ$1:AJ$766,"")</f>
        <v>19771716</v>
      </c>
      <c r="AC2367" s="47">
        <f>_xlfn.XLOOKUP($F2367,Main_OG!$D$1:$D$766,Main_OG!AK$1:AK$766,"")</f>
        <v>1317534</v>
      </c>
      <c r="AD2367" s="47">
        <f>_xlfn.XLOOKUP($F2367,Main_OG!$D$1:$D$766,Main_OG!AL$1:AL$766,"")</f>
        <v>57259768</v>
      </c>
      <c r="AE2367" s="47">
        <f>_xlfn.XLOOKUP($F2367,Main_OG!$D$1:$D$766,Main_OG!AM$1:AM$766,"")</f>
        <v>13993948</v>
      </c>
      <c r="AF2367" s="48">
        <f>_xlfn.XLOOKUP($F2367,Main_OG!$D$1:$D$766,Main_OG!Z$1:Z$766,"")</f>
        <v>2.76</v>
      </c>
      <c r="AG2367" s="48">
        <f>_xlfn.XLOOKUP($F2367,Main_OG!$D$1:$D$766,Main_OG!AA$1:AA$766,"")</f>
        <v>3.47</v>
      </c>
      <c r="AH2367" s="48">
        <f>_xlfn.XLOOKUP($F2367,Main_OG!$D$1:$D$766,Main_OG!AB$1:AB$766,"")</f>
        <v>17.815786882646659</v>
      </c>
      <c r="AI2367" s="48">
        <f>_xlfn.XLOOKUP($F2367,Main_OG!$D$1:$D$766,Main_OG!AC$1:AC$766,"")</f>
        <v>4.9924248044436963</v>
      </c>
      <c r="AJ2367" s="48">
        <f>_xlfn.XLOOKUP($F2367,Main_OG!$D$1:$D$766,Main_OG!AD$1:AD$766,"")</f>
        <v>0.70992248279802228</v>
      </c>
    </row>
    <row r="2368" spans="2:36" x14ac:dyDescent="0.35">
      <c r="B2368" s="36" t="s">
        <v>3513</v>
      </c>
      <c r="C2368" s="45" t="s">
        <v>614</v>
      </c>
      <c r="D2368" s="45" t="s">
        <v>4284</v>
      </c>
      <c r="E2368" s="36" t="s">
        <v>3513</v>
      </c>
      <c r="F2368" s="36" t="str">
        <f t="shared" si="108"/>
        <v>2011_DC</v>
      </c>
      <c r="G2368" s="45">
        <v>2011</v>
      </c>
      <c r="H2368" s="45">
        <f>_xlfn.XLOOKUP(J2368,Main_OG!$B$1:$B$766,Main_OG!$O$1:$O$766,"")</f>
        <v>0</v>
      </c>
      <c r="I2368" s="45">
        <f>_xlfn.XLOOKUP(F2368,Main_OG!$D$1:$D$766,Main_OG!$J$1:$J$766,"")</f>
        <v>0</v>
      </c>
      <c r="J2368" s="45" t="s">
        <v>614</v>
      </c>
      <c r="K2368" s="45" t="str">
        <f t="shared" si="109"/>
        <v>Potomac Electric Power Co_DC</v>
      </c>
      <c r="L2368" s="45" t="str">
        <f t="shared" si="110"/>
        <v>Potomac Electric Power Co_DC</v>
      </c>
      <c r="M2368" s="45" t="s">
        <v>3524</v>
      </c>
      <c r="N2368" s="45">
        <v>0</v>
      </c>
      <c r="O2368" s="45">
        <v>18146</v>
      </c>
      <c r="P2368" s="45">
        <v>0</v>
      </c>
      <c r="Q2368" s="45">
        <v>217299</v>
      </c>
      <c r="R2368" s="45">
        <v>0</v>
      </c>
      <c r="S2368" s="45">
        <v>1160260</v>
      </c>
      <c r="T2368" s="45">
        <v>0</v>
      </c>
      <c r="U2368" s="45">
        <v>1905998</v>
      </c>
      <c r="V2368" s="45">
        <v>0</v>
      </c>
      <c r="W2368" s="45">
        <v>14.36</v>
      </c>
      <c r="X2368" s="45">
        <v>0</v>
      </c>
      <c r="Y2368" s="45">
        <v>13.44</v>
      </c>
      <c r="Z2368" s="46">
        <v>122636.4</v>
      </c>
      <c r="AA2368" s="46">
        <v>197708.16875977366</v>
      </c>
      <c r="AB2368" s="47">
        <f>_xlfn.XLOOKUP($F2368,Main_OG!$D$1:$D$766,Main_OG!AJ$1:AJ$766,"")</f>
        <v>0</v>
      </c>
      <c r="AC2368" s="47">
        <f>_xlfn.XLOOKUP($F2368,Main_OG!$D$1:$D$766,Main_OG!AK$1:AK$766,"")</f>
        <v>550910</v>
      </c>
      <c r="AD2368" s="47">
        <f>_xlfn.XLOOKUP($F2368,Main_OG!$D$1:$D$766,Main_OG!AL$1:AL$766,"")</f>
        <v>2005710</v>
      </c>
      <c r="AE2368" s="47">
        <f>_xlfn.XLOOKUP($F2368,Main_OG!$D$1:$D$766,Main_OG!AM$1:AM$766,"")</f>
        <v>0</v>
      </c>
      <c r="AF2368" s="48">
        <f>_xlfn.XLOOKUP($F2368,Main_OG!$D$1:$D$766,Main_OG!Z$1:Z$766,"")</f>
        <v>15.25</v>
      </c>
      <c r="AG2368" s="48">
        <f>_xlfn.XLOOKUP($F2368,Main_OG!$D$1:$D$766,Main_OG!AA$1:AA$766,"")</f>
        <v>2.3089180475565318</v>
      </c>
      <c r="AH2368" s="48">
        <f>_xlfn.XLOOKUP($F2368,Main_OG!$D$1:$D$766,Main_OG!AB$1:AB$766,"")</f>
        <v>22.758921780738341</v>
      </c>
      <c r="AI2368" s="48">
        <f>_xlfn.XLOOKUP($F2368,Main_OG!$D$1:$D$766,Main_OG!AC$1:AC$766,"")</f>
        <v>4.6524343752411106</v>
      </c>
      <c r="AJ2368" s="48">
        <f>_xlfn.XLOOKUP($F2368,Main_OG!$D$1:$D$766,Main_OG!AD$1:AD$766,"")</f>
        <v>0.75949643062398253</v>
      </c>
    </row>
    <row r="2369" spans="2:36" x14ac:dyDescent="0.35">
      <c r="B2369" s="36" t="s">
        <v>3513</v>
      </c>
      <c r="C2369" s="45" t="s">
        <v>294</v>
      </c>
      <c r="D2369" s="45" t="s">
        <v>4284</v>
      </c>
      <c r="E2369" s="36" t="s">
        <v>3513</v>
      </c>
      <c r="F2369" s="36" t="str">
        <f t="shared" si="108"/>
        <v>2011_MD</v>
      </c>
      <c r="G2369" s="45">
        <v>2011</v>
      </c>
      <c r="H2369" s="45">
        <f>_xlfn.XLOOKUP(J2369,Main_OG!$B$1:$B$766,Main_OG!$O$1:$O$766,"")</f>
        <v>1</v>
      </c>
      <c r="I2369" s="45">
        <f>_xlfn.XLOOKUP(F2369,Main_OG!$D$1:$D$766,Main_OG!$J$1:$J$766,"")</f>
        <v>2</v>
      </c>
      <c r="J2369" s="45" t="s">
        <v>294</v>
      </c>
      <c r="K2369" s="45" t="str">
        <f t="shared" si="109"/>
        <v>Potomac Electric Power Co_MD</v>
      </c>
      <c r="L2369" s="45" t="str">
        <f t="shared" si="110"/>
        <v>Potomac Electric Power Co_MD</v>
      </c>
      <c r="M2369" s="45" t="s">
        <v>3525</v>
      </c>
      <c r="N2369" s="45">
        <v>0</v>
      </c>
      <c r="O2369" s="45">
        <v>28088</v>
      </c>
      <c r="P2369" s="45">
        <v>4</v>
      </c>
      <c r="Q2369" s="45">
        <v>402528</v>
      </c>
      <c r="R2369" s="45">
        <v>0</v>
      </c>
      <c r="S2369" s="45">
        <v>1672060</v>
      </c>
      <c r="T2369" s="45">
        <v>28925</v>
      </c>
      <c r="U2369" s="45">
        <v>4887920</v>
      </c>
      <c r="V2369" s="45">
        <v>0</v>
      </c>
      <c r="W2369" s="45">
        <v>11.16</v>
      </c>
      <c r="X2369" s="45">
        <v>9.36</v>
      </c>
      <c r="Y2369" s="45">
        <v>14.14</v>
      </c>
      <c r="Z2369" s="46">
        <v>360155.9</v>
      </c>
      <c r="AA2369" s="46">
        <v>61667.98596153823</v>
      </c>
      <c r="AB2369" s="47">
        <f>_xlfn.XLOOKUP($F2369,Main_OG!$D$1:$D$766,Main_OG!AJ$1:AJ$766,"")</f>
        <v>17897450</v>
      </c>
      <c r="AC2369" s="47">
        <f>_xlfn.XLOOKUP($F2369,Main_OG!$D$1:$D$766,Main_OG!AK$1:AK$766,"")</f>
        <v>934968</v>
      </c>
      <c r="AD2369" s="47">
        <f>_xlfn.XLOOKUP($F2369,Main_OG!$D$1:$D$766,Main_OG!AL$1:AL$766,"")</f>
        <v>46167444</v>
      </c>
      <c r="AE2369" s="47">
        <f>_xlfn.XLOOKUP($F2369,Main_OG!$D$1:$D$766,Main_OG!AM$1:AM$766,"")</f>
        <v>14397437</v>
      </c>
      <c r="AF2369" s="48">
        <f>_xlfn.XLOOKUP($F2369,Main_OG!$D$1:$D$766,Main_OG!Z$1:Z$766,"")</f>
        <v>0</v>
      </c>
      <c r="AG2369" s="48">
        <f>_xlfn.XLOOKUP($F2369,Main_OG!$D$1:$D$766,Main_OG!AA$1:AA$766,"")</f>
        <v>2.3089180475565318</v>
      </c>
      <c r="AH2369" s="48">
        <f>_xlfn.XLOOKUP($F2369,Main_OG!$D$1:$D$766,Main_OG!AB$1:AB$766,"")</f>
        <v>21.93</v>
      </c>
      <c r="AI2369" s="48">
        <f>_xlfn.XLOOKUP($F2369,Main_OG!$D$1:$D$766,Main_OG!AC$1:AC$766,"")</f>
        <v>4.6524343752411106</v>
      </c>
      <c r="AJ2369" s="48">
        <f>_xlfn.XLOOKUP($F2369,Main_OG!$D$1:$D$766,Main_OG!AD$1:AD$766,"")</f>
        <v>0.75949643062398253</v>
      </c>
    </row>
    <row r="2370" spans="2:36" x14ac:dyDescent="0.35">
      <c r="B2370" s="36" t="s">
        <v>3513</v>
      </c>
      <c r="C2370" s="45" t="s">
        <v>614</v>
      </c>
      <c r="D2370" s="45" t="s">
        <v>4284</v>
      </c>
      <c r="E2370" s="36" t="s">
        <v>3513</v>
      </c>
      <c r="F2370" s="36" t="str">
        <f t="shared" si="108"/>
        <v>2012_DC</v>
      </c>
      <c r="G2370" s="45">
        <v>2012</v>
      </c>
      <c r="H2370" s="45">
        <f>_xlfn.XLOOKUP(J2370,Main_OG!$B$1:$B$766,Main_OG!$O$1:$O$766,"")</f>
        <v>0</v>
      </c>
      <c r="I2370" s="45">
        <f>_xlfn.XLOOKUP(F2370,Main_OG!$D$1:$D$766,Main_OG!$J$1:$J$766,"")</f>
        <v>0</v>
      </c>
      <c r="J2370" s="45" t="s">
        <v>614</v>
      </c>
      <c r="K2370" s="45" t="str">
        <f t="shared" si="109"/>
        <v>Potomac Electric Power Co_DC</v>
      </c>
      <c r="L2370" s="45" t="str">
        <f t="shared" si="110"/>
        <v>Potomac Electric Power Co_DC</v>
      </c>
      <c r="M2370" s="45" t="s">
        <v>3526</v>
      </c>
      <c r="N2370" s="45">
        <v>0</v>
      </c>
      <c r="O2370" s="45">
        <v>17679</v>
      </c>
      <c r="P2370" s="45">
        <v>0</v>
      </c>
      <c r="Q2370" s="45">
        <v>205880</v>
      </c>
      <c r="R2370" s="45">
        <v>0</v>
      </c>
      <c r="S2370" s="45">
        <v>1091234</v>
      </c>
      <c r="T2370" s="45">
        <v>0</v>
      </c>
      <c r="U2370" s="45">
        <v>1717496</v>
      </c>
      <c r="V2370" s="45">
        <v>0</v>
      </c>
      <c r="W2370" s="45">
        <v>12.508967</v>
      </c>
      <c r="X2370" s="45">
        <v>0</v>
      </c>
      <c r="Y2370" s="45">
        <v>12.246176999999999</v>
      </c>
      <c r="Z2370" s="46">
        <v>123567.9</v>
      </c>
      <c r="AA2370" s="46">
        <v>194369.52702139405</v>
      </c>
      <c r="AB2370" s="47">
        <f>_xlfn.XLOOKUP($F2370,Main_OG!$D$1:$D$766,Main_OG!AJ$1:AJ$766,"")</f>
        <v>0</v>
      </c>
      <c r="AC2370" s="47">
        <f>_xlfn.XLOOKUP($F2370,Main_OG!$D$1:$D$766,Main_OG!AK$1:AK$766,"")</f>
        <v>51026</v>
      </c>
      <c r="AD2370" s="47">
        <f>_xlfn.XLOOKUP($F2370,Main_OG!$D$1:$D$766,Main_OG!AL$1:AL$766,"")</f>
        <v>2038310</v>
      </c>
      <c r="AE2370" s="47">
        <f>_xlfn.XLOOKUP($F2370,Main_OG!$D$1:$D$766,Main_OG!AM$1:AM$766,"")</f>
        <v>0</v>
      </c>
      <c r="AF2370" s="48">
        <f>_xlfn.XLOOKUP($F2370,Main_OG!$D$1:$D$766,Main_OG!Z$1:Z$766,"")</f>
        <v>22.91</v>
      </c>
      <c r="AG2370" s="48">
        <f>_xlfn.XLOOKUP($F2370,Main_OG!$D$1:$D$766,Main_OG!AA$1:AA$766,"")</f>
        <v>2.324237813104427</v>
      </c>
      <c r="AH2370" s="48">
        <f>_xlfn.XLOOKUP($F2370,Main_OG!$D$1:$D$766,Main_OG!AB$1:AB$766,"")</f>
        <v>22.91</v>
      </c>
      <c r="AI2370" s="48">
        <f>_xlfn.XLOOKUP($F2370,Main_OG!$D$1:$D$766,Main_OG!AC$1:AC$766,"")</f>
        <v>3.503818060367514</v>
      </c>
      <c r="AJ2370" s="48">
        <f>_xlfn.XLOOKUP($F2370,Main_OG!$D$1:$D$766,Main_OG!AD$1:AD$766,"")</f>
        <v>0.75442193202762442</v>
      </c>
    </row>
    <row r="2371" spans="2:36" x14ac:dyDescent="0.35">
      <c r="B2371" s="36" t="s">
        <v>3513</v>
      </c>
      <c r="C2371" s="45" t="s">
        <v>294</v>
      </c>
      <c r="D2371" s="45" t="s">
        <v>4284</v>
      </c>
      <c r="E2371" s="36" t="s">
        <v>3513</v>
      </c>
      <c r="F2371" s="36" t="str">
        <f t="shared" ref="F2371:F2434" si="111">_xlfn.CONCAT(G2371,"_",J2371)</f>
        <v>2012_MD</v>
      </c>
      <c r="G2371" s="45">
        <v>2012</v>
      </c>
      <c r="H2371" s="45">
        <f>_xlfn.XLOOKUP(J2371,Main_OG!$B$1:$B$766,Main_OG!$O$1:$O$766,"")</f>
        <v>1</v>
      </c>
      <c r="I2371" s="45">
        <f>_xlfn.XLOOKUP(F2371,Main_OG!$D$1:$D$766,Main_OG!$J$1:$J$766,"")</f>
        <v>2</v>
      </c>
      <c r="J2371" s="45" t="s">
        <v>294</v>
      </c>
      <c r="K2371" s="45" t="str">
        <f t="shared" ref="K2371:K2434" si="112">_xlfn.CONCAT(B2371,"_",C2371)</f>
        <v>Potomac Electric Power Co_MD</v>
      </c>
      <c r="L2371" s="45" t="str">
        <f t="shared" ref="L2371:L2434" si="113">_xlfn.CONCAT(E2371,"_",C2371)</f>
        <v>Potomac Electric Power Co_MD</v>
      </c>
      <c r="M2371" s="45" t="s">
        <v>3527</v>
      </c>
      <c r="N2371" s="45">
        <v>0</v>
      </c>
      <c r="O2371" s="45">
        <v>26765</v>
      </c>
      <c r="P2371" s="45">
        <v>3</v>
      </c>
      <c r="Q2371" s="45">
        <v>378132</v>
      </c>
      <c r="R2371" s="45">
        <v>0</v>
      </c>
      <c r="S2371" s="45">
        <v>1576541</v>
      </c>
      <c r="T2371" s="45">
        <v>9238</v>
      </c>
      <c r="U2371" s="45">
        <v>4374267</v>
      </c>
      <c r="V2371" s="45">
        <v>0</v>
      </c>
      <c r="W2371" s="45">
        <v>10.220838000000001</v>
      </c>
      <c r="X2371" s="45">
        <v>6.9289889999999996</v>
      </c>
      <c r="Y2371" s="45">
        <v>13.350680000000001</v>
      </c>
      <c r="Z2371" s="46">
        <v>361561.8</v>
      </c>
      <c r="AA2371" s="46">
        <v>61402.645042138109</v>
      </c>
      <c r="AB2371" s="47">
        <f>_xlfn.XLOOKUP($F2371,Main_OG!$D$1:$D$766,Main_OG!AJ$1:AJ$766,"")</f>
        <v>13962620</v>
      </c>
      <c r="AC2371" s="47">
        <f>_xlfn.XLOOKUP($F2371,Main_OG!$D$1:$D$766,Main_OG!AK$1:AK$766,"")</f>
        <v>817486</v>
      </c>
      <c r="AD2371" s="47">
        <f>_xlfn.XLOOKUP($F2371,Main_OG!$D$1:$D$766,Main_OG!AL$1:AL$766,"")</f>
        <v>102377142</v>
      </c>
      <c r="AE2371" s="47">
        <f>_xlfn.XLOOKUP($F2371,Main_OG!$D$1:$D$766,Main_OG!AM$1:AM$766,"")</f>
        <v>13579266</v>
      </c>
      <c r="AF2371" s="48">
        <f>_xlfn.XLOOKUP($F2371,Main_OG!$D$1:$D$766,Main_OG!Z$1:Z$766,"")</f>
        <v>0</v>
      </c>
      <c r="AG2371" s="48">
        <f>_xlfn.XLOOKUP($F2371,Main_OG!$D$1:$D$766,Main_OG!AA$1:AA$766,"")</f>
        <v>2.324237813104427</v>
      </c>
      <c r="AH2371" s="48">
        <f>_xlfn.XLOOKUP($F2371,Main_OG!$D$1:$D$766,Main_OG!AB$1:AB$766,"")</f>
        <v>23.49195884567845</v>
      </c>
      <c r="AI2371" s="48">
        <f>_xlfn.XLOOKUP($F2371,Main_OG!$D$1:$D$766,Main_OG!AC$1:AC$766,"")</f>
        <v>3.503818060367514</v>
      </c>
      <c r="AJ2371" s="48">
        <f>_xlfn.XLOOKUP($F2371,Main_OG!$D$1:$D$766,Main_OG!AD$1:AD$766,"")</f>
        <v>0.75442193202762442</v>
      </c>
    </row>
    <row r="2372" spans="2:36" x14ac:dyDescent="0.35">
      <c r="B2372" s="36" t="s">
        <v>3513</v>
      </c>
      <c r="C2372" s="45" t="s">
        <v>614</v>
      </c>
      <c r="D2372" s="45" t="s">
        <v>4284</v>
      </c>
      <c r="E2372" s="36" t="s">
        <v>3513</v>
      </c>
      <c r="F2372" s="36" t="str">
        <f t="shared" si="111"/>
        <v>2013_DC</v>
      </c>
      <c r="G2372" s="45">
        <v>2013</v>
      </c>
      <c r="H2372" s="45">
        <f>_xlfn.XLOOKUP(J2372,Main_OG!$B$1:$B$766,Main_OG!$O$1:$O$766,"")</f>
        <v>0</v>
      </c>
      <c r="I2372" s="45">
        <f>_xlfn.XLOOKUP(F2372,Main_OG!$D$1:$D$766,Main_OG!$J$1:$J$766,"")</f>
        <v>0</v>
      </c>
      <c r="J2372" s="45" t="s">
        <v>614</v>
      </c>
      <c r="K2372" s="45" t="str">
        <f t="shared" si="112"/>
        <v>Potomac Electric Power Co_DC</v>
      </c>
      <c r="L2372" s="45" t="str">
        <f t="shared" si="113"/>
        <v>Potomac Electric Power Co_DC</v>
      </c>
      <c r="M2372" s="45" t="s">
        <v>3528</v>
      </c>
      <c r="N2372" s="45">
        <v>0</v>
      </c>
      <c r="O2372" s="45">
        <v>17475</v>
      </c>
      <c r="P2372" s="45">
        <v>0</v>
      </c>
      <c r="Q2372" s="45">
        <v>201567</v>
      </c>
      <c r="R2372" s="45">
        <v>0</v>
      </c>
      <c r="S2372" s="45">
        <v>1104414</v>
      </c>
      <c r="T2372" s="45">
        <v>0</v>
      </c>
      <c r="U2372" s="45">
        <v>1693110</v>
      </c>
      <c r="V2372" s="45">
        <v>0</v>
      </c>
      <c r="W2372" s="45">
        <v>12.442345</v>
      </c>
      <c r="X2372" s="45">
        <v>0</v>
      </c>
      <c r="Y2372" s="45">
        <v>12.535151000000001</v>
      </c>
      <c r="Z2372" s="46">
        <v>124094.8</v>
      </c>
      <c r="AA2372" s="46">
        <v>190458.27008758992</v>
      </c>
      <c r="AB2372" s="47">
        <f>_xlfn.XLOOKUP($F2372,Main_OG!$D$1:$D$766,Main_OG!AJ$1:AJ$766,"")</f>
        <v>0</v>
      </c>
      <c r="AC2372" s="47">
        <f>_xlfn.XLOOKUP($F2372,Main_OG!$D$1:$D$766,Main_OG!AK$1:AK$766,"")</f>
        <v>0</v>
      </c>
      <c r="AD2372" s="47">
        <f>_xlfn.XLOOKUP($F2372,Main_OG!$D$1:$D$766,Main_OG!AL$1:AL$766,"")</f>
        <v>1800274</v>
      </c>
      <c r="AE2372" s="47">
        <f>_xlfn.XLOOKUP($F2372,Main_OG!$D$1:$D$766,Main_OG!AM$1:AM$766,"")</f>
        <v>0</v>
      </c>
      <c r="AF2372" s="48">
        <f>_xlfn.XLOOKUP($F2372,Main_OG!$D$1:$D$766,Main_OG!Z$1:Z$766,"")</f>
        <v>0</v>
      </c>
      <c r="AG2372" s="48">
        <f>_xlfn.XLOOKUP($F2372,Main_OG!$D$1:$D$766,Main_OG!AA$1:AA$766,"")</f>
        <v>2.3089180475565318</v>
      </c>
      <c r="AH2372" s="48">
        <f>_xlfn.XLOOKUP($F2372,Main_OG!$D$1:$D$766,Main_OG!AB$1:AB$766,"")</f>
        <v>22.862714639490921</v>
      </c>
      <c r="AI2372" s="48">
        <f>_xlfn.XLOOKUP($F2372,Main_OG!$D$1:$D$766,Main_OG!AC$1:AC$766,"")</f>
        <v>4.4043332512284126</v>
      </c>
      <c r="AJ2372" s="48">
        <f>_xlfn.XLOOKUP($F2372,Main_OG!$D$1:$D$766,Main_OG!AD$1:AD$766,"")</f>
        <v>0.73100116927520231</v>
      </c>
    </row>
    <row r="2373" spans="2:36" x14ac:dyDescent="0.35">
      <c r="B2373" s="36" t="s">
        <v>3513</v>
      </c>
      <c r="C2373" s="45" t="s">
        <v>294</v>
      </c>
      <c r="D2373" s="45" t="s">
        <v>4284</v>
      </c>
      <c r="E2373" s="36" t="s">
        <v>3513</v>
      </c>
      <c r="F2373" s="36" t="str">
        <f t="shared" si="111"/>
        <v>2013_MD</v>
      </c>
      <c r="G2373" s="45">
        <v>2013</v>
      </c>
      <c r="H2373" s="45">
        <f>_xlfn.XLOOKUP(J2373,Main_OG!$B$1:$B$766,Main_OG!$O$1:$O$766,"")</f>
        <v>1</v>
      </c>
      <c r="I2373" s="45">
        <f>_xlfn.XLOOKUP(F2373,Main_OG!$D$1:$D$766,Main_OG!$J$1:$J$766,"")</f>
        <v>2</v>
      </c>
      <c r="J2373" s="45" t="s">
        <v>294</v>
      </c>
      <c r="K2373" s="45" t="str">
        <f t="shared" si="112"/>
        <v>Potomac Electric Power Co_MD</v>
      </c>
      <c r="L2373" s="45" t="str">
        <f t="shared" si="113"/>
        <v>Potomac Electric Power Co_MD</v>
      </c>
      <c r="M2373" s="45" t="s">
        <v>3529</v>
      </c>
      <c r="N2373" s="45">
        <v>0</v>
      </c>
      <c r="O2373" s="45">
        <v>26170</v>
      </c>
      <c r="P2373" s="45">
        <v>3</v>
      </c>
      <c r="Q2373" s="45">
        <v>361586</v>
      </c>
      <c r="R2373" s="45">
        <v>0</v>
      </c>
      <c r="S2373" s="45">
        <v>1608916</v>
      </c>
      <c r="T2373" s="45">
        <v>285</v>
      </c>
      <c r="U2373" s="45">
        <v>4250927</v>
      </c>
      <c r="V2373" s="45">
        <v>0</v>
      </c>
      <c r="W2373" s="45">
        <v>11.368518</v>
      </c>
      <c r="X2373" s="45">
        <v>8.2105262999999997</v>
      </c>
      <c r="Y2373" s="45">
        <v>13.740219</v>
      </c>
      <c r="Z2373" s="46">
        <v>364633.2</v>
      </c>
      <c r="AA2373" s="46">
        <v>61539.422233556113</v>
      </c>
      <c r="AB2373" s="47">
        <f>_xlfn.XLOOKUP($F2373,Main_OG!$D$1:$D$766,Main_OG!AJ$1:AJ$766,"")</f>
        <v>13631938</v>
      </c>
      <c r="AC2373" s="47">
        <f>_xlfn.XLOOKUP($F2373,Main_OG!$D$1:$D$766,Main_OG!AK$1:AK$766,"")</f>
        <v>1088342</v>
      </c>
      <c r="AD2373" s="47">
        <f>_xlfn.XLOOKUP($F2373,Main_OG!$D$1:$D$766,Main_OG!AL$1:AL$766,"")</f>
        <v>55098044</v>
      </c>
      <c r="AE2373" s="47">
        <f>_xlfn.XLOOKUP($F2373,Main_OG!$D$1:$D$766,Main_OG!AM$1:AM$766,"")</f>
        <v>14264305</v>
      </c>
      <c r="AF2373" s="48">
        <f>_xlfn.XLOOKUP($F2373,Main_OG!$D$1:$D$766,Main_OG!Z$1:Z$766,"")</f>
        <v>2.52</v>
      </c>
      <c r="AG2373" s="48">
        <f>_xlfn.XLOOKUP($F2373,Main_OG!$D$1:$D$766,Main_OG!AA$1:AA$766,"")</f>
        <v>3.43</v>
      </c>
      <c r="AH2373" s="48">
        <f>_xlfn.XLOOKUP($F2373,Main_OG!$D$1:$D$766,Main_OG!AB$1:AB$766,"")</f>
        <v>22.83</v>
      </c>
      <c r="AI2373" s="48">
        <f>_xlfn.XLOOKUP($F2373,Main_OG!$D$1:$D$766,Main_OG!AC$1:AC$766,"")</f>
        <v>4.79</v>
      </c>
      <c r="AJ2373" s="48">
        <f>_xlfn.XLOOKUP($F2373,Main_OG!$D$1:$D$766,Main_OG!AD$1:AD$766,"")</f>
        <v>0.77</v>
      </c>
    </row>
    <row r="2374" spans="2:36" x14ac:dyDescent="0.35">
      <c r="B2374" s="36" t="s">
        <v>3513</v>
      </c>
      <c r="C2374" s="45" t="s">
        <v>614</v>
      </c>
      <c r="D2374" s="45" t="s">
        <v>4284</v>
      </c>
      <c r="E2374" s="36" t="s">
        <v>3513</v>
      </c>
      <c r="F2374" s="36" t="str">
        <f t="shared" si="111"/>
        <v>2014_DC</v>
      </c>
      <c r="G2374" s="45">
        <v>2014</v>
      </c>
      <c r="H2374" s="45">
        <f>_xlfn.XLOOKUP(J2374,Main_OG!$B$1:$B$766,Main_OG!$O$1:$O$766,"")</f>
        <v>0</v>
      </c>
      <c r="I2374" s="45">
        <f>_xlfn.XLOOKUP(F2374,Main_OG!$D$1:$D$766,Main_OG!$J$1:$J$766,"")</f>
        <v>0</v>
      </c>
      <c r="J2374" s="45" t="s">
        <v>614</v>
      </c>
      <c r="K2374" s="45" t="str">
        <f t="shared" si="112"/>
        <v>Potomac Electric Power Co_DC</v>
      </c>
      <c r="L2374" s="45" t="str">
        <f t="shared" si="113"/>
        <v>Potomac Electric Power Co_DC</v>
      </c>
      <c r="M2374" s="45" t="s">
        <v>3530</v>
      </c>
      <c r="N2374" s="45">
        <v>0</v>
      </c>
      <c r="O2374" s="45">
        <v>17600</v>
      </c>
      <c r="P2374" s="45">
        <v>0</v>
      </c>
      <c r="Q2374" s="45">
        <v>205519</v>
      </c>
      <c r="R2374" s="45">
        <v>0</v>
      </c>
      <c r="S2374" s="45">
        <v>1282327</v>
      </c>
      <c r="T2374" s="45">
        <v>0</v>
      </c>
      <c r="U2374" s="45">
        <v>1733437</v>
      </c>
      <c r="V2374" s="45">
        <v>0</v>
      </c>
      <c r="W2374" s="45">
        <v>12.240053</v>
      </c>
      <c r="X2374" s="45">
        <v>0</v>
      </c>
      <c r="Y2374" s="45">
        <v>12.490624</v>
      </c>
      <c r="Z2374" s="46">
        <v>126883.9</v>
      </c>
      <c r="AA2374" s="46">
        <v>191204.53041954301</v>
      </c>
      <c r="AB2374" s="47">
        <f>_xlfn.XLOOKUP($F2374,Main_OG!$D$1:$D$766,Main_OG!AJ$1:AJ$766,"")</f>
        <v>0</v>
      </c>
      <c r="AC2374" s="47">
        <f>_xlfn.XLOOKUP($F2374,Main_OG!$D$1:$D$766,Main_OG!AK$1:AK$766,"")</f>
        <v>0</v>
      </c>
      <c r="AD2374" s="47">
        <f>_xlfn.XLOOKUP($F2374,Main_OG!$D$1:$D$766,Main_OG!AL$1:AL$766,"")</f>
        <v>1538562</v>
      </c>
      <c r="AE2374" s="47">
        <f>_xlfn.XLOOKUP($F2374,Main_OG!$D$1:$D$766,Main_OG!AM$1:AM$766,"")</f>
        <v>0</v>
      </c>
      <c r="AF2374" s="48">
        <f>_xlfn.XLOOKUP($F2374,Main_OG!$D$1:$D$766,Main_OG!Z$1:Z$766,"")</f>
        <v>0</v>
      </c>
      <c r="AG2374" s="48">
        <f>_xlfn.XLOOKUP($F2374,Main_OG!$D$1:$D$766,Main_OG!AA$1:AA$766,"")</f>
        <v>2.322195177698041</v>
      </c>
      <c r="AH2374" s="48">
        <f>_xlfn.XLOOKUP($F2374,Main_OG!$D$1:$D$766,Main_OG!AB$1:AB$766,"")</f>
        <v>20.48845299552563</v>
      </c>
      <c r="AI2374" s="48">
        <f>_xlfn.XLOOKUP($F2374,Main_OG!$D$1:$D$766,Main_OG!AC$1:AC$766,"")</f>
        <v>4.9924248044436963</v>
      </c>
      <c r="AJ2374" s="48">
        <f>_xlfn.XLOOKUP($F2374,Main_OG!$D$1:$D$766,Main_OG!AD$1:AD$766,"")</f>
        <v>0.68548682032632846</v>
      </c>
    </row>
    <row r="2375" spans="2:36" x14ac:dyDescent="0.35">
      <c r="B2375" s="36" t="s">
        <v>3513</v>
      </c>
      <c r="C2375" s="45" t="s">
        <v>294</v>
      </c>
      <c r="D2375" s="45" t="s">
        <v>4284</v>
      </c>
      <c r="E2375" s="36" t="s">
        <v>3513</v>
      </c>
      <c r="F2375" s="36" t="str">
        <f t="shared" si="111"/>
        <v>2014_MD</v>
      </c>
      <c r="G2375" s="45">
        <v>2014</v>
      </c>
      <c r="H2375" s="45">
        <f>_xlfn.XLOOKUP(J2375,Main_OG!$B$1:$B$766,Main_OG!$O$1:$O$766,"")</f>
        <v>1</v>
      </c>
      <c r="I2375" s="45">
        <f>_xlfn.XLOOKUP(F2375,Main_OG!$D$1:$D$766,Main_OG!$J$1:$J$766,"")</f>
        <v>2</v>
      </c>
      <c r="J2375" s="45" t="s">
        <v>294</v>
      </c>
      <c r="K2375" s="45" t="str">
        <f t="shared" si="112"/>
        <v>Potomac Electric Power Co_MD</v>
      </c>
      <c r="L2375" s="45" t="str">
        <f t="shared" si="113"/>
        <v>Potomac Electric Power Co_MD</v>
      </c>
      <c r="M2375" s="45" t="s">
        <v>3531</v>
      </c>
      <c r="N2375" s="45">
        <v>0</v>
      </c>
      <c r="O2375" s="45">
        <v>26801</v>
      </c>
      <c r="P2375" s="45">
        <v>4</v>
      </c>
      <c r="Q2375" s="45">
        <v>369892</v>
      </c>
      <c r="R2375" s="45">
        <v>0</v>
      </c>
      <c r="S2375" s="45">
        <v>1675381</v>
      </c>
      <c r="T2375" s="45">
        <v>40905</v>
      </c>
      <c r="U2375" s="45">
        <v>4293846</v>
      </c>
      <c r="V2375" s="45">
        <v>0</v>
      </c>
      <c r="W2375" s="45">
        <v>12.371855</v>
      </c>
      <c r="X2375" s="45">
        <v>8.0845862000000004</v>
      </c>
      <c r="Y2375" s="45">
        <v>14.011418000000001</v>
      </c>
      <c r="Z2375" s="46">
        <v>370343.9</v>
      </c>
      <c r="AA2375" s="46">
        <v>62137.571005948928</v>
      </c>
      <c r="AB2375" s="47">
        <f>_xlfn.XLOOKUP($F2375,Main_OG!$D$1:$D$766,Main_OG!AJ$1:AJ$766,"")</f>
        <v>14901008</v>
      </c>
      <c r="AC2375" s="47">
        <f>_xlfn.XLOOKUP($F2375,Main_OG!$D$1:$D$766,Main_OG!AK$1:AK$766,"")</f>
        <v>2209564</v>
      </c>
      <c r="AD2375" s="47">
        <f>_xlfn.XLOOKUP($F2375,Main_OG!$D$1:$D$766,Main_OG!AL$1:AL$766,"")</f>
        <v>48675536</v>
      </c>
      <c r="AE2375" s="47">
        <f>_xlfn.XLOOKUP($F2375,Main_OG!$D$1:$D$766,Main_OG!AM$1:AM$766,"")</f>
        <v>14343334</v>
      </c>
      <c r="AF2375" s="48">
        <f>_xlfn.XLOOKUP($F2375,Main_OG!$D$1:$D$766,Main_OG!Z$1:Z$766,"")</f>
        <v>0</v>
      </c>
      <c r="AG2375" s="48">
        <f>_xlfn.XLOOKUP($F2375,Main_OG!$D$1:$D$766,Main_OG!AA$1:AA$766,"")</f>
        <v>2.322195177698041</v>
      </c>
      <c r="AH2375" s="48">
        <f>_xlfn.XLOOKUP($F2375,Main_OG!$D$1:$D$766,Main_OG!AB$1:AB$766,"")</f>
        <v>22.19</v>
      </c>
      <c r="AI2375" s="48">
        <f>_xlfn.XLOOKUP($F2375,Main_OG!$D$1:$D$766,Main_OG!AC$1:AC$766,"")</f>
        <v>5.0999999999999996</v>
      </c>
      <c r="AJ2375" s="48">
        <f>_xlfn.XLOOKUP($F2375,Main_OG!$D$1:$D$766,Main_OG!AD$1:AD$766,"")</f>
        <v>0.72</v>
      </c>
    </row>
    <row r="2376" spans="2:36" x14ac:dyDescent="0.35">
      <c r="B2376" s="36" t="s">
        <v>3513</v>
      </c>
      <c r="C2376" s="45" t="s">
        <v>614</v>
      </c>
      <c r="D2376" s="45" t="s">
        <v>4284</v>
      </c>
      <c r="E2376" s="36" t="s">
        <v>3513</v>
      </c>
      <c r="F2376" s="36" t="str">
        <f t="shared" si="111"/>
        <v>2015_DC</v>
      </c>
      <c r="G2376" s="45">
        <v>2015</v>
      </c>
      <c r="H2376" s="45">
        <f>_xlfn.XLOOKUP(J2376,Main_OG!$B$1:$B$766,Main_OG!$O$1:$O$766,"")</f>
        <v>0</v>
      </c>
      <c r="I2376" s="45">
        <f>_xlfn.XLOOKUP(F2376,Main_OG!$D$1:$D$766,Main_OG!$J$1:$J$766,"")</f>
        <v>0</v>
      </c>
      <c r="J2376" s="45" t="s">
        <v>614</v>
      </c>
      <c r="K2376" s="45" t="str">
        <f t="shared" si="112"/>
        <v>Potomac Electric Power Co_DC</v>
      </c>
      <c r="L2376" s="45" t="str">
        <f t="shared" si="113"/>
        <v>Potomac Electric Power Co_DC</v>
      </c>
      <c r="M2376" s="45" t="s">
        <v>3532</v>
      </c>
      <c r="N2376" s="45">
        <v>0</v>
      </c>
      <c r="O2376" s="45">
        <v>17251</v>
      </c>
      <c r="P2376" s="45">
        <v>0</v>
      </c>
      <c r="Q2376" s="45">
        <v>218147</v>
      </c>
      <c r="R2376" s="45">
        <v>0</v>
      </c>
      <c r="S2376" s="45">
        <v>1319433</v>
      </c>
      <c r="T2376" s="45">
        <v>0</v>
      </c>
      <c r="U2376" s="45">
        <v>1920173</v>
      </c>
      <c r="V2376" s="45">
        <v>0</v>
      </c>
      <c r="W2376" s="45">
        <v>12.228745</v>
      </c>
      <c r="X2376" s="45">
        <v>0</v>
      </c>
      <c r="Y2376" s="45">
        <v>12.298918</v>
      </c>
      <c r="Z2376" s="46">
        <v>129110.2</v>
      </c>
      <c r="AA2376" s="46">
        <v>190705.36207523034</v>
      </c>
      <c r="AB2376" s="47">
        <f>_xlfn.XLOOKUP($F2376,Main_OG!$D$1:$D$766,Main_OG!AJ$1:AJ$766,"")</f>
        <v>0</v>
      </c>
      <c r="AC2376" s="47">
        <f>_xlfn.XLOOKUP($F2376,Main_OG!$D$1:$D$766,Main_OG!AK$1:AK$766,"")</f>
        <v>976</v>
      </c>
      <c r="AD2376" s="47">
        <f>_xlfn.XLOOKUP($F2376,Main_OG!$D$1:$D$766,Main_OG!AL$1:AL$766,"")</f>
        <v>1296374</v>
      </c>
      <c r="AE2376" s="47">
        <f>_xlfn.XLOOKUP($F2376,Main_OG!$D$1:$D$766,Main_OG!AM$1:AM$766,"")</f>
        <v>0</v>
      </c>
      <c r="AF2376" s="48">
        <f>_xlfn.XLOOKUP($F2376,Main_OG!$D$1:$D$766,Main_OG!Z$1:Z$766,"")</f>
        <v>0</v>
      </c>
      <c r="AG2376" s="48">
        <f>_xlfn.XLOOKUP($F2376,Main_OG!$D$1:$D$766,Main_OG!AA$1:AA$766,"")</f>
        <v>2.25948627072199</v>
      </c>
      <c r="AH2376" s="48">
        <f>_xlfn.XLOOKUP($F2376,Main_OG!$D$1:$D$766,Main_OG!AB$1:AB$766,"")</f>
        <v>12.08771849023859</v>
      </c>
      <c r="AI2376" s="48">
        <f>_xlfn.XLOOKUP($F2376,Main_OG!$D$1:$D$766,Main_OG!AC$1:AC$766,"")</f>
        <v>3.3843619636206599</v>
      </c>
      <c r="AJ2376" s="48">
        <f>_xlfn.XLOOKUP($F2376,Main_OG!$D$1:$D$766,Main_OG!AD$1:AD$766,"")</f>
        <v>0.66963877086385626</v>
      </c>
    </row>
    <row r="2377" spans="2:36" x14ac:dyDescent="0.35">
      <c r="B2377" s="36" t="s">
        <v>3513</v>
      </c>
      <c r="C2377" s="45" t="s">
        <v>294</v>
      </c>
      <c r="D2377" s="45" t="s">
        <v>4284</v>
      </c>
      <c r="E2377" s="36" t="s">
        <v>3513</v>
      </c>
      <c r="F2377" s="36" t="str">
        <f t="shared" si="111"/>
        <v>2015_MD</v>
      </c>
      <c r="G2377" s="45">
        <v>2015</v>
      </c>
      <c r="H2377" s="45">
        <f>_xlfn.XLOOKUP(J2377,Main_OG!$B$1:$B$766,Main_OG!$O$1:$O$766,"")</f>
        <v>1</v>
      </c>
      <c r="I2377" s="45">
        <f>_xlfn.XLOOKUP(F2377,Main_OG!$D$1:$D$766,Main_OG!$J$1:$J$766,"")</f>
        <v>2</v>
      </c>
      <c r="J2377" s="45" t="s">
        <v>294</v>
      </c>
      <c r="K2377" s="45" t="str">
        <f t="shared" si="112"/>
        <v>Potomac Electric Power Co_MD</v>
      </c>
      <c r="L2377" s="45" t="str">
        <f t="shared" si="113"/>
        <v>Potomac Electric Power Co_MD</v>
      </c>
      <c r="M2377" s="45" t="s">
        <v>3533</v>
      </c>
      <c r="N2377" s="45">
        <v>0</v>
      </c>
      <c r="O2377" s="45">
        <v>27331</v>
      </c>
      <c r="P2377" s="45">
        <v>2</v>
      </c>
      <c r="Q2377" s="45">
        <v>392335</v>
      </c>
      <c r="R2377" s="45">
        <v>0</v>
      </c>
      <c r="S2377" s="45">
        <v>1323138</v>
      </c>
      <c r="T2377" s="45">
        <v>29</v>
      </c>
      <c r="U2377" s="45">
        <v>4585254</v>
      </c>
      <c r="V2377" s="45">
        <v>0</v>
      </c>
      <c r="W2377" s="45">
        <v>12.279195</v>
      </c>
      <c r="X2377" s="45">
        <v>60</v>
      </c>
      <c r="Y2377" s="45">
        <v>14.158754999999999</v>
      </c>
      <c r="Z2377" s="46">
        <v>378745.9</v>
      </c>
      <c r="AA2377" s="46">
        <v>63245.241568545724</v>
      </c>
      <c r="AB2377" s="47">
        <f>_xlfn.XLOOKUP($F2377,Main_OG!$D$1:$D$766,Main_OG!AJ$1:AJ$766,"")</f>
        <v>12092448</v>
      </c>
      <c r="AC2377" s="47">
        <f>_xlfn.XLOOKUP($F2377,Main_OG!$D$1:$D$766,Main_OG!AK$1:AK$766,"")</f>
        <v>967002</v>
      </c>
      <c r="AD2377" s="47">
        <f>_xlfn.XLOOKUP($F2377,Main_OG!$D$1:$D$766,Main_OG!AL$1:AL$766,"")</f>
        <v>89284998</v>
      </c>
      <c r="AE2377" s="47">
        <f>_xlfn.XLOOKUP($F2377,Main_OG!$D$1:$D$766,Main_OG!AM$1:AM$766,"")</f>
        <v>14643325</v>
      </c>
      <c r="AF2377" s="48">
        <f>_xlfn.XLOOKUP($F2377,Main_OG!$D$1:$D$766,Main_OG!Z$1:Z$766,"")</f>
        <v>0</v>
      </c>
      <c r="AG2377" s="48">
        <f>_xlfn.XLOOKUP($F2377,Main_OG!$D$1:$D$766,Main_OG!AA$1:AA$766,"")</f>
        <v>2.25948627072199</v>
      </c>
      <c r="AH2377" s="48">
        <f>_xlfn.XLOOKUP($F2377,Main_OG!$D$1:$D$766,Main_OG!AB$1:AB$766,"")</f>
        <v>14.57</v>
      </c>
      <c r="AI2377" s="48">
        <f>_xlfn.XLOOKUP($F2377,Main_OG!$D$1:$D$766,Main_OG!AC$1:AC$766,"")</f>
        <v>3.3843619636206599</v>
      </c>
      <c r="AJ2377" s="48">
        <f>_xlfn.XLOOKUP($F2377,Main_OG!$D$1:$D$766,Main_OG!AD$1:AD$766,"")</f>
        <v>0.72</v>
      </c>
    </row>
    <row r="2378" spans="2:36" x14ac:dyDescent="0.35">
      <c r="B2378" s="36" t="s">
        <v>3513</v>
      </c>
      <c r="C2378" s="45" t="s">
        <v>614</v>
      </c>
      <c r="D2378" s="45" t="s">
        <v>4284</v>
      </c>
      <c r="E2378" s="36" t="s">
        <v>3513</v>
      </c>
      <c r="F2378" s="36" t="str">
        <f t="shared" si="111"/>
        <v>2016_DC</v>
      </c>
      <c r="G2378" s="45">
        <v>2016</v>
      </c>
      <c r="H2378" s="45">
        <f>_xlfn.XLOOKUP(J2378,Main_OG!$B$1:$B$766,Main_OG!$O$1:$O$766,"")</f>
        <v>0</v>
      </c>
      <c r="I2378" s="45">
        <f>_xlfn.XLOOKUP(F2378,Main_OG!$D$1:$D$766,Main_OG!$J$1:$J$766,"")</f>
        <v>1</v>
      </c>
      <c r="J2378" s="45" t="s">
        <v>614</v>
      </c>
      <c r="K2378" s="45" t="str">
        <f t="shared" si="112"/>
        <v>Potomac Electric Power Co_DC</v>
      </c>
      <c r="L2378" s="45" t="str">
        <f t="shared" si="113"/>
        <v>Potomac Electric Power Co_DC</v>
      </c>
      <c r="M2378" s="45" t="s">
        <v>3534</v>
      </c>
      <c r="N2378" s="45">
        <v>1</v>
      </c>
      <c r="O2378" s="45">
        <v>16493</v>
      </c>
      <c r="P2378" s="45">
        <v>0</v>
      </c>
      <c r="Q2378" s="45">
        <v>222050</v>
      </c>
      <c r="R2378" s="45">
        <v>68</v>
      </c>
      <c r="S2378" s="45">
        <v>1141321</v>
      </c>
      <c r="T2378" s="45">
        <v>0</v>
      </c>
      <c r="U2378" s="45">
        <v>1906278</v>
      </c>
      <c r="V2378" s="45">
        <v>18.382352999999998</v>
      </c>
      <c r="W2378" s="45">
        <v>12.217895</v>
      </c>
      <c r="X2378" s="45">
        <v>0</v>
      </c>
      <c r="Y2378" s="45">
        <v>11.494987</v>
      </c>
      <c r="Z2378" s="46">
        <v>132217.79999999999</v>
      </c>
      <c r="AA2378" s="46">
        <v>192295.542601836</v>
      </c>
      <c r="AB2378" s="47">
        <f>_xlfn.XLOOKUP($F2378,Main_OG!$D$1:$D$766,Main_OG!AJ$1:AJ$766,"")</f>
        <v>0</v>
      </c>
      <c r="AC2378" s="47">
        <f>_xlfn.XLOOKUP($F2378,Main_OG!$D$1:$D$766,Main_OG!AK$1:AK$766,"")</f>
        <v>9318</v>
      </c>
      <c r="AD2378" s="47">
        <f>_xlfn.XLOOKUP($F2378,Main_OG!$D$1:$D$766,Main_OG!AL$1:AL$766,"")</f>
        <v>1201080</v>
      </c>
      <c r="AE2378" s="47">
        <f>_xlfn.XLOOKUP($F2378,Main_OG!$D$1:$D$766,Main_OG!AM$1:AM$766,"")</f>
        <v>0</v>
      </c>
      <c r="AF2378" s="48">
        <f>_xlfn.XLOOKUP($F2378,Main_OG!$D$1:$D$766,Main_OG!Z$1:Z$766,"")</f>
        <v>0</v>
      </c>
      <c r="AG2378" s="48">
        <f>_xlfn.XLOOKUP($F2378,Main_OG!$D$1:$D$766,Main_OG!AA$1:AA$766,"")</f>
        <v>2.2143440282408582</v>
      </c>
      <c r="AH2378" s="48">
        <f>_xlfn.XLOOKUP($F2378,Main_OG!$D$1:$D$766,Main_OG!AB$1:AB$766,"")</f>
        <v>11.309272049594229</v>
      </c>
      <c r="AI2378" s="48">
        <f>_xlfn.XLOOKUP($F2378,Main_OG!$D$1:$D$766,Main_OG!AC$1:AC$766,"")</f>
        <v>2.97</v>
      </c>
      <c r="AJ2378" s="48">
        <f>_xlfn.XLOOKUP($F2378,Main_OG!$D$1:$D$766,Main_OG!AD$1:AD$766,"")</f>
        <v>0.65636700530415037</v>
      </c>
    </row>
    <row r="2379" spans="2:36" x14ac:dyDescent="0.35">
      <c r="B2379" s="36" t="s">
        <v>3513</v>
      </c>
      <c r="C2379" s="45" t="s">
        <v>294</v>
      </c>
      <c r="D2379" s="45" t="s">
        <v>4284</v>
      </c>
      <c r="E2379" s="36" t="s">
        <v>3513</v>
      </c>
      <c r="F2379" s="36" t="str">
        <f t="shared" si="111"/>
        <v>2016_MD</v>
      </c>
      <c r="G2379" s="45">
        <v>2016</v>
      </c>
      <c r="H2379" s="45">
        <f>_xlfn.XLOOKUP(J2379,Main_OG!$B$1:$B$766,Main_OG!$O$1:$O$766,"")</f>
        <v>1</v>
      </c>
      <c r="I2379" s="45">
        <f>_xlfn.XLOOKUP(F2379,Main_OG!$D$1:$D$766,Main_OG!$J$1:$J$766,"")</f>
        <v>3</v>
      </c>
      <c r="J2379" s="45" t="s">
        <v>294</v>
      </c>
      <c r="K2379" s="45" t="str">
        <f t="shared" si="112"/>
        <v>Potomac Electric Power Co_MD</v>
      </c>
      <c r="L2379" s="45" t="str">
        <f t="shared" si="113"/>
        <v>Potomac Electric Power Co_MD</v>
      </c>
      <c r="M2379" s="45" t="s">
        <v>3535</v>
      </c>
      <c r="N2379" s="45">
        <v>0</v>
      </c>
      <c r="O2379" s="45">
        <v>27965</v>
      </c>
      <c r="P2379" s="45">
        <v>3</v>
      </c>
      <c r="Q2379" s="45">
        <v>406698</v>
      </c>
      <c r="R2379" s="45">
        <v>0</v>
      </c>
      <c r="S2379" s="45">
        <v>1371316</v>
      </c>
      <c r="T2379" s="45">
        <v>6948</v>
      </c>
      <c r="U2379" s="45">
        <v>4599792</v>
      </c>
      <c r="V2379" s="45">
        <v>0</v>
      </c>
      <c r="W2379" s="45">
        <v>11.98564</v>
      </c>
      <c r="X2379" s="45">
        <v>8.5060448999999991</v>
      </c>
      <c r="Y2379" s="45">
        <v>14.631542</v>
      </c>
      <c r="Z2379" s="46">
        <v>391950.9</v>
      </c>
      <c r="AA2379" s="46">
        <v>65248.874066216595</v>
      </c>
      <c r="AB2379" s="47">
        <f>_xlfn.XLOOKUP($F2379,Main_OG!$D$1:$D$766,Main_OG!AJ$1:AJ$766,"")</f>
        <v>11764950</v>
      </c>
      <c r="AC2379" s="47">
        <f>_xlfn.XLOOKUP($F2379,Main_OG!$D$1:$D$766,Main_OG!AK$1:AK$766,"")</f>
        <v>706498</v>
      </c>
      <c r="AD2379" s="47">
        <f>_xlfn.XLOOKUP($F2379,Main_OG!$D$1:$D$766,Main_OG!AL$1:AL$766,"")</f>
        <v>106971504</v>
      </c>
      <c r="AE2379" s="47">
        <f>_xlfn.XLOOKUP($F2379,Main_OG!$D$1:$D$766,Main_OG!AM$1:AM$766,"")</f>
        <v>14760177</v>
      </c>
      <c r="AF2379" s="48">
        <f>_xlfn.XLOOKUP($F2379,Main_OG!$D$1:$D$766,Main_OG!Z$1:Z$766,"")</f>
        <v>0</v>
      </c>
      <c r="AG2379" s="48">
        <f>_xlfn.XLOOKUP($F2379,Main_OG!$D$1:$D$766,Main_OG!AA$1:AA$766,"")</f>
        <v>2.2143440282408582</v>
      </c>
      <c r="AH2379" s="48">
        <f>_xlfn.XLOOKUP($F2379,Main_OG!$D$1:$D$766,Main_OG!AB$1:AB$766,"")</f>
        <v>11.309272049594229</v>
      </c>
      <c r="AI2379" s="48">
        <f>_xlfn.XLOOKUP($F2379,Main_OG!$D$1:$D$766,Main_OG!AC$1:AC$766,"")</f>
        <v>2.82</v>
      </c>
      <c r="AJ2379" s="48">
        <f>_xlfn.XLOOKUP($F2379,Main_OG!$D$1:$D$766,Main_OG!AD$1:AD$766,"")</f>
        <v>0.65636700530415037</v>
      </c>
    </row>
    <row r="2380" spans="2:36" x14ac:dyDescent="0.35">
      <c r="B2380" s="36" t="s">
        <v>3513</v>
      </c>
      <c r="C2380" s="45" t="s">
        <v>614</v>
      </c>
      <c r="D2380" s="45" t="s">
        <v>4284</v>
      </c>
      <c r="E2380" s="36" t="s">
        <v>3513</v>
      </c>
      <c r="F2380" s="36" t="str">
        <f t="shared" si="111"/>
        <v>2017_DC</v>
      </c>
      <c r="G2380" s="45">
        <v>2017</v>
      </c>
      <c r="H2380" s="45">
        <f>_xlfn.XLOOKUP(J2380,Main_OG!$B$1:$B$766,Main_OG!$O$1:$O$766,"")</f>
        <v>0</v>
      </c>
      <c r="I2380" s="45">
        <f>_xlfn.XLOOKUP(F2380,Main_OG!$D$1:$D$766,Main_OG!$J$1:$J$766,"")</f>
        <v>1</v>
      </c>
      <c r="J2380" s="45" t="s">
        <v>614</v>
      </c>
      <c r="K2380" s="45" t="str">
        <f t="shared" si="112"/>
        <v>Potomac Electric Power Co_DC</v>
      </c>
      <c r="L2380" s="45" t="str">
        <f t="shared" si="113"/>
        <v>Potomac Electric Power Co_DC</v>
      </c>
      <c r="M2380" s="45" t="s">
        <v>3536</v>
      </c>
      <c r="N2380" s="45">
        <v>0</v>
      </c>
      <c r="O2380" s="45">
        <v>16465</v>
      </c>
      <c r="P2380" s="45">
        <v>0</v>
      </c>
      <c r="Q2380" s="45">
        <v>227603</v>
      </c>
      <c r="R2380" s="45">
        <v>0</v>
      </c>
      <c r="S2380" s="45">
        <v>1086921</v>
      </c>
      <c r="T2380" s="45">
        <v>0</v>
      </c>
      <c r="U2380" s="45">
        <v>1807036</v>
      </c>
      <c r="V2380" s="45">
        <v>0</v>
      </c>
      <c r="W2380" s="45">
        <v>12.041684999999999</v>
      </c>
      <c r="X2380" s="45">
        <v>0</v>
      </c>
      <c r="Y2380" s="45">
        <v>12.214029</v>
      </c>
      <c r="Z2380" s="46">
        <v>134298.79999999999</v>
      </c>
      <c r="AA2380" s="46">
        <v>192659.36859380355</v>
      </c>
      <c r="AB2380" s="47">
        <f>_xlfn.XLOOKUP($F2380,Main_OG!$D$1:$D$766,Main_OG!AJ$1:AJ$766,"")</f>
        <v>0</v>
      </c>
      <c r="AC2380" s="47">
        <f>_xlfn.XLOOKUP($F2380,Main_OG!$D$1:$D$766,Main_OG!AK$1:AK$766,"")</f>
        <v>0</v>
      </c>
      <c r="AD2380" s="47">
        <f>_xlfn.XLOOKUP($F2380,Main_OG!$D$1:$D$766,Main_OG!AL$1:AL$766,"")</f>
        <v>1202050</v>
      </c>
      <c r="AE2380" s="47">
        <f>_xlfn.XLOOKUP($F2380,Main_OG!$D$1:$D$766,Main_OG!AM$1:AM$766,"")</f>
        <v>0</v>
      </c>
      <c r="AF2380" s="48">
        <f>_xlfn.XLOOKUP($F2380,Main_OG!$D$1:$D$766,Main_OG!Z$1:Z$766,"")</f>
        <v>0</v>
      </c>
      <c r="AG2380" s="48">
        <f>_xlfn.XLOOKUP($F2380,Main_OG!$D$1:$D$766,Main_OG!AA$1:AA$766,"")</f>
        <v>2.1875855044172008</v>
      </c>
      <c r="AH2380" s="48">
        <f>_xlfn.XLOOKUP($F2380,Main_OG!$D$1:$D$766,Main_OG!AB$1:AB$766,"")</f>
        <v>14.73443638842941</v>
      </c>
      <c r="AI2380" s="48">
        <f>_xlfn.XLOOKUP($F2380,Main_OG!$D$1:$D$766,Main_OG!AC$1:AC$766,"")</f>
        <v>3.7243523928232452</v>
      </c>
      <c r="AJ2380" s="48">
        <f>_xlfn.XLOOKUP($F2380,Main_OG!$D$1:$D$766,Main_OG!AD$1:AD$766,"")</f>
        <v>0.62802788237371954</v>
      </c>
    </row>
    <row r="2381" spans="2:36" x14ac:dyDescent="0.35">
      <c r="B2381" s="36" t="s">
        <v>3513</v>
      </c>
      <c r="C2381" s="45" t="s">
        <v>294</v>
      </c>
      <c r="D2381" s="45" t="s">
        <v>4284</v>
      </c>
      <c r="E2381" s="36" t="s">
        <v>3513</v>
      </c>
      <c r="F2381" s="36" t="str">
        <f t="shared" si="111"/>
        <v>2017_MD</v>
      </c>
      <c r="G2381" s="45">
        <v>2017</v>
      </c>
      <c r="H2381" s="45">
        <f>_xlfn.XLOOKUP(J2381,Main_OG!$B$1:$B$766,Main_OG!$O$1:$O$766,"")</f>
        <v>1</v>
      </c>
      <c r="I2381" s="45">
        <f>_xlfn.XLOOKUP(F2381,Main_OG!$D$1:$D$766,Main_OG!$J$1:$J$766,"")</f>
        <v>3</v>
      </c>
      <c r="J2381" s="45" t="s">
        <v>294</v>
      </c>
      <c r="K2381" s="45" t="str">
        <f t="shared" si="112"/>
        <v>Potomac Electric Power Co_MD</v>
      </c>
      <c r="L2381" s="45" t="str">
        <f t="shared" si="113"/>
        <v>Potomac Electric Power Co_MD</v>
      </c>
      <c r="M2381" s="45" t="s">
        <v>3537</v>
      </c>
      <c r="N2381" s="45">
        <v>0</v>
      </c>
      <c r="O2381" s="45">
        <v>27639</v>
      </c>
      <c r="P2381" s="45">
        <v>3</v>
      </c>
      <c r="Q2381" s="45">
        <v>411877</v>
      </c>
      <c r="R2381" s="45">
        <v>0</v>
      </c>
      <c r="S2381" s="45">
        <v>1300740</v>
      </c>
      <c r="T2381" s="45">
        <v>1495</v>
      </c>
      <c r="U2381" s="45">
        <v>4273206</v>
      </c>
      <c r="V2381" s="45">
        <v>0</v>
      </c>
      <c r="W2381" s="45">
        <v>11.698656</v>
      </c>
      <c r="X2381" s="45">
        <v>8.2742474999999995</v>
      </c>
      <c r="Y2381" s="45">
        <v>14.666658</v>
      </c>
      <c r="Z2381" s="46">
        <v>399714.5</v>
      </c>
      <c r="AA2381" s="46">
        <v>66307.592366924306</v>
      </c>
      <c r="AB2381" s="47">
        <f>_xlfn.XLOOKUP($F2381,Main_OG!$D$1:$D$766,Main_OG!AJ$1:AJ$766,"")</f>
        <v>7349424</v>
      </c>
      <c r="AC2381" s="47">
        <f>_xlfn.XLOOKUP($F2381,Main_OG!$D$1:$D$766,Main_OG!AK$1:AK$766,"")</f>
        <v>485714</v>
      </c>
      <c r="AD2381" s="47">
        <f>_xlfn.XLOOKUP($F2381,Main_OG!$D$1:$D$766,Main_OG!AL$1:AL$766,"")</f>
        <v>111944922</v>
      </c>
      <c r="AE2381" s="47">
        <f>_xlfn.XLOOKUP($F2381,Main_OG!$D$1:$D$766,Main_OG!AM$1:AM$766,"")</f>
        <v>15106988</v>
      </c>
      <c r="AF2381" s="48">
        <f>_xlfn.XLOOKUP($F2381,Main_OG!$D$1:$D$766,Main_OG!Z$1:Z$766,"")</f>
        <v>0</v>
      </c>
      <c r="AG2381" s="48">
        <f>_xlfn.XLOOKUP($F2381,Main_OG!$D$1:$D$766,Main_OG!AA$1:AA$766,"")</f>
        <v>2.1875855044172008</v>
      </c>
      <c r="AH2381" s="48">
        <f>_xlfn.XLOOKUP($F2381,Main_OG!$D$1:$D$766,Main_OG!AB$1:AB$766,"")</f>
        <v>14.73443638842941</v>
      </c>
      <c r="AI2381" s="48">
        <f>_xlfn.XLOOKUP($F2381,Main_OG!$D$1:$D$766,Main_OG!AC$1:AC$766,"")</f>
        <v>3.7243523928232452</v>
      </c>
      <c r="AJ2381" s="48">
        <f>_xlfn.XLOOKUP($F2381,Main_OG!$D$1:$D$766,Main_OG!AD$1:AD$766,"")</f>
        <v>0.71</v>
      </c>
    </row>
    <row r="2382" spans="2:36" x14ac:dyDescent="0.35">
      <c r="B2382" s="36" t="s">
        <v>3513</v>
      </c>
      <c r="C2382" s="45" t="s">
        <v>614</v>
      </c>
      <c r="D2382" s="45" t="s">
        <v>4284</v>
      </c>
      <c r="E2382" s="36" t="s">
        <v>3513</v>
      </c>
      <c r="F2382" s="36" t="str">
        <f t="shared" si="111"/>
        <v>2018_DC</v>
      </c>
      <c r="G2382" s="45">
        <v>2018</v>
      </c>
      <c r="H2382" s="45">
        <f>_xlfn.XLOOKUP(J2382,Main_OG!$B$1:$B$766,Main_OG!$O$1:$O$766,"")</f>
        <v>0</v>
      </c>
      <c r="I2382" s="45">
        <f>_xlfn.XLOOKUP(F2382,Main_OG!$D$1:$D$766,Main_OG!$J$1:$J$766,"")</f>
        <v>1</v>
      </c>
      <c r="J2382" s="45" t="s">
        <v>614</v>
      </c>
      <c r="K2382" s="45" t="str">
        <f t="shared" si="112"/>
        <v>Potomac Electric Power Co_DC</v>
      </c>
      <c r="L2382" s="45" t="str">
        <f t="shared" si="113"/>
        <v>Potomac Electric Power Co_DC</v>
      </c>
      <c r="M2382" s="45" t="s">
        <v>3538</v>
      </c>
      <c r="N2382" s="45">
        <v>0</v>
      </c>
      <c r="O2382" s="45">
        <v>16575</v>
      </c>
      <c r="P2382" s="45">
        <v>0</v>
      </c>
      <c r="Q2382" s="45">
        <v>229156</v>
      </c>
      <c r="R2382" s="45">
        <v>0</v>
      </c>
      <c r="S2382" s="45">
        <v>1184863</v>
      </c>
      <c r="T2382" s="45">
        <v>0</v>
      </c>
      <c r="U2382" s="45">
        <v>1966200</v>
      </c>
      <c r="V2382" s="45">
        <v>0</v>
      </c>
      <c r="W2382" s="45">
        <v>12.811211</v>
      </c>
      <c r="X2382" s="45">
        <v>0</v>
      </c>
      <c r="Y2382" s="45">
        <v>12.110131000000001</v>
      </c>
      <c r="Z2382" s="46">
        <v>138056.79999999999</v>
      </c>
      <c r="AA2382" s="46">
        <v>196062.46991040223</v>
      </c>
      <c r="AB2382" s="47">
        <f>_xlfn.XLOOKUP($F2382,Main_OG!$D$1:$D$766,Main_OG!AJ$1:AJ$766,"")</f>
        <v>0</v>
      </c>
      <c r="AC2382" s="47">
        <f>_xlfn.XLOOKUP($F2382,Main_OG!$D$1:$D$766,Main_OG!AK$1:AK$766,"")</f>
        <v>0</v>
      </c>
      <c r="AD2382" s="47">
        <f>_xlfn.XLOOKUP($F2382,Main_OG!$D$1:$D$766,Main_OG!AL$1:AL$766,"")</f>
        <v>1228370</v>
      </c>
      <c r="AE2382" s="47">
        <f>_xlfn.XLOOKUP($F2382,Main_OG!$D$1:$D$766,Main_OG!AM$1:AM$766,"")</f>
        <v>0</v>
      </c>
      <c r="AF2382" s="48">
        <f>_xlfn.XLOOKUP($F2382,Main_OG!$D$1:$D$766,Main_OG!Z$1:Z$766,"")</f>
        <v>0</v>
      </c>
      <c r="AG2382" s="48">
        <f>_xlfn.XLOOKUP($F2382,Main_OG!$D$1:$D$766,Main_OG!AA$1:AA$766,"")</f>
        <v>2.1875855044172008</v>
      </c>
      <c r="AH2382" s="48">
        <f>_xlfn.XLOOKUP($F2382,Main_OG!$D$1:$D$766,Main_OG!AB$1:AB$766,"")</f>
        <v>17.134646247082848</v>
      </c>
      <c r="AI2382" s="48">
        <f>_xlfn.XLOOKUP($F2382,Main_OG!$D$1:$D$766,Main_OG!AC$1:AC$766,"")</f>
        <v>3.8713752811270652</v>
      </c>
      <c r="AJ2382" s="48">
        <f>_xlfn.XLOOKUP($F2382,Main_OG!$D$1:$D$766,Main_OG!AD$1:AD$766,"")</f>
        <v>0.62810595158289428</v>
      </c>
    </row>
    <row r="2383" spans="2:36" x14ac:dyDescent="0.35">
      <c r="B2383" s="36" t="s">
        <v>3513</v>
      </c>
      <c r="C2383" s="45" t="s">
        <v>294</v>
      </c>
      <c r="D2383" s="45" t="s">
        <v>4284</v>
      </c>
      <c r="E2383" s="36" t="s">
        <v>3513</v>
      </c>
      <c r="F2383" s="36" t="str">
        <f t="shared" si="111"/>
        <v>2018_MD</v>
      </c>
      <c r="G2383" s="45">
        <v>2018</v>
      </c>
      <c r="H2383" s="45">
        <f>_xlfn.XLOOKUP(J2383,Main_OG!$B$1:$B$766,Main_OG!$O$1:$O$766,"")</f>
        <v>1</v>
      </c>
      <c r="I2383" s="45">
        <f>_xlfn.XLOOKUP(F2383,Main_OG!$D$1:$D$766,Main_OG!$J$1:$J$766,"")</f>
        <v>3</v>
      </c>
      <c r="J2383" s="45" t="s">
        <v>294</v>
      </c>
      <c r="K2383" s="45" t="str">
        <f t="shared" si="112"/>
        <v>Potomac Electric Power Co_MD</v>
      </c>
      <c r="L2383" s="45" t="str">
        <f t="shared" si="113"/>
        <v>Potomac Electric Power Co_MD</v>
      </c>
      <c r="M2383" s="45" t="s">
        <v>3539</v>
      </c>
      <c r="N2383" s="45">
        <v>0</v>
      </c>
      <c r="O2383" s="45">
        <v>27788</v>
      </c>
      <c r="P2383" s="45">
        <v>3</v>
      </c>
      <c r="Q2383" s="45">
        <v>414870</v>
      </c>
      <c r="R2383" s="45">
        <v>0</v>
      </c>
      <c r="S2383" s="45">
        <v>1333589</v>
      </c>
      <c r="T2383" s="45">
        <v>390</v>
      </c>
      <c r="U2383" s="45">
        <v>4657079</v>
      </c>
      <c r="V2383" s="45">
        <v>0</v>
      </c>
      <c r="W2383" s="45">
        <v>11.707549999999999</v>
      </c>
      <c r="X2383" s="45">
        <v>29</v>
      </c>
      <c r="Y2383" s="45">
        <v>14.654949999999999</v>
      </c>
      <c r="Z2383" s="46">
        <v>402480.9</v>
      </c>
      <c r="AA2383" s="46">
        <v>66612.166226177986</v>
      </c>
      <c r="AB2383" s="47">
        <f>_xlfn.XLOOKUP($F2383,Main_OG!$D$1:$D$766,Main_OG!AJ$1:AJ$766,"")</f>
        <v>8764840</v>
      </c>
      <c r="AC2383" s="47">
        <f>_xlfn.XLOOKUP($F2383,Main_OG!$D$1:$D$766,Main_OG!AK$1:AK$766,"")</f>
        <v>1097090</v>
      </c>
      <c r="AD2383" s="47">
        <f>_xlfn.XLOOKUP($F2383,Main_OG!$D$1:$D$766,Main_OG!AL$1:AL$766,"")</f>
        <v>210873506</v>
      </c>
      <c r="AE2383" s="47">
        <f>_xlfn.XLOOKUP($F2383,Main_OG!$D$1:$D$766,Main_OG!AM$1:AM$766,"")</f>
        <v>14987931</v>
      </c>
      <c r="AF2383" s="48">
        <f>_xlfn.XLOOKUP($F2383,Main_OG!$D$1:$D$766,Main_OG!Z$1:Z$766,"")</f>
        <v>0</v>
      </c>
      <c r="AG2383" s="48">
        <f>_xlfn.XLOOKUP($F2383,Main_OG!$D$1:$D$766,Main_OG!AA$1:AA$766,"")</f>
        <v>2.5299999999999998</v>
      </c>
      <c r="AH2383" s="48">
        <f>_xlfn.XLOOKUP($F2383,Main_OG!$D$1:$D$766,Main_OG!AB$1:AB$766,"")</f>
        <v>16.07</v>
      </c>
      <c r="AI2383" s="48">
        <f>_xlfn.XLOOKUP($F2383,Main_OG!$D$1:$D$766,Main_OG!AC$1:AC$766,"")</f>
        <v>3.86</v>
      </c>
      <c r="AJ2383" s="48">
        <f>_xlfn.XLOOKUP($F2383,Main_OG!$D$1:$D$766,Main_OG!AD$1:AD$766,"")</f>
        <v>0.68</v>
      </c>
    </row>
    <row r="2384" spans="2:36" x14ac:dyDescent="0.35">
      <c r="B2384" s="36" t="s">
        <v>3513</v>
      </c>
      <c r="C2384" s="45" t="s">
        <v>614</v>
      </c>
      <c r="D2384" s="45" t="s">
        <v>4284</v>
      </c>
      <c r="E2384" s="36" t="s">
        <v>3513</v>
      </c>
      <c r="F2384" s="36" t="str">
        <f t="shared" si="111"/>
        <v>2019_DC</v>
      </c>
      <c r="G2384" s="45">
        <v>2019</v>
      </c>
      <c r="H2384" s="45">
        <f>_xlfn.XLOOKUP(J2384,Main_OG!$B$1:$B$766,Main_OG!$O$1:$O$766,"")</f>
        <v>0</v>
      </c>
      <c r="I2384" s="45">
        <f>_xlfn.XLOOKUP(F2384,Main_OG!$D$1:$D$766,Main_OG!$J$1:$J$766,"")</f>
        <v>1</v>
      </c>
      <c r="J2384" s="45" t="s">
        <v>614</v>
      </c>
      <c r="K2384" s="45" t="str">
        <f t="shared" si="112"/>
        <v>Potomac Electric Power Co_DC</v>
      </c>
      <c r="L2384" s="45" t="str">
        <f t="shared" si="113"/>
        <v>Potomac Electric Power Co_DC</v>
      </c>
      <c r="M2384" s="45" t="s">
        <v>3540</v>
      </c>
      <c r="N2384" s="45">
        <v>0</v>
      </c>
      <c r="O2384" s="45">
        <v>16815</v>
      </c>
      <c r="P2384" s="45">
        <v>0</v>
      </c>
      <c r="Q2384" s="45">
        <v>241098</v>
      </c>
      <c r="R2384" s="45">
        <v>0</v>
      </c>
      <c r="S2384" s="45">
        <v>1155677</v>
      </c>
      <c r="T2384" s="45">
        <v>0</v>
      </c>
      <c r="U2384" s="45">
        <v>1952924</v>
      </c>
      <c r="V2384" s="45">
        <v>0</v>
      </c>
      <c r="W2384" s="45">
        <v>12.813018</v>
      </c>
      <c r="X2384" s="45">
        <v>0</v>
      </c>
      <c r="Y2384" s="45">
        <v>12.170776</v>
      </c>
      <c r="Z2384" s="46">
        <v>138867.4</v>
      </c>
      <c r="AA2384" s="46">
        <v>196070.33079986952</v>
      </c>
      <c r="AB2384" s="47">
        <f>_xlfn.XLOOKUP($F2384,Main_OG!$D$1:$D$766,Main_OG!AJ$1:AJ$766,"")</f>
        <v>0</v>
      </c>
      <c r="AC2384" s="47">
        <f>_xlfn.XLOOKUP($F2384,Main_OG!$D$1:$D$766,Main_OG!AK$1:AK$766,"")</f>
        <v>0</v>
      </c>
      <c r="AD2384" s="47">
        <f>_xlfn.XLOOKUP($F2384,Main_OG!$D$1:$D$766,Main_OG!AL$1:AL$766,"")</f>
        <v>3021612</v>
      </c>
      <c r="AE2384" s="47">
        <f>_xlfn.XLOOKUP($F2384,Main_OG!$D$1:$D$766,Main_OG!AM$1:AM$766,"")</f>
        <v>0</v>
      </c>
      <c r="AF2384" s="48">
        <f>_xlfn.XLOOKUP($F2384,Main_OG!$D$1:$D$766,Main_OG!Z$1:Z$766,"")</f>
        <v>0</v>
      </c>
      <c r="AG2384" s="48">
        <f>_xlfn.XLOOKUP($F2384,Main_OG!$D$1:$D$766,Main_OG!AA$1:AA$766,"")</f>
        <v>2.176146746141439</v>
      </c>
      <c r="AH2384" s="48">
        <f>_xlfn.XLOOKUP($F2384,Main_OG!$D$1:$D$766,Main_OG!AB$1:AB$766,"")</f>
        <v>16.155101142605361</v>
      </c>
      <c r="AI2384" s="48">
        <f>_xlfn.XLOOKUP($F2384,Main_OG!$D$1:$D$766,Main_OG!AC$1:AC$766,"")</f>
        <v>3.3292283805067271</v>
      </c>
      <c r="AJ2384" s="48">
        <f>_xlfn.XLOOKUP($F2384,Main_OG!$D$1:$D$766,Main_OG!AD$1:AD$766,"")</f>
        <v>0.60296766622862785</v>
      </c>
    </row>
    <row r="2385" spans="2:36" x14ac:dyDescent="0.35">
      <c r="B2385" s="36" t="s">
        <v>3513</v>
      </c>
      <c r="C2385" s="45" t="s">
        <v>294</v>
      </c>
      <c r="D2385" s="45" t="s">
        <v>4284</v>
      </c>
      <c r="E2385" s="36" t="s">
        <v>3513</v>
      </c>
      <c r="F2385" s="36" t="str">
        <f t="shared" si="111"/>
        <v>2019_MD</v>
      </c>
      <c r="G2385" s="45">
        <v>2019</v>
      </c>
      <c r="H2385" s="45">
        <f>_xlfn.XLOOKUP(J2385,Main_OG!$B$1:$B$766,Main_OG!$O$1:$O$766,"")</f>
        <v>1</v>
      </c>
      <c r="I2385" s="45">
        <f>_xlfn.XLOOKUP(F2385,Main_OG!$D$1:$D$766,Main_OG!$J$1:$J$766,"")</f>
        <v>3</v>
      </c>
      <c r="J2385" s="45" t="s">
        <v>294</v>
      </c>
      <c r="K2385" s="45" t="str">
        <f t="shared" si="112"/>
        <v>Potomac Electric Power Co_MD</v>
      </c>
      <c r="L2385" s="45" t="str">
        <f t="shared" si="113"/>
        <v>Potomac Electric Power Co_MD</v>
      </c>
      <c r="M2385" s="45" t="s">
        <v>3541</v>
      </c>
      <c r="N2385" s="45">
        <v>0</v>
      </c>
      <c r="O2385" s="45">
        <v>28952</v>
      </c>
      <c r="P2385" s="45">
        <v>3</v>
      </c>
      <c r="Q2385" s="45">
        <v>427744</v>
      </c>
      <c r="R2385" s="45">
        <v>0</v>
      </c>
      <c r="S2385" s="45">
        <v>1342148</v>
      </c>
      <c r="T2385" s="45">
        <v>14619</v>
      </c>
      <c r="U2385" s="45">
        <v>4568893</v>
      </c>
      <c r="V2385" s="45">
        <v>0</v>
      </c>
      <c r="W2385" s="45">
        <v>11.690863999999999</v>
      </c>
      <c r="X2385" s="45">
        <v>9.0368697999999998</v>
      </c>
      <c r="Y2385" s="45">
        <v>14.704319</v>
      </c>
      <c r="Z2385" s="46">
        <v>402346.2</v>
      </c>
      <c r="AA2385" s="46">
        <v>66449.092759416511</v>
      </c>
      <c r="AB2385" s="47">
        <f>_xlfn.XLOOKUP($F2385,Main_OG!$D$1:$D$766,Main_OG!AJ$1:AJ$766,"")</f>
        <v>5111614</v>
      </c>
      <c r="AC2385" s="47">
        <f>_xlfn.XLOOKUP($F2385,Main_OG!$D$1:$D$766,Main_OG!AK$1:AK$766,"")</f>
        <v>345724</v>
      </c>
      <c r="AD2385" s="47">
        <f>_xlfn.XLOOKUP($F2385,Main_OG!$D$1:$D$766,Main_OG!AL$1:AL$766,"")</f>
        <v>210632878</v>
      </c>
      <c r="AE2385" s="47">
        <f>_xlfn.XLOOKUP($F2385,Main_OG!$D$1:$D$766,Main_OG!AM$1:AM$766,"")</f>
        <v>15012922</v>
      </c>
      <c r="AF2385" s="48">
        <f>_xlfn.XLOOKUP($F2385,Main_OG!$D$1:$D$766,Main_OG!Z$1:Z$766,"")</f>
        <v>1.88</v>
      </c>
      <c r="AG2385" s="48">
        <f>_xlfn.XLOOKUP($F2385,Main_OG!$D$1:$D$766,Main_OG!AA$1:AA$766,"")</f>
        <v>2.176146746141439</v>
      </c>
      <c r="AH2385" s="48">
        <f>_xlfn.XLOOKUP($F2385,Main_OG!$D$1:$D$766,Main_OG!AB$1:AB$766,"")</f>
        <v>16.155101142605361</v>
      </c>
      <c r="AI2385" s="48">
        <f>_xlfn.XLOOKUP($F2385,Main_OG!$D$1:$D$766,Main_OG!AC$1:AC$766,"")</f>
        <v>3.3292283805067271</v>
      </c>
      <c r="AJ2385" s="48">
        <f>_xlfn.XLOOKUP($F2385,Main_OG!$D$1:$D$766,Main_OG!AD$1:AD$766,"")</f>
        <v>0.65</v>
      </c>
    </row>
    <row r="2386" spans="2:36" x14ac:dyDescent="0.35">
      <c r="B2386" s="36" t="s">
        <v>3513</v>
      </c>
      <c r="C2386" s="45" t="s">
        <v>614</v>
      </c>
      <c r="D2386" s="45" t="s">
        <v>4284</v>
      </c>
      <c r="E2386" s="36" t="s">
        <v>3513</v>
      </c>
      <c r="F2386" s="36" t="str">
        <f t="shared" si="111"/>
        <v>2020_DC</v>
      </c>
      <c r="G2386" s="45">
        <v>2020</v>
      </c>
      <c r="H2386" s="45">
        <f>_xlfn.XLOOKUP(J2386,Main_OG!$B$1:$B$766,Main_OG!$O$1:$O$766,"")</f>
        <v>0</v>
      </c>
      <c r="I2386" s="45">
        <f>_xlfn.XLOOKUP(F2386,Main_OG!$D$1:$D$766,Main_OG!$J$1:$J$766,"")</f>
        <v>1</v>
      </c>
      <c r="J2386" s="45" t="s">
        <v>614</v>
      </c>
      <c r="K2386" s="45" t="str">
        <f t="shared" si="112"/>
        <v>Potomac Electric Power Co_DC</v>
      </c>
      <c r="L2386" s="45" t="str">
        <f t="shared" si="113"/>
        <v>Potomac Electric Power Co_DC</v>
      </c>
      <c r="M2386" s="45" t="s">
        <v>3542</v>
      </c>
      <c r="N2386" s="45">
        <v>0</v>
      </c>
      <c r="O2386" s="45">
        <v>17101</v>
      </c>
      <c r="P2386" s="45">
        <v>0</v>
      </c>
      <c r="Q2386" s="45">
        <v>0</v>
      </c>
      <c r="R2386" s="45">
        <v>0</v>
      </c>
      <c r="S2386" s="45">
        <v>963642</v>
      </c>
      <c r="T2386" s="45">
        <v>0</v>
      </c>
      <c r="U2386" s="45">
        <v>0</v>
      </c>
      <c r="V2386" s="45">
        <v>0</v>
      </c>
      <c r="W2386" s="45">
        <v>12.388947</v>
      </c>
      <c r="X2386" s="45">
        <v>0</v>
      </c>
      <c r="Y2386" s="45">
        <v>0</v>
      </c>
      <c r="Z2386" s="46">
        <v>137762.29999999999</v>
      </c>
      <c r="AA2386" s="46">
        <v>193436.11561602674</v>
      </c>
      <c r="AB2386" s="47">
        <f>_xlfn.XLOOKUP($F2386,Main_OG!$D$1:$D$766,Main_OG!AJ$1:AJ$766,"")</f>
        <v>0</v>
      </c>
      <c r="AC2386" s="47">
        <f>_xlfn.XLOOKUP($F2386,Main_OG!$D$1:$D$766,Main_OG!AK$1:AK$766,"")</f>
        <v>72</v>
      </c>
      <c r="AD2386" s="47">
        <f>_xlfn.XLOOKUP($F2386,Main_OG!$D$1:$D$766,Main_OG!AL$1:AL$766,"")</f>
        <v>2843706</v>
      </c>
      <c r="AE2386" s="47">
        <f>_xlfn.XLOOKUP($F2386,Main_OG!$D$1:$D$766,Main_OG!AM$1:AM$766,"")</f>
        <v>0</v>
      </c>
      <c r="AF2386" s="48">
        <f>_xlfn.XLOOKUP($F2386,Main_OG!$D$1:$D$766,Main_OG!Z$1:Z$766,"")</f>
        <v>0</v>
      </c>
      <c r="AG2386" s="48">
        <f>_xlfn.XLOOKUP($F2386,Main_OG!$D$1:$D$766,Main_OG!AA$1:AA$766,"")</f>
        <v>2.127327759928813</v>
      </c>
      <c r="AH2386" s="48">
        <f>_xlfn.XLOOKUP($F2386,Main_OG!$D$1:$D$766,Main_OG!AB$1:AB$766,"")</f>
        <v>12.535325193609101</v>
      </c>
      <c r="AI2386" s="48">
        <f>_xlfn.XLOOKUP($F2386,Main_OG!$D$1:$D$766,Main_OG!AC$1:AC$766,"")</f>
        <v>2.8422150630003218</v>
      </c>
      <c r="AJ2386" s="48">
        <f>_xlfn.XLOOKUP($F2386,Main_OG!$D$1:$D$766,Main_OG!AD$1:AD$766,"")</f>
        <v>0.5848556097000881</v>
      </c>
    </row>
    <row r="2387" spans="2:36" x14ac:dyDescent="0.35">
      <c r="B2387" s="36" t="s">
        <v>3513</v>
      </c>
      <c r="C2387" s="45" t="s">
        <v>294</v>
      </c>
      <c r="D2387" s="45" t="s">
        <v>4284</v>
      </c>
      <c r="E2387" s="36" t="s">
        <v>3513</v>
      </c>
      <c r="F2387" s="36" t="str">
        <f t="shared" si="111"/>
        <v>2020_MD</v>
      </c>
      <c r="G2387" s="45">
        <v>2020</v>
      </c>
      <c r="H2387" s="45">
        <f>_xlfn.XLOOKUP(J2387,Main_OG!$B$1:$B$766,Main_OG!$O$1:$O$766,"")</f>
        <v>1</v>
      </c>
      <c r="I2387" s="45">
        <f>_xlfn.XLOOKUP(F2387,Main_OG!$D$1:$D$766,Main_OG!$J$1:$J$766,"")</f>
        <v>3</v>
      </c>
      <c r="J2387" s="45" t="s">
        <v>294</v>
      </c>
      <c r="K2387" s="45" t="str">
        <f t="shared" si="112"/>
        <v>Potomac Electric Power Co_MD</v>
      </c>
      <c r="L2387" s="45" t="str">
        <f t="shared" si="113"/>
        <v>Potomac Electric Power Co_MD</v>
      </c>
      <c r="M2387" s="45" t="s">
        <v>3543</v>
      </c>
      <c r="N2387" s="45">
        <v>0</v>
      </c>
      <c r="O2387" s="45">
        <v>29065</v>
      </c>
      <c r="P2387" s="45">
        <v>2</v>
      </c>
      <c r="Q2387" s="45">
        <v>0</v>
      </c>
      <c r="R2387" s="45">
        <v>0</v>
      </c>
      <c r="S2387" s="45">
        <v>1251635</v>
      </c>
      <c r="T2387" s="45">
        <v>8514</v>
      </c>
      <c r="U2387" s="45">
        <v>0</v>
      </c>
      <c r="V2387" s="45">
        <v>0</v>
      </c>
      <c r="W2387" s="45">
        <v>11.018155999999999</v>
      </c>
      <c r="X2387" s="45">
        <v>7.6967347999999998</v>
      </c>
      <c r="Y2387" s="45">
        <v>0</v>
      </c>
      <c r="Z2387" s="46">
        <v>388532.3</v>
      </c>
      <c r="AA2387" s="46">
        <v>64119.224447972774</v>
      </c>
      <c r="AB2387" s="47">
        <f>_xlfn.XLOOKUP($F2387,Main_OG!$D$1:$D$766,Main_OG!AJ$1:AJ$766,"")</f>
        <v>3056916</v>
      </c>
      <c r="AC2387" s="47">
        <f>_xlfn.XLOOKUP($F2387,Main_OG!$D$1:$D$766,Main_OG!AK$1:AK$766,"")</f>
        <v>354002</v>
      </c>
      <c r="AD2387" s="47">
        <f>_xlfn.XLOOKUP($F2387,Main_OG!$D$1:$D$766,Main_OG!AL$1:AL$766,"")</f>
        <v>206490016</v>
      </c>
      <c r="AE2387" s="47">
        <f>_xlfn.XLOOKUP($F2387,Main_OG!$D$1:$D$766,Main_OG!AM$1:AM$766,"")</f>
        <v>0</v>
      </c>
      <c r="AF2387" s="48">
        <f>_xlfn.XLOOKUP($F2387,Main_OG!$D$1:$D$766,Main_OG!Z$1:Z$766,"")</f>
        <v>0</v>
      </c>
      <c r="AG2387" s="48">
        <f>_xlfn.XLOOKUP($F2387,Main_OG!$D$1:$D$766,Main_OG!AA$1:AA$766,"")</f>
        <v>2.127327759928813</v>
      </c>
      <c r="AH2387" s="48">
        <f>_xlfn.XLOOKUP($F2387,Main_OG!$D$1:$D$766,Main_OG!AB$1:AB$766,"")</f>
        <v>12.535325193609101</v>
      </c>
      <c r="AI2387" s="48">
        <f>_xlfn.XLOOKUP($F2387,Main_OG!$D$1:$D$766,Main_OG!AC$1:AC$766,"")</f>
        <v>2.8422150630003218</v>
      </c>
      <c r="AJ2387" s="48">
        <f>_xlfn.XLOOKUP($F2387,Main_OG!$D$1:$D$766,Main_OG!AD$1:AD$766,"")</f>
        <v>0.5848556097000881</v>
      </c>
    </row>
    <row r="2388" spans="2:36" x14ac:dyDescent="0.35">
      <c r="B2388" s="36" t="s">
        <v>3544</v>
      </c>
      <c r="C2388" s="45" t="s">
        <v>139</v>
      </c>
      <c r="D2388" s="45" t="s">
        <v>4288</v>
      </c>
      <c r="E2388" s="36" t="s">
        <v>3544</v>
      </c>
      <c r="F2388" s="36" t="str">
        <f t="shared" si="111"/>
        <v>2006_PA</v>
      </c>
      <c r="G2388" s="45">
        <v>2006</v>
      </c>
      <c r="H2388" s="45">
        <f>_xlfn.XLOOKUP(J2388,Main_OG!$B$1:$B$766,Main_OG!$O$1:$O$766,"")</f>
        <v>1</v>
      </c>
      <c r="I2388" s="45">
        <f>_xlfn.XLOOKUP(F2388,Main_OG!$D$1:$D$766,Main_OG!$J$1:$J$766,"")</f>
        <v>0</v>
      </c>
      <c r="J2388" s="45" t="s">
        <v>139</v>
      </c>
      <c r="K2388" s="45" t="str">
        <f t="shared" si="112"/>
        <v>PPL Electric Utilities Corp_PA</v>
      </c>
      <c r="L2388" s="45" t="str">
        <f t="shared" si="113"/>
        <v>PPL Electric Utilities Corp_PA</v>
      </c>
      <c r="M2388" s="45" t="s">
        <v>3545</v>
      </c>
      <c r="N2388" s="45">
        <v>1</v>
      </c>
      <c r="O2388" s="45">
        <v>167833</v>
      </c>
      <c r="P2388" s="45">
        <v>4734</v>
      </c>
      <c r="Q2388" s="45">
        <v>1201289</v>
      </c>
      <c r="R2388" s="45">
        <v>5430</v>
      </c>
      <c r="S2388" s="45">
        <v>1164048</v>
      </c>
      <c r="T2388" s="45">
        <v>605497</v>
      </c>
      <c r="U2388" s="45">
        <v>1291200</v>
      </c>
      <c r="V2388" s="45">
        <v>8.7566521528785675</v>
      </c>
      <c r="W2388" s="45">
        <v>8.8118858050915456</v>
      </c>
      <c r="X2388" s="45">
        <v>6.3171704778538</v>
      </c>
      <c r="Y2388" s="45">
        <v>9.46273823297288</v>
      </c>
      <c r="Z2388" s="46">
        <v>626589.9</v>
      </c>
      <c r="AA2388" s="46">
        <v>50083.88346429076</v>
      </c>
      <c r="AB2388" s="47">
        <f>_xlfn.XLOOKUP($F2388,Main_OG!$D$1:$D$766,Main_OG!AJ$1:AJ$766,"")</f>
        <v>111628459.06</v>
      </c>
      <c r="AC2388" s="47">
        <f>_xlfn.XLOOKUP($F2388,Main_OG!$D$1:$D$766,Main_OG!AK$1:AK$766,"")</f>
        <v>4323966.4000000004</v>
      </c>
      <c r="AD2388" s="47">
        <f>_xlfn.XLOOKUP($F2388,Main_OG!$D$1:$D$766,Main_OG!AL$1:AL$766,"")</f>
        <v>202399107.29999998</v>
      </c>
      <c r="AE2388" s="47">
        <f>_xlfn.XLOOKUP($F2388,Main_OG!$D$1:$D$766,Main_OG!AM$1:AM$766,"")</f>
        <v>75297632</v>
      </c>
      <c r="AF2388" s="48">
        <f>_xlfn.XLOOKUP($F2388,Main_OG!$D$1:$D$766,Main_OG!Z$1:Z$766,"")</f>
        <v>0</v>
      </c>
      <c r="AG2388" s="48">
        <f>_xlfn.XLOOKUP($F2388,Main_OG!$D$1:$D$766,Main_OG!AA$1:AA$766,"")</f>
        <v>1.71</v>
      </c>
      <c r="AH2388" s="48">
        <f>_xlfn.XLOOKUP($F2388,Main_OG!$D$1:$D$766,Main_OG!AB$1:AB$766,"")</f>
        <v>14.13114039693003</v>
      </c>
      <c r="AI2388" s="48">
        <f>_xlfn.XLOOKUP($F2388,Main_OG!$D$1:$D$766,Main_OG!AC$1:AC$766,"")</f>
        <v>7.1610124069250478</v>
      </c>
      <c r="AJ2388" s="48">
        <f>_xlfn.XLOOKUP($F2388,Main_OG!$D$1:$D$766,Main_OG!AD$1:AD$766,"")</f>
        <v>0.4704061490499184</v>
      </c>
    </row>
    <row r="2389" spans="2:36" x14ac:dyDescent="0.35">
      <c r="B2389" s="36" t="s">
        <v>3544</v>
      </c>
      <c r="C2389" s="45" t="s">
        <v>139</v>
      </c>
      <c r="D2389" s="45" t="s">
        <v>4288</v>
      </c>
      <c r="E2389" s="36" t="s">
        <v>3544</v>
      </c>
      <c r="F2389" s="36" t="str">
        <f t="shared" si="111"/>
        <v>2007_PA</v>
      </c>
      <c r="G2389" s="45">
        <v>2007</v>
      </c>
      <c r="H2389" s="45">
        <f>_xlfn.XLOOKUP(J2389,Main_OG!$B$1:$B$766,Main_OG!$O$1:$O$766,"")</f>
        <v>1</v>
      </c>
      <c r="I2389" s="45">
        <f>_xlfn.XLOOKUP(F2389,Main_OG!$D$1:$D$766,Main_OG!$J$1:$J$766,"")</f>
        <v>0</v>
      </c>
      <c r="J2389" s="45" t="s">
        <v>139</v>
      </c>
      <c r="K2389" s="45" t="str">
        <f t="shared" si="112"/>
        <v>PPL Electric Utilities Corp_PA</v>
      </c>
      <c r="L2389" s="45" t="str">
        <f t="shared" si="113"/>
        <v>PPL Electric Utilities Corp_PA</v>
      </c>
      <c r="M2389" s="45" t="s">
        <v>3546</v>
      </c>
      <c r="N2389" s="45">
        <v>1</v>
      </c>
      <c r="O2389" s="45">
        <v>169205</v>
      </c>
      <c r="P2389" s="45">
        <v>4578</v>
      </c>
      <c r="Q2389" s="45">
        <v>1211248</v>
      </c>
      <c r="R2389" s="45">
        <v>6953</v>
      </c>
      <c r="S2389" s="45">
        <v>1212407</v>
      </c>
      <c r="T2389" s="45">
        <v>596793</v>
      </c>
      <c r="U2389" s="45">
        <v>1388126</v>
      </c>
      <c r="V2389" s="45">
        <v>7.26</v>
      </c>
      <c r="W2389" s="45">
        <v>8.69</v>
      </c>
      <c r="X2389" s="45">
        <v>6.21</v>
      </c>
      <c r="Y2389" s="45">
        <v>9.5299999999999994</v>
      </c>
      <c r="Z2389" s="46">
        <v>649638.1</v>
      </c>
      <c r="AA2389" s="46">
        <v>51706.570957813623</v>
      </c>
      <c r="AB2389" s="47">
        <f>_xlfn.XLOOKUP($F2389,Main_OG!$D$1:$D$766,Main_OG!AJ$1:AJ$766,"")</f>
        <v>110980292</v>
      </c>
      <c r="AC2389" s="47">
        <f>_xlfn.XLOOKUP($F2389,Main_OG!$D$1:$D$766,Main_OG!AK$1:AK$766,"")</f>
        <v>5330088</v>
      </c>
      <c r="AD2389" s="47">
        <f>_xlfn.XLOOKUP($F2389,Main_OG!$D$1:$D$766,Main_OG!AL$1:AL$766,"")</f>
        <v>284561200</v>
      </c>
      <c r="AE2389" s="47">
        <f>_xlfn.XLOOKUP($F2389,Main_OG!$D$1:$D$766,Main_OG!AM$1:AM$766,"")</f>
        <v>77376316</v>
      </c>
      <c r="AF2389" s="48">
        <f>_xlfn.XLOOKUP($F2389,Main_OG!$D$1:$D$766,Main_OG!Z$1:Z$766,"")</f>
        <v>0</v>
      </c>
      <c r="AG2389" s="48">
        <f>_xlfn.XLOOKUP($F2389,Main_OG!$D$1:$D$766,Main_OG!AA$1:AA$766,"")</f>
        <v>1.74</v>
      </c>
      <c r="AH2389" s="48">
        <f>_xlfn.XLOOKUP($F2389,Main_OG!$D$1:$D$766,Main_OG!AB$1:AB$766,"")</f>
        <v>15.097711394063451</v>
      </c>
      <c r="AI2389" s="48">
        <f>_xlfn.XLOOKUP($F2389,Main_OG!$D$1:$D$766,Main_OG!AC$1:AC$766,"")</f>
        <v>7.3815467393807772</v>
      </c>
      <c r="AJ2389" s="48">
        <f>_xlfn.XLOOKUP($F2389,Main_OG!$D$1:$D$766,Main_OG!AD$1:AD$766,"")</f>
        <v>0.58103021845052572</v>
      </c>
    </row>
    <row r="2390" spans="2:36" x14ac:dyDescent="0.35">
      <c r="B2390" s="36" t="s">
        <v>3544</v>
      </c>
      <c r="C2390" s="45" t="s">
        <v>139</v>
      </c>
      <c r="D2390" s="45" t="s">
        <v>4288</v>
      </c>
      <c r="E2390" s="36" t="s">
        <v>3544</v>
      </c>
      <c r="F2390" s="36" t="str">
        <f t="shared" si="111"/>
        <v>2008_PA</v>
      </c>
      <c r="G2390" s="45">
        <v>2008</v>
      </c>
      <c r="H2390" s="45">
        <f>_xlfn.XLOOKUP(J2390,Main_OG!$B$1:$B$766,Main_OG!$O$1:$O$766,"")</f>
        <v>1</v>
      </c>
      <c r="I2390" s="45">
        <f>_xlfn.XLOOKUP(F2390,Main_OG!$D$1:$D$766,Main_OG!$J$1:$J$766,"")</f>
        <v>1</v>
      </c>
      <c r="J2390" s="45" t="s">
        <v>139</v>
      </c>
      <c r="K2390" s="45" t="str">
        <f t="shared" si="112"/>
        <v>PPL Electric Utilities Corp_PA</v>
      </c>
      <c r="L2390" s="45" t="str">
        <f t="shared" si="113"/>
        <v>PPL Electric Utilities Corp_PA</v>
      </c>
      <c r="M2390" s="45" t="s">
        <v>3547</v>
      </c>
      <c r="N2390" s="45">
        <v>1</v>
      </c>
      <c r="O2390" s="45">
        <v>170333</v>
      </c>
      <c r="P2390" s="45">
        <v>4502</v>
      </c>
      <c r="Q2390" s="45">
        <v>1217574</v>
      </c>
      <c r="R2390" s="45">
        <v>92348</v>
      </c>
      <c r="S2390" s="45">
        <v>14006013</v>
      </c>
      <c r="T2390" s="45">
        <v>9481064</v>
      </c>
      <c r="U2390" s="45">
        <v>14411852</v>
      </c>
      <c r="V2390" s="45">
        <v>6.07</v>
      </c>
      <c r="W2390" s="45">
        <v>8.49</v>
      </c>
      <c r="X2390" s="45">
        <v>6</v>
      </c>
      <c r="Y2390" s="45">
        <v>10.18</v>
      </c>
      <c r="Z2390" s="46">
        <v>665148.30000000005</v>
      </c>
      <c r="AA2390" s="46">
        <v>52738.127944301923</v>
      </c>
      <c r="AB2390" s="47">
        <f>_xlfn.XLOOKUP($F2390,Main_OG!$D$1:$D$766,Main_OG!AJ$1:AJ$766,"")</f>
        <v>107834918</v>
      </c>
      <c r="AC2390" s="47">
        <f>_xlfn.XLOOKUP($F2390,Main_OG!$D$1:$D$766,Main_OG!AK$1:AK$766,"")</f>
        <v>3509936</v>
      </c>
      <c r="AD2390" s="47">
        <f>_xlfn.XLOOKUP($F2390,Main_OG!$D$1:$D$766,Main_OG!AL$1:AL$766,"")</f>
        <v>273884566</v>
      </c>
      <c r="AE2390" s="47">
        <f>_xlfn.XLOOKUP($F2390,Main_OG!$D$1:$D$766,Main_OG!AM$1:AM$766,"")</f>
        <v>78658093</v>
      </c>
      <c r="AF2390" s="48">
        <f>_xlfn.XLOOKUP($F2390,Main_OG!$D$1:$D$766,Main_OG!Z$1:Z$766,"")</f>
        <v>0</v>
      </c>
      <c r="AG2390" s="48">
        <f>_xlfn.XLOOKUP($F2390,Main_OG!$D$1:$D$766,Main_OG!AA$1:AA$766,"")</f>
        <v>2.09</v>
      </c>
      <c r="AH2390" s="48">
        <f>_xlfn.XLOOKUP($F2390,Main_OG!$D$1:$D$766,Main_OG!AB$1:AB$766,"")</f>
        <v>19.619187803472759</v>
      </c>
      <c r="AI2390" s="48">
        <f>_xlfn.XLOOKUP($F2390,Main_OG!$D$1:$D$766,Main_OG!AC$1:AC$766,"")</f>
        <v>9.1182546074696553</v>
      </c>
      <c r="AJ2390" s="48">
        <f>_xlfn.XLOOKUP($F2390,Main_OG!$D$1:$D$766,Main_OG!AD$1:AD$766,"")</f>
        <v>0.68330088246943577</v>
      </c>
    </row>
    <row r="2391" spans="2:36" x14ac:dyDescent="0.35">
      <c r="B2391" s="36" t="s">
        <v>3544</v>
      </c>
      <c r="C2391" s="45" t="s">
        <v>139</v>
      </c>
      <c r="D2391" s="45" t="s">
        <v>4288</v>
      </c>
      <c r="E2391" s="36" t="s">
        <v>3544</v>
      </c>
      <c r="F2391" s="36" t="str">
        <f t="shared" si="111"/>
        <v>2009_PA</v>
      </c>
      <c r="G2391" s="45">
        <v>2009</v>
      </c>
      <c r="H2391" s="45">
        <f>_xlfn.XLOOKUP(J2391,Main_OG!$B$1:$B$766,Main_OG!$O$1:$O$766,"")</f>
        <v>1</v>
      </c>
      <c r="I2391" s="45">
        <f>_xlfn.XLOOKUP(F2391,Main_OG!$D$1:$D$766,Main_OG!$J$1:$J$766,"")</f>
        <v>1</v>
      </c>
      <c r="J2391" s="45" t="s">
        <v>139</v>
      </c>
      <c r="K2391" s="45" t="str">
        <f t="shared" si="112"/>
        <v>PPL Electric Utilities Corp_PA</v>
      </c>
      <c r="L2391" s="45" t="str">
        <f t="shared" si="113"/>
        <v>PPL Electric Utilities Corp_PA</v>
      </c>
      <c r="M2391" s="45" t="s">
        <v>3548</v>
      </c>
      <c r="N2391" s="45">
        <v>1</v>
      </c>
      <c r="O2391" s="45">
        <v>171699</v>
      </c>
      <c r="P2391" s="45">
        <v>4441</v>
      </c>
      <c r="Q2391" s="45">
        <v>1221548</v>
      </c>
      <c r="R2391" s="45">
        <v>92170</v>
      </c>
      <c r="S2391" s="45">
        <v>13933588</v>
      </c>
      <c r="T2391" s="45">
        <v>8415501</v>
      </c>
      <c r="U2391" s="45">
        <v>14218165</v>
      </c>
      <c r="V2391" s="45">
        <v>6.74</v>
      </c>
      <c r="W2391" s="45">
        <v>8.6</v>
      </c>
      <c r="X2391" s="45">
        <v>6.17</v>
      </c>
      <c r="Y2391" s="45">
        <v>10.33</v>
      </c>
      <c r="Z2391" s="46">
        <v>645206.69999999995</v>
      </c>
      <c r="AA2391" s="46">
        <v>50936.601641859408</v>
      </c>
      <c r="AB2391" s="47">
        <f>_xlfn.XLOOKUP($F2391,Main_OG!$D$1:$D$766,Main_OG!AJ$1:AJ$766,"")</f>
        <v>97610596</v>
      </c>
      <c r="AC2391" s="47">
        <f>_xlfn.XLOOKUP($F2391,Main_OG!$D$1:$D$766,Main_OG!AK$1:AK$766,"")</f>
        <v>3400726</v>
      </c>
      <c r="AD2391" s="47">
        <f>_xlfn.XLOOKUP($F2391,Main_OG!$D$1:$D$766,Main_OG!AL$1:AL$766,"")</f>
        <v>418361582</v>
      </c>
      <c r="AE2391" s="47">
        <f>_xlfn.XLOOKUP($F2391,Main_OG!$D$1:$D$766,Main_OG!AM$1:AM$766,"")</f>
        <v>77327686</v>
      </c>
      <c r="AF2391" s="48">
        <f>_xlfn.XLOOKUP($F2391,Main_OG!$D$1:$D$766,Main_OG!Z$1:Z$766,"")</f>
        <v>0</v>
      </c>
      <c r="AG2391" s="48">
        <f>_xlfn.XLOOKUP($F2391,Main_OG!$D$1:$D$766,Main_OG!AA$1:AA$766,"")</f>
        <v>2.29</v>
      </c>
      <c r="AH2391" s="48">
        <f>_xlfn.XLOOKUP($F2391,Main_OG!$D$1:$D$766,Main_OG!AB$1:AB$766,"")</f>
        <v>14.15708861161818</v>
      </c>
      <c r="AI2391" s="48">
        <f>_xlfn.XLOOKUP($F2391,Main_OG!$D$1:$D$766,Main_OG!AC$1:AC$766,"")</f>
        <v>4.5973007921271787</v>
      </c>
      <c r="AJ2391" s="48">
        <f>_xlfn.XLOOKUP($F2391,Main_OG!$D$1:$D$766,Main_OG!AD$1:AD$766,"")</f>
        <v>0.68314474405108627</v>
      </c>
    </row>
    <row r="2392" spans="2:36" x14ac:dyDescent="0.35">
      <c r="B2392" s="36" t="s">
        <v>3544</v>
      </c>
      <c r="C2392" s="45" t="s">
        <v>139</v>
      </c>
      <c r="D2392" s="45" t="s">
        <v>4288</v>
      </c>
      <c r="E2392" s="36" t="s">
        <v>3544</v>
      </c>
      <c r="F2392" s="36" t="str">
        <f t="shared" si="111"/>
        <v>2010_PA</v>
      </c>
      <c r="G2392" s="45">
        <v>2010</v>
      </c>
      <c r="H2392" s="45">
        <f>_xlfn.XLOOKUP(J2392,Main_OG!$B$1:$B$766,Main_OG!$O$1:$O$766,"")</f>
        <v>1</v>
      </c>
      <c r="I2392" s="45">
        <f>_xlfn.XLOOKUP(F2392,Main_OG!$D$1:$D$766,Main_OG!$J$1:$J$766,"")</f>
        <v>2</v>
      </c>
      <c r="J2392" s="45" t="s">
        <v>139</v>
      </c>
      <c r="K2392" s="45" t="str">
        <f t="shared" si="112"/>
        <v>PPL Electric Utilities Corp_PA</v>
      </c>
      <c r="L2392" s="45" t="str">
        <f t="shared" si="113"/>
        <v>PPL Electric Utilities Corp_PA</v>
      </c>
      <c r="M2392" s="45" t="s">
        <v>3549</v>
      </c>
      <c r="N2392" s="45">
        <v>1</v>
      </c>
      <c r="O2392" s="45">
        <v>118232</v>
      </c>
      <c r="P2392" s="45">
        <v>2345</v>
      </c>
      <c r="Q2392" s="45">
        <v>912115</v>
      </c>
      <c r="R2392" s="45">
        <v>7646</v>
      </c>
      <c r="S2392" s="45">
        <v>4185504</v>
      </c>
      <c r="T2392" s="45">
        <v>1346875</v>
      </c>
      <c r="U2392" s="45">
        <v>10452664</v>
      </c>
      <c r="V2392" s="45">
        <v>7.15</v>
      </c>
      <c r="W2392" s="45">
        <v>11.28</v>
      </c>
      <c r="X2392" s="45">
        <v>6.81</v>
      </c>
      <c r="Y2392" s="45">
        <v>12.88</v>
      </c>
      <c r="Z2392" s="46">
        <v>666805.80000000005</v>
      </c>
      <c r="AA2392" s="46">
        <v>52457.28127950598</v>
      </c>
      <c r="AB2392" s="47">
        <f>_xlfn.XLOOKUP($F2392,Main_OG!$D$1:$D$766,Main_OG!AJ$1:AJ$766,"")</f>
        <v>101986756</v>
      </c>
      <c r="AC2392" s="47">
        <f>_xlfn.XLOOKUP($F2392,Main_OG!$D$1:$D$766,Main_OG!AK$1:AK$766,"")</f>
        <v>2348682</v>
      </c>
      <c r="AD2392" s="47">
        <f>_xlfn.XLOOKUP($F2392,Main_OG!$D$1:$D$766,Main_OG!AL$1:AL$766,"")</f>
        <v>492787122</v>
      </c>
      <c r="AE2392" s="47">
        <f>_xlfn.XLOOKUP($F2392,Main_OG!$D$1:$D$766,Main_OG!AM$1:AM$766,"")</f>
        <v>77828348</v>
      </c>
      <c r="AF2392" s="48">
        <f>_xlfn.XLOOKUP($F2392,Main_OG!$D$1:$D$766,Main_OG!Z$1:Z$766,"")</f>
        <v>0</v>
      </c>
      <c r="AG2392" s="48">
        <f>_xlfn.XLOOKUP($F2392,Main_OG!$D$1:$D$766,Main_OG!AA$1:AA$766,"")</f>
        <v>2.4</v>
      </c>
      <c r="AH2392" s="48">
        <f>_xlfn.XLOOKUP($F2392,Main_OG!$D$1:$D$766,Main_OG!AB$1:AB$766,"")</f>
        <v>16.260000000000002</v>
      </c>
      <c r="AI2392" s="48">
        <f>_xlfn.XLOOKUP($F2392,Main_OG!$D$1:$D$766,Main_OG!AC$1:AC$766,"")</f>
        <v>4.9924248044436963</v>
      </c>
      <c r="AJ2392" s="48">
        <f>_xlfn.XLOOKUP($F2392,Main_OG!$D$1:$D$766,Main_OG!AD$1:AD$766,"")</f>
        <v>0.70992248279802228</v>
      </c>
    </row>
    <row r="2393" spans="2:36" x14ac:dyDescent="0.35">
      <c r="B2393" s="36" t="s">
        <v>3544</v>
      </c>
      <c r="C2393" s="45" t="s">
        <v>139</v>
      </c>
      <c r="D2393" s="45" t="s">
        <v>4288</v>
      </c>
      <c r="E2393" s="36" t="s">
        <v>3544</v>
      </c>
      <c r="F2393" s="36" t="str">
        <f t="shared" si="111"/>
        <v>2011_PA</v>
      </c>
      <c r="G2393" s="45">
        <v>2011</v>
      </c>
      <c r="H2393" s="45">
        <f>_xlfn.XLOOKUP(J2393,Main_OG!$B$1:$B$766,Main_OG!$O$1:$O$766,"")</f>
        <v>1</v>
      </c>
      <c r="I2393" s="45">
        <f>_xlfn.XLOOKUP(F2393,Main_OG!$D$1:$D$766,Main_OG!$J$1:$J$766,"")</f>
        <v>2</v>
      </c>
      <c r="J2393" s="45" t="s">
        <v>139</v>
      </c>
      <c r="K2393" s="45" t="str">
        <f t="shared" si="112"/>
        <v>PPL Electric Utilities Corp_PA</v>
      </c>
      <c r="L2393" s="45" t="str">
        <f t="shared" si="113"/>
        <v>PPL Electric Utilities Corp_PA</v>
      </c>
      <c r="M2393" s="45" t="s">
        <v>3550</v>
      </c>
      <c r="N2393" s="45">
        <v>0</v>
      </c>
      <c r="O2393" s="45">
        <v>97113</v>
      </c>
      <c r="P2393" s="45">
        <v>1715</v>
      </c>
      <c r="Q2393" s="45">
        <v>766002</v>
      </c>
      <c r="R2393" s="45">
        <v>0</v>
      </c>
      <c r="S2393" s="45">
        <v>1972611</v>
      </c>
      <c r="T2393" s="45">
        <v>86629</v>
      </c>
      <c r="U2393" s="45">
        <v>8215347</v>
      </c>
      <c r="V2393" s="45">
        <v>0</v>
      </c>
      <c r="W2393" s="45">
        <v>14.47</v>
      </c>
      <c r="X2393" s="45">
        <v>26.34</v>
      </c>
      <c r="Y2393" s="45">
        <v>12.56</v>
      </c>
      <c r="Z2393" s="46">
        <v>676468.3</v>
      </c>
      <c r="AA2393" s="46">
        <v>53068.607549416134</v>
      </c>
      <c r="AB2393" s="47">
        <f>_xlfn.XLOOKUP($F2393,Main_OG!$D$1:$D$766,Main_OG!AJ$1:AJ$766,"")</f>
        <v>94649704</v>
      </c>
      <c r="AC2393" s="47">
        <f>_xlfn.XLOOKUP($F2393,Main_OG!$D$1:$D$766,Main_OG!AK$1:AK$766,"")</f>
        <v>2046228</v>
      </c>
      <c r="AD2393" s="47">
        <f>_xlfn.XLOOKUP($F2393,Main_OG!$D$1:$D$766,Main_OG!AL$1:AL$766,"")</f>
        <v>608839812</v>
      </c>
      <c r="AE2393" s="47">
        <f>_xlfn.XLOOKUP($F2393,Main_OG!$D$1:$D$766,Main_OG!AM$1:AM$766,"")</f>
        <v>76146617</v>
      </c>
      <c r="AF2393" s="48">
        <f>_xlfn.XLOOKUP($F2393,Main_OG!$D$1:$D$766,Main_OG!Z$1:Z$766,"")</f>
        <v>0</v>
      </c>
      <c r="AG2393" s="48">
        <f>_xlfn.XLOOKUP($F2393,Main_OG!$D$1:$D$766,Main_OG!AA$1:AA$766,"")</f>
        <v>2.3089180475565318</v>
      </c>
      <c r="AH2393" s="48">
        <f>_xlfn.XLOOKUP($F2393,Main_OG!$D$1:$D$766,Main_OG!AB$1:AB$766,"")</f>
        <v>22.758921780738341</v>
      </c>
      <c r="AI2393" s="48">
        <f>_xlfn.XLOOKUP($F2393,Main_OG!$D$1:$D$766,Main_OG!AC$1:AC$766,"")</f>
        <v>4.6524343752411106</v>
      </c>
      <c r="AJ2393" s="48">
        <f>_xlfn.XLOOKUP($F2393,Main_OG!$D$1:$D$766,Main_OG!AD$1:AD$766,"")</f>
        <v>0.75949643062398253</v>
      </c>
    </row>
    <row r="2394" spans="2:36" x14ac:dyDescent="0.35">
      <c r="B2394" s="36" t="s">
        <v>3544</v>
      </c>
      <c r="C2394" s="45" t="s">
        <v>139</v>
      </c>
      <c r="D2394" s="45" t="s">
        <v>4288</v>
      </c>
      <c r="E2394" s="36" t="s">
        <v>3544</v>
      </c>
      <c r="F2394" s="36" t="str">
        <f t="shared" si="111"/>
        <v>2012_PA</v>
      </c>
      <c r="G2394" s="45">
        <v>2012</v>
      </c>
      <c r="H2394" s="45">
        <f>_xlfn.XLOOKUP(J2394,Main_OG!$B$1:$B$766,Main_OG!$O$1:$O$766,"")</f>
        <v>1</v>
      </c>
      <c r="I2394" s="45">
        <f>_xlfn.XLOOKUP(F2394,Main_OG!$D$1:$D$766,Main_OG!$J$1:$J$766,"")</f>
        <v>2</v>
      </c>
      <c r="J2394" s="45" t="s">
        <v>139</v>
      </c>
      <c r="K2394" s="45" t="str">
        <f t="shared" si="112"/>
        <v>PPL Electric Utilities Corp_PA</v>
      </c>
      <c r="L2394" s="45" t="str">
        <f t="shared" si="113"/>
        <v>PPL Electric Utilities Corp_PA</v>
      </c>
      <c r="M2394" s="45" t="s">
        <v>3551</v>
      </c>
      <c r="N2394" s="45">
        <v>0</v>
      </c>
      <c r="O2394" s="45">
        <v>89340</v>
      </c>
      <c r="P2394" s="45">
        <v>1478</v>
      </c>
      <c r="Q2394" s="45">
        <v>733889</v>
      </c>
      <c r="R2394" s="45">
        <v>0</v>
      </c>
      <c r="S2394" s="45">
        <v>1650321</v>
      </c>
      <c r="T2394" s="45">
        <v>121263</v>
      </c>
      <c r="U2394" s="45">
        <v>7455443</v>
      </c>
      <c r="V2394" s="45">
        <v>0</v>
      </c>
      <c r="W2394" s="45">
        <v>12.184417</v>
      </c>
      <c r="X2394" s="45">
        <v>10.416202999999999</v>
      </c>
      <c r="Y2394" s="45">
        <v>11.592214999999999</v>
      </c>
      <c r="Z2394" s="46">
        <v>689007</v>
      </c>
      <c r="AA2394" s="46">
        <v>53958.834917636865</v>
      </c>
      <c r="AB2394" s="47">
        <f>_xlfn.XLOOKUP($F2394,Main_OG!$D$1:$D$766,Main_OG!AJ$1:AJ$766,"")</f>
        <v>82018494</v>
      </c>
      <c r="AC2394" s="47">
        <f>_xlfn.XLOOKUP($F2394,Main_OG!$D$1:$D$766,Main_OG!AK$1:AK$766,"")</f>
        <v>1636160</v>
      </c>
      <c r="AD2394" s="47">
        <f>_xlfn.XLOOKUP($F2394,Main_OG!$D$1:$D$766,Main_OG!AL$1:AL$766,"")</f>
        <v>770830788</v>
      </c>
      <c r="AE2394" s="47">
        <f>_xlfn.XLOOKUP($F2394,Main_OG!$D$1:$D$766,Main_OG!AM$1:AM$766,"")</f>
        <v>75174408</v>
      </c>
      <c r="AF2394" s="48">
        <f>_xlfn.XLOOKUP($F2394,Main_OG!$D$1:$D$766,Main_OG!Z$1:Z$766,"")</f>
        <v>0</v>
      </c>
      <c r="AG2394" s="48">
        <f>_xlfn.XLOOKUP($F2394,Main_OG!$D$1:$D$766,Main_OG!AA$1:AA$766,"")</f>
        <v>2.324237813104427</v>
      </c>
      <c r="AH2394" s="48">
        <f>_xlfn.XLOOKUP($F2394,Main_OG!$D$1:$D$766,Main_OG!AB$1:AB$766,"")</f>
        <v>23.49195884567845</v>
      </c>
      <c r="AI2394" s="48">
        <f>_xlfn.XLOOKUP($F2394,Main_OG!$D$1:$D$766,Main_OG!AC$1:AC$766,"")</f>
        <v>3.503818060367514</v>
      </c>
      <c r="AJ2394" s="48">
        <f>_xlfn.XLOOKUP($F2394,Main_OG!$D$1:$D$766,Main_OG!AD$1:AD$766,"")</f>
        <v>0.75442193202762442</v>
      </c>
    </row>
    <row r="2395" spans="2:36" x14ac:dyDescent="0.35">
      <c r="B2395" s="36" t="s">
        <v>3544</v>
      </c>
      <c r="C2395" s="45" t="s">
        <v>139</v>
      </c>
      <c r="D2395" s="45" t="s">
        <v>4288</v>
      </c>
      <c r="E2395" s="36" t="s">
        <v>3544</v>
      </c>
      <c r="F2395" s="36" t="str">
        <f t="shared" si="111"/>
        <v>2013_PA</v>
      </c>
      <c r="G2395" s="45">
        <v>2013</v>
      </c>
      <c r="H2395" s="45">
        <f>_xlfn.XLOOKUP(J2395,Main_OG!$B$1:$B$766,Main_OG!$O$1:$O$766,"")</f>
        <v>1</v>
      </c>
      <c r="I2395" s="45">
        <f>_xlfn.XLOOKUP(F2395,Main_OG!$D$1:$D$766,Main_OG!$J$1:$J$766,"")</f>
        <v>2</v>
      </c>
      <c r="J2395" s="45" t="s">
        <v>139</v>
      </c>
      <c r="K2395" s="45" t="str">
        <f t="shared" si="112"/>
        <v>PPL Electric Utilities Corp_PA</v>
      </c>
      <c r="L2395" s="45" t="str">
        <f t="shared" si="113"/>
        <v>PPL Electric Utilities Corp_PA</v>
      </c>
      <c r="M2395" s="45" t="s">
        <v>3552</v>
      </c>
      <c r="N2395" s="45">
        <v>0</v>
      </c>
      <c r="O2395" s="45">
        <v>85142</v>
      </c>
      <c r="P2395" s="45">
        <v>1398</v>
      </c>
      <c r="Q2395" s="45">
        <v>706822</v>
      </c>
      <c r="R2395" s="45">
        <v>0</v>
      </c>
      <c r="S2395" s="45">
        <v>1587178</v>
      </c>
      <c r="T2395" s="45">
        <v>98149</v>
      </c>
      <c r="U2395" s="45">
        <v>7469000</v>
      </c>
      <c r="V2395" s="45">
        <v>0</v>
      </c>
      <c r="W2395" s="45">
        <v>12.595689</v>
      </c>
      <c r="X2395" s="45">
        <v>12.629777000000001</v>
      </c>
      <c r="Y2395" s="45">
        <v>12.137930000000001</v>
      </c>
      <c r="Z2395" s="46">
        <v>704195</v>
      </c>
      <c r="AA2395" s="46">
        <v>55103.322201475516</v>
      </c>
      <c r="AB2395" s="47">
        <f>_xlfn.XLOOKUP($F2395,Main_OG!$D$1:$D$766,Main_OG!AJ$1:AJ$766,"")</f>
        <v>82911636</v>
      </c>
      <c r="AC2395" s="47">
        <f>_xlfn.XLOOKUP($F2395,Main_OG!$D$1:$D$766,Main_OG!AK$1:AK$766,"")</f>
        <v>1812018.8</v>
      </c>
      <c r="AD2395" s="47">
        <f>_xlfn.XLOOKUP($F2395,Main_OG!$D$1:$D$766,Main_OG!AL$1:AL$766,"")</f>
        <v>713604346</v>
      </c>
      <c r="AE2395" s="47">
        <f>_xlfn.XLOOKUP($F2395,Main_OG!$D$1:$D$766,Main_OG!AM$1:AM$766,"")</f>
        <v>78714031</v>
      </c>
      <c r="AF2395" s="48">
        <f>_xlfn.XLOOKUP($F2395,Main_OG!$D$1:$D$766,Main_OG!Z$1:Z$766,"")</f>
        <v>2.16</v>
      </c>
      <c r="AG2395" s="48">
        <f>_xlfn.XLOOKUP($F2395,Main_OG!$D$1:$D$766,Main_OG!AA$1:AA$766,"")</f>
        <v>2.4700000000000002</v>
      </c>
      <c r="AH2395" s="48">
        <f>_xlfn.XLOOKUP($F2395,Main_OG!$D$1:$D$766,Main_OG!AB$1:AB$766,"")</f>
        <v>22.862714639490921</v>
      </c>
      <c r="AI2395" s="48">
        <f>_xlfn.XLOOKUP($F2395,Main_OG!$D$1:$D$766,Main_OG!AC$1:AC$766,"")</f>
        <v>4</v>
      </c>
      <c r="AJ2395" s="48">
        <f>_xlfn.XLOOKUP($F2395,Main_OG!$D$1:$D$766,Main_OG!AD$1:AD$766,"")</f>
        <v>0.82</v>
      </c>
    </row>
    <row r="2396" spans="2:36" x14ac:dyDescent="0.35">
      <c r="B2396" s="36" t="s">
        <v>3544</v>
      </c>
      <c r="C2396" s="45" t="s">
        <v>139</v>
      </c>
      <c r="D2396" s="45" t="s">
        <v>4288</v>
      </c>
      <c r="E2396" s="36" t="s">
        <v>3544</v>
      </c>
      <c r="F2396" s="36" t="str">
        <f t="shared" si="111"/>
        <v>2014_PA</v>
      </c>
      <c r="G2396" s="45">
        <v>2014</v>
      </c>
      <c r="H2396" s="45">
        <f>_xlfn.XLOOKUP(J2396,Main_OG!$B$1:$B$766,Main_OG!$O$1:$O$766,"")</f>
        <v>1</v>
      </c>
      <c r="I2396" s="45">
        <f>_xlfn.XLOOKUP(F2396,Main_OG!$D$1:$D$766,Main_OG!$J$1:$J$766,"")</f>
        <v>2</v>
      </c>
      <c r="J2396" s="45" t="s">
        <v>139</v>
      </c>
      <c r="K2396" s="45" t="str">
        <f t="shared" si="112"/>
        <v>PPL Electric Utilities Corp_PA</v>
      </c>
      <c r="L2396" s="45" t="str">
        <f t="shared" si="113"/>
        <v>PPL Electric Utilities Corp_PA</v>
      </c>
      <c r="M2396" s="45" t="s">
        <v>3553</v>
      </c>
      <c r="N2396" s="45">
        <v>0</v>
      </c>
      <c r="O2396" s="45">
        <v>85868</v>
      </c>
      <c r="P2396" s="45">
        <v>1400</v>
      </c>
      <c r="Q2396" s="45">
        <v>676504</v>
      </c>
      <c r="R2396" s="45">
        <v>0</v>
      </c>
      <c r="S2396" s="45">
        <v>1574767</v>
      </c>
      <c r="T2396" s="45">
        <v>127190</v>
      </c>
      <c r="U2396" s="45">
        <v>7089771</v>
      </c>
      <c r="V2396" s="45">
        <v>0</v>
      </c>
      <c r="W2396" s="45">
        <v>13.175727</v>
      </c>
      <c r="X2396" s="45">
        <v>10.056608000000001</v>
      </c>
      <c r="Y2396" s="45">
        <v>13.200538999999999</v>
      </c>
      <c r="Z2396" s="46">
        <v>718691.6</v>
      </c>
      <c r="AA2396" s="46">
        <v>56181.173935257772</v>
      </c>
      <c r="AB2396" s="47">
        <f>_xlfn.XLOOKUP($F2396,Main_OG!$D$1:$D$766,Main_OG!AJ$1:AJ$766,"")</f>
        <v>76253142</v>
      </c>
      <c r="AC2396" s="47">
        <f>_xlfn.XLOOKUP($F2396,Main_OG!$D$1:$D$766,Main_OG!AK$1:AK$766,"")</f>
        <v>3051964</v>
      </c>
      <c r="AD2396" s="47">
        <f>_xlfn.XLOOKUP($F2396,Main_OG!$D$1:$D$766,Main_OG!AL$1:AL$766,"")</f>
        <v>777465594</v>
      </c>
      <c r="AE2396" s="47">
        <f>_xlfn.XLOOKUP($F2396,Main_OG!$D$1:$D$766,Main_OG!AM$1:AM$766,"")</f>
        <v>78714659</v>
      </c>
      <c r="AF2396" s="48">
        <f>_xlfn.XLOOKUP($F2396,Main_OG!$D$1:$D$766,Main_OG!Z$1:Z$766,"")</f>
        <v>0</v>
      </c>
      <c r="AG2396" s="48">
        <f>_xlfn.XLOOKUP($F2396,Main_OG!$D$1:$D$766,Main_OG!AA$1:AA$766,"")</f>
        <v>2.5099999999999998</v>
      </c>
      <c r="AH2396" s="48">
        <f>_xlfn.XLOOKUP($F2396,Main_OG!$D$1:$D$766,Main_OG!AB$1:AB$766,"")</f>
        <v>23.67</v>
      </c>
      <c r="AI2396" s="48">
        <f>_xlfn.XLOOKUP($F2396,Main_OG!$D$1:$D$766,Main_OG!AC$1:AC$766,"")</f>
        <v>4.84</v>
      </c>
      <c r="AJ2396" s="48">
        <f>_xlfn.XLOOKUP($F2396,Main_OG!$D$1:$D$766,Main_OG!AD$1:AD$766,"")</f>
        <v>0.78</v>
      </c>
    </row>
    <row r="2397" spans="2:36" x14ac:dyDescent="0.35">
      <c r="B2397" s="36" t="s">
        <v>3544</v>
      </c>
      <c r="C2397" s="45" t="s">
        <v>139</v>
      </c>
      <c r="D2397" s="45" t="s">
        <v>4288</v>
      </c>
      <c r="E2397" s="36" t="s">
        <v>3544</v>
      </c>
      <c r="F2397" s="36" t="str">
        <f t="shared" si="111"/>
        <v>2015_PA</v>
      </c>
      <c r="G2397" s="45">
        <v>2015</v>
      </c>
      <c r="H2397" s="45">
        <f>_xlfn.XLOOKUP(J2397,Main_OG!$B$1:$B$766,Main_OG!$O$1:$O$766,"")</f>
        <v>1</v>
      </c>
      <c r="I2397" s="45">
        <f>_xlfn.XLOOKUP(F2397,Main_OG!$D$1:$D$766,Main_OG!$J$1:$J$766,"")</f>
        <v>2</v>
      </c>
      <c r="J2397" s="45" t="s">
        <v>139</v>
      </c>
      <c r="K2397" s="45" t="str">
        <f t="shared" si="112"/>
        <v>PPL Electric Utilities Corp_PA</v>
      </c>
      <c r="L2397" s="45" t="str">
        <f t="shared" si="113"/>
        <v>PPL Electric Utilities Corp_PA</v>
      </c>
      <c r="M2397" s="45" t="s">
        <v>3554</v>
      </c>
      <c r="N2397" s="45">
        <v>0</v>
      </c>
      <c r="O2397" s="45">
        <v>82840</v>
      </c>
      <c r="P2397" s="45">
        <v>1253</v>
      </c>
      <c r="Q2397" s="45">
        <v>676812</v>
      </c>
      <c r="R2397" s="45">
        <v>0</v>
      </c>
      <c r="S2397" s="45">
        <v>1585663</v>
      </c>
      <c r="T2397" s="45">
        <v>90997</v>
      </c>
      <c r="U2397" s="45">
        <v>7052621</v>
      </c>
      <c r="V2397" s="45">
        <v>0</v>
      </c>
      <c r="W2397" s="45">
        <v>12.966564</v>
      </c>
      <c r="X2397" s="45">
        <v>13.447696000000001</v>
      </c>
      <c r="Y2397" s="45">
        <v>14.007955000000001</v>
      </c>
      <c r="Z2397" s="46">
        <v>734145.1</v>
      </c>
      <c r="AA2397" s="46">
        <v>57400.656677590443</v>
      </c>
      <c r="AB2397" s="47">
        <f>_xlfn.XLOOKUP($F2397,Main_OG!$D$1:$D$766,Main_OG!AJ$1:AJ$766,"")</f>
        <v>61796088</v>
      </c>
      <c r="AC2397" s="47">
        <f>_xlfn.XLOOKUP($F2397,Main_OG!$D$1:$D$766,Main_OG!AK$1:AK$766,"")</f>
        <v>2647596</v>
      </c>
      <c r="AD2397" s="47">
        <f>_xlfn.XLOOKUP($F2397,Main_OG!$D$1:$D$766,Main_OG!AL$1:AL$766,"")</f>
        <v>876560302</v>
      </c>
      <c r="AE2397" s="47">
        <f>_xlfn.XLOOKUP($F2397,Main_OG!$D$1:$D$766,Main_OG!AM$1:AM$766,"")</f>
        <v>80516752</v>
      </c>
      <c r="AF2397" s="48">
        <f>_xlfn.XLOOKUP($F2397,Main_OG!$D$1:$D$766,Main_OG!Z$1:Z$766,"")</f>
        <v>0</v>
      </c>
      <c r="AG2397" s="48">
        <f>_xlfn.XLOOKUP($F2397,Main_OG!$D$1:$D$766,Main_OG!AA$1:AA$766,"")</f>
        <v>2.25948627072199</v>
      </c>
      <c r="AH2397" s="48">
        <f>_xlfn.XLOOKUP($F2397,Main_OG!$D$1:$D$766,Main_OG!AB$1:AB$766,"")</f>
        <v>12.08771849023859</v>
      </c>
      <c r="AI2397" s="48">
        <f>_xlfn.XLOOKUP($F2397,Main_OG!$D$1:$D$766,Main_OG!AC$1:AC$766,"")</f>
        <v>2.42</v>
      </c>
      <c r="AJ2397" s="48">
        <f>_xlfn.XLOOKUP($F2397,Main_OG!$D$1:$D$766,Main_OG!AD$1:AD$766,"")</f>
        <v>0.66963877086385626</v>
      </c>
    </row>
    <row r="2398" spans="2:36" x14ac:dyDescent="0.35">
      <c r="B2398" s="36" t="s">
        <v>3544</v>
      </c>
      <c r="C2398" s="45" t="s">
        <v>139</v>
      </c>
      <c r="D2398" s="45" t="s">
        <v>4288</v>
      </c>
      <c r="E2398" s="36" t="s">
        <v>3544</v>
      </c>
      <c r="F2398" s="36" t="str">
        <f t="shared" si="111"/>
        <v>2016_PA</v>
      </c>
      <c r="G2398" s="45">
        <v>2016</v>
      </c>
      <c r="H2398" s="45">
        <f>_xlfn.XLOOKUP(J2398,Main_OG!$B$1:$B$766,Main_OG!$O$1:$O$766,"")</f>
        <v>1</v>
      </c>
      <c r="I2398" s="45">
        <f>_xlfn.XLOOKUP(F2398,Main_OG!$D$1:$D$766,Main_OG!$J$1:$J$766,"")</f>
        <v>2</v>
      </c>
      <c r="J2398" s="45" t="s">
        <v>139</v>
      </c>
      <c r="K2398" s="45" t="str">
        <f t="shared" si="112"/>
        <v>PPL Electric Utilities Corp_PA</v>
      </c>
      <c r="L2398" s="45" t="str">
        <f t="shared" si="113"/>
        <v>PPL Electric Utilities Corp_PA</v>
      </c>
      <c r="M2398" s="45" t="s">
        <v>3555</v>
      </c>
      <c r="N2398" s="45">
        <v>0</v>
      </c>
      <c r="O2398" s="45">
        <v>79588</v>
      </c>
      <c r="P2398" s="45">
        <v>1149</v>
      </c>
      <c r="Q2398" s="45">
        <v>688166</v>
      </c>
      <c r="R2398" s="45">
        <v>0</v>
      </c>
      <c r="S2398" s="45">
        <v>1606341</v>
      </c>
      <c r="T2398" s="45">
        <v>144145</v>
      </c>
      <c r="U2398" s="45">
        <v>7232932</v>
      </c>
      <c r="V2398" s="45">
        <v>0</v>
      </c>
      <c r="W2398" s="45">
        <v>10.696172000000001</v>
      </c>
      <c r="X2398" s="45">
        <v>5.9252836000000002</v>
      </c>
      <c r="Y2398" s="45">
        <v>12.940893000000001</v>
      </c>
      <c r="Z2398" s="46">
        <v>744847.1</v>
      </c>
      <c r="AA2398" s="46">
        <v>58243.653579146463</v>
      </c>
      <c r="AB2398" s="47">
        <f>_xlfn.XLOOKUP($F2398,Main_OG!$D$1:$D$766,Main_OG!AJ$1:AJ$766,"")</f>
        <v>54978156</v>
      </c>
      <c r="AC2398" s="47">
        <f>_xlfn.XLOOKUP($F2398,Main_OG!$D$1:$D$766,Main_OG!AK$1:AK$766,"")</f>
        <v>1403058</v>
      </c>
      <c r="AD2398" s="47">
        <f>_xlfn.XLOOKUP($F2398,Main_OG!$D$1:$D$766,Main_OG!AL$1:AL$766,"")</f>
        <v>1004160024</v>
      </c>
      <c r="AE2398" s="47">
        <f>_xlfn.XLOOKUP($F2398,Main_OG!$D$1:$D$766,Main_OG!AM$1:AM$766,"")</f>
        <v>82924011</v>
      </c>
      <c r="AF2398" s="48">
        <f>_xlfn.XLOOKUP($F2398,Main_OG!$D$1:$D$766,Main_OG!Z$1:Z$766,"")</f>
        <v>0</v>
      </c>
      <c r="AG2398" s="48">
        <f>_xlfn.XLOOKUP($F2398,Main_OG!$D$1:$D$766,Main_OG!AA$1:AA$766,"")</f>
        <v>2.2143440282408582</v>
      </c>
      <c r="AH2398" s="48">
        <f>_xlfn.XLOOKUP($F2398,Main_OG!$D$1:$D$766,Main_OG!AB$1:AB$766,"")</f>
        <v>11.309272049594229</v>
      </c>
      <c r="AI2398" s="48">
        <f>_xlfn.XLOOKUP($F2398,Main_OG!$D$1:$D$766,Main_OG!AC$1:AC$766,"")</f>
        <v>3.2924726584307722</v>
      </c>
      <c r="AJ2398" s="48">
        <f>_xlfn.XLOOKUP($F2398,Main_OG!$D$1:$D$766,Main_OG!AD$1:AD$766,"")</f>
        <v>0.65636700530415037</v>
      </c>
    </row>
    <row r="2399" spans="2:36" x14ac:dyDescent="0.35">
      <c r="B2399" s="36" t="s">
        <v>3544</v>
      </c>
      <c r="C2399" s="45" t="s">
        <v>139</v>
      </c>
      <c r="D2399" s="45" t="s">
        <v>4288</v>
      </c>
      <c r="E2399" s="36" t="s">
        <v>3544</v>
      </c>
      <c r="F2399" s="36" t="str">
        <f t="shared" si="111"/>
        <v>2017_PA</v>
      </c>
      <c r="G2399" s="45">
        <v>2017</v>
      </c>
      <c r="H2399" s="45">
        <f>_xlfn.XLOOKUP(J2399,Main_OG!$B$1:$B$766,Main_OG!$O$1:$O$766,"")</f>
        <v>1</v>
      </c>
      <c r="I2399" s="45">
        <f>_xlfn.XLOOKUP(F2399,Main_OG!$D$1:$D$766,Main_OG!$J$1:$J$766,"")</f>
        <v>2</v>
      </c>
      <c r="J2399" s="45" t="s">
        <v>139</v>
      </c>
      <c r="K2399" s="45" t="str">
        <f t="shared" si="112"/>
        <v>PPL Electric Utilities Corp_PA</v>
      </c>
      <c r="L2399" s="45" t="str">
        <f t="shared" si="113"/>
        <v>PPL Electric Utilities Corp_PA</v>
      </c>
      <c r="M2399" s="45" t="s">
        <v>3556</v>
      </c>
      <c r="N2399" s="45">
        <v>0</v>
      </c>
      <c r="O2399" s="45">
        <v>80952</v>
      </c>
      <c r="P2399" s="45">
        <v>1103</v>
      </c>
      <c r="Q2399" s="45">
        <v>707518</v>
      </c>
      <c r="R2399" s="45">
        <v>0</v>
      </c>
      <c r="S2399" s="45">
        <v>1673597</v>
      </c>
      <c r="T2399" s="45">
        <v>121372</v>
      </c>
      <c r="U2399" s="45">
        <v>7195984</v>
      </c>
      <c r="V2399" s="45">
        <v>0</v>
      </c>
      <c r="W2399" s="45">
        <v>11.109664</v>
      </c>
      <c r="X2399" s="45">
        <v>8.7436147000000002</v>
      </c>
      <c r="Y2399" s="45">
        <v>13.473537</v>
      </c>
      <c r="Z2399" s="46">
        <v>754318</v>
      </c>
      <c r="AA2399" s="46">
        <v>58955.601777895325</v>
      </c>
      <c r="AB2399" s="47">
        <f>_xlfn.XLOOKUP($F2399,Main_OG!$D$1:$D$766,Main_OG!AJ$1:AJ$766,"")</f>
        <v>48580044</v>
      </c>
      <c r="AC2399" s="47">
        <f>_xlfn.XLOOKUP($F2399,Main_OG!$D$1:$D$766,Main_OG!AK$1:AK$766,"")</f>
        <v>1290710</v>
      </c>
      <c r="AD2399" s="47">
        <f>_xlfn.XLOOKUP($F2399,Main_OG!$D$1:$D$766,Main_OG!AL$1:AL$766,"")</f>
        <v>1055457674</v>
      </c>
      <c r="AE2399" s="47">
        <f>_xlfn.XLOOKUP($F2399,Main_OG!$D$1:$D$766,Main_OG!AM$1:AM$766,"")</f>
        <v>83199832</v>
      </c>
      <c r="AF2399" s="48">
        <f>_xlfn.XLOOKUP($F2399,Main_OG!$D$1:$D$766,Main_OG!Z$1:Z$766,"")</f>
        <v>0</v>
      </c>
      <c r="AG2399" s="48">
        <f>_xlfn.XLOOKUP($F2399,Main_OG!$D$1:$D$766,Main_OG!AA$1:AA$766,"")</f>
        <v>1.88</v>
      </c>
      <c r="AH2399" s="48">
        <f>_xlfn.XLOOKUP($F2399,Main_OG!$D$1:$D$766,Main_OG!AB$1:AB$766,"")</f>
        <v>14.73443638842941</v>
      </c>
      <c r="AI2399" s="48">
        <f>_xlfn.XLOOKUP($F2399,Main_OG!$D$1:$D$766,Main_OG!AC$1:AC$766,"")</f>
        <v>2.56</v>
      </c>
      <c r="AJ2399" s="48">
        <f>_xlfn.XLOOKUP($F2399,Main_OG!$D$1:$D$766,Main_OG!AD$1:AD$766,"")</f>
        <v>0.74</v>
      </c>
    </row>
    <row r="2400" spans="2:36" x14ac:dyDescent="0.35">
      <c r="B2400" s="36" t="s">
        <v>3544</v>
      </c>
      <c r="C2400" s="45" t="s">
        <v>139</v>
      </c>
      <c r="D2400" s="45" t="s">
        <v>4288</v>
      </c>
      <c r="E2400" s="36" t="s">
        <v>3544</v>
      </c>
      <c r="F2400" s="36" t="str">
        <f t="shared" si="111"/>
        <v>2018_PA</v>
      </c>
      <c r="G2400" s="45">
        <v>2018</v>
      </c>
      <c r="H2400" s="45">
        <f>_xlfn.XLOOKUP(J2400,Main_OG!$B$1:$B$766,Main_OG!$O$1:$O$766,"")</f>
        <v>1</v>
      </c>
      <c r="I2400" s="45">
        <f>_xlfn.XLOOKUP(F2400,Main_OG!$D$1:$D$766,Main_OG!$J$1:$J$766,"")</f>
        <v>2</v>
      </c>
      <c r="J2400" s="45" t="s">
        <v>139</v>
      </c>
      <c r="K2400" s="45" t="str">
        <f t="shared" si="112"/>
        <v>PPL Electric Utilities Corp_PA</v>
      </c>
      <c r="L2400" s="45" t="str">
        <f t="shared" si="113"/>
        <v>PPL Electric Utilities Corp_PA</v>
      </c>
      <c r="M2400" s="45" t="s">
        <v>3557</v>
      </c>
      <c r="N2400" s="45">
        <v>0</v>
      </c>
      <c r="O2400" s="45">
        <v>84177</v>
      </c>
      <c r="P2400" s="45">
        <v>1078</v>
      </c>
      <c r="Q2400" s="45">
        <v>726691</v>
      </c>
      <c r="R2400" s="45">
        <v>0</v>
      </c>
      <c r="S2400" s="45">
        <v>1879064</v>
      </c>
      <c r="T2400" s="45">
        <v>173680</v>
      </c>
      <c r="U2400" s="45">
        <v>7885189</v>
      </c>
      <c r="V2400" s="45">
        <v>0</v>
      </c>
      <c r="W2400" s="45">
        <v>10.948536000000001</v>
      </c>
      <c r="X2400" s="45">
        <v>8.5186550000000008</v>
      </c>
      <c r="Y2400" s="45">
        <v>13.499503000000001</v>
      </c>
      <c r="Z2400" s="46">
        <v>763855.4</v>
      </c>
      <c r="AA2400" s="46">
        <v>59633.774626131235</v>
      </c>
      <c r="AB2400" s="47">
        <f>_xlfn.XLOOKUP($F2400,Main_OG!$D$1:$D$766,Main_OG!AJ$1:AJ$766,"")</f>
        <v>46668322</v>
      </c>
      <c r="AC2400" s="47">
        <f>_xlfn.XLOOKUP($F2400,Main_OG!$D$1:$D$766,Main_OG!AK$1:AK$766,"")</f>
        <v>2931274</v>
      </c>
      <c r="AD2400" s="47">
        <f>_xlfn.XLOOKUP($F2400,Main_OG!$D$1:$D$766,Main_OG!AL$1:AL$766,"")</f>
        <v>1078551458</v>
      </c>
      <c r="AE2400" s="47">
        <f>_xlfn.XLOOKUP($F2400,Main_OG!$D$1:$D$766,Main_OG!AM$1:AM$766,"")</f>
        <v>83476744</v>
      </c>
      <c r="AF2400" s="48">
        <f>_xlfn.XLOOKUP($F2400,Main_OG!$D$1:$D$766,Main_OG!Z$1:Z$766,"")</f>
        <v>1.81</v>
      </c>
      <c r="AG2400" s="48">
        <f>_xlfn.XLOOKUP($F2400,Main_OG!$D$1:$D$766,Main_OG!AA$1:AA$766,"")</f>
        <v>2.09</v>
      </c>
      <c r="AH2400" s="48">
        <f>_xlfn.XLOOKUP($F2400,Main_OG!$D$1:$D$766,Main_OG!AB$1:AB$766,"")</f>
        <v>17.134646247082848</v>
      </c>
      <c r="AI2400" s="48">
        <f>_xlfn.XLOOKUP($F2400,Main_OG!$D$1:$D$766,Main_OG!AC$1:AC$766,"")</f>
        <v>3.8713752811270652</v>
      </c>
      <c r="AJ2400" s="48">
        <f>_xlfn.XLOOKUP($F2400,Main_OG!$D$1:$D$766,Main_OG!AD$1:AD$766,"")</f>
        <v>0.62810595158289428</v>
      </c>
    </row>
    <row r="2401" spans="2:36" x14ac:dyDescent="0.35">
      <c r="B2401" s="36" t="s">
        <v>3544</v>
      </c>
      <c r="C2401" s="45" t="s">
        <v>139</v>
      </c>
      <c r="D2401" s="45" t="s">
        <v>4288</v>
      </c>
      <c r="E2401" s="36" t="s">
        <v>3544</v>
      </c>
      <c r="F2401" s="36" t="str">
        <f t="shared" si="111"/>
        <v>2019_PA</v>
      </c>
      <c r="G2401" s="45">
        <v>2019</v>
      </c>
      <c r="H2401" s="45">
        <f>_xlfn.XLOOKUP(J2401,Main_OG!$B$1:$B$766,Main_OG!$O$1:$O$766,"")</f>
        <v>1</v>
      </c>
      <c r="I2401" s="45">
        <f>_xlfn.XLOOKUP(F2401,Main_OG!$D$1:$D$766,Main_OG!$J$1:$J$766,"")</f>
        <v>2</v>
      </c>
      <c r="J2401" s="45" t="s">
        <v>139</v>
      </c>
      <c r="K2401" s="45" t="str">
        <f t="shared" si="112"/>
        <v>PPL Electric Utilities Corp_PA</v>
      </c>
      <c r="L2401" s="45" t="str">
        <f t="shared" si="113"/>
        <v>PPL Electric Utilities Corp_PA</v>
      </c>
      <c r="M2401" s="45" t="s">
        <v>3558</v>
      </c>
      <c r="N2401" s="45">
        <v>0</v>
      </c>
      <c r="O2401" s="45">
        <v>87301</v>
      </c>
      <c r="P2401" s="45">
        <v>1081</v>
      </c>
      <c r="Q2401" s="45">
        <v>766632</v>
      </c>
      <c r="R2401" s="45">
        <v>0</v>
      </c>
      <c r="S2401" s="45">
        <v>1936882</v>
      </c>
      <c r="T2401" s="45">
        <v>437883</v>
      </c>
      <c r="U2401" s="45">
        <v>8194918</v>
      </c>
      <c r="V2401" s="45">
        <v>0</v>
      </c>
      <c r="W2401" s="45">
        <v>10.526738</v>
      </c>
      <c r="X2401" s="45">
        <v>5.2101816999999997</v>
      </c>
      <c r="Y2401" s="45">
        <v>13.364471</v>
      </c>
      <c r="Z2401" s="46">
        <v>772529.5</v>
      </c>
      <c r="AA2401" s="46">
        <v>60359.134465093557</v>
      </c>
      <c r="AB2401" s="47">
        <f>_xlfn.XLOOKUP($F2401,Main_OG!$D$1:$D$766,Main_OG!AJ$1:AJ$766,"")</f>
        <v>38844130</v>
      </c>
      <c r="AC2401" s="47">
        <f>_xlfn.XLOOKUP($F2401,Main_OG!$D$1:$D$766,Main_OG!AK$1:AK$766,"")</f>
        <v>898906</v>
      </c>
      <c r="AD2401" s="47">
        <f>_xlfn.XLOOKUP($F2401,Main_OG!$D$1:$D$766,Main_OG!AL$1:AL$766,"")</f>
        <v>1347497180</v>
      </c>
      <c r="AE2401" s="47">
        <f>_xlfn.XLOOKUP($F2401,Main_OG!$D$1:$D$766,Main_OG!AM$1:AM$766,"")</f>
        <v>83229652</v>
      </c>
      <c r="AF2401" s="48">
        <f>_xlfn.XLOOKUP($F2401,Main_OG!$D$1:$D$766,Main_OG!Z$1:Z$766,"")</f>
        <v>1.54</v>
      </c>
      <c r="AG2401" s="48">
        <f>_xlfn.XLOOKUP($F2401,Main_OG!$D$1:$D$766,Main_OG!AA$1:AA$766,"")</f>
        <v>2.176146746141439</v>
      </c>
      <c r="AH2401" s="48">
        <f>_xlfn.XLOOKUP($F2401,Main_OG!$D$1:$D$766,Main_OG!AB$1:AB$766,"")</f>
        <v>16.155101142605361</v>
      </c>
      <c r="AI2401" s="48">
        <f>_xlfn.XLOOKUP($F2401,Main_OG!$D$1:$D$766,Main_OG!AC$1:AC$766,"")</f>
        <v>3.3292283805067271</v>
      </c>
      <c r="AJ2401" s="48">
        <f>_xlfn.XLOOKUP($F2401,Main_OG!$D$1:$D$766,Main_OG!AD$1:AD$766,"")</f>
        <v>0.68</v>
      </c>
    </row>
    <row r="2402" spans="2:36" x14ac:dyDescent="0.35">
      <c r="B2402" s="36" t="s">
        <v>3544</v>
      </c>
      <c r="C2402" s="45" t="s">
        <v>139</v>
      </c>
      <c r="D2402" s="45" t="s">
        <v>4288</v>
      </c>
      <c r="E2402" s="36" t="s">
        <v>3544</v>
      </c>
      <c r="F2402" s="36" t="str">
        <f t="shared" si="111"/>
        <v>2020_PA</v>
      </c>
      <c r="G2402" s="45">
        <v>2020</v>
      </c>
      <c r="H2402" s="45">
        <f>_xlfn.XLOOKUP(J2402,Main_OG!$B$1:$B$766,Main_OG!$O$1:$O$766,"")</f>
        <v>1</v>
      </c>
      <c r="I2402" s="45">
        <f>_xlfn.XLOOKUP(F2402,Main_OG!$D$1:$D$766,Main_OG!$J$1:$J$766,"")</f>
        <v>2</v>
      </c>
      <c r="J2402" s="45" t="s">
        <v>139</v>
      </c>
      <c r="K2402" s="45" t="str">
        <f t="shared" si="112"/>
        <v>PPL Electric Utilities Corp_PA</v>
      </c>
      <c r="L2402" s="45" t="str">
        <f t="shared" si="113"/>
        <v>PPL Electric Utilities Corp_PA</v>
      </c>
      <c r="M2402" s="45" t="s">
        <v>3559</v>
      </c>
      <c r="N2402" s="45">
        <v>0</v>
      </c>
      <c r="O2402" s="45">
        <v>91033</v>
      </c>
      <c r="P2402" s="45">
        <v>1051</v>
      </c>
      <c r="Q2402" s="45">
        <v>0</v>
      </c>
      <c r="R2402" s="45">
        <v>0</v>
      </c>
      <c r="S2402" s="45">
        <v>1895247</v>
      </c>
      <c r="T2402" s="45">
        <v>139766</v>
      </c>
      <c r="U2402" s="45">
        <v>0</v>
      </c>
      <c r="V2402" s="45">
        <v>0</v>
      </c>
      <c r="W2402" s="45">
        <v>10.238970999999999</v>
      </c>
      <c r="X2402" s="45">
        <v>8.2586609000000006</v>
      </c>
      <c r="Y2402" s="45">
        <v>0</v>
      </c>
      <c r="Z2402" s="46">
        <v>736470.6</v>
      </c>
      <c r="AA2402" s="46">
        <v>57561.930981701065</v>
      </c>
      <c r="AB2402" s="47">
        <f>_xlfn.XLOOKUP($F2402,Main_OG!$D$1:$D$766,Main_OG!AJ$1:AJ$766,"")</f>
        <v>27123248</v>
      </c>
      <c r="AC2402" s="47">
        <f>_xlfn.XLOOKUP($F2402,Main_OG!$D$1:$D$766,Main_OG!AK$1:AK$766,"")</f>
        <v>416792</v>
      </c>
      <c r="AD2402" s="47">
        <f>_xlfn.XLOOKUP($F2402,Main_OG!$D$1:$D$766,Main_OG!AL$1:AL$766,"")</f>
        <v>1660210754</v>
      </c>
      <c r="AE2402" s="47">
        <f>_xlfn.XLOOKUP($F2402,Main_OG!$D$1:$D$766,Main_OG!AM$1:AM$766,"")</f>
        <v>0</v>
      </c>
      <c r="AF2402" s="48">
        <f>_xlfn.XLOOKUP($F2402,Main_OG!$D$1:$D$766,Main_OG!Z$1:Z$766,"")</f>
        <v>0</v>
      </c>
      <c r="AG2402" s="48">
        <f>_xlfn.XLOOKUP($F2402,Main_OG!$D$1:$D$766,Main_OG!AA$1:AA$766,"")</f>
        <v>2.127327759928813</v>
      </c>
      <c r="AH2402" s="48">
        <f>_xlfn.XLOOKUP($F2402,Main_OG!$D$1:$D$766,Main_OG!AB$1:AB$766,"")</f>
        <v>12.535325193609101</v>
      </c>
      <c r="AI2402" s="48">
        <f>_xlfn.XLOOKUP($F2402,Main_OG!$D$1:$D$766,Main_OG!AC$1:AC$766,"")</f>
        <v>2.8422150630003218</v>
      </c>
      <c r="AJ2402" s="48">
        <f>_xlfn.XLOOKUP($F2402,Main_OG!$D$1:$D$766,Main_OG!AD$1:AD$766,"")</f>
        <v>0.5848556097000881</v>
      </c>
    </row>
    <row r="2403" spans="2:36" x14ac:dyDescent="0.35">
      <c r="B2403" s="36" t="s">
        <v>3560</v>
      </c>
      <c r="C2403" s="45" t="s">
        <v>111</v>
      </c>
      <c r="D2403" s="45" t="s">
        <v>4289</v>
      </c>
      <c r="E2403" s="36" t="s">
        <v>3560</v>
      </c>
      <c r="F2403" s="36" t="str">
        <f t="shared" si="111"/>
        <v>2006_FL</v>
      </c>
      <c r="G2403" s="45">
        <v>2006</v>
      </c>
      <c r="H2403" s="45">
        <f>_xlfn.XLOOKUP(J2403,Main_OG!$B$1:$B$766,Main_OG!$O$1:$O$766,"")</f>
        <v>0</v>
      </c>
      <c r="I2403" s="45">
        <f>_xlfn.XLOOKUP(F2403,Main_OG!$D$1:$D$766,Main_OG!$J$1:$J$766,"")</f>
        <v>0</v>
      </c>
      <c r="J2403" s="45" t="s">
        <v>111</v>
      </c>
      <c r="K2403" s="45" t="str">
        <f t="shared" si="112"/>
        <v>Progress Energy Florida Inc_FL</v>
      </c>
      <c r="L2403" s="45" t="str">
        <f t="shared" si="113"/>
        <v>Progress Energy Florida Inc_FL</v>
      </c>
      <c r="M2403" s="45" t="s">
        <v>3561</v>
      </c>
      <c r="N2403" s="45">
        <v>0</v>
      </c>
      <c r="O2403" s="45">
        <v>185934</v>
      </c>
      <c r="P2403" s="45">
        <v>2697</v>
      </c>
      <c r="Q2403" s="45">
        <v>1431742</v>
      </c>
      <c r="R2403" s="45">
        <v>0</v>
      </c>
      <c r="S2403" s="45">
        <v>1452611</v>
      </c>
      <c r="T2403" s="45">
        <v>345703</v>
      </c>
      <c r="U2403" s="45">
        <v>2360716</v>
      </c>
      <c r="V2403" s="45">
        <v>0</v>
      </c>
      <c r="W2403" s="45">
        <v>9.5246322592642176</v>
      </c>
      <c r="X2403" s="45">
        <v>8.3101243214579146</v>
      </c>
      <c r="Y2403" s="45">
        <v>11.79136591361838</v>
      </c>
      <c r="Z2403" s="46">
        <v>909298.9</v>
      </c>
      <c r="AA2403" s="46">
        <v>50052.25962033336</v>
      </c>
      <c r="AB2403" s="47">
        <f>_xlfn.XLOOKUP($F2403,Main_OG!$D$1:$D$766,Main_OG!AJ$1:AJ$766,"")</f>
        <v>54764892.619999997</v>
      </c>
      <c r="AC2403" s="47">
        <f>_xlfn.XLOOKUP($F2403,Main_OG!$D$1:$D$766,Main_OG!AK$1:AK$766,"")</f>
        <v>76355130.900000006</v>
      </c>
      <c r="AD2403" s="47">
        <f>_xlfn.XLOOKUP($F2403,Main_OG!$D$1:$D$766,Main_OG!AL$1:AL$766,"")</f>
        <v>1489687680.78</v>
      </c>
      <c r="AE2403" s="47">
        <f>_xlfn.XLOOKUP($F2403,Main_OG!$D$1:$D$766,Main_OG!AM$1:AM$766,"")</f>
        <v>31426349</v>
      </c>
      <c r="AF2403" s="48">
        <f>_xlfn.XLOOKUP($F2403,Main_OG!$D$1:$D$766,Main_OG!Z$1:Z$766,"")</f>
        <v>0</v>
      </c>
      <c r="AG2403" s="48">
        <f>_xlfn.XLOOKUP($F2403,Main_OG!$D$1:$D$766,Main_OG!AA$1:AA$766,"")</f>
        <v>2.2465548173415608</v>
      </c>
      <c r="AH2403" s="48">
        <f>_xlfn.XLOOKUP($F2403,Main_OG!$D$1:$D$766,Main_OG!AB$1:AB$766,"")</f>
        <v>14.13114039693003</v>
      </c>
      <c r="AI2403" s="48">
        <f>_xlfn.XLOOKUP($F2403,Main_OG!$D$1:$D$766,Main_OG!AC$1:AC$766,"")</f>
        <v>7.1610124069250478</v>
      </c>
      <c r="AJ2403" s="48">
        <f>_xlfn.XLOOKUP($F2403,Main_OG!$D$1:$D$766,Main_OG!AD$1:AD$766,"")</f>
        <v>0.4704061490499184</v>
      </c>
    </row>
    <row r="2404" spans="2:36" x14ac:dyDescent="0.35">
      <c r="B2404" s="36" t="s">
        <v>3560</v>
      </c>
      <c r="C2404" s="45" t="s">
        <v>111</v>
      </c>
      <c r="D2404" s="45" t="s">
        <v>4289</v>
      </c>
      <c r="E2404" s="36" t="s">
        <v>3560</v>
      </c>
      <c r="F2404" s="36" t="str">
        <f t="shared" si="111"/>
        <v>2008_FL</v>
      </c>
      <c r="G2404" s="45">
        <v>2008</v>
      </c>
      <c r="H2404" s="45">
        <f>_xlfn.XLOOKUP(J2404,Main_OG!$B$1:$B$766,Main_OG!$O$1:$O$766,"")</f>
        <v>0</v>
      </c>
      <c r="I2404" s="45">
        <f>_xlfn.XLOOKUP(F2404,Main_OG!$D$1:$D$766,Main_OG!$J$1:$J$766,"")</f>
        <v>0</v>
      </c>
      <c r="J2404" s="45" t="s">
        <v>111</v>
      </c>
      <c r="K2404" s="45" t="str">
        <f t="shared" si="112"/>
        <v>Progress Energy Florida Inc_FL</v>
      </c>
      <c r="L2404" s="45" t="str">
        <f t="shared" si="113"/>
        <v>Progress Energy Florida Inc_FL</v>
      </c>
      <c r="M2404" s="45" t="s">
        <v>3562</v>
      </c>
      <c r="N2404" s="45">
        <v>0</v>
      </c>
      <c r="O2404" s="45">
        <v>187283</v>
      </c>
      <c r="P2404" s="45">
        <v>2587</v>
      </c>
      <c r="Q2404" s="45">
        <v>1449041</v>
      </c>
      <c r="R2404" s="45">
        <v>0</v>
      </c>
      <c r="S2404" s="45">
        <v>15441007</v>
      </c>
      <c r="T2404" s="45">
        <v>3786296</v>
      </c>
      <c r="U2404" s="45">
        <v>19328406</v>
      </c>
      <c r="V2404" s="45">
        <v>0</v>
      </c>
      <c r="W2404" s="45">
        <v>9.1999999999999993</v>
      </c>
      <c r="X2404" s="45">
        <v>8.14</v>
      </c>
      <c r="Y2404" s="45">
        <v>11.76</v>
      </c>
      <c r="Z2404" s="46">
        <v>891766.9</v>
      </c>
      <c r="AA2404" s="46">
        <v>48132.575137074709</v>
      </c>
      <c r="AB2404" s="47">
        <f>_xlfn.XLOOKUP($F2404,Main_OG!$D$1:$D$766,Main_OG!AJ$1:AJ$766,"")</f>
        <v>55334282</v>
      </c>
      <c r="AC2404" s="47">
        <f>_xlfn.XLOOKUP($F2404,Main_OG!$D$1:$D$766,Main_OG!AK$1:AK$766,"")</f>
        <v>41400120</v>
      </c>
      <c r="AD2404" s="47">
        <f>_xlfn.XLOOKUP($F2404,Main_OG!$D$1:$D$766,Main_OG!AL$1:AL$766,"")</f>
        <v>1599198312</v>
      </c>
      <c r="AE2404" s="47">
        <f>_xlfn.XLOOKUP($F2404,Main_OG!$D$1:$D$766,Main_OG!AM$1:AM$766,"")</f>
        <v>32133276</v>
      </c>
      <c r="AF2404" s="48">
        <f>_xlfn.XLOOKUP($F2404,Main_OG!$D$1:$D$766,Main_OG!Z$1:Z$766,"")</f>
        <v>0</v>
      </c>
      <c r="AG2404" s="48">
        <f>_xlfn.XLOOKUP($F2404,Main_OG!$D$1:$D$766,Main_OG!AA$1:AA$766,"")</f>
        <v>2.2204719344600159</v>
      </c>
      <c r="AH2404" s="48">
        <f>_xlfn.XLOOKUP($F2404,Main_OG!$D$1:$D$766,Main_OG!AB$1:AB$766,"")</f>
        <v>19.619187803472759</v>
      </c>
      <c r="AI2404" s="48">
        <f>_xlfn.XLOOKUP($F2404,Main_OG!$D$1:$D$766,Main_OG!AC$1:AC$766,"")</f>
        <v>9.1182546074696553</v>
      </c>
      <c r="AJ2404" s="48">
        <f>_xlfn.XLOOKUP($F2404,Main_OG!$D$1:$D$766,Main_OG!AD$1:AD$766,"")</f>
        <v>0.68330088246943577</v>
      </c>
    </row>
    <row r="2405" spans="2:36" x14ac:dyDescent="0.35">
      <c r="B2405" s="36" t="s">
        <v>3560</v>
      </c>
      <c r="C2405" s="45" t="s">
        <v>111</v>
      </c>
      <c r="D2405" s="45" t="s">
        <v>4289</v>
      </c>
      <c r="E2405" s="36" t="s">
        <v>3560</v>
      </c>
      <c r="F2405" s="36" t="str">
        <f t="shared" si="111"/>
        <v>2009_FL</v>
      </c>
      <c r="G2405" s="45">
        <v>2009</v>
      </c>
      <c r="H2405" s="45">
        <f>_xlfn.XLOOKUP(J2405,Main_OG!$B$1:$B$766,Main_OG!$O$1:$O$766,"")</f>
        <v>0</v>
      </c>
      <c r="I2405" s="45">
        <f>_xlfn.XLOOKUP(F2405,Main_OG!$D$1:$D$766,Main_OG!$J$1:$J$766,"")</f>
        <v>0</v>
      </c>
      <c r="J2405" s="45" t="s">
        <v>111</v>
      </c>
      <c r="K2405" s="45" t="str">
        <f t="shared" si="112"/>
        <v>Progress Energy Florida Inc_FL</v>
      </c>
      <c r="L2405" s="45" t="str">
        <f t="shared" si="113"/>
        <v>Progress Energy Florida Inc_FL</v>
      </c>
      <c r="M2405" s="45" t="s">
        <v>3563</v>
      </c>
      <c r="N2405" s="45">
        <v>0</v>
      </c>
      <c r="O2405" s="45">
        <v>186360</v>
      </c>
      <c r="P2405" s="45">
        <v>2487</v>
      </c>
      <c r="Q2405" s="45">
        <v>1441325</v>
      </c>
      <c r="R2405" s="45">
        <v>0</v>
      </c>
      <c r="S2405" s="45">
        <v>15139667</v>
      </c>
      <c r="T2405" s="45">
        <v>3285389</v>
      </c>
      <c r="U2405" s="45">
        <v>19399196</v>
      </c>
      <c r="V2405" s="45">
        <v>0</v>
      </c>
      <c r="W2405" s="45">
        <v>10.97</v>
      </c>
      <c r="X2405" s="45">
        <v>9.9</v>
      </c>
      <c r="Y2405" s="45">
        <v>13.73</v>
      </c>
      <c r="Z2405" s="46">
        <v>840480.6</v>
      </c>
      <c r="AA2405" s="46">
        <v>45059.595840675458</v>
      </c>
      <c r="AB2405" s="47">
        <f>_xlfn.XLOOKUP($F2405,Main_OG!$D$1:$D$766,Main_OG!AJ$1:AJ$766,"")</f>
        <v>46331440</v>
      </c>
      <c r="AC2405" s="47">
        <f>_xlfn.XLOOKUP($F2405,Main_OG!$D$1:$D$766,Main_OG!AK$1:AK$766,"")</f>
        <v>31620546</v>
      </c>
      <c r="AD2405" s="47">
        <f>_xlfn.XLOOKUP($F2405,Main_OG!$D$1:$D$766,Main_OG!AL$1:AL$766,"")</f>
        <v>1837000796</v>
      </c>
      <c r="AE2405" s="47">
        <f>_xlfn.XLOOKUP($F2405,Main_OG!$D$1:$D$766,Main_OG!AM$1:AM$766,"")</f>
        <v>29117877</v>
      </c>
      <c r="AF2405" s="48">
        <f>_xlfn.XLOOKUP($F2405,Main_OG!$D$1:$D$766,Main_OG!Z$1:Z$766,"")</f>
        <v>0</v>
      </c>
      <c r="AG2405" s="48">
        <f>_xlfn.XLOOKUP($F2405,Main_OG!$D$1:$D$766,Main_OG!AA$1:AA$766,"")</f>
        <v>2.2743975091886082</v>
      </c>
      <c r="AH2405" s="48">
        <f>_xlfn.XLOOKUP($F2405,Main_OG!$D$1:$D$766,Main_OG!AB$1:AB$766,"")</f>
        <v>14.15708861161818</v>
      </c>
      <c r="AI2405" s="48">
        <f>_xlfn.XLOOKUP($F2405,Main_OG!$D$1:$D$766,Main_OG!AC$1:AC$766,"")</f>
        <v>4.5973007921271787</v>
      </c>
      <c r="AJ2405" s="48">
        <f>_xlfn.XLOOKUP($F2405,Main_OG!$D$1:$D$766,Main_OG!AD$1:AD$766,"")</f>
        <v>0.68314474405108627</v>
      </c>
    </row>
    <row r="2406" spans="2:36" x14ac:dyDescent="0.35">
      <c r="B2406" s="36" t="s">
        <v>3560</v>
      </c>
      <c r="C2406" s="45" t="s">
        <v>111</v>
      </c>
      <c r="D2406" s="45" t="s">
        <v>4289</v>
      </c>
      <c r="E2406" s="36" t="s">
        <v>3560</v>
      </c>
      <c r="F2406" s="36" t="str">
        <f t="shared" si="111"/>
        <v>2010_FL</v>
      </c>
      <c r="G2406" s="45">
        <v>2010</v>
      </c>
      <c r="H2406" s="45">
        <f>_xlfn.XLOOKUP(J2406,Main_OG!$B$1:$B$766,Main_OG!$O$1:$O$766,"")</f>
        <v>0</v>
      </c>
      <c r="I2406" s="45">
        <f>_xlfn.XLOOKUP(F2406,Main_OG!$D$1:$D$766,Main_OG!$J$1:$J$766,"")</f>
        <v>0</v>
      </c>
      <c r="J2406" s="45" t="s">
        <v>111</v>
      </c>
      <c r="K2406" s="45" t="str">
        <f t="shared" si="112"/>
        <v>Progress Energy Florida Inc_FL</v>
      </c>
      <c r="L2406" s="45" t="str">
        <f t="shared" si="113"/>
        <v>Progress Energy Florida Inc_FL</v>
      </c>
      <c r="M2406" s="45" t="s">
        <v>3564</v>
      </c>
      <c r="N2406" s="45">
        <v>0</v>
      </c>
      <c r="O2406" s="45">
        <v>186866</v>
      </c>
      <c r="P2406" s="45">
        <v>2481</v>
      </c>
      <c r="Q2406" s="45">
        <v>1451467</v>
      </c>
      <c r="R2406" s="45">
        <v>0</v>
      </c>
      <c r="S2406" s="45">
        <v>15181662</v>
      </c>
      <c r="T2406" s="45">
        <v>3219344</v>
      </c>
      <c r="U2406" s="45">
        <v>20524060</v>
      </c>
      <c r="V2406" s="45">
        <v>0</v>
      </c>
      <c r="W2406" s="45">
        <v>10.44</v>
      </c>
      <c r="X2406" s="45">
        <v>9.33</v>
      </c>
      <c r="Y2406" s="45">
        <v>13.57</v>
      </c>
      <c r="Z2406" s="46">
        <v>851956.4</v>
      </c>
      <c r="AA2406" s="46">
        <v>45205.875812361184</v>
      </c>
      <c r="AB2406" s="47">
        <f>_xlfn.XLOOKUP($F2406,Main_OG!$D$1:$D$766,Main_OG!AJ$1:AJ$766,"")</f>
        <v>50630460</v>
      </c>
      <c r="AC2406" s="47">
        <f>_xlfn.XLOOKUP($F2406,Main_OG!$D$1:$D$766,Main_OG!AK$1:AK$766,"")</f>
        <v>32092238</v>
      </c>
      <c r="AD2406" s="47">
        <f>_xlfn.XLOOKUP($F2406,Main_OG!$D$1:$D$766,Main_OG!AL$1:AL$766,"")</f>
        <v>1979999260</v>
      </c>
      <c r="AE2406" s="47">
        <f>_xlfn.XLOOKUP($F2406,Main_OG!$D$1:$D$766,Main_OG!AM$1:AM$766,"")</f>
        <v>23935921.561000001</v>
      </c>
      <c r="AF2406" s="48">
        <f>_xlfn.XLOOKUP($F2406,Main_OG!$D$1:$D$766,Main_OG!Z$1:Z$766,"")</f>
        <v>0</v>
      </c>
      <c r="AG2406" s="48">
        <f>_xlfn.XLOOKUP($F2406,Main_OG!$D$1:$D$766,Main_OG!AA$1:AA$766,"")</f>
        <v>2.2935982820086371</v>
      </c>
      <c r="AH2406" s="48">
        <f>_xlfn.XLOOKUP($F2406,Main_OG!$D$1:$D$766,Main_OG!AB$1:AB$766,"")</f>
        <v>16.190000000000001</v>
      </c>
      <c r="AI2406" s="48">
        <f>_xlfn.XLOOKUP($F2406,Main_OG!$D$1:$D$766,Main_OG!AC$1:AC$766,"")</f>
        <v>4.9924248044436963</v>
      </c>
      <c r="AJ2406" s="48">
        <f>_xlfn.XLOOKUP($F2406,Main_OG!$D$1:$D$766,Main_OG!AD$1:AD$766,"")</f>
        <v>0.70992248279802228</v>
      </c>
    </row>
    <row r="2407" spans="2:36" x14ac:dyDescent="0.35">
      <c r="B2407" s="36" t="s">
        <v>3560</v>
      </c>
      <c r="C2407" s="45" t="s">
        <v>111</v>
      </c>
      <c r="D2407" s="45" t="s">
        <v>4289</v>
      </c>
      <c r="E2407" s="36" t="s">
        <v>3560</v>
      </c>
      <c r="F2407" s="36" t="str">
        <f t="shared" si="111"/>
        <v>2011_FL</v>
      </c>
      <c r="G2407" s="45">
        <v>2011</v>
      </c>
      <c r="H2407" s="45">
        <f>_xlfn.XLOOKUP(J2407,Main_OG!$B$1:$B$766,Main_OG!$O$1:$O$766,"")</f>
        <v>0</v>
      </c>
      <c r="I2407" s="45">
        <f>_xlfn.XLOOKUP(F2407,Main_OG!$D$1:$D$766,Main_OG!$J$1:$J$766,"")</f>
        <v>0</v>
      </c>
      <c r="J2407" s="45" t="s">
        <v>111</v>
      </c>
      <c r="K2407" s="45" t="str">
        <f t="shared" si="112"/>
        <v>Progress Energy Florida Inc_FL</v>
      </c>
      <c r="L2407" s="45" t="str">
        <f t="shared" si="113"/>
        <v>Progress Energy Florida Inc_FL</v>
      </c>
      <c r="M2407" s="45" t="s">
        <v>3565</v>
      </c>
      <c r="N2407" s="45">
        <v>0</v>
      </c>
      <c r="O2407" s="45">
        <v>187283</v>
      </c>
      <c r="P2407" s="45">
        <v>2408</v>
      </c>
      <c r="Q2407" s="45">
        <v>1452455</v>
      </c>
      <c r="R2407" s="45">
        <v>0</v>
      </c>
      <c r="S2407" s="45">
        <v>15116362</v>
      </c>
      <c r="T2407" s="45">
        <v>3242738</v>
      </c>
      <c r="U2407" s="45">
        <v>19237836</v>
      </c>
      <c r="V2407" s="45">
        <v>0</v>
      </c>
      <c r="W2407" s="45">
        <v>9.8699999999999992</v>
      </c>
      <c r="X2407" s="45">
        <v>8.77</v>
      </c>
      <c r="Y2407" s="45">
        <v>12.8</v>
      </c>
      <c r="Z2407" s="46">
        <v>849395.3</v>
      </c>
      <c r="AA2407" s="46">
        <v>44574.560128155455</v>
      </c>
      <c r="AB2407" s="47">
        <f>_xlfn.XLOOKUP($F2407,Main_OG!$D$1:$D$766,Main_OG!AJ$1:AJ$766,"")</f>
        <v>44910456</v>
      </c>
      <c r="AC2407" s="47">
        <f>_xlfn.XLOOKUP($F2407,Main_OG!$D$1:$D$766,Main_OG!AK$1:AK$766,"")</f>
        <v>11832253.189999999</v>
      </c>
      <c r="AD2407" s="47">
        <f>_xlfn.XLOOKUP($F2407,Main_OG!$D$1:$D$766,Main_OG!AL$1:AL$766,"")</f>
        <v>2100058132</v>
      </c>
      <c r="AE2407" s="47">
        <f>_xlfn.XLOOKUP($F2407,Main_OG!$D$1:$D$766,Main_OG!AM$1:AM$766,"")</f>
        <v>22015368</v>
      </c>
      <c r="AF2407" s="48">
        <f>_xlfn.XLOOKUP($F2407,Main_OG!$D$1:$D$766,Main_OG!Z$1:Z$766,"")</f>
        <v>0</v>
      </c>
      <c r="AG2407" s="48">
        <f>_xlfn.XLOOKUP($F2407,Main_OG!$D$1:$D$766,Main_OG!AA$1:AA$766,"")</f>
        <v>2.3089180475565318</v>
      </c>
      <c r="AH2407" s="48">
        <f>_xlfn.XLOOKUP($F2407,Main_OG!$D$1:$D$766,Main_OG!AB$1:AB$766,"")</f>
        <v>22.758921780738341</v>
      </c>
      <c r="AI2407" s="48">
        <f>_xlfn.XLOOKUP($F2407,Main_OG!$D$1:$D$766,Main_OG!AC$1:AC$766,"")</f>
        <v>4.6524343752411106</v>
      </c>
      <c r="AJ2407" s="48">
        <f>_xlfn.XLOOKUP($F2407,Main_OG!$D$1:$D$766,Main_OG!AD$1:AD$766,"")</f>
        <v>0.75949643062398253</v>
      </c>
    </row>
    <row r="2408" spans="2:36" x14ac:dyDescent="0.35">
      <c r="B2408" s="36" t="s">
        <v>3566</v>
      </c>
      <c r="C2408" s="45" t="s">
        <v>310</v>
      </c>
      <c r="D2408" s="45" t="s">
        <v>4290</v>
      </c>
      <c r="E2408" s="36" t="s">
        <v>3566</v>
      </c>
      <c r="F2408" s="36" t="str">
        <f t="shared" si="111"/>
        <v>2007_IN</v>
      </c>
      <c r="G2408" s="45">
        <v>2007</v>
      </c>
      <c r="H2408" s="45">
        <f>_xlfn.XLOOKUP(J2408,Main_OG!$B$1:$B$766,Main_OG!$O$1:$O$766,"")</f>
        <v>0</v>
      </c>
      <c r="I2408" s="45">
        <f>_xlfn.XLOOKUP(F2408,Main_OG!$D$1:$D$766,Main_OG!$J$1:$J$766,"")</f>
        <v>0</v>
      </c>
      <c r="J2408" s="45" t="s">
        <v>310</v>
      </c>
      <c r="K2408" s="45" t="str">
        <f t="shared" si="112"/>
        <v>PSI Energy Inc_IN</v>
      </c>
      <c r="L2408" s="45" t="str">
        <f t="shared" si="113"/>
        <v>PSI Energy Inc_IN</v>
      </c>
      <c r="M2408" s="45" t="s">
        <v>3567</v>
      </c>
      <c r="N2408" s="45">
        <v>0</v>
      </c>
      <c r="O2408" s="45">
        <v>99337</v>
      </c>
      <c r="P2408" s="45">
        <v>2868</v>
      </c>
      <c r="Q2408" s="45">
        <v>671749</v>
      </c>
      <c r="R2408" s="45">
        <v>0</v>
      </c>
      <c r="S2408" s="45">
        <v>552973</v>
      </c>
      <c r="T2408" s="45">
        <v>547812</v>
      </c>
      <c r="U2408" s="45">
        <v>737095</v>
      </c>
      <c r="V2408" s="45">
        <v>0</v>
      </c>
      <c r="W2408" s="45">
        <v>6.35</v>
      </c>
      <c r="X2408" s="45">
        <v>4.72</v>
      </c>
      <c r="Y2408" s="45">
        <v>7.83</v>
      </c>
      <c r="Z2408" s="46">
        <v>322661.7</v>
      </c>
      <c r="AA2408" s="46">
        <v>50577.113075602399</v>
      </c>
      <c r="AB2408" s="47">
        <f>_xlfn.XLOOKUP($F2408,Main_OG!$D$1:$D$766,Main_OG!AJ$1:AJ$766,"")</f>
        <v>121249862</v>
      </c>
      <c r="AC2408" s="47">
        <f>_xlfn.XLOOKUP($F2408,Main_OG!$D$1:$D$766,Main_OG!AK$1:AK$766,"")</f>
        <v>587798</v>
      </c>
      <c r="AD2408" s="47">
        <f>_xlfn.XLOOKUP($F2408,Main_OG!$D$1:$D$766,Main_OG!AL$1:AL$766,"")</f>
        <v>71285348</v>
      </c>
      <c r="AE2408" s="47">
        <f>_xlfn.XLOOKUP($F2408,Main_OG!$D$1:$D$766,Main_OG!AM$1:AM$766,"")</f>
        <v>0</v>
      </c>
      <c r="AF2408" s="48">
        <f>_xlfn.XLOOKUP($F2408,Main_OG!$D$1:$D$766,Main_OG!Z$1:Z$766,"")</f>
        <v>1.78</v>
      </c>
      <c r="AG2408" s="48">
        <f>_xlfn.XLOOKUP($F2408,Main_OG!$D$1:$D$766,Main_OG!AA$1:AA$766,"")</f>
        <v>2.2465548173415608</v>
      </c>
      <c r="AH2408" s="48">
        <f>_xlfn.XLOOKUP($F2408,Main_OG!$D$1:$D$766,Main_OG!AB$1:AB$766,"")</f>
        <v>15.097711394063451</v>
      </c>
      <c r="AI2408" s="48">
        <f>_xlfn.XLOOKUP($F2408,Main_OG!$D$1:$D$766,Main_OG!AC$1:AC$766,"")</f>
        <v>7.37</v>
      </c>
      <c r="AJ2408" s="48">
        <f>_xlfn.XLOOKUP($F2408,Main_OG!$D$1:$D$766,Main_OG!AD$1:AD$766,"")</f>
        <v>0.58103021845052572</v>
      </c>
    </row>
    <row r="2409" spans="2:36" x14ac:dyDescent="0.35">
      <c r="B2409" s="36" t="s">
        <v>3568</v>
      </c>
      <c r="C2409" s="45" t="s">
        <v>304</v>
      </c>
      <c r="D2409" s="45" t="s">
        <v>4291</v>
      </c>
      <c r="E2409" s="36" t="s">
        <v>3568</v>
      </c>
      <c r="F2409" s="36" t="str">
        <f t="shared" si="111"/>
        <v>2006_CO</v>
      </c>
      <c r="G2409" s="45">
        <v>2006</v>
      </c>
      <c r="H2409" s="45">
        <f>_xlfn.XLOOKUP(J2409,Main_OG!$B$1:$B$766,Main_OG!$O$1:$O$766,"")</f>
        <v>0</v>
      </c>
      <c r="I2409" s="45">
        <f>_xlfn.XLOOKUP(F2409,Main_OG!$D$1:$D$766,Main_OG!$J$1:$J$766,"")</f>
        <v>0</v>
      </c>
      <c r="J2409" s="45" t="s">
        <v>304</v>
      </c>
      <c r="K2409" s="45" t="str">
        <f t="shared" si="112"/>
        <v>Public Service Co of Colorado_CO</v>
      </c>
      <c r="L2409" s="45" t="str">
        <f t="shared" si="113"/>
        <v>Public Service Co of Colorado_CO</v>
      </c>
      <c r="M2409" s="45" t="s">
        <v>3569</v>
      </c>
      <c r="N2409" s="45">
        <v>1</v>
      </c>
      <c r="O2409" s="45">
        <v>207635</v>
      </c>
      <c r="P2409" s="45">
        <v>332</v>
      </c>
      <c r="Q2409" s="45">
        <v>1103578</v>
      </c>
      <c r="R2409" s="45">
        <v>1921</v>
      </c>
      <c r="S2409" s="45">
        <v>959565</v>
      </c>
      <c r="T2409" s="45">
        <v>330012</v>
      </c>
      <c r="U2409" s="45">
        <v>756701</v>
      </c>
      <c r="V2409" s="45">
        <v>7.7751244586554424</v>
      </c>
      <c r="W2409" s="45">
        <v>7.4067307222497396</v>
      </c>
      <c r="X2409" s="45">
        <v>5.8297489041795476</v>
      </c>
      <c r="Y2409" s="45">
        <v>8.8423687140184022</v>
      </c>
      <c r="Z2409" s="46">
        <v>268190.8</v>
      </c>
      <c r="AA2409" s="46">
        <v>56814.99306312167</v>
      </c>
      <c r="AB2409" s="47">
        <f>_xlfn.XLOOKUP($F2409,Main_OG!$D$1:$D$766,Main_OG!AJ$1:AJ$766,"")</f>
        <v>38861686.899999999</v>
      </c>
      <c r="AC2409" s="47">
        <f>_xlfn.XLOOKUP($F2409,Main_OG!$D$1:$D$766,Main_OG!AK$1:AK$766,"")</f>
        <v>144431.36000000002</v>
      </c>
      <c r="AD2409" s="47">
        <f>_xlfn.XLOOKUP($F2409,Main_OG!$D$1:$D$766,Main_OG!AL$1:AL$766,"")</f>
        <v>184233189.51999998</v>
      </c>
      <c r="AE2409" s="47">
        <f>_xlfn.XLOOKUP($F2409,Main_OG!$D$1:$D$766,Main_OG!AM$1:AM$766,"")</f>
        <v>0</v>
      </c>
      <c r="AF2409" s="48">
        <f>_xlfn.XLOOKUP($F2409,Main_OG!$D$1:$D$766,Main_OG!Z$1:Z$766,"")</f>
        <v>2.23</v>
      </c>
      <c r="AG2409" s="48">
        <f>_xlfn.XLOOKUP($F2409,Main_OG!$D$1:$D$766,Main_OG!AA$1:AA$766,"")</f>
        <v>2.2465548173415608</v>
      </c>
      <c r="AH2409" s="48">
        <f>_xlfn.XLOOKUP($F2409,Main_OG!$D$1:$D$766,Main_OG!AB$1:AB$766,"")</f>
        <v>14.69</v>
      </c>
      <c r="AI2409" s="48">
        <f>_xlfn.XLOOKUP($F2409,Main_OG!$D$1:$D$766,Main_OG!AC$1:AC$766,"")</f>
        <v>5.99</v>
      </c>
      <c r="AJ2409" s="48">
        <f>_xlfn.XLOOKUP($F2409,Main_OG!$D$1:$D$766,Main_OG!AD$1:AD$766,"")</f>
        <v>0.4704061490499184</v>
      </c>
    </row>
    <row r="2410" spans="2:36" x14ac:dyDescent="0.35">
      <c r="B2410" s="36" t="s">
        <v>3568</v>
      </c>
      <c r="C2410" s="45" t="s">
        <v>304</v>
      </c>
      <c r="D2410" s="45" t="s">
        <v>4291</v>
      </c>
      <c r="E2410" s="36" t="s">
        <v>3568</v>
      </c>
      <c r="F2410" s="36" t="str">
        <f t="shared" si="111"/>
        <v>2007_CO</v>
      </c>
      <c r="G2410" s="45">
        <v>2007</v>
      </c>
      <c r="H2410" s="45">
        <f>_xlfn.XLOOKUP(J2410,Main_OG!$B$1:$B$766,Main_OG!$O$1:$O$766,"")</f>
        <v>0</v>
      </c>
      <c r="I2410" s="45">
        <f>_xlfn.XLOOKUP(F2410,Main_OG!$D$1:$D$766,Main_OG!$J$1:$J$766,"")</f>
        <v>0</v>
      </c>
      <c r="J2410" s="45" t="s">
        <v>304</v>
      </c>
      <c r="K2410" s="45" t="str">
        <f t="shared" si="112"/>
        <v>Public Service Co of Colorado_CO</v>
      </c>
      <c r="L2410" s="45" t="str">
        <f t="shared" si="113"/>
        <v>Public Service Co of Colorado_CO</v>
      </c>
      <c r="M2410" s="45" t="s">
        <v>3570</v>
      </c>
      <c r="N2410" s="45">
        <v>1</v>
      </c>
      <c r="O2410" s="45">
        <v>208254</v>
      </c>
      <c r="P2410" s="45">
        <v>340</v>
      </c>
      <c r="Q2410" s="45">
        <v>1120333</v>
      </c>
      <c r="R2410" s="45">
        <v>3181</v>
      </c>
      <c r="S2410" s="45">
        <v>974687</v>
      </c>
      <c r="T2410" s="45">
        <v>331088</v>
      </c>
      <c r="U2410" s="45">
        <v>801162</v>
      </c>
      <c r="V2410" s="45">
        <v>7.18</v>
      </c>
      <c r="W2410" s="45">
        <v>7.46</v>
      </c>
      <c r="X2410" s="45">
        <v>5.46</v>
      </c>
      <c r="Y2410" s="45">
        <v>9</v>
      </c>
      <c r="Z2410" s="46">
        <v>278733.8</v>
      </c>
      <c r="AA2410" s="46">
        <v>58022.784972443042</v>
      </c>
      <c r="AB2410" s="47">
        <f>_xlfn.XLOOKUP($F2410,Main_OG!$D$1:$D$766,Main_OG!AJ$1:AJ$766,"")</f>
        <v>38575514</v>
      </c>
      <c r="AC2410" s="47">
        <f>_xlfn.XLOOKUP($F2410,Main_OG!$D$1:$D$766,Main_OG!AK$1:AK$766,"")</f>
        <v>129926</v>
      </c>
      <c r="AD2410" s="47">
        <f>_xlfn.XLOOKUP($F2410,Main_OG!$D$1:$D$766,Main_OG!AL$1:AL$766,"")</f>
        <v>246010092</v>
      </c>
      <c r="AE2410" s="47">
        <f>_xlfn.XLOOKUP($F2410,Main_OG!$D$1:$D$766,Main_OG!AM$1:AM$766,"")</f>
        <v>0</v>
      </c>
      <c r="AF2410" s="48">
        <f>_xlfn.XLOOKUP($F2410,Main_OG!$D$1:$D$766,Main_OG!Z$1:Z$766,"")</f>
        <v>2.0099999999999998</v>
      </c>
      <c r="AG2410" s="48">
        <f>_xlfn.XLOOKUP($F2410,Main_OG!$D$1:$D$766,Main_OG!AA$1:AA$766,"")</f>
        <v>2.2465548173415608</v>
      </c>
      <c r="AH2410" s="48">
        <f>_xlfn.XLOOKUP($F2410,Main_OG!$D$1:$D$766,Main_OG!AB$1:AB$766,"")</f>
        <v>18.45</v>
      </c>
      <c r="AI2410" s="48">
        <f>_xlfn.XLOOKUP($F2410,Main_OG!$D$1:$D$766,Main_OG!AC$1:AC$766,"")</f>
        <v>4.1900000000000004</v>
      </c>
      <c r="AJ2410" s="48">
        <f>_xlfn.XLOOKUP($F2410,Main_OG!$D$1:$D$766,Main_OG!AD$1:AD$766,"")</f>
        <v>0.58103021845052572</v>
      </c>
    </row>
    <row r="2411" spans="2:36" x14ac:dyDescent="0.35">
      <c r="B2411" s="36" t="s">
        <v>3568</v>
      </c>
      <c r="C2411" s="45" t="s">
        <v>304</v>
      </c>
      <c r="D2411" s="45" t="s">
        <v>4291</v>
      </c>
      <c r="E2411" s="36" t="s">
        <v>3568</v>
      </c>
      <c r="F2411" s="36" t="str">
        <f t="shared" si="111"/>
        <v>2008_CO</v>
      </c>
      <c r="G2411" s="45">
        <v>2008</v>
      </c>
      <c r="H2411" s="45">
        <f>_xlfn.XLOOKUP(J2411,Main_OG!$B$1:$B$766,Main_OG!$O$1:$O$766,"")</f>
        <v>0</v>
      </c>
      <c r="I2411" s="45">
        <f>_xlfn.XLOOKUP(F2411,Main_OG!$D$1:$D$766,Main_OG!$J$1:$J$766,"")</f>
        <v>0</v>
      </c>
      <c r="J2411" s="45" t="s">
        <v>304</v>
      </c>
      <c r="K2411" s="45" t="str">
        <f t="shared" si="112"/>
        <v>Public Service Co of Colorado_CO</v>
      </c>
      <c r="L2411" s="45" t="str">
        <f t="shared" si="113"/>
        <v>Public Service Co of Colorado_CO</v>
      </c>
      <c r="M2411" s="45" t="s">
        <v>3571</v>
      </c>
      <c r="N2411" s="45">
        <v>1</v>
      </c>
      <c r="O2411" s="45">
        <v>208122</v>
      </c>
      <c r="P2411" s="45">
        <v>342</v>
      </c>
      <c r="Q2411" s="45">
        <v>1133153</v>
      </c>
      <c r="R2411" s="45">
        <v>48584</v>
      </c>
      <c r="S2411" s="45">
        <v>13044100</v>
      </c>
      <c r="T2411" s="45">
        <v>6273298</v>
      </c>
      <c r="U2411" s="45">
        <v>8905338</v>
      </c>
      <c r="V2411" s="45">
        <v>8.32</v>
      </c>
      <c r="W2411" s="45">
        <v>8.7799999999999994</v>
      </c>
      <c r="X2411" s="45">
        <v>6.53</v>
      </c>
      <c r="Y2411" s="45">
        <v>10.27</v>
      </c>
      <c r="Z2411" s="46">
        <v>281803.3</v>
      </c>
      <c r="AA2411" s="46">
        <v>57631.668824250009</v>
      </c>
      <c r="AB2411" s="47">
        <f>_xlfn.XLOOKUP($F2411,Main_OG!$D$1:$D$766,Main_OG!AJ$1:AJ$766,"")</f>
        <v>37460656</v>
      </c>
      <c r="AC2411" s="47">
        <f>_xlfn.XLOOKUP($F2411,Main_OG!$D$1:$D$766,Main_OG!AK$1:AK$766,"")</f>
        <v>89580</v>
      </c>
      <c r="AD2411" s="47">
        <f>_xlfn.XLOOKUP($F2411,Main_OG!$D$1:$D$766,Main_OG!AL$1:AL$766,"")</f>
        <v>211828440</v>
      </c>
      <c r="AE2411" s="47">
        <f>_xlfn.XLOOKUP($F2411,Main_OG!$D$1:$D$766,Main_OG!AM$1:AM$766,"")</f>
        <v>0</v>
      </c>
      <c r="AF2411" s="48">
        <f>_xlfn.XLOOKUP($F2411,Main_OG!$D$1:$D$766,Main_OG!Z$1:Z$766,"")</f>
        <v>2.66</v>
      </c>
      <c r="AG2411" s="48">
        <f>_xlfn.XLOOKUP($F2411,Main_OG!$D$1:$D$766,Main_OG!AA$1:AA$766,"")</f>
        <v>2.2204719344600159</v>
      </c>
      <c r="AH2411" s="48">
        <f>_xlfn.XLOOKUP($F2411,Main_OG!$D$1:$D$766,Main_OG!AB$1:AB$766,"")</f>
        <v>21.67</v>
      </c>
      <c r="AI2411" s="48">
        <f>_xlfn.XLOOKUP($F2411,Main_OG!$D$1:$D$766,Main_OG!AC$1:AC$766,"")</f>
        <v>6.77</v>
      </c>
      <c r="AJ2411" s="48">
        <f>_xlfn.XLOOKUP($F2411,Main_OG!$D$1:$D$766,Main_OG!AD$1:AD$766,"")</f>
        <v>0.68330088246943577</v>
      </c>
    </row>
    <row r="2412" spans="2:36" x14ac:dyDescent="0.35">
      <c r="B2412" s="36" t="s">
        <v>3568</v>
      </c>
      <c r="C2412" s="45" t="s">
        <v>304</v>
      </c>
      <c r="D2412" s="45" t="s">
        <v>4291</v>
      </c>
      <c r="E2412" s="36" t="s">
        <v>3568</v>
      </c>
      <c r="F2412" s="36" t="str">
        <f t="shared" si="111"/>
        <v>2009_CO</v>
      </c>
      <c r="G2412" s="45">
        <v>2009</v>
      </c>
      <c r="H2412" s="45">
        <f>_xlfn.XLOOKUP(J2412,Main_OG!$B$1:$B$766,Main_OG!$O$1:$O$766,"")</f>
        <v>0</v>
      </c>
      <c r="I2412" s="45">
        <f>_xlfn.XLOOKUP(F2412,Main_OG!$D$1:$D$766,Main_OG!$J$1:$J$766,"")</f>
        <v>0</v>
      </c>
      <c r="J2412" s="45" t="s">
        <v>304</v>
      </c>
      <c r="K2412" s="45" t="str">
        <f t="shared" si="112"/>
        <v>Public Service Co of Colorado_CO</v>
      </c>
      <c r="L2412" s="45" t="str">
        <f t="shared" si="113"/>
        <v>Public Service Co of Colorado_CO</v>
      </c>
      <c r="M2412" s="45" t="s">
        <v>3572</v>
      </c>
      <c r="N2412" s="45">
        <v>1</v>
      </c>
      <c r="O2412" s="45">
        <v>209447</v>
      </c>
      <c r="P2412" s="45">
        <v>325</v>
      </c>
      <c r="Q2412" s="45">
        <v>1146242</v>
      </c>
      <c r="R2412" s="45">
        <v>43665</v>
      </c>
      <c r="S2412" s="45">
        <v>12648380</v>
      </c>
      <c r="T2412" s="45">
        <v>5962635</v>
      </c>
      <c r="U2412" s="45">
        <v>8704558</v>
      </c>
      <c r="V2412" s="45">
        <v>8.14</v>
      </c>
      <c r="W2412" s="45">
        <v>8.15</v>
      </c>
      <c r="X2412" s="45">
        <v>5.68</v>
      </c>
      <c r="Y2412" s="45">
        <v>9.8000000000000007</v>
      </c>
      <c r="Z2412" s="46">
        <v>275659.09999999998</v>
      </c>
      <c r="AA2412" s="46">
        <v>55440.122521341182</v>
      </c>
      <c r="AB2412" s="47">
        <f>_xlfn.XLOOKUP($F2412,Main_OG!$D$1:$D$766,Main_OG!AJ$1:AJ$766,"")</f>
        <v>34241712</v>
      </c>
      <c r="AC2412" s="47">
        <f>_xlfn.XLOOKUP($F2412,Main_OG!$D$1:$D$766,Main_OG!AK$1:AK$766,"")</f>
        <v>66794</v>
      </c>
      <c r="AD2412" s="47">
        <f>_xlfn.XLOOKUP($F2412,Main_OG!$D$1:$D$766,Main_OG!AL$1:AL$766,"")</f>
        <v>227824724</v>
      </c>
      <c r="AE2412" s="47">
        <f>_xlfn.XLOOKUP($F2412,Main_OG!$D$1:$D$766,Main_OG!AM$1:AM$766,"")</f>
        <v>0</v>
      </c>
      <c r="AF2412" s="48">
        <f>_xlfn.XLOOKUP($F2412,Main_OG!$D$1:$D$766,Main_OG!Z$1:Z$766,"")</f>
        <v>0</v>
      </c>
      <c r="AG2412" s="48">
        <f>_xlfn.XLOOKUP($F2412,Main_OG!$D$1:$D$766,Main_OG!AA$1:AA$766,"")</f>
        <v>2.2743975091886082</v>
      </c>
      <c r="AH2412" s="48">
        <f>_xlfn.XLOOKUP($F2412,Main_OG!$D$1:$D$766,Main_OG!AB$1:AB$766,"")</f>
        <v>12.73</v>
      </c>
      <c r="AI2412" s="48">
        <f>_xlfn.XLOOKUP($F2412,Main_OG!$D$1:$D$766,Main_OG!AC$1:AC$766,"")</f>
        <v>4.13</v>
      </c>
      <c r="AJ2412" s="48">
        <f>_xlfn.XLOOKUP($F2412,Main_OG!$D$1:$D$766,Main_OG!AD$1:AD$766,"")</f>
        <v>0.68314474405108627</v>
      </c>
    </row>
    <row r="2413" spans="2:36" x14ac:dyDescent="0.35">
      <c r="B2413" s="36" t="s">
        <v>3568</v>
      </c>
      <c r="C2413" s="45" t="s">
        <v>304</v>
      </c>
      <c r="D2413" s="45" t="s">
        <v>4291</v>
      </c>
      <c r="E2413" s="36" t="s">
        <v>3568</v>
      </c>
      <c r="F2413" s="36" t="str">
        <f t="shared" si="111"/>
        <v>2010_CO</v>
      </c>
      <c r="G2413" s="45">
        <v>2010</v>
      </c>
      <c r="H2413" s="45">
        <f>_xlfn.XLOOKUP(J2413,Main_OG!$B$1:$B$766,Main_OG!$O$1:$O$766,"")</f>
        <v>0</v>
      </c>
      <c r="I2413" s="45">
        <f>_xlfn.XLOOKUP(F2413,Main_OG!$D$1:$D$766,Main_OG!$J$1:$J$766,"")</f>
        <v>0</v>
      </c>
      <c r="J2413" s="45" t="s">
        <v>304</v>
      </c>
      <c r="K2413" s="45" t="str">
        <f t="shared" si="112"/>
        <v>Public Service Co of Colorado_CO</v>
      </c>
      <c r="L2413" s="45" t="str">
        <f t="shared" si="113"/>
        <v>Public Service Co of Colorado_CO</v>
      </c>
      <c r="M2413" s="45" t="s">
        <v>3573</v>
      </c>
      <c r="N2413" s="45">
        <v>1</v>
      </c>
      <c r="O2413" s="45">
        <v>209371</v>
      </c>
      <c r="P2413" s="45">
        <v>317</v>
      </c>
      <c r="Q2413" s="45">
        <v>1156123</v>
      </c>
      <c r="R2413" s="45">
        <v>46335</v>
      </c>
      <c r="S2413" s="45">
        <v>12837188</v>
      </c>
      <c r="T2413" s="45">
        <v>6328128</v>
      </c>
      <c r="U2413" s="45">
        <v>9086992</v>
      </c>
      <c r="V2413" s="45">
        <v>9.34</v>
      </c>
      <c r="W2413" s="45">
        <v>9.2899999999999991</v>
      </c>
      <c r="X2413" s="45">
        <v>6.39</v>
      </c>
      <c r="Y2413" s="45">
        <v>11.15</v>
      </c>
      <c r="Z2413" s="46">
        <v>279385.59999999998</v>
      </c>
      <c r="AA2413" s="46">
        <v>55350.855139504616</v>
      </c>
      <c r="AB2413" s="47">
        <f>_xlfn.XLOOKUP($F2413,Main_OG!$D$1:$D$766,Main_OG!AJ$1:AJ$766,"")</f>
        <v>37539872</v>
      </c>
      <c r="AC2413" s="47">
        <f>_xlfn.XLOOKUP($F2413,Main_OG!$D$1:$D$766,Main_OG!AK$1:AK$766,"")</f>
        <v>100370</v>
      </c>
      <c r="AD2413" s="47">
        <f>_xlfn.XLOOKUP($F2413,Main_OG!$D$1:$D$766,Main_OG!AL$1:AL$766,"")</f>
        <v>182621564</v>
      </c>
      <c r="AE2413" s="47">
        <f>_xlfn.XLOOKUP($F2413,Main_OG!$D$1:$D$766,Main_OG!AM$1:AM$766,"")</f>
        <v>0</v>
      </c>
      <c r="AF2413" s="48">
        <f>_xlfn.XLOOKUP($F2413,Main_OG!$D$1:$D$766,Main_OG!Z$1:Z$766,"")</f>
        <v>0</v>
      </c>
      <c r="AG2413" s="48">
        <f>_xlfn.XLOOKUP($F2413,Main_OG!$D$1:$D$766,Main_OG!AA$1:AA$766,"")</f>
        <v>2.2935982820086371</v>
      </c>
      <c r="AH2413" s="48">
        <f>_xlfn.XLOOKUP($F2413,Main_OG!$D$1:$D$766,Main_OG!AB$1:AB$766,"")</f>
        <v>17.815786882646659</v>
      </c>
      <c r="AI2413" s="48">
        <f>_xlfn.XLOOKUP($F2413,Main_OG!$D$1:$D$766,Main_OG!AC$1:AC$766,"")</f>
        <v>5.0199999999999996</v>
      </c>
      <c r="AJ2413" s="48">
        <f>_xlfn.XLOOKUP($F2413,Main_OG!$D$1:$D$766,Main_OG!AD$1:AD$766,"")</f>
        <v>0.70992248279802228</v>
      </c>
    </row>
    <row r="2414" spans="2:36" x14ac:dyDescent="0.35">
      <c r="B2414" s="36" t="s">
        <v>3568</v>
      </c>
      <c r="C2414" s="45" t="s">
        <v>304</v>
      </c>
      <c r="D2414" s="45" t="s">
        <v>4291</v>
      </c>
      <c r="E2414" s="36" t="s">
        <v>3568</v>
      </c>
      <c r="F2414" s="36" t="str">
        <f t="shared" si="111"/>
        <v>2011_CO</v>
      </c>
      <c r="G2414" s="45">
        <v>2011</v>
      </c>
      <c r="H2414" s="45">
        <f>_xlfn.XLOOKUP(J2414,Main_OG!$B$1:$B$766,Main_OG!$O$1:$O$766,"")</f>
        <v>0</v>
      </c>
      <c r="I2414" s="45">
        <f>_xlfn.XLOOKUP(F2414,Main_OG!$D$1:$D$766,Main_OG!$J$1:$J$766,"")</f>
        <v>0</v>
      </c>
      <c r="J2414" s="45" t="s">
        <v>304</v>
      </c>
      <c r="K2414" s="45" t="str">
        <f t="shared" si="112"/>
        <v>Public Service Co of Colorado_CO</v>
      </c>
      <c r="L2414" s="45" t="str">
        <f t="shared" si="113"/>
        <v>Public Service Co of Colorado_CO</v>
      </c>
      <c r="M2414" s="45" t="s">
        <v>3574</v>
      </c>
      <c r="N2414" s="45">
        <v>1</v>
      </c>
      <c r="O2414" s="45">
        <v>209221</v>
      </c>
      <c r="P2414" s="45">
        <v>328</v>
      </c>
      <c r="Q2414" s="45">
        <v>1163341</v>
      </c>
      <c r="R2414" s="45">
        <v>50441</v>
      </c>
      <c r="S2414" s="45">
        <v>12841552</v>
      </c>
      <c r="T2414" s="45">
        <v>6444761</v>
      </c>
      <c r="U2414" s="45">
        <v>9149030</v>
      </c>
      <c r="V2414" s="45">
        <v>9.7899999999999991</v>
      </c>
      <c r="W2414" s="45">
        <v>9.52</v>
      </c>
      <c r="X2414" s="45">
        <v>6.54</v>
      </c>
      <c r="Y2414" s="45">
        <v>11.19</v>
      </c>
      <c r="Z2414" s="46">
        <v>283963.8</v>
      </c>
      <c r="AA2414" s="46">
        <v>55441.105839629825</v>
      </c>
      <c r="AB2414" s="47">
        <f>_xlfn.XLOOKUP($F2414,Main_OG!$D$1:$D$766,Main_OG!AJ$1:AJ$766,"")</f>
        <v>37082692</v>
      </c>
      <c r="AC2414" s="47">
        <f>_xlfn.XLOOKUP($F2414,Main_OG!$D$1:$D$766,Main_OG!AK$1:AK$766,"")</f>
        <v>111564</v>
      </c>
      <c r="AD2414" s="47">
        <f>_xlfn.XLOOKUP($F2414,Main_OG!$D$1:$D$766,Main_OG!AL$1:AL$766,"")</f>
        <v>168609396</v>
      </c>
      <c r="AE2414" s="47">
        <f>_xlfn.XLOOKUP($F2414,Main_OG!$D$1:$D$766,Main_OG!AM$1:AM$766,"")</f>
        <v>0</v>
      </c>
      <c r="AF2414" s="48">
        <f>_xlfn.XLOOKUP($F2414,Main_OG!$D$1:$D$766,Main_OG!Z$1:Z$766,"")</f>
        <v>2.33</v>
      </c>
      <c r="AG2414" s="48">
        <f>_xlfn.XLOOKUP($F2414,Main_OG!$D$1:$D$766,Main_OG!AA$1:AA$766,"")</f>
        <v>1.72</v>
      </c>
      <c r="AH2414" s="48">
        <f>_xlfn.XLOOKUP($F2414,Main_OG!$D$1:$D$766,Main_OG!AB$1:AB$766,"")</f>
        <v>23.63</v>
      </c>
      <c r="AI2414" s="48">
        <f>_xlfn.XLOOKUP($F2414,Main_OG!$D$1:$D$766,Main_OG!AC$1:AC$766,"")</f>
        <v>4.8099999999999996</v>
      </c>
      <c r="AJ2414" s="48">
        <f>_xlfn.XLOOKUP($F2414,Main_OG!$D$1:$D$766,Main_OG!AD$1:AD$766,"")</f>
        <v>0.75949643062398253</v>
      </c>
    </row>
    <row r="2415" spans="2:36" x14ac:dyDescent="0.35">
      <c r="B2415" s="36" t="s">
        <v>3568</v>
      </c>
      <c r="C2415" s="45" t="s">
        <v>304</v>
      </c>
      <c r="D2415" s="45" t="s">
        <v>4291</v>
      </c>
      <c r="E2415" s="36" t="s">
        <v>3568</v>
      </c>
      <c r="F2415" s="36" t="str">
        <f t="shared" si="111"/>
        <v>2012_CO</v>
      </c>
      <c r="G2415" s="45">
        <v>2012</v>
      </c>
      <c r="H2415" s="45">
        <f>_xlfn.XLOOKUP(J2415,Main_OG!$B$1:$B$766,Main_OG!$O$1:$O$766,"")</f>
        <v>0</v>
      </c>
      <c r="I2415" s="45">
        <f>_xlfn.XLOOKUP(F2415,Main_OG!$D$1:$D$766,Main_OG!$J$1:$J$766,"")</f>
        <v>0</v>
      </c>
      <c r="J2415" s="45" t="s">
        <v>304</v>
      </c>
      <c r="K2415" s="45" t="str">
        <f t="shared" si="112"/>
        <v>Public Service Co of Colorado_CO</v>
      </c>
      <c r="L2415" s="45" t="str">
        <f t="shared" si="113"/>
        <v>Public Service Co of Colorado_CO</v>
      </c>
      <c r="M2415" s="45" t="s">
        <v>3575</v>
      </c>
      <c r="N2415" s="45">
        <v>1</v>
      </c>
      <c r="O2415" s="45">
        <v>208884</v>
      </c>
      <c r="P2415" s="45">
        <v>328</v>
      </c>
      <c r="Q2415" s="45">
        <v>1171433</v>
      </c>
      <c r="R2415" s="45">
        <v>52471</v>
      </c>
      <c r="S2415" s="45">
        <v>12891960</v>
      </c>
      <c r="T2415" s="45">
        <v>6648621</v>
      </c>
      <c r="U2415" s="45">
        <v>9192981</v>
      </c>
      <c r="V2415" s="45">
        <v>9.6872558000000009</v>
      </c>
      <c r="W2415" s="45">
        <v>9.1642621000000002</v>
      </c>
      <c r="X2415" s="45">
        <v>6.0385605</v>
      </c>
      <c r="Y2415" s="45">
        <v>11.046438999999999</v>
      </c>
      <c r="Z2415" s="46">
        <v>289339.5</v>
      </c>
      <c r="AA2415" s="46">
        <v>55710.135049271608</v>
      </c>
      <c r="AB2415" s="47">
        <f>_xlfn.XLOOKUP($F2415,Main_OG!$D$1:$D$766,Main_OG!AJ$1:AJ$766,"")</f>
        <v>38049068</v>
      </c>
      <c r="AC2415" s="47">
        <f>_xlfn.XLOOKUP($F2415,Main_OG!$D$1:$D$766,Main_OG!AK$1:AK$766,"")</f>
        <v>62032</v>
      </c>
      <c r="AD2415" s="47">
        <f>_xlfn.XLOOKUP($F2415,Main_OG!$D$1:$D$766,Main_OG!AL$1:AL$766,"")</f>
        <v>169968946</v>
      </c>
      <c r="AE2415" s="47">
        <f>_xlfn.XLOOKUP($F2415,Main_OG!$D$1:$D$766,Main_OG!AM$1:AM$766,"")</f>
        <v>0</v>
      </c>
      <c r="AF2415" s="48">
        <f>_xlfn.XLOOKUP($F2415,Main_OG!$D$1:$D$766,Main_OG!Z$1:Z$766,"")</f>
        <v>2.2799999999999998</v>
      </c>
      <c r="AG2415" s="48">
        <f>_xlfn.XLOOKUP($F2415,Main_OG!$D$1:$D$766,Main_OG!AA$1:AA$766,"")</f>
        <v>1.84</v>
      </c>
      <c r="AH2415" s="48">
        <f>_xlfn.XLOOKUP($F2415,Main_OG!$D$1:$D$766,Main_OG!AB$1:AB$766,"")</f>
        <v>23.49195884567845</v>
      </c>
      <c r="AI2415" s="48">
        <f>_xlfn.XLOOKUP($F2415,Main_OG!$D$1:$D$766,Main_OG!AC$1:AC$766,"")</f>
        <v>4.01</v>
      </c>
      <c r="AJ2415" s="48">
        <f>_xlfn.XLOOKUP($F2415,Main_OG!$D$1:$D$766,Main_OG!AD$1:AD$766,"")</f>
        <v>0.75442193202762442</v>
      </c>
    </row>
    <row r="2416" spans="2:36" x14ac:dyDescent="0.35">
      <c r="B2416" s="36" t="s">
        <v>3568</v>
      </c>
      <c r="C2416" s="45" t="s">
        <v>304</v>
      </c>
      <c r="D2416" s="45" t="s">
        <v>4291</v>
      </c>
      <c r="E2416" s="36" t="s">
        <v>3568</v>
      </c>
      <c r="F2416" s="36" t="str">
        <f t="shared" si="111"/>
        <v>2013_CO</v>
      </c>
      <c r="G2416" s="45">
        <v>2013</v>
      </c>
      <c r="H2416" s="45">
        <f>_xlfn.XLOOKUP(J2416,Main_OG!$B$1:$B$766,Main_OG!$O$1:$O$766,"")</f>
        <v>0</v>
      </c>
      <c r="I2416" s="45">
        <f>_xlfn.XLOOKUP(F2416,Main_OG!$D$1:$D$766,Main_OG!$J$1:$J$766,"")</f>
        <v>0</v>
      </c>
      <c r="J2416" s="45" t="s">
        <v>304</v>
      </c>
      <c r="K2416" s="45" t="str">
        <f t="shared" si="112"/>
        <v>Public Service Co of Colorado_CO</v>
      </c>
      <c r="L2416" s="45" t="str">
        <f t="shared" si="113"/>
        <v>Public Service Co of Colorado_CO</v>
      </c>
      <c r="M2416" s="45" t="s">
        <v>3576</v>
      </c>
      <c r="N2416" s="45">
        <v>1</v>
      </c>
      <c r="O2416" s="45">
        <v>209796</v>
      </c>
      <c r="P2416" s="45">
        <v>332</v>
      </c>
      <c r="Q2416" s="45">
        <v>1182093</v>
      </c>
      <c r="R2416" s="45">
        <v>61664</v>
      </c>
      <c r="S2416" s="45">
        <v>12881189</v>
      </c>
      <c r="T2416" s="45">
        <v>6652330</v>
      </c>
      <c r="U2416" s="45">
        <v>9266046</v>
      </c>
      <c r="V2416" s="45">
        <v>10.552348</v>
      </c>
      <c r="W2416" s="45">
        <v>9.8199474999999996</v>
      </c>
      <c r="X2416" s="45">
        <v>6.5774849</v>
      </c>
      <c r="Y2416" s="45">
        <v>11.697848</v>
      </c>
      <c r="Z2416" s="46">
        <v>301484.09999999998</v>
      </c>
      <c r="AA2416" s="46">
        <v>57199.208313617695</v>
      </c>
      <c r="AB2416" s="47">
        <f>_xlfn.XLOOKUP($F2416,Main_OG!$D$1:$D$766,Main_OG!AJ$1:AJ$766,"")</f>
        <v>37389346</v>
      </c>
      <c r="AC2416" s="47">
        <f>_xlfn.XLOOKUP($F2416,Main_OG!$D$1:$D$766,Main_OG!AK$1:AK$766,"")</f>
        <v>58758</v>
      </c>
      <c r="AD2416" s="47">
        <f>_xlfn.XLOOKUP($F2416,Main_OG!$D$1:$D$766,Main_OG!AL$1:AL$766,"")</f>
        <v>175300914</v>
      </c>
      <c r="AE2416" s="47">
        <f>_xlfn.XLOOKUP($F2416,Main_OG!$D$1:$D$766,Main_OG!AM$1:AM$766,"")</f>
        <v>0</v>
      </c>
      <c r="AF2416" s="48">
        <f>_xlfn.XLOOKUP($F2416,Main_OG!$D$1:$D$766,Main_OG!Z$1:Z$766,"")</f>
        <v>2.5</v>
      </c>
      <c r="AG2416" s="48">
        <f>_xlfn.XLOOKUP($F2416,Main_OG!$D$1:$D$766,Main_OG!AA$1:AA$766,"")</f>
        <v>1.91</v>
      </c>
      <c r="AH2416" s="48">
        <f>_xlfn.XLOOKUP($F2416,Main_OG!$D$1:$D$766,Main_OG!AB$1:AB$766,"")</f>
        <v>23.6</v>
      </c>
      <c r="AI2416" s="48">
        <f>_xlfn.XLOOKUP($F2416,Main_OG!$D$1:$D$766,Main_OG!AC$1:AC$766,"")</f>
        <v>4.7</v>
      </c>
      <c r="AJ2416" s="48">
        <f>_xlfn.XLOOKUP($F2416,Main_OG!$D$1:$D$766,Main_OG!AD$1:AD$766,"")</f>
        <v>0.73100116927520231</v>
      </c>
    </row>
    <row r="2417" spans="2:36" x14ac:dyDescent="0.35">
      <c r="B2417" s="36" t="s">
        <v>3568</v>
      </c>
      <c r="C2417" s="45" t="s">
        <v>304</v>
      </c>
      <c r="D2417" s="45" t="s">
        <v>4291</v>
      </c>
      <c r="E2417" s="36" t="s">
        <v>3568</v>
      </c>
      <c r="F2417" s="36" t="str">
        <f t="shared" si="111"/>
        <v>2014_CO</v>
      </c>
      <c r="G2417" s="45">
        <v>2014</v>
      </c>
      <c r="H2417" s="45">
        <f>_xlfn.XLOOKUP(J2417,Main_OG!$B$1:$B$766,Main_OG!$O$1:$O$766,"")</f>
        <v>0</v>
      </c>
      <c r="I2417" s="45">
        <f>_xlfn.XLOOKUP(F2417,Main_OG!$D$1:$D$766,Main_OG!$J$1:$J$766,"")</f>
        <v>0</v>
      </c>
      <c r="J2417" s="45" t="s">
        <v>304</v>
      </c>
      <c r="K2417" s="45" t="str">
        <f t="shared" si="112"/>
        <v>Public Service Co of Colorado_CO</v>
      </c>
      <c r="L2417" s="45" t="str">
        <f t="shared" si="113"/>
        <v>Public Service Co of Colorado_CO</v>
      </c>
      <c r="M2417" s="45" t="s">
        <v>3577</v>
      </c>
      <c r="N2417" s="45">
        <v>1</v>
      </c>
      <c r="O2417" s="45">
        <v>210496</v>
      </c>
      <c r="P2417" s="45">
        <v>333</v>
      </c>
      <c r="Q2417" s="45">
        <v>1195260</v>
      </c>
      <c r="R2417" s="45">
        <v>64041</v>
      </c>
      <c r="S2417" s="45">
        <v>12886370</v>
      </c>
      <c r="T2417" s="45">
        <v>6712282</v>
      </c>
      <c r="U2417" s="45">
        <v>9008526</v>
      </c>
      <c r="V2417" s="45">
        <v>10.789963</v>
      </c>
      <c r="W2417" s="45">
        <v>10.202004000000001</v>
      </c>
      <c r="X2417" s="45">
        <v>6.8895942999999997</v>
      </c>
      <c r="Y2417" s="45">
        <v>12.011865</v>
      </c>
      <c r="Z2417" s="46">
        <v>315399</v>
      </c>
      <c r="AA2417" s="46">
        <v>58924.040617736639</v>
      </c>
      <c r="AB2417" s="47">
        <f>_xlfn.XLOOKUP($F2417,Main_OG!$D$1:$D$766,Main_OG!AJ$1:AJ$766,"")</f>
        <v>35538276</v>
      </c>
      <c r="AC2417" s="47">
        <f>_xlfn.XLOOKUP($F2417,Main_OG!$D$1:$D$766,Main_OG!AK$1:AK$766,"")</f>
        <v>76692</v>
      </c>
      <c r="AD2417" s="47">
        <f>_xlfn.XLOOKUP($F2417,Main_OG!$D$1:$D$766,Main_OG!AL$1:AL$766,"")</f>
        <v>189477822</v>
      </c>
      <c r="AE2417" s="47">
        <f>_xlfn.XLOOKUP($F2417,Main_OG!$D$1:$D$766,Main_OG!AM$1:AM$766,"")</f>
        <v>0</v>
      </c>
      <c r="AF2417" s="48">
        <f>_xlfn.XLOOKUP($F2417,Main_OG!$D$1:$D$766,Main_OG!Z$1:Z$766,"")</f>
        <v>2.69</v>
      </c>
      <c r="AG2417" s="48">
        <f>_xlfn.XLOOKUP($F2417,Main_OG!$D$1:$D$766,Main_OG!AA$1:AA$766,"")</f>
        <v>1.93</v>
      </c>
      <c r="AH2417" s="48">
        <f>_xlfn.XLOOKUP($F2417,Main_OG!$D$1:$D$766,Main_OG!AB$1:AB$766,"")</f>
        <v>20.48845299552563</v>
      </c>
      <c r="AI2417" s="48">
        <f>_xlfn.XLOOKUP($F2417,Main_OG!$D$1:$D$766,Main_OG!AC$1:AC$766,"")</f>
        <v>5.21</v>
      </c>
      <c r="AJ2417" s="48">
        <f>_xlfn.XLOOKUP($F2417,Main_OG!$D$1:$D$766,Main_OG!AD$1:AD$766,"")</f>
        <v>0.68548682032632846</v>
      </c>
    </row>
    <row r="2418" spans="2:36" x14ac:dyDescent="0.35">
      <c r="B2418" s="36" t="s">
        <v>3568</v>
      </c>
      <c r="C2418" s="45" t="s">
        <v>304</v>
      </c>
      <c r="D2418" s="45" t="s">
        <v>4291</v>
      </c>
      <c r="E2418" s="36" t="s">
        <v>3568</v>
      </c>
      <c r="F2418" s="36" t="str">
        <f t="shared" si="111"/>
        <v>2015_CO</v>
      </c>
      <c r="G2418" s="45">
        <v>2015</v>
      </c>
      <c r="H2418" s="45">
        <f>_xlfn.XLOOKUP(J2418,Main_OG!$B$1:$B$766,Main_OG!$O$1:$O$766,"")</f>
        <v>0</v>
      </c>
      <c r="I2418" s="45">
        <f>_xlfn.XLOOKUP(F2418,Main_OG!$D$1:$D$766,Main_OG!$J$1:$J$766,"")</f>
        <v>0</v>
      </c>
      <c r="J2418" s="45" t="s">
        <v>304</v>
      </c>
      <c r="K2418" s="45" t="str">
        <f t="shared" si="112"/>
        <v>Public Service Co of Colorado_CO</v>
      </c>
      <c r="L2418" s="45" t="str">
        <f t="shared" si="113"/>
        <v>Public Service Co of Colorado_CO</v>
      </c>
      <c r="M2418" s="45" t="s">
        <v>3578</v>
      </c>
      <c r="N2418" s="45">
        <v>1</v>
      </c>
      <c r="O2418" s="45">
        <v>211797</v>
      </c>
      <c r="P2418" s="45">
        <v>336</v>
      </c>
      <c r="Q2418" s="45">
        <v>1211662</v>
      </c>
      <c r="R2418" s="45">
        <v>64264</v>
      </c>
      <c r="S2418" s="45">
        <v>12927635</v>
      </c>
      <c r="T2418" s="45">
        <v>6596068</v>
      </c>
      <c r="U2418" s="45">
        <v>9111591</v>
      </c>
      <c r="V2418" s="45">
        <v>10.078738</v>
      </c>
      <c r="W2418" s="45">
        <v>9.6263006000000004</v>
      </c>
      <c r="X2418" s="45">
        <v>6.5137897000000002</v>
      </c>
      <c r="Y2418" s="45">
        <v>11.599785000000001</v>
      </c>
      <c r="Z2418" s="46">
        <v>330526.09999999998</v>
      </c>
      <c r="AA2418" s="46">
        <v>60598.867541519321</v>
      </c>
      <c r="AB2418" s="47">
        <f>_xlfn.XLOOKUP($F2418,Main_OG!$D$1:$D$766,Main_OG!AJ$1:AJ$766,"")</f>
        <v>34921346</v>
      </c>
      <c r="AC2418" s="47">
        <f>_xlfn.XLOOKUP($F2418,Main_OG!$D$1:$D$766,Main_OG!AK$1:AK$766,"")</f>
        <v>47036</v>
      </c>
      <c r="AD2418" s="47">
        <f>_xlfn.XLOOKUP($F2418,Main_OG!$D$1:$D$766,Main_OG!AL$1:AL$766,"")</f>
        <v>179469092</v>
      </c>
      <c r="AE2418" s="47">
        <f>_xlfn.XLOOKUP($F2418,Main_OG!$D$1:$D$766,Main_OG!AM$1:AM$766,"")</f>
        <v>0</v>
      </c>
      <c r="AF2418" s="48">
        <f>_xlfn.XLOOKUP($F2418,Main_OG!$D$1:$D$766,Main_OG!Z$1:Z$766,"")</f>
        <v>2.2200000000000002</v>
      </c>
      <c r="AG2418" s="48">
        <f>_xlfn.XLOOKUP($F2418,Main_OG!$D$1:$D$766,Main_OG!AA$1:AA$766,"")</f>
        <v>1.83</v>
      </c>
      <c r="AH2418" s="48">
        <f>_xlfn.XLOOKUP($F2418,Main_OG!$D$1:$D$766,Main_OG!AB$1:AB$766,"")</f>
        <v>14.74</v>
      </c>
      <c r="AI2418" s="48">
        <f>_xlfn.XLOOKUP($F2418,Main_OG!$D$1:$D$766,Main_OG!AC$1:AC$766,"")</f>
        <v>3.52</v>
      </c>
      <c r="AJ2418" s="48">
        <f>_xlfn.XLOOKUP($F2418,Main_OG!$D$1:$D$766,Main_OG!AD$1:AD$766,"")</f>
        <v>0.66963877086385626</v>
      </c>
    </row>
    <row r="2419" spans="2:36" x14ac:dyDescent="0.35">
      <c r="B2419" s="36" t="s">
        <v>3568</v>
      </c>
      <c r="C2419" s="45" t="s">
        <v>304</v>
      </c>
      <c r="D2419" s="45" t="s">
        <v>4291</v>
      </c>
      <c r="E2419" s="36" t="s">
        <v>3568</v>
      </c>
      <c r="F2419" s="36" t="str">
        <f t="shared" si="111"/>
        <v>2016_CO</v>
      </c>
      <c r="G2419" s="45">
        <v>2016</v>
      </c>
      <c r="H2419" s="45">
        <f>_xlfn.XLOOKUP(J2419,Main_OG!$B$1:$B$766,Main_OG!$O$1:$O$766,"")</f>
        <v>0</v>
      </c>
      <c r="I2419" s="45">
        <f>_xlfn.XLOOKUP(F2419,Main_OG!$D$1:$D$766,Main_OG!$J$1:$J$766,"")</f>
        <v>0</v>
      </c>
      <c r="J2419" s="45" t="s">
        <v>304</v>
      </c>
      <c r="K2419" s="45" t="str">
        <f t="shared" si="112"/>
        <v>Public Service Co of Colorado_CO</v>
      </c>
      <c r="L2419" s="45" t="str">
        <f t="shared" si="113"/>
        <v>Public Service Co of Colorado_CO</v>
      </c>
      <c r="M2419" s="45" t="s">
        <v>3579</v>
      </c>
      <c r="N2419" s="45">
        <v>1</v>
      </c>
      <c r="O2419" s="45">
        <v>213340</v>
      </c>
      <c r="P2419" s="45">
        <v>335</v>
      </c>
      <c r="Q2419" s="45">
        <v>1228305</v>
      </c>
      <c r="R2419" s="45">
        <v>64745</v>
      </c>
      <c r="S2419" s="45">
        <v>13093066</v>
      </c>
      <c r="T2419" s="45">
        <v>6371224</v>
      </c>
      <c r="U2419" s="45">
        <v>9271880</v>
      </c>
      <c r="V2419" s="45">
        <v>9.8046181000000008</v>
      </c>
      <c r="W2419" s="45">
        <v>9.2024358999999993</v>
      </c>
      <c r="X2419" s="45">
        <v>6.5104759000000003</v>
      </c>
      <c r="Y2419" s="45">
        <v>11.470446000000001</v>
      </c>
      <c r="Z2419" s="46">
        <v>337685.2</v>
      </c>
      <c r="AA2419" s="46">
        <v>60911.742826818358</v>
      </c>
      <c r="AB2419" s="47">
        <f>_xlfn.XLOOKUP($F2419,Main_OG!$D$1:$D$766,Main_OG!AJ$1:AJ$766,"")</f>
        <v>33271590</v>
      </c>
      <c r="AC2419" s="47">
        <f>_xlfn.XLOOKUP($F2419,Main_OG!$D$1:$D$766,Main_OG!AK$1:AK$766,"")</f>
        <v>42584</v>
      </c>
      <c r="AD2419" s="47">
        <f>_xlfn.XLOOKUP($F2419,Main_OG!$D$1:$D$766,Main_OG!AL$1:AL$766,"")</f>
        <v>186693330</v>
      </c>
      <c r="AE2419" s="47">
        <f>_xlfn.XLOOKUP($F2419,Main_OG!$D$1:$D$766,Main_OG!AM$1:AM$766,"")</f>
        <v>0</v>
      </c>
      <c r="AF2419" s="48">
        <f>_xlfn.XLOOKUP($F2419,Main_OG!$D$1:$D$766,Main_OG!Z$1:Z$766,"")</f>
        <v>0</v>
      </c>
      <c r="AG2419" s="48">
        <f>_xlfn.XLOOKUP($F2419,Main_OG!$D$1:$D$766,Main_OG!AA$1:AA$766,"")</f>
        <v>1.85</v>
      </c>
      <c r="AH2419" s="48">
        <f>_xlfn.XLOOKUP($F2419,Main_OG!$D$1:$D$766,Main_OG!AB$1:AB$766,"")</f>
        <v>11.309272049594229</v>
      </c>
      <c r="AI2419" s="48">
        <f>_xlfn.XLOOKUP($F2419,Main_OG!$D$1:$D$766,Main_OG!AC$1:AC$766,"")</f>
        <v>3.12</v>
      </c>
      <c r="AJ2419" s="48">
        <f>_xlfn.XLOOKUP($F2419,Main_OG!$D$1:$D$766,Main_OG!AD$1:AD$766,"")</f>
        <v>0.65636700530415037</v>
      </c>
    </row>
    <row r="2420" spans="2:36" x14ac:dyDescent="0.35">
      <c r="B2420" s="36" t="s">
        <v>3568</v>
      </c>
      <c r="C2420" s="45" t="s">
        <v>304</v>
      </c>
      <c r="D2420" s="45" t="s">
        <v>4291</v>
      </c>
      <c r="E2420" s="36" t="s">
        <v>3568</v>
      </c>
      <c r="F2420" s="36" t="str">
        <f t="shared" si="111"/>
        <v>2017_CO</v>
      </c>
      <c r="G2420" s="45">
        <v>2017</v>
      </c>
      <c r="H2420" s="45">
        <f>_xlfn.XLOOKUP(J2420,Main_OG!$B$1:$B$766,Main_OG!$O$1:$O$766,"")</f>
        <v>0</v>
      </c>
      <c r="I2420" s="45">
        <f>_xlfn.XLOOKUP(F2420,Main_OG!$D$1:$D$766,Main_OG!$J$1:$J$766,"")</f>
        <v>0</v>
      </c>
      <c r="J2420" s="45" t="s">
        <v>304</v>
      </c>
      <c r="K2420" s="45" t="str">
        <f t="shared" si="112"/>
        <v>Public Service Co of Colorado_CO</v>
      </c>
      <c r="L2420" s="45" t="str">
        <f t="shared" si="113"/>
        <v>Public Service Co of Colorado_CO</v>
      </c>
      <c r="M2420" s="45" t="s">
        <v>3580</v>
      </c>
      <c r="N2420" s="45">
        <v>1</v>
      </c>
      <c r="O2420" s="45">
        <v>214345</v>
      </c>
      <c r="P2420" s="45">
        <v>339</v>
      </c>
      <c r="Q2420" s="45">
        <v>1244432</v>
      </c>
      <c r="R2420" s="45">
        <v>73155</v>
      </c>
      <c r="S2420" s="45">
        <v>12999382</v>
      </c>
      <c r="T2420" s="45">
        <v>6449173</v>
      </c>
      <c r="U2420" s="45">
        <v>9107102</v>
      </c>
      <c r="V2420" s="45">
        <v>9.7661130000000007</v>
      </c>
      <c r="W2420" s="45">
        <v>9.4748842999999994</v>
      </c>
      <c r="X2420" s="45">
        <v>6.5290153999999996</v>
      </c>
      <c r="Y2420" s="45">
        <v>11.346359</v>
      </c>
      <c r="Z2420" s="46">
        <v>350209.1</v>
      </c>
      <c r="AA2420" s="46">
        <v>62343.395661461014</v>
      </c>
      <c r="AB2420" s="47">
        <f>_xlfn.XLOOKUP($F2420,Main_OG!$D$1:$D$766,Main_OG!AJ$1:AJ$766,"")</f>
        <v>33260918</v>
      </c>
      <c r="AC2420" s="47">
        <f>_xlfn.XLOOKUP($F2420,Main_OG!$D$1:$D$766,Main_OG!AK$1:AK$766,"")</f>
        <v>46456</v>
      </c>
      <c r="AD2420" s="47">
        <f>_xlfn.XLOOKUP($F2420,Main_OG!$D$1:$D$766,Main_OG!AL$1:AL$766,"")</f>
        <v>188359054</v>
      </c>
      <c r="AE2420" s="47">
        <f>_xlfn.XLOOKUP($F2420,Main_OG!$D$1:$D$766,Main_OG!AM$1:AM$766,"")</f>
        <v>0</v>
      </c>
      <c r="AF2420" s="48">
        <f>_xlfn.XLOOKUP($F2420,Main_OG!$D$1:$D$766,Main_OG!Z$1:Z$766,"")</f>
        <v>2.2000000000000002</v>
      </c>
      <c r="AG2420" s="48">
        <f>_xlfn.XLOOKUP($F2420,Main_OG!$D$1:$D$766,Main_OG!AA$1:AA$766,"")</f>
        <v>1.77</v>
      </c>
      <c r="AH2420" s="48">
        <f>_xlfn.XLOOKUP($F2420,Main_OG!$D$1:$D$766,Main_OG!AB$1:AB$766,"")</f>
        <v>14.69</v>
      </c>
      <c r="AI2420" s="48">
        <f>_xlfn.XLOOKUP($F2420,Main_OG!$D$1:$D$766,Main_OG!AC$1:AC$766,"")</f>
        <v>3.44</v>
      </c>
      <c r="AJ2420" s="48">
        <f>_xlfn.XLOOKUP($F2420,Main_OG!$D$1:$D$766,Main_OG!AD$1:AD$766,"")</f>
        <v>0.62802788237371954</v>
      </c>
    </row>
    <row r="2421" spans="2:36" x14ac:dyDescent="0.35">
      <c r="B2421" s="36" t="s">
        <v>3568</v>
      </c>
      <c r="C2421" s="45" t="s">
        <v>304</v>
      </c>
      <c r="D2421" s="45" t="s">
        <v>4291</v>
      </c>
      <c r="E2421" s="36" t="s">
        <v>3568</v>
      </c>
      <c r="F2421" s="36" t="str">
        <f t="shared" si="111"/>
        <v>2018_CO</v>
      </c>
      <c r="G2421" s="45">
        <v>2018</v>
      </c>
      <c r="H2421" s="45">
        <f>_xlfn.XLOOKUP(J2421,Main_OG!$B$1:$B$766,Main_OG!$O$1:$O$766,"")</f>
        <v>0</v>
      </c>
      <c r="I2421" s="45">
        <f>_xlfn.XLOOKUP(F2421,Main_OG!$D$1:$D$766,Main_OG!$J$1:$J$766,"")</f>
        <v>0</v>
      </c>
      <c r="J2421" s="45" t="s">
        <v>304</v>
      </c>
      <c r="K2421" s="45" t="str">
        <f t="shared" si="112"/>
        <v>Public Service Co of Colorado_CO</v>
      </c>
      <c r="L2421" s="45" t="str">
        <f t="shared" si="113"/>
        <v>Public Service Co of Colorado_CO</v>
      </c>
      <c r="M2421" s="45" t="s">
        <v>3581</v>
      </c>
      <c r="N2421" s="45">
        <v>1</v>
      </c>
      <c r="O2421" s="45">
        <v>215791</v>
      </c>
      <c r="P2421" s="45">
        <v>334</v>
      </c>
      <c r="Q2421" s="45">
        <v>1262866</v>
      </c>
      <c r="R2421" s="45">
        <v>92970</v>
      </c>
      <c r="S2421" s="45">
        <v>13153056</v>
      </c>
      <c r="T2421" s="45">
        <v>6565920</v>
      </c>
      <c r="U2421" s="45">
        <v>9437532</v>
      </c>
      <c r="V2421" s="45">
        <v>9.0037646999999996</v>
      </c>
      <c r="W2421" s="45">
        <v>9.6073938999999999</v>
      </c>
      <c r="X2421" s="45">
        <v>6.3476862000000001</v>
      </c>
      <c r="Y2421" s="45">
        <v>11.116554000000001</v>
      </c>
      <c r="Z2421" s="46">
        <v>365204.5</v>
      </c>
      <c r="AA2421" s="46">
        <v>64102.96016169474</v>
      </c>
      <c r="AB2421" s="47">
        <f>_xlfn.XLOOKUP($F2421,Main_OG!$D$1:$D$766,Main_OG!AJ$1:AJ$766,"")</f>
        <v>30538264</v>
      </c>
      <c r="AC2421" s="47">
        <f>_xlfn.XLOOKUP($F2421,Main_OG!$D$1:$D$766,Main_OG!AK$1:AK$766,"")</f>
        <v>68232</v>
      </c>
      <c r="AD2421" s="47">
        <f>_xlfn.XLOOKUP($F2421,Main_OG!$D$1:$D$766,Main_OG!AL$1:AL$766,"")</f>
        <v>245777046</v>
      </c>
      <c r="AE2421" s="47">
        <f>_xlfn.XLOOKUP($F2421,Main_OG!$D$1:$D$766,Main_OG!AM$1:AM$766,"")</f>
        <v>0</v>
      </c>
      <c r="AF2421" s="48">
        <f>_xlfn.XLOOKUP($F2421,Main_OG!$D$1:$D$766,Main_OG!Z$1:Z$766,"")</f>
        <v>0</v>
      </c>
      <c r="AG2421" s="48">
        <f>_xlfn.XLOOKUP($F2421,Main_OG!$D$1:$D$766,Main_OG!AA$1:AA$766,"")</f>
        <v>1.64</v>
      </c>
      <c r="AH2421" s="48">
        <f>_xlfn.XLOOKUP($F2421,Main_OG!$D$1:$D$766,Main_OG!AB$1:AB$766,"")</f>
        <v>16.41</v>
      </c>
      <c r="AI2421" s="48">
        <f>_xlfn.XLOOKUP($F2421,Main_OG!$D$1:$D$766,Main_OG!AC$1:AC$766,"")</f>
        <v>3.62</v>
      </c>
      <c r="AJ2421" s="48">
        <f>_xlfn.XLOOKUP($F2421,Main_OG!$D$1:$D$766,Main_OG!AD$1:AD$766,"")</f>
        <v>0.62810595158289428</v>
      </c>
    </row>
    <row r="2422" spans="2:36" x14ac:dyDescent="0.35">
      <c r="B2422" s="36" t="s">
        <v>3568</v>
      </c>
      <c r="C2422" s="45" t="s">
        <v>304</v>
      </c>
      <c r="D2422" s="45" t="s">
        <v>4291</v>
      </c>
      <c r="E2422" s="36" t="s">
        <v>3568</v>
      </c>
      <c r="F2422" s="36" t="str">
        <f t="shared" si="111"/>
        <v>2019_CO</v>
      </c>
      <c r="G2422" s="45">
        <v>2019</v>
      </c>
      <c r="H2422" s="45">
        <f>_xlfn.XLOOKUP(J2422,Main_OG!$B$1:$B$766,Main_OG!$O$1:$O$766,"")</f>
        <v>0</v>
      </c>
      <c r="I2422" s="45">
        <f>_xlfn.XLOOKUP(F2422,Main_OG!$D$1:$D$766,Main_OG!$J$1:$J$766,"")</f>
        <v>0</v>
      </c>
      <c r="J2422" s="45" t="s">
        <v>304</v>
      </c>
      <c r="K2422" s="45" t="str">
        <f t="shared" si="112"/>
        <v>Public Service Co of Colorado_CO</v>
      </c>
      <c r="L2422" s="45" t="str">
        <f t="shared" si="113"/>
        <v>Public Service Co of Colorado_CO</v>
      </c>
      <c r="M2422" s="45" t="s">
        <v>3582</v>
      </c>
      <c r="N2422" s="45">
        <v>1</v>
      </c>
      <c r="O2422" s="45">
        <v>217215</v>
      </c>
      <c r="P2422" s="45">
        <v>329</v>
      </c>
      <c r="Q2422" s="45">
        <v>1281850</v>
      </c>
      <c r="R2422" s="45">
        <v>113801</v>
      </c>
      <c r="S2422" s="45">
        <v>13178829</v>
      </c>
      <c r="T2422" s="45">
        <v>6417592</v>
      </c>
      <c r="U2422" s="45">
        <v>9446626</v>
      </c>
      <c r="V2422" s="45">
        <v>8.7036142000000005</v>
      </c>
      <c r="W2422" s="45">
        <v>9.6079637000000009</v>
      </c>
      <c r="X2422" s="45">
        <v>6.3743504</v>
      </c>
      <c r="Y2422" s="45">
        <v>11.093845</v>
      </c>
      <c r="Z2422" s="46">
        <v>383596</v>
      </c>
      <c r="AA2422" s="46">
        <v>66614.03709238852</v>
      </c>
      <c r="AB2422" s="47">
        <f>_xlfn.XLOOKUP($F2422,Main_OG!$D$1:$D$766,Main_OG!AJ$1:AJ$766,"")</f>
        <v>29033324</v>
      </c>
      <c r="AC2422" s="47">
        <f>_xlfn.XLOOKUP($F2422,Main_OG!$D$1:$D$766,Main_OG!AK$1:AK$766,"")</f>
        <v>47614</v>
      </c>
      <c r="AD2422" s="47">
        <f>_xlfn.XLOOKUP($F2422,Main_OG!$D$1:$D$766,Main_OG!AL$1:AL$766,"")</f>
        <v>255794926</v>
      </c>
      <c r="AE2422" s="47">
        <f>_xlfn.XLOOKUP($F2422,Main_OG!$D$1:$D$766,Main_OG!AM$1:AM$766,"")</f>
        <v>0</v>
      </c>
      <c r="AF2422" s="48">
        <f>_xlfn.XLOOKUP($F2422,Main_OG!$D$1:$D$766,Main_OG!Z$1:Z$766,"")</f>
        <v>0</v>
      </c>
      <c r="AG2422" s="48">
        <f>_xlfn.XLOOKUP($F2422,Main_OG!$D$1:$D$766,Main_OG!AA$1:AA$766,"")</f>
        <v>2.176146746141439</v>
      </c>
      <c r="AH2422" s="48">
        <f>_xlfn.XLOOKUP($F2422,Main_OG!$D$1:$D$766,Main_OG!AB$1:AB$766,"")</f>
        <v>16.155101142605361</v>
      </c>
      <c r="AI2422" s="48">
        <f>_xlfn.XLOOKUP($F2422,Main_OG!$D$1:$D$766,Main_OG!AC$1:AC$766,"")</f>
        <v>3.07</v>
      </c>
      <c r="AJ2422" s="48">
        <f>_xlfn.XLOOKUP($F2422,Main_OG!$D$1:$D$766,Main_OG!AD$1:AD$766,"")</f>
        <v>0.60296766622862785</v>
      </c>
    </row>
    <row r="2423" spans="2:36" x14ac:dyDescent="0.35">
      <c r="B2423" s="36" t="s">
        <v>3568</v>
      </c>
      <c r="C2423" s="45" t="s">
        <v>304</v>
      </c>
      <c r="D2423" s="45" t="s">
        <v>4291</v>
      </c>
      <c r="E2423" s="36" t="s">
        <v>3568</v>
      </c>
      <c r="F2423" s="36" t="str">
        <f t="shared" si="111"/>
        <v>2020_CO</v>
      </c>
      <c r="G2423" s="45">
        <v>2020</v>
      </c>
      <c r="H2423" s="45">
        <f>_xlfn.XLOOKUP(J2423,Main_OG!$B$1:$B$766,Main_OG!$O$1:$O$766,"")</f>
        <v>0</v>
      </c>
      <c r="I2423" s="45">
        <f>_xlfn.XLOOKUP(F2423,Main_OG!$D$1:$D$766,Main_OG!$J$1:$J$766,"")</f>
        <v>0</v>
      </c>
      <c r="J2423" s="45" t="s">
        <v>304</v>
      </c>
      <c r="K2423" s="45" t="str">
        <f t="shared" si="112"/>
        <v>Public Service Co of Colorado_CO</v>
      </c>
      <c r="L2423" s="45" t="str">
        <f t="shared" si="113"/>
        <v>Public Service Co of Colorado_CO</v>
      </c>
      <c r="M2423" s="45" t="s">
        <v>3583</v>
      </c>
      <c r="N2423" s="45">
        <v>1</v>
      </c>
      <c r="O2423" s="45">
        <v>218890</v>
      </c>
      <c r="P2423" s="45">
        <v>322</v>
      </c>
      <c r="Q2423" s="45">
        <v>0</v>
      </c>
      <c r="R2423" s="45">
        <v>94079</v>
      </c>
      <c r="S2423" s="45">
        <v>12463353</v>
      </c>
      <c r="T2423" s="45">
        <v>6298197</v>
      </c>
      <c r="U2423" s="45">
        <v>0</v>
      </c>
      <c r="V2423" s="45">
        <v>8.6378468999999996</v>
      </c>
      <c r="W2423" s="45">
        <v>9.9560776000000004</v>
      </c>
      <c r="X2423" s="45">
        <v>6.5024037999999997</v>
      </c>
      <c r="Y2423" s="45">
        <v>0</v>
      </c>
      <c r="Z2423" s="46">
        <v>380921.9</v>
      </c>
      <c r="AA2423" s="46">
        <v>65695.83044310144</v>
      </c>
      <c r="AB2423" s="47">
        <f>_xlfn.XLOOKUP($F2423,Main_OG!$D$1:$D$766,Main_OG!AJ$1:AJ$766,"")</f>
        <v>22953536</v>
      </c>
      <c r="AC2423" s="47">
        <f>_xlfn.XLOOKUP($F2423,Main_OG!$D$1:$D$766,Main_OG!AK$1:AK$766,"")</f>
        <v>39190</v>
      </c>
      <c r="AD2423" s="47">
        <f>_xlfn.XLOOKUP($F2423,Main_OG!$D$1:$D$766,Main_OG!AL$1:AL$766,"")</f>
        <v>282997562</v>
      </c>
      <c r="AE2423" s="47">
        <f>_xlfn.XLOOKUP($F2423,Main_OG!$D$1:$D$766,Main_OG!AM$1:AM$766,"")</f>
        <v>0</v>
      </c>
      <c r="AF2423" s="48">
        <f>_xlfn.XLOOKUP($F2423,Main_OG!$D$1:$D$766,Main_OG!Z$1:Z$766,"")</f>
        <v>2.17</v>
      </c>
      <c r="AG2423" s="48">
        <f>_xlfn.XLOOKUP($F2423,Main_OG!$D$1:$D$766,Main_OG!AA$1:AA$766,"")</f>
        <v>2.127327759928813</v>
      </c>
      <c r="AH2423" s="48">
        <f>_xlfn.XLOOKUP($F2423,Main_OG!$D$1:$D$766,Main_OG!AB$1:AB$766,"")</f>
        <v>12.535325193609101</v>
      </c>
      <c r="AI2423" s="48">
        <f>_xlfn.XLOOKUP($F2423,Main_OG!$D$1:$D$766,Main_OG!AC$1:AC$766,"")</f>
        <v>2.8422150630003218</v>
      </c>
      <c r="AJ2423" s="48">
        <f>_xlfn.XLOOKUP($F2423,Main_OG!$D$1:$D$766,Main_OG!AD$1:AD$766,"")</f>
        <v>0.5848556097000881</v>
      </c>
    </row>
    <row r="2424" spans="2:36" x14ac:dyDescent="0.35">
      <c r="B2424" s="36" t="s">
        <v>3584</v>
      </c>
      <c r="C2424" s="45" t="s">
        <v>712</v>
      </c>
      <c r="D2424" s="45" t="s">
        <v>4292</v>
      </c>
      <c r="E2424" s="36" t="s">
        <v>4525</v>
      </c>
      <c r="F2424" s="36" t="str">
        <f t="shared" si="111"/>
        <v>2006_NH</v>
      </c>
      <c r="G2424" s="45">
        <v>2006</v>
      </c>
      <c r="H2424" s="45">
        <f>_xlfn.XLOOKUP(J2424,Main_OG!$B$1:$B$766,Main_OG!$O$1:$O$766,"")</f>
        <v>1</v>
      </c>
      <c r="I2424" s="45">
        <f>_xlfn.XLOOKUP(F2424,Main_OG!$D$1:$D$766,Main_OG!$J$1:$J$766,"")</f>
        <v>0</v>
      </c>
      <c r="J2424" s="45" t="s">
        <v>712</v>
      </c>
      <c r="K2424" s="45" t="str">
        <f t="shared" si="112"/>
        <v>Public Service Co of NH_NH</v>
      </c>
      <c r="L2424" s="45" t="str">
        <f t="shared" si="113"/>
        <v>Public Service Co of New Hampshire_NH</v>
      </c>
      <c r="M2424" s="45" t="s">
        <v>3585</v>
      </c>
      <c r="N2424" s="45">
        <v>0</v>
      </c>
      <c r="O2424" s="45">
        <v>70037</v>
      </c>
      <c r="P2424" s="45">
        <v>2725</v>
      </c>
      <c r="Q2424" s="45">
        <v>413970</v>
      </c>
      <c r="R2424" s="45">
        <v>0</v>
      </c>
      <c r="S2424" s="45">
        <v>438243</v>
      </c>
      <c r="T2424" s="45">
        <v>150848</v>
      </c>
      <c r="U2424" s="45">
        <v>467508</v>
      </c>
      <c r="V2424" s="45">
        <v>0</v>
      </c>
      <c r="W2424" s="45">
        <v>13.67495310812544</v>
      </c>
      <c r="X2424" s="45">
        <v>12.888100584051861</v>
      </c>
      <c r="Y2424" s="45">
        <v>15.14180748306657</v>
      </c>
      <c r="Z2424" s="46">
        <v>71424.5</v>
      </c>
      <c r="AA2424" s="46">
        <v>54589.651854303273</v>
      </c>
      <c r="AB2424" s="47">
        <f>_xlfn.XLOOKUP($F2424,Main_OG!$D$1:$D$766,Main_OG!AJ$1:AJ$766,"")</f>
        <v>3267488</v>
      </c>
      <c r="AC2424" s="47">
        <f>_xlfn.XLOOKUP($F2424,Main_OG!$D$1:$D$766,Main_OG!AK$1:AK$766,"")</f>
        <v>1548049.18</v>
      </c>
      <c r="AD2424" s="47">
        <f>_xlfn.XLOOKUP($F2424,Main_OG!$D$1:$D$766,Main_OG!AL$1:AL$766,"")</f>
        <v>85052089.120000005</v>
      </c>
      <c r="AE2424" s="47">
        <f>_xlfn.XLOOKUP($F2424,Main_OG!$D$1:$D$766,Main_OG!AM$1:AM$766,"")</f>
        <v>9397856</v>
      </c>
      <c r="AF2424" s="48">
        <f>_xlfn.XLOOKUP($F2424,Main_OG!$D$1:$D$766,Main_OG!Z$1:Z$766,"")</f>
        <v>0</v>
      </c>
      <c r="AG2424" s="48">
        <f>_xlfn.XLOOKUP($F2424,Main_OG!$D$1:$D$766,Main_OG!AA$1:AA$766,"")</f>
        <v>2.56</v>
      </c>
      <c r="AH2424" s="48">
        <f>_xlfn.XLOOKUP($F2424,Main_OG!$D$1:$D$766,Main_OG!AB$1:AB$766,"")</f>
        <v>14.22</v>
      </c>
      <c r="AI2424" s="48">
        <f>_xlfn.XLOOKUP($F2424,Main_OG!$D$1:$D$766,Main_OG!AC$1:AC$766,"")</f>
        <v>7.1610124069250478</v>
      </c>
      <c r="AJ2424" s="48">
        <f>_xlfn.XLOOKUP($F2424,Main_OG!$D$1:$D$766,Main_OG!AD$1:AD$766,"")</f>
        <v>0.4704061490499184</v>
      </c>
    </row>
    <row r="2425" spans="2:36" x14ac:dyDescent="0.35">
      <c r="B2425" s="36" t="s">
        <v>3584</v>
      </c>
      <c r="C2425" s="45" t="s">
        <v>712</v>
      </c>
      <c r="D2425" s="45" t="s">
        <v>4292</v>
      </c>
      <c r="E2425" s="36" t="s">
        <v>4525</v>
      </c>
      <c r="F2425" s="36" t="str">
        <f t="shared" si="111"/>
        <v>2007_NH</v>
      </c>
      <c r="G2425" s="45">
        <v>2007</v>
      </c>
      <c r="H2425" s="45">
        <f>_xlfn.XLOOKUP(J2425,Main_OG!$B$1:$B$766,Main_OG!$O$1:$O$766,"")</f>
        <v>1</v>
      </c>
      <c r="I2425" s="45">
        <f>_xlfn.XLOOKUP(F2425,Main_OG!$D$1:$D$766,Main_OG!$J$1:$J$766,"")</f>
        <v>0</v>
      </c>
      <c r="J2425" s="45" t="s">
        <v>712</v>
      </c>
      <c r="K2425" s="45" t="str">
        <f t="shared" si="112"/>
        <v>Public Service Co of NH_NH</v>
      </c>
      <c r="L2425" s="45" t="str">
        <f t="shared" si="113"/>
        <v>Public Service Co of New Hampshire_NH</v>
      </c>
      <c r="M2425" s="45" t="s">
        <v>3586</v>
      </c>
      <c r="N2425" s="45">
        <v>0</v>
      </c>
      <c r="O2425" s="45">
        <v>70748</v>
      </c>
      <c r="P2425" s="45">
        <v>2737</v>
      </c>
      <c r="Q2425" s="45">
        <v>417406</v>
      </c>
      <c r="R2425" s="45">
        <v>0</v>
      </c>
      <c r="S2425" s="45">
        <v>407731</v>
      </c>
      <c r="T2425" s="45">
        <v>145235</v>
      </c>
      <c r="U2425" s="45">
        <v>457609</v>
      </c>
      <c r="V2425" s="45">
        <v>0</v>
      </c>
      <c r="W2425" s="45">
        <v>12.8</v>
      </c>
      <c r="X2425" s="45">
        <v>11.86</v>
      </c>
      <c r="Y2425" s="45">
        <v>14.41</v>
      </c>
      <c r="Z2425" s="46">
        <v>71943.5</v>
      </c>
      <c r="AA2425" s="46">
        <v>54812.424764197662</v>
      </c>
      <c r="AB2425" s="47">
        <f>_xlfn.XLOOKUP($F2425,Main_OG!$D$1:$D$766,Main_OG!AJ$1:AJ$766,"")</f>
        <v>3250466</v>
      </c>
      <c r="AC2425" s="47">
        <f>_xlfn.XLOOKUP($F2425,Main_OG!$D$1:$D$766,Main_OG!AK$1:AK$766,"")</f>
        <v>1307692</v>
      </c>
      <c r="AD2425" s="47">
        <f>_xlfn.XLOOKUP($F2425,Main_OG!$D$1:$D$766,Main_OG!AL$1:AL$766,"")</f>
        <v>79239612</v>
      </c>
      <c r="AE2425" s="47">
        <f>_xlfn.XLOOKUP($F2425,Main_OG!$D$1:$D$766,Main_OG!AM$1:AM$766,"")</f>
        <v>10763884</v>
      </c>
      <c r="AF2425" s="48">
        <f>_xlfn.XLOOKUP($F2425,Main_OG!$D$1:$D$766,Main_OG!Z$1:Z$766,"")</f>
        <v>0</v>
      </c>
      <c r="AG2425" s="48">
        <f>_xlfn.XLOOKUP($F2425,Main_OG!$D$1:$D$766,Main_OG!AA$1:AA$766,"")</f>
        <v>2.9</v>
      </c>
      <c r="AH2425" s="48">
        <f>_xlfn.XLOOKUP($F2425,Main_OG!$D$1:$D$766,Main_OG!AB$1:AB$766,"")</f>
        <v>15.76</v>
      </c>
      <c r="AI2425" s="48">
        <f>_xlfn.XLOOKUP($F2425,Main_OG!$D$1:$D$766,Main_OG!AC$1:AC$766,"")</f>
        <v>7.3815467393807772</v>
      </c>
      <c r="AJ2425" s="48">
        <f>_xlfn.XLOOKUP($F2425,Main_OG!$D$1:$D$766,Main_OG!AD$1:AD$766,"")</f>
        <v>0.58103021845052572</v>
      </c>
    </row>
    <row r="2426" spans="2:36" x14ac:dyDescent="0.35">
      <c r="B2426" s="36" t="s">
        <v>3584</v>
      </c>
      <c r="C2426" s="45" t="s">
        <v>712</v>
      </c>
      <c r="D2426" s="45" t="s">
        <v>4292</v>
      </c>
      <c r="E2426" s="36" t="s">
        <v>4525</v>
      </c>
      <c r="F2426" s="36" t="str">
        <f t="shared" si="111"/>
        <v>2008_NH</v>
      </c>
      <c r="G2426" s="45">
        <v>2008</v>
      </c>
      <c r="H2426" s="45">
        <f>_xlfn.XLOOKUP(J2426,Main_OG!$B$1:$B$766,Main_OG!$O$1:$O$766,"")</f>
        <v>1</v>
      </c>
      <c r="I2426" s="45">
        <f>_xlfn.XLOOKUP(F2426,Main_OG!$D$1:$D$766,Main_OG!$J$1:$J$766,"")</f>
        <v>0</v>
      </c>
      <c r="J2426" s="45" t="s">
        <v>712</v>
      </c>
      <c r="K2426" s="45" t="str">
        <f t="shared" si="112"/>
        <v>Public Service Co of NH_NH</v>
      </c>
      <c r="L2426" s="45" t="str">
        <f t="shared" si="113"/>
        <v>Public Service Co of New Hampshire_NH</v>
      </c>
      <c r="M2426" s="45" t="s">
        <v>3587</v>
      </c>
      <c r="N2426" s="45">
        <v>0</v>
      </c>
      <c r="O2426" s="45">
        <v>71619</v>
      </c>
      <c r="P2426" s="45">
        <v>2966</v>
      </c>
      <c r="Q2426" s="45">
        <v>418096</v>
      </c>
      <c r="R2426" s="45">
        <v>0</v>
      </c>
      <c r="S2426" s="45">
        <v>3165010</v>
      </c>
      <c r="T2426" s="45">
        <v>1325722</v>
      </c>
      <c r="U2426" s="45">
        <v>3104540</v>
      </c>
      <c r="V2426" s="45">
        <v>0</v>
      </c>
      <c r="W2426" s="45">
        <v>13.56</v>
      </c>
      <c r="X2426" s="45">
        <v>12.53</v>
      </c>
      <c r="Y2426" s="45">
        <v>15.22</v>
      </c>
      <c r="Z2426" s="46">
        <v>71195.600000000006</v>
      </c>
      <c r="AA2426" s="46">
        <v>54103.86456175441</v>
      </c>
      <c r="AB2426" s="47">
        <f>_xlfn.XLOOKUP($F2426,Main_OG!$D$1:$D$766,Main_OG!AJ$1:AJ$766,"")</f>
        <v>2962002</v>
      </c>
      <c r="AC2426" s="47">
        <f>_xlfn.XLOOKUP($F2426,Main_OG!$D$1:$D$766,Main_OG!AK$1:AK$766,"")</f>
        <v>516682</v>
      </c>
      <c r="AD2426" s="47">
        <f>_xlfn.XLOOKUP($F2426,Main_OG!$D$1:$D$766,Main_OG!AL$1:AL$766,"")</f>
        <v>97737412</v>
      </c>
      <c r="AE2426" s="47">
        <f>_xlfn.XLOOKUP($F2426,Main_OG!$D$1:$D$766,Main_OG!AM$1:AM$766,"")</f>
        <v>9350314</v>
      </c>
      <c r="AF2426" s="48">
        <f>_xlfn.XLOOKUP($F2426,Main_OG!$D$1:$D$766,Main_OG!Z$1:Z$766,"")</f>
        <v>4.4000000000000004</v>
      </c>
      <c r="AG2426" s="48">
        <f>_xlfn.XLOOKUP($F2426,Main_OG!$D$1:$D$766,Main_OG!AA$1:AA$766,"")</f>
        <v>3.53</v>
      </c>
      <c r="AH2426" s="48">
        <f>_xlfn.XLOOKUP($F2426,Main_OG!$D$1:$D$766,Main_OG!AB$1:AB$766,"")</f>
        <v>21.43</v>
      </c>
      <c r="AI2426" s="48">
        <f>_xlfn.XLOOKUP($F2426,Main_OG!$D$1:$D$766,Main_OG!AC$1:AC$766,"")</f>
        <v>9.1182546074696553</v>
      </c>
      <c r="AJ2426" s="48">
        <f>_xlfn.XLOOKUP($F2426,Main_OG!$D$1:$D$766,Main_OG!AD$1:AD$766,"")</f>
        <v>0.68330088246943577</v>
      </c>
    </row>
    <row r="2427" spans="2:36" x14ac:dyDescent="0.35">
      <c r="B2427" s="36" t="s">
        <v>3584</v>
      </c>
      <c r="C2427" s="45" t="s">
        <v>712</v>
      </c>
      <c r="D2427" s="45" t="s">
        <v>4292</v>
      </c>
      <c r="E2427" s="36" t="s">
        <v>4525</v>
      </c>
      <c r="F2427" s="36" t="str">
        <f t="shared" si="111"/>
        <v>2009_NH</v>
      </c>
      <c r="G2427" s="45">
        <v>2009</v>
      </c>
      <c r="H2427" s="45">
        <f>_xlfn.XLOOKUP(J2427,Main_OG!$B$1:$B$766,Main_OG!$O$1:$O$766,"")</f>
        <v>1</v>
      </c>
      <c r="I2427" s="45">
        <f>_xlfn.XLOOKUP(F2427,Main_OG!$D$1:$D$766,Main_OG!$J$1:$J$766,"")</f>
        <v>0</v>
      </c>
      <c r="J2427" s="45" t="s">
        <v>712</v>
      </c>
      <c r="K2427" s="45" t="str">
        <f t="shared" si="112"/>
        <v>Public Service Co of NH_NH</v>
      </c>
      <c r="L2427" s="45" t="str">
        <f t="shared" si="113"/>
        <v>Public Service Co of New Hampshire_NH</v>
      </c>
      <c r="M2427" s="45" t="s">
        <v>3588</v>
      </c>
      <c r="N2427" s="45">
        <v>0</v>
      </c>
      <c r="O2427" s="45">
        <v>60223</v>
      </c>
      <c r="P2427" s="45">
        <v>2600</v>
      </c>
      <c r="Q2427" s="45">
        <v>414306</v>
      </c>
      <c r="R2427" s="45">
        <v>0</v>
      </c>
      <c r="S2427" s="45">
        <v>2759950</v>
      </c>
      <c r="T2427" s="45">
        <v>609659</v>
      </c>
      <c r="U2427" s="45">
        <v>3095826</v>
      </c>
      <c r="V2427" s="45">
        <v>0</v>
      </c>
      <c r="W2427" s="45">
        <v>13.6</v>
      </c>
      <c r="X2427" s="45">
        <v>13.73</v>
      </c>
      <c r="Y2427" s="45">
        <v>16.23</v>
      </c>
      <c r="Z2427" s="46">
        <v>70498.600000000006</v>
      </c>
      <c r="AA2427" s="46">
        <v>53566.212953099377</v>
      </c>
      <c r="AB2427" s="47">
        <f>_xlfn.XLOOKUP($F2427,Main_OG!$D$1:$D$766,Main_OG!AJ$1:AJ$766,"")</f>
        <v>2415868</v>
      </c>
      <c r="AC2427" s="47">
        <f>_xlfn.XLOOKUP($F2427,Main_OG!$D$1:$D$766,Main_OG!AK$1:AK$766,"")</f>
        <v>665638</v>
      </c>
      <c r="AD2427" s="47">
        <f>_xlfn.XLOOKUP($F2427,Main_OG!$D$1:$D$766,Main_OG!AL$1:AL$766,"")</f>
        <v>76359314</v>
      </c>
      <c r="AE2427" s="47">
        <f>_xlfn.XLOOKUP($F2427,Main_OG!$D$1:$D$766,Main_OG!AM$1:AM$766,"")</f>
        <v>8816673</v>
      </c>
      <c r="AF2427" s="48">
        <f>_xlfn.XLOOKUP($F2427,Main_OG!$D$1:$D$766,Main_OG!Z$1:Z$766,"")</f>
        <v>0</v>
      </c>
      <c r="AG2427" s="48">
        <f>_xlfn.XLOOKUP($F2427,Main_OG!$D$1:$D$766,Main_OG!AA$1:AA$766,"")</f>
        <v>3.66</v>
      </c>
      <c r="AH2427" s="48">
        <f>_xlfn.XLOOKUP($F2427,Main_OG!$D$1:$D$766,Main_OG!AB$1:AB$766,"")</f>
        <v>13.32</v>
      </c>
      <c r="AI2427" s="48">
        <f>_xlfn.XLOOKUP($F2427,Main_OG!$D$1:$D$766,Main_OG!AC$1:AC$766,"")</f>
        <v>4.5973007921271787</v>
      </c>
      <c r="AJ2427" s="48">
        <f>_xlfn.XLOOKUP($F2427,Main_OG!$D$1:$D$766,Main_OG!AD$1:AD$766,"")</f>
        <v>0.68314474405108627</v>
      </c>
    </row>
    <row r="2428" spans="2:36" x14ac:dyDescent="0.35">
      <c r="B2428" s="36" t="s">
        <v>3584</v>
      </c>
      <c r="C2428" s="45" t="s">
        <v>712</v>
      </c>
      <c r="D2428" s="45" t="s">
        <v>4292</v>
      </c>
      <c r="E2428" s="36" t="s">
        <v>4525</v>
      </c>
      <c r="F2428" s="36" t="str">
        <f t="shared" si="111"/>
        <v>2010_NH</v>
      </c>
      <c r="G2428" s="45">
        <v>2010</v>
      </c>
      <c r="H2428" s="45">
        <f>_xlfn.XLOOKUP(J2428,Main_OG!$B$1:$B$766,Main_OG!$O$1:$O$766,"")</f>
        <v>1</v>
      </c>
      <c r="I2428" s="45">
        <f>_xlfn.XLOOKUP(F2428,Main_OG!$D$1:$D$766,Main_OG!$J$1:$J$766,"")</f>
        <v>0</v>
      </c>
      <c r="J2428" s="45" t="s">
        <v>712</v>
      </c>
      <c r="K2428" s="45" t="str">
        <f t="shared" si="112"/>
        <v>Public Service Co of NH_NH</v>
      </c>
      <c r="L2428" s="45" t="str">
        <f t="shared" si="113"/>
        <v>Public Service Co of New Hampshire_NH</v>
      </c>
      <c r="M2428" s="45" t="s">
        <v>3589</v>
      </c>
      <c r="N2428" s="45">
        <v>0</v>
      </c>
      <c r="O2428" s="45">
        <v>67245</v>
      </c>
      <c r="P2428" s="45">
        <v>2645</v>
      </c>
      <c r="Q2428" s="45">
        <v>419225</v>
      </c>
      <c r="R2428" s="45">
        <v>0</v>
      </c>
      <c r="S2428" s="45">
        <v>1941990</v>
      </c>
      <c r="T2428" s="45">
        <v>308644</v>
      </c>
      <c r="U2428" s="45">
        <v>3169092</v>
      </c>
      <c r="V2428" s="45">
        <v>0</v>
      </c>
      <c r="W2428" s="45">
        <v>14.74</v>
      </c>
      <c r="X2428" s="45">
        <v>13.6</v>
      </c>
      <c r="Y2428" s="45">
        <v>16.649999999999999</v>
      </c>
      <c r="Z2428" s="46">
        <v>72950.399999999994</v>
      </c>
      <c r="AA2428" s="46">
        <v>55399.462487669036</v>
      </c>
      <c r="AB2428" s="47">
        <f>_xlfn.XLOOKUP($F2428,Main_OG!$D$1:$D$766,Main_OG!AJ$1:AJ$766,"")</f>
        <v>2494424</v>
      </c>
      <c r="AC2428" s="47">
        <f>_xlfn.XLOOKUP($F2428,Main_OG!$D$1:$D$766,Main_OG!AK$1:AK$766,"")</f>
        <v>269950</v>
      </c>
      <c r="AD2428" s="47">
        <f>_xlfn.XLOOKUP($F2428,Main_OG!$D$1:$D$766,Main_OG!AL$1:AL$766,"")</f>
        <v>78122734</v>
      </c>
      <c r="AE2428" s="47">
        <f>_xlfn.XLOOKUP($F2428,Main_OG!$D$1:$D$766,Main_OG!AM$1:AM$766,"")</f>
        <v>10910055</v>
      </c>
      <c r="AF2428" s="48">
        <f>_xlfn.XLOOKUP($F2428,Main_OG!$D$1:$D$766,Main_OG!Z$1:Z$766,"")</f>
        <v>0</v>
      </c>
      <c r="AG2428" s="48">
        <f>_xlfn.XLOOKUP($F2428,Main_OG!$D$1:$D$766,Main_OG!AA$1:AA$766,"")</f>
        <v>2.2935982820086371</v>
      </c>
      <c r="AH2428" s="48">
        <f>_xlfn.XLOOKUP($F2428,Main_OG!$D$1:$D$766,Main_OG!AB$1:AB$766,"")</f>
        <v>16.440000000000001</v>
      </c>
      <c r="AI2428" s="48">
        <f>_xlfn.XLOOKUP($F2428,Main_OG!$D$1:$D$766,Main_OG!AC$1:AC$766,"")</f>
        <v>4.9924248044436963</v>
      </c>
      <c r="AJ2428" s="48">
        <f>_xlfn.XLOOKUP($F2428,Main_OG!$D$1:$D$766,Main_OG!AD$1:AD$766,"")</f>
        <v>0.70992248279802228</v>
      </c>
    </row>
    <row r="2429" spans="2:36" x14ac:dyDescent="0.35">
      <c r="B2429" s="36" t="s">
        <v>3584</v>
      </c>
      <c r="C2429" s="45" t="s">
        <v>712</v>
      </c>
      <c r="D2429" s="45" t="s">
        <v>4292</v>
      </c>
      <c r="E2429" s="36" t="s">
        <v>4525</v>
      </c>
      <c r="F2429" s="36" t="str">
        <f t="shared" si="111"/>
        <v>2011_NH</v>
      </c>
      <c r="G2429" s="45">
        <v>2011</v>
      </c>
      <c r="H2429" s="45">
        <f>_xlfn.XLOOKUP(J2429,Main_OG!$B$1:$B$766,Main_OG!$O$1:$O$766,"")</f>
        <v>1</v>
      </c>
      <c r="I2429" s="45">
        <f>_xlfn.XLOOKUP(F2429,Main_OG!$D$1:$D$766,Main_OG!$J$1:$J$766,"")</f>
        <v>0</v>
      </c>
      <c r="J2429" s="45" t="s">
        <v>712</v>
      </c>
      <c r="K2429" s="45" t="str">
        <f t="shared" si="112"/>
        <v>Public Service Co of NH_NH</v>
      </c>
      <c r="L2429" s="45" t="str">
        <f t="shared" si="113"/>
        <v>Public Service Co of New Hampshire_NH</v>
      </c>
      <c r="M2429" s="45" t="s">
        <v>3590</v>
      </c>
      <c r="N2429" s="45">
        <v>0</v>
      </c>
      <c r="O2429" s="45">
        <v>63553</v>
      </c>
      <c r="P2429" s="45">
        <v>2543</v>
      </c>
      <c r="Q2429" s="45">
        <v>420677</v>
      </c>
      <c r="R2429" s="45">
        <v>0</v>
      </c>
      <c r="S2429" s="45">
        <v>1699789</v>
      </c>
      <c r="T2429" s="45">
        <v>257773</v>
      </c>
      <c r="U2429" s="45">
        <v>3134381</v>
      </c>
      <c r="V2429" s="45">
        <v>0</v>
      </c>
      <c r="W2429" s="45">
        <v>15.92</v>
      </c>
      <c r="X2429" s="45">
        <v>19.02</v>
      </c>
      <c r="Y2429" s="45">
        <v>16.989999999999998</v>
      </c>
      <c r="Z2429" s="46">
        <v>73465</v>
      </c>
      <c r="AA2429" s="46">
        <v>55636.588904944096</v>
      </c>
      <c r="AB2429" s="47">
        <f>_xlfn.XLOOKUP($F2429,Main_OG!$D$1:$D$766,Main_OG!AJ$1:AJ$766,"")</f>
        <v>1796726</v>
      </c>
      <c r="AC2429" s="47">
        <f>_xlfn.XLOOKUP($F2429,Main_OG!$D$1:$D$766,Main_OG!AK$1:AK$766,"")</f>
        <v>285974</v>
      </c>
      <c r="AD2429" s="47">
        <f>_xlfn.XLOOKUP($F2429,Main_OG!$D$1:$D$766,Main_OG!AL$1:AL$766,"")</f>
        <v>93854034</v>
      </c>
      <c r="AE2429" s="47">
        <f>_xlfn.XLOOKUP($F2429,Main_OG!$D$1:$D$766,Main_OG!AM$1:AM$766,"")</f>
        <v>8362807</v>
      </c>
      <c r="AF2429" s="48">
        <f>_xlfn.XLOOKUP($F2429,Main_OG!$D$1:$D$766,Main_OG!Z$1:Z$766,"")</f>
        <v>3.03</v>
      </c>
      <c r="AG2429" s="48">
        <f>_xlfn.XLOOKUP($F2429,Main_OG!$D$1:$D$766,Main_OG!AA$1:AA$766,"")</f>
        <v>3.55</v>
      </c>
      <c r="AH2429" s="48">
        <f>_xlfn.XLOOKUP($F2429,Main_OG!$D$1:$D$766,Main_OG!AB$1:AB$766,"")</f>
        <v>22.758921780738341</v>
      </c>
      <c r="AI2429" s="48">
        <f>_xlfn.XLOOKUP($F2429,Main_OG!$D$1:$D$766,Main_OG!AC$1:AC$766,"")</f>
        <v>4.6524343752411106</v>
      </c>
      <c r="AJ2429" s="48">
        <f>_xlfn.XLOOKUP($F2429,Main_OG!$D$1:$D$766,Main_OG!AD$1:AD$766,"")</f>
        <v>0.67</v>
      </c>
    </row>
    <row r="2430" spans="2:36" x14ac:dyDescent="0.35">
      <c r="B2430" s="36" t="s">
        <v>3584</v>
      </c>
      <c r="C2430" s="45" t="s">
        <v>712</v>
      </c>
      <c r="D2430" s="45" t="s">
        <v>4292</v>
      </c>
      <c r="E2430" s="36" t="s">
        <v>4525</v>
      </c>
      <c r="F2430" s="36" t="str">
        <f t="shared" si="111"/>
        <v>2012_NH</v>
      </c>
      <c r="G2430" s="45">
        <v>2012</v>
      </c>
      <c r="H2430" s="45">
        <f>_xlfn.XLOOKUP(J2430,Main_OG!$B$1:$B$766,Main_OG!$O$1:$O$766,"")</f>
        <v>1</v>
      </c>
      <c r="I2430" s="45">
        <f>_xlfn.XLOOKUP(F2430,Main_OG!$D$1:$D$766,Main_OG!$J$1:$J$766,"")</f>
        <v>0</v>
      </c>
      <c r="J2430" s="45" t="s">
        <v>712</v>
      </c>
      <c r="K2430" s="45" t="str">
        <f t="shared" si="112"/>
        <v>Public Service Co of NH_NH</v>
      </c>
      <c r="L2430" s="45" t="str">
        <f t="shared" si="113"/>
        <v>Public Service Co of New Hampshire_NH</v>
      </c>
      <c r="M2430" s="45" t="s">
        <v>3591</v>
      </c>
      <c r="N2430" s="45">
        <v>0</v>
      </c>
      <c r="O2430" s="45">
        <v>59690</v>
      </c>
      <c r="P2430" s="45">
        <v>2302</v>
      </c>
      <c r="Q2430" s="45">
        <v>412264</v>
      </c>
      <c r="R2430" s="45">
        <v>0</v>
      </c>
      <c r="S2430" s="45">
        <v>1391043</v>
      </c>
      <c r="T2430" s="45">
        <v>179766</v>
      </c>
      <c r="U2430" s="45">
        <v>3030181</v>
      </c>
      <c r="V2430" s="45">
        <v>0</v>
      </c>
      <c r="W2430" s="45">
        <v>15.860257000000001</v>
      </c>
      <c r="X2430" s="45">
        <v>21.123014999999999</v>
      </c>
      <c r="Y2430" s="45">
        <v>16.622769000000002</v>
      </c>
      <c r="Z2430" s="46">
        <v>74082.8</v>
      </c>
      <c r="AA2430" s="46">
        <v>55925.18025148772</v>
      </c>
      <c r="AB2430" s="47">
        <f>_xlfn.XLOOKUP($F2430,Main_OG!$D$1:$D$766,Main_OG!AJ$1:AJ$766,"")</f>
        <v>1039368</v>
      </c>
      <c r="AC2430" s="47">
        <f>_xlfn.XLOOKUP($F2430,Main_OG!$D$1:$D$766,Main_OG!AK$1:AK$766,"")</f>
        <v>115114</v>
      </c>
      <c r="AD2430" s="47">
        <f>_xlfn.XLOOKUP($F2430,Main_OG!$D$1:$D$766,Main_OG!AL$1:AL$766,"")</f>
        <v>101356472</v>
      </c>
      <c r="AE2430" s="47">
        <f>_xlfn.XLOOKUP($F2430,Main_OG!$D$1:$D$766,Main_OG!AM$1:AM$766,"")</f>
        <v>8189181</v>
      </c>
      <c r="AF2430" s="48">
        <f>_xlfn.XLOOKUP($F2430,Main_OG!$D$1:$D$766,Main_OG!Z$1:Z$766,"")</f>
        <v>2.78</v>
      </c>
      <c r="AG2430" s="48">
        <f>_xlfn.XLOOKUP($F2430,Main_OG!$D$1:$D$766,Main_OG!AA$1:AA$766,"")</f>
        <v>4.07</v>
      </c>
      <c r="AH2430" s="48">
        <f>_xlfn.XLOOKUP($F2430,Main_OG!$D$1:$D$766,Main_OG!AB$1:AB$766,"")</f>
        <v>23.21</v>
      </c>
      <c r="AI2430" s="48">
        <f>_xlfn.XLOOKUP($F2430,Main_OG!$D$1:$D$766,Main_OG!AC$1:AC$766,"")</f>
        <v>5.54</v>
      </c>
      <c r="AJ2430" s="48">
        <f>_xlfn.XLOOKUP($F2430,Main_OG!$D$1:$D$766,Main_OG!AD$1:AD$766,"")</f>
        <v>0.73</v>
      </c>
    </row>
    <row r="2431" spans="2:36" x14ac:dyDescent="0.35">
      <c r="B2431" s="36" t="s">
        <v>3584</v>
      </c>
      <c r="C2431" s="45" t="s">
        <v>712</v>
      </c>
      <c r="D2431" s="45" t="s">
        <v>4292</v>
      </c>
      <c r="E2431" s="36" t="s">
        <v>4525</v>
      </c>
      <c r="F2431" s="36" t="str">
        <f t="shared" si="111"/>
        <v>2013_NH</v>
      </c>
      <c r="G2431" s="45">
        <v>2013</v>
      </c>
      <c r="H2431" s="45">
        <f>_xlfn.XLOOKUP(J2431,Main_OG!$B$1:$B$766,Main_OG!$O$1:$O$766,"")</f>
        <v>1</v>
      </c>
      <c r="I2431" s="45">
        <f>_xlfn.XLOOKUP(F2431,Main_OG!$D$1:$D$766,Main_OG!$J$1:$J$766,"")</f>
        <v>0</v>
      </c>
      <c r="J2431" s="45" t="s">
        <v>712</v>
      </c>
      <c r="K2431" s="45" t="str">
        <f t="shared" si="112"/>
        <v>Public Service Co of NH_NH</v>
      </c>
      <c r="L2431" s="45" t="str">
        <f t="shared" si="113"/>
        <v>Public Service Co of New Hampshire_NH</v>
      </c>
      <c r="M2431" s="45" t="s">
        <v>3592</v>
      </c>
      <c r="N2431" s="45">
        <v>0</v>
      </c>
      <c r="O2431" s="45">
        <v>52071</v>
      </c>
      <c r="P2431" s="45">
        <v>1899</v>
      </c>
      <c r="Q2431" s="45">
        <v>345974</v>
      </c>
      <c r="R2431" s="45">
        <v>0</v>
      </c>
      <c r="S2431" s="45">
        <v>1149989</v>
      </c>
      <c r="T2431" s="45">
        <v>134193</v>
      </c>
      <c r="U2431" s="45">
        <v>2488177</v>
      </c>
      <c r="V2431" s="45">
        <v>0</v>
      </c>
      <c r="W2431" s="45">
        <v>17.471731999999999</v>
      </c>
      <c r="X2431" s="45">
        <v>27.02749</v>
      </c>
      <c r="Y2431" s="45">
        <v>17.647538999999998</v>
      </c>
      <c r="Z2431" s="46">
        <v>75503.399999999994</v>
      </c>
      <c r="AA2431" s="46">
        <v>56886.154458166828</v>
      </c>
      <c r="AB2431" s="47">
        <f>_xlfn.XLOOKUP($F2431,Main_OG!$D$1:$D$766,Main_OG!AJ$1:AJ$766,"")</f>
        <v>1232070</v>
      </c>
      <c r="AC2431" s="47">
        <f>_xlfn.XLOOKUP($F2431,Main_OG!$D$1:$D$766,Main_OG!AK$1:AK$766,"")</f>
        <v>373532</v>
      </c>
      <c r="AD2431" s="47">
        <f>_xlfn.XLOOKUP($F2431,Main_OG!$D$1:$D$766,Main_OG!AL$1:AL$766,"")</f>
        <v>59932146</v>
      </c>
      <c r="AE2431" s="47">
        <f>_xlfn.XLOOKUP($F2431,Main_OG!$D$1:$D$766,Main_OG!AM$1:AM$766,"")</f>
        <v>10926725</v>
      </c>
      <c r="AF2431" s="48">
        <f>_xlfn.XLOOKUP($F2431,Main_OG!$D$1:$D$766,Main_OG!Z$1:Z$766,"")</f>
        <v>0</v>
      </c>
      <c r="AG2431" s="48">
        <f>_xlfn.XLOOKUP($F2431,Main_OG!$D$1:$D$766,Main_OG!AA$1:AA$766,"")</f>
        <v>2.3089180475565318</v>
      </c>
      <c r="AH2431" s="48">
        <f>_xlfn.XLOOKUP($F2431,Main_OG!$D$1:$D$766,Main_OG!AB$1:AB$766,"")</f>
        <v>23.12</v>
      </c>
      <c r="AI2431" s="48">
        <f>_xlfn.XLOOKUP($F2431,Main_OG!$D$1:$D$766,Main_OG!AC$1:AC$766,"")</f>
        <v>4.4043332512284126</v>
      </c>
      <c r="AJ2431" s="48">
        <f>_xlfn.XLOOKUP($F2431,Main_OG!$D$1:$D$766,Main_OG!AD$1:AD$766,"")</f>
        <v>0.77</v>
      </c>
    </row>
    <row r="2432" spans="2:36" x14ac:dyDescent="0.35">
      <c r="B2432" s="36" t="s">
        <v>3584</v>
      </c>
      <c r="C2432" s="45" t="s">
        <v>712</v>
      </c>
      <c r="D2432" s="45" t="s">
        <v>4292</v>
      </c>
      <c r="E2432" s="36" t="s">
        <v>4525</v>
      </c>
      <c r="F2432" s="36" t="str">
        <f t="shared" si="111"/>
        <v>2014_NH</v>
      </c>
      <c r="G2432" s="45">
        <v>2014</v>
      </c>
      <c r="H2432" s="45">
        <f>_xlfn.XLOOKUP(J2432,Main_OG!$B$1:$B$766,Main_OG!$O$1:$O$766,"")</f>
        <v>1</v>
      </c>
      <c r="I2432" s="45">
        <f>_xlfn.XLOOKUP(F2432,Main_OG!$D$1:$D$766,Main_OG!$J$1:$J$766,"")</f>
        <v>0</v>
      </c>
      <c r="J2432" s="45" t="s">
        <v>712</v>
      </c>
      <c r="K2432" s="45" t="str">
        <f t="shared" si="112"/>
        <v>Public Service Co of NH_NH</v>
      </c>
      <c r="L2432" s="45" t="str">
        <f t="shared" si="113"/>
        <v>Public Service Co of New Hampshire_NH</v>
      </c>
      <c r="M2432" s="45" t="s">
        <v>3593</v>
      </c>
      <c r="N2432" s="45">
        <v>0</v>
      </c>
      <c r="O2432" s="45">
        <v>50387</v>
      </c>
      <c r="P2432" s="45">
        <v>1832</v>
      </c>
      <c r="Q2432" s="45">
        <v>335555</v>
      </c>
      <c r="R2432" s="45">
        <v>0</v>
      </c>
      <c r="S2432" s="45">
        <v>1240068</v>
      </c>
      <c r="T2432" s="45">
        <v>168926</v>
      </c>
      <c r="U2432" s="45">
        <v>2390026</v>
      </c>
      <c r="V2432" s="45">
        <v>0</v>
      </c>
      <c r="W2432" s="45">
        <v>17.423463999999999</v>
      </c>
      <c r="X2432" s="45">
        <v>24.979932000000002</v>
      </c>
      <c r="Y2432" s="45">
        <v>18.038</v>
      </c>
      <c r="Z2432" s="46">
        <v>76836.2</v>
      </c>
      <c r="AA2432" s="46">
        <v>57587.256428109424</v>
      </c>
      <c r="AB2432" s="47">
        <f>_xlfn.XLOOKUP($F2432,Main_OG!$D$1:$D$766,Main_OG!AJ$1:AJ$766,"")</f>
        <v>1087708</v>
      </c>
      <c r="AC2432" s="47">
        <f>_xlfn.XLOOKUP($F2432,Main_OG!$D$1:$D$766,Main_OG!AK$1:AK$766,"")</f>
        <v>907716</v>
      </c>
      <c r="AD2432" s="47">
        <f>_xlfn.XLOOKUP($F2432,Main_OG!$D$1:$D$766,Main_OG!AL$1:AL$766,"")</f>
        <v>63113542</v>
      </c>
      <c r="AE2432" s="47">
        <f>_xlfn.XLOOKUP($F2432,Main_OG!$D$1:$D$766,Main_OG!AM$1:AM$766,"")</f>
        <v>10168265</v>
      </c>
      <c r="AF2432" s="48">
        <f>_xlfn.XLOOKUP($F2432,Main_OG!$D$1:$D$766,Main_OG!Z$1:Z$766,"")</f>
        <v>2.69</v>
      </c>
      <c r="AG2432" s="48">
        <f>_xlfn.XLOOKUP($F2432,Main_OG!$D$1:$D$766,Main_OG!AA$1:AA$766,"")</f>
        <v>4.2699999999999996</v>
      </c>
      <c r="AH2432" s="48">
        <f>_xlfn.XLOOKUP($F2432,Main_OG!$D$1:$D$766,Main_OG!AB$1:AB$766,"")</f>
        <v>20.48845299552563</v>
      </c>
      <c r="AI2432" s="48">
        <f>_xlfn.XLOOKUP($F2432,Main_OG!$D$1:$D$766,Main_OG!AC$1:AC$766,"")</f>
        <v>6.05</v>
      </c>
      <c r="AJ2432" s="48">
        <f>_xlfn.XLOOKUP($F2432,Main_OG!$D$1:$D$766,Main_OG!AD$1:AD$766,"")</f>
        <v>0.72</v>
      </c>
    </row>
    <row r="2433" spans="2:36" x14ac:dyDescent="0.35">
      <c r="B2433" s="36" t="s">
        <v>3584</v>
      </c>
      <c r="C2433" s="45" t="s">
        <v>712</v>
      </c>
      <c r="D2433" s="45" t="s">
        <v>4292</v>
      </c>
      <c r="E2433" s="36" t="s">
        <v>4525</v>
      </c>
      <c r="F2433" s="36" t="str">
        <f t="shared" si="111"/>
        <v>2015_NH</v>
      </c>
      <c r="G2433" s="45">
        <v>2015</v>
      </c>
      <c r="H2433" s="45">
        <f>_xlfn.XLOOKUP(J2433,Main_OG!$B$1:$B$766,Main_OG!$O$1:$O$766,"")</f>
        <v>1</v>
      </c>
      <c r="I2433" s="45">
        <f>_xlfn.XLOOKUP(F2433,Main_OG!$D$1:$D$766,Main_OG!$J$1:$J$766,"")</f>
        <v>0</v>
      </c>
      <c r="J2433" s="45" t="s">
        <v>712</v>
      </c>
      <c r="K2433" s="45" t="str">
        <f t="shared" si="112"/>
        <v>Public Service Co of NH_NH</v>
      </c>
      <c r="L2433" s="45" t="str">
        <f t="shared" si="113"/>
        <v>Public Service Co of New Hampshire_NH</v>
      </c>
      <c r="M2433" s="45" t="s">
        <v>3594</v>
      </c>
      <c r="N2433" s="45">
        <v>0</v>
      </c>
      <c r="O2433" s="45">
        <v>51047</v>
      </c>
      <c r="P2433" s="45">
        <v>1844</v>
      </c>
      <c r="Q2433" s="45">
        <v>346880</v>
      </c>
      <c r="R2433" s="45">
        <v>0</v>
      </c>
      <c r="S2433" s="45">
        <v>1251020</v>
      </c>
      <c r="T2433" s="45">
        <v>192671</v>
      </c>
      <c r="U2433" s="45">
        <v>2525259</v>
      </c>
      <c r="V2433" s="45">
        <v>0</v>
      </c>
      <c r="W2433" s="45">
        <v>18.379010999999998</v>
      </c>
      <c r="X2433" s="45">
        <v>24.551645000000001</v>
      </c>
      <c r="Y2433" s="45">
        <v>18.386054999999999</v>
      </c>
      <c r="Z2433" s="46">
        <v>79319.3</v>
      </c>
      <c r="AA2433" s="46">
        <v>59305.036336991958</v>
      </c>
      <c r="AB2433" s="47">
        <f>_xlfn.XLOOKUP($F2433,Main_OG!$D$1:$D$766,Main_OG!AJ$1:AJ$766,"")</f>
        <v>811134</v>
      </c>
      <c r="AC2433" s="47">
        <f>_xlfn.XLOOKUP($F2433,Main_OG!$D$1:$D$766,Main_OG!AK$1:AK$766,"")</f>
        <v>582688</v>
      </c>
      <c r="AD2433" s="47">
        <f>_xlfn.XLOOKUP($F2433,Main_OG!$D$1:$D$766,Main_OG!AL$1:AL$766,"")</f>
        <v>86132506</v>
      </c>
      <c r="AE2433" s="47">
        <f>_xlfn.XLOOKUP($F2433,Main_OG!$D$1:$D$766,Main_OG!AM$1:AM$766,"")</f>
        <v>9484204</v>
      </c>
      <c r="AF2433" s="48">
        <f>_xlfn.XLOOKUP($F2433,Main_OG!$D$1:$D$766,Main_OG!Z$1:Z$766,"")</f>
        <v>0</v>
      </c>
      <c r="AG2433" s="48">
        <f>_xlfn.XLOOKUP($F2433,Main_OG!$D$1:$D$766,Main_OG!AA$1:AA$766,"")</f>
        <v>3.87</v>
      </c>
      <c r="AH2433" s="48">
        <f>_xlfn.XLOOKUP($F2433,Main_OG!$D$1:$D$766,Main_OG!AB$1:AB$766,"")</f>
        <v>12.08771849023859</v>
      </c>
      <c r="AI2433" s="48">
        <f>_xlfn.XLOOKUP($F2433,Main_OG!$D$1:$D$766,Main_OG!AC$1:AC$766,"")</f>
        <v>4.92</v>
      </c>
      <c r="AJ2433" s="48">
        <f>_xlfn.XLOOKUP($F2433,Main_OG!$D$1:$D$766,Main_OG!AD$1:AD$766,"")</f>
        <v>0.66963877086385626</v>
      </c>
    </row>
    <row r="2434" spans="2:36" x14ac:dyDescent="0.35">
      <c r="B2434" s="36" t="s">
        <v>3584</v>
      </c>
      <c r="C2434" s="45" t="s">
        <v>712</v>
      </c>
      <c r="D2434" s="45" t="s">
        <v>4292</v>
      </c>
      <c r="E2434" s="36" t="s">
        <v>4525</v>
      </c>
      <c r="F2434" s="36" t="str">
        <f t="shared" si="111"/>
        <v>2016_NH</v>
      </c>
      <c r="G2434" s="45">
        <v>2016</v>
      </c>
      <c r="H2434" s="45">
        <f>_xlfn.XLOOKUP(J2434,Main_OG!$B$1:$B$766,Main_OG!$O$1:$O$766,"")</f>
        <v>1</v>
      </c>
      <c r="I2434" s="45">
        <f>_xlfn.XLOOKUP(F2434,Main_OG!$D$1:$D$766,Main_OG!$J$1:$J$766,"")</f>
        <v>0</v>
      </c>
      <c r="J2434" s="45" t="s">
        <v>712</v>
      </c>
      <c r="K2434" s="45" t="str">
        <f t="shared" si="112"/>
        <v>Public Service Co of NH_NH</v>
      </c>
      <c r="L2434" s="45" t="str">
        <f t="shared" si="113"/>
        <v>Public Service Co of New Hampshire_NH</v>
      </c>
      <c r="M2434" s="45" t="s">
        <v>3595</v>
      </c>
      <c r="N2434" s="45">
        <v>0</v>
      </c>
      <c r="O2434" s="45">
        <v>49349</v>
      </c>
      <c r="P2434" s="45">
        <v>1727</v>
      </c>
      <c r="Q2434" s="45">
        <v>345479</v>
      </c>
      <c r="R2434" s="45">
        <v>0</v>
      </c>
      <c r="S2434" s="45">
        <v>960720</v>
      </c>
      <c r="T2434" s="45">
        <v>103329</v>
      </c>
      <c r="U2434" s="45">
        <v>2447637</v>
      </c>
      <c r="V2434" s="45">
        <v>0</v>
      </c>
      <c r="W2434" s="45">
        <v>20.858688999999998</v>
      </c>
      <c r="X2434" s="45">
        <v>37.784067999999998</v>
      </c>
      <c r="Y2434" s="45">
        <v>19.445322000000001</v>
      </c>
      <c r="Z2434" s="46">
        <v>80736.100000000006</v>
      </c>
      <c r="AA2434" s="46">
        <v>60085.183084839256</v>
      </c>
      <c r="AB2434" s="47">
        <f>_xlfn.XLOOKUP($F2434,Main_OG!$D$1:$D$766,Main_OG!AJ$1:AJ$766,"")</f>
        <v>387872</v>
      </c>
      <c r="AC2434" s="47">
        <f>_xlfn.XLOOKUP($F2434,Main_OG!$D$1:$D$766,Main_OG!AK$1:AK$766,"")</f>
        <v>134282</v>
      </c>
      <c r="AD2434" s="47">
        <f>_xlfn.XLOOKUP($F2434,Main_OG!$D$1:$D$766,Main_OG!AL$1:AL$766,"")</f>
        <v>68280100</v>
      </c>
      <c r="AE2434" s="47">
        <f>_xlfn.XLOOKUP($F2434,Main_OG!$D$1:$D$766,Main_OG!AM$1:AM$766,"")</f>
        <v>10761163</v>
      </c>
      <c r="AF2434" s="48">
        <f>_xlfn.XLOOKUP($F2434,Main_OG!$D$1:$D$766,Main_OG!Z$1:Z$766,"")</f>
        <v>0</v>
      </c>
      <c r="AG2434" s="48">
        <f>_xlfn.XLOOKUP($F2434,Main_OG!$D$1:$D$766,Main_OG!AA$1:AA$766,"")</f>
        <v>4.07</v>
      </c>
      <c r="AH2434" s="48">
        <f>_xlfn.XLOOKUP($F2434,Main_OG!$D$1:$D$766,Main_OG!AB$1:AB$766,"")</f>
        <v>11.309272049594229</v>
      </c>
      <c r="AI2434" s="48">
        <f>_xlfn.XLOOKUP($F2434,Main_OG!$D$1:$D$766,Main_OG!AC$1:AC$766,"")</f>
        <v>3.2924726584307722</v>
      </c>
      <c r="AJ2434" s="48">
        <f>_xlfn.XLOOKUP($F2434,Main_OG!$D$1:$D$766,Main_OG!AD$1:AD$766,"")</f>
        <v>0.65636700530415037</v>
      </c>
    </row>
    <row r="2435" spans="2:36" x14ac:dyDescent="0.35">
      <c r="B2435" s="36" t="s">
        <v>3584</v>
      </c>
      <c r="C2435" s="45" t="s">
        <v>712</v>
      </c>
      <c r="D2435" s="45" t="s">
        <v>4292</v>
      </c>
      <c r="E2435" s="36" t="s">
        <v>4525</v>
      </c>
      <c r="F2435" s="36" t="str">
        <f t="shared" ref="F2435:F2498" si="114">_xlfn.CONCAT(G2435,"_",J2435)</f>
        <v>2017_NH</v>
      </c>
      <c r="G2435" s="45">
        <v>2017</v>
      </c>
      <c r="H2435" s="45">
        <f>_xlfn.XLOOKUP(J2435,Main_OG!$B$1:$B$766,Main_OG!$O$1:$O$766,"")</f>
        <v>1</v>
      </c>
      <c r="I2435" s="45">
        <f>_xlfn.XLOOKUP(F2435,Main_OG!$D$1:$D$766,Main_OG!$J$1:$J$766,"")</f>
        <v>0</v>
      </c>
      <c r="J2435" s="45" t="s">
        <v>712</v>
      </c>
      <c r="K2435" s="45" t="str">
        <f t="shared" ref="K2435:K2498" si="115">_xlfn.CONCAT(B2435,"_",C2435)</f>
        <v>Public Service Co of NH_NH</v>
      </c>
      <c r="L2435" s="45" t="str">
        <f t="shared" ref="L2435:L2498" si="116">_xlfn.CONCAT(E2435,"_",C2435)</f>
        <v>Public Service Co of New Hampshire_NH</v>
      </c>
      <c r="M2435" s="45" t="s">
        <v>3596</v>
      </c>
      <c r="N2435" s="45">
        <v>0</v>
      </c>
      <c r="O2435" s="45">
        <v>46439</v>
      </c>
      <c r="P2435" s="45">
        <v>1576</v>
      </c>
      <c r="Q2435" s="45">
        <v>331614</v>
      </c>
      <c r="R2435" s="45">
        <v>0</v>
      </c>
      <c r="S2435" s="45">
        <v>836385</v>
      </c>
      <c r="T2435" s="45">
        <v>89963</v>
      </c>
      <c r="U2435" s="45">
        <v>2312312</v>
      </c>
      <c r="V2435" s="45">
        <v>0</v>
      </c>
      <c r="W2435" s="45">
        <v>21.587164000000001</v>
      </c>
      <c r="X2435" s="45">
        <v>34.973711000000002</v>
      </c>
      <c r="Y2435" s="45">
        <v>20.703171000000001</v>
      </c>
      <c r="Z2435" s="46">
        <v>81179.600000000006</v>
      </c>
      <c r="AA2435" s="46">
        <v>60115.447702338948</v>
      </c>
      <c r="AB2435" s="47">
        <f>_xlfn.XLOOKUP($F2435,Main_OG!$D$1:$D$766,Main_OG!AJ$1:AJ$766,"")</f>
        <v>268092</v>
      </c>
      <c r="AC2435" s="47">
        <f>_xlfn.XLOOKUP($F2435,Main_OG!$D$1:$D$766,Main_OG!AK$1:AK$766,"")</f>
        <v>326380</v>
      </c>
      <c r="AD2435" s="47">
        <f>_xlfn.XLOOKUP($F2435,Main_OG!$D$1:$D$766,Main_OG!AL$1:AL$766,"")</f>
        <v>52408510</v>
      </c>
      <c r="AE2435" s="47">
        <f>_xlfn.XLOOKUP($F2435,Main_OG!$D$1:$D$766,Main_OG!AM$1:AM$766,"")</f>
        <v>9990704</v>
      </c>
      <c r="AF2435" s="48">
        <f>_xlfn.XLOOKUP($F2435,Main_OG!$D$1:$D$766,Main_OG!Z$1:Z$766,"")</f>
        <v>0</v>
      </c>
      <c r="AG2435" s="48">
        <f>_xlfn.XLOOKUP($F2435,Main_OG!$D$1:$D$766,Main_OG!AA$1:AA$766,"")</f>
        <v>2.1875855044172008</v>
      </c>
      <c r="AH2435" s="48">
        <f>_xlfn.XLOOKUP($F2435,Main_OG!$D$1:$D$766,Main_OG!AB$1:AB$766,"")</f>
        <v>14.73443638842941</v>
      </c>
      <c r="AI2435" s="48">
        <f>_xlfn.XLOOKUP($F2435,Main_OG!$D$1:$D$766,Main_OG!AC$1:AC$766,"")</f>
        <v>3.7243523928232452</v>
      </c>
      <c r="AJ2435" s="48">
        <f>_xlfn.XLOOKUP($F2435,Main_OG!$D$1:$D$766,Main_OG!AD$1:AD$766,"")</f>
        <v>0.62802788237371954</v>
      </c>
    </row>
    <row r="2436" spans="2:36" x14ac:dyDescent="0.35">
      <c r="B2436" s="36" t="s">
        <v>3584</v>
      </c>
      <c r="C2436" s="45" t="s">
        <v>712</v>
      </c>
      <c r="D2436" s="45" t="s">
        <v>4292</v>
      </c>
      <c r="E2436" s="36" t="s">
        <v>4525</v>
      </c>
      <c r="F2436" s="36" t="str">
        <f t="shared" si="114"/>
        <v>2018_NH</v>
      </c>
      <c r="G2436" s="45">
        <v>2018</v>
      </c>
      <c r="H2436" s="45">
        <f>_xlfn.XLOOKUP(J2436,Main_OG!$B$1:$B$766,Main_OG!$O$1:$O$766,"")</f>
        <v>1</v>
      </c>
      <c r="I2436" s="45">
        <f>_xlfn.XLOOKUP(F2436,Main_OG!$D$1:$D$766,Main_OG!$J$1:$J$766,"")</f>
        <v>0</v>
      </c>
      <c r="J2436" s="45" t="s">
        <v>712</v>
      </c>
      <c r="K2436" s="45" t="str">
        <f t="shared" si="115"/>
        <v>Public Service Co of NH_NH</v>
      </c>
      <c r="L2436" s="45" t="str">
        <f t="shared" si="116"/>
        <v>Public Service Co of New Hampshire_NH</v>
      </c>
      <c r="M2436" s="45" t="s">
        <v>3597</v>
      </c>
      <c r="N2436" s="45">
        <v>0</v>
      </c>
      <c r="O2436" s="45">
        <v>46616</v>
      </c>
      <c r="P2436" s="45">
        <v>1528</v>
      </c>
      <c r="Q2436" s="45">
        <v>336976</v>
      </c>
      <c r="R2436" s="45">
        <v>0</v>
      </c>
      <c r="S2436" s="45">
        <v>825734</v>
      </c>
      <c r="T2436" s="45">
        <v>81003</v>
      </c>
      <c r="U2436" s="45">
        <v>2426856</v>
      </c>
      <c r="V2436" s="45">
        <v>0</v>
      </c>
      <c r="W2436" s="45">
        <v>15.928338</v>
      </c>
      <c r="X2436" s="45">
        <v>11.628088</v>
      </c>
      <c r="Y2436" s="45">
        <v>19.549627000000001</v>
      </c>
      <c r="Z2436" s="46">
        <v>82269.5</v>
      </c>
      <c r="AA2436" s="46">
        <v>60712.63054733946</v>
      </c>
      <c r="AB2436" s="47">
        <f>_xlfn.XLOOKUP($F2436,Main_OG!$D$1:$D$766,Main_OG!AJ$1:AJ$766,"")</f>
        <v>587508</v>
      </c>
      <c r="AC2436" s="47">
        <f>_xlfn.XLOOKUP($F2436,Main_OG!$D$1:$D$766,Main_OG!AK$1:AK$766,"")</f>
        <v>595928</v>
      </c>
      <c r="AD2436" s="47">
        <f>_xlfn.XLOOKUP($F2436,Main_OG!$D$1:$D$766,Main_OG!AL$1:AL$766,"")</f>
        <v>43580726</v>
      </c>
      <c r="AE2436" s="47">
        <f>_xlfn.XLOOKUP($F2436,Main_OG!$D$1:$D$766,Main_OG!AM$1:AM$766,"")</f>
        <v>10061696</v>
      </c>
      <c r="AF2436" s="48">
        <f>_xlfn.XLOOKUP($F2436,Main_OG!$D$1:$D$766,Main_OG!Z$1:Z$766,"")</f>
        <v>0</v>
      </c>
      <c r="AG2436" s="48">
        <f>_xlfn.XLOOKUP($F2436,Main_OG!$D$1:$D$766,Main_OG!AA$1:AA$766,"")</f>
        <v>3.87</v>
      </c>
      <c r="AH2436" s="48">
        <f>_xlfn.XLOOKUP($F2436,Main_OG!$D$1:$D$766,Main_OG!AB$1:AB$766,"")</f>
        <v>15.26</v>
      </c>
      <c r="AI2436" s="48">
        <f>_xlfn.XLOOKUP($F2436,Main_OG!$D$1:$D$766,Main_OG!AC$1:AC$766,"")</f>
        <v>5.95</v>
      </c>
      <c r="AJ2436" s="48">
        <f>_xlfn.XLOOKUP($F2436,Main_OG!$D$1:$D$766,Main_OG!AD$1:AD$766,"")</f>
        <v>0.68</v>
      </c>
    </row>
    <row r="2437" spans="2:36" x14ac:dyDescent="0.35">
      <c r="B2437" s="36" t="s">
        <v>3584</v>
      </c>
      <c r="C2437" s="45" t="s">
        <v>712</v>
      </c>
      <c r="D2437" s="45" t="s">
        <v>4292</v>
      </c>
      <c r="E2437" s="36" t="s">
        <v>4525</v>
      </c>
      <c r="F2437" s="36" t="str">
        <f t="shared" si="114"/>
        <v>2019_NH</v>
      </c>
      <c r="G2437" s="45">
        <v>2019</v>
      </c>
      <c r="H2437" s="45">
        <f>_xlfn.XLOOKUP(J2437,Main_OG!$B$1:$B$766,Main_OG!$O$1:$O$766,"")</f>
        <v>1</v>
      </c>
      <c r="I2437" s="45">
        <f>_xlfn.XLOOKUP(F2437,Main_OG!$D$1:$D$766,Main_OG!$J$1:$J$766,"")</f>
        <v>0</v>
      </c>
      <c r="J2437" s="45" t="s">
        <v>712</v>
      </c>
      <c r="K2437" s="45" t="str">
        <f t="shared" si="115"/>
        <v>Public Service Co of NH_NH</v>
      </c>
      <c r="L2437" s="45" t="str">
        <f t="shared" si="116"/>
        <v>Public Service Co of New Hampshire_NH</v>
      </c>
      <c r="M2437" s="45" t="s">
        <v>3598</v>
      </c>
      <c r="N2437" s="45">
        <v>0</v>
      </c>
      <c r="O2437" s="45">
        <v>47726</v>
      </c>
      <c r="P2437" s="45">
        <v>1553</v>
      </c>
      <c r="Q2437" s="45">
        <v>351614</v>
      </c>
      <c r="R2437" s="45">
        <v>0</v>
      </c>
      <c r="S2437" s="45">
        <v>797804</v>
      </c>
      <c r="T2437" s="45">
        <v>71871</v>
      </c>
      <c r="U2437" s="45">
        <v>2469126</v>
      </c>
      <c r="V2437" s="45">
        <v>0</v>
      </c>
      <c r="W2437" s="45">
        <v>15.92623</v>
      </c>
      <c r="X2437" s="45">
        <v>10.307912999999999</v>
      </c>
      <c r="Y2437" s="45">
        <v>19.893003</v>
      </c>
      <c r="Z2437" s="46">
        <v>84031.2</v>
      </c>
      <c r="AA2437" s="46">
        <v>61752.094198707659</v>
      </c>
      <c r="AB2437" s="47">
        <f>_xlfn.XLOOKUP($F2437,Main_OG!$D$1:$D$766,Main_OG!AJ$1:AJ$766,"")</f>
        <v>318924</v>
      </c>
      <c r="AC2437" s="47">
        <f>_xlfn.XLOOKUP($F2437,Main_OG!$D$1:$D$766,Main_OG!AK$1:AK$766,"")</f>
        <v>97282</v>
      </c>
      <c r="AD2437" s="47">
        <f>_xlfn.XLOOKUP($F2437,Main_OG!$D$1:$D$766,Main_OG!AL$1:AL$766,"")</f>
        <v>51385660</v>
      </c>
      <c r="AE2437" s="47">
        <f>_xlfn.XLOOKUP($F2437,Main_OG!$D$1:$D$766,Main_OG!AM$1:AM$766,"")</f>
        <v>10906923</v>
      </c>
      <c r="AF2437" s="48">
        <f>_xlfn.XLOOKUP($F2437,Main_OG!$D$1:$D$766,Main_OG!Z$1:Z$766,"")</f>
        <v>2.0299999999999998</v>
      </c>
      <c r="AG2437" s="48">
        <f>_xlfn.XLOOKUP($F2437,Main_OG!$D$1:$D$766,Main_OG!AA$1:AA$766,"")</f>
        <v>2.176146746141439</v>
      </c>
      <c r="AH2437" s="48">
        <f>_xlfn.XLOOKUP($F2437,Main_OG!$D$1:$D$766,Main_OG!AB$1:AB$766,"")</f>
        <v>16.155101142605361</v>
      </c>
      <c r="AI2437" s="48">
        <f>_xlfn.XLOOKUP($F2437,Main_OG!$D$1:$D$766,Main_OG!AC$1:AC$766,"")</f>
        <v>7.51</v>
      </c>
      <c r="AJ2437" s="48">
        <f>_xlfn.XLOOKUP($F2437,Main_OG!$D$1:$D$766,Main_OG!AD$1:AD$766,"")</f>
        <v>0.65</v>
      </c>
    </row>
    <row r="2438" spans="2:36" x14ac:dyDescent="0.35">
      <c r="B2438" s="36" t="s">
        <v>3584</v>
      </c>
      <c r="C2438" s="45" t="s">
        <v>712</v>
      </c>
      <c r="D2438" s="45" t="s">
        <v>4292</v>
      </c>
      <c r="E2438" s="36" t="s">
        <v>4525</v>
      </c>
      <c r="F2438" s="36" t="str">
        <f t="shared" si="114"/>
        <v>2020_NH</v>
      </c>
      <c r="G2438" s="45">
        <v>2020</v>
      </c>
      <c r="H2438" s="45">
        <f>_xlfn.XLOOKUP(J2438,Main_OG!$B$1:$B$766,Main_OG!$O$1:$O$766,"")</f>
        <v>1</v>
      </c>
      <c r="I2438" s="45">
        <f>_xlfn.XLOOKUP(F2438,Main_OG!$D$1:$D$766,Main_OG!$J$1:$J$766,"")</f>
        <v>0</v>
      </c>
      <c r="J2438" s="45" t="s">
        <v>712</v>
      </c>
      <c r="K2438" s="45" t="str">
        <f t="shared" si="115"/>
        <v>Public Service Co of NH_NH</v>
      </c>
      <c r="L2438" s="45" t="str">
        <f t="shared" si="116"/>
        <v>Public Service Co of New Hampshire_NH</v>
      </c>
      <c r="M2438" s="45" t="s">
        <v>3599</v>
      </c>
      <c r="N2438" s="45">
        <v>0</v>
      </c>
      <c r="O2438" s="45">
        <v>49565</v>
      </c>
      <c r="P2438" s="45">
        <v>1622</v>
      </c>
      <c r="Q2438" s="45">
        <v>0</v>
      </c>
      <c r="R2438" s="45">
        <v>0</v>
      </c>
      <c r="S2438" s="45">
        <v>795057</v>
      </c>
      <c r="T2438" s="45">
        <v>71258</v>
      </c>
      <c r="U2438" s="45">
        <v>0</v>
      </c>
      <c r="V2438" s="45">
        <v>0</v>
      </c>
      <c r="W2438" s="45">
        <v>14.937181000000001</v>
      </c>
      <c r="X2438" s="45">
        <v>10.074377999999999</v>
      </c>
      <c r="Y2438" s="45">
        <v>0</v>
      </c>
      <c r="Z2438" s="46">
        <v>83182.100000000006</v>
      </c>
      <c r="AA2438" s="46">
        <v>60915.481354167197</v>
      </c>
      <c r="AB2438" s="47">
        <f>_xlfn.XLOOKUP($F2438,Main_OG!$D$1:$D$766,Main_OG!AJ$1:AJ$766,"")</f>
        <v>115090</v>
      </c>
      <c r="AC2438" s="47">
        <f>_xlfn.XLOOKUP($F2438,Main_OG!$D$1:$D$766,Main_OG!AK$1:AK$766,"")</f>
        <v>122530</v>
      </c>
      <c r="AD2438" s="47">
        <f>_xlfn.XLOOKUP($F2438,Main_OG!$D$1:$D$766,Main_OG!AL$1:AL$766,"")</f>
        <v>52554768</v>
      </c>
      <c r="AE2438" s="47">
        <f>_xlfn.XLOOKUP($F2438,Main_OG!$D$1:$D$766,Main_OG!AM$1:AM$766,"")</f>
        <v>0</v>
      </c>
      <c r="AF2438" s="48">
        <f>_xlfn.XLOOKUP($F2438,Main_OG!$D$1:$D$766,Main_OG!Z$1:Z$766,"")</f>
        <v>0</v>
      </c>
      <c r="AG2438" s="48">
        <f>_xlfn.XLOOKUP($F2438,Main_OG!$D$1:$D$766,Main_OG!AA$1:AA$766,"")</f>
        <v>2.127327759928813</v>
      </c>
      <c r="AH2438" s="48">
        <f>_xlfn.XLOOKUP($F2438,Main_OG!$D$1:$D$766,Main_OG!AB$1:AB$766,"")</f>
        <v>12.535325193609101</v>
      </c>
      <c r="AI2438" s="48">
        <f>_xlfn.XLOOKUP($F2438,Main_OG!$D$1:$D$766,Main_OG!AC$1:AC$766,"")</f>
        <v>2.8422150630003218</v>
      </c>
      <c r="AJ2438" s="48">
        <f>_xlfn.XLOOKUP($F2438,Main_OG!$D$1:$D$766,Main_OG!AD$1:AD$766,"")</f>
        <v>0.62</v>
      </c>
    </row>
    <row r="2439" spans="2:36" x14ac:dyDescent="0.35">
      <c r="B2439" s="36" t="s">
        <v>3600</v>
      </c>
      <c r="C2439" s="45" t="s">
        <v>685</v>
      </c>
      <c r="D2439" s="45" t="s">
        <v>4293</v>
      </c>
      <c r="E2439" s="36" t="s">
        <v>4526</v>
      </c>
      <c r="F2439" s="36" t="str">
        <f t="shared" si="114"/>
        <v>2006_NM</v>
      </c>
      <c r="G2439" s="45">
        <v>2006</v>
      </c>
      <c r="H2439" s="45">
        <f>_xlfn.XLOOKUP(J2439,Main_OG!$B$1:$B$766,Main_OG!$O$1:$O$766,"")</f>
        <v>0</v>
      </c>
      <c r="I2439" s="45">
        <f>_xlfn.XLOOKUP(F2439,Main_OG!$D$1:$D$766,Main_OG!$J$1:$J$766,"")</f>
        <v>0</v>
      </c>
      <c r="J2439" s="45" t="s">
        <v>685</v>
      </c>
      <c r="K2439" s="45" t="str">
        <f t="shared" si="115"/>
        <v>Public Service Co of NM_NM</v>
      </c>
      <c r="L2439" s="45" t="str">
        <f t="shared" si="116"/>
        <v>Public Service Co of New Mexico_NM</v>
      </c>
      <c r="M2439" s="45" t="s">
        <v>3601</v>
      </c>
      <c r="N2439" s="45">
        <v>0</v>
      </c>
      <c r="O2439" s="45">
        <v>46253</v>
      </c>
      <c r="P2439" s="45">
        <v>278</v>
      </c>
      <c r="Q2439" s="45">
        <v>383680</v>
      </c>
      <c r="R2439" s="45">
        <v>0</v>
      </c>
      <c r="S2439" s="45">
        <v>271868</v>
      </c>
      <c r="T2439" s="45">
        <v>62515</v>
      </c>
      <c r="U2439" s="45">
        <v>221409</v>
      </c>
      <c r="V2439" s="45">
        <v>0</v>
      </c>
      <c r="W2439" s="45">
        <v>7.0148079151002536</v>
      </c>
      <c r="X2439" s="45">
        <v>4.7099835981215818</v>
      </c>
      <c r="Y2439" s="45">
        <v>8.0377504797405379</v>
      </c>
      <c r="Z2439" s="46">
        <v>88554.5</v>
      </c>
      <c r="AA2439" s="46">
        <v>45131.660021700831</v>
      </c>
      <c r="AB2439" s="47">
        <f>_xlfn.XLOOKUP($F2439,Main_OG!$D$1:$D$766,Main_OG!AJ$1:AJ$766,"")</f>
        <v>33922155.979999997</v>
      </c>
      <c r="AC2439" s="47">
        <f>_xlfn.XLOOKUP($F2439,Main_OG!$D$1:$D$766,Main_OG!AK$1:AK$766,"")</f>
        <v>146834.01999999999</v>
      </c>
      <c r="AD2439" s="47">
        <f>_xlfn.XLOOKUP($F2439,Main_OG!$D$1:$D$766,Main_OG!AL$1:AL$766,"")</f>
        <v>105029841.53999999</v>
      </c>
      <c r="AE2439" s="47">
        <f>_xlfn.XLOOKUP($F2439,Main_OG!$D$1:$D$766,Main_OG!AM$1:AM$766,"")</f>
        <v>0</v>
      </c>
      <c r="AF2439" s="48">
        <f>_xlfn.XLOOKUP($F2439,Main_OG!$D$1:$D$766,Main_OG!Z$1:Z$766,"")</f>
        <v>0</v>
      </c>
      <c r="AG2439" s="48">
        <f>_xlfn.XLOOKUP($F2439,Main_OG!$D$1:$D$766,Main_OG!AA$1:AA$766,"")</f>
        <v>2.2465548173415608</v>
      </c>
      <c r="AH2439" s="48">
        <f>_xlfn.XLOOKUP($F2439,Main_OG!$D$1:$D$766,Main_OG!AB$1:AB$766,"")</f>
        <v>17.100000000000001</v>
      </c>
      <c r="AI2439" s="48">
        <f>_xlfn.XLOOKUP($F2439,Main_OG!$D$1:$D$766,Main_OG!AC$1:AC$766,"")</f>
        <v>7.1610124069250478</v>
      </c>
      <c r="AJ2439" s="48">
        <f>_xlfn.XLOOKUP($F2439,Main_OG!$D$1:$D$766,Main_OG!AD$1:AD$766,"")</f>
        <v>0.4704061490499184</v>
      </c>
    </row>
    <row r="2440" spans="2:36" x14ac:dyDescent="0.35">
      <c r="B2440" s="36" t="s">
        <v>3600</v>
      </c>
      <c r="C2440" s="45" t="s">
        <v>685</v>
      </c>
      <c r="D2440" s="45" t="s">
        <v>4293</v>
      </c>
      <c r="E2440" s="36" t="s">
        <v>4526</v>
      </c>
      <c r="F2440" s="36" t="str">
        <f t="shared" si="114"/>
        <v>2007_NM</v>
      </c>
      <c r="G2440" s="45">
        <v>2007</v>
      </c>
      <c r="H2440" s="45">
        <f>_xlfn.XLOOKUP(J2440,Main_OG!$B$1:$B$766,Main_OG!$O$1:$O$766,"")</f>
        <v>0</v>
      </c>
      <c r="I2440" s="45">
        <f>_xlfn.XLOOKUP(F2440,Main_OG!$D$1:$D$766,Main_OG!$J$1:$J$766,"")</f>
        <v>0</v>
      </c>
      <c r="J2440" s="45" t="s">
        <v>685</v>
      </c>
      <c r="K2440" s="45" t="str">
        <f t="shared" si="115"/>
        <v>Public Service Co of NM_NM</v>
      </c>
      <c r="L2440" s="45" t="str">
        <f t="shared" si="116"/>
        <v>Public Service Co of New Mexico_NM</v>
      </c>
      <c r="M2440" s="45" t="s">
        <v>3602</v>
      </c>
      <c r="N2440" s="45">
        <v>0</v>
      </c>
      <c r="O2440" s="45">
        <v>53569</v>
      </c>
      <c r="P2440" s="45">
        <v>280</v>
      </c>
      <c r="Q2440" s="45">
        <v>435561</v>
      </c>
      <c r="R2440" s="45">
        <v>0</v>
      </c>
      <c r="S2440" s="45">
        <v>309468</v>
      </c>
      <c r="T2440" s="45">
        <v>99970</v>
      </c>
      <c r="U2440" s="45">
        <v>265717</v>
      </c>
      <c r="V2440" s="45">
        <v>0</v>
      </c>
      <c r="W2440" s="45">
        <v>7.3</v>
      </c>
      <c r="X2440" s="45">
        <v>5.21</v>
      </c>
      <c r="Y2440" s="45">
        <v>8.2799999999999994</v>
      </c>
      <c r="Z2440" s="46">
        <v>89392.3</v>
      </c>
      <c r="AA2440" s="46">
        <v>44919.173697407627</v>
      </c>
      <c r="AB2440" s="47">
        <f>_xlfn.XLOOKUP($F2440,Main_OG!$D$1:$D$766,Main_OG!AJ$1:AJ$766,"")</f>
        <v>31917524</v>
      </c>
      <c r="AC2440" s="47">
        <f>_xlfn.XLOOKUP($F2440,Main_OG!$D$1:$D$766,Main_OG!AK$1:AK$766,"")</f>
        <v>164702</v>
      </c>
      <c r="AD2440" s="47">
        <f>_xlfn.XLOOKUP($F2440,Main_OG!$D$1:$D$766,Main_OG!AL$1:AL$766,"")</f>
        <v>115770352</v>
      </c>
      <c r="AE2440" s="47">
        <f>_xlfn.XLOOKUP($F2440,Main_OG!$D$1:$D$766,Main_OG!AM$1:AM$766,"")</f>
        <v>0</v>
      </c>
      <c r="AF2440" s="48">
        <f>_xlfn.XLOOKUP($F2440,Main_OG!$D$1:$D$766,Main_OG!Z$1:Z$766,"")</f>
        <v>0</v>
      </c>
      <c r="AG2440" s="48">
        <f>_xlfn.XLOOKUP($F2440,Main_OG!$D$1:$D$766,Main_OG!AA$1:AA$766,"")</f>
        <v>2.2465548173415608</v>
      </c>
      <c r="AH2440" s="48">
        <f>_xlfn.XLOOKUP($F2440,Main_OG!$D$1:$D$766,Main_OG!AB$1:AB$766,"")</f>
        <v>18.97</v>
      </c>
      <c r="AI2440" s="48">
        <f>_xlfn.XLOOKUP($F2440,Main_OG!$D$1:$D$766,Main_OG!AC$1:AC$766,"")</f>
        <v>7.3815467393807772</v>
      </c>
      <c r="AJ2440" s="48">
        <f>_xlfn.XLOOKUP($F2440,Main_OG!$D$1:$D$766,Main_OG!AD$1:AD$766,"")</f>
        <v>0.58103021845052572</v>
      </c>
    </row>
    <row r="2441" spans="2:36" x14ac:dyDescent="0.35">
      <c r="B2441" s="36" t="s">
        <v>3600</v>
      </c>
      <c r="C2441" s="45" t="s">
        <v>685</v>
      </c>
      <c r="D2441" s="45" t="s">
        <v>4293</v>
      </c>
      <c r="E2441" s="36" t="s">
        <v>4526</v>
      </c>
      <c r="F2441" s="36" t="str">
        <f t="shared" si="114"/>
        <v>2008_NM</v>
      </c>
      <c r="G2441" s="45">
        <v>2008</v>
      </c>
      <c r="H2441" s="45">
        <f>_xlfn.XLOOKUP(J2441,Main_OG!$B$1:$B$766,Main_OG!$O$1:$O$766,"")</f>
        <v>0</v>
      </c>
      <c r="I2441" s="45">
        <f>_xlfn.XLOOKUP(F2441,Main_OG!$D$1:$D$766,Main_OG!$J$1:$J$766,"")</f>
        <v>0</v>
      </c>
      <c r="J2441" s="45" t="s">
        <v>685</v>
      </c>
      <c r="K2441" s="45" t="str">
        <f t="shared" si="115"/>
        <v>Public Service Co of NM_NM</v>
      </c>
      <c r="L2441" s="45" t="str">
        <f t="shared" si="116"/>
        <v>Public Service Co of New Mexico_NM</v>
      </c>
      <c r="M2441" s="45" t="s">
        <v>3603</v>
      </c>
      <c r="N2441" s="45">
        <v>0</v>
      </c>
      <c r="O2441" s="45">
        <v>54068</v>
      </c>
      <c r="P2441" s="45">
        <v>281</v>
      </c>
      <c r="Q2441" s="45">
        <v>440935</v>
      </c>
      <c r="R2441" s="45">
        <v>0</v>
      </c>
      <c r="S2441" s="45">
        <v>4290442</v>
      </c>
      <c r="T2441" s="45">
        <v>1657580</v>
      </c>
      <c r="U2441" s="45">
        <v>3214333</v>
      </c>
      <c r="V2441" s="45">
        <v>0</v>
      </c>
      <c r="W2441" s="45">
        <v>8.11</v>
      </c>
      <c r="X2441" s="45">
        <v>6.07</v>
      </c>
      <c r="Y2441" s="45">
        <v>9.1300000000000008</v>
      </c>
      <c r="Z2441" s="46">
        <v>89012.9</v>
      </c>
      <c r="AA2441" s="46">
        <v>44270.444261641191</v>
      </c>
      <c r="AB2441" s="47">
        <f>_xlfn.XLOOKUP($F2441,Main_OG!$D$1:$D$766,Main_OG!AJ$1:AJ$766,"")</f>
        <v>30795238</v>
      </c>
      <c r="AC2441" s="47">
        <f>_xlfn.XLOOKUP($F2441,Main_OG!$D$1:$D$766,Main_OG!AK$1:AK$766,"")</f>
        <v>203770</v>
      </c>
      <c r="AD2441" s="47">
        <f>_xlfn.XLOOKUP($F2441,Main_OG!$D$1:$D$766,Main_OG!AL$1:AL$766,"")</f>
        <v>133874836</v>
      </c>
      <c r="AE2441" s="47">
        <f>_xlfn.XLOOKUP($F2441,Main_OG!$D$1:$D$766,Main_OG!AM$1:AM$766,"")</f>
        <v>0</v>
      </c>
      <c r="AF2441" s="48">
        <f>_xlfn.XLOOKUP($F2441,Main_OG!$D$1:$D$766,Main_OG!Z$1:Z$766,"")</f>
        <v>0</v>
      </c>
      <c r="AG2441" s="48">
        <f>_xlfn.XLOOKUP($F2441,Main_OG!$D$1:$D$766,Main_OG!AA$1:AA$766,"")</f>
        <v>2.2204719344600159</v>
      </c>
      <c r="AH2441" s="48">
        <f>_xlfn.XLOOKUP($F2441,Main_OG!$D$1:$D$766,Main_OG!AB$1:AB$766,"")</f>
        <v>23.53</v>
      </c>
      <c r="AI2441" s="48">
        <f>_xlfn.XLOOKUP($F2441,Main_OG!$D$1:$D$766,Main_OG!AC$1:AC$766,"")</f>
        <v>9.1182546074696553</v>
      </c>
      <c r="AJ2441" s="48">
        <f>_xlfn.XLOOKUP($F2441,Main_OG!$D$1:$D$766,Main_OG!AD$1:AD$766,"")</f>
        <v>0.68330088246943577</v>
      </c>
    </row>
    <row r="2442" spans="2:36" x14ac:dyDescent="0.35">
      <c r="B2442" s="36" t="s">
        <v>3600</v>
      </c>
      <c r="C2442" s="45" t="s">
        <v>685</v>
      </c>
      <c r="D2442" s="45" t="s">
        <v>4293</v>
      </c>
      <c r="E2442" s="36" t="s">
        <v>4526</v>
      </c>
      <c r="F2442" s="36" t="str">
        <f t="shared" si="114"/>
        <v>2009_NM</v>
      </c>
      <c r="G2442" s="45">
        <v>2009</v>
      </c>
      <c r="H2442" s="45">
        <f>_xlfn.XLOOKUP(J2442,Main_OG!$B$1:$B$766,Main_OG!$O$1:$O$766,"")</f>
        <v>0</v>
      </c>
      <c r="I2442" s="45">
        <f>_xlfn.XLOOKUP(F2442,Main_OG!$D$1:$D$766,Main_OG!$J$1:$J$766,"")</f>
        <v>0</v>
      </c>
      <c r="J2442" s="45" t="s">
        <v>685</v>
      </c>
      <c r="K2442" s="45" t="str">
        <f t="shared" si="115"/>
        <v>Public Service Co of NM_NM</v>
      </c>
      <c r="L2442" s="45" t="str">
        <f t="shared" si="116"/>
        <v>Public Service Co of New Mexico_NM</v>
      </c>
      <c r="M2442" s="45" t="s">
        <v>3604</v>
      </c>
      <c r="N2442" s="45">
        <v>0</v>
      </c>
      <c r="O2442" s="45">
        <v>54475</v>
      </c>
      <c r="P2442" s="45">
        <v>276</v>
      </c>
      <c r="Q2442" s="45">
        <v>440292</v>
      </c>
      <c r="R2442" s="45">
        <v>0</v>
      </c>
      <c r="S2442" s="45">
        <v>4169994</v>
      </c>
      <c r="T2442" s="45">
        <v>1454480</v>
      </c>
      <c r="U2442" s="45">
        <v>3243059</v>
      </c>
      <c r="V2442" s="45">
        <v>0</v>
      </c>
      <c r="W2442" s="45">
        <v>8.4600000000000009</v>
      </c>
      <c r="X2442" s="45">
        <v>5.47</v>
      </c>
      <c r="Y2442" s="45">
        <v>9.82</v>
      </c>
      <c r="Z2442" s="46">
        <v>90829.2</v>
      </c>
      <c r="AA2442" s="46">
        <v>44594.025339723747</v>
      </c>
      <c r="AB2442" s="47">
        <f>_xlfn.XLOOKUP($F2442,Main_OG!$D$1:$D$766,Main_OG!AJ$1:AJ$766,"")</f>
        <v>33025048</v>
      </c>
      <c r="AC2442" s="47">
        <f>_xlfn.XLOOKUP($F2442,Main_OG!$D$1:$D$766,Main_OG!AK$1:AK$766,"")</f>
        <v>170690</v>
      </c>
      <c r="AD2442" s="47">
        <f>_xlfn.XLOOKUP($F2442,Main_OG!$D$1:$D$766,Main_OG!AL$1:AL$766,"")</f>
        <v>140901784</v>
      </c>
      <c r="AE2442" s="47">
        <f>_xlfn.XLOOKUP($F2442,Main_OG!$D$1:$D$766,Main_OG!AM$1:AM$766,"")</f>
        <v>0</v>
      </c>
      <c r="AF2442" s="48">
        <f>_xlfn.XLOOKUP($F2442,Main_OG!$D$1:$D$766,Main_OG!Z$1:Z$766,"")</f>
        <v>0</v>
      </c>
      <c r="AG2442" s="48">
        <f>_xlfn.XLOOKUP($F2442,Main_OG!$D$1:$D$766,Main_OG!AA$1:AA$766,"")</f>
        <v>2.2743975091886082</v>
      </c>
      <c r="AH2442" s="48">
        <f>_xlfn.XLOOKUP($F2442,Main_OG!$D$1:$D$766,Main_OG!AB$1:AB$766,"")</f>
        <v>15.26</v>
      </c>
      <c r="AI2442" s="48">
        <f>_xlfn.XLOOKUP($F2442,Main_OG!$D$1:$D$766,Main_OG!AC$1:AC$766,"")</f>
        <v>4.5973007921271787</v>
      </c>
      <c r="AJ2442" s="48">
        <f>_xlfn.XLOOKUP($F2442,Main_OG!$D$1:$D$766,Main_OG!AD$1:AD$766,"")</f>
        <v>0.68314474405108627</v>
      </c>
    </row>
    <row r="2443" spans="2:36" x14ac:dyDescent="0.35">
      <c r="B2443" s="36" t="s">
        <v>3600</v>
      </c>
      <c r="C2443" s="45" t="s">
        <v>685</v>
      </c>
      <c r="D2443" s="45" t="s">
        <v>4293</v>
      </c>
      <c r="E2443" s="36" t="s">
        <v>4526</v>
      </c>
      <c r="F2443" s="36" t="str">
        <f t="shared" si="114"/>
        <v>2010_NM</v>
      </c>
      <c r="G2443" s="45">
        <v>2010</v>
      </c>
      <c r="H2443" s="45">
        <f>_xlfn.XLOOKUP(J2443,Main_OG!$B$1:$B$766,Main_OG!$O$1:$O$766,"")</f>
        <v>0</v>
      </c>
      <c r="I2443" s="45">
        <f>_xlfn.XLOOKUP(F2443,Main_OG!$D$1:$D$766,Main_OG!$J$1:$J$766,"")</f>
        <v>0</v>
      </c>
      <c r="J2443" s="45" t="s">
        <v>685</v>
      </c>
      <c r="K2443" s="45" t="str">
        <f t="shared" si="115"/>
        <v>Public Service Co of NM_NM</v>
      </c>
      <c r="L2443" s="45" t="str">
        <f t="shared" si="116"/>
        <v>Public Service Co of New Mexico_NM</v>
      </c>
      <c r="M2443" s="45" t="s">
        <v>3605</v>
      </c>
      <c r="N2443" s="45">
        <v>0</v>
      </c>
      <c r="O2443" s="45">
        <v>54931</v>
      </c>
      <c r="P2443" s="45">
        <v>263</v>
      </c>
      <c r="Q2443" s="45">
        <v>446593</v>
      </c>
      <c r="R2443" s="45">
        <v>0</v>
      </c>
      <c r="S2443" s="45">
        <v>4270648</v>
      </c>
      <c r="T2443" s="45">
        <v>1449933</v>
      </c>
      <c r="U2443" s="45">
        <v>3370247</v>
      </c>
      <c r="V2443" s="45">
        <v>0</v>
      </c>
      <c r="W2443" s="45">
        <v>8.83</v>
      </c>
      <c r="X2443" s="45">
        <v>5.9</v>
      </c>
      <c r="Y2443" s="45">
        <v>10.56</v>
      </c>
      <c r="Z2443" s="46">
        <v>90721</v>
      </c>
      <c r="AA2443" s="46">
        <v>43940.901301647667</v>
      </c>
      <c r="AB2443" s="47">
        <f>_xlfn.XLOOKUP($F2443,Main_OG!$D$1:$D$766,Main_OG!AJ$1:AJ$766,"")</f>
        <v>29072530</v>
      </c>
      <c r="AC2443" s="47">
        <f>_xlfn.XLOOKUP($F2443,Main_OG!$D$1:$D$766,Main_OG!AK$1:AK$766,"")</f>
        <v>184912</v>
      </c>
      <c r="AD2443" s="47">
        <f>_xlfn.XLOOKUP($F2443,Main_OG!$D$1:$D$766,Main_OG!AL$1:AL$766,"")</f>
        <v>142125552</v>
      </c>
      <c r="AE2443" s="47">
        <f>_xlfn.XLOOKUP($F2443,Main_OG!$D$1:$D$766,Main_OG!AM$1:AM$766,"")</f>
        <v>0</v>
      </c>
      <c r="AF2443" s="48">
        <f>_xlfn.XLOOKUP($F2443,Main_OG!$D$1:$D$766,Main_OG!Z$1:Z$766,"")</f>
        <v>0</v>
      </c>
      <c r="AG2443" s="48">
        <f>_xlfn.XLOOKUP($F2443,Main_OG!$D$1:$D$766,Main_OG!AA$1:AA$766,"")</f>
        <v>2.2935982820086371</v>
      </c>
      <c r="AH2443" s="48">
        <f>_xlfn.XLOOKUP($F2443,Main_OG!$D$1:$D$766,Main_OG!AB$1:AB$766,"")</f>
        <v>17.815786882646659</v>
      </c>
      <c r="AI2443" s="48">
        <f>_xlfn.XLOOKUP($F2443,Main_OG!$D$1:$D$766,Main_OG!AC$1:AC$766,"")</f>
        <v>4.9924248044436963</v>
      </c>
      <c r="AJ2443" s="48">
        <f>_xlfn.XLOOKUP($F2443,Main_OG!$D$1:$D$766,Main_OG!AD$1:AD$766,"")</f>
        <v>0.70992248279802228</v>
      </c>
    </row>
    <row r="2444" spans="2:36" x14ac:dyDescent="0.35">
      <c r="B2444" s="36" t="s">
        <v>3600</v>
      </c>
      <c r="C2444" s="45" t="s">
        <v>685</v>
      </c>
      <c r="D2444" s="45" t="s">
        <v>4293</v>
      </c>
      <c r="E2444" s="36" t="s">
        <v>4526</v>
      </c>
      <c r="F2444" s="36" t="str">
        <f t="shared" si="114"/>
        <v>2011_NM</v>
      </c>
      <c r="G2444" s="45">
        <v>2011</v>
      </c>
      <c r="H2444" s="45">
        <f>_xlfn.XLOOKUP(J2444,Main_OG!$B$1:$B$766,Main_OG!$O$1:$O$766,"")</f>
        <v>0</v>
      </c>
      <c r="I2444" s="45">
        <f>_xlfn.XLOOKUP(F2444,Main_OG!$D$1:$D$766,Main_OG!$J$1:$J$766,"")</f>
        <v>0</v>
      </c>
      <c r="J2444" s="45" t="s">
        <v>685</v>
      </c>
      <c r="K2444" s="45" t="str">
        <f t="shared" si="115"/>
        <v>Public Service Co of NM_NM</v>
      </c>
      <c r="L2444" s="45" t="str">
        <f t="shared" si="116"/>
        <v>Public Service Co of New Mexico_NM</v>
      </c>
      <c r="M2444" s="45" t="s">
        <v>3606</v>
      </c>
      <c r="N2444" s="45">
        <v>0</v>
      </c>
      <c r="O2444" s="45">
        <v>55364</v>
      </c>
      <c r="P2444" s="45">
        <v>255</v>
      </c>
      <c r="Q2444" s="45">
        <v>448344</v>
      </c>
      <c r="R2444" s="45">
        <v>0</v>
      </c>
      <c r="S2444" s="45">
        <v>4356482</v>
      </c>
      <c r="T2444" s="45">
        <v>1560867</v>
      </c>
      <c r="U2444" s="45">
        <v>3372218</v>
      </c>
      <c r="V2444" s="45">
        <v>0</v>
      </c>
      <c r="W2444" s="45">
        <v>9.5399999999999991</v>
      </c>
      <c r="X2444" s="45">
        <v>6.08</v>
      </c>
      <c r="Y2444" s="45">
        <v>11.42</v>
      </c>
      <c r="Z2444" s="46">
        <v>90552.3</v>
      </c>
      <c r="AA2444" s="46">
        <v>43519.967011213019</v>
      </c>
      <c r="AB2444" s="47">
        <f>_xlfn.XLOOKUP($F2444,Main_OG!$D$1:$D$766,Main_OG!AJ$1:AJ$766,"")</f>
        <v>30992610</v>
      </c>
      <c r="AC2444" s="47">
        <f>_xlfn.XLOOKUP($F2444,Main_OG!$D$1:$D$766,Main_OG!AK$1:AK$766,"")</f>
        <v>143788</v>
      </c>
      <c r="AD2444" s="47">
        <f>_xlfn.XLOOKUP($F2444,Main_OG!$D$1:$D$766,Main_OG!AL$1:AL$766,"")</f>
        <v>144470560</v>
      </c>
      <c r="AE2444" s="47">
        <f>_xlfn.XLOOKUP($F2444,Main_OG!$D$1:$D$766,Main_OG!AM$1:AM$766,"")</f>
        <v>0</v>
      </c>
      <c r="AF2444" s="48">
        <f>_xlfn.XLOOKUP($F2444,Main_OG!$D$1:$D$766,Main_OG!Z$1:Z$766,"")</f>
        <v>2.66</v>
      </c>
      <c r="AG2444" s="48">
        <f>_xlfn.XLOOKUP($F2444,Main_OG!$D$1:$D$766,Main_OG!AA$1:AA$766,"")</f>
        <v>2.0499999999999998</v>
      </c>
      <c r="AH2444" s="48">
        <f>_xlfn.XLOOKUP($F2444,Main_OG!$D$1:$D$766,Main_OG!AB$1:AB$766,"")</f>
        <v>22.758921780738341</v>
      </c>
      <c r="AI2444" s="48">
        <f>_xlfn.XLOOKUP($F2444,Main_OG!$D$1:$D$766,Main_OG!AC$1:AC$766,"")</f>
        <v>4.84</v>
      </c>
      <c r="AJ2444" s="48">
        <f>_xlfn.XLOOKUP($F2444,Main_OG!$D$1:$D$766,Main_OG!AD$1:AD$766,"")</f>
        <v>0.75949643062398253</v>
      </c>
    </row>
    <row r="2445" spans="2:36" x14ac:dyDescent="0.35">
      <c r="B2445" s="36" t="s">
        <v>3600</v>
      </c>
      <c r="C2445" s="45" t="s">
        <v>685</v>
      </c>
      <c r="D2445" s="45" t="s">
        <v>4293</v>
      </c>
      <c r="E2445" s="36" t="s">
        <v>4526</v>
      </c>
      <c r="F2445" s="36" t="str">
        <f t="shared" si="114"/>
        <v>2012_NM</v>
      </c>
      <c r="G2445" s="45">
        <v>2012</v>
      </c>
      <c r="H2445" s="45">
        <f>_xlfn.XLOOKUP(J2445,Main_OG!$B$1:$B$766,Main_OG!$O$1:$O$766,"")</f>
        <v>0</v>
      </c>
      <c r="I2445" s="45">
        <f>_xlfn.XLOOKUP(F2445,Main_OG!$D$1:$D$766,Main_OG!$J$1:$J$766,"")</f>
        <v>0</v>
      </c>
      <c r="J2445" s="45" t="s">
        <v>685</v>
      </c>
      <c r="K2445" s="45" t="str">
        <f t="shared" si="115"/>
        <v>Public Service Co of NM_NM</v>
      </c>
      <c r="L2445" s="45" t="str">
        <f t="shared" si="116"/>
        <v>Public Service Co of New Mexico_NM</v>
      </c>
      <c r="M2445" s="45" t="s">
        <v>3607</v>
      </c>
      <c r="N2445" s="45">
        <v>0</v>
      </c>
      <c r="O2445" s="45">
        <v>55664</v>
      </c>
      <c r="P2445" s="45">
        <v>254</v>
      </c>
      <c r="Q2445" s="45">
        <v>449652</v>
      </c>
      <c r="R2445" s="45">
        <v>0</v>
      </c>
      <c r="S2445" s="45">
        <v>4301354</v>
      </c>
      <c r="T2445" s="45">
        <v>1771316</v>
      </c>
      <c r="U2445" s="45">
        <v>3323544</v>
      </c>
      <c r="V2445" s="45">
        <v>0</v>
      </c>
      <c r="W2445" s="45">
        <v>10.202067</v>
      </c>
      <c r="X2445" s="45">
        <v>5.8708327999999996</v>
      </c>
      <c r="Y2445" s="45">
        <v>12.306291</v>
      </c>
      <c r="Z2445" s="46">
        <v>90762.4</v>
      </c>
      <c r="AA2445" s="46">
        <v>43474.516397113592</v>
      </c>
      <c r="AB2445" s="47">
        <f>_xlfn.XLOOKUP($F2445,Main_OG!$D$1:$D$766,Main_OG!AJ$1:AJ$766,"")</f>
        <v>28904896</v>
      </c>
      <c r="AC2445" s="47">
        <f>_xlfn.XLOOKUP($F2445,Main_OG!$D$1:$D$766,Main_OG!AK$1:AK$766,"")</f>
        <v>175370</v>
      </c>
      <c r="AD2445" s="47">
        <f>_xlfn.XLOOKUP($F2445,Main_OG!$D$1:$D$766,Main_OG!AL$1:AL$766,"")</f>
        <v>145183386</v>
      </c>
      <c r="AE2445" s="47">
        <f>_xlfn.XLOOKUP($F2445,Main_OG!$D$1:$D$766,Main_OG!AM$1:AM$766,"")</f>
        <v>0</v>
      </c>
      <c r="AF2445" s="48">
        <f>_xlfn.XLOOKUP($F2445,Main_OG!$D$1:$D$766,Main_OG!Z$1:Z$766,"")</f>
        <v>2.48</v>
      </c>
      <c r="AG2445" s="48">
        <f>_xlfn.XLOOKUP($F2445,Main_OG!$D$1:$D$766,Main_OG!AA$1:AA$766,"")</f>
        <v>2.1800000000000002</v>
      </c>
      <c r="AH2445" s="48">
        <f>_xlfn.XLOOKUP($F2445,Main_OG!$D$1:$D$766,Main_OG!AB$1:AB$766,"")</f>
        <v>25.77</v>
      </c>
      <c r="AI2445" s="48">
        <f>_xlfn.XLOOKUP($F2445,Main_OG!$D$1:$D$766,Main_OG!AC$1:AC$766,"")</f>
        <v>3.35</v>
      </c>
      <c r="AJ2445" s="48">
        <f>_xlfn.XLOOKUP($F2445,Main_OG!$D$1:$D$766,Main_OG!AD$1:AD$766,"")</f>
        <v>0.75442193202762442</v>
      </c>
    </row>
    <row r="2446" spans="2:36" x14ac:dyDescent="0.35">
      <c r="B2446" s="36" t="s">
        <v>3600</v>
      </c>
      <c r="C2446" s="45" t="s">
        <v>685</v>
      </c>
      <c r="D2446" s="45" t="s">
        <v>4293</v>
      </c>
      <c r="E2446" s="36" t="s">
        <v>4526</v>
      </c>
      <c r="F2446" s="36" t="str">
        <f t="shared" si="114"/>
        <v>2013_NM</v>
      </c>
      <c r="G2446" s="45">
        <v>2013</v>
      </c>
      <c r="H2446" s="45">
        <f>_xlfn.XLOOKUP(J2446,Main_OG!$B$1:$B$766,Main_OG!$O$1:$O$766,"")</f>
        <v>0</v>
      </c>
      <c r="I2446" s="45">
        <f>_xlfn.XLOOKUP(F2446,Main_OG!$D$1:$D$766,Main_OG!$J$1:$J$766,"")</f>
        <v>0</v>
      </c>
      <c r="J2446" s="45" t="s">
        <v>685</v>
      </c>
      <c r="K2446" s="45" t="str">
        <f t="shared" si="115"/>
        <v>Public Service Co of NM_NM</v>
      </c>
      <c r="L2446" s="45" t="str">
        <f t="shared" si="116"/>
        <v>Public Service Co of New Mexico_NM</v>
      </c>
      <c r="M2446" s="45" t="s">
        <v>3608</v>
      </c>
      <c r="N2446" s="45">
        <v>0</v>
      </c>
      <c r="O2446" s="45">
        <v>56215</v>
      </c>
      <c r="P2446" s="45">
        <v>253</v>
      </c>
      <c r="Q2446" s="45">
        <v>451780</v>
      </c>
      <c r="R2446" s="45">
        <v>0</v>
      </c>
      <c r="S2446" s="45">
        <v>4221142</v>
      </c>
      <c r="T2446" s="45">
        <v>1760502</v>
      </c>
      <c r="U2446" s="45">
        <v>3304350</v>
      </c>
      <c r="V2446" s="45">
        <v>0</v>
      </c>
      <c r="W2446" s="45">
        <v>10.45608</v>
      </c>
      <c r="X2446" s="45">
        <v>6.1040543999999999</v>
      </c>
      <c r="Y2446" s="45">
        <v>12.455672</v>
      </c>
      <c r="Z2446" s="46">
        <v>90104</v>
      </c>
      <c r="AA2446" s="46">
        <v>43053.602461352624</v>
      </c>
      <c r="AB2446" s="47">
        <f>_xlfn.XLOOKUP($F2446,Main_OG!$D$1:$D$766,Main_OG!AJ$1:AJ$766,"")</f>
        <v>28539042</v>
      </c>
      <c r="AC2446" s="47">
        <f>_xlfn.XLOOKUP($F2446,Main_OG!$D$1:$D$766,Main_OG!AK$1:AK$766,"")</f>
        <v>220824</v>
      </c>
      <c r="AD2446" s="47">
        <f>_xlfn.XLOOKUP($F2446,Main_OG!$D$1:$D$766,Main_OG!AL$1:AL$766,"")</f>
        <v>146417854</v>
      </c>
      <c r="AE2446" s="47">
        <f>_xlfn.XLOOKUP($F2446,Main_OG!$D$1:$D$766,Main_OG!AM$1:AM$766,"")</f>
        <v>0</v>
      </c>
      <c r="AF2446" s="48">
        <f>_xlfn.XLOOKUP($F2446,Main_OG!$D$1:$D$766,Main_OG!Z$1:Z$766,"")</f>
        <v>0</v>
      </c>
      <c r="AG2446" s="48">
        <f>_xlfn.XLOOKUP($F2446,Main_OG!$D$1:$D$766,Main_OG!AA$1:AA$766,"")</f>
        <v>2.31</v>
      </c>
      <c r="AH2446" s="48">
        <f>_xlfn.XLOOKUP($F2446,Main_OG!$D$1:$D$766,Main_OG!AB$1:AB$766,"")</f>
        <v>24.42</v>
      </c>
      <c r="AI2446" s="48">
        <f>_xlfn.XLOOKUP($F2446,Main_OG!$D$1:$D$766,Main_OG!AC$1:AC$766,"")</f>
        <v>4.2300000000000004</v>
      </c>
      <c r="AJ2446" s="48">
        <f>_xlfn.XLOOKUP($F2446,Main_OG!$D$1:$D$766,Main_OG!AD$1:AD$766,"")</f>
        <v>0.73100116927520231</v>
      </c>
    </row>
    <row r="2447" spans="2:36" x14ac:dyDescent="0.35">
      <c r="B2447" s="36" t="s">
        <v>3600</v>
      </c>
      <c r="C2447" s="45" t="s">
        <v>685</v>
      </c>
      <c r="D2447" s="45" t="s">
        <v>4293</v>
      </c>
      <c r="E2447" s="36" t="s">
        <v>4526</v>
      </c>
      <c r="F2447" s="36" t="str">
        <f t="shared" si="114"/>
        <v>2014_NM</v>
      </c>
      <c r="G2447" s="45">
        <v>2014</v>
      </c>
      <c r="H2447" s="45">
        <f>_xlfn.XLOOKUP(J2447,Main_OG!$B$1:$B$766,Main_OG!$O$1:$O$766,"")</f>
        <v>0</v>
      </c>
      <c r="I2447" s="45">
        <f>_xlfn.XLOOKUP(F2447,Main_OG!$D$1:$D$766,Main_OG!$J$1:$J$766,"")</f>
        <v>0</v>
      </c>
      <c r="J2447" s="45" t="s">
        <v>685</v>
      </c>
      <c r="K2447" s="45" t="str">
        <f t="shared" si="115"/>
        <v>Public Service Co of NM_NM</v>
      </c>
      <c r="L2447" s="45" t="str">
        <f t="shared" si="116"/>
        <v>Public Service Co of New Mexico_NM</v>
      </c>
      <c r="M2447" s="45" t="s">
        <v>3609</v>
      </c>
      <c r="N2447" s="45">
        <v>0</v>
      </c>
      <c r="O2447" s="45">
        <v>56587</v>
      </c>
      <c r="P2447" s="45">
        <v>252</v>
      </c>
      <c r="Q2447" s="45">
        <v>454396</v>
      </c>
      <c r="R2447" s="45">
        <v>0</v>
      </c>
      <c r="S2447" s="45">
        <v>4125480</v>
      </c>
      <c r="T2447" s="45">
        <v>1742759</v>
      </c>
      <c r="U2447" s="45">
        <v>3169071</v>
      </c>
      <c r="V2447" s="45">
        <v>0</v>
      </c>
      <c r="W2447" s="45">
        <v>10.989338999999999</v>
      </c>
      <c r="X2447" s="45">
        <v>6.5236787999999999</v>
      </c>
      <c r="Y2447" s="45">
        <v>12.982101</v>
      </c>
      <c r="Z2447" s="46">
        <v>92621.1</v>
      </c>
      <c r="AA2447" s="46">
        <v>44311.312215462749</v>
      </c>
      <c r="AB2447" s="47">
        <f>_xlfn.XLOOKUP($F2447,Main_OG!$D$1:$D$766,Main_OG!AJ$1:AJ$766,"")</f>
        <v>23826958</v>
      </c>
      <c r="AC2447" s="47">
        <f>_xlfn.XLOOKUP($F2447,Main_OG!$D$1:$D$766,Main_OG!AK$1:AK$766,"")</f>
        <v>247020</v>
      </c>
      <c r="AD2447" s="47">
        <f>_xlfn.XLOOKUP($F2447,Main_OG!$D$1:$D$766,Main_OG!AL$1:AL$766,"")</f>
        <v>151671936</v>
      </c>
      <c r="AE2447" s="47">
        <f>_xlfn.XLOOKUP($F2447,Main_OG!$D$1:$D$766,Main_OG!AM$1:AM$766,"")</f>
        <v>0</v>
      </c>
      <c r="AF2447" s="48">
        <f>_xlfn.XLOOKUP($F2447,Main_OG!$D$1:$D$766,Main_OG!Z$1:Z$766,"")</f>
        <v>0</v>
      </c>
      <c r="AG2447" s="48">
        <f>_xlfn.XLOOKUP($F2447,Main_OG!$D$1:$D$766,Main_OG!AA$1:AA$766,"")</f>
        <v>3.78</v>
      </c>
      <c r="AH2447" s="48">
        <f>_xlfn.XLOOKUP($F2447,Main_OG!$D$1:$D$766,Main_OG!AB$1:AB$766,"")</f>
        <v>20.48845299552563</v>
      </c>
      <c r="AI2447" s="48">
        <f>_xlfn.XLOOKUP($F2447,Main_OG!$D$1:$D$766,Main_OG!AC$1:AC$766,"")</f>
        <v>4.7699999999999996</v>
      </c>
      <c r="AJ2447" s="48">
        <f>_xlfn.XLOOKUP($F2447,Main_OG!$D$1:$D$766,Main_OG!AD$1:AD$766,"")</f>
        <v>0.68548682032632846</v>
      </c>
    </row>
    <row r="2448" spans="2:36" x14ac:dyDescent="0.35">
      <c r="B2448" s="36" t="s">
        <v>3600</v>
      </c>
      <c r="C2448" s="45" t="s">
        <v>685</v>
      </c>
      <c r="D2448" s="45" t="s">
        <v>4293</v>
      </c>
      <c r="E2448" s="36" t="s">
        <v>4526</v>
      </c>
      <c r="F2448" s="36" t="str">
        <f t="shared" si="114"/>
        <v>2015_NM</v>
      </c>
      <c r="G2448" s="45">
        <v>2015</v>
      </c>
      <c r="H2448" s="45">
        <f>_xlfn.XLOOKUP(J2448,Main_OG!$B$1:$B$766,Main_OG!$O$1:$O$766,"")</f>
        <v>0</v>
      </c>
      <c r="I2448" s="45">
        <f>_xlfn.XLOOKUP(F2448,Main_OG!$D$1:$D$766,Main_OG!$J$1:$J$766,"")</f>
        <v>0</v>
      </c>
      <c r="J2448" s="45" t="s">
        <v>685</v>
      </c>
      <c r="K2448" s="45" t="str">
        <f t="shared" si="115"/>
        <v>Public Service Co of NM_NM</v>
      </c>
      <c r="L2448" s="45" t="str">
        <f t="shared" si="116"/>
        <v>Public Service Co of New Mexico_NM</v>
      </c>
      <c r="M2448" s="45" t="s">
        <v>3610</v>
      </c>
      <c r="N2448" s="45">
        <v>0</v>
      </c>
      <c r="O2448" s="45">
        <v>56913</v>
      </c>
      <c r="P2448" s="45">
        <v>249</v>
      </c>
      <c r="Q2448" s="45">
        <v>457737</v>
      </c>
      <c r="R2448" s="45">
        <v>0</v>
      </c>
      <c r="S2448" s="45">
        <v>4061880</v>
      </c>
      <c r="T2448" s="45">
        <v>1738828</v>
      </c>
      <c r="U2448" s="45">
        <v>3185362</v>
      </c>
      <c r="V2448" s="45">
        <v>0</v>
      </c>
      <c r="W2448" s="45">
        <v>11.454376</v>
      </c>
      <c r="X2448" s="45">
        <v>6.2234448000000002</v>
      </c>
      <c r="Y2448" s="45">
        <v>13.415146999999999</v>
      </c>
      <c r="Z2448" s="46">
        <v>93503.9</v>
      </c>
      <c r="AA2448" s="46">
        <v>44737.188353888458</v>
      </c>
      <c r="AB2448" s="47">
        <f>_xlfn.XLOOKUP($F2448,Main_OG!$D$1:$D$766,Main_OG!AJ$1:AJ$766,"")</f>
        <v>23763126</v>
      </c>
      <c r="AC2448" s="47">
        <f>_xlfn.XLOOKUP($F2448,Main_OG!$D$1:$D$766,Main_OG!AK$1:AK$766,"")</f>
        <v>252278</v>
      </c>
      <c r="AD2448" s="47">
        <f>_xlfn.XLOOKUP($F2448,Main_OG!$D$1:$D$766,Main_OG!AL$1:AL$766,"")</f>
        <v>154101772</v>
      </c>
      <c r="AE2448" s="47">
        <f>_xlfn.XLOOKUP($F2448,Main_OG!$D$1:$D$766,Main_OG!AM$1:AM$766,"")</f>
        <v>0</v>
      </c>
      <c r="AF2448" s="48">
        <f>_xlfn.XLOOKUP($F2448,Main_OG!$D$1:$D$766,Main_OG!Z$1:Z$766,"")</f>
        <v>0</v>
      </c>
      <c r="AG2448" s="48">
        <f>_xlfn.XLOOKUP($F2448,Main_OG!$D$1:$D$766,Main_OG!AA$1:AA$766,"")</f>
        <v>2.25948627072199</v>
      </c>
      <c r="AH2448" s="48">
        <f>_xlfn.XLOOKUP($F2448,Main_OG!$D$1:$D$766,Main_OG!AB$1:AB$766,"")</f>
        <v>15.53</v>
      </c>
      <c r="AI2448" s="48">
        <f>_xlfn.XLOOKUP($F2448,Main_OG!$D$1:$D$766,Main_OG!AC$1:AC$766,"")</f>
        <v>3.3843619636206599</v>
      </c>
      <c r="AJ2448" s="48">
        <f>_xlfn.XLOOKUP($F2448,Main_OG!$D$1:$D$766,Main_OG!AD$1:AD$766,"")</f>
        <v>0.66963877086385626</v>
      </c>
    </row>
    <row r="2449" spans="2:36" x14ac:dyDescent="0.35">
      <c r="B2449" s="36" t="s">
        <v>3600</v>
      </c>
      <c r="C2449" s="45" t="s">
        <v>685</v>
      </c>
      <c r="D2449" s="45" t="s">
        <v>4293</v>
      </c>
      <c r="E2449" s="36" t="s">
        <v>4526</v>
      </c>
      <c r="F2449" s="36" t="str">
        <f t="shared" si="114"/>
        <v>2016_NM</v>
      </c>
      <c r="G2449" s="45">
        <v>2016</v>
      </c>
      <c r="H2449" s="45">
        <f>_xlfn.XLOOKUP(J2449,Main_OG!$B$1:$B$766,Main_OG!$O$1:$O$766,"")</f>
        <v>0</v>
      </c>
      <c r="I2449" s="45">
        <f>_xlfn.XLOOKUP(F2449,Main_OG!$D$1:$D$766,Main_OG!$J$1:$J$766,"")</f>
        <v>0</v>
      </c>
      <c r="J2449" s="45" t="s">
        <v>685</v>
      </c>
      <c r="K2449" s="45" t="str">
        <f t="shared" si="115"/>
        <v>Public Service Co of NM_NM</v>
      </c>
      <c r="L2449" s="45" t="str">
        <f t="shared" si="116"/>
        <v>Public Service Co of New Mexico_NM</v>
      </c>
      <c r="M2449" s="45" t="s">
        <v>3611</v>
      </c>
      <c r="N2449" s="45">
        <v>0</v>
      </c>
      <c r="O2449" s="45">
        <v>56243</v>
      </c>
      <c r="P2449" s="45">
        <v>248</v>
      </c>
      <c r="Q2449" s="45">
        <v>461248</v>
      </c>
      <c r="R2449" s="45">
        <v>0</v>
      </c>
      <c r="S2449" s="45">
        <v>4081155</v>
      </c>
      <c r="T2449" s="45">
        <v>1680842</v>
      </c>
      <c r="U2449" s="45">
        <v>3189527</v>
      </c>
      <c r="V2449" s="45">
        <v>0</v>
      </c>
      <c r="W2449" s="45">
        <v>10.225659</v>
      </c>
      <c r="X2449" s="45">
        <v>5.2218470999999997</v>
      </c>
      <c r="Y2449" s="45">
        <v>12.358165</v>
      </c>
      <c r="Z2449" s="46">
        <v>93043.5</v>
      </c>
      <c r="AA2449" s="46">
        <v>44464.064265933273</v>
      </c>
      <c r="AB2449" s="47">
        <f>_xlfn.XLOOKUP($F2449,Main_OG!$D$1:$D$766,Main_OG!AJ$1:AJ$766,"")</f>
        <v>21093700</v>
      </c>
      <c r="AC2449" s="47">
        <f>_xlfn.XLOOKUP($F2449,Main_OG!$D$1:$D$766,Main_OG!AK$1:AK$766,"")</f>
        <v>201078</v>
      </c>
      <c r="AD2449" s="47">
        <f>_xlfn.XLOOKUP($F2449,Main_OG!$D$1:$D$766,Main_OG!AL$1:AL$766,"")</f>
        <v>163668202</v>
      </c>
      <c r="AE2449" s="47">
        <f>_xlfn.XLOOKUP($F2449,Main_OG!$D$1:$D$766,Main_OG!AM$1:AM$766,"")</f>
        <v>0</v>
      </c>
      <c r="AF2449" s="48">
        <f>_xlfn.XLOOKUP($F2449,Main_OG!$D$1:$D$766,Main_OG!Z$1:Z$766,"")</f>
        <v>0</v>
      </c>
      <c r="AG2449" s="48">
        <f>_xlfn.XLOOKUP($F2449,Main_OG!$D$1:$D$766,Main_OG!AA$1:AA$766,"")</f>
        <v>2.2143440282408582</v>
      </c>
      <c r="AH2449" s="48">
        <f>_xlfn.XLOOKUP($F2449,Main_OG!$D$1:$D$766,Main_OG!AB$1:AB$766,"")</f>
        <v>11.32</v>
      </c>
      <c r="AI2449" s="48">
        <f>_xlfn.XLOOKUP($F2449,Main_OG!$D$1:$D$766,Main_OG!AC$1:AC$766,"")</f>
        <v>3.2924726584307722</v>
      </c>
      <c r="AJ2449" s="48">
        <f>_xlfn.XLOOKUP($F2449,Main_OG!$D$1:$D$766,Main_OG!AD$1:AD$766,"")</f>
        <v>0.65636700530415037</v>
      </c>
    </row>
    <row r="2450" spans="2:36" x14ac:dyDescent="0.35">
      <c r="B2450" s="36" t="s">
        <v>3600</v>
      </c>
      <c r="C2450" s="45" t="s">
        <v>685</v>
      </c>
      <c r="D2450" s="45" t="s">
        <v>4293</v>
      </c>
      <c r="E2450" s="36" t="s">
        <v>4526</v>
      </c>
      <c r="F2450" s="36" t="str">
        <f t="shared" si="114"/>
        <v>2017_NM</v>
      </c>
      <c r="G2450" s="45">
        <v>2017</v>
      </c>
      <c r="H2450" s="45">
        <f>_xlfn.XLOOKUP(J2450,Main_OG!$B$1:$B$766,Main_OG!$O$1:$O$766,"")</f>
        <v>0</v>
      </c>
      <c r="I2450" s="45">
        <f>_xlfn.XLOOKUP(F2450,Main_OG!$D$1:$D$766,Main_OG!$J$1:$J$766,"")</f>
        <v>0</v>
      </c>
      <c r="J2450" s="45" t="s">
        <v>685</v>
      </c>
      <c r="K2450" s="45" t="str">
        <f t="shared" si="115"/>
        <v>Public Service Co of NM_NM</v>
      </c>
      <c r="L2450" s="45" t="str">
        <f t="shared" si="116"/>
        <v>Public Service Co of New Mexico_NM</v>
      </c>
      <c r="M2450" s="45" t="s">
        <v>3612</v>
      </c>
      <c r="N2450" s="45">
        <v>0</v>
      </c>
      <c r="O2450" s="45">
        <v>57354</v>
      </c>
      <c r="P2450" s="45">
        <v>244</v>
      </c>
      <c r="Q2450" s="45">
        <v>464386</v>
      </c>
      <c r="R2450" s="45">
        <v>0</v>
      </c>
      <c r="S2450" s="45">
        <v>4024917</v>
      </c>
      <c r="T2450" s="45">
        <v>1573415</v>
      </c>
      <c r="U2450" s="45">
        <v>3136065</v>
      </c>
      <c r="V2450" s="45">
        <v>0</v>
      </c>
      <c r="W2450" s="45">
        <v>10.732097</v>
      </c>
      <c r="X2450" s="45">
        <v>5.6880097999999997</v>
      </c>
      <c r="Y2450" s="45">
        <v>13.364615000000001</v>
      </c>
      <c r="Z2450" s="46">
        <v>93210.1</v>
      </c>
      <c r="AA2450" s="46">
        <v>44537.528836358564</v>
      </c>
      <c r="AB2450" s="47">
        <f>_xlfn.XLOOKUP($F2450,Main_OG!$D$1:$D$766,Main_OG!AJ$1:AJ$766,"")</f>
        <v>20987462</v>
      </c>
      <c r="AC2450" s="47">
        <f>_xlfn.XLOOKUP($F2450,Main_OG!$D$1:$D$766,Main_OG!AK$1:AK$766,"")</f>
        <v>161182</v>
      </c>
      <c r="AD2450" s="47">
        <f>_xlfn.XLOOKUP($F2450,Main_OG!$D$1:$D$766,Main_OG!AL$1:AL$766,"")</f>
        <v>151981460</v>
      </c>
      <c r="AE2450" s="47">
        <f>_xlfn.XLOOKUP($F2450,Main_OG!$D$1:$D$766,Main_OG!AM$1:AM$766,"")</f>
        <v>0</v>
      </c>
      <c r="AF2450" s="48">
        <f>_xlfn.XLOOKUP($F2450,Main_OG!$D$1:$D$766,Main_OG!Z$1:Z$766,"")</f>
        <v>0</v>
      </c>
      <c r="AG2450" s="48">
        <f>_xlfn.XLOOKUP($F2450,Main_OG!$D$1:$D$766,Main_OG!AA$1:AA$766,"")</f>
        <v>2.1875855044172008</v>
      </c>
      <c r="AH2450" s="48">
        <f>_xlfn.XLOOKUP($F2450,Main_OG!$D$1:$D$766,Main_OG!AB$1:AB$766,"")</f>
        <v>14.73443638842941</v>
      </c>
      <c r="AI2450" s="48">
        <f>_xlfn.XLOOKUP($F2450,Main_OG!$D$1:$D$766,Main_OG!AC$1:AC$766,"")</f>
        <v>3.43</v>
      </c>
      <c r="AJ2450" s="48">
        <f>_xlfn.XLOOKUP($F2450,Main_OG!$D$1:$D$766,Main_OG!AD$1:AD$766,"")</f>
        <v>0.62802788237371954</v>
      </c>
    </row>
    <row r="2451" spans="2:36" x14ac:dyDescent="0.35">
      <c r="B2451" s="36" t="s">
        <v>3600</v>
      </c>
      <c r="C2451" s="45" t="s">
        <v>685</v>
      </c>
      <c r="D2451" s="45" t="s">
        <v>4293</v>
      </c>
      <c r="E2451" s="36" t="s">
        <v>4526</v>
      </c>
      <c r="F2451" s="36" t="str">
        <f t="shared" si="114"/>
        <v>2018_NM</v>
      </c>
      <c r="G2451" s="45">
        <v>2018</v>
      </c>
      <c r="H2451" s="45">
        <f>_xlfn.XLOOKUP(J2451,Main_OG!$B$1:$B$766,Main_OG!$O$1:$O$766,"")</f>
        <v>0</v>
      </c>
      <c r="I2451" s="45">
        <f>_xlfn.XLOOKUP(F2451,Main_OG!$D$1:$D$766,Main_OG!$J$1:$J$766,"")</f>
        <v>0</v>
      </c>
      <c r="J2451" s="45" t="s">
        <v>685</v>
      </c>
      <c r="K2451" s="45" t="str">
        <f t="shared" si="115"/>
        <v>Public Service Co of NM_NM</v>
      </c>
      <c r="L2451" s="45" t="str">
        <f t="shared" si="116"/>
        <v>Public Service Co of New Mexico_NM</v>
      </c>
      <c r="M2451" s="45" t="s">
        <v>3613</v>
      </c>
      <c r="N2451" s="45">
        <v>0</v>
      </c>
      <c r="O2451" s="45">
        <v>57850</v>
      </c>
      <c r="P2451" s="45">
        <v>238</v>
      </c>
      <c r="Q2451" s="45">
        <v>468258</v>
      </c>
      <c r="R2451" s="45">
        <v>0</v>
      </c>
      <c r="S2451" s="45">
        <v>4055899</v>
      </c>
      <c r="T2451" s="45">
        <v>1546596</v>
      </c>
      <c r="U2451" s="45">
        <v>3250559</v>
      </c>
      <c r="V2451" s="45">
        <v>0</v>
      </c>
      <c r="W2451" s="45">
        <v>10.602359999999999</v>
      </c>
      <c r="X2451" s="45">
        <v>5.6823500999999998</v>
      </c>
      <c r="Y2451" s="45">
        <v>13.321063000000001</v>
      </c>
      <c r="Z2451" s="46">
        <v>96077</v>
      </c>
      <c r="AA2451" s="46">
        <v>45887.434722512771</v>
      </c>
      <c r="AB2451" s="47">
        <f>_xlfn.XLOOKUP($F2451,Main_OG!$D$1:$D$766,Main_OG!AJ$1:AJ$766,"")</f>
        <v>14523314</v>
      </c>
      <c r="AC2451" s="47">
        <f>_xlfn.XLOOKUP($F2451,Main_OG!$D$1:$D$766,Main_OG!AK$1:AK$766,"")</f>
        <v>83484</v>
      </c>
      <c r="AD2451" s="47">
        <f>_xlfn.XLOOKUP($F2451,Main_OG!$D$1:$D$766,Main_OG!AL$1:AL$766,"")</f>
        <v>198322810</v>
      </c>
      <c r="AE2451" s="47">
        <f>_xlfn.XLOOKUP($F2451,Main_OG!$D$1:$D$766,Main_OG!AM$1:AM$766,"")</f>
        <v>0</v>
      </c>
      <c r="AF2451" s="48">
        <f>_xlfn.XLOOKUP($F2451,Main_OG!$D$1:$D$766,Main_OG!Z$1:Z$766,"")</f>
        <v>0</v>
      </c>
      <c r="AG2451" s="48">
        <f>_xlfn.XLOOKUP($F2451,Main_OG!$D$1:$D$766,Main_OG!AA$1:AA$766,"")</f>
        <v>2.48</v>
      </c>
      <c r="AH2451" s="48">
        <f>_xlfn.XLOOKUP($F2451,Main_OG!$D$1:$D$766,Main_OG!AB$1:AB$766,"")</f>
        <v>19.37</v>
      </c>
      <c r="AI2451" s="48">
        <f>_xlfn.XLOOKUP($F2451,Main_OG!$D$1:$D$766,Main_OG!AC$1:AC$766,"")</f>
        <v>2.44</v>
      </c>
      <c r="AJ2451" s="48">
        <f>_xlfn.XLOOKUP($F2451,Main_OG!$D$1:$D$766,Main_OG!AD$1:AD$766,"")</f>
        <v>0.62810595158289428</v>
      </c>
    </row>
    <row r="2452" spans="2:36" x14ac:dyDescent="0.35">
      <c r="B2452" s="36" t="s">
        <v>3600</v>
      </c>
      <c r="C2452" s="45" t="s">
        <v>685</v>
      </c>
      <c r="D2452" s="45" t="s">
        <v>4293</v>
      </c>
      <c r="E2452" s="36" t="s">
        <v>4526</v>
      </c>
      <c r="F2452" s="36" t="str">
        <f t="shared" si="114"/>
        <v>2019_NM</v>
      </c>
      <c r="G2452" s="45">
        <v>2019</v>
      </c>
      <c r="H2452" s="45">
        <f>_xlfn.XLOOKUP(J2452,Main_OG!$B$1:$B$766,Main_OG!$O$1:$O$766,"")</f>
        <v>0</v>
      </c>
      <c r="I2452" s="45">
        <f>_xlfn.XLOOKUP(F2452,Main_OG!$D$1:$D$766,Main_OG!$J$1:$J$766,"")</f>
        <v>0</v>
      </c>
      <c r="J2452" s="45" t="s">
        <v>685</v>
      </c>
      <c r="K2452" s="45" t="str">
        <f t="shared" si="115"/>
        <v>Public Service Co of NM_NM</v>
      </c>
      <c r="L2452" s="45" t="str">
        <f t="shared" si="116"/>
        <v>Public Service Co of New Mexico_NM</v>
      </c>
      <c r="M2452" s="45" t="s">
        <v>3614</v>
      </c>
      <c r="N2452" s="45">
        <v>0</v>
      </c>
      <c r="O2452" s="45">
        <v>58111</v>
      </c>
      <c r="P2452" s="45">
        <v>213</v>
      </c>
      <c r="Q2452" s="45">
        <v>471935</v>
      </c>
      <c r="R2452" s="45">
        <v>0</v>
      </c>
      <c r="S2452" s="45">
        <v>3963637</v>
      </c>
      <c r="T2452" s="45">
        <v>1822664</v>
      </c>
      <c r="U2452" s="45">
        <v>3227338</v>
      </c>
      <c r="V2452" s="45">
        <v>0</v>
      </c>
      <c r="W2452" s="45">
        <v>10.528414</v>
      </c>
      <c r="X2452" s="45">
        <v>5.2317871</v>
      </c>
      <c r="Y2452" s="45">
        <v>13.258069000000001</v>
      </c>
      <c r="Z2452" s="46">
        <v>100446.2</v>
      </c>
      <c r="AA2452" s="46">
        <v>47839.861613976529</v>
      </c>
      <c r="AB2452" s="47">
        <f>_xlfn.XLOOKUP($F2452,Main_OG!$D$1:$D$766,Main_OG!AJ$1:AJ$766,"")</f>
        <v>16296882</v>
      </c>
      <c r="AC2452" s="47">
        <f>_xlfn.XLOOKUP($F2452,Main_OG!$D$1:$D$766,Main_OG!AK$1:AK$766,"")</f>
        <v>1405274</v>
      </c>
      <c r="AD2452" s="47">
        <f>_xlfn.XLOOKUP($F2452,Main_OG!$D$1:$D$766,Main_OG!AL$1:AL$766,"")</f>
        <v>208028118</v>
      </c>
      <c r="AE2452" s="47">
        <f>_xlfn.XLOOKUP($F2452,Main_OG!$D$1:$D$766,Main_OG!AM$1:AM$766,"")</f>
        <v>0</v>
      </c>
      <c r="AF2452" s="48">
        <f>_xlfn.XLOOKUP($F2452,Main_OG!$D$1:$D$766,Main_OG!Z$1:Z$766,"")</f>
        <v>2.2400000000000002</v>
      </c>
      <c r="AG2452" s="48">
        <f>_xlfn.XLOOKUP($F2452,Main_OG!$D$1:$D$766,Main_OG!AA$1:AA$766,"")</f>
        <v>2.176146746141439</v>
      </c>
      <c r="AH2452" s="48">
        <f>_xlfn.XLOOKUP($F2452,Main_OG!$D$1:$D$766,Main_OG!AB$1:AB$766,"")</f>
        <v>16.155101142605361</v>
      </c>
      <c r="AI2452" s="48">
        <f>_xlfn.XLOOKUP($F2452,Main_OG!$D$1:$D$766,Main_OG!AC$1:AC$766,"")</f>
        <v>3.3292283805067271</v>
      </c>
      <c r="AJ2452" s="48">
        <f>_xlfn.XLOOKUP($F2452,Main_OG!$D$1:$D$766,Main_OG!AD$1:AD$766,"")</f>
        <v>0.60296766622862785</v>
      </c>
    </row>
    <row r="2453" spans="2:36" x14ac:dyDescent="0.35">
      <c r="B2453" s="36" t="s">
        <v>3600</v>
      </c>
      <c r="C2453" s="45" t="s">
        <v>685</v>
      </c>
      <c r="D2453" s="45" t="s">
        <v>4293</v>
      </c>
      <c r="E2453" s="36" t="s">
        <v>4526</v>
      </c>
      <c r="F2453" s="36" t="str">
        <f t="shared" si="114"/>
        <v>2020_NM</v>
      </c>
      <c r="G2453" s="45">
        <v>2020</v>
      </c>
      <c r="H2453" s="45">
        <f>_xlfn.XLOOKUP(J2453,Main_OG!$B$1:$B$766,Main_OG!$O$1:$O$766,"")</f>
        <v>0</v>
      </c>
      <c r="I2453" s="45">
        <f>_xlfn.XLOOKUP(F2453,Main_OG!$D$1:$D$766,Main_OG!$J$1:$J$766,"")</f>
        <v>0</v>
      </c>
      <c r="J2453" s="45" t="s">
        <v>685</v>
      </c>
      <c r="K2453" s="45" t="str">
        <f t="shared" si="115"/>
        <v>Public Service Co of NM_NM</v>
      </c>
      <c r="L2453" s="45" t="str">
        <f t="shared" si="116"/>
        <v>Public Service Co of New Mexico_NM</v>
      </c>
      <c r="M2453" s="45" t="s">
        <v>3615</v>
      </c>
      <c r="N2453" s="45">
        <v>0</v>
      </c>
      <c r="O2453" s="45">
        <v>58485</v>
      </c>
      <c r="P2453" s="45">
        <v>199</v>
      </c>
      <c r="Q2453" s="45">
        <v>0</v>
      </c>
      <c r="R2453" s="45">
        <v>0</v>
      </c>
      <c r="S2453" s="45">
        <v>3649980</v>
      </c>
      <c r="T2453" s="45">
        <v>1857522</v>
      </c>
      <c r="U2453" s="45">
        <v>0</v>
      </c>
      <c r="V2453" s="45">
        <v>0</v>
      </c>
      <c r="W2453" s="45">
        <v>11.380424</v>
      </c>
      <c r="X2453" s="45">
        <v>5.7472535999999996</v>
      </c>
      <c r="Y2453" s="45">
        <v>0</v>
      </c>
      <c r="Z2453" s="46">
        <v>97511.9</v>
      </c>
      <c r="AA2453" s="46">
        <v>46299.374631133978</v>
      </c>
      <c r="AB2453" s="47">
        <f>_xlfn.XLOOKUP($F2453,Main_OG!$D$1:$D$766,Main_OG!AJ$1:AJ$766,"")</f>
        <v>14885332</v>
      </c>
      <c r="AC2453" s="47">
        <f>_xlfn.XLOOKUP($F2453,Main_OG!$D$1:$D$766,Main_OG!AK$1:AK$766,"")</f>
        <v>134478</v>
      </c>
      <c r="AD2453" s="47">
        <f>_xlfn.XLOOKUP($F2453,Main_OG!$D$1:$D$766,Main_OG!AL$1:AL$766,"")</f>
        <v>201260708</v>
      </c>
      <c r="AE2453" s="47">
        <f>_xlfn.XLOOKUP($F2453,Main_OG!$D$1:$D$766,Main_OG!AM$1:AM$766,"")</f>
        <v>0</v>
      </c>
      <c r="AF2453" s="48">
        <f>_xlfn.XLOOKUP($F2453,Main_OG!$D$1:$D$766,Main_OG!Z$1:Z$766,"")</f>
        <v>0</v>
      </c>
      <c r="AG2453" s="48">
        <f>_xlfn.XLOOKUP($F2453,Main_OG!$D$1:$D$766,Main_OG!AA$1:AA$766,"")</f>
        <v>2.127327759928813</v>
      </c>
      <c r="AH2453" s="48">
        <f>_xlfn.XLOOKUP($F2453,Main_OG!$D$1:$D$766,Main_OG!AB$1:AB$766,"")</f>
        <v>12.535325193609101</v>
      </c>
      <c r="AI2453" s="48">
        <f>_xlfn.XLOOKUP($F2453,Main_OG!$D$1:$D$766,Main_OG!AC$1:AC$766,"")</f>
        <v>2.8422150630003218</v>
      </c>
      <c r="AJ2453" s="48">
        <f>_xlfn.XLOOKUP($F2453,Main_OG!$D$1:$D$766,Main_OG!AD$1:AD$766,"")</f>
        <v>0.5848556097000881</v>
      </c>
    </row>
    <row r="2454" spans="2:36" x14ac:dyDescent="0.35">
      <c r="B2454" s="36" t="s">
        <v>3616</v>
      </c>
      <c r="C2454" s="45" t="s">
        <v>510</v>
      </c>
      <c r="D2454" s="45" t="s">
        <v>4295</v>
      </c>
      <c r="E2454" s="36" t="s">
        <v>3616</v>
      </c>
      <c r="F2454" s="36" t="str">
        <f t="shared" si="114"/>
        <v>2006_OK</v>
      </c>
      <c r="G2454" s="45">
        <v>2006</v>
      </c>
      <c r="H2454" s="45">
        <f>_xlfn.XLOOKUP(J2454,Main_OG!$B$1:$B$766,Main_OG!$O$1:$O$766,"")</f>
        <v>1</v>
      </c>
      <c r="I2454" s="45">
        <f>_xlfn.XLOOKUP(F2454,Main_OG!$D$1:$D$766,Main_OG!$J$1:$J$766,"")</f>
        <v>0</v>
      </c>
      <c r="J2454" s="45" t="s">
        <v>510</v>
      </c>
      <c r="K2454" s="45" t="str">
        <f t="shared" si="115"/>
        <v>Public Service Co of Oklahoma_OK</v>
      </c>
      <c r="L2454" s="45" t="str">
        <f t="shared" si="116"/>
        <v>Public Service Co of Oklahoma_OK</v>
      </c>
      <c r="M2454" s="45" t="s">
        <v>3617</v>
      </c>
      <c r="N2454" s="45">
        <v>0</v>
      </c>
      <c r="O2454" s="45">
        <v>65440</v>
      </c>
      <c r="P2454" s="45">
        <v>6818</v>
      </c>
      <c r="Q2454" s="45">
        <v>444617</v>
      </c>
      <c r="R2454" s="45">
        <v>0</v>
      </c>
      <c r="S2454" s="45">
        <v>457524</v>
      </c>
      <c r="T2454" s="45">
        <v>333369</v>
      </c>
      <c r="U2454" s="45">
        <v>506360</v>
      </c>
      <c r="V2454" s="45">
        <v>0</v>
      </c>
      <c r="W2454" s="45">
        <v>7.4187314521173979</v>
      </c>
      <c r="X2454" s="45">
        <v>5.8929007982671067</v>
      </c>
      <c r="Y2454" s="45">
        <v>8.4096249316580955</v>
      </c>
      <c r="Z2454" s="46">
        <v>149367.1</v>
      </c>
      <c r="AA2454" s="46">
        <v>41559.087279394786</v>
      </c>
      <c r="AB2454" s="47">
        <f>_xlfn.XLOOKUP($F2454,Main_OG!$D$1:$D$766,Main_OG!AJ$1:AJ$766,"")</f>
        <v>42322662.939999998</v>
      </c>
      <c r="AC2454" s="47">
        <f>_xlfn.XLOOKUP($F2454,Main_OG!$D$1:$D$766,Main_OG!AK$1:AK$766,"")</f>
        <v>159414.24</v>
      </c>
      <c r="AD2454" s="47">
        <f>_xlfn.XLOOKUP($F2454,Main_OG!$D$1:$D$766,Main_OG!AL$1:AL$766,"")</f>
        <v>564302954.74000001</v>
      </c>
      <c r="AE2454" s="47">
        <f>_xlfn.XLOOKUP($F2454,Main_OG!$D$1:$D$766,Main_OG!AM$1:AM$766,"")</f>
        <v>0</v>
      </c>
      <c r="AF2454" s="48">
        <f>_xlfn.XLOOKUP($F2454,Main_OG!$D$1:$D$766,Main_OG!Z$1:Z$766,"")</f>
        <v>0</v>
      </c>
      <c r="AG2454" s="48">
        <f>_xlfn.XLOOKUP($F2454,Main_OG!$D$1:$D$766,Main_OG!AA$1:AA$766,"")</f>
        <v>1.0900000000000001</v>
      </c>
      <c r="AH2454" s="48">
        <f>_xlfn.XLOOKUP($F2454,Main_OG!$D$1:$D$766,Main_OG!AB$1:AB$766,"")</f>
        <v>13.31</v>
      </c>
      <c r="AI2454" s="48">
        <f>_xlfn.XLOOKUP($F2454,Main_OG!$D$1:$D$766,Main_OG!AC$1:AC$766,"")</f>
        <v>7.1610124069250478</v>
      </c>
      <c r="AJ2454" s="48">
        <f>_xlfn.XLOOKUP($F2454,Main_OG!$D$1:$D$766,Main_OG!AD$1:AD$766,"")</f>
        <v>0.4704061490499184</v>
      </c>
    </row>
    <row r="2455" spans="2:36" x14ac:dyDescent="0.35">
      <c r="B2455" s="36" t="s">
        <v>3616</v>
      </c>
      <c r="C2455" s="45" t="s">
        <v>510</v>
      </c>
      <c r="D2455" s="45" t="s">
        <v>4295</v>
      </c>
      <c r="E2455" s="36" t="s">
        <v>3616</v>
      </c>
      <c r="F2455" s="36" t="str">
        <f t="shared" si="114"/>
        <v>2007_OK</v>
      </c>
      <c r="G2455" s="45">
        <v>2007</v>
      </c>
      <c r="H2455" s="45">
        <f>_xlfn.XLOOKUP(J2455,Main_OG!$B$1:$B$766,Main_OG!$O$1:$O$766,"")</f>
        <v>1</v>
      </c>
      <c r="I2455" s="45">
        <f>_xlfn.XLOOKUP(F2455,Main_OG!$D$1:$D$766,Main_OG!$J$1:$J$766,"")</f>
        <v>0</v>
      </c>
      <c r="J2455" s="45" t="s">
        <v>510</v>
      </c>
      <c r="K2455" s="45" t="str">
        <f t="shared" si="115"/>
        <v>Public Service Co of Oklahoma_OK</v>
      </c>
      <c r="L2455" s="45" t="str">
        <f t="shared" si="116"/>
        <v>Public Service Co of Oklahoma_OK</v>
      </c>
      <c r="M2455" s="45" t="s">
        <v>3618</v>
      </c>
      <c r="N2455" s="45">
        <v>0</v>
      </c>
      <c r="O2455" s="45">
        <v>66488</v>
      </c>
      <c r="P2455" s="45">
        <v>6773</v>
      </c>
      <c r="Q2455" s="45">
        <v>449158</v>
      </c>
      <c r="R2455" s="45">
        <v>0</v>
      </c>
      <c r="S2455" s="45">
        <v>440500</v>
      </c>
      <c r="T2455" s="45">
        <v>307833</v>
      </c>
      <c r="U2455" s="45">
        <v>482963</v>
      </c>
      <c r="V2455" s="45">
        <v>0</v>
      </c>
      <c r="W2455" s="45">
        <v>7</v>
      </c>
      <c r="X2455" s="45">
        <v>5.45</v>
      </c>
      <c r="Y2455" s="45">
        <v>8.1</v>
      </c>
      <c r="Z2455" s="46">
        <v>152879.6</v>
      </c>
      <c r="AA2455" s="46">
        <v>42065.195169753926</v>
      </c>
      <c r="AB2455" s="47">
        <f>_xlfn.XLOOKUP($F2455,Main_OG!$D$1:$D$766,Main_OG!AJ$1:AJ$766,"")</f>
        <v>41171688</v>
      </c>
      <c r="AC2455" s="47">
        <f>_xlfn.XLOOKUP($F2455,Main_OG!$D$1:$D$766,Main_OG!AK$1:AK$766,"")</f>
        <v>533744</v>
      </c>
      <c r="AD2455" s="47">
        <f>_xlfn.XLOOKUP($F2455,Main_OG!$D$1:$D$766,Main_OG!AL$1:AL$766,"")</f>
        <v>574185086</v>
      </c>
      <c r="AE2455" s="47">
        <f>_xlfn.XLOOKUP($F2455,Main_OG!$D$1:$D$766,Main_OG!AM$1:AM$766,"")</f>
        <v>0</v>
      </c>
      <c r="AF2455" s="48">
        <f>_xlfn.XLOOKUP($F2455,Main_OG!$D$1:$D$766,Main_OG!Z$1:Z$766,"")</f>
        <v>0</v>
      </c>
      <c r="AG2455" s="48">
        <f>_xlfn.XLOOKUP($F2455,Main_OG!$D$1:$D$766,Main_OG!AA$1:AA$766,"")</f>
        <v>1.17</v>
      </c>
      <c r="AH2455" s="48">
        <f>_xlfn.XLOOKUP($F2455,Main_OG!$D$1:$D$766,Main_OG!AB$1:AB$766,"")</f>
        <v>16.39</v>
      </c>
      <c r="AI2455" s="48">
        <f>_xlfn.XLOOKUP($F2455,Main_OG!$D$1:$D$766,Main_OG!AC$1:AC$766,"")</f>
        <v>7.3815467393807772</v>
      </c>
      <c r="AJ2455" s="48">
        <f>_xlfn.XLOOKUP($F2455,Main_OG!$D$1:$D$766,Main_OG!AD$1:AD$766,"")</f>
        <v>0.58103021845052572</v>
      </c>
    </row>
    <row r="2456" spans="2:36" x14ac:dyDescent="0.35">
      <c r="B2456" s="36" t="s">
        <v>3616</v>
      </c>
      <c r="C2456" s="45" t="s">
        <v>510</v>
      </c>
      <c r="D2456" s="45" t="s">
        <v>4295</v>
      </c>
      <c r="E2456" s="36" t="s">
        <v>3616</v>
      </c>
      <c r="F2456" s="36" t="str">
        <f t="shared" si="114"/>
        <v>2008_OK</v>
      </c>
      <c r="G2456" s="45">
        <v>2008</v>
      </c>
      <c r="H2456" s="45">
        <f>_xlfn.XLOOKUP(J2456,Main_OG!$B$1:$B$766,Main_OG!$O$1:$O$766,"")</f>
        <v>1</v>
      </c>
      <c r="I2456" s="45">
        <f>_xlfn.XLOOKUP(F2456,Main_OG!$D$1:$D$766,Main_OG!$J$1:$J$766,"")</f>
        <v>0</v>
      </c>
      <c r="J2456" s="45" t="s">
        <v>510</v>
      </c>
      <c r="K2456" s="45" t="str">
        <f t="shared" si="115"/>
        <v>Public Service Co of Oklahoma_OK</v>
      </c>
      <c r="L2456" s="45" t="str">
        <f t="shared" si="116"/>
        <v>Public Service Co of Oklahoma_OK</v>
      </c>
      <c r="M2456" s="45" t="s">
        <v>3619</v>
      </c>
      <c r="N2456" s="45">
        <v>0</v>
      </c>
      <c r="O2456" s="45">
        <v>66965</v>
      </c>
      <c r="P2456" s="45">
        <v>6718</v>
      </c>
      <c r="Q2456" s="45">
        <v>452118</v>
      </c>
      <c r="R2456" s="45">
        <v>0</v>
      </c>
      <c r="S2456" s="45">
        <v>6205531</v>
      </c>
      <c r="T2456" s="45">
        <v>5551168</v>
      </c>
      <c r="U2456" s="45">
        <v>5996759</v>
      </c>
      <c r="V2456" s="45">
        <v>0</v>
      </c>
      <c r="W2456" s="45">
        <v>8.16</v>
      </c>
      <c r="X2456" s="45">
        <v>6.45</v>
      </c>
      <c r="Y2456" s="45">
        <v>9.2899999999999991</v>
      </c>
      <c r="Z2456" s="46">
        <v>158987.79999999999</v>
      </c>
      <c r="AA2456" s="46">
        <v>43333.017168823128</v>
      </c>
      <c r="AB2456" s="47">
        <f>_xlfn.XLOOKUP($F2456,Main_OG!$D$1:$D$766,Main_OG!AJ$1:AJ$766,"")</f>
        <v>44314382</v>
      </c>
      <c r="AC2456" s="47">
        <f>_xlfn.XLOOKUP($F2456,Main_OG!$D$1:$D$766,Main_OG!AK$1:AK$766,"")</f>
        <v>62666</v>
      </c>
      <c r="AD2456" s="47">
        <f>_xlfn.XLOOKUP($F2456,Main_OG!$D$1:$D$766,Main_OG!AL$1:AL$766,"")</f>
        <v>568529604</v>
      </c>
      <c r="AE2456" s="47">
        <f>_xlfn.XLOOKUP($F2456,Main_OG!$D$1:$D$766,Main_OG!AM$1:AM$766,"")</f>
        <v>0</v>
      </c>
      <c r="AF2456" s="48">
        <f>_xlfn.XLOOKUP($F2456,Main_OG!$D$1:$D$766,Main_OG!Z$1:Z$766,"")</f>
        <v>0</v>
      </c>
      <c r="AG2456" s="48">
        <f>_xlfn.XLOOKUP($F2456,Main_OG!$D$1:$D$766,Main_OG!AA$1:AA$766,"")</f>
        <v>1.32</v>
      </c>
      <c r="AH2456" s="48">
        <f>_xlfn.XLOOKUP($F2456,Main_OG!$D$1:$D$766,Main_OG!AB$1:AB$766,"")</f>
        <v>15.55</v>
      </c>
      <c r="AI2456" s="48">
        <f>_xlfn.XLOOKUP($F2456,Main_OG!$D$1:$D$766,Main_OG!AC$1:AC$766,"")</f>
        <v>9.1182546074696553</v>
      </c>
      <c r="AJ2456" s="48">
        <f>_xlfn.XLOOKUP($F2456,Main_OG!$D$1:$D$766,Main_OG!AD$1:AD$766,"")</f>
        <v>0.68330088246943577</v>
      </c>
    </row>
    <row r="2457" spans="2:36" x14ac:dyDescent="0.35">
      <c r="B2457" s="36" t="s">
        <v>3616</v>
      </c>
      <c r="C2457" s="45" t="s">
        <v>510</v>
      </c>
      <c r="D2457" s="45" t="s">
        <v>4295</v>
      </c>
      <c r="E2457" s="36" t="s">
        <v>3616</v>
      </c>
      <c r="F2457" s="36" t="str">
        <f t="shared" si="114"/>
        <v>2009_OK</v>
      </c>
      <c r="G2457" s="45">
        <v>2009</v>
      </c>
      <c r="H2457" s="45">
        <f>_xlfn.XLOOKUP(J2457,Main_OG!$B$1:$B$766,Main_OG!$O$1:$O$766,"")</f>
        <v>1</v>
      </c>
      <c r="I2457" s="45">
        <f>_xlfn.XLOOKUP(F2457,Main_OG!$D$1:$D$766,Main_OG!$J$1:$J$766,"")</f>
        <v>0</v>
      </c>
      <c r="J2457" s="45" t="s">
        <v>510</v>
      </c>
      <c r="K2457" s="45" t="str">
        <f t="shared" si="115"/>
        <v>Public Service Co of Oklahoma_OK</v>
      </c>
      <c r="L2457" s="45" t="str">
        <f t="shared" si="116"/>
        <v>Public Service Co of Oklahoma_OK</v>
      </c>
      <c r="M2457" s="45" t="s">
        <v>3620</v>
      </c>
      <c r="N2457" s="45">
        <v>0</v>
      </c>
      <c r="O2457" s="45">
        <v>67080</v>
      </c>
      <c r="P2457" s="45">
        <v>6658</v>
      </c>
      <c r="Q2457" s="45">
        <v>455529</v>
      </c>
      <c r="R2457" s="45">
        <v>0</v>
      </c>
      <c r="S2457" s="45">
        <v>6209299</v>
      </c>
      <c r="T2457" s="45">
        <v>4742487</v>
      </c>
      <c r="U2457" s="45">
        <v>6003522</v>
      </c>
      <c r="V2457" s="45">
        <v>0</v>
      </c>
      <c r="W2457" s="45">
        <v>5.81</v>
      </c>
      <c r="X2457" s="45">
        <v>4.17</v>
      </c>
      <c r="Y2457" s="45">
        <v>7.36</v>
      </c>
      <c r="Z2457" s="46">
        <v>156856.79999999999</v>
      </c>
      <c r="AA2457" s="46">
        <v>42193.345549191785</v>
      </c>
      <c r="AB2457" s="47">
        <f>_xlfn.XLOOKUP($F2457,Main_OG!$D$1:$D$766,Main_OG!AJ$1:AJ$766,"")</f>
        <v>42290178</v>
      </c>
      <c r="AC2457" s="47">
        <f>_xlfn.XLOOKUP($F2457,Main_OG!$D$1:$D$766,Main_OG!AK$1:AK$766,"")</f>
        <v>52160</v>
      </c>
      <c r="AD2457" s="47">
        <f>_xlfn.XLOOKUP($F2457,Main_OG!$D$1:$D$766,Main_OG!AL$1:AL$766,"")</f>
        <v>571356752</v>
      </c>
      <c r="AE2457" s="47">
        <f>_xlfn.XLOOKUP($F2457,Main_OG!$D$1:$D$766,Main_OG!AM$1:AM$766,"")</f>
        <v>0</v>
      </c>
      <c r="AF2457" s="48">
        <f>_xlfn.XLOOKUP($F2457,Main_OG!$D$1:$D$766,Main_OG!Z$1:Z$766,"")</f>
        <v>0</v>
      </c>
      <c r="AG2457" s="48">
        <f>_xlfn.XLOOKUP($F2457,Main_OG!$D$1:$D$766,Main_OG!AA$1:AA$766,"")</f>
        <v>2.2743975091886082</v>
      </c>
      <c r="AH2457" s="48">
        <f>_xlfn.XLOOKUP($F2457,Main_OG!$D$1:$D$766,Main_OG!AB$1:AB$766,"")</f>
        <v>14.13</v>
      </c>
      <c r="AI2457" s="48">
        <f>_xlfn.XLOOKUP($F2457,Main_OG!$D$1:$D$766,Main_OG!AC$1:AC$766,"")</f>
        <v>4.5973007921271787</v>
      </c>
      <c r="AJ2457" s="48">
        <f>_xlfn.XLOOKUP($F2457,Main_OG!$D$1:$D$766,Main_OG!AD$1:AD$766,"")</f>
        <v>0.68314474405108627</v>
      </c>
    </row>
    <row r="2458" spans="2:36" x14ac:dyDescent="0.35">
      <c r="B2458" s="36" t="s">
        <v>3616</v>
      </c>
      <c r="C2458" s="45" t="s">
        <v>510</v>
      </c>
      <c r="D2458" s="45" t="s">
        <v>4295</v>
      </c>
      <c r="E2458" s="36" t="s">
        <v>3616</v>
      </c>
      <c r="F2458" s="36" t="str">
        <f t="shared" si="114"/>
        <v>2010_OK</v>
      </c>
      <c r="G2458" s="45">
        <v>2010</v>
      </c>
      <c r="H2458" s="45">
        <f>_xlfn.XLOOKUP(J2458,Main_OG!$B$1:$B$766,Main_OG!$O$1:$O$766,"")</f>
        <v>1</v>
      </c>
      <c r="I2458" s="45">
        <f>_xlfn.XLOOKUP(F2458,Main_OG!$D$1:$D$766,Main_OG!$J$1:$J$766,"")</f>
        <v>0</v>
      </c>
      <c r="J2458" s="45" t="s">
        <v>510</v>
      </c>
      <c r="K2458" s="45" t="str">
        <f t="shared" si="115"/>
        <v>Public Service Co of Oklahoma_OK</v>
      </c>
      <c r="L2458" s="45" t="str">
        <f t="shared" si="116"/>
        <v>Public Service Co of Oklahoma_OK</v>
      </c>
      <c r="M2458" s="45" t="s">
        <v>3621</v>
      </c>
      <c r="N2458" s="45">
        <v>0</v>
      </c>
      <c r="O2458" s="45">
        <v>67367</v>
      </c>
      <c r="P2458" s="45">
        <v>6576</v>
      </c>
      <c r="Q2458" s="45">
        <v>457906</v>
      </c>
      <c r="R2458" s="45">
        <v>0</v>
      </c>
      <c r="S2458" s="45">
        <v>6401161</v>
      </c>
      <c r="T2458" s="45">
        <v>4921193</v>
      </c>
      <c r="U2458" s="45">
        <v>6594608</v>
      </c>
      <c r="V2458" s="45">
        <v>0</v>
      </c>
      <c r="W2458" s="45">
        <v>6.4</v>
      </c>
      <c r="X2458" s="45">
        <v>4.51</v>
      </c>
      <c r="Y2458" s="45">
        <v>7.95</v>
      </c>
      <c r="Z2458" s="46">
        <v>158086.39999999999</v>
      </c>
      <c r="AA2458" s="46">
        <v>42044.098771972655</v>
      </c>
      <c r="AB2458" s="47">
        <f>_xlfn.XLOOKUP($F2458,Main_OG!$D$1:$D$766,Main_OG!AJ$1:AJ$766,"")</f>
        <v>39118024</v>
      </c>
      <c r="AC2458" s="47">
        <f>_xlfn.XLOOKUP($F2458,Main_OG!$D$1:$D$766,Main_OG!AK$1:AK$766,"")</f>
        <v>56910</v>
      </c>
      <c r="AD2458" s="47">
        <f>_xlfn.XLOOKUP($F2458,Main_OG!$D$1:$D$766,Main_OG!AL$1:AL$766,"")</f>
        <v>578948656</v>
      </c>
      <c r="AE2458" s="47">
        <f>_xlfn.XLOOKUP($F2458,Main_OG!$D$1:$D$766,Main_OG!AM$1:AM$766,"")</f>
        <v>0</v>
      </c>
      <c r="AF2458" s="48">
        <f>_xlfn.XLOOKUP($F2458,Main_OG!$D$1:$D$766,Main_OG!Z$1:Z$766,"")</f>
        <v>0</v>
      </c>
      <c r="AG2458" s="48">
        <f>_xlfn.XLOOKUP($F2458,Main_OG!$D$1:$D$766,Main_OG!AA$1:AA$766,"")</f>
        <v>1.71</v>
      </c>
      <c r="AH2458" s="48">
        <f>_xlfn.XLOOKUP($F2458,Main_OG!$D$1:$D$766,Main_OG!AB$1:AB$766,"")</f>
        <v>17.815786882646659</v>
      </c>
      <c r="AI2458" s="48">
        <f>_xlfn.XLOOKUP($F2458,Main_OG!$D$1:$D$766,Main_OG!AC$1:AC$766,"")</f>
        <v>4.9924248044436963</v>
      </c>
      <c r="AJ2458" s="48">
        <f>_xlfn.XLOOKUP($F2458,Main_OG!$D$1:$D$766,Main_OG!AD$1:AD$766,"")</f>
        <v>0.70992248279802228</v>
      </c>
    </row>
    <row r="2459" spans="2:36" x14ac:dyDescent="0.35">
      <c r="B2459" s="36" t="s">
        <v>3616</v>
      </c>
      <c r="C2459" s="45" t="s">
        <v>510</v>
      </c>
      <c r="D2459" s="45" t="s">
        <v>4295</v>
      </c>
      <c r="E2459" s="36" t="s">
        <v>3616</v>
      </c>
      <c r="F2459" s="36" t="str">
        <f t="shared" si="114"/>
        <v>2011_OK</v>
      </c>
      <c r="G2459" s="45">
        <v>2011</v>
      </c>
      <c r="H2459" s="45">
        <f>_xlfn.XLOOKUP(J2459,Main_OG!$B$1:$B$766,Main_OG!$O$1:$O$766,"")</f>
        <v>1</v>
      </c>
      <c r="I2459" s="45">
        <f>_xlfn.XLOOKUP(F2459,Main_OG!$D$1:$D$766,Main_OG!$J$1:$J$766,"")</f>
        <v>0</v>
      </c>
      <c r="J2459" s="45" t="s">
        <v>510</v>
      </c>
      <c r="K2459" s="45" t="str">
        <f t="shared" si="115"/>
        <v>Public Service Co of Oklahoma_OK</v>
      </c>
      <c r="L2459" s="45" t="str">
        <f t="shared" si="116"/>
        <v>Public Service Co of Oklahoma_OK</v>
      </c>
      <c r="M2459" s="45" t="s">
        <v>3622</v>
      </c>
      <c r="N2459" s="45">
        <v>0</v>
      </c>
      <c r="O2459" s="45">
        <v>67716</v>
      </c>
      <c r="P2459" s="45">
        <v>6513</v>
      </c>
      <c r="Q2459" s="45">
        <v>458166</v>
      </c>
      <c r="R2459" s="45">
        <v>0</v>
      </c>
      <c r="S2459" s="45">
        <v>6500087</v>
      </c>
      <c r="T2459" s="45">
        <v>4956494</v>
      </c>
      <c r="U2459" s="45">
        <v>6740863</v>
      </c>
      <c r="V2459" s="45">
        <v>0</v>
      </c>
      <c r="W2459" s="45">
        <v>6.82</v>
      </c>
      <c r="X2459" s="45">
        <v>4.8600000000000003</v>
      </c>
      <c r="Y2459" s="45">
        <v>8.49</v>
      </c>
      <c r="Z2459" s="46">
        <v>163859.29999999999</v>
      </c>
      <c r="AA2459" s="46">
        <v>43248.063251288528</v>
      </c>
      <c r="AB2459" s="47">
        <f>_xlfn.XLOOKUP($F2459,Main_OG!$D$1:$D$766,Main_OG!AJ$1:AJ$766,"")</f>
        <v>42994136</v>
      </c>
      <c r="AC2459" s="47">
        <f>_xlfn.XLOOKUP($F2459,Main_OG!$D$1:$D$766,Main_OG!AK$1:AK$766,"")</f>
        <v>61360</v>
      </c>
      <c r="AD2459" s="47">
        <f>_xlfn.XLOOKUP($F2459,Main_OG!$D$1:$D$766,Main_OG!AL$1:AL$766,"")</f>
        <v>529284978</v>
      </c>
      <c r="AE2459" s="47">
        <f>_xlfn.XLOOKUP($F2459,Main_OG!$D$1:$D$766,Main_OG!AM$1:AM$766,"")</f>
        <v>0</v>
      </c>
      <c r="AF2459" s="48">
        <f>_xlfn.XLOOKUP($F2459,Main_OG!$D$1:$D$766,Main_OG!Z$1:Z$766,"")</f>
        <v>2.91</v>
      </c>
      <c r="AG2459" s="48">
        <f>_xlfn.XLOOKUP($F2459,Main_OG!$D$1:$D$766,Main_OG!AA$1:AA$766,"")</f>
        <v>1.76</v>
      </c>
      <c r="AH2459" s="48">
        <f>_xlfn.XLOOKUP($F2459,Main_OG!$D$1:$D$766,Main_OG!AB$1:AB$766,"")</f>
        <v>22.758921780738341</v>
      </c>
      <c r="AI2459" s="48">
        <f>_xlfn.XLOOKUP($F2459,Main_OG!$D$1:$D$766,Main_OG!AC$1:AC$766,"")</f>
        <v>4.45</v>
      </c>
      <c r="AJ2459" s="48">
        <f>_xlfn.XLOOKUP($F2459,Main_OG!$D$1:$D$766,Main_OG!AD$1:AD$766,"")</f>
        <v>0.75949643062398253</v>
      </c>
    </row>
    <row r="2460" spans="2:36" x14ac:dyDescent="0.35">
      <c r="B2460" s="36" t="s">
        <v>3616</v>
      </c>
      <c r="C2460" s="45" t="s">
        <v>510</v>
      </c>
      <c r="D2460" s="45" t="s">
        <v>4295</v>
      </c>
      <c r="E2460" s="36" t="s">
        <v>3616</v>
      </c>
      <c r="F2460" s="36" t="str">
        <f t="shared" si="114"/>
        <v>2012_OK</v>
      </c>
      <c r="G2460" s="45">
        <v>2012</v>
      </c>
      <c r="H2460" s="45">
        <f>_xlfn.XLOOKUP(J2460,Main_OG!$B$1:$B$766,Main_OG!$O$1:$O$766,"")</f>
        <v>1</v>
      </c>
      <c r="I2460" s="45">
        <f>_xlfn.XLOOKUP(F2460,Main_OG!$D$1:$D$766,Main_OG!$J$1:$J$766,"")</f>
        <v>0</v>
      </c>
      <c r="J2460" s="45" t="s">
        <v>510</v>
      </c>
      <c r="K2460" s="45" t="str">
        <f t="shared" si="115"/>
        <v>Public Service Co of Oklahoma_OK</v>
      </c>
      <c r="L2460" s="45" t="str">
        <f t="shared" si="116"/>
        <v>Public Service Co of Oklahoma_OK</v>
      </c>
      <c r="M2460" s="45" t="s">
        <v>3623</v>
      </c>
      <c r="N2460" s="45">
        <v>0</v>
      </c>
      <c r="O2460" s="45">
        <v>68544</v>
      </c>
      <c r="P2460" s="45">
        <v>6463</v>
      </c>
      <c r="Q2460" s="45">
        <v>459941</v>
      </c>
      <c r="R2460" s="45">
        <v>0</v>
      </c>
      <c r="S2460" s="45">
        <v>6503865</v>
      </c>
      <c r="T2460" s="45">
        <v>5066381</v>
      </c>
      <c r="U2460" s="45">
        <v>6393316</v>
      </c>
      <c r="V2460" s="45">
        <v>0</v>
      </c>
      <c r="W2460" s="45">
        <v>6.1812322000000002</v>
      </c>
      <c r="X2460" s="45">
        <v>4.1340357000000001</v>
      </c>
      <c r="Y2460" s="45">
        <v>8.0141822999999999</v>
      </c>
      <c r="Z2460" s="46">
        <v>172016</v>
      </c>
      <c r="AA2460" s="46">
        <v>45038.38379606841</v>
      </c>
      <c r="AB2460" s="47">
        <f>_xlfn.XLOOKUP($F2460,Main_OG!$D$1:$D$766,Main_OG!AJ$1:AJ$766,"")</f>
        <v>36997678</v>
      </c>
      <c r="AC2460" s="47">
        <f>_xlfn.XLOOKUP($F2460,Main_OG!$D$1:$D$766,Main_OG!AK$1:AK$766,"")</f>
        <v>43166</v>
      </c>
      <c r="AD2460" s="47">
        <f>_xlfn.XLOOKUP($F2460,Main_OG!$D$1:$D$766,Main_OG!AL$1:AL$766,"")</f>
        <v>636847558</v>
      </c>
      <c r="AE2460" s="47">
        <f>_xlfn.XLOOKUP($F2460,Main_OG!$D$1:$D$766,Main_OG!AM$1:AM$766,"")</f>
        <v>0</v>
      </c>
      <c r="AF2460" s="48">
        <f>_xlfn.XLOOKUP($F2460,Main_OG!$D$1:$D$766,Main_OG!Z$1:Z$766,"")</f>
        <v>2.48</v>
      </c>
      <c r="AG2460" s="48">
        <f>_xlfn.XLOOKUP($F2460,Main_OG!$D$1:$D$766,Main_OG!AA$1:AA$766,"")</f>
        <v>1.97</v>
      </c>
      <c r="AH2460" s="48">
        <f>_xlfn.XLOOKUP($F2460,Main_OG!$D$1:$D$766,Main_OG!AB$1:AB$766,"")</f>
        <v>22.77</v>
      </c>
      <c r="AI2460" s="48">
        <f>_xlfn.XLOOKUP($F2460,Main_OG!$D$1:$D$766,Main_OG!AC$1:AC$766,"")</f>
        <v>2.96</v>
      </c>
      <c r="AJ2460" s="48">
        <f>_xlfn.XLOOKUP($F2460,Main_OG!$D$1:$D$766,Main_OG!AD$1:AD$766,"")</f>
        <v>0.75442193202762442</v>
      </c>
    </row>
    <row r="2461" spans="2:36" x14ac:dyDescent="0.35">
      <c r="B2461" s="36" t="s">
        <v>3616</v>
      </c>
      <c r="C2461" s="45" t="s">
        <v>510</v>
      </c>
      <c r="D2461" s="45" t="s">
        <v>4295</v>
      </c>
      <c r="E2461" s="36" t="s">
        <v>3616</v>
      </c>
      <c r="F2461" s="36" t="str">
        <f t="shared" si="114"/>
        <v>2013_OK</v>
      </c>
      <c r="G2461" s="45">
        <v>2013</v>
      </c>
      <c r="H2461" s="45">
        <f>_xlfn.XLOOKUP(J2461,Main_OG!$B$1:$B$766,Main_OG!$O$1:$O$766,"")</f>
        <v>1</v>
      </c>
      <c r="I2461" s="45">
        <f>_xlfn.XLOOKUP(F2461,Main_OG!$D$1:$D$766,Main_OG!$J$1:$J$766,"")</f>
        <v>0</v>
      </c>
      <c r="J2461" s="45" t="s">
        <v>510</v>
      </c>
      <c r="K2461" s="45" t="str">
        <f t="shared" si="115"/>
        <v>Public Service Co of Oklahoma_OK</v>
      </c>
      <c r="L2461" s="45" t="str">
        <f t="shared" si="116"/>
        <v>Public Service Co of Oklahoma_OK</v>
      </c>
      <c r="M2461" s="45" t="s">
        <v>3624</v>
      </c>
      <c r="N2461" s="45">
        <v>0</v>
      </c>
      <c r="O2461" s="45">
        <v>69208</v>
      </c>
      <c r="P2461" s="45">
        <v>6450</v>
      </c>
      <c r="Q2461" s="45">
        <v>462395</v>
      </c>
      <c r="R2461" s="45">
        <v>0</v>
      </c>
      <c r="S2461" s="45">
        <v>6309019</v>
      </c>
      <c r="T2461" s="45">
        <v>5083001</v>
      </c>
      <c r="U2461" s="45">
        <v>6289643</v>
      </c>
      <c r="V2461" s="45">
        <v>0</v>
      </c>
      <c r="W2461" s="45">
        <v>6.7390904999999997</v>
      </c>
      <c r="X2461" s="45">
        <v>4.6049901999999996</v>
      </c>
      <c r="Y2461" s="45">
        <v>8.4336471999999993</v>
      </c>
      <c r="Z2461" s="46">
        <v>176086.8</v>
      </c>
      <c r="AA2461" s="46">
        <v>45690.653939096876</v>
      </c>
      <c r="AB2461" s="47">
        <f>_xlfn.XLOOKUP($F2461,Main_OG!$D$1:$D$766,Main_OG!AJ$1:AJ$766,"")</f>
        <v>37960980</v>
      </c>
      <c r="AC2461" s="47">
        <f>_xlfn.XLOOKUP($F2461,Main_OG!$D$1:$D$766,Main_OG!AK$1:AK$766,"")</f>
        <v>38564</v>
      </c>
      <c r="AD2461" s="47">
        <f>_xlfn.XLOOKUP($F2461,Main_OG!$D$1:$D$766,Main_OG!AL$1:AL$766,"")</f>
        <v>495996318</v>
      </c>
      <c r="AE2461" s="47">
        <f>_xlfn.XLOOKUP($F2461,Main_OG!$D$1:$D$766,Main_OG!AM$1:AM$766,"")</f>
        <v>0</v>
      </c>
      <c r="AF2461" s="48">
        <f>_xlfn.XLOOKUP($F2461,Main_OG!$D$1:$D$766,Main_OG!Z$1:Z$766,"")</f>
        <v>2.89</v>
      </c>
      <c r="AG2461" s="48">
        <f>_xlfn.XLOOKUP($F2461,Main_OG!$D$1:$D$766,Main_OG!AA$1:AA$766,"")</f>
        <v>2.3089180475565318</v>
      </c>
      <c r="AH2461" s="48">
        <f>_xlfn.XLOOKUP($F2461,Main_OG!$D$1:$D$766,Main_OG!AB$1:AB$766,"")</f>
        <v>22.33</v>
      </c>
      <c r="AI2461" s="48">
        <f>_xlfn.XLOOKUP($F2461,Main_OG!$D$1:$D$766,Main_OG!AC$1:AC$766,"")</f>
        <v>3.98</v>
      </c>
      <c r="AJ2461" s="48">
        <f>_xlfn.XLOOKUP($F2461,Main_OG!$D$1:$D$766,Main_OG!AD$1:AD$766,"")</f>
        <v>0.73100116927520231</v>
      </c>
    </row>
    <row r="2462" spans="2:36" x14ac:dyDescent="0.35">
      <c r="B2462" s="36" t="s">
        <v>3616</v>
      </c>
      <c r="C2462" s="45" t="s">
        <v>510</v>
      </c>
      <c r="D2462" s="45" t="s">
        <v>4295</v>
      </c>
      <c r="E2462" s="36" t="s">
        <v>3616</v>
      </c>
      <c r="F2462" s="36" t="str">
        <f t="shared" si="114"/>
        <v>2014_OK</v>
      </c>
      <c r="G2462" s="45">
        <v>2014</v>
      </c>
      <c r="H2462" s="45">
        <f>_xlfn.XLOOKUP(J2462,Main_OG!$B$1:$B$766,Main_OG!$O$1:$O$766,"")</f>
        <v>1</v>
      </c>
      <c r="I2462" s="45">
        <f>_xlfn.XLOOKUP(F2462,Main_OG!$D$1:$D$766,Main_OG!$J$1:$J$766,"")</f>
        <v>0</v>
      </c>
      <c r="J2462" s="45" t="s">
        <v>510</v>
      </c>
      <c r="K2462" s="45" t="str">
        <f t="shared" si="115"/>
        <v>Public Service Co of Oklahoma_OK</v>
      </c>
      <c r="L2462" s="45" t="str">
        <f t="shared" si="116"/>
        <v>Public Service Co of Oklahoma_OK</v>
      </c>
      <c r="M2462" s="45" t="s">
        <v>3625</v>
      </c>
      <c r="N2462" s="45">
        <v>0</v>
      </c>
      <c r="O2462" s="45">
        <v>69698</v>
      </c>
      <c r="P2462" s="45">
        <v>6395</v>
      </c>
      <c r="Q2462" s="45">
        <v>465014</v>
      </c>
      <c r="R2462" s="45">
        <v>0</v>
      </c>
      <c r="S2462" s="45">
        <v>6389387</v>
      </c>
      <c r="T2462" s="45">
        <v>5237376</v>
      </c>
      <c r="U2462" s="45">
        <v>6320906</v>
      </c>
      <c r="V2462" s="45">
        <v>0</v>
      </c>
      <c r="W2462" s="45">
        <v>7.1086741</v>
      </c>
      <c r="X2462" s="45">
        <v>4.9715715999999999</v>
      </c>
      <c r="Y2462" s="45">
        <v>8.8780833000000001</v>
      </c>
      <c r="Z2462" s="46">
        <v>186574.4</v>
      </c>
      <c r="AA2462" s="46">
        <v>48096.263469639387</v>
      </c>
      <c r="AB2462" s="47">
        <f>_xlfn.XLOOKUP($F2462,Main_OG!$D$1:$D$766,Main_OG!AJ$1:AJ$766,"")</f>
        <v>37867902</v>
      </c>
      <c r="AC2462" s="47">
        <f>_xlfn.XLOOKUP($F2462,Main_OG!$D$1:$D$766,Main_OG!AK$1:AK$766,"")</f>
        <v>44874</v>
      </c>
      <c r="AD2462" s="47">
        <f>_xlfn.XLOOKUP($F2462,Main_OG!$D$1:$D$766,Main_OG!AL$1:AL$766,"")</f>
        <v>416662056</v>
      </c>
      <c r="AE2462" s="47">
        <f>_xlfn.XLOOKUP($F2462,Main_OG!$D$1:$D$766,Main_OG!AM$1:AM$766,"")</f>
        <v>0</v>
      </c>
      <c r="AF2462" s="48">
        <f>_xlfn.XLOOKUP($F2462,Main_OG!$D$1:$D$766,Main_OG!Z$1:Z$766,"")</f>
        <v>3.18</v>
      </c>
      <c r="AG2462" s="48">
        <f>_xlfn.XLOOKUP($F2462,Main_OG!$D$1:$D$766,Main_OG!AA$1:AA$766,"")</f>
        <v>1.96</v>
      </c>
      <c r="AH2462" s="48">
        <f>_xlfn.XLOOKUP($F2462,Main_OG!$D$1:$D$766,Main_OG!AB$1:AB$766,"")</f>
        <v>21.15</v>
      </c>
      <c r="AI2462" s="48">
        <f>_xlfn.XLOOKUP($F2462,Main_OG!$D$1:$D$766,Main_OG!AC$1:AC$766,"")</f>
        <v>4.99</v>
      </c>
      <c r="AJ2462" s="48">
        <f>_xlfn.XLOOKUP($F2462,Main_OG!$D$1:$D$766,Main_OG!AD$1:AD$766,"")</f>
        <v>0.68548682032632846</v>
      </c>
    </row>
    <row r="2463" spans="2:36" x14ac:dyDescent="0.35">
      <c r="B2463" s="36" t="s">
        <v>3616</v>
      </c>
      <c r="C2463" s="45" t="s">
        <v>510</v>
      </c>
      <c r="D2463" s="45" t="s">
        <v>4295</v>
      </c>
      <c r="E2463" s="36" t="s">
        <v>3616</v>
      </c>
      <c r="F2463" s="36" t="str">
        <f t="shared" si="114"/>
        <v>2015_OK</v>
      </c>
      <c r="G2463" s="45">
        <v>2015</v>
      </c>
      <c r="H2463" s="45">
        <f>_xlfn.XLOOKUP(J2463,Main_OG!$B$1:$B$766,Main_OG!$O$1:$O$766,"")</f>
        <v>1</v>
      </c>
      <c r="I2463" s="45">
        <f>_xlfn.XLOOKUP(F2463,Main_OG!$D$1:$D$766,Main_OG!$J$1:$J$766,"")</f>
        <v>0</v>
      </c>
      <c r="J2463" s="45" t="s">
        <v>510</v>
      </c>
      <c r="K2463" s="45" t="str">
        <f t="shared" si="115"/>
        <v>Public Service Co of Oklahoma_OK</v>
      </c>
      <c r="L2463" s="45" t="str">
        <f t="shared" si="116"/>
        <v>Public Service Co of Oklahoma_OK</v>
      </c>
      <c r="M2463" s="45" t="s">
        <v>3626</v>
      </c>
      <c r="N2463" s="45">
        <v>0</v>
      </c>
      <c r="O2463" s="45">
        <v>70482</v>
      </c>
      <c r="P2463" s="45">
        <v>6317</v>
      </c>
      <c r="Q2463" s="45">
        <v>467311</v>
      </c>
      <c r="R2463" s="45">
        <v>0</v>
      </c>
      <c r="S2463" s="45">
        <v>6381370</v>
      </c>
      <c r="T2463" s="45">
        <v>5410229</v>
      </c>
      <c r="U2463" s="45">
        <v>6113729</v>
      </c>
      <c r="V2463" s="45">
        <v>0</v>
      </c>
      <c r="W2463" s="45">
        <v>7.0380357</v>
      </c>
      <c r="X2463" s="45">
        <v>4.8626740000000002</v>
      </c>
      <c r="Y2463" s="45">
        <v>9.0693666999999998</v>
      </c>
      <c r="Z2463" s="46">
        <v>193792.6</v>
      </c>
      <c r="AA2463" s="46">
        <v>49556.759488129195</v>
      </c>
      <c r="AB2463" s="47">
        <f>_xlfn.XLOOKUP($F2463,Main_OG!$D$1:$D$766,Main_OG!AJ$1:AJ$766,"")</f>
        <v>31650480</v>
      </c>
      <c r="AC2463" s="47">
        <f>_xlfn.XLOOKUP($F2463,Main_OG!$D$1:$D$766,Main_OG!AK$1:AK$766,"")</f>
        <v>39690</v>
      </c>
      <c r="AD2463" s="47">
        <f>_xlfn.XLOOKUP($F2463,Main_OG!$D$1:$D$766,Main_OG!AL$1:AL$766,"")</f>
        <v>510835944</v>
      </c>
      <c r="AE2463" s="47">
        <f>_xlfn.XLOOKUP($F2463,Main_OG!$D$1:$D$766,Main_OG!AM$1:AM$766,"")</f>
        <v>0</v>
      </c>
      <c r="AF2463" s="48">
        <f>_xlfn.XLOOKUP($F2463,Main_OG!$D$1:$D$766,Main_OG!Z$1:Z$766,"")</f>
        <v>2.4700000000000002</v>
      </c>
      <c r="AG2463" s="48">
        <f>_xlfn.XLOOKUP($F2463,Main_OG!$D$1:$D$766,Main_OG!AA$1:AA$766,"")</f>
        <v>2.25948627072199</v>
      </c>
      <c r="AH2463" s="48">
        <f>_xlfn.XLOOKUP($F2463,Main_OG!$D$1:$D$766,Main_OG!AB$1:AB$766,"")</f>
        <v>12.08771849023859</v>
      </c>
      <c r="AI2463" s="48">
        <f>_xlfn.XLOOKUP($F2463,Main_OG!$D$1:$D$766,Main_OG!AC$1:AC$766,"")</f>
        <v>2.97</v>
      </c>
      <c r="AJ2463" s="48">
        <f>_xlfn.XLOOKUP($F2463,Main_OG!$D$1:$D$766,Main_OG!AD$1:AD$766,"")</f>
        <v>0.66963877086385626</v>
      </c>
    </row>
    <row r="2464" spans="2:36" x14ac:dyDescent="0.35">
      <c r="B2464" s="36" t="s">
        <v>3616</v>
      </c>
      <c r="C2464" s="45" t="s">
        <v>510</v>
      </c>
      <c r="D2464" s="45" t="s">
        <v>4295</v>
      </c>
      <c r="E2464" s="36" t="s">
        <v>3616</v>
      </c>
      <c r="F2464" s="36" t="str">
        <f t="shared" si="114"/>
        <v>2016_OK</v>
      </c>
      <c r="G2464" s="45">
        <v>2016</v>
      </c>
      <c r="H2464" s="45">
        <f>_xlfn.XLOOKUP(J2464,Main_OG!$B$1:$B$766,Main_OG!$O$1:$O$766,"")</f>
        <v>1</v>
      </c>
      <c r="I2464" s="45">
        <f>_xlfn.XLOOKUP(F2464,Main_OG!$D$1:$D$766,Main_OG!$J$1:$J$766,"")</f>
        <v>1</v>
      </c>
      <c r="J2464" s="45" t="s">
        <v>510</v>
      </c>
      <c r="K2464" s="45" t="str">
        <f t="shared" si="115"/>
        <v>Public Service Co of Oklahoma_OK</v>
      </c>
      <c r="L2464" s="45" t="str">
        <f t="shared" si="116"/>
        <v>Public Service Co of Oklahoma_OK</v>
      </c>
      <c r="M2464" s="45" t="s">
        <v>3627</v>
      </c>
      <c r="N2464" s="45">
        <v>0</v>
      </c>
      <c r="O2464" s="45">
        <v>70927</v>
      </c>
      <c r="P2464" s="45">
        <v>6209</v>
      </c>
      <c r="Q2464" s="45">
        <v>470006</v>
      </c>
      <c r="R2464" s="45">
        <v>0</v>
      </c>
      <c r="S2464" s="45">
        <v>6522280</v>
      </c>
      <c r="T2464" s="45">
        <v>5533655</v>
      </c>
      <c r="U2464" s="45">
        <v>6228608</v>
      </c>
      <c r="V2464" s="45">
        <v>0</v>
      </c>
      <c r="W2464" s="45">
        <v>6.4234777000000003</v>
      </c>
      <c r="X2464" s="45">
        <v>3.9853135000000002</v>
      </c>
      <c r="Y2464" s="45">
        <v>8.6243330999999994</v>
      </c>
      <c r="Z2464" s="46">
        <v>190093.5</v>
      </c>
      <c r="AA2464" s="46">
        <v>48392.713809044122</v>
      </c>
      <c r="AB2464" s="47">
        <f>_xlfn.XLOOKUP($F2464,Main_OG!$D$1:$D$766,Main_OG!AJ$1:AJ$766,"")</f>
        <v>24749666</v>
      </c>
      <c r="AC2464" s="47">
        <f>_xlfn.XLOOKUP($F2464,Main_OG!$D$1:$D$766,Main_OG!AK$1:AK$766,"")</f>
        <v>64026</v>
      </c>
      <c r="AD2464" s="47">
        <f>_xlfn.XLOOKUP($F2464,Main_OG!$D$1:$D$766,Main_OG!AL$1:AL$766,"")</f>
        <v>556565130</v>
      </c>
      <c r="AE2464" s="47">
        <f>_xlfn.XLOOKUP($F2464,Main_OG!$D$1:$D$766,Main_OG!AM$1:AM$766,"")</f>
        <v>0</v>
      </c>
      <c r="AF2464" s="48">
        <f>_xlfn.XLOOKUP($F2464,Main_OG!$D$1:$D$766,Main_OG!Z$1:Z$766,"")</f>
        <v>0</v>
      </c>
      <c r="AG2464" s="48">
        <f>_xlfn.XLOOKUP($F2464,Main_OG!$D$1:$D$766,Main_OG!AA$1:AA$766,"")</f>
        <v>1.91</v>
      </c>
      <c r="AH2464" s="48">
        <f>_xlfn.XLOOKUP($F2464,Main_OG!$D$1:$D$766,Main_OG!AB$1:AB$766,"")</f>
        <v>11.309272049594229</v>
      </c>
      <c r="AI2464" s="48">
        <f>_xlfn.XLOOKUP($F2464,Main_OG!$D$1:$D$766,Main_OG!AC$1:AC$766,"")</f>
        <v>3.2924726584307722</v>
      </c>
      <c r="AJ2464" s="48">
        <f>_xlfn.XLOOKUP($F2464,Main_OG!$D$1:$D$766,Main_OG!AD$1:AD$766,"")</f>
        <v>0.65636700530415037</v>
      </c>
    </row>
    <row r="2465" spans="2:36" x14ac:dyDescent="0.35">
      <c r="B2465" s="36" t="s">
        <v>3616</v>
      </c>
      <c r="C2465" s="45" t="s">
        <v>510</v>
      </c>
      <c r="D2465" s="45" t="s">
        <v>4295</v>
      </c>
      <c r="E2465" s="36" t="s">
        <v>3616</v>
      </c>
      <c r="F2465" s="36" t="str">
        <f t="shared" si="114"/>
        <v>2017_OK</v>
      </c>
      <c r="G2465" s="45">
        <v>2017</v>
      </c>
      <c r="H2465" s="45">
        <f>_xlfn.XLOOKUP(J2465,Main_OG!$B$1:$B$766,Main_OG!$O$1:$O$766,"")</f>
        <v>1</v>
      </c>
      <c r="I2465" s="45">
        <f>_xlfn.XLOOKUP(F2465,Main_OG!$D$1:$D$766,Main_OG!$J$1:$J$766,"")</f>
        <v>2</v>
      </c>
      <c r="J2465" s="45" t="s">
        <v>510</v>
      </c>
      <c r="K2465" s="45" t="str">
        <f t="shared" si="115"/>
        <v>Public Service Co of Oklahoma_OK</v>
      </c>
      <c r="L2465" s="45" t="str">
        <f t="shared" si="116"/>
        <v>Public Service Co of Oklahoma_OK</v>
      </c>
      <c r="M2465" s="45" t="s">
        <v>3628</v>
      </c>
      <c r="N2465" s="45">
        <v>0</v>
      </c>
      <c r="O2465" s="45">
        <v>71199</v>
      </c>
      <c r="P2465" s="45">
        <v>6201</v>
      </c>
      <c r="Q2465" s="45">
        <v>472622</v>
      </c>
      <c r="R2465" s="45">
        <v>0</v>
      </c>
      <c r="S2465" s="45">
        <v>6414240</v>
      </c>
      <c r="T2465" s="45">
        <v>5668890</v>
      </c>
      <c r="U2465" s="45">
        <v>5943163</v>
      </c>
      <c r="V2465" s="45">
        <v>0</v>
      </c>
      <c r="W2465" s="45">
        <v>7.4745378999999996</v>
      </c>
      <c r="X2465" s="45">
        <v>4.8228242000000003</v>
      </c>
      <c r="Y2465" s="45">
        <v>10.119253</v>
      </c>
      <c r="Z2465" s="46">
        <v>192538.6</v>
      </c>
      <c r="AA2465" s="46">
        <v>48947.148186318802</v>
      </c>
      <c r="AB2465" s="47">
        <f>_xlfn.XLOOKUP($F2465,Main_OG!$D$1:$D$766,Main_OG!AJ$1:AJ$766,"")</f>
        <v>22202342</v>
      </c>
      <c r="AC2465" s="47">
        <f>_xlfn.XLOOKUP($F2465,Main_OG!$D$1:$D$766,Main_OG!AK$1:AK$766,"")</f>
        <v>57726</v>
      </c>
      <c r="AD2465" s="47">
        <f>_xlfn.XLOOKUP($F2465,Main_OG!$D$1:$D$766,Main_OG!AL$1:AL$766,"")</f>
        <v>461296170</v>
      </c>
      <c r="AE2465" s="47">
        <f>_xlfn.XLOOKUP($F2465,Main_OG!$D$1:$D$766,Main_OG!AM$1:AM$766,"")</f>
        <v>0</v>
      </c>
      <c r="AF2465" s="48">
        <f>_xlfn.XLOOKUP($F2465,Main_OG!$D$1:$D$766,Main_OG!Z$1:Z$766,"")</f>
        <v>0</v>
      </c>
      <c r="AG2465" s="48">
        <f>_xlfn.XLOOKUP($F2465,Main_OG!$D$1:$D$766,Main_OG!AA$1:AA$766,"")</f>
        <v>2.1875855044172008</v>
      </c>
      <c r="AH2465" s="48">
        <f>_xlfn.XLOOKUP($F2465,Main_OG!$D$1:$D$766,Main_OG!AB$1:AB$766,"")</f>
        <v>14.73443638842941</v>
      </c>
      <c r="AI2465" s="48">
        <f>_xlfn.XLOOKUP($F2465,Main_OG!$D$1:$D$766,Main_OG!AC$1:AC$766,"")</f>
        <v>3.18</v>
      </c>
      <c r="AJ2465" s="48">
        <f>_xlfn.XLOOKUP($F2465,Main_OG!$D$1:$D$766,Main_OG!AD$1:AD$766,"")</f>
        <v>0.62802788237371954</v>
      </c>
    </row>
    <row r="2466" spans="2:36" x14ac:dyDescent="0.35">
      <c r="B2466" s="36" t="s">
        <v>3616</v>
      </c>
      <c r="C2466" s="45" t="s">
        <v>510</v>
      </c>
      <c r="D2466" s="45" t="s">
        <v>4295</v>
      </c>
      <c r="E2466" s="36" t="s">
        <v>3616</v>
      </c>
      <c r="F2466" s="36" t="str">
        <f t="shared" si="114"/>
        <v>2018_OK</v>
      </c>
      <c r="G2466" s="45">
        <v>2018</v>
      </c>
      <c r="H2466" s="45">
        <f>_xlfn.XLOOKUP(J2466,Main_OG!$B$1:$B$766,Main_OG!$O$1:$O$766,"")</f>
        <v>1</v>
      </c>
      <c r="I2466" s="45">
        <f>_xlfn.XLOOKUP(F2466,Main_OG!$D$1:$D$766,Main_OG!$J$1:$J$766,"")</f>
        <v>2</v>
      </c>
      <c r="J2466" s="45" t="s">
        <v>510</v>
      </c>
      <c r="K2466" s="45" t="str">
        <f t="shared" si="115"/>
        <v>Public Service Co of Oklahoma_OK</v>
      </c>
      <c r="L2466" s="45" t="str">
        <f t="shared" si="116"/>
        <v>Public Service Co of Oklahoma_OK</v>
      </c>
      <c r="M2466" s="45" t="s">
        <v>3629</v>
      </c>
      <c r="N2466" s="45">
        <v>0</v>
      </c>
      <c r="O2466" s="45">
        <v>71367</v>
      </c>
      <c r="P2466" s="45">
        <v>6191</v>
      </c>
      <c r="Q2466" s="45">
        <v>476941</v>
      </c>
      <c r="R2466" s="45">
        <v>0</v>
      </c>
      <c r="S2466" s="45">
        <v>6429354</v>
      </c>
      <c r="T2466" s="45">
        <v>5958323</v>
      </c>
      <c r="U2466" s="45">
        <v>6452556</v>
      </c>
      <c r="V2466" s="45">
        <v>0</v>
      </c>
      <c r="W2466" s="45">
        <v>7.7072129</v>
      </c>
      <c r="X2466" s="45">
        <v>5.0115946999999998</v>
      </c>
      <c r="Y2466" s="45">
        <v>10.36022</v>
      </c>
      <c r="Z2466" s="46">
        <v>196030.5</v>
      </c>
      <c r="AA2466" s="46">
        <v>49709.926846487171</v>
      </c>
      <c r="AB2466" s="47">
        <f>_xlfn.XLOOKUP($F2466,Main_OG!$D$1:$D$766,Main_OG!AJ$1:AJ$766,"")</f>
        <v>19311052</v>
      </c>
      <c r="AC2466" s="47">
        <f>_xlfn.XLOOKUP($F2466,Main_OG!$D$1:$D$766,Main_OG!AK$1:AK$766,"")</f>
        <v>65414</v>
      </c>
      <c r="AD2466" s="47">
        <f>_xlfn.XLOOKUP($F2466,Main_OG!$D$1:$D$766,Main_OG!AL$1:AL$766,"")</f>
        <v>658757044</v>
      </c>
      <c r="AE2466" s="47">
        <f>_xlfn.XLOOKUP($F2466,Main_OG!$D$1:$D$766,Main_OG!AM$1:AM$766,"")</f>
        <v>0</v>
      </c>
      <c r="AF2466" s="48">
        <f>_xlfn.XLOOKUP($F2466,Main_OG!$D$1:$D$766,Main_OG!Z$1:Z$766,"")</f>
        <v>0</v>
      </c>
      <c r="AG2466" s="48">
        <f>_xlfn.XLOOKUP($F2466,Main_OG!$D$1:$D$766,Main_OG!AA$1:AA$766,"")</f>
        <v>1.77</v>
      </c>
      <c r="AH2466" s="48">
        <f>_xlfn.XLOOKUP($F2466,Main_OG!$D$1:$D$766,Main_OG!AB$1:AB$766,"")</f>
        <v>16.2</v>
      </c>
      <c r="AI2466" s="48">
        <f>_xlfn.XLOOKUP($F2466,Main_OG!$D$1:$D$766,Main_OG!AC$1:AC$766,"")</f>
        <v>2.73</v>
      </c>
      <c r="AJ2466" s="48">
        <f>_xlfn.XLOOKUP($F2466,Main_OG!$D$1:$D$766,Main_OG!AD$1:AD$766,"")</f>
        <v>0.62810595158289428</v>
      </c>
    </row>
    <row r="2467" spans="2:36" x14ac:dyDescent="0.35">
      <c r="B2467" s="36" t="s">
        <v>3616</v>
      </c>
      <c r="C2467" s="45" t="s">
        <v>510</v>
      </c>
      <c r="D2467" s="45" t="s">
        <v>4295</v>
      </c>
      <c r="E2467" s="36" t="s">
        <v>3616</v>
      </c>
      <c r="F2467" s="36" t="str">
        <f t="shared" si="114"/>
        <v>2019_OK</v>
      </c>
      <c r="G2467" s="45">
        <v>2019</v>
      </c>
      <c r="H2467" s="45">
        <f>_xlfn.XLOOKUP(J2467,Main_OG!$B$1:$B$766,Main_OG!$O$1:$O$766,"")</f>
        <v>1</v>
      </c>
      <c r="I2467" s="45">
        <f>_xlfn.XLOOKUP(F2467,Main_OG!$D$1:$D$766,Main_OG!$J$1:$J$766,"")</f>
        <v>2</v>
      </c>
      <c r="J2467" s="45" t="s">
        <v>510</v>
      </c>
      <c r="K2467" s="45" t="str">
        <f t="shared" si="115"/>
        <v>Public Service Co of Oklahoma_OK</v>
      </c>
      <c r="L2467" s="45" t="str">
        <f t="shared" si="116"/>
        <v>Public Service Co of Oklahoma_OK</v>
      </c>
      <c r="M2467" s="45" t="s">
        <v>3630</v>
      </c>
      <c r="N2467" s="45">
        <v>0</v>
      </c>
      <c r="O2467" s="45">
        <v>71306</v>
      </c>
      <c r="P2467" s="45">
        <v>6921</v>
      </c>
      <c r="Q2467" s="45">
        <v>479194</v>
      </c>
      <c r="R2467" s="45">
        <v>0</v>
      </c>
      <c r="S2467" s="45">
        <v>6126581</v>
      </c>
      <c r="T2467" s="45">
        <v>6156270</v>
      </c>
      <c r="U2467" s="45">
        <v>6272704</v>
      </c>
      <c r="V2467" s="45">
        <v>0</v>
      </c>
      <c r="W2467" s="45">
        <v>7.3948030999999999</v>
      </c>
      <c r="X2467" s="45">
        <v>4.8163920999999998</v>
      </c>
      <c r="Y2467" s="45">
        <v>10.140309999999999</v>
      </c>
      <c r="Z2467" s="46">
        <v>199462.1</v>
      </c>
      <c r="AA2467" s="46">
        <v>50360.620257753981</v>
      </c>
      <c r="AB2467" s="47">
        <f>_xlfn.XLOOKUP($F2467,Main_OG!$D$1:$D$766,Main_OG!AJ$1:AJ$766,"")</f>
        <v>10542196</v>
      </c>
      <c r="AC2467" s="47">
        <f>_xlfn.XLOOKUP($F2467,Main_OG!$D$1:$D$766,Main_OG!AK$1:AK$766,"")</f>
        <v>69984</v>
      </c>
      <c r="AD2467" s="47">
        <f>_xlfn.XLOOKUP($F2467,Main_OG!$D$1:$D$766,Main_OG!AL$1:AL$766,"")</f>
        <v>704551782</v>
      </c>
      <c r="AE2467" s="47">
        <f>_xlfn.XLOOKUP($F2467,Main_OG!$D$1:$D$766,Main_OG!AM$1:AM$766,"")</f>
        <v>0</v>
      </c>
      <c r="AF2467" s="48">
        <f>_xlfn.XLOOKUP($F2467,Main_OG!$D$1:$D$766,Main_OG!Z$1:Z$766,"")</f>
        <v>0</v>
      </c>
      <c r="AG2467" s="48">
        <f>_xlfn.XLOOKUP($F2467,Main_OG!$D$1:$D$766,Main_OG!AA$1:AA$766,"")</f>
        <v>2.176146746141439</v>
      </c>
      <c r="AH2467" s="48">
        <f>_xlfn.XLOOKUP($F2467,Main_OG!$D$1:$D$766,Main_OG!AB$1:AB$766,"")</f>
        <v>16.155101142605361</v>
      </c>
      <c r="AI2467" s="48">
        <f>_xlfn.XLOOKUP($F2467,Main_OG!$D$1:$D$766,Main_OG!AC$1:AC$766,"")</f>
        <v>3.3292283805067271</v>
      </c>
      <c r="AJ2467" s="48">
        <f>_xlfn.XLOOKUP($F2467,Main_OG!$D$1:$D$766,Main_OG!AD$1:AD$766,"")</f>
        <v>0.60296766622862785</v>
      </c>
    </row>
    <row r="2468" spans="2:36" x14ac:dyDescent="0.35">
      <c r="B2468" s="36" t="s">
        <v>3616</v>
      </c>
      <c r="C2468" s="45" t="s">
        <v>510</v>
      </c>
      <c r="D2468" s="45" t="s">
        <v>4295</v>
      </c>
      <c r="E2468" s="36" t="s">
        <v>3616</v>
      </c>
      <c r="F2468" s="36" t="str">
        <f t="shared" si="114"/>
        <v>2020_OK</v>
      </c>
      <c r="G2468" s="45">
        <v>2020</v>
      </c>
      <c r="H2468" s="45">
        <f>_xlfn.XLOOKUP(J2468,Main_OG!$B$1:$B$766,Main_OG!$O$1:$O$766,"")</f>
        <v>1</v>
      </c>
      <c r="I2468" s="45">
        <f>_xlfn.XLOOKUP(F2468,Main_OG!$D$1:$D$766,Main_OG!$J$1:$J$766,"")</f>
        <v>2</v>
      </c>
      <c r="J2468" s="45" t="s">
        <v>510</v>
      </c>
      <c r="K2468" s="45" t="str">
        <f t="shared" si="115"/>
        <v>Public Service Co of Oklahoma_OK</v>
      </c>
      <c r="L2468" s="45" t="str">
        <f t="shared" si="116"/>
        <v>Public Service Co of Oklahoma_OK</v>
      </c>
      <c r="M2468" s="45" t="s">
        <v>3631</v>
      </c>
      <c r="N2468" s="45">
        <v>0</v>
      </c>
      <c r="O2468" s="45">
        <v>72286</v>
      </c>
      <c r="P2468" s="45">
        <v>6796</v>
      </c>
      <c r="Q2468" s="45">
        <v>0</v>
      </c>
      <c r="R2468" s="45">
        <v>0</v>
      </c>
      <c r="S2468" s="45">
        <v>5872283</v>
      </c>
      <c r="T2468" s="45">
        <v>5713383</v>
      </c>
      <c r="U2468" s="45">
        <v>0</v>
      </c>
      <c r="V2468" s="45">
        <v>0</v>
      </c>
      <c r="W2468" s="45">
        <v>6.5811576000000001</v>
      </c>
      <c r="X2468" s="45">
        <v>3.8724797999999998</v>
      </c>
      <c r="Y2468" s="45">
        <v>0</v>
      </c>
      <c r="Z2468" s="46">
        <v>190751.7</v>
      </c>
      <c r="AA2468" s="46">
        <v>47955.492671359854</v>
      </c>
      <c r="AB2468" s="47">
        <f>_xlfn.XLOOKUP($F2468,Main_OG!$D$1:$D$766,Main_OG!AJ$1:AJ$766,"")</f>
        <v>8004016</v>
      </c>
      <c r="AC2468" s="47">
        <f>_xlfn.XLOOKUP($F2468,Main_OG!$D$1:$D$766,Main_OG!AK$1:AK$766,"")</f>
        <v>104712</v>
      </c>
      <c r="AD2468" s="47">
        <f>_xlfn.XLOOKUP($F2468,Main_OG!$D$1:$D$766,Main_OG!AL$1:AL$766,"")</f>
        <v>699528320</v>
      </c>
      <c r="AE2468" s="47">
        <f>_xlfn.XLOOKUP($F2468,Main_OG!$D$1:$D$766,Main_OG!AM$1:AM$766,"")</f>
        <v>0</v>
      </c>
      <c r="AF2468" s="48">
        <f>_xlfn.XLOOKUP($F2468,Main_OG!$D$1:$D$766,Main_OG!Z$1:Z$766,"")</f>
        <v>0</v>
      </c>
      <c r="AG2468" s="48">
        <f>_xlfn.XLOOKUP($F2468,Main_OG!$D$1:$D$766,Main_OG!AA$1:AA$766,"")</f>
        <v>2.127327759928813</v>
      </c>
      <c r="AH2468" s="48">
        <f>_xlfn.XLOOKUP($F2468,Main_OG!$D$1:$D$766,Main_OG!AB$1:AB$766,"")</f>
        <v>12.535325193609101</v>
      </c>
      <c r="AI2468" s="48">
        <f>_xlfn.XLOOKUP($F2468,Main_OG!$D$1:$D$766,Main_OG!AC$1:AC$766,"")</f>
        <v>2.8422150630003218</v>
      </c>
      <c r="AJ2468" s="48">
        <f>_xlfn.XLOOKUP($F2468,Main_OG!$D$1:$D$766,Main_OG!AD$1:AD$766,"")</f>
        <v>0.5848556097000881</v>
      </c>
    </row>
    <row r="2469" spans="2:36" x14ac:dyDescent="0.35">
      <c r="B2469" s="36" t="s">
        <v>3632</v>
      </c>
      <c r="C2469" s="45" t="s">
        <v>174</v>
      </c>
      <c r="D2469" s="45" t="s">
        <v>4296</v>
      </c>
      <c r="E2469" s="36" t="s">
        <v>4527</v>
      </c>
      <c r="F2469" s="36" t="str">
        <f t="shared" si="114"/>
        <v>2006_NJ</v>
      </c>
      <c r="G2469" s="45">
        <v>2006</v>
      </c>
      <c r="H2469" s="45">
        <f>_xlfn.XLOOKUP(J2469,Main_OG!$B$1:$B$766,Main_OG!$O$1:$O$766,"")</f>
        <v>1</v>
      </c>
      <c r="I2469" s="45">
        <f>_xlfn.XLOOKUP(F2469,Main_OG!$D$1:$D$766,Main_OG!$J$1:$J$766,"")</f>
        <v>0</v>
      </c>
      <c r="J2469" s="45" t="s">
        <v>174</v>
      </c>
      <c r="K2469" s="45" t="str">
        <f t="shared" si="115"/>
        <v>Public Service Elec &amp; Gas Co_NJ</v>
      </c>
      <c r="L2469" s="45" t="str">
        <f t="shared" si="116"/>
        <v>Public Service Electric Gas Co_NJ</v>
      </c>
      <c r="M2469" s="45" t="s">
        <v>3633</v>
      </c>
      <c r="N2469" s="45">
        <v>1</v>
      </c>
      <c r="O2469" s="45">
        <v>259047</v>
      </c>
      <c r="P2469" s="45">
        <v>9752</v>
      </c>
      <c r="Q2469" s="45">
        <v>1812314</v>
      </c>
      <c r="R2469" s="45">
        <v>1245</v>
      </c>
      <c r="S2469" s="45">
        <v>2121333</v>
      </c>
      <c r="T2469" s="45">
        <v>165579</v>
      </c>
      <c r="U2469" s="45">
        <v>1713088</v>
      </c>
      <c r="V2469" s="45">
        <v>10.17572537801389</v>
      </c>
      <c r="W2469" s="45">
        <v>11.26583042823032</v>
      </c>
      <c r="X2469" s="45">
        <v>7.811785686484038</v>
      </c>
      <c r="Y2469" s="45">
        <v>12.79111068700267</v>
      </c>
      <c r="Z2469" s="46">
        <v>555211</v>
      </c>
      <c r="AA2469" s="46">
        <v>64099.697067970308</v>
      </c>
      <c r="AB2469" s="47">
        <f>_xlfn.XLOOKUP($F2469,Main_OG!$D$1:$D$766,Main_OG!AJ$1:AJ$766,"")</f>
        <v>8959984.8000000007</v>
      </c>
      <c r="AC2469" s="47">
        <f>_xlfn.XLOOKUP($F2469,Main_OG!$D$1:$D$766,Main_OG!AK$1:AK$766,"")</f>
        <v>1138183.58</v>
      </c>
      <c r="AD2469" s="47">
        <f>_xlfn.XLOOKUP($F2469,Main_OG!$D$1:$D$766,Main_OG!AL$1:AL$766,"")</f>
        <v>246019426.53999999</v>
      </c>
      <c r="AE2469" s="47">
        <f>_xlfn.XLOOKUP($F2469,Main_OG!$D$1:$D$766,Main_OG!AM$1:AM$766,"")</f>
        <v>32567885</v>
      </c>
      <c r="AF2469" s="48">
        <f>_xlfn.XLOOKUP($F2469,Main_OG!$D$1:$D$766,Main_OG!Z$1:Z$766,"")</f>
        <v>0</v>
      </c>
      <c r="AG2469" s="48">
        <f>_xlfn.XLOOKUP($F2469,Main_OG!$D$1:$D$766,Main_OG!AA$1:AA$766,"")</f>
        <v>2.2465548173415608</v>
      </c>
      <c r="AH2469" s="48">
        <f>_xlfn.XLOOKUP($F2469,Main_OG!$D$1:$D$766,Main_OG!AB$1:AB$766,"")</f>
        <v>14.58</v>
      </c>
      <c r="AI2469" s="48">
        <f>_xlfn.XLOOKUP($F2469,Main_OG!$D$1:$D$766,Main_OG!AC$1:AC$766,"")</f>
        <v>7.1610124069250478</v>
      </c>
      <c r="AJ2469" s="48">
        <f>_xlfn.XLOOKUP($F2469,Main_OG!$D$1:$D$766,Main_OG!AD$1:AD$766,"")</f>
        <v>0.4704061490499184</v>
      </c>
    </row>
    <row r="2470" spans="2:36" x14ac:dyDescent="0.35">
      <c r="B2470" s="36" t="s">
        <v>3632</v>
      </c>
      <c r="C2470" s="45" t="s">
        <v>174</v>
      </c>
      <c r="D2470" s="45" t="s">
        <v>4296</v>
      </c>
      <c r="E2470" s="36" t="s">
        <v>4527</v>
      </c>
      <c r="F2470" s="36" t="str">
        <f t="shared" si="114"/>
        <v>2007_NJ</v>
      </c>
      <c r="G2470" s="45">
        <v>2007</v>
      </c>
      <c r="H2470" s="45">
        <f>_xlfn.XLOOKUP(J2470,Main_OG!$B$1:$B$766,Main_OG!$O$1:$O$766,"")</f>
        <v>1</v>
      </c>
      <c r="I2470" s="45">
        <f>_xlfn.XLOOKUP(F2470,Main_OG!$D$1:$D$766,Main_OG!$J$1:$J$766,"")</f>
        <v>0</v>
      </c>
      <c r="J2470" s="45" t="s">
        <v>174</v>
      </c>
      <c r="K2470" s="45" t="str">
        <f t="shared" si="115"/>
        <v>Public Service Elec &amp; Gas Co_NJ</v>
      </c>
      <c r="L2470" s="45" t="str">
        <f t="shared" si="116"/>
        <v>Public Service Electric Gas Co_NJ</v>
      </c>
      <c r="M2470" s="45" t="s">
        <v>3634</v>
      </c>
      <c r="N2470" s="45">
        <v>1</v>
      </c>
      <c r="O2470" s="45">
        <v>262526</v>
      </c>
      <c r="P2470" s="45">
        <v>9550</v>
      </c>
      <c r="Q2470" s="45">
        <v>1826039</v>
      </c>
      <c r="R2470" s="45">
        <v>1158</v>
      </c>
      <c r="S2470" s="45">
        <v>2275527</v>
      </c>
      <c r="T2470" s="45">
        <v>198094</v>
      </c>
      <c r="U2470" s="45">
        <v>1904724</v>
      </c>
      <c r="V2470" s="45">
        <v>11.61</v>
      </c>
      <c r="W2470" s="45">
        <v>11.96</v>
      </c>
      <c r="X2470" s="45">
        <v>9.1199999999999992</v>
      </c>
      <c r="Y2470" s="45">
        <v>13.65</v>
      </c>
      <c r="Z2470" s="46">
        <v>560823.80000000005</v>
      </c>
      <c r="AA2470" s="46">
        <v>64626.784060862759</v>
      </c>
      <c r="AB2470" s="47">
        <f>_xlfn.XLOOKUP($F2470,Main_OG!$D$1:$D$766,Main_OG!AJ$1:AJ$766,"")</f>
        <v>8999640</v>
      </c>
      <c r="AC2470" s="47">
        <f>_xlfn.XLOOKUP($F2470,Main_OG!$D$1:$D$766,Main_OG!AK$1:AK$766,"")</f>
        <v>1791298</v>
      </c>
      <c r="AD2470" s="47">
        <f>_xlfn.XLOOKUP($F2470,Main_OG!$D$1:$D$766,Main_OG!AL$1:AL$766,"")</f>
        <v>294129078</v>
      </c>
      <c r="AE2470" s="47">
        <f>_xlfn.XLOOKUP($F2470,Main_OG!$D$1:$D$766,Main_OG!AM$1:AM$766,"")</f>
        <v>32010376</v>
      </c>
      <c r="AF2470" s="48">
        <f>_xlfn.XLOOKUP($F2470,Main_OG!$D$1:$D$766,Main_OG!Z$1:Z$766,"")</f>
        <v>0</v>
      </c>
      <c r="AG2470" s="48">
        <f>_xlfn.XLOOKUP($F2470,Main_OG!$D$1:$D$766,Main_OG!AA$1:AA$766,"")</f>
        <v>2.2465548173415608</v>
      </c>
      <c r="AH2470" s="48">
        <f>_xlfn.XLOOKUP($F2470,Main_OG!$D$1:$D$766,Main_OG!AB$1:AB$766,"")</f>
        <v>16.309999999999999</v>
      </c>
      <c r="AI2470" s="48">
        <f>_xlfn.XLOOKUP($F2470,Main_OG!$D$1:$D$766,Main_OG!AC$1:AC$766,"")</f>
        <v>7.3815467393807772</v>
      </c>
      <c r="AJ2470" s="48">
        <f>_xlfn.XLOOKUP($F2470,Main_OG!$D$1:$D$766,Main_OG!AD$1:AD$766,"")</f>
        <v>0.58103021845052572</v>
      </c>
    </row>
    <row r="2471" spans="2:36" x14ac:dyDescent="0.35">
      <c r="B2471" s="36" t="s">
        <v>3632</v>
      </c>
      <c r="C2471" s="45" t="s">
        <v>174</v>
      </c>
      <c r="D2471" s="45" t="s">
        <v>4296</v>
      </c>
      <c r="E2471" s="36" t="s">
        <v>4527</v>
      </c>
      <c r="F2471" s="36" t="str">
        <f t="shared" si="114"/>
        <v>2008_NJ</v>
      </c>
      <c r="G2471" s="45">
        <v>2008</v>
      </c>
      <c r="H2471" s="45">
        <f>_xlfn.XLOOKUP(J2471,Main_OG!$B$1:$B$766,Main_OG!$O$1:$O$766,"")</f>
        <v>1</v>
      </c>
      <c r="I2471" s="45">
        <f>_xlfn.XLOOKUP(F2471,Main_OG!$D$1:$D$766,Main_OG!$J$1:$J$766,"")</f>
        <v>1</v>
      </c>
      <c r="J2471" s="45" t="s">
        <v>174</v>
      </c>
      <c r="K2471" s="45" t="str">
        <f t="shared" si="115"/>
        <v>Public Service Elec &amp; Gas Co_NJ</v>
      </c>
      <c r="L2471" s="45" t="str">
        <f t="shared" si="116"/>
        <v>Public Service Electric Gas Co_NJ</v>
      </c>
      <c r="M2471" s="45" t="s">
        <v>3635</v>
      </c>
      <c r="N2471" s="45">
        <v>1</v>
      </c>
      <c r="O2471" s="45">
        <v>264270</v>
      </c>
      <c r="P2471" s="45">
        <v>9377</v>
      </c>
      <c r="Q2471" s="45">
        <v>1834529</v>
      </c>
      <c r="R2471" s="45">
        <v>57299</v>
      </c>
      <c r="S2471" s="45">
        <v>18224422</v>
      </c>
      <c r="T2471" s="45">
        <v>1816048</v>
      </c>
      <c r="U2471" s="45">
        <v>13617565</v>
      </c>
      <c r="V2471" s="45">
        <v>13.75</v>
      </c>
      <c r="W2471" s="45">
        <v>13.41</v>
      </c>
      <c r="X2471" s="45">
        <v>10.64</v>
      </c>
      <c r="Y2471" s="45">
        <v>15.31</v>
      </c>
      <c r="Z2471" s="46">
        <v>573202.69999999995</v>
      </c>
      <c r="AA2471" s="46">
        <v>65801.489825039112</v>
      </c>
      <c r="AB2471" s="47">
        <f>_xlfn.XLOOKUP($F2471,Main_OG!$D$1:$D$766,Main_OG!AJ$1:AJ$766,"")</f>
        <v>7992978</v>
      </c>
      <c r="AC2471" s="47">
        <f>_xlfn.XLOOKUP($F2471,Main_OG!$D$1:$D$766,Main_OG!AK$1:AK$766,"")</f>
        <v>1262562</v>
      </c>
      <c r="AD2471" s="47">
        <f>_xlfn.XLOOKUP($F2471,Main_OG!$D$1:$D$766,Main_OG!AL$1:AL$766,"")</f>
        <v>320685764</v>
      </c>
      <c r="AE2471" s="47">
        <f>_xlfn.XLOOKUP($F2471,Main_OG!$D$1:$D$766,Main_OG!AM$1:AM$766,"")</f>
        <v>32194798</v>
      </c>
      <c r="AF2471" s="48">
        <f>_xlfn.XLOOKUP($F2471,Main_OG!$D$1:$D$766,Main_OG!Z$1:Z$766,"")</f>
        <v>0</v>
      </c>
      <c r="AG2471" s="48">
        <f>_xlfn.XLOOKUP($F2471,Main_OG!$D$1:$D$766,Main_OG!AA$1:AA$766,"")</f>
        <v>2.2204719344600159</v>
      </c>
      <c r="AH2471" s="48">
        <f>_xlfn.XLOOKUP($F2471,Main_OG!$D$1:$D$766,Main_OG!AB$1:AB$766,"")</f>
        <v>20.38</v>
      </c>
      <c r="AI2471" s="48">
        <f>_xlfn.XLOOKUP($F2471,Main_OG!$D$1:$D$766,Main_OG!AC$1:AC$766,"")</f>
        <v>9.1182546074696553</v>
      </c>
      <c r="AJ2471" s="48">
        <f>_xlfn.XLOOKUP($F2471,Main_OG!$D$1:$D$766,Main_OG!AD$1:AD$766,"")</f>
        <v>0.68330088246943577</v>
      </c>
    </row>
    <row r="2472" spans="2:36" x14ac:dyDescent="0.35">
      <c r="B2472" s="36" t="s">
        <v>3632</v>
      </c>
      <c r="C2472" s="45" t="s">
        <v>174</v>
      </c>
      <c r="D2472" s="45" t="s">
        <v>4296</v>
      </c>
      <c r="E2472" s="36" t="s">
        <v>4527</v>
      </c>
      <c r="F2472" s="36" t="str">
        <f t="shared" si="114"/>
        <v>2009_NJ</v>
      </c>
      <c r="G2472" s="45">
        <v>2009</v>
      </c>
      <c r="H2472" s="45">
        <f>_xlfn.XLOOKUP(J2472,Main_OG!$B$1:$B$766,Main_OG!$O$1:$O$766,"")</f>
        <v>1</v>
      </c>
      <c r="I2472" s="45">
        <f>_xlfn.XLOOKUP(F2472,Main_OG!$D$1:$D$766,Main_OG!$J$1:$J$766,"")</f>
        <v>1</v>
      </c>
      <c r="J2472" s="45" t="s">
        <v>174</v>
      </c>
      <c r="K2472" s="45" t="str">
        <f t="shared" si="115"/>
        <v>Public Service Elec &amp; Gas Co_NJ</v>
      </c>
      <c r="L2472" s="45" t="str">
        <f t="shared" si="116"/>
        <v>Public Service Electric Gas Co_NJ</v>
      </c>
      <c r="M2472" s="45" t="s">
        <v>3636</v>
      </c>
      <c r="N2472" s="45">
        <v>1</v>
      </c>
      <c r="O2472" s="45">
        <v>262075</v>
      </c>
      <c r="P2472" s="45">
        <v>9066</v>
      </c>
      <c r="Q2472" s="45">
        <v>1850883</v>
      </c>
      <c r="R2472" s="45">
        <v>16415</v>
      </c>
      <c r="S2472" s="45">
        <v>14715320</v>
      </c>
      <c r="T2472" s="45">
        <v>1376047</v>
      </c>
      <c r="U2472" s="45">
        <v>12991432</v>
      </c>
      <c r="V2472" s="45">
        <v>10.76</v>
      </c>
      <c r="W2472" s="45">
        <v>14.01</v>
      </c>
      <c r="X2472" s="45">
        <v>10.3</v>
      </c>
      <c r="Y2472" s="45">
        <v>16.29</v>
      </c>
      <c r="Z2472" s="46">
        <v>546362.19999999995</v>
      </c>
      <c r="AA2472" s="46">
        <v>62401.443098943957</v>
      </c>
      <c r="AB2472" s="47">
        <f>_xlfn.XLOOKUP($F2472,Main_OG!$D$1:$D$766,Main_OG!AJ$1:AJ$766,"")</f>
        <v>4705996</v>
      </c>
      <c r="AC2472" s="47">
        <f>_xlfn.XLOOKUP($F2472,Main_OG!$D$1:$D$766,Main_OG!AK$1:AK$766,"")</f>
        <v>969334</v>
      </c>
      <c r="AD2472" s="47">
        <f>_xlfn.XLOOKUP($F2472,Main_OG!$D$1:$D$766,Main_OG!AL$1:AL$766,"")</f>
        <v>311146752</v>
      </c>
      <c r="AE2472" s="47">
        <f>_xlfn.XLOOKUP($F2472,Main_OG!$D$1:$D$766,Main_OG!AM$1:AM$766,"")</f>
        <v>34327954</v>
      </c>
      <c r="AF2472" s="48">
        <f>_xlfn.XLOOKUP($F2472,Main_OG!$D$1:$D$766,Main_OG!Z$1:Z$766,"")</f>
        <v>2.2400000000000002</v>
      </c>
      <c r="AG2472" s="48">
        <f>_xlfn.XLOOKUP($F2472,Main_OG!$D$1:$D$766,Main_OG!AA$1:AA$766,"")</f>
        <v>2.2743975091886082</v>
      </c>
      <c r="AH2472" s="48">
        <f>_xlfn.XLOOKUP($F2472,Main_OG!$D$1:$D$766,Main_OG!AB$1:AB$766,"")</f>
        <v>12.18</v>
      </c>
      <c r="AI2472" s="48">
        <f>_xlfn.XLOOKUP($F2472,Main_OG!$D$1:$D$766,Main_OG!AC$1:AC$766,"")</f>
        <v>4.5973007921271787</v>
      </c>
      <c r="AJ2472" s="48">
        <f>_xlfn.XLOOKUP($F2472,Main_OG!$D$1:$D$766,Main_OG!AD$1:AD$766,"")</f>
        <v>0.68314474405108627</v>
      </c>
    </row>
    <row r="2473" spans="2:36" x14ac:dyDescent="0.35">
      <c r="B2473" s="36" t="s">
        <v>3632</v>
      </c>
      <c r="C2473" s="45" t="s">
        <v>174</v>
      </c>
      <c r="D2473" s="45" t="s">
        <v>4296</v>
      </c>
      <c r="E2473" s="36" t="s">
        <v>4527</v>
      </c>
      <c r="F2473" s="36" t="str">
        <f t="shared" si="114"/>
        <v>2010_NJ</v>
      </c>
      <c r="G2473" s="45">
        <v>2010</v>
      </c>
      <c r="H2473" s="45">
        <f>_xlfn.XLOOKUP(J2473,Main_OG!$B$1:$B$766,Main_OG!$O$1:$O$766,"")</f>
        <v>1</v>
      </c>
      <c r="I2473" s="45">
        <f>_xlfn.XLOOKUP(F2473,Main_OG!$D$1:$D$766,Main_OG!$J$1:$J$766,"")</f>
        <v>1</v>
      </c>
      <c r="J2473" s="45" t="s">
        <v>174</v>
      </c>
      <c r="K2473" s="45" t="str">
        <f t="shared" si="115"/>
        <v>Public Service Elec &amp; Gas Co_NJ</v>
      </c>
      <c r="L2473" s="45" t="str">
        <f t="shared" si="116"/>
        <v>Public Service Electric Gas Co_NJ</v>
      </c>
      <c r="M2473" s="45" t="s">
        <v>3637</v>
      </c>
      <c r="N2473" s="45">
        <v>0</v>
      </c>
      <c r="O2473" s="45">
        <v>251580</v>
      </c>
      <c r="P2473" s="45">
        <v>8244</v>
      </c>
      <c r="Q2473" s="45">
        <v>1855292</v>
      </c>
      <c r="R2473" s="45">
        <v>0</v>
      </c>
      <c r="S2473" s="45">
        <v>11501474</v>
      </c>
      <c r="T2473" s="45">
        <v>1073382</v>
      </c>
      <c r="U2473" s="45">
        <v>14038598</v>
      </c>
      <c r="V2473" s="45">
        <v>0</v>
      </c>
      <c r="W2473" s="45">
        <v>13.86</v>
      </c>
      <c r="X2473" s="45">
        <v>8.7100000000000009</v>
      </c>
      <c r="Y2473" s="45">
        <v>16.34</v>
      </c>
      <c r="Z2473" s="46">
        <v>554764.4</v>
      </c>
      <c r="AA2473" s="46">
        <v>63045.342260556936</v>
      </c>
      <c r="AB2473" s="47">
        <f>_xlfn.XLOOKUP($F2473,Main_OG!$D$1:$D$766,Main_OG!AJ$1:AJ$766,"")</f>
        <v>5843606</v>
      </c>
      <c r="AC2473" s="47">
        <f>_xlfn.XLOOKUP($F2473,Main_OG!$D$1:$D$766,Main_OG!AK$1:AK$766,"")</f>
        <v>833904</v>
      </c>
      <c r="AD2473" s="47">
        <f>_xlfn.XLOOKUP($F2473,Main_OG!$D$1:$D$766,Main_OG!AL$1:AL$766,"")</f>
        <v>381467380</v>
      </c>
      <c r="AE2473" s="47">
        <f>_xlfn.XLOOKUP($F2473,Main_OG!$D$1:$D$766,Main_OG!AM$1:AM$766,"")</f>
        <v>32771305</v>
      </c>
      <c r="AF2473" s="48">
        <f>_xlfn.XLOOKUP($F2473,Main_OG!$D$1:$D$766,Main_OG!Z$1:Z$766,"")</f>
        <v>2.7</v>
      </c>
      <c r="AG2473" s="48">
        <f>_xlfn.XLOOKUP($F2473,Main_OG!$D$1:$D$766,Main_OG!AA$1:AA$766,"")</f>
        <v>2.2935982820086371</v>
      </c>
      <c r="AH2473" s="48">
        <f>_xlfn.XLOOKUP($F2473,Main_OG!$D$1:$D$766,Main_OG!AB$1:AB$766,"")</f>
        <v>17.02</v>
      </c>
      <c r="AI2473" s="48">
        <f>_xlfn.XLOOKUP($F2473,Main_OG!$D$1:$D$766,Main_OG!AC$1:AC$766,"")</f>
        <v>4.9924248044436963</v>
      </c>
      <c r="AJ2473" s="48">
        <f>_xlfn.XLOOKUP($F2473,Main_OG!$D$1:$D$766,Main_OG!AD$1:AD$766,"")</f>
        <v>0.70992248279802228</v>
      </c>
    </row>
    <row r="2474" spans="2:36" x14ac:dyDescent="0.35">
      <c r="B2474" s="36" t="s">
        <v>3632</v>
      </c>
      <c r="C2474" s="45" t="s">
        <v>174</v>
      </c>
      <c r="D2474" s="45" t="s">
        <v>4296</v>
      </c>
      <c r="E2474" s="36" t="s">
        <v>4527</v>
      </c>
      <c r="F2474" s="36" t="str">
        <f t="shared" si="114"/>
        <v>2011_NJ</v>
      </c>
      <c r="G2474" s="45">
        <v>2011</v>
      </c>
      <c r="H2474" s="45">
        <f>_xlfn.XLOOKUP(J2474,Main_OG!$B$1:$B$766,Main_OG!$O$1:$O$766,"")</f>
        <v>1</v>
      </c>
      <c r="I2474" s="45">
        <f>_xlfn.XLOOKUP(F2474,Main_OG!$D$1:$D$766,Main_OG!$J$1:$J$766,"")</f>
        <v>1</v>
      </c>
      <c r="J2474" s="45" t="s">
        <v>174</v>
      </c>
      <c r="K2474" s="45" t="str">
        <f t="shared" si="115"/>
        <v>Public Service Elec &amp; Gas Co_NJ</v>
      </c>
      <c r="L2474" s="45" t="str">
        <f t="shared" si="116"/>
        <v>Public Service Electric Gas Co_NJ</v>
      </c>
      <c r="M2474" s="45" t="s">
        <v>3638</v>
      </c>
      <c r="N2474" s="45">
        <v>1</v>
      </c>
      <c r="O2474" s="45">
        <v>228531</v>
      </c>
      <c r="P2474" s="45">
        <v>7285</v>
      </c>
      <c r="Q2474" s="45">
        <v>1763006</v>
      </c>
      <c r="R2474" s="45">
        <v>22863</v>
      </c>
      <c r="S2474" s="45">
        <v>8930352</v>
      </c>
      <c r="T2474" s="45">
        <v>780774</v>
      </c>
      <c r="U2474" s="45">
        <v>12819835</v>
      </c>
      <c r="V2474" s="45">
        <v>12.15</v>
      </c>
      <c r="W2474" s="45">
        <v>13.66</v>
      </c>
      <c r="X2474" s="45">
        <v>6.68</v>
      </c>
      <c r="Y2474" s="45">
        <v>16.57</v>
      </c>
      <c r="Z2474" s="46">
        <v>548479.30000000005</v>
      </c>
      <c r="AA2474" s="46">
        <v>62125.623771599247</v>
      </c>
      <c r="AB2474" s="47">
        <f>_xlfn.XLOOKUP($F2474,Main_OG!$D$1:$D$766,Main_OG!AJ$1:AJ$766,"")</f>
        <v>3610244</v>
      </c>
      <c r="AC2474" s="47">
        <f>_xlfn.XLOOKUP($F2474,Main_OG!$D$1:$D$766,Main_OG!AK$1:AK$766,"")</f>
        <v>528631.26</v>
      </c>
      <c r="AD2474" s="47">
        <f>_xlfn.XLOOKUP($F2474,Main_OG!$D$1:$D$766,Main_OG!AL$1:AL$766,"")</f>
        <v>376685724</v>
      </c>
      <c r="AE2474" s="47">
        <f>_xlfn.XLOOKUP($F2474,Main_OG!$D$1:$D$766,Main_OG!AM$1:AM$766,"")</f>
        <v>33606447</v>
      </c>
      <c r="AF2474" s="48">
        <f>_xlfn.XLOOKUP($F2474,Main_OG!$D$1:$D$766,Main_OG!Z$1:Z$766,"")</f>
        <v>2.5</v>
      </c>
      <c r="AG2474" s="48">
        <f>_xlfn.XLOOKUP($F2474,Main_OG!$D$1:$D$766,Main_OG!AA$1:AA$766,"")</f>
        <v>4.18</v>
      </c>
      <c r="AH2474" s="48">
        <f>_xlfn.XLOOKUP($F2474,Main_OG!$D$1:$D$766,Main_OG!AB$1:AB$766,"")</f>
        <v>22.758921780738341</v>
      </c>
      <c r="AI2474" s="48">
        <f>_xlfn.XLOOKUP($F2474,Main_OG!$D$1:$D$766,Main_OG!AC$1:AC$766,"")</f>
        <v>5.1100000000000003</v>
      </c>
      <c r="AJ2474" s="48">
        <f>_xlfn.XLOOKUP($F2474,Main_OG!$D$1:$D$766,Main_OG!AD$1:AD$766,"")</f>
        <v>0.68</v>
      </c>
    </row>
    <row r="2475" spans="2:36" x14ac:dyDescent="0.35">
      <c r="B2475" s="36" t="s">
        <v>3632</v>
      </c>
      <c r="C2475" s="45" t="s">
        <v>174</v>
      </c>
      <c r="D2475" s="45" t="s">
        <v>4296</v>
      </c>
      <c r="E2475" s="36" t="s">
        <v>4527</v>
      </c>
      <c r="F2475" s="36" t="str">
        <f t="shared" si="114"/>
        <v>2012_NJ</v>
      </c>
      <c r="G2475" s="45">
        <v>2012</v>
      </c>
      <c r="H2475" s="45">
        <f>_xlfn.XLOOKUP(J2475,Main_OG!$B$1:$B$766,Main_OG!$O$1:$O$766,"")</f>
        <v>1</v>
      </c>
      <c r="I2475" s="45">
        <f>_xlfn.XLOOKUP(F2475,Main_OG!$D$1:$D$766,Main_OG!$J$1:$J$766,"")</f>
        <v>1</v>
      </c>
      <c r="J2475" s="45" t="s">
        <v>174</v>
      </c>
      <c r="K2475" s="45" t="str">
        <f t="shared" si="115"/>
        <v>Public Service Elec &amp; Gas Co_NJ</v>
      </c>
      <c r="L2475" s="45" t="str">
        <f t="shared" si="116"/>
        <v>Public Service Electric Gas Co_NJ</v>
      </c>
      <c r="M2475" s="45" t="s">
        <v>3639</v>
      </c>
      <c r="N2475" s="45">
        <v>1</v>
      </c>
      <c r="O2475" s="45">
        <v>219799</v>
      </c>
      <c r="P2475" s="45">
        <v>6782</v>
      </c>
      <c r="Q2475" s="45">
        <v>1663532</v>
      </c>
      <c r="R2475" s="45">
        <v>24387</v>
      </c>
      <c r="S2475" s="45">
        <v>7489474</v>
      </c>
      <c r="T2475" s="45">
        <v>664234</v>
      </c>
      <c r="U2475" s="45">
        <v>11765326</v>
      </c>
      <c r="V2475" s="45">
        <v>9.8577110999999995</v>
      </c>
      <c r="W2475" s="45">
        <v>13.119693</v>
      </c>
      <c r="X2475" s="45">
        <v>5.0144979000000003</v>
      </c>
      <c r="Y2475" s="45">
        <v>16.406099000000001</v>
      </c>
      <c r="Z2475" s="46">
        <v>560729.69999999995</v>
      </c>
      <c r="AA2475" s="46">
        <v>63390.295659877018</v>
      </c>
      <c r="AB2475" s="47">
        <f>_xlfn.XLOOKUP($F2475,Main_OG!$D$1:$D$766,Main_OG!AJ$1:AJ$766,"")</f>
        <v>1665058</v>
      </c>
      <c r="AC2475" s="47">
        <f>_xlfn.XLOOKUP($F2475,Main_OG!$D$1:$D$766,Main_OG!AK$1:AK$766,"")</f>
        <v>260828</v>
      </c>
      <c r="AD2475" s="47">
        <f>_xlfn.XLOOKUP($F2475,Main_OG!$D$1:$D$766,Main_OG!AL$1:AL$766,"")</f>
        <v>438350928</v>
      </c>
      <c r="AE2475" s="47">
        <f>_xlfn.XLOOKUP($F2475,Main_OG!$D$1:$D$766,Main_OG!AM$1:AM$766,"")</f>
        <v>33110224</v>
      </c>
      <c r="AF2475" s="48">
        <f>_xlfn.XLOOKUP($F2475,Main_OG!$D$1:$D$766,Main_OG!Z$1:Z$766,"")</f>
        <v>0</v>
      </c>
      <c r="AG2475" s="48">
        <f>_xlfn.XLOOKUP($F2475,Main_OG!$D$1:$D$766,Main_OG!AA$1:AA$766,"")</f>
        <v>4.05</v>
      </c>
      <c r="AH2475" s="48">
        <f>_xlfn.XLOOKUP($F2475,Main_OG!$D$1:$D$766,Main_OG!AB$1:AB$766,"")</f>
        <v>23.49195884567845</v>
      </c>
      <c r="AI2475" s="48">
        <f>_xlfn.XLOOKUP($F2475,Main_OG!$D$1:$D$766,Main_OG!AC$1:AC$766,"")</f>
        <v>3.503818060367514</v>
      </c>
      <c r="AJ2475" s="48">
        <f>_xlfn.XLOOKUP($F2475,Main_OG!$D$1:$D$766,Main_OG!AD$1:AD$766,"")</f>
        <v>0.75442193202762442</v>
      </c>
    </row>
    <row r="2476" spans="2:36" x14ac:dyDescent="0.35">
      <c r="B2476" s="36" t="s">
        <v>3632</v>
      </c>
      <c r="C2476" s="45" t="s">
        <v>174</v>
      </c>
      <c r="D2476" s="45" t="s">
        <v>4296</v>
      </c>
      <c r="E2476" s="36" t="s">
        <v>4527</v>
      </c>
      <c r="F2476" s="36" t="str">
        <f t="shared" si="114"/>
        <v>2013_NJ</v>
      </c>
      <c r="G2476" s="45">
        <v>2013</v>
      </c>
      <c r="H2476" s="45">
        <f>_xlfn.XLOOKUP(J2476,Main_OG!$B$1:$B$766,Main_OG!$O$1:$O$766,"")</f>
        <v>1</v>
      </c>
      <c r="I2476" s="45">
        <f>_xlfn.XLOOKUP(F2476,Main_OG!$D$1:$D$766,Main_OG!$J$1:$J$766,"")</f>
        <v>1</v>
      </c>
      <c r="J2476" s="45" t="s">
        <v>174</v>
      </c>
      <c r="K2476" s="45" t="str">
        <f t="shared" si="115"/>
        <v>Public Service Elec &amp; Gas Co_NJ</v>
      </c>
      <c r="L2476" s="45" t="str">
        <f t="shared" si="116"/>
        <v>Public Service Electric Gas Co_NJ</v>
      </c>
      <c r="M2476" s="45" t="s">
        <v>3640</v>
      </c>
      <c r="N2476" s="45">
        <v>0</v>
      </c>
      <c r="O2476" s="45">
        <v>202346</v>
      </c>
      <c r="P2476" s="45">
        <v>6142</v>
      </c>
      <c r="Q2476" s="45">
        <v>1638266</v>
      </c>
      <c r="R2476" s="45">
        <v>0</v>
      </c>
      <c r="S2476" s="45">
        <v>6936055</v>
      </c>
      <c r="T2476" s="45">
        <v>763023</v>
      </c>
      <c r="U2476" s="45">
        <v>11493325</v>
      </c>
      <c r="V2476" s="45">
        <v>0</v>
      </c>
      <c r="W2476" s="45">
        <v>13.06479</v>
      </c>
      <c r="X2476" s="45">
        <v>6.1497491000000002</v>
      </c>
      <c r="Y2476" s="45">
        <v>16.455846999999999</v>
      </c>
      <c r="Z2476" s="46">
        <v>570952.4</v>
      </c>
      <c r="AA2476" s="46">
        <v>64457.432589798329</v>
      </c>
      <c r="AB2476" s="47">
        <f>_xlfn.XLOOKUP($F2476,Main_OG!$D$1:$D$766,Main_OG!AJ$1:AJ$766,"")</f>
        <v>1707218</v>
      </c>
      <c r="AC2476" s="47">
        <f>_xlfn.XLOOKUP($F2476,Main_OG!$D$1:$D$766,Main_OG!AK$1:AK$766,"")</f>
        <v>431306</v>
      </c>
      <c r="AD2476" s="47">
        <f>_xlfn.XLOOKUP($F2476,Main_OG!$D$1:$D$766,Main_OG!AL$1:AL$766,"")</f>
        <v>419597012</v>
      </c>
      <c r="AE2476" s="47">
        <f>_xlfn.XLOOKUP($F2476,Main_OG!$D$1:$D$766,Main_OG!AM$1:AM$766,"")</f>
        <v>33379688</v>
      </c>
      <c r="AF2476" s="48">
        <f>_xlfn.XLOOKUP($F2476,Main_OG!$D$1:$D$766,Main_OG!Z$1:Z$766,"")</f>
        <v>0</v>
      </c>
      <c r="AG2476" s="48">
        <f>_xlfn.XLOOKUP($F2476,Main_OG!$D$1:$D$766,Main_OG!AA$1:AA$766,"")</f>
        <v>2.3089180475565318</v>
      </c>
      <c r="AH2476" s="48">
        <f>_xlfn.XLOOKUP($F2476,Main_OG!$D$1:$D$766,Main_OG!AB$1:AB$766,"")</f>
        <v>22.862714639490921</v>
      </c>
      <c r="AI2476" s="48">
        <f>_xlfn.XLOOKUP($F2476,Main_OG!$D$1:$D$766,Main_OG!AC$1:AC$766,"")</f>
        <v>4.1900000000000004</v>
      </c>
      <c r="AJ2476" s="48">
        <f>_xlfn.XLOOKUP($F2476,Main_OG!$D$1:$D$766,Main_OG!AD$1:AD$766,"")</f>
        <v>0.8</v>
      </c>
    </row>
    <row r="2477" spans="2:36" x14ac:dyDescent="0.35">
      <c r="B2477" s="36" t="s">
        <v>3632</v>
      </c>
      <c r="C2477" s="45" t="s">
        <v>174</v>
      </c>
      <c r="D2477" s="45" t="s">
        <v>4296</v>
      </c>
      <c r="E2477" s="36" t="s">
        <v>4527</v>
      </c>
      <c r="F2477" s="36" t="str">
        <f t="shared" si="114"/>
        <v>2014_NJ</v>
      </c>
      <c r="G2477" s="45">
        <v>2014</v>
      </c>
      <c r="H2477" s="45">
        <f>_xlfn.XLOOKUP(J2477,Main_OG!$B$1:$B$766,Main_OG!$O$1:$O$766,"")</f>
        <v>1</v>
      </c>
      <c r="I2477" s="45">
        <f>_xlfn.XLOOKUP(F2477,Main_OG!$D$1:$D$766,Main_OG!$J$1:$J$766,"")</f>
        <v>1</v>
      </c>
      <c r="J2477" s="45" t="s">
        <v>174</v>
      </c>
      <c r="K2477" s="45" t="str">
        <f t="shared" si="115"/>
        <v>Public Service Elec &amp; Gas Co_NJ</v>
      </c>
      <c r="L2477" s="45" t="str">
        <f t="shared" si="116"/>
        <v>Public Service Electric Gas Co_NJ</v>
      </c>
      <c r="M2477" s="45" t="s">
        <v>3641</v>
      </c>
      <c r="N2477" s="45">
        <v>0</v>
      </c>
      <c r="O2477" s="45">
        <v>229257</v>
      </c>
      <c r="P2477" s="45">
        <v>6189</v>
      </c>
      <c r="Q2477" s="45">
        <v>1664998</v>
      </c>
      <c r="R2477" s="45">
        <v>0</v>
      </c>
      <c r="S2477" s="45">
        <v>7430854</v>
      </c>
      <c r="T2477" s="45">
        <v>766823</v>
      </c>
      <c r="U2477" s="45">
        <v>11374261</v>
      </c>
      <c r="V2477" s="45">
        <v>0</v>
      </c>
      <c r="W2477" s="45">
        <v>13.243874999999999</v>
      </c>
      <c r="X2477" s="45">
        <v>7.4961235999999998</v>
      </c>
      <c r="Y2477" s="45">
        <v>16.574316</v>
      </c>
      <c r="Z2477" s="46">
        <v>570696.4</v>
      </c>
      <c r="AA2477" s="46">
        <v>64359.825457127372</v>
      </c>
      <c r="AB2477" s="47">
        <f>_xlfn.XLOOKUP($F2477,Main_OG!$D$1:$D$766,Main_OG!AJ$1:AJ$766,"")</f>
        <v>2121058</v>
      </c>
      <c r="AC2477" s="47">
        <f>_xlfn.XLOOKUP($F2477,Main_OG!$D$1:$D$766,Main_OG!AK$1:AK$766,"")</f>
        <v>1616556</v>
      </c>
      <c r="AD2477" s="47">
        <f>_xlfn.XLOOKUP($F2477,Main_OG!$D$1:$D$766,Main_OG!AL$1:AL$766,"")</f>
        <v>483182966</v>
      </c>
      <c r="AE2477" s="47">
        <f>_xlfn.XLOOKUP($F2477,Main_OG!$D$1:$D$766,Main_OG!AM$1:AM$766,"")</f>
        <v>31507121</v>
      </c>
      <c r="AF2477" s="48">
        <f>_xlfn.XLOOKUP($F2477,Main_OG!$D$1:$D$766,Main_OG!Z$1:Z$766,"")</f>
        <v>2.63</v>
      </c>
      <c r="AG2477" s="48">
        <f>_xlfn.XLOOKUP($F2477,Main_OG!$D$1:$D$766,Main_OG!AA$1:AA$766,"")</f>
        <v>3.95</v>
      </c>
      <c r="AH2477" s="48">
        <f>_xlfn.XLOOKUP($F2477,Main_OG!$D$1:$D$766,Main_OG!AB$1:AB$766,"")</f>
        <v>23.67</v>
      </c>
      <c r="AI2477" s="48">
        <f>_xlfn.XLOOKUP($F2477,Main_OG!$D$1:$D$766,Main_OG!AC$1:AC$766,"")</f>
        <v>4.9924248044436963</v>
      </c>
      <c r="AJ2477" s="48">
        <f>_xlfn.XLOOKUP($F2477,Main_OG!$D$1:$D$766,Main_OG!AD$1:AD$766,"")</f>
        <v>0.76</v>
      </c>
    </row>
    <row r="2478" spans="2:36" x14ac:dyDescent="0.35">
      <c r="B2478" s="36" t="s">
        <v>3632</v>
      </c>
      <c r="C2478" s="45" t="s">
        <v>174</v>
      </c>
      <c r="D2478" s="45" t="s">
        <v>4296</v>
      </c>
      <c r="E2478" s="36" t="s">
        <v>4527</v>
      </c>
      <c r="F2478" s="36" t="str">
        <f t="shared" si="114"/>
        <v>2015_NJ</v>
      </c>
      <c r="G2478" s="45">
        <v>2015</v>
      </c>
      <c r="H2478" s="45">
        <f>_xlfn.XLOOKUP(J2478,Main_OG!$B$1:$B$766,Main_OG!$O$1:$O$766,"")</f>
        <v>1</v>
      </c>
      <c r="I2478" s="45">
        <f>_xlfn.XLOOKUP(F2478,Main_OG!$D$1:$D$766,Main_OG!$J$1:$J$766,"")</f>
        <v>1</v>
      </c>
      <c r="J2478" s="45" t="s">
        <v>174</v>
      </c>
      <c r="K2478" s="45" t="str">
        <f t="shared" si="115"/>
        <v>Public Service Elec &amp; Gas Co_NJ</v>
      </c>
      <c r="L2478" s="45" t="str">
        <f t="shared" si="116"/>
        <v>Public Service Electric Gas Co_NJ</v>
      </c>
      <c r="M2478" s="45" t="s">
        <v>3642</v>
      </c>
      <c r="N2478" s="45">
        <v>1</v>
      </c>
      <c r="O2478" s="45">
        <v>235383</v>
      </c>
      <c r="P2478" s="45">
        <v>6285</v>
      </c>
      <c r="Q2478" s="45">
        <v>1725046</v>
      </c>
      <c r="R2478" s="45">
        <v>11478</v>
      </c>
      <c r="S2478" s="45">
        <v>8095531</v>
      </c>
      <c r="T2478" s="45">
        <v>782957</v>
      </c>
      <c r="U2478" s="45">
        <v>12315810</v>
      </c>
      <c r="V2478" s="45">
        <v>9.0520996999999994</v>
      </c>
      <c r="W2478" s="45">
        <v>12.720537</v>
      </c>
      <c r="X2478" s="45">
        <v>5.5396400999999997</v>
      </c>
      <c r="Y2478" s="45">
        <v>16.496008</v>
      </c>
      <c r="Z2478" s="46">
        <v>581414.9</v>
      </c>
      <c r="AA2478" s="46">
        <v>65546.161172233857</v>
      </c>
      <c r="AB2478" s="47">
        <f>_xlfn.XLOOKUP($F2478,Main_OG!$D$1:$D$766,Main_OG!AJ$1:AJ$766,"")</f>
        <v>1506538</v>
      </c>
      <c r="AC2478" s="47">
        <f>_xlfn.XLOOKUP($F2478,Main_OG!$D$1:$D$766,Main_OG!AK$1:AK$766,"")</f>
        <v>1059266</v>
      </c>
      <c r="AD2478" s="47">
        <f>_xlfn.XLOOKUP($F2478,Main_OG!$D$1:$D$766,Main_OG!AL$1:AL$766,"")</f>
        <v>551127516</v>
      </c>
      <c r="AE2478" s="47">
        <f>_xlfn.XLOOKUP($F2478,Main_OG!$D$1:$D$766,Main_OG!AM$1:AM$766,"")</f>
        <v>33261760</v>
      </c>
      <c r="AF2478" s="48">
        <f>_xlfn.XLOOKUP($F2478,Main_OG!$D$1:$D$766,Main_OG!Z$1:Z$766,"")</f>
        <v>0</v>
      </c>
      <c r="AG2478" s="48">
        <f>_xlfn.XLOOKUP($F2478,Main_OG!$D$1:$D$766,Main_OG!AA$1:AA$766,"")</f>
        <v>3.82</v>
      </c>
      <c r="AH2478" s="48">
        <f>_xlfn.XLOOKUP($F2478,Main_OG!$D$1:$D$766,Main_OG!AB$1:AB$766,"")</f>
        <v>14.7</v>
      </c>
      <c r="AI2478" s="48">
        <f>_xlfn.XLOOKUP($F2478,Main_OG!$D$1:$D$766,Main_OG!AC$1:AC$766,"")</f>
        <v>3.3843619636206599</v>
      </c>
      <c r="AJ2478" s="48">
        <f>_xlfn.XLOOKUP($F2478,Main_OG!$D$1:$D$766,Main_OG!AD$1:AD$766,"")</f>
        <v>0.66963877086385626</v>
      </c>
    </row>
    <row r="2479" spans="2:36" x14ac:dyDescent="0.35">
      <c r="B2479" s="36" t="s">
        <v>3632</v>
      </c>
      <c r="C2479" s="45" t="s">
        <v>174</v>
      </c>
      <c r="D2479" s="45" t="s">
        <v>4296</v>
      </c>
      <c r="E2479" s="36" t="s">
        <v>4527</v>
      </c>
      <c r="F2479" s="36" t="str">
        <f t="shared" si="114"/>
        <v>2016_NJ</v>
      </c>
      <c r="G2479" s="45">
        <v>2016</v>
      </c>
      <c r="H2479" s="45">
        <f>_xlfn.XLOOKUP(J2479,Main_OG!$B$1:$B$766,Main_OG!$O$1:$O$766,"")</f>
        <v>1</v>
      </c>
      <c r="I2479" s="45">
        <f>_xlfn.XLOOKUP(F2479,Main_OG!$D$1:$D$766,Main_OG!$J$1:$J$766,"")</f>
        <v>2</v>
      </c>
      <c r="J2479" s="45" t="s">
        <v>174</v>
      </c>
      <c r="K2479" s="45" t="str">
        <f t="shared" si="115"/>
        <v>Public Service Elec &amp; Gas Co_NJ</v>
      </c>
      <c r="L2479" s="45" t="str">
        <f t="shared" si="116"/>
        <v>Public Service Electric Gas Co_NJ</v>
      </c>
      <c r="M2479" s="45" t="s">
        <v>3643</v>
      </c>
      <c r="N2479" s="45">
        <v>1</v>
      </c>
      <c r="O2479" s="45">
        <v>229887</v>
      </c>
      <c r="P2479" s="45">
        <v>6160</v>
      </c>
      <c r="Q2479" s="45">
        <v>1732367</v>
      </c>
      <c r="R2479" s="45">
        <v>10350</v>
      </c>
      <c r="S2479" s="45">
        <v>7904754</v>
      </c>
      <c r="T2479" s="45">
        <v>730088</v>
      </c>
      <c r="U2479" s="45">
        <v>12297502</v>
      </c>
      <c r="V2479" s="45">
        <v>7.4879227000000004</v>
      </c>
      <c r="W2479" s="45">
        <v>12.499503000000001</v>
      </c>
      <c r="X2479" s="45">
        <v>4.9713184999999998</v>
      </c>
      <c r="Y2479" s="45">
        <v>16.464538999999998</v>
      </c>
      <c r="Z2479" s="46">
        <v>587049.69999999995</v>
      </c>
      <c r="AA2479" s="46">
        <v>66157.000373242656</v>
      </c>
      <c r="AB2479" s="47">
        <f>_xlfn.XLOOKUP($F2479,Main_OG!$D$1:$D$766,Main_OG!AJ$1:AJ$766,"")</f>
        <v>1126784</v>
      </c>
      <c r="AC2479" s="47">
        <f>_xlfn.XLOOKUP($F2479,Main_OG!$D$1:$D$766,Main_OG!AK$1:AK$766,"")</f>
        <v>320978</v>
      </c>
      <c r="AD2479" s="47">
        <f>_xlfn.XLOOKUP($F2479,Main_OG!$D$1:$D$766,Main_OG!AL$1:AL$766,"")</f>
        <v>629409760</v>
      </c>
      <c r="AE2479" s="47">
        <f>_xlfn.XLOOKUP($F2479,Main_OG!$D$1:$D$766,Main_OG!AM$1:AM$766,"")</f>
        <v>29885187</v>
      </c>
      <c r="AF2479" s="48">
        <f>_xlfn.XLOOKUP($F2479,Main_OG!$D$1:$D$766,Main_OG!Z$1:Z$766,"")</f>
        <v>0</v>
      </c>
      <c r="AG2479" s="48">
        <f>_xlfn.XLOOKUP($F2479,Main_OG!$D$1:$D$766,Main_OG!AA$1:AA$766,"")</f>
        <v>2.2143440282408582</v>
      </c>
      <c r="AH2479" s="48">
        <f>_xlfn.XLOOKUP($F2479,Main_OG!$D$1:$D$766,Main_OG!AB$1:AB$766,"")</f>
        <v>11.309272049594229</v>
      </c>
      <c r="AI2479" s="48">
        <f>_xlfn.XLOOKUP($F2479,Main_OG!$D$1:$D$766,Main_OG!AC$1:AC$766,"")</f>
        <v>2.12</v>
      </c>
      <c r="AJ2479" s="48">
        <f>_xlfn.XLOOKUP($F2479,Main_OG!$D$1:$D$766,Main_OG!AD$1:AD$766,"")</f>
        <v>0.69</v>
      </c>
    </row>
    <row r="2480" spans="2:36" x14ac:dyDescent="0.35">
      <c r="B2480" s="36" t="s">
        <v>3632</v>
      </c>
      <c r="C2480" s="45" t="s">
        <v>174</v>
      </c>
      <c r="D2480" s="45" t="s">
        <v>4296</v>
      </c>
      <c r="E2480" s="36" t="s">
        <v>4527</v>
      </c>
      <c r="F2480" s="36" t="str">
        <f t="shared" si="114"/>
        <v>2017_NJ</v>
      </c>
      <c r="G2480" s="45">
        <v>2017</v>
      </c>
      <c r="H2480" s="45">
        <f>_xlfn.XLOOKUP(J2480,Main_OG!$B$1:$B$766,Main_OG!$O$1:$O$766,"")</f>
        <v>1</v>
      </c>
      <c r="I2480" s="45">
        <f>_xlfn.XLOOKUP(F2480,Main_OG!$D$1:$D$766,Main_OG!$J$1:$J$766,"")</f>
        <v>2</v>
      </c>
      <c r="J2480" s="45" t="s">
        <v>174</v>
      </c>
      <c r="K2480" s="45" t="str">
        <f t="shared" si="115"/>
        <v>Public Service Elec &amp; Gas Co_NJ</v>
      </c>
      <c r="L2480" s="45" t="str">
        <f t="shared" si="116"/>
        <v>Public Service Electric Gas Co_NJ</v>
      </c>
      <c r="M2480" s="45" t="s">
        <v>3644</v>
      </c>
      <c r="N2480" s="45">
        <v>0</v>
      </c>
      <c r="O2480" s="45">
        <v>230336</v>
      </c>
      <c r="P2480" s="45">
        <v>6060</v>
      </c>
      <c r="Q2480" s="45">
        <v>1709514</v>
      </c>
      <c r="R2480" s="45">
        <v>0</v>
      </c>
      <c r="S2480" s="45">
        <v>7942174</v>
      </c>
      <c r="T2480" s="45">
        <v>813929</v>
      </c>
      <c r="U2480" s="45">
        <v>11441909</v>
      </c>
      <c r="V2480" s="45">
        <v>0</v>
      </c>
      <c r="W2480" s="45">
        <v>12.266742000000001</v>
      </c>
      <c r="X2480" s="45">
        <v>4.8096332999999998</v>
      </c>
      <c r="Y2480" s="45">
        <v>16.162583000000001</v>
      </c>
      <c r="Z2480" s="46">
        <v>590086.69999999995</v>
      </c>
      <c r="AA2480" s="46">
        <v>66390.294849983911</v>
      </c>
      <c r="AB2480" s="47">
        <f>_xlfn.XLOOKUP($F2480,Main_OG!$D$1:$D$766,Main_OG!AJ$1:AJ$766,"")</f>
        <v>1026174</v>
      </c>
      <c r="AC2480" s="47">
        <f>_xlfn.XLOOKUP($F2480,Main_OG!$D$1:$D$766,Main_OG!AK$1:AK$766,"")</f>
        <v>324116</v>
      </c>
      <c r="AD2480" s="47">
        <f>_xlfn.XLOOKUP($F2480,Main_OG!$D$1:$D$766,Main_OG!AL$1:AL$766,"")</f>
        <v>525319324</v>
      </c>
      <c r="AE2480" s="47">
        <f>_xlfn.XLOOKUP($F2480,Main_OG!$D$1:$D$766,Main_OG!AM$1:AM$766,"")</f>
        <v>34032698</v>
      </c>
      <c r="AF2480" s="48">
        <f>_xlfn.XLOOKUP($F2480,Main_OG!$D$1:$D$766,Main_OG!Z$1:Z$766,"")</f>
        <v>0</v>
      </c>
      <c r="AG2480" s="48">
        <f>_xlfn.XLOOKUP($F2480,Main_OG!$D$1:$D$766,Main_OG!AA$1:AA$766,"")</f>
        <v>3.17</v>
      </c>
      <c r="AH2480" s="48">
        <f>_xlfn.XLOOKUP($F2480,Main_OG!$D$1:$D$766,Main_OG!AB$1:AB$766,"")</f>
        <v>13.96</v>
      </c>
      <c r="AI2480" s="48">
        <f>_xlfn.XLOOKUP($F2480,Main_OG!$D$1:$D$766,Main_OG!AC$1:AC$766,"")</f>
        <v>3.7243523928232452</v>
      </c>
      <c r="AJ2480" s="48">
        <f>_xlfn.XLOOKUP($F2480,Main_OG!$D$1:$D$766,Main_OG!AD$1:AD$766,"")</f>
        <v>0.73</v>
      </c>
    </row>
    <row r="2481" spans="2:36" x14ac:dyDescent="0.35">
      <c r="B2481" s="36" t="s">
        <v>3632</v>
      </c>
      <c r="C2481" s="45" t="s">
        <v>174</v>
      </c>
      <c r="D2481" s="45" t="s">
        <v>4296</v>
      </c>
      <c r="E2481" s="36" t="s">
        <v>4527</v>
      </c>
      <c r="F2481" s="36" t="str">
        <f t="shared" si="114"/>
        <v>2018_NJ</v>
      </c>
      <c r="G2481" s="45">
        <v>2018</v>
      </c>
      <c r="H2481" s="45">
        <f>_xlfn.XLOOKUP(J2481,Main_OG!$B$1:$B$766,Main_OG!$O$1:$O$766,"")</f>
        <v>1</v>
      </c>
      <c r="I2481" s="45">
        <f>_xlfn.XLOOKUP(F2481,Main_OG!$D$1:$D$766,Main_OG!$J$1:$J$766,"")</f>
        <v>2</v>
      </c>
      <c r="J2481" s="45" t="s">
        <v>174</v>
      </c>
      <c r="K2481" s="45" t="str">
        <f t="shared" si="115"/>
        <v>Public Service Elec &amp; Gas Co_NJ</v>
      </c>
      <c r="L2481" s="45" t="str">
        <f t="shared" si="116"/>
        <v>Public Service Electric Gas Co_NJ</v>
      </c>
      <c r="M2481" s="45" t="s">
        <v>3645</v>
      </c>
      <c r="N2481" s="45">
        <v>0</v>
      </c>
      <c r="O2481" s="45">
        <v>232604</v>
      </c>
      <c r="P2481" s="45">
        <v>6331</v>
      </c>
      <c r="Q2481" s="45">
        <v>1759760</v>
      </c>
      <c r="R2481" s="45">
        <v>0</v>
      </c>
      <c r="S2481" s="45">
        <v>8299819</v>
      </c>
      <c r="T2481" s="45">
        <v>906274</v>
      </c>
      <c r="U2481" s="45">
        <v>12390764</v>
      </c>
      <c r="V2481" s="45">
        <v>0</v>
      </c>
      <c r="W2481" s="45">
        <v>12.114710000000001</v>
      </c>
      <c r="X2481" s="45">
        <v>5.8280387999999999</v>
      </c>
      <c r="Y2481" s="45">
        <v>15.726737999999999</v>
      </c>
      <c r="Z2481" s="46">
        <v>606892.19999999995</v>
      </c>
      <c r="AA2481" s="46">
        <v>68253.556956857661</v>
      </c>
      <c r="AB2481" s="47">
        <f>_xlfn.XLOOKUP($F2481,Main_OG!$D$1:$D$766,Main_OG!AJ$1:AJ$766,"")</f>
        <v>1007664</v>
      </c>
      <c r="AC2481" s="47">
        <f>_xlfn.XLOOKUP($F2481,Main_OG!$D$1:$D$766,Main_OG!AK$1:AK$766,"")</f>
        <v>1006302</v>
      </c>
      <c r="AD2481" s="47">
        <f>_xlfn.XLOOKUP($F2481,Main_OG!$D$1:$D$766,Main_OG!AL$1:AL$766,"")</f>
        <v>540557398</v>
      </c>
      <c r="AE2481" s="47">
        <f>_xlfn.XLOOKUP($F2481,Main_OG!$D$1:$D$766,Main_OG!AM$1:AM$766,"")</f>
        <v>31982106</v>
      </c>
      <c r="AF2481" s="48">
        <f>_xlfn.XLOOKUP($F2481,Main_OG!$D$1:$D$766,Main_OG!Z$1:Z$766,"")</f>
        <v>0</v>
      </c>
      <c r="AG2481" s="48">
        <f>_xlfn.XLOOKUP($F2481,Main_OG!$D$1:$D$766,Main_OG!AA$1:AA$766,"")</f>
        <v>3.51</v>
      </c>
      <c r="AH2481" s="48">
        <f>_xlfn.XLOOKUP($F2481,Main_OG!$D$1:$D$766,Main_OG!AB$1:AB$766,"")</f>
        <v>15.58</v>
      </c>
      <c r="AI2481" s="48">
        <f>_xlfn.XLOOKUP($F2481,Main_OG!$D$1:$D$766,Main_OG!AC$1:AC$766,"")</f>
        <v>3.07</v>
      </c>
      <c r="AJ2481" s="48">
        <f>_xlfn.XLOOKUP($F2481,Main_OG!$D$1:$D$766,Main_OG!AD$1:AD$766,"")</f>
        <v>0.71</v>
      </c>
    </row>
    <row r="2482" spans="2:36" x14ac:dyDescent="0.35">
      <c r="B2482" s="36" t="s">
        <v>3632</v>
      </c>
      <c r="C2482" s="45" t="s">
        <v>174</v>
      </c>
      <c r="D2482" s="45" t="s">
        <v>4296</v>
      </c>
      <c r="E2482" s="36" t="s">
        <v>4527</v>
      </c>
      <c r="F2482" s="36" t="str">
        <f t="shared" si="114"/>
        <v>2019_NJ</v>
      </c>
      <c r="G2482" s="45">
        <v>2019</v>
      </c>
      <c r="H2482" s="45">
        <f>_xlfn.XLOOKUP(J2482,Main_OG!$B$1:$B$766,Main_OG!$O$1:$O$766,"")</f>
        <v>1</v>
      </c>
      <c r="I2482" s="45">
        <f>_xlfn.XLOOKUP(F2482,Main_OG!$D$1:$D$766,Main_OG!$J$1:$J$766,"")</f>
        <v>2</v>
      </c>
      <c r="J2482" s="45" t="s">
        <v>174</v>
      </c>
      <c r="K2482" s="45" t="str">
        <f t="shared" si="115"/>
        <v>Public Service Elec &amp; Gas Co_NJ</v>
      </c>
      <c r="L2482" s="45" t="str">
        <f t="shared" si="116"/>
        <v>Public Service Electric Gas Co_NJ</v>
      </c>
      <c r="M2482" s="45" t="s">
        <v>3646</v>
      </c>
      <c r="N2482" s="45">
        <v>1</v>
      </c>
      <c r="O2482" s="45">
        <v>237814</v>
      </c>
      <c r="P2482" s="45">
        <v>6446</v>
      </c>
      <c r="Q2482" s="45">
        <v>1789766</v>
      </c>
      <c r="R2482" s="45">
        <v>59208</v>
      </c>
      <c r="S2482" s="45">
        <v>8496207</v>
      </c>
      <c r="T2482" s="45">
        <v>976887</v>
      </c>
      <c r="U2482" s="45">
        <v>12028061</v>
      </c>
      <c r="V2482" s="45">
        <v>9.5949872000000003</v>
      </c>
      <c r="W2482" s="45">
        <v>12.194677</v>
      </c>
      <c r="X2482" s="45">
        <v>7.1851709000000001</v>
      </c>
      <c r="Y2482" s="45">
        <v>16.703938999999998</v>
      </c>
      <c r="Z2482" s="46">
        <v>617110.69999999995</v>
      </c>
      <c r="AA2482" s="46">
        <v>69406.455194529277</v>
      </c>
      <c r="AB2482" s="47">
        <f>_xlfn.XLOOKUP($F2482,Main_OG!$D$1:$D$766,Main_OG!AJ$1:AJ$766,"")</f>
        <v>880082</v>
      </c>
      <c r="AC2482" s="47">
        <f>_xlfn.XLOOKUP($F2482,Main_OG!$D$1:$D$766,Main_OG!AK$1:AK$766,"")</f>
        <v>306298</v>
      </c>
      <c r="AD2482" s="47">
        <f>_xlfn.XLOOKUP($F2482,Main_OG!$D$1:$D$766,Main_OG!AL$1:AL$766,"")</f>
        <v>555590448</v>
      </c>
      <c r="AE2482" s="47">
        <f>_xlfn.XLOOKUP($F2482,Main_OG!$D$1:$D$766,Main_OG!AM$1:AM$766,"")</f>
        <v>26637324</v>
      </c>
      <c r="AF2482" s="48">
        <f>_xlfn.XLOOKUP($F2482,Main_OG!$D$1:$D$766,Main_OG!Z$1:Z$766,"")</f>
        <v>0</v>
      </c>
      <c r="AG2482" s="48">
        <f>_xlfn.XLOOKUP($F2482,Main_OG!$D$1:$D$766,Main_OG!AA$1:AA$766,"")</f>
        <v>3.07</v>
      </c>
      <c r="AH2482" s="48">
        <f>_xlfn.XLOOKUP($F2482,Main_OG!$D$1:$D$766,Main_OG!AB$1:AB$766,"")</f>
        <v>14.06</v>
      </c>
      <c r="AI2482" s="48">
        <f>_xlfn.XLOOKUP($F2482,Main_OG!$D$1:$D$766,Main_OG!AC$1:AC$766,"")</f>
        <v>3.3292283805067271</v>
      </c>
      <c r="AJ2482" s="48">
        <f>_xlfn.XLOOKUP($F2482,Main_OG!$D$1:$D$766,Main_OG!AD$1:AD$766,"")</f>
        <v>0.60296766622862785</v>
      </c>
    </row>
    <row r="2483" spans="2:36" x14ac:dyDescent="0.35">
      <c r="B2483" s="36" t="s">
        <v>3632</v>
      </c>
      <c r="C2483" s="45" t="s">
        <v>174</v>
      </c>
      <c r="D2483" s="45" t="s">
        <v>4296</v>
      </c>
      <c r="E2483" s="36" t="s">
        <v>4527</v>
      </c>
      <c r="F2483" s="36" t="str">
        <f t="shared" si="114"/>
        <v>2020_NJ</v>
      </c>
      <c r="G2483" s="45">
        <v>2020</v>
      </c>
      <c r="H2483" s="45">
        <f>_xlfn.XLOOKUP(J2483,Main_OG!$B$1:$B$766,Main_OG!$O$1:$O$766,"")</f>
        <v>1</v>
      </c>
      <c r="I2483" s="45">
        <f>_xlfn.XLOOKUP(F2483,Main_OG!$D$1:$D$766,Main_OG!$J$1:$J$766,"")</f>
        <v>2</v>
      </c>
      <c r="J2483" s="45" t="s">
        <v>174</v>
      </c>
      <c r="K2483" s="45" t="str">
        <f t="shared" si="115"/>
        <v>Public Service Elec &amp; Gas Co_NJ</v>
      </c>
      <c r="L2483" s="45" t="str">
        <f t="shared" si="116"/>
        <v>Public Service Electric Gas Co_NJ</v>
      </c>
      <c r="M2483" s="45" t="s">
        <v>3647</v>
      </c>
      <c r="N2483" s="45">
        <v>1</v>
      </c>
      <c r="O2483" s="45">
        <v>243026</v>
      </c>
      <c r="P2483" s="45">
        <v>6531</v>
      </c>
      <c r="Q2483" s="45">
        <v>0</v>
      </c>
      <c r="R2483" s="45">
        <v>88174</v>
      </c>
      <c r="S2483" s="45">
        <v>8227000</v>
      </c>
      <c r="T2483" s="45">
        <v>1116277</v>
      </c>
      <c r="U2483" s="45">
        <v>0</v>
      </c>
      <c r="V2483" s="45">
        <v>9.9042802000000005</v>
      </c>
      <c r="W2483" s="45">
        <v>12.529622</v>
      </c>
      <c r="X2483" s="45">
        <v>6.5348474999999997</v>
      </c>
      <c r="Y2483" s="45">
        <v>0</v>
      </c>
      <c r="Z2483" s="46">
        <v>595973.4</v>
      </c>
      <c r="AA2483" s="46">
        <v>67031.969715493949</v>
      </c>
      <c r="AB2483" s="47">
        <f>_xlfn.XLOOKUP($F2483,Main_OG!$D$1:$D$766,Main_OG!AJ$1:AJ$766,"")</f>
        <v>804334</v>
      </c>
      <c r="AC2483" s="47">
        <f>_xlfn.XLOOKUP($F2483,Main_OG!$D$1:$D$766,Main_OG!AK$1:AK$766,"")</f>
        <v>140544</v>
      </c>
      <c r="AD2483" s="47">
        <f>_xlfn.XLOOKUP($F2483,Main_OG!$D$1:$D$766,Main_OG!AL$1:AL$766,"")</f>
        <v>422966568</v>
      </c>
      <c r="AE2483" s="47">
        <f>_xlfn.XLOOKUP($F2483,Main_OG!$D$1:$D$766,Main_OG!AM$1:AM$766,"")</f>
        <v>0</v>
      </c>
      <c r="AF2483" s="48">
        <f>_xlfn.XLOOKUP($F2483,Main_OG!$D$1:$D$766,Main_OG!Z$1:Z$766,"")</f>
        <v>0</v>
      </c>
      <c r="AG2483" s="48">
        <f>_xlfn.XLOOKUP($F2483,Main_OG!$D$1:$D$766,Main_OG!AA$1:AA$766,"")</f>
        <v>2.127327759928813</v>
      </c>
      <c r="AH2483" s="48">
        <f>_xlfn.XLOOKUP($F2483,Main_OG!$D$1:$D$766,Main_OG!AB$1:AB$766,"")</f>
        <v>12.535325193609101</v>
      </c>
      <c r="AI2483" s="48">
        <f>_xlfn.XLOOKUP($F2483,Main_OG!$D$1:$D$766,Main_OG!AC$1:AC$766,"")</f>
        <v>1.79</v>
      </c>
      <c r="AJ2483" s="48">
        <f>_xlfn.XLOOKUP($F2483,Main_OG!$D$1:$D$766,Main_OG!AD$1:AD$766,"")</f>
        <v>0.5848556097000881</v>
      </c>
    </row>
    <row r="2484" spans="2:36" x14ac:dyDescent="0.35">
      <c r="B2484" s="36" t="s">
        <v>3648</v>
      </c>
      <c r="C2484" s="45" t="s">
        <v>182</v>
      </c>
      <c r="D2484" s="45" t="s">
        <v>4297</v>
      </c>
      <c r="E2484" s="36" t="s">
        <v>3648</v>
      </c>
      <c r="F2484" s="36" t="str">
        <f t="shared" si="114"/>
        <v>2006_WA</v>
      </c>
      <c r="G2484" s="45">
        <v>2006</v>
      </c>
      <c r="H2484" s="45">
        <f>_xlfn.XLOOKUP(J2484,Main_OG!$B$1:$B$766,Main_OG!$O$1:$O$766,"")</f>
        <v>0</v>
      </c>
      <c r="I2484" s="45">
        <f>_xlfn.XLOOKUP(F2484,Main_OG!$D$1:$D$766,Main_OG!$J$1:$J$766,"")</f>
        <v>0</v>
      </c>
      <c r="J2484" s="45" t="s">
        <v>182</v>
      </c>
      <c r="K2484" s="45" t="str">
        <f t="shared" si="115"/>
        <v>Puget Sound Energy Inc_WA</v>
      </c>
      <c r="L2484" s="45" t="str">
        <f t="shared" si="116"/>
        <v>Puget Sound Energy Inc_WA</v>
      </c>
      <c r="M2484" s="45" t="s">
        <v>3649</v>
      </c>
      <c r="N2484" s="45">
        <v>0</v>
      </c>
      <c r="O2484" s="45">
        <v>114300</v>
      </c>
      <c r="P2484" s="45">
        <v>3696</v>
      </c>
      <c r="Q2484" s="45">
        <v>909876</v>
      </c>
      <c r="R2484" s="45">
        <v>0</v>
      </c>
      <c r="S2484" s="45">
        <v>726189</v>
      </c>
      <c r="T2484" s="45">
        <v>104385</v>
      </c>
      <c r="U2484" s="45">
        <v>798498</v>
      </c>
      <c r="V2484" s="45">
        <v>0</v>
      </c>
      <c r="W2484" s="45">
        <v>8.0144845627233412</v>
      </c>
      <c r="X2484" s="45">
        <v>7.5832699487183968</v>
      </c>
      <c r="Y2484" s="45">
        <v>7.4947773426071702</v>
      </c>
      <c r="Z2484" s="46">
        <v>372145</v>
      </c>
      <c r="AA2484" s="46">
        <v>58414.601853187531</v>
      </c>
      <c r="AB2484" s="47">
        <f>_xlfn.XLOOKUP($F2484,Main_OG!$D$1:$D$766,Main_OG!AJ$1:AJ$766,"")</f>
        <v>8258818.8599999994</v>
      </c>
      <c r="AC2484" s="47">
        <f>_xlfn.XLOOKUP($F2484,Main_OG!$D$1:$D$766,Main_OG!AK$1:AK$766,"")</f>
        <v>118462.37999999999</v>
      </c>
      <c r="AD2484" s="47">
        <f>_xlfn.XLOOKUP($F2484,Main_OG!$D$1:$D$766,Main_OG!AL$1:AL$766,"")</f>
        <v>107805780.34</v>
      </c>
      <c r="AE2484" s="47">
        <f>_xlfn.XLOOKUP($F2484,Main_OG!$D$1:$D$766,Main_OG!AM$1:AM$766,"")</f>
        <v>9328277</v>
      </c>
      <c r="AF2484" s="48">
        <f>_xlfn.XLOOKUP($F2484,Main_OG!$D$1:$D$766,Main_OG!Z$1:Z$766,"")</f>
        <v>2.75</v>
      </c>
      <c r="AG2484" s="48">
        <f>_xlfn.XLOOKUP($F2484,Main_OG!$D$1:$D$766,Main_OG!AA$1:AA$766,"")</f>
        <v>1.68</v>
      </c>
      <c r="AH2484" s="48">
        <f>_xlfn.XLOOKUP($F2484,Main_OG!$D$1:$D$766,Main_OG!AB$1:AB$766,"")</f>
        <v>14.13114039693003</v>
      </c>
      <c r="AI2484" s="48">
        <f>_xlfn.XLOOKUP($F2484,Main_OG!$D$1:$D$766,Main_OG!AC$1:AC$766,"")</f>
        <v>5.66</v>
      </c>
      <c r="AJ2484" s="48">
        <f>_xlfn.XLOOKUP($F2484,Main_OG!$D$1:$D$766,Main_OG!AD$1:AD$766,"")</f>
        <v>0.4704061490499184</v>
      </c>
    </row>
    <row r="2485" spans="2:36" x14ac:dyDescent="0.35">
      <c r="B2485" s="36" t="s">
        <v>3648</v>
      </c>
      <c r="C2485" s="45" t="s">
        <v>182</v>
      </c>
      <c r="D2485" s="45" t="s">
        <v>4297</v>
      </c>
      <c r="E2485" s="36" t="s">
        <v>3648</v>
      </c>
      <c r="F2485" s="36" t="str">
        <f t="shared" si="114"/>
        <v>2007_WA</v>
      </c>
      <c r="G2485" s="45">
        <v>2007</v>
      </c>
      <c r="H2485" s="45">
        <f>_xlfn.XLOOKUP(J2485,Main_OG!$B$1:$B$766,Main_OG!$O$1:$O$766,"")</f>
        <v>0</v>
      </c>
      <c r="I2485" s="45">
        <f>_xlfn.XLOOKUP(F2485,Main_OG!$D$1:$D$766,Main_OG!$J$1:$J$766,"")</f>
        <v>1</v>
      </c>
      <c r="J2485" s="45" t="s">
        <v>182</v>
      </c>
      <c r="K2485" s="45" t="str">
        <f t="shared" si="115"/>
        <v>Puget Sound Energy Inc_WA</v>
      </c>
      <c r="L2485" s="45" t="str">
        <f t="shared" si="116"/>
        <v>Puget Sound Energy Inc_WA</v>
      </c>
      <c r="M2485" s="45" t="s">
        <v>3650</v>
      </c>
      <c r="N2485" s="45">
        <v>0</v>
      </c>
      <c r="O2485" s="45">
        <v>118533</v>
      </c>
      <c r="P2485" s="45">
        <v>3771</v>
      </c>
      <c r="Q2485" s="45">
        <v>926080</v>
      </c>
      <c r="R2485" s="45">
        <v>0</v>
      </c>
      <c r="S2485" s="45">
        <v>770720</v>
      </c>
      <c r="T2485" s="45">
        <v>106166</v>
      </c>
      <c r="U2485" s="45">
        <v>959585</v>
      </c>
      <c r="V2485" s="45">
        <v>0</v>
      </c>
      <c r="W2485" s="45">
        <v>8.24</v>
      </c>
      <c r="X2485" s="45">
        <v>7.75</v>
      </c>
      <c r="Y2485" s="45">
        <v>8.8000000000000007</v>
      </c>
      <c r="Z2485" s="46">
        <v>394221.9</v>
      </c>
      <c r="AA2485" s="46">
        <v>61010.073840992933</v>
      </c>
      <c r="AB2485" s="47">
        <f>_xlfn.XLOOKUP($F2485,Main_OG!$D$1:$D$766,Main_OG!AJ$1:AJ$766,"")</f>
        <v>11378466</v>
      </c>
      <c r="AC2485" s="47">
        <f>_xlfn.XLOOKUP($F2485,Main_OG!$D$1:$D$766,Main_OG!AK$1:AK$766,"")</f>
        <v>97162</v>
      </c>
      <c r="AD2485" s="47">
        <f>_xlfn.XLOOKUP($F2485,Main_OG!$D$1:$D$766,Main_OG!AL$1:AL$766,"")</f>
        <v>104486850</v>
      </c>
      <c r="AE2485" s="47">
        <f>_xlfn.XLOOKUP($F2485,Main_OG!$D$1:$D$766,Main_OG!AM$1:AM$766,"")</f>
        <v>8108560</v>
      </c>
      <c r="AF2485" s="48">
        <f>_xlfn.XLOOKUP($F2485,Main_OG!$D$1:$D$766,Main_OG!Z$1:Z$766,"")</f>
        <v>3.14</v>
      </c>
      <c r="AG2485" s="48">
        <f>_xlfn.XLOOKUP($F2485,Main_OG!$D$1:$D$766,Main_OG!AA$1:AA$766,"")</f>
        <v>1.85</v>
      </c>
      <c r="AH2485" s="48">
        <f>_xlfn.XLOOKUP($F2485,Main_OG!$D$1:$D$766,Main_OG!AB$1:AB$766,"")</f>
        <v>15.097711394063451</v>
      </c>
      <c r="AI2485" s="48">
        <f>_xlfn.XLOOKUP($F2485,Main_OG!$D$1:$D$766,Main_OG!AC$1:AC$766,"")</f>
        <v>6.01</v>
      </c>
      <c r="AJ2485" s="48">
        <f>_xlfn.XLOOKUP($F2485,Main_OG!$D$1:$D$766,Main_OG!AD$1:AD$766,"")</f>
        <v>0.58103021845052572</v>
      </c>
    </row>
    <row r="2486" spans="2:36" x14ac:dyDescent="0.35">
      <c r="B2486" s="36" t="s">
        <v>3648</v>
      </c>
      <c r="C2486" s="45" t="s">
        <v>182</v>
      </c>
      <c r="D2486" s="45" t="s">
        <v>4297</v>
      </c>
      <c r="E2486" s="36" t="s">
        <v>3648</v>
      </c>
      <c r="F2486" s="36" t="str">
        <f t="shared" si="114"/>
        <v>2008_WA</v>
      </c>
      <c r="G2486" s="45">
        <v>2008</v>
      </c>
      <c r="H2486" s="45">
        <f>_xlfn.XLOOKUP(J2486,Main_OG!$B$1:$B$766,Main_OG!$O$1:$O$766,"")</f>
        <v>0</v>
      </c>
      <c r="I2486" s="45">
        <f>_xlfn.XLOOKUP(F2486,Main_OG!$D$1:$D$766,Main_OG!$J$1:$J$766,"")</f>
        <v>1</v>
      </c>
      <c r="J2486" s="45" t="s">
        <v>182</v>
      </c>
      <c r="K2486" s="45" t="str">
        <f t="shared" si="115"/>
        <v>Puget Sound Energy Inc_WA</v>
      </c>
      <c r="L2486" s="45" t="str">
        <f t="shared" si="116"/>
        <v>Puget Sound Energy Inc_WA</v>
      </c>
      <c r="M2486" s="45" t="s">
        <v>3651</v>
      </c>
      <c r="N2486" s="45">
        <v>0</v>
      </c>
      <c r="O2486" s="45">
        <v>120743</v>
      </c>
      <c r="P2486" s="45">
        <v>3744</v>
      </c>
      <c r="Q2486" s="45">
        <v>939440</v>
      </c>
      <c r="R2486" s="45">
        <v>0</v>
      </c>
      <c r="S2486" s="45">
        <v>9581936</v>
      </c>
      <c r="T2486" s="45">
        <v>1309464</v>
      </c>
      <c r="U2486" s="45">
        <v>11123454</v>
      </c>
      <c r="V2486" s="45">
        <v>0</v>
      </c>
      <c r="W2486" s="45">
        <v>8.58</v>
      </c>
      <c r="X2486" s="45">
        <v>8.15</v>
      </c>
      <c r="Y2486" s="45">
        <v>9.4600000000000009</v>
      </c>
      <c r="Z2486" s="46">
        <v>401093.2</v>
      </c>
      <c r="AA2486" s="46">
        <v>61121.469207652095</v>
      </c>
      <c r="AB2486" s="47">
        <f>_xlfn.XLOOKUP($F2486,Main_OG!$D$1:$D$766,Main_OG!AJ$1:AJ$766,"")</f>
        <v>11543428</v>
      </c>
      <c r="AC2486" s="47">
        <f>_xlfn.XLOOKUP($F2486,Main_OG!$D$1:$D$766,Main_OG!AK$1:AK$766,"")</f>
        <v>133012</v>
      </c>
      <c r="AD2486" s="47">
        <f>_xlfn.XLOOKUP($F2486,Main_OG!$D$1:$D$766,Main_OG!AL$1:AL$766,"")</f>
        <v>138723276</v>
      </c>
      <c r="AE2486" s="47">
        <f>_xlfn.XLOOKUP($F2486,Main_OG!$D$1:$D$766,Main_OG!AM$1:AM$766,"")</f>
        <v>9269639</v>
      </c>
      <c r="AF2486" s="48">
        <f>_xlfn.XLOOKUP($F2486,Main_OG!$D$1:$D$766,Main_OG!Z$1:Z$766,"")</f>
        <v>3.87</v>
      </c>
      <c r="AG2486" s="48">
        <f>_xlfn.XLOOKUP($F2486,Main_OG!$D$1:$D$766,Main_OG!AA$1:AA$766,"")</f>
        <v>2.19</v>
      </c>
      <c r="AH2486" s="48">
        <f>_xlfn.XLOOKUP($F2486,Main_OG!$D$1:$D$766,Main_OG!AB$1:AB$766,"")</f>
        <v>19.619187803472759</v>
      </c>
      <c r="AI2486" s="48">
        <f>_xlfn.XLOOKUP($F2486,Main_OG!$D$1:$D$766,Main_OG!AC$1:AC$766,"")</f>
        <v>8.31</v>
      </c>
      <c r="AJ2486" s="48">
        <f>_xlfn.XLOOKUP($F2486,Main_OG!$D$1:$D$766,Main_OG!AD$1:AD$766,"")</f>
        <v>0.68330088246943577</v>
      </c>
    </row>
    <row r="2487" spans="2:36" x14ac:dyDescent="0.35">
      <c r="B2487" s="36" t="s">
        <v>3648</v>
      </c>
      <c r="C2487" s="45" t="s">
        <v>182</v>
      </c>
      <c r="D2487" s="45" t="s">
        <v>4297</v>
      </c>
      <c r="E2487" s="36" t="s">
        <v>3648</v>
      </c>
      <c r="F2487" s="36" t="str">
        <f t="shared" si="114"/>
        <v>2009_WA</v>
      </c>
      <c r="G2487" s="45">
        <v>2009</v>
      </c>
      <c r="H2487" s="45">
        <f>_xlfn.XLOOKUP(J2487,Main_OG!$B$1:$B$766,Main_OG!$O$1:$O$766,"")</f>
        <v>0</v>
      </c>
      <c r="I2487" s="45">
        <f>_xlfn.XLOOKUP(F2487,Main_OG!$D$1:$D$766,Main_OG!$J$1:$J$766,"")</f>
        <v>1</v>
      </c>
      <c r="J2487" s="45" t="s">
        <v>182</v>
      </c>
      <c r="K2487" s="45" t="str">
        <f t="shared" si="115"/>
        <v>Puget Sound Energy Inc_WA</v>
      </c>
      <c r="L2487" s="45" t="str">
        <f t="shared" si="116"/>
        <v>Puget Sound Energy Inc_WA</v>
      </c>
      <c r="M2487" s="45" t="s">
        <v>3652</v>
      </c>
      <c r="N2487" s="45">
        <v>0</v>
      </c>
      <c r="O2487" s="45">
        <v>121817</v>
      </c>
      <c r="P2487" s="45">
        <v>3695</v>
      </c>
      <c r="Q2487" s="45">
        <v>947299</v>
      </c>
      <c r="R2487" s="45">
        <v>0</v>
      </c>
      <c r="S2487" s="45">
        <v>9571763</v>
      </c>
      <c r="T2487" s="45">
        <v>1146499</v>
      </c>
      <c r="U2487" s="45">
        <v>11148187</v>
      </c>
      <c r="V2487" s="45">
        <v>0</v>
      </c>
      <c r="W2487" s="45">
        <v>8.94</v>
      </c>
      <c r="X2487" s="45">
        <v>8.67</v>
      </c>
      <c r="Y2487" s="45">
        <v>9.56</v>
      </c>
      <c r="Z2487" s="46">
        <v>390814</v>
      </c>
      <c r="AA2487" s="46">
        <v>58615.423703240202</v>
      </c>
      <c r="AB2487" s="47">
        <f>_xlfn.XLOOKUP($F2487,Main_OG!$D$1:$D$766,Main_OG!AJ$1:AJ$766,"")</f>
        <v>9968752</v>
      </c>
      <c r="AC2487" s="47">
        <f>_xlfn.XLOOKUP($F2487,Main_OG!$D$1:$D$766,Main_OG!AK$1:AK$766,"")</f>
        <v>168658</v>
      </c>
      <c r="AD2487" s="47">
        <f>_xlfn.XLOOKUP($F2487,Main_OG!$D$1:$D$766,Main_OG!AL$1:AL$766,"")</f>
        <v>171188650</v>
      </c>
      <c r="AE2487" s="47">
        <f>_xlfn.XLOOKUP($F2487,Main_OG!$D$1:$D$766,Main_OG!AM$1:AM$766,"")</f>
        <v>6634014</v>
      </c>
      <c r="AF2487" s="48">
        <f>_xlfn.XLOOKUP($F2487,Main_OG!$D$1:$D$766,Main_OG!Z$1:Z$766,"")</f>
        <v>3.29</v>
      </c>
      <c r="AG2487" s="48">
        <f>_xlfn.XLOOKUP($F2487,Main_OG!$D$1:$D$766,Main_OG!AA$1:AA$766,"")</f>
        <v>2.2400000000000002</v>
      </c>
      <c r="AH2487" s="48">
        <f>_xlfn.XLOOKUP($F2487,Main_OG!$D$1:$D$766,Main_OG!AB$1:AB$766,"")</f>
        <v>14.15708861161818</v>
      </c>
      <c r="AI2487" s="48">
        <f>_xlfn.XLOOKUP($F2487,Main_OG!$D$1:$D$766,Main_OG!AC$1:AC$766,"")</f>
        <v>5.14</v>
      </c>
      <c r="AJ2487" s="48">
        <f>_xlfn.XLOOKUP($F2487,Main_OG!$D$1:$D$766,Main_OG!AD$1:AD$766,"")</f>
        <v>0.68314474405108627</v>
      </c>
    </row>
    <row r="2488" spans="2:36" x14ac:dyDescent="0.35">
      <c r="B2488" s="36" t="s">
        <v>3648</v>
      </c>
      <c r="C2488" s="45" t="s">
        <v>182</v>
      </c>
      <c r="D2488" s="45" t="s">
        <v>4297</v>
      </c>
      <c r="E2488" s="36" t="s">
        <v>3648</v>
      </c>
      <c r="F2488" s="36" t="str">
        <f t="shared" si="114"/>
        <v>2010_WA</v>
      </c>
      <c r="G2488" s="45">
        <v>2010</v>
      </c>
      <c r="H2488" s="45">
        <f>_xlfn.XLOOKUP(J2488,Main_OG!$B$1:$B$766,Main_OG!$O$1:$O$766,"")</f>
        <v>0</v>
      </c>
      <c r="I2488" s="45">
        <f>_xlfn.XLOOKUP(F2488,Main_OG!$D$1:$D$766,Main_OG!$J$1:$J$766,"")</f>
        <v>1</v>
      </c>
      <c r="J2488" s="45" t="s">
        <v>182</v>
      </c>
      <c r="K2488" s="45" t="str">
        <f t="shared" si="115"/>
        <v>Puget Sound Energy Inc_WA</v>
      </c>
      <c r="L2488" s="45" t="str">
        <f t="shared" si="116"/>
        <v>Puget Sound Energy Inc_WA</v>
      </c>
      <c r="M2488" s="45" t="s">
        <v>3653</v>
      </c>
      <c r="N2488" s="45">
        <v>1</v>
      </c>
      <c r="O2488" s="45">
        <v>122013</v>
      </c>
      <c r="P2488" s="45">
        <v>3660</v>
      </c>
      <c r="Q2488" s="45">
        <v>952803</v>
      </c>
      <c r="R2488" s="45">
        <v>3768</v>
      </c>
      <c r="S2488" s="45">
        <v>9138486</v>
      </c>
      <c r="T2488" s="45">
        <v>1153642</v>
      </c>
      <c r="U2488" s="45">
        <v>10609011</v>
      </c>
      <c r="V2488" s="45">
        <v>8.25</v>
      </c>
      <c r="W2488" s="45">
        <v>9.33</v>
      </c>
      <c r="X2488" s="45">
        <v>8.9600000000000009</v>
      </c>
      <c r="Y2488" s="45">
        <v>10.130000000000001</v>
      </c>
      <c r="Z2488" s="46">
        <v>403471.3</v>
      </c>
      <c r="AA2488" s="46">
        <v>59835.497772581941</v>
      </c>
      <c r="AB2488" s="47">
        <f>_xlfn.XLOOKUP($F2488,Main_OG!$D$1:$D$766,Main_OG!AJ$1:AJ$766,"")</f>
        <v>11474490</v>
      </c>
      <c r="AC2488" s="47">
        <f>_xlfn.XLOOKUP($F2488,Main_OG!$D$1:$D$766,Main_OG!AK$1:AK$766,"")</f>
        <v>101150</v>
      </c>
      <c r="AD2488" s="47">
        <f>_xlfn.XLOOKUP($F2488,Main_OG!$D$1:$D$766,Main_OG!AL$1:AL$766,"")</f>
        <v>148991516</v>
      </c>
      <c r="AE2488" s="47">
        <f>_xlfn.XLOOKUP($F2488,Main_OG!$D$1:$D$766,Main_OG!AM$1:AM$766,"")</f>
        <v>9241133</v>
      </c>
      <c r="AF2488" s="48">
        <f>_xlfn.XLOOKUP($F2488,Main_OG!$D$1:$D$766,Main_OG!Z$1:Z$766,"")</f>
        <v>2.93</v>
      </c>
      <c r="AG2488" s="48">
        <f>_xlfn.XLOOKUP($F2488,Main_OG!$D$1:$D$766,Main_OG!AA$1:AA$766,"")</f>
        <v>2.2200000000000002</v>
      </c>
      <c r="AH2488" s="48">
        <f>_xlfn.XLOOKUP($F2488,Main_OG!$D$1:$D$766,Main_OG!AB$1:AB$766,"")</f>
        <v>19.87</v>
      </c>
      <c r="AI2488" s="48">
        <f>_xlfn.XLOOKUP($F2488,Main_OG!$D$1:$D$766,Main_OG!AC$1:AC$766,"")</f>
        <v>5.36</v>
      </c>
      <c r="AJ2488" s="48">
        <f>_xlfn.XLOOKUP($F2488,Main_OG!$D$1:$D$766,Main_OG!AD$1:AD$766,"")</f>
        <v>0.65</v>
      </c>
    </row>
    <row r="2489" spans="2:36" x14ac:dyDescent="0.35">
      <c r="B2489" s="36" t="s">
        <v>3648</v>
      </c>
      <c r="C2489" s="45" t="s">
        <v>182</v>
      </c>
      <c r="D2489" s="45" t="s">
        <v>4297</v>
      </c>
      <c r="E2489" s="36" t="s">
        <v>3648</v>
      </c>
      <c r="F2489" s="36" t="str">
        <f t="shared" si="114"/>
        <v>2011_WA</v>
      </c>
      <c r="G2489" s="45">
        <v>2011</v>
      </c>
      <c r="H2489" s="45">
        <f>_xlfn.XLOOKUP(J2489,Main_OG!$B$1:$B$766,Main_OG!$O$1:$O$766,"")</f>
        <v>0</v>
      </c>
      <c r="I2489" s="45">
        <f>_xlfn.XLOOKUP(F2489,Main_OG!$D$1:$D$766,Main_OG!$J$1:$J$766,"")</f>
        <v>1</v>
      </c>
      <c r="J2489" s="45" t="s">
        <v>182</v>
      </c>
      <c r="K2489" s="45" t="str">
        <f t="shared" si="115"/>
        <v>Puget Sound Energy Inc_WA</v>
      </c>
      <c r="L2489" s="45" t="str">
        <f t="shared" si="116"/>
        <v>Puget Sound Energy Inc_WA</v>
      </c>
      <c r="M2489" s="45" t="s">
        <v>3654</v>
      </c>
      <c r="N2489" s="45">
        <v>1</v>
      </c>
      <c r="O2489" s="45">
        <v>122719</v>
      </c>
      <c r="P2489" s="45">
        <v>3633</v>
      </c>
      <c r="Q2489" s="45">
        <v>957025</v>
      </c>
      <c r="R2489" s="45">
        <v>4234</v>
      </c>
      <c r="S2489" s="45">
        <v>9254423</v>
      </c>
      <c r="T2489" s="45">
        <v>1212060</v>
      </c>
      <c r="U2489" s="45">
        <v>11025357</v>
      </c>
      <c r="V2489" s="45">
        <v>8.31</v>
      </c>
      <c r="W2489" s="45">
        <v>9.42</v>
      </c>
      <c r="X2489" s="45">
        <v>8.92</v>
      </c>
      <c r="Y2489" s="45">
        <v>10.37</v>
      </c>
      <c r="Z2489" s="46">
        <v>411575.7</v>
      </c>
      <c r="AA2489" s="46">
        <v>60282.235946826055</v>
      </c>
      <c r="AB2489" s="47">
        <f>_xlfn.XLOOKUP($F2489,Main_OG!$D$1:$D$766,Main_OG!AJ$1:AJ$766,"")</f>
        <v>6863772</v>
      </c>
      <c r="AC2489" s="47">
        <f>_xlfn.XLOOKUP($F2489,Main_OG!$D$1:$D$766,Main_OG!AK$1:AK$766,"")</f>
        <v>124242</v>
      </c>
      <c r="AD2489" s="47">
        <f>_xlfn.XLOOKUP($F2489,Main_OG!$D$1:$D$766,Main_OG!AL$1:AL$766,"")</f>
        <v>69410750</v>
      </c>
      <c r="AE2489" s="47">
        <f>_xlfn.XLOOKUP($F2489,Main_OG!$D$1:$D$766,Main_OG!AM$1:AM$766,"")</f>
        <v>4806278</v>
      </c>
      <c r="AF2489" s="48">
        <f>_xlfn.XLOOKUP($F2489,Main_OG!$D$1:$D$766,Main_OG!Z$1:Z$766,"")</f>
        <v>3.21</v>
      </c>
      <c r="AG2489" s="48">
        <f>_xlfn.XLOOKUP($F2489,Main_OG!$D$1:$D$766,Main_OG!AA$1:AA$766,"")</f>
        <v>2.21</v>
      </c>
      <c r="AH2489" s="48">
        <f>_xlfn.XLOOKUP($F2489,Main_OG!$D$1:$D$766,Main_OG!AB$1:AB$766,"")</f>
        <v>22.758921780738341</v>
      </c>
      <c r="AI2489" s="48">
        <f>_xlfn.XLOOKUP($F2489,Main_OG!$D$1:$D$766,Main_OG!AC$1:AC$766,"")</f>
        <v>4.6524343752411106</v>
      </c>
      <c r="AJ2489" s="48">
        <f>_xlfn.XLOOKUP($F2489,Main_OG!$D$1:$D$766,Main_OG!AD$1:AD$766,"")</f>
        <v>0.7</v>
      </c>
    </row>
    <row r="2490" spans="2:36" x14ac:dyDescent="0.35">
      <c r="B2490" s="36" t="s">
        <v>3648</v>
      </c>
      <c r="C2490" s="45" t="s">
        <v>182</v>
      </c>
      <c r="D2490" s="45" t="s">
        <v>4297</v>
      </c>
      <c r="E2490" s="36" t="s">
        <v>3648</v>
      </c>
      <c r="F2490" s="36" t="str">
        <f t="shared" si="114"/>
        <v>2012_WA</v>
      </c>
      <c r="G2490" s="45">
        <v>2012</v>
      </c>
      <c r="H2490" s="45">
        <f>_xlfn.XLOOKUP(J2490,Main_OG!$B$1:$B$766,Main_OG!$O$1:$O$766,"")</f>
        <v>0</v>
      </c>
      <c r="I2490" s="45">
        <f>_xlfn.XLOOKUP(F2490,Main_OG!$D$1:$D$766,Main_OG!$J$1:$J$766,"")</f>
        <v>1</v>
      </c>
      <c r="J2490" s="45" t="s">
        <v>182</v>
      </c>
      <c r="K2490" s="45" t="str">
        <f t="shared" si="115"/>
        <v>Puget Sound Energy Inc_WA</v>
      </c>
      <c r="L2490" s="45" t="str">
        <f t="shared" si="116"/>
        <v>Puget Sound Energy Inc_WA</v>
      </c>
      <c r="M2490" s="45" t="s">
        <v>3655</v>
      </c>
      <c r="N2490" s="45">
        <v>1</v>
      </c>
      <c r="O2490" s="45">
        <v>123756</v>
      </c>
      <c r="P2490" s="45">
        <v>3600</v>
      </c>
      <c r="Q2490" s="45">
        <v>961914</v>
      </c>
      <c r="R2490" s="45">
        <v>3694</v>
      </c>
      <c r="S2490" s="45">
        <v>9081941</v>
      </c>
      <c r="T2490" s="45">
        <v>1183241</v>
      </c>
      <c r="U2490" s="45">
        <v>10869292</v>
      </c>
      <c r="V2490" s="45">
        <v>8.3134812999999994</v>
      </c>
      <c r="W2490" s="45">
        <v>9.5341281999999996</v>
      </c>
      <c r="X2490" s="45">
        <v>9.0929067000000003</v>
      </c>
      <c r="Y2490" s="45">
        <v>10.362325</v>
      </c>
      <c r="Z2490" s="46">
        <v>426447</v>
      </c>
      <c r="AA2490" s="46">
        <v>61816.46447343874</v>
      </c>
      <c r="AB2490" s="47">
        <f>_xlfn.XLOOKUP($F2490,Main_OG!$D$1:$D$766,Main_OG!AJ$1:AJ$766,"")</f>
        <v>5022470</v>
      </c>
      <c r="AC2490" s="47">
        <f>_xlfn.XLOOKUP($F2490,Main_OG!$D$1:$D$766,Main_OG!AK$1:AK$766,"")</f>
        <v>113632</v>
      </c>
      <c r="AD2490" s="47">
        <f>_xlfn.XLOOKUP($F2490,Main_OG!$D$1:$D$766,Main_OG!AL$1:AL$766,"")</f>
        <v>78448442</v>
      </c>
      <c r="AE2490" s="47">
        <f>_xlfn.XLOOKUP($F2490,Main_OG!$D$1:$D$766,Main_OG!AM$1:AM$766,"")</f>
        <v>9333709</v>
      </c>
      <c r="AF2490" s="48">
        <f>_xlfn.XLOOKUP($F2490,Main_OG!$D$1:$D$766,Main_OG!Z$1:Z$766,"")</f>
        <v>0</v>
      </c>
      <c r="AG2490" s="48">
        <f>_xlfn.XLOOKUP($F2490,Main_OG!$D$1:$D$766,Main_OG!AA$1:AA$766,"")</f>
        <v>2.324237813104427</v>
      </c>
      <c r="AH2490" s="48">
        <f>_xlfn.XLOOKUP($F2490,Main_OG!$D$1:$D$766,Main_OG!AB$1:AB$766,"")</f>
        <v>23.49195884567845</v>
      </c>
      <c r="AI2490" s="48">
        <f>_xlfn.XLOOKUP($F2490,Main_OG!$D$1:$D$766,Main_OG!AC$1:AC$766,"")</f>
        <v>3.503818060367514</v>
      </c>
      <c r="AJ2490" s="48">
        <f>_xlfn.XLOOKUP($F2490,Main_OG!$D$1:$D$766,Main_OG!AD$1:AD$766,"")</f>
        <v>0.75442193202762442</v>
      </c>
    </row>
    <row r="2491" spans="2:36" x14ac:dyDescent="0.35">
      <c r="B2491" s="36" t="s">
        <v>3648</v>
      </c>
      <c r="C2491" s="45" t="s">
        <v>182</v>
      </c>
      <c r="D2491" s="45" t="s">
        <v>4297</v>
      </c>
      <c r="E2491" s="36" t="s">
        <v>3648</v>
      </c>
      <c r="F2491" s="36" t="str">
        <f t="shared" si="114"/>
        <v>2013_WA</v>
      </c>
      <c r="G2491" s="45">
        <v>2013</v>
      </c>
      <c r="H2491" s="45">
        <f>_xlfn.XLOOKUP(J2491,Main_OG!$B$1:$B$766,Main_OG!$O$1:$O$766,"")</f>
        <v>0</v>
      </c>
      <c r="I2491" s="45">
        <f>_xlfn.XLOOKUP(F2491,Main_OG!$D$1:$D$766,Main_OG!$J$1:$J$766,"")</f>
        <v>1</v>
      </c>
      <c r="J2491" s="45" t="s">
        <v>182</v>
      </c>
      <c r="K2491" s="45" t="str">
        <f t="shared" si="115"/>
        <v>Puget Sound Energy Inc_WA</v>
      </c>
      <c r="L2491" s="45" t="str">
        <f t="shared" si="116"/>
        <v>Puget Sound Energy Inc_WA</v>
      </c>
      <c r="M2491" s="45" t="s">
        <v>3656</v>
      </c>
      <c r="N2491" s="45">
        <v>1</v>
      </c>
      <c r="O2491" s="45">
        <v>125098</v>
      </c>
      <c r="P2491" s="45">
        <v>3474</v>
      </c>
      <c r="Q2491" s="45">
        <v>956783</v>
      </c>
      <c r="R2491" s="45">
        <v>4282</v>
      </c>
      <c r="S2491" s="45">
        <v>9205670</v>
      </c>
      <c r="T2491" s="45">
        <v>1229556</v>
      </c>
      <c r="U2491" s="45">
        <v>10769101</v>
      </c>
      <c r="V2491" s="45">
        <v>8.2017749000000002</v>
      </c>
      <c r="W2491" s="45">
        <v>9.4093324999999997</v>
      </c>
      <c r="X2491" s="45">
        <v>8.8188989000000007</v>
      </c>
      <c r="Y2491" s="45">
        <v>10.360137999999999</v>
      </c>
      <c r="Z2491" s="46">
        <v>439472.2</v>
      </c>
      <c r="AA2491" s="46">
        <v>63085.888939992408</v>
      </c>
      <c r="AB2491" s="47">
        <f>_xlfn.XLOOKUP($F2491,Main_OG!$D$1:$D$766,Main_OG!AJ$1:AJ$766,"")</f>
        <v>8876296</v>
      </c>
      <c r="AC2491" s="47">
        <f>_xlfn.XLOOKUP($F2491,Main_OG!$D$1:$D$766,Main_OG!AK$1:AK$766,"")</f>
        <v>104154</v>
      </c>
      <c r="AD2491" s="47">
        <f>_xlfn.XLOOKUP($F2491,Main_OG!$D$1:$D$766,Main_OG!AL$1:AL$766,"")</f>
        <v>166403012</v>
      </c>
      <c r="AE2491" s="47">
        <f>_xlfn.XLOOKUP($F2491,Main_OG!$D$1:$D$766,Main_OG!AM$1:AM$766,"")</f>
        <v>8460890</v>
      </c>
      <c r="AF2491" s="48">
        <f>_xlfn.XLOOKUP($F2491,Main_OG!$D$1:$D$766,Main_OG!Z$1:Z$766,"")</f>
        <v>2.68</v>
      </c>
      <c r="AG2491" s="48">
        <f>_xlfn.XLOOKUP($F2491,Main_OG!$D$1:$D$766,Main_OG!AA$1:AA$766,"")</f>
        <v>1.96</v>
      </c>
      <c r="AH2491" s="48">
        <f>_xlfn.XLOOKUP($F2491,Main_OG!$D$1:$D$766,Main_OG!AB$1:AB$766,"")</f>
        <v>23.6</v>
      </c>
      <c r="AI2491" s="48">
        <f>_xlfn.XLOOKUP($F2491,Main_OG!$D$1:$D$766,Main_OG!AC$1:AC$766,"")</f>
        <v>4.5</v>
      </c>
      <c r="AJ2491" s="48">
        <f>_xlfn.XLOOKUP($F2491,Main_OG!$D$1:$D$766,Main_OG!AD$1:AD$766,"")</f>
        <v>0.84</v>
      </c>
    </row>
    <row r="2492" spans="2:36" x14ac:dyDescent="0.35">
      <c r="B2492" s="36" t="s">
        <v>3648</v>
      </c>
      <c r="C2492" s="45" t="s">
        <v>182</v>
      </c>
      <c r="D2492" s="45" t="s">
        <v>4297</v>
      </c>
      <c r="E2492" s="36" t="s">
        <v>3648</v>
      </c>
      <c r="F2492" s="36" t="str">
        <f t="shared" si="114"/>
        <v>2014_WA</v>
      </c>
      <c r="G2492" s="45">
        <v>2014</v>
      </c>
      <c r="H2492" s="45">
        <f>_xlfn.XLOOKUP(J2492,Main_OG!$B$1:$B$766,Main_OG!$O$1:$O$766,"")</f>
        <v>0</v>
      </c>
      <c r="I2492" s="45">
        <f>_xlfn.XLOOKUP(F2492,Main_OG!$D$1:$D$766,Main_OG!$J$1:$J$766,"")</f>
        <v>1</v>
      </c>
      <c r="J2492" s="45" t="s">
        <v>182</v>
      </c>
      <c r="K2492" s="45" t="str">
        <f t="shared" si="115"/>
        <v>Puget Sound Energy Inc_WA</v>
      </c>
      <c r="L2492" s="45" t="str">
        <f t="shared" si="116"/>
        <v>Puget Sound Energy Inc_WA</v>
      </c>
      <c r="M2492" s="45" t="s">
        <v>3657</v>
      </c>
      <c r="N2492" s="45">
        <v>1</v>
      </c>
      <c r="O2492" s="45">
        <v>127346</v>
      </c>
      <c r="P2492" s="45">
        <v>3437</v>
      </c>
      <c r="Q2492" s="45">
        <v>960708</v>
      </c>
      <c r="R2492" s="45">
        <v>3991</v>
      </c>
      <c r="S2492" s="45">
        <v>8988442</v>
      </c>
      <c r="T2492" s="45">
        <v>1226588</v>
      </c>
      <c r="U2492" s="45">
        <v>10349927</v>
      </c>
      <c r="V2492" s="45">
        <v>8.3287396999999999</v>
      </c>
      <c r="W2492" s="45">
        <v>9.3877827000000007</v>
      </c>
      <c r="X2492" s="45">
        <v>8.7844981000000004</v>
      </c>
      <c r="Y2492" s="45">
        <v>9.6928722</v>
      </c>
      <c r="Z2492" s="46">
        <v>456186.5</v>
      </c>
      <c r="AA2492" s="46">
        <v>64638.256636775666</v>
      </c>
      <c r="AB2492" s="47">
        <f>_xlfn.XLOOKUP($F2492,Main_OG!$D$1:$D$766,Main_OG!AJ$1:AJ$766,"")</f>
        <v>8972964</v>
      </c>
      <c r="AC2492" s="47">
        <f>_xlfn.XLOOKUP($F2492,Main_OG!$D$1:$D$766,Main_OG!AK$1:AK$766,"")</f>
        <v>87068</v>
      </c>
      <c r="AD2492" s="47">
        <f>_xlfn.XLOOKUP($F2492,Main_OG!$D$1:$D$766,Main_OG!AL$1:AL$766,"")</f>
        <v>158540158</v>
      </c>
      <c r="AE2492" s="47">
        <f>_xlfn.XLOOKUP($F2492,Main_OG!$D$1:$D$766,Main_OG!AM$1:AM$766,"")</f>
        <v>9497321</v>
      </c>
      <c r="AF2492" s="48">
        <f>_xlfn.XLOOKUP($F2492,Main_OG!$D$1:$D$766,Main_OG!Z$1:Z$766,"")</f>
        <v>2.89</v>
      </c>
      <c r="AG2492" s="48">
        <f>_xlfn.XLOOKUP($F2492,Main_OG!$D$1:$D$766,Main_OG!AA$1:AA$766,"")</f>
        <v>2.322195177698041</v>
      </c>
      <c r="AH2492" s="48">
        <f>_xlfn.XLOOKUP($F2492,Main_OG!$D$1:$D$766,Main_OG!AB$1:AB$766,"")</f>
        <v>20.48845299552563</v>
      </c>
      <c r="AI2492" s="48">
        <f>_xlfn.XLOOKUP($F2492,Main_OG!$D$1:$D$766,Main_OG!AC$1:AC$766,"")</f>
        <v>4.92</v>
      </c>
      <c r="AJ2492" s="48">
        <f>_xlfn.XLOOKUP($F2492,Main_OG!$D$1:$D$766,Main_OG!AD$1:AD$766,"")</f>
        <v>0.8</v>
      </c>
    </row>
    <row r="2493" spans="2:36" x14ac:dyDescent="0.35">
      <c r="B2493" s="36" t="s">
        <v>3648</v>
      </c>
      <c r="C2493" s="45" t="s">
        <v>182</v>
      </c>
      <c r="D2493" s="45" t="s">
        <v>4297</v>
      </c>
      <c r="E2493" s="36" t="s">
        <v>3648</v>
      </c>
      <c r="F2493" s="36" t="str">
        <f t="shared" si="114"/>
        <v>2015_WA</v>
      </c>
      <c r="G2493" s="45">
        <v>2015</v>
      </c>
      <c r="H2493" s="45">
        <f>_xlfn.XLOOKUP(J2493,Main_OG!$B$1:$B$766,Main_OG!$O$1:$O$766,"")</f>
        <v>0</v>
      </c>
      <c r="I2493" s="45">
        <f>_xlfn.XLOOKUP(F2493,Main_OG!$D$1:$D$766,Main_OG!$J$1:$J$766,"")</f>
        <v>1</v>
      </c>
      <c r="J2493" s="45" t="s">
        <v>182</v>
      </c>
      <c r="K2493" s="45" t="str">
        <f t="shared" si="115"/>
        <v>Puget Sound Energy Inc_WA</v>
      </c>
      <c r="L2493" s="45" t="str">
        <f t="shared" si="116"/>
        <v>Puget Sound Energy Inc_WA</v>
      </c>
      <c r="M2493" s="45" t="s">
        <v>3658</v>
      </c>
      <c r="N2493" s="45">
        <v>1</v>
      </c>
      <c r="O2493" s="45">
        <v>129346</v>
      </c>
      <c r="P2493" s="45">
        <v>3434</v>
      </c>
      <c r="Q2493" s="45">
        <v>970830</v>
      </c>
      <c r="R2493" s="45">
        <v>4106</v>
      </c>
      <c r="S2493" s="45">
        <v>9082997</v>
      </c>
      <c r="T2493" s="45">
        <v>1257958</v>
      </c>
      <c r="U2493" s="45">
        <v>10164703</v>
      </c>
      <c r="V2493" s="45">
        <v>8.8358500000000006</v>
      </c>
      <c r="W2493" s="45">
        <v>9.7689573000000003</v>
      </c>
      <c r="X2493" s="45">
        <v>9.0800329000000009</v>
      </c>
      <c r="Y2493" s="45">
        <v>10.439233</v>
      </c>
      <c r="Z2493" s="46">
        <v>476715.4</v>
      </c>
      <c r="AA2493" s="46">
        <v>66512.670693945984</v>
      </c>
      <c r="AB2493" s="47">
        <f>_xlfn.XLOOKUP($F2493,Main_OG!$D$1:$D$766,Main_OG!AJ$1:AJ$766,"")</f>
        <v>6828000</v>
      </c>
      <c r="AC2493" s="47">
        <f>_xlfn.XLOOKUP($F2493,Main_OG!$D$1:$D$766,Main_OG!AK$1:AK$766,"")</f>
        <v>75146</v>
      </c>
      <c r="AD2493" s="47">
        <f>_xlfn.XLOOKUP($F2493,Main_OG!$D$1:$D$766,Main_OG!AL$1:AL$766,"")</f>
        <v>190122390</v>
      </c>
      <c r="AE2493" s="47">
        <f>_xlfn.XLOOKUP($F2493,Main_OG!$D$1:$D$766,Main_OG!AM$1:AM$766,"")</f>
        <v>8160912</v>
      </c>
      <c r="AF2493" s="48">
        <f>_xlfn.XLOOKUP($F2493,Main_OG!$D$1:$D$766,Main_OG!Z$1:Z$766,"")</f>
        <v>0</v>
      </c>
      <c r="AG2493" s="48">
        <f>_xlfn.XLOOKUP($F2493,Main_OG!$D$1:$D$766,Main_OG!AA$1:AA$766,"")</f>
        <v>2.25948627072199</v>
      </c>
      <c r="AH2493" s="48">
        <f>_xlfn.XLOOKUP($F2493,Main_OG!$D$1:$D$766,Main_OG!AB$1:AB$766,"")</f>
        <v>12.08771849023859</v>
      </c>
      <c r="AI2493" s="48">
        <f>_xlfn.XLOOKUP($F2493,Main_OG!$D$1:$D$766,Main_OG!AC$1:AC$766,"")</f>
        <v>3.3843619636206599</v>
      </c>
      <c r="AJ2493" s="48">
        <f>_xlfn.XLOOKUP($F2493,Main_OG!$D$1:$D$766,Main_OG!AD$1:AD$766,"")</f>
        <v>0.66963877086385626</v>
      </c>
    </row>
    <row r="2494" spans="2:36" x14ac:dyDescent="0.35">
      <c r="B2494" s="36" t="s">
        <v>3648</v>
      </c>
      <c r="C2494" s="45" t="s">
        <v>182</v>
      </c>
      <c r="D2494" s="45" t="s">
        <v>4297</v>
      </c>
      <c r="E2494" s="36" t="s">
        <v>3648</v>
      </c>
      <c r="F2494" s="36" t="str">
        <f t="shared" si="114"/>
        <v>2016_WA</v>
      </c>
      <c r="G2494" s="45">
        <v>2016</v>
      </c>
      <c r="H2494" s="45">
        <f>_xlfn.XLOOKUP(J2494,Main_OG!$B$1:$B$766,Main_OG!$O$1:$O$766,"")</f>
        <v>0</v>
      </c>
      <c r="I2494" s="45">
        <f>_xlfn.XLOOKUP(F2494,Main_OG!$D$1:$D$766,Main_OG!$J$1:$J$766,"")</f>
        <v>1</v>
      </c>
      <c r="J2494" s="45" t="s">
        <v>182</v>
      </c>
      <c r="K2494" s="45" t="str">
        <f t="shared" si="115"/>
        <v>Puget Sound Energy Inc_WA</v>
      </c>
      <c r="L2494" s="45" t="str">
        <f t="shared" si="116"/>
        <v>Puget Sound Energy Inc_WA</v>
      </c>
      <c r="M2494" s="45" t="s">
        <v>3659</v>
      </c>
      <c r="N2494" s="45">
        <v>1</v>
      </c>
      <c r="O2494" s="45">
        <v>131530</v>
      </c>
      <c r="P2494" s="45">
        <v>3425</v>
      </c>
      <c r="Q2494" s="45">
        <v>984739</v>
      </c>
      <c r="R2494" s="45">
        <v>4932</v>
      </c>
      <c r="S2494" s="45">
        <v>8974951</v>
      </c>
      <c r="T2494" s="45">
        <v>1223214</v>
      </c>
      <c r="U2494" s="45">
        <v>10245326</v>
      </c>
      <c r="V2494" s="45">
        <v>8.8300891999999997</v>
      </c>
      <c r="W2494" s="45">
        <v>9.9314313999999992</v>
      </c>
      <c r="X2494" s="45">
        <v>9.2763162999999995</v>
      </c>
      <c r="Y2494" s="45">
        <v>11.116001000000001</v>
      </c>
      <c r="Z2494" s="46">
        <v>495724.9</v>
      </c>
      <c r="AA2494" s="46">
        <v>67907.883343486363</v>
      </c>
      <c r="AB2494" s="47">
        <f>_xlfn.XLOOKUP($F2494,Main_OG!$D$1:$D$766,Main_OG!AJ$1:AJ$766,"")</f>
        <v>6166854</v>
      </c>
      <c r="AC2494" s="47">
        <f>_xlfn.XLOOKUP($F2494,Main_OG!$D$1:$D$766,Main_OG!AK$1:AK$766,"")</f>
        <v>64740</v>
      </c>
      <c r="AD2494" s="47">
        <f>_xlfn.XLOOKUP($F2494,Main_OG!$D$1:$D$766,Main_OG!AL$1:AL$766,"")</f>
        <v>154788408</v>
      </c>
      <c r="AE2494" s="47">
        <f>_xlfn.XLOOKUP($F2494,Main_OG!$D$1:$D$766,Main_OG!AM$1:AM$766,"")</f>
        <v>9625622</v>
      </c>
      <c r="AF2494" s="48">
        <f>_xlfn.XLOOKUP($F2494,Main_OG!$D$1:$D$766,Main_OG!Z$1:Z$766,"")</f>
        <v>0</v>
      </c>
      <c r="AG2494" s="48">
        <f>_xlfn.XLOOKUP($F2494,Main_OG!$D$1:$D$766,Main_OG!AA$1:AA$766,"")</f>
        <v>2.2143440282408582</v>
      </c>
      <c r="AH2494" s="48">
        <f>_xlfn.XLOOKUP($F2494,Main_OG!$D$1:$D$766,Main_OG!AB$1:AB$766,"")</f>
        <v>12.29</v>
      </c>
      <c r="AI2494" s="48">
        <f>_xlfn.XLOOKUP($F2494,Main_OG!$D$1:$D$766,Main_OG!AC$1:AC$766,"")</f>
        <v>3.2924726584307722</v>
      </c>
      <c r="AJ2494" s="48">
        <f>_xlfn.XLOOKUP($F2494,Main_OG!$D$1:$D$766,Main_OG!AD$1:AD$766,"")</f>
        <v>0.65636700530415037</v>
      </c>
    </row>
    <row r="2495" spans="2:36" x14ac:dyDescent="0.35">
      <c r="B2495" s="36" t="s">
        <v>3648</v>
      </c>
      <c r="C2495" s="45" t="s">
        <v>182</v>
      </c>
      <c r="D2495" s="45" t="s">
        <v>4297</v>
      </c>
      <c r="E2495" s="36" t="s">
        <v>3648</v>
      </c>
      <c r="F2495" s="36" t="str">
        <f t="shared" si="114"/>
        <v>2017_WA</v>
      </c>
      <c r="G2495" s="45">
        <v>2017</v>
      </c>
      <c r="H2495" s="45">
        <f>_xlfn.XLOOKUP(J2495,Main_OG!$B$1:$B$766,Main_OG!$O$1:$O$766,"")</f>
        <v>0</v>
      </c>
      <c r="I2495" s="45">
        <f>_xlfn.XLOOKUP(F2495,Main_OG!$D$1:$D$766,Main_OG!$J$1:$J$766,"")</f>
        <v>1</v>
      </c>
      <c r="J2495" s="45" t="s">
        <v>182</v>
      </c>
      <c r="K2495" s="45" t="str">
        <f t="shared" si="115"/>
        <v>Puget Sound Energy Inc_WA</v>
      </c>
      <c r="L2495" s="45" t="str">
        <f t="shared" si="116"/>
        <v>Puget Sound Energy Inc_WA</v>
      </c>
      <c r="M2495" s="45" t="s">
        <v>3660</v>
      </c>
      <c r="N2495" s="45">
        <v>1</v>
      </c>
      <c r="O2495" s="45">
        <v>133542</v>
      </c>
      <c r="P2495" s="45">
        <v>3399</v>
      </c>
      <c r="Q2495" s="45">
        <v>998078</v>
      </c>
      <c r="R2495" s="45">
        <v>5983</v>
      </c>
      <c r="S2495" s="45">
        <v>9163597</v>
      </c>
      <c r="T2495" s="45">
        <v>1214818</v>
      </c>
      <c r="U2495" s="45">
        <v>10931999</v>
      </c>
      <c r="V2495" s="45">
        <v>9.1743272999999999</v>
      </c>
      <c r="W2495" s="45">
        <v>9.9435429000000006</v>
      </c>
      <c r="X2495" s="45">
        <v>9.2867162000000008</v>
      </c>
      <c r="Y2495" s="45">
        <v>11.270351</v>
      </c>
      <c r="Z2495" s="46">
        <v>527169.4</v>
      </c>
      <c r="AA2495" s="46">
        <v>70971.038985044463</v>
      </c>
      <c r="AB2495" s="47">
        <f>_xlfn.XLOOKUP($F2495,Main_OG!$D$1:$D$766,Main_OG!AJ$1:AJ$766,"")</f>
        <v>7260888</v>
      </c>
      <c r="AC2495" s="47">
        <f>_xlfn.XLOOKUP($F2495,Main_OG!$D$1:$D$766,Main_OG!AK$1:AK$766,"")</f>
        <v>75606</v>
      </c>
      <c r="AD2495" s="47">
        <f>_xlfn.XLOOKUP($F2495,Main_OG!$D$1:$D$766,Main_OG!AL$1:AL$766,"")</f>
        <v>153256680</v>
      </c>
      <c r="AE2495" s="47">
        <f>_xlfn.XLOOKUP($F2495,Main_OG!$D$1:$D$766,Main_OG!AM$1:AM$766,"")</f>
        <v>8128259</v>
      </c>
      <c r="AF2495" s="48">
        <f>_xlfn.XLOOKUP($F2495,Main_OG!$D$1:$D$766,Main_OG!Z$1:Z$766,"")</f>
        <v>2.2999999999999998</v>
      </c>
      <c r="AG2495" s="48">
        <f>_xlfn.XLOOKUP($F2495,Main_OG!$D$1:$D$766,Main_OG!AA$1:AA$766,"")</f>
        <v>2.1875855044172008</v>
      </c>
      <c r="AH2495" s="48">
        <f>_xlfn.XLOOKUP($F2495,Main_OG!$D$1:$D$766,Main_OG!AB$1:AB$766,"")</f>
        <v>14.73443638842941</v>
      </c>
      <c r="AI2495" s="48">
        <f>_xlfn.XLOOKUP($F2495,Main_OG!$D$1:$D$766,Main_OG!AC$1:AC$766,"")</f>
        <v>3.37</v>
      </c>
      <c r="AJ2495" s="48">
        <f>_xlfn.XLOOKUP($F2495,Main_OG!$D$1:$D$766,Main_OG!AD$1:AD$766,"")</f>
        <v>0.62802788237371954</v>
      </c>
    </row>
    <row r="2496" spans="2:36" x14ac:dyDescent="0.35">
      <c r="B2496" s="36" t="s">
        <v>3648</v>
      </c>
      <c r="C2496" s="45" t="s">
        <v>182</v>
      </c>
      <c r="D2496" s="45" t="s">
        <v>4297</v>
      </c>
      <c r="E2496" s="36" t="s">
        <v>3648</v>
      </c>
      <c r="F2496" s="36" t="str">
        <f t="shared" si="114"/>
        <v>2018_WA</v>
      </c>
      <c r="G2496" s="45">
        <v>2018</v>
      </c>
      <c r="H2496" s="45">
        <f>_xlfn.XLOOKUP(J2496,Main_OG!$B$1:$B$766,Main_OG!$O$1:$O$766,"")</f>
        <v>0</v>
      </c>
      <c r="I2496" s="45">
        <f>_xlfn.XLOOKUP(F2496,Main_OG!$D$1:$D$766,Main_OG!$J$1:$J$766,"")</f>
        <v>1</v>
      </c>
      <c r="J2496" s="45" t="s">
        <v>182</v>
      </c>
      <c r="K2496" s="45" t="str">
        <f t="shared" si="115"/>
        <v>Puget Sound Energy Inc_WA</v>
      </c>
      <c r="L2496" s="45" t="str">
        <f t="shared" si="116"/>
        <v>Puget Sound Energy Inc_WA</v>
      </c>
      <c r="M2496" s="45" t="s">
        <v>3661</v>
      </c>
      <c r="N2496" s="45">
        <v>1</v>
      </c>
      <c r="O2496" s="45">
        <v>135828</v>
      </c>
      <c r="P2496" s="45">
        <v>3362</v>
      </c>
      <c r="Q2496" s="45">
        <v>1010574</v>
      </c>
      <c r="R2496" s="45">
        <v>5865</v>
      </c>
      <c r="S2496" s="45">
        <v>9004114</v>
      </c>
      <c r="T2496" s="45">
        <v>1189828</v>
      </c>
      <c r="U2496" s="45">
        <v>10497389</v>
      </c>
      <c r="V2496" s="45">
        <v>9.4015345000000003</v>
      </c>
      <c r="W2496" s="45">
        <v>10.031902000000001</v>
      </c>
      <c r="X2496" s="45">
        <v>9.2960159000000004</v>
      </c>
      <c r="Y2496" s="45">
        <v>10.929003</v>
      </c>
      <c r="Z2496" s="46">
        <v>561785.69999999995</v>
      </c>
      <c r="AA2496" s="46">
        <v>74638.122770215676</v>
      </c>
      <c r="AB2496" s="47">
        <f>_xlfn.XLOOKUP($F2496,Main_OG!$D$1:$D$766,Main_OG!AJ$1:AJ$766,"")</f>
        <v>7269842</v>
      </c>
      <c r="AC2496" s="47">
        <f>_xlfn.XLOOKUP($F2496,Main_OG!$D$1:$D$766,Main_OG!AK$1:AK$766,"")</f>
        <v>70096</v>
      </c>
      <c r="AD2496" s="47">
        <f>_xlfn.XLOOKUP($F2496,Main_OG!$D$1:$D$766,Main_OG!AL$1:AL$766,"")</f>
        <v>146771172</v>
      </c>
      <c r="AE2496" s="47">
        <f>_xlfn.XLOOKUP($F2496,Main_OG!$D$1:$D$766,Main_OG!AM$1:AM$766,"")</f>
        <v>9708441</v>
      </c>
      <c r="AF2496" s="48">
        <f>_xlfn.XLOOKUP($F2496,Main_OG!$D$1:$D$766,Main_OG!Z$1:Z$766,"")</f>
        <v>0</v>
      </c>
      <c r="AG2496" s="48">
        <f>_xlfn.XLOOKUP($F2496,Main_OG!$D$1:$D$766,Main_OG!AA$1:AA$766,"")</f>
        <v>2.1875855044172008</v>
      </c>
      <c r="AH2496" s="48">
        <f>_xlfn.XLOOKUP($F2496,Main_OG!$D$1:$D$766,Main_OG!AB$1:AB$766,"")</f>
        <v>17.134646247082848</v>
      </c>
      <c r="AI2496" s="48">
        <f>_xlfn.XLOOKUP($F2496,Main_OG!$D$1:$D$766,Main_OG!AC$1:AC$766,"")</f>
        <v>2.94</v>
      </c>
      <c r="AJ2496" s="48">
        <f>_xlfn.XLOOKUP($F2496,Main_OG!$D$1:$D$766,Main_OG!AD$1:AD$766,"")</f>
        <v>0.62810595158289428</v>
      </c>
    </row>
    <row r="2497" spans="2:36" x14ac:dyDescent="0.35">
      <c r="B2497" s="36" t="s">
        <v>3648</v>
      </c>
      <c r="C2497" s="45" t="s">
        <v>182</v>
      </c>
      <c r="D2497" s="45" t="s">
        <v>4297</v>
      </c>
      <c r="E2497" s="36" t="s">
        <v>3648</v>
      </c>
      <c r="F2497" s="36" t="str">
        <f t="shared" si="114"/>
        <v>2019_WA</v>
      </c>
      <c r="G2497" s="45">
        <v>2019</v>
      </c>
      <c r="H2497" s="45">
        <f>_xlfn.XLOOKUP(J2497,Main_OG!$B$1:$B$766,Main_OG!$O$1:$O$766,"")</f>
        <v>0</v>
      </c>
      <c r="I2497" s="45">
        <f>_xlfn.XLOOKUP(F2497,Main_OG!$D$1:$D$766,Main_OG!$J$1:$J$766,"")</f>
        <v>1</v>
      </c>
      <c r="J2497" s="45" t="s">
        <v>182</v>
      </c>
      <c r="K2497" s="45" t="str">
        <f t="shared" si="115"/>
        <v>Puget Sound Energy Inc_WA</v>
      </c>
      <c r="L2497" s="45" t="str">
        <f t="shared" si="116"/>
        <v>Puget Sound Energy Inc_WA</v>
      </c>
      <c r="M2497" s="45" t="s">
        <v>3662</v>
      </c>
      <c r="N2497" s="45">
        <v>1</v>
      </c>
      <c r="O2497" s="45">
        <v>137258</v>
      </c>
      <c r="P2497" s="45">
        <v>3328</v>
      </c>
      <c r="Q2497" s="45">
        <v>1025024</v>
      </c>
      <c r="R2497" s="45">
        <v>5206</v>
      </c>
      <c r="S2497" s="45">
        <v>8910247</v>
      </c>
      <c r="T2497" s="45">
        <v>1161149</v>
      </c>
      <c r="U2497" s="45">
        <v>10756628</v>
      </c>
      <c r="V2497" s="45">
        <v>9.1721091000000001</v>
      </c>
      <c r="W2497" s="45">
        <v>9.7919710000000002</v>
      </c>
      <c r="X2497" s="45">
        <v>9.0445239999999991</v>
      </c>
      <c r="Y2497" s="45">
        <v>10.592131999999999</v>
      </c>
      <c r="Z2497" s="46">
        <v>588930.4</v>
      </c>
      <c r="AA2497" s="46">
        <v>77348.11447928191</v>
      </c>
      <c r="AB2497" s="47">
        <f>_xlfn.XLOOKUP($F2497,Main_OG!$D$1:$D$766,Main_OG!AJ$1:AJ$766,"")</f>
        <v>9621532</v>
      </c>
      <c r="AC2497" s="47">
        <f>_xlfn.XLOOKUP($F2497,Main_OG!$D$1:$D$766,Main_OG!AK$1:AK$766,"")</f>
        <v>62974</v>
      </c>
      <c r="AD2497" s="47">
        <f>_xlfn.XLOOKUP($F2497,Main_OG!$D$1:$D$766,Main_OG!AL$1:AL$766,"")</f>
        <v>217789892</v>
      </c>
      <c r="AE2497" s="47">
        <f>_xlfn.XLOOKUP($F2497,Main_OG!$D$1:$D$766,Main_OG!AM$1:AM$766,"")</f>
        <v>8866499</v>
      </c>
      <c r="AF2497" s="48">
        <f>_xlfn.XLOOKUP($F2497,Main_OG!$D$1:$D$766,Main_OG!Z$1:Z$766,"")</f>
        <v>0</v>
      </c>
      <c r="AG2497" s="48">
        <f>_xlfn.XLOOKUP($F2497,Main_OG!$D$1:$D$766,Main_OG!AA$1:AA$766,"")</f>
        <v>2.176146746141439</v>
      </c>
      <c r="AH2497" s="48">
        <f>_xlfn.XLOOKUP($F2497,Main_OG!$D$1:$D$766,Main_OG!AB$1:AB$766,"")</f>
        <v>16.155101142605361</v>
      </c>
      <c r="AI2497" s="48">
        <f>_xlfn.XLOOKUP($F2497,Main_OG!$D$1:$D$766,Main_OG!AC$1:AC$766,"")</f>
        <v>3.32</v>
      </c>
      <c r="AJ2497" s="48">
        <f>_xlfn.XLOOKUP($F2497,Main_OG!$D$1:$D$766,Main_OG!AD$1:AD$766,"")</f>
        <v>0.60296766622862785</v>
      </c>
    </row>
    <row r="2498" spans="2:36" x14ac:dyDescent="0.35">
      <c r="B2498" s="36" t="s">
        <v>3648</v>
      </c>
      <c r="C2498" s="45" t="s">
        <v>182</v>
      </c>
      <c r="D2498" s="45" t="s">
        <v>4297</v>
      </c>
      <c r="E2498" s="36" t="s">
        <v>3648</v>
      </c>
      <c r="F2498" s="36" t="str">
        <f t="shared" si="114"/>
        <v>2020_WA</v>
      </c>
      <c r="G2498" s="45">
        <v>2020</v>
      </c>
      <c r="H2498" s="45">
        <f>_xlfn.XLOOKUP(J2498,Main_OG!$B$1:$B$766,Main_OG!$O$1:$O$766,"")</f>
        <v>0</v>
      </c>
      <c r="I2498" s="45">
        <f>_xlfn.XLOOKUP(F2498,Main_OG!$D$1:$D$766,Main_OG!$J$1:$J$766,"")</f>
        <v>1</v>
      </c>
      <c r="J2498" s="45" t="s">
        <v>182</v>
      </c>
      <c r="K2498" s="45" t="str">
        <f t="shared" si="115"/>
        <v>Puget Sound Energy Inc_WA</v>
      </c>
      <c r="L2498" s="45" t="str">
        <f t="shared" si="116"/>
        <v>Puget Sound Energy Inc_WA</v>
      </c>
      <c r="M2498" s="45" t="s">
        <v>3663</v>
      </c>
      <c r="N2498" s="45">
        <v>1</v>
      </c>
      <c r="O2498" s="45">
        <v>138583</v>
      </c>
      <c r="P2498" s="45">
        <v>3289</v>
      </c>
      <c r="Q2498" s="45">
        <v>0</v>
      </c>
      <c r="R2498" s="45">
        <v>4634</v>
      </c>
      <c r="S2498" s="45">
        <v>8011605</v>
      </c>
      <c r="T2498" s="45">
        <v>1095916</v>
      </c>
      <c r="U2498" s="45">
        <v>0</v>
      </c>
      <c r="V2498" s="45">
        <v>9.7561502000000004</v>
      </c>
      <c r="W2498" s="45">
        <v>10.101319</v>
      </c>
      <c r="X2498" s="45">
        <v>9.2677449999999997</v>
      </c>
      <c r="Y2498" s="45">
        <v>0</v>
      </c>
      <c r="Z2498" s="46">
        <v>590401</v>
      </c>
      <c r="AA2498" s="46">
        <v>76891.359491371812</v>
      </c>
      <c r="AB2498" s="47">
        <f>_xlfn.XLOOKUP($F2498,Main_OG!$D$1:$D$766,Main_OG!AJ$1:AJ$766,"")</f>
        <v>6967906</v>
      </c>
      <c r="AC2498" s="47">
        <f>_xlfn.XLOOKUP($F2498,Main_OG!$D$1:$D$766,Main_OG!AK$1:AK$766,"")</f>
        <v>62458</v>
      </c>
      <c r="AD2498" s="47">
        <f>_xlfn.XLOOKUP($F2498,Main_OG!$D$1:$D$766,Main_OG!AL$1:AL$766,"")</f>
        <v>195272558</v>
      </c>
      <c r="AE2498" s="47">
        <f>_xlfn.XLOOKUP($F2498,Main_OG!$D$1:$D$766,Main_OG!AM$1:AM$766,"")</f>
        <v>0</v>
      </c>
      <c r="AF2498" s="48">
        <f>_xlfn.XLOOKUP($F2498,Main_OG!$D$1:$D$766,Main_OG!Z$1:Z$766,"")</f>
        <v>0</v>
      </c>
      <c r="AG2498" s="48">
        <f>_xlfn.XLOOKUP($F2498,Main_OG!$D$1:$D$766,Main_OG!AA$1:AA$766,"")</f>
        <v>2.127327759928813</v>
      </c>
      <c r="AH2498" s="48">
        <f>_xlfn.XLOOKUP($F2498,Main_OG!$D$1:$D$766,Main_OG!AB$1:AB$766,"")</f>
        <v>12.535325193609101</v>
      </c>
      <c r="AI2498" s="48">
        <f>_xlfn.XLOOKUP($F2498,Main_OG!$D$1:$D$766,Main_OG!AC$1:AC$766,"")</f>
        <v>2.86</v>
      </c>
      <c r="AJ2498" s="48">
        <f>_xlfn.XLOOKUP($F2498,Main_OG!$D$1:$D$766,Main_OG!AD$1:AD$766,"")</f>
        <v>0.5848556097000881</v>
      </c>
    </row>
    <row r="2499" spans="2:36" x14ac:dyDescent="0.35">
      <c r="B2499" s="36" t="s">
        <v>3664</v>
      </c>
      <c r="C2499" s="45" t="s">
        <v>908</v>
      </c>
      <c r="D2499" s="45" t="s">
        <v>4299</v>
      </c>
      <c r="E2499" s="36" t="s">
        <v>4528</v>
      </c>
      <c r="F2499" s="36" t="str">
        <f t="shared" ref="F2499:F2562" si="117">_xlfn.CONCAT(G2499,"_",J2499)</f>
        <v>2006_VT</v>
      </c>
      <c r="G2499" s="45">
        <v>2006</v>
      </c>
      <c r="H2499" s="45">
        <f>_xlfn.XLOOKUP(J2499,Main_OG!$B$1:$B$766,Main_OG!$O$1:$O$766,"")</f>
        <v>1</v>
      </c>
      <c r="I2499" s="45">
        <f>_xlfn.XLOOKUP(F2499,Main_OG!$D$1:$D$766,Main_OG!$J$1:$J$766,"")</f>
        <v>0</v>
      </c>
      <c r="J2499" s="45" t="s">
        <v>908</v>
      </c>
      <c r="K2499" s="45" t="str">
        <f t="shared" ref="K2499:K2562" si="118">_xlfn.CONCAT(B2499,"_",C2499)</f>
        <v>Rochester Electric Lt &amp; Pwr Co_VT</v>
      </c>
      <c r="L2499" s="45" t="str">
        <f t="shared" ref="L2499:L2562" si="119">_xlfn.CONCAT(E2499,"_",C2499)</f>
        <v>Rochester Electric Light Power Co_VT</v>
      </c>
      <c r="M2499" s="45" t="s">
        <v>3665</v>
      </c>
      <c r="N2499" s="45">
        <v>0</v>
      </c>
      <c r="O2499" s="45">
        <v>132</v>
      </c>
      <c r="P2499" s="45">
        <v>0</v>
      </c>
      <c r="Q2499" s="45">
        <v>723</v>
      </c>
      <c r="R2499" s="45">
        <v>0</v>
      </c>
      <c r="S2499" s="45">
        <v>198</v>
      </c>
      <c r="T2499" s="45">
        <v>0</v>
      </c>
      <c r="U2499" s="45">
        <v>392</v>
      </c>
      <c r="V2499" s="45">
        <v>0</v>
      </c>
      <c r="W2499" s="45">
        <v>14.46311176040906</v>
      </c>
      <c r="X2499" s="45">
        <v>0</v>
      </c>
      <c r="Y2499" s="45">
        <v>14.725770097670919</v>
      </c>
      <c r="Z2499" s="46">
        <v>29420.9</v>
      </c>
      <c r="AA2499" s="46">
        <v>47232.74660775865</v>
      </c>
      <c r="AB2499" s="47">
        <f>_xlfn.XLOOKUP($F2499,Main_OG!$D$1:$D$766,Main_OG!AJ$1:AJ$766,"")</f>
        <v>0</v>
      </c>
      <c r="AC2499" s="47">
        <f>_xlfn.XLOOKUP($F2499,Main_OG!$D$1:$D$766,Main_OG!AK$1:AK$766,"")</f>
        <v>40726.14</v>
      </c>
      <c r="AD2499" s="47">
        <f>_xlfn.XLOOKUP($F2499,Main_OG!$D$1:$D$766,Main_OG!AL$1:AL$766,"")</f>
        <v>61104</v>
      </c>
      <c r="AE2499" s="47">
        <f>_xlfn.XLOOKUP($F2499,Main_OG!$D$1:$D$766,Main_OG!AM$1:AM$766,"")</f>
        <v>5106523</v>
      </c>
      <c r="AF2499" s="48">
        <f>_xlfn.XLOOKUP($F2499,Main_OG!$D$1:$D$766,Main_OG!Z$1:Z$766,"")</f>
        <v>0</v>
      </c>
      <c r="AG2499" s="48">
        <f>_xlfn.XLOOKUP($F2499,Main_OG!$D$1:$D$766,Main_OG!AA$1:AA$766,"")</f>
        <v>2.2465548173415608</v>
      </c>
      <c r="AH2499" s="48">
        <f>_xlfn.XLOOKUP($F2499,Main_OG!$D$1:$D$766,Main_OG!AB$1:AB$766,"")</f>
        <v>14.13114039693003</v>
      </c>
      <c r="AI2499" s="48">
        <f>_xlfn.XLOOKUP($F2499,Main_OG!$D$1:$D$766,Main_OG!AC$1:AC$766,"")</f>
        <v>7.1610124069250478</v>
      </c>
      <c r="AJ2499" s="48">
        <f>_xlfn.XLOOKUP($F2499,Main_OG!$D$1:$D$766,Main_OG!AD$1:AD$766,"")</f>
        <v>0.4704061490499184</v>
      </c>
    </row>
    <row r="2500" spans="2:36" x14ac:dyDescent="0.35">
      <c r="B2500" s="36" t="s">
        <v>3666</v>
      </c>
      <c r="C2500" s="45" t="s">
        <v>82</v>
      </c>
      <c r="D2500" s="45" t="s">
        <v>4298</v>
      </c>
      <c r="E2500" s="36" t="s">
        <v>4529</v>
      </c>
      <c r="F2500" s="36" t="str">
        <f t="shared" si="117"/>
        <v>2006_NY</v>
      </c>
      <c r="G2500" s="45">
        <v>2006</v>
      </c>
      <c r="H2500" s="45">
        <f>_xlfn.XLOOKUP(J2500,Main_OG!$B$1:$B$766,Main_OG!$O$1:$O$766,"")</f>
        <v>1</v>
      </c>
      <c r="I2500" s="45">
        <f>_xlfn.XLOOKUP(F2500,Main_OG!$D$1:$D$766,Main_OG!$J$1:$J$766,"")</f>
        <v>1</v>
      </c>
      <c r="J2500" s="45" t="s">
        <v>82</v>
      </c>
      <c r="K2500" s="45" t="str">
        <f t="shared" si="118"/>
        <v>Rochester Gas and Electric Corporation_NY</v>
      </c>
      <c r="L2500" s="45" t="str">
        <f t="shared" si="119"/>
        <v>Rochester Gas Electric Corp_NY</v>
      </c>
      <c r="M2500" s="45" t="s">
        <v>3667</v>
      </c>
      <c r="N2500" s="45">
        <v>0</v>
      </c>
      <c r="O2500" s="45">
        <v>23640</v>
      </c>
      <c r="P2500" s="45">
        <v>493</v>
      </c>
      <c r="Q2500" s="45">
        <v>258345</v>
      </c>
      <c r="R2500" s="45">
        <v>0</v>
      </c>
      <c r="S2500" s="45">
        <v>100690</v>
      </c>
      <c r="T2500" s="45">
        <v>52368</v>
      </c>
      <c r="U2500" s="45">
        <v>232134</v>
      </c>
      <c r="V2500" s="45">
        <v>0</v>
      </c>
      <c r="W2500" s="45">
        <v>11.23136796477886</v>
      </c>
      <c r="X2500" s="45">
        <v>8.1737898052387923</v>
      </c>
      <c r="Y2500" s="45">
        <v>11.707395307035821</v>
      </c>
      <c r="Z2500" s="46">
        <v>1339568.5</v>
      </c>
      <c r="AA2500" s="46">
        <v>70117.47570523608</v>
      </c>
      <c r="AB2500" s="47">
        <f>_xlfn.XLOOKUP($F2500,Main_OG!$D$1:$D$766,Main_OG!AJ$1:AJ$766,"")</f>
        <v>18704793.98</v>
      </c>
      <c r="AC2500" s="47">
        <f>_xlfn.XLOOKUP($F2500,Main_OG!$D$1:$D$766,Main_OG!AK$1:AK$766,"")</f>
        <v>23272447.98</v>
      </c>
      <c r="AD2500" s="47">
        <f>_xlfn.XLOOKUP($F2500,Main_OG!$D$1:$D$766,Main_OG!AL$1:AL$766,"")</f>
        <v>747212377.91999996</v>
      </c>
      <c r="AE2500" s="47">
        <f>_xlfn.XLOOKUP($F2500,Main_OG!$D$1:$D$766,Main_OG!AM$1:AM$766,"")</f>
        <v>42223899</v>
      </c>
      <c r="AF2500" s="48">
        <f>_xlfn.XLOOKUP($F2500,Main_OG!$D$1:$D$766,Main_OG!Z$1:Z$766,"")</f>
        <v>4.24</v>
      </c>
      <c r="AG2500" s="48">
        <f>_xlfn.XLOOKUP($F2500,Main_OG!$D$1:$D$766,Main_OG!AA$1:AA$766,"")</f>
        <v>2.2465548173415608</v>
      </c>
      <c r="AH2500" s="48">
        <f>_xlfn.XLOOKUP($F2500,Main_OG!$D$1:$D$766,Main_OG!AB$1:AB$766,"")</f>
        <v>14.13114039693003</v>
      </c>
      <c r="AI2500" s="48">
        <f>_xlfn.XLOOKUP($F2500,Main_OG!$D$1:$D$766,Main_OG!AC$1:AC$766,"")</f>
        <v>7.6</v>
      </c>
      <c r="AJ2500" s="48">
        <f>_xlfn.XLOOKUP($F2500,Main_OG!$D$1:$D$766,Main_OG!AD$1:AD$766,"")</f>
        <v>0.49</v>
      </c>
    </row>
    <row r="2501" spans="2:36" x14ac:dyDescent="0.35">
      <c r="B2501" s="36" t="s">
        <v>3666</v>
      </c>
      <c r="C2501" s="45" t="s">
        <v>82</v>
      </c>
      <c r="D2501" s="45" t="s">
        <v>4298</v>
      </c>
      <c r="E2501" s="36" t="s">
        <v>4529</v>
      </c>
      <c r="F2501" s="36" t="str">
        <f t="shared" si="117"/>
        <v>2007_NY</v>
      </c>
      <c r="G2501" s="45">
        <v>2007</v>
      </c>
      <c r="H2501" s="45">
        <f>_xlfn.XLOOKUP(J2501,Main_OG!$B$1:$B$766,Main_OG!$O$1:$O$766,"")</f>
        <v>1</v>
      </c>
      <c r="I2501" s="45">
        <f>_xlfn.XLOOKUP(F2501,Main_OG!$D$1:$D$766,Main_OG!$J$1:$J$766,"")</f>
        <v>1</v>
      </c>
      <c r="J2501" s="45" t="s">
        <v>82</v>
      </c>
      <c r="K2501" s="45" t="str">
        <f t="shared" si="118"/>
        <v>Rochester Gas and Electric Corporation_NY</v>
      </c>
      <c r="L2501" s="45" t="str">
        <f t="shared" si="119"/>
        <v>Rochester Gas Electric Corp_NY</v>
      </c>
      <c r="M2501" s="45" t="s">
        <v>3668</v>
      </c>
      <c r="N2501" s="45">
        <v>0</v>
      </c>
      <c r="O2501" s="45">
        <v>24108</v>
      </c>
      <c r="P2501" s="45">
        <v>472</v>
      </c>
      <c r="Q2501" s="45">
        <v>264226</v>
      </c>
      <c r="R2501" s="45">
        <v>0</v>
      </c>
      <c r="S2501" s="45">
        <v>102422</v>
      </c>
      <c r="T2501" s="45">
        <v>48865</v>
      </c>
      <c r="U2501" s="45">
        <v>240326</v>
      </c>
      <c r="V2501" s="45">
        <v>0</v>
      </c>
      <c r="W2501" s="45">
        <v>11</v>
      </c>
      <c r="X2501" s="45">
        <v>7.99</v>
      </c>
      <c r="Y2501" s="45">
        <v>11.46</v>
      </c>
      <c r="Z2501" s="46">
        <v>1353798.9</v>
      </c>
      <c r="AA2501" s="46">
        <v>70759.732149787262</v>
      </c>
      <c r="AB2501" s="47">
        <f>_xlfn.XLOOKUP($F2501,Main_OG!$D$1:$D$766,Main_OG!AJ$1:AJ$766,"")</f>
        <v>19087928</v>
      </c>
      <c r="AC2501" s="47">
        <f>_xlfn.XLOOKUP($F2501,Main_OG!$D$1:$D$766,Main_OG!AK$1:AK$766,"")</f>
        <v>27710300</v>
      </c>
      <c r="AD2501" s="47">
        <f>_xlfn.XLOOKUP($F2501,Main_OG!$D$1:$D$766,Main_OG!AL$1:AL$766,"")</f>
        <v>796205180</v>
      </c>
      <c r="AE2501" s="47">
        <f>_xlfn.XLOOKUP($F2501,Main_OG!$D$1:$D$766,Main_OG!AM$1:AM$766,"")</f>
        <v>42452854</v>
      </c>
      <c r="AF2501" s="48">
        <f>_xlfn.XLOOKUP($F2501,Main_OG!$D$1:$D$766,Main_OG!Z$1:Z$766,"")</f>
        <v>4.55</v>
      </c>
      <c r="AG2501" s="48">
        <f>_xlfn.XLOOKUP($F2501,Main_OG!$D$1:$D$766,Main_OG!AA$1:AA$766,"")</f>
        <v>2.2465548173415608</v>
      </c>
      <c r="AH2501" s="48">
        <f>_xlfn.XLOOKUP($F2501,Main_OG!$D$1:$D$766,Main_OG!AB$1:AB$766,"")</f>
        <v>15.097711394063451</v>
      </c>
      <c r="AI2501" s="48">
        <f>_xlfn.XLOOKUP($F2501,Main_OG!$D$1:$D$766,Main_OG!AC$1:AC$766,"")</f>
        <v>7.92</v>
      </c>
      <c r="AJ2501" s="48">
        <f>_xlfn.XLOOKUP($F2501,Main_OG!$D$1:$D$766,Main_OG!AD$1:AD$766,"")</f>
        <v>0.46</v>
      </c>
    </row>
    <row r="2502" spans="2:36" x14ac:dyDescent="0.35">
      <c r="B2502" s="36" t="s">
        <v>3669</v>
      </c>
      <c r="C2502" s="45" t="s">
        <v>82</v>
      </c>
      <c r="D2502" s="45" t="s">
        <v>4298</v>
      </c>
      <c r="E2502" s="36" t="s">
        <v>4529</v>
      </c>
      <c r="F2502" s="36" t="str">
        <f t="shared" si="117"/>
        <v>2008_NY</v>
      </c>
      <c r="G2502" s="45">
        <v>2008</v>
      </c>
      <c r="H2502" s="45">
        <f>_xlfn.XLOOKUP(J2502,Main_OG!$B$1:$B$766,Main_OG!$O$1:$O$766,"")</f>
        <v>1</v>
      </c>
      <c r="I2502" s="45">
        <f>_xlfn.XLOOKUP(F2502,Main_OG!$D$1:$D$766,Main_OG!$J$1:$J$766,"")</f>
        <v>1</v>
      </c>
      <c r="J2502" s="45" t="s">
        <v>82</v>
      </c>
      <c r="K2502" s="45" t="str">
        <f t="shared" si="118"/>
        <v>Rochester Gas &amp; Electric Corp_NY</v>
      </c>
      <c r="L2502" s="45" t="str">
        <f t="shared" si="119"/>
        <v>Rochester Gas Electric Corp_NY</v>
      </c>
      <c r="M2502" s="45" t="s">
        <v>3670</v>
      </c>
      <c r="N2502" s="45">
        <v>0</v>
      </c>
      <c r="O2502" s="45">
        <v>23916</v>
      </c>
      <c r="P2502" s="45">
        <v>438</v>
      </c>
      <c r="Q2502" s="45">
        <v>261889</v>
      </c>
      <c r="R2502" s="45">
        <v>0</v>
      </c>
      <c r="S2502" s="45">
        <v>845892</v>
      </c>
      <c r="T2502" s="45">
        <v>588797</v>
      </c>
      <c r="U2502" s="45">
        <v>2013088</v>
      </c>
      <c r="V2502" s="45">
        <v>0</v>
      </c>
      <c r="W2502" s="45">
        <v>11.36</v>
      </c>
      <c r="X2502" s="45">
        <v>8.26</v>
      </c>
      <c r="Y2502" s="45">
        <v>11.85</v>
      </c>
      <c r="Z2502" s="46">
        <v>1328095.7</v>
      </c>
      <c r="AA2502" s="46">
        <v>69126.876987384632</v>
      </c>
      <c r="AB2502" s="47">
        <f>_xlfn.XLOOKUP($F2502,Main_OG!$D$1:$D$766,Main_OG!AJ$1:AJ$766,"")</f>
        <v>17593612</v>
      </c>
      <c r="AC2502" s="47">
        <f>_xlfn.XLOOKUP($F2502,Main_OG!$D$1:$D$766,Main_OG!AK$1:AK$766,"")</f>
        <v>12948804</v>
      </c>
      <c r="AD2502" s="47">
        <f>_xlfn.XLOOKUP($F2502,Main_OG!$D$1:$D$766,Main_OG!AL$1:AL$766,"")</f>
        <v>769401464</v>
      </c>
      <c r="AE2502" s="47">
        <f>_xlfn.XLOOKUP($F2502,Main_OG!$D$1:$D$766,Main_OG!AM$1:AM$766,"")</f>
        <v>43209171</v>
      </c>
      <c r="AF2502" s="48">
        <f>_xlfn.XLOOKUP($F2502,Main_OG!$D$1:$D$766,Main_OG!Z$1:Z$766,"")</f>
        <v>5.66</v>
      </c>
      <c r="AG2502" s="48">
        <f>_xlfn.XLOOKUP($F2502,Main_OG!$D$1:$D$766,Main_OG!AA$1:AA$766,"")</f>
        <v>2.2204719344600159</v>
      </c>
      <c r="AH2502" s="48">
        <f>_xlfn.XLOOKUP($F2502,Main_OG!$D$1:$D$766,Main_OG!AB$1:AB$766,"")</f>
        <v>19.619187803472759</v>
      </c>
      <c r="AI2502" s="48">
        <f>_xlfn.XLOOKUP($F2502,Main_OG!$D$1:$D$766,Main_OG!AC$1:AC$766,"")</f>
        <v>10.64</v>
      </c>
      <c r="AJ2502" s="48">
        <f>_xlfn.XLOOKUP($F2502,Main_OG!$D$1:$D$766,Main_OG!AD$1:AD$766,"")</f>
        <v>0.48</v>
      </c>
    </row>
    <row r="2503" spans="2:36" x14ac:dyDescent="0.35">
      <c r="B2503" s="36" t="s">
        <v>3669</v>
      </c>
      <c r="C2503" s="45" t="s">
        <v>82</v>
      </c>
      <c r="D2503" s="45" t="s">
        <v>4298</v>
      </c>
      <c r="E2503" s="36" t="s">
        <v>4529</v>
      </c>
      <c r="F2503" s="36" t="str">
        <f t="shared" si="117"/>
        <v>2009_NY</v>
      </c>
      <c r="G2503" s="45">
        <v>2009</v>
      </c>
      <c r="H2503" s="45">
        <f>_xlfn.XLOOKUP(J2503,Main_OG!$B$1:$B$766,Main_OG!$O$1:$O$766,"")</f>
        <v>1</v>
      </c>
      <c r="I2503" s="45">
        <f>_xlfn.XLOOKUP(F2503,Main_OG!$D$1:$D$766,Main_OG!$J$1:$J$766,"")</f>
        <v>1</v>
      </c>
      <c r="J2503" s="45" t="s">
        <v>82</v>
      </c>
      <c r="K2503" s="45" t="str">
        <f t="shared" si="118"/>
        <v>Rochester Gas &amp; Electric Corp_NY</v>
      </c>
      <c r="L2503" s="45" t="str">
        <f t="shared" si="119"/>
        <v>Rochester Gas Electric Corp_NY</v>
      </c>
      <c r="M2503" s="45" t="s">
        <v>3671</v>
      </c>
      <c r="N2503" s="45">
        <v>0</v>
      </c>
      <c r="O2503" s="45">
        <v>22832</v>
      </c>
      <c r="P2503" s="45">
        <v>406</v>
      </c>
      <c r="Q2503" s="45">
        <v>259569</v>
      </c>
      <c r="R2503" s="45">
        <v>0</v>
      </c>
      <c r="S2503" s="45">
        <v>710800</v>
      </c>
      <c r="T2503" s="45">
        <v>396034</v>
      </c>
      <c r="U2503" s="45">
        <v>1987238</v>
      </c>
      <c r="V2503" s="45">
        <v>0</v>
      </c>
      <c r="W2503" s="45">
        <v>10.119999999999999</v>
      </c>
      <c r="X2503" s="45">
        <v>6.47</v>
      </c>
      <c r="Y2503" s="45">
        <v>11.52</v>
      </c>
      <c r="Z2503" s="46">
        <v>1379504.6</v>
      </c>
      <c r="AA2503" s="46">
        <v>71450.76315583114</v>
      </c>
      <c r="AB2503" s="47">
        <f>_xlfn.XLOOKUP($F2503,Main_OG!$D$1:$D$766,Main_OG!AJ$1:AJ$766,"")</f>
        <v>12090844</v>
      </c>
      <c r="AC2503" s="47">
        <f>_xlfn.XLOOKUP($F2503,Main_OG!$D$1:$D$766,Main_OG!AK$1:AK$766,"")</f>
        <v>9086696</v>
      </c>
      <c r="AD2503" s="47">
        <f>_xlfn.XLOOKUP($F2503,Main_OG!$D$1:$D$766,Main_OG!AL$1:AL$766,"")</f>
        <v>716060256</v>
      </c>
      <c r="AE2503" s="47">
        <f>_xlfn.XLOOKUP($F2503,Main_OG!$D$1:$D$766,Main_OG!AM$1:AM$766,"")</f>
        <v>43484614</v>
      </c>
      <c r="AF2503" s="48">
        <f>_xlfn.XLOOKUP($F2503,Main_OG!$D$1:$D$766,Main_OG!Z$1:Z$766,"")</f>
        <v>3.12</v>
      </c>
      <c r="AG2503" s="48">
        <f>_xlfn.XLOOKUP($F2503,Main_OG!$D$1:$D$766,Main_OG!AA$1:AA$766,"")</f>
        <v>2.2743975091886082</v>
      </c>
      <c r="AH2503" s="48">
        <f>_xlfn.XLOOKUP($F2503,Main_OG!$D$1:$D$766,Main_OG!AB$1:AB$766,"")</f>
        <v>14.15708861161818</v>
      </c>
      <c r="AI2503" s="48">
        <f>_xlfn.XLOOKUP($F2503,Main_OG!$D$1:$D$766,Main_OG!AC$1:AC$766,"")</f>
        <v>5.16</v>
      </c>
      <c r="AJ2503" s="48">
        <f>_xlfn.XLOOKUP($F2503,Main_OG!$D$1:$D$766,Main_OG!AD$1:AD$766,"")</f>
        <v>0.56000000000000005</v>
      </c>
    </row>
    <row r="2504" spans="2:36" x14ac:dyDescent="0.35">
      <c r="B2504" s="36" t="s">
        <v>3669</v>
      </c>
      <c r="C2504" s="45" t="s">
        <v>82</v>
      </c>
      <c r="D2504" s="45" t="s">
        <v>4298</v>
      </c>
      <c r="E2504" s="36" t="s">
        <v>4529</v>
      </c>
      <c r="F2504" s="36" t="str">
        <f t="shared" si="117"/>
        <v>2010_NY</v>
      </c>
      <c r="G2504" s="45">
        <v>2010</v>
      </c>
      <c r="H2504" s="45">
        <f>_xlfn.XLOOKUP(J2504,Main_OG!$B$1:$B$766,Main_OG!$O$1:$O$766,"")</f>
        <v>1</v>
      </c>
      <c r="I2504" s="45">
        <f>_xlfn.XLOOKUP(F2504,Main_OG!$D$1:$D$766,Main_OG!$J$1:$J$766,"")</f>
        <v>1</v>
      </c>
      <c r="J2504" s="45" t="s">
        <v>82</v>
      </c>
      <c r="K2504" s="45" t="str">
        <f t="shared" si="118"/>
        <v>Rochester Gas &amp; Electric Corp_NY</v>
      </c>
      <c r="L2504" s="45" t="str">
        <f t="shared" si="119"/>
        <v>Rochester Gas Electric Corp_NY</v>
      </c>
      <c r="M2504" s="45" t="s">
        <v>3672</v>
      </c>
      <c r="N2504" s="45">
        <v>0</v>
      </c>
      <c r="O2504" s="45">
        <v>22285</v>
      </c>
      <c r="P2504" s="45">
        <v>364</v>
      </c>
      <c r="Q2504" s="45">
        <v>256607</v>
      </c>
      <c r="R2504" s="45">
        <v>0</v>
      </c>
      <c r="S2504" s="45">
        <v>656602</v>
      </c>
      <c r="T2504" s="45">
        <v>342545</v>
      </c>
      <c r="U2504" s="45">
        <v>2035226</v>
      </c>
      <c r="V2504" s="45">
        <v>0</v>
      </c>
      <c r="W2504" s="45">
        <v>11.88</v>
      </c>
      <c r="X2504" s="45">
        <v>8.9</v>
      </c>
      <c r="Y2504" s="45">
        <v>12.34</v>
      </c>
      <c r="Z2504" s="46">
        <v>1431624</v>
      </c>
      <c r="AA2504" s="46">
        <v>73795.218916991362</v>
      </c>
      <c r="AB2504" s="47">
        <f>_xlfn.XLOOKUP($F2504,Main_OG!$D$1:$D$766,Main_OG!AJ$1:AJ$766,"")</f>
        <v>12615258</v>
      </c>
      <c r="AC2504" s="47">
        <f>_xlfn.XLOOKUP($F2504,Main_OG!$D$1:$D$766,Main_OG!AK$1:AK$766,"")</f>
        <v>7201560</v>
      </c>
      <c r="AD2504" s="47">
        <f>_xlfn.XLOOKUP($F2504,Main_OG!$D$1:$D$766,Main_OG!AL$1:AL$766,"")</f>
        <v>834473128</v>
      </c>
      <c r="AE2504" s="47">
        <f>_xlfn.XLOOKUP($F2504,Main_OG!$D$1:$D$766,Main_OG!AM$1:AM$766,"")</f>
        <v>41869535</v>
      </c>
      <c r="AF2504" s="48">
        <f>_xlfn.XLOOKUP($F2504,Main_OG!$D$1:$D$766,Main_OG!Z$1:Z$766,"")</f>
        <v>3.51</v>
      </c>
      <c r="AG2504" s="48">
        <f>_xlfn.XLOOKUP($F2504,Main_OG!$D$1:$D$766,Main_OG!AA$1:AA$766,"")</f>
        <v>2.2935982820086371</v>
      </c>
      <c r="AH2504" s="48">
        <f>_xlfn.XLOOKUP($F2504,Main_OG!$D$1:$D$766,Main_OG!AB$1:AB$766,"")</f>
        <v>15.96</v>
      </c>
      <c r="AI2504" s="48">
        <f>_xlfn.XLOOKUP($F2504,Main_OG!$D$1:$D$766,Main_OG!AC$1:AC$766,"")</f>
        <v>5.62</v>
      </c>
      <c r="AJ2504" s="48">
        <f>_xlfn.XLOOKUP($F2504,Main_OG!$D$1:$D$766,Main_OG!AD$1:AD$766,"")</f>
        <v>0.64</v>
      </c>
    </row>
    <row r="2505" spans="2:36" x14ac:dyDescent="0.35">
      <c r="B2505" s="36" t="s">
        <v>3669</v>
      </c>
      <c r="C2505" s="45" t="s">
        <v>82</v>
      </c>
      <c r="D2505" s="45" t="s">
        <v>4298</v>
      </c>
      <c r="E2505" s="36" t="s">
        <v>4529</v>
      </c>
      <c r="F2505" s="36" t="str">
        <f t="shared" si="117"/>
        <v>2011_NY</v>
      </c>
      <c r="G2505" s="45">
        <v>2011</v>
      </c>
      <c r="H2505" s="45">
        <f>_xlfn.XLOOKUP(J2505,Main_OG!$B$1:$B$766,Main_OG!$O$1:$O$766,"")</f>
        <v>1</v>
      </c>
      <c r="I2505" s="45">
        <f>_xlfn.XLOOKUP(F2505,Main_OG!$D$1:$D$766,Main_OG!$J$1:$J$766,"")</f>
        <v>1</v>
      </c>
      <c r="J2505" s="45" t="s">
        <v>82</v>
      </c>
      <c r="K2505" s="45" t="str">
        <f t="shared" si="118"/>
        <v>Rochester Gas &amp; Electric Corp_NY</v>
      </c>
      <c r="L2505" s="45" t="str">
        <f t="shared" si="119"/>
        <v>Rochester Gas Electric Corp_NY</v>
      </c>
      <c r="M2505" s="45" t="s">
        <v>3673</v>
      </c>
      <c r="N2505" s="45">
        <v>0</v>
      </c>
      <c r="O2505" s="45">
        <v>21372</v>
      </c>
      <c r="P2505" s="45">
        <v>325</v>
      </c>
      <c r="Q2505" s="45">
        <v>249138</v>
      </c>
      <c r="R2505" s="45">
        <v>0</v>
      </c>
      <c r="S2505" s="45">
        <v>611724</v>
      </c>
      <c r="T2505" s="45">
        <v>230243</v>
      </c>
      <c r="U2505" s="45">
        <v>1999343</v>
      </c>
      <c r="V2505" s="45">
        <v>0</v>
      </c>
      <c r="W2505" s="45">
        <v>11.39</v>
      </c>
      <c r="X2505" s="45">
        <v>8.5</v>
      </c>
      <c r="Y2505" s="45">
        <v>12.06</v>
      </c>
      <c r="Z2505" s="46">
        <v>1440346.8</v>
      </c>
      <c r="AA2505" s="46">
        <v>73864.237706398912</v>
      </c>
      <c r="AB2505" s="47">
        <f>_xlfn.XLOOKUP($F2505,Main_OG!$D$1:$D$766,Main_OG!AJ$1:AJ$766,"")</f>
        <v>9055542</v>
      </c>
      <c r="AC2505" s="47">
        <f>_xlfn.XLOOKUP($F2505,Main_OG!$D$1:$D$766,Main_OG!AK$1:AK$766,"")</f>
        <v>4282440</v>
      </c>
      <c r="AD2505" s="47">
        <f>_xlfn.XLOOKUP($F2505,Main_OG!$D$1:$D$766,Main_OG!AL$1:AL$766,"")</f>
        <v>853219270</v>
      </c>
      <c r="AE2505" s="47">
        <f>_xlfn.XLOOKUP($F2505,Main_OG!$D$1:$D$766,Main_OG!AM$1:AM$766,"")</f>
        <v>42695009</v>
      </c>
      <c r="AF2505" s="48">
        <f>_xlfn.XLOOKUP($F2505,Main_OG!$D$1:$D$766,Main_OG!Z$1:Z$766,"")</f>
        <v>3.51</v>
      </c>
      <c r="AG2505" s="48">
        <f>_xlfn.XLOOKUP($F2505,Main_OG!$D$1:$D$766,Main_OG!AA$1:AA$766,"")</f>
        <v>3.27</v>
      </c>
      <c r="AH2505" s="48">
        <f>_xlfn.XLOOKUP($F2505,Main_OG!$D$1:$D$766,Main_OG!AB$1:AB$766,"")</f>
        <v>22.758921780738341</v>
      </c>
      <c r="AI2505" s="48">
        <f>_xlfn.XLOOKUP($F2505,Main_OG!$D$1:$D$766,Main_OG!AC$1:AC$766,"")</f>
        <v>5.44</v>
      </c>
      <c r="AJ2505" s="48">
        <f>_xlfn.XLOOKUP($F2505,Main_OG!$D$1:$D$766,Main_OG!AD$1:AD$766,"")</f>
        <v>0.68</v>
      </c>
    </row>
    <row r="2506" spans="2:36" x14ac:dyDescent="0.35">
      <c r="B2506" s="36" t="s">
        <v>3669</v>
      </c>
      <c r="C2506" s="45" t="s">
        <v>82</v>
      </c>
      <c r="D2506" s="45" t="s">
        <v>4298</v>
      </c>
      <c r="E2506" s="36" t="s">
        <v>4529</v>
      </c>
      <c r="F2506" s="36" t="str">
        <f t="shared" si="117"/>
        <v>2012_NY</v>
      </c>
      <c r="G2506" s="45">
        <v>2012</v>
      </c>
      <c r="H2506" s="45">
        <f>_xlfn.XLOOKUP(J2506,Main_OG!$B$1:$B$766,Main_OG!$O$1:$O$766,"")</f>
        <v>1</v>
      </c>
      <c r="I2506" s="45">
        <f>_xlfn.XLOOKUP(F2506,Main_OG!$D$1:$D$766,Main_OG!$J$1:$J$766,"")</f>
        <v>1</v>
      </c>
      <c r="J2506" s="45" t="s">
        <v>82</v>
      </c>
      <c r="K2506" s="45" t="str">
        <f t="shared" si="118"/>
        <v>Rochester Gas &amp; Electric Corp_NY</v>
      </c>
      <c r="L2506" s="45" t="str">
        <f t="shared" si="119"/>
        <v>Rochester Gas Electric Corp_NY</v>
      </c>
      <c r="M2506" s="45" t="s">
        <v>3674</v>
      </c>
      <c r="N2506" s="45">
        <v>0</v>
      </c>
      <c r="O2506" s="45">
        <v>20516</v>
      </c>
      <c r="P2506" s="45">
        <v>333</v>
      </c>
      <c r="Q2506" s="45">
        <v>245761</v>
      </c>
      <c r="R2506" s="45">
        <v>0</v>
      </c>
      <c r="S2506" s="45">
        <v>575652</v>
      </c>
      <c r="T2506" s="45">
        <v>111154</v>
      </c>
      <c r="U2506" s="45">
        <v>1926700</v>
      </c>
      <c r="V2506" s="45">
        <v>0</v>
      </c>
      <c r="W2506" s="45">
        <v>11.720969999999999</v>
      </c>
      <c r="X2506" s="45">
        <v>9.3572880999999999</v>
      </c>
      <c r="Y2506" s="45">
        <v>12.207765</v>
      </c>
      <c r="Z2506" s="46">
        <v>1496280.1</v>
      </c>
      <c r="AA2506" s="46">
        <v>76440.810689002275</v>
      </c>
      <c r="AB2506" s="47">
        <f>_xlfn.XLOOKUP($F2506,Main_OG!$D$1:$D$766,Main_OG!AJ$1:AJ$766,"")</f>
        <v>4316244</v>
      </c>
      <c r="AC2506" s="47">
        <f>_xlfn.XLOOKUP($F2506,Main_OG!$D$1:$D$766,Main_OG!AK$1:AK$766,"")</f>
        <v>2105232</v>
      </c>
      <c r="AD2506" s="47">
        <f>_xlfn.XLOOKUP($F2506,Main_OG!$D$1:$D$766,Main_OG!AL$1:AL$766,"")</f>
        <v>982859374</v>
      </c>
      <c r="AE2506" s="47">
        <f>_xlfn.XLOOKUP($F2506,Main_OG!$D$1:$D$766,Main_OG!AM$1:AM$766,"")</f>
        <v>40774560</v>
      </c>
      <c r="AF2506" s="48">
        <f>_xlfn.XLOOKUP($F2506,Main_OG!$D$1:$D$766,Main_OG!Z$1:Z$766,"")</f>
        <v>2.93</v>
      </c>
      <c r="AG2506" s="48">
        <f>_xlfn.XLOOKUP($F2506,Main_OG!$D$1:$D$766,Main_OG!AA$1:AA$766,"")</f>
        <v>3.12</v>
      </c>
      <c r="AH2506" s="48">
        <f>_xlfn.XLOOKUP($F2506,Main_OG!$D$1:$D$766,Main_OG!AB$1:AB$766,"")</f>
        <v>23.56</v>
      </c>
      <c r="AI2506" s="48">
        <f>_xlfn.XLOOKUP($F2506,Main_OG!$D$1:$D$766,Main_OG!AC$1:AC$766,"")</f>
        <v>3.84</v>
      </c>
      <c r="AJ2506" s="48">
        <f>_xlfn.XLOOKUP($F2506,Main_OG!$D$1:$D$766,Main_OG!AD$1:AD$766,"")</f>
        <v>0.74</v>
      </c>
    </row>
    <row r="2507" spans="2:36" x14ac:dyDescent="0.35">
      <c r="B2507" s="36" t="s">
        <v>3669</v>
      </c>
      <c r="C2507" s="45" t="s">
        <v>82</v>
      </c>
      <c r="D2507" s="45" t="s">
        <v>4298</v>
      </c>
      <c r="E2507" s="36" t="s">
        <v>4529</v>
      </c>
      <c r="F2507" s="36" t="str">
        <f t="shared" si="117"/>
        <v>2013_NY</v>
      </c>
      <c r="G2507" s="45">
        <v>2013</v>
      </c>
      <c r="H2507" s="45">
        <f>_xlfn.XLOOKUP(J2507,Main_OG!$B$1:$B$766,Main_OG!$O$1:$O$766,"")</f>
        <v>1</v>
      </c>
      <c r="I2507" s="45">
        <f>_xlfn.XLOOKUP(F2507,Main_OG!$D$1:$D$766,Main_OG!$J$1:$J$766,"")</f>
        <v>1</v>
      </c>
      <c r="J2507" s="45" t="s">
        <v>82</v>
      </c>
      <c r="K2507" s="45" t="str">
        <f t="shared" si="118"/>
        <v>Rochester Gas &amp; Electric Corp_NY</v>
      </c>
      <c r="L2507" s="45" t="str">
        <f t="shared" si="119"/>
        <v>Rochester Gas Electric Corp_NY</v>
      </c>
      <c r="M2507" s="45" t="s">
        <v>3675</v>
      </c>
      <c r="N2507" s="45">
        <v>0</v>
      </c>
      <c r="O2507" s="45">
        <v>20991</v>
      </c>
      <c r="P2507" s="45">
        <v>314</v>
      </c>
      <c r="Q2507" s="45">
        <v>246295</v>
      </c>
      <c r="R2507" s="45">
        <v>0</v>
      </c>
      <c r="S2507" s="45">
        <v>601602</v>
      </c>
      <c r="T2507" s="45">
        <v>70842</v>
      </c>
      <c r="U2507" s="45">
        <v>1921297</v>
      </c>
      <c r="V2507" s="45">
        <v>0</v>
      </c>
      <c r="W2507" s="45">
        <v>13.039683999999999</v>
      </c>
      <c r="X2507" s="45">
        <v>11.714802000000001</v>
      </c>
      <c r="Y2507" s="45">
        <v>13.3108</v>
      </c>
      <c r="Z2507" s="46">
        <v>1501818</v>
      </c>
      <c r="AA2507" s="46">
        <v>76519.956091991597</v>
      </c>
      <c r="AB2507" s="47">
        <f>_xlfn.XLOOKUP($F2507,Main_OG!$D$1:$D$766,Main_OG!AJ$1:AJ$766,"")</f>
        <v>4587084</v>
      </c>
      <c r="AC2507" s="47">
        <f>_xlfn.XLOOKUP($F2507,Main_OG!$D$1:$D$766,Main_OG!AK$1:AK$766,"")</f>
        <v>3410880.96</v>
      </c>
      <c r="AD2507" s="47">
        <f>_xlfn.XLOOKUP($F2507,Main_OG!$D$1:$D$766,Main_OG!AL$1:AL$766,"")</f>
        <v>896253604</v>
      </c>
      <c r="AE2507" s="47">
        <f>_xlfn.XLOOKUP($F2507,Main_OG!$D$1:$D$766,Main_OG!AM$1:AM$766,"")</f>
        <v>44755606</v>
      </c>
      <c r="AF2507" s="48">
        <f>_xlfn.XLOOKUP($F2507,Main_OG!$D$1:$D$766,Main_OG!Z$1:Z$766,"")</f>
        <v>3.58</v>
      </c>
      <c r="AG2507" s="48">
        <f>_xlfn.XLOOKUP($F2507,Main_OG!$D$1:$D$766,Main_OG!AA$1:AA$766,"")</f>
        <v>2.3089180475565318</v>
      </c>
      <c r="AH2507" s="48">
        <f>_xlfn.XLOOKUP($F2507,Main_OG!$D$1:$D$766,Main_OG!AB$1:AB$766,"")</f>
        <v>22.862714639490921</v>
      </c>
      <c r="AI2507" s="48">
        <f>_xlfn.XLOOKUP($F2507,Main_OG!$D$1:$D$766,Main_OG!AC$1:AC$766,"")</f>
        <v>4.4043332512284126</v>
      </c>
      <c r="AJ2507" s="48">
        <f>_xlfn.XLOOKUP($F2507,Main_OG!$D$1:$D$766,Main_OG!AD$1:AD$766,"")</f>
        <v>0.8</v>
      </c>
    </row>
    <row r="2508" spans="2:36" x14ac:dyDescent="0.35">
      <c r="B2508" s="36" t="s">
        <v>3669</v>
      </c>
      <c r="C2508" s="45" t="s">
        <v>82</v>
      </c>
      <c r="D2508" s="45" t="s">
        <v>4298</v>
      </c>
      <c r="E2508" s="36" t="s">
        <v>4529</v>
      </c>
      <c r="F2508" s="36" t="str">
        <f t="shared" si="117"/>
        <v>2014_NY</v>
      </c>
      <c r="G2508" s="45">
        <v>2014</v>
      </c>
      <c r="H2508" s="45">
        <f>_xlfn.XLOOKUP(J2508,Main_OG!$B$1:$B$766,Main_OG!$O$1:$O$766,"")</f>
        <v>1</v>
      </c>
      <c r="I2508" s="45">
        <f>_xlfn.XLOOKUP(F2508,Main_OG!$D$1:$D$766,Main_OG!$J$1:$J$766,"")</f>
        <v>1</v>
      </c>
      <c r="J2508" s="45" t="s">
        <v>82</v>
      </c>
      <c r="K2508" s="45" t="str">
        <f t="shared" si="118"/>
        <v>Rochester Gas &amp; Electric Corp_NY</v>
      </c>
      <c r="L2508" s="45" t="str">
        <f t="shared" si="119"/>
        <v>Rochester Gas Electric Corp_NY</v>
      </c>
      <c r="M2508" s="45" t="s">
        <v>3676</v>
      </c>
      <c r="N2508" s="45">
        <v>0</v>
      </c>
      <c r="O2508" s="45">
        <v>21250</v>
      </c>
      <c r="P2508" s="45">
        <v>293</v>
      </c>
      <c r="Q2508" s="45">
        <v>253092</v>
      </c>
      <c r="R2508" s="45">
        <v>0</v>
      </c>
      <c r="S2508" s="45">
        <v>611565</v>
      </c>
      <c r="T2508" s="45">
        <v>61835</v>
      </c>
      <c r="U2508" s="45">
        <v>1946739</v>
      </c>
      <c r="V2508" s="45">
        <v>0</v>
      </c>
      <c r="W2508" s="45">
        <v>13.504697</v>
      </c>
      <c r="X2508" s="45">
        <v>12.069216000000001</v>
      </c>
      <c r="Y2508" s="45">
        <v>14.221114999999999</v>
      </c>
      <c r="Z2508" s="46">
        <v>1535375.9</v>
      </c>
      <c r="AA2508" s="46">
        <v>78122.537484676344</v>
      </c>
      <c r="AB2508" s="47">
        <f>_xlfn.XLOOKUP($F2508,Main_OG!$D$1:$D$766,Main_OG!AJ$1:AJ$766,"")</f>
        <v>4441898</v>
      </c>
      <c r="AC2508" s="47">
        <f>_xlfn.XLOOKUP($F2508,Main_OG!$D$1:$D$766,Main_OG!AK$1:AK$766,"")</f>
        <v>6845568</v>
      </c>
      <c r="AD2508" s="47">
        <f>_xlfn.XLOOKUP($F2508,Main_OG!$D$1:$D$766,Main_OG!AL$1:AL$766,"")</f>
        <v>890837476</v>
      </c>
      <c r="AE2508" s="47">
        <f>_xlfn.XLOOKUP($F2508,Main_OG!$D$1:$D$766,Main_OG!AM$1:AM$766,"")</f>
        <v>43038624</v>
      </c>
      <c r="AF2508" s="48">
        <f>_xlfn.XLOOKUP($F2508,Main_OG!$D$1:$D$766,Main_OG!Z$1:Z$766,"")</f>
        <v>3.85</v>
      </c>
      <c r="AG2508" s="48">
        <f>_xlfn.XLOOKUP($F2508,Main_OG!$D$1:$D$766,Main_OG!AA$1:AA$766,"")</f>
        <v>3.03</v>
      </c>
      <c r="AH2508" s="48">
        <f>_xlfn.XLOOKUP($F2508,Main_OG!$D$1:$D$766,Main_OG!AB$1:AB$766,"")</f>
        <v>23.67</v>
      </c>
      <c r="AI2508" s="48">
        <f>_xlfn.XLOOKUP($F2508,Main_OG!$D$1:$D$766,Main_OG!AC$1:AC$766,"")</f>
        <v>5.27</v>
      </c>
      <c r="AJ2508" s="48">
        <f>_xlfn.XLOOKUP($F2508,Main_OG!$D$1:$D$766,Main_OG!AD$1:AD$766,"")</f>
        <v>0.76</v>
      </c>
    </row>
    <row r="2509" spans="2:36" x14ac:dyDescent="0.35">
      <c r="B2509" s="36" t="s">
        <v>3669</v>
      </c>
      <c r="C2509" s="45" t="s">
        <v>82</v>
      </c>
      <c r="D2509" s="45" t="s">
        <v>4298</v>
      </c>
      <c r="E2509" s="36" t="s">
        <v>4529</v>
      </c>
      <c r="F2509" s="36" t="str">
        <f t="shared" si="117"/>
        <v>2015_NY</v>
      </c>
      <c r="G2509" s="45">
        <v>2015</v>
      </c>
      <c r="H2509" s="45">
        <f>_xlfn.XLOOKUP(J2509,Main_OG!$B$1:$B$766,Main_OG!$O$1:$O$766,"")</f>
        <v>1</v>
      </c>
      <c r="I2509" s="45">
        <f>_xlfn.XLOOKUP(F2509,Main_OG!$D$1:$D$766,Main_OG!$J$1:$J$766,"")</f>
        <v>1</v>
      </c>
      <c r="J2509" s="45" t="s">
        <v>82</v>
      </c>
      <c r="K2509" s="45" t="str">
        <f t="shared" si="118"/>
        <v>Rochester Gas &amp; Electric Corp_NY</v>
      </c>
      <c r="L2509" s="45" t="str">
        <f t="shared" si="119"/>
        <v>Rochester Gas Electric Corp_NY</v>
      </c>
      <c r="M2509" s="45" t="s">
        <v>3677</v>
      </c>
      <c r="N2509" s="45">
        <v>0</v>
      </c>
      <c r="O2509" s="45">
        <v>21193</v>
      </c>
      <c r="P2509" s="45">
        <v>282</v>
      </c>
      <c r="Q2509" s="45">
        <v>261440</v>
      </c>
      <c r="R2509" s="45">
        <v>0</v>
      </c>
      <c r="S2509" s="45">
        <v>541850</v>
      </c>
      <c r="T2509" s="45">
        <v>47865</v>
      </c>
      <c r="U2509" s="45">
        <v>2015852</v>
      </c>
      <c r="V2509" s="45">
        <v>0</v>
      </c>
      <c r="W2509" s="45">
        <v>12.30968</v>
      </c>
      <c r="X2509" s="45">
        <v>10.504543999999999</v>
      </c>
      <c r="Y2509" s="45">
        <v>13.072587</v>
      </c>
      <c r="Z2509" s="46">
        <v>1565835.2</v>
      </c>
      <c r="AA2509" s="46">
        <v>79656.592065622783</v>
      </c>
      <c r="AB2509" s="47">
        <f>_xlfn.XLOOKUP($F2509,Main_OG!$D$1:$D$766,Main_OG!AJ$1:AJ$766,"")</f>
        <v>2208138</v>
      </c>
      <c r="AC2509" s="47">
        <f>_xlfn.XLOOKUP($F2509,Main_OG!$D$1:$D$766,Main_OG!AK$1:AK$766,"")</f>
        <v>6201540</v>
      </c>
      <c r="AD2509" s="47">
        <f>_xlfn.XLOOKUP($F2509,Main_OG!$D$1:$D$766,Main_OG!AL$1:AL$766,"")</f>
        <v>934244542</v>
      </c>
      <c r="AE2509" s="47">
        <f>_xlfn.XLOOKUP($F2509,Main_OG!$D$1:$D$766,Main_OG!AM$1:AM$766,"")</f>
        <v>44602871</v>
      </c>
      <c r="AF2509" s="48">
        <f>_xlfn.XLOOKUP($F2509,Main_OG!$D$1:$D$766,Main_OG!Z$1:Z$766,"")</f>
        <v>2.72</v>
      </c>
      <c r="AG2509" s="48">
        <f>_xlfn.XLOOKUP($F2509,Main_OG!$D$1:$D$766,Main_OG!AA$1:AA$766,"")</f>
        <v>2.83</v>
      </c>
      <c r="AH2509" s="48">
        <f>_xlfn.XLOOKUP($F2509,Main_OG!$D$1:$D$766,Main_OG!AB$1:AB$766,"")</f>
        <v>12.08771849023859</v>
      </c>
      <c r="AI2509" s="48">
        <f>_xlfn.XLOOKUP($F2509,Main_OG!$D$1:$D$766,Main_OG!AC$1:AC$766,"")</f>
        <v>3.3843619636206599</v>
      </c>
      <c r="AJ2509" s="48">
        <f>_xlfn.XLOOKUP($F2509,Main_OG!$D$1:$D$766,Main_OG!AD$1:AD$766,"")</f>
        <v>0.72</v>
      </c>
    </row>
    <row r="2510" spans="2:36" x14ac:dyDescent="0.35">
      <c r="B2510" s="36" t="s">
        <v>3669</v>
      </c>
      <c r="C2510" s="45" t="s">
        <v>82</v>
      </c>
      <c r="D2510" s="45" t="s">
        <v>4298</v>
      </c>
      <c r="E2510" s="36" t="s">
        <v>4529</v>
      </c>
      <c r="F2510" s="36" t="str">
        <f t="shared" si="117"/>
        <v>2016_NY</v>
      </c>
      <c r="G2510" s="45">
        <v>2016</v>
      </c>
      <c r="H2510" s="45">
        <f>_xlfn.XLOOKUP(J2510,Main_OG!$B$1:$B$766,Main_OG!$O$1:$O$766,"")</f>
        <v>1</v>
      </c>
      <c r="I2510" s="45">
        <f>_xlfn.XLOOKUP(F2510,Main_OG!$D$1:$D$766,Main_OG!$J$1:$J$766,"")</f>
        <v>1</v>
      </c>
      <c r="J2510" s="45" t="s">
        <v>82</v>
      </c>
      <c r="K2510" s="45" t="str">
        <f t="shared" si="118"/>
        <v>Rochester Gas &amp; Electric Corp_NY</v>
      </c>
      <c r="L2510" s="45" t="str">
        <f t="shared" si="119"/>
        <v>Rochester Gas Electric Corp_NY</v>
      </c>
      <c r="M2510" s="45" t="s">
        <v>3678</v>
      </c>
      <c r="N2510" s="45">
        <v>0</v>
      </c>
      <c r="O2510" s="45">
        <v>21958</v>
      </c>
      <c r="P2510" s="45">
        <v>300</v>
      </c>
      <c r="Q2510" s="45">
        <v>270864</v>
      </c>
      <c r="R2510" s="45">
        <v>0</v>
      </c>
      <c r="S2510" s="45">
        <v>537670</v>
      </c>
      <c r="T2510" s="45">
        <v>48688</v>
      </c>
      <c r="U2510" s="45">
        <v>2152350</v>
      </c>
      <c r="V2510" s="45">
        <v>0</v>
      </c>
      <c r="W2510" s="45">
        <v>11.800713999999999</v>
      </c>
      <c r="X2510" s="45">
        <v>9.8248028000000005</v>
      </c>
      <c r="Y2510" s="45">
        <v>12.715260000000001</v>
      </c>
      <c r="Z2510" s="46">
        <v>1590567.8</v>
      </c>
      <c r="AA2510" s="46">
        <v>81001.025086534486</v>
      </c>
      <c r="AB2510" s="47">
        <f>_xlfn.XLOOKUP($F2510,Main_OG!$D$1:$D$766,Main_OG!AJ$1:AJ$766,"")</f>
        <v>1519322</v>
      </c>
      <c r="AC2510" s="47">
        <f>_xlfn.XLOOKUP($F2510,Main_OG!$D$1:$D$766,Main_OG!AK$1:AK$766,"")</f>
        <v>2283602</v>
      </c>
      <c r="AD2510" s="47">
        <f>_xlfn.XLOOKUP($F2510,Main_OG!$D$1:$D$766,Main_OG!AL$1:AL$766,"")</f>
        <v>905391122</v>
      </c>
      <c r="AE2510" s="47">
        <f>_xlfn.XLOOKUP($F2510,Main_OG!$D$1:$D$766,Main_OG!AM$1:AM$766,"")</f>
        <v>41570990</v>
      </c>
      <c r="AF2510" s="48">
        <f>_xlfn.XLOOKUP($F2510,Main_OG!$D$1:$D$766,Main_OG!Z$1:Z$766,"")</f>
        <v>0</v>
      </c>
      <c r="AG2510" s="48">
        <f>_xlfn.XLOOKUP($F2510,Main_OG!$D$1:$D$766,Main_OG!AA$1:AA$766,"")</f>
        <v>2.37</v>
      </c>
      <c r="AH2510" s="48">
        <f>_xlfn.XLOOKUP($F2510,Main_OG!$D$1:$D$766,Main_OG!AB$1:AB$766,"")</f>
        <v>10.23</v>
      </c>
      <c r="AI2510" s="48">
        <f>_xlfn.XLOOKUP($F2510,Main_OG!$D$1:$D$766,Main_OG!AC$1:AC$766,"")</f>
        <v>3.2924726584307722</v>
      </c>
      <c r="AJ2510" s="48">
        <f>_xlfn.XLOOKUP($F2510,Main_OG!$D$1:$D$766,Main_OG!AD$1:AD$766,"")</f>
        <v>0.69</v>
      </c>
    </row>
    <row r="2511" spans="2:36" x14ac:dyDescent="0.35">
      <c r="B2511" s="36" t="s">
        <v>3669</v>
      </c>
      <c r="C2511" s="45" t="s">
        <v>82</v>
      </c>
      <c r="D2511" s="45" t="s">
        <v>4298</v>
      </c>
      <c r="E2511" s="36" t="s">
        <v>4529</v>
      </c>
      <c r="F2511" s="36" t="str">
        <f t="shared" si="117"/>
        <v>2017_NY</v>
      </c>
      <c r="G2511" s="45">
        <v>2017</v>
      </c>
      <c r="H2511" s="45">
        <f>_xlfn.XLOOKUP(J2511,Main_OG!$B$1:$B$766,Main_OG!$O$1:$O$766,"")</f>
        <v>1</v>
      </c>
      <c r="I2511" s="45">
        <f>_xlfn.XLOOKUP(F2511,Main_OG!$D$1:$D$766,Main_OG!$J$1:$J$766,"")</f>
        <v>1</v>
      </c>
      <c r="J2511" s="45" t="s">
        <v>82</v>
      </c>
      <c r="K2511" s="45" t="str">
        <f t="shared" si="118"/>
        <v>Rochester Gas &amp; Electric Corp_NY</v>
      </c>
      <c r="L2511" s="45" t="str">
        <f t="shared" si="119"/>
        <v>Rochester Gas Electric Corp_NY</v>
      </c>
      <c r="M2511" s="45" t="s">
        <v>3679</v>
      </c>
      <c r="N2511" s="45">
        <v>0</v>
      </c>
      <c r="O2511" s="45">
        <v>22538</v>
      </c>
      <c r="P2511" s="45">
        <v>294</v>
      </c>
      <c r="Q2511" s="45">
        <v>279183</v>
      </c>
      <c r="R2511" s="45">
        <v>0</v>
      </c>
      <c r="S2511" s="45">
        <v>534399</v>
      </c>
      <c r="T2511" s="45">
        <v>43418</v>
      </c>
      <c r="U2511" s="45">
        <v>2132418</v>
      </c>
      <c r="V2511" s="45">
        <v>0</v>
      </c>
      <c r="W2511" s="45">
        <v>12.257826</v>
      </c>
      <c r="X2511" s="45">
        <v>10.902621</v>
      </c>
      <c r="Y2511" s="45">
        <v>13.513320999999999</v>
      </c>
      <c r="Z2511" s="46">
        <v>1624800.7</v>
      </c>
      <c r="AA2511" s="46">
        <v>82924.018655038119</v>
      </c>
      <c r="AB2511" s="47">
        <f>_xlfn.XLOOKUP($F2511,Main_OG!$D$1:$D$766,Main_OG!AJ$1:AJ$766,"")</f>
        <v>622594</v>
      </c>
      <c r="AC2511" s="47">
        <f>_xlfn.XLOOKUP($F2511,Main_OG!$D$1:$D$766,Main_OG!AK$1:AK$766,"")</f>
        <v>2036626</v>
      </c>
      <c r="AD2511" s="47">
        <f>_xlfn.XLOOKUP($F2511,Main_OG!$D$1:$D$766,Main_OG!AL$1:AL$766,"")</f>
        <v>740421322</v>
      </c>
      <c r="AE2511" s="47">
        <f>_xlfn.XLOOKUP($F2511,Main_OG!$D$1:$D$766,Main_OG!AM$1:AM$766,"")</f>
        <v>42167409</v>
      </c>
      <c r="AF2511" s="48">
        <f>_xlfn.XLOOKUP($F2511,Main_OG!$D$1:$D$766,Main_OG!Z$1:Z$766,"")</f>
        <v>2.48</v>
      </c>
      <c r="AG2511" s="48">
        <f>_xlfn.XLOOKUP($F2511,Main_OG!$D$1:$D$766,Main_OG!AA$1:AA$766,"")</f>
        <v>2.35</v>
      </c>
      <c r="AH2511" s="48">
        <f>_xlfn.XLOOKUP($F2511,Main_OG!$D$1:$D$766,Main_OG!AB$1:AB$766,"")</f>
        <v>13.96</v>
      </c>
      <c r="AI2511" s="48">
        <f>_xlfn.XLOOKUP($F2511,Main_OG!$D$1:$D$766,Main_OG!AC$1:AC$766,"")</f>
        <v>3.7243523928232452</v>
      </c>
      <c r="AJ2511" s="48">
        <f>_xlfn.XLOOKUP($F2511,Main_OG!$D$1:$D$766,Main_OG!AD$1:AD$766,"")</f>
        <v>0.74</v>
      </c>
    </row>
    <row r="2512" spans="2:36" x14ac:dyDescent="0.35">
      <c r="B2512" s="36" t="s">
        <v>3669</v>
      </c>
      <c r="C2512" s="45" t="s">
        <v>82</v>
      </c>
      <c r="D2512" s="45" t="s">
        <v>4298</v>
      </c>
      <c r="E2512" s="36" t="s">
        <v>4529</v>
      </c>
      <c r="F2512" s="36" t="str">
        <f t="shared" si="117"/>
        <v>2018_NY</v>
      </c>
      <c r="G2512" s="45">
        <v>2018</v>
      </c>
      <c r="H2512" s="45">
        <f>_xlfn.XLOOKUP(J2512,Main_OG!$B$1:$B$766,Main_OG!$O$1:$O$766,"")</f>
        <v>1</v>
      </c>
      <c r="I2512" s="45">
        <f>_xlfn.XLOOKUP(F2512,Main_OG!$D$1:$D$766,Main_OG!$J$1:$J$766,"")</f>
        <v>1</v>
      </c>
      <c r="J2512" s="45" t="s">
        <v>82</v>
      </c>
      <c r="K2512" s="45" t="str">
        <f t="shared" si="118"/>
        <v>Rochester Gas &amp; Electric Corp_NY</v>
      </c>
      <c r="L2512" s="45" t="str">
        <f t="shared" si="119"/>
        <v>Rochester Gas Electric Corp_NY</v>
      </c>
      <c r="M2512" s="45" t="s">
        <v>3680</v>
      </c>
      <c r="N2512" s="45">
        <v>0</v>
      </c>
      <c r="O2512" s="45">
        <v>22898</v>
      </c>
      <c r="P2512" s="45">
        <v>289</v>
      </c>
      <c r="Q2512" s="45">
        <v>290274</v>
      </c>
      <c r="R2512" s="45">
        <v>0</v>
      </c>
      <c r="S2512" s="45">
        <v>578545</v>
      </c>
      <c r="T2512" s="45">
        <v>37283</v>
      </c>
      <c r="U2512" s="45">
        <v>2351870</v>
      </c>
      <c r="V2512" s="45">
        <v>0</v>
      </c>
      <c r="W2512" s="45">
        <v>13.168932</v>
      </c>
      <c r="X2512" s="45">
        <v>13.061717</v>
      </c>
      <c r="Y2512" s="45">
        <v>13.976533999999999</v>
      </c>
      <c r="Z2512" s="46">
        <v>1665186.8</v>
      </c>
      <c r="AA2512" s="46">
        <v>85201.517102503276</v>
      </c>
      <c r="AB2512" s="47">
        <f>_xlfn.XLOOKUP($F2512,Main_OG!$D$1:$D$766,Main_OG!AJ$1:AJ$766,"")</f>
        <v>551004</v>
      </c>
      <c r="AC2512" s="47">
        <f>_xlfn.XLOOKUP($F2512,Main_OG!$D$1:$D$766,Main_OG!AK$1:AK$766,"")</f>
        <v>5192542</v>
      </c>
      <c r="AD2512" s="47">
        <f>_xlfn.XLOOKUP($F2512,Main_OG!$D$1:$D$766,Main_OG!AL$1:AL$766,"")</f>
        <v>802445040</v>
      </c>
      <c r="AE2512" s="47">
        <f>_xlfn.XLOOKUP($F2512,Main_OG!$D$1:$D$766,Main_OG!AM$1:AM$766,"")</f>
        <v>42919011</v>
      </c>
      <c r="AF2512" s="48">
        <f>_xlfn.XLOOKUP($F2512,Main_OG!$D$1:$D$766,Main_OG!Z$1:Z$766,"")</f>
        <v>0</v>
      </c>
      <c r="AG2512" s="48">
        <f>_xlfn.XLOOKUP($F2512,Main_OG!$D$1:$D$766,Main_OG!AA$1:AA$766,"")</f>
        <v>2.1875855044172008</v>
      </c>
      <c r="AH2512" s="48">
        <f>_xlfn.XLOOKUP($F2512,Main_OG!$D$1:$D$766,Main_OG!AB$1:AB$766,"")</f>
        <v>17.134646247082848</v>
      </c>
      <c r="AI2512" s="48">
        <f>_xlfn.XLOOKUP($F2512,Main_OG!$D$1:$D$766,Main_OG!AC$1:AC$766,"")</f>
        <v>3.76</v>
      </c>
      <c r="AJ2512" s="48">
        <f>_xlfn.XLOOKUP($F2512,Main_OG!$D$1:$D$766,Main_OG!AD$1:AD$766,"")</f>
        <v>0.71</v>
      </c>
    </row>
    <row r="2513" spans="2:36" x14ac:dyDescent="0.35">
      <c r="B2513" s="36" t="s">
        <v>3669</v>
      </c>
      <c r="C2513" s="45" t="s">
        <v>82</v>
      </c>
      <c r="D2513" s="45" t="s">
        <v>4298</v>
      </c>
      <c r="E2513" s="36" t="s">
        <v>4529</v>
      </c>
      <c r="F2513" s="36" t="str">
        <f t="shared" si="117"/>
        <v>2019_NY</v>
      </c>
      <c r="G2513" s="45">
        <v>2019</v>
      </c>
      <c r="H2513" s="45">
        <f>_xlfn.XLOOKUP(J2513,Main_OG!$B$1:$B$766,Main_OG!$O$1:$O$766,"")</f>
        <v>1</v>
      </c>
      <c r="I2513" s="45">
        <f>_xlfn.XLOOKUP(F2513,Main_OG!$D$1:$D$766,Main_OG!$J$1:$J$766,"")</f>
        <v>1</v>
      </c>
      <c r="J2513" s="45" t="s">
        <v>82</v>
      </c>
      <c r="K2513" s="45" t="str">
        <f t="shared" si="118"/>
        <v>Rochester Gas &amp; Electric Corp_NY</v>
      </c>
      <c r="L2513" s="45" t="str">
        <f t="shared" si="119"/>
        <v>Rochester Gas Electric Corp_NY</v>
      </c>
      <c r="M2513" s="45" t="s">
        <v>3681</v>
      </c>
      <c r="N2513" s="45">
        <v>0</v>
      </c>
      <c r="O2513" s="45">
        <v>23505</v>
      </c>
      <c r="P2513" s="45">
        <v>279</v>
      </c>
      <c r="Q2513" s="45">
        <v>296612</v>
      </c>
      <c r="R2513" s="45">
        <v>0</v>
      </c>
      <c r="S2513" s="45">
        <v>634628</v>
      </c>
      <c r="T2513" s="45">
        <v>42492</v>
      </c>
      <c r="U2513" s="45">
        <v>2293322</v>
      </c>
      <c r="V2513" s="45">
        <v>0</v>
      </c>
      <c r="W2513" s="45">
        <v>11.406319999999999</v>
      </c>
      <c r="X2513" s="45">
        <v>10.879224000000001</v>
      </c>
      <c r="Y2513" s="45">
        <v>12.850189</v>
      </c>
      <c r="Z2513" s="46">
        <v>1709750.7</v>
      </c>
      <c r="AA2513" s="46">
        <v>87845.614356703445</v>
      </c>
      <c r="AB2513" s="47">
        <f>_xlfn.XLOOKUP($F2513,Main_OG!$D$1:$D$766,Main_OG!AJ$1:AJ$766,"")</f>
        <v>373500</v>
      </c>
      <c r="AC2513" s="47">
        <f>_xlfn.XLOOKUP($F2513,Main_OG!$D$1:$D$766,Main_OG!AK$1:AK$766,"")</f>
        <v>1791762</v>
      </c>
      <c r="AD2513" s="47">
        <f>_xlfn.XLOOKUP($F2513,Main_OG!$D$1:$D$766,Main_OG!AL$1:AL$766,"")</f>
        <v>731087044</v>
      </c>
      <c r="AE2513" s="47">
        <f>_xlfn.XLOOKUP($F2513,Main_OG!$D$1:$D$766,Main_OG!AM$1:AM$766,"")</f>
        <v>44865018</v>
      </c>
      <c r="AF2513" s="48">
        <f>_xlfn.XLOOKUP($F2513,Main_OG!$D$1:$D$766,Main_OG!Z$1:Z$766,"")</f>
        <v>0</v>
      </c>
      <c r="AG2513" s="48">
        <f>_xlfn.XLOOKUP($F2513,Main_OG!$D$1:$D$766,Main_OG!AA$1:AA$766,"")</f>
        <v>2.176146746141439</v>
      </c>
      <c r="AH2513" s="48">
        <f>_xlfn.XLOOKUP($F2513,Main_OG!$D$1:$D$766,Main_OG!AB$1:AB$766,"")</f>
        <v>16.155101142605361</v>
      </c>
      <c r="AI2513" s="48">
        <f>_xlfn.XLOOKUP($F2513,Main_OG!$D$1:$D$766,Main_OG!AC$1:AC$766,"")</f>
        <v>3.3292283805067271</v>
      </c>
      <c r="AJ2513" s="48">
        <f>_xlfn.XLOOKUP($F2513,Main_OG!$D$1:$D$766,Main_OG!AD$1:AD$766,"")</f>
        <v>0.60296766622862785</v>
      </c>
    </row>
    <row r="2514" spans="2:36" x14ac:dyDescent="0.35">
      <c r="B2514" s="36" t="s">
        <v>3669</v>
      </c>
      <c r="C2514" s="45" t="s">
        <v>82</v>
      </c>
      <c r="D2514" s="45" t="s">
        <v>4298</v>
      </c>
      <c r="E2514" s="36" t="s">
        <v>4529</v>
      </c>
      <c r="F2514" s="36" t="str">
        <f t="shared" si="117"/>
        <v>2020_NY</v>
      </c>
      <c r="G2514" s="45">
        <v>2020</v>
      </c>
      <c r="H2514" s="45">
        <f>_xlfn.XLOOKUP(J2514,Main_OG!$B$1:$B$766,Main_OG!$O$1:$O$766,"")</f>
        <v>1</v>
      </c>
      <c r="I2514" s="45">
        <f>_xlfn.XLOOKUP(F2514,Main_OG!$D$1:$D$766,Main_OG!$J$1:$J$766,"")</f>
        <v>1</v>
      </c>
      <c r="J2514" s="45" t="s">
        <v>82</v>
      </c>
      <c r="K2514" s="45" t="str">
        <f t="shared" si="118"/>
        <v>Rochester Gas &amp; Electric Corp_NY</v>
      </c>
      <c r="L2514" s="45" t="str">
        <f t="shared" si="119"/>
        <v>Rochester Gas Electric Corp_NY</v>
      </c>
      <c r="M2514" s="45" t="s">
        <v>3682</v>
      </c>
      <c r="N2514" s="45">
        <v>0</v>
      </c>
      <c r="O2514" s="45">
        <v>23411</v>
      </c>
      <c r="P2514" s="45">
        <v>276</v>
      </c>
      <c r="Q2514" s="45">
        <v>0</v>
      </c>
      <c r="R2514" s="45">
        <v>0</v>
      </c>
      <c r="S2514" s="45">
        <v>630634</v>
      </c>
      <c r="T2514" s="45">
        <v>42517</v>
      </c>
      <c r="U2514" s="45">
        <v>0</v>
      </c>
      <c r="V2514" s="45">
        <v>0</v>
      </c>
      <c r="W2514" s="45">
        <v>10.88392</v>
      </c>
      <c r="X2514" s="45">
        <v>10.019285999999999</v>
      </c>
      <c r="Y2514" s="45">
        <v>0</v>
      </c>
      <c r="Z2514" s="46">
        <v>1650567.2</v>
      </c>
      <c r="AA2514" s="46">
        <v>85158.158910676211</v>
      </c>
      <c r="AB2514" s="47">
        <f>_xlfn.XLOOKUP($F2514,Main_OG!$D$1:$D$766,Main_OG!AJ$1:AJ$766,"")</f>
        <v>127422</v>
      </c>
      <c r="AC2514" s="47">
        <f>_xlfn.XLOOKUP($F2514,Main_OG!$D$1:$D$766,Main_OG!AK$1:AK$766,"")</f>
        <v>1502064</v>
      </c>
      <c r="AD2514" s="47">
        <f>_xlfn.XLOOKUP($F2514,Main_OG!$D$1:$D$766,Main_OG!AL$1:AL$766,"")</f>
        <v>818703500</v>
      </c>
      <c r="AE2514" s="47">
        <f>_xlfn.XLOOKUP($F2514,Main_OG!$D$1:$D$766,Main_OG!AM$1:AM$766,"")</f>
        <v>0</v>
      </c>
      <c r="AF2514" s="48">
        <f>_xlfn.XLOOKUP($F2514,Main_OG!$D$1:$D$766,Main_OG!Z$1:Z$766,"")</f>
        <v>0</v>
      </c>
      <c r="AG2514" s="48">
        <f>_xlfn.XLOOKUP($F2514,Main_OG!$D$1:$D$766,Main_OG!AA$1:AA$766,"")</f>
        <v>2.09</v>
      </c>
      <c r="AH2514" s="48">
        <f>_xlfn.XLOOKUP($F2514,Main_OG!$D$1:$D$766,Main_OG!AB$1:AB$766,"")</f>
        <v>12.535325193609101</v>
      </c>
      <c r="AI2514" s="48">
        <f>_xlfn.XLOOKUP($F2514,Main_OG!$D$1:$D$766,Main_OG!AC$1:AC$766,"")</f>
        <v>2.8422150630003218</v>
      </c>
      <c r="AJ2514" s="48">
        <f>_xlfn.XLOOKUP($F2514,Main_OG!$D$1:$D$766,Main_OG!AD$1:AD$766,"")</f>
        <v>0.64</v>
      </c>
    </row>
    <row r="2515" spans="2:36" x14ac:dyDescent="0.35">
      <c r="B2515" s="36" t="s">
        <v>3683</v>
      </c>
      <c r="C2515" s="45" t="s">
        <v>174</v>
      </c>
      <c r="D2515" s="45" t="s">
        <v>4300</v>
      </c>
      <c r="E2515" s="36" t="s">
        <v>3683</v>
      </c>
      <c r="F2515" s="36" t="str">
        <f t="shared" si="117"/>
        <v>2006_NJ</v>
      </c>
      <c r="G2515" s="45">
        <v>2006</v>
      </c>
      <c r="H2515" s="45">
        <f>_xlfn.XLOOKUP(J2515,Main_OG!$B$1:$B$766,Main_OG!$O$1:$O$766,"")</f>
        <v>1</v>
      </c>
      <c r="I2515" s="45">
        <f>_xlfn.XLOOKUP(F2515,Main_OG!$D$1:$D$766,Main_OG!$J$1:$J$766,"")</f>
        <v>0</v>
      </c>
      <c r="J2515" s="45" t="s">
        <v>174</v>
      </c>
      <c r="K2515" s="45" t="str">
        <f t="shared" si="118"/>
        <v>Rockland Electric Co_NJ</v>
      </c>
      <c r="L2515" s="45" t="str">
        <f t="shared" si="119"/>
        <v>Rockland Electric Co_NJ</v>
      </c>
      <c r="M2515" s="45" t="s">
        <v>3684</v>
      </c>
      <c r="N2515" s="45">
        <v>0</v>
      </c>
      <c r="O2515" s="45">
        <v>9008</v>
      </c>
      <c r="P2515" s="45">
        <v>98</v>
      </c>
      <c r="Q2515" s="45">
        <v>62674</v>
      </c>
      <c r="R2515" s="45">
        <v>0</v>
      </c>
      <c r="S2515" s="45">
        <v>80317</v>
      </c>
      <c r="T2515" s="45">
        <v>3561</v>
      </c>
      <c r="U2515" s="45">
        <v>90384</v>
      </c>
      <c r="V2515" s="45">
        <v>0</v>
      </c>
      <c r="W2515" s="45">
        <v>11.28978525835204</v>
      </c>
      <c r="X2515" s="45">
        <v>10.90625095709167</v>
      </c>
      <c r="Y2515" s="45">
        <v>11.97048699634597</v>
      </c>
      <c r="Z2515" s="46">
        <v>555211</v>
      </c>
      <c r="AA2515" s="46">
        <v>64099.697067970308</v>
      </c>
      <c r="AB2515" s="47">
        <f>_xlfn.XLOOKUP($F2515,Main_OG!$D$1:$D$766,Main_OG!AJ$1:AJ$766,"")</f>
        <v>8959984.8000000007</v>
      </c>
      <c r="AC2515" s="47">
        <f>_xlfn.XLOOKUP($F2515,Main_OG!$D$1:$D$766,Main_OG!AK$1:AK$766,"")</f>
        <v>1138183.58</v>
      </c>
      <c r="AD2515" s="47">
        <f>_xlfn.XLOOKUP($F2515,Main_OG!$D$1:$D$766,Main_OG!AL$1:AL$766,"")</f>
        <v>246019426.53999999</v>
      </c>
      <c r="AE2515" s="47">
        <f>_xlfn.XLOOKUP($F2515,Main_OG!$D$1:$D$766,Main_OG!AM$1:AM$766,"")</f>
        <v>32567885</v>
      </c>
      <c r="AF2515" s="48">
        <f>_xlfn.XLOOKUP($F2515,Main_OG!$D$1:$D$766,Main_OG!Z$1:Z$766,"")</f>
        <v>0</v>
      </c>
      <c r="AG2515" s="48">
        <f>_xlfn.XLOOKUP($F2515,Main_OG!$D$1:$D$766,Main_OG!AA$1:AA$766,"")</f>
        <v>2.2465548173415608</v>
      </c>
      <c r="AH2515" s="48">
        <f>_xlfn.XLOOKUP($F2515,Main_OG!$D$1:$D$766,Main_OG!AB$1:AB$766,"")</f>
        <v>14.58</v>
      </c>
      <c r="AI2515" s="48">
        <f>_xlfn.XLOOKUP($F2515,Main_OG!$D$1:$D$766,Main_OG!AC$1:AC$766,"")</f>
        <v>7.1610124069250478</v>
      </c>
      <c r="AJ2515" s="48">
        <f>_xlfn.XLOOKUP($F2515,Main_OG!$D$1:$D$766,Main_OG!AD$1:AD$766,"")</f>
        <v>0.4704061490499184</v>
      </c>
    </row>
    <row r="2516" spans="2:36" x14ac:dyDescent="0.35">
      <c r="B2516" s="36" t="s">
        <v>3683</v>
      </c>
      <c r="C2516" s="45" t="s">
        <v>174</v>
      </c>
      <c r="D2516" s="45" t="s">
        <v>4300</v>
      </c>
      <c r="E2516" s="36" t="s">
        <v>3683</v>
      </c>
      <c r="F2516" s="36" t="str">
        <f t="shared" si="117"/>
        <v>2007_NJ</v>
      </c>
      <c r="G2516" s="45">
        <v>2007</v>
      </c>
      <c r="H2516" s="45">
        <f>_xlfn.XLOOKUP(J2516,Main_OG!$B$1:$B$766,Main_OG!$O$1:$O$766,"")</f>
        <v>1</v>
      </c>
      <c r="I2516" s="45">
        <f>_xlfn.XLOOKUP(F2516,Main_OG!$D$1:$D$766,Main_OG!$J$1:$J$766,"")</f>
        <v>0</v>
      </c>
      <c r="J2516" s="45" t="s">
        <v>174</v>
      </c>
      <c r="K2516" s="45" t="str">
        <f t="shared" si="118"/>
        <v>Rockland Electric Co_NJ</v>
      </c>
      <c r="L2516" s="45" t="str">
        <f t="shared" si="119"/>
        <v>Rockland Electric Co_NJ</v>
      </c>
      <c r="M2516" s="45" t="s">
        <v>3685</v>
      </c>
      <c r="N2516" s="45">
        <v>0</v>
      </c>
      <c r="O2516" s="45">
        <v>9028</v>
      </c>
      <c r="P2516" s="45">
        <v>25</v>
      </c>
      <c r="Q2516" s="45">
        <v>63054</v>
      </c>
      <c r="R2516" s="45">
        <v>0</v>
      </c>
      <c r="S2516" s="45">
        <v>97249</v>
      </c>
      <c r="T2516" s="45">
        <v>4175</v>
      </c>
      <c r="U2516" s="45">
        <v>109221</v>
      </c>
      <c r="V2516" s="45">
        <v>0</v>
      </c>
      <c r="W2516" s="45">
        <v>13.22</v>
      </c>
      <c r="X2516" s="45">
        <v>13.11</v>
      </c>
      <c r="Y2516" s="45">
        <v>14.05</v>
      </c>
      <c r="Z2516" s="46">
        <v>560823.80000000005</v>
      </c>
      <c r="AA2516" s="46">
        <v>64626.784060862759</v>
      </c>
      <c r="AB2516" s="47">
        <f>_xlfn.XLOOKUP($F2516,Main_OG!$D$1:$D$766,Main_OG!AJ$1:AJ$766,"")</f>
        <v>8999640</v>
      </c>
      <c r="AC2516" s="47">
        <f>_xlfn.XLOOKUP($F2516,Main_OG!$D$1:$D$766,Main_OG!AK$1:AK$766,"")</f>
        <v>1791298</v>
      </c>
      <c r="AD2516" s="47">
        <f>_xlfn.XLOOKUP($F2516,Main_OG!$D$1:$D$766,Main_OG!AL$1:AL$766,"")</f>
        <v>294129078</v>
      </c>
      <c r="AE2516" s="47">
        <f>_xlfn.XLOOKUP($F2516,Main_OG!$D$1:$D$766,Main_OG!AM$1:AM$766,"")</f>
        <v>32010376</v>
      </c>
      <c r="AF2516" s="48">
        <f>_xlfn.XLOOKUP($F2516,Main_OG!$D$1:$D$766,Main_OG!Z$1:Z$766,"")</f>
        <v>0</v>
      </c>
      <c r="AG2516" s="48">
        <f>_xlfn.XLOOKUP($F2516,Main_OG!$D$1:$D$766,Main_OG!AA$1:AA$766,"")</f>
        <v>2.2465548173415608</v>
      </c>
      <c r="AH2516" s="48">
        <f>_xlfn.XLOOKUP($F2516,Main_OG!$D$1:$D$766,Main_OG!AB$1:AB$766,"")</f>
        <v>16.309999999999999</v>
      </c>
      <c r="AI2516" s="48">
        <f>_xlfn.XLOOKUP($F2516,Main_OG!$D$1:$D$766,Main_OG!AC$1:AC$766,"")</f>
        <v>7.3815467393807772</v>
      </c>
      <c r="AJ2516" s="48">
        <f>_xlfn.XLOOKUP($F2516,Main_OG!$D$1:$D$766,Main_OG!AD$1:AD$766,"")</f>
        <v>0.58103021845052572</v>
      </c>
    </row>
    <row r="2517" spans="2:36" x14ac:dyDescent="0.35">
      <c r="B2517" s="36" t="s">
        <v>3683</v>
      </c>
      <c r="C2517" s="45" t="s">
        <v>174</v>
      </c>
      <c r="D2517" s="45" t="s">
        <v>4300</v>
      </c>
      <c r="E2517" s="36" t="s">
        <v>3683</v>
      </c>
      <c r="F2517" s="36" t="str">
        <f t="shared" si="117"/>
        <v>2008_NJ</v>
      </c>
      <c r="G2517" s="45">
        <v>2008</v>
      </c>
      <c r="H2517" s="45">
        <f>_xlfn.XLOOKUP(J2517,Main_OG!$B$1:$B$766,Main_OG!$O$1:$O$766,"")</f>
        <v>1</v>
      </c>
      <c r="I2517" s="45">
        <f>_xlfn.XLOOKUP(F2517,Main_OG!$D$1:$D$766,Main_OG!$J$1:$J$766,"")</f>
        <v>1</v>
      </c>
      <c r="J2517" s="45" t="s">
        <v>174</v>
      </c>
      <c r="K2517" s="45" t="str">
        <f t="shared" si="118"/>
        <v>Rockland Electric Co_NJ</v>
      </c>
      <c r="L2517" s="45" t="str">
        <f t="shared" si="119"/>
        <v>Rockland Electric Co_NJ</v>
      </c>
      <c r="M2517" s="45" t="s">
        <v>3686</v>
      </c>
      <c r="N2517" s="45">
        <v>0</v>
      </c>
      <c r="O2517" s="45">
        <v>9012</v>
      </c>
      <c r="P2517" s="45">
        <v>25</v>
      </c>
      <c r="Q2517" s="45">
        <v>63312</v>
      </c>
      <c r="R2517" s="45">
        <v>0</v>
      </c>
      <c r="S2517" s="45">
        <v>717949</v>
      </c>
      <c r="T2517" s="45">
        <v>32475</v>
      </c>
      <c r="U2517" s="45">
        <v>758218</v>
      </c>
      <c r="V2517" s="45">
        <v>0</v>
      </c>
      <c r="W2517" s="45">
        <v>15.3</v>
      </c>
      <c r="X2517" s="45">
        <v>14.97</v>
      </c>
      <c r="Y2517" s="45">
        <v>16.420000000000002</v>
      </c>
      <c r="Z2517" s="46">
        <v>573202.69999999995</v>
      </c>
      <c r="AA2517" s="46">
        <v>65801.489825039112</v>
      </c>
      <c r="AB2517" s="47">
        <f>_xlfn.XLOOKUP($F2517,Main_OG!$D$1:$D$766,Main_OG!AJ$1:AJ$766,"")</f>
        <v>7992978</v>
      </c>
      <c r="AC2517" s="47">
        <f>_xlfn.XLOOKUP($F2517,Main_OG!$D$1:$D$766,Main_OG!AK$1:AK$766,"")</f>
        <v>1262562</v>
      </c>
      <c r="AD2517" s="47">
        <f>_xlfn.XLOOKUP($F2517,Main_OG!$D$1:$D$766,Main_OG!AL$1:AL$766,"")</f>
        <v>320685764</v>
      </c>
      <c r="AE2517" s="47">
        <f>_xlfn.XLOOKUP($F2517,Main_OG!$D$1:$D$766,Main_OG!AM$1:AM$766,"")</f>
        <v>32194798</v>
      </c>
      <c r="AF2517" s="48">
        <f>_xlfn.XLOOKUP($F2517,Main_OG!$D$1:$D$766,Main_OG!Z$1:Z$766,"")</f>
        <v>0</v>
      </c>
      <c r="AG2517" s="48">
        <f>_xlfn.XLOOKUP($F2517,Main_OG!$D$1:$D$766,Main_OG!AA$1:AA$766,"")</f>
        <v>2.2204719344600159</v>
      </c>
      <c r="AH2517" s="48">
        <f>_xlfn.XLOOKUP($F2517,Main_OG!$D$1:$D$766,Main_OG!AB$1:AB$766,"")</f>
        <v>20.38</v>
      </c>
      <c r="AI2517" s="48">
        <f>_xlfn.XLOOKUP($F2517,Main_OG!$D$1:$D$766,Main_OG!AC$1:AC$766,"")</f>
        <v>9.1182546074696553</v>
      </c>
      <c r="AJ2517" s="48">
        <f>_xlfn.XLOOKUP($F2517,Main_OG!$D$1:$D$766,Main_OG!AD$1:AD$766,"")</f>
        <v>0.68330088246943577</v>
      </c>
    </row>
    <row r="2518" spans="2:36" x14ac:dyDescent="0.35">
      <c r="B2518" s="36" t="s">
        <v>3683</v>
      </c>
      <c r="C2518" s="45" t="s">
        <v>174</v>
      </c>
      <c r="D2518" s="45" t="s">
        <v>4300</v>
      </c>
      <c r="E2518" s="36" t="s">
        <v>3683</v>
      </c>
      <c r="F2518" s="36" t="str">
        <f t="shared" si="117"/>
        <v>2009_NJ</v>
      </c>
      <c r="G2518" s="45">
        <v>2009</v>
      </c>
      <c r="H2518" s="45">
        <f>_xlfn.XLOOKUP(J2518,Main_OG!$B$1:$B$766,Main_OG!$O$1:$O$766,"")</f>
        <v>1</v>
      </c>
      <c r="I2518" s="45">
        <f>_xlfn.XLOOKUP(F2518,Main_OG!$D$1:$D$766,Main_OG!$J$1:$J$766,"")</f>
        <v>1</v>
      </c>
      <c r="J2518" s="45" t="s">
        <v>174</v>
      </c>
      <c r="K2518" s="45" t="str">
        <f t="shared" si="118"/>
        <v>Rockland Electric Co_NJ</v>
      </c>
      <c r="L2518" s="45" t="str">
        <f t="shared" si="119"/>
        <v>Rockland Electric Co_NJ</v>
      </c>
      <c r="M2518" s="45" t="s">
        <v>3687</v>
      </c>
      <c r="N2518" s="45">
        <v>0</v>
      </c>
      <c r="O2518" s="45">
        <v>8717</v>
      </c>
      <c r="P2518" s="45">
        <v>21</v>
      </c>
      <c r="Q2518" s="45">
        <v>63315</v>
      </c>
      <c r="R2518" s="45">
        <v>0</v>
      </c>
      <c r="S2518" s="45">
        <v>598546</v>
      </c>
      <c r="T2518" s="45">
        <v>31721</v>
      </c>
      <c r="U2518" s="45">
        <v>716951</v>
      </c>
      <c r="V2518" s="45">
        <v>0</v>
      </c>
      <c r="W2518" s="45">
        <v>15.1</v>
      </c>
      <c r="X2518" s="45">
        <v>12.27</v>
      </c>
      <c r="Y2518" s="45">
        <v>16.55</v>
      </c>
      <c r="Z2518" s="46">
        <v>546362.19999999995</v>
      </c>
      <c r="AA2518" s="46">
        <v>62401.443098943957</v>
      </c>
      <c r="AB2518" s="47">
        <f>_xlfn.XLOOKUP($F2518,Main_OG!$D$1:$D$766,Main_OG!AJ$1:AJ$766,"")</f>
        <v>4705996</v>
      </c>
      <c r="AC2518" s="47">
        <f>_xlfn.XLOOKUP($F2518,Main_OG!$D$1:$D$766,Main_OG!AK$1:AK$766,"")</f>
        <v>969334</v>
      </c>
      <c r="AD2518" s="47">
        <f>_xlfn.XLOOKUP($F2518,Main_OG!$D$1:$D$766,Main_OG!AL$1:AL$766,"")</f>
        <v>311146752</v>
      </c>
      <c r="AE2518" s="47">
        <f>_xlfn.XLOOKUP($F2518,Main_OG!$D$1:$D$766,Main_OG!AM$1:AM$766,"")</f>
        <v>34327954</v>
      </c>
      <c r="AF2518" s="48">
        <f>_xlfn.XLOOKUP($F2518,Main_OG!$D$1:$D$766,Main_OG!Z$1:Z$766,"")</f>
        <v>2.2400000000000002</v>
      </c>
      <c r="AG2518" s="48">
        <f>_xlfn.XLOOKUP($F2518,Main_OG!$D$1:$D$766,Main_OG!AA$1:AA$766,"")</f>
        <v>2.2743975091886082</v>
      </c>
      <c r="AH2518" s="48">
        <f>_xlfn.XLOOKUP($F2518,Main_OG!$D$1:$D$766,Main_OG!AB$1:AB$766,"")</f>
        <v>12.18</v>
      </c>
      <c r="AI2518" s="48">
        <f>_xlfn.XLOOKUP($F2518,Main_OG!$D$1:$D$766,Main_OG!AC$1:AC$766,"")</f>
        <v>4.5973007921271787</v>
      </c>
      <c r="AJ2518" s="48">
        <f>_xlfn.XLOOKUP($F2518,Main_OG!$D$1:$D$766,Main_OG!AD$1:AD$766,"")</f>
        <v>0.68314474405108627</v>
      </c>
    </row>
    <row r="2519" spans="2:36" x14ac:dyDescent="0.35">
      <c r="B2519" s="36" t="s">
        <v>3683</v>
      </c>
      <c r="C2519" s="45" t="s">
        <v>174</v>
      </c>
      <c r="D2519" s="45" t="s">
        <v>4300</v>
      </c>
      <c r="E2519" s="36" t="s">
        <v>3683</v>
      </c>
      <c r="F2519" s="36" t="str">
        <f t="shared" si="117"/>
        <v>2010_NJ</v>
      </c>
      <c r="G2519" s="45">
        <v>2010</v>
      </c>
      <c r="H2519" s="45">
        <f>_xlfn.XLOOKUP(J2519,Main_OG!$B$1:$B$766,Main_OG!$O$1:$O$766,"")</f>
        <v>1</v>
      </c>
      <c r="I2519" s="45">
        <f>_xlfn.XLOOKUP(F2519,Main_OG!$D$1:$D$766,Main_OG!$J$1:$J$766,"")</f>
        <v>1</v>
      </c>
      <c r="J2519" s="45" t="s">
        <v>174</v>
      </c>
      <c r="K2519" s="45" t="str">
        <f t="shared" si="118"/>
        <v>Rockland Electric Co_NJ</v>
      </c>
      <c r="L2519" s="45" t="str">
        <f t="shared" si="119"/>
        <v>Rockland Electric Co_NJ</v>
      </c>
      <c r="M2519" s="45" t="s">
        <v>3688</v>
      </c>
      <c r="N2519" s="45">
        <v>0</v>
      </c>
      <c r="O2519" s="45">
        <v>8248</v>
      </c>
      <c r="P2519" s="45">
        <v>16</v>
      </c>
      <c r="Q2519" s="45">
        <v>62313</v>
      </c>
      <c r="R2519" s="45">
        <v>0</v>
      </c>
      <c r="S2519" s="45">
        <v>479199</v>
      </c>
      <c r="T2519" s="45">
        <v>51660</v>
      </c>
      <c r="U2519" s="45">
        <v>771233</v>
      </c>
      <c r="V2519" s="45">
        <v>0</v>
      </c>
      <c r="W2519" s="45">
        <v>16.05</v>
      </c>
      <c r="X2519" s="45">
        <v>12.57</v>
      </c>
      <c r="Y2519" s="45">
        <v>17.54</v>
      </c>
      <c r="Z2519" s="46">
        <v>554764.4</v>
      </c>
      <c r="AA2519" s="46">
        <v>63045.342260556936</v>
      </c>
      <c r="AB2519" s="47">
        <f>_xlfn.XLOOKUP($F2519,Main_OG!$D$1:$D$766,Main_OG!AJ$1:AJ$766,"")</f>
        <v>5843606</v>
      </c>
      <c r="AC2519" s="47">
        <f>_xlfn.XLOOKUP($F2519,Main_OG!$D$1:$D$766,Main_OG!AK$1:AK$766,"")</f>
        <v>833904</v>
      </c>
      <c r="AD2519" s="47">
        <f>_xlfn.XLOOKUP($F2519,Main_OG!$D$1:$D$766,Main_OG!AL$1:AL$766,"")</f>
        <v>381467380</v>
      </c>
      <c r="AE2519" s="47">
        <f>_xlfn.XLOOKUP($F2519,Main_OG!$D$1:$D$766,Main_OG!AM$1:AM$766,"")</f>
        <v>32771305</v>
      </c>
      <c r="AF2519" s="48">
        <f>_xlfn.XLOOKUP($F2519,Main_OG!$D$1:$D$766,Main_OG!Z$1:Z$766,"")</f>
        <v>2.7</v>
      </c>
      <c r="AG2519" s="48">
        <f>_xlfn.XLOOKUP($F2519,Main_OG!$D$1:$D$766,Main_OG!AA$1:AA$766,"")</f>
        <v>2.2935982820086371</v>
      </c>
      <c r="AH2519" s="48">
        <f>_xlfn.XLOOKUP($F2519,Main_OG!$D$1:$D$766,Main_OG!AB$1:AB$766,"")</f>
        <v>17.02</v>
      </c>
      <c r="AI2519" s="48">
        <f>_xlfn.XLOOKUP($F2519,Main_OG!$D$1:$D$766,Main_OG!AC$1:AC$766,"")</f>
        <v>4.9924248044436963</v>
      </c>
      <c r="AJ2519" s="48">
        <f>_xlfn.XLOOKUP($F2519,Main_OG!$D$1:$D$766,Main_OG!AD$1:AD$766,"")</f>
        <v>0.70992248279802228</v>
      </c>
    </row>
    <row r="2520" spans="2:36" x14ac:dyDescent="0.35">
      <c r="B2520" s="36" t="s">
        <v>3683</v>
      </c>
      <c r="C2520" s="45" t="s">
        <v>174</v>
      </c>
      <c r="D2520" s="45" t="s">
        <v>4300</v>
      </c>
      <c r="E2520" s="36" t="s">
        <v>3683</v>
      </c>
      <c r="F2520" s="36" t="str">
        <f t="shared" si="117"/>
        <v>2011_NJ</v>
      </c>
      <c r="G2520" s="45">
        <v>2011</v>
      </c>
      <c r="H2520" s="45">
        <f>_xlfn.XLOOKUP(J2520,Main_OG!$B$1:$B$766,Main_OG!$O$1:$O$766,"")</f>
        <v>1</v>
      </c>
      <c r="I2520" s="45">
        <f>_xlfn.XLOOKUP(F2520,Main_OG!$D$1:$D$766,Main_OG!$J$1:$J$766,"")</f>
        <v>1</v>
      </c>
      <c r="J2520" s="45" t="s">
        <v>174</v>
      </c>
      <c r="K2520" s="45" t="str">
        <f t="shared" si="118"/>
        <v>Rockland Electric Co_NJ</v>
      </c>
      <c r="L2520" s="45" t="str">
        <f t="shared" si="119"/>
        <v>Rockland Electric Co_NJ</v>
      </c>
      <c r="M2520" s="45" t="s">
        <v>3689</v>
      </c>
      <c r="N2520" s="45">
        <v>0</v>
      </c>
      <c r="O2520" s="45">
        <v>7827</v>
      </c>
      <c r="P2520" s="45">
        <v>14</v>
      </c>
      <c r="Q2520" s="45">
        <v>60658</v>
      </c>
      <c r="R2520" s="45">
        <v>0</v>
      </c>
      <c r="S2520" s="45">
        <v>374540</v>
      </c>
      <c r="T2520" s="45">
        <v>21881</v>
      </c>
      <c r="U2520" s="45">
        <v>716937</v>
      </c>
      <c r="V2520" s="45">
        <v>0</v>
      </c>
      <c r="W2520" s="45">
        <v>15.9</v>
      </c>
      <c r="X2520" s="45">
        <v>11.76</v>
      </c>
      <c r="Y2520" s="45">
        <v>17.12</v>
      </c>
      <c r="Z2520" s="46">
        <v>548479.30000000005</v>
      </c>
      <c r="AA2520" s="46">
        <v>62125.623771599247</v>
      </c>
      <c r="AB2520" s="47">
        <f>_xlfn.XLOOKUP($F2520,Main_OG!$D$1:$D$766,Main_OG!AJ$1:AJ$766,"")</f>
        <v>3610244</v>
      </c>
      <c r="AC2520" s="47">
        <f>_xlfn.XLOOKUP($F2520,Main_OG!$D$1:$D$766,Main_OG!AK$1:AK$766,"")</f>
        <v>528631.26</v>
      </c>
      <c r="AD2520" s="47">
        <f>_xlfn.XLOOKUP($F2520,Main_OG!$D$1:$D$766,Main_OG!AL$1:AL$766,"")</f>
        <v>376685724</v>
      </c>
      <c r="AE2520" s="47">
        <f>_xlfn.XLOOKUP($F2520,Main_OG!$D$1:$D$766,Main_OG!AM$1:AM$766,"")</f>
        <v>33606447</v>
      </c>
      <c r="AF2520" s="48">
        <f>_xlfn.XLOOKUP($F2520,Main_OG!$D$1:$D$766,Main_OG!Z$1:Z$766,"")</f>
        <v>2.5</v>
      </c>
      <c r="AG2520" s="48">
        <f>_xlfn.XLOOKUP($F2520,Main_OG!$D$1:$D$766,Main_OG!AA$1:AA$766,"")</f>
        <v>4.18</v>
      </c>
      <c r="AH2520" s="48">
        <f>_xlfn.XLOOKUP($F2520,Main_OG!$D$1:$D$766,Main_OG!AB$1:AB$766,"")</f>
        <v>22.758921780738341</v>
      </c>
      <c r="AI2520" s="48">
        <f>_xlfn.XLOOKUP($F2520,Main_OG!$D$1:$D$766,Main_OG!AC$1:AC$766,"")</f>
        <v>5.1100000000000003</v>
      </c>
      <c r="AJ2520" s="48">
        <f>_xlfn.XLOOKUP($F2520,Main_OG!$D$1:$D$766,Main_OG!AD$1:AD$766,"")</f>
        <v>0.68</v>
      </c>
    </row>
    <row r="2521" spans="2:36" x14ac:dyDescent="0.35">
      <c r="B2521" s="36" t="s">
        <v>3683</v>
      </c>
      <c r="C2521" s="45" t="s">
        <v>174</v>
      </c>
      <c r="D2521" s="45" t="s">
        <v>4300</v>
      </c>
      <c r="E2521" s="36" t="s">
        <v>3683</v>
      </c>
      <c r="F2521" s="36" t="str">
        <f t="shared" si="117"/>
        <v>2012_NJ</v>
      </c>
      <c r="G2521" s="45">
        <v>2012</v>
      </c>
      <c r="H2521" s="45">
        <f>_xlfn.XLOOKUP(J2521,Main_OG!$B$1:$B$766,Main_OG!$O$1:$O$766,"")</f>
        <v>1</v>
      </c>
      <c r="I2521" s="45">
        <f>_xlfn.XLOOKUP(F2521,Main_OG!$D$1:$D$766,Main_OG!$J$1:$J$766,"")</f>
        <v>1</v>
      </c>
      <c r="J2521" s="45" t="s">
        <v>174</v>
      </c>
      <c r="K2521" s="45" t="str">
        <f t="shared" si="118"/>
        <v>Rockland Electric Co_NJ</v>
      </c>
      <c r="L2521" s="45" t="str">
        <f t="shared" si="119"/>
        <v>Rockland Electric Co_NJ</v>
      </c>
      <c r="M2521" s="45" t="s">
        <v>3690</v>
      </c>
      <c r="N2521" s="45">
        <v>0</v>
      </c>
      <c r="O2521" s="45">
        <v>7358</v>
      </c>
      <c r="P2521" s="45">
        <v>13</v>
      </c>
      <c r="Q2521" s="45">
        <v>58044</v>
      </c>
      <c r="R2521" s="45">
        <v>0</v>
      </c>
      <c r="S2521" s="45">
        <v>315622</v>
      </c>
      <c r="T2521" s="45">
        <v>8612</v>
      </c>
      <c r="U2521" s="45">
        <v>667144</v>
      </c>
      <c r="V2521" s="45">
        <v>0</v>
      </c>
      <c r="W2521" s="45">
        <v>15.552591</v>
      </c>
      <c r="X2521" s="45">
        <v>12.753135</v>
      </c>
      <c r="Y2521" s="45">
        <v>16.537299000000001</v>
      </c>
      <c r="Z2521" s="46">
        <v>560729.69999999995</v>
      </c>
      <c r="AA2521" s="46">
        <v>63390.295659877018</v>
      </c>
      <c r="AB2521" s="47">
        <f>_xlfn.XLOOKUP($F2521,Main_OG!$D$1:$D$766,Main_OG!AJ$1:AJ$766,"")</f>
        <v>1665058</v>
      </c>
      <c r="AC2521" s="47">
        <f>_xlfn.XLOOKUP($F2521,Main_OG!$D$1:$D$766,Main_OG!AK$1:AK$766,"")</f>
        <v>260828</v>
      </c>
      <c r="AD2521" s="47">
        <f>_xlfn.XLOOKUP($F2521,Main_OG!$D$1:$D$766,Main_OG!AL$1:AL$766,"")</f>
        <v>438350928</v>
      </c>
      <c r="AE2521" s="47">
        <f>_xlfn.XLOOKUP($F2521,Main_OG!$D$1:$D$766,Main_OG!AM$1:AM$766,"")</f>
        <v>33110224</v>
      </c>
      <c r="AF2521" s="48">
        <f>_xlfn.XLOOKUP($F2521,Main_OG!$D$1:$D$766,Main_OG!Z$1:Z$766,"")</f>
        <v>0</v>
      </c>
      <c r="AG2521" s="48">
        <f>_xlfn.XLOOKUP($F2521,Main_OG!$D$1:$D$766,Main_OG!AA$1:AA$766,"")</f>
        <v>4.05</v>
      </c>
      <c r="AH2521" s="48">
        <f>_xlfn.XLOOKUP($F2521,Main_OG!$D$1:$D$766,Main_OG!AB$1:AB$766,"")</f>
        <v>23.49195884567845</v>
      </c>
      <c r="AI2521" s="48">
        <f>_xlfn.XLOOKUP($F2521,Main_OG!$D$1:$D$766,Main_OG!AC$1:AC$766,"")</f>
        <v>3.503818060367514</v>
      </c>
      <c r="AJ2521" s="48">
        <f>_xlfn.XLOOKUP($F2521,Main_OG!$D$1:$D$766,Main_OG!AD$1:AD$766,"")</f>
        <v>0.75442193202762442</v>
      </c>
    </row>
    <row r="2522" spans="2:36" x14ac:dyDescent="0.35">
      <c r="B2522" s="36" t="s">
        <v>3683</v>
      </c>
      <c r="C2522" s="45" t="s">
        <v>174</v>
      </c>
      <c r="D2522" s="45" t="s">
        <v>4300</v>
      </c>
      <c r="E2522" s="36" t="s">
        <v>3683</v>
      </c>
      <c r="F2522" s="36" t="str">
        <f t="shared" si="117"/>
        <v>2013_NJ</v>
      </c>
      <c r="G2522" s="45">
        <v>2013</v>
      </c>
      <c r="H2522" s="45">
        <f>_xlfn.XLOOKUP(J2522,Main_OG!$B$1:$B$766,Main_OG!$O$1:$O$766,"")</f>
        <v>1</v>
      </c>
      <c r="I2522" s="45">
        <f>_xlfn.XLOOKUP(F2522,Main_OG!$D$1:$D$766,Main_OG!$J$1:$J$766,"")</f>
        <v>1</v>
      </c>
      <c r="J2522" s="45" t="s">
        <v>174</v>
      </c>
      <c r="K2522" s="45" t="str">
        <f t="shared" si="118"/>
        <v>Rockland Electric Co_NJ</v>
      </c>
      <c r="L2522" s="45" t="str">
        <f t="shared" si="119"/>
        <v>Rockland Electric Co_NJ</v>
      </c>
      <c r="M2522" s="45" t="s">
        <v>3691</v>
      </c>
      <c r="N2522" s="45">
        <v>0</v>
      </c>
      <c r="O2522" s="45">
        <v>7450</v>
      </c>
      <c r="P2522" s="45">
        <v>10</v>
      </c>
      <c r="Q2522" s="45">
        <v>55644</v>
      </c>
      <c r="R2522" s="45">
        <v>0</v>
      </c>
      <c r="S2522" s="45">
        <v>291209</v>
      </c>
      <c r="T2522" s="45">
        <v>5931</v>
      </c>
      <c r="U2522" s="45">
        <v>641099</v>
      </c>
      <c r="V2522" s="45">
        <v>0</v>
      </c>
      <c r="W2522" s="45">
        <v>15.665827999999999</v>
      </c>
      <c r="X2522" s="45">
        <v>13.926824999999999</v>
      </c>
      <c r="Y2522" s="45">
        <v>16.275708000000002</v>
      </c>
      <c r="Z2522" s="46">
        <v>570952.4</v>
      </c>
      <c r="AA2522" s="46">
        <v>64457.432589798329</v>
      </c>
      <c r="AB2522" s="47">
        <f>_xlfn.XLOOKUP($F2522,Main_OG!$D$1:$D$766,Main_OG!AJ$1:AJ$766,"")</f>
        <v>1707218</v>
      </c>
      <c r="AC2522" s="47">
        <f>_xlfn.XLOOKUP($F2522,Main_OG!$D$1:$D$766,Main_OG!AK$1:AK$766,"")</f>
        <v>431306</v>
      </c>
      <c r="AD2522" s="47">
        <f>_xlfn.XLOOKUP($F2522,Main_OG!$D$1:$D$766,Main_OG!AL$1:AL$766,"")</f>
        <v>419597012</v>
      </c>
      <c r="AE2522" s="47">
        <f>_xlfn.XLOOKUP($F2522,Main_OG!$D$1:$D$766,Main_OG!AM$1:AM$766,"")</f>
        <v>33379688</v>
      </c>
      <c r="AF2522" s="48">
        <f>_xlfn.XLOOKUP($F2522,Main_OG!$D$1:$D$766,Main_OG!Z$1:Z$766,"")</f>
        <v>0</v>
      </c>
      <c r="AG2522" s="48">
        <f>_xlfn.XLOOKUP($F2522,Main_OG!$D$1:$D$766,Main_OG!AA$1:AA$766,"")</f>
        <v>2.3089180475565318</v>
      </c>
      <c r="AH2522" s="48">
        <f>_xlfn.XLOOKUP($F2522,Main_OG!$D$1:$D$766,Main_OG!AB$1:AB$766,"")</f>
        <v>22.862714639490921</v>
      </c>
      <c r="AI2522" s="48">
        <f>_xlfn.XLOOKUP($F2522,Main_OG!$D$1:$D$766,Main_OG!AC$1:AC$766,"")</f>
        <v>4.1900000000000004</v>
      </c>
      <c r="AJ2522" s="48">
        <f>_xlfn.XLOOKUP($F2522,Main_OG!$D$1:$D$766,Main_OG!AD$1:AD$766,"")</f>
        <v>0.8</v>
      </c>
    </row>
    <row r="2523" spans="2:36" x14ac:dyDescent="0.35">
      <c r="B2523" s="36" t="s">
        <v>3683</v>
      </c>
      <c r="C2523" s="45" t="s">
        <v>174</v>
      </c>
      <c r="D2523" s="45" t="s">
        <v>4300</v>
      </c>
      <c r="E2523" s="36" t="s">
        <v>3683</v>
      </c>
      <c r="F2523" s="36" t="str">
        <f t="shared" si="117"/>
        <v>2014_NJ</v>
      </c>
      <c r="G2523" s="45">
        <v>2014</v>
      </c>
      <c r="H2523" s="45">
        <f>_xlfn.XLOOKUP(J2523,Main_OG!$B$1:$B$766,Main_OG!$O$1:$O$766,"")</f>
        <v>1</v>
      </c>
      <c r="I2523" s="45">
        <f>_xlfn.XLOOKUP(F2523,Main_OG!$D$1:$D$766,Main_OG!$J$1:$J$766,"")</f>
        <v>1</v>
      </c>
      <c r="J2523" s="45" t="s">
        <v>174</v>
      </c>
      <c r="K2523" s="45" t="str">
        <f t="shared" si="118"/>
        <v>Rockland Electric Co_NJ</v>
      </c>
      <c r="L2523" s="45" t="str">
        <f t="shared" si="119"/>
        <v>Rockland Electric Co_NJ</v>
      </c>
      <c r="M2523" s="45" t="s">
        <v>3692</v>
      </c>
      <c r="N2523" s="45">
        <v>0</v>
      </c>
      <c r="O2523" s="45">
        <v>7597</v>
      </c>
      <c r="P2523" s="45">
        <v>29</v>
      </c>
      <c r="Q2523" s="45">
        <v>57101</v>
      </c>
      <c r="R2523" s="45">
        <v>0</v>
      </c>
      <c r="S2523" s="45">
        <v>297411</v>
      </c>
      <c r="T2523" s="45">
        <v>18800</v>
      </c>
      <c r="U2523" s="45">
        <v>625331</v>
      </c>
      <c r="V2523" s="45">
        <v>0</v>
      </c>
      <c r="W2523" s="45">
        <v>15.454943</v>
      </c>
      <c r="X2523" s="45">
        <v>8.2803190999999998</v>
      </c>
      <c r="Y2523" s="45">
        <v>16.133168000000001</v>
      </c>
      <c r="Z2523" s="46">
        <v>570696.4</v>
      </c>
      <c r="AA2523" s="46">
        <v>64359.825457127372</v>
      </c>
      <c r="AB2523" s="47">
        <f>_xlfn.XLOOKUP($F2523,Main_OG!$D$1:$D$766,Main_OG!AJ$1:AJ$766,"")</f>
        <v>2121058</v>
      </c>
      <c r="AC2523" s="47">
        <f>_xlfn.XLOOKUP($F2523,Main_OG!$D$1:$D$766,Main_OG!AK$1:AK$766,"")</f>
        <v>1616556</v>
      </c>
      <c r="AD2523" s="47">
        <f>_xlfn.XLOOKUP($F2523,Main_OG!$D$1:$D$766,Main_OG!AL$1:AL$766,"")</f>
        <v>483182966</v>
      </c>
      <c r="AE2523" s="47">
        <f>_xlfn.XLOOKUP($F2523,Main_OG!$D$1:$D$766,Main_OG!AM$1:AM$766,"")</f>
        <v>31507121</v>
      </c>
      <c r="AF2523" s="48">
        <f>_xlfn.XLOOKUP($F2523,Main_OG!$D$1:$D$766,Main_OG!Z$1:Z$766,"")</f>
        <v>2.63</v>
      </c>
      <c r="AG2523" s="48">
        <f>_xlfn.XLOOKUP($F2523,Main_OG!$D$1:$D$766,Main_OG!AA$1:AA$766,"")</f>
        <v>3.95</v>
      </c>
      <c r="AH2523" s="48">
        <f>_xlfn.XLOOKUP($F2523,Main_OG!$D$1:$D$766,Main_OG!AB$1:AB$766,"")</f>
        <v>23.67</v>
      </c>
      <c r="AI2523" s="48">
        <f>_xlfn.XLOOKUP($F2523,Main_OG!$D$1:$D$766,Main_OG!AC$1:AC$766,"")</f>
        <v>4.9924248044436963</v>
      </c>
      <c r="AJ2523" s="48">
        <f>_xlfn.XLOOKUP($F2523,Main_OG!$D$1:$D$766,Main_OG!AD$1:AD$766,"")</f>
        <v>0.76</v>
      </c>
    </row>
    <row r="2524" spans="2:36" x14ac:dyDescent="0.35">
      <c r="B2524" s="36" t="s">
        <v>3683</v>
      </c>
      <c r="C2524" s="45" t="s">
        <v>174</v>
      </c>
      <c r="D2524" s="45" t="s">
        <v>4300</v>
      </c>
      <c r="E2524" s="36" t="s">
        <v>3683</v>
      </c>
      <c r="F2524" s="36" t="str">
        <f t="shared" si="117"/>
        <v>2015_NJ</v>
      </c>
      <c r="G2524" s="45">
        <v>2015</v>
      </c>
      <c r="H2524" s="45">
        <f>_xlfn.XLOOKUP(J2524,Main_OG!$B$1:$B$766,Main_OG!$O$1:$O$766,"")</f>
        <v>1</v>
      </c>
      <c r="I2524" s="45">
        <f>_xlfn.XLOOKUP(F2524,Main_OG!$D$1:$D$766,Main_OG!$J$1:$J$766,"")</f>
        <v>1</v>
      </c>
      <c r="J2524" s="45" t="s">
        <v>174</v>
      </c>
      <c r="K2524" s="45" t="str">
        <f t="shared" si="118"/>
        <v>Rockland Electric Co_NJ</v>
      </c>
      <c r="L2524" s="45" t="str">
        <f t="shared" si="119"/>
        <v>Rockland Electric Co_NJ</v>
      </c>
      <c r="M2524" s="45" t="s">
        <v>3693</v>
      </c>
      <c r="N2524" s="45">
        <v>0</v>
      </c>
      <c r="O2524" s="45">
        <v>7364</v>
      </c>
      <c r="P2524" s="45">
        <v>9</v>
      </c>
      <c r="Q2524" s="45">
        <v>58110</v>
      </c>
      <c r="R2524" s="45">
        <v>0</v>
      </c>
      <c r="S2524" s="45">
        <v>325493</v>
      </c>
      <c r="T2524" s="45">
        <v>2317</v>
      </c>
      <c r="U2524" s="45">
        <v>671532</v>
      </c>
      <c r="V2524" s="45">
        <v>0</v>
      </c>
      <c r="W2524" s="45">
        <v>15.074641</v>
      </c>
      <c r="X2524" s="45">
        <v>16.219249000000001</v>
      </c>
      <c r="Y2524" s="45">
        <v>17.040334999999999</v>
      </c>
      <c r="Z2524" s="46">
        <v>581414.9</v>
      </c>
      <c r="AA2524" s="46">
        <v>65546.161172233857</v>
      </c>
      <c r="AB2524" s="47">
        <f>_xlfn.XLOOKUP($F2524,Main_OG!$D$1:$D$766,Main_OG!AJ$1:AJ$766,"")</f>
        <v>1506538</v>
      </c>
      <c r="AC2524" s="47">
        <f>_xlfn.XLOOKUP($F2524,Main_OG!$D$1:$D$766,Main_OG!AK$1:AK$766,"")</f>
        <v>1059266</v>
      </c>
      <c r="AD2524" s="47">
        <f>_xlfn.XLOOKUP($F2524,Main_OG!$D$1:$D$766,Main_OG!AL$1:AL$766,"")</f>
        <v>551127516</v>
      </c>
      <c r="AE2524" s="47">
        <f>_xlfn.XLOOKUP($F2524,Main_OG!$D$1:$D$766,Main_OG!AM$1:AM$766,"")</f>
        <v>33261760</v>
      </c>
      <c r="AF2524" s="48">
        <f>_xlfn.XLOOKUP($F2524,Main_OG!$D$1:$D$766,Main_OG!Z$1:Z$766,"")</f>
        <v>0</v>
      </c>
      <c r="AG2524" s="48">
        <f>_xlfn.XLOOKUP($F2524,Main_OG!$D$1:$D$766,Main_OG!AA$1:AA$766,"")</f>
        <v>3.82</v>
      </c>
      <c r="AH2524" s="48">
        <f>_xlfn.XLOOKUP($F2524,Main_OG!$D$1:$D$766,Main_OG!AB$1:AB$766,"")</f>
        <v>14.7</v>
      </c>
      <c r="AI2524" s="48">
        <f>_xlfn.XLOOKUP($F2524,Main_OG!$D$1:$D$766,Main_OG!AC$1:AC$766,"")</f>
        <v>3.3843619636206599</v>
      </c>
      <c r="AJ2524" s="48">
        <f>_xlfn.XLOOKUP($F2524,Main_OG!$D$1:$D$766,Main_OG!AD$1:AD$766,"")</f>
        <v>0.66963877086385626</v>
      </c>
    </row>
    <row r="2525" spans="2:36" x14ac:dyDescent="0.35">
      <c r="B2525" s="36" t="s">
        <v>3683</v>
      </c>
      <c r="C2525" s="45" t="s">
        <v>174</v>
      </c>
      <c r="D2525" s="45" t="s">
        <v>4300</v>
      </c>
      <c r="E2525" s="36" t="s">
        <v>3683</v>
      </c>
      <c r="F2525" s="36" t="str">
        <f t="shared" si="117"/>
        <v>2016_NJ</v>
      </c>
      <c r="G2525" s="45">
        <v>2016</v>
      </c>
      <c r="H2525" s="45">
        <f>_xlfn.XLOOKUP(J2525,Main_OG!$B$1:$B$766,Main_OG!$O$1:$O$766,"")</f>
        <v>1</v>
      </c>
      <c r="I2525" s="45">
        <f>_xlfn.XLOOKUP(F2525,Main_OG!$D$1:$D$766,Main_OG!$J$1:$J$766,"")</f>
        <v>2</v>
      </c>
      <c r="J2525" s="45" t="s">
        <v>174</v>
      </c>
      <c r="K2525" s="45" t="str">
        <f t="shared" si="118"/>
        <v>Rockland Electric Co_NJ</v>
      </c>
      <c r="L2525" s="45" t="str">
        <f t="shared" si="119"/>
        <v>Rockland Electric Co_NJ</v>
      </c>
      <c r="M2525" s="45" t="s">
        <v>3694</v>
      </c>
      <c r="N2525" s="45">
        <v>0</v>
      </c>
      <c r="O2525" s="45">
        <v>7545</v>
      </c>
      <c r="P2525" s="45">
        <v>9</v>
      </c>
      <c r="Q2525" s="45">
        <v>58703</v>
      </c>
      <c r="R2525" s="45">
        <v>0</v>
      </c>
      <c r="S2525" s="45">
        <v>307546</v>
      </c>
      <c r="T2525" s="45">
        <v>2540</v>
      </c>
      <c r="U2525" s="45">
        <v>672723</v>
      </c>
      <c r="V2525" s="45">
        <v>0</v>
      </c>
      <c r="W2525" s="45">
        <v>15.008649</v>
      </c>
      <c r="X2525" s="45">
        <v>15.279528000000001</v>
      </c>
      <c r="Y2525" s="45">
        <v>16.970417000000001</v>
      </c>
      <c r="Z2525" s="46">
        <v>587049.69999999995</v>
      </c>
      <c r="AA2525" s="46">
        <v>66157.000373242656</v>
      </c>
      <c r="AB2525" s="47">
        <f>_xlfn.XLOOKUP($F2525,Main_OG!$D$1:$D$766,Main_OG!AJ$1:AJ$766,"")</f>
        <v>1126784</v>
      </c>
      <c r="AC2525" s="47">
        <f>_xlfn.XLOOKUP($F2525,Main_OG!$D$1:$D$766,Main_OG!AK$1:AK$766,"")</f>
        <v>320978</v>
      </c>
      <c r="AD2525" s="47">
        <f>_xlfn.XLOOKUP($F2525,Main_OG!$D$1:$D$766,Main_OG!AL$1:AL$766,"")</f>
        <v>629409760</v>
      </c>
      <c r="AE2525" s="47">
        <f>_xlfn.XLOOKUP($F2525,Main_OG!$D$1:$D$766,Main_OG!AM$1:AM$766,"")</f>
        <v>29885187</v>
      </c>
      <c r="AF2525" s="48">
        <f>_xlfn.XLOOKUP($F2525,Main_OG!$D$1:$D$766,Main_OG!Z$1:Z$766,"")</f>
        <v>0</v>
      </c>
      <c r="AG2525" s="48">
        <f>_xlfn.XLOOKUP($F2525,Main_OG!$D$1:$D$766,Main_OG!AA$1:AA$766,"")</f>
        <v>2.2143440282408582</v>
      </c>
      <c r="AH2525" s="48">
        <f>_xlfn.XLOOKUP($F2525,Main_OG!$D$1:$D$766,Main_OG!AB$1:AB$766,"")</f>
        <v>11.309272049594229</v>
      </c>
      <c r="AI2525" s="48">
        <f>_xlfn.XLOOKUP($F2525,Main_OG!$D$1:$D$766,Main_OG!AC$1:AC$766,"")</f>
        <v>2.12</v>
      </c>
      <c r="AJ2525" s="48">
        <f>_xlfn.XLOOKUP($F2525,Main_OG!$D$1:$D$766,Main_OG!AD$1:AD$766,"")</f>
        <v>0.69</v>
      </c>
    </row>
    <row r="2526" spans="2:36" x14ac:dyDescent="0.35">
      <c r="B2526" s="36" t="s">
        <v>3683</v>
      </c>
      <c r="C2526" s="45" t="s">
        <v>174</v>
      </c>
      <c r="D2526" s="45" t="s">
        <v>4300</v>
      </c>
      <c r="E2526" s="36" t="s">
        <v>3683</v>
      </c>
      <c r="F2526" s="36" t="str">
        <f t="shared" si="117"/>
        <v>2017_NJ</v>
      </c>
      <c r="G2526" s="45">
        <v>2017</v>
      </c>
      <c r="H2526" s="45">
        <f>_xlfn.XLOOKUP(J2526,Main_OG!$B$1:$B$766,Main_OG!$O$1:$O$766,"")</f>
        <v>1</v>
      </c>
      <c r="I2526" s="45">
        <f>_xlfn.XLOOKUP(F2526,Main_OG!$D$1:$D$766,Main_OG!$J$1:$J$766,"")</f>
        <v>2</v>
      </c>
      <c r="J2526" s="45" t="s">
        <v>174</v>
      </c>
      <c r="K2526" s="45" t="str">
        <f t="shared" si="118"/>
        <v>Rockland Electric Co_NJ</v>
      </c>
      <c r="L2526" s="45" t="str">
        <f t="shared" si="119"/>
        <v>Rockland Electric Co_NJ</v>
      </c>
      <c r="M2526" s="45" t="s">
        <v>3695</v>
      </c>
      <c r="N2526" s="45">
        <v>0</v>
      </c>
      <c r="O2526" s="45">
        <v>7567</v>
      </c>
      <c r="P2526" s="45">
        <v>10</v>
      </c>
      <c r="Q2526" s="45">
        <v>58977</v>
      </c>
      <c r="R2526" s="45">
        <v>0</v>
      </c>
      <c r="S2526" s="45">
        <v>292601</v>
      </c>
      <c r="T2526" s="45">
        <v>3259</v>
      </c>
      <c r="U2526" s="45">
        <v>634121</v>
      </c>
      <c r="V2526" s="45">
        <v>0</v>
      </c>
      <c r="W2526" s="45">
        <v>14.881221</v>
      </c>
      <c r="X2526" s="45">
        <v>13.540963</v>
      </c>
      <c r="Y2526" s="45">
        <v>16.290661</v>
      </c>
      <c r="Z2526" s="46">
        <v>590086.69999999995</v>
      </c>
      <c r="AA2526" s="46">
        <v>66390.294849983911</v>
      </c>
      <c r="AB2526" s="47">
        <f>_xlfn.XLOOKUP($F2526,Main_OG!$D$1:$D$766,Main_OG!AJ$1:AJ$766,"")</f>
        <v>1026174</v>
      </c>
      <c r="AC2526" s="47">
        <f>_xlfn.XLOOKUP($F2526,Main_OG!$D$1:$D$766,Main_OG!AK$1:AK$766,"")</f>
        <v>324116</v>
      </c>
      <c r="AD2526" s="47">
        <f>_xlfn.XLOOKUP($F2526,Main_OG!$D$1:$D$766,Main_OG!AL$1:AL$766,"")</f>
        <v>525319324</v>
      </c>
      <c r="AE2526" s="47">
        <f>_xlfn.XLOOKUP($F2526,Main_OG!$D$1:$D$766,Main_OG!AM$1:AM$766,"")</f>
        <v>34032698</v>
      </c>
      <c r="AF2526" s="48">
        <f>_xlfn.XLOOKUP($F2526,Main_OG!$D$1:$D$766,Main_OG!Z$1:Z$766,"")</f>
        <v>0</v>
      </c>
      <c r="AG2526" s="48">
        <f>_xlfn.XLOOKUP($F2526,Main_OG!$D$1:$D$766,Main_OG!AA$1:AA$766,"")</f>
        <v>3.17</v>
      </c>
      <c r="AH2526" s="48">
        <f>_xlfn.XLOOKUP($F2526,Main_OG!$D$1:$D$766,Main_OG!AB$1:AB$766,"")</f>
        <v>13.96</v>
      </c>
      <c r="AI2526" s="48">
        <f>_xlfn.XLOOKUP($F2526,Main_OG!$D$1:$D$766,Main_OG!AC$1:AC$766,"")</f>
        <v>3.7243523928232452</v>
      </c>
      <c r="AJ2526" s="48">
        <f>_xlfn.XLOOKUP($F2526,Main_OG!$D$1:$D$766,Main_OG!AD$1:AD$766,"")</f>
        <v>0.73</v>
      </c>
    </row>
    <row r="2527" spans="2:36" x14ac:dyDescent="0.35">
      <c r="B2527" s="36" t="s">
        <v>3683</v>
      </c>
      <c r="C2527" s="45" t="s">
        <v>174</v>
      </c>
      <c r="D2527" s="45" t="s">
        <v>4300</v>
      </c>
      <c r="E2527" s="36" t="s">
        <v>3683</v>
      </c>
      <c r="F2527" s="36" t="str">
        <f t="shared" si="117"/>
        <v>2018_NJ</v>
      </c>
      <c r="G2527" s="45">
        <v>2018</v>
      </c>
      <c r="H2527" s="45">
        <f>_xlfn.XLOOKUP(J2527,Main_OG!$B$1:$B$766,Main_OG!$O$1:$O$766,"")</f>
        <v>1</v>
      </c>
      <c r="I2527" s="45">
        <f>_xlfn.XLOOKUP(F2527,Main_OG!$D$1:$D$766,Main_OG!$J$1:$J$766,"")</f>
        <v>2</v>
      </c>
      <c r="J2527" s="45" t="s">
        <v>174</v>
      </c>
      <c r="K2527" s="45" t="str">
        <f t="shared" si="118"/>
        <v>Rockland Electric Co_NJ</v>
      </c>
      <c r="L2527" s="45" t="str">
        <f t="shared" si="119"/>
        <v>Rockland Electric Co_NJ</v>
      </c>
      <c r="M2527" s="45" t="s">
        <v>3696</v>
      </c>
      <c r="N2527" s="45">
        <v>0</v>
      </c>
      <c r="O2527" s="45">
        <v>7751</v>
      </c>
      <c r="P2527" s="45">
        <v>10</v>
      </c>
      <c r="Q2527" s="45">
        <v>59901</v>
      </c>
      <c r="R2527" s="45">
        <v>0</v>
      </c>
      <c r="S2527" s="45">
        <v>305201</v>
      </c>
      <c r="T2527" s="45">
        <v>3386</v>
      </c>
      <c r="U2527" s="45">
        <v>666807</v>
      </c>
      <c r="V2527" s="45">
        <v>0</v>
      </c>
      <c r="W2527" s="45">
        <v>14.862271</v>
      </c>
      <c r="X2527" s="45">
        <v>13.461311</v>
      </c>
      <c r="Y2527" s="45">
        <v>16.788321</v>
      </c>
      <c r="Z2527" s="46">
        <v>606892.19999999995</v>
      </c>
      <c r="AA2527" s="46">
        <v>68253.556956857661</v>
      </c>
      <c r="AB2527" s="47">
        <f>_xlfn.XLOOKUP($F2527,Main_OG!$D$1:$D$766,Main_OG!AJ$1:AJ$766,"")</f>
        <v>1007664</v>
      </c>
      <c r="AC2527" s="47">
        <f>_xlfn.XLOOKUP($F2527,Main_OG!$D$1:$D$766,Main_OG!AK$1:AK$766,"")</f>
        <v>1006302</v>
      </c>
      <c r="AD2527" s="47">
        <f>_xlfn.XLOOKUP($F2527,Main_OG!$D$1:$D$766,Main_OG!AL$1:AL$766,"")</f>
        <v>540557398</v>
      </c>
      <c r="AE2527" s="47">
        <f>_xlfn.XLOOKUP($F2527,Main_OG!$D$1:$D$766,Main_OG!AM$1:AM$766,"")</f>
        <v>31982106</v>
      </c>
      <c r="AF2527" s="48">
        <f>_xlfn.XLOOKUP($F2527,Main_OG!$D$1:$D$766,Main_OG!Z$1:Z$766,"")</f>
        <v>0</v>
      </c>
      <c r="AG2527" s="48">
        <f>_xlfn.XLOOKUP($F2527,Main_OG!$D$1:$D$766,Main_OG!AA$1:AA$766,"")</f>
        <v>3.51</v>
      </c>
      <c r="AH2527" s="48">
        <f>_xlfn.XLOOKUP($F2527,Main_OG!$D$1:$D$766,Main_OG!AB$1:AB$766,"")</f>
        <v>15.58</v>
      </c>
      <c r="AI2527" s="48">
        <f>_xlfn.XLOOKUP($F2527,Main_OG!$D$1:$D$766,Main_OG!AC$1:AC$766,"")</f>
        <v>3.07</v>
      </c>
      <c r="AJ2527" s="48">
        <f>_xlfn.XLOOKUP($F2527,Main_OG!$D$1:$D$766,Main_OG!AD$1:AD$766,"")</f>
        <v>0.71</v>
      </c>
    </row>
    <row r="2528" spans="2:36" x14ac:dyDescent="0.35">
      <c r="B2528" s="36" t="s">
        <v>3683</v>
      </c>
      <c r="C2528" s="45" t="s">
        <v>174</v>
      </c>
      <c r="D2528" s="45" t="s">
        <v>4300</v>
      </c>
      <c r="E2528" s="36" t="s">
        <v>3683</v>
      </c>
      <c r="F2528" s="36" t="str">
        <f t="shared" si="117"/>
        <v>2019_NJ</v>
      </c>
      <c r="G2528" s="45">
        <v>2019</v>
      </c>
      <c r="H2528" s="45">
        <f>_xlfn.XLOOKUP(J2528,Main_OG!$B$1:$B$766,Main_OG!$O$1:$O$766,"")</f>
        <v>1</v>
      </c>
      <c r="I2528" s="45">
        <f>_xlfn.XLOOKUP(F2528,Main_OG!$D$1:$D$766,Main_OG!$J$1:$J$766,"")</f>
        <v>2</v>
      </c>
      <c r="J2528" s="45" t="s">
        <v>174</v>
      </c>
      <c r="K2528" s="45" t="str">
        <f t="shared" si="118"/>
        <v>Rockland Electric Co_NJ</v>
      </c>
      <c r="L2528" s="45" t="str">
        <f t="shared" si="119"/>
        <v>Rockland Electric Co_NJ</v>
      </c>
      <c r="M2528" s="45" t="s">
        <v>3697</v>
      </c>
      <c r="N2528" s="45">
        <v>0</v>
      </c>
      <c r="O2528" s="45">
        <v>7751</v>
      </c>
      <c r="P2528" s="45">
        <v>11</v>
      </c>
      <c r="Q2528" s="45">
        <v>60501</v>
      </c>
      <c r="R2528" s="45">
        <v>0</v>
      </c>
      <c r="S2528" s="45">
        <v>303682</v>
      </c>
      <c r="T2528" s="45">
        <v>3288</v>
      </c>
      <c r="U2528" s="45">
        <v>665078</v>
      </c>
      <c r="V2528" s="45">
        <v>0</v>
      </c>
      <c r="W2528" s="45">
        <v>14.417977</v>
      </c>
      <c r="X2528" s="45">
        <v>13.193431</v>
      </c>
      <c r="Y2528" s="45">
        <v>16.355224</v>
      </c>
      <c r="Z2528" s="46">
        <v>617110.69999999995</v>
      </c>
      <c r="AA2528" s="46">
        <v>69406.455194529277</v>
      </c>
      <c r="AB2528" s="47">
        <f>_xlfn.XLOOKUP($F2528,Main_OG!$D$1:$D$766,Main_OG!AJ$1:AJ$766,"")</f>
        <v>880082</v>
      </c>
      <c r="AC2528" s="47">
        <f>_xlfn.XLOOKUP($F2528,Main_OG!$D$1:$D$766,Main_OG!AK$1:AK$766,"")</f>
        <v>306298</v>
      </c>
      <c r="AD2528" s="47">
        <f>_xlfn.XLOOKUP($F2528,Main_OG!$D$1:$D$766,Main_OG!AL$1:AL$766,"")</f>
        <v>555590448</v>
      </c>
      <c r="AE2528" s="47">
        <f>_xlfn.XLOOKUP($F2528,Main_OG!$D$1:$D$766,Main_OG!AM$1:AM$766,"")</f>
        <v>26637324</v>
      </c>
      <c r="AF2528" s="48">
        <f>_xlfn.XLOOKUP($F2528,Main_OG!$D$1:$D$766,Main_OG!Z$1:Z$766,"")</f>
        <v>0</v>
      </c>
      <c r="AG2528" s="48">
        <f>_xlfn.XLOOKUP($F2528,Main_OG!$D$1:$D$766,Main_OG!AA$1:AA$766,"")</f>
        <v>3.07</v>
      </c>
      <c r="AH2528" s="48">
        <f>_xlfn.XLOOKUP($F2528,Main_OG!$D$1:$D$766,Main_OG!AB$1:AB$766,"")</f>
        <v>14.06</v>
      </c>
      <c r="AI2528" s="48">
        <f>_xlfn.XLOOKUP($F2528,Main_OG!$D$1:$D$766,Main_OG!AC$1:AC$766,"")</f>
        <v>3.3292283805067271</v>
      </c>
      <c r="AJ2528" s="48">
        <f>_xlfn.XLOOKUP($F2528,Main_OG!$D$1:$D$766,Main_OG!AD$1:AD$766,"")</f>
        <v>0.60296766622862785</v>
      </c>
    </row>
    <row r="2529" spans="2:36" x14ac:dyDescent="0.35">
      <c r="B2529" s="36" t="s">
        <v>3683</v>
      </c>
      <c r="C2529" s="45" t="s">
        <v>174</v>
      </c>
      <c r="D2529" s="45" t="s">
        <v>4300</v>
      </c>
      <c r="E2529" s="36" t="s">
        <v>3683</v>
      </c>
      <c r="F2529" s="36" t="str">
        <f t="shared" si="117"/>
        <v>2020_NJ</v>
      </c>
      <c r="G2529" s="45">
        <v>2020</v>
      </c>
      <c r="H2529" s="45">
        <f>_xlfn.XLOOKUP(J2529,Main_OG!$B$1:$B$766,Main_OG!$O$1:$O$766,"")</f>
        <v>1</v>
      </c>
      <c r="I2529" s="45">
        <f>_xlfn.XLOOKUP(F2529,Main_OG!$D$1:$D$766,Main_OG!$J$1:$J$766,"")</f>
        <v>2</v>
      </c>
      <c r="J2529" s="45" t="s">
        <v>174</v>
      </c>
      <c r="K2529" s="45" t="str">
        <f t="shared" si="118"/>
        <v>Rockland Electric Co_NJ</v>
      </c>
      <c r="L2529" s="45" t="str">
        <f t="shared" si="119"/>
        <v>Rockland Electric Co_NJ</v>
      </c>
      <c r="M2529" s="45" t="s">
        <v>3698</v>
      </c>
      <c r="N2529" s="45">
        <v>0</v>
      </c>
      <c r="O2529" s="45">
        <v>7634</v>
      </c>
      <c r="P2529" s="45">
        <v>12</v>
      </c>
      <c r="Q2529" s="45">
        <v>0</v>
      </c>
      <c r="R2529" s="45">
        <v>0</v>
      </c>
      <c r="S2529" s="45">
        <v>279133</v>
      </c>
      <c r="T2529" s="45">
        <v>6203</v>
      </c>
      <c r="U2529" s="45">
        <v>0</v>
      </c>
      <c r="V2529" s="45">
        <v>0</v>
      </c>
      <c r="W2529" s="45">
        <v>14.399193</v>
      </c>
      <c r="X2529" s="45">
        <v>11.710463000000001</v>
      </c>
      <c r="Y2529" s="45">
        <v>0</v>
      </c>
      <c r="Z2529" s="46">
        <v>595973.4</v>
      </c>
      <c r="AA2529" s="46">
        <v>67031.969715493949</v>
      </c>
      <c r="AB2529" s="47">
        <f>_xlfn.XLOOKUP($F2529,Main_OG!$D$1:$D$766,Main_OG!AJ$1:AJ$766,"")</f>
        <v>804334</v>
      </c>
      <c r="AC2529" s="47">
        <f>_xlfn.XLOOKUP($F2529,Main_OG!$D$1:$D$766,Main_OG!AK$1:AK$766,"")</f>
        <v>140544</v>
      </c>
      <c r="AD2529" s="47">
        <f>_xlfn.XLOOKUP($F2529,Main_OG!$D$1:$D$766,Main_OG!AL$1:AL$766,"")</f>
        <v>422966568</v>
      </c>
      <c r="AE2529" s="47">
        <f>_xlfn.XLOOKUP($F2529,Main_OG!$D$1:$D$766,Main_OG!AM$1:AM$766,"")</f>
        <v>0</v>
      </c>
      <c r="AF2529" s="48">
        <f>_xlfn.XLOOKUP($F2529,Main_OG!$D$1:$D$766,Main_OG!Z$1:Z$766,"")</f>
        <v>0</v>
      </c>
      <c r="AG2529" s="48">
        <f>_xlfn.XLOOKUP($F2529,Main_OG!$D$1:$D$766,Main_OG!AA$1:AA$766,"")</f>
        <v>2.127327759928813</v>
      </c>
      <c r="AH2529" s="48">
        <f>_xlfn.XLOOKUP($F2529,Main_OG!$D$1:$D$766,Main_OG!AB$1:AB$766,"")</f>
        <v>12.535325193609101</v>
      </c>
      <c r="AI2529" s="48">
        <f>_xlfn.XLOOKUP($F2529,Main_OG!$D$1:$D$766,Main_OG!AC$1:AC$766,"")</f>
        <v>1.79</v>
      </c>
      <c r="AJ2529" s="48">
        <f>_xlfn.XLOOKUP($F2529,Main_OG!$D$1:$D$766,Main_OG!AD$1:AD$766,"")</f>
        <v>0.5848556097000881</v>
      </c>
    </row>
    <row r="2530" spans="2:36" x14ac:dyDescent="0.35">
      <c r="B2530" s="36" t="s">
        <v>3699</v>
      </c>
      <c r="C2530" s="45" t="s">
        <v>59</v>
      </c>
      <c r="D2530" s="45" t="s">
        <v>4294</v>
      </c>
      <c r="E2530" s="36" t="s">
        <v>4530</v>
      </c>
      <c r="F2530" s="36" t="str">
        <f t="shared" si="117"/>
        <v>2006_CA</v>
      </c>
      <c r="G2530" s="45">
        <v>2006</v>
      </c>
      <c r="H2530" s="45">
        <f>_xlfn.XLOOKUP(J2530,Main_OG!$B$1:$B$766,Main_OG!$O$1:$O$766,"")</f>
        <v>1</v>
      </c>
      <c r="I2530" s="45">
        <f>_xlfn.XLOOKUP(F2530,Main_OG!$D$1:$D$766,Main_OG!$J$1:$J$766,"")</f>
        <v>0</v>
      </c>
      <c r="J2530" s="45" t="s">
        <v>59</v>
      </c>
      <c r="K2530" s="45" t="str">
        <f t="shared" si="118"/>
        <v>San Diego Gas &amp; Electric Co_CA</v>
      </c>
      <c r="L2530" s="45" t="str">
        <f t="shared" si="119"/>
        <v>San Diego Gas Electric Co_CA</v>
      </c>
      <c r="M2530" s="45" t="s">
        <v>3700</v>
      </c>
      <c r="N2530" s="45">
        <v>4</v>
      </c>
      <c r="O2530" s="45">
        <v>144485</v>
      </c>
      <c r="P2530" s="45">
        <v>487</v>
      </c>
      <c r="Q2530" s="45">
        <v>1195907</v>
      </c>
      <c r="R2530" s="45">
        <v>9270</v>
      </c>
      <c r="S2530" s="45">
        <v>1010122</v>
      </c>
      <c r="T2530" s="45">
        <v>251951</v>
      </c>
      <c r="U2530" s="45">
        <v>1266825</v>
      </c>
      <c r="V2530" s="45">
        <v>9.4514681892332781</v>
      </c>
      <c r="W2530" s="45">
        <v>14.457128127783291</v>
      </c>
      <c r="X2530" s="45">
        <v>11.143742876237489</v>
      </c>
      <c r="Y2530" s="45">
        <v>16.889112923116059</v>
      </c>
      <c r="Z2530" s="46">
        <v>2120435.4</v>
      </c>
      <c r="AA2530" s="46">
        <v>58866.314344535196</v>
      </c>
      <c r="AB2530" s="47">
        <f>_xlfn.XLOOKUP($F2530,Main_OG!$D$1:$D$766,Main_OG!AJ$1:AJ$766,"")</f>
        <v>1611265.4400000002</v>
      </c>
      <c r="AC2530" s="47">
        <f>_xlfn.XLOOKUP($F2530,Main_OG!$D$1:$D$766,Main_OG!AK$1:AK$766,"")</f>
        <v>9064497.459999999</v>
      </c>
      <c r="AD2530" s="47">
        <f>_xlfn.XLOOKUP($F2530,Main_OG!$D$1:$D$766,Main_OG!AL$1:AL$766,"")</f>
        <v>1571693357.4199998</v>
      </c>
      <c r="AE2530" s="47">
        <f>_xlfn.XLOOKUP($F2530,Main_OG!$D$1:$D$766,Main_OG!AM$1:AM$766,"")</f>
        <v>31958621</v>
      </c>
      <c r="AF2530" s="48">
        <f>_xlfn.XLOOKUP($F2530,Main_OG!$D$1:$D$766,Main_OG!Z$1:Z$766,"")</f>
        <v>0</v>
      </c>
      <c r="AG2530" s="48">
        <f>_xlfn.XLOOKUP($F2530,Main_OG!$D$1:$D$766,Main_OG!AA$1:AA$766,"")</f>
        <v>2.2465548173415608</v>
      </c>
      <c r="AH2530" s="48">
        <f>_xlfn.XLOOKUP($F2530,Main_OG!$D$1:$D$766,Main_OG!AB$1:AB$766,"")</f>
        <v>13.84</v>
      </c>
      <c r="AI2530" s="48">
        <f>_xlfn.XLOOKUP($F2530,Main_OG!$D$1:$D$766,Main_OG!AC$1:AC$766,"")</f>
        <v>7.1610124069250478</v>
      </c>
      <c r="AJ2530" s="48">
        <f>_xlfn.XLOOKUP($F2530,Main_OG!$D$1:$D$766,Main_OG!AD$1:AD$766,"")</f>
        <v>0.4704061490499184</v>
      </c>
    </row>
    <row r="2531" spans="2:36" x14ac:dyDescent="0.35">
      <c r="B2531" s="36" t="s">
        <v>3699</v>
      </c>
      <c r="C2531" s="45" t="s">
        <v>59</v>
      </c>
      <c r="D2531" s="45" t="s">
        <v>4294</v>
      </c>
      <c r="E2531" s="36" t="s">
        <v>4530</v>
      </c>
      <c r="F2531" s="36" t="str">
        <f t="shared" si="117"/>
        <v>2007_CA</v>
      </c>
      <c r="G2531" s="45">
        <v>2007</v>
      </c>
      <c r="H2531" s="45">
        <f>_xlfn.XLOOKUP(J2531,Main_OG!$B$1:$B$766,Main_OG!$O$1:$O$766,"")</f>
        <v>1</v>
      </c>
      <c r="I2531" s="45">
        <f>_xlfn.XLOOKUP(F2531,Main_OG!$D$1:$D$766,Main_OG!$J$1:$J$766,"")</f>
        <v>1</v>
      </c>
      <c r="J2531" s="45" t="s">
        <v>59</v>
      </c>
      <c r="K2531" s="45" t="str">
        <f t="shared" si="118"/>
        <v>San Diego Gas &amp; Electric Co_CA</v>
      </c>
      <c r="L2531" s="45" t="str">
        <f t="shared" si="119"/>
        <v>San Diego Gas Electric Co_CA</v>
      </c>
      <c r="M2531" s="45" t="s">
        <v>3701</v>
      </c>
      <c r="N2531" s="45">
        <v>4</v>
      </c>
      <c r="O2531" s="45">
        <v>147533</v>
      </c>
      <c r="P2531" s="45">
        <v>506</v>
      </c>
      <c r="Q2531" s="45">
        <v>1207092</v>
      </c>
      <c r="R2531" s="45">
        <v>8378</v>
      </c>
      <c r="S2531" s="45">
        <v>1060883</v>
      </c>
      <c r="T2531" s="45">
        <v>282878</v>
      </c>
      <c r="U2531" s="45">
        <v>1215875</v>
      </c>
      <c r="V2531" s="45">
        <v>8.4499999999999993</v>
      </c>
      <c r="W2531" s="45">
        <v>14.83</v>
      </c>
      <c r="X2531" s="45">
        <v>12.43</v>
      </c>
      <c r="Y2531" s="45">
        <v>16.149999999999999</v>
      </c>
      <c r="Z2531" s="46">
        <v>2168940.4</v>
      </c>
      <c r="AA2531" s="46">
        <v>59832.32530060225</v>
      </c>
      <c r="AB2531" s="47">
        <f>_xlfn.XLOOKUP($F2531,Main_OG!$D$1:$D$766,Main_OG!AJ$1:AJ$766,"")</f>
        <v>1673304</v>
      </c>
      <c r="AC2531" s="47">
        <f>_xlfn.XLOOKUP($F2531,Main_OG!$D$1:$D$766,Main_OG!AK$1:AK$766,"")</f>
        <v>8973306</v>
      </c>
      <c r="AD2531" s="47">
        <f>_xlfn.XLOOKUP($F2531,Main_OG!$D$1:$D$766,Main_OG!AL$1:AL$766,"")</f>
        <v>1720836176</v>
      </c>
      <c r="AE2531" s="47">
        <f>_xlfn.XLOOKUP($F2531,Main_OG!$D$1:$D$766,Main_OG!AM$1:AM$766,"")</f>
        <v>35792490</v>
      </c>
      <c r="AF2531" s="48">
        <f>_xlfn.XLOOKUP($F2531,Main_OG!$D$1:$D$766,Main_OG!Z$1:Z$766,"")</f>
        <v>0</v>
      </c>
      <c r="AG2531" s="48">
        <f>_xlfn.XLOOKUP($F2531,Main_OG!$D$1:$D$766,Main_OG!AA$1:AA$766,"")</f>
        <v>2.2465548173415608</v>
      </c>
      <c r="AH2531" s="48">
        <f>_xlfn.XLOOKUP($F2531,Main_OG!$D$1:$D$766,Main_OG!AB$1:AB$766,"")</f>
        <v>16.190000000000001</v>
      </c>
      <c r="AI2531" s="48">
        <f>_xlfn.XLOOKUP($F2531,Main_OG!$D$1:$D$766,Main_OG!AC$1:AC$766,"")</f>
        <v>7.3815467393807772</v>
      </c>
      <c r="AJ2531" s="48">
        <f>_xlfn.XLOOKUP($F2531,Main_OG!$D$1:$D$766,Main_OG!AD$1:AD$766,"")</f>
        <v>0.58103021845052572</v>
      </c>
    </row>
    <row r="2532" spans="2:36" x14ac:dyDescent="0.35">
      <c r="B2532" s="36" t="s">
        <v>3699</v>
      </c>
      <c r="C2532" s="45" t="s">
        <v>59</v>
      </c>
      <c r="D2532" s="45" t="s">
        <v>4294</v>
      </c>
      <c r="E2532" s="36" t="s">
        <v>4530</v>
      </c>
      <c r="F2532" s="36" t="str">
        <f t="shared" si="117"/>
        <v>2008_CA</v>
      </c>
      <c r="G2532" s="45">
        <v>2008</v>
      </c>
      <c r="H2532" s="45">
        <f>_xlfn.XLOOKUP(J2532,Main_OG!$B$1:$B$766,Main_OG!$O$1:$O$766,"")</f>
        <v>1</v>
      </c>
      <c r="I2532" s="45">
        <f>_xlfn.XLOOKUP(F2532,Main_OG!$D$1:$D$766,Main_OG!$J$1:$J$766,"")</f>
        <v>1</v>
      </c>
      <c r="J2532" s="45" t="s">
        <v>59</v>
      </c>
      <c r="K2532" s="45" t="str">
        <f t="shared" si="118"/>
        <v>San Diego Gas &amp; Electric Co_CA</v>
      </c>
      <c r="L2532" s="45" t="str">
        <f t="shared" si="119"/>
        <v>San Diego Gas Electric Co_CA</v>
      </c>
      <c r="M2532" s="45" t="s">
        <v>3702</v>
      </c>
      <c r="N2532" s="45">
        <v>4</v>
      </c>
      <c r="O2532" s="45">
        <v>149048</v>
      </c>
      <c r="P2532" s="45">
        <v>515</v>
      </c>
      <c r="Q2532" s="45">
        <v>1213279</v>
      </c>
      <c r="R2532" s="45">
        <v>99120</v>
      </c>
      <c r="S2532" s="45">
        <v>7261407</v>
      </c>
      <c r="T2532" s="45">
        <v>2350785</v>
      </c>
      <c r="U2532" s="45">
        <v>7698468</v>
      </c>
      <c r="V2532" s="45">
        <v>8.8000000000000007</v>
      </c>
      <c r="W2532" s="45">
        <v>14.92</v>
      </c>
      <c r="X2532" s="45">
        <v>11.63</v>
      </c>
      <c r="Y2532" s="45">
        <v>16.239999999999998</v>
      </c>
      <c r="Z2532" s="46">
        <v>2192331.7999999998</v>
      </c>
      <c r="AA2532" s="46">
        <v>59892.678837483101</v>
      </c>
      <c r="AB2532" s="47">
        <f>_xlfn.XLOOKUP($F2532,Main_OG!$D$1:$D$766,Main_OG!AJ$1:AJ$766,"")</f>
        <v>1853724</v>
      </c>
      <c r="AC2532" s="47">
        <f>_xlfn.XLOOKUP($F2532,Main_OG!$D$1:$D$766,Main_OG!AK$1:AK$766,"")</f>
        <v>7324438</v>
      </c>
      <c r="AD2532" s="47">
        <f>_xlfn.XLOOKUP($F2532,Main_OG!$D$1:$D$766,Main_OG!AL$1:AL$766,"")</f>
        <v>1759937044</v>
      </c>
      <c r="AE2532" s="47">
        <f>_xlfn.XLOOKUP($F2532,Main_OG!$D$1:$D$766,Main_OG!AM$1:AM$766,"")</f>
        <v>32482351</v>
      </c>
      <c r="AF2532" s="48">
        <f>_xlfn.XLOOKUP($F2532,Main_OG!$D$1:$D$766,Main_OG!Z$1:Z$766,"")</f>
        <v>0</v>
      </c>
      <c r="AG2532" s="48">
        <f>_xlfn.XLOOKUP($F2532,Main_OG!$D$1:$D$766,Main_OG!AA$1:AA$766,"")</f>
        <v>2.2204719344600159</v>
      </c>
      <c r="AH2532" s="48">
        <f>_xlfn.XLOOKUP($F2532,Main_OG!$D$1:$D$766,Main_OG!AB$1:AB$766,"")</f>
        <v>22.58</v>
      </c>
      <c r="AI2532" s="48">
        <f>_xlfn.XLOOKUP($F2532,Main_OG!$D$1:$D$766,Main_OG!AC$1:AC$766,"")</f>
        <v>9.1182546074696553</v>
      </c>
      <c r="AJ2532" s="48">
        <f>_xlfn.XLOOKUP($F2532,Main_OG!$D$1:$D$766,Main_OG!AD$1:AD$766,"")</f>
        <v>0.68330088246943577</v>
      </c>
    </row>
    <row r="2533" spans="2:36" x14ac:dyDescent="0.35">
      <c r="B2533" s="36" t="s">
        <v>3699</v>
      </c>
      <c r="C2533" s="45" t="s">
        <v>59</v>
      </c>
      <c r="D2533" s="45" t="s">
        <v>4294</v>
      </c>
      <c r="E2533" s="36" t="s">
        <v>4530</v>
      </c>
      <c r="F2533" s="36" t="str">
        <f t="shared" si="117"/>
        <v>2009_CA</v>
      </c>
      <c r="G2533" s="45">
        <v>2009</v>
      </c>
      <c r="H2533" s="45">
        <f>_xlfn.XLOOKUP(J2533,Main_OG!$B$1:$B$766,Main_OG!$O$1:$O$766,"")</f>
        <v>1</v>
      </c>
      <c r="I2533" s="45">
        <f>_xlfn.XLOOKUP(F2533,Main_OG!$D$1:$D$766,Main_OG!$J$1:$J$766,"")</f>
        <v>1</v>
      </c>
      <c r="J2533" s="45" t="s">
        <v>59</v>
      </c>
      <c r="K2533" s="45" t="str">
        <f t="shared" si="118"/>
        <v>San Diego Gas &amp; Electric Co_CA</v>
      </c>
      <c r="L2533" s="45" t="str">
        <f t="shared" si="119"/>
        <v>San Diego Gas Electric Co_CA</v>
      </c>
      <c r="M2533" s="45" t="s">
        <v>3703</v>
      </c>
      <c r="N2533" s="45">
        <v>4</v>
      </c>
      <c r="O2533" s="45">
        <v>148924</v>
      </c>
      <c r="P2533" s="45">
        <v>515</v>
      </c>
      <c r="Q2533" s="45">
        <v>1221178</v>
      </c>
      <c r="R2533" s="45">
        <v>99120</v>
      </c>
      <c r="S2533" s="45">
        <v>7071492</v>
      </c>
      <c r="T2533" s="45">
        <v>2287159</v>
      </c>
      <c r="U2533" s="45">
        <v>7536082</v>
      </c>
      <c r="V2533" s="45">
        <v>8.68</v>
      </c>
      <c r="W2533" s="45">
        <v>17.05</v>
      </c>
      <c r="X2533" s="45">
        <v>14.24</v>
      </c>
      <c r="Y2533" s="45">
        <v>18.440000000000001</v>
      </c>
      <c r="Z2533" s="46">
        <v>2110679.4</v>
      </c>
      <c r="AA2533" s="46">
        <v>57105.227750949518</v>
      </c>
      <c r="AB2533" s="47">
        <f>_xlfn.XLOOKUP($F2533,Main_OG!$D$1:$D$766,Main_OG!AJ$1:AJ$766,"")</f>
        <v>1616858</v>
      </c>
      <c r="AC2533" s="47">
        <f>_xlfn.XLOOKUP($F2533,Main_OG!$D$1:$D$766,Main_OG!AK$1:AK$766,"")</f>
        <v>6021868</v>
      </c>
      <c r="AD2533" s="47">
        <f>_xlfn.XLOOKUP($F2533,Main_OG!$D$1:$D$766,Main_OG!AL$1:AL$766,"")</f>
        <v>1662440296</v>
      </c>
      <c r="AE2533" s="47">
        <f>_xlfn.XLOOKUP($F2533,Main_OG!$D$1:$D$766,Main_OG!AM$1:AM$766,"")</f>
        <v>31763804</v>
      </c>
      <c r="AF2533" s="48">
        <f>_xlfn.XLOOKUP($F2533,Main_OG!$D$1:$D$766,Main_OG!Z$1:Z$766,"")</f>
        <v>0</v>
      </c>
      <c r="AG2533" s="48">
        <f>_xlfn.XLOOKUP($F2533,Main_OG!$D$1:$D$766,Main_OG!AA$1:AA$766,"")</f>
        <v>2.2743975091886082</v>
      </c>
      <c r="AH2533" s="48">
        <f>_xlfn.XLOOKUP($F2533,Main_OG!$D$1:$D$766,Main_OG!AB$1:AB$766,"")</f>
        <v>14.38</v>
      </c>
      <c r="AI2533" s="48">
        <f>_xlfn.XLOOKUP($F2533,Main_OG!$D$1:$D$766,Main_OG!AC$1:AC$766,"")</f>
        <v>4.5973007921271787</v>
      </c>
      <c r="AJ2533" s="48">
        <f>_xlfn.XLOOKUP($F2533,Main_OG!$D$1:$D$766,Main_OG!AD$1:AD$766,"")</f>
        <v>0.68314474405108627</v>
      </c>
    </row>
    <row r="2534" spans="2:36" x14ac:dyDescent="0.35">
      <c r="B2534" s="36" t="s">
        <v>3699</v>
      </c>
      <c r="C2534" s="45" t="s">
        <v>59</v>
      </c>
      <c r="D2534" s="45" t="s">
        <v>4294</v>
      </c>
      <c r="E2534" s="36" t="s">
        <v>4530</v>
      </c>
      <c r="F2534" s="36" t="str">
        <f t="shared" si="117"/>
        <v>2010_CA</v>
      </c>
      <c r="G2534" s="45">
        <v>2010</v>
      </c>
      <c r="H2534" s="45">
        <f>_xlfn.XLOOKUP(J2534,Main_OG!$B$1:$B$766,Main_OG!$O$1:$O$766,"")</f>
        <v>1</v>
      </c>
      <c r="I2534" s="45">
        <f>_xlfn.XLOOKUP(F2534,Main_OG!$D$1:$D$766,Main_OG!$J$1:$J$766,"")</f>
        <v>1</v>
      </c>
      <c r="J2534" s="45" t="s">
        <v>59</v>
      </c>
      <c r="K2534" s="45" t="str">
        <f t="shared" si="118"/>
        <v>San Diego Gas &amp; Electric Co_CA</v>
      </c>
      <c r="L2534" s="45" t="str">
        <f t="shared" si="119"/>
        <v>San Diego Gas Electric Co_CA</v>
      </c>
      <c r="M2534" s="45" t="s">
        <v>3704</v>
      </c>
      <c r="N2534" s="45">
        <v>4</v>
      </c>
      <c r="O2534" s="45">
        <v>149017</v>
      </c>
      <c r="P2534" s="45">
        <v>506</v>
      </c>
      <c r="Q2534" s="45">
        <v>1228941</v>
      </c>
      <c r="R2534" s="45">
        <v>99172</v>
      </c>
      <c r="S2534" s="45">
        <v>6747908</v>
      </c>
      <c r="T2534" s="45">
        <v>2131425</v>
      </c>
      <c r="U2534" s="45">
        <v>7304159</v>
      </c>
      <c r="V2534" s="45">
        <v>7.2</v>
      </c>
      <c r="W2534" s="45">
        <v>16.37</v>
      </c>
      <c r="X2534" s="45">
        <v>13.86</v>
      </c>
      <c r="Y2534" s="45">
        <v>17.28</v>
      </c>
      <c r="Z2534" s="46">
        <v>2153852.7999999998</v>
      </c>
      <c r="AA2534" s="46">
        <v>57713.793440703324</v>
      </c>
      <c r="AB2534" s="47">
        <f>_xlfn.XLOOKUP($F2534,Main_OG!$D$1:$D$766,Main_OG!AJ$1:AJ$766,"")</f>
        <v>1663906</v>
      </c>
      <c r="AC2534" s="47">
        <f>_xlfn.XLOOKUP($F2534,Main_OG!$D$1:$D$766,Main_OG!AK$1:AK$766,"")</f>
        <v>4359380</v>
      </c>
      <c r="AD2534" s="47">
        <f>_xlfn.XLOOKUP($F2534,Main_OG!$D$1:$D$766,Main_OG!AL$1:AL$766,"")</f>
        <v>1542451912</v>
      </c>
      <c r="AE2534" s="47">
        <f>_xlfn.XLOOKUP($F2534,Main_OG!$D$1:$D$766,Main_OG!AM$1:AM$766,"")</f>
        <v>32200757</v>
      </c>
      <c r="AF2534" s="48">
        <f>_xlfn.XLOOKUP($F2534,Main_OG!$D$1:$D$766,Main_OG!Z$1:Z$766,"")</f>
        <v>0</v>
      </c>
      <c r="AG2534" s="48">
        <f>_xlfn.XLOOKUP($F2534,Main_OG!$D$1:$D$766,Main_OG!AA$1:AA$766,"")</f>
        <v>2.2935982820086371</v>
      </c>
      <c r="AH2534" s="48">
        <f>_xlfn.XLOOKUP($F2534,Main_OG!$D$1:$D$766,Main_OG!AB$1:AB$766,"")</f>
        <v>17.815786882646659</v>
      </c>
      <c r="AI2534" s="48">
        <f>_xlfn.XLOOKUP($F2534,Main_OG!$D$1:$D$766,Main_OG!AC$1:AC$766,"")</f>
        <v>4.9924248044436963</v>
      </c>
      <c r="AJ2534" s="48">
        <f>_xlfn.XLOOKUP($F2534,Main_OG!$D$1:$D$766,Main_OG!AD$1:AD$766,"")</f>
        <v>0.70992248279802228</v>
      </c>
    </row>
    <row r="2535" spans="2:36" x14ac:dyDescent="0.35">
      <c r="B2535" s="36" t="s">
        <v>3699</v>
      </c>
      <c r="C2535" s="45" t="s">
        <v>59</v>
      </c>
      <c r="D2535" s="45" t="s">
        <v>4294</v>
      </c>
      <c r="E2535" s="36" t="s">
        <v>4530</v>
      </c>
      <c r="F2535" s="36" t="str">
        <f t="shared" si="117"/>
        <v>2011_CA</v>
      </c>
      <c r="G2535" s="45">
        <v>2011</v>
      </c>
      <c r="H2535" s="45">
        <f>_xlfn.XLOOKUP(J2535,Main_OG!$B$1:$B$766,Main_OG!$O$1:$O$766,"")</f>
        <v>1</v>
      </c>
      <c r="I2535" s="45">
        <f>_xlfn.XLOOKUP(F2535,Main_OG!$D$1:$D$766,Main_OG!$J$1:$J$766,"")</f>
        <v>1</v>
      </c>
      <c r="J2535" s="45" t="s">
        <v>59</v>
      </c>
      <c r="K2535" s="45" t="str">
        <f t="shared" si="118"/>
        <v>San Diego Gas &amp; Electric Co_CA</v>
      </c>
      <c r="L2535" s="45" t="str">
        <f t="shared" si="119"/>
        <v>San Diego Gas Electric Co_CA</v>
      </c>
      <c r="M2535" s="45" t="s">
        <v>3705</v>
      </c>
      <c r="N2535" s="45">
        <v>3</v>
      </c>
      <c r="O2535" s="45">
        <v>149382</v>
      </c>
      <c r="P2535" s="45">
        <v>481</v>
      </c>
      <c r="Q2535" s="45">
        <v>1235917</v>
      </c>
      <c r="R2535" s="45">
        <v>99120</v>
      </c>
      <c r="S2535" s="45">
        <v>6738879</v>
      </c>
      <c r="T2535" s="45">
        <v>2036841</v>
      </c>
      <c r="U2535" s="45">
        <v>7374268</v>
      </c>
      <c r="V2535" s="45">
        <v>7.31</v>
      </c>
      <c r="W2535" s="45">
        <v>16.05</v>
      </c>
      <c r="X2535" s="45">
        <v>13.04</v>
      </c>
      <c r="Y2535" s="45">
        <v>17.7</v>
      </c>
      <c r="Z2535" s="46">
        <v>2192887.2000000002</v>
      </c>
      <c r="AA2535" s="46">
        <v>58265.200327417857</v>
      </c>
      <c r="AB2535" s="47">
        <f>_xlfn.XLOOKUP($F2535,Main_OG!$D$1:$D$766,Main_OG!AJ$1:AJ$766,"")</f>
        <v>1558104</v>
      </c>
      <c r="AC2535" s="47">
        <f>_xlfn.XLOOKUP($F2535,Main_OG!$D$1:$D$766,Main_OG!AK$1:AK$766,"")</f>
        <v>3730746.96</v>
      </c>
      <c r="AD2535" s="47">
        <f>_xlfn.XLOOKUP($F2535,Main_OG!$D$1:$D$766,Main_OG!AL$1:AL$766,"")</f>
        <v>1301741298</v>
      </c>
      <c r="AE2535" s="47">
        <f>_xlfn.XLOOKUP($F2535,Main_OG!$D$1:$D$766,Main_OG!AM$1:AM$766,"")</f>
        <v>36663247</v>
      </c>
      <c r="AF2535" s="48">
        <f>_xlfn.XLOOKUP($F2535,Main_OG!$D$1:$D$766,Main_OG!Z$1:Z$766,"")</f>
        <v>0</v>
      </c>
      <c r="AG2535" s="48">
        <f>_xlfn.XLOOKUP($F2535,Main_OG!$D$1:$D$766,Main_OG!AA$1:AA$766,"")</f>
        <v>2.3089180475565318</v>
      </c>
      <c r="AH2535" s="48">
        <f>_xlfn.XLOOKUP($F2535,Main_OG!$D$1:$D$766,Main_OG!AB$1:AB$766,"")</f>
        <v>22.758921780738341</v>
      </c>
      <c r="AI2535" s="48">
        <f>_xlfn.XLOOKUP($F2535,Main_OG!$D$1:$D$766,Main_OG!AC$1:AC$766,"")</f>
        <v>4.6524343752411106</v>
      </c>
      <c r="AJ2535" s="48">
        <f>_xlfn.XLOOKUP($F2535,Main_OG!$D$1:$D$766,Main_OG!AD$1:AD$766,"")</f>
        <v>0.75949643062398253</v>
      </c>
    </row>
    <row r="2536" spans="2:36" x14ac:dyDescent="0.35">
      <c r="B2536" s="36" t="s">
        <v>3699</v>
      </c>
      <c r="C2536" s="45" t="s">
        <v>59</v>
      </c>
      <c r="D2536" s="45" t="s">
        <v>4294</v>
      </c>
      <c r="E2536" s="36" t="s">
        <v>4530</v>
      </c>
      <c r="F2536" s="36" t="str">
        <f t="shared" si="117"/>
        <v>2012_CA</v>
      </c>
      <c r="G2536" s="45">
        <v>2012</v>
      </c>
      <c r="H2536" s="45">
        <f>_xlfn.XLOOKUP(J2536,Main_OG!$B$1:$B$766,Main_OG!$O$1:$O$766,"")</f>
        <v>1</v>
      </c>
      <c r="I2536" s="45">
        <f>_xlfn.XLOOKUP(F2536,Main_OG!$D$1:$D$766,Main_OG!$J$1:$J$766,"")</f>
        <v>1</v>
      </c>
      <c r="J2536" s="45" t="s">
        <v>59</v>
      </c>
      <c r="K2536" s="45" t="str">
        <f t="shared" si="118"/>
        <v>San Diego Gas &amp; Electric Co_CA</v>
      </c>
      <c r="L2536" s="45" t="str">
        <f t="shared" si="119"/>
        <v>San Diego Gas Electric Co_CA</v>
      </c>
      <c r="M2536" s="45" t="s">
        <v>3706</v>
      </c>
      <c r="N2536" s="45">
        <v>4</v>
      </c>
      <c r="O2536" s="45">
        <v>149560</v>
      </c>
      <c r="P2536" s="45">
        <v>465</v>
      </c>
      <c r="Q2536" s="45">
        <v>1242395</v>
      </c>
      <c r="R2536" s="45">
        <v>95213</v>
      </c>
      <c r="S2536" s="45">
        <v>6902279</v>
      </c>
      <c r="T2536" s="45">
        <v>2042302</v>
      </c>
      <c r="U2536" s="45">
        <v>7586922</v>
      </c>
      <c r="V2536" s="45">
        <v>7.0830663999999999</v>
      </c>
      <c r="W2536" s="45">
        <v>14.839183999999999</v>
      </c>
      <c r="X2536" s="45">
        <v>12.216259000000001</v>
      </c>
      <c r="Y2536" s="45">
        <v>16.366429</v>
      </c>
      <c r="Z2536" s="46">
        <v>2255437.2999999998</v>
      </c>
      <c r="AA2536" s="46">
        <v>59440.34757454371</v>
      </c>
      <c r="AB2536" s="47">
        <f>_xlfn.XLOOKUP($F2536,Main_OG!$D$1:$D$766,Main_OG!AJ$1:AJ$766,"")</f>
        <v>1003476</v>
      </c>
      <c r="AC2536" s="47">
        <f>_xlfn.XLOOKUP($F2536,Main_OG!$D$1:$D$766,Main_OG!AK$1:AK$766,"")</f>
        <v>771902</v>
      </c>
      <c r="AD2536" s="47">
        <f>_xlfn.XLOOKUP($F2536,Main_OG!$D$1:$D$766,Main_OG!AL$1:AL$766,"")</f>
        <v>1779673820</v>
      </c>
      <c r="AE2536" s="47">
        <f>_xlfn.XLOOKUP($F2536,Main_OG!$D$1:$D$766,Main_OG!AM$1:AM$766,"")</f>
        <v>18507408</v>
      </c>
      <c r="AF2536" s="48">
        <f>_xlfn.XLOOKUP($F2536,Main_OG!$D$1:$D$766,Main_OG!Z$1:Z$766,"")</f>
        <v>0</v>
      </c>
      <c r="AG2536" s="48">
        <f>_xlfn.XLOOKUP($F2536,Main_OG!$D$1:$D$766,Main_OG!AA$1:AA$766,"")</f>
        <v>2.324237813104427</v>
      </c>
      <c r="AH2536" s="48">
        <f>_xlfn.XLOOKUP($F2536,Main_OG!$D$1:$D$766,Main_OG!AB$1:AB$766,"")</f>
        <v>23.49195884567845</v>
      </c>
      <c r="AI2536" s="48">
        <f>_xlfn.XLOOKUP($F2536,Main_OG!$D$1:$D$766,Main_OG!AC$1:AC$766,"")</f>
        <v>3.503818060367514</v>
      </c>
      <c r="AJ2536" s="48">
        <f>_xlfn.XLOOKUP($F2536,Main_OG!$D$1:$D$766,Main_OG!AD$1:AD$766,"")</f>
        <v>0.75442193202762442</v>
      </c>
    </row>
    <row r="2537" spans="2:36" x14ac:dyDescent="0.35">
      <c r="B2537" s="36" t="s">
        <v>3699</v>
      </c>
      <c r="C2537" s="45" t="s">
        <v>59</v>
      </c>
      <c r="D2537" s="45" t="s">
        <v>4294</v>
      </c>
      <c r="E2537" s="36" t="s">
        <v>4530</v>
      </c>
      <c r="F2537" s="36" t="str">
        <f t="shared" si="117"/>
        <v>2013_CA</v>
      </c>
      <c r="G2537" s="45">
        <v>2013</v>
      </c>
      <c r="H2537" s="45">
        <f>_xlfn.XLOOKUP(J2537,Main_OG!$B$1:$B$766,Main_OG!$O$1:$O$766,"")</f>
        <v>1</v>
      </c>
      <c r="I2537" s="45">
        <f>_xlfn.XLOOKUP(F2537,Main_OG!$D$1:$D$766,Main_OG!$J$1:$J$766,"")</f>
        <v>1</v>
      </c>
      <c r="J2537" s="45" t="s">
        <v>59</v>
      </c>
      <c r="K2537" s="45" t="str">
        <f t="shared" si="118"/>
        <v>San Diego Gas &amp; Electric Co_CA</v>
      </c>
      <c r="L2537" s="45" t="str">
        <f t="shared" si="119"/>
        <v>San Diego Gas Electric Co_CA</v>
      </c>
      <c r="M2537" s="45" t="s">
        <v>3707</v>
      </c>
      <c r="N2537" s="45">
        <v>4</v>
      </c>
      <c r="O2537" s="45">
        <v>149751</v>
      </c>
      <c r="P2537" s="45">
        <v>461</v>
      </c>
      <c r="Q2537" s="45">
        <v>1249530</v>
      </c>
      <c r="R2537" s="45">
        <v>86708</v>
      </c>
      <c r="S2537" s="45">
        <v>6723283</v>
      </c>
      <c r="T2537" s="45">
        <v>1961744</v>
      </c>
      <c r="U2537" s="45">
        <v>7392246</v>
      </c>
      <c r="V2537" s="45">
        <v>7.7778289999999997</v>
      </c>
      <c r="W2537" s="45">
        <v>16.162051999999999</v>
      </c>
      <c r="X2537" s="45">
        <v>13.090225</v>
      </c>
      <c r="Y2537" s="45">
        <v>17.354458000000001</v>
      </c>
      <c r="Z2537" s="46">
        <v>2340335.2999999998</v>
      </c>
      <c r="AA2537" s="46">
        <v>61179.209849340856</v>
      </c>
      <c r="AB2537" s="47">
        <f>_xlfn.XLOOKUP($F2537,Main_OG!$D$1:$D$766,Main_OG!AJ$1:AJ$766,"")</f>
        <v>586564</v>
      </c>
      <c r="AC2537" s="47">
        <f>_xlfn.XLOOKUP($F2537,Main_OG!$D$1:$D$766,Main_OG!AK$1:AK$766,"")</f>
        <v>281579.90000000002</v>
      </c>
      <c r="AD2537" s="47">
        <f>_xlfn.XLOOKUP($F2537,Main_OG!$D$1:$D$766,Main_OG!AL$1:AL$766,"")</f>
        <v>1735221748</v>
      </c>
      <c r="AE2537" s="47">
        <f>_xlfn.XLOOKUP($F2537,Main_OG!$D$1:$D$766,Main_OG!AM$1:AM$766,"")</f>
        <v>17911943</v>
      </c>
      <c r="AF2537" s="48">
        <f>_xlfn.XLOOKUP($F2537,Main_OG!$D$1:$D$766,Main_OG!Z$1:Z$766,"")</f>
        <v>3.89</v>
      </c>
      <c r="AG2537" s="48">
        <f>_xlfn.XLOOKUP($F2537,Main_OG!$D$1:$D$766,Main_OG!AA$1:AA$766,"")</f>
        <v>1.96</v>
      </c>
      <c r="AH2537" s="48">
        <f>_xlfn.XLOOKUP($F2537,Main_OG!$D$1:$D$766,Main_OG!AB$1:AB$766,"")</f>
        <v>23.23</v>
      </c>
      <c r="AI2537" s="48">
        <f>_xlfn.XLOOKUP($F2537,Main_OG!$D$1:$D$766,Main_OG!AC$1:AC$766,"")</f>
        <v>4.4000000000000004</v>
      </c>
      <c r="AJ2537" s="48">
        <f>_xlfn.XLOOKUP($F2537,Main_OG!$D$1:$D$766,Main_OG!AD$1:AD$766,"")</f>
        <v>0.71</v>
      </c>
    </row>
    <row r="2538" spans="2:36" x14ac:dyDescent="0.35">
      <c r="B2538" s="36" t="s">
        <v>3699</v>
      </c>
      <c r="C2538" s="45" t="s">
        <v>59</v>
      </c>
      <c r="D2538" s="45" t="s">
        <v>4294</v>
      </c>
      <c r="E2538" s="36" t="s">
        <v>4530</v>
      </c>
      <c r="F2538" s="36" t="str">
        <f t="shared" si="117"/>
        <v>2014_CA</v>
      </c>
      <c r="G2538" s="45">
        <v>2014</v>
      </c>
      <c r="H2538" s="45">
        <f>_xlfn.XLOOKUP(J2538,Main_OG!$B$1:$B$766,Main_OG!$O$1:$O$766,"")</f>
        <v>1</v>
      </c>
      <c r="I2538" s="45">
        <f>_xlfn.XLOOKUP(F2538,Main_OG!$D$1:$D$766,Main_OG!$J$1:$J$766,"")</f>
        <v>1</v>
      </c>
      <c r="J2538" s="45" t="s">
        <v>59</v>
      </c>
      <c r="K2538" s="45" t="str">
        <f t="shared" si="118"/>
        <v>San Diego Gas &amp; Electric Co_CA</v>
      </c>
      <c r="L2538" s="45" t="str">
        <f t="shared" si="119"/>
        <v>San Diego Gas Electric Co_CA</v>
      </c>
      <c r="M2538" s="45" t="s">
        <v>3708</v>
      </c>
      <c r="N2538" s="45">
        <v>4</v>
      </c>
      <c r="O2538" s="45">
        <v>150700</v>
      </c>
      <c r="P2538" s="45">
        <v>454</v>
      </c>
      <c r="Q2538" s="45">
        <v>1256446</v>
      </c>
      <c r="R2538" s="45">
        <v>87425</v>
      </c>
      <c r="S2538" s="45">
        <v>6975252</v>
      </c>
      <c r="T2538" s="45">
        <v>2066759</v>
      </c>
      <c r="U2538" s="45">
        <v>7338332</v>
      </c>
      <c r="V2538" s="45">
        <v>7.7140405999999997</v>
      </c>
      <c r="W2538" s="45">
        <v>20.453355999999999</v>
      </c>
      <c r="X2538" s="45">
        <v>16.560789</v>
      </c>
      <c r="Y2538" s="45">
        <v>18.664916999999999</v>
      </c>
      <c r="Z2538" s="46">
        <v>2428675.7000000002</v>
      </c>
      <c r="AA2538" s="46">
        <v>62940.736636083937</v>
      </c>
      <c r="AB2538" s="47">
        <f>_xlfn.XLOOKUP($F2538,Main_OG!$D$1:$D$766,Main_OG!AJ$1:AJ$766,"")</f>
        <v>580888</v>
      </c>
      <c r="AC2538" s="47">
        <f>_xlfn.XLOOKUP($F2538,Main_OG!$D$1:$D$766,Main_OG!AK$1:AK$766,"")</f>
        <v>281121</v>
      </c>
      <c r="AD2538" s="47">
        <f>_xlfn.XLOOKUP($F2538,Main_OG!$D$1:$D$766,Main_OG!AL$1:AL$766,"")</f>
        <v>1753557596</v>
      </c>
      <c r="AE2538" s="47">
        <f>_xlfn.XLOOKUP($F2538,Main_OG!$D$1:$D$766,Main_OG!AM$1:AM$766,"")</f>
        <v>16985978</v>
      </c>
      <c r="AF2538" s="48">
        <f>_xlfn.XLOOKUP($F2538,Main_OG!$D$1:$D$766,Main_OG!Z$1:Z$766,"")</f>
        <v>0</v>
      </c>
      <c r="AG2538" s="48">
        <f>_xlfn.XLOOKUP($F2538,Main_OG!$D$1:$D$766,Main_OG!AA$1:AA$766,"")</f>
        <v>2.4900000000000002</v>
      </c>
      <c r="AH2538" s="48">
        <f>_xlfn.XLOOKUP($F2538,Main_OG!$D$1:$D$766,Main_OG!AB$1:AB$766,"")</f>
        <v>20.48845299552563</v>
      </c>
      <c r="AI2538" s="48">
        <f>_xlfn.XLOOKUP($F2538,Main_OG!$D$1:$D$766,Main_OG!AC$1:AC$766,"")</f>
        <v>4.9924248044436963</v>
      </c>
      <c r="AJ2538" s="48">
        <f>_xlfn.XLOOKUP($F2538,Main_OG!$D$1:$D$766,Main_OG!AD$1:AD$766,"")</f>
        <v>0.68548682032632846</v>
      </c>
    </row>
    <row r="2539" spans="2:36" x14ac:dyDescent="0.35">
      <c r="B2539" s="36" t="s">
        <v>3699</v>
      </c>
      <c r="C2539" s="45" t="s">
        <v>59</v>
      </c>
      <c r="D2539" s="45" t="s">
        <v>4294</v>
      </c>
      <c r="E2539" s="36" t="s">
        <v>4530</v>
      </c>
      <c r="F2539" s="36" t="str">
        <f t="shared" si="117"/>
        <v>2015_CA</v>
      </c>
      <c r="G2539" s="45">
        <v>2015</v>
      </c>
      <c r="H2539" s="45">
        <f>_xlfn.XLOOKUP(J2539,Main_OG!$B$1:$B$766,Main_OG!$O$1:$O$766,"")</f>
        <v>1</v>
      </c>
      <c r="I2539" s="45">
        <f>_xlfn.XLOOKUP(F2539,Main_OG!$D$1:$D$766,Main_OG!$J$1:$J$766,"")</f>
        <v>1</v>
      </c>
      <c r="J2539" s="45" t="s">
        <v>59</v>
      </c>
      <c r="K2539" s="45" t="str">
        <f t="shared" si="118"/>
        <v>San Diego Gas &amp; Electric Co_CA</v>
      </c>
      <c r="L2539" s="45" t="str">
        <f t="shared" si="119"/>
        <v>San Diego Gas Electric Co_CA</v>
      </c>
      <c r="M2539" s="45" t="s">
        <v>3709</v>
      </c>
      <c r="N2539" s="45">
        <v>4</v>
      </c>
      <c r="O2539" s="45">
        <v>151550</v>
      </c>
      <c r="P2539" s="45">
        <v>464</v>
      </c>
      <c r="Q2539" s="45">
        <v>1264642</v>
      </c>
      <c r="R2539" s="45">
        <v>83031</v>
      </c>
      <c r="S2539" s="45">
        <v>6876979</v>
      </c>
      <c r="T2539" s="45">
        <v>2163450</v>
      </c>
      <c r="U2539" s="45">
        <v>7143459</v>
      </c>
      <c r="V2539" s="45">
        <v>8.1222676000000007</v>
      </c>
      <c r="W2539" s="45">
        <v>22.051597000000001</v>
      </c>
      <c r="X2539" s="45">
        <v>17.598516</v>
      </c>
      <c r="Y2539" s="45">
        <v>20.806569</v>
      </c>
      <c r="Z2539" s="46">
        <v>2545979.5</v>
      </c>
      <c r="AA2539" s="46">
        <v>65442.117240728374</v>
      </c>
      <c r="AB2539" s="47">
        <f>_xlfn.XLOOKUP($F2539,Main_OG!$D$1:$D$766,Main_OG!AJ$1:AJ$766,"")</f>
        <v>134800</v>
      </c>
      <c r="AC2539" s="47">
        <f>_xlfn.XLOOKUP($F2539,Main_OG!$D$1:$D$766,Main_OG!AK$1:AK$766,"")</f>
        <v>328846</v>
      </c>
      <c r="AD2539" s="47">
        <f>_xlfn.XLOOKUP($F2539,Main_OG!$D$1:$D$766,Main_OG!AL$1:AL$766,"")</f>
        <v>1700854110</v>
      </c>
      <c r="AE2539" s="47">
        <f>_xlfn.XLOOKUP($F2539,Main_OG!$D$1:$D$766,Main_OG!AM$1:AM$766,"")</f>
        <v>18505385</v>
      </c>
      <c r="AF2539" s="48">
        <f>_xlfn.XLOOKUP($F2539,Main_OG!$D$1:$D$766,Main_OG!Z$1:Z$766,"")</f>
        <v>0</v>
      </c>
      <c r="AG2539" s="48">
        <f>_xlfn.XLOOKUP($F2539,Main_OG!$D$1:$D$766,Main_OG!AA$1:AA$766,"")</f>
        <v>2.25948627072199</v>
      </c>
      <c r="AH2539" s="48">
        <f>_xlfn.XLOOKUP($F2539,Main_OG!$D$1:$D$766,Main_OG!AB$1:AB$766,"")</f>
        <v>12.08771849023859</v>
      </c>
      <c r="AI2539" s="48">
        <f>_xlfn.XLOOKUP($F2539,Main_OG!$D$1:$D$766,Main_OG!AC$1:AC$766,"")</f>
        <v>3.3843619636206599</v>
      </c>
      <c r="AJ2539" s="48">
        <f>_xlfn.XLOOKUP($F2539,Main_OG!$D$1:$D$766,Main_OG!AD$1:AD$766,"")</f>
        <v>0.66963877086385626</v>
      </c>
    </row>
    <row r="2540" spans="2:36" x14ac:dyDescent="0.35">
      <c r="B2540" s="36" t="s">
        <v>3699</v>
      </c>
      <c r="C2540" s="45" t="s">
        <v>59</v>
      </c>
      <c r="D2540" s="45" t="s">
        <v>4294</v>
      </c>
      <c r="E2540" s="36" t="s">
        <v>4530</v>
      </c>
      <c r="F2540" s="36" t="str">
        <f t="shared" si="117"/>
        <v>2016_CA</v>
      </c>
      <c r="G2540" s="45">
        <v>2016</v>
      </c>
      <c r="H2540" s="45">
        <f>_xlfn.XLOOKUP(J2540,Main_OG!$B$1:$B$766,Main_OG!$O$1:$O$766,"")</f>
        <v>1</v>
      </c>
      <c r="I2540" s="45">
        <f>_xlfn.XLOOKUP(F2540,Main_OG!$D$1:$D$766,Main_OG!$J$1:$J$766,"")</f>
        <v>1</v>
      </c>
      <c r="J2540" s="45" t="s">
        <v>59</v>
      </c>
      <c r="K2540" s="45" t="str">
        <f t="shared" si="118"/>
        <v>San Diego Gas &amp; Electric Co_CA</v>
      </c>
      <c r="L2540" s="45" t="str">
        <f t="shared" si="119"/>
        <v>San Diego Gas Electric Co_CA</v>
      </c>
      <c r="M2540" s="45" t="s">
        <v>3710</v>
      </c>
      <c r="N2540" s="45">
        <v>6</v>
      </c>
      <c r="O2540" s="45">
        <v>152614</v>
      </c>
      <c r="P2540" s="45">
        <v>461</v>
      </c>
      <c r="Q2540" s="45">
        <v>1272052</v>
      </c>
      <c r="R2540" s="45">
        <v>60457</v>
      </c>
      <c r="S2540" s="45">
        <v>6714500</v>
      </c>
      <c r="T2540" s="45">
        <v>2193185</v>
      </c>
      <c r="U2540" s="45">
        <v>6684897</v>
      </c>
      <c r="V2540" s="45">
        <v>13.498354000000001</v>
      </c>
      <c r="W2540" s="45">
        <v>19.622544000000001</v>
      </c>
      <c r="X2540" s="45">
        <v>16.216161</v>
      </c>
      <c r="Y2540" s="45">
        <v>20.724173</v>
      </c>
      <c r="Z2540" s="46">
        <v>2623711.7000000002</v>
      </c>
      <c r="AA2540" s="46">
        <v>67018.29509303208</v>
      </c>
      <c r="AB2540" s="47">
        <f>_xlfn.XLOOKUP($F2540,Main_OG!$D$1:$D$766,Main_OG!AJ$1:AJ$766,"")</f>
        <v>125416</v>
      </c>
      <c r="AC2540" s="47">
        <f>_xlfn.XLOOKUP($F2540,Main_OG!$D$1:$D$766,Main_OG!AK$1:AK$766,"")</f>
        <v>455785</v>
      </c>
      <c r="AD2540" s="47">
        <f>_xlfn.XLOOKUP($F2540,Main_OG!$D$1:$D$766,Main_OG!AL$1:AL$766,"")</f>
        <v>1403209832</v>
      </c>
      <c r="AE2540" s="47">
        <f>_xlfn.XLOOKUP($F2540,Main_OG!$D$1:$D$766,Main_OG!AM$1:AM$766,"")</f>
        <v>18907578</v>
      </c>
      <c r="AF2540" s="48">
        <f>_xlfn.XLOOKUP($F2540,Main_OG!$D$1:$D$766,Main_OG!Z$1:Z$766,"")</f>
        <v>2.88</v>
      </c>
      <c r="AG2540" s="48">
        <f>_xlfn.XLOOKUP($F2540,Main_OG!$D$1:$D$766,Main_OG!AA$1:AA$766,"")</f>
        <v>2.2143440282408582</v>
      </c>
      <c r="AH2540" s="48">
        <f>_xlfn.XLOOKUP($F2540,Main_OG!$D$1:$D$766,Main_OG!AB$1:AB$766,"")</f>
        <v>11.309272049594229</v>
      </c>
      <c r="AI2540" s="48">
        <f>_xlfn.XLOOKUP($F2540,Main_OG!$D$1:$D$766,Main_OG!AC$1:AC$766,"")</f>
        <v>3.2924726584307722</v>
      </c>
      <c r="AJ2540" s="48">
        <f>_xlfn.XLOOKUP($F2540,Main_OG!$D$1:$D$766,Main_OG!AD$1:AD$766,"")</f>
        <v>0.65636700530415037</v>
      </c>
    </row>
    <row r="2541" spans="2:36" x14ac:dyDescent="0.35">
      <c r="B2541" s="36" t="s">
        <v>3699</v>
      </c>
      <c r="C2541" s="45" t="s">
        <v>59</v>
      </c>
      <c r="D2541" s="45" t="s">
        <v>4294</v>
      </c>
      <c r="E2541" s="36" t="s">
        <v>4530</v>
      </c>
      <c r="F2541" s="36" t="str">
        <f t="shared" si="117"/>
        <v>2017_CA</v>
      </c>
      <c r="G2541" s="45">
        <v>2017</v>
      </c>
      <c r="H2541" s="45">
        <f>_xlfn.XLOOKUP(J2541,Main_OG!$B$1:$B$766,Main_OG!$O$1:$O$766,"")</f>
        <v>1</v>
      </c>
      <c r="I2541" s="45">
        <f>_xlfn.XLOOKUP(F2541,Main_OG!$D$1:$D$766,Main_OG!$J$1:$J$766,"")</f>
        <v>1</v>
      </c>
      <c r="J2541" s="45" t="s">
        <v>59</v>
      </c>
      <c r="K2541" s="45" t="str">
        <f t="shared" si="118"/>
        <v>San Diego Gas &amp; Electric Co_CA</v>
      </c>
      <c r="L2541" s="45" t="str">
        <f t="shared" si="119"/>
        <v>San Diego Gas Electric Co_CA</v>
      </c>
      <c r="M2541" s="45" t="s">
        <v>3711</v>
      </c>
      <c r="N2541" s="45">
        <v>6</v>
      </c>
      <c r="O2541" s="45">
        <v>153311</v>
      </c>
      <c r="P2541" s="45">
        <v>444</v>
      </c>
      <c r="Q2541" s="45">
        <v>1280264</v>
      </c>
      <c r="R2541" s="45">
        <v>59177</v>
      </c>
      <c r="S2541" s="45">
        <v>6782298</v>
      </c>
      <c r="T2541" s="45">
        <v>2203979</v>
      </c>
      <c r="U2541" s="45">
        <v>6577628</v>
      </c>
      <c r="V2541" s="45">
        <v>15.258293</v>
      </c>
      <c r="W2541" s="45">
        <v>21.218547000000001</v>
      </c>
      <c r="X2541" s="45">
        <v>17.281203999999999</v>
      </c>
      <c r="Y2541" s="45">
        <v>22.085847999999999</v>
      </c>
      <c r="Z2541" s="46">
        <v>2740550.3</v>
      </c>
      <c r="AA2541" s="46">
        <v>69667.122843851015</v>
      </c>
      <c r="AB2541" s="47">
        <f>_xlfn.XLOOKUP($F2541,Main_OG!$D$1:$D$766,Main_OG!AJ$1:AJ$766,"")</f>
        <v>117272</v>
      </c>
      <c r="AC2541" s="47">
        <f>_xlfn.XLOOKUP($F2541,Main_OG!$D$1:$D$766,Main_OG!AK$1:AK$766,"")</f>
        <v>187367</v>
      </c>
      <c r="AD2541" s="47">
        <f>_xlfn.XLOOKUP($F2541,Main_OG!$D$1:$D$766,Main_OG!AL$1:AL$766,"")</f>
        <v>1282999508</v>
      </c>
      <c r="AE2541" s="47">
        <f>_xlfn.XLOOKUP($F2541,Main_OG!$D$1:$D$766,Main_OG!AM$1:AM$766,"")</f>
        <v>17901079</v>
      </c>
      <c r="AF2541" s="48">
        <f>_xlfn.XLOOKUP($F2541,Main_OG!$D$1:$D$766,Main_OG!Z$1:Z$766,"")</f>
        <v>0</v>
      </c>
      <c r="AG2541" s="48">
        <f>_xlfn.XLOOKUP($F2541,Main_OG!$D$1:$D$766,Main_OG!AA$1:AA$766,"")</f>
        <v>2.1875855044172008</v>
      </c>
      <c r="AH2541" s="48">
        <f>_xlfn.XLOOKUP($F2541,Main_OG!$D$1:$D$766,Main_OG!AB$1:AB$766,"")</f>
        <v>14.73443638842941</v>
      </c>
      <c r="AI2541" s="48">
        <f>_xlfn.XLOOKUP($F2541,Main_OG!$D$1:$D$766,Main_OG!AC$1:AC$766,"")</f>
        <v>3.7243523928232452</v>
      </c>
      <c r="AJ2541" s="48">
        <f>_xlfn.XLOOKUP($F2541,Main_OG!$D$1:$D$766,Main_OG!AD$1:AD$766,"")</f>
        <v>0.62802788237371954</v>
      </c>
    </row>
    <row r="2542" spans="2:36" x14ac:dyDescent="0.35">
      <c r="B2542" s="36" t="s">
        <v>3699</v>
      </c>
      <c r="C2542" s="45" t="s">
        <v>59</v>
      </c>
      <c r="D2542" s="45" t="s">
        <v>4294</v>
      </c>
      <c r="E2542" s="36" t="s">
        <v>4530</v>
      </c>
      <c r="F2542" s="36" t="str">
        <f t="shared" si="117"/>
        <v>2018_CA</v>
      </c>
      <c r="G2542" s="45">
        <v>2018</v>
      </c>
      <c r="H2542" s="45">
        <f>_xlfn.XLOOKUP(J2542,Main_OG!$B$1:$B$766,Main_OG!$O$1:$O$766,"")</f>
        <v>1</v>
      </c>
      <c r="I2542" s="45">
        <f>_xlfn.XLOOKUP(F2542,Main_OG!$D$1:$D$766,Main_OG!$J$1:$J$766,"")</f>
        <v>1</v>
      </c>
      <c r="J2542" s="45" t="s">
        <v>59</v>
      </c>
      <c r="K2542" s="45" t="str">
        <f t="shared" si="118"/>
        <v>San Diego Gas &amp; Electric Co_CA</v>
      </c>
      <c r="L2542" s="45" t="str">
        <f t="shared" si="119"/>
        <v>San Diego Gas Electric Co_CA</v>
      </c>
      <c r="M2542" s="45" t="s">
        <v>3712</v>
      </c>
      <c r="N2542" s="45">
        <v>4</v>
      </c>
      <c r="O2542" s="45">
        <v>153138</v>
      </c>
      <c r="P2542" s="45">
        <v>435</v>
      </c>
      <c r="Q2542" s="45">
        <v>1290690</v>
      </c>
      <c r="R2542" s="45">
        <v>57590</v>
      </c>
      <c r="S2542" s="45">
        <v>6562061</v>
      </c>
      <c r="T2542" s="45">
        <v>2182924</v>
      </c>
      <c r="U2542" s="45">
        <v>6336436</v>
      </c>
      <c r="V2542" s="45">
        <v>16.731030000000001</v>
      </c>
      <c r="W2542" s="45">
        <v>23.236713000000002</v>
      </c>
      <c r="X2542" s="45">
        <v>18.460129999999999</v>
      </c>
      <c r="Y2542" s="45">
        <v>25.311592999999998</v>
      </c>
      <c r="Z2542" s="46">
        <v>2850970.3</v>
      </c>
      <c r="AA2542" s="46">
        <v>72290.915366437242</v>
      </c>
      <c r="AB2542" s="47">
        <f>_xlfn.XLOOKUP($F2542,Main_OG!$D$1:$D$766,Main_OG!AJ$1:AJ$766,"")</f>
        <v>113814</v>
      </c>
      <c r="AC2542" s="47">
        <f>_xlfn.XLOOKUP($F2542,Main_OG!$D$1:$D$766,Main_OG!AK$1:AK$766,"")</f>
        <v>239764</v>
      </c>
      <c r="AD2542" s="47">
        <f>_xlfn.XLOOKUP($F2542,Main_OG!$D$1:$D$766,Main_OG!AL$1:AL$766,"")</f>
        <v>1292762132</v>
      </c>
      <c r="AE2542" s="47">
        <f>_xlfn.XLOOKUP($F2542,Main_OG!$D$1:$D$766,Main_OG!AM$1:AM$766,"")</f>
        <v>18213519</v>
      </c>
      <c r="AF2542" s="48">
        <f>_xlfn.XLOOKUP($F2542,Main_OG!$D$1:$D$766,Main_OG!Z$1:Z$766,"")</f>
        <v>0</v>
      </c>
      <c r="AG2542" s="48">
        <f>_xlfn.XLOOKUP($F2542,Main_OG!$D$1:$D$766,Main_OG!AA$1:AA$766,"")</f>
        <v>2.1875855044172008</v>
      </c>
      <c r="AH2542" s="48">
        <f>_xlfn.XLOOKUP($F2542,Main_OG!$D$1:$D$766,Main_OG!AB$1:AB$766,"")</f>
        <v>17.239999999999998</v>
      </c>
      <c r="AI2542" s="48">
        <f>_xlfn.XLOOKUP($F2542,Main_OG!$D$1:$D$766,Main_OG!AC$1:AC$766,"")</f>
        <v>3.8713752811270652</v>
      </c>
      <c r="AJ2542" s="48">
        <f>_xlfn.XLOOKUP($F2542,Main_OG!$D$1:$D$766,Main_OG!AD$1:AD$766,"")</f>
        <v>0.62810595158289428</v>
      </c>
    </row>
    <row r="2543" spans="2:36" x14ac:dyDescent="0.35">
      <c r="B2543" s="36" t="s">
        <v>3699</v>
      </c>
      <c r="C2543" s="45" t="s">
        <v>59</v>
      </c>
      <c r="D2543" s="45" t="s">
        <v>4294</v>
      </c>
      <c r="E2543" s="36" t="s">
        <v>4530</v>
      </c>
      <c r="F2543" s="36" t="str">
        <f t="shared" si="117"/>
        <v>2019_CA</v>
      </c>
      <c r="G2543" s="45">
        <v>2019</v>
      </c>
      <c r="H2543" s="45">
        <f>_xlfn.XLOOKUP(J2543,Main_OG!$B$1:$B$766,Main_OG!$O$1:$O$766,"")</f>
        <v>1</v>
      </c>
      <c r="I2543" s="45">
        <f>_xlfn.XLOOKUP(F2543,Main_OG!$D$1:$D$766,Main_OG!$J$1:$J$766,"")</f>
        <v>1</v>
      </c>
      <c r="J2543" s="45" t="s">
        <v>59</v>
      </c>
      <c r="K2543" s="45" t="str">
        <f t="shared" si="118"/>
        <v>San Diego Gas &amp; Electric Co_CA</v>
      </c>
      <c r="L2543" s="45" t="str">
        <f t="shared" si="119"/>
        <v>San Diego Gas Electric Co_CA</v>
      </c>
      <c r="M2543" s="45" t="s">
        <v>3713</v>
      </c>
      <c r="N2543" s="45">
        <v>4</v>
      </c>
      <c r="O2543" s="45">
        <v>152737</v>
      </c>
      <c r="P2543" s="45">
        <v>421</v>
      </c>
      <c r="Q2543" s="45">
        <v>1298976</v>
      </c>
      <c r="R2543" s="45">
        <v>61454</v>
      </c>
      <c r="S2543" s="45">
        <v>6310142</v>
      </c>
      <c r="T2543" s="45">
        <v>2052235</v>
      </c>
      <c r="U2543" s="45">
        <v>5981976</v>
      </c>
      <c r="V2543" s="45">
        <v>17.744166</v>
      </c>
      <c r="W2543" s="45">
        <v>23.477903999999999</v>
      </c>
      <c r="X2543" s="45">
        <v>19.204671999999999</v>
      </c>
      <c r="Y2543" s="45">
        <v>25.779985</v>
      </c>
      <c r="Z2543" s="46">
        <v>2962792.1</v>
      </c>
      <c r="AA2543" s="46">
        <v>75126.056066784979</v>
      </c>
      <c r="AB2543" s="47">
        <f>_xlfn.XLOOKUP($F2543,Main_OG!$D$1:$D$766,Main_OG!AJ$1:AJ$766,"")</f>
        <v>97698</v>
      </c>
      <c r="AC2543" s="47">
        <f>_xlfn.XLOOKUP($F2543,Main_OG!$D$1:$D$766,Main_OG!AK$1:AK$766,"")</f>
        <v>201972</v>
      </c>
      <c r="AD2543" s="47">
        <f>_xlfn.XLOOKUP($F2543,Main_OG!$D$1:$D$766,Main_OG!AL$1:AL$766,"")</f>
        <v>1230687868</v>
      </c>
      <c r="AE2543" s="47">
        <f>_xlfn.XLOOKUP($F2543,Main_OG!$D$1:$D$766,Main_OG!AM$1:AM$766,"")</f>
        <v>16165384</v>
      </c>
      <c r="AF2543" s="48">
        <f>_xlfn.XLOOKUP($F2543,Main_OG!$D$1:$D$766,Main_OG!Z$1:Z$766,"")</f>
        <v>0</v>
      </c>
      <c r="AG2543" s="48">
        <f>_xlfn.XLOOKUP($F2543,Main_OG!$D$1:$D$766,Main_OG!AA$1:AA$766,"")</f>
        <v>2.176146746141439</v>
      </c>
      <c r="AH2543" s="48">
        <f>_xlfn.XLOOKUP($F2543,Main_OG!$D$1:$D$766,Main_OG!AB$1:AB$766,"")</f>
        <v>16.155101142605361</v>
      </c>
      <c r="AI2543" s="48">
        <f>_xlfn.XLOOKUP($F2543,Main_OG!$D$1:$D$766,Main_OG!AC$1:AC$766,"")</f>
        <v>3.3292283805067271</v>
      </c>
      <c r="AJ2543" s="48">
        <f>_xlfn.XLOOKUP($F2543,Main_OG!$D$1:$D$766,Main_OG!AD$1:AD$766,"")</f>
        <v>0.60296766622862785</v>
      </c>
    </row>
    <row r="2544" spans="2:36" x14ac:dyDescent="0.35">
      <c r="B2544" s="36" t="s">
        <v>3699</v>
      </c>
      <c r="C2544" s="45" t="s">
        <v>59</v>
      </c>
      <c r="D2544" s="45" t="s">
        <v>4294</v>
      </c>
      <c r="E2544" s="36" t="s">
        <v>4530</v>
      </c>
      <c r="F2544" s="36" t="str">
        <f t="shared" si="117"/>
        <v>2020_CA</v>
      </c>
      <c r="G2544" s="45">
        <v>2020</v>
      </c>
      <c r="H2544" s="45">
        <f>_xlfn.XLOOKUP(J2544,Main_OG!$B$1:$B$766,Main_OG!$O$1:$O$766,"")</f>
        <v>1</v>
      </c>
      <c r="I2544" s="45">
        <f>_xlfn.XLOOKUP(F2544,Main_OG!$D$1:$D$766,Main_OG!$J$1:$J$766,"")</f>
        <v>1</v>
      </c>
      <c r="J2544" s="45" t="s">
        <v>59</v>
      </c>
      <c r="K2544" s="45" t="str">
        <f t="shared" si="118"/>
        <v>San Diego Gas &amp; Electric Co_CA</v>
      </c>
      <c r="L2544" s="45" t="str">
        <f t="shared" si="119"/>
        <v>San Diego Gas Electric Co_CA</v>
      </c>
      <c r="M2544" s="45" t="s">
        <v>3714</v>
      </c>
      <c r="N2544" s="45">
        <v>5</v>
      </c>
      <c r="O2544" s="45">
        <v>153144</v>
      </c>
      <c r="P2544" s="45">
        <v>392</v>
      </c>
      <c r="Q2544" s="45">
        <v>0</v>
      </c>
      <c r="R2544" s="45">
        <v>46822</v>
      </c>
      <c r="S2544" s="45">
        <v>5903249</v>
      </c>
      <c r="T2544" s="45">
        <v>1841889</v>
      </c>
      <c r="U2544" s="45">
        <v>0</v>
      </c>
      <c r="V2544" s="45">
        <v>18.793088999999998</v>
      </c>
      <c r="W2544" s="45">
        <v>23.856798000000001</v>
      </c>
      <c r="X2544" s="45">
        <v>19.466612999999999</v>
      </c>
      <c r="Y2544" s="45">
        <v>0</v>
      </c>
      <c r="Z2544" s="46">
        <v>2925146.9</v>
      </c>
      <c r="AA2544" s="46">
        <v>74206.721781691798</v>
      </c>
      <c r="AB2544" s="47">
        <f>_xlfn.XLOOKUP($F2544,Main_OG!$D$1:$D$766,Main_OG!AJ$1:AJ$766,"")</f>
        <v>115372</v>
      </c>
      <c r="AC2544" s="47">
        <f>_xlfn.XLOOKUP($F2544,Main_OG!$D$1:$D$766,Main_OG!AK$1:AK$766,"")</f>
        <v>177700</v>
      </c>
      <c r="AD2544" s="47">
        <f>_xlfn.XLOOKUP($F2544,Main_OG!$D$1:$D$766,Main_OG!AL$1:AL$766,"")</f>
        <v>1335508716</v>
      </c>
      <c r="AE2544" s="47">
        <f>_xlfn.XLOOKUP($F2544,Main_OG!$D$1:$D$766,Main_OG!AM$1:AM$766,"")</f>
        <v>0</v>
      </c>
      <c r="AF2544" s="48">
        <f>_xlfn.XLOOKUP($F2544,Main_OG!$D$1:$D$766,Main_OG!Z$1:Z$766,"")</f>
        <v>2.74</v>
      </c>
      <c r="AG2544" s="48">
        <f>_xlfn.XLOOKUP($F2544,Main_OG!$D$1:$D$766,Main_OG!AA$1:AA$766,"")</f>
        <v>2.127327759928813</v>
      </c>
      <c r="AH2544" s="48">
        <f>_xlfn.XLOOKUP($F2544,Main_OG!$D$1:$D$766,Main_OG!AB$1:AB$766,"")</f>
        <v>13.73</v>
      </c>
      <c r="AI2544" s="48">
        <f>_xlfn.XLOOKUP($F2544,Main_OG!$D$1:$D$766,Main_OG!AC$1:AC$766,"")</f>
        <v>3.26</v>
      </c>
      <c r="AJ2544" s="48">
        <f>_xlfn.XLOOKUP($F2544,Main_OG!$D$1:$D$766,Main_OG!AD$1:AD$766,"")</f>
        <v>0.5848556097000881</v>
      </c>
    </row>
    <row r="2545" spans="2:36" x14ac:dyDescent="0.35">
      <c r="B2545" s="36" t="s">
        <v>3715</v>
      </c>
      <c r="C2545" s="45" t="s">
        <v>77</v>
      </c>
      <c r="D2545" s="45" t="s">
        <v>4302</v>
      </c>
      <c r="E2545" s="36" t="s">
        <v>3715</v>
      </c>
      <c r="F2545" s="36" t="str">
        <f t="shared" si="117"/>
        <v>2010_TX</v>
      </c>
      <c r="G2545" s="45">
        <v>2010</v>
      </c>
      <c r="H2545" s="45">
        <f>_xlfn.XLOOKUP(J2545,Main_OG!$B$1:$B$766,Main_OG!$O$1:$O$766,"")</f>
        <v>1</v>
      </c>
      <c r="I2545" s="45">
        <f>_xlfn.XLOOKUP(F2545,Main_OG!$D$1:$D$766,Main_OG!$J$1:$J$766,"")</f>
        <v>0</v>
      </c>
      <c r="J2545" s="45" t="s">
        <v>77</v>
      </c>
      <c r="K2545" s="45" t="str">
        <f t="shared" si="118"/>
        <v>Sharyland Utilities LP_TX</v>
      </c>
      <c r="L2545" s="45" t="str">
        <f t="shared" si="119"/>
        <v>Sharyland Utilities LP_TX</v>
      </c>
      <c r="M2545" s="45" t="s">
        <v>3716</v>
      </c>
      <c r="N2545" s="45">
        <v>0</v>
      </c>
      <c r="O2545" s="45">
        <v>12813</v>
      </c>
      <c r="P2545" s="45">
        <v>712</v>
      </c>
      <c r="Q2545" s="45">
        <v>25266</v>
      </c>
      <c r="R2545" s="45">
        <v>0</v>
      </c>
      <c r="S2545" s="45">
        <v>351057</v>
      </c>
      <c r="T2545" s="45">
        <v>398554</v>
      </c>
      <c r="U2545" s="45">
        <v>319845</v>
      </c>
      <c r="V2545" s="45">
        <v>0</v>
      </c>
      <c r="W2545" s="45">
        <v>10.64</v>
      </c>
      <c r="X2545" s="45">
        <v>8.4700000000000006</v>
      </c>
      <c r="Y2545" s="45">
        <v>10.84</v>
      </c>
      <c r="Z2545" s="46">
        <v>1323059.1000000001</v>
      </c>
      <c r="AA2545" s="46">
        <v>52415.200806817331</v>
      </c>
      <c r="AB2545" s="47">
        <f>_xlfn.XLOOKUP($F2545,Main_OG!$D$1:$D$766,Main_OG!AJ$1:AJ$766,"")</f>
        <v>206237270</v>
      </c>
      <c r="AC2545" s="47">
        <f>_xlfn.XLOOKUP($F2545,Main_OG!$D$1:$D$766,Main_OG!AK$1:AK$766,"")</f>
        <v>2849102</v>
      </c>
      <c r="AD2545" s="47">
        <f>_xlfn.XLOOKUP($F2545,Main_OG!$D$1:$D$766,Main_OG!AL$1:AL$766,"")</f>
        <v>2882061072</v>
      </c>
      <c r="AE2545" s="47">
        <f>_xlfn.XLOOKUP($F2545,Main_OG!$D$1:$D$766,Main_OG!AM$1:AM$766,"")</f>
        <v>41335248</v>
      </c>
      <c r="AF2545" s="48">
        <f>_xlfn.XLOOKUP($F2545,Main_OG!$D$1:$D$766,Main_OG!Z$1:Z$766,"")</f>
        <v>0</v>
      </c>
      <c r="AG2545" s="48">
        <f>_xlfn.XLOOKUP($F2545,Main_OG!$D$1:$D$766,Main_OG!AA$1:AA$766,"")</f>
        <v>1.84</v>
      </c>
      <c r="AH2545" s="48">
        <f>_xlfn.XLOOKUP($F2545,Main_OG!$D$1:$D$766,Main_OG!AB$1:AB$766,"")</f>
        <v>17.815786882646659</v>
      </c>
      <c r="AI2545" s="48">
        <f>_xlfn.XLOOKUP($F2545,Main_OG!$D$1:$D$766,Main_OG!AC$1:AC$766,"")</f>
        <v>4.9924248044436963</v>
      </c>
      <c r="AJ2545" s="48">
        <f>_xlfn.XLOOKUP($F2545,Main_OG!$D$1:$D$766,Main_OG!AD$1:AD$766,"")</f>
        <v>0.70992248279802228</v>
      </c>
    </row>
    <row r="2546" spans="2:36" x14ac:dyDescent="0.35">
      <c r="B2546" s="36" t="s">
        <v>3715</v>
      </c>
      <c r="C2546" s="45" t="s">
        <v>77</v>
      </c>
      <c r="D2546" s="45" t="s">
        <v>4302</v>
      </c>
      <c r="E2546" s="36" t="s">
        <v>3715</v>
      </c>
      <c r="F2546" s="36" t="str">
        <f t="shared" si="117"/>
        <v>2011_TX</v>
      </c>
      <c r="G2546" s="45">
        <v>2011</v>
      </c>
      <c r="H2546" s="45">
        <f>_xlfn.XLOOKUP(J2546,Main_OG!$B$1:$B$766,Main_OG!$O$1:$O$766,"")</f>
        <v>1</v>
      </c>
      <c r="I2546" s="45">
        <f>_xlfn.XLOOKUP(F2546,Main_OG!$D$1:$D$766,Main_OG!$J$1:$J$766,"")</f>
        <v>0</v>
      </c>
      <c r="J2546" s="45" t="s">
        <v>77</v>
      </c>
      <c r="K2546" s="45" t="str">
        <f t="shared" si="118"/>
        <v>Sharyland Utilities LP_TX</v>
      </c>
      <c r="L2546" s="45" t="str">
        <f t="shared" si="119"/>
        <v>Sharyland Utilities LP_TX</v>
      </c>
      <c r="M2546" s="45" t="s">
        <v>3717</v>
      </c>
      <c r="N2546" s="45">
        <v>0</v>
      </c>
      <c r="O2546" s="45">
        <v>14111</v>
      </c>
      <c r="P2546" s="45">
        <v>810</v>
      </c>
      <c r="Q2546" s="45">
        <v>26021</v>
      </c>
      <c r="R2546" s="45">
        <v>0</v>
      </c>
      <c r="S2546" s="45">
        <v>427962</v>
      </c>
      <c r="T2546" s="45">
        <v>457160</v>
      </c>
      <c r="U2546" s="45">
        <v>342091</v>
      </c>
      <c r="V2546" s="45">
        <v>0</v>
      </c>
      <c r="W2546" s="45">
        <v>10.33</v>
      </c>
      <c r="X2546" s="45">
        <v>8.49</v>
      </c>
      <c r="Y2546" s="45">
        <v>10.8</v>
      </c>
      <c r="Z2546" s="46">
        <v>1370174.9</v>
      </c>
      <c r="AA2546" s="46">
        <v>53427.489668364484</v>
      </c>
      <c r="AB2546" s="47">
        <f>_xlfn.XLOOKUP($F2546,Main_OG!$D$1:$D$766,Main_OG!AJ$1:AJ$766,"")</f>
        <v>220852962</v>
      </c>
      <c r="AC2546" s="47">
        <f>_xlfn.XLOOKUP($F2546,Main_OG!$D$1:$D$766,Main_OG!AK$1:AK$766,"")</f>
        <v>3232160</v>
      </c>
      <c r="AD2546" s="47">
        <f>_xlfn.XLOOKUP($F2546,Main_OG!$D$1:$D$766,Main_OG!AL$1:AL$766,"")</f>
        <v>3110801834</v>
      </c>
      <c r="AE2546" s="47">
        <f>_xlfn.XLOOKUP($F2546,Main_OG!$D$1:$D$766,Main_OG!AM$1:AM$766,"")</f>
        <v>39648457</v>
      </c>
      <c r="AF2546" s="48">
        <f>_xlfn.XLOOKUP($F2546,Main_OG!$D$1:$D$766,Main_OG!Z$1:Z$766,"")</f>
        <v>2.74</v>
      </c>
      <c r="AG2546" s="48">
        <f>_xlfn.XLOOKUP($F2546,Main_OG!$D$1:$D$766,Main_OG!AA$1:AA$766,"")</f>
        <v>1.87</v>
      </c>
      <c r="AH2546" s="48">
        <f>_xlfn.XLOOKUP($F2546,Main_OG!$D$1:$D$766,Main_OG!AB$1:AB$766,"")</f>
        <v>22.758921780738341</v>
      </c>
      <c r="AI2546" s="48">
        <f>_xlfn.XLOOKUP($F2546,Main_OG!$D$1:$D$766,Main_OG!AC$1:AC$766,"")</f>
        <v>4.2699999999999996</v>
      </c>
      <c r="AJ2546" s="48">
        <f>_xlfn.XLOOKUP($F2546,Main_OG!$D$1:$D$766,Main_OG!AD$1:AD$766,"")</f>
        <v>0.67</v>
      </c>
    </row>
    <row r="2547" spans="2:36" x14ac:dyDescent="0.35">
      <c r="B2547" s="36" t="s">
        <v>3715</v>
      </c>
      <c r="C2547" s="45" t="s">
        <v>77</v>
      </c>
      <c r="D2547" s="45" t="s">
        <v>4302</v>
      </c>
      <c r="E2547" s="36" t="s">
        <v>3715</v>
      </c>
      <c r="F2547" s="36" t="str">
        <f t="shared" si="117"/>
        <v>2012_TX</v>
      </c>
      <c r="G2547" s="45">
        <v>2012</v>
      </c>
      <c r="H2547" s="45">
        <f>_xlfn.XLOOKUP(J2547,Main_OG!$B$1:$B$766,Main_OG!$O$1:$O$766,"")</f>
        <v>1</v>
      </c>
      <c r="I2547" s="45">
        <f>_xlfn.XLOOKUP(F2547,Main_OG!$D$1:$D$766,Main_OG!$J$1:$J$766,"")</f>
        <v>0</v>
      </c>
      <c r="J2547" s="45" t="s">
        <v>77</v>
      </c>
      <c r="K2547" s="45" t="str">
        <f t="shared" si="118"/>
        <v>Sharyland Utilities LP_TX</v>
      </c>
      <c r="L2547" s="45" t="str">
        <f t="shared" si="119"/>
        <v>Sharyland Utilities LP_TX</v>
      </c>
      <c r="M2547" s="45" t="s">
        <v>3718</v>
      </c>
      <c r="N2547" s="45">
        <v>0</v>
      </c>
      <c r="O2547" s="45">
        <v>15437</v>
      </c>
      <c r="P2547" s="45">
        <v>2711</v>
      </c>
      <c r="Q2547" s="45">
        <v>26451</v>
      </c>
      <c r="R2547" s="45">
        <v>0</v>
      </c>
      <c r="S2547" s="45">
        <v>508985</v>
      </c>
      <c r="T2547" s="45">
        <v>545034</v>
      </c>
      <c r="U2547" s="45">
        <v>336851</v>
      </c>
      <c r="V2547" s="45">
        <v>0</v>
      </c>
      <c r="W2547" s="45">
        <v>9.7863197999999993</v>
      </c>
      <c r="X2547" s="45">
        <v>8.4507939000000007</v>
      </c>
      <c r="Y2547" s="45">
        <v>10.623421</v>
      </c>
      <c r="Z2547" s="46">
        <v>1438354.4</v>
      </c>
      <c r="AA2547" s="46">
        <v>55142.914539574267</v>
      </c>
      <c r="AB2547" s="47">
        <f>_xlfn.XLOOKUP($F2547,Main_OG!$D$1:$D$766,Main_OG!AJ$1:AJ$766,"")</f>
        <v>194610414</v>
      </c>
      <c r="AC2547" s="47">
        <f>_xlfn.XLOOKUP($F2547,Main_OG!$D$1:$D$766,Main_OG!AK$1:AK$766,"")</f>
        <v>6389742</v>
      </c>
      <c r="AD2547" s="47">
        <f>_xlfn.XLOOKUP($F2547,Main_OG!$D$1:$D$766,Main_OG!AL$1:AL$766,"")</f>
        <v>3262388996</v>
      </c>
      <c r="AE2547" s="47">
        <f>_xlfn.XLOOKUP($F2547,Main_OG!$D$1:$D$766,Main_OG!AM$1:AM$766,"")</f>
        <v>38441017</v>
      </c>
      <c r="AF2547" s="48">
        <f>_xlfn.XLOOKUP($F2547,Main_OG!$D$1:$D$766,Main_OG!Z$1:Z$766,"")</f>
        <v>2.23</v>
      </c>
      <c r="AG2547" s="48">
        <f>_xlfn.XLOOKUP($F2547,Main_OG!$D$1:$D$766,Main_OG!AA$1:AA$766,"")</f>
        <v>1.88</v>
      </c>
      <c r="AH2547" s="48">
        <f>_xlfn.XLOOKUP($F2547,Main_OG!$D$1:$D$766,Main_OG!AB$1:AB$766,"")</f>
        <v>23</v>
      </c>
      <c r="AI2547" s="48">
        <f>_xlfn.XLOOKUP($F2547,Main_OG!$D$1:$D$766,Main_OG!AC$1:AC$766,"")</f>
        <v>2.93</v>
      </c>
      <c r="AJ2547" s="48">
        <f>_xlfn.XLOOKUP($F2547,Main_OG!$D$1:$D$766,Main_OG!AD$1:AD$766,"")</f>
        <v>0.73</v>
      </c>
    </row>
    <row r="2548" spans="2:36" x14ac:dyDescent="0.35">
      <c r="B2548" s="36" t="s">
        <v>3715</v>
      </c>
      <c r="C2548" s="45" t="s">
        <v>77</v>
      </c>
      <c r="D2548" s="45" t="s">
        <v>4302</v>
      </c>
      <c r="E2548" s="36" t="s">
        <v>3715</v>
      </c>
      <c r="F2548" s="36" t="str">
        <f t="shared" si="117"/>
        <v>2013_TX</v>
      </c>
      <c r="G2548" s="45">
        <v>2013</v>
      </c>
      <c r="H2548" s="45">
        <f>_xlfn.XLOOKUP(J2548,Main_OG!$B$1:$B$766,Main_OG!$O$1:$O$766,"")</f>
        <v>1</v>
      </c>
      <c r="I2548" s="45">
        <f>_xlfn.XLOOKUP(F2548,Main_OG!$D$1:$D$766,Main_OG!$J$1:$J$766,"")</f>
        <v>0</v>
      </c>
      <c r="J2548" s="45" t="s">
        <v>77</v>
      </c>
      <c r="K2548" s="45" t="str">
        <f t="shared" si="118"/>
        <v>Sharyland Utilities LP_TX</v>
      </c>
      <c r="L2548" s="45" t="str">
        <f t="shared" si="119"/>
        <v>Sharyland Utilities LP_TX</v>
      </c>
      <c r="M2548" s="45" t="s">
        <v>3719</v>
      </c>
      <c r="N2548" s="45">
        <v>0</v>
      </c>
      <c r="O2548" s="45">
        <v>18853</v>
      </c>
      <c r="P2548" s="45">
        <v>2852</v>
      </c>
      <c r="Q2548" s="45">
        <v>27768</v>
      </c>
      <c r="R2548" s="45">
        <v>0</v>
      </c>
      <c r="S2548" s="45">
        <v>578216</v>
      </c>
      <c r="T2548" s="45">
        <v>769947</v>
      </c>
      <c r="U2548" s="45">
        <v>356765</v>
      </c>
      <c r="V2548" s="45">
        <v>0</v>
      </c>
      <c r="W2548" s="45">
        <v>10.709284999999999</v>
      </c>
      <c r="X2548" s="45">
        <v>9.1586303999999998</v>
      </c>
      <c r="Y2548" s="45">
        <v>11.263548999999999</v>
      </c>
      <c r="Z2548" s="46">
        <v>1511806.5</v>
      </c>
      <c r="AA2548" s="46">
        <v>57093.153737780332</v>
      </c>
      <c r="AB2548" s="47">
        <f>_xlfn.XLOOKUP($F2548,Main_OG!$D$1:$D$766,Main_OG!AJ$1:AJ$766,"")</f>
        <v>204973390</v>
      </c>
      <c r="AC2548" s="47">
        <f>_xlfn.XLOOKUP($F2548,Main_OG!$D$1:$D$766,Main_OG!AK$1:AK$766,"")</f>
        <v>4517374</v>
      </c>
      <c r="AD2548" s="47">
        <f>_xlfn.XLOOKUP($F2548,Main_OG!$D$1:$D$766,Main_OG!AL$1:AL$766,"")</f>
        <v>3076364045</v>
      </c>
      <c r="AE2548" s="47">
        <f>_xlfn.XLOOKUP($F2548,Main_OG!$D$1:$D$766,Main_OG!AM$1:AM$766,"")</f>
        <v>38314996</v>
      </c>
      <c r="AF2548" s="48">
        <f>_xlfn.XLOOKUP($F2548,Main_OG!$D$1:$D$766,Main_OG!Z$1:Z$766,"")</f>
        <v>0</v>
      </c>
      <c r="AG2548" s="48">
        <f>_xlfn.XLOOKUP($F2548,Main_OG!$D$1:$D$766,Main_OG!AA$1:AA$766,"")</f>
        <v>2.3089180475565318</v>
      </c>
      <c r="AH2548" s="48">
        <f>_xlfn.XLOOKUP($F2548,Main_OG!$D$1:$D$766,Main_OG!AB$1:AB$766,"")</f>
        <v>22.862714639490921</v>
      </c>
      <c r="AI2548" s="48">
        <f>_xlfn.XLOOKUP($F2548,Main_OG!$D$1:$D$766,Main_OG!AC$1:AC$766,"")</f>
        <v>4.4043332512284126</v>
      </c>
      <c r="AJ2548" s="48">
        <f>_xlfn.XLOOKUP($F2548,Main_OG!$D$1:$D$766,Main_OG!AD$1:AD$766,"")</f>
        <v>0.73100116927520231</v>
      </c>
    </row>
    <row r="2549" spans="2:36" x14ac:dyDescent="0.35">
      <c r="B2549" s="36" t="s">
        <v>3715</v>
      </c>
      <c r="C2549" s="45" t="s">
        <v>77</v>
      </c>
      <c r="D2549" s="45" t="s">
        <v>4302</v>
      </c>
      <c r="E2549" s="36" t="s">
        <v>3715</v>
      </c>
      <c r="F2549" s="36" t="str">
        <f t="shared" si="117"/>
        <v>2014_TX</v>
      </c>
      <c r="G2549" s="45">
        <v>2014</v>
      </c>
      <c r="H2549" s="45">
        <f>_xlfn.XLOOKUP(J2549,Main_OG!$B$1:$B$766,Main_OG!$O$1:$O$766,"")</f>
        <v>1</v>
      </c>
      <c r="I2549" s="45">
        <f>_xlfn.XLOOKUP(F2549,Main_OG!$D$1:$D$766,Main_OG!$J$1:$J$766,"")</f>
        <v>0</v>
      </c>
      <c r="J2549" s="45" t="s">
        <v>77</v>
      </c>
      <c r="K2549" s="45" t="str">
        <f t="shared" si="118"/>
        <v>Sharyland Utilities LP_TX</v>
      </c>
      <c r="L2549" s="45" t="str">
        <f t="shared" si="119"/>
        <v>Sharyland Utilities LP_TX</v>
      </c>
      <c r="M2549" s="45" t="s">
        <v>3720</v>
      </c>
      <c r="N2549" s="45">
        <v>0</v>
      </c>
      <c r="O2549" s="45">
        <v>17799</v>
      </c>
      <c r="P2549" s="45">
        <v>3002</v>
      </c>
      <c r="Q2549" s="45">
        <v>27944</v>
      </c>
      <c r="R2549" s="45">
        <v>0</v>
      </c>
      <c r="S2549" s="45">
        <v>257015</v>
      </c>
      <c r="T2549" s="45">
        <v>408317</v>
      </c>
      <c r="U2549" s="45">
        <v>167939</v>
      </c>
      <c r="V2549" s="45">
        <v>0</v>
      </c>
      <c r="W2549" s="45">
        <v>11.888411</v>
      </c>
      <c r="X2549" s="45">
        <v>10.754389</v>
      </c>
      <c r="Y2549" s="45">
        <v>12.102608999999999</v>
      </c>
      <c r="Z2549" s="46">
        <v>1559636.1</v>
      </c>
      <c r="AA2549" s="46">
        <v>57843.36974409315</v>
      </c>
      <c r="AB2549" s="47">
        <f>_xlfn.XLOOKUP($F2549,Main_OG!$D$1:$D$766,Main_OG!AJ$1:AJ$766,"")</f>
        <v>203315006</v>
      </c>
      <c r="AC2549" s="47">
        <f>_xlfn.XLOOKUP($F2549,Main_OG!$D$1:$D$766,Main_OG!AK$1:AK$766,"")</f>
        <v>1634030</v>
      </c>
      <c r="AD2549" s="47">
        <f>_xlfn.XLOOKUP($F2549,Main_OG!$D$1:$D$766,Main_OG!AL$1:AL$766,"")</f>
        <v>3070820282</v>
      </c>
      <c r="AE2549" s="47">
        <f>_xlfn.XLOOKUP($F2549,Main_OG!$D$1:$D$766,Main_OG!AM$1:AM$766,"")</f>
        <v>39287443</v>
      </c>
      <c r="AF2549" s="48">
        <f>_xlfn.XLOOKUP($F2549,Main_OG!$D$1:$D$766,Main_OG!Z$1:Z$766,"")</f>
        <v>0</v>
      </c>
      <c r="AG2549" s="48">
        <f>_xlfn.XLOOKUP($F2549,Main_OG!$D$1:$D$766,Main_OG!AA$1:AA$766,"")</f>
        <v>2.322195177698041</v>
      </c>
      <c r="AH2549" s="48">
        <f>_xlfn.XLOOKUP($F2549,Main_OG!$D$1:$D$766,Main_OG!AB$1:AB$766,"")</f>
        <v>20.48845299552563</v>
      </c>
      <c r="AI2549" s="48">
        <f>_xlfn.XLOOKUP($F2549,Main_OG!$D$1:$D$766,Main_OG!AC$1:AC$766,"")</f>
        <v>4.9924248044436963</v>
      </c>
      <c r="AJ2549" s="48">
        <f>_xlfn.XLOOKUP($F2549,Main_OG!$D$1:$D$766,Main_OG!AD$1:AD$766,"")</f>
        <v>0.68548682032632846</v>
      </c>
    </row>
    <row r="2550" spans="2:36" x14ac:dyDescent="0.35">
      <c r="B2550" s="36" t="s">
        <v>3721</v>
      </c>
      <c r="C2550" s="45" t="s">
        <v>59</v>
      </c>
      <c r="D2550" s="45" t="s">
        <v>4303</v>
      </c>
      <c r="E2550" s="36" t="s">
        <v>3721</v>
      </c>
      <c r="F2550" s="36" t="str">
        <f t="shared" si="117"/>
        <v>2006_CA</v>
      </c>
      <c r="G2550" s="45">
        <v>2006</v>
      </c>
      <c r="H2550" s="45">
        <f>_xlfn.XLOOKUP(J2550,Main_OG!$B$1:$B$766,Main_OG!$O$1:$O$766,"")</f>
        <v>1</v>
      </c>
      <c r="I2550" s="45">
        <f>_xlfn.XLOOKUP(F2550,Main_OG!$D$1:$D$766,Main_OG!$J$1:$J$766,"")</f>
        <v>0</v>
      </c>
      <c r="J2550" s="45" t="s">
        <v>59</v>
      </c>
      <c r="K2550" s="45" t="str">
        <f t="shared" si="118"/>
        <v>Sierra Pacific Power Co_CA</v>
      </c>
      <c r="L2550" s="45" t="str">
        <f t="shared" si="119"/>
        <v>Sierra Pacific Power Co_CA</v>
      </c>
      <c r="M2550" s="45" t="s">
        <v>3722</v>
      </c>
      <c r="N2550" s="45">
        <v>0</v>
      </c>
      <c r="O2550" s="45">
        <v>5209</v>
      </c>
      <c r="P2550" s="45">
        <v>42</v>
      </c>
      <c r="Q2550" s="45">
        <v>40206</v>
      </c>
      <c r="R2550" s="45">
        <v>0</v>
      </c>
      <c r="S2550" s="45">
        <v>19568</v>
      </c>
      <c r="T2550" s="45">
        <v>10430</v>
      </c>
      <c r="U2550" s="45">
        <v>32609</v>
      </c>
      <c r="V2550" s="45">
        <v>0</v>
      </c>
      <c r="W2550" s="45">
        <v>11.826208880535219</v>
      </c>
      <c r="X2550" s="45">
        <v>9.4268851510741936</v>
      </c>
      <c r="Y2550" s="45">
        <v>12.23666534076837</v>
      </c>
      <c r="Z2550" s="46">
        <v>2120435.4</v>
      </c>
      <c r="AA2550" s="46">
        <v>58866.314344535196</v>
      </c>
      <c r="AB2550" s="47">
        <f>_xlfn.XLOOKUP($F2550,Main_OG!$D$1:$D$766,Main_OG!AJ$1:AJ$766,"")</f>
        <v>1611265.4400000002</v>
      </c>
      <c r="AC2550" s="47">
        <f>_xlfn.XLOOKUP($F2550,Main_OG!$D$1:$D$766,Main_OG!AK$1:AK$766,"")</f>
        <v>9064497.459999999</v>
      </c>
      <c r="AD2550" s="47">
        <f>_xlfn.XLOOKUP($F2550,Main_OG!$D$1:$D$766,Main_OG!AL$1:AL$766,"")</f>
        <v>1571693357.4199998</v>
      </c>
      <c r="AE2550" s="47">
        <f>_xlfn.XLOOKUP($F2550,Main_OG!$D$1:$D$766,Main_OG!AM$1:AM$766,"")</f>
        <v>31958621</v>
      </c>
      <c r="AF2550" s="48">
        <f>_xlfn.XLOOKUP($F2550,Main_OG!$D$1:$D$766,Main_OG!Z$1:Z$766,"")</f>
        <v>0</v>
      </c>
      <c r="AG2550" s="48">
        <f>_xlfn.XLOOKUP($F2550,Main_OG!$D$1:$D$766,Main_OG!AA$1:AA$766,"")</f>
        <v>2.2465548173415608</v>
      </c>
      <c r="AH2550" s="48">
        <f>_xlfn.XLOOKUP($F2550,Main_OG!$D$1:$D$766,Main_OG!AB$1:AB$766,"")</f>
        <v>13.84</v>
      </c>
      <c r="AI2550" s="48">
        <f>_xlfn.XLOOKUP($F2550,Main_OG!$D$1:$D$766,Main_OG!AC$1:AC$766,"")</f>
        <v>7.1610124069250478</v>
      </c>
      <c r="AJ2550" s="48">
        <f>_xlfn.XLOOKUP($F2550,Main_OG!$D$1:$D$766,Main_OG!AD$1:AD$766,"")</f>
        <v>0.4704061490499184</v>
      </c>
    </row>
    <row r="2551" spans="2:36" x14ac:dyDescent="0.35">
      <c r="B2551" s="36" t="s">
        <v>3721</v>
      </c>
      <c r="C2551" s="45" t="s">
        <v>560</v>
      </c>
      <c r="D2551" s="45" t="s">
        <v>4303</v>
      </c>
      <c r="E2551" s="36" t="s">
        <v>3721</v>
      </c>
      <c r="F2551" s="36" t="str">
        <f t="shared" si="117"/>
        <v>2006_NV</v>
      </c>
      <c r="G2551" s="45">
        <v>2006</v>
      </c>
      <c r="H2551" s="45">
        <f>_xlfn.XLOOKUP(J2551,Main_OG!$B$1:$B$766,Main_OG!$O$1:$O$766,"")</f>
        <v>0</v>
      </c>
      <c r="I2551" s="45">
        <f>_xlfn.XLOOKUP(F2551,Main_OG!$D$1:$D$766,Main_OG!$J$1:$J$766,"")</f>
        <v>0</v>
      </c>
      <c r="J2551" s="45" t="s">
        <v>560</v>
      </c>
      <c r="K2551" s="45" t="str">
        <f t="shared" si="118"/>
        <v>Sierra Pacific Power Co_NV</v>
      </c>
      <c r="L2551" s="45" t="str">
        <f t="shared" si="119"/>
        <v>Sierra Pacific Power Co_NV</v>
      </c>
      <c r="M2551" s="45" t="s">
        <v>3723</v>
      </c>
      <c r="N2551" s="45">
        <v>0</v>
      </c>
      <c r="O2551" s="45">
        <v>41778</v>
      </c>
      <c r="P2551" s="45">
        <v>104</v>
      </c>
      <c r="Q2551" s="45">
        <v>269591</v>
      </c>
      <c r="R2551" s="45">
        <v>0</v>
      </c>
      <c r="S2551" s="45">
        <v>355078</v>
      </c>
      <c r="T2551" s="45">
        <v>287682</v>
      </c>
      <c r="U2551" s="45">
        <v>286531</v>
      </c>
      <c r="V2551" s="45">
        <v>0</v>
      </c>
      <c r="W2551" s="45">
        <v>11.904375556533029</v>
      </c>
      <c r="X2551" s="45">
        <v>9.6320990952894174</v>
      </c>
      <c r="Y2551" s="45">
        <v>12.94063982621223</v>
      </c>
      <c r="Z2551" s="46">
        <v>156297.9</v>
      </c>
      <c r="AA2551" s="46">
        <v>61957.625647233988</v>
      </c>
      <c r="AB2551" s="47">
        <f>_xlfn.XLOOKUP($F2551,Main_OG!$D$1:$D$766,Main_OG!AJ$1:AJ$766,"")</f>
        <v>6975850</v>
      </c>
      <c r="AC2551" s="47">
        <f>_xlfn.XLOOKUP($F2551,Main_OG!$D$1:$D$766,Main_OG!AK$1:AK$766,"")</f>
        <v>73536.039999999994</v>
      </c>
      <c r="AD2551" s="47">
        <f>_xlfn.XLOOKUP($F2551,Main_OG!$D$1:$D$766,Main_OG!AL$1:AL$766,"")</f>
        <v>332724428.78000003</v>
      </c>
      <c r="AE2551" s="47">
        <f>_xlfn.XLOOKUP($F2551,Main_OG!$D$1:$D$766,Main_OG!AM$1:AM$766,"")</f>
        <v>0</v>
      </c>
      <c r="AF2551" s="48">
        <f>_xlfn.XLOOKUP($F2551,Main_OG!$D$1:$D$766,Main_OG!Z$1:Z$766,"")</f>
        <v>0</v>
      </c>
      <c r="AG2551" s="48">
        <f>_xlfn.XLOOKUP($F2551,Main_OG!$D$1:$D$766,Main_OG!AA$1:AA$766,"")</f>
        <v>2.2465548173415608</v>
      </c>
      <c r="AH2551" s="48">
        <f>_xlfn.XLOOKUP($F2551,Main_OG!$D$1:$D$766,Main_OG!AB$1:AB$766,"")</f>
        <v>13.34</v>
      </c>
      <c r="AI2551" s="48">
        <f>_xlfn.XLOOKUP($F2551,Main_OG!$D$1:$D$766,Main_OG!AC$1:AC$766,"")</f>
        <v>6.6</v>
      </c>
      <c r="AJ2551" s="48">
        <f>_xlfn.XLOOKUP($F2551,Main_OG!$D$1:$D$766,Main_OG!AD$1:AD$766,"")</f>
        <v>0.4704061490499184</v>
      </c>
    </row>
    <row r="2552" spans="2:36" x14ac:dyDescent="0.35">
      <c r="B2552" s="36" t="s">
        <v>3721</v>
      </c>
      <c r="C2552" s="45" t="s">
        <v>59</v>
      </c>
      <c r="D2552" s="45" t="s">
        <v>4303</v>
      </c>
      <c r="E2552" s="36" t="s">
        <v>3721</v>
      </c>
      <c r="F2552" s="36" t="str">
        <f t="shared" si="117"/>
        <v>2007_CA</v>
      </c>
      <c r="G2552" s="45">
        <v>2007</v>
      </c>
      <c r="H2552" s="45">
        <f>_xlfn.XLOOKUP(J2552,Main_OG!$B$1:$B$766,Main_OG!$O$1:$O$766,"")</f>
        <v>1</v>
      </c>
      <c r="I2552" s="45">
        <f>_xlfn.XLOOKUP(F2552,Main_OG!$D$1:$D$766,Main_OG!$J$1:$J$766,"")</f>
        <v>1</v>
      </c>
      <c r="J2552" s="45" t="s">
        <v>59</v>
      </c>
      <c r="K2552" s="45" t="str">
        <f t="shared" si="118"/>
        <v>Sierra Pacific Power Co_CA</v>
      </c>
      <c r="L2552" s="45" t="str">
        <f t="shared" si="119"/>
        <v>Sierra Pacific Power Co_CA</v>
      </c>
      <c r="M2552" s="45" t="s">
        <v>3724</v>
      </c>
      <c r="N2552" s="45">
        <v>0</v>
      </c>
      <c r="O2552" s="45">
        <v>5293</v>
      </c>
      <c r="P2552" s="45">
        <v>43</v>
      </c>
      <c r="Q2552" s="45">
        <v>40284</v>
      </c>
      <c r="R2552" s="45">
        <v>0</v>
      </c>
      <c r="S2552" s="45">
        <v>23505</v>
      </c>
      <c r="T2552" s="45">
        <v>13391</v>
      </c>
      <c r="U2552" s="45">
        <v>38329</v>
      </c>
      <c r="V2552" s="45">
        <v>0</v>
      </c>
      <c r="W2552" s="45">
        <v>13.97</v>
      </c>
      <c r="X2552" s="45">
        <v>11.53</v>
      </c>
      <c r="Y2552" s="45">
        <v>14.74</v>
      </c>
      <c r="Z2552" s="46">
        <v>2168940.4</v>
      </c>
      <c r="AA2552" s="46">
        <v>59832.32530060225</v>
      </c>
      <c r="AB2552" s="47">
        <f>_xlfn.XLOOKUP($F2552,Main_OG!$D$1:$D$766,Main_OG!AJ$1:AJ$766,"")</f>
        <v>1673304</v>
      </c>
      <c r="AC2552" s="47">
        <f>_xlfn.XLOOKUP($F2552,Main_OG!$D$1:$D$766,Main_OG!AK$1:AK$766,"")</f>
        <v>8973306</v>
      </c>
      <c r="AD2552" s="47">
        <f>_xlfn.XLOOKUP($F2552,Main_OG!$D$1:$D$766,Main_OG!AL$1:AL$766,"")</f>
        <v>1720836176</v>
      </c>
      <c r="AE2552" s="47">
        <f>_xlfn.XLOOKUP($F2552,Main_OG!$D$1:$D$766,Main_OG!AM$1:AM$766,"")</f>
        <v>35792490</v>
      </c>
      <c r="AF2552" s="48">
        <f>_xlfn.XLOOKUP($F2552,Main_OG!$D$1:$D$766,Main_OG!Z$1:Z$766,"")</f>
        <v>0</v>
      </c>
      <c r="AG2552" s="48">
        <f>_xlfn.XLOOKUP($F2552,Main_OG!$D$1:$D$766,Main_OG!AA$1:AA$766,"")</f>
        <v>2.2465548173415608</v>
      </c>
      <c r="AH2552" s="48">
        <f>_xlfn.XLOOKUP($F2552,Main_OG!$D$1:$D$766,Main_OG!AB$1:AB$766,"")</f>
        <v>16.190000000000001</v>
      </c>
      <c r="AI2552" s="48">
        <f>_xlfn.XLOOKUP($F2552,Main_OG!$D$1:$D$766,Main_OG!AC$1:AC$766,"")</f>
        <v>7.3815467393807772</v>
      </c>
      <c r="AJ2552" s="48">
        <f>_xlfn.XLOOKUP($F2552,Main_OG!$D$1:$D$766,Main_OG!AD$1:AD$766,"")</f>
        <v>0.58103021845052572</v>
      </c>
    </row>
    <row r="2553" spans="2:36" x14ac:dyDescent="0.35">
      <c r="B2553" s="36" t="s">
        <v>3721</v>
      </c>
      <c r="C2553" s="45" t="s">
        <v>560</v>
      </c>
      <c r="D2553" s="45" t="s">
        <v>4303</v>
      </c>
      <c r="E2553" s="36" t="s">
        <v>3721</v>
      </c>
      <c r="F2553" s="36" t="str">
        <f t="shared" si="117"/>
        <v>2007_NV</v>
      </c>
      <c r="G2553" s="45">
        <v>2007</v>
      </c>
      <c r="H2553" s="45">
        <f>_xlfn.XLOOKUP(J2553,Main_OG!$B$1:$B$766,Main_OG!$O$1:$O$766,"")</f>
        <v>0</v>
      </c>
      <c r="I2553" s="45">
        <f>_xlfn.XLOOKUP(F2553,Main_OG!$D$1:$D$766,Main_OG!$J$1:$J$766,"")</f>
        <v>0</v>
      </c>
      <c r="J2553" s="45" t="s">
        <v>560</v>
      </c>
      <c r="K2553" s="45" t="str">
        <f t="shared" si="118"/>
        <v>Sierra Pacific Power Co_NV</v>
      </c>
      <c r="L2553" s="45" t="str">
        <f t="shared" si="119"/>
        <v>Sierra Pacific Power Co_NV</v>
      </c>
      <c r="M2553" s="45" t="s">
        <v>3725</v>
      </c>
      <c r="N2553" s="45">
        <v>0</v>
      </c>
      <c r="O2553" s="45">
        <v>43115</v>
      </c>
      <c r="P2553" s="45">
        <v>113</v>
      </c>
      <c r="Q2553" s="45">
        <v>274574</v>
      </c>
      <c r="R2553" s="45">
        <v>0</v>
      </c>
      <c r="S2553" s="45">
        <v>364974</v>
      </c>
      <c r="T2553" s="45">
        <v>279004</v>
      </c>
      <c r="U2553" s="45">
        <v>292228</v>
      </c>
      <c r="V2553" s="45">
        <v>0</v>
      </c>
      <c r="W2553" s="45">
        <v>11.78</v>
      </c>
      <c r="X2553" s="45">
        <v>9.66</v>
      </c>
      <c r="Y2553" s="45">
        <v>12.93</v>
      </c>
      <c r="Z2553" s="46">
        <v>157734.29999999999</v>
      </c>
      <c r="AA2553" s="46">
        <v>60642.035283913712</v>
      </c>
      <c r="AB2553" s="47">
        <f>_xlfn.XLOOKUP($F2553,Main_OG!$D$1:$D$766,Main_OG!AJ$1:AJ$766,"")</f>
        <v>6893540</v>
      </c>
      <c r="AC2553" s="47">
        <f>_xlfn.XLOOKUP($F2553,Main_OG!$D$1:$D$766,Main_OG!AK$1:AK$766,"")</f>
        <v>49910</v>
      </c>
      <c r="AD2553" s="47">
        <f>_xlfn.XLOOKUP($F2553,Main_OG!$D$1:$D$766,Main_OG!AL$1:AL$766,"")</f>
        <v>343317886</v>
      </c>
      <c r="AE2553" s="47">
        <f>_xlfn.XLOOKUP($F2553,Main_OG!$D$1:$D$766,Main_OG!AM$1:AM$766,"")</f>
        <v>0</v>
      </c>
      <c r="AF2553" s="48">
        <f>_xlfn.XLOOKUP($F2553,Main_OG!$D$1:$D$766,Main_OG!Z$1:Z$766,"")</f>
        <v>0</v>
      </c>
      <c r="AG2553" s="48">
        <f>_xlfn.XLOOKUP($F2553,Main_OG!$D$1:$D$766,Main_OG!AA$1:AA$766,"")</f>
        <v>2.2465548173415608</v>
      </c>
      <c r="AH2553" s="48">
        <f>_xlfn.XLOOKUP($F2553,Main_OG!$D$1:$D$766,Main_OG!AB$1:AB$766,"")</f>
        <v>17.72</v>
      </c>
      <c r="AI2553" s="48">
        <f>_xlfn.XLOOKUP($F2553,Main_OG!$D$1:$D$766,Main_OG!AC$1:AC$766,"")</f>
        <v>6.13</v>
      </c>
      <c r="AJ2553" s="48">
        <f>_xlfn.XLOOKUP($F2553,Main_OG!$D$1:$D$766,Main_OG!AD$1:AD$766,"")</f>
        <v>0.58103021845052572</v>
      </c>
    </row>
    <row r="2554" spans="2:36" x14ac:dyDescent="0.35">
      <c r="B2554" s="36" t="s">
        <v>3721</v>
      </c>
      <c r="C2554" s="45" t="s">
        <v>59</v>
      </c>
      <c r="D2554" s="45" t="s">
        <v>4303</v>
      </c>
      <c r="E2554" s="36" t="s">
        <v>3721</v>
      </c>
      <c r="F2554" s="36" t="str">
        <f t="shared" si="117"/>
        <v>2008_CA</v>
      </c>
      <c r="G2554" s="45">
        <v>2008</v>
      </c>
      <c r="H2554" s="45">
        <f>_xlfn.XLOOKUP(J2554,Main_OG!$B$1:$B$766,Main_OG!$O$1:$O$766,"")</f>
        <v>1</v>
      </c>
      <c r="I2554" s="45">
        <f>_xlfn.XLOOKUP(F2554,Main_OG!$D$1:$D$766,Main_OG!$J$1:$J$766,"")</f>
        <v>1</v>
      </c>
      <c r="J2554" s="45" t="s">
        <v>59</v>
      </c>
      <c r="K2554" s="45" t="str">
        <f t="shared" si="118"/>
        <v>Sierra Pacific Power Co_CA</v>
      </c>
      <c r="L2554" s="45" t="str">
        <f t="shared" si="119"/>
        <v>Sierra Pacific Power Co_CA</v>
      </c>
      <c r="M2554" s="45" t="s">
        <v>3726</v>
      </c>
      <c r="N2554" s="45">
        <v>0</v>
      </c>
      <c r="O2554" s="45">
        <v>5397</v>
      </c>
      <c r="P2554" s="45">
        <v>47</v>
      </c>
      <c r="Q2554" s="45">
        <v>40778</v>
      </c>
      <c r="R2554" s="45">
        <v>0</v>
      </c>
      <c r="S2554" s="45">
        <v>164138</v>
      </c>
      <c r="T2554" s="45">
        <v>109595</v>
      </c>
      <c r="U2554" s="45">
        <v>261538</v>
      </c>
      <c r="V2554" s="45">
        <v>0</v>
      </c>
      <c r="W2554" s="45">
        <v>13.34</v>
      </c>
      <c r="X2554" s="45">
        <v>10.92</v>
      </c>
      <c r="Y2554" s="45">
        <v>14.1</v>
      </c>
      <c r="Z2554" s="46">
        <v>2192331.7999999998</v>
      </c>
      <c r="AA2554" s="46">
        <v>59892.678837483101</v>
      </c>
      <c r="AB2554" s="47">
        <f>_xlfn.XLOOKUP($F2554,Main_OG!$D$1:$D$766,Main_OG!AJ$1:AJ$766,"")</f>
        <v>1853724</v>
      </c>
      <c r="AC2554" s="47">
        <f>_xlfn.XLOOKUP($F2554,Main_OG!$D$1:$D$766,Main_OG!AK$1:AK$766,"")</f>
        <v>7324438</v>
      </c>
      <c r="AD2554" s="47">
        <f>_xlfn.XLOOKUP($F2554,Main_OG!$D$1:$D$766,Main_OG!AL$1:AL$766,"")</f>
        <v>1759937044</v>
      </c>
      <c r="AE2554" s="47">
        <f>_xlfn.XLOOKUP($F2554,Main_OG!$D$1:$D$766,Main_OG!AM$1:AM$766,"")</f>
        <v>32482351</v>
      </c>
      <c r="AF2554" s="48">
        <f>_xlfn.XLOOKUP($F2554,Main_OG!$D$1:$D$766,Main_OG!Z$1:Z$766,"")</f>
        <v>0</v>
      </c>
      <c r="AG2554" s="48">
        <f>_xlfn.XLOOKUP($F2554,Main_OG!$D$1:$D$766,Main_OG!AA$1:AA$766,"")</f>
        <v>2.2204719344600159</v>
      </c>
      <c r="AH2554" s="48">
        <f>_xlfn.XLOOKUP($F2554,Main_OG!$D$1:$D$766,Main_OG!AB$1:AB$766,"")</f>
        <v>22.58</v>
      </c>
      <c r="AI2554" s="48">
        <f>_xlfn.XLOOKUP($F2554,Main_OG!$D$1:$D$766,Main_OG!AC$1:AC$766,"")</f>
        <v>9.1182546074696553</v>
      </c>
      <c r="AJ2554" s="48">
        <f>_xlfn.XLOOKUP($F2554,Main_OG!$D$1:$D$766,Main_OG!AD$1:AD$766,"")</f>
        <v>0.68330088246943577</v>
      </c>
    </row>
    <row r="2555" spans="2:36" x14ac:dyDescent="0.35">
      <c r="B2555" s="36" t="s">
        <v>3721</v>
      </c>
      <c r="C2555" s="45" t="s">
        <v>560</v>
      </c>
      <c r="D2555" s="45" t="s">
        <v>4303</v>
      </c>
      <c r="E2555" s="36" t="s">
        <v>3721</v>
      </c>
      <c r="F2555" s="36" t="str">
        <f t="shared" si="117"/>
        <v>2008_NV</v>
      </c>
      <c r="G2555" s="45">
        <v>2008</v>
      </c>
      <c r="H2555" s="45">
        <f>_xlfn.XLOOKUP(J2555,Main_OG!$B$1:$B$766,Main_OG!$O$1:$O$766,"")</f>
        <v>0</v>
      </c>
      <c r="I2555" s="45">
        <f>_xlfn.XLOOKUP(F2555,Main_OG!$D$1:$D$766,Main_OG!$J$1:$J$766,"")</f>
        <v>0</v>
      </c>
      <c r="J2555" s="45" t="s">
        <v>560</v>
      </c>
      <c r="K2555" s="45" t="str">
        <f t="shared" si="118"/>
        <v>Sierra Pacific Power Co_NV</v>
      </c>
      <c r="L2555" s="45" t="str">
        <f t="shared" si="119"/>
        <v>Sierra Pacific Power Co_NV</v>
      </c>
      <c r="M2555" s="45" t="s">
        <v>3727</v>
      </c>
      <c r="N2555" s="45">
        <v>0</v>
      </c>
      <c r="O2555" s="45">
        <v>43980</v>
      </c>
      <c r="P2555" s="45">
        <v>116</v>
      </c>
      <c r="Q2555" s="45">
        <v>275701</v>
      </c>
      <c r="R2555" s="45">
        <v>0</v>
      </c>
      <c r="S2555" s="45">
        <v>3085758</v>
      </c>
      <c r="T2555" s="45">
        <v>2692901</v>
      </c>
      <c r="U2555" s="45">
        <v>2262385</v>
      </c>
      <c r="V2555" s="45">
        <v>0</v>
      </c>
      <c r="W2555" s="45">
        <v>11.95</v>
      </c>
      <c r="X2555" s="45">
        <v>8.4499999999999993</v>
      </c>
      <c r="Y2555" s="45">
        <v>13.44</v>
      </c>
      <c r="Z2555" s="46">
        <v>152745.60000000001</v>
      </c>
      <c r="AA2555" s="46">
        <v>57561.001345326964</v>
      </c>
      <c r="AB2555" s="47">
        <f>_xlfn.XLOOKUP($F2555,Main_OG!$D$1:$D$766,Main_OG!AJ$1:AJ$766,"")</f>
        <v>7755150</v>
      </c>
      <c r="AC2555" s="47">
        <f>_xlfn.XLOOKUP($F2555,Main_OG!$D$1:$D$766,Main_OG!AK$1:AK$766,"")</f>
        <v>56004</v>
      </c>
      <c r="AD2555" s="47">
        <f>_xlfn.XLOOKUP($F2555,Main_OG!$D$1:$D$766,Main_OG!AL$1:AL$766,"")</f>
        <v>359649520</v>
      </c>
      <c r="AE2555" s="47">
        <f>_xlfn.XLOOKUP($F2555,Main_OG!$D$1:$D$766,Main_OG!AM$1:AM$766,"")</f>
        <v>0</v>
      </c>
      <c r="AF2555" s="48">
        <f>_xlfn.XLOOKUP($F2555,Main_OG!$D$1:$D$766,Main_OG!Z$1:Z$766,"")</f>
        <v>0</v>
      </c>
      <c r="AG2555" s="48">
        <f>_xlfn.XLOOKUP($F2555,Main_OG!$D$1:$D$766,Main_OG!AA$1:AA$766,"")</f>
        <v>2.2204719344600159</v>
      </c>
      <c r="AH2555" s="48">
        <f>_xlfn.XLOOKUP($F2555,Main_OG!$D$1:$D$766,Main_OG!AB$1:AB$766,"")</f>
        <v>23.6</v>
      </c>
      <c r="AI2555" s="48">
        <f>_xlfn.XLOOKUP($F2555,Main_OG!$D$1:$D$766,Main_OG!AC$1:AC$766,"")</f>
        <v>7.93</v>
      </c>
      <c r="AJ2555" s="48">
        <f>_xlfn.XLOOKUP($F2555,Main_OG!$D$1:$D$766,Main_OG!AD$1:AD$766,"")</f>
        <v>0.68330088246943577</v>
      </c>
    </row>
    <row r="2556" spans="2:36" x14ac:dyDescent="0.35">
      <c r="B2556" s="36" t="s">
        <v>3721</v>
      </c>
      <c r="C2556" s="45" t="s">
        <v>59</v>
      </c>
      <c r="D2556" s="45" t="s">
        <v>4303</v>
      </c>
      <c r="E2556" s="36" t="s">
        <v>3721</v>
      </c>
      <c r="F2556" s="36" t="str">
        <f t="shared" si="117"/>
        <v>2009_CA</v>
      </c>
      <c r="G2556" s="45">
        <v>2009</v>
      </c>
      <c r="H2556" s="45">
        <f>_xlfn.XLOOKUP(J2556,Main_OG!$B$1:$B$766,Main_OG!$O$1:$O$766,"")</f>
        <v>1</v>
      </c>
      <c r="I2556" s="45">
        <f>_xlfn.XLOOKUP(F2556,Main_OG!$D$1:$D$766,Main_OG!$J$1:$J$766,"")</f>
        <v>1</v>
      </c>
      <c r="J2556" s="45" t="s">
        <v>59</v>
      </c>
      <c r="K2556" s="45" t="str">
        <f t="shared" si="118"/>
        <v>Sierra Pacific Power Co_CA</v>
      </c>
      <c r="L2556" s="45" t="str">
        <f t="shared" si="119"/>
        <v>Sierra Pacific Power Co_CA</v>
      </c>
      <c r="M2556" s="45" t="s">
        <v>3728</v>
      </c>
      <c r="N2556" s="45">
        <v>0</v>
      </c>
      <c r="O2556" s="45">
        <v>5407</v>
      </c>
      <c r="P2556" s="45">
        <v>49</v>
      </c>
      <c r="Q2556" s="45">
        <v>40877</v>
      </c>
      <c r="R2556" s="45">
        <v>0</v>
      </c>
      <c r="S2556" s="45">
        <v>160370</v>
      </c>
      <c r="T2556" s="45">
        <v>113935</v>
      </c>
      <c r="U2556" s="45">
        <v>267232</v>
      </c>
      <c r="V2556" s="45">
        <v>0</v>
      </c>
      <c r="W2556" s="45">
        <v>11.93</v>
      </c>
      <c r="X2556" s="45">
        <v>9.58</v>
      </c>
      <c r="Y2556" s="45">
        <v>12.52</v>
      </c>
      <c r="Z2556" s="46">
        <v>2110679.4</v>
      </c>
      <c r="AA2556" s="46">
        <v>57105.227750949518</v>
      </c>
      <c r="AB2556" s="47">
        <f>_xlfn.XLOOKUP($F2556,Main_OG!$D$1:$D$766,Main_OG!AJ$1:AJ$766,"")</f>
        <v>1616858</v>
      </c>
      <c r="AC2556" s="47">
        <f>_xlfn.XLOOKUP($F2556,Main_OG!$D$1:$D$766,Main_OG!AK$1:AK$766,"")</f>
        <v>6021868</v>
      </c>
      <c r="AD2556" s="47">
        <f>_xlfn.XLOOKUP($F2556,Main_OG!$D$1:$D$766,Main_OG!AL$1:AL$766,"")</f>
        <v>1662440296</v>
      </c>
      <c r="AE2556" s="47">
        <f>_xlfn.XLOOKUP($F2556,Main_OG!$D$1:$D$766,Main_OG!AM$1:AM$766,"")</f>
        <v>31763804</v>
      </c>
      <c r="AF2556" s="48">
        <f>_xlfn.XLOOKUP($F2556,Main_OG!$D$1:$D$766,Main_OG!Z$1:Z$766,"")</f>
        <v>0</v>
      </c>
      <c r="AG2556" s="48">
        <f>_xlfn.XLOOKUP($F2556,Main_OG!$D$1:$D$766,Main_OG!AA$1:AA$766,"")</f>
        <v>2.2743975091886082</v>
      </c>
      <c r="AH2556" s="48">
        <f>_xlfn.XLOOKUP($F2556,Main_OG!$D$1:$D$766,Main_OG!AB$1:AB$766,"")</f>
        <v>14.38</v>
      </c>
      <c r="AI2556" s="48">
        <f>_xlfn.XLOOKUP($F2556,Main_OG!$D$1:$D$766,Main_OG!AC$1:AC$766,"")</f>
        <v>4.5973007921271787</v>
      </c>
      <c r="AJ2556" s="48">
        <f>_xlfn.XLOOKUP($F2556,Main_OG!$D$1:$D$766,Main_OG!AD$1:AD$766,"")</f>
        <v>0.68314474405108627</v>
      </c>
    </row>
    <row r="2557" spans="2:36" x14ac:dyDescent="0.35">
      <c r="B2557" s="36" t="s">
        <v>3721</v>
      </c>
      <c r="C2557" s="45" t="s">
        <v>560</v>
      </c>
      <c r="D2557" s="45" t="s">
        <v>4303</v>
      </c>
      <c r="E2557" s="36" t="s">
        <v>3721</v>
      </c>
      <c r="F2557" s="36" t="str">
        <f t="shared" si="117"/>
        <v>2009_NV</v>
      </c>
      <c r="G2557" s="45">
        <v>2009</v>
      </c>
      <c r="H2557" s="45">
        <f>_xlfn.XLOOKUP(J2557,Main_OG!$B$1:$B$766,Main_OG!$O$1:$O$766,"")</f>
        <v>0</v>
      </c>
      <c r="I2557" s="45">
        <f>_xlfn.XLOOKUP(F2557,Main_OG!$D$1:$D$766,Main_OG!$J$1:$J$766,"")</f>
        <v>0</v>
      </c>
      <c r="J2557" s="45" t="s">
        <v>560</v>
      </c>
      <c r="K2557" s="45" t="str">
        <f t="shared" si="118"/>
        <v>Sierra Pacific Power Co_NV</v>
      </c>
      <c r="L2557" s="45" t="str">
        <f t="shared" si="119"/>
        <v>Sierra Pacific Power Co_NV</v>
      </c>
      <c r="M2557" s="45" t="s">
        <v>3729</v>
      </c>
      <c r="N2557" s="45">
        <v>0</v>
      </c>
      <c r="O2557" s="45">
        <v>44617</v>
      </c>
      <c r="P2557" s="45">
        <v>110</v>
      </c>
      <c r="Q2557" s="45">
        <v>275419</v>
      </c>
      <c r="R2557" s="45">
        <v>0</v>
      </c>
      <c r="S2557" s="45">
        <v>2958382</v>
      </c>
      <c r="T2557" s="45">
        <v>2443685</v>
      </c>
      <c r="U2557" s="45">
        <v>2235306</v>
      </c>
      <c r="V2557" s="45">
        <v>0</v>
      </c>
      <c r="W2557" s="45">
        <v>12.4</v>
      </c>
      <c r="X2557" s="45">
        <v>7.63</v>
      </c>
      <c r="Y2557" s="45">
        <v>13.96</v>
      </c>
      <c r="Z2557" s="46">
        <v>140304.29999999999</v>
      </c>
      <c r="AA2557" s="46">
        <v>52261.380842674967</v>
      </c>
      <c r="AB2557" s="47">
        <f>_xlfn.XLOOKUP($F2557,Main_OG!$D$1:$D$766,Main_OG!AJ$1:AJ$766,"")</f>
        <v>7643128</v>
      </c>
      <c r="AC2557" s="47">
        <f>_xlfn.XLOOKUP($F2557,Main_OG!$D$1:$D$766,Main_OG!AK$1:AK$766,"")</f>
        <v>64246</v>
      </c>
      <c r="AD2557" s="47">
        <f>_xlfn.XLOOKUP($F2557,Main_OG!$D$1:$D$766,Main_OG!AL$1:AL$766,"")</f>
        <v>380462548</v>
      </c>
      <c r="AE2557" s="47">
        <f>_xlfn.XLOOKUP($F2557,Main_OG!$D$1:$D$766,Main_OG!AM$1:AM$766,"")</f>
        <v>0</v>
      </c>
      <c r="AF2557" s="48">
        <f>_xlfn.XLOOKUP($F2557,Main_OG!$D$1:$D$766,Main_OG!Z$1:Z$766,"")</f>
        <v>0</v>
      </c>
      <c r="AG2557" s="48">
        <f>_xlfn.XLOOKUP($F2557,Main_OG!$D$1:$D$766,Main_OG!AA$1:AA$766,"")</f>
        <v>2.2743975091886082</v>
      </c>
      <c r="AH2557" s="48">
        <f>_xlfn.XLOOKUP($F2557,Main_OG!$D$1:$D$766,Main_OG!AB$1:AB$766,"")</f>
        <v>14.13</v>
      </c>
      <c r="AI2557" s="48">
        <f>_xlfn.XLOOKUP($F2557,Main_OG!$D$1:$D$766,Main_OG!AC$1:AC$766,"")</f>
        <v>5.33</v>
      </c>
      <c r="AJ2557" s="48">
        <f>_xlfn.XLOOKUP($F2557,Main_OG!$D$1:$D$766,Main_OG!AD$1:AD$766,"")</f>
        <v>0.68314474405108627</v>
      </c>
    </row>
    <row r="2558" spans="2:36" x14ac:dyDescent="0.35">
      <c r="B2558" s="36" t="s">
        <v>3721</v>
      </c>
      <c r="C2558" s="45" t="s">
        <v>59</v>
      </c>
      <c r="D2558" s="45" t="s">
        <v>4303</v>
      </c>
      <c r="E2558" s="36" t="s">
        <v>3721</v>
      </c>
      <c r="F2558" s="36" t="str">
        <f t="shared" si="117"/>
        <v>2010_CA</v>
      </c>
      <c r="G2558" s="45">
        <v>2010</v>
      </c>
      <c r="H2558" s="45">
        <f>_xlfn.XLOOKUP(J2558,Main_OG!$B$1:$B$766,Main_OG!$O$1:$O$766,"")</f>
        <v>1</v>
      </c>
      <c r="I2558" s="45">
        <f>_xlfn.XLOOKUP(F2558,Main_OG!$D$1:$D$766,Main_OG!$J$1:$J$766,"")</f>
        <v>1</v>
      </c>
      <c r="J2558" s="45" t="s">
        <v>59</v>
      </c>
      <c r="K2558" s="45" t="str">
        <f t="shared" si="118"/>
        <v>Sierra Pacific Power Co_CA</v>
      </c>
      <c r="L2558" s="45" t="str">
        <f t="shared" si="119"/>
        <v>Sierra Pacific Power Co_CA</v>
      </c>
      <c r="M2558" s="45" t="s">
        <v>3730</v>
      </c>
      <c r="N2558" s="45">
        <v>0</v>
      </c>
      <c r="O2558" s="45">
        <v>5363</v>
      </c>
      <c r="P2558" s="45">
        <v>54</v>
      </c>
      <c r="Q2558" s="45">
        <v>40714</v>
      </c>
      <c r="R2558" s="45">
        <v>0</v>
      </c>
      <c r="S2558" s="45">
        <v>156338</v>
      </c>
      <c r="T2558" s="45">
        <v>115884</v>
      </c>
      <c r="U2558" s="45">
        <v>276674</v>
      </c>
      <c r="V2558" s="45">
        <v>0</v>
      </c>
      <c r="W2558" s="45">
        <v>12.83</v>
      </c>
      <c r="X2558" s="45">
        <v>10.42</v>
      </c>
      <c r="Y2558" s="45">
        <v>13.49</v>
      </c>
      <c r="Z2558" s="46">
        <v>2153852.7999999998</v>
      </c>
      <c r="AA2558" s="46">
        <v>57713.793440703324</v>
      </c>
      <c r="AB2558" s="47">
        <f>_xlfn.XLOOKUP($F2558,Main_OG!$D$1:$D$766,Main_OG!AJ$1:AJ$766,"")</f>
        <v>1663906</v>
      </c>
      <c r="AC2558" s="47">
        <f>_xlfn.XLOOKUP($F2558,Main_OG!$D$1:$D$766,Main_OG!AK$1:AK$766,"")</f>
        <v>4359380</v>
      </c>
      <c r="AD2558" s="47">
        <f>_xlfn.XLOOKUP($F2558,Main_OG!$D$1:$D$766,Main_OG!AL$1:AL$766,"")</f>
        <v>1542451912</v>
      </c>
      <c r="AE2558" s="47">
        <f>_xlfn.XLOOKUP($F2558,Main_OG!$D$1:$D$766,Main_OG!AM$1:AM$766,"")</f>
        <v>32200757</v>
      </c>
      <c r="AF2558" s="48">
        <f>_xlfn.XLOOKUP($F2558,Main_OG!$D$1:$D$766,Main_OG!Z$1:Z$766,"")</f>
        <v>0</v>
      </c>
      <c r="AG2558" s="48">
        <f>_xlfn.XLOOKUP($F2558,Main_OG!$D$1:$D$766,Main_OG!AA$1:AA$766,"")</f>
        <v>2.2935982820086371</v>
      </c>
      <c r="AH2558" s="48">
        <f>_xlfn.XLOOKUP($F2558,Main_OG!$D$1:$D$766,Main_OG!AB$1:AB$766,"")</f>
        <v>17.815786882646659</v>
      </c>
      <c r="AI2558" s="48">
        <f>_xlfn.XLOOKUP($F2558,Main_OG!$D$1:$D$766,Main_OG!AC$1:AC$766,"")</f>
        <v>4.9924248044436963</v>
      </c>
      <c r="AJ2558" s="48">
        <f>_xlfn.XLOOKUP($F2558,Main_OG!$D$1:$D$766,Main_OG!AD$1:AD$766,"")</f>
        <v>0.70992248279802228</v>
      </c>
    </row>
    <row r="2559" spans="2:36" x14ac:dyDescent="0.35">
      <c r="B2559" s="36" t="s">
        <v>3721</v>
      </c>
      <c r="C2559" s="45" t="s">
        <v>560</v>
      </c>
      <c r="D2559" s="45" t="s">
        <v>4303</v>
      </c>
      <c r="E2559" s="36" t="s">
        <v>3721</v>
      </c>
      <c r="F2559" s="36" t="str">
        <f t="shared" si="117"/>
        <v>2010_NV</v>
      </c>
      <c r="G2559" s="45">
        <v>2010</v>
      </c>
      <c r="H2559" s="45">
        <f>_xlfn.XLOOKUP(J2559,Main_OG!$B$1:$B$766,Main_OG!$O$1:$O$766,"")</f>
        <v>0</v>
      </c>
      <c r="I2559" s="45">
        <f>_xlfn.XLOOKUP(F2559,Main_OG!$D$1:$D$766,Main_OG!$J$1:$J$766,"")</f>
        <v>0</v>
      </c>
      <c r="J2559" s="45" t="s">
        <v>560</v>
      </c>
      <c r="K2559" s="45" t="str">
        <f t="shared" si="118"/>
        <v>Sierra Pacific Power Co_NV</v>
      </c>
      <c r="L2559" s="45" t="str">
        <f t="shared" si="119"/>
        <v>Sierra Pacific Power Co_NV</v>
      </c>
      <c r="M2559" s="45" t="s">
        <v>3731</v>
      </c>
      <c r="N2559" s="45">
        <v>0</v>
      </c>
      <c r="O2559" s="45">
        <v>44714</v>
      </c>
      <c r="P2559" s="45">
        <v>102</v>
      </c>
      <c r="Q2559" s="45">
        <v>276250</v>
      </c>
      <c r="R2559" s="45">
        <v>0</v>
      </c>
      <c r="S2559" s="45">
        <v>2877253</v>
      </c>
      <c r="T2559" s="45">
        <v>2482684</v>
      </c>
      <c r="U2559" s="45">
        <v>2188375</v>
      </c>
      <c r="V2559" s="45">
        <v>0</v>
      </c>
      <c r="W2559" s="45">
        <v>10.8</v>
      </c>
      <c r="X2559" s="45">
        <v>6.76</v>
      </c>
      <c r="Y2559" s="45">
        <v>12.38</v>
      </c>
      <c r="Z2559" s="46">
        <v>142614.20000000001</v>
      </c>
      <c r="AA2559" s="46">
        <v>52771.543798795406</v>
      </c>
      <c r="AB2559" s="47">
        <f>_xlfn.XLOOKUP($F2559,Main_OG!$D$1:$D$766,Main_OG!AJ$1:AJ$766,"")</f>
        <v>7176378</v>
      </c>
      <c r="AC2559" s="47">
        <f>_xlfn.XLOOKUP($F2559,Main_OG!$D$1:$D$766,Main_OG!AK$1:AK$766,"")</f>
        <v>50328</v>
      </c>
      <c r="AD2559" s="47">
        <f>_xlfn.XLOOKUP($F2559,Main_OG!$D$1:$D$766,Main_OG!AL$1:AL$766,"")</f>
        <v>349899054</v>
      </c>
      <c r="AE2559" s="47">
        <f>_xlfn.XLOOKUP($F2559,Main_OG!$D$1:$D$766,Main_OG!AM$1:AM$766,"")</f>
        <v>0</v>
      </c>
      <c r="AF2559" s="48">
        <f>_xlfn.XLOOKUP($F2559,Main_OG!$D$1:$D$766,Main_OG!Z$1:Z$766,"")</f>
        <v>0</v>
      </c>
      <c r="AG2559" s="48">
        <f>_xlfn.XLOOKUP($F2559,Main_OG!$D$1:$D$766,Main_OG!AA$1:AA$766,"")</f>
        <v>2.2935982820086371</v>
      </c>
      <c r="AH2559" s="48">
        <f>_xlfn.XLOOKUP($F2559,Main_OG!$D$1:$D$766,Main_OG!AB$1:AB$766,"")</f>
        <v>17.815786882646659</v>
      </c>
      <c r="AI2559" s="48">
        <f>_xlfn.XLOOKUP($F2559,Main_OG!$D$1:$D$766,Main_OG!AC$1:AC$766,"")</f>
        <v>5.58</v>
      </c>
      <c r="AJ2559" s="48">
        <f>_xlfn.XLOOKUP($F2559,Main_OG!$D$1:$D$766,Main_OG!AD$1:AD$766,"")</f>
        <v>0.70992248279802228</v>
      </c>
    </row>
    <row r="2560" spans="2:36" x14ac:dyDescent="0.35">
      <c r="B2560" s="36" t="s">
        <v>3721</v>
      </c>
      <c r="C2560" s="45" t="s">
        <v>560</v>
      </c>
      <c r="D2560" s="45" t="s">
        <v>4303</v>
      </c>
      <c r="E2560" s="36" t="s">
        <v>3721</v>
      </c>
      <c r="F2560" s="36" t="str">
        <f t="shared" si="117"/>
        <v>2011_NV</v>
      </c>
      <c r="G2560" s="45">
        <v>2011</v>
      </c>
      <c r="H2560" s="45">
        <f>_xlfn.XLOOKUP(J2560,Main_OG!$B$1:$B$766,Main_OG!$O$1:$O$766,"")</f>
        <v>0</v>
      </c>
      <c r="I2560" s="45">
        <f>_xlfn.XLOOKUP(F2560,Main_OG!$D$1:$D$766,Main_OG!$J$1:$J$766,"")</f>
        <v>0</v>
      </c>
      <c r="J2560" s="45" t="s">
        <v>560</v>
      </c>
      <c r="K2560" s="45" t="str">
        <f t="shared" si="118"/>
        <v>Sierra Pacific Power Co_NV</v>
      </c>
      <c r="L2560" s="45" t="str">
        <f t="shared" si="119"/>
        <v>Sierra Pacific Power Co_NV</v>
      </c>
      <c r="M2560" s="45" t="s">
        <v>3732</v>
      </c>
      <c r="N2560" s="45">
        <v>0</v>
      </c>
      <c r="O2560" s="45">
        <v>45133</v>
      </c>
      <c r="P2560" s="45">
        <v>104</v>
      </c>
      <c r="Q2560" s="45">
        <v>277252</v>
      </c>
      <c r="R2560" s="45">
        <v>0</v>
      </c>
      <c r="S2560" s="45">
        <v>2868287</v>
      </c>
      <c r="T2560" s="45">
        <v>2564618</v>
      </c>
      <c r="U2560" s="45">
        <v>2231107</v>
      </c>
      <c r="V2560" s="45">
        <v>0</v>
      </c>
      <c r="W2560" s="45">
        <v>9.7799999999999994</v>
      </c>
      <c r="X2560" s="45">
        <v>6.2</v>
      </c>
      <c r="Y2560" s="45">
        <v>11.12</v>
      </c>
      <c r="Z2560" s="46">
        <v>144341.20000000001</v>
      </c>
      <c r="AA2560" s="46">
        <v>53201.303004591769</v>
      </c>
      <c r="AB2560" s="47">
        <f>_xlfn.XLOOKUP($F2560,Main_OG!$D$1:$D$766,Main_OG!AJ$1:AJ$766,"")</f>
        <v>5725628</v>
      </c>
      <c r="AC2560" s="47">
        <f>_xlfn.XLOOKUP($F2560,Main_OG!$D$1:$D$766,Main_OG!AK$1:AK$766,"")</f>
        <v>56038</v>
      </c>
      <c r="AD2560" s="47">
        <f>_xlfn.XLOOKUP($F2560,Main_OG!$D$1:$D$766,Main_OG!AL$1:AL$766,"")</f>
        <v>323397684</v>
      </c>
      <c r="AE2560" s="47">
        <f>_xlfn.XLOOKUP($F2560,Main_OG!$D$1:$D$766,Main_OG!AM$1:AM$766,"")</f>
        <v>0</v>
      </c>
      <c r="AF2560" s="48">
        <f>_xlfn.XLOOKUP($F2560,Main_OG!$D$1:$D$766,Main_OG!Z$1:Z$766,"")</f>
        <v>0</v>
      </c>
      <c r="AG2560" s="48">
        <f>_xlfn.XLOOKUP($F2560,Main_OG!$D$1:$D$766,Main_OG!AA$1:AA$766,"")</f>
        <v>2.3089180475565318</v>
      </c>
      <c r="AH2560" s="48">
        <f>_xlfn.XLOOKUP($F2560,Main_OG!$D$1:$D$766,Main_OG!AB$1:AB$766,"")</f>
        <v>22.758921780738341</v>
      </c>
      <c r="AI2560" s="48">
        <f>_xlfn.XLOOKUP($F2560,Main_OG!$D$1:$D$766,Main_OG!AC$1:AC$766,"")</f>
        <v>4.6524343752411106</v>
      </c>
      <c r="AJ2560" s="48">
        <f>_xlfn.XLOOKUP($F2560,Main_OG!$D$1:$D$766,Main_OG!AD$1:AD$766,"")</f>
        <v>0.75949643062398253</v>
      </c>
    </row>
    <row r="2561" spans="2:36" x14ac:dyDescent="0.35">
      <c r="B2561" s="36" t="s">
        <v>3721</v>
      </c>
      <c r="C2561" s="45" t="s">
        <v>560</v>
      </c>
      <c r="D2561" s="45" t="s">
        <v>4303</v>
      </c>
      <c r="E2561" s="36" t="s">
        <v>3721</v>
      </c>
      <c r="F2561" s="36" t="str">
        <f t="shared" si="117"/>
        <v>2012_NV</v>
      </c>
      <c r="G2561" s="45">
        <v>2012</v>
      </c>
      <c r="H2561" s="45">
        <f>_xlfn.XLOOKUP(J2561,Main_OG!$B$1:$B$766,Main_OG!$O$1:$O$766,"")</f>
        <v>0</v>
      </c>
      <c r="I2561" s="45">
        <f>_xlfn.XLOOKUP(F2561,Main_OG!$D$1:$D$766,Main_OG!$J$1:$J$766,"")</f>
        <v>0</v>
      </c>
      <c r="J2561" s="45" t="s">
        <v>560</v>
      </c>
      <c r="K2561" s="45" t="str">
        <f t="shared" si="118"/>
        <v>Sierra Pacific Power Co_NV</v>
      </c>
      <c r="L2561" s="45" t="str">
        <f t="shared" si="119"/>
        <v>Sierra Pacific Power Co_NV</v>
      </c>
      <c r="M2561" s="45" t="s">
        <v>3733</v>
      </c>
      <c r="N2561" s="45">
        <v>0</v>
      </c>
      <c r="O2561" s="45">
        <v>45111</v>
      </c>
      <c r="P2561" s="45">
        <v>109</v>
      </c>
      <c r="Q2561" s="45">
        <v>279231</v>
      </c>
      <c r="R2561" s="45">
        <v>0</v>
      </c>
      <c r="S2561" s="45">
        <v>2945767</v>
      </c>
      <c r="T2561" s="45">
        <v>2707394</v>
      </c>
      <c r="U2561" s="45">
        <v>2284198</v>
      </c>
      <c r="V2561" s="45">
        <v>0</v>
      </c>
      <c r="W2561" s="45">
        <v>9.6522570000000005</v>
      </c>
      <c r="X2561" s="45">
        <v>6.1288087000000004</v>
      </c>
      <c r="Y2561" s="45">
        <v>11.048473</v>
      </c>
      <c r="Z2561" s="46">
        <v>142986.1</v>
      </c>
      <c r="AA2561" s="46">
        <v>52095.916813314536</v>
      </c>
      <c r="AB2561" s="47">
        <f>_xlfn.XLOOKUP($F2561,Main_OG!$D$1:$D$766,Main_OG!AJ$1:AJ$766,"")</f>
        <v>4515660</v>
      </c>
      <c r="AC2561" s="47">
        <f>_xlfn.XLOOKUP($F2561,Main_OG!$D$1:$D$766,Main_OG!AK$1:AK$766,"")</f>
        <v>81522</v>
      </c>
      <c r="AD2561" s="47">
        <f>_xlfn.XLOOKUP($F2561,Main_OG!$D$1:$D$766,Main_OG!AL$1:AL$766,"")</f>
        <v>377538422</v>
      </c>
      <c r="AE2561" s="47">
        <f>_xlfn.XLOOKUP($F2561,Main_OG!$D$1:$D$766,Main_OG!AM$1:AM$766,"")</f>
        <v>0</v>
      </c>
      <c r="AF2561" s="48">
        <f>_xlfn.XLOOKUP($F2561,Main_OG!$D$1:$D$766,Main_OG!Z$1:Z$766,"")</f>
        <v>0</v>
      </c>
      <c r="AG2561" s="48">
        <f>_xlfn.XLOOKUP($F2561,Main_OG!$D$1:$D$766,Main_OG!AA$1:AA$766,"")</f>
        <v>2.324237813104427</v>
      </c>
      <c r="AH2561" s="48">
        <f>_xlfn.XLOOKUP($F2561,Main_OG!$D$1:$D$766,Main_OG!AB$1:AB$766,"")</f>
        <v>23.49195884567845</v>
      </c>
      <c r="AI2561" s="48">
        <f>_xlfn.XLOOKUP($F2561,Main_OG!$D$1:$D$766,Main_OG!AC$1:AC$766,"")</f>
        <v>3.503818060367514</v>
      </c>
      <c r="AJ2561" s="48">
        <f>_xlfn.XLOOKUP($F2561,Main_OG!$D$1:$D$766,Main_OG!AD$1:AD$766,"")</f>
        <v>0.75442193202762442</v>
      </c>
    </row>
    <row r="2562" spans="2:36" x14ac:dyDescent="0.35">
      <c r="B2562" s="36" t="s">
        <v>3721</v>
      </c>
      <c r="C2562" s="45" t="s">
        <v>560</v>
      </c>
      <c r="D2562" s="45" t="s">
        <v>4303</v>
      </c>
      <c r="E2562" s="36" t="s">
        <v>3721</v>
      </c>
      <c r="F2562" s="36" t="str">
        <f t="shared" si="117"/>
        <v>2013_NV</v>
      </c>
      <c r="G2562" s="45">
        <v>2013</v>
      </c>
      <c r="H2562" s="45">
        <f>_xlfn.XLOOKUP(J2562,Main_OG!$B$1:$B$766,Main_OG!$O$1:$O$766,"")</f>
        <v>0</v>
      </c>
      <c r="I2562" s="45">
        <f>_xlfn.XLOOKUP(F2562,Main_OG!$D$1:$D$766,Main_OG!$J$1:$J$766,"")</f>
        <v>0</v>
      </c>
      <c r="J2562" s="45" t="s">
        <v>560</v>
      </c>
      <c r="K2562" s="45" t="str">
        <f t="shared" si="118"/>
        <v>Sierra Pacific Power Co_NV</v>
      </c>
      <c r="L2562" s="45" t="str">
        <f t="shared" si="119"/>
        <v>Sierra Pacific Power Co_NV</v>
      </c>
      <c r="M2562" s="45" t="s">
        <v>3734</v>
      </c>
      <c r="N2562" s="45">
        <v>0</v>
      </c>
      <c r="O2562" s="45">
        <v>45927</v>
      </c>
      <c r="P2562" s="45">
        <v>108</v>
      </c>
      <c r="Q2562" s="45">
        <v>281282</v>
      </c>
      <c r="R2562" s="45">
        <v>0</v>
      </c>
      <c r="S2562" s="45">
        <v>2963657</v>
      </c>
      <c r="T2562" s="45">
        <v>2818105</v>
      </c>
      <c r="U2562" s="45">
        <v>2369781</v>
      </c>
      <c r="V2562" s="45">
        <v>0</v>
      </c>
      <c r="W2562" s="45">
        <v>9.8561675999999991</v>
      </c>
      <c r="X2562" s="45">
        <v>6.2147081000000002</v>
      </c>
      <c r="Y2562" s="45">
        <v>11.210656</v>
      </c>
      <c r="Z2562" s="46">
        <v>144549.29999999999</v>
      </c>
      <c r="AA2562" s="46">
        <v>52053.147403127739</v>
      </c>
      <c r="AB2562" s="47">
        <f>_xlfn.XLOOKUP($F2562,Main_OG!$D$1:$D$766,Main_OG!AJ$1:AJ$766,"")</f>
        <v>5866136</v>
      </c>
      <c r="AC2562" s="47">
        <f>_xlfn.XLOOKUP($F2562,Main_OG!$D$1:$D$766,Main_OG!AK$1:AK$766,"")</f>
        <v>69076</v>
      </c>
      <c r="AD2562" s="47">
        <f>_xlfn.XLOOKUP($F2562,Main_OG!$D$1:$D$766,Main_OG!AL$1:AL$766,"")</f>
        <v>361337318</v>
      </c>
      <c r="AE2562" s="47">
        <f>_xlfn.XLOOKUP($F2562,Main_OG!$D$1:$D$766,Main_OG!AM$1:AM$766,"")</f>
        <v>0</v>
      </c>
      <c r="AF2562" s="48">
        <f>_xlfn.XLOOKUP($F2562,Main_OG!$D$1:$D$766,Main_OG!Z$1:Z$766,"")</f>
        <v>3.93</v>
      </c>
      <c r="AG2562" s="48">
        <f>_xlfn.XLOOKUP($F2562,Main_OG!$D$1:$D$766,Main_OG!AA$1:AA$766,"")</f>
        <v>2.3089180475565318</v>
      </c>
      <c r="AH2562" s="48">
        <f>_xlfn.XLOOKUP($F2562,Main_OG!$D$1:$D$766,Main_OG!AB$1:AB$766,"")</f>
        <v>22.862714639490921</v>
      </c>
      <c r="AI2562" s="48">
        <f>_xlfn.XLOOKUP($F2562,Main_OG!$D$1:$D$766,Main_OG!AC$1:AC$766,"")</f>
        <v>4.2699999999999996</v>
      </c>
      <c r="AJ2562" s="48">
        <f>_xlfn.XLOOKUP($F2562,Main_OG!$D$1:$D$766,Main_OG!AD$1:AD$766,"")</f>
        <v>0.73100116927520231</v>
      </c>
    </row>
    <row r="2563" spans="2:36" x14ac:dyDescent="0.35">
      <c r="B2563" s="36" t="s">
        <v>3721</v>
      </c>
      <c r="C2563" s="45" t="s">
        <v>560</v>
      </c>
      <c r="D2563" s="45" t="s">
        <v>4303</v>
      </c>
      <c r="E2563" s="36" t="s">
        <v>3721</v>
      </c>
      <c r="F2563" s="36" t="str">
        <f t="shared" ref="F2563:F2626" si="120">_xlfn.CONCAT(G2563,"_",J2563)</f>
        <v>2014_NV</v>
      </c>
      <c r="G2563" s="45">
        <v>2014</v>
      </c>
      <c r="H2563" s="45">
        <f>_xlfn.XLOOKUP(J2563,Main_OG!$B$1:$B$766,Main_OG!$O$1:$O$766,"")</f>
        <v>0</v>
      </c>
      <c r="I2563" s="45">
        <f>_xlfn.XLOOKUP(F2563,Main_OG!$D$1:$D$766,Main_OG!$J$1:$J$766,"")</f>
        <v>0</v>
      </c>
      <c r="J2563" s="45" t="s">
        <v>560</v>
      </c>
      <c r="K2563" s="45" t="str">
        <f t="shared" ref="K2563:K2626" si="121">_xlfn.CONCAT(B2563,"_",C2563)</f>
        <v>Sierra Pacific Power Co_NV</v>
      </c>
      <c r="L2563" s="45" t="str">
        <f t="shared" ref="L2563:L2626" si="122">_xlfn.CONCAT(E2563,"_",C2563)</f>
        <v>Sierra Pacific Power Co_NV</v>
      </c>
      <c r="M2563" s="45" t="s">
        <v>3735</v>
      </c>
      <c r="N2563" s="45">
        <v>0</v>
      </c>
      <c r="O2563" s="45">
        <v>46292</v>
      </c>
      <c r="P2563" s="45">
        <v>113</v>
      </c>
      <c r="Q2563" s="45">
        <v>284301</v>
      </c>
      <c r="R2563" s="45">
        <v>0</v>
      </c>
      <c r="S2563" s="45">
        <v>2959866</v>
      </c>
      <c r="T2563" s="45">
        <v>2868914</v>
      </c>
      <c r="U2563" s="45">
        <v>2268295</v>
      </c>
      <c r="V2563" s="45">
        <v>0</v>
      </c>
      <c r="W2563" s="45">
        <v>9.6093876999999992</v>
      </c>
      <c r="X2563" s="45">
        <v>6.2245505000000003</v>
      </c>
      <c r="Y2563" s="45">
        <v>12.043231</v>
      </c>
      <c r="Z2563" s="46">
        <v>145303.6</v>
      </c>
      <c r="AA2563" s="46">
        <v>51545.565967289062</v>
      </c>
      <c r="AB2563" s="47">
        <f>_xlfn.XLOOKUP($F2563,Main_OG!$D$1:$D$766,Main_OG!AJ$1:AJ$766,"")</f>
        <v>6891724</v>
      </c>
      <c r="AC2563" s="47">
        <f>_xlfn.XLOOKUP($F2563,Main_OG!$D$1:$D$766,Main_OG!AK$1:AK$766,"")</f>
        <v>57902</v>
      </c>
      <c r="AD2563" s="47">
        <f>_xlfn.XLOOKUP($F2563,Main_OG!$D$1:$D$766,Main_OG!AL$1:AL$766,"")</f>
        <v>335588360</v>
      </c>
      <c r="AE2563" s="47">
        <f>_xlfn.XLOOKUP($F2563,Main_OG!$D$1:$D$766,Main_OG!AM$1:AM$766,"")</f>
        <v>0</v>
      </c>
      <c r="AF2563" s="48">
        <f>_xlfn.XLOOKUP($F2563,Main_OG!$D$1:$D$766,Main_OG!Z$1:Z$766,"")</f>
        <v>0</v>
      </c>
      <c r="AG2563" s="48">
        <f>_xlfn.XLOOKUP($F2563,Main_OG!$D$1:$D$766,Main_OG!AA$1:AA$766,"")</f>
        <v>2.48</v>
      </c>
      <c r="AH2563" s="48">
        <f>_xlfn.XLOOKUP($F2563,Main_OG!$D$1:$D$766,Main_OG!AB$1:AB$766,"")</f>
        <v>20.48845299552563</v>
      </c>
      <c r="AI2563" s="48">
        <f>_xlfn.XLOOKUP($F2563,Main_OG!$D$1:$D$766,Main_OG!AC$1:AC$766,"")</f>
        <v>5.0999999999999996</v>
      </c>
      <c r="AJ2563" s="48">
        <f>_xlfn.XLOOKUP($F2563,Main_OG!$D$1:$D$766,Main_OG!AD$1:AD$766,"")</f>
        <v>0.68548682032632846</v>
      </c>
    </row>
    <row r="2564" spans="2:36" x14ac:dyDescent="0.35">
      <c r="B2564" s="36" t="s">
        <v>3721</v>
      </c>
      <c r="C2564" s="45" t="s">
        <v>560</v>
      </c>
      <c r="D2564" s="45" t="s">
        <v>4303</v>
      </c>
      <c r="E2564" s="36" t="s">
        <v>3721</v>
      </c>
      <c r="F2564" s="36" t="str">
        <f t="shared" si="120"/>
        <v>2015_NV</v>
      </c>
      <c r="G2564" s="45">
        <v>2015</v>
      </c>
      <c r="H2564" s="45">
        <f>_xlfn.XLOOKUP(J2564,Main_OG!$B$1:$B$766,Main_OG!$O$1:$O$766,"")</f>
        <v>0</v>
      </c>
      <c r="I2564" s="45">
        <f>_xlfn.XLOOKUP(F2564,Main_OG!$D$1:$D$766,Main_OG!$J$1:$J$766,"")</f>
        <v>0</v>
      </c>
      <c r="J2564" s="45" t="s">
        <v>560</v>
      </c>
      <c r="K2564" s="45" t="str">
        <f t="shared" si="121"/>
        <v>Sierra Pacific Power Co_NV</v>
      </c>
      <c r="L2564" s="45" t="str">
        <f t="shared" si="122"/>
        <v>Sierra Pacific Power Co_NV</v>
      </c>
      <c r="M2564" s="45" t="s">
        <v>3736</v>
      </c>
      <c r="N2564" s="45">
        <v>0</v>
      </c>
      <c r="O2564" s="45">
        <v>46437</v>
      </c>
      <c r="P2564" s="45">
        <v>115</v>
      </c>
      <c r="Q2564" s="45">
        <v>287725</v>
      </c>
      <c r="R2564" s="45">
        <v>0</v>
      </c>
      <c r="S2564" s="45">
        <v>2958260</v>
      </c>
      <c r="T2564" s="45">
        <v>2972514</v>
      </c>
      <c r="U2564" s="45">
        <v>2315402</v>
      </c>
      <c r="V2564" s="45">
        <v>0</v>
      </c>
      <c r="W2564" s="45">
        <v>9.2743368999999998</v>
      </c>
      <c r="X2564" s="45">
        <v>5.8861287000000004</v>
      </c>
      <c r="Y2564" s="45">
        <v>11.807323</v>
      </c>
      <c r="Z2564" s="46">
        <v>151055.9</v>
      </c>
      <c r="AA2564" s="46">
        <v>52659.671448556772</v>
      </c>
      <c r="AB2564" s="47">
        <f>_xlfn.XLOOKUP($F2564,Main_OG!$D$1:$D$766,Main_OG!AJ$1:AJ$766,"")</f>
        <v>3014496</v>
      </c>
      <c r="AC2564" s="47">
        <f>_xlfn.XLOOKUP($F2564,Main_OG!$D$1:$D$766,Main_OG!AK$1:AK$766,"")</f>
        <v>62054</v>
      </c>
      <c r="AD2564" s="47">
        <f>_xlfn.XLOOKUP($F2564,Main_OG!$D$1:$D$766,Main_OG!AL$1:AL$766,"")</f>
        <v>419307924</v>
      </c>
      <c r="AE2564" s="47">
        <f>_xlfn.XLOOKUP($F2564,Main_OG!$D$1:$D$766,Main_OG!AM$1:AM$766,"")</f>
        <v>0</v>
      </c>
      <c r="AF2564" s="48">
        <f>_xlfn.XLOOKUP($F2564,Main_OG!$D$1:$D$766,Main_OG!Z$1:Z$766,"")</f>
        <v>0</v>
      </c>
      <c r="AG2564" s="48">
        <f>_xlfn.XLOOKUP($F2564,Main_OG!$D$1:$D$766,Main_OG!AA$1:AA$766,"")</f>
        <v>2.4700000000000002</v>
      </c>
      <c r="AH2564" s="48">
        <f>_xlfn.XLOOKUP($F2564,Main_OG!$D$1:$D$766,Main_OG!AB$1:AB$766,"")</f>
        <v>12.08771849023859</v>
      </c>
      <c r="AI2564" s="48">
        <f>_xlfn.XLOOKUP($F2564,Main_OG!$D$1:$D$766,Main_OG!AC$1:AC$766,"")</f>
        <v>3.3843619636206599</v>
      </c>
      <c r="AJ2564" s="48">
        <f>_xlfn.XLOOKUP($F2564,Main_OG!$D$1:$D$766,Main_OG!AD$1:AD$766,"")</f>
        <v>0.66963877086385626</v>
      </c>
    </row>
    <row r="2565" spans="2:36" x14ac:dyDescent="0.35">
      <c r="B2565" s="36" t="s">
        <v>3721</v>
      </c>
      <c r="C2565" s="45" t="s">
        <v>560</v>
      </c>
      <c r="D2565" s="45" t="s">
        <v>4303</v>
      </c>
      <c r="E2565" s="36" t="s">
        <v>3721</v>
      </c>
      <c r="F2565" s="36" t="str">
        <f t="shared" si="120"/>
        <v>2016_NV</v>
      </c>
      <c r="G2565" s="45">
        <v>2016</v>
      </c>
      <c r="H2565" s="45">
        <f>_xlfn.XLOOKUP(J2565,Main_OG!$B$1:$B$766,Main_OG!$O$1:$O$766,"")</f>
        <v>0</v>
      </c>
      <c r="I2565" s="45">
        <f>_xlfn.XLOOKUP(F2565,Main_OG!$D$1:$D$766,Main_OG!$J$1:$J$766,"")</f>
        <v>0</v>
      </c>
      <c r="J2565" s="45" t="s">
        <v>560</v>
      </c>
      <c r="K2565" s="45" t="str">
        <f t="shared" si="121"/>
        <v>Sierra Pacific Power Co_NV</v>
      </c>
      <c r="L2565" s="45" t="str">
        <f t="shared" si="122"/>
        <v>Sierra Pacific Power Co_NV</v>
      </c>
      <c r="M2565" s="45" t="s">
        <v>3737</v>
      </c>
      <c r="N2565" s="45">
        <v>0</v>
      </c>
      <c r="O2565" s="45">
        <v>46636</v>
      </c>
      <c r="P2565" s="45">
        <v>113</v>
      </c>
      <c r="Q2565" s="45">
        <v>291401</v>
      </c>
      <c r="R2565" s="45">
        <v>0</v>
      </c>
      <c r="S2565" s="45">
        <v>2949460</v>
      </c>
      <c r="T2565" s="45">
        <v>3013670</v>
      </c>
      <c r="U2565" s="45">
        <v>2375368</v>
      </c>
      <c r="V2565" s="45">
        <v>0</v>
      </c>
      <c r="W2565" s="45">
        <v>7.7968169999999999</v>
      </c>
      <c r="X2565" s="45">
        <v>5.0275578000000003</v>
      </c>
      <c r="Y2565" s="45">
        <v>10.263925</v>
      </c>
      <c r="Z2565" s="46">
        <v>156007.4</v>
      </c>
      <c r="AA2565" s="46">
        <v>53435.335179505098</v>
      </c>
      <c r="AB2565" s="47">
        <f>_xlfn.XLOOKUP($F2565,Main_OG!$D$1:$D$766,Main_OG!AJ$1:AJ$766,"")</f>
        <v>2384778</v>
      </c>
      <c r="AC2565" s="47">
        <f>_xlfn.XLOOKUP($F2565,Main_OG!$D$1:$D$766,Main_OG!AK$1:AK$766,"")</f>
        <v>43188</v>
      </c>
      <c r="AD2565" s="47">
        <f>_xlfn.XLOOKUP($F2565,Main_OG!$D$1:$D$766,Main_OG!AL$1:AL$766,"")</f>
        <v>416787338</v>
      </c>
      <c r="AE2565" s="47">
        <f>_xlfn.XLOOKUP($F2565,Main_OG!$D$1:$D$766,Main_OG!AM$1:AM$766,"")</f>
        <v>0</v>
      </c>
      <c r="AF2565" s="48">
        <f>_xlfn.XLOOKUP($F2565,Main_OG!$D$1:$D$766,Main_OG!Z$1:Z$766,"")</f>
        <v>0</v>
      </c>
      <c r="AG2565" s="48">
        <f>_xlfn.XLOOKUP($F2565,Main_OG!$D$1:$D$766,Main_OG!AA$1:AA$766,"")</f>
        <v>2.2143440282408582</v>
      </c>
      <c r="AH2565" s="48">
        <f>_xlfn.XLOOKUP($F2565,Main_OG!$D$1:$D$766,Main_OG!AB$1:AB$766,"")</f>
        <v>11.309272049594229</v>
      </c>
      <c r="AI2565" s="48">
        <f>_xlfn.XLOOKUP($F2565,Main_OG!$D$1:$D$766,Main_OG!AC$1:AC$766,"")</f>
        <v>3.2924726584307722</v>
      </c>
      <c r="AJ2565" s="48">
        <f>_xlfn.XLOOKUP($F2565,Main_OG!$D$1:$D$766,Main_OG!AD$1:AD$766,"")</f>
        <v>0.65636700530415037</v>
      </c>
    </row>
    <row r="2566" spans="2:36" x14ac:dyDescent="0.35">
      <c r="B2566" s="36" t="s">
        <v>3721</v>
      </c>
      <c r="C2566" s="45" t="s">
        <v>560</v>
      </c>
      <c r="D2566" s="45" t="s">
        <v>4303</v>
      </c>
      <c r="E2566" s="36" t="s">
        <v>3721</v>
      </c>
      <c r="F2566" s="36" t="str">
        <f t="shared" si="120"/>
        <v>2017_NV</v>
      </c>
      <c r="G2566" s="45">
        <v>2017</v>
      </c>
      <c r="H2566" s="45">
        <f>_xlfn.XLOOKUP(J2566,Main_OG!$B$1:$B$766,Main_OG!$O$1:$O$766,"")</f>
        <v>0</v>
      </c>
      <c r="I2566" s="45">
        <f>_xlfn.XLOOKUP(F2566,Main_OG!$D$1:$D$766,Main_OG!$J$1:$J$766,"")</f>
        <v>0</v>
      </c>
      <c r="J2566" s="45" t="s">
        <v>560</v>
      </c>
      <c r="K2566" s="45" t="str">
        <f t="shared" si="121"/>
        <v>Sierra Pacific Power Co_NV</v>
      </c>
      <c r="L2566" s="45" t="str">
        <f t="shared" si="122"/>
        <v>Sierra Pacific Power Co_NV</v>
      </c>
      <c r="M2566" s="45" t="s">
        <v>3738</v>
      </c>
      <c r="N2566" s="45">
        <v>0</v>
      </c>
      <c r="O2566" s="45">
        <v>47024</v>
      </c>
      <c r="P2566" s="45">
        <v>114</v>
      </c>
      <c r="Q2566" s="45">
        <v>294966</v>
      </c>
      <c r="R2566" s="45">
        <v>0</v>
      </c>
      <c r="S2566" s="45">
        <v>2970558</v>
      </c>
      <c r="T2566" s="45">
        <v>3175004</v>
      </c>
      <c r="U2566" s="45">
        <v>2492062</v>
      </c>
      <c r="V2566" s="45">
        <v>0</v>
      </c>
      <c r="W2566" s="45">
        <v>8.0903992000000002</v>
      </c>
      <c r="X2566" s="45">
        <v>5.1167809999999996</v>
      </c>
      <c r="Y2566" s="45">
        <v>10.531881</v>
      </c>
      <c r="Z2566" s="46">
        <v>163199.1</v>
      </c>
      <c r="AA2566" s="46">
        <v>54910.421833473134</v>
      </c>
      <c r="AB2566" s="47">
        <f>_xlfn.XLOOKUP($F2566,Main_OG!$D$1:$D$766,Main_OG!AJ$1:AJ$766,"")</f>
        <v>2194352</v>
      </c>
      <c r="AC2566" s="47">
        <f>_xlfn.XLOOKUP($F2566,Main_OG!$D$1:$D$766,Main_OG!AK$1:AK$766,"")</f>
        <v>37416</v>
      </c>
      <c r="AD2566" s="47">
        <f>_xlfn.XLOOKUP($F2566,Main_OG!$D$1:$D$766,Main_OG!AL$1:AL$766,"")</f>
        <v>390682586</v>
      </c>
      <c r="AE2566" s="47">
        <f>_xlfn.XLOOKUP($F2566,Main_OG!$D$1:$D$766,Main_OG!AM$1:AM$766,"")</f>
        <v>0</v>
      </c>
      <c r="AF2566" s="48">
        <f>_xlfn.XLOOKUP($F2566,Main_OG!$D$1:$D$766,Main_OG!Z$1:Z$766,"")</f>
        <v>0</v>
      </c>
      <c r="AG2566" s="48">
        <f>_xlfn.XLOOKUP($F2566,Main_OG!$D$1:$D$766,Main_OG!AA$1:AA$766,"")</f>
        <v>2.1875855044172008</v>
      </c>
      <c r="AH2566" s="48">
        <f>_xlfn.XLOOKUP($F2566,Main_OG!$D$1:$D$766,Main_OG!AB$1:AB$766,"")</f>
        <v>14.73443638842941</v>
      </c>
      <c r="AI2566" s="48">
        <f>_xlfn.XLOOKUP($F2566,Main_OG!$D$1:$D$766,Main_OG!AC$1:AC$766,"")</f>
        <v>3.38</v>
      </c>
      <c r="AJ2566" s="48">
        <f>_xlfn.XLOOKUP($F2566,Main_OG!$D$1:$D$766,Main_OG!AD$1:AD$766,"")</f>
        <v>0.62802788237371954</v>
      </c>
    </row>
    <row r="2567" spans="2:36" x14ac:dyDescent="0.35">
      <c r="B2567" s="36" t="s">
        <v>3721</v>
      </c>
      <c r="C2567" s="45" t="s">
        <v>560</v>
      </c>
      <c r="D2567" s="45" t="s">
        <v>4303</v>
      </c>
      <c r="E2567" s="36" t="s">
        <v>3721</v>
      </c>
      <c r="F2567" s="36" t="str">
        <f t="shared" si="120"/>
        <v>2018_NV</v>
      </c>
      <c r="G2567" s="45">
        <v>2018</v>
      </c>
      <c r="H2567" s="45">
        <f>_xlfn.XLOOKUP(J2567,Main_OG!$B$1:$B$766,Main_OG!$O$1:$O$766,"")</f>
        <v>0</v>
      </c>
      <c r="I2567" s="45">
        <f>_xlfn.XLOOKUP(F2567,Main_OG!$D$1:$D$766,Main_OG!$J$1:$J$766,"")</f>
        <v>0</v>
      </c>
      <c r="J2567" s="45" t="s">
        <v>560</v>
      </c>
      <c r="K2567" s="45" t="str">
        <f t="shared" si="121"/>
        <v>Sierra Pacific Power Co_NV</v>
      </c>
      <c r="L2567" s="45" t="str">
        <f t="shared" si="122"/>
        <v>Sierra Pacific Power Co_NV</v>
      </c>
      <c r="M2567" s="45" t="s">
        <v>3739</v>
      </c>
      <c r="N2567" s="45">
        <v>0</v>
      </c>
      <c r="O2567" s="45">
        <v>47470</v>
      </c>
      <c r="P2567" s="45">
        <v>109</v>
      </c>
      <c r="Q2567" s="45">
        <v>299602</v>
      </c>
      <c r="R2567" s="45">
        <v>0</v>
      </c>
      <c r="S2567" s="45">
        <v>3005114</v>
      </c>
      <c r="T2567" s="45">
        <v>3395969</v>
      </c>
      <c r="U2567" s="45">
        <v>2483246</v>
      </c>
      <c r="V2567" s="45">
        <v>0</v>
      </c>
      <c r="W2567" s="45">
        <v>8.6949780000000008</v>
      </c>
      <c r="X2567" s="45">
        <v>5.4532683000000004</v>
      </c>
      <c r="Y2567" s="45">
        <v>11.132059</v>
      </c>
      <c r="Z2567" s="46">
        <v>168638.5</v>
      </c>
      <c r="AA2567" s="46">
        <v>55642.956718276982</v>
      </c>
      <c r="AB2567" s="47">
        <f>_xlfn.XLOOKUP($F2567,Main_OG!$D$1:$D$766,Main_OG!AJ$1:AJ$766,"")</f>
        <v>2823330</v>
      </c>
      <c r="AC2567" s="47">
        <f>_xlfn.XLOOKUP($F2567,Main_OG!$D$1:$D$766,Main_OG!AK$1:AK$766,"")</f>
        <v>42702</v>
      </c>
      <c r="AD2567" s="47">
        <f>_xlfn.XLOOKUP($F2567,Main_OG!$D$1:$D$766,Main_OG!AL$1:AL$766,"")</f>
        <v>397253782</v>
      </c>
      <c r="AE2567" s="47">
        <f>_xlfn.XLOOKUP($F2567,Main_OG!$D$1:$D$766,Main_OG!AM$1:AM$766,"")</f>
        <v>0</v>
      </c>
      <c r="AF2567" s="48">
        <f>_xlfn.XLOOKUP($F2567,Main_OG!$D$1:$D$766,Main_OG!Z$1:Z$766,"")</f>
        <v>0</v>
      </c>
      <c r="AG2567" s="48">
        <f>_xlfn.XLOOKUP($F2567,Main_OG!$D$1:$D$766,Main_OG!AA$1:AA$766,"")</f>
        <v>2.1875855044172008</v>
      </c>
      <c r="AH2567" s="48">
        <f>_xlfn.XLOOKUP($F2567,Main_OG!$D$1:$D$766,Main_OG!AB$1:AB$766,"")</f>
        <v>17.134646247082848</v>
      </c>
      <c r="AI2567" s="48">
        <f>_xlfn.XLOOKUP($F2567,Main_OG!$D$1:$D$766,Main_OG!AC$1:AC$766,"")</f>
        <v>3.16</v>
      </c>
      <c r="AJ2567" s="48">
        <f>_xlfn.XLOOKUP($F2567,Main_OG!$D$1:$D$766,Main_OG!AD$1:AD$766,"")</f>
        <v>0.62810595158289428</v>
      </c>
    </row>
    <row r="2568" spans="2:36" x14ac:dyDescent="0.35">
      <c r="B2568" s="36" t="s">
        <v>3721</v>
      </c>
      <c r="C2568" s="45" t="s">
        <v>560</v>
      </c>
      <c r="D2568" s="45" t="s">
        <v>4303</v>
      </c>
      <c r="E2568" s="36" t="s">
        <v>3721</v>
      </c>
      <c r="F2568" s="36" t="str">
        <f t="shared" si="120"/>
        <v>2019_NV</v>
      </c>
      <c r="G2568" s="45">
        <v>2019</v>
      </c>
      <c r="H2568" s="45">
        <f>_xlfn.XLOOKUP(J2568,Main_OG!$B$1:$B$766,Main_OG!$O$1:$O$766,"")</f>
        <v>0</v>
      </c>
      <c r="I2568" s="45">
        <f>_xlfn.XLOOKUP(F2568,Main_OG!$D$1:$D$766,Main_OG!$J$1:$J$766,"")</f>
        <v>0</v>
      </c>
      <c r="J2568" s="45" t="s">
        <v>560</v>
      </c>
      <c r="K2568" s="45" t="str">
        <f t="shared" si="121"/>
        <v>Sierra Pacific Power Co_NV</v>
      </c>
      <c r="L2568" s="45" t="str">
        <f t="shared" si="122"/>
        <v>Sierra Pacific Power Co_NV</v>
      </c>
      <c r="M2568" s="45" t="s">
        <v>3740</v>
      </c>
      <c r="N2568" s="45">
        <v>0</v>
      </c>
      <c r="O2568" s="45">
        <v>47841</v>
      </c>
      <c r="P2568" s="45">
        <v>112</v>
      </c>
      <c r="Q2568" s="45">
        <v>304413</v>
      </c>
      <c r="R2568" s="45">
        <v>0</v>
      </c>
      <c r="S2568" s="45">
        <v>2988457</v>
      </c>
      <c r="T2568" s="45">
        <v>3716418</v>
      </c>
      <c r="U2568" s="45">
        <v>2490877</v>
      </c>
      <c r="V2568" s="45">
        <v>0</v>
      </c>
      <c r="W2568" s="45">
        <v>8.6206527000000008</v>
      </c>
      <c r="X2568" s="45">
        <v>5.2137596000000004</v>
      </c>
      <c r="Y2568" s="45">
        <v>11.062517</v>
      </c>
      <c r="Z2568" s="46">
        <v>175771.3</v>
      </c>
      <c r="AA2568" s="46">
        <v>56869.726032760111</v>
      </c>
      <c r="AB2568" s="47">
        <f>_xlfn.XLOOKUP($F2568,Main_OG!$D$1:$D$766,Main_OG!AJ$1:AJ$766,"")</f>
        <v>3102242</v>
      </c>
      <c r="AC2568" s="47">
        <f>_xlfn.XLOOKUP($F2568,Main_OG!$D$1:$D$766,Main_OG!AK$1:AK$766,"")</f>
        <v>49390</v>
      </c>
      <c r="AD2568" s="47">
        <f>_xlfn.XLOOKUP($F2568,Main_OG!$D$1:$D$766,Main_OG!AL$1:AL$766,"")</f>
        <v>383105418</v>
      </c>
      <c r="AE2568" s="47">
        <f>_xlfn.XLOOKUP($F2568,Main_OG!$D$1:$D$766,Main_OG!AM$1:AM$766,"")</f>
        <v>0</v>
      </c>
      <c r="AF2568" s="48">
        <f>_xlfn.XLOOKUP($F2568,Main_OG!$D$1:$D$766,Main_OG!Z$1:Z$766,"")</f>
        <v>0</v>
      </c>
      <c r="AG2568" s="48">
        <f>_xlfn.XLOOKUP($F2568,Main_OG!$D$1:$D$766,Main_OG!AA$1:AA$766,"")</f>
        <v>2.176146746141439</v>
      </c>
      <c r="AH2568" s="48">
        <f>_xlfn.XLOOKUP($F2568,Main_OG!$D$1:$D$766,Main_OG!AB$1:AB$766,"")</f>
        <v>16.25</v>
      </c>
      <c r="AI2568" s="48">
        <f>_xlfn.XLOOKUP($F2568,Main_OG!$D$1:$D$766,Main_OG!AC$1:AC$766,"")</f>
        <v>3.07</v>
      </c>
      <c r="AJ2568" s="48">
        <f>_xlfn.XLOOKUP($F2568,Main_OG!$D$1:$D$766,Main_OG!AD$1:AD$766,"")</f>
        <v>0.60296766622862785</v>
      </c>
    </row>
    <row r="2569" spans="2:36" x14ac:dyDescent="0.35">
      <c r="B2569" s="36" t="s">
        <v>3721</v>
      </c>
      <c r="C2569" s="45" t="s">
        <v>560</v>
      </c>
      <c r="D2569" s="45" t="s">
        <v>4303</v>
      </c>
      <c r="E2569" s="36" t="s">
        <v>3721</v>
      </c>
      <c r="F2569" s="36" t="str">
        <f t="shared" si="120"/>
        <v>2020_NV</v>
      </c>
      <c r="G2569" s="45">
        <v>2020</v>
      </c>
      <c r="H2569" s="45">
        <f>_xlfn.XLOOKUP(J2569,Main_OG!$B$1:$B$766,Main_OG!$O$1:$O$766,"")</f>
        <v>0</v>
      </c>
      <c r="I2569" s="45">
        <f>_xlfn.XLOOKUP(F2569,Main_OG!$D$1:$D$766,Main_OG!$J$1:$J$766,"")</f>
        <v>0</v>
      </c>
      <c r="J2569" s="45" t="s">
        <v>560</v>
      </c>
      <c r="K2569" s="45" t="str">
        <f t="shared" si="121"/>
        <v>Sierra Pacific Power Co_NV</v>
      </c>
      <c r="L2569" s="45" t="str">
        <f t="shared" si="122"/>
        <v>Sierra Pacific Power Co_NV</v>
      </c>
      <c r="M2569" s="45" t="s">
        <v>3741</v>
      </c>
      <c r="N2569" s="45">
        <v>0</v>
      </c>
      <c r="O2569" s="45">
        <v>48576</v>
      </c>
      <c r="P2569" s="45">
        <v>106</v>
      </c>
      <c r="Q2569" s="45">
        <v>0</v>
      </c>
      <c r="R2569" s="45">
        <v>0</v>
      </c>
      <c r="S2569" s="45">
        <v>2992018</v>
      </c>
      <c r="T2569" s="45">
        <v>3544472</v>
      </c>
      <c r="U2569" s="45">
        <v>0</v>
      </c>
      <c r="V2569" s="45">
        <v>0</v>
      </c>
      <c r="W2569" s="45">
        <v>7.9182009999999998</v>
      </c>
      <c r="X2569" s="45">
        <v>4.7685240999999996</v>
      </c>
      <c r="Y2569" s="45">
        <v>0</v>
      </c>
      <c r="Z2569" s="46">
        <v>165793.9</v>
      </c>
      <c r="AA2569" s="46">
        <v>52994.693942784084</v>
      </c>
      <c r="AB2569" s="47">
        <f>_xlfn.XLOOKUP($F2569,Main_OG!$D$1:$D$766,Main_OG!AJ$1:AJ$766,"")</f>
        <v>2210986</v>
      </c>
      <c r="AC2569" s="47">
        <f>_xlfn.XLOOKUP($F2569,Main_OG!$D$1:$D$766,Main_OG!AK$1:AK$766,"")</f>
        <v>26174</v>
      </c>
      <c r="AD2569" s="47">
        <f>_xlfn.XLOOKUP($F2569,Main_OG!$D$1:$D$766,Main_OG!AL$1:AL$766,"")</f>
        <v>403423304</v>
      </c>
      <c r="AE2569" s="47">
        <f>_xlfn.XLOOKUP($F2569,Main_OG!$D$1:$D$766,Main_OG!AM$1:AM$766,"")</f>
        <v>0</v>
      </c>
      <c r="AF2569" s="48">
        <f>_xlfn.XLOOKUP($F2569,Main_OG!$D$1:$D$766,Main_OG!Z$1:Z$766,"")</f>
        <v>0</v>
      </c>
      <c r="AG2569" s="48">
        <f>_xlfn.XLOOKUP($F2569,Main_OG!$D$1:$D$766,Main_OG!AA$1:AA$766,"")</f>
        <v>2.127327759928813</v>
      </c>
      <c r="AH2569" s="48">
        <f>_xlfn.XLOOKUP($F2569,Main_OG!$D$1:$D$766,Main_OG!AB$1:AB$766,"")</f>
        <v>12.535325193609101</v>
      </c>
      <c r="AI2569" s="48">
        <f>_xlfn.XLOOKUP($F2569,Main_OG!$D$1:$D$766,Main_OG!AC$1:AC$766,"")</f>
        <v>2.8422150630003218</v>
      </c>
      <c r="AJ2569" s="48">
        <f>_xlfn.XLOOKUP($F2569,Main_OG!$D$1:$D$766,Main_OG!AD$1:AD$766,"")</f>
        <v>0.5848556097000881</v>
      </c>
    </row>
    <row r="2570" spans="2:36" x14ac:dyDescent="0.35">
      <c r="B2570" s="36" t="s">
        <v>3742</v>
      </c>
      <c r="C2570" s="45" t="s">
        <v>124</v>
      </c>
      <c r="D2570" s="45" t="s">
        <v>4304</v>
      </c>
      <c r="E2570" s="36" t="s">
        <v>4531</v>
      </c>
      <c r="F2570" s="36" t="str">
        <f t="shared" si="120"/>
        <v>2006_IL</v>
      </c>
      <c r="G2570" s="45">
        <v>2006</v>
      </c>
      <c r="H2570" s="45">
        <f>_xlfn.XLOOKUP(J2570,Main_OG!$B$1:$B$766,Main_OG!$O$1:$O$766,"")</f>
        <v>0</v>
      </c>
      <c r="I2570" s="45">
        <f>_xlfn.XLOOKUP(F2570,Main_OG!$D$1:$D$766,Main_OG!$J$1:$J$766,"")</f>
        <v>0</v>
      </c>
      <c r="J2570" s="45" t="s">
        <v>124</v>
      </c>
      <c r="K2570" s="45" t="str">
        <f t="shared" si="121"/>
        <v>South Beloit Wtr Gas &amp; Elec Co_IL</v>
      </c>
      <c r="L2570" s="45" t="str">
        <f t="shared" si="122"/>
        <v>South Beloit Water Gas Electric Co_IL</v>
      </c>
      <c r="M2570" s="45" t="s">
        <v>3743</v>
      </c>
      <c r="N2570" s="45">
        <v>0</v>
      </c>
      <c r="O2570" s="45">
        <v>979</v>
      </c>
      <c r="P2570" s="45">
        <v>46</v>
      </c>
      <c r="Q2570" s="45">
        <v>8524</v>
      </c>
      <c r="R2570" s="45">
        <v>0</v>
      </c>
      <c r="S2570" s="45">
        <v>3213</v>
      </c>
      <c r="T2570" s="45">
        <v>4280</v>
      </c>
      <c r="U2570" s="45">
        <v>5812</v>
      </c>
      <c r="V2570" s="45">
        <v>0</v>
      </c>
      <c r="W2570" s="45">
        <v>6.3560830860534123</v>
      </c>
      <c r="X2570" s="45">
        <v>4.802621243744249</v>
      </c>
      <c r="Y2570" s="45">
        <v>7.025177986486324</v>
      </c>
      <c r="Z2570" s="46">
        <v>759825.7</v>
      </c>
      <c r="AA2570" s="46">
        <v>60093.989578419096</v>
      </c>
      <c r="AB2570" s="47">
        <f>_xlfn.XLOOKUP($F2570,Main_OG!$D$1:$D$766,Main_OG!AJ$1:AJ$766,"")</f>
        <v>109031484.76000001</v>
      </c>
      <c r="AC2570" s="47">
        <f>_xlfn.XLOOKUP($F2570,Main_OG!$D$1:$D$766,Main_OG!AK$1:AK$766,"")</f>
        <v>575427.54000000015</v>
      </c>
      <c r="AD2570" s="47">
        <f>_xlfn.XLOOKUP($F2570,Main_OG!$D$1:$D$766,Main_OG!AL$1:AL$766,"")</f>
        <v>89313219.420000002</v>
      </c>
      <c r="AE2570" s="47">
        <f>_xlfn.XLOOKUP($F2570,Main_OG!$D$1:$D$766,Main_OG!AM$1:AM$766,"")</f>
        <v>94154140</v>
      </c>
      <c r="AF2570" s="48">
        <f>_xlfn.XLOOKUP($F2570,Main_OG!$D$1:$D$766,Main_OG!Z$1:Z$766,"")</f>
        <v>0.96</v>
      </c>
      <c r="AG2570" s="48">
        <f>_xlfn.XLOOKUP($F2570,Main_OG!$D$1:$D$766,Main_OG!AA$1:AA$766,"")</f>
        <v>1.25</v>
      </c>
      <c r="AH2570" s="48">
        <f>_xlfn.XLOOKUP($F2570,Main_OG!$D$1:$D$766,Main_OG!AB$1:AB$766,"")</f>
        <v>14.13114039693003</v>
      </c>
      <c r="AI2570" s="48">
        <f>_xlfn.XLOOKUP($F2570,Main_OG!$D$1:$D$766,Main_OG!AC$1:AC$766,"")</f>
        <v>7.1610124069250478</v>
      </c>
      <c r="AJ2570" s="48">
        <f>_xlfn.XLOOKUP($F2570,Main_OG!$D$1:$D$766,Main_OG!AD$1:AD$766,"")</f>
        <v>0.4704061490499184</v>
      </c>
    </row>
    <row r="2571" spans="2:36" x14ac:dyDescent="0.35">
      <c r="B2571" s="36" t="s">
        <v>3742</v>
      </c>
      <c r="C2571" s="45" t="s">
        <v>124</v>
      </c>
      <c r="D2571" s="45" t="s">
        <v>4304</v>
      </c>
      <c r="E2571" s="36" t="s">
        <v>4531</v>
      </c>
      <c r="F2571" s="36" t="str">
        <f t="shared" si="120"/>
        <v>2007_IL</v>
      </c>
      <c r="G2571" s="45">
        <v>2007</v>
      </c>
      <c r="H2571" s="45">
        <f>_xlfn.XLOOKUP(J2571,Main_OG!$B$1:$B$766,Main_OG!$O$1:$O$766,"")</f>
        <v>0</v>
      </c>
      <c r="I2571" s="45">
        <f>_xlfn.XLOOKUP(F2571,Main_OG!$D$1:$D$766,Main_OG!$J$1:$J$766,"")</f>
        <v>0</v>
      </c>
      <c r="J2571" s="45" t="s">
        <v>124</v>
      </c>
      <c r="K2571" s="45" t="str">
        <f t="shared" si="121"/>
        <v>South Beloit Wtr Gas &amp; Elec Co_IL</v>
      </c>
      <c r="L2571" s="45" t="str">
        <f t="shared" si="122"/>
        <v>South Beloit Water Gas Electric Co_IL</v>
      </c>
      <c r="M2571" s="45" t="s">
        <v>3744</v>
      </c>
      <c r="N2571" s="45">
        <v>0</v>
      </c>
      <c r="O2571" s="45">
        <v>1019</v>
      </c>
      <c r="P2571" s="45">
        <v>47</v>
      </c>
      <c r="Q2571" s="45">
        <v>8684</v>
      </c>
      <c r="R2571" s="45">
        <v>0</v>
      </c>
      <c r="S2571" s="45">
        <v>239</v>
      </c>
      <c r="T2571" s="45">
        <v>370</v>
      </c>
      <c r="U2571" s="45">
        <v>663</v>
      </c>
      <c r="V2571" s="45">
        <v>0</v>
      </c>
      <c r="W2571" s="45">
        <v>5.8</v>
      </c>
      <c r="X2571" s="45">
        <v>4.59</v>
      </c>
      <c r="Y2571" s="45">
        <v>6.76</v>
      </c>
      <c r="Z2571" s="46">
        <v>769571.6</v>
      </c>
      <c r="AA2571" s="46">
        <v>60615.920174330764</v>
      </c>
      <c r="AB2571" s="47">
        <f>_xlfn.XLOOKUP($F2571,Main_OG!$D$1:$D$766,Main_OG!AJ$1:AJ$766,"")</f>
        <v>114124416</v>
      </c>
      <c r="AC2571" s="47">
        <f>_xlfn.XLOOKUP($F2571,Main_OG!$D$1:$D$766,Main_OG!AK$1:AK$766,"")</f>
        <v>546524</v>
      </c>
      <c r="AD2571" s="47">
        <f>_xlfn.XLOOKUP($F2571,Main_OG!$D$1:$D$766,Main_OG!AL$1:AL$766,"")</f>
        <v>132300866</v>
      </c>
      <c r="AE2571" s="47">
        <f>_xlfn.XLOOKUP($F2571,Main_OG!$D$1:$D$766,Main_OG!AM$1:AM$766,"")</f>
        <v>95728845</v>
      </c>
      <c r="AF2571" s="48">
        <f>_xlfn.XLOOKUP($F2571,Main_OG!$D$1:$D$766,Main_OG!Z$1:Z$766,"")</f>
        <v>1.0900000000000001</v>
      </c>
      <c r="AG2571" s="48">
        <f>_xlfn.XLOOKUP($F2571,Main_OG!$D$1:$D$766,Main_OG!AA$1:AA$766,"")</f>
        <v>1.33</v>
      </c>
      <c r="AH2571" s="48">
        <f>_xlfn.XLOOKUP($F2571,Main_OG!$D$1:$D$766,Main_OG!AB$1:AB$766,"")</f>
        <v>15.097711394063451</v>
      </c>
      <c r="AI2571" s="48">
        <f>_xlfn.XLOOKUP($F2571,Main_OG!$D$1:$D$766,Main_OG!AC$1:AC$766,"")</f>
        <v>7.3815467393807772</v>
      </c>
      <c r="AJ2571" s="48">
        <f>_xlfn.XLOOKUP($F2571,Main_OG!$D$1:$D$766,Main_OG!AD$1:AD$766,"")</f>
        <v>0.58103021845052572</v>
      </c>
    </row>
    <row r="2572" spans="2:36" x14ac:dyDescent="0.35">
      <c r="B2572" s="36" t="s">
        <v>3745</v>
      </c>
      <c r="C2572" s="45" t="s">
        <v>59</v>
      </c>
      <c r="D2572" s="45" t="s">
        <v>4305</v>
      </c>
      <c r="E2572" s="36" t="s">
        <v>3745</v>
      </c>
      <c r="F2572" s="36" t="str">
        <f t="shared" si="120"/>
        <v>2006_CA</v>
      </c>
      <c r="G2572" s="45">
        <v>2006</v>
      </c>
      <c r="H2572" s="45">
        <f>_xlfn.XLOOKUP(J2572,Main_OG!$B$1:$B$766,Main_OG!$O$1:$O$766,"")</f>
        <v>1</v>
      </c>
      <c r="I2572" s="45">
        <f>_xlfn.XLOOKUP(F2572,Main_OG!$D$1:$D$766,Main_OG!$J$1:$J$766,"")</f>
        <v>0</v>
      </c>
      <c r="J2572" s="45" t="s">
        <v>59</v>
      </c>
      <c r="K2572" s="45" t="str">
        <f t="shared" si="121"/>
        <v>Southern California Edison Co_CA</v>
      </c>
      <c r="L2572" s="45" t="str">
        <f t="shared" si="122"/>
        <v>Southern California Edison Co_CA</v>
      </c>
      <c r="M2572" s="45" t="s">
        <v>3746</v>
      </c>
      <c r="N2572" s="45">
        <v>57</v>
      </c>
      <c r="O2572" s="45">
        <v>552475</v>
      </c>
      <c r="P2572" s="45">
        <v>36371</v>
      </c>
      <c r="Q2572" s="45">
        <v>4166496</v>
      </c>
      <c r="R2572" s="45">
        <v>8757</v>
      </c>
      <c r="S2572" s="45">
        <v>5788895</v>
      </c>
      <c r="T2572" s="45">
        <v>1040782</v>
      </c>
      <c r="U2572" s="45">
        <v>4739296</v>
      </c>
      <c r="V2572" s="45">
        <v>13.881271300626141</v>
      </c>
      <c r="W2572" s="45">
        <v>14.452728123624119</v>
      </c>
      <c r="X2572" s="45">
        <v>11.966218991113481</v>
      </c>
      <c r="Y2572" s="45">
        <v>15.77221012969245</v>
      </c>
      <c r="Z2572" s="46">
        <v>2120435.4</v>
      </c>
      <c r="AA2572" s="46">
        <v>58866.314344535196</v>
      </c>
      <c r="AB2572" s="47">
        <f>_xlfn.XLOOKUP($F2572,Main_OG!$D$1:$D$766,Main_OG!AJ$1:AJ$766,"")</f>
        <v>1611265.4400000002</v>
      </c>
      <c r="AC2572" s="47">
        <f>_xlfn.XLOOKUP($F2572,Main_OG!$D$1:$D$766,Main_OG!AK$1:AK$766,"")</f>
        <v>9064497.459999999</v>
      </c>
      <c r="AD2572" s="47">
        <f>_xlfn.XLOOKUP($F2572,Main_OG!$D$1:$D$766,Main_OG!AL$1:AL$766,"")</f>
        <v>1571693357.4199998</v>
      </c>
      <c r="AE2572" s="47">
        <f>_xlfn.XLOOKUP($F2572,Main_OG!$D$1:$D$766,Main_OG!AM$1:AM$766,"")</f>
        <v>31958621</v>
      </c>
      <c r="AF2572" s="48">
        <f>_xlfn.XLOOKUP($F2572,Main_OG!$D$1:$D$766,Main_OG!Z$1:Z$766,"")</f>
        <v>0</v>
      </c>
      <c r="AG2572" s="48">
        <f>_xlfn.XLOOKUP($F2572,Main_OG!$D$1:$D$766,Main_OG!AA$1:AA$766,"")</f>
        <v>2.2465548173415608</v>
      </c>
      <c r="AH2572" s="48">
        <f>_xlfn.XLOOKUP($F2572,Main_OG!$D$1:$D$766,Main_OG!AB$1:AB$766,"")</f>
        <v>13.84</v>
      </c>
      <c r="AI2572" s="48">
        <f>_xlfn.XLOOKUP($F2572,Main_OG!$D$1:$D$766,Main_OG!AC$1:AC$766,"")</f>
        <v>7.1610124069250478</v>
      </c>
      <c r="AJ2572" s="48">
        <f>_xlfn.XLOOKUP($F2572,Main_OG!$D$1:$D$766,Main_OG!AD$1:AD$766,"")</f>
        <v>0.4704061490499184</v>
      </c>
    </row>
    <row r="2573" spans="2:36" x14ac:dyDescent="0.35">
      <c r="B2573" s="36" t="s">
        <v>3745</v>
      </c>
      <c r="C2573" s="45" t="s">
        <v>59</v>
      </c>
      <c r="D2573" s="45" t="s">
        <v>4305</v>
      </c>
      <c r="E2573" s="36" t="s">
        <v>3745</v>
      </c>
      <c r="F2573" s="36" t="str">
        <f t="shared" si="120"/>
        <v>2007_CA</v>
      </c>
      <c r="G2573" s="45">
        <v>2007</v>
      </c>
      <c r="H2573" s="45">
        <f>_xlfn.XLOOKUP(J2573,Main_OG!$B$1:$B$766,Main_OG!$O$1:$O$766,"")</f>
        <v>1</v>
      </c>
      <c r="I2573" s="45">
        <f>_xlfn.XLOOKUP(F2573,Main_OG!$D$1:$D$766,Main_OG!$J$1:$J$766,"")</f>
        <v>1</v>
      </c>
      <c r="J2573" s="45" t="s">
        <v>59</v>
      </c>
      <c r="K2573" s="45" t="str">
        <f t="shared" si="121"/>
        <v>Southern California Edison Co_CA</v>
      </c>
      <c r="L2573" s="45" t="str">
        <f t="shared" si="122"/>
        <v>Southern California Edison Co_CA</v>
      </c>
      <c r="M2573" s="45" t="s">
        <v>3747</v>
      </c>
      <c r="N2573" s="45">
        <v>56</v>
      </c>
      <c r="O2573" s="45">
        <v>564423</v>
      </c>
      <c r="P2573" s="45">
        <v>35883</v>
      </c>
      <c r="Q2573" s="45">
        <v>4211970</v>
      </c>
      <c r="R2573" s="45">
        <v>8622</v>
      </c>
      <c r="S2573" s="45">
        <v>5641570</v>
      </c>
      <c r="T2573" s="45">
        <v>966596</v>
      </c>
      <c r="U2573" s="45">
        <v>4600413</v>
      </c>
      <c r="V2573" s="45">
        <v>13.37</v>
      </c>
      <c r="W2573" s="45">
        <v>13.77</v>
      </c>
      <c r="X2573" s="45">
        <v>11.17</v>
      </c>
      <c r="Y2573" s="45">
        <v>15.43</v>
      </c>
      <c r="Z2573" s="46">
        <v>2168940.4</v>
      </c>
      <c r="AA2573" s="46">
        <v>59832.32530060225</v>
      </c>
      <c r="AB2573" s="47">
        <f>_xlfn.XLOOKUP($F2573,Main_OG!$D$1:$D$766,Main_OG!AJ$1:AJ$766,"")</f>
        <v>1673304</v>
      </c>
      <c r="AC2573" s="47">
        <f>_xlfn.XLOOKUP($F2573,Main_OG!$D$1:$D$766,Main_OG!AK$1:AK$766,"")</f>
        <v>8973306</v>
      </c>
      <c r="AD2573" s="47">
        <f>_xlfn.XLOOKUP($F2573,Main_OG!$D$1:$D$766,Main_OG!AL$1:AL$766,"")</f>
        <v>1720836176</v>
      </c>
      <c r="AE2573" s="47">
        <f>_xlfn.XLOOKUP($F2573,Main_OG!$D$1:$D$766,Main_OG!AM$1:AM$766,"")</f>
        <v>35792490</v>
      </c>
      <c r="AF2573" s="48">
        <f>_xlfn.XLOOKUP($F2573,Main_OG!$D$1:$D$766,Main_OG!Z$1:Z$766,"")</f>
        <v>0</v>
      </c>
      <c r="AG2573" s="48">
        <f>_xlfn.XLOOKUP($F2573,Main_OG!$D$1:$D$766,Main_OG!AA$1:AA$766,"")</f>
        <v>2.2465548173415608</v>
      </c>
      <c r="AH2573" s="48">
        <f>_xlfn.XLOOKUP($F2573,Main_OG!$D$1:$D$766,Main_OG!AB$1:AB$766,"")</f>
        <v>16.190000000000001</v>
      </c>
      <c r="AI2573" s="48">
        <f>_xlfn.XLOOKUP($F2573,Main_OG!$D$1:$D$766,Main_OG!AC$1:AC$766,"")</f>
        <v>7.3815467393807772</v>
      </c>
      <c r="AJ2573" s="48">
        <f>_xlfn.XLOOKUP($F2573,Main_OG!$D$1:$D$766,Main_OG!AD$1:AD$766,"")</f>
        <v>0.58103021845052572</v>
      </c>
    </row>
    <row r="2574" spans="2:36" x14ac:dyDescent="0.35">
      <c r="B2574" s="36" t="s">
        <v>3745</v>
      </c>
      <c r="C2574" s="45" t="s">
        <v>59</v>
      </c>
      <c r="D2574" s="45" t="s">
        <v>4305</v>
      </c>
      <c r="E2574" s="36" t="s">
        <v>3745</v>
      </c>
      <c r="F2574" s="36" t="str">
        <f t="shared" si="120"/>
        <v>2008_CA</v>
      </c>
      <c r="G2574" s="45">
        <v>2008</v>
      </c>
      <c r="H2574" s="45">
        <f>_xlfn.XLOOKUP(J2574,Main_OG!$B$1:$B$766,Main_OG!$O$1:$O$766,"")</f>
        <v>1</v>
      </c>
      <c r="I2574" s="45">
        <f>_xlfn.XLOOKUP(F2574,Main_OG!$D$1:$D$766,Main_OG!$J$1:$J$766,"")</f>
        <v>1</v>
      </c>
      <c r="J2574" s="45" t="s">
        <v>59</v>
      </c>
      <c r="K2574" s="45" t="str">
        <f t="shared" si="121"/>
        <v>Southern California Edison Co_CA</v>
      </c>
      <c r="L2574" s="45" t="str">
        <f t="shared" si="122"/>
        <v>Southern California Edison Co_CA</v>
      </c>
      <c r="M2574" s="45" t="s">
        <v>3748</v>
      </c>
      <c r="N2574" s="45">
        <v>56</v>
      </c>
      <c r="O2574" s="45">
        <v>570735</v>
      </c>
      <c r="P2574" s="45">
        <v>35663</v>
      </c>
      <c r="Q2574" s="45">
        <v>4231943</v>
      </c>
      <c r="R2574" s="45">
        <v>63612</v>
      </c>
      <c r="S2574" s="45">
        <v>41643256</v>
      </c>
      <c r="T2574" s="45">
        <v>8605991</v>
      </c>
      <c r="U2574" s="45">
        <v>30643314</v>
      </c>
      <c r="V2574" s="45">
        <v>13.29</v>
      </c>
      <c r="W2574" s="45">
        <v>13.56</v>
      </c>
      <c r="X2574" s="45">
        <v>10.93</v>
      </c>
      <c r="Y2574" s="45">
        <v>14.98</v>
      </c>
      <c r="Z2574" s="46">
        <v>2192331.7999999998</v>
      </c>
      <c r="AA2574" s="46">
        <v>59892.678837483101</v>
      </c>
      <c r="AB2574" s="47">
        <f>_xlfn.XLOOKUP($F2574,Main_OG!$D$1:$D$766,Main_OG!AJ$1:AJ$766,"")</f>
        <v>1853724</v>
      </c>
      <c r="AC2574" s="47">
        <f>_xlfn.XLOOKUP($F2574,Main_OG!$D$1:$D$766,Main_OG!AK$1:AK$766,"")</f>
        <v>7324438</v>
      </c>
      <c r="AD2574" s="47">
        <f>_xlfn.XLOOKUP($F2574,Main_OG!$D$1:$D$766,Main_OG!AL$1:AL$766,"")</f>
        <v>1759937044</v>
      </c>
      <c r="AE2574" s="47">
        <f>_xlfn.XLOOKUP($F2574,Main_OG!$D$1:$D$766,Main_OG!AM$1:AM$766,"")</f>
        <v>32482351</v>
      </c>
      <c r="AF2574" s="48">
        <f>_xlfn.XLOOKUP($F2574,Main_OG!$D$1:$D$766,Main_OG!Z$1:Z$766,"")</f>
        <v>0</v>
      </c>
      <c r="AG2574" s="48">
        <f>_xlfn.XLOOKUP($F2574,Main_OG!$D$1:$D$766,Main_OG!AA$1:AA$766,"")</f>
        <v>2.2204719344600159</v>
      </c>
      <c r="AH2574" s="48">
        <f>_xlfn.XLOOKUP($F2574,Main_OG!$D$1:$D$766,Main_OG!AB$1:AB$766,"")</f>
        <v>22.58</v>
      </c>
      <c r="AI2574" s="48">
        <f>_xlfn.XLOOKUP($F2574,Main_OG!$D$1:$D$766,Main_OG!AC$1:AC$766,"")</f>
        <v>9.1182546074696553</v>
      </c>
      <c r="AJ2574" s="48">
        <f>_xlfn.XLOOKUP($F2574,Main_OG!$D$1:$D$766,Main_OG!AD$1:AD$766,"")</f>
        <v>0.68330088246943577</v>
      </c>
    </row>
    <row r="2575" spans="2:36" x14ac:dyDescent="0.35">
      <c r="B2575" s="36" t="s">
        <v>3745</v>
      </c>
      <c r="C2575" s="45" t="s">
        <v>59</v>
      </c>
      <c r="D2575" s="45" t="s">
        <v>4305</v>
      </c>
      <c r="E2575" s="36" t="s">
        <v>3745</v>
      </c>
      <c r="F2575" s="36" t="str">
        <f t="shared" si="120"/>
        <v>2009_CA</v>
      </c>
      <c r="G2575" s="45">
        <v>2009</v>
      </c>
      <c r="H2575" s="45">
        <f>_xlfn.XLOOKUP(J2575,Main_OG!$B$1:$B$766,Main_OG!$O$1:$O$766,"")</f>
        <v>1</v>
      </c>
      <c r="I2575" s="45">
        <f>_xlfn.XLOOKUP(F2575,Main_OG!$D$1:$D$766,Main_OG!$J$1:$J$766,"")</f>
        <v>1</v>
      </c>
      <c r="J2575" s="45" t="s">
        <v>59</v>
      </c>
      <c r="K2575" s="45" t="str">
        <f t="shared" si="121"/>
        <v>Southern California Edison Co_CA</v>
      </c>
      <c r="L2575" s="45" t="str">
        <f t="shared" si="122"/>
        <v>Southern California Edison Co_CA</v>
      </c>
      <c r="M2575" s="45" t="s">
        <v>3749</v>
      </c>
      <c r="N2575" s="45">
        <v>65</v>
      </c>
      <c r="O2575" s="45">
        <v>573642</v>
      </c>
      <c r="P2575" s="45">
        <v>35068</v>
      </c>
      <c r="Q2575" s="45">
        <v>4246361</v>
      </c>
      <c r="R2575" s="45">
        <v>64870</v>
      </c>
      <c r="S2575" s="45">
        <v>39981217</v>
      </c>
      <c r="T2575" s="45">
        <v>8020124</v>
      </c>
      <c r="U2575" s="45">
        <v>29981975</v>
      </c>
      <c r="V2575" s="45">
        <v>13.54</v>
      </c>
      <c r="W2575" s="45">
        <v>13.79</v>
      </c>
      <c r="X2575" s="45">
        <v>10.78</v>
      </c>
      <c r="Y2575" s="45">
        <v>15.32</v>
      </c>
      <c r="Z2575" s="46">
        <v>2110679.4</v>
      </c>
      <c r="AA2575" s="46">
        <v>57105.227750949518</v>
      </c>
      <c r="AB2575" s="47">
        <f>_xlfn.XLOOKUP($F2575,Main_OG!$D$1:$D$766,Main_OG!AJ$1:AJ$766,"")</f>
        <v>1616858</v>
      </c>
      <c r="AC2575" s="47">
        <f>_xlfn.XLOOKUP($F2575,Main_OG!$D$1:$D$766,Main_OG!AK$1:AK$766,"")</f>
        <v>6021868</v>
      </c>
      <c r="AD2575" s="47">
        <f>_xlfn.XLOOKUP($F2575,Main_OG!$D$1:$D$766,Main_OG!AL$1:AL$766,"")</f>
        <v>1662440296</v>
      </c>
      <c r="AE2575" s="47">
        <f>_xlfn.XLOOKUP($F2575,Main_OG!$D$1:$D$766,Main_OG!AM$1:AM$766,"")</f>
        <v>31763804</v>
      </c>
      <c r="AF2575" s="48">
        <f>_xlfn.XLOOKUP($F2575,Main_OG!$D$1:$D$766,Main_OG!Z$1:Z$766,"")</f>
        <v>0</v>
      </c>
      <c r="AG2575" s="48">
        <f>_xlfn.XLOOKUP($F2575,Main_OG!$D$1:$D$766,Main_OG!AA$1:AA$766,"")</f>
        <v>2.2743975091886082</v>
      </c>
      <c r="AH2575" s="48">
        <f>_xlfn.XLOOKUP($F2575,Main_OG!$D$1:$D$766,Main_OG!AB$1:AB$766,"")</f>
        <v>14.38</v>
      </c>
      <c r="AI2575" s="48">
        <f>_xlfn.XLOOKUP($F2575,Main_OG!$D$1:$D$766,Main_OG!AC$1:AC$766,"")</f>
        <v>4.5973007921271787</v>
      </c>
      <c r="AJ2575" s="48">
        <f>_xlfn.XLOOKUP($F2575,Main_OG!$D$1:$D$766,Main_OG!AD$1:AD$766,"")</f>
        <v>0.68314474405108627</v>
      </c>
    </row>
    <row r="2576" spans="2:36" x14ac:dyDescent="0.35">
      <c r="B2576" s="36" t="s">
        <v>3745</v>
      </c>
      <c r="C2576" s="45" t="s">
        <v>59</v>
      </c>
      <c r="D2576" s="45" t="s">
        <v>4305</v>
      </c>
      <c r="E2576" s="36" t="s">
        <v>3745</v>
      </c>
      <c r="F2576" s="36" t="str">
        <f t="shared" si="120"/>
        <v>2010_CA</v>
      </c>
      <c r="G2576" s="45">
        <v>2010</v>
      </c>
      <c r="H2576" s="45">
        <f>_xlfn.XLOOKUP(J2576,Main_OG!$B$1:$B$766,Main_OG!$O$1:$O$766,"")</f>
        <v>1</v>
      </c>
      <c r="I2576" s="45">
        <f>_xlfn.XLOOKUP(F2576,Main_OG!$D$1:$D$766,Main_OG!$J$1:$J$766,"")</f>
        <v>1</v>
      </c>
      <c r="J2576" s="45" t="s">
        <v>59</v>
      </c>
      <c r="K2576" s="45" t="str">
        <f t="shared" si="121"/>
        <v>Southern California Edison Co_CA</v>
      </c>
      <c r="L2576" s="45" t="str">
        <f t="shared" si="122"/>
        <v>Southern California Edison Co_CA</v>
      </c>
      <c r="M2576" s="45" t="s">
        <v>3750</v>
      </c>
      <c r="N2576" s="45">
        <v>2</v>
      </c>
      <c r="O2576" s="45">
        <v>577038</v>
      </c>
      <c r="P2576" s="45">
        <v>33968</v>
      </c>
      <c r="Q2576" s="45">
        <v>4269757</v>
      </c>
      <c r="R2576" s="45">
        <v>64727</v>
      </c>
      <c r="S2576" s="45">
        <v>38650369</v>
      </c>
      <c r="T2576" s="45">
        <v>7921618</v>
      </c>
      <c r="U2576" s="45">
        <v>28960709</v>
      </c>
      <c r="V2576" s="45">
        <v>11.91</v>
      </c>
      <c r="W2576" s="45">
        <v>12.65</v>
      </c>
      <c r="X2576" s="45">
        <v>9.2799999999999994</v>
      </c>
      <c r="Y2576" s="45">
        <v>14.18</v>
      </c>
      <c r="Z2576" s="46">
        <v>2153852.7999999998</v>
      </c>
      <c r="AA2576" s="46">
        <v>57713.793440703324</v>
      </c>
      <c r="AB2576" s="47">
        <f>_xlfn.XLOOKUP($F2576,Main_OG!$D$1:$D$766,Main_OG!AJ$1:AJ$766,"")</f>
        <v>1663906</v>
      </c>
      <c r="AC2576" s="47">
        <f>_xlfn.XLOOKUP($F2576,Main_OG!$D$1:$D$766,Main_OG!AK$1:AK$766,"")</f>
        <v>4359380</v>
      </c>
      <c r="AD2576" s="47">
        <f>_xlfn.XLOOKUP($F2576,Main_OG!$D$1:$D$766,Main_OG!AL$1:AL$766,"")</f>
        <v>1542451912</v>
      </c>
      <c r="AE2576" s="47">
        <f>_xlfn.XLOOKUP($F2576,Main_OG!$D$1:$D$766,Main_OG!AM$1:AM$766,"")</f>
        <v>32200757</v>
      </c>
      <c r="AF2576" s="48">
        <f>_xlfn.XLOOKUP($F2576,Main_OG!$D$1:$D$766,Main_OG!Z$1:Z$766,"")</f>
        <v>0</v>
      </c>
      <c r="AG2576" s="48">
        <f>_xlfn.XLOOKUP($F2576,Main_OG!$D$1:$D$766,Main_OG!AA$1:AA$766,"")</f>
        <v>2.2935982820086371</v>
      </c>
      <c r="AH2576" s="48">
        <f>_xlfn.XLOOKUP($F2576,Main_OG!$D$1:$D$766,Main_OG!AB$1:AB$766,"")</f>
        <v>17.815786882646659</v>
      </c>
      <c r="AI2576" s="48">
        <f>_xlfn.XLOOKUP($F2576,Main_OG!$D$1:$D$766,Main_OG!AC$1:AC$766,"")</f>
        <v>4.9924248044436963</v>
      </c>
      <c r="AJ2576" s="48">
        <f>_xlfn.XLOOKUP($F2576,Main_OG!$D$1:$D$766,Main_OG!AD$1:AD$766,"")</f>
        <v>0.70992248279802228</v>
      </c>
    </row>
    <row r="2577" spans="2:36" x14ac:dyDescent="0.35">
      <c r="B2577" s="36" t="s">
        <v>3745</v>
      </c>
      <c r="C2577" s="45" t="s">
        <v>59</v>
      </c>
      <c r="D2577" s="45" t="s">
        <v>4305</v>
      </c>
      <c r="E2577" s="36" t="s">
        <v>3745</v>
      </c>
      <c r="F2577" s="36" t="str">
        <f t="shared" si="120"/>
        <v>2011_CA</v>
      </c>
      <c r="G2577" s="45">
        <v>2011</v>
      </c>
      <c r="H2577" s="45">
        <f>_xlfn.XLOOKUP(J2577,Main_OG!$B$1:$B$766,Main_OG!$O$1:$O$766,"")</f>
        <v>1</v>
      </c>
      <c r="I2577" s="45">
        <f>_xlfn.XLOOKUP(F2577,Main_OG!$D$1:$D$766,Main_OG!$J$1:$J$766,"")</f>
        <v>1</v>
      </c>
      <c r="J2577" s="45" t="s">
        <v>59</v>
      </c>
      <c r="K2577" s="45" t="str">
        <f t="shared" si="121"/>
        <v>Southern California Edison Co_CA</v>
      </c>
      <c r="L2577" s="45" t="str">
        <f t="shared" si="122"/>
        <v>Southern California Edison Co_CA</v>
      </c>
      <c r="M2577" s="45" t="s">
        <v>3751</v>
      </c>
      <c r="N2577" s="45">
        <v>2</v>
      </c>
      <c r="O2577" s="45">
        <v>577517</v>
      </c>
      <c r="P2577" s="45">
        <v>33343</v>
      </c>
      <c r="Q2577" s="45">
        <v>4287994</v>
      </c>
      <c r="R2577" s="45">
        <v>62759</v>
      </c>
      <c r="S2577" s="45">
        <v>36965101</v>
      </c>
      <c r="T2577" s="45">
        <v>7679807</v>
      </c>
      <c r="U2577" s="45">
        <v>29561822</v>
      </c>
      <c r="V2577" s="45">
        <v>11.65</v>
      </c>
      <c r="W2577" s="45">
        <v>12.54</v>
      </c>
      <c r="X2577" s="45">
        <v>9.01</v>
      </c>
      <c r="Y2577" s="45">
        <v>14.42</v>
      </c>
      <c r="Z2577" s="46">
        <v>2192887.2000000002</v>
      </c>
      <c r="AA2577" s="46">
        <v>58265.200327417857</v>
      </c>
      <c r="AB2577" s="47">
        <f>_xlfn.XLOOKUP($F2577,Main_OG!$D$1:$D$766,Main_OG!AJ$1:AJ$766,"")</f>
        <v>1558104</v>
      </c>
      <c r="AC2577" s="47">
        <f>_xlfn.XLOOKUP($F2577,Main_OG!$D$1:$D$766,Main_OG!AK$1:AK$766,"")</f>
        <v>3730746.96</v>
      </c>
      <c r="AD2577" s="47">
        <f>_xlfn.XLOOKUP($F2577,Main_OG!$D$1:$D$766,Main_OG!AL$1:AL$766,"")</f>
        <v>1301741298</v>
      </c>
      <c r="AE2577" s="47">
        <f>_xlfn.XLOOKUP($F2577,Main_OG!$D$1:$D$766,Main_OG!AM$1:AM$766,"")</f>
        <v>36663247</v>
      </c>
      <c r="AF2577" s="48">
        <f>_xlfn.XLOOKUP($F2577,Main_OG!$D$1:$D$766,Main_OG!Z$1:Z$766,"")</f>
        <v>0</v>
      </c>
      <c r="AG2577" s="48">
        <f>_xlfn.XLOOKUP($F2577,Main_OG!$D$1:$D$766,Main_OG!AA$1:AA$766,"")</f>
        <v>2.3089180475565318</v>
      </c>
      <c r="AH2577" s="48">
        <f>_xlfn.XLOOKUP($F2577,Main_OG!$D$1:$D$766,Main_OG!AB$1:AB$766,"")</f>
        <v>22.758921780738341</v>
      </c>
      <c r="AI2577" s="48">
        <f>_xlfn.XLOOKUP($F2577,Main_OG!$D$1:$D$766,Main_OG!AC$1:AC$766,"")</f>
        <v>4.6524343752411106</v>
      </c>
      <c r="AJ2577" s="48">
        <f>_xlfn.XLOOKUP($F2577,Main_OG!$D$1:$D$766,Main_OG!AD$1:AD$766,"")</f>
        <v>0.75949643062398253</v>
      </c>
    </row>
    <row r="2578" spans="2:36" x14ac:dyDescent="0.35">
      <c r="B2578" s="36" t="s">
        <v>3745</v>
      </c>
      <c r="C2578" s="45" t="s">
        <v>59</v>
      </c>
      <c r="D2578" s="45" t="s">
        <v>4305</v>
      </c>
      <c r="E2578" s="36" t="s">
        <v>3745</v>
      </c>
      <c r="F2578" s="36" t="str">
        <f t="shared" si="120"/>
        <v>2012_CA</v>
      </c>
      <c r="G2578" s="45">
        <v>2012</v>
      </c>
      <c r="H2578" s="45">
        <f>_xlfn.XLOOKUP(J2578,Main_OG!$B$1:$B$766,Main_OG!$O$1:$O$766,"")</f>
        <v>1</v>
      </c>
      <c r="I2578" s="45">
        <f>_xlfn.XLOOKUP(F2578,Main_OG!$D$1:$D$766,Main_OG!$J$1:$J$766,"")</f>
        <v>1</v>
      </c>
      <c r="J2578" s="45" t="s">
        <v>59</v>
      </c>
      <c r="K2578" s="45" t="str">
        <f t="shared" si="121"/>
        <v>Southern California Edison Co_CA</v>
      </c>
      <c r="L2578" s="45" t="str">
        <f t="shared" si="122"/>
        <v>Southern California Edison Co_CA</v>
      </c>
      <c r="M2578" s="45" t="s">
        <v>3752</v>
      </c>
      <c r="N2578" s="45">
        <v>1</v>
      </c>
      <c r="O2578" s="45">
        <v>572457</v>
      </c>
      <c r="P2578" s="45">
        <v>32698</v>
      </c>
      <c r="Q2578" s="45">
        <v>4305586</v>
      </c>
      <c r="R2578" s="45">
        <v>51664</v>
      </c>
      <c r="S2578" s="45">
        <v>37132932</v>
      </c>
      <c r="T2578" s="45">
        <v>7914352</v>
      </c>
      <c r="U2578" s="45">
        <v>30497707</v>
      </c>
      <c r="V2578" s="45">
        <v>13.082611</v>
      </c>
      <c r="W2578" s="45">
        <v>13.326370000000001</v>
      </c>
      <c r="X2578" s="45">
        <v>9.5566636000000003</v>
      </c>
      <c r="Y2578" s="45">
        <v>15.995763</v>
      </c>
      <c r="Z2578" s="46">
        <v>2255437.2999999998</v>
      </c>
      <c r="AA2578" s="46">
        <v>59440.34757454371</v>
      </c>
      <c r="AB2578" s="47">
        <f>_xlfn.XLOOKUP($F2578,Main_OG!$D$1:$D$766,Main_OG!AJ$1:AJ$766,"")</f>
        <v>1003476</v>
      </c>
      <c r="AC2578" s="47">
        <f>_xlfn.XLOOKUP($F2578,Main_OG!$D$1:$D$766,Main_OG!AK$1:AK$766,"")</f>
        <v>771902</v>
      </c>
      <c r="AD2578" s="47">
        <f>_xlfn.XLOOKUP($F2578,Main_OG!$D$1:$D$766,Main_OG!AL$1:AL$766,"")</f>
        <v>1779673820</v>
      </c>
      <c r="AE2578" s="47">
        <f>_xlfn.XLOOKUP($F2578,Main_OG!$D$1:$D$766,Main_OG!AM$1:AM$766,"")</f>
        <v>18507408</v>
      </c>
      <c r="AF2578" s="48">
        <f>_xlfn.XLOOKUP($F2578,Main_OG!$D$1:$D$766,Main_OG!Z$1:Z$766,"")</f>
        <v>0</v>
      </c>
      <c r="AG2578" s="48">
        <f>_xlfn.XLOOKUP($F2578,Main_OG!$D$1:$D$766,Main_OG!AA$1:AA$766,"")</f>
        <v>2.324237813104427</v>
      </c>
      <c r="AH2578" s="48">
        <f>_xlfn.XLOOKUP($F2578,Main_OG!$D$1:$D$766,Main_OG!AB$1:AB$766,"")</f>
        <v>23.49195884567845</v>
      </c>
      <c r="AI2578" s="48">
        <f>_xlfn.XLOOKUP($F2578,Main_OG!$D$1:$D$766,Main_OG!AC$1:AC$766,"")</f>
        <v>3.503818060367514</v>
      </c>
      <c r="AJ2578" s="48">
        <f>_xlfn.XLOOKUP($F2578,Main_OG!$D$1:$D$766,Main_OG!AD$1:AD$766,"")</f>
        <v>0.75442193202762442</v>
      </c>
    </row>
    <row r="2579" spans="2:36" x14ac:dyDescent="0.35">
      <c r="B2579" s="36" t="s">
        <v>3745</v>
      </c>
      <c r="C2579" s="45" t="s">
        <v>59</v>
      </c>
      <c r="D2579" s="45" t="s">
        <v>4305</v>
      </c>
      <c r="E2579" s="36" t="s">
        <v>3745</v>
      </c>
      <c r="F2579" s="36" t="str">
        <f t="shared" si="120"/>
        <v>2013_CA</v>
      </c>
      <c r="G2579" s="45">
        <v>2013</v>
      </c>
      <c r="H2579" s="45">
        <f>_xlfn.XLOOKUP(J2579,Main_OG!$B$1:$B$766,Main_OG!$O$1:$O$766,"")</f>
        <v>1</v>
      </c>
      <c r="I2579" s="45">
        <f>_xlfn.XLOOKUP(F2579,Main_OG!$D$1:$D$766,Main_OG!$J$1:$J$766,"")</f>
        <v>1</v>
      </c>
      <c r="J2579" s="45" t="s">
        <v>59</v>
      </c>
      <c r="K2579" s="45" t="str">
        <f t="shared" si="121"/>
        <v>Southern California Edison Co_CA</v>
      </c>
      <c r="L2579" s="45" t="str">
        <f t="shared" si="122"/>
        <v>Southern California Edison Co_CA</v>
      </c>
      <c r="M2579" s="45" t="s">
        <v>3753</v>
      </c>
      <c r="N2579" s="45">
        <v>1</v>
      </c>
      <c r="O2579" s="45">
        <v>575910</v>
      </c>
      <c r="P2579" s="45">
        <v>32040</v>
      </c>
      <c r="Q2579" s="45">
        <v>4327366</v>
      </c>
      <c r="R2579" s="45">
        <v>60256</v>
      </c>
      <c r="S2579" s="45">
        <v>36850508</v>
      </c>
      <c r="T2579" s="45">
        <v>7826556</v>
      </c>
      <c r="U2579" s="45">
        <v>29742778</v>
      </c>
      <c r="V2579" s="45">
        <v>14.898101</v>
      </c>
      <c r="W2579" s="45">
        <v>14.303561</v>
      </c>
      <c r="X2579" s="45">
        <v>10.531209</v>
      </c>
      <c r="Y2579" s="45">
        <v>16.546493999999999</v>
      </c>
      <c r="Z2579" s="46">
        <v>2340335.2999999998</v>
      </c>
      <c r="AA2579" s="46">
        <v>61179.209849340856</v>
      </c>
      <c r="AB2579" s="47">
        <f>_xlfn.XLOOKUP($F2579,Main_OG!$D$1:$D$766,Main_OG!AJ$1:AJ$766,"")</f>
        <v>586564</v>
      </c>
      <c r="AC2579" s="47">
        <f>_xlfn.XLOOKUP($F2579,Main_OG!$D$1:$D$766,Main_OG!AK$1:AK$766,"")</f>
        <v>281579.90000000002</v>
      </c>
      <c r="AD2579" s="47">
        <f>_xlfn.XLOOKUP($F2579,Main_OG!$D$1:$D$766,Main_OG!AL$1:AL$766,"")</f>
        <v>1735221748</v>
      </c>
      <c r="AE2579" s="47">
        <f>_xlfn.XLOOKUP($F2579,Main_OG!$D$1:$D$766,Main_OG!AM$1:AM$766,"")</f>
        <v>17911943</v>
      </c>
      <c r="AF2579" s="48">
        <f>_xlfn.XLOOKUP($F2579,Main_OG!$D$1:$D$766,Main_OG!Z$1:Z$766,"")</f>
        <v>3.89</v>
      </c>
      <c r="AG2579" s="48">
        <f>_xlfn.XLOOKUP($F2579,Main_OG!$D$1:$D$766,Main_OG!AA$1:AA$766,"")</f>
        <v>1.96</v>
      </c>
      <c r="AH2579" s="48">
        <f>_xlfn.XLOOKUP($F2579,Main_OG!$D$1:$D$766,Main_OG!AB$1:AB$766,"")</f>
        <v>23.23</v>
      </c>
      <c r="AI2579" s="48">
        <f>_xlfn.XLOOKUP($F2579,Main_OG!$D$1:$D$766,Main_OG!AC$1:AC$766,"")</f>
        <v>4.4000000000000004</v>
      </c>
      <c r="AJ2579" s="48">
        <f>_xlfn.XLOOKUP($F2579,Main_OG!$D$1:$D$766,Main_OG!AD$1:AD$766,"")</f>
        <v>0.71</v>
      </c>
    </row>
    <row r="2580" spans="2:36" x14ac:dyDescent="0.35">
      <c r="B2580" s="36" t="s">
        <v>3745</v>
      </c>
      <c r="C2580" s="45" t="s">
        <v>59</v>
      </c>
      <c r="D2580" s="45" t="s">
        <v>4305</v>
      </c>
      <c r="E2580" s="36" t="s">
        <v>3745</v>
      </c>
      <c r="F2580" s="36" t="str">
        <f t="shared" si="120"/>
        <v>2014_CA</v>
      </c>
      <c r="G2580" s="45">
        <v>2014</v>
      </c>
      <c r="H2580" s="45">
        <f>_xlfn.XLOOKUP(J2580,Main_OG!$B$1:$B$766,Main_OG!$O$1:$O$766,"")</f>
        <v>1</v>
      </c>
      <c r="I2580" s="45">
        <f>_xlfn.XLOOKUP(F2580,Main_OG!$D$1:$D$766,Main_OG!$J$1:$J$766,"")</f>
        <v>1</v>
      </c>
      <c r="J2580" s="45" t="s">
        <v>59</v>
      </c>
      <c r="K2580" s="45" t="str">
        <f t="shared" si="121"/>
        <v>Southern California Edison Co_CA</v>
      </c>
      <c r="L2580" s="45" t="str">
        <f t="shared" si="122"/>
        <v>Southern California Edison Co_CA</v>
      </c>
      <c r="M2580" s="45" t="s">
        <v>3754</v>
      </c>
      <c r="N2580" s="45">
        <v>1</v>
      </c>
      <c r="O2580" s="45">
        <v>580197</v>
      </c>
      <c r="P2580" s="45">
        <v>31760</v>
      </c>
      <c r="Q2580" s="45">
        <v>4352025</v>
      </c>
      <c r="R2580" s="45">
        <v>78361</v>
      </c>
      <c r="S2580" s="45">
        <v>37903351</v>
      </c>
      <c r="T2580" s="45">
        <v>7874457</v>
      </c>
      <c r="U2580" s="45">
        <v>29972416</v>
      </c>
      <c r="V2580" s="45">
        <v>15.951813</v>
      </c>
      <c r="W2580" s="45">
        <v>15.934206</v>
      </c>
      <c r="X2580" s="45">
        <v>12.253429000000001</v>
      </c>
      <c r="Y2580" s="45">
        <v>16.424928999999999</v>
      </c>
      <c r="Z2580" s="46">
        <v>2428675.7000000002</v>
      </c>
      <c r="AA2580" s="46">
        <v>62940.736636083937</v>
      </c>
      <c r="AB2580" s="47">
        <f>_xlfn.XLOOKUP($F2580,Main_OG!$D$1:$D$766,Main_OG!AJ$1:AJ$766,"")</f>
        <v>580888</v>
      </c>
      <c r="AC2580" s="47">
        <f>_xlfn.XLOOKUP($F2580,Main_OG!$D$1:$D$766,Main_OG!AK$1:AK$766,"")</f>
        <v>281121</v>
      </c>
      <c r="AD2580" s="47">
        <f>_xlfn.XLOOKUP($F2580,Main_OG!$D$1:$D$766,Main_OG!AL$1:AL$766,"")</f>
        <v>1753557596</v>
      </c>
      <c r="AE2580" s="47">
        <f>_xlfn.XLOOKUP($F2580,Main_OG!$D$1:$D$766,Main_OG!AM$1:AM$766,"")</f>
        <v>16985978</v>
      </c>
      <c r="AF2580" s="48">
        <f>_xlfn.XLOOKUP($F2580,Main_OG!$D$1:$D$766,Main_OG!Z$1:Z$766,"")</f>
        <v>0</v>
      </c>
      <c r="AG2580" s="48">
        <f>_xlfn.XLOOKUP($F2580,Main_OG!$D$1:$D$766,Main_OG!AA$1:AA$766,"")</f>
        <v>2.4900000000000002</v>
      </c>
      <c r="AH2580" s="48">
        <f>_xlfn.XLOOKUP($F2580,Main_OG!$D$1:$D$766,Main_OG!AB$1:AB$766,"")</f>
        <v>20.48845299552563</v>
      </c>
      <c r="AI2580" s="48">
        <f>_xlfn.XLOOKUP($F2580,Main_OG!$D$1:$D$766,Main_OG!AC$1:AC$766,"")</f>
        <v>4.9924248044436963</v>
      </c>
      <c r="AJ2580" s="48">
        <f>_xlfn.XLOOKUP($F2580,Main_OG!$D$1:$D$766,Main_OG!AD$1:AD$766,"")</f>
        <v>0.68548682032632846</v>
      </c>
    </row>
    <row r="2581" spans="2:36" x14ac:dyDescent="0.35">
      <c r="B2581" s="36" t="s">
        <v>3745</v>
      </c>
      <c r="C2581" s="45" t="s">
        <v>59</v>
      </c>
      <c r="D2581" s="45" t="s">
        <v>4305</v>
      </c>
      <c r="E2581" s="36" t="s">
        <v>3745</v>
      </c>
      <c r="F2581" s="36" t="str">
        <f t="shared" si="120"/>
        <v>2015_CA</v>
      </c>
      <c r="G2581" s="45">
        <v>2015</v>
      </c>
      <c r="H2581" s="45">
        <f>_xlfn.XLOOKUP(J2581,Main_OG!$B$1:$B$766,Main_OG!$O$1:$O$766,"")</f>
        <v>1</v>
      </c>
      <c r="I2581" s="45">
        <f>_xlfn.XLOOKUP(F2581,Main_OG!$D$1:$D$766,Main_OG!$J$1:$J$766,"")</f>
        <v>1</v>
      </c>
      <c r="J2581" s="45" t="s">
        <v>59</v>
      </c>
      <c r="K2581" s="45" t="str">
        <f t="shared" si="121"/>
        <v>Southern California Edison Co_CA</v>
      </c>
      <c r="L2581" s="45" t="str">
        <f t="shared" si="122"/>
        <v>Southern California Edison Co_CA</v>
      </c>
      <c r="M2581" s="45" t="s">
        <v>3755</v>
      </c>
      <c r="N2581" s="45">
        <v>1</v>
      </c>
      <c r="O2581" s="45">
        <v>583092</v>
      </c>
      <c r="P2581" s="45">
        <v>31827</v>
      </c>
      <c r="Q2581" s="45">
        <v>4375920</v>
      </c>
      <c r="R2581" s="45">
        <v>72761</v>
      </c>
      <c r="S2581" s="45">
        <v>38048580</v>
      </c>
      <c r="T2581" s="45">
        <v>7273080</v>
      </c>
      <c r="U2581" s="45">
        <v>30043784</v>
      </c>
      <c r="V2581" s="45">
        <v>15.581149</v>
      </c>
      <c r="W2581" s="45">
        <v>15.28241</v>
      </c>
      <c r="X2581" s="45">
        <v>11.873621999999999</v>
      </c>
      <c r="Y2581" s="45">
        <v>16.512630000000001</v>
      </c>
      <c r="Z2581" s="46">
        <v>2545979.5</v>
      </c>
      <c r="AA2581" s="46">
        <v>65442.117240728374</v>
      </c>
      <c r="AB2581" s="47">
        <f>_xlfn.XLOOKUP($F2581,Main_OG!$D$1:$D$766,Main_OG!AJ$1:AJ$766,"")</f>
        <v>134800</v>
      </c>
      <c r="AC2581" s="47">
        <f>_xlfn.XLOOKUP($F2581,Main_OG!$D$1:$D$766,Main_OG!AK$1:AK$766,"")</f>
        <v>328846</v>
      </c>
      <c r="AD2581" s="47">
        <f>_xlfn.XLOOKUP($F2581,Main_OG!$D$1:$D$766,Main_OG!AL$1:AL$766,"")</f>
        <v>1700854110</v>
      </c>
      <c r="AE2581" s="47">
        <f>_xlfn.XLOOKUP($F2581,Main_OG!$D$1:$D$766,Main_OG!AM$1:AM$766,"")</f>
        <v>18505385</v>
      </c>
      <c r="AF2581" s="48">
        <f>_xlfn.XLOOKUP($F2581,Main_OG!$D$1:$D$766,Main_OG!Z$1:Z$766,"")</f>
        <v>0</v>
      </c>
      <c r="AG2581" s="48">
        <f>_xlfn.XLOOKUP($F2581,Main_OG!$D$1:$D$766,Main_OG!AA$1:AA$766,"")</f>
        <v>2.25948627072199</v>
      </c>
      <c r="AH2581" s="48">
        <f>_xlfn.XLOOKUP($F2581,Main_OG!$D$1:$D$766,Main_OG!AB$1:AB$766,"")</f>
        <v>12.08771849023859</v>
      </c>
      <c r="AI2581" s="48">
        <f>_xlfn.XLOOKUP($F2581,Main_OG!$D$1:$D$766,Main_OG!AC$1:AC$766,"")</f>
        <v>3.3843619636206599</v>
      </c>
      <c r="AJ2581" s="48">
        <f>_xlfn.XLOOKUP($F2581,Main_OG!$D$1:$D$766,Main_OG!AD$1:AD$766,"")</f>
        <v>0.66963877086385626</v>
      </c>
    </row>
    <row r="2582" spans="2:36" x14ac:dyDescent="0.35">
      <c r="B2582" s="36" t="s">
        <v>3745</v>
      </c>
      <c r="C2582" s="45" t="s">
        <v>59</v>
      </c>
      <c r="D2582" s="45" t="s">
        <v>4305</v>
      </c>
      <c r="E2582" s="36" t="s">
        <v>3745</v>
      </c>
      <c r="F2582" s="36" t="str">
        <f t="shared" si="120"/>
        <v>2016_CA</v>
      </c>
      <c r="G2582" s="45">
        <v>2016</v>
      </c>
      <c r="H2582" s="45">
        <f>_xlfn.XLOOKUP(J2582,Main_OG!$B$1:$B$766,Main_OG!$O$1:$O$766,"")</f>
        <v>1</v>
      </c>
      <c r="I2582" s="45">
        <f>_xlfn.XLOOKUP(F2582,Main_OG!$D$1:$D$766,Main_OG!$J$1:$J$766,"")</f>
        <v>1</v>
      </c>
      <c r="J2582" s="45" t="s">
        <v>59</v>
      </c>
      <c r="K2582" s="45" t="str">
        <f t="shared" si="121"/>
        <v>Southern California Edison Co_CA</v>
      </c>
      <c r="L2582" s="45" t="str">
        <f t="shared" si="122"/>
        <v>Southern California Edison Co_CA</v>
      </c>
      <c r="M2582" s="45" t="s">
        <v>3756</v>
      </c>
      <c r="N2582" s="45">
        <v>1</v>
      </c>
      <c r="O2582" s="45">
        <v>587658</v>
      </c>
      <c r="P2582" s="45">
        <v>31436</v>
      </c>
      <c r="Q2582" s="45">
        <v>4401781</v>
      </c>
      <c r="R2582" s="45">
        <v>61988</v>
      </c>
      <c r="S2582" s="45">
        <v>37886101</v>
      </c>
      <c r="T2582" s="45">
        <v>6765843</v>
      </c>
      <c r="U2582" s="45">
        <v>29534769</v>
      </c>
      <c r="V2582" s="45">
        <v>14.264051</v>
      </c>
      <c r="W2582" s="45">
        <v>13.374879</v>
      </c>
      <c r="X2582" s="45">
        <v>9.2960182000000007</v>
      </c>
      <c r="Y2582" s="45">
        <v>15.843997</v>
      </c>
      <c r="Z2582" s="46">
        <v>2623711.7000000002</v>
      </c>
      <c r="AA2582" s="46">
        <v>67018.29509303208</v>
      </c>
      <c r="AB2582" s="47">
        <f>_xlfn.XLOOKUP($F2582,Main_OG!$D$1:$D$766,Main_OG!AJ$1:AJ$766,"")</f>
        <v>125416</v>
      </c>
      <c r="AC2582" s="47">
        <f>_xlfn.XLOOKUP($F2582,Main_OG!$D$1:$D$766,Main_OG!AK$1:AK$766,"")</f>
        <v>455785</v>
      </c>
      <c r="AD2582" s="47">
        <f>_xlfn.XLOOKUP($F2582,Main_OG!$D$1:$D$766,Main_OG!AL$1:AL$766,"")</f>
        <v>1403209832</v>
      </c>
      <c r="AE2582" s="47">
        <f>_xlfn.XLOOKUP($F2582,Main_OG!$D$1:$D$766,Main_OG!AM$1:AM$766,"")</f>
        <v>18907578</v>
      </c>
      <c r="AF2582" s="48">
        <f>_xlfn.XLOOKUP($F2582,Main_OG!$D$1:$D$766,Main_OG!Z$1:Z$766,"")</f>
        <v>2.88</v>
      </c>
      <c r="AG2582" s="48">
        <f>_xlfn.XLOOKUP($F2582,Main_OG!$D$1:$D$766,Main_OG!AA$1:AA$766,"")</f>
        <v>2.2143440282408582</v>
      </c>
      <c r="AH2582" s="48">
        <f>_xlfn.XLOOKUP($F2582,Main_OG!$D$1:$D$766,Main_OG!AB$1:AB$766,"")</f>
        <v>11.309272049594229</v>
      </c>
      <c r="AI2582" s="48">
        <f>_xlfn.XLOOKUP($F2582,Main_OG!$D$1:$D$766,Main_OG!AC$1:AC$766,"")</f>
        <v>3.2924726584307722</v>
      </c>
      <c r="AJ2582" s="48">
        <f>_xlfn.XLOOKUP($F2582,Main_OG!$D$1:$D$766,Main_OG!AD$1:AD$766,"")</f>
        <v>0.65636700530415037</v>
      </c>
    </row>
    <row r="2583" spans="2:36" x14ac:dyDescent="0.35">
      <c r="B2583" s="36" t="s">
        <v>3745</v>
      </c>
      <c r="C2583" s="45" t="s">
        <v>59</v>
      </c>
      <c r="D2583" s="45" t="s">
        <v>4305</v>
      </c>
      <c r="E2583" s="36" t="s">
        <v>3745</v>
      </c>
      <c r="F2583" s="36" t="str">
        <f t="shared" si="120"/>
        <v>2017_CA</v>
      </c>
      <c r="G2583" s="45">
        <v>2017</v>
      </c>
      <c r="H2583" s="45">
        <f>_xlfn.XLOOKUP(J2583,Main_OG!$B$1:$B$766,Main_OG!$O$1:$O$766,"")</f>
        <v>1</v>
      </c>
      <c r="I2583" s="45">
        <f>_xlfn.XLOOKUP(F2583,Main_OG!$D$1:$D$766,Main_OG!$J$1:$J$766,"")</f>
        <v>1</v>
      </c>
      <c r="J2583" s="45" t="s">
        <v>59</v>
      </c>
      <c r="K2583" s="45" t="str">
        <f t="shared" si="121"/>
        <v>Southern California Edison Co_CA</v>
      </c>
      <c r="L2583" s="45" t="str">
        <f t="shared" si="122"/>
        <v>Southern California Edison Co_CA</v>
      </c>
      <c r="M2583" s="45" t="s">
        <v>3757</v>
      </c>
      <c r="N2583" s="45">
        <v>1</v>
      </c>
      <c r="O2583" s="45">
        <v>578777</v>
      </c>
      <c r="P2583" s="45">
        <v>30086</v>
      </c>
      <c r="Q2583" s="45">
        <v>4362150</v>
      </c>
      <c r="R2583" s="45">
        <v>59189</v>
      </c>
      <c r="S2583" s="45">
        <v>37300368</v>
      </c>
      <c r="T2583" s="45">
        <v>5827070</v>
      </c>
      <c r="U2583" s="45">
        <v>29009414</v>
      </c>
      <c r="V2583" s="45">
        <v>15.323793</v>
      </c>
      <c r="W2583" s="45">
        <v>14.207927</v>
      </c>
      <c r="X2583" s="45">
        <v>10.974503</v>
      </c>
      <c r="Y2583" s="45">
        <v>16.598880999999999</v>
      </c>
      <c r="Z2583" s="46">
        <v>2740550.3</v>
      </c>
      <c r="AA2583" s="46">
        <v>69667.122843851015</v>
      </c>
      <c r="AB2583" s="47">
        <f>_xlfn.XLOOKUP($F2583,Main_OG!$D$1:$D$766,Main_OG!AJ$1:AJ$766,"")</f>
        <v>117272</v>
      </c>
      <c r="AC2583" s="47">
        <f>_xlfn.XLOOKUP($F2583,Main_OG!$D$1:$D$766,Main_OG!AK$1:AK$766,"")</f>
        <v>187367</v>
      </c>
      <c r="AD2583" s="47">
        <f>_xlfn.XLOOKUP($F2583,Main_OG!$D$1:$D$766,Main_OG!AL$1:AL$766,"")</f>
        <v>1282999508</v>
      </c>
      <c r="AE2583" s="47">
        <f>_xlfn.XLOOKUP($F2583,Main_OG!$D$1:$D$766,Main_OG!AM$1:AM$766,"")</f>
        <v>17901079</v>
      </c>
      <c r="AF2583" s="48">
        <f>_xlfn.XLOOKUP($F2583,Main_OG!$D$1:$D$766,Main_OG!Z$1:Z$766,"")</f>
        <v>0</v>
      </c>
      <c r="AG2583" s="48">
        <f>_xlfn.XLOOKUP($F2583,Main_OG!$D$1:$D$766,Main_OG!AA$1:AA$766,"")</f>
        <v>2.1875855044172008</v>
      </c>
      <c r="AH2583" s="48">
        <f>_xlfn.XLOOKUP($F2583,Main_OG!$D$1:$D$766,Main_OG!AB$1:AB$766,"")</f>
        <v>14.73443638842941</v>
      </c>
      <c r="AI2583" s="48">
        <f>_xlfn.XLOOKUP($F2583,Main_OG!$D$1:$D$766,Main_OG!AC$1:AC$766,"")</f>
        <v>3.7243523928232452</v>
      </c>
      <c r="AJ2583" s="48">
        <f>_xlfn.XLOOKUP($F2583,Main_OG!$D$1:$D$766,Main_OG!AD$1:AD$766,"")</f>
        <v>0.62802788237371954</v>
      </c>
    </row>
    <row r="2584" spans="2:36" x14ac:dyDescent="0.35">
      <c r="B2584" s="36" t="s">
        <v>3745</v>
      </c>
      <c r="C2584" s="45" t="s">
        <v>59</v>
      </c>
      <c r="D2584" s="45" t="s">
        <v>4305</v>
      </c>
      <c r="E2584" s="36" t="s">
        <v>3745</v>
      </c>
      <c r="F2584" s="36" t="str">
        <f t="shared" si="120"/>
        <v>2018_CA</v>
      </c>
      <c r="G2584" s="45">
        <v>2018</v>
      </c>
      <c r="H2584" s="45">
        <f>_xlfn.XLOOKUP(J2584,Main_OG!$B$1:$B$766,Main_OG!$O$1:$O$766,"")</f>
        <v>1</v>
      </c>
      <c r="I2584" s="45">
        <f>_xlfn.XLOOKUP(F2584,Main_OG!$D$1:$D$766,Main_OG!$J$1:$J$766,"")</f>
        <v>1</v>
      </c>
      <c r="J2584" s="45" t="s">
        <v>59</v>
      </c>
      <c r="K2584" s="45" t="str">
        <f t="shared" si="121"/>
        <v>Southern California Edison Co_CA</v>
      </c>
      <c r="L2584" s="45" t="str">
        <f t="shared" si="122"/>
        <v>Southern California Edison Co_CA</v>
      </c>
      <c r="M2584" s="45" t="s">
        <v>3758</v>
      </c>
      <c r="N2584" s="45">
        <v>0</v>
      </c>
      <c r="O2584" s="45">
        <v>568718</v>
      </c>
      <c r="P2584" s="45">
        <v>29850</v>
      </c>
      <c r="Q2584" s="45">
        <v>4357724</v>
      </c>
      <c r="R2584" s="45">
        <v>0</v>
      </c>
      <c r="S2584" s="45">
        <v>36921941</v>
      </c>
      <c r="T2584" s="45">
        <v>6239719</v>
      </c>
      <c r="U2584" s="45">
        <v>30325065</v>
      </c>
      <c r="V2584" s="45">
        <v>0</v>
      </c>
      <c r="W2584" s="45">
        <v>14.686795999999999</v>
      </c>
      <c r="X2584" s="45">
        <v>11.143162</v>
      </c>
      <c r="Y2584" s="45">
        <v>16.301739000000001</v>
      </c>
      <c r="Z2584" s="46">
        <v>2850970.3</v>
      </c>
      <c r="AA2584" s="46">
        <v>72290.915366437242</v>
      </c>
      <c r="AB2584" s="47">
        <f>_xlfn.XLOOKUP($F2584,Main_OG!$D$1:$D$766,Main_OG!AJ$1:AJ$766,"")</f>
        <v>113814</v>
      </c>
      <c r="AC2584" s="47">
        <f>_xlfn.XLOOKUP($F2584,Main_OG!$D$1:$D$766,Main_OG!AK$1:AK$766,"")</f>
        <v>239764</v>
      </c>
      <c r="AD2584" s="47">
        <f>_xlfn.XLOOKUP($F2584,Main_OG!$D$1:$D$766,Main_OG!AL$1:AL$766,"")</f>
        <v>1292762132</v>
      </c>
      <c r="AE2584" s="47">
        <f>_xlfn.XLOOKUP($F2584,Main_OG!$D$1:$D$766,Main_OG!AM$1:AM$766,"")</f>
        <v>18213519</v>
      </c>
      <c r="AF2584" s="48">
        <f>_xlfn.XLOOKUP($F2584,Main_OG!$D$1:$D$766,Main_OG!Z$1:Z$766,"")</f>
        <v>0</v>
      </c>
      <c r="AG2584" s="48">
        <f>_xlfn.XLOOKUP($F2584,Main_OG!$D$1:$D$766,Main_OG!AA$1:AA$766,"")</f>
        <v>2.1875855044172008</v>
      </c>
      <c r="AH2584" s="48">
        <f>_xlfn.XLOOKUP($F2584,Main_OG!$D$1:$D$766,Main_OG!AB$1:AB$766,"")</f>
        <v>17.239999999999998</v>
      </c>
      <c r="AI2584" s="48">
        <f>_xlfn.XLOOKUP($F2584,Main_OG!$D$1:$D$766,Main_OG!AC$1:AC$766,"")</f>
        <v>3.8713752811270652</v>
      </c>
      <c r="AJ2584" s="48">
        <f>_xlfn.XLOOKUP($F2584,Main_OG!$D$1:$D$766,Main_OG!AD$1:AD$766,"")</f>
        <v>0.62810595158289428</v>
      </c>
    </row>
    <row r="2585" spans="2:36" x14ac:dyDescent="0.35">
      <c r="B2585" s="36" t="s">
        <v>3745</v>
      </c>
      <c r="C2585" s="45" t="s">
        <v>59</v>
      </c>
      <c r="D2585" s="45" t="s">
        <v>4305</v>
      </c>
      <c r="E2585" s="36" t="s">
        <v>3745</v>
      </c>
      <c r="F2585" s="36" t="str">
        <f t="shared" si="120"/>
        <v>2019_CA</v>
      </c>
      <c r="G2585" s="45">
        <v>2019</v>
      </c>
      <c r="H2585" s="45">
        <f>_xlfn.XLOOKUP(J2585,Main_OG!$B$1:$B$766,Main_OG!$O$1:$O$766,"")</f>
        <v>1</v>
      </c>
      <c r="I2585" s="45">
        <f>_xlfn.XLOOKUP(F2585,Main_OG!$D$1:$D$766,Main_OG!$J$1:$J$766,"")</f>
        <v>1</v>
      </c>
      <c r="J2585" s="45" t="s">
        <v>59</v>
      </c>
      <c r="K2585" s="45" t="str">
        <f t="shared" si="121"/>
        <v>Southern California Edison Co_CA</v>
      </c>
      <c r="L2585" s="45" t="str">
        <f t="shared" si="122"/>
        <v>Southern California Edison Co_CA</v>
      </c>
      <c r="M2585" s="45" t="s">
        <v>3759</v>
      </c>
      <c r="N2585" s="45">
        <v>0</v>
      </c>
      <c r="O2585" s="45">
        <v>500641</v>
      </c>
      <c r="P2585" s="45">
        <v>26299</v>
      </c>
      <c r="Q2585" s="45">
        <v>3593459</v>
      </c>
      <c r="R2585" s="45">
        <v>0</v>
      </c>
      <c r="S2585" s="45">
        <v>32129979</v>
      </c>
      <c r="T2585" s="45">
        <v>5416957</v>
      </c>
      <c r="U2585" s="45">
        <v>24712671</v>
      </c>
      <c r="V2585" s="45">
        <v>0</v>
      </c>
      <c r="W2585" s="45">
        <v>14.407022</v>
      </c>
      <c r="X2585" s="45">
        <v>10.820835000000001</v>
      </c>
      <c r="Y2585" s="45">
        <v>16.208758</v>
      </c>
      <c r="Z2585" s="46">
        <v>2962792.1</v>
      </c>
      <c r="AA2585" s="46">
        <v>75126.056066784979</v>
      </c>
      <c r="AB2585" s="47">
        <f>_xlfn.XLOOKUP($F2585,Main_OG!$D$1:$D$766,Main_OG!AJ$1:AJ$766,"")</f>
        <v>97698</v>
      </c>
      <c r="AC2585" s="47">
        <f>_xlfn.XLOOKUP($F2585,Main_OG!$D$1:$D$766,Main_OG!AK$1:AK$766,"")</f>
        <v>201972</v>
      </c>
      <c r="AD2585" s="47">
        <f>_xlfn.XLOOKUP($F2585,Main_OG!$D$1:$D$766,Main_OG!AL$1:AL$766,"")</f>
        <v>1230687868</v>
      </c>
      <c r="AE2585" s="47">
        <f>_xlfn.XLOOKUP($F2585,Main_OG!$D$1:$D$766,Main_OG!AM$1:AM$766,"")</f>
        <v>16165384</v>
      </c>
      <c r="AF2585" s="48">
        <f>_xlfn.XLOOKUP($F2585,Main_OG!$D$1:$D$766,Main_OG!Z$1:Z$766,"")</f>
        <v>0</v>
      </c>
      <c r="AG2585" s="48">
        <f>_xlfn.XLOOKUP($F2585,Main_OG!$D$1:$D$766,Main_OG!AA$1:AA$766,"")</f>
        <v>2.176146746141439</v>
      </c>
      <c r="AH2585" s="48">
        <f>_xlfn.XLOOKUP($F2585,Main_OG!$D$1:$D$766,Main_OG!AB$1:AB$766,"")</f>
        <v>16.155101142605361</v>
      </c>
      <c r="AI2585" s="48">
        <f>_xlfn.XLOOKUP($F2585,Main_OG!$D$1:$D$766,Main_OG!AC$1:AC$766,"")</f>
        <v>3.3292283805067271</v>
      </c>
      <c r="AJ2585" s="48">
        <f>_xlfn.XLOOKUP($F2585,Main_OG!$D$1:$D$766,Main_OG!AD$1:AD$766,"")</f>
        <v>0.60296766622862785</v>
      </c>
    </row>
    <row r="2586" spans="2:36" x14ac:dyDescent="0.35">
      <c r="B2586" s="36" t="s">
        <v>3745</v>
      </c>
      <c r="C2586" s="45" t="s">
        <v>59</v>
      </c>
      <c r="D2586" s="45" t="s">
        <v>4305</v>
      </c>
      <c r="E2586" s="36" t="s">
        <v>3745</v>
      </c>
      <c r="F2586" s="36" t="str">
        <f t="shared" si="120"/>
        <v>2020_CA</v>
      </c>
      <c r="G2586" s="45">
        <v>2020</v>
      </c>
      <c r="H2586" s="45">
        <f>_xlfn.XLOOKUP(J2586,Main_OG!$B$1:$B$766,Main_OG!$O$1:$O$766,"")</f>
        <v>1</v>
      </c>
      <c r="I2586" s="45">
        <f>_xlfn.XLOOKUP(F2586,Main_OG!$D$1:$D$766,Main_OG!$J$1:$J$766,"")</f>
        <v>1</v>
      </c>
      <c r="J2586" s="45" t="s">
        <v>59</v>
      </c>
      <c r="K2586" s="45" t="str">
        <f t="shared" si="121"/>
        <v>Southern California Edison Co_CA</v>
      </c>
      <c r="L2586" s="45" t="str">
        <f t="shared" si="122"/>
        <v>Southern California Edison Co_CA</v>
      </c>
      <c r="M2586" s="45" t="s">
        <v>3760</v>
      </c>
      <c r="N2586" s="45">
        <v>0</v>
      </c>
      <c r="O2586" s="45">
        <v>463981</v>
      </c>
      <c r="P2586" s="45">
        <v>25104</v>
      </c>
      <c r="Q2586" s="45">
        <v>0</v>
      </c>
      <c r="R2586" s="45">
        <v>0</v>
      </c>
      <c r="S2586" s="45">
        <v>29507958</v>
      </c>
      <c r="T2586" s="45">
        <v>4753779</v>
      </c>
      <c r="U2586" s="45">
        <v>0</v>
      </c>
      <c r="V2586" s="45">
        <v>0</v>
      </c>
      <c r="W2586" s="45">
        <v>15.035463</v>
      </c>
      <c r="X2586" s="45">
        <v>12.401586</v>
      </c>
      <c r="Y2586" s="45">
        <v>0</v>
      </c>
      <c r="Z2586" s="46">
        <v>2925146.9</v>
      </c>
      <c r="AA2586" s="46">
        <v>74206.721781691798</v>
      </c>
      <c r="AB2586" s="47">
        <f>_xlfn.XLOOKUP($F2586,Main_OG!$D$1:$D$766,Main_OG!AJ$1:AJ$766,"")</f>
        <v>115372</v>
      </c>
      <c r="AC2586" s="47">
        <f>_xlfn.XLOOKUP($F2586,Main_OG!$D$1:$D$766,Main_OG!AK$1:AK$766,"")</f>
        <v>177700</v>
      </c>
      <c r="AD2586" s="47">
        <f>_xlfn.XLOOKUP($F2586,Main_OG!$D$1:$D$766,Main_OG!AL$1:AL$766,"")</f>
        <v>1335508716</v>
      </c>
      <c r="AE2586" s="47">
        <f>_xlfn.XLOOKUP($F2586,Main_OG!$D$1:$D$766,Main_OG!AM$1:AM$766,"")</f>
        <v>0</v>
      </c>
      <c r="AF2586" s="48">
        <f>_xlfn.XLOOKUP($F2586,Main_OG!$D$1:$D$766,Main_OG!Z$1:Z$766,"")</f>
        <v>2.74</v>
      </c>
      <c r="AG2586" s="48">
        <f>_xlfn.XLOOKUP($F2586,Main_OG!$D$1:$D$766,Main_OG!AA$1:AA$766,"")</f>
        <v>2.127327759928813</v>
      </c>
      <c r="AH2586" s="48">
        <f>_xlfn.XLOOKUP($F2586,Main_OG!$D$1:$D$766,Main_OG!AB$1:AB$766,"")</f>
        <v>13.73</v>
      </c>
      <c r="AI2586" s="48">
        <f>_xlfn.XLOOKUP($F2586,Main_OG!$D$1:$D$766,Main_OG!AC$1:AC$766,"")</f>
        <v>3.26</v>
      </c>
      <c r="AJ2586" s="48">
        <f>_xlfn.XLOOKUP($F2586,Main_OG!$D$1:$D$766,Main_OG!AD$1:AD$766,"")</f>
        <v>0.5848556097000881</v>
      </c>
    </row>
    <row r="2587" spans="2:36" x14ac:dyDescent="0.35">
      <c r="B2587" s="36" t="s">
        <v>3761</v>
      </c>
      <c r="C2587" s="45" t="s">
        <v>59</v>
      </c>
      <c r="D2587" s="45" t="s">
        <v>4306</v>
      </c>
      <c r="E2587" s="36" t="s">
        <v>3761</v>
      </c>
      <c r="F2587" s="36" t="str">
        <f t="shared" si="120"/>
        <v>2006_CA</v>
      </c>
      <c r="G2587" s="45">
        <v>2006</v>
      </c>
      <c r="H2587" s="45">
        <f>_xlfn.XLOOKUP(J2587,Main_OG!$B$1:$B$766,Main_OG!$O$1:$O$766,"")</f>
        <v>1</v>
      </c>
      <c r="I2587" s="45">
        <f>_xlfn.XLOOKUP(F2587,Main_OG!$D$1:$D$766,Main_OG!$J$1:$J$766,"")</f>
        <v>0</v>
      </c>
      <c r="J2587" s="45" t="s">
        <v>59</v>
      </c>
      <c r="K2587" s="45" t="str">
        <f t="shared" si="121"/>
        <v>Southern California Water Co_CA</v>
      </c>
      <c r="L2587" s="45" t="str">
        <f t="shared" si="122"/>
        <v>Southern California Water Co_CA</v>
      </c>
      <c r="M2587" s="45" t="s">
        <v>3762</v>
      </c>
      <c r="N2587" s="45">
        <v>0</v>
      </c>
      <c r="O2587" s="45">
        <v>1516</v>
      </c>
      <c r="P2587" s="45">
        <v>4</v>
      </c>
      <c r="Q2587" s="45">
        <v>21585</v>
      </c>
      <c r="R2587" s="45">
        <v>0</v>
      </c>
      <c r="S2587" s="45">
        <v>10426</v>
      </c>
      <c r="T2587" s="45">
        <v>2455</v>
      </c>
      <c r="U2587" s="45">
        <v>15974</v>
      </c>
      <c r="V2587" s="45">
        <v>0</v>
      </c>
      <c r="W2587" s="45">
        <v>22.113814240566739</v>
      </c>
      <c r="X2587" s="45">
        <v>13.99418571510004</v>
      </c>
      <c r="Y2587" s="45">
        <v>20.868770004572468</v>
      </c>
      <c r="Z2587" s="46">
        <v>2120435.4</v>
      </c>
      <c r="AA2587" s="46">
        <v>58866.314344535196</v>
      </c>
      <c r="AB2587" s="47">
        <f>_xlfn.XLOOKUP($F2587,Main_OG!$D$1:$D$766,Main_OG!AJ$1:AJ$766,"")</f>
        <v>1611265.4400000002</v>
      </c>
      <c r="AC2587" s="47">
        <f>_xlfn.XLOOKUP($F2587,Main_OG!$D$1:$D$766,Main_OG!AK$1:AK$766,"")</f>
        <v>9064497.459999999</v>
      </c>
      <c r="AD2587" s="47">
        <f>_xlfn.XLOOKUP($F2587,Main_OG!$D$1:$D$766,Main_OG!AL$1:AL$766,"")</f>
        <v>1571693357.4199998</v>
      </c>
      <c r="AE2587" s="47">
        <f>_xlfn.XLOOKUP($F2587,Main_OG!$D$1:$D$766,Main_OG!AM$1:AM$766,"")</f>
        <v>31958621</v>
      </c>
      <c r="AF2587" s="48">
        <f>_xlfn.XLOOKUP($F2587,Main_OG!$D$1:$D$766,Main_OG!Z$1:Z$766,"")</f>
        <v>0</v>
      </c>
      <c r="AG2587" s="48">
        <f>_xlfn.XLOOKUP($F2587,Main_OG!$D$1:$D$766,Main_OG!AA$1:AA$766,"")</f>
        <v>2.2465548173415608</v>
      </c>
      <c r="AH2587" s="48">
        <f>_xlfn.XLOOKUP($F2587,Main_OG!$D$1:$D$766,Main_OG!AB$1:AB$766,"")</f>
        <v>13.84</v>
      </c>
      <c r="AI2587" s="48">
        <f>_xlfn.XLOOKUP($F2587,Main_OG!$D$1:$D$766,Main_OG!AC$1:AC$766,"")</f>
        <v>7.1610124069250478</v>
      </c>
      <c r="AJ2587" s="48">
        <f>_xlfn.XLOOKUP($F2587,Main_OG!$D$1:$D$766,Main_OG!AD$1:AD$766,"")</f>
        <v>0.4704061490499184</v>
      </c>
    </row>
    <row r="2588" spans="2:36" x14ac:dyDescent="0.35">
      <c r="B2588" s="36" t="s">
        <v>3761</v>
      </c>
      <c r="C2588" s="45" t="s">
        <v>59</v>
      </c>
      <c r="D2588" s="45" t="s">
        <v>4306</v>
      </c>
      <c r="E2588" s="36" t="s">
        <v>3761</v>
      </c>
      <c r="F2588" s="36" t="str">
        <f t="shared" si="120"/>
        <v>2007_CA</v>
      </c>
      <c r="G2588" s="45">
        <v>2007</v>
      </c>
      <c r="H2588" s="45">
        <f>_xlfn.XLOOKUP(J2588,Main_OG!$B$1:$B$766,Main_OG!$O$1:$O$766,"")</f>
        <v>1</v>
      </c>
      <c r="I2588" s="45">
        <f>_xlfn.XLOOKUP(F2588,Main_OG!$D$1:$D$766,Main_OG!$J$1:$J$766,"")</f>
        <v>1</v>
      </c>
      <c r="J2588" s="45" t="s">
        <v>59</v>
      </c>
      <c r="K2588" s="45" t="str">
        <f t="shared" si="121"/>
        <v>Southern California Water Co_CA</v>
      </c>
      <c r="L2588" s="45" t="str">
        <f t="shared" si="122"/>
        <v>Southern California Water Co_CA</v>
      </c>
      <c r="M2588" s="45" t="s">
        <v>3763</v>
      </c>
      <c r="N2588" s="45">
        <v>0</v>
      </c>
      <c r="O2588" s="45">
        <v>1486</v>
      </c>
      <c r="P2588" s="45">
        <v>4</v>
      </c>
      <c r="Q2588" s="45">
        <v>21783</v>
      </c>
      <c r="R2588" s="45">
        <v>0</v>
      </c>
      <c r="S2588" s="45">
        <v>10426</v>
      </c>
      <c r="T2588" s="45">
        <v>2159</v>
      </c>
      <c r="U2588" s="45">
        <v>15790</v>
      </c>
      <c r="V2588" s="45">
        <v>0</v>
      </c>
      <c r="W2588" s="45">
        <v>21.44</v>
      </c>
      <c r="X2588" s="45">
        <v>14.57</v>
      </c>
      <c r="Y2588" s="45">
        <v>20.51</v>
      </c>
      <c r="Z2588" s="46">
        <v>2168940.4</v>
      </c>
      <c r="AA2588" s="46">
        <v>59832.32530060225</v>
      </c>
      <c r="AB2588" s="47">
        <f>_xlfn.XLOOKUP($F2588,Main_OG!$D$1:$D$766,Main_OG!AJ$1:AJ$766,"")</f>
        <v>1673304</v>
      </c>
      <c r="AC2588" s="47">
        <f>_xlfn.XLOOKUP($F2588,Main_OG!$D$1:$D$766,Main_OG!AK$1:AK$766,"")</f>
        <v>8973306</v>
      </c>
      <c r="AD2588" s="47">
        <f>_xlfn.XLOOKUP($F2588,Main_OG!$D$1:$D$766,Main_OG!AL$1:AL$766,"")</f>
        <v>1720836176</v>
      </c>
      <c r="AE2588" s="47">
        <f>_xlfn.XLOOKUP($F2588,Main_OG!$D$1:$D$766,Main_OG!AM$1:AM$766,"")</f>
        <v>35792490</v>
      </c>
      <c r="AF2588" s="48">
        <f>_xlfn.XLOOKUP($F2588,Main_OG!$D$1:$D$766,Main_OG!Z$1:Z$766,"")</f>
        <v>0</v>
      </c>
      <c r="AG2588" s="48">
        <f>_xlfn.XLOOKUP($F2588,Main_OG!$D$1:$D$766,Main_OG!AA$1:AA$766,"")</f>
        <v>2.2465548173415608</v>
      </c>
      <c r="AH2588" s="48">
        <f>_xlfn.XLOOKUP($F2588,Main_OG!$D$1:$D$766,Main_OG!AB$1:AB$766,"")</f>
        <v>16.190000000000001</v>
      </c>
      <c r="AI2588" s="48">
        <f>_xlfn.XLOOKUP($F2588,Main_OG!$D$1:$D$766,Main_OG!AC$1:AC$766,"")</f>
        <v>7.3815467393807772</v>
      </c>
      <c r="AJ2588" s="48">
        <f>_xlfn.XLOOKUP($F2588,Main_OG!$D$1:$D$766,Main_OG!AD$1:AD$766,"")</f>
        <v>0.58103021845052572</v>
      </c>
    </row>
    <row r="2589" spans="2:36" x14ac:dyDescent="0.35">
      <c r="B2589" s="36" t="s">
        <v>3761</v>
      </c>
      <c r="C2589" s="45" t="s">
        <v>59</v>
      </c>
      <c r="D2589" s="45" t="s">
        <v>4306</v>
      </c>
      <c r="E2589" s="36" t="s">
        <v>3761</v>
      </c>
      <c r="F2589" s="36" t="str">
        <f t="shared" si="120"/>
        <v>2008_CA</v>
      </c>
      <c r="G2589" s="45">
        <v>2008</v>
      </c>
      <c r="H2589" s="45">
        <f>_xlfn.XLOOKUP(J2589,Main_OG!$B$1:$B$766,Main_OG!$O$1:$O$766,"")</f>
        <v>1</v>
      </c>
      <c r="I2589" s="45">
        <f>_xlfn.XLOOKUP(F2589,Main_OG!$D$1:$D$766,Main_OG!$J$1:$J$766,"")</f>
        <v>1</v>
      </c>
      <c r="J2589" s="45" t="s">
        <v>59</v>
      </c>
      <c r="K2589" s="45" t="str">
        <f t="shared" si="121"/>
        <v>Southern California Water Co_CA</v>
      </c>
      <c r="L2589" s="45" t="str">
        <f t="shared" si="122"/>
        <v>Southern California Water Co_CA</v>
      </c>
      <c r="M2589" s="45" t="s">
        <v>3764</v>
      </c>
      <c r="N2589" s="45">
        <v>0</v>
      </c>
      <c r="O2589" s="45">
        <v>1460</v>
      </c>
      <c r="P2589" s="45">
        <v>4</v>
      </c>
      <c r="Q2589" s="45">
        <v>21710</v>
      </c>
      <c r="R2589" s="45">
        <v>0</v>
      </c>
      <c r="S2589" s="45">
        <v>45564</v>
      </c>
      <c r="T2589" s="45">
        <v>13288</v>
      </c>
      <c r="U2589" s="45">
        <v>78507</v>
      </c>
      <c r="V2589" s="45">
        <v>0</v>
      </c>
      <c r="W2589" s="45">
        <v>22.25</v>
      </c>
      <c r="X2589" s="45">
        <v>14.15</v>
      </c>
      <c r="Y2589" s="45">
        <v>20.61</v>
      </c>
      <c r="Z2589" s="46">
        <v>2192331.7999999998</v>
      </c>
      <c r="AA2589" s="46">
        <v>59892.678837483101</v>
      </c>
      <c r="AB2589" s="47">
        <f>_xlfn.XLOOKUP($F2589,Main_OG!$D$1:$D$766,Main_OG!AJ$1:AJ$766,"")</f>
        <v>1853724</v>
      </c>
      <c r="AC2589" s="47">
        <f>_xlfn.XLOOKUP($F2589,Main_OG!$D$1:$D$766,Main_OG!AK$1:AK$766,"")</f>
        <v>7324438</v>
      </c>
      <c r="AD2589" s="47">
        <f>_xlfn.XLOOKUP($F2589,Main_OG!$D$1:$D$766,Main_OG!AL$1:AL$766,"")</f>
        <v>1759937044</v>
      </c>
      <c r="AE2589" s="47">
        <f>_xlfn.XLOOKUP($F2589,Main_OG!$D$1:$D$766,Main_OG!AM$1:AM$766,"")</f>
        <v>32482351</v>
      </c>
      <c r="AF2589" s="48">
        <f>_xlfn.XLOOKUP($F2589,Main_OG!$D$1:$D$766,Main_OG!Z$1:Z$766,"")</f>
        <v>0</v>
      </c>
      <c r="AG2589" s="48">
        <f>_xlfn.XLOOKUP($F2589,Main_OG!$D$1:$D$766,Main_OG!AA$1:AA$766,"")</f>
        <v>2.2204719344600159</v>
      </c>
      <c r="AH2589" s="48">
        <f>_xlfn.XLOOKUP($F2589,Main_OG!$D$1:$D$766,Main_OG!AB$1:AB$766,"")</f>
        <v>22.58</v>
      </c>
      <c r="AI2589" s="48">
        <f>_xlfn.XLOOKUP($F2589,Main_OG!$D$1:$D$766,Main_OG!AC$1:AC$766,"")</f>
        <v>9.1182546074696553</v>
      </c>
      <c r="AJ2589" s="48">
        <f>_xlfn.XLOOKUP($F2589,Main_OG!$D$1:$D$766,Main_OG!AD$1:AD$766,"")</f>
        <v>0.68330088246943577</v>
      </c>
    </row>
    <row r="2590" spans="2:36" x14ac:dyDescent="0.35">
      <c r="B2590" s="36" t="s">
        <v>3765</v>
      </c>
      <c r="C2590" s="45" t="s">
        <v>310</v>
      </c>
      <c r="D2590" s="45" t="s">
        <v>4307</v>
      </c>
      <c r="E2590" s="36" t="s">
        <v>4532</v>
      </c>
      <c r="F2590" s="36" t="str">
        <f t="shared" si="120"/>
        <v>2006_IN</v>
      </c>
      <c r="G2590" s="45">
        <v>2006</v>
      </c>
      <c r="H2590" s="45">
        <f>_xlfn.XLOOKUP(J2590,Main_OG!$B$1:$B$766,Main_OG!$O$1:$O$766,"")</f>
        <v>0</v>
      </c>
      <c r="I2590" s="45">
        <f>_xlfn.XLOOKUP(F2590,Main_OG!$D$1:$D$766,Main_OG!$J$1:$J$766,"")</f>
        <v>0</v>
      </c>
      <c r="J2590" s="45" t="s">
        <v>310</v>
      </c>
      <c r="K2590" s="45" t="str">
        <f t="shared" si="121"/>
        <v>Southern Indiana Gas &amp; Elec Co_IN</v>
      </c>
      <c r="L2590" s="45" t="str">
        <f t="shared" si="122"/>
        <v>Southern Indiana Gas &amp; Electric Co_IN</v>
      </c>
      <c r="M2590" s="45" t="s">
        <v>3766</v>
      </c>
      <c r="N2590" s="45">
        <v>0</v>
      </c>
      <c r="O2590" s="45">
        <v>18800</v>
      </c>
      <c r="P2590" s="45">
        <v>205</v>
      </c>
      <c r="Q2590" s="45">
        <v>126721</v>
      </c>
      <c r="R2590" s="45">
        <v>0</v>
      </c>
      <c r="S2590" s="45">
        <v>108948</v>
      </c>
      <c r="T2590" s="45">
        <v>122399</v>
      </c>
      <c r="U2590" s="45">
        <v>132313</v>
      </c>
      <c r="V2590" s="45">
        <v>0</v>
      </c>
      <c r="W2590" s="45">
        <v>7.1270635828167563</v>
      </c>
      <c r="X2590" s="45">
        <v>5.1506623115721686</v>
      </c>
      <c r="Y2590" s="45">
        <v>8.9693573676743039</v>
      </c>
      <c r="Z2590" s="46">
        <v>312525.5</v>
      </c>
      <c r="AA2590" s="46">
        <v>49351.308271441318</v>
      </c>
      <c r="AB2590" s="47">
        <f>_xlfn.XLOOKUP($F2590,Main_OG!$D$1:$D$766,Main_OG!AJ$1:AJ$766,"")</f>
        <v>120992370.72</v>
      </c>
      <c r="AC2590" s="47">
        <f>_xlfn.XLOOKUP($F2590,Main_OG!$D$1:$D$766,Main_OG!AK$1:AK$766,"")</f>
        <v>567114.05999999994</v>
      </c>
      <c r="AD2590" s="47">
        <f>_xlfn.XLOOKUP($F2590,Main_OG!$D$1:$D$766,Main_OG!AL$1:AL$766,"")</f>
        <v>52692619.420000009</v>
      </c>
      <c r="AE2590" s="47">
        <f>_xlfn.XLOOKUP($F2590,Main_OG!$D$1:$D$766,Main_OG!AM$1:AM$766,"")</f>
        <v>0</v>
      </c>
      <c r="AF2590" s="48">
        <f>_xlfn.XLOOKUP($F2590,Main_OG!$D$1:$D$766,Main_OG!Z$1:Z$766,"")</f>
        <v>1.64</v>
      </c>
      <c r="AG2590" s="48">
        <f>_xlfn.XLOOKUP($F2590,Main_OG!$D$1:$D$766,Main_OG!AA$1:AA$766,"")</f>
        <v>2.2465548173415608</v>
      </c>
      <c r="AH2590" s="48">
        <f>_xlfn.XLOOKUP($F2590,Main_OG!$D$1:$D$766,Main_OG!AB$1:AB$766,"")</f>
        <v>14.13114039693003</v>
      </c>
      <c r="AI2590" s="48">
        <f>_xlfn.XLOOKUP($F2590,Main_OG!$D$1:$D$766,Main_OG!AC$1:AC$766,"")</f>
        <v>7.52</v>
      </c>
      <c r="AJ2590" s="48">
        <f>_xlfn.XLOOKUP($F2590,Main_OG!$D$1:$D$766,Main_OG!AD$1:AD$766,"")</f>
        <v>0.4704061490499184</v>
      </c>
    </row>
    <row r="2591" spans="2:36" x14ac:dyDescent="0.35">
      <c r="B2591" s="36" t="s">
        <v>3765</v>
      </c>
      <c r="C2591" s="45" t="s">
        <v>310</v>
      </c>
      <c r="D2591" s="45" t="s">
        <v>4307</v>
      </c>
      <c r="E2591" s="36" t="s">
        <v>4532</v>
      </c>
      <c r="F2591" s="36" t="str">
        <f t="shared" si="120"/>
        <v>2007_IN</v>
      </c>
      <c r="G2591" s="45">
        <v>2007</v>
      </c>
      <c r="H2591" s="45">
        <f>_xlfn.XLOOKUP(J2591,Main_OG!$B$1:$B$766,Main_OG!$O$1:$O$766,"")</f>
        <v>0</v>
      </c>
      <c r="I2591" s="45">
        <f>_xlfn.XLOOKUP(F2591,Main_OG!$D$1:$D$766,Main_OG!$J$1:$J$766,"")</f>
        <v>0</v>
      </c>
      <c r="J2591" s="45" t="s">
        <v>310</v>
      </c>
      <c r="K2591" s="45" t="str">
        <f t="shared" si="121"/>
        <v>Southern Indiana Gas &amp; Elec Co_IN</v>
      </c>
      <c r="L2591" s="45" t="str">
        <f t="shared" si="122"/>
        <v>Southern Indiana Gas &amp; Electric Co_IN</v>
      </c>
      <c r="M2591" s="45" t="s">
        <v>3767</v>
      </c>
      <c r="N2591" s="45">
        <v>0</v>
      </c>
      <c r="O2591" s="45">
        <v>18752</v>
      </c>
      <c r="P2591" s="45">
        <v>196</v>
      </c>
      <c r="Q2591" s="45">
        <v>127525</v>
      </c>
      <c r="R2591" s="45">
        <v>0</v>
      </c>
      <c r="S2591" s="45">
        <v>117898</v>
      </c>
      <c r="T2591" s="45">
        <v>144230</v>
      </c>
      <c r="U2591" s="45">
        <v>162555</v>
      </c>
      <c r="V2591" s="45">
        <v>0</v>
      </c>
      <c r="W2591" s="45">
        <v>8.41</v>
      </c>
      <c r="X2591" s="45">
        <v>5.68</v>
      </c>
      <c r="Y2591" s="45">
        <v>10.1</v>
      </c>
      <c r="Z2591" s="46">
        <v>322661.7</v>
      </c>
      <c r="AA2591" s="46">
        <v>50577.113075602399</v>
      </c>
      <c r="AB2591" s="47">
        <f>_xlfn.XLOOKUP($F2591,Main_OG!$D$1:$D$766,Main_OG!AJ$1:AJ$766,"")</f>
        <v>121249862</v>
      </c>
      <c r="AC2591" s="47">
        <f>_xlfn.XLOOKUP($F2591,Main_OG!$D$1:$D$766,Main_OG!AK$1:AK$766,"")</f>
        <v>587798</v>
      </c>
      <c r="AD2591" s="47">
        <f>_xlfn.XLOOKUP($F2591,Main_OG!$D$1:$D$766,Main_OG!AL$1:AL$766,"")</f>
        <v>71285348</v>
      </c>
      <c r="AE2591" s="47">
        <f>_xlfn.XLOOKUP($F2591,Main_OG!$D$1:$D$766,Main_OG!AM$1:AM$766,"")</f>
        <v>0</v>
      </c>
      <c r="AF2591" s="48">
        <f>_xlfn.XLOOKUP($F2591,Main_OG!$D$1:$D$766,Main_OG!Z$1:Z$766,"")</f>
        <v>1.78</v>
      </c>
      <c r="AG2591" s="48">
        <f>_xlfn.XLOOKUP($F2591,Main_OG!$D$1:$D$766,Main_OG!AA$1:AA$766,"")</f>
        <v>2.2465548173415608</v>
      </c>
      <c r="AH2591" s="48">
        <f>_xlfn.XLOOKUP($F2591,Main_OG!$D$1:$D$766,Main_OG!AB$1:AB$766,"")</f>
        <v>15.097711394063451</v>
      </c>
      <c r="AI2591" s="48">
        <f>_xlfn.XLOOKUP($F2591,Main_OG!$D$1:$D$766,Main_OG!AC$1:AC$766,"")</f>
        <v>7.37</v>
      </c>
      <c r="AJ2591" s="48">
        <f>_xlfn.XLOOKUP($F2591,Main_OG!$D$1:$D$766,Main_OG!AD$1:AD$766,"")</f>
        <v>0.58103021845052572</v>
      </c>
    </row>
    <row r="2592" spans="2:36" x14ac:dyDescent="0.35">
      <c r="B2592" s="36" t="s">
        <v>3765</v>
      </c>
      <c r="C2592" s="45" t="s">
        <v>310</v>
      </c>
      <c r="D2592" s="45" t="s">
        <v>4307</v>
      </c>
      <c r="E2592" s="36" t="s">
        <v>4532</v>
      </c>
      <c r="F2592" s="36" t="str">
        <f t="shared" si="120"/>
        <v>2008_IN</v>
      </c>
      <c r="G2592" s="45">
        <v>2008</v>
      </c>
      <c r="H2592" s="45">
        <f>_xlfn.XLOOKUP(J2592,Main_OG!$B$1:$B$766,Main_OG!$O$1:$O$766,"")</f>
        <v>0</v>
      </c>
      <c r="I2592" s="45">
        <f>_xlfn.XLOOKUP(F2592,Main_OG!$D$1:$D$766,Main_OG!$J$1:$J$766,"")</f>
        <v>0</v>
      </c>
      <c r="J2592" s="45" t="s">
        <v>310</v>
      </c>
      <c r="K2592" s="45" t="str">
        <f t="shared" si="121"/>
        <v>Southern Indiana Gas &amp; Elec Co_IN</v>
      </c>
      <c r="L2592" s="45" t="str">
        <f t="shared" si="122"/>
        <v>Southern Indiana Gas &amp; Electric Co_IN</v>
      </c>
      <c r="M2592" s="45" t="s">
        <v>3768</v>
      </c>
      <c r="N2592" s="45">
        <v>0</v>
      </c>
      <c r="O2592" s="45">
        <v>18513</v>
      </c>
      <c r="P2592" s="45">
        <v>102</v>
      </c>
      <c r="Q2592" s="45">
        <v>127724</v>
      </c>
      <c r="R2592" s="45">
        <v>0</v>
      </c>
      <c r="S2592" s="45">
        <v>1356238</v>
      </c>
      <c r="T2592" s="45">
        <v>2409115</v>
      </c>
      <c r="U2592" s="45">
        <v>1513784</v>
      </c>
      <c r="V2592" s="45">
        <v>0</v>
      </c>
      <c r="W2592" s="45">
        <v>9.57</v>
      </c>
      <c r="X2592" s="45">
        <v>6.17</v>
      </c>
      <c r="Y2592" s="45">
        <v>11.22</v>
      </c>
      <c r="Z2592" s="46">
        <v>322384.3</v>
      </c>
      <c r="AA2592" s="46">
        <v>50178.059851145699</v>
      </c>
      <c r="AB2592" s="47">
        <f>_xlfn.XLOOKUP($F2592,Main_OG!$D$1:$D$766,Main_OG!AJ$1:AJ$766,"")</f>
        <v>122090074</v>
      </c>
      <c r="AC2592" s="47">
        <f>_xlfn.XLOOKUP($F2592,Main_OG!$D$1:$D$766,Main_OG!AK$1:AK$766,"")</f>
        <v>643074</v>
      </c>
      <c r="AD2592" s="47">
        <f>_xlfn.XLOOKUP($F2592,Main_OG!$D$1:$D$766,Main_OG!AL$1:AL$766,"")</f>
        <v>63278382</v>
      </c>
      <c r="AE2592" s="47">
        <f>_xlfn.XLOOKUP($F2592,Main_OG!$D$1:$D$766,Main_OG!AM$1:AM$766,"")</f>
        <v>0</v>
      </c>
      <c r="AF2592" s="48">
        <f>_xlfn.XLOOKUP($F2592,Main_OG!$D$1:$D$766,Main_OG!Z$1:Z$766,"")</f>
        <v>2.15</v>
      </c>
      <c r="AG2592" s="48">
        <f>_xlfn.XLOOKUP($F2592,Main_OG!$D$1:$D$766,Main_OG!AA$1:AA$766,"")</f>
        <v>2.2204719344600159</v>
      </c>
      <c r="AH2592" s="48">
        <f>_xlfn.XLOOKUP($F2592,Main_OG!$D$1:$D$766,Main_OG!AB$1:AB$766,"")</f>
        <v>19.619187803472759</v>
      </c>
      <c r="AI2592" s="48">
        <f>_xlfn.XLOOKUP($F2592,Main_OG!$D$1:$D$766,Main_OG!AC$1:AC$766,"")</f>
        <v>9.48</v>
      </c>
      <c r="AJ2592" s="48">
        <f>_xlfn.XLOOKUP($F2592,Main_OG!$D$1:$D$766,Main_OG!AD$1:AD$766,"")</f>
        <v>0.68330088246943577</v>
      </c>
    </row>
    <row r="2593" spans="2:36" x14ac:dyDescent="0.35">
      <c r="B2593" s="36" t="s">
        <v>3765</v>
      </c>
      <c r="C2593" s="45" t="s">
        <v>310</v>
      </c>
      <c r="D2593" s="45" t="s">
        <v>4307</v>
      </c>
      <c r="E2593" s="36" t="s">
        <v>4532</v>
      </c>
      <c r="F2593" s="36" t="str">
        <f t="shared" si="120"/>
        <v>2009_IN</v>
      </c>
      <c r="G2593" s="45">
        <v>2009</v>
      </c>
      <c r="H2593" s="45">
        <f>_xlfn.XLOOKUP(J2593,Main_OG!$B$1:$B$766,Main_OG!$O$1:$O$766,"")</f>
        <v>0</v>
      </c>
      <c r="I2593" s="45">
        <f>_xlfn.XLOOKUP(F2593,Main_OG!$D$1:$D$766,Main_OG!$J$1:$J$766,"")</f>
        <v>0</v>
      </c>
      <c r="J2593" s="45" t="s">
        <v>310</v>
      </c>
      <c r="K2593" s="45" t="str">
        <f t="shared" si="121"/>
        <v>Southern Indiana Gas &amp; Elec Co_IN</v>
      </c>
      <c r="L2593" s="45" t="str">
        <f t="shared" si="122"/>
        <v>Southern Indiana Gas &amp; Electric Co_IN</v>
      </c>
      <c r="M2593" s="45" t="s">
        <v>3769</v>
      </c>
      <c r="N2593" s="45">
        <v>0</v>
      </c>
      <c r="O2593" s="45">
        <v>18452</v>
      </c>
      <c r="P2593" s="45">
        <v>105</v>
      </c>
      <c r="Q2593" s="45">
        <v>127388</v>
      </c>
      <c r="R2593" s="45">
        <v>0</v>
      </c>
      <c r="S2593" s="45">
        <v>1329024</v>
      </c>
      <c r="T2593" s="45">
        <v>2258942</v>
      </c>
      <c r="U2593" s="45">
        <v>1451707</v>
      </c>
      <c r="V2593" s="45">
        <v>0</v>
      </c>
      <c r="W2593" s="45">
        <v>10.57</v>
      </c>
      <c r="X2593" s="45">
        <v>7.15</v>
      </c>
      <c r="Y2593" s="45">
        <v>12.32</v>
      </c>
      <c r="Z2593" s="46">
        <v>299789</v>
      </c>
      <c r="AA2593" s="46">
        <v>46411.815476075288</v>
      </c>
      <c r="AB2593" s="47">
        <f>_xlfn.XLOOKUP($F2593,Main_OG!$D$1:$D$766,Main_OG!AJ$1:AJ$766,"")</f>
        <v>108667422</v>
      </c>
      <c r="AC2593" s="47">
        <f>_xlfn.XLOOKUP($F2593,Main_OG!$D$1:$D$766,Main_OG!AK$1:AK$766,"")</f>
        <v>568080</v>
      </c>
      <c r="AD2593" s="47">
        <f>_xlfn.XLOOKUP($F2593,Main_OG!$D$1:$D$766,Main_OG!AL$1:AL$766,"")</f>
        <v>67058244</v>
      </c>
      <c r="AE2593" s="47">
        <f>_xlfn.XLOOKUP($F2593,Main_OG!$D$1:$D$766,Main_OG!AM$1:AM$766,"")</f>
        <v>0</v>
      </c>
      <c r="AF2593" s="48">
        <f>_xlfn.XLOOKUP($F2593,Main_OG!$D$1:$D$766,Main_OG!Z$1:Z$766,"")</f>
        <v>2.11</v>
      </c>
      <c r="AG2593" s="48">
        <f>_xlfn.XLOOKUP($F2593,Main_OG!$D$1:$D$766,Main_OG!AA$1:AA$766,"")</f>
        <v>2.2743975091886082</v>
      </c>
      <c r="AH2593" s="48">
        <f>_xlfn.XLOOKUP($F2593,Main_OG!$D$1:$D$766,Main_OG!AB$1:AB$766,"")</f>
        <v>14.15708861161818</v>
      </c>
      <c r="AI2593" s="48">
        <f>_xlfn.XLOOKUP($F2593,Main_OG!$D$1:$D$766,Main_OG!AC$1:AC$766,"")</f>
        <v>4.63</v>
      </c>
      <c r="AJ2593" s="48">
        <f>_xlfn.XLOOKUP($F2593,Main_OG!$D$1:$D$766,Main_OG!AD$1:AD$766,"")</f>
        <v>0.68314474405108627</v>
      </c>
    </row>
    <row r="2594" spans="2:36" x14ac:dyDescent="0.35">
      <c r="B2594" s="36" t="s">
        <v>3765</v>
      </c>
      <c r="C2594" s="45" t="s">
        <v>310</v>
      </c>
      <c r="D2594" s="45" t="s">
        <v>4307</v>
      </c>
      <c r="E2594" s="36" t="s">
        <v>4532</v>
      </c>
      <c r="F2594" s="36" t="str">
        <f t="shared" si="120"/>
        <v>2010_IN</v>
      </c>
      <c r="G2594" s="45">
        <v>2010</v>
      </c>
      <c r="H2594" s="45">
        <f>_xlfn.XLOOKUP(J2594,Main_OG!$B$1:$B$766,Main_OG!$O$1:$O$766,"")</f>
        <v>0</v>
      </c>
      <c r="I2594" s="45">
        <f>_xlfn.XLOOKUP(F2594,Main_OG!$D$1:$D$766,Main_OG!$J$1:$J$766,"")</f>
        <v>0</v>
      </c>
      <c r="J2594" s="45" t="s">
        <v>310</v>
      </c>
      <c r="K2594" s="45" t="str">
        <f t="shared" si="121"/>
        <v>Southern Indiana Gas &amp; Elec Co_IN</v>
      </c>
      <c r="L2594" s="45" t="str">
        <f t="shared" si="122"/>
        <v>Southern Indiana Gas &amp; Electric Co_IN</v>
      </c>
      <c r="M2594" s="45" t="s">
        <v>3770</v>
      </c>
      <c r="N2594" s="45">
        <v>0</v>
      </c>
      <c r="O2594" s="45">
        <v>18420</v>
      </c>
      <c r="P2594" s="45">
        <v>108</v>
      </c>
      <c r="Q2594" s="45">
        <v>127712</v>
      </c>
      <c r="R2594" s="45">
        <v>0</v>
      </c>
      <c r="S2594" s="45">
        <v>1383083</v>
      </c>
      <c r="T2594" s="45">
        <v>2630276</v>
      </c>
      <c r="U2594" s="45">
        <v>1603508</v>
      </c>
      <c r="V2594" s="45">
        <v>0</v>
      </c>
      <c r="W2594" s="45">
        <v>10.72</v>
      </c>
      <c r="X2594" s="45">
        <v>7.25</v>
      </c>
      <c r="Y2594" s="45">
        <v>12.49</v>
      </c>
      <c r="Z2594" s="46">
        <v>320731.8</v>
      </c>
      <c r="AA2594" s="46">
        <v>49415.15787170743</v>
      </c>
      <c r="AB2594" s="47">
        <f>_xlfn.XLOOKUP($F2594,Main_OG!$D$1:$D$766,Main_OG!AJ$1:AJ$766,"")</f>
        <v>112440262</v>
      </c>
      <c r="AC2594" s="47">
        <f>_xlfn.XLOOKUP($F2594,Main_OG!$D$1:$D$766,Main_OG!AK$1:AK$766,"")</f>
        <v>552818</v>
      </c>
      <c r="AD2594" s="47">
        <f>_xlfn.XLOOKUP($F2594,Main_OG!$D$1:$D$766,Main_OG!AL$1:AL$766,"")</f>
        <v>111625950</v>
      </c>
      <c r="AE2594" s="47">
        <f>_xlfn.XLOOKUP($F2594,Main_OG!$D$1:$D$766,Main_OG!AM$1:AM$766,"")</f>
        <v>0</v>
      </c>
      <c r="AF2594" s="48">
        <f>_xlfn.XLOOKUP($F2594,Main_OG!$D$1:$D$766,Main_OG!Z$1:Z$766,"")</f>
        <v>2.2799999999999998</v>
      </c>
      <c r="AG2594" s="48">
        <f>_xlfn.XLOOKUP($F2594,Main_OG!$D$1:$D$766,Main_OG!AA$1:AA$766,"")</f>
        <v>2.2935982820086371</v>
      </c>
      <c r="AH2594" s="48">
        <f>_xlfn.XLOOKUP($F2594,Main_OG!$D$1:$D$766,Main_OG!AB$1:AB$766,"")</f>
        <v>17.815786882646659</v>
      </c>
      <c r="AI2594" s="48">
        <f>_xlfn.XLOOKUP($F2594,Main_OG!$D$1:$D$766,Main_OG!AC$1:AC$766,"")</f>
        <v>4.87</v>
      </c>
      <c r="AJ2594" s="48">
        <f>_xlfn.XLOOKUP($F2594,Main_OG!$D$1:$D$766,Main_OG!AD$1:AD$766,"")</f>
        <v>0.70992248279802228</v>
      </c>
    </row>
    <row r="2595" spans="2:36" x14ac:dyDescent="0.35">
      <c r="B2595" s="36" t="s">
        <v>3765</v>
      </c>
      <c r="C2595" s="45" t="s">
        <v>310</v>
      </c>
      <c r="D2595" s="45" t="s">
        <v>4307</v>
      </c>
      <c r="E2595" s="36" t="s">
        <v>4532</v>
      </c>
      <c r="F2595" s="36" t="str">
        <f t="shared" si="120"/>
        <v>2011_IN</v>
      </c>
      <c r="G2595" s="45">
        <v>2011</v>
      </c>
      <c r="H2595" s="45">
        <f>_xlfn.XLOOKUP(J2595,Main_OG!$B$1:$B$766,Main_OG!$O$1:$O$766,"")</f>
        <v>0</v>
      </c>
      <c r="I2595" s="45">
        <f>_xlfn.XLOOKUP(F2595,Main_OG!$D$1:$D$766,Main_OG!$J$1:$J$766,"")</f>
        <v>0</v>
      </c>
      <c r="J2595" s="45" t="s">
        <v>310</v>
      </c>
      <c r="K2595" s="45" t="str">
        <f t="shared" si="121"/>
        <v>Southern Indiana Gas &amp; Elec Co_IN</v>
      </c>
      <c r="L2595" s="45" t="str">
        <f t="shared" si="122"/>
        <v>Southern Indiana Gas &amp; Electric Co_IN</v>
      </c>
      <c r="M2595" s="45" t="s">
        <v>3771</v>
      </c>
      <c r="N2595" s="45">
        <v>0</v>
      </c>
      <c r="O2595" s="45">
        <v>18376</v>
      </c>
      <c r="P2595" s="45">
        <v>111</v>
      </c>
      <c r="Q2595" s="45">
        <v>127649</v>
      </c>
      <c r="R2595" s="45">
        <v>0</v>
      </c>
      <c r="S2595" s="45">
        <v>1351460</v>
      </c>
      <c r="T2595" s="45">
        <v>2744794</v>
      </c>
      <c r="U2595" s="45">
        <v>1498586</v>
      </c>
      <c r="V2595" s="45">
        <v>0</v>
      </c>
      <c r="W2595" s="45">
        <v>12.16</v>
      </c>
      <c r="X2595" s="45">
        <v>7.78</v>
      </c>
      <c r="Y2595" s="45">
        <v>14.21</v>
      </c>
      <c r="Z2595" s="46">
        <v>321532.79999999999</v>
      </c>
      <c r="AA2595" s="46">
        <v>49335.655376117225</v>
      </c>
      <c r="AB2595" s="47">
        <f>_xlfn.XLOOKUP($F2595,Main_OG!$D$1:$D$766,Main_OG!AJ$1:AJ$766,"")</f>
        <v>105179496</v>
      </c>
      <c r="AC2595" s="47">
        <f>_xlfn.XLOOKUP($F2595,Main_OG!$D$1:$D$766,Main_OG!AK$1:AK$766,"")</f>
        <v>3482912.4</v>
      </c>
      <c r="AD2595" s="47">
        <f>_xlfn.XLOOKUP($F2595,Main_OG!$D$1:$D$766,Main_OG!AL$1:AL$766,"")</f>
        <v>161515530</v>
      </c>
      <c r="AE2595" s="47">
        <f>_xlfn.XLOOKUP($F2595,Main_OG!$D$1:$D$766,Main_OG!AM$1:AM$766,"")</f>
        <v>0</v>
      </c>
      <c r="AF2595" s="48">
        <f>_xlfn.XLOOKUP($F2595,Main_OG!$D$1:$D$766,Main_OG!Z$1:Z$766,"")</f>
        <v>0</v>
      </c>
      <c r="AG2595" s="48">
        <f>_xlfn.XLOOKUP($F2595,Main_OG!$D$1:$D$766,Main_OG!AA$1:AA$766,"")</f>
        <v>2.3089180475565318</v>
      </c>
      <c r="AH2595" s="48">
        <f>_xlfn.XLOOKUP($F2595,Main_OG!$D$1:$D$766,Main_OG!AB$1:AB$766,"")</f>
        <v>22.758921780738341</v>
      </c>
      <c r="AI2595" s="48">
        <f>_xlfn.XLOOKUP($F2595,Main_OG!$D$1:$D$766,Main_OG!AC$1:AC$766,"")</f>
        <v>4.6524343752411106</v>
      </c>
      <c r="AJ2595" s="48">
        <f>_xlfn.XLOOKUP($F2595,Main_OG!$D$1:$D$766,Main_OG!AD$1:AD$766,"")</f>
        <v>0.75949643062398253</v>
      </c>
    </row>
    <row r="2596" spans="2:36" x14ac:dyDescent="0.35">
      <c r="B2596" s="36" t="s">
        <v>3765</v>
      </c>
      <c r="C2596" s="45" t="s">
        <v>310</v>
      </c>
      <c r="D2596" s="45" t="s">
        <v>4307</v>
      </c>
      <c r="E2596" s="36" t="s">
        <v>4532</v>
      </c>
      <c r="F2596" s="36" t="str">
        <f t="shared" si="120"/>
        <v>2012_IN</v>
      </c>
      <c r="G2596" s="45">
        <v>2012</v>
      </c>
      <c r="H2596" s="45">
        <f>_xlfn.XLOOKUP(J2596,Main_OG!$B$1:$B$766,Main_OG!$O$1:$O$766,"")</f>
        <v>0</v>
      </c>
      <c r="I2596" s="45">
        <f>_xlfn.XLOOKUP(F2596,Main_OG!$D$1:$D$766,Main_OG!$J$1:$J$766,"")</f>
        <v>0</v>
      </c>
      <c r="J2596" s="45" t="s">
        <v>310</v>
      </c>
      <c r="K2596" s="45" t="str">
        <f t="shared" si="121"/>
        <v>Southern Indiana Gas &amp; Elec Co_IN</v>
      </c>
      <c r="L2596" s="45" t="str">
        <f t="shared" si="122"/>
        <v>Southern Indiana Gas &amp; Electric Co_IN</v>
      </c>
      <c r="M2596" s="45" t="s">
        <v>3772</v>
      </c>
      <c r="N2596" s="45">
        <v>0</v>
      </c>
      <c r="O2596" s="45">
        <v>18399</v>
      </c>
      <c r="P2596" s="45">
        <v>115</v>
      </c>
      <c r="Q2596" s="45">
        <v>127806</v>
      </c>
      <c r="R2596" s="45">
        <v>0</v>
      </c>
      <c r="S2596" s="45">
        <v>1319881</v>
      </c>
      <c r="T2596" s="45">
        <v>2710523</v>
      </c>
      <c r="U2596" s="45">
        <v>1434348</v>
      </c>
      <c r="V2596" s="45">
        <v>0</v>
      </c>
      <c r="W2596" s="45">
        <v>11.609145</v>
      </c>
      <c r="X2596" s="45">
        <v>7.1492770999999999</v>
      </c>
      <c r="Y2596" s="45">
        <v>14.264091000000001</v>
      </c>
      <c r="Z2596" s="46">
        <v>323876.2</v>
      </c>
      <c r="AA2596" s="46">
        <v>49530.011443665069</v>
      </c>
      <c r="AB2596" s="47">
        <f>_xlfn.XLOOKUP($F2596,Main_OG!$D$1:$D$766,Main_OG!AJ$1:AJ$766,"")</f>
        <v>93173864</v>
      </c>
      <c r="AC2596" s="47">
        <f>_xlfn.XLOOKUP($F2596,Main_OG!$D$1:$D$766,Main_OG!AK$1:AK$766,"")</f>
        <v>2478722</v>
      </c>
      <c r="AD2596" s="47">
        <f>_xlfn.XLOOKUP($F2596,Main_OG!$D$1:$D$766,Main_OG!AL$1:AL$766,"")</f>
        <v>226471182</v>
      </c>
      <c r="AE2596" s="47">
        <f>_xlfn.XLOOKUP($F2596,Main_OG!$D$1:$D$766,Main_OG!AM$1:AM$766,"")</f>
        <v>0</v>
      </c>
      <c r="AF2596" s="48">
        <f>_xlfn.XLOOKUP($F2596,Main_OG!$D$1:$D$766,Main_OG!Z$1:Z$766,"")</f>
        <v>0</v>
      </c>
      <c r="AG2596" s="48">
        <f>_xlfn.XLOOKUP($F2596,Main_OG!$D$1:$D$766,Main_OG!AA$1:AA$766,"")</f>
        <v>2.324237813104427</v>
      </c>
      <c r="AH2596" s="48">
        <f>_xlfn.XLOOKUP($F2596,Main_OG!$D$1:$D$766,Main_OG!AB$1:AB$766,"")</f>
        <v>23.49195884567845</v>
      </c>
      <c r="AI2596" s="48">
        <f>_xlfn.XLOOKUP($F2596,Main_OG!$D$1:$D$766,Main_OG!AC$1:AC$766,"")</f>
        <v>3.503818060367514</v>
      </c>
      <c r="AJ2596" s="48">
        <f>_xlfn.XLOOKUP($F2596,Main_OG!$D$1:$D$766,Main_OG!AD$1:AD$766,"")</f>
        <v>0.75442193202762442</v>
      </c>
    </row>
    <row r="2597" spans="2:36" x14ac:dyDescent="0.35">
      <c r="B2597" s="36" t="s">
        <v>3765</v>
      </c>
      <c r="C2597" s="45" t="s">
        <v>310</v>
      </c>
      <c r="D2597" s="45" t="s">
        <v>4307</v>
      </c>
      <c r="E2597" s="36" t="s">
        <v>4532</v>
      </c>
      <c r="F2597" s="36" t="str">
        <f t="shared" si="120"/>
        <v>2013_IN</v>
      </c>
      <c r="G2597" s="45">
        <v>2013</v>
      </c>
      <c r="H2597" s="45">
        <f>_xlfn.XLOOKUP(J2597,Main_OG!$B$1:$B$766,Main_OG!$O$1:$O$766,"")</f>
        <v>0</v>
      </c>
      <c r="I2597" s="45">
        <f>_xlfn.XLOOKUP(F2597,Main_OG!$D$1:$D$766,Main_OG!$J$1:$J$766,"")</f>
        <v>0</v>
      </c>
      <c r="J2597" s="45" t="s">
        <v>310</v>
      </c>
      <c r="K2597" s="45" t="str">
        <f t="shared" si="121"/>
        <v>Southern Indiana Gas &amp; Elec Co_IN</v>
      </c>
      <c r="L2597" s="45" t="str">
        <f t="shared" si="122"/>
        <v>Southern Indiana Gas &amp; Electric Co_IN</v>
      </c>
      <c r="M2597" s="45" t="s">
        <v>3773</v>
      </c>
      <c r="N2597" s="45">
        <v>0</v>
      </c>
      <c r="O2597" s="45">
        <v>18453</v>
      </c>
      <c r="P2597" s="45">
        <v>116</v>
      </c>
      <c r="Q2597" s="45">
        <v>128144</v>
      </c>
      <c r="R2597" s="45">
        <v>0</v>
      </c>
      <c r="S2597" s="45">
        <v>1318130</v>
      </c>
      <c r="T2597" s="45">
        <v>2735188</v>
      </c>
      <c r="U2597" s="45">
        <v>1425791</v>
      </c>
      <c r="V2597" s="45">
        <v>0</v>
      </c>
      <c r="W2597" s="45">
        <v>11.996570999999999</v>
      </c>
      <c r="X2597" s="45">
        <v>7.2944601999999996</v>
      </c>
      <c r="Y2597" s="45">
        <v>14.659287000000001</v>
      </c>
      <c r="Z2597" s="46">
        <v>333207.40000000002</v>
      </c>
      <c r="AA2597" s="46">
        <v>50712.060968788879</v>
      </c>
      <c r="AB2597" s="47">
        <f>_xlfn.XLOOKUP($F2597,Main_OG!$D$1:$D$766,Main_OG!AJ$1:AJ$766,"")</f>
        <v>93043302</v>
      </c>
      <c r="AC2597" s="47">
        <f>_xlfn.XLOOKUP($F2597,Main_OG!$D$1:$D$766,Main_OG!AK$1:AK$766,"")</f>
        <v>3942861.4</v>
      </c>
      <c r="AD2597" s="47">
        <f>_xlfn.XLOOKUP($F2597,Main_OG!$D$1:$D$766,Main_OG!AL$1:AL$766,"")</f>
        <v>153252544</v>
      </c>
      <c r="AE2597" s="47">
        <f>_xlfn.XLOOKUP($F2597,Main_OG!$D$1:$D$766,Main_OG!AM$1:AM$766,"")</f>
        <v>0</v>
      </c>
      <c r="AF2597" s="48">
        <f>_xlfn.XLOOKUP($F2597,Main_OG!$D$1:$D$766,Main_OG!Z$1:Z$766,"")</f>
        <v>2.66</v>
      </c>
      <c r="AG2597" s="48">
        <f>_xlfn.XLOOKUP($F2597,Main_OG!$D$1:$D$766,Main_OG!AA$1:AA$766,"")</f>
        <v>2.3089180475565318</v>
      </c>
      <c r="AH2597" s="48">
        <f>_xlfn.XLOOKUP($F2597,Main_OG!$D$1:$D$766,Main_OG!AB$1:AB$766,"")</f>
        <v>22.96</v>
      </c>
      <c r="AI2597" s="48">
        <f>_xlfn.XLOOKUP($F2597,Main_OG!$D$1:$D$766,Main_OG!AC$1:AC$766,"")</f>
        <v>4.04</v>
      </c>
      <c r="AJ2597" s="48">
        <f>_xlfn.XLOOKUP($F2597,Main_OG!$D$1:$D$766,Main_OG!AD$1:AD$766,"")</f>
        <v>0.73100116927520231</v>
      </c>
    </row>
    <row r="2598" spans="2:36" x14ac:dyDescent="0.35">
      <c r="B2598" s="36" t="s">
        <v>3765</v>
      </c>
      <c r="C2598" s="45" t="s">
        <v>310</v>
      </c>
      <c r="D2598" s="45" t="s">
        <v>4307</v>
      </c>
      <c r="E2598" s="36" t="s">
        <v>4532</v>
      </c>
      <c r="F2598" s="36" t="str">
        <f t="shared" si="120"/>
        <v>2014_IN</v>
      </c>
      <c r="G2598" s="45">
        <v>2014</v>
      </c>
      <c r="H2598" s="45">
        <f>_xlfn.XLOOKUP(J2598,Main_OG!$B$1:$B$766,Main_OG!$O$1:$O$766,"")</f>
        <v>0</v>
      </c>
      <c r="I2598" s="45">
        <f>_xlfn.XLOOKUP(F2598,Main_OG!$D$1:$D$766,Main_OG!$J$1:$J$766,"")</f>
        <v>0</v>
      </c>
      <c r="J2598" s="45" t="s">
        <v>310</v>
      </c>
      <c r="K2598" s="45" t="str">
        <f t="shared" si="121"/>
        <v>Southern Indiana Gas &amp; Elec Co_IN</v>
      </c>
      <c r="L2598" s="45" t="str">
        <f t="shared" si="122"/>
        <v>Southern Indiana Gas &amp; Electric Co_IN</v>
      </c>
      <c r="M2598" s="45" t="s">
        <v>3774</v>
      </c>
      <c r="N2598" s="45">
        <v>0</v>
      </c>
      <c r="O2598" s="45">
        <v>18529</v>
      </c>
      <c r="P2598" s="45">
        <v>117</v>
      </c>
      <c r="Q2598" s="45">
        <v>128525</v>
      </c>
      <c r="R2598" s="45">
        <v>0</v>
      </c>
      <c r="S2598" s="45">
        <v>1329569</v>
      </c>
      <c r="T2598" s="45">
        <v>2804598</v>
      </c>
      <c r="U2598" s="45">
        <v>1455292</v>
      </c>
      <c r="V2598" s="45">
        <v>0</v>
      </c>
      <c r="W2598" s="45">
        <v>11.987306</v>
      </c>
      <c r="X2598" s="45">
        <v>7.1830186999999999</v>
      </c>
      <c r="Y2598" s="45">
        <v>14.612463</v>
      </c>
      <c r="Z2598" s="46">
        <v>343827.8</v>
      </c>
      <c r="AA2598" s="46">
        <v>52126.563007171448</v>
      </c>
      <c r="AB2598" s="47">
        <f>_xlfn.XLOOKUP($F2598,Main_OG!$D$1:$D$766,Main_OG!AJ$1:AJ$766,"")</f>
        <v>97120070</v>
      </c>
      <c r="AC2598" s="47">
        <f>_xlfn.XLOOKUP($F2598,Main_OG!$D$1:$D$766,Main_OG!AK$1:AK$766,"")</f>
        <v>4299352</v>
      </c>
      <c r="AD2598" s="47">
        <f>_xlfn.XLOOKUP($F2598,Main_OG!$D$1:$D$766,Main_OG!AL$1:AL$766,"")</f>
        <v>151931500</v>
      </c>
      <c r="AE2598" s="47">
        <f>_xlfn.XLOOKUP($F2598,Main_OG!$D$1:$D$766,Main_OG!AM$1:AM$766,"")</f>
        <v>0</v>
      </c>
      <c r="AF2598" s="48">
        <f>_xlfn.XLOOKUP($F2598,Main_OG!$D$1:$D$766,Main_OG!Z$1:Z$766,"")</f>
        <v>2.76</v>
      </c>
      <c r="AG2598" s="48">
        <f>_xlfn.XLOOKUP($F2598,Main_OG!$D$1:$D$766,Main_OG!AA$1:AA$766,"")</f>
        <v>2.322195177698041</v>
      </c>
      <c r="AH2598" s="48">
        <f>_xlfn.XLOOKUP($F2598,Main_OG!$D$1:$D$766,Main_OG!AB$1:AB$766,"")</f>
        <v>20.48845299552563</v>
      </c>
      <c r="AI2598" s="48">
        <f>_xlfn.XLOOKUP($F2598,Main_OG!$D$1:$D$766,Main_OG!AC$1:AC$766,"")</f>
        <v>4.9924248044436963</v>
      </c>
      <c r="AJ2598" s="48">
        <f>_xlfn.XLOOKUP($F2598,Main_OG!$D$1:$D$766,Main_OG!AD$1:AD$766,"")</f>
        <v>0.68548682032632846</v>
      </c>
    </row>
    <row r="2599" spans="2:36" x14ac:dyDescent="0.35">
      <c r="B2599" s="36" t="s">
        <v>3765</v>
      </c>
      <c r="C2599" s="45" t="s">
        <v>310</v>
      </c>
      <c r="D2599" s="45" t="s">
        <v>4307</v>
      </c>
      <c r="E2599" s="36" t="s">
        <v>4532</v>
      </c>
      <c r="F2599" s="36" t="str">
        <f t="shared" si="120"/>
        <v>2015_IN</v>
      </c>
      <c r="G2599" s="45">
        <v>2015</v>
      </c>
      <c r="H2599" s="45">
        <f>_xlfn.XLOOKUP(J2599,Main_OG!$B$1:$B$766,Main_OG!$O$1:$O$766,"")</f>
        <v>0</v>
      </c>
      <c r="I2599" s="45">
        <f>_xlfn.XLOOKUP(F2599,Main_OG!$D$1:$D$766,Main_OG!$J$1:$J$766,"")</f>
        <v>0</v>
      </c>
      <c r="J2599" s="45" t="s">
        <v>310</v>
      </c>
      <c r="K2599" s="45" t="str">
        <f t="shared" si="121"/>
        <v>Southern Indiana Gas &amp; Elec Co_IN</v>
      </c>
      <c r="L2599" s="45" t="str">
        <f t="shared" si="122"/>
        <v>Southern Indiana Gas &amp; Electric Co_IN</v>
      </c>
      <c r="M2599" s="45" t="s">
        <v>3775</v>
      </c>
      <c r="N2599" s="45">
        <v>0</v>
      </c>
      <c r="O2599" s="45">
        <v>18545</v>
      </c>
      <c r="P2599" s="45">
        <v>113</v>
      </c>
      <c r="Q2599" s="45">
        <v>129113</v>
      </c>
      <c r="R2599" s="45">
        <v>0</v>
      </c>
      <c r="S2599" s="45">
        <v>1329111</v>
      </c>
      <c r="T2599" s="45">
        <v>2721545</v>
      </c>
      <c r="U2599" s="45">
        <v>1407501</v>
      </c>
      <c r="V2599" s="45">
        <v>0</v>
      </c>
      <c r="W2599" s="45">
        <v>11.971303000000001</v>
      </c>
      <c r="X2599" s="45">
        <v>7.1565342000000003</v>
      </c>
      <c r="Y2599" s="45">
        <v>14.819549</v>
      </c>
      <c r="Z2599" s="46">
        <v>341205.2</v>
      </c>
      <c r="AA2599" s="46">
        <v>51608.28757175817</v>
      </c>
      <c r="AB2599" s="47">
        <f>_xlfn.XLOOKUP($F2599,Main_OG!$D$1:$D$766,Main_OG!AJ$1:AJ$766,"")</f>
        <v>78232886</v>
      </c>
      <c r="AC2599" s="47">
        <f>_xlfn.XLOOKUP($F2599,Main_OG!$D$1:$D$766,Main_OG!AK$1:AK$766,"")</f>
        <v>4439134</v>
      </c>
      <c r="AD2599" s="47">
        <f>_xlfn.XLOOKUP($F2599,Main_OG!$D$1:$D$766,Main_OG!AL$1:AL$766,"")</f>
        <v>250128744</v>
      </c>
      <c r="AE2599" s="47">
        <f>_xlfn.XLOOKUP($F2599,Main_OG!$D$1:$D$766,Main_OG!AM$1:AM$766,"")</f>
        <v>0</v>
      </c>
      <c r="AF2599" s="48">
        <f>_xlfn.XLOOKUP($F2599,Main_OG!$D$1:$D$766,Main_OG!Z$1:Z$766,"")</f>
        <v>0</v>
      </c>
      <c r="AG2599" s="48">
        <f>_xlfn.XLOOKUP($F2599,Main_OG!$D$1:$D$766,Main_OG!AA$1:AA$766,"")</f>
        <v>2.3199999999999998</v>
      </c>
      <c r="AH2599" s="48">
        <f>_xlfn.XLOOKUP($F2599,Main_OG!$D$1:$D$766,Main_OG!AB$1:AB$766,"")</f>
        <v>12.08771849023859</v>
      </c>
      <c r="AI2599" s="48">
        <f>_xlfn.XLOOKUP($F2599,Main_OG!$D$1:$D$766,Main_OG!AC$1:AC$766,"")</f>
        <v>3.3843619636206599</v>
      </c>
      <c r="AJ2599" s="48">
        <f>_xlfn.XLOOKUP($F2599,Main_OG!$D$1:$D$766,Main_OG!AD$1:AD$766,"")</f>
        <v>0.66963877086385626</v>
      </c>
    </row>
    <row r="2600" spans="2:36" x14ac:dyDescent="0.35">
      <c r="B2600" s="36" t="s">
        <v>3765</v>
      </c>
      <c r="C2600" s="45" t="s">
        <v>310</v>
      </c>
      <c r="D2600" s="45" t="s">
        <v>4307</v>
      </c>
      <c r="E2600" s="36" t="s">
        <v>4532</v>
      </c>
      <c r="F2600" s="36" t="str">
        <f t="shared" si="120"/>
        <v>2016_IN</v>
      </c>
      <c r="G2600" s="45">
        <v>2016</v>
      </c>
      <c r="H2600" s="45">
        <f>_xlfn.XLOOKUP(J2600,Main_OG!$B$1:$B$766,Main_OG!$O$1:$O$766,"")</f>
        <v>0</v>
      </c>
      <c r="I2600" s="45">
        <f>_xlfn.XLOOKUP(F2600,Main_OG!$D$1:$D$766,Main_OG!$J$1:$J$766,"")</f>
        <v>0</v>
      </c>
      <c r="J2600" s="45" t="s">
        <v>310</v>
      </c>
      <c r="K2600" s="45" t="str">
        <f t="shared" si="121"/>
        <v>Southern Indiana Gas &amp; Elec Co_IN</v>
      </c>
      <c r="L2600" s="45" t="str">
        <f t="shared" si="122"/>
        <v>Southern Indiana Gas &amp; Electric Co_IN</v>
      </c>
      <c r="M2600" s="45" t="s">
        <v>3776</v>
      </c>
      <c r="N2600" s="45">
        <v>0</v>
      </c>
      <c r="O2600" s="45">
        <v>18625</v>
      </c>
      <c r="P2600" s="45">
        <v>113</v>
      </c>
      <c r="Q2600" s="45">
        <v>125662</v>
      </c>
      <c r="R2600" s="45">
        <v>0</v>
      </c>
      <c r="S2600" s="45">
        <v>1327353</v>
      </c>
      <c r="T2600" s="45">
        <v>2722320</v>
      </c>
      <c r="U2600" s="45">
        <v>1424533</v>
      </c>
      <c r="V2600" s="45">
        <v>0</v>
      </c>
      <c r="W2600" s="45">
        <v>12.264032</v>
      </c>
      <c r="X2600" s="45">
        <v>7.3344794000000002</v>
      </c>
      <c r="Y2600" s="45">
        <v>15.055811</v>
      </c>
      <c r="Z2600" s="46">
        <v>348439.2</v>
      </c>
      <c r="AA2600" s="46">
        <v>52492.400455686424</v>
      </c>
      <c r="AB2600" s="47">
        <f>_xlfn.XLOOKUP($F2600,Main_OG!$D$1:$D$766,Main_OG!AJ$1:AJ$766,"")</f>
        <v>72028054</v>
      </c>
      <c r="AC2600" s="47">
        <f>_xlfn.XLOOKUP($F2600,Main_OG!$D$1:$D$766,Main_OG!AK$1:AK$766,"")</f>
        <v>1994116</v>
      </c>
      <c r="AD2600" s="47">
        <f>_xlfn.XLOOKUP($F2600,Main_OG!$D$1:$D$766,Main_OG!AL$1:AL$766,"")</f>
        <v>304810926</v>
      </c>
      <c r="AE2600" s="47">
        <f>_xlfn.XLOOKUP($F2600,Main_OG!$D$1:$D$766,Main_OG!AM$1:AM$766,"")</f>
        <v>0</v>
      </c>
      <c r="AF2600" s="48">
        <f>_xlfn.XLOOKUP($F2600,Main_OG!$D$1:$D$766,Main_OG!Z$1:Z$766,"")</f>
        <v>0</v>
      </c>
      <c r="AG2600" s="48">
        <f>_xlfn.XLOOKUP($F2600,Main_OG!$D$1:$D$766,Main_OG!AA$1:AA$766,"")</f>
        <v>2.2143440282408582</v>
      </c>
      <c r="AH2600" s="48">
        <f>_xlfn.XLOOKUP($F2600,Main_OG!$D$1:$D$766,Main_OG!AB$1:AB$766,"")</f>
        <v>11.309272049594229</v>
      </c>
      <c r="AI2600" s="48">
        <f>_xlfn.XLOOKUP($F2600,Main_OG!$D$1:$D$766,Main_OG!AC$1:AC$766,"")</f>
        <v>2.92</v>
      </c>
      <c r="AJ2600" s="48">
        <f>_xlfn.XLOOKUP($F2600,Main_OG!$D$1:$D$766,Main_OG!AD$1:AD$766,"")</f>
        <v>0.65636700530415037</v>
      </c>
    </row>
    <row r="2601" spans="2:36" x14ac:dyDescent="0.35">
      <c r="B2601" s="36" t="s">
        <v>3765</v>
      </c>
      <c r="C2601" s="45" t="s">
        <v>310</v>
      </c>
      <c r="D2601" s="45" t="s">
        <v>4307</v>
      </c>
      <c r="E2601" s="36" t="s">
        <v>4532</v>
      </c>
      <c r="F2601" s="36" t="str">
        <f t="shared" si="120"/>
        <v>2017_IN</v>
      </c>
      <c r="G2601" s="45">
        <v>2017</v>
      </c>
      <c r="H2601" s="45">
        <f>_xlfn.XLOOKUP(J2601,Main_OG!$B$1:$B$766,Main_OG!$O$1:$O$766,"")</f>
        <v>0</v>
      </c>
      <c r="I2601" s="45">
        <f>_xlfn.XLOOKUP(F2601,Main_OG!$D$1:$D$766,Main_OG!$J$1:$J$766,"")</f>
        <v>0</v>
      </c>
      <c r="J2601" s="45" t="s">
        <v>310</v>
      </c>
      <c r="K2601" s="45" t="str">
        <f t="shared" si="121"/>
        <v>Southern Indiana Gas &amp; Elec Co_IN</v>
      </c>
      <c r="L2601" s="45" t="str">
        <f t="shared" si="122"/>
        <v>Southern Indiana Gas &amp; Electric Co_IN</v>
      </c>
      <c r="M2601" s="45" t="s">
        <v>3777</v>
      </c>
      <c r="N2601" s="45">
        <v>0</v>
      </c>
      <c r="O2601" s="45">
        <v>18722</v>
      </c>
      <c r="P2601" s="45">
        <v>112</v>
      </c>
      <c r="Q2601" s="45">
        <v>122507</v>
      </c>
      <c r="R2601" s="45">
        <v>0</v>
      </c>
      <c r="S2601" s="45">
        <v>1298587</v>
      </c>
      <c r="T2601" s="45">
        <v>2096523</v>
      </c>
      <c r="U2601" s="45">
        <v>1362457</v>
      </c>
      <c r="V2601" s="45">
        <v>0</v>
      </c>
      <c r="W2601" s="45">
        <v>12.489876000000001</v>
      </c>
      <c r="X2601" s="45">
        <v>7.8508224999999996</v>
      </c>
      <c r="Y2601" s="45">
        <v>15.176912</v>
      </c>
      <c r="Z2601" s="46">
        <v>357535.8</v>
      </c>
      <c r="AA2601" s="46">
        <v>53667.389765460211</v>
      </c>
      <c r="AB2601" s="47">
        <f>_xlfn.XLOOKUP($F2601,Main_OG!$D$1:$D$766,Main_OG!AJ$1:AJ$766,"")</f>
        <v>70900324</v>
      </c>
      <c r="AC2601" s="47">
        <f>_xlfn.XLOOKUP($F2601,Main_OG!$D$1:$D$766,Main_OG!AK$1:AK$766,"")</f>
        <v>431220</v>
      </c>
      <c r="AD2601" s="47">
        <f>_xlfn.XLOOKUP($F2601,Main_OG!$D$1:$D$766,Main_OG!AL$1:AL$766,"")</f>
        <v>272616566</v>
      </c>
      <c r="AE2601" s="47">
        <f>_xlfn.XLOOKUP($F2601,Main_OG!$D$1:$D$766,Main_OG!AM$1:AM$766,"")</f>
        <v>0</v>
      </c>
      <c r="AF2601" s="48">
        <f>_xlfn.XLOOKUP($F2601,Main_OG!$D$1:$D$766,Main_OG!Z$1:Z$766,"")</f>
        <v>0</v>
      </c>
      <c r="AG2601" s="48">
        <f>_xlfn.XLOOKUP($F2601,Main_OG!$D$1:$D$766,Main_OG!AA$1:AA$766,"")</f>
        <v>2.1875855044172008</v>
      </c>
      <c r="AH2601" s="48">
        <f>_xlfn.XLOOKUP($F2601,Main_OG!$D$1:$D$766,Main_OG!AB$1:AB$766,"")</f>
        <v>14.73443638842941</v>
      </c>
      <c r="AI2601" s="48">
        <f>_xlfn.XLOOKUP($F2601,Main_OG!$D$1:$D$766,Main_OG!AC$1:AC$766,"")</f>
        <v>3.7243523928232452</v>
      </c>
      <c r="AJ2601" s="48">
        <f>_xlfn.XLOOKUP($F2601,Main_OG!$D$1:$D$766,Main_OG!AD$1:AD$766,"")</f>
        <v>0.62802788237371954</v>
      </c>
    </row>
    <row r="2602" spans="2:36" x14ac:dyDescent="0.35">
      <c r="B2602" s="36" t="s">
        <v>3765</v>
      </c>
      <c r="C2602" s="45" t="s">
        <v>310</v>
      </c>
      <c r="D2602" s="45" t="s">
        <v>4307</v>
      </c>
      <c r="E2602" s="36" t="s">
        <v>4532</v>
      </c>
      <c r="F2602" s="36" t="str">
        <f t="shared" si="120"/>
        <v>2018_IN</v>
      </c>
      <c r="G2602" s="45">
        <v>2018</v>
      </c>
      <c r="H2602" s="45">
        <f>_xlfn.XLOOKUP(J2602,Main_OG!$B$1:$B$766,Main_OG!$O$1:$O$766,"")</f>
        <v>0</v>
      </c>
      <c r="I2602" s="45">
        <f>_xlfn.XLOOKUP(F2602,Main_OG!$D$1:$D$766,Main_OG!$J$1:$J$766,"")</f>
        <v>0</v>
      </c>
      <c r="J2602" s="45" t="s">
        <v>310</v>
      </c>
      <c r="K2602" s="45" t="str">
        <f t="shared" si="121"/>
        <v>Southern Indiana Gas &amp; Elec Co_IN</v>
      </c>
      <c r="L2602" s="45" t="str">
        <f t="shared" si="122"/>
        <v>Southern Indiana Gas &amp; Electric Co_IN</v>
      </c>
      <c r="M2602" s="45" t="s">
        <v>3778</v>
      </c>
      <c r="N2602" s="45">
        <v>0</v>
      </c>
      <c r="O2602" s="45">
        <v>18751</v>
      </c>
      <c r="P2602" s="45">
        <v>115</v>
      </c>
      <c r="Q2602" s="45">
        <v>123587</v>
      </c>
      <c r="R2602" s="45">
        <v>0</v>
      </c>
      <c r="S2602" s="45">
        <v>1289976</v>
      </c>
      <c r="T2602" s="45">
        <v>2181464</v>
      </c>
      <c r="U2602" s="45">
        <v>1486582</v>
      </c>
      <c r="V2602" s="45">
        <v>0</v>
      </c>
      <c r="W2602" s="45">
        <v>12.29612</v>
      </c>
      <c r="X2602" s="45">
        <v>7.7440883999999999</v>
      </c>
      <c r="Y2602" s="45">
        <v>14.680267000000001</v>
      </c>
      <c r="Z2602" s="46">
        <v>368762.9</v>
      </c>
      <c r="AA2602" s="46">
        <v>55051.719934713554</v>
      </c>
      <c r="AB2602" s="47">
        <f>_xlfn.XLOOKUP($F2602,Main_OG!$D$1:$D$766,Main_OG!AJ$1:AJ$766,"")</f>
        <v>78159404</v>
      </c>
      <c r="AC2602" s="47">
        <f>_xlfn.XLOOKUP($F2602,Main_OG!$D$1:$D$766,Main_OG!AK$1:AK$766,"")</f>
        <v>466420</v>
      </c>
      <c r="AD2602" s="47">
        <f>_xlfn.XLOOKUP($F2602,Main_OG!$D$1:$D$766,Main_OG!AL$1:AL$766,"")</f>
        <v>401723314</v>
      </c>
      <c r="AE2602" s="47">
        <f>_xlfn.XLOOKUP($F2602,Main_OG!$D$1:$D$766,Main_OG!AM$1:AM$766,"")</f>
        <v>0</v>
      </c>
      <c r="AF2602" s="48">
        <f>_xlfn.XLOOKUP($F2602,Main_OG!$D$1:$D$766,Main_OG!Z$1:Z$766,"")</f>
        <v>2.35</v>
      </c>
      <c r="AG2602" s="48">
        <f>_xlfn.XLOOKUP($F2602,Main_OG!$D$1:$D$766,Main_OG!AA$1:AA$766,"")</f>
        <v>2.1875855044172008</v>
      </c>
      <c r="AH2602" s="48">
        <f>_xlfn.XLOOKUP($F2602,Main_OG!$D$1:$D$766,Main_OG!AB$1:AB$766,"")</f>
        <v>17.134646247082848</v>
      </c>
      <c r="AI2602" s="48">
        <f>_xlfn.XLOOKUP($F2602,Main_OG!$D$1:$D$766,Main_OG!AC$1:AC$766,"")</f>
        <v>3.8713752811270652</v>
      </c>
      <c r="AJ2602" s="48">
        <f>_xlfn.XLOOKUP($F2602,Main_OG!$D$1:$D$766,Main_OG!AD$1:AD$766,"")</f>
        <v>0.62810595158289428</v>
      </c>
    </row>
    <row r="2603" spans="2:36" x14ac:dyDescent="0.35">
      <c r="B2603" s="36" t="s">
        <v>3765</v>
      </c>
      <c r="C2603" s="45" t="s">
        <v>310</v>
      </c>
      <c r="D2603" s="45" t="s">
        <v>4307</v>
      </c>
      <c r="E2603" s="36" t="s">
        <v>4532</v>
      </c>
      <c r="F2603" s="36" t="str">
        <f t="shared" si="120"/>
        <v>2019_IN</v>
      </c>
      <c r="G2603" s="45">
        <v>2019</v>
      </c>
      <c r="H2603" s="45">
        <f>_xlfn.XLOOKUP(J2603,Main_OG!$B$1:$B$766,Main_OG!$O$1:$O$766,"")</f>
        <v>0</v>
      </c>
      <c r="I2603" s="45">
        <f>_xlfn.XLOOKUP(F2603,Main_OG!$D$1:$D$766,Main_OG!$J$1:$J$766,"")</f>
        <v>0</v>
      </c>
      <c r="J2603" s="45" t="s">
        <v>310</v>
      </c>
      <c r="K2603" s="45" t="str">
        <f t="shared" si="121"/>
        <v>Southern Indiana Gas &amp; Elec Co_IN</v>
      </c>
      <c r="L2603" s="45" t="str">
        <f t="shared" si="122"/>
        <v>Southern Indiana Gas &amp; Electric Co_IN</v>
      </c>
      <c r="M2603" s="45" t="s">
        <v>3779</v>
      </c>
      <c r="N2603" s="45">
        <v>0</v>
      </c>
      <c r="O2603" s="45">
        <v>18827</v>
      </c>
      <c r="P2603" s="45">
        <v>116</v>
      </c>
      <c r="Q2603" s="45">
        <v>124590</v>
      </c>
      <c r="R2603" s="45">
        <v>0</v>
      </c>
      <c r="S2603" s="45">
        <v>1221800</v>
      </c>
      <c r="T2603" s="45">
        <v>2072912</v>
      </c>
      <c r="U2603" s="45">
        <v>1409212</v>
      </c>
      <c r="V2603" s="45">
        <v>0</v>
      </c>
      <c r="W2603" s="45">
        <v>12.751424</v>
      </c>
      <c r="X2603" s="45">
        <v>7.8785543999999996</v>
      </c>
      <c r="Y2603" s="45">
        <v>15.338317</v>
      </c>
      <c r="Z2603" s="46">
        <v>371044.5</v>
      </c>
      <c r="AA2603" s="46">
        <v>55124.639541465542</v>
      </c>
      <c r="AB2603" s="47">
        <f>_xlfn.XLOOKUP($F2603,Main_OG!$D$1:$D$766,Main_OG!AJ$1:AJ$766,"")</f>
        <v>61811568</v>
      </c>
      <c r="AC2603" s="47">
        <f>_xlfn.XLOOKUP($F2603,Main_OG!$D$1:$D$766,Main_OG!AK$1:AK$766,"")</f>
        <v>482386</v>
      </c>
      <c r="AD2603" s="47">
        <f>_xlfn.XLOOKUP($F2603,Main_OG!$D$1:$D$766,Main_OG!AL$1:AL$766,"")</f>
        <v>460073338</v>
      </c>
      <c r="AE2603" s="47">
        <f>_xlfn.XLOOKUP($F2603,Main_OG!$D$1:$D$766,Main_OG!AM$1:AM$766,"")</f>
        <v>0</v>
      </c>
      <c r="AF2603" s="48">
        <f>_xlfn.XLOOKUP($F2603,Main_OG!$D$1:$D$766,Main_OG!Z$1:Z$766,"")</f>
        <v>2.2599999999999998</v>
      </c>
      <c r="AG2603" s="48">
        <f>_xlfn.XLOOKUP($F2603,Main_OG!$D$1:$D$766,Main_OG!AA$1:AA$766,"")</f>
        <v>2.176146746141439</v>
      </c>
      <c r="AH2603" s="48">
        <f>_xlfn.XLOOKUP($F2603,Main_OG!$D$1:$D$766,Main_OG!AB$1:AB$766,"")</f>
        <v>16.155101142605361</v>
      </c>
      <c r="AI2603" s="48">
        <f>_xlfn.XLOOKUP($F2603,Main_OG!$D$1:$D$766,Main_OG!AC$1:AC$766,"")</f>
        <v>2.59</v>
      </c>
      <c r="AJ2603" s="48">
        <f>_xlfn.XLOOKUP($F2603,Main_OG!$D$1:$D$766,Main_OG!AD$1:AD$766,"")</f>
        <v>0.60296766622862785</v>
      </c>
    </row>
    <row r="2604" spans="2:36" x14ac:dyDescent="0.35">
      <c r="B2604" s="36" t="s">
        <v>3765</v>
      </c>
      <c r="C2604" s="45" t="s">
        <v>310</v>
      </c>
      <c r="D2604" s="45" t="s">
        <v>4307</v>
      </c>
      <c r="E2604" s="36" t="s">
        <v>4532</v>
      </c>
      <c r="F2604" s="36" t="str">
        <f t="shared" si="120"/>
        <v>2020_IN</v>
      </c>
      <c r="G2604" s="45">
        <v>2020</v>
      </c>
      <c r="H2604" s="45">
        <f>_xlfn.XLOOKUP(J2604,Main_OG!$B$1:$B$766,Main_OG!$O$1:$O$766,"")</f>
        <v>0</v>
      </c>
      <c r="I2604" s="45">
        <f>_xlfn.XLOOKUP(F2604,Main_OG!$D$1:$D$766,Main_OG!$J$1:$J$766,"")</f>
        <v>0</v>
      </c>
      <c r="J2604" s="45" t="s">
        <v>310</v>
      </c>
      <c r="K2604" s="45" t="str">
        <f t="shared" si="121"/>
        <v>Southern Indiana Gas &amp; Elec Co_IN</v>
      </c>
      <c r="L2604" s="45" t="str">
        <f t="shared" si="122"/>
        <v>Southern Indiana Gas &amp; Electric Co_IN</v>
      </c>
      <c r="M2604" s="45" t="s">
        <v>3780</v>
      </c>
      <c r="N2604" s="45">
        <v>0</v>
      </c>
      <c r="O2604" s="45">
        <v>18985</v>
      </c>
      <c r="P2604" s="45">
        <v>116</v>
      </c>
      <c r="Q2604" s="45">
        <v>0</v>
      </c>
      <c r="R2604" s="45">
        <v>0</v>
      </c>
      <c r="S2604" s="45">
        <v>1138835</v>
      </c>
      <c r="T2604" s="45">
        <v>1971236</v>
      </c>
      <c r="U2604" s="45">
        <v>0</v>
      </c>
      <c r="V2604" s="45">
        <v>0</v>
      </c>
      <c r="W2604" s="45">
        <v>13.266593</v>
      </c>
      <c r="X2604" s="45">
        <v>7.7977116999999998</v>
      </c>
      <c r="Y2604" s="45">
        <v>0</v>
      </c>
      <c r="Z2604" s="46">
        <v>359184.7</v>
      </c>
      <c r="AA2604" s="46">
        <v>53195.344379736154</v>
      </c>
      <c r="AB2604" s="47">
        <f>_xlfn.XLOOKUP($F2604,Main_OG!$D$1:$D$766,Main_OG!AJ$1:AJ$766,"")</f>
        <v>47841526</v>
      </c>
      <c r="AC2604" s="47">
        <f>_xlfn.XLOOKUP($F2604,Main_OG!$D$1:$D$766,Main_OG!AK$1:AK$766,"")</f>
        <v>459240</v>
      </c>
      <c r="AD2604" s="47">
        <f>_xlfn.XLOOKUP($F2604,Main_OG!$D$1:$D$766,Main_OG!AL$1:AL$766,"")</f>
        <v>472355552</v>
      </c>
      <c r="AE2604" s="47">
        <f>_xlfn.XLOOKUP($F2604,Main_OG!$D$1:$D$766,Main_OG!AM$1:AM$766,"")</f>
        <v>0</v>
      </c>
      <c r="AF2604" s="48">
        <f>_xlfn.XLOOKUP($F2604,Main_OG!$D$1:$D$766,Main_OG!Z$1:Z$766,"")</f>
        <v>0</v>
      </c>
      <c r="AG2604" s="48">
        <f>_xlfn.XLOOKUP($F2604,Main_OG!$D$1:$D$766,Main_OG!AA$1:AA$766,"")</f>
        <v>2.127327759928813</v>
      </c>
      <c r="AH2604" s="48">
        <f>_xlfn.XLOOKUP($F2604,Main_OG!$D$1:$D$766,Main_OG!AB$1:AB$766,"")</f>
        <v>12.535325193609101</v>
      </c>
      <c r="AI2604" s="48">
        <f>_xlfn.XLOOKUP($F2604,Main_OG!$D$1:$D$766,Main_OG!AC$1:AC$766,"")</f>
        <v>2.8422150630003218</v>
      </c>
      <c r="AJ2604" s="48">
        <f>_xlfn.XLOOKUP($F2604,Main_OG!$D$1:$D$766,Main_OG!AD$1:AD$766,"")</f>
        <v>0.5848556097000881</v>
      </c>
    </row>
    <row r="2605" spans="2:36" x14ac:dyDescent="0.35">
      <c r="B2605" s="36" t="s">
        <v>3781</v>
      </c>
      <c r="C2605" s="45" t="s">
        <v>628</v>
      </c>
      <c r="D2605" s="45" t="s">
        <v>4301</v>
      </c>
      <c r="E2605" s="36" t="s">
        <v>3781</v>
      </c>
      <c r="F2605" s="36" t="str">
        <f t="shared" si="120"/>
        <v>2006_AR</v>
      </c>
      <c r="G2605" s="45">
        <v>2006</v>
      </c>
      <c r="H2605" s="45">
        <f>_xlfn.XLOOKUP(J2605,Main_OG!$B$1:$B$766,Main_OG!$O$1:$O$766,"")</f>
        <v>1</v>
      </c>
      <c r="I2605" s="45">
        <f>_xlfn.XLOOKUP(F2605,Main_OG!$D$1:$D$766,Main_OG!$J$1:$J$766,"")</f>
        <v>0</v>
      </c>
      <c r="J2605" s="45" t="s">
        <v>628</v>
      </c>
      <c r="K2605" s="45" t="str">
        <f t="shared" si="121"/>
        <v>Southwestern Electric Power Co_AR</v>
      </c>
      <c r="L2605" s="45" t="str">
        <f t="shared" si="122"/>
        <v>Southwestern Electric Power Co_AR</v>
      </c>
      <c r="M2605" s="45" t="s">
        <v>3782</v>
      </c>
      <c r="N2605" s="45">
        <v>0</v>
      </c>
      <c r="O2605" s="45">
        <v>16451</v>
      </c>
      <c r="P2605" s="45">
        <v>809</v>
      </c>
      <c r="Q2605" s="45">
        <v>93849</v>
      </c>
      <c r="R2605" s="45">
        <v>0</v>
      </c>
      <c r="S2605" s="45">
        <v>76216</v>
      </c>
      <c r="T2605" s="45">
        <v>80828</v>
      </c>
      <c r="U2605" s="45">
        <v>78082</v>
      </c>
      <c r="V2605" s="45">
        <v>0</v>
      </c>
      <c r="W2605" s="45">
        <v>5.7562693912323688</v>
      </c>
      <c r="X2605" s="45">
        <v>4.6537657686705094</v>
      </c>
      <c r="Y2605" s="45">
        <v>7.1197033289778551</v>
      </c>
      <c r="Z2605" s="46">
        <v>114890.4</v>
      </c>
      <c r="AA2605" s="46">
        <v>40715.850846333196</v>
      </c>
      <c r="AB2605" s="47">
        <f>_xlfn.XLOOKUP($F2605,Main_OG!$D$1:$D$766,Main_OG!AJ$1:AJ$766,"")</f>
        <v>29274692.98</v>
      </c>
      <c r="AC2605" s="47">
        <f>_xlfn.XLOOKUP($F2605,Main_OG!$D$1:$D$766,Main_OG!AK$1:AK$766,"")</f>
        <v>586041.16000000015</v>
      </c>
      <c r="AD2605" s="47">
        <f>_xlfn.XLOOKUP($F2605,Main_OG!$D$1:$D$766,Main_OG!AL$1:AL$766,"")</f>
        <v>133117173.41999999</v>
      </c>
      <c r="AE2605" s="47">
        <f>_xlfn.XLOOKUP($F2605,Main_OG!$D$1:$D$766,Main_OG!AM$1:AM$766,"")</f>
        <v>15232577</v>
      </c>
      <c r="AF2605" s="48">
        <f>_xlfn.XLOOKUP($F2605,Main_OG!$D$1:$D$766,Main_OG!Z$1:Z$766,"")</f>
        <v>0</v>
      </c>
      <c r="AG2605" s="48">
        <f>_xlfn.XLOOKUP($F2605,Main_OG!$D$1:$D$766,Main_OG!AA$1:AA$766,"")</f>
        <v>1.47</v>
      </c>
      <c r="AH2605" s="48">
        <f>_xlfn.XLOOKUP($F2605,Main_OG!$D$1:$D$766,Main_OG!AB$1:AB$766,"")</f>
        <v>14.17</v>
      </c>
      <c r="AI2605" s="48">
        <f>_xlfn.XLOOKUP($F2605,Main_OG!$D$1:$D$766,Main_OG!AC$1:AC$766,"")</f>
        <v>7.1610124069250478</v>
      </c>
      <c r="AJ2605" s="48">
        <f>_xlfn.XLOOKUP($F2605,Main_OG!$D$1:$D$766,Main_OG!AD$1:AD$766,"")</f>
        <v>0.4704061490499184</v>
      </c>
    </row>
    <row r="2606" spans="2:36" x14ac:dyDescent="0.35">
      <c r="B2606" s="36" t="s">
        <v>3781</v>
      </c>
      <c r="C2606" s="45" t="s">
        <v>451</v>
      </c>
      <c r="D2606" s="45" t="s">
        <v>4301</v>
      </c>
      <c r="E2606" s="36" t="s">
        <v>3781</v>
      </c>
      <c r="F2606" s="36" t="str">
        <f t="shared" si="120"/>
        <v>2006_LA</v>
      </c>
      <c r="G2606" s="45">
        <v>2006</v>
      </c>
      <c r="H2606" s="45">
        <f>_xlfn.XLOOKUP(J2606,Main_OG!$B$1:$B$766,Main_OG!$O$1:$O$766,"")</f>
        <v>0</v>
      </c>
      <c r="I2606" s="45">
        <f>_xlfn.XLOOKUP(F2606,Main_OG!$D$1:$D$766,Main_OG!$J$1:$J$766,"")</f>
        <v>0</v>
      </c>
      <c r="J2606" s="45" t="s">
        <v>451</v>
      </c>
      <c r="K2606" s="45" t="str">
        <f t="shared" si="121"/>
        <v>Southwestern Electric Power Co_LA</v>
      </c>
      <c r="L2606" s="45" t="str">
        <f t="shared" si="122"/>
        <v>Southwestern Electric Power Co_LA</v>
      </c>
      <c r="M2606" s="45" t="s">
        <v>3783</v>
      </c>
      <c r="N2606" s="45">
        <v>0</v>
      </c>
      <c r="O2606" s="45">
        <v>18697</v>
      </c>
      <c r="P2606" s="45">
        <v>1952</v>
      </c>
      <c r="Q2606" s="45">
        <v>153564</v>
      </c>
      <c r="R2606" s="45">
        <v>0</v>
      </c>
      <c r="S2606" s="45">
        <v>136209</v>
      </c>
      <c r="T2606" s="45">
        <v>44395</v>
      </c>
      <c r="U2606" s="45">
        <v>170317</v>
      </c>
      <c r="V2606" s="45">
        <v>0</v>
      </c>
      <c r="W2606" s="45">
        <v>5.8861837664419809</v>
      </c>
      <c r="X2606" s="45">
        <v>4.9399571822159318</v>
      </c>
      <c r="Y2606" s="45">
        <v>7.1911077296058714</v>
      </c>
      <c r="Z2606" s="46">
        <v>247139.7</v>
      </c>
      <c r="AA2606" s="46">
        <v>57438.750169952807</v>
      </c>
      <c r="AB2606" s="47">
        <f>_xlfn.XLOOKUP($F2606,Main_OG!$D$1:$D$766,Main_OG!AJ$1:AJ$766,"")</f>
        <v>32693085.159999996</v>
      </c>
      <c r="AC2606" s="47">
        <f>_xlfn.XLOOKUP($F2606,Main_OG!$D$1:$D$766,Main_OG!AK$1:AK$766,"")</f>
        <v>7964390.5600000005</v>
      </c>
      <c r="AD2606" s="47">
        <f>_xlfn.XLOOKUP($F2606,Main_OG!$D$1:$D$766,Main_OG!AL$1:AL$766,"")</f>
        <v>695770967.01999998</v>
      </c>
      <c r="AE2606" s="47">
        <f>_xlfn.XLOOKUP($F2606,Main_OG!$D$1:$D$766,Main_OG!AM$1:AM$766,"")</f>
        <v>16735448</v>
      </c>
      <c r="AF2606" s="48">
        <f>_xlfn.XLOOKUP($F2606,Main_OG!$D$1:$D$766,Main_OG!Z$1:Z$766,"")</f>
        <v>3.16</v>
      </c>
      <c r="AG2606" s="48">
        <f>_xlfn.XLOOKUP($F2606,Main_OG!$D$1:$D$766,Main_OG!AA$1:AA$766,"")</f>
        <v>1.77</v>
      </c>
      <c r="AH2606" s="48">
        <f>_xlfn.XLOOKUP($F2606,Main_OG!$D$1:$D$766,Main_OG!AB$1:AB$766,"")</f>
        <v>10.27</v>
      </c>
      <c r="AI2606" s="48">
        <f>_xlfn.XLOOKUP($F2606,Main_OG!$D$1:$D$766,Main_OG!AC$1:AC$766,"")</f>
        <v>7.1610124069250478</v>
      </c>
      <c r="AJ2606" s="48">
        <f>_xlfn.XLOOKUP($F2606,Main_OG!$D$1:$D$766,Main_OG!AD$1:AD$766,"")</f>
        <v>0.49</v>
      </c>
    </row>
    <row r="2607" spans="2:36" x14ac:dyDescent="0.35">
      <c r="B2607" s="36" t="s">
        <v>3781</v>
      </c>
      <c r="C2607" s="45" t="s">
        <v>77</v>
      </c>
      <c r="D2607" s="45" t="s">
        <v>4301</v>
      </c>
      <c r="E2607" s="36" t="s">
        <v>3781</v>
      </c>
      <c r="F2607" s="36" t="str">
        <f t="shared" si="120"/>
        <v>2006_TX</v>
      </c>
      <c r="G2607" s="45">
        <v>2006</v>
      </c>
      <c r="H2607" s="45">
        <f>_xlfn.XLOOKUP(J2607,Main_OG!$B$1:$B$766,Main_OG!$O$1:$O$766,"")</f>
        <v>1</v>
      </c>
      <c r="I2607" s="45">
        <f>_xlfn.XLOOKUP(F2607,Main_OG!$D$1:$D$766,Main_OG!$J$1:$J$766,"")</f>
        <v>0</v>
      </c>
      <c r="J2607" s="45" t="s">
        <v>77</v>
      </c>
      <c r="K2607" s="45" t="str">
        <f t="shared" si="121"/>
        <v>Southwestern Electric Power Co_TX</v>
      </c>
      <c r="L2607" s="45" t="str">
        <f t="shared" si="122"/>
        <v>Southwestern Electric Power Co_TX</v>
      </c>
      <c r="M2607" s="45" t="s">
        <v>3784</v>
      </c>
      <c r="N2607" s="45">
        <v>0</v>
      </c>
      <c r="O2607" s="45">
        <v>27035</v>
      </c>
      <c r="P2607" s="45">
        <v>4386</v>
      </c>
      <c r="Q2607" s="45">
        <v>136759</v>
      </c>
      <c r="R2607" s="45">
        <v>0</v>
      </c>
      <c r="S2607" s="45">
        <v>129624</v>
      </c>
      <c r="T2607" s="45">
        <v>143331</v>
      </c>
      <c r="U2607" s="45">
        <v>151532</v>
      </c>
      <c r="V2607" s="45">
        <v>0</v>
      </c>
      <c r="W2607" s="45">
        <v>5.9665850248952941</v>
      </c>
      <c r="X2607" s="45">
        <v>4.7652785073574879</v>
      </c>
      <c r="Y2607" s="45">
        <v>7.3077972922009717</v>
      </c>
      <c r="Z2607" s="46">
        <v>1225147.3</v>
      </c>
      <c r="AA2607" s="46">
        <v>52447.317117859136</v>
      </c>
      <c r="AB2607" s="47">
        <f>_xlfn.XLOOKUP($F2607,Main_OG!$D$1:$D$766,Main_OG!AJ$1:AJ$766,"")</f>
        <v>203743692</v>
      </c>
      <c r="AC2607" s="47">
        <f>_xlfn.XLOOKUP($F2607,Main_OG!$D$1:$D$766,Main_OG!AK$1:AK$766,"")</f>
        <v>7220967.6200000001</v>
      </c>
      <c r="AD2607" s="47">
        <f>_xlfn.XLOOKUP($F2607,Main_OG!$D$1:$D$766,Main_OG!AL$1:AL$766,"")</f>
        <v>3109623746.98</v>
      </c>
      <c r="AE2607" s="47">
        <f>_xlfn.XLOOKUP($F2607,Main_OG!$D$1:$D$766,Main_OG!AM$1:AM$766,"")</f>
        <v>41264278</v>
      </c>
      <c r="AF2607" s="48">
        <f>_xlfn.XLOOKUP($F2607,Main_OG!$D$1:$D$766,Main_OG!Z$1:Z$766,"")</f>
        <v>0</v>
      </c>
      <c r="AG2607" s="48">
        <f>_xlfn.XLOOKUP($F2607,Main_OG!$D$1:$D$766,Main_OG!AA$1:AA$766,"")</f>
        <v>1.49</v>
      </c>
      <c r="AH2607" s="48">
        <f>_xlfn.XLOOKUP($F2607,Main_OG!$D$1:$D$766,Main_OG!AB$1:AB$766,"")</f>
        <v>14.13114039693003</v>
      </c>
      <c r="AI2607" s="48">
        <f>_xlfn.XLOOKUP($F2607,Main_OG!$D$1:$D$766,Main_OG!AC$1:AC$766,"")</f>
        <v>7.1610124069250478</v>
      </c>
      <c r="AJ2607" s="48">
        <f>_xlfn.XLOOKUP($F2607,Main_OG!$D$1:$D$766,Main_OG!AD$1:AD$766,"")</f>
        <v>0.4704061490499184</v>
      </c>
    </row>
    <row r="2608" spans="2:36" x14ac:dyDescent="0.35">
      <c r="B2608" s="36" t="s">
        <v>3781</v>
      </c>
      <c r="C2608" s="45" t="s">
        <v>628</v>
      </c>
      <c r="D2608" s="45" t="s">
        <v>4301</v>
      </c>
      <c r="E2608" s="36" t="s">
        <v>3781</v>
      </c>
      <c r="F2608" s="36" t="str">
        <f t="shared" si="120"/>
        <v>2007_AR</v>
      </c>
      <c r="G2608" s="45">
        <v>2007</v>
      </c>
      <c r="H2608" s="45">
        <f>_xlfn.XLOOKUP(J2608,Main_OG!$B$1:$B$766,Main_OG!$O$1:$O$766,"")</f>
        <v>1</v>
      </c>
      <c r="I2608" s="45">
        <f>_xlfn.XLOOKUP(F2608,Main_OG!$D$1:$D$766,Main_OG!$J$1:$J$766,"")</f>
        <v>0</v>
      </c>
      <c r="J2608" s="45" t="s">
        <v>628</v>
      </c>
      <c r="K2608" s="45" t="str">
        <f t="shared" si="121"/>
        <v>Southwestern Electric Power Co_AR</v>
      </c>
      <c r="L2608" s="45" t="str">
        <f t="shared" si="122"/>
        <v>Southwestern Electric Power Co_AR</v>
      </c>
      <c r="M2608" s="45" t="s">
        <v>3785</v>
      </c>
      <c r="N2608" s="45">
        <v>0</v>
      </c>
      <c r="O2608" s="45">
        <v>16851</v>
      </c>
      <c r="P2608" s="45">
        <v>705</v>
      </c>
      <c r="Q2608" s="45">
        <v>94702</v>
      </c>
      <c r="R2608" s="45">
        <v>0</v>
      </c>
      <c r="S2608" s="45">
        <v>82883</v>
      </c>
      <c r="T2608" s="45">
        <v>86208</v>
      </c>
      <c r="U2608" s="45">
        <v>82887</v>
      </c>
      <c r="V2608" s="45">
        <v>0</v>
      </c>
      <c r="W2608" s="45">
        <v>5.96</v>
      </c>
      <c r="X2608" s="45">
        <v>4.95</v>
      </c>
      <c r="Y2608" s="45">
        <v>7.39</v>
      </c>
      <c r="Z2608" s="46">
        <v>114026.7</v>
      </c>
      <c r="AA2608" s="46">
        <v>40028.329208572482</v>
      </c>
      <c r="AB2608" s="47">
        <f>_xlfn.XLOOKUP($F2608,Main_OG!$D$1:$D$766,Main_OG!AJ$1:AJ$766,"")</f>
        <v>31305006</v>
      </c>
      <c r="AC2608" s="47">
        <f>_xlfn.XLOOKUP($F2608,Main_OG!$D$1:$D$766,Main_OG!AK$1:AK$766,"")</f>
        <v>299632</v>
      </c>
      <c r="AD2608" s="47">
        <f>_xlfn.XLOOKUP($F2608,Main_OG!$D$1:$D$766,Main_OG!AL$1:AL$766,"")</f>
        <v>120895658</v>
      </c>
      <c r="AE2608" s="47">
        <f>_xlfn.XLOOKUP($F2608,Main_OG!$D$1:$D$766,Main_OG!AM$1:AM$766,"")</f>
        <v>15486102</v>
      </c>
      <c r="AF2608" s="48">
        <f>_xlfn.XLOOKUP($F2608,Main_OG!$D$1:$D$766,Main_OG!Z$1:Z$766,"")</f>
        <v>0</v>
      </c>
      <c r="AG2608" s="48">
        <f>_xlfn.XLOOKUP($F2608,Main_OG!$D$1:$D$766,Main_OG!AA$1:AA$766,"")</f>
        <v>1.6</v>
      </c>
      <c r="AH2608" s="48">
        <f>_xlfn.XLOOKUP($F2608,Main_OG!$D$1:$D$766,Main_OG!AB$1:AB$766,"")</f>
        <v>14.79</v>
      </c>
      <c r="AI2608" s="48">
        <f>_xlfn.XLOOKUP($F2608,Main_OG!$D$1:$D$766,Main_OG!AC$1:AC$766,"")</f>
        <v>7.3815467393807772</v>
      </c>
      <c r="AJ2608" s="48">
        <f>_xlfn.XLOOKUP($F2608,Main_OG!$D$1:$D$766,Main_OG!AD$1:AD$766,"")</f>
        <v>0.58103021845052572</v>
      </c>
    </row>
    <row r="2609" spans="2:36" x14ac:dyDescent="0.35">
      <c r="B2609" s="36" t="s">
        <v>3781</v>
      </c>
      <c r="C2609" s="45" t="s">
        <v>451</v>
      </c>
      <c r="D2609" s="45" t="s">
        <v>4301</v>
      </c>
      <c r="E2609" s="36" t="s">
        <v>3781</v>
      </c>
      <c r="F2609" s="36" t="str">
        <f t="shared" si="120"/>
        <v>2007_LA</v>
      </c>
      <c r="G2609" s="45">
        <v>2007</v>
      </c>
      <c r="H2609" s="45">
        <f>_xlfn.XLOOKUP(J2609,Main_OG!$B$1:$B$766,Main_OG!$O$1:$O$766,"")</f>
        <v>0</v>
      </c>
      <c r="I2609" s="45">
        <f>_xlfn.XLOOKUP(F2609,Main_OG!$D$1:$D$766,Main_OG!$J$1:$J$766,"")</f>
        <v>0</v>
      </c>
      <c r="J2609" s="45" t="s">
        <v>451</v>
      </c>
      <c r="K2609" s="45" t="str">
        <f t="shared" si="121"/>
        <v>Southwestern Electric Power Co_LA</v>
      </c>
      <c r="L2609" s="45" t="str">
        <f t="shared" si="122"/>
        <v>Southwestern Electric Power Co_LA</v>
      </c>
      <c r="M2609" s="45" t="s">
        <v>3786</v>
      </c>
      <c r="N2609" s="45">
        <v>0</v>
      </c>
      <c r="O2609" s="45">
        <v>19069</v>
      </c>
      <c r="P2609" s="45">
        <v>1984</v>
      </c>
      <c r="Q2609" s="45">
        <v>155658</v>
      </c>
      <c r="R2609" s="45">
        <v>0</v>
      </c>
      <c r="S2609" s="45">
        <v>148537</v>
      </c>
      <c r="T2609" s="45">
        <v>48399</v>
      </c>
      <c r="U2609" s="45">
        <v>179007</v>
      </c>
      <c r="V2609" s="45">
        <v>0</v>
      </c>
      <c r="W2609" s="45">
        <v>6.23</v>
      </c>
      <c r="X2609" s="45">
        <v>5.32</v>
      </c>
      <c r="Y2609" s="45">
        <v>7.51</v>
      </c>
      <c r="Z2609" s="46">
        <v>234216.4</v>
      </c>
      <c r="AA2609" s="46">
        <v>53528.068615345022</v>
      </c>
      <c r="AB2609" s="47">
        <f>_xlfn.XLOOKUP($F2609,Main_OG!$D$1:$D$766,Main_OG!AJ$1:AJ$766,"")</f>
        <v>30925458</v>
      </c>
      <c r="AC2609" s="47">
        <f>_xlfn.XLOOKUP($F2609,Main_OG!$D$1:$D$766,Main_OG!AK$1:AK$766,"")</f>
        <v>9272504</v>
      </c>
      <c r="AD2609" s="47">
        <f>_xlfn.XLOOKUP($F2609,Main_OG!$D$1:$D$766,Main_OG!AL$1:AL$766,"")</f>
        <v>759322014</v>
      </c>
      <c r="AE2609" s="47">
        <f>_xlfn.XLOOKUP($F2609,Main_OG!$D$1:$D$766,Main_OG!AM$1:AM$766,"")</f>
        <v>17077572</v>
      </c>
      <c r="AF2609" s="48">
        <f>_xlfn.XLOOKUP($F2609,Main_OG!$D$1:$D$766,Main_OG!Z$1:Z$766,"")</f>
        <v>3.48</v>
      </c>
      <c r="AG2609" s="48">
        <f>_xlfn.XLOOKUP($F2609,Main_OG!$D$1:$D$766,Main_OG!AA$1:AA$766,"")</f>
        <v>2.13</v>
      </c>
      <c r="AH2609" s="48">
        <f>_xlfn.XLOOKUP($F2609,Main_OG!$D$1:$D$766,Main_OG!AB$1:AB$766,"")</f>
        <v>14.3</v>
      </c>
      <c r="AI2609" s="48">
        <f>_xlfn.XLOOKUP($F2609,Main_OG!$D$1:$D$766,Main_OG!AC$1:AC$766,"")</f>
        <v>7.3815467393807772</v>
      </c>
      <c r="AJ2609" s="48">
        <f>_xlfn.XLOOKUP($F2609,Main_OG!$D$1:$D$766,Main_OG!AD$1:AD$766,"")</f>
        <v>0.55000000000000004</v>
      </c>
    </row>
    <row r="2610" spans="2:36" x14ac:dyDescent="0.35">
      <c r="B2610" s="36" t="s">
        <v>3781</v>
      </c>
      <c r="C2610" s="45" t="s">
        <v>77</v>
      </c>
      <c r="D2610" s="45" t="s">
        <v>4301</v>
      </c>
      <c r="E2610" s="36" t="s">
        <v>3781</v>
      </c>
      <c r="F2610" s="36" t="str">
        <f t="shared" si="120"/>
        <v>2007_TX</v>
      </c>
      <c r="G2610" s="45">
        <v>2007</v>
      </c>
      <c r="H2610" s="45">
        <f>_xlfn.XLOOKUP(J2610,Main_OG!$B$1:$B$766,Main_OG!$O$1:$O$766,"")</f>
        <v>1</v>
      </c>
      <c r="I2610" s="45">
        <f>_xlfn.XLOOKUP(F2610,Main_OG!$D$1:$D$766,Main_OG!$J$1:$J$766,"")</f>
        <v>0</v>
      </c>
      <c r="J2610" s="45" t="s">
        <v>77</v>
      </c>
      <c r="K2610" s="45" t="str">
        <f t="shared" si="121"/>
        <v>Southwestern Electric Power Co_TX</v>
      </c>
      <c r="L2610" s="45" t="str">
        <f t="shared" si="122"/>
        <v>Southwestern Electric Power Co_TX</v>
      </c>
      <c r="M2610" s="45" t="s">
        <v>3787</v>
      </c>
      <c r="N2610" s="45">
        <v>0</v>
      </c>
      <c r="O2610" s="45">
        <v>28884</v>
      </c>
      <c r="P2610" s="45">
        <v>4466</v>
      </c>
      <c r="Q2610" s="45">
        <v>142473</v>
      </c>
      <c r="R2610" s="45">
        <v>0</v>
      </c>
      <c r="S2610" s="45">
        <v>143421</v>
      </c>
      <c r="T2610" s="45">
        <v>152983</v>
      </c>
      <c r="U2610" s="45">
        <v>161610</v>
      </c>
      <c r="V2610" s="45">
        <v>0</v>
      </c>
      <c r="W2610" s="45">
        <v>6.29</v>
      </c>
      <c r="X2610" s="45">
        <v>5.17</v>
      </c>
      <c r="Y2610" s="45">
        <v>7.61</v>
      </c>
      <c r="Z2610" s="46">
        <v>1288828.7</v>
      </c>
      <c r="AA2610" s="46">
        <v>54079.792688673871</v>
      </c>
      <c r="AB2610" s="47">
        <f>_xlfn.XLOOKUP($F2610,Main_OG!$D$1:$D$766,Main_OG!AJ$1:AJ$766,"")</f>
        <v>205831576</v>
      </c>
      <c r="AC2610" s="47">
        <f>_xlfn.XLOOKUP($F2610,Main_OG!$D$1:$D$766,Main_OG!AK$1:AK$766,"")</f>
        <v>5398558</v>
      </c>
      <c r="AD2610" s="47">
        <f>_xlfn.XLOOKUP($F2610,Main_OG!$D$1:$D$766,Main_OG!AL$1:AL$766,"")</f>
        <v>3114934262</v>
      </c>
      <c r="AE2610" s="47">
        <f>_xlfn.XLOOKUP($F2610,Main_OG!$D$1:$D$766,Main_OG!AM$1:AM$766,"")</f>
        <v>40955030</v>
      </c>
      <c r="AF2610" s="48">
        <f>_xlfn.XLOOKUP($F2610,Main_OG!$D$1:$D$766,Main_OG!Z$1:Z$766,"")</f>
        <v>0</v>
      </c>
      <c r="AG2610" s="48">
        <f>_xlfn.XLOOKUP($F2610,Main_OG!$D$1:$D$766,Main_OG!AA$1:AA$766,"")</f>
        <v>1.63</v>
      </c>
      <c r="AH2610" s="48">
        <f>_xlfn.XLOOKUP($F2610,Main_OG!$D$1:$D$766,Main_OG!AB$1:AB$766,"")</f>
        <v>15.097711394063451</v>
      </c>
      <c r="AI2610" s="48">
        <f>_xlfn.XLOOKUP($F2610,Main_OG!$D$1:$D$766,Main_OG!AC$1:AC$766,"")</f>
        <v>7.3815467393807772</v>
      </c>
      <c r="AJ2610" s="48">
        <f>_xlfn.XLOOKUP($F2610,Main_OG!$D$1:$D$766,Main_OG!AD$1:AD$766,"")</f>
        <v>0.46</v>
      </c>
    </row>
    <row r="2611" spans="2:36" x14ac:dyDescent="0.35">
      <c r="B2611" s="36" t="s">
        <v>3781</v>
      </c>
      <c r="C2611" s="45" t="s">
        <v>628</v>
      </c>
      <c r="D2611" s="45" t="s">
        <v>4301</v>
      </c>
      <c r="E2611" s="36" t="s">
        <v>3781</v>
      </c>
      <c r="F2611" s="36" t="str">
        <f t="shared" si="120"/>
        <v>2008_AR</v>
      </c>
      <c r="G2611" s="45">
        <v>2008</v>
      </c>
      <c r="H2611" s="45">
        <f>_xlfn.XLOOKUP(J2611,Main_OG!$B$1:$B$766,Main_OG!$O$1:$O$766,"")</f>
        <v>1</v>
      </c>
      <c r="I2611" s="45">
        <f>_xlfn.XLOOKUP(F2611,Main_OG!$D$1:$D$766,Main_OG!$J$1:$J$766,"")</f>
        <v>0</v>
      </c>
      <c r="J2611" s="45" t="s">
        <v>628</v>
      </c>
      <c r="K2611" s="45" t="str">
        <f t="shared" si="121"/>
        <v>Southwestern Electric Power Co_AR</v>
      </c>
      <c r="L2611" s="45" t="str">
        <f t="shared" si="122"/>
        <v>Southwestern Electric Power Co_AR</v>
      </c>
      <c r="M2611" s="45" t="s">
        <v>3788</v>
      </c>
      <c r="N2611" s="45">
        <v>0</v>
      </c>
      <c r="O2611" s="45">
        <v>17215</v>
      </c>
      <c r="P2611" s="45">
        <v>662</v>
      </c>
      <c r="Q2611" s="45">
        <v>94966</v>
      </c>
      <c r="R2611" s="45">
        <v>0</v>
      </c>
      <c r="S2611" s="45">
        <v>1379134</v>
      </c>
      <c r="T2611" s="45">
        <v>1646193</v>
      </c>
      <c r="U2611" s="45">
        <v>1112805</v>
      </c>
      <c r="V2611" s="45">
        <v>0</v>
      </c>
      <c r="W2611" s="45">
        <v>6.61</v>
      </c>
      <c r="X2611" s="45">
        <v>5.59</v>
      </c>
      <c r="Y2611" s="45">
        <v>7.83</v>
      </c>
      <c r="Z2611" s="46">
        <v>113628</v>
      </c>
      <c r="AA2611" s="46">
        <v>39528.914746426752</v>
      </c>
      <c r="AB2611" s="47">
        <f>_xlfn.XLOOKUP($F2611,Main_OG!$D$1:$D$766,Main_OG!AJ$1:AJ$766,"")</f>
        <v>31418072</v>
      </c>
      <c r="AC2611" s="47">
        <f>_xlfn.XLOOKUP($F2611,Main_OG!$D$1:$D$766,Main_OG!AK$1:AK$766,"")</f>
        <v>210414</v>
      </c>
      <c r="AD2611" s="47">
        <f>_xlfn.XLOOKUP($F2611,Main_OG!$D$1:$D$766,Main_OG!AL$1:AL$766,"")</f>
        <v>120999794</v>
      </c>
      <c r="AE2611" s="47">
        <f>_xlfn.XLOOKUP($F2611,Main_OG!$D$1:$D$766,Main_OG!AM$1:AM$766,"")</f>
        <v>14168091</v>
      </c>
      <c r="AF2611" s="48">
        <f>_xlfn.XLOOKUP($F2611,Main_OG!$D$1:$D$766,Main_OG!Z$1:Z$766,"")</f>
        <v>0</v>
      </c>
      <c r="AG2611" s="48">
        <f>_xlfn.XLOOKUP($F2611,Main_OG!$D$1:$D$766,Main_OG!AA$1:AA$766,"")</f>
        <v>1.72</v>
      </c>
      <c r="AH2611" s="48">
        <f>_xlfn.XLOOKUP($F2611,Main_OG!$D$1:$D$766,Main_OG!AB$1:AB$766,"")</f>
        <v>16.41</v>
      </c>
      <c r="AI2611" s="48">
        <f>_xlfn.XLOOKUP($F2611,Main_OG!$D$1:$D$766,Main_OG!AC$1:AC$766,"")</f>
        <v>9.1182546074696553</v>
      </c>
      <c r="AJ2611" s="48">
        <f>_xlfn.XLOOKUP($F2611,Main_OG!$D$1:$D$766,Main_OG!AD$1:AD$766,"")</f>
        <v>0.68330088246943577</v>
      </c>
    </row>
    <row r="2612" spans="2:36" x14ac:dyDescent="0.35">
      <c r="B2612" s="36" t="s">
        <v>3781</v>
      </c>
      <c r="C2612" s="45" t="s">
        <v>451</v>
      </c>
      <c r="D2612" s="45" t="s">
        <v>4301</v>
      </c>
      <c r="E2612" s="36" t="s">
        <v>3781</v>
      </c>
      <c r="F2612" s="36" t="str">
        <f t="shared" si="120"/>
        <v>2008_LA</v>
      </c>
      <c r="G2612" s="45">
        <v>2008</v>
      </c>
      <c r="H2612" s="45">
        <f>_xlfn.XLOOKUP(J2612,Main_OG!$B$1:$B$766,Main_OG!$O$1:$O$766,"")</f>
        <v>0</v>
      </c>
      <c r="I2612" s="45">
        <f>_xlfn.XLOOKUP(F2612,Main_OG!$D$1:$D$766,Main_OG!$J$1:$J$766,"")</f>
        <v>0</v>
      </c>
      <c r="J2612" s="45" t="s">
        <v>451</v>
      </c>
      <c r="K2612" s="45" t="str">
        <f t="shared" si="121"/>
        <v>Southwestern Electric Power Co_LA</v>
      </c>
      <c r="L2612" s="45" t="str">
        <f t="shared" si="122"/>
        <v>Southwestern Electric Power Co_LA</v>
      </c>
      <c r="M2612" s="45" t="s">
        <v>3789</v>
      </c>
      <c r="N2612" s="45">
        <v>0</v>
      </c>
      <c r="O2612" s="45">
        <v>19381</v>
      </c>
      <c r="P2612" s="45">
        <v>1996</v>
      </c>
      <c r="Q2612" s="45">
        <v>157257</v>
      </c>
      <c r="R2612" s="45">
        <v>0</v>
      </c>
      <c r="S2612" s="45">
        <v>2383006</v>
      </c>
      <c r="T2612" s="45">
        <v>853088</v>
      </c>
      <c r="U2612" s="45">
        <v>2404828</v>
      </c>
      <c r="V2612" s="45">
        <v>0</v>
      </c>
      <c r="W2612" s="45">
        <v>7.03</v>
      </c>
      <c r="X2612" s="45">
        <v>6.11</v>
      </c>
      <c r="Y2612" s="45">
        <v>8.34</v>
      </c>
      <c r="Z2612" s="46">
        <v>237061.6</v>
      </c>
      <c r="AA2612" s="46">
        <v>53445.384668451923</v>
      </c>
      <c r="AB2612" s="47">
        <f>_xlfn.XLOOKUP($F2612,Main_OG!$D$1:$D$766,Main_OG!AJ$1:AJ$766,"")</f>
        <v>32685294</v>
      </c>
      <c r="AC2612" s="47">
        <f>_xlfn.XLOOKUP($F2612,Main_OG!$D$1:$D$766,Main_OG!AK$1:AK$766,"")</f>
        <v>8785876</v>
      </c>
      <c r="AD2612" s="47">
        <f>_xlfn.XLOOKUP($F2612,Main_OG!$D$1:$D$766,Main_OG!AL$1:AL$766,"")</f>
        <v>776242390</v>
      </c>
      <c r="AE2612" s="47">
        <f>_xlfn.XLOOKUP($F2612,Main_OG!$D$1:$D$766,Main_OG!AM$1:AM$766,"")</f>
        <v>15370988</v>
      </c>
      <c r="AF2612" s="48">
        <f>_xlfn.XLOOKUP($F2612,Main_OG!$D$1:$D$766,Main_OG!Z$1:Z$766,"")</f>
        <v>4.5599999999999996</v>
      </c>
      <c r="AG2612" s="48">
        <f>_xlfn.XLOOKUP($F2612,Main_OG!$D$1:$D$766,Main_OG!AA$1:AA$766,"")</f>
        <v>2.36</v>
      </c>
      <c r="AH2612" s="48">
        <f>_xlfn.XLOOKUP($F2612,Main_OG!$D$1:$D$766,Main_OG!AB$1:AB$766,"")</f>
        <v>15.72</v>
      </c>
      <c r="AI2612" s="48">
        <f>_xlfn.XLOOKUP($F2612,Main_OG!$D$1:$D$766,Main_OG!AC$1:AC$766,"")</f>
        <v>9.1182546074696553</v>
      </c>
      <c r="AJ2612" s="48">
        <f>_xlfn.XLOOKUP($F2612,Main_OG!$D$1:$D$766,Main_OG!AD$1:AD$766,"")</f>
        <v>0.5</v>
      </c>
    </row>
    <row r="2613" spans="2:36" x14ac:dyDescent="0.35">
      <c r="B2613" s="36" t="s">
        <v>3781</v>
      </c>
      <c r="C2613" s="45" t="s">
        <v>77</v>
      </c>
      <c r="D2613" s="45" t="s">
        <v>4301</v>
      </c>
      <c r="E2613" s="36" t="s">
        <v>3781</v>
      </c>
      <c r="F2613" s="36" t="str">
        <f t="shared" si="120"/>
        <v>2008_TX</v>
      </c>
      <c r="G2613" s="45">
        <v>2008</v>
      </c>
      <c r="H2613" s="45">
        <f>_xlfn.XLOOKUP(J2613,Main_OG!$B$1:$B$766,Main_OG!$O$1:$O$766,"")</f>
        <v>1</v>
      </c>
      <c r="I2613" s="45">
        <f>_xlfn.XLOOKUP(F2613,Main_OG!$D$1:$D$766,Main_OG!$J$1:$J$766,"")</f>
        <v>0</v>
      </c>
      <c r="J2613" s="45" t="s">
        <v>77</v>
      </c>
      <c r="K2613" s="45" t="str">
        <f t="shared" si="121"/>
        <v>Southwestern Electric Power Co_TX</v>
      </c>
      <c r="L2613" s="45" t="str">
        <f t="shared" si="122"/>
        <v>Southwestern Electric Power Co_TX</v>
      </c>
      <c r="M2613" s="45" t="s">
        <v>3790</v>
      </c>
      <c r="N2613" s="45">
        <v>0</v>
      </c>
      <c r="O2613" s="45">
        <v>29230</v>
      </c>
      <c r="P2613" s="45">
        <v>4464</v>
      </c>
      <c r="Q2613" s="45">
        <v>144092</v>
      </c>
      <c r="R2613" s="45">
        <v>0</v>
      </c>
      <c r="S2613" s="45">
        <v>2313849</v>
      </c>
      <c r="T2613" s="45">
        <v>2902640</v>
      </c>
      <c r="U2613" s="45">
        <v>2176247</v>
      </c>
      <c r="V2613" s="45">
        <v>0</v>
      </c>
      <c r="W2613" s="45">
        <v>6.81</v>
      </c>
      <c r="X2613" s="45">
        <v>5.61</v>
      </c>
      <c r="Y2613" s="45">
        <v>8.06</v>
      </c>
      <c r="Z2613" s="46">
        <v>1287191.5</v>
      </c>
      <c r="AA2613" s="46">
        <v>52951.147102112925</v>
      </c>
      <c r="AB2613" s="47">
        <f>_xlfn.XLOOKUP($F2613,Main_OG!$D$1:$D$766,Main_OG!AJ$1:AJ$766,"")</f>
        <v>203679854</v>
      </c>
      <c r="AC2613" s="47">
        <f>_xlfn.XLOOKUP($F2613,Main_OG!$D$1:$D$766,Main_OG!AK$1:AK$766,"")</f>
        <v>4419394</v>
      </c>
      <c r="AD2613" s="47">
        <f>_xlfn.XLOOKUP($F2613,Main_OG!$D$1:$D$766,Main_OG!AL$1:AL$766,"")</f>
        <v>3031039694</v>
      </c>
      <c r="AE2613" s="47">
        <f>_xlfn.XLOOKUP($F2613,Main_OG!$D$1:$D$766,Main_OG!AM$1:AM$766,"")</f>
        <v>40727370</v>
      </c>
      <c r="AF2613" s="48">
        <f>_xlfn.XLOOKUP($F2613,Main_OG!$D$1:$D$766,Main_OG!Z$1:Z$766,"")</f>
        <v>0</v>
      </c>
      <c r="AG2613" s="48">
        <f>_xlfn.XLOOKUP($F2613,Main_OG!$D$1:$D$766,Main_OG!AA$1:AA$766,"")</f>
        <v>1.88</v>
      </c>
      <c r="AH2613" s="48">
        <f>_xlfn.XLOOKUP($F2613,Main_OG!$D$1:$D$766,Main_OG!AB$1:AB$766,"")</f>
        <v>19.619187803472759</v>
      </c>
      <c r="AI2613" s="48">
        <f>_xlfn.XLOOKUP($F2613,Main_OG!$D$1:$D$766,Main_OG!AC$1:AC$766,"")</f>
        <v>9.1182546074696553</v>
      </c>
      <c r="AJ2613" s="48">
        <f>_xlfn.XLOOKUP($F2613,Main_OG!$D$1:$D$766,Main_OG!AD$1:AD$766,"")</f>
        <v>0.68330088246943577</v>
      </c>
    </row>
    <row r="2614" spans="2:36" x14ac:dyDescent="0.35">
      <c r="B2614" s="36" t="s">
        <v>3781</v>
      </c>
      <c r="C2614" s="45" t="s">
        <v>628</v>
      </c>
      <c r="D2614" s="45" t="s">
        <v>4301</v>
      </c>
      <c r="E2614" s="36" t="s">
        <v>3781</v>
      </c>
      <c r="F2614" s="36" t="str">
        <f t="shared" si="120"/>
        <v>2009_AR</v>
      </c>
      <c r="G2614" s="45">
        <v>2009</v>
      </c>
      <c r="H2614" s="45">
        <f>_xlfn.XLOOKUP(J2614,Main_OG!$B$1:$B$766,Main_OG!$O$1:$O$766,"")</f>
        <v>1</v>
      </c>
      <c r="I2614" s="45">
        <f>_xlfn.XLOOKUP(F2614,Main_OG!$D$1:$D$766,Main_OG!$J$1:$J$766,"")</f>
        <v>0</v>
      </c>
      <c r="J2614" s="45" t="s">
        <v>628</v>
      </c>
      <c r="K2614" s="45" t="str">
        <f t="shared" si="121"/>
        <v>Southwestern Electric Power Co_AR</v>
      </c>
      <c r="L2614" s="45" t="str">
        <f t="shared" si="122"/>
        <v>Southwestern Electric Power Co_AR</v>
      </c>
      <c r="M2614" s="45" t="s">
        <v>3791</v>
      </c>
      <c r="N2614" s="45">
        <v>0</v>
      </c>
      <c r="O2614" s="45">
        <v>17266</v>
      </c>
      <c r="P2614" s="45">
        <v>650</v>
      </c>
      <c r="Q2614" s="45">
        <v>95083</v>
      </c>
      <c r="R2614" s="45">
        <v>0</v>
      </c>
      <c r="S2614" s="45">
        <v>1324451</v>
      </c>
      <c r="T2614" s="45">
        <v>1510835</v>
      </c>
      <c r="U2614" s="45">
        <v>1068640</v>
      </c>
      <c r="V2614" s="45">
        <v>0</v>
      </c>
      <c r="W2614" s="45">
        <v>5.69</v>
      </c>
      <c r="X2614" s="45">
        <v>4.58</v>
      </c>
      <c r="Y2614" s="45">
        <v>7.08</v>
      </c>
      <c r="Z2614" s="46">
        <v>109833.1</v>
      </c>
      <c r="AA2614" s="46">
        <v>37914.757548130845</v>
      </c>
      <c r="AB2614" s="47">
        <f>_xlfn.XLOOKUP($F2614,Main_OG!$D$1:$D$766,Main_OG!AJ$1:AJ$766,"")</f>
        <v>30032796</v>
      </c>
      <c r="AC2614" s="47">
        <f>_xlfn.XLOOKUP($F2614,Main_OG!$D$1:$D$766,Main_OG!AK$1:AK$766,"")</f>
        <v>298484</v>
      </c>
      <c r="AD2614" s="47">
        <f>_xlfn.XLOOKUP($F2614,Main_OG!$D$1:$D$766,Main_OG!AL$1:AL$766,"")</f>
        <v>157397824</v>
      </c>
      <c r="AE2614" s="47">
        <f>_xlfn.XLOOKUP($F2614,Main_OG!$D$1:$D$766,Main_OG!AM$1:AM$766,"")</f>
        <v>15169966</v>
      </c>
      <c r="AF2614" s="48">
        <f>_xlfn.XLOOKUP($F2614,Main_OG!$D$1:$D$766,Main_OG!Z$1:Z$766,"")</f>
        <v>0</v>
      </c>
      <c r="AG2614" s="48">
        <f>_xlfn.XLOOKUP($F2614,Main_OG!$D$1:$D$766,Main_OG!AA$1:AA$766,"")</f>
        <v>1.67</v>
      </c>
      <c r="AH2614" s="48">
        <f>_xlfn.XLOOKUP($F2614,Main_OG!$D$1:$D$766,Main_OG!AB$1:AB$766,"")</f>
        <v>16.010000000000002</v>
      </c>
      <c r="AI2614" s="48">
        <f>_xlfn.XLOOKUP($F2614,Main_OG!$D$1:$D$766,Main_OG!AC$1:AC$766,"")</f>
        <v>4.5973007921271787</v>
      </c>
      <c r="AJ2614" s="48">
        <f>_xlfn.XLOOKUP($F2614,Main_OG!$D$1:$D$766,Main_OG!AD$1:AD$766,"")</f>
        <v>0.68314474405108627</v>
      </c>
    </row>
    <row r="2615" spans="2:36" x14ac:dyDescent="0.35">
      <c r="B2615" s="36" t="s">
        <v>3781</v>
      </c>
      <c r="C2615" s="45" t="s">
        <v>451</v>
      </c>
      <c r="D2615" s="45" t="s">
        <v>4301</v>
      </c>
      <c r="E2615" s="36" t="s">
        <v>3781</v>
      </c>
      <c r="F2615" s="36" t="str">
        <f t="shared" si="120"/>
        <v>2009_LA</v>
      </c>
      <c r="G2615" s="45">
        <v>2009</v>
      </c>
      <c r="H2615" s="45">
        <f>_xlfn.XLOOKUP(J2615,Main_OG!$B$1:$B$766,Main_OG!$O$1:$O$766,"")</f>
        <v>0</v>
      </c>
      <c r="I2615" s="45">
        <f>_xlfn.XLOOKUP(F2615,Main_OG!$D$1:$D$766,Main_OG!$J$1:$J$766,"")</f>
        <v>0</v>
      </c>
      <c r="J2615" s="45" t="s">
        <v>451</v>
      </c>
      <c r="K2615" s="45" t="str">
        <f t="shared" si="121"/>
        <v>Southwestern Electric Power Co_LA</v>
      </c>
      <c r="L2615" s="45" t="str">
        <f t="shared" si="122"/>
        <v>Southwestern Electric Power Co_LA</v>
      </c>
      <c r="M2615" s="45" t="s">
        <v>3792</v>
      </c>
      <c r="N2615" s="45">
        <v>0</v>
      </c>
      <c r="O2615" s="45">
        <v>19631</v>
      </c>
      <c r="P2615" s="45">
        <v>1990</v>
      </c>
      <c r="Q2615" s="45">
        <v>158751</v>
      </c>
      <c r="R2615" s="45">
        <v>0</v>
      </c>
      <c r="S2615" s="45">
        <v>2456072</v>
      </c>
      <c r="T2615" s="45">
        <v>791220</v>
      </c>
      <c r="U2615" s="45">
        <v>2382212</v>
      </c>
      <c r="V2615" s="45">
        <v>0</v>
      </c>
      <c r="W2615" s="45">
        <v>6.01</v>
      </c>
      <c r="X2615" s="45">
        <v>5.18</v>
      </c>
      <c r="Y2615" s="45">
        <v>7.43</v>
      </c>
      <c r="Z2615" s="46">
        <v>241868.79999999999</v>
      </c>
      <c r="AA2615" s="46">
        <v>53848.565159157617</v>
      </c>
      <c r="AB2615" s="47">
        <f>_xlfn.XLOOKUP($F2615,Main_OG!$D$1:$D$766,Main_OG!AJ$1:AJ$766,"")</f>
        <v>31443916</v>
      </c>
      <c r="AC2615" s="47">
        <f>_xlfn.XLOOKUP($F2615,Main_OG!$D$1:$D$766,Main_OG!AK$1:AK$766,"")</f>
        <v>7147074</v>
      </c>
      <c r="AD2615" s="47">
        <f>_xlfn.XLOOKUP($F2615,Main_OG!$D$1:$D$766,Main_OG!AL$1:AL$766,"")</f>
        <v>749319996</v>
      </c>
      <c r="AE2615" s="47">
        <f>_xlfn.XLOOKUP($F2615,Main_OG!$D$1:$D$766,Main_OG!AM$1:AM$766,"")</f>
        <v>16782077</v>
      </c>
      <c r="AF2615" s="48">
        <f>_xlfn.XLOOKUP($F2615,Main_OG!$D$1:$D$766,Main_OG!Z$1:Z$766,"")</f>
        <v>2.52</v>
      </c>
      <c r="AG2615" s="48">
        <f>_xlfn.XLOOKUP($F2615,Main_OG!$D$1:$D$766,Main_OG!AA$1:AA$766,"")</f>
        <v>2.35</v>
      </c>
      <c r="AH2615" s="48">
        <f>_xlfn.XLOOKUP($F2615,Main_OG!$D$1:$D$766,Main_OG!AB$1:AB$766,"")</f>
        <v>12.18</v>
      </c>
      <c r="AI2615" s="48">
        <f>_xlfn.XLOOKUP($F2615,Main_OG!$D$1:$D$766,Main_OG!AC$1:AC$766,"")</f>
        <v>4.5973007921271787</v>
      </c>
      <c r="AJ2615" s="48">
        <f>_xlfn.XLOOKUP($F2615,Main_OG!$D$1:$D$766,Main_OG!AD$1:AD$766,"")</f>
        <v>0.6</v>
      </c>
    </row>
    <row r="2616" spans="2:36" x14ac:dyDescent="0.35">
      <c r="B2616" s="36" t="s">
        <v>3781</v>
      </c>
      <c r="C2616" s="45" t="s">
        <v>77</v>
      </c>
      <c r="D2616" s="45" t="s">
        <v>4301</v>
      </c>
      <c r="E2616" s="36" t="s">
        <v>3781</v>
      </c>
      <c r="F2616" s="36" t="str">
        <f t="shared" si="120"/>
        <v>2009_TX</v>
      </c>
      <c r="G2616" s="45">
        <v>2009</v>
      </c>
      <c r="H2616" s="45">
        <f>_xlfn.XLOOKUP(J2616,Main_OG!$B$1:$B$766,Main_OG!$O$1:$O$766,"")</f>
        <v>1</v>
      </c>
      <c r="I2616" s="45">
        <f>_xlfn.XLOOKUP(F2616,Main_OG!$D$1:$D$766,Main_OG!$J$1:$J$766,"")</f>
        <v>0</v>
      </c>
      <c r="J2616" s="45" t="s">
        <v>77</v>
      </c>
      <c r="K2616" s="45" t="str">
        <f t="shared" si="121"/>
        <v>Southwestern Electric Power Co_TX</v>
      </c>
      <c r="L2616" s="45" t="str">
        <f t="shared" si="122"/>
        <v>Southwestern Electric Power Co_TX</v>
      </c>
      <c r="M2616" s="45" t="s">
        <v>3793</v>
      </c>
      <c r="N2616" s="45">
        <v>0</v>
      </c>
      <c r="O2616" s="45">
        <v>29584</v>
      </c>
      <c r="P2616" s="45">
        <v>4520</v>
      </c>
      <c r="Q2616" s="45">
        <v>144905</v>
      </c>
      <c r="R2616" s="45">
        <v>0</v>
      </c>
      <c r="S2616" s="45">
        <v>2258328</v>
      </c>
      <c r="T2616" s="45">
        <v>2158280</v>
      </c>
      <c r="U2616" s="45">
        <v>2136217</v>
      </c>
      <c r="V2616" s="45">
        <v>0</v>
      </c>
      <c r="W2616" s="45">
        <v>6.03</v>
      </c>
      <c r="X2616" s="45">
        <v>5.24</v>
      </c>
      <c r="Y2616" s="45">
        <v>7.38</v>
      </c>
      <c r="Z2616" s="46">
        <v>1285560.2</v>
      </c>
      <c r="AA2616" s="46">
        <v>51833.424247576615</v>
      </c>
      <c r="AB2616" s="47">
        <f>_xlfn.XLOOKUP($F2616,Main_OG!$D$1:$D$766,Main_OG!AJ$1:AJ$766,"")</f>
        <v>190813300</v>
      </c>
      <c r="AC2616" s="47">
        <f>_xlfn.XLOOKUP($F2616,Main_OG!$D$1:$D$766,Main_OG!AK$1:AK$766,"")</f>
        <v>5977652</v>
      </c>
      <c r="AD2616" s="47">
        <f>_xlfn.XLOOKUP($F2616,Main_OG!$D$1:$D$766,Main_OG!AL$1:AL$766,"")</f>
        <v>2935102114</v>
      </c>
      <c r="AE2616" s="47">
        <f>_xlfn.XLOOKUP($F2616,Main_OG!$D$1:$D$766,Main_OG!AM$1:AM$766,"")</f>
        <v>41497617</v>
      </c>
      <c r="AF2616" s="48">
        <f>_xlfn.XLOOKUP($F2616,Main_OG!$D$1:$D$766,Main_OG!Z$1:Z$766,"")</f>
        <v>0</v>
      </c>
      <c r="AG2616" s="48">
        <f>_xlfn.XLOOKUP($F2616,Main_OG!$D$1:$D$766,Main_OG!AA$1:AA$766,"")</f>
        <v>2.2743975091886082</v>
      </c>
      <c r="AH2616" s="48">
        <f>_xlfn.XLOOKUP($F2616,Main_OG!$D$1:$D$766,Main_OG!AB$1:AB$766,"")</f>
        <v>14.15708861161818</v>
      </c>
      <c r="AI2616" s="48">
        <f>_xlfn.XLOOKUP($F2616,Main_OG!$D$1:$D$766,Main_OG!AC$1:AC$766,"")</f>
        <v>4.5973007921271787</v>
      </c>
      <c r="AJ2616" s="48">
        <f>_xlfn.XLOOKUP($F2616,Main_OG!$D$1:$D$766,Main_OG!AD$1:AD$766,"")</f>
        <v>0.68314474405108627</v>
      </c>
    </row>
    <row r="2617" spans="2:36" x14ac:dyDescent="0.35">
      <c r="B2617" s="36" t="s">
        <v>3781</v>
      </c>
      <c r="C2617" s="45" t="s">
        <v>628</v>
      </c>
      <c r="D2617" s="45" t="s">
        <v>4301</v>
      </c>
      <c r="E2617" s="36" t="s">
        <v>3781</v>
      </c>
      <c r="F2617" s="36" t="str">
        <f t="shared" si="120"/>
        <v>2010_AR</v>
      </c>
      <c r="G2617" s="45">
        <v>2010</v>
      </c>
      <c r="H2617" s="45">
        <f>_xlfn.XLOOKUP(J2617,Main_OG!$B$1:$B$766,Main_OG!$O$1:$O$766,"")</f>
        <v>1</v>
      </c>
      <c r="I2617" s="45">
        <f>_xlfn.XLOOKUP(F2617,Main_OG!$D$1:$D$766,Main_OG!$J$1:$J$766,"")</f>
        <v>0</v>
      </c>
      <c r="J2617" s="45" t="s">
        <v>628</v>
      </c>
      <c r="K2617" s="45" t="str">
        <f t="shared" si="121"/>
        <v>Southwestern Electric Power Co_AR</v>
      </c>
      <c r="L2617" s="45" t="str">
        <f t="shared" si="122"/>
        <v>Southwestern Electric Power Co_AR</v>
      </c>
      <c r="M2617" s="45" t="s">
        <v>3794</v>
      </c>
      <c r="N2617" s="45">
        <v>0</v>
      </c>
      <c r="O2617" s="45">
        <v>17309</v>
      </c>
      <c r="P2617" s="45">
        <v>642</v>
      </c>
      <c r="Q2617" s="45">
        <v>95496</v>
      </c>
      <c r="R2617" s="45">
        <v>0</v>
      </c>
      <c r="S2617" s="45">
        <v>1383319</v>
      </c>
      <c r="T2617" s="45">
        <v>1593350</v>
      </c>
      <c r="U2617" s="45">
        <v>1193627</v>
      </c>
      <c r="V2617" s="45">
        <v>0</v>
      </c>
      <c r="W2617" s="45">
        <v>6.47</v>
      </c>
      <c r="X2617" s="45">
        <v>5.2</v>
      </c>
      <c r="Y2617" s="45">
        <v>7.94</v>
      </c>
      <c r="Z2617" s="46">
        <v>113000.9</v>
      </c>
      <c r="AA2617" s="46">
        <v>38672.476846322279</v>
      </c>
      <c r="AB2617" s="47">
        <f>_xlfn.XLOOKUP($F2617,Main_OG!$D$1:$D$766,Main_OG!AJ$1:AJ$766,"")</f>
        <v>33131108</v>
      </c>
      <c r="AC2617" s="47">
        <f>_xlfn.XLOOKUP($F2617,Main_OG!$D$1:$D$766,Main_OG!AK$1:AK$766,"")</f>
        <v>156038</v>
      </c>
      <c r="AD2617" s="47">
        <f>_xlfn.XLOOKUP($F2617,Main_OG!$D$1:$D$766,Main_OG!AL$1:AL$766,"")</f>
        <v>185267596</v>
      </c>
      <c r="AE2617" s="47">
        <f>_xlfn.XLOOKUP($F2617,Main_OG!$D$1:$D$766,Main_OG!AM$1:AM$766,"")</f>
        <v>15022678</v>
      </c>
      <c r="AF2617" s="48">
        <f>_xlfn.XLOOKUP($F2617,Main_OG!$D$1:$D$766,Main_OG!Z$1:Z$766,"")</f>
        <v>0</v>
      </c>
      <c r="AG2617" s="48">
        <f>_xlfn.XLOOKUP($F2617,Main_OG!$D$1:$D$766,Main_OG!AA$1:AA$766,"")</f>
        <v>1.71</v>
      </c>
      <c r="AH2617" s="48">
        <f>_xlfn.XLOOKUP($F2617,Main_OG!$D$1:$D$766,Main_OG!AB$1:AB$766,"")</f>
        <v>16.14</v>
      </c>
      <c r="AI2617" s="48">
        <f>_xlfn.XLOOKUP($F2617,Main_OG!$D$1:$D$766,Main_OG!AC$1:AC$766,"")</f>
        <v>4.9924248044436963</v>
      </c>
      <c r="AJ2617" s="48">
        <f>_xlfn.XLOOKUP($F2617,Main_OG!$D$1:$D$766,Main_OG!AD$1:AD$766,"")</f>
        <v>0.70992248279802228</v>
      </c>
    </row>
    <row r="2618" spans="2:36" x14ac:dyDescent="0.35">
      <c r="B2618" s="36" t="s">
        <v>3781</v>
      </c>
      <c r="C2618" s="45" t="s">
        <v>451</v>
      </c>
      <c r="D2618" s="45" t="s">
        <v>4301</v>
      </c>
      <c r="E2618" s="36" t="s">
        <v>3781</v>
      </c>
      <c r="F2618" s="36" t="str">
        <f t="shared" si="120"/>
        <v>2010_LA</v>
      </c>
      <c r="G2618" s="45">
        <v>2010</v>
      </c>
      <c r="H2618" s="45">
        <f>_xlfn.XLOOKUP(J2618,Main_OG!$B$1:$B$766,Main_OG!$O$1:$O$766,"")</f>
        <v>0</v>
      </c>
      <c r="I2618" s="45">
        <f>_xlfn.XLOOKUP(F2618,Main_OG!$D$1:$D$766,Main_OG!$J$1:$J$766,"")</f>
        <v>0</v>
      </c>
      <c r="J2618" s="45" t="s">
        <v>451</v>
      </c>
      <c r="K2618" s="45" t="str">
        <f t="shared" si="121"/>
        <v>Southwestern Electric Power Co_LA</v>
      </c>
      <c r="L2618" s="45" t="str">
        <f t="shared" si="122"/>
        <v>Southwestern Electric Power Co_LA</v>
      </c>
      <c r="M2618" s="45" t="s">
        <v>3795</v>
      </c>
      <c r="N2618" s="45">
        <v>0</v>
      </c>
      <c r="O2618" s="45">
        <v>20971</v>
      </c>
      <c r="P2618" s="45">
        <v>1992</v>
      </c>
      <c r="Q2618" s="45">
        <v>170158</v>
      </c>
      <c r="R2618" s="45">
        <v>0</v>
      </c>
      <c r="S2618" s="45">
        <v>2478332</v>
      </c>
      <c r="T2618" s="45">
        <v>966806</v>
      </c>
      <c r="U2618" s="45">
        <v>2804132</v>
      </c>
      <c r="V2618" s="45">
        <v>0</v>
      </c>
      <c r="W2618" s="45">
        <v>6.43</v>
      </c>
      <c r="X2618" s="45">
        <v>5.32</v>
      </c>
      <c r="Y2618" s="45">
        <v>7.69</v>
      </c>
      <c r="Z2618" s="46">
        <v>253466.9</v>
      </c>
      <c r="AA2618" s="46">
        <v>55772.773831121754</v>
      </c>
      <c r="AB2618" s="47">
        <f>_xlfn.XLOOKUP($F2618,Main_OG!$D$1:$D$766,Main_OG!AJ$1:AJ$766,"")</f>
        <v>32435258</v>
      </c>
      <c r="AC2618" s="47">
        <f>_xlfn.XLOOKUP($F2618,Main_OG!$D$1:$D$766,Main_OG!AK$1:AK$766,"")</f>
        <v>12289534</v>
      </c>
      <c r="AD2618" s="47">
        <f>_xlfn.XLOOKUP($F2618,Main_OG!$D$1:$D$766,Main_OG!AL$1:AL$766,"")</f>
        <v>873223982</v>
      </c>
      <c r="AE2618" s="47">
        <f>_xlfn.XLOOKUP($F2618,Main_OG!$D$1:$D$766,Main_OG!AM$1:AM$766,"")</f>
        <v>18639347</v>
      </c>
      <c r="AF2618" s="48">
        <f>_xlfn.XLOOKUP($F2618,Main_OG!$D$1:$D$766,Main_OG!Z$1:Z$766,"")</f>
        <v>2.83</v>
      </c>
      <c r="AG2618" s="48">
        <f>_xlfn.XLOOKUP($F2618,Main_OG!$D$1:$D$766,Main_OG!AA$1:AA$766,"")</f>
        <v>2.4</v>
      </c>
      <c r="AH2618" s="48">
        <f>_xlfn.XLOOKUP($F2618,Main_OG!$D$1:$D$766,Main_OG!AB$1:AB$766,"")</f>
        <v>17.815786882646659</v>
      </c>
      <c r="AI2618" s="48">
        <f>_xlfn.XLOOKUP($F2618,Main_OG!$D$1:$D$766,Main_OG!AC$1:AC$766,"")</f>
        <v>4.9924248044436963</v>
      </c>
      <c r="AJ2618" s="48">
        <f>_xlfn.XLOOKUP($F2618,Main_OG!$D$1:$D$766,Main_OG!AD$1:AD$766,"")</f>
        <v>0.75</v>
      </c>
    </row>
    <row r="2619" spans="2:36" x14ac:dyDescent="0.35">
      <c r="B2619" s="36" t="s">
        <v>3781</v>
      </c>
      <c r="C2619" s="45" t="s">
        <v>77</v>
      </c>
      <c r="D2619" s="45" t="s">
        <v>4301</v>
      </c>
      <c r="E2619" s="36" t="s">
        <v>3781</v>
      </c>
      <c r="F2619" s="36" t="str">
        <f t="shared" si="120"/>
        <v>2010_TX</v>
      </c>
      <c r="G2619" s="45">
        <v>2010</v>
      </c>
      <c r="H2619" s="45">
        <f>_xlfn.XLOOKUP(J2619,Main_OG!$B$1:$B$766,Main_OG!$O$1:$O$766,"")</f>
        <v>1</v>
      </c>
      <c r="I2619" s="45">
        <f>_xlfn.XLOOKUP(F2619,Main_OG!$D$1:$D$766,Main_OG!$J$1:$J$766,"")</f>
        <v>0</v>
      </c>
      <c r="J2619" s="45" t="s">
        <v>77</v>
      </c>
      <c r="K2619" s="45" t="str">
        <f t="shared" si="121"/>
        <v>Southwestern Electric Power Co_TX</v>
      </c>
      <c r="L2619" s="45" t="str">
        <f t="shared" si="122"/>
        <v>Southwestern Electric Power Co_TX</v>
      </c>
      <c r="M2619" s="45" t="s">
        <v>3796</v>
      </c>
      <c r="N2619" s="45">
        <v>0</v>
      </c>
      <c r="O2619" s="45">
        <v>29712</v>
      </c>
      <c r="P2619" s="45">
        <v>4473</v>
      </c>
      <c r="Q2619" s="45">
        <v>145408</v>
      </c>
      <c r="R2619" s="45">
        <v>0</v>
      </c>
      <c r="S2619" s="45">
        <v>2360643</v>
      </c>
      <c r="T2619" s="45">
        <v>2669484</v>
      </c>
      <c r="U2619" s="45">
        <v>2363395</v>
      </c>
      <c r="V2619" s="45">
        <v>0</v>
      </c>
      <c r="W2619" s="45">
        <v>6.32</v>
      </c>
      <c r="X2619" s="45">
        <v>5.18</v>
      </c>
      <c r="Y2619" s="45">
        <v>7.86</v>
      </c>
      <c r="Z2619" s="46">
        <v>1323059.1000000001</v>
      </c>
      <c r="AA2619" s="46">
        <v>52415.200806817331</v>
      </c>
      <c r="AB2619" s="47">
        <f>_xlfn.XLOOKUP($F2619,Main_OG!$D$1:$D$766,Main_OG!AJ$1:AJ$766,"")</f>
        <v>206237270</v>
      </c>
      <c r="AC2619" s="47">
        <f>_xlfn.XLOOKUP($F2619,Main_OG!$D$1:$D$766,Main_OG!AK$1:AK$766,"")</f>
        <v>2849102</v>
      </c>
      <c r="AD2619" s="47">
        <f>_xlfn.XLOOKUP($F2619,Main_OG!$D$1:$D$766,Main_OG!AL$1:AL$766,"")</f>
        <v>2882061072</v>
      </c>
      <c r="AE2619" s="47">
        <f>_xlfn.XLOOKUP($F2619,Main_OG!$D$1:$D$766,Main_OG!AM$1:AM$766,"")</f>
        <v>41335248</v>
      </c>
      <c r="AF2619" s="48">
        <f>_xlfn.XLOOKUP($F2619,Main_OG!$D$1:$D$766,Main_OG!Z$1:Z$766,"")</f>
        <v>0</v>
      </c>
      <c r="AG2619" s="48">
        <f>_xlfn.XLOOKUP($F2619,Main_OG!$D$1:$D$766,Main_OG!AA$1:AA$766,"")</f>
        <v>1.84</v>
      </c>
      <c r="AH2619" s="48">
        <f>_xlfn.XLOOKUP($F2619,Main_OG!$D$1:$D$766,Main_OG!AB$1:AB$766,"")</f>
        <v>17.815786882646659</v>
      </c>
      <c r="AI2619" s="48">
        <f>_xlfn.XLOOKUP($F2619,Main_OG!$D$1:$D$766,Main_OG!AC$1:AC$766,"")</f>
        <v>4.9924248044436963</v>
      </c>
      <c r="AJ2619" s="48">
        <f>_xlfn.XLOOKUP($F2619,Main_OG!$D$1:$D$766,Main_OG!AD$1:AD$766,"")</f>
        <v>0.70992248279802228</v>
      </c>
    </row>
    <row r="2620" spans="2:36" x14ac:dyDescent="0.35">
      <c r="B2620" s="36" t="s">
        <v>3781</v>
      </c>
      <c r="C2620" s="45" t="s">
        <v>628</v>
      </c>
      <c r="D2620" s="45" t="s">
        <v>4301</v>
      </c>
      <c r="E2620" s="36" t="s">
        <v>3781</v>
      </c>
      <c r="F2620" s="36" t="str">
        <f t="shared" si="120"/>
        <v>2011_AR</v>
      </c>
      <c r="G2620" s="45">
        <v>2011</v>
      </c>
      <c r="H2620" s="45">
        <f>_xlfn.XLOOKUP(J2620,Main_OG!$B$1:$B$766,Main_OG!$O$1:$O$766,"")</f>
        <v>1</v>
      </c>
      <c r="I2620" s="45">
        <f>_xlfn.XLOOKUP(F2620,Main_OG!$D$1:$D$766,Main_OG!$J$1:$J$766,"")</f>
        <v>0</v>
      </c>
      <c r="J2620" s="45" t="s">
        <v>628</v>
      </c>
      <c r="K2620" s="45" t="str">
        <f t="shared" si="121"/>
        <v>Southwestern Electric Power Co_AR</v>
      </c>
      <c r="L2620" s="45" t="str">
        <f t="shared" si="122"/>
        <v>Southwestern Electric Power Co_AR</v>
      </c>
      <c r="M2620" s="45" t="s">
        <v>3797</v>
      </c>
      <c r="N2620" s="45">
        <v>0</v>
      </c>
      <c r="O2620" s="45">
        <v>17340</v>
      </c>
      <c r="P2620" s="45">
        <v>634</v>
      </c>
      <c r="Q2620" s="45">
        <v>95682</v>
      </c>
      <c r="R2620" s="45">
        <v>0</v>
      </c>
      <c r="S2620" s="45">
        <v>1401783</v>
      </c>
      <c r="T2620" s="45">
        <v>1575028</v>
      </c>
      <c r="U2620" s="45">
        <v>1198418</v>
      </c>
      <c r="V2620" s="45">
        <v>0</v>
      </c>
      <c r="W2620" s="45">
        <v>6.69</v>
      </c>
      <c r="X2620" s="45">
        <v>5.38</v>
      </c>
      <c r="Y2620" s="45">
        <v>8.17</v>
      </c>
      <c r="Z2620" s="46">
        <v>115241.8</v>
      </c>
      <c r="AA2620" s="46">
        <v>39184.056785393455</v>
      </c>
      <c r="AB2620" s="47">
        <f>_xlfn.XLOOKUP($F2620,Main_OG!$D$1:$D$766,Main_OG!AJ$1:AJ$766,"")</f>
        <v>34981510</v>
      </c>
      <c r="AC2620" s="47">
        <f>_xlfn.XLOOKUP($F2620,Main_OG!$D$1:$D$766,Main_OG!AK$1:AK$766,"")</f>
        <v>192764</v>
      </c>
      <c r="AD2620" s="47">
        <f>_xlfn.XLOOKUP($F2620,Main_OG!$D$1:$D$766,Main_OG!AL$1:AL$766,"")</f>
        <v>203919280</v>
      </c>
      <c r="AE2620" s="47">
        <f>_xlfn.XLOOKUP($F2620,Main_OG!$D$1:$D$766,Main_OG!AM$1:AM$766,"")</f>
        <v>14194445</v>
      </c>
      <c r="AF2620" s="48">
        <f>_xlfn.XLOOKUP($F2620,Main_OG!$D$1:$D$766,Main_OG!Z$1:Z$766,"")</f>
        <v>0</v>
      </c>
      <c r="AG2620" s="48">
        <f>_xlfn.XLOOKUP($F2620,Main_OG!$D$1:$D$766,Main_OG!AA$1:AA$766,"")</f>
        <v>2.3089180475565318</v>
      </c>
      <c r="AH2620" s="48">
        <f>_xlfn.XLOOKUP($F2620,Main_OG!$D$1:$D$766,Main_OG!AB$1:AB$766,"")</f>
        <v>22.758921780738341</v>
      </c>
      <c r="AI2620" s="48">
        <f>_xlfn.XLOOKUP($F2620,Main_OG!$D$1:$D$766,Main_OG!AC$1:AC$766,"")</f>
        <v>4.6524343752411106</v>
      </c>
      <c r="AJ2620" s="48">
        <f>_xlfn.XLOOKUP($F2620,Main_OG!$D$1:$D$766,Main_OG!AD$1:AD$766,"")</f>
        <v>0.75949643062398253</v>
      </c>
    </row>
    <row r="2621" spans="2:36" x14ac:dyDescent="0.35">
      <c r="B2621" s="36" t="s">
        <v>3781</v>
      </c>
      <c r="C2621" s="45" t="s">
        <v>451</v>
      </c>
      <c r="D2621" s="45" t="s">
        <v>4301</v>
      </c>
      <c r="E2621" s="36" t="s">
        <v>3781</v>
      </c>
      <c r="F2621" s="36" t="str">
        <f t="shared" si="120"/>
        <v>2011_LA</v>
      </c>
      <c r="G2621" s="45">
        <v>2011</v>
      </c>
      <c r="H2621" s="45">
        <f>_xlfn.XLOOKUP(J2621,Main_OG!$B$1:$B$766,Main_OG!$O$1:$O$766,"")</f>
        <v>0</v>
      </c>
      <c r="I2621" s="45">
        <f>_xlfn.XLOOKUP(F2621,Main_OG!$D$1:$D$766,Main_OG!$J$1:$J$766,"")</f>
        <v>0</v>
      </c>
      <c r="J2621" s="45" t="s">
        <v>451</v>
      </c>
      <c r="K2621" s="45" t="str">
        <f t="shared" si="121"/>
        <v>Southwestern Electric Power Co_LA</v>
      </c>
      <c r="L2621" s="45" t="str">
        <f t="shared" si="122"/>
        <v>Southwestern Electric Power Co_LA</v>
      </c>
      <c r="M2621" s="45" t="s">
        <v>3798</v>
      </c>
      <c r="N2621" s="45">
        <v>0</v>
      </c>
      <c r="O2621" s="45">
        <v>24834</v>
      </c>
      <c r="P2621" s="45">
        <v>2076</v>
      </c>
      <c r="Q2621" s="45">
        <v>200377</v>
      </c>
      <c r="R2621" s="45">
        <v>0</v>
      </c>
      <c r="S2621" s="45">
        <v>2565173</v>
      </c>
      <c r="T2621" s="45">
        <v>1103417</v>
      </c>
      <c r="U2621" s="45">
        <v>3290515</v>
      </c>
      <c r="V2621" s="45">
        <v>0</v>
      </c>
      <c r="W2621" s="45">
        <v>6.89</v>
      </c>
      <c r="X2621" s="45">
        <v>5.75</v>
      </c>
      <c r="Y2621" s="45">
        <v>8.17</v>
      </c>
      <c r="Z2621" s="46">
        <v>241235.9</v>
      </c>
      <c r="AA2621" s="46">
        <v>52714.824646587898</v>
      </c>
      <c r="AB2621" s="47">
        <f>_xlfn.XLOOKUP($F2621,Main_OG!$D$1:$D$766,Main_OG!AJ$1:AJ$766,"")</f>
        <v>33434638</v>
      </c>
      <c r="AC2621" s="47">
        <f>_xlfn.XLOOKUP($F2621,Main_OG!$D$1:$D$766,Main_OG!AK$1:AK$766,"")</f>
        <v>17692614</v>
      </c>
      <c r="AD2621" s="47">
        <f>_xlfn.XLOOKUP($F2621,Main_OG!$D$1:$D$766,Main_OG!AL$1:AL$766,"")</f>
        <v>924119254</v>
      </c>
      <c r="AE2621" s="47">
        <f>_xlfn.XLOOKUP($F2621,Main_OG!$D$1:$D$766,Main_OG!AM$1:AM$766,"")</f>
        <v>16614975</v>
      </c>
      <c r="AF2621" s="48">
        <f>_xlfn.XLOOKUP($F2621,Main_OG!$D$1:$D$766,Main_OG!Z$1:Z$766,"")</f>
        <v>0</v>
      </c>
      <c r="AG2621" s="48">
        <f>_xlfn.XLOOKUP($F2621,Main_OG!$D$1:$D$766,Main_OG!AA$1:AA$766,"")</f>
        <v>2.3089180475565318</v>
      </c>
      <c r="AH2621" s="48">
        <f>_xlfn.XLOOKUP($F2621,Main_OG!$D$1:$D$766,Main_OG!AB$1:AB$766,"")</f>
        <v>21.67</v>
      </c>
      <c r="AI2621" s="48">
        <f>_xlfn.XLOOKUP($F2621,Main_OG!$D$1:$D$766,Main_OG!AC$1:AC$766,"")</f>
        <v>4.6524343752411106</v>
      </c>
      <c r="AJ2621" s="48">
        <f>_xlfn.XLOOKUP($F2621,Main_OG!$D$1:$D$766,Main_OG!AD$1:AD$766,"")</f>
        <v>0.75949643062398253</v>
      </c>
    </row>
    <row r="2622" spans="2:36" x14ac:dyDescent="0.35">
      <c r="B2622" s="36" t="s">
        <v>3781</v>
      </c>
      <c r="C2622" s="45" t="s">
        <v>77</v>
      </c>
      <c r="D2622" s="45" t="s">
        <v>4301</v>
      </c>
      <c r="E2622" s="36" t="s">
        <v>3781</v>
      </c>
      <c r="F2622" s="36" t="str">
        <f t="shared" si="120"/>
        <v>2011_TX</v>
      </c>
      <c r="G2622" s="45">
        <v>2011</v>
      </c>
      <c r="H2622" s="45">
        <f>_xlfn.XLOOKUP(J2622,Main_OG!$B$1:$B$766,Main_OG!$O$1:$O$766,"")</f>
        <v>1</v>
      </c>
      <c r="I2622" s="45">
        <f>_xlfn.XLOOKUP(F2622,Main_OG!$D$1:$D$766,Main_OG!$J$1:$J$766,"")</f>
        <v>0</v>
      </c>
      <c r="J2622" s="45" t="s">
        <v>77</v>
      </c>
      <c r="K2622" s="45" t="str">
        <f t="shared" si="121"/>
        <v>Southwestern Electric Power Co_TX</v>
      </c>
      <c r="L2622" s="45" t="str">
        <f t="shared" si="122"/>
        <v>Southwestern Electric Power Co_TX</v>
      </c>
      <c r="M2622" s="45" t="s">
        <v>3799</v>
      </c>
      <c r="N2622" s="45">
        <v>0</v>
      </c>
      <c r="O2622" s="45">
        <v>30003</v>
      </c>
      <c r="P2622" s="45">
        <v>4430</v>
      </c>
      <c r="Q2622" s="45">
        <v>146225</v>
      </c>
      <c r="R2622" s="45">
        <v>0</v>
      </c>
      <c r="S2622" s="45">
        <v>2395682</v>
      </c>
      <c r="T2622" s="45">
        <v>2729934</v>
      </c>
      <c r="U2622" s="45">
        <v>2418658</v>
      </c>
      <c r="V2622" s="45">
        <v>0</v>
      </c>
      <c r="W2622" s="45">
        <v>6.34</v>
      </c>
      <c r="X2622" s="45">
        <v>5.24</v>
      </c>
      <c r="Y2622" s="45">
        <v>7.87</v>
      </c>
      <c r="Z2622" s="46">
        <v>1370174.9</v>
      </c>
      <c r="AA2622" s="46">
        <v>53427.489668364484</v>
      </c>
      <c r="AB2622" s="47">
        <f>_xlfn.XLOOKUP($F2622,Main_OG!$D$1:$D$766,Main_OG!AJ$1:AJ$766,"")</f>
        <v>220852962</v>
      </c>
      <c r="AC2622" s="47">
        <f>_xlfn.XLOOKUP($F2622,Main_OG!$D$1:$D$766,Main_OG!AK$1:AK$766,"")</f>
        <v>3232160</v>
      </c>
      <c r="AD2622" s="47">
        <f>_xlfn.XLOOKUP($F2622,Main_OG!$D$1:$D$766,Main_OG!AL$1:AL$766,"")</f>
        <v>3110801834</v>
      </c>
      <c r="AE2622" s="47">
        <f>_xlfn.XLOOKUP($F2622,Main_OG!$D$1:$D$766,Main_OG!AM$1:AM$766,"")</f>
        <v>39648457</v>
      </c>
      <c r="AF2622" s="48">
        <f>_xlfn.XLOOKUP($F2622,Main_OG!$D$1:$D$766,Main_OG!Z$1:Z$766,"")</f>
        <v>2.74</v>
      </c>
      <c r="AG2622" s="48">
        <f>_xlfn.XLOOKUP($F2622,Main_OG!$D$1:$D$766,Main_OG!AA$1:AA$766,"")</f>
        <v>1.87</v>
      </c>
      <c r="AH2622" s="48">
        <f>_xlfn.XLOOKUP($F2622,Main_OG!$D$1:$D$766,Main_OG!AB$1:AB$766,"")</f>
        <v>22.758921780738341</v>
      </c>
      <c r="AI2622" s="48">
        <f>_xlfn.XLOOKUP($F2622,Main_OG!$D$1:$D$766,Main_OG!AC$1:AC$766,"")</f>
        <v>4.2699999999999996</v>
      </c>
      <c r="AJ2622" s="48">
        <f>_xlfn.XLOOKUP($F2622,Main_OG!$D$1:$D$766,Main_OG!AD$1:AD$766,"")</f>
        <v>0.67</v>
      </c>
    </row>
    <row r="2623" spans="2:36" x14ac:dyDescent="0.35">
      <c r="B2623" s="36" t="s">
        <v>3781</v>
      </c>
      <c r="C2623" s="45" t="s">
        <v>628</v>
      </c>
      <c r="D2623" s="45" t="s">
        <v>4301</v>
      </c>
      <c r="E2623" s="36" t="s">
        <v>3781</v>
      </c>
      <c r="F2623" s="36" t="str">
        <f t="shared" si="120"/>
        <v>2012_AR</v>
      </c>
      <c r="G2623" s="45">
        <v>2012</v>
      </c>
      <c r="H2623" s="45">
        <f>_xlfn.XLOOKUP(J2623,Main_OG!$B$1:$B$766,Main_OG!$O$1:$O$766,"")</f>
        <v>1</v>
      </c>
      <c r="I2623" s="45">
        <f>_xlfn.XLOOKUP(F2623,Main_OG!$D$1:$D$766,Main_OG!$J$1:$J$766,"")</f>
        <v>0</v>
      </c>
      <c r="J2623" s="45" t="s">
        <v>628</v>
      </c>
      <c r="K2623" s="45" t="str">
        <f t="shared" si="121"/>
        <v>Southwestern Electric Power Co_AR</v>
      </c>
      <c r="L2623" s="45" t="str">
        <f t="shared" si="122"/>
        <v>Southwestern Electric Power Co_AR</v>
      </c>
      <c r="M2623" s="45" t="s">
        <v>3800</v>
      </c>
      <c r="N2623" s="45">
        <v>0</v>
      </c>
      <c r="O2623" s="45">
        <v>17465</v>
      </c>
      <c r="P2623" s="45">
        <v>628</v>
      </c>
      <c r="Q2623" s="45">
        <v>95979</v>
      </c>
      <c r="R2623" s="45">
        <v>0</v>
      </c>
      <c r="S2623" s="45">
        <v>1367924</v>
      </c>
      <c r="T2623" s="45">
        <v>1561916</v>
      </c>
      <c r="U2623" s="45">
        <v>1132272</v>
      </c>
      <c r="V2623" s="45">
        <v>0</v>
      </c>
      <c r="W2623" s="45">
        <v>6.7437225999999999</v>
      </c>
      <c r="X2623" s="45">
        <v>5.2940747000000004</v>
      </c>
      <c r="Y2623" s="45">
        <v>8.2568499000000006</v>
      </c>
      <c r="Z2623" s="46">
        <v>116616.2</v>
      </c>
      <c r="AA2623" s="46">
        <v>39492.413497891546</v>
      </c>
      <c r="AB2623" s="47">
        <f>_xlfn.XLOOKUP($F2623,Main_OG!$D$1:$D$766,Main_OG!AJ$1:AJ$766,"")</f>
        <v>34095158</v>
      </c>
      <c r="AC2623" s="47">
        <f>_xlfn.XLOOKUP($F2623,Main_OG!$D$1:$D$766,Main_OG!AK$1:AK$766,"")</f>
        <v>112840</v>
      </c>
      <c r="AD2623" s="47">
        <f>_xlfn.XLOOKUP($F2623,Main_OG!$D$1:$D$766,Main_OG!AL$1:AL$766,"")</f>
        <v>247756828</v>
      </c>
      <c r="AE2623" s="47">
        <f>_xlfn.XLOOKUP($F2623,Main_OG!$D$1:$D$766,Main_OG!AM$1:AM$766,"")</f>
        <v>15493131</v>
      </c>
      <c r="AF2623" s="48">
        <f>_xlfn.XLOOKUP($F2623,Main_OG!$D$1:$D$766,Main_OG!Z$1:Z$766,"")</f>
        <v>0</v>
      </c>
      <c r="AG2623" s="48">
        <f>_xlfn.XLOOKUP($F2623,Main_OG!$D$1:$D$766,Main_OG!AA$1:AA$766,"")</f>
        <v>2.324237813104427</v>
      </c>
      <c r="AH2623" s="48">
        <f>_xlfn.XLOOKUP($F2623,Main_OG!$D$1:$D$766,Main_OG!AB$1:AB$766,"")</f>
        <v>23.49195884567845</v>
      </c>
      <c r="AI2623" s="48">
        <f>_xlfn.XLOOKUP($F2623,Main_OG!$D$1:$D$766,Main_OG!AC$1:AC$766,"")</f>
        <v>3.503818060367514</v>
      </c>
      <c r="AJ2623" s="48">
        <f>_xlfn.XLOOKUP($F2623,Main_OG!$D$1:$D$766,Main_OG!AD$1:AD$766,"")</f>
        <v>0.75442193202762442</v>
      </c>
    </row>
    <row r="2624" spans="2:36" x14ac:dyDescent="0.35">
      <c r="B2624" s="36" t="s">
        <v>3781</v>
      </c>
      <c r="C2624" s="45" t="s">
        <v>451</v>
      </c>
      <c r="D2624" s="45" t="s">
        <v>4301</v>
      </c>
      <c r="E2624" s="36" t="s">
        <v>3781</v>
      </c>
      <c r="F2624" s="36" t="str">
        <f t="shared" si="120"/>
        <v>2012_LA</v>
      </c>
      <c r="G2624" s="45">
        <v>2012</v>
      </c>
      <c r="H2624" s="45">
        <f>_xlfn.XLOOKUP(J2624,Main_OG!$B$1:$B$766,Main_OG!$O$1:$O$766,"")</f>
        <v>0</v>
      </c>
      <c r="I2624" s="45">
        <f>_xlfn.XLOOKUP(F2624,Main_OG!$D$1:$D$766,Main_OG!$J$1:$J$766,"")</f>
        <v>0</v>
      </c>
      <c r="J2624" s="45" t="s">
        <v>451</v>
      </c>
      <c r="K2624" s="45" t="str">
        <f t="shared" si="121"/>
        <v>Southwestern Electric Power Co_LA</v>
      </c>
      <c r="L2624" s="45" t="str">
        <f t="shared" si="122"/>
        <v>Southwestern Electric Power Co_LA</v>
      </c>
      <c r="M2624" s="45" t="s">
        <v>3801</v>
      </c>
      <c r="N2624" s="45">
        <v>0</v>
      </c>
      <c r="O2624" s="45">
        <v>24952</v>
      </c>
      <c r="P2624" s="45">
        <v>2049</v>
      </c>
      <c r="Q2624" s="45">
        <v>200345</v>
      </c>
      <c r="R2624" s="45">
        <v>0</v>
      </c>
      <c r="S2624" s="45">
        <v>2492841</v>
      </c>
      <c r="T2624" s="45">
        <v>1080305</v>
      </c>
      <c r="U2624" s="45">
        <v>2990171</v>
      </c>
      <c r="V2624" s="45">
        <v>0</v>
      </c>
      <c r="W2624" s="45">
        <v>6.9372254</v>
      </c>
      <c r="X2624" s="45">
        <v>5.7616135999999996</v>
      </c>
      <c r="Y2624" s="45">
        <v>8.2395957000000006</v>
      </c>
      <c r="Z2624" s="46">
        <v>242416.8</v>
      </c>
      <c r="AA2624" s="46">
        <v>52675.634665901212</v>
      </c>
      <c r="AB2624" s="47">
        <f>_xlfn.XLOOKUP($F2624,Main_OG!$D$1:$D$766,Main_OG!AJ$1:AJ$766,"")</f>
        <v>29493012</v>
      </c>
      <c r="AC2624" s="47">
        <f>_xlfn.XLOOKUP($F2624,Main_OG!$D$1:$D$766,Main_OG!AK$1:AK$766,"")</f>
        <v>11697112</v>
      </c>
      <c r="AD2624" s="47">
        <f>_xlfn.XLOOKUP($F2624,Main_OG!$D$1:$D$766,Main_OG!AL$1:AL$766,"")</f>
        <v>997544046</v>
      </c>
      <c r="AE2624" s="47">
        <f>_xlfn.XLOOKUP($F2624,Main_OG!$D$1:$D$766,Main_OG!AM$1:AM$766,"")</f>
        <v>15659132</v>
      </c>
      <c r="AF2624" s="48">
        <f>_xlfn.XLOOKUP($F2624,Main_OG!$D$1:$D$766,Main_OG!Z$1:Z$766,"")</f>
        <v>0</v>
      </c>
      <c r="AG2624" s="48">
        <f>_xlfn.XLOOKUP($F2624,Main_OG!$D$1:$D$766,Main_OG!AA$1:AA$766,"")</f>
        <v>2.324237813104427</v>
      </c>
      <c r="AH2624" s="48">
        <f>_xlfn.XLOOKUP($F2624,Main_OG!$D$1:$D$766,Main_OG!AB$1:AB$766,"")</f>
        <v>23.49195884567845</v>
      </c>
      <c r="AI2624" s="48">
        <f>_xlfn.XLOOKUP($F2624,Main_OG!$D$1:$D$766,Main_OG!AC$1:AC$766,"")</f>
        <v>3.503818060367514</v>
      </c>
      <c r="AJ2624" s="48">
        <f>_xlfn.XLOOKUP($F2624,Main_OG!$D$1:$D$766,Main_OG!AD$1:AD$766,"")</f>
        <v>0.75442193202762442</v>
      </c>
    </row>
    <row r="2625" spans="2:36" x14ac:dyDescent="0.35">
      <c r="B2625" s="36" t="s">
        <v>3781</v>
      </c>
      <c r="C2625" s="45" t="s">
        <v>77</v>
      </c>
      <c r="D2625" s="45" t="s">
        <v>4301</v>
      </c>
      <c r="E2625" s="36" t="s">
        <v>3781</v>
      </c>
      <c r="F2625" s="36" t="str">
        <f t="shared" si="120"/>
        <v>2012_TX</v>
      </c>
      <c r="G2625" s="45">
        <v>2012</v>
      </c>
      <c r="H2625" s="45">
        <f>_xlfn.XLOOKUP(J2625,Main_OG!$B$1:$B$766,Main_OG!$O$1:$O$766,"")</f>
        <v>1</v>
      </c>
      <c r="I2625" s="45">
        <f>_xlfn.XLOOKUP(F2625,Main_OG!$D$1:$D$766,Main_OG!$J$1:$J$766,"")</f>
        <v>0</v>
      </c>
      <c r="J2625" s="45" t="s">
        <v>77</v>
      </c>
      <c r="K2625" s="45" t="str">
        <f t="shared" si="121"/>
        <v>Southwestern Electric Power Co_TX</v>
      </c>
      <c r="L2625" s="45" t="str">
        <f t="shared" si="122"/>
        <v>Southwestern Electric Power Co_TX</v>
      </c>
      <c r="M2625" s="45" t="s">
        <v>3802</v>
      </c>
      <c r="N2625" s="45">
        <v>0</v>
      </c>
      <c r="O2625" s="45">
        <v>30203</v>
      </c>
      <c r="P2625" s="45">
        <v>4432</v>
      </c>
      <c r="Q2625" s="45">
        <v>147226</v>
      </c>
      <c r="R2625" s="45">
        <v>0</v>
      </c>
      <c r="S2625" s="45">
        <v>2323897</v>
      </c>
      <c r="T2625" s="45">
        <v>3018491</v>
      </c>
      <c r="U2625" s="45">
        <v>2178700</v>
      </c>
      <c r="V2625" s="45">
        <v>0</v>
      </c>
      <c r="W2625" s="45">
        <v>6.1990698999999996</v>
      </c>
      <c r="X2625" s="45">
        <v>4.9510832000000002</v>
      </c>
      <c r="Y2625" s="45">
        <v>7.7845503999999996</v>
      </c>
      <c r="Z2625" s="46">
        <v>1438354.4</v>
      </c>
      <c r="AA2625" s="46">
        <v>55142.914539574267</v>
      </c>
      <c r="AB2625" s="47">
        <f>_xlfn.XLOOKUP($F2625,Main_OG!$D$1:$D$766,Main_OG!AJ$1:AJ$766,"")</f>
        <v>194610414</v>
      </c>
      <c r="AC2625" s="47">
        <f>_xlfn.XLOOKUP($F2625,Main_OG!$D$1:$D$766,Main_OG!AK$1:AK$766,"")</f>
        <v>6389742</v>
      </c>
      <c r="AD2625" s="47">
        <f>_xlfn.XLOOKUP($F2625,Main_OG!$D$1:$D$766,Main_OG!AL$1:AL$766,"")</f>
        <v>3262388996</v>
      </c>
      <c r="AE2625" s="47">
        <f>_xlfn.XLOOKUP($F2625,Main_OG!$D$1:$D$766,Main_OG!AM$1:AM$766,"")</f>
        <v>38441017</v>
      </c>
      <c r="AF2625" s="48">
        <f>_xlfn.XLOOKUP($F2625,Main_OG!$D$1:$D$766,Main_OG!Z$1:Z$766,"")</f>
        <v>2.23</v>
      </c>
      <c r="AG2625" s="48">
        <f>_xlfn.XLOOKUP($F2625,Main_OG!$D$1:$D$766,Main_OG!AA$1:AA$766,"")</f>
        <v>1.88</v>
      </c>
      <c r="AH2625" s="48">
        <f>_xlfn.XLOOKUP($F2625,Main_OG!$D$1:$D$766,Main_OG!AB$1:AB$766,"")</f>
        <v>23</v>
      </c>
      <c r="AI2625" s="48">
        <f>_xlfn.XLOOKUP($F2625,Main_OG!$D$1:$D$766,Main_OG!AC$1:AC$766,"")</f>
        <v>2.93</v>
      </c>
      <c r="AJ2625" s="48">
        <f>_xlfn.XLOOKUP($F2625,Main_OG!$D$1:$D$766,Main_OG!AD$1:AD$766,"")</f>
        <v>0.73</v>
      </c>
    </row>
    <row r="2626" spans="2:36" x14ac:dyDescent="0.35">
      <c r="B2626" s="36" t="s">
        <v>3781</v>
      </c>
      <c r="C2626" s="45" t="s">
        <v>628</v>
      </c>
      <c r="D2626" s="45" t="s">
        <v>4301</v>
      </c>
      <c r="E2626" s="36" t="s">
        <v>3781</v>
      </c>
      <c r="F2626" s="36" t="str">
        <f t="shared" si="120"/>
        <v>2013_AR</v>
      </c>
      <c r="G2626" s="45">
        <v>2013</v>
      </c>
      <c r="H2626" s="45">
        <f>_xlfn.XLOOKUP(J2626,Main_OG!$B$1:$B$766,Main_OG!$O$1:$O$766,"")</f>
        <v>1</v>
      </c>
      <c r="I2626" s="45">
        <f>_xlfn.XLOOKUP(F2626,Main_OG!$D$1:$D$766,Main_OG!$J$1:$J$766,"")</f>
        <v>0</v>
      </c>
      <c r="J2626" s="45" t="s">
        <v>628</v>
      </c>
      <c r="K2626" s="45" t="str">
        <f t="shared" si="121"/>
        <v>Southwestern Electric Power Co_AR</v>
      </c>
      <c r="L2626" s="45" t="str">
        <f t="shared" si="122"/>
        <v>Southwestern Electric Power Co_AR</v>
      </c>
      <c r="M2626" s="45" t="s">
        <v>3803</v>
      </c>
      <c r="N2626" s="45">
        <v>0</v>
      </c>
      <c r="O2626" s="45">
        <v>17488</v>
      </c>
      <c r="P2626" s="45">
        <v>614</v>
      </c>
      <c r="Q2626" s="45">
        <v>96606</v>
      </c>
      <c r="R2626" s="45">
        <v>0</v>
      </c>
      <c r="S2626" s="45">
        <v>1343708</v>
      </c>
      <c r="T2626" s="45">
        <v>1539858</v>
      </c>
      <c r="U2626" s="45">
        <v>1134702</v>
      </c>
      <c r="V2626" s="45">
        <v>0</v>
      </c>
      <c r="W2626" s="45">
        <v>7.5813049000000001</v>
      </c>
      <c r="X2626" s="45">
        <v>6.0833012000000002</v>
      </c>
      <c r="Y2626" s="45">
        <v>9.0445773000000003</v>
      </c>
      <c r="Z2626" s="46">
        <v>119842.8</v>
      </c>
      <c r="AA2626" s="46">
        <v>40481.155118175935</v>
      </c>
      <c r="AB2626" s="47">
        <f>_xlfn.XLOOKUP($F2626,Main_OG!$D$1:$D$766,Main_OG!AJ$1:AJ$766,"")</f>
        <v>37574936</v>
      </c>
      <c r="AC2626" s="47">
        <f>_xlfn.XLOOKUP($F2626,Main_OG!$D$1:$D$766,Main_OG!AK$1:AK$766,"")</f>
        <v>146494</v>
      </c>
      <c r="AD2626" s="47">
        <f>_xlfn.XLOOKUP($F2626,Main_OG!$D$1:$D$766,Main_OG!AL$1:AL$766,"")</f>
        <v>177238292</v>
      </c>
      <c r="AE2626" s="47">
        <f>_xlfn.XLOOKUP($F2626,Main_OG!$D$1:$D$766,Main_OG!AM$1:AM$766,"")</f>
        <v>11945257</v>
      </c>
      <c r="AF2626" s="48">
        <f>_xlfn.XLOOKUP($F2626,Main_OG!$D$1:$D$766,Main_OG!Z$1:Z$766,"")</f>
        <v>2.4300000000000002</v>
      </c>
      <c r="AG2626" s="48">
        <f>_xlfn.XLOOKUP($F2626,Main_OG!$D$1:$D$766,Main_OG!AA$1:AA$766,"")</f>
        <v>2.4</v>
      </c>
      <c r="AH2626" s="48">
        <f>_xlfn.XLOOKUP($F2626,Main_OG!$D$1:$D$766,Main_OG!AB$1:AB$766,"")</f>
        <v>22.06</v>
      </c>
      <c r="AI2626" s="48">
        <f>_xlfn.XLOOKUP($F2626,Main_OG!$D$1:$D$766,Main_OG!AC$1:AC$766,"")</f>
        <v>4.83</v>
      </c>
      <c r="AJ2626" s="48">
        <f>_xlfn.XLOOKUP($F2626,Main_OG!$D$1:$D$766,Main_OG!AD$1:AD$766,"")</f>
        <v>0.61</v>
      </c>
    </row>
    <row r="2627" spans="2:36" x14ac:dyDescent="0.35">
      <c r="B2627" s="36" t="s">
        <v>3781</v>
      </c>
      <c r="C2627" s="45" t="s">
        <v>451</v>
      </c>
      <c r="D2627" s="45" t="s">
        <v>4301</v>
      </c>
      <c r="E2627" s="36" t="s">
        <v>3781</v>
      </c>
      <c r="F2627" s="36" t="str">
        <f t="shared" ref="F2627:F2690" si="123">_xlfn.CONCAT(G2627,"_",J2627)</f>
        <v>2013_LA</v>
      </c>
      <c r="G2627" s="45">
        <v>2013</v>
      </c>
      <c r="H2627" s="45">
        <f>_xlfn.XLOOKUP(J2627,Main_OG!$B$1:$B$766,Main_OG!$O$1:$O$766,"")</f>
        <v>0</v>
      </c>
      <c r="I2627" s="45">
        <f>_xlfn.XLOOKUP(F2627,Main_OG!$D$1:$D$766,Main_OG!$J$1:$J$766,"")</f>
        <v>0</v>
      </c>
      <c r="J2627" s="45" t="s">
        <v>451</v>
      </c>
      <c r="K2627" s="45" t="str">
        <f t="shared" ref="K2627:K2690" si="124">_xlfn.CONCAT(B2627,"_",C2627)</f>
        <v>Southwestern Electric Power Co_LA</v>
      </c>
      <c r="L2627" s="45" t="str">
        <f t="shared" ref="L2627:L2690" si="125">_xlfn.CONCAT(E2627,"_",C2627)</f>
        <v>Southwestern Electric Power Co_LA</v>
      </c>
      <c r="M2627" s="45" t="s">
        <v>3804</v>
      </c>
      <c r="N2627" s="45">
        <v>0</v>
      </c>
      <c r="O2627" s="45">
        <v>25086</v>
      </c>
      <c r="P2627" s="45">
        <v>2058</v>
      </c>
      <c r="Q2627" s="45">
        <v>201211</v>
      </c>
      <c r="R2627" s="45">
        <v>0</v>
      </c>
      <c r="S2627" s="45">
        <v>2467326</v>
      </c>
      <c r="T2627" s="45">
        <v>1019703</v>
      </c>
      <c r="U2627" s="45">
        <v>3041190</v>
      </c>
      <c r="V2627" s="45">
        <v>0</v>
      </c>
      <c r="W2627" s="45">
        <v>8.5247834999999998</v>
      </c>
      <c r="X2627" s="45">
        <v>7.0069422000000001</v>
      </c>
      <c r="Y2627" s="45">
        <v>9.6005281</v>
      </c>
      <c r="Z2627" s="46">
        <v>236482.3</v>
      </c>
      <c r="AA2627" s="46">
        <v>51119.813058252847</v>
      </c>
      <c r="AB2627" s="47">
        <f>_xlfn.XLOOKUP($F2627,Main_OG!$D$1:$D$766,Main_OG!AJ$1:AJ$766,"")</f>
        <v>27574922</v>
      </c>
      <c r="AC2627" s="47">
        <f>_xlfn.XLOOKUP($F2627,Main_OG!$D$1:$D$766,Main_OG!AK$1:AK$766,"")</f>
        <v>18145904</v>
      </c>
      <c r="AD2627" s="47">
        <f>_xlfn.XLOOKUP($F2627,Main_OG!$D$1:$D$766,Main_OG!AL$1:AL$766,"")</f>
        <v>916563612</v>
      </c>
      <c r="AE2627" s="47">
        <f>_xlfn.XLOOKUP($F2627,Main_OG!$D$1:$D$766,Main_OG!AM$1:AM$766,"")</f>
        <v>16954394</v>
      </c>
      <c r="AF2627" s="48">
        <f>_xlfn.XLOOKUP($F2627,Main_OG!$D$1:$D$766,Main_OG!Z$1:Z$766,"")</f>
        <v>2.73</v>
      </c>
      <c r="AG2627" s="48">
        <f>_xlfn.XLOOKUP($F2627,Main_OG!$D$1:$D$766,Main_OG!AA$1:AA$766,"")</f>
        <v>2.9</v>
      </c>
      <c r="AH2627" s="48">
        <f>_xlfn.XLOOKUP($F2627,Main_OG!$D$1:$D$766,Main_OG!AB$1:AB$766,"")</f>
        <v>21.99</v>
      </c>
      <c r="AI2627" s="48">
        <f>_xlfn.XLOOKUP($F2627,Main_OG!$D$1:$D$766,Main_OG!AC$1:AC$766,"")</f>
        <v>3.87</v>
      </c>
      <c r="AJ2627" s="48">
        <f>_xlfn.XLOOKUP($F2627,Main_OG!$D$1:$D$766,Main_OG!AD$1:AD$766,"")</f>
        <v>0.91</v>
      </c>
    </row>
    <row r="2628" spans="2:36" x14ac:dyDescent="0.35">
      <c r="B2628" s="36" t="s">
        <v>3781</v>
      </c>
      <c r="C2628" s="45" t="s">
        <v>77</v>
      </c>
      <c r="D2628" s="45" t="s">
        <v>4301</v>
      </c>
      <c r="E2628" s="36" t="s">
        <v>3781</v>
      </c>
      <c r="F2628" s="36" t="str">
        <f t="shared" si="123"/>
        <v>2013_TX</v>
      </c>
      <c r="G2628" s="45">
        <v>2013</v>
      </c>
      <c r="H2628" s="45">
        <f>_xlfn.XLOOKUP(J2628,Main_OG!$B$1:$B$766,Main_OG!$O$1:$O$766,"")</f>
        <v>1</v>
      </c>
      <c r="I2628" s="45">
        <f>_xlfn.XLOOKUP(F2628,Main_OG!$D$1:$D$766,Main_OG!$J$1:$J$766,"")</f>
        <v>0</v>
      </c>
      <c r="J2628" s="45" t="s">
        <v>77</v>
      </c>
      <c r="K2628" s="45" t="str">
        <f t="shared" si="124"/>
        <v>Southwestern Electric Power Co_TX</v>
      </c>
      <c r="L2628" s="45" t="str">
        <f t="shared" si="125"/>
        <v>Southwestern Electric Power Co_TX</v>
      </c>
      <c r="M2628" s="45" t="s">
        <v>3805</v>
      </c>
      <c r="N2628" s="45">
        <v>0</v>
      </c>
      <c r="O2628" s="45">
        <v>30381</v>
      </c>
      <c r="P2628" s="45">
        <v>4411</v>
      </c>
      <c r="Q2628" s="45">
        <v>147561</v>
      </c>
      <c r="R2628" s="45">
        <v>0</v>
      </c>
      <c r="S2628" s="45">
        <v>2280204</v>
      </c>
      <c r="T2628" s="45">
        <v>3052622</v>
      </c>
      <c r="U2628" s="45">
        <v>2255502</v>
      </c>
      <c r="V2628" s="45">
        <v>0</v>
      </c>
      <c r="W2628" s="45">
        <v>7.8379873</v>
      </c>
      <c r="X2628" s="45">
        <v>5.3643098</v>
      </c>
      <c r="Y2628" s="45">
        <v>8.9249089999999995</v>
      </c>
      <c r="Z2628" s="46">
        <v>1511806.5</v>
      </c>
      <c r="AA2628" s="46">
        <v>57093.153737780332</v>
      </c>
      <c r="AB2628" s="47">
        <f>_xlfn.XLOOKUP($F2628,Main_OG!$D$1:$D$766,Main_OG!AJ$1:AJ$766,"")</f>
        <v>204973390</v>
      </c>
      <c r="AC2628" s="47">
        <f>_xlfn.XLOOKUP($F2628,Main_OG!$D$1:$D$766,Main_OG!AK$1:AK$766,"")</f>
        <v>4517374</v>
      </c>
      <c r="AD2628" s="47">
        <f>_xlfn.XLOOKUP($F2628,Main_OG!$D$1:$D$766,Main_OG!AL$1:AL$766,"")</f>
        <v>3076364045</v>
      </c>
      <c r="AE2628" s="47">
        <f>_xlfn.XLOOKUP($F2628,Main_OG!$D$1:$D$766,Main_OG!AM$1:AM$766,"")</f>
        <v>38314996</v>
      </c>
      <c r="AF2628" s="48">
        <f>_xlfn.XLOOKUP($F2628,Main_OG!$D$1:$D$766,Main_OG!Z$1:Z$766,"")</f>
        <v>0</v>
      </c>
      <c r="AG2628" s="48">
        <f>_xlfn.XLOOKUP($F2628,Main_OG!$D$1:$D$766,Main_OG!AA$1:AA$766,"")</f>
        <v>2.3089180475565318</v>
      </c>
      <c r="AH2628" s="48">
        <f>_xlfn.XLOOKUP($F2628,Main_OG!$D$1:$D$766,Main_OG!AB$1:AB$766,"")</f>
        <v>22.862714639490921</v>
      </c>
      <c r="AI2628" s="48">
        <f>_xlfn.XLOOKUP($F2628,Main_OG!$D$1:$D$766,Main_OG!AC$1:AC$766,"")</f>
        <v>4.4043332512284126</v>
      </c>
      <c r="AJ2628" s="48">
        <f>_xlfn.XLOOKUP($F2628,Main_OG!$D$1:$D$766,Main_OG!AD$1:AD$766,"")</f>
        <v>0.73100116927520231</v>
      </c>
    </row>
    <row r="2629" spans="2:36" x14ac:dyDescent="0.35">
      <c r="B2629" s="36" t="s">
        <v>3781</v>
      </c>
      <c r="C2629" s="45" t="s">
        <v>628</v>
      </c>
      <c r="D2629" s="45" t="s">
        <v>4301</v>
      </c>
      <c r="E2629" s="36" t="s">
        <v>3781</v>
      </c>
      <c r="F2629" s="36" t="str">
        <f t="shared" si="123"/>
        <v>2014_AR</v>
      </c>
      <c r="G2629" s="45">
        <v>2014</v>
      </c>
      <c r="H2629" s="45">
        <f>_xlfn.XLOOKUP(J2629,Main_OG!$B$1:$B$766,Main_OG!$O$1:$O$766,"")</f>
        <v>1</v>
      </c>
      <c r="I2629" s="45">
        <f>_xlfn.XLOOKUP(F2629,Main_OG!$D$1:$D$766,Main_OG!$J$1:$J$766,"")</f>
        <v>0</v>
      </c>
      <c r="J2629" s="45" t="s">
        <v>628</v>
      </c>
      <c r="K2629" s="45" t="str">
        <f t="shared" si="124"/>
        <v>Southwestern Electric Power Co_AR</v>
      </c>
      <c r="L2629" s="45" t="str">
        <f t="shared" si="125"/>
        <v>Southwestern Electric Power Co_AR</v>
      </c>
      <c r="M2629" s="45" t="s">
        <v>3806</v>
      </c>
      <c r="N2629" s="45">
        <v>0</v>
      </c>
      <c r="O2629" s="45">
        <v>17554</v>
      </c>
      <c r="P2629" s="45">
        <v>607</v>
      </c>
      <c r="Q2629" s="45">
        <v>97253</v>
      </c>
      <c r="R2629" s="45">
        <v>0</v>
      </c>
      <c r="S2629" s="45">
        <v>1354356</v>
      </c>
      <c r="T2629" s="45">
        <v>1543047</v>
      </c>
      <c r="U2629" s="45">
        <v>1121436</v>
      </c>
      <c r="V2629" s="45">
        <v>0</v>
      </c>
      <c r="W2629" s="45">
        <v>7.4541848999999996</v>
      </c>
      <c r="X2629" s="45">
        <v>5.9327033</v>
      </c>
      <c r="Y2629" s="45">
        <v>8.9825545000000009</v>
      </c>
      <c r="Z2629" s="46">
        <v>121409.4</v>
      </c>
      <c r="AA2629" s="46">
        <v>40895.673916272761</v>
      </c>
      <c r="AB2629" s="47">
        <f>_xlfn.XLOOKUP($F2629,Main_OG!$D$1:$D$766,Main_OG!AJ$1:AJ$766,"")</f>
        <v>38590830</v>
      </c>
      <c r="AC2629" s="47">
        <f>_xlfn.XLOOKUP($F2629,Main_OG!$D$1:$D$766,Main_OG!AK$1:AK$766,"")</f>
        <v>97830</v>
      </c>
      <c r="AD2629" s="47">
        <f>_xlfn.XLOOKUP($F2629,Main_OG!$D$1:$D$766,Main_OG!AL$1:AL$766,"")</f>
        <v>136257808</v>
      </c>
      <c r="AE2629" s="47">
        <f>_xlfn.XLOOKUP($F2629,Main_OG!$D$1:$D$766,Main_OG!AM$1:AM$766,"")</f>
        <v>14478259</v>
      </c>
      <c r="AF2629" s="48">
        <f>_xlfn.XLOOKUP($F2629,Main_OG!$D$1:$D$766,Main_OG!Z$1:Z$766,"")</f>
        <v>0</v>
      </c>
      <c r="AG2629" s="48">
        <f>_xlfn.XLOOKUP($F2629,Main_OG!$D$1:$D$766,Main_OG!AA$1:AA$766,"")</f>
        <v>2.322195177698041</v>
      </c>
      <c r="AH2629" s="48">
        <f>_xlfn.XLOOKUP($F2629,Main_OG!$D$1:$D$766,Main_OG!AB$1:AB$766,"")</f>
        <v>20.48845299552563</v>
      </c>
      <c r="AI2629" s="48">
        <f>_xlfn.XLOOKUP($F2629,Main_OG!$D$1:$D$766,Main_OG!AC$1:AC$766,"")</f>
        <v>4.9924248044436963</v>
      </c>
      <c r="AJ2629" s="48">
        <f>_xlfn.XLOOKUP($F2629,Main_OG!$D$1:$D$766,Main_OG!AD$1:AD$766,"")</f>
        <v>0.68548682032632846</v>
      </c>
    </row>
    <row r="2630" spans="2:36" x14ac:dyDescent="0.35">
      <c r="B2630" s="36" t="s">
        <v>3781</v>
      </c>
      <c r="C2630" s="45" t="s">
        <v>451</v>
      </c>
      <c r="D2630" s="45" t="s">
        <v>4301</v>
      </c>
      <c r="E2630" s="36" t="s">
        <v>3781</v>
      </c>
      <c r="F2630" s="36" t="str">
        <f t="shared" si="123"/>
        <v>2014_LA</v>
      </c>
      <c r="G2630" s="45">
        <v>2014</v>
      </c>
      <c r="H2630" s="45">
        <f>_xlfn.XLOOKUP(J2630,Main_OG!$B$1:$B$766,Main_OG!$O$1:$O$766,"")</f>
        <v>0</v>
      </c>
      <c r="I2630" s="45">
        <f>_xlfn.XLOOKUP(F2630,Main_OG!$D$1:$D$766,Main_OG!$J$1:$J$766,"")</f>
        <v>0</v>
      </c>
      <c r="J2630" s="45" t="s">
        <v>451</v>
      </c>
      <c r="K2630" s="45" t="str">
        <f t="shared" si="124"/>
        <v>Southwestern Electric Power Co_LA</v>
      </c>
      <c r="L2630" s="45" t="str">
        <f t="shared" si="125"/>
        <v>Southwestern Electric Power Co_LA</v>
      </c>
      <c r="M2630" s="45" t="s">
        <v>3807</v>
      </c>
      <c r="N2630" s="45">
        <v>0</v>
      </c>
      <c r="O2630" s="45">
        <v>25301</v>
      </c>
      <c r="P2630" s="45">
        <v>2053</v>
      </c>
      <c r="Q2630" s="45">
        <v>201885</v>
      </c>
      <c r="R2630" s="45">
        <v>0</v>
      </c>
      <c r="S2630" s="45">
        <v>2446268</v>
      </c>
      <c r="T2630" s="45">
        <v>1034068</v>
      </c>
      <c r="U2630" s="45">
        <v>2991457</v>
      </c>
      <c r="V2630" s="45">
        <v>0</v>
      </c>
      <c r="W2630" s="45">
        <v>8.7201933999999994</v>
      </c>
      <c r="X2630" s="45">
        <v>7.0508999000000001</v>
      </c>
      <c r="Y2630" s="45">
        <v>9.7112543999999996</v>
      </c>
      <c r="Z2630" s="46">
        <v>243042.9</v>
      </c>
      <c r="AA2630" s="46">
        <v>52312.988249089853</v>
      </c>
      <c r="AB2630" s="47">
        <f>_xlfn.XLOOKUP($F2630,Main_OG!$D$1:$D$766,Main_OG!AJ$1:AJ$766,"")</f>
        <v>25264386</v>
      </c>
      <c r="AC2630" s="47">
        <f>_xlfn.XLOOKUP($F2630,Main_OG!$D$1:$D$766,Main_OG!AK$1:AK$766,"")</f>
        <v>18596832</v>
      </c>
      <c r="AD2630" s="47">
        <f>_xlfn.XLOOKUP($F2630,Main_OG!$D$1:$D$766,Main_OG!AL$1:AL$766,"")</f>
        <v>931366122</v>
      </c>
      <c r="AE2630" s="47">
        <f>_xlfn.XLOOKUP($F2630,Main_OG!$D$1:$D$766,Main_OG!AM$1:AM$766,"")</f>
        <v>17311330</v>
      </c>
      <c r="AF2630" s="48">
        <f>_xlfn.XLOOKUP($F2630,Main_OG!$D$1:$D$766,Main_OG!Z$1:Z$766,"")</f>
        <v>0</v>
      </c>
      <c r="AG2630" s="48">
        <f>_xlfn.XLOOKUP($F2630,Main_OG!$D$1:$D$766,Main_OG!AA$1:AA$766,"")</f>
        <v>2.322195177698041</v>
      </c>
      <c r="AH2630" s="48">
        <f>_xlfn.XLOOKUP($F2630,Main_OG!$D$1:$D$766,Main_OG!AB$1:AB$766,"")</f>
        <v>20.48845299552563</v>
      </c>
      <c r="AI2630" s="48">
        <f>_xlfn.XLOOKUP($F2630,Main_OG!$D$1:$D$766,Main_OG!AC$1:AC$766,"")</f>
        <v>4.9924248044436963</v>
      </c>
      <c r="AJ2630" s="48">
        <f>_xlfn.XLOOKUP($F2630,Main_OG!$D$1:$D$766,Main_OG!AD$1:AD$766,"")</f>
        <v>0.68548682032632846</v>
      </c>
    </row>
    <row r="2631" spans="2:36" x14ac:dyDescent="0.35">
      <c r="B2631" s="36" t="s">
        <v>3781</v>
      </c>
      <c r="C2631" s="45" t="s">
        <v>77</v>
      </c>
      <c r="D2631" s="45" t="s">
        <v>4301</v>
      </c>
      <c r="E2631" s="36" t="s">
        <v>3781</v>
      </c>
      <c r="F2631" s="36" t="str">
        <f t="shared" si="123"/>
        <v>2014_TX</v>
      </c>
      <c r="G2631" s="45">
        <v>2014</v>
      </c>
      <c r="H2631" s="45">
        <f>_xlfn.XLOOKUP(J2631,Main_OG!$B$1:$B$766,Main_OG!$O$1:$O$766,"")</f>
        <v>1</v>
      </c>
      <c r="I2631" s="45">
        <f>_xlfn.XLOOKUP(F2631,Main_OG!$D$1:$D$766,Main_OG!$J$1:$J$766,"")</f>
        <v>0</v>
      </c>
      <c r="J2631" s="45" t="s">
        <v>77</v>
      </c>
      <c r="K2631" s="45" t="str">
        <f t="shared" si="124"/>
        <v>Southwestern Electric Power Co_TX</v>
      </c>
      <c r="L2631" s="45" t="str">
        <f t="shared" si="125"/>
        <v>Southwestern Electric Power Co_TX</v>
      </c>
      <c r="M2631" s="45" t="s">
        <v>3808</v>
      </c>
      <c r="N2631" s="45">
        <v>0</v>
      </c>
      <c r="O2631" s="45">
        <v>30449</v>
      </c>
      <c r="P2631" s="45">
        <v>4401</v>
      </c>
      <c r="Q2631" s="45">
        <v>147734</v>
      </c>
      <c r="R2631" s="45">
        <v>0</v>
      </c>
      <c r="S2631" s="45">
        <v>2276207</v>
      </c>
      <c r="T2631" s="45">
        <v>3323617</v>
      </c>
      <c r="U2631" s="45">
        <v>2198241</v>
      </c>
      <c r="V2631" s="45">
        <v>0</v>
      </c>
      <c r="W2631" s="45">
        <v>6.9659788999999996</v>
      </c>
      <c r="X2631" s="45">
        <v>5.843432</v>
      </c>
      <c r="Y2631" s="45">
        <v>8.9394247</v>
      </c>
      <c r="Z2631" s="46">
        <v>1559636.1</v>
      </c>
      <c r="AA2631" s="46">
        <v>57843.36974409315</v>
      </c>
      <c r="AB2631" s="47">
        <f>_xlfn.XLOOKUP($F2631,Main_OG!$D$1:$D$766,Main_OG!AJ$1:AJ$766,"")</f>
        <v>203315006</v>
      </c>
      <c r="AC2631" s="47">
        <f>_xlfn.XLOOKUP($F2631,Main_OG!$D$1:$D$766,Main_OG!AK$1:AK$766,"")</f>
        <v>1634030</v>
      </c>
      <c r="AD2631" s="47">
        <f>_xlfn.XLOOKUP($F2631,Main_OG!$D$1:$D$766,Main_OG!AL$1:AL$766,"")</f>
        <v>3070820282</v>
      </c>
      <c r="AE2631" s="47">
        <f>_xlfn.XLOOKUP($F2631,Main_OG!$D$1:$D$766,Main_OG!AM$1:AM$766,"")</f>
        <v>39287443</v>
      </c>
      <c r="AF2631" s="48">
        <f>_xlfn.XLOOKUP($F2631,Main_OG!$D$1:$D$766,Main_OG!Z$1:Z$766,"")</f>
        <v>0</v>
      </c>
      <c r="AG2631" s="48">
        <f>_xlfn.XLOOKUP($F2631,Main_OG!$D$1:$D$766,Main_OG!AA$1:AA$766,"")</f>
        <v>2.322195177698041</v>
      </c>
      <c r="AH2631" s="48">
        <f>_xlfn.XLOOKUP($F2631,Main_OG!$D$1:$D$766,Main_OG!AB$1:AB$766,"")</f>
        <v>20.48845299552563</v>
      </c>
      <c r="AI2631" s="48">
        <f>_xlfn.XLOOKUP($F2631,Main_OG!$D$1:$D$766,Main_OG!AC$1:AC$766,"")</f>
        <v>4.9924248044436963</v>
      </c>
      <c r="AJ2631" s="48">
        <f>_xlfn.XLOOKUP($F2631,Main_OG!$D$1:$D$766,Main_OG!AD$1:AD$766,"")</f>
        <v>0.68548682032632846</v>
      </c>
    </row>
    <row r="2632" spans="2:36" x14ac:dyDescent="0.35">
      <c r="B2632" s="36" t="s">
        <v>3781</v>
      </c>
      <c r="C2632" s="45" t="s">
        <v>628</v>
      </c>
      <c r="D2632" s="45" t="s">
        <v>4301</v>
      </c>
      <c r="E2632" s="36" t="s">
        <v>3781</v>
      </c>
      <c r="F2632" s="36" t="str">
        <f t="shared" si="123"/>
        <v>2015_AR</v>
      </c>
      <c r="G2632" s="45">
        <v>2015</v>
      </c>
      <c r="H2632" s="45">
        <f>_xlfn.XLOOKUP(J2632,Main_OG!$B$1:$B$766,Main_OG!$O$1:$O$766,"")</f>
        <v>1</v>
      </c>
      <c r="I2632" s="45">
        <f>_xlfn.XLOOKUP(F2632,Main_OG!$D$1:$D$766,Main_OG!$J$1:$J$766,"")</f>
        <v>0</v>
      </c>
      <c r="J2632" s="45" t="s">
        <v>628</v>
      </c>
      <c r="K2632" s="45" t="str">
        <f t="shared" si="124"/>
        <v>Southwestern Electric Power Co_AR</v>
      </c>
      <c r="L2632" s="45" t="str">
        <f t="shared" si="125"/>
        <v>Southwestern Electric Power Co_AR</v>
      </c>
      <c r="M2632" s="45" t="s">
        <v>3809</v>
      </c>
      <c r="N2632" s="45">
        <v>0</v>
      </c>
      <c r="O2632" s="45">
        <v>17646</v>
      </c>
      <c r="P2632" s="45">
        <v>601</v>
      </c>
      <c r="Q2632" s="45">
        <v>97877</v>
      </c>
      <c r="R2632" s="45">
        <v>0</v>
      </c>
      <c r="S2632" s="45">
        <v>1364578</v>
      </c>
      <c r="T2632" s="45">
        <v>1441797</v>
      </c>
      <c r="U2632" s="45">
        <v>1110909</v>
      </c>
      <c r="V2632" s="45">
        <v>0</v>
      </c>
      <c r="W2632" s="45">
        <v>7.0702444</v>
      </c>
      <c r="X2632" s="45">
        <v>5.5231769999999996</v>
      </c>
      <c r="Y2632" s="45">
        <v>8.7026029999999999</v>
      </c>
      <c r="Z2632" s="46">
        <v>121532.5</v>
      </c>
      <c r="AA2632" s="46">
        <v>40786.386158218258</v>
      </c>
      <c r="AB2632" s="47">
        <f>_xlfn.XLOOKUP($F2632,Main_OG!$D$1:$D$766,Main_OG!AJ$1:AJ$766,"")</f>
        <v>25659822</v>
      </c>
      <c r="AC2632" s="47">
        <f>_xlfn.XLOOKUP($F2632,Main_OG!$D$1:$D$766,Main_OG!AK$1:AK$766,"")</f>
        <v>215844</v>
      </c>
      <c r="AD2632" s="47">
        <f>_xlfn.XLOOKUP($F2632,Main_OG!$D$1:$D$766,Main_OG!AL$1:AL$766,"")</f>
        <v>210203424</v>
      </c>
      <c r="AE2632" s="47">
        <f>_xlfn.XLOOKUP($F2632,Main_OG!$D$1:$D$766,Main_OG!AM$1:AM$766,"")</f>
        <v>13837794</v>
      </c>
      <c r="AF2632" s="48">
        <f>_xlfn.XLOOKUP($F2632,Main_OG!$D$1:$D$766,Main_OG!Z$1:Z$766,"")</f>
        <v>0</v>
      </c>
      <c r="AG2632" s="48">
        <f>_xlfn.XLOOKUP($F2632,Main_OG!$D$1:$D$766,Main_OG!AA$1:AA$766,"")</f>
        <v>2.25948627072199</v>
      </c>
      <c r="AH2632" s="48">
        <f>_xlfn.XLOOKUP($F2632,Main_OG!$D$1:$D$766,Main_OG!AB$1:AB$766,"")</f>
        <v>12.08771849023859</v>
      </c>
      <c r="AI2632" s="48">
        <f>_xlfn.XLOOKUP($F2632,Main_OG!$D$1:$D$766,Main_OG!AC$1:AC$766,"")</f>
        <v>3.3843619636206599</v>
      </c>
      <c r="AJ2632" s="48">
        <f>_xlfn.XLOOKUP($F2632,Main_OG!$D$1:$D$766,Main_OG!AD$1:AD$766,"")</f>
        <v>0.66963877086385626</v>
      </c>
    </row>
    <row r="2633" spans="2:36" x14ac:dyDescent="0.35">
      <c r="B2633" s="36" t="s">
        <v>3781</v>
      </c>
      <c r="C2633" s="45" t="s">
        <v>451</v>
      </c>
      <c r="D2633" s="45" t="s">
        <v>4301</v>
      </c>
      <c r="E2633" s="36" t="s">
        <v>3781</v>
      </c>
      <c r="F2633" s="36" t="str">
        <f t="shared" si="123"/>
        <v>2015_LA</v>
      </c>
      <c r="G2633" s="45">
        <v>2015</v>
      </c>
      <c r="H2633" s="45">
        <f>_xlfn.XLOOKUP(J2633,Main_OG!$B$1:$B$766,Main_OG!$O$1:$O$766,"")</f>
        <v>0</v>
      </c>
      <c r="I2633" s="45">
        <f>_xlfn.XLOOKUP(F2633,Main_OG!$D$1:$D$766,Main_OG!$J$1:$J$766,"")</f>
        <v>0</v>
      </c>
      <c r="J2633" s="45" t="s">
        <v>451</v>
      </c>
      <c r="K2633" s="45" t="str">
        <f t="shared" si="124"/>
        <v>Southwestern Electric Power Co_LA</v>
      </c>
      <c r="L2633" s="45" t="str">
        <f t="shared" si="125"/>
        <v>Southwestern Electric Power Co_LA</v>
      </c>
      <c r="M2633" s="45" t="s">
        <v>3810</v>
      </c>
      <c r="N2633" s="45">
        <v>0</v>
      </c>
      <c r="O2633" s="45">
        <v>25419</v>
      </c>
      <c r="P2633" s="45">
        <v>2022</v>
      </c>
      <c r="Q2633" s="45">
        <v>202534</v>
      </c>
      <c r="R2633" s="45">
        <v>0</v>
      </c>
      <c r="S2633" s="45">
        <v>2493867</v>
      </c>
      <c r="T2633" s="45">
        <v>1038879</v>
      </c>
      <c r="U2633" s="45">
        <v>3032060</v>
      </c>
      <c r="V2633" s="45">
        <v>0</v>
      </c>
      <c r="W2633" s="45">
        <v>8.5740739000000001</v>
      </c>
      <c r="X2633" s="45">
        <v>6.7861608999999996</v>
      </c>
      <c r="Y2633" s="45">
        <v>9.7504337000000003</v>
      </c>
      <c r="Z2633" s="46">
        <v>239584.1</v>
      </c>
      <c r="AA2633" s="46">
        <v>51335.805157833791</v>
      </c>
      <c r="AB2633" s="47">
        <f>_xlfn.XLOOKUP($F2633,Main_OG!$D$1:$D$766,Main_OG!AJ$1:AJ$766,"")</f>
        <v>21510280</v>
      </c>
      <c r="AC2633" s="47">
        <f>_xlfn.XLOOKUP($F2633,Main_OG!$D$1:$D$766,Main_OG!AK$1:AK$766,"")</f>
        <v>15427074</v>
      </c>
      <c r="AD2633" s="47">
        <f>_xlfn.XLOOKUP($F2633,Main_OG!$D$1:$D$766,Main_OG!AL$1:AL$766,"")</f>
        <v>1063766540</v>
      </c>
      <c r="AE2633" s="47">
        <f>_xlfn.XLOOKUP($F2633,Main_OG!$D$1:$D$766,Main_OG!AM$1:AM$766,"")</f>
        <v>15300736</v>
      </c>
      <c r="AF2633" s="48">
        <f>_xlfn.XLOOKUP($F2633,Main_OG!$D$1:$D$766,Main_OG!Z$1:Z$766,"")</f>
        <v>0</v>
      </c>
      <c r="AG2633" s="48">
        <f>_xlfn.XLOOKUP($F2633,Main_OG!$D$1:$D$766,Main_OG!AA$1:AA$766,"")</f>
        <v>2.25948627072199</v>
      </c>
      <c r="AH2633" s="48">
        <f>_xlfn.XLOOKUP($F2633,Main_OG!$D$1:$D$766,Main_OG!AB$1:AB$766,"")</f>
        <v>12.53</v>
      </c>
      <c r="AI2633" s="48">
        <f>_xlfn.XLOOKUP($F2633,Main_OG!$D$1:$D$766,Main_OG!AC$1:AC$766,"")</f>
        <v>3.3843619636206599</v>
      </c>
      <c r="AJ2633" s="48">
        <f>_xlfn.XLOOKUP($F2633,Main_OG!$D$1:$D$766,Main_OG!AD$1:AD$766,"")</f>
        <v>0.8</v>
      </c>
    </row>
    <row r="2634" spans="2:36" x14ac:dyDescent="0.35">
      <c r="B2634" s="36" t="s">
        <v>3781</v>
      </c>
      <c r="C2634" s="45" t="s">
        <v>77</v>
      </c>
      <c r="D2634" s="45" t="s">
        <v>4301</v>
      </c>
      <c r="E2634" s="36" t="s">
        <v>3781</v>
      </c>
      <c r="F2634" s="36" t="str">
        <f t="shared" si="123"/>
        <v>2015_TX</v>
      </c>
      <c r="G2634" s="45">
        <v>2015</v>
      </c>
      <c r="H2634" s="45">
        <f>_xlfn.XLOOKUP(J2634,Main_OG!$B$1:$B$766,Main_OG!$O$1:$O$766,"")</f>
        <v>1</v>
      </c>
      <c r="I2634" s="45">
        <f>_xlfn.XLOOKUP(F2634,Main_OG!$D$1:$D$766,Main_OG!$J$1:$J$766,"")</f>
        <v>0</v>
      </c>
      <c r="J2634" s="45" t="s">
        <v>77</v>
      </c>
      <c r="K2634" s="45" t="str">
        <f t="shared" si="124"/>
        <v>Southwestern Electric Power Co_TX</v>
      </c>
      <c r="L2634" s="45" t="str">
        <f t="shared" si="125"/>
        <v>Southwestern Electric Power Co_TX</v>
      </c>
      <c r="M2634" s="45" t="s">
        <v>3811</v>
      </c>
      <c r="N2634" s="45">
        <v>0</v>
      </c>
      <c r="O2634" s="45">
        <v>30640</v>
      </c>
      <c r="P2634" s="45">
        <v>4453</v>
      </c>
      <c r="Q2634" s="45">
        <v>148612</v>
      </c>
      <c r="R2634" s="45">
        <v>0</v>
      </c>
      <c r="S2634" s="45">
        <v>2298420</v>
      </c>
      <c r="T2634" s="45">
        <v>2889312</v>
      </c>
      <c r="U2634" s="45">
        <v>2192790</v>
      </c>
      <c r="V2634" s="45">
        <v>0</v>
      </c>
      <c r="W2634" s="45">
        <v>7.3498751000000002</v>
      </c>
      <c r="X2634" s="45">
        <v>5.8558231000000003</v>
      </c>
      <c r="Y2634" s="45">
        <v>9.1724242</v>
      </c>
      <c r="Z2634" s="46">
        <v>1634127.1</v>
      </c>
      <c r="AA2634" s="46">
        <v>59490.880673596999</v>
      </c>
      <c r="AB2634" s="47">
        <f>_xlfn.XLOOKUP($F2634,Main_OG!$D$1:$D$766,Main_OG!AJ$1:AJ$766,"")</f>
        <v>173558394</v>
      </c>
      <c r="AC2634" s="47">
        <f>_xlfn.XLOOKUP($F2634,Main_OG!$D$1:$D$766,Main_OG!AK$1:AK$766,"")</f>
        <v>1097098</v>
      </c>
      <c r="AD2634" s="47">
        <f>_xlfn.XLOOKUP($F2634,Main_OG!$D$1:$D$766,Main_OG!AL$1:AL$766,"")</f>
        <v>3487770466</v>
      </c>
      <c r="AE2634" s="47">
        <f>_xlfn.XLOOKUP($F2634,Main_OG!$D$1:$D$766,Main_OG!AM$1:AM$766,"")</f>
        <v>39354677</v>
      </c>
      <c r="AF2634" s="48">
        <f>_xlfn.XLOOKUP($F2634,Main_OG!$D$1:$D$766,Main_OG!Z$1:Z$766,"")</f>
        <v>2.23</v>
      </c>
      <c r="AG2634" s="48">
        <f>_xlfn.XLOOKUP($F2634,Main_OG!$D$1:$D$766,Main_OG!AA$1:AA$766,"")</f>
        <v>2.25948627072199</v>
      </c>
      <c r="AH2634" s="48">
        <f>_xlfn.XLOOKUP($F2634,Main_OG!$D$1:$D$766,Main_OG!AB$1:AB$766,"")</f>
        <v>12.08771849023859</v>
      </c>
      <c r="AI2634" s="48">
        <f>_xlfn.XLOOKUP($F2634,Main_OG!$D$1:$D$766,Main_OG!AC$1:AC$766,"")</f>
        <v>3.3843619636206599</v>
      </c>
      <c r="AJ2634" s="48">
        <f>_xlfn.XLOOKUP($F2634,Main_OG!$D$1:$D$766,Main_OG!AD$1:AD$766,"")</f>
        <v>0.66963877086385626</v>
      </c>
    </row>
    <row r="2635" spans="2:36" x14ac:dyDescent="0.35">
      <c r="B2635" s="36" t="s">
        <v>3781</v>
      </c>
      <c r="C2635" s="45" t="s">
        <v>628</v>
      </c>
      <c r="D2635" s="45" t="s">
        <v>4301</v>
      </c>
      <c r="E2635" s="36" t="s">
        <v>3781</v>
      </c>
      <c r="F2635" s="36" t="str">
        <f t="shared" si="123"/>
        <v>2016_AR</v>
      </c>
      <c r="G2635" s="45">
        <v>2016</v>
      </c>
      <c r="H2635" s="45">
        <f>_xlfn.XLOOKUP(J2635,Main_OG!$B$1:$B$766,Main_OG!$O$1:$O$766,"")</f>
        <v>1</v>
      </c>
      <c r="I2635" s="45">
        <f>_xlfn.XLOOKUP(F2635,Main_OG!$D$1:$D$766,Main_OG!$J$1:$J$766,"")</f>
        <v>0</v>
      </c>
      <c r="J2635" s="45" t="s">
        <v>628</v>
      </c>
      <c r="K2635" s="45" t="str">
        <f t="shared" si="124"/>
        <v>Southwestern Electric Power Co_AR</v>
      </c>
      <c r="L2635" s="45" t="str">
        <f t="shared" si="125"/>
        <v>Southwestern Electric Power Co_AR</v>
      </c>
      <c r="M2635" s="45" t="s">
        <v>3812</v>
      </c>
      <c r="N2635" s="45">
        <v>0</v>
      </c>
      <c r="O2635" s="45">
        <v>17889</v>
      </c>
      <c r="P2635" s="45">
        <v>597</v>
      </c>
      <c r="Q2635" s="45">
        <v>99557</v>
      </c>
      <c r="R2635" s="45">
        <v>0</v>
      </c>
      <c r="S2635" s="45">
        <v>1343261</v>
      </c>
      <c r="T2635" s="45">
        <v>1425622</v>
      </c>
      <c r="U2635" s="45">
        <v>1121380</v>
      </c>
      <c r="V2635" s="45">
        <v>0</v>
      </c>
      <c r="W2635" s="45">
        <v>7.4169055999999998</v>
      </c>
      <c r="X2635" s="45">
        <v>5.8019236999999997</v>
      </c>
      <c r="Y2635" s="45">
        <v>9.1045587000000001</v>
      </c>
      <c r="Z2635" s="46">
        <v>123034.9</v>
      </c>
      <c r="AA2635" s="46">
        <v>41123.832857312365</v>
      </c>
      <c r="AB2635" s="47">
        <f>_xlfn.XLOOKUP($F2635,Main_OG!$D$1:$D$766,Main_OG!AJ$1:AJ$766,"")</f>
        <v>28150950</v>
      </c>
      <c r="AC2635" s="47">
        <f>_xlfn.XLOOKUP($F2635,Main_OG!$D$1:$D$766,Main_OG!AK$1:AK$766,"")</f>
        <v>151030</v>
      </c>
      <c r="AD2635" s="47">
        <f>_xlfn.XLOOKUP($F2635,Main_OG!$D$1:$D$766,Main_OG!AL$1:AL$766,"")</f>
        <v>263258686</v>
      </c>
      <c r="AE2635" s="47">
        <f>_xlfn.XLOOKUP($F2635,Main_OG!$D$1:$D$766,Main_OG!AM$1:AM$766,"")</f>
        <v>13421022</v>
      </c>
      <c r="AF2635" s="48">
        <f>_xlfn.XLOOKUP($F2635,Main_OG!$D$1:$D$766,Main_OG!Z$1:Z$766,"")</f>
        <v>0</v>
      </c>
      <c r="AG2635" s="48">
        <f>_xlfn.XLOOKUP($F2635,Main_OG!$D$1:$D$766,Main_OG!AA$1:AA$766,"")</f>
        <v>2.2143440282408582</v>
      </c>
      <c r="AH2635" s="48">
        <f>_xlfn.XLOOKUP($F2635,Main_OG!$D$1:$D$766,Main_OG!AB$1:AB$766,"")</f>
        <v>11.309272049594229</v>
      </c>
      <c r="AI2635" s="48">
        <f>_xlfn.XLOOKUP($F2635,Main_OG!$D$1:$D$766,Main_OG!AC$1:AC$766,"")</f>
        <v>3.2924726584307722</v>
      </c>
      <c r="AJ2635" s="48">
        <f>_xlfn.XLOOKUP($F2635,Main_OG!$D$1:$D$766,Main_OG!AD$1:AD$766,"")</f>
        <v>0.65636700530415037</v>
      </c>
    </row>
    <row r="2636" spans="2:36" x14ac:dyDescent="0.35">
      <c r="B2636" s="36" t="s">
        <v>3781</v>
      </c>
      <c r="C2636" s="45" t="s">
        <v>451</v>
      </c>
      <c r="D2636" s="45" t="s">
        <v>4301</v>
      </c>
      <c r="E2636" s="36" t="s">
        <v>3781</v>
      </c>
      <c r="F2636" s="36" t="str">
        <f t="shared" si="123"/>
        <v>2016_LA</v>
      </c>
      <c r="G2636" s="45">
        <v>2016</v>
      </c>
      <c r="H2636" s="45">
        <f>_xlfn.XLOOKUP(J2636,Main_OG!$B$1:$B$766,Main_OG!$O$1:$O$766,"")</f>
        <v>0</v>
      </c>
      <c r="I2636" s="45">
        <f>_xlfn.XLOOKUP(F2636,Main_OG!$D$1:$D$766,Main_OG!$J$1:$J$766,"")</f>
        <v>0</v>
      </c>
      <c r="J2636" s="45" t="s">
        <v>451</v>
      </c>
      <c r="K2636" s="45" t="str">
        <f t="shared" si="124"/>
        <v>Southwestern Electric Power Co_LA</v>
      </c>
      <c r="L2636" s="45" t="str">
        <f t="shared" si="125"/>
        <v>Southwestern Electric Power Co_LA</v>
      </c>
      <c r="M2636" s="45" t="s">
        <v>3813</v>
      </c>
      <c r="N2636" s="45">
        <v>0</v>
      </c>
      <c r="O2636" s="45">
        <v>25252</v>
      </c>
      <c r="P2636" s="45">
        <v>1915</v>
      </c>
      <c r="Q2636" s="45">
        <v>202873</v>
      </c>
      <c r="R2636" s="45">
        <v>0</v>
      </c>
      <c r="S2636" s="45">
        <v>2529322</v>
      </c>
      <c r="T2636" s="45">
        <v>1025977</v>
      </c>
      <c r="U2636" s="45">
        <v>2919203</v>
      </c>
      <c r="V2636" s="45">
        <v>0</v>
      </c>
      <c r="W2636" s="45">
        <v>8.5506233999999992</v>
      </c>
      <c r="X2636" s="45">
        <v>6.6645744000000002</v>
      </c>
      <c r="Y2636" s="45">
        <v>9.8066493000000001</v>
      </c>
      <c r="Z2636" s="46">
        <v>235554.2</v>
      </c>
      <c r="AA2636" s="46">
        <v>50317.622324861266</v>
      </c>
      <c r="AB2636" s="47">
        <f>_xlfn.XLOOKUP($F2636,Main_OG!$D$1:$D$766,Main_OG!AJ$1:AJ$766,"")</f>
        <v>17131148</v>
      </c>
      <c r="AC2636" s="47">
        <f>_xlfn.XLOOKUP($F2636,Main_OG!$D$1:$D$766,Main_OG!AK$1:AK$766,"")</f>
        <v>18184218</v>
      </c>
      <c r="AD2636" s="47">
        <f>_xlfn.XLOOKUP($F2636,Main_OG!$D$1:$D$766,Main_OG!AL$1:AL$766,"")</f>
        <v>962016908</v>
      </c>
      <c r="AE2636" s="47">
        <f>_xlfn.XLOOKUP($F2636,Main_OG!$D$1:$D$766,Main_OG!AM$1:AM$766,"")</f>
        <v>17151826</v>
      </c>
      <c r="AF2636" s="48">
        <f>_xlfn.XLOOKUP($F2636,Main_OG!$D$1:$D$766,Main_OG!Z$1:Z$766,"")</f>
        <v>2.12</v>
      </c>
      <c r="AG2636" s="48">
        <f>_xlfn.XLOOKUP($F2636,Main_OG!$D$1:$D$766,Main_OG!AA$1:AA$766,"")</f>
        <v>2.2143440282408582</v>
      </c>
      <c r="AH2636" s="48">
        <f>_xlfn.XLOOKUP($F2636,Main_OG!$D$1:$D$766,Main_OG!AB$1:AB$766,"")</f>
        <v>11.309272049594229</v>
      </c>
      <c r="AI2636" s="48">
        <f>_xlfn.XLOOKUP($F2636,Main_OG!$D$1:$D$766,Main_OG!AC$1:AC$766,"")</f>
        <v>2.68</v>
      </c>
      <c r="AJ2636" s="48">
        <f>_xlfn.XLOOKUP($F2636,Main_OG!$D$1:$D$766,Main_OG!AD$1:AD$766,"")</f>
        <v>0.57999999999999996</v>
      </c>
    </row>
    <row r="2637" spans="2:36" x14ac:dyDescent="0.35">
      <c r="B2637" s="36" t="s">
        <v>3781</v>
      </c>
      <c r="C2637" s="45" t="s">
        <v>77</v>
      </c>
      <c r="D2637" s="45" t="s">
        <v>4301</v>
      </c>
      <c r="E2637" s="36" t="s">
        <v>3781</v>
      </c>
      <c r="F2637" s="36" t="str">
        <f t="shared" si="123"/>
        <v>2016_TX</v>
      </c>
      <c r="G2637" s="45">
        <v>2016</v>
      </c>
      <c r="H2637" s="45">
        <f>_xlfn.XLOOKUP(J2637,Main_OG!$B$1:$B$766,Main_OG!$O$1:$O$766,"")</f>
        <v>1</v>
      </c>
      <c r="I2637" s="45">
        <f>_xlfn.XLOOKUP(F2637,Main_OG!$D$1:$D$766,Main_OG!$J$1:$J$766,"")</f>
        <v>0</v>
      </c>
      <c r="J2637" s="45" t="s">
        <v>77</v>
      </c>
      <c r="K2637" s="45" t="str">
        <f t="shared" si="124"/>
        <v>Southwestern Electric Power Co_TX</v>
      </c>
      <c r="L2637" s="45" t="str">
        <f t="shared" si="125"/>
        <v>Southwestern Electric Power Co_TX</v>
      </c>
      <c r="M2637" s="45" t="s">
        <v>3814</v>
      </c>
      <c r="N2637" s="45">
        <v>0</v>
      </c>
      <c r="O2637" s="45">
        <v>30800</v>
      </c>
      <c r="P2637" s="45">
        <v>4287</v>
      </c>
      <c r="Q2637" s="45">
        <v>149482</v>
      </c>
      <c r="R2637" s="45">
        <v>0</v>
      </c>
      <c r="S2637" s="45">
        <v>2272222</v>
      </c>
      <c r="T2637" s="45">
        <v>2622185</v>
      </c>
      <c r="U2637" s="45">
        <v>2107830</v>
      </c>
      <c r="V2637" s="45">
        <v>0</v>
      </c>
      <c r="W2637" s="45">
        <v>7.6130281000000002</v>
      </c>
      <c r="X2637" s="45">
        <v>5.9963847000000001</v>
      </c>
      <c r="Y2637" s="45">
        <v>9.5305409000000001</v>
      </c>
      <c r="Z2637" s="46">
        <v>1633863.3</v>
      </c>
      <c r="AA2637" s="46">
        <v>58531.903487790238</v>
      </c>
      <c r="AB2637" s="47">
        <f>_xlfn.XLOOKUP($F2637,Main_OG!$D$1:$D$766,Main_OG!AJ$1:AJ$766,"")</f>
        <v>172260984</v>
      </c>
      <c r="AC2637" s="47">
        <f>_xlfn.XLOOKUP($F2637,Main_OG!$D$1:$D$766,Main_OG!AK$1:AK$766,"")</f>
        <v>807834</v>
      </c>
      <c r="AD2637" s="47">
        <f>_xlfn.XLOOKUP($F2637,Main_OG!$D$1:$D$766,Main_OG!AL$1:AL$766,"")</f>
        <v>3179319382</v>
      </c>
      <c r="AE2637" s="47">
        <f>_xlfn.XLOOKUP($F2637,Main_OG!$D$1:$D$766,Main_OG!AM$1:AM$766,"")</f>
        <v>42079445</v>
      </c>
      <c r="AF2637" s="48">
        <f>_xlfn.XLOOKUP($F2637,Main_OG!$D$1:$D$766,Main_OG!Z$1:Z$766,"")</f>
        <v>2.04</v>
      </c>
      <c r="AG2637" s="48">
        <f>_xlfn.XLOOKUP($F2637,Main_OG!$D$1:$D$766,Main_OG!AA$1:AA$766,"")</f>
        <v>1.8</v>
      </c>
      <c r="AH2637" s="48">
        <f>_xlfn.XLOOKUP($F2637,Main_OG!$D$1:$D$766,Main_OG!AB$1:AB$766,"")</f>
        <v>11.309272049594229</v>
      </c>
      <c r="AI2637" s="48">
        <f>_xlfn.XLOOKUP($F2637,Main_OG!$D$1:$D$766,Main_OG!AC$1:AC$766,"")</f>
        <v>3.2924726584307722</v>
      </c>
      <c r="AJ2637" s="48">
        <f>_xlfn.XLOOKUP($F2637,Main_OG!$D$1:$D$766,Main_OG!AD$1:AD$766,"")</f>
        <v>0.65636700530415037</v>
      </c>
    </row>
    <row r="2638" spans="2:36" x14ac:dyDescent="0.35">
      <c r="B2638" s="36" t="s">
        <v>3781</v>
      </c>
      <c r="C2638" s="45" t="s">
        <v>628</v>
      </c>
      <c r="D2638" s="45" t="s">
        <v>4301</v>
      </c>
      <c r="E2638" s="36" t="s">
        <v>3781</v>
      </c>
      <c r="F2638" s="36" t="str">
        <f t="shared" si="123"/>
        <v>2017_AR</v>
      </c>
      <c r="G2638" s="45">
        <v>2017</v>
      </c>
      <c r="H2638" s="45">
        <f>_xlfn.XLOOKUP(J2638,Main_OG!$B$1:$B$766,Main_OG!$O$1:$O$766,"")</f>
        <v>1</v>
      </c>
      <c r="I2638" s="45">
        <f>_xlfn.XLOOKUP(F2638,Main_OG!$D$1:$D$766,Main_OG!$J$1:$J$766,"")</f>
        <v>0</v>
      </c>
      <c r="J2638" s="45" t="s">
        <v>628</v>
      </c>
      <c r="K2638" s="45" t="str">
        <f t="shared" si="124"/>
        <v>Southwestern Electric Power Co_AR</v>
      </c>
      <c r="L2638" s="45" t="str">
        <f t="shared" si="125"/>
        <v>Southwestern Electric Power Co_AR</v>
      </c>
      <c r="M2638" s="45" t="s">
        <v>3815</v>
      </c>
      <c r="N2638" s="45">
        <v>0</v>
      </c>
      <c r="O2638" s="45">
        <v>17841</v>
      </c>
      <c r="P2638" s="45">
        <v>597</v>
      </c>
      <c r="Q2638" s="45">
        <v>100721</v>
      </c>
      <c r="R2638" s="45">
        <v>0</v>
      </c>
      <c r="S2638" s="45">
        <v>1315024</v>
      </c>
      <c r="T2638" s="45">
        <v>1372984</v>
      </c>
      <c r="U2638" s="45">
        <v>1087029</v>
      </c>
      <c r="V2638" s="45">
        <v>0</v>
      </c>
      <c r="W2638" s="45">
        <v>7.6432216999999998</v>
      </c>
      <c r="X2638" s="45">
        <v>6.1860735</v>
      </c>
      <c r="Y2638" s="45">
        <v>9.4761593000000008</v>
      </c>
      <c r="Z2638" s="46">
        <v>123882.6</v>
      </c>
      <c r="AA2638" s="46">
        <v>41241.205051508812</v>
      </c>
      <c r="AB2638" s="47">
        <f>_xlfn.XLOOKUP($F2638,Main_OG!$D$1:$D$766,Main_OG!AJ$1:AJ$766,"")</f>
        <v>30403568</v>
      </c>
      <c r="AC2638" s="47">
        <f>_xlfn.XLOOKUP($F2638,Main_OG!$D$1:$D$766,Main_OG!AK$1:AK$766,"")</f>
        <v>169572</v>
      </c>
      <c r="AD2638" s="47">
        <f>_xlfn.XLOOKUP($F2638,Main_OG!$D$1:$D$766,Main_OG!AL$1:AL$766,"")</f>
        <v>246845988</v>
      </c>
      <c r="AE2638" s="47">
        <f>_xlfn.XLOOKUP($F2638,Main_OG!$D$1:$D$766,Main_OG!AM$1:AM$766,"")</f>
        <v>12691079</v>
      </c>
      <c r="AF2638" s="48">
        <f>_xlfn.XLOOKUP($F2638,Main_OG!$D$1:$D$766,Main_OG!Z$1:Z$766,"")</f>
        <v>0</v>
      </c>
      <c r="AG2638" s="48">
        <f>_xlfn.XLOOKUP($F2638,Main_OG!$D$1:$D$766,Main_OG!AA$1:AA$766,"")</f>
        <v>2.1875855044172008</v>
      </c>
      <c r="AH2638" s="48">
        <f>_xlfn.XLOOKUP($F2638,Main_OG!$D$1:$D$766,Main_OG!AB$1:AB$766,"")</f>
        <v>14.73443638842941</v>
      </c>
      <c r="AI2638" s="48">
        <f>_xlfn.XLOOKUP($F2638,Main_OG!$D$1:$D$766,Main_OG!AC$1:AC$766,"")</f>
        <v>3.7243523928232452</v>
      </c>
      <c r="AJ2638" s="48">
        <f>_xlfn.XLOOKUP($F2638,Main_OG!$D$1:$D$766,Main_OG!AD$1:AD$766,"")</f>
        <v>0.62802788237371954</v>
      </c>
    </row>
    <row r="2639" spans="2:36" x14ac:dyDescent="0.35">
      <c r="B2639" s="36" t="s">
        <v>3781</v>
      </c>
      <c r="C2639" s="45" t="s">
        <v>451</v>
      </c>
      <c r="D2639" s="45" t="s">
        <v>4301</v>
      </c>
      <c r="E2639" s="36" t="s">
        <v>3781</v>
      </c>
      <c r="F2639" s="36" t="str">
        <f t="shared" si="123"/>
        <v>2017_LA</v>
      </c>
      <c r="G2639" s="45">
        <v>2017</v>
      </c>
      <c r="H2639" s="45">
        <f>_xlfn.XLOOKUP(J2639,Main_OG!$B$1:$B$766,Main_OG!$O$1:$O$766,"")</f>
        <v>0</v>
      </c>
      <c r="I2639" s="45">
        <f>_xlfn.XLOOKUP(F2639,Main_OG!$D$1:$D$766,Main_OG!$J$1:$J$766,"")</f>
        <v>0</v>
      </c>
      <c r="J2639" s="45" t="s">
        <v>451</v>
      </c>
      <c r="K2639" s="45" t="str">
        <f t="shared" si="124"/>
        <v>Southwestern Electric Power Co_LA</v>
      </c>
      <c r="L2639" s="45" t="str">
        <f t="shared" si="125"/>
        <v>Southwestern Electric Power Co_LA</v>
      </c>
      <c r="M2639" s="45" t="s">
        <v>3816</v>
      </c>
      <c r="N2639" s="45">
        <v>0</v>
      </c>
      <c r="O2639" s="45">
        <v>25246</v>
      </c>
      <c r="P2639" s="45">
        <v>2052</v>
      </c>
      <c r="Q2639" s="45">
        <v>203270</v>
      </c>
      <c r="R2639" s="45">
        <v>0</v>
      </c>
      <c r="S2639" s="45">
        <v>2421019</v>
      </c>
      <c r="T2639" s="45">
        <v>1123422</v>
      </c>
      <c r="U2639" s="45">
        <v>2792778</v>
      </c>
      <c r="V2639" s="45">
        <v>0</v>
      </c>
      <c r="W2639" s="45">
        <v>8.8018391999999999</v>
      </c>
      <c r="X2639" s="45">
        <v>7.2027786999999996</v>
      </c>
      <c r="Y2639" s="45">
        <v>10.316642</v>
      </c>
      <c r="Z2639" s="46">
        <v>239830.7</v>
      </c>
      <c r="AA2639" s="46">
        <v>51315.250339508137</v>
      </c>
      <c r="AB2639" s="47">
        <f>_xlfn.XLOOKUP($F2639,Main_OG!$D$1:$D$766,Main_OG!AJ$1:AJ$766,"")</f>
        <v>16793234</v>
      </c>
      <c r="AC2639" s="47">
        <f>_xlfn.XLOOKUP($F2639,Main_OG!$D$1:$D$766,Main_OG!AK$1:AK$766,"")</f>
        <v>17554022</v>
      </c>
      <c r="AD2639" s="47">
        <f>_xlfn.XLOOKUP($F2639,Main_OG!$D$1:$D$766,Main_OG!AL$1:AL$766,"")</f>
        <v>846828532</v>
      </c>
      <c r="AE2639" s="47">
        <f>_xlfn.XLOOKUP($F2639,Main_OG!$D$1:$D$766,Main_OG!AM$1:AM$766,"")</f>
        <v>15409745</v>
      </c>
      <c r="AF2639" s="48">
        <f>_xlfn.XLOOKUP($F2639,Main_OG!$D$1:$D$766,Main_OG!Z$1:Z$766,"")</f>
        <v>2.48</v>
      </c>
      <c r="AG2639" s="48">
        <f>_xlfn.XLOOKUP($F2639,Main_OG!$D$1:$D$766,Main_OG!AA$1:AA$766,"")</f>
        <v>2.1875855044172008</v>
      </c>
      <c r="AH2639" s="48">
        <f>_xlfn.XLOOKUP($F2639,Main_OG!$D$1:$D$766,Main_OG!AB$1:AB$766,"")</f>
        <v>14.73443638842941</v>
      </c>
      <c r="AI2639" s="48">
        <f>_xlfn.XLOOKUP($F2639,Main_OG!$D$1:$D$766,Main_OG!AC$1:AC$766,"")</f>
        <v>3.7243523928232452</v>
      </c>
      <c r="AJ2639" s="48">
        <f>_xlfn.XLOOKUP($F2639,Main_OG!$D$1:$D$766,Main_OG!AD$1:AD$766,"")</f>
        <v>0.62802788237371954</v>
      </c>
    </row>
    <row r="2640" spans="2:36" x14ac:dyDescent="0.35">
      <c r="B2640" s="36" t="s">
        <v>3781</v>
      </c>
      <c r="C2640" s="45" t="s">
        <v>77</v>
      </c>
      <c r="D2640" s="45" t="s">
        <v>4301</v>
      </c>
      <c r="E2640" s="36" t="s">
        <v>3781</v>
      </c>
      <c r="F2640" s="36" t="str">
        <f t="shared" si="123"/>
        <v>2017_TX</v>
      </c>
      <c r="G2640" s="45">
        <v>2017</v>
      </c>
      <c r="H2640" s="45">
        <f>_xlfn.XLOOKUP(J2640,Main_OG!$B$1:$B$766,Main_OG!$O$1:$O$766,"")</f>
        <v>1</v>
      </c>
      <c r="I2640" s="45">
        <f>_xlfn.XLOOKUP(F2640,Main_OG!$D$1:$D$766,Main_OG!$J$1:$J$766,"")</f>
        <v>0</v>
      </c>
      <c r="J2640" s="45" t="s">
        <v>77</v>
      </c>
      <c r="K2640" s="45" t="str">
        <f t="shared" si="124"/>
        <v>Southwestern Electric Power Co_TX</v>
      </c>
      <c r="L2640" s="45" t="str">
        <f t="shared" si="125"/>
        <v>Southwestern Electric Power Co_TX</v>
      </c>
      <c r="M2640" s="45" t="s">
        <v>3817</v>
      </c>
      <c r="N2640" s="45">
        <v>0</v>
      </c>
      <c r="O2640" s="45">
        <v>30748</v>
      </c>
      <c r="P2640" s="45">
        <v>4381</v>
      </c>
      <c r="Q2640" s="45">
        <v>150120</v>
      </c>
      <c r="R2640" s="45">
        <v>0</v>
      </c>
      <c r="S2640" s="45">
        <v>2228584</v>
      </c>
      <c r="T2640" s="45">
        <v>2783198</v>
      </c>
      <c r="U2640" s="45">
        <v>2023172</v>
      </c>
      <c r="V2640" s="45">
        <v>0</v>
      </c>
      <c r="W2640" s="45">
        <v>7.8235283000000004</v>
      </c>
      <c r="X2640" s="45">
        <v>5.9935729000000002</v>
      </c>
      <c r="Y2640" s="45">
        <v>9.7047310000000007</v>
      </c>
      <c r="Z2640" s="46">
        <v>1667313</v>
      </c>
      <c r="AA2640" s="46">
        <v>58934.346102141797</v>
      </c>
      <c r="AB2640" s="47">
        <f>_xlfn.XLOOKUP($F2640,Main_OG!$D$1:$D$766,Main_OG!AJ$1:AJ$766,"")</f>
        <v>186975108</v>
      </c>
      <c r="AC2640" s="47">
        <f>_xlfn.XLOOKUP($F2640,Main_OG!$D$1:$D$766,Main_OG!AK$1:AK$766,"")</f>
        <v>725334</v>
      </c>
      <c r="AD2640" s="47">
        <f>_xlfn.XLOOKUP($F2640,Main_OG!$D$1:$D$766,Main_OG!AL$1:AL$766,"")</f>
        <v>2886910464</v>
      </c>
      <c r="AE2640" s="47">
        <f>_xlfn.XLOOKUP($F2640,Main_OG!$D$1:$D$766,Main_OG!AM$1:AM$766,"")</f>
        <v>38581401</v>
      </c>
      <c r="AF2640" s="48">
        <f>_xlfn.XLOOKUP($F2640,Main_OG!$D$1:$D$766,Main_OG!Z$1:Z$766,"")</f>
        <v>0</v>
      </c>
      <c r="AG2640" s="48">
        <f>_xlfn.XLOOKUP($F2640,Main_OG!$D$1:$D$766,Main_OG!AA$1:AA$766,"")</f>
        <v>2.1875855044172008</v>
      </c>
      <c r="AH2640" s="48">
        <f>_xlfn.XLOOKUP($F2640,Main_OG!$D$1:$D$766,Main_OG!AB$1:AB$766,"")</f>
        <v>14.73443638842941</v>
      </c>
      <c r="AI2640" s="48">
        <f>_xlfn.XLOOKUP($F2640,Main_OG!$D$1:$D$766,Main_OG!AC$1:AC$766,"")</f>
        <v>3.7243523928232452</v>
      </c>
      <c r="AJ2640" s="48">
        <f>_xlfn.XLOOKUP($F2640,Main_OG!$D$1:$D$766,Main_OG!AD$1:AD$766,"")</f>
        <v>0.62802788237371954</v>
      </c>
    </row>
    <row r="2641" spans="2:36" x14ac:dyDescent="0.35">
      <c r="B2641" s="36" t="s">
        <v>3781</v>
      </c>
      <c r="C2641" s="45" t="s">
        <v>628</v>
      </c>
      <c r="D2641" s="45" t="s">
        <v>4301</v>
      </c>
      <c r="E2641" s="36" t="s">
        <v>3781</v>
      </c>
      <c r="F2641" s="36" t="str">
        <f t="shared" si="123"/>
        <v>2018_AR</v>
      </c>
      <c r="G2641" s="45">
        <v>2018</v>
      </c>
      <c r="H2641" s="45">
        <f>_xlfn.XLOOKUP(J2641,Main_OG!$B$1:$B$766,Main_OG!$O$1:$O$766,"")</f>
        <v>1</v>
      </c>
      <c r="I2641" s="45">
        <f>_xlfn.XLOOKUP(F2641,Main_OG!$D$1:$D$766,Main_OG!$J$1:$J$766,"")</f>
        <v>0</v>
      </c>
      <c r="J2641" s="45" t="s">
        <v>628</v>
      </c>
      <c r="K2641" s="45" t="str">
        <f t="shared" si="124"/>
        <v>Southwestern Electric Power Co_AR</v>
      </c>
      <c r="L2641" s="45" t="str">
        <f t="shared" si="125"/>
        <v>Southwestern Electric Power Co_AR</v>
      </c>
      <c r="M2641" s="45" t="s">
        <v>3818</v>
      </c>
      <c r="N2641" s="45">
        <v>0</v>
      </c>
      <c r="O2641" s="45">
        <v>17925</v>
      </c>
      <c r="P2641" s="45">
        <v>593</v>
      </c>
      <c r="Q2641" s="45">
        <v>101126</v>
      </c>
      <c r="R2641" s="45">
        <v>0</v>
      </c>
      <c r="S2641" s="45">
        <v>1350635</v>
      </c>
      <c r="T2641" s="45">
        <v>1332797</v>
      </c>
      <c r="U2641" s="45">
        <v>1207153</v>
      </c>
      <c r="V2641" s="45">
        <v>0</v>
      </c>
      <c r="W2641" s="45">
        <v>7.5724307</v>
      </c>
      <c r="X2641" s="45">
        <v>6.2528126999999998</v>
      </c>
      <c r="Y2641" s="45">
        <v>9.3478125999999993</v>
      </c>
      <c r="Z2641" s="46">
        <v>126371.2</v>
      </c>
      <c r="AA2641" s="46">
        <v>41953.667151257854</v>
      </c>
      <c r="AB2641" s="47">
        <f>_xlfn.XLOOKUP($F2641,Main_OG!$D$1:$D$766,Main_OG!AJ$1:AJ$766,"")</f>
        <v>34921530</v>
      </c>
      <c r="AC2641" s="47">
        <f>_xlfn.XLOOKUP($F2641,Main_OG!$D$1:$D$766,Main_OG!AK$1:AK$766,"")</f>
        <v>117224</v>
      </c>
      <c r="AD2641" s="47">
        <f>_xlfn.XLOOKUP($F2641,Main_OG!$D$1:$D$766,Main_OG!AL$1:AL$766,"")</f>
        <v>296794772</v>
      </c>
      <c r="AE2641" s="47">
        <f>_xlfn.XLOOKUP($F2641,Main_OG!$D$1:$D$766,Main_OG!AM$1:AM$766,"")</f>
        <v>12720818</v>
      </c>
      <c r="AF2641" s="48">
        <f>_xlfn.XLOOKUP($F2641,Main_OG!$D$1:$D$766,Main_OG!Z$1:Z$766,"")</f>
        <v>0</v>
      </c>
      <c r="AG2641" s="48">
        <f>_xlfn.XLOOKUP($F2641,Main_OG!$D$1:$D$766,Main_OG!AA$1:AA$766,"")</f>
        <v>1.98</v>
      </c>
      <c r="AH2641" s="48">
        <f>_xlfn.XLOOKUP($F2641,Main_OG!$D$1:$D$766,Main_OG!AB$1:AB$766,"")</f>
        <v>16.48</v>
      </c>
      <c r="AI2641" s="48">
        <f>_xlfn.XLOOKUP($F2641,Main_OG!$D$1:$D$766,Main_OG!AC$1:AC$766,"")</f>
        <v>3.3</v>
      </c>
      <c r="AJ2641" s="48">
        <f>_xlfn.XLOOKUP($F2641,Main_OG!$D$1:$D$766,Main_OG!AD$1:AD$766,"")</f>
        <v>0.62810595158289428</v>
      </c>
    </row>
    <row r="2642" spans="2:36" x14ac:dyDescent="0.35">
      <c r="B2642" s="36" t="s">
        <v>3781</v>
      </c>
      <c r="C2642" s="45" t="s">
        <v>451</v>
      </c>
      <c r="D2642" s="45" t="s">
        <v>4301</v>
      </c>
      <c r="E2642" s="36" t="s">
        <v>3781</v>
      </c>
      <c r="F2642" s="36" t="str">
        <f t="shared" si="123"/>
        <v>2018_LA</v>
      </c>
      <c r="G2642" s="45">
        <v>2018</v>
      </c>
      <c r="H2642" s="45">
        <f>_xlfn.XLOOKUP(J2642,Main_OG!$B$1:$B$766,Main_OG!$O$1:$O$766,"")</f>
        <v>0</v>
      </c>
      <c r="I2642" s="45">
        <f>_xlfn.XLOOKUP(F2642,Main_OG!$D$1:$D$766,Main_OG!$J$1:$J$766,"")</f>
        <v>0</v>
      </c>
      <c r="J2642" s="45" t="s">
        <v>451</v>
      </c>
      <c r="K2642" s="45" t="str">
        <f t="shared" si="124"/>
        <v>Southwestern Electric Power Co_LA</v>
      </c>
      <c r="L2642" s="45" t="str">
        <f t="shared" si="125"/>
        <v>Southwestern Electric Power Co_LA</v>
      </c>
      <c r="M2642" s="45" t="s">
        <v>3819</v>
      </c>
      <c r="N2642" s="45">
        <v>0</v>
      </c>
      <c r="O2642" s="45">
        <v>25382</v>
      </c>
      <c r="P2642" s="45">
        <v>2034</v>
      </c>
      <c r="Q2642" s="45">
        <v>203587</v>
      </c>
      <c r="R2642" s="45">
        <v>0</v>
      </c>
      <c r="S2642" s="45">
        <v>2473542</v>
      </c>
      <c r="T2642" s="45">
        <v>1121834</v>
      </c>
      <c r="U2642" s="45">
        <v>3081102</v>
      </c>
      <c r="V2642" s="45">
        <v>0</v>
      </c>
      <c r="W2642" s="45">
        <v>9.0965869999999995</v>
      </c>
      <c r="X2642" s="45">
        <v>7.4401203999999996</v>
      </c>
      <c r="Y2642" s="45">
        <v>10.581922</v>
      </c>
      <c r="Z2642" s="46">
        <v>245220.3</v>
      </c>
      <c r="AA2642" s="46">
        <v>52572.178927847868</v>
      </c>
      <c r="AB2642" s="47">
        <f>_xlfn.XLOOKUP($F2642,Main_OG!$D$1:$D$766,Main_OG!AJ$1:AJ$766,"")</f>
        <v>16219656</v>
      </c>
      <c r="AC2642" s="47">
        <f>_xlfn.XLOOKUP($F2642,Main_OG!$D$1:$D$766,Main_OG!AK$1:AK$766,"")</f>
        <v>16546730</v>
      </c>
      <c r="AD2642" s="47">
        <f>_xlfn.XLOOKUP($F2642,Main_OG!$D$1:$D$766,Main_OG!AL$1:AL$766,"")</f>
        <v>885461596</v>
      </c>
      <c r="AE2642" s="47">
        <f>_xlfn.XLOOKUP($F2642,Main_OG!$D$1:$D$766,Main_OG!AM$1:AM$766,"")</f>
        <v>17152582</v>
      </c>
      <c r="AF2642" s="48">
        <f>_xlfn.XLOOKUP($F2642,Main_OG!$D$1:$D$766,Main_OG!Z$1:Z$766,"")</f>
        <v>0</v>
      </c>
      <c r="AG2642" s="48">
        <f>_xlfn.XLOOKUP($F2642,Main_OG!$D$1:$D$766,Main_OG!AA$1:AA$766,"")</f>
        <v>3.12</v>
      </c>
      <c r="AH2642" s="48">
        <f>_xlfn.XLOOKUP($F2642,Main_OG!$D$1:$D$766,Main_OG!AB$1:AB$766,"")</f>
        <v>15.18</v>
      </c>
      <c r="AI2642" s="48">
        <f>_xlfn.XLOOKUP($F2642,Main_OG!$D$1:$D$766,Main_OG!AC$1:AC$766,"")</f>
        <v>3.8713752811270652</v>
      </c>
      <c r="AJ2642" s="48">
        <f>_xlfn.XLOOKUP($F2642,Main_OG!$D$1:$D$766,Main_OG!AD$1:AD$766,"")</f>
        <v>0.62810595158289428</v>
      </c>
    </row>
    <row r="2643" spans="2:36" x14ac:dyDescent="0.35">
      <c r="B2643" s="36" t="s">
        <v>3781</v>
      </c>
      <c r="C2643" s="45" t="s">
        <v>77</v>
      </c>
      <c r="D2643" s="45" t="s">
        <v>4301</v>
      </c>
      <c r="E2643" s="36" t="s">
        <v>3781</v>
      </c>
      <c r="F2643" s="36" t="str">
        <f t="shared" si="123"/>
        <v>2018_TX</v>
      </c>
      <c r="G2643" s="45">
        <v>2018</v>
      </c>
      <c r="H2643" s="45">
        <f>_xlfn.XLOOKUP(J2643,Main_OG!$B$1:$B$766,Main_OG!$O$1:$O$766,"")</f>
        <v>1</v>
      </c>
      <c r="I2643" s="45">
        <f>_xlfn.XLOOKUP(F2643,Main_OG!$D$1:$D$766,Main_OG!$J$1:$J$766,"")</f>
        <v>0</v>
      </c>
      <c r="J2643" s="45" t="s">
        <v>77</v>
      </c>
      <c r="K2643" s="45" t="str">
        <f t="shared" si="124"/>
        <v>Southwestern Electric Power Co_TX</v>
      </c>
      <c r="L2643" s="45" t="str">
        <f t="shared" si="125"/>
        <v>Southwestern Electric Power Co_TX</v>
      </c>
      <c r="M2643" s="45" t="s">
        <v>3820</v>
      </c>
      <c r="N2643" s="45">
        <v>0</v>
      </c>
      <c r="O2643" s="45">
        <v>30832</v>
      </c>
      <c r="P2643" s="45">
        <v>4368</v>
      </c>
      <c r="Q2643" s="45">
        <v>150308</v>
      </c>
      <c r="R2643" s="45">
        <v>0</v>
      </c>
      <c r="S2643" s="45">
        <v>2262175</v>
      </c>
      <c r="T2643" s="45">
        <v>2839982</v>
      </c>
      <c r="U2643" s="45">
        <v>2275624</v>
      </c>
      <c r="V2643" s="45">
        <v>0</v>
      </c>
      <c r="W2643" s="45">
        <v>8.3017184999999998</v>
      </c>
      <c r="X2643" s="45">
        <v>6.5165870999999997</v>
      </c>
      <c r="Y2643" s="45">
        <v>10.151106</v>
      </c>
      <c r="Z2643" s="46">
        <v>1746543.3</v>
      </c>
      <c r="AA2643" s="46">
        <v>61015.542455074603</v>
      </c>
      <c r="AB2643" s="47">
        <f>_xlfn.XLOOKUP($F2643,Main_OG!$D$1:$D$766,Main_OG!AJ$1:AJ$766,"")</f>
        <v>151798044</v>
      </c>
      <c r="AC2643" s="47">
        <f>_xlfn.XLOOKUP($F2643,Main_OG!$D$1:$D$766,Main_OG!AK$1:AK$766,"")</f>
        <v>639950</v>
      </c>
      <c r="AD2643" s="47">
        <f>_xlfn.XLOOKUP($F2643,Main_OG!$D$1:$D$766,Main_OG!AL$1:AL$766,"")</f>
        <v>3451643094</v>
      </c>
      <c r="AE2643" s="47">
        <f>_xlfn.XLOOKUP($F2643,Main_OG!$D$1:$D$766,Main_OG!AM$1:AM$766,"")</f>
        <v>41185739</v>
      </c>
      <c r="AF2643" s="48">
        <f>_xlfn.XLOOKUP($F2643,Main_OG!$D$1:$D$766,Main_OG!Z$1:Z$766,"")</f>
        <v>2.35</v>
      </c>
      <c r="AG2643" s="48">
        <f>_xlfn.XLOOKUP($F2643,Main_OG!$D$1:$D$766,Main_OG!AA$1:AA$766,"")</f>
        <v>2.1875855044172008</v>
      </c>
      <c r="AH2643" s="48">
        <f>_xlfn.XLOOKUP($F2643,Main_OG!$D$1:$D$766,Main_OG!AB$1:AB$766,"")</f>
        <v>17.134646247082848</v>
      </c>
      <c r="AI2643" s="48">
        <f>_xlfn.XLOOKUP($F2643,Main_OG!$D$1:$D$766,Main_OG!AC$1:AC$766,"")</f>
        <v>3.8713752811270652</v>
      </c>
      <c r="AJ2643" s="48">
        <f>_xlfn.XLOOKUP($F2643,Main_OG!$D$1:$D$766,Main_OG!AD$1:AD$766,"")</f>
        <v>0.62810595158289428</v>
      </c>
    </row>
    <row r="2644" spans="2:36" x14ac:dyDescent="0.35">
      <c r="B2644" s="36" t="s">
        <v>3781</v>
      </c>
      <c r="C2644" s="45" t="s">
        <v>628</v>
      </c>
      <c r="D2644" s="45" t="s">
        <v>4301</v>
      </c>
      <c r="E2644" s="36" t="s">
        <v>3781</v>
      </c>
      <c r="F2644" s="36" t="str">
        <f t="shared" si="123"/>
        <v>2019_AR</v>
      </c>
      <c r="G2644" s="45">
        <v>2019</v>
      </c>
      <c r="H2644" s="45">
        <f>_xlfn.XLOOKUP(J2644,Main_OG!$B$1:$B$766,Main_OG!$O$1:$O$766,"")</f>
        <v>1</v>
      </c>
      <c r="I2644" s="45">
        <f>_xlfn.XLOOKUP(F2644,Main_OG!$D$1:$D$766,Main_OG!$J$1:$J$766,"")</f>
        <v>0</v>
      </c>
      <c r="J2644" s="45" t="s">
        <v>628</v>
      </c>
      <c r="K2644" s="45" t="str">
        <f t="shared" si="124"/>
        <v>Southwestern Electric Power Co_AR</v>
      </c>
      <c r="L2644" s="45" t="str">
        <f t="shared" si="125"/>
        <v>Southwestern Electric Power Co_AR</v>
      </c>
      <c r="M2644" s="45" t="s">
        <v>3821</v>
      </c>
      <c r="N2644" s="45">
        <v>0</v>
      </c>
      <c r="O2644" s="45">
        <v>18207</v>
      </c>
      <c r="P2644" s="45">
        <v>640</v>
      </c>
      <c r="Q2644" s="45">
        <v>102627</v>
      </c>
      <c r="R2644" s="45">
        <v>0</v>
      </c>
      <c r="S2644" s="45">
        <v>1322371</v>
      </c>
      <c r="T2644" s="45">
        <v>1256751</v>
      </c>
      <c r="U2644" s="45">
        <v>1175211</v>
      </c>
      <c r="V2644" s="45">
        <v>0</v>
      </c>
      <c r="W2644" s="45">
        <v>7.0549339</v>
      </c>
      <c r="X2644" s="45">
        <v>5.6516127999999997</v>
      </c>
      <c r="Y2644" s="45">
        <v>8.6252256000000003</v>
      </c>
      <c r="Z2644" s="46">
        <v>127216</v>
      </c>
      <c r="AA2644" s="46">
        <v>42110.768507622517</v>
      </c>
      <c r="AB2644" s="47">
        <f>_xlfn.XLOOKUP($F2644,Main_OG!$D$1:$D$766,Main_OG!AJ$1:AJ$766,"")</f>
        <v>27541968</v>
      </c>
      <c r="AC2644" s="47">
        <f>_xlfn.XLOOKUP($F2644,Main_OG!$D$1:$D$766,Main_OG!AK$1:AK$766,"")</f>
        <v>161464</v>
      </c>
      <c r="AD2644" s="47">
        <f>_xlfn.XLOOKUP($F2644,Main_OG!$D$1:$D$766,Main_OG!AL$1:AL$766,"")</f>
        <v>311807358</v>
      </c>
      <c r="AE2644" s="47">
        <f>_xlfn.XLOOKUP($F2644,Main_OG!$D$1:$D$766,Main_OG!AM$1:AM$766,"")</f>
        <v>13574947</v>
      </c>
      <c r="AF2644" s="48">
        <f>_xlfn.XLOOKUP($F2644,Main_OG!$D$1:$D$766,Main_OG!Z$1:Z$766,"")</f>
        <v>0</v>
      </c>
      <c r="AG2644" s="48">
        <f>_xlfn.XLOOKUP($F2644,Main_OG!$D$1:$D$766,Main_OG!AA$1:AA$766,"")</f>
        <v>2.176146746141439</v>
      </c>
      <c r="AH2644" s="48">
        <f>_xlfn.XLOOKUP($F2644,Main_OG!$D$1:$D$766,Main_OG!AB$1:AB$766,"")</f>
        <v>16.155101142605361</v>
      </c>
      <c r="AI2644" s="48">
        <f>_xlfn.XLOOKUP($F2644,Main_OG!$D$1:$D$766,Main_OG!AC$1:AC$766,"")</f>
        <v>3.3292283805067271</v>
      </c>
      <c r="AJ2644" s="48">
        <f>_xlfn.XLOOKUP($F2644,Main_OG!$D$1:$D$766,Main_OG!AD$1:AD$766,"")</f>
        <v>0.60296766622862785</v>
      </c>
    </row>
    <row r="2645" spans="2:36" x14ac:dyDescent="0.35">
      <c r="B2645" s="36" t="s">
        <v>3781</v>
      </c>
      <c r="C2645" s="45" t="s">
        <v>451</v>
      </c>
      <c r="D2645" s="45" t="s">
        <v>4301</v>
      </c>
      <c r="E2645" s="36" t="s">
        <v>3781</v>
      </c>
      <c r="F2645" s="36" t="str">
        <f t="shared" si="123"/>
        <v>2019_LA</v>
      </c>
      <c r="G2645" s="45">
        <v>2019</v>
      </c>
      <c r="H2645" s="45">
        <f>_xlfn.XLOOKUP(J2645,Main_OG!$B$1:$B$766,Main_OG!$O$1:$O$766,"")</f>
        <v>0</v>
      </c>
      <c r="I2645" s="45">
        <f>_xlfn.XLOOKUP(F2645,Main_OG!$D$1:$D$766,Main_OG!$J$1:$J$766,"")</f>
        <v>0</v>
      </c>
      <c r="J2645" s="45" t="s">
        <v>451</v>
      </c>
      <c r="K2645" s="45" t="str">
        <f t="shared" si="124"/>
        <v>Southwestern Electric Power Co_LA</v>
      </c>
      <c r="L2645" s="45" t="str">
        <f t="shared" si="125"/>
        <v>Southwestern Electric Power Co_LA</v>
      </c>
      <c r="M2645" s="45" t="s">
        <v>3822</v>
      </c>
      <c r="N2645" s="45">
        <v>0</v>
      </c>
      <c r="O2645" s="45">
        <v>24941</v>
      </c>
      <c r="P2645" s="45">
        <v>2170</v>
      </c>
      <c r="Q2645" s="45">
        <v>204070</v>
      </c>
      <c r="R2645" s="45">
        <v>0</v>
      </c>
      <c r="S2645" s="45">
        <v>2350394</v>
      </c>
      <c r="T2645" s="45">
        <v>1213181</v>
      </c>
      <c r="U2645" s="45">
        <v>2945155</v>
      </c>
      <c r="V2645" s="45">
        <v>0</v>
      </c>
      <c r="W2645" s="45">
        <v>9.4099245000000007</v>
      </c>
      <c r="X2645" s="45">
        <v>7.1239163999999997</v>
      </c>
      <c r="Y2645" s="45">
        <v>10.80043</v>
      </c>
      <c r="Z2645" s="46">
        <v>246361.1</v>
      </c>
      <c r="AA2645" s="46">
        <v>52886.652491206529</v>
      </c>
      <c r="AB2645" s="47">
        <f>_xlfn.XLOOKUP($F2645,Main_OG!$D$1:$D$766,Main_OG!AJ$1:AJ$766,"")</f>
        <v>10552220</v>
      </c>
      <c r="AC2645" s="47">
        <f>_xlfn.XLOOKUP($F2645,Main_OG!$D$1:$D$766,Main_OG!AK$1:AK$766,"")</f>
        <v>12560634</v>
      </c>
      <c r="AD2645" s="47">
        <f>_xlfn.XLOOKUP($F2645,Main_OG!$D$1:$D$766,Main_OG!AL$1:AL$766,"")</f>
        <v>1001278806</v>
      </c>
      <c r="AE2645" s="47">
        <f>_xlfn.XLOOKUP($F2645,Main_OG!$D$1:$D$766,Main_OG!AM$1:AM$766,"")</f>
        <v>13981335</v>
      </c>
      <c r="AF2645" s="48">
        <f>_xlfn.XLOOKUP($F2645,Main_OG!$D$1:$D$766,Main_OG!Z$1:Z$766,"")</f>
        <v>2.23</v>
      </c>
      <c r="AG2645" s="48">
        <f>_xlfn.XLOOKUP($F2645,Main_OG!$D$1:$D$766,Main_OG!AA$1:AA$766,"")</f>
        <v>3.11</v>
      </c>
      <c r="AH2645" s="48">
        <f>_xlfn.XLOOKUP($F2645,Main_OG!$D$1:$D$766,Main_OG!AB$1:AB$766,"")</f>
        <v>14.61</v>
      </c>
      <c r="AI2645" s="48">
        <f>_xlfn.XLOOKUP($F2645,Main_OG!$D$1:$D$766,Main_OG!AC$1:AC$766,"")</f>
        <v>2.7</v>
      </c>
      <c r="AJ2645" s="48">
        <f>_xlfn.XLOOKUP($F2645,Main_OG!$D$1:$D$766,Main_OG!AD$1:AD$766,"")</f>
        <v>0.64</v>
      </c>
    </row>
    <row r="2646" spans="2:36" x14ac:dyDescent="0.35">
      <c r="B2646" s="36" t="s">
        <v>3781</v>
      </c>
      <c r="C2646" s="45" t="s">
        <v>77</v>
      </c>
      <c r="D2646" s="45" t="s">
        <v>4301</v>
      </c>
      <c r="E2646" s="36" t="s">
        <v>3781</v>
      </c>
      <c r="F2646" s="36" t="str">
        <f t="shared" si="123"/>
        <v>2019_TX</v>
      </c>
      <c r="G2646" s="45">
        <v>2019</v>
      </c>
      <c r="H2646" s="45">
        <f>_xlfn.XLOOKUP(J2646,Main_OG!$B$1:$B$766,Main_OG!$O$1:$O$766,"")</f>
        <v>1</v>
      </c>
      <c r="I2646" s="45">
        <f>_xlfn.XLOOKUP(F2646,Main_OG!$D$1:$D$766,Main_OG!$J$1:$J$766,"")</f>
        <v>0</v>
      </c>
      <c r="J2646" s="45" t="s">
        <v>77</v>
      </c>
      <c r="K2646" s="45" t="str">
        <f t="shared" si="124"/>
        <v>Southwestern Electric Power Co_TX</v>
      </c>
      <c r="L2646" s="45" t="str">
        <f t="shared" si="125"/>
        <v>Southwestern Electric Power Co_TX</v>
      </c>
      <c r="M2646" s="45" t="s">
        <v>3823</v>
      </c>
      <c r="N2646" s="45">
        <v>0</v>
      </c>
      <c r="O2646" s="45">
        <v>30558</v>
      </c>
      <c r="P2646" s="45">
        <v>4507</v>
      </c>
      <c r="Q2646" s="45">
        <v>151032</v>
      </c>
      <c r="R2646" s="45">
        <v>0</v>
      </c>
      <c r="S2646" s="45">
        <v>2182832</v>
      </c>
      <c r="T2646" s="45">
        <v>2867733</v>
      </c>
      <c r="U2646" s="45">
        <v>2182433</v>
      </c>
      <c r="V2646" s="45">
        <v>0</v>
      </c>
      <c r="W2646" s="45">
        <v>8.3562867000000001</v>
      </c>
      <c r="X2646" s="45">
        <v>6.3200827999999998</v>
      </c>
      <c r="Y2646" s="45">
        <v>10.203191</v>
      </c>
      <c r="Z2646" s="46">
        <v>1802912.8</v>
      </c>
      <c r="AA2646" s="46">
        <v>62197.730456151861</v>
      </c>
      <c r="AB2646" s="47">
        <f>_xlfn.XLOOKUP($F2646,Main_OG!$D$1:$D$766,Main_OG!AJ$1:AJ$766,"")</f>
        <v>126621262</v>
      </c>
      <c r="AC2646" s="47">
        <f>_xlfn.XLOOKUP($F2646,Main_OG!$D$1:$D$766,Main_OG!AK$1:AK$766,"")</f>
        <v>706236</v>
      </c>
      <c r="AD2646" s="47">
        <f>_xlfn.XLOOKUP($F2646,Main_OG!$D$1:$D$766,Main_OG!AL$1:AL$766,"")</f>
        <v>3761450556</v>
      </c>
      <c r="AE2646" s="47">
        <f>_xlfn.XLOOKUP($F2646,Main_OG!$D$1:$D$766,Main_OG!AM$1:AM$766,"")</f>
        <v>41298007</v>
      </c>
      <c r="AF2646" s="48">
        <f>_xlfn.XLOOKUP($F2646,Main_OG!$D$1:$D$766,Main_OG!Z$1:Z$766,"")</f>
        <v>2.0099999999999998</v>
      </c>
      <c r="AG2646" s="48">
        <f>_xlfn.XLOOKUP($F2646,Main_OG!$D$1:$D$766,Main_OG!AA$1:AA$766,"")</f>
        <v>1.99</v>
      </c>
      <c r="AH2646" s="48">
        <f>_xlfn.XLOOKUP($F2646,Main_OG!$D$1:$D$766,Main_OG!AB$1:AB$766,"")</f>
        <v>14.41</v>
      </c>
      <c r="AI2646" s="48">
        <f>_xlfn.XLOOKUP($F2646,Main_OG!$D$1:$D$766,Main_OG!AC$1:AC$766,"")</f>
        <v>2.34</v>
      </c>
      <c r="AJ2646" s="48">
        <f>_xlfn.XLOOKUP($F2646,Main_OG!$D$1:$D$766,Main_OG!AD$1:AD$766,"")</f>
        <v>0.65</v>
      </c>
    </row>
    <row r="2647" spans="2:36" x14ac:dyDescent="0.35">
      <c r="B2647" s="36" t="s">
        <v>3781</v>
      </c>
      <c r="C2647" s="45" t="s">
        <v>628</v>
      </c>
      <c r="D2647" s="45" t="s">
        <v>4301</v>
      </c>
      <c r="E2647" s="36" t="s">
        <v>3781</v>
      </c>
      <c r="F2647" s="36" t="str">
        <f t="shared" si="123"/>
        <v>2020_AR</v>
      </c>
      <c r="G2647" s="45">
        <v>2020</v>
      </c>
      <c r="H2647" s="45">
        <f>_xlfn.XLOOKUP(J2647,Main_OG!$B$1:$B$766,Main_OG!$O$1:$O$766,"")</f>
        <v>1</v>
      </c>
      <c r="I2647" s="45">
        <f>_xlfn.XLOOKUP(F2647,Main_OG!$D$1:$D$766,Main_OG!$J$1:$J$766,"")</f>
        <v>0</v>
      </c>
      <c r="J2647" s="45" t="s">
        <v>628</v>
      </c>
      <c r="K2647" s="45" t="str">
        <f t="shared" si="124"/>
        <v>Southwestern Electric Power Co_AR</v>
      </c>
      <c r="L2647" s="45" t="str">
        <f t="shared" si="125"/>
        <v>Southwestern Electric Power Co_AR</v>
      </c>
      <c r="M2647" s="45" t="s">
        <v>3824</v>
      </c>
      <c r="N2647" s="45">
        <v>0</v>
      </c>
      <c r="O2647" s="45">
        <v>18376</v>
      </c>
      <c r="P2647" s="45">
        <v>639</v>
      </c>
      <c r="Q2647" s="45">
        <v>0</v>
      </c>
      <c r="R2647" s="45">
        <v>0</v>
      </c>
      <c r="S2647" s="45">
        <v>1212967</v>
      </c>
      <c r="T2647" s="45">
        <v>1116464</v>
      </c>
      <c r="U2647" s="45">
        <v>0</v>
      </c>
      <c r="V2647" s="45">
        <v>0</v>
      </c>
      <c r="W2647" s="45">
        <v>8.1270471000000004</v>
      </c>
      <c r="X2647" s="45">
        <v>6.4759812999999999</v>
      </c>
      <c r="Y2647" s="45">
        <v>0</v>
      </c>
      <c r="Z2647" s="46">
        <v>128061.2</v>
      </c>
      <c r="AA2647" s="46">
        <v>42268.998096163545</v>
      </c>
      <c r="AB2647" s="47">
        <f>_xlfn.XLOOKUP($F2647,Main_OG!$D$1:$D$766,Main_OG!AJ$1:AJ$766,"")</f>
        <v>18413586</v>
      </c>
      <c r="AC2647" s="47">
        <f>_xlfn.XLOOKUP($F2647,Main_OG!$D$1:$D$766,Main_OG!AK$1:AK$766,"")</f>
        <v>181792</v>
      </c>
      <c r="AD2647" s="47">
        <f>_xlfn.XLOOKUP($F2647,Main_OG!$D$1:$D$766,Main_OG!AL$1:AL$766,"")</f>
        <v>262398534</v>
      </c>
      <c r="AE2647" s="47">
        <f>_xlfn.XLOOKUP($F2647,Main_OG!$D$1:$D$766,Main_OG!AM$1:AM$766,"")</f>
        <v>0</v>
      </c>
      <c r="AF2647" s="48">
        <f>_xlfn.XLOOKUP($F2647,Main_OG!$D$1:$D$766,Main_OG!Z$1:Z$766,"")</f>
        <v>0</v>
      </c>
      <c r="AG2647" s="48">
        <f>_xlfn.XLOOKUP($F2647,Main_OG!$D$1:$D$766,Main_OG!AA$1:AA$766,"")</f>
        <v>2.127327759928813</v>
      </c>
      <c r="AH2647" s="48">
        <f>_xlfn.XLOOKUP($F2647,Main_OG!$D$1:$D$766,Main_OG!AB$1:AB$766,"")</f>
        <v>12.535325193609101</v>
      </c>
      <c r="AI2647" s="48">
        <f>_xlfn.XLOOKUP($F2647,Main_OG!$D$1:$D$766,Main_OG!AC$1:AC$766,"")</f>
        <v>2.8422150630003218</v>
      </c>
      <c r="AJ2647" s="48">
        <f>_xlfn.XLOOKUP($F2647,Main_OG!$D$1:$D$766,Main_OG!AD$1:AD$766,"")</f>
        <v>0.5848556097000881</v>
      </c>
    </row>
    <row r="2648" spans="2:36" x14ac:dyDescent="0.35">
      <c r="B2648" s="36" t="s">
        <v>3781</v>
      </c>
      <c r="C2648" s="45" t="s">
        <v>451</v>
      </c>
      <c r="D2648" s="45" t="s">
        <v>4301</v>
      </c>
      <c r="E2648" s="36" t="s">
        <v>3781</v>
      </c>
      <c r="F2648" s="36" t="str">
        <f t="shared" si="123"/>
        <v>2020_LA</v>
      </c>
      <c r="G2648" s="45">
        <v>2020</v>
      </c>
      <c r="H2648" s="45">
        <f>_xlfn.XLOOKUP(J2648,Main_OG!$B$1:$B$766,Main_OG!$O$1:$O$766,"")</f>
        <v>0</v>
      </c>
      <c r="I2648" s="45">
        <f>_xlfn.XLOOKUP(F2648,Main_OG!$D$1:$D$766,Main_OG!$J$1:$J$766,"")</f>
        <v>0</v>
      </c>
      <c r="J2648" s="45" t="s">
        <v>451</v>
      </c>
      <c r="K2648" s="45" t="str">
        <f t="shared" si="124"/>
        <v>Southwestern Electric Power Co_LA</v>
      </c>
      <c r="L2648" s="45" t="str">
        <f t="shared" si="125"/>
        <v>Southwestern Electric Power Co_LA</v>
      </c>
      <c r="M2648" s="45" t="s">
        <v>3825</v>
      </c>
      <c r="N2648" s="45">
        <v>0</v>
      </c>
      <c r="O2648" s="45">
        <v>24968</v>
      </c>
      <c r="P2648" s="45">
        <v>2149</v>
      </c>
      <c r="Q2648" s="45">
        <v>0</v>
      </c>
      <c r="R2648" s="45">
        <v>0</v>
      </c>
      <c r="S2648" s="45">
        <v>2158452</v>
      </c>
      <c r="T2648" s="45">
        <v>1116419</v>
      </c>
      <c r="U2648" s="45">
        <v>0</v>
      </c>
      <c r="V2648" s="45">
        <v>0</v>
      </c>
      <c r="W2648" s="45">
        <v>9.4436105000000001</v>
      </c>
      <c r="X2648" s="45">
        <v>7.0770114</v>
      </c>
      <c r="Y2648" s="45">
        <v>0</v>
      </c>
      <c r="Z2648" s="46">
        <v>228825.3</v>
      </c>
      <c r="AA2648" s="46">
        <v>49199.330722272964</v>
      </c>
      <c r="AB2648" s="47">
        <f>_xlfn.XLOOKUP($F2648,Main_OG!$D$1:$D$766,Main_OG!AJ$1:AJ$766,"")</f>
        <v>5472884</v>
      </c>
      <c r="AC2648" s="47">
        <f>_xlfn.XLOOKUP($F2648,Main_OG!$D$1:$D$766,Main_OG!AK$1:AK$766,"")</f>
        <v>13176920</v>
      </c>
      <c r="AD2648" s="47">
        <f>_xlfn.XLOOKUP($F2648,Main_OG!$D$1:$D$766,Main_OG!AL$1:AL$766,"")</f>
        <v>1018397694</v>
      </c>
      <c r="AE2648" s="47">
        <f>_xlfn.XLOOKUP($F2648,Main_OG!$D$1:$D$766,Main_OG!AM$1:AM$766,"")</f>
        <v>0</v>
      </c>
      <c r="AF2648" s="48">
        <f>_xlfn.XLOOKUP($F2648,Main_OG!$D$1:$D$766,Main_OG!Z$1:Z$766,"")</f>
        <v>1.91</v>
      </c>
      <c r="AG2648" s="48">
        <f>_xlfn.XLOOKUP($F2648,Main_OG!$D$1:$D$766,Main_OG!AA$1:AA$766,"")</f>
        <v>4.79</v>
      </c>
      <c r="AH2648" s="48">
        <f>_xlfn.XLOOKUP($F2648,Main_OG!$D$1:$D$766,Main_OG!AB$1:AB$766,"")</f>
        <v>9.15</v>
      </c>
      <c r="AI2648" s="48">
        <f>_xlfn.XLOOKUP($F2648,Main_OG!$D$1:$D$766,Main_OG!AC$1:AC$766,"")</f>
        <v>2.8422150630003218</v>
      </c>
      <c r="AJ2648" s="48">
        <f>_xlfn.XLOOKUP($F2648,Main_OG!$D$1:$D$766,Main_OG!AD$1:AD$766,"")</f>
        <v>0.55000000000000004</v>
      </c>
    </row>
    <row r="2649" spans="2:36" x14ac:dyDescent="0.35">
      <c r="B2649" s="36" t="s">
        <v>3781</v>
      </c>
      <c r="C2649" s="45" t="s">
        <v>77</v>
      </c>
      <c r="D2649" s="45" t="s">
        <v>4301</v>
      </c>
      <c r="E2649" s="36" t="s">
        <v>3781</v>
      </c>
      <c r="F2649" s="36" t="str">
        <f t="shared" si="123"/>
        <v>2020_TX</v>
      </c>
      <c r="G2649" s="45">
        <v>2020</v>
      </c>
      <c r="H2649" s="45">
        <f>_xlfn.XLOOKUP(J2649,Main_OG!$B$1:$B$766,Main_OG!$O$1:$O$766,"")</f>
        <v>1</v>
      </c>
      <c r="I2649" s="45">
        <f>_xlfn.XLOOKUP(F2649,Main_OG!$D$1:$D$766,Main_OG!$J$1:$J$766,"")</f>
        <v>0</v>
      </c>
      <c r="J2649" s="45" t="s">
        <v>77</v>
      </c>
      <c r="K2649" s="45" t="str">
        <f t="shared" si="124"/>
        <v>Southwestern Electric Power Co_TX</v>
      </c>
      <c r="L2649" s="45" t="str">
        <f t="shared" si="125"/>
        <v>Southwestern Electric Power Co_TX</v>
      </c>
      <c r="M2649" s="45" t="s">
        <v>3826</v>
      </c>
      <c r="N2649" s="45">
        <v>0</v>
      </c>
      <c r="O2649" s="45">
        <v>30544</v>
      </c>
      <c r="P2649" s="45">
        <v>4419</v>
      </c>
      <c r="Q2649" s="45">
        <v>0</v>
      </c>
      <c r="R2649" s="45">
        <v>0</v>
      </c>
      <c r="S2649" s="45">
        <v>2003532</v>
      </c>
      <c r="T2649" s="45">
        <v>2658399</v>
      </c>
      <c r="U2649" s="45">
        <v>0</v>
      </c>
      <c r="V2649" s="45">
        <v>0</v>
      </c>
      <c r="W2649" s="45">
        <v>8.4429546999999996</v>
      </c>
      <c r="X2649" s="45">
        <v>6.3617162</v>
      </c>
      <c r="Y2649" s="45">
        <v>0</v>
      </c>
      <c r="Z2649" s="46">
        <v>1772185.6000000001</v>
      </c>
      <c r="AA2649" s="46">
        <v>60512.099325603187</v>
      </c>
      <c r="AB2649" s="47">
        <f>_xlfn.XLOOKUP($F2649,Main_OG!$D$1:$D$766,Main_OG!AJ$1:AJ$766,"")</f>
        <v>112137948</v>
      </c>
      <c r="AC2649" s="47">
        <f>_xlfn.XLOOKUP($F2649,Main_OG!$D$1:$D$766,Main_OG!AK$1:AK$766,"")</f>
        <v>604794</v>
      </c>
      <c r="AD2649" s="47">
        <f>_xlfn.XLOOKUP($F2649,Main_OG!$D$1:$D$766,Main_OG!AL$1:AL$766,"")</f>
        <v>3644590288</v>
      </c>
      <c r="AE2649" s="47">
        <f>_xlfn.XLOOKUP($F2649,Main_OG!$D$1:$D$766,Main_OG!AM$1:AM$766,"")</f>
        <v>0</v>
      </c>
      <c r="AF2649" s="48">
        <f>_xlfn.XLOOKUP($F2649,Main_OG!$D$1:$D$766,Main_OG!Z$1:Z$766,"")</f>
        <v>1.88</v>
      </c>
      <c r="AG2649" s="48">
        <f>_xlfn.XLOOKUP($F2649,Main_OG!$D$1:$D$766,Main_OG!AA$1:AA$766,"")</f>
        <v>2.04</v>
      </c>
      <c r="AH2649" s="48">
        <f>_xlfn.XLOOKUP($F2649,Main_OG!$D$1:$D$766,Main_OG!AB$1:AB$766,"")</f>
        <v>10.73</v>
      </c>
      <c r="AI2649" s="48">
        <f>_xlfn.XLOOKUP($F2649,Main_OG!$D$1:$D$766,Main_OG!AC$1:AC$766,"")</f>
        <v>2.1</v>
      </c>
      <c r="AJ2649" s="48">
        <f>_xlfn.XLOOKUP($F2649,Main_OG!$D$1:$D$766,Main_OG!AD$1:AD$766,"")</f>
        <v>0.62</v>
      </c>
    </row>
    <row r="2650" spans="2:36" x14ac:dyDescent="0.35">
      <c r="B2650" s="36" t="s">
        <v>3827</v>
      </c>
      <c r="C2650" s="45" t="s">
        <v>567</v>
      </c>
      <c r="D2650" s="45" t="s">
        <v>4309</v>
      </c>
      <c r="E2650" s="36" t="s">
        <v>3827</v>
      </c>
      <c r="F2650" s="36" t="str">
        <f t="shared" si="123"/>
        <v>2006_KS</v>
      </c>
      <c r="G2650" s="45">
        <v>2006</v>
      </c>
      <c r="H2650" s="45">
        <f>_xlfn.XLOOKUP(J2650,Main_OG!$B$1:$B$766,Main_OG!$O$1:$O$766,"")</f>
        <v>1</v>
      </c>
      <c r="I2650" s="45">
        <f>_xlfn.XLOOKUP(F2650,Main_OG!$D$1:$D$766,Main_OG!$J$1:$J$766,"")</f>
        <v>0</v>
      </c>
      <c r="J2650" s="45" t="s">
        <v>567</v>
      </c>
      <c r="K2650" s="45" t="str">
        <f t="shared" si="124"/>
        <v>Southwestern Public Service Co_KS</v>
      </c>
      <c r="L2650" s="45" t="str">
        <f t="shared" si="125"/>
        <v>Southwestern Public Service Co_KS</v>
      </c>
      <c r="M2650" s="45" t="s">
        <v>3828</v>
      </c>
      <c r="N2650" s="45">
        <v>0</v>
      </c>
      <c r="O2650" s="45">
        <v>430</v>
      </c>
      <c r="P2650" s="45">
        <v>0</v>
      </c>
      <c r="Q2650" s="45">
        <v>1035</v>
      </c>
      <c r="R2650" s="45">
        <v>0</v>
      </c>
      <c r="S2650" s="45">
        <v>609</v>
      </c>
      <c r="T2650" s="45">
        <v>0</v>
      </c>
      <c r="U2650" s="45">
        <v>442</v>
      </c>
      <c r="V2650" s="45">
        <v>0</v>
      </c>
      <c r="W2650" s="45">
        <v>8.1920903954802267</v>
      </c>
      <c r="X2650" s="45">
        <v>0</v>
      </c>
      <c r="Y2650" s="45">
        <v>8.3823250521524741</v>
      </c>
      <c r="Z2650" s="46">
        <v>136135.79999999999</v>
      </c>
      <c r="AA2650" s="46">
        <v>49272.240240527171</v>
      </c>
      <c r="AB2650" s="47">
        <f>_xlfn.XLOOKUP($F2650,Main_OG!$D$1:$D$766,Main_OG!AJ$1:AJ$766,"")</f>
        <v>41747362.020000003</v>
      </c>
      <c r="AC2650" s="47">
        <f>_xlfn.XLOOKUP($F2650,Main_OG!$D$1:$D$766,Main_OG!AK$1:AK$766,"")</f>
        <v>244658.58</v>
      </c>
      <c r="AD2650" s="47">
        <f>_xlfn.XLOOKUP($F2650,Main_OG!$D$1:$D$766,Main_OG!AL$1:AL$766,"")</f>
        <v>45115946.340000004</v>
      </c>
      <c r="AE2650" s="47">
        <f>_xlfn.XLOOKUP($F2650,Main_OG!$D$1:$D$766,Main_OG!AM$1:AM$766,"")</f>
        <v>9350269</v>
      </c>
      <c r="AF2650" s="48">
        <f>_xlfn.XLOOKUP($F2650,Main_OG!$D$1:$D$766,Main_OG!Z$1:Z$766,"")</f>
        <v>1.29</v>
      </c>
      <c r="AG2650" s="48">
        <f>_xlfn.XLOOKUP($F2650,Main_OG!$D$1:$D$766,Main_OG!AA$1:AA$766,"")</f>
        <v>1.19</v>
      </c>
      <c r="AH2650" s="48">
        <f>_xlfn.XLOOKUP($F2650,Main_OG!$D$1:$D$766,Main_OG!AB$1:AB$766,"")</f>
        <v>15.5</v>
      </c>
      <c r="AI2650" s="48">
        <f>_xlfn.XLOOKUP($F2650,Main_OG!$D$1:$D$766,Main_OG!AC$1:AC$766,"")</f>
        <v>7.1610124069250478</v>
      </c>
      <c r="AJ2650" s="48">
        <f>_xlfn.XLOOKUP($F2650,Main_OG!$D$1:$D$766,Main_OG!AD$1:AD$766,"")</f>
        <v>0.4704061490499184</v>
      </c>
    </row>
    <row r="2651" spans="2:36" x14ac:dyDescent="0.35">
      <c r="B2651" s="36" t="s">
        <v>3827</v>
      </c>
      <c r="C2651" s="45" t="s">
        <v>685</v>
      </c>
      <c r="D2651" s="45" t="s">
        <v>4309</v>
      </c>
      <c r="E2651" s="36" t="s">
        <v>3827</v>
      </c>
      <c r="F2651" s="36" t="str">
        <f t="shared" si="123"/>
        <v>2006_NM</v>
      </c>
      <c r="G2651" s="45">
        <v>2006</v>
      </c>
      <c r="H2651" s="45">
        <f>_xlfn.XLOOKUP(J2651,Main_OG!$B$1:$B$766,Main_OG!$O$1:$O$766,"")</f>
        <v>0</v>
      </c>
      <c r="I2651" s="45">
        <f>_xlfn.XLOOKUP(F2651,Main_OG!$D$1:$D$766,Main_OG!$J$1:$J$766,"")</f>
        <v>0</v>
      </c>
      <c r="J2651" s="45" t="s">
        <v>685</v>
      </c>
      <c r="K2651" s="45" t="str">
        <f t="shared" si="124"/>
        <v>Southwestern Public Service Co_NM</v>
      </c>
      <c r="L2651" s="45" t="str">
        <f t="shared" si="125"/>
        <v>Southwestern Public Service Co_NM</v>
      </c>
      <c r="M2651" s="45" t="s">
        <v>3829</v>
      </c>
      <c r="N2651" s="45">
        <v>0</v>
      </c>
      <c r="O2651" s="45">
        <v>21434</v>
      </c>
      <c r="P2651" s="45">
        <v>56</v>
      </c>
      <c r="Q2651" s="45">
        <v>86574</v>
      </c>
      <c r="R2651" s="45">
        <v>0</v>
      </c>
      <c r="S2651" s="45">
        <v>95309</v>
      </c>
      <c r="T2651" s="45">
        <v>87636</v>
      </c>
      <c r="U2651" s="45">
        <v>71649</v>
      </c>
      <c r="V2651" s="45">
        <v>0</v>
      </c>
      <c r="W2651" s="45">
        <v>6.9878219556722119</v>
      </c>
      <c r="X2651" s="45">
        <v>5.4496882019187964</v>
      </c>
      <c r="Y2651" s="45">
        <v>7.8627937066045099</v>
      </c>
      <c r="Z2651" s="46">
        <v>88554.5</v>
      </c>
      <c r="AA2651" s="46">
        <v>45131.660021700831</v>
      </c>
      <c r="AB2651" s="47">
        <f>_xlfn.XLOOKUP($F2651,Main_OG!$D$1:$D$766,Main_OG!AJ$1:AJ$766,"")</f>
        <v>33922155.979999997</v>
      </c>
      <c r="AC2651" s="47">
        <f>_xlfn.XLOOKUP($F2651,Main_OG!$D$1:$D$766,Main_OG!AK$1:AK$766,"")</f>
        <v>146834.01999999999</v>
      </c>
      <c r="AD2651" s="47">
        <f>_xlfn.XLOOKUP($F2651,Main_OG!$D$1:$D$766,Main_OG!AL$1:AL$766,"")</f>
        <v>105029841.53999999</v>
      </c>
      <c r="AE2651" s="47">
        <f>_xlfn.XLOOKUP($F2651,Main_OG!$D$1:$D$766,Main_OG!AM$1:AM$766,"")</f>
        <v>0</v>
      </c>
      <c r="AF2651" s="48">
        <f>_xlfn.XLOOKUP($F2651,Main_OG!$D$1:$D$766,Main_OG!Z$1:Z$766,"")</f>
        <v>0</v>
      </c>
      <c r="AG2651" s="48">
        <f>_xlfn.XLOOKUP($F2651,Main_OG!$D$1:$D$766,Main_OG!AA$1:AA$766,"")</f>
        <v>2.2465548173415608</v>
      </c>
      <c r="AH2651" s="48">
        <f>_xlfn.XLOOKUP($F2651,Main_OG!$D$1:$D$766,Main_OG!AB$1:AB$766,"")</f>
        <v>17.100000000000001</v>
      </c>
      <c r="AI2651" s="48">
        <f>_xlfn.XLOOKUP($F2651,Main_OG!$D$1:$D$766,Main_OG!AC$1:AC$766,"")</f>
        <v>7.1610124069250478</v>
      </c>
      <c r="AJ2651" s="48">
        <f>_xlfn.XLOOKUP($F2651,Main_OG!$D$1:$D$766,Main_OG!AD$1:AD$766,"")</f>
        <v>0.4704061490499184</v>
      </c>
    </row>
    <row r="2652" spans="2:36" x14ac:dyDescent="0.35">
      <c r="B2652" s="36" t="s">
        <v>3827</v>
      </c>
      <c r="C2652" s="45" t="s">
        <v>510</v>
      </c>
      <c r="D2652" s="45" t="s">
        <v>4309</v>
      </c>
      <c r="E2652" s="36" t="s">
        <v>3827</v>
      </c>
      <c r="F2652" s="36" t="str">
        <f t="shared" si="123"/>
        <v>2006_OK</v>
      </c>
      <c r="G2652" s="45">
        <v>2006</v>
      </c>
      <c r="H2652" s="45">
        <f>_xlfn.XLOOKUP(J2652,Main_OG!$B$1:$B$766,Main_OG!$O$1:$O$766,"")</f>
        <v>1</v>
      </c>
      <c r="I2652" s="45">
        <f>_xlfn.XLOOKUP(F2652,Main_OG!$D$1:$D$766,Main_OG!$J$1:$J$766,"")</f>
        <v>0</v>
      </c>
      <c r="J2652" s="45" t="s">
        <v>510</v>
      </c>
      <c r="K2652" s="45" t="str">
        <f t="shared" si="124"/>
        <v>Southwestern Public Service Co_OK</v>
      </c>
      <c r="L2652" s="45" t="str">
        <f t="shared" si="125"/>
        <v>Southwestern Public Service Co_OK</v>
      </c>
      <c r="M2652" s="45" t="s">
        <v>3830</v>
      </c>
      <c r="N2652" s="45">
        <v>0</v>
      </c>
      <c r="O2652" s="45">
        <v>2368</v>
      </c>
      <c r="P2652" s="45">
        <v>3</v>
      </c>
      <c r="Q2652" s="45">
        <v>7120</v>
      </c>
      <c r="R2652" s="45">
        <v>0</v>
      </c>
      <c r="S2652" s="45">
        <v>4891</v>
      </c>
      <c r="T2652" s="45">
        <v>3350</v>
      </c>
      <c r="U2652" s="45">
        <v>3481</v>
      </c>
      <c r="V2652" s="45">
        <v>0</v>
      </c>
      <c r="W2652" s="45">
        <v>7.7210873614750737</v>
      </c>
      <c r="X2652" s="45">
        <v>5.5930279150527591</v>
      </c>
      <c r="Y2652" s="45">
        <v>8.3285481864293232</v>
      </c>
      <c r="Z2652" s="46">
        <v>149367.1</v>
      </c>
      <c r="AA2652" s="46">
        <v>41559.087279394786</v>
      </c>
      <c r="AB2652" s="47">
        <f>_xlfn.XLOOKUP($F2652,Main_OG!$D$1:$D$766,Main_OG!AJ$1:AJ$766,"")</f>
        <v>42322662.939999998</v>
      </c>
      <c r="AC2652" s="47">
        <f>_xlfn.XLOOKUP($F2652,Main_OG!$D$1:$D$766,Main_OG!AK$1:AK$766,"")</f>
        <v>159414.24</v>
      </c>
      <c r="AD2652" s="47">
        <f>_xlfn.XLOOKUP($F2652,Main_OG!$D$1:$D$766,Main_OG!AL$1:AL$766,"")</f>
        <v>564302954.74000001</v>
      </c>
      <c r="AE2652" s="47">
        <f>_xlfn.XLOOKUP($F2652,Main_OG!$D$1:$D$766,Main_OG!AM$1:AM$766,"")</f>
        <v>0</v>
      </c>
      <c r="AF2652" s="48">
        <f>_xlfn.XLOOKUP($F2652,Main_OG!$D$1:$D$766,Main_OG!Z$1:Z$766,"")</f>
        <v>0</v>
      </c>
      <c r="AG2652" s="48">
        <f>_xlfn.XLOOKUP($F2652,Main_OG!$D$1:$D$766,Main_OG!AA$1:AA$766,"")</f>
        <v>1.0900000000000001</v>
      </c>
      <c r="AH2652" s="48">
        <f>_xlfn.XLOOKUP($F2652,Main_OG!$D$1:$D$766,Main_OG!AB$1:AB$766,"")</f>
        <v>13.31</v>
      </c>
      <c r="AI2652" s="48">
        <f>_xlfn.XLOOKUP($F2652,Main_OG!$D$1:$D$766,Main_OG!AC$1:AC$766,"")</f>
        <v>7.1610124069250478</v>
      </c>
      <c r="AJ2652" s="48">
        <f>_xlfn.XLOOKUP($F2652,Main_OG!$D$1:$D$766,Main_OG!AD$1:AD$766,"")</f>
        <v>0.4704061490499184</v>
      </c>
    </row>
    <row r="2653" spans="2:36" x14ac:dyDescent="0.35">
      <c r="B2653" s="36" t="s">
        <v>3827</v>
      </c>
      <c r="C2653" s="45" t="s">
        <v>77</v>
      </c>
      <c r="D2653" s="45" t="s">
        <v>4309</v>
      </c>
      <c r="E2653" s="36" t="s">
        <v>3827</v>
      </c>
      <c r="F2653" s="36" t="str">
        <f t="shared" si="123"/>
        <v>2006_TX</v>
      </c>
      <c r="G2653" s="45">
        <v>2006</v>
      </c>
      <c r="H2653" s="45">
        <f>_xlfn.XLOOKUP(J2653,Main_OG!$B$1:$B$766,Main_OG!$O$1:$O$766,"")</f>
        <v>1</v>
      </c>
      <c r="I2653" s="45">
        <f>_xlfn.XLOOKUP(F2653,Main_OG!$D$1:$D$766,Main_OG!$J$1:$J$766,"")</f>
        <v>0</v>
      </c>
      <c r="J2653" s="45" t="s">
        <v>77</v>
      </c>
      <c r="K2653" s="45" t="str">
        <f t="shared" si="124"/>
        <v>Southwestern Public Service Co_TX</v>
      </c>
      <c r="L2653" s="45" t="str">
        <f t="shared" si="125"/>
        <v>Southwestern Public Service Co_TX</v>
      </c>
      <c r="M2653" s="45" t="s">
        <v>3831</v>
      </c>
      <c r="N2653" s="45">
        <v>0</v>
      </c>
      <c r="O2653" s="45">
        <v>59464</v>
      </c>
      <c r="P2653" s="45">
        <v>157</v>
      </c>
      <c r="Q2653" s="45">
        <v>218011</v>
      </c>
      <c r="R2653" s="45">
        <v>0</v>
      </c>
      <c r="S2653" s="45">
        <v>307073</v>
      </c>
      <c r="T2653" s="45">
        <v>370254</v>
      </c>
      <c r="U2653" s="45">
        <v>210105</v>
      </c>
      <c r="V2653" s="45">
        <v>0</v>
      </c>
      <c r="W2653" s="45">
        <v>7.9122418890457213</v>
      </c>
      <c r="X2653" s="45">
        <v>5.3989319198029957</v>
      </c>
      <c r="Y2653" s="45">
        <v>8.4376976597090447</v>
      </c>
      <c r="Z2653" s="46">
        <v>1225147.3</v>
      </c>
      <c r="AA2653" s="46">
        <v>52447.317117859136</v>
      </c>
      <c r="AB2653" s="47">
        <f>_xlfn.XLOOKUP($F2653,Main_OG!$D$1:$D$766,Main_OG!AJ$1:AJ$766,"")</f>
        <v>203743692</v>
      </c>
      <c r="AC2653" s="47">
        <f>_xlfn.XLOOKUP($F2653,Main_OG!$D$1:$D$766,Main_OG!AK$1:AK$766,"")</f>
        <v>7220967.6200000001</v>
      </c>
      <c r="AD2653" s="47">
        <f>_xlfn.XLOOKUP($F2653,Main_OG!$D$1:$D$766,Main_OG!AL$1:AL$766,"")</f>
        <v>3109623746.98</v>
      </c>
      <c r="AE2653" s="47">
        <f>_xlfn.XLOOKUP($F2653,Main_OG!$D$1:$D$766,Main_OG!AM$1:AM$766,"")</f>
        <v>41264278</v>
      </c>
      <c r="AF2653" s="48">
        <f>_xlfn.XLOOKUP($F2653,Main_OG!$D$1:$D$766,Main_OG!Z$1:Z$766,"")</f>
        <v>0</v>
      </c>
      <c r="AG2653" s="48">
        <f>_xlfn.XLOOKUP($F2653,Main_OG!$D$1:$D$766,Main_OG!AA$1:AA$766,"")</f>
        <v>1.49</v>
      </c>
      <c r="AH2653" s="48">
        <f>_xlfn.XLOOKUP($F2653,Main_OG!$D$1:$D$766,Main_OG!AB$1:AB$766,"")</f>
        <v>14.13114039693003</v>
      </c>
      <c r="AI2653" s="48">
        <f>_xlfn.XLOOKUP($F2653,Main_OG!$D$1:$D$766,Main_OG!AC$1:AC$766,"")</f>
        <v>7.1610124069250478</v>
      </c>
      <c r="AJ2653" s="48">
        <f>_xlfn.XLOOKUP($F2653,Main_OG!$D$1:$D$766,Main_OG!AD$1:AD$766,"")</f>
        <v>0.4704061490499184</v>
      </c>
    </row>
    <row r="2654" spans="2:36" x14ac:dyDescent="0.35">
      <c r="B2654" s="36" t="s">
        <v>3827</v>
      </c>
      <c r="C2654" s="45" t="s">
        <v>685</v>
      </c>
      <c r="D2654" s="45" t="s">
        <v>4309</v>
      </c>
      <c r="E2654" s="36" t="s">
        <v>3827</v>
      </c>
      <c r="F2654" s="36" t="str">
        <f t="shared" si="123"/>
        <v>2007_NM</v>
      </c>
      <c r="G2654" s="45">
        <v>2007</v>
      </c>
      <c r="H2654" s="45">
        <f>_xlfn.XLOOKUP(J2654,Main_OG!$B$1:$B$766,Main_OG!$O$1:$O$766,"")</f>
        <v>0</v>
      </c>
      <c r="I2654" s="45">
        <f>_xlfn.XLOOKUP(F2654,Main_OG!$D$1:$D$766,Main_OG!$J$1:$J$766,"")</f>
        <v>0</v>
      </c>
      <c r="J2654" s="45" t="s">
        <v>685</v>
      </c>
      <c r="K2654" s="45" t="str">
        <f t="shared" si="124"/>
        <v>Southwestern Public Service Co_NM</v>
      </c>
      <c r="L2654" s="45" t="str">
        <f t="shared" si="125"/>
        <v>Southwestern Public Service Co_NM</v>
      </c>
      <c r="M2654" s="45" t="s">
        <v>3832</v>
      </c>
      <c r="N2654" s="45">
        <v>0</v>
      </c>
      <c r="O2654" s="45">
        <v>21937</v>
      </c>
      <c r="P2654" s="45">
        <v>53</v>
      </c>
      <c r="Q2654" s="45">
        <v>87667</v>
      </c>
      <c r="R2654" s="45">
        <v>0</v>
      </c>
      <c r="S2654" s="45">
        <v>97799</v>
      </c>
      <c r="T2654" s="45">
        <v>90143</v>
      </c>
      <c r="U2654" s="45">
        <v>74383</v>
      </c>
      <c r="V2654" s="45">
        <v>0</v>
      </c>
      <c r="W2654" s="45">
        <v>6.75</v>
      </c>
      <c r="X2654" s="45">
        <v>5.37</v>
      </c>
      <c r="Y2654" s="45">
        <v>7.59</v>
      </c>
      <c r="Z2654" s="46">
        <v>89392.3</v>
      </c>
      <c r="AA2654" s="46">
        <v>44919.173697407627</v>
      </c>
      <c r="AB2654" s="47">
        <f>_xlfn.XLOOKUP($F2654,Main_OG!$D$1:$D$766,Main_OG!AJ$1:AJ$766,"")</f>
        <v>31917524</v>
      </c>
      <c r="AC2654" s="47">
        <f>_xlfn.XLOOKUP($F2654,Main_OG!$D$1:$D$766,Main_OG!AK$1:AK$766,"")</f>
        <v>164702</v>
      </c>
      <c r="AD2654" s="47">
        <f>_xlfn.XLOOKUP($F2654,Main_OG!$D$1:$D$766,Main_OG!AL$1:AL$766,"")</f>
        <v>115770352</v>
      </c>
      <c r="AE2654" s="47">
        <f>_xlfn.XLOOKUP($F2654,Main_OG!$D$1:$D$766,Main_OG!AM$1:AM$766,"")</f>
        <v>0</v>
      </c>
      <c r="AF2654" s="48">
        <f>_xlfn.XLOOKUP($F2654,Main_OG!$D$1:$D$766,Main_OG!Z$1:Z$766,"")</f>
        <v>0</v>
      </c>
      <c r="AG2654" s="48">
        <f>_xlfn.XLOOKUP($F2654,Main_OG!$D$1:$D$766,Main_OG!AA$1:AA$766,"")</f>
        <v>2.2465548173415608</v>
      </c>
      <c r="AH2654" s="48">
        <f>_xlfn.XLOOKUP($F2654,Main_OG!$D$1:$D$766,Main_OG!AB$1:AB$766,"")</f>
        <v>18.97</v>
      </c>
      <c r="AI2654" s="48">
        <f>_xlfn.XLOOKUP($F2654,Main_OG!$D$1:$D$766,Main_OG!AC$1:AC$766,"")</f>
        <v>7.3815467393807772</v>
      </c>
      <c r="AJ2654" s="48">
        <f>_xlfn.XLOOKUP($F2654,Main_OG!$D$1:$D$766,Main_OG!AD$1:AD$766,"")</f>
        <v>0.58103021845052572</v>
      </c>
    </row>
    <row r="2655" spans="2:36" x14ac:dyDescent="0.35">
      <c r="B2655" s="36" t="s">
        <v>3827</v>
      </c>
      <c r="C2655" s="45" t="s">
        <v>77</v>
      </c>
      <c r="D2655" s="45" t="s">
        <v>4309</v>
      </c>
      <c r="E2655" s="36" t="s">
        <v>3827</v>
      </c>
      <c r="F2655" s="36" t="str">
        <f t="shared" si="123"/>
        <v>2007_TX</v>
      </c>
      <c r="G2655" s="45">
        <v>2007</v>
      </c>
      <c r="H2655" s="45">
        <f>_xlfn.XLOOKUP(J2655,Main_OG!$B$1:$B$766,Main_OG!$O$1:$O$766,"")</f>
        <v>1</v>
      </c>
      <c r="I2655" s="45">
        <f>_xlfn.XLOOKUP(F2655,Main_OG!$D$1:$D$766,Main_OG!$J$1:$J$766,"")</f>
        <v>0</v>
      </c>
      <c r="J2655" s="45" t="s">
        <v>77</v>
      </c>
      <c r="K2655" s="45" t="str">
        <f t="shared" si="124"/>
        <v>Southwestern Public Service Co_TX</v>
      </c>
      <c r="L2655" s="45" t="str">
        <f t="shared" si="125"/>
        <v>Southwestern Public Service Co_TX</v>
      </c>
      <c r="M2655" s="45" t="s">
        <v>3833</v>
      </c>
      <c r="N2655" s="45">
        <v>0</v>
      </c>
      <c r="O2655" s="45">
        <v>59811</v>
      </c>
      <c r="P2655" s="45">
        <v>147</v>
      </c>
      <c r="Q2655" s="45">
        <v>218198</v>
      </c>
      <c r="R2655" s="45">
        <v>0</v>
      </c>
      <c r="S2655" s="45">
        <v>280379</v>
      </c>
      <c r="T2655" s="45">
        <v>342189</v>
      </c>
      <c r="U2655" s="45">
        <v>207230</v>
      </c>
      <c r="V2655" s="45">
        <v>0</v>
      </c>
      <c r="W2655" s="45">
        <v>7.37</v>
      </c>
      <c r="X2655" s="45">
        <v>5</v>
      </c>
      <c r="Y2655" s="45">
        <v>8.32</v>
      </c>
      <c r="Z2655" s="46">
        <v>1288828.7</v>
      </c>
      <c r="AA2655" s="46">
        <v>54079.792688673871</v>
      </c>
      <c r="AB2655" s="47">
        <f>_xlfn.XLOOKUP($F2655,Main_OG!$D$1:$D$766,Main_OG!AJ$1:AJ$766,"")</f>
        <v>205831576</v>
      </c>
      <c r="AC2655" s="47">
        <f>_xlfn.XLOOKUP($F2655,Main_OG!$D$1:$D$766,Main_OG!AK$1:AK$766,"")</f>
        <v>5398558</v>
      </c>
      <c r="AD2655" s="47">
        <f>_xlfn.XLOOKUP($F2655,Main_OG!$D$1:$D$766,Main_OG!AL$1:AL$766,"")</f>
        <v>3114934262</v>
      </c>
      <c r="AE2655" s="47">
        <f>_xlfn.XLOOKUP($F2655,Main_OG!$D$1:$D$766,Main_OG!AM$1:AM$766,"")</f>
        <v>40955030</v>
      </c>
      <c r="AF2655" s="48">
        <f>_xlfn.XLOOKUP($F2655,Main_OG!$D$1:$D$766,Main_OG!Z$1:Z$766,"")</f>
        <v>0</v>
      </c>
      <c r="AG2655" s="48">
        <f>_xlfn.XLOOKUP($F2655,Main_OG!$D$1:$D$766,Main_OG!AA$1:AA$766,"")</f>
        <v>1.63</v>
      </c>
      <c r="AH2655" s="48">
        <f>_xlfn.XLOOKUP($F2655,Main_OG!$D$1:$D$766,Main_OG!AB$1:AB$766,"")</f>
        <v>15.097711394063451</v>
      </c>
      <c r="AI2655" s="48">
        <f>_xlfn.XLOOKUP($F2655,Main_OG!$D$1:$D$766,Main_OG!AC$1:AC$766,"")</f>
        <v>7.3815467393807772</v>
      </c>
      <c r="AJ2655" s="48">
        <f>_xlfn.XLOOKUP($F2655,Main_OG!$D$1:$D$766,Main_OG!AD$1:AD$766,"")</f>
        <v>0.46</v>
      </c>
    </row>
    <row r="2656" spans="2:36" x14ac:dyDescent="0.35">
      <c r="B2656" s="36" t="s">
        <v>3827</v>
      </c>
      <c r="C2656" s="45" t="s">
        <v>685</v>
      </c>
      <c r="D2656" s="45" t="s">
        <v>4309</v>
      </c>
      <c r="E2656" s="36" t="s">
        <v>3827</v>
      </c>
      <c r="F2656" s="36" t="str">
        <f t="shared" si="123"/>
        <v>2008_NM</v>
      </c>
      <c r="G2656" s="45">
        <v>2008</v>
      </c>
      <c r="H2656" s="45">
        <f>_xlfn.XLOOKUP(J2656,Main_OG!$B$1:$B$766,Main_OG!$O$1:$O$766,"")</f>
        <v>0</v>
      </c>
      <c r="I2656" s="45">
        <f>_xlfn.XLOOKUP(F2656,Main_OG!$D$1:$D$766,Main_OG!$J$1:$J$766,"")</f>
        <v>0</v>
      </c>
      <c r="J2656" s="45" t="s">
        <v>685</v>
      </c>
      <c r="K2656" s="45" t="str">
        <f t="shared" si="124"/>
        <v>Southwestern Public Service Co_NM</v>
      </c>
      <c r="L2656" s="45" t="str">
        <f t="shared" si="125"/>
        <v>Southwestern Public Service Co_NM</v>
      </c>
      <c r="M2656" s="45" t="s">
        <v>3834</v>
      </c>
      <c r="N2656" s="45">
        <v>0</v>
      </c>
      <c r="O2656" s="45">
        <v>22057</v>
      </c>
      <c r="P2656" s="45">
        <v>54</v>
      </c>
      <c r="Q2656" s="45">
        <v>89426</v>
      </c>
      <c r="R2656" s="45">
        <v>0</v>
      </c>
      <c r="S2656" s="45">
        <v>1448379</v>
      </c>
      <c r="T2656" s="45">
        <v>1710867</v>
      </c>
      <c r="U2656" s="45">
        <v>978810</v>
      </c>
      <c r="V2656" s="45">
        <v>0</v>
      </c>
      <c r="W2656" s="45">
        <v>7.85</v>
      </c>
      <c r="X2656" s="45">
        <v>6.02</v>
      </c>
      <c r="Y2656" s="45">
        <v>8.5</v>
      </c>
      <c r="Z2656" s="46">
        <v>89012.9</v>
      </c>
      <c r="AA2656" s="46">
        <v>44270.444261641191</v>
      </c>
      <c r="AB2656" s="47">
        <f>_xlfn.XLOOKUP($F2656,Main_OG!$D$1:$D$766,Main_OG!AJ$1:AJ$766,"")</f>
        <v>30795238</v>
      </c>
      <c r="AC2656" s="47">
        <f>_xlfn.XLOOKUP($F2656,Main_OG!$D$1:$D$766,Main_OG!AK$1:AK$766,"")</f>
        <v>203770</v>
      </c>
      <c r="AD2656" s="47">
        <f>_xlfn.XLOOKUP($F2656,Main_OG!$D$1:$D$766,Main_OG!AL$1:AL$766,"")</f>
        <v>133874836</v>
      </c>
      <c r="AE2656" s="47">
        <f>_xlfn.XLOOKUP($F2656,Main_OG!$D$1:$D$766,Main_OG!AM$1:AM$766,"")</f>
        <v>0</v>
      </c>
      <c r="AF2656" s="48">
        <f>_xlfn.XLOOKUP($F2656,Main_OG!$D$1:$D$766,Main_OG!Z$1:Z$766,"")</f>
        <v>0</v>
      </c>
      <c r="AG2656" s="48">
        <f>_xlfn.XLOOKUP($F2656,Main_OG!$D$1:$D$766,Main_OG!AA$1:AA$766,"")</f>
        <v>2.2204719344600159</v>
      </c>
      <c r="AH2656" s="48">
        <f>_xlfn.XLOOKUP($F2656,Main_OG!$D$1:$D$766,Main_OG!AB$1:AB$766,"")</f>
        <v>23.53</v>
      </c>
      <c r="AI2656" s="48">
        <f>_xlfn.XLOOKUP($F2656,Main_OG!$D$1:$D$766,Main_OG!AC$1:AC$766,"")</f>
        <v>9.1182546074696553</v>
      </c>
      <c r="AJ2656" s="48">
        <f>_xlfn.XLOOKUP($F2656,Main_OG!$D$1:$D$766,Main_OG!AD$1:AD$766,"")</f>
        <v>0.68330088246943577</v>
      </c>
    </row>
    <row r="2657" spans="2:36" x14ac:dyDescent="0.35">
      <c r="B2657" s="36" t="s">
        <v>3827</v>
      </c>
      <c r="C2657" s="45" t="s">
        <v>77</v>
      </c>
      <c r="D2657" s="45" t="s">
        <v>4309</v>
      </c>
      <c r="E2657" s="36" t="s">
        <v>3827</v>
      </c>
      <c r="F2657" s="36" t="str">
        <f t="shared" si="123"/>
        <v>2008_TX</v>
      </c>
      <c r="G2657" s="45">
        <v>2008</v>
      </c>
      <c r="H2657" s="45">
        <f>_xlfn.XLOOKUP(J2657,Main_OG!$B$1:$B$766,Main_OG!$O$1:$O$766,"")</f>
        <v>1</v>
      </c>
      <c r="I2657" s="45">
        <f>_xlfn.XLOOKUP(F2657,Main_OG!$D$1:$D$766,Main_OG!$J$1:$J$766,"")</f>
        <v>0</v>
      </c>
      <c r="J2657" s="45" t="s">
        <v>77</v>
      </c>
      <c r="K2657" s="45" t="str">
        <f t="shared" si="124"/>
        <v>Southwestern Public Service Co_TX</v>
      </c>
      <c r="L2657" s="45" t="str">
        <f t="shared" si="125"/>
        <v>Southwestern Public Service Co_TX</v>
      </c>
      <c r="M2657" s="45" t="s">
        <v>3835</v>
      </c>
      <c r="N2657" s="45">
        <v>0</v>
      </c>
      <c r="O2657" s="45">
        <v>59759</v>
      </c>
      <c r="P2657" s="45">
        <v>142</v>
      </c>
      <c r="Q2657" s="45">
        <v>219650</v>
      </c>
      <c r="R2657" s="45">
        <v>0</v>
      </c>
      <c r="S2657" s="45">
        <v>3972681</v>
      </c>
      <c r="T2657" s="45">
        <v>7556357</v>
      </c>
      <c r="U2657" s="45">
        <v>2526777</v>
      </c>
      <c r="V2657" s="45">
        <v>0</v>
      </c>
      <c r="W2657" s="45">
        <v>8.2899999999999991</v>
      </c>
      <c r="X2657" s="45">
        <v>5.78</v>
      </c>
      <c r="Y2657" s="45">
        <v>9.52</v>
      </c>
      <c r="Z2657" s="46">
        <v>1287191.5</v>
      </c>
      <c r="AA2657" s="46">
        <v>52951.147102112925</v>
      </c>
      <c r="AB2657" s="47">
        <f>_xlfn.XLOOKUP($F2657,Main_OG!$D$1:$D$766,Main_OG!AJ$1:AJ$766,"")</f>
        <v>203679854</v>
      </c>
      <c r="AC2657" s="47">
        <f>_xlfn.XLOOKUP($F2657,Main_OG!$D$1:$D$766,Main_OG!AK$1:AK$766,"")</f>
        <v>4419394</v>
      </c>
      <c r="AD2657" s="47">
        <f>_xlfn.XLOOKUP($F2657,Main_OG!$D$1:$D$766,Main_OG!AL$1:AL$766,"")</f>
        <v>3031039694</v>
      </c>
      <c r="AE2657" s="47">
        <f>_xlfn.XLOOKUP($F2657,Main_OG!$D$1:$D$766,Main_OG!AM$1:AM$766,"")</f>
        <v>40727370</v>
      </c>
      <c r="AF2657" s="48">
        <f>_xlfn.XLOOKUP($F2657,Main_OG!$D$1:$D$766,Main_OG!Z$1:Z$766,"")</f>
        <v>0</v>
      </c>
      <c r="AG2657" s="48">
        <f>_xlfn.XLOOKUP($F2657,Main_OG!$D$1:$D$766,Main_OG!AA$1:AA$766,"")</f>
        <v>1.88</v>
      </c>
      <c r="AH2657" s="48">
        <f>_xlfn.XLOOKUP($F2657,Main_OG!$D$1:$D$766,Main_OG!AB$1:AB$766,"")</f>
        <v>19.619187803472759</v>
      </c>
      <c r="AI2657" s="48">
        <f>_xlfn.XLOOKUP($F2657,Main_OG!$D$1:$D$766,Main_OG!AC$1:AC$766,"")</f>
        <v>9.1182546074696553</v>
      </c>
      <c r="AJ2657" s="48">
        <f>_xlfn.XLOOKUP($F2657,Main_OG!$D$1:$D$766,Main_OG!AD$1:AD$766,"")</f>
        <v>0.68330088246943577</v>
      </c>
    </row>
    <row r="2658" spans="2:36" x14ac:dyDescent="0.35">
      <c r="B2658" s="36" t="s">
        <v>3827</v>
      </c>
      <c r="C2658" s="45" t="s">
        <v>685</v>
      </c>
      <c r="D2658" s="45" t="s">
        <v>4309</v>
      </c>
      <c r="E2658" s="36" t="s">
        <v>3827</v>
      </c>
      <c r="F2658" s="36" t="str">
        <f t="shared" si="123"/>
        <v>2009_NM</v>
      </c>
      <c r="G2658" s="45">
        <v>2009</v>
      </c>
      <c r="H2658" s="45">
        <f>_xlfn.XLOOKUP(J2658,Main_OG!$B$1:$B$766,Main_OG!$O$1:$O$766,"")</f>
        <v>0</v>
      </c>
      <c r="I2658" s="45">
        <f>_xlfn.XLOOKUP(F2658,Main_OG!$D$1:$D$766,Main_OG!$J$1:$J$766,"")</f>
        <v>0</v>
      </c>
      <c r="J2658" s="45" t="s">
        <v>685</v>
      </c>
      <c r="K2658" s="45" t="str">
        <f t="shared" si="124"/>
        <v>Southwestern Public Service Co_NM</v>
      </c>
      <c r="L2658" s="45" t="str">
        <f t="shared" si="125"/>
        <v>Southwestern Public Service Co_NM</v>
      </c>
      <c r="M2658" s="45" t="s">
        <v>3836</v>
      </c>
      <c r="N2658" s="45">
        <v>0</v>
      </c>
      <c r="O2658" s="45">
        <v>23214</v>
      </c>
      <c r="P2658" s="45">
        <v>53</v>
      </c>
      <c r="Q2658" s="45">
        <v>90882</v>
      </c>
      <c r="R2658" s="45">
        <v>0</v>
      </c>
      <c r="S2658" s="45">
        <v>1418605</v>
      </c>
      <c r="T2658" s="45">
        <v>1646837</v>
      </c>
      <c r="U2658" s="45">
        <v>1024715</v>
      </c>
      <c r="V2658" s="45">
        <v>0</v>
      </c>
      <c r="W2658" s="45">
        <v>7.03</v>
      </c>
      <c r="X2658" s="45">
        <v>4.8099999999999996</v>
      </c>
      <c r="Y2658" s="45">
        <v>7.73</v>
      </c>
      <c r="Z2658" s="46">
        <v>90829.2</v>
      </c>
      <c r="AA2658" s="46">
        <v>44594.025339723747</v>
      </c>
      <c r="AB2658" s="47">
        <f>_xlfn.XLOOKUP($F2658,Main_OG!$D$1:$D$766,Main_OG!AJ$1:AJ$766,"")</f>
        <v>33025048</v>
      </c>
      <c r="AC2658" s="47">
        <f>_xlfn.XLOOKUP($F2658,Main_OG!$D$1:$D$766,Main_OG!AK$1:AK$766,"")</f>
        <v>170690</v>
      </c>
      <c r="AD2658" s="47">
        <f>_xlfn.XLOOKUP($F2658,Main_OG!$D$1:$D$766,Main_OG!AL$1:AL$766,"")</f>
        <v>140901784</v>
      </c>
      <c r="AE2658" s="47">
        <f>_xlfn.XLOOKUP($F2658,Main_OG!$D$1:$D$766,Main_OG!AM$1:AM$766,"")</f>
        <v>0</v>
      </c>
      <c r="AF2658" s="48">
        <f>_xlfn.XLOOKUP($F2658,Main_OG!$D$1:$D$766,Main_OG!Z$1:Z$766,"")</f>
        <v>0</v>
      </c>
      <c r="AG2658" s="48">
        <f>_xlfn.XLOOKUP($F2658,Main_OG!$D$1:$D$766,Main_OG!AA$1:AA$766,"")</f>
        <v>2.2743975091886082</v>
      </c>
      <c r="AH2658" s="48">
        <f>_xlfn.XLOOKUP($F2658,Main_OG!$D$1:$D$766,Main_OG!AB$1:AB$766,"")</f>
        <v>15.26</v>
      </c>
      <c r="AI2658" s="48">
        <f>_xlfn.XLOOKUP($F2658,Main_OG!$D$1:$D$766,Main_OG!AC$1:AC$766,"")</f>
        <v>4.5973007921271787</v>
      </c>
      <c r="AJ2658" s="48">
        <f>_xlfn.XLOOKUP($F2658,Main_OG!$D$1:$D$766,Main_OG!AD$1:AD$766,"")</f>
        <v>0.68314474405108627</v>
      </c>
    </row>
    <row r="2659" spans="2:36" x14ac:dyDescent="0.35">
      <c r="B2659" s="36" t="s">
        <v>3827</v>
      </c>
      <c r="C2659" s="45" t="s">
        <v>77</v>
      </c>
      <c r="D2659" s="45" t="s">
        <v>4309</v>
      </c>
      <c r="E2659" s="36" t="s">
        <v>3827</v>
      </c>
      <c r="F2659" s="36" t="str">
        <f t="shared" si="123"/>
        <v>2009_TX</v>
      </c>
      <c r="G2659" s="45">
        <v>2009</v>
      </c>
      <c r="H2659" s="45">
        <f>_xlfn.XLOOKUP(J2659,Main_OG!$B$1:$B$766,Main_OG!$O$1:$O$766,"")</f>
        <v>1</v>
      </c>
      <c r="I2659" s="45">
        <f>_xlfn.XLOOKUP(F2659,Main_OG!$D$1:$D$766,Main_OG!$J$1:$J$766,"")</f>
        <v>0</v>
      </c>
      <c r="J2659" s="45" t="s">
        <v>77</v>
      </c>
      <c r="K2659" s="45" t="str">
        <f t="shared" si="124"/>
        <v>Southwestern Public Service Co_TX</v>
      </c>
      <c r="L2659" s="45" t="str">
        <f t="shared" si="125"/>
        <v>Southwestern Public Service Co_TX</v>
      </c>
      <c r="M2659" s="45" t="s">
        <v>3837</v>
      </c>
      <c r="N2659" s="45">
        <v>0</v>
      </c>
      <c r="O2659" s="45">
        <v>60225</v>
      </c>
      <c r="P2659" s="45">
        <v>147</v>
      </c>
      <c r="Q2659" s="45">
        <v>221712</v>
      </c>
      <c r="R2659" s="45">
        <v>0</v>
      </c>
      <c r="S2659" s="45">
        <v>3920430</v>
      </c>
      <c r="T2659" s="45">
        <v>7506976</v>
      </c>
      <c r="U2659" s="45">
        <v>2508966</v>
      </c>
      <c r="V2659" s="45">
        <v>0</v>
      </c>
      <c r="W2659" s="45">
        <v>6.71</v>
      </c>
      <c r="X2659" s="45">
        <v>4.24</v>
      </c>
      <c r="Y2659" s="45">
        <v>8.27</v>
      </c>
      <c r="Z2659" s="46">
        <v>1285560.2</v>
      </c>
      <c r="AA2659" s="46">
        <v>51833.424247576615</v>
      </c>
      <c r="AB2659" s="47">
        <f>_xlfn.XLOOKUP($F2659,Main_OG!$D$1:$D$766,Main_OG!AJ$1:AJ$766,"")</f>
        <v>190813300</v>
      </c>
      <c r="AC2659" s="47">
        <f>_xlfn.XLOOKUP($F2659,Main_OG!$D$1:$D$766,Main_OG!AK$1:AK$766,"")</f>
        <v>5977652</v>
      </c>
      <c r="AD2659" s="47">
        <f>_xlfn.XLOOKUP($F2659,Main_OG!$D$1:$D$766,Main_OG!AL$1:AL$766,"")</f>
        <v>2935102114</v>
      </c>
      <c r="AE2659" s="47">
        <f>_xlfn.XLOOKUP($F2659,Main_OG!$D$1:$D$766,Main_OG!AM$1:AM$766,"")</f>
        <v>41497617</v>
      </c>
      <c r="AF2659" s="48">
        <f>_xlfn.XLOOKUP($F2659,Main_OG!$D$1:$D$766,Main_OG!Z$1:Z$766,"")</f>
        <v>0</v>
      </c>
      <c r="AG2659" s="48">
        <f>_xlfn.XLOOKUP($F2659,Main_OG!$D$1:$D$766,Main_OG!AA$1:AA$766,"")</f>
        <v>2.2743975091886082</v>
      </c>
      <c r="AH2659" s="48">
        <f>_xlfn.XLOOKUP($F2659,Main_OG!$D$1:$D$766,Main_OG!AB$1:AB$766,"")</f>
        <v>14.15708861161818</v>
      </c>
      <c r="AI2659" s="48">
        <f>_xlfn.XLOOKUP($F2659,Main_OG!$D$1:$D$766,Main_OG!AC$1:AC$766,"")</f>
        <v>4.5973007921271787</v>
      </c>
      <c r="AJ2659" s="48">
        <f>_xlfn.XLOOKUP($F2659,Main_OG!$D$1:$D$766,Main_OG!AD$1:AD$766,"")</f>
        <v>0.68314474405108627</v>
      </c>
    </row>
    <row r="2660" spans="2:36" x14ac:dyDescent="0.35">
      <c r="B2660" s="36" t="s">
        <v>3827</v>
      </c>
      <c r="C2660" s="45" t="s">
        <v>685</v>
      </c>
      <c r="D2660" s="45" t="s">
        <v>4309</v>
      </c>
      <c r="E2660" s="36" t="s">
        <v>3827</v>
      </c>
      <c r="F2660" s="36" t="str">
        <f t="shared" si="123"/>
        <v>2010_NM</v>
      </c>
      <c r="G2660" s="45">
        <v>2010</v>
      </c>
      <c r="H2660" s="45">
        <f>_xlfn.XLOOKUP(J2660,Main_OG!$B$1:$B$766,Main_OG!$O$1:$O$766,"")</f>
        <v>0</v>
      </c>
      <c r="I2660" s="45">
        <f>_xlfn.XLOOKUP(F2660,Main_OG!$D$1:$D$766,Main_OG!$J$1:$J$766,"")</f>
        <v>0</v>
      </c>
      <c r="J2660" s="45" t="s">
        <v>685</v>
      </c>
      <c r="K2660" s="45" t="str">
        <f t="shared" si="124"/>
        <v>Southwestern Public Service Co_NM</v>
      </c>
      <c r="L2660" s="45" t="str">
        <f t="shared" si="125"/>
        <v>Southwestern Public Service Co_NM</v>
      </c>
      <c r="M2660" s="45" t="s">
        <v>3838</v>
      </c>
      <c r="N2660" s="45">
        <v>0</v>
      </c>
      <c r="O2660" s="45">
        <v>22785</v>
      </c>
      <c r="P2660" s="45">
        <v>52</v>
      </c>
      <c r="Q2660" s="45">
        <v>91177</v>
      </c>
      <c r="R2660" s="45">
        <v>0</v>
      </c>
      <c r="S2660" s="45">
        <v>1524821</v>
      </c>
      <c r="T2660" s="45">
        <v>1803237</v>
      </c>
      <c r="U2660" s="45">
        <v>1058246</v>
      </c>
      <c r="V2660" s="45">
        <v>0</v>
      </c>
      <c r="W2660" s="45">
        <v>7.05</v>
      </c>
      <c r="X2660" s="45">
        <v>4.68</v>
      </c>
      <c r="Y2660" s="45">
        <v>7.83</v>
      </c>
      <c r="Z2660" s="46">
        <v>90721</v>
      </c>
      <c r="AA2660" s="46">
        <v>43940.901301647667</v>
      </c>
      <c r="AB2660" s="47">
        <f>_xlfn.XLOOKUP($F2660,Main_OG!$D$1:$D$766,Main_OG!AJ$1:AJ$766,"")</f>
        <v>29072530</v>
      </c>
      <c r="AC2660" s="47">
        <f>_xlfn.XLOOKUP($F2660,Main_OG!$D$1:$D$766,Main_OG!AK$1:AK$766,"")</f>
        <v>184912</v>
      </c>
      <c r="AD2660" s="47">
        <f>_xlfn.XLOOKUP($F2660,Main_OG!$D$1:$D$766,Main_OG!AL$1:AL$766,"")</f>
        <v>142125552</v>
      </c>
      <c r="AE2660" s="47">
        <f>_xlfn.XLOOKUP($F2660,Main_OG!$D$1:$D$766,Main_OG!AM$1:AM$766,"")</f>
        <v>0</v>
      </c>
      <c r="AF2660" s="48">
        <f>_xlfn.XLOOKUP($F2660,Main_OG!$D$1:$D$766,Main_OG!Z$1:Z$766,"")</f>
        <v>0</v>
      </c>
      <c r="AG2660" s="48">
        <f>_xlfn.XLOOKUP($F2660,Main_OG!$D$1:$D$766,Main_OG!AA$1:AA$766,"")</f>
        <v>2.2935982820086371</v>
      </c>
      <c r="AH2660" s="48">
        <f>_xlfn.XLOOKUP($F2660,Main_OG!$D$1:$D$766,Main_OG!AB$1:AB$766,"")</f>
        <v>17.815786882646659</v>
      </c>
      <c r="AI2660" s="48">
        <f>_xlfn.XLOOKUP($F2660,Main_OG!$D$1:$D$766,Main_OG!AC$1:AC$766,"")</f>
        <v>4.9924248044436963</v>
      </c>
      <c r="AJ2660" s="48">
        <f>_xlfn.XLOOKUP($F2660,Main_OG!$D$1:$D$766,Main_OG!AD$1:AD$766,"")</f>
        <v>0.70992248279802228</v>
      </c>
    </row>
    <row r="2661" spans="2:36" x14ac:dyDescent="0.35">
      <c r="B2661" s="36" t="s">
        <v>3827</v>
      </c>
      <c r="C2661" s="45" t="s">
        <v>77</v>
      </c>
      <c r="D2661" s="45" t="s">
        <v>4309</v>
      </c>
      <c r="E2661" s="36" t="s">
        <v>3827</v>
      </c>
      <c r="F2661" s="36" t="str">
        <f t="shared" si="123"/>
        <v>2010_TX</v>
      </c>
      <c r="G2661" s="45">
        <v>2010</v>
      </c>
      <c r="H2661" s="45">
        <f>_xlfn.XLOOKUP(J2661,Main_OG!$B$1:$B$766,Main_OG!$O$1:$O$766,"")</f>
        <v>1</v>
      </c>
      <c r="I2661" s="45">
        <f>_xlfn.XLOOKUP(F2661,Main_OG!$D$1:$D$766,Main_OG!$J$1:$J$766,"")</f>
        <v>0</v>
      </c>
      <c r="J2661" s="45" t="s">
        <v>77</v>
      </c>
      <c r="K2661" s="45" t="str">
        <f t="shared" si="124"/>
        <v>Southwestern Public Service Co_TX</v>
      </c>
      <c r="L2661" s="45" t="str">
        <f t="shared" si="125"/>
        <v>Southwestern Public Service Co_TX</v>
      </c>
      <c r="M2661" s="45" t="s">
        <v>3839</v>
      </c>
      <c r="N2661" s="45">
        <v>0</v>
      </c>
      <c r="O2661" s="45">
        <v>60174</v>
      </c>
      <c r="P2661" s="45">
        <v>145</v>
      </c>
      <c r="Q2661" s="45">
        <v>220992</v>
      </c>
      <c r="R2661" s="45">
        <v>0</v>
      </c>
      <c r="S2661" s="45">
        <v>3870049</v>
      </c>
      <c r="T2661" s="45">
        <v>7696338</v>
      </c>
      <c r="U2661" s="45">
        <v>2622741</v>
      </c>
      <c r="V2661" s="45">
        <v>0</v>
      </c>
      <c r="W2661" s="45">
        <v>6.83</v>
      </c>
      <c r="X2661" s="45">
        <v>4.1100000000000003</v>
      </c>
      <c r="Y2661" s="45">
        <v>8.2899999999999991</v>
      </c>
      <c r="Z2661" s="46">
        <v>1323059.1000000001</v>
      </c>
      <c r="AA2661" s="46">
        <v>52415.200806817331</v>
      </c>
      <c r="AB2661" s="47">
        <f>_xlfn.XLOOKUP($F2661,Main_OG!$D$1:$D$766,Main_OG!AJ$1:AJ$766,"")</f>
        <v>206237270</v>
      </c>
      <c r="AC2661" s="47">
        <f>_xlfn.XLOOKUP($F2661,Main_OG!$D$1:$D$766,Main_OG!AK$1:AK$766,"")</f>
        <v>2849102</v>
      </c>
      <c r="AD2661" s="47">
        <f>_xlfn.XLOOKUP($F2661,Main_OG!$D$1:$D$766,Main_OG!AL$1:AL$766,"")</f>
        <v>2882061072</v>
      </c>
      <c r="AE2661" s="47">
        <f>_xlfn.XLOOKUP($F2661,Main_OG!$D$1:$D$766,Main_OG!AM$1:AM$766,"")</f>
        <v>41335248</v>
      </c>
      <c r="AF2661" s="48">
        <f>_xlfn.XLOOKUP($F2661,Main_OG!$D$1:$D$766,Main_OG!Z$1:Z$766,"")</f>
        <v>0</v>
      </c>
      <c r="AG2661" s="48">
        <f>_xlfn.XLOOKUP($F2661,Main_OG!$D$1:$D$766,Main_OG!AA$1:AA$766,"")</f>
        <v>1.84</v>
      </c>
      <c r="AH2661" s="48">
        <f>_xlfn.XLOOKUP($F2661,Main_OG!$D$1:$D$766,Main_OG!AB$1:AB$766,"")</f>
        <v>17.815786882646659</v>
      </c>
      <c r="AI2661" s="48">
        <f>_xlfn.XLOOKUP($F2661,Main_OG!$D$1:$D$766,Main_OG!AC$1:AC$766,"")</f>
        <v>4.9924248044436963</v>
      </c>
      <c r="AJ2661" s="48">
        <f>_xlfn.XLOOKUP($F2661,Main_OG!$D$1:$D$766,Main_OG!AD$1:AD$766,"")</f>
        <v>0.70992248279802228</v>
      </c>
    </row>
    <row r="2662" spans="2:36" x14ac:dyDescent="0.35">
      <c r="B2662" s="36" t="s">
        <v>3827</v>
      </c>
      <c r="C2662" s="45" t="s">
        <v>685</v>
      </c>
      <c r="D2662" s="45" t="s">
        <v>4309</v>
      </c>
      <c r="E2662" s="36" t="s">
        <v>3827</v>
      </c>
      <c r="F2662" s="36" t="str">
        <f t="shared" si="123"/>
        <v>2011_NM</v>
      </c>
      <c r="G2662" s="45">
        <v>2011</v>
      </c>
      <c r="H2662" s="45">
        <f>_xlfn.XLOOKUP(J2662,Main_OG!$B$1:$B$766,Main_OG!$O$1:$O$766,"")</f>
        <v>0</v>
      </c>
      <c r="I2662" s="45">
        <f>_xlfn.XLOOKUP(F2662,Main_OG!$D$1:$D$766,Main_OG!$J$1:$J$766,"")</f>
        <v>0</v>
      </c>
      <c r="J2662" s="45" t="s">
        <v>685</v>
      </c>
      <c r="K2662" s="45" t="str">
        <f t="shared" si="124"/>
        <v>Southwestern Public Service Co_NM</v>
      </c>
      <c r="L2662" s="45" t="str">
        <f t="shared" si="125"/>
        <v>Southwestern Public Service Co_NM</v>
      </c>
      <c r="M2662" s="45" t="s">
        <v>3840</v>
      </c>
      <c r="N2662" s="45">
        <v>0</v>
      </c>
      <c r="O2662" s="45">
        <v>22878</v>
      </c>
      <c r="P2662" s="45">
        <v>54</v>
      </c>
      <c r="Q2662" s="45">
        <v>91324</v>
      </c>
      <c r="R2662" s="45">
        <v>0</v>
      </c>
      <c r="S2662" s="45">
        <v>1584918</v>
      </c>
      <c r="T2662" s="45">
        <v>1864306</v>
      </c>
      <c r="U2662" s="45">
        <v>1122675</v>
      </c>
      <c r="V2662" s="45">
        <v>0</v>
      </c>
      <c r="W2662" s="45">
        <v>7.14</v>
      </c>
      <c r="X2662" s="45">
        <v>4.63</v>
      </c>
      <c r="Y2662" s="45">
        <v>8.01</v>
      </c>
      <c r="Z2662" s="46">
        <v>90552.3</v>
      </c>
      <c r="AA2662" s="46">
        <v>43519.967011213019</v>
      </c>
      <c r="AB2662" s="47">
        <f>_xlfn.XLOOKUP($F2662,Main_OG!$D$1:$D$766,Main_OG!AJ$1:AJ$766,"")</f>
        <v>30992610</v>
      </c>
      <c r="AC2662" s="47">
        <f>_xlfn.XLOOKUP($F2662,Main_OG!$D$1:$D$766,Main_OG!AK$1:AK$766,"")</f>
        <v>143788</v>
      </c>
      <c r="AD2662" s="47">
        <f>_xlfn.XLOOKUP($F2662,Main_OG!$D$1:$D$766,Main_OG!AL$1:AL$766,"")</f>
        <v>144470560</v>
      </c>
      <c r="AE2662" s="47">
        <f>_xlfn.XLOOKUP($F2662,Main_OG!$D$1:$D$766,Main_OG!AM$1:AM$766,"")</f>
        <v>0</v>
      </c>
      <c r="AF2662" s="48">
        <f>_xlfn.XLOOKUP($F2662,Main_OG!$D$1:$D$766,Main_OG!Z$1:Z$766,"")</f>
        <v>2.66</v>
      </c>
      <c r="AG2662" s="48">
        <f>_xlfn.XLOOKUP($F2662,Main_OG!$D$1:$D$766,Main_OG!AA$1:AA$766,"")</f>
        <v>2.0499999999999998</v>
      </c>
      <c r="AH2662" s="48">
        <f>_xlfn.XLOOKUP($F2662,Main_OG!$D$1:$D$766,Main_OG!AB$1:AB$766,"")</f>
        <v>22.758921780738341</v>
      </c>
      <c r="AI2662" s="48">
        <f>_xlfn.XLOOKUP($F2662,Main_OG!$D$1:$D$766,Main_OG!AC$1:AC$766,"")</f>
        <v>4.84</v>
      </c>
      <c r="AJ2662" s="48">
        <f>_xlfn.XLOOKUP($F2662,Main_OG!$D$1:$D$766,Main_OG!AD$1:AD$766,"")</f>
        <v>0.75949643062398253</v>
      </c>
    </row>
    <row r="2663" spans="2:36" x14ac:dyDescent="0.35">
      <c r="B2663" s="36" t="s">
        <v>3827</v>
      </c>
      <c r="C2663" s="45" t="s">
        <v>77</v>
      </c>
      <c r="D2663" s="45" t="s">
        <v>4309</v>
      </c>
      <c r="E2663" s="36" t="s">
        <v>3827</v>
      </c>
      <c r="F2663" s="36" t="str">
        <f t="shared" si="123"/>
        <v>2011_TX</v>
      </c>
      <c r="G2663" s="45">
        <v>2011</v>
      </c>
      <c r="H2663" s="45">
        <f>_xlfn.XLOOKUP(J2663,Main_OG!$B$1:$B$766,Main_OG!$O$1:$O$766,"")</f>
        <v>1</v>
      </c>
      <c r="I2663" s="45">
        <f>_xlfn.XLOOKUP(F2663,Main_OG!$D$1:$D$766,Main_OG!$J$1:$J$766,"")</f>
        <v>0</v>
      </c>
      <c r="J2663" s="45" t="s">
        <v>77</v>
      </c>
      <c r="K2663" s="45" t="str">
        <f t="shared" si="124"/>
        <v>Southwestern Public Service Co_TX</v>
      </c>
      <c r="L2663" s="45" t="str">
        <f t="shared" si="125"/>
        <v>Southwestern Public Service Co_TX</v>
      </c>
      <c r="M2663" s="45" t="s">
        <v>3841</v>
      </c>
      <c r="N2663" s="45">
        <v>0</v>
      </c>
      <c r="O2663" s="45">
        <v>56755</v>
      </c>
      <c r="P2663" s="45">
        <v>139</v>
      </c>
      <c r="Q2663" s="45">
        <v>205010</v>
      </c>
      <c r="R2663" s="45">
        <v>0</v>
      </c>
      <c r="S2663" s="45">
        <v>3850233</v>
      </c>
      <c r="T2663" s="45">
        <v>7681654</v>
      </c>
      <c r="U2663" s="45">
        <v>2577317</v>
      </c>
      <c r="V2663" s="45">
        <v>0</v>
      </c>
      <c r="W2663" s="45">
        <v>6.83</v>
      </c>
      <c r="X2663" s="45">
        <v>4.32</v>
      </c>
      <c r="Y2663" s="45">
        <v>9.08</v>
      </c>
      <c r="Z2663" s="46">
        <v>1370174.9</v>
      </c>
      <c r="AA2663" s="46">
        <v>53427.489668364484</v>
      </c>
      <c r="AB2663" s="47">
        <f>_xlfn.XLOOKUP($F2663,Main_OG!$D$1:$D$766,Main_OG!AJ$1:AJ$766,"")</f>
        <v>220852962</v>
      </c>
      <c r="AC2663" s="47">
        <f>_xlfn.XLOOKUP($F2663,Main_OG!$D$1:$D$766,Main_OG!AK$1:AK$766,"")</f>
        <v>3232160</v>
      </c>
      <c r="AD2663" s="47">
        <f>_xlfn.XLOOKUP($F2663,Main_OG!$D$1:$D$766,Main_OG!AL$1:AL$766,"")</f>
        <v>3110801834</v>
      </c>
      <c r="AE2663" s="47">
        <f>_xlfn.XLOOKUP($F2663,Main_OG!$D$1:$D$766,Main_OG!AM$1:AM$766,"")</f>
        <v>39648457</v>
      </c>
      <c r="AF2663" s="48">
        <f>_xlfn.XLOOKUP($F2663,Main_OG!$D$1:$D$766,Main_OG!Z$1:Z$766,"")</f>
        <v>2.74</v>
      </c>
      <c r="AG2663" s="48">
        <f>_xlfn.XLOOKUP($F2663,Main_OG!$D$1:$D$766,Main_OG!AA$1:AA$766,"")</f>
        <v>1.87</v>
      </c>
      <c r="AH2663" s="48">
        <f>_xlfn.XLOOKUP($F2663,Main_OG!$D$1:$D$766,Main_OG!AB$1:AB$766,"")</f>
        <v>22.758921780738341</v>
      </c>
      <c r="AI2663" s="48">
        <f>_xlfn.XLOOKUP($F2663,Main_OG!$D$1:$D$766,Main_OG!AC$1:AC$766,"")</f>
        <v>4.2699999999999996</v>
      </c>
      <c r="AJ2663" s="48">
        <f>_xlfn.XLOOKUP($F2663,Main_OG!$D$1:$D$766,Main_OG!AD$1:AD$766,"")</f>
        <v>0.67</v>
      </c>
    </row>
    <row r="2664" spans="2:36" x14ac:dyDescent="0.35">
      <c r="B2664" s="36" t="s">
        <v>3827</v>
      </c>
      <c r="C2664" s="45" t="s">
        <v>685</v>
      </c>
      <c r="D2664" s="45" t="s">
        <v>4309</v>
      </c>
      <c r="E2664" s="36" t="s">
        <v>3827</v>
      </c>
      <c r="F2664" s="36" t="str">
        <f t="shared" si="123"/>
        <v>2012_NM</v>
      </c>
      <c r="G2664" s="45">
        <v>2012</v>
      </c>
      <c r="H2664" s="45">
        <f>_xlfn.XLOOKUP(J2664,Main_OG!$B$1:$B$766,Main_OG!$O$1:$O$766,"")</f>
        <v>0</v>
      </c>
      <c r="I2664" s="45">
        <f>_xlfn.XLOOKUP(F2664,Main_OG!$D$1:$D$766,Main_OG!$J$1:$J$766,"")</f>
        <v>0</v>
      </c>
      <c r="J2664" s="45" t="s">
        <v>685</v>
      </c>
      <c r="K2664" s="45" t="str">
        <f t="shared" si="124"/>
        <v>Southwestern Public Service Co_NM</v>
      </c>
      <c r="L2664" s="45" t="str">
        <f t="shared" si="125"/>
        <v>Southwestern Public Service Co_NM</v>
      </c>
      <c r="M2664" s="45" t="s">
        <v>3842</v>
      </c>
      <c r="N2664" s="45">
        <v>0</v>
      </c>
      <c r="O2664" s="45">
        <v>23241</v>
      </c>
      <c r="P2664" s="45">
        <v>57</v>
      </c>
      <c r="Q2664" s="45">
        <v>91966</v>
      </c>
      <c r="R2664" s="45">
        <v>0</v>
      </c>
      <c r="S2664" s="45">
        <v>1577209</v>
      </c>
      <c r="T2664" s="45">
        <v>1940980</v>
      </c>
      <c r="U2664" s="45">
        <v>1093792</v>
      </c>
      <c r="V2664" s="45">
        <v>0</v>
      </c>
      <c r="W2664" s="45">
        <v>6.6410983000000003</v>
      </c>
      <c r="X2664" s="45">
        <v>4.1504291999999996</v>
      </c>
      <c r="Y2664" s="45">
        <v>7.6332611999999997</v>
      </c>
      <c r="Z2664" s="46">
        <v>90762.4</v>
      </c>
      <c r="AA2664" s="46">
        <v>43474.516397113592</v>
      </c>
      <c r="AB2664" s="47">
        <f>_xlfn.XLOOKUP($F2664,Main_OG!$D$1:$D$766,Main_OG!AJ$1:AJ$766,"")</f>
        <v>28904896</v>
      </c>
      <c r="AC2664" s="47">
        <f>_xlfn.XLOOKUP($F2664,Main_OG!$D$1:$D$766,Main_OG!AK$1:AK$766,"")</f>
        <v>175370</v>
      </c>
      <c r="AD2664" s="47">
        <f>_xlfn.XLOOKUP($F2664,Main_OG!$D$1:$D$766,Main_OG!AL$1:AL$766,"")</f>
        <v>145183386</v>
      </c>
      <c r="AE2664" s="47">
        <f>_xlfn.XLOOKUP($F2664,Main_OG!$D$1:$D$766,Main_OG!AM$1:AM$766,"")</f>
        <v>0</v>
      </c>
      <c r="AF2664" s="48">
        <f>_xlfn.XLOOKUP($F2664,Main_OG!$D$1:$D$766,Main_OG!Z$1:Z$766,"")</f>
        <v>2.48</v>
      </c>
      <c r="AG2664" s="48">
        <f>_xlfn.XLOOKUP($F2664,Main_OG!$D$1:$D$766,Main_OG!AA$1:AA$766,"")</f>
        <v>2.1800000000000002</v>
      </c>
      <c r="AH2664" s="48">
        <f>_xlfn.XLOOKUP($F2664,Main_OG!$D$1:$D$766,Main_OG!AB$1:AB$766,"")</f>
        <v>25.77</v>
      </c>
      <c r="AI2664" s="48">
        <f>_xlfn.XLOOKUP($F2664,Main_OG!$D$1:$D$766,Main_OG!AC$1:AC$766,"")</f>
        <v>3.35</v>
      </c>
      <c r="AJ2664" s="48">
        <f>_xlfn.XLOOKUP($F2664,Main_OG!$D$1:$D$766,Main_OG!AD$1:AD$766,"")</f>
        <v>0.75442193202762442</v>
      </c>
    </row>
    <row r="2665" spans="2:36" x14ac:dyDescent="0.35">
      <c r="B2665" s="36" t="s">
        <v>3827</v>
      </c>
      <c r="C2665" s="45" t="s">
        <v>77</v>
      </c>
      <c r="D2665" s="45" t="s">
        <v>4309</v>
      </c>
      <c r="E2665" s="36" t="s">
        <v>3827</v>
      </c>
      <c r="F2665" s="36" t="str">
        <f t="shared" si="123"/>
        <v>2012_TX</v>
      </c>
      <c r="G2665" s="45">
        <v>2012</v>
      </c>
      <c r="H2665" s="45">
        <f>_xlfn.XLOOKUP(J2665,Main_OG!$B$1:$B$766,Main_OG!$O$1:$O$766,"")</f>
        <v>1</v>
      </c>
      <c r="I2665" s="45">
        <f>_xlfn.XLOOKUP(F2665,Main_OG!$D$1:$D$766,Main_OG!$J$1:$J$766,"")</f>
        <v>0</v>
      </c>
      <c r="J2665" s="45" t="s">
        <v>77</v>
      </c>
      <c r="K2665" s="45" t="str">
        <f t="shared" si="124"/>
        <v>Southwestern Public Service Co_TX</v>
      </c>
      <c r="L2665" s="45" t="str">
        <f t="shared" si="125"/>
        <v>Southwestern Public Service Co_TX</v>
      </c>
      <c r="M2665" s="45" t="s">
        <v>3843</v>
      </c>
      <c r="N2665" s="45">
        <v>0</v>
      </c>
      <c r="O2665" s="45">
        <v>57190</v>
      </c>
      <c r="P2665" s="45">
        <v>141</v>
      </c>
      <c r="Q2665" s="45">
        <v>205802</v>
      </c>
      <c r="R2665" s="45">
        <v>0</v>
      </c>
      <c r="S2665" s="45">
        <v>3706709</v>
      </c>
      <c r="T2665" s="45">
        <v>7765652</v>
      </c>
      <c r="U2665" s="45">
        <v>2447935</v>
      </c>
      <c r="V2665" s="45">
        <v>0</v>
      </c>
      <c r="W2665" s="45">
        <v>6.8148862000000001</v>
      </c>
      <c r="X2665" s="45">
        <v>4.0394161000000004</v>
      </c>
      <c r="Y2665" s="45">
        <v>9.2126221000000008</v>
      </c>
      <c r="Z2665" s="46">
        <v>1438354.4</v>
      </c>
      <c r="AA2665" s="46">
        <v>55142.914539574267</v>
      </c>
      <c r="AB2665" s="47">
        <f>_xlfn.XLOOKUP($F2665,Main_OG!$D$1:$D$766,Main_OG!AJ$1:AJ$766,"")</f>
        <v>194610414</v>
      </c>
      <c r="AC2665" s="47">
        <f>_xlfn.XLOOKUP($F2665,Main_OG!$D$1:$D$766,Main_OG!AK$1:AK$766,"")</f>
        <v>6389742</v>
      </c>
      <c r="AD2665" s="47">
        <f>_xlfn.XLOOKUP($F2665,Main_OG!$D$1:$D$766,Main_OG!AL$1:AL$766,"")</f>
        <v>3262388996</v>
      </c>
      <c r="AE2665" s="47">
        <f>_xlfn.XLOOKUP($F2665,Main_OG!$D$1:$D$766,Main_OG!AM$1:AM$766,"")</f>
        <v>38441017</v>
      </c>
      <c r="AF2665" s="48">
        <f>_xlfn.XLOOKUP($F2665,Main_OG!$D$1:$D$766,Main_OG!Z$1:Z$766,"")</f>
        <v>2.23</v>
      </c>
      <c r="AG2665" s="48">
        <f>_xlfn.XLOOKUP($F2665,Main_OG!$D$1:$D$766,Main_OG!AA$1:AA$766,"")</f>
        <v>1.88</v>
      </c>
      <c r="AH2665" s="48">
        <f>_xlfn.XLOOKUP($F2665,Main_OG!$D$1:$D$766,Main_OG!AB$1:AB$766,"")</f>
        <v>23</v>
      </c>
      <c r="AI2665" s="48">
        <f>_xlfn.XLOOKUP($F2665,Main_OG!$D$1:$D$766,Main_OG!AC$1:AC$766,"")</f>
        <v>2.93</v>
      </c>
      <c r="AJ2665" s="48">
        <f>_xlfn.XLOOKUP($F2665,Main_OG!$D$1:$D$766,Main_OG!AD$1:AD$766,"")</f>
        <v>0.73</v>
      </c>
    </row>
    <row r="2666" spans="2:36" x14ac:dyDescent="0.35">
      <c r="B2666" s="36" t="s">
        <v>3827</v>
      </c>
      <c r="C2666" s="45" t="s">
        <v>685</v>
      </c>
      <c r="D2666" s="45" t="s">
        <v>4309</v>
      </c>
      <c r="E2666" s="36" t="s">
        <v>3827</v>
      </c>
      <c r="F2666" s="36" t="str">
        <f t="shared" si="123"/>
        <v>2013_NM</v>
      </c>
      <c r="G2666" s="45">
        <v>2013</v>
      </c>
      <c r="H2666" s="45">
        <f>_xlfn.XLOOKUP(J2666,Main_OG!$B$1:$B$766,Main_OG!$O$1:$O$766,"")</f>
        <v>0</v>
      </c>
      <c r="I2666" s="45">
        <f>_xlfn.XLOOKUP(F2666,Main_OG!$D$1:$D$766,Main_OG!$J$1:$J$766,"")</f>
        <v>0</v>
      </c>
      <c r="J2666" s="45" t="s">
        <v>685</v>
      </c>
      <c r="K2666" s="45" t="str">
        <f t="shared" si="124"/>
        <v>Southwestern Public Service Co_NM</v>
      </c>
      <c r="L2666" s="45" t="str">
        <f t="shared" si="125"/>
        <v>Southwestern Public Service Co_NM</v>
      </c>
      <c r="M2666" s="45" t="s">
        <v>3844</v>
      </c>
      <c r="N2666" s="45">
        <v>0</v>
      </c>
      <c r="O2666" s="45">
        <v>23732</v>
      </c>
      <c r="P2666" s="45">
        <v>62</v>
      </c>
      <c r="Q2666" s="45">
        <v>93046</v>
      </c>
      <c r="R2666" s="45">
        <v>0</v>
      </c>
      <c r="S2666" s="45">
        <v>1600391</v>
      </c>
      <c r="T2666" s="45">
        <v>2090460</v>
      </c>
      <c r="U2666" s="45">
        <v>1103412</v>
      </c>
      <c r="V2666" s="45">
        <v>0</v>
      </c>
      <c r="W2666" s="45">
        <v>7.4731737000000003</v>
      </c>
      <c r="X2666" s="45">
        <v>4.9438401000000001</v>
      </c>
      <c r="Y2666" s="45">
        <v>8.3181077999999999</v>
      </c>
      <c r="Z2666" s="46">
        <v>90104</v>
      </c>
      <c r="AA2666" s="46">
        <v>43053.602461352624</v>
      </c>
      <c r="AB2666" s="47">
        <f>_xlfn.XLOOKUP($F2666,Main_OG!$D$1:$D$766,Main_OG!AJ$1:AJ$766,"")</f>
        <v>28539042</v>
      </c>
      <c r="AC2666" s="47">
        <f>_xlfn.XLOOKUP($F2666,Main_OG!$D$1:$D$766,Main_OG!AK$1:AK$766,"")</f>
        <v>220824</v>
      </c>
      <c r="AD2666" s="47">
        <f>_xlfn.XLOOKUP($F2666,Main_OG!$D$1:$D$766,Main_OG!AL$1:AL$766,"")</f>
        <v>146417854</v>
      </c>
      <c r="AE2666" s="47">
        <f>_xlfn.XLOOKUP($F2666,Main_OG!$D$1:$D$766,Main_OG!AM$1:AM$766,"")</f>
        <v>0</v>
      </c>
      <c r="AF2666" s="48">
        <f>_xlfn.XLOOKUP($F2666,Main_OG!$D$1:$D$766,Main_OG!Z$1:Z$766,"")</f>
        <v>0</v>
      </c>
      <c r="AG2666" s="48">
        <f>_xlfn.XLOOKUP($F2666,Main_OG!$D$1:$D$766,Main_OG!AA$1:AA$766,"")</f>
        <v>2.31</v>
      </c>
      <c r="AH2666" s="48">
        <f>_xlfn.XLOOKUP($F2666,Main_OG!$D$1:$D$766,Main_OG!AB$1:AB$766,"")</f>
        <v>24.42</v>
      </c>
      <c r="AI2666" s="48">
        <f>_xlfn.XLOOKUP($F2666,Main_OG!$D$1:$D$766,Main_OG!AC$1:AC$766,"")</f>
        <v>4.2300000000000004</v>
      </c>
      <c r="AJ2666" s="48">
        <f>_xlfn.XLOOKUP($F2666,Main_OG!$D$1:$D$766,Main_OG!AD$1:AD$766,"")</f>
        <v>0.73100116927520231</v>
      </c>
    </row>
    <row r="2667" spans="2:36" x14ac:dyDescent="0.35">
      <c r="B2667" s="36" t="s">
        <v>3827</v>
      </c>
      <c r="C2667" s="45" t="s">
        <v>77</v>
      </c>
      <c r="D2667" s="45" t="s">
        <v>4309</v>
      </c>
      <c r="E2667" s="36" t="s">
        <v>3827</v>
      </c>
      <c r="F2667" s="36" t="str">
        <f t="shared" si="123"/>
        <v>2013_TX</v>
      </c>
      <c r="G2667" s="45">
        <v>2013</v>
      </c>
      <c r="H2667" s="45">
        <f>_xlfn.XLOOKUP(J2667,Main_OG!$B$1:$B$766,Main_OG!$O$1:$O$766,"")</f>
        <v>1</v>
      </c>
      <c r="I2667" s="45">
        <f>_xlfn.XLOOKUP(F2667,Main_OG!$D$1:$D$766,Main_OG!$J$1:$J$766,"")</f>
        <v>0</v>
      </c>
      <c r="J2667" s="45" t="s">
        <v>77</v>
      </c>
      <c r="K2667" s="45" t="str">
        <f t="shared" si="124"/>
        <v>Southwestern Public Service Co_TX</v>
      </c>
      <c r="L2667" s="45" t="str">
        <f t="shared" si="125"/>
        <v>Southwestern Public Service Co_TX</v>
      </c>
      <c r="M2667" s="45" t="s">
        <v>3845</v>
      </c>
      <c r="N2667" s="45">
        <v>0</v>
      </c>
      <c r="O2667" s="45">
        <v>57851</v>
      </c>
      <c r="P2667" s="45">
        <v>147</v>
      </c>
      <c r="Q2667" s="45">
        <v>207393</v>
      </c>
      <c r="R2667" s="45">
        <v>0</v>
      </c>
      <c r="S2667" s="45">
        <v>3710591</v>
      </c>
      <c r="T2667" s="45">
        <v>7802191</v>
      </c>
      <c r="U2667" s="45">
        <v>2460738</v>
      </c>
      <c r="V2667" s="45">
        <v>0</v>
      </c>
      <c r="W2667" s="45">
        <v>7.3561867000000003</v>
      </c>
      <c r="X2667" s="45">
        <v>4.4195149999999996</v>
      </c>
      <c r="Y2667" s="45">
        <v>9.7229773999999995</v>
      </c>
      <c r="Z2667" s="46">
        <v>1511806.5</v>
      </c>
      <c r="AA2667" s="46">
        <v>57093.153737780332</v>
      </c>
      <c r="AB2667" s="47">
        <f>_xlfn.XLOOKUP($F2667,Main_OG!$D$1:$D$766,Main_OG!AJ$1:AJ$766,"")</f>
        <v>204973390</v>
      </c>
      <c r="AC2667" s="47">
        <f>_xlfn.XLOOKUP($F2667,Main_OG!$D$1:$D$766,Main_OG!AK$1:AK$766,"")</f>
        <v>4517374</v>
      </c>
      <c r="AD2667" s="47">
        <f>_xlfn.XLOOKUP($F2667,Main_OG!$D$1:$D$766,Main_OG!AL$1:AL$766,"")</f>
        <v>3076364045</v>
      </c>
      <c r="AE2667" s="47">
        <f>_xlfn.XLOOKUP($F2667,Main_OG!$D$1:$D$766,Main_OG!AM$1:AM$766,"")</f>
        <v>38314996</v>
      </c>
      <c r="AF2667" s="48">
        <f>_xlfn.XLOOKUP($F2667,Main_OG!$D$1:$D$766,Main_OG!Z$1:Z$766,"")</f>
        <v>0</v>
      </c>
      <c r="AG2667" s="48">
        <f>_xlfn.XLOOKUP($F2667,Main_OG!$D$1:$D$766,Main_OG!AA$1:AA$766,"")</f>
        <v>2.3089180475565318</v>
      </c>
      <c r="AH2667" s="48">
        <f>_xlfn.XLOOKUP($F2667,Main_OG!$D$1:$D$766,Main_OG!AB$1:AB$766,"")</f>
        <v>22.862714639490921</v>
      </c>
      <c r="AI2667" s="48">
        <f>_xlfn.XLOOKUP($F2667,Main_OG!$D$1:$D$766,Main_OG!AC$1:AC$766,"")</f>
        <v>4.4043332512284126</v>
      </c>
      <c r="AJ2667" s="48">
        <f>_xlfn.XLOOKUP($F2667,Main_OG!$D$1:$D$766,Main_OG!AD$1:AD$766,"")</f>
        <v>0.73100116927520231</v>
      </c>
    </row>
    <row r="2668" spans="2:36" x14ac:dyDescent="0.35">
      <c r="B2668" s="36" t="s">
        <v>3827</v>
      </c>
      <c r="C2668" s="45" t="s">
        <v>685</v>
      </c>
      <c r="D2668" s="45" t="s">
        <v>4309</v>
      </c>
      <c r="E2668" s="36" t="s">
        <v>3827</v>
      </c>
      <c r="F2668" s="36" t="str">
        <f t="shared" si="123"/>
        <v>2014_NM</v>
      </c>
      <c r="G2668" s="45">
        <v>2014</v>
      </c>
      <c r="H2668" s="45">
        <f>_xlfn.XLOOKUP(J2668,Main_OG!$B$1:$B$766,Main_OG!$O$1:$O$766,"")</f>
        <v>0</v>
      </c>
      <c r="I2668" s="45">
        <f>_xlfn.XLOOKUP(F2668,Main_OG!$D$1:$D$766,Main_OG!$J$1:$J$766,"")</f>
        <v>0</v>
      </c>
      <c r="J2668" s="45" t="s">
        <v>685</v>
      </c>
      <c r="K2668" s="45" t="str">
        <f t="shared" si="124"/>
        <v>Southwestern Public Service Co_NM</v>
      </c>
      <c r="L2668" s="45" t="str">
        <f t="shared" si="125"/>
        <v>Southwestern Public Service Co_NM</v>
      </c>
      <c r="M2668" s="45" t="s">
        <v>3846</v>
      </c>
      <c r="N2668" s="45">
        <v>0</v>
      </c>
      <c r="O2668" s="45">
        <v>24160</v>
      </c>
      <c r="P2668" s="45">
        <v>63</v>
      </c>
      <c r="Q2668" s="45">
        <v>93828</v>
      </c>
      <c r="R2668" s="45">
        <v>0</v>
      </c>
      <c r="S2668" s="45">
        <v>1655334</v>
      </c>
      <c r="T2668" s="45">
        <v>2232084</v>
      </c>
      <c r="U2668" s="45">
        <v>1127323</v>
      </c>
      <c r="V2668" s="45">
        <v>0</v>
      </c>
      <c r="W2668" s="45">
        <v>8.2447409</v>
      </c>
      <c r="X2668" s="45">
        <v>5.3519939000000001</v>
      </c>
      <c r="Y2668" s="45">
        <v>9.4562073000000009</v>
      </c>
      <c r="Z2668" s="46">
        <v>92621.1</v>
      </c>
      <c r="AA2668" s="46">
        <v>44311.312215462749</v>
      </c>
      <c r="AB2668" s="47">
        <f>_xlfn.XLOOKUP($F2668,Main_OG!$D$1:$D$766,Main_OG!AJ$1:AJ$766,"")</f>
        <v>23826958</v>
      </c>
      <c r="AC2668" s="47">
        <f>_xlfn.XLOOKUP($F2668,Main_OG!$D$1:$D$766,Main_OG!AK$1:AK$766,"")</f>
        <v>247020</v>
      </c>
      <c r="AD2668" s="47">
        <f>_xlfn.XLOOKUP($F2668,Main_OG!$D$1:$D$766,Main_OG!AL$1:AL$766,"")</f>
        <v>151671936</v>
      </c>
      <c r="AE2668" s="47">
        <f>_xlfn.XLOOKUP($F2668,Main_OG!$D$1:$D$766,Main_OG!AM$1:AM$766,"")</f>
        <v>0</v>
      </c>
      <c r="AF2668" s="48">
        <f>_xlfn.XLOOKUP($F2668,Main_OG!$D$1:$D$766,Main_OG!Z$1:Z$766,"")</f>
        <v>0</v>
      </c>
      <c r="AG2668" s="48">
        <f>_xlfn.XLOOKUP($F2668,Main_OG!$D$1:$D$766,Main_OG!AA$1:AA$766,"")</f>
        <v>3.78</v>
      </c>
      <c r="AH2668" s="48">
        <f>_xlfn.XLOOKUP($F2668,Main_OG!$D$1:$D$766,Main_OG!AB$1:AB$766,"")</f>
        <v>20.48845299552563</v>
      </c>
      <c r="AI2668" s="48">
        <f>_xlfn.XLOOKUP($F2668,Main_OG!$D$1:$D$766,Main_OG!AC$1:AC$766,"")</f>
        <v>4.7699999999999996</v>
      </c>
      <c r="AJ2668" s="48">
        <f>_xlfn.XLOOKUP($F2668,Main_OG!$D$1:$D$766,Main_OG!AD$1:AD$766,"")</f>
        <v>0.68548682032632846</v>
      </c>
    </row>
    <row r="2669" spans="2:36" x14ac:dyDescent="0.35">
      <c r="B2669" s="36" t="s">
        <v>3827</v>
      </c>
      <c r="C2669" s="45" t="s">
        <v>77</v>
      </c>
      <c r="D2669" s="45" t="s">
        <v>4309</v>
      </c>
      <c r="E2669" s="36" t="s">
        <v>3827</v>
      </c>
      <c r="F2669" s="36" t="str">
        <f t="shared" si="123"/>
        <v>2014_TX</v>
      </c>
      <c r="G2669" s="45">
        <v>2014</v>
      </c>
      <c r="H2669" s="45">
        <f>_xlfn.XLOOKUP(J2669,Main_OG!$B$1:$B$766,Main_OG!$O$1:$O$766,"")</f>
        <v>1</v>
      </c>
      <c r="I2669" s="45">
        <f>_xlfn.XLOOKUP(F2669,Main_OG!$D$1:$D$766,Main_OG!$J$1:$J$766,"")</f>
        <v>0</v>
      </c>
      <c r="J2669" s="45" t="s">
        <v>77</v>
      </c>
      <c r="K2669" s="45" t="str">
        <f t="shared" si="124"/>
        <v>Southwestern Public Service Co_TX</v>
      </c>
      <c r="L2669" s="45" t="str">
        <f t="shared" si="125"/>
        <v>Southwestern Public Service Co_TX</v>
      </c>
      <c r="M2669" s="45" t="s">
        <v>3847</v>
      </c>
      <c r="N2669" s="45">
        <v>0</v>
      </c>
      <c r="O2669" s="45">
        <v>58290</v>
      </c>
      <c r="P2669" s="45">
        <v>151</v>
      </c>
      <c r="Q2669" s="45">
        <v>208392</v>
      </c>
      <c r="R2669" s="45">
        <v>0</v>
      </c>
      <c r="S2669" s="45">
        <v>3641780</v>
      </c>
      <c r="T2669" s="45">
        <v>8029845</v>
      </c>
      <c r="U2669" s="45">
        <v>2421204</v>
      </c>
      <c r="V2669" s="45">
        <v>0</v>
      </c>
      <c r="W2669" s="45">
        <v>7.9517433999999998</v>
      </c>
      <c r="X2669" s="45">
        <v>4.8441407999999999</v>
      </c>
      <c r="Y2669" s="45">
        <v>10.341301</v>
      </c>
      <c r="Z2669" s="46">
        <v>1559636.1</v>
      </c>
      <c r="AA2669" s="46">
        <v>57843.36974409315</v>
      </c>
      <c r="AB2669" s="47">
        <f>_xlfn.XLOOKUP($F2669,Main_OG!$D$1:$D$766,Main_OG!AJ$1:AJ$766,"")</f>
        <v>203315006</v>
      </c>
      <c r="AC2669" s="47">
        <f>_xlfn.XLOOKUP($F2669,Main_OG!$D$1:$D$766,Main_OG!AK$1:AK$766,"")</f>
        <v>1634030</v>
      </c>
      <c r="AD2669" s="47">
        <f>_xlfn.XLOOKUP($F2669,Main_OG!$D$1:$D$766,Main_OG!AL$1:AL$766,"")</f>
        <v>3070820282</v>
      </c>
      <c r="AE2669" s="47">
        <f>_xlfn.XLOOKUP($F2669,Main_OG!$D$1:$D$766,Main_OG!AM$1:AM$766,"")</f>
        <v>39287443</v>
      </c>
      <c r="AF2669" s="48">
        <f>_xlfn.XLOOKUP($F2669,Main_OG!$D$1:$D$766,Main_OG!Z$1:Z$766,"")</f>
        <v>0</v>
      </c>
      <c r="AG2669" s="48">
        <f>_xlfn.XLOOKUP($F2669,Main_OG!$D$1:$D$766,Main_OG!AA$1:AA$766,"")</f>
        <v>2.322195177698041</v>
      </c>
      <c r="AH2669" s="48">
        <f>_xlfn.XLOOKUP($F2669,Main_OG!$D$1:$D$766,Main_OG!AB$1:AB$766,"")</f>
        <v>20.48845299552563</v>
      </c>
      <c r="AI2669" s="48">
        <f>_xlfn.XLOOKUP($F2669,Main_OG!$D$1:$D$766,Main_OG!AC$1:AC$766,"")</f>
        <v>4.9924248044436963</v>
      </c>
      <c r="AJ2669" s="48">
        <f>_xlfn.XLOOKUP($F2669,Main_OG!$D$1:$D$766,Main_OG!AD$1:AD$766,"")</f>
        <v>0.68548682032632846</v>
      </c>
    </row>
    <row r="2670" spans="2:36" x14ac:dyDescent="0.35">
      <c r="B2670" s="36" t="s">
        <v>3827</v>
      </c>
      <c r="C2670" s="45" t="s">
        <v>685</v>
      </c>
      <c r="D2670" s="45" t="s">
        <v>4309</v>
      </c>
      <c r="E2670" s="36" t="s">
        <v>3827</v>
      </c>
      <c r="F2670" s="36" t="str">
        <f t="shared" si="123"/>
        <v>2015_NM</v>
      </c>
      <c r="G2670" s="45">
        <v>2015</v>
      </c>
      <c r="H2670" s="45">
        <f>_xlfn.XLOOKUP(J2670,Main_OG!$B$1:$B$766,Main_OG!$O$1:$O$766,"")</f>
        <v>0</v>
      </c>
      <c r="I2670" s="45">
        <f>_xlfn.XLOOKUP(F2670,Main_OG!$D$1:$D$766,Main_OG!$J$1:$J$766,"")</f>
        <v>0</v>
      </c>
      <c r="J2670" s="45" t="s">
        <v>685</v>
      </c>
      <c r="K2670" s="45" t="str">
        <f t="shared" si="124"/>
        <v>Southwestern Public Service Co_NM</v>
      </c>
      <c r="L2670" s="45" t="str">
        <f t="shared" si="125"/>
        <v>Southwestern Public Service Co_NM</v>
      </c>
      <c r="M2670" s="45" t="s">
        <v>3848</v>
      </c>
      <c r="N2670" s="45">
        <v>0</v>
      </c>
      <c r="O2670" s="45">
        <v>24756</v>
      </c>
      <c r="P2670" s="45">
        <v>66</v>
      </c>
      <c r="Q2670" s="45">
        <v>94525</v>
      </c>
      <c r="R2670" s="45">
        <v>0</v>
      </c>
      <c r="S2670" s="45">
        <v>1697666</v>
      </c>
      <c r="T2670" s="45">
        <v>2273322</v>
      </c>
      <c r="U2670" s="45">
        <v>1126998</v>
      </c>
      <c r="V2670" s="45">
        <v>0</v>
      </c>
      <c r="W2670" s="45">
        <v>7.5838827999999996</v>
      </c>
      <c r="X2670" s="45">
        <v>4.7074281999999998</v>
      </c>
      <c r="Y2670" s="45">
        <v>9.3994842999999992</v>
      </c>
      <c r="Z2670" s="46">
        <v>93503.9</v>
      </c>
      <c r="AA2670" s="46">
        <v>44737.188353888458</v>
      </c>
      <c r="AB2670" s="47">
        <f>_xlfn.XLOOKUP($F2670,Main_OG!$D$1:$D$766,Main_OG!AJ$1:AJ$766,"")</f>
        <v>23763126</v>
      </c>
      <c r="AC2670" s="47">
        <f>_xlfn.XLOOKUP($F2670,Main_OG!$D$1:$D$766,Main_OG!AK$1:AK$766,"")</f>
        <v>252278</v>
      </c>
      <c r="AD2670" s="47">
        <f>_xlfn.XLOOKUP($F2670,Main_OG!$D$1:$D$766,Main_OG!AL$1:AL$766,"")</f>
        <v>154101772</v>
      </c>
      <c r="AE2670" s="47">
        <f>_xlfn.XLOOKUP($F2670,Main_OG!$D$1:$D$766,Main_OG!AM$1:AM$766,"")</f>
        <v>0</v>
      </c>
      <c r="AF2670" s="48">
        <f>_xlfn.XLOOKUP($F2670,Main_OG!$D$1:$D$766,Main_OG!Z$1:Z$766,"")</f>
        <v>0</v>
      </c>
      <c r="AG2670" s="48">
        <f>_xlfn.XLOOKUP($F2670,Main_OG!$D$1:$D$766,Main_OG!AA$1:AA$766,"")</f>
        <v>2.25948627072199</v>
      </c>
      <c r="AH2670" s="48">
        <f>_xlfn.XLOOKUP($F2670,Main_OG!$D$1:$D$766,Main_OG!AB$1:AB$766,"")</f>
        <v>15.53</v>
      </c>
      <c r="AI2670" s="48">
        <f>_xlfn.XLOOKUP($F2670,Main_OG!$D$1:$D$766,Main_OG!AC$1:AC$766,"")</f>
        <v>3.3843619636206599</v>
      </c>
      <c r="AJ2670" s="48">
        <f>_xlfn.XLOOKUP($F2670,Main_OG!$D$1:$D$766,Main_OG!AD$1:AD$766,"")</f>
        <v>0.66963877086385626</v>
      </c>
    </row>
    <row r="2671" spans="2:36" x14ac:dyDescent="0.35">
      <c r="B2671" s="36" t="s">
        <v>3827</v>
      </c>
      <c r="C2671" s="45" t="s">
        <v>77</v>
      </c>
      <c r="D2671" s="45" t="s">
        <v>4309</v>
      </c>
      <c r="E2671" s="36" t="s">
        <v>3827</v>
      </c>
      <c r="F2671" s="36" t="str">
        <f t="shared" si="123"/>
        <v>2015_TX</v>
      </c>
      <c r="G2671" s="45">
        <v>2015</v>
      </c>
      <c r="H2671" s="45">
        <f>_xlfn.XLOOKUP(J2671,Main_OG!$B$1:$B$766,Main_OG!$O$1:$O$766,"")</f>
        <v>1</v>
      </c>
      <c r="I2671" s="45">
        <f>_xlfn.XLOOKUP(F2671,Main_OG!$D$1:$D$766,Main_OG!$J$1:$J$766,"")</f>
        <v>0</v>
      </c>
      <c r="J2671" s="45" t="s">
        <v>77</v>
      </c>
      <c r="K2671" s="45" t="str">
        <f t="shared" si="124"/>
        <v>Southwestern Public Service Co_TX</v>
      </c>
      <c r="L2671" s="45" t="str">
        <f t="shared" si="125"/>
        <v>Southwestern Public Service Co_TX</v>
      </c>
      <c r="M2671" s="45" t="s">
        <v>3849</v>
      </c>
      <c r="N2671" s="45">
        <v>0</v>
      </c>
      <c r="O2671" s="45">
        <v>58629</v>
      </c>
      <c r="P2671" s="45">
        <v>154</v>
      </c>
      <c r="Q2671" s="45">
        <v>209382</v>
      </c>
      <c r="R2671" s="45">
        <v>0</v>
      </c>
      <c r="S2671" s="45">
        <v>3560338</v>
      </c>
      <c r="T2671" s="45">
        <v>8060396</v>
      </c>
      <c r="U2671" s="45">
        <v>2408684</v>
      </c>
      <c r="V2671" s="45">
        <v>0</v>
      </c>
      <c r="W2671" s="45">
        <v>7.5400144999999998</v>
      </c>
      <c r="X2671" s="45">
        <v>4.316649</v>
      </c>
      <c r="Y2671" s="45">
        <v>10.329872999999999</v>
      </c>
      <c r="Z2671" s="46">
        <v>1634127.1</v>
      </c>
      <c r="AA2671" s="46">
        <v>59490.880673596999</v>
      </c>
      <c r="AB2671" s="47">
        <f>_xlfn.XLOOKUP($F2671,Main_OG!$D$1:$D$766,Main_OG!AJ$1:AJ$766,"")</f>
        <v>173558394</v>
      </c>
      <c r="AC2671" s="47">
        <f>_xlfn.XLOOKUP($F2671,Main_OG!$D$1:$D$766,Main_OG!AK$1:AK$766,"")</f>
        <v>1097098</v>
      </c>
      <c r="AD2671" s="47">
        <f>_xlfn.XLOOKUP($F2671,Main_OG!$D$1:$D$766,Main_OG!AL$1:AL$766,"")</f>
        <v>3487770466</v>
      </c>
      <c r="AE2671" s="47">
        <f>_xlfn.XLOOKUP($F2671,Main_OG!$D$1:$D$766,Main_OG!AM$1:AM$766,"")</f>
        <v>39354677</v>
      </c>
      <c r="AF2671" s="48">
        <f>_xlfn.XLOOKUP($F2671,Main_OG!$D$1:$D$766,Main_OG!Z$1:Z$766,"")</f>
        <v>2.23</v>
      </c>
      <c r="AG2671" s="48">
        <f>_xlfn.XLOOKUP($F2671,Main_OG!$D$1:$D$766,Main_OG!AA$1:AA$766,"")</f>
        <v>2.25948627072199</v>
      </c>
      <c r="AH2671" s="48">
        <f>_xlfn.XLOOKUP($F2671,Main_OG!$D$1:$D$766,Main_OG!AB$1:AB$766,"")</f>
        <v>12.08771849023859</v>
      </c>
      <c r="AI2671" s="48">
        <f>_xlfn.XLOOKUP($F2671,Main_OG!$D$1:$D$766,Main_OG!AC$1:AC$766,"")</f>
        <v>3.3843619636206599</v>
      </c>
      <c r="AJ2671" s="48">
        <f>_xlfn.XLOOKUP($F2671,Main_OG!$D$1:$D$766,Main_OG!AD$1:AD$766,"")</f>
        <v>0.66963877086385626</v>
      </c>
    </row>
    <row r="2672" spans="2:36" x14ac:dyDescent="0.35">
      <c r="B2672" s="36" t="s">
        <v>3827</v>
      </c>
      <c r="C2672" s="45" t="s">
        <v>685</v>
      </c>
      <c r="D2672" s="45" t="s">
        <v>4309</v>
      </c>
      <c r="E2672" s="36" t="s">
        <v>3827</v>
      </c>
      <c r="F2672" s="36" t="str">
        <f t="shared" si="123"/>
        <v>2016_NM</v>
      </c>
      <c r="G2672" s="45">
        <v>2016</v>
      </c>
      <c r="H2672" s="45">
        <f>_xlfn.XLOOKUP(J2672,Main_OG!$B$1:$B$766,Main_OG!$O$1:$O$766,"")</f>
        <v>0</v>
      </c>
      <c r="I2672" s="45">
        <f>_xlfn.XLOOKUP(F2672,Main_OG!$D$1:$D$766,Main_OG!$J$1:$J$766,"")</f>
        <v>0</v>
      </c>
      <c r="J2672" s="45" t="s">
        <v>685</v>
      </c>
      <c r="K2672" s="45" t="str">
        <f t="shared" si="124"/>
        <v>Southwestern Public Service Co_NM</v>
      </c>
      <c r="L2672" s="45" t="str">
        <f t="shared" si="125"/>
        <v>Southwestern Public Service Co_NM</v>
      </c>
      <c r="M2672" s="45" t="s">
        <v>3850</v>
      </c>
      <c r="N2672" s="45">
        <v>0</v>
      </c>
      <c r="O2672" s="45">
        <v>25141</v>
      </c>
      <c r="P2672" s="45">
        <v>71</v>
      </c>
      <c r="Q2672" s="45">
        <v>94958</v>
      </c>
      <c r="R2672" s="45">
        <v>0</v>
      </c>
      <c r="S2672" s="45">
        <v>1697874</v>
      </c>
      <c r="T2672" s="45">
        <v>2488620</v>
      </c>
      <c r="U2672" s="45">
        <v>1092652</v>
      </c>
      <c r="V2672" s="45">
        <v>0</v>
      </c>
      <c r="W2672" s="45">
        <v>7.5749437000000004</v>
      </c>
      <c r="X2672" s="45">
        <v>4.5157556999999997</v>
      </c>
      <c r="Y2672" s="45">
        <v>9.5852109999999993</v>
      </c>
      <c r="Z2672" s="46">
        <v>93043.5</v>
      </c>
      <c r="AA2672" s="46">
        <v>44464.064265933273</v>
      </c>
      <c r="AB2672" s="47">
        <f>_xlfn.XLOOKUP($F2672,Main_OG!$D$1:$D$766,Main_OG!AJ$1:AJ$766,"")</f>
        <v>21093700</v>
      </c>
      <c r="AC2672" s="47">
        <f>_xlfn.XLOOKUP($F2672,Main_OG!$D$1:$D$766,Main_OG!AK$1:AK$766,"")</f>
        <v>201078</v>
      </c>
      <c r="AD2672" s="47">
        <f>_xlfn.XLOOKUP($F2672,Main_OG!$D$1:$D$766,Main_OG!AL$1:AL$766,"")</f>
        <v>163668202</v>
      </c>
      <c r="AE2672" s="47">
        <f>_xlfn.XLOOKUP($F2672,Main_OG!$D$1:$D$766,Main_OG!AM$1:AM$766,"")</f>
        <v>0</v>
      </c>
      <c r="AF2672" s="48">
        <f>_xlfn.XLOOKUP($F2672,Main_OG!$D$1:$D$766,Main_OG!Z$1:Z$766,"")</f>
        <v>0</v>
      </c>
      <c r="AG2672" s="48">
        <f>_xlfn.XLOOKUP($F2672,Main_OG!$D$1:$D$766,Main_OG!AA$1:AA$766,"")</f>
        <v>2.2143440282408582</v>
      </c>
      <c r="AH2672" s="48">
        <f>_xlfn.XLOOKUP($F2672,Main_OG!$D$1:$D$766,Main_OG!AB$1:AB$766,"")</f>
        <v>11.32</v>
      </c>
      <c r="AI2672" s="48">
        <f>_xlfn.XLOOKUP($F2672,Main_OG!$D$1:$D$766,Main_OG!AC$1:AC$766,"")</f>
        <v>3.2924726584307722</v>
      </c>
      <c r="AJ2672" s="48">
        <f>_xlfn.XLOOKUP($F2672,Main_OG!$D$1:$D$766,Main_OG!AD$1:AD$766,"")</f>
        <v>0.65636700530415037</v>
      </c>
    </row>
    <row r="2673" spans="2:36" x14ac:dyDescent="0.35">
      <c r="B2673" s="36" t="s">
        <v>3827</v>
      </c>
      <c r="C2673" s="45" t="s">
        <v>77</v>
      </c>
      <c r="D2673" s="45" t="s">
        <v>4309</v>
      </c>
      <c r="E2673" s="36" t="s">
        <v>3827</v>
      </c>
      <c r="F2673" s="36" t="str">
        <f t="shared" si="123"/>
        <v>2016_TX</v>
      </c>
      <c r="G2673" s="45">
        <v>2016</v>
      </c>
      <c r="H2673" s="45">
        <f>_xlfn.XLOOKUP(J2673,Main_OG!$B$1:$B$766,Main_OG!$O$1:$O$766,"")</f>
        <v>1</v>
      </c>
      <c r="I2673" s="45">
        <f>_xlfn.XLOOKUP(F2673,Main_OG!$D$1:$D$766,Main_OG!$J$1:$J$766,"")</f>
        <v>0</v>
      </c>
      <c r="J2673" s="45" t="s">
        <v>77</v>
      </c>
      <c r="K2673" s="45" t="str">
        <f t="shared" si="124"/>
        <v>Southwestern Public Service Co_TX</v>
      </c>
      <c r="L2673" s="45" t="str">
        <f t="shared" si="125"/>
        <v>Southwestern Public Service Co_TX</v>
      </c>
      <c r="M2673" s="45" t="s">
        <v>3851</v>
      </c>
      <c r="N2673" s="45">
        <v>0</v>
      </c>
      <c r="O2673" s="45">
        <v>58665</v>
      </c>
      <c r="P2673" s="45">
        <v>150</v>
      </c>
      <c r="Q2673" s="45">
        <v>210498</v>
      </c>
      <c r="R2673" s="45">
        <v>0</v>
      </c>
      <c r="S2673" s="45">
        <v>3564631</v>
      </c>
      <c r="T2673" s="45">
        <v>8029664</v>
      </c>
      <c r="U2673" s="45">
        <v>2385321</v>
      </c>
      <c r="V2673" s="45">
        <v>0</v>
      </c>
      <c r="W2673" s="45">
        <v>6.9170974000000003</v>
      </c>
      <c r="X2673" s="45">
        <v>4.2458564000000001</v>
      </c>
      <c r="Y2673" s="45">
        <v>10.030431999999999</v>
      </c>
      <c r="Z2673" s="46">
        <v>1633863.3</v>
      </c>
      <c r="AA2673" s="46">
        <v>58531.903487790238</v>
      </c>
      <c r="AB2673" s="47">
        <f>_xlfn.XLOOKUP($F2673,Main_OG!$D$1:$D$766,Main_OG!AJ$1:AJ$766,"")</f>
        <v>172260984</v>
      </c>
      <c r="AC2673" s="47">
        <f>_xlfn.XLOOKUP($F2673,Main_OG!$D$1:$D$766,Main_OG!AK$1:AK$766,"")</f>
        <v>807834</v>
      </c>
      <c r="AD2673" s="47">
        <f>_xlfn.XLOOKUP($F2673,Main_OG!$D$1:$D$766,Main_OG!AL$1:AL$766,"")</f>
        <v>3179319382</v>
      </c>
      <c r="AE2673" s="47">
        <f>_xlfn.XLOOKUP($F2673,Main_OG!$D$1:$D$766,Main_OG!AM$1:AM$766,"")</f>
        <v>42079445</v>
      </c>
      <c r="AF2673" s="48">
        <f>_xlfn.XLOOKUP($F2673,Main_OG!$D$1:$D$766,Main_OG!Z$1:Z$766,"")</f>
        <v>2.04</v>
      </c>
      <c r="AG2673" s="48">
        <f>_xlfn.XLOOKUP($F2673,Main_OG!$D$1:$D$766,Main_OG!AA$1:AA$766,"")</f>
        <v>1.8</v>
      </c>
      <c r="AH2673" s="48">
        <f>_xlfn.XLOOKUP($F2673,Main_OG!$D$1:$D$766,Main_OG!AB$1:AB$766,"")</f>
        <v>11.309272049594229</v>
      </c>
      <c r="AI2673" s="48">
        <f>_xlfn.XLOOKUP($F2673,Main_OG!$D$1:$D$766,Main_OG!AC$1:AC$766,"")</f>
        <v>3.2924726584307722</v>
      </c>
      <c r="AJ2673" s="48">
        <f>_xlfn.XLOOKUP($F2673,Main_OG!$D$1:$D$766,Main_OG!AD$1:AD$766,"")</f>
        <v>0.65636700530415037</v>
      </c>
    </row>
    <row r="2674" spans="2:36" x14ac:dyDescent="0.35">
      <c r="B2674" s="36" t="s">
        <v>3827</v>
      </c>
      <c r="C2674" s="45" t="s">
        <v>685</v>
      </c>
      <c r="D2674" s="45" t="s">
        <v>4309</v>
      </c>
      <c r="E2674" s="36" t="s">
        <v>3827</v>
      </c>
      <c r="F2674" s="36" t="str">
        <f t="shared" si="123"/>
        <v>2017_NM</v>
      </c>
      <c r="G2674" s="45">
        <v>2017</v>
      </c>
      <c r="H2674" s="45">
        <f>_xlfn.XLOOKUP(J2674,Main_OG!$B$1:$B$766,Main_OG!$O$1:$O$766,"")</f>
        <v>0</v>
      </c>
      <c r="I2674" s="45">
        <f>_xlfn.XLOOKUP(F2674,Main_OG!$D$1:$D$766,Main_OG!$J$1:$J$766,"")</f>
        <v>0</v>
      </c>
      <c r="J2674" s="45" t="s">
        <v>685</v>
      </c>
      <c r="K2674" s="45" t="str">
        <f t="shared" si="124"/>
        <v>Southwestern Public Service Co_NM</v>
      </c>
      <c r="L2674" s="45" t="str">
        <f t="shared" si="125"/>
        <v>Southwestern Public Service Co_NM</v>
      </c>
      <c r="M2674" s="45" t="s">
        <v>3852</v>
      </c>
      <c r="N2674" s="45">
        <v>0</v>
      </c>
      <c r="O2674" s="45">
        <v>25319</v>
      </c>
      <c r="P2674" s="45">
        <v>75</v>
      </c>
      <c r="Q2674" s="45">
        <v>95078</v>
      </c>
      <c r="R2674" s="45">
        <v>0</v>
      </c>
      <c r="S2674" s="45">
        <v>1751116</v>
      </c>
      <c r="T2674" s="45">
        <v>2656482</v>
      </c>
      <c r="U2674" s="45">
        <v>1044271</v>
      </c>
      <c r="V2674" s="45">
        <v>0</v>
      </c>
      <c r="W2674" s="45">
        <v>8.2192498999999994</v>
      </c>
      <c r="X2674" s="45">
        <v>4.9327306000000002</v>
      </c>
      <c r="Y2674" s="45">
        <v>10.543202000000001</v>
      </c>
      <c r="Z2674" s="46">
        <v>93210.1</v>
      </c>
      <c r="AA2674" s="46">
        <v>44537.528836358564</v>
      </c>
      <c r="AB2674" s="47">
        <f>_xlfn.XLOOKUP($F2674,Main_OG!$D$1:$D$766,Main_OG!AJ$1:AJ$766,"")</f>
        <v>20987462</v>
      </c>
      <c r="AC2674" s="47">
        <f>_xlfn.XLOOKUP($F2674,Main_OG!$D$1:$D$766,Main_OG!AK$1:AK$766,"")</f>
        <v>161182</v>
      </c>
      <c r="AD2674" s="47">
        <f>_xlfn.XLOOKUP($F2674,Main_OG!$D$1:$D$766,Main_OG!AL$1:AL$766,"")</f>
        <v>151981460</v>
      </c>
      <c r="AE2674" s="47">
        <f>_xlfn.XLOOKUP($F2674,Main_OG!$D$1:$D$766,Main_OG!AM$1:AM$766,"")</f>
        <v>0</v>
      </c>
      <c r="AF2674" s="48">
        <f>_xlfn.XLOOKUP($F2674,Main_OG!$D$1:$D$766,Main_OG!Z$1:Z$766,"")</f>
        <v>0</v>
      </c>
      <c r="AG2674" s="48">
        <f>_xlfn.XLOOKUP($F2674,Main_OG!$D$1:$D$766,Main_OG!AA$1:AA$766,"")</f>
        <v>2.1875855044172008</v>
      </c>
      <c r="AH2674" s="48">
        <f>_xlfn.XLOOKUP($F2674,Main_OG!$D$1:$D$766,Main_OG!AB$1:AB$766,"")</f>
        <v>14.73443638842941</v>
      </c>
      <c r="AI2674" s="48">
        <f>_xlfn.XLOOKUP($F2674,Main_OG!$D$1:$D$766,Main_OG!AC$1:AC$766,"")</f>
        <v>3.43</v>
      </c>
      <c r="AJ2674" s="48">
        <f>_xlfn.XLOOKUP($F2674,Main_OG!$D$1:$D$766,Main_OG!AD$1:AD$766,"")</f>
        <v>0.62802788237371954</v>
      </c>
    </row>
    <row r="2675" spans="2:36" x14ac:dyDescent="0.35">
      <c r="B2675" s="36" t="s">
        <v>3827</v>
      </c>
      <c r="C2675" s="45" t="s">
        <v>77</v>
      </c>
      <c r="D2675" s="45" t="s">
        <v>4309</v>
      </c>
      <c r="E2675" s="36" t="s">
        <v>3827</v>
      </c>
      <c r="F2675" s="36" t="str">
        <f t="shared" si="123"/>
        <v>2017_TX</v>
      </c>
      <c r="G2675" s="45">
        <v>2017</v>
      </c>
      <c r="H2675" s="45">
        <f>_xlfn.XLOOKUP(J2675,Main_OG!$B$1:$B$766,Main_OG!$O$1:$O$766,"")</f>
        <v>1</v>
      </c>
      <c r="I2675" s="45">
        <f>_xlfn.XLOOKUP(F2675,Main_OG!$D$1:$D$766,Main_OG!$J$1:$J$766,"")</f>
        <v>0</v>
      </c>
      <c r="J2675" s="45" t="s">
        <v>77</v>
      </c>
      <c r="K2675" s="45" t="str">
        <f t="shared" si="124"/>
        <v>Southwestern Public Service Co_TX</v>
      </c>
      <c r="L2675" s="45" t="str">
        <f t="shared" si="125"/>
        <v>Southwestern Public Service Co_TX</v>
      </c>
      <c r="M2675" s="45" t="s">
        <v>3853</v>
      </c>
      <c r="N2675" s="45">
        <v>0</v>
      </c>
      <c r="O2675" s="45">
        <v>58372</v>
      </c>
      <c r="P2675" s="45">
        <v>149</v>
      </c>
      <c r="Q2675" s="45">
        <v>210819</v>
      </c>
      <c r="R2675" s="45">
        <v>0</v>
      </c>
      <c r="S2675" s="45">
        <v>3477204</v>
      </c>
      <c r="T2675" s="45">
        <v>8064582</v>
      </c>
      <c r="U2675" s="45">
        <v>2311646</v>
      </c>
      <c r="V2675" s="45">
        <v>0</v>
      </c>
      <c r="W2675" s="45">
        <v>8.0208840000000006</v>
      </c>
      <c r="X2675" s="45">
        <v>4.7832534999999998</v>
      </c>
      <c r="Y2675" s="45">
        <v>11.108980000000001</v>
      </c>
      <c r="Z2675" s="46">
        <v>1667313</v>
      </c>
      <c r="AA2675" s="46">
        <v>58934.346102141797</v>
      </c>
      <c r="AB2675" s="47">
        <f>_xlfn.XLOOKUP($F2675,Main_OG!$D$1:$D$766,Main_OG!AJ$1:AJ$766,"")</f>
        <v>186975108</v>
      </c>
      <c r="AC2675" s="47">
        <f>_xlfn.XLOOKUP($F2675,Main_OG!$D$1:$D$766,Main_OG!AK$1:AK$766,"")</f>
        <v>725334</v>
      </c>
      <c r="AD2675" s="47">
        <f>_xlfn.XLOOKUP($F2675,Main_OG!$D$1:$D$766,Main_OG!AL$1:AL$766,"")</f>
        <v>2886910464</v>
      </c>
      <c r="AE2675" s="47">
        <f>_xlfn.XLOOKUP($F2675,Main_OG!$D$1:$D$766,Main_OG!AM$1:AM$766,"")</f>
        <v>38581401</v>
      </c>
      <c r="AF2675" s="48">
        <f>_xlfn.XLOOKUP($F2675,Main_OG!$D$1:$D$766,Main_OG!Z$1:Z$766,"")</f>
        <v>0</v>
      </c>
      <c r="AG2675" s="48">
        <f>_xlfn.XLOOKUP($F2675,Main_OG!$D$1:$D$766,Main_OG!AA$1:AA$766,"")</f>
        <v>2.1875855044172008</v>
      </c>
      <c r="AH2675" s="48">
        <f>_xlfn.XLOOKUP($F2675,Main_OG!$D$1:$D$766,Main_OG!AB$1:AB$766,"")</f>
        <v>14.73443638842941</v>
      </c>
      <c r="AI2675" s="48">
        <f>_xlfn.XLOOKUP($F2675,Main_OG!$D$1:$D$766,Main_OG!AC$1:AC$766,"")</f>
        <v>3.7243523928232452</v>
      </c>
      <c r="AJ2675" s="48">
        <f>_xlfn.XLOOKUP($F2675,Main_OG!$D$1:$D$766,Main_OG!AD$1:AD$766,"")</f>
        <v>0.62802788237371954</v>
      </c>
    </row>
    <row r="2676" spans="2:36" x14ac:dyDescent="0.35">
      <c r="B2676" s="36" t="s">
        <v>3827</v>
      </c>
      <c r="C2676" s="45" t="s">
        <v>685</v>
      </c>
      <c r="D2676" s="45" t="s">
        <v>4309</v>
      </c>
      <c r="E2676" s="36" t="s">
        <v>3827</v>
      </c>
      <c r="F2676" s="36" t="str">
        <f t="shared" si="123"/>
        <v>2018_NM</v>
      </c>
      <c r="G2676" s="45">
        <v>2018</v>
      </c>
      <c r="H2676" s="45">
        <f>_xlfn.XLOOKUP(J2676,Main_OG!$B$1:$B$766,Main_OG!$O$1:$O$766,"")</f>
        <v>0</v>
      </c>
      <c r="I2676" s="45">
        <f>_xlfn.XLOOKUP(F2676,Main_OG!$D$1:$D$766,Main_OG!$J$1:$J$766,"")</f>
        <v>0</v>
      </c>
      <c r="J2676" s="45" t="s">
        <v>685</v>
      </c>
      <c r="K2676" s="45" t="str">
        <f t="shared" si="124"/>
        <v>Southwestern Public Service Co_NM</v>
      </c>
      <c r="L2676" s="45" t="str">
        <f t="shared" si="125"/>
        <v>Southwestern Public Service Co_NM</v>
      </c>
      <c r="M2676" s="45" t="s">
        <v>3854</v>
      </c>
      <c r="N2676" s="45">
        <v>0</v>
      </c>
      <c r="O2676" s="45">
        <v>25603</v>
      </c>
      <c r="P2676" s="45">
        <v>82</v>
      </c>
      <c r="Q2676" s="45">
        <v>95919</v>
      </c>
      <c r="R2676" s="45">
        <v>0</v>
      </c>
      <c r="S2676" s="45">
        <v>1944966</v>
      </c>
      <c r="T2676" s="45">
        <v>3089515</v>
      </c>
      <c r="U2676" s="45">
        <v>1146661</v>
      </c>
      <c r="V2676" s="45">
        <v>0</v>
      </c>
      <c r="W2676" s="45">
        <v>7.8571141999999998</v>
      </c>
      <c r="X2676" s="45">
        <v>4.5118181999999996</v>
      </c>
      <c r="Y2676" s="45">
        <v>10.108226999999999</v>
      </c>
      <c r="Z2676" s="46">
        <v>96077</v>
      </c>
      <c r="AA2676" s="46">
        <v>45887.434722512771</v>
      </c>
      <c r="AB2676" s="47">
        <f>_xlfn.XLOOKUP($F2676,Main_OG!$D$1:$D$766,Main_OG!AJ$1:AJ$766,"")</f>
        <v>14523314</v>
      </c>
      <c r="AC2676" s="47">
        <f>_xlfn.XLOOKUP($F2676,Main_OG!$D$1:$D$766,Main_OG!AK$1:AK$766,"")</f>
        <v>83484</v>
      </c>
      <c r="AD2676" s="47">
        <f>_xlfn.XLOOKUP($F2676,Main_OG!$D$1:$D$766,Main_OG!AL$1:AL$766,"")</f>
        <v>198322810</v>
      </c>
      <c r="AE2676" s="47">
        <f>_xlfn.XLOOKUP($F2676,Main_OG!$D$1:$D$766,Main_OG!AM$1:AM$766,"")</f>
        <v>0</v>
      </c>
      <c r="AF2676" s="48">
        <f>_xlfn.XLOOKUP($F2676,Main_OG!$D$1:$D$766,Main_OG!Z$1:Z$766,"")</f>
        <v>0</v>
      </c>
      <c r="AG2676" s="48">
        <f>_xlfn.XLOOKUP($F2676,Main_OG!$D$1:$D$766,Main_OG!AA$1:AA$766,"")</f>
        <v>2.48</v>
      </c>
      <c r="AH2676" s="48">
        <f>_xlfn.XLOOKUP($F2676,Main_OG!$D$1:$D$766,Main_OG!AB$1:AB$766,"")</f>
        <v>19.37</v>
      </c>
      <c r="AI2676" s="48">
        <f>_xlfn.XLOOKUP($F2676,Main_OG!$D$1:$D$766,Main_OG!AC$1:AC$766,"")</f>
        <v>2.44</v>
      </c>
      <c r="AJ2676" s="48">
        <f>_xlfn.XLOOKUP($F2676,Main_OG!$D$1:$D$766,Main_OG!AD$1:AD$766,"")</f>
        <v>0.62810595158289428</v>
      </c>
    </row>
    <row r="2677" spans="2:36" x14ac:dyDescent="0.35">
      <c r="B2677" s="36" t="s">
        <v>3827</v>
      </c>
      <c r="C2677" s="45" t="s">
        <v>77</v>
      </c>
      <c r="D2677" s="45" t="s">
        <v>4309</v>
      </c>
      <c r="E2677" s="36" t="s">
        <v>3827</v>
      </c>
      <c r="F2677" s="36" t="str">
        <f t="shared" si="123"/>
        <v>2018_TX</v>
      </c>
      <c r="G2677" s="45">
        <v>2018</v>
      </c>
      <c r="H2677" s="45">
        <f>_xlfn.XLOOKUP(J2677,Main_OG!$B$1:$B$766,Main_OG!$O$1:$O$766,"")</f>
        <v>1</v>
      </c>
      <c r="I2677" s="45">
        <f>_xlfn.XLOOKUP(F2677,Main_OG!$D$1:$D$766,Main_OG!$J$1:$J$766,"")</f>
        <v>0</v>
      </c>
      <c r="J2677" s="45" t="s">
        <v>77</v>
      </c>
      <c r="K2677" s="45" t="str">
        <f t="shared" si="124"/>
        <v>Southwestern Public Service Co_TX</v>
      </c>
      <c r="L2677" s="45" t="str">
        <f t="shared" si="125"/>
        <v>Southwestern Public Service Co_TX</v>
      </c>
      <c r="M2677" s="45" t="s">
        <v>3855</v>
      </c>
      <c r="N2677" s="45">
        <v>0</v>
      </c>
      <c r="O2677" s="45">
        <v>57989</v>
      </c>
      <c r="P2677" s="45">
        <v>147</v>
      </c>
      <c r="Q2677" s="45">
        <v>211976</v>
      </c>
      <c r="R2677" s="45">
        <v>0</v>
      </c>
      <c r="S2677" s="45">
        <v>3645942</v>
      </c>
      <c r="T2677" s="45">
        <v>8124939</v>
      </c>
      <c r="U2677" s="45">
        <v>2498477</v>
      </c>
      <c r="V2677" s="45">
        <v>0</v>
      </c>
      <c r="W2677" s="45">
        <v>7.4438731999999996</v>
      </c>
      <c r="X2677" s="45">
        <v>4.1207951999999999</v>
      </c>
      <c r="Y2677" s="45">
        <v>10.431255</v>
      </c>
      <c r="Z2677" s="46">
        <v>1746543.3</v>
      </c>
      <c r="AA2677" s="46">
        <v>61015.542455074603</v>
      </c>
      <c r="AB2677" s="47">
        <f>_xlfn.XLOOKUP($F2677,Main_OG!$D$1:$D$766,Main_OG!AJ$1:AJ$766,"")</f>
        <v>151798044</v>
      </c>
      <c r="AC2677" s="47">
        <f>_xlfn.XLOOKUP($F2677,Main_OG!$D$1:$D$766,Main_OG!AK$1:AK$766,"")</f>
        <v>639950</v>
      </c>
      <c r="AD2677" s="47">
        <f>_xlfn.XLOOKUP($F2677,Main_OG!$D$1:$D$766,Main_OG!AL$1:AL$766,"")</f>
        <v>3451643094</v>
      </c>
      <c r="AE2677" s="47">
        <f>_xlfn.XLOOKUP($F2677,Main_OG!$D$1:$D$766,Main_OG!AM$1:AM$766,"")</f>
        <v>41185739</v>
      </c>
      <c r="AF2677" s="48">
        <f>_xlfn.XLOOKUP($F2677,Main_OG!$D$1:$D$766,Main_OG!Z$1:Z$766,"")</f>
        <v>2.35</v>
      </c>
      <c r="AG2677" s="48">
        <f>_xlfn.XLOOKUP($F2677,Main_OG!$D$1:$D$766,Main_OG!AA$1:AA$766,"")</f>
        <v>2.1875855044172008</v>
      </c>
      <c r="AH2677" s="48">
        <f>_xlfn.XLOOKUP($F2677,Main_OG!$D$1:$D$766,Main_OG!AB$1:AB$766,"")</f>
        <v>17.134646247082848</v>
      </c>
      <c r="AI2677" s="48">
        <f>_xlfn.XLOOKUP($F2677,Main_OG!$D$1:$D$766,Main_OG!AC$1:AC$766,"")</f>
        <v>3.8713752811270652</v>
      </c>
      <c r="AJ2677" s="48">
        <f>_xlfn.XLOOKUP($F2677,Main_OG!$D$1:$D$766,Main_OG!AD$1:AD$766,"")</f>
        <v>0.62810595158289428</v>
      </c>
    </row>
    <row r="2678" spans="2:36" x14ac:dyDescent="0.35">
      <c r="B2678" s="36" t="s">
        <v>3827</v>
      </c>
      <c r="C2678" s="45" t="s">
        <v>685</v>
      </c>
      <c r="D2678" s="45" t="s">
        <v>4309</v>
      </c>
      <c r="E2678" s="36" t="s">
        <v>3827</v>
      </c>
      <c r="F2678" s="36" t="str">
        <f t="shared" si="123"/>
        <v>2019_NM</v>
      </c>
      <c r="G2678" s="45">
        <v>2019</v>
      </c>
      <c r="H2678" s="45">
        <f>_xlfn.XLOOKUP(J2678,Main_OG!$B$1:$B$766,Main_OG!$O$1:$O$766,"")</f>
        <v>0</v>
      </c>
      <c r="I2678" s="45">
        <f>_xlfn.XLOOKUP(F2678,Main_OG!$D$1:$D$766,Main_OG!$J$1:$J$766,"")</f>
        <v>0</v>
      </c>
      <c r="J2678" s="45" t="s">
        <v>685</v>
      </c>
      <c r="K2678" s="45" t="str">
        <f t="shared" si="124"/>
        <v>Southwestern Public Service Co_NM</v>
      </c>
      <c r="L2678" s="45" t="str">
        <f t="shared" si="125"/>
        <v>Southwestern Public Service Co_NM</v>
      </c>
      <c r="M2678" s="45" t="s">
        <v>3856</v>
      </c>
      <c r="N2678" s="45">
        <v>0</v>
      </c>
      <c r="O2678" s="45">
        <v>26047</v>
      </c>
      <c r="P2678" s="45">
        <v>98</v>
      </c>
      <c r="Q2678" s="45">
        <v>96964</v>
      </c>
      <c r="R2678" s="45">
        <v>0</v>
      </c>
      <c r="S2678" s="45">
        <v>2135514</v>
      </c>
      <c r="T2678" s="45">
        <v>3695744</v>
      </c>
      <c r="U2678" s="45">
        <v>1172603</v>
      </c>
      <c r="V2678" s="45">
        <v>0</v>
      </c>
      <c r="W2678" s="45">
        <v>7.3311811999999996</v>
      </c>
      <c r="X2678" s="45">
        <v>4.2940014</v>
      </c>
      <c r="Y2678" s="45">
        <v>9.6465385000000001</v>
      </c>
      <c r="Z2678" s="46">
        <v>100446.2</v>
      </c>
      <c r="AA2678" s="46">
        <v>47839.861613976529</v>
      </c>
      <c r="AB2678" s="47">
        <f>_xlfn.XLOOKUP($F2678,Main_OG!$D$1:$D$766,Main_OG!AJ$1:AJ$766,"")</f>
        <v>16296882</v>
      </c>
      <c r="AC2678" s="47">
        <f>_xlfn.XLOOKUP($F2678,Main_OG!$D$1:$D$766,Main_OG!AK$1:AK$766,"")</f>
        <v>1405274</v>
      </c>
      <c r="AD2678" s="47">
        <f>_xlfn.XLOOKUP($F2678,Main_OG!$D$1:$D$766,Main_OG!AL$1:AL$766,"")</f>
        <v>208028118</v>
      </c>
      <c r="AE2678" s="47">
        <f>_xlfn.XLOOKUP($F2678,Main_OG!$D$1:$D$766,Main_OG!AM$1:AM$766,"")</f>
        <v>0</v>
      </c>
      <c r="AF2678" s="48">
        <f>_xlfn.XLOOKUP($F2678,Main_OG!$D$1:$D$766,Main_OG!Z$1:Z$766,"")</f>
        <v>2.2400000000000002</v>
      </c>
      <c r="AG2678" s="48">
        <f>_xlfn.XLOOKUP($F2678,Main_OG!$D$1:$D$766,Main_OG!AA$1:AA$766,"")</f>
        <v>2.176146746141439</v>
      </c>
      <c r="AH2678" s="48">
        <f>_xlfn.XLOOKUP($F2678,Main_OG!$D$1:$D$766,Main_OG!AB$1:AB$766,"")</f>
        <v>16.155101142605361</v>
      </c>
      <c r="AI2678" s="48">
        <f>_xlfn.XLOOKUP($F2678,Main_OG!$D$1:$D$766,Main_OG!AC$1:AC$766,"")</f>
        <v>3.3292283805067271</v>
      </c>
      <c r="AJ2678" s="48">
        <f>_xlfn.XLOOKUP($F2678,Main_OG!$D$1:$D$766,Main_OG!AD$1:AD$766,"")</f>
        <v>0.60296766622862785</v>
      </c>
    </row>
    <row r="2679" spans="2:36" x14ac:dyDescent="0.35">
      <c r="B2679" s="36" t="s">
        <v>3827</v>
      </c>
      <c r="C2679" s="45" t="s">
        <v>77</v>
      </c>
      <c r="D2679" s="45" t="s">
        <v>4309</v>
      </c>
      <c r="E2679" s="36" t="s">
        <v>3827</v>
      </c>
      <c r="F2679" s="36" t="str">
        <f t="shared" si="123"/>
        <v>2019_TX</v>
      </c>
      <c r="G2679" s="45">
        <v>2019</v>
      </c>
      <c r="H2679" s="45">
        <f>_xlfn.XLOOKUP(J2679,Main_OG!$B$1:$B$766,Main_OG!$O$1:$O$766,"")</f>
        <v>1</v>
      </c>
      <c r="I2679" s="45">
        <f>_xlfn.XLOOKUP(F2679,Main_OG!$D$1:$D$766,Main_OG!$J$1:$J$766,"")</f>
        <v>0</v>
      </c>
      <c r="J2679" s="45" t="s">
        <v>77</v>
      </c>
      <c r="K2679" s="45" t="str">
        <f t="shared" si="124"/>
        <v>Southwestern Public Service Co_TX</v>
      </c>
      <c r="L2679" s="45" t="str">
        <f t="shared" si="125"/>
        <v>Southwestern Public Service Co_TX</v>
      </c>
      <c r="M2679" s="45" t="s">
        <v>3857</v>
      </c>
      <c r="N2679" s="45">
        <v>0</v>
      </c>
      <c r="O2679" s="45">
        <v>57862</v>
      </c>
      <c r="P2679" s="45">
        <v>148</v>
      </c>
      <c r="Q2679" s="45">
        <v>213550</v>
      </c>
      <c r="R2679" s="45">
        <v>0</v>
      </c>
      <c r="S2679" s="45">
        <v>3522132</v>
      </c>
      <c r="T2679" s="45">
        <v>8017456</v>
      </c>
      <c r="U2679" s="45">
        <v>2483611</v>
      </c>
      <c r="V2679" s="45">
        <v>0</v>
      </c>
      <c r="W2679" s="45">
        <v>7.1160876000000002</v>
      </c>
      <c r="X2679" s="45">
        <v>3.8980220000000001</v>
      </c>
      <c r="Y2679" s="45">
        <v>10.229295</v>
      </c>
      <c r="Z2679" s="46">
        <v>1802912.8</v>
      </c>
      <c r="AA2679" s="46">
        <v>62197.730456151861</v>
      </c>
      <c r="AB2679" s="47">
        <f>_xlfn.XLOOKUP($F2679,Main_OG!$D$1:$D$766,Main_OG!AJ$1:AJ$766,"")</f>
        <v>126621262</v>
      </c>
      <c r="AC2679" s="47">
        <f>_xlfn.XLOOKUP($F2679,Main_OG!$D$1:$D$766,Main_OG!AK$1:AK$766,"")</f>
        <v>706236</v>
      </c>
      <c r="AD2679" s="47">
        <f>_xlfn.XLOOKUP($F2679,Main_OG!$D$1:$D$766,Main_OG!AL$1:AL$766,"")</f>
        <v>3761450556</v>
      </c>
      <c r="AE2679" s="47">
        <f>_xlfn.XLOOKUP($F2679,Main_OG!$D$1:$D$766,Main_OG!AM$1:AM$766,"")</f>
        <v>41298007</v>
      </c>
      <c r="AF2679" s="48">
        <f>_xlfn.XLOOKUP($F2679,Main_OG!$D$1:$D$766,Main_OG!Z$1:Z$766,"")</f>
        <v>2.0099999999999998</v>
      </c>
      <c r="AG2679" s="48">
        <f>_xlfn.XLOOKUP($F2679,Main_OG!$D$1:$D$766,Main_OG!AA$1:AA$766,"")</f>
        <v>1.99</v>
      </c>
      <c r="AH2679" s="48">
        <f>_xlfn.XLOOKUP($F2679,Main_OG!$D$1:$D$766,Main_OG!AB$1:AB$766,"")</f>
        <v>14.41</v>
      </c>
      <c r="AI2679" s="48">
        <f>_xlfn.XLOOKUP($F2679,Main_OG!$D$1:$D$766,Main_OG!AC$1:AC$766,"")</f>
        <v>2.34</v>
      </c>
      <c r="AJ2679" s="48">
        <f>_xlfn.XLOOKUP($F2679,Main_OG!$D$1:$D$766,Main_OG!AD$1:AD$766,"")</f>
        <v>0.65</v>
      </c>
    </row>
    <row r="2680" spans="2:36" x14ac:dyDescent="0.35">
      <c r="B2680" s="36" t="s">
        <v>3827</v>
      </c>
      <c r="C2680" s="45" t="s">
        <v>685</v>
      </c>
      <c r="D2680" s="45" t="s">
        <v>4309</v>
      </c>
      <c r="E2680" s="36" t="s">
        <v>3827</v>
      </c>
      <c r="F2680" s="36" t="str">
        <f t="shared" si="123"/>
        <v>2020_NM</v>
      </c>
      <c r="G2680" s="45">
        <v>2020</v>
      </c>
      <c r="H2680" s="45">
        <f>_xlfn.XLOOKUP(J2680,Main_OG!$B$1:$B$766,Main_OG!$O$1:$O$766,"")</f>
        <v>0</v>
      </c>
      <c r="I2680" s="45">
        <f>_xlfn.XLOOKUP(F2680,Main_OG!$D$1:$D$766,Main_OG!$J$1:$J$766,"")</f>
        <v>0</v>
      </c>
      <c r="J2680" s="45" t="s">
        <v>685</v>
      </c>
      <c r="K2680" s="45" t="str">
        <f t="shared" si="124"/>
        <v>Southwestern Public Service Co_NM</v>
      </c>
      <c r="L2680" s="45" t="str">
        <f t="shared" si="125"/>
        <v>Southwestern Public Service Co_NM</v>
      </c>
      <c r="M2680" s="45" t="s">
        <v>3858</v>
      </c>
      <c r="N2680" s="45">
        <v>0</v>
      </c>
      <c r="O2680" s="45">
        <v>26256</v>
      </c>
      <c r="P2680" s="45">
        <v>118</v>
      </c>
      <c r="Q2680" s="45">
        <v>0</v>
      </c>
      <c r="R2680" s="45">
        <v>0</v>
      </c>
      <c r="S2680" s="45">
        <v>1992114</v>
      </c>
      <c r="T2680" s="45">
        <v>4070731</v>
      </c>
      <c r="U2680" s="45">
        <v>0</v>
      </c>
      <c r="V2680" s="45">
        <v>0</v>
      </c>
      <c r="W2680" s="45">
        <v>7.7122644999999999</v>
      </c>
      <c r="X2680" s="45">
        <v>4.4107900999999998</v>
      </c>
      <c r="Y2680" s="45">
        <v>0</v>
      </c>
      <c r="Z2680" s="46">
        <v>97511.9</v>
      </c>
      <c r="AA2680" s="46">
        <v>46299.374631133978</v>
      </c>
      <c r="AB2680" s="47">
        <f>_xlfn.XLOOKUP($F2680,Main_OG!$D$1:$D$766,Main_OG!AJ$1:AJ$766,"")</f>
        <v>14885332</v>
      </c>
      <c r="AC2680" s="47">
        <f>_xlfn.XLOOKUP($F2680,Main_OG!$D$1:$D$766,Main_OG!AK$1:AK$766,"")</f>
        <v>134478</v>
      </c>
      <c r="AD2680" s="47">
        <f>_xlfn.XLOOKUP($F2680,Main_OG!$D$1:$D$766,Main_OG!AL$1:AL$766,"")</f>
        <v>201260708</v>
      </c>
      <c r="AE2680" s="47">
        <f>_xlfn.XLOOKUP($F2680,Main_OG!$D$1:$D$766,Main_OG!AM$1:AM$766,"")</f>
        <v>0</v>
      </c>
      <c r="AF2680" s="48">
        <f>_xlfn.XLOOKUP($F2680,Main_OG!$D$1:$D$766,Main_OG!Z$1:Z$766,"")</f>
        <v>0</v>
      </c>
      <c r="AG2680" s="48">
        <f>_xlfn.XLOOKUP($F2680,Main_OG!$D$1:$D$766,Main_OG!AA$1:AA$766,"")</f>
        <v>2.127327759928813</v>
      </c>
      <c r="AH2680" s="48">
        <f>_xlfn.XLOOKUP($F2680,Main_OG!$D$1:$D$766,Main_OG!AB$1:AB$766,"")</f>
        <v>12.535325193609101</v>
      </c>
      <c r="AI2680" s="48">
        <f>_xlfn.XLOOKUP($F2680,Main_OG!$D$1:$D$766,Main_OG!AC$1:AC$766,"")</f>
        <v>2.8422150630003218</v>
      </c>
      <c r="AJ2680" s="48">
        <f>_xlfn.XLOOKUP($F2680,Main_OG!$D$1:$D$766,Main_OG!AD$1:AD$766,"")</f>
        <v>0.5848556097000881</v>
      </c>
    </row>
    <row r="2681" spans="2:36" x14ac:dyDescent="0.35">
      <c r="B2681" s="36" t="s">
        <v>3827</v>
      </c>
      <c r="C2681" s="45" t="s">
        <v>77</v>
      </c>
      <c r="D2681" s="45" t="s">
        <v>4309</v>
      </c>
      <c r="E2681" s="36" t="s">
        <v>3827</v>
      </c>
      <c r="F2681" s="36" t="str">
        <f t="shared" si="123"/>
        <v>2020_TX</v>
      </c>
      <c r="G2681" s="45">
        <v>2020</v>
      </c>
      <c r="H2681" s="45">
        <f>_xlfn.XLOOKUP(J2681,Main_OG!$B$1:$B$766,Main_OG!$O$1:$O$766,"")</f>
        <v>1</v>
      </c>
      <c r="I2681" s="45">
        <f>_xlfn.XLOOKUP(F2681,Main_OG!$D$1:$D$766,Main_OG!$J$1:$J$766,"")</f>
        <v>0</v>
      </c>
      <c r="J2681" s="45" t="s">
        <v>77</v>
      </c>
      <c r="K2681" s="45" t="str">
        <f t="shared" si="124"/>
        <v>Southwestern Public Service Co_TX</v>
      </c>
      <c r="L2681" s="45" t="str">
        <f t="shared" si="125"/>
        <v>Southwestern Public Service Co_TX</v>
      </c>
      <c r="M2681" s="45" t="s">
        <v>3859</v>
      </c>
      <c r="N2681" s="45">
        <v>0</v>
      </c>
      <c r="O2681" s="45">
        <v>57811</v>
      </c>
      <c r="P2681" s="45">
        <v>150</v>
      </c>
      <c r="Q2681" s="45">
        <v>0</v>
      </c>
      <c r="R2681" s="45">
        <v>0</v>
      </c>
      <c r="S2681" s="45">
        <v>3343412</v>
      </c>
      <c r="T2681" s="45">
        <v>7381412</v>
      </c>
      <c r="U2681" s="45">
        <v>0</v>
      </c>
      <c r="V2681" s="45">
        <v>0</v>
      </c>
      <c r="W2681" s="45">
        <v>6.9056072000000004</v>
      </c>
      <c r="X2681" s="45">
        <v>3.5260151</v>
      </c>
      <c r="Y2681" s="45">
        <v>0</v>
      </c>
      <c r="Z2681" s="46">
        <v>1772185.6000000001</v>
      </c>
      <c r="AA2681" s="46">
        <v>60512.099325603187</v>
      </c>
      <c r="AB2681" s="47">
        <f>_xlfn.XLOOKUP($F2681,Main_OG!$D$1:$D$766,Main_OG!AJ$1:AJ$766,"")</f>
        <v>112137948</v>
      </c>
      <c r="AC2681" s="47">
        <f>_xlfn.XLOOKUP($F2681,Main_OG!$D$1:$D$766,Main_OG!AK$1:AK$766,"")</f>
        <v>604794</v>
      </c>
      <c r="AD2681" s="47">
        <f>_xlfn.XLOOKUP($F2681,Main_OG!$D$1:$D$766,Main_OG!AL$1:AL$766,"")</f>
        <v>3644590288</v>
      </c>
      <c r="AE2681" s="47">
        <f>_xlfn.XLOOKUP($F2681,Main_OG!$D$1:$D$766,Main_OG!AM$1:AM$766,"")</f>
        <v>0</v>
      </c>
      <c r="AF2681" s="48">
        <f>_xlfn.XLOOKUP($F2681,Main_OG!$D$1:$D$766,Main_OG!Z$1:Z$766,"")</f>
        <v>1.88</v>
      </c>
      <c r="AG2681" s="48">
        <f>_xlfn.XLOOKUP($F2681,Main_OG!$D$1:$D$766,Main_OG!AA$1:AA$766,"")</f>
        <v>2.04</v>
      </c>
      <c r="AH2681" s="48">
        <f>_xlfn.XLOOKUP($F2681,Main_OG!$D$1:$D$766,Main_OG!AB$1:AB$766,"")</f>
        <v>10.73</v>
      </c>
      <c r="AI2681" s="48">
        <f>_xlfn.XLOOKUP($F2681,Main_OG!$D$1:$D$766,Main_OG!AC$1:AC$766,"")</f>
        <v>2.1</v>
      </c>
      <c r="AJ2681" s="48">
        <f>_xlfn.XLOOKUP($F2681,Main_OG!$D$1:$D$766,Main_OG!AD$1:AD$766,"")</f>
        <v>0.62</v>
      </c>
    </row>
    <row r="2682" spans="2:36" x14ac:dyDescent="0.35">
      <c r="B2682" s="36" t="s">
        <v>3860</v>
      </c>
      <c r="C2682" s="45" t="s">
        <v>351</v>
      </c>
      <c r="D2682" s="45" t="s">
        <v>4310</v>
      </c>
      <c r="E2682" s="36" t="s">
        <v>3860</v>
      </c>
      <c r="F2682" s="36" t="str">
        <f t="shared" si="123"/>
        <v>2006_WI</v>
      </c>
      <c r="G2682" s="45">
        <v>2006</v>
      </c>
      <c r="H2682" s="45">
        <f>_xlfn.XLOOKUP(J2682,Main_OG!$B$1:$B$766,Main_OG!$O$1:$O$766,"")</f>
        <v>0</v>
      </c>
      <c r="I2682" s="45">
        <f>_xlfn.XLOOKUP(F2682,Main_OG!$D$1:$D$766,Main_OG!$J$1:$J$766,"")</f>
        <v>0</v>
      </c>
      <c r="J2682" s="45" t="s">
        <v>351</v>
      </c>
      <c r="K2682" s="45" t="str">
        <f t="shared" si="124"/>
        <v>Superior Water, Light and Power Co_WI</v>
      </c>
      <c r="L2682" s="45" t="str">
        <f t="shared" si="125"/>
        <v>Superior Water, Light and Power Co_WI</v>
      </c>
      <c r="M2682" s="45" t="s">
        <v>3861</v>
      </c>
      <c r="N2682" s="45">
        <v>0</v>
      </c>
      <c r="O2682" s="45">
        <v>1909</v>
      </c>
      <c r="P2682" s="45">
        <v>125</v>
      </c>
      <c r="Q2682" s="45">
        <v>12474</v>
      </c>
      <c r="R2682" s="45">
        <v>0</v>
      </c>
      <c r="S2682" s="45">
        <v>7181</v>
      </c>
      <c r="T2682" s="45">
        <v>17423</v>
      </c>
      <c r="U2682" s="45">
        <v>6224</v>
      </c>
      <c r="V2682" s="45">
        <v>0</v>
      </c>
      <c r="W2682" s="45">
        <v>5.4045307443365704</v>
      </c>
      <c r="X2682" s="45">
        <v>4.1225672877846788</v>
      </c>
      <c r="Y2682" s="45">
        <v>7.0184143164826738</v>
      </c>
      <c r="Z2682" s="46">
        <v>287146.59999999998</v>
      </c>
      <c r="AA2682" s="46">
        <v>51481.599345961702</v>
      </c>
      <c r="AB2682" s="47">
        <f>_xlfn.XLOOKUP($F2682,Main_OG!$D$1:$D$766,Main_OG!AJ$1:AJ$766,"")</f>
        <v>47984959.539999999</v>
      </c>
      <c r="AC2682" s="47">
        <f>_xlfn.XLOOKUP($F2682,Main_OG!$D$1:$D$766,Main_OG!AK$1:AK$766,"")</f>
        <v>3549166.82</v>
      </c>
      <c r="AD2682" s="47">
        <f>_xlfn.XLOOKUP($F2682,Main_OG!$D$1:$D$766,Main_OG!AL$1:AL$766,"")</f>
        <v>88498243.219999984</v>
      </c>
      <c r="AE2682" s="47">
        <f>_xlfn.XLOOKUP($F2682,Main_OG!$D$1:$D$766,Main_OG!AM$1:AM$766,"")</f>
        <v>12233515</v>
      </c>
      <c r="AF2682" s="48">
        <f>_xlfn.XLOOKUP($F2682,Main_OG!$D$1:$D$766,Main_OG!Z$1:Z$766,"")</f>
        <v>1.72</v>
      </c>
      <c r="AG2682" s="48">
        <f>_xlfn.XLOOKUP($F2682,Main_OG!$D$1:$D$766,Main_OG!AA$1:AA$766,"")</f>
        <v>1.47</v>
      </c>
      <c r="AH2682" s="48">
        <f>_xlfn.XLOOKUP($F2682,Main_OG!$D$1:$D$766,Main_OG!AB$1:AB$766,"")</f>
        <v>14.13114039693003</v>
      </c>
      <c r="AI2682" s="48">
        <f>_xlfn.XLOOKUP($F2682,Main_OG!$D$1:$D$766,Main_OG!AC$1:AC$766,"")</f>
        <v>7.1610124069250478</v>
      </c>
      <c r="AJ2682" s="48">
        <f>_xlfn.XLOOKUP($F2682,Main_OG!$D$1:$D$766,Main_OG!AD$1:AD$766,"")</f>
        <v>0.53</v>
      </c>
    </row>
    <row r="2683" spans="2:36" x14ac:dyDescent="0.35">
      <c r="B2683" s="36" t="s">
        <v>3862</v>
      </c>
      <c r="C2683" s="45" t="s">
        <v>351</v>
      </c>
      <c r="D2683" s="45" t="s">
        <v>4310</v>
      </c>
      <c r="E2683" s="36" t="s">
        <v>3860</v>
      </c>
      <c r="F2683" s="36" t="str">
        <f t="shared" si="123"/>
        <v>2007_WI</v>
      </c>
      <c r="G2683" s="45">
        <v>2007</v>
      </c>
      <c r="H2683" s="45">
        <f>_xlfn.XLOOKUP(J2683,Main_OG!$B$1:$B$766,Main_OG!$O$1:$O$766,"")</f>
        <v>0</v>
      </c>
      <c r="I2683" s="45">
        <f>_xlfn.XLOOKUP(F2683,Main_OG!$D$1:$D$766,Main_OG!$J$1:$J$766,"")</f>
        <v>0</v>
      </c>
      <c r="J2683" s="45" t="s">
        <v>351</v>
      </c>
      <c r="K2683" s="45" t="str">
        <f t="shared" si="124"/>
        <v>Superior Water, Light and Power Company_WI</v>
      </c>
      <c r="L2683" s="45" t="str">
        <f t="shared" si="125"/>
        <v>Superior Water, Light and Power Co_WI</v>
      </c>
      <c r="M2683" s="45" t="s">
        <v>3863</v>
      </c>
      <c r="N2683" s="45">
        <v>0</v>
      </c>
      <c r="O2683" s="45">
        <v>1930</v>
      </c>
      <c r="P2683" s="45">
        <v>123</v>
      </c>
      <c r="Q2683" s="45">
        <v>12526</v>
      </c>
      <c r="R2683" s="45">
        <v>0</v>
      </c>
      <c r="S2683" s="45">
        <v>8356</v>
      </c>
      <c r="T2683" s="45">
        <v>20948</v>
      </c>
      <c r="U2683" s="45">
        <v>7252</v>
      </c>
      <c r="V2683" s="45">
        <v>0</v>
      </c>
      <c r="W2683" s="45">
        <v>6.31</v>
      </c>
      <c r="X2683" s="45">
        <v>4.8499999999999996</v>
      </c>
      <c r="Y2683" s="45">
        <v>8.09</v>
      </c>
      <c r="Z2683" s="46">
        <v>289855.2</v>
      </c>
      <c r="AA2683" s="46">
        <v>51660.456888754226</v>
      </c>
      <c r="AB2683" s="47">
        <f>_xlfn.XLOOKUP($F2683,Main_OG!$D$1:$D$766,Main_OG!AJ$1:AJ$766,"")</f>
        <v>48160880</v>
      </c>
      <c r="AC2683" s="47">
        <f>_xlfn.XLOOKUP($F2683,Main_OG!$D$1:$D$766,Main_OG!AK$1:AK$766,"")</f>
        <v>3854054</v>
      </c>
      <c r="AD2683" s="47">
        <f>_xlfn.XLOOKUP($F2683,Main_OG!$D$1:$D$766,Main_OG!AL$1:AL$766,"")</f>
        <v>108994756</v>
      </c>
      <c r="AE2683" s="47">
        <f>_xlfn.XLOOKUP($F2683,Main_OG!$D$1:$D$766,Main_OG!AM$1:AM$766,"")</f>
        <v>12910319</v>
      </c>
      <c r="AF2683" s="48">
        <f>_xlfn.XLOOKUP($F2683,Main_OG!$D$1:$D$766,Main_OG!Z$1:Z$766,"")</f>
        <v>1.96</v>
      </c>
      <c r="AG2683" s="48">
        <f>_xlfn.XLOOKUP($F2683,Main_OG!$D$1:$D$766,Main_OG!AA$1:AA$766,"")</f>
        <v>1.67</v>
      </c>
      <c r="AH2683" s="48">
        <f>_xlfn.XLOOKUP($F2683,Main_OG!$D$1:$D$766,Main_OG!AB$1:AB$766,"")</f>
        <v>15.097711394063451</v>
      </c>
      <c r="AI2683" s="48">
        <f>_xlfn.XLOOKUP($F2683,Main_OG!$D$1:$D$766,Main_OG!AC$1:AC$766,"")</f>
        <v>7.3815467393807772</v>
      </c>
      <c r="AJ2683" s="48">
        <f>_xlfn.XLOOKUP($F2683,Main_OG!$D$1:$D$766,Main_OG!AD$1:AD$766,"")</f>
        <v>0.51</v>
      </c>
    </row>
    <row r="2684" spans="2:36" x14ac:dyDescent="0.35">
      <c r="B2684" s="36" t="s">
        <v>3860</v>
      </c>
      <c r="C2684" s="45" t="s">
        <v>351</v>
      </c>
      <c r="D2684" s="45" t="s">
        <v>4310</v>
      </c>
      <c r="E2684" s="36" t="s">
        <v>3860</v>
      </c>
      <c r="F2684" s="36" t="str">
        <f t="shared" si="123"/>
        <v>2008_WI</v>
      </c>
      <c r="G2684" s="45">
        <v>2008</v>
      </c>
      <c r="H2684" s="45">
        <f>_xlfn.XLOOKUP(J2684,Main_OG!$B$1:$B$766,Main_OG!$O$1:$O$766,"")</f>
        <v>0</v>
      </c>
      <c r="I2684" s="45">
        <f>_xlfn.XLOOKUP(F2684,Main_OG!$D$1:$D$766,Main_OG!$J$1:$J$766,"")</f>
        <v>0</v>
      </c>
      <c r="J2684" s="45" t="s">
        <v>351</v>
      </c>
      <c r="K2684" s="45" t="str">
        <f t="shared" si="124"/>
        <v>Superior Water, Light and Power Co_WI</v>
      </c>
      <c r="L2684" s="45" t="str">
        <f t="shared" si="125"/>
        <v>Superior Water, Light and Power Co_WI</v>
      </c>
      <c r="M2684" s="45" t="s">
        <v>3864</v>
      </c>
      <c r="N2684" s="45">
        <v>0</v>
      </c>
      <c r="O2684" s="45">
        <v>1953</v>
      </c>
      <c r="P2684" s="45">
        <v>121</v>
      </c>
      <c r="Q2684" s="45">
        <v>12528</v>
      </c>
      <c r="R2684" s="45">
        <v>0</v>
      </c>
      <c r="S2684" s="45">
        <v>135511</v>
      </c>
      <c r="T2684" s="45">
        <v>454609</v>
      </c>
      <c r="U2684" s="45">
        <v>92253</v>
      </c>
      <c r="V2684" s="45">
        <v>0</v>
      </c>
      <c r="W2684" s="45">
        <v>6.23</v>
      </c>
      <c r="X2684" s="45">
        <v>4.83</v>
      </c>
      <c r="Y2684" s="45">
        <v>7.99</v>
      </c>
      <c r="Z2684" s="46">
        <v>286204.7</v>
      </c>
      <c r="AA2684" s="46">
        <v>50736.554324803634</v>
      </c>
      <c r="AB2684" s="47">
        <f>_xlfn.XLOOKUP($F2684,Main_OG!$D$1:$D$766,Main_OG!AJ$1:AJ$766,"")</f>
        <v>49868066</v>
      </c>
      <c r="AC2684" s="47">
        <f>_xlfn.XLOOKUP($F2684,Main_OG!$D$1:$D$766,Main_OG!AK$1:AK$766,"")</f>
        <v>3460118</v>
      </c>
      <c r="AD2684" s="47">
        <f>_xlfn.XLOOKUP($F2684,Main_OG!$D$1:$D$766,Main_OG!AL$1:AL$766,"")</f>
        <v>82624382</v>
      </c>
      <c r="AE2684" s="47">
        <f>_xlfn.XLOOKUP($F2684,Main_OG!$D$1:$D$766,Main_OG!AM$1:AM$766,"")</f>
        <v>12154510</v>
      </c>
      <c r="AF2684" s="48">
        <f>_xlfn.XLOOKUP($F2684,Main_OG!$D$1:$D$766,Main_OG!Z$1:Z$766,"")</f>
        <v>2.15</v>
      </c>
      <c r="AG2684" s="48">
        <f>_xlfn.XLOOKUP($F2684,Main_OG!$D$1:$D$766,Main_OG!AA$1:AA$766,"")</f>
        <v>1.94</v>
      </c>
      <c r="AH2684" s="48">
        <f>_xlfn.XLOOKUP($F2684,Main_OG!$D$1:$D$766,Main_OG!AB$1:AB$766,"")</f>
        <v>19.619187803472759</v>
      </c>
      <c r="AI2684" s="48">
        <f>_xlfn.XLOOKUP($F2684,Main_OG!$D$1:$D$766,Main_OG!AC$1:AC$766,"")</f>
        <v>9.1182546074696553</v>
      </c>
      <c r="AJ2684" s="48">
        <f>_xlfn.XLOOKUP($F2684,Main_OG!$D$1:$D$766,Main_OG!AD$1:AD$766,"")</f>
        <v>0.5</v>
      </c>
    </row>
    <row r="2685" spans="2:36" x14ac:dyDescent="0.35">
      <c r="B2685" s="36" t="s">
        <v>3860</v>
      </c>
      <c r="C2685" s="45" t="s">
        <v>351</v>
      </c>
      <c r="D2685" s="45" t="s">
        <v>4310</v>
      </c>
      <c r="E2685" s="36" t="s">
        <v>3860</v>
      </c>
      <c r="F2685" s="36" t="str">
        <f t="shared" si="123"/>
        <v>2009_WI</v>
      </c>
      <c r="G2685" s="45">
        <v>2009</v>
      </c>
      <c r="H2685" s="45">
        <f>_xlfn.XLOOKUP(J2685,Main_OG!$B$1:$B$766,Main_OG!$O$1:$O$766,"")</f>
        <v>0</v>
      </c>
      <c r="I2685" s="45">
        <f>_xlfn.XLOOKUP(F2685,Main_OG!$D$1:$D$766,Main_OG!$J$1:$J$766,"")</f>
        <v>0</v>
      </c>
      <c r="J2685" s="45" t="s">
        <v>351</v>
      </c>
      <c r="K2685" s="45" t="str">
        <f t="shared" si="124"/>
        <v>Superior Water, Light and Power Co_WI</v>
      </c>
      <c r="L2685" s="45" t="str">
        <f t="shared" si="125"/>
        <v>Superior Water, Light and Power Co_WI</v>
      </c>
      <c r="M2685" s="45" t="s">
        <v>3865</v>
      </c>
      <c r="N2685" s="45">
        <v>0</v>
      </c>
      <c r="O2685" s="45">
        <v>2004</v>
      </c>
      <c r="P2685" s="45">
        <v>117</v>
      </c>
      <c r="Q2685" s="45">
        <v>12544</v>
      </c>
      <c r="R2685" s="45">
        <v>0</v>
      </c>
      <c r="S2685" s="45">
        <v>130812</v>
      </c>
      <c r="T2685" s="45">
        <v>424058</v>
      </c>
      <c r="U2685" s="45">
        <v>89249</v>
      </c>
      <c r="V2685" s="45">
        <v>0</v>
      </c>
      <c r="W2685" s="45">
        <v>6.77</v>
      </c>
      <c r="X2685" s="45">
        <v>5.17</v>
      </c>
      <c r="Y2685" s="45">
        <v>9.0299999999999994</v>
      </c>
      <c r="Z2685" s="46">
        <v>277279.40000000002</v>
      </c>
      <c r="AA2685" s="46">
        <v>48909.24112900722</v>
      </c>
      <c r="AB2685" s="47">
        <f>_xlfn.XLOOKUP($F2685,Main_OG!$D$1:$D$766,Main_OG!AJ$1:AJ$766,"")</f>
        <v>44836820</v>
      </c>
      <c r="AC2685" s="47">
        <f>_xlfn.XLOOKUP($F2685,Main_OG!$D$1:$D$766,Main_OG!AK$1:AK$766,"")</f>
        <v>2630276</v>
      </c>
      <c r="AD2685" s="47">
        <f>_xlfn.XLOOKUP($F2685,Main_OG!$D$1:$D$766,Main_OG!AL$1:AL$766,"")</f>
        <v>82642892</v>
      </c>
      <c r="AE2685" s="47">
        <f>_xlfn.XLOOKUP($F2685,Main_OG!$D$1:$D$766,Main_OG!AM$1:AM$766,"")</f>
        <v>12683151</v>
      </c>
      <c r="AF2685" s="48">
        <f>_xlfn.XLOOKUP($F2685,Main_OG!$D$1:$D$766,Main_OG!Z$1:Z$766,"")</f>
        <v>1.87</v>
      </c>
      <c r="AG2685" s="48">
        <f>_xlfn.XLOOKUP($F2685,Main_OG!$D$1:$D$766,Main_OG!AA$1:AA$766,"")</f>
        <v>1.99</v>
      </c>
      <c r="AH2685" s="48">
        <f>_xlfn.XLOOKUP($F2685,Main_OG!$D$1:$D$766,Main_OG!AB$1:AB$766,"")</f>
        <v>14.15708861161818</v>
      </c>
      <c r="AI2685" s="48">
        <f>_xlfn.XLOOKUP($F2685,Main_OG!$D$1:$D$766,Main_OG!AC$1:AC$766,"")</f>
        <v>4.5973007921271787</v>
      </c>
      <c r="AJ2685" s="48">
        <f>_xlfn.XLOOKUP($F2685,Main_OG!$D$1:$D$766,Main_OG!AD$1:AD$766,"")</f>
        <v>0.55000000000000004</v>
      </c>
    </row>
    <row r="2686" spans="2:36" x14ac:dyDescent="0.35">
      <c r="B2686" s="36" t="s">
        <v>3860</v>
      </c>
      <c r="C2686" s="45" t="s">
        <v>351</v>
      </c>
      <c r="D2686" s="45" t="s">
        <v>4310</v>
      </c>
      <c r="E2686" s="36" t="s">
        <v>3860</v>
      </c>
      <c r="F2686" s="36" t="str">
        <f t="shared" si="123"/>
        <v>2010_WI</v>
      </c>
      <c r="G2686" s="45">
        <v>2010</v>
      </c>
      <c r="H2686" s="45">
        <f>_xlfn.XLOOKUP(J2686,Main_OG!$B$1:$B$766,Main_OG!$O$1:$O$766,"")</f>
        <v>0</v>
      </c>
      <c r="I2686" s="45">
        <f>_xlfn.XLOOKUP(F2686,Main_OG!$D$1:$D$766,Main_OG!$J$1:$J$766,"")</f>
        <v>0</v>
      </c>
      <c r="J2686" s="45" t="s">
        <v>351</v>
      </c>
      <c r="K2686" s="45" t="str">
        <f t="shared" si="124"/>
        <v>Superior Water, Light and Power Co_WI</v>
      </c>
      <c r="L2686" s="45" t="str">
        <f t="shared" si="125"/>
        <v>Superior Water, Light and Power Co_WI</v>
      </c>
      <c r="M2686" s="45" t="s">
        <v>3866</v>
      </c>
      <c r="N2686" s="45">
        <v>0</v>
      </c>
      <c r="O2686" s="45">
        <v>1982</v>
      </c>
      <c r="P2686" s="45">
        <v>113</v>
      </c>
      <c r="Q2686" s="45">
        <v>12567</v>
      </c>
      <c r="R2686" s="45">
        <v>0</v>
      </c>
      <c r="S2686" s="45">
        <v>135714</v>
      </c>
      <c r="T2686" s="45">
        <v>439780</v>
      </c>
      <c r="U2686" s="45">
        <v>92644</v>
      </c>
      <c r="V2686" s="45">
        <v>0</v>
      </c>
      <c r="W2686" s="45">
        <v>8.35</v>
      </c>
      <c r="X2686" s="45">
        <v>6.74</v>
      </c>
      <c r="Y2686" s="45">
        <v>10.53</v>
      </c>
      <c r="Z2686" s="46">
        <v>287652.90000000002</v>
      </c>
      <c r="AA2686" s="46">
        <v>50549.332945320813</v>
      </c>
      <c r="AB2686" s="47">
        <f>_xlfn.XLOOKUP($F2686,Main_OG!$D$1:$D$766,Main_OG!AJ$1:AJ$766,"")</f>
        <v>48147388</v>
      </c>
      <c r="AC2686" s="47">
        <f>_xlfn.XLOOKUP($F2686,Main_OG!$D$1:$D$766,Main_OG!AK$1:AK$766,"")</f>
        <v>2625246</v>
      </c>
      <c r="AD2686" s="47">
        <f>_xlfn.XLOOKUP($F2686,Main_OG!$D$1:$D$766,Main_OG!AL$1:AL$766,"")</f>
        <v>85543582</v>
      </c>
      <c r="AE2686" s="47">
        <f>_xlfn.XLOOKUP($F2686,Main_OG!$D$1:$D$766,Main_OG!AM$1:AM$766,"")</f>
        <v>13280939</v>
      </c>
      <c r="AF2686" s="48">
        <f>_xlfn.XLOOKUP($F2686,Main_OG!$D$1:$D$766,Main_OG!Z$1:Z$766,"")</f>
        <v>2.02</v>
      </c>
      <c r="AG2686" s="48">
        <f>_xlfn.XLOOKUP($F2686,Main_OG!$D$1:$D$766,Main_OG!AA$1:AA$766,"")</f>
        <v>2.11</v>
      </c>
      <c r="AH2686" s="48">
        <f>_xlfn.XLOOKUP($F2686,Main_OG!$D$1:$D$766,Main_OG!AB$1:AB$766,"")</f>
        <v>17.815786882646659</v>
      </c>
      <c r="AI2686" s="48">
        <f>_xlfn.XLOOKUP($F2686,Main_OG!$D$1:$D$766,Main_OG!AC$1:AC$766,"")</f>
        <v>4.9924248044436963</v>
      </c>
      <c r="AJ2686" s="48">
        <f>_xlfn.XLOOKUP($F2686,Main_OG!$D$1:$D$766,Main_OG!AD$1:AD$766,"")</f>
        <v>0.64</v>
      </c>
    </row>
    <row r="2687" spans="2:36" x14ac:dyDescent="0.35">
      <c r="B2687" s="36" t="s">
        <v>3867</v>
      </c>
      <c r="C2687" s="45" t="s">
        <v>351</v>
      </c>
      <c r="D2687" s="45" t="s">
        <v>4310</v>
      </c>
      <c r="E2687" s="36" t="s">
        <v>3860</v>
      </c>
      <c r="F2687" s="36" t="str">
        <f t="shared" si="123"/>
        <v>2011_WI</v>
      </c>
      <c r="G2687" s="45">
        <v>2011</v>
      </c>
      <c r="H2687" s="45">
        <f>_xlfn.XLOOKUP(J2687,Main_OG!$B$1:$B$766,Main_OG!$O$1:$O$766,"")</f>
        <v>0</v>
      </c>
      <c r="I2687" s="45">
        <f>_xlfn.XLOOKUP(F2687,Main_OG!$D$1:$D$766,Main_OG!$J$1:$J$766,"")</f>
        <v>0</v>
      </c>
      <c r="J2687" s="45" t="s">
        <v>351</v>
      </c>
      <c r="K2687" s="45" t="str">
        <f t="shared" si="124"/>
        <v>Superior Water and Light Co_WI</v>
      </c>
      <c r="L2687" s="45" t="str">
        <f t="shared" si="125"/>
        <v>Superior Water, Light and Power Co_WI</v>
      </c>
      <c r="M2687" s="45" t="s">
        <v>3868</v>
      </c>
      <c r="N2687" s="45">
        <v>0</v>
      </c>
      <c r="O2687" s="45">
        <v>1990</v>
      </c>
      <c r="P2687" s="45">
        <v>115</v>
      </c>
      <c r="Q2687" s="45">
        <v>12542</v>
      </c>
      <c r="R2687" s="45">
        <v>0</v>
      </c>
      <c r="S2687" s="45">
        <v>130594</v>
      </c>
      <c r="T2687" s="45">
        <v>451265</v>
      </c>
      <c r="U2687" s="45">
        <v>89559</v>
      </c>
      <c r="V2687" s="45">
        <v>0</v>
      </c>
      <c r="W2687" s="45">
        <v>7.61</v>
      </c>
      <c r="X2687" s="45">
        <v>6</v>
      </c>
      <c r="Y2687" s="45">
        <v>9.86</v>
      </c>
      <c r="Z2687" s="46">
        <v>293664</v>
      </c>
      <c r="AA2687" s="46">
        <v>51467.268623024829</v>
      </c>
      <c r="AB2687" s="47">
        <f>_xlfn.XLOOKUP($F2687,Main_OG!$D$1:$D$766,Main_OG!AJ$1:AJ$766,"")</f>
        <v>46098434</v>
      </c>
      <c r="AC2687" s="47">
        <f>_xlfn.XLOOKUP($F2687,Main_OG!$D$1:$D$766,Main_OG!AK$1:AK$766,"")</f>
        <v>2129235.35</v>
      </c>
      <c r="AD2687" s="47">
        <f>_xlfn.XLOOKUP($F2687,Main_OG!$D$1:$D$766,Main_OG!AL$1:AL$766,"")</f>
        <v>95949646</v>
      </c>
      <c r="AE2687" s="47">
        <f>_xlfn.XLOOKUP($F2687,Main_OG!$D$1:$D$766,Main_OG!AM$1:AM$766,"")</f>
        <v>11559781</v>
      </c>
      <c r="AF2687" s="48">
        <f>_xlfn.XLOOKUP($F2687,Main_OG!$D$1:$D$766,Main_OG!Z$1:Z$766,"")</f>
        <v>0</v>
      </c>
      <c r="AG2687" s="48">
        <f>_xlfn.XLOOKUP($F2687,Main_OG!$D$1:$D$766,Main_OG!AA$1:AA$766,"")</f>
        <v>2.3089180475565318</v>
      </c>
      <c r="AH2687" s="48">
        <f>_xlfn.XLOOKUP($F2687,Main_OG!$D$1:$D$766,Main_OG!AB$1:AB$766,"")</f>
        <v>22.758921780738341</v>
      </c>
      <c r="AI2687" s="48">
        <f>_xlfn.XLOOKUP($F2687,Main_OG!$D$1:$D$766,Main_OG!AC$1:AC$766,"")</f>
        <v>4.6524343752411106</v>
      </c>
      <c r="AJ2687" s="48">
        <f>_xlfn.XLOOKUP($F2687,Main_OG!$D$1:$D$766,Main_OG!AD$1:AD$766,"")</f>
        <v>0.75949643062398253</v>
      </c>
    </row>
    <row r="2688" spans="2:36" x14ac:dyDescent="0.35">
      <c r="B2688" s="36" t="s">
        <v>3867</v>
      </c>
      <c r="C2688" s="45" t="s">
        <v>351</v>
      </c>
      <c r="D2688" s="45" t="s">
        <v>4310</v>
      </c>
      <c r="E2688" s="36" t="s">
        <v>3860</v>
      </c>
      <c r="F2688" s="36" t="str">
        <f t="shared" si="123"/>
        <v>2012_WI</v>
      </c>
      <c r="G2688" s="45">
        <v>2012</v>
      </c>
      <c r="H2688" s="45">
        <f>_xlfn.XLOOKUP(J2688,Main_OG!$B$1:$B$766,Main_OG!$O$1:$O$766,"")</f>
        <v>0</v>
      </c>
      <c r="I2688" s="45">
        <f>_xlfn.XLOOKUP(F2688,Main_OG!$D$1:$D$766,Main_OG!$J$1:$J$766,"")</f>
        <v>0</v>
      </c>
      <c r="J2688" s="45" t="s">
        <v>351</v>
      </c>
      <c r="K2688" s="45" t="str">
        <f t="shared" si="124"/>
        <v>Superior Water and Light Co_WI</v>
      </c>
      <c r="L2688" s="45" t="str">
        <f t="shared" si="125"/>
        <v>Superior Water, Light and Power Co_WI</v>
      </c>
      <c r="M2688" s="45" t="s">
        <v>3869</v>
      </c>
      <c r="N2688" s="45">
        <v>0</v>
      </c>
      <c r="O2688" s="45">
        <v>1999</v>
      </c>
      <c r="P2688" s="45">
        <v>117</v>
      </c>
      <c r="Q2688" s="45">
        <v>12532</v>
      </c>
      <c r="R2688" s="45">
        <v>0</v>
      </c>
      <c r="S2688" s="45">
        <v>130565</v>
      </c>
      <c r="T2688" s="45">
        <v>464153</v>
      </c>
      <c r="U2688" s="45">
        <v>88233</v>
      </c>
      <c r="V2688" s="45">
        <v>0</v>
      </c>
      <c r="W2688" s="45">
        <v>7.6061731999999997</v>
      </c>
      <c r="X2688" s="45">
        <v>5.8588440000000004</v>
      </c>
      <c r="Y2688" s="45">
        <v>9.9101242999999997</v>
      </c>
      <c r="Z2688" s="46">
        <v>299007.59999999998</v>
      </c>
      <c r="AA2688" s="46">
        <v>52266.517504031326</v>
      </c>
      <c r="AB2688" s="47">
        <f>_xlfn.XLOOKUP($F2688,Main_OG!$D$1:$D$766,Main_OG!AJ$1:AJ$766,"")</f>
        <v>38987626</v>
      </c>
      <c r="AC2688" s="47">
        <f>_xlfn.XLOOKUP($F2688,Main_OG!$D$1:$D$766,Main_OG!AK$1:AK$766,"")</f>
        <v>960860</v>
      </c>
      <c r="AD2688" s="47">
        <f>_xlfn.XLOOKUP($F2688,Main_OG!$D$1:$D$766,Main_OG!AL$1:AL$766,"")</f>
        <v>173921342</v>
      </c>
      <c r="AE2688" s="47">
        <f>_xlfn.XLOOKUP($F2688,Main_OG!$D$1:$D$766,Main_OG!AM$1:AM$766,"")</f>
        <v>14299595</v>
      </c>
      <c r="AF2688" s="48">
        <f>_xlfn.XLOOKUP($F2688,Main_OG!$D$1:$D$766,Main_OG!Z$1:Z$766,"")</f>
        <v>0</v>
      </c>
      <c r="AG2688" s="48">
        <f>_xlfn.XLOOKUP($F2688,Main_OG!$D$1:$D$766,Main_OG!AA$1:AA$766,"")</f>
        <v>2.324237813104427</v>
      </c>
      <c r="AH2688" s="48">
        <f>_xlfn.XLOOKUP($F2688,Main_OG!$D$1:$D$766,Main_OG!AB$1:AB$766,"")</f>
        <v>23.49195884567845</v>
      </c>
      <c r="AI2688" s="48">
        <f>_xlfn.XLOOKUP($F2688,Main_OG!$D$1:$D$766,Main_OG!AC$1:AC$766,"")</f>
        <v>3.503818060367514</v>
      </c>
      <c r="AJ2688" s="48">
        <f>_xlfn.XLOOKUP($F2688,Main_OG!$D$1:$D$766,Main_OG!AD$1:AD$766,"")</f>
        <v>0.75442193202762442</v>
      </c>
    </row>
    <row r="2689" spans="2:36" x14ac:dyDescent="0.35">
      <c r="B2689" s="36" t="s">
        <v>3867</v>
      </c>
      <c r="C2689" s="45" t="s">
        <v>351</v>
      </c>
      <c r="D2689" s="45" t="s">
        <v>4310</v>
      </c>
      <c r="E2689" s="36" t="s">
        <v>3860</v>
      </c>
      <c r="F2689" s="36" t="str">
        <f t="shared" si="123"/>
        <v>2013_WI</v>
      </c>
      <c r="G2689" s="45">
        <v>2013</v>
      </c>
      <c r="H2689" s="45">
        <f>_xlfn.XLOOKUP(J2689,Main_OG!$B$1:$B$766,Main_OG!$O$1:$O$766,"")</f>
        <v>0</v>
      </c>
      <c r="I2689" s="45">
        <f>_xlfn.XLOOKUP(F2689,Main_OG!$D$1:$D$766,Main_OG!$J$1:$J$766,"")</f>
        <v>0</v>
      </c>
      <c r="J2689" s="45" t="s">
        <v>351</v>
      </c>
      <c r="K2689" s="45" t="str">
        <f t="shared" si="124"/>
        <v>Superior Water and Light Co_WI</v>
      </c>
      <c r="L2689" s="45" t="str">
        <f t="shared" si="125"/>
        <v>Superior Water, Light and Power Co_WI</v>
      </c>
      <c r="M2689" s="45" t="s">
        <v>3870</v>
      </c>
      <c r="N2689" s="45">
        <v>0</v>
      </c>
      <c r="O2689" s="45">
        <v>2019</v>
      </c>
      <c r="P2689" s="45">
        <v>115</v>
      </c>
      <c r="Q2689" s="45">
        <v>12530</v>
      </c>
      <c r="R2689" s="45">
        <v>0</v>
      </c>
      <c r="S2689" s="45">
        <v>133231</v>
      </c>
      <c r="T2689" s="45">
        <v>463564</v>
      </c>
      <c r="U2689" s="45">
        <v>90414</v>
      </c>
      <c r="V2689" s="45">
        <v>0</v>
      </c>
      <c r="W2689" s="45">
        <v>8.0259099000000003</v>
      </c>
      <c r="X2689" s="45">
        <v>6.2000069</v>
      </c>
      <c r="Y2689" s="45">
        <v>10.496162</v>
      </c>
      <c r="Z2689" s="46">
        <v>301550.5</v>
      </c>
      <c r="AA2689" s="46">
        <v>52553.131642108798</v>
      </c>
      <c r="AB2689" s="47">
        <f>_xlfn.XLOOKUP($F2689,Main_OG!$D$1:$D$766,Main_OG!AJ$1:AJ$766,"")</f>
        <v>47747638</v>
      </c>
      <c r="AC2689" s="47">
        <f>_xlfn.XLOOKUP($F2689,Main_OG!$D$1:$D$766,Main_OG!AK$1:AK$766,"")</f>
        <v>885782</v>
      </c>
      <c r="AD2689" s="47">
        <f>_xlfn.XLOOKUP($F2689,Main_OG!$D$1:$D$766,Main_OG!AL$1:AL$766,"")</f>
        <v>122721516</v>
      </c>
      <c r="AE2689" s="47">
        <f>_xlfn.XLOOKUP($F2689,Main_OG!$D$1:$D$766,Main_OG!AM$1:AM$766,"")</f>
        <v>11675194</v>
      </c>
      <c r="AF2689" s="48">
        <f>_xlfn.XLOOKUP($F2689,Main_OG!$D$1:$D$766,Main_OG!Z$1:Z$766,"")</f>
        <v>2.25</v>
      </c>
      <c r="AG2689" s="48">
        <f>_xlfn.XLOOKUP($F2689,Main_OG!$D$1:$D$766,Main_OG!AA$1:AA$766,"")</f>
        <v>2.3089180475565318</v>
      </c>
      <c r="AH2689" s="48">
        <f>_xlfn.XLOOKUP($F2689,Main_OG!$D$1:$D$766,Main_OG!AB$1:AB$766,"")</f>
        <v>22.862714639490921</v>
      </c>
      <c r="AI2689" s="48">
        <f>_xlfn.XLOOKUP($F2689,Main_OG!$D$1:$D$766,Main_OG!AC$1:AC$766,"")</f>
        <v>4.3899999999999997</v>
      </c>
      <c r="AJ2689" s="48">
        <f>_xlfn.XLOOKUP($F2689,Main_OG!$D$1:$D$766,Main_OG!AD$1:AD$766,"")</f>
        <v>0.77</v>
      </c>
    </row>
    <row r="2690" spans="2:36" x14ac:dyDescent="0.35">
      <c r="B2690" s="36" t="s">
        <v>3867</v>
      </c>
      <c r="C2690" s="45" t="s">
        <v>351</v>
      </c>
      <c r="D2690" s="45" t="s">
        <v>4310</v>
      </c>
      <c r="E2690" s="36" t="s">
        <v>3860</v>
      </c>
      <c r="F2690" s="36" t="str">
        <f t="shared" si="123"/>
        <v>2014_WI</v>
      </c>
      <c r="G2690" s="45">
        <v>2014</v>
      </c>
      <c r="H2690" s="45">
        <f>_xlfn.XLOOKUP(J2690,Main_OG!$B$1:$B$766,Main_OG!$O$1:$O$766,"")</f>
        <v>0</v>
      </c>
      <c r="I2690" s="45">
        <f>_xlfn.XLOOKUP(F2690,Main_OG!$D$1:$D$766,Main_OG!$J$1:$J$766,"")</f>
        <v>0</v>
      </c>
      <c r="J2690" s="45" t="s">
        <v>351</v>
      </c>
      <c r="K2690" s="45" t="str">
        <f t="shared" si="124"/>
        <v>Superior Water and Light Co_WI</v>
      </c>
      <c r="L2690" s="45" t="str">
        <f t="shared" si="125"/>
        <v>Superior Water, Light and Power Co_WI</v>
      </c>
      <c r="M2690" s="45" t="s">
        <v>3871</v>
      </c>
      <c r="N2690" s="45">
        <v>0</v>
      </c>
      <c r="O2690" s="45">
        <v>2036</v>
      </c>
      <c r="P2690" s="45">
        <v>117</v>
      </c>
      <c r="Q2690" s="45">
        <v>12518</v>
      </c>
      <c r="R2690" s="45">
        <v>0</v>
      </c>
      <c r="S2690" s="45">
        <v>137889</v>
      </c>
      <c r="T2690" s="45">
        <v>540684</v>
      </c>
      <c r="U2690" s="45">
        <v>91854</v>
      </c>
      <c r="V2690" s="45">
        <v>0</v>
      </c>
      <c r="W2690" s="45">
        <v>8.2638934000000006</v>
      </c>
      <c r="X2690" s="45">
        <v>6.1908618999999998</v>
      </c>
      <c r="Y2690" s="45">
        <v>10.755110999999999</v>
      </c>
      <c r="Z2690" s="46">
        <v>309425.8</v>
      </c>
      <c r="AA2690" s="46">
        <v>53783.260408687413</v>
      </c>
      <c r="AB2690" s="47">
        <f>_xlfn.XLOOKUP($F2690,Main_OG!$D$1:$D$766,Main_OG!AJ$1:AJ$766,"")</f>
        <v>42668086</v>
      </c>
      <c r="AC2690" s="47">
        <f>_xlfn.XLOOKUP($F2690,Main_OG!$D$1:$D$766,Main_OG!AK$1:AK$766,"")</f>
        <v>1056130</v>
      </c>
      <c r="AD2690" s="47">
        <f>_xlfn.XLOOKUP($F2690,Main_OG!$D$1:$D$766,Main_OG!AL$1:AL$766,"")</f>
        <v>119709694</v>
      </c>
      <c r="AE2690" s="47">
        <f>_xlfn.XLOOKUP($F2690,Main_OG!$D$1:$D$766,Main_OG!AM$1:AM$766,"")</f>
        <v>9447096</v>
      </c>
      <c r="AF2690" s="48">
        <f>_xlfn.XLOOKUP($F2690,Main_OG!$D$1:$D$766,Main_OG!Z$1:Z$766,"")</f>
        <v>0</v>
      </c>
      <c r="AG2690" s="48">
        <f>_xlfn.XLOOKUP($F2690,Main_OG!$D$1:$D$766,Main_OG!AA$1:AA$766,"")</f>
        <v>2.322195177698041</v>
      </c>
      <c r="AH2690" s="48">
        <f>_xlfn.XLOOKUP($F2690,Main_OG!$D$1:$D$766,Main_OG!AB$1:AB$766,"")</f>
        <v>21.47</v>
      </c>
      <c r="AI2690" s="48">
        <f>_xlfn.XLOOKUP($F2690,Main_OG!$D$1:$D$766,Main_OG!AC$1:AC$766,"")</f>
        <v>4.9924248044436963</v>
      </c>
      <c r="AJ2690" s="48">
        <f>_xlfn.XLOOKUP($F2690,Main_OG!$D$1:$D$766,Main_OG!AD$1:AD$766,"")</f>
        <v>0.72</v>
      </c>
    </row>
    <row r="2691" spans="2:36" x14ac:dyDescent="0.35">
      <c r="B2691" s="36" t="s">
        <v>3867</v>
      </c>
      <c r="C2691" s="45" t="s">
        <v>351</v>
      </c>
      <c r="D2691" s="45" t="s">
        <v>4310</v>
      </c>
      <c r="E2691" s="36" t="s">
        <v>3860</v>
      </c>
      <c r="F2691" s="36" t="str">
        <f t="shared" ref="F2691:F2754" si="126">_xlfn.CONCAT(G2691,"_",J2691)</f>
        <v>2015_WI</v>
      </c>
      <c r="G2691" s="45">
        <v>2015</v>
      </c>
      <c r="H2691" s="45">
        <f>_xlfn.XLOOKUP(J2691,Main_OG!$B$1:$B$766,Main_OG!$O$1:$O$766,"")</f>
        <v>0</v>
      </c>
      <c r="I2691" s="45">
        <f>_xlfn.XLOOKUP(F2691,Main_OG!$D$1:$D$766,Main_OG!$J$1:$J$766,"")</f>
        <v>0</v>
      </c>
      <c r="J2691" s="45" t="s">
        <v>351</v>
      </c>
      <c r="K2691" s="45" t="str">
        <f t="shared" ref="K2691:K2754" si="127">_xlfn.CONCAT(B2691,"_",C2691)</f>
        <v>Superior Water and Light Co_WI</v>
      </c>
      <c r="L2691" s="45" t="str">
        <f t="shared" ref="L2691:L2754" si="128">_xlfn.CONCAT(E2691,"_",C2691)</f>
        <v>Superior Water, Light and Power Co_WI</v>
      </c>
      <c r="M2691" s="45" t="s">
        <v>3872</v>
      </c>
      <c r="N2691" s="45">
        <v>0</v>
      </c>
      <c r="O2691" s="45">
        <v>2029</v>
      </c>
      <c r="P2691" s="45">
        <v>116</v>
      </c>
      <c r="Q2691" s="45">
        <v>12559</v>
      </c>
      <c r="R2691" s="45">
        <v>0</v>
      </c>
      <c r="S2691" s="45">
        <v>139470</v>
      </c>
      <c r="T2691" s="45">
        <v>561901</v>
      </c>
      <c r="U2691" s="45">
        <v>86971</v>
      </c>
      <c r="V2691" s="45">
        <v>0</v>
      </c>
      <c r="W2691" s="45">
        <v>8.5566788999999996</v>
      </c>
      <c r="X2691" s="45">
        <v>6.6251883999999999</v>
      </c>
      <c r="Y2691" s="45">
        <v>11.078405</v>
      </c>
      <c r="Z2691" s="46">
        <v>315687.8</v>
      </c>
      <c r="AA2691" s="46">
        <v>54779.073203599488</v>
      </c>
      <c r="AB2691" s="47">
        <f>_xlfn.XLOOKUP($F2691,Main_OG!$D$1:$D$766,Main_OG!AJ$1:AJ$766,"")</f>
        <v>43384686</v>
      </c>
      <c r="AC2691" s="47">
        <f>_xlfn.XLOOKUP($F2691,Main_OG!$D$1:$D$766,Main_OG!AK$1:AK$766,"")</f>
        <v>705030</v>
      </c>
      <c r="AD2691" s="47">
        <f>_xlfn.XLOOKUP($F2691,Main_OG!$D$1:$D$766,Main_OG!AL$1:AL$766,"")</f>
        <v>198250178</v>
      </c>
      <c r="AE2691" s="47">
        <f>_xlfn.XLOOKUP($F2691,Main_OG!$D$1:$D$766,Main_OG!AM$1:AM$766,"")</f>
        <v>10008183</v>
      </c>
      <c r="AF2691" s="48">
        <f>_xlfn.XLOOKUP($F2691,Main_OG!$D$1:$D$766,Main_OG!Z$1:Z$766,"")</f>
        <v>0</v>
      </c>
      <c r="AG2691" s="48">
        <f>_xlfn.XLOOKUP($F2691,Main_OG!$D$1:$D$766,Main_OG!AA$1:AA$766,"")</f>
        <v>2.27</v>
      </c>
      <c r="AH2691" s="48">
        <f>_xlfn.XLOOKUP($F2691,Main_OG!$D$1:$D$766,Main_OG!AB$1:AB$766,"")</f>
        <v>12.08771849023859</v>
      </c>
      <c r="AI2691" s="48">
        <f>_xlfn.XLOOKUP($F2691,Main_OG!$D$1:$D$766,Main_OG!AC$1:AC$766,"")</f>
        <v>3.17</v>
      </c>
      <c r="AJ2691" s="48">
        <f>_xlfn.XLOOKUP($F2691,Main_OG!$D$1:$D$766,Main_OG!AD$1:AD$766,"")</f>
        <v>0.72</v>
      </c>
    </row>
    <row r="2692" spans="2:36" x14ac:dyDescent="0.35">
      <c r="B2692" s="36" t="s">
        <v>3867</v>
      </c>
      <c r="C2692" s="45" t="s">
        <v>351</v>
      </c>
      <c r="D2692" s="45" t="s">
        <v>4310</v>
      </c>
      <c r="E2692" s="36" t="s">
        <v>3860</v>
      </c>
      <c r="F2692" s="36" t="str">
        <f t="shared" si="126"/>
        <v>2016_WI</v>
      </c>
      <c r="G2692" s="45">
        <v>2016</v>
      </c>
      <c r="H2692" s="45">
        <f>_xlfn.XLOOKUP(J2692,Main_OG!$B$1:$B$766,Main_OG!$O$1:$O$766,"")</f>
        <v>0</v>
      </c>
      <c r="I2692" s="45">
        <f>_xlfn.XLOOKUP(F2692,Main_OG!$D$1:$D$766,Main_OG!$J$1:$J$766,"")</f>
        <v>0</v>
      </c>
      <c r="J2692" s="45" t="s">
        <v>351</v>
      </c>
      <c r="K2692" s="45" t="str">
        <f t="shared" si="127"/>
        <v>Superior Water and Light Co_WI</v>
      </c>
      <c r="L2692" s="45" t="str">
        <f t="shared" si="128"/>
        <v>Superior Water, Light and Power Co_WI</v>
      </c>
      <c r="M2692" s="45" t="s">
        <v>3873</v>
      </c>
      <c r="N2692" s="45">
        <v>0</v>
      </c>
      <c r="O2692" s="45">
        <v>2035</v>
      </c>
      <c r="P2692" s="45">
        <v>114</v>
      </c>
      <c r="Q2692" s="45">
        <v>12565</v>
      </c>
      <c r="R2692" s="45">
        <v>0</v>
      </c>
      <c r="S2692" s="45">
        <v>134162</v>
      </c>
      <c r="T2692" s="45">
        <v>600646</v>
      </c>
      <c r="U2692" s="45">
        <v>86072</v>
      </c>
      <c r="V2692" s="45">
        <v>0</v>
      </c>
      <c r="W2692" s="45">
        <v>8.8504942</v>
      </c>
      <c r="X2692" s="45">
        <v>6.6626599000000004</v>
      </c>
      <c r="Y2692" s="45">
        <v>11.296357</v>
      </c>
      <c r="Z2692" s="46">
        <v>319272.3</v>
      </c>
      <c r="AA2692" s="46">
        <v>55283.619356659634</v>
      </c>
      <c r="AB2692" s="47">
        <f>_xlfn.XLOOKUP($F2692,Main_OG!$D$1:$D$766,Main_OG!AJ$1:AJ$766,"")</f>
        <v>38268622</v>
      </c>
      <c r="AC2692" s="47">
        <f>_xlfn.XLOOKUP($F2692,Main_OG!$D$1:$D$766,Main_OG!AK$1:AK$766,"")</f>
        <v>585422</v>
      </c>
      <c r="AD2692" s="47">
        <f>_xlfn.XLOOKUP($F2692,Main_OG!$D$1:$D$766,Main_OG!AL$1:AL$766,"")</f>
        <v>229614262</v>
      </c>
      <c r="AE2692" s="47">
        <f>_xlfn.XLOOKUP($F2692,Main_OG!$D$1:$D$766,Main_OG!AM$1:AM$766,"")</f>
        <v>10151394</v>
      </c>
      <c r="AF2692" s="48">
        <f>_xlfn.XLOOKUP($F2692,Main_OG!$D$1:$D$766,Main_OG!Z$1:Z$766,"")</f>
        <v>0</v>
      </c>
      <c r="AG2692" s="48">
        <f>_xlfn.XLOOKUP($F2692,Main_OG!$D$1:$D$766,Main_OG!AA$1:AA$766,"")</f>
        <v>2.2143440282408582</v>
      </c>
      <c r="AH2692" s="48">
        <f>_xlfn.XLOOKUP($F2692,Main_OG!$D$1:$D$766,Main_OG!AB$1:AB$766,"")</f>
        <v>11.309272049594229</v>
      </c>
      <c r="AI2692" s="48">
        <f>_xlfn.XLOOKUP($F2692,Main_OG!$D$1:$D$766,Main_OG!AC$1:AC$766,"")</f>
        <v>2.77</v>
      </c>
      <c r="AJ2692" s="48">
        <f>_xlfn.XLOOKUP($F2692,Main_OG!$D$1:$D$766,Main_OG!AD$1:AD$766,"")</f>
        <v>0.71</v>
      </c>
    </row>
    <row r="2693" spans="2:36" x14ac:dyDescent="0.35">
      <c r="B2693" s="36" t="s">
        <v>3860</v>
      </c>
      <c r="C2693" s="45" t="s">
        <v>351</v>
      </c>
      <c r="D2693" s="45" t="s">
        <v>4310</v>
      </c>
      <c r="E2693" s="36" t="s">
        <v>3860</v>
      </c>
      <c r="F2693" s="36" t="str">
        <f t="shared" si="126"/>
        <v>2017_WI</v>
      </c>
      <c r="G2693" s="45">
        <v>2017</v>
      </c>
      <c r="H2693" s="45">
        <f>_xlfn.XLOOKUP(J2693,Main_OG!$B$1:$B$766,Main_OG!$O$1:$O$766,"")</f>
        <v>0</v>
      </c>
      <c r="I2693" s="45">
        <f>_xlfn.XLOOKUP(F2693,Main_OG!$D$1:$D$766,Main_OG!$J$1:$J$766,"")</f>
        <v>0</v>
      </c>
      <c r="J2693" s="45" t="s">
        <v>351</v>
      </c>
      <c r="K2693" s="45" t="str">
        <f t="shared" si="127"/>
        <v>Superior Water, Light and Power Co_WI</v>
      </c>
      <c r="L2693" s="45" t="str">
        <f t="shared" si="128"/>
        <v>Superior Water, Light and Power Co_WI</v>
      </c>
      <c r="M2693" s="45" t="s">
        <v>3874</v>
      </c>
      <c r="N2693" s="45">
        <v>0</v>
      </c>
      <c r="O2693" s="45">
        <v>2041</v>
      </c>
      <c r="P2693" s="45">
        <v>115</v>
      </c>
      <c r="Q2693" s="45">
        <v>12626</v>
      </c>
      <c r="R2693" s="45">
        <v>0</v>
      </c>
      <c r="S2693" s="45">
        <v>133283</v>
      </c>
      <c r="T2693" s="45">
        <v>629152</v>
      </c>
      <c r="U2693" s="45">
        <v>85353</v>
      </c>
      <c r="V2693" s="45">
        <v>0</v>
      </c>
      <c r="W2693" s="45">
        <v>9.4265585000000005</v>
      </c>
      <c r="X2693" s="45">
        <v>7.0585486</v>
      </c>
      <c r="Y2693" s="45">
        <v>11.996062999999999</v>
      </c>
      <c r="Z2693" s="46">
        <v>321886.8</v>
      </c>
      <c r="AA2693" s="46">
        <v>55563.37513962618</v>
      </c>
      <c r="AB2693" s="47">
        <f>_xlfn.XLOOKUP($F2693,Main_OG!$D$1:$D$766,Main_OG!AJ$1:AJ$766,"")</f>
        <v>42139592</v>
      </c>
      <c r="AC2693" s="47">
        <f>_xlfn.XLOOKUP($F2693,Main_OG!$D$1:$D$766,Main_OG!AK$1:AK$766,"")</f>
        <v>629948</v>
      </c>
      <c r="AD2693" s="47">
        <f>_xlfn.XLOOKUP($F2693,Main_OG!$D$1:$D$766,Main_OG!AL$1:AL$766,"")</f>
        <v>209785614</v>
      </c>
      <c r="AE2693" s="47">
        <f>_xlfn.XLOOKUP($F2693,Main_OG!$D$1:$D$766,Main_OG!AM$1:AM$766,"")</f>
        <v>9648979</v>
      </c>
      <c r="AF2693" s="48">
        <f>_xlfn.XLOOKUP($F2693,Main_OG!$D$1:$D$766,Main_OG!Z$1:Z$766,"")</f>
        <v>2.17</v>
      </c>
      <c r="AG2693" s="48">
        <f>_xlfn.XLOOKUP($F2693,Main_OG!$D$1:$D$766,Main_OG!AA$1:AA$766,"")</f>
        <v>2.2200000000000002</v>
      </c>
      <c r="AH2693" s="48">
        <f>_xlfn.XLOOKUP($F2693,Main_OG!$D$1:$D$766,Main_OG!AB$1:AB$766,"")</f>
        <v>12.68</v>
      </c>
      <c r="AI2693" s="48">
        <f>_xlfn.XLOOKUP($F2693,Main_OG!$D$1:$D$766,Main_OG!AC$1:AC$766,"")</f>
        <v>3.2</v>
      </c>
      <c r="AJ2693" s="48">
        <f>_xlfn.XLOOKUP($F2693,Main_OG!$D$1:$D$766,Main_OG!AD$1:AD$766,"")</f>
        <v>0.71</v>
      </c>
    </row>
    <row r="2694" spans="2:36" x14ac:dyDescent="0.35">
      <c r="B2694" s="36" t="s">
        <v>3867</v>
      </c>
      <c r="C2694" s="45" t="s">
        <v>351</v>
      </c>
      <c r="D2694" s="45" t="s">
        <v>4310</v>
      </c>
      <c r="E2694" s="36" t="s">
        <v>3860</v>
      </c>
      <c r="F2694" s="36" t="str">
        <f t="shared" si="126"/>
        <v>2018_WI</v>
      </c>
      <c r="G2694" s="45">
        <v>2018</v>
      </c>
      <c r="H2694" s="45">
        <f>_xlfn.XLOOKUP(J2694,Main_OG!$B$1:$B$766,Main_OG!$O$1:$O$766,"")</f>
        <v>0</v>
      </c>
      <c r="I2694" s="45">
        <f>_xlfn.XLOOKUP(F2694,Main_OG!$D$1:$D$766,Main_OG!$J$1:$J$766,"")</f>
        <v>0</v>
      </c>
      <c r="J2694" s="45" t="s">
        <v>351</v>
      </c>
      <c r="K2694" s="45" t="str">
        <f t="shared" si="127"/>
        <v>Superior Water and Light Co_WI</v>
      </c>
      <c r="L2694" s="45" t="str">
        <f t="shared" si="128"/>
        <v>Superior Water, Light and Power Co_WI</v>
      </c>
      <c r="M2694" s="45" t="s">
        <v>3875</v>
      </c>
      <c r="N2694" s="45">
        <v>0</v>
      </c>
      <c r="O2694" s="45">
        <v>2054</v>
      </c>
      <c r="P2694" s="45">
        <v>118</v>
      </c>
      <c r="Q2694" s="45">
        <v>12675</v>
      </c>
      <c r="R2694" s="45">
        <v>0</v>
      </c>
      <c r="S2694" s="45">
        <v>130989</v>
      </c>
      <c r="T2694" s="45">
        <v>583175</v>
      </c>
      <c r="U2694" s="45">
        <v>87478</v>
      </c>
      <c r="V2694" s="45">
        <v>0</v>
      </c>
      <c r="W2694" s="45">
        <v>9.3580377000000006</v>
      </c>
      <c r="X2694" s="45">
        <v>6.7744673999999998</v>
      </c>
      <c r="Y2694" s="45">
        <v>12.296806</v>
      </c>
      <c r="Z2694" s="46">
        <v>328832.40000000002</v>
      </c>
      <c r="AA2694" s="46">
        <v>56604.293894000315</v>
      </c>
      <c r="AB2694" s="47">
        <f>_xlfn.XLOOKUP($F2694,Main_OG!$D$1:$D$766,Main_OG!AJ$1:AJ$766,"")</f>
        <v>39247642</v>
      </c>
      <c r="AC2694" s="47">
        <f>_xlfn.XLOOKUP($F2694,Main_OG!$D$1:$D$766,Main_OG!AK$1:AK$766,"")</f>
        <v>610596</v>
      </c>
      <c r="AD2694" s="47">
        <f>_xlfn.XLOOKUP($F2694,Main_OG!$D$1:$D$766,Main_OG!AL$1:AL$766,"")</f>
        <v>257910908</v>
      </c>
      <c r="AE2694" s="47">
        <f>_xlfn.XLOOKUP($F2694,Main_OG!$D$1:$D$766,Main_OG!AM$1:AM$766,"")</f>
        <v>10129122</v>
      </c>
      <c r="AF2694" s="48">
        <f>_xlfn.XLOOKUP($F2694,Main_OG!$D$1:$D$766,Main_OG!Z$1:Z$766,"")</f>
        <v>2.2200000000000002</v>
      </c>
      <c r="AG2694" s="48">
        <f>_xlfn.XLOOKUP($F2694,Main_OG!$D$1:$D$766,Main_OG!AA$1:AA$766,"")</f>
        <v>2.1875855044172008</v>
      </c>
      <c r="AH2694" s="48">
        <f>_xlfn.XLOOKUP($F2694,Main_OG!$D$1:$D$766,Main_OG!AB$1:AB$766,"")</f>
        <v>17.134646247082848</v>
      </c>
      <c r="AI2694" s="48">
        <f>_xlfn.XLOOKUP($F2694,Main_OG!$D$1:$D$766,Main_OG!AC$1:AC$766,"")</f>
        <v>3.22</v>
      </c>
      <c r="AJ2694" s="48">
        <f>_xlfn.XLOOKUP($F2694,Main_OG!$D$1:$D$766,Main_OG!AD$1:AD$766,"")</f>
        <v>0.68</v>
      </c>
    </row>
    <row r="2695" spans="2:36" x14ac:dyDescent="0.35">
      <c r="B2695" s="36" t="s">
        <v>3867</v>
      </c>
      <c r="C2695" s="45" t="s">
        <v>351</v>
      </c>
      <c r="D2695" s="45" t="s">
        <v>4310</v>
      </c>
      <c r="E2695" s="36" t="s">
        <v>3860</v>
      </c>
      <c r="F2695" s="36" t="str">
        <f t="shared" si="126"/>
        <v>2019_WI</v>
      </c>
      <c r="G2695" s="45">
        <v>2019</v>
      </c>
      <c r="H2695" s="45">
        <f>_xlfn.XLOOKUP(J2695,Main_OG!$B$1:$B$766,Main_OG!$O$1:$O$766,"")</f>
        <v>0</v>
      </c>
      <c r="I2695" s="45">
        <f>_xlfn.XLOOKUP(F2695,Main_OG!$D$1:$D$766,Main_OG!$J$1:$J$766,"")</f>
        <v>0</v>
      </c>
      <c r="J2695" s="45" t="s">
        <v>351</v>
      </c>
      <c r="K2695" s="45" t="str">
        <f t="shared" si="127"/>
        <v>Superior Water and Light Co_WI</v>
      </c>
      <c r="L2695" s="45" t="str">
        <f t="shared" si="128"/>
        <v>Superior Water, Light and Power Co_WI</v>
      </c>
      <c r="M2695" s="45" t="s">
        <v>3876</v>
      </c>
      <c r="N2695" s="45">
        <v>0</v>
      </c>
      <c r="O2695" s="45">
        <v>2105</v>
      </c>
      <c r="P2695" s="45">
        <v>119</v>
      </c>
      <c r="Q2695" s="45">
        <v>12728</v>
      </c>
      <c r="R2695" s="45">
        <v>0</v>
      </c>
      <c r="S2695" s="45">
        <v>128515</v>
      </c>
      <c r="T2695" s="45">
        <v>567549</v>
      </c>
      <c r="U2695" s="45">
        <v>88154</v>
      </c>
      <c r="V2695" s="45">
        <v>0</v>
      </c>
      <c r="W2695" s="45">
        <v>9.1102205999999999</v>
      </c>
      <c r="X2695" s="45">
        <v>6.2368183000000004</v>
      </c>
      <c r="Y2695" s="45">
        <v>12.242212</v>
      </c>
      <c r="Z2695" s="46">
        <v>333698.59999999998</v>
      </c>
      <c r="AA2695" s="46">
        <v>57291.434353818753</v>
      </c>
      <c r="AB2695" s="47">
        <f>_xlfn.XLOOKUP($F2695,Main_OG!$D$1:$D$766,Main_OG!AJ$1:AJ$766,"")</f>
        <v>29618624</v>
      </c>
      <c r="AC2695" s="47">
        <f>_xlfn.XLOOKUP($F2695,Main_OG!$D$1:$D$766,Main_OG!AK$1:AK$766,"")</f>
        <v>620872</v>
      </c>
      <c r="AD2695" s="47">
        <f>_xlfn.XLOOKUP($F2695,Main_OG!$D$1:$D$766,Main_OG!AL$1:AL$766,"")</f>
        <v>296214928</v>
      </c>
      <c r="AE2695" s="47">
        <f>_xlfn.XLOOKUP($F2695,Main_OG!$D$1:$D$766,Main_OG!AM$1:AM$766,"")</f>
        <v>10030305</v>
      </c>
      <c r="AF2695" s="48">
        <f>_xlfn.XLOOKUP($F2695,Main_OG!$D$1:$D$766,Main_OG!Z$1:Z$766,"")</f>
        <v>2.08</v>
      </c>
      <c r="AG2695" s="48">
        <f>_xlfn.XLOOKUP($F2695,Main_OG!$D$1:$D$766,Main_OG!AA$1:AA$766,"")</f>
        <v>2.2200000000000002</v>
      </c>
      <c r="AH2695" s="48">
        <f>_xlfn.XLOOKUP($F2695,Main_OG!$D$1:$D$766,Main_OG!AB$1:AB$766,"")</f>
        <v>16.155101142605361</v>
      </c>
      <c r="AI2695" s="48">
        <f>_xlfn.XLOOKUP($F2695,Main_OG!$D$1:$D$766,Main_OG!AC$1:AC$766,"")</f>
        <v>3.3292283805067271</v>
      </c>
      <c r="AJ2695" s="48">
        <f>_xlfn.XLOOKUP($F2695,Main_OG!$D$1:$D$766,Main_OG!AD$1:AD$766,"")</f>
        <v>0.65</v>
      </c>
    </row>
    <row r="2696" spans="2:36" x14ac:dyDescent="0.35">
      <c r="B2696" s="36" t="s">
        <v>3867</v>
      </c>
      <c r="C2696" s="45" t="s">
        <v>351</v>
      </c>
      <c r="D2696" s="45" t="s">
        <v>4310</v>
      </c>
      <c r="E2696" s="36" t="s">
        <v>3860</v>
      </c>
      <c r="F2696" s="36" t="str">
        <f t="shared" si="126"/>
        <v>2020_WI</v>
      </c>
      <c r="G2696" s="45">
        <v>2020</v>
      </c>
      <c r="H2696" s="45">
        <f>_xlfn.XLOOKUP(J2696,Main_OG!$B$1:$B$766,Main_OG!$O$1:$O$766,"")</f>
        <v>0</v>
      </c>
      <c r="I2696" s="45">
        <f>_xlfn.XLOOKUP(F2696,Main_OG!$D$1:$D$766,Main_OG!$J$1:$J$766,"")</f>
        <v>0</v>
      </c>
      <c r="J2696" s="45" t="s">
        <v>351</v>
      </c>
      <c r="K2696" s="45" t="str">
        <f t="shared" si="127"/>
        <v>Superior Water and Light Co_WI</v>
      </c>
      <c r="L2696" s="45" t="str">
        <f t="shared" si="128"/>
        <v>Superior Water, Light and Power Co_WI</v>
      </c>
      <c r="M2696" s="45" t="s">
        <v>3877</v>
      </c>
      <c r="N2696" s="45">
        <v>0</v>
      </c>
      <c r="O2696" s="45">
        <v>2128</v>
      </c>
      <c r="P2696" s="45">
        <v>118</v>
      </c>
      <c r="Q2696" s="45">
        <v>0</v>
      </c>
      <c r="R2696" s="45">
        <v>0</v>
      </c>
      <c r="S2696" s="45">
        <v>118122</v>
      </c>
      <c r="T2696" s="45">
        <v>538927</v>
      </c>
      <c r="U2696" s="45">
        <v>0</v>
      </c>
      <c r="V2696" s="45">
        <v>0</v>
      </c>
      <c r="W2696" s="45">
        <v>9.5240513999999994</v>
      </c>
      <c r="X2696" s="45">
        <v>6.4394621000000001</v>
      </c>
      <c r="Y2696" s="45">
        <v>0</v>
      </c>
      <c r="Z2696" s="46">
        <v>322972.7</v>
      </c>
      <c r="AA2696" s="46">
        <v>55365.508384040768</v>
      </c>
      <c r="AB2696" s="47">
        <f>_xlfn.XLOOKUP($F2696,Main_OG!$D$1:$D$766,Main_OG!AJ$1:AJ$766,"")</f>
        <v>26673724</v>
      </c>
      <c r="AC2696" s="47">
        <f>_xlfn.XLOOKUP($F2696,Main_OG!$D$1:$D$766,Main_OG!AK$1:AK$766,"")</f>
        <v>482682</v>
      </c>
      <c r="AD2696" s="47">
        <f>_xlfn.XLOOKUP($F2696,Main_OG!$D$1:$D$766,Main_OG!AL$1:AL$766,"")</f>
        <v>320593422</v>
      </c>
      <c r="AE2696" s="47">
        <f>_xlfn.XLOOKUP($F2696,Main_OG!$D$1:$D$766,Main_OG!AM$1:AM$766,"")</f>
        <v>0</v>
      </c>
      <c r="AF2696" s="48">
        <f>_xlfn.XLOOKUP($F2696,Main_OG!$D$1:$D$766,Main_OG!Z$1:Z$766,"")</f>
        <v>0</v>
      </c>
      <c r="AG2696" s="48">
        <f>_xlfn.XLOOKUP($F2696,Main_OG!$D$1:$D$766,Main_OG!AA$1:AA$766,"")</f>
        <v>2.127327759928813</v>
      </c>
      <c r="AH2696" s="48">
        <f>_xlfn.XLOOKUP($F2696,Main_OG!$D$1:$D$766,Main_OG!AB$1:AB$766,"")</f>
        <v>9.1199999999999992</v>
      </c>
      <c r="AI2696" s="48">
        <f>_xlfn.XLOOKUP($F2696,Main_OG!$D$1:$D$766,Main_OG!AC$1:AC$766,"")</f>
        <v>2.8422150630003218</v>
      </c>
      <c r="AJ2696" s="48">
        <f>_xlfn.XLOOKUP($F2696,Main_OG!$D$1:$D$766,Main_OG!AD$1:AD$766,"")</f>
        <v>0.62</v>
      </c>
    </row>
    <row r="2697" spans="2:36" x14ac:dyDescent="0.35">
      <c r="B2697" s="36" t="s">
        <v>3878</v>
      </c>
      <c r="C2697" s="45" t="s">
        <v>111</v>
      </c>
      <c r="D2697" s="45" t="s">
        <v>4311</v>
      </c>
      <c r="E2697" s="36" t="s">
        <v>3878</v>
      </c>
      <c r="F2697" s="36" t="str">
        <f t="shared" si="126"/>
        <v>2006_FL</v>
      </c>
      <c r="G2697" s="45">
        <v>2006</v>
      </c>
      <c r="H2697" s="45">
        <f>_xlfn.XLOOKUP(J2697,Main_OG!$B$1:$B$766,Main_OG!$O$1:$O$766,"")</f>
        <v>0</v>
      </c>
      <c r="I2697" s="45">
        <f>_xlfn.XLOOKUP(F2697,Main_OG!$D$1:$D$766,Main_OG!$J$1:$J$766,"")</f>
        <v>0</v>
      </c>
      <c r="J2697" s="45" t="s">
        <v>111</v>
      </c>
      <c r="K2697" s="45" t="str">
        <f t="shared" si="127"/>
        <v>Tampa Electric Co_FL</v>
      </c>
      <c r="L2697" s="45" t="str">
        <f t="shared" si="128"/>
        <v>Tampa Electric Co_FL</v>
      </c>
      <c r="M2697" s="45" t="s">
        <v>3879</v>
      </c>
      <c r="N2697" s="45">
        <v>1</v>
      </c>
      <c r="O2697" s="45">
        <v>77109</v>
      </c>
      <c r="P2697" s="45">
        <v>1485</v>
      </c>
      <c r="Q2697" s="45">
        <v>575111</v>
      </c>
      <c r="R2697" s="45">
        <v>65</v>
      </c>
      <c r="S2697" s="45">
        <v>777145</v>
      </c>
      <c r="T2697" s="45">
        <v>174460</v>
      </c>
      <c r="U2697" s="45">
        <v>956740</v>
      </c>
      <c r="V2697" s="45">
        <v>10.03086419753086</v>
      </c>
      <c r="W2697" s="45">
        <v>9.6850322263217734</v>
      </c>
      <c r="X2697" s="45">
        <v>7.6538927761835218</v>
      </c>
      <c r="Y2697" s="45">
        <v>10.9706982115425</v>
      </c>
      <c r="Z2697" s="46">
        <v>909298.9</v>
      </c>
      <c r="AA2697" s="46">
        <v>50052.25962033336</v>
      </c>
      <c r="AB2697" s="47">
        <f>_xlfn.XLOOKUP($F2697,Main_OG!$D$1:$D$766,Main_OG!AJ$1:AJ$766,"")</f>
        <v>54764892.619999997</v>
      </c>
      <c r="AC2697" s="47">
        <f>_xlfn.XLOOKUP($F2697,Main_OG!$D$1:$D$766,Main_OG!AK$1:AK$766,"")</f>
        <v>76355130.900000006</v>
      </c>
      <c r="AD2697" s="47">
        <f>_xlfn.XLOOKUP($F2697,Main_OG!$D$1:$D$766,Main_OG!AL$1:AL$766,"")</f>
        <v>1489687680.78</v>
      </c>
      <c r="AE2697" s="47">
        <f>_xlfn.XLOOKUP($F2697,Main_OG!$D$1:$D$766,Main_OG!AM$1:AM$766,"")</f>
        <v>31426349</v>
      </c>
      <c r="AF2697" s="48">
        <f>_xlfn.XLOOKUP($F2697,Main_OG!$D$1:$D$766,Main_OG!Z$1:Z$766,"")</f>
        <v>0</v>
      </c>
      <c r="AG2697" s="48">
        <f>_xlfn.XLOOKUP($F2697,Main_OG!$D$1:$D$766,Main_OG!AA$1:AA$766,"")</f>
        <v>2.2465548173415608</v>
      </c>
      <c r="AH2697" s="48">
        <f>_xlfn.XLOOKUP($F2697,Main_OG!$D$1:$D$766,Main_OG!AB$1:AB$766,"")</f>
        <v>14.13114039693003</v>
      </c>
      <c r="AI2697" s="48">
        <f>_xlfn.XLOOKUP($F2697,Main_OG!$D$1:$D$766,Main_OG!AC$1:AC$766,"")</f>
        <v>7.1610124069250478</v>
      </c>
      <c r="AJ2697" s="48">
        <f>_xlfn.XLOOKUP($F2697,Main_OG!$D$1:$D$766,Main_OG!AD$1:AD$766,"")</f>
        <v>0.4704061490499184</v>
      </c>
    </row>
    <row r="2698" spans="2:36" x14ac:dyDescent="0.35">
      <c r="B2698" s="36" t="s">
        <v>3878</v>
      </c>
      <c r="C2698" s="45" t="s">
        <v>111</v>
      </c>
      <c r="D2698" s="45" t="s">
        <v>4311</v>
      </c>
      <c r="E2698" s="36" t="s">
        <v>3878</v>
      </c>
      <c r="F2698" s="36" t="str">
        <f t="shared" si="126"/>
        <v>2007_FL</v>
      </c>
      <c r="G2698" s="45">
        <v>2007</v>
      </c>
      <c r="H2698" s="45">
        <f>_xlfn.XLOOKUP(J2698,Main_OG!$B$1:$B$766,Main_OG!$O$1:$O$766,"")</f>
        <v>0</v>
      </c>
      <c r="I2698" s="45">
        <f>_xlfn.XLOOKUP(F2698,Main_OG!$D$1:$D$766,Main_OG!$J$1:$J$766,"")</f>
        <v>0</v>
      </c>
      <c r="J2698" s="45" t="s">
        <v>111</v>
      </c>
      <c r="K2698" s="45" t="str">
        <f t="shared" si="127"/>
        <v>Tampa Electric Co_FL</v>
      </c>
      <c r="L2698" s="45" t="str">
        <f t="shared" si="128"/>
        <v>Tampa Electric Co_FL</v>
      </c>
      <c r="M2698" s="45" t="s">
        <v>3880</v>
      </c>
      <c r="N2698" s="45">
        <v>1</v>
      </c>
      <c r="O2698" s="45">
        <v>78083</v>
      </c>
      <c r="P2698" s="45">
        <v>1494</v>
      </c>
      <c r="Q2698" s="45">
        <v>586776</v>
      </c>
      <c r="R2698" s="45">
        <v>74</v>
      </c>
      <c r="S2698" s="45">
        <v>844047</v>
      </c>
      <c r="T2698" s="45">
        <v>191166</v>
      </c>
      <c r="U2698" s="45">
        <v>1017941</v>
      </c>
      <c r="V2698" s="45">
        <v>10.62</v>
      </c>
      <c r="W2698" s="45">
        <v>10.17</v>
      </c>
      <c r="X2698" s="45">
        <v>8.08</v>
      </c>
      <c r="Y2698" s="45">
        <v>11.47</v>
      </c>
      <c r="Z2698" s="46">
        <v>922288.3</v>
      </c>
      <c r="AA2698" s="46">
        <v>50212.120727083784</v>
      </c>
      <c r="AB2698" s="47">
        <f>_xlfn.XLOOKUP($F2698,Main_OG!$D$1:$D$766,Main_OG!AJ$1:AJ$766,"")</f>
        <v>57036054</v>
      </c>
      <c r="AC2698" s="47">
        <f>_xlfn.XLOOKUP($F2698,Main_OG!$D$1:$D$766,Main_OG!AK$1:AK$766,"")</f>
        <v>66303524</v>
      </c>
      <c r="AD2698" s="47">
        <f>_xlfn.XLOOKUP($F2698,Main_OG!$D$1:$D$766,Main_OG!AL$1:AL$766,"")</f>
        <v>1551860014</v>
      </c>
      <c r="AE2698" s="47">
        <f>_xlfn.XLOOKUP($F2698,Main_OG!$D$1:$D$766,Main_OG!AM$1:AM$766,"")</f>
        <v>29289289</v>
      </c>
      <c r="AF2698" s="48">
        <f>_xlfn.XLOOKUP($F2698,Main_OG!$D$1:$D$766,Main_OG!Z$1:Z$766,"")</f>
        <v>0</v>
      </c>
      <c r="AG2698" s="48">
        <f>_xlfn.XLOOKUP($F2698,Main_OG!$D$1:$D$766,Main_OG!AA$1:AA$766,"")</f>
        <v>2.2465548173415608</v>
      </c>
      <c r="AH2698" s="48">
        <f>_xlfn.XLOOKUP($F2698,Main_OG!$D$1:$D$766,Main_OG!AB$1:AB$766,"")</f>
        <v>15.097711394063451</v>
      </c>
      <c r="AI2698" s="48">
        <f>_xlfn.XLOOKUP($F2698,Main_OG!$D$1:$D$766,Main_OG!AC$1:AC$766,"")</f>
        <v>7.3815467393807772</v>
      </c>
      <c r="AJ2698" s="48">
        <f>_xlfn.XLOOKUP($F2698,Main_OG!$D$1:$D$766,Main_OG!AD$1:AD$766,"")</f>
        <v>0.58103021845052572</v>
      </c>
    </row>
    <row r="2699" spans="2:36" x14ac:dyDescent="0.35">
      <c r="B2699" s="36" t="s">
        <v>3878</v>
      </c>
      <c r="C2699" s="45" t="s">
        <v>111</v>
      </c>
      <c r="D2699" s="45" t="s">
        <v>4311</v>
      </c>
      <c r="E2699" s="36" t="s">
        <v>3878</v>
      </c>
      <c r="F2699" s="36" t="str">
        <f t="shared" si="126"/>
        <v>2008_FL</v>
      </c>
      <c r="G2699" s="45">
        <v>2008</v>
      </c>
      <c r="H2699" s="45">
        <f>_xlfn.XLOOKUP(J2699,Main_OG!$B$1:$B$766,Main_OG!$O$1:$O$766,"")</f>
        <v>0</v>
      </c>
      <c r="I2699" s="45">
        <f>_xlfn.XLOOKUP(F2699,Main_OG!$D$1:$D$766,Main_OG!$J$1:$J$766,"")</f>
        <v>0</v>
      </c>
      <c r="J2699" s="45" t="s">
        <v>111</v>
      </c>
      <c r="K2699" s="45" t="str">
        <f t="shared" si="127"/>
        <v>Tampa Electric Co_FL</v>
      </c>
      <c r="L2699" s="45" t="str">
        <f t="shared" si="128"/>
        <v>Tampa Electric Co_FL</v>
      </c>
      <c r="M2699" s="45" t="s">
        <v>3881</v>
      </c>
      <c r="N2699" s="45">
        <v>1</v>
      </c>
      <c r="O2699" s="45">
        <v>78242</v>
      </c>
      <c r="P2699" s="45">
        <v>1421</v>
      </c>
      <c r="Q2699" s="45">
        <v>587602</v>
      </c>
      <c r="R2699" s="45">
        <v>664</v>
      </c>
      <c r="S2699" s="45">
        <v>8237603</v>
      </c>
      <c r="T2699" s="45">
        <v>2204870</v>
      </c>
      <c r="U2699" s="45">
        <v>8546468</v>
      </c>
      <c r="V2699" s="45">
        <v>11.14</v>
      </c>
      <c r="W2699" s="45">
        <v>10.17</v>
      </c>
      <c r="X2699" s="45">
        <v>8.0399999999999991</v>
      </c>
      <c r="Y2699" s="45">
        <v>11.49</v>
      </c>
      <c r="Z2699" s="46">
        <v>891766.9</v>
      </c>
      <c r="AA2699" s="46">
        <v>48132.575137074709</v>
      </c>
      <c r="AB2699" s="47">
        <f>_xlfn.XLOOKUP($F2699,Main_OG!$D$1:$D$766,Main_OG!AJ$1:AJ$766,"")</f>
        <v>55334282</v>
      </c>
      <c r="AC2699" s="47">
        <f>_xlfn.XLOOKUP($F2699,Main_OG!$D$1:$D$766,Main_OG!AK$1:AK$766,"")</f>
        <v>41400120</v>
      </c>
      <c r="AD2699" s="47">
        <f>_xlfn.XLOOKUP($F2699,Main_OG!$D$1:$D$766,Main_OG!AL$1:AL$766,"")</f>
        <v>1599198312</v>
      </c>
      <c r="AE2699" s="47">
        <f>_xlfn.XLOOKUP($F2699,Main_OG!$D$1:$D$766,Main_OG!AM$1:AM$766,"")</f>
        <v>32133276</v>
      </c>
      <c r="AF2699" s="48">
        <f>_xlfn.XLOOKUP($F2699,Main_OG!$D$1:$D$766,Main_OG!Z$1:Z$766,"")</f>
        <v>0</v>
      </c>
      <c r="AG2699" s="48">
        <f>_xlfn.XLOOKUP($F2699,Main_OG!$D$1:$D$766,Main_OG!AA$1:AA$766,"")</f>
        <v>2.2204719344600159</v>
      </c>
      <c r="AH2699" s="48">
        <f>_xlfn.XLOOKUP($F2699,Main_OG!$D$1:$D$766,Main_OG!AB$1:AB$766,"")</f>
        <v>19.619187803472759</v>
      </c>
      <c r="AI2699" s="48">
        <f>_xlfn.XLOOKUP($F2699,Main_OG!$D$1:$D$766,Main_OG!AC$1:AC$766,"")</f>
        <v>9.1182546074696553</v>
      </c>
      <c r="AJ2699" s="48">
        <f>_xlfn.XLOOKUP($F2699,Main_OG!$D$1:$D$766,Main_OG!AD$1:AD$766,"")</f>
        <v>0.68330088246943577</v>
      </c>
    </row>
    <row r="2700" spans="2:36" x14ac:dyDescent="0.35">
      <c r="B2700" s="36" t="s">
        <v>3878</v>
      </c>
      <c r="C2700" s="45" t="s">
        <v>111</v>
      </c>
      <c r="D2700" s="45" t="s">
        <v>4311</v>
      </c>
      <c r="E2700" s="36" t="s">
        <v>3878</v>
      </c>
      <c r="F2700" s="36" t="str">
        <f t="shared" si="126"/>
        <v>2009_FL</v>
      </c>
      <c r="G2700" s="45">
        <v>2009</v>
      </c>
      <c r="H2700" s="45">
        <f>_xlfn.XLOOKUP(J2700,Main_OG!$B$1:$B$766,Main_OG!$O$1:$O$766,"")</f>
        <v>0</v>
      </c>
      <c r="I2700" s="45">
        <f>_xlfn.XLOOKUP(F2700,Main_OG!$D$1:$D$766,Main_OG!$J$1:$J$766,"")</f>
        <v>0</v>
      </c>
      <c r="J2700" s="45" t="s">
        <v>111</v>
      </c>
      <c r="K2700" s="45" t="str">
        <f t="shared" si="127"/>
        <v>Tampa Electric Co_FL</v>
      </c>
      <c r="L2700" s="45" t="str">
        <f t="shared" si="128"/>
        <v>Tampa Electric Co_FL</v>
      </c>
      <c r="M2700" s="45" t="s">
        <v>3882</v>
      </c>
      <c r="N2700" s="45">
        <v>1</v>
      </c>
      <c r="O2700" s="45">
        <v>77928</v>
      </c>
      <c r="P2700" s="45">
        <v>1422</v>
      </c>
      <c r="Q2700" s="45">
        <v>587396</v>
      </c>
      <c r="R2700" s="45">
        <v>589</v>
      </c>
      <c r="S2700" s="45">
        <v>8112976</v>
      </c>
      <c r="T2700" s="45">
        <v>1994753</v>
      </c>
      <c r="U2700" s="45">
        <v>8666471</v>
      </c>
      <c r="V2700" s="45">
        <v>11.71</v>
      </c>
      <c r="W2700" s="45">
        <v>11.23</v>
      </c>
      <c r="X2700" s="45">
        <v>9.6300000000000008</v>
      </c>
      <c r="Y2700" s="45">
        <v>12.49</v>
      </c>
      <c r="Z2700" s="46">
        <v>840480.6</v>
      </c>
      <c r="AA2700" s="46">
        <v>45059.595840675458</v>
      </c>
      <c r="AB2700" s="47">
        <f>_xlfn.XLOOKUP($F2700,Main_OG!$D$1:$D$766,Main_OG!AJ$1:AJ$766,"")</f>
        <v>46331440</v>
      </c>
      <c r="AC2700" s="47">
        <f>_xlfn.XLOOKUP($F2700,Main_OG!$D$1:$D$766,Main_OG!AK$1:AK$766,"")</f>
        <v>31620546</v>
      </c>
      <c r="AD2700" s="47">
        <f>_xlfn.XLOOKUP($F2700,Main_OG!$D$1:$D$766,Main_OG!AL$1:AL$766,"")</f>
        <v>1837000796</v>
      </c>
      <c r="AE2700" s="47">
        <f>_xlfn.XLOOKUP($F2700,Main_OG!$D$1:$D$766,Main_OG!AM$1:AM$766,"")</f>
        <v>29117877</v>
      </c>
      <c r="AF2700" s="48">
        <f>_xlfn.XLOOKUP($F2700,Main_OG!$D$1:$D$766,Main_OG!Z$1:Z$766,"")</f>
        <v>0</v>
      </c>
      <c r="AG2700" s="48">
        <f>_xlfn.XLOOKUP($F2700,Main_OG!$D$1:$D$766,Main_OG!AA$1:AA$766,"")</f>
        <v>2.2743975091886082</v>
      </c>
      <c r="AH2700" s="48">
        <f>_xlfn.XLOOKUP($F2700,Main_OG!$D$1:$D$766,Main_OG!AB$1:AB$766,"")</f>
        <v>14.15708861161818</v>
      </c>
      <c r="AI2700" s="48">
        <f>_xlfn.XLOOKUP($F2700,Main_OG!$D$1:$D$766,Main_OG!AC$1:AC$766,"")</f>
        <v>4.5973007921271787</v>
      </c>
      <c r="AJ2700" s="48">
        <f>_xlfn.XLOOKUP($F2700,Main_OG!$D$1:$D$766,Main_OG!AD$1:AD$766,"")</f>
        <v>0.68314474405108627</v>
      </c>
    </row>
    <row r="2701" spans="2:36" x14ac:dyDescent="0.35">
      <c r="B2701" s="36" t="s">
        <v>3878</v>
      </c>
      <c r="C2701" s="45" t="s">
        <v>111</v>
      </c>
      <c r="D2701" s="45" t="s">
        <v>4311</v>
      </c>
      <c r="E2701" s="36" t="s">
        <v>3878</v>
      </c>
      <c r="F2701" s="36" t="str">
        <f t="shared" si="126"/>
        <v>2010_FL</v>
      </c>
      <c r="G2701" s="45">
        <v>2010</v>
      </c>
      <c r="H2701" s="45">
        <f>_xlfn.XLOOKUP(J2701,Main_OG!$B$1:$B$766,Main_OG!$O$1:$O$766,"")</f>
        <v>0</v>
      </c>
      <c r="I2701" s="45">
        <f>_xlfn.XLOOKUP(F2701,Main_OG!$D$1:$D$766,Main_OG!$J$1:$J$766,"")</f>
        <v>0</v>
      </c>
      <c r="J2701" s="45" t="s">
        <v>111</v>
      </c>
      <c r="K2701" s="45" t="str">
        <f t="shared" si="127"/>
        <v>Tampa Electric Co_FL</v>
      </c>
      <c r="L2701" s="45" t="str">
        <f t="shared" si="128"/>
        <v>Tampa Electric Co_FL</v>
      </c>
      <c r="M2701" s="45" t="s">
        <v>3883</v>
      </c>
      <c r="N2701" s="45">
        <v>1</v>
      </c>
      <c r="O2701" s="45">
        <v>78002</v>
      </c>
      <c r="P2701" s="45">
        <v>1434</v>
      </c>
      <c r="Q2701" s="45">
        <v>591554</v>
      </c>
      <c r="R2701" s="45">
        <v>600</v>
      </c>
      <c r="S2701" s="45">
        <v>8017883</v>
      </c>
      <c r="T2701" s="45">
        <v>2010250</v>
      </c>
      <c r="U2701" s="45">
        <v>9184729</v>
      </c>
      <c r="V2701" s="45">
        <v>11.5</v>
      </c>
      <c r="W2701" s="45">
        <v>10.74</v>
      </c>
      <c r="X2701" s="45">
        <v>9.34</v>
      </c>
      <c r="Y2701" s="45">
        <v>11.98</v>
      </c>
      <c r="Z2701" s="46">
        <v>851956.4</v>
      </c>
      <c r="AA2701" s="46">
        <v>45205.875812361184</v>
      </c>
      <c r="AB2701" s="47">
        <f>_xlfn.XLOOKUP($F2701,Main_OG!$D$1:$D$766,Main_OG!AJ$1:AJ$766,"")</f>
        <v>50630460</v>
      </c>
      <c r="AC2701" s="47">
        <f>_xlfn.XLOOKUP($F2701,Main_OG!$D$1:$D$766,Main_OG!AK$1:AK$766,"")</f>
        <v>32092238</v>
      </c>
      <c r="AD2701" s="47">
        <f>_xlfn.XLOOKUP($F2701,Main_OG!$D$1:$D$766,Main_OG!AL$1:AL$766,"")</f>
        <v>1979999260</v>
      </c>
      <c r="AE2701" s="47">
        <f>_xlfn.XLOOKUP($F2701,Main_OG!$D$1:$D$766,Main_OG!AM$1:AM$766,"")</f>
        <v>23935921.561000001</v>
      </c>
      <c r="AF2701" s="48">
        <f>_xlfn.XLOOKUP($F2701,Main_OG!$D$1:$D$766,Main_OG!Z$1:Z$766,"")</f>
        <v>0</v>
      </c>
      <c r="AG2701" s="48">
        <f>_xlfn.XLOOKUP($F2701,Main_OG!$D$1:$D$766,Main_OG!AA$1:AA$766,"")</f>
        <v>2.2935982820086371</v>
      </c>
      <c r="AH2701" s="48">
        <f>_xlfn.XLOOKUP($F2701,Main_OG!$D$1:$D$766,Main_OG!AB$1:AB$766,"")</f>
        <v>16.190000000000001</v>
      </c>
      <c r="AI2701" s="48">
        <f>_xlfn.XLOOKUP($F2701,Main_OG!$D$1:$D$766,Main_OG!AC$1:AC$766,"")</f>
        <v>4.9924248044436963</v>
      </c>
      <c r="AJ2701" s="48">
        <f>_xlfn.XLOOKUP($F2701,Main_OG!$D$1:$D$766,Main_OG!AD$1:AD$766,"")</f>
        <v>0.70992248279802228</v>
      </c>
    </row>
    <row r="2702" spans="2:36" x14ac:dyDescent="0.35">
      <c r="B2702" s="36" t="s">
        <v>3878</v>
      </c>
      <c r="C2702" s="45" t="s">
        <v>111</v>
      </c>
      <c r="D2702" s="45" t="s">
        <v>4311</v>
      </c>
      <c r="E2702" s="36" t="s">
        <v>3878</v>
      </c>
      <c r="F2702" s="36" t="str">
        <f t="shared" si="126"/>
        <v>2011_FL</v>
      </c>
      <c r="G2702" s="45">
        <v>2011</v>
      </c>
      <c r="H2702" s="45">
        <f>_xlfn.XLOOKUP(J2702,Main_OG!$B$1:$B$766,Main_OG!$O$1:$O$766,"")</f>
        <v>0</v>
      </c>
      <c r="I2702" s="45">
        <f>_xlfn.XLOOKUP(F2702,Main_OG!$D$1:$D$766,Main_OG!$J$1:$J$766,"")</f>
        <v>0</v>
      </c>
      <c r="J2702" s="45" t="s">
        <v>111</v>
      </c>
      <c r="K2702" s="45" t="str">
        <f t="shared" si="127"/>
        <v>Tampa Electric Co_FL</v>
      </c>
      <c r="L2702" s="45" t="str">
        <f t="shared" si="128"/>
        <v>Tampa Electric Co_FL</v>
      </c>
      <c r="M2702" s="45" t="s">
        <v>3884</v>
      </c>
      <c r="N2702" s="45">
        <v>1</v>
      </c>
      <c r="O2702" s="45">
        <v>78390</v>
      </c>
      <c r="P2702" s="45">
        <v>1494</v>
      </c>
      <c r="Q2702" s="45">
        <v>595914</v>
      </c>
      <c r="R2702" s="45">
        <v>179</v>
      </c>
      <c r="S2702" s="45">
        <v>8041696</v>
      </c>
      <c r="T2702" s="45">
        <v>1803702</v>
      </c>
      <c r="U2702" s="45">
        <v>8717992</v>
      </c>
      <c r="V2702" s="45">
        <v>11.17</v>
      </c>
      <c r="W2702" s="45">
        <v>10.18</v>
      </c>
      <c r="X2702" s="45">
        <v>8.94</v>
      </c>
      <c r="Y2702" s="45">
        <v>11.41</v>
      </c>
      <c r="Z2702" s="46">
        <v>849395.3</v>
      </c>
      <c r="AA2702" s="46">
        <v>44574.560128155455</v>
      </c>
      <c r="AB2702" s="47">
        <f>_xlfn.XLOOKUP($F2702,Main_OG!$D$1:$D$766,Main_OG!AJ$1:AJ$766,"")</f>
        <v>44910456</v>
      </c>
      <c r="AC2702" s="47">
        <f>_xlfn.XLOOKUP($F2702,Main_OG!$D$1:$D$766,Main_OG!AK$1:AK$766,"")</f>
        <v>11832253.189999999</v>
      </c>
      <c r="AD2702" s="47">
        <f>_xlfn.XLOOKUP($F2702,Main_OG!$D$1:$D$766,Main_OG!AL$1:AL$766,"")</f>
        <v>2100058132</v>
      </c>
      <c r="AE2702" s="47">
        <f>_xlfn.XLOOKUP($F2702,Main_OG!$D$1:$D$766,Main_OG!AM$1:AM$766,"")</f>
        <v>22015368</v>
      </c>
      <c r="AF2702" s="48">
        <f>_xlfn.XLOOKUP($F2702,Main_OG!$D$1:$D$766,Main_OG!Z$1:Z$766,"")</f>
        <v>0</v>
      </c>
      <c r="AG2702" s="48">
        <f>_xlfn.XLOOKUP($F2702,Main_OG!$D$1:$D$766,Main_OG!AA$1:AA$766,"")</f>
        <v>2.3089180475565318</v>
      </c>
      <c r="AH2702" s="48">
        <f>_xlfn.XLOOKUP($F2702,Main_OG!$D$1:$D$766,Main_OG!AB$1:AB$766,"")</f>
        <v>22.758921780738341</v>
      </c>
      <c r="AI2702" s="48">
        <f>_xlfn.XLOOKUP($F2702,Main_OG!$D$1:$D$766,Main_OG!AC$1:AC$766,"")</f>
        <v>4.6524343752411106</v>
      </c>
      <c r="AJ2702" s="48">
        <f>_xlfn.XLOOKUP($F2702,Main_OG!$D$1:$D$766,Main_OG!AD$1:AD$766,"")</f>
        <v>0.75949643062398253</v>
      </c>
    </row>
    <row r="2703" spans="2:36" x14ac:dyDescent="0.35">
      <c r="B2703" s="36" t="s">
        <v>3878</v>
      </c>
      <c r="C2703" s="45" t="s">
        <v>111</v>
      </c>
      <c r="D2703" s="45" t="s">
        <v>4311</v>
      </c>
      <c r="E2703" s="36" t="s">
        <v>3878</v>
      </c>
      <c r="F2703" s="36" t="str">
        <f t="shared" si="126"/>
        <v>2012_FL</v>
      </c>
      <c r="G2703" s="45">
        <v>2012</v>
      </c>
      <c r="H2703" s="45">
        <f>_xlfn.XLOOKUP(J2703,Main_OG!$B$1:$B$766,Main_OG!$O$1:$O$766,"")</f>
        <v>0</v>
      </c>
      <c r="I2703" s="45">
        <f>_xlfn.XLOOKUP(F2703,Main_OG!$D$1:$D$766,Main_OG!$J$1:$J$766,"")</f>
        <v>1</v>
      </c>
      <c r="J2703" s="45" t="s">
        <v>111</v>
      </c>
      <c r="K2703" s="45" t="str">
        <f t="shared" si="127"/>
        <v>Tampa Electric Co_FL</v>
      </c>
      <c r="L2703" s="45" t="str">
        <f t="shared" si="128"/>
        <v>Tampa Electric Co_FL</v>
      </c>
      <c r="M2703" s="45" t="s">
        <v>3885</v>
      </c>
      <c r="N2703" s="45">
        <v>0</v>
      </c>
      <c r="O2703" s="45">
        <v>79105</v>
      </c>
      <c r="P2703" s="45">
        <v>1537</v>
      </c>
      <c r="Q2703" s="45">
        <v>603594</v>
      </c>
      <c r="R2703" s="45">
        <v>0</v>
      </c>
      <c r="S2703" s="45">
        <v>8011976</v>
      </c>
      <c r="T2703" s="45">
        <v>2001438</v>
      </c>
      <c r="U2703" s="45">
        <v>8395166</v>
      </c>
      <c r="V2703" s="45">
        <v>0</v>
      </c>
      <c r="W2703" s="45">
        <v>10.208106000000001</v>
      </c>
      <c r="X2703" s="45">
        <v>8.8383952000000008</v>
      </c>
      <c r="Y2703" s="45">
        <v>11.422704</v>
      </c>
      <c r="Z2703" s="46">
        <v>857861.3</v>
      </c>
      <c r="AA2703" s="46">
        <v>44444.129566569623</v>
      </c>
      <c r="AB2703" s="47">
        <f>_xlfn.XLOOKUP($F2703,Main_OG!$D$1:$D$766,Main_OG!AJ$1:AJ$766,"")</f>
        <v>39398024</v>
      </c>
      <c r="AC2703" s="47">
        <f>_xlfn.XLOOKUP($F2703,Main_OG!$D$1:$D$766,Main_OG!AK$1:AK$766,"")</f>
        <v>4983340</v>
      </c>
      <c r="AD2703" s="47">
        <f>_xlfn.XLOOKUP($F2703,Main_OG!$D$1:$D$766,Main_OG!AL$1:AL$766,"")</f>
        <v>2286506798</v>
      </c>
      <c r="AE2703" s="47">
        <f>_xlfn.XLOOKUP($F2703,Main_OG!$D$1:$D$766,Main_OG!AM$1:AM$766,"")</f>
        <v>17869935</v>
      </c>
      <c r="AF2703" s="48">
        <f>_xlfn.XLOOKUP($F2703,Main_OG!$D$1:$D$766,Main_OG!Z$1:Z$766,"")</f>
        <v>0</v>
      </c>
      <c r="AG2703" s="48">
        <f>_xlfn.XLOOKUP($F2703,Main_OG!$D$1:$D$766,Main_OG!AA$1:AA$766,"")</f>
        <v>2.324237813104427</v>
      </c>
      <c r="AH2703" s="48">
        <f>_xlfn.XLOOKUP($F2703,Main_OG!$D$1:$D$766,Main_OG!AB$1:AB$766,"")</f>
        <v>23.49195884567845</v>
      </c>
      <c r="AI2703" s="48">
        <f>_xlfn.XLOOKUP($F2703,Main_OG!$D$1:$D$766,Main_OG!AC$1:AC$766,"")</f>
        <v>3.503818060367514</v>
      </c>
      <c r="AJ2703" s="48">
        <f>_xlfn.XLOOKUP($F2703,Main_OG!$D$1:$D$766,Main_OG!AD$1:AD$766,"")</f>
        <v>0.75442193202762442</v>
      </c>
    </row>
    <row r="2704" spans="2:36" x14ac:dyDescent="0.35">
      <c r="B2704" s="36" t="s">
        <v>3878</v>
      </c>
      <c r="C2704" s="45" t="s">
        <v>111</v>
      </c>
      <c r="D2704" s="45" t="s">
        <v>4311</v>
      </c>
      <c r="E2704" s="36" t="s">
        <v>3878</v>
      </c>
      <c r="F2704" s="36" t="str">
        <f t="shared" si="126"/>
        <v>2013_FL</v>
      </c>
      <c r="G2704" s="45">
        <v>2013</v>
      </c>
      <c r="H2704" s="45">
        <f>_xlfn.XLOOKUP(J2704,Main_OG!$B$1:$B$766,Main_OG!$O$1:$O$766,"")</f>
        <v>0</v>
      </c>
      <c r="I2704" s="45">
        <f>_xlfn.XLOOKUP(F2704,Main_OG!$D$1:$D$766,Main_OG!$J$1:$J$766,"")</f>
        <v>1</v>
      </c>
      <c r="J2704" s="45" t="s">
        <v>111</v>
      </c>
      <c r="K2704" s="45" t="str">
        <f t="shared" si="127"/>
        <v>Tampa Electric Co_FL</v>
      </c>
      <c r="L2704" s="45" t="str">
        <f t="shared" si="128"/>
        <v>Tampa Electric Co_FL</v>
      </c>
      <c r="M2704" s="45" t="s">
        <v>3886</v>
      </c>
      <c r="N2704" s="45">
        <v>0</v>
      </c>
      <c r="O2704" s="45">
        <v>79965</v>
      </c>
      <c r="P2704" s="45">
        <v>1564</v>
      </c>
      <c r="Q2704" s="45">
        <v>613206</v>
      </c>
      <c r="R2704" s="45">
        <v>0</v>
      </c>
      <c r="S2704" s="45">
        <v>7921282</v>
      </c>
      <c r="T2704" s="45">
        <v>2026813</v>
      </c>
      <c r="U2704" s="45">
        <v>8469567</v>
      </c>
      <c r="V2704" s="45">
        <v>0</v>
      </c>
      <c r="W2704" s="45">
        <v>9.903378</v>
      </c>
      <c r="X2704" s="45">
        <v>8.4977844999999999</v>
      </c>
      <c r="Y2704" s="45">
        <v>11.061166</v>
      </c>
      <c r="Z2704" s="46">
        <v>880183.5</v>
      </c>
      <c r="AA2704" s="46">
        <v>45018.309937387472</v>
      </c>
      <c r="AB2704" s="47">
        <f>_xlfn.XLOOKUP($F2704,Main_OG!$D$1:$D$766,Main_OG!AJ$1:AJ$766,"")</f>
        <v>41378338</v>
      </c>
      <c r="AC2704" s="47">
        <f>_xlfn.XLOOKUP($F2704,Main_OG!$D$1:$D$766,Main_OG!AK$1:AK$766,"")</f>
        <v>9300350</v>
      </c>
      <c r="AD2704" s="47">
        <f>_xlfn.XLOOKUP($F2704,Main_OG!$D$1:$D$766,Main_OG!AL$1:AL$766,"")</f>
        <v>2080723019</v>
      </c>
      <c r="AE2704" s="47">
        <f>_xlfn.XLOOKUP($F2704,Main_OG!$D$1:$D$766,Main_OG!AM$1:AM$766,"")</f>
        <v>26525855</v>
      </c>
      <c r="AF2704" s="48">
        <f>_xlfn.XLOOKUP($F2704,Main_OG!$D$1:$D$766,Main_OG!Z$1:Z$766,"")</f>
        <v>3.91</v>
      </c>
      <c r="AG2704" s="48">
        <f>_xlfn.XLOOKUP($F2704,Main_OG!$D$1:$D$766,Main_OG!AA$1:AA$766,"")</f>
        <v>3.41</v>
      </c>
      <c r="AH2704" s="48">
        <f>_xlfn.XLOOKUP($F2704,Main_OG!$D$1:$D$766,Main_OG!AB$1:AB$766,"")</f>
        <v>22.862714639490921</v>
      </c>
      <c r="AI2704" s="48">
        <f>_xlfn.XLOOKUP($F2704,Main_OG!$D$1:$D$766,Main_OG!AC$1:AC$766,"")</f>
        <v>5</v>
      </c>
      <c r="AJ2704" s="48">
        <f>_xlfn.XLOOKUP($F2704,Main_OG!$D$1:$D$766,Main_OG!AD$1:AD$766,"")</f>
        <v>0.77</v>
      </c>
    </row>
    <row r="2705" spans="2:36" x14ac:dyDescent="0.35">
      <c r="B2705" s="36" t="s">
        <v>3878</v>
      </c>
      <c r="C2705" s="45" t="s">
        <v>111</v>
      </c>
      <c r="D2705" s="45" t="s">
        <v>4311</v>
      </c>
      <c r="E2705" s="36" t="s">
        <v>3878</v>
      </c>
      <c r="F2705" s="36" t="str">
        <f t="shared" si="126"/>
        <v>2014_FL</v>
      </c>
      <c r="G2705" s="45">
        <v>2014</v>
      </c>
      <c r="H2705" s="45">
        <f>_xlfn.XLOOKUP(J2705,Main_OG!$B$1:$B$766,Main_OG!$O$1:$O$766,"")</f>
        <v>0</v>
      </c>
      <c r="I2705" s="45">
        <f>_xlfn.XLOOKUP(F2705,Main_OG!$D$1:$D$766,Main_OG!$J$1:$J$766,"")</f>
        <v>1</v>
      </c>
      <c r="J2705" s="45" t="s">
        <v>111</v>
      </c>
      <c r="K2705" s="45" t="str">
        <f t="shared" si="127"/>
        <v>Tampa Electric Co_FL</v>
      </c>
      <c r="L2705" s="45" t="str">
        <f t="shared" si="128"/>
        <v>Tampa Electric Co_FL</v>
      </c>
      <c r="M2705" s="45" t="s">
        <v>3887</v>
      </c>
      <c r="N2705" s="45">
        <v>0</v>
      </c>
      <c r="O2705" s="45">
        <v>80742</v>
      </c>
      <c r="P2705" s="45">
        <v>1572</v>
      </c>
      <c r="Q2705" s="45">
        <v>623846</v>
      </c>
      <c r="R2705" s="45">
        <v>0</v>
      </c>
      <c r="S2705" s="45">
        <v>7969103</v>
      </c>
      <c r="T2705" s="45">
        <v>1900786</v>
      </c>
      <c r="U2705" s="45">
        <v>8655850</v>
      </c>
      <c r="V2705" s="45">
        <v>0</v>
      </c>
      <c r="W2705" s="45">
        <v>10.171144999999999</v>
      </c>
      <c r="X2705" s="45">
        <v>8.6539357999999993</v>
      </c>
      <c r="Y2705" s="45">
        <v>11.640336</v>
      </c>
      <c r="Z2705" s="46">
        <v>905648.5</v>
      </c>
      <c r="AA2705" s="46">
        <v>45615.69325492045</v>
      </c>
      <c r="AB2705" s="47">
        <f>_xlfn.XLOOKUP($F2705,Main_OG!$D$1:$D$766,Main_OG!AJ$1:AJ$766,"")</f>
        <v>45670298</v>
      </c>
      <c r="AC2705" s="47">
        <f>_xlfn.XLOOKUP($F2705,Main_OG!$D$1:$D$766,Main_OG!AK$1:AK$766,"")</f>
        <v>6819696</v>
      </c>
      <c r="AD2705" s="47">
        <f>_xlfn.XLOOKUP($F2705,Main_OG!$D$1:$D$766,Main_OG!AL$1:AL$766,"")</f>
        <v>2086254940</v>
      </c>
      <c r="AE2705" s="47">
        <f>_xlfn.XLOOKUP($F2705,Main_OG!$D$1:$D$766,Main_OG!AM$1:AM$766,"")</f>
        <v>27868270</v>
      </c>
      <c r="AF2705" s="48">
        <f>_xlfn.XLOOKUP($F2705,Main_OG!$D$1:$D$766,Main_OG!Z$1:Z$766,"")</f>
        <v>0</v>
      </c>
      <c r="AG2705" s="48">
        <f>_xlfn.XLOOKUP($F2705,Main_OG!$D$1:$D$766,Main_OG!AA$1:AA$766,"")</f>
        <v>3.3</v>
      </c>
      <c r="AH2705" s="48">
        <f>_xlfn.XLOOKUP($F2705,Main_OG!$D$1:$D$766,Main_OG!AB$1:AB$766,"")</f>
        <v>22.12</v>
      </c>
      <c r="AI2705" s="48">
        <f>_xlfn.XLOOKUP($F2705,Main_OG!$D$1:$D$766,Main_OG!AC$1:AC$766,"")</f>
        <v>5.47</v>
      </c>
      <c r="AJ2705" s="48">
        <f>_xlfn.XLOOKUP($F2705,Main_OG!$D$1:$D$766,Main_OG!AD$1:AD$766,"")</f>
        <v>0.74</v>
      </c>
    </row>
    <row r="2706" spans="2:36" x14ac:dyDescent="0.35">
      <c r="B2706" s="36" t="s">
        <v>3878</v>
      </c>
      <c r="C2706" s="45" t="s">
        <v>111</v>
      </c>
      <c r="D2706" s="45" t="s">
        <v>4311</v>
      </c>
      <c r="E2706" s="36" t="s">
        <v>3878</v>
      </c>
      <c r="F2706" s="36" t="str">
        <f t="shared" si="126"/>
        <v>2015_FL</v>
      </c>
      <c r="G2706" s="45">
        <v>2015</v>
      </c>
      <c r="H2706" s="45">
        <f>_xlfn.XLOOKUP(J2706,Main_OG!$B$1:$B$766,Main_OG!$O$1:$O$766,"")</f>
        <v>0</v>
      </c>
      <c r="I2706" s="45">
        <f>_xlfn.XLOOKUP(F2706,Main_OG!$D$1:$D$766,Main_OG!$J$1:$J$766,"")</f>
        <v>1</v>
      </c>
      <c r="J2706" s="45" t="s">
        <v>111</v>
      </c>
      <c r="K2706" s="45" t="str">
        <f t="shared" si="127"/>
        <v>Tampa Electric Co_FL</v>
      </c>
      <c r="L2706" s="45" t="str">
        <f t="shared" si="128"/>
        <v>Tampa Electric Co_FL</v>
      </c>
      <c r="M2706" s="45" t="s">
        <v>3888</v>
      </c>
      <c r="N2706" s="45">
        <v>0</v>
      </c>
      <c r="O2706" s="45">
        <v>81724</v>
      </c>
      <c r="P2706" s="45">
        <v>1586</v>
      </c>
      <c r="Q2706" s="45">
        <v>635403</v>
      </c>
      <c r="R2706" s="45">
        <v>0</v>
      </c>
      <c r="S2706" s="45">
        <v>8091912</v>
      </c>
      <c r="T2706" s="45">
        <v>1869541</v>
      </c>
      <c r="U2706" s="45">
        <v>9045021</v>
      </c>
      <c r="V2706" s="45">
        <v>0</v>
      </c>
      <c r="W2706" s="45">
        <v>10.030353</v>
      </c>
      <c r="X2706" s="45">
        <v>8.5668568</v>
      </c>
      <c r="Y2706" s="45">
        <v>11.500945</v>
      </c>
      <c r="Z2706" s="46">
        <v>945929</v>
      </c>
      <c r="AA2706" s="46">
        <v>46783.906572351276</v>
      </c>
      <c r="AB2706" s="47">
        <f>_xlfn.XLOOKUP($F2706,Main_OG!$D$1:$D$766,Main_OG!AJ$1:AJ$766,"")</f>
        <v>38105610</v>
      </c>
      <c r="AC2706" s="47">
        <f>_xlfn.XLOOKUP($F2706,Main_OG!$D$1:$D$766,Main_OG!AK$1:AK$766,"")</f>
        <v>7861630</v>
      </c>
      <c r="AD2706" s="47">
        <f>_xlfn.XLOOKUP($F2706,Main_OG!$D$1:$D$766,Main_OG!AL$1:AL$766,"")</f>
        <v>2326942774</v>
      </c>
      <c r="AE2706" s="47">
        <f>_xlfn.XLOOKUP($F2706,Main_OG!$D$1:$D$766,Main_OG!AM$1:AM$766,"")</f>
        <v>28121916</v>
      </c>
      <c r="AF2706" s="48">
        <f>_xlfn.XLOOKUP($F2706,Main_OG!$D$1:$D$766,Main_OG!Z$1:Z$766,"")</f>
        <v>0</v>
      </c>
      <c r="AG2706" s="48">
        <f>_xlfn.XLOOKUP($F2706,Main_OG!$D$1:$D$766,Main_OG!AA$1:AA$766,"")</f>
        <v>2.25948627072199</v>
      </c>
      <c r="AH2706" s="48">
        <f>_xlfn.XLOOKUP($F2706,Main_OG!$D$1:$D$766,Main_OG!AB$1:AB$766,"")</f>
        <v>12.08771849023859</v>
      </c>
      <c r="AI2706" s="48">
        <f>_xlfn.XLOOKUP($F2706,Main_OG!$D$1:$D$766,Main_OG!AC$1:AC$766,"")</f>
        <v>4.3099999999999996</v>
      </c>
      <c r="AJ2706" s="48">
        <f>_xlfn.XLOOKUP($F2706,Main_OG!$D$1:$D$766,Main_OG!AD$1:AD$766,"")</f>
        <v>0.66963877086385626</v>
      </c>
    </row>
    <row r="2707" spans="2:36" x14ac:dyDescent="0.35">
      <c r="B2707" s="36" t="s">
        <v>3878</v>
      </c>
      <c r="C2707" s="45" t="s">
        <v>111</v>
      </c>
      <c r="D2707" s="45" t="s">
        <v>4311</v>
      </c>
      <c r="E2707" s="36" t="s">
        <v>3878</v>
      </c>
      <c r="F2707" s="36" t="str">
        <f t="shared" si="126"/>
        <v>2016_FL</v>
      </c>
      <c r="G2707" s="45">
        <v>2016</v>
      </c>
      <c r="H2707" s="45">
        <f>_xlfn.XLOOKUP(J2707,Main_OG!$B$1:$B$766,Main_OG!$O$1:$O$766,"")</f>
        <v>0</v>
      </c>
      <c r="I2707" s="45">
        <f>_xlfn.XLOOKUP(F2707,Main_OG!$D$1:$D$766,Main_OG!$J$1:$J$766,"")</f>
        <v>1</v>
      </c>
      <c r="J2707" s="45" t="s">
        <v>111</v>
      </c>
      <c r="K2707" s="45" t="str">
        <f t="shared" si="127"/>
        <v>Tampa Electric Co_FL</v>
      </c>
      <c r="L2707" s="45" t="str">
        <f t="shared" si="128"/>
        <v>Tampa Electric Co_FL</v>
      </c>
      <c r="M2707" s="45" t="s">
        <v>3889</v>
      </c>
      <c r="N2707" s="45">
        <v>0</v>
      </c>
      <c r="O2707" s="45">
        <v>82667</v>
      </c>
      <c r="P2707" s="45">
        <v>1616</v>
      </c>
      <c r="Q2707" s="45">
        <v>646221</v>
      </c>
      <c r="R2707" s="45">
        <v>0</v>
      </c>
      <c r="S2707" s="45">
        <v>8118681</v>
      </c>
      <c r="T2707" s="45">
        <v>1928404</v>
      </c>
      <c r="U2707" s="45">
        <v>9187440</v>
      </c>
      <c r="V2707" s="45">
        <v>0</v>
      </c>
      <c r="W2707" s="45">
        <v>9.7724618000000003</v>
      </c>
      <c r="X2707" s="45">
        <v>8.3512065</v>
      </c>
      <c r="Y2707" s="45">
        <v>11.271343999999999</v>
      </c>
      <c r="Z2707" s="46">
        <v>978989.7</v>
      </c>
      <c r="AA2707" s="46">
        <v>47461.019621774838</v>
      </c>
      <c r="AB2707" s="47">
        <f>_xlfn.XLOOKUP($F2707,Main_OG!$D$1:$D$766,Main_OG!AJ$1:AJ$766,"")</f>
        <v>35399166</v>
      </c>
      <c r="AC2707" s="47">
        <f>_xlfn.XLOOKUP($F2707,Main_OG!$D$1:$D$766,Main_OG!AK$1:AK$766,"")</f>
        <v>10242104</v>
      </c>
      <c r="AD2707" s="47">
        <f>_xlfn.XLOOKUP($F2707,Main_OG!$D$1:$D$766,Main_OG!AL$1:AL$766,"")</f>
        <v>2373450266</v>
      </c>
      <c r="AE2707" s="47">
        <f>_xlfn.XLOOKUP($F2707,Main_OG!$D$1:$D$766,Main_OG!AM$1:AM$766,"")</f>
        <v>29320022</v>
      </c>
      <c r="AF2707" s="48">
        <f>_xlfn.XLOOKUP($F2707,Main_OG!$D$1:$D$766,Main_OG!Z$1:Z$766,"")</f>
        <v>0</v>
      </c>
      <c r="AG2707" s="48">
        <f>_xlfn.XLOOKUP($F2707,Main_OG!$D$1:$D$766,Main_OG!AA$1:AA$766,"")</f>
        <v>2.2143440282408582</v>
      </c>
      <c r="AH2707" s="48">
        <f>_xlfn.XLOOKUP($F2707,Main_OG!$D$1:$D$766,Main_OG!AB$1:AB$766,"")</f>
        <v>11.309272049594229</v>
      </c>
      <c r="AI2707" s="48">
        <f>_xlfn.XLOOKUP($F2707,Main_OG!$D$1:$D$766,Main_OG!AC$1:AC$766,"")</f>
        <v>3.2924726584307722</v>
      </c>
      <c r="AJ2707" s="48">
        <f>_xlfn.XLOOKUP($F2707,Main_OG!$D$1:$D$766,Main_OG!AD$1:AD$766,"")</f>
        <v>0.65636700530415037</v>
      </c>
    </row>
    <row r="2708" spans="2:36" x14ac:dyDescent="0.35">
      <c r="B2708" s="36" t="s">
        <v>3878</v>
      </c>
      <c r="C2708" s="45" t="s">
        <v>111</v>
      </c>
      <c r="D2708" s="45" t="s">
        <v>4311</v>
      </c>
      <c r="E2708" s="36" t="s">
        <v>3878</v>
      </c>
      <c r="F2708" s="36" t="str">
        <f t="shared" si="126"/>
        <v>2017_FL</v>
      </c>
      <c r="G2708" s="45">
        <v>2017</v>
      </c>
      <c r="H2708" s="45">
        <f>_xlfn.XLOOKUP(J2708,Main_OG!$B$1:$B$766,Main_OG!$O$1:$O$766,"")</f>
        <v>0</v>
      </c>
      <c r="I2708" s="45">
        <f>_xlfn.XLOOKUP(F2708,Main_OG!$D$1:$D$766,Main_OG!$J$1:$J$766,"")</f>
        <v>1</v>
      </c>
      <c r="J2708" s="45" t="s">
        <v>111</v>
      </c>
      <c r="K2708" s="45" t="str">
        <f t="shared" si="127"/>
        <v>Tampa Electric Co_FL</v>
      </c>
      <c r="L2708" s="45" t="str">
        <f t="shared" si="128"/>
        <v>Tampa Electric Co_FL</v>
      </c>
      <c r="M2708" s="45" t="s">
        <v>3890</v>
      </c>
      <c r="N2708" s="45">
        <v>0</v>
      </c>
      <c r="O2708" s="45">
        <v>83690</v>
      </c>
      <c r="P2708" s="45">
        <v>1608</v>
      </c>
      <c r="Q2708" s="45">
        <v>659393</v>
      </c>
      <c r="R2708" s="45">
        <v>0</v>
      </c>
      <c r="S2708" s="45">
        <v>8132922</v>
      </c>
      <c r="T2708" s="45">
        <v>2024309</v>
      </c>
      <c r="U2708" s="45">
        <v>9029286</v>
      </c>
      <c r="V2708" s="45">
        <v>0</v>
      </c>
      <c r="W2708" s="45">
        <v>9.4570056999999998</v>
      </c>
      <c r="X2708" s="45">
        <v>7.8072467999999997</v>
      </c>
      <c r="Y2708" s="45">
        <v>11.137589</v>
      </c>
      <c r="Z2708" s="46">
        <v>1014866.9</v>
      </c>
      <c r="AA2708" s="46">
        <v>48379.777575430031</v>
      </c>
      <c r="AB2708" s="47">
        <f>_xlfn.XLOOKUP($F2708,Main_OG!$D$1:$D$766,Main_OG!AJ$1:AJ$766,"")</f>
        <v>33747858</v>
      </c>
      <c r="AC2708" s="47">
        <f>_xlfn.XLOOKUP($F2708,Main_OG!$D$1:$D$766,Main_OG!AK$1:AK$766,"")</f>
        <v>5320500</v>
      </c>
      <c r="AD2708" s="47">
        <f>_xlfn.XLOOKUP($F2708,Main_OG!$D$1:$D$766,Main_OG!AL$1:AL$766,"")</f>
        <v>2384928964</v>
      </c>
      <c r="AE2708" s="47">
        <f>_xlfn.XLOOKUP($F2708,Main_OG!$D$1:$D$766,Main_OG!AM$1:AM$766,"")</f>
        <v>29146219</v>
      </c>
      <c r="AF2708" s="48">
        <f>_xlfn.XLOOKUP($F2708,Main_OG!$D$1:$D$766,Main_OG!Z$1:Z$766,"")</f>
        <v>0</v>
      </c>
      <c r="AG2708" s="48">
        <f>_xlfn.XLOOKUP($F2708,Main_OG!$D$1:$D$766,Main_OG!AA$1:AA$766,"")</f>
        <v>2.1875855044172008</v>
      </c>
      <c r="AH2708" s="48">
        <f>_xlfn.XLOOKUP($F2708,Main_OG!$D$1:$D$766,Main_OG!AB$1:AB$766,"")</f>
        <v>14.73443638842941</v>
      </c>
      <c r="AI2708" s="48">
        <f>_xlfn.XLOOKUP($F2708,Main_OG!$D$1:$D$766,Main_OG!AC$1:AC$766,"")</f>
        <v>4.2</v>
      </c>
      <c r="AJ2708" s="48">
        <f>_xlfn.XLOOKUP($F2708,Main_OG!$D$1:$D$766,Main_OG!AD$1:AD$766,"")</f>
        <v>0.62802788237371954</v>
      </c>
    </row>
    <row r="2709" spans="2:36" x14ac:dyDescent="0.35">
      <c r="B2709" s="36" t="s">
        <v>3878</v>
      </c>
      <c r="C2709" s="45" t="s">
        <v>111</v>
      </c>
      <c r="D2709" s="45" t="s">
        <v>4311</v>
      </c>
      <c r="E2709" s="36" t="s">
        <v>3878</v>
      </c>
      <c r="F2709" s="36" t="str">
        <f t="shared" si="126"/>
        <v>2018_FL</v>
      </c>
      <c r="G2709" s="45">
        <v>2018</v>
      </c>
      <c r="H2709" s="45">
        <f>_xlfn.XLOOKUP(J2709,Main_OG!$B$1:$B$766,Main_OG!$O$1:$O$766,"")</f>
        <v>0</v>
      </c>
      <c r="I2709" s="45">
        <f>_xlfn.XLOOKUP(F2709,Main_OG!$D$1:$D$766,Main_OG!$J$1:$J$766,"")</f>
        <v>1</v>
      </c>
      <c r="J2709" s="45" t="s">
        <v>111</v>
      </c>
      <c r="K2709" s="45" t="str">
        <f t="shared" si="127"/>
        <v>Tampa Electric Co_FL</v>
      </c>
      <c r="L2709" s="45" t="str">
        <f t="shared" si="128"/>
        <v>Tampa Electric Co_FL</v>
      </c>
      <c r="M2709" s="45" t="s">
        <v>3891</v>
      </c>
      <c r="N2709" s="45">
        <v>0</v>
      </c>
      <c r="O2709" s="45">
        <v>84347</v>
      </c>
      <c r="P2709" s="45">
        <v>1585</v>
      </c>
      <c r="Q2709" s="45">
        <v>677639</v>
      </c>
      <c r="R2709" s="45">
        <v>0</v>
      </c>
      <c r="S2709" s="45">
        <v>8199306</v>
      </c>
      <c r="T2709" s="45">
        <v>2014009</v>
      </c>
      <c r="U2709" s="45">
        <v>9418149</v>
      </c>
      <c r="V2709" s="45">
        <v>0</v>
      </c>
      <c r="W2709" s="45">
        <v>9.3907337999999996</v>
      </c>
      <c r="X2709" s="45">
        <v>8.0040258000000009</v>
      </c>
      <c r="Y2709" s="45">
        <v>11.332385</v>
      </c>
      <c r="Z2709" s="46">
        <v>1050433.8</v>
      </c>
      <c r="AA2709" s="46">
        <v>49420.722518629329</v>
      </c>
      <c r="AB2709" s="47">
        <f>_xlfn.XLOOKUP($F2709,Main_OG!$D$1:$D$766,Main_OG!AJ$1:AJ$766,"")</f>
        <v>26767110</v>
      </c>
      <c r="AC2709" s="47">
        <f>_xlfn.XLOOKUP($F2709,Main_OG!$D$1:$D$766,Main_OG!AK$1:AK$766,"")</f>
        <v>7648188</v>
      </c>
      <c r="AD2709" s="47">
        <f>_xlfn.XLOOKUP($F2709,Main_OG!$D$1:$D$766,Main_OG!AL$1:AL$766,"")</f>
        <v>2545582294</v>
      </c>
      <c r="AE2709" s="47">
        <f>_xlfn.XLOOKUP($F2709,Main_OG!$D$1:$D$766,Main_OG!AM$1:AM$766,"")</f>
        <v>29312349</v>
      </c>
      <c r="AF2709" s="48">
        <f>_xlfn.XLOOKUP($F2709,Main_OG!$D$1:$D$766,Main_OG!Z$1:Z$766,"")</f>
        <v>0</v>
      </c>
      <c r="AG2709" s="48">
        <f>_xlfn.XLOOKUP($F2709,Main_OG!$D$1:$D$766,Main_OG!AA$1:AA$766,"")</f>
        <v>2.1875855044172008</v>
      </c>
      <c r="AH2709" s="48">
        <f>_xlfn.XLOOKUP($F2709,Main_OG!$D$1:$D$766,Main_OG!AB$1:AB$766,"")</f>
        <v>16.43</v>
      </c>
      <c r="AI2709" s="48">
        <f>_xlfn.XLOOKUP($F2709,Main_OG!$D$1:$D$766,Main_OG!AC$1:AC$766,"")</f>
        <v>4.38</v>
      </c>
      <c r="AJ2709" s="48">
        <f>_xlfn.XLOOKUP($F2709,Main_OG!$D$1:$D$766,Main_OG!AD$1:AD$766,"")</f>
        <v>0.63</v>
      </c>
    </row>
    <row r="2710" spans="2:36" x14ac:dyDescent="0.35">
      <c r="B2710" s="36" t="s">
        <v>3878</v>
      </c>
      <c r="C2710" s="45" t="s">
        <v>111</v>
      </c>
      <c r="D2710" s="45" t="s">
        <v>4311</v>
      </c>
      <c r="E2710" s="36" t="s">
        <v>3878</v>
      </c>
      <c r="F2710" s="36" t="str">
        <f t="shared" si="126"/>
        <v>2019_FL</v>
      </c>
      <c r="G2710" s="45">
        <v>2019</v>
      </c>
      <c r="H2710" s="45">
        <f>_xlfn.XLOOKUP(J2710,Main_OG!$B$1:$B$766,Main_OG!$O$1:$O$766,"")</f>
        <v>0</v>
      </c>
      <c r="I2710" s="45">
        <f>_xlfn.XLOOKUP(F2710,Main_OG!$D$1:$D$766,Main_OG!$J$1:$J$766,"")</f>
        <v>2</v>
      </c>
      <c r="J2710" s="45" t="s">
        <v>111</v>
      </c>
      <c r="K2710" s="45" t="str">
        <f t="shared" si="127"/>
        <v>Tampa Electric Co_FL</v>
      </c>
      <c r="L2710" s="45" t="str">
        <f t="shared" si="128"/>
        <v>Tampa Electric Co_FL</v>
      </c>
      <c r="M2710" s="45" t="s">
        <v>3892</v>
      </c>
      <c r="N2710" s="45">
        <v>0</v>
      </c>
      <c r="O2710" s="45">
        <v>85322</v>
      </c>
      <c r="P2710" s="45">
        <v>1515</v>
      </c>
      <c r="Q2710" s="45">
        <v>685122</v>
      </c>
      <c r="R2710" s="45">
        <v>0</v>
      </c>
      <c r="S2710" s="45">
        <v>8178413</v>
      </c>
      <c r="T2710" s="45">
        <v>2020918</v>
      </c>
      <c r="U2710" s="45">
        <v>9584236</v>
      </c>
      <c r="V2710" s="45">
        <v>0</v>
      </c>
      <c r="W2710" s="45">
        <v>9.1219482000000003</v>
      </c>
      <c r="X2710" s="45">
        <v>7.7250537000000001</v>
      </c>
      <c r="Y2710" s="45">
        <v>10.931702</v>
      </c>
      <c r="Z2710" s="46">
        <v>1079271</v>
      </c>
      <c r="AA2710" s="46">
        <v>50217.205836426256</v>
      </c>
      <c r="AB2710" s="47">
        <f>_xlfn.XLOOKUP($F2710,Main_OG!$D$1:$D$766,Main_OG!AJ$1:AJ$766,"")</f>
        <v>19084934</v>
      </c>
      <c r="AC2710" s="47">
        <f>_xlfn.XLOOKUP($F2710,Main_OG!$D$1:$D$766,Main_OG!AK$1:AK$766,"")</f>
        <v>5425448</v>
      </c>
      <c r="AD2710" s="47">
        <f>_xlfn.XLOOKUP($F2710,Main_OG!$D$1:$D$766,Main_OG!AL$1:AL$766,"")</f>
        <v>2655971906</v>
      </c>
      <c r="AE2710" s="47">
        <f>_xlfn.XLOOKUP($F2710,Main_OG!$D$1:$D$766,Main_OG!AM$1:AM$766,"")</f>
        <v>29108066</v>
      </c>
      <c r="AF2710" s="48">
        <f>_xlfn.XLOOKUP($F2710,Main_OG!$D$1:$D$766,Main_OG!Z$1:Z$766,"")</f>
        <v>0</v>
      </c>
      <c r="AG2710" s="48">
        <f>_xlfn.XLOOKUP($F2710,Main_OG!$D$1:$D$766,Main_OG!AA$1:AA$766,"")</f>
        <v>2.83</v>
      </c>
      <c r="AH2710" s="48">
        <f>_xlfn.XLOOKUP($F2710,Main_OG!$D$1:$D$766,Main_OG!AB$1:AB$766,"")</f>
        <v>16.155101142605361</v>
      </c>
      <c r="AI2710" s="48">
        <f>_xlfn.XLOOKUP($F2710,Main_OG!$D$1:$D$766,Main_OG!AC$1:AC$766,"")</f>
        <v>3.3292283805067271</v>
      </c>
      <c r="AJ2710" s="48">
        <f>_xlfn.XLOOKUP($F2710,Main_OG!$D$1:$D$766,Main_OG!AD$1:AD$766,"")</f>
        <v>0.60296766622862785</v>
      </c>
    </row>
    <row r="2711" spans="2:36" x14ac:dyDescent="0.35">
      <c r="B2711" s="36" t="s">
        <v>3878</v>
      </c>
      <c r="C2711" s="45" t="s">
        <v>111</v>
      </c>
      <c r="D2711" s="45" t="s">
        <v>4311</v>
      </c>
      <c r="E2711" s="36" t="s">
        <v>3878</v>
      </c>
      <c r="F2711" s="36" t="str">
        <f t="shared" si="126"/>
        <v>2020_FL</v>
      </c>
      <c r="G2711" s="45">
        <v>2020</v>
      </c>
      <c r="H2711" s="45">
        <f>_xlfn.XLOOKUP(J2711,Main_OG!$B$1:$B$766,Main_OG!$O$1:$O$766,"")</f>
        <v>0</v>
      </c>
      <c r="I2711" s="45">
        <f>_xlfn.XLOOKUP(F2711,Main_OG!$D$1:$D$766,Main_OG!$J$1:$J$766,"")</f>
        <v>2</v>
      </c>
      <c r="J2711" s="45" t="s">
        <v>111</v>
      </c>
      <c r="K2711" s="45" t="str">
        <f t="shared" si="127"/>
        <v>Tampa Electric Co_FL</v>
      </c>
      <c r="L2711" s="45" t="str">
        <f t="shared" si="128"/>
        <v>Tampa Electric Co_FL</v>
      </c>
      <c r="M2711" s="45" t="s">
        <v>3893</v>
      </c>
      <c r="N2711" s="45">
        <v>0</v>
      </c>
      <c r="O2711" s="45">
        <v>86146</v>
      </c>
      <c r="P2711" s="45">
        <v>1408</v>
      </c>
      <c r="Q2711" s="45">
        <v>0</v>
      </c>
      <c r="R2711" s="45">
        <v>0</v>
      </c>
      <c r="S2711" s="45">
        <v>7941137</v>
      </c>
      <c r="T2711" s="45">
        <v>1890671</v>
      </c>
      <c r="U2711" s="45">
        <v>0</v>
      </c>
      <c r="V2711" s="45">
        <v>0</v>
      </c>
      <c r="W2711" s="45">
        <v>8.4777407</v>
      </c>
      <c r="X2711" s="45">
        <v>7.0451337000000001</v>
      </c>
      <c r="Y2711" s="45">
        <v>0</v>
      </c>
      <c r="Z2711" s="46">
        <v>1068377.5</v>
      </c>
      <c r="AA2711" s="46">
        <v>49260.684558114655</v>
      </c>
      <c r="AB2711" s="47">
        <f>_xlfn.XLOOKUP($F2711,Main_OG!$D$1:$D$766,Main_OG!AJ$1:AJ$766,"")</f>
        <v>15006074</v>
      </c>
      <c r="AC2711" s="47">
        <f>_xlfn.XLOOKUP($F2711,Main_OG!$D$1:$D$766,Main_OG!AK$1:AK$766,"")</f>
        <v>6239496</v>
      </c>
      <c r="AD2711" s="47">
        <f>_xlfn.XLOOKUP($F2711,Main_OG!$D$1:$D$766,Main_OG!AL$1:AL$766,"")</f>
        <v>2732402598</v>
      </c>
      <c r="AE2711" s="47">
        <f>_xlfn.XLOOKUP($F2711,Main_OG!$D$1:$D$766,Main_OG!AM$1:AM$766,"")</f>
        <v>0</v>
      </c>
      <c r="AF2711" s="48">
        <f>_xlfn.XLOOKUP($F2711,Main_OG!$D$1:$D$766,Main_OG!Z$1:Z$766,"")</f>
        <v>0</v>
      </c>
      <c r="AG2711" s="48">
        <f>_xlfn.XLOOKUP($F2711,Main_OG!$D$1:$D$766,Main_OG!AA$1:AA$766,"")</f>
        <v>2.127327759928813</v>
      </c>
      <c r="AH2711" s="48">
        <f>_xlfn.XLOOKUP($F2711,Main_OG!$D$1:$D$766,Main_OG!AB$1:AB$766,"")</f>
        <v>12.535325193609101</v>
      </c>
      <c r="AI2711" s="48">
        <f>_xlfn.XLOOKUP($F2711,Main_OG!$D$1:$D$766,Main_OG!AC$1:AC$766,"")</f>
        <v>2.8422150630003218</v>
      </c>
      <c r="AJ2711" s="48">
        <f>_xlfn.XLOOKUP($F2711,Main_OG!$D$1:$D$766,Main_OG!AD$1:AD$766,"")</f>
        <v>0.5848556097000881</v>
      </c>
    </row>
    <row r="2712" spans="2:36" x14ac:dyDescent="0.35">
      <c r="B2712" s="36" t="s">
        <v>3894</v>
      </c>
      <c r="C2712" s="45" t="s">
        <v>824</v>
      </c>
      <c r="D2712" s="45" t="s">
        <v>4312</v>
      </c>
      <c r="E2712" s="36" t="s">
        <v>3894</v>
      </c>
      <c r="F2712" s="36" t="str">
        <f t="shared" si="126"/>
        <v>2006_AK</v>
      </c>
      <c r="G2712" s="45">
        <v>2006</v>
      </c>
      <c r="H2712" s="45">
        <f>_xlfn.XLOOKUP(J2712,Main_OG!$B$1:$B$766,Main_OG!$O$1:$O$766,"")</f>
        <v>0</v>
      </c>
      <c r="I2712" s="45">
        <f>_xlfn.XLOOKUP(F2712,Main_OG!$D$1:$D$766,Main_OG!$J$1:$J$766,"")</f>
        <v>0</v>
      </c>
      <c r="J2712" s="45" t="s">
        <v>824</v>
      </c>
      <c r="K2712" s="45" t="str">
        <f t="shared" si="127"/>
        <v>Tanana Power Co Inc_AK</v>
      </c>
      <c r="L2712" s="45" t="str">
        <f t="shared" si="128"/>
        <v>Tanana Power Co Inc_AK</v>
      </c>
      <c r="M2712" s="45" t="s">
        <v>3895</v>
      </c>
      <c r="N2712" s="45">
        <v>0</v>
      </c>
      <c r="O2712" s="45">
        <v>21</v>
      </c>
      <c r="P2712" s="45">
        <v>0</v>
      </c>
      <c r="Q2712" s="45">
        <v>160</v>
      </c>
      <c r="R2712" s="45">
        <v>0</v>
      </c>
      <c r="S2712" s="45">
        <v>368</v>
      </c>
      <c r="T2712" s="45">
        <v>0</v>
      </c>
      <c r="U2712" s="45">
        <v>265</v>
      </c>
      <c r="V2712" s="45">
        <v>0</v>
      </c>
      <c r="W2712" s="45">
        <v>47.119078104993598</v>
      </c>
      <c r="X2712" s="45">
        <v>0</v>
      </c>
      <c r="Y2712" s="45">
        <v>56.382978723404257</v>
      </c>
      <c r="Z2712" s="46">
        <v>47546.2</v>
      </c>
      <c r="AA2712" s="46">
        <v>70407.314060968274</v>
      </c>
      <c r="AB2712" s="47">
        <f>_xlfn.XLOOKUP($F2712,Main_OG!$D$1:$D$766,Main_OG!AJ$1:AJ$766,"")</f>
        <v>968457.74</v>
      </c>
      <c r="AC2712" s="47">
        <f>_xlfn.XLOOKUP($F2712,Main_OG!$D$1:$D$766,Main_OG!AK$1:AK$766,"")</f>
        <v>2895506.1599999997</v>
      </c>
      <c r="AD2712" s="47">
        <f>_xlfn.XLOOKUP($F2712,Main_OG!$D$1:$D$766,Main_OG!AL$1:AL$766,"")</f>
        <v>88962825.159999996</v>
      </c>
      <c r="AE2712" s="47">
        <f>_xlfn.XLOOKUP($F2712,Main_OG!$D$1:$D$766,Main_OG!AM$1:AM$766,"")</f>
        <v>0</v>
      </c>
      <c r="AF2712" s="48">
        <f>_xlfn.XLOOKUP($F2712,Main_OG!$D$1:$D$766,Main_OG!Z$1:Z$766,"")</f>
        <v>0</v>
      </c>
      <c r="AG2712" s="48">
        <f>_xlfn.XLOOKUP($F2712,Main_OG!$D$1:$D$766,Main_OG!AA$1:AA$766,"")</f>
        <v>2.2465548173415608</v>
      </c>
      <c r="AH2712" s="48">
        <f>_xlfn.XLOOKUP($F2712,Main_OG!$D$1:$D$766,Main_OG!AB$1:AB$766,"")</f>
        <v>14.13114039693003</v>
      </c>
      <c r="AI2712" s="48">
        <f>_xlfn.XLOOKUP($F2712,Main_OG!$D$1:$D$766,Main_OG!AC$1:AC$766,"")</f>
        <v>7.1610124069250478</v>
      </c>
      <c r="AJ2712" s="48">
        <f>_xlfn.XLOOKUP($F2712,Main_OG!$D$1:$D$766,Main_OG!AD$1:AD$766,"")</f>
        <v>0.4704061490499184</v>
      </c>
    </row>
    <row r="2713" spans="2:36" x14ac:dyDescent="0.35">
      <c r="B2713" s="36" t="s">
        <v>3894</v>
      </c>
      <c r="C2713" s="45" t="s">
        <v>824</v>
      </c>
      <c r="D2713" s="45" t="s">
        <v>4312</v>
      </c>
      <c r="E2713" s="36" t="s">
        <v>3894</v>
      </c>
      <c r="F2713" s="36" t="str">
        <f t="shared" si="126"/>
        <v>2007_AK</v>
      </c>
      <c r="G2713" s="45">
        <v>2007</v>
      </c>
      <c r="H2713" s="45">
        <f>_xlfn.XLOOKUP(J2713,Main_OG!$B$1:$B$766,Main_OG!$O$1:$O$766,"")</f>
        <v>0</v>
      </c>
      <c r="I2713" s="45">
        <f>_xlfn.XLOOKUP(F2713,Main_OG!$D$1:$D$766,Main_OG!$J$1:$J$766,"")</f>
        <v>0</v>
      </c>
      <c r="J2713" s="45" t="s">
        <v>824</v>
      </c>
      <c r="K2713" s="45" t="str">
        <f t="shared" si="127"/>
        <v>Tanana Power Co Inc_AK</v>
      </c>
      <c r="L2713" s="45" t="str">
        <f t="shared" si="128"/>
        <v>Tanana Power Co Inc_AK</v>
      </c>
      <c r="M2713" s="45" t="s">
        <v>3896</v>
      </c>
      <c r="N2713" s="45">
        <v>0</v>
      </c>
      <c r="O2713" s="45">
        <v>18</v>
      </c>
      <c r="P2713" s="45">
        <v>0</v>
      </c>
      <c r="Q2713" s="45">
        <v>159</v>
      </c>
      <c r="R2713" s="45">
        <v>0</v>
      </c>
      <c r="S2713" s="45">
        <v>350</v>
      </c>
      <c r="T2713" s="45">
        <v>0</v>
      </c>
      <c r="U2713" s="45">
        <v>249</v>
      </c>
      <c r="V2713" s="45">
        <v>0</v>
      </c>
      <c r="W2713" s="45">
        <v>44.59</v>
      </c>
      <c r="X2713" s="45">
        <v>0</v>
      </c>
      <c r="Y2713" s="45">
        <v>55.09</v>
      </c>
      <c r="Z2713" s="46">
        <v>50126.7</v>
      </c>
      <c r="AA2713" s="46">
        <v>73683.227987652499</v>
      </c>
      <c r="AB2713" s="47">
        <f>_xlfn.XLOOKUP($F2713,Main_OG!$D$1:$D$766,Main_OG!AJ$1:AJ$766,"")</f>
        <v>996372</v>
      </c>
      <c r="AC2713" s="47">
        <f>_xlfn.XLOOKUP($F2713,Main_OG!$D$1:$D$766,Main_OG!AK$1:AK$766,"")</f>
        <v>3695916</v>
      </c>
      <c r="AD2713" s="47">
        <f>_xlfn.XLOOKUP($F2713,Main_OG!$D$1:$D$766,Main_OG!AL$1:AL$766,"")</f>
        <v>83891130</v>
      </c>
      <c r="AE2713" s="47">
        <f>_xlfn.XLOOKUP($F2713,Main_OG!$D$1:$D$766,Main_OG!AM$1:AM$766,"")</f>
        <v>0</v>
      </c>
      <c r="AF2713" s="48">
        <f>_xlfn.XLOOKUP($F2713,Main_OG!$D$1:$D$766,Main_OG!Z$1:Z$766,"")</f>
        <v>0</v>
      </c>
      <c r="AG2713" s="48">
        <f>_xlfn.XLOOKUP($F2713,Main_OG!$D$1:$D$766,Main_OG!AA$1:AA$766,"")</f>
        <v>2.2465548173415608</v>
      </c>
      <c r="AH2713" s="48">
        <f>_xlfn.XLOOKUP($F2713,Main_OG!$D$1:$D$766,Main_OG!AB$1:AB$766,"")</f>
        <v>15.097711394063451</v>
      </c>
      <c r="AI2713" s="48">
        <f>_xlfn.XLOOKUP($F2713,Main_OG!$D$1:$D$766,Main_OG!AC$1:AC$766,"")</f>
        <v>7.3815467393807772</v>
      </c>
      <c r="AJ2713" s="48">
        <f>_xlfn.XLOOKUP($F2713,Main_OG!$D$1:$D$766,Main_OG!AD$1:AD$766,"")</f>
        <v>0.58103021845052572</v>
      </c>
    </row>
    <row r="2714" spans="2:36" x14ac:dyDescent="0.35">
      <c r="B2714" s="36" t="s">
        <v>3894</v>
      </c>
      <c r="C2714" s="45" t="s">
        <v>824</v>
      </c>
      <c r="D2714" s="45" t="s">
        <v>4312</v>
      </c>
      <c r="E2714" s="36" t="s">
        <v>3894</v>
      </c>
      <c r="F2714" s="36" t="str">
        <f t="shared" si="126"/>
        <v>2008_AK</v>
      </c>
      <c r="G2714" s="45">
        <v>2008</v>
      </c>
      <c r="H2714" s="45">
        <f>_xlfn.XLOOKUP(J2714,Main_OG!$B$1:$B$766,Main_OG!$O$1:$O$766,"")</f>
        <v>0</v>
      </c>
      <c r="I2714" s="45">
        <f>_xlfn.XLOOKUP(F2714,Main_OG!$D$1:$D$766,Main_OG!$J$1:$J$766,"")</f>
        <v>0</v>
      </c>
      <c r="J2714" s="45" t="s">
        <v>824</v>
      </c>
      <c r="K2714" s="45" t="str">
        <f t="shared" si="127"/>
        <v>Tanana Power Co Inc_AK</v>
      </c>
      <c r="L2714" s="45" t="str">
        <f t="shared" si="128"/>
        <v>Tanana Power Co Inc_AK</v>
      </c>
      <c r="M2714" s="45" t="s">
        <v>3897</v>
      </c>
      <c r="N2714" s="45">
        <v>0</v>
      </c>
      <c r="O2714" s="45">
        <v>20</v>
      </c>
      <c r="P2714" s="45">
        <v>0</v>
      </c>
      <c r="Q2714" s="45">
        <v>151</v>
      </c>
      <c r="R2714" s="45">
        <v>0</v>
      </c>
      <c r="S2714" s="45">
        <v>681</v>
      </c>
      <c r="T2714" s="45">
        <v>0</v>
      </c>
      <c r="U2714" s="45">
        <v>448</v>
      </c>
      <c r="V2714" s="45">
        <v>0</v>
      </c>
      <c r="W2714" s="45">
        <v>44.64</v>
      </c>
      <c r="X2714" s="45">
        <v>0</v>
      </c>
      <c r="Y2714" s="45">
        <v>54.69</v>
      </c>
      <c r="Z2714" s="46">
        <v>49926.6</v>
      </c>
      <c r="AA2714" s="46">
        <v>72625.262744470543</v>
      </c>
      <c r="AB2714" s="47">
        <f>_xlfn.XLOOKUP($F2714,Main_OG!$D$1:$D$766,Main_OG!AJ$1:AJ$766,"")</f>
        <v>994228</v>
      </c>
      <c r="AC2714" s="47">
        <f>_xlfn.XLOOKUP($F2714,Main_OG!$D$1:$D$766,Main_OG!AK$1:AK$766,"")</f>
        <v>3309288</v>
      </c>
      <c r="AD2714" s="47">
        <f>_xlfn.XLOOKUP($F2714,Main_OG!$D$1:$D$766,Main_OG!AL$1:AL$766,"")</f>
        <v>88306788</v>
      </c>
      <c r="AE2714" s="47">
        <f>_xlfn.XLOOKUP($F2714,Main_OG!$D$1:$D$766,Main_OG!AM$1:AM$766,"")</f>
        <v>0</v>
      </c>
      <c r="AF2714" s="48">
        <f>_xlfn.XLOOKUP($F2714,Main_OG!$D$1:$D$766,Main_OG!Z$1:Z$766,"")</f>
        <v>0</v>
      </c>
      <c r="AG2714" s="48">
        <f>_xlfn.XLOOKUP($F2714,Main_OG!$D$1:$D$766,Main_OG!AA$1:AA$766,"")</f>
        <v>2.2204719344600159</v>
      </c>
      <c r="AH2714" s="48">
        <f>_xlfn.XLOOKUP($F2714,Main_OG!$D$1:$D$766,Main_OG!AB$1:AB$766,"")</f>
        <v>19.619187803472759</v>
      </c>
      <c r="AI2714" s="48">
        <f>_xlfn.XLOOKUP($F2714,Main_OG!$D$1:$D$766,Main_OG!AC$1:AC$766,"")</f>
        <v>9.1182546074696553</v>
      </c>
      <c r="AJ2714" s="48">
        <f>_xlfn.XLOOKUP($F2714,Main_OG!$D$1:$D$766,Main_OG!AD$1:AD$766,"")</f>
        <v>0.68330088246943577</v>
      </c>
    </row>
    <row r="2715" spans="2:36" x14ac:dyDescent="0.35">
      <c r="B2715" s="36" t="s">
        <v>3894</v>
      </c>
      <c r="C2715" s="45" t="s">
        <v>824</v>
      </c>
      <c r="D2715" s="45" t="s">
        <v>4312</v>
      </c>
      <c r="E2715" s="36" t="s">
        <v>3894</v>
      </c>
      <c r="F2715" s="36" t="str">
        <f t="shared" si="126"/>
        <v>2009_AK</v>
      </c>
      <c r="G2715" s="45">
        <v>2009</v>
      </c>
      <c r="H2715" s="45">
        <f>_xlfn.XLOOKUP(J2715,Main_OG!$B$1:$B$766,Main_OG!$O$1:$O$766,"")</f>
        <v>0</v>
      </c>
      <c r="I2715" s="45">
        <f>_xlfn.XLOOKUP(F2715,Main_OG!$D$1:$D$766,Main_OG!$J$1:$J$766,"")</f>
        <v>0</v>
      </c>
      <c r="J2715" s="45" t="s">
        <v>824</v>
      </c>
      <c r="K2715" s="45" t="str">
        <f t="shared" si="127"/>
        <v>Tanana Power Co Inc_AK</v>
      </c>
      <c r="L2715" s="45" t="str">
        <f t="shared" si="128"/>
        <v>Tanana Power Co Inc_AK</v>
      </c>
      <c r="M2715" s="45" t="s">
        <v>3898</v>
      </c>
      <c r="N2715" s="45">
        <v>0</v>
      </c>
      <c r="O2715" s="45">
        <v>17</v>
      </c>
      <c r="P2715" s="45">
        <v>0</v>
      </c>
      <c r="Q2715" s="45">
        <v>147</v>
      </c>
      <c r="R2715" s="45">
        <v>0</v>
      </c>
      <c r="S2715" s="45">
        <v>702</v>
      </c>
      <c r="T2715" s="45">
        <v>0</v>
      </c>
      <c r="U2715" s="45">
        <v>382</v>
      </c>
      <c r="V2715" s="45">
        <v>0</v>
      </c>
      <c r="W2715" s="45">
        <v>46.72</v>
      </c>
      <c r="X2715" s="45">
        <v>0</v>
      </c>
      <c r="Y2715" s="45">
        <v>57.33</v>
      </c>
      <c r="Z2715" s="46">
        <v>54951.9</v>
      </c>
      <c r="AA2715" s="46">
        <v>78626.832356791798</v>
      </c>
      <c r="AB2715" s="47">
        <f>_xlfn.XLOOKUP($F2715,Main_OG!$D$1:$D$766,Main_OG!AJ$1:AJ$766,"")</f>
        <v>1025918</v>
      </c>
      <c r="AC2715" s="47">
        <f>_xlfn.XLOOKUP($F2715,Main_OG!$D$1:$D$766,Main_OG!AK$1:AK$766,"")</f>
        <v>3992640</v>
      </c>
      <c r="AD2715" s="47">
        <f>_xlfn.XLOOKUP($F2715,Main_OG!$D$1:$D$766,Main_OG!AL$1:AL$766,"")</f>
        <v>77900336</v>
      </c>
      <c r="AE2715" s="47">
        <f>_xlfn.XLOOKUP($F2715,Main_OG!$D$1:$D$766,Main_OG!AM$1:AM$766,"")</f>
        <v>0</v>
      </c>
      <c r="AF2715" s="48">
        <f>_xlfn.XLOOKUP($F2715,Main_OG!$D$1:$D$766,Main_OG!Z$1:Z$766,"")</f>
        <v>0</v>
      </c>
      <c r="AG2715" s="48">
        <f>_xlfn.XLOOKUP($F2715,Main_OG!$D$1:$D$766,Main_OG!AA$1:AA$766,"")</f>
        <v>2.2743975091886082</v>
      </c>
      <c r="AH2715" s="48">
        <f>_xlfn.XLOOKUP($F2715,Main_OG!$D$1:$D$766,Main_OG!AB$1:AB$766,"")</f>
        <v>14.15708861161818</v>
      </c>
      <c r="AI2715" s="48">
        <f>_xlfn.XLOOKUP($F2715,Main_OG!$D$1:$D$766,Main_OG!AC$1:AC$766,"")</f>
        <v>4.5973007921271787</v>
      </c>
      <c r="AJ2715" s="48">
        <f>_xlfn.XLOOKUP($F2715,Main_OG!$D$1:$D$766,Main_OG!AD$1:AD$766,"")</f>
        <v>0.68314474405108627</v>
      </c>
    </row>
    <row r="2716" spans="2:36" x14ac:dyDescent="0.35">
      <c r="B2716" s="36" t="s">
        <v>3894</v>
      </c>
      <c r="C2716" s="45" t="s">
        <v>824</v>
      </c>
      <c r="D2716" s="45" t="s">
        <v>4312</v>
      </c>
      <c r="E2716" s="36" t="s">
        <v>3894</v>
      </c>
      <c r="F2716" s="36" t="str">
        <f t="shared" si="126"/>
        <v>2010_AK</v>
      </c>
      <c r="G2716" s="45">
        <v>2010</v>
      </c>
      <c r="H2716" s="45">
        <f>_xlfn.XLOOKUP(J2716,Main_OG!$B$1:$B$766,Main_OG!$O$1:$O$766,"")</f>
        <v>0</v>
      </c>
      <c r="I2716" s="45">
        <f>_xlfn.XLOOKUP(F2716,Main_OG!$D$1:$D$766,Main_OG!$J$1:$J$766,"")</f>
        <v>0</v>
      </c>
      <c r="J2716" s="45" t="s">
        <v>824</v>
      </c>
      <c r="K2716" s="45" t="str">
        <f t="shared" si="127"/>
        <v>Tanana Power Co Inc_AK</v>
      </c>
      <c r="L2716" s="45" t="str">
        <f t="shared" si="128"/>
        <v>Tanana Power Co Inc_AK</v>
      </c>
      <c r="M2716" s="45" t="s">
        <v>3899</v>
      </c>
      <c r="N2716" s="45">
        <v>0</v>
      </c>
      <c r="O2716" s="45">
        <v>17</v>
      </c>
      <c r="P2716" s="45">
        <v>0</v>
      </c>
      <c r="Q2716" s="45">
        <v>144</v>
      </c>
      <c r="R2716" s="45">
        <v>0</v>
      </c>
      <c r="S2716" s="45">
        <v>704</v>
      </c>
      <c r="T2716" s="45">
        <v>0</v>
      </c>
      <c r="U2716" s="45">
        <v>394</v>
      </c>
      <c r="V2716" s="45">
        <v>0</v>
      </c>
      <c r="W2716" s="45">
        <v>46.73</v>
      </c>
      <c r="X2716" s="45">
        <v>0</v>
      </c>
      <c r="Y2716" s="45">
        <v>56.85</v>
      </c>
      <c r="Z2716" s="46">
        <v>53652</v>
      </c>
      <c r="AA2716" s="46">
        <v>75144.751548358356</v>
      </c>
      <c r="AB2716" s="47">
        <f>_xlfn.XLOOKUP($F2716,Main_OG!$D$1:$D$766,Main_OG!AJ$1:AJ$766,"")</f>
        <v>993000</v>
      </c>
      <c r="AC2716" s="47">
        <f>_xlfn.XLOOKUP($F2716,Main_OG!$D$1:$D$766,Main_OG!AK$1:AK$766,"")</f>
        <v>3244592</v>
      </c>
      <c r="AD2716" s="47">
        <f>_xlfn.XLOOKUP($F2716,Main_OG!$D$1:$D$766,Main_OG!AL$1:AL$766,"")</f>
        <v>81353948</v>
      </c>
      <c r="AE2716" s="47">
        <f>_xlfn.XLOOKUP($F2716,Main_OG!$D$1:$D$766,Main_OG!AM$1:AM$766,"")</f>
        <v>0</v>
      </c>
      <c r="AF2716" s="48">
        <f>_xlfn.XLOOKUP($F2716,Main_OG!$D$1:$D$766,Main_OG!Z$1:Z$766,"")</f>
        <v>0</v>
      </c>
      <c r="AG2716" s="48">
        <f>_xlfn.XLOOKUP($F2716,Main_OG!$D$1:$D$766,Main_OG!AA$1:AA$766,"")</f>
        <v>2.2935982820086371</v>
      </c>
      <c r="AH2716" s="48">
        <f>_xlfn.XLOOKUP($F2716,Main_OG!$D$1:$D$766,Main_OG!AB$1:AB$766,"")</f>
        <v>17.815786882646659</v>
      </c>
      <c r="AI2716" s="48">
        <f>_xlfn.XLOOKUP($F2716,Main_OG!$D$1:$D$766,Main_OG!AC$1:AC$766,"")</f>
        <v>4.9924248044436963</v>
      </c>
      <c r="AJ2716" s="48">
        <f>_xlfn.XLOOKUP($F2716,Main_OG!$D$1:$D$766,Main_OG!AD$1:AD$766,"")</f>
        <v>0.70992248279802228</v>
      </c>
    </row>
    <row r="2717" spans="2:36" x14ac:dyDescent="0.35">
      <c r="B2717" s="36" t="s">
        <v>3894</v>
      </c>
      <c r="C2717" s="45" t="s">
        <v>824</v>
      </c>
      <c r="D2717" s="45" t="s">
        <v>4312</v>
      </c>
      <c r="E2717" s="36" t="s">
        <v>3894</v>
      </c>
      <c r="F2717" s="36" t="str">
        <f t="shared" si="126"/>
        <v>2011_AK</v>
      </c>
      <c r="G2717" s="45">
        <v>2011</v>
      </c>
      <c r="H2717" s="45">
        <f>_xlfn.XLOOKUP(J2717,Main_OG!$B$1:$B$766,Main_OG!$O$1:$O$766,"")</f>
        <v>0</v>
      </c>
      <c r="I2717" s="45">
        <f>_xlfn.XLOOKUP(F2717,Main_OG!$D$1:$D$766,Main_OG!$J$1:$J$766,"")</f>
        <v>0</v>
      </c>
      <c r="J2717" s="45" t="s">
        <v>824</v>
      </c>
      <c r="K2717" s="45" t="str">
        <f t="shared" si="127"/>
        <v>Tanana Power Co Inc_AK</v>
      </c>
      <c r="L2717" s="45" t="str">
        <f t="shared" si="128"/>
        <v>Tanana Power Co Inc_AK</v>
      </c>
      <c r="M2717" s="45" t="s">
        <v>3900</v>
      </c>
      <c r="N2717" s="45">
        <v>0</v>
      </c>
      <c r="O2717" s="45">
        <v>17</v>
      </c>
      <c r="P2717" s="45">
        <v>0</v>
      </c>
      <c r="Q2717" s="45">
        <v>145</v>
      </c>
      <c r="R2717" s="45">
        <v>0</v>
      </c>
      <c r="S2717" s="45">
        <v>704</v>
      </c>
      <c r="T2717" s="45">
        <v>0</v>
      </c>
      <c r="U2717" s="45">
        <v>409</v>
      </c>
      <c r="V2717" s="45">
        <v>0</v>
      </c>
      <c r="W2717" s="45">
        <v>44.89</v>
      </c>
      <c r="X2717" s="45">
        <v>0</v>
      </c>
      <c r="Y2717" s="45">
        <v>54.52</v>
      </c>
      <c r="Z2717" s="46">
        <v>54045.5</v>
      </c>
      <c r="AA2717" s="46">
        <v>74819.097140025115</v>
      </c>
      <c r="AB2717" s="47">
        <f>_xlfn.XLOOKUP($F2717,Main_OG!$D$1:$D$766,Main_OG!AJ$1:AJ$766,"")</f>
        <v>1023324</v>
      </c>
      <c r="AC2717" s="47">
        <f>_xlfn.XLOOKUP($F2717,Main_OG!$D$1:$D$766,Main_OG!AK$1:AK$766,"")</f>
        <v>3226522</v>
      </c>
      <c r="AD2717" s="47">
        <f>_xlfn.XLOOKUP($F2717,Main_OG!$D$1:$D$766,Main_OG!AL$1:AL$766,"")</f>
        <v>85181020</v>
      </c>
      <c r="AE2717" s="47">
        <f>_xlfn.XLOOKUP($F2717,Main_OG!$D$1:$D$766,Main_OG!AM$1:AM$766,"")</f>
        <v>0</v>
      </c>
      <c r="AF2717" s="48">
        <f>_xlfn.XLOOKUP($F2717,Main_OG!$D$1:$D$766,Main_OG!Z$1:Z$766,"")</f>
        <v>6.17</v>
      </c>
      <c r="AG2717" s="48">
        <f>_xlfn.XLOOKUP($F2717,Main_OG!$D$1:$D$766,Main_OG!AA$1:AA$766,"")</f>
        <v>1.73</v>
      </c>
      <c r="AH2717" s="48">
        <f>_xlfn.XLOOKUP($F2717,Main_OG!$D$1:$D$766,Main_OG!AB$1:AB$766,"")</f>
        <v>22.758921780738341</v>
      </c>
      <c r="AI2717" s="48">
        <f>_xlfn.XLOOKUP($F2717,Main_OG!$D$1:$D$766,Main_OG!AC$1:AC$766,"")</f>
        <v>4.97</v>
      </c>
      <c r="AJ2717" s="48">
        <f>_xlfn.XLOOKUP($F2717,Main_OG!$D$1:$D$766,Main_OG!AD$1:AD$766,"")</f>
        <v>0.75949643062398253</v>
      </c>
    </row>
    <row r="2718" spans="2:36" x14ac:dyDescent="0.35">
      <c r="B2718" s="36" t="s">
        <v>3894</v>
      </c>
      <c r="C2718" s="45" t="s">
        <v>824</v>
      </c>
      <c r="D2718" s="45" t="s">
        <v>4312</v>
      </c>
      <c r="E2718" s="36" t="s">
        <v>3894</v>
      </c>
      <c r="F2718" s="36" t="str">
        <f t="shared" si="126"/>
        <v>2019_AK</v>
      </c>
      <c r="G2718" s="45">
        <v>2019</v>
      </c>
      <c r="H2718" s="45">
        <f>_xlfn.XLOOKUP(J2718,Main_OG!$B$1:$B$766,Main_OG!$O$1:$O$766,"")</f>
        <v>0</v>
      </c>
      <c r="I2718" s="45">
        <f>_xlfn.XLOOKUP(F2718,Main_OG!$D$1:$D$766,Main_OG!$J$1:$J$766,"")</f>
        <v>0</v>
      </c>
      <c r="J2718" s="45" t="s">
        <v>824</v>
      </c>
      <c r="K2718" s="45" t="str">
        <f t="shared" si="127"/>
        <v>Tanana Power Co Inc_AK</v>
      </c>
      <c r="L2718" s="45" t="str">
        <f t="shared" si="128"/>
        <v>Tanana Power Co Inc_AK</v>
      </c>
      <c r="M2718" s="45" t="s">
        <v>3901</v>
      </c>
      <c r="N2718" s="45">
        <v>0</v>
      </c>
      <c r="O2718" s="45">
        <v>53</v>
      </c>
      <c r="P2718" s="45">
        <v>0</v>
      </c>
      <c r="Q2718" s="45">
        <v>108</v>
      </c>
      <c r="R2718" s="45">
        <v>0</v>
      </c>
      <c r="S2718" s="45">
        <v>845</v>
      </c>
      <c r="T2718" s="45">
        <v>0</v>
      </c>
      <c r="U2718" s="45">
        <v>306</v>
      </c>
      <c r="V2718" s="45">
        <v>0</v>
      </c>
      <c r="W2718" s="45">
        <v>61.822485</v>
      </c>
      <c r="X2718" s="45">
        <v>0</v>
      </c>
      <c r="Y2718" s="45">
        <v>70.555555999999996</v>
      </c>
      <c r="Z2718" s="46">
        <v>52325.3</v>
      </c>
      <c r="AA2718" s="46">
        <v>71326.453136096767</v>
      </c>
      <c r="AB2718" s="47">
        <f>_xlfn.XLOOKUP($F2718,Main_OG!$D$1:$D$766,Main_OG!AJ$1:AJ$766,"")</f>
        <v>1111904</v>
      </c>
      <c r="AC2718" s="47">
        <f>_xlfn.XLOOKUP($F2718,Main_OG!$D$1:$D$766,Main_OG!AK$1:AK$766,"")</f>
        <v>3216424</v>
      </c>
      <c r="AD2718" s="47">
        <f>_xlfn.XLOOKUP($F2718,Main_OG!$D$1:$D$766,Main_OG!AL$1:AL$766,"")</f>
        <v>49373842</v>
      </c>
      <c r="AE2718" s="47">
        <f>_xlfn.XLOOKUP($F2718,Main_OG!$D$1:$D$766,Main_OG!AM$1:AM$766,"")</f>
        <v>0</v>
      </c>
      <c r="AF2718" s="48">
        <f>_xlfn.XLOOKUP($F2718,Main_OG!$D$1:$D$766,Main_OG!Z$1:Z$766,"")</f>
        <v>7.11</v>
      </c>
      <c r="AG2718" s="48">
        <f>_xlfn.XLOOKUP($F2718,Main_OG!$D$1:$D$766,Main_OG!AA$1:AA$766,"")</f>
        <v>3.51</v>
      </c>
      <c r="AH2718" s="48">
        <f>_xlfn.XLOOKUP($F2718,Main_OG!$D$1:$D$766,Main_OG!AB$1:AB$766,"")</f>
        <v>15.74</v>
      </c>
      <c r="AI2718" s="48">
        <f>_xlfn.XLOOKUP($F2718,Main_OG!$D$1:$D$766,Main_OG!AC$1:AC$766,"")</f>
        <v>6.97</v>
      </c>
      <c r="AJ2718" s="48">
        <f>_xlfn.XLOOKUP($F2718,Main_OG!$D$1:$D$766,Main_OG!AD$1:AD$766,"")</f>
        <v>0.60296766622862785</v>
      </c>
    </row>
    <row r="2719" spans="2:36" x14ac:dyDescent="0.35">
      <c r="B2719" s="36" t="s">
        <v>3902</v>
      </c>
      <c r="C2719" s="45" t="s">
        <v>824</v>
      </c>
      <c r="D2719" s="45" t="s">
        <v>4313</v>
      </c>
      <c r="E2719" s="36" t="s">
        <v>3902</v>
      </c>
      <c r="F2719" s="36" t="str">
        <f t="shared" si="126"/>
        <v>2019_AK</v>
      </c>
      <c r="G2719" s="45">
        <v>2019</v>
      </c>
      <c r="H2719" s="45">
        <f>_xlfn.XLOOKUP(J2719,Main_OG!$B$1:$B$766,Main_OG!$O$1:$O$766,"")</f>
        <v>0</v>
      </c>
      <c r="I2719" s="45">
        <f>_xlfn.XLOOKUP(F2719,Main_OG!$D$1:$D$766,Main_OG!$J$1:$J$766,"")</f>
        <v>0</v>
      </c>
      <c r="J2719" s="45" t="s">
        <v>824</v>
      </c>
      <c r="K2719" s="45" t="str">
        <f t="shared" si="127"/>
        <v>TDX Manley Generating LLC_AK</v>
      </c>
      <c r="L2719" s="45" t="str">
        <f t="shared" si="128"/>
        <v>TDX Manley Generating LLC_AK</v>
      </c>
      <c r="M2719" s="45" t="s">
        <v>3903</v>
      </c>
      <c r="N2719" s="45">
        <v>0</v>
      </c>
      <c r="O2719" s="45">
        <v>33</v>
      </c>
      <c r="P2719" s="45">
        <v>0</v>
      </c>
      <c r="Q2719" s="45">
        <v>81</v>
      </c>
      <c r="R2719" s="45">
        <v>0</v>
      </c>
      <c r="S2719" s="45">
        <v>278</v>
      </c>
      <c r="T2719" s="45">
        <v>0</v>
      </c>
      <c r="U2719" s="45">
        <v>156</v>
      </c>
      <c r="V2719" s="45">
        <v>0</v>
      </c>
      <c r="W2719" s="45">
        <v>105.39568</v>
      </c>
      <c r="X2719" s="45">
        <v>0</v>
      </c>
      <c r="Y2719" s="45">
        <v>109.61538</v>
      </c>
      <c r="Z2719" s="46">
        <v>52325.3</v>
      </c>
      <c r="AA2719" s="46">
        <v>71326.453136096767</v>
      </c>
      <c r="AB2719" s="47">
        <f>_xlfn.XLOOKUP($F2719,Main_OG!$D$1:$D$766,Main_OG!AJ$1:AJ$766,"")</f>
        <v>1111904</v>
      </c>
      <c r="AC2719" s="47">
        <f>_xlfn.XLOOKUP($F2719,Main_OG!$D$1:$D$766,Main_OG!AK$1:AK$766,"")</f>
        <v>3216424</v>
      </c>
      <c r="AD2719" s="47">
        <f>_xlfn.XLOOKUP($F2719,Main_OG!$D$1:$D$766,Main_OG!AL$1:AL$766,"")</f>
        <v>49373842</v>
      </c>
      <c r="AE2719" s="47">
        <f>_xlfn.XLOOKUP($F2719,Main_OG!$D$1:$D$766,Main_OG!AM$1:AM$766,"")</f>
        <v>0</v>
      </c>
      <c r="AF2719" s="48">
        <f>_xlfn.XLOOKUP($F2719,Main_OG!$D$1:$D$766,Main_OG!Z$1:Z$766,"")</f>
        <v>7.11</v>
      </c>
      <c r="AG2719" s="48">
        <f>_xlfn.XLOOKUP($F2719,Main_OG!$D$1:$D$766,Main_OG!AA$1:AA$766,"")</f>
        <v>3.51</v>
      </c>
      <c r="AH2719" s="48">
        <f>_xlfn.XLOOKUP($F2719,Main_OG!$D$1:$D$766,Main_OG!AB$1:AB$766,"")</f>
        <v>15.74</v>
      </c>
      <c r="AI2719" s="48">
        <f>_xlfn.XLOOKUP($F2719,Main_OG!$D$1:$D$766,Main_OG!AC$1:AC$766,"")</f>
        <v>6.97</v>
      </c>
      <c r="AJ2719" s="48">
        <f>_xlfn.XLOOKUP($F2719,Main_OG!$D$1:$D$766,Main_OG!AD$1:AD$766,"")</f>
        <v>0.60296766622862785</v>
      </c>
    </row>
    <row r="2720" spans="2:36" x14ac:dyDescent="0.35">
      <c r="B2720" s="36" t="s">
        <v>3904</v>
      </c>
      <c r="C2720" s="45" t="s">
        <v>824</v>
      </c>
      <c r="D2720" s="45" t="s">
        <v>4308</v>
      </c>
      <c r="E2720" s="36" t="s">
        <v>3904</v>
      </c>
      <c r="F2720" s="36" t="str">
        <f t="shared" si="126"/>
        <v>2006_AK</v>
      </c>
      <c r="G2720" s="45">
        <v>2006</v>
      </c>
      <c r="H2720" s="45">
        <f>_xlfn.XLOOKUP(J2720,Main_OG!$B$1:$B$766,Main_OG!$O$1:$O$766,"")</f>
        <v>0</v>
      </c>
      <c r="I2720" s="45">
        <f>_xlfn.XLOOKUP(F2720,Main_OG!$D$1:$D$766,Main_OG!$J$1:$J$766,"")</f>
        <v>0</v>
      </c>
      <c r="J2720" s="45" t="s">
        <v>824</v>
      </c>
      <c r="K2720" s="45" t="str">
        <f t="shared" si="127"/>
        <v>TDX North Slope Generating Co_AK</v>
      </c>
      <c r="L2720" s="45" t="str">
        <f t="shared" si="128"/>
        <v>TDX North Slope Generating Co_AK</v>
      </c>
      <c r="M2720" s="45" t="s">
        <v>3905</v>
      </c>
      <c r="N2720" s="45">
        <v>0</v>
      </c>
      <c r="O2720" s="45">
        <v>110</v>
      </c>
      <c r="P2720" s="45">
        <v>0</v>
      </c>
      <c r="Q2720" s="45">
        <v>0</v>
      </c>
      <c r="R2720" s="45">
        <v>0</v>
      </c>
      <c r="S2720" s="45">
        <v>5022</v>
      </c>
      <c r="T2720" s="45">
        <v>0</v>
      </c>
      <c r="U2720" s="45">
        <v>0</v>
      </c>
      <c r="V2720" s="45">
        <v>0</v>
      </c>
      <c r="W2720" s="45">
        <v>16.52843601895734</v>
      </c>
      <c r="X2720" s="45">
        <v>0</v>
      </c>
      <c r="Y2720" s="45">
        <v>0</v>
      </c>
      <c r="Z2720" s="46">
        <v>47546.2</v>
      </c>
      <c r="AA2720" s="46">
        <v>70407.314060968274</v>
      </c>
      <c r="AB2720" s="47">
        <f>_xlfn.XLOOKUP($F2720,Main_OG!$D$1:$D$766,Main_OG!AJ$1:AJ$766,"")</f>
        <v>968457.74</v>
      </c>
      <c r="AC2720" s="47">
        <f>_xlfn.XLOOKUP($F2720,Main_OG!$D$1:$D$766,Main_OG!AK$1:AK$766,"")</f>
        <v>2895506.1599999997</v>
      </c>
      <c r="AD2720" s="47">
        <f>_xlfn.XLOOKUP($F2720,Main_OG!$D$1:$D$766,Main_OG!AL$1:AL$766,"")</f>
        <v>88962825.159999996</v>
      </c>
      <c r="AE2720" s="47">
        <f>_xlfn.XLOOKUP($F2720,Main_OG!$D$1:$D$766,Main_OG!AM$1:AM$766,"")</f>
        <v>0</v>
      </c>
      <c r="AF2720" s="48">
        <f>_xlfn.XLOOKUP($F2720,Main_OG!$D$1:$D$766,Main_OG!Z$1:Z$766,"")</f>
        <v>0</v>
      </c>
      <c r="AG2720" s="48">
        <f>_xlfn.XLOOKUP($F2720,Main_OG!$D$1:$D$766,Main_OG!AA$1:AA$766,"")</f>
        <v>2.2465548173415608</v>
      </c>
      <c r="AH2720" s="48">
        <f>_xlfn.XLOOKUP($F2720,Main_OG!$D$1:$D$766,Main_OG!AB$1:AB$766,"")</f>
        <v>14.13114039693003</v>
      </c>
      <c r="AI2720" s="48">
        <f>_xlfn.XLOOKUP($F2720,Main_OG!$D$1:$D$766,Main_OG!AC$1:AC$766,"")</f>
        <v>7.1610124069250478</v>
      </c>
      <c r="AJ2720" s="48">
        <f>_xlfn.XLOOKUP($F2720,Main_OG!$D$1:$D$766,Main_OG!AD$1:AD$766,"")</f>
        <v>0.4704061490499184</v>
      </c>
    </row>
    <row r="2721" spans="2:36" x14ac:dyDescent="0.35">
      <c r="B2721" s="36" t="s">
        <v>3904</v>
      </c>
      <c r="C2721" s="45" t="s">
        <v>824</v>
      </c>
      <c r="D2721" s="45" t="s">
        <v>4308</v>
      </c>
      <c r="E2721" s="36" t="s">
        <v>3904</v>
      </c>
      <c r="F2721" s="36" t="str">
        <f t="shared" si="126"/>
        <v>2007_AK</v>
      </c>
      <c r="G2721" s="45">
        <v>2007</v>
      </c>
      <c r="H2721" s="45">
        <f>_xlfn.XLOOKUP(J2721,Main_OG!$B$1:$B$766,Main_OG!$O$1:$O$766,"")</f>
        <v>0</v>
      </c>
      <c r="I2721" s="45">
        <f>_xlfn.XLOOKUP(F2721,Main_OG!$D$1:$D$766,Main_OG!$J$1:$J$766,"")</f>
        <v>0</v>
      </c>
      <c r="J2721" s="45" t="s">
        <v>824</v>
      </c>
      <c r="K2721" s="45" t="str">
        <f t="shared" si="127"/>
        <v>TDX North Slope Generating Co_AK</v>
      </c>
      <c r="L2721" s="45" t="str">
        <f t="shared" si="128"/>
        <v>TDX North Slope Generating Co_AK</v>
      </c>
      <c r="M2721" s="45" t="s">
        <v>3906</v>
      </c>
      <c r="N2721" s="45">
        <v>0</v>
      </c>
      <c r="O2721" s="45">
        <v>66</v>
      </c>
      <c r="P2721" s="45">
        <v>0</v>
      </c>
      <c r="Q2721" s="45">
        <v>0</v>
      </c>
      <c r="R2721" s="45">
        <v>0</v>
      </c>
      <c r="S2721" s="45">
        <v>5758</v>
      </c>
      <c r="T2721" s="45">
        <v>0</v>
      </c>
      <c r="U2721" s="45">
        <v>0</v>
      </c>
      <c r="V2721" s="45">
        <v>0</v>
      </c>
      <c r="W2721" s="45">
        <v>14.71</v>
      </c>
      <c r="X2721" s="45">
        <v>0</v>
      </c>
      <c r="Y2721" s="45">
        <v>0</v>
      </c>
      <c r="Z2721" s="46">
        <v>50126.7</v>
      </c>
      <c r="AA2721" s="46">
        <v>73683.227987652499</v>
      </c>
      <c r="AB2721" s="47">
        <f>_xlfn.XLOOKUP($F2721,Main_OG!$D$1:$D$766,Main_OG!AJ$1:AJ$766,"")</f>
        <v>996372</v>
      </c>
      <c r="AC2721" s="47">
        <f>_xlfn.XLOOKUP($F2721,Main_OG!$D$1:$D$766,Main_OG!AK$1:AK$766,"")</f>
        <v>3695916</v>
      </c>
      <c r="AD2721" s="47">
        <f>_xlfn.XLOOKUP($F2721,Main_OG!$D$1:$D$766,Main_OG!AL$1:AL$766,"")</f>
        <v>83891130</v>
      </c>
      <c r="AE2721" s="47">
        <f>_xlfn.XLOOKUP($F2721,Main_OG!$D$1:$D$766,Main_OG!AM$1:AM$766,"")</f>
        <v>0</v>
      </c>
      <c r="AF2721" s="48">
        <f>_xlfn.XLOOKUP($F2721,Main_OG!$D$1:$D$766,Main_OG!Z$1:Z$766,"")</f>
        <v>0</v>
      </c>
      <c r="AG2721" s="48">
        <f>_xlfn.XLOOKUP($F2721,Main_OG!$D$1:$D$766,Main_OG!AA$1:AA$766,"")</f>
        <v>2.2465548173415608</v>
      </c>
      <c r="AH2721" s="48">
        <f>_xlfn.XLOOKUP($F2721,Main_OG!$D$1:$D$766,Main_OG!AB$1:AB$766,"")</f>
        <v>15.097711394063451</v>
      </c>
      <c r="AI2721" s="48">
        <f>_xlfn.XLOOKUP($F2721,Main_OG!$D$1:$D$766,Main_OG!AC$1:AC$766,"")</f>
        <v>7.3815467393807772</v>
      </c>
      <c r="AJ2721" s="48">
        <f>_xlfn.XLOOKUP($F2721,Main_OG!$D$1:$D$766,Main_OG!AD$1:AD$766,"")</f>
        <v>0.58103021845052572</v>
      </c>
    </row>
    <row r="2722" spans="2:36" x14ac:dyDescent="0.35">
      <c r="B2722" s="36" t="s">
        <v>3904</v>
      </c>
      <c r="C2722" s="45" t="s">
        <v>824</v>
      </c>
      <c r="D2722" s="45" t="s">
        <v>4308</v>
      </c>
      <c r="E2722" s="36" t="s">
        <v>3904</v>
      </c>
      <c r="F2722" s="36" t="str">
        <f t="shared" si="126"/>
        <v>2009_AK</v>
      </c>
      <c r="G2722" s="45">
        <v>2009</v>
      </c>
      <c r="H2722" s="45">
        <f>_xlfn.XLOOKUP(J2722,Main_OG!$B$1:$B$766,Main_OG!$O$1:$O$766,"")</f>
        <v>0</v>
      </c>
      <c r="I2722" s="45">
        <f>_xlfn.XLOOKUP(F2722,Main_OG!$D$1:$D$766,Main_OG!$J$1:$J$766,"")</f>
        <v>0</v>
      </c>
      <c r="J2722" s="45" t="s">
        <v>824</v>
      </c>
      <c r="K2722" s="45" t="str">
        <f t="shared" si="127"/>
        <v>TDX North Slope Generating Co_AK</v>
      </c>
      <c r="L2722" s="45" t="str">
        <f t="shared" si="128"/>
        <v>TDX North Slope Generating Co_AK</v>
      </c>
      <c r="M2722" s="45" t="s">
        <v>3907</v>
      </c>
      <c r="N2722" s="45">
        <v>0</v>
      </c>
      <c r="O2722" s="45">
        <v>70</v>
      </c>
      <c r="P2722" s="45">
        <v>0</v>
      </c>
      <c r="Q2722" s="45">
        <v>0</v>
      </c>
      <c r="R2722" s="45">
        <v>0</v>
      </c>
      <c r="S2722" s="45">
        <v>48731</v>
      </c>
      <c r="T2722" s="45">
        <v>0</v>
      </c>
      <c r="U2722" s="45">
        <v>0</v>
      </c>
      <c r="V2722" s="45">
        <v>0</v>
      </c>
      <c r="W2722" s="45">
        <v>13.88</v>
      </c>
      <c r="X2722" s="45">
        <v>0</v>
      </c>
      <c r="Y2722" s="45">
        <v>0</v>
      </c>
      <c r="Z2722" s="46">
        <v>54951.9</v>
      </c>
      <c r="AA2722" s="46">
        <v>78626.832356791798</v>
      </c>
      <c r="AB2722" s="47">
        <f>_xlfn.XLOOKUP($F2722,Main_OG!$D$1:$D$766,Main_OG!AJ$1:AJ$766,"")</f>
        <v>1025918</v>
      </c>
      <c r="AC2722" s="47">
        <f>_xlfn.XLOOKUP($F2722,Main_OG!$D$1:$D$766,Main_OG!AK$1:AK$766,"")</f>
        <v>3992640</v>
      </c>
      <c r="AD2722" s="47">
        <f>_xlfn.XLOOKUP($F2722,Main_OG!$D$1:$D$766,Main_OG!AL$1:AL$766,"")</f>
        <v>77900336</v>
      </c>
      <c r="AE2722" s="47">
        <f>_xlfn.XLOOKUP($F2722,Main_OG!$D$1:$D$766,Main_OG!AM$1:AM$766,"")</f>
        <v>0</v>
      </c>
      <c r="AF2722" s="48">
        <f>_xlfn.XLOOKUP($F2722,Main_OG!$D$1:$D$766,Main_OG!Z$1:Z$766,"")</f>
        <v>0</v>
      </c>
      <c r="AG2722" s="48">
        <f>_xlfn.XLOOKUP($F2722,Main_OG!$D$1:$D$766,Main_OG!AA$1:AA$766,"")</f>
        <v>2.2743975091886082</v>
      </c>
      <c r="AH2722" s="48">
        <f>_xlfn.XLOOKUP($F2722,Main_OG!$D$1:$D$766,Main_OG!AB$1:AB$766,"")</f>
        <v>14.15708861161818</v>
      </c>
      <c r="AI2722" s="48">
        <f>_xlfn.XLOOKUP($F2722,Main_OG!$D$1:$D$766,Main_OG!AC$1:AC$766,"")</f>
        <v>4.5973007921271787</v>
      </c>
      <c r="AJ2722" s="48">
        <f>_xlfn.XLOOKUP($F2722,Main_OG!$D$1:$D$766,Main_OG!AD$1:AD$766,"")</f>
        <v>0.68314474405108627</v>
      </c>
    </row>
    <row r="2723" spans="2:36" x14ac:dyDescent="0.35">
      <c r="B2723" s="36" t="s">
        <v>3904</v>
      </c>
      <c r="C2723" s="45" t="s">
        <v>824</v>
      </c>
      <c r="D2723" s="45" t="s">
        <v>4308</v>
      </c>
      <c r="E2723" s="36" t="s">
        <v>3904</v>
      </c>
      <c r="F2723" s="36" t="str">
        <f t="shared" si="126"/>
        <v>2010_AK</v>
      </c>
      <c r="G2723" s="45">
        <v>2010</v>
      </c>
      <c r="H2723" s="45">
        <f>_xlfn.XLOOKUP(J2723,Main_OG!$B$1:$B$766,Main_OG!$O$1:$O$766,"")</f>
        <v>0</v>
      </c>
      <c r="I2723" s="45">
        <f>_xlfn.XLOOKUP(F2723,Main_OG!$D$1:$D$766,Main_OG!$J$1:$J$766,"")</f>
        <v>0</v>
      </c>
      <c r="J2723" s="45" t="s">
        <v>824</v>
      </c>
      <c r="K2723" s="45" t="str">
        <f t="shared" si="127"/>
        <v>TDX North Slope Generating Co_AK</v>
      </c>
      <c r="L2723" s="45" t="str">
        <f t="shared" si="128"/>
        <v>TDX North Slope Generating Co_AK</v>
      </c>
      <c r="M2723" s="45" t="s">
        <v>3908</v>
      </c>
      <c r="N2723" s="45">
        <v>0</v>
      </c>
      <c r="O2723" s="45">
        <v>73</v>
      </c>
      <c r="P2723" s="45">
        <v>0</v>
      </c>
      <c r="Q2723" s="45">
        <v>0</v>
      </c>
      <c r="R2723" s="45">
        <v>0</v>
      </c>
      <c r="S2723" s="45">
        <v>55674</v>
      </c>
      <c r="T2723" s="45">
        <v>0</v>
      </c>
      <c r="U2723" s="45">
        <v>0</v>
      </c>
      <c r="V2723" s="45">
        <v>0</v>
      </c>
      <c r="W2723" s="45">
        <v>13.07</v>
      </c>
      <c r="X2723" s="45">
        <v>0</v>
      </c>
      <c r="Y2723" s="45">
        <v>0</v>
      </c>
      <c r="Z2723" s="46">
        <v>53652</v>
      </c>
      <c r="AA2723" s="46">
        <v>75144.751548358356</v>
      </c>
      <c r="AB2723" s="47">
        <f>_xlfn.XLOOKUP($F2723,Main_OG!$D$1:$D$766,Main_OG!AJ$1:AJ$766,"")</f>
        <v>993000</v>
      </c>
      <c r="AC2723" s="47">
        <f>_xlfn.XLOOKUP($F2723,Main_OG!$D$1:$D$766,Main_OG!AK$1:AK$766,"")</f>
        <v>3244592</v>
      </c>
      <c r="AD2723" s="47">
        <f>_xlfn.XLOOKUP($F2723,Main_OG!$D$1:$D$766,Main_OG!AL$1:AL$766,"")</f>
        <v>81353948</v>
      </c>
      <c r="AE2723" s="47">
        <f>_xlfn.XLOOKUP($F2723,Main_OG!$D$1:$D$766,Main_OG!AM$1:AM$766,"")</f>
        <v>0</v>
      </c>
      <c r="AF2723" s="48">
        <f>_xlfn.XLOOKUP($F2723,Main_OG!$D$1:$D$766,Main_OG!Z$1:Z$766,"")</f>
        <v>0</v>
      </c>
      <c r="AG2723" s="48">
        <f>_xlfn.XLOOKUP($F2723,Main_OG!$D$1:$D$766,Main_OG!AA$1:AA$766,"")</f>
        <v>2.2935982820086371</v>
      </c>
      <c r="AH2723" s="48">
        <f>_xlfn.XLOOKUP($F2723,Main_OG!$D$1:$D$766,Main_OG!AB$1:AB$766,"")</f>
        <v>17.815786882646659</v>
      </c>
      <c r="AI2723" s="48">
        <f>_xlfn.XLOOKUP($F2723,Main_OG!$D$1:$D$766,Main_OG!AC$1:AC$766,"")</f>
        <v>4.9924248044436963</v>
      </c>
      <c r="AJ2723" s="48">
        <f>_xlfn.XLOOKUP($F2723,Main_OG!$D$1:$D$766,Main_OG!AD$1:AD$766,"")</f>
        <v>0.70992248279802228</v>
      </c>
    </row>
    <row r="2724" spans="2:36" x14ac:dyDescent="0.35">
      <c r="B2724" s="36" t="s">
        <v>3904</v>
      </c>
      <c r="C2724" s="45" t="s">
        <v>824</v>
      </c>
      <c r="D2724" s="45" t="s">
        <v>4308</v>
      </c>
      <c r="E2724" s="36" t="s">
        <v>3904</v>
      </c>
      <c r="F2724" s="36" t="str">
        <f t="shared" si="126"/>
        <v>2011_AK</v>
      </c>
      <c r="G2724" s="45">
        <v>2011</v>
      </c>
      <c r="H2724" s="45">
        <f>_xlfn.XLOOKUP(J2724,Main_OG!$B$1:$B$766,Main_OG!$O$1:$O$766,"")</f>
        <v>0</v>
      </c>
      <c r="I2724" s="45">
        <f>_xlfn.XLOOKUP(F2724,Main_OG!$D$1:$D$766,Main_OG!$J$1:$J$766,"")</f>
        <v>0</v>
      </c>
      <c r="J2724" s="45" t="s">
        <v>824</v>
      </c>
      <c r="K2724" s="45" t="str">
        <f t="shared" si="127"/>
        <v>TDX North Slope Generating Co_AK</v>
      </c>
      <c r="L2724" s="45" t="str">
        <f t="shared" si="128"/>
        <v>TDX North Slope Generating Co_AK</v>
      </c>
      <c r="M2724" s="45" t="s">
        <v>3909</v>
      </c>
      <c r="N2724" s="45">
        <v>0</v>
      </c>
      <c r="O2724" s="45">
        <v>75</v>
      </c>
      <c r="P2724" s="45">
        <v>0</v>
      </c>
      <c r="Q2724" s="45">
        <v>0</v>
      </c>
      <c r="R2724" s="45">
        <v>0</v>
      </c>
      <c r="S2724" s="45">
        <v>57192</v>
      </c>
      <c r="T2724" s="45">
        <v>0</v>
      </c>
      <c r="U2724" s="45">
        <v>0</v>
      </c>
      <c r="V2724" s="45">
        <v>0</v>
      </c>
      <c r="W2724" s="45">
        <v>20.239999999999998</v>
      </c>
      <c r="X2724" s="45">
        <v>0</v>
      </c>
      <c r="Y2724" s="45">
        <v>0</v>
      </c>
      <c r="Z2724" s="46">
        <v>54045.5</v>
      </c>
      <c r="AA2724" s="46">
        <v>74819.097140025115</v>
      </c>
      <c r="AB2724" s="47">
        <f>_xlfn.XLOOKUP($F2724,Main_OG!$D$1:$D$766,Main_OG!AJ$1:AJ$766,"")</f>
        <v>1023324</v>
      </c>
      <c r="AC2724" s="47">
        <f>_xlfn.XLOOKUP($F2724,Main_OG!$D$1:$D$766,Main_OG!AK$1:AK$766,"")</f>
        <v>3226522</v>
      </c>
      <c r="AD2724" s="47">
        <f>_xlfn.XLOOKUP($F2724,Main_OG!$D$1:$D$766,Main_OG!AL$1:AL$766,"")</f>
        <v>85181020</v>
      </c>
      <c r="AE2724" s="47">
        <f>_xlfn.XLOOKUP($F2724,Main_OG!$D$1:$D$766,Main_OG!AM$1:AM$766,"")</f>
        <v>0</v>
      </c>
      <c r="AF2724" s="48">
        <f>_xlfn.XLOOKUP($F2724,Main_OG!$D$1:$D$766,Main_OG!Z$1:Z$766,"")</f>
        <v>6.17</v>
      </c>
      <c r="AG2724" s="48">
        <f>_xlfn.XLOOKUP($F2724,Main_OG!$D$1:$D$766,Main_OG!AA$1:AA$766,"")</f>
        <v>1.73</v>
      </c>
      <c r="AH2724" s="48">
        <f>_xlfn.XLOOKUP($F2724,Main_OG!$D$1:$D$766,Main_OG!AB$1:AB$766,"")</f>
        <v>22.758921780738341</v>
      </c>
      <c r="AI2724" s="48">
        <f>_xlfn.XLOOKUP($F2724,Main_OG!$D$1:$D$766,Main_OG!AC$1:AC$766,"")</f>
        <v>4.97</v>
      </c>
      <c r="AJ2724" s="48">
        <f>_xlfn.XLOOKUP($F2724,Main_OG!$D$1:$D$766,Main_OG!AD$1:AD$766,"")</f>
        <v>0.75949643062398253</v>
      </c>
    </row>
    <row r="2725" spans="2:36" x14ac:dyDescent="0.35">
      <c r="B2725" s="36" t="s">
        <v>3904</v>
      </c>
      <c r="C2725" s="45" t="s">
        <v>824</v>
      </c>
      <c r="D2725" s="45" t="s">
        <v>4308</v>
      </c>
      <c r="E2725" s="36" t="s">
        <v>3904</v>
      </c>
      <c r="F2725" s="36" t="str">
        <f t="shared" si="126"/>
        <v>2012_AK</v>
      </c>
      <c r="G2725" s="45">
        <v>2012</v>
      </c>
      <c r="H2725" s="45">
        <f>_xlfn.XLOOKUP(J2725,Main_OG!$B$1:$B$766,Main_OG!$O$1:$O$766,"")</f>
        <v>0</v>
      </c>
      <c r="I2725" s="45">
        <f>_xlfn.XLOOKUP(F2725,Main_OG!$D$1:$D$766,Main_OG!$J$1:$J$766,"")</f>
        <v>0</v>
      </c>
      <c r="J2725" s="45" t="s">
        <v>824</v>
      </c>
      <c r="K2725" s="45" t="str">
        <f t="shared" si="127"/>
        <v>TDX North Slope Generating Co_AK</v>
      </c>
      <c r="L2725" s="45" t="str">
        <f t="shared" si="128"/>
        <v>TDX North Slope Generating Co_AK</v>
      </c>
      <c r="M2725" s="45" t="s">
        <v>3910</v>
      </c>
      <c r="N2725" s="45">
        <v>0</v>
      </c>
      <c r="O2725" s="45">
        <v>75</v>
      </c>
      <c r="P2725" s="45">
        <v>0</v>
      </c>
      <c r="Q2725" s="45">
        <v>0</v>
      </c>
      <c r="R2725" s="45">
        <v>0</v>
      </c>
      <c r="S2725" s="45">
        <v>66768</v>
      </c>
      <c r="T2725" s="45">
        <v>0</v>
      </c>
      <c r="U2725" s="45">
        <v>0</v>
      </c>
      <c r="V2725" s="45">
        <v>0</v>
      </c>
      <c r="W2725" s="45">
        <v>17.172896999999999</v>
      </c>
      <c r="X2725" s="45">
        <v>0</v>
      </c>
      <c r="Y2725" s="45">
        <v>0</v>
      </c>
      <c r="Z2725" s="46">
        <v>57087.4</v>
      </c>
      <c r="AA2725" s="46">
        <v>78115.241991762567</v>
      </c>
      <c r="AB2725" s="47">
        <f>_xlfn.XLOOKUP($F2725,Main_OG!$D$1:$D$766,Main_OG!AJ$1:AJ$766,"")</f>
        <v>1060426</v>
      </c>
      <c r="AC2725" s="47">
        <f>_xlfn.XLOOKUP($F2725,Main_OG!$D$1:$D$766,Main_OG!AK$1:AK$766,"")</f>
        <v>3420144</v>
      </c>
      <c r="AD2725" s="47">
        <f>_xlfn.XLOOKUP($F2725,Main_OG!$D$1:$D$766,Main_OG!AL$1:AL$766,"")</f>
        <v>80765942</v>
      </c>
      <c r="AE2725" s="47">
        <f>_xlfn.XLOOKUP($F2725,Main_OG!$D$1:$D$766,Main_OG!AM$1:AM$766,"")</f>
        <v>0</v>
      </c>
      <c r="AF2725" s="48">
        <f>_xlfn.XLOOKUP($F2725,Main_OG!$D$1:$D$766,Main_OG!Z$1:Z$766,"")</f>
        <v>6.07</v>
      </c>
      <c r="AG2725" s="48">
        <f>_xlfn.XLOOKUP($F2725,Main_OG!$D$1:$D$766,Main_OG!AA$1:AA$766,"")</f>
        <v>1.81</v>
      </c>
      <c r="AH2725" s="48">
        <f>_xlfn.XLOOKUP($F2725,Main_OG!$D$1:$D$766,Main_OG!AB$1:AB$766,"")</f>
        <v>27.04</v>
      </c>
      <c r="AI2725" s="48">
        <f>_xlfn.XLOOKUP($F2725,Main_OG!$D$1:$D$766,Main_OG!AC$1:AC$766,"")</f>
        <v>4.2699999999999996</v>
      </c>
      <c r="AJ2725" s="48">
        <f>_xlfn.XLOOKUP($F2725,Main_OG!$D$1:$D$766,Main_OG!AD$1:AD$766,"")</f>
        <v>0.75442193202762442</v>
      </c>
    </row>
    <row r="2726" spans="2:36" x14ac:dyDescent="0.35">
      <c r="B2726" s="36" t="s">
        <v>3904</v>
      </c>
      <c r="C2726" s="45" t="s">
        <v>824</v>
      </c>
      <c r="D2726" s="45" t="s">
        <v>4308</v>
      </c>
      <c r="E2726" s="36" t="s">
        <v>3904</v>
      </c>
      <c r="F2726" s="36" t="str">
        <f t="shared" si="126"/>
        <v>2013_AK</v>
      </c>
      <c r="G2726" s="45">
        <v>2013</v>
      </c>
      <c r="H2726" s="45">
        <f>_xlfn.XLOOKUP(J2726,Main_OG!$B$1:$B$766,Main_OG!$O$1:$O$766,"")</f>
        <v>0</v>
      </c>
      <c r="I2726" s="45">
        <f>_xlfn.XLOOKUP(F2726,Main_OG!$D$1:$D$766,Main_OG!$J$1:$J$766,"")</f>
        <v>0</v>
      </c>
      <c r="J2726" s="45" t="s">
        <v>824</v>
      </c>
      <c r="K2726" s="45" t="str">
        <f t="shared" si="127"/>
        <v>TDX North Slope Generating Co_AK</v>
      </c>
      <c r="L2726" s="45" t="str">
        <f t="shared" si="128"/>
        <v>TDX North Slope Generating Co_AK</v>
      </c>
      <c r="M2726" s="45" t="s">
        <v>3911</v>
      </c>
      <c r="N2726" s="45">
        <v>0</v>
      </c>
      <c r="O2726" s="45">
        <v>74</v>
      </c>
      <c r="P2726" s="45">
        <v>0</v>
      </c>
      <c r="Q2726" s="45">
        <v>0</v>
      </c>
      <c r="R2726" s="45">
        <v>0</v>
      </c>
      <c r="S2726" s="45">
        <v>64780</v>
      </c>
      <c r="T2726" s="45">
        <v>0</v>
      </c>
      <c r="U2726" s="45">
        <v>0</v>
      </c>
      <c r="V2726" s="45">
        <v>0</v>
      </c>
      <c r="W2726" s="45">
        <v>18.462488</v>
      </c>
      <c r="X2726" s="45">
        <v>0</v>
      </c>
      <c r="Y2726" s="45">
        <v>0</v>
      </c>
      <c r="Z2726" s="46">
        <v>54627.6</v>
      </c>
      <c r="AA2726" s="46">
        <v>74058.669298533408</v>
      </c>
      <c r="AB2726" s="47">
        <f>_xlfn.XLOOKUP($F2726,Main_OG!$D$1:$D$766,Main_OG!AJ$1:AJ$766,"")</f>
        <v>1458036</v>
      </c>
      <c r="AC2726" s="47">
        <f>_xlfn.XLOOKUP($F2726,Main_OG!$D$1:$D$766,Main_OG!AK$1:AK$766,"")</f>
        <v>2771552</v>
      </c>
      <c r="AD2726" s="47">
        <f>_xlfn.XLOOKUP($F2726,Main_OG!$D$1:$D$766,Main_OG!AL$1:AL$766,"")</f>
        <v>69602670</v>
      </c>
      <c r="AE2726" s="47">
        <f>_xlfn.XLOOKUP($F2726,Main_OG!$D$1:$D$766,Main_OG!AM$1:AM$766,"")</f>
        <v>0</v>
      </c>
      <c r="AF2726" s="48">
        <f>_xlfn.XLOOKUP($F2726,Main_OG!$D$1:$D$766,Main_OG!Z$1:Z$766,"")</f>
        <v>0</v>
      </c>
      <c r="AG2726" s="48">
        <f>_xlfn.XLOOKUP($F2726,Main_OG!$D$1:$D$766,Main_OG!AA$1:AA$766,"")</f>
        <v>2.3089180475565318</v>
      </c>
      <c r="AH2726" s="48">
        <f>_xlfn.XLOOKUP($F2726,Main_OG!$D$1:$D$766,Main_OG!AB$1:AB$766,"")</f>
        <v>22.862714639490921</v>
      </c>
      <c r="AI2726" s="48">
        <f>_xlfn.XLOOKUP($F2726,Main_OG!$D$1:$D$766,Main_OG!AC$1:AC$766,"")</f>
        <v>4.4043332512284126</v>
      </c>
      <c r="AJ2726" s="48">
        <f>_xlfn.XLOOKUP($F2726,Main_OG!$D$1:$D$766,Main_OG!AD$1:AD$766,"")</f>
        <v>0.73100116927520231</v>
      </c>
    </row>
    <row r="2727" spans="2:36" x14ac:dyDescent="0.35">
      <c r="B2727" s="36" t="s">
        <v>3904</v>
      </c>
      <c r="C2727" s="45" t="s">
        <v>824</v>
      </c>
      <c r="D2727" s="45" t="s">
        <v>4308</v>
      </c>
      <c r="E2727" s="36" t="s">
        <v>3904</v>
      </c>
      <c r="F2727" s="36" t="str">
        <f t="shared" si="126"/>
        <v>2014_AK</v>
      </c>
      <c r="G2727" s="45">
        <v>2014</v>
      </c>
      <c r="H2727" s="45">
        <f>_xlfn.XLOOKUP(J2727,Main_OG!$B$1:$B$766,Main_OG!$O$1:$O$766,"")</f>
        <v>0</v>
      </c>
      <c r="I2727" s="45">
        <f>_xlfn.XLOOKUP(F2727,Main_OG!$D$1:$D$766,Main_OG!$J$1:$J$766,"")</f>
        <v>0</v>
      </c>
      <c r="J2727" s="45" t="s">
        <v>824</v>
      </c>
      <c r="K2727" s="45" t="str">
        <f t="shared" si="127"/>
        <v>TDX North Slope Generating Co_AK</v>
      </c>
      <c r="L2727" s="45" t="str">
        <f t="shared" si="128"/>
        <v>TDX North Slope Generating Co_AK</v>
      </c>
      <c r="M2727" s="45" t="s">
        <v>3912</v>
      </c>
      <c r="N2727" s="45">
        <v>0</v>
      </c>
      <c r="O2727" s="45">
        <v>109</v>
      </c>
      <c r="P2727" s="45">
        <v>0</v>
      </c>
      <c r="Q2727" s="45">
        <v>0</v>
      </c>
      <c r="R2727" s="45">
        <v>0</v>
      </c>
      <c r="S2727" s="45">
        <v>68810</v>
      </c>
      <c r="T2727" s="45">
        <v>0</v>
      </c>
      <c r="U2727" s="45">
        <v>0</v>
      </c>
      <c r="V2727" s="45">
        <v>0</v>
      </c>
      <c r="W2727" s="45">
        <v>20.207819000000001</v>
      </c>
      <c r="X2727" s="45">
        <v>0</v>
      </c>
      <c r="Y2727" s="45">
        <v>0</v>
      </c>
      <c r="Z2727" s="46">
        <v>53303.3</v>
      </c>
      <c r="AA2727" s="46">
        <v>72317.3354136282</v>
      </c>
      <c r="AB2727" s="47">
        <f>_xlfn.XLOOKUP($F2727,Main_OG!$D$1:$D$766,Main_OG!AJ$1:AJ$766,"")</f>
        <v>973500</v>
      </c>
      <c r="AC2727" s="47">
        <f>_xlfn.XLOOKUP($F2727,Main_OG!$D$1:$D$766,Main_OG!AK$1:AK$766,"")</f>
        <v>2522930</v>
      </c>
      <c r="AD2727" s="47">
        <f>_xlfn.XLOOKUP($F2727,Main_OG!$D$1:$D$766,Main_OG!AL$1:AL$766,"")</f>
        <v>65702092</v>
      </c>
      <c r="AE2727" s="47">
        <f>_xlfn.XLOOKUP($F2727,Main_OG!$D$1:$D$766,Main_OG!AM$1:AM$766,"")</f>
        <v>0</v>
      </c>
      <c r="AF2727" s="48">
        <f>_xlfn.XLOOKUP($F2727,Main_OG!$D$1:$D$766,Main_OG!Z$1:Z$766,"")</f>
        <v>0</v>
      </c>
      <c r="AG2727" s="48">
        <f>_xlfn.XLOOKUP($F2727,Main_OG!$D$1:$D$766,Main_OG!AA$1:AA$766,"")</f>
        <v>2.322195177698041</v>
      </c>
      <c r="AH2727" s="48">
        <f>_xlfn.XLOOKUP($F2727,Main_OG!$D$1:$D$766,Main_OG!AB$1:AB$766,"")</f>
        <v>20.48845299552563</v>
      </c>
      <c r="AI2727" s="48">
        <f>_xlfn.XLOOKUP($F2727,Main_OG!$D$1:$D$766,Main_OG!AC$1:AC$766,"")</f>
        <v>4.9924248044436963</v>
      </c>
      <c r="AJ2727" s="48">
        <f>_xlfn.XLOOKUP($F2727,Main_OG!$D$1:$D$766,Main_OG!AD$1:AD$766,"")</f>
        <v>0.68548682032632846</v>
      </c>
    </row>
    <row r="2728" spans="2:36" x14ac:dyDescent="0.35">
      <c r="B2728" s="36" t="s">
        <v>3904</v>
      </c>
      <c r="C2728" s="45" t="s">
        <v>824</v>
      </c>
      <c r="D2728" s="45" t="s">
        <v>4308</v>
      </c>
      <c r="E2728" s="36" t="s">
        <v>3904</v>
      </c>
      <c r="F2728" s="36" t="str">
        <f t="shared" si="126"/>
        <v>2015_AK</v>
      </c>
      <c r="G2728" s="45">
        <v>2015</v>
      </c>
      <c r="H2728" s="45">
        <f>_xlfn.XLOOKUP(J2728,Main_OG!$B$1:$B$766,Main_OG!$O$1:$O$766,"")</f>
        <v>0</v>
      </c>
      <c r="I2728" s="45">
        <f>_xlfn.XLOOKUP(F2728,Main_OG!$D$1:$D$766,Main_OG!$J$1:$J$766,"")</f>
        <v>0</v>
      </c>
      <c r="J2728" s="45" t="s">
        <v>824</v>
      </c>
      <c r="K2728" s="45" t="str">
        <f t="shared" si="127"/>
        <v>TDX North Slope Generating Co_AK</v>
      </c>
      <c r="L2728" s="45" t="str">
        <f t="shared" si="128"/>
        <v>TDX North Slope Generating Co_AK</v>
      </c>
      <c r="M2728" s="45" t="s">
        <v>3913</v>
      </c>
      <c r="N2728" s="45">
        <v>0</v>
      </c>
      <c r="O2728" s="45">
        <v>168</v>
      </c>
      <c r="P2728" s="45">
        <v>0</v>
      </c>
      <c r="Q2728" s="45">
        <v>0</v>
      </c>
      <c r="R2728" s="45">
        <v>0</v>
      </c>
      <c r="S2728" s="45">
        <v>73055</v>
      </c>
      <c r="T2728" s="45">
        <v>0</v>
      </c>
      <c r="U2728" s="45">
        <v>0</v>
      </c>
      <c r="V2728" s="45">
        <v>0</v>
      </c>
      <c r="W2728" s="45">
        <v>23.857368000000001</v>
      </c>
      <c r="X2728" s="45">
        <v>0</v>
      </c>
      <c r="Y2728" s="45">
        <v>0</v>
      </c>
      <c r="Z2728" s="46">
        <v>53681.1</v>
      </c>
      <c r="AA2728" s="46">
        <v>72696.260986146284</v>
      </c>
      <c r="AB2728" s="47">
        <f>_xlfn.XLOOKUP($F2728,Main_OG!$D$1:$D$766,Main_OG!AJ$1:AJ$766,"")</f>
        <v>1111366</v>
      </c>
      <c r="AC2728" s="47">
        <f>_xlfn.XLOOKUP($F2728,Main_OG!$D$1:$D$766,Main_OG!AK$1:AK$766,"")</f>
        <v>2691754</v>
      </c>
      <c r="AD2728" s="47">
        <f>_xlfn.XLOOKUP($F2728,Main_OG!$D$1:$D$766,Main_OG!AL$1:AL$766,"")</f>
        <v>62278240</v>
      </c>
      <c r="AE2728" s="47">
        <f>_xlfn.XLOOKUP($F2728,Main_OG!$D$1:$D$766,Main_OG!AM$1:AM$766,"")</f>
        <v>0</v>
      </c>
      <c r="AF2728" s="48">
        <f>_xlfn.XLOOKUP($F2728,Main_OG!$D$1:$D$766,Main_OG!Z$1:Z$766,"")</f>
        <v>5.82</v>
      </c>
      <c r="AG2728" s="48">
        <f>_xlfn.XLOOKUP($F2728,Main_OG!$D$1:$D$766,Main_OG!AA$1:AA$766,"")</f>
        <v>2.25948627072199</v>
      </c>
      <c r="AH2728" s="48">
        <f>_xlfn.XLOOKUP($F2728,Main_OG!$D$1:$D$766,Main_OG!AB$1:AB$766,"")</f>
        <v>12.08771849023859</v>
      </c>
      <c r="AI2728" s="48">
        <f>_xlfn.XLOOKUP($F2728,Main_OG!$D$1:$D$766,Main_OG!AC$1:AC$766,"")</f>
        <v>3.3843619636206599</v>
      </c>
      <c r="AJ2728" s="48">
        <f>_xlfn.XLOOKUP($F2728,Main_OG!$D$1:$D$766,Main_OG!AD$1:AD$766,"")</f>
        <v>0.66963877086385626</v>
      </c>
    </row>
    <row r="2729" spans="2:36" x14ac:dyDescent="0.35">
      <c r="B2729" s="36" t="s">
        <v>3904</v>
      </c>
      <c r="C2729" s="45" t="s">
        <v>824</v>
      </c>
      <c r="D2729" s="45" t="s">
        <v>4308</v>
      </c>
      <c r="E2729" s="36" t="s">
        <v>3904</v>
      </c>
      <c r="F2729" s="36" t="str">
        <f t="shared" si="126"/>
        <v>2016_AK</v>
      </c>
      <c r="G2729" s="45">
        <v>2016</v>
      </c>
      <c r="H2729" s="45">
        <f>_xlfn.XLOOKUP(J2729,Main_OG!$B$1:$B$766,Main_OG!$O$1:$O$766,"")</f>
        <v>0</v>
      </c>
      <c r="I2729" s="45">
        <f>_xlfn.XLOOKUP(F2729,Main_OG!$D$1:$D$766,Main_OG!$J$1:$J$766,"")</f>
        <v>0</v>
      </c>
      <c r="J2729" s="45" t="s">
        <v>824</v>
      </c>
      <c r="K2729" s="45" t="str">
        <f t="shared" si="127"/>
        <v>TDX North Slope Generating Co_AK</v>
      </c>
      <c r="L2729" s="45" t="str">
        <f t="shared" si="128"/>
        <v>TDX North Slope Generating Co_AK</v>
      </c>
      <c r="M2729" s="45" t="s">
        <v>3914</v>
      </c>
      <c r="N2729" s="45">
        <v>0</v>
      </c>
      <c r="O2729" s="45">
        <v>169</v>
      </c>
      <c r="P2729" s="45">
        <v>0</v>
      </c>
      <c r="Q2729" s="45">
        <v>0</v>
      </c>
      <c r="R2729" s="45">
        <v>0</v>
      </c>
      <c r="S2729" s="45">
        <v>72337</v>
      </c>
      <c r="T2729" s="45">
        <v>0</v>
      </c>
      <c r="U2729" s="45">
        <v>0</v>
      </c>
      <c r="V2729" s="45">
        <v>0</v>
      </c>
      <c r="W2729" s="45">
        <v>22.189198000000001</v>
      </c>
      <c r="X2729" s="45">
        <v>0</v>
      </c>
      <c r="Y2729" s="45">
        <v>0</v>
      </c>
      <c r="Z2729" s="46">
        <v>53463.9</v>
      </c>
      <c r="AA2729" s="46">
        <v>71997.980002019991</v>
      </c>
      <c r="AB2729" s="47">
        <f>_xlfn.XLOOKUP($F2729,Main_OG!$D$1:$D$766,Main_OG!AJ$1:AJ$766,"")</f>
        <v>886258</v>
      </c>
      <c r="AC2729" s="47">
        <f>_xlfn.XLOOKUP($F2729,Main_OG!$D$1:$D$766,Main_OG!AK$1:AK$766,"")</f>
        <v>2907108</v>
      </c>
      <c r="AD2729" s="47">
        <f>_xlfn.XLOOKUP($F2729,Main_OG!$D$1:$D$766,Main_OG!AL$1:AL$766,"")</f>
        <v>56996434</v>
      </c>
      <c r="AE2729" s="47">
        <f>_xlfn.XLOOKUP($F2729,Main_OG!$D$1:$D$766,Main_OG!AM$1:AM$766,"")</f>
        <v>0</v>
      </c>
      <c r="AF2729" s="48">
        <f>_xlfn.XLOOKUP($F2729,Main_OG!$D$1:$D$766,Main_OG!Z$1:Z$766,"")</f>
        <v>0</v>
      </c>
      <c r="AG2729" s="48">
        <f>_xlfn.XLOOKUP($F2729,Main_OG!$D$1:$D$766,Main_OG!AA$1:AA$766,"")</f>
        <v>3.08</v>
      </c>
      <c r="AH2729" s="48">
        <f>_xlfn.XLOOKUP($F2729,Main_OG!$D$1:$D$766,Main_OG!AB$1:AB$766,"")</f>
        <v>11.309272049594229</v>
      </c>
      <c r="AI2729" s="48">
        <f>_xlfn.XLOOKUP($F2729,Main_OG!$D$1:$D$766,Main_OG!AC$1:AC$766,"")</f>
        <v>3.2924726584307722</v>
      </c>
      <c r="AJ2729" s="48">
        <f>_xlfn.XLOOKUP($F2729,Main_OG!$D$1:$D$766,Main_OG!AD$1:AD$766,"")</f>
        <v>0.65636700530415037</v>
      </c>
    </row>
    <row r="2730" spans="2:36" x14ac:dyDescent="0.35">
      <c r="B2730" s="36" t="s">
        <v>3904</v>
      </c>
      <c r="C2730" s="45" t="s">
        <v>824</v>
      </c>
      <c r="D2730" s="45" t="s">
        <v>4308</v>
      </c>
      <c r="E2730" s="36" t="s">
        <v>3904</v>
      </c>
      <c r="F2730" s="36" t="str">
        <f t="shared" si="126"/>
        <v>2017_AK</v>
      </c>
      <c r="G2730" s="45">
        <v>2017</v>
      </c>
      <c r="H2730" s="45">
        <f>_xlfn.XLOOKUP(J2730,Main_OG!$B$1:$B$766,Main_OG!$O$1:$O$766,"")</f>
        <v>0</v>
      </c>
      <c r="I2730" s="45">
        <f>_xlfn.XLOOKUP(F2730,Main_OG!$D$1:$D$766,Main_OG!$J$1:$J$766,"")</f>
        <v>0</v>
      </c>
      <c r="J2730" s="45" t="s">
        <v>824</v>
      </c>
      <c r="K2730" s="45" t="str">
        <f t="shared" si="127"/>
        <v>TDX North Slope Generating Co_AK</v>
      </c>
      <c r="L2730" s="45" t="str">
        <f t="shared" si="128"/>
        <v>TDX North Slope Generating Co_AK</v>
      </c>
      <c r="M2730" s="45" t="s">
        <v>3915</v>
      </c>
      <c r="N2730" s="45">
        <v>0</v>
      </c>
      <c r="O2730" s="45">
        <v>166</v>
      </c>
      <c r="P2730" s="45">
        <v>0</v>
      </c>
      <c r="Q2730" s="45">
        <v>0</v>
      </c>
      <c r="R2730" s="45">
        <v>0</v>
      </c>
      <c r="S2730" s="45">
        <v>63132</v>
      </c>
      <c r="T2730" s="45">
        <v>0</v>
      </c>
      <c r="U2730" s="45">
        <v>0</v>
      </c>
      <c r="V2730" s="45">
        <v>0</v>
      </c>
      <c r="W2730" s="45">
        <v>22.932901999999999</v>
      </c>
      <c r="X2730" s="45">
        <v>0</v>
      </c>
      <c r="Y2730" s="45">
        <v>0</v>
      </c>
      <c r="Z2730" s="46">
        <v>53550.9</v>
      </c>
      <c r="AA2730" s="46">
        <v>72270.079070639942</v>
      </c>
      <c r="AB2730" s="47">
        <f>_xlfn.XLOOKUP($F2730,Main_OG!$D$1:$D$766,Main_OG!AJ$1:AJ$766,"")</f>
        <v>828134</v>
      </c>
      <c r="AC2730" s="47">
        <f>_xlfn.XLOOKUP($F2730,Main_OG!$D$1:$D$766,Main_OG!AK$1:AK$766,"")</f>
        <v>3169522</v>
      </c>
      <c r="AD2730" s="47">
        <f>_xlfn.XLOOKUP($F2730,Main_OG!$D$1:$D$766,Main_OG!AL$1:AL$766,"")</f>
        <v>58431118</v>
      </c>
      <c r="AE2730" s="47">
        <f>_xlfn.XLOOKUP($F2730,Main_OG!$D$1:$D$766,Main_OG!AM$1:AM$766,"")</f>
        <v>0</v>
      </c>
      <c r="AF2730" s="48">
        <f>_xlfn.XLOOKUP($F2730,Main_OG!$D$1:$D$766,Main_OG!Z$1:Z$766,"")</f>
        <v>0</v>
      </c>
      <c r="AG2730" s="48">
        <f>_xlfn.XLOOKUP($F2730,Main_OG!$D$1:$D$766,Main_OG!AA$1:AA$766,"")</f>
        <v>2.1875855044172008</v>
      </c>
      <c r="AH2730" s="48">
        <f>_xlfn.XLOOKUP($F2730,Main_OG!$D$1:$D$766,Main_OG!AB$1:AB$766,"")</f>
        <v>14.73443638842941</v>
      </c>
      <c r="AI2730" s="48">
        <f>_xlfn.XLOOKUP($F2730,Main_OG!$D$1:$D$766,Main_OG!AC$1:AC$766,"")</f>
        <v>3.7243523928232452</v>
      </c>
      <c r="AJ2730" s="48">
        <f>_xlfn.XLOOKUP($F2730,Main_OG!$D$1:$D$766,Main_OG!AD$1:AD$766,"")</f>
        <v>0.62802788237371954</v>
      </c>
    </row>
    <row r="2731" spans="2:36" x14ac:dyDescent="0.35">
      <c r="B2731" s="36" t="s">
        <v>3904</v>
      </c>
      <c r="C2731" s="45" t="s">
        <v>824</v>
      </c>
      <c r="D2731" s="45" t="s">
        <v>4308</v>
      </c>
      <c r="E2731" s="36" t="s">
        <v>3904</v>
      </c>
      <c r="F2731" s="36" t="str">
        <f t="shared" si="126"/>
        <v>2018_AK</v>
      </c>
      <c r="G2731" s="45">
        <v>2018</v>
      </c>
      <c r="H2731" s="45">
        <f>_xlfn.XLOOKUP(J2731,Main_OG!$B$1:$B$766,Main_OG!$O$1:$O$766,"")</f>
        <v>0</v>
      </c>
      <c r="I2731" s="45">
        <f>_xlfn.XLOOKUP(F2731,Main_OG!$D$1:$D$766,Main_OG!$J$1:$J$766,"")</f>
        <v>0</v>
      </c>
      <c r="J2731" s="45" t="s">
        <v>824</v>
      </c>
      <c r="K2731" s="45" t="str">
        <f t="shared" si="127"/>
        <v>TDX North Slope Generating Co_AK</v>
      </c>
      <c r="L2731" s="45" t="str">
        <f t="shared" si="128"/>
        <v>TDX North Slope Generating Co_AK</v>
      </c>
      <c r="M2731" s="45" t="s">
        <v>3916</v>
      </c>
      <c r="N2731" s="45">
        <v>0</v>
      </c>
      <c r="O2731" s="45">
        <v>164</v>
      </c>
      <c r="P2731" s="45">
        <v>0</v>
      </c>
      <c r="Q2731" s="45">
        <v>0</v>
      </c>
      <c r="R2731" s="45">
        <v>0</v>
      </c>
      <c r="S2731" s="45">
        <v>57320</v>
      </c>
      <c r="T2731" s="45">
        <v>0</v>
      </c>
      <c r="U2731" s="45">
        <v>0</v>
      </c>
      <c r="V2731" s="45">
        <v>0</v>
      </c>
      <c r="W2731" s="45">
        <v>21.959177</v>
      </c>
      <c r="X2731" s="45">
        <v>0</v>
      </c>
      <c r="Y2731" s="45">
        <v>0</v>
      </c>
      <c r="Z2731" s="46">
        <v>52479.6</v>
      </c>
      <c r="AA2731" s="46">
        <v>71243.402332804792</v>
      </c>
      <c r="AB2731" s="47">
        <f>_xlfn.XLOOKUP($F2731,Main_OG!$D$1:$D$766,Main_OG!AJ$1:AJ$766,"")</f>
        <v>992202</v>
      </c>
      <c r="AC2731" s="47">
        <f>_xlfn.XLOOKUP($F2731,Main_OG!$D$1:$D$766,Main_OG!AK$1:AK$766,"")</f>
        <v>2907594</v>
      </c>
      <c r="AD2731" s="47">
        <f>_xlfn.XLOOKUP($F2731,Main_OG!$D$1:$D$766,Main_OG!AL$1:AL$766,"")</f>
        <v>51337406</v>
      </c>
      <c r="AE2731" s="47">
        <f>_xlfn.XLOOKUP($F2731,Main_OG!$D$1:$D$766,Main_OG!AM$1:AM$766,"")</f>
        <v>0</v>
      </c>
      <c r="AF2731" s="48">
        <f>_xlfn.XLOOKUP($F2731,Main_OG!$D$1:$D$766,Main_OG!Z$1:Z$766,"")</f>
        <v>7.17</v>
      </c>
      <c r="AG2731" s="48">
        <f>_xlfn.XLOOKUP($F2731,Main_OG!$D$1:$D$766,Main_OG!AA$1:AA$766,"")</f>
        <v>2.1875855044172008</v>
      </c>
      <c r="AH2731" s="48">
        <f>_xlfn.XLOOKUP($F2731,Main_OG!$D$1:$D$766,Main_OG!AB$1:AB$766,"")</f>
        <v>17.134646247082848</v>
      </c>
      <c r="AI2731" s="48">
        <f>_xlfn.XLOOKUP($F2731,Main_OG!$D$1:$D$766,Main_OG!AC$1:AC$766,"")</f>
        <v>3.8713752811270652</v>
      </c>
      <c r="AJ2731" s="48">
        <f>_xlfn.XLOOKUP($F2731,Main_OG!$D$1:$D$766,Main_OG!AD$1:AD$766,"")</f>
        <v>0.62810595158289428</v>
      </c>
    </row>
    <row r="2732" spans="2:36" x14ac:dyDescent="0.35">
      <c r="B2732" s="36" t="s">
        <v>3904</v>
      </c>
      <c r="C2732" s="45" t="s">
        <v>824</v>
      </c>
      <c r="D2732" s="45" t="s">
        <v>4308</v>
      </c>
      <c r="E2732" s="36" t="s">
        <v>3904</v>
      </c>
      <c r="F2732" s="36" t="str">
        <f t="shared" si="126"/>
        <v>2019_AK</v>
      </c>
      <c r="G2732" s="45">
        <v>2019</v>
      </c>
      <c r="H2732" s="45">
        <f>_xlfn.XLOOKUP(J2732,Main_OG!$B$1:$B$766,Main_OG!$O$1:$O$766,"")</f>
        <v>0</v>
      </c>
      <c r="I2732" s="45">
        <f>_xlfn.XLOOKUP(F2732,Main_OG!$D$1:$D$766,Main_OG!$J$1:$J$766,"")</f>
        <v>0</v>
      </c>
      <c r="J2732" s="45" t="s">
        <v>824</v>
      </c>
      <c r="K2732" s="45" t="str">
        <f t="shared" si="127"/>
        <v>TDX North Slope Generating Co_AK</v>
      </c>
      <c r="L2732" s="45" t="str">
        <f t="shared" si="128"/>
        <v>TDX North Slope Generating Co_AK</v>
      </c>
      <c r="M2732" s="45" t="s">
        <v>3917</v>
      </c>
      <c r="N2732" s="45">
        <v>0</v>
      </c>
      <c r="O2732" s="45">
        <v>162</v>
      </c>
      <c r="P2732" s="45">
        <v>0</v>
      </c>
      <c r="Q2732" s="45">
        <v>0</v>
      </c>
      <c r="R2732" s="45">
        <v>0</v>
      </c>
      <c r="S2732" s="45">
        <v>53764</v>
      </c>
      <c r="T2732" s="45">
        <v>0</v>
      </c>
      <c r="U2732" s="45">
        <v>0</v>
      </c>
      <c r="V2732" s="45">
        <v>0</v>
      </c>
      <c r="W2732" s="45">
        <v>22.057511000000002</v>
      </c>
      <c r="X2732" s="45">
        <v>0</v>
      </c>
      <c r="Y2732" s="45">
        <v>0</v>
      </c>
      <c r="Z2732" s="46">
        <v>52325.3</v>
      </c>
      <c r="AA2732" s="46">
        <v>71326.453136096767</v>
      </c>
      <c r="AB2732" s="47">
        <f>_xlfn.XLOOKUP($F2732,Main_OG!$D$1:$D$766,Main_OG!AJ$1:AJ$766,"")</f>
        <v>1111904</v>
      </c>
      <c r="AC2732" s="47">
        <f>_xlfn.XLOOKUP($F2732,Main_OG!$D$1:$D$766,Main_OG!AK$1:AK$766,"")</f>
        <v>3216424</v>
      </c>
      <c r="AD2732" s="47">
        <f>_xlfn.XLOOKUP($F2732,Main_OG!$D$1:$D$766,Main_OG!AL$1:AL$766,"")</f>
        <v>49373842</v>
      </c>
      <c r="AE2732" s="47">
        <f>_xlfn.XLOOKUP($F2732,Main_OG!$D$1:$D$766,Main_OG!AM$1:AM$766,"")</f>
        <v>0</v>
      </c>
      <c r="AF2732" s="48">
        <f>_xlfn.XLOOKUP($F2732,Main_OG!$D$1:$D$766,Main_OG!Z$1:Z$766,"")</f>
        <v>7.11</v>
      </c>
      <c r="AG2732" s="48">
        <f>_xlfn.XLOOKUP($F2732,Main_OG!$D$1:$D$766,Main_OG!AA$1:AA$766,"")</f>
        <v>3.51</v>
      </c>
      <c r="AH2732" s="48">
        <f>_xlfn.XLOOKUP($F2732,Main_OG!$D$1:$D$766,Main_OG!AB$1:AB$766,"")</f>
        <v>15.74</v>
      </c>
      <c r="AI2732" s="48">
        <f>_xlfn.XLOOKUP($F2732,Main_OG!$D$1:$D$766,Main_OG!AC$1:AC$766,"")</f>
        <v>6.97</v>
      </c>
      <c r="AJ2732" s="48">
        <f>_xlfn.XLOOKUP($F2732,Main_OG!$D$1:$D$766,Main_OG!AD$1:AD$766,"")</f>
        <v>0.60296766622862785</v>
      </c>
    </row>
    <row r="2733" spans="2:36" x14ac:dyDescent="0.35">
      <c r="B2733" s="36" t="s">
        <v>3904</v>
      </c>
      <c r="C2733" s="45" t="s">
        <v>824</v>
      </c>
      <c r="D2733" s="45" t="s">
        <v>4308</v>
      </c>
      <c r="E2733" s="36" t="s">
        <v>3904</v>
      </c>
      <c r="F2733" s="36" t="str">
        <f t="shared" si="126"/>
        <v>2020_AK</v>
      </c>
      <c r="G2733" s="45">
        <v>2020</v>
      </c>
      <c r="H2733" s="45">
        <f>_xlfn.XLOOKUP(J2733,Main_OG!$B$1:$B$766,Main_OG!$O$1:$O$766,"")</f>
        <v>0</v>
      </c>
      <c r="I2733" s="45">
        <f>_xlfn.XLOOKUP(F2733,Main_OG!$D$1:$D$766,Main_OG!$J$1:$J$766,"")</f>
        <v>0</v>
      </c>
      <c r="J2733" s="45" t="s">
        <v>824</v>
      </c>
      <c r="K2733" s="45" t="str">
        <f t="shared" si="127"/>
        <v>TDX North Slope Generating Co_AK</v>
      </c>
      <c r="L2733" s="45" t="str">
        <f t="shared" si="128"/>
        <v>TDX North Slope Generating Co_AK</v>
      </c>
      <c r="M2733" s="45" t="s">
        <v>3918</v>
      </c>
      <c r="N2733" s="45">
        <v>0</v>
      </c>
      <c r="O2733" s="45">
        <v>165</v>
      </c>
      <c r="P2733" s="45">
        <v>0</v>
      </c>
      <c r="Q2733" s="45">
        <v>0</v>
      </c>
      <c r="R2733" s="45">
        <v>0</v>
      </c>
      <c r="S2733" s="45">
        <v>53030</v>
      </c>
      <c r="T2733" s="45">
        <v>0</v>
      </c>
      <c r="U2733" s="45">
        <v>0</v>
      </c>
      <c r="V2733" s="45">
        <v>0</v>
      </c>
      <c r="W2733" s="45">
        <v>21.802752999999999</v>
      </c>
      <c r="X2733" s="45">
        <v>0</v>
      </c>
      <c r="Y2733" s="45">
        <v>0</v>
      </c>
      <c r="Z2733" s="46">
        <v>50344.6</v>
      </c>
      <c r="AA2733" s="46">
        <v>68769.82381562519</v>
      </c>
      <c r="AB2733" s="47">
        <f>_xlfn.XLOOKUP($F2733,Main_OG!$D$1:$D$766,Main_OG!AJ$1:AJ$766,"")</f>
        <v>1175756</v>
      </c>
      <c r="AC2733" s="47">
        <f>_xlfn.XLOOKUP($F2733,Main_OG!$D$1:$D$766,Main_OG!AK$1:AK$766,"")</f>
        <v>3567080</v>
      </c>
      <c r="AD2733" s="47">
        <f>_xlfn.XLOOKUP($F2733,Main_OG!$D$1:$D$766,Main_OG!AL$1:AL$766,"")</f>
        <v>46219482</v>
      </c>
      <c r="AE2733" s="47">
        <f>_xlfn.XLOOKUP($F2733,Main_OG!$D$1:$D$766,Main_OG!AM$1:AM$766,"")</f>
        <v>0</v>
      </c>
      <c r="AF2733" s="48">
        <f>_xlfn.XLOOKUP($F2733,Main_OG!$D$1:$D$766,Main_OG!Z$1:Z$766,"")</f>
        <v>0</v>
      </c>
      <c r="AG2733" s="48">
        <f>_xlfn.XLOOKUP($F2733,Main_OG!$D$1:$D$766,Main_OG!AA$1:AA$766,"")</f>
        <v>3.46</v>
      </c>
      <c r="AH2733" s="48">
        <f>_xlfn.XLOOKUP($F2733,Main_OG!$D$1:$D$766,Main_OG!AB$1:AB$766,"")</f>
        <v>11.67</v>
      </c>
      <c r="AI2733" s="48">
        <f>_xlfn.XLOOKUP($F2733,Main_OG!$D$1:$D$766,Main_OG!AC$1:AC$766,"")</f>
        <v>6.42</v>
      </c>
      <c r="AJ2733" s="48">
        <f>_xlfn.XLOOKUP($F2733,Main_OG!$D$1:$D$766,Main_OG!AD$1:AD$766,"")</f>
        <v>0.5848556097000881</v>
      </c>
    </row>
    <row r="2734" spans="2:36" x14ac:dyDescent="0.35">
      <c r="B2734" s="36" t="s">
        <v>3919</v>
      </c>
      <c r="C2734" s="45" t="s">
        <v>685</v>
      </c>
      <c r="D2734" s="45" t="s">
        <v>4315</v>
      </c>
      <c r="E2734" s="36" t="s">
        <v>3919</v>
      </c>
      <c r="F2734" s="36" t="str">
        <f t="shared" si="126"/>
        <v>2006_NM</v>
      </c>
      <c r="G2734" s="45">
        <v>2006</v>
      </c>
      <c r="H2734" s="45">
        <f>_xlfn.XLOOKUP(J2734,Main_OG!$B$1:$B$766,Main_OG!$O$1:$O$766,"")</f>
        <v>0</v>
      </c>
      <c r="I2734" s="45">
        <f>_xlfn.XLOOKUP(F2734,Main_OG!$D$1:$D$766,Main_OG!$J$1:$J$766,"")</f>
        <v>0</v>
      </c>
      <c r="J2734" s="45" t="s">
        <v>685</v>
      </c>
      <c r="K2734" s="45" t="str">
        <f t="shared" si="127"/>
        <v>Texas-New Mexico Power Co_NM</v>
      </c>
      <c r="L2734" s="45" t="str">
        <f t="shared" si="128"/>
        <v>Texas-New Mexico Power Co_NM</v>
      </c>
      <c r="M2734" s="45" t="s">
        <v>3920</v>
      </c>
      <c r="N2734" s="45">
        <v>0</v>
      </c>
      <c r="O2734" s="45">
        <v>6613</v>
      </c>
      <c r="P2734" s="45">
        <v>2</v>
      </c>
      <c r="Q2734" s="45">
        <v>42915</v>
      </c>
      <c r="R2734" s="45">
        <v>0</v>
      </c>
      <c r="S2734" s="45">
        <v>30209</v>
      </c>
      <c r="T2734" s="45">
        <v>35386</v>
      </c>
      <c r="U2734" s="45">
        <v>28526</v>
      </c>
      <c r="V2734" s="45">
        <v>0</v>
      </c>
      <c r="W2734" s="45">
        <v>11.50810279540727</v>
      </c>
      <c r="X2734" s="45">
        <v>5.9107787441808419</v>
      </c>
      <c r="Y2734" s="45">
        <v>11.124847416512941</v>
      </c>
      <c r="Z2734" s="46">
        <v>88554.5</v>
      </c>
      <c r="AA2734" s="46">
        <v>45131.660021700831</v>
      </c>
      <c r="AB2734" s="47">
        <f>_xlfn.XLOOKUP($F2734,Main_OG!$D$1:$D$766,Main_OG!AJ$1:AJ$766,"")</f>
        <v>33922155.979999997</v>
      </c>
      <c r="AC2734" s="47">
        <f>_xlfn.XLOOKUP($F2734,Main_OG!$D$1:$D$766,Main_OG!AK$1:AK$766,"")</f>
        <v>146834.01999999999</v>
      </c>
      <c r="AD2734" s="47">
        <f>_xlfn.XLOOKUP($F2734,Main_OG!$D$1:$D$766,Main_OG!AL$1:AL$766,"")</f>
        <v>105029841.53999999</v>
      </c>
      <c r="AE2734" s="47">
        <f>_xlfn.XLOOKUP($F2734,Main_OG!$D$1:$D$766,Main_OG!AM$1:AM$766,"")</f>
        <v>0</v>
      </c>
      <c r="AF2734" s="48">
        <f>_xlfn.XLOOKUP($F2734,Main_OG!$D$1:$D$766,Main_OG!Z$1:Z$766,"")</f>
        <v>0</v>
      </c>
      <c r="AG2734" s="48">
        <f>_xlfn.XLOOKUP($F2734,Main_OG!$D$1:$D$766,Main_OG!AA$1:AA$766,"")</f>
        <v>2.2465548173415608</v>
      </c>
      <c r="AH2734" s="48">
        <f>_xlfn.XLOOKUP($F2734,Main_OG!$D$1:$D$766,Main_OG!AB$1:AB$766,"")</f>
        <v>17.100000000000001</v>
      </c>
      <c r="AI2734" s="48">
        <f>_xlfn.XLOOKUP($F2734,Main_OG!$D$1:$D$766,Main_OG!AC$1:AC$766,"")</f>
        <v>7.1610124069250478</v>
      </c>
      <c r="AJ2734" s="48">
        <f>_xlfn.XLOOKUP($F2734,Main_OG!$D$1:$D$766,Main_OG!AD$1:AD$766,"")</f>
        <v>0.4704061490499184</v>
      </c>
    </row>
    <row r="2735" spans="2:36" x14ac:dyDescent="0.35">
      <c r="B2735" s="36" t="s">
        <v>3921</v>
      </c>
      <c r="C2735" s="45" t="s">
        <v>158</v>
      </c>
      <c r="D2735" s="45" t="s">
        <v>4314</v>
      </c>
      <c r="E2735" s="36" t="s">
        <v>3921</v>
      </c>
      <c r="F2735" s="36" t="str">
        <f t="shared" si="126"/>
        <v>2006_OH</v>
      </c>
      <c r="G2735" s="45">
        <v>2006</v>
      </c>
      <c r="H2735" s="45">
        <f>_xlfn.XLOOKUP(J2735,Main_OG!$B$1:$B$766,Main_OG!$O$1:$O$766,"")</f>
        <v>1</v>
      </c>
      <c r="I2735" s="45">
        <f>_xlfn.XLOOKUP(F2735,Main_OG!$D$1:$D$766,Main_OG!$J$1:$J$766,"")</f>
        <v>0</v>
      </c>
      <c r="J2735" s="45" t="s">
        <v>158</v>
      </c>
      <c r="K2735" s="45" t="str">
        <f t="shared" si="127"/>
        <v>Toledo Edison Co_OH</v>
      </c>
      <c r="L2735" s="45" t="str">
        <f t="shared" si="128"/>
        <v>Toledo Edison Co_OH</v>
      </c>
      <c r="M2735" s="45" t="s">
        <v>3922</v>
      </c>
      <c r="N2735" s="45">
        <v>0</v>
      </c>
      <c r="O2735" s="45">
        <v>18713</v>
      </c>
      <c r="P2735" s="45">
        <v>179</v>
      </c>
      <c r="Q2735" s="45">
        <v>246136</v>
      </c>
      <c r="R2735" s="45">
        <v>0</v>
      </c>
      <c r="S2735" s="45">
        <v>189992</v>
      </c>
      <c r="T2735" s="45">
        <v>221809</v>
      </c>
      <c r="U2735" s="45">
        <v>232737</v>
      </c>
      <c r="V2735" s="45">
        <v>0</v>
      </c>
      <c r="W2735" s="45">
        <v>10.433330953701519</v>
      </c>
      <c r="X2735" s="45">
        <v>4.4249256441167537</v>
      </c>
      <c r="Y2735" s="45">
        <v>10.85791916591594</v>
      </c>
      <c r="Z2735" s="46">
        <v>582637.6</v>
      </c>
      <c r="AA2735" s="46">
        <v>50747.042146156506</v>
      </c>
      <c r="AB2735" s="47">
        <f>_xlfn.XLOOKUP($F2735,Main_OG!$D$1:$D$766,Main_OG!AJ$1:AJ$766,"")</f>
        <v>117482419.64</v>
      </c>
      <c r="AC2735" s="47">
        <f>_xlfn.XLOOKUP($F2735,Main_OG!$D$1:$D$766,Main_OG!AK$1:AK$766,"")</f>
        <v>4871324.0599999996</v>
      </c>
      <c r="AD2735" s="47">
        <f>_xlfn.XLOOKUP($F2735,Main_OG!$D$1:$D$766,Main_OG!AL$1:AL$766,"")</f>
        <v>41503427.560000002</v>
      </c>
      <c r="AE2735" s="47">
        <f>_xlfn.XLOOKUP($F2735,Main_OG!$D$1:$D$766,Main_OG!AM$1:AM$766,"")</f>
        <v>16846939</v>
      </c>
      <c r="AF2735" s="48">
        <f>_xlfn.XLOOKUP($F2735,Main_OG!$D$1:$D$766,Main_OG!Z$1:Z$766,"")</f>
        <v>0</v>
      </c>
      <c r="AG2735" s="48">
        <f>_xlfn.XLOOKUP($F2735,Main_OG!$D$1:$D$766,Main_OG!AA$1:AA$766,"")</f>
        <v>2.2465548173415608</v>
      </c>
      <c r="AH2735" s="48">
        <f>_xlfn.XLOOKUP($F2735,Main_OG!$D$1:$D$766,Main_OG!AB$1:AB$766,"")</f>
        <v>11.72</v>
      </c>
      <c r="AI2735" s="48">
        <f>_xlfn.XLOOKUP($F2735,Main_OG!$D$1:$D$766,Main_OG!AC$1:AC$766,"")</f>
        <v>7.1610124069250478</v>
      </c>
      <c r="AJ2735" s="48">
        <f>_xlfn.XLOOKUP($F2735,Main_OG!$D$1:$D$766,Main_OG!AD$1:AD$766,"")</f>
        <v>0.39</v>
      </c>
    </row>
    <row r="2736" spans="2:36" x14ac:dyDescent="0.35">
      <c r="B2736" s="36" t="s">
        <v>3921</v>
      </c>
      <c r="C2736" s="45" t="s">
        <v>158</v>
      </c>
      <c r="D2736" s="45" t="s">
        <v>4314</v>
      </c>
      <c r="E2736" s="36" t="s">
        <v>3921</v>
      </c>
      <c r="F2736" s="36" t="str">
        <f t="shared" si="126"/>
        <v>2007_OH</v>
      </c>
      <c r="G2736" s="45">
        <v>2007</v>
      </c>
      <c r="H2736" s="45">
        <f>_xlfn.XLOOKUP(J2736,Main_OG!$B$1:$B$766,Main_OG!$O$1:$O$766,"")</f>
        <v>1</v>
      </c>
      <c r="I2736" s="45">
        <f>_xlfn.XLOOKUP(F2736,Main_OG!$D$1:$D$766,Main_OG!$J$1:$J$766,"")</f>
        <v>0</v>
      </c>
      <c r="J2736" s="45" t="s">
        <v>158</v>
      </c>
      <c r="K2736" s="45" t="str">
        <f t="shared" si="127"/>
        <v>Toledo Edison Co_OH</v>
      </c>
      <c r="L2736" s="45" t="str">
        <f t="shared" si="128"/>
        <v>Toledo Edison Co_OH</v>
      </c>
      <c r="M2736" s="45" t="s">
        <v>3923</v>
      </c>
      <c r="N2736" s="45">
        <v>0</v>
      </c>
      <c r="O2736" s="45">
        <v>19217</v>
      </c>
      <c r="P2736" s="45">
        <v>174</v>
      </c>
      <c r="Q2736" s="45">
        <v>246283</v>
      </c>
      <c r="R2736" s="45">
        <v>0</v>
      </c>
      <c r="S2736" s="45">
        <v>198890</v>
      </c>
      <c r="T2736" s="45">
        <v>232867</v>
      </c>
      <c r="U2736" s="45">
        <v>252013</v>
      </c>
      <c r="V2736" s="45">
        <v>0</v>
      </c>
      <c r="W2736" s="45">
        <v>10.62</v>
      </c>
      <c r="X2736" s="45">
        <v>4.59</v>
      </c>
      <c r="Y2736" s="45">
        <v>11.04</v>
      </c>
      <c r="Z2736" s="46">
        <v>585403</v>
      </c>
      <c r="AA2736" s="46">
        <v>50902.537183704175</v>
      </c>
      <c r="AB2736" s="47">
        <f>_xlfn.XLOOKUP($F2736,Main_OG!$D$1:$D$766,Main_OG!AJ$1:AJ$766,"")</f>
        <v>119092072</v>
      </c>
      <c r="AC2736" s="47">
        <f>_xlfn.XLOOKUP($F2736,Main_OG!$D$1:$D$766,Main_OG!AK$1:AK$766,"")</f>
        <v>4197256</v>
      </c>
      <c r="AD2736" s="47">
        <f>_xlfn.XLOOKUP($F2736,Main_OG!$D$1:$D$766,Main_OG!AL$1:AL$766,"")</f>
        <v>69748288</v>
      </c>
      <c r="AE2736" s="47">
        <f>_xlfn.XLOOKUP($F2736,Main_OG!$D$1:$D$766,Main_OG!AM$1:AM$766,"")</f>
        <v>15764049</v>
      </c>
      <c r="AF2736" s="48">
        <f>_xlfn.XLOOKUP($F2736,Main_OG!$D$1:$D$766,Main_OG!Z$1:Z$766,"")</f>
        <v>0</v>
      </c>
      <c r="AG2736" s="48">
        <f>_xlfn.XLOOKUP($F2736,Main_OG!$D$1:$D$766,Main_OG!AA$1:AA$766,"")</f>
        <v>2.2465548173415608</v>
      </c>
      <c r="AH2736" s="48">
        <f>_xlfn.XLOOKUP($F2736,Main_OG!$D$1:$D$766,Main_OG!AB$1:AB$766,"")</f>
        <v>16.16</v>
      </c>
      <c r="AI2736" s="48">
        <f>_xlfn.XLOOKUP($F2736,Main_OG!$D$1:$D$766,Main_OG!AC$1:AC$766,"")</f>
        <v>7.3815467393807772</v>
      </c>
      <c r="AJ2736" s="48">
        <f>_xlfn.XLOOKUP($F2736,Main_OG!$D$1:$D$766,Main_OG!AD$1:AD$766,"")</f>
        <v>0.41</v>
      </c>
    </row>
    <row r="2737" spans="2:36" x14ac:dyDescent="0.35">
      <c r="B2737" s="36" t="s">
        <v>3924</v>
      </c>
      <c r="C2737" s="45" t="s">
        <v>158</v>
      </c>
      <c r="D2737" s="45" t="s">
        <v>4314</v>
      </c>
      <c r="E2737" s="36" t="s">
        <v>3921</v>
      </c>
      <c r="F2737" s="36" t="str">
        <f t="shared" si="126"/>
        <v>2008_OH</v>
      </c>
      <c r="G2737" s="45">
        <v>2008</v>
      </c>
      <c r="H2737" s="45">
        <f>_xlfn.XLOOKUP(J2737,Main_OG!$B$1:$B$766,Main_OG!$O$1:$O$766,"")</f>
        <v>1</v>
      </c>
      <c r="I2737" s="45">
        <f>_xlfn.XLOOKUP(F2737,Main_OG!$D$1:$D$766,Main_OG!$J$1:$J$766,"")</f>
        <v>0</v>
      </c>
      <c r="J2737" s="45" t="s">
        <v>158</v>
      </c>
      <c r="K2737" s="45" t="str">
        <f t="shared" si="127"/>
        <v>The Toledo Edison Co_OH</v>
      </c>
      <c r="L2737" s="45" t="str">
        <f t="shared" si="128"/>
        <v>Toledo Edison Co_OH</v>
      </c>
      <c r="M2737" s="45" t="s">
        <v>3925</v>
      </c>
      <c r="N2737" s="45">
        <v>0</v>
      </c>
      <c r="O2737" s="45">
        <v>21493</v>
      </c>
      <c r="P2737" s="45">
        <v>167</v>
      </c>
      <c r="Q2737" s="45">
        <v>248770</v>
      </c>
      <c r="R2737" s="45">
        <v>0</v>
      </c>
      <c r="S2737" s="45">
        <v>1987417</v>
      </c>
      <c r="T2737" s="45">
        <v>4725870</v>
      </c>
      <c r="U2737" s="45">
        <v>2293637</v>
      </c>
      <c r="V2737" s="45">
        <v>0</v>
      </c>
      <c r="W2737" s="45">
        <v>11.32</v>
      </c>
      <c r="X2737" s="45">
        <v>5.42</v>
      </c>
      <c r="Y2737" s="45">
        <v>11.7</v>
      </c>
      <c r="Z2737" s="46">
        <v>580389</v>
      </c>
      <c r="AA2737" s="46">
        <v>50401.154420201623</v>
      </c>
      <c r="AB2737" s="47">
        <f>_xlfn.XLOOKUP($F2737,Main_OG!$D$1:$D$766,Main_OG!AJ$1:AJ$766,"")</f>
        <v>118100658</v>
      </c>
      <c r="AC2737" s="47">
        <f>_xlfn.XLOOKUP($F2737,Main_OG!$D$1:$D$766,Main_OG!AK$1:AK$766,"")</f>
        <v>4989790</v>
      </c>
      <c r="AD2737" s="47">
        <f>_xlfn.XLOOKUP($F2737,Main_OG!$D$1:$D$766,Main_OG!AL$1:AL$766,"")</f>
        <v>42520684</v>
      </c>
      <c r="AE2737" s="47">
        <f>_xlfn.XLOOKUP($F2737,Main_OG!$D$1:$D$766,Main_OG!AM$1:AM$766,"")</f>
        <v>17513878</v>
      </c>
      <c r="AF2737" s="48">
        <f>_xlfn.XLOOKUP($F2737,Main_OG!$D$1:$D$766,Main_OG!Z$1:Z$766,"")</f>
        <v>0</v>
      </c>
      <c r="AG2737" s="48">
        <f>_xlfn.XLOOKUP($F2737,Main_OG!$D$1:$D$766,Main_OG!AA$1:AA$766,"")</f>
        <v>2.2204719344600159</v>
      </c>
      <c r="AH2737" s="48">
        <f>_xlfn.XLOOKUP($F2737,Main_OG!$D$1:$D$766,Main_OG!AB$1:AB$766,"")</f>
        <v>20.65</v>
      </c>
      <c r="AI2737" s="48">
        <f>_xlfn.XLOOKUP($F2737,Main_OG!$D$1:$D$766,Main_OG!AC$1:AC$766,"")</f>
        <v>9.1182546074696553</v>
      </c>
      <c r="AJ2737" s="48">
        <f>_xlfn.XLOOKUP($F2737,Main_OG!$D$1:$D$766,Main_OG!AD$1:AD$766,"")</f>
        <v>0.48</v>
      </c>
    </row>
    <row r="2738" spans="2:36" x14ac:dyDescent="0.35">
      <c r="B2738" s="36" t="s">
        <v>3924</v>
      </c>
      <c r="C2738" s="45" t="s">
        <v>158</v>
      </c>
      <c r="D2738" s="45" t="s">
        <v>4314</v>
      </c>
      <c r="E2738" s="36" t="s">
        <v>3921</v>
      </c>
      <c r="F2738" s="36" t="str">
        <f t="shared" si="126"/>
        <v>2009_OH</v>
      </c>
      <c r="G2738" s="45">
        <v>2009</v>
      </c>
      <c r="H2738" s="45">
        <f>_xlfn.XLOOKUP(J2738,Main_OG!$B$1:$B$766,Main_OG!$O$1:$O$766,"")</f>
        <v>1</v>
      </c>
      <c r="I2738" s="45">
        <f>_xlfn.XLOOKUP(F2738,Main_OG!$D$1:$D$766,Main_OG!$J$1:$J$766,"")</f>
        <v>0</v>
      </c>
      <c r="J2738" s="45" t="s">
        <v>158</v>
      </c>
      <c r="K2738" s="45" t="str">
        <f t="shared" si="127"/>
        <v>The Toledo Edison Co_OH</v>
      </c>
      <c r="L2738" s="45" t="str">
        <f t="shared" si="128"/>
        <v>Toledo Edison Co_OH</v>
      </c>
      <c r="M2738" s="45" t="s">
        <v>3926</v>
      </c>
      <c r="N2738" s="45">
        <v>0</v>
      </c>
      <c r="O2738" s="45">
        <v>31139</v>
      </c>
      <c r="P2738" s="45">
        <v>175</v>
      </c>
      <c r="Q2738" s="45">
        <v>225560</v>
      </c>
      <c r="R2738" s="45">
        <v>0</v>
      </c>
      <c r="S2738" s="45">
        <v>2177011</v>
      </c>
      <c r="T2738" s="45">
        <v>3573547</v>
      </c>
      <c r="U2738" s="45">
        <v>2065273</v>
      </c>
      <c r="V2738" s="45">
        <v>0</v>
      </c>
      <c r="W2738" s="45">
        <v>11.41</v>
      </c>
      <c r="X2738" s="45">
        <v>6.54</v>
      </c>
      <c r="Y2738" s="45">
        <v>12.09</v>
      </c>
      <c r="Z2738" s="46">
        <v>550982.40000000002</v>
      </c>
      <c r="AA2738" s="46">
        <v>47791.427730807874</v>
      </c>
      <c r="AB2738" s="47">
        <f>_xlfn.XLOOKUP($F2738,Main_OG!$D$1:$D$766,Main_OG!AJ$1:AJ$766,"")</f>
        <v>101159832</v>
      </c>
      <c r="AC2738" s="47">
        <f>_xlfn.XLOOKUP($F2738,Main_OG!$D$1:$D$766,Main_OG!AK$1:AK$766,"")</f>
        <v>4635994</v>
      </c>
      <c r="AD2738" s="47">
        <f>_xlfn.XLOOKUP($F2738,Main_OG!$D$1:$D$766,Main_OG!AL$1:AL$766,"")</f>
        <v>71642934</v>
      </c>
      <c r="AE2738" s="47">
        <f>_xlfn.XLOOKUP($F2738,Main_OG!$D$1:$D$766,Main_OG!AM$1:AM$766,"")</f>
        <v>15206084</v>
      </c>
      <c r="AF2738" s="48">
        <f>_xlfn.XLOOKUP($F2738,Main_OG!$D$1:$D$766,Main_OG!Z$1:Z$766,"")</f>
        <v>0</v>
      </c>
      <c r="AG2738" s="48">
        <f>_xlfn.XLOOKUP($F2738,Main_OG!$D$1:$D$766,Main_OG!AA$1:AA$766,"")</f>
        <v>2.2743975091886082</v>
      </c>
      <c r="AH2738" s="48">
        <f>_xlfn.XLOOKUP($F2738,Main_OG!$D$1:$D$766,Main_OG!AB$1:AB$766,"")</f>
        <v>12.71</v>
      </c>
      <c r="AI2738" s="48">
        <f>_xlfn.XLOOKUP($F2738,Main_OG!$D$1:$D$766,Main_OG!AC$1:AC$766,"")</f>
        <v>4.5973007921271787</v>
      </c>
      <c r="AJ2738" s="48">
        <f>_xlfn.XLOOKUP($F2738,Main_OG!$D$1:$D$766,Main_OG!AD$1:AD$766,"")</f>
        <v>0.68314474405108627</v>
      </c>
    </row>
    <row r="2739" spans="2:36" x14ac:dyDescent="0.35">
      <c r="B2739" s="36" t="s">
        <v>3924</v>
      </c>
      <c r="C2739" s="45" t="s">
        <v>158</v>
      </c>
      <c r="D2739" s="45" t="s">
        <v>4314</v>
      </c>
      <c r="E2739" s="36" t="s">
        <v>3921</v>
      </c>
      <c r="F2739" s="36" t="str">
        <f t="shared" si="126"/>
        <v>2010_OH</v>
      </c>
      <c r="G2739" s="45">
        <v>2010</v>
      </c>
      <c r="H2739" s="45">
        <f>_xlfn.XLOOKUP(J2739,Main_OG!$B$1:$B$766,Main_OG!$O$1:$O$766,"")</f>
        <v>1</v>
      </c>
      <c r="I2739" s="45">
        <f>_xlfn.XLOOKUP(F2739,Main_OG!$D$1:$D$766,Main_OG!$J$1:$J$766,"")</f>
        <v>1</v>
      </c>
      <c r="J2739" s="45" t="s">
        <v>158</v>
      </c>
      <c r="K2739" s="45" t="str">
        <f t="shared" si="127"/>
        <v>The Toledo Edison Co_OH</v>
      </c>
      <c r="L2739" s="45" t="str">
        <f t="shared" si="128"/>
        <v>Toledo Edison Co_OH</v>
      </c>
      <c r="M2739" s="45" t="s">
        <v>3927</v>
      </c>
      <c r="N2739" s="45">
        <v>0</v>
      </c>
      <c r="O2739" s="45">
        <v>15807</v>
      </c>
      <c r="P2739" s="45">
        <v>67</v>
      </c>
      <c r="Q2739" s="45">
        <v>126006</v>
      </c>
      <c r="R2739" s="45">
        <v>0</v>
      </c>
      <c r="S2739" s="45">
        <v>698156</v>
      </c>
      <c r="T2739" s="45">
        <v>1596181</v>
      </c>
      <c r="U2739" s="45">
        <v>1242795</v>
      </c>
      <c r="V2739" s="45">
        <v>0</v>
      </c>
      <c r="W2739" s="45">
        <v>10.95</v>
      </c>
      <c r="X2739" s="45">
        <v>4.92</v>
      </c>
      <c r="Y2739" s="45">
        <v>11.5</v>
      </c>
      <c r="Z2739" s="46">
        <v>563816.30000000005</v>
      </c>
      <c r="AA2739" s="46">
        <v>48859.897903270772</v>
      </c>
      <c r="AB2739" s="47">
        <f>_xlfn.XLOOKUP($F2739,Main_OG!$D$1:$D$766,Main_OG!AJ$1:AJ$766,"")</f>
        <v>106305244</v>
      </c>
      <c r="AC2739" s="47">
        <f>_xlfn.XLOOKUP($F2739,Main_OG!$D$1:$D$766,Main_OG!AK$1:AK$766,"")</f>
        <v>5086316</v>
      </c>
      <c r="AD2739" s="47">
        <f>_xlfn.XLOOKUP($F2739,Main_OG!$D$1:$D$766,Main_OG!AL$1:AL$766,"")</f>
        <v>112936876</v>
      </c>
      <c r="AE2739" s="47">
        <f>_xlfn.XLOOKUP($F2739,Main_OG!$D$1:$D$766,Main_OG!AM$1:AM$766,"")</f>
        <v>15804803</v>
      </c>
      <c r="AF2739" s="48">
        <f>_xlfn.XLOOKUP($F2739,Main_OG!$D$1:$D$766,Main_OG!Z$1:Z$766,"")</f>
        <v>0</v>
      </c>
      <c r="AG2739" s="48">
        <f>_xlfn.XLOOKUP($F2739,Main_OG!$D$1:$D$766,Main_OG!AA$1:AA$766,"")</f>
        <v>2.2935982820086371</v>
      </c>
      <c r="AH2739" s="48">
        <f>_xlfn.XLOOKUP($F2739,Main_OG!$D$1:$D$766,Main_OG!AB$1:AB$766,"")</f>
        <v>16.75</v>
      </c>
      <c r="AI2739" s="48">
        <f>_xlfn.XLOOKUP($F2739,Main_OG!$D$1:$D$766,Main_OG!AC$1:AC$766,"")</f>
        <v>4.9924248044436963</v>
      </c>
      <c r="AJ2739" s="48">
        <f>_xlfn.XLOOKUP($F2739,Main_OG!$D$1:$D$766,Main_OG!AD$1:AD$766,"")</f>
        <v>0.70992248279802228</v>
      </c>
    </row>
    <row r="2740" spans="2:36" x14ac:dyDescent="0.35">
      <c r="B2740" s="36" t="s">
        <v>3924</v>
      </c>
      <c r="C2740" s="45" t="s">
        <v>158</v>
      </c>
      <c r="D2740" s="45" t="s">
        <v>4314</v>
      </c>
      <c r="E2740" s="36" t="s">
        <v>3921</v>
      </c>
      <c r="F2740" s="36" t="str">
        <f t="shared" si="126"/>
        <v>2011_OH</v>
      </c>
      <c r="G2740" s="45">
        <v>2011</v>
      </c>
      <c r="H2740" s="45">
        <f>_xlfn.XLOOKUP(J2740,Main_OG!$B$1:$B$766,Main_OG!$O$1:$O$766,"")</f>
        <v>1</v>
      </c>
      <c r="I2740" s="45">
        <f>_xlfn.XLOOKUP(F2740,Main_OG!$D$1:$D$766,Main_OG!$J$1:$J$766,"")</f>
        <v>1</v>
      </c>
      <c r="J2740" s="45" t="s">
        <v>158</v>
      </c>
      <c r="K2740" s="45" t="str">
        <f t="shared" si="127"/>
        <v>The Toledo Edison Co_OH</v>
      </c>
      <c r="L2740" s="45" t="str">
        <f t="shared" si="128"/>
        <v>Toledo Edison Co_OH</v>
      </c>
      <c r="M2740" s="45" t="s">
        <v>3928</v>
      </c>
      <c r="N2740" s="45">
        <v>0</v>
      </c>
      <c r="O2740" s="45">
        <v>10974</v>
      </c>
      <c r="P2740" s="45">
        <v>109</v>
      </c>
      <c r="Q2740" s="45">
        <v>95464</v>
      </c>
      <c r="R2740" s="45">
        <v>0</v>
      </c>
      <c r="S2740" s="45">
        <v>355121</v>
      </c>
      <c r="T2740" s="45">
        <v>1560968</v>
      </c>
      <c r="U2740" s="45">
        <v>895774</v>
      </c>
      <c r="V2740" s="45">
        <v>0</v>
      </c>
      <c r="W2740" s="45">
        <v>12.67</v>
      </c>
      <c r="X2740" s="45">
        <v>3.72</v>
      </c>
      <c r="Y2740" s="45">
        <v>11.77</v>
      </c>
      <c r="Z2740" s="46">
        <v>580251.4</v>
      </c>
      <c r="AA2740" s="46">
        <v>50256.774471265795</v>
      </c>
      <c r="AB2740" s="47">
        <f>_xlfn.XLOOKUP($F2740,Main_OG!$D$1:$D$766,Main_OG!AJ$1:AJ$766,"")</f>
        <v>95221668</v>
      </c>
      <c r="AC2740" s="47">
        <f>_xlfn.XLOOKUP($F2740,Main_OG!$D$1:$D$766,Main_OG!AK$1:AK$766,"")</f>
        <v>5210872.5599999996</v>
      </c>
      <c r="AD2740" s="47">
        <f>_xlfn.XLOOKUP($F2740,Main_OG!$D$1:$D$766,Main_OG!AL$1:AL$766,"")</f>
        <v>186439678</v>
      </c>
      <c r="AE2740" s="47">
        <f>_xlfn.XLOOKUP($F2740,Main_OG!$D$1:$D$766,Main_OG!AM$1:AM$766,"")</f>
        <v>14889746</v>
      </c>
      <c r="AF2740" s="48">
        <f>_xlfn.XLOOKUP($F2740,Main_OG!$D$1:$D$766,Main_OG!Z$1:Z$766,"")</f>
        <v>0</v>
      </c>
      <c r="AG2740" s="48">
        <f>_xlfn.XLOOKUP($F2740,Main_OG!$D$1:$D$766,Main_OG!AA$1:AA$766,"")</f>
        <v>2.3089180475565318</v>
      </c>
      <c r="AH2740" s="48">
        <f>_xlfn.XLOOKUP($F2740,Main_OG!$D$1:$D$766,Main_OG!AB$1:AB$766,"")</f>
        <v>22.32</v>
      </c>
      <c r="AI2740" s="48">
        <f>_xlfn.XLOOKUP($F2740,Main_OG!$D$1:$D$766,Main_OG!AC$1:AC$766,"")</f>
        <v>4.6524343752411106</v>
      </c>
      <c r="AJ2740" s="48">
        <f>_xlfn.XLOOKUP($F2740,Main_OG!$D$1:$D$766,Main_OG!AD$1:AD$766,"")</f>
        <v>0.75949643062398253</v>
      </c>
    </row>
    <row r="2741" spans="2:36" x14ac:dyDescent="0.35">
      <c r="B2741" s="36" t="s">
        <v>3924</v>
      </c>
      <c r="C2741" s="45" t="s">
        <v>158</v>
      </c>
      <c r="D2741" s="45" t="s">
        <v>4314</v>
      </c>
      <c r="E2741" s="36" t="s">
        <v>3921</v>
      </c>
      <c r="F2741" s="36" t="str">
        <f t="shared" si="126"/>
        <v>2012_OH</v>
      </c>
      <c r="G2741" s="45">
        <v>2012</v>
      </c>
      <c r="H2741" s="45">
        <f>_xlfn.XLOOKUP(J2741,Main_OG!$B$1:$B$766,Main_OG!$O$1:$O$766,"")</f>
        <v>1</v>
      </c>
      <c r="I2741" s="45">
        <f>_xlfn.XLOOKUP(F2741,Main_OG!$D$1:$D$766,Main_OG!$J$1:$J$766,"")</f>
        <v>1</v>
      </c>
      <c r="J2741" s="45" t="s">
        <v>158</v>
      </c>
      <c r="K2741" s="45" t="str">
        <f t="shared" si="127"/>
        <v>The Toledo Edison Co_OH</v>
      </c>
      <c r="L2741" s="45" t="str">
        <f t="shared" si="128"/>
        <v>Toledo Edison Co_OH</v>
      </c>
      <c r="M2741" s="45" t="s">
        <v>3929</v>
      </c>
      <c r="N2741" s="45">
        <v>0</v>
      </c>
      <c r="O2741" s="45">
        <v>9072</v>
      </c>
      <c r="P2741" s="45">
        <v>86</v>
      </c>
      <c r="Q2741" s="45">
        <v>87420</v>
      </c>
      <c r="R2741" s="45">
        <v>0</v>
      </c>
      <c r="S2741" s="45">
        <v>292244</v>
      </c>
      <c r="T2741" s="45">
        <v>1437017</v>
      </c>
      <c r="U2741" s="45">
        <v>830972</v>
      </c>
      <c r="V2741" s="45">
        <v>0</v>
      </c>
      <c r="W2741" s="45">
        <v>11.932665999999999</v>
      </c>
      <c r="X2741" s="45">
        <v>4.3935944999999998</v>
      </c>
      <c r="Y2741" s="45">
        <v>11.673029</v>
      </c>
      <c r="Z2741" s="46">
        <v>586540.9</v>
      </c>
      <c r="AA2741" s="46">
        <v>50778.492994225337</v>
      </c>
      <c r="AB2741" s="47">
        <f>_xlfn.XLOOKUP($F2741,Main_OG!$D$1:$D$766,Main_OG!AJ$1:AJ$766,"")</f>
        <v>74484086</v>
      </c>
      <c r="AC2741" s="47">
        <f>_xlfn.XLOOKUP($F2741,Main_OG!$D$1:$D$766,Main_OG!AK$1:AK$766,"")</f>
        <v>5732542</v>
      </c>
      <c r="AD2741" s="47">
        <f>_xlfn.XLOOKUP($F2741,Main_OG!$D$1:$D$766,Main_OG!AL$1:AL$766,"")</f>
        <v>347507372</v>
      </c>
      <c r="AE2741" s="47">
        <f>_xlfn.XLOOKUP($F2741,Main_OG!$D$1:$D$766,Main_OG!AM$1:AM$766,"")</f>
        <v>17086998</v>
      </c>
      <c r="AF2741" s="48">
        <f>_xlfn.XLOOKUP($F2741,Main_OG!$D$1:$D$766,Main_OG!Z$1:Z$766,"")</f>
        <v>0</v>
      </c>
      <c r="AG2741" s="48">
        <f>_xlfn.XLOOKUP($F2741,Main_OG!$D$1:$D$766,Main_OG!AA$1:AA$766,"")</f>
        <v>2.324237813104427</v>
      </c>
      <c r="AH2741" s="48">
        <f>_xlfn.XLOOKUP($F2741,Main_OG!$D$1:$D$766,Main_OG!AB$1:AB$766,"")</f>
        <v>23.49195884567845</v>
      </c>
      <c r="AI2741" s="48">
        <f>_xlfn.XLOOKUP($F2741,Main_OG!$D$1:$D$766,Main_OG!AC$1:AC$766,"")</f>
        <v>3.503818060367514</v>
      </c>
      <c r="AJ2741" s="48">
        <f>_xlfn.XLOOKUP($F2741,Main_OG!$D$1:$D$766,Main_OG!AD$1:AD$766,"")</f>
        <v>0.75442193202762442</v>
      </c>
    </row>
    <row r="2742" spans="2:36" x14ac:dyDescent="0.35">
      <c r="B2742" s="36" t="s">
        <v>3924</v>
      </c>
      <c r="C2742" s="45" t="s">
        <v>158</v>
      </c>
      <c r="D2742" s="45" t="s">
        <v>4314</v>
      </c>
      <c r="E2742" s="36" t="s">
        <v>3921</v>
      </c>
      <c r="F2742" s="36" t="str">
        <f t="shared" si="126"/>
        <v>2013_OH</v>
      </c>
      <c r="G2742" s="45">
        <v>2013</v>
      </c>
      <c r="H2742" s="45">
        <f>_xlfn.XLOOKUP(J2742,Main_OG!$B$1:$B$766,Main_OG!$O$1:$O$766,"")</f>
        <v>1</v>
      </c>
      <c r="I2742" s="45">
        <f>_xlfn.XLOOKUP(F2742,Main_OG!$D$1:$D$766,Main_OG!$J$1:$J$766,"")</f>
        <v>1</v>
      </c>
      <c r="J2742" s="45" t="s">
        <v>158</v>
      </c>
      <c r="K2742" s="45" t="str">
        <f t="shared" si="127"/>
        <v>The Toledo Edison Co_OH</v>
      </c>
      <c r="L2742" s="45" t="str">
        <f t="shared" si="128"/>
        <v>Toledo Edison Co_OH</v>
      </c>
      <c r="M2742" s="45" t="s">
        <v>3930</v>
      </c>
      <c r="N2742" s="45">
        <v>0</v>
      </c>
      <c r="O2742" s="45">
        <v>7859</v>
      </c>
      <c r="P2742" s="45">
        <v>77</v>
      </c>
      <c r="Q2742" s="45">
        <v>76637</v>
      </c>
      <c r="R2742" s="45">
        <v>0</v>
      </c>
      <c r="S2742" s="45">
        <v>239313</v>
      </c>
      <c r="T2742" s="45">
        <v>1451938</v>
      </c>
      <c r="U2742" s="45">
        <v>721417</v>
      </c>
      <c r="V2742" s="45">
        <v>0</v>
      </c>
      <c r="W2742" s="45">
        <v>12.696175999999999</v>
      </c>
      <c r="X2742" s="45">
        <v>4.5608559</v>
      </c>
      <c r="Y2742" s="45">
        <v>11.852535</v>
      </c>
      <c r="Z2742" s="46">
        <v>603057.4</v>
      </c>
      <c r="AA2742" s="46">
        <v>52078.880854516683</v>
      </c>
      <c r="AB2742" s="47">
        <f>_xlfn.XLOOKUP($F2742,Main_OG!$D$1:$D$766,Main_OG!AJ$1:AJ$766,"")</f>
        <v>81376244</v>
      </c>
      <c r="AC2742" s="47">
        <f>_xlfn.XLOOKUP($F2742,Main_OG!$D$1:$D$766,Main_OG!AK$1:AK$766,"")</f>
        <v>6165892.5700000003</v>
      </c>
      <c r="AD2742" s="47">
        <f>_xlfn.XLOOKUP($F2742,Main_OG!$D$1:$D$766,Main_OG!AL$1:AL$766,"")</f>
        <v>323726478</v>
      </c>
      <c r="AE2742" s="47">
        <f>_xlfn.XLOOKUP($F2742,Main_OG!$D$1:$D$766,Main_OG!AM$1:AM$766,"")</f>
        <v>16121250</v>
      </c>
      <c r="AF2742" s="48">
        <f>_xlfn.XLOOKUP($F2742,Main_OG!$D$1:$D$766,Main_OG!Z$1:Z$766,"")</f>
        <v>0</v>
      </c>
      <c r="AG2742" s="48">
        <f>_xlfn.XLOOKUP($F2742,Main_OG!$D$1:$D$766,Main_OG!AA$1:AA$766,"")</f>
        <v>2.25</v>
      </c>
      <c r="AH2742" s="48">
        <f>_xlfn.XLOOKUP($F2742,Main_OG!$D$1:$D$766,Main_OG!AB$1:AB$766,"")</f>
        <v>22.88</v>
      </c>
      <c r="AI2742" s="48">
        <f>_xlfn.XLOOKUP($F2742,Main_OG!$D$1:$D$766,Main_OG!AC$1:AC$766,"")</f>
        <v>3.82</v>
      </c>
      <c r="AJ2742" s="48">
        <f>_xlfn.XLOOKUP($F2742,Main_OG!$D$1:$D$766,Main_OG!AD$1:AD$766,"")</f>
        <v>0.73100116927520231</v>
      </c>
    </row>
    <row r="2743" spans="2:36" x14ac:dyDescent="0.35">
      <c r="B2743" s="36" t="s">
        <v>3924</v>
      </c>
      <c r="C2743" s="45" t="s">
        <v>158</v>
      </c>
      <c r="D2743" s="45" t="s">
        <v>4314</v>
      </c>
      <c r="E2743" s="36" t="s">
        <v>3921</v>
      </c>
      <c r="F2743" s="36" t="str">
        <f t="shared" si="126"/>
        <v>2014_OH</v>
      </c>
      <c r="G2743" s="45">
        <v>2014</v>
      </c>
      <c r="H2743" s="45">
        <f>_xlfn.XLOOKUP(J2743,Main_OG!$B$1:$B$766,Main_OG!$O$1:$O$766,"")</f>
        <v>1</v>
      </c>
      <c r="I2743" s="45">
        <f>_xlfn.XLOOKUP(F2743,Main_OG!$D$1:$D$766,Main_OG!$J$1:$J$766,"")</f>
        <v>1</v>
      </c>
      <c r="J2743" s="45" t="s">
        <v>158</v>
      </c>
      <c r="K2743" s="45" t="str">
        <f t="shared" si="127"/>
        <v>The Toledo Edison Co_OH</v>
      </c>
      <c r="L2743" s="45" t="str">
        <f t="shared" si="128"/>
        <v>Toledo Edison Co_OH</v>
      </c>
      <c r="M2743" s="45" t="s">
        <v>3931</v>
      </c>
      <c r="N2743" s="45">
        <v>0</v>
      </c>
      <c r="O2743" s="45">
        <v>8325</v>
      </c>
      <c r="P2743" s="45">
        <v>72</v>
      </c>
      <c r="Q2743" s="45">
        <v>71962</v>
      </c>
      <c r="R2743" s="45">
        <v>0</v>
      </c>
      <c r="S2743" s="45">
        <v>309766</v>
      </c>
      <c r="T2743" s="45">
        <v>1455796</v>
      </c>
      <c r="U2743" s="45">
        <v>699079</v>
      </c>
      <c r="V2743" s="45">
        <v>0</v>
      </c>
      <c r="W2743" s="45">
        <v>12.60261</v>
      </c>
      <c r="X2743" s="45">
        <v>5.6728002999999996</v>
      </c>
      <c r="Y2743" s="45">
        <v>12.185404</v>
      </c>
      <c r="Z2743" s="46">
        <v>624973.4</v>
      </c>
      <c r="AA2743" s="46">
        <v>53846.505768757066</v>
      </c>
      <c r="AB2743" s="47">
        <f>_xlfn.XLOOKUP($F2743,Main_OG!$D$1:$D$766,Main_OG!AJ$1:AJ$766,"")</f>
        <v>76971294</v>
      </c>
      <c r="AC2743" s="47">
        <f>_xlfn.XLOOKUP($F2743,Main_OG!$D$1:$D$766,Main_OG!AK$1:AK$766,"")</f>
        <v>5355770</v>
      </c>
      <c r="AD2743" s="47">
        <f>_xlfn.XLOOKUP($F2743,Main_OG!$D$1:$D$766,Main_OG!AL$1:AL$766,"")</f>
        <v>349317598</v>
      </c>
      <c r="AE2743" s="47">
        <f>_xlfn.XLOOKUP($F2743,Main_OG!$D$1:$D$766,Main_OG!AM$1:AM$766,"")</f>
        <v>16284440</v>
      </c>
      <c r="AF2743" s="48">
        <f>_xlfn.XLOOKUP($F2743,Main_OG!$D$1:$D$766,Main_OG!Z$1:Z$766,"")</f>
        <v>0</v>
      </c>
      <c r="AG2743" s="48">
        <f>_xlfn.XLOOKUP($F2743,Main_OG!$D$1:$D$766,Main_OG!AA$1:AA$766,"")</f>
        <v>2.16</v>
      </c>
      <c r="AH2743" s="48">
        <f>_xlfn.XLOOKUP($F2743,Main_OG!$D$1:$D$766,Main_OG!AB$1:AB$766,"")</f>
        <v>20.48845299552563</v>
      </c>
      <c r="AI2743" s="48">
        <f>_xlfn.XLOOKUP($F2743,Main_OG!$D$1:$D$766,Main_OG!AC$1:AC$766,"")</f>
        <v>4.9924248044436963</v>
      </c>
      <c r="AJ2743" s="48">
        <f>_xlfn.XLOOKUP($F2743,Main_OG!$D$1:$D$766,Main_OG!AD$1:AD$766,"")</f>
        <v>0.77</v>
      </c>
    </row>
    <row r="2744" spans="2:36" x14ac:dyDescent="0.35">
      <c r="B2744" s="36" t="s">
        <v>3924</v>
      </c>
      <c r="C2744" s="45" t="s">
        <v>158</v>
      </c>
      <c r="D2744" s="45" t="s">
        <v>4314</v>
      </c>
      <c r="E2744" s="36" t="s">
        <v>3921</v>
      </c>
      <c r="F2744" s="36" t="str">
        <f t="shared" si="126"/>
        <v>2015_OH</v>
      </c>
      <c r="G2744" s="45">
        <v>2015</v>
      </c>
      <c r="H2744" s="45">
        <f>_xlfn.XLOOKUP(J2744,Main_OG!$B$1:$B$766,Main_OG!$O$1:$O$766,"")</f>
        <v>1</v>
      </c>
      <c r="I2744" s="45">
        <f>_xlfn.XLOOKUP(F2744,Main_OG!$D$1:$D$766,Main_OG!$J$1:$J$766,"")</f>
        <v>1</v>
      </c>
      <c r="J2744" s="45" t="s">
        <v>158</v>
      </c>
      <c r="K2744" s="45" t="str">
        <f t="shared" si="127"/>
        <v>The Toledo Edison Co_OH</v>
      </c>
      <c r="L2744" s="45" t="str">
        <f t="shared" si="128"/>
        <v>Toledo Edison Co_OH</v>
      </c>
      <c r="M2744" s="45" t="s">
        <v>3932</v>
      </c>
      <c r="N2744" s="45">
        <v>0</v>
      </c>
      <c r="O2744" s="45">
        <v>9769</v>
      </c>
      <c r="P2744" s="45">
        <v>70</v>
      </c>
      <c r="Q2744" s="45">
        <v>89165</v>
      </c>
      <c r="R2744" s="45">
        <v>0</v>
      </c>
      <c r="S2744" s="45">
        <v>337296</v>
      </c>
      <c r="T2744" s="45">
        <v>1407650</v>
      </c>
      <c r="U2744" s="45">
        <v>832380</v>
      </c>
      <c r="V2744" s="45">
        <v>0</v>
      </c>
      <c r="W2744" s="45">
        <v>12.958648</v>
      </c>
      <c r="X2744" s="45">
        <v>5.1648563000000003</v>
      </c>
      <c r="Y2744" s="45">
        <v>13.000937</v>
      </c>
      <c r="Z2744" s="46">
        <v>633274.80000000005</v>
      </c>
      <c r="AA2744" s="46">
        <v>54487.836545473081</v>
      </c>
      <c r="AB2744" s="47">
        <f>_xlfn.XLOOKUP($F2744,Main_OG!$D$1:$D$766,Main_OG!AJ$1:AJ$766,"")</f>
        <v>61152824</v>
      </c>
      <c r="AC2744" s="47">
        <f>_xlfn.XLOOKUP($F2744,Main_OG!$D$1:$D$766,Main_OG!AK$1:AK$766,"")</f>
        <v>5575978</v>
      </c>
      <c r="AD2744" s="47">
        <f>_xlfn.XLOOKUP($F2744,Main_OG!$D$1:$D$766,Main_OG!AL$1:AL$766,"")</f>
        <v>416796124</v>
      </c>
      <c r="AE2744" s="47">
        <f>_xlfn.XLOOKUP($F2744,Main_OG!$D$1:$D$766,Main_OG!AM$1:AM$766,"")</f>
        <v>17376736</v>
      </c>
      <c r="AF2744" s="48">
        <f>_xlfn.XLOOKUP($F2744,Main_OG!$D$1:$D$766,Main_OG!Z$1:Z$766,"")</f>
        <v>0</v>
      </c>
      <c r="AG2744" s="48">
        <f>_xlfn.XLOOKUP($F2744,Main_OG!$D$1:$D$766,Main_OG!AA$1:AA$766,"")</f>
        <v>2.12</v>
      </c>
      <c r="AH2744" s="48">
        <f>_xlfn.XLOOKUP($F2744,Main_OG!$D$1:$D$766,Main_OG!AB$1:AB$766,"")</f>
        <v>13.54</v>
      </c>
      <c r="AI2744" s="48">
        <f>_xlfn.XLOOKUP($F2744,Main_OG!$D$1:$D$766,Main_OG!AC$1:AC$766,"")</f>
        <v>2.2799999999999998</v>
      </c>
      <c r="AJ2744" s="48">
        <f>_xlfn.XLOOKUP($F2744,Main_OG!$D$1:$D$766,Main_OG!AD$1:AD$766,"")</f>
        <v>0.66963877086385626</v>
      </c>
    </row>
    <row r="2745" spans="2:36" x14ac:dyDescent="0.35">
      <c r="B2745" s="36" t="s">
        <v>3924</v>
      </c>
      <c r="C2745" s="45" t="s">
        <v>158</v>
      </c>
      <c r="D2745" s="45" t="s">
        <v>4314</v>
      </c>
      <c r="E2745" s="36" t="s">
        <v>3921</v>
      </c>
      <c r="F2745" s="36" t="str">
        <f t="shared" si="126"/>
        <v>2016_OH</v>
      </c>
      <c r="G2745" s="45">
        <v>2016</v>
      </c>
      <c r="H2745" s="45">
        <f>_xlfn.XLOOKUP(J2745,Main_OG!$B$1:$B$766,Main_OG!$O$1:$O$766,"")</f>
        <v>1</v>
      </c>
      <c r="I2745" s="45">
        <f>_xlfn.XLOOKUP(F2745,Main_OG!$D$1:$D$766,Main_OG!$J$1:$J$766,"")</f>
        <v>1</v>
      </c>
      <c r="J2745" s="45" t="s">
        <v>158</v>
      </c>
      <c r="K2745" s="45" t="str">
        <f t="shared" si="127"/>
        <v>The Toledo Edison Co_OH</v>
      </c>
      <c r="L2745" s="45" t="str">
        <f t="shared" si="128"/>
        <v>Toledo Edison Co_OH</v>
      </c>
      <c r="M2745" s="45" t="s">
        <v>3933</v>
      </c>
      <c r="N2745" s="45">
        <v>0</v>
      </c>
      <c r="O2745" s="45">
        <v>9784</v>
      </c>
      <c r="P2745" s="45">
        <v>62</v>
      </c>
      <c r="Q2745" s="45">
        <v>91780</v>
      </c>
      <c r="R2745" s="45">
        <v>0</v>
      </c>
      <c r="S2745" s="45">
        <v>286106</v>
      </c>
      <c r="T2745" s="45">
        <v>637932</v>
      </c>
      <c r="U2745" s="45">
        <v>881932</v>
      </c>
      <c r="V2745" s="45">
        <v>0</v>
      </c>
      <c r="W2745" s="45">
        <v>11.91817</v>
      </c>
      <c r="X2745" s="45">
        <v>4.9475493000000004</v>
      </c>
      <c r="Y2745" s="45">
        <v>12.241057</v>
      </c>
      <c r="Z2745" s="46">
        <v>638157.5</v>
      </c>
      <c r="AA2745" s="46">
        <v>54824.244892208459</v>
      </c>
      <c r="AB2745" s="47">
        <f>_xlfn.XLOOKUP($F2745,Main_OG!$D$1:$D$766,Main_OG!AJ$1:AJ$766,"")</f>
        <v>58159174</v>
      </c>
      <c r="AC2745" s="47">
        <f>_xlfn.XLOOKUP($F2745,Main_OG!$D$1:$D$766,Main_OG!AK$1:AK$766,"")</f>
        <v>5162976</v>
      </c>
      <c r="AD2745" s="47">
        <f>_xlfn.XLOOKUP($F2745,Main_OG!$D$1:$D$766,Main_OG!AL$1:AL$766,"")</f>
        <v>421036766</v>
      </c>
      <c r="AE2745" s="47">
        <f>_xlfn.XLOOKUP($F2745,Main_OG!$D$1:$D$766,Main_OG!AM$1:AM$766,"")</f>
        <v>16817386</v>
      </c>
      <c r="AF2745" s="48">
        <f>_xlfn.XLOOKUP($F2745,Main_OG!$D$1:$D$766,Main_OG!Z$1:Z$766,"")</f>
        <v>0</v>
      </c>
      <c r="AG2745" s="48">
        <f>_xlfn.XLOOKUP($F2745,Main_OG!$D$1:$D$766,Main_OG!AA$1:AA$766,"")</f>
        <v>2.2143440282408582</v>
      </c>
      <c r="AH2745" s="48">
        <f>_xlfn.XLOOKUP($F2745,Main_OG!$D$1:$D$766,Main_OG!AB$1:AB$766,"")</f>
        <v>11.309272049594229</v>
      </c>
      <c r="AI2745" s="48">
        <f>_xlfn.XLOOKUP($F2745,Main_OG!$D$1:$D$766,Main_OG!AC$1:AC$766,"")</f>
        <v>2.23</v>
      </c>
      <c r="AJ2745" s="48">
        <f>_xlfn.XLOOKUP($F2745,Main_OG!$D$1:$D$766,Main_OG!AD$1:AD$766,"")</f>
        <v>0.68</v>
      </c>
    </row>
    <row r="2746" spans="2:36" x14ac:dyDescent="0.35">
      <c r="B2746" s="36" t="s">
        <v>3924</v>
      </c>
      <c r="C2746" s="45" t="s">
        <v>158</v>
      </c>
      <c r="D2746" s="45" t="s">
        <v>4314</v>
      </c>
      <c r="E2746" s="36" t="s">
        <v>3921</v>
      </c>
      <c r="F2746" s="36" t="str">
        <f t="shared" si="126"/>
        <v>2017_OH</v>
      </c>
      <c r="G2746" s="45">
        <v>2017</v>
      </c>
      <c r="H2746" s="45">
        <f>_xlfn.XLOOKUP(J2746,Main_OG!$B$1:$B$766,Main_OG!$O$1:$O$766,"")</f>
        <v>1</v>
      </c>
      <c r="I2746" s="45">
        <f>_xlfn.XLOOKUP(F2746,Main_OG!$D$1:$D$766,Main_OG!$J$1:$J$766,"")</f>
        <v>1</v>
      </c>
      <c r="J2746" s="45" t="s">
        <v>158</v>
      </c>
      <c r="K2746" s="45" t="str">
        <f t="shared" si="127"/>
        <v>The Toledo Edison Co_OH</v>
      </c>
      <c r="L2746" s="45" t="str">
        <f t="shared" si="128"/>
        <v>Toledo Edison Co_OH</v>
      </c>
      <c r="M2746" s="45" t="s">
        <v>3934</v>
      </c>
      <c r="N2746" s="45">
        <v>0</v>
      </c>
      <c r="O2746" s="45">
        <v>8820</v>
      </c>
      <c r="P2746" s="45">
        <v>71</v>
      </c>
      <c r="Q2746" s="45">
        <v>91969</v>
      </c>
      <c r="R2746" s="45">
        <v>0</v>
      </c>
      <c r="S2746" s="45">
        <v>235549</v>
      </c>
      <c r="T2746" s="45">
        <v>77211</v>
      </c>
      <c r="U2746" s="45">
        <v>828145</v>
      </c>
      <c r="V2746" s="45">
        <v>0</v>
      </c>
      <c r="W2746" s="45">
        <v>12.505933000000001</v>
      </c>
      <c r="X2746" s="45">
        <v>8.8225771000000002</v>
      </c>
      <c r="Y2746" s="45">
        <v>12.819639</v>
      </c>
      <c r="Z2746" s="46">
        <v>652187.5</v>
      </c>
      <c r="AA2746" s="46">
        <v>55906.389206105487</v>
      </c>
      <c r="AB2746" s="47">
        <f>_xlfn.XLOOKUP($F2746,Main_OG!$D$1:$D$766,Main_OG!AJ$1:AJ$766,"")</f>
        <v>57048530</v>
      </c>
      <c r="AC2746" s="47">
        <f>_xlfn.XLOOKUP($F2746,Main_OG!$D$1:$D$766,Main_OG!AK$1:AK$766,"")</f>
        <v>4555870</v>
      </c>
      <c r="AD2746" s="47">
        <f>_xlfn.XLOOKUP($F2746,Main_OG!$D$1:$D$766,Main_OG!AL$1:AL$766,"")</f>
        <v>413711976</v>
      </c>
      <c r="AE2746" s="47">
        <f>_xlfn.XLOOKUP($F2746,Main_OG!$D$1:$D$766,Main_OG!AM$1:AM$766,"")</f>
        <v>17687789</v>
      </c>
      <c r="AF2746" s="48">
        <f>_xlfn.XLOOKUP($F2746,Main_OG!$D$1:$D$766,Main_OG!Z$1:Z$766,"")</f>
        <v>0</v>
      </c>
      <c r="AG2746" s="48">
        <f>_xlfn.XLOOKUP($F2746,Main_OG!$D$1:$D$766,Main_OG!AA$1:AA$766,"")</f>
        <v>1.92</v>
      </c>
      <c r="AH2746" s="48">
        <f>_xlfn.XLOOKUP($F2746,Main_OG!$D$1:$D$766,Main_OG!AB$1:AB$766,"")</f>
        <v>14.73443638842941</v>
      </c>
      <c r="AI2746" s="48">
        <f>_xlfn.XLOOKUP($F2746,Main_OG!$D$1:$D$766,Main_OG!AC$1:AC$766,"")</f>
        <v>2.9</v>
      </c>
      <c r="AJ2746" s="48">
        <f>_xlfn.XLOOKUP($F2746,Main_OG!$D$1:$D$766,Main_OG!AD$1:AD$766,"")</f>
        <v>0.62802788237371954</v>
      </c>
    </row>
    <row r="2747" spans="2:36" x14ac:dyDescent="0.35">
      <c r="B2747" s="36" t="s">
        <v>3924</v>
      </c>
      <c r="C2747" s="45" t="s">
        <v>158</v>
      </c>
      <c r="D2747" s="45" t="s">
        <v>4314</v>
      </c>
      <c r="E2747" s="36" t="s">
        <v>3921</v>
      </c>
      <c r="F2747" s="36" t="str">
        <f t="shared" si="126"/>
        <v>2018_OH</v>
      </c>
      <c r="G2747" s="45">
        <v>2018</v>
      </c>
      <c r="H2747" s="45">
        <f>_xlfn.XLOOKUP(J2747,Main_OG!$B$1:$B$766,Main_OG!$O$1:$O$766,"")</f>
        <v>1</v>
      </c>
      <c r="I2747" s="45">
        <f>_xlfn.XLOOKUP(F2747,Main_OG!$D$1:$D$766,Main_OG!$J$1:$J$766,"")</f>
        <v>1</v>
      </c>
      <c r="J2747" s="45" t="s">
        <v>158</v>
      </c>
      <c r="K2747" s="45" t="str">
        <f t="shared" si="127"/>
        <v>The Toledo Edison Co_OH</v>
      </c>
      <c r="L2747" s="45" t="str">
        <f t="shared" si="128"/>
        <v>Toledo Edison Co_OH</v>
      </c>
      <c r="M2747" s="45" t="s">
        <v>3935</v>
      </c>
      <c r="N2747" s="45">
        <v>0</v>
      </c>
      <c r="O2747" s="45">
        <v>7541</v>
      </c>
      <c r="P2747" s="45">
        <v>86</v>
      </c>
      <c r="Q2747" s="45">
        <v>81185</v>
      </c>
      <c r="R2747" s="45">
        <v>0</v>
      </c>
      <c r="S2747" s="45">
        <v>190321</v>
      </c>
      <c r="T2747" s="45">
        <v>93036</v>
      </c>
      <c r="U2747" s="45">
        <v>770585</v>
      </c>
      <c r="V2747" s="45">
        <v>0</v>
      </c>
      <c r="W2747" s="45">
        <v>12.709106999999999</v>
      </c>
      <c r="X2747" s="45">
        <v>9.0117803999999992</v>
      </c>
      <c r="Y2747" s="45">
        <v>13.028128000000001</v>
      </c>
      <c r="Z2747" s="46">
        <v>656212</v>
      </c>
      <c r="AA2747" s="46">
        <v>56178.243921782683</v>
      </c>
      <c r="AB2747" s="47">
        <f>_xlfn.XLOOKUP($F2747,Main_OG!$D$1:$D$766,Main_OG!AJ$1:AJ$766,"")</f>
        <v>50244114</v>
      </c>
      <c r="AC2747" s="47">
        <f>_xlfn.XLOOKUP($F2747,Main_OG!$D$1:$D$766,Main_OG!AK$1:AK$766,"")</f>
        <v>6409656</v>
      </c>
      <c r="AD2747" s="47">
        <f>_xlfn.XLOOKUP($F2747,Main_OG!$D$1:$D$766,Main_OG!AL$1:AL$766,"")</f>
        <v>645047556</v>
      </c>
      <c r="AE2747" s="47">
        <f>_xlfn.XLOOKUP($F2747,Main_OG!$D$1:$D$766,Main_OG!AM$1:AM$766,"")</f>
        <v>18315007</v>
      </c>
      <c r="AF2747" s="48">
        <f>_xlfn.XLOOKUP($F2747,Main_OG!$D$1:$D$766,Main_OG!Z$1:Z$766,"")</f>
        <v>0</v>
      </c>
      <c r="AG2747" s="48">
        <f>_xlfn.XLOOKUP($F2747,Main_OG!$D$1:$D$766,Main_OG!AA$1:AA$766,"")</f>
        <v>1.77</v>
      </c>
      <c r="AH2747" s="48">
        <f>_xlfn.XLOOKUP($F2747,Main_OG!$D$1:$D$766,Main_OG!AB$1:AB$766,"")</f>
        <v>16.350000000000001</v>
      </c>
      <c r="AI2747" s="48">
        <f>_xlfn.XLOOKUP($F2747,Main_OG!$D$1:$D$766,Main_OG!AC$1:AC$766,"")</f>
        <v>3.8713752811270652</v>
      </c>
      <c r="AJ2747" s="48">
        <f>_xlfn.XLOOKUP($F2747,Main_OG!$D$1:$D$766,Main_OG!AD$1:AD$766,"")</f>
        <v>0.72</v>
      </c>
    </row>
    <row r="2748" spans="2:36" x14ac:dyDescent="0.35">
      <c r="B2748" s="36" t="s">
        <v>3924</v>
      </c>
      <c r="C2748" s="45" t="s">
        <v>158</v>
      </c>
      <c r="D2748" s="45" t="s">
        <v>4314</v>
      </c>
      <c r="E2748" s="36" t="s">
        <v>3921</v>
      </c>
      <c r="F2748" s="36" t="str">
        <f t="shared" si="126"/>
        <v>2019_OH</v>
      </c>
      <c r="G2748" s="45">
        <v>2019</v>
      </c>
      <c r="H2748" s="45">
        <f>_xlfn.XLOOKUP(J2748,Main_OG!$B$1:$B$766,Main_OG!$O$1:$O$766,"")</f>
        <v>1</v>
      </c>
      <c r="I2748" s="45">
        <f>_xlfn.XLOOKUP(F2748,Main_OG!$D$1:$D$766,Main_OG!$J$1:$J$766,"")</f>
        <v>1</v>
      </c>
      <c r="J2748" s="45" t="s">
        <v>158</v>
      </c>
      <c r="K2748" s="45" t="str">
        <f t="shared" si="127"/>
        <v>The Toledo Edison Co_OH</v>
      </c>
      <c r="L2748" s="45" t="str">
        <f t="shared" si="128"/>
        <v>Toledo Edison Co_OH</v>
      </c>
      <c r="M2748" s="45" t="s">
        <v>3936</v>
      </c>
      <c r="N2748" s="45">
        <v>0</v>
      </c>
      <c r="O2748" s="45">
        <v>8010</v>
      </c>
      <c r="P2748" s="45">
        <v>90</v>
      </c>
      <c r="Q2748" s="45">
        <v>85467</v>
      </c>
      <c r="R2748" s="45">
        <v>0</v>
      </c>
      <c r="S2748" s="45">
        <v>191308</v>
      </c>
      <c r="T2748" s="45">
        <v>118076</v>
      </c>
      <c r="U2748" s="45">
        <v>779090</v>
      </c>
      <c r="V2748" s="45">
        <v>0</v>
      </c>
      <c r="W2748" s="45">
        <v>12.915089999999999</v>
      </c>
      <c r="X2748" s="45">
        <v>7.9421727999999998</v>
      </c>
      <c r="Y2748" s="45">
        <v>12.67806</v>
      </c>
      <c r="Z2748" s="46">
        <v>674123.4</v>
      </c>
      <c r="AA2748" s="46">
        <v>57634.591250191188</v>
      </c>
      <c r="AB2748" s="47">
        <f>_xlfn.XLOOKUP($F2748,Main_OG!$D$1:$D$766,Main_OG!AJ$1:AJ$766,"")</f>
        <v>39191694</v>
      </c>
      <c r="AC2748" s="47">
        <f>_xlfn.XLOOKUP($F2748,Main_OG!$D$1:$D$766,Main_OG!AK$1:AK$766,"")</f>
        <v>3791288</v>
      </c>
      <c r="AD2748" s="47">
        <f>_xlfn.XLOOKUP($F2748,Main_OG!$D$1:$D$766,Main_OG!AL$1:AL$766,"")</f>
        <v>727691424</v>
      </c>
      <c r="AE2748" s="47">
        <f>_xlfn.XLOOKUP($F2748,Main_OG!$D$1:$D$766,Main_OG!AM$1:AM$766,"")</f>
        <v>17010561</v>
      </c>
      <c r="AF2748" s="48">
        <f>_xlfn.XLOOKUP($F2748,Main_OG!$D$1:$D$766,Main_OG!Z$1:Z$766,"")</f>
        <v>0</v>
      </c>
      <c r="AG2748" s="48">
        <f>_xlfn.XLOOKUP($F2748,Main_OG!$D$1:$D$766,Main_OG!AA$1:AA$766,"")</f>
        <v>1.79</v>
      </c>
      <c r="AH2748" s="48">
        <f>_xlfn.XLOOKUP($F2748,Main_OG!$D$1:$D$766,Main_OG!AB$1:AB$766,"")</f>
        <v>16.155101142605361</v>
      </c>
      <c r="AI2748" s="48">
        <f>_xlfn.XLOOKUP($F2748,Main_OG!$D$1:$D$766,Main_OG!AC$1:AC$766,"")</f>
        <v>3.3292283805067271</v>
      </c>
      <c r="AJ2748" s="48">
        <f>_xlfn.XLOOKUP($F2748,Main_OG!$D$1:$D$766,Main_OG!AD$1:AD$766,"")</f>
        <v>0.60296766622862785</v>
      </c>
    </row>
    <row r="2749" spans="2:36" x14ac:dyDescent="0.35">
      <c r="B2749" s="36" t="s">
        <v>3924</v>
      </c>
      <c r="C2749" s="45" t="s">
        <v>158</v>
      </c>
      <c r="D2749" s="45" t="s">
        <v>4314</v>
      </c>
      <c r="E2749" s="36" t="s">
        <v>3921</v>
      </c>
      <c r="F2749" s="36" t="str">
        <f t="shared" si="126"/>
        <v>2020_OH</v>
      </c>
      <c r="G2749" s="45">
        <v>2020</v>
      </c>
      <c r="H2749" s="45">
        <f>_xlfn.XLOOKUP(J2749,Main_OG!$B$1:$B$766,Main_OG!$O$1:$O$766,"")</f>
        <v>1</v>
      </c>
      <c r="I2749" s="45">
        <f>_xlfn.XLOOKUP(F2749,Main_OG!$D$1:$D$766,Main_OG!$J$1:$J$766,"")</f>
        <v>1</v>
      </c>
      <c r="J2749" s="45" t="s">
        <v>158</v>
      </c>
      <c r="K2749" s="45" t="str">
        <f t="shared" si="127"/>
        <v>The Toledo Edison Co_OH</v>
      </c>
      <c r="L2749" s="45" t="str">
        <f t="shared" si="128"/>
        <v>Toledo Edison Co_OH</v>
      </c>
      <c r="M2749" s="45" t="s">
        <v>3937</v>
      </c>
      <c r="N2749" s="45">
        <v>0</v>
      </c>
      <c r="O2749" s="45">
        <v>7916</v>
      </c>
      <c r="P2749" s="45">
        <v>81</v>
      </c>
      <c r="Q2749" s="45">
        <v>0</v>
      </c>
      <c r="R2749" s="45">
        <v>0</v>
      </c>
      <c r="S2749" s="45">
        <v>194849</v>
      </c>
      <c r="T2749" s="45">
        <v>70870</v>
      </c>
      <c r="U2749" s="45">
        <v>0</v>
      </c>
      <c r="V2749" s="45">
        <v>0</v>
      </c>
      <c r="W2749" s="45">
        <v>13.458524000000001</v>
      </c>
      <c r="X2749" s="45">
        <v>7.8995344000000003</v>
      </c>
      <c r="Y2749" s="45">
        <v>0</v>
      </c>
      <c r="Z2749" s="46">
        <v>654586.30000000005</v>
      </c>
      <c r="AA2749" s="46">
        <v>55948.240384175704</v>
      </c>
      <c r="AB2749" s="47">
        <f>_xlfn.XLOOKUP($F2749,Main_OG!$D$1:$D$766,Main_OG!AJ$1:AJ$766,"")</f>
        <v>37522366</v>
      </c>
      <c r="AC2749" s="47">
        <f>_xlfn.XLOOKUP($F2749,Main_OG!$D$1:$D$766,Main_OG!AK$1:AK$766,"")</f>
        <v>5376516</v>
      </c>
      <c r="AD2749" s="47">
        <f>_xlfn.XLOOKUP($F2749,Main_OG!$D$1:$D$766,Main_OG!AL$1:AL$766,"")</f>
        <v>746560566</v>
      </c>
      <c r="AE2749" s="47">
        <f>_xlfn.XLOOKUP($F2749,Main_OG!$D$1:$D$766,Main_OG!AM$1:AM$766,"")</f>
        <v>0</v>
      </c>
      <c r="AF2749" s="48">
        <f>_xlfn.XLOOKUP($F2749,Main_OG!$D$1:$D$766,Main_OG!Z$1:Z$766,"")</f>
        <v>0</v>
      </c>
      <c r="AG2749" s="48">
        <f>_xlfn.XLOOKUP($F2749,Main_OG!$D$1:$D$766,Main_OG!AA$1:AA$766,"")</f>
        <v>2.127327759928813</v>
      </c>
      <c r="AH2749" s="48">
        <f>_xlfn.XLOOKUP($F2749,Main_OG!$D$1:$D$766,Main_OG!AB$1:AB$766,"")</f>
        <v>12.535325193609101</v>
      </c>
      <c r="AI2749" s="48">
        <f>_xlfn.XLOOKUP($F2749,Main_OG!$D$1:$D$766,Main_OG!AC$1:AC$766,"")</f>
        <v>2.8422150630003218</v>
      </c>
      <c r="AJ2749" s="48">
        <f>_xlfn.XLOOKUP($F2749,Main_OG!$D$1:$D$766,Main_OG!AD$1:AD$766,"")</f>
        <v>0.64</v>
      </c>
    </row>
    <row r="2750" spans="2:36" x14ac:dyDescent="0.35">
      <c r="B2750" s="36" t="s">
        <v>3938</v>
      </c>
      <c r="C2750" s="45" t="s">
        <v>325</v>
      </c>
      <c r="D2750" s="45" t="s">
        <v>4316</v>
      </c>
      <c r="E2750" s="36" t="s">
        <v>3938</v>
      </c>
      <c r="F2750" s="36" t="str">
        <f t="shared" si="126"/>
        <v>2006_AZ</v>
      </c>
      <c r="G2750" s="45">
        <v>2006</v>
      </c>
      <c r="H2750" s="45">
        <f>_xlfn.XLOOKUP(J2750,Main_OG!$B$1:$B$766,Main_OG!$O$1:$O$766,"")</f>
        <v>0</v>
      </c>
      <c r="I2750" s="45">
        <f>_xlfn.XLOOKUP(F2750,Main_OG!$D$1:$D$766,Main_OG!$J$1:$J$766,"")</f>
        <v>0</v>
      </c>
      <c r="J2750" s="45" t="s">
        <v>325</v>
      </c>
      <c r="K2750" s="45" t="str">
        <f t="shared" si="127"/>
        <v>Tucson Electric Power Co_AZ</v>
      </c>
      <c r="L2750" s="45" t="str">
        <f t="shared" si="128"/>
        <v>Tucson Electric Power Co_AZ</v>
      </c>
      <c r="M2750" s="45" t="s">
        <v>3939</v>
      </c>
      <c r="N2750" s="45">
        <v>0</v>
      </c>
      <c r="O2750" s="45">
        <v>33829</v>
      </c>
      <c r="P2750" s="45">
        <v>730</v>
      </c>
      <c r="Q2750" s="45">
        <v>353748</v>
      </c>
      <c r="R2750" s="45">
        <v>0</v>
      </c>
      <c r="S2750" s="45">
        <v>203284</v>
      </c>
      <c r="T2750" s="45">
        <v>227726</v>
      </c>
      <c r="U2750" s="45">
        <v>343460</v>
      </c>
      <c r="V2750" s="45">
        <v>0</v>
      </c>
      <c r="W2750" s="45">
        <v>10.37618017284106</v>
      </c>
      <c r="X2750" s="45">
        <v>6.5742489193567151</v>
      </c>
      <c r="Y2750" s="45">
        <v>9.0901656243739026</v>
      </c>
      <c r="Z2750" s="46">
        <v>296424.40000000002</v>
      </c>
      <c r="AA2750" s="46">
        <v>49165.279100289743</v>
      </c>
      <c r="AB2750" s="47">
        <f>_xlfn.XLOOKUP($F2750,Main_OG!$D$1:$D$766,Main_OG!AJ$1:AJ$766,"")</f>
        <v>41237037.620000005</v>
      </c>
      <c r="AC2750" s="47">
        <f>_xlfn.XLOOKUP($F2750,Main_OG!$D$1:$D$766,Main_OG!AK$1:AK$766,"")</f>
        <v>268538.62</v>
      </c>
      <c r="AD2750" s="47">
        <f>_xlfn.XLOOKUP($F2750,Main_OG!$D$1:$D$766,Main_OG!AL$1:AL$766,"")</f>
        <v>495704036.98000002</v>
      </c>
      <c r="AE2750" s="47">
        <f>_xlfn.XLOOKUP($F2750,Main_OG!$D$1:$D$766,Main_OG!AM$1:AM$766,"")</f>
        <v>24012231</v>
      </c>
      <c r="AF2750" s="48">
        <f>_xlfn.XLOOKUP($F2750,Main_OG!$D$1:$D$766,Main_OG!Z$1:Z$766,"")</f>
        <v>2.58</v>
      </c>
      <c r="AG2750" s="48">
        <f>_xlfn.XLOOKUP($F2750,Main_OG!$D$1:$D$766,Main_OG!AA$1:AA$766,"")</f>
        <v>1.42</v>
      </c>
      <c r="AH2750" s="48">
        <f>_xlfn.XLOOKUP($F2750,Main_OG!$D$1:$D$766,Main_OG!AB$1:AB$766,"")</f>
        <v>16.309999999999999</v>
      </c>
      <c r="AI2750" s="48">
        <f>_xlfn.XLOOKUP($F2750,Main_OG!$D$1:$D$766,Main_OG!AC$1:AC$766,"")</f>
        <v>7.1610124069250478</v>
      </c>
      <c r="AJ2750" s="48">
        <f>_xlfn.XLOOKUP($F2750,Main_OG!$D$1:$D$766,Main_OG!AD$1:AD$766,"")</f>
        <v>0.4704061490499184</v>
      </c>
    </row>
    <row r="2751" spans="2:36" x14ac:dyDescent="0.35">
      <c r="B2751" s="36" t="s">
        <v>3938</v>
      </c>
      <c r="C2751" s="45" t="s">
        <v>325</v>
      </c>
      <c r="D2751" s="45" t="s">
        <v>4316</v>
      </c>
      <c r="E2751" s="36" t="s">
        <v>3938</v>
      </c>
      <c r="F2751" s="36" t="str">
        <f t="shared" si="126"/>
        <v>2007_AZ</v>
      </c>
      <c r="G2751" s="45">
        <v>2007</v>
      </c>
      <c r="H2751" s="45">
        <f>_xlfn.XLOOKUP(J2751,Main_OG!$B$1:$B$766,Main_OG!$O$1:$O$766,"")</f>
        <v>0</v>
      </c>
      <c r="I2751" s="45">
        <f>_xlfn.XLOOKUP(F2751,Main_OG!$D$1:$D$766,Main_OG!$J$1:$J$766,"")</f>
        <v>0</v>
      </c>
      <c r="J2751" s="45" t="s">
        <v>325</v>
      </c>
      <c r="K2751" s="45" t="str">
        <f t="shared" si="127"/>
        <v>Tucson Electric Power Co_AZ</v>
      </c>
      <c r="L2751" s="45" t="str">
        <f t="shared" si="128"/>
        <v>Tucson Electric Power Co_AZ</v>
      </c>
      <c r="M2751" s="45" t="s">
        <v>3940</v>
      </c>
      <c r="N2751" s="45">
        <v>0</v>
      </c>
      <c r="O2751" s="45">
        <v>34491</v>
      </c>
      <c r="P2751" s="45">
        <v>714</v>
      </c>
      <c r="Q2751" s="45">
        <v>359858</v>
      </c>
      <c r="R2751" s="45">
        <v>0</v>
      </c>
      <c r="S2751" s="45">
        <v>231695</v>
      </c>
      <c r="T2751" s="45">
        <v>216987</v>
      </c>
      <c r="U2751" s="45">
        <v>362967</v>
      </c>
      <c r="V2751" s="45">
        <v>0</v>
      </c>
      <c r="W2751" s="45">
        <v>10.050000000000001</v>
      </c>
      <c r="X2751" s="45">
        <v>6.53</v>
      </c>
      <c r="Y2751" s="45">
        <v>9.06</v>
      </c>
      <c r="Z2751" s="46">
        <v>306611.59999999998</v>
      </c>
      <c r="AA2751" s="46">
        <v>49712.6229453177</v>
      </c>
      <c r="AB2751" s="47">
        <f>_xlfn.XLOOKUP($F2751,Main_OG!$D$1:$D$766,Main_OG!AJ$1:AJ$766,"")</f>
        <v>42593664</v>
      </c>
      <c r="AC2751" s="47">
        <f>_xlfn.XLOOKUP($F2751,Main_OG!$D$1:$D$766,Main_OG!AK$1:AK$766,"")</f>
        <v>178620</v>
      </c>
      <c r="AD2751" s="47">
        <f>_xlfn.XLOOKUP($F2751,Main_OG!$D$1:$D$766,Main_OG!AL$1:AL$766,"")</f>
        <v>559275588</v>
      </c>
      <c r="AE2751" s="47">
        <f>_xlfn.XLOOKUP($F2751,Main_OG!$D$1:$D$766,Main_OG!AM$1:AM$766,"")</f>
        <v>26782391</v>
      </c>
      <c r="AF2751" s="48">
        <f>_xlfn.XLOOKUP($F2751,Main_OG!$D$1:$D$766,Main_OG!Z$1:Z$766,"")</f>
        <v>2.78</v>
      </c>
      <c r="AG2751" s="48">
        <f>_xlfn.XLOOKUP($F2751,Main_OG!$D$1:$D$766,Main_OG!AA$1:AA$766,"")</f>
        <v>1.57</v>
      </c>
      <c r="AH2751" s="48">
        <f>_xlfn.XLOOKUP($F2751,Main_OG!$D$1:$D$766,Main_OG!AB$1:AB$766,"")</f>
        <v>16.71</v>
      </c>
      <c r="AI2751" s="48">
        <f>_xlfn.XLOOKUP($F2751,Main_OG!$D$1:$D$766,Main_OG!AC$1:AC$766,"")</f>
        <v>7.3815467393807772</v>
      </c>
      <c r="AJ2751" s="48">
        <f>_xlfn.XLOOKUP($F2751,Main_OG!$D$1:$D$766,Main_OG!AD$1:AD$766,"")</f>
        <v>0.58103021845052572</v>
      </c>
    </row>
    <row r="2752" spans="2:36" x14ac:dyDescent="0.35">
      <c r="B2752" s="36" t="s">
        <v>3938</v>
      </c>
      <c r="C2752" s="45" t="s">
        <v>325</v>
      </c>
      <c r="D2752" s="45" t="s">
        <v>4316</v>
      </c>
      <c r="E2752" s="36" t="s">
        <v>3938</v>
      </c>
      <c r="F2752" s="36" t="str">
        <f t="shared" si="126"/>
        <v>2008_AZ</v>
      </c>
      <c r="G2752" s="45">
        <v>2008</v>
      </c>
      <c r="H2752" s="45">
        <f>_xlfn.XLOOKUP(J2752,Main_OG!$B$1:$B$766,Main_OG!$O$1:$O$766,"")</f>
        <v>0</v>
      </c>
      <c r="I2752" s="45">
        <f>_xlfn.XLOOKUP(F2752,Main_OG!$D$1:$D$766,Main_OG!$J$1:$J$766,"")</f>
        <v>0</v>
      </c>
      <c r="J2752" s="45" t="s">
        <v>325</v>
      </c>
      <c r="K2752" s="45" t="str">
        <f t="shared" si="127"/>
        <v>Tucson Electric Power Co_AZ</v>
      </c>
      <c r="L2752" s="45" t="str">
        <f t="shared" si="128"/>
        <v>Tucson Electric Power Co_AZ</v>
      </c>
      <c r="M2752" s="45" t="s">
        <v>3941</v>
      </c>
      <c r="N2752" s="45">
        <v>0</v>
      </c>
      <c r="O2752" s="45">
        <v>35204</v>
      </c>
      <c r="P2752" s="45">
        <v>639</v>
      </c>
      <c r="Q2752" s="45">
        <v>362731</v>
      </c>
      <c r="R2752" s="45">
        <v>0</v>
      </c>
      <c r="S2752" s="45">
        <v>2290270</v>
      </c>
      <c r="T2752" s="45">
        <v>3359668</v>
      </c>
      <c r="U2752" s="45">
        <v>3852707</v>
      </c>
      <c r="V2752" s="45">
        <v>0</v>
      </c>
      <c r="W2752" s="45">
        <v>10.08</v>
      </c>
      <c r="X2752" s="45">
        <v>6.56</v>
      </c>
      <c r="Y2752" s="45">
        <v>9.11</v>
      </c>
      <c r="Z2752" s="46">
        <v>302277.90000000002</v>
      </c>
      <c r="AA2752" s="46">
        <v>48130.649156847969</v>
      </c>
      <c r="AB2752" s="47">
        <f>_xlfn.XLOOKUP($F2752,Main_OG!$D$1:$D$766,Main_OG!AJ$1:AJ$766,"")</f>
        <v>45521026</v>
      </c>
      <c r="AC2752" s="47">
        <f>_xlfn.XLOOKUP($F2752,Main_OG!$D$1:$D$766,Main_OG!AK$1:AK$766,"")</f>
        <v>184798</v>
      </c>
      <c r="AD2752" s="47">
        <f>_xlfn.XLOOKUP($F2752,Main_OG!$D$1:$D$766,Main_OG!AL$1:AL$766,"")</f>
        <v>567842176</v>
      </c>
      <c r="AE2752" s="47">
        <f>_xlfn.XLOOKUP($F2752,Main_OG!$D$1:$D$766,Main_OG!AM$1:AM$766,"")</f>
        <v>29250496</v>
      </c>
      <c r="AF2752" s="48">
        <f>_xlfn.XLOOKUP($F2752,Main_OG!$D$1:$D$766,Main_OG!Z$1:Z$766,"")</f>
        <v>3.26</v>
      </c>
      <c r="AG2752" s="48">
        <f>_xlfn.XLOOKUP($F2752,Main_OG!$D$1:$D$766,Main_OG!AA$1:AA$766,"")</f>
        <v>1.73</v>
      </c>
      <c r="AH2752" s="48">
        <f>_xlfn.XLOOKUP($F2752,Main_OG!$D$1:$D$766,Main_OG!AB$1:AB$766,"")</f>
        <v>20.5</v>
      </c>
      <c r="AI2752" s="48">
        <f>_xlfn.XLOOKUP($F2752,Main_OG!$D$1:$D$766,Main_OG!AC$1:AC$766,"")</f>
        <v>9.1182546074696553</v>
      </c>
      <c r="AJ2752" s="48">
        <f>_xlfn.XLOOKUP($F2752,Main_OG!$D$1:$D$766,Main_OG!AD$1:AD$766,"")</f>
        <v>0.68330088246943577</v>
      </c>
    </row>
    <row r="2753" spans="2:36" x14ac:dyDescent="0.35">
      <c r="B2753" s="36" t="s">
        <v>3938</v>
      </c>
      <c r="C2753" s="45" t="s">
        <v>325</v>
      </c>
      <c r="D2753" s="45" t="s">
        <v>4316</v>
      </c>
      <c r="E2753" s="36" t="s">
        <v>3938</v>
      </c>
      <c r="F2753" s="36" t="str">
        <f t="shared" si="126"/>
        <v>2009_AZ</v>
      </c>
      <c r="G2753" s="45">
        <v>2009</v>
      </c>
      <c r="H2753" s="45">
        <f>_xlfn.XLOOKUP(J2753,Main_OG!$B$1:$B$766,Main_OG!$O$1:$O$766,"")</f>
        <v>0</v>
      </c>
      <c r="I2753" s="45">
        <f>_xlfn.XLOOKUP(F2753,Main_OG!$D$1:$D$766,Main_OG!$J$1:$J$766,"")</f>
        <v>0</v>
      </c>
      <c r="J2753" s="45" t="s">
        <v>325</v>
      </c>
      <c r="K2753" s="45" t="str">
        <f t="shared" si="127"/>
        <v>Tucson Electric Power Co_AZ</v>
      </c>
      <c r="L2753" s="45" t="str">
        <f t="shared" si="128"/>
        <v>Tucson Electric Power Co_AZ</v>
      </c>
      <c r="M2753" s="45" t="s">
        <v>3942</v>
      </c>
      <c r="N2753" s="45">
        <v>0</v>
      </c>
      <c r="O2753" s="45">
        <v>35714</v>
      </c>
      <c r="P2753" s="45">
        <v>632</v>
      </c>
      <c r="Q2753" s="45">
        <v>364755</v>
      </c>
      <c r="R2753" s="45">
        <v>0</v>
      </c>
      <c r="S2753" s="45">
        <v>2239271</v>
      </c>
      <c r="T2753" s="45">
        <v>3225776</v>
      </c>
      <c r="U2753" s="45">
        <v>3905696</v>
      </c>
      <c r="V2753" s="45">
        <v>0</v>
      </c>
      <c r="W2753" s="45">
        <v>10.7</v>
      </c>
      <c r="X2753" s="45">
        <v>6.97</v>
      </c>
      <c r="Y2753" s="45">
        <v>9.67</v>
      </c>
      <c r="Z2753" s="46">
        <v>277412.40000000002</v>
      </c>
      <c r="AA2753" s="46">
        <v>43734.142352526833</v>
      </c>
      <c r="AB2753" s="47">
        <f>_xlfn.XLOOKUP($F2753,Main_OG!$D$1:$D$766,Main_OG!AJ$1:AJ$766,"")</f>
        <v>41675088</v>
      </c>
      <c r="AC2753" s="47">
        <f>_xlfn.XLOOKUP($F2753,Main_OG!$D$1:$D$766,Main_OG!AK$1:AK$766,"")</f>
        <v>234084</v>
      </c>
      <c r="AD2753" s="47">
        <f>_xlfn.XLOOKUP($F2753,Main_OG!$D$1:$D$766,Main_OG!AL$1:AL$766,"")</f>
        <v>524129184</v>
      </c>
      <c r="AE2753" s="47">
        <f>_xlfn.XLOOKUP($F2753,Main_OG!$D$1:$D$766,Main_OG!AM$1:AM$766,"")</f>
        <v>30661851</v>
      </c>
      <c r="AF2753" s="48">
        <f>_xlfn.XLOOKUP($F2753,Main_OG!$D$1:$D$766,Main_OG!Z$1:Z$766,"")</f>
        <v>2.04</v>
      </c>
      <c r="AG2753" s="48">
        <f>_xlfn.XLOOKUP($F2753,Main_OG!$D$1:$D$766,Main_OG!AA$1:AA$766,"")</f>
        <v>1.81</v>
      </c>
      <c r="AH2753" s="48">
        <f>_xlfn.XLOOKUP($F2753,Main_OG!$D$1:$D$766,Main_OG!AB$1:AB$766,"")</f>
        <v>14.73</v>
      </c>
      <c r="AI2753" s="48">
        <f>_xlfn.XLOOKUP($F2753,Main_OG!$D$1:$D$766,Main_OG!AC$1:AC$766,"")</f>
        <v>4.5973007921271787</v>
      </c>
      <c r="AJ2753" s="48">
        <f>_xlfn.XLOOKUP($F2753,Main_OG!$D$1:$D$766,Main_OG!AD$1:AD$766,"")</f>
        <v>0.59</v>
      </c>
    </row>
    <row r="2754" spans="2:36" x14ac:dyDescent="0.35">
      <c r="B2754" s="36" t="s">
        <v>3938</v>
      </c>
      <c r="C2754" s="45" t="s">
        <v>325</v>
      </c>
      <c r="D2754" s="45" t="s">
        <v>4316</v>
      </c>
      <c r="E2754" s="36" t="s">
        <v>3938</v>
      </c>
      <c r="F2754" s="36" t="str">
        <f t="shared" si="126"/>
        <v>2010_AZ</v>
      </c>
      <c r="G2754" s="45">
        <v>2010</v>
      </c>
      <c r="H2754" s="45">
        <f>_xlfn.XLOOKUP(J2754,Main_OG!$B$1:$B$766,Main_OG!$O$1:$O$766,"")</f>
        <v>0</v>
      </c>
      <c r="I2754" s="45">
        <f>_xlfn.XLOOKUP(F2754,Main_OG!$D$1:$D$766,Main_OG!$J$1:$J$766,"")</f>
        <v>0</v>
      </c>
      <c r="J2754" s="45" t="s">
        <v>325</v>
      </c>
      <c r="K2754" s="45" t="str">
        <f t="shared" si="127"/>
        <v>Tucson Electric Power Co_AZ</v>
      </c>
      <c r="L2754" s="45" t="str">
        <f t="shared" si="128"/>
        <v>Tucson Electric Power Co_AZ</v>
      </c>
      <c r="M2754" s="45" t="s">
        <v>3943</v>
      </c>
      <c r="N2754" s="45">
        <v>0</v>
      </c>
      <c r="O2754" s="45">
        <v>35922</v>
      </c>
      <c r="P2754" s="45">
        <v>635</v>
      </c>
      <c r="Q2754" s="45">
        <v>365768</v>
      </c>
      <c r="R2754" s="45">
        <v>0</v>
      </c>
      <c r="S2754" s="45">
        <v>2204172</v>
      </c>
      <c r="T2754" s="45">
        <v>3218076</v>
      </c>
      <c r="U2754" s="45">
        <v>3869540</v>
      </c>
      <c r="V2754" s="45">
        <v>0</v>
      </c>
      <c r="W2754" s="45">
        <v>10.71</v>
      </c>
      <c r="X2754" s="45">
        <v>6.9</v>
      </c>
      <c r="Y2754" s="45">
        <v>9.6199999999999992</v>
      </c>
      <c r="Z2754" s="46">
        <v>282252.5</v>
      </c>
      <c r="AA2754" s="46">
        <v>44051.417889040415</v>
      </c>
      <c r="AB2754" s="47">
        <f>_xlfn.XLOOKUP($F2754,Main_OG!$D$1:$D$766,Main_OG!AJ$1:AJ$766,"")</f>
        <v>46352248</v>
      </c>
      <c r="AC2754" s="47">
        <f>_xlfn.XLOOKUP($F2754,Main_OG!$D$1:$D$766,Main_OG!AK$1:AK$766,"")</f>
        <v>241420</v>
      </c>
      <c r="AD2754" s="47">
        <f>_xlfn.XLOOKUP($F2754,Main_OG!$D$1:$D$766,Main_OG!AL$1:AL$766,"")</f>
        <v>449511506</v>
      </c>
      <c r="AE2754" s="47">
        <f>_xlfn.XLOOKUP($F2754,Main_OG!$D$1:$D$766,Main_OG!AM$1:AM$766,"")</f>
        <v>31199935</v>
      </c>
      <c r="AF2754" s="48">
        <f>_xlfn.XLOOKUP($F2754,Main_OG!$D$1:$D$766,Main_OG!Z$1:Z$766,"")</f>
        <v>2.13</v>
      </c>
      <c r="AG2754" s="48">
        <f>_xlfn.XLOOKUP($F2754,Main_OG!$D$1:$D$766,Main_OG!AA$1:AA$766,"")</f>
        <v>1.79</v>
      </c>
      <c r="AH2754" s="48">
        <f>_xlfn.XLOOKUP($F2754,Main_OG!$D$1:$D$766,Main_OG!AB$1:AB$766,"")</f>
        <v>18.23</v>
      </c>
      <c r="AI2754" s="48">
        <f>_xlfn.XLOOKUP($F2754,Main_OG!$D$1:$D$766,Main_OG!AC$1:AC$766,"")</f>
        <v>4.9924248044436963</v>
      </c>
      <c r="AJ2754" s="48">
        <f>_xlfn.XLOOKUP($F2754,Main_OG!$D$1:$D$766,Main_OG!AD$1:AD$766,"")</f>
        <v>0.69</v>
      </c>
    </row>
    <row r="2755" spans="2:36" x14ac:dyDescent="0.35">
      <c r="B2755" s="36" t="s">
        <v>3938</v>
      </c>
      <c r="C2755" s="45" t="s">
        <v>325</v>
      </c>
      <c r="D2755" s="45" t="s">
        <v>4316</v>
      </c>
      <c r="E2755" s="36" t="s">
        <v>3938</v>
      </c>
      <c r="F2755" s="36" t="str">
        <f t="shared" ref="F2755:F2818" si="129">_xlfn.CONCAT(G2755,"_",J2755)</f>
        <v>2011_AZ</v>
      </c>
      <c r="G2755" s="45">
        <v>2011</v>
      </c>
      <c r="H2755" s="45">
        <f>_xlfn.XLOOKUP(J2755,Main_OG!$B$1:$B$766,Main_OG!$O$1:$O$766,"")</f>
        <v>0</v>
      </c>
      <c r="I2755" s="45">
        <f>_xlfn.XLOOKUP(F2755,Main_OG!$D$1:$D$766,Main_OG!$J$1:$J$766,"")</f>
        <v>0</v>
      </c>
      <c r="J2755" s="45" t="s">
        <v>325</v>
      </c>
      <c r="K2755" s="45" t="str">
        <f t="shared" ref="K2755:K2818" si="130">_xlfn.CONCAT(B2755,"_",C2755)</f>
        <v>Tucson Electric Power Co_AZ</v>
      </c>
      <c r="L2755" s="45" t="str">
        <f t="shared" ref="L2755:L2818" si="131">_xlfn.CONCAT(E2755,"_",C2755)</f>
        <v>Tucson Electric Power Co_AZ</v>
      </c>
      <c r="M2755" s="45" t="s">
        <v>3944</v>
      </c>
      <c r="N2755" s="45">
        <v>0</v>
      </c>
      <c r="O2755" s="45">
        <v>36120</v>
      </c>
      <c r="P2755" s="45">
        <v>638</v>
      </c>
      <c r="Q2755" s="45">
        <v>366582</v>
      </c>
      <c r="R2755" s="45">
        <v>0</v>
      </c>
      <c r="S2755" s="45">
        <v>2215863</v>
      </c>
      <c r="T2755" s="45">
        <v>3228234</v>
      </c>
      <c r="U2755" s="45">
        <v>3888012</v>
      </c>
      <c r="V2755" s="45">
        <v>0</v>
      </c>
      <c r="W2755" s="45">
        <v>11</v>
      </c>
      <c r="X2755" s="45">
        <v>7.12</v>
      </c>
      <c r="Y2755" s="45">
        <v>9.8699999999999992</v>
      </c>
      <c r="Z2755" s="46">
        <v>290411.3</v>
      </c>
      <c r="AA2755" s="46">
        <v>44862.14079243478</v>
      </c>
      <c r="AB2755" s="47">
        <f>_xlfn.XLOOKUP($F2755,Main_OG!$D$1:$D$766,Main_OG!AJ$1:AJ$766,"")</f>
        <v>46614246</v>
      </c>
      <c r="AC2755" s="47">
        <f>_xlfn.XLOOKUP($F2755,Main_OG!$D$1:$D$766,Main_OG!AK$1:AK$766,"")</f>
        <v>196670</v>
      </c>
      <c r="AD2755" s="47">
        <f>_xlfn.XLOOKUP($F2755,Main_OG!$D$1:$D$766,Main_OG!AL$1:AL$766,"")</f>
        <v>362618860</v>
      </c>
      <c r="AE2755" s="47">
        <f>_xlfn.XLOOKUP($F2755,Main_OG!$D$1:$D$766,Main_OG!AM$1:AM$766,"")</f>
        <v>31277863</v>
      </c>
      <c r="AF2755" s="48">
        <f>_xlfn.XLOOKUP($F2755,Main_OG!$D$1:$D$766,Main_OG!Z$1:Z$766,"")</f>
        <v>0</v>
      </c>
      <c r="AG2755" s="48">
        <f>_xlfn.XLOOKUP($F2755,Main_OG!$D$1:$D$766,Main_OG!AA$1:AA$766,"")</f>
        <v>1.98</v>
      </c>
      <c r="AH2755" s="48">
        <f>_xlfn.XLOOKUP($F2755,Main_OG!$D$1:$D$766,Main_OG!AB$1:AB$766,"")</f>
        <v>22.758921780738341</v>
      </c>
      <c r="AI2755" s="48">
        <f>_xlfn.XLOOKUP($F2755,Main_OG!$D$1:$D$766,Main_OG!AC$1:AC$766,"")</f>
        <v>4.6524343752411106</v>
      </c>
      <c r="AJ2755" s="48">
        <f>_xlfn.XLOOKUP($F2755,Main_OG!$D$1:$D$766,Main_OG!AD$1:AD$766,"")</f>
        <v>0.82</v>
      </c>
    </row>
    <row r="2756" spans="2:36" x14ac:dyDescent="0.35">
      <c r="B2756" s="36" t="s">
        <v>3938</v>
      </c>
      <c r="C2756" s="45" t="s">
        <v>325</v>
      </c>
      <c r="D2756" s="45" t="s">
        <v>4316</v>
      </c>
      <c r="E2756" s="36" t="s">
        <v>3938</v>
      </c>
      <c r="F2756" s="36" t="str">
        <f t="shared" si="129"/>
        <v>2012_AZ</v>
      </c>
      <c r="G2756" s="45">
        <v>2012</v>
      </c>
      <c r="H2756" s="45">
        <f>_xlfn.XLOOKUP(J2756,Main_OG!$B$1:$B$766,Main_OG!$O$1:$O$766,"")</f>
        <v>0</v>
      </c>
      <c r="I2756" s="45">
        <f>_xlfn.XLOOKUP(F2756,Main_OG!$D$1:$D$766,Main_OG!$J$1:$J$766,"")</f>
        <v>0</v>
      </c>
      <c r="J2756" s="45" t="s">
        <v>325</v>
      </c>
      <c r="K2756" s="45" t="str">
        <f t="shared" si="130"/>
        <v>Tucson Electric Power Co_AZ</v>
      </c>
      <c r="L2756" s="45" t="str">
        <f t="shared" si="131"/>
        <v>Tucson Electric Power Co_AZ</v>
      </c>
      <c r="M2756" s="45" t="s">
        <v>3945</v>
      </c>
      <c r="N2756" s="45">
        <v>0</v>
      </c>
      <c r="O2756" s="45">
        <v>36272</v>
      </c>
      <c r="P2756" s="45">
        <v>635</v>
      </c>
      <c r="Q2756" s="45">
        <v>368246</v>
      </c>
      <c r="R2756" s="45">
        <v>0</v>
      </c>
      <c r="S2756" s="45">
        <v>2219449</v>
      </c>
      <c r="T2756" s="45">
        <v>3224733</v>
      </c>
      <c r="U2756" s="45">
        <v>3820637</v>
      </c>
      <c r="V2756" s="45">
        <v>0</v>
      </c>
      <c r="W2756" s="45">
        <v>11.257299</v>
      </c>
      <c r="X2756" s="45">
        <v>7.2222071999999997</v>
      </c>
      <c r="Y2756" s="45">
        <v>10.151182</v>
      </c>
      <c r="Z2756" s="46">
        <v>297077.3</v>
      </c>
      <c r="AA2756" s="46">
        <v>45311.426612148476</v>
      </c>
      <c r="AB2756" s="47">
        <f>_xlfn.XLOOKUP($F2756,Main_OG!$D$1:$D$766,Main_OG!AJ$1:AJ$766,"")</f>
        <v>43037228</v>
      </c>
      <c r="AC2756" s="47">
        <f>_xlfn.XLOOKUP($F2756,Main_OG!$D$1:$D$766,Main_OG!AK$1:AK$766,"")</f>
        <v>153840</v>
      </c>
      <c r="AD2756" s="47">
        <f>_xlfn.XLOOKUP($F2756,Main_OG!$D$1:$D$766,Main_OG!AL$1:AL$766,"")</f>
        <v>459649942</v>
      </c>
      <c r="AE2756" s="47">
        <f>_xlfn.XLOOKUP($F2756,Main_OG!$D$1:$D$766,Main_OG!AM$1:AM$766,"")</f>
        <v>31933916</v>
      </c>
      <c r="AF2756" s="48">
        <f>_xlfn.XLOOKUP($F2756,Main_OG!$D$1:$D$766,Main_OG!Z$1:Z$766,"")</f>
        <v>0</v>
      </c>
      <c r="AG2756" s="48">
        <f>_xlfn.XLOOKUP($F2756,Main_OG!$D$1:$D$766,Main_OG!AA$1:AA$766,"")</f>
        <v>2.324237813104427</v>
      </c>
      <c r="AH2756" s="48">
        <f>_xlfn.XLOOKUP($F2756,Main_OG!$D$1:$D$766,Main_OG!AB$1:AB$766,"")</f>
        <v>23.49195884567845</v>
      </c>
      <c r="AI2756" s="48">
        <f>_xlfn.XLOOKUP($F2756,Main_OG!$D$1:$D$766,Main_OG!AC$1:AC$766,"")</f>
        <v>3.503818060367514</v>
      </c>
      <c r="AJ2756" s="48">
        <f>_xlfn.XLOOKUP($F2756,Main_OG!$D$1:$D$766,Main_OG!AD$1:AD$766,"")</f>
        <v>0.75442193202762442</v>
      </c>
    </row>
    <row r="2757" spans="2:36" x14ac:dyDescent="0.35">
      <c r="B2757" s="36" t="s">
        <v>3938</v>
      </c>
      <c r="C2757" s="45" t="s">
        <v>325</v>
      </c>
      <c r="D2757" s="45" t="s">
        <v>4316</v>
      </c>
      <c r="E2757" s="36" t="s">
        <v>3938</v>
      </c>
      <c r="F2757" s="36" t="str">
        <f t="shared" si="129"/>
        <v>2013_AZ</v>
      </c>
      <c r="G2757" s="45">
        <v>2013</v>
      </c>
      <c r="H2757" s="45">
        <f>_xlfn.XLOOKUP(J2757,Main_OG!$B$1:$B$766,Main_OG!$O$1:$O$766,"")</f>
        <v>0</v>
      </c>
      <c r="I2757" s="45">
        <f>_xlfn.XLOOKUP(F2757,Main_OG!$D$1:$D$766,Main_OG!$J$1:$J$766,"")</f>
        <v>0</v>
      </c>
      <c r="J2757" s="45" t="s">
        <v>325</v>
      </c>
      <c r="K2757" s="45" t="str">
        <f t="shared" si="130"/>
        <v>Tucson Electric Power Co_AZ</v>
      </c>
      <c r="L2757" s="45" t="str">
        <f t="shared" si="131"/>
        <v>Tucson Electric Power Co_AZ</v>
      </c>
      <c r="M2757" s="45" t="s">
        <v>3946</v>
      </c>
      <c r="N2757" s="45">
        <v>0</v>
      </c>
      <c r="O2757" s="45">
        <v>38025</v>
      </c>
      <c r="P2757" s="45">
        <v>625</v>
      </c>
      <c r="Q2757" s="45">
        <v>370879</v>
      </c>
      <c r="R2757" s="45">
        <v>0</v>
      </c>
      <c r="S2757" s="45">
        <v>2219445</v>
      </c>
      <c r="T2757" s="45">
        <v>3192809</v>
      </c>
      <c r="U2757" s="45">
        <v>3866665</v>
      </c>
      <c r="V2757" s="45">
        <v>0</v>
      </c>
      <c r="W2757" s="45">
        <v>11.505371999999999</v>
      </c>
      <c r="X2757" s="45">
        <v>7.1888829000000003</v>
      </c>
      <c r="Y2757" s="45">
        <v>10.370679000000001</v>
      </c>
      <c r="Z2757" s="46">
        <v>298859.90000000002</v>
      </c>
      <c r="AA2757" s="46">
        <v>45045.043551394265</v>
      </c>
      <c r="AB2757" s="47">
        <f>_xlfn.XLOOKUP($F2757,Main_OG!$D$1:$D$766,Main_OG!AJ$1:AJ$766,"")</f>
        <v>46595690</v>
      </c>
      <c r="AC2757" s="47">
        <f>_xlfn.XLOOKUP($F2757,Main_OG!$D$1:$D$766,Main_OG!AK$1:AK$766,"")</f>
        <v>161662</v>
      </c>
      <c r="AD2757" s="47">
        <f>_xlfn.XLOOKUP($F2757,Main_OG!$D$1:$D$766,Main_OG!AL$1:AL$766,"")</f>
        <v>448302310</v>
      </c>
      <c r="AE2757" s="47">
        <f>_xlfn.XLOOKUP($F2757,Main_OG!$D$1:$D$766,Main_OG!AM$1:AM$766,"")</f>
        <v>31431080</v>
      </c>
      <c r="AF2757" s="48">
        <f>_xlfn.XLOOKUP($F2757,Main_OG!$D$1:$D$766,Main_OG!Z$1:Z$766,"")</f>
        <v>2.2599999999999998</v>
      </c>
      <c r="AG2757" s="48">
        <f>_xlfn.XLOOKUP($F2757,Main_OG!$D$1:$D$766,Main_OG!AA$1:AA$766,"")</f>
        <v>2.0699999999999998</v>
      </c>
      <c r="AH2757" s="48">
        <f>_xlfn.XLOOKUP($F2757,Main_OG!$D$1:$D$766,Main_OG!AB$1:AB$766,"")</f>
        <v>22.862714639490921</v>
      </c>
      <c r="AI2757" s="48">
        <f>_xlfn.XLOOKUP($F2757,Main_OG!$D$1:$D$766,Main_OG!AC$1:AC$766,"")</f>
        <v>4.4043332512284126</v>
      </c>
      <c r="AJ2757" s="48">
        <f>_xlfn.XLOOKUP($F2757,Main_OG!$D$1:$D$766,Main_OG!AD$1:AD$766,"")</f>
        <v>0.92</v>
      </c>
    </row>
    <row r="2758" spans="2:36" x14ac:dyDescent="0.35">
      <c r="B2758" s="36" t="s">
        <v>3938</v>
      </c>
      <c r="C2758" s="45" t="s">
        <v>325</v>
      </c>
      <c r="D2758" s="45" t="s">
        <v>4316</v>
      </c>
      <c r="E2758" s="36" t="s">
        <v>3938</v>
      </c>
      <c r="F2758" s="36" t="str">
        <f t="shared" si="129"/>
        <v>2014_AZ</v>
      </c>
      <c r="G2758" s="45">
        <v>2014</v>
      </c>
      <c r="H2758" s="45">
        <f>_xlfn.XLOOKUP(J2758,Main_OG!$B$1:$B$766,Main_OG!$O$1:$O$766,"")</f>
        <v>0</v>
      </c>
      <c r="I2758" s="45">
        <f>_xlfn.XLOOKUP(F2758,Main_OG!$D$1:$D$766,Main_OG!$J$1:$J$766,"")</f>
        <v>0</v>
      </c>
      <c r="J2758" s="45" t="s">
        <v>325</v>
      </c>
      <c r="K2758" s="45" t="str">
        <f t="shared" si="130"/>
        <v>Tucson Electric Power Co_AZ</v>
      </c>
      <c r="L2758" s="45" t="str">
        <f t="shared" si="131"/>
        <v>Tucson Electric Power Co_AZ</v>
      </c>
      <c r="M2758" s="45" t="s">
        <v>3947</v>
      </c>
      <c r="N2758" s="45">
        <v>0</v>
      </c>
      <c r="O2758" s="45">
        <v>39937</v>
      </c>
      <c r="P2758" s="45">
        <v>608</v>
      </c>
      <c r="Q2758" s="45">
        <v>374203</v>
      </c>
      <c r="R2758" s="45">
        <v>0</v>
      </c>
      <c r="S2758" s="45">
        <v>2202954</v>
      </c>
      <c r="T2758" s="45">
        <v>3235418</v>
      </c>
      <c r="U2758" s="45">
        <v>3726983</v>
      </c>
      <c r="V2758" s="45">
        <v>0</v>
      </c>
      <c r="W2758" s="45">
        <v>12.020151</v>
      </c>
      <c r="X2758" s="45">
        <v>7.4347919999999998</v>
      </c>
      <c r="Y2758" s="45">
        <v>10.999889</v>
      </c>
      <c r="Z2758" s="46">
        <v>301721.2</v>
      </c>
      <c r="AA2758" s="46">
        <v>44813.142918335157</v>
      </c>
      <c r="AB2758" s="47">
        <f>_xlfn.XLOOKUP($F2758,Main_OG!$D$1:$D$766,Main_OG!AJ$1:AJ$766,"")</f>
        <v>45822012</v>
      </c>
      <c r="AC2758" s="47">
        <f>_xlfn.XLOOKUP($F2758,Main_OG!$D$1:$D$766,Main_OG!AK$1:AK$766,"")</f>
        <v>216630</v>
      </c>
      <c r="AD2758" s="47">
        <f>_xlfn.XLOOKUP($F2758,Main_OG!$D$1:$D$766,Main_OG!AL$1:AL$766,"")</f>
        <v>414014908</v>
      </c>
      <c r="AE2758" s="47">
        <f>_xlfn.XLOOKUP($F2758,Main_OG!$D$1:$D$766,Main_OG!AM$1:AM$766,"")</f>
        <v>32320917</v>
      </c>
      <c r="AF2758" s="48">
        <f>_xlfn.XLOOKUP($F2758,Main_OG!$D$1:$D$766,Main_OG!Z$1:Z$766,"")</f>
        <v>0</v>
      </c>
      <c r="AG2758" s="48">
        <f>_xlfn.XLOOKUP($F2758,Main_OG!$D$1:$D$766,Main_OG!AA$1:AA$766,"")</f>
        <v>2.1</v>
      </c>
      <c r="AH2758" s="48">
        <f>_xlfn.XLOOKUP($F2758,Main_OG!$D$1:$D$766,Main_OG!AB$1:AB$766,"")</f>
        <v>20.48845299552563</v>
      </c>
      <c r="AI2758" s="48">
        <f>_xlfn.XLOOKUP($F2758,Main_OG!$D$1:$D$766,Main_OG!AC$1:AC$766,"")</f>
        <v>5.15</v>
      </c>
      <c r="AJ2758" s="48">
        <f>_xlfn.XLOOKUP($F2758,Main_OG!$D$1:$D$766,Main_OG!AD$1:AD$766,"")</f>
        <v>0.68548682032632846</v>
      </c>
    </row>
    <row r="2759" spans="2:36" x14ac:dyDescent="0.35">
      <c r="B2759" s="36" t="s">
        <v>3938</v>
      </c>
      <c r="C2759" s="45" t="s">
        <v>325</v>
      </c>
      <c r="D2759" s="45" t="s">
        <v>4316</v>
      </c>
      <c r="E2759" s="36" t="s">
        <v>3938</v>
      </c>
      <c r="F2759" s="36" t="str">
        <f t="shared" si="129"/>
        <v>2015_AZ</v>
      </c>
      <c r="G2759" s="45">
        <v>2015</v>
      </c>
      <c r="H2759" s="45">
        <f>_xlfn.XLOOKUP(J2759,Main_OG!$B$1:$B$766,Main_OG!$O$1:$O$766,"")</f>
        <v>0</v>
      </c>
      <c r="I2759" s="45">
        <f>_xlfn.XLOOKUP(F2759,Main_OG!$D$1:$D$766,Main_OG!$J$1:$J$766,"")</f>
        <v>0</v>
      </c>
      <c r="J2759" s="45" t="s">
        <v>325</v>
      </c>
      <c r="K2759" s="45" t="str">
        <f t="shared" si="130"/>
        <v>Tucson Electric Power Co_AZ</v>
      </c>
      <c r="L2759" s="45" t="str">
        <f t="shared" si="131"/>
        <v>Tucson Electric Power Co_AZ</v>
      </c>
      <c r="M2759" s="45" t="s">
        <v>3948</v>
      </c>
      <c r="N2759" s="45">
        <v>0</v>
      </c>
      <c r="O2759" s="45">
        <v>40110</v>
      </c>
      <c r="P2759" s="45">
        <v>592</v>
      </c>
      <c r="Q2759" s="45">
        <v>376439</v>
      </c>
      <c r="R2759" s="45">
        <v>0</v>
      </c>
      <c r="S2759" s="45">
        <v>2156230</v>
      </c>
      <c r="T2759" s="45">
        <v>3172435</v>
      </c>
      <c r="U2759" s="45">
        <v>3724402</v>
      </c>
      <c r="V2759" s="45">
        <v>0</v>
      </c>
      <c r="W2759" s="45">
        <v>12.571479</v>
      </c>
      <c r="X2759" s="45">
        <v>7.9641032999999997</v>
      </c>
      <c r="Y2759" s="45">
        <v>11.507082</v>
      </c>
      <c r="Z2759" s="46">
        <v>308582.8</v>
      </c>
      <c r="AA2759" s="46">
        <v>45161.917278542795</v>
      </c>
      <c r="AB2759" s="47">
        <f>_xlfn.XLOOKUP($F2759,Main_OG!$D$1:$D$766,Main_OG!AJ$1:AJ$766,"")</f>
        <v>39624734</v>
      </c>
      <c r="AC2759" s="47">
        <f>_xlfn.XLOOKUP($F2759,Main_OG!$D$1:$D$766,Main_OG!AK$1:AK$766,"")</f>
        <v>184710</v>
      </c>
      <c r="AD2759" s="47">
        <f>_xlfn.XLOOKUP($F2759,Main_OG!$D$1:$D$766,Main_OG!AL$1:AL$766,"")</f>
        <v>499595516</v>
      </c>
      <c r="AE2759" s="47">
        <f>_xlfn.XLOOKUP($F2759,Main_OG!$D$1:$D$766,Main_OG!AM$1:AM$766,"")</f>
        <v>32525595</v>
      </c>
      <c r="AF2759" s="48">
        <f>_xlfn.XLOOKUP($F2759,Main_OG!$D$1:$D$766,Main_OG!Z$1:Z$766,"")</f>
        <v>0</v>
      </c>
      <c r="AG2759" s="48">
        <f>_xlfn.XLOOKUP($F2759,Main_OG!$D$1:$D$766,Main_OG!AA$1:AA$766,"")</f>
        <v>2.25948627072199</v>
      </c>
      <c r="AH2759" s="48">
        <f>_xlfn.XLOOKUP($F2759,Main_OG!$D$1:$D$766,Main_OG!AB$1:AB$766,"")</f>
        <v>12.08771849023859</v>
      </c>
      <c r="AI2759" s="48">
        <f>_xlfn.XLOOKUP($F2759,Main_OG!$D$1:$D$766,Main_OG!AC$1:AC$766,"")</f>
        <v>3.3843619636206599</v>
      </c>
      <c r="AJ2759" s="48">
        <f>_xlfn.XLOOKUP($F2759,Main_OG!$D$1:$D$766,Main_OG!AD$1:AD$766,"")</f>
        <v>0.66963877086385626</v>
      </c>
    </row>
    <row r="2760" spans="2:36" x14ac:dyDescent="0.35">
      <c r="B2760" s="36" t="s">
        <v>3938</v>
      </c>
      <c r="C2760" s="45" t="s">
        <v>325</v>
      </c>
      <c r="D2760" s="45" t="s">
        <v>4316</v>
      </c>
      <c r="E2760" s="36" t="s">
        <v>3938</v>
      </c>
      <c r="F2760" s="36" t="str">
        <f t="shared" si="129"/>
        <v>2016_AZ</v>
      </c>
      <c r="G2760" s="45">
        <v>2016</v>
      </c>
      <c r="H2760" s="45">
        <f>_xlfn.XLOOKUP(J2760,Main_OG!$B$1:$B$766,Main_OG!$O$1:$O$766,"")</f>
        <v>0</v>
      </c>
      <c r="I2760" s="45">
        <f>_xlfn.XLOOKUP(F2760,Main_OG!$D$1:$D$766,Main_OG!$J$1:$J$766,"")</f>
        <v>0</v>
      </c>
      <c r="J2760" s="45" t="s">
        <v>325</v>
      </c>
      <c r="K2760" s="45" t="str">
        <f t="shared" si="130"/>
        <v>Tucson Electric Power Co_AZ</v>
      </c>
      <c r="L2760" s="45" t="str">
        <f t="shared" si="131"/>
        <v>Tucson Electric Power Co_AZ</v>
      </c>
      <c r="M2760" s="45" t="s">
        <v>3949</v>
      </c>
      <c r="N2760" s="45">
        <v>1</v>
      </c>
      <c r="O2760" s="45">
        <v>40268</v>
      </c>
      <c r="P2760" s="45">
        <v>584</v>
      </c>
      <c r="Q2760" s="45">
        <v>378992</v>
      </c>
      <c r="R2760" s="45">
        <v>1611</v>
      </c>
      <c r="S2760" s="45">
        <v>2167664</v>
      </c>
      <c r="T2760" s="45">
        <v>3003057</v>
      </c>
      <c r="U2760" s="45">
        <v>3724044</v>
      </c>
      <c r="V2760" s="45">
        <v>11.85599</v>
      </c>
      <c r="W2760" s="45">
        <v>12.188882</v>
      </c>
      <c r="X2760" s="45">
        <v>7.7143391000000001</v>
      </c>
      <c r="Y2760" s="45">
        <v>11.132414000000001</v>
      </c>
      <c r="Z2760" s="46">
        <v>319008.40000000002</v>
      </c>
      <c r="AA2760" s="46">
        <v>45935.076007589596</v>
      </c>
      <c r="AB2760" s="47">
        <f>_xlfn.XLOOKUP($F2760,Main_OG!$D$1:$D$766,Main_OG!AJ$1:AJ$766,"")</f>
        <v>33278638</v>
      </c>
      <c r="AC2760" s="47">
        <f>_xlfn.XLOOKUP($F2760,Main_OG!$D$1:$D$766,Main_OG!AK$1:AK$766,"")</f>
        <v>195408</v>
      </c>
      <c r="AD2760" s="47">
        <f>_xlfn.XLOOKUP($F2760,Main_OG!$D$1:$D$766,Main_OG!AL$1:AL$766,"")</f>
        <v>512191910</v>
      </c>
      <c r="AE2760" s="47">
        <f>_xlfn.XLOOKUP($F2760,Main_OG!$D$1:$D$766,Main_OG!AM$1:AM$766,"")</f>
        <v>32377477</v>
      </c>
      <c r="AF2760" s="48">
        <f>_xlfn.XLOOKUP($F2760,Main_OG!$D$1:$D$766,Main_OG!Z$1:Z$766,"")</f>
        <v>0</v>
      </c>
      <c r="AG2760" s="48">
        <f>_xlfn.XLOOKUP($F2760,Main_OG!$D$1:$D$766,Main_OG!AA$1:AA$766,"")</f>
        <v>2.2143440282408582</v>
      </c>
      <c r="AH2760" s="48">
        <f>_xlfn.XLOOKUP($F2760,Main_OG!$D$1:$D$766,Main_OG!AB$1:AB$766,"")</f>
        <v>11.309272049594229</v>
      </c>
      <c r="AI2760" s="48">
        <f>_xlfn.XLOOKUP($F2760,Main_OG!$D$1:$D$766,Main_OG!AC$1:AC$766,"")</f>
        <v>3.2924726584307722</v>
      </c>
      <c r="AJ2760" s="48">
        <f>_xlfn.XLOOKUP($F2760,Main_OG!$D$1:$D$766,Main_OG!AD$1:AD$766,"")</f>
        <v>0.65636700530415037</v>
      </c>
    </row>
    <row r="2761" spans="2:36" x14ac:dyDescent="0.35">
      <c r="B2761" s="36" t="s">
        <v>3938</v>
      </c>
      <c r="C2761" s="45" t="s">
        <v>325</v>
      </c>
      <c r="D2761" s="45" t="s">
        <v>4316</v>
      </c>
      <c r="E2761" s="36" t="s">
        <v>3938</v>
      </c>
      <c r="F2761" s="36" t="str">
        <f t="shared" si="129"/>
        <v>2017_AZ</v>
      </c>
      <c r="G2761" s="45">
        <v>2017</v>
      </c>
      <c r="H2761" s="45">
        <f>_xlfn.XLOOKUP(J2761,Main_OG!$B$1:$B$766,Main_OG!$O$1:$O$766,"")</f>
        <v>0</v>
      </c>
      <c r="I2761" s="45">
        <f>_xlfn.XLOOKUP(F2761,Main_OG!$D$1:$D$766,Main_OG!$J$1:$J$766,"")</f>
        <v>0</v>
      </c>
      <c r="J2761" s="45" t="s">
        <v>325</v>
      </c>
      <c r="K2761" s="45" t="str">
        <f t="shared" si="130"/>
        <v>Tucson Electric Power Co_AZ</v>
      </c>
      <c r="L2761" s="45" t="str">
        <f t="shared" si="131"/>
        <v>Tucson Electric Power Co_AZ</v>
      </c>
      <c r="M2761" s="45" t="s">
        <v>3950</v>
      </c>
      <c r="N2761" s="45">
        <v>1</v>
      </c>
      <c r="O2761" s="45">
        <v>40461</v>
      </c>
      <c r="P2761" s="45">
        <v>526</v>
      </c>
      <c r="Q2761" s="45">
        <v>381556</v>
      </c>
      <c r="R2761" s="45">
        <v>1634</v>
      </c>
      <c r="S2761" s="45">
        <v>2207743</v>
      </c>
      <c r="T2761" s="45">
        <v>2930921</v>
      </c>
      <c r="U2761" s="45">
        <v>3785634</v>
      </c>
      <c r="V2761" s="45">
        <v>12.331701000000001</v>
      </c>
      <c r="W2761" s="45">
        <v>12.764737999999999</v>
      </c>
      <c r="X2761" s="45">
        <v>7.6290797000000001</v>
      </c>
      <c r="Y2761" s="45">
        <v>12.051226</v>
      </c>
      <c r="Z2761" s="46">
        <v>333099</v>
      </c>
      <c r="AA2761" s="46">
        <v>47260.90253129643</v>
      </c>
      <c r="AB2761" s="47">
        <f>_xlfn.XLOOKUP($F2761,Main_OG!$D$1:$D$766,Main_OG!AJ$1:AJ$766,"")</f>
        <v>33858072</v>
      </c>
      <c r="AC2761" s="47">
        <f>_xlfn.XLOOKUP($F2761,Main_OG!$D$1:$D$766,Main_OG!AK$1:AK$766,"")</f>
        <v>213654</v>
      </c>
      <c r="AD2761" s="47">
        <f>_xlfn.XLOOKUP($F2761,Main_OG!$D$1:$D$766,Main_OG!AL$1:AL$766,"")</f>
        <v>449095734</v>
      </c>
      <c r="AE2761" s="47">
        <f>_xlfn.XLOOKUP($F2761,Main_OG!$D$1:$D$766,Main_OG!AM$1:AM$766,"")</f>
        <v>32340138</v>
      </c>
      <c r="AF2761" s="48">
        <f>_xlfn.XLOOKUP($F2761,Main_OG!$D$1:$D$766,Main_OG!Z$1:Z$766,"")</f>
        <v>2.04</v>
      </c>
      <c r="AG2761" s="48">
        <f>_xlfn.XLOOKUP($F2761,Main_OG!$D$1:$D$766,Main_OG!AA$1:AA$766,"")</f>
        <v>2.1875855044172008</v>
      </c>
      <c r="AH2761" s="48">
        <f>_xlfn.XLOOKUP($F2761,Main_OG!$D$1:$D$766,Main_OG!AB$1:AB$766,"")</f>
        <v>14.73443638842941</v>
      </c>
      <c r="AI2761" s="48">
        <f>_xlfn.XLOOKUP($F2761,Main_OG!$D$1:$D$766,Main_OG!AC$1:AC$766,"")</f>
        <v>3.61</v>
      </c>
      <c r="AJ2761" s="48">
        <f>_xlfn.XLOOKUP($F2761,Main_OG!$D$1:$D$766,Main_OG!AD$1:AD$766,"")</f>
        <v>0.62802788237371954</v>
      </c>
    </row>
    <row r="2762" spans="2:36" x14ac:dyDescent="0.35">
      <c r="B2762" s="36" t="s">
        <v>3938</v>
      </c>
      <c r="C2762" s="45" t="s">
        <v>325</v>
      </c>
      <c r="D2762" s="45" t="s">
        <v>4316</v>
      </c>
      <c r="E2762" s="36" t="s">
        <v>3938</v>
      </c>
      <c r="F2762" s="36" t="str">
        <f t="shared" si="129"/>
        <v>2018_AZ</v>
      </c>
      <c r="G2762" s="45">
        <v>2018</v>
      </c>
      <c r="H2762" s="45">
        <f>_xlfn.XLOOKUP(J2762,Main_OG!$B$1:$B$766,Main_OG!$O$1:$O$766,"")</f>
        <v>0</v>
      </c>
      <c r="I2762" s="45">
        <f>_xlfn.XLOOKUP(F2762,Main_OG!$D$1:$D$766,Main_OG!$J$1:$J$766,"")</f>
        <v>0</v>
      </c>
      <c r="J2762" s="45" t="s">
        <v>325</v>
      </c>
      <c r="K2762" s="45" t="str">
        <f t="shared" si="130"/>
        <v>Tucson Electric Power Co_AZ</v>
      </c>
      <c r="L2762" s="45" t="str">
        <f t="shared" si="131"/>
        <v>Tucson Electric Power Co_AZ</v>
      </c>
      <c r="M2762" s="45" t="s">
        <v>3951</v>
      </c>
      <c r="N2762" s="45">
        <v>1</v>
      </c>
      <c r="O2762" s="45">
        <v>40529</v>
      </c>
      <c r="P2762" s="45">
        <v>507</v>
      </c>
      <c r="Q2762" s="45">
        <v>385414</v>
      </c>
      <c r="R2762" s="45">
        <v>1613</v>
      </c>
      <c r="S2762" s="45">
        <v>2150948</v>
      </c>
      <c r="T2762" s="45">
        <v>2981331</v>
      </c>
      <c r="U2762" s="45">
        <v>3766234</v>
      </c>
      <c r="V2762" s="45">
        <v>12.932423999999999</v>
      </c>
      <c r="W2762" s="45">
        <v>13.223221000000001</v>
      </c>
      <c r="X2762" s="45">
        <v>7.9154881000000001</v>
      </c>
      <c r="Y2762" s="45">
        <v>12.576839</v>
      </c>
      <c r="Z2762" s="46">
        <v>346398.3</v>
      </c>
      <c r="AA2762" s="46">
        <v>48351.099378746738</v>
      </c>
      <c r="AB2762" s="47">
        <f>_xlfn.XLOOKUP($F2762,Main_OG!$D$1:$D$766,Main_OG!AJ$1:AJ$766,"")</f>
        <v>33627104</v>
      </c>
      <c r="AC2762" s="47">
        <f>_xlfn.XLOOKUP($F2762,Main_OG!$D$1:$D$766,Main_OG!AK$1:AK$766,"")</f>
        <v>189668</v>
      </c>
      <c r="AD2762" s="47">
        <f>_xlfn.XLOOKUP($F2762,Main_OG!$D$1:$D$766,Main_OG!AL$1:AL$766,"")</f>
        <v>570400278</v>
      </c>
      <c r="AE2762" s="47">
        <f>_xlfn.XLOOKUP($F2762,Main_OG!$D$1:$D$766,Main_OG!AM$1:AM$766,"")</f>
        <v>31097259</v>
      </c>
      <c r="AF2762" s="48">
        <f>_xlfn.XLOOKUP($F2762,Main_OG!$D$1:$D$766,Main_OG!Z$1:Z$766,"")</f>
        <v>0</v>
      </c>
      <c r="AG2762" s="48">
        <f>_xlfn.XLOOKUP($F2762,Main_OG!$D$1:$D$766,Main_OG!AA$1:AA$766,"")</f>
        <v>2.1875855044172008</v>
      </c>
      <c r="AH2762" s="48">
        <f>_xlfn.XLOOKUP($F2762,Main_OG!$D$1:$D$766,Main_OG!AB$1:AB$766,"")</f>
        <v>17.239999999999998</v>
      </c>
      <c r="AI2762" s="48">
        <f>_xlfn.XLOOKUP($F2762,Main_OG!$D$1:$D$766,Main_OG!AC$1:AC$766,"")</f>
        <v>2.96</v>
      </c>
      <c r="AJ2762" s="48">
        <f>_xlfn.XLOOKUP($F2762,Main_OG!$D$1:$D$766,Main_OG!AD$1:AD$766,"")</f>
        <v>0.62810595158289428</v>
      </c>
    </row>
    <row r="2763" spans="2:36" x14ac:dyDescent="0.35">
      <c r="B2763" s="36" t="s">
        <v>3938</v>
      </c>
      <c r="C2763" s="45" t="s">
        <v>325</v>
      </c>
      <c r="D2763" s="45" t="s">
        <v>4316</v>
      </c>
      <c r="E2763" s="36" t="s">
        <v>3938</v>
      </c>
      <c r="F2763" s="36" t="str">
        <f t="shared" si="129"/>
        <v>2019_AZ</v>
      </c>
      <c r="G2763" s="45">
        <v>2019</v>
      </c>
      <c r="H2763" s="45">
        <f>_xlfn.XLOOKUP(J2763,Main_OG!$B$1:$B$766,Main_OG!$O$1:$O$766,"")</f>
        <v>0</v>
      </c>
      <c r="I2763" s="45">
        <f>_xlfn.XLOOKUP(F2763,Main_OG!$D$1:$D$766,Main_OG!$J$1:$J$766,"")</f>
        <v>0</v>
      </c>
      <c r="J2763" s="45" t="s">
        <v>325</v>
      </c>
      <c r="K2763" s="45" t="str">
        <f t="shared" si="130"/>
        <v>Tucson Electric Power Co_AZ</v>
      </c>
      <c r="L2763" s="45" t="str">
        <f t="shared" si="131"/>
        <v>Tucson Electric Power Co_AZ</v>
      </c>
      <c r="M2763" s="45" t="s">
        <v>3952</v>
      </c>
      <c r="N2763" s="45">
        <v>1</v>
      </c>
      <c r="O2763" s="45">
        <v>40710</v>
      </c>
      <c r="P2763" s="45">
        <v>507</v>
      </c>
      <c r="Q2763" s="45">
        <v>387409</v>
      </c>
      <c r="R2763" s="45">
        <v>1605</v>
      </c>
      <c r="S2763" s="45">
        <v>2091019</v>
      </c>
      <c r="T2763" s="45">
        <v>2953098</v>
      </c>
      <c r="U2763" s="45">
        <v>3698301</v>
      </c>
      <c r="V2763" s="45">
        <v>12.654206</v>
      </c>
      <c r="W2763" s="45">
        <v>12.763442</v>
      </c>
      <c r="X2763" s="45">
        <v>7.5518659000000001</v>
      </c>
      <c r="Y2763" s="45">
        <v>12.185460000000001</v>
      </c>
      <c r="Z2763" s="46">
        <v>359645.7</v>
      </c>
      <c r="AA2763" s="46">
        <v>49321.646118820718</v>
      </c>
      <c r="AB2763" s="47">
        <f>_xlfn.XLOOKUP($F2763,Main_OG!$D$1:$D$766,Main_OG!AJ$1:AJ$766,"")</f>
        <v>25749582</v>
      </c>
      <c r="AC2763" s="47">
        <f>_xlfn.XLOOKUP($F2763,Main_OG!$D$1:$D$766,Main_OG!AK$1:AK$766,"")</f>
        <v>248922</v>
      </c>
      <c r="AD2763" s="47">
        <f>_xlfn.XLOOKUP($F2763,Main_OG!$D$1:$D$766,Main_OG!AL$1:AL$766,"")</f>
        <v>713593236</v>
      </c>
      <c r="AE2763" s="47">
        <f>_xlfn.XLOOKUP($F2763,Main_OG!$D$1:$D$766,Main_OG!AM$1:AM$766,"")</f>
        <v>31920368</v>
      </c>
      <c r="AF2763" s="48">
        <f>_xlfn.XLOOKUP($F2763,Main_OG!$D$1:$D$766,Main_OG!Z$1:Z$766,"")</f>
        <v>0</v>
      </c>
      <c r="AG2763" s="48">
        <f>_xlfn.XLOOKUP($F2763,Main_OG!$D$1:$D$766,Main_OG!AA$1:AA$766,"")</f>
        <v>2.176146746141439</v>
      </c>
      <c r="AH2763" s="48">
        <f>_xlfn.XLOOKUP($F2763,Main_OG!$D$1:$D$766,Main_OG!AB$1:AB$766,"")</f>
        <v>16.89</v>
      </c>
      <c r="AI2763" s="48">
        <f>_xlfn.XLOOKUP($F2763,Main_OG!$D$1:$D$766,Main_OG!AC$1:AC$766,"")</f>
        <v>2.14</v>
      </c>
      <c r="AJ2763" s="48">
        <f>_xlfn.XLOOKUP($F2763,Main_OG!$D$1:$D$766,Main_OG!AD$1:AD$766,"")</f>
        <v>0.60296766622862785</v>
      </c>
    </row>
    <row r="2764" spans="2:36" x14ac:dyDescent="0.35">
      <c r="B2764" s="36" t="s">
        <v>3938</v>
      </c>
      <c r="C2764" s="45" t="s">
        <v>325</v>
      </c>
      <c r="D2764" s="45" t="s">
        <v>4316</v>
      </c>
      <c r="E2764" s="36" t="s">
        <v>3938</v>
      </c>
      <c r="F2764" s="36" t="str">
        <f t="shared" si="129"/>
        <v>2020_AZ</v>
      </c>
      <c r="G2764" s="45">
        <v>2020</v>
      </c>
      <c r="H2764" s="45">
        <f>_xlfn.XLOOKUP(J2764,Main_OG!$B$1:$B$766,Main_OG!$O$1:$O$766,"")</f>
        <v>0</v>
      </c>
      <c r="I2764" s="45">
        <f>_xlfn.XLOOKUP(F2764,Main_OG!$D$1:$D$766,Main_OG!$J$1:$J$766,"")</f>
        <v>0</v>
      </c>
      <c r="J2764" s="45" t="s">
        <v>325</v>
      </c>
      <c r="K2764" s="45" t="str">
        <f t="shared" si="130"/>
        <v>Tucson Electric Power Co_AZ</v>
      </c>
      <c r="L2764" s="45" t="str">
        <f t="shared" si="131"/>
        <v>Tucson Electric Power Co_AZ</v>
      </c>
      <c r="M2764" s="45" t="s">
        <v>3953</v>
      </c>
      <c r="N2764" s="45">
        <v>1</v>
      </c>
      <c r="O2764" s="45">
        <v>41140</v>
      </c>
      <c r="P2764" s="45">
        <v>489</v>
      </c>
      <c r="Q2764" s="45">
        <v>0</v>
      </c>
      <c r="R2764" s="45">
        <v>1616</v>
      </c>
      <c r="S2764" s="45">
        <v>2019112</v>
      </c>
      <c r="T2764" s="45">
        <v>2919636</v>
      </c>
      <c r="U2764" s="45">
        <v>0</v>
      </c>
      <c r="V2764" s="45">
        <v>12.889851</v>
      </c>
      <c r="W2764" s="45">
        <v>13.025791</v>
      </c>
      <c r="X2764" s="45">
        <v>7.6620476000000002</v>
      </c>
      <c r="Y2764" s="45">
        <v>0</v>
      </c>
      <c r="Z2764" s="46">
        <v>362603.5</v>
      </c>
      <c r="AA2764" s="46">
        <v>49040.898578558001</v>
      </c>
      <c r="AB2764" s="47">
        <f>_xlfn.XLOOKUP($F2764,Main_OG!$D$1:$D$766,Main_OG!AJ$1:AJ$766,"")</f>
        <v>16548722</v>
      </c>
      <c r="AC2764" s="47">
        <f>_xlfn.XLOOKUP($F2764,Main_OG!$D$1:$D$766,Main_OG!AK$1:AK$766,"")</f>
        <v>157900</v>
      </c>
      <c r="AD2764" s="47">
        <f>_xlfn.XLOOKUP($F2764,Main_OG!$D$1:$D$766,Main_OG!AL$1:AL$766,"")</f>
        <v>778022478</v>
      </c>
      <c r="AE2764" s="47">
        <f>_xlfn.XLOOKUP($F2764,Main_OG!$D$1:$D$766,Main_OG!AM$1:AM$766,"")</f>
        <v>0</v>
      </c>
      <c r="AF2764" s="48">
        <f>_xlfn.XLOOKUP($F2764,Main_OG!$D$1:$D$766,Main_OG!Z$1:Z$766,"")</f>
        <v>0</v>
      </c>
      <c r="AG2764" s="48">
        <f>_xlfn.XLOOKUP($F2764,Main_OG!$D$1:$D$766,Main_OG!AA$1:AA$766,"")</f>
        <v>2.127327759928813</v>
      </c>
      <c r="AH2764" s="48">
        <f>_xlfn.XLOOKUP($F2764,Main_OG!$D$1:$D$766,Main_OG!AB$1:AB$766,"")</f>
        <v>12.535325193609101</v>
      </c>
      <c r="AI2764" s="48">
        <f>_xlfn.XLOOKUP($F2764,Main_OG!$D$1:$D$766,Main_OG!AC$1:AC$766,"")</f>
        <v>2.8422150630003218</v>
      </c>
      <c r="AJ2764" s="48">
        <f>_xlfn.XLOOKUP($F2764,Main_OG!$D$1:$D$766,Main_OG!AD$1:AD$766,"")</f>
        <v>0.7</v>
      </c>
    </row>
    <row r="2765" spans="2:36" x14ac:dyDescent="0.35">
      <c r="B2765" s="36" t="s">
        <v>3954</v>
      </c>
      <c r="C2765" s="45" t="s">
        <v>139</v>
      </c>
      <c r="D2765" s="45" t="s">
        <v>4317</v>
      </c>
      <c r="E2765" s="36" t="s">
        <v>3954</v>
      </c>
      <c r="F2765" s="36" t="str">
        <f t="shared" si="129"/>
        <v>2006_PA</v>
      </c>
      <c r="G2765" s="45">
        <v>2006</v>
      </c>
      <c r="H2765" s="45">
        <f>_xlfn.XLOOKUP(J2765,Main_OG!$B$1:$B$766,Main_OG!$O$1:$O$766,"")</f>
        <v>1</v>
      </c>
      <c r="I2765" s="45">
        <f>_xlfn.XLOOKUP(F2765,Main_OG!$D$1:$D$766,Main_OG!$J$1:$J$766,"")</f>
        <v>0</v>
      </c>
      <c r="J2765" s="45" t="s">
        <v>139</v>
      </c>
      <c r="K2765" s="45" t="str">
        <f t="shared" si="130"/>
        <v>UGI Utilities, Inc_PA</v>
      </c>
      <c r="L2765" s="45" t="str">
        <f t="shared" si="131"/>
        <v>UGI Utilities, Inc_PA</v>
      </c>
      <c r="M2765" s="45" t="s">
        <v>3955</v>
      </c>
      <c r="N2765" s="45">
        <v>0</v>
      </c>
      <c r="O2765" s="45">
        <v>7390</v>
      </c>
      <c r="P2765" s="45">
        <v>162</v>
      </c>
      <c r="Q2765" s="45">
        <v>54388</v>
      </c>
      <c r="R2765" s="45">
        <v>0</v>
      </c>
      <c r="S2765" s="45">
        <v>31710</v>
      </c>
      <c r="T2765" s="45">
        <v>9290</v>
      </c>
      <c r="U2765" s="45">
        <v>49678</v>
      </c>
      <c r="V2765" s="45">
        <v>0</v>
      </c>
      <c r="W2765" s="45">
        <v>9.078338243251368</v>
      </c>
      <c r="X2765" s="45">
        <v>7.5537667195186406</v>
      </c>
      <c r="Y2765" s="45">
        <v>9.4854581003879872</v>
      </c>
      <c r="Z2765" s="46">
        <v>626589.9</v>
      </c>
      <c r="AA2765" s="46">
        <v>50083.88346429076</v>
      </c>
      <c r="AB2765" s="47">
        <f>_xlfn.XLOOKUP($F2765,Main_OG!$D$1:$D$766,Main_OG!AJ$1:AJ$766,"")</f>
        <v>111628459.06</v>
      </c>
      <c r="AC2765" s="47">
        <f>_xlfn.XLOOKUP($F2765,Main_OG!$D$1:$D$766,Main_OG!AK$1:AK$766,"")</f>
        <v>4323966.4000000004</v>
      </c>
      <c r="AD2765" s="47">
        <f>_xlfn.XLOOKUP($F2765,Main_OG!$D$1:$D$766,Main_OG!AL$1:AL$766,"")</f>
        <v>202399107.29999998</v>
      </c>
      <c r="AE2765" s="47">
        <f>_xlfn.XLOOKUP($F2765,Main_OG!$D$1:$D$766,Main_OG!AM$1:AM$766,"")</f>
        <v>75297632</v>
      </c>
      <c r="AF2765" s="48">
        <f>_xlfn.XLOOKUP($F2765,Main_OG!$D$1:$D$766,Main_OG!Z$1:Z$766,"")</f>
        <v>0</v>
      </c>
      <c r="AG2765" s="48">
        <f>_xlfn.XLOOKUP($F2765,Main_OG!$D$1:$D$766,Main_OG!AA$1:AA$766,"")</f>
        <v>1.71</v>
      </c>
      <c r="AH2765" s="48">
        <f>_xlfn.XLOOKUP($F2765,Main_OG!$D$1:$D$766,Main_OG!AB$1:AB$766,"")</f>
        <v>14.13114039693003</v>
      </c>
      <c r="AI2765" s="48">
        <f>_xlfn.XLOOKUP($F2765,Main_OG!$D$1:$D$766,Main_OG!AC$1:AC$766,"")</f>
        <v>7.1610124069250478</v>
      </c>
      <c r="AJ2765" s="48">
        <f>_xlfn.XLOOKUP($F2765,Main_OG!$D$1:$D$766,Main_OG!AD$1:AD$766,"")</f>
        <v>0.4704061490499184</v>
      </c>
    </row>
    <row r="2766" spans="2:36" x14ac:dyDescent="0.35">
      <c r="B2766" s="36" t="s">
        <v>3954</v>
      </c>
      <c r="C2766" s="45" t="s">
        <v>139</v>
      </c>
      <c r="D2766" s="45" t="s">
        <v>4317</v>
      </c>
      <c r="E2766" s="36" t="s">
        <v>3954</v>
      </c>
      <c r="F2766" s="36" t="str">
        <f t="shared" si="129"/>
        <v>2007_PA</v>
      </c>
      <c r="G2766" s="45">
        <v>2007</v>
      </c>
      <c r="H2766" s="45">
        <f>_xlfn.XLOOKUP(J2766,Main_OG!$B$1:$B$766,Main_OG!$O$1:$O$766,"")</f>
        <v>1</v>
      </c>
      <c r="I2766" s="45">
        <f>_xlfn.XLOOKUP(F2766,Main_OG!$D$1:$D$766,Main_OG!$J$1:$J$766,"")</f>
        <v>0</v>
      </c>
      <c r="J2766" s="45" t="s">
        <v>139</v>
      </c>
      <c r="K2766" s="45" t="str">
        <f t="shared" si="130"/>
        <v>UGI Utilities, Inc_PA</v>
      </c>
      <c r="L2766" s="45" t="str">
        <f t="shared" si="131"/>
        <v>UGI Utilities, Inc_PA</v>
      </c>
      <c r="M2766" s="45" t="s">
        <v>3956</v>
      </c>
      <c r="N2766" s="45">
        <v>0</v>
      </c>
      <c r="O2766" s="45">
        <v>7449</v>
      </c>
      <c r="P2766" s="45">
        <v>162</v>
      </c>
      <c r="Q2766" s="45">
        <v>54466</v>
      </c>
      <c r="R2766" s="45">
        <v>0</v>
      </c>
      <c r="S2766" s="45">
        <v>41442</v>
      </c>
      <c r="T2766" s="45">
        <v>11813</v>
      </c>
      <c r="U2766" s="45">
        <v>68800</v>
      </c>
      <c r="V2766" s="45">
        <v>0</v>
      </c>
      <c r="W2766" s="45">
        <v>11.59</v>
      </c>
      <c r="X2766" s="45">
        <v>9.8000000000000007</v>
      </c>
      <c r="Y2766" s="45">
        <v>12.79</v>
      </c>
      <c r="Z2766" s="46">
        <v>649638.1</v>
      </c>
      <c r="AA2766" s="46">
        <v>51706.570957813623</v>
      </c>
      <c r="AB2766" s="47">
        <f>_xlfn.XLOOKUP($F2766,Main_OG!$D$1:$D$766,Main_OG!AJ$1:AJ$766,"")</f>
        <v>110980292</v>
      </c>
      <c r="AC2766" s="47">
        <f>_xlfn.XLOOKUP($F2766,Main_OG!$D$1:$D$766,Main_OG!AK$1:AK$766,"")</f>
        <v>5330088</v>
      </c>
      <c r="AD2766" s="47">
        <f>_xlfn.XLOOKUP($F2766,Main_OG!$D$1:$D$766,Main_OG!AL$1:AL$766,"")</f>
        <v>284561200</v>
      </c>
      <c r="AE2766" s="47">
        <f>_xlfn.XLOOKUP($F2766,Main_OG!$D$1:$D$766,Main_OG!AM$1:AM$766,"")</f>
        <v>77376316</v>
      </c>
      <c r="AF2766" s="48">
        <f>_xlfn.XLOOKUP($F2766,Main_OG!$D$1:$D$766,Main_OG!Z$1:Z$766,"")</f>
        <v>0</v>
      </c>
      <c r="AG2766" s="48">
        <f>_xlfn.XLOOKUP($F2766,Main_OG!$D$1:$D$766,Main_OG!AA$1:AA$766,"")</f>
        <v>1.74</v>
      </c>
      <c r="AH2766" s="48">
        <f>_xlfn.XLOOKUP($F2766,Main_OG!$D$1:$D$766,Main_OG!AB$1:AB$766,"")</f>
        <v>15.097711394063451</v>
      </c>
      <c r="AI2766" s="48">
        <f>_xlfn.XLOOKUP($F2766,Main_OG!$D$1:$D$766,Main_OG!AC$1:AC$766,"")</f>
        <v>7.3815467393807772</v>
      </c>
      <c r="AJ2766" s="48">
        <f>_xlfn.XLOOKUP($F2766,Main_OG!$D$1:$D$766,Main_OG!AD$1:AD$766,"")</f>
        <v>0.58103021845052572</v>
      </c>
    </row>
    <row r="2767" spans="2:36" x14ac:dyDescent="0.35">
      <c r="B2767" s="36" t="s">
        <v>3954</v>
      </c>
      <c r="C2767" s="45" t="s">
        <v>139</v>
      </c>
      <c r="D2767" s="45" t="s">
        <v>4317</v>
      </c>
      <c r="E2767" s="36" t="s">
        <v>3954</v>
      </c>
      <c r="F2767" s="36" t="str">
        <f t="shared" si="129"/>
        <v>2008_PA</v>
      </c>
      <c r="G2767" s="45">
        <v>2008</v>
      </c>
      <c r="H2767" s="45">
        <f>_xlfn.XLOOKUP(J2767,Main_OG!$B$1:$B$766,Main_OG!$O$1:$O$766,"")</f>
        <v>1</v>
      </c>
      <c r="I2767" s="45">
        <f>_xlfn.XLOOKUP(F2767,Main_OG!$D$1:$D$766,Main_OG!$J$1:$J$766,"")</f>
        <v>1</v>
      </c>
      <c r="J2767" s="45" t="s">
        <v>139</v>
      </c>
      <c r="K2767" s="45" t="str">
        <f t="shared" si="130"/>
        <v>UGI Utilities, Inc_PA</v>
      </c>
      <c r="L2767" s="45" t="str">
        <f t="shared" si="131"/>
        <v>UGI Utilities, Inc_PA</v>
      </c>
      <c r="M2767" s="45" t="s">
        <v>3957</v>
      </c>
      <c r="N2767" s="45">
        <v>0</v>
      </c>
      <c r="O2767" s="45">
        <v>7478</v>
      </c>
      <c r="P2767" s="45">
        <v>161</v>
      </c>
      <c r="Q2767" s="45">
        <v>54546</v>
      </c>
      <c r="R2767" s="45">
        <v>0</v>
      </c>
      <c r="S2767" s="45">
        <v>349696</v>
      </c>
      <c r="T2767" s="45">
        <v>122861</v>
      </c>
      <c r="U2767" s="45">
        <v>530176</v>
      </c>
      <c r="V2767" s="45">
        <v>0</v>
      </c>
      <c r="W2767" s="45">
        <v>12.88</v>
      </c>
      <c r="X2767" s="45">
        <v>11.55</v>
      </c>
      <c r="Y2767" s="45">
        <v>13.61</v>
      </c>
      <c r="Z2767" s="46">
        <v>665148.30000000005</v>
      </c>
      <c r="AA2767" s="46">
        <v>52738.127944301923</v>
      </c>
      <c r="AB2767" s="47">
        <f>_xlfn.XLOOKUP($F2767,Main_OG!$D$1:$D$766,Main_OG!AJ$1:AJ$766,"")</f>
        <v>107834918</v>
      </c>
      <c r="AC2767" s="47">
        <f>_xlfn.XLOOKUP($F2767,Main_OG!$D$1:$D$766,Main_OG!AK$1:AK$766,"")</f>
        <v>3509936</v>
      </c>
      <c r="AD2767" s="47">
        <f>_xlfn.XLOOKUP($F2767,Main_OG!$D$1:$D$766,Main_OG!AL$1:AL$766,"")</f>
        <v>273884566</v>
      </c>
      <c r="AE2767" s="47">
        <f>_xlfn.XLOOKUP($F2767,Main_OG!$D$1:$D$766,Main_OG!AM$1:AM$766,"")</f>
        <v>78658093</v>
      </c>
      <c r="AF2767" s="48">
        <f>_xlfn.XLOOKUP($F2767,Main_OG!$D$1:$D$766,Main_OG!Z$1:Z$766,"")</f>
        <v>0</v>
      </c>
      <c r="AG2767" s="48">
        <f>_xlfn.XLOOKUP($F2767,Main_OG!$D$1:$D$766,Main_OG!AA$1:AA$766,"")</f>
        <v>2.09</v>
      </c>
      <c r="AH2767" s="48">
        <f>_xlfn.XLOOKUP($F2767,Main_OG!$D$1:$D$766,Main_OG!AB$1:AB$766,"")</f>
        <v>19.619187803472759</v>
      </c>
      <c r="AI2767" s="48">
        <f>_xlfn.XLOOKUP($F2767,Main_OG!$D$1:$D$766,Main_OG!AC$1:AC$766,"")</f>
        <v>9.1182546074696553</v>
      </c>
      <c r="AJ2767" s="48">
        <f>_xlfn.XLOOKUP($F2767,Main_OG!$D$1:$D$766,Main_OG!AD$1:AD$766,"")</f>
        <v>0.68330088246943577</v>
      </c>
    </row>
    <row r="2768" spans="2:36" x14ac:dyDescent="0.35">
      <c r="B2768" s="36" t="s">
        <v>3954</v>
      </c>
      <c r="C2768" s="45" t="s">
        <v>139</v>
      </c>
      <c r="D2768" s="45" t="s">
        <v>4317</v>
      </c>
      <c r="E2768" s="36" t="s">
        <v>3954</v>
      </c>
      <c r="F2768" s="36" t="str">
        <f t="shared" si="129"/>
        <v>2009_PA</v>
      </c>
      <c r="G2768" s="45">
        <v>2009</v>
      </c>
      <c r="H2768" s="45">
        <f>_xlfn.XLOOKUP(J2768,Main_OG!$B$1:$B$766,Main_OG!$O$1:$O$766,"")</f>
        <v>1</v>
      </c>
      <c r="I2768" s="45">
        <f>_xlfn.XLOOKUP(F2768,Main_OG!$D$1:$D$766,Main_OG!$J$1:$J$766,"")</f>
        <v>1</v>
      </c>
      <c r="J2768" s="45" t="s">
        <v>139</v>
      </c>
      <c r="K2768" s="45" t="str">
        <f t="shared" si="130"/>
        <v>UGI Utilities, Inc_PA</v>
      </c>
      <c r="L2768" s="45" t="str">
        <f t="shared" si="131"/>
        <v>UGI Utilities, Inc_PA</v>
      </c>
      <c r="M2768" s="45" t="s">
        <v>3958</v>
      </c>
      <c r="N2768" s="45">
        <v>0</v>
      </c>
      <c r="O2768" s="45">
        <v>7462</v>
      </c>
      <c r="P2768" s="45">
        <v>155</v>
      </c>
      <c r="Q2768" s="45">
        <v>54515</v>
      </c>
      <c r="R2768" s="45">
        <v>0</v>
      </c>
      <c r="S2768" s="45">
        <v>329188</v>
      </c>
      <c r="T2768" s="45">
        <v>101833</v>
      </c>
      <c r="U2768" s="45">
        <v>518027</v>
      </c>
      <c r="V2768" s="45">
        <v>0</v>
      </c>
      <c r="W2768" s="45">
        <v>13.06</v>
      </c>
      <c r="X2768" s="45">
        <v>11.9</v>
      </c>
      <c r="Y2768" s="45">
        <v>13.87</v>
      </c>
      <c r="Z2768" s="46">
        <v>645206.69999999995</v>
      </c>
      <c r="AA2768" s="46">
        <v>50936.601641859408</v>
      </c>
      <c r="AB2768" s="47">
        <f>_xlfn.XLOOKUP($F2768,Main_OG!$D$1:$D$766,Main_OG!AJ$1:AJ$766,"")</f>
        <v>97610596</v>
      </c>
      <c r="AC2768" s="47">
        <f>_xlfn.XLOOKUP($F2768,Main_OG!$D$1:$D$766,Main_OG!AK$1:AK$766,"")</f>
        <v>3400726</v>
      </c>
      <c r="AD2768" s="47">
        <f>_xlfn.XLOOKUP($F2768,Main_OG!$D$1:$D$766,Main_OG!AL$1:AL$766,"")</f>
        <v>418361582</v>
      </c>
      <c r="AE2768" s="47">
        <f>_xlfn.XLOOKUP($F2768,Main_OG!$D$1:$D$766,Main_OG!AM$1:AM$766,"")</f>
        <v>77327686</v>
      </c>
      <c r="AF2768" s="48">
        <f>_xlfn.XLOOKUP($F2768,Main_OG!$D$1:$D$766,Main_OG!Z$1:Z$766,"")</f>
        <v>0</v>
      </c>
      <c r="AG2768" s="48">
        <f>_xlfn.XLOOKUP($F2768,Main_OG!$D$1:$D$766,Main_OG!AA$1:AA$766,"")</f>
        <v>2.29</v>
      </c>
      <c r="AH2768" s="48">
        <f>_xlfn.XLOOKUP($F2768,Main_OG!$D$1:$D$766,Main_OG!AB$1:AB$766,"")</f>
        <v>14.15708861161818</v>
      </c>
      <c r="AI2768" s="48">
        <f>_xlfn.XLOOKUP($F2768,Main_OG!$D$1:$D$766,Main_OG!AC$1:AC$766,"")</f>
        <v>4.5973007921271787</v>
      </c>
      <c r="AJ2768" s="48">
        <f>_xlfn.XLOOKUP($F2768,Main_OG!$D$1:$D$766,Main_OG!AD$1:AD$766,"")</f>
        <v>0.68314474405108627</v>
      </c>
    </row>
    <row r="2769" spans="2:36" x14ac:dyDescent="0.35">
      <c r="B2769" s="36" t="s">
        <v>3954</v>
      </c>
      <c r="C2769" s="45" t="s">
        <v>139</v>
      </c>
      <c r="D2769" s="45" t="s">
        <v>4317</v>
      </c>
      <c r="E2769" s="36" t="s">
        <v>3954</v>
      </c>
      <c r="F2769" s="36" t="str">
        <f t="shared" si="129"/>
        <v>2010_PA</v>
      </c>
      <c r="G2769" s="45">
        <v>2010</v>
      </c>
      <c r="H2769" s="45">
        <f>_xlfn.XLOOKUP(J2769,Main_OG!$B$1:$B$766,Main_OG!$O$1:$O$766,"")</f>
        <v>1</v>
      </c>
      <c r="I2769" s="45">
        <f>_xlfn.XLOOKUP(F2769,Main_OG!$D$1:$D$766,Main_OG!$J$1:$J$766,"")</f>
        <v>2</v>
      </c>
      <c r="J2769" s="45" t="s">
        <v>139</v>
      </c>
      <c r="K2769" s="45" t="str">
        <f t="shared" si="130"/>
        <v>UGI Utilities, Inc_PA</v>
      </c>
      <c r="L2769" s="45" t="str">
        <f t="shared" si="131"/>
        <v>UGI Utilities, Inc_PA</v>
      </c>
      <c r="M2769" s="45" t="s">
        <v>3959</v>
      </c>
      <c r="N2769" s="45">
        <v>0</v>
      </c>
      <c r="O2769" s="45">
        <v>7181</v>
      </c>
      <c r="P2769" s="45">
        <v>120</v>
      </c>
      <c r="Q2769" s="45">
        <v>54528</v>
      </c>
      <c r="R2769" s="45">
        <v>0</v>
      </c>
      <c r="S2769" s="45">
        <v>237883</v>
      </c>
      <c r="T2769" s="45">
        <v>35523</v>
      </c>
      <c r="U2769" s="45">
        <v>533472</v>
      </c>
      <c r="V2769" s="45">
        <v>0</v>
      </c>
      <c r="W2769" s="45">
        <v>12.63</v>
      </c>
      <c r="X2769" s="45">
        <v>10.050000000000001</v>
      </c>
      <c r="Y2769" s="45">
        <v>13.59</v>
      </c>
      <c r="Z2769" s="46">
        <v>666805.80000000005</v>
      </c>
      <c r="AA2769" s="46">
        <v>52457.28127950598</v>
      </c>
      <c r="AB2769" s="47">
        <f>_xlfn.XLOOKUP($F2769,Main_OG!$D$1:$D$766,Main_OG!AJ$1:AJ$766,"")</f>
        <v>101986756</v>
      </c>
      <c r="AC2769" s="47">
        <f>_xlfn.XLOOKUP($F2769,Main_OG!$D$1:$D$766,Main_OG!AK$1:AK$766,"")</f>
        <v>2348682</v>
      </c>
      <c r="AD2769" s="47">
        <f>_xlfn.XLOOKUP($F2769,Main_OG!$D$1:$D$766,Main_OG!AL$1:AL$766,"")</f>
        <v>492787122</v>
      </c>
      <c r="AE2769" s="47">
        <f>_xlfn.XLOOKUP($F2769,Main_OG!$D$1:$D$766,Main_OG!AM$1:AM$766,"")</f>
        <v>77828348</v>
      </c>
      <c r="AF2769" s="48">
        <f>_xlfn.XLOOKUP($F2769,Main_OG!$D$1:$D$766,Main_OG!Z$1:Z$766,"")</f>
        <v>0</v>
      </c>
      <c r="AG2769" s="48">
        <f>_xlfn.XLOOKUP($F2769,Main_OG!$D$1:$D$766,Main_OG!AA$1:AA$766,"")</f>
        <v>2.4</v>
      </c>
      <c r="AH2769" s="48">
        <f>_xlfn.XLOOKUP($F2769,Main_OG!$D$1:$D$766,Main_OG!AB$1:AB$766,"")</f>
        <v>16.260000000000002</v>
      </c>
      <c r="AI2769" s="48">
        <f>_xlfn.XLOOKUP($F2769,Main_OG!$D$1:$D$766,Main_OG!AC$1:AC$766,"")</f>
        <v>4.9924248044436963</v>
      </c>
      <c r="AJ2769" s="48">
        <f>_xlfn.XLOOKUP($F2769,Main_OG!$D$1:$D$766,Main_OG!AD$1:AD$766,"")</f>
        <v>0.70992248279802228</v>
      </c>
    </row>
    <row r="2770" spans="2:36" x14ac:dyDescent="0.35">
      <c r="B2770" s="36" t="s">
        <v>3954</v>
      </c>
      <c r="C2770" s="45" t="s">
        <v>139</v>
      </c>
      <c r="D2770" s="45" t="s">
        <v>4317</v>
      </c>
      <c r="E2770" s="36" t="s">
        <v>3954</v>
      </c>
      <c r="F2770" s="36" t="str">
        <f t="shared" si="129"/>
        <v>2011_PA</v>
      </c>
      <c r="G2770" s="45">
        <v>2011</v>
      </c>
      <c r="H2770" s="45">
        <f>_xlfn.XLOOKUP(J2770,Main_OG!$B$1:$B$766,Main_OG!$O$1:$O$766,"")</f>
        <v>1</v>
      </c>
      <c r="I2770" s="45">
        <f>_xlfn.XLOOKUP(F2770,Main_OG!$D$1:$D$766,Main_OG!$J$1:$J$766,"")</f>
        <v>2</v>
      </c>
      <c r="J2770" s="45" t="s">
        <v>139</v>
      </c>
      <c r="K2770" s="45" t="str">
        <f t="shared" si="130"/>
        <v>UGI Utilities, Inc_PA</v>
      </c>
      <c r="L2770" s="45" t="str">
        <f t="shared" si="131"/>
        <v>UGI Utilities, Inc_PA</v>
      </c>
      <c r="M2770" s="45" t="s">
        <v>3960</v>
      </c>
      <c r="N2770" s="45">
        <v>0</v>
      </c>
      <c r="O2770" s="45">
        <v>7050</v>
      </c>
      <c r="P2770" s="45">
        <v>101</v>
      </c>
      <c r="Q2770" s="45">
        <v>54471</v>
      </c>
      <c r="R2770" s="45">
        <v>0</v>
      </c>
      <c r="S2770" s="45">
        <v>216492</v>
      </c>
      <c r="T2770" s="45">
        <v>23703</v>
      </c>
      <c r="U2770" s="45">
        <v>540972</v>
      </c>
      <c r="V2770" s="45">
        <v>0</v>
      </c>
      <c r="W2770" s="45">
        <v>11.59</v>
      </c>
      <c r="X2770" s="45">
        <v>9.98</v>
      </c>
      <c r="Y2770" s="45">
        <v>12.57</v>
      </c>
      <c r="Z2770" s="46">
        <v>676468.3</v>
      </c>
      <c r="AA2770" s="46">
        <v>53068.607549416134</v>
      </c>
      <c r="AB2770" s="47">
        <f>_xlfn.XLOOKUP($F2770,Main_OG!$D$1:$D$766,Main_OG!AJ$1:AJ$766,"")</f>
        <v>94649704</v>
      </c>
      <c r="AC2770" s="47">
        <f>_xlfn.XLOOKUP($F2770,Main_OG!$D$1:$D$766,Main_OG!AK$1:AK$766,"")</f>
        <v>2046228</v>
      </c>
      <c r="AD2770" s="47">
        <f>_xlfn.XLOOKUP($F2770,Main_OG!$D$1:$D$766,Main_OG!AL$1:AL$766,"")</f>
        <v>608839812</v>
      </c>
      <c r="AE2770" s="47">
        <f>_xlfn.XLOOKUP($F2770,Main_OG!$D$1:$D$766,Main_OG!AM$1:AM$766,"")</f>
        <v>76146617</v>
      </c>
      <c r="AF2770" s="48">
        <f>_xlfn.XLOOKUP($F2770,Main_OG!$D$1:$D$766,Main_OG!Z$1:Z$766,"")</f>
        <v>0</v>
      </c>
      <c r="AG2770" s="48">
        <f>_xlfn.XLOOKUP($F2770,Main_OG!$D$1:$D$766,Main_OG!AA$1:AA$766,"")</f>
        <v>2.3089180475565318</v>
      </c>
      <c r="AH2770" s="48">
        <f>_xlfn.XLOOKUP($F2770,Main_OG!$D$1:$D$766,Main_OG!AB$1:AB$766,"")</f>
        <v>22.758921780738341</v>
      </c>
      <c r="AI2770" s="48">
        <f>_xlfn.XLOOKUP($F2770,Main_OG!$D$1:$D$766,Main_OG!AC$1:AC$766,"")</f>
        <v>4.6524343752411106</v>
      </c>
      <c r="AJ2770" s="48">
        <f>_xlfn.XLOOKUP($F2770,Main_OG!$D$1:$D$766,Main_OG!AD$1:AD$766,"")</f>
        <v>0.75949643062398253</v>
      </c>
    </row>
    <row r="2771" spans="2:36" x14ac:dyDescent="0.35">
      <c r="B2771" s="36" t="s">
        <v>3954</v>
      </c>
      <c r="C2771" s="45" t="s">
        <v>139</v>
      </c>
      <c r="D2771" s="45" t="s">
        <v>4317</v>
      </c>
      <c r="E2771" s="36" t="s">
        <v>3954</v>
      </c>
      <c r="F2771" s="36" t="str">
        <f t="shared" si="129"/>
        <v>2012_PA</v>
      </c>
      <c r="G2771" s="45">
        <v>2012</v>
      </c>
      <c r="H2771" s="45">
        <f>_xlfn.XLOOKUP(J2771,Main_OG!$B$1:$B$766,Main_OG!$O$1:$O$766,"")</f>
        <v>1</v>
      </c>
      <c r="I2771" s="45">
        <f>_xlfn.XLOOKUP(F2771,Main_OG!$D$1:$D$766,Main_OG!$J$1:$J$766,"")</f>
        <v>2</v>
      </c>
      <c r="J2771" s="45" t="s">
        <v>139</v>
      </c>
      <c r="K2771" s="45" t="str">
        <f t="shared" si="130"/>
        <v>UGI Utilities, Inc_PA</v>
      </c>
      <c r="L2771" s="45" t="str">
        <f t="shared" si="131"/>
        <v>UGI Utilities, Inc_PA</v>
      </c>
      <c r="M2771" s="45" t="s">
        <v>3961</v>
      </c>
      <c r="N2771" s="45">
        <v>0</v>
      </c>
      <c r="O2771" s="45">
        <v>6663</v>
      </c>
      <c r="P2771" s="45">
        <v>87</v>
      </c>
      <c r="Q2771" s="45">
        <v>54414</v>
      </c>
      <c r="R2771" s="45">
        <v>0</v>
      </c>
      <c r="S2771" s="45">
        <v>184440</v>
      </c>
      <c r="T2771" s="45">
        <v>21426</v>
      </c>
      <c r="U2771" s="45">
        <v>538585</v>
      </c>
      <c r="V2771" s="45">
        <v>0</v>
      </c>
      <c r="W2771" s="45">
        <v>10.541097000000001</v>
      </c>
      <c r="X2771" s="45">
        <v>8.7417157000000003</v>
      </c>
      <c r="Y2771" s="45">
        <v>11.821161</v>
      </c>
      <c r="Z2771" s="46">
        <v>689007</v>
      </c>
      <c r="AA2771" s="46">
        <v>53958.834917636865</v>
      </c>
      <c r="AB2771" s="47">
        <f>_xlfn.XLOOKUP($F2771,Main_OG!$D$1:$D$766,Main_OG!AJ$1:AJ$766,"")</f>
        <v>82018494</v>
      </c>
      <c r="AC2771" s="47">
        <f>_xlfn.XLOOKUP($F2771,Main_OG!$D$1:$D$766,Main_OG!AK$1:AK$766,"")</f>
        <v>1636160</v>
      </c>
      <c r="AD2771" s="47">
        <f>_xlfn.XLOOKUP($F2771,Main_OG!$D$1:$D$766,Main_OG!AL$1:AL$766,"")</f>
        <v>770830788</v>
      </c>
      <c r="AE2771" s="47">
        <f>_xlfn.XLOOKUP($F2771,Main_OG!$D$1:$D$766,Main_OG!AM$1:AM$766,"")</f>
        <v>75174408</v>
      </c>
      <c r="AF2771" s="48">
        <f>_xlfn.XLOOKUP($F2771,Main_OG!$D$1:$D$766,Main_OG!Z$1:Z$766,"")</f>
        <v>0</v>
      </c>
      <c r="AG2771" s="48">
        <f>_xlfn.XLOOKUP($F2771,Main_OG!$D$1:$D$766,Main_OG!AA$1:AA$766,"")</f>
        <v>2.324237813104427</v>
      </c>
      <c r="AH2771" s="48">
        <f>_xlfn.XLOOKUP($F2771,Main_OG!$D$1:$D$766,Main_OG!AB$1:AB$766,"")</f>
        <v>23.49195884567845</v>
      </c>
      <c r="AI2771" s="48">
        <f>_xlfn.XLOOKUP($F2771,Main_OG!$D$1:$D$766,Main_OG!AC$1:AC$766,"")</f>
        <v>3.503818060367514</v>
      </c>
      <c r="AJ2771" s="48">
        <f>_xlfn.XLOOKUP($F2771,Main_OG!$D$1:$D$766,Main_OG!AD$1:AD$766,"")</f>
        <v>0.75442193202762442</v>
      </c>
    </row>
    <row r="2772" spans="2:36" x14ac:dyDescent="0.35">
      <c r="B2772" s="36" t="s">
        <v>3954</v>
      </c>
      <c r="C2772" s="45" t="s">
        <v>139</v>
      </c>
      <c r="D2772" s="45" t="s">
        <v>4317</v>
      </c>
      <c r="E2772" s="36" t="s">
        <v>3954</v>
      </c>
      <c r="F2772" s="36" t="str">
        <f t="shared" si="129"/>
        <v>2013_PA</v>
      </c>
      <c r="G2772" s="45">
        <v>2013</v>
      </c>
      <c r="H2772" s="45">
        <f>_xlfn.XLOOKUP(J2772,Main_OG!$B$1:$B$766,Main_OG!$O$1:$O$766,"")</f>
        <v>1</v>
      </c>
      <c r="I2772" s="45">
        <f>_xlfn.XLOOKUP(F2772,Main_OG!$D$1:$D$766,Main_OG!$J$1:$J$766,"")</f>
        <v>2</v>
      </c>
      <c r="J2772" s="45" t="s">
        <v>139</v>
      </c>
      <c r="K2772" s="45" t="str">
        <f t="shared" si="130"/>
        <v>UGI Utilities, Inc_PA</v>
      </c>
      <c r="L2772" s="45" t="str">
        <f t="shared" si="131"/>
        <v>UGI Utilities, Inc_PA</v>
      </c>
      <c r="M2772" s="45" t="s">
        <v>3962</v>
      </c>
      <c r="N2772" s="45">
        <v>0</v>
      </c>
      <c r="O2772" s="45">
        <v>6792</v>
      </c>
      <c r="P2772" s="45">
        <v>93</v>
      </c>
      <c r="Q2772" s="45">
        <v>54398</v>
      </c>
      <c r="R2772" s="45">
        <v>0</v>
      </c>
      <c r="S2772" s="45">
        <v>184239</v>
      </c>
      <c r="T2772" s="45">
        <v>23301</v>
      </c>
      <c r="U2772" s="45">
        <v>558220</v>
      </c>
      <c r="V2772" s="45">
        <v>0</v>
      </c>
      <c r="W2772" s="45">
        <v>10.970533</v>
      </c>
      <c r="X2772" s="45">
        <v>9.3343632999999997</v>
      </c>
      <c r="Y2772" s="45">
        <v>12.113504000000001</v>
      </c>
      <c r="Z2772" s="46">
        <v>704195</v>
      </c>
      <c r="AA2772" s="46">
        <v>55103.322201475516</v>
      </c>
      <c r="AB2772" s="47">
        <f>_xlfn.XLOOKUP($F2772,Main_OG!$D$1:$D$766,Main_OG!AJ$1:AJ$766,"")</f>
        <v>82911636</v>
      </c>
      <c r="AC2772" s="47">
        <f>_xlfn.XLOOKUP($F2772,Main_OG!$D$1:$D$766,Main_OG!AK$1:AK$766,"")</f>
        <v>1812018.8</v>
      </c>
      <c r="AD2772" s="47">
        <f>_xlfn.XLOOKUP($F2772,Main_OG!$D$1:$D$766,Main_OG!AL$1:AL$766,"")</f>
        <v>713604346</v>
      </c>
      <c r="AE2772" s="47">
        <f>_xlfn.XLOOKUP($F2772,Main_OG!$D$1:$D$766,Main_OG!AM$1:AM$766,"")</f>
        <v>78714031</v>
      </c>
      <c r="AF2772" s="48">
        <f>_xlfn.XLOOKUP($F2772,Main_OG!$D$1:$D$766,Main_OG!Z$1:Z$766,"")</f>
        <v>2.16</v>
      </c>
      <c r="AG2772" s="48">
        <f>_xlfn.XLOOKUP($F2772,Main_OG!$D$1:$D$766,Main_OG!AA$1:AA$766,"")</f>
        <v>2.4700000000000002</v>
      </c>
      <c r="AH2772" s="48">
        <f>_xlfn.XLOOKUP($F2772,Main_OG!$D$1:$D$766,Main_OG!AB$1:AB$766,"")</f>
        <v>22.862714639490921</v>
      </c>
      <c r="AI2772" s="48">
        <f>_xlfn.XLOOKUP($F2772,Main_OG!$D$1:$D$766,Main_OG!AC$1:AC$766,"")</f>
        <v>4</v>
      </c>
      <c r="AJ2772" s="48">
        <f>_xlfn.XLOOKUP($F2772,Main_OG!$D$1:$D$766,Main_OG!AD$1:AD$766,"")</f>
        <v>0.82</v>
      </c>
    </row>
    <row r="2773" spans="2:36" x14ac:dyDescent="0.35">
      <c r="B2773" s="36" t="s">
        <v>3954</v>
      </c>
      <c r="C2773" s="45" t="s">
        <v>139</v>
      </c>
      <c r="D2773" s="45" t="s">
        <v>4317</v>
      </c>
      <c r="E2773" s="36" t="s">
        <v>3954</v>
      </c>
      <c r="F2773" s="36" t="str">
        <f t="shared" si="129"/>
        <v>2014_PA</v>
      </c>
      <c r="G2773" s="45">
        <v>2014</v>
      </c>
      <c r="H2773" s="45">
        <f>_xlfn.XLOOKUP(J2773,Main_OG!$B$1:$B$766,Main_OG!$O$1:$O$766,"")</f>
        <v>1</v>
      </c>
      <c r="I2773" s="45">
        <f>_xlfn.XLOOKUP(F2773,Main_OG!$D$1:$D$766,Main_OG!$J$1:$J$766,"")</f>
        <v>2</v>
      </c>
      <c r="J2773" s="45" t="s">
        <v>139</v>
      </c>
      <c r="K2773" s="45" t="str">
        <f t="shared" si="130"/>
        <v>UGI Utilities, Inc_PA</v>
      </c>
      <c r="L2773" s="45" t="str">
        <f t="shared" si="131"/>
        <v>UGI Utilities, Inc_PA</v>
      </c>
      <c r="M2773" s="45" t="s">
        <v>3963</v>
      </c>
      <c r="N2773" s="45">
        <v>0</v>
      </c>
      <c r="O2773" s="45">
        <v>6859</v>
      </c>
      <c r="P2773" s="45">
        <v>95</v>
      </c>
      <c r="Q2773" s="45">
        <v>54337</v>
      </c>
      <c r="R2773" s="45">
        <v>0</v>
      </c>
      <c r="S2773" s="45">
        <v>178199</v>
      </c>
      <c r="T2773" s="45">
        <v>21753</v>
      </c>
      <c r="U2773" s="45">
        <v>542590</v>
      </c>
      <c r="V2773" s="45">
        <v>0</v>
      </c>
      <c r="W2773" s="45">
        <v>12.806469</v>
      </c>
      <c r="X2773" s="45">
        <v>10.528203</v>
      </c>
      <c r="Y2773" s="45">
        <v>12.869165000000001</v>
      </c>
      <c r="Z2773" s="46">
        <v>718691.6</v>
      </c>
      <c r="AA2773" s="46">
        <v>56181.173935257772</v>
      </c>
      <c r="AB2773" s="47">
        <f>_xlfn.XLOOKUP($F2773,Main_OG!$D$1:$D$766,Main_OG!AJ$1:AJ$766,"")</f>
        <v>76253142</v>
      </c>
      <c r="AC2773" s="47">
        <f>_xlfn.XLOOKUP($F2773,Main_OG!$D$1:$D$766,Main_OG!AK$1:AK$766,"")</f>
        <v>3051964</v>
      </c>
      <c r="AD2773" s="47">
        <f>_xlfn.XLOOKUP($F2773,Main_OG!$D$1:$D$766,Main_OG!AL$1:AL$766,"")</f>
        <v>777465594</v>
      </c>
      <c r="AE2773" s="47">
        <f>_xlfn.XLOOKUP($F2773,Main_OG!$D$1:$D$766,Main_OG!AM$1:AM$766,"")</f>
        <v>78714659</v>
      </c>
      <c r="AF2773" s="48">
        <f>_xlfn.XLOOKUP($F2773,Main_OG!$D$1:$D$766,Main_OG!Z$1:Z$766,"")</f>
        <v>0</v>
      </c>
      <c r="AG2773" s="48">
        <f>_xlfn.XLOOKUP($F2773,Main_OG!$D$1:$D$766,Main_OG!AA$1:AA$766,"")</f>
        <v>2.5099999999999998</v>
      </c>
      <c r="AH2773" s="48">
        <f>_xlfn.XLOOKUP($F2773,Main_OG!$D$1:$D$766,Main_OG!AB$1:AB$766,"")</f>
        <v>23.67</v>
      </c>
      <c r="AI2773" s="48">
        <f>_xlfn.XLOOKUP($F2773,Main_OG!$D$1:$D$766,Main_OG!AC$1:AC$766,"")</f>
        <v>4.84</v>
      </c>
      <c r="AJ2773" s="48">
        <f>_xlfn.XLOOKUP($F2773,Main_OG!$D$1:$D$766,Main_OG!AD$1:AD$766,"")</f>
        <v>0.78</v>
      </c>
    </row>
    <row r="2774" spans="2:36" x14ac:dyDescent="0.35">
      <c r="B2774" s="36" t="s">
        <v>3954</v>
      </c>
      <c r="C2774" s="45" t="s">
        <v>139</v>
      </c>
      <c r="D2774" s="45" t="s">
        <v>4317</v>
      </c>
      <c r="E2774" s="36" t="s">
        <v>3954</v>
      </c>
      <c r="F2774" s="36" t="str">
        <f t="shared" si="129"/>
        <v>2015_PA</v>
      </c>
      <c r="G2774" s="45">
        <v>2015</v>
      </c>
      <c r="H2774" s="45">
        <f>_xlfn.XLOOKUP(J2774,Main_OG!$B$1:$B$766,Main_OG!$O$1:$O$766,"")</f>
        <v>1</v>
      </c>
      <c r="I2774" s="45">
        <f>_xlfn.XLOOKUP(F2774,Main_OG!$D$1:$D$766,Main_OG!$J$1:$J$766,"")</f>
        <v>2</v>
      </c>
      <c r="J2774" s="45" t="s">
        <v>139</v>
      </c>
      <c r="K2774" s="45" t="str">
        <f t="shared" si="130"/>
        <v>UGI Utilities, Inc_PA</v>
      </c>
      <c r="L2774" s="45" t="str">
        <f t="shared" si="131"/>
        <v>UGI Utilities, Inc_PA</v>
      </c>
      <c r="M2774" s="45" t="s">
        <v>3964</v>
      </c>
      <c r="N2774" s="45">
        <v>0</v>
      </c>
      <c r="O2774" s="45">
        <v>6737</v>
      </c>
      <c r="P2774" s="45">
        <v>96</v>
      </c>
      <c r="Q2774" s="45">
        <v>53959</v>
      </c>
      <c r="R2774" s="45">
        <v>0</v>
      </c>
      <c r="S2774" s="45">
        <v>174566</v>
      </c>
      <c r="T2774" s="45">
        <v>18736</v>
      </c>
      <c r="U2774" s="45">
        <v>550402</v>
      </c>
      <c r="V2774" s="45">
        <v>0</v>
      </c>
      <c r="W2774" s="45">
        <v>11.350491999999999</v>
      </c>
      <c r="X2774" s="45">
        <v>9.0985268999999995</v>
      </c>
      <c r="Y2774" s="45">
        <v>11.790618</v>
      </c>
      <c r="Z2774" s="46">
        <v>734145.1</v>
      </c>
      <c r="AA2774" s="46">
        <v>57400.656677590443</v>
      </c>
      <c r="AB2774" s="47">
        <f>_xlfn.XLOOKUP($F2774,Main_OG!$D$1:$D$766,Main_OG!AJ$1:AJ$766,"")</f>
        <v>61796088</v>
      </c>
      <c r="AC2774" s="47">
        <f>_xlfn.XLOOKUP($F2774,Main_OG!$D$1:$D$766,Main_OG!AK$1:AK$766,"")</f>
        <v>2647596</v>
      </c>
      <c r="AD2774" s="47">
        <f>_xlfn.XLOOKUP($F2774,Main_OG!$D$1:$D$766,Main_OG!AL$1:AL$766,"")</f>
        <v>876560302</v>
      </c>
      <c r="AE2774" s="47">
        <f>_xlfn.XLOOKUP($F2774,Main_OG!$D$1:$D$766,Main_OG!AM$1:AM$766,"")</f>
        <v>80516752</v>
      </c>
      <c r="AF2774" s="48">
        <f>_xlfn.XLOOKUP($F2774,Main_OG!$D$1:$D$766,Main_OG!Z$1:Z$766,"")</f>
        <v>0</v>
      </c>
      <c r="AG2774" s="48">
        <f>_xlfn.XLOOKUP($F2774,Main_OG!$D$1:$D$766,Main_OG!AA$1:AA$766,"")</f>
        <v>2.25948627072199</v>
      </c>
      <c r="AH2774" s="48">
        <f>_xlfn.XLOOKUP($F2774,Main_OG!$D$1:$D$766,Main_OG!AB$1:AB$766,"")</f>
        <v>12.08771849023859</v>
      </c>
      <c r="AI2774" s="48">
        <f>_xlfn.XLOOKUP($F2774,Main_OG!$D$1:$D$766,Main_OG!AC$1:AC$766,"")</f>
        <v>2.42</v>
      </c>
      <c r="AJ2774" s="48">
        <f>_xlfn.XLOOKUP($F2774,Main_OG!$D$1:$D$766,Main_OG!AD$1:AD$766,"")</f>
        <v>0.66963877086385626</v>
      </c>
    </row>
    <row r="2775" spans="2:36" x14ac:dyDescent="0.35">
      <c r="B2775" s="36" t="s">
        <v>3954</v>
      </c>
      <c r="C2775" s="45" t="s">
        <v>139</v>
      </c>
      <c r="D2775" s="45" t="s">
        <v>4317</v>
      </c>
      <c r="E2775" s="36" t="s">
        <v>3954</v>
      </c>
      <c r="F2775" s="36" t="str">
        <f t="shared" si="129"/>
        <v>2016_PA</v>
      </c>
      <c r="G2775" s="45">
        <v>2016</v>
      </c>
      <c r="H2775" s="45">
        <f>_xlfn.XLOOKUP(J2775,Main_OG!$B$1:$B$766,Main_OG!$O$1:$O$766,"")</f>
        <v>1</v>
      </c>
      <c r="I2775" s="45">
        <f>_xlfn.XLOOKUP(F2775,Main_OG!$D$1:$D$766,Main_OG!$J$1:$J$766,"")</f>
        <v>2</v>
      </c>
      <c r="J2775" s="45" t="s">
        <v>139</v>
      </c>
      <c r="K2775" s="45" t="str">
        <f t="shared" si="130"/>
        <v>UGI Utilities, Inc_PA</v>
      </c>
      <c r="L2775" s="45" t="str">
        <f t="shared" si="131"/>
        <v>UGI Utilities, Inc_PA</v>
      </c>
      <c r="M2775" s="45" t="s">
        <v>3965</v>
      </c>
      <c r="N2775" s="45">
        <v>0</v>
      </c>
      <c r="O2775" s="45">
        <v>7590</v>
      </c>
      <c r="P2775" s="45">
        <v>108</v>
      </c>
      <c r="Q2775" s="45">
        <v>54981</v>
      </c>
      <c r="R2775" s="45">
        <v>0</v>
      </c>
      <c r="S2775" s="45">
        <v>174031</v>
      </c>
      <c r="T2775" s="45">
        <v>19260</v>
      </c>
      <c r="U2775" s="45">
        <v>547106</v>
      </c>
      <c r="V2775" s="45">
        <v>0</v>
      </c>
      <c r="W2775" s="45">
        <v>10.753659000000001</v>
      </c>
      <c r="X2775" s="45">
        <v>8.7118380000000002</v>
      </c>
      <c r="Y2775" s="45">
        <v>11.199804</v>
      </c>
      <c r="Z2775" s="46">
        <v>744847.1</v>
      </c>
      <c r="AA2775" s="46">
        <v>58243.653579146463</v>
      </c>
      <c r="AB2775" s="47">
        <f>_xlfn.XLOOKUP($F2775,Main_OG!$D$1:$D$766,Main_OG!AJ$1:AJ$766,"")</f>
        <v>54978156</v>
      </c>
      <c r="AC2775" s="47">
        <f>_xlfn.XLOOKUP($F2775,Main_OG!$D$1:$D$766,Main_OG!AK$1:AK$766,"")</f>
        <v>1403058</v>
      </c>
      <c r="AD2775" s="47">
        <f>_xlfn.XLOOKUP($F2775,Main_OG!$D$1:$D$766,Main_OG!AL$1:AL$766,"")</f>
        <v>1004160024</v>
      </c>
      <c r="AE2775" s="47">
        <f>_xlfn.XLOOKUP($F2775,Main_OG!$D$1:$D$766,Main_OG!AM$1:AM$766,"")</f>
        <v>82924011</v>
      </c>
      <c r="AF2775" s="48">
        <f>_xlfn.XLOOKUP($F2775,Main_OG!$D$1:$D$766,Main_OG!Z$1:Z$766,"")</f>
        <v>0</v>
      </c>
      <c r="AG2775" s="48">
        <f>_xlfn.XLOOKUP($F2775,Main_OG!$D$1:$D$766,Main_OG!AA$1:AA$766,"")</f>
        <v>2.2143440282408582</v>
      </c>
      <c r="AH2775" s="48">
        <f>_xlfn.XLOOKUP($F2775,Main_OG!$D$1:$D$766,Main_OG!AB$1:AB$766,"")</f>
        <v>11.309272049594229</v>
      </c>
      <c r="AI2775" s="48">
        <f>_xlfn.XLOOKUP($F2775,Main_OG!$D$1:$D$766,Main_OG!AC$1:AC$766,"")</f>
        <v>3.2924726584307722</v>
      </c>
      <c r="AJ2775" s="48">
        <f>_xlfn.XLOOKUP($F2775,Main_OG!$D$1:$D$766,Main_OG!AD$1:AD$766,"")</f>
        <v>0.65636700530415037</v>
      </c>
    </row>
    <row r="2776" spans="2:36" x14ac:dyDescent="0.35">
      <c r="B2776" s="36" t="s">
        <v>3954</v>
      </c>
      <c r="C2776" s="45" t="s">
        <v>139</v>
      </c>
      <c r="D2776" s="45" t="s">
        <v>4317</v>
      </c>
      <c r="E2776" s="36" t="s">
        <v>3954</v>
      </c>
      <c r="F2776" s="36" t="str">
        <f t="shared" si="129"/>
        <v>2017_PA</v>
      </c>
      <c r="G2776" s="45">
        <v>2017</v>
      </c>
      <c r="H2776" s="45">
        <f>_xlfn.XLOOKUP(J2776,Main_OG!$B$1:$B$766,Main_OG!$O$1:$O$766,"")</f>
        <v>1</v>
      </c>
      <c r="I2776" s="45">
        <f>_xlfn.XLOOKUP(F2776,Main_OG!$D$1:$D$766,Main_OG!$J$1:$J$766,"")</f>
        <v>2</v>
      </c>
      <c r="J2776" s="45" t="s">
        <v>139</v>
      </c>
      <c r="K2776" s="45" t="str">
        <f t="shared" si="130"/>
        <v>UGI Utilities, Inc_PA</v>
      </c>
      <c r="L2776" s="45" t="str">
        <f t="shared" si="131"/>
        <v>UGI Utilities, Inc_PA</v>
      </c>
      <c r="M2776" s="45" t="s">
        <v>3966</v>
      </c>
      <c r="N2776" s="45">
        <v>0</v>
      </c>
      <c r="O2776" s="45">
        <v>7564</v>
      </c>
      <c r="P2776" s="45">
        <v>108</v>
      </c>
      <c r="Q2776" s="45">
        <v>55036</v>
      </c>
      <c r="R2776" s="45">
        <v>0</v>
      </c>
      <c r="S2776" s="45">
        <v>166343</v>
      </c>
      <c r="T2776" s="45">
        <v>22599</v>
      </c>
      <c r="U2776" s="45">
        <v>521562</v>
      </c>
      <c r="V2776" s="45">
        <v>0</v>
      </c>
      <c r="W2776" s="45">
        <v>10.352104000000001</v>
      </c>
      <c r="X2776" s="45">
        <v>8.4264790000000005</v>
      </c>
      <c r="Y2776" s="45">
        <v>10.66159</v>
      </c>
      <c r="Z2776" s="46">
        <v>754318</v>
      </c>
      <c r="AA2776" s="46">
        <v>58955.601777895325</v>
      </c>
      <c r="AB2776" s="47">
        <f>_xlfn.XLOOKUP($F2776,Main_OG!$D$1:$D$766,Main_OG!AJ$1:AJ$766,"")</f>
        <v>48580044</v>
      </c>
      <c r="AC2776" s="47">
        <f>_xlfn.XLOOKUP($F2776,Main_OG!$D$1:$D$766,Main_OG!AK$1:AK$766,"")</f>
        <v>1290710</v>
      </c>
      <c r="AD2776" s="47">
        <f>_xlfn.XLOOKUP($F2776,Main_OG!$D$1:$D$766,Main_OG!AL$1:AL$766,"")</f>
        <v>1055457674</v>
      </c>
      <c r="AE2776" s="47">
        <f>_xlfn.XLOOKUP($F2776,Main_OG!$D$1:$D$766,Main_OG!AM$1:AM$766,"")</f>
        <v>83199832</v>
      </c>
      <c r="AF2776" s="48">
        <f>_xlfn.XLOOKUP($F2776,Main_OG!$D$1:$D$766,Main_OG!Z$1:Z$766,"")</f>
        <v>0</v>
      </c>
      <c r="AG2776" s="48">
        <f>_xlfn.XLOOKUP($F2776,Main_OG!$D$1:$D$766,Main_OG!AA$1:AA$766,"")</f>
        <v>1.88</v>
      </c>
      <c r="AH2776" s="48">
        <f>_xlfn.XLOOKUP($F2776,Main_OG!$D$1:$D$766,Main_OG!AB$1:AB$766,"")</f>
        <v>14.73443638842941</v>
      </c>
      <c r="AI2776" s="48">
        <f>_xlfn.XLOOKUP($F2776,Main_OG!$D$1:$D$766,Main_OG!AC$1:AC$766,"")</f>
        <v>2.56</v>
      </c>
      <c r="AJ2776" s="48">
        <f>_xlfn.XLOOKUP($F2776,Main_OG!$D$1:$D$766,Main_OG!AD$1:AD$766,"")</f>
        <v>0.74</v>
      </c>
    </row>
    <row r="2777" spans="2:36" x14ac:dyDescent="0.35">
      <c r="B2777" s="36" t="s">
        <v>3954</v>
      </c>
      <c r="C2777" s="45" t="s">
        <v>139</v>
      </c>
      <c r="D2777" s="45" t="s">
        <v>4317</v>
      </c>
      <c r="E2777" s="36" t="s">
        <v>3954</v>
      </c>
      <c r="F2777" s="36" t="str">
        <f t="shared" si="129"/>
        <v>2018_PA</v>
      </c>
      <c r="G2777" s="45">
        <v>2018</v>
      </c>
      <c r="H2777" s="45">
        <f>_xlfn.XLOOKUP(J2777,Main_OG!$B$1:$B$766,Main_OG!$O$1:$O$766,"")</f>
        <v>1</v>
      </c>
      <c r="I2777" s="45">
        <f>_xlfn.XLOOKUP(F2777,Main_OG!$D$1:$D$766,Main_OG!$J$1:$J$766,"")</f>
        <v>2</v>
      </c>
      <c r="J2777" s="45" t="s">
        <v>139</v>
      </c>
      <c r="K2777" s="45" t="str">
        <f t="shared" si="130"/>
        <v>UGI Utilities, Inc_PA</v>
      </c>
      <c r="L2777" s="45" t="str">
        <f t="shared" si="131"/>
        <v>UGI Utilities, Inc_PA</v>
      </c>
      <c r="M2777" s="45" t="s">
        <v>3967</v>
      </c>
      <c r="N2777" s="45">
        <v>0</v>
      </c>
      <c r="O2777" s="45">
        <v>7529</v>
      </c>
      <c r="P2777" s="45">
        <v>100</v>
      </c>
      <c r="Q2777" s="45">
        <v>55011</v>
      </c>
      <c r="R2777" s="45">
        <v>0</v>
      </c>
      <c r="S2777" s="45">
        <v>182423</v>
      </c>
      <c r="T2777" s="45">
        <v>14268</v>
      </c>
      <c r="U2777" s="45">
        <v>566182</v>
      </c>
      <c r="V2777" s="45">
        <v>0</v>
      </c>
      <c r="W2777" s="45">
        <v>10.912274999999999</v>
      </c>
      <c r="X2777" s="45">
        <v>10.382675000000001</v>
      </c>
      <c r="Y2777" s="45">
        <v>11.453172</v>
      </c>
      <c r="Z2777" s="46">
        <v>763855.4</v>
      </c>
      <c r="AA2777" s="46">
        <v>59633.774626131235</v>
      </c>
      <c r="AB2777" s="47">
        <f>_xlfn.XLOOKUP($F2777,Main_OG!$D$1:$D$766,Main_OG!AJ$1:AJ$766,"")</f>
        <v>46668322</v>
      </c>
      <c r="AC2777" s="47">
        <f>_xlfn.XLOOKUP($F2777,Main_OG!$D$1:$D$766,Main_OG!AK$1:AK$766,"")</f>
        <v>2931274</v>
      </c>
      <c r="AD2777" s="47">
        <f>_xlfn.XLOOKUP($F2777,Main_OG!$D$1:$D$766,Main_OG!AL$1:AL$766,"")</f>
        <v>1078551458</v>
      </c>
      <c r="AE2777" s="47">
        <f>_xlfn.XLOOKUP($F2777,Main_OG!$D$1:$D$766,Main_OG!AM$1:AM$766,"")</f>
        <v>83476744</v>
      </c>
      <c r="AF2777" s="48">
        <f>_xlfn.XLOOKUP($F2777,Main_OG!$D$1:$D$766,Main_OG!Z$1:Z$766,"")</f>
        <v>1.81</v>
      </c>
      <c r="AG2777" s="48">
        <f>_xlfn.XLOOKUP($F2777,Main_OG!$D$1:$D$766,Main_OG!AA$1:AA$766,"")</f>
        <v>2.09</v>
      </c>
      <c r="AH2777" s="48">
        <f>_xlfn.XLOOKUP($F2777,Main_OG!$D$1:$D$766,Main_OG!AB$1:AB$766,"")</f>
        <v>17.134646247082848</v>
      </c>
      <c r="AI2777" s="48">
        <f>_xlfn.XLOOKUP($F2777,Main_OG!$D$1:$D$766,Main_OG!AC$1:AC$766,"")</f>
        <v>3.8713752811270652</v>
      </c>
      <c r="AJ2777" s="48">
        <f>_xlfn.XLOOKUP($F2777,Main_OG!$D$1:$D$766,Main_OG!AD$1:AD$766,"")</f>
        <v>0.62810595158289428</v>
      </c>
    </row>
    <row r="2778" spans="2:36" x14ac:dyDescent="0.35">
      <c r="B2778" s="36" t="s">
        <v>3954</v>
      </c>
      <c r="C2778" s="45" t="s">
        <v>139</v>
      </c>
      <c r="D2778" s="45" t="s">
        <v>4317</v>
      </c>
      <c r="E2778" s="36" t="s">
        <v>3954</v>
      </c>
      <c r="F2778" s="36" t="str">
        <f t="shared" si="129"/>
        <v>2019_PA</v>
      </c>
      <c r="G2778" s="45">
        <v>2019</v>
      </c>
      <c r="H2778" s="45">
        <f>_xlfn.XLOOKUP(J2778,Main_OG!$B$1:$B$766,Main_OG!$O$1:$O$766,"")</f>
        <v>1</v>
      </c>
      <c r="I2778" s="45">
        <f>_xlfn.XLOOKUP(F2778,Main_OG!$D$1:$D$766,Main_OG!$J$1:$J$766,"")</f>
        <v>2</v>
      </c>
      <c r="J2778" s="45" t="s">
        <v>139</v>
      </c>
      <c r="K2778" s="45" t="str">
        <f t="shared" si="130"/>
        <v>UGI Utilities, Inc_PA</v>
      </c>
      <c r="L2778" s="45" t="str">
        <f t="shared" si="131"/>
        <v>UGI Utilities, Inc_PA</v>
      </c>
      <c r="M2778" s="45" t="s">
        <v>3968</v>
      </c>
      <c r="N2778" s="45">
        <v>0</v>
      </c>
      <c r="O2778" s="45">
        <v>7559</v>
      </c>
      <c r="P2778" s="45">
        <v>98</v>
      </c>
      <c r="Q2778" s="45">
        <v>54903</v>
      </c>
      <c r="R2778" s="45">
        <v>0</v>
      </c>
      <c r="S2778" s="45">
        <v>173477</v>
      </c>
      <c r="T2778" s="45">
        <v>10441</v>
      </c>
      <c r="U2778" s="45">
        <v>565747</v>
      </c>
      <c r="V2778" s="45">
        <v>0</v>
      </c>
      <c r="W2778" s="45">
        <v>9.8600390999999998</v>
      </c>
      <c r="X2778" s="45">
        <v>9.2452830000000006</v>
      </c>
      <c r="Y2778" s="45">
        <v>10.647834</v>
      </c>
      <c r="Z2778" s="46">
        <v>772529.5</v>
      </c>
      <c r="AA2778" s="46">
        <v>60359.134465093557</v>
      </c>
      <c r="AB2778" s="47">
        <f>_xlfn.XLOOKUP($F2778,Main_OG!$D$1:$D$766,Main_OG!AJ$1:AJ$766,"")</f>
        <v>38844130</v>
      </c>
      <c r="AC2778" s="47">
        <f>_xlfn.XLOOKUP($F2778,Main_OG!$D$1:$D$766,Main_OG!AK$1:AK$766,"")</f>
        <v>898906</v>
      </c>
      <c r="AD2778" s="47">
        <f>_xlfn.XLOOKUP($F2778,Main_OG!$D$1:$D$766,Main_OG!AL$1:AL$766,"")</f>
        <v>1347497180</v>
      </c>
      <c r="AE2778" s="47">
        <f>_xlfn.XLOOKUP($F2778,Main_OG!$D$1:$D$766,Main_OG!AM$1:AM$766,"")</f>
        <v>83229652</v>
      </c>
      <c r="AF2778" s="48">
        <f>_xlfn.XLOOKUP($F2778,Main_OG!$D$1:$D$766,Main_OG!Z$1:Z$766,"")</f>
        <v>1.54</v>
      </c>
      <c r="AG2778" s="48">
        <f>_xlfn.XLOOKUP($F2778,Main_OG!$D$1:$D$766,Main_OG!AA$1:AA$766,"")</f>
        <v>2.176146746141439</v>
      </c>
      <c r="AH2778" s="48">
        <f>_xlfn.XLOOKUP($F2778,Main_OG!$D$1:$D$766,Main_OG!AB$1:AB$766,"")</f>
        <v>16.155101142605361</v>
      </c>
      <c r="AI2778" s="48">
        <f>_xlfn.XLOOKUP($F2778,Main_OG!$D$1:$D$766,Main_OG!AC$1:AC$766,"")</f>
        <v>3.3292283805067271</v>
      </c>
      <c r="AJ2778" s="48">
        <f>_xlfn.XLOOKUP($F2778,Main_OG!$D$1:$D$766,Main_OG!AD$1:AD$766,"")</f>
        <v>0.68</v>
      </c>
    </row>
    <row r="2779" spans="2:36" x14ac:dyDescent="0.35">
      <c r="B2779" s="36" t="s">
        <v>3954</v>
      </c>
      <c r="C2779" s="45" t="s">
        <v>139</v>
      </c>
      <c r="D2779" s="45" t="s">
        <v>4317</v>
      </c>
      <c r="E2779" s="36" t="s">
        <v>3954</v>
      </c>
      <c r="F2779" s="36" t="str">
        <f t="shared" si="129"/>
        <v>2020_PA</v>
      </c>
      <c r="G2779" s="45">
        <v>2020</v>
      </c>
      <c r="H2779" s="45">
        <f>_xlfn.XLOOKUP(J2779,Main_OG!$B$1:$B$766,Main_OG!$O$1:$O$766,"")</f>
        <v>1</v>
      </c>
      <c r="I2779" s="45">
        <f>_xlfn.XLOOKUP(F2779,Main_OG!$D$1:$D$766,Main_OG!$J$1:$J$766,"")</f>
        <v>2</v>
      </c>
      <c r="J2779" s="45" t="s">
        <v>139</v>
      </c>
      <c r="K2779" s="45" t="str">
        <f t="shared" si="130"/>
        <v>UGI Utilities, Inc_PA</v>
      </c>
      <c r="L2779" s="45" t="str">
        <f t="shared" si="131"/>
        <v>UGI Utilities, Inc_PA</v>
      </c>
      <c r="M2779" s="45" t="s">
        <v>3969</v>
      </c>
      <c r="N2779" s="45">
        <v>0</v>
      </c>
      <c r="O2779" s="45">
        <v>7658</v>
      </c>
      <c r="P2779" s="45">
        <v>97</v>
      </c>
      <c r="Q2779" s="45">
        <v>0</v>
      </c>
      <c r="R2779" s="45">
        <v>0</v>
      </c>
      <c r="S2779" s="45">
        <v>172307</v>
      </c>
      <c r="T2779" s="45">
        <v>9478</v>
      </c>
      <c r="U2779" s="45">
        <v>0</v>
      </c>
      <c r="V2779" s="45">
        <v>0</v>
      </c>
      <c r="W2779" s="45">
        <v>9.5387302999999992</v>
      </c>
      <c r="X2779" s="45">
        <v>10.14349</v>
      </c>
      <c r="Y2779" s="45">
        <v>0</v>
      </c>
      <c r="Z2779" s="46">
        <v>736470.6</v>
      </c>
      <c r="AA2779" s="46">
        <v>57561.930981701065</v>
      </c>
      <c r="AB2779" s="47">
        <f>_xlfn.XLOOKUP($F2779,Main_OG!$D$1:$D$766,Main_OG!AJ$1:AJ$766,"")</f>
        <v>27123248</v>
      </c>
      <c r="AC2779" s="47">
        <f>_xlfn.XLOOKUP($F2779,Main_OG!$D$1:$D$766,Main_OG!AK$1:AK$766,"")</f>
        <v>416792</v>
      </c>
      <c r="AD2779" s="47">
        <f>_xlfn.XLOOKUP($F2779,Main_OG!$D$1:$D$766,Main_OG!AL$1:AL$766,"")</f>
        <v>1660210754</v>
      </c>
      <c r="AE2779" s="47">
        <f>_xlfn.XLOOKUP($F2779,Main_OG!$D$1:$D$766,Main_OG!AM$1:AM$766,"")</f>
        <v>0</v>
      </c>
      <c r="AF2779" s="48">
        <f>_xlfn.XLOOKUP($F2779,Main_OG!$D$1:$D$766,Main_OG!Z$1:Z$766,"")</f>
        <v>0</v>
      </c>
      <c r="AG2779" s="48">
        <f>_xlfn.XLOOKUP($F2779,Main_OG!$D$1:$D$766,Main_OG!AA$1:AA$766,"")</f>
        <v>2.127327759928813</v>
      </c>
      <c r="AH2779" s="48">
        <f>_xlfn.XLOOKUP($F2779,Main_OG!$D$1:$D$766,Main_OG!AB$1:AB$766,"")</f>
        <v>12.535325193609101</v>
      </c>
      <c r="AI2779" s="48">
        <f>_xlfn.XLOOKUP($F2779,Main_OG!$D$1:$D$766,Main_OG!AC$1:AC$766,"")</f>
        <v>2.8422150630003218</v>
      </c>
      <c r="AJ2779" s="48">
        <f>_xlfn.XLOOKUP($F2779,Main_OG!$D$1:$D$766,Main_OG!AD$1:AD$766,"")</f>
        <v>0.5848556097000881</v>
      </c>
    </row>
    <row r="2780" spans="2:36" x14ac:dyDescent="0.35">
      <c r="B2780" s="36" t="s">
        <v>3970</v>
      </c>
      <c r="C2780" s="45" t="s">
        <v>370</v>
      </c>
      <c r="D2780" s="45" t="s">
        <v>4318</v>
      </c>
      <c r="E2780" s="36" t="s">
        <v>3970</v>
      </c>
      <c r="F2780" s="36" t="str">
        <f t="shared" si="129"/>
        <v>2006_MO</v>
      </c>
      <c r="G2780" s="45">
        <v>2006</v>
      </c>
      <c r="H2780" s="45">
        <f>_xlfn.XLOOKUP(J2780,Main_OG!$B$1:$B$766,Main_OG!$O$1:$O$766,"")</f>
        <v>0</v>
      </c>
      <c r="I2780" s="45">
        <f>_xlfn.XLOOKUP(F2780,Main_OG!$D$1:$D$766,Main_OG!$J$1:$J$766,"")</f>
        <v>0</v>
      </c>
      <c r="J2780" s="45" t="s">
        <v>370</v>
      </c>
      <c r="K2780" s="45" t="str">
        <f t="shared" si="130"/>
        <v>Union Electric Co_MO</v>
      </c>
      <c r="L2780" s="45" t="str">
        <f t="shared" si="131"/>
        <v>Union Electric Co_MO</v>
      </c>
      <c r="M2780" s="45" t="s">
        <v>3971</v>
      </c>
      <c r="N2780" s="45">
        <v>1</v>
      </c>
      <c r="O2780" s="45">
        <v>143853</v>
      </c>
      <c r="P2780" s="45">
        <v>6399</v>
      </c>
      <c r="Q2780" s="45">
        <v>1020485</v>
      </c>
      <c r="R2780" s="45">
        <v>1088</v>
      </c>
      <c r="S2780" s="45">
        <v>794976</v>
      </c>
      <c r="T2780" s="45">
        <v>404978</v>
      </c>
      <c r="U2780" s="45">
        <v>911002</v>
      </c>
      <c r="V2780" s="45">
        <v>5.7459730657512544</v>
      </c>
      <c r="W2780" s="45">
        <v>5.6555897944468967</v>
      </c>
      <c r="X2780" s="45">
        <v>4.1717545952055382</v>
      </c>
      <c r="Y2780" s="45">
        <v>6.9642252129167668</v>
      </c>
      <c r="Z2780" s="46">
        <v>286558.3</v>
      </c>
      <c r="AA2780" s="46">
        <v>49045.493319531502</v>
      </c>
      <c r="AB2780" s="47">
        <f>_xlfn.XLOOKUP($F2780,Main_OG!$D$1:$D$766,Main_OG!AJ$1:AJ$766,"")</f>
        <v>91431938</v>
      </c>
      <c r="AC2780" s="47">
        <f>_xlfn.XLOOKUP($F2780,Main_OG!$D$1:$D$766,Main_OG!AK$1:AK$766,"")</f>
        <v>278170.96000000002</v>
      </c>
      <c r="AD2780" s="47">
        <f>_xlfn.XLOOKUP($F2780,Main_OG!$D$1:$D$766,Main_OG!AL$1:AL$766,"")</f>
        <v>64418279.100000001</v>
      </c>
      <c r="AE2780" s="47">
        <f>_xlfn.XLOOKUP($F2780,Main_OG!$D$1:$D$766,Main_OG!AM$1:AM$766,"")</f>
        <v>10116660</v>
      </c>
      <c r="AF2780" s="48">
        <f>_xlfn.XLOOKUP($F2780,Main_OG!$D$1:$D$766,Main_OG!Z$1:Z$766,"")</f>
        <v>1.24</v>
      </c>
      <c r="AG2780" s="48">
        <f>_xlfn.XLOOKUP($F2780,Main_OG!$D$1:$D$766,Main_OG!AA$1:AA$766,"")</f>
        <v>1.1100000000000001</v>
      </c>
      <c r="AH2780" s="48">
        <f>_xlfn.XLOOKUP($F2780,Main_OG!$D$1:$D$766,Main_OG!AB$1:AB$766,"")</f>
        <v>14.57</v>
      </c>
      <c r="AI2780" s="48">
        <f>_xlfn.XLOOKUP($F2780,Main_OG!$D$1:$D$766,Main_OG!AC$1:AC$766,"")</f>
        <v>6.76</v>
      </c>
      <c r="AJ2780" s="48">
        <f>_xlfn.XLOOKUP($F2780,Main_OG!$D$1:$D$766,Main_OG!AD$1:AD$766,"")</f>
        <v>0.42</v>
      </c>
    </row>
    <row r="2781" spans="2:36" x14ac:dyDescent="0.35">
      <c r="B2781" s="36" t="s">
        <v>3970</v>
      </c>
      <c r="C2781" s="45" t="s">
        <v>370</v>
      </c>
      <c r="D2781" s="45" t="s">
        <v>4318</v>
      </c>
      <c r="E2781" s="36" t="s">
        <v>3970</v>
      </c>
      <c r="F2781" s="36" t="str">
        <f t="shared" si="129"/>
        <v>2007_MO</v>
      </c>
      <c r="G2781" s="45">
        <v>2007</v>
      </c>
      <c r="H2781" s="45">
        <f>_xlfn.XLOOKUP(J2781,Main_OG!$B$1:$B$766,Main_OG!$O$1:$O$766,"")</f>
        <v>0</v>
      </c>
      <c r="I2781" s="45">
        <f>_xlfn.XLOOKUP(F2781,Main_OG!$D$1:$D$766,Main_OG!$J$1:$J$766,"")</f>
        <v>0</v>
      </c>
      <c r="J2781" s="45" t="s">
        <v>370</v>
      </c>
      <c r="K2781" s="45" t="str">
        <f t="shared" si="130"/>
        <v>Union Electric Co_MO</v>
      </c>
      <c r="L2781" s="45" t="str">
        <f t="shared" si="131"/>
        <v>Union Electric Co_MO</v>
      </c>
      <c r="M2781" s="45" t="s">
        <v>3972</v>
      </c>
      <c r="N2781" s="45">
        <v>1</v>
      </c>
      <c r="O2781" s="45">
        <v>145779</v>
      </c>
      <c r="P2781" s="45">
        <v>6341</v>
      </c>
      <c r="Q2781" s="45">
        <v>1027668</v>
      </c>
      <c r="R2781" s="45">
        <v>1204</v>
      </c>
      <c r="S2781" s="45">
        <v>837770</v>
      </c>
      <c r="T2781" s="45">
        <v>402705</v>
      </c>
      <c r="U2781" s="45">
        <v>980231</v>
      </c>
      <c r="V2781" s="45">
        <v>6.16</v>
      </c>
      <c r="W2781" s="45">
        <v>5.68</v>
      </c>
      <c r="X2781" s="45">
        <v>4.1100000000000003</v>
      </c>
      <c r="Y2781" s="45">
        <v>6.88</v>
      </c>
      <c r="Z2781" s="46">
        <v>288320.8</v>
      </c>
      <c r="AA2781" s="46">
        <v>48970.754186926722</v>
      </c>
      <c r="AB2781" s="47">
        <f>_xlfn.XLOOKUP($F2781,Main_OG!$D$1:$D$766,Main_OG!AJ$1:AJ$766,"")</f>
        <v>88418268</v>
      </c>
      <c r="AC2781" s="47">
        <f>_xlfn.XLOOKUP($F2781,Main_OG!$D$1:$D$766,Main_OG!AK$1:AK$766,"")</f>
        <v>279430</v>
      </c>
      <c r="AD2781" s="47">
        <f>_xlfn.XLOOKUP($F2781,Main_OG!$D$1:$D$766,Main_OG!AL$1:AL$766,"")</f>
        <v>81780530</v>
      </c>
      <c r="AE2781" s="47">
        <f>_xlfn.XLOOKUP($F2781,Main_OG!$D$1:$D$766,Main_OG!AM$1:AM$766,"")</f>
        <v>9371955</v>
      </c>
      <c r="AF2781" s="48">
        <f>_xlfn.XLOOKUP($F2781,Main_OG!$D$1:$D$766,Main_OG!Z$1:Z$766,"")</f>
        <v>1.52</v>
      </c>
      <c r="AG2781" s="48">
        <f>_xlfn.XLOOKUP($F2781,Main_OG!$D$1:$D$766,Main_OG!AA$1:AA$766,"")</f>
        <v>1.33</v>
      </c>
      <c r="AH2781" s="48">
        <f>_xlfn.XLOOKUP($F2781,Main_OG!$D$1:$D$766,Main_OG!AB$1:AB$766,"")</f>
        <v>17.13</v>
      </c>
      <c r="AI2781" s="48">
        <f>_xlfn.XLOOKUP($F2781,Main_OG!$D$1:$D$766,Main_OG!AC$1:AC$766,"")</f>
        <v>7.17</v>
      </c>
      <c r="AJ2781" s="48">
        <f>_xlfn.XLOOKUP($F2781,Main_OG!$D$1:$D$766,Main_OG!AD$1:AD$766,"")</f>
        <v>0.47</v>
      </c>
    </row>
    <row r="2782" spans="2:36" x14ac:dyDescent="0.35">
      <c r="B2782" s="36" t="s">
        <v>3970</v>
      </c>
      <c r="C2782" s="45" t="s">
        <v>370</v>
      </c>
      <c r="D2782" s="45" t="s">
        <v>4318</v>
      </c>
      <c r="E2782" s="36" t="s">
        <v>3970</v>
      </c>
      <c r="F2782" s="36" t="str">
        <f t="shared" si="129"/>
        <v>2008_MO</v>
      </c>
      <c r="G2782" s="45">
        <v>2008</v>
      </c>
      <c r="H2782" s="45">
        <f>_xlfn.XLOOKUP(J2782,Main_OG!$B$1:$B$766,Main_OG!$O$1:$O$766,"")</f>
        <v>0</v>
      </c>
      <c r="I2782" s="45">
        <f>_xlfn.XLOOKUP(F2782,Main_OG!$D$1:$D$766,Main_OG!$J$1:$J$766,"")</f>
        <v>0</v>
      </c>
      <c r="J2782" s="45" t="s">
        <v>370</v>
      </c>
      <c r="K2782" s="45" t="str">
        <f t="shared" si="130"/>
        <v>Union Electric Co_MO</v>
      </c>
      <c r="L2782" s="45" t="str">
        <f t="shared" si="131"/>
        <v>Union Electric Co_MO</v>
      </c>
      <c r="M2782" s="45" t="s">
        <v>3973</v>
      </c>
      <c r="N2782" s="45">
        <v>1</v>
      </c>
      <c r="O2782" s="45">
        <v>152162</v>
      </c>
      <c r="P2782" s="45">
        <v>4787</v>
      </c>
      <c r="Q2782" s="45">
        <v>1039169</v>
      </c>
      <c r="R2782" s="45">
        <v>23752</v>
      </c>
      <c r="S2782" s="45">
        <v>14797651</v>
      </c>
      <c r="T2782" s="45">
        <v>9255510</v>
      </c>
      <c r="U2782" s="45">
        <v>13903713</v>
      </c>
      <c r="V2782" s="45">
        <v>5.4</v>
      </c>
      <c r="W2782" s="45">
        <v>5.75</v>
      </c>
      <c r="X2782" s="45">
        <v>4.0199999999999996</v>
      </c>
      <c r="Y2782" s="45">
        <v>6.82</v>
      </c>
      <c r="Z2782" s="46">
        <v>297881.8</v>
      </c>
      <c r="AA2782" s="46">
        <v>50284.60903226852</v>
      </c>
      <c r="AB2782" s="47">
        <f>_xlfn.XLOOKUP($F2782,Main_OG!$D$1:$D$766,Main_OG!AJ$1:AJ$766,"")</f>
        <v>87632152</v>
      </c>
      <c r="AC2782" s="47">
        <f>_xlfn.XLOOKUP($F2782,Main_OG!$D$1:$D$766,Main_OG!AK$1:AK$766,"")</f>
        <v>289334</v>
      </c>
      <c r="AD2782" s="47">
        <f>_xlfn.XLOOKUP($F2782,Main_OG!$D$1:$D$766,Main_OG!AL$1:AL$766,"")</f>
        <v>84592026</v>
      </c>
      <c r="AE2782" s="47">
        <f>_xlfn.XLOOKUP($F2782,Main_OG!$D$1:$D$766,Main_OG!AM$1:AM$766,"")</f>
        <v>9378629</v>
      </c>
      <c r="AF2782" s="48">
        <f>_xlfn.XLOOKUP($F2782,Main_OG!$D$1:$D$766,Main_OG!Z$1:Z$766,"")</f>
        <v>1.71</v>
      </c>
      <c r="AG2782" s="48">
        <f>_xlfn.XLOOKUP($F2782,Main_OG!$D$1:$D$766,Main_OG!AA$1:AA$766,"")</f>
        <v>1.5</v>
      </c>
      <c r="AH2782" s="48">
        <f>_xlfn.XLOOKUP($F2782,Main_OG!$D$1:$D$766,Main_OG!AB$1:AB$766,"")</f>
        <v>21.02</v>
      </c>
      <c r="AI2782" s="48">
        <f>_xlfn.XLOOKUP($F2782,Main_OG!$D$1:$D$766,Main_OG!AC$1:AC$766,"")</f>
        <v>7.65</v>
      </c>
      <c r="AJ2782" s="48">
        <f>_xlfn.XLOOKUP($F2782,Main_OG!$D$1:$D$766,Main_OG!AD$1:AD$766,"")</f>
        <v>0.47</v>
      </c>
    </row>
    <row r="2783" spans="2:36" x14ac:dyDescent="0.35">
      <c r="B2783" s="36" t="s">
        <v>3970</v>
      </c>
      <c r="C2783" s="45" t="s">
        <v>370</v>
      </c>
      <c r="D2783" s="45" t="s">
        <v>4318</v>
      </c>
      <c r="E2783" s="36" t="s">
        <v>3970</v>
      </c>
      <c r="F2783" s="36" t="str">
        <f t="shared" si="129"/>
        <v>2009_MO</v>
      </c>
      <c r="G2783" s="45">
        <v>2009</v>
      </c>
      <c r="H2783" s="45">
        <f>_xlfn.XLOOKUP(J2783,Main_OG!$B$1:$B$766,Main_OG!$O$1:$O$766,"")</f>
        <v>0</v>
      </c>
      <c r="I2783" s="45">
        <f>_xlfn.XLOOKUP(F2783,Main_OG!$D$1:$D$766,Main_OG!$J$1:$J$766,"")</f>
        <v>0</v>
      </c>
      <c r="J2783" s="45" t="s">
        <v>370</v>
      </c>
      <c r="K2783" s="45" t="str">
        <f t="shared" si="130"/>
        <v>Union Electric Co_MO</v>
      </c>
      <c r="L2783" s="45" t="str">
        <f t="shared" si="131"/>
        <v>Union Electric Co_MO</v>
      </c>
      <c r="M2783" s="45" t="s">
        <v>3974</v>
      </c>
      <c r="N2783" s="45">
        <v>1</v>
      </c>
      <c r="O2783" s="45">
        <v>149665</v>
      </c>
      <c r="P2783" s="45">
        <v>4585</v>
      </c>
      <c r="Q2783" s="45">
        <v>1033362</v>
      </c>
      <c r="R2783" s="45">
        <v>21241</v>
      </c>
      <c r="S2783" s="45">
        <v>14626303</v>
      </c>
      <c r="T2783" s="45">
        <v>7037400</v>
      </c>
      <c r="U2783" s="45">
        <v>13413330</v>
      </c>
      <c r="V2783" s="45">
        <v>5.83</v>
      </c>
      <c r="W2783" s="45">
        <v>6.11</v>
      </c>
      <c r="X2783" s="45">
        <v>4.47</v>
      </c>
      <c r="Y2783" s="45">
        <v>7.32</v>
      </c>
      <c r="Z2783" s="46">
        <v>289566.8</v>
      </c>
      <c r="AA2783" s="46">
        <v>48576.165961649953</v>
      </c>
      <c r="AB2783" s="47">
        <f>_xlfn.XLOOKUP($F2783,Main_OG!$D$1:$D$766,Main_OG!AJ$1:AJ$766,"")</f>
        <v>85503508</v>
      </c>
      <c r="AC2783" s="47">
        <f>_xlfn.XLOOKUP($F2783,Main_OG!$D$1:$D$766,Main_OG!AK$1:AK$766,"")</f>
        <v>453774</v>
      </c>
      <c r="AD2783" s="47">
        <f>_xlfn.XLOOKUP($F2783,Main_OG!$D$1:$D$766,Main_OG!AL$1:AL$766,"")</f>
        <v>59003074</v>
      </c>
      <c r="AE2783" s="47">
        <f>_xlfn.XLOOKUP($F2783,Main_OG!$D$1:$D$766,Main_OG!AM$1:AM$766,"")</f>
        <v>10247116</v>
      </c>
      <c r="AF2783" s="48">
        <f>_xlfn.XLOOKUP($F2783,Main_OG!$D$1:$D$766,Main_OG!Z$1:Z$766,"")</f>
        <v>1.56</v>
      </c>
      <c r="AG2783" s="48">
        <f>_xlfn.XLOOKUP($F2783,Main_OG!$D$1:$D$766,Main_OG!AA$1:AA$766,"")</f>
        <v>1.52</v>
      </c>
      <c r="AH2783" s="48">
        <f>_xlfn.XLOOKUP($F2783,Main_OG!$D$1:$D$766,Main_OG!AB$1:AB$766,"")</f>
        <v>12.84</v>
      </c>
      <c r="AI2783" s="48">
        <f>_xlfn.XLOOKUP($F2783,Main_OG!$D$1:$D$766,Main_OG!AC$1:AC$766,"")</f>
        <v>4.72</v>
      </c>
      <c r="AJ2783" s="48">
        <f>_xlfn.XLOOKUP($F2783,Main_OG!$D$1:$D$766,Main_OG!AD$1:AD$766,"")</f>
        <v>0.68314474405108627</v>
      </c>
    </row>
    <row r="2784" spans="2:36" x14ac:dyDescent="0.35">
      <c r="B2784" s="36" t="s">
        <v>3970</v>
      </c>
      <c r="C2784" s="45" t="s">
        <v>370</v>
      </c>
      <c r="D2784" s="45" t="s">
        <v>4318</v>
      </c>
      <c r="E2784" s="36" t="s">
        <v>3970</v>
      </c>
      <c r="F2784" s="36" t="str">
        <f t="shared" si="129"/>
        <v>2010_MO</v>
      </c>
      <c r="G2784" s="45">
        <v>2010</v>
      </c>
      <c r="H2784" s="45">
        <f>_xlfn.XLOOKUP(J2784,Main_OG!$B$1:$B$766,Main_OG!$O$1:$O$766,"")</f>
        <v>0</v>
      </c>
      <c r="I2784" s="45">
        <f>_xlfn.XLOOKUP(F2784,Main_OG!$D$1:$D$766,Main_OG!$J$1:$J$766,"")</f>
        <v>0</v>
      </c>
      <c r="J2784" s="45" t="s">
        <v>370</v>
      </c>
      <c r="K2784" s="45" t="str">
        <f t="shared" si="130"/>
        <v>Union Electric Co_MO</v>
      </c>
      <c r="L2784" s="45" t="str">
        <f t="shared" si="131"/>
        <v>Union Electric Co_MO</v>
      </c>
      <c r="M2784" s="45" t="s">
        <v>3975</v>
      </c>
      <c r="N2784" s="45">
        <v>1</v>
      </c>
      <c r="O2784" s="45">
        <v>150944</v>
      </c>
      <c r="P2784" s="45">
        <v>4503</v>
      </c>
      <c r="Q2784" s="45">
        <v>1035424</v>
      </c>
      <c r="R2784" s="45">
        <v>22016</v>
      </c>
      <c r="S2784" s="45">
        <v>15109890</v>
      </c>
      <c r="T2784" s="45">
        <v>8655643</v>
      </c>
      <c r="U2784" s="45">
        <v>14639909</v>
      </c>
      <c r="V2784" s="45">
        <v>6.14</v>
      </c>
      <c r="W2784" s="45">
        <v>6.73</v>
      </c>
      <c r="X2784" s="45">
        <v>4.6100000000000003</v>
      </c>
      <c r="Y2784" s="45">
        <v>8.15</v>
      </c>
      <c r="Z2784" s="46">
        <v>295986.40000000002</v>
      </c>
      <c r="AA2784" s="46">
        <v>49363.24327407415</v>
      </c>
      <c r="AB2784" s="47">
        <f>_xlfn.XLOOKUP($F2784,Main_OG!$D$1:$D$766,Main_OG!AJ$1:AJ$766,"")</f>
        <v>89532014</v>
      </c>
      <c r="AC2784" s="47">
        <f>_xlfn.XLOOKUP($F2784,Main_OG!$D$1:$D$766,Main_OG!AK$1:AK$766,"")</f>
        <v>509430</v>
      </c>
      <c r="AD2784" s="47">
        <f>_xlfn.XLOOKUP($F2784,Main_OG!$D$1:$D$766,Main_OG!AL$1:AL$766,"")</f>
        <v>79400222</v>
      </c>
      <c r="AE2784" s="47">
        <f>_xlfn.XLOOKUP($F2784,Main_OG!$D$1:$D$766,Main_OG!AM$1:AM$766,"")</f>
        <v>8996033</v>
      </c>
      <c r="AF2784" s="48">
        <f>_xlfn.XLOOKUP($F2784,Main_OG!$D$1:$D$766,Main_OG!Z$1:Z$766,"")</f>
        <v>1.67</v>
      </c>
      <c r="AG2784" s="48">
        <f>_xlfn.XLOOKUP($F2784,Main_OG!$D$1:$D$766,Main_OG!AA$1:AA$766,"")</f>
        <v>1.57</v>
      </c>
      <c r="AH2784" s="48">
        <f>_xlfn.XLOOKUP($F2784,Main_OG!$D$1:$D$766,Main_OG!AB$1:AB$766,"")</f>
        <v>16.39</v>
      </c>
      <c r="AI2784" s="48">
        <f>_xlfn.XLOOKUP($F2784,Main_OG!$D$1:$D$766,Main_OG!AC$1:AC$766,"")</f>
        <v>5.2</v>
      </c>
      <c r="AJ2784" s="48">
        <f>_xlfn.XLOOKUP($F2784,Main_OG!$D$1:$D$766,Main_OG!AD$1:AD$766,"")</f>
        <v>0.70992248279802228</v>
      </c>
    </row>
    <row r="2785" spans="2:36" x14ac:dyDescent="0.35">
      <c r="B2785" s="36" t="s">
        <v>3976</v>
      </c>
      <c r="C2785" s="45" t="s">
        <v>370</v>
      </c>
      <c r="D2785" s="45" t="s">
        <v>4318</v>
      </c>
      <c r="E2785" s="36" t="s">
        <v>3970</v>
      </c>
      <c r="F2785" s="36" t="str">
        <f t="shared" si="129"/>
        <v>2011_MO</v>
      </c>
      <c r="G2785" s="45">
        <v>2011</v>
      </c>
      <c r="H2785" s="45">
        <f>_xlfn.XLOOKUP(J2785,Main_OG!$B$1:$B$766,Main_OG!$O$1:$O$766,"")</f>
        <v>0</v>
      </c>
      <c r="I2785" s="45">
        <f>_xlfn.XLOOKUP(F2785,Main_OG!$D$1:$D$766,Main_OG!$J$1:$J$766,"")</f>
        <v>0</v>
      </c>
      <c r="J2785" s="45" t="s">
        <v>370</v>
      </c>
      <c r="K2785" s="45" t="str">
        <f t="shared" si="130"/>
        <v>Union Electric Co - (MO)_MO</v>
      </c>
      <c r="L2785" s="45" t="str">
        <f t="shared" si="131"/>
        <v>Union Electric Co_MO</v>
      </c>
      <c r="M2785" s="45" t="s">
        <v>3977</v>
      </c>
      <c r="N2785" s="45">
        <v>1</v>
      </c>
      <c r="O2785" s="45">
        <v>151499</v>
      </c>
      <c r="P2785" s="45">
        <v>4430</v>
      </c>
      <c r="Q2785" s="45">
        <v>1034548</v>
      </c>
      <c r="R2785" s="45">
        <v>21869</v>
      </c>
      <c r="S2785" s="45">
        <v>14848649</v>
      </c>
      <c r="T2785" s="45">
        <v>8690991</v>
      </c>
      <c r="U2785" s="45">
        <v>13866948</v>
      </c>
      <c r="V2785" s="45">
        <v>6.9</v>
      </c>
      <c r="W2785" s="45">
        <v>7.39</v>
      </c>
      <c r="X2785" s="45">
        <v>5.04</v>
      </c>
      <c r="Y2785" s="45">
        <v>9.17</v>
      </c>
      <c r="Z2785" s="46">
        <v>292984.2</v>
      </c>
      <c r="AA2785" s="46">
        <v>48739.865138004476</v>
      </c>
      <c r="AB2785" s="47">
        <f>_xlfn.XLOOKUP($F2785,Main_OG!$D$1:$D$766,Main_OG!AJ$1:AJ$766,"")</f>
        <v>92816876</v>
      </c>
      <c r="AC2785" s="47">
        <f>_xlfn.XLOOKUP($F2785,Main_OG!$D$1:$D$766,Main_OG!AK$1:AK$766,"")</f>
        <v>329593.8</v>
      </c>
      <c r="AD2785" s="47">
        <f>_xlfn.XLOOKUP($F2785,Main_OG!$D$1:$D$766,Main_OG!AL$1:AL$766,"")</f>
        <v>75592360</v>
      </c>
      <c r="AE2785" s="47">
        <f>_xlfn.XLOOKUP($F2785,Main_OG!$D$1:$D$766,Main_OG!AM$1:AM$766,"")</f>
        <v>9371323</v>
      </c>
      <c r="AF2785" s="48">
        <f>_xlfn.XLOOKUP($F2785,Main_OG!$D$1:$D$766,Main_OG!Z$1:Z$766,"")</f>
        <v>1.77</v>
      </c>
      <c r="AG2785" s="48">
        <f>_xlfn.XLOOKUP($F2785,Main_OG!$D$1:$D$766,Main_OG!AA$1:AA$766,"")</f>
        <v>1.72</v>
      </c>
      <c r="AH2785" s="48">
        <f>_xlfn.XLOOKUP($F2785,Main_OG!$D$1:$D$766,Main_OG!AB$1:AB$766,"")</f>
        <v>22.01</v>
      </c>
      <c r="AI2785" s="48">
        <f>_xlfn.XLOOKUP($F2785,Main_OG!$D$1:$D$766,Main_OG!AC$1:AC$766,"")</f>
        <v>4.97</v>
      </c>
      <c r="AJ2785" s="48">
        <f>_xlfn.XLOOKUP($F2785,Main_OG!$D$1:$D$766,Main_OG!AD$1:AD$766,"")</f>
        <v>0.72</v>
      </c>
    </row>
    <row r="2786" spans="2:36" x14ac:dyDescent="0.35">
      <c r="B2786" s="36" t="s">
        <v>3976</v>
      </c>
      <c r="C2786" s="45" t="s">
        <v>370</v>
      </c>
      <c r="D2786" s="45" t="s">
        <v>4318</v>
      </c>
      <c r="E2786" s="36" t="s">
        <v>3970</v>
      </c>
      <c r="F2786" s="36" t="str">
        <f t="shared" si="129"/>
        <v>2012_MO</v>
      </c>
      <c r="G2786" s="45">
        <v>2012</v>
      </c>
      <c r="H2786" s="45">
        <f>_xlfn.XLOOKUP(J2786,Main_OG!$B$1:$B$766,Main_OG!$O$1:$O$766,"")</f>
        <v>0</v>
      </c>
      <c r="I2786" s="45">
        <f>_xlfn.XLOOKUP(F2786,Main_OG!$D$1:$D$766,Main_OG!$J$1:$J$766,"")</f>
        <v>0</v>
      </c>
      <c r="J2786" s="45" t="s">
        <v>370</v>
      </c>
      <c r="K2786" s="45" t="str">
        <f t="shared" si="130"/>
        <v>Union Electric Co - (MO)_MO</v>
      </c>
      <c r="L2786" s="45" t="str">
        <f t="shared" si="131"/>
        <v>Union Electric Co_MO</v>
      </c>
      <c r="M2786" s="45" t="s">
        <v>3978</v>
      </c>
      <c r="N2786" s="45">
        <v>1</v>
      </c>
      <c r="O2786" s="45">
        <v>153082</v>
      </c>
      <c r="P2786" s="45">
        <v>4372</v>
      </c>
      <c r="Q2786" s="45">
        <v>1036216</v>
      </c>
      <c r="R2786" s="45">
        <v>21589</v>
      </c>
      <c r="S2786" s="45">
        <v>14679261</v>
      </c>
      <c r="T2786" s="45">
        <v>8659861</v>
      </c>
      <c r="U2786" s="45">
        <v>13385197</v>
      </c>
      <c r="V2786" s="45">
        <v>6.9665106999999997</v>
      </c>
      <c r="W2786" s="45">
        <v>7.5103236000000004</v>
      </c>
      <c r="X2786" s="45">
        <v>5.0210967999999996</v>
      </c>
      <c r="Y2786" s="45">
        <v>9.6927748000000005</v>
      </c>
      <c r="Z2786" s="46">
        <v>296514.3</v>
      </c>
      <c r="AA2786" s="46">
        <v>49205.604289526083</v>
      </c>
      <c r="AB2786" s="47">
        <f>_xlfn.XLOOKUP($F2786,Main_OG!$D$1:$D$766,Main_OG!AJ$1:AJ$766,"")</f>
        <v>84772596</v>
      </c>
      <c r="AC2786" s="47">
        <f>_xlfn.XLOOKUP($F2786,Main_OG!$D$1:$D$766,Main_OG!AK$1:AK$766,"")</f>
        <v>325852</v>
      </c>
      <c r="AD2786" s="47">
        <f>_xlfn.XLOOKUP($F2786,Main_OG!$D$1:$D$766,Main_OG!AL$1:AL$766,"")</f>
        <v>102093922</v>
      </c>
      <c r="AE2786" s="47">
        <f>_xlfn.XLOOKUP($F2786,Main_OG!$D$1:$D$766,Main_OG!AM$1:AM$766,"")</f>
        <v>10718329</v>
      </c>
      <c r="AF2786" s="48">
        <f>_xlfn.XLOOKUP($F2786,Main_OG!$D$1:$D$766,Main_OG!Z$1:Z$766,"")</f>
        <v>0</v>
      </c>
      <c r="AG2786" s="48">
        <f>_xlfn.XLOOKUP($F2786,Main_OG!$D$1:$D$766,Main_OG!AA$1:AA$766,"")</f>
        <v>2.324237813104427</v>
      </c>
      <c r="AH2786" s="48">
        <f>_xlfn.XLOOKUP($F2786,Main_OG!$D$1:$D$766,Main_OG!AB$1:AB$766,"")</f>
        <v>22.83</v>
      </c>
      <c r="AI2786" s="48">
        <f>_xlfn.XLOOKUP($F2786,Main_OG!$D$1:$D$766,Main_OG!AC$1:AC$766,"")</f>
        <v>3.503818060367514</v>
      </c>
      <c r="AJ2786" s="48">
        <f>_xlfn.XLOOKUP($F2786,Main_OG!$D$1:$D$766,Main_OG!AD$1:AD$766,"")</f>
        <v>0.75442193202762442</v>
      </c>
    </row>
    <row r="2787" spans="2:36" x14ac:dyDescent="0.35">
      <c r="B2787" s="36" t="s">
        <v>3976</v>
      </c>
      <c r="C2787" s="45" t="s">
        <v>370</v>
      </c>
      <c r="D2787" s="45" t="s">
        <v>4318</v>
      </c>
      <c r="E2787" s="36" t="s">
        <v>3970</v>
      </c>
      <c r="F2787" s="36" t="str">
        <f t="shared" si="129"/>
        <v>2013_MO</v>
      </c>
      <c r="G2787" s="45">
        <v>2013</v>
      </c>
      <c r="H2787" s="45">
        <f>_xlfn.XLOOKUP(J2787,Main_OG!$B$1:$B$766,Main_OG!$O$1:$O$766,"")</f>
        <v>0</v>
      </c>
      <c r="I2787" s="45">
        <f>_xlfn.XLOOKUP(F2787,Main_OG!$D$1:$D$766,Main_OG!$J$1:$J$766,"")</f>
        <v>0</v>
      </c>
      <c r="J2787" s="45" t="s">
        <v>370</v>
      </c>
      <c r="K2787" s="45" t="str">
        <f t="shared" si="130"/>
        <v>Union Electric Co - (MO)_MO</v>
      </c>
      <c r="L2787" s="45" t="str">
        <f t="shared" si="131"/>
        <v>Union Electric Co_MO</v>
      </c>
      <c r="M2787" s="45" t="s">
        <v>3979</v>
      </c>
      <c r="N2787" s="45">
        <v>1</v>
      </c>
      <c r="O2787" s="45">
        <v>154023</v>
      </c>
      <c r="P2787" s="45">
        <v>4335</v>
      </c>
      <c r="Q2787" s="45">
        <v>1038936</v>
      </c>
      <c r="R2787" s="45">
        <v>22205</v>
      </c>
      <c r="S2787" s="45">
        <v>14737190</v>
      </c>
      <c r="T2787" s="45">
        <v>8709141</v>
      </c>
      <c r="U2787" s="45">
        <v>13561749</v>
      </c>
      <c r="V2787" s="45">
        <v>7.8135554999999997</v>
      </c>
      <c r="W2787" s="45">
        <v>8.3588594999999994</v>
      </c>
      <c r="X2787" s="45">
        <v>5.6332535999999998</v>
      </c>
      <c r="Y2787" s="45">
        <v>10.527182</v>
      </c>
      <c r="Z2787" s="46">
        <v>302025.7</v>
      </c>
      <c r="AA2787" s="46">
        <v>49979.52172343852</v>
      </c>
      <c r="AB2787" s="47">
        <f>_xlfn.XLOOKUP($F2787,Main_OG!$D$1:$D$766,Main_OG!AJ$1:AJ$766,"")</f>
        <v>88810768</v>
      </c>
      <c r="AC2787" s="47">
        <f>_xlfn.XLOOKUP($F2787,Main_OG!$D$1:$D$766,Main_OG!AK$1:AK$766,"")</f>
        <v>271938.02</v>
      </c>
      <c r="AD2787" s="47">
        <f>_xlfn.XLOOKUP($F2787,Main_OG!$D$1:$D$766,Main_OG!AL$1:AL$766,"")</f>
        <v>74565968</v>
      </c>
      <c r="AE2787" s="47">
        <f>_xlfn.XLOOKUP($F2787,Main_OG!$D$1:$D$766,Main_OG!AM$1:AM$766,"")</f>
        <v>8367103</v>
      </c>
      <c r="AF2787" s="48">
        <f>_xlfn.XLOOKUP($F2787,Main_OG!$D$1:$D$766,Main_OG!Z$1:Z$766,"")</f>
        <v>1.92</v>
      </c>
      <c r="AG2787" s="48">
        <f>_xlfn.XLOOKUP($F2787,Main_OG!$D$1:$D$766,Main_OG!AA$1:AA$766,"")</f>
        <v>1.9</v>
      </c>
      <c r="AH2787" s="48">
        <f>_xlfn.XLOOKUP($F2787,Main_OG!$D$1:$D$766,Main_OG!AB$1:AB$766,"")</f>
        <v>22.862714639490921</v>
      </c>
      <c r="AI2787" s="48">
        <f>_xlfn.XLOOKUP($F2787,Main_OG!$D$1:$D$766,Main_OG!AC$1:AC$766,"")</f>
        <v>4.45</v>
      </c>
      <c r="AJ2787" s="48">
        <f>_xlfn.XLOOKUP($F2787,Main_OG!$D$1:$D$766,Main_OG!AD$1:AD$766,"")</f>
        <v>0.9</v>
      </c>
    </row>
    <row r="2788" spans="2:36" x14ac:dyDescent="0.35">
      <c r="B2788" s="36" t="s">
        <v>3976</v>
      </c>
      <c r="C2788" s="45" t="s">
        <v>370</v>
      </c>
      <c r="D2788" s="45" t="s">
        <v>4318</v>
      </c>
      <c r="E2788" s="36" t="s">
        <v>3970</v>
      </c>
      <c r="F2788" s="36" t="str">
        <f t="shared" si="129"/>
        <v>2014_MO</v>
      </c>
      <c r="G2788" s="45">
        <v>2014</v>
      </c>
      <c r="H2788" s="45">
        <f>_xlfn.XLOOKUP(J2788,Main_OG!$B$1:$B$766,Main_OG!$O$1:$O$766,"")</f>
        <v>0</v>
      </c>
      <c r="I2788" s="45">
        <f>_xlfn.XLOOKUP(F2788,Main_OG!$D$1:$D$766,Main_OG!$J$1:$J$766,"")</f>
        <v>0</v>
      </c>
      <c r="J2788" s="45" t="s">
        <v>370</v>
      </c>
      <c r="K2788" s="45" t="str">
        <f t="shared" si="130"/>
        <v>Union Electric Co - (MO)_MO</v>
      </c>
      <c r="L2788" s="45" t="str">
        <f t="shared" si="131"/>
        <v>Union Electric Co_MO</v>
      </c>
      <c r="M2788" s="45" t="s">
        <v>3980</v>
      </c>
      <c r="N2788" s="45">
        <v>1</v>
      </c>
      <c r="O2788" s="45">
        <v>154624</v>
      </c>
      <c r="P2788" s="45">
        <v>4284</v>
      </c>
      <c r="Q2788" s="45">
        <v>1041094</v>
      </c>
      <c r="R2788" s="45">
        <v>21755</v>
      </c>
      <c r="S2788" s="45">
        <v>14751404</v>
      </c>
      <c r="T2788" s="45">
        <v>8600114</v>
      </c>
      <c r="U2788" s="45">
        <v>13649267</v>
      </c>
      <c r="V2788" s="45">
        <v>7.8142956000000003</v>
      </c>
      <c r="W2788" s="45">
        <v>8.2639253000000004</v>
      </c>
      <c r="X2788" s="45">
        <v>5.5217640000000001</v>
      </c>
      <c r="Y2788" s="45">
        <v>10.380858</v>
      </c>
      <c r="Z2788" s="46">
        <v>303617.8</v>
      </c>
      <c r="AA2788" s="46">
        <v>50109.14108131035</v>
      </c>
      <c r="AB2788" s="47">
        <f>_xlfn.XLOOKUP($F2788,Main_OG!$D$1:$D$766,Main_OG!AJ$1:AJ$766,"")</f>
        <v>85933378</v>
      </c>
      <c r="AC2788" s="47">
        <f>_xlfn.XLOOKUP($F2788,Main_OG!$D$1:$D$766,Main_OG!AK$1:AK$766,"")</f>
        <v>447868</v>
      </c>
      <c r="AD2788" s="47">
        <f>_xlfn.XLOOKUP($F2788,Main_OG!$D$1:$D$766,Main_OG!AL$1:AL$766,"")</f>
        <v>69874102</v>
      </c>
      <c r="AE2788" s="47">
        <f>_xlfn.XLOOKUP($F2788,Main_OG!$D$1:$D$766,Main_OG!AM$1:AM$766,"")</f>
        <v>9276356</v>
      </c>
      <c r="AF2788" s="48">
        <f>_xlfn.XLOOKUP($F2788,Main_OG!$D$1:$D$766,Main_OG!Z$1:Z$766,"")</f>
        <v>2.0299999999999998</v>
      </c>
      <c r="AG2788" s="48">
        <f>_xlfn.XLOOKUP($F2788,Main_OG!$D$1:$D$766,Main_OG!AA$1:AA$766,"")</f>
        <v>2</v>
      </c>
      <c r="AH2788" s="48">
        <f>_xlfn.XLOOKUP($F2788,Main_OG!$D$1:$D$766,Main_OG!AB$1:AB$766,"")</f>
        <v>20.48845299552563</v>
      </c>
      <c r="AI2788" s="48">
        <f>_xlfn.XLOOKUP($F2788,Main_OG!$D$1:$D$766,Main_OG!AC$1:AC$766,"")</f>
        <v>4.9924248044436963</v>
      </c>
      <c r="AJ2788" s="48">
        <f>_xlfn.XLOOKUP($F2788,Main_OG!$D$1:$D$766,Main_OG!AD$1:AD$766,"")</f>
        <v>0.88</v>
      </c>
    </row>
    <row r="2789" spans="2:36" x14ac:dyDescent="0.35">
      <c r="B2789" s="36" t="s">
        <v>3976</v>
      </c>
      <c r="C2789" s="45" t="s">
        <v>370</v>
      </c>
      <c r="D2789" s="45" t="s">
        <v>4318</v>
      </c>
      <c r="E2789" s="36" t="s">
        <v>3970</v>
      </c>
      <c r="F2789" s="36" t="str">
        <f t="shared" si="129"/>
        <v>2015_MO</v>
      </c>
      <c r="G2789" s="45">
        <v>2015</v>
      </c>
      <c r="H2789" s="45">
        <f>_xlfn.XLOOKUP(J2789,Main_OG!$B$1:$B$766,Main_OG!$O$1:$O$766,"")</f>
        <v>0</v>
      </c>
      <c r="I2789" s="45">
        <f>_xlfn.XLOOKUP(F2789,Main_OG!$D$1:$D$766,Main_OG!$J$1:$J$766,"")</f>
        <v>0</v>
      </c>
      <c r="J2789" s="45" t="s">
        <v>370</v>
      </c>
      <c r="K2789" s="45" t="str">
        <f t="shared" si="130"/>
        <v>Union Electric Co - (MO)_MO</v>
      </c>
      <c r="L2789" s="45" t="str">
        <f t="shared" si="131"/>
        <v>Union Electric Co_MO</v>
      </c>
      <c r="M2789" s="45" t="s">
        <v>3981</v>
      </c>
      <c r="N2789" s="45">
        <v>1</v>
      </c>
      <c r="O2789" s="45">
        <v>155680</v>
      </c>
      <c r="P2789" s="45">
        <v>4254</v>
      </c>
      <c r="Q2789" s="45">
        <v>1043603</v>
      </c>
      <c r="R2789" s="45">
        <v>20622</v>
      </c>
      <c r="S2789" s="45">
        <v>14679191</v>
      </c>
      <c r="T2789" s="45">
        <v>8272682</v>
      </c>
      <c r="U2789" s="45">
        <v>12903233</v>
      </c>
      <c r="V2789" s="45">
        <v>8.3600039000000006</v>
      </c>
      <c r="W2789" s="45">
        <v>8.6884557000000004</v>
      </c>
      <c r="X2789" s="45">
        <v>5.6720541000000004</v>
      </c>
      <c r="Y2789" s="45">
        <v>11.342646</v>
      </c>
      <c r="Z2789" s="46">
        <v>308009.90000000002</v>
      </c>
      <c r="AA2789" s="46">
        <v>50697.78818256082</v>
      </c>
      <c r="AB2789" s="47">
        <f>_xlfn.XLOOKUP($F2789,Main_OG!$D$1:$D$766,Main_OG!AJ$1:AJ$766,"")</f>
        <v>76554852</v>
      </c>
      <c r="AC2789" s="47">
        <f>_xlfn.XLOOKUP($F2789,Main_OG!$D$1:$D$766,Main_OG!AK$1:AK$766,"")</f>
        <v>417592</v>
      </c>
      <c r="AD2789" s="47">
        <f>_xlfn.XLOOKUP($F2789,Main_OG!$D$1:$D$766,Main_OG!AL$1:AL$766,"")</f>
        <v>75849232</v>
      </c>
      <c r="AE2789" s="47">
        <f>_xlfn.XLOOKUP($F2789,Main_OG!$D$1:$D$766,Main_OG!AM$1:AM$766,"")</f>
        <v>10440082</v>
      </c>
      <c r="AF2789" s="48">
        <f>_xlfn.XLOOKUP($F2789,Main_OG!$D$1:$D$766,Main_OG!Z$1:Z$766,"")</f>
        <v>0</v>
      </c>
      <c r="AG2789" s="48">
        <f>_xlfn.XLOOKUP($F2789,Main_OG!$D$1:$D$766,Main_OG!AA$1:AA$766,"")</f>
        <v>1.9</v>
      </c>
      <c r="AH2789" s="48">
        <f>_xlfn.XLOOKUP($F2789,Main_OG!$D$1:$D$766,Main_OG!AB$1:AB$766,"")</f>
        <v>12.88</v>
      </c>
      <c r="AI2789" s="48">
        <f>_xlfn.XLOOKUP($F2789,Main_OG!$D$1:$D$766,Main_OG!AC$1:AC$766,"")</f>
        <v>3.3843619636206599</v>
      </c>
      <c r="AJ2789" s="48">
        <f>_xlfn.XLOOKUP($F2789,Main_OG!$D$1:$D$766,Main_OG!AD$1:AD$766,"")</f>
        <v>0.66963877086385626</v>
      </c>
    </row>
    <row r="2790" spans="2:36" x14ac:dyDescent="0.35">
      <c r="B2790" s="36" t="s">
        <v>3976</v>
      </c>
      <c r="C2790" s="45" t="s">
        <v>370</v>
      </c>
      <c r="D2790" s="45" t="s">
        <v>4318</v>
      </c>
      <c r="E2790" s="36" t="s">
        <v>3970</v>
      </c>
      <c r="F2790" s="36" t="str">
        <f t="shared" si="129"/>
        <v>2016_MO</v>
      </c>
      <c r="G2790" s="45">
        <v>2016</v>
      </c>
      <c r="H2790" s="45">
        <f>_xlfn.XLOOKUP(J2790,Main_OG!$B$1:$B$766,Main_OG!$O$1:$O$766,"")</f>
        <v>0</v>
      </c>
      <c r="I2790" s="45">
        <f>_xlfn.XLOOKUP(F2790,Main_OG!$D$1:$D$766,Main_OG!$J$1:$J$766,"")</f>
        <v>1</v>
      </c>
      <c r="J2790" s="45" t="s">
        <v>370</v>
      </c>
      <c r="K2790" s="45" t="str">
        <f t="shared" si="130"/>
        <v>Union Electric Co - (MO)_MO</v>
      </c>
      <c r="L2790" s="45" t="str">
        <f t="shared" si="131"/>
        <v>Union Electric Co_MO</v>
      </c>
      <c r="M2790" s="45" t="s">
        <v>3982</v>
      </c>
      <c r="N2790" s="45">
        <v>1</v>
      </c>
      <c r="O2790" s="45">
        <v>156572</v>
      </c>
      <c r="P2790" s="45">
        <v>4197</v>
      </c>
      <c r="Q2790" s="45">
        <v>1047640</v>
      </c>
      <c r="R2790" s="45">
        <v>20725</v>
      </c>
      <c r="S2790" s="45">
        <v>14816096</v>
      </c>
      <c r="T2790" s="45">
        <v>4790605</v>
      </c>
      <c r="U2790" s="45">
        <v>13244832</v>
      </c>
      <c r="V2790" s="45">
        <v>8.1244873000000002</v>
      </c>
      <c r="W2790" s="45">
        <v>8.3712747000000007</v>
      </c>
      <c r="X2790" s="45">
        <v>6.5672560999999998</v>
      </c>
      <c r="Y2790" s="45">
        <v>10.727149000000001</v>
      </c>
      <c r="Z2790" s="46">
        <v>308423.3</v>
      </c>
      <c r="AA2790" s="46">
        <v>50632.713353812534</v>
      </c>
      <c r="AB2790" s="47">
        <f>_xlfn.XLOOKUP($F2790,Main_OG!$D$1:$D$766,Main_OG!AJ$1:AJ$766,"")</f>
        <v>70946202</v>
      </c>
      <c r="AC2790" s="47">
        <f>_xlfn.XLOOKUP($F2790,Main_OG!$D$1:$D$766,Main_OG!AK$1:AK$766,"")</f>
        <v>329146</v>
      </c>
      <c r="AD2790" s="47">
        <f>_xlfn.XLOOKUP($F2790,Main_OG!$D$1:$D$766,Main_OG!AL$1:AL$766,"")</f>
        <v>94822180</v>
      </c>
      <c r="AE2790" s="47">
        <f>_xlfn.XLOOKUP($F2790,Main_OG!$D$1:$D$766,Main_OG!AM$1:AM$766,"")</f>
        <v>9430179</v>
      </c>
      <c r="AF2790" s="48">
        <f>_xlfn.XLOOKUP($F2790,Main_OG!$D$1:$D$766,Main_OG!Z$1:Z$766,"")</f>
        <v>0</v>
      </c>
      <c r="AG2790" s="48">
        <f>_xlfn.XLOOKUP($F2790,Main_OG!$D$1:$D$766,Main_OG!AA$1:AA$766,"")</f>
        <v>2.2143440282408582</v>
      </c>
      <c r="AH2790" s="48">
        <f>_xlfn.XLOOKUP($F2790,Main_OG!$D$1:$D$766,Main_OG!AB$1:AB$766,"")</f>
        <v>10.92</v>
      </c>
      <c r="AI2790" s="48">
        <f>_xlfn.XLOOKUP($F2790,Main_OG!$D$1:$D$766,Main_OG!AC$1:AC$766,"")</f>
        <v>3.2924726584307722</v>
      </c>
      <c r="AJ2790" s="48">
        <f>_xlfn.XLOOKUP($F2790,Main_OG!$D$1:$D$766,Main_OG!AD$1:AD$766,"")</f>
        <v>0.65636700530415037</v>
      </c>
    </row>
    <row r="2791" spans="2:36" x14ac:dyDescent="0.35">
      <c r="B2791" s="36" t="s">
        <v>3976</v>
      </c>
      <c r="C2791" s="45" t="s">
        <v>370</v>
      </c>
      <c r="D2791" s="45" t="s">
        <v>4318</v>
      </c>
      <c r="E2791" s="36" t="s">
        <v>3970</v>
      </c>
      <c r="F2791" s="36" t="str">
        <f t="shared" si="129"/>
        <v>2017_MO</v>
      </c>
      <c r="G2791" s="45">
        <v>2017</v>
      </c>
      <c r="H2791" s="45">
        <f>_xlfn.XLOOKUP(J2791,Main_OG!$B$1:$B$766,Main_OG!$O$1:$O$766,"")</f>
        <v>0</v>
      </c>
      <c r="I2791" s="45">
        <f>_xlfn.XLOOKUP(F2791,Main_OG!$D$1:$D$766,Main_OG!$J$1:$J$766,"")</f>
        <v>2</v>
      </c>
      <c r="J2791" s="45" t="s">
        <v>370</v>
      </c>
      <c r="K2791" s="45" t="str">
        <f t="shared" si="130"/>
        <v>Union Electric Co - (MO)_MO</v>
      </c>
      <c r="L2791" s="45" t="str">
        <f t="shared" si="131"/>
        <v>Union Electric Co_MO</v>
      </c>
      <c r="M2791" s="45" t="s">
        <v>3983</v>
      </c>
      <c r="N2791" s="45">
        <v>1</v>
      </c>
      <c r="O2791" s="45">
        <v>158126</v>
      </c>
      <c r="P2791" s="45">
        <v>4073</v>
      </c>
      <c r="Q2791" s="45">
        <v>1053590</v>
      </c>
      <c r="R2791" s="45">
        <v>21641</v>
      </c>
      <c r="S2791" s="45">
        <v>14467061</v>
      </c>
      <c r="T2791" s="45">
        <v>4464551</v>
      </c>
      <c r="U2791" s="45">
        <v>12643985</v>
      </c>
      <c r="V2791" s="45">
        <v>8.1414907000000003</v>
      </c>
      <c r="W2791" s="45">
        <v>8.4567356</v>
      </c>
      <c r="X2791" s="45">
        <v>6.8356437000000003</v>
      </c>
      <c r="Y2791" s="45">
        <v>11.187773</v>
      </c>
      <c r="Z2791" s="46">
        <v>311273.8</v>
      </c>
      <c r="AA2791" s="46">
        <v>50933.454986122619</v>
      </c>
      <c r="AB2791" s="47">
        <f>_xlfn.XLOOKUP($F2791,Main_OG!$D$1:$D$766,Main_OG!AJ$1:AJ$766,"")</f>
        <v>78833258</v>
      </c>
      <c r="AC2791" s="47">
        <f>_xlfn.XLOOKUP($F2791,Main_OG!$D$1:$D$766,Main_OG!AK$1:AK$766,"")</f>
        <v>271330</v>
      </c>
      <c r="AD2791" s="47">
        <f>_xlfn.XLOOKUP($F2791,Main_OG!$D$1:$D$766,Main_OG!AL$1:AL$766,"")</f>
        <v>84076228</v>
      </c>
      <c r="AE2791" s="47">
        <f>_xlfn.XLOOKUP($F2791,Main_OG!$D$1:$D$766,Main_OG!AM$1:AM$766,"")</f>
        <v>8304127</v>
      </c>
      <c r="AF2791" s="48">
        <f>_xlfn.XLOOKUP($F2791,Main_OG!$D$1:$D$766,Main_OG!Z$1:Z$766,"")</f>
        <v>0</v>
      </c>
      <c r="AG2791" s="48">
        <f>_xlfn.XLOOKUP($F2791,Main_OG!$D$1:$D$766,Main_OG!AA$1:AA$766,"")</f>
        <v>1.87</v>
      </c>
      <c r="AH2791" s="48">
        <f>_xlfn.XLOOKUP($F2791,Main_OG!$D$1:$D$766,Main_OG!AB$1:AB$766,"")</f>
        <v>13.37</v>
      </c>
      <c r="AI2791" s="48">
        <f>_xlfn.XLOOKUP($F2791,Main_OG!$D$1:$D$766,Main_OG!AC$1:AC$766,"")</f>
        <v>3.26</v>
      </c>
      <c r="AJ2791" s="48">
        <f>_xlfn.XLOOKUP($F2791,Main_OG!$D$1:$D$766,Main_OG!AD$1:AD$766,"")</f>
        <v>0.87</v>
      </c>
    </row>
    <row r="2792" spans="2:36" x14ac:dyDescent="0.35">
      <c r="B2792" s="36" t="s">
        <v>3976</v>
      </c>
      <c r="C2792" s="45" t="s">
        <v>370</v>
      </c>
      <c r="D2792" s="45" t="s">
        <v>4318</v>
      </c>
      <c r="E2792" s="36" t="s">
        <v>3970</v>
      </c>
      <c r="F2792" s="36" t="str">
        <f t="shared" si="129"/>
        <v>2018_MO</v>
      </c>
      <c r="G2792" s="45">
        <v>2018</v>
      </c>
      <c r="H2792" s="45">
        <f>_xlfn.XLOOKUP(J2792,Main_OG!$B$1:$B$766,Main_OG!$O$1:$O$766,"")</f>
        <v>0</v>
      </c>
      <c r="I2792" s="45">
        <f>_xlfn.XLOOKUP(F2792,Main_OG!$D$1:$D$766,Main_OG!$J$1:$J$766,"")</f>
        <v>3</v>
      </c>
      <c r="J2792" s="45" t="s">
        <v>370</v>
      </c>
      <c r="K2792" s="45" t="str">
        <f t="shared" si="130"/>
        <v>Union Electric Co - (MO)_MO</v>
      </c>
      <c r="L2792" s="45" t="str">
        <f t="shared" si="131"/>
        <v>Union Electric Co_MO</v>
      </c>
      <c r="M2792" s="45" t="s">
        <v>3984</v>
      </c>
      <c r="N2792" s="45">
        <v>1</v>
      </c>
      <c r="O2792" s="45">
        <v>159140</v>
      </c>
      <c r="P2792" s="45">
        <v>3961</v>
      </c>
      <c r="Q2792" s="45">
        <v>1060493</v>
      </c>
      <c r="R2792" s="45">
        <v>22450</v>
      </c>
      <c r="S2792" s="45">
        <v>14870206</v>
      </c>
      <c r="T2792" s="45">
        <v>4498579</v>
      </c>
      <c r="U2792" s="45">
        <v>14308348</v>
      </c>
      <c r="V2792" s="45">
        <v>8.2792873</v>
      </c>
      <c r="W2792" s="45">
        <v>8.6630616000000007</v>
      </c>
      <c r="X2792" s="45">
        <v>6.9228126999999997</v>
      </c>
      <c r="Y2792" s="45">
        <v>10.904067</v>
      </c>
      <c r="Z2792" s="46">
        <v>314182.40000000002</v>
      </c>
      <c r="AA2792" s="46">
        <v>51286.829581393104</v>
      </c>
      <c r="AB2792" s="47">
        <f>_xlfn.XLOOKUP($F2792,Main_OG!$D$1:$D$766,Main_OG!AJ$1:AJ$766,"")</f>
        <v>73956358</v>
      </c>
      <c r="AC2792" s="47">
        <f>_xlfn.XLOOKUP($F2792,Main_OG!$D$1:$D$766,Main_OG!AK$1:AK$766,"")</f>
        <v>446706</v>
      </c>
      <c r="AD2792" s="47">
        <f>_xlfn.XLOOKUP($F2792,Main_OG!$D$1:$D$766,Main_OG!AL$1:AL$766,"")</f>
        <v>113921406</v>
      </c>
      <c r="AE2792" s="47">
        <f>_xlfn.XLOOKUP($F2792,Main_OG!$D$1:$D$766,Main_OG!AM$1:AM$766,"")</f>
        <v>10655279</v>
      </c>
      <c r="AF2792" s="48">
        <f>_xlfn.XLOOKUP($F2792,Main_OG!$D$1:$D$766,Main_OG!Z$1:Z$766,"")</f>
        <v>0</v>
      </c>
      <c r="AG2792" s="48">
        <f>_xlfn.XLOOKUP($F2792,Main_OG!$D$1:$D$766,Main_OG!AA$1:AA$766,"")</f>
        <v>1.8</v>
      </c>
      <c r="AH2792" s="48">
        <f>_xlfn.XLOOKUP($F2792,Main_OG!$D$1:$D$766,Main_OG!AB$1:AB$766,"")</f>
        <v>16.149999999999999</v>
      </c>
      <c r="AI2792" s="48">
        <f>_xlfn.XLOOKUP($F2792,Main_OG!$D$1:$D$766,Main_OG!AC$1:AC$766,"")</f>
        <v>3.3</v>
      </c>
      <c r="AJ2792" s="48">
        <f>_xlfn.XLOOKUP($F2792,Main_OG!$D$1:$D$766,Main_OG!AD$1:AD$766,"")</f>
        <v>0.85</v>
      </c>
    </row>
    <row r="2793" spans="2:36" x14ac:dyDescent="0.35">
      <c r="B2793" s="36" t="s">
        <v>3976</v>
      </c>
      <c r="C2793" s="45" t="s">
        <v>370</v>
      </c>
      <c r="D2793" s="45" t="s">
        <v>4318</v>
      </c>
      <c r="E2793" s="36" t="s">
        <v>3970</v>
      </c>
      <c r="F2793" s="36" t="str">
        <f t="shared" si="129"/>
        <v>2019_MO</v>
      </c>
      <c r="G2793" s="45">
        <v>2019</v>
      </c>
      <c r="H2793" s="45">
        <f>_xlfn.XLOOKUP(J2793,Main_OG!$B$1:$B$766,Main_OG!$O$1:$O$766,"")</f>
        <v>0</v>
      </c>
      <c r="I2793" s="45">
        <f>_xlfn.XLOOKUP(F2793,Main_OG!$D$1:$D$766,Main_OG!$J$1:$J$766,"")</f>
        <v>3</v>
      </c>
      <c r="J2793" s="45" t="s">
        <v>370</v>
      </c>
      <c r="K2793" s="45" t="str">
        <f t="shared" si="130"/>
        <v>Union Electric Co - (MO)_MO</v>
      </c>
      <c r="L2793" s="45" t="str">
        <f t="shared" si="131"/>
        <v>Union Electric Co_MO</v>
      </c>
      <c r="M2793" s="45" t="s">
        <v>3985</v>
      </c>
      <c r="N2793" s="45">
        <v>1</v>
      </c>
      <c r="O2793" s="45">
        <v>160375</v>
      </c>
      <c r="P2793" s="45">
        <v>3837</v>
      </c>
      <c r="Q2793" s="45">
        <v>1066035</v>
      </c>
      <c r="R2793" s="45">
        <v>22427</v>
      </c>
      <c r="S2793" s="45">
        <v>14337959</v>
      </c>
      <c r="T2793" s="45">
        <v>4241170</v>
      </c>
      <c r="U2793" s="45">
        <v>13517817</v>
      </c>
      <c r="V2793" s="45">
        <v>7.6920675999999997</v>
      </c>
      <c r="W2793" s="45">
        <v>8.1764594000000006</v>
      </c>
      <c r="X2793" s="45">
        <v>6.5515600999999997</v>
      </c>
      <c r="Y2793" s="45">
        <v>10.378073000000001</v>
      </c>
      <c r="Z2793" s="46">
        <v>320880.8</v>
      </c>
      <c r="AA2793" s="46">
        <v>52256.673954376492</v>
      </c>
      <c r="AB2793" s="47">
        <f>_xlfn.XLOOKUP($F2793,Main_OG!$D$1:$D$766,Main_OG!AJ$1:AJ$766,"")</f>
        <v>65326652</v>
      </c>
      <c r="AC2793" s="47">
        <f>_xlfn.XLOOKUP($F2793,Main_OG!$D$1:$D$766,Main_OG!AK$1:AK$766,"")</f>
        <v>486478</v>
      </c>
      <c r="AD2793" s="47">
        <f>_xlfn.XLOOKUP($F2793,Main_OG!$D$1:$D$766,Main_OG!AL$1:AL$766,"")</f>
        <v>124283810</v>
      </c>
      <c r="AE2793" s="47">
        <f>_xlfn.XLOOKUP($F2793,Main_OG!$D$1:$D$766,Main_OG!AM$1:AM$766,"")</f>
        <v>9189863</v>
      </c>
      <c r="AF2793" s="48">
        <f>_xlfn.XLOOKUP($F2793,Main_OG!$D$1:$D$766,Main_OG!Z$1:Z$766,"")</f>
        <v>0</v>
      </c>
      <c r="AG2793" s="48">
        <f>_xlfn.XLOOKUP($F2793,Main_OG!$D$1:$D$766,Main_OG!AA$1:AA$766,"")</f>
        <v>2.176146746141439</v>
      </c>
      <c r="AH2793" s="48">
        <f>_xlfn.XLOOKUP($F2793,Main_OG!$D$1:$D$766,Main_OG!AB$1:AB$766,"")</f>
        <v>16.155101142605361</v>
      </c>
      <c r="AI2793" s="48">
        <f>_xlfn.XLOOKUP($F2793,Main_OG!$D$1:$D$766,Main_OG!AC$1:AC$766,"")</f>
        <v>3.3292283805067271</v>
      </c>
      <c r="AJ2793" s="48">
        <f>_xlfn.XLOOKUP($F2793,Main_OG!$D$1:$D$766,Main_OG!AD$1:AD$766,"")</f>
        <v>0.60296766622862785</v>
      </c>
    </row>
    <row r="2794" spans="2:36" x14ac:dyDescent="0.35">
      <c r="B2794" s="36" t="s">
        <v>3976</v>
      </c>
      <c r="C2794" s="45" t="s">
        <v>370</v>
      </c>
      <c r="D2794" s="45" t="s">
        <v>4318</v>
      </c>
      <c r="E2794" s="36" t="s">
        <v>3970</v>
      </c>
      <c r="F2794" s="36" t="str">
        <f t="shared" si="129"/>
        <v>2020_MO</v>
      </c>
      <c r="G2794" s="45">
        <v>2020</v>
      </c>
      <c r="H2794" s="45">
        <f>_xlfn.XLOOKUP(J2794,Main_OG!$B$1:$B$766,Main_OG!$O$1:$O$766,"")</f>
        <v>0</v>
      </c>
      <c r="I2794" s="45">
        <f>_xlfn.XLOOKUP(F2794,Main_OG!$D$1:$D$766,Main_OG!$J$1:$J$766,"")</f>
        <v>3</v>
      </c>
      <c r="J2794" s="45" t="s">
        <v>370</v>
      </c>
      <c r="K2794" s="45" t="str">
        <f t="shared" si="130"/>
        <v>Union Electric Co - (MO)_MO</v>
      </c>
      <c r="L2794" s="45" t="str">
        <f t="shared" si="131"/>
        <v>Union Electric Co_MO</v>
      </c>
      <c r="M2794" s="45" t="s">
        <v>3986</v>
      </c>
      <c r="N2794" s="45">
        <v>1</v>
      </c>
      <c r="O2794" s="45">
        <v>159512</v>
      </c>
      <c r="P2794" s="45">
        <v>3754</v>
      </c>
      <c r="Q2794" s="45">
        <v>0</v>
      </c>
      <c r="R2794" s="45">
        <v>19465</v>
      </c>
      <c r="S2794" s="45">
        <v>13174534</v>
      </c>
      <c r="T2794" s="45">
        <v>4157495</v>
      </c>
      <c r="U2794" s="45">
        <v>0</v>
      </c>
      <c r="V2794" s="45">
        <v>7.6326739999999997</v>
      </c>
      <c r="W2794" s="45">
        <v>7.8996994999999997</v>
      </c>
      <c r="X2794" s="45">
        <v>6.2790790999999997</v>
      </c>
      <c r="Y2794" s="45">
        <v>0</v>
      </c>
      <c r="Z2794" s="46">
        <v>315276.2</v>
      </c>
      <c r="AA2794" s="46">
        <v>51249.947778976893</v>
      </c>
      <c r="AB2794" s="47">
        <f>_xlfn.XLOOKUP($F2794,Main_OG!$D$1:$D$766,Main_OG!AJ$1:AJ$766,"")</f>
        <v>60847984</v>
      </c>
      <c r="AC2794" s="47">
        <f>_xlfn.XLOOKUP($F2794,Main_OG!$D$1:$D$766,Main_OG!AK$1:AK$766,"")</f>
        <v>368056</v>
      </c>
      <c r="AD2794" s="47">
        <f>_xlfn.XLOOKUP($F2794,Main_OG!$D$1:$D$766,Main_OG!AL$1:AL$766,"")</f>
        <v>123962782</v>
      </c>
      <c r="AE2794" s="47">
        <f>_xlfn.XLOOKUP($F2794,Main_OG!$D$1:$D$766,Main_OG!AM$1:AM$766,"")</f>
        <v>0</v>
      </c>
      <c r="AF2794" s="48">
        <f>_xlfn.XLOOKUP($F2794,Main_OG!$D$1:$D$766,Main_OG!Z$1:Z$766,"")</f>
        <v>1.55</v>
      </c>
      <c r="AG2794" s="48">
        <f>_xlfn.XLOOKUP($F2794,Main_OG!$D$1:$D$766,Main_OG!AA$1:AA$766,"")</f>
        <v>2.127327759928813</v>
      </c>
      <c r="AH2794" s="48">
        <f>_xlfn.XLOOKUP($F2794,Main_OG!$D$1:$D$766,Main_OG!AB$1:AB$766,"")</f>
        <v>9.19</v>
      </c>
      <c r="AI2794" s="48">
        <f>_xlfn.XLOOKUP($F2794,Main_OG!$D$1:$D$766,Main_OG!AC$1:AC$766,"")</f>
        <v>2.23</v>
      </c>
      <c r="AJ2794" s="48">
        <f>_xlfn.XLOOKUP($F2794,Main_OG!$D$1:$D$766,Main_OG!AD$1:AD$766,"")</f>
        <v>0.5848556097000881</v>
      </c>
    </row>
    <row r="2795" spans="2:36" x14ac:dyDescent="0.35">
      <c r="B2795" s="36" t="s">
        <v>3987</v>
      </c>
      <c r="C2795" s="45" t="s">
        <v>490</v>
      </c>
      <c r="D2795" s="45" t="s">
        <v>4319</v>
      </c>
      <c r="E2795" s="36" t="s">
        <v>4533</v>
      </c>
      <c r="F2795" s="36" t="str">
        <f t="shared" si="129"/>
        <v>2006_KY</v>
      </c>
      <c r="G2795" s="45">
        <v>2006</v>
      </c>
      <c r="H2795" s="45">
        <f>_xlfn.XLOOKUP(J2795,Main_OG!$B$1:$B$766,Main_OG!$O$1:$O$766,"")</f>
        <v>0</v>
      </c>
      <c r="I2795" s="45">
        <f>_xlfn.XLOOKUP(F2795,Main_OG!$D$1:$D$766,Main_OG!$J$1:$J$766,"")</f>
        <v>0</v>
      </c>
      <c r="J2795" s="45" t="s">
        <v>490</v>
      </c>
      <c r="K2795" s="45" t="str">
        <f t="shared" si="130"/>
        <v>Union Light Heat &amp; Power Co_KY</v>
      </c>
      <c r="L2795" s="45" t="str">
        <f t="shared" si="131"/>
        <v>Union Light Heat Power Co_KY</v>
      </c>
      <c r="M2795" s="45" t="s">
        <v>3988</v>
      </c>
      <c r="N2795" s="45">
        <v>0</v>
      </c>
      <c r="O2795" s="45">
        <v>14431</v>
      </c>
      <c r="P2795" s="45">
        <v>393</v>
      </c>
      <c r="Q2795" s="45">
        <v>117722</v>
      </c>
      <c r="R2795" s="45">
        <v>0</v>
      </c>
      <c r="S2795" s="45">
        <v>99670</v>
      </c>
      <c r="T2795" s="45">
        <v>40077</v>
      </c>
      <c r="U2795" s="45">
        <v>90856</v>
      </c>
      <c r="V2795" s="45">
        <v>0</v>
      </c>
      <c r="W2795" s="45">
        <v>5.86344474290145</v>
      </c>
      <c r="X2795" s="45">
        <v>5.1250933532486931</v>
      </c>
      <c r="Y2795" s="45">
        <v>6.4794397455463484</v>
      </c>
      <c r="Z2795" s="46">
        <v>186332.6</v>
      </c>
      <c r="AA2795" s="46">
        <v>44162.608470390041</v>
      </c>
      <c r="AB2795" s="47">
        <f>_xlfn.XLOOKUP($F2795,Main_OG!$D$1:$D$766,Main_OG!AJ$1:AJ$766,"")</f>
        <v>83875666.019999996</v>
      </c>
      <c r="AC2795" s="47">
        <f>_xlfn.XLOOKUP($F2795,Main_OG!$D$1:$D$766,Main_OG!AK$1:AK$766,"")</f>
        <v>13510184.02</v>
      </c>
      <c r="AD2795" s="47">
        <f>_xlfn.XLOOKUP($F2795,Main_OG!$D$1:$D$766,Main_OG!AL$1:AL$766,"")</f>
        <v>26931887.539999995</v>
      </c>
      <c r="AE2795" s="47">
        <f>_xlfn.XLOOKUP($F2795,Main_OG!$D$1:$D$766,Main_OG!AM$1:AM$766,"")</f>
        <v>0</v>
      </c>
      <c r="AF2795" s="48">
        <f>_xlfn.XLOOKUP($F2795,Main_OG!$D$1:$D$766,Main_OG!Z$1:Z$766,"")</f>
        <v>0</v>
      </c>
      <c r="AG2795" s="48">
        <f>_xlfn.XLOOKUP($F2795,Main_OG!$D$1:$D$766,Main_OG!AA$1:AA$766,"")</f>
        <v>1.73</v>
      </c>
      <c r="AH2795" s="48">
        <f>_xlfn.XLOOKUP($F2795,Main_OG!$D$1:$D$766,Main_OG!AB$1:AB$766,"")</f>
        <v>14.4</v>
      </c>
      <c r="AI2795" s="48">
        <f>_xlfn.XLOOKUP($F2795,Main_OG!$D$1:$D$766,Main_OG!AC$1:AC$766,"")</f>
        <v>7.1610124069250478</v>
      </c>
      <c r="AJ2795" s="48">
        <f>_xlfn.XLOOKUP($F2795,Main_OG!$D$1:$D$766,Main_OG!AD$1:AD$766,"")</f>
        <v>0.4704061490499184</v>
      </c>
    </row>
    <row r="2796" spans="2:36" x14ac:dyDescent="0.35">
      <c r="B2796" s="36" t="s">
        <v>3987</v>
      </c>
      <c r="C2796" s="45" t="s">
        <v>490</v>
      </c>
      <c r="D2796" s="45" t="s">
        <v>4319</v>
      </c>
      <c r="E2796" s="36" t="s">
        <v>4533</v>
      </c>
      <c r="F2796" s="36" t="str">
        <f t="shared" si="129"/>
        <v>2007_KY</v>
      </c>
      <c r="G2796" s="45">
        <v>2007</v>
      </c>
      <c r="H2796" s="45">
        <f>_xlfn.XLOOKUP(J2796,Main_OG!$B$1:$B$766,Main_OG!$O$1:$O$766,"")</f>
        <v>0</v>
      </c>
      <c r="I2796" s="45">
        <f>_xlfn.XLOOKUP(F2796,Main_OG!$D$1:$D$766,Main_OG!$J$1:$J$766,"")</f>
        <v>0</v>
      </c>
      <c r="J2796" s="45" t="s">
        <v>490</v>
      </c>
      <c r="K2796" s="45" t="str">
        <f t="shared" si="130"/>
        <v>Union Light Heat &amp; Power Co_KY</v>
      </c>
      <c r="L2796" s="45" t="str">
        <f t="shared" si="131"/>
        <v>Union Light Heat Power Co_KY</v>
      </c>
      <c r="M2796" s="45" t="s">
        <v>3989</v>
      </c>
      <c r="N2796" s="45">
        <v>0</v>
      </c>
      <c r="O2796" s="45">
        <v>14633</v>
      </c>
      <c r="P2796" s="45">
        <v>392</v>
      </c>
      <c r="Q2796" s="45">
        <v>118843</v>
      </c>
      <c r="R2796" s="45">
        <v>0</v>
      </c>
      <c r="S2796" s="45">
        <v>131529</v>
      </c>
      <c r="T2796" s="45">
        <v>52483</v>
      </c>
      <c r="U2796" s="45">
        <v>121368</v>
      </c>
      <c r="V2796" s="45">
        <v>0</v>
      </c>
      <c r="W2796" s="45">
        <v>7.32</v>
      </c>
      <c r="X2796" s="45">
        <v>6.5</v>
      </c>
      <c r="Y2796" s="45">
        <v>7.9</v>
      </c>
      <c r="Z2796" s="46">
        <v>185790</v>
      </c>
      <c r="AA2796" s="46">
        <v>43646.77381766789</v>
      </c>
      <c r="AB2796" s="47">
        <f>_xlfn.XLOOKUP($F2796,Main_OG!$D$1:$D$766,Main_OG!AJ$1:AJ$766,"")</f>
        <v>82128322</v>
      </c>
      <c r="AC2796" s="47">
        <f>_xlfn.XLOOKUP($F2796,Main_OG!$D$1:$D$766,Main_OG!AK$1:AK$766,"")</f>
        <v>11131158</v>
      </c>
      <c r="AD2796" s="47">
        <f>_xlfn.XLOOKUP($F2796,Main_OG!$D$1:$D$766,Main_OG!AL$1:AL$766,"")</f>
        <v>41774508</v>
      </c>
      <c r="AE2796" s="47">
        <f>_xlfn.XLOOKUP($F2796,Main_OG!$D$1:$D$766,Main_OG!AM$1:AM$766,"")</f>
        <v>0</v>
      </c>
      <c r="AF2796" s="48">
        <f>_xlfn.XLOOKUP($F2796,Main_OG!$D$1:$D$766,Main_OG!Z$1:Z$766,"")</f>
        <v>0</v>
      </c>
      <c r="AG2796" s="48">
        <f>_xlfn.XLOOKUP($F2796,Main_OG!$D$1:$D$766,Main_OG!AA$1:AA$766,"")</f>
        <v>1.77</v>
      </c>
      <c r="AH2796" s="48">
        <f>_xlfn.XLOOKUP($F2796,Main_OG!$D$1:$D$766,Main_OG!AB$1:AB$766,"")</f>
        <v>16.27</v>
      </c>
      <c r="AI2796" s="48">
        <f>_xlfn.XLOOKUP($F2796,Main_OG!$D$1:$D$766,Main_OG!AC$1:AC$766,"")</f>
        <v>7.3815467393807772</v>
      </c>
      <c r="AJ2796" s="48">
        <f>_xlfn.XLOOKUP($F2796,Main_OG!$D$1:$D$766,Main_OG!AD$1:AD$766,"")</f>
        <v>0.58103021845052572</v>
      </c>
    </row>
    <row r="2797" spans="2:36" x14ac:dyDescent="0.35">
      <c r="B2797" s="36" t="s">
        <v>3990</v>
      </c>
      <c r="C2797" s="45" t="s">
        <v>730</v>
      </c>
      <c r="D2797" s="45" t="s">
        <v>4320</v>
      </c>
      <c r="E2797" s="36" t="s">
        <v>3990</v>
      </c>
      <c r="F2797" s="36" t="str">
        <f t="shared" si="129"/>
        <v>2006_WV</v>
      </c>
      <c r="G2797" s="45">
        <v>2006</v>
      </c>
      <c r="H2797" s="45">
        <f>_xlfn.XLOOKUP(J2797,Main_OG!$B$1:$B$766,Main_OG!$O$1:$O$766,"")</f>
        <v>1</v>
      </c>
      <c r="I2797" s="45">
        <f>_xlfn.XLOOKUP(F2797,Main_OG!$D$1:$D$766,Main_OG!$J$1:$J$766,"")</f>
        <v>0</v>
      </c>
      <c r="J2797" s="45" t="s">
        <v>730</v>
      </c>
      <c r="K2797" s="45" t="str">
        <f t="shared" si="130"/>
        <v>Union Power Co_WV</v>
      </c>
      <c r="L2797" s="45" t="str">
        <f t="shared" si="131"/>
        <v>Union Power Co_WV</v>
      </c>
      <c r="M2797" s="45" t="s">
        <v>3991</v>
      </c>
      <c r="N2797" s="45">
        <v>0</v>
      </c>
      <c r="O2797" s="45">
        <v>249</v>
      </c>
      <c r="P2797" s="45">
        <v>0</v>
      </c>
      <c r="Q2797" s="45">
        <v>1050</v>
      </c>
      <c r="R2797" s="45">
        <v>0</v>
      </c>
      <c r="S2797" s="45">
        <v>425</v>
      </c>
      <c r="T2797" s="45">
        <v>0</v>
      </c>
      <c r="U2797" s="45">
        <v>843</v>
      </c>
      <c r="V2797" s="45">
        <v>0</v>
      </c>
      <c r="W2797" s="45">
        <v>8.3088954056695989</v>
      </c>
      <c r="X2797" s="45">
        <v>0</v>
      </c>
      <c r="Y2797" s="45">
        <v>7.0098120738400134</v>
      </c>
      <c r="Z2797" s="46">
        <v>68900</v>
      </c>
      <c r="AA2797" s="46">
        <v>37693.280639330558</v>
      </c>
      <c r="AB2797" s="47">
        <f>_xlfn.XLOOKUP($F2797,Main_OG!$D$1:$D$766,Main_OG!AJ$1:AJ$766,"")</f>
        <v>75712129.799999997</v>
      </c>
      <c r="AC2797" s="47">
        <f>_xlfn.XLOOKUP($F2797,Main_OG!$D$1:$D$766,Main_OG!AK$1:AK$766,"")</f>
        <v>621554.07999999996</v>
      </c>
      <c r="AD2797" s="47">
        <f>_xlfn.XLOOKUP($F2797,Main_OG!$D$1:$D$766,Main_OG!AL$1:AL$766,"")</f>
        <v>7929370.96</v>
      </c>
      <c r="AE2797" s="47">
        <f>_xlfn.XLOOKUP($F2797,Main_OG!$D$1:$D$766,Main_OG!AM$1:AM$766,"")</f>
        <v>0</v>
      </c>
      <c r="AF2797" s="48">
        <f>_xlfn.XLOOKUP($F2797,Main_OG!$D$1:$D$766,Main_OG!Z$1:Z$766,"")</f>
        <v>0</v>
      </c>
      <c r="AG2797" s="48">
        <f>_xlfn.XLOOKUP($F2797,Main_OG!$D$1:$D$766,Main_OG!AA$1:AA$766,"")</f>
        <v>1.66</v>
      </c>
      <c r="AH2797" s="48">
        <f>_xlfn.XLOOKUP($F2797,Main_OG!$D$1:$D$766,Main_OG!AB$1:AB$766,"")</f>
        <v>12.06</v>
      </c>
      <c r="AI2797" s="48">
        <f>_xlfn.XLOOKUP($F2797,Main_OG!$D$1:$D$766,Main_OG!AC$1:AC$766,"")</f>
        <v>7.1610124069250478</v>
      </c>
      <c r="AJ2797" s="48">
        <f>_xlfn.XLOOKUP($F2797,Main_OG!$D$1:$D$766,Main_OG!AD$1:AD$766,"")</f>
        <v>0.4704061490499184</v>
      </c>
    </row>
    <row r="2798" spans="2:36" x14ac:dyDescent="0.35">
      <c r="B2798" s="36" t="s">
        <v>3990</v>
      </c>
      <c r="C2798" s="45" t="s">
        <v>730</v>
      </c>
      <c r="D2798" s="45" t="s">
        <v>4320</v>
      </c>
      <c r="E2798" s="36" t="s">
        <v>3990</v>
      </c>
      <c r="F2798" s="36" t="str">
        <f t="shared" si="129"/>
        <v>2007_WV</v>
      </c>
      <c r="G2798" s="45">
        <v>2007</v>
      </c>
      <c r="H2798" s="45">
        <f>_xlfn.XLOOKUP(J2798,Main_OG!$B$1:$B$766,Main_OG!$O$1:$O$766,"")</f>
        <v>1</v>
      </c>
      <c r="I2798" s="45">
        <f>_xlfn.XLOOKUP(F2798,Main_OG!$D$1:$D$766,Main_OG!$J$1:$J$766,"")</f>
        <v>0</v>
      </c>
      <c r="J2798" s="45" t="s">
        <v>730</v>
      </c>
      <c r="K2798" s="45" t="str">
        <f t="shared" si="130"/>
        <v>Union Power Co_WV</v>
      </c>
      <c r="L2798" s="45" t="str">
        <f t="shared" si="131"/>
        <v>Union Power Co_WV</v>
      </c>
      <c r="M2798" s="45" t="s">
        <v>3992</v>
      </c>
      <c r="N2798" s="45">
        <v>0</v>
      </c>
      <c r="O2798" s="45">
        <v>251</v>
      </c>
      <c r="P2798" s="45">
        <v>0</v>
      </c>
      <c r="Q2798" s="45">
        <v>1053</v>
      </c>
      <c r="R2798" s="45">
        <v>0</v>
      </c>
      <c r="S2798" s="45">
        <v>440</v>
      </c>
      <c r="T2798" s="45">
        <v>0</v>
      </c>
      <c r="U2798" s="45">
        <v>792</v>
      </c>
      <c r="V2798" s="45">
        <v>0</v>
      </c>
      <c r="W2798" s="45">
        <v>8.91</v>
      </c>
      <c r="X2798" s="45">
        <v>0</v>
      </c>
      <c r="Y2798" s="45">
        <v>6.49</v>
      </c>
      <c r="Z2798" s="46">
        <v>69374.100000000006</v>
      </c>
      <c r="AA2798" s="46">
        <v>37825.590550322457</v>
      </c>
      <c r="AB2798" s="47">
        <f>_xlfn.XLOOKUP($F2798,Main_OG!$D$1:$D$766,Main_OG!AJ$1:AJ$766,"")</f>
        <v>76135694</v>
      </c>
      <c r="AC2798" s="47">
        <f>_xlfn.XLOOKUP($F2798,Main_OG!$D$1:$D$766,Main_OG!AK$1:AK$766,"")</f>
        <v>713472</v>
      </c>
      <c r="AD2798" s="47">
        <f>_xlfn.XLOOKUP($F2798,Main_OG!$D$1:$D$766,Main_OG!AL$1:AL$766,"")</f>
        <v>8097050</v>
      </c>
      <c r="AE2798" s="47">
        <f>_xlfn.XLOOKUP($F2798,Main_OG!$D$1:$D$766,Main_OG!AM$1:AM$766,"")</f>
        <v>0</v>
      </c>
      <c r="AF2798" s="48">
        <f>_xlfn.XLOOKUP($F2798,Main_OG!$D$1:$D$766,Main_OG!Z$1:Z$766,"")</f>
        <v>0</v>
      </c>
      <c r="AG2798" s="48">
        <f>_xlfn.XLOOKUP($F2798,Main_OG!$D$1:$D$766,Main_OG!AA$1:AA$766,"")</f>
        <v>1.81</v>
      </c>
      <c r="AH2798" s="48">
        <f>_xlfn.XLOOKUP($F2798,Main_OG!$D$1:$D$766,Main_OG!AB$1:AB$766,"")</f>
        <v>15.64</v>
      </c>
      <c r="AI2798" s="48">
        <f>_xlfn.XLOOKUP($F2798,Main_OG!$D$1:$D$766,Main_OG!AC$1:AC$766,"")</f>
        <v>7.3815467393807772</v>
      </c>
      <c r="AJ2798" s="48">
        <f>_xlfn.XLOOKUP($F2798,Main_OG!$D$1:$D$766,Main_OG!AD$1:AD$766,"")</f>
        <v>0.58103021845052572</v>
      </c>
    </row>
    <row r="2799" spans="2:36" x14ac:dyDescent="0.35">
      <c r="B2799" s="36" t="s">
        <v>3990</v>
      </c>
      <c r="C2799" s="45" t="s">
        <v>730</v>
      </c>
      <c r="D2799" s="45" t="s">
        <v>4320</v>
      </c>
      <c r="E2799" s="36" t="s">
        <v>3990</v>
      </c>
      <c r="F2799" s="36" t="str">
        <f t="shared" si="129"/>
        <v>2008_WV</v>
      </c>
      <c r="G2799" s="45">
        <v>2008</v>
      </c>
      <c r="H2799" s="45">
        <f>_xlfn.XLOOKUP(J2799,Main_OG!$B$1:$B$766,Main_OG!$O$1:$O$766,"")</f>
        <v>1</v>
      </c>
      <c r="I2799" s="45">
        <f>_xlfn.XLOOKUP(F2799,Main_OG!$D$1:$D$766,Main_OG!$J$1:$J$766,"")</f>
        <v>0</v>
      </c>
      <c r="J2799" s="45" t="s">
        <v>730</v>
      </c>
      <c r="K2799" s="45" t="str">
        <f t="shared" si="130"/>
        <v>Union Power Co_WV</v>
      </c>
      <c r="L2799" s="45" t="str">
        <f t="shared" si="131"/>
        <v>Union Power Co_WV</v>
      </c>
      <c r="M2799" s="45" t="s">
        <v>3993</v>
      </c>
      <c r="N2799" s="45">
        <v>0</v>
      </c>
      <c r="O2799" s="45">
        <v>263</v>
      </c>
      <c r="P2799" s="45">
        <v>0</v>
      </c>
      <c r="Q2799" s="45">
        <v>1048</v>
      </c>
      <c r="R2799" s="45">
        <v>0</v>
      </c>
      <c r="S2799" s="45">
        <v>4892</v>
      </c>
      <c r="T2799" s="45">
        <v>0</v>
      </c>
      <c r="U2799" s="45">
        <v>12126</v>
      </c>
      <c r="V2799" s="45">
        <v>0</v>
      </c>
      <c r="W2799" s="45">
        <v>12.78</v>
      </c>
      <c r="X2799" s="45">
        <v>0</v>
      </c>
      <c r="Y2799" s="45">
        <v>6.84</v>
      </c>
      <c r="Z2799" s="46">
        <v>70966.8</v>
      </c>
      <c r="AA2799" s="46">
        <v>38562.416114676329</v>
      </c>
      <c r="AB2799" s="47">
        <f>_xlfn.XLOOKUP($F2799,Main_OG!$D$1:$D$766,Main_OG!AJ$1:AJ$766,"")</f>
        <v>75271406</v>
      </c>
      <c r="AC2799" s="47">
        <f>_xlfn.XLOOKUP($F2799,Main_OG!$D$1:$D$766,Main_OG!AK$1:AK$766,"")</f>
        <v>484478</v>
      </c>
      <c r="AD2799" s="47">
        <f>_xlfn.XLOOKUP($F2799,Main_OG!$D$1:$D$766,Main_OG!AL$1:AL$766,"")</f>
        <v>3876304</v>
      </c>
      <c r="AE2799" s="47">
        <f>_xlfn.XLOOKUP($F2799,Main_OG!$D$1:$D$766,Main_OG!AM$1:AM$766,"")</f>
        <v>0</v>
      </c>
      <c r="AF2799" s="48">
        <f>_xlfn.XLOOKUP($F2799,Main_OG!$D$1:$D$766,Main_OG!Z$1:Z$766,"")</f>
        <v>0</v>
      </c>
      <c r="AG2799" s="48">
        <f>_xlfn.XLOOKUP($F2799,Main_OG!$D$1:$D$766,Main_OG!AA$1:AA$766,"")</f>
        <v>2.35</v>
      </c>
      <c r="AH2799" s="48">
        <f>_xlfn.XLOOKUP($F2799,Main_OG!$D$1:$D$766,Main_OG!AB$1:AB$766,"")</f>
        <v>21.93</v>
      </c>
      <c r="AI2799" s="48">
        <f>_xlfn.XLOOKUP($F2799,Main_OG!$D$1:$D$766,Main_OG!AC$1:AC$766,"")</f>
        <v>9.1182546074696553</v>
      </c>
      <c r="AJ2799" s="48">
        <f>_xlfn.XLOOKUP($F2799,Main_OG!$D$1:$D$766,Main_OG!AD$1:AD$766,"")</f>
        <v>0.68330088246943577</v>
      </c>
    </row>
    <row r="2800" spans="2:36" x14ac:dyDescent="0.35">
      <c r="B2800" s="36" t="s">
        <v>3990</v>
      </c>
      <c r="C2800" s="45" t="s">
        <v>730</v>
      </c>
      <c r="D2800" s="45" t="s">
        <v>4320</v>
      </c>
      <c r="E2800" s="36" t="s">
        <v>3990</v>
      </c>
      <c r="F2800" s="36" t="str">
        <f t="shared" si="129"/>
        <v>2009_WV</v>
      </c>
      <c r="G2800" s="45">
        <v>2009</v>
      </c>
      <c r="H2800" s="45">
        <f>_xlfn.XLOOKUP(J2800,Main_OG!$B$1:$B$766,Main_OG!$O$1:$O$766,"")</f>
        <v>1</v>
      </c>
      <c r="I2800" s="45">
        <f>_xlfn.XLOOKUP(F2800,Main_OG!$D$1:$D$766,Main_OG!$J$1:$J$766,"")</f>
        <v>0</v>
      </c>
      <c r="J2800" s="45" t="s">
        <v>730</v>
      </c>
      <c r="K2800" s="45" t="str">
        <f t="shared" si="130"/>
        <v>Union Power Co_WV</v>
      </c>
      <c r="L2800" s="45" t="str">
        <f t="shared" si="131"/>
        <v>Union Power Co_WV</v>
      </c>
      <c r="M2800" s="45" t="s">
        <v>3994</v>
      </c>
      <c r="N2800" s="45">
        <v>0</v>
      </c>
      <c r="O2800" s="45">
        <v>280</v>
      </c>
      <c r="P2800" s="45">
        <v>0</v>
      </c>
      <c r="Q2800" s="45">
        <v>1027</v>
      </c>
      <c r="R2800" s="45">
        <v>0</v>
      </c>
      <c r="S2800" s="45">
        <v>5274</v>
      </c>
      <c r="T2800" s="45">
        <v>0</v>
      </c>
      <c r="U2800" s="45">
        <v>11432</v>
      </c>
      <c r="V2800" s="45">
        <v>0</v>
      </c>
      <c r="W2800" s="45">
        <v>13.94</v>
      </c>
      <c r="X2800" s="45">
        <v>0</v>
      </c>
      <c r="Y2800" s="45">
        <v>7.82</v>
      </c>
      <c r="Z2800" s="46">
        <v>70886.5</v>
      </c>
      <c r="AA2800" s="46">
        <v>38363.166511074131</v>
      </c>
      <c r="AB2800" s="47">
        <f>_xlfn.XLOOKUP($F2800,Main_OG!$D$1:$D$766,Main_OG!AJ$1:AJ$766,"")</f>
        <v>58333016</v>
      </c>
      <c r="AC2800" s="47">
        <f>_xlfn.XLOOKUP($F2800,Main_OG!$D$1:$D$766,Main_OG!AK$1:AK$766,"")</f>
        <v>616790</v>
      </c>
      <c r="AD2800" s="47">
        <f>_xlfn.XLOOKUP($F2800,Main_OG!$D$1:$D$766,Main_OG!AL$1:AL$766,"")</f>
        <v>2278674</v>
      </c>
      <c r="AE2800" s="47">
        <f>_xlfn.XLOOKUP($F2800,Main_OG!$D$1:$D$766,Main_OG!AM$1:AM$766,"")</f>
        <v>0</v>
      </c>
      <c r="AF2800" s="48">
        <f>_xlfn.XLOOKUP($F2800,Main_OG!$D$1:$D$766,Main_OG!Z$1:Z$766,"")</f>
        <v>2.67</v>
      </c>
      <c r="AG2800" s="48">
        <f>_xlfn.XLOOKUP($F2800,Main_OG!$D$1:$D$766,Main_OG!AA$1:AA$766,"")</f>
        <v>2.64</v>
      </c>
      <c r="AH2800" s="48">
        <f>_xlfn.XLOOKUP($F2800,Main_OG!$D$1:$D$766,Main_OG!AB$1:AB$766,"")</f>
        <v>14.24</v>
      </c>
      <c r="AI2800" s="48">
        <f>_xlfn.XLOOKUP($F2800,Main_OG!$D$1:$D$766,Main_OG!AC$1:AC$766,"")</f>
        <v>4.5973007921271787</v>
      </c>
      <c r="AJ2800" s="48">
        <f>_xlfn.XLOOKUP($F2800,Main_OG!$D$1:$D$766,Main_OG!AD$1:AD$766,"")</f>
        <v>0.68314474405108627</v>
      </c>
    </row>
    <row r="2801" spans="2:36" x14ac:dyDescent="0.35">
      <c r="B2801" s="36" t="s">
        <v>3995</v>
      </c>
      <c r="C2801" s="45" t="s">
        <v>430</v>
      </c>
      <c r="D2801" s="45" t="s">
        <v>4321</v>
      </c>
      <c r="E2801" s="36" t="s">
        <v>3995</v>
      </c>
      <c r="F2801" s="36" t="str">
        <f t="shared" si="129"/>
        <v>2006_CT</v>
      </c>
      <c r="G2801" s="45">
        <v>2006</v>
      </c>
      <c r="H2801" s="45">
        <f>_xlfn.XLOOKUP(J2801,Main_OG!$B$1:$B$766,Main_OG!$O$1:$O$766,"")</f>
        <v>1</v>
      </c>
      <c r="I2801" s="45">
        <f>_xlfn.XLOOKUP(F2801,Main_OG!$D$1:$D$766,Main_OG!$J$1:$J$766,"")</f>
        <v>0</v>
      </c>
      <c r="J2801" s="45" t="s">
        <v>430</v>
      </c>
      <c r="K2801" s="45" t="str">
        <f t="shared" si="130"/>
        <v>United Illuminating Co_CT</v>
      </c>
      <c r="L2801" s="45" t="str">
        <f t="shared" si="131"/>
        <v>United Illuminating Co_CT</v>
      </c>
      <c r="M2801" s="45" t="s">
        <v>3996</v>
      </c>
      <c r="N2801" s="45">
        <v>0</v>
      </c>
      <c r="O2801" s="45">
        <v>30300</v>
      </c>
      <c r="P2801" s="45">
        <v>1300</v>
      </c>
      <c r="Q2801" s="45">
        <v>289900</v>
      </c>
      <c r="R2801" s="45">
        <v>0</v>
      </c>
      <c r="S2801" s="45">
        <v>328000</v>
      </c>
      <c r="T2801" s="45">
        <v>86000</v>
      </c>
      <c r="U2801" s="45">
        <v>357000</v>
      </c>
      <c r="V2801" s="45">
        <v>0</v>
      </c>
      <c r="W2801" s="45">
        <v>12.063258550937849</v>
      </c>
      <c r="X2801" s="45">
        <v>10.22592152199762</v>
      </c>
      <c r="Y2801" s="45">
        <v>15.13353115727003</v>
      </c>
      <c r="Z2801" s="46">
        <v>269478.59999999998</v>
      </c>
      <c r="AA2801" s="46">
        <v>76611.702762789049</v>
      </c>
      <c r="AB2801" s="47">
        <f>_xlfn.XLOOKUP($F2801,Main_OG!$D$1:$D$766,Main_OG!AJ$1:AJ$766,"")</f>
        <v>4296942.12</v>
      </c>
      <c r="AC2801" s="47">
        <f>_xlfn.XLOOKUP($F2801,Main_OG!$D$1:$D$766,Main_OG!AK$1:AK$766,"")</f>
        <v>4658787.9000000004</v>
      </c>
      <c r="AD2801" s="47">
        <f>_xlfn.XLOOKUP($F2801,Main_OG!$D$1:$D$766,Main_OG!AL$1:AL$766,"")</f>
        <v>152814085.91999999</v>
      </c>
      <c r="AE2801" s="47">
        <f>_xlfn.XLOOKUP($F2801,Main_OG!$D$1:$D$766,Main_OG!AM$1:AM$766,"")</f>
        <v>16589446</v>
      </c>
      <c r="AF2801" s="48">
        <f>_xlfn.XLOOKUP($F2801,Main_OG!$D$1:$D$766,Main_OG!Z$1:Z$766,"")</f>
        <v>0</v>
      </c>
      <c r="AG2801" s="48">
        <f>_xlfn.XLOOKUP($F2801,Main_OG!$D$1:$D$766,Main_OG!AA$1:AA$766,"")</f>
        <v>2.2465548173415608</v>
      </c>
      <c r="AH2801" s="48">
        <f>_xlfn.XLOOKUP($F2801,Main_OG!$D$1:$D$766,Main_OG!AB$1:AB$766,"")</f>
        <v>14.13114039693003</v>
      </c>
      <c r="AI2801" s="48">
        <f>_xlfn.XLOOKUP($F2801,Main_OG!$D$1:$D$766,Main_OG!AC$1:AC$766,"")</f>
        <v>7.32</v>
      </c>
      <c r="AJ2801" s="48">
        <f>_xlfn.XLOOKUP($F2801,Main_OG!$D$1:$D$766,Main_OG!AD$1:AD$766,"")</f>
        <v>0.43</v>
      </c>
    </row>
    <row r="2802" spans="2:36" x14ac:dyDescent="0.35">
      <c r="B2802" s="36" t="s">
        <v>3995</v>
      </c>
      <c r="C2802" s="45" t="s">
        <v>430</v>
      </c>
      <c r="D2802" s="45" t="s">
        <v>4321</v>
      </c>
      <c r="E2802" s="36" t="s">
        <v>3995</v>
      </c>
      <c r="F2802" s="36" t="str">
        <f t="shared" si="129"/>
        <v>2007_CT</v>
      </c>
      <c r="G2802" s="45">
        <v>2007</v>
      </c>
      <c r="H2802" s="45">
        <f>_xlfn.XLOOKUP(J2802,Main_OG!$B$1:$B$766,Main_OG!$O$1:$O$766,"")</f>
        <v>1</v>
      </c>
      <c r="I2802" s="45">
        <f>_xlfn.XLOOKUP(F2802,Main_OG!$D$1:$D$766,Main_OG!$J$1:$J$766,"")</f>
        <v>0</v>
      </c>
      <c r="J2802" s="45" t="s">
        <v>430</v>
      </c>
      <c r="K2802" s="45" t="str">
        <f t="shared" si="130"/>
        <v>United Illuminating Co_CT</v>
      </c>
      <c r="L2802" s="45" t="str">
        <f t="shared" si="131"/>
        <v>United Illuminating Co_CT</v>
      </c>
      <c r="M2802" s="45" t="s">
        <v>3997</v>
      </c>
      <c r="N2802" s="45">
        <v>0</v>
      </c>
      <c r="O2802" s="45">
        <v>30476</v>
      </c>
      <c r="P2802" s="45">
        <v>1452</v>
      </c>
      <c r="Q2802" s="45">
        <v>291247</v>
      </c>
      <c r="R2802" s="45">
        <v>0</v>
      </c>
      <c r="S2802" s="45">
        <v>358074</v>
      </c>
      <c r="T2802" s="45">
        <v>58528</v>
      </c>
      <c r="U2802" s="45">
        <v>483846</v>
      </c>
      <c r="V2802" s="45">
        <v>0</v>
      </c>
      <c r="W2802" s="45">
        <v>12.9</v>
      </c>
      <c r="X2802" s="45">
        <v>7.36</v>
      </c>
      <c r="Y2802" s="45">
        <v>20.62</v>
      </c>
      <c r="Z2802" s="46">
        <v>278485.40000000002</v>
      </c>
      <c r="AA2802" s="46">
        <v>78952.107437196479</v>
      </c>
      <c r="AB2802" s="47">
        <f>_xlfn.XLOOKUP($F2802,Main_OG!$D$1:$D$766,Main_OG!AJ$1:AJ$766,"")</f>
        <v>3677210</v>
      </c>
      <c r="AC2802" s="47">
        <f>_xlfn.XLOOKUP($F2802,Main_OG!$D$1:$D$766,Main_OG!AK$1:AK$766,"")</f>
        <v>4682488</v>
      </c>
      <c r="AD2802" s="47">
        <f>_xlfn.XLOOKUP($F2802,Main_OG!$D$1:$D$766,Main_OG!AL$1:AL$766,"")</f>
        <v>146092660</v>
      </c>
      <c r="AE2802" s="47">
        <f>_xlfn.XLOOKUP($F2802,Main_OG!$D$1:$D$766,Main_OG!AM$1:AM$766,"")</f>
        <v>16386142</v>
      </c>
      <c r="AF2802" s="48">
        <f>_xlfn.XLOOKUP($F2802,Main_OG!$D$1:$D$766,Main_OG!Z$1:Z$766,"")</f>
        <v>0</v>
      </c>
      <c r="AG2802" s="48">
        <f>_xlfn.XLOOKUP($F2802,Main_OG!$D$1:$D$766,Main_OG!AA$1:AA$766,"")</f>
        <v>2.2465548173415608</v>
      </c>
      <c r="AH2802" s="48">
        <f>_xlfn.XLOOKUP($F2802,Main_OG!$D$1:$D$766,Main_OG!AB$1:AB$766,"")</f>
        <v>15.097711394063451</v>
      </c>
      <c r="AI2802" s="48">
        <f>_xlfn.XLOOKUP($F2802,Main_OG!$D$1:$D$766,Main_OG!AC$1:AC$766,"")</f>
        <v>7.72</v>
      </c>
      <c r="AJ2802" s="48">
        <f>_xlfn.XLOOKUP($F2802,Main_OG!$D$1:$D$766,Main_OG!AD$1:AD$766,"")</f>
        <v>0.47</v>
      </c>
    </row>
    <row r="2803" spans="2:36" x14ac:dyDescent="0.35">
      <c r="B2803" s="36" t="s">
        <v>3995</v>
      </c>
      <c r="C2803" s="45" t="s">
        <v>430</v>
      </c>
      <c r="D2803" s="45" t="s">
        <v>4321</v>
      </c>
      <c r="E2803" s="36" t="s">
        <v>3995</v>
      </c>
      <c r="F2803" s="36" t="str">
        <f t="shared" si="129"/>
        <v>2008_CT</v>
      </c>
      <c r="G2803" s="45">
        <v>2008</v>
      </c>
      <c r="H2803" s="45">
        <f>_xlfn.XLOOKUP(J2803,Main_OG!$B$1:$B$766,Main_OG!$O$1:$O$766,"")</f>
        <v>1</v>
      </c>
      <c r="I2803" s="45">
        <f>_xlfn.XLOOKUP(F2803,Main_OG!$D$1:$D$766,Main_OG!$J$1:$J$766,"")</f>
        <v>0</v>
      </c>
      <c r="J2803" s="45" t="s">
        <v>430</v>
      </c>
      <c r="K2803" s="45" t="str">
        <f t="shared" si="130"/>
        <v>United Illuminating Co_CT</v>
      </c>
      <c r="L2803" s="45" t="str">
        <f t="shared" si="131"/>
        <v>United Illuminating Co_CT</v>
      </c>
      <c r="M2803" s="45" t="s">
        <v>3998</v>
      </c>
      <c r="N2803" s="45">
        <v>0</v>
      </c>
      <c r="O2803" s="45">
        <v>22082</v>
      </c>
      <c r="P2803" s="45">
        <v>672</v>
      </c>
      <c r="Q2803" s="45">
        <v>270421</v>
      </c>
      <c r="R2803" s="45">
        <v>0</v>
      </c>
      <c r="S2803" s="45">
        <v>920903</v>
      </c>
      <c r="T2803" s="45">
        <v>97110</v>
      </c>
      <c r="U2803" s="45">
        <v>2048559</v>
      </c>
      <c r="V2803" s="45">
        <v>0</v>
      </c>
      <c r="W2803" s="45">
        <v>20.21</v>
      </c>
      <c r="X2803" s="45">
        <v>19.399999999999999</v>
      </c>
      <c r="Y2803" s="45">
        <v>23.05</v>
      </c>
      <c r="Z2803" s="46">
        <v>277793.2</v>
      </c>
      <c r="AA2803" s="46">
        <v>78349.177948086901</v>
      </c>
      <c r="AB2803" s="47">
        <f>_xlfn.XLOOKUP($F2803,Main_OG!$D$1:$D$766,Main_OG!AJ$1:AJ$766,"")</f>
        <v>4270758</v>
      </c>
      <c r="AC2803" s="47">
        <f>_xlfn.XLOOKUP($F2803,Main_OG!$D$1:$D$766,Main_OG!AK$1:AK$766,"")</f>
        <v>1979030</v>
      </c>
      <c r="AD2803" s="47">
        <f>_xlfn.XLOOKUP($F2803,Main_OG!$D$1:$D$766,Main_OG!AL$1:AL$766,"")</f>
        <v>118955808</v>
      </c>
      <c r="AE2803" s="47">
        <f>_xlfn.XLOOKUP($F2803,Main_OG!$D$1:$D$766,Main_OG!AM$1:AM$766,"")</f>
        <v>15432946</v>
      </c>
      <c r="AF2803" s="48">
        <f>_xlfn.XLOOKUP($F2803,Main_OG!$D$1:$D$766,Main_OG!Z$1:Z$766,"")</f>
        <v>0</v>
      </c>
      <c r="AG2803" s="48">
        <f>_xlfn.XLOOKUP($F2803,Main_OG!$D$1:$D$766,Main_OG!AA$1:AA$766,"")</f>
        <v>2.2204719344600159</v>
      </c>
      <c r="AH2803" s="48">
        <f>_xlfn.XLOOKUP($F2803,Main_OG!$D$1:$D$766,Main_OG!AB$1:AB$766,"")</f>
        <v>19.619187803472759</v>
      </c>
      <c r="AI2803" s="48">
        <f>_xlfn.XLOOKUP($F2803,Main_OG!$D$1:$D$766,Main_OG!AC$1:AC$766,"")</f>
        <v>10.34</v>
      </c>
      <c r="AJ2803" s="48">
        <f>_xlfn.XLOOKUP($F2803,Main_OG!$D$1:$D$766,Main_OG!AD$1:AD$766,"")</f>
        <v>0.47</v>
      </c>
    </row>
    <row r="2804" spans="2:36" x14ac:dyDescent="0.35">
      <c r="B2804" s="36" t="s">
        <v>3995</v>
      </c>
      <c r="C2804" s="45" t="s">
        <v>430</v>
      </c>
      <c r="D2804" s="45" t="s">
        <v>4321</v>
      </c>
      <c r="E2804" s="36" t="s">
        <v>3995</v>
      </c>
      <c r="F2804" s="36" t="str">
        <f t="shared" si="129"/>
        <v>2009_CT</v>
      </c>
      <c r="G2804" s="45">
        <v>2009</v>
      </c>
      <c r="H2804" s="45">
        <f>_xlfn.XLOOKUP(J2804,Main_OG!$B$1:$B$766,Main_OG!$O$1:$O$766,"")</f>
        <v>1</v>
      </c>
      <c r="I2804" s="45">
        <f>_xlfn.XLOOKUP(F2804,Main_OG!$D$1:$D$766,Main_OG!$J$1:$J$766,"")</f>
        <v>0</v>
      </c>
      <c r="J2804" s="45" t="s">
        <v>430</v>
      </c>
      <c r="K2804" s="45" t="str">
        <f t="shared" si="130"/>
        <v>United Illuminating Co_CT</v>
      </c>
      <c r="L2804" s="45" t="str">
        <f t="shared" si="131"/>
        <v>United Illuminating Co_CT</v>
      </c>
      <c r="M2804" s="45" t="s">
        <v>3999</v>
      </c>
      <c r="N2804" s="45">
        <v>0</v>
      </c>
      <c r="O2804" s="45">
        <v>18966</v>
      </c>
      <c r="P2804" s="45">
        <v>583</v>
      </c>
      <c r="Q2804" s="45">
        <v>253520</v>
      </c>
      <c r="R2804" s="45">
        <v>0</v>
      </c>
      <c r="S2804" s="45">
        <v>735540</v>
      </c>
      <c r="T2804" s="45">
        <v>60634</v>
      </c>
      <c r="U2804" s="45">
        <v>1855652</v>
      </c>
      <c r="V2804" s="45">
        <v>0</v>
      </c>
      <c r="W2804" s="45">
        <v>18.989999999999998</v>
      </c>
      <c r="X2804" s="45">
        <v>16.93</v>
      </c>
      <c r="Y2804" s="45">
        <v>23.55</v>
      </c>
      <c r="Z2804" s="46">
        <v>265530.8</v>
      </c>
      <c r="AA2804" s="46">
        <v>74549.463235936142</v>
      </c>
      <c r="AB2804" s="47">
        <f>_xlfn.XLOOKUP($F2804,Main_OG!$D$1:$D$766,Main_OG!AJ$1:AJ$766,"")</f>
        <v>2220508</v>
      </c>
      <c r="AC2804" s="47">
        <f>_xlfn.XLOOKUP($F2804,Main_OG!$D$1:$D$766,Main_OG!AK$1:AK$766,"")</f>
        <v>1186644</v>
      </c>
      <c r="AD2804" s="47">
        <f>_xlfn.XLOOKUP($F2804,Main_OG!$D$1:$D$766,Main_OG!AL$1:AL$766,"")</f>
        <v>143117412</v>
      </c>
      <c r="AE2804" s="47">
        <f>_xlfn.XLOOKUP($F2804,Main_OG!$D$1:$D$766,Main_OG!AM$1:AM$766,"")</f>
        <v>16657382</v>
      </c>
      <c r="AF2804" s="48">
        <f>_xlfn.XLOOKUP($F2804,Main_OG!$D$1:$D$766,Main_OG!Z$1:Z$766,"")</f>
        <v>0</v>
      </c>
      <c r="AG2804" s="48">
        <f>_xlfn.XLOOKUP($F2804,Main_OG!$D$1:$D$766,Main_OG!AA$1:AA$766,"")</f>
        <v>2.2743975091886082</v>
      </c>
      <c r="AH2804" s="48">
        <f>_xlfn.XLOOKUP($F2804,Main_OG!$D$1:$D$766,Main_OG!AB$1:AB$766,"")</f>
        <v>14.15708861161818</v>
      </c>
      <c r="AI2804" s="48">
        <f>_xlfn.XLOOKUP($F2804,Main_OG!$D$1:$D$766,Main_OG!AC$1:AC$766,"")</f>
        <v>4.83</v>
      </c>
      <c r="AJ2804" s="48">
        <f>_xlfn.XLOOKUP($F2804,Main_OG!$D$1:$D$766,Main_OG!AD$1:AD$766,"")</f>
        <v>0.68314474405108627</v>
      </c>
    </row>
    <row r="2805" spans="2:36" x14ac:dyDescent="0.35">
      <c r="B2805" s="36" t="s">
        <v>3995</v>
      </c>
      <c r="C2805" s="45" t="s">
        <v>430</v>
      </c>
      <c r="D2805" s="45" t="s">
        <v>4321</v>
      </c>
      <c r="E2805" s="36" t="s">
        <v>3995</v>
      </c>
      <c r="F2805" s="36" t="str">
        <f t="shared" si="129"/>
        <v>2010_CT</v>
      </c>
      <c r="G2805" s="45">
        <v>2010</v>
      </c>
      <c r="H2805" s="45">
        <f>_xlfn.XLOOKUP(J2805,Main_OG!$B$1:$B$766,Main_OG!$O$1:$O$766,"")</f>
        <v>1</v>
      </c>
      <c r="I2805" s="45">
        <f>_xlfn.XLOOKUP(F2805,Main_OG!$D$1:$D$766,Main_OG!$J$1:$J$766,"")</f>
        <v>0</v>
      </c>
      <c r="J2805" s="45" t="s">
        <v>430</v>
      </c>
      <c r="K2805" s="45" t="str">
        <f t="shared" si="130"/>
        <v>United Illuminating Co_CT</v>
      </c>
      <c r="L2805" s="45" t="str">
        <f t="shared" si="131"/>
        <v>United Illuminating Co_CT</v>
      </c>
      <c r="M2805" s="45" t="s">
        <v>4000</v>
      </c>
      <c r="N2805" s="45">
        <v>0</v>
      </c>
      <c r="O2805" s="45">
        <v>15557</v>
      </c>
      <c r="P2805" s="45">
        <v>409</v>
      </c>
      <c r="Q2805" s="45">
        <v>197678</v>
      </c>
      <c r="R2805" s="45">
        <v>0</v>
      </c>
      <c r="S2805" s="45">
        <v>534962</v>
      </c>
      <c r="T2805" s="45">
        <v>41121</v>
      </c>
      <c r="U2805" s="45">
        <v>1509061</v>
      </c>
      <c r="V2805" s="45">
        <v>0</v>
      </c>
      <c r="W2805" s="45">
        <v>18.03</v>
      </c>
      <c r="X2805" s="45">
        <v>16.62</v>
      </c>
      <c r="Y2805" s="45">
        <v>23.02</v>
      </c>
      <c r="Z2805" s="46">
        <v>266773.40000000002</v>
      </c>
      <c r="AA2805" s="46">
        <v>74534.927481851264</v>
      </c>
      <c r="AB2805" s="47">
        <f>_xlfn.XLOOKUP($F2805,Main_OG!$D$1:$D$766,Main_OG!AJ$1:AJ$766,"")</f>
        <v>2532390</v>
      </c>
      <c r="AC2805" s="47">
        <f>_xlfn.XLOOKUP($F2805,Main_OG!$D$1:$D$766,Main_OG!AK$1:AK$766,"")</f>
        <v>1684204</v>
      </c>
      <c r="AD2805" s="47">
        <f>_xlfn.XLOOKUP($F2805,Main_OG!$D$1:$D$766,Main_OG!AL$1:AL$766,"")</f>
        <v>173200362</v>
      </c>
      <c r="AE2805" s="47">
        <f>_xlfn.XLOOKUP($F2805,Main_OG!$D$1:$D$766,Main_OG!AM$1:AM$766,"")</f>
        <v>16750304</v>
      </c>
      <c r="AF2805" s="48">
        <f>_xlfn.XLOOKUP($F2805,Main_OG!$D$1:$D$766,Main_OG!Z$1:Z$766,"")</f>
        <v>0</v>
      </c>
      <c r="AG2805" s="48">
        <f>_xlfn.XLOOKUP($F2805,Main_OG!$D$1:$D$766,Main_OG!AA$1:AA$766,"")</f>
        <v>2.2935982820086371</v>
      </c>
      <c r="AH2805" s="48">
        <f>_xlfn.XLOOKUP($F2805,Main_OG!$D$1:$D$766,Main_OG!AB$1:AB$766,"")</f>
        <v>17.815786882646659</v>
      </c>
      <c r="AI2805" s="48">
        <f>_xlfn.XLOOKUP($F2805,Main_OG!$D$1:$D$766,Main_OG!AC$1:AC$766,"")</f>
        <v>5.6</v>
      </c>
      <c r="AJ2805" s="48">
        <f>_xlfn.XLOOKUP($F2805,Main_OG!$D$1:$D$766,Main_OG!AD$1:AD$766,"")</f>
        <v>0.70992248279802228</v>
      </c>
    </row>
    <row r="2806" spans="2:36" x14ac:dyDescent="0.35">
      <c r="B2806" s="36" t="s">
        <v>3995</v>
      </c>
      <c r="C2806" s="45" t="s">
        <v>430</v>
      </c>
      <c r="D2806" s="45" t="s">
        <v>4321</v>
      </c>
      <c r="E2806" s="36" t="s">
        <v>3995</v>
      </c>
      <c r="F2806" s="36" t="str">
        <f t="shared" si="129"/>
        <v>2011_CT</v>
      </c>
      <c r="G2806" s="45">
        <v>2011</v>
      </c>
      <c r="H2806" s="45">
        <f>_xlfn.XLOOKUP(J2806,Main_OG!$B$1:$B$766,Main_OG!$O$1:$O$766,"")</f>
        <v>1</v>
      </c>
      <c r="I2806" s="45">
        <f>_xlfn.XLOOKUP(F2806,Main_OG!$D$1:$D$766,Main_OG!$J$1:$J$766,"")</f>
        <v>0</v>
      </c>
      <c r="J2806" s="45" t="s">
        <v>430</v>
      </c>
      <c r="K2806" s="45" t="str">
        <f t="shared" si="130"/>
        <v>United Illuminating Co_CT</v>
      </c>
      <c r="L2806" s="45" t="str">
        <f t="shared" si="131"/>
        <v>United Illuminating Co_CT</v>
      </c>
      <c r="M2806" s="45" t="s">
        <v>4001</v>
      </c>
      <c r="N2806" s="45">
        <v>0</v>
      </c>
      <c r="O2806" s="45">
        <v>13103</v>
      </c>
      <c r="P2806" s="45">
        <v>320</v>
      </c>
      <c r="Q2806" s="45">
        <v>155806</v>
      </c>
      <c r="R2806" s="45">
        <v>0</v>
      </c>
      <c r="S2806" s="45">
        <v>386367</v>
      </c>
      <c r="T2806" s="45">
        <v>38132</v>
      </c>
      <c r="U2806" s="45">
        <v>1129655</v>
      </c>
      <c r="V2806" s="45">
        <v>0</v>
      </c>
      <c r="W2806" s="45">
        <v>17.32</v>
      </c>
      <c r="X2806" s="45">
        <v>14.93</v>
      </c>
      <c r="Y2806" s="45">
        <v>22.26</v>
      </c>
      <c r="Z2806" s="46">
        <v>261555.8</v>
      </c>
      <c r="AA2806" s="46">
        <v>72884.542076200625</v>
      </c>
      <c r="AB2806" s="47">
        <f>_xlfn.XLOOKUP($F2806,Main_OG!$D$1:$D$766,Main_OG!AJ$1:AJ$766,"")</f>
        <v>634796</v>
      </c>
      <c r="AC2806" s="47">
        <f>_xlfn.XLOOKUP($F2806,Main_OG!$D$1:$D$766,Main_OG!AK$1:AK$766,"")</f>
        <v>737607.44</v>
      </c>
      <c r="AD2806" s="47">
        <f>_xlfn.XLOOKUP($F2806,Main_OG!$D$1:$D$766,Main_OG!AL$1:AL$766,"")</f>
        <v>221091678</v>
      </c>
      <c r="AE2806" s="47">
        <f>_xlfn.XLOOKUP($F2806,Main_OG!$D$1:$D$766,Main_OG!AM$1:AM$766,"")</f>
        <v>15927837</v>
      </c>
      <c r="AF2806" s="48">
        <f>_xlfn.XLOOKUP($F2806,Main_OG!$D$1:$D$766,Main_OG!Z$1:Z$766,"")</f>
        <v>0</v>
      </c>
      <c r="AG2806" s="48">
        <f>_xlfn.XLOOKUP($F2806,Main_OG!$D$1:$D$766,Main_OG!AA$1:AA$766,"")</f>
        <v>2.3089180475565318</v>
      </c>
      <c r="AH2806" s="48">
        <f>_xlfn.XLOOKUP($F2806,Main_OG!$D$1:$D$766,Main_OG!AB$1:AB$766,"")</f>
        <v>22.758921780738341</v>
      </c>
      <c r="AI2806" s="48">
        <f>_xlfn.XLOOKUP($F2806,Main_OG!$D$1:$D$766,Main_OG!AC$1:AC$766,"")</f>
        <v>4.6524343752411106</v>
      </c>
      <c r="AJ2806" s="48">
        <f>_xlfn.XLOOKUP($F2806,Main_OG!$D$1:$D$766,Main_OG!AD$1:AD$766,"")</f>
        <v>0.75949643062398253</v>
      </c>
    </row>
    <row r="2807" spans="2:36" x14ac:dyDescent="0.35">
      <c r="B2807" s="36" t="s">
        <v>3995</v>
      </c>
      <c r="C2807" s="45" t="s">
        <v>430</v>
      </c>
      <c r="D2807" s="45" t="s">
        <v>4321</v>
      </c>
      <c r="E2807" s="36" t="s">
        <v>3995</v>
      </c>
      <c r="F2807" s="36" t="str">
        <f t="shared" si="129"/>
        <v>2012_CT</v>
      </c>
      <c r="G2807" s="45">
        <v>2012</v>
      </c>
      <c r="H2807" s="45">
        <f>_xlfn.XLOOKUP(J2807,Main_OG!$B$1:$B$766,Main_OG!$O$1:$O$766,"")</f>
        <v>1</v>
      </c>
      <c r="I2807" s="45">
        <f>_xlfn.XLOOKUP(F2807,Main_OG!$D$1:$D$766,Main_OG!$J$1:$J$766,"")</f>
        <v>0</v>
      </c>
      <c r="J2807" s="45" t="s">
        <v>430</v>
      </c>
      <c r="K2807" s="45" t="str">
        <f t="shared" si="130"/>
        <v>United Illuminating Co_CT</v>
      </c>
      <c r="L2807" s="45" t="str">
        <f t="shared" si="131"/>
        <v>United Illuminating Co_CT</v>
      </c>
      <c r="M2807" s="45" t="s">
        <v>4002</v>
      </c>
      <c r="N2807" s="45">
        <v>0</v>
      </c>
      <c r="O2807" s="45">
        <v>12075</v>
      </c>
      <c r="P2807" s="45">
        <v>256</v>
      </c>
      <c r="Q2807" s="45">
        <v>144083</v>
      </c>
      <c r="R2807" s="45">
        <v>0</v>
      </c>
      <c r="S2807" s="45">
        <v>372356</v>
      </c>
      <c r="T2807" s="45">
        <v>21903</v>
      </c>
      <c r="U2807" s="45">
        <v>1023871</v>
      </c>
      <c r="V2807" s="45">
        <v>0</v>
      </c>
      <c r="W2807" s="45">
        <v>15.865731</v>
      </c>
      <c r="X2807" s="45">
        <v>15.043601000000001</v>
      </c>
      <c r="Y2807" s="45">
        <v>20.631115000000001</v>
      </c>
      <c r="Z2807" s="46">
        <v>263649.90000000002</v>
      </c>
      <c r="AA2807" s="46">
        <v>73333.637441585495</v>
      </c>
      <c r="AB2807" s="47">
        <f>_xlfn.XLOOKUP($F2807,Main_OG!$D$1:$D$766,Main_OG!AJ$1:AJ$766,"")</f>
        <v>593666</v>
      </c>
      <c r="AC2807" s="47">
        <f>_xlfn.XLOOKUP($F2807,Main_OG!$D$1:$D$766,Main_OG!AK$1:AK$766,"")</f>
        <v>518798</v>
      </c>
      <c r="AD2807" s="47">
        <f>_xlfn.XLOOKUP($F2807,Main_OG!$D$1:$D$766,Main_OG!AL$1:AL$766,"")</f>
        <v>240759664</v>
      </c>
      <c r="AE2807" s="47">
        <f>_xlfn.XLOOKUP($F2807,Main_OG!$D$1:$D$766,Main_OG!AM$1:AM$766,"")</f>
        <v>17077887</v>
      </c>
      <c r="AF2807" s="48">
        <f>_xlfn.XLOOKUP($F2807,Main_OG!$D$1:$D$766,Main_OG!Z$1:Z$766,"")</f>
        <v>0</v>
      </c>
      <c r="AG2807" s="48">
        <f>_xlfn.XLOOKUP($F2807,Main_OG!$D$1:$D$766,Main_OG!AA$1:AA$766,"")</f>
        <v>2.324237813104427</v>
      </c>
      <c r="AH2807" s="48">
        <f>_xlfn.XLOOKUP($F2807,Main_OG!$D$1:$D$766,Main_OG!AB$1:AB$766,"")</f>
        <v>23.49195884567845</v>
      </c>
      <c r="AI2807" s="48">
        <f>_xlfn.XLOOKUP($F2807,Main_OG!$D$1:$D$766,Main_OG!AC$1:AC$766,"")</f>
        <v>3.503818060367514</v>
      </c>
      <c r="AJ2807" s="48">
        <f>_xlfn.XLOOKUP($F2807,Main_OG!$D$1:$D$766,Main_OG!AD$1:AD$766,"")</f>
        <v>0.75442193202762442</v>
      </c>
    </row>
    <row r="2808" spans="2:36" x14ac:dyDescent="0.35">
      <c r="B2808" s="36" t="s">
        <v>3995</v>
      </c>
      <c r="C2808" s="45" t="s">
        <v>430</v>
      </c>
      <c r="D2808" s="45" t="s">
        <v>4321</v>
      </c>
      <c r="E2808" s="36" t="s">
        <v>3995</v>
      </c>
      <c r="F2808" s="36" t="str">
        <f t="shared" si="129"/>
        <v>2013_CT</v>
      </c>
      <c r="G2808" s="45">
        <v>2013</v>
      </c>
      <c r="H2808" s="45">
        <f>_xlfn.XLOOKUP(J2808,Main_OG!$B$1:$B$766,Main_OG!$O$1:$O$766,"")</f>
        <v>1</v>
      </c>
      <c r="I2808" s="45">
        <f>_xlfn.XLOOKUP(F2808,Main_OG!$D$1:$D$766,Main_OG!$J$1:$J$766,"")</f>
        <v>0</v>
      </c>
      <c r="J2808" s="45" t="s">
        <v>430</v>
      </c>
      <c r="K2808" s="45" t="str">
        <f t="shared" si="130"/>
        <v>United Illuminating Co_CT</v>
      </c>
      <c r="L2808" s="45" t="str">
        <f t="shared" si="131"/>
        <v>United Illuminating Co_CT</v>
      </c>
      <c r="M2808" s="45" t="s">
        <v>4003</v>
      </c>
      <c r="N2808" s="45">
        <v>0</v>
      </c>
      <c r="O2808" s="45">
        <v>12482</v>
      </c>
      <c r="P2808" s="45">
        <v>294</v>
      </c>
      <c r="Q2808" s="45">
        <v>144372</v>
      </c>
      <c r="R2808" s="45">
        <v>0</v>
      </c>
      <c r="S2808" s="45">
        <v>410769</v>
      </c>
      <c r="T2808" s="45">
        <v>32557</v>
      </c>
      <c r="U2808" s="45">
        <v>1046289</v>
      </c>
      <c r="V2808" s="45">
        <v>0</v>
      </c>
      <c r="W2808" s="45">
        <v>15.844915</v>
      </c>
      <c r="X2808" s="45">
        <v>13.920201</v>
      </c>
      <c r="Y2808" s="45">
        <v>20.859724</v>
      </c>
      <c r="Z2808" s="46">
        <v>258911</v>
      </c>
      <c r="AA2808" s="46">
        <v>72003.886765419127</v>
      </c>
      <c r="AB2808" s="47">
        <f>_xlfn.XLOOKUP($F2808,Main_OG!$D$1:$D$766,Main_OG!AJ$1:AJ$766,"")</f>
        <v>837136</v>
      </c>
      <c r="AC2808" s="47">
        <f>_xlfn.XLOOKUP($F2808,Main_OG!$D$1:$D$766,Main_OG!AK$1:AK$766,"")</f>
        <v>1109316.72</v>
      </c>
      <c r="AD2808" s="47">
        <f>_xlfn.XLOOKUP($F2808,Main_OG!$D$1:$D$766,Main_OG!AL$1:AL$766,"")</f>
        <v>230422318</v>
      </c>
      <c r="AE2808" s="47">
        <f>_xlfn.XLOOKUP($F2808,Main_OG!$D$1:$D$766,Main_OG!AM$1:AM$766,"")</f>
        <v>17079582</v>
      </c>
      <c r="AF2808" s="48">
        <f>_xlfn.XLOOKUP($F2808,Main_OG!$D$1:$D$766,Main_OG!Z$1:Z$766,"")</f>
        <v>0</v>
      </c>
      <c r="AG2808" s="48">
        <f>_xlfn.XLOOKUP($F2808,Main_OG!$D$1:$D$766,Main_OG!AA$1:AA$766,"")</f>
        <v>2.3089180475565318</v>
      </c>
      <c r="AH2808" s="48">
        <f>_xlfn.XLOOKUP($F2808,Main_OG!$D$1:$D$766,Main_OG!AB$1:AB$766,"")</f>
        <v>22.862714639490921</v>
      </c>
      <c r="AI2808" s="48">
        <f>_xlfn.XLOOKUP($F2808,Main_OG!$D$1:$D$766,Main_OG!AC$1:AC$766,"")</f>
        <v>4.4043332512284126</v>
      </c>
      <c r="AJ2808" s="48">
        <f>_xlfn.XLOOKUP($F2808,Main_OG!$D$1:$D$766,Main_OG!AD$1:AD$766,"")</f>
        <v>0.73100116927520231</v>
      </c>
    </row>
    <row r="2809" spans="2:36" x14ac:dyDescent="0.35">
      <c r="B2809" s="36" t="s">
        <v>3995</v>
      </c>
      <c r="C2809" s="45" t="s">
        <v>430</v>
      </c>
      <c r="D2809" s="45" t="s">
        <v>4321</v>
      </c>
      <c r="E2809" s="36" t="s">
        <v>3995</v>
      </c>
      <c r="F2809" s="36" t="str">
        <f t="shared" si="129"/>
        <v>2014_CT</v>
      </c>
      <c r="G2809" s="45">
        <v>2014</v>
      </c>
      <c r="H2809" s="45">
        <f>_xlfn.XLOOKUP(J2809,Main_OG!$B$1:$B$766,Main_OG!$O$1:$O$766,"")</f>
        <v>1</v>
      </c>
      <c r="I2809" s="45">
        <f>_xlfn.XLOOKUP(F2809,Main_OG!$D$1:$D$766,Main_OG!$J$1:$J$766,"")</f>
        <v>0</v>
      </c>
      <c r="J2809" s="45" t="s">
        <v>430</v>
      </c>
      <c r="K2809" s="45" t="str">
        <f t="shared" si="130"/>
        <v>United Illuminating Co_CT</v>
      </c>
      <c r="L2809" s="45" t="str">
        <f t="shared" si="131"/>
        <v>United Illuminating Co_CT</v>
      </c>
      <c r="M2809" s="45" t="s">
        <v>4004</v>
      </c>
      <c r="N2809" s="45">
        <v>0</v>
      </c>
      <c r="O2809" s="45">
        <v>14574</v>
      </c>
      <c r="P2809" s="45">
        <v>342</v>
      </c>
      <c r="Q2809" s="45">
        <v>161723</v>
      </c>
      <c r="R2809" s="45">
        <v>0</v>
      </c>
      <c r="S2809" s="45">
        <v>547455</v>
      </c>
      <c r="T2809" s="45">
        <v>43979</v>
      </c>
      <c r="U2809" s="45">
        <v>1179978</v>
      </c>
      <c r="V2809" s="45">
        <v>0</v>
      </c>
      <c r="W2809" s="45">
        <v>16.488295999999998</v>
      </c>
      <c r="X2809" s="45">
        <v>16.084949999999999</v>
      </c>
      <c r="Y2809" s="45">
        <v>21.774388999999999</v>
      </c>
      <c r="Z2809" s="46">
        <v>260605.8</v>
      </c>
      <c r="AA2809" s="46">
        <v>72477.130303248574</v>
      </c>
      <c r="AB2809" s="47">
        <f>_xlfn.XLOOKUP($F2809,Main_OG!$D$1:$D$766,Main_OG!AJ$1:AJ$766,"")</f>
        <v>998638</v>
      </c>
      <c r="AC2809" s="47">
        <f>_xlfn.XLOOKUP($F2809,Main_OG!$D$1:$D$766,Main_OG!AK$1:AK$766,"")</f>
        <v>1816872</v>
      </c>
      <c r="AD2809" s="47">
        <f>_xlfn.XLOOKUP($F2809,Main_OG!$D$1:$D$766,Main_OG!AL$1:AL$766,"")</f>
        <v>217666322</v>
      </c>
      <c r="AE2809" s="47">
        <f>_xlfn.XLOOKUP($F2809,Main_OG!$D$1:$D$766,Main_OG!AM$1:AM$766,"")</f>
        <v>15840619</v>
      </c>
      <c r="AF2809" s="48">
        <f>_xlfn.XLOOKUP($F2809,Main_OG!$D$1:$D$766,Main_OG!Z$1:Z$766,"")</f>
        <v>3.34</v>
      </c>
      <c r="AG2809" s="48">
        <f>_xlfn.XLOOKUP($F2809,Main_OG!$D$1:$D$766,Main_OG!AA$1:AA$766,"")</f>
        <v>2.322195177698041</v>
      </c>
      <c r="AH2809" s="48">
        <f>_xlfn.XLOOKUP($F2809,Main_OG!$D$1:$D$766,Main_OG!AB$1:AB$766,"")</f>
        <v>20.010000000000002</v>
      </c>
      <c r="AI2809" s="48">
        <f>_xlfn.XLOOKUP($F2809,Main_OG!$D$1:$D$766,Main_OG!AC$1:AC$766,"")</f>
        <v>4.9924248044436963</v>
      </c>
      <c r="AJ2809" s="48">
        <f>_xlfn.XLOOKUP($F2809,Main_OG!$D$1:$D$766,Main_OG!AD$1:AD$766,"")</f>
        <v>0.72</v>
      </c>
    </row>
    <row r="2810" spans="2:36" x14ac:dyDescent="0.35">
      <c r="B2810" s="36" t="s">
        <v>3995</v>
      </c>
      <c r="C2810" s="45" t="s">
        <v>430</v>
      </c>
      <c r="D2810" s="45" t="s">
        <v>4321</v>
      </c>
      <c r="E2810" s="36" t="s">
        <v>3995</v>
      </c>
      <c r="F2810" s="36" t="str">
        <f t="shared" si="129"/>
        <v>2015_CT</v>
      </c>
      <c r="G2810" s="45">
        <v>2015</v>
      </c>
      <c r="H2810" s="45">
        <f>_xlfn.XLOOKUP(J2810,Main_OG!$B$1:$B$766,Main_OG!$O$1:$O$766,"")</f>
        <v>1</v>
      </c>
      <c r="I2810" s="45">
        <f>_xlfn.XLOOKUP(F2810,Main_OG!$D$1:$D$766,Main_OG!$J$1:$J$766,"")</f>
        <v>1</v>
      </c>
      <c r="J2810" s="45" t="s">
        <v>430</v>
      </c>
      <c r="K2810" s="45" t="str">
        <f t="shared" si="130"/>
        <v>United Illuminating Co_CT</v>
      </c>
      <c r="L2810" s="45" t="str">
        <f t="shared" si="131"/>
        <v>United Illuminating Co_CT</v>
      </c>
      <c r="M2810" s="45" t="s">
        <v>4005</v>
      </c>
      <c r="N2810" s="45">
        <v>0</v>
      </c>
      <c r="O2810" s="45">
        <v>13994</v>
      </c>
      <c r="P2810" s="45">
        <v>326</v>
      </c>
      <c r="Q2810" s="45">
        <v>175205</v>
      </c>
      <c r="R2810" s="45">
        <v>0</v>
      </c>
      <c r="S2810" s="45">
        <v>506452</v>
      </c>
      <c r="T2810" s="45">
        <v>32875</v>
      </c>
      <c r="U2810" s="45">
        <v>1285558</v>
      </c>
      <c r="V2810" s="45">
        <v>0</v>
      </c>
      <c r="W2810" s="45">
        <v>19.032406000000002</v>
      </c>
      <c r="X2810" s="45">
        <v>18.473004</v>
      </c>
      <c r="Y2810" s="45">
        <v>24.301898000000001</v>
      </c>
      <c r="Z2810" s="46">
        <v>268869.8</v>
      </c>
      <c r="AA2810" s="46">
        <v>74924.126968999553</v>
      </c>
      <c r="AB2810" s="47">
        <f>_xlfn.XLOOKUP($F2810,Main_OG!$D$1:$D$766,Main_OG!AJ$1:AJ$766,"")</f>
        <v>717444</v>
      </c>
      <c r="AC2810" s="47">
        <f>_xlfn.XLOOKUP($F2810,Main_OG!$D$1:$D$766,Main_OG!AK$1:AK$766,"")</f>
        <v>1473966</v>
      </c>
      <c r="AD2810" s="47">
        <f>_xlfn.XLOOKUP($F2810,Main_OG!$D$1:$D$766,Main_OG!AL$1:AL$766,"")</f>
        <v>256651224</v>
      </c>
      <c r="AE2810" s="47">
        <f>_xlfn.XLOOKUP($F2810,Main_OG!$D$1:$D$766,Main_OG!AM$1:AM$766,"")</f>
        <v>17410917</v>
      </c>
      <c r="AF2810" s="48">
        <f>_xlfn.XLOOKUP($F2810,Main_OG!$D$1:$D$766,Main_OG!Z$1:Z$766,"")</f>
        <v>0</v>
      </c>
      <c r="AG2810" s="48">
        <f>_xlfn.XLOOKUP($F2810,Main_OG!$D$1:$D$766,Main_OG!AA$1:AA$766,"")</f>
        <v>2.25948627072199</v>
      </c>
      <c r="AH2810" s="48">
        <f>_xlfn.XLOOKUP($F2810,Main_OG!$D$1:$D$766,Main_OG!AB$1:AB$766,"")</f>
        <v>16.73</v>
      </c>
      <c r="AI2810" s="48">
        <f>_xlfn.XLOOKUP($F2810,Main_OG!$D$1:$D$766,Main_OG!AC$1:AC$766,"")</f>
        <v>3.3843619636206599</v>
      </c>
      <c r="AJ2810" s="48">
        <f>_xlfn.XLOOKUP($F2810,Main_OG!$D$1:$D$766,Main_OG!AD$1:AD$766,"")</f>
        <v>0.66963877086385626</v>
      </c>
    </row>
    <row r="2811" spans="2:36" x14ac:dyDescent="0.35">
      <c r="B2811" s="36" t="s">
        <v>3995</v>
      </c>
      <c r="C2811" s="45" t="s">
        <v>430</v>
      </c>
      <c r="D2811" s="45" t="s">
        <v>4321</v>
      </c>
      <c r="E2811" s="36" t="s">
        <v>3995</v>
      </c>
      <c r="F2811" s="36" t="str">
        <f t="shared" si="129"/>
        <v>2016_CT</v>
      </c>
      <c r="G2811" s="45">
        <v>2016</v>
      </c>
      <c r="H2811" s="45">
        <f>_xlfn.XLOOKUP(J2811,Main_OG!$B$1:$B$766,Main_OG!$O$1:$O$766,"")</f>
        <v>1</v>
      </c>
      <c r="I2811" s="45">
        <f>_xlfn.XLOOKUP(F2811,Main_OG!$D$1:$D$766,Main_OG!$J$1:$J$766,"")</f>
        <v>1</v>
      </c>
      <c r="J2811" s="45" t="s">
        <v>430</v>
      </c>
      <c r="K2811" s="45" t="str">
        <f t="shared" si="130"/>
        <v>United Illuminating Co_CT</v>
      </c>
      <c r="L2811" s="45" t="str">
        <f t="shared" si="131"/>
        <v>United Illuminating Co_CT</v>
      </c>
      <c r="M2811" s="45" t="s">
        <v>4006</v>
      </c>
      <c r="N2811" s="45">
        <v>1</v>
      </c>
      <c r="O2811" s="45">
        <v>13560</v>
      </c>
      <c r="P2811" s="45">
        <v>306</v>
      </c>
      <c r="Q2811" s="45">
        <v>189235</v>
      </c>
      <c r="R2811" s="45">
        <v>13560</v>
      </c>
      <c r="S2811" s="45">
        <v>436751</v>
      </c>
      <c r="T2811" s="45">
        <v>36677</v>
      </c>
      <c r="U2811" s="45">
        <v>1301558</v>
      </c>
      <c r="V2811" s="45">
        <v>8.2463127000000007</v>
      </c>
      <c r="W2811" s="45">
        <v>16.641290000000001</v>
      </c>
      <c r="X2811" s="45">
        <v>14.106934000000001</v>
      </c>
      <c r="Y2811" s="45">
        <v>22.350445000000001</v>
      </c>
      <c r="Z2811" s="46">
        <v>268196.2</v>
      </c>
      <c r="AA2811" s="46">
        <v>74918.697256573636</v>
      </c>
      <c r="AB2811" s="47">
        <f>_xlfn.XLOOKUP($F2811,Main_OG!$D$1:$D$766,Main_OG!AJ$1:AJ$766,"")</f>
        <v>256606</v>
      </c>
      <c r="AC2811" s="47">
        <f>_xlfn.XLOOKUP($F2811,Main_OG!$D$1:$D$766,Main_OG!AK$1:AK$766,"")</f>
        <v>417818</v>
      </c>
      <c r="AD2811" s="47">
        <f>_xlfn.XLOOKUP($F2811,Main_OG!$D$1:$D$766,Main_OG!AL$1:AL$766,"")</f>
        <v>254259180</v>
      </c>
      <c r="AE2811" s="47">
        <f>_xlfn.XLOOKUP($F2811,Main_OG!$D$1:$D$766,Main_OG!AM$1:AM$766,"")</f>
        <v>16575492</v>
      </c>
      <c r="AF2811" s="48">
        <f>_xlfn.XLOOKUP($F2811,Main_OG!$D$1:$D$766,Main_OG!Z$1:Z$766,"")</f>
        <v>2.02</v>
      </c>
      <c r="AG2811" s="48">
        <f>_xlfn.XLOOKUP($F2811,Main_OG!$D$1:$D$766,Main_OG!AA$1:AA$766,"")</f>
        <v>2.2143440282408582</v>
      </c>
      <c r="AH2811" s="48">
        <f>_xlfn.XLOOKUP($F2811,Main_OG!$D$1:$D$766,Main_OG!AB$1:AB$766,"")</f>
        <v>9.76</v>
      </c>
      <c r="AI2811" s="48">
        <f>_xlfn.XLOOKUP($F2811,Main_OG!$D$1:$D$766,Main_OG!AC$1:AC$766,"")</f>
        <v>3.58</v>
      </c>
      <c r="AJ2811" s="48">
        <f>_xlfn.XLOOKUP($F2811,Main_OG!$D$1:$D$766,Main_OG!AD$1:AD$766,"")</f>
        <v>0.71</v>
      </c>
    </row>
    <row r="2812" spans="2:36" x14ac:dyDescent="0.35">
      <c r="B2812" s="36" t="s">
        <v>3995</v>
      </c>
      <c r="C2812" s="45" t="s">
        <v>430</v>
      </c>
      <c r="D2812" s="45" t="s">
        <v>4321</v>
      </c>
      <c r="E2812" s="36" t="s">
        <v>3995</v>
      </c>
      <c r="F2812" s="36" t="str">
        <f t="shared" si="129"/>
        <v>2017_CT</v>
      </c>
      <c r="G2812" s="45">
        <v>2017</v>
      </c>
      <c r="H2812" s="45">
        <f>_xlfn.XLOOKUP(J2812,Main_OG!$B$1:$B$766,Main_OG!$O$1:$O$766,"")</f>
        <v>1</v>
      </c>
      <c r="I2812" s="45">
        <f>_xlfn.XLOOKUP(F2812,Main_OG!$D$1:$D$766,Main_OG!$J$1:$J$766,"")</f>
        <v>1</v>
      </c>
      <c r="J2812" s="45" t="s">
        <v>430</v>
      </c>
      <c r="K2812" s="45" t="str">
        <f t="shared" si="130"/>
        <v>United Illuminating Co_CT</v>
      </c>
      <c r="L2812" s="45" t="str">
        <f t="shared" si="131"/>
        <v>United Illuminating Co_CT</v>
      </c>
      <c r="M2812" s="45" t="s">
        <v>4007</v>
      </c>
      <c r="N2812" s="45">
        <v>1</v>
      </c>
      <c r="O2812" s="45">
        <v>13098</v>
      </c>
      <c r="P2812" s="45">
        <v>277</v>
      </c>
      <c r="Q2812" s="45">
        <v>194728</v>
      </c>
      <c r="R2812" s="45">
        <v>13009</v>
      </c>
      <c r="S2812" s="45">
        <v>401733</v>
      </c>
      <c r="T2812" s="45">
        <v>47839</v>
      </c>
      <c r="U2812" s="45">
        <v>1272798</v>
      </c>
      <c r="V2812" s="45">
        <v>9.2551310999999998</v>
      </c>
      <c r="W2812" s="45">
        <v>16.857465000000001</v>
      </c>
      <c r="X2812" s="45">
        <v>16.076841000000002</v>
      </c>
      <c r="Y2812" s="45">
        <v>23.680112999999999</v>
      </c>
      <c r="Z2812" s="46">
        <v>273875.09999999998</v>
      </c>
      <c r="AA2812" s="46">
        <v>76601.477236748324</v>
      </c>
      <c r="AB2812" s="47">
        <f>_xlfn.XLOOKUP($F2812,Main_OG!$D$1:$D$766,Main_OG!AJ$1:AJ$766,"")</f>
        <v>274886</v>
      </c>
      <c r="AC2812" s="47">
        <f>_xlfn.XLOOKUP($F2812,Main_OG!$D$1:$D$766,Main_OG!AK$1:AK$766,"")</f>
        <v>690278</v>
      </c>
      <c r="AD2812" s="47">
        <f>_xlfn.XLOOKUP($F2812,Main_OG!$D$1:$D$766,Main_OG!AL$1:AL$766,"")</f>
        <v>227660688</v>
      </c>
      <c r="AE2812" s="47">
        <f>_xlfn.XLOOKUP($F2812,Main_OG!$D$1:$D$766,Main_OG!AM$1:AM$766,"")</f>
        <v>16499621</v>
      </c>
      <c r="AF2812" s="48">
        <f>_xlfn.XLOOKUP($F2812,Main_OG!$D$1:$D$766,Main_OG!Z$1:Z$766,"")</f>
        <v>0</v>
      </c>
      <c r="AG2812" s="48">
        <f>_xlfn.XLOOKUP($F2812,Main_OG!$D$1:$D$766,Main_OG!AA$1:AA$766,"")</f>
        <v>4.34</v>
      </c>
      <c r="AH2812" s="48">
        <f>_xlfn.XLOOKUP($F2812,Main_OG!$D$1:$D$766,Main_OG!AB$1:AB$766,"")</f>
        <v>14.05</v>
      </c>
      <c r="AI2812" s="48">
        <f>_xlfn.XLOOKUP($F2812,Main_OG!$D$1:$D$766,Main_OG!AC$1:AC$766,"")</f>
        <v>4.24</v>
      </c>
      <c r="AJ2812" s="48">
        <f>_xlfn.XLOOKUP($F2812,Main_OG!$D$1:$D$766,Main_OG!AD$1:AD$766,"")</f>
        <v>0.71</v>
      </c>
    </row>
    <row r="2813" spans="2:36" x14ac:dyDescent="0.35">
      <c r="B2813" s="36" t="s">
        <v>3995</v>
      </c>
      <c r="C2813" s="45" t="s">
        <v>430</v>
      </c>
      <c r="D2813" s="45" t="s">
        <v>4321</v>
      </c>
      <c r="E2813" s="36" t="s">
        <v>3995</v>
      </c>
      <c r="F2813" s="36" t="str">
        <f t="shared" si="129"/>
        <v>2018_CT</v>
      </c>
      <c r="G2813" s="45">
        <v>2018</v>
      </c>
      <c r="H2813" s="45">
        <f>_xlfn.XLOOKUP(J2813,Main_OG!$B$1:$B$766,Main_OG!$O$1:$O$766,"")</f>
        <v>1</v>
      </c>
      <c r="I2813" s="45">
        <f>_xlfn.XLOOKUP(F2813,Main_OG!$D$1:$D$766,Main_OG!$J$1:$J$766,"")</f>
        <v>1</v>
      </c>
      <c r="J2813" s="45" t="s">
        <v>430</v>
      </c>
      <c r="K2813" s="45" t="str">
        <f t="shared" si="130"/>
        <v>United Illuminating Co_CT</v>
      </c>
      <c r="L2813" s="45" t="str">
        <f t="shared" si="131"/>
        <v>United Illuminating Co_CT</v>
      </c>
      <c r="M2813" s="45" t="s">
        <v>4008</v>
      </c>
      <c r="N2813" s="45">
        <v>1</v>
      </c>
      <c r="O2813" s="45">
        <v>14261</v>
      </c>
      <c r="P2813" s="45">
        <v>236</v>
      </c>
      <c r="Q2813" s="45">
        <v>206251</v>
      </c>
      <c r="R2813" s="45">
        <v>8032</v>
      </c>
      <c r="S2813" s="45">
        <v>450513</v>
      </c>
      <c r="T2813" s="45">
        <v>37827</v>
      </c>
      <c r="U2813" s="45">
        <v>1407988</v>
      </c>
      <c r="V2813" s="45">
        <v>13.707668999999999</v>
      </c>
      <c r="W2813" s="45">
        <v>18.723987999999999</v>
      </c>
      <c r="X2813" s="45">
        <v>17.196711000000001</v>
      </c>
      <c r="Y2813" s="45">
        <v>25.309519999999999</v>
      </c>
      <c r="Z2813" s="46">
        <v>274582.8</v>
      </c>
      <c r="AA2813" s="46">
        <v>76815.810389024002</v>
      </c>
      <c r="AB2813" s="47">
        <f>_xlfn.XLOOKUP($F2813,Main_OG!$D$1:$D$766,Main_OG!AJ$1:AJ$766,"")</f>
        <v>441156</v>
      </c>
      <c r="AC2813" s="47">
        <f>_xlfn.XLOOKUP($F2813,Main_OG!$D$1:$D$766,Main_OG!AK$1:AK$766,"")</f>
        <v>1202288</v>
      </c>
      <c r="AD2813" s="47">
        <f>_xlfn.XLOOKUP($F2813,Main_OG!$D$1:$D$766,Main_OG!AL$1:AL$766,"")</f>
        <v>282619588</v>
      </c>
      <c r="AE2813" s="47">
        <f>_xlfn.XLOOKUP($F2813,Main_OG!$D$1:$D$766,Main_OG!AM$1:AM$766,"")</f>
        <v>16881492</v>
      </c>
      <c r="AF2813" s="48">
        <f>_xlfn.XLOOKUP($F2813,Main_OG!$D$1:$D$766,Main_OG!Z$1:Z$766,"")</f>
        <v>2.6</v>
      </c>
      <c r="AG2813" s="48">
        <f>_xlfn.XLOOKUP($F2813,Main_OG!$D$1:$D$766,Main_OG!AA$1:AA$766,"")</f>
        <v>2.1875855044172008</v>
      </c>
      <c r="AH2813" s="48">
        <f>_xlfn.XLOOKUP($F2813,Main_OG!$D$1:$D$766,Main_OG!AB$1:AB$766,"")</f>
        <v>17.134646247082848</v>
      </c>
      <c r="AI2813" s="48">
        <f>_xlfn.XLOOKUP($F2813,Main_OG!$D$1:$D$766,Main_OG!AC$1:AC$766,"")</f>
        <v>3.8713752811270652</v>
      </c>
      <c r="AJ2813" s="48">
        <f>_xlfn.XLOOKUP($F2813,Main_OG!$D$1:$D$766,Main_OG!AD$1:AD$766,"")</f>
        <v>0.62810595158289428</v>
      </c>
    </row>
    <row r="2814" spans="2:36" x14ac:dyDescent="0.35">
      <c r="B2814" s="36" t="s">
        <v>3995</v>
      </c>
      <c r="C2814" s="45" t="s">
        <v>430</v>
      </c>
      <c r="D2814" s="45" t="s">
        <v>4321</v>
      </c>
      <c r="E2814" s="36" t="s">
        <v>3995</v>
      </c>
      <c r="F2814" s="36" t="str">
        <f t="shared" si="129"/>
        <v>2019_CT</v>
      </c>
      <c r="G2814" s="45">
        <v>2019</v>
      </c>
      <c r="H2814" s="45">
        <f>_xlfn.XLOOKUP(J2814,Main_OG!$B$1:$B$766,Main_OG!$O$1:$O$766,"")</f>
        <v>1</v>
      </c>
      <c r="I2814" s="45">
        <f>_xlfn.XLOOKUP(F2814,Main_OG!$D$1:$D$766,Main_OG!$J$1:$J$766,"")</f>
        <v>1</v>
      </c>
      <c r="J2814" s="45" t="s">
        <v>430</v>
      </c>
      <c r="K2814" s="45" t="str">
        <f t="shared" si="130"/>
        <v>United Illuminating Co_CT</v>
      </c>
      <c r="L2814" s="45" t="str">
        <f t="shared" si="131"/>
        <v>United Illuminating Co_CT</v>
      </c>
      <c r="M2814" s="45" t="s">
        <v>4009</v>
      </c>
      <c r="N2814" s="45">
        <v>1</v>
      </c>
      <c r="O2814" s="45">
        <v>15044</v>
      </c>
      <c r="P2814" s="45">
        <v>229</v>
      </c>
      <c r="Q2814" s="45">
        <v>214360</v>
      </c>
      <c r="R2814" s="45">
        <v>13968</v>
      </c>
      <c r="S2814" s="45">
        <v>479491</v>
      </c>
      <c r="T2814" s="45">
        <v>39268</v>
      </c>
      <c r="U2814" s="45">
        <v>1377863</v>
      </c>
      <c r="V2814" s="45">
        <v>16.237113000000001</v>
      </c>
      <c r="W2814" s="45">
        <v>18.881063000000001</v>
      </c>
      <c r="X2814" s="45">
        <v>18.608027</v>
      </c>
      <c r="Y2814" s="45">
        <v>25.225584999999999</v>
      </c>
      <c r="Z2814" s="46">
        <v>274219.40000000002</v>
      </c>
      <c r="AA2814" s="46">
        <v>76897.843030693592</v>
      </c>
      <c r="AB2814" s="47">
        <f>_xlfn.XLOOKUP($F2814,Main_OG!$D$1:$D$766,Main_OG!AJ$1:AJ$766,"")</f>
        <v>95056</v>
      </c>
      <c r="AC2814" s="47">
        <f>_xlfn.XLOOKUP($F2814,Main_OG!$D$1:$D$766,Main_OG!AK$1:AK$766,"")</f>
        <v>157368</v>
      </c>
      <c r="AD2814" s="47">
        <f>_xlfn.XLOOKUP($F2814,Main_OG!$D$1:$D$766,Main_OG!AL$1:AL$766,"")</f>
        <v>298067622</v>
      </c>
      <c r="AE2814" s="47">
        <f>_xlfn.XLOOKUP($F2814,Main_OG!$D$1:$D$766,Main_OG!AM$1:AM$766,"")</f>
        <v>16733398</v>
      </c>
      <c r="AF2814" s="48">
        <f>_xlfn.XLOOKUP($F2814,Main_OG!$D$1:$D$766,Main_OG!Z$1:Z$766,"")</f>
        <v>1.99</v>
      </c>
      <c r="AG2814" s="48">
        <f>_xlfn.XLOOKUP($F2814,Main_OG!$D$1:$D$766,Main_OG!AA$1:AA$766,"")</f>
        <v>3.35</v>
      </c>
      <c r="AH2814" s="48">
        <f>_xlfn.XLOOKUP($F2814,Main_OG!$D$1:$D$766,Main_OG!AB$1:AB$766,"")</f>
        <v>16.64</v>
      </c>
      <c r="AI2814" s="48">
        <f>_xlfn.XLOOKUP($F2814,Main_OG!$D$1:$D$766,Main_OG!AC$1:AC$766,"")</f>
        <v>3.3292283805067271</v>
      </c>
      <c r="AJ2814" s="48">
        <f>_xlfn.XLOOKUP($F2814,Main_OG!$D$1:$D$766,Main_OG!AD$1:AD$766,"")</f>
        <v>0.60296766622862785</v>
      </c>
    </row>
    <row r="2815" spans="2:36" x14ac:dyDescent="0.35">
      <c r="B2815" s="36" t="s">
        <v>3995</v>
      </c>
      <c r="C2815" s="45" t="s">
        <v>430</v>
      </c>
      <c r="D2815" s="45" t="s">
        <v>4321</v>
      </c>
      <c r="E2815" s="36" t="s">
        <v>3995</v>
      </c>
      <c r="F2815" s="36" t="str">
        <f t="shared" si="129"/>
        <v>2020_CT</v>
      </c>
      <c r="G2815" s="45">
        <v>2020</v>
      </c>
      <c r="H2815" s="45">
        <f>_xlfn.XLOOKUP(J2815,Main_OG!$B$1:$B$766,Main_OG!$O$1:$O$766,"")</f>
        <v>1</v>
      </c>
      <c r="I2815" s="45">
        <f>_xlfn.XLOOKUP(F2815,Main_OG!$D$1:$D$766,Main_OG!$J$1:$J$766,"")</f>
        <v>1</v>
      </c>
      <c r="J2815" s="45" t="s">
        <v>430</v>
      </c>
      <c r="K2815" s="45" t="str">
        <f t="shared" si="130"/>
        <v>United Illuminating Co_CT</v>
      </c>
      <c r="L2815" s="45" t="str">
        <f t="shared" si="131"/>
        <v>United Illuminating Co_CT</v>
      </c>
      <c r="M2815" s="45" t="s">
        <v>4010</v>
      </c>
      <c r="N2815" s="45">
        <v>1</v>
      </c>
      <c r="O2815" s="45">
        <v>15228</v>
      </c>
      <c r="P2815" s="45">
        <v>211</v>
      </c>
      <c r="Q2815" s="45">
        <v>0</v>
      </c>
      <c r="R2815" s="45">
        <v>7450</v>
      </c>
      <c r="S2815" s="45">
        <v>440845</v>
      </c>
      <c r="T2815" s="45">
        <v>44454</v>
      </c>
      <c r="U2815" s="45">
        <v>0</v>
      </c>
      <c r="V2815" s="45">
        <v>15.955705</v>
      </c>
      <c r="W2815" s="45">
        <v>19.065816999999999</v>
      </c>
      <c r="X2815" s="45">
        <v>17.379763000000001</v>
      </c>
      <c r="Y2815" s="45">
        <v>0</v>
      </c>
      <c r="Z2815" s="46">
        <v>258625</v>
      </c>
      <c r="AA2815" s="46">
        <v>72616.997248907341</v>
      </c>
      <c r="AB2815" s="47">
        <f>_xlfn.XLOOKUP($F2815,Main_OG!$D$1:$D$766,Main_OG!AJ$1:AJ$766,"")</f>
        <v>7316</v>
      </c>
      <c r="AC2815" s="47">
        <f>_xlfn.XLOOKUP($F2815,Main_OG!$D$1:$D$766,Main_OG!AK$1:AK$766,"")</f>
        <v>258800</v>
      </c>
      <c r="AD2815" s="47">
        <f>_xlfn.XLOOKUP($F2815,Main_OG!$D$1:$D$766,Main_OG!AL$1:AL$766,"")</f>
        <v>325268064</v>
      </c>
      <c r="AE2815" s="47">
        <f>_xlfn.XLOOKUP($F2815,Main_OG!$D$1:$D$766,Main_OG!AM$1:AM$766,"")</f>
        <v>0</v>
      </c>
      <c r="AF2815" s="48">
        <f>_xlfn.XLOOKUP($F2815,Main_OG!$D$1:$D$766,Main_OG!Z$1:Z$766,"")</f>
        <v>1.53</v>
      </c>
      <c r="AG2815" s="48">
        <f>_xlfn.XLOOKUP($F2815,Main_OG!$D$1:$D$766,Main_OG!AA$1:AA$766,"")</f>
        <v>3.11</v>
      </c>
      <c r="AH2815" s="48">
        <f>_xlfn.XLOOKUP($F2815,Main_OG!$D$1:$D$766,Main_OG!AB$1:AB$766,"")</f>
        <v>9.58</v>
      </c>
      <c r="AI2815" s="48">
        <f>_xlfn.XLOOKUP($F2815,Main_OG!$D$1:$D$766,Main_OG!AC$1:AC$766,"")</f>
        <v>2.41</v>
      </c>
      <c r="AJ2815" s="48">
        <f>_xlfn.XLOOKUP($F2815,Main_OG!$D$1:$D$766,Main_OG!AD$1:AD$766,"")</f>
        <v>0.62</v>
      </c>
    </row>
    <row r="2816" spans="2:36" x14ac:dyDescent="0.35">
      <c r="B2816" s="36" t="s">
        <v>4011</v>
      </c>
      <c r="C2816" s="45" t="s">
        <v>730</v>
      </c>
      <c r="D2816" s="45" t="s">
        <v>4322</v>
      </c>
      <c r="E2816" s="36" t="s">
        <v>4534</v>
      </c>
      <c r="F2816" s="36" t="str">
        <f t="shared" si="129"/>
        <v>2006_WV</v>
      </c>
      <c r="G2816" s="45">
        <v>2006</v>
      </c>
      <c r="H2816" s="45">
        <f>_xlfn.XLOOKUP(J2816,Main_OG!$B$1:$B$766,Main_OG!$O$1:$O$766,"")</f>
        <v>1</v>
      </c>
      <c r="I2816" s="45">
        <f>_xlfn.XLOOKUP(F2816,Main_OG!$D$1:$D$766,Main_OG!$J$1:$J$766,"")</f>
        <v>0</v>
      </c>
      <c r="J2816" s="45" t="s">
        <v>730</v>
      </c>
      <c r="K2816" s="45" t="str">
        <f t="shared" si="130"/>
        <v>United Light and Power Co_WV</v>
      </c>
      <c r="L2816" s="45" t="str">
        <f t="shared" si="131"/>
        <v>United Light Power Co_WV</v>
      </c>
      <c r="M2816" s="45" t="s">
        <v>4012</v>
      </c>
      <c r="N2816" s="45">
        <v>0</v>
      </c>
      <c r="O2816" s="45">
        <v>205</v>
      </c>
      <c r="P2816" s="45">
        <v>0</v>
      </c>
      <c r="Q2816" s="45">
        <v>782</v>
      </c>
      <c r="R2816" s="45">
        <v>0</v>
      </c>
      <c r="S2816" s="45">
        <v>470</v>
      </c>
      <c r="T2816" s="45">
        <v>0</v>
      </c>
      <c r="U2816" s="45">
        <v>817</v>
      </c>
      <c r="V2816" s="45">
        <v>0</v>
      </c>
      <c r="W2816" s="45">
        <v>9.2301649646504309</v>
      </c>
      <c r="X2816" s="45">
        <v>0</v>
      </c>
      <c r="Y2816" s="45">
        <v>7.3438202247191011</v>
      </c>
      <c r="Z2816" s="46">
        <v>68900</v>
      </c>
      <c r="AA2816" s="46">
        <v>37693.280639330558</v>
      </c>
      <c r="AB2816" s="47">
        <f>_xlfn.XLOOKUP($F2816,Main_OG!$D$1:$D$766,Main_OG!AJ$1:AJ$766,"")</f>
        <v>75712129.799999997</v>
      </c>
      <c r="AC2816" s="47">
        <f>_xlfn.XLOOKUP($F2816,Main_OG!$D$1:$D$766,Main_OG!AK$1:AK$766,"")</f>
        <v>621554.07999999996</v>
      </c>
      <c r="AD2816" s="47">
        <f>_xlfn.XLOOKUP($F2816,Main_OG!$D$1:$D$766,Main_OG!AL$1:AL$766,"")</f>
        <v>7929370.96</v>
      </c>
      <c r="AE2816" s="47">
        <f>_xlfn.XLOOKUP($F2816,Main_OG!$D$1:$D$766,Main_OG!AM$1:AM$766,"")</f>
        <v>0</v>
      </c>
      <c r="AF2816" s="48">
        <f>_xlfn.XLOOKUP($F2816,Main_OG!$D$1:$D$766,Main_OG!Z$1:Z$766,"")</f>
        <v>0</v>
      </c>
      <c r="AG2816" s="48">
        <f>_xlfn.XLOOKUP($F2816,Main_OG!$D$1:$D$766,Main_OG!AA$1:AA$766,"")</f>
        <v>1.66</v>
      </c>
      <c r="AH2816" s="48">
        <f>_xlfn.XLOOKUP($F2816,Main_OG!$D$1:$D$766,Main_OG!AB$1:AB$766,"")</f>
        <v>12.06</v>
      </c>
      <c r="AI2816" s="48">
        <f>_xlfn.XLOOKUP($F2816,Main_OG!$D$1:$D$766,Main_OG!AC$1:AC$766,"")</f>
        <v>7.1610124069250478</v>
      </c>
      <c r="AJ2816" s="48">
        <f>_xlfn.XLOOKUP($F2816,Main_OG!$D$1:$D$766,Main_OG!AD$1:AD$766,"")</f>
        <v>0.4704061490499184</v>
      </c>
    </row>
    <row r="2817" spans="2:36" x14ac:dyDescent="0.35">
      <c r="B2817" s="36" t="s">
        <v>4013</v>
      </c>
      <c r="C2817" s="45" t="s">
        <v>730</v>
      </c>
      <c r="D2817" s="45" t="s">
        <v>4322</v>
      </c>
      <c r="E2817" s="36" t="s">
        <v>4534</v>
      </c>
      <c r="F2817" s="36" t="str">
        <f t="shared" si="129"/>
        <v>2007_WV</v>
      </c>
      <c r="G2817" s="45">
        <v>2007</v>
      </c>
      <c r="H2817" s="45">
        <f>_xlfn.XLOOKUP(J2817,Main_OG!$B$1:$B$766,Main_OG!$O$1:$O$766,"")</f>
        <v>1</v>
      </c>
      <c r="I2817" s="45">
        <f>_xlfn.XLOOKUP(F2817,Main_OG!$D$1:$D$766,Main_OG!$J$1:$J$766,"")</f>
        <v>0</v>
      </c>
      <c r="J2817" s="45" t="s">
        <v>730</v>
      </c>
      <c r="K2817" s="45" t="str">
        <f t="shared" si="130"/>
        <v>United Light &amp; Power Co_WV</v>
      </c>
      <c r="L2817" s="45" t="str">
        <f t="shared" si="131"/>
        <v>United Light Power Co_WV</v>
      </c>
      <c r="M2817" s="45" t="s">
        <v>4014</v>
      </c>
      <c r="N2817" s="45">
        <v>0</v>
      </c>
      <c r="O2817" s="45">
        <v>339</v>
      </c>
      <c r="P2817" s="45">
        <v>0</v>
      </c>
      <c r="Q2817" s="45">
        <v>910</v>
      </c>
      <c r="R2817" s="45">
        <v>0</v>
      </c>
      <c r="S2817" s="45">
        <v>246</v>
      </c>
      <c r="T2817" s="45">
        <v>0</v>
      </c>
      <c r="U2817" s="45">
        <v>451</v>
      </c>
      <c r="V2817" s="45">
        <v>0</v>
      </c>
      <c r="W2817" s="45">
        <v>8.68</v>
      </c>
      <c r="X2817" s="45">
        <v>0</v>
      </c>
      <c r="Y2817" s="45">
        <v>6.89</v>
      </c>
      <c r="Z2817" s="46">
        <v>69374.100000000006</v>
      </c>
      <c r="AA2817" s="46">
        <v>37825.590550322457</v>
      </c>
      <c r="AB2817" s="47">
        <f>_xlfn.XLOOKUP($F2817,Main_OG!$D$1:$D$766,Main_OG!AJ$1:AJ$766,"")</f>
        <v>76135694</v>
      </c>
      <c r="AC2817" s="47">
        <f>_xlfn.XLOOKUP($F2817,Main_OG!$D$1:$D$766,Main_OG!AK$1:AK$766,"")</f>
        <v>713472</v>
      </c>
      <c r="AD2817" s="47">
        <f>_xlfn.XLOOKUP($F2817,Main_OG!$D$1:$D$766,Main_OG!AL$1:AL$766,"")</f>
        <v>8097050</v>
      </c>
      <c r="AE2817" s="47">
        <f>_xlfn.XLOOKUP($F2817,Main_OG!$D$1:$D$766,Main_OG!AM$1:AM$766,"")</f>
        <v>0</v>
      </c>
      <c r="AF2817" s="48">
        <f>_xlfn.XLOOKUP($F2817,Main_OG!$D$1:$D$766,Main_OG!Z$1:Z$766,"")</f>
        <v>0</v>
      </c>
      <c r="AG2817" s="48">
        <f>_xlfn.XLOOKUP($F2817,Main_OG!$D$1:$D$766,Main_OG!AA$1:AA$766,"")</f>
        <v>1.81</v>
      </c>
      <c r="AH2817" s="48">
        <f>_xlfn.XLOOKUP($F2817,Main_OG!$D$1:$D$766,Main_OG!AB$1:AB$766,"")</f>
        <v>15.64</v>
      </c>
      <c r="AI2817" s="48">
        <f>_xlfn.XLOOKUP($F2817,Main_OG!$D$1:$D$766,Main_OG!AC$1:AC$766,"")</f>
        <v>7.3815467393807772</v>
      </c>
      <c r="AJ2817" s="48">
        <f>_xlfn.XLOOKUP($F2817,Main_OG!$D$1:$D$766,Main_OG!AD$1:AD$766,"")</f>
        <v>0.58103021845052572</v>
      </c>
    </row>
    <row r="2818" spans="2:36" x14ac:dyDescent="0.35">
      <c r="B2818" s="36" t="s">
        <v>4015</v>
      </c>
      <c r="C2818" s="45" t="s">
        <v>712</v>
      </c>
      <c r="D2818" s="45" t="s">
        <v>4323</v>
      </c>
      <c r="E2818" s="36" t="s">
        <v>4015</v>
      </c>
      <c r="F2818" s="36" t="str">
        <f t="shared" si="129"/>
        <v>2006_NH</v>
      </c>
      <c r="G2818" s="45">
        <v>2006</v>
      </c>
      <c r="H2818" s="45">
        <f>_xlfn.XLOOKUP(J2818,Main_OG!$B$1:$B$766,Main_OG!$O$1:$O$766,"")</f>
        <v>1</v>
      </c>
      <c r="I2818" s="45">
        <f>_xlfn.XLOOKUP(F2818,Main_OG!$D$1:$D$766,Main_OG!$J$1:$J$766,"")</f>
        <v>0</v>
      </c>
      <c r="J2818" s="45" t="s">
        <v>712</v>
      </c>
      <c r="K2818" s="45" t="str">
        <f t="shared" si="130"/>
        <v>Unitil Energy Systems_NH</v>
      </c>
      <c r="L2818" s="45" t="str">
        <f t="shared" si="131"/>
        <v>Unitil Energy Systems_NH</v>
      </c>
      <c r="M2818" s="45" t="s">
        <v>4016</v>
      </c>
      <c r="N2818" s="45">
        <v>0</v>
      </c>
      <c r="O2818" s="45">
        <v>12001</v>
      </c>
      <c r="P2818" s="45">
        <v>55</v>
      </c>
      <c r="Q2818" s="45">
        <v>62602</v>
      </c>
      <c r="R2818" s="45">
        <v>0</v>
      </c>
      <c r="S2818" s="45">
        <v>58094</v>
      </c>
      <c r="T2818" s="45">
        <v>19983</v>
      </c>
      <c r="U2818" s="45">
        <v>69168</v>
      </c>
      <c r="V2818" s="45">
        <v>0</v>
      </c>
      <c r="W2818" s="45">
        <v>13.5369601841776</v>
      </c>
      <c r="X2818" s="45">
        <v>16.696606869814421</v>
      </c>
      <c r="Y2818" s="45">
        <v>13.830584932484721</v>
      </c>
      <c r="Z2818" s="46">
        <v>71424.5</v>
      </c>
      <c r="AA2818" s="46">
        <v>54589.651854303273</v>
      </c>
      <c r="AB2818" s="47">
        <f>_xlfn.XLOOKUP($F2818,Main_OG!$D$1:$D$766,Main_OG!AJ$1:AJ$766,"")</f>
        <v>3267488</v>
      </c>
      <c r="AC2818" s="47">
        <f>_xlfn.XLOOKUP($F2818,Main_OG!$D$1:$D$766,Main_OG!AK$1:AK$766,"")</f>
        <v>1548049.18</v>
      </c>
      <c r="AD2818" s="47">
        <f>_xlfn.XLOOKUP($F2818,Main_OG!$D$1:$D$766,Main_OG!AL$1:AL$766,"")</f>
        <v>85052089.120000005</v>
      </c>
      <c r="AE2818" s="47">
        <f>_xlfn.XLOOKUP($F2818,Main_OG!$D$1:$D$766,Main_OG!AM$1:AM$766,"")</f>
        <v>9397856</v>
      </c>
      <c r="AF2818" s="48">
        <f>_xlfn.XLOOKUP($F2818,Main_OG!$D$1:$D$766,Main_OG!Z$1:Z$766,"")</f>
        <v>0</v>
      </c>
      <c r="AG2818" s="48">
        <f>_xlfn.XLOOKUP($F2818,Main_OG!$D$1:$D$766,Main_OG!AA$1:AA$766,"")</f>
        <v>2.56</v>
      </c>
      <c r="AH2818" s="48">
        <f>_xlfn.XLOOKUP($F2818,Main_OG!$D$1:$D$766,Main_OG!AB$1:AB$766,"")</f>
        <v>14.22</v>
      </c>
      <c r="AI2818" s="48">
        <f>_xlfn.XLOOKUP($F2818,Main_OG!$D$1:$D$766,Main_OG!AC$1:AC$766,"")</f>
        <v>7.1610124069250478</v>
      </c>
      <c r="AJ2818" s="48">
        <f>_xlfn.XLOOKUP($F2818,Main_OG!$D$1:$D$766,Main_OG!AD$1:AD$766,"")</f>
        <v>0.4704061490499184</v>
      </c>
    </row>
    <row r="2819" spans="2:36" x14ac:dyDescent="0.35">
      <c r="B2819" s="36" t="s">
        <v>4015</v>
      </c>
      <c r="C2819" s="45" t="s">
        <v>712</v>
      </c>
      <c r="D2819" s="45" t="s">
        <v>4323</v>
      </c>
      <c r="E2819" s="36" t="s">
        <v>4015</v>
      </c>
      <c r="F2819" s="36" t="str">
        <f t="shared" ref="F2819:F2882" si="132">_xlfn.CONCAT(G2819,"_",J2819)</f>
        <v>2007_NH</v>
      </c>
      <c r="G2819" s="45">
        <v>2007</v>
      </c>
      <c r="H2819" s="45">
        <f>_xlfn.XLOOKUP(J2819,Main_OG!$B$1:$B$766,Main_OG!$O$1:$O$766,"")</f>
        <v>1</v>
      </c>
      <c r="I2819" s="45">
        <f>_xlfn.XLOOKUP(F2819,Main_OG!$D$1:$D$766,Main_OG!$J$1:$J$766,"")</f>
        <v>0</v>
      </c>
      <c r="J2819" s="45" t="s">
        <v>712</v>
      </c>
      <c r="K2819" s="45" t="str">
        <f t="shared" ref="K2819:K2882" si="133">_xlfn.CONCAT(B2819,"_",C2819)</f>
        <v>Unitil Energy Systems_NH</v>
      </c>
      <c r="L2819" s="45" t="str">
        <f t="shared" ref="L2819:L2882" si="134">_xlfn.CONCAT(E2819,"_",C2819)</f>
        <v>Unitil Energy Systems_NH</v>
      </c>
      <c r="M2819" s="45" t="s">
        <v>4017</v>
      </c>
      <c r="N2819" s="45">
        <v>0</v>
      </c>
      <c r="O2819" s="45">
        <v>12001</v>
      </c>
      <c r="P2819" s="45">
        <v>63</v>
      </c>
      <c r="Q2819" s="45">
        <v>63030</v>
      </c>
      <c r="R2819" s="45">
        <v>0</v>
      </c>
      <c r="S2819" s="45">
        <v>52041</v>
      </c>
      <c r="T2819" s="45">
        <v>15068</v>
      </c>
      <c r="U2819" s="45">
        <v>77646</v>
      </c>
      <c r="V2819" s="45">
        <v>0</v>
      </c>
      <c r="W2819" s="45">
        <v>15.62</v>
      </c>
      <c r="X2819" s="45">
        <v>13.94</v>
      </c>
      <c r="Y2819" s="45">
        <v>15.51</v>
      </c>
      <c r="Z2819" s="46">
        <v>71943.5</v>
      </c>
      <c r="AA2819" s="46">
        <v>54812.424764197662</v>
      </c>
      <c r="AB2819" s="47">
        <f>_xlfn.XLOOKUP($F2819,Main_OG!$D$1:$D$766,Main_OG!AJ$1:AJ$766,"")</f>
        <v>3250466</v>
      </c>
      <c r="AC2819" s="47">
        <f>_xlfn.XLOOKUP($F2819,Main_OG!$D$1:$D$766,Main_OG!AK$1:AK$766,"")</f>
        <v>1307692</v>
      </c>
      <c r="AD2819" s="47">
        <f>_xlfn.XLOOKUP($F2819,Main_OG!$D$1:$D$766,Main_OG!AL$1:AL$766,"")</f>
        <v>79239612</v>
      </c>
      <c r="AE2819" s="47">
        <f>_xlfn.XLOOKUP($F2819,Main_OG!$D$1:$D$766,Main_OG!AM$1:AM$766,"")</f>
        <v>10763884</v>
      </c>
      <c r="AF2819" s="48">
        <f>_xlfn.XLOOKUP($F2819,Main_OG!$D$1:$D$766,Main_OG!Z$1:Z$766,"")</f>
        <v>0</v>
      </c>
      <c r="AG2819" s="48">
        <f>_xlfn.XLOOKUP($F2819,Main_OG!$D$1:$D$766,Main_OG!AA$1:AA$766,"")</f>
        <v>2.9</v>
      </c>
      <c r="AH2819" s="48">
        <f>_xlfn.XLOOKUP($F2819,Main_OG!$D$1:$D$766,Main_OG!AB$1:AB$766,"")</f>
        <v>15.76</v>
      </c>
      <c r="AI2819" s="48">
        <f>_xlfn.XLOOKUP($F2819,Main_OG!$D$1:$D$766,Main_OG!AC$1:AC$766,"")</f>
        <v>7.3815467393807772</v>
      </c>
      <c r="AJ2819" s="48">
        <f>_xlfn.XLOOKUP($F2819,Main_OG!$D$1:$D$766,Main_OG!AD$1:AD$766,"")</f>
        <v>0.58103021845052572</v>
      </c>
    </row>
    <row r="2820" spans="2:36" x14ac:dyDescent="0.35">
      <c r="B2820" s="36" t="s">
        <v>4015</v>
      </c>
      <c r="C2820" s="45" t="s">
        <v>712</v>
      </c>
      <c r="D2820" s="45" t="s">
        <v>4323</v>
      </c>
      <c r="E2820" s="36" t="s">
        <v>4015</v>
      </c>
      <c r="F2820" s="36" t="str">
        <f t="shared" si="132"/>
        <v>2008_NH</v>
      </c>
      <c r="G2820" s="45">
        <v>2008</v>
      </c>
      <c r="H2820" s="45">
        <f>_xlfn.XLOOKUP(J2820,Main_OG!$B$1:$B$766,Main_OG!$O$1:$O$766,"")</f>
        <v>1</v>
      </c>
      <c r="I2820" s="45">
        <f>_xlfn.XLOOKUP(F2820,Main_OG!$D$1:$D$766,Main_OG!$J$1:$J$766,"")</f>
        <v>0</v>
      </c>
      <c r="J2820" s="45" t="s">
        <v>712</v>
      </c>
      <c r="K2820" s="45" t="str">
        <f t="shared" si="133"/>
        <v>Unitil Energy Systems_NH</v>
      </c>
      <c r="L2820" s="45" t="str">
        <f t="shared" si="134"/>
        <v>Unitil Energy Systems_NH</v>
      </c>
      <c r="M2820" s="45" t="s">
        <v>4018</v>
      </c>
      <c r="N2820" s="45">
        <v>0</v>
      </c>
      <c r="O2820" s="45">
        <v>12093</v>
      </c>
      <c r="P2820" s="45">
        <v>64</v>
      </c>
      <c r="Q2820" s="45">
        <v>63492</v>
      </c>
      <c r="R2820" s="45">
        <v>0</v>
      </c>
      <c r="S2820" s="45">
        <v>333066</v>
      </c>
      <c r="T2820" s="45">
        <v>110362</v>
      </c>
      <c r="U2820" s="45">
        <v>490307</v>
      </c>
      <c r="V2820" s="45">
        <v>0</v>
      </c>
      <c r="W2820" s="45">
        <v>15.8</v>
      </c>
      <c r="X2820" s="45">
        <v>16.53</v>
      </c>
      <c r="Y2820" s="45">
        <v>15.59</v>
      </c>
      <c r="Z2820" s="46">
        <v>71195.600000000006</v>
      </c>
      <c r="AA2820" s="46">
        <v>54103.86456175441</v>
      </c>
      <c r="AB2820" s="47">
        <f>_xlfn.XLOOKUP($F2820,Main_OG!$D$1:$D$766,Main_OG!AJ$1:AJ$766,"")</f>
        <v>2962002</v>
      </c>
      <c r="AC2820" s="47">
        <f>_xlfn.XLOOKUP($F2820,Main_OG!$D$1:$D$766,Main_OG!AK$1:AK$766,"")</f>
        <v>516682</v>
      </c>
      <c r="AD2820" s="47">
        <f>_xlfn.XLOOKUP($F2820,Main_OG!$D$1:$D$766,Main_OG!AL$1:AL$766,"")</f>
        <v>97737412</v>
      </c>
      <c r="AE2820" s="47">
        <f>_xlfn.XLOOKUP($F2820,Main_OG!$D$1:$D$766,Main_OG!AM$1:AM$766,"")</f>
        <v>9350314</v>
      </c>
      <c r="AF2820" s="48">
        <f>_xlfn.XLOOKUP($F2820,Main_OG!$D$1:$D$766,Main_OG!Z$1:Z$766,"")</f>
        <v>4.4000000000000004</v>
      </c>
      <c r="AG2820" s="48">
        <f>_xlfn.XLOOKUP($F2820,Main_OG!$D$1:$D$766,Main_OG!AA$1:AA$766,"")</f>
        <v>3.53</v>
      </c>
      <c r="AH2820" s="48">
        <f>_xlfn.XLOOKUP($F2820,Main_OG!$D$1:$D$766,Main_OG!AB$1:AB$766,"")</f>
        <v>21.43</v>
      </c>
      <c r="AI2820" s="48">
        <f>_xlfn.XLOOKUP($F2820,Main_OG!$D$1:$D$766,Main_OG!AC$1:AC$766,"")</f>
        <v>9.1182546074696553</v>
      </c>
      <c r="AJ2820" s="48">
        <f>_xlfn.XLOOKUP($F2820,Main_OG!$D$1:$D$766,Main_OG!AD$1:AD$766,"")</f>
        <v>0.68330088246943577</v>
      </c>
    </row>
    <row r="2821" spans="2:36" x14ac:dyDescent="0.35">
      <c r="B2821" s="36" t="s">
        <v>4015</v>
      </c>
      <c r="C2821" s="45" t="s">
        <v>712</v>
      </c>
      <c r="D2821" s="45" t="s">
        <v>4323</v>
      </c>
      <c r="E2821" s="36" t="s">
        <v>4015</v>
      </c>
      <c r="F2821" s="36" t="str">
        <f t="shared" si="132"/>
        <v>2009_NH</v>
      </c>
      <c r="G2821" s="45">
        <v>2009</v>
      </c>
      <c r="H2821" s="45">
        <f>_xlfn.XLOOKUP(J2821,Main_OG!$B$1:$B$766,Main_OG!$O$1:$O$766,"")</f>
        <v>1</v>
      </c>
      <c r="I2821" s="45">
        <f>_xlfn.XLOOKUP(F2821,Main_OG!$D$1:$D$766,Main_OG!$J$1:$J$766,"")</f>
        <v>0</v>
      </c>
      <c r="J2821" s="45" t="s">
        <v>712</v>
      </c>
      <c r="K2821" s="45" t="str">
        <f t="shared" si="133"/>
        <v>Unitil Energy Systems_NH</v>
      </c>
      <c r="L2821" s="45" t="str">
        <f t="shared" si="134"/>
        <v>Unitil Energy Systems_NH</v>
      </c>
      <c r="M2821" s="45" t="s">
        <v>4019</v>
      </c>
      <c r="N2821" s="45">
        <v>0</v>
      </c>
      <c r="O2821" s="45">
        <v>12016</v>
      </c>
      <c r="P2821" s="45">
        <v>62</v>
      </c>
      <c r="Q2821" s="45">
        <v>63617</v>
      </c>
      <c r="R2821" s="45">
        <v>0</v>
      </c>
      <c r="S2821" s="45">
        <v>308430</v>
      </c>
      <c r="T2821" s="45">
        <v>95231</v>
      </c>
      <c r="U2821" s="45">
        <v>480229</v>
      </c>
      <c r="V2821" s="45">
        <v>0</v>
      </c>
      <c r="W2821" s="45">
        <v>15.76</v>
      </c>
      <c r="X2821" s="45">
        <v>13.2</v>
      </c>
      <c r="Y2821" s="45">
        <v>15.51</v>
      </c>
      <c r="Z2821" s="46">
        <v>70498.600000000006</v>
      </c>
      <c r="AA2821" s="46">
        <v>53566.212953099377</v>
      </c>
      <c r="AB2821" s="47">
        <f>_xlfn.XLOOKUP($F2821,Main_OG!$D$1:$D$766,Main_OG!AJ$1:AJ$766,"")</f>
        <v>2415868</v>
      </c>
      <c r="AC2821" s="47">
        <f>_xlfn.XLOOKUP($F2821,Main_OG!$D$1:$D$766,Main_OG!AK$1:AK$766,"")</f>
        <v>665638</v>
      </c>
      <c r="AD2821" s="47">
        <f>_xlfn.XLOOKUP($F2821,Main_OG!$D$1:$D$766,Main_OG!AL$1:AL$766,"")</f>
        <v>76359314</v>
      </c>
      <c r="AE2821" s="47">
        <f>_xlfn.XLOOKUP($F2821,Main_OG!$D$1:$D$766,Main_OG!AM$1:AM$766,"")</f>
        <v>8816673</v>
      </c>
      <c r="AF2821" s="48">
        <f>_xlfn.XLOOKUP($F2821,Main_OG!$D$1:$D$766,Main_OG!Z$1:Z$766,"")</f>
        <v>0</v>
      </c>
      <c r="AG2821" s="48">
        <f>_xlfn.XLOOKUP($F2821,Main_OG!$D$1:$D$766,Main_OG!AA$1:AA$766,"")</f>
        <v>3.66</v>
      </c>
      <c r="AH2821" s="48">
        <f>_xlfn.XLOOKUP($F2821,Main_OG!$D$1:$D$766,Main_OG!AB$1:AB$766,"")</f>
        <v>13.32</v>
      </c>
      <c r="AI2821" s="48">
        <f>_xlfn.XLOOKUP($F2821,Main_OG!$D$1:$D$766,Main_OG!AC$1:AC$766,"")</f>
        <v>4.5973007921271787</v>
      </c>
      <c r="AJ2821" s="48">
        <f>_xlfn.XLOOKUP($F2821,Main_OG!$D$1:$D$766,Main_OG!AD$1:AD$766,"")</f>
        <v>0.68314474405108627</v>
      </c>
    </row>
    <row r="2822" spans="2:36" x14ac:dyDescent="0.35">
      <c r="B2822" s="36" t="s">
        <v>4015</v>
      </c>
      <c r="C2822" s="45" t="s">
        <v>712</v>
      </c>
      <c r="D2822" s="45" t="s">
        <v>4323</v>
      </c>
      <c r="E2822" s="36" t="s">
        <v>4015</v>
      </c>
      <c r="F2822" s="36" t="str">
        <f t="shared" si="132"/>
        <v>2010_NH</v>
      </c>
      <c r="G2822" s="45">
        <v>2010</v>
      </c>
      <c r="H2822" s="45">
        <f>_xlfn.XLOOKUP(J2822,Main_OG!$B$1:$B$766,Main_OG!$O$1:$O$766,"")</f>
        <v>1</v>
      </c>
      <c r="I2822" s="45">
        <f>_xlfn.XLOOKUP(F2822,Main_OG!$D$1:$D$766,Main_OG!$J$1:$J$766,"")</f>
        <v>0</v>
      </c>
      <c r="J2822" s="45" t="s">
        <v>712</v>
      </c>
      <c r="K2822" s="45" t="str">
        <f t="shared" si="133"/>
        <v>Unitil Energy Systems_NH</v>
      </c>
      <c r="L2822" s="45" t="str">
        <f t="shared" si="134"/>
        <v>Unitil Energy Systems_NH</v>
      </c>
      <c r="M2822" s="45" t="s">
        <v>4020</v>
      </c>
      <c r="N2822" s="45">
        <v>0</v>
      </c>
      <c r="O2822" s="45">
        <v>11480</v>
      </c>
      <c r="P2822" s="45">
        <v>15</v>
      </c>
      <c r="Q2822" s="45">
        <v>63405</v>
      </c>
      <c r="R2822" s="45">
        <v>0</v>
      </c>
      <c r="S2822" s="45">
        <v>276337</v>
      </c>
      <c r="T2822" s="45">
        <v>62164</v>
      </c>
      <c r="U2822" s="45">
        <v>500110</v>
      </c>
      <c r="V2822" s="45">
        <v>0</v>
      </c>
      <c r="W2822" s="45">
        <v>14.64</v>
      </c>
      <c r="X2822" s="45">
        <v>12.12</v>
      </c>
      <c r="Y2822" s="45">
        <v>14.22</v>
      </c>
      <c r="Z2822" s="46">
        <v>72950.399999999994</v>
      </c>
      <c r="AA2822" s="46">
        <v>55399.462487669036</v>
      </c>
      <c r="AB2822" s="47">
        <f>_xlfn.XLOOKUP($F2822,Main_OG!$D$1:$D$766,Main_OG!AJ$1:AJ$766,"")</f>
        <v>2494424</v>
      </c>
      <c r="AC2822" s="47">
        <f>_xlfn.XLOOKUP($F2822,Main_OG!$D$1:$D$766,Main_OG!AK$1:AK$766,"")</f>
        <v>269950</v>
      </c>
      <c r="AD2822" s="47">
        <f>_xlfn.XLOOKUP($F2822,Main_OG!$D$1:$D$766,Main_OG!AL$1:AL$766,"")</f>
        <v>78122734</v>
      </c>
      <c r="AE2822" s="47">
        <f>_xlfn.XLOOKUP($F2822,Main_OG!$D$1:$D$766,Main_OG!AM$1:AM$766,"")</f>
        <v>10910055</v>
      </c>
      <c r="AF2822" s="48">
        <f>_xlfn.XLOOKUP($F2822,Main_OG!$D$1:$D$766,Main_OG!Z$1:Z$766,"")</f>
        <v>0</v>
      </c>
      <c r="AG2822" s="48">
        <f>_xlfn.XLOOKUP($F2822,Main_OG!$D$1:$D$766,Main_OG!AA$1:AA$766,"")</f>
        <v>2.2935982820086371</v>
      </c>
      <c r="AH2822" s="48">
        <f>_xlfn.XLOOKUP($F2822,Main_OG!$D$1:$D$766,Main_OG!AB$1:AB$766,"")</f>
        <v>16.440000000000001</v>
      </c>
      <c r="AI2822" s="48">
        <f>_xlfn.XLOOKUP($F2822,Main_OG!$D$1:$D$766,Main_OG!AC$1:AC$766,"")</f>
        <v>4.9924248044436963</v>
      </c>
      <c r="AJ2822" s="48">
        <f>_xlfn.XLOOKUP($F2822,Main_OG!$D$1:$D$766,Main_OG!AD$1:AD$766,"")</f>
        <v>0.70992248279802228</v>
      </c>
    </row>
    <row r="2823" spans="2:36" x14ac:dyDescent="0.35">
      <c r="B2823" s="36" t="s">
        <v>4015</v>
      </c>
      <c r="C2823" s="45" t="s">
        <v>712</v>
      </c>
      <c r="D2823" s="45" t="s">
        <v>4323</v>
      </c>
      <c r="E2823" s="36" t="s">
        <v>4015</v>
      </c>
      <c r="F2823" s="36" t="str">
        <f t="shared" si="132"/>
        <v>2011_NH</v>
      </c>
      <c r="G2823" s="45">
        <v>2011</v>
      </c>
      <c r="H2823" s="45">
        <f>_xlfn.XLOOKUP(J2823,Main_OG!$B$1:$B$766,Main_OG!$O$1:$O$766,"")</f>
        <v>1</v>
      </c>
      <c r="I2823" s="45">
        <f>_xlfn.XLOOKUP(F2823,Main_OG!$D$1:$D$766,Main_OG!$J$1:$J$766,"")</f>
        <v>0</v>
      </c>
      <c r="J2823" s="45" t="s">
        <v>712</v>
      </c>
      <c r="K2823" s="45" t="str">
        <f t="shared" si="133"/>
        <v>Unitil Energy Systems_NH</v>
      </c>
      <c r="L2823" s="45" t="str">
        <f t="shared" si="134"/>
        <v>Unitil Energy Systems_NH</v>
      </c>
      <c r="M2823" s="45" t="s">
        <v>4021</v>
      </c>
      <c r="N2823" s="45">
        <v>0</v>
      </c>
      <c r="O2823" s="45">
        <v>10975</v>
      </c>
      <c r="P2823" s="45">
        <v>46</v>
      </c>
      <c r="Q2823" s="45">
        <v>63305</v>
      </c>
      <c r="R2823" s="45">
        <v>0</v>
      </c>
      <c r="S2823" s="45">
        <v>255113</v>
      </c>
      <c r="T2823" s="45">
        <v>60145</v>
      </c>
      <c r="U2823" s="45">
        <v>499756</v>
      </c>
      <c r="V2823" s="45">
        <v>0</v>
      </c>
      <c r="W2823" s="45">
        <v>14.28</v>
      </c>
      <c r="X2823" s="45">
        <v>11.74</v>
      </c>
      <c r="Y2823" s="45">
        <v>13.81</v>
      </c>
      <c r="Z2823" s="46">
        <v>73465</v>
      </c>
      <c r="AA2823" s="46">
        <v>55636.588904944096</v>
      </c>
      <c r="AB2823" s="47">
        <f>_xlfn.XLOOKUP($F2823,Main_OG!$D$1:$D$766,Main_OG!AJ$1:AJ$766,"")</f>
        <v>1796726</v>
      </c>
      <c r="AC2823" s="47">
        <f>_xlfn.XLOOKUP($F2823,Main_OG!$D$1:$D$766,Main_OG!AK$1:AK$766,"")</f>
        <v>285974</v>
      </c>
      <c r="AD2823" s="47">
        <f>_xlfn.XLOOKUP($F2823,Main_OG!$D$1:$D$766,Main_OG!AL$1:AL$766,"")</f>
        <v>93854034</v>
      </c>
      <c r="AE2823" s="47">
        <f>_xlfn.XLOOKUP($F2823,Main_OG!$D$1:$D$766,Main_OG!AM$1:AM$766,"")</f>
        <v>8362807</v>
      </c>
      <c r="AF2823" s="48">
        <f>_xlfn.XLOOKUP($F2823,Main_OG!$D$1:$D$766,Main_OG!Z$1:Z$766,"")</f>
        <v>3.03</v>
      </c>
      <c r="AG2823" s="48">
        <f>_xlfn.XLOOKUP($F2823,Main_OG!$D$1:$D$766,Main_OG!AA$1:AA$766,"")</f>
        <v>3.55</v>
      </c>
      <c r="AH2823" s="48">
        <f>_xlfn.XLOOKUP($F2823,Main_OG!$D$1:$D$766,Main_OG!AB$1:AB$766,"")</f>
        <v>22.758921780738341</v>
      </c>
      <c r="AI2823" s="48">
        <f>_xlfn.XLOOKUP($F2823,Main_OG!$D$1:$D$766,Main_OG!AC$1:AC$766,"")</f>
        <v>4.6524343752411106</v>
      </c>
      <c r="AJ2823" s="48">
        <f>_xlfn.XLOOKUP($F2823,Main_OG!$D$1:$D$766,Main_OG!AD$1:AD$766,"")</f>
        <v>0.67</v>
      </c>
    </row>
    <row r="2824" spans="2:36" x14ac:dyDescent="0.35">
      <c r="B2824" s="36" t="s">
        <v>4015</v>
      </c>
      <c r="C2824" s="45" t="s">
        <v>712</v>
      </c>
      <c r="D2824" s="45" t="s">
        <v>4323</v>
      </c>
      <c r="E2824" s="36" t="s">
        <v>4015</v>
      </c>
      <c r="F2824" s="36" t="str">
        <f t="shared" si="132"/>
        <v>2012_NH</v>
      </c>
      <c r="G2824" s="45">
        <v>2012</v>
      </c>
      <c r="H2824" s="45">
        <f>_xlfn.XLOOKUP(J2824,Main_OG!$B$1:$B$766,Main_OG!$O$1:$O$766,"")</f>
        <v>1</v>
      </c>
      <c r="I2824" s="45">
        <f>_xlfn.XLOOKUP(F2824,Main_OG!$D$1:$D$766,Main_OG!$J$1:$J$766,"")</f>
        <v>0</v>
      </c>
      <c r="J2824" s="45" t="s">
        <v>712</v>
      </c>
      <c r="K2824" s="45" t="str">
        <f t="shared" si="133"/>
        <v>Unitil Energy Systems_NH</v>
      </c>
      <c r="L2824" s="45" t="str">
        <f t="shared" si="134"/>
        <v>Unitil Energy Systems_NH</v>
      </c>
      <c r="M2824" s="45" t="s">
        <v>4022</v>
      </c>
      <c r="N2824" s="45">
        <v>0</v>
      </c>
      <c r="O2824" s="45">
        <v>10661</v>
      </c>
      <c r="P2824" s="45">
        <v>41</v>
      </c>
      <c r="Q2824" s="45">
        <v>63567</v>
      </c>
      <c r="R2824" s="45">
        <v>0</v>
      </c>
      <c r="S2824" s="45">
        <v>231528</v>
      </c>
      <c r="T2824" s="45">
        <v>55477</v>
      </c>
      <c r="U2824" s="45">
        <v>491106</v>
      </c>
      <c r="V2824" s="45">
        <v>0</v>
      </c>
      <c r="W2824" s="45">
        <v>14.520490000000001</v>
      </c>
      <c r="X2824" s="45">
        <v>10.054617</v>
      </c>
      <c r="Y2824" s="45">
        <v>13.985779000000001</v>
      </c>
      <c r="Z2824" s="46">
        <v>74082.8</v>
      </c>
      <c r="AA2824" s="46">
        <v>55925.18025148772</v>
      </c>
      <c r="AB2824" s="47">
        <f>_xlfn.XLOOKUP($F2824,Main_OG!$D$1:$D$766,Main_OG!AJ$1:AJ$766,"")</f>
        <v>1039368</v>
      </c>
      <c r="AC2824" s="47">
        <f>_xlfn.XLOOKUP($F2824,Main_OG!$D$1:$D$766,Main_OG!AK$1:AK$766,"")</f>
        <v>115114</v>
      </c>
      <c r="AD2824" s="47">
        <f>_xlfn.XLOOKUP($F2824,Main_OG!$D$1:$D$766,Main_OG!AL$1:AL$766,"")</f>
        <v>101356472</v>
      </c>
      <c r="AE2824" s="47">
        <f>_xlfn.XLOOKUP($F2824,Main_OG!$D$1:$D$766,Main_OG!AM$1:AM$766,"")</f>
        <v>8189181</v>
      </c>
      <c r="AF2824" s="48">
        <f>_xlfn.XLOOKUP($F2824,Main_OG!$D$1:$D$766,Main_OG!Z$1:Z$766,"")</f>
        <v>2.78</v>
      </c>
      <c r="AG2824" s="48">
        <f>_xlfn.XLOOKUP($F2824,Main_OG!$D$1:$D$766,Main_OG!AA$1:AA$766,"")</f>
        <v>4.07</v>
      </c>
      <c r="AH2824" s="48">
        <f>_xlfn.XLOOKUP($F2824,Main_OG!$D$1:$D$766,Main_OG!AB$1:AB$766,"")</f>
        <v>23.21</v>
      </c>
      <c r="AI2824" s="48">
        <f>_xlfn.XLOOKUP($F2824,Main_OG!$D$1:$D$766,Main_OG!AC$1:AC$766,"")</f>
        <v>5.54</v>
      </c>
      <c r="AJ2824" s="48">
        <f>_xlfn.XLOOKUP($F2824,Main_OG!$D$1:$D$766,Main_OG!AD$1:AD$766,"")</f>
        <v>0.73</v>
      </c>
    </row>
    <row r="2825" spans="2:36" x14ac:dyDescent="0.35">
      <c r="B2825" s="36" t="s">
        <v>4015</v>
      </c>
      <c r="C2825" s="45" t="s">
        <v>712</v>
      </c>
      <c r="D2825" s="45" t="s">
        <v>4323</v>
      </c>
      <c r="E2825" s="36" t="s">
        <v>4015</v>
      </c>
      <c r="F2825" s="36" t="str">
        <f t="shared" si="132"/>
        <v>2013_NH</v>
      </c>
      <c r="G2825" s="45">
        <v>2013</v>
      </c>
      <c r="H2825" s="45">
        <f>_xlfn.XLOOKUP(J2825,Main_OG!$B$1:$B$766,Main_OG!$O$1:$O$766,"")</f>
        <v>1</v>
      </c>
      <c r="I2825" s="45">
        <f>_xlfn.XLOOKUP(F2825,Main_OG!$D$1:$D$766,Main_OG!$J$1:$J$766,"")</f>
        <v>0</v>
      </c>
      <c r="J2825" s="45" t="s">
        <v>712</v>
      </c>
      <c r="K2825" s="45" t="str">
        <f t="shared" si="133"/>
        <v>Unitil Energy Systems_NH</v>
      </c>
      <c r="L2825" s="45" t="str">
        <f t="shared" si="134"/>
        <v>Unitil Energy Systems_NH</v>
      </c>
      <c r="M2825" s="45" t="s">
        <v>4023</v>
      </c>
      <c r="N2825" s="45">
        <v>0</v>
      </c>
      <c r="O2825" s="45">
        <v>10320</v>
      </c>
      <c r="P2825" s="45">
        <v>42</v>
      </c>
      <c r="Q2825" s="45">
        <v>62662</v>
      </c>
      <c r="R2825" s="45">
        <v>0</v>
      </c>
      <c r="S2825" s="45">
        <v>220514</v>
      </c>
      <c r="T2825" s="45">
        <v>56843</v>
      </c>
      <c r="U2825" s="45">
        <v>494665</v>
      </c>
      <c r="V2825" s="45">
        <v>0</v>
      </c>
      <c r="W2825" s="45">
        <v>14.950977999999999</v>
      </c>
      <c r="X2825" s="45">
        <v>12.163327000000001</v>
      </c>
      <c r="Y2825" s="45">
        <v>14.396409999999999</v>
      </c>
      <c r="Z2825" s="46">
        <v>75503.399999999994</v>
      </c>
      <c r="AA2825" s="46">
        <v>56886.154458166828</v>
      </c>
      <c r="AB2825" s="47">
        <f>_xlfn.XLOOKUP($F2825,Main_OG!$D$1:$D$766,Main_OG!AJ$1:AJ$766,"")</f>
        <v>1232070</v>
      </c>
      <c r="AC2825" s="47">
        <f>_xlfn.XLOOKUP($F2825,Main_OG!$D$1:$D$766,Main_OG!AK$1:AK$766,"")</f>
        <v>373532</v>
      </c>
      <c r="AD2825" s="47">
        <f>_xlfn.XLOOKUP($F2825,Main_OG!$D$1:$D$766,Main_OG!AL$1:AL$766,"")</f>
        <v>59932146</v>
      </c>
      <c r="AE2825" s="47">
        <f>_xlfn.XLOOKUP($F2825,Main_OG!$D$1:$D$766,Main_OG!AM$1:AM$766,"")</f>
        <v>10926725</v>
      </c>
      <c r="AF2825" s="48">
        <f>_xlfn.XLOOKUP($F2825,Main_OG!$D$1:$D$766,Main_OG!Z$1:Z$766,"")</f>
        <v>0</v>
      </c>
      <c r="AG2825" s="48">
        <f>_xlfn.XLOOKUP($F2825,Main_OG!$D$1:$D$766,Main_OG!AA$1:AA$766,"")</f>
        <v>2.3089180475565318</v>
      </c>
      <c r="AH2825" s="48">
        <f>_xlfn.XLOOKUP($F2825,Main_OG!$D$1:$D$766,Main_OG!AB$1:AB$766,"")</f>
        <v>23.12</v>
      </c>
      <c r="AI2825" s="48">
        <f>_xlfn.XLOOKUP($F2825,Main_OG!$D$1:$D$766,Main_OG!AC$1:AC$766,"")</f>
        <v>4.4043332512284126</v>
      </c>
      <c r="AJ2825" s="48">
        <f>_xlfn.XLOOKUP($F2825,Main_OG!$D$1:$D$766,Main_OG!AD$1:AD$766,"")</f>
        <v>0.77</v>
      </c>
    </row>
    <row r="2826" spans="2:36" x14ac:dyDescent="0.35">
      <c r="B2826" s="36" t="s">
        <v>4015</v>
      </c>
      <c r="C2826" s="45" t="s">
        <v>712</v>
      </c>
      <c r="D2826" s="45" t="s">
        <v>4323</v>
      </c>
      <c r="E2826" s="36" t="s">
        <v>4015</v>
      </c>
      <c r="F2826" s="36" t="str">
        <f t="shared" si="132"/>
        <v>2014_NH</v>
      </c>
      <c r="G2826" s="45">
        <v>2014</v>
      </c>
      <c r="H2826" s="45">
        <f>_xlfn.XLOOKUP(J2826,Main_OG!$B$1:$B$766,Main_OG!$O$1:$O$766,"")</f>
        <v>1</v>
      </c>
      <c r="I2826" s="45">
        <f>_xlfn.XLOOKUP(F2826,Main_OG!$D$1:$D$766,Main_OG!$J$1:$J$766,"")</f>
        <v>0</v>
      </c>
      <c r="J2826" s="45" t="s">
        <v>712</v>
      </c>
      <c r="K2826" s="45" t="str">
        <f t="shared" si="133"/>
        <v>Unitil Energy Systems_NH</v>
      </c>
      <c r="L2826" s="45" t="str">
        <f t="shared" si="134"/>
        <v>Unitil Energy Systems_NH</v>
      </c>
      <c r="M2826" s="45" t="s">
        <v>4024</v>
      </c>
      <c r="N2826" s="45">
        <v>0</v>
      </c>
      <c r="O2826" s="45">
        <v>9807</v>
      </c>
      <c r="P2826" s="45">
        <v>54</v>
      </c>
      <c r="Q2826" s="45">
        <v>59272</v>
      </c>
      <c r="R2826" s="45">
        <v>0</v>
      </c>
      <c r="S2826" s="45">
        <v>222465</v>
      </c>
      <c r="T2826" s="45">
        <v>79206</v>
      </c>
      <c r="U2826" s="45">
        <v>457220</v>
      </c>
      <c r="V2826" s="45">
        <v>0</v>
      </c>
      <c r="W2826" s="45">
        <v>16.654755000000002</v>
      </c>
      <c r="X2826" s="45">
        <v>14.866298</v>
      </c>
      <c r="Y2826" s="45">
        <v>16.749486000000001</v>
      </c>
      <c r="Z2826" s="46">
        <v>76836.2</v>
      </c>
      <c r="AA2826" s="46">
        <v>57587.256428109424</v>
      </c>
      <c r="AB2826" s="47">
        <f>_xlfn.XLOOKUP($F2826,Main_OG!$D$1:$D$766,Main_OG!AJ$1:AJ$766,"")</f>
        <v>1087708</v>
      </c>
      <c r="AC2826" s="47">
        <f>_xlfn.XLOOKUP($F2826,Main_OG!$D$1:$D$766,Main_OG!AK$1:AK$766,"")</f>
        <v>907716</v>
      </c>
      <c r="AD2826" s="47">
        <f>_xlfn.XLOOKUP($F2826,Main_OG!$D$1:$D$766,Main_OG!AL$1:AL$766,"")</f>
        <v>63113542</v>
      </c>
      <c r="AE2826" s="47">
        <f>_xlfn.XLOOKUP($F2826,Main_OG!$D$1:$D$766,Main_OG!AM$1:AM$766,"")</f>
        <v>10168265</v>
      </c>
      <c r="AF2826" s="48">
        <f>_xlfn.XLOOKUP($F2826,Main_OG!$D$1:$D$766,Main_OG!Z$1:Z$766,"")</f>
        <v>2.69</v>
      </c>
      <c r="AG2826" s="48">
        <f>_xlfn.XLOOKUP($F2826,Main_OG!$D$1:$D$766,Main_OG!AA$1:AA$766,"")</f>
        <v>4.2699999999999996</v>
      </c>
      <c r="AH2826" s="48">
        <f>_xlfn.XLOOKUP($F2826,Main_OG!$D$1:$D$766,Main_OG!AB$1:AB$766,"")</f>
        <v>20.48845299552563</v>
      </c>
      <c r="AI2826" s="48">
        <f>_xlfn.XLOOKUP($F2826,Main_OG!$D$1:$D$766,Main_OG!AC$1:AC$766,"")</f>
        <v>6.05</v>
      </c>
      <c r="AJ2826" s="48">
        <f>_xlfn.XLOOKUP($F2826,Main_OG!$D$1:$D$766,Main_OG!AD$1:AD$766,"")</f>
        <v>0.72</v>
      </c>
    </row>
    <row r="2827" spans="2:36" x14ac:dyDescent="0.35">
      <c r="B2827" s="36" t="s">
        <v>4015</v>
      </c>
      <c r="C2827" s="45" t="s">
        <v>712</v>
      </c>
      <c r="D2827" s="45" t="s">
        <v>4323</v>
      </c>
      <c r="E2827" s="36" t="s">
        <v>4015</v>
      </c>
      <c r="F2827" s="36" t="str">
        <f t="shared" si="132"/>
        <v>2015_NH</v>
      </c>
      <c r="G2827" s="45">
        <v>2015</v>
      </c>
      <c r="H2827" s="45">
        <f>_xlfn.XLOOKUP(J2827,Main_OG!$B$1:$B$766,Main_OG!$O$1:$O$766,"")</f>
        <v>1</v>
      </c>
      <c r="I2827" s="45">
        <f>_xlfn.XLOOKUP(F2827,Main_OG!$D$1:$D$766,Main_OG!$J$1:$J$766,"")</f>
        <v>0</v>
      </c>
      <c r="J2827" s="45" t="s">
        <v>712</v>
      </c>
      <c r="K2827" s="45" t="str">
        <f t="shared" si="133"/>
        <v>Unitil Energy Systems_NH</v>
      </c>
      <c r="L2827" s="45" t="str">
        <f t="shared" si="134"/>
        <v>Unitil Energy Systems_NH</v>
      </c>
      <c r="M2827" s="45" t="s">
        <v>4025</v>
      </c>
      <c r="N2827" s="45">
        <v>0</v>
      </c>
      <c r="O2827" s="45">
        <v>9302</v>
      </c>
      <c r="P2827" s="45">
        <v>36</v>
      </c>
      <c r="Q2827" s="45">
        <v>56786</v>
      </c>
      <c r="R2827" s="45">
        <v>0</v>
      </c>
      <c r="S2827" s="45">
        <v>185405</v>
      </c>
      <c r="T2827" s="45">
        <v>41817</v>
      </c>
      <c r="U2827" s="45">
        <v>420120</v>
      </c>
      <c r="V2827" s="45">
        <v>0</v>
      </c>
      <c r="W2827" s="45">
        <v>19.366792</v>
      </c>
      <c r="X2827" s="45">
        <v>12.377741</v>
      </c>
      <c r="Y2827" s="45">
        <v>18.680615</v>
      </c>
      <c r="Z2827" s="46">
        <v>79319.3</v>
      </c>
      <c r="AA2827" s="46">
        <v>59305.036336991958</v>
      </c>
      <c r="AB2827" s="47">
        <f>_xlfn.XLOOKUP($F2827,Main_OG!$D$1:$D$766,Main_OG!AJ$1:AJ$766,"")</f>
        <v>811134</v>
      </c>
      <c r="AC2827" s="47">
        <f>_xlfn.XLOOKUP($F2827,Main_OG!$D$1:$D$766,Main_OG!AK$1:AK$766,"")</f>
        <v>582688</v>
      </c>
      <c r="AD2827" s="47">
        <f>_xlfn.XLOOKUP($F2827,Main_OG!$D$1:$D$766,Main_OG!AL$1:AL$766,"")</f>
        <v>86132506</v>
      </c>
      <c r="AE2827" s="47">
        <f>_xlfn.XLOOKUP($F2827,Main_OG!$D$1:$D$766,Main_OG!AM$1:AM$766,"")</f>
        <v>9484204</v>
      </c>
      <c r="AF2827" s="48">
        <f>_xlfn.XLOOKUP($F2827,Main_OG!$D$1:$D$766,Main_OG!Z$1:Z$766,"")</f>
        <v>0</v>
      </c>
      <c r="AG2827" s="48">
        <f>_xlfn.XLOOKUP($F2827,Main_OG!$D$1:$D$766,Main_OG!AA$1:AA$766,"")</f>
        <v>3.87</v>
      </c>
      <c r="AH2827" s="48">
        <f>_xlfn.XLOOKUP($F2827,Main_OG!$D$1:$D$766,Main_OG!AB$1:AB$766,"")</f>
        <v>12.08771849023859</v>
      </c>
      <c r="AI2827" s="48">
        <f>_xlfn.XLOOKUP($F2827,Main_OG!$D$1:$D$766,Main_OG!AC$1:AC$766,"")</f>
        <v>4.92</v>
      </c>
      <c r="AJ2827" s="48">
        <f>_xlfn.XLOOKUP($F2827,Main_OG!$D$1:$D$766,Main_OG!AD$1:AD$766,"")</f>
        <v>0.66963877086385626</v>
      </c>
    </row>
    <row r="2828" spans="2:36" x14ac:dyDescent="0.35">
      <c r="B2828" s="36" t="s">
        <v>4015</v>
      </c>
      <c r="C2828" s="45" t="s">
        <v>712</v>
      </c>
      <c r="D2828" s="45" t="s">
        <v>4323</v>
      </c>
      <c r="E2828" s="36" t="s">
        <v>4015</v>
      </c>
      <c r="F2828" s="36" t="str">
        <f t="shared" si="132"/>
        <v>2016_NH</v>
      </c>
      <c r="G2828" s="45">
        <v>2016</v>
      </c>
      <c r="H2828" s="45">
        <f>_xlfn.XLOOKUP(J2828,Main_OG!$B$1:$B$766,Main_OG!$O$1:$O$766,"")</f>
        <v>1</v>
      </c>
      <c r="I2828" s="45">
        <f>_xlfn.XLOOKUP(F2828,Main_OG!$D$1:$D$766,Main_OG!$J$1:$J$766,"")</f>
        <v>0</v>
      </c>
      <c r="J2828" s="45" t="s">
        <v>712</v>
      </c>
      <c r="K2828" s="45" t="str">
        <f t="shared" si="133"/>
        <v>Unitil Energy Systems_NH</v>
      </c>
      <c r="L2828" s="45" t="str">
        <f t="shared" si="134"/>
        <v>Unitil Energy Systems_NH</v>
      </c>
      <c r="M2828" s="45" t="s">
        <v>4026</v>
      </c>
      <c r="N2828" s="45">
        <v>0</v>
      </c>
      <c r="O2828" s="45">
        <v>9162</v>
      </c>
      <c r="P2828" s="45">
        <v>32</v>
      </c>
      <c r="Q2828" s="45">
        <v>57404</v>
      </c>
      <c r="R2828" s="45">
        <v>0</v>
      </c>
      <c r="S2828" s="45">
        <v>165173</v>
      </c>
      <c r="T2828" s="45">
        <v>37467</v>
      </c>
      <c r="U2828" s="45">
        <v>411285</v>
      </c>
      <c r="V2828" s="45">
        <v>0</v>
      </c>
      <c r="W2828" s="45">
        <v>16.277479</v>
      </c>
      <c r="X2828" s="45">
        <v>9.8940400999999998</v>
      </c>
      <c r="Y2828" s="45">
        <v>15.51722</v>
      </c>
      <c r="Z2828" s="46">
        <v>80736.100000000006</v>
      </c>
      <c r="AA2828" s="46">
        <v>60085.183084839256</v>
      </c>
      <c r="AB2828" s="47">
        <f>_xlfn.XLOOKUP($F2828,Main_OG!$D$1:$D$766,Main_OG!AJ$1:AJ$766,"")</f>
        <v>387872</v>
      </c>
      <c r="AC2828" s="47">
        <f>_xlfn.XLOOKUP($F2828,Main_OG!$D$1:$D$766,Main_OG!AK$1:AK$766,"")</f>
        <v>134282</v>
      </c>
      <c r="AD2828" s="47">
        <f>_xlfn.XLOOKUP($F2828,Main_OG!$D$1:$D$766,Main_OG!AL$1:AL$766,"")</f>
        <v>68280100</v>
      </c>
      <c r="AE2828" s="47">
        <f>_xlfn.XLOOKUP($F2828,Main_OG!$D$1:$D$766,Main_OG!AM$1:AM$766,"")</f>
        <v>10761163</v>
      </c>
      <c r="AF2828" s="48">
        <f>_xlfn.XLOOKUP($F2828,Main_OG!$D$1:$D$766,Main_OG!Z$1:Z$766,"")</f>
        <v>0</v>
      </c>
      <c r="AG2828" s="48">
        <f>_xlfn.XLOOKUP($F2828,Main_OG!$D$1:$D$766,Main_OG!AA$1:AA$766,"")</f>
        <v>4.07</v>
      </c>
      <c r="AH2828" s="48">
        <f>_xlfn.XLOOKUP($F2828,Main_OG!$D$1:$D$766,Main_OG!AB$1:AB$766,"")</f>
        <v>11.309272049594229</v>
      </c>
      <c r="AI2828" s="48">
        <f>_xlfn.XLOOKUP($F2828,Main_OG!$D$1:$D$766,Main_OG!AC$1:AC$766,"")</f>
        <v>3.2924726584307722</v>
      </c>
      <c r="AJ2828" s="48">
        <f>_xlfn.XLOOKUP($F2828,Main_OG!$D$1:$D$766,Main_OG!AD$1:AD$766,"")</f>
        <v>0.65636700530415037</v>
      </c>
    </row>
    <row r="2829" spans="2:36" x14ac:dyDescent="0.35">
      <c r="B2829" s="36" t="s">
        <v>4015</v>
      </c>
      <c r="C2829" s="45" t="s">
        <v>712</v>
      </c>
      <c r="D2829" s="45" t="s">
        <v>4323</v>
      </c>
      <c r="E2829" s="36" t="s">
        <v>4015</v>
      </c>
      <c r="F2829" s="36" t="str">
        <f t="shared" si="132"/>
        <v>2017_NH</v>
      </c>
      <c r="G2829" s="45">
        <v>2017</v>
      </c>
      <c r="H2829" s="45">
        <f>_xlfn.XLOOKUP(J2829,Main_OG!$B$1:$B$766,Main_OG!$O$1:$O$766,"")</f>
        <v>1</v>
      </c>
      <c r="I2829" s="45">
        <f>_xlfn.XLOOKUP(F2829,Main_OG!$D$1:$D$766,Main_OG!$J$1:$J$766,"")</f>
        <v>0</v>
      </c>
      <c r="J2829" s="45" t="s">
        <v>712</v>
      </c>
      <c r="K2829" s="45" t="str">
        <f t="shared" si="133"/>
        <v>Unitil Energy Systems_NH</v>
      </c>
      <c r="L2829" s="45" t="str">
        <f t="shared" si="134"/>
        <v>Unitil Energy Systems_NH</v>
      </c>
      <c r="M2829" s="45" t="s">
        <v>4027</v>
      </c>
      <c r="N2829" s="45">
        <v>0</v>
      </c>
      <c r="O2829" s="45">
        <v>9211</v>
      </c>
      <c r="P2829" s="45">
        <v>35</v>
      </c>
      <c r="Q2829" s="45">
        <v>57909</v>
      </c>
      <c r="R2829" s="45">
        <v>0</v>
      </c>
      <c r="S2829" s="45">
        <v>171629</v>
      </c>
      <c r="T2829" s="45">
        <v>34776</v>
      </c>
      <c r="U2829" s="45">
        <v>417303</v>
      </c>
      <c r="V2829" s="45">
        <v>0</v>
      </c>
      <c r="W2829" s="45">
        <v>16.894580999999999</v>
      </c>
      <c r="X2829" s="45">
        <v>12.76455</v>
      </c>
      <c r="Y2829" s="45">
        <v>16.477715</v>
      </c>
      <c r="Z2829" s="46">
        <v>81179.600000000006</v>
      </c>
      <c r="AA2829" s="46">
        <v>60115.447702338948</v>
      </c>
      <c r="AB2829" s="47">
        <f>_xlfn.XLOOKUP($F2829,Main_OG!$D$1:$D$766,Main_OG!AJ$1:AJ$766,"")</f>
        <v>268092</v>
      </c>
      <c r="AC2829" s="47">
        <f>_xlfn.XLOOKUP($F2829,Main_OG!$D$1:$D$766,Main_OG!AK$1:AK$766,"")</f>
        <v>326380</v>
      </c>
      <c r="AD2829" s="47">
        <f>_xlfn.XLOOKUP($F2829,Main_OG!$D$1:$D$766,Main_OG!AL$1:AL$766,"")</f>
        <v>52408510</v>
      </c>
      <c r="AE2829" s="47">
        <f>_xlfn.XLOOKUP($F2829,Main_OG!$D$1:$D$766,Main_OG!AM$1:AM$766,"")</f>
        <v>9990704</v>
      </c>
      <c r="AF2829" s="48">
        <f>_xlfn.XLOOKUP($F2829,Main_OG!$D$1:$D$766,Main_OG!Z$1:Z$766,"")</f>
        <v>0</v>
      </c>
      <c r="AG2829" s="48">
        <f>_xlfn.XLOOKUP($F2829,Main_OG!$D$1:$D$766,Main_OG!AA$1:AA$766,"")</f>
        <v>2.1875855044172008</v>
      </c>
      <c r="AH2829" s="48">
        <f>_xlfn.XLOOKUP($F2829,Main_OG!$D$1:$D$766,Main_OG!AB$1:AB$766,"")</f>
        <v>14.73443638842941</v>
      </c>
      <c r="AI2829" s="48">
        <f>_xlfn.XLOOKUP($F2829,Main_OG!$D$1:$D$766,Main_OG!AC$1:AC$766,"")</f>
        <v>3.7243523928232452</v>
      </c>
      <c r="AJ2829" s="48">
        <f>_xlfn.XLOOKUP($F2829,Main_OG!$D$1:$D$766,Main_OG!AD$1:AD$766,"")</f>
        <v>0.62802788237371954</v>
      </c>
    </row>
    <row r="2830" spans="2:36" x14ac:dyDescent="0.35">
      <c r="B2830" s="36" t="s">
        <v>4015</v>
      </c>
      <c r="C2830" s="45" t="s">
        <v>712</v>
      </c>
      <c r="D2830" s="45" t="s">
        <v>4323</v>
      </c>
      <c r="E2830" s="36" t="s">
        <v>4015</v>
      </c>
      <c r="F2830" s="36" t="str">
        <f t="shared" si="132"/>
        <v>2018_NH</v>
      </c>
      <c r="G2830" s="45">
        <v>2018</v>
      </c>
      <c r="H2830" s="45">
        <f>_xlfn.XLOOKUP(J2830,Main_OG!$B$1:$B$766,Main_OG!$O$1:$O$766,"")</f>
        <v>1</v>
      </c>
      <c r="I2830" s="45">
        <f>_xlfn.XLOOKUP(F2830,Main_OG!$D$1:$D$766,Main_OG!$J$1:$J$766,"")</f>
        <v>0</v>
      </c>
      <c r="J2830" s="45" t="s">
        <v>712</v>
      </c>
      <c r="K2830" s="45" t="str">
        <f t="shared" si="133"/>
        <v>Unitil Energy Systems_NH</v>
      </c>
      <c r="L2830" s="45" t="str">
        <f t="shared" si="134"/>
        <v>Unitil Energy Systems_NH</v>
      </c>
      <c r="M2830" s="45" t="s">
        <v>4028</v>
      </c>
      <c r="N2830" s="45">
        <v>0</v>
      </c>
      <c r="O2830" s="45">
        <v>9327</v>
      </c>
      <c r="P2830" s="45">
        <v>36</v>
      </c>
      <c r="Q2830" s="45">
        <v>58964</v>
      </c>
      <c r="R2830" s="45">
        <v>0</v>
      </c>
      <c r="S2830" s="45">
        <v>190247</v>
      </c>
      <c r="T2830" s="45">
        <v>44917</v>
      </c>
      <c r="U2830" s="45">
        <v>450209</v>
      </c>
      <c r="V2830" s="45">
        <v>0</v>
      </c>
      <c r="W2830" s="45">
        <v>17.831555999999999</v>
      </c>
      <c r="X2830" s="45">
        <v>15.003228</v>
      </c>
      <c r="Y2830" s="45">
        <v>18.091819999999998</v>
      </c>
      <c r="Z2830" s="46">
        <v>82269.5</v>
      </c>
      <c r="AA2830" s="46">
        <v>60712.63054733946</v>
      </c>
      <c r="AB2830" s="47">
        <f>_xlfn.XLOOKUP($F2830,Main_OG!$D$1:$D$766,Main_OG!AJ$1:AJ$766,"")</f>
        <v>587508</v>
      </c>
      <c r="AC2830" s="47">
        <f>_xlfn.XLOOKUP($F2830,Main_OG!$D$1:$D$766,Main_OG!AK$1:AK$766,"")</f>
        <v>595928</v>
      </c>
      <c r="AD2830" s="47">
        <f>_xlfn.XLOOKUP($F2830,Main_OG!$D$1:$D$766,Main_OG!AL$1:AL$766,"")</f>
        <v>43580726</v>
      </c>
      <c r="AE2830" s="47">
        <f>_xlfn.XLOOKUP($F2830,Main_OG!$D$1:$D$766,Main_OG!AM$1:AM$766,"")</f>
        <v>10061696</v>
      </c>
      <c r="AF2830" s="48">
        <f>_xlfn.XLOOKUP($F2830,Main_OG!$D$1:$D$766,Main_OG!Z$1:Z$766,"")</f>
        <v>0</v>
      </c>
      <c r="AG2830" s="48">
        <f>_xlfn.XLOOKUP($F2830,Main_OG!$D$1:$D$766,Main_OG!AA$1:AA$766,"")</f>
        <v>3.87</v>
      </c>
      <c r="AH2830" s="48">
        <f>_xlfn.XLOOKUP($F2830,Main_OG!$D$1:$D$766,Main_OG!AB$1:AB$766,"")</f>
        <v>15.26</v>
      </c>
      <c r="AI2830" s="48">
        <f>_xlfn.XLOOKUP($F2830,Main_OG!$D$1:$D$766,Main_OG!AC$1:AC$766,"")</f>
        <v>5.95</v>
      </c>
      <c r="AJ2830" s="48">
        <f>_xlfn.XLOOKUP($F2830,Main_OG!$D$1:$D$766,Main_OG!AD$1:AD$766,"")</f>
        <v>0.68</v>
      </c>
    </row>
    <row r="2831" spans="2:36" x14ac:dyDescent="0.35">
      <c r="B2831" s="36" t="s">
        <v>4015</v>
      </c>
      <c r="C2831" s="45" t="s">
        <v>712</v>
      </c>
      <c r="D2831" s="45" t="s">
        <v>4323</v>
      </c>
      <c r="E2831" s="36" t="s">
        <v>4015</v>
      </c>
      <c r="F2831" s="36" t="str">
        <f t="shared" si="132"/>
        <v>2019_NH</v>
      </c>
      <c r="G2831" s="45">
        <v>2019</v>
      </c>
      <c r="H2831" s="45">
        <f>_xlfn.XLOOKUP(J2831,Main_OG!$B$1:$B$766,Main_OG!$O$1:$O$766,"")</f>
        <v>1</v>
      </c>
      <c r="I2831" s="45">
        <f>_xlfn.XLOOKUP(F2831,Main_OG!$D$1:$D$766,Main_OG!$J$1:$J$766,"")</f>
        <v>0</v>
      </c>
      <c r="J2831" s="45" t="s">
        <v>712</v>
      </c>
      <c r="K2831" s="45" t="str">
        <f t="shared" si="133"/>
        <v>Unitil Energy Systems_NH</v>
      </c>
      <c r="L2831" s="45" t="str">
        <f t="shared" si="134"/>
        <v>Unitil Energy Systems_NH</v>
      </c>
      <c r="M2831" s="45" t="s">
        <v>4029</v>
      </c>
      <c r="N2831" s="45">
        <v>0</v>
      </c>
      <c r="O2831" s="45">
        <v>9396</v>
      </c>
      <c r="P2831" s="45">
        <v>40</v>
      </c>
      <c r="Q2831" s="45">
        <v>60190</v>
      </c>
      <c r="R2831" s="45">
        <v>0</v>
      </c>
      <c r="S2831" s="45">
        <v>184390</v>
      </c>
      <c r="T2831" s="45">
        <v>47234</v>
      </c>
      <c r="U2831" s="45">
        <v>433162</v>
      </c>
      <c r="V2831" s="45">
        <v>0</v>
      </c>
      <c r="W2831" s="45">
        <v>18.307933999999999</v>
      </c>
      <c r="X2831" s="45">
        <v>12.961003</v>
      </c>
      <c r="Y2831" s="45">
        <v>18.700856000000002</v>
      </c>
      <c r="Z2831" s="46">
        <v>84031.2</v>
      </c>
      <c r="AA2831" s="46">
        <v>61752.094198707659</v>
      </c>
      <c r="AB2831" s="47">
        <f>_xlfn.XLOOKUP($F2831,Main_OG!$D$1:$D$766,Main_OG!AJ$1:AJ$766,"")</f>
        <v>318924</v>
      </c>
      <c r="AC2831" s="47">
        <f>_xlfn.XLOOKUP($F2831,Main_OG!$D$1:$D$766,Main_OG!AK$1:AK$766,"")</f>
        <v>97282</v>
      </c>
      <c r="AD2831" s="47">
        <f>_xlfn.XLOOKUP($F2831,Main_OG!$D$1:$D$766,Main_OG!AL$1:AL$766,"")</f>
        <v>51385660</v>
      </c>
      <c r="AE2831" s="47">
        <f>_xlfn.XLOOKUP($F2831,Main_OG!$D$1:$D$766,Main_OG!AM$1:AM$766,"")</f>
        <v>10906923</v>
      </c>
      <c r="AF2831" s="48">
        <f>_xlfn.XLOOKUP($F2831,Main_OG!$D$1:$D$766,Main_OG!Z$1:Z$766,"")</f>
        <v>2.0299999999999998</v>
      </c>
      <c r="AG2831" s="48">
        <f>_xlfn.XLOOKUP($F2831,Main_OG!$D$1:$D$766,Main_OG!AA$1:AA$766,"")</f>
        <v>2.176146746141439</v>
      </c>
      <c r="AH2831" s="48">
        <f>_xlfn.XLOOKUP($F2831,Main_OG!$D$1:$D$766,Main_OG!AB$1:AB$766,"")</f>
        <v>16.155101142605361</v>
      </c>
      <c r="AI2831" s="48">
        <f>_xlfn.XLOOKUP($F2831,Main_OG!$D$1:$D$766,Main_OG!AC$1:AC$766,"")</f>
        <v>7.51</v>
      </c>
      <c r="AJ2831" s="48">
        <f>_xlfn.XLOOKUP($F2831,Main_OG!$D$1:$D$766,Main_OG!AD$1:AD$766,"")</f>
        <v>0.65</v>
      </c>
    </row>
    <row r="2832" spans="2:36" x14ac:dyDescent="0.35">
      <c r="B2832" s="36" t="s">
        <v>4015</v>
      </c>
      <c r="C2832" s="45" t="s">
        <v>712</v>
      </c>
      <c r="D2832" s="45" t="s">
        <v>4323</v>
      </c>
      <c r="E2832" s="36" t="s">
        <v>4015</v>
      </c>
      <c r="F2832" s="36" t="str">
        <f t="shared" si="132"/>
        <v>2020_NH</v>
      </c>
      <c r="G2832" s="45">
        <v>2020</v>
      </c>
      <c r="H2832" s="45">
        <f>_xlfn.XLOOKUP(J2832,Main_OG!$B$1:$B$766,Main_OG!$O$1:$O$766,"")</f>
        <v>1</v>
      </c>
      <c r="I2832" s="45">
        <f>_xlfn.XLOOKUP(F2832,Main_OG!$D$1:$D$766,Main_OG!$J$1:$J$766,"")</f>
        <v>0</v>
      </c>
      <c r="J2832" s="45" t="s">
        <v>712</v>
      </c>
      <c r="K2832" s="45" t="str">
        <f t="shared" si="133"/>
        <v>Unitil Energy Systems_NH</v>
      </c>
      <c r="L2832" s="45" t="str">
        <f t="shared" si="134"/>
        <v>Unitil Energy Systems_NH</v>
      </c>
      <c r="M2832" s="45" t="s">
        <v>4030</v>
      </c>
      <c r="N2832" s="45">
        <v>0</v>
      </c>
      <c r="O2832" s="45">
        <v>9467</v>
      </c>
      <c r="P2832" s="45">
        <v>39</v>
      </c>
      <c r="Q2832" s="45">
        <v>0</v>
      </c>
      <c r="R2832" s="45">
        <v>0</v>
      </c>
      <c r="S2832" s="45">
        <v>169051</v>
      </c>
      <c r="T2832" s="45">
        <v>53113</v>
      </c>
      <c r="U2832" s="45">
        <v>0</v>
      </c>
      <c r="V2832" s="45">
        <v>0</v>
      </c>
      <c r="W2832" s="45">
        <v>18.033611000000001</v>
      </c>
      <c r="X2832" s="45">
        <v>12.593904</v>
      </c>
      <c r="Y2832" s="45">
        <v>0</v>
      </c>
      <c r="Z2832" s="46">
        <v>83182.100000000006</v>
      </c>
      <c r="AA2832" s="46">
        <v>60915.481354167197</v>
      </c>
      <c r="AB2832" s="47">
        <f>_xlfn.XLOOKUP($F2832,Main_OG!$D$1:$D$766,Main_OG!AJ$1:AJ$766,"")</f>
        <v>115090</v>
      </c>
      <c r="AC2832" s="47">
        <f>_xlfn.XLOOKUP($F2832,Main_OG!$D$1:$D$766,Main_OG!AK$1:AK$766,"")</f>
        <v>122530</v>
      </c>
      <c r="AD2832" s="47">
        <f>_xlfn.XLOOKUP($F2832,Main_OG!$D$1:$D$766,Main_OG!AL$1:AL$766,"")</f>
        <v>52554768</v>
      </c>
      <c r="AE2832" s="47">
        <f>_xlfn.XLOOKUP($F2832,Main_OG!$D$1:$D$766,Main_OG!AM$1:AM$766,"")</f>
        <v>0</v>
      </c>
      <c r="AF2832" s="48">
        <f>_xlfn.XLOOKUP($F2832,Main_OG!$D$1:$D$766,Main_OG!Z$1:Z$766,"")</f>
        <v>0</v>
      </c>
      <c r="AG2832" s="48">
        <f>_xlfn.XLOOKUP($F2832,Main_OG!$D$1:$D$766,Main_OG!AA$1:AA$766,"")</f>
        <v>2.127327759928813</v>
      </c>
      <c r="AH2832" s="48">
        <f>_xlfn.XLOOKUP($F2832,Main_OG!$D$1:$D$766,Main_OG!AB$1:AB$766,"")</f>
        <v>12.535325193609101</v>
      </c>
      <c r="AI2832" s="48">
        <f>_xlfn.XLOOKUP($F2832,Main_OG!$D$1:$D$766,Main_OG!AC$1:AC$766,"")</f>
        <v>2.8422150630003218</v>
      </c>
      <c r="AJ2832" s="48">
        <f>_xlfn.XLOOKUP($F2832,Main_OG!$D$1:$D$766,Main_OG!AD$1:AD$766,"")</f>
        <v>0.62</v>
      </c>
    </row>
    <row r="2833" spans="2:36" x14ac:dyDescent="0.35">
      <c r="B2833" s="36" t="s">
        <v>4031</v>
      </c>
      <c r="C2833" s="45" t="s">
        <v>325</v>
      </c>
      <c r="D2833" s="45" t="s">
        <v>4325</v>
      </c>
      <c r="E2833" s="36" t="s">
        <v>4033</v>
      </c>
      <c r="F2833" s="36" t="str">
        <f t="shared" si="132"/>
        <v>2006_AZ</v>
      </c>
      <c r="G2833" s="45">
        <v>2006</v>
      </c>
      <c r="H2833" s="45">
        <f>_xlfn.XLOOKUP(J2833,Main_OG!$B$1:$B$766,Main_OG!$O$1:$O$766,"")</f>
        <v>0</v>
      </c>
      <c r="I2833" s="45">
        <f>_xlfn.XLOOKUP(F2833,Main_OG!$D$1:$D$766,Main_OG!$J$1:$J$766,"")</f>
        <v>0</v>
      </c>
      <c r="J2833" s="45" t="s">
        <v>325</v>
      </c>
      <c r="K2833" s="45" t="str">
        <f t="shared" si="133"/>
        <v>UNS Electric, Inc_AZ</v>
      </c>
      <c r="L2833" s="45" t="str">
        <f t="shared" si="134"/>
        <v>UNS Electric Inc_AZ</v>
      </c>
      <c r="M2833" s="45" t="s">
        <v>4032</v>
      </c>
      <c r="N2833" s="45">
        <v>0</v>
      </c>
      <c r="O2833" s="45">
        <v>13392</v>
      </c>
      <c r="P2833" s="45">
        <v>10</v>
      </c>
      <c r="Q2833" s="45">
        <v>78295</v>
      </c>
      <c r="R2833" s="45">
        <v>0</v>
      </c>
      <c r="S2833" s="45">
        <v>62082</v>
      </c>
      <c r="T2833" s="45">
        <v>14791</v>
      </c>
      <c r="U2833" s="45">
        <v>80963</v>
      </c>
      <c r="V2833" s="45">
        <v>0</v>
      </c>
      <c r="W2833" s="45">
        <v>10.073863968273541</v>
      </c>
      <c r="X2833" s="45">
        <v>7.7370116962735134</v>
      </c>
      <c r="Y2833" s="45">
        <v>10.070275379984579</v>
      </c>
      <c r="Z2833" s="46">
        <v>296424.40000000002</v>
      </c>
      <c r="AA2833" s="46">
        <v>49165.279100289743</v>
      </c>
      <c r="AB2833" s="47">
        <f>_xlfn.XLOOKUP($F2833,Main_OG!$D$1:$D$766,Main_OG!AJ$1:AJ$766,"")</f>
        <v>41237037.620000005</v>
      </c>
      <c r="AC2833" s="47">
        <f>_xlfn.XLOOKUP($F2833,Main_OG!$D$1:$D$766,Main_OG!AK$1:AK$766,"")</f>
        <v>268538.62</v>
      </c>
      <c r="AD2833" s="47">
        <f>_xlfn.XLOOKUP($F2833,Main_OG!$D$1:$D$766,Main_OG!AL$1:AL$766,"")</f>
        <v>495704036.98000002</v>
      </c>
      <c r="AE2833" s="47">
        <f>_xlfn.XLOOKUP($F2833,Main_OG!$D$1:$D$766,Main_OG!AM$1:AM$766,"")</f>
        <v>24012231</v>
      </c>
      <c r="AF2833" s="48">
        <f>_xlfn.XLOOKUP($F2833,Main_OG!$D$1:$D$766,Main_OG!Z$1:Z$766,"")</f>
        <v>2.58</v>
      </c>
      <c r="AG2833" s="48">
        <f>_xlfn.XLOOKUP($F2833,Main_OG!$D$1:$D$766,Main_OG!AA$1:AA$766,"")</f>
        <v>1.42</v>
      </c>
      <c r="AH2833" s="48">
        <f>_xlfn.XLOOKUP($F2833,Main_OG!$D$1:$D$766,Main_OG!AB$1:AB$766,"")</f>
        <v>16.309999999999999</v>
      </c>
      <c r="AI2833" s="48">
        <f>_xlfn.XLOOKUP($F2833,Main_OG!$D$1:$D$766,Main_OG!AC$1:AC$766,"")</f>
        <v>7.1610124069250478</v>
      </c>
      <c r="AJ2833" s="48">
        <f>_xlfn.XLOOKUP($F2833,Main_OG!$D$1:$D$766,Main_OG!AD$1:AD$766,"")</f>
        <v>0.4704061490499184</v>
      </c>
    </row>
    <row r="2834" spans="2:36" x14ac:dyDescent="0.35">
      <c r="B2834" s="36" t="s">
        <v>4033</v>
      </c>
      <c r="C2834" s="45" t="s">
        <v>325</v>
      </c>
      <c r="D2834" s="45" t="s">
        <v>4325</v>
      </c>
      <c r="E2834" s="36" t="s">
        <v>4033</v>
      </c>
      <c r="F2834" s="36" t="str">
        <f t="shared" si="132"/>
        <v>2007_AZ</v>
      </c>
      <c r="G2834" s="45">
        <v>2007</v>
      </c>
      <c r="H2834" s="45">
        <f>_xlfn.XLOOKUP(J2834,Main_OG!$B$1:$B$766,Main_OG!$O$1:$O$766,"")</f>
        <v>0</v>
      </c>
      <c r="I2834" s="45">
        <f>_xlfn.XLOOKUP(F2834,Main_OG!$D$1:$D$766,Main_OG!$J$1:$J$766,"")</f>
        <v>0</v>
      </c>
      <c r="J2834" s="45" t="s">
        <v>325</v>
      </c>
      <c r="K2834" s="45" t="str">
        <f t="shared" si="133"/>
        <v>UNS Electric Inc_AZ</v>
      </c>
      <c r="L2834" s="45" t="str">
        <f t="shared" si="134"/>
        <v>UNS Electric Inc_AZ</v>
      </c>
      <c r="M2834" s="45" t="s">
        <v>4034</v>
      </c>
      <c r="N2834" s="45">
        <v>0</v>
      </c>
      <c r="O2834" s="45">
        <v>10413</v>
      </c>
      <c r="P2834" s="45">
        <v>14</v>
      </c>
      <c r="Q2834" s="45">
        <v>79044</v>
      </c>
      <c r="R2834" s="45">
        <v>0</v>
      </c>
      <c r="S2834" s="45">
        <v>63954</v>
      </c>
      <c r="T2834" s="45">
        <v>15431</v>
      </c>
      <c r="U2834" s="45">
        <v>85760</v>
      </c>
      <c r="V2834" s="45">
        <v>0</v>
      </c>
      <c r="W2834" s="45">
        <v>10.17</v>
      </c>
      <c r="X2834" s="45">
        <v>7.76</v>
      </c>
      <c r="Y2834" s="45">
        <v>10.039999999999999</v>
      </c>
      <c r="Z2834" s="46">
        <v>306611.59999999998</v>
      </c>
      <c r="AA2834" s="46">
        <v>49712.6229453177</v>
      </c>
      <c r="AB2834" s="47">
        <f>_xlfn.XLOOKUP($F2834,Main_OG!$D$1:$D$766,Main_OG!AJ$1:AJ$766,"")</f>
        <v>42593664</v>
      </c>
      <c r="AC2834" s="47">
        <f>_xlfn.XLOOKUP($F2834,Main_OG!$D$1:$D$766,Main_OG!AK$1:AK$766,"")</f>
        <v>178620</v>
      </c>
      <c r="AD2834" s="47">
        <f>_xlfn.XLOOKUP($F2834,Main_OG!$D$1:$D$766,Main_OG!AL$1:AL$766,"")</f>
        <v>559275588</v>
      </c>
      <c r="AE2834" s="47">
        <f>_xlfn.XLOOKUP($F2834,Main_OG!$D$1:$D$766,Main_OG!AM$1:AM$766,"")</f>
        <v>26782391</v>
      </c>
      <c r="AF2834" s="48">
        <f>_xlfn.XLOOKUP($F2834,Main_OG!$D$1:$D$766,Main_OG!Z$1:Z$766,"")</f>
        <v>2.78</v>
      </c>
      <c r="AG2834" s="48">
        <f>_xlfn.XLOOKUP($F2834,Main_OG!$D$1:$D$766,Main_OG!AA$1:AA$766,"")</f>
        <v>1.57</v>
      </c>
      <c r="AH2834" s="48">
        <f>_xlfn.XLOOKUP($F2834,Main_OG!$D$1:$D$766,Main_OG!AB$1:AB$766,"")</f>
        <v>16.71</v>
      </c>
      <c r="AI2834" s="48">
        <f>_xlfn.XLOOKUP($F2834,Main_OG!$D$1:$D$766,Main_OG!AC$1:AC$766,"")</f>
        <v>7.3815467393807772</v>
      </c>
      <c r="AJ2834" s="48">
        <f>_xlfn.XLOOKUP($F2834,Main_OG!$D$1:$D$766,Main_OG!AD$1:AD$766,"")</f>
        <v>0.58103021845052572</v>
      </c>
    </row>
    <row r="2835" spans="2:36" x14ac:dyDescent="0.35">
      <c r="B2835" s="36" t="s">
        <v>4031</v>
      </c>
      <c r="C2835" s="45" t="s">
        <v>325</v>
      </c>
      <c r="D2835" s="45" t="s">
        <v>4325</v>
      </c>
      <c r="E2835" s="36" t="s">
        <v>4033</v>
      </c>
      <c r="F2835" s="36" t="str">
        <f t="shared" si="132"/>
        <v>2008_AZ</v>
      </c>
      <c r="G2835" s="45">
        <v>2008</v>
      </c>
      <c r="H2835" s="45">
        <f>_xlfn.XLOOKUP(J2835,Main_OG!$B$1:$B$766,Main_OG!$O$1:$O$766,"")</f>
        <v>0</v>
      </c>
      <c r="I2835" s="45">
        <f>_xlfn.XLOOKUP(F2835,Main_OG!$D$1:$D$766,Main_OG!$J$1:$J$766,"")</f>
        <v>0</v>
      </c>
      <c r="J2835" s="45" t="s">
        <v>325</v>
      </c>
      <c r="K2835" s="45" t="str">
        <f t="shared" si="133"/>
        <v>UNS Electric, Inc_AZ</v>
      </c>
      <c r="L2835" s="45" t="str">
        <f t="shared" si="134"/>
        <v>UNS Electric Inc_AZ</v>
      </c>
      <c r="M2835" s="45" t="s">
        <v>4035</v>
      </c>
      <c r="N2835" s="45">
        <v>0</v>
      </c>
      <c r="O2835" s="45">
        <v>10591</v>
      </c>
      <c r="P2835" s="45">
        <v>18</v>
      </c>
      <c r="Q2835" s="45">
        <v>79378</v>
      </c>
      <c r="R2835" s="45">
        <v>0</v>
      </c>
      <c r="S2835" s="45">
        <v>621818</v>
      </c>
      <c r="T2835" s="45">
        <v>219003</v>
      </c>
      <c r="U2835" s="45">
        <v>822497</v>
      </c>
      <c r="V2835" s="45">
        <v>0</v>
      </c>
      <c r="W2835" s="45">
        <v>11.22</v>
      </c>
      <c r="X2835" s="45">
        <v>8.9600000000000009</v>
      </c>
      <c r="Y2835" s="45">
        <v>11.21</v>
      </c>
      <c r="Z2835" s="46">
        <v>302277.90000000002</v>
      </c>
      <c r="AA2835" s="46">
        <v>48130.649156847969</v>
      </c>
      <c r="AB2835" s="47">
        <f>_xlfn.XLOOKUP($F2835,Main_OG!$D$1:$D$766,Main_OG!AJ$1:AJ$766,"")</f>
        <v>45521026</v>
      </c>
      <c r="AC2835" s="47">
        <f>_xlfn.XLOOKUP($F2835,Main_OG!$D$1:$D$766,Main_OG!AK$1:AK$766,"")</f>
        <v>184798</v>
      </c>
      <c r="AD2835" s="47">
        <f>_xlfn.XLOOKUP($F2835,Main_OG!$D$1:$D$766,Main_OG!AL$1:AL$766,"")</f>
        <v>567842176</v>
      </c>
      <c r="AE2835" s="47">
        <f>_xlfn.XLOOKUP($F2835,Main_OG!$D$1:$D$766,Main_OG!AM$1:AM$766,"")</f>
        <v>29250496</v>
      </c>
      <c r="AF2835" s="48">
        <f>_xlfn.XLOOKUP($F2835,Main_OG!$D$1:$D$766,Main_OG!Z$1:Z$766,"")</f>
        <v>3.26</v>
      </c>
      <c r="AG2835" s="48">
        <f>_xlfn.XLOOKUP($F2835,Main_OG!$D$1:$D$766,Main_OG!AA$1:AA$766,"")</f>
        <v>1.73</v>
      </c>
      <c r="AH2835" s="48">
        <f>_xlfn.XLOOKUP($F2835,Main_OG!$D$1:$D$766,Main_OG!AB$1:AB$766,"")</f>
        <v>20.5</v>
      </c>
      <c r="AI2835" s="48">
        <f>_xlfn.XLOOKUP($F2835,Main_OG!$D$1:$D$766,Main_OG!AC$1:AC$766,"")</f>
        <v>9.1182546074696553</v>
      </c>
      <c r="AJ2835" s="48">
        <f>_xlfn.XLOOKUP($F2835,Main_OG!$D$1:$D$766,Main_OG!AD$1:AD$766,"")</f>
        <v>0.68330088246943577</v>
      </c>
    </row>
    <row r="2836" spans="2:36" x14ac:dyDescent="0.35">
      <c r="B2836" s="36" t="s">
        <v>4031</v>
      </c>
      <c r="C2836" s="45" t="s">
        <v>325</v>
      </c>
      <c r="D2836" s="45" t="s">
        <v>4325</v>
      </c>
      <c r="E2836" s="36" t="s">
        <v>4033</v>
      </c>
      <c r="F2836" s="36" t="str">
        <f t="shared" si="132"/>
        <v>2009_AZ</v>
      </c>
      <c r="G2836" s="45">
        <v>2009</v>
      </c>
      <c r="H2836" s="45">
        <f>_xlfn.XLOOKUP(J2836,Main_OG!$B$1:$B$766,Main_OG!$O$1:$O$766,"")</f>
        <v>0</v>
      </c>
      <c r="I2836" s="45">
        <f>_xlfn.XLOOKUP(F2836,Main_OG!$D$1:$D$766,Main_OG!$J$1:$J$766,"")</f>
        <v>0</v>
      </c>
      <c r="J2836" s="45" t="s">
        <v>325</v>
      </c>
      <c r="K2836" s="45" t="str">
        <f t="shared" si="133"/>
        <v>UNS Electric, Inc_AZ</v>
      </c>
      <c r="L2836" s="45" t="str">
        <f t="shared" si="134"/>
        <v>UNS Electric Inc_AZ</v>
      </c>
      <c r="M2836" s="45" t="s">
        <v>4036</v>
      </c>
      <c r="N2836" s="45">
        <v>0</v>
      </c>
      <c r="O2836" s="45">
        <v>10612</v>
      </c>
      <c r="P2836" s="45">
        <v>23</v>
      </c>
      <c r="Q2836" s="45">
        <v>79483</v>
      </c>
      <c r="R2836" s="45">
        <v>0</v>
      </c>
      <c r="S2836" s="45">
        <v>610148</v>
      </c>
      <c r="T2836" s="45">
        <v>360459</v>
      </c>
      <c r="U2836" s="45">
        <v>813795</v>
      </c>
      <c r="V2836" s="45">
        <v>0</v>
      </c>
      <c r="W2836" s="45">
        <v>10.49</v>
      </c>
      <c r="X2836" s="45">
        <v>7.9</v>
      </c>
      <c r="Y2836" s="45">
        <v>10.130000000000001</v>
      </c>
      <c r="Z2836" s="46">
        <v>277412.40000000002</v>
      </c>
      <c r="AA2836" s="46">
        <v>43734.142352526833</v>
      </c>
      <c r="AB2836" s="47">
        <f>_xlfn.XLOOKUP($F2836,Main_OG!$D$1:$D$766,Main_OG!AJ$1:AJ$766,"")</f>
        <v>41675088</v>
      </c>
      <c r="AC2836" s="47">
        <f>_xlfn.XLOOKUP($F2836,Main_OG!$D$1:$D$766,Main_OG!AK$1:AK$766,"")</f>
        <v>234084</v>
      </c>
      <c r="AD2836" s="47">
        <f>_xlfn.XLOOKUP($F2836,Main_OG!$D$1:$D$766,Main_OG!AL$1:AL$766,"")</f>
        <v>524129184</v>
      </c>
      <c r="AE2836" s="47">
        <f>_xlfn.XLOOKUP($F2836,Main_OG!$D$1:$D$766,Main_OG!AM$1:AM$766,"")</f>
        <v>30661851</v>
      </c>
      <c r="AF2836" s="48">
        <f>_xlfn.XLOOKUP($F2836,Main_OG!$D$1:$D$766,Main_OG!Z$1:Z$766,"")</f>
        <v>2.04</v>
      </c>
      <c r="AG2836" s="48">
        <f>_xlfn.XLOOKUP($F2836,Main_OG!$D$1:$D$766,Main_OG!AA$1:AA$766,"")</f>
        <v>1.81</v>
      </c>
      <c r="AH2836" s="48">
        <f>_xlfn.XLOOKUP($F2836,Main_OG!$D$1:$D$766,Main_OG!AB$1:AB$766,"")</f>
        <v>14.73</v>
      </c>
      <c r="AI2836" s="48">
        <f>_xlfn.XLOOKUP($F2836,Main_OG!$D$1:$D$766,Main_OG!AC$1:AC$766,"")</f>
        <v>4.5973007921271787</v>
      </c>
      <c r="AJ2836" s="48">
        <f>_xlfn.XLOOKUP($F2836,Main_OG!$D$1:$D$766,Main_OG!AD$1:AD$766,"")</f>
        <v>0.59</v>
      </c>
    </row>
    <row r="2837" spans="2:36" x14ac:dyDescent="0.35">
      <c r="B2837" s="36" t="s">
        <v>4031</v>
      </c>
      <c r="C2837" s="45" t="s">
        <v>325</v>
      </c>
      <c r="D2837" s="45" t="s">
        <v>4325</v>
      </c>
      <c r="E2837" s="36" t="s">
        <v>4033</v>
      </c>
      <c r="F2837" s="36" t="str">
        <f t="shared" si="132"/>
        <v>2010_AZ</v>
      </c>
      <c r="G2837" s="45">
        <v>2010</v>
      </c>
      <c r="H2837" s="45">
        <f>_xlfn.XLOOKUP(J2837,Main_OG!$B$1:$B$766,Main_OG!$O$1:$O$766,"")</f>
        <v>0</v>
      </c>
      <c r="I2837" s="45">
        <f>_xlfn.XLOOKUP(F2837,Main_OG!$D$1:$D$766,Main_OG!$J$1:$J$766,"")</f>
        <v>0</v>
      </c>
      <c r="J2837" s="45" t="s">
        <v>325</v>
      </c>
      <c r="K2837" s="45" t="str">
        <f t="shared" si="133"/>
        <v>UNS Electric, Inc_AZ</v>
      </c>
      <c r="L2837" s="45" t="str">
        <f t="shared" si="134"/>
        <v>UNS Electric Inc_AZ</v>
      </c>
      <c r="M2837" s="45" t="s">
        <v>4037</v>
      </c>
      <c r="N2837" s="45">
        <v>0</v>
      </c>
      <c r="O2837" s="45">
        <v>10609</v>
      </c>
      <c r="P2837" s="45">
        <v>25</v>
      </c>
      <c r="Q2837" s="45">
        <v>80168</v>
      </c>
      <c r="R2837" s="45">
        <v>0</v>
      </c>
      <c r="S2837" s="45">
        <v>608259</v>
      </c>
      <c r="T2837" s="45">
        <v>428548</v>
      </c>
      <c r="U2837" s="45">
        <v>820352</v>
      </c>
      <c r="V2837" s="45">
        <v>0</v>
      </c>
      <c r="W2837" s="45">
        <v>9.81</v>
      </c>
      <c r="X2837" s="45">
        <v>7.55</v>
      </c>
      <c r="Y2837" s="45">
        <v>9.89</v>
      </c>
      <c r="Z2837" s="46">
        <v>282252.5</v>
      </c>
      <c r="AA2837" s="46">
        <v>44051.417889040415</v>
      </c>
      <c r="AB2837" s="47">
        <f>_xlfn.XLOOKUP($F2837,Main_OG!$D$1:$D$766,Main_OG!AJ$1:AJ$766,"")</f>
        <v>46352248</v>
      </c>
      <c r="AC2837" s="47">
        <f>_xlfn.XLOOKUP($F2837,Main_OG!$D$1:$D$766,Main_OG!AK$1:AK$766,"")</f>
        <v>241420</v>
      </c>
      <c r="AD2837" s="47">
        <f>_xlfn.XLOOKUP($F2837,Main_OG!$D$1:$D$766,Main_OG!AL$1:AL$766,"")</f>
        <v>449511506</v>
      </c>
      <c r="AE2837" s="47">
        <f>_xlfn.XLOOKUP($F2837,Main_OG!$D$1:$D$766,Main_OG!AM$1:AM$766,"")</f>
        <v>31199935</v>
      </c>
      <c r="AF2837" s="48">
        <f>_xlfn.XLOOKUP($F2837,Main_OG!$D$1:$D$766,Main_OG!Z$1:Z$766,"")</f>
        <v>2.13</v>
      </c>
      <c r="AG2837" s="48">
        <f>_xlfn.XLOOKUP($F2837,Main_OG!$D$1:$D$766,Main_OG!AA$1:AA$766,"")</f>
        <v>1.79</v>
      </c>
      <c r="AH2837" s="48">
        <f>_xlfn.XLOOKUP($F2837,Main_OG!$D$1:$D$766,Main_OG!AB$1:AB$766,"")</f>
        <v>18.23</v>
      </c>
      <c r="AI2837" s="48">
        <f>_xlfn.XLOOKUP($F2837,Main_OG!$D$1:$D$766,Main_OG!AC$1:AC$766,"")</f>
        <v>4.9924248044436963</v>
      </c>
      <c r="AJ2837" s="48">
        <f>_xlfn.XLOOKUP($F2837,Main_OG!$D$1:$D$766,Main_OG!AD$1:AD$766,"")</f>
        <v>0.69</v>
      </c>
    </row>
    <row r="2838" spans="2:36" x14ac:dyDescent="0.35">
      <c r="B2838" s="36" t="s">
        <v>4031</v>
      </c>
      <c r="C2838" s="45" t="s">
        <v>325</v>
      </c>
      <c r="D2838" s="45" t="s">
        <v>4325</v>
      </c>
      <c r="E2838" s="36" t="s">
        <v>4033</v>
      </c>
      <c r="F2838" s="36" t="str">
        <f t="shared" si="132"/>
        <v>2011_AZ</v>
      </c>
      <c r="G2838" s="45">
        <v>2011</v>
      </c>
      <c r="H2838" s="45">
        <f>_xlfn.XLOOKUP(J2838,Main_OG!$B$1:$B$766,Main_OG!$O$1:$O$766,"")</f>
        <v>0</v>
      </c>
      <c r="I2838" s="45">
        <f>_xlfn.XLOOKUP(F2838,Main_OG!$D$1:$D$766,Main_OG!$J$1:$J$766,"")</f>
        <v>0</v>
      </c>
      <c r="J2838" s="45" t="s">
        <v>325</v>
      </c>
      <c r="K2838" s="45" t="str">
        <f t="shared" si="133"/>
        <v>UNS Electric, Inc_AZ</v>
      </c>
      <c r="L2838" s="45" t="str">
        <f t="shared" si="134"/>
        <v>UNS Electric Inc_AZ</v>
      </c>
      <c r="M2838" s="45" t="s">
        <v>4038</v>
      </c>
      <c r="N2838" s="45">
        <v>0</v>
      </c>
      <c r="O2838" s="45">
        <v>10655</v>
      </c>
      <c r="P2838" s="45">
        <v>24</v>
      </c>
      <c r="Q2838" s="45">
        <v>80576</v>
      </c>
      <c r="R2838" s="45">
        <v>0</v>
      </c>
      <c r="S2838" s="45">
        <v>603560</v>
      </c>
      <c r="T2838" s="45">
        <v>421549</v>
      </c>
      <c r="U2838" s="45">
        <v>827795</v>
      </c>
      <c r="V2838" s="45">
        <v>0</v>
      </c>
      <c r="W2838" s="45">
        <v>10.050000000000001</v>
      </c>
      <c r="X2838" s="45">
        <v>7.82</v>
      </c>
      <c r="Y2838" s="45">
        <v>9.86</v>
      </c>
      <c r="Z2838" s="46">
        <v>290411.3</v>
      </c>
      <c r="AA2838" s="46">
        <v>44862.14079243478</v>
      </c>
      <c r="AB2838" s="47">
        <f>_xlfn.XLOOKUP($F2838,Main_OG!$D$1:$D$766,Main_OG!AJ$1:AJ$766,"")</f>
        <v>46614246</v>
      </c>
      <c r="AC2838" s="47">
        <f>_xlfn.XLOOKUP($F2838,Main_OG!$D$1:$D$766,Main_OG!AK$1:AK$766,"")</f>
        <v>196670</v>
      </c>
      <c r="AD2838" s="47">
        <f>_xlfn.XLOOKUP($F2838,Main_OG!$D$1:$D$766,Main_OG!AL$1:AL$766,"")</f>
        <v>362618860</v>
      </c>
      <c r="AE2838" s="47">
        <f>_xlfn.XLOOKUP($F2838,Main_OG!$D$1:$D$766,Main_OG!AM$1:AM$766,"")</f>
        <v>31277863</v>
      </c>
      <c r="AF2838" s="48">
        <f>_xlfn.XLOOKUP($F2838,Main_OG!$D$1:$D$766,Main_OG!Z$1:Z$766,"")</f>
        <v>0</v>
      </c>
      <c r="AG2838" s="48">
        <f>_xlfn.XLOOKUP($F2838,Main_OG!$D$1:$D$766,Main_OG!AA$1:AA$766,"")</f>
        <v>1.98</v>
      </c>
      <c r="AH2838" s="48">
        <f>_xlfn.XLOOKUP($F2838,Main_OG!$D$1:$D$766,Main_OG!AB$1:AB$766,"")</f>
        <v>22.758921780738341</v>
      </c>
      <c r="AI2838" s="48">
        <f>_xlfn.XLOOKUP($F2838,Main_OG!$D$1:$D$766,Main_OG!AC$1:AC$766,"")</f>
        <v>4.6524343752411106</v>
      </c>
      <c r="AJ2838" s="48">
        <f>_xlfn.XLOOKUP($F2838,Main_OG!$D$1:$D$766,Main_OG!AD$1:AD$766,"")</f>
        <v>0.82</v>
      </c>
    </row>
    <row r="2839" spans="2:36" x14ac:dyDescent="0.35">
      <c r="B2839" s="36" t="s">
        <v>4031</v>
      </c>
      <c r="C2839" s="45" t="s">
        <v>325</v>
      </c>
      <c r="D2839" s="45" t="s">
        <v>4325</v>
      </c>
      <c r="E2839" s="36" t="s">
        <v>4033</v>
      </c>
      <c r="F2839" s="36" t="str">
        <f t="shared" si="132"/>
        <v>2012_AZ</v>
      </c>
      <c r="G2839" s="45">
        <v>2012</v>
      </c>
      <c r="H2839" s="45">
        <f>_xlfn.XLOOKUP(J2839,Main_OG!$B$1:$B$766,Main_OG!$O$1:$O$766,"")</f>
        <v>0</v>
      </c>
      <c r="I2839" s="45">
        <f>_xlfn.XLOOKUP(F2839,Main_OG!$D$1:$D$766,Main_OG!$J$1:$J$766,"")</f>
        <v>0</v>
      </c>
      <c r="J2839" s="45" t="s">
        <v>325</v>
      </c>
      <c r="K2839" s="45" t="str">
        <f t="shared" si="133"/>
        <v>UNS Electric, Inc_AZ</v>
      </c>
      <c r="L2839" s="45" t="str">
        <f t="shared" si="134"/>
        <v>UNS Electric Inc_AZ</v>
      </c>
      <c r="M2839" s="45" t="s">
        <v>4039</v>
      </c>
      <c r="N2839" s="45">
        <v>0</v>
      </c>
      <c r="O2839" s="45">
        <v>10933</v>
      </c>
      <c r="P2839" s="45">
        <v>23</v>
      </c>
      <c r="Q2839" s="45">
        <v>80865</v>
      </c>
      <c r="R2839" s="45">
        <v>0</v>
      </c>
      <c r="S2839" s="45">
        <v>615829</v>
      </c>
      <c r="T2839" s="45">
        <v>303928</v>
      </c>
      <c r="U2839" s="45">
        <v>835784</v>
      </c>
      <c r="V2839" s="45">
        <v>0</v>
      </c>
      <c r="W2839" s="45">
        <v>9.3033131000000004</v>
      </c>
      <c r="X2839" s="45">
        <v>8.3970546000000006</v>
      </c>
      <c r="Y2839" s="45">
        <v>9.2480831999999999</v>
      </c>
      <c r="Z2839" s="46">
        <v>297077.3</v>
      </c>
      <c r="AA2839" s="46">
        <v>45311.426612148476</v>
      </c>
      <c r="AB2839" s="47">
        <f>_xlfn.XLOOKUP($F2839,Main_OG!$D$1:$D$766,Main_OG!AJ$1:AJ$766,"")</f>
        <v>43037228</v>
      </c>
      <c r="AC2839" s="47">
        <f>_xlfn.XLOOKUP($F2839,Main_OG!$D$1:$D$766,Main_OG!AK$1:AK$766,"")</f>
        <v>153840</v>
      </c>
      <c r="AD2839" s="47">
        <f>_xlfn.XLOOKUP($F2839,Main_OG!$D$1:$D$766,Main_OG!AL$1:AL$766,"")</f>
        <v>459649942</v>
      </c>
      <c r="AE2839" s="47">
        <f>_xlfn.XLOOKUP($F2839,Main_OG!$D$1:$D$766,Main_OG!AM$1:AM$766,"")</f>
        <v>31933916</v>
      </c>
      <c r="AF2839" s="48">
        <f>_xlfn.XLOOKUP($F2839,Main_OG!$D$1:$D$766,Main_OG!Z$1:Z$766,"")</f>
        <v>0</v>
      </c>
      <c r="AG2839" s="48">
        <f>_xlfn.XLOOKUP($F2839,Main_OG!$D$1:$D$766,Main_OG!AA$1:AA$766,"")</f>
        <v>2.324237813104427</v>
      </c>
      <c r="AH2839" s="48">
        <f>_xlfn.XLOOKUP($F2839,Main_OG!$D$1:$D$766,Main_OG!AB$1:AB$766,"")</f>
        <v>23.49195884567845</v>
      </c>
      <c r="AI2839" s="48">
        <f>_xlfn.XLOOKUP($F2839,Main_OG!$D$1:$D$766,Main_OG!AC$1:AC$766,"")</f>
        <v>3.503818060367514</v>
      </c>
      <c r="AJ2839" s="48">
        <f>_xlfn.XLOOKUP($F2839,Main_OG!$D$1:$D$766,Main_OG!AD$1:AD$766,"")</f>
        <v>0.75442193202762442</v>
      </c>
    </row>
    <row r="2840" spans="2:36" x14ac:dyDescent="0.35">
      <c r="B2840" s="36" t="s">
        <v>4031</v>
      </c>
      <c r="C2840" s="45" t="s">
        <v>325</v>
      </c>
      <c r="D2840" s="45" t="s">
        <v>4325</v>
      </c>
      <c r="E2840" s="36" t="s">
        <v>4033</v>
      </c>
      <c r="F2840" s="36" t="str">
        <f t="shared" si="132"/>
        <v>2013_AZ</v>
      </c>
      <c r="G2840" s="45">
        <v>2013</v>
      </c>
      <c r="H2840" s="45">
        <f>_xlfn.XLOOKUP(J2840,Main_OG!$B$1:$B$766,Main_OG!$O$1:$O$766,"")</f>
        <v>0</v>
      </c>
      <c r="I2840" s="45">
        <f>_xlfn.XLOOKUP(F2840,Main_OG!$D$1:$D$766,Main_OG!$J$1:$J$766,"")</f>
        <v>0</v>
      </c>
      <c r="J2840" s="45" t="s">
        <v>325</v>
      </c>
      <c r="K2840" s="45" t="str">
        <f t="shared" si="133"/>
        <v>UNS Electric, Inc_AZ</v>
      </c>
      <c r="L2840" s="45" t="str">
        <f t="shared" si="134"/>
        <v>UNS Electric Inc_AZ</v>
      </c>
      <c r="M2840" s="45" t="s">
        <v>4040</v>
      </c>
      <c r="N2840" s="45">
        <v>0</v>
      </c>
      <c r="O2840" s="45">
        <v>11128</v>
      </c>
      <c r="P2840" s="45">
        <v>20</v>
      </c>
      <c r="Q2840" s="45">
        <v>81399</v>
      </c>
      <c r="R2840" s="45">
        <v>0</v>
      </c>
      <c r="S2840" s="45">
        <v>609437</v>
      </c>
      <c r="T2840" s="45">
        <v>246253</v>
      </c>
      <c r="U2840" s="45">
        <v>843617</v>
      </c>
      <c r="V2840" s="45">
        <v>0</v>
      </c>
      <c r="W2840" s="45">
        <v>9.6556493999999997</v>
      </c>
      <c r="X2840" s="45">
        <v>8.3866592000000004</v>
      </c>
      <c r="Y2840" s="45">
        <v>9.6196733999999999</v>
      </c>
      <c r="Z2840" s="46">
        <v>298859.90000000002</v>
      </c>
      <c r="AA2840" s="46">
        <v>45045.043551394265</v>
      </c>
      <c r="AB2840" s="47">
        <f>_xlfn.XLOOKUP($F2840,Main_OG!$D$1:$D$766,Main_OG!AJ$1:AJ$766,"")</f>
        <v>46595690</v>
      </c>
      <c r="AC2840" s="47">
        <f>_xlfn.XLOOKUP($F2840,Main_OG!$D$1:$D$766,Main_OG!AK$1:AK$766,"")</f>
        <v>161662</v>
      </c>
      <c r="AD2840" s="47">
        <f>_xlfn.XLOOKUP($F2840,Main_OG!$D$1:$D$766,Main_OG!AL$1:AL$766,"")</f>
        <v>448302310</v>
      </c>
      <c r="AE2840" s="47">
        <f>_xlfn.XLOOKUP($F2840,Main_OG!$D$1:$D$766,Main_OG!AM$1:AM$766,"")</f>
        <v>31431080</v>
      </c>
      <c r="AF2840" s="48">
        <f>_xlfn.XLOOKUP($F2840,Main_OG!$D$1:$D$766,Main_OG!Z$1:Z$766,"")</f>
        <v>2.2599999999999998</v>
      </c>
      <c r="AG2840" s="48">
        <f>_xlfn.XLOOKUP($F2840,Main_OG!$D$1:$D$766,Main_OG!AA$1:AA$766,"")</f>
        <v>2.0699999999999998</v>
      </c>
      <c r="AH2840" s="48">
        <f>_xlfn.XLOOKUP($F2840,Main_OG!$D$1:$D$766,Main_OG!AB$1:AB$766,"")</f>
        <v>22.862714639490921</v>
      </c>
      <c r="AI2840" s="48">
        <f>_xlfn.XLOOKUP($F2840,Main_OG!$D$1:$D$766,Main_OG!AC$1:AC$766,"")</f>
        <v>4.4043332512284126</v>
      </c>
      <c r="AJ2840" s="48">
        <f>_xlfn.XLOOKUP($F2840,Main_OG!$D$1:$D$766,Main_OG!AD$1:AD$766,"")</f>
        <v>0.92</v>
      </c>
    </row>
    <row r="2841" spans="2:36" x14ac:dyDescent="0.35">
      <c r="B2841" s="36" t="s">
        <v>4031</v>
      </c>
      <c r="C2841" s="45" t="s">
        <v>325</v>
      </c>
      <c r="D2841" s="45" t="s">
        <v>4325</v>
      </c>
      <c r="E2841" s="36" t="s">
        <v>4033</v>
      </c>
      <c r="F2841" s="36" t="str">
        <f t="shared" si="132"/>
        <v>2014_AZ</v>
      </c>
      <c r="G2841" s="45">
        <v>2014</v>
      </c>
      <c r="H2841" s="45">
        <f>_xlfn.XLOOKUP(J2841,Main_OG!$B$1:$B$766,Main_OG!$O$1:$O$766,"")</f>
        <v>0</v>
      </c>
      <c r="I2841" s="45">
        <f>_xlfn.XLOOKUP(F2841,Main_OG!$D$1:$D$766,Main_OG!$J$1:$J$766,"")</f>
        <v>0</v>
      </c>
      <c r="J2841" s="45" t="s">
        <v>325</v>
      </c>
      <c r="K2841" s="45" t="str">
        <f t="shared" si="133"/>
        <v>UNS Electric, Inc_AZ</v>
      </c>
      <c r="L2841" s="45" t="str">
        <f t="shared" si="134"/>
        <v>UNS Electric Inc_AZ</v>
      </c>
      <c r="M2841" s="45" t="s">
        <v>4041</v>
      </c>
      <c r="N2841" s="45">
        <v>0</v>
      </c>
      <c r="O2841" s="45">
        <v>11286</v>
      </c>
      <c r="P2841" s="45">
        <v>18</v>
      </c>
      <c r="Q2841" s="45">
        <v>82107</v>
      </c>
      <c r="R2841" s="45">
        <v>0</v>
      </c>
      <c r="S2841" s="45">
        <v>612062</v>
      </c>
      <c r="T2841" s="45">
        <v>249444</v>
      </c>
      <c r="U2841" s="45">
        <v>815941</v>
      </c>
      <c r="V2841" s="45">
        <v>0</v>
      </c>
      <c r="W2841" s="45">
        <v>10.229355999999999</v>
      </c>
      <c r="X2841" s="45">
        <v>8.5822870000000009</v>
      </c>
      <c r="Y2841" s="45">
        <v>10.292533000000001</v>
      </c>
      <c r="Z2841" s="46">
        <v>301721.2</v>
      </c>
      <c r="AA2841" s="46">
        <v>44813.142918335157</v>
      </c>
      <c r="AB2841" s="47">
        <f>_xlfn.XLOOKUP($F2841,Main_OG!$D$1:$D$766,Main_OG!AJ$1:AJ$766,"")</f>
        <v>45822012</v>
      </c>
      <c r="AC2841" s="47">
        <f>_xlfn.XLOOKUP($F2841,Main_OG!$D$1:$D$766,Main_OG!AK$1:AK$766,"")</f>
        <v>216630</v>
      </c>
      <c r="AD2841" s="47">
        <f>_xlfn.XLOOKUP($F2841,Main_OG!$D$1:$D$766,Main_OG!AL$1:AL$766,"")</f>
        <v>414014908</v>
      </c>
      <c r="AE2841" s="47">
        <f>_xlfn.XLOOKUP($F2841,Main_OG!$D$1:$D$766,Main_OG!AM$1:AM$766,"")</f>
        <v>32320917</v>
      </c>
      <c r="AF2841" s="48">
        <f>_xlfn.XLOOKUP($F2841,Main_OG!$D$1:$D$766,Main_OG!Z$1:Z$766,"")</f>
        <v>0</v>
      </c>
      <c r="AG2841" s="48">
        <f>_xlfn.XLOOKUP($F2841,Main_OG!$D$1:$D$766,Main_OG!AA$1:AA$766,"")</f>
        <v>2.1</v>
      </c>
      <c r="AH2841" s="48">
        <f>_xlfn.XLOOKUP($F2841,Main_OG!$D$1:$D$766,Main_OG!AB$1:AB$766,"")</f>
        <v>20.48845299552563</v>
      </c>
      <c r="AI2841" s="48">
        <f>_xlfn.XLOOKUP($F2841,Main_OG!$D$1:$D$766,Main_OG!AC$1:AC$766,"")</f>
        <v>5.15</v>
      </c>
      <c r="AJ2841" s="48">
        <f>_xlfn.XLOOKUP($F2841,Main_OG!$D$1:$D$766,Main_OG!AD$1:AD$766,"")</f>
        <v>0.68548682032632846</v>
      </c>
    </row>
    <row r="2842" spans="2:36" x14ac:dyDescent="0.35">
      <c r="B2842" s="36" t="s">
        <v>4031</v>
      </c>
      <c r="C2842" s="45" t="s">
        <v>325</v>
      </c>
      <c r="D2842" s="45" t="s">
        <v>4325</v>
      </c>
      <c r="E2842" s="36" t="s">
        <v>4033</v>
      </c>
      <c r="F2842" s="36" t="str">
        <f t="shared" si="132"/>
        <v>2015_AZ</v>
      </c>
      <c r="G2842" s="45">
        <v>2015</v>
      </c>
      <c r="H2842" s="45">
        <f>_xlfn.XLOOKUP(J2842,Main_OG!$B$1:$B$766,Main_OG!$O$1:$O$766,"")</f>
        <v>0</v>
      </c>
      <c r="I2842" s="45">
        <f>_xlfn.XLOOKUP(F2842,Main_OG!$D$1:$D$766,Main_OG!$J$1:$J$766,"")</f>
        <v>0</v>
      </c>
      <c r="J2842" s="45" t="s">
        <v>325</v>
      </c>
      <c r="K2842" s="45" t="str">
        <f t="shared" si="133"/>
        <v>UNS Electric, Inc_AZ</v>
      </c>
      <c r="L2842" s="45" t="str">
        <f t="shared" si="134"/>
        <v>UNS Electric Inc_AZ</v>
      </c>
      <c r="M2842" s="45" t="s">
        <v>4042</v>
      </c>
      <c r="N2842" s="45">
        <v>0</v>
      </c>
      <c r="O2842" s="45">
        <v>11366</v>
      </c>
      <c r="P2842" s="45">
        <v>14</v>
      </c>
      <c r="Q2842" s="45">
        <v>82823</v>
      </c>
      <c r="R2842" s="45">
        <v>0</v>
      </c>
      <c r="S2842" s="45">
        <v>604079</v>
      </c>
      <c r="T2842" s="45">
        <v>177755</v>
      </c>
      <c r="U2842" s="45">
        <v>846204</v>
      </c>
      <c r="V2842" s="45">
        <v>0</v>
      </c>
      <c r="W2842" s="45">
        <v>10.539184000000001</v>
      </c>
      <c r="X2842" s="45">
        <v>8.3862620000000003</v>
      </c>
      <c r="Y2842" s="45">
        <v>10.379058000000001</v>
      </c>
      <c r="Z2842" s="46">
        <v>308582.8</v>
      </c>
      <c r="AA2842" s="46">
        <v>45161.917278542795</v>
      </c>
      <c r="AB2842" s="47">
        <f>_xlfn.XLOOKUP($F2842,Main_OG!$D$1:$D$766,Main_OG!AJ$1:AJ$766,"")</f>
        <v>39624734</v>
      </c>
      <c r="AC2842" s="47">
        <f>_xlfn.XLOOKUP($F2842,Main_OG!$D$1:$D$766,Main_OG!AK$1:AK$766,"")</f>
        <v>184710</v>
      </c>
      <c r="AD2842" s="47">
        <f>_xlfn.XLOOKUP($F2842,Main_OG!$D$1:$D$766,Main_OG!AL$1:AL$766,"")</f>
        <v>499595516</v>
      </c>
      <c r="AE2842" s="47">
        <f>_xlfn.XLOOKUP($F2842,Main_OG!$D$1:$D$766,Main_OG!AM$1:AM$766,"")</f>
        <v>32525595</v>
      </c>
      <c r="AF2842" s="48">
        <f>_xlfn.XLOOKUP($F2842,Main_OG!$D$1:$D$766,Main_OG!Z$1:Z$766,"")</f>
        <v>0</v>
      </c>
      <c r="AG2842" s="48">
        <f>_xlfn.XLOOKUP($F2842,Main_OG!$D$1:$D$766,Main_OG!AA$1:AA$766,"")</f>
        <v>2.25948627072199</v>
      </c>
      <c r="AH2842" s="48">
        <f>_xlfn.XLOOKUP($F2842,Main_OG!$D$1:$D$766,Main_OG!AB$1:AB$766,"")</f>
        <v>12.08771849023859</v>
      </c>
      <c r="AI2842" s="48">
        <f>_xlfn.XLOOKUP($F2842,Main_OG!$D$1:$D$766,Main_OG!AC$1:AC$766,"")</f>
        <v>3.3843619636206599</v>
      </c>
      <c r="AJ2842" s="48">
        <f>_xlfn.XLOOKUP($F2842,Main_OG!$D$1:$D$766,Main_OG!AD$1:AD$766,"")</f>
        <v>0.66963877086385626</v>
      </c>
    </row>
    <row r="2843" spans="2:36" x14ac:dyDescent="0.35">
      <c r="B2843" s="36" t="s">
        <v>4031</v>
      </c>
      <c r="C2843" s="45" t="s">
        <v>325</v>
      </c>
      <c r="D2843" s="45" t="s">
        <v>4325</v>
      </c>
      <c r="E2843" s="36" t="s">
        <v>4033</v>
      </c>
      <c r="F2843" s="36" t="str">
        <f t="shared" si="132"/>
        <v>2016_AZ</v>
      </c>
      <c r="G2843" s="45">
        <v>2016</v>
      </c>
      <c r="H2843" s="45">
        <f>_xlfn.XLOOKUP(J2843,Main_OG!$B$1:$B$766,Main_OG!$O$1:$O$766,"")</f>
        <v>0</v>
      </c>
      <c r="I2843" s="45">
        <f>_xlfn.XLOOKUP(F2843,Main_OG!$D$1:$D$766,Main_OG!$J$1:$J$766,"")</f>
        <v>0</v>
      </c>
      <c r="J2843" s="45" t="s">
        <v>325</v>
      </c>
      <c r="K2843" s="45" t="str">
        <f t="shared" si="133"/>
        <v>UNS Electric, Inc_AZ</v>
      </c>
      <c r="L2843" s="45" t="str">
        <f t="shared" si="134"/>
        <v>UNS Electric Inc_AZ</v>
      </c>
      <c r="M2843" s="45" t="s">
        <v>4043</v>
      </c>
      <c r="N2843" s="45">
        <v>0</v>
      </c>
      <c r="O2843" s="45">
        <v>11460</v>
      </c>
      <c r="P2843" s="45">
        <v>7</v>
      </c>
      <c r="Q2843" s="45">
        <v>83620</v>
      </c>
      <c r="R2843" s="45">
        <v>0</v>
      </c>
      <c r="S2843" s="45">
        <v>652659</v>
      </c>
      <c r="T2843" s="45">
        <v>132692</v>
      </c>
      <c r="U2843" s="45">
        <v>852454</v>
      </c>
      <c r="V2843" s="45">
        <v>0</v>
      </c>
      <c r="W2843" s="45">
        <v>10.821624</v>
      </c>
      <c r="X2843" s="45">
        <v>8.1181231999999994</v>
      </c>
      <c r="Y2843" s="45">
        <v>10.793521</v>
      </c>
      <c r="Z2843" s="46">
        <v>319008.40000000002</v>
      </c>
      <c r="AA2843" s="46">
        <v>45935.076007589596</v>
      </c>
      <c r="AB2843" s="47">
        <f>_xlfn.XLOOKUP($F2843,Main_OG!$D$1:$D$766,Main_OG!AJ$1:AJ$766,"")</f>
        <v>33278638</v>
      </c>
      <c r="AC2843" s="47">
        <f>_xlfn.XLOOKUP($F2843,Main_OG!$D$1:$D$766,Main_OG!AK$1:AK$766,"")</f>
        <v>195408</v>
      </c>
      <c r="AD2843" s="47">
        <f>_xlfn.XLOOKUP($F2843,Main_OG!$D$1:$D$766,Main_OG!AL$1:AL$766,"")</f>
        <v>512191910</v>
      </c>
      <c r="AE2843" s="47">
        <f>_xlfn.XLOOKUP($F2843,Main_OG!$D$1:$D$766,Main_OG!AM$1:AM$766,"")</f>
        <v>32377477</v>
      </c>
      <c r="AF2843" s="48">
        <f>_xlfn.XLOOKUP($F2843,Main_OG!$D$1:$D$766,Main_OG!Z$1:Z$766,"")</f>
        <v>0</v>
      </c>
      <c r="AG2843" s="48">
        <f>_xlfn.XLOOKUP($F2843,Main_OG!$D$1:$D$766,Main_OG!AA$1:AA$766,"")</f>
        <v>2.2143440282408582</v>
      </c>
      <c r="AH2843" s="48">
        <f>_xlfn.XLOOKUP($F2843,Main_OG!$D$1:$D$766,Main_OG!AB$1:AB$766,"")</f>
        <v>11.309272049594229</v>
      </c>
      <c r="AI2843" s="48">
        <f>_xlfn.XLOOKUP($F2843,Main_OG!$D$1:$D$766,Main_OG!AC$1:AC$766,"")</f>
        <v>3.2924726584307722</v>
      </c>
      <c r="AJ2843" s="48">
        <f>_xlfn.XLOOKUP($F2843,Main_OG!$D$1:$D$766,Main_OG!AD$1:AD$766,"")</f>
        <v>0.65636700530415037</v>
      </c>
    </row>
    <row r="2844" spans="2:36" x14ac:dyDescent="0.35">
      <c r="B2844" s="36" t="s">
        <v>4031</v>
      </c>
      <c r="C2844" s="45" t="s">
        <v>325</v>
      </c>
      <c r="D2844" s="45" t="s">
        <v>4325</v>
      </c>
      <c r="E2844" s="36" t="s">
        <v>4033</v>
      </c>
      <c r="F2844" s="36" t="str">
        <f t="shared" si="132"/>
        <v>2017_AZ</v>
      </c>
      <c r="G2844" s="45">
        <v>2017</v>
      </c>
      <c r="H2844" s="45">
        <f>_xlfn.XLOOKUP(J2844,Main_OG!$B$1:$B$766,Main_OG!$O$1:$O$766,"")</f>
        <v>0</v>
      </c>
      <c r="I2844" s="45">
        <f>_xlfn.XLOOKUP(F2844,Main_OG!$D$1:$D$766,Main_OG!$J$1:$J$766,"")</f>
        <v>0</v>
      </c>
      <c r="J2844" s="45" t="s">
        <v>325</v>
      </c>
      <c r="K2844" s="45" t="str">
        <f t="shared" si="133"/>
        <v>UNS Electric, Inc_AZ</v>
      </c>
      <c r="L2844" s="45" t="str">
        <f t="shared" si="134"/>
        <v>UNS Electric Inc_AZ</v>
      </c>
      <c r="M2844" s="45" t="s">
        <v>4044</v>
      </c>
      <c r="N2844" s="45">
        <v>0</v>
      </c>
      <c r="O2844" s="45">
        <v>11571</v>
      </c>
      <c r="P2844" s="45">
        <v>7</v>
      </c>
      <c r="Q2844" s="45">
        <v>84590</v>
      </c>
      <c r="R2844" s="45">
        <v>0</v>
      </c>
      <c r="S2844" s="45">
        <v>657106</v>
      </c>
      <c r="T2844" s="45">
        <v>136101</v>
      </c>
      <c r="U2844" s="45">
        <v>866216</v>
      </c>
      <c r="V2844" s="45">
        <v>0</v>
      </c>
      <c r="W2844" s="45">
        <v>9.8541483000000003</v>
      </c>
      <c r="X2844" s="45">
        <v>7.1142019999999997</v>
      </c>
      <c r="Y2844" s="45">
        <v>9.8897735000000004</v>
      </c>
      <c r="Z2844" s="46">
        <v>333099</v>
      </c>
      <c r="AA2844" s="46">
        <v>47260.90253129643</v>
      </c>
      <c r="AB2844" s="47">
        <f>_xlfn.XLOOKUP($F2844,Main_OG!$D$1:$D$766,Main_OG!AJ$1:AJ$766,"")</f>
        <v>33858072</v>
      </c>
      <c r="AC2844" s="47">
        <f>_xlfn.XLOOKUP($F2844,Main_OG!$D$1:$D$766,Main_OG!AK$1:AK$766,"")</f>
        <v>213654</v>
      </c>
      <c r="AD2844" s="47">
        <f>_xlfn.XLOOKUP($F2844,Main_OG!$D$1:$D$766,Main_OG!AL$1:AL$766,"")</f>
        <v>449095734</v>
      </c>
      <c r="AE2844" s="47">
        <f>_xlfn.XLOOKUP($F2844,Main_OG!$D$1:$D$766,Main_OG!AM$1:AM$766,"")</f>
        <v>32340138</v>
      </c>
      <c r="AF2844" s="48">
        <f>_xlfn.XLOOKUP($F2844,Main_OG!$D$1:$D$766,Main_OG!Z$1:Z$766,"")</f>
        <v>2.04</v>
      </c>
      <c r="AG2844" s="48">
        <f>_xlfn.XLOOKUP($F2844,Main_OG!$D$1:$D$766,Main_OG!AA$1:AA$766,"")</f>
        <v>2.1875855044172008</v>
      </c>
      <c r="AH2844" s="48">
        <f>_xlfn.XLOOKUP($F2844,Main_OG!$D$1:$D$766,Main_OG!AB$1:AB$766,"")</f>
        <v>14.73443638842941</v>
      </c>
      <c r="AI2844" s="48">
        <f>_xlfn.XLOOKUP($F2844,Main_OG!$D$1:$D$766,Main_OG!AC$1:AC$766,"")</f>
        <v>3.61</v>
      </c>
      <c r="AJ2844" s="48">
        <f>_xlfn.XLOOKUP($F2844,Main_OG!$D$1:$D$766,Main_OG!AD$1:AD$766,"")</f>
        <v>0.62802788237371954</v>
      </c>
    </row>
    <row r="2845" spans="2:36" x14ac:dyDescent="0.35">
      <c r="B2845" s="36" t="s">
        <v>4031</v>
      </c>
      <c r="C2845" s="45" t="s">
        <v>325</v>
      </c>
      <c r="D2845" s="45" t="s">
        <v>4325</v>
      </c>
      <c r="E2845" s="36" t="s">
        <v>4033</v>
      </c>
      <c r="F2845" s="36" t="str">
        <f t="shared" si="132"/>
        <v>2018_AZ</v>
      </c>
      <c r="G2845" s="45">
        <v>2018</v>
      </c>
      <c r="H2845" s="45">
        <f>_xlfn.XLOOKUP(J2845,Main_OG!$B$1:$B$766,Main_OG!$O$1:$O$766,"")</f>
        <v>0</v>
      </c>
      <c r="I2845" s="45">
        <f>_xlfn.XLOOKUP(F2845,Main_OG!$D$1:$D$766,Main_OG!$J$1:$J$766,"")</f>
        <v>0</v>
      </c>
      <c r="J2845" s="45" t="s">
        <v>325</v>
      </c>
      <c r="K2845" s="45" t="str">
        <f t="shared" si="133"/>
        <v>UNS Electric, Inc_AZ</v>
      </c>
      <c r="L2845" s="45" t="str">
        <f t="shared" si="134"/>
        <v>UNS Electric Inc_AZ</v>
      </c>
      <c r="M2845" s="45" t="s">
        <v>4045</v>
      </c>
      <c r="N2845" s="45">
        <v>0</v>
      </c>
      <c r="O2845" s="45">
        <v>11687</v>
      </c>
      <c r="P2845" s="45">
        <v>7</v>
      </c>
      <c r="Q2845" s="45">
        <v>86232</v>
      </c>
      <c r="R2845" s="45">
        <v>0</v>
      </c>
      <c r="S2845" s="45">
        <v>661712</v>
      </c>
      <c r="T2845" s="45">
        <v>134798</v>
      </c>
      <c r="U2845" s="45">
        <v>903742</v>
      </c>
      <c r="V2845" s="45">
        <v>0</v>
      </c>
      <c r="W2845" s="45">
        <v>9.9692767</v>
      </c>
      <c r="X2845" s="45">
        <v>7.0623450999999999</v>
      </c>
      <c r="Y2845" s="45">
        <v>10.036946</v>
      </c>
      <c r="Z2845" s="46">
        <v>346398.3</v>
      </c>
      <c r="AA2845" s="46">
        <v>48351.099378746738</v>
      </c>
      <c r="AB2845" s="47">
        <f>_xlfn.XLOOKUP($F2845,Main_OG!$D$1:$D$766,Main_OG!AJ$1:AJ$766,"")</f>
        <v>33627104</v>
      </c>
      <c r="AC2845" s="47">
        <f>_xlfn.XLOOKUP($F2845,Main_OG!$D$1:$D$766,Main_OG!AK$1:AK$766,"")</f>
        <v>189668</v>
      </c>
      <c r="AD2845" s="47">
        <f>_xlfn.XLOOKUP($F2845,Main_OG!$D$1:$D$766,Main_OG!AL$1:AL$766,"")</f>
        <v>570400278</v>
      </c>
      <c r="AE2845" s="47">
        <f>_xlfn.XLOOKUP($F2845,Main_OG!$D$1:$D$766,Main_OG!AM$1:AM$766,"")</f>
        <v>31097259</v>
      </c>
      <c r="AF2845" s="48">
        <f>_xlfn.XLOOKUP($F2845,Main_OG!$D$1:$D$766,Main_OG!Z$1:Z$766,"")</f>
        <v>0</v>
      </c>
      <c r="AG2845" s="48">
        <f>_xlfn.XLOOKUP($F2845,Main_OG!$D$1:$D$766,Main_OG!AA$1:AA$766,"")</f>
        <v>2.1875855044172008</v>
      </c>
      <c r="AH2845" s="48">
        <f>_xlfn.XLOOKUP($F2845,Main_OG!$D$1:$D$766,Main_OG!AB$1:AB$766,"")</f>
        <v>17.239999999999998</v>
      </c>
      <c r="AI2845" s="48">
        <f>_xlfn.XLOOKUP($F2845,Main_OG!$D$1:$D$766,Main_OG!AC$1:AC$766,"")</f>
        <v>2.96</v>
      </c>
      <c r="AJ2845" s="48">
        <f>_xlfn.XLOOKUP($F2845,Main_OG!$D$1:$D$766,Main_OG!AD$1:AD$766,"")</f>
        <v>0.62810595158289428</v>
      </c>
    </row>
    <row r="2846" spans="2:36" x14ac:dyDescent="0.35">
      <c r="B2846" s="36" t="s">
        <v>4031</v>
      </c>
      <c r="C2846" s="45" t="s">
        <v>325</v>
      </c>
      <c r="D2846" s="45" t="s">
        <v>4325</v>
      </c>
      <c r="E2846" s="36" t="s">
        <v>4033</v>
      </c>
      <c r="F2846" s="36" t="str">
        <f t="shared" si="132"/>
        <v>2019_AZ</v>
      </c>
      <c r="G2846" s="45">
        <v>2019</v>
      </c>
      <c r="H2846" s="45">
        <f>_xlfn.XLOOKUP(J2846,Main_OG!$B$1:$B$766,Main_OG!$O$1:$O$766,"")</f>
        <v>0</v>
      </c>
      <c r="I2846" s="45">
        <f>_xlfn.XLOOKUP(F2846,Main_OG!$D$1:$D$766,Main_OG!$J$1:$J$766,"")</f>
        <v>0</v>
      </c>
      <c r="J2846" s="45" t="s">
        <v>325</v>
      </c>
      <c r="K2846" s="45" t="str">
        <f t="shared" si="133"/>
        <v>UNS Electric, Inc_AZ</v>
      </c>
      <c r="L2846" s="45" t="str">
        <f t="shared" si="134"/>
        <v>UNS Electric Inc_AZ</v>
      </c>
      <c r="M2846" s="45" t="s">
        <v>4046</v>
      </c>
      <c r="N2846" s="45">
        <v>0</v>
      </c>
      <c r="O2846" s="45">
        <v>11116</v>
      </c>
      <c r="P2846" s="45">
        <v>7</v>
      </c>
      <c r="Q2846" s="45">
        <v>86869</v>
      </c>
      <c r="R2846" s="45">
        <v>0</v>
      </c>
      <c r="S2846" s="45">
        <v>667537</v>
      </c>
      <c r="T2846" s="45">
        <v>121860</v>
      </c>
      <c r="U2846" s="45">
        <v>898002</v>
      </c>
      <c r="V2846" s="45">
        <v>0</v>
      </c>
      <c r="W2846" s="45">
        <v>9.1909811999999995</v>
      </c>
      <c r="X2846" s="45">
        <v>6.7016248000000003</v>
      </c>
      <c r="Y2846" s="45">
        <v>9.3052577000000003</v>
      </c>
      <c r="Z2846" s="46">
        <v>359645.7</v>
      </c>
      <c r="AA2846" s="46">
        <v>49321.646118820718</v>
      </c>
      <c r="AB2846" s="47">
        <f>_xlfn.XLOOKUP($F2846,Main_OG!$D$1:$D$766,Main_OG!AJ$1:AJ$766,"")</f>
        <v>25749582</v>
      </c>
      <c r="AC2846" s="47">
        <f>_xlfn.XLOOKUP($F2846,Main_OG!$D$1:$D$766,Main_OG!AK$1:AK$766,"")</f>
        <v>248922</v>
      </c>
      <c r="AD2846" s="47">
        <f>_xlfn.XLOOKUP($F2846,Main_OG!$D$1:$D$766,Main_OG!AL$1:AL$766,"")</f>
        <v>713593236</v>
      </c>
      <c r="AE2846" s="47">
        <f>_xlfn.XLOOKUP($F2846,Main_OG!$D$1:$D$766,Main_OG!AM$1:AM$766,"")</f>
        <v>31920368</v>
      </c>
      <c r="AF2846" s="48">
        <f>_xlfn.XLOOKUP($F2846,Main_OG!$D$1:$D$766,Main_OG!Z$1:Z$766,"")</f>
        <v>0</v>
      </c>
      <c r="AG2846" s="48">
        <f>_xlfn.XLOOKUP($F2846,Main_OG!$D$1:$D$766,Main_OG!AA$1:AA$766,"")</f>
        <v>2.176146746141439</v>
      </c>
      <c r="AH2846" s="48">
        <f>_xlfn.XLOOKUP($F2846,Main_OG!$D$1:$D$766,Main_OG!AB$1:AB$766,"")</f>
        <v>16.89</v>
      </c>
      <c r="AI2846" s="48">
        <f>_xlfn.XLOOKUP($F2846,Main_OG!$D$1:$D$766,Main_OG!AC$1:AC$766,"")</f>
        <v>2.14</v>
      </c>
      <c r="AJ2846" s="48">
        <f>_xlfn.XLOOKUP($F2846,Main_OG!$D$1:$D$766,Main_OG!AD$1:AD$766,"")</f>
        <v>0.60296766622862785</v>
      </c>
    </row>
    <row r="2847" spans="2:36" x14ac:dyDescent="0.35">
      <c r="B2847" s="36" t="s">
        <v>4031</v>
      </c>
      <c r="C2847" s="45" t="s">
        <v>325</v>
      </c>
      <c r="D2847" s="45" t="s">
        <v>4325</v>
      </c>
      <c r="E2847" s="36" t="s">
        <v>4033</v>
      </c>
      <c r="F2847" s="36" t="str">
        <f t="shared" si="132"/>
        <v>2020_AZ</v>
      </c>
      <c r="G2847" s="45">
        <v>2020</v>
      </c>
      <c r="H2847" s="45">
        <f>_xlfn.XLOOKUP(J2847,Main_OG!$B$1:$B$766,Main_OG!$O$1:$O$766,"")</f>
        <v>0</v>
      </c>
      <c r="I2847" s="45">
        <f>_xlfn.XLOOKUP(F2847,Main_OG!$D$1:$D$766,Main_OG!$J$1:$J$766,"")</f>
        <v>0</v>
      </c>
      <c r="J2847" s="45" t="s">
        <v>325</v>
      </c>
      <c r="K2847" s="45" t="str">
        <f t="shared" si="133"/>
        <v>UNS Electric, Inc_AZ</v>
      </c>
      <c r="L2847" s="45" t="str">
        <f t="shared" si="134"/>
        <v>UNS Electric Inc_AZ</v>
      </c>
      <c r="M2847" s="45" t="s">
        <v>4047</v>
      </c>
      <c r="N2847" s="45">
        <v>0</v>
      </c>
      <c r="O2847" s="45">
        <v>11853</v>
      </c>
      <c r="P2847" s="45">
        <v>6</v>
      </c>
      <c r="Q2847" s="45">
        <v>0</v>
      </c>
      <c r="R2847" s="45">
        <v>0</v>
      </c>
      <c r="S2847" s="45">
        <v>677463</v>
      </c>
      <c r="T2847" s="45">
        <v>120653</v>
      </c>
      <c r="U2847" s="45">
        <v>0</v>
      </c>
      <c r="V2847" s="45">
        <v>0</v>
      </c>
      <c r="W2847" s="45">
        <v>10.044622</v>
      </c>
      <c r="X2847" s="45">
        <v>7.0923226000000001</v>
      </c>
      <c r="Y2847" s="45">
        <v>0</v>
      </c>
      <c r="Z2847" s="46">
        <v>362603.5</v>
      </c>
      <c r="AA2847" s="46">
        <v>49040.898578558001</v>
      </c>
      <c r="AB2847" s="47">
        <f>_xlfn.XLOOKUP($F2847,Main_OG!$D$1:$D$766,Main_OG!AJ$1:AJ$766,"")</f>
        <v>16548722</v>
      </c>
      <c r="AC2847" s="47">
        <f>_xlfn.XLOOKUP($F2847,Main_OG!$D$1:$D$766,Main_OG!AK$1:AK$766,"")</f>
        <v>157900</v>
      </c>
      <c r="AD2847" s="47">
        <f>_xlfn.XLOOKUP($F2847,Main_OG!$D$1:$D$766,Main_OG!AL$1:AL$766,"")</f>
        <v>778022478</v>
      </c>
      <c r="AE2847" s="47">
        <f>_xlfn.XLOOKUP($F2847,Main_OG!$D$1:$D$766,Main_OG!AM$1:AM$766,"")</f>
        <v>0</v>
      </c>
      <c r="AF2847" s="48">
        <f>_xlfn.XLOOKUP($F2847,Main_OG!$D$1:$D$766,Main_OG!Z$1:Z$766,"")</f>
        <v>0</v>
      </c>
      <c r="AG2847" s="48">
        <f>_xlfn.XLOOKUP($F2847,Main_OG!$D$1:$D$766,Main_OG!AA$1:AA$766,"")</f>
        <v>2.127327759928813</v>
      </c>
      <c r="AH2847" s="48">
        <f>_xlfn.XLOOKUP($F2847,Main_OG!$D$1:$D$766,Main_OG!AB$1:AB$766,"")</f>
        <v>12.535325193609101</v>
      </c>
      <c r="AI2847" s="48">
        <f>_xlfn.XLOOKUP($F2847,Main_OG!$D$1:$D$766,Main_OG!AC$1:AC$766,"")</f>
        <v>2.8422150630003218</v>
      </c>
      <c r="AJ2847" s="48">
        <f>_xlfn.XLOOKUP($F2847,Main_OG!$D$1:$D$766,Main_OG!AD$1:AD$766,"")</f>
        <v>0.7</v>
      </c>
    </row>
    <row r="2848" spans="2:36" x14ac:dyDescent="0.35">
      <c r="B2848" s="36" t="s">
        <v>4048</v>
      </c>
      <c r="C2848" s="45" t="s">
        <v>230</v>
      </c>
      <c r="D2848" s="45" t="s">
        <v>4326</v>
      </c>
      <c r="E2848" s="36" t="s">
        <v>4535</v>
      </c>
      <c r="F2848" s="36" t="str">
        <f t="shared" si="132"/>
        <v>2017_MI</v>
      </c>
      <c r="G2848" s="45">
        <v>2017</v>
      </c>
      <c r="H2848" s="45">
        <f>_xlfn.XLOOKUP(J2848,Main_OG!$B$1:$B$766,Main_OG!$O$1:$O$766,"")</f>
        <v>0</v>
      </c>
      <c r="I2848" s="45">
        <f>_xlfn.XLOOKUP(F2848,Main_OG!$D$1:$D$766,Main_OG!$J$1:$J$766,"")</f>
        <v>1</v>
      </c>
      <c r="J2848" s="45" t="s">
        <v>230</v>
      </c>
      <c r="K2848" s="45" t="str">
        <f t="shared" si="133"/>
        <v>Upper Michigan Energy Resources Corp._MI</v>
      </c>
      <c r="L2848" s="45" t="str">
        <f t="shared" si="134"/>
        <v>Upper Michigan Energy Resources Corp_MI</v>
      </c>
      <c r="M2848" s="45" t="s">
        <v>4049</v>
      </c>
      <c r="N2848" s="45">
        <v>0</v>
      </c>
      <c r="O2848" s="45">
        <v>3989</v>
      </c>
      <c r="P2848" s="45">
        <v>31</v>
      </c>
      <c r="Q2848" s="45">
        <v>32707</v>
      </c>
      <c r="R2848" s="45">
        <v>0</v>
      </c>
      <c r="S2848" s="45">
        <v>125583</v>
      </c>
      <c r="T2848" s="45">
        <v>249606</v>
      </c>
      <c r="U2848" s="45">
        <v>226364</v>
      </c>
      <c r="V2848" s="45">
        <v>0</v>
      </c>
      <c r="W2848" s="45">
        <v>14.169991</v>
      </c>
      <c r="X2848" s="45">
        <v>6.7035647999999997</v>
      </c>
      <c r="Y2848" s="45">
        <v>14.829611</v>
      </c>
      <c r="Z2848" s="46">
        <v>505101.5</v>
      </c>
      <c r="AA2848" s="46">
        <v>50627.84962480775</v>
      </c>
      <c r="AB2848" s="47">
        <f>_xlfn.XLOOKUP($F2848,Main_OG!$D$1:$D$766,Main_OG!AJ$1:AJ$766,"")</f>
        <v>48055102</v>
      </c>
      <c r="AC2848" s="47">
        <f>_xlfn.XLOOKUP($F2848,Main_OG!$D$1:$D$766,Main_OG!AK$1:AK$766,"")</f>
        <v>5725674</v>
      </c>
      <c r="AD2848" s="47">
        <f>_xlfn.XLOOKUP($F2848,Main_OG!$D$1:$D$766,Main_OG!AL$1:AL$766,"")</f>
        <v>391930296</v>
      </c>
      <c r="AE2848" s="47">
        <f>_xlfn.XLOOKUP($F2848,Main_OG!$D$1:$D$766,Main_OG!AM$1:AM$766,"")</f>
        <v>32381192</v>
      </c>
      <c r="AF2848" s="48">
        <f>_xlfn.XLOOKUP($F2848,Main_OG!$D$1:$D$766,Main_OG!Z$1:Z$766,"")</f>
        <v>2.04</v>
      </c>
      <c r="AG2848" s="48">
        <f>_xlfn.XLOOKUP($F2848,Main_OG!$D$1:$D$766,Main_OG!AA$1:AA$766,"")</f>
        <v>2.17</v>
      </c>
      <c r="AH2848" s="48">
        <f>_xlfn.XLOOKUP($F2848,Main_OG!$D$1:$D$766,Main_OG!AB$1:AB$766,"")</f>
        <v>13.01</v>
      </c>
      <c r="AI2848" s="48">
        <f>_xlfn.XLOOKUP($F2848,Main_OG!$D$1:$D$766,Main_OG!AC$1:AC$766,"")</f>
        <v>3.7243523928232452</v>
      </c>
      <c r="AJ2848" s="48">
        <f>_xlfn.XLOOKUP($F2848,Main_OG!$D$1:$D$766,Main_OG!AD$1:AD$766,"")</f>
        <v>0.68</v>
      </c>
    </row>
    <row r="2849" spans="2:36" x14ac:dyDescent="0.35">
      <c r="B2849" s="36" t="s">
        <v>4048</v>
      </c>
      <c r="C2849" s="45" t="s">
        <v>230</v>
      </c>
      <c r="D2849" s="45" t="s">
        <v>4326</v>
      </c>
      <c r="E2849" s="36" t="s">
        <v>4535</v>
      </c>
      <c r="F2849" s="36" t="str">
        <f t="shared" si="132"/>
        <v>2018_MI</v>
      </c>
      <c r="G2849" s="45">
        <v>2018</v>
      </c>
      <c r="H2849" s="45">
        <f>_xlfn.XLOOKUP(J2849,Main_OG!$B$1:$B$766,Main_OG!$O$1:$O$766,"")</f>
        <v>0</v>
      </c>
      <c r="I2849" s="45">
        <f>_xlfn.XLOOKUP(F2849,Main_OG!$D$1:$D$766,Main_OG!$J$1:$J$766,"")</f>
        <v>1</v>
      </c>
      <c r="J2849" s="45" t="s">
        <v>230</v>
      </c>
      <c r="K2849" s="45" t="str">
        <f t="shared" si="133"/>
        <v>Upper Michigan Energy Resources Corp._MI</v>
      </c>
      <c r="L2849" s="45" t="str">
        <f t="shared" si="134"/>
        <v>Upper Michigan Energy Resources Corp_MI</v>
      </c>
      <c r="M2849" s="45" t="s">
        <v>4050</v>
      </c>
      <c r="N2849" s="45">
        <v>0</v>
      </c>
      <c r="O2849" s="45">
        <v>3970</v>
      </c>
      <c r="P2849" s="45">
        <v>31</v>
      </c>
      <c r="Q2849" s="45">
        <v>32763</v>
      </c>
      <c r="R2849" s="45">
        <v>0</v>
      </c>
      <c r="S2849" s="45">
        <v>130029</v>
      </c>
      <c r="T2849" s="45">
        <v>258875</v>
      </c>
      <c r="U2849" s="45">
        <v>234233</v>
      </c>
      <c r="V2849" s="45">
        <v>0</v>
      </c>
      <c r="W2849" s="45">
        <v>13.737242999999999</v>
      </c>
      <c r="X2849" s="45">
        <v>6.5236118000000003</v>
      </c>
      <c r="Y2849" s="45">
        <v>14.514735</v>
      </c>
      <c r="Z2849" s="46">
        <v>516843</v>
      </c>
      <c r="AA2849" s="46">
        <v>51750.095070873111</v>
      </c>
      <c r="AB2849" s="47">
        <f>_xlfn.XLOOKUP($F2849,Main_OG!$D$1:$D$766,Main_OG!AJ$1:AJ$766,"")</f>
        <v>48470944</v>
      </c>
      <c r="AC2849" s="47">
        <f>_xlfn.XLOOKUP($F2849,Main_OG!$D$1:$D$766,Main_OG!AK$1:AK$766,"")</f>
        <v>6148722</v>
      </c>
      <c r="AD2849" s="47">
        <f>_xlfn.XLOOKUP($F2849,Main_OG!$D$1:$D$766,Main_OG!AL$1:AL$766,"")</f>
        <v>468790626</v>
      </c>
      <c r="AE2849" s="47">
        <f>_xlfn.XLOOKUP($F2849,Main_OG!$D$1:$D$766,Main_OG!AM$1:AM$766,"")</f>
        <v>30478694</v>
      </c>
      <c r="AF2849" s="48">
        <f>_xlfn.XLOOKUP($F2849,Main_OG!$D$1:$D$766,Main_OG!Z$1:Z$766,"")</f>
        <v>2.15</v>
      </c>
      <c r="AG2849" s="48">
        <f>_xlfn.XLOOKUP($F2849,Main_OG!$D$1:$D$766,Main_OG!AA$1:AA$766,"")</f>
        <v>2.1875855044172008</v>
      </c>
      <c r="AH2849" s="48">
        <f>_xlfn.XLOOKUP($F2849,Main_OG!$D$1:$D$766,Main_OG!AB$1:AB$766,"")</f>
        <v>15.72</v>
      </c>
      <c r="AI2849" s="48">
        <f>_xlfn.XLOOKUP($F2849,Main_OG!$D$1:$D$766,Main_OG!AC$1:AC$766,"")</f>
        <v>3.25</v>
      </c>
      <c r="AJ2849" s="48">
        <f>_xlfn.XLOOKUP($F2849,Main_OG!$D$1:$D$766,Main_OG!AD$1:AD$766,"")</f>
        <v>0.63</v>
      </c>
    </row>
    <row r="2850" spans="2:36" x14ac:dyDescent="0.35">
      <c r="B2850" s="36" t="s">
        <v>4048</v>
      </c>
      <c r="C2850" s="45" t="s">
        <v>230</v>
      </c>
      <c r="D2850" s="45" t="s">
        <v>4326</v>
      </c>
      <c r="E2850" s="36" t="s">
        <v>4535</v>
      </c>
      <c r="F2850" s="36" t="str">
        <f t="shared" si="132"/>
        <v>2019_MI</v>
      </c>
      <c r="G2850" s="45">
        <v>2019</v>
      </c>
      <c r="H2850" s="45">
        <f>_xlfn.XLOOKUP(J2850,Main_OG!$B$1:$B$766,Main_OG!$O$1:$O$766,"")</f>
        <v>0</v>
      </c>
      <c r="I2850" s="45">
        <f>_xlfn.XLOOKUP(F2850,Main_OG!$D$1:$D$766,Main_OG!$J$1:$J$766,"")</f>
        <v>1</v>
      </c>
      <c r="J2850" s="45" t="s">
        <v>230</v>
      </c>
      <c r="K2850" s="45" t="str">
        <f t="shared" si="133"/>
        <v>Upper Michigan Energy Resources Corp._MI</v>
      </c>
      <c r="L2850" s="45" t="str">
        <f t="shared" si="134"/>
        <v>Upper Michigan Energy Resources Corp_MI</v>
      </c>
      <c r="M2850" s="45" t="s">
        <v>4051</v>
      </c>
      <c r="N2850" s="45">
        <v>0</v>
      </c>
      <c r="O2850" s="45">
        <v>3994</v>
      </c>
      <c r="P2850" s="45">
        <v>34</v>
      </c>
      <c r="Q2850" s="45">
        <v>32790</v>
      </c>
      <c r="R2850" s="45">
        <v>0</v>
      </c>
      <c r="S2850" s="45">
        <v>127269</v>
      </c>
      <c r="T2850" s="45">
        <v>1251431</v>
      </c>
      <c r="U2850" s="45">
        <v>231540</v>
      </c>
      <c r="V2850" s="45">
        <v>0</v>
      </c>
      <c r="W2850" s="45">
        <v>13.155284999999999</v>
      </c>
      <c r="X2850" s="45">
        <v>5.0898531</v>
      </c>
      <c r="Y2850" s="45">
        <v>14.102315000000001</v>
      </c>
      <c r="Z2850" s="46">
        <v>517845.2</v>
      </c>
      <c r="AA2850" s="46">
        <v>51863.37826665445</v>
      </c>
      <c r="AB2850" s="47">
        <f>_xlfn.XLOOKUP($F2850,Main_OG!$D$1:$D$766,Main_OG!AJ$1:AJ$766,"")</f>
        <v>42514514</v>
      </c>
      <c r="AC2850" s="47">
        <f>_xlfn.XLOOKUP($F2850,Main_OG!$D$1:$D$766,Main_OG!AK$1:AK$766,"")</f>
        <v>4549214</v>
      </c>
      <c r="AD2850" s="47">
        <f>_xlfn.XLOOKUP($F2850,Main_OG!$D$1:$D$766,Main_OG!AL$1:AL$766,"")</f>
        <v>507737264</v>
      </c>
      <c r="AE2850" s="47">
        <f>_xlfn.XLOOKUP($F2850,Main_OG!$D$1:$D$766,Main_OG!AM$1:AM$766,"")</f>
        <v>32909275</v>
      </c>
      <c r="AF2850" s="48">
        <f>_xlfn.XLOOKUP($F2850,Main_OG!$D$1:$D$766,Main_OG!Z$1:Z$766,"")</f>
        <v>1.9</v>
      </c>
      <c r="AG2850" s="48">
        <f>_xlfn.XLOOKUP($F2850,Main_OG!$D$1:$D$766,Main_OG!AA$1:AA$766,"")</f>
        <v>2.09</v>
      </c>
      <c r="AH2850" s="48">
        <f>_xlfn.XLOOKUP($F2850,Main_OG!$D$1:$D$766,Main_OG!AB$1:AB$766,"")</f>
        <v>13.95</v>
      </c>
      <c r="AI2850" s="48">
        <f>_xlfn.XLOOKUP($F2850,Main_OG!$D$1:$D$766,Main_OG!AC$1:AC$766,"")</f>
        <v>2.6</v>
      </c>
      <c r="AJ2850" s="48">
        <f>_xlfn.XLOOKUP($F2850,Main_OG!$D$1:$D$766,Main_OG!AD$1:AD$766,"")</f>
        <v>0.60296766622862785</v>
      </c>
    </row>
    <row r="2851" spans="2:36" x14ac:dyDescent="0.35">
      <c r="B2851" s="36" t="s">
        <v>4048</v>
      </c>
      <c r="C2851" s="45" t="s">
        <v>230</v>
      </c>
      <c r="D2851" s="45" t="s">
        <v>4326</v>
      </c>
      <c r="E2851" s="36" t="s">
        <v>4535</v>
      </c>
      <c r="F2851" s="36" t="str">
        <f t="shared" si="132"/>
        <v>2020_MI</v>
      </c>
      <c r="G2851" s="45">
        <v>2020</v>
      </c>
      <c r="H2851" s="45">
        <f>_xlfn.XLOOKUP(J2851,Main_OG!$B$1:$B$766,Main_OG!$O$1:$O$766,"")</f>
        <v>0</v>
      </c>
      <c r="I2851" s="45">
        <f>_xlfn.XLOOKUP(F2851,Main_OG!$D$1:$D$766,Main_OG!$J$1:$J$766,"")</f>
        <v>1</v>
      </c>
      <c r="J2851" s="45" t="s">
        <v>230</v>
      </c>
      <c r="K2851" s="45" t="str">
        <f t="shared" si="133"/>
        <v>Upper Michigan Energy Resources Corp._MI</v>
      </c>
      <c r="L2851" s="45" t="str">
        <f t="shared" si="134"/>
        <v>Upper Michigan Energy Resources Corp_MI</v>
      </c>
      <c r="M2851" s="45" t="s">
        <v>4052</v>
      </c>
      <c r="N2851" s="45">
        <v>0</v>
      </c>
      <c r="O2851" s="45">
        <v>4012</v>
      </c>
      <c r="P2851" s="45">
        <v>35</v>
      </c>
      <c r="Q2851" s="45">
        <v>0</v>
      </c>
      <c r="R2851" s="45">
        <v>0</v>
      </c>
      <c r="S2851" s="45">
        <v>124265</v>
      </c>
      <c r="T2851" s="45">
        <v>1338695</v>
      </c>
      <c r="U2851" s="45">
        <v>0</v>
      </c>
      <c r="V2851" s="45">
        <v>0</v>
      </c>
      <c r="W2851" s="45">
        <v>13.194865999999999</v>
      </c>
      <c r="X2851" s="45">
        <v>5.4750933000000002</v>
      </c>
      <c r="Y2851" s="45">
        <v>0</v>
      </c>
      <c r="Z2851" s="46">
        <v>502483.7</v>
      </c>
      <c r="AA2851" s="46">
        <v>50367.590085732932</v>
      </c>
      <c r="AB2851" s="47">
        <f>_xlfn.XLOOKUP($F2851,Main_OG!$D$1:$D$766,Main_OG!AJ$1:AJ$766,"")</f>
        <v>31781102</v>
      </c>
      <c r="AC2851" s="47">
        <f>_xlfn.XLOOKUP($F2851,Main_OG!$D$1:$D$766,Main_OG!AK$1:AK$766,"")</f>
        <v>4699362</v>
      </c>
      <c r="AD2851" s="47">
        <f>_xlfn.XLOOKUP($F2851,Main_OG!$D$1:$D$766,Main_OG!AL$1:AL$766,"")</f>
        <v>556237194</v>
      </c>
      <c r="AE2851" s="47">
        <f>_xlfn.XLOOKUP($F2851,Main_OG!$D$1:$D$766,Main_OG!AM$1:AM$766,"")</f>
        <v>0</v>
      </c>
      <c r="AF2851" s="48">
        <f>_xlfn.XLOOKUP($F2851,Main_OG!$D$1:$D$766,Main_OG!Z$1:Z$766,"")</f>
        <v>0</v>
      </c>
      <c r="AG2851" s="48">
        <f>_xlfn.XLOOKUP($F2851,Main_OG!$D$1:$D$766,Main_OG!AA$1:AA$766,"")</f>
        <v>2.127327759928813</v>
      </c>
      <c r="AH2851" s="48">
        <f>_xlfn.XLOOKUP($F2851,Main_OG!$D$1:$D$766,Main_OG!AB$1:AB$766,"")</f>
        <v>12.535325193609101</v>
      </c>
      <c r="AI2851" s="48">
        <f>_xlfn.XLOOKUP($F2851,Main_OG!$D$1:$D$766,Main_OG!AC$1:AC$766,"")</f>
        <v>2.0299999999999998</v>
      </c>
      <c r="AJ2851" s="48">
        <f>_xlfn.XLOOKUP($F2851,Main_OG!$D$1:$D$766,Main_OG!AD$1:AD$766,"")</f>
        <v>0.51</v>
      </c>
    </row>
    <row r="2852" spans="2:36" x14ac:dyDescent="0.35">
      <c r="B2852" s="36" t="s">
        <v>4053</v>
      </c>
      <c r="C2852" s="45" t="s">
        <v>230</v>
      </c>
      <c r="D2852" s="45" t="s">
        <v>4327</v>
      </c>
      <c r="E2852" s="36" t="s">
        <v>4053</v>
      </c>
      <c r="F2852" s="36" t="str">
        <f t="shared" si="132"/>
        <v>2006_MI</v>
      </c>
      <c r="G2852" s="45">
        <v>2006</v>
      </c>
      <c r="H2852" s="45">
        <f>_xlfn.XLOOKUP(J2852,Main_OG!$B$1:$B$766,Main_OG!$O$1:$O$766,"")</f>
        <v>0</v>
      </c>
      <c r="I2852" s="45">
        <f>_xlfn.XLOOKUP(F2852,Main_OG!$D$1:$D$766,Main_OG!$J$1:$J$766,"")</f>
        <v>0</v>
      </c>
      <c r="J2852" s="45" t="s">
        <v>230</v>
      </c>
      <c r="K2852" s="45" t="str">
        <f t="shared" si="133"/>
        <v>Upper Peninsula Power Co_MI</v>
      </c>
      <c r="L2852" s="45" t="str">
        <f t="shared" si="134"/>
        <v>Upper Peninsula Power Co_MI</v>
      </c>
      <c r="M2852" s="45" t="s">
        <v>4054</v>
      </c>
      <c r="N2852" s="45">
        <v>0</v>
      </c>
      <c r="O2852" s="45">
        <v>5792</v>
      </c>
      <c r="P2852" s="45">
        <v>14</v>
      </c>
      <c r="Q2852" s="45">
        <v>46074</v>
      </c>
      <c r="R2852" s="45">
        <v>0</v>
      </c>
      <c r="S2852" s="45">
        <v>29480</v>
      </c>
      <c r="T2852" s="45">
        <v>19767</v>
      </c>
      <c r="U2852" s="45">
        <v>37739</v>
      </c>
      <c r="V2852" s="45">
        <v>0</v>
      </c>
      <c r="W2852" s="45">
        <v>11.543356109403449</v>
      </c>
      <c r="X2852" s="45">
        <v>7.3065791370496456</v>
      </c>
      <c r="Y2852" s="45">
        <v>13.786993705453201</v>
      </c>
      <c r="Z2852" s="46">
        <v>483763.6</v>
      </c>
      <c r="AA2852" s="46">
        <v>48202.440773445334</v>
      </c>
      <c r="AB2852" s="47">
        <f>_xlfn.XLOOKUP($F2852,Main_OG!$D$1:$D$766,Main_OG!AJ$1:AJ$766,"")</f>
        <v>70255935.120000005</v>
      </c>
      <c r="AC2852" s="47">
        <f>_xlfn.XLOOKUP($F2852,Main_OG!$D$1:$D$766,Main_OG!AK$1:AK$766,"")</f>
        <v>1664301.64</v>
      </c>
      <c r="AD2852" s="47">
        <f>_xlfn.XLOOKUP($F2852,Main_OG!$D$1:$D$766,Main_OG!AL$1:AL$766,"")</f>
        <v>181071401.84</v>
      </c>
      <c r="AE2852" s="47">
        <f>_xlfn.XLOOKUP($F2852,Main_OG!$D$1:$D$766,Main_OG!AM$1:AM$766,"")</f>
        <v>29066165</v>
      </c>
      <c r="AF2852" s="48">
        <f>_xlfn.XLOOKUP($F2852,Main_OG!$D$1:$D$766,Main_OG!Z$1:Z$766,"")</f>
        <v>0</v>
      </c>
      <c r="AG2852" s="48">
        <f>_xlfn.XLOOKUP($F2852,Main_OG!$D$1:$D$766,Main_OG!AA$1:AA$766,"")</f>
        <v>1.64</v>
      </c>
      <c r="AH2852" s="48">
        <f>_xlfn.XLOOKUP($F2852,Main_OG!$D$1:$D$766,Main_OG!AB$1:AB$766,"")</f>
        <v>14.4</v>
      </c>
      <c r="AI2852" s="48">
        <f>_xlfn.XLOOKUP($F2852,Main_OG!$D$1:$D$766,Main_OG!AC$1:AC$766,"")</f>
        <v>7.1610124069250478</v>
      </c>
      <c r="AJ2852" s="48">
        <f>_xlfn.XLOOKUP($F2852,Main_OG!$D$1:$D$766,Main_OG!AD$1:AD$766,"")</f>
        <v>0.4704061490499184</v>
      </c>
    </row>
    <row r="2853" spans="2:36" x14ac:dyDescent="0.35">
      <c r="B2853" s="36" t="s">
        <v>4053</v>
      </c>
      <c r="C2853" s="45" t="s">
        <v>230</v>
      </c>
      <c r="D2853" s="45" t="s">
        <v>4327</v>
      </c>
      <c r="E2853" s="36" t="s">
        <v>4053</v>
      </c>
      <c r="F2853" s="36" t="str">
        <f t="shared" si="132"/>
        <v>2007_MI</v>
      </c>
      <c r="G2853" s="45">
        <v>2007</v>
      </c>
      <c r="H2853" s="45">
        <f>_xlfn.XLOOKUP(J2853,Main_OG!$B$1:$B$766,Main_OG!$O$1:$O$766,"")</f>
        <v>0</v>
      </c>
      <c r="I2853" s="45">
        <f>_xlfn.XLOOKUP(F2853,Main_OG!$D$1:$D$766,Main_OG!$J$1:$J$766,"")</f>
        <v>0</v>
      </c>
      <c r="J2853" s="45" t="s">
        <v>230</v>
      </c>
      <c r="K2853" s="45" t="str">
        <f t="shared" si="133"/>
        <v>Upper Peninsula Power Co_MI</v>
      </c>
      <c r="L2853" s="45" t="str">
        <f t="shared" si="134"/>
        <v>Upper Peninsula Power Co_MI</v>
      </c>
      <c r="M2853" s="45" t="s">
        <v>4055</v>
      </c>
      <c r="N2853" s="45">
        <v>0</v>
      </c>
      <c r="O2853" s="45">
        <v>5763</v>
      </c>
      <c r="P2853" s="45">
        <v>15</v>
      </c>
      <c r="Q2853" s="45">
        <v>46030</v>
      </c>
      <c r="R2853" s="45">
        <v>0</v>
      </c>
      <c r="S2853" s="45">
        <v>31578</v>
      </c>
      <c r="T2853" s="45">
        <v>22390</v>
      </c>
      <c r="U2853" s="45">
        <v>41010</v>
      </c>
      <c r="V2853" s="45">
        <v>0</v>
      </c>
      <c r="W2853" s="45">
        <v>12.44</v>
      </c>
      <c r="X2853" s="45">
        <v>6.79</v>
      </c>
      <c r="Y2853" s="45">
        <v>14.75</v>
      </c>
      <c r="Z2853" s="46">
        <v>482935.1</v>
      </c>
      <c r="AA2853" s="46">
        <v>48287.309909407631</v>
      </c>
      <c r="AB2853" s="47">
        <f>_xlfn.XLOOKUP($F2853,Main_OG!$D$1:$D$766,Main_OG!AJ$1:AJ$766,"")</f>
        <v>73603394</v>
      </c>
      <c r="AC2853" s="47">
        <f>_xlfn.XLOOKUP($F2853,Main_OG!$D$1:$D$766,Main_OG!AK$1:AK$766,"")</f>
        <v>2521414</v>
      </c>
      <c r="AD2853" s="47">
        <f>_xlfn.XLOOKUP($F2853,Main_OG!$D$1:$D$766,Main_OG!AL$1:AL$766,"")</f>
        <v>204694010</v>
      </c>
      <c r="AE2853" s="47">
        <f>_xlfn.XLOOKUP($F2853,Main_OG!$D$1:$D$766,Main_OG!AM$1:AM$766,"")</f>
        <v>31516953</v>
      </c>
      <c r="AF2853" s="48">
        <f>_xlfn.XLOOKUP($F2853,Main_OG!$D$1:$D$766,Main_OG!Z$1:Z$766,"")</f>
        <v>0</v>
      </c>
      <c r="AG2853" s="48">
        <f>_xlfn.XLOOKUP($F2853,Main_OG!$D$1:$D$766,Main_OG!AA$1:AA$766,"")</f>
        <v>1.69</v>
      </c>
      <c r="AH2853" s="48">
        <f>_xlfn.XLOOKUP($F2853,Main_OG!$D$1:$D$766,Main_OG!AB$1:AB$766,"")</f>
        <v>16.41</v>
      </c>
      <c r="AI2853" s="48">
        <f>_xlfn.XLOOKUP($F2853,Main_OG!$D$1:$D$766,Main_OG!AC$1:AC$766,"")</f>
        <v>7.3815467393807772</v>
      </c>
      <c r="AJ2853" s="48">
        <f>_xlfn.XLOOKUP($F2853,Main_OG!$D$1:$D$766,Main_OG!AD$1:AD$766,"")</f>
        <v>0.58103021845052572</v>
      </c>
    </row>
    <row r="2854" spans="2:36" x14ac:dyDescent="0.35">
      <c r="B2854" s="36" t="s">
        <v>4053</v>
      </c>
      <c r="C2854" s="45" t="s">
        <v>230</v>
      </c>
      <c r="D2854" s="45" t="s">
        <v>4327</v>
      </c>
      <c r="E2854" s="36" t="s">
        <v>4053</v>
      </c>
      <c r="F2854" s="36" t="str">
        <f t="shared" si="132"/>
        <v>2008_MI</v>
      </c>
      <c r="G2854" s="45">
        <v>2008</v>
      </c>
      <c r="H2854" s="45">
        <f>_xlfn.XLOOKUP(J2854,Main_OG!$B$1:$B$766,Main_OG!$O$1:$O$766,"")</f>
        <v>0</v>
      </c>
      <c r="I2854" s="45">
        <f>_xlfn.XLOOKUP(F2854,Main_OG!$D$1:$D$766,Main_OG!$J$1:$J$766,"")</f>
        <v>0</v>
      </c>
      <c r="J2854" s="45" t="s">
        <v>230</v>
      </c>
      <c r="K2854" s="45" t="str">
        <f t="shared" si="133"/>
        <v>Upper Peninsula Power Co_MI</v>
      </c>
      <c r="L2854" s="45" t="str">
        <f t="shared" si="134"/>
        <v>Upper Peninsula Power Co_MI</v>
      </c>
      <c r="M2854" s="45" t="s">
        <v>4056</v>
      </c>
      <c r="N2854" s="45">
        <v>0</v>
      </c>
      <c r="O2854" s="45">
        <v>5743</v>
      </c>
      <c r="P2854" s="45">
        <v>17</v>
      </c>
      <c r="Q2854" s="45">
        <v>46066</v>
      </c>
      <c r="R2854" s="45">
        <v>0</v>
      </c>
      <c r="S2854" s="45">
        <v>253592</v>
      </c>
      <c r="T2854" s="45">
        <v>324611</v>
      </c>
      <c r="U2854" s="45">
        <v>269720</v>
      </c>
      <c r="V2854" s="45">
        <v>0</v>
      </c>
      <c r="W2854" s="45">
        <v>13</v>
      </c>
      <c r="X2854" s="45">
        <v>6.98</v>
      </c>
      <c r="Y2854" s="45">
        <v>15.35</v>
      </c>
      <c r="Z2854" s="46">
        <v>455256.7</v>
      </c>
      <c r="AA2854" s="46">
        <v>45768.752420983081</v>
      </c>
      <c r="AB2854" s="47">
        <f>_xlfn.XLOOKUP($F2854,Main_OG!$D$1:$D$766,Main_OG!AJ$1:AJ$766,"")</f>
        <v>73448608</v>
      </c>
      <c r="AC2854" s="47">
        <f>_xlfn.XLOOKUP($F2854,Main_OG!$D$1:$D$766,Main_OG!AK$1:AK$766,"")</f>
        <v>1696064</v>
      </c>
      <c r="AD2854" s="47">
        <f>_xlfn.XLOOKUP($F2854,Main_OG!$D$1:$D$766,Main_OG!AL$1:AL$766,"")</f>
        <v>150596912</v>
      </c>
      <c r="AE2854" s="47">
        <f>_xlfn.XLOOKUP($F2854,Main_OG!$D$1:$D$766,Main_OG!AM$1:AM$766,"")</f>
        <v>31484428</v>
      </c>
      <c r="AF2854" s="48">
        <f>_xlfn.XLOOKUP($F2854,Main_OG!$D$1:$D$766,Main_OG!Z$1:Z$766,"")</f>
        <v>0</v>
      </c>
      <c r="AG2854" s="48">
        <f>_xlfn.XLOOKUP($F2854,Main_OG!$D$1:$D$766,Main_OG!AA$1:AA$766,"")</f>
        <v>1.93</v>
      </c>
      <c r="AH2854" s="48">
        <f>_xlfn.XLOOKUP($F2854,Main_OG!$D$1:$D$766,Main_OG!AB$1:AB$766,"")</f>
        <v>24.38</v>
      </c>
      <c r="AI2854" s="48">
        <f>_xlfn.XLOOKUP($F2854,Main_OG!$D$1:$D$766,Main_OG!AC$1:AC$766,"")</f>
        <v>9.1182546074696553</v>
      </c>
      <c r="AJ2854" s="48">
        <f>_xlfn.XLOOKUP($F2854,Main_OG!$D$1:$D$766,Main_OG!AD$1:AD$766,"")</f>
        <v>0.68330088246943577</v>
      </c>
    </row>
    <row r="2855" spans="2:36" x14ac:dyDescent="0.35">
      <c r="B2855" s="36" t="s">
        <v>4053</v>
      </c>
      <c r="C2855" s="45" t="s">
        <v>230</v>
      </c>
      <c r="D2855" s="45" t="s">
        <v>4327</v>
      </c>
      <c r="E2855" s="36" t="s">
        <v>4053</v>
      </c>
      <c r="F2855" s="36" t="str">
        <f t="shared" si="132"/>
        <v>2009_MI</v>
      </c>
      <c r="G2855" s="45">
        <v>2009</v>
      </c>
      <c r="H2855" s="45">
        <f>_xlfn.XLOOKUP(J2855,Main_OG!$B$1:$B$766,Main_OG!$O$1:$O$766,"")</f>
        <v>0</v>
      </c>
      <c r="I2855" s="45">
        <f>_xlfn.XLOOKUP(F2855,Main_OG!$D$1:$D$766,Main_OG!$J$1:$J$766,"")</f>
        <v>0</v>
      </c>
      <c r="J2855" s="45" t="s">
        <v>230</v>
      </c>
      <c r="K2855" s="45" t="str">
        <f t="shared" si="133"/>
        <v>Upper Peninsula Power Co_MI</v>
      </c>
      <c r="L2855" s="45" t="str">
        <f t="shared" si="134"/>
        <v>Upper Peninsula Power Co_MI</v>
      </c>
      <c r="M2855" s="45" t="s">
        <v>4057</v>
      </c>
      <c r="N2855" s="45">
        <v>0</v>
      </c>
      <c r="O2855" s="45">
        <v>5726</v>
      </c>
      <c r="P2855" s="45">
        <v>13</v>
      </c>
      <c r="Q2855" s="45">
        <v>46137</v>
      </c>
      <c r="R2855" s="45">
        <v>0</v>
      </c>
      <c r="S2855" s="45">
        <v>245570</v>
      </c>
      <c r="T2855" s="45">
        <v>319812</v>
      </c>
      <c r="U2855" s="45">
        <v>270769</v>
      </c>
      <c r="V2855" s="45">
        <v>0</v>
      </c>
      <c r="W2855" s="45">
        <v>13.57</v>
      </c>
      <c r="X2855" s="45">
        <v>5.76</v>
      </c>
      <c r="Y2855" s="45">
        <v>15.9</v>
      </c>
      <c r="Z2855" s="46">
        <v>416297.1</v>
      </c>
      <c r="AA2855" s="46">
        <v>42043.455440645848</v>
      </c>
      <c r="AB2855" s="47">
        <f>_xlfn.XLOOKUP($F2855,Main_OG!$D$1:$D$766,Main_OG!AJ$1:AJ$766,"")</f>
        <v>70951888</v>
      </c>
      <c r="AC2855" s="47">
        <f>_xlfn.XLOOKUP($F2855,Main_OG!$D$1:$D$766,Main_OG!AK$1:AK$766,"")</f>
        <v>1451520</v>
      </c>
      <c r="AD2855" s="47">
        <f>_xlfn.XLOOKUP($F2855,Main_OG!$D$1:$D$766,Main_OG!AL$1:AL$766,"")</f>
        <v>132491692</v>
      </c>
      <c r="AE2855" s="47">
        <f>_xlfn.XLOOKUP($F2855,Main_OG!$D$1:$D$766,Main_OG!AM$1:AM$766,"")</f>
        <v>21851009</v>
      </c>
      <c r="AF2855" s="48">
        <f>_xlfn.XLOOKUP($F2855,Main_OG!$D$1:$D$766,Main_OG!Z$1:Z$766,"")</f>
        <v>0</v>
      </c>
      <c r="AG2855" s="48">
        <f>_xlfn.XLOOKUP($F2855,Main_OG!$D$1:$D$766,Main_OG!AA$1:AA$766,"")</f>
        <v>2.0299999999999998</v>
      </c>
      <c r="AH2855" s="48">
        <f>_xlfn.XLOOKUP($F2855,Main_OG!$D$1:$D$766,Main_OG!AB$1:AB$766,"")</f>
        <v>12.98</v>
      </c>
      <c r="AI2855" s="48">
        <f>_xlfn.XLOOKUP($F2855,Main_OG!$D$1:$D$766,Main_OG!AC$1:AC$766,"")</f>
        <v>4.5973007921271787</v>
      </c>
      <c r="AJ2855" s="48">
        <f>_xlfn.XLOOKUP($F2855,Main_OG!$D$1:$D$766,Main_OG!AD$1:AD$766,"")</f>
        <v>0.66</v>
      </c>
    </row>
    <row r="2856" spans="2:36" x14ac:dyDescent="0.35">
      <c r="B2856" s="36" t="s">
        <v>4053</v>
      </c>
      <c r="C2856" s="45" t="s">
        <v>230</v>
      </c>
      <c r="D2856" s="45" t="s">
        <v>4327</v>
      </c>
      <c r="E2856" s="36" t="s">
        <v>4053</v>
      </c>
      <c r="F2856" s="36" t="str">
        <f t="shared" si="132"/>
        <v>2010_MI</v>
      </c>
      <c r="G2856" s="45">
        <v>2010</v>
      </c>
      <c r="H2856" s="45">
        <f>_xlfn.XLOOKUP(J2856,Main_OG!$B$1:$B$766,Main_OG!$O$1:$O$766,"")</f>
        <v>0</v>
      </c>
      <c r="I2856" s="45">
        <f>_xlfn.XLOOKUP(F2856,Main_OG!$D$1:$D$766,Main_OG!$J$1:$J$766,"")</f>
        <v>0</v>
      </c>
      <c r="J2856" s="45" t="s">
        <v>230</v>
      </c>
      <c r="K2856" s="45" t="str">
        <f t="shared" si="133"/>
        <v>Upper Peninsula Power Co_MI</v>
      </c>
      <c r="L2856" s="45" t="str">
        <f t="shared" si="134"/>
        <v>Upper Peninsula Power Co_MI</v>
      </c>
      <c r="M2856" s="45" t="s">
        <v>4058</v>
      </c>
      <c r="N2856" s="45">
        <v>0</v>
      </c>
      <c r="O2856" s="45">
        <v>5651</v>
      </c>
      <c r="P2856" s="45">
        <v>11</v>
      </c>
      <c r="Q2856" s="45">
        <v>45845</v>
      </c>
      <c r="R2856" s="45">
        <v>0</v>
      </c>
      <c r="S2856" s="45">
        <v>246962</v>
      </c>
      <c r="T2856" s="45">
        <v>283730</v>
      </c>
      <c r="U2856" s="45">
        <v>267403</v>
      </c>
      <c r="V2856" s="45">
        <v>0</v>
      </c>
      <c r="W2856" s="45">
        <v>14.1</v>
      </c>
      <c r="X2856" s="45">
        <v>6.12</v>
      </c>
      <c r="Y2856" s="45">
        <v>17.11</v>
      </c>
      <c r="Z2856" s="46">
        <v>441271.5</v>
      </c>
      <c r="AA2856" s="46">
        <v>44673.97282962648</v>
      </c>
      <c r="AB2856" s="47">
        <f>_xlfn.XLOOKUP($F2856,Main_OG!$D$1:$D$766,Main_OG!AJ$1:AJ$766,"")</f>
        <v>70202968</v>
      </c>
      <c r="AC2856" s="47">
        <f>_xlfn.XLOOKUP($F2856,Main_OG!$D$1:$D$766,Main_OG!AK$1:AK$766,"")</f>
        <v>1394134</v>
      </c>
      <c r="AD2856" s="47">
        <f>_xlfn.XLOOKUP($F2856,Main_OG!$D$1:$D$766,Main_OG!AL$1:AL$766,"")</f>
        <v>193405206</v>
      </c>
      <c r="AE2856" s="47">
        <f>_xlfn.XLOOKUP($F2856,Main_OG!$D$1:$D$766,Main_OG!AM$1:AM$766,"")</f>
        <v>29624580</v>
      </c>
      <c r="AF2856" s="48">
        <f>_xlfn.XLOOKUP($F2856,Main_OG!$D$1:$D$766,Main_OG!Z$1:Z$766,"")</f>
        <v>0</v>
      </c>
      <c r="AG2856" s="48">
        <f>_xlfn.XLOOKUP($F2856,Main_OG!$D$1:$D$766,Main_OG!AA$1:AA$766,"")</f>
        <v>2.09</v>
      </c>
      <c r="AH2856" s="48">
        <f>_xlfn.XLOOKUP($F2856,Main_OG!$D$1:$D$766,Main_OG!AB$1:AB$766,"")</f>
        <v>16.760000000000002</v>
      </c>
      <c r="AI2856" s="48">
        <f>_xlfn.XLOOKUP($F2856,Main_OG!$D$1:$D$766,Main_OG!AC$1:AC$766,"")</f>
        <v>4.9924248044436963</v>
      </c>
      <c r="AJ2856" s="48">
        <f>_xlfn.XLOOKUP($F2856,Main_OG!$D$1:$D$766,Main_OG!AD$1:AD$766,"")</f>
        <v>0.70992248279802228</v>
      </c>
    </row>
    <row r="2857" spans="2:36" x14ac:dyDescent="0.35">
      <c r="B2857" s="36" t="s">
        <v>4053</v>
      </c>
      <c r="C2857" s="45" t="s">
        <v>230</v>
      </c>
      <c r="D2857" s="45" t="s">
        <v>4327</v>
      </c>
      <c r="E2857" s="36" t="s">
        <v>4053</v>
      </c>
      <c r="F2857" s="36" t="str">
        <f t="shared" si="132"/>
        <v>2011_MI</v>
      </c>
      <c r="G2857" s="45">
        <v>2011</v>
      </c>
      <c r="H2857" s="45">
        <f>_xlfn.XLOOKUP(J2857,Main_OG!$B$1:$B$766,Main_OG!$O$1:$O$766,"")</f>
        <v>0</v>
      </c>
      <c r="I2857" s="45">
        <f>_xlfn.XLOOKUP(F2857,Main_OG!$D$1:$D$766,Main_OG!$J$1:$J$766,"")</f>
        <v>0</v>
      </c>
      <c r="J2857" s="45" t="s">
        <v>230</v>
      </c>
      <c r="K2857" s="45" t="str">
        <f t="shared" si="133"/>
        <v>Upper Peninsula Power Co_MI</v>
      </c>
      <c r="L2857" s="45" t="str">
        <f t="shared" si="134"/>
        <v>Upper Peninsula Power Co_MI</v>
      </c>
      <c r="M2857" s="45" t="s">
        <v>4059</v>
      </c>
      <c r="N2857" s="45">
        <v>0</v>
      </c>
      <c r="O2857" s="45">
        <v>5717</v>
      </c>
      <c r="P2857" s="45">
        <v>10</v>
      </c>
      <c r="Q2857" s="45">
        <v>46221</v>
      </c>
      <c r="R2857" s="45">
        <v>0</v>
      </c>
      <c r="S2857" s="45">
        <v>249505</v>
      </c>
      <c r="T2857" s="45">
        <v>288154</v>
      </c>
      <c r="U2857" s="45">
        <v>269139</v>
      </c>
      <c r="V2857" s="45">
        <v>0</v>
      </c>
      <c r="W2857" s="45">
        <v>14.56</v>
      </c>
      <c r="X2857" s="45">
        <v>5.84</v>
      </c>
      <c r="Y2857" s="45">
        <v>18.34</v>
      </c>
      <c r="Z2857" s="46">
        <v>453989.1</v>
      </c>
      <c r="AA2857" s="46">
        <v>45936.119132417887</v>
      </c>
      <c r="AB2857" s="47">
        <f>_xlfn.XLOOKUP($F2857,Main_OG!$D$1:$D$766,Main_OG!AJ$1:AJ$766,"")</f>
        <v>64902824</v>
      </c>
      <c r="AC2857" s="47">
        <f>_xlfn.XLOOKUP($F2857,Main_OG!$D$1:$D$766,Main_OG!AK$1:AK$766,"")</f>
        <v>1219786</v>
      </c>
      <c r="AD2857" s="47">
        <f>_xlfn.XLOOKUP($F2857,Main_OG!$D$1:$D$766,Main_OG!AL$1:AL$766,"")</f>
        <v>199495150</v>
      </c>
      <c r="AE2857" s="47">
        <f>_xlfn.XLOOKUP($F2857,Main_OG!$D$1:$D$766,Main_OG!AM$1:AM$766,"")</f>
        <v>32889467</v>
      </c>
      <c r="AF2857" s="48">
        <f>_xlfn.XLOOKUP($F2857,Main_OG!$D$1:$D$766,Main_OG!Z$1:Z$766,"")</f>
        <v>2.44</v>
      </c>
      <c r="AG2857" s="48">
        <f>_xlfn.XLOOKUP($F2857,Main_OG!$D$1:$D$766,Main_OG!AA$1:AA$766,"")</f>
        <v>2.66</v>
      </c>
      <c r="AH2857" s="48">
        <f>_xlfn.XLOOKUP($F2857,Main_OG!$D$1:$D$766,Main_OG!AB$1:AB$766,"")</f>
        <v>22.17</v>
      </c>
      <c r="AI2857" s="48">
        <f>_xlfn.XLOOKUP($F2857,Main_OG!$D$1:$D$766,Main_OG!AC$1:AC$766,"")</f>
        <v>4.6524343752411106</v>
      </c>
      <c r="AJ2857" s="48">
        <f>_xlfn.XLOOKUP($F2857,Main_OG!$D$1:$D$766,Main_OG!AD$1:AD$766,"")</f>
        <v>0.76</v>
      </c>
    </row>
    <row r="2858" spans="2:36" x14ac:dyDescent="0.35">
      <c r="B2858" s="36" t="s">
        <v>4053</v>
      </c>
      <c r="C2858" s="45" t="s">
        <v>230</v>
      </c>
      <c r="D2858" s="45" t="s">
        <v>4327</v>
      </c>
      <c r="E2858" s="36" t="s">
        <v>4053</v>
      </c>
      <c r="F2858" s="36" t="str">
        <f t="shared" si="132"/>
        <v>2012_MI</v>
      </c>
      <c r="G2858" s="45">
        <v>2012</v>
      </c>
      <c r="H2858" s="45">
        <f>_xlfn.XLOOKUP(J2858,Main_OG!$B$1:$B$766,Main_OG!$O$1:$O$766,"")</f>
        <v>0</v>
      </c>
      <c r="I2858" s="45">
        <f>_xlfn.XLOOKUP(F2858,Main_OG!$D$1:$D$766,Main_OG!$J$1:$J$766,"")</f>
        <v>0</v>
      </c>
      <c r="J2858" s="45" t="s">
        <v>230</v>
      </c>
      <c r="K2858" s="45" t="str">
        <f t="shared" si="133"/>
        <v>Upper Peninsula Power Co_MI</v>
      </c>
      <c r="L2858" s="45" t="str">
        <f t="shared" si="134"/>
        <v>Upper Peninsula Power Co_MI</v>
      </c>
      <c r="M2858" s="45" t="s">
        <v>4060</v>
      </c>
      <c r="N2858" s="45">
        <v>0</v>
      </c>
      <c r="O2858" s="45">
        <v>5727</v>
      </c>
      <c r="P2858" s="45">
        <v>9</v>
      </c>
      <c r="Q2858" s="45">
        <v>46252</v>
      </c>
      <c r="R2858" s="45">
        <v>0</v>
      </c>
      <c r="S2858" s="45">
        <v>246535</v>
      </c>
      <c r="T2858" s="45">
        <v>328200</v>
      </c>
      <c r="U2858" s="45">
        <v>262742</v>
      </c>
      <c r="V2858" s="45">
        <v>0</v>
      </c>
      <c r="W2858" s="45">
        <v>14.719695</v>
      </c>
      <c r="X2858" s="45">
        <v>5.3205362999999997</v>
      </c>
      <c r="Y2858" s="45">
        <v>19.362987</v>
      </c>
      <c r="Z2858" s="46">
        <v>463302.6</v>
      </c>
      <c r="AA2858" s="46">
        <v>46806.331882207116</v>
      </c>
      <c r="AB2858" s="47">
        <f>_xlfn.XLOOKUP($F2858,Main_OG!$D$1:$D$766,Main_OG!AJ$1:AJ$766,"")</f>
        <v>59591210</v>
      </c>
      <c r="AC2858" s="47">
        <f>_xlfn.XLOOKUP($F2858,Main_OG!$D$1:$D$766,Main_OG!AK$1:AK$766,"")</f>
        <v>1089792</v>
      </c>
      <c r="AD2858" s="47">
        <f>_xlfn.XLOOKUP($F2858,Main_OG!$D$1:$D$766,Main_OG!AL$1:AL$766,"")</f>
        <v>339611196</v>
      </c>
      <c r="AE2858" s="47">
        <f>_xlfn.XLOOKUP($F2858,Main_OG!$D$1:$D$766,Main_OG!AM$1:AM$766,"")</f>
        <v>28019714</v>
      </c>
      <c r="AF2858" s="48">
        <f>_xlfn.XLOOKUP($F2858,Main_OG!$D$1:$D$766,Main_OG!Z$1:Z$766,"")</f>
        <v>2.42</v>
      </c>
      <c r="AG2858" s="48">
        <f>_xlfn.XLOOKUP($F2858,Main_OG!$D$1:$D$766,Main_OG!AA$1:AA$766,"")</f>
        <v>2.78</v>
      </c>
      <c r="AH2858" s="48">
        <f>_xlfn.XLOOKUP($F2858,Main_OG!$D$1:$D$766,Main_OG!AB$1:AB$766,"")</f>
        <v>22.67</v>
      </c>
      <c r="AI2858" s="48">
        <f>_xlfn.XLOOKUP($F2858,Main_OG!$D$1:$D$766,Main_OG!AC$1:AC$766,"")</f>
        <v>3.16</v>
      </c>
      <c r="AJ2858" s="48">
        <f>_xlfn.XLOOKUP($F2858,Main_OG!$D$1:$D$766,Main_OG!AD$1:AD$766,"")</f>
        <v>0.79</v>
      </c>
    </row>
    <row r="2859" spans="2:36" x14ac:dyDescent="0.35">
      <c r="B2859" s="36" t="s">
        <v>4053</v>
      </c>
      <c r="C2859" s="45" t="s">
        <v>230</v>
      </c>
      <c r="D2859" s="45" t="s">
        <v>4327</v>
      </c>
      <c r="E2859" s="36" t="s">
        <v>4053</v>
      </c>
      <c r="F2859" s="36" t="str">
        <f t="shared" si="132"/>
        <v>2013_MI</v>
      </c>
      <c r="G2859" s="45">
        <v>2013</v>
      </c>
      <c r="H2859" s="45">
        <f>_xlfn.XLOOKUP(J2859,Main_OG!$B$1:$B$766,Main_OG!$O$1:$O$766,"")</f>
        <v>0</v>
      </c>
      <c r="I2859" s="45">
        <f>_xlfn.XLOOKUP(F2859,Main_OG!$D$1:$D$766,Main_OG!$J$1:$J$766,"")</f>
        <v>0</v>
      </c>
      <c r="J2859" s="45" t="s">
        <v>230</v>
      </c>
      <c r="K2859" s="45" t="str">
        <f t="shared" si="133"/>
        <v>Upper Peninsula Power Co_MI</v>
      </c>
      <c r="L2859" s="45" t="str">
        <f t="shared" si="134"/>
        <v>Upper Peninsula Power Co_MI</v>
      </c>
      <c r="M2859" s="45" t="s">
        <v>4061</v>
      </c>
      <c r="N2859" s="45">
        <v>0</v>
      </c>
      <c r="O2859" s="45">
        <v>5747</v>
      </c>
      <c r="P2859" s="45">
        <v>9</v>
      </c>
      <c r="Q2859" s="45">
        <v>46279</v>
      </c>
      <c r="R2859" s="45">
        <v>0</v>
      </c>
      <c r="S2859" s="45">
        <v>225016</v>
      </c>
      <c r="T2859" s="45">
        <v>347390</v>
      </c>
      <c r="U2859" s="45">
        <v>270031</v>
      </c>
      <c r="V2859" s="45">
        <v>0</v>
      </c>
      <c r="W2859" s="45">
        <v>15.708038999999999</v>
      </c>
      <c r="X2859" s="45">
        <v>5.6790351000000001</v>
      </c>
      <c r="Y2859" s="45">
        <v>20.521198999999999</v>
      </c>
      <c r="Z2859" s="46">
        <v>472779.9</v>
      </c>
      <c r="AA2859" s="46">
        <v>47684.250275497179</v>
      </c>
      <c r="AB2859" s="47">
        <f>_xlfn.XLOOKUP($F2859,Main_OG!$D$1:$D$766,Main_OG!AJ$1:AJ$766,"")</f>
        <v>63709402</v>
      </c>
      <c r="AC2859" s="47">
        <f>_xlfn.XLOOKUP($F2859,Main_OG!$D$1:$D$766,Main_OG!AK$1:AK$766,"")</f>
        <v>1962940</v>
      </c>
      <c r="AD2859" s="47">
        <f>_xlfn.XLOOKUP($F2859,Main_OG!$D$1:$D$766,Main_OG!AL$1:AL$766,"")</f>
        <v>213979064</v>
      </c>
      <c r="AE2859" s="47">
        <f>_xlfn.XLOOKUP($F2859,Main_OG!$D$1:$D$766,Main_OG!AM$1:AM$766,"")</f>
        <v>28920823</v>
      </c>
      <c r="AF2859" s="48">
        <f>_xlfn.XLOOKUP($F2859,Main_OG!$D$1:$D$766,Main_OG!Z$1:Z$766,"")</f>
        <v>2.5099999999999998</v>
      </c>
      <c r="AG2859" s="48">
        <f>_xlfn.XLOOKUP($F2859,Main_OG!$D$1:$D$766,Main_OG!AA$1:AA$766,"")</f>
        <v>2.66</v>
      </c>
      <c r="AH2859" s="48">
        <f>_xlfn.XLOOKUP($F2859,Main_OG!$D$1:$D$766,Main_OG!AB$1:AB$766,"")</f>
        <v>22.75</v>
      </c>
      <c r="AI2859" s="48">
        <f>_xlfn.XLOOKUP($F2859,Main_OG!$D$1:$D$766,Main_OG!AC$1:AC$766,"")</f>
        <v>4.49</v>
      </c>
      <c r="AJ2859" s="48">
        <f>_xlfn.XLOOKUP($F2859,Main_OG!$D$1:$D$766,Main_OG!AD$1:AD$766,"")</f>
        <v>0.8</v>
      </c>
    </row>
    <row r="2860" spans="2:36" x14ac:dyDescent="0.35">
      <c r="B2860" s="36" t="s">
        <v>4053</v>
      </c>
      <c r="C2860" s="45" t="s">
        <v>230</v>
      </c>
      <c r="D2860" s="45" t="s">
        <v>4327</v>
      </c>
      <c r="E2860" s="36" t="s">
        <v>4053</v>
      </c>
      <c r="F2860" s="36" t="str">
        <f t="shared" si="132"/>
        <v>2014_MI</v>
      </c>
      <c r="G2860" s="45">
        <v>2014</v>
      </c>
      <c r="H2860" s="45">
        <f>_xlfn.XLOOKUP(J2860,Main_OG!$B$1:$B$766,Main_OG!$O$1:$O$766,"")</f>
        <v>0</v>
      </c>
      <c r="I2860" s="45">
        <f>_xlfn.XLOOKUP(F2860,Main_OG!$D$1:$D$766,Main_OG!$J$1:$J$766,"")</f>
        <v>0</v>
      </c>
      <c r="J2860" s="45" t="s">
        <v>230</v>
      </c>
      <c r="K2860" s="45" t="str">
        <f t="shared" si="133"/>
        <v>Upper Peninsula Power Co_MI</v>
      </c>
      <c r="L2860" s="45" t="str">
        <f t="shared" si="134"/>
        <v>Upper Peninsula Power Co_MI</v>
      </c>
      <c r="M2860" s="45" t="s">
        <v>4062</v>
      </c>
      <c r="N2860" s="45">
        <v>0</v>
      </c>
      <c r="O2860" s="45">
        <v>5726</v>
      </c>
      <c r="P2860" s="45">
        <v>9</v>
      </c>
      <c r="Q2860" s="45">
        <v>46190</v>
      </c>
      <c r="R2860" s="45">
        <v>0</v>
      </c>
      <c r="S2860" s="45">
        <v>205667</v>
      </c>
      <c r="T2860" s="45">
        <v>298150</v>
      </c>
      <c r="U2860" s="45">
        <v>269719</v>
      </c>
      <c r="V2860" s="45">
        <v>0</v>
      </c>
      <c r="W2860" s="45">
        <v>16.883652000000001</v>
      </c>
      <c r="X2860" s="45">
        <v>7.4549387999999999</v>
      </c>
      <c r="Y2860" s="45">
        <v>22.472054</v>
      </c>
      <c r="Z2860" s="46">
        <v>479534.9</v>
      </c>
      <c r="AA2860" s="46">
        <v>48281.645862433201</v>
      </c>
      <c r="AB2860" s="47">
        <f>_xlfn.XLOOKUP($F2860,Main_OG!$D$1:$D$766,Main_OG!AJ$1:AJ$766,"")</f>
        <v>59059954</v>
      </c>
      <c r="AC2860" s="47">
        <f>_xlfn.XLOOKUP($F2860,Main_OG!$D$1:$D$766,Main_OG!AK$1:AK$766,"")</f>
        <v>4593606</v>
      </c>
      <c r="AD2860" s="47">
        <f>_xlfn.XLOOKUP($F2860,Main_OG!$D$1:$D$766,Main_OG!AL$1:AL$766,"")</f>
        <v>220598076</v>
      </c>
      <c r="AE2860" s="47">
        <f>_xlfn.XLOOKUP($F2860,Main_OG!$D$1:$D$766,Main_OG!AM$1:AM$766,"")</f>
        <v>31245848</v>
      </c>
      <c r="AF2860" s="48">
        <f>_xlfn.XLOOKUP($F2860,Main_OG!$D$1:$D$766,Main_OG!Z$1:Z$766,"")</f>
        <v>0</v>
      </c>
      <c r="AG2860" s="48">
        <f>_xlfn.XLOOKUP($F2860,Main_OG!$D$1:$D$766,Main_OG!AA$1:AA$766,"")</f>
        <v>2.6</v>
      </c>
      <c r="AH2860" s="48">
        <f>_xlfn.XLOOKUP($F2860,Main_OG!$D$1:$D$766,Main_OG!AB$1:AB$766,"")</f>
        <v>21.3</v>
      </c>
      <c r="AI2860" s="48">
        <f>_xlfn.XLOOKUP($F2860,Main_OG!$D$1:$D$766,Main_OG!AC$1:AC$766,"")</f>
        <v>6.57</v>
      </c>
      <c r="AJ2860" s="48">
        <f>_xlfn.XLOOKUP($F2860,Main_OG!$D$1:$D$766,Main_OG!AD$1:AD$766,"")</f>
        <v>0.7</v>
      </c>
    </row>
    <row r="2861" spans="2:36" x14ac:dyDescent="0.35">
      <c r="B2861" s="36" t="s">
        <v>4063</v>
      </c>
      <c r="C2861" s="45" t="s">
        <v>230</v>
      </c>
      <c r="D2861" s="45" t="s">
        <v>4327</v>
      </c>
      <c r="E2861" s="36" t="s">
        <v>4053</v>
      </c>
      <c r="F2861" s="36" t="str">
        <f t="shared" si="132"/>
        <v>2015_MI</v>
      </c>
      <c r="G2861" s="45">
        <v>2015</v>
      </c>
      <c r="H2861" s="45">
        <f>_xlfn.XLOOKUP(J2861,Main_OG!$B$1:$B$766,Main_OG!$O$1:$O$766,"")</f>
        <v>0</v>
      </c>
      <c r="I2861" s="45">
        <f>_xlfn.XLOOKUP(F2861,Main_OG!$D$1:$D$766,Main_OG!$J$1:$J$766,"")</f>
        <v>0</v>
      </c>
      <c r="J2861" s="45" t="s">
        <v>230</v>
      </c>
      <c r="K2861" s="45" t="str">
        <f t="shared" si="133"/>
        <v>Upper Peninsula Power Company_MI</v>
      </c>
      <c r="L2861" s="45" t="str">
        <f t="shared" si="134"/>
        <v>Upper Peninsula Power Co_MI</v>
      </c>
      <c r="M2861" s="45" t="s">
        <v>4064</v>
      </c>
      <c r="N2861" s="45">
        <v>0</v>
      </c>
      <c r="O2861" s="45">
        <v>5242</v>
      </c>
      <c r="P2861" s="45">
        <v>9</v>
      </c>
      <c r="Q2861" s="45">
        <v>42740</v>
      </c>
      <c r="R2861" s="45">
        <v>0</v>
      </c>
      <c r="S2861" s="45">
        <v>202380</v>
      </c>
      <c r="T2861" s="45">
        <v>325118</v>
      </c>
      <c r="U2861" s="45">
        <v>255188</v>
      </c>
      <c r="V2861" s="45">
        <v>0</v>
      </c>
      <c r="W2861" s="45">
        <v>16.478802000000002</v>
      </c>
      <c r="X2861" s="45">
        <v>5.7964492999999999</v>
      </c>
      <c r="Y2861" s="45">
        <v>22.910637999999999</v>
      </c>
      <c r="Z2861" s="46">
        <v>490618.7</v>
      </c>
      <c r="AA2861" s="46">
        <v>49385.428511981954</v>
      </c>
      <c r="AB2861" s="47">
        <f>_xlfn.XLOOKUP($F2861,Main_OG!$D$1:$D$766,Main_OG!AJ$1:AJ$766,"")</f>
        <v>59135316</v>
      </c>
      <c r="AC2861" s="47">
        <f>_xlfn.XLOOKUP($F2861,Main_OG!$D$1:$D$766,Main_OG!AK$1:AK$766,"")</f>
        <v>3659006</v>
      </c>
      <c r="AD2861" s="47">
        <f>_xlfn.XLOOKUP($F2861,Main_OG!$D$1:$D$766,Main_OG!AL$1:AL$766,"")</f>
        <v>328228632</v>
      </c>
      <c r="AE2861" s="47">
        <f>_xlfn.XLOOKUP($F2861,Main_OG!$D$1:$D$766,Main_OG!AM$1:AM$766,"")</f>
        <v>29333786</v>
      </c>
      <c r="AF2861" s="48">
        <f>_xlfn.XLOOKUP($F2861,Main_OG!$D$1:$D$766,Main_OG!Z$1:Z$766,"")</f>
        <v>2.2799999999999998</v>
      </c>
      <c r="AG2861" s="48">
        <f>_xlfn.XLOOKUP($F2861,Main_OG!$D$1:$D$766,Main_OG!AA$1:AA$766,"")</f>
        <v>2.39</v>
      </c>
      <c r="AH2861" s="48">
        <f>_xlfn.XLOOKUP($F2861,Main_OG!$D$1:$D$766,Main_OG!AB$1:AB$766,"")</f>
        <v>12.86</v>
      </c>
      <c r="AI2861" s="48">
        <f>_xlfn.XLOOKUP($F2861,Main_OG!$D$1:$D$766,Main_OG!AC$1:AC$766,"")</f>
        <v>3.12</v>
      </c>
      <c r="AJ2861" s="48">
        <f>_xlfn.XLOOKUP($F2861,Main_OG!$D$1:$D$766,Main_OG!AD$1:AD$766,"")</f>
        <v>0.66963877086385626</v>
      </c>
    </row>
    <row r="2862" spans="2:36" x14ac:dyDescent="0.35">
      <c r="B2862" s="36" t="s">
        <v>4063</v>
      </c>
      <c r="C2862" s="45" t="s">
        <v>230</v>
      </c>
      <c r="D2862" s="45" t="s">
        <v>4327</v>
      </c>
      <c r="E2862" s="36" t="s">
        <v>4053</v>
      </c>
      <c r="F2862" s="36" t="str">
        <f t="shared" si="132"/>
        <v>2016_MI</v>
      </c>
      <c r="G2862" s="45">
        <v>2016</v>
      </c>
      <c r="H2862" s="45">
        <f>_xlfn.XLOOKUP(J2862,Main_OG!$B$1:$B$766,Main_OG!$O$1:$O$766,"")</f>
        <v>0</v>
      </c>
      <c r="I2862" s="45">
        <f>_xlfn.XLOOKUP(F2862,Main_OG!$D$1:$D$766,Main_OG!$J$1:$J$766,"")</f>
        <v>1</v>
      </c>
      <c r="J2862" s="45" t="s">
        <v>230</v>
      </c>
      <c r="K2862" s="45" t="str">
        <f t="shared" si="133"/>
        <v>Upper Peninsula Power Company_MI</v>
      </c>
      <c r="L2862" s="45" t="str">
        <f t="shared" si="134"/>
        <v>Upper Peninsula Power Co_MI</v>
      </c>
      <c r="M2862" s="45" t="s">
        <v>4065</v>
      </c>
      <c r="N2862" s="45">
        <v>0</v>
      </c>
      <c r="O2862" s="45">
        <v>6556</v>
      </c>
      <c r="P2862" s="45">
        <v>9</v>
      </c>
      <c r="Q2862" s="45">
        <v>49562</v>
      </c>
      <c r="R2862" s="45">
        <v>0</v>
      </c>
      <c r="S2862" s="45">
        <v>173618</v>
      </c>
      <c r="T2862" s="45">
        <v>271777</v>
      </c>
      <c r="U2862" s="45">
        <v>257476</v>
      </c>
      <c r="V2862" s="45">
        <v>0</v>
      </c>
      <c r="W2862" s="45">
        <v>15.810169</v>
      </c>
      <c r="X2862" s="45">
        <v>9.0822254999999998</v>
      </c>
      <c r="Y2862" s="45">
        <v>23.521882000000002</v>
      </c>
      <c r="Z2862" s="46">
        <v>500159.5</v>
      </c>
      <c r="AA2862" s="46">
        <v>50246.49599758572</v>
      </c>
      <c r="AB2862" s="47">
        <f>_xlfn.XLOOKUP($F2862,Main_OG!$D$1:$D$766,Main_OG!AJ$1:AJ$766,"")</f>
        <v>46245940</v>
      </c>
      <c r="AC2862" s="47">
        <f>_xlfn.XLOOKUP($F2862,Main_OG!$D$1:$D$766,Main_OG!AK$1:AK$766,"")</f>
        <v>3979136</v>
      </c>
      <c r="AD2862" s="47">
        <f>_xlfn.XLOOKUP($F2862,Main_OG!$D$1:$D$766,Main_OG!AL$1:AL$766,"")</f>
        <v>450646378</v>
      </c>
      <c r="AE2862" s="47">
        <f>_xlfn.XLOOKUP($F2862,Main_OG!$D$1:$D$766,Main_OG!AM$1:AM$766,"")</f>
        <v>31551710</v>
      </c>
      <c r="AF2862" s="48">
        <f>_xlfn.XLOOKUP($F2862,Main_OG!$D$1:$D$766,Main_OG!Z$1:Z$766,"")</f>
        <v>0</v>
      </c>
      <c r="AG2862" s="48">
        <f>_xlfn.XLOOKUP($F2862,Main_OG!$D$1:$D$766,Main_OG!AA$1:AA$766,"")</f>
        <v>2.25</v>
      </c>
      <c r="AH2862" s="48">
        <f>_xlfn.XLOOKUP($F2862,Main_OG!$D$1:$D$766,Main_OG!AB$1:AB$766,"")</f>
        <v>11.309272049594229</v>
      </c>
      <c r="AI2862" s="48">
        <f>_xlfn.XLOOKUP($F2862,Main_OG!$D$1:$D$766,Main_OG!AC$1:AC$766,"")</f>
        <v>2.71</v>
      </c>
      <c r="AJ2862" s="48">
        <f>_xlfn.XLOOKUP($F2862,Main_OG!$D$1:$D$766,Main_OG!AD$1:AD$766,"")</f>
        <v>0.65636700530415037</v>
      </c>
    </row>
    <row r="2863" spans="2:36" x14ac:dyDescent="0.35">
      <c r="B2863" s="36" t="s">
        <v>4063</v>
      </c>
      <c r="C2863" s="45" t="s">
        <v>230</v>
      </c>
      <c r="D2863" s="45" t="s">
        <v>4327</v>
      </c>
      <c r="E2863" s="36" t="s">
        <v>4053</v>
      </c>
      <c r="F2863" s="36" t="str">
        <f t="shared" si="132"/>
        <v>2017_MI</v>
      </c>
      <c r="G2863" s="45">
        <v>2017</v>
      </c>
      <c r="H2863" s="45">
        <f>_xlfn.XLOOKUP(J2863,Main_OG!$B$1:$B$766,Main_OG!$O$1:$O$766,"")</f>
        <v>0</v>
      </c>
      <c r="I2863" s="45">
        <f>_xlfn.XLOOKUP(F2863,Main_OG!$D$1:$D$766,Main_OG!$J$1:$J$766,"")</f>
        <v>1</v>
      </c>
      <c r="J2863" s="45" t="s">
        <v>230</v>
      </c>
      <c r="K2863" s="45" t="str">
        <f t="shared" si="133"/>
        <v>Upper Peninsula Power Company_MI</v>
      </c>
      <c r="L2863" s="45" t="str">
        <f t="shared" si="134"/>
        <v>Upper Peninsula Power Co_MI</v>
      </c>
      <c r="M2863" s="45" t="s">
        <v>4066</v>
      </c>
      <c r="N2863" s="45">
        <v>0</v>
      </c>
      <c r="O2863" s="45">
        <v>7521</v>
      </c>
      <c r="P2863" s="45">
        <v>9</v>
      </c>
      <c r="Q2863" s="45">
        <v>55342</v>
      </c>
      <c r="R2863" s="45">
        <v>0</v>
      </c>
      <c r="S2863" s="45">
        <v>157197</v>
      </c>
      <c r="T2863" s="45">
        <v>331117</v>
      </c>
      <c r="U2863" s="45">
        <v>242402</v>
      </c>
      <c r="V2863" s="45">
        <v>0</v>
      </c>
      <c r="W2863" s="45">
        <v>17.002041999999999</v>
      </c>
      <c r="X2863" s="45">
        <v>6.7353835999999996</v>
      </c>
      <c r="Y2863" s="45">
        <v>24.326944000000001</v>
      </c>
      <c r="Z2863" s="46">
        <v>505101.5</v>
      </c>
      <c r="AA2863" s="46">
        <v>50627.84962480775</v>
      </c>
      <c r="AB2863" s="47">
        <f>_xlfn.XLOOKUP($F2863,Main_OG!$D$1:$D$766,Main_OG!AJ$1:AJ$766,"")</f>
        <v>48055102</v>
      </c>
      <c r="AC2863" s="47">
        <f>_xlfn.XLOOKUP($F2863,Main_OG!$D$1:$D$766,Main_OG!AK$1:AK$766,"")</f>
        <v>5725674</v>
      </c>
      <c r="AD2863" s="47">
        <f>_xlfn.XLOOKUP($F2863,Main_OG!$D$1:$D$766,Main_OG!AL$1:AL$766,"")</f>
        <v>391930296</v>
      </c>
      <c r="AE2863" s="47">
        <f>_xlfn.XLOOKUP($F2863,Main_OG!$D$1:$D$766,Main_OG!AM$1:AM$766,"")</f>
        <v>32381192</v>
      </c>
      <c r="AF2863" s="48">
        <f>_xlfn.XLOOKUP($F2863,Main_OG!$D$1:$D$766,Main_OG!Z$1:Z$766,"")</f>
        <v>2.04</v>
      </c>
      <c r="AG2863" s="48">
        <f>_xlfn.XLOOKUP($F2863,Main_OG!$D$1:$D$766,Main_OG!AA$1:AA$766,"")</f>
        <v>2.17</v>
      </c>
      <c r="AH2863" s="48">
        <f>_xlfn.XLOOKUP($F2863,Main_OG!$D$1:$D$766,Main_OG!AB$1:AB$766,"")</f>
        <v>13.01</v>
      </c>
      <c r="AI2863" s="48">
        <f>_xlfn.XLOOKUP($F2863,Main_OG!$D$1:$D$766,Main_OG!AC$1:AC$766,"")</f>
        <v>3.7243523928232452</v>
      </c>
      <c r="AJ2863" s="48">
        <f>_xlfn.XLOOKUP($F2863,Main_OG!$D$1:$D$766,Main_OG!AD$1:AD$766,"")</f>
        <v>0.68</v>
      </c>
    </row>
    <row r="2864" spans="2:36" x14ac:dyDescent="0.35">
      <c r="B2864" s="36" t="s">
        <v>4063</v>
      </c>
      <c r="C2864" s="45" t="s">
        <v>230</v>
      </c>
      <c r="D2864" s="45" t="s">
        <v>4327</v>
      </c>
      <c r="E2864" s="36" t="s">
        <v>4053</v>
      </c>
      <c r="F2864" s="36" t="str">
        <f t="shared" si="132"/>
        <v>2018_MI</v>
      </c>
      <c r="G2864" s="45">
        <v>2018</v>
      </c>
      <c r="H2864" s="45">
        <f>_xlfn.XLOOKUP(J2864,Main_OG!$B$1:$B$766,Main_OG!$O$1:$O$766,"")</f>
        <v>0</v>
      </c>
      <c r="I2864" s="45">
        <f>_xlfn.XLOOKUP(F2864,Main_OG!$D$1:$D$766,Main_OG!$J$1:$J$766,"")</f>
        <v>1</v>
      </c>
      <c r="J2864" s="45" t="s">
        <v>230</v>
      </c>
      <c r="K2864" s="45" t="str">
        <f t="shared" si="133"/>
        <v>Upper Peninsula Power Company_MI</v>
      </c>
      <c r="L2864" s="45" t="str">
        <f t="shared" si="134"/>
        <v>Upper Peninsula Power Co_MI</v>
      </c>
      <c r="M2864" s="45" t="s">
        <v>4067</v>
      </c>
      <c r="N2864" s="45">
        <v>0</v>
      </c>
      <c r="O2864" s="45">
        <v>6093</v>
      </c>
      <c r="P2864" s="45">
        <v>34</v>
      </c>
      <c r="Q2864" s="45">
        <v>52250</v>
      </c>
      <c r="R2864" s="45">
        <v>0</v>
      </c>
      <c r="S2864" s="45">
        <v>152939</v>
      </c>
      <c r="T2864" s="45">
        <v>320443</v>
      </c>
      <c r="U2864" s="45">
        <v>254899</v>
      </c>
      <c r="V2864" s="45">
        <v>0</v>
      </c>
      <c r="W2864" s="45">
        <v>14.74771</v>
      </c>
      <c r="X2864" s="45">
        <v>5.1450648000000001</v>
      </c>
      <c r="Y2864" s="45">
        <v>21.765091000000002</v>
      </c>
      <c r="Z2864" s="46">
        <v>516843</v>
      </c>
      <c r="AA2864" s="46">
        <v>51750.095070873111</v>
      </c>
      <c r="AB2864" s="47">
        <f>_xlfn.XLOOKUP($F2864,Main_OG!$D$1:$D$766,Main_OG!AJ$1:AJ$766,"")</f>
        <v>48470944</v>
      </c>
      <c r="AC2864" s="47">
        <f>_xlfn.XLOOKUP($F2864,Main_OG!$D$1:$D$766,Main_OG!AK$1:AK$766,"")</f>
        <v>6148722</v>
      </c>
      <c r="AD2864" s="47">
        <f>_xlfn.XLOOKUP($F2864,Main_OG!$D$1:$D$766,Main_OG!AL$1:AL$766,"")</f>
        <v>468790626</v>
      </c>
      <c r="AE2864" s="47">
        <f>_xlfn.XLOOKUP($F2864,Main_OG!$D$1:$D$766,Main_OG!AM$1:AM$766,"")</f>
        <v>30478694</v>
      </c>
      <c r="AF2864" s="48">
        <f>_xlfn.XLOOKUP($F2864,Main_OG!$D$1:$D$766,Main_OG!Z$1:Z$766,"")</f>
        <v>2.15</v>
      </c>
      <c r="AG2864" s="48">
        <f>_xlfn.XLOOKUP($F2864,Main_OG!$D$1:$D$766,Main_OG!AA$1:AA$766,"")</f>
        <v>2.1875855044172008</v>
      </c>
      <c r="AH2864" s="48">
        <f>_xlfn.XLOOKUP($F2864,Main_OG!$D$1:$D$766,Main_OG!AB$1:AB$766,"")</f>
        <v>15.72</v>
      </c>
      <c r="AI2864" s="48">
        <f>_xlfn.XLOOKUP($F2864,Main_OG!$D$1:$D$766,Main_OG!AC$1:AC$766,"")</f>
        <v>3.25</v>
      </c>
      <c r="AJ2864" s="48">
        <f>_xlfn.XLOOKUP($F2864,Main_OG!$D$1:$D$766,Main_OG!AD$1:AD$766,"")</f>
        <v>0.63</v>
      </c>
    </row>
    <row r="2865" spans="2:36" x14ac:dyDescent="0.35">
      <c r="B2865" s="36" t="s">
        <v>4063</v>
      </c>
      <c r="C2865" s="45" t="s">
        <v>230</v>
      </c>
      <c r="D2865" s="45" t="s">
        <v>4327</v>
      </c>
      <c r="E2865" s="36" t="s">
        <v>4053</v>
      </c>
      <c r="F2865" s="36" t="str">
        <f t="shared" si="132"/>
        <v>2019_MI</v>
      </c>
      <c r="G2865" s="45">
        <v>2019</v>
      </c>
      <c r="H2865" s="45">
        <f>_xlfn.XLOOKUP(J2865,Main_OG!$B$1:$B$766,Main_OG!$O$1:$O$766,"")</f>
        <v>0</v>
      </c>
      <c r="I2865" s="45">
        <f>_xlfn.XLOOKUP(F2865,Main_OG!$D$1:$D$766,Main_OG!$J$1:$J$766,"")</f>
        <v>1</v>
      </c>
      <c r="J2865" s="45" t="s">
        <v>230</v>
      </c>
      <c r="K2865" s="45" t="str">
        <f t="shared" si="133"/>
        <v>Upper Peninsula Power Company_MI</v>
      </c>
      <c r="L2865" s="45" t="str">
        <f t="shared" si="134"/>
        <v>Upper Peninsula Power Co_MI</v>
      </c>
      <c r="M2865" s="45" t="s">
        <v>4068</v>
      </c>
      <c r="N2865" s="45">
        <v>0</v>
      </c>
      <c r="O2865" s="45">
        <v>6103</v>
      </c>
      <c r="P2865" s="45">
        <v>44</v>
      </c>
      <c r="Q2865" s="45">
        <v>46742</v>
      </c>
      <c r="R2865" s="45">
        <v>0</v>
      </c>
      <c r="S2865" s="45">
        <v>147757</v>
      </c>
      <c r="T2865" s="45">
        <v>371893</v>
      </c>
      <c r="U2865" s="45">
        <v>247443</v>
      </c>
      <c r="V2865" s="45">
        <v>0</v>
      </c>
      <c r="W2865" s="45">
        <v>16.726043000000001</v>
      </c>
      <c r="X2865" s="45">
        <v>5.3556264999999996</v>
      </c>
      <c r="Y2865" s="45">
        <v>21.97007</v>
      </c>
      <c r="Z2865" s="46">
        <v>517845.2</v>
      </c>
      <c r="AA2865" s="46">
        <v>51863.37826665445</v>
      </c>
      <c r="AB2865" s="47">
        <f>_xlfn.XLOOKUP($F2865,Main_OG!$D$1:$D$766,Main_OG!AJ$1:AJ$766,"")</f>
        <v>42514514</v>
      </c>
      <c r="AC2865" s="47">
        <f>_xlfn.XLOOKUP($F2865,Main_OG!$D$1:$D$766,Main_OG!AK$1:AK$766,"")</f>
        <v>4549214</v>
      </c>
      <c r="AD2865" s="47">
        <f>_xlfn.XLOOKUP($F2865,Main_OG!$D$1:$D$766,Main_OG!AL$1:AL$766,"")</f>
        <v>507737264</v>
      </c>
      <c r="AE2865" s="47">
        <f>_xlfn.XLOOKUP($F2865,Main_OG!$D$1:$D$766,Main_OG!AM$1:AM$766,"")</f>
        <v>32909275</v>
      </c>
      <c r="AF2865" s="48">
        <f>_xlfn.XLOOKUP($F2865,Main_OG!$D$1:$D$766,Main_OG!Z$1:Z$766,"")</f>
        <v>1.9</v>
      </c>
      <c r="AG2865" s="48">
        <f>_xlfn.XLOOKUP($F2865,Main_OG!$D$1:$D$766,Main_OG!AA$1:AA$766,"")</f>
        <v>2.09</v>
      </c>
      <c r="AH2865" s="48">
        <f>_xlfn.XLOOKUP($F2865,Main_OG!$D$1:$D$766,Main_OG!AB$1:AB$766,"")</f>
        <v>13.95</v>
      </c>
      <c r="AI2865" s="48">
        <f>_xlfn.XLOOKUP($F2865,Main_OG!$D$1:$D$766,Main_OG!AC$1:AC$766,"")</f>
        <v>2.6</v>
      </c>
      <c r="AJ2865" s="48">
        <f>_xlfn.XLOOKUP($F2865,Main_OG!$D$1:$D$766,Main_OG!AD$1:AD$766,"")</f>
        <v>0.60296766622862785</v>
      </c>
    </row>
    <row r="2866" spans="2:36" x14ac:dyDescent="0.35">
      <c r="B2866" s="36" t="s">
        <v>4063</v>
      </c>
      <c r="C2866" s="45" t="s">
        <v>230</v>
      </c>
      <c r="D2866" s="45" t="s">
        <v>4327</v>
      </c>
      <c r="E2866" s="36" t="s">
        <v>4053</v>
      </c>
      <c r="F2866" s="36" t="str">
        <f t="shared" si="132"/>
        <v>2020_MI</v>
      </c>
      <c r="G2866" s="45">
        <v>2020</v>
      </c>
      <c r="H2866" s="45">
        <f>_xlfn.XLOOKUP(J2866,Main_OG!$B$1:$B$766,Main_OG!$O$1:$O$766,"")</f>
        <v>0</v>
      </c>
      <c r="I2866" s="45">
        <f>_xlfn.XLOOKUP(F2866,Main_OG!$D$1:$D$766,Main_OG!$J$1:$J$766,"")</f>
        <v>1</v>
      </c>
      <c r="J2866" s="45" t="s">
        <v>230</v>
      </c>
      <c r="K2866" s="45" t="str">
        <f t="shared" si="133"/>
        <v>Upper Peninsula Power Company_MI</v>
      </c>
      <c r="L2866" s="45" t="str">
        <f t="shared" si="134"/>
        <v>Upper Peninsula Power Co_MI</v>
      </c>
      <c r="M2866" s="45" t="s">
        <v>4069</v>
      </c>
      <c r="N2866" s="45">
        <v>0</v>
      </c>
      <c r="O2866" s="45">
        <v>6125</v>
      </c>
      <c r="P2866" s="45">
        <v>42</v>
      </c>
      <c r="Q2866" s="45">
        <v>0</v>
      </c>
      <c r="R2866" s="45">
        <v>0</v>
      </c>
      <c r="S2866" s="45">
        <v>137464</v>
      </c>
      <c r="T2866" s="45">
        <v>380418</v>
      </c>
      <c r="U2866" s="45">
        <v>0</v>
      </c>
      <c r="V2866" s="45">
        <v>0</v>
      </c>
      <c r="W2866" s="45">
        <v>18.745781000000001</v>
      </c>
      <c r="X2866" s="45">
        <v>5.1009678999999997</v>
      </c>
      <c r="Y2866" s="45">
        <v>0</v>
      </c>
      <c r="Z2866" s="46">
        <v>502483.7</v>
      </c>
      <c r="AA2866" s="46">
        <v>50367.590085732932</v>
      </c>
      <c r="AB2866" s="47">
        <f>_xlfn.XLOOKUP($F2866,Main_OG!$D$1:$D$766,Main_OG!AJ$1:AJ$766,"")</f>
        <v>31781102</v>
      </c>
      <c r="AC2866" s="47">
        <f>_xlfn.XLOOKUP($F2866,Main_OG!$D$1:$D$766,Main_OG!AK$1:AK$766,"")</f>
        <v>4699362</v>
      </c>
      <c r="AD2866" s="47">
        <f>_xlfn.XLOOKUP($F2866,Main_OG!$D$1:$D$766,Main_OG!AL$1:AL$766,"")</f>
        <v>556237194</v>
      </c>
      <c r="AE2866" s="47">
        <f>_xlfn.XLOOKUP($F2866,Main_OG!$D$1:$D$766,Main_OG!AM$1:AM$766,"")</f>
        <v>0</v>
      </c>
      <c r="AF2866" s="48">
        <f>_xlfn.XLOOKUP($F2866,Main_OG!$D$1:$D$766,Main_OG!Z$1:Z$766,"")</f>
        <v>0</v>
      </c>
      <c r="AG2866" s="48">
        <f>_xlfn.XLOOKUP($F2866,Main_OG!$D$1:$D$766,Main_OG!AA$1:AA$766,"")</f>
        <v>2.127327759928813</v>
      </c>
      <c r="AH2866" s="48">
        <f>_xlfn.XLOOKUP($F2866,Main_OG!$D$1:$D$766,Main_OG!AB$1:AB$766,"")</f>
        <v>12.535325193609101</v>
      </c>
      <c r="AI2866" s="48">
        <f>_xlfn.XLOOKUP($F2866,Main_OG!$D$1:$D$766,Main_OG!AC$1:AC$766,"")</f>
        <v>2.0299999999999998</v>
      </c>
      <c r="AJ2866" s="48">
        <f>_xlfn.XLOOKUP($F2866,Main_OG!$D$1:$D$766,Main_OG!AD$1:AD$766,"")</f>
        <v>0.51</v>
      </c>
    </row>
    <row r="2867" spans="2:36" x14ac:dyDescent="0.35">
      <c r="B2867" s="36" t="s">
        <v>4070</v>
      </c>
      <c r="C2867" s="45" t="s">
        <v>781</v>
      </c>
      <c r="D2867" s="45" t="s">
        <v>4328</v>
      </c>
      <c r="E2867" s="36" t="s">
        <v>4070</v>
      </c>
      <c r="F2867" s="36" t="str">
        <f t="shared" si="132"/>
        <v>2019_ME</v>
      </c>
      <c r="G2867" s="45">
        <v>2019</v>
      </c>
      <c r="H2867" s="45">
        <f>_xlfn.XLOOKUP(J2867,Main_OG!$B$1:$B$766,Main_OG!$O$1:$O$766,"")</f>
        <v>1</v>
      </c>
      <c r="I2867" s="45">
        <f>_xlfn.XLOOKUP(F2867,Main_OG!$D$1:$D$766,Main_OG!$J$1:$J$766,"")</f>
        <v>1</v>
      </c>
      <c r="J2867" s="45" t="s">
        <v>781</v>
      </c>
      <c r="K2867" s="45" t="str">
        <f t="shared" si="133"/>
        <v>Versant Power_ME</v>
      </c>
      <c r="L2867" s="45" t="str">
        <f t="shared" si="134"/>
        <v>Versant Power_ME</v>
      </c>
      <c r="M2867" s="45" t="s">
        <v>4071</v>
      </c>
      <c r="N2867" s="45">
        <v>0</v>
      </c>
      <c r="O2867" s="45">
        <v>22273</v>
      </c>
      <c r="P2867" s="45">
        <v>140</v>
      </c>
      <c r="Q2867" s="45">
        <v>125687</v>
      </c>
      <c r="R2867" s="45">
        <v>0</v>
      </c>
      <c r="S2867" s="45">
        <v>557594</v>
      </c>
      <c r="T2867" s="45">
        <v>93010</v>
      </c>
      <c r="U2867" s="45">
        <v>771446</v>
      </c>
      <c r="V2867" s="45">
        <v>0</v>
      </c>
      <c r="W2867" s="45">
        <v>12.293873</v>
      </c>
      <c r="X2867" s="45">
        <v>10.02075</v>
      </c>
      <c r="Y2867" s="45">
        <v>19.280909000000001</v>
      </c>
      <c r="Z2867" s="46">
        <v>66351.199999999997</v>
      </c>
      <c r="AA2867" s="46">
        <v>49303.52140410323</v>
      </c>
      <c r="AB2867" s="47">
        <f>_xlfn.XLOOKUP($F2867,Main_OG!$D$1:$D$766,Main_OG!AJ$1:AJ$766,"")</f>
        <v>33556</v>
      </c>
      <c r="AC2867" s="47">
        <f>_xlfn.XLOOKUP($F2867,Main_OG!$D$1:$D$766,Main_OG!AK$1:AK$766,"")</f>
        <v>106734</v>
      </c>
      <c r="AD2867" s="47">
        <f>_xlfn.XLOOKUP($F2867,Main_OG!$D$1:$D$766,Main_OG!AL$1:AL$766,"")</f>
        <v>23459502</v>
      </c>
      <c r="AE2867" s="47">
        <f>_xlfn.XLOOKUP($F2867,Main_OG!$D$1:$D$766,Main_OG!AM$1:AM$766,"")</f>
        <v>0</v>
      </c>
      <c r="AF2867" s="48">
        <f>_xlfn.XLOOKUP($F2867,Main_OG!$D$1:$D$766,Main_OG!Z$1:Z$766,"")</f>
        <v>4.95</v>
      </c>
      <c r="AG2867" s="48">
        <f>_xlfn.XLOOKUP($F2867,Main_OG!$D$1:$D$766,Main_OG!AA$1:AA$766,"")</f>
        <v>3.35</v>
      </c>
      <c r="AH2867" s="48">
        <f>_xlfn.XLOOKUP($F2867,Main_OG!$D$1:$D$766,Main_OG!AB$1:AB$766,"")</f>
        <v>16.155101142605361</v>
      </c>
      <c r="AI2867" s="48">
        <f>_xlfn.XLOOKUP($F2867,Main_OG!$D$1:$D$766,Main_OG!AC$1:AC$766,"")</f>
        <v>3.3292283805067271</v>
      </c>
      <c r="AJ2867" s="48">
        <f>_xlfn.XLOOKUP($F2867,Main_OG!$D$1:$D$766,Main_OG!AD$1:AD$766,"")</f>
        <v>0.60296766622862785</v>
      </c>
    </row>
    <row r="2868" spans="2:36" x14ac:dyDescent="0.35">
      <c r="B2868" s="36" t="s">
        <v>4070</v>
      </c>
      <c r="C2868" s="45" t="s">
        <v>781</v>
      </c>
      <c r="D2868" s="45" t="s">
        <v>4328</v>
      </c>
      <c r="E2868" s="36" t="s">
        <v>4070</v>
      </c>
      <c r="F2868" s="36" t="str">
        <f t="shared" si="132"/>
        <v>2020_ME</v>
      </c>
      <c r="G2868" s="45">
        <v>2020</v>
      </c>
      <c r="H2868" s="45">
        <f>_xlfn.XLOOKUP(J2868,Main_OG!$B$1:$B$766,Main_OG!$O$1:$O$766,"")</f>
        <v>1</v>
      </c>
      <c r="I2868" s="45">
        <f>_xlfn.XLOOKUP(F2868,Main_OG!$D$1:$D$766,Main_OG!$J$1:$J$766,"")</f>
        <v>1</v>
      </c>
      <c r="J2868" s="45" t="s">
        <v>781</v>
      </c>
      <c r="K2868" s="45" t="str">
        <f t="shared" si="133"/>
        <v>Versant Power_ME</v>
      </c>
      <c r="L2868" s="45" t="str">
        <f t="shared" si="134"/>
        <v>Versant Power_ME</v>
      </c>
      <c r="M2868" s="45" t="s">
        <v>4072</v>
      </c>
      <c r="N2868" s="45">
        <v>0</v>
      </c>
      <c r="O2868" s="45">
        <v>22277</v>
      </c>
      <c r="P2868" s="45">
        <v>151</v>
      </c>
      <c r="Q2868" s="45">
        <v>0</v>
      </c>
      <c r="R2868" s="45">
        <v>0</v>
      </c>
      <c r="S2868" s="45">
        <v>378348</v>
      </c>
      <c r="T2868" s="45">
        <v>99110</v>
      </c>
      <c r="U2868" s="45">
        <v>0</v>
      </c>
      <c r="V2868" s="45">
        <v>0</v>
      </c>
      <c r="W2868" s="45">
        <v>12.776465</v>
      </c>
      <c r="X2868" s="45">
        <v>9.3307435999999999</v>
      </c>
      <c r="Y2868" s="45">
        <v>0</v>
      </c>
      <c r="Z2868" s="46">
        <v>67420.600000000006</v>
      </c>
      <c r="AA2868" s="46">
        <v>49954.247295774381</v>
      </c>
      <c r="AB2868" s="47">
        <f>_xlfn.XLOOKUP($F2868,Main_OG!$D$1:$D$766,Main_OG!AJ$1:AJ$766,"")</f>
        <v>27588</v>
      </c>
      <c r="AC2868" s="47">
        <f>_xlfn.XLOOKUP($F2868,Main_OG!$D$1:$D$766,Main_OG!AK$1:AK$766,"")</f>
        <v>121500</v>
      </c>
      <c r="AD2868" s="47">
        <f>_xlfn.XLOOKUP($F2868,Main_OG!$D$1:$D$766,Main_OG!AL$1:AL$766,"")</f>
        <v>24608858</v>
      </c>
      <c r="AE2868" s="47">
        <f>_xlfn.XLOOKUP($F2868,Main_OG!$D$1:$D$766,Main_OG!AM$1:AM$766,"")</f>
        <v>0</v>
      </c>
      <c r="AF2868" s="48">
        <f>_xlfn.XLOOKUP($F2868,Main_OG!$D$1:$D$766,Main_OG!Z$1:Z$766,"")</f>
        <v>0</v>
      </c>
      <c r="AG2868" s="48">
        <f>_xlfn.XLOOKUP($F2868,Main_OG!$D$1:$D$766,Main_OG!AA$1:AA$766,"")</f>
        <v>3.11</v>
      </c>
      <c r="AH2868" s="48">
        <f>_xlfn.XLOOKUP($F2868,Main_OG!$D$1:$D$766,Main_OG!AB$1:AB$766,"")</f>
        <v>9.58</v>
      </c>
      <c r="AI2868" s="48">
        <f>_xlfn.XLOOKUP($F2868,Main_OG!$D$1:$D$766,Main_OG!AC$1:AC$766,"")</f>
        <v>3.22</v>
      </c>
      <c r="AJ2868" s="48">
        <f>_xlfn.XLOOKUP($F2868,Main_OG!$D$1:$D$766,Main_OG!AD$1:AD$766,"")</f>
        <v>0.5848556097000881</v>
      </c>
    </row>
    <row r="2869" spans="2:36" x14ac:dyDescent="0.35">
      <c r="B2869" s="36" t="s">
        <v>4073</v>
      </c>
      <c r="C2869" s="45" t="s">
        <v>199</v>
      </c>
      <c r="D2869" s="45" t="s">
        <v>4329</v>
      </c>
      <c r="E2869" s="36" t="s">
        <v>4536</v>
      </c>
      <c r="F2869" s="36" t="str">
        <f t="shared" si="132"/>
        <v>2006_NC</v>
      </c>
      <c r="G2869" s="45">
        <v>2006</v>
      </c>
      <c r="H2869" s="45">
        <f>_xlfn.XLOOKUP(J2869,Main_OG!$B$1:$B$766,Main_OG!$O$1:$O$766,"")</f>
        <v>0</v>
      </c>
      <c r="I2869" s="45">
        <f>_xlfn.XLOOKUP(F2869,Main_OG!$D$1:$D$766,Main_OG!$J$1:$J$766,"")</f>
        <v>0</v>
      </c>
      <c r="J2869" s="45" t="s">
        <v>199</v>
      </c>
      <c r="K2869" s="45" t="str">
        <f t="shared" si="133"/>
        <v>Virginia Electric &amp; Power Co_NC</v>
      </c>
      <c r="L2869" s="45" t="str">
        <f t="shared" si="134"/>
        <v>Virginia Electric Power Co_NC</v>
      </c>
      <c r="M2869" s="45" t="s">
        <v>4074</v>
      </c>
      <c r="N2869" s="45">
        <v>0</v>
      </c>
      <c r="O2869" s="45">
        <v>17654</v>
      </c>
      <c r="P2869" s="45">
        <v>69</v>
      </c>
      <c r="Q2869" s="45">
        <v>99296</v>
      </c>
      <c r="R2869" s="45">
        <v>0</v>
      </c>
      <c r="S2869" s="45">
        <v>67697</v>
      </c>
      <c r="T2869" s="45">
        <v>80944</v>
      </c>
      <c r="U2869" s="45">
        <v>130161</v>
      </c>
      <c r="V2869" s="45">
        <v>0</v>
      </c>
      <c r="W2869" s="45">
        <v>7.3434033898305087</v>
      </c>
      <c r="X2869" s="45">
        <v>4.5612763729783374</v>
      </c>
      <c r="Y2869" s="45">
        <v>8.8184242404533286</v>
      </c>
      <c r="Z2869" s="46">
        <v>470663.9</v>
      </c>
      <c r="AA2869" s="46">
        <v>52781.165087521178</v>
      </c>
      <c r="AB2869" s="47">
        <f>_xlfn.XLOOKUP($F2869,Main_OG!$D$1:$D$766,Main_OG!AJ$1:AJ$766,"")</f>
        <v>60694589.420000002</v>
      </c>
      <c r="AC2869" s="47">
        <f>_xlfn.XLOOKUP($F2869,Main_OG!$D$1:$D$766,Main_OG!AK$1:AK$766,"")</f>
        <v>1340560.04</v>
      </c>
      <c r="AD2869" s="47">
        <f>_xlfn.XLOOKUP($F2869,Main_OG!$D$1:$D$766,Main_OG!AL$1:AL$766,"")</f>
        <v>57009192.18</v>
      </c>
      <c r="AE2869" s="47">
        <f>_xlfn.XLOOKUP($F2869,Main_OG!$D$1:$D$766,Main_OG!AM$1:AM$766,"")</f>
        <v>39963184</v>
      </c>
      <c r="AF2869" s="48">
        <f>_xlfn.XLOOKUP($F2869,Main_OG!$D$1:$D$766,Main_OG!Z$1:Z$766,"")</f>
        <v>0</v>
      </c>
      <c r="AG2869" s="48">
        <f>_xlfn.XLOOKUP($F2869,Main_OG!$D$1:$D$766,Main_OG!AA$1:AA$766,"")</f>
        <v>2.69</v>
      </c>
      <c r="AH2869" s="48">
        <f>_xlfn.XLOOKUP($F2869,Main_OG!$D$1:$D$766,Main_OG!AB$1:AB$766,"")</f>
        <v>13.99</v>
      </c>
      <c r="AI2869" s="48">
        <f>_xlfn.XLOOKUP($F2869,Main_OG!$D$1:$D$766,Main_OG!AC$1:AC$766,"")</f>
        <v>7.64</v>
      </c>
      <c r="AJ2869" s="48">
        <f>_xlfn.XLOOKUP($F2869,Main_OG!$D$1:$D$766,Main_OG!AD$1:AD$766,"")</f>
        <v>0.43</v>
      </c>
    </row>
    <row r="2870" spans="2:36" x14ac:dyDescent="0.35">
      <c r="B2870" s="36" t="s">
        <v>4073</v>
      </c>
      <c r="C2870" s="45" t="s">
        <v>219</v>
      </c>
      <c r="D2870" s="45" t="s">
        <v>4329</v>
      </c>
      <c r="E2870" s="36" t="s">
        <v>4536</v>
      </c>
      <c r="F2870" s="36" t="str">
        <f t="shared" si="132"/>
        <v>2006_VA</v>
      </c>
      <c r="G2870" s="45">
        <v>2006</v>
      </c>
      <c r="H2870" s="45">
        <f>_xlfn.XLOOKUP(J2870,Main_OG!$B$1:$B$766,Main_OG!$O$1:$O$766,"")</f>
        <v>1</v>
      </c>
      <c r="I2870" s="45">
        <f>_xlfn.XLOOKUP(F2870,Main_OG!$D$1:$D$766,Main_OG!$J$1:$J$766,"")</f>
        <v>0</v>
      </c>
      <c r="J2870" s="45" t="s">
        <v>219</v>
      </c>
      <c r="K2870" s="45" t="str">
        <f t="shared" si="133"/>
        <v>Virginia Electric &amp; Power Co_VA</v>
      </c>
      <c r="L2870" s="45" t="str">
        <f t="shared" si="134"/>
        <v>Virginia Electric Power Co_VA</v>
      </c>
      <c r="M2870" s="45" t="s">
        <v>4075</v>
      </c>
      <c r="N2870" s="45">
        <v>1</v>
      </c>
      <c r="O2870" s="45">
        <v>237203</v>
      </c>
      <c r="P2870" s="45">
        <v>566</v>
      </c>
      <c r="Q2870" s="45">
        <v>1973430</v>
      </c>
      <c r="R2870" s="45">
        <v>11119</v>
      </c>
      <c r="S2870" s="45">
        <v>2190297</v>
      </c>
      <c r="T2870" s="45">
        <v>388823</v>
      </c>
      <c r="U2870" s="45">
        <v>2309723</v>
      </c>
      <c r="V2870" s="45">
        <v>6.8096495042349794</v>
      </c>
      <c r="W2870" s="45">
        <v>6.0255393756456463</v>
      </c>
      <c r="X2870" s="45">
        <v>4.6212273648427402</v>
      </c>
      <c r="Y2870" s="45">
        <v>8.5388485087238308</v>
      </c>
      <c r="Z2870" s="46">
        <v>451263.1</v>
      </c>
      <c r="AA2870" s="46">
        <v>58806.264232820438</v>
      </c>
      <c r="AB2870" s="47">
        <f>_xlfn.XLOOKUP($F2870,Main_OG!$D$1:$D$766,Main_OG!AJ$1:AJ$766,"")</f>
        <v>27470903.899999999</v>
      </c>
      <c r="AC2870" s="47">
        <f>_xlfn.XLOOKUP($F2870,Main_OG!$D$1:$D$766,Main_OG!AK$1:AK$766,"")</f>
        <v>2761875.6</v>
      </c>
      <c r="AD2870" s="47">
        <f>_xlfn.XLOOKUP($F2870,Main_OG!$D$1:$D$766,Main_OG!AL$1:AL$766,"")</f>
        <v>122017743.90000001</v>
      </c>
      <c r="AE2870" s="47">
        <f>_xlfn.XLOOKUP($F2870,Main_OG!$D$1:$D$766,Main_OG!AM$1:AM$766,"")</f>
        <v>27593516</v>
      </c>
      <c r="AF2870" s="48">
        <f>_xlfn.XLOOKUP($F2870,Main_OG!$D$1:$D$766,Main_OG!Z$1:Z$766,"")</f>
        <v>0</v>
      </c>
      <c r="AG2870" s="48">
        <f>_xlfn.XLOOKUP($F2870,Main_OG!$D$1:$D$766,Main_OG!AA$1:AA$766,"")</f>
        <v>2.2465548173415608</v>
      </c>
      <c r="AH2870" s="48">
        <f>_xlfn.XLOOKUP($F2870,Main_OG!$D$1:$D$766,Main_OG!AB$1:AB$766,"")</f>
        <v>12.87</v>
      </c>
      <c r="AI2870" s="48">
        <f>_xlfn.XLOOKUP($F2870,Main_OG!$D$1:$D$766,Main_OG!AC$1:AC$766,"")</f>
        <v>7.1610124069250478</v>
      </c>
      <c r="AJ2870" s="48">
        <f>_xlfn.XLOOKUP($F2870,Main_OG!$D$1:$D$766,Main_OG!AD$1:AD$766,"")</f>
        <v>0.4704061490499184</v>
      </c>
    </row>
    <row r="2871" spans="2:36" x14ac:dyDescent="0.35">
      <c r="B2871" s="36" t="s">
        <v>4073</v>
      </c>
      <c r="C2871" s="45" t="s">
        <v>199</v>
      </c>
      <c r="D2871" s="45" t="s">
        <v>4329</v>
      </c>
      <c r="E2871" s="36" t="s">
        <v>4536</v>
      </c>
      <c r="F2871" s="36" t="str">
        <f t="shared" si="132"/>
        <v>2007_NC</v>
      </c>
      <c r="G2871" s="45">
        <v>2007</v>
      </c>
      <c r="H2871" s="45">
        <f>_xlfn.XLOOKUP(J2871,Main_OG!$B$1:$B$766,Main_OG!$O$1:$O$766,"")</f>
        <v>0</v>
      </c>
      <c r="I2871" s="45">
        <f>_xlfn.XLOOKUP(F2871,Main_OG!$D$1:$D$766,Main_OG!$J$1:$J$766,"")</f>
        <v>0</v>
      </c>
      <c r="J2871" s="45" t="s">
        <v>199</v>
      </c>
      <c r="K2871" s="45" t="str">
        <f t="shared" si="133"/>
        <v>Virginia Electric &amp; Power Co_NC</v>
      </c>
      <c r="L2871" s="45" t="str">
        <f t="shared" si="134"/>
        <v>Virginia Electric Power Co_NC</v>
      </c>
      <c r="M2871" s="45" t="s">
        <v>4076</v>
      </c>
      <c r="N2871" s="45">
        <v>0</v>
      </c>
      <c r="O2871" s="45">
        <v>17709</v>
      </c>
      <c r="P2871" s="45">
        <v>66</v>
      </c>
      <c r="Q2871" s="45">
        <v>99867</v>
      </c>
      <c r="R2871" s="45">
        <v>0</v>
      </c>
      <c r="S2871" s="45">
        <v>74904</v>
      </c>
      <c r="T2871" s="45">
        <v>87725</v>
      </c>
      <c r="U2871" s="45">
        <v>146307</v>
      </c>
      <c r="V2871" s="45">
        <v>0</v>
      </c>
      <c r="W2871" s="45">
        <v>7.81</v>
      </c>
      <c r="X2871" s="45">
        <v>5.09</v>
      </c>
      <c r="Y2871" s="45">
        <v>9.27</v>
      </c>
      <c r="Z2871" s="46">
        <v>477920.8</v>
      </c>
      <c r="AA2871" s="46">
        <v>52414.878334009831</v>
      </c>
      <c r="AB2871" s="47">
        <f>_xlfn.XLOOKUP($F2871,Main_OG!$D$1:$D$766,Main_OG!AJ$1:AJ$766,"")</f>
        <v>64600266</v>
      </c>
      <c r="AC2871" s="47">
        <f>_xlfn.XLOOKUP($F2871,Main_OG!$D$1:$D$766,Main_OG!AK$1:AK$766,"")</f>
        <v>1483690</v>
      </c>
      <c r="AD2871" s="47">
        <f>_xlfn.XLOOKUP($F2871,Main_OG!$D$1:$D$766,Main_OG!AL$1:AL$766,"")</f>
        <v>80793738</v>
      </c>
      <c r="AE2871" s="47">
        <f>_xlfn.XLOOKUP($F2871,Main_OG!$D$1:$D$766,Main_OG!AM$1:AM$766,"")</f>
        <v>40044705</v>
      </c>
      <c r="AF2871" s="48">
        <f>_xlfn.XLOOKUP($F2871,Main_OG!$D$1:$D$766,Main_OG!Z$1:Z$766,"")</f>
        <v>0</v>
      </c>
      <c r="AG2871" s="48">
        <f>_xlfn.XLOOKUP($F2871,Main_OG!$D$1:$D$766,Main_OG!AA$1:AA$766,"")</f>
        <v>2.75</v>
      </c>
      <c r="AH2871" s="48">
        <f>_xlfn.XLOOKUP($F2871,Main_OG!$D$1:$D$766,Main_OG!AB$1:AB$766,"")</f>
        <v>14.91</v>
      </c>
      <c r="AI2871" s="48">
        <f>_xlfn.XLOOKUP($F2871,Main_OG!$D$1:$D$766,Main_OG!AC$1:AC$766,"")</f>
        <v>7.94</v>
      </c>
      <c r="AJ2871" s="48">
        <f>_xlfn.XLOOKUP($F2871,Main_OG!$D$1:$D$766,Main_OG!AD$1:AD$766,"")</f>
        <v>0.41</v>
      </c>
    </row>
    <row r="2872" spans="2:36" x14ac:dyDescent="0.35">
      <c r="B2872" s="36" t="s">
        <v>4073</v>
      </c>
      <c r="C2872" s="45" t="s">
        <v>219</v>
      </c>
      <c r="D2872" s="45" t="s">
        <v>4329</v>
      </c>
      <c r="E2872" s="36" t="s">
        <v>4536</v>
      </c>
      <c r="F2872" s="36" t="str">
        <f t="shared" si="132"/>
        <v>2007_VA</v>
      </c>
      <c r="G2872" s="45">
        <v>2007</v>
      </c>
      <c r="H2872" s="45">
        <f>_xlfn.XLOOKUP(J2872,Main_OG!$B$1:$B$766,Main_OG!$O$1:$O$766,"")</f>
        <v>1</v>
      </c>
      <c r="I2872" s="45">
        <f>_xlfn.XLOOKUP(F2872,Main_OG!$D$1:$D$766,Main_OG!$J$1:$J$766,"")</f>
        <v>0</v>
      </c>
      <c r="J2872" s="45" t="s">
        <v>219</v>
      </c>
      <c r="K2872" s="45" t="str">
        <f t="shared" si="133"/>
        <v>Virginia Electric &amp; Power Co_VA</v>
      </c>
      <c r="L2872" s="45" t="str">
        <f t="shared" si="134"/>
        <v>Virginia Electric Power Co_VA</v>
      </c>
      <c r="M2872" s="45" t="s">
        <v>4077</v>
      </c>
      <c r="N2872" s="45">
        <v>1</v>
      </c>
      <c r="O2872" s="45">
        <v>241236</v>
      </c>
      <c r="P2872" s="45">
        <v>554</v>
      </c>
      <c r="Q2872" s="45">
        <v>2002884</v>
      </c>
      <c r="R2872" s="45">
        <v>12968</v>
      </c>
      <c r="S2872" s="45">
        <v>2362708</v>
      </c>
      <c r="T2872" s="45">
        <v>403945</v>
      </c>
      <c r="U2872" s="45">
        <v>2496677</v>
      </c>
      <c r="V2872" s="45">
        <v>6.73</v>
      </c>
      <c r="W2872" s="45">
        <v>6.18</v>
      </c>
      <c r="X2872" s="45">
        <v>4.84</v>
      </c>
      <c r="Y2872" s="45">
        <v>8.65</v>
      </c>
      <c r="Z2872" s="46">
        <v>457568.9</v>
      </c>
      <c r="AA2872" s="46">
        <v>59033.53115727003</v>
      </c>
      <c r="AB2872" s="47">
        <f>_xlfn.XLOOKUP($F2872,Main_OG!$D$1:$D$766,Main_OG!AJ$1:AJ$766,"")</f>
        <v>28860222</v>
      </c>
      <c r="AC2872" s="47">
        <f>_xlfn.XLOOKUP($F2872,Main_OG!$D$1:$D$766,Main_OG!AK$1:AK$766,"")</f>
        <v>6816708</v>
      </c>
      <c r="AD2872" s="47">
        <f>_xlfn.XLOOKUP($F2872,Main_OG!$D$1:$D$766,Main_OG!AL$1:AL$766,"")</f>
        <v>181316228</v>
      </c>
      <c r="AE2872" s="47">
        <f>_xlfn.XLOOKUP($F2872,Main_OG!$D$1:$D$766,Main_OG!AM$1:AM$766,"")</f>
        <v>27268475</v>
      </c>
      <c r="AF2872" s="48">
        <f>_xlfn.XLOOKUP($F2872,Main_OG!$D$1:$D$766,Main_OG!Z$1:Z$766,"")</f>
        <v>0</v>
      </c>
      <c r="AG2872" s="48">
        <f>_xlfn.XLOOKUP($F2872,Main_OG!$D$1:$D$766,Main_OG!AA$1:AA$766,"")</f>
        <v>2.2465548173415608</v>
      </c>
      <c r="AH2872" s="48">
        <f>_xlfn.XLOOKUP($F2872,Main_OG!$D$1:$D$766,Main_OG!AB$1:AB$766,"")</f>
        <v>13.58</v>
      </c>
      <c r="AI2872" s="48">
        <f>_xlfn.XLOOKUP($F2872,Main_OG!$D$1:$D$766,Main_OG!AC$1:AC$766,"")</f>
        <v>7.3815467393807772</v>
      </c>
      <c r="AJ2872" s="48">
        <f>_xlfn.XLOOKUP($F2872,Main_OG!$D$1:$D$766,Main_OG!AD$1:AD$766,"")</f>
        <v>0.58103021845052572</v>
      </c>
    </row>
    <row r="2873" spans="2:36" x14ac:dyDescent="0.35">
      <c r="B2873" s="36" t="s">
        <v>4073</v>
      </c>
      <c r="C2873" s="45" t="s">
        <v>199</v>
      </c>
      <c r="D2873" s="45" t="s">
        <v>4329</v>
      </c>
      <c r="E2873" s="36" t="s">
        <v>4536</v>
      </c>
      <c r="F2873" s="36" t="str">
        <f t="shared" si="132"/>
        <v>2008_NC</v>
      </c>
      <c r="G2873" s="45">
        <v>2008</v>
      </c>
      <c r="H2873" s="45">
        <f>_xlfn.XLOOKUP(J2873,Main_OG!$B$1:$B$766,Main_OG!$O$1:$O$766,"")</f>
        <v>0</v>
      </c>
      <c r="I2873" s="45">
        <f>_xlfn.XLOOKUP(F2873,Main_OG!$D$1:$D$766,Main_OG!$J$1:$J$766,"")</f>
        <v>0</v>
      </c>
      <c r="J2873" s="45" t="s">
        <v>199</v>
      </c>
      <c r="K2873" s="45" t="str">
        <f t="shared" si="133"/>
        <v>Virginia Electric &amp; Power Co_NC</v>
      </c>
      <c r="L2873" s="45" t="str">
        <f t="shared" si="134"/>
        <v>Virginia Electric Power Co_NC</v>
      </c>
      <c r="M2873" s="45" t="s">
        <v>4078</v>
      </c>
      <c r="N2873" s="45">
        <v>0</v>
      </c>
      <c r="O2873" s="45">
        <v>17766</v>
      </c>
      <c r="P2873" s="45">
        <v>60</v>
      </c>
      <c r="Q2873" s="45">
        <v>100497</v>
      </c>
      <c r="R2873" s="45">
        <v>0</v>
      </c>
      <c r="S2873" s="45">
        <v>949812</v>
      </c>
      <c r="T2873" s="45">
        <v>1715159</v>
      </c>
      <c r="U2873" s="45">
        <v>1546418</v>
      </c>
      <c r="V2873" s="45">
        <v>0</v>
      </c>
      <c r="W2873" s="45">
        <v>7.47</v>
      </c>
      <c r="X2873" s="45">
        <v>4.6500000000000004</v>
      </c>
      <c r="Y2873" s="45">
        <v>8.94</v>
      </c>
      <c r="Z2873" s="46">
        <v>492688.8</v>
      </c>
      <c r="AA2873" s="46">
        <v>52923.518889248975</v>
      </c>
      <c r="AB2873" s="47">
        <f>_xlfn.XLOOKUP($F2873,Main_OG!$D$1:$D$766,Main_OG!AJ$1:AJ$766,"")</f>
        <v>61994776</v>
      </c>
      <c r="AC2873" s="47">
        <f>_xlfn.XLOOKUP($F2873,Main_OG!$D$1:$D$766,Main_OG!AK$1:AK$766,"")</f>
        <v>1105892</v>
      </c>
      <c r="AD2873" s="47">
        <f>_xlfn.XLOOKUP($F2873,Main_OG!$D$1:$D$766,Main_OG!AL$1:AL$766,"")</f>
        <v>72079564</v>
      </c>
      <c r="AE2873" s="47">
        <f>_xlfn.XLOOKUP($F2873,Main_OG!$D$1:$D$766,Main_OG!AM$1:AM$766,"")</f>
        <v>39776280</v>
      </c>
      <c r="AF2873" s="48">
        <f>_xlfn.XLOOKUP($F2873,Main_OG!$D$1:$D$766,Main_OG!Z$1:Z$766,"")</f>
        <v>0</v>
      </c>
      <c r="AG2873" s="48">
        <f>_xlfn.XLOOKUP($F2873,Main_OG!$D$1:$D$766,Main_OG!AA$1:AA$766,"")</f>
        <v>3.26</v>
      </c>
      <c r="AH2873" s="48">
        <f>_xlfn.XLOOKUP($F2873,Main_OG!$D$1:$D$766,Main_OG!AB$1:AB$766,"")</f>
        <v>19.760000000000002</v>
      </c>
      <c r="AI2873" s="48">
        <f>_xlfn.XLOOKUP($F2873,Main_OG!$D$1:$D$766,Main_OG!AC$1:AC$766,"")</f>
        <v>11</v>
      </c>
      <c r="AJ2873" s="48">
        <f>_xlfn.XLOOKUP($F2873,Main_OG!$D$1:$D$766,Main_OG!AD$1:AD$766,"")</f>
        <v>0.43</v>
      </c>
    </row>
    <row r="2874" spans="2:36" x14ac:dyDescent="0.35">
      <c r="B2874" s="36" t="s">
        <v>4073</v>
      </c>
      <c r="C2874" s="45" t="s">
        <v>219</v>
      </c>
      <c r="D2874" s="45" t="s">
        <v>4329</v>
      </c>
      <c r="E2874" s="36" t="s">
        <v>4536</v>
      </c>
      <c r="F2874" s="36" t="str">
        <f t="shared" si="132"/>
        <v>2008_VA</v>
      </c>
      <c r="G2874" s="45">
        <v>2008</v>
      </c>
      <c r="H2874" s="45">
        <f>_xlfn.XLOOKUP(J2874,Main_OG!$B$1:$B$766,Main_OG!$O$1:$O$766,"")</f>
        <v>1</v>
      </c>
      <c r="I2874" s="45">
        <f>_xlfn.XLOOKUP(F2874,Main_OG!$D$1:$D$766,Main_OG!$J$1:$J$766,"")</f>
        <v>0</v>
      </c>
      <c r="J2874" s="45" t="s">
        <v>219</v>
      </c>
      <c r="K2874" s="45" t="str">
        <f t="shared" si="133"/>
        <v>Virginia Electric &amp; Power Co_VA</v>
      </c>
      <c r="L2874" s="45" t="str">
        <f t="shared" si="134"/>
        <v>Virginia Electric Power Co_VA</v>
      </c>
      <c r="M2874" s="45" t="s">
        <v>4079</v>
      </c>
      <c r="N2874" s="45">
        <v>1</v>
      </c>
      <c r="O2874" s="45">
        <v>244470</v>
      </c>
      <c r="P2874" s="45">
        <v>538</v>
      </c>
      <c r="Q2874" s="45">
        <v>2023592</v>
      </c>
      <c r="R2874" s="45">
        <v>194063</v>
      </c>
      <c r="S2874" s="45">
        <v>38113145</v>
      </c>
      <c r="T2874" s="45">
        <v>8064086</v>
      </c>
      <c r="U2874" s="45">
        <v>28081547</v>
      </c>
      <c r="V2874" s="45">
        <v>7.8</v>
      </c>
      <c r="W2874" s="45">
        <v>7.23</v>
      </c>
      <c r="X2874" s="45">
        <v>5.83</v>
      </c>
      <c r="Y2874" s="45">
        <v>9.69</v>
      </c>
      <c r="Z2874" s="46">
        <v>462034.7</v>
      </c>
      <c r="AA2874" s="46">
        <v>58981.928375274591</v>
      </c>
      <c r="AB2874" s="47">
        <f>_xlfn.XLOOKUP($F2874,Main_OG!$D$1:$D$766,Main_OG!AJ$1:AJ$766,"")</f>
        <v>25820932</v>
      </c>
      <c r="AC2874" s="47">
        <f>_xlfn.XLOOKUP($F2874,Main_OG!$D$1:$D$766,Main_OG!AK$1:AK$766,"")</f>
        <v>4082928</v>
      </c>
      <c r="AD2874" s="47">
        <f>_xlfn.XLOOKUP($F2874,Main_OG!$D$1:$D$766,Main_OG!AL$1:AL$766,"")</f>
        <v>154676926</v>
      </c>
      <c r="AE2874" s="47">
        <f>_xlfn.XLOOKUP($F2874,Main_OG!$D$1:$D$766,Main_OG!AM$1:AM$766,"")</f>
        <v>27930764</v>
      </c>
      <c r="AF2874" s="48">
        <f>_xlfn.XLOOKUP($F2874,Main_OG!$D$1:$D$766,Main_OG!Z$1:Z$766,"")</f>
        <v>0</v>
      </c>
      <c r="AG2874" s="48">
        <f>_xlfn.XLOOKUP($F2874,Main_OG!$D$1:$D$766,Main_OG!AA$1:AA$766,"")</f>
        <v>2.2204719344600159</v>
      </c>
      <c r="AH2874" s="48">
        <f>_xlfn.XLOOKUP($F2874,Main_OG!$D$1:$D$766,Main_OG!AB$1:AB$766,"")</f>
        <v>21.37</v>
      </c>
      <c r="AI2874" s="48">
        <f>_xlfn.XLOOKUP($F2874,Main_OG!$D$1:$D$766,Main_OG!AC$1:AC$766,"")</f>
        <v>9.1182546074696553</v>
      </c>
      <c r="AJ2874" s="48">
        <f>_xlfn.XLOOKUP($F2874,Main_OG!$D$1:$D$766,Main_OG!AD$1:AD$766,"")</f>
        <v>0.68330088246943577</v>
      </c>
    </row>
    <row r="2875" spans="2:36" x14ac:dyDescent="0.35">
      <c r="B2875" s="36" t="s">
        <v>4073</v>
      </c>
      <c r="C2875" s="45" t="s">
        <v>199</v>
      </c>
      <c r="D2875" s="45" t="s">
        <v>4329</v>
      </c>
      <c r="E2875" s="36" t="s">
        <v>4536</v>
      </c>
      <c r="F2875" s="36" t="str">
        <f t="shared" si="132"/>
        <v>2009_NC</v>
      </c>
      <c r="G2875" s="45">
        <v>2009</v>
      </c>
      <c r="H2875" s="45">
        <f>_xlfn.XLOOKUP(J2875,Main_OG!$B$1:$B$766,Main_OG!$O$1:$O$766,"")</f>
        <v>0</v>
      </c>
      <c r="I2875" s="45">
        <f>_xlfn.XLOOKUP(F2875,Main_OG!$D$1:$D$766,Main_OG!$J$1:$J$766,"")</f>
        <v>0</v>
      </c>
      <c r="J2875" s="45" t="s">
        <v>199</v>
      </c>
      <c r="K2875" s="45" t="str">
        <f t="shared" si="133"/>
        <v>Virginia Electric &amp; Power Co_NC</v>
      </c>
      <c r="L2875" s="45" t="str">
        <f t="shared" si="134"/>
        <v>Virginia Electric Power Co_NC</v>
      </c>
      <c r="M2875" s="45" t="s">
        <v>4080</v>
      </c>
      <c r="N2875" s="45">
        <v>0</v>
      </c>
      <c r="O2875" s="45">
        <v>17750</v>
      </c>
      <c r="P2875" s="45">
        <v>59</v>
      </c>
      <c r="Q2875" s="45">
        <v>100761</v>
      </c>
      <c r="R2875" s="45">
        <v>0</v>
      </c>
      <c r="S2875" s="45">
        <v>953346</v>
      </c>
      <c r="T2875" s="45">
        <v>1496614</v>
      </c>
      <c r="U2875" s="45">
        <v>1578817</v>
      </c>
      <c r="V2875" s="45">
        <v>0</v>
      </c>
      <c r="W2875" s="45">
        <v>8.44</v>
      </c>
      <c r="X2875" s="45">
        <v>5.77</v>
      </c>
      <c r="Y2875" s="45">
        <v>9.8800000000000008</v>
      </c>
      <c r="Z2875" s="46">
        <v>473610.5</v>
      </c>
      <c r="AA2875" s="46">
        <v>50119.815026425553</v>
      </c>
      <c r="AB2875" s="47">
        <f>_xlfn.XLOOKUP($F2875,Main_OG!$D$1:$D$766,Main_OG!AJ$1:AJ$766,"")</f>
        <v>52595838</v>
      </c>
      <c r="AC2875" s="47">
        <f>_xlfn.XLOOKUP($F2875,Main_OG!$D$1:$D$766,Main_OG!AK$1:AK$766,"")</f>
        <v>1073360</v>
      </c>
      <c r="AD2875" s="47">
        <f>_xlfn.XLOOKUP($F2875,Main_OG!$D$1:$D$766,Main_OG!AL$1:AL$766,"")</f>
        <v>79952778</v>
      </c>
      <c r="AE2875" s="47">
        <f>_xlfn.XLOOKUP($F2875,Main_OG!$D$1:$D$766,Main_OG!AM$1:AM$766,"")</f>
        <v>40847711</v>
      </c>
      <c r="AF2875" s="48">
        <f>_xlfn.XLOOKUP($F2875,Main_OG!$D$1:$D$766,Main_OG!Z$1:Z$766,"")</f>
        <v>0</v>
      </c>
      <c r="AG2875" s="48">
        <f>_xlfn.XLOOKUP($F2875,Main_OG!$D$1:$D$766,Main_OG!AA$1:AA$766,"")</f>
        <v>3.59</v>
      </c>
      <c r="AH2875" s="48">
        <f>_xlfn.XLOOKUP($F2875,Main_OG!$D$1:$D$766,Main_OG!AB$1:AB$766,"")</f>
        <v>12.28</v>
      </c>
      <c r="AI2875" s="48">
        <f>_xlfn.XLOOKUP($F2875,Main_OG!$D$1:$D$766,Main_OG!AC$1:AC$766,"")</f>
        <v>7.63</v>
      </c>
      <c r="AJ2875" s="48">
        <f>_xlfn.XLOOKUP($F2875,Main_OG!$D$1:$D$766,Main_OG!AD$1:AD$766,"")</f>
        <v>0.5</v>
      </c>
    </row>
    <row r="2876" spans="2:36" x14ac:dyDescent="0.35">
      <c r="B2876" s="36" t="s">
        <v>4073</v>
      </c>
      <c r="C2876" s="45" t="s">
        <v>219</v>
      </c>
      <c r="D2876" s="45" t="s">
        <v>4329</v>
      </c>
      <c r="E2876" s="36" t="s">
        <v>4536</v>
      </c>
      <c r="F2876" s="36" t="str">
        <f t="shared" si="132"/>
        <v>2009_VA</v>
      </c>
      <c r="G2876" s="45">
        <v>2009</v>
      </c>
      <c r="H2876" s="45">
        <f>_xlfn.XLOOKUP(J2876,Main_OG!$B$1:$B$766,Main_OG!$O$1:$O$766,"")</f>
        <v>1</v>
      </c>
      <c r="I2876" s="45">
        <f>_xlfn.XLOOKUP(F2876,Main_OG!$D$1:$D$766,Main_OG!$J$1:$J$766,"")</f>
        <v>0</v>
      </c>
      <c r="J2876" s="45" t="s">
        <v>219</v>
      </c>
      <c r="K2876" s="45" t="str">
        <f t="shared" si="133"/>
        <v>Virginia Electric &amp; Power Co_VA</v>
      </c>
      <c r="L2876" s="45" t="str">
        <f t="shared" si="134"/>
        <v>Virginia Electric Power Co_VA</v>
      </c>
      <c r="M2876" s="45" t="s">
        <v>4081</v>
      </c>
      <c r="N2876" s="45">
        <v>1</v>
      </c>
      <c r="O2876" s="45">
        <v>246159</v>
      </c>
      <c r="P2876" s="45">
        <v>522</v>
      </c>
      <c r="Q2876" s="45">
        <v>2038843</v>
      </c>
      <c r="R2876" s="45">
        <v>193414</v>
      </c>
      <c r="S2876" s="45">
        <v>38043902</v>
      </c>
      <c r="T2876" s="45">
        <v>7147238</v>
      </c>
      <c r="U2876" s="45">
        <v>28340232</v>
      </c>
      <c r="V2876" s="45">
        <v>8.42</v>
      </c>
      <c r="W2876" s="45">
        <v>7.91</v>
      </c>
      <c r="X2876" s="45">
        <v>6.62</v>
      </c>
      <c r="Y2876" s="45">
        <v>10.59</v>
      </c>
      <c r="Z2876" s="46">
        <v>460075.3</v>
      </c>
      <c r="AA2876" s="46">
        <v>58046.802542084297</v>
      </c>
      <c r="AB2876" s="47">
        <f>_xlfn.XLOOKUP($F2876,Main_OG!$D$1:$D$766,Main_OG!AJ$1:AJ$766,"")</f>
        <v>20943458</v>
      </c>
      <c r="AC2876" s="47">
        <f>_xlfn.XLOOKUP($F2876,Main_OG!$D$1:$D$766,Main_OG!AK$1:AK$766,"")</f>
        <v>3603072</v>
      </c>
      <c r="AD2876" s="47">
        <f>_xlfn.XLOOKUP($F2876,Main_OG!$D$1:$D$766,Main_OG!AL$1:AL$766,"")</f>
        <v>189751210</v>
      </c>
      <c r="AE2876" s="47">
        <f>_xlfn.XLOOKUP($F2876,Main_OG!$D$1:$D$766,Main_OG!AM$1:AM$766,"")</f>
        <v>28212252</v>
      </c>
      <c r="AF2876" s="48">
        <f>_xlfn.XLOOKUP($F2876,Main_OG!$D$1:$D$766,Main_OG!Z$1:Z$766,"")</f>
        <v>0</v>
      </c>
      <c r="AG2876" s="48">
        <f>_xlfn.XLOOKUP($F2876,Main_OG!$D$1:$D$766,Main_OG!AA$1:AA$766,"")</f>
        <v>2.2743975091886082</v>
      </c>
      <c r="AH2876" s="48">
        <f>_xlfn.XLOOKUP($F2876,Main_OG!$D$1:$D$766,Main_OG!AB$1:AB$766,"")</f>
        <v>13.45</v>
      </c>
      <c r="AI2876" s="48">
        <f>_xlfn.XLOOKUP($F2876,Main_OG!$D$1:$D$766,Main_OG!AC$1:AC$766,"")</f>
        <v>4.5973007921271787</v>
      </c>
      <c r="AJ2876" s="48">
        <f>_xlfn.XLOOKUP($F2876,Main_OG!$D$1:$D$766,Main_OG!AD$1:AD$766,"")</f>
        <v>0.68314474405108627</v>
      </c>
    </row>
    <row r="2877" spans="2:36" x14ac:dyDescent="0.35">
      <c r="B2877" s="36" t="s">
        <v>4073</v>
      </c>
      <c r="C2877" s="45" t="s">
        <v>199</v>
      </c>
      <c r="D2877" s="45" t="s">
        <v>4329</v>
      </c>
      <c r="E2877" s="36" t="s">
        <v>4536</v>
      </c>
      <c r="F2877" s="36" t="str">
        <f t="shared" si="132"/>
        <v>2010_NC</v>
      </c>
      <c r="G2877" s="45">
        <v>2010</v>
      </c>
      <c r="H2877" s="45">
        <f>_xlfn.XLOOKUP(J2877,Main_OG!$B$1:$B$766,Main_OG!$O$1:$O$766,"")</f>
        <v>0</v>
      </c>
      <c r="I2877" s="45">
        <f>_xlfn.XLOOKUP(F2877,Main_OG!$D$1:$D$766,Main_OG!$J$1:$J$766,"")</f>
        <v>0</v>
      </c>
      <c r="J2877" s="45" t="s">
        <v>199</v>
      </c>
      <c r="K2877" s="45" t="str">
        <f t="shared" si="133"/>
        <v>Virginia Electric &amp; Power Co_NC</v>
      </c>
      <c r="L2877" s="45" t="str">
        <f t="shared" si="134"/>
        <v>Virginia Electric Power Co_NC</v>
      </c>
      <c r="M2877" s="45" t="s">
        <v>4082</v>
      </c>
      <c r="N2877" s="45">
        <v>0</v>
      </c>
      <c r="O2877" s="45">
        <v>17658</v>
      </c>
      <c r="P2877" s="45">
        <v>56</v>
      </c>
      <c r="Q2877" s="45">
        <v>101005</v>
      </c>
      <c r="R2877" s="45">
        <v>0</v>
      </c>
      <c r="S2877" s="45">
        <v>973584</v>
      </c>
      <c r="T2877" s="45">
        <v>1639786</v>
      </c>
      <c r="U2877" s="45">
        <v>1716948</v>
      </c>
      <c r="V2877" s="45">
        <v>0</v>
      </c>
      <c r="W2877" s="45">
        <v>8.3000000000000007</v>
      </c>
      <c r="X2877" s="45">
        <v>5.53</v>
      </c>
      <c r="Y2877" s="45">
        <v>9.74</v>
      </c>
      <c r="Z2877" s="46">
        <v>482030.4</v>
      </c>
      <c r="AA2877" s="46">
        <v>50344.777309431447</v>
      </c>
      <c r="AB2877" s="47">
        <f>_xlfn.XLOOKUP($F2877,Main_OG!$D$1:$D$766,Main_OG!AJ$1:AJ$766,"")</f>
        <v>58683252</v>
      </c>
      <c r="AC2877" s="47">
        <f>_xlfn.XLOOKUP($F2877,Main_OG!$D$1:$D$766,Main_OG!AK$1:AK$766,"")</f>
        <v>1132566</v>
      </c>
      <c r="AD2877" s="47">
        <f>_xlfn.XLOOKUP($F2877,Main_OG!$D$1:$D$766,Main_OG!AL$1:AL$766,"")</f>
        <v>146751936</v>
      </c>
      <c r="AE2877" s="47">
        <f>_xlfn.XLOOKUP($F2877,Main_OG!$D$1:$D$766,Main_OG!AM$1:AM$766,"")</f>
        <v>40739529</v>
      </c>
      <c r="AF2877" s="48">
        <f>_xlfn.XLOOKUP($F2877,Main_OG!$D$1:$D$766,Main_OG!Z$1:Z$766,"")</f>
        <v>0</v>
      </c>
      <c r="AG2877" s="48">
        <f>_xlfn.XLOOKUP($F2877,Main_OG!$D$1:$D$766,Main_OG!AA$1:AA$766,"")</f>
        <v>3.52</v>
      </c>
      <c r="AH2877" s="48">
        <f>_xlfn.XLOOKUP($F2877,Main_OG!$D$1:$D$766,Main_OG!AB$1:AB$766,"")</f>
        <v>17.815786882646659</v>
      </c>
      <c r="AI2877" s="48">
        <f>_xlfn.XLOOKUP($F2877,Main_OG!$D$1:$D$766,Main_OG!AC$1:AC$766,"")</f>
        <v>6.49</v>
      </c>
      <c r="AJ2877" s="48">
        <f>_xlfn.XLOOKUP($F2877,Main_OG!$D$1:$D$766,Main_OG!AD$1:AD$766,"")</f>
        <v>0.70992248279802228</v>
      </c>
    </row>
    <row r="2878" spans="2:36" x14ac:dyDescent="0.35">
      <c r="B2878" s="36" t="s">
        <v>4073</v>
      </c>
      <c r="C2878" s="45" t="s">
        <v>219</v>
      </c>
      <c r="D2878" s="45" t="s">
        <v>4329</v>
      </c>
      <c r="E2878" s="36" t="s">
        <v>4536</v>
      </c>
      <c r="F2878" s="36" t="str">
        <f t="shared" si="132"/>
        <v>2010_VA</v>
      </c>
      <c r="G2878" s="45">
        <v>2010</v>
      </c>
      <c r="H2878" s="45">
        <f>_xlfn.XLOOKUP(J2878,Main_OG!$B$1:$B$766,Main_OG!$O$1:$O$766,"")</f>
        <v>1</v>
      </c>
      <c r="I2878" s="45">
        <f>_xlfn.XLOOKUP(F2878,Main_OG!$D$1:$D$766,Main_OG!$J$1:$J$766,"")</f>
        <v>1</v>
      </c>
      <c r="J2878" s="45" t="s">
        <v>219</v>
      </c>
      <c r="K2878" s="45" t="str">
        <f t="shared" si="133"/>
        <v>Virginia Electric &amp; Power Co_VA</v>
      </c>
      <c r="L2878" s="45" t="str">
        <f t="shared" si="134"/>
        <v>Virginia Electric Power Co_VA</v>
      </c>
      <c r="M2878" s="45" t="s">
        <v>4083</v>
      </c>
      <c r="N2878" s="45">
        <v>1</v>
      </c>
      <c r="O2878" s="45">
        <v>247036</v>
      </c>
      <c r="P2878" s="45">
        <v>504</v>
      </c>
      <c r="Q2878" s="45">
        <v>2056576</v>
      </c>
      <c r="R2878" s="45">
        <v>188969</v>
      </c>
      <c r="S2878" s="45">
        <v>39012738</v>
      </c>
      <c r="T2878" s="45">
        <v>6872415</v>
      </c>
      <c r="U2878" s="45">
        <v>30821549</v>
      </c>
      <c r="V2878" s="45">
        <v>7.7</v>
      </c>
      <c r="W2878" s="45">
        <v>7.37</v>
      </c>
      <c r="X2878" s="45">
        <v>6.03</v>
      </c>
      <c r="Y2878" s="45">
        <v>10.220000000000001</v>
      </c>
      <c r="Z2878" s="46">
        <v>475699.3</v>
      </c>
      <c r="AA2878" s="46">
        <v>59284.529269925588</v>
      </c>
      <c r="AB2878" s="47">
        <f>_xlfn.XLOOKUP($F2878,Main_OG!$D$1:$D$766,Main_OG!AJ$1:AJ$766,"")</f>
        <v>21186800</v>
      </c>
      <c r="AC2878" s="47">
        <f>_xlfn.XLOOKUP($F2878,Main_OG!$D$1:$D$766,Main_OG!AK$1:AK$766,"")</f>
        <v>4463444</v>
      </c>
      <c r="AD2878" s="47">
        <f>_xlfn.XLOOKUP($F2878,Main_OG!$D$1:$D$766,Main_OG!AL$1:AL$766,"")</f>
        <v>277796324</v>
      </c>
      <c r="AE2878" s="47">
        <f>_xlfn.XLOOKUP($F2878,Main_OG!$D$1:$D$766,Main_OG!AM$1:AM$766,"")</f>
        <v>26571899</v>
      </c>
      <c r="AF2878" s="48">
        <f>_xlfn.XLOOKUP($F2878,Main_OG!$D$1:$D$766,Main_OG!Z$1:Z$766,"")</f>
        <v>0</v>
      </c>
      <c r="AG2878" s="48">
        <f>_xlfn.XLOOKUP($F2878,Main_OG!$D$1:$D$766,Main_OG!AA$1:AA$766,"")</f>
        <v>2.2935982820086371</v>
      </c>
      <c r="AH2878" s="48">
        <f>_xlfn.XLOOKUP($F2878,Main_OG!$D$1:$D$766,Main_OG!AB$1:AB$766,"")</f>
        <v>17.815786882646659</v>
      </c>
      <c r="AI2878" s="48">
        <f>_xlfn.XLOOKUP($F2878,Main_OG!$D$1:$D$766,Main_OG!AC$1:AC$766,"")</f>
        <v>4.9924248044436963</v>
      </c>
      <c r="AJ2878" s="48">
        <f>_xlfn.XLOOKUP($F2878,Main_OG!$D$1:$D$766,Main_OG!AD$1:AD$766,"")</f>
        <v>0.70992248279802228</v>
      </c>
    </row>
    <row r="2879" spans="2:36" x14ac:dyDescent="0.35">
      <c r="B2879" s="36" t="s">
        <v>4073</v>
      </c>
      <c r="C2879" s="45" t="s">
        <v>199</v>
      </c>
      <c r="D2879" s="45" t="s">
        <v>4329</v>
      </c>
      <c r="E2879" s="36" t="s">
        <v>4536</v>
      </c>
      <c r="F2879" s="36" t="str">
        <f t="shared" si="132"/>
        <v>2011_NC</v>
      </c>
      <c r="G2879" s="45">
        <v>2011</v>
      </c>
      <c r="H2879" s="45">
        <f>_xlfn.XLOOKUP(J2879,Main_OG!$B$1:$B$766,Main_OG!$O$1:$O$766,"")</f>
        <v>0</v>
      </c>
      <c r="I2879" s="45">
        <f>_xlfn.XLOOKUP(F2879,Main_OG!$D$1:$D$766,Main_OG!$J$1:$J$766,"")</f>
        <v>0</v>
      </c>
      <c r="J2879" s="45" t="s">
        <v>199</v>
      </c>
      <c r="K2879" s="45" t="str">
        <f t="shared" si="133"/>
        <v>Virginia Electric &amp; Power Co_NC</v>
      </c>
      <c r="L2879" s="45" t="str">
        <f t="shared" si="134"/>
        <v>Virginia Electric Power Co_NC</v>
      </c>
      <c r="M2879" s="45" t="s">
        <v>4084</v>
      </c>
      <c r="N2879" s="45">
        <v>0</v>
      </c>
      <c r="O2879" s="45">
        <v>17662</v>
      </c>
      <c r="P2879" s="45">
        <v>53</v>
      </c>
      <c r="Q2879" s="45">
        <v>101009</v>
      </c>
      <c r="R2879" s="45">
        <v>0</v>
      </c>
      <c r="S2879" s="45">
        <v>934318</v>
      </c>
      <c r="T2879" s="45">
        <v>1617630</v>
      </c>
      <c r="U2879" s="45">
        <v>1624886</v>
      </c>
      <c r="V2879" s="45">
        <v>0</v>
      </c>
      <c r="W2879" s="45">
        <v>7.83</v>
      </c>
      <c r="X2879" s="45">
        <v>4.8099999999999996</v>
      </c>
      <c r="Y2879" s="45">
        <v>9.2200000000000006</v>
      </c>
      <c r="Z2879" s="46">
        <v>484200.3</v>
      </c>
      <c r="AA2879" s="46">
        <v>50129.89556899415</v>
      </c>
      <c r="AB2879" s="47">
        <f>_xlfn.XLOOKUP($F2879,Main_OG!$D$1:$D$766,Main_OG!AJ$1:AJ$766,"")</f>
        <v>48903486</v>
      </c>
      <c r="AC2879" s="47">
        <f>_xlfn.XLOOKUP($F2879,Main_OG!$D$1:$D$766,Main_OG!AK$1:AK$766,"")</f>
        <v>811296</v>
      </c>
      <c r="AD2879" s="47">
        <f>_xlfn.XLOOKUP($F2879,Main_OG!$D$1:$D$766,Main_OG!AL$1:AL$766,"")</f>
        <v>180311642</v>
      </c>
      <c r="AE2879" s="47">
        <f>_xlfn.XLOOKUP($F2879,Main_OG!$D$1:$D$766,Main_OG!AM$1:AM$766,"")</f>
        <v>40526834</v>
      </c>
      <c r="AF2879" s="48">
        <f>_xlfn.XLOOKUP($F2879,Main_OG!$D$1:$D$766,Main_OG!Z$1:Z$766,"")</f>
        <v>2.68</v>
      </c>
      <c r="AG2879" s="48">
        <f>_xlfn.XLOOKUP($F2879,Main_OG!$D$1:$D$766,Main_OG!AA$1:AA$766,"")</f>
        <v>3.63</v>
      </c>
      <c r="AH2879" s="48">
        <f>_xlfn.XLOOKUP($F2879,Main_OG!$D$1:$D$766,Main_OG!AB$1:AB$766,"")</f>
        <v>22.01</v>
      </c>
      <c r="AI2879" s="48">
        <f>_xlfn.XLOOKUP($F2879,Main_OG!$D$1:$D$766,Main_OG!AC$1:AC$766,"")</f>
        <v>4.6524343752411106</v>
      </c>
      <c r="AJ2879" s="48">
        <f>_xlfn.XLOOKUP($F2879,Main_OG!$D$1:$D$766,Main_OG!AD$1:AD$766,"")</f>
        <v>0.57999999999999996</v>
      </c>
    </row>
    <row r="2880" spans="2:36" x14ac:dyDescent="0.35">
      <c r="B2880" s="36" t="s">
        <v>4073</v>
      </c>
      <c r="C2880" s="45" t="s">
        <v>219</v>
      </c>
      <c r="D2880" s="45" t="s">
        <v>4329</v>
      </c>
      <c r="E2880" s="36" t="s">
        <v>4536</v>
      </c>
      <c r="F2880" s="36" t="str">
        <f t="shared" si="132"/>
        <v>2011_VA</v>
      </c>
      <c r="G2880" s="45">
        <v>2011</v>
      </c>
      <c r="H2880" s="45">
        <f>_xlfn.XLOOKUP(J2880,Main_OG!$B$1:$B$766,Main_OG!$O$1:$O$766,"")</f>
        <v>1</v>
      </c>
      <c r="I2880" s="45">
        <f>_xlfn.XLOOKUP(F2880,Main_OG!$D$1:$D$766,Main_OG!$J$1:$J$766,"")</f>
        <v>1</v>
      </c>
      <c r="J2880" s="45" t="s">
        <v>219</v>
      </c>
      <c r="K2880" s="45" t="str">
        <f t="shared" si="133"/>
        <v>Virginia Electric &amp; Power Co_VA</v>
      </c>
      <c r="L2880" s="45" t="str">
        <f t="shared" si="134"/>
        <v>Virginia Electric Power Co_VA</v>
      </c>
      <c r="M2880" s="45" t="s">
        <v>4085</v>
      </c>
      <c r="N2880" s="45">
        <v>1</v>
      </c>
      <c r="O2880" s="45">
        <v>248232</v>
      </c>
      <c r="P2880" s="45">
        <v>482</v>
      </c>
      <c r="Q2880" s="45">
        <v>2070786</v>
      </c>
      <c r="R2880" s="45">
        <v>187691</v>
      </c>
      <c r="S2880" s="45">
        <v>38649800</v>
      </c>
      <c r="T2880" s="45">
        <v>6342210</v>
      </c>
      <c r="U2880" s="45">
        <v>29143896</v>
      </c>
      <c r="V2880" s="45">
        <v>8.24</v>
      </c>
      <c r="W2880" s="45">
        <v>7.74</v>
      </c>
      <c r="X2880" s="45">
        <v>6.25</v>
      </c>
      <c r="Y2880" s="45">
        <v>10.64</v>
      </c>
      <c r="Z2880" s="46">
        <v>479571.4</v>
      </c>
      <c r="AA2880" s="46">
        <v>59188.537967033866</v>
      </c>
      <c r="AB2880" s="47">
        <f>_xlfn.XLOOKUP($F2880,Main_OG!$D$1:$D$766,Main_OG!AJ$1:AJ$766,"")</f>
        <v>16827720</v>
      </c>
      <c r="AC2880" s="47">
        <f>_xlfn.XLOOKUP($F2880,Main_OG!$D$1:$D$766,Main_OG!AK$1:AK$766,"")</f>
        <v>1734330</v>
      </c>
      <c r="AD2880" s="47">
        <f>_xlfn.XLOOKUP($F2880,Main_OG!$D$1:$D$766,Main_OG!AL$1:AL$766,"")</f>
        <v>283892778</v>
      </c>
      <c r="AE2880" s="47">
        <f>_xlfn.XLOOKUP($F2880,Main_OG!$D$1:$D$766,Main_OG!AM$1:AM$766,"")</f>
        <v>25547997</v>
      </c>
      <c r="AF2880" s="48">
        <f>_xlfn.XLOOKUP($F2880,Main_OG!$D$1:$D$766,Main_OG!Z$1:Z$766,"")</f>
        <v>0</v>
      </c>
      <c r="AG2880" s="48">
        <f>_xlfn.XLOOKUP($F2880,Main_OG!$D$1:$D$766,Main_OG!AA$1:AA$766,"")</f>
        <v>2.3089180475565318</v>
      </c>
      <c r="AH2880" s="48">
        <f>_xlfn.XLOOKUP($F2880,Main_OG!$D$1:$D$766,Main_OG!AB$1:AB$766,"")</f>
        <v>22.758921780738341</v>
      </c>
      <c r="AI2880" s="48">
        <f>_xlfn.XLOOKUP($F2880,Main_OG!$D$1:$D$766,Main_OG!AC$1:AC$766,"")</f>
        <v>4.6524343752411106</v>
      </c>
      <c r="AJ2880" s="48">
        <f>_xlfn.XLOOKUP($F2880,Main_OG!$D$1:$D$766,Main_OG!AD$1:AD$766,"")</f>
        <v>0.75949643062398253</v>
      </c>
    </row>
    <row r="2881" spans="2:36" x14ac:dyDescent="0.35">
      <c r="B2881" s="36" t="s">
        <v>4073</v>
      </c>
      <c r="C2881" s="45" t="s">
        <v>199</v>
      </c>
      <c r="D2881" s="45" t="s">
        <v>4329</v>
      </c>
      <c r="E2881" s="36" t="s">
        <v>4536</v>
      </c>
      <c r="F2881" s="36" t="str">
        <f t="shared" si="132"/>
        <v>2012_NC</v>
      </c>
      <c r="G2881" s="45">
        <v>2012</v>
      </c>
      <c r="H2881" s="45">
        <f>_xlfn.XLOOKUP(J2881,Main_OG!$B$1:$B$766,Main_OG!$O$1:$O$766,"")</f>
        <v>0</v>
      </c>
      <c r="I2881" s="45">
        <f>_xlfn.XLOOKUP(F2881,Main_OG!$D$1:$D$766,Main_OG!$J$1:$J$766,"")</f>
        <v>1</v>
      </c>
      <c r="J2881" s="45" t="s">
        <v>199</v>
      </c>
      <c r="K2881" s="45" t="str">
        <f t="shared" si="133"/>
        <v>Virginia Electric &amp; Power Co_NC</v>
      </c>
      <c r="L2881" s="45" t="str">
        <f t="shared" si="134"/>
        <v>Virginia Electric Power Co_NC</v>
      </c>
      <c r="M2881" s="45" t="s">
        <v>4086</v>
      </c>
      <c r="N2881" s="45">
        <v>0</v>
      </c>
      <c r="O2881" s="45">
        <v>17740</v>
      </c>
      <c r="P2881" s="45">
        <v>50</v>
      </c>
      <c r="Q2881" s="45">
        <v>101024</v>
      </c>
      <c r="R2881" s="45">
        <v>0</v>
      </c>
      <c r="S2881" s="45">
        <v>998179</v>
      </c>
      <c r="T2881" s="45">
        <v>1614059</v>
      </c>
      <c r="U2881" s="45">
        <v>1502310</v>
      </c>
      <c r="V2881" s="45">
        <v>0</v>
      </c>
      <c r="W2881" s="45">
        <v>8.6792148999999998</v>
      </c>
      <c r="X2881" s="45">
        <v>5.6890238000000002</v>
      </c>
      <c r="Y2881" s="45">
        <v>10.375495000000001</v>
      </c>
      <c r="Z2881" s="46">
        <v>488126.5</v>
      </c>
      <c r="AA2881" s="46">
        <v>50054.964155372181</v>
      </c>
      <c r="AB2881" s="47">
        <f>_xlfn.XLOOKUP($F2881,Main_OG!$D$1:$D$766,Main_OG!AJ$1:AJ$766,"")</f>
        <v>41522026</v>
      </c>
      <c r="AC2881" s="47">
        <f>_xlfn.XLOOKUP($F2881,Main_OG!$D$1:$D$766,Main_OG!AK$1:AK$766,"")</f>
        <v>704216</v>
      </c>
      <c r="AD2881" s="47">
        <f>_xlfn.XLOOKUP($F2881,Main_OG!$D$1:$D$766,Main_OG!AL$1:AL$766,"")</f>
        <v>302621526</v>
      </c>
      <c r="AE2881" s="47">
        <f>_xlfn.XLOOKUP($F2881,Main_OG!$D$1:$D$766,Main_OG!AM$1:AM$766,"")</f>
        <v>39385592</v>
      </c>
      <c r="AF2881" s="48">
        <f>_xlfn.XLOOKUP($F2881,Main_OG!$D$1:$D$766,Main_OG!Z$1:Z$766,"")</f>
        <v>2.66</v>
      </c>
      <c r="AG2881" s="48">
        <f>_xlfn.XLOOKUP($F2881,Main_OG!$D$1:$D$766,Main_OG!AA$1:AA$766,"")</f>
        <v>3.77</v>
      </c>
      <c r="AH2881" s="48">
        <f>_xlfn.XLOOKUP($F2881,Main_OG!$D$1:$D$766,Main_OG!AB$1:AB$766,"")</f>
        <v>23.18</v>
      </c>
      <c r="AI2881" s="48">
        <f>_xlfn.XLOOKUP($F2881,Main_OG!$D$1:$D$766,Main_OG!AC$1:AC$766,"")</f>
        <v>4.3600000000000003</v>
      </c>
      <c r="AJ2881" s="48">
        <f>_xlfn.XLOOKUP($F2881,Main_OG!$D$1:$D$766,Main_OG!AD$1:AD$766,"")</f>
        <v>0.59</v>
      </c>
    </row>
    <row r="2882" spans="2:36" x14ac:dyDescent="0.35">
      <c r="B2882" s="36" t="s">
        <v>4073</v>
      </c>
      <c r="C2882" s="45" t="s">
        <v>219</v>
      </c>
      <c r="D2882" s="45" t="s">
        <v>4329</v>
      </c>
      <c r="E2882" s="36" t="s">
        <v>4536</v>
      </c>
      <c r="F2882" s="36" t="str">
        <f t="shared" si="132"/>
        <v>2012_VA</v>
      </c>
      <c r="G2882" s="45">
        <v>2012</v>
      </c>
      <c r="H2882" s="45">
        <f>_xlfn.XLOOKUP(J2882,Main_OG!$B$1:$B$766,Main_OG!$O$1:$O$766,"")</f>
        <v>1</v>
      </c>
      <c r="I2882" s="45">
        <f>_xlfn.XLOOKUP(F2882,Main_OG!$D$1:$D$766,Main_OG!$J$1:$J$766,"")</f>
        <v>1</v>
      </c>
      <c r="J2882" s="45" t="s">
        <v>219</v>
      </c>
      <c r="K2882" s="45" t="str">
        <f t="shared" si="133"/>
        <v>Virginia Electric &amp; Power Co_VA</v>
      </c>
      <c r="L2882" s="45" t="str">
        <f t="shared" si="134"/>
        <v>Virginia Electric Power Co_VA</v>
      </c>
      <c r="M2882" s="45" t="s">
        <v>4087</v>
      </c>
      <c r="N2882" s="45">
        <v>1</v>
      </c>
      <c r="O2882" s="45">
        <v>249568</v>
      </c>
      <c r="P2882" s="45">
        <v>464</v>
      </c>
      <c r="Q2882" s="45">
        <v>2086647</v>
      </c>
      <c r="R2882" s="45">
        <v>187913</v>
      </c>
      <c r="S2882" s="45">
        <v>38508739</v>
      </c>
      <c r="T2882" s="45">
        <v>6234956</v>
      </c>
      <c r="U2882" s="45">
        <v>27671894</v>
      </c>
      <c r="V2882" s="45">
        <v>8.5105872999999992</v>
      </c>
      <c r="W2882" s="45">
        <v>7.8038590000000001</v>
      </c>
      <c r="X2882" s="45">
        <v>6.2435212</v>
      </c>
      <c r="Y2882" s="45">
        <v>11.044669000000001</v>
      </c>
      <c r="Z2882" s="46">
        <v>483041.4</v>
      </c>
      <c r="AA2882" s="46">
        <v>58997.739957320075</v>
      </c>
      <c r="AB2882" s="47">
        <f>_xlfn.XLOOKUP($F2882,Main_OG!$D$1:$D$766,Main_OG!AJ$1:AJ$766,"")</f>
        <v>12425550</v>
      </c>
      <c r="AC2882" s="47">
        <f>_xlfn.XLOOKUP($F2882,Main_OG!$D$1:$D$766,Main_OG!AK$1:AK$766,"")</f>
        <v>1248432</v>
      </c>
      <c r="AD2882" s="47">
        <f>_xlfn.XLOOKUP($F2882,Main_OG!$D$1:$D$766,Main_OG!AL$1:AL$766,"")</f>
        <v>379520564</v>
      </c>
      <c r="AE2882" s="47">
        <f>_xlfn.XLOOKUP($F2882,Main_OG!$D$1:$D$766,Main_OG!AM$1:AM$766,"")</f>
        <v>28723390</v>
      </c>
      <c r="AF2882" s="48">
        <f>_xlfn.XLOOKUP($F2882,Main_OG!$D$1:$D$766,Main_OG!Z$1:Z$766,"")</f>
        <v>2.17</v>
      </c>
      <c r="AG2882" s="48">
        <f>_xlfn.XLOOKUP($F2882,Main_OG!$D$1:$D$766,Main_OG!AA$1:AA$766,"")</f>
        <v>2.324237813104427</v>
      </c>
      <c r="AH2882" s="48">
        <f>_xlfn.XLOOKUP($F2882,Main_OG!$D$1:$D$766,Main_OG!AB$1:AB$766,"")</f>
        <v>23.49195884567845</v>
      </c>
      <c r="AI2882" s="48">
        <f>_xlfn.XLOOKUP($F2882,Main_OG!$D$1:$D$766,Main_OG!AC$1:AC$766,"")</f>
        <v>3.503818060367514</v>
      </c>
      <c r="AJ2882" s="48">
        <f>_xlfn.XLOOKUP($F2882,Main_OG!$D$1:$D$766,Main_OG!AD$1:AD$766,"")</f>
        <v>0.75442193202762442</v>
      </c>
    </row>
    <row r="2883" spans="2:36" x14ac:dyDescent="0.35">
      <c r="B2883" s="36" t="s">
        <v>4073</v>
      </c>
      <c r="C2883" s="45" t="s">
        <v>199</v>
      </c>
      <c r="D2883" s="45" t="s">
        <v>4329</v>
      </c>
      <c r="E2883" s="36" t="s">
        <v>4536</v>
      </c>
      <c r="F2883" s="36" t="str">
        <f t="shared" ref="F2883:F2946" si="135">_xlfn.CONCAT(G2883,"_",J2883)</f>
        <v>2013_NC</v>
      </c>
      <c r="G2883" s="45">
        <v>2013</v>
      </c>
      <c r="H2883" s="45">
        <f>_xlfn.XLOOKUP(J2883,Main_OG!$B$1:$B$766,Main_OG!$O$1:$O$766,"")</f>
        <v>0</v>
      </c>
      <c r="I2883" s="45">
        <f>_xlfn.XLOOKUP(F2883,Main_OG!$D$1:$D$766,Main_OG!$J$1:$J$766,"")</f>
        <v>1</v>
      </c>
      <c r="J2883" s="45" t="s">
        <v>199</v>
      </c>
      <c r="K2883" s="45" t="str">
        <f t="shared" ref="K2883:K2946" si="136">_xlfn.CONCAT(B2883,"_",C2883)</f>
        <v>Virginia Electric &amp; Power Co_NC</v>
      </c>
      <c r="L2883" s="45" t="str">
        <f t="shared" ref="L2883:L2946" si="137">_xlfn.CONCAT(E2883,"_",C2883)</f>
        <v>Virginia Electric Power Co_NC</v>
      </c>
      <c r="M2883" s="45" t="s">
        <v>4088</v>
      </c>
      <c r="N2883" s="45">
        <v>0</v>
      </c>
      <c r="O2883" s="45">
        <v>17801</v>
      </c>
      <c r="P2883" s="45">
        <v>50</v>
      </c>
      <c r="Q2883" s="45">
        <v>101158</v>
      </c>
      <c r="R2883" s="45">
        <v>0</v>
      </c>
      <c r="S2883" s="45">
        <v>1029098</v>
      </c>
      <c r="T2883" s="45">
        <v>1702830</v>
      </c>
      <c r="U2883" s="45">
        <v>1577868</v>
      </c>
      <c r="V2883" s="45">
        <v>0</v>
      </c>
      <c r="W2883" s="45">
        <v>8.7448426000000001</v>
      </c>
      <c r="X2883" s="45">
        <v>5.6135140000000003</v>
      </c>
      <c r="Y2883" s="45">
        <v>10.687085</v>
      </c>
      <c r="Z2883" s="46">
        <v>497456.6</v>
      </c>
      <c r="AA2883" s="46">
        <v>50520.046427657056</v>
      </c>
      <c r="AB2883" s="47">
        <f>_xlfn.XLOOKUP($F2883,Main_OG!$D$1:$D$766,Main_OG!AJ$1:AJ$766,"")</f>
        <v>38155232</v>
      </c>
      <c r="AC2883" s="47">
        <f>_xlfn.XLOOKUP($F2883,Main_OG!$D$1:$D$766,Main_OG!AK$1:AK$766,"")</f>
        <v>802468</v>
      </c>
      <c r="AD2883" s="47">
        <f>_xlfn.XLOOKUP($F2883,Main_OG!$D$1:$D$766,Main_OG!AL$1:AL$766,"")</f>
        <v>404069464</v>
      </c>
      <c r="AE2883" s="47">
        <f>_xlfn.XLOOKUP($F2883,Main_OG!$D$1:$D$766,Main_OG!AM$1:AM$766,"")</f>
        <v>40241737</v>
      </c>
      <c r="AF2883" s="48">
        <f>_xlfn.XLOOKUP($F2883,Main_OG!$D$1:$D$766,Main_OG!Z$1:Z$766,"")</f>
        <v>2.84</v>
      </c>
      <c r="AG2883" s="48">
        <f>_xlfn.XLOOKUP($F2883,Main_OG!$D$1:$D$766,Main_OG!AA$1:AA$766,"")</f>
        <v>3.8</v>
      </c>
      <c r="AH2883" s="48">
        <f>_xlfn.XLOOKUP($F2883,Main_OG!$D$1:$D$766,Main_OG!AB$1:AB$766,"")</f>
        <v>22.55</v>
      </c>
      <c r="AI2883" s="48">
        <f>_xlfn.XLOOKUP($F2883,Main_OG!$D$1:$D$766,Main_OG!AC$1:AC$766,"")</f>
        <v>4.99</v>
      </c>
      <c r="AJ2883" s="48">
        <f>_xlfn.XLOOKUP($F2883,Main_OG!$D$1:$D$766,Main_OG!AD$1:AD$766,"")</f>
        <v>0.65</v>
      </c>
    </row>
    <row r="2884" spans="2:36" x14ac:dyDescent="0.35">
      <c r="B2884" s="36" t="s">
        <v>4073</v>
      </c>
      <c r="C2884" s="45" t="s">
        <v>219</v>
      </c>
      <c r="D2884" s="45" t="s">
        <v>4329</v>
      </c>
      <c r="E2884" s="36" t="s">
        <v>4536</v>
      </c>
      <c r="F2884" s="36" t="str">
        <f t="shared" si="135"/>
        <v>2013_VA</v>
      </c>
      <c r="G2884" s="45">
        <v>2013</v>
      </c>
      <c r="H2884" s="45">
        <f>_xlfn.XLOOKUP(J2884,Main_OG!$B$1:$B$766,Main_OG!$O$1:$O$766,"")</f>
        <v>1</v>
      </c>
      <c r="I2884" s="45">
        <f>_xlfn.XLOOKUP(F2884,Main_OG!$D$1:$D$766,Main_OG!$J$1:$J$766,"")</f>
        <v>1</v>
      </c>
      <c r="J2884" s="45" t="s">
        <v>219</v>
      </c>
      <c r="K2884" s="45" t="str">
        <f t="shared" si="136"/>
        <v>Virginia Electric &amp; Power Co_VA</v>
      </c>
      <c r="L2884" s="45" t="str">
        <f t="shared" si="137"/>
        <v>Virginia Electric Power Co_VA</v>
      </c>
      <c r="M2884" s="45" t="s">
        <v>4089</v>
      </c>
      <c r="N2884" s="45">
        <v>1</v>
      </c>
      <c r="O2884" s="45">
        <v>251209</v>
      </c>
      <c r="P2884" s="45">
        <v>477</v>
      </c>
      <c r="Q2884" s="45">
        <v>2105500</v>
      </c>
      <c r="R2884" s="45">
        <v>194604</v>
      </c>
      <c r="S2884" s="45">
        <v>39078780</v>
      </c>
      <c r="T2884" s="45">
        <v>6393908</v>
      </c>
      <c r="U2884" s="45">
        <v>28802062</v>
      </c>
      <c r="V2884" s="45">
        <v>8.1689995999999994</v>
      </c>
      <c r="W2884" s="45">
        <v>7.6905333000000002</v>
      </c>
      <c r="X2884" s="45">
        <v>6.0978325</v>
      </c>
      <c r="Y2884" s="45">
        <v>10.720879999999999</v>
      </c>
      <c r="Z2884" s="46">
        <v>488741.3</v>
      </c>
      <c r="AA2884" s="46">
        <v>59199.31306983003</v>
      </c>
      <c r="AB2884" s="47">
        <f>_xlfn.XLOOKUP($F2884,Main_OG!$D$1:$D$766,Main_OG!AJ$1:AJ$766,"")</f>
        <v>19109332</v>
      </c>
      <c r="AC2884" s="47">
        <f>_xlfn.XLOOKUP($F2884,Main_OG!$D$1:$D$766,Main_OG!AK$1:AK$766,"")</f>
        <v>1084784</v>
      </c>
      <c r="AD2884" s="47">
        <f>_xlfn.XLOOKUP($F2884,Main_OG!$D$1:$D$766,Main_OG!AL$1:AL$766,"")</f>
        <v>344003840</v>
      </c>
      <c r="AE2884" s="47">
        <f>_xlfn.XLOOKUP($F2884,Main_OG!$D$1:$D$766,Main_OG!AM$1:AM$766,"")</f>
        <v>29326231</v>
      </c>
      <c r="AF2884" s="48">
        <f>_xlfn.XLOOKUP($F2884,Main_OG!$D$1:$D$766,Main_OG!Z$1:Z$766,"")</f>
        <v>0</v>
      </c>
      <c r="AG2884" s="48">
        <f>_xlfn.XLOOKUP($F2884,Main_OG!$D$1:$D$766,Main_OG!AA$1:AA$766,"")</f>
        <v>3.32</v>
      </c>
      <c r="AH2884" s="48">
        <f>_xlfn.XLOOKUP($F2884,Main_OG!$D$1:$D$766,Main_OG!AB$1:AB$766,"")</f>
        <v>20.97</v>
      </c>
      <c r="AI2884" s="48">
        <f>_xlfn.XLOOKUP($F2884,Main_OG!$D$1:$D$766,Main_OG!AC$1:AC$766,"")</f>
        <v>4.1500000000000004</v>
      </c>
      <c r="AJ2884" s="48">
        <f>_xlfn.XLOOKUP($F2884,Main_OG!$D$1:$D$766,Main_OG!AD$1:AD$766,"")</f>
        <v>0.71</v>
      </c>
    </row>
    <row r="2885" spans="2:36" x14ac:dyDescent="0.35">
      <c r="B2885" s="36" t="s">
        <v>4073</v>
      </c>
      <c r="C2885" s="45" t="s">
        <v>199</v>
      </c>
      <c r="D2885" s="45" t="s">
        <v>4329</v>
      </c>
      <c r="E2885" s="36" t="s">
        <v>4536</v>
      </c>
      <c r="F2885" s="36" t="str">
        <f t="shared" si="135"/>
        <v>2014_NC</v>
      </c>
      <c r="G2885" s="45">
        <v>2014</v>
      </c>
      <c r="H2885" s="45">
        <f>_xlfn.XLOOKUP(J2885,Main_OG!$B$1:$B$766,Main_OG!$O$1:$O$766,"")</f>
        <v>0</v>
      </c>
      <c r="I2885" s="45">
        <f>_xlfn.XLOOKUP(F2885,Main_OG!$D$1:$D$766,Main_OG!$J$1:$J$766,"")</f>
        <v>1</v>
      </c>
      <c r="J2885" s="45" t="s">
        <v>199</v>
      </c>
      <c r="K2885" s="45" t="str">
        <f t="shared" si="136"/>
        <v>Virginia Electric &amp; Power Co_NC</v>
      </c>
      <c r="L2885" s="45" t="str">
        <f t="shared" si="137"/>
        <v>Virginia Electric Power Co_NC</v>
      </c>
      <c r="M2885" s="45" t="s">
        <v>4090</v>
      </c>
      <c r="N2885" s="45">
        <v>0</v>
      </c>
      <c r="O2885" s="45">
        <v>17852</v>
      </c>
      <c r="P2885" s="45">
        <v>52</v>
      </c>
      <c r="Q2885" s="45">
        <v>101326</v>
      </c>
      <c r="R2885" s="45">
        <v>0</v>
      </c>
      <c r="S2885" s="45">
        <v>962870</v>
      </c>
      <c r="T2885" s="45">
        <v>1855266</v>
      </c>
      <c r="U2885" s="45">
        <v>1628625</v>
      </c>
      <c r="V2885" s="45">
        <v>0</v>
      </c>
      <c r="W2885" s="45">
        <v>8.8819467000000003</v>
      </c>
      <c r="X2885" s="45">
        <v>5.7115961000000004</v>
      </c>
      <c r="Y2885" s="45">
        <v>10.443718000000001</v>
      </c>
      <c r="Z2885" s="46">
        <v>509782.4</v>
      </c>
      <c r="AA2885" s="46">
        <v>51299.91612405589</v>
      </c>
      <c r="AB2885" s="47">
        <f>_xlfn.XLOOKUP($F2885,Main_OG!$D$1:$D$766,Main_OG!AJ$1:AJ$766,"")</f>
        <v>38991564</v>
      </c>
      <c r="AC2885" s="47">
        <f>_xlfn.XLOOKUP($F2885,Main_OG!$D$1:$D$766,Main_OG!AK$1:AK$766,"")</f>
        <v>1789932</v>
      </c>
      <c r="AD2885" s="47">
        <f>_xlfn.XLOOKUP($F2885,Main_OG!$D$1:$D$766,Main_OG!AL$1:AL$766,"")</f>
        <v>412695090</v>
      </c>
      <c r="AE2885" s="47">
        <f>_xlfn.XLOOKUP($F2885,Main_OG!$D$1:$D$766,Main_OG!AM$1:AM$766,"")</f>
        <v>40967020</v>
      </c>
      <c r="AF2885" s="48">
        <f>_xlfn.XLOOKUP($F2885,Main_OG!$D$1:$D$766,Main_OG!Z$1:Z$766,"")</f>
        <v>3.01</v>
      </c>
      <c r="AG2885" s="48">
        <f>_xlfn.XLOOKUP($F2885,Main_OG!$D$1:$D$766,Main_OG!AA$1:AA$766,"")</f>
        <v>3.58</v>
      </c>
      <c r="AH2885" s="48">
        <f>_xlfn.XLOOKUP($F2885,Main_OG!$D$1:$D$766,Main_OG!AB$1:AB$766,"")</f>
        <v>20.48845299552563</v>
      </c>
      <c r="AI2885" s="48">
        <f>_xlfn.XLOOKUP($F2885,Main_OG!$D$1:$D$766,Main_OG!AC$1:AC$766,"")</f>
        <v>4.9924248044436963</v>
      </c>
      <c r="AJ2885" s="48">
        <f>_xlfn.XLOOKUP($F2885,Main_OG!$D$1:$D$766,Main_OG!AD$1:AD$766,"")</f>
        <v>0.68548682032632846</v>
      </c>
    </row>
    <row r="2886" spans="2:36" x14ac:dyDescent="0.35">
      <c r="B2886" s="36" t="s">
        <v>4073</v>
      </c>
      <c r="C2886" s="45" t="s">
        <v>219</v>
      </c>
      <c r="D2886" s="45" t="s">
        <v>4329</v>
      </c>
      <c r="E2886" s="36" t="s">
        <v>4536</v>
      </c>
      <c r="F2886" s="36" t="str">
        <f t="shared" si="135"/>
        <v>2014_VA</v>
      </c>
      <c r="G2886" s="45">
        <v>2014</v>
      </c>
      <c r="H2886" s="45">
        <f>_xlfn.XLOOKUP(J2886,Main_OG!$B$1:$B$766,Main_OG!$O$1:$O$766,"")</f>
        <v>1</v>
      </c>
      <c r="I2886" s="45">
        <f>_xlfn.XLOOKUP(F2886,Main_OG!$D$1:$D$766,Main_OG!$J$1:$J$766,"")</f>
        <v>1</v>
      </c>
      <c r="J2886" s="45" t="s">
        <v>219</v>
      </c>
      <c r="K2886" s="45" t="str">
        <f t="shared" si="136"/>
        <v>Virginia Electric &amp; Power Co_VA</v>
      </c>
      <c r="L2886" s="45" t="str">
        <f t="shared" si="137"/>
        <v>Virginia Electric Power Co_VA</v>
      </c>
      <c r="M2886" s="45" t="s">
        <v>4091</v>
      </c>
      <c r="N2886" s="45">
        <v>1</v>
      </c>
      <c r="O2886" s="45">
        <v>252419</v>
      </c>
      <c r="P2886" s="45">
        <v>579</v>
      </c>
      <c r="Q2886" s="45">
        <v>2128313</v>
      </c>
      <c r="R2886" s="45">
        <v>202017</v>
      </c>
      <c r="S2886" s="45">
        <v>39038242</v>
      </c>
      <c r="T2886" s="45">
        <v>6916360</v>
      </c>
      <c r="U2886" s="45">
        <v>29406355</v>
      </c>
      <c r="V2886" s="45">
        <v>8.2379206000000007</v>
      </c>
      <c r="W2886" s="45">
        <v>7.7889157999999998</v>
      </c>
      <c r="X2886" s="45">
        <v>6.2299692000000002</v>
      </c>
      <c r="Y2886" s="45">
        <v>10.845198999999999</v>
      </c>
      <c r="Z2886" s="46">
        <v>488918.6</v>
      </c>
      <c r="AA2886" s="46">
        <v>58796.550509113782</v>
      </c>
      <c r="AB2886" s="47">
        <f>_xlfn.XLOOKUP($F2886,Main_OG!$D$1:$D$766,Main_OG!AJ$1:AJ$766,"")</f>
        <v>18562700</v>
      </c>
      <c r="AC2886" s="47">
        <f>_xlfn.XLOOKUP($F2886,Main_OG!$D$1:$D$766,Main_OG!AK$1:AK$766,"")</f>
        <v>4217418</v>
      </c>
      <c r="AD2886" s="47">
        <f>_xlfn.XLOOKUP($F2886,Main_OG!$D$1:$D$766,Main_OG!AL$1:AL$766,"")</f>
        <v>319620480</v>
      </c>
      <c r="AE2886" s="47">
        <f>_xlfn.XLOOKUP($F2886,Main_OG!$D$1:$D$766,Main_OG!AM$1:AM$766,"")</f>
        <v>30220977</v>
      </c>
      <c r="AF2886" s="48">
        <f>_xlfn.XLOOKUP($F2886,Main_OG!$D$1:$D$766,Main_OG!Z$1:Z$766,"")</f>
        <v>0</v>
      </c>
      <c r="AG2886" s="48">
        <f>_xlfn.XLOOKUP($F2886,Main_OG!$D$1:$D$766,Main_OG!AA$1:AA$766,"")</f>
        <v>2.322195177698041</v>
      </c>
      <c r="AH2886" s="48">
        <f>_xlfn.XLOOKUP($F2886,Main_OG!$D$1:$D$766,Main_OG!AB$1:AB$766,"")</f>
        <v>22.19</v>
      </c>
      <c r="AI2886" s="48">
        <f>_xlfn.XLOOKUP($F2886,Main_OG!$D$1:$D$766,Main_OG!AC$1:AC$766,"")</f>
        <v>4.9924248044436963</v>
      </c>
      <c r="AJ2886" s="48">
        <f>_xlfn.XLOOKUP($F2886,Main_OG!$D$1:$D$766,Main_OG!AD$1:AD$766,"")</f>
        <v>0.68548682032632846</v>
      </c>
    </row>
    <row r="2887" spans="2:36" x14ac:dyDescent="0.35">
      <c r="B2887" s="36" t="s">
        <v>4073</v>
      </c>
      <c r="C2887" s="45" t="s">
        <v>199</v>
      </c>
      <c r="D2887" s="45" t="s">
        <v>4329</v>
      </c>
      <c r="E2887" s="36" t="s">
        <v>4536</v>
      </c>
      <c r="F2887" s="36" t="str">
        <f t="shared" si="135"/>
        <v>2015_NC</v>
      </c>
      <c r="G2887" s="45">
        <v>2015</v>
      </c>
      <c r="H2887" s="45">
        <f>_xlfn.XLOOKUP(J2887,Main_OG!$B$1:$B$766,Main_OG!$O$1:$O$766,"")</f>
        <v>0</v>
      </c>
      <c r="I2887" s="45">
        <f>_xlfn.XLOOKUP(F2887,Main_OG!$D$1:$D$766,Main_OG!$J$1:$J$766,"")</f>
        <v>1</v>
      </c>
      <c r="J2887" s="45" t="s">
        <v>199</v>
      </c>
      <c r="K2887" s="45" t="str">
        <f t="shared" si="136"/>
        <v>Virginia Electric &amp; Power Co_NC</v>
      </c>
      <c r="L2887" s="45" t="str">
        <f t="shared" si="137"/>
        <v>Virginia Electric Power Co_NC</v>
      </c>
      <c r="M2887" s="45" t="s">
        <v>4092</v>
      </c>
      <c r="N2887" s="45">
        <v>0</v>
      </c>
      <c r="O2887" s="45">
        <v>17913</v>
      </c>
      <c r="P2887" s="45">
        <v>52</v>
      </c>
      <c r="Q2887" s="45">
        <v>101620</v>
      </c>
      <c r="R2887" s="45">
        <v>0</v>
      </c>
      <c r="S2887" s="45">
        <v>988252</v>
      </c>
      <c r="T2887" s="45">
        <v>1759349</v>
      </c>
      <c r="U2887" s="45">
        <v>1629957</v>
      </c>
      <c r="V2887" s="45">
        <v>0</v>
      </c>
      <c r="W2887" s="45">
        <v>8.9654865000000008</v>
      </c>
      <c r="X2887" s="45">
        <v>5.9509113999999999</v>
      </c>
      <c r="Y2887" s="45">
        <v>10.626949</v>
      </c>
      <c r="Z2887" s="46">
        <v>525229.1</v>
      </c>
      <c r="AA2887" s="46">
        <v>52328.155072451351</v>
      </c>
      <c r="AB2887" s="47">
        <f>_xlfn.XLOOKUP($F2887,Main_OG!$D$1:$D$766,Main_OG!AJ$1:AJ$766,"")</f>
        <v>31268402</v>
      </c>
      <c r="AC2887" s="47">
        <f>_xlfn.XLOOKUP($F2887,Main_OG!$D$1:$D$766,Main_OG!AK$1:AK$766,"")</f>
        <v>1602410</v>
      </c>
      <c r="AD2887" s="47">
        <f>_xlfn.XLOOKUP($F2887,Main_OG!$D$1:$D$766,Main_OG!AL$1:AL$766,"")</f>
        <v>540640844</v>
      </c>
      <c r="AE2887" s="47">
        <f>_xlfn.XLOOKUP($F2887,Main_OG!$D$1:$D$766,Main_OG!AM$1:AM$766,"")</f>
        <v>42096761</v>
      </c>
      <c r="AF2887" s="48">
        <f>_xlfn.XLOOKUP($F2887,Main_OG!$D$1:$D$766,Main_OG!Z$1:Z$766,"")</f>
        <v>2.68</v>
      </c>
      <c r="AG2887" s="48">
        <f>_xlfn.XLOOKUP($F2887,Main_OG!$D$1:$D$766,Main_OG!AA$1:AA$766,"")</f>
        <v>2.25948627072199</v>
      </c>
      <c r="AH2887" s="48">
        <f>_xlfn.XLOOKUP($F2887,Main_OG!$D$1:$D$766,Main_OG!AB$1:AB$766,"")</f>
        <v>13.22</v>
      </c>
      <c r="AI2887" s="48">
        <f>_xlfn.XLOOKUP($F2887,Main_OG!$D$1:$D$766,Main_OG!AC$1:AC$766,"")</f>
        <v>3.3843619636206599</v>
      </c>
      <c r="AJ2887" s="48">
        <f>_xlfn.XLOOKUP($F2887,Main_OG!$D$1:$D$766,Main_OG!AD$1:AD$766,"")</f>
        <v>0.66963877086385626</v>
      </c>
    </row>
    <row r="2888" spans="2:36" x14ac:dyDescent="0.35">
      <c r="B2888" s="36" t="s">
        <v>4073</v>
      </c>
      <c r="C2888" s="45" t="s">
        <v>219</v>
      </c>
      <c r="D2888" s="45" t="s">
        <v>4329</v>
      </c>
      <c r="E2888" s="36" t="s">
        <v>4536</v>
      </c>
      <c r="F2888" s="36" t="str">
        <f t="shared" si="135"/>
        <v>2015_VA</v>
      </c>
      <c r="G2888" s="45">
        <v>2015</v>
      </c>
      <c r="H2888" s="45">
        <f>_xlfn.XLOOKUP(J2888,Main_OG!$B$1:$B$766,Main_OG!$O$1:$O$766,"")</f>
        <v>1</v>
      </c>
      <c r="I2888" s="45">
        <f>_xlfn.XLOOKUP(F2888,Main_OG!$D$1:$D$766,Main_OG!$J$1:$J$766,"")</f>
        <v>1</v>
      </c>
      <c r="J2888" s="45" t="s">
        <v>219</v>
      </c>
      <c r="K2888" s="45" t="str">
        <f t="shared" si="136"/>
        <v>Virginia Electric &amp; Power Co_VA</v>
      </c>
      <c r="L2888" s="45" t="str">
        <f t="shared" si="137"/>
        <v>Virginia Electric Power Co_VA</v>
      </c>
      <c r="M2888" s="45" t="s">
        <v>4093</v>
      </c>
      <c r="N2888" s="45">
        <v>1</v>
      </c>
      <c r="O2888" s="45">
        <v>254445</v>
      </c>
      <c r="P2888" s="45">
        <v>611</v>
      </c>
      <c r="Q2888" s="45">
        <v>2150818</v>
      </c>
      <c r="R2888" s="45">
        <v>196432</v>
      </c>
      <c r="S2888" s="45">
        <v>39529284</v>
      </c>
      <c r="T2888" s="45">
        <v>7005795</v>
      </c>
      <c r="U2888" s="45">
        <v>29293300</v>
      </c>
      <c r="V2888" s="45">
        <v>8.1090657000000004</v>
      </c>
      <c r="W2888" s="45">
        <v>7.8586071000000004</v>
      </c>
      <c r="X2888" s="45">
        <v>6.2305292000000003</v>
      </c>
      <c r="Y2888" s="45">
        <v>11.055026</v>
      </c>
      <c r="Z2888" s="46">
        <v>498943.6</v>
      </c>
      <c r="AA2888" s="46">
        <v>59630.158009098035</v>
      </c>
      <c r="AB2888" s="47">
        <f>_xlfn.XLOOKUP($F2888,Main_OG!$D$1:$D$766,Main_OG!AJ$1:AJ$766,"")</f>
        <v>15173416</v>
      </c>
      <c r="AC2888" s="47">
        <f>_xlfn.XLOOKUP($F2888,Main_OG!$D$1:$D$766,Main_OG!AK$1:AK$766,"")</f>
        <v>3813432</v>
      </c>
      <c r="AD2888" s="47">
        <f>_xlfn.XLOOKUP($F2888,Main_OG!$D$1:$D$766,Main_OG!AL$1:AL$766,"")</f>
        <v>489519032</v>
      </c>
      <c r="AE2888" s="47">
        <f>_xlfn.XLOOKUP($F2888,Main_OG!$D$1:$D$766,Main_OG!AM$1:AM$766,"")</f>
        <v>28060358</v>
      </c>
      <c r="AF2888" s="48">
        <f>_xlfn.XLOOKUP($F2888,Main_OG!$D$1:$D$766,Main_OG!Z$1:Z$766,"")</f>
        <v>0</v>
      </c>
      <c r="AG2888" s="48">
        <f>_xlfn.XLOOKUP($F2888,Main_OG!$D$1:$D$766,Main_OG!AA$1:AA$766,"")</f>
        <v>2.95</v>
      </c>
      <c r="AH2888" s="48">
        <f>_xlfn.XLOOKUP($F2888,Main_OG!$D$1:$D$766,Main_OG!AB$1:AB$766,"")</f>
        <v>12.08771849023859</v>
      </c>
      <c r="AI2888" s="48">
        <f>_xlfn.XLOOKUP($F2888,Main_OG!$D$1:$D$766,Main_OG!AC$1:AC$766,"")</f>
        <v>3.3843619636206599</v>
      </c>
      <c r="AJ2888" s="48">
        <f>_xlfn.XLOOKUP($F2888,Main_OG!$D$1:$D$766,Main_OG!AD$1:AD$766,"")</f>
        <v>0.66963877086385626</v>
      </c>
    </row>
    <row r="2889" spans="2:36" x14ac:dyDescent="0.35">
      <c r="B2889" s="36" t="s">
        <v>4073</v>
      </c>
      <c r="C2889" s="45" t="s">
        <v>199</v>
      </c>
      <c r="D2889" s="45" t="s">
        <v>4329</v>
      </c>
      <c r="E2889" s="36" t="s">
        <v>4536</v>
      </c>
      <c r="F2889" s="36" t="str">
        <f t="shared" si="135"/>
        <v>2016_NC</v>
      </c>
      <c r="G2889" s="45">
        <v>2016</v>
      </c>
      <c r="H2889" s="45">
        <f>_xlfn.XLOOKUP(J2889,Main_OG!$B$1:$B$766,Main_OG!$O$1:$O$766,"")</f>
        <v>0</v>
      </c>
      <c r="I2889" s="45">
        <f>_xlfn.XLOOKUP(F2889,Main_OG!$D$1:$D$766,Main_OG!$J$1:$J$766,"")</f>
        <v>1</v>
      </c>
      <c r="J2889" s="45" t="s">
        <v>199</v>
      </c>
      <c r="K2889" s="45" t="str">
        <f t="shared" si="136"/>
        <v>Virginia Electric &amp; Power Co_NC</v>
      </c>
      <c r="L2889" s="45" t="str">
        <f t="shared" si="137"/>
        <v>Virginia Electric Power Co_NC</v>
      </c>
      <c r="M2889" s="45" t="s">
        <v>4094</v>
      </c>
      <c r="N2889" s="45">
        <v>0</v>
      </c>
      <c r="O2889" s="45">
        <v>18002</v>
      </c>
      <c r="P2889" s="45">
        <v>51</v>
      </c>
      <c r="Q2889" s="45">
        <v>102079</v>
      </c>
      <c r="R2889" s="45">
        <v>0</v>
      </c>
      <c r="S2889" s="45">
        <v>964525</v>
      </c>
      <c r="T2889" s="45">
        <v>1767934</v>
      </c>
      <c r="U2889" s="45">
        <v>1561603</v>
      </c>
      <c r="V2889" s="45">
        <v>0</v>
      </c>
      <c r="W2889" s="45">
        <v>8.8238044999999996</v>
      </c>
      <c r="X2889" s="45">
        <v>5.6053110999999998</v>
      </c>
      <c r="Y2889" s="45">
        <v>10.47124</v>
      </c>
      <c r="Z2889" s="46">
        <v>536308.5</v>
      </c>
      <c r="AA2889" s="46">
        <v>52776.909056090641</v>
      </c>
      <c r="AB2889" s="47">
        <f>_xlfn.XLOOKUP($F2889,Main_OG!$D$1:$D$766,Main_OG!AJ$1:AJ$766,"")</f>
        <v>29543976</v>
      </c>
      <c r="AC2889" s="47">
        <f>_xlfn.XLOOKUP($F2889,Main_OG!$D$1:$D$766,Main_OG!AK$1:AK$766,"")</f>
        <v>969256</v>
      </c>
      <c r="AD2889" s="47">
        <f>_xlfn.XLOOKUP($F2889,Main_OG!$D$1:$D$766,Main_OG!AL$1:AL$766,"")</f>
        <v>587884476</v>
      </c>
      <c r="AE2889" s="47">
        <f>_xlfn.XLOOKUP($F2889,Main_OG!$D$1:$D$766,Main_OG!AM$1:AM$766,"")</f>
        <v>42786087</v>
      </c>
      <c r="AF2889" s="48">
        <f>_xlfn.XLOOKUP($F2889,Main_OG!$D$1:$D$766,Main_OG!Z$1:Z$766,"")</f>
        <v>2.29</v>
      </c>
      <c r="AG2889" s="48">
        <f>_xlfn.XLOOKUP($F2889,Main_OG!$D$1:$D$766,Main_OG!AA$1:AA$766,"")</f>
        <v>3.1</v>
      </c>
      <c r="AH2889" s="48">
        <f>_xlfn.XLOOKUP($F2889,Main_OG!$D$1:$D$766,Main_OG!AB$1:AB$766,"")</f>
        <v>10.58</v>
      </c>
      <c r="AI2889" s="48">
        <f>_xlfn.XLOOKUP($F2889,Main_OG!$D$1:$D$766,Main_OG!AC$1:AC$766,"")</f>
        <v>3.68</v>
      </c>
      <c r="AJ2889" s="48">
        <f>_xlfn.XLOOKUP($F2889,Main_OG!$D$1:$D$766,Main_OG!AD$1:AD$766,"")</f>
        <v>0.63</v>
      </c>
    </row>
    <row r="2890" spans="2:36" x14ac:dyDescent="0.35">
      <c r="B2890" s="36" t="s">
        <v>4073</v>
      </c>
      <c r="C2890" s="45" t="s">
        <v>219</v>
      </c>
      <c r="D2890" s="45" t="s">
        <v>4329</v>
      </c>
      <c r="E2890" s="36" t="s">
        <v>4536</v>
      </c>
      <c r="F2890" s="36" t="str">
        <f t="shared" si="135"/>
        <v>2016_VA</v>
      </c>
      <c r="G2890" s="45">
        <v>2016</v>
      </c>
      <c r="H2890" s="45">
        <f>_xlfn.XLOOKUP(J2890,Main_OG!$B$1:$B$766,Main_OG!$O$1:$O$766,"")</f>
        <v>1</v>
      </c>
      <c r="I2890" s="45">
        <f>_xlfn.XLOOKUP(F2890,Main_OG!$D$1:$D$766,Main_OG!$J$1:$J$766,"")</f>
        <v>1</v>
      </c>
      <c r="J2890" s="45" t="s">
        <v>219</v>
      </c>
      <c r="K2890" s="45" t="str">
        <f t="shared" si="136"/>
        <v>Virginia Electric &amp; Power Co_VA</v>
      </c>
      <c r="L2890" s="45" t="str">
        <f t="shared" si="137"/>
        <v>Virginia Electric Power Co_VA</v>
      </c>
      <c r="M2890" s="45" t="s">
        <v>4095</v>
      </c>
      <c r="N2890" s="45">
        <v>1</v>
      </c>
      <c r="O2890" s="45">
        <v>255811</v>
      </c>
      <c r="P2890" s="45">
        <v>603</v>
      </c>
      <c r="Q2890" s="45">
        <v>2173471</v>
      </c>
      <c r="R2890" s="45">
        <v>182747</v>
      </c>
      <c r="S2890" s="45">
        <v>40358767</v>
      </c>
      <c r="T2890" s="45">
        <v>7098513</v>
      </c>
      <c r="U2890" s="45">
        <v>28651864</v>
      </c>
      <c r="V2890" s="45">
        <v>7.7584857999999999</v>
      </c>
      <c r="W2890" s="45">
        <v>7.5910767999999997</v>
      </c>
      <c r="X2890" s="45">
        <v>5.9606132000000001</v>
      </c>
      <c r="Y2890" s="45">
        <v>11.185673</v>
      </c>
      <c r="Z2890" s="46">
        <v>505107.7</v>
      </c>
      <c r="AA2890" s="46">
        <v>60005.778334121955</v>
      </c>
      <c r="AB2890" s="47">
        <f>_xlfn.XLOOKUP($F2890,Main_OG!$D$1:$D$766,Main_OG!AJ$1:AJ$766,"")</f>
        <v>15040948</v>
      </c>
      <c r="AC2890" s="47">
        <f>_xlfn.XLOOKUP($F2890,Main_OG!$D$1:$D$766,Main_OG!AK$1:AK$766,"")</f>
        <v>1973510</v>
      </c>
      <c r="AD2890" s="47">
        <f>_xlfn.XLOOKUP($F2890,Main_OG!$D$1:$D$766,Main_OG!AL$1:AL$766,"")</f>
        <v>596204680</v>
      </c>
      <c r="AE2890" s="47">
        <f>_xlfn.XLOOKUP($F2890,Main_OG!$D$1:$D$766,Main_OG!AM$1:AM$766,"")</f>
        <v>29731895</v>
      </c>
      <c r="AF2890" s="48">
        <f>_xlfn.XLOOKUP($F2890,Main_OG!$D$1:$D$766,Main_OG!Z$1:Z$766,"")</f>
        <v>0</v>
      </c>
      <c r="AG2890" s="48">
        <f>_xlfn.XLOOKUP($F2890,Main_OG!$D$1:$D$766,Main_OG!AA$1:AA$766,"")</f>
        <v>2.88</v>
      </c>
      <c r="AH2890" s="48">
        <f>_xlfn.XLOOKUP($F2890,Main_OG!$D$1:$D$766,Main_OG!AB$1:AB$766,"")</f>
        <v>11.309272049594229</v>
      </c>
      <c r="AI2890" s="48">
        <f>_xlfn.XLOOKUP($F2890,Main_OG!$D$1:$D$766,Main_OG!AC$1:AC$766,"")</f>
        <v>3.07</v>
      </c>
      <c r="AJ2890" s="48">
        <f>_xlfn.XLOOKUP($F2890,Main_OG!$D$1:$D$766,Main_OG!AD$1:AD$766,"")</f>
        <v>0.65</v>
      </c>
    </row>
    <row r="2891" spans="2:36" x14ac:dyDescent="0.35">
      <c r="B2891" s="36" t="s">
        <v>4073</v>
      </c>
      <c r="C2891" s="45" t="s">
        <v>199</v>
      </c>
      <c r="D2891" s="45" t="s">
        <v>4329</v>
      </c>
      <c r="E2891" s="36" t="s">
        <v>4536</v>
      </c>
      <c r="F2891" s="36" t="str">
        <f t="shared" si="135"/>
        <v>2017_NC</v>
      </c>
      <c r="G2891" s="45">
        <v>2017</v>
      </c>
      <c r="H2891" s="45">
        <f>_xlfn.XLOOKUP(J2891,Main_OG!$B$1:$B$766,Main_OG!$O$1:$O$766,"")</f>
        <v>0</v>
      </c>
      <c r="I2891" s="45">
        <f>_xlfn.XLOOKUP(F2891,Main_OG!$D$1:$D$766,Main_OG!$J$1:$J$766,"")</f>
        <v>1</v>
      </c>
      <c r="J2891" s="45" t="s">
        <v>199</v>
      </c>
      <c r="K2891" s="45" t="str">
        <f t="shared" si="136"/>
        <v>Virginia Electric &amp; Power Co_NC</v>
      </c>
      <c r="L2891" s="45" t="str">
        <f t="shared" si="137"/>
        <v>Virginia Electric Power Co_NC</v>
      </c>
      <c r="M2891" s="45" t="s">
        <v>4096</v>
      </c>
      <c r="N2891" s="45">
        <v>0</v>
      </c>
      <c r="O2891" s="45">
        <v>18057</v>
      </c>
      <c r="P2891" s="45">
        <v>52</v>
      </c>
      <c r="Q2891" s="45">
        <v>102429</v>
      </c>
      <c r="R2891" s="45">
        <v>0</v>
      </c>
      <c r="S2891" s="45">
        <v>946087</v>
      </c>
      <c r="T2891" s="45">
        <v>1690358</v>
      </c>
      <c r="U2891" s="45">
        <v>1530997</v>
      </c>
      <c r="V2891" s="45">
        <v>0</v>
      </c>
      <c r="W2891" s="45">
        <v>9.0886568000000008</v>
      </c>
      <c r="X2891" s="45">
        <v>5.5870354000000004</v>
      </c>
      <c r="Y2891" s="45">
        <v>11.387252999999999</v>
      </c>
      <c r="Z2891" s="46">
        <v>546810.1</v>
      </c>
      <c r="AA2891" s="46">
        <v>53213.602344469378</v>
      </c>
      <c r="AB2891" s="47">
        <f>_xlfn.XLOOKUP($F2891,Main_OG!$D$1:$D$766,Main_OG!AJ$1:AJ$766,"")</f>
        <v>26870708</v>
      </c>
      <c r="AC2891" s="47">
        <f>_xlfn.XLOOKUP($F2891,Main_OG!$D$1:$D$766,Main_OG!AK$1:AK$766,"")</f>
        <v>971010</v>
      </c>
      <c r="AD2891" s="47">
        <f>_xlfn.XLOOKUP($F2891,Main_OG!$D$1:$D$766,Main_OG!AL$1:AL$766,"")</f>
        <v>559501578</v>
      </c>
      <c r="AE2891" s="47">
        <f>_xlfn.XLOOKUP($F2891,Main_OG!$D$1:$D$766,Main_OG!AM$1:AM$766,"")</f>
        <v>42374264</v>
      </c>
      <c r="AF2891" s="48">
        <f>_xlfn.XLOOKUP($F2891,Main_OG!$D$1:$D$766,Main_OG!Z$1:Z$766,"")</f>
        <v>2.33</v>
      </c>
      <c r="AG2891" s="48">
        <f>_xlfn.XLOOKUP($F2891,Main_OG!$D$1:$D$766,Main_OG!AA$1:AA$766,"")</f>
        <v>2.1875855044172008</v>
      </c>
      <c r="AH2891" s="48">
        <f>_xlfn.XLOOKUP($F2891,Main_OG!$D$1:$D$766,Main_OG!AB$1:AB$766,"")</f>
        <v>14.73443638842941</v>
      </c>
      <c r="AI2891" s="48">
        <f>_xlfn.XLOOKUP($F2891,Main_OG!$D$1:$D$766,Main_OG!AC$1:AC$766,"")</f>
        <v>3.7243523928232452</v>
      </c>
      <c r="AJ2891" s="48">
        <f>_xlfn.XLOOKUP($F2891,Main_OG!$D$1:$D$766,Main_OG!AD$1:AD$766,"")</f>
        <v>0.67</v>
      </c>
    </row>
    <row r="2892" spans="2:36" x14ac:dyDescent="0.35">
      <c r="B2892" s="36" t="s">
        <v>4073</v>
      </c>
      <c r="C2892" s="45" t="s">
        <v>219</v>
      </c>
      <c r="D2892" s="45" t="s">
        <v>4329</v>
      </c>
      <c r="E2892" s="36" t="s">
        <v>4536</v>
      </c>
      <c r="F2892" s="36" t="str">
        <f t="shared" si="135"/>
        <v>2017_VA</v>
      </c>
      <c r="G2892" s="45">
        <v>2017</v>
      </c>
      <c r="H2892" s="45">
        <f>_xlfn.XLOOKUP(J2892,Main_OG!$B$1:$B$766,Main_OG!$O$1:$O$766,"")</f>
        <v>1</v>
      </c>
      <c r="I2892" s="45">
        <f>_xlfn.XLOOKUP(F2892,Main_OG!$D$1:$D$766,Main_OG!$J$1:$J$766,"")</f>
        <v>1</v>
      </c>
      <c r="J2892" s="45" t="s">
        <v>219</v>
      </c>
      <c r="K2892" s="45" t="str">
        <f t="shared" si="136"/>
        <v>Virginia Electric &amp; Power Co_VA</v>
      </c>
      <c r="L2892" s="45" t="str">
        <f t="shared" si="137"/>
        <v>Virginia Electric Power Co_VA</v>
      </c>
      <c r="M2892" s="45" t="s">
        <v>4097</v>
      </c>
      <c r="N2892" s="45">
        <v>1</v>
      </c>
      <c r="O2892" s="45">
        <v>257078</v>
      </c>
      <c r="P2892" s="45">
        <v>596</v>
      </c>
      <c r="Q2892" s="45">
        <v>2196466</v>
      </c>
      <c r="R2892" s="45">
        <v>177947</v>
      </c>
      <c r="S2892" s="45">
        <v>41598250</v>
      </c>
      <c r="T2892" s="45">
        <v>6671779</v>
      </c>
      <c r="U2892" s="45">
        <v>28049838</v>
      </c>
      <c r="V2892" s="45">
        <v>8.1095495</v>
      </c>
      <c r="W2892" s="45">
        <v>7.6657821000000004</v>
      </c>
      <c r="X2892" s="45">
        <v>6.0802028999999997</v>
      </c>
      <c r="Y2892" s="45">
        <v>11.524501000000001</v>
      </c>
      <c r="Z2892" s="46">
        <v>515167.2</v>
      </c>
      <c r="AA2892" s="46">
        <v>60815.314724535245</v>
      </c>
      <c r="AB2892" s="47">
        <f>_xlfn.XLOOKUP($F2892,Main_OG!$D$1:$D$766,Main_OG!AJ$1:AJ$766,"")</f>
        <v>10235172</v>
      </c>
      <c r="AC2892" s="47">
        <f>_xlfn.XLOOKUP($F2892,Main_OG!$D$1:$D$766,Main_OG!AK$1:AK$766,"")</f>
        <v>1832112</v>
      </c>
      <c r="AD2892" s="47">
        <f>_xlfn.XLOOKUP($F2892,Main_OG!$D$1:$D$766,Main_OG!AL$1:AL$766,"")</f>
        <v>633816796</v>
      </c>
      <c r="AE2892" s="47">
        <f>_xlfn.XLOOKUP($F2892,Main_OG!$D$1:$D$766,Main_OG!AM$1:AM$766,"")</f>
        <v>30553734</v>
      </c>
      <c r="AF2892" s="48">
        <f>_xlfn.XLOOKUP($F2892,Main_OG!$D$1:$D$766,Main_OG!Z$1:Z$766,"")</f>
        <v>0</v>
      </c>
      <c r="AG2892" s="48">
        <f>_xlfn.XLOOKUP($F2892,Main_OG!$D$1:$D$766,Main_OG!AA$1:AA$766,"")</f>
        <v>2.1875855044172008</v>
      </c>
      <c r="AH2892" s="48">
        <f>_xlfn.XLOOKUP($F2892,Main_OG!$D$1:$D$766,Main_OG!AB$1:AB$766,"")</f>
        <v>11.93</v>
      </c>
      <c r="AI2892" s="48">
        <f>_xlfn.XLOOKUP($F2892,Main_OG!$D$1:$D$766,Main_OG!AC$1:AC$766,"")</f>
        <v>3.33</v>
      </c>
      <c r="AJ2892" s="48">
        <f>_xlfn.XLOOKUP($F2892,Main_OG!$D$1:$D$766,Main_OG!AD$1:AD$766,"")</f>
        <v>0.66</v>
      </c>
    </row>
    <row r="2893" spans="2:36" x14ac:dyDescent="0.35">
      <c r="B2893" s="36" t="s">
        <v>4073</v>
      </c>
      <c r="C2893" s="45" t="s">
        <v>199</v>
      </c>
      <c r="D2893" s="45" t="s">
        <v>4329</v>
      </c>
      <c r="E2893" s="36" t="s">
        <v>4536</v>
      </c>
      <c r="F2893" s="36" t="str">
        <f t="shared" si="135"/>
        <v>2018_NC</v>
      </c>
      <c r="G2893" s="45">
        <v>2018</v>
      </c>
      <c r="H2893" s="45">
        <f>_xlfn.XLOOKUP(J2893,Main_OG!$B$1:$B$766,Main_OG!$O$1:$O$766,"")</f>
        <v>0</v>
      </c>
      <c r="I2893" s="45">
        <f>_xlfn.XLOOKUP(F2893,Main_OG!$D$1:$D$766,Main_OG!$J$1:$J$766,"")</f>
        <v>1</v>
      </c>
      <c r="J2893" s="45" t="s">
        <v>199</v>
      </c>
      <c r="K2893" s="45" t="str">
        <f t="shared" si="136"/>
        <v>Virginia Electric &amp; Power Co_NC</v>
      </c>
      <c r="L2893" s="45" t="str">
        <f t="shared" si="137"/>
        <v>Virginia Electric Power Co_NC</v>
      </c>
      <c r="M2893" s="45" t="s">
        <v>4098</v>
      </c>
      <c r="N2893" s="45">
        <v>0</v>
      </c>
      <c r="O2893" s="45">
        <v>18170</v>
      </c>
      <c r="P2893" s="45">
        <v>50</v>
      </c>
      <c r="Q2893" s="45">
        <v>102865</v>
      </c>
      <c r="R2893" s="45">
        <v>0</v>
      </c>
      <c r="S2893" s="45">
        <v>974061</v>
      </c>
      <c r="T2893" s="45">
        <v>1725441</v>
      </c>
      <c r="U2893" s="45">
        <v>1701284</v>
      </c>
      <c r="V2893" s="45">
        <v>0</v>
      </c>
      <c r="W2893" s="45">
        <v>9.5266313</v>
      </c>
      <c r="X2893" s="45">
        <v>5.8913460000000004</v>
      </c>
      <c r="Y2893" s="45">
        <v>11.476103</v>
      </c>
      <c r="Z2893" s="46">
        <v>556573.69999999995</v>
      </c>
      <c r="AA2893" s="46">
        <v>53561.209227898798</v>
      </c>
      <c r="AB2893" s="47">
        <f>_xlfn.XLOOKUP($F2893,Main_OG!$D$1:$D$766,Main_OG!AJ$1:AJ$766,"")</f>
        <v>25127724</v>
      </c>
      <c r="AC2893" s="47">
        <f>_xlfn.XLOOKUP($F2893,Main_OG!$D$1:$D$766,Main_OG!AK$1:AK$766,"")</f>
        <v>2461634</v>
      </c>
      <c r="AD2893" s="47">
        <f>_xlfn.XLOOKUP($F2893,Main_OG!$D$1:$D$766,Main_OG!AL$1:AL$766,"")</f>
        <v>663607042</v>
      </c>
      <c r="AE2893" s="47">
        <f>_xlfn.XLOOKUP($F2893,Main_OG!$D$1:$D$766,Main_OG!AM$1:AM$766,"")</f>
        <v>42076949</v>
      </c>
      <c r="AF2893" s="48">
        <f>_xlfn.XLOOKUP($F2893,Main_OG!$D$1:$D$766,Main_OG!Z$1:Z$766,"")</f>
        <v>0</v>
      </c>
      <c r="AG2893" s="48">
        <f>_xlfn.XLOOKUP($F2893,Main_OG!$D$1:$D$766,Main_OG!AA$1:AA$766,"")</f>
        <v>3.15</v>
      </c>
      <c r="AH2893" s="48">
        <f>_xlfn.XLOOKUP($F2893,Main_OG!$D$1:$D$766,Main_OG!AB$1:AB$766,"")</f>
        <v>17.12</v>
      </c>
      <c r="AI2893" s="48">
        <f>_xlfn.XLOOKUP($F2893,Main_OG!$D$1:$D$766,Main_OG!AC$1:AC$766,"")</f>
        <v>3.8713752811270652</v>
      </c>
      <c r="AJ2893" s="48">
        <f>_xlfn.XLOOKUP($F2893,Main_OG!$D$1:$D$766,Main_OG!AD$1:AD$766,"")</f>
        <v>0.62</v>
      </c>
    </row>
    <row r="2894" spans="2:36" x14ac:dyDescent="0.35">
      <c r="B2894" s="36" t="s">
        <v>4073</v>
      </c>
      <c r="C2894" s="45" t="s">
        <v>219</v>
      </c>
      <c r="D2894" s="45" t="s">
        <v>4329</v>
      </c>
      <c r="E2894" s="36" t="s">
        <v>4536</v>
      </c>
      <c r="F2894" s="36" t="str">
        <f t="shared" si="135"/>
        <v>2018_VA</v>
      </c>
      <c r="G2894" s="45">
        <v>2018</v>
      </c>
      <c r="H2894" s="45">
        <f>_xlfn.XLOOKUP(J2894,Main_OG!$B$1:$B$766,Main_OG!$O$1:$O$766,"")</f>
        <v>1</v>
      </c>
      <c r="I2894" s="45">
        <f>_xlfn.XLOOKUP(F2894,Main_OG!$D$1:$D$766,Main_OG!$J$1:$J$766,"")</f>
        <v>1</v>
      </c>
      <c r="J2894" s="45" t="s">
        <v>219</v>
      </c>
      <c r="K2894" s="45" t="str">
        <f t="shared" si="136"/>
        <v>Virginia Electric &amp; Power Co_VA</v>
      </c>
      <c r="L2894" s="45" t="str">
        <f t="shared" si="137"/>
        <v>Virginia Electric Power Co_VA</v>
      </c>
      <c r="M2894" s="45" t="s">
        <v>4099</v>
      </c>
      <c r="N2894" s="45">
        <v>1</v>
      </c>
      <c r="O2894" s="45">
        <v>258697</v>
      </c>
      <c r="P2894" s="45">
        <v>592</v>
      </c>
      <c r="Q2894" s="45">
        <v>2220797</v>
      </c>
      <c r="R2894" s="45">
        <v>198595</v>
      </c>
      <c r="S2894" s="45">
        <v>43060987</v>
      </c>
      <c r="T2894" s="45">
        <v>6976081</v>
      </c>
      <c r="U2894" s="45">
        <v>30437245</v>
      </c>
      <c r="V2894" s="45">
        <v>8.2752335000000006</v>
      </c>
      <c r="W2894" s="45">
        <v>8.0518944000000001</v>
      </c>
      <c r="X2894" s="45">
        <v>6.4210694000000004</v>
      </c>
      <c r="Y2894" s="45">
        <v>11.661640999999999</v>
      </c>
      <c r="Z2894" s="46">
        <v>527767.5</v>
      </c>
      <c r="AA2894" s="46">
        <v>62010.628698190092</v>
      </c>
      <c r="AB2894" s="47">
        <f>_xlfn.XLOOKUP($F2894,Main_OG!$D$1:$D$766,Main_OG!AJ$1:AJ$766,"")</f>
        <v>9129064</v>
      </c>
      <c r="AC2894" s="47">
        <f>_xlfn.XLOOKUP($F2894,Main_OG!$D$1:$D$766,Main_OG!AK$1:AK$766,"")</f>
        <v>3487244</v>
      </c>
      <c r="AD2894" s="47">
        <f>_xlfn.XLOOKUP($F2894,Main_OG!$D$1:$D$766,Main_OG!AL$1:AL$766,"")</f>
        <v>728109162</v>
      </c>
      <c r="AE2894" s="47">
        <f>_xlfn.XLOOKUP($F2894,Main_OG!$D$1:$D$766,Main_OG!AM$1:AM$766,"")</f>
        <v>29251668</v>
      </c>
      <c r="AF2894" s="48">
        <f>_xlfn.XLOOKUP($F2894,Main_OG!$D$1:$D$766,Main_OG!Z$1:Z$766,"")</f>
        <v>0</v>
      </c>
      <c r="AG2894" s="48">
        <f>_xlfn.XLOOKUP($F2894,Main_OG!$D$1:$D$766,Main_OG!AA$1:AA$766,"")</f>
        <v>2.67</v>
      </c>
      <c r="AH2894" s="48">
        <f>_xlfn.XLOOKUP($F2894,Main_OG!$D$1:$D$766,Main_OG!AB$1:AB$766,"")</f>
        <v>17.134646247082848</v>
      </c>
      <c r="AI2894" s="48">
        <f>_xlfn.XLOOKUP($F2894,Main_OG!$D$1:$D$766,Main_OG!AC$1:AC$766,"")</f>
        <v>3.8713752811270652</v>
      </c>
      <c r="AJ2894" s="48">
        <f>_xlfn.XLOOKUP($F2894,Main_OG!$D$1:$D$766,Main_OG!AD$1:AD$766,"")</f>
        <v>0.63</v>
      </c>
    </row>
    <row r="2895" spans="2:36" x14ac:dyDescent="0.35">
      <c r="B2895" s="36" t="s">
        <v>4073</v>
      </c>
      <c r="C2895" s="45" t="s">
        <v>199</v>
      </c>
      <c r="D2895" s="45" t="s">
        <v>4329</v>
      </c>
      <c r="E2895" s="36" t="s">
        <v>4536</v>
      </c>
      <c r="F2895" s="36" t="str">
        <f t="shared" si="135"/>
        <v>2019_NC</v>
      </c>
      <c r="G2895" s="45">
        <v>2019</v>
      </c>
      <c r="H2895" s="45">
        <f>_xlfn.XLOOKUP(J2895,Main_OG!$B$1:$B$766,Main_OG!$O$1:$O$766,"")</f>
        <v>0</v>
      </c>
      <c r="I2895" s="45">
        <f>_xlfn.XLOOKUP(F2895,Main_OG!$D$1:$D$766,Main_OG!$J$1:$J$766,"")</f>
        <v>1</v>
      </c>
      <c r="J2895" s="45" t="s">
        <v>199</v>
      </c>
      <c r="K2895" s="45" t="str">
        <f t="shared" si="136"/>
        <v>Virginia Electric &amp; Power Co_NC</v>
      </c>
      <c r="L2895" s="45" t="str">
        <f t="shared" si="137"/>
        <v>Virginia Electric Power Co_NC</v>
      </c>
      <c r="M2895" s="45" t="s">
        <v>4100</v>
      </c>
      <c r="N2895" s="45">
        <v>0</v>
      </c>
      <c r="O2895" s="45">
        <v>18268</v>
      </c>
      <c r="P2895" s="45">
        <v>50</v>
      </c>
      <c r="Q2895" s="45">
        <v>103458</v>
      </c>
      <c r="R2895" s="45">
        <v>0</v>
      </c>
      <c r="S2895" s="45">
        <v>960497</v>
      </c>
      <c r="T2895" s="45">
        <v>1710271</v>
      </c>
      <c r="U2895" s="45">
        <v>1609927</v>
      </c>
      <c r="V2895" s="45">
        <v>0</v>
      </c>
      <c r="W2895" s="45">
        <v>9.8104522999999997</v>
      </c>
      <c r="X2895" s="45">
        <v>6.1897500000000001</v>
      </c>
      <c r="Y2895" s="45">
        <v>11.736153</v>
      </c>
      <c r="Z2895" s="46">
        <v>568475.6</v>
      </c>
      <c r="AA2895" s="46">
        <v>54133.398035916027</v>
      </c>
      <c r="AB2895" s="47">
        <f>_xlfn.XLOOKUP($F2895,Main_OG!$D$1:$D$766,Main_OG!AJ$1:AJ$766,"")</f>
        <v>24697354</v>
      </c>
      <c r="AC2895" s="47">
        <f>_xlfn.XLOOKUP($F2895,Main_OG!$D$1:$D$766,Main_OG!AK$1:AK$766,"")</f>
        <v>710726</v>
      </c>
      <c r="AD2895" s="47">
        <f>_xlfn.XLOOKUP($F2895,Main_OG!$D$1:$D$766,Main_OG!AL$1:AL$766,"")</f>
        <v>611908014</v>
      </c>
      <c r="AE2895" s="47">
        <f>_xlfn.XLOOKUP($F2895,Main_OG!$D$1:$D$766,Main_OG!AM$1:AM$766,"")</f>
        <v>41915605</v>
      </c>
      <c r="AF2895" s="48">
        <f>_xlfn.XLOOKUP($F2895,Main_OG!$D$1:$D$766,Main_OG!Z$1:Z$766,"")</f>
        <v>2.15</v>
      </c>
      <c r="AG2895" s="48">
        <f>_xlfn.XLOOKUP($F2895,Main_OG!$D$1:$D$766,Main_OG!AA$1:AA$766,"")</f>
        <v>2.176146746141439</v>
      </c>
      <c r="AH2895" s="48">
        <f>_xlfn.XLOOKUP($F2895,Main_OG!$D$1:$D$766,Main_OG!AB$1:AB$766,"")</f>
        <v>14.67</v>
      </c>
      <c r="AI2895" s="48">
        <f>_xlfn.XLOOKUP($F2895,Main_OG!$D$1:$D$766,Main_OG!AC$1:AC$766,"")</f>
        <v>3.58</v>
      </c>
      <c r="AJ2895" s="48">
        <f>_xlfn.XLOOKUP($F2895,Main_OG!$D$1:$D$766,Main_OG!AD$1:AD$766,"")</f>
        <v>0.6</v>
      </c>
    </row>
    <row r="2896" spans="2:36" x14ac:dyDescent="0.35">
      <c r="B2896" s="36" t="s">
        <v>4073</v>
      </c>
      <c r="C2896" s="45" t="s">
        <v>219</v>
      </c>
      <c r="D2896" s="45" t="s">
        <v>4329</v>
      </c>
      <c r="E2896" s="36" t="s">
        <v>4536</v>
      </c>
      <c r="F2896" s="36" t="str">
        <f t="shared" si="135"/>
        <v>2019_VA</v>
      </c>
      <c r="G2896" s="45">
        <v>2019</v>
      </c>
      <c r="H2896" s="45">
        <f>_xlfn.XLOOKUP(J2896,Main_OG!$B$1:$B$766,Main_OG!$O$1:$O$766,"")</f>
        <v>1</v>
      </c>
      <c r="I2896" s="45">
        <f>_xlfn.XLOOKUP(F2896,Main_OG!$D$1:$D$766,Main_OG!$J$1:$J$766,"")</f>
        <v>1</v>
      </c>
      <c r="J2896" s="45" t="s">
        <v>219</v>
      </c>
      <c r="K2896" s="45" t="str">
        <f t="shared" si="136"/>
        <v>Virginia Electric &amp; Power Co_VA</v>
      </c>
      <c r="L2896" s="45" t="str">
        <f t="shared" si="137"/>
        <v>Virginia Electric Power Co_VA</v>
      </c>
      <c r="M2896" s="45" t="s">
        <v>4101</v>
      </c>
      <c r="N2896" s="45">
        <v>1</v>
      </c>
      <c r="O2896" s="45">
        <v>260232</v>
      </c>
      <c r="P2896" s="45">
        <v>581</v>
      </c>
      <c r="Q2896" s="45">
        <v>2245174</v>
      </c>
      <c r="R2896" s="45">
        <v>189794</v>
      </c>
      <c r="S2896" s="45">
        <v>44681860</v>
      </c>
      <c r="T2896" s="45">
        <v>5962659</v>
      </c>
      <c r="U2896" s="45">
        <v>29829089</v>
      </c>
      <c r="V2896" s="45">
        <v>8.2667523999999997</v>
      </c>
      <c r="W2896" s="45">
        <v>7.9406844000000003</v>
      </c>
      <c r="X2896" s="45">
        <v>6.4538890999999996</v>
      </c>
      <c r="Y2896" s="45">
        <v>12.056457999999999</v>
      </c>
      <c r="Z2896" s="46">
        <v>541070.19999999995</v>
      </c>
      <c r="AA2896" s="46">
        <v>63233.941539215964</v>
      </c>
      <c r="AB2896" s="47">
        <f>_xlfn.XLOOKUP($F2896,Main_OG!$D$1:$D$766,Main_OG!AJ$1:AJ$766,"")</f>
        <v>3561106</v>
      </c>
      <c r="AC2896" s="47">
        <f>_xlfn.XLOOKUP($F2896,Main_OG!$D$1:$D$766,Main_OG!AK$1:AK$766,"")</f>
        <v>1086428</v>
      </c>
      <c r="AD2896" s="47">
        <f>_xlfn.XLOOKUP($F2896,Main_OG!$D$1:$D$766,Main_OG!AL$1:AL$766,"")</f>
        <v>829870422</v>
      </c>
      <c r="AE2896" s="47">
        <f>_xlfn.XLOOKUP($F2896,Main_OG!$D$1:$D$766,Main_OG!AM$1:AM$766,"")</f>
        <v>29497516</v>
      </c>
      <c r="AF2896" s="48">
        <f>_xlfn.XLOOKUP($F2896,Main_OG!$D$1:$D$766,Main_OG!Z$1:Z$766,"")</f>
        <v>0</v>
      </c>
      <c r="AG2896" s="48">
        <f>_xlfn.XLOOKUP($F2896,Main_OG!$D$1:$D$766,Main_OG!AA$1:AA$766,"")</f>
        <v>2.176146746141439</v>
      </c>
      <c r="AH2896" s="48">
        <f>_xlfn.XLOOKUP($F2896,Main_OG!$D$1:$D$766,Main_OG!AB$1:AB$766,"")</f>
        <v>14.22</v>
      </c>
      <c r="AI2896" s="48">
        <f>_xlfn.XLOOKUP($F2896,Main_OG!$D$1:$D$766,Main_OG!AC$1:AC$766,"")</f>
        <v>3.15</v>
      </c>
      <c r="AJ2896" s="48">
        <f>_xlfn.XLOOKUP($F2896,Main_OG!$D$1:$D$766,Main_OG!AD$1:AD$766,"")</f>
        <v>0.60296766622862785</v>
      </c>
    </row>
    <row r="2897" spans="2:36" x14ac:dyDescent="0.35">
      <c r="B2897" s="36" t="s">
        <v>4073</v>
      </c>
      <c r="C2897" s="45" t="s">
        <v>199</v>
      </c>
      <c r="D2897" s="45" t="s">
        <v>4329</v>
      </c>
      <c r="E2897" s="36" t="s">
        <v>4536</v>
      </c>
      <c r="F2897" s="36" t="str">
        <f t="shared" si="135"/>
        <v>2020_NC</v>
      </c>
      <c r="G2897" s="45">
        <v>2020</v>
      </c>
      <c r="H2897" s="45">
        <f>_xlfn.XLOOKUP(J2897,Main_OG!$B$1:$B$766,Main_OG!$O$1:$O$766,"")</f>
        <v>0</v>
      </c>
      <c r="I2897" s="45">
        <f>_xlfn.XLOOKUP(F2897,Main_OG!$D$1:$D$766,Main_OG!$J$1:$J$766,"")</f>
        <v>1</v>
      </c>
      <c r="J2897" s="45" t="s">
        <v>199</v>
      </c>
      <c r="K2897" s="45" t="str">
        <f t="shared" si="136"/>
        <v>Virginia Electric &amp; Power Co_NC</v>
      </c>
      <c r="L2897" s="45" t="str">
        <f t="shared" si="137"/>
        <v>Virginia Electric Power Co_NC</v>
      </c>
      <c r="M2897" s="45" t="s">
        <v>4102</v>
      </c>
      <c r="N2897" s="45">
        <v>0</v>
      </c>
      <c r="O2897" s="45">
        <v>18322</v>
      </c>
      <c r="P2897" s="45">
        <v>51</v>
      </c>
      <c r="Q2897" s="45">
        <v>0</v>
      </c>
      <c r="R2897" s="45">
        <v>0</v>
      </c>
      <c r="S2897" s="45">
        <v>901687</v>
      </c>
      <c r="T2897" s="45">
        <v>1633722</v>
      </c>
      <c r="U2897" s="45">
        <v>0</v>
      </c>
      <c r="V2897" s="45">
        <v>0</v>
      </c>
      <c r="W2897" s="45">
        <v>9.5560875999999997</v>
      </c>
      <c r="X2897" s="45">
        <v>5.8084056000000004</v>
      </c>
      <c r="Y2897" s="45">
        <v>0</v>
      </c>
      <c r="Z2897" s="46">
        <v>564794.4</v>
      </c>
      <c r="AA2897" s="46">
        <v>53373.704212434743</v>
      </c>
      <c r="AB2897" s="47">
        <f>_xlfn.XLOOKUP($F2897,Main_OG!$D$1:$D$766,Main_OG!AJ$1:AJ$766,"")</f>
        <v>17160994</v>
      </c>
      <c r="AC2897" s="47">
        <f>_xlfn.XLOOKUP($F2897,Main_OG!$D$1:$D$766,Main_OG!AK$1:AK$766,"")</f>
        <v>484054</v>
      </c>
      <c r="AD2897" s="47">
        <f>_xlfn.XLOOKUP($F2897,Main_OG!$D$1:$D$766,Main_OG!AL$1:AL$766,"")</f>
        <v>610990556</v>
      </c>
      <c r="AE2897" s="47">
        <f>_xlfn.XLOOKUP($F2897,Main_OG!$D$1:$D$766,Main_OG!AM$1:AM$766,"")</f>
        <v>0</v>
      </c>
      <c r="AF2897" s="48">
        <f>_xlfn.XLOOKUP($F2897,Main_OG!$D$1:$D$766,Main_OG!Z$1:Z$766,"")</f>
        <v>1.89</v>
      </c>
      <c r="AG2897" s="48">
        <f>_xlfn.XLOOKUP($F2897,Main_OG!$D$1:$D$766,Main_OG!AA$1:AA$766,"")</f>
        <v>2.54</v>
      </c>
      <c r="AH2897" s="48">
        <f>_xlfn.XLOOKUP($F2897,Main_OG!$D$1:$D$766,Main_OG!AB$1:AB$766,"")</f>
        <v>12.535325193609101</v>
      </c>
      <c r="AI2897" s="48">
        <f>_xlfn.XLOOKUP($F2897,Main_OG!$D$1:$D$766,Main_OG!AC$1:AC$766,"")</f>
        <v>2.8422150630003218</v>
      </c>
      <c r="AJ2897" s="48">
        <f>_xlfn.XLOOKUP($F2897,Main_OG!$D$1:$D$766,Main_OG!AD$1:AD$766,"")</f>
        <v>0.6</v>
      </c>
    </row>
    <row r="2898" spans="2:36" x14ac:dyDescent="0.35">
      <c r="B2898" s="36" t="s">
        <v>4073</v>
      </c>
      <c r="C2898" s="45" t="s">
        <v>219</v>
      </c>
      <c r="D2898" s="45" t="s">
        <v>4329</v>
      </c>
      <c r="E2898" s="36" t="s">
        <v>4536</v>
      </c>
      <c r="F2898" s="36" t="str">
        <f t="shared" si="135"/>
        <v>2020_VA</v>
      </c>
      <c r="G2898" s="45">
        <v>2020</v>
      </c>
      <c r="H2898" s="45">
        <f>_xlfn.XLOOKUP(J2898,Main_OG!$B$1:$B$766,Main_OG!$O$1:$O$766,"")</f>
        <v>1</v>
      </c>
      <c r="I2898" s="45">
        <f>_xlfn.XLOOKUP(F2898,Main_OG!$D$1:$D$766,Main_OG!$J$1:$J$766,"")</f>
        <v>1</v>
      </c>
      <c r="J2898" s="45" t="s">
        <v>219</v>
      </c>
      <c r="K2898" s="45" t="str">
        <f t="shared" si="136"/>
        <v>Virginia Electric &amp; Power Co_VA</v>
      </c>
      <c r="L2898" s="45" t="str">
        <f t="shared" si="137"/>
        <v>Virginia Electric Power Co_VA</v>
      </c>
      <c r="M2898" s="45" t="s">
        <v>4103</v>
      </c>
      <c r="N2898" s="45">
        <v>1</v>
      </c>
      <c r="O2898" s="45">
        <v>261660</v>
      </c>
      <c r="P2898" s="45">
        <v>557</v>
      </c>
      <c r="Q2898" s="45">
        <v>0</v>
      </c>
      <c r="R2898" s="45">
        <v>164460</v>
      </c>
      <c r="S2898" s="45">
        <v>42538628</v>
      </c>
      <c r="T2898" s="45">
        <v>5273671</v>
      </c>
      <c r="U2898" s="45">
        <v>0</v>
      </c>
      <c r="V2898" s="45">
        <v>8.7748997000000006</v>
      </c>
      <c r="W2898" s="45">
        <v>7.3975784999999998</v>
      </c>
      <c r="X2898" s="45">
        <v>5.9696784000000003</v>
      </c>
      <c r="Y2898" s="45">
        <v>0</v>
      </c>
      <c r="Z2898" s="46">
        <v>533828.30000000005</v>
      </c>
      <c r="AA2898" s="46">
        <v>62165.460591015697</v>
      </c>
      <c r="AB2898" s="47">
        <f>_xlfn.XLOOKUP($F2898,Main_OG!$D$1:$D$766,Main_OG!AJ$1:AJ$766,"")</f>
        <v>3744538</v>
      </c>
      <c r="AC2898" s="47">
        <f>_xlfn.XLOOKUP($F2898,Main_OG!$D$1:$D$766,Main_OG!AK$1:AK$766,"")</f>
        <v>1051044</v>
      </c>
      <c r="AD2898" s="47">
        <f>_xlfn.XLOOKUP($F2898,Main_OG!$D$1:$D$766,Main_OG!AL$1:AL$766,"")</f>
        <v>905206566</v>
      </c>
      <c r="AE2898" s="47">
        <f>_xlfn.XLOOKUP($F2898,Main_OG!$D$1:$D$766,Main_OG!AM$1:AM$766,"")</f>
        <v>0</v>
      </c>
      <c r="AF2898" s="48">
        <f>_xlfn.XLOOKUP($F2898,Main_OG!$D$1:$D$766,Main_OG!Z$1:Z$766,"")</f>
        <v>0</v>
      </c>
      <c r="AG2898" s="48">
        <f>_xlfn.XLOOKUP($F2898,Main_OG!$D$1:$D$766,Main_OG!AA$1:AA$766,"")</f>
        <v>2.127327759928813</v>
      </c>
      <c r="AH2898" s="48">
        <f>_xlfn.XLOOKUP($F2898,Main_OG!$D$1:$D$766,Main_OG!AB$1:AB$766,"")</f>
        <v>12.535325193609101</v>
      </c>
      <c r="AI2898" s="48">
        <f>_xlfn.XLOOKUP($F2898,Main_OG!$D$1:$D$766,Main_OG!AC$1:AC$766,"")</f>
        <v>2.8422150630003218</v>
      </c>
      <c r="AJ2898" s="48">
        <f>_xlfn.XLOOKUP($F2898,Main_OG!$D$1:$D$766,Main_OG!AD$1:AD$766,"")</f>
        <v>0.56999999999999995</v>
      </c>
    </row>
    <row r="2899" spans="2:36" x14ac:dyDescent="0.35">
      <c r="B2899" s="36" t="s">
        <v>4104</v>
      </c>
      <c r="C2899" s="45" t="s">
        <v>730</v>
      </c>
      <c r="D2899" s="45" t="s">
        <v>4330</v>
      </c>
      <c r="E2899" s="36" t="s">
        <v>4537</v>
      </c>
      <c r="F2899" s="36" t="str">
        <f t="shared" si="135"/>
        <v>2006_WV</v>
      </c>
      <c r="G2899" s="45">
        <v>2006</v>
      </c>
      <c r="H2899" s="45">
        <f>_xlfn.XLOOKUP(J2899,Main_OG!$B$1:$B$766,Main_OG!$O$1:$O$766,"")</f>
        <v>1</v>
      </c>
      <c r="I2899" s="45">
        <f>_xlfn.XLOOKUP(F2899,Main_OG!$D$1:$D$766,Main_OG!$J$1:$J$766,"")</f>
        <v>0</v>
      </c>
      <c r="J2899" s="45" t="s">
        <v>730</v>
      </c>
      <c r="K2899" s="45" t="str">
        <f t="shared" si="136"/>
        <v>War Light and Power Co_WV</v>
      </c>
      <c r="L2899" s="45" t="str">
        <f t="shared" si="137"/>
        <v>War Light Power Co_WV</v>
      </c>
      <c r="M2899" s="45" t="s">
        <v>4105</v>
      </c>
      <c r="N2899" s="45">
        <v>0</v>
      </c>
      <c r="O2899" s="45">
        <v>285</v>
      </c>
      <c r="P2899" s="45">
        <v>0</v>
      </c>
      <c r="Q2899" s="45">
        <v>715</v>
      </c>
      <c r="R2899" s="45">
        <v>0</v>
      </c>
      <c r="S2899" s="45">
        <v>326</v>
      </c>
      <c r="T2899" s="45">
        <v>0</v>
      </c>
      <c r="U2899" s="45">
        <v>733</v>
      </c>
      <c r="V2899" s="45">
        <v>0</v>
      </c>
      <c r="W2899" s="45">
        <v>7.4208968814022311</v>
      </c>
      <c r="X2899" s="45">
        <v>0</v>
      </c>
      <c r="Y2899" s="45">
        <v>8.0461031833150383</v>
      </c>
      <c r="Z2899" s="46">
        <v>68900</v>
      </c>
      <c r="AA2899" s="46">
        <v>37693.280639330558</v>
      </c>
      <c r="AB2899" s="47">
        <f>_xlfn.XLOOKUP($F2899,Main_OG!$D$1:$D$766,Main_OG!AJ$1:AJ$766,"")</f>
        <v>75712129.799999997</v>
      </c>
      <c r="AC2899" s="47">
        <f>_xlfn.XLOOKUP($F2899,Main_OG!$D$1:$D$766,Main_OG!AK$1:AK$766,"")</f>
        <v>621554.07999999996</v>
      </c>
      <c r="AD2899" s="47">
        <f>_xlfn.XLOOKUP($F2899,Main_OG!$D$1:$D$766,Main_OG!AL$1:AL$766,"")</f>
        <v>7929370.96</v>
      </c>
      <c r="AE2899" s="47">
        <f>_xlfn.XLOOKUP($F2899,Main_OG!$D$1:$D$766,Main_OG!AM$1:AM$766,"")</f>
        <v>0</v>
      </c>
      <c r="AF2899" s="48">
        <f>_xlfn.XLOOKUP($F2899,Main_OG!$D$1:$D$766,Main_OG!Z$1:Z$766,"")</f>
        <v>0</v>
      </c>
      <c r="AG2899" s="48">
        <f>_xlfn.XLOOKUP($F2899,Main_OG!$D$1:$D$766,Main_OG!AA$1:AA$766,"")</f>
        <v>1.66</v>
      </c>
      <c r="AH2899" s="48">
        <f>_xlfn.XLOOKUP($F2899,Main_OG!$D$1:$D$766,Main_OG!AB$1:AB$766,"")</f>
        <v>12.06</v>
      </c>
      <c r="AI2899" s="48">
        <f>_xlfn.XLOOKUP($F2899,Main_OG!$D$1:$D$766,Main_OG!AC$1:AC$766,"")</f>
        <v>7.1610124069250478</v>
      </c>
      <c r="AJ2899" s="48">
        <f>_xlfn.XLOOKUP($F2899,Main_OG!$D$1:$D$766,Main_OG!AD$1:AD$766,"")</f>
        <v>0.4704061490499184</v>
      </c>
    </row>
    <row r="2900" spans="2:36" x14ac:dyDescent="0.35">
      <c r="B2900" s="36" t="s">
        <v>4106</v>
      </c>
      <c r="C2900" s="45" t="s">
        <v>730</v>
      </c>
      <c r="D2900" s="45" t="s">
        <v>4330</v>
      </c>
      <c r="E2900" s="36" t="s">
        <v>4537</v>
      </c>
      <c r="F2900" s="36" t="str">
        <f t="shared" si="135"/>
        <v>2007_WV</v>
      </c>
      <c r="G2900" s="45">
        <v>2007</v>
      </c>
      <c r="H2900" s="45">
        <f>_xlfn.XLOOKUP(J2900,Main_OG!$B$1:$B$766,Main_OG!$O$1:$O$766,"")</f>
        <v>1</v>
      </c>
      <c r="I2900" s="45">
        <f>_xlfn.XLOOKUP(F2900,Main_OG!$D$1:$D$766,Main_OG!$J$1:$J$766,"")</f>
        <v>0</v>
      </c>
      <c r="J2900" s="45" t="s">
        <v>730</v>
      </c>
      <c r="K2900" s="45" t="str">
        <f t="shared" si="136"/>
        <v>War Light &amp; Power Co_WV</v>
      </c>
      <c r="L2900" s="45" t="str">
        <f t="shared" si="137"/>
        <v>War Light Power Co_WV</v>
      </c>
      <c r="M2900" s="45" t="s">
        <v>4107</v>
      </c>
      <c r="N2900" s="45">
        <v>0</v>
      </c>
      <c r="O2900" s="45">
        <v>301</v>
      </c>
      <c r="P2900" s="45">
        <v>0</v>
      </c>
      <c r="Q2900" s="45">
        <v>712</v>
      </c>
      <c r="R2900" s="45">
        <v>0</v>
      </c>
      <c r="S2900" s="45">
        <v>206</v>
      </c>
      <c r="T2900" s="45">
        <v>0</v>
      </c>
      <c r="U2900" s="45">
        <v>416</v>
      </c>
      <c r="V2900" s="45">
        <v>0</v>
      </c>
      <c r="W2900" s="45">
        <v>8.1300000000000008</v>
      </c>
      <c r="X2900" s="45">
        <v>0</v>
      </c>
      <c r="Y2900" s="45">
        <v>7.3</v>
      </c>
      <c r="Z2900" s="46">
        <v>69374.100000000006</v>
      </c>
      <c r="AA2900" s="46">
        <v>37825.590550322457</v>
      </c>
      <c r="AB2900" s="47">
        <f>_xlfn.XLOOKUP($F2900,Main_OG!$D$1:$D$766,Main_OG!AJ$1:AJ$766,"")</f>
        <v>76135694</v>
      </c>
      <c r="AC2900" s="47">
        <f>_xlfn.XLOOKUP($F2900,Main_OG!$D$1:$D$766,Main_OG!AK$1:AK$766,"")</f>
        <v>713472</v>
      </c>
      <c r="AD2900" s="47">
        <f>_xlfn.XLOOKUP($F2900,Main_OG!$D$1:$D$766,Main_OG!AL$1:AL$766,"")</f>
        <v>8097050</v>
      </c>
      <c r="AE2900" s="47">
        <f>_xlfn.XLOOKUP($F2900,Main_OG!$D$1:$D$766,Main_OG!AM$1:AM$766,"")</f>
        <v>0</v>
      </c>
      <c r="AF2900" s="48">
        <f>_xlfn.XLOOKUP($F2900,Main_OG!$D$1:$D$766,Main_OG!Z$1:Z$766,"")</f>
        <v>0</v>
      </c>
      <c r="AG2900" s="48">
        <f>_xlfn.XLOOKUP($F2900,Main_OG!$D$1:$D$766,Main_OG!AA$1:AA$766,"")</f>
        <v>1.81</v>
      </c>
      <c r="AH2900" s="48">
        <f>_xlfn.XLOOKUP($F2900,Main_OG!$D$1:$D$766,Main_OG!AB$1:AB$766,"")</f>
        <v>15.64</v>
      </c>
      <c r="AI2900" s="48">
        <f>_xlfn.XLOOKUP($F2900,Main_OG!$D$1:$D$766,Main_OG!AC$1:AC$766,"")</f>
        <v>7.3815467393807772</v>
      </c>
      <c r="AJ2900" s="48">
        <f>_xlfn.XLOOKUP($F2900,Main_OG!$D$1:$D$766,Main_OG!AD$1:AD$766,"")</f>
        <v>0.58103021845052572</v>
      </c>
    </row>
    <row r="2901" spans="2:36" x14ac:dyDescent="0.35">
      <c r="B2901" s="36" t="s">
        <v>4108</v>
      </c>
      <c r="C2901" s="45" t="s">
        <v>139</v>
      </c>
      <c r="D2901" s="45" t="s">
        <v>4324</v>
      </c>
      <c r="E2901" s="36" t="s">
        <v>4108</v>
      </c>
      <c r="F2901" s="36" t="str">
        <f t="shared" si="135"/>
        <v>2006_PA</v>
      </c>
      <c r="G2901" s="45">
        <v>2006</v>
      </c>
      <c r="H2901" s="45">
        <f>_xlfn.XLOOKUP(J2901,Main_OG!$B$1:$B$766,Main_OG!$O$1:$O$766,"")</f>
        <v>1</v>
      </c>
      <c r="I2901" s="45">
        <f>_xlfn.XLOOKUP(F2901,Main_OG!$D$1:$D$766,Main_OG!$J$1:$J$766,"")</f>
        <v>0</v>
      </c>
      <c r="J2901" s="45" t="s">
        <v>139</v>
      </c>
      <c r="K2901" s="45" t="str">
        <f t="shared" si="136"/>
        <v>Wellsborough Electric Co_PA</v>
      </c>
      <c r="L2901" s="45" t="str">
        <f t="shared" si="137"/>
        <v>Wellsborough Electric Co_PA</v>
      </c>
      <c r="M2901" s="45" t="s">
        <v>4109</v>
      </c>
      <c r="N2901" s="45">
        <v>0</v>
      </c>
      <c r="O2901" s="45">
        <v>1070</v>
      </c>
      <c r="P2901" s="45">
        <v>14</v>
      </c>
      <c r="Q2901" s="45">
        <v>4849</v>
      </c>
      <c r="R2901" s="45">
        <v>0</v>
      </c>
      <c r="S2901" s="45">
        <v>3122</v>
      </c>
      <c r="T2901" s="45">
        <v>2658</v>
      </c>
      <c r="U2901" s="45">
        <v>3715</v>
      </c>
      <c r="V2901" s="45">
        <v>0</v>
      </c>
      <c r="W2901" s="45">
        <v>9.3238561701110978</v>
      </c>
      <c r="X2901" s="45">
        <v>7.2525853365712578</v>
      </c>
      <c r="Y2901" s="45">
        <v>8.9429720035627458</v>
      </c>
      <c r="Z2901" s="46">
        <v>626589.9</v>
      </c>
      <c r="AA2901" s="46">
        <v>50083.88346429076</v>
      </c>
      <c r="AB2901" s="47">
        <f>_xlfn.XLOOKUP($F2901,Main_OG!$D$1:$D$766,Main_OG!AJ$1:AJ$766,"")</f>
        <v>111628459.06</v>
      </c>
      <c r="AC2901" s="47">
        <f>_xlfn.XLOOKUP($F2901,Main_OG!$D$1:$D$766,Main_OG!AK$1:AK$766,"")</f>
        <v>4323966.4000000004</v>
      </c>
      <c r="AD2901" s="47">
        <f>_xlfn.XLOOKUP($F2901,Main_OG!$D$1:$D$766,Main_OG!AL$1:AL$766,"")</f>
        <v>202399107.29999998</v>
      </c>
      <c r="AE2901" s="47">
        <f>_xlfn.XLOOKUP($F2901,Main_OG!$D$1:$D$766,Main_OG!AM$1:AM$766,"")</f>
        <v>75297632</v>
      </c>
      <c r="AF2901" s="48">
        <f>_xlfn.XLOOKUP($F2901,Main_OG!$D$1:$D$766,Main_OG!Z$1:Z$766,"")</f>
        <v>0</v>
      </c>
      <c r="AG2901" s="48">
        <f>_xlfn.XLOOKUP($F2901,Main_OG!$D$1:$D$766,Main_OG!AA$1:AA$766,"")</f>
        <v>1.71</v>
      </c>
      <c r="AH2901" s="48">
        <f>_xlfn.XLOOKUP($F2901,Main_OG!$D$1:$D$766,Main_OG!AB$1:AB$766,"")</f>
        <v>14.13114039693003</v>
      </c>
      <c r="AI2901" s="48">
        <f>_xlfn.XLOOKUP($F2901,Main_OG!$D$1:$D$766,Main_OG!AC$1:AC$766,"")</f>
        <v>7.1610124069250478</v>
      </c>
      <c r="AJ2901" s="48">
        <f>_xlfn.XLOOKUP($F2901,Main_OG!$D$1:$D$766,Main_OG!AD$1:AD$766,"")</f>
        <v>0.4704061490499184</v>
      </c>
    </row>
    <row r="2902" spans="2:36" x14ac:dyDescent="0.35">
      <c r="B2902" s="36" t="s">
        <v>4108</v>
      </c>
      <c r="C2902" s="45" t="s">
        <v>139</v>
      </c>
      <c r="D2902" s="45" t="s">
        <v>4324</v>
      </c>
      <c r="E2902" s="36" t="s">
        <v>4108</v>
      </c>
      <c r="F2902" s="36" t="str">
        <f t="shared" si="135"/>
        <v>2007_PA</v>
      </c>
      <c r="G2902" s="45">
        <v>2007</v>
      </c>
      <c r="H2902" s="45">
        <f>_xlfn.XLOOKUP(J2902,Main_OG!$B$1:$B$766,Main_OG!$O$1:$O$766,"")</f>
        <v>1</v>
      </c>
      <c r="I2902" s="45">
        <f>_xlfn.XLOOKUP(F2902,Main_OG!$D$1:$D$766,Main_OG!$J$1:$J$766,"")</f>
        <v>0</v>
      </c>
      <c r="J2902" s="45" t="s">
        <v>139</v>
      </c>
      <c r="K2902" s="45" t="str">
        <f t="shared" si="136"/>
        <v>Wellsborough Electric Co_PA</v>
      </c>
      <c r="L2902" s="45" t="str">
        <f t="shared" si="137"/>
        <v>Wellsborough Electric Co_PA</v>
      </c>
      <c r="M2902" s="45" t="s">
        <v>4110</v>
      </c>
      <c r="N2902" s="45">
        <v>0</v>
      </c>
      <c r="O2902" s="45">
        <v>1082</v>
      </c>
      <c r="P2902" s="45">
        <v>13</v>
      </c>
      <c r="Q2902" s="45">
        <v>4878</v>
      </c>
      <c r="R2902" s="45">
        <v>0</v>
      </c>
      <c r="S2902" s="45">
        <v>3115</v>
      </c>
      <c r="T2902" s="45">
        <v>2529</v>
      </c>
      <c r="U2902" s="45">
        <v>3782</v>
      </c>
      <c r="V2902" s="45">
        <v>0</v>
      </c>
      <c r="W2902" s="45">
        <v>9.2899999999999991</v>
      </c>
      <c r="X2902" s="45">
        <v>7.23</v>
      </c>
      <c r="Y2902" s="45">
        <v>8.86</v>
      </c>
      <c r="Z2902" s="46">
        <v>649638.1</v>
      </c>
      <c r="AA2902" s="46">
        <v>51706.570957813623</v>
      </c>
      <c r="AB2902" s="47">
        <f>_xlfn.XLOOKUP($F2902,Main_OG!$D$1:$D$766,Main_OG!AJ$1:AJ$766,"")</f>
        <v>110980292</v>
      </c>
      <c r="AC2902" s="47">
        <f>_xlfn.XLOOKUP($F2902,Main_OG!$D$1:$D$766,Main_OG!AK$1:AK$766,"")</f>
        <v>5330088</v>
      </c>
      <c r="AD2902" s="47">
        <f>_xlfn.XLOOKUP($F2902,Main_OG!$D$1:$D$766,Main_OG!AL$1:AL$766,"")</f>
        <v>284561200</v>
      </c>
      <c r="AE2902" s="47">
        <f>_xlfn.XLOOKUP($F2902,Main_OG!$D$1:$D$766,Main_OG!AM$1:AM$766,"")</f>
        <v>77376316</v>
      </c>
      <c r="AF2902" s="48">
        <f>_xlfn.XLOOKUP($F2902,Main_OG!$D$1:$D$766,Main_OG!Z$1:Z$766,"")</f>
        <v>0</v>
      </c>
      <c r="AG2902" s="48">
        <f>_xlfn.XLOOKUP($F2902,Main_OG!$D$1:$D$766,Main_OG!AA$1:AA$766,"")</f>
        <v>1.74</v>
      </c>
      <c r="AH2902" s="48">
        <f>_xlfn.XLOOKUP($F2902,Main_OG!$D$1:$D$766,Main_OG!AB$1:AB$766,"")</f>
        <v>15.097711394063451</v>
      </c>
      <c r="AI2902" s="48">
        <f>_xlfn.XLOOKUP($F2902,Main_OG!$D$1:$D$766,Main_OG!AC$1:AC$766,"")</f>
        <v>7.3815467393807772</v>
      </c>
      <c r="AJ2902" s="48">
        <f>_xlfn.XLOOKUP($F2902,Main_OG!$D$1:$D$766,Main_OG!AD$1:AD$766,"")</f>
        <v>0.58103021845052572</v>
      </c>
    </row>
    <row r="2903" spans="2:36" x14ac:dyDescent="0.35">
      <c r="B2903" s="36" t="s">
        <v>4108</v>
      </c>
      <c r="C2903" s="45" t="s">
        <v>139</v>
      </c>
      <c r="D2903" s="45" t="s">
        <v>4324</v>
      </c>
      <c r="E2903" s="36" t="s">
        <v>4108</v>
      </c>
      <c r="F2903" s="36" t="str">
        <f t="shared" si="135"/>
        <v>2008_PA</v>
      </c>
      <c r="G2903" s="45">
        <v>2008</v>
      </c>
      <c r="H2903" s="45">
        <f>_xlfn.XLOOKUP(J2903,Main_OG!$B$1:$B$766,Main_OG!$O$1:$O$766,"")</f>
        <v>1</v>
      </c>
      <c r="I2903" s="45">
        <f>_xlfn.XLOOKUP(F2903,Main_OG!$D$1:$D$766,Main_OG!$J$1:$J$766,"")</f>
        <v>1</v>
      </c>
      <c r="J2903" s="45" t="s">
        <v>139</v>
      </c>
      <c r="K2903" s="45" t="str">
        <f t="shared" si="136"/>
        <v>Wellsborough Electric Co_PA</v>
      </c>
      <c r="L2903" s="45" t="str">
        <f t="shared" si="137"/>
        <v>Wellsborough Electric Co_PA</v>
      </c>
      <c r="M2903" s="45" t="s">
        <v>4111</v>
      </c>
      <c r="N2903" s="45">
        <v>0</v>
      </c>
      <c r="O2903" s="45">
        <v>1099</v>
      </c>
      <c r="P2903" s="45">
        <v>13</v>
      </c>
      <c r="Q2903" s="45">
        <v>4898</v>
      </c>
      <c r="R2903" s="45">
        <v>0</v>
      </c>
      <c r="S2903" s="45">
        <v>33377</v>
      </c>
      <c r="T2903" s="45">
        <v>35304</v>
      </c>
      <c r="U2903" s="45">
        <v>41614</v>
      </c>
      <c r="V2903" s="45">
        <v>0</v>
      </c>
      <c r="W2903" s="45">
        <v>14.42</v>
      </c>
      <c r="X2903" s="45">
        <v>11.86</v>
      </c>
      <c r="Y2903" s="45">
        <v>13.89</v>
      </c>
      <c r="Z2903" s="46">
        <v>665148.30000000005</v>
      </c>
      <c r="AA2903" s="46">
        <v>52738.127944301923</v>
      </c>
      <c r="AB2903" s="47">
        <f>_xlfn.XLOOKUP($F2903,Main_OG!$D$1:$D$766,Main_OG!AJ$1:AJ$766,"")</f>
        <v>107834918</v>
      </c>
      <c r="AC2903" s="47">
        <f>_xlfn.XLOOKUP($F2903,Main_OG!$D$1:$D$766,Main_OG!AK$1:AK$766,"")</f>
        <v>3509936</v>
      </c>
      <c r="AD2903" s="47">
        <f>_xlfn.XLOOKUP($F2903,Main_OG!$D$1:$D$766,Main_OG!AL$1:AL$766,"")</f>
        <v>273884566</v>
      </c>
      <c r="AE2903" s="47">
        <f>_xlfn.XLOOKUP($F2903,Main_OG!$D$1:$D$766,Main_OG!AM$1:AM$766,"")</f>
        <v>78658093</v>
      </c>
      <c r="AF2903" s="48">
        <f>_xlfn.XLOOKUP($F2903,Main_OG!$D$1:$D$766,Main_OG!Z$1:Z$766,"")</f>
        <v>0</v>
      </c>
      <c r="AG2903" s="48">
        <f>_xlfn.XLOOKUP($F2903,Main_OG!$D$1:$D$766,Main_OG!AA$1:AA$766,"")</f>
        <v>2.09</v>
      </c>
      <c r="AH2903" s="48">
        <f>_xlfn.XLOOKUP($F2903,Main_OG!$D$1:$D$766,Main_OG!AB$1:AB$766,"")</f>
        <v>19.619187803472759</v>
      </c>
      <c r="AI2903" s="48">
        <f>_xlfn.XLOOKUP($F2903,Main_OG!$D$1:$D$766,Main_OG!AC$1:AC$766,"")</f>
        <v>9.1182546074696553</v>
      </c>
      <c r="AJ2903" s="48">
        <f>_xlfn.XLOOKUP($F2903,Main_OG!$D$1:$D$766,Main_OG!AD$1:AD$766,"")</f>
        <v>0.68330088246943577</v>
      </c>
    </row>
    <row r="2904" spans="2:36" x14ac:dyDescent="0.35">
      <c r="B2904" s="36" t="s">
        <v>4108</v>
      </c>
      <c r="C2904" s="45" t="s">
        <v>139</v>
      </c>
      <c r="D2904" s="45" t="s">
        <v>4324</v>
      </c>
      <c r="E2904" s="36" t="s">
        <v>4108</v>
      </c>
      <c r="F2904" s="36" t="str">
        <f t="shared" si="135"/>
        <v>2009_PA</v>
      </c>
      <c r="G2904" s="45">
        <v>2009</v>
      </c>
      <c r="H2904" s="45">
        <f>_xlfn.XLOOKUP(J2904,Main_OG!$B$1:$B$766,Main_OG!$O$1:$O$766,"")</f>
        <v>1</v>
      </c>
      <c r="I2904" s="45">
        <f>_xlfn.XLOOKUP(F2904,Main_OG!$D$1:$D$766,Main_OG!$J$1:$J$766,"")</f>
        <v>1</v>
      </c>
      <c r="J2904" s="45" t="s">
        <v>139</v>
      </c>
      <c r="K2904" s="45" t="str">
        <f t="shared" si="136"/>
        <v>Wellsborough Electric Co_PA</v>
      </c>
      <c r="L2904" s="45" t="str">
        <f t="shared" si="137"/>
        <v>Wellsborough Electric Co_PA</v>
      </c>
      <c r="M2904" s="45" t="s">
        <v>4112</v>
      </c>
      <c r="N2904" s="45">
        <v>0</v>
      </c>
      <c r="O2904" s="45">
        <v>1129</v>
      </c>
      <c r="P2904" s="45">
        <v>14</v>
      </c>
      <c r="Q2904" s="45">
        <v>4986</v>
      </c>
      <c r="R2904" s="45">
        <v>0</v>
      </c>
      <c r="S2904" s="45">
        <v>31051</v>
      </c>
      <c r="T2904" s="45">
        <v>33600</v>
      </c>
      <c r="U2904" s="45">
        <v>40401</v>
      </c>
      <c r="V2904" s="45">
        <v>0</v>
      </c>
      <c r="W2904" s="45">
        <v>13.6</v>
      </c>
      <c r="X2904" s="45">
        <v>10.91</v>
      </c>
      <c r="Y2904" s="45">
        <v>13.19</v>
      </c>
      <c r="Z2904" s="46">
        <v>645206.69999999995</v>
      </c>
      <c r="AA2904" s="46">
        <v>50936.601641859408</v>
      </c>
      <c r="AB2904" s="47">
        <f>_xlfn.XLOOKUP($F2904,Main_OG!$D$1:$D$766,Main_OG!AJ$1:AJ$766,"")</f>
        <v>97610596</v>
      </c>
      <c r="AC2904" s="47">
        <f>_xlfn.XLOOKUP($F2904,Main_OG!$D$1:$D$766,Main_OG!AK$1:AK$766,"")</f>
        <v>3400726</v>
      </c>
      <c r="AD2904" s="47">
        <f>_xlfn.XLOOKUP($F2904,Main_OG!$D$1:$D$766,Main_OG!AL$1:AL$766,"")</f>
        <v>418361582</v>
      </c>
      <c r="AE2904" s="47">
        <f>_xlfn.XLOOKUP($F2904,Main_OG!$D$1:$D$766,Main_OG!AM$1:AM$766,"")</f>
        <v>77327686</v>
      </c>
      <c r="AF2904" s="48">
        <f>_xlfn.XLOOKUP($F2904,Main_OG!$D$1:$D$766,Main_OG!Z$1:Z$766,"")</f>
        <v>0</v>
      </c>
      <c r="AG2904" s="48">
        <f>_xlfn.XLOOKUP($F2904,Main_OG!$D$1:$D$766,Main_OG!AA$1:AA$766,"")</f>
        <v>2.29</v>
      </c>
      <c r="AH2904" s="48">
        <f>_xlfn.XLOOKUP($F2904,Main_OG!$D$1:$D$766,Main_OG!AB$1:AB$766,"")</f>
        <v>14.15708861161818</v>
      </c>
      <c r="AI2904" s="48">
        <f>_xlfn.XLOOKUP($F2904,Main_OG!$D$1:$D$766,Main_OG!AC$1:AC$766,"")</f>
        <v>4.5973007921271787</v>
      </c>
      <c r="AJ2904" s="48">
        <f>_xlfn.XLOOKUP($F2904,Main_OG!$D$1:$D$766,Main_OG!AD$1:AD$766,"")</f>
        <v>0.68314474405108627</v>
      </c>
    </row>
    <row r="2905" spans="2:36" x14ac:dyDescent="0.35">
      <c r="B2905" s="36" t="s">
        <v>4108</v>
      </c>
      <c r="C2905" s="45" t="s">
        <v>139</v>
      </c>
      <c r="D2905" s="45" t="s">
        <v>4324</v>
      </c>
      <c r="E2905" s="36" t="s">
        <v>4108</v>
      </c>
      <c r="F2905" s="36" t="str">
        <f t="shared" si="135"/>
        <v>2010_PA</v>
      </c>
      <c r="G2905" s="45">
        <v>2010</v>
      </c>
      <c r="H2905" s="45">
        <f>_xlfn.XLOOKUP(J2905,Main_OG!$B$1:$B$766,Main_OG!$O$1:$O$766,"")</f>
        <v>1</v>
      </c>
      <c r="I2905" s="45">
        <f>_xlfn.XLOOKUP(F2905,Main_OG!$D$1:$D$766,Main_OG!$J$1:$J$766,"")</f>
        <v>2</v>
      </c>
      <c r="J2905" s="45" t="s">
        <v>139</v>
      </c>
      <c r="K2905" s="45" t="str">
        <f t="shared" si="136"/>
        <v>Wellsborough Electric Co_PA</v>
      </c>
      <c r="L2905" s="45" t="str">
        <f t="shared" si="137"/>
        <v>Wellsborough Electric Co_PA</v>
      </c>
      <c r="M2905" s="45" t="s">
        <v>4113</v>
      </c>
      <c r="N2905" s="45">
        <v>0</v>
      </c>
      <c r="O2905" s="45">
        <v>1129</v>
      </c>
      <c r="P2905" s="45">
        <v>14</v>
      </c>
      <c r="Q2905" s="45">
        <v>5004</v>
      </c>
      <c r="R2905" s="45">
        <v>0</v>
      </c>
      <c r="S2905" s="45">
        <v>29543</v>
      </c>
      <c r="T2905" s="45">
        <v>42598</v>
      </c>
      <c r="U2905" s="45">
        <v>42766</v>
      </c>
      <c r="V2905" s="45">
        <v>0</v>
      </c>
      <c r="W2905" s="45">
        <v>11.95</v>
      </c>
      <c r="X2905" s="45">
        <v>9.1199999999999992</v>
      </c>
      <c r="Y2905" s="45">
        <v>11.37</v>
      </c>
      <c r="Z2905" s="46">
        <v>666805.80000000005</v>
      </c>
      <c r="AA2905" s="46">
        <v>52457.28127950598</v>
      </c>
      <c r="AB2905" s="47">
        <f>_xlfn.XLOOKUP($F2905,Main_OG!$D$1:$D$766,Main_OG!AJ$1:AJ$766,"")</f>
        <v>101986756</v>
      </c>
      <c r="AC2905" s="47">
        <f>_xlfn.XLOOKUP($F2905,Main_OG!$D$1:$D$766,Main_OG!AK$1:AK$766,"")</f>
        <v>2348682</v>
      </c>
      <c r="AD2905" s="47">
        <f>_xlfn.XLOOKUP($F2905,Main_OG!$D$1:$D$766,Main_OG!AL$1:AL$766,"")</f>
        <v>492787122</v>
      </c>
      <c r="AE2905" s="47">
        <f>_xlfn.XLOOKUP($F2905,Main_OG!$D$1:$D$766,Main_OG!AM$1:AM$766,"")</f>
        <v>77828348</v>
      </c>
      <c r="AF2905" s="48">
        <f>_xlfn.XLOOKUP($F2905,Main_OG!$D$1:$D$766,Main_OG!Z$1:Z$766,"")</f>
        <v>0</v>
      </c>
      <c r="AG2905" s="48">
        <f>_xlfn.XLOOKUP($F2905,Main_OG!$D$1:$D$766,Main_OG!AA$1:AA$766,"")</f>
        <v>2.4</v>
      </c>
      <c r="AH2905" s="48">
        <f>_xlfn.XLOOKUP($F2905,Main_OG!$D$1:$D$766,Main_OG!AB$1:AB$766,"")</f>
        <v>16.260000000000002</v>
      </c>
      <c r="AI2905" s="48">
        <f>_xlfn.XLOOKUP($F2905,Main_OG!$D$1:$D$766,Main_OG!AC$1:AC$766,"")</f>
        <v>4.9924248044436963</v>
      </c>
      <c r="AJ2905" s="48">
        <f>_xlfn.XLOOKUP($F2905,Main_OG!$D$1:$D$766,Main_OG!AD$1:AD$766,"")</f>
        <v>0.70992248279802228</v>
      </c>
    </row>
    <row r="2906" spans="2:36" x14ac:dyDescent="0.35">
      <c r="B2906" s="36" t="s">
        <v>4108</v>
      </c>
      <c r="C2906" s="45" t="s">
        <v>139</v>
      </c>
      <c r="D2906" s="45" t="s">
        <v>4324</v>
      </c>
      <c r="E2906" s="36" t="s">
        <v>4108</v>
      </c>
      <c r="F2906" s="36" t="str">
        <f t="shared" si="135"/>
        <v>2011_PA</v>
      </c>
      <c r="G2906" s="45">
        <v>2011</v>
      </c>
      <c r="H2906" s="45">
        <f>_xlfn.XLOOKUP(J2906,Main_OG!$B$1:$B$766,Main_OG!$O$1:$O$766,"")</f>
        <v>1</v>
      </c>
      <c r="I2906" s="45">
        <f>_xlfn.XLOOKUP(F2906,Main_OG!$D$1:$D$766,Main_OG!$J$1:$J$766,"")</f>
        <v>2</v>
      </c>
      <c r="J2906" s="45" t="s">
        <v>139</v>
      </c>
      <c r="K2906" s="45" t="str">
        <f t="shared" si="136"/>
        <v>Wellsborough Electric Co_PA</v>
      </c>
      <c r="L2906" s="45" t="str">
        <f t="shared" si="137"/>
        <v>Wellsborough Electric Co_PA</v>
      </c>
      <c r="M2906" s="45" t="s">
        <v>4114</v>
      </c>
      <c r="N2906" s="45">
        <v>0</v>
      </c>
      <c r="O2906" s="45">
        <v>1137</v>
      </c>
      <c r="P2906" s="45">
        <v>14</v>
      </c>
      <c r="Q2906" s="45">
        <v>5027</v>
      </c>
      <c r="R2906" s="45">
        <v>0</v>
      </c>
      <c r="S2906" s="45">
        <v>30647</v>
      </c>
      <c r="T2906" s="45">
        <v>44216</v>
      </c>
      <c r="U2906" s="45">
        <v>44864</v>
      </c>
      <c r="V2906" s="45">
        <v>0</v>
      </c>
      <c r="W2906" s="45">
        <v>12.2</v>
      </c>
      <c r="X2906" s="45">
        <v>9.01</v>
      </c>
      <c r="Y2906" s="45">
        <v>12.2</v>
      </c>
      <c r="Z2906" s="46">
        <v>676468.3</v>
      </c>
      <c r="AA2906" s="46">
        <v>53068.607549416134</v>
      </c>
      <c r="AB2906" s="47">
        <f>_xlfn.XLOOKUP($F2906,Main_OG!$D$1:$D$766,Main_OG!AJ$1:AJ$766,"")</f>
        <v>94649704</v>
      </c>
      <c r="AC2906" s="47">
        <f>_xlfn.XLOOKUP($F2906,Main_OG!$D$1:$D$766,Main_OG!AK$1:AK$766,"")</f>
        <v>2046228</v>
      </c>
      <c r="AD2906" s="47">
        <f>_xlfn.XLOOKUP($F2906,Main_OG!$D$1:$D$766,Main_OG!AL$1:AL$766,"")</f>
        <v>608839812</v>
      </c>
      <c r="AE2906" s="47">
        <f>_xlfn.XLOOKUP($F2906,Main_OG!$D$1:$D$766,Main_OG!AM$1:AM$766,"")</f>
        <v>76146617</v>
      </c>
      <c r="AF2906" s="48">
        <f>_xlfn.XLOOKUP($F2906,Main_OG!$D$1:$D$766,Main_OG!Z$1:Z$766,"")</f>
        <v>0</v>
      </c>
      <c r="AG2906" s="48">
        <f>_xlfn.XLOOKUP($F2906,Main_OG!$D$1:$D$766,Main_OG!AA$1:AA$766,"")</f>
        <v>2.3089180475565318</v>
      </c>
      <c r="AH2906" s="48">
        <f>_xlfn.XLOOKUP($F2906,Main_OG!$D$1:$D$766,Main_OG!AB$1:AB$766,"")</f>
        <v>22.758921780738341</v>
      </c>
      <c r="AI2906" s="48">
        <f>_xlfn.XLOOKUP($F2906,Main_OG!$D$1:$D$766,Main_OG!AC$1:AC$766,"")</f>
        <v>4.6524343752411106</v>
      </c>
      <c r="AJ2906" s="48">
        <f>_xlfn.XLOOKUP($F2906,Main_OG!$D$1:$D$766,Main_OG!AD$1:AD$766,"")</f>
        <v>0.75949643062398253</v>
      </c>
    </row>
    <row r="2907" spans="2:36" x14ac:dyDescent="0.35">
      <c r="B2907" s="36" t="s">
        <v>4108</v>
      </c>
      <c r="C2907" s="45" t="s">
        <v>139</v>
      </c>
      <c r="D2907" s="45" t="s">
        <v>4324</v>
      </c>
      <c r="E2907" s="36" t="s">
        <v>4108</v>
      </c>
      <c r="F2907" s="36" t="str">
        <f t="shared" si="135"/>
        <v>2012_PA</v>
      </c>
      <c r="G2907" s="45">
        <v>2012</v>
      </c>
      <c r="H2907" s="45">
        <f>_xlfn.XLOOKUP(J2907,Main_OG!$B$1:$B$766,Main_OG!$O$1:$O$766,"")</f>
        <v>1</v>
      </c>
      <c r="I2907" s="45">
        <f>_xlfn.XLOOKUP(F2907,Main_OG!$D$1:$D$766,Main_OG!$J$1:$J$766,"")</f>
        <v>2</v>
      </c>
      <c r="J2907" s="45" t="s">
        <v>139</v>
      </c>
      <c r="K2907" s="45" t="str">
        <f t="shared" si="136"/>
        <v>Wellsborough Electric Co_PA</v>
      </c>
      <c r="L2907" s="45" t="str">
        <f t="shared" si="137"/>
        <v>Wellsborough Electric Co_PA</v>
      </c>
      <c r="M2907" s="45" t="s">
        <v>4115</v>
      </c>
      <c r="N2907" s="45">
        <v>0</v>
      </c>
      <c r="O2907" s="45">
        <v>1160</v>
      </c>
      <c r="P2907" s="45">
        <v>14</v>
      </c>
      <c r="Q2907" s="45">
        <v>5045</v>
      </c>
      <c r="R2907" s="45">
        <v>0</v>
      </c>
      <c r="S2907" s="45">
        <v>31569</v>
      </c>
      <c r="T2907" s="45">
        <v>43806</v>
      </c>
      <c r="U2907" s="45">
        <v>43493</v>
      </c>
      <c r="V2907" s="45">
        <v>0</v>
      </c>
      <c r="W2907" s="45">
        <v>12.560423</v>
      </c>
      <c r="X2907" s="45">
        <v>9.2430260999999998</v>
      </c>
      <c r="Y2907" s="45">
        <v>12.652151</v>
      </c>
      <c r="Z2907" s="46">
        <v>689007</v>
      </c>
      <c r="AA2907" s="46">
        <v>53958.834917636865</v>
      </c>
      <c r="AB2907" s="47">
        <f>_xlfn.XLOOKUP($F2907,Main_OG!$D$1:$D$766,Main_OG!AJ$1:AJ$766,"")</f>
        <v>82018494</v>
      </c>
      <c r="AC2907" s="47">
        <f>_xlfn.XLOOKUP($F2907,Main_OG!$D$1:$D$766,Main_OG!AK$1:AK$766,"")</f>
        <v>1636160</v>
      </c>
      <c r="AD2907" s="47">
        <f>_xlfn.XLOOKUP($F2907,Main_OG!$D$1:$D$766,Main_OG!AL$1:AL$766,"")</f>
        <v>770830788</v>
      </c>
      <c r="AE2907" s="47">
        <f>_xlfn.XLOOKUP($F2907,Main_OG!$D$1:$D$766,Main_OG!AM$1:AM$766,"")</f>
        <v>75174408</v>
      </c>
      <c r="AF2907" s="48">
        <f>_xlfn.XLOOKUP($F2907,Main_OG!$D$1:$D$766,Main_OG!Z$1:Z$766,"")</f>
        <v>0</v>
      </c>
      <c r="AG2907" s="48">
        <f>_xlfn.XLOOKUP($F2907,Main_OG!$D$1:$D$766,Main_OG!AA$1:AA$766,"")</f>
        <v>2.324237813104427</v>
      </c>
      <c r="AH2907" s="48">
        <f>_xlfn.XLOOKUP($F2907,Main_OG!$D$1:$D$766,Main_OG!AB$1:AB$766,"")</f>
        <v>23.49195884567845</v>
      </c>
      <c r="AI2907" s="48">
        <f>_xlfn.XLOOKUP($F2907,Main_OG!$D$1:$D$766,Main_OG!AC$1:AC$766,"")</f>
        <v>3.503818060367514</v>
      </c>
      <c r="AJ2907" s="48">
        <f>_xlfn.XLOOKUP($F2907,Main_OG!$D$1:$D$766,Main_OG!AD$1:AD$766,"")</f>
        <v>0.75442193202762442</v>
      </c>
    </row>
    <row r="2908" spans="2:36" x14ac:dyDescent="0.35">
      <c r="B2908" s="36" t="s">
        <v>4108</v>
      </c>
      <c r="C2908" s="45" t="s">
        <v>139</v>
      </c>
      <c r="D2908" s="45" t="s">
        <v>4324</v>
      </c>
      <c r="E2908" s="36" t="s">
        <v>4108</v>
      </c>
      <c r="F2908" s="36" t="str">
        <f t="shared" si="135"/>
        <v>2013_PA</v>
      </c>
      <c r="G2908" s="45">
        <v>2013</v>
      </c>
      <c r="H2908" s="45">
        <f>_xlfn.XLOOKUP(J2908,Main_OG!$B$1:$B$766,Main_OG!$O$1:$O$766,"")</f>
        <v>1</v>
      </c>
      <c r="I2908" s="45">
        <f>_xlfn.XLOOKUP(F2908,Main_OG!$D$1:$D$766,Main_OG!$J$1:$J$766,"")</f>
        <v>2</v>
      </c>
      <c r="J2908" s="45" t="s">
        <v>139</v>
      </c>
      <c r="K2908" s="45" t="str">
        <f t="shared" si="136"/>
        <v>Wellsborough Electric Co_PA</v>
      </c>
      <c r="L2908" s="45" t="str">
        <f t="shared" si="137"/>
        <v>Wellsborough Electric Co_PA</v>
      </c>
      <c r="M2908" s="45" t="s">
        <v>4116</v>
      </c>
      <c r="N2908" s="45">
        <v>0</v>
      </c>
      <c r="O2908" s="45">
        <v>1166</v>
      </c>
      <c r="P2908" s="45">
        <v>14</v>
      </c>
      <c r="Q2908" s="45">
        <v>5074</v>
      </c>
      <c r="R2908" s="45">
        <v>0</v>
      </c>
      <c r="S2908" s="45">
        <v>32391</v>
      </c>
      <c r="T2908" s="45">
        <v>42652</v>
      </c>
      <c r="U2908" s="45">
        <v>44062</v>
      </c>
      <c r="V2908" s="45">
        <v>0</v>
      </c>
      <c r="W2908" s="45">
        <v>12.917168</v>
      </c>
      <c r="X2908" s="45">
        <v>9.7252179999999999</v>
      </c>
      <c r="Y2908" s="45">
        <v>12.988516000000001</v>
      </c>
      <c r="Z2908" s="46">
        <v>704195</v>
      </c>
      <c r="AA2908" s="46">
        <v>55103.322201475516</v>
      </c>
      <c r="AB2908" s="47">
        <f>_xlfn.XLOOKUP($F2908,Main_OG!$D$1:$D$766,Main_OG!AJ$1:AJ$766,"")</f>
        <v>82911636</v>
      </c>
      <c r="AC2908" s="47">
        <f>_xlfn.XLOOKUP($F2908,Main_OG!$D$1:$D$766,Main_OG!AK$1:AK$766,"")</f>
        <v>1812018.8</v>
      </c>
      <c r="AD2908" s="47">
        <f>_xlfn.XLOOKUP($F2908,Main_OG!$D$1:$D$766,Main_OG!AL$1:AL$766,"")</f>
        <v>713604346</v>
      </c>
      <c r="AE2908" s="47">
        <f>_xlfn.XLOOKUP($F2908,Main_OG!$D$1:$D$766,Main_OG!AM$1:AM$766,"")</f>
        <v>78714031</v>
      </c>
      <c r="AF2908" s="48">
        <f>_xlfn.XLOOKUP($F2908,Main_OG!$D$1:$D$766,Main_OG!Z$1:Z$766,"")</f>
        <v>2.16</v>
      </c>
      <c r="AG2908" s="48">
        <f>_xlfn.XLOOKUP($F2908,Main_OG!$D$1:$D$766,Main_OG!AA$1:AA$766,"")</f>
        <v>2.4700000000000002</v>
      </c>
      <c r="AH2908" s="48">
        <f>_xlfn.XLOOKUP($F2908,Main_OG!$D$1:$D$766,Main_OG!AB$1:AB$766,"")</f>
        <v>22.862714639490921</v>
      </c>
      <c r="AI2908" s="48">
        <f>_xlfn.XLOOKUP($F2908,Main_OG!$D$1:$D$766,Main_OG!AC$1:AC$766,"")</f>
        <v>4</v>
      </c>
      <c r="AJ2908" s="48">
        <f>_xlfn.XLOOKUP($F2908,Main_OG!$D$1:$D$766,Main_OG!AD$1:AD$766,"")</f>
        <v>0.82</v>
      </c>
    </row>
    <row r="2909" spans="2:36" x14ac:dyDescent="0.35">
      <c r="B2909" s="36" t="s">
        <v>4108</v>
      </c>
      <c r="C2909" s="45" t="s">
        <v>139</v>
      </c>
      <c r="D2909" s="45" t="s">
        <v>4324</v>
      </c>
      <c r="E2909" s="36" t="s">
        <v>4108</v>
      </c>
      <c r="F2909" s="36" t="str">
        <f t="shared" si="135"/>
        <v>2014_PA</v>
      </c>
      <c r="G2909" s="45">
        <v>2014</v>
      </c>
      <c r="H2909" s="45">
        <f>_xlfn.XLOOKUP(J2909,Main_OG!$B$1:$B$766,Main_OG!$O$1:$O$766,"")</f>
        <v>1</v>
      </c>
      <c r="I2909" s="45">
        <f>_xlfn.XLOOKUP(F2909,Main_OG!$D$1:$D$766,Main_OG!$J$1:$J$766,"")</f>
        <v>2</v>
      </c>
      <c r="J2909" s="45" t="s">
        <v>139</v>
      </c>
      <c r="K2909" s="45" t="str">
        <f t="shared" si="136"/>
        <v>Wellsborough Electric Co_PA</v>
      </c>
      <c r="L2909" s="45" t="str">
        <f t="shared" si="137"/>
        <v>Wellsborough Electric Co_PA</v>
      </c>
      <c r="M2909" s="45" t="s">
        <v>4117</v>
      </c>
      <c r="N2909" s="45">
        <v>0</v>
      </c>
      <c r="O2909" s="45">
        <v>1171</v>
      </c>
      <c r="P2909" s="45">
        <v>14</v>
      </c>
      <c r="Q2909" s="45">
        <v>5083</v>
      </c>
      <c r="R2909" s="45">
        <v>0</v>
      </c>
      <c r="S2909" s="45">
        <v>32482</v>
      </c>
      <c r="T2909" s="45">
        <v>43596</v>
      </c>
      <c r="U2909" s="45">
        <v>44223</v>
      </c>
      <c r="V2909" s="45">
        <v>0</v>
      </c>
      <c r="W2909" s="45">
        <v>13.949263999999999</v>
      </c>
      <c r="X2909" s="45">
        <v>10.75328</v>
      </c>
      <c r="Y2909" s="45">
        <v>14.058294999999999</v>
      </c>
      <c r="Z2909" s="46">
        <v>718691.6</v>
      </c>
      <c r="AA2909" s="46">
        <v>56181.173935257772</v>
      </c>
      <c r="AB2909" s="47">
        <f>_xlfn.XLOOKUP($F2909,Main_OG!$D$1:$D$766,Main_OG!AJ$1:AJ$766,"")</f>
        <v>76253142</v>
      </c>
      <c r="AC2909" s="47">
        <f>_xlfn.XLOOKUP($F2909,Main_OG!$D$1:$D$766,Main_OG!AK$1:AK$766,"")</f>
        <v>3051964</v>
      </c>
      <c r="AD2909" s="47">
        <f>_xlfn.XLOOKUP($F2909,Main_OG!$D$1:$D$766,Main_OG!AL$1:AL$766,"")</f>
        <v>777465594</v>
      </c>
      <c r="AE2909" s="47">
        <f>_xlfn.XLOOKUP($F2909,Main_OG!$D$1:$D$766,Main_OG!AM$1:AM$766,"")</f>
        <v>78714659</v>
      </c>
      <c r="AF2909" s="48">
        <f>_xlfn.XLOOKUP($F2909,Main_OG!$D$1:$D$766,Main_OG!Z$1:Z$766,"")</f>
        <v>0</v>
      </c>
      <c r="AG2909" s="48">
        <f>_xlfn.XLOOKUP($F2909,Main_OG!$D$1:$D$766,Main_OG!AA$1:AA$766,"")</f>
        <v>2.5099999999999998</v>
      </c>
      <c r="AH2909" s="48">
        <f>_xlfn.XLOOKUP($F2909,Main_OG!$D$1:$D$766,Main_OG!AB$1:AB$766,"")</f>
        <v>23.67</v>
      </c>
      <c r="AI2909" s="48">
        <f>_xlfn.XLOOKUP($F2909,Main_OG!$D$1:$D$766,Main_OG!AC$1:AC$766,"")</f>
        <v>4.84</v>
      </c>
      <c r="AJ2909" s="48">
        <f>_xlfn.XLOOKUP($F2909,Main_OG!$D$1:$D$766,Main_OG!AD$1:AD$766,"")</f>
        <v>0.78</v>
      </c>
    </row>
    <row r="2910" spans="2:36" x14ac:dyDescent="0.35">
      <c r="B2910" s="36" t="s">
        <v>4108</v>
      </c>
      <c r="C2910" s="45" t="s">
        <v>139</v>
      </c>
      <c r="D2910" s="45" t="s">
        <v>4324</v>
      </c>
      <c r="E2910" s="36" t="s">
        <v>4108</v>
      </c>
      <c r="F2910" s="36" t="str">
        <f t="shared" si="135"/>
        <v>2015_PA</v>
      </c>
      <c r="G2910" s="45">
        <v>2015</v>
      </c>
      <c r="H2910" s="45">
        <f>_xlfn.XLOOKUP(J2910,Main_OG!$B$1:$B$766,Main_OG!$O$1:$O$766,"")</f>
        <v>1</v>
      </c>
      <c r="I2910" s="45">
        <f>_xlfn.XLOOKUP(F2910,Main_OG!$D$1:$D$766,Main_OG!$J$1:$J$766,"")</f>
        <v>2</v>
      </c>
      <c r="J2910" s="45" t="s">
        <v>139</v>
      </c>
      <c r="K2910" s="45" t="str">
        <f t="shared" si="136"/>
        <v>Wellsborough Electric Co_PA</v>
      </c>
      <c r="L2910" s="45" t="str">
        <f t="shared" si="137"/>
        <v>Wellsborough Electric Co_PA</v>
      </c>
      <c r="M2910" s="45" t="s">
        <v>4118</v>
      </c>
      <c r="N2910" s="45">
        <v>0</v>
      </c>
      <c r="O2910" s="45">
        <v>1183</v>
      </c>
      <c r="P2910" s="45">
        <v>14</v>
      </c>
      <c r="Q2910" s="45">
        <v>5099</v>
      </c>
      <c r="R2910" s="45">
        <v>0</v>
      </c>
      <c r="S2910" s="45">
        <v>32630</v>
      </c>
      <c r="T2910" s="45">
        <v>43734</v>
      </c>
      <c r="U2910" s="45">
        <v>44124</v>
      </c>
      <c r="V2910" s="45">
        <v>0</v>
      </c>
      <c r="W2910" s="45">
        <v>13.05547</v>
      </c>
      <c r="X2910" s="45">
        <v>9.9236292000000006</v>
      </c>
      <c r="Y2910" s="45">
        <v>13.314749000000001</v>
      </c>
      <c r="Z2910" s="46">
        <v>734145.1</v>
      </c>
      <c r="AA2910" s="46">
        <v>57400.656677590443</v>
      </c>
      <c r="AB2910" s="47">
        <f>_xlfn.XLOOKUP($F2910,Main_OG!$D$1:$D$766,Main_OG!AJ$1:AJ$766,"")</f>
        <v>61796088</v>
      </c>
      <c r="AC2910" s="47">
        <f>_xlfn.XLOOKUP($F2910,Main_OG!$D$1:$D$766,Main_OG!AK$1:AK$766,"")</f>
        <v>2647596</v>
      </c>
      <c r="AD2910" s="47">
        <f>_xlfn.XLOOKUP($F2910,Main_OG!$D$1:$D$766,Main_OG!AL$1:AL$766,"")</f>
        <v>876560302</v>
      </c>
      <c r="AE2910" s="47">
        <f>_xlfn.XLOOKUP($F2910,Main_OG!$D$1:$D$766,Main_OG!AM$1:AM$766,"")</f>
        <v>80516752</v>
      </c>
      <c r="AF2910" s="48">
        <f>_xlfn.XLOOKUP($F2910,Main_OG!$D$1:$D$766,Main_OG!Z$1:Z$766,"")</f>
        <v>0</v>
      </c>
      <c r="AG2910" s="48">
        <f>_xlfn.XLOOKUP($F2910,Main_OG!$D$1:$D$766,Main_OG!AA$1:AA$766,"")</f>
        <v>2.25948627072199</v>
      </c>
      <c r="AH2910" s="48">
        <f>_xlfn.XLOOKUP($F2910,Main_OG!$D$1:$D$766,Main_OG!AB$1:AB$766,"")</f>
        <v>12.08771849023859</v>
      </c>
      <c r="AI2910" s="48">
        <f>_xlfn.XLOOKUP($F2910,Main_OG!$D$1:$D$766,Main_OG!AC$1:AC$766,"")</f>
        <v>2.42</v>
      </c>
      <c r="AJ2910" s="48">
        <f>_xlfn.XLOOKUP($F2910,Main_OG!$D$1:$D$766,Main_OG!AD$1:AD$766,"")</f>
        <v>0.66963877086385626</v>
      </c>
    </row>
    <row r="2911" spans="2:36" x14ac:dyDescent="0.35">
      <c r="B2911" s="36" t="s">
        <v>4108</v>
      </c>
      <c r="C2911" s="45" t="s">
        <v>139</v>
      </c>
      <c r="D2911" s="45" t="s">
        <v>4324</v>
      </c>
      <c r="E2911" s="36" t="s">
        <v>4108</v>
      </c>
      <c r="F2911" s="36" t="str">
        <f t="shared" si="135"/>
        <v>2016_PA</v>
      </c>
      <c r="G2911" s="45">
        <v>2016</v>
      </c>
      <c r="H2911" s="45">
        <f>_xlfn.XLOOKUP(J2911,Main_OG!$B$1:$B$766,Main_OG!$O$1:$O$766,"")</f>
        <v>1</v>
      </c>
      <c r="I2911" s="45">
        <f>_xlfn.XLOOKUP(F2911,Main_OG!$D$1:$D$766,Main_OG!$J$1:$J$766,"")</f>
        <v>2</v>
      </c>
      <c r="J2911" s="45" t="s">
        <v>139</v>
      </c>
      <c r="K2911" s="45" t="str">
        <f t="shared" si="136"/>
        <v>Wellsborough Electric Co_PA</v>
      </c>
      <c r="L2911" s="45" t="str">
        <f t="shared" si="137"/>
        <v>Wellsborough Electric Co_PA</v>
      </c>
      <c r="M2911" s="45" t="s">
        <v>4119</v>
      </c>
      <c r="N2911" s="45">
        <v>0</v>
      </c>
      <c r="O2911" s="45">
        <v>1185</v>
      </c>
      <c r="P2911" s="45">
        <v>13</v>
      </c>
      <c r="Q2911" s="45">
        <v>5114</v>
      </c>
      <c r="R2911" s="45">
        <v>0</v>
      </c>
      <c r="S2911" s="45">
        <v>32525</v>
      </c>
      <c r="T2911" s="45">
        <v>42060</v>
      </c>
      <c r="U2911" s="45">
        <v>43406</v>
      </c>
      <c r="V2911" s="45">
        <v>0</v>
      </c>
      <c r="W2911" s="45">
        <v>11.941583</v>
      </c>
      <c r="X2911" s="45">
        <v>7.3846885000000002</v>
      </c>
      <c r="Y2911" s="45">
        <v>12.671059</v>
      </c>
      <c r="Z2911" s="46">
        <v>744847.1</v>
      </c>
      <c r="AA2911" s="46">
        <v>58243.653579146463</v>
      </c>
      <c r="AB2911" s="47">
        <f>_xlfn.XLOOKUP($F2911,Main_OG!$D$1:$D$766,Main_OG!AJ$1:AJ$766,"")</f>
        <v>54978156</v>
      </c>
      <c r="AC2911" s="47">
        <f>_xlfn.XLOOKUP($F2911,Main_OG!$D$1:$D$766,Main_OG!AK$1:AK$766,"")</f>
        <v>1403058</v>
      </c>
      <c r="AD2911" s="47">
        <f>_xlfn.XLOOKUP($F2911,Main_OG!$D$1:$D$766,Main_OG!AL$1:AL$766,"")</f>
        <v>1004160024</v>
      </c>
      <c r="AE2911" s="47">
        <f>_xlfn.XLOOKUP($F2911,Main_OG!$D$1:$D$766,Main_OG!AM$1:AM$766,"")</f>
        <v>82924011</v>
      </c>
      <c r="AF2911" s="48">
        <f>_xlfn.XLOOKUP($F2911,Main_OG!$D$1:$D$766,Main_OG!Z$1:Z$766,"")</f>
        <v>0</v>
      </c>
      <c r="AG2911" s="48">
        <f>_xlfn.XLOOKUP($F2911,Main_OG!$D$1:$D$766,Main_OG!AA$1:AA$766,"")</f>
        <v>2.2143440282408582</v>
      </c>
      <c r="AH2911" s="48">
        <f>_xlfn.XLOOKUP($F2911,Main_OG!$D$1:$D$766,Main_OG!AB$1:AB$766,"")</f>
        <v>11.309272049594229</v>
      </c>
      <c r="AI2911" s="48">
        <f>_xlfn.XLOOKUP($F2911,Main_OG!$D$1:$D$766,Main_OG!AC$1:AC$766,"")</f>
        <v>3.2924726584307722</v>
      </c>
      <c r="AJ2911" s="48">
        <f>_xlfn.XLOOKUP($F2911,Main_OG!$D$1:$D$766,Main_OG!AD$1:AD$766,"")</f>
        <v>0.65636700530415037</v>
      </c>
    </row>
    <row r="2912" spans="2:36" x14ac:dyDescent="0.35">
      <c r="B2912" s="36" t="s">
        <v>4108</v>
      </c>
      <c r="C2912" s="45" t="s">
        <v>139</v>
      </c>
      <c r="D2912" s="45" t="s">
        <v>4324</v>
      </c>
      <c r="E2912" s="36" t="s">
        <v>4108</v>
      </c>
      <c r="F2912" s="36" t="str">
        <f t="shared" si="135"/>
        <v>2017_PA</v>
      </c>
      <c r="G2912" s="45">
        <v>2017</v>
      </c>
      <c r="H2912" s="45">
        <f>_xlfn.XLOOKUP(J2912,Main_OG!$B$1:$B$766,Main_OG!$O$1:$O$766,"")</f>
        <v>1</v>
      </c>
      <c r="I2912" s="45">
        <f>_xlfn.XLOOKUP(F2912,Main_OG!$D$1:$D$766,Main_OG!$J$1:$J$766,"")</f>
        <v>2</v>
      </c>
      <c r="J2912" s="45" t="s">
        <v>139</v>
      </c>
      <c r="K2912" s="45" t="str">
        <f t="shared" si="136"/>
        <v>Wellsborough Electric Co_PA</v>
      </c>
      <c r="L2912" s="45" t="str">
        <f t="shared" si="137"/>
        <v>Wellsborough Electric Co_PA</v>
      </c>
      <c r="M2912" s="45" t="s">
        <v>4120</v>
      </c>
      <c r="N2912" s="45">
        <v>0</v>
      </c>
      <c r="O2912" s="45">
        <v>1196</v>
      </c>
      <c r="P2912" s="45">
        <v>13</v>
      </c>
      <c r="Q2912" s="45">
        <v>5112</v>
      </c>
      <c r="R2912" s="45">
        <v>0</v>
      </c>
      <c r="S2912" s="45">
        <v>32221</v>
      </c>
      <c r="T2912" s="45">
        <v>30050</v>
      </c>
      <c r="U2912" s="45">
        <v>42658</v>
      </c>
      <c r="V2912" s="45">
        <v>0</v>
      </c>
      <c r="W2912" s="45">
        <v>12.057354</v>
      </c>
      <c r="X2912" s="45">
        <v>6.0432611999999999</v>
      </c>
      <c r="Y2912" s="45">
        <v>14.018473</v>
      </c>
      <c r="Z2912" s="46">
        <v>754318</v>
      </c>
      <c r="AA2912" s="46">
        <v>58955.601777895325</v>
      </c>
      <c r="AB2912" s="47">
        <f>_xlfn.XLOOKUP($F2912,Main_OG!$D$1:$D$766,Main_OG!AJ$1:AJ$766,"")</f>
        <v>48580044</v>
      </c>
      <c r="AC2912" s="47">
        <f>_xlfn.XLOOKUP($F2912,Main_OG!$D$1:$D$766,Main_OG!AK$1:AK$766,"")</f>
        <v>1290710</v>
      </c>
      <c r="AD2912" s="47">
        <f>_xlfn.XLOOKUP($F2912,Main_OG!$D$1:$D$766,Main_OG!AL$1:AL$766,"")</f>
        <v>1055457674</v>
      </c>
      <c r="AE2912" s="47">
        <f>_xlfn.XLOOKUP($F2912,Main_OG!$D$1:$D$766,Main_OG!AM$1:AM$766,"")</f>
        <v>83199832</v>
      </c>
      <c r="AF2912" s="48">
        <f>_xlfn.XLOOKUP($F2912,Main_OG!$D$1:$D$766,Main_OG!Z$1:Z$766,"")</f>
        <v>0</v>
      </c>
      <c r="AG2912" s="48">
        <f>_xlfn.XLOOKUP($F2912,Main_OG!$D$1:$D$766,Main_OG!AA$1:AA$766,"")</f>
        <v>1.88</v>
      </c>
      <c r="AH2912" s="48">
        <f>_xlfn.XLOOKUP($F2912,Main_OG!$D$1:$D$766,Main_OG!AB$1:AB$766,"")</f>
        <v>14.73443638842941</v>
      </c>
      <c r="AI2912" s="48">
        <f>_xlfn.XLOOKUP($F2912,Main_OG!$D$1:$D$766,Main_OG!AC$1:AC$766,"")</f>
        <v>2.56</v>
      </c>
      <c r="AJ2912" s="48">
        <f>_xlfn.XLOOKUP($F2912,Main_OG!$D$1:$D$766,Main_OG!AD$1:AD$766,"")</f>
        <v>0.74</v>
      </c>
    </row>
    <row r="2913" spans="2:36" x14ac:dyDescent="0.35">
      <c r="B2913" s="36" t="s">
        <v>4108</v>
      </c>
      <c r="C2913" s="45" t="s">
        <v>139</v>
      </c>
      <c r="D2913" s="45" t="s">
        <v>4324</v>
      </c>
      <c r="E2913" s="36" t="s">
        <v>4108</v>
      </c>
      <c r="F2913" s="36" t="str">
        <f t="shared" si="135"/>
        <v>2018_PA</v>
      </c>
      <c r="G2913" s="45">
        <v>2018</v>
      </c>
      <c r="H2913" s="45">
        <f>_xlfn.XLOOKUP(J2913,Main_OG!$B$1:$B$766,Main_OG!$O$1:$O$766,"")</f>
        <v>1</v>
      </c>
      <c r="I2913" s="45">
        <f>_xlfn.XLOOKUP(F2913,Main_OG!$D$1:$D$766,Main_OG!$J$1:$J$766,"")</f>
        <v>2</v>
      </c>
      <c r="J2913" s="45" t="s">
        <v>139</v>
      </c>
      <c r="K2913" s="45" t="str">
        <f t="shared" si="136"/>
        <v>Wellsborough Electric Co_PA</v>
      </c>
      <c r="L2913" s="45" t="str">
        <f t="shared" si="137"/>
        <v>Wellsborough Electric Co_PA</v>
      </c>
      <c r="M2913" s="45" t="s">
        <v>4121</v>
      </c>
      <c r="N2913" s="45">
        <v>0</v>
      </c>
      <c r="O2913" s="45">
        <v>1202</v>
      </c>
      <c r="P2913" s="45">
        <v>3</v>
      </c>
      <c r="Q2913" s="45">
        <v>5126</v>
      </c>
      <c r="R2913" s="45">
        <v>0</v>
      </c>
      <c r="S2913" s="45">
        <v>32920</v>
      </c>
      <c r="T2913" s="45">
        <v>28120</v>
      </c>
      <c r="U2913" s="45">
        <v>45013</v>
      </c>
      <c r="V2913" s="45">
        <v>0</v>
      </c>
      <c r="W2913" s="45">
        <v>11.294046</v>
      </c>
      <c r="X2913" s="45">
        <v>4.7332859000000003</v>
      </c>
      <c r="Y2913" s="45">
        <v>13.987069999999999</v>
      </c>
      <c r="Z2913" s="46">
        <v>763855.4</v>
      </c>
      <c r="AA2913" s="46">
        <v>59633.774626131235</v>
      </c>
      <c r="AB2913" s="47">
        <f>_xlfn.XLOOKUP($F2913,Main_OG!$D$1:$D$766,Main_OG!AJ$1:AJ$766,"")</f>
        <v>46668322</v>
      </c>
      <c r="AC2913" s="47">
        <f>_xlfn.XLOOKUP($F2913,Main_OG!$D$1:$D$766,Main_OG!AK$1:AK$766,"")</f>
        <v>2931274</v>
      </c>
      <c r="AD2913" s="47">
        <f>_xlfn.XLOOKUP($F2913,Main_OG!$D$1:$D$766,Main_OG!AL$1:AL$766,"")</f>
        <v>1078551458</v>
      </c>
      <c r="AE2913" s="47">
        <f>_xlfn.XLOOKUP($F2913,Main_OG!$D$1:$D$766,Main_OG!AM$1:AM$766,"")</f>
        <v>83476744</v>
      </c>
      <c r="AF2913" s="48">
        <f>_xlfn.XLOOKUP($F2913,Main_OG!$D$1:$D$766,Main_OG!Z$1:Z$766,"")</f>
        <v>1.81</v>
      </c>
      <c r="AG2913" s="48">
        <f>_xlfn.XLOOKUP($F2913,Main_OG!$D$1:$D$766,Main_OG!AA$1:AA$766,"")</f>
        <v>2.09</v>
      </c>
      <c r="AH2913" s="48">
        <f>_xlfn.XLOOKUP($F2913,Main_OG!$D$1:$D$766,Main_OG!AB$1:AB$766,"")</f>
        <v>17.134646247082848</v>
      </c>
      <c r="AI2913" s="48">
        <f>_xlfn.XLOOKUP($F2913,Main_OG!$D$1:$D$766,Main_OG!AC$1:AC$766,"")</f>
        <v>3.8713752811270652</v>
      </c>
      <c r="AJ2913" s="48">
        <f>_xlfn.XLOOKUP($F2913,Main_OG!$D$1:$D$766,Main_OG!AD$1:AD$766,"")</f>
        <v>0.62810595158289428</v>
      </c>
    </row>
    <row r="2914" spans="2:36" x14ac:dyDescent="0.35">
      <c r="B2914" s="36" t="s">
        <v>4108</v>
      </c>
      <c r="C2914" s="45" t="s">
        <v>139</v>
      </c>
      <c r="D2914" s="45" t="s">
        <v>4324</v>
      </c>
      <c r="E2914" s="36" t="s">
        <v>4108</v>
      </c>
      <c r="F2914" s="36" t="str">
        <f t="shared" si="135"/>
        <v>2019_PA</v>
      </c>
      <c r="G2914" s="45">
        <v>2019</v>
      </c>
      <c r="H2914" s="45">
        <f>_xlfn.XLOOKUP(J2914,Main_OG!$B$1:$B$766,Main_OG!$O$1:$O$766,"")</f>
        <v>1</v>
      </c>
      <c r="I2914" s="45">
        <f>_xlfn.XLOOKUP(F2914,Main_OG!$D$1:$D$766,Main_OG!$J$1:$J$766,"")</f>
        <v>2</v>
      </c>
      <c r="J2914" s="45" t="s">
        <v>139</v>
      </c>
      <c r="K2914" s="45" t="str">
        <f t="shared" si="136"/>
        <v>Wellsborough Electric Co_PA</v>
      </c>
      <c r="L2914" s="45" t="str">
        <f t="shared" si="137"/>
        <v>Wellsborough Electric Co_PA</v>
      </c>
      <c r="M2914" s="45" t="s">
        <v>4122</v>
      </c>
      <c r="N2914" s="45">
        <v>0</v>
      </c>
      <c r="O2914" s="45">
        <v>1158</v>
      </c>
      <c r="P2914" s="45">
        <v>2</v>
      </c>
      <c r="Q2914" s="45">
        <v>5113</v>
      </c>
      <c r="R2914" s="45">
        <v>0</v>
      </c>
      <c r="S2914" s="45">
        <v>24199</v>
      </c>
      <c r="T2914" s="45">
        <v>7569</v>
      </c>
      <c r="U2914" s="45">
        <v>43539</v>
      </c>
      <c r="V2914" s="45">
        <v>0</v>
      </c>
      <c r="W2914" s="45">
        <v>12.979875</v>
      </c>
      <c r="X2914" s="45">
        <v>8.0591887999999994</v>
      </c>
      <c r="Y2914" s="45">
        <v>13.507429999999999</v>
      </c>
      <c r="Z2914" s="46">
        <v>772529.5</v>
      </c>
      <c r="AA2914" s="46">
        <v>60359.134465093557</v>
      </c>
      <c r="AB2914" s="47">
        <f>_xlfn.XLOOKUP($F2914,Main_OG!$D$1:$D$766,Main_OG!AJ$1:AJ$766,"")</f>
        <v>38844130</v>
      </c>
      <c r="AC2914" s="47">
        <f>_xlfn.XLOOKUP($F2914,Main_OG!$D$1:$D$766,Main_OG!AK$1:AK$766,"")</f>
        <v>898906</v>
      </c>
      <c r="AD2914" s="47">
        <f>_xlfn.XLOOKUP($F2914,Main_OG!$D$1:$D$766,Main_OG!AL$1:AL$766,"")</f>
        <v>1347497180</v>
      </c>
      <c r="AE2914" s="47">
        <f>_xlfn.XLOOKUP($F2914,Main_OG!$D$1:$D$766,Main_OG!AM$1:AM$766,"")</f>
        <v>83229652</v>
      </c>
      <c r="AF2914" s="48">
        <f>_xlfn.XLOOKUP($F2914,Main_OG!$D$1:$D$766,Main_OG!Z$1:Z$766,"")</f>
        <v>1.54</v>
      </c>
      <c r="AG2914" s="48">
        <f>_xlfn.XLOOKUP($F2914,Main_OG!$D$1:$D$766,Main_OG!AA$1:AA$766,"")</f>
        <v>2.176146746141439</v>
      </c>
      <c r="AH2914" s="48">
        <f>_xlfn.XLOOKUP($F2914,Main_OG!$D$1:$D$766,Main_OG!AB$1:AB$766,"")</f>
        <v>16.155101142605361</v>
      </c>
      <c r="AI2914" s="48">
        <f>_xlfn.XLOOKUP($F2914,Main_OG!$D$1:$D$766,Main_OG!AC$1:AC$766,"")</f>
        <v>3.3292283805067271</v>
      </c>
      <c r="AJ2914" s="48">
        <f>_xlfn.XLOOKUP($F2914,Main_OG!$D$1:$D$766,Main_OG!AD$1:AD$766,"")</f>
        <v>0.68</v>
      </c>
    </row>
    <row r="2915" spans="2:36" x14ac:dyDescent="0.35">
      <c r="B2915" s="36" t="s">
        <v>4108</v>
      </c>
      <c r="C2915" s="45" t="s">
        <v>139</v>
      </c>
      <c r="D2915" s="45" t="s">
        <v>4324</v>
      </c>
      <c r="E2915" s="36" t="s">
        <v>4108</v>
      </c>
      <c r="F2915" s="36" t="str">
        <f t="shared" si="135"/>
        <v>2020_PA</v>
      </c>
      <c r="G2915" s="45">
        <v>2020</v>
      </c>
      <c r="H2915" s="45">
        <f>_xlfn.XLOOKUP(J2915,Main_OG!$B$1:$B$766,Main_OG!$O$1:$O$766,"")</f>
        <v>1</v>
      </c>
      <c r="I2915" s="45">
        <f>_xlfn.XLOOKUP(F2915,Main_OG!$D$1:$D$766,Main_OG!$J$1:$J$766,"")</f>
        <v>2</v>
      </c>
      <c r="J2915" s="45" t="s">
        <v>139</v>
      </c>
      <c r="K2915" s="45" t="str">
        <f t="shared" si="136"/>
        <v>Wellsborough Electric Co_PA</v>
      </c>
      <c r="L2915" s="45" t="str">
        <f t="shared" si="137"/>
        <v>Wellsborough Electric Co_PA</v>
      </c>
      <c r="M2915" s="45" t="s">
        <v>4123</v>
      </c>
      <c r="N2915" s="45">
        <v>0</v>
      </c>
      <c r="O2915" s="45">
        <v>1172</v>
      </c>
      <c r="P2915" s="45">
        <v>2</v>
      </c>
      <c r="Q2915" s="45">
        <v>0</v>
      </c>
      <c r="R2915" s="45">
        <v>0</v>
      </c>
      <c r="S2915" s="45">
        <v>23036</v>
      </c>
      <c r="T2915" s="45">
        <v>7365</v>
      </c>
      <c r="U2915" s="45">
        <v>0</v>
      </c>
      <c r="V2915" s="45">
        <v>0</v>
      </c>
      <c r="W2915" s="45">
        <v>13.057823000000001</v>
      </c>
      <c r="X2915" s="45">
        <v>7.6442633999999998</v>
      </c>
      <c r="Y2915" s="45">
        <v>0</v>
      </c>
      <c r="Z2915" s="46">
        <v>736470.6</v>
      </c>
      <c r="AA2915" s="46">
        <v>57561.930981701065</v>
      </c>
      <c r="AB2915" s="47">
        <f>_xlfn.XLOOKUP($F2915,Main_OG!$D$1:$D$766,Main_OG!AJ$1:AJ$766,"")</f>
        <v>27123248</v>
      </c>
      <c r="AC2915" s="47">
        <f>_xlfn.XLOOKUP($F2915,Main_OG!$D$1:$D$766,Main_OG!AK$1:AK$766,"")</f>
        <v>416792</v>
      </c>
      <c r="AD2915" s="47">
        <f>_xlfn.XLOOKUP($F2915,Main_OG!$D$1:$D$766,Main_OG!AL$1:AL$766,"")</f>
        <v>1660210754</v>
      </c>
      <c r="AE2915" s="47">
        <f>_xlfn.XLOOKUP($F2915,Main_OG!$D$1:$D$766,Main_OG!AM$1:AM$766,"")</f>
        <v>0</v>
      </c>
      <c r="AF2915" s="48">
        <f>_xlfn.XLOOKUP($F2915,Main_OG!$D$1:$D$766,Main_OG!Z$1:Z$766,"")</f>
        <v>0</v>
      </c>
      <c r="AG2915" s="48">
        <f>_xlfn.XLOOKUP($F2915,Main_OG!$D$1:$D$766,Main_OG!AA$1:AA$766,"")</f>
        <v>2.127327759928813</v>
      </c>
      <c r="AH2915" s="48">
        <f>_xlfn.XLOOKUP($F2915,Main_OG!$D$1:$D$766,Main_OG!AB$1:AB$766,"")</f>
        <v>12.535325193609101</v>
      </c>
      <c r="AI2915" s="48">
        <f>_xlfn.XLOOKUP($F2915,Main_OG!$D$1:$D$766,Main_OG!AC$1:AC$766,"")</f>
        <v>2.8422150630003218</v>
      </c>
      <c r="AJ2915" s="48">
        <f>_xlfn.XLOOKUP($F2915,Main_OG!$D$1:$D$766,Main_OG!AD$1:AD$766,"")</f>
        <v>0.5848556097000881</v>
      </c>
    </row>
    <row r="2916" spans="2:36" x14ac:dyDescent="0.35">
      <c r="B2916" s="36" t="s">
        <v>4124</v>
      </c>
      <c r="C2916" s="45" t="s">
        <v>139</v>
      </c>
      <c r="D2916" s="45" t="s">
        <v>4332</v>
      </c>
      <c r="E2916" s="36" t="s">
        <v>4124</v>
      </c>
      <c r="F2916" s="36" t="str">
        <f t="shared" si="135"/>
        <v>2006_PA</v>
      </c>
      <c r="G2916" s="45">
        <v>2006</v>
      </c>
      <c r="H2916" s="45">
        <f>_xlfn.XLOOKUP(J2916,Main_OG!$B$1:$B$766,Main_OG!$O$1:$O$766,"")</f>
        <v>1</v>
      </c>
      <c r="I2916" s="45">
        <f>_xlfn.XLOOKUP(F2916,Main_OG!$D$1:$D$766,Main_OG!$J$1:$J$766,"")</f>
        <v>0</v>
      </c>
      <c r="J2916" s="45" t="s">
        <v>139</v>
      </c>
      <c r="K2916" s="45" t="str">
        <f t="shared" si="136"/>
        <v>West Penn Power Co_PA</v>
      </c>
      <c r="L2916" s="45" t="str">
        <f t="shared" si="137"/>
        <v>West Penn Power Co_PA</v>
      </c>
      <c r="M2916" s="45" t="s">
        <v>4125</v>
      </c>
      <c r="N2916" s="45">
        <v>3</v>
      </c>
      <c r="O2916" s="45">
        <v>80730</v>
      </c>
      <c r="P2916" s="45">
        <v>13303</v>
      </c>
      <c r="Q2916" s="45">
        <v>613022</v>
      </c>
      <c r="R2916" s="45">
        <v>645</v>
      </c>
      <c r="S2916" s="45">
        <v>300704</v>
      </c>
      <c r="T2916" s="45">
        <v>382116</v>
      </c>
      <c r="U2916" s="45">
        <v>494665</v>
      </c>
      <c r="V2916" s="45">
        <v>5.8716431497496586</v>
      </c>
      <c r="W2916" s="45">
        <v>6.1261755346988114</v>
      </c>
      <c r="X2916" s="45">
        <v>4.7162168366704629</v>
      </c>
      <c r="Y2916" s="45">
        <v>7.1655530809205654</v>
      </c>
      <c r="Z2916" s="46">
        <v>626589.9</v>
      </c>
      <c r="AA2916" s="46">
        <v>50083.88346429076</v>
      </c>
      <c r="AB2916" s="47">
        <f>_xlfn.XLOOKUP($F2916,Main_OG!$D$1:$D$766,Main_OG!AJ$1:AJ$766,"")</f>
        <v>111628459.06</v>
      </c>
      <c r="AC2916" s="47">
        <f>_xlfn.XLOOKUP($F2916,Main_OG!$D$1:$D$766,Main_OG!AK$1:AK$766,"")</f>
        <v>4323966.4000000004</v>
      </c>
      <c r="AD2916" s="47">
        <f>_xlfn.XLOOKUP($F2916,Main_OG!$D$1:$D$766,Main_OG!AL$1:AL$766,"")</f>
        <v>202399107.29999998</v>
      </c>
      <c r="AE2916" s="47">
        <f>_xlfn.XLOOKUP($F2916,Main_OG!$D$1:$D$766,Main_OG!AM$1:AM$766,"")</f>
        <v>75297632</v>
      </c>
      <c r="AF2916" s="48">
        <f>_xlfn.XLOOKUP($F2916,Main_OG!$D$1:$D$766,Main_OG!Z$1:Z$766,"")</f>
        <v>0</v>
      </c>
      <c r="AG2916" s="48">
        <f>_xlfn.XLOOKUP($F2916,Main_OG!$D$1:$D$766,Main_OG!AA$1:AA$766,"")</f>
        <v>1.71</v>
      </c>
      <c r="AH2916" s="48">
        <f>_xlfn.XLOOKUP($F2916,Main_OG!$D$1:$D$766,Main_OG!AB$1:AB$766,"")</f>
        <v>14.13114039693003</v>
      </c>
      <c r="AI2916" s="48">
        <f>_xlfn.XLOOKUP($F2916,Main_OG!$D$1:$D$766,Main_OG!AC$1:AC$766,"")</f>
        <v>7.1610124069250478</v>
      </c>
      <c r="AJ2916" s="48">
        <f>_xlfn.XLOOKUP($F2916,Main_OG!$D$1:$D$766,Main_OG!AD$1:AD$766,"")</f>
        <v>0.4704061490499184</v>
      </c>
    </row>
    <row r="2917" spans="2:36" x14ac:dyDescent="0.35">
      <c r="B2917" s="36" t="s">
        <v>4124</v>
      </c>
      <c r="C2917" s="45" t="s">
        <v>139</v>
      </c>
      <c r="D2917" s="45" t="s">
        <v>4332</v>
      </c>
      <c r="E2917" s="36" t="s">
        <v>4124</v>
      </c>
      <c r="F2917" s="36" t="str">
        <f t="shared" si="135"/>
        <v>2007_PA</v>
      </c>
      <c r="G2917" s="45">
        <v>2007</v>
      </c>
      <c r="H2917" s="45">
        <f>_xlfn.XLOOKUP(J2917,Main_OG!$B$1:$B$766,Main_OG!$O$1:$O$766,"")</f>
        <v>1</v>
      </c>
      <c r="I2917" s="45">
        <f>_xlfn.XLOOKUP(F2917,Main_OG!$D$1:$D$766,Main_OG!$J$1:$J$766,"")</f>
        <v>0</v>
      </c>
      <c r="J2917" s="45" t="s">
        <v>139</v>
      </c>
      <c r="K2917" s="45" t="str">
        <f t="shared" si="136"/>
        <v>West Penn Power Co_PA</v>
      </c>
      <c r="L2917" s="45" t="str">
        <f t="shared" si="137"/>
        <v>West Penn Power Co_PA</v>
      </c>
      <c r="M2917" s="45" t="s">
        <v>4126</v>
      </c>
      <c r="N2917" s="45">
        <v>3</v>
      </c>
      <c r="O2917" s="45">
        <v>81477</v>
      </c>
      <c r="P2917" s="45">
        <v>13386</v>
      </c>
      <c r="Q2917" s="45">
        <v>616184</v>
      </c>
      <c r="R2917" s="45">
        <v>704</v>
      </c>
      <c r="S2917" s="45">
        <v>323774</v>
      </c>
      <c r="T2917" s="45">
        <v>406803</v>
      </c>
      <c r="U2917" s="45">
        <v>547374</v>
      </c>
      <c r="V2917" s="45">
        <v>6.1</v>
      </c>
      <c r="W2917" s="45">
        <v>6.41</v>
      </c>
      <c r="X2917" s="45">
        <v>4.97</v>
      </c>
      <c r="Y2917" s="45">
        <v>7.5</v>
      </c>
      <c r="Z2917" s="46">
        <v>649638.1</v>
      </c>
      <c r="AA2917" s="46">
        <v>51706.570957813623</v>
      </c>
      <c r="AB2917" s="47">
        <f>_xlfn.XLOOKUP($F2917,Main_OG!$D$1:$D$766,Main_OG!AJ$1:AJ$766,"")</f>
        <v>110980292</v>
      </c>
      <c r="AC2917" s="47">
        <f>_xlfn.XLOOKUP($F2917,Main_OG!$D$1:$D$766,Main_OG!AK$1:AK$766,"")</f>
        <v>5330088</v>
      </c>
      <c r="AD2917" s="47">
        <f>_xlfn.XLOOKUP($F2917,Main_OG!$D$1:$D$766,Main_OG!AL$1:AL$766,"")</f>
        <v>284561200</v>
      </c>
      <c r="AE2917" s="47">
        <f>_xlfn.XLOOKUP($F2917,Main_OG!$D$1:$D$766,Main_OG!AM$1:AM$766,"")</f>
        <v>77376316</v>
      </c>
      <c r="AF2917" s="48">
        <f>_xlfn.XLOOKUP($F2917,Main_OG!$D$1:$D$766,Main_OG!Z$1:Z$766,"")</f>
        <v>0</v>
      </c>
      <c r="AG2917" s="48">
        <f>_xlfn.XLOOKUP($F2917,Main_OG!$D$1:$D$766,Main_OG!AA$1:AA$766,"")</f>
        <v>1.74</v>
      </c>
      <c r="AH2917" s="48">
        <f>_xlfn.XLOOKUP($F2917,Main_OG!$D$1:$D$766,Main_OG!AB$1:AB$766,"")</f>
        <v>15.097711394063451</v>
      </c>
      <c r="AI2917" s="48">
        <f>_xlfn.XLOOKUP($F2917,Main_OG!$D$1:$D$766,Main_OG!AC$1:AC$766,"")</f>
        <v>7.3815467393807772</v>
      </c>
      <c r="AJ2917" s="48">
        <f>_xlfn.XLOOKUP($F2917,Main_OG!$D$1:$D$766,Main_OG!AD$1:AD$766,"")</f>
        <v>0.58103021845052572</v>
      </c>
    </row>
    <row r="2918" spans="2:36" x14ac:dyDescent="0.35">
      <c r="B2918" s="36" t="s">
        <v>4124</v>
      </c>
      <c r="C2918" s="45" t="s">
        <v>139</v>
      </c>
      <c r="D2918" s="45" t="s">
        <v>4332</v>
      </c>
      <c r="E2918" s="36" t="s">
        <v>4124</v>
      </c>
      <c r="F2918" s="36" t="str">
        <f t="shared" si="135"/>
        <v>2008_PA</v>
      </c>
      <c r="G2918" s="45">
        <v>2008</v>
      </c>
      <c r="H2918" s="45">
        <f>_xlfn.XLOOKUP(J2918,Main_OG!$B$1:$B$766,Main_OG!$O$1:$O$766,"")</f>
        <v>1</v>
      </c>
      <c r="I2918" s="45">
        <f>_xlfn.XLOOKUP(F2918,Main_OG!$D$1:$D$766,Main_OG!$J$1:$J$766,"")</f>
        <v>1</v>
      </c>
      <c r="J2918" s="45" t="s">
        <v>139</v>
      </c>
      <c r="K2918" s="45" t="str">
        <f t="shared" si="136"/>
        <v>West Penn Power Co_PA</v>
      </c>
      <c r="L2918" s="45" t="str">
        <f t="shared" si="137"/>
        <v>West Penn Power Co_PA</v>
      </c>
      <c r="M2918" s="45" t="s">
        <v>4127</v>
      </c>
      <c r="N2918" s="45">
        <v>3</v>
      </c>
      <c r="O2918" s="45">
        <v>82243</v>
      </c>
      <c r="P2918" s="45">
        <v>13383</v>
      </c>
      <c r="Q2918" s="45">
        <v>617772</v>
      </c>
      <c r="R2918" s="45">
        <v>12762</v>
      </c>
      <c r="S2918" s="45">
        <v>4982627</v>
      </c>
      <c r="T2918" s="45">
        <v>8149161</v>
      </c>
      <c r="U2918" s="45">
        <v>7209114</v>
      </c>
      <c r="V2918" s="45">
        <v>6.23</v>
      </c>
      <c r="W2918" s="45">
        <v>6.6</v>
      </c>
      <c r="X2918" s="45">
        <v>5.0199999999999996</v>
      </c>
      <c r="Y2918" s="45">
        <v>7.69</v>
      </c>
      <c r="Z2918" s="46">
        <v>665148.30000000005</v>
      </c>
      <c r="AA2918" s="46">
        <v>52738.127944301923</v>
      </c>
      <c r="AB2918" s="47">
        <f>_xlfn.XLOOKUP($F2918,Main_OG!$D$1:$D$766,Main_OG!AJ$1:AJ$766,"")</f>
        <v>107834918</v>
      </c>
      <c r="AC2918" s="47">
        <f>_xlfn.XLOOKUP($F2918,Main_OG!$D$1:$D$766,Main_OG!AK$1:AK$766,"")</f>
        <v>3509936</v>
      </c>
      <c r="AD2918" s="47">
        <f>_xlfn.XLOOKUP($F2918,Main_OG!$D$1:$D$766,Main_OG!AL$1:AL$766,"")</f>
        <v>273884566</v>
      </c>
      <c r="AE2918" s="47">
        <f>_xlfn.XLOOKUP($F2918,Main_OG!$D$1:$D$766,Main_OG!AM$1:AM$766,"")</f>
        <v>78658093</v>
      </c>
      <c r="AF2918" s="48">
        <f>_xlfn.XLOOKUP($F2918,Main_OG!$D$1:$D$766,Main_OG!Z$1:Z$766,"")</f>
        <v>0</v>
      </c>
      <c r="AG2918" s="48">
        <f>_xlfn.XLOOKUP($F2918,Main_OG!$D$1:$D$766,Main_OG!AA$1:AA$766,"")</f>
        <v>2.09</v>
      </c>
      <c r="AH2918" s="48">
        <f>_xlfn.XLOOKUP($F2918,Main_OG!$D$1:$D$766,Main_OG!AB$1:AB$766,"")</f>
        <v>19.619187803472759</v>
      </c>
      <c r="AI2918" s="48">
        <f>_xlfn.XLOOKUP($F2918,Main_OG!$D$1:$D$766,Main_OG!AC$1:AC$766,"")</f>
        <v>9.1182546074696553</v>
      </c>
      <c r="AJ2918" s="48">
        <f>_xlfn.XLOOKUP($F2918,Main_OG!$D$1:$D$766,Main_OG!AD$1:AD$766,"")</f>
        <v>0.68330088246943577</v>
      </c>
    </row>
    <row r="2919" spans="2:36" x14ac:dyDescent="0.35">
      <c r="B2919" s="36" t="s">
        <v>4124</v>
      </c>
      <c r="C2919" s="45" t="s">
        <v>139</v>
      </c>
      <c r="D2919" s="45" t="s">
        <v>4332</v>
      </c>
      <c r="E2919" s="36" t="s">
        <v>4124</v>
      </c>
      <c r="F2919" s="36" t="str">
        <f t="shared" si="135"/>
        <v>2009_PA</v>
      </c>
      <c r="G2919" s="45">
        <v>2009</v>
      </c>
      <c r="H2919" s="45">
        <f>_xlfn.XLOOKUP(J2919,Main_OG!$B$1:$B$766,Main_OG!$O$1:$O$766,"")</f>
        <v>1</v>
      </c>
      <c r="I2919" s="45">
        <f>_xlfn.XLOOKUP(F2919,Main_OG!$D$1:$D$766,Main_OG!$J$1:$J$766,"")</f>
        <v>1</v>
      </c>
      <c r="J2919" s="45" t="s">
        <v>139</v>
      </c>
      <c r="K2919" s="45" t="str">
        <f t="shared" si="136"/>
        <v>West Penn Power Co_PA</v>
      </c>
      <c r="L2919" s="45" t="str">
        <f t="shared" si="137"/>
        <v>West Penn Power Co_PA</v>
      </c>
      <c r="M2919" s="45" t="s">
        <v>4128</v>
      </c>
      <c r="N2919" s="45">
        <v>3</v>
      </c>
      <c r="O2919" s="45">
        <v>82718</v>
      </c>
      <c r="P2919" s="45">
        <v>13395</v>
      </c>
      <c r="Q2919" s="45">
        <v>618849</v>
      </c>
      <c r="R2919" s="45">
        <v>12876</v>
      </c>
      <c r="S2919" s="45">
        <v>4683195</v>
      </c>
      <c r="T2919" s="45">
        <v>7142172</v>
      </c>
      <c r="U2919" s="45">
        <v>7089630</v>
      </c>
      <c r="V2919" s="45">
        <v>7.01</v>
      </c>
      <c r="W2919" s="45">
        <v>7.49</v>
      </c>
      <c r="X2919" s="45">
        <v>5.58</v>
      </c>
      <c r="Y2919" s="45">
        <v>8.4499999999999993</v>
      </c>
      <c r="Z2919" s="46">
        <v>645206.69999999995</v>
      </c>
      <c r="AA2919" s="46">
        <v>50936.601641859408</v>
      </c>
      <c r="AB2919" s="47">
        <f>_xlfn.XLOOKUP($F2919,Main_OG!$D$1:$D$766,Main_OG!AJ$1:AJ$766,"")</f>
        <v>97610596</v>
      </c>
      <c r="AC2919" s="47">
        <f>_xlfn.XLOOKUP($F2919,Main_OG!$D$1:$D$766,Main_OG!AK$1:AK$766,"")</f>
        <v>3400726</v>
      </c>
      <c r="AD2919" s="47">
        <f>_xlfn.XLOOKUP($F2919,Main_OG!$D$1:$D$766,Main_OG!AL$1:AL$766,"")</f>
        <v>418361582</v>
      </c>
      <c r="AE2919" s="47">
        <f>_xlfn.XLOOKUP($F2919,Main_OG!$D$1:$D$766,Main_OG!AM$1:AM$766,"")</f>
        <v>77327686</v>
      </c>
      <c r="AF2919" s="48">
        <f>_xlfn.XLOOKUP($F2919,Main_OG!$D$1:$D$766,Main_OG!Z$1:Z$766,"")</f>
        <v>0</v>
      </c>
      <c r="AG2919" s="48">
        <f>_xlfn.XLOOKUP($F2919,Main_OG!$D$1:$D$766,Main_OG!AA$1:AA$766,"")</f>
        <v>2.29</v>
      </c>
      <c r="AH2919" s="48">
        <f>_xlfn.XLOOKUP($F2919,Main_OG!$D$1:$D$766,Main_OG!AB$1:AB$766,"")</f>
        <v>14.15708861161818</v>
      </c>
      <c r="AI2919" s="48">
        <f>_xlfn.XLOOKUP($F2919,Main_OG!$D$1:$D$766,Main_OG!AC$1:AC$766,"")</f>
        <v>4.5973007921271787</v>
      </c>
      <c r="AJ2919" s="48">
        <f>_xlfn.XLOOKUP($F2919,Main_OG!$D$1:$D$766,Main_OG!AD$1:AD$766,"")</f>
        <v>0.68314474405108627</v>
      </c>
    </row>
    <row r="2920" spans="2:36" x14ac:dyDescent="0.35">
      <c r="B2920" s="36" t="s">
        <v>4124</v>
      </c>
      <c r="C2920" s="45" t="s">
        <v>139</v>
      </c>
      <c r="D2920" s="45" t="s">
        <v>4332</v>
      </c>
      <c r="E2920" s="36" t="s">
        <v>4124</v>
      </c>
      <c r="F2920" s="36" t="str">
        <f t="shared" si="135"/>
        <v>2010_PA</v>
      </c>
      <c r="G2920" s="45">
        <v>2010</v>
      </c>
      <c r="H2920" s="45">
        <f>_xlfn.XLOOKUP(J2920,Main_OG!$B$1:$B$766,Main_OG!$O$1:$O$766,"")</f>
        <v>1</v>
      </c>
      <c r="I2920" s="45">
        <f>_xlfn.XLOOKUP(F2920,Main_OG!$D$1:$D$766,Main_OG!$J$1:$J$766,"")</f>
        <v>2</v>
      </c>
      <c r="J2920" s="45" t="s">
        <v>139</v>
      </c>
      <c r="K2920" s="45" t="str">
        <f t="shared" si="136"/>
        <v>West Penn Power Co_PA</v>
      </c>
      <c r="L2920" s="45" t="str">
        <f t="shared" si="137"/>
        <v>West Penn Power Co_PA</v>
      </c>
      <c r="M2920" s="45" t="s">
        <v>4129</v>
      </c>
      <c r="N2920" s="45">
        <v>3</v>
      </c>
      <c r="O2920" s="45">
        <v>82608</v>
      </c>
      <c r="P2920" s="45">
        <v>13336</v>
      </c>
      <c r="Q2920" s="45">
        <v>619565</v>
      </c>
      <c r="R2920" s="45">
        <v>13348</v>
      </c>
      <c r="S2920" s="45">
        <v>4513731</v>
      </c>
      <c r="T2920" s="45">
        <v>7354772</v>
      </c>
      <c r="U2920" s="45">
        <v>7407604</v>
      </c>
      <c r="V2920" s="45">
        <v>7.67</v>
      </c>
      <c r="W2920" s="45">
        <v>8.34</v>
      </c>
      <c r="X2920" s="45">
        <v>6.46</v>
      </c>
      <c r="Y2920" s="45">
        <v>9.2200000000000006</v>
      </c>
      <c r="Z2920" s="46">
        <v>666805.80000000005</v>
      </c>
      <c r="AA2920" s="46">
        <v>52457.28127950598</v>
      </c>
      <c r="AB2920" s="47">
        <f>_xlfn.XLOOKUP($F2920,Main_OG!$D$1:$D$766,Main_OG!AJ$1:AJ$766,"")</f>
        <v>101986756</v>
      </c>
      <c r="AC2920" s="47">
        <f>_xlfn.XLOOKUP($F2920,Main_OG!$D$1:$D$766,Main_OG!AK$1:AK$766,"")</f>
        <v>2348682</v>
      </c>
      <c r="AD2920" s="47">
        <f>_xlfn.XLOOKUP($F2920,Main_OG!$D$1:$D$766,Main_OG!AL$1:AL$766,"")</f>
        <v>492787122</v>
      </c>
      <c r="AE2920" s="47">
        <f>_xlfn.XLOOKUP($F2920,Main_OG!$D$1:$D$766,Main_OG!AM$1:AM$766,"")</f>
        <v>77828348</v>
      </c>
      <c r="AF2920" s="48">
        <f>_xlfn.XLOOKUP($F2920,Main_OG!$D$1:$D$766,Main_OG!Z$1:Z$766,"")</f>
        <v>0</v>
      </c>
      <c r="AG2920" s="48">
        <f>_xlfn.XLOOKUP($F2920,Main_OG!$D$1:$D$766,Main_OG!AA$1:AA$766,"")</f>
        <v>2.4</v>
      </c>
      <c r="AH2920" s="48">
        <f>_xlfn.XLOOKUP($F2920,Main_OG!$D$1:$D$766,Main_OG!AB$1:AB$766,"")</f>
        <v>16.260000000000002</v>
      </c>
      <c r="AI2920" s="48">
        <f>_xlfn.XLOOKUP($F2920,Main_OG!$D$1:$D$766,Main_OG!AC$1:AC$766,"")</f>
        <v>4.9924248044436963</v>
      </c>
      <c r="AJ2920" s="48">
        <f>_xlfn.XLOOKUP($F2920,Main_OG!$D$1:$D$766,Main_OG!AD$1:AD$766,"")</f>
        <v>0.70992248279802228</v>
      </c>
    </row>
    <row r="2921" spans="2:36" x14ac:dyDescent="0.35">
      <c r="B2921" s="36" t="s">
        <v>4130</v>
      </c>
      <c r="C2921" s="45" t="s">
        <v>139</v>
      </c>
      <c r="D2921" s="45" t="s">
        <v>4332</v>
      </c>
      <c r="E2921" s="36" t="s">
        <v>4124</v>
      </c>
      <c r="F2921" s="36" t="str">
        <f t="shared" si="135"/>
        <v>2011_PA</v>
      </c>
      <c r="G2921" s="45">
        <v>2011</v>
      </c>
      <c r="H2921" s="45">
        <f>_xlfn.XLOOKUP(J2921,Main_OG!$B$1:$B$766,Main_OG!$O$1:$O$766,"")</f>
        <v>1</v>
      </c>
      <c r="I2921" s="45">
        <f>_xlfn.XLOOKUP(F2921,Main_OG!$D$1:$D$766,Main_OG!$J$1:$J$766,"")</f>
        <v>2</v>
      </c>
      <c r="J2921" s="45" t="s">
        <v>139</v>
      </c>
      <c r="K2921" s="45" t="str">
        <f t="shared" si="136"/>
        <v>West Penn Power Company_PA</v>
      </c>
      <c r="L2921" s="45" t="str">
        <f t="shared" si="137"/>
        <v>West Penn Power Co_PA</v>
      </c>
      <c r="M2921" s="45" t="s">
        <v>4131</v>
      </c>
      <c r="N2921" s="45">
        <v>0</v>
      </c>
      <c r="O2921" s="45">
        <v>70128</v>
      </c>
      <c r="P2921" s="45">
        <v>9715</v>
      </c>
      <c r="Q2921" s="45">
        <v>582227</v>
      </c>
      <c r="R2921" s="45">
        <v>0</v>
      </c>
      <c r="S2921" s="45">
        <v>2080494</v>
      </c>
      <c r="T2921" s="45">
        <v>1491802</v>
      </c>
      <c r="U2921" s="45">
        <v>6794307</v>
      </c>
      <c r="V2921" s="45">
        <v>0</v>
      </c>
      <c r="W2921" s="45">
        <v>8.77</v>
      </c>
      <c r="X2921" s="45">
        <v>7.37</v>
      </c>
      <c r="Y2921" s="45">
        <v>9.7799999999999994</v>
      </c>
      <c r="Z2921" s="46">
        <v>676468.3</v>
      </c>
      <c r="AA2921" s="46">
        <v>53068.607549416134</v>
      </c>
      <c r="AB2921" s="47">
        <f>_xlfn.XLOOKUP($F2921,Main_OG!$D$1:$D$766,Main_OG!AJ$1:AJ$766,"")</f>
        <v>94649704</v>
      </c>
      <c r="AC2921" s="47">
        <f>_xlfn.XLOOKUP($F2921,Main_OG!$D$1:$D$766,Main_OG!AK$1:AK$766,"")</f>
        <v>2046228</v>
      </c>
      <c r="AD2921" s="47">
        <f>_xlfn.XLOOKUP($F2921,Main_OG!$D$1:$D$766,Main_OG!AL$1:AL$766,"")</f>
        <v>608839812</v>
      </c>
      <c r="AE2921" s="47">
        <f>_xlfn.XLOOKUP($F2921,Main_OG!$D$1:$D$766,Main_OG!AM$1:AM$766,"")</f>
        <v>76146617</v>
      </c>
      <c r="AF2921" s="48">
        <f>_xlfn.XLOOKUP($F2921,Main_OG!$D$1:$D$766,Main_OG!Z$1:Z$766,"")</f>
        <v>0</v>
      </c>
      <c r="AG2921" s="48">
        <f>_xlfn.XLOOKUP($F2921,Main_OG!$D$1:$D$766,Main_OG!AA$1:AA$766,"")</f>
        <v>2.3089180475565318</v>
      </c>
      <c r="AH2921" s="48">
        <f>_xlfn.XLOOKUP($F2921,Main_OG!$D$1:$D$766,Main_OG!AB$1:AB$766,"")</f>
        <v>22.758921780738341</v>
      </c>
      <c r="AI2921" s="48">
        <f>_xlfn.XLOOKUP($F2921,Main_OG!$D$1:$D$766,Main_OG!AC$1:AC$766,"")</f>
        <v>4.6524343752411106</v>
      </c>
      <c r="AJ2921" s="48">
        <f>_xlfn.XLOOKUP($F2921,Main_OG!$D$1:$D$766,Main_OG!AD$1:AD$766,"")</f>
        <v>0.75949643062398253</v>
      </c>
    </row>
    <row r="2922" spans="2:36" x14ac:dyDescent="0.35">
      <c r="B2922" s="36" t="s">
        <v>4130</v>
      </c>
      <c r="C2922" s="45" t="s">
        <v>139</v>
      </c>
      <c r="D2922" s="45" t="s">
        <v>4332</v>
      </c>
      <c r="E2922" s="36" t="s">
        <v>4124</v>
      </c>
      <c r="F2922" s="36" t="str">
        <f t="shared" si="135"/>
        <v>2012_PA</v>
      </c>
      <c r="G2922" s="45">
        <v>2012</v>
      </c>
      <c r="H2922" s="45">
        <f>_xlfn.XLOOKUP(J2922,Main_OG!$B$1:$B$766,Main_OG!$O$1:$O$766,"")</f>
        <v>1</v>
      </c>
      <c r="I2922" s="45">
        <f>_xlfn.XLOOKUP(F2922,Main_OG!$D$1:$D$766,Main_OG!$J$1:$J$766,"")</f>
        <v>2</v>
      </c>
      <c r="J2922" s="45" t="s">
        <v>139</v>
      </c>
      <c r="K2922" s="45" t="str">
        <f t="shared" si="136"/>
        <v>West Penn Power Company_PA</v>
      </c>
      <c r="L2922" s="45" t="str">
        <f t="shared" si="137"/>
        <v>West Penn Power Co_PA</v>
      </c>
      <c r="M2922" s="45" t="s">
        <v>4132</v>
      </c>
      <c r="N2922" s="45">
        <v>0</v>
      </c>
      <c r="O2922" s="45">
        <v>61183</v>
      </c>
      <c r="P2922" s="45">
        <v>8376</v>
      </c>
      <c r="Q2922" s="45">
        <v>491053</v>
      </c>
      <c r="R2922" s="45">
        <v>0</v>
      </c>
      <c r="S2922" s="45">
        <v>1531071</v>
      </c>
      <c r="T2922" s="45">
        <v>1041247</v>
      </c>
      <c r="U2922" s="45">
        <v>5454487</v>
      </c>
      <c r="V2922" s="45">
        <v>0</v>
      </c>
      <c r="W2922" s="45">
        <v>8.0071989000000006</v>
      </c>
      <c r="X2922" s="45">
        <v>5.4400253000000003</v>
      </c>
      <c r="Y2922" s="45">
        <v>8.8897233</v>
      </c>
      <c r="Z2922" s="46">
        <v>689007</v>
      </c>
      <c r="AA2922" s="46">
        <v>53958.834917636865</v>
      </c>
      <c r="AB2922" s="47">
        <f>_xlfn.XLOOKUP($F2922,Main_OG!$D$1:$D$766,Main_OG!AJ$1:AJ$766,"")</f>
        <v>82018494</v>
      </c>
      <c r="AC2922" s="47">
        <f>_xlfn.XLOOKUP($F2922,Main_OG!$D$1:$D$766,Main_OG!AK$1:AK$766,"")</f>
        <v>1636160</v>
      </c>
      <c r="AD2922" s="47">
        <f>_xlfn.XLOOKUP($F2922,Main_OG!$D$1:$D$766,Main_OG!AL$1:AL$766,"")</f>
        <v>770830788</v>
      </c>
      <c r="AE2922" s="47">
        <f>_xlfn.XLOOKUP($F2922,Main_OG!$D$1:$D$766,Main_OG!AM$1:AM$766,"")</f>
        <v>75174408</v>
      </c>
      <c r="AF2922" s="48">
        <f>_xlfn.XLOOKUP($F2922,Main_OG!$D$1:$D$766,Main_OG!Z$1:Z$766,"")</f>
        <v>0</v>
      </c>
      <c r="AG2922" s="48">
        <f>_xlfn.XLOOKUP($F2922,Main_OG!$D$1:$D$766,Main_OG!AA$1:AA$766,"")</f>
        <v>2.324237813104427</v>
      </c>
      <c r="AH2922" s="48">
        <f>_xlfn.XLOOKUP($F2922,Main_OG!$D$1:$D$766,Main_OG!AB$1:AB$766,"")</f>
        <v>23.49195884567845</v>
      </c>
      <c r="AI2922" s="48">
        <f>_xlfn.XLOOKUP($F2922,Main_OG!$D$1:$D$766,Main_OG!AC$1:AC$766,"")</f>
        <v>3.503818060367514</v>
      </c>
      <c r="AJ2922" s="48">
        <f>_xlfn.XLOOKUP($F2922,Main_OG!$D$1:$D$766,Main_OG!AD$1:AD$766,"")</f>
        <v>0.75442193202762442</v>
      </c>
    </row>
    <row r="2923" spans="2:36" x14ac:dyDescent="0.35">
      <c r="B2923" s="36" t="s">
        <v>4130</v>
      </c>
      <c r="C2923" s="45" t="s">
        <v>139</v>
      </c>
      <c r="D2923" s="45" t="s">
        <v>4332</v>
      </c>
      <c r="E2923" s="36" t="s">
        <v>4124</v>
      </c>
      <c r="F2923" s="36" t="str">
        <f t="shared" si="135"/>
        <v>2013_PA</v>
      </c>
      <c r="G2923" s="45">
        <v>2013</v>
      </c>
      <c r="H2923" s="45">
        <f>_xlfn.XLOOKUP(J2923,Main_OG!$B$1:$B$766,Main_OG!$O$1:$O$766,"")</f>
        <v>1</v>
      </c>
      <c r="I2923" s="45">
        <f>_xlfn.XLOOKUP(F2923,Main_OG!$D$1:$D$766,Main_OG!$J$1:$J$766,"")</f>
        <v>2</v>
      </c>
      <c r="J2923" s="45" t="s">
        <v>139</v>
      </c>
      <c r="K2923" s="45" t="str">
        <f t="shared" si="136"/>
        <v>West Penn Power Company_PA</v>
      </c>
      <c r="L2923" s="45" t="str">
        <f t="shared" si="137"/>
        <v>West Penn Power Co_PA</v>
      </c>
      <c r="M2923" s="45" t="s">
        <v>4133</v>
      </c>
      <c r="N2923" s="45">
        <v>0</v>
      </c>
      <c r="O2923" s="45">
        <v>55612</v>
      </c>
      <c r="P2923" s="45">
        <v>7451</v>
      </c>
      <c r="Q2923" s="45">
        <v>442006</v>
      </c>
      <c r="R2923" s="45">
        <v>0</v>
      </c>
      <c r="S2923" s="45">
        <v>1435643</v>
      </c>
      <c r="T2923" s="45">
        <v>1020920</v>
      </c>
      <c r="U2923" s="45">
        <v>5038390</v>
      </c>
      <c r="V2923" s="45">
        <v>0</v>
      </c>
      <c r="W2923" s="45">
        <v>7.6820003000000003</v>
      </c>
      <c r="X2923" s="45">
        <v>5.7968204999999999</v>
      </c>
      <c r="Y2923" s="45">
        <v>8.6727883000000006</v>
      </c>
      <c r="Z2923" s="46">
        <v>704195</v>
      </c>
      <c r="AA2923" s="46">
        <v>55103.322201475516</v>
      </c>
      <c r="AB2923" s="47">
        <f>_xlfn.XLOOKUP($F2923,Main_OG!$D$1:$D$766,Main_OG!AJ$1:AJ$766,"")</f>
        <v>82911636</v>
      </c>
      <c r="AC2923" s="47">
        <f>_xlfn.XLOOKUP($F2923,Main_OG!$D$1:$D$766,Main_OG!AK$1:AK$766,"")</f>
        <v>1812018.8</v>
      </c>
      <c r="AD2923" s="47">
        <f>_xlfn.XLOOKUP($F2923,Main_OG!$D$1:$D$766,Main_OG!AL$1:AL$766,"")</f>
        <v>713604346</v>
      </c>
      <c r="AE2923" s="47">
        <f>_xlfn.XLOOKUP($F2923,Main_OG!$D$1:$D$766,Main_OG!AM$1:AM$766,"")</f>
        <v>78714031</v>
      </c>
      <c r="AF2923" s="48">
        <f>_xlfn.XLOOKUP($F2923,Main_OG!$D$1:$D$766,Main_OG!Z$1:Z$766,"")</f>
        <v>2.16</v>
      </c>
      <c r="AG2923" s="48">
        <f>_xlfn.XLOOKUP($F2923,Main_OG!$D$1:$D$766,Main_OG!AA$1:AA$766,"")</f>
        <v>2.4700000000000002</v>
      </c>
      <c r="AH2923" s="48">
        <f>_xlfn.XLOOKUP($F2923,Main_OG!$D$1:$D$766,Main_OG!AB$1:AB$766,"")</f>
        <v>22.862714639490921</v>
      </c>
      <c r="AI2923" s="48">
        <f>_xlfn.XLOOKUP($F2923,Main_OG!$D$1:$D$766,Main_OG!AC$1:AC$766,"")</f>
        <v>4</v>
      </c>
      <c r="AJ2923" s="48">
        <f>_xlfn.XLOOKUP($F2923,Main_OG!$D$1:$D$766,Main_OG!AD$1:AD$766,"")</f>
        <v>0.82</v>
      </c>
    </row>
    <row r="2924" spans="2:36" x14ac:dyDescent="0.35">
      <c r="B2924" s="36" t="s">
        <v>4130</v>
      </c>
      <c r="C2924" s="45" t="s">
        <v>139</v>
      </c>
      <c r="D2924" s="45" t="s">
        <v>4332</v>
      </c>
      <c r="E2924" s="36" t="s">
        <v>4124</v>
      </c>
      <c r="F2924" s="36" t="str">
        <f t="shared" si="135"/>
        <v>2014_PA</v>
      </c>
      <c r="G2924" s="45">
        <v>2014</v>
      </c>
      <c r="H2924" s="45">
        <f>_xlfn.XLOOKUP(J2924,Main_OG!$B$1:$B$766,Main_OG!$O$1:$O$766,"")</f>
        <v>1</v>
      </c>
      <c r="I2924" s="45">
        <f>_xlfn.XLOOKUP(F2924,Main_OG!$D$1:$D$766,Main_OG!$J$1:$J$766,"")</f>
        <v>2</v>
      </c>
      <c r="J2924" s="45" t="s">
        <v>139</v>
      </c>
      <c r="K2924" s="45" t="str">
        <f t="shared" si="136"/>
        <v>West Penn Power Company_PA</v>
      </c>
      <c r="L2924" s="45" t="str">
        <f t="shared" si="137"/>
        <v>West Penn Power Co_PA</v>
      </c>
      <c r="M2924" s="45" t="s">
        <v>4134</v>
      </c>
      <c r="N2924" s="45">
        <v>0</v>
      </c>
      <c r="O2924" s="45">
        <v>55683</v>
      </c>
      <c r="P2924" s="45">
        <v>7245</v>
      </c>
      <c r="Q2924" s="45">
        <v>432145</v>
      </c>
      <c r="R2924" s="45">
        <v>0</v>
      </c>
      <c r="S2924" s="45">
        <v>1581016</v>
      </c>
      <c r="T2924" s="45">
        <v>868703</v>
      </c>
      <c r="U2924" s="45">
        <v>4910816</v>
      </c>
      <c r="V2924" s="45">
        <v>0</v>
      </c>
      <c r="W2924" s="45">
        <v>8.2781452000000009</v>
      </c>
      <c r="X2924" s="45">
        <v>7.7370747</v>
      </c>
      <c r="Y2924" s="45">
        <v>9.0372435000000007</v>
      </c>
      <c r="Z2924" s="46">
        <v>718691.6</v>
      </c>
      <c r="AA2924" s="46">
        <v>56181.173935257772</v>
      </c>
      <c r="AB2924" s="47">
        <f>_xlfn.XLOOKUP($F2924,Main_OG!$D$1:$D$766,Main_OG!AJ$1:AJ$766,"")</f>
        <v>76253142</v>
      </c>
      <c r="AC2924" s="47">
        <f>_xlfn.XLOOKUP($F2924,Main_OG!$D$1:$D$766,Main_OG!AK$1:AK$766,"")</f>
        <v>3051964</v>
      </c>
      <c r="AD2924" s="47">
        <f>_xlfn.XLOOKUP($F2924,Main_OG!$D$1:$D$766,Main_OG!AL$1:AL$766,"")</f>
        <v>777465594</v>
      </c>
      <c r="AE2924" s="47">
        <f>_xlfn.XLOOKUP($F2924,Main_OG!$D$1:$D$766,Main_OG!AM$1:AM$766,"")</f>
        <v>78714659</v>
      </c>
      <c r="AF2924" s="48">
        <f>_xlfn.XLOOKUP($F2924,Main_OG!$D$1:$D$766,Main_OG!Z$1:Z$766,"")</f>
        <v>0</v>
      </c>
      <c r="AG2924" s="48">
        <f>_xlfn.XLOOKUP($F2924,Main_OG!$D$1:$D$766,Main_OG!AA$1:AA$766,"")</f>
        <v>2.5099999999999998</v>
      </c>
      <c r="AH2924" s="48">
        <f>_xlfn.XLOOKUP($F2924,Main_OG!$D$1:$D$766,Main_OG!AB$1:AB$766,"")</f>
        <v>23.67</v>
      </c>
      <c r="AI2924" s="48">
        <f>_xlfn.XLOOKUP($F2924,Main_OG!$D$1:$D$766,Main_OG!AC$1:AC$766,"")</f>
        <v>4.84</v>
      </c>
      <c r="AJ2924" s="48">
        <f>_xlfn.XLOOKUP($F2924,Main_OG!$D$1:$D$766,Main_OG!AD$1:AD$766,"")</f>
        <v>0.78</v>
      </c>
    </row>
    <row r="2925" spans="2:36" x14ac:dyDescent="0.35">
      <c r="B2925" s="36" t="s">
        <v>4130</v>
      </c>
      <c r="C2925" s="45" t="s">
        <v>139</v>
      </c>
      <c r="D2925" s="45" t="s">
        <v>4332</v>
      </c>
      <c r="E2925" s="36" t="s">
        <v>4124</v>
      </c>
      <c r="F2925" s="36" t="str">
        <f t="shared" si="135"/>
        <v>2015_PA</v>
      </c>
      <c r="G2925" s="45">
        <v>2015</v>
      </c>
      <c r="H2925" s="45">
        <f>_xlfn.XLOOKUP(J2925,Main_OG!$B$1:$B$766,Main_OG!$O$1:$O$766,"")</f>
        <v>1</v>
      </c>
      <c r="I2925" s="45">
        <f>_xlfn.XLOOKUP(F2925,Main_OG!$D$1:$D$766,Main_OG!$J$1:$J$766,"")</f>
        <v>2</v>
      </c>
      <c r="J2925" s="45" t="s">
        <v>139</v>
      </c>
      <c r="K2925" s="45" t="str">
        <f t="shared" si="136"/>
        <v>West Penn Power Company_PA</v>
      </c>
      <c r="L2925" s="45" t="str">
        <f t="shared" si="137"/>
        <v>West Penn Power Co_PA</v>
      </c>
      <c r="M2925" s="45" t="s">
        <v>4135</v>
      </c>
      <c r="N2925" s="45">
        <v>0</v>
      </c>
      <c r="O2925" s="45">
        <v>57347</v>
      </c>
      <c r="P2925" s="45">
        <v>6881</v>
      </c>
      <c r="Q2925" s="45">
        <v>458753</v>
      </c>
      <c r="R2925" s="45">
        <v>0</v>
      </c>
      <c r="S2925" s="45">
        <v>1589638</v>
      </c>
      <c r="T2925" s="45">
        <v>871390</v>
      </c>
      <c r="U2925" s="45">
        <v>5259286</v>
      </c>
      <c r="V2925" s="45">
        <v>0</v>
      </c>
      <c r="W2925" s="45">
        <v>9.3906726000000003</v>
      </c>
      <c r="X2925" s="45">
        <v>7.3838809000000003</v>
      </c>
      <c r="Y2925" s="45">
        <v>10.337847999999999</v>
      </c>
      <c r="Z2925" s="46">
        <v>734145.1</v>
      </c>
      <c r="AA2925" s="46">
        <v>57400.656677590443</v>
      </c>
      <c r="AB2925" s="47">
        <f>_xlfn.XLOOKUP($F2925,Main_OG!$D$1:$D$766,Main_OG!AJ$1:AJ$766,"")</f>
        <v>61796088</v>
      </c>
      <c r="AC2925" s="47">
        <f>_xlfn.XLOOKUP($F2925,Main_OG!$D$1:$D$766,Main_OG!AK$1:AK$766,"")</f>
        <v>2647596</v>
      </c>
      <c r="AD2925" s="47">
        <f>_xlfn.XLOOKUP($F2925,Main_OG!$D$1:$D$766,Main_OG!AL$1:AL$766,"")</f>
        <v>876560302</v>
      </c>
      <c r="AE2925" s="47">
        <f>_xlfn.XLOOKUP($F2925,Main_OG!$D$1:$D$766,Main_OG!AM$1:AM$766,"")</f>
        <v>80516752</v>
      </c>
      <c r="AF2925" s="48">
        <f>_xlfn.XLOOKUP($F2925,Main_OG!$D$1:$D$766,Main_OG!Z$1:Z$766,"")</f>
        <v>0</v>
      </c>
      <c r="AG2925" s="48">
        <f>_xlfn.XLOOKUP($F2925,Main_OG!$D$1:$D$766,Main_OG!AA$1:AA$766,"")</f>
        <v>2.25948627072199</v>
      </c>
      <c r="AH2925" s="48">
        <f>_xlfn.XLOOKUP($F2925,Main_OG!$D$1:$D$766,Main_OG!AB$1:AB$766,"")</f>
        <v>12.08771849023859</v>
      </c>
      <c r="AI2925" s="48">
        <f>_xlfn.XLOOKUP($F2925,Main_OG!$D$1:$D$766,Main_OG!AC$1:AC$766,"")</f>
        <v>2.42</v>
      </c>
      <c r="AJ2925" s="48">
        <f>_xlfn.XLOOKUP($F2925,Main_OG!$D$1:$D$766,Main_OG!AD$1:AD$766,"")</f>
        <v>0.66963877086385626</v>
      </c>
    </row>
    <row r="2926" spans="2:36" x14ac:dyDescent="0.35">
      <c r="B2926" s="36" t="s">
        <v>4130</v>
      </c>
      <c r="C2926" s="45" t="s">
        <v>139</v>
      </c>
      <c r="D2926" s="45" t="s">
        <v>4332</v>
      </c>
      <c r="E2926" s="36" t="s">
        <v>4124</v>
      </c>
      <c r="F2926" s="36" t="str">
        <f t="shared" si="135"/>
        <v>2016_PA</v>
      </c>
      <c r="G2926" s="45">
        <v>2016</v>
      </c>
      <c r="H2926" s="45">
        <f>_xlfn.XLOOKUP(J2926,Main_OG!$B$1:$B$766,Main_OG!$O$1:$O$766,"")</f>
        <v>1</v>
      </c>
      <c r="I2926" s="45">
        <f>_xlfn.XLOOKUP(F2926,Main_OG!$D$1:$D$766,Main_OG!$J$1:$J$766,"")</f>
        <v>2</v>
      </c>
      <c r="J2926" s="45" t="s">
        <v>139</v>
      </c>
      <c r="K2926" s="45" t="str">
        <f t="shared" si="136"/>
        <v>West Penn Power Company_PA</v>
      </c>
      <c r="L2926" s="45" t="str">
        <f t="shared" si="137"/>
        <v>West Penn Power Co_PA</v>
      </c>
      <c r="M2926" s="45" t="s">
        <v>4136</v>
      </c>
      <c r="N2926" s="45">
        <v>0</v>
      </c>
      <c r="O2926" s="45">
        <v>55711</v>
      </c>
      <c r="P2926" s="45">
        <v>6146</v>
      </c>
      <c r="Q2926" s="45">
        <v>450277</v>
      </c>
      <c r="R2926" s="45">
        <v>0</v>
      </c>
      <c r="S2926" s="45">
        <v>1361179</v>
      </c>
      <c r="T2926" s="45">
        <v>481483</v>
      </c>
      <c r="U2926" s="45">
        <v>5119255</v>
      </c>
      <c r="V2926" s="45">
        <v>0</v>
      </c>
      <c r="W2926" s="45">
        <v>9.9014825000000002</v>
      </c>
      <c r="X2926" s="45">
        <v>7.5149901000000003</v>
      </c>
      <c r="Y2926" s="45">
        <v>11.080686999999999</v>
      </c>
      <c r="Z2926" s="46">
        <v>744847.1</v>
      </c>
      <c r="AA2926" s="46">
        <v>58243.653579146463</v>
      </c>
      <c r="AB2926" s="47">
        <f>_xlfn.XLOOKUP($F2926,Main_OG!$D$1:$D$766,Main_OG!AJ$1:AJ$766,"")</f>
        <v>54978156</v>
      </c>
      <c r="AC2926" s="47">
        <f>_xlfn.XLOOKUP($F2926,Main_OG!$D$1:$D$766,Main_OG!AK$1:AK$766,"")</f>
        <v>1403058</v>
      </c>
      <c r="AD2926" s="47">
        <f>_xlfn.XLOOKUP($F2926,Main_OG!$D$1:$D$766,Main_OG!AL$1:AL$766,"")</f>
        <v>1004160024</v>
      </c>
      <c r="AE2926" s="47">
        <f>_xlfn.XLOOKUP($F2926,Main_OG!$D$1:$D$766,Main_OG!AM$1:AM$766,"")</f>
        <v>82924011</v>
      </c>
      <c r="AF2926" s="48">
        <f>_xlfn.XLOOKUP($F2926,Main_OG!$D$1:$D$766,Main_OG!Z$1:Z$766,"")</f>
        <v>0</v>
      </c>
      <c r="AG2926" s="48">
        <f>_xlfn.XLOOKUP($F2926,Main_OG!$D$1:$D$766,Main_OG!AA$1:AA$766,"")</f>
        <v>2.2143440282408582</v>
      </c>
      <c r="AH2926" s="48">
        <f>_xlfn.XLOOKUP($F2926,Main_OG!$D$1:$D$766,Main_OG!AB$1:AB$766,"")</f>
        <v>11.309272049594229</v>
      </c>
      <c r="AI2926" s="48">
        <f>_xlfn.XLOOKUP($F2926,Main_OG!$D$1:$D$766,Main_OG!AC$1:AC$766,"")</f>
        <v>3.2924726584307722</v>
      </c>
      <c r="AJ2926" s="48">
        <f>_xlfn.XLOOKUP($F2926,Main_OG!$D$1:$D$766,Main_OG!AD$1:AD$766,"")</f>
        <v>0.65636700530415037</v>
      </c>
    </row>
    <row r="2927" spans="2:36" x14ac:dyDescent="0.35">
      <c r="B2927" s="36" t="s">
        <v>4124</v>
      </c>
      <c r="C2927" s="45" t="s">
        <v>139</v>
      </c>
      <c r="D2927" s="45" t="s">
        <v>4332</v>
      </c>
      <c r="E2927" s="36" t="s">
        <v>4124</v>
      </c>
      <c r="F2927" s="36" t="str">
        <f t="shared" si="135"/>
        <v>2017_PA</v>
      </c>
      <c r="G2927" s="45">
        <v>2017</v>
      </c>
      <c r="H2927" s="45">
        <f>_xlfn.XLOOKUP(J2927,Main_OG!$B$1:$B$766,Main_OG!$O$1:$O$766,"")</f>
        <v>1</v>
      </c>
      <c r="I2927" s="45">
        <f>_xlfn.XLOOKUP(F2927,Main_OG!$D$1:$D$766,Main_OG!$J$1:$J$766,"")</f>
        <v>2</v>
      </c>
      <c r="J2927" s="45" t="s">
        <v>139</v>
      </c>
      <c r="K2927" s="45" t="str">
        <f t="shared" si="136"/>
        <v>West Penn Power Co_PA</v>
      </c>
      <c r="L2927" s="45" t="str">
        <f t="shared" si="137"/>
        <v>West Penn Power Co_PA</v>
      </c>
      <c r="M2927" s="45" t="s">
        <v>4137</v>
      </c>
      <c r="N2927" s="45">
        <v>0</v>
      </c>
      <c r="O2927" s="45">
        <v>54634</v>
      </c>
      <c r="P2927" s="45">
        <v>5698</v>
      </c>
      <c r="Q2927" s="45">
        <v>452529</v>
      </c>
      <c r="R2927" s="45">
        <v>0</v>
      </c>
      <c r="S2927" s="45">
        <v>1231788</v>
      </c>
      <c r="T2927" s="45">
        <v>592523</v>
      </c>
      <c r="U2927" s="45">
        <v>4892641</v>
      </c>
      <c r="V2927" s="45">
        <v>0</v>
      </c>
      <c r="W2927" s="45">
        <v>9.2650927000000003</v>
      </c>
      <c r="X2927" s="45">
        <v>5.2600996000000002</v>
      </c>
      <c r="Y2927" s="45">
        <v>11.605801</v>
      </c>
      <c r="Z2927" s="46">
        <v>754318</v>
      </c>
      <c r="AA2927" s="46">
        <v>58955.601777895325</v>
      </c>
      <c r="AB2927" s="47">
        <f>_xlfn.XLOOKUP($F2927,Main_OG!$D$1:$D$766,Main_OG!AJ$1:AJ$766,"")</f>
        <v>48580044</v>
      </c>
      <c r="AC2927" s="47">
        <f>_xlfn.XLOOKUP($F2927,Main_OG!$D$1:$D$766,Main_OG!AK$1:AK$766,"")</f>
        <v>1290710</v>
      </c>
      <c r="AD2927" s="47">
        <f>_xlfn.XLOOKUP($F2927,Main_OG!$D$1:$D$766,Main_OG!AL$1:AL$766,"")</f>
        <v>1055457674</v>
      </c>
      <c r="AE2927" s="47">
        <f>_xlfn.XLOOKUP($F2927,Main_OG!$D$1:$D$766,Main_OG!AM$1:AM$766,"")</f>
        <v>83199832</v>
      </c>
      <c r="AF2927" s="48">
        <f>_xlfn.XLOOKUP($F2927,Main_OG!$D$1:$D$766,Main_OG!Z$1:Z$766,"")</f>
        <v>0</v>
      </c>
      <c r="AG2927" s="48">
        <f>_xlfn.XLOOKUP($F2927,Main_OG!$D$1:$D$766,Main_OG!AA$1:AA$766,"")</f>
        <v>1.88</v>
      </c>
      <c r="AH2927" s="48">
        <f>_xlfn.XLOOKUP($F2927,Main_OG!$D$1:$D$766,Main_OG!AB$1:AB$766,"")</f>
        <v>14.73443638842941</v>
      </c>
      <c r="AI2927" s="48">
        <f>_xlfn.XLOOKUP($F2927,Main_OG!$D$1:$D$766,Main_OG!AC$1:AC$766,"")</f>
        <v>2.56</v>
      </c>
      <c r="AJ2927" s="48">
        <f>_xlfn.XLOOKUP($F2927,Main_OG!$D$1:$D$766,Main_OG!AD$1:AD$766,"")</f>
        <v>0.74</v>
      </c>
    </row>
    <row r="2928" spans="2:36" x14ac:dyDescent="0.35">
      <c r="B2928" s="36" t="s">
        <v>4130</v>
      </c>
      <c r="C2928" s="45" t="s">
        <v>139</v>
      </c>
      <c r="D2928" s="45" t="s">
        <v>4332</v>
      </c>
      <c r="E2928" s="36" t="s">
        <v>4124</v>
      </c>
      <c r="F2928" s="36" t="str">
        <f t="shared" si="135"/>
        <v>2018_PA</v>
      </c>
      <c r="G2928" s="45">
        <v>2018</v>
      </c>
      <c r="H2928" s="45">
        <f>_xlfn.XLOOKUP(J2928,Main_OG!$B$1:$B$766,Main_OG!$O$1:$O$766,"")</f>
        <v>1</v>
      </c>
      <c r="I2928" s="45">
        <f>_xlfn.XLOOKUP(F2928,Main_OG!$D$1:$D$766,Main_OG!$J$1:$J$766,"")</f>
        <v>2</v>
      </c>
      <c r="J2928" s="45" t="s">
        <v>139</v>
      </c>
      <c r="K2928" s="45" t="str">
        <f t="shared" si="136"/>
        <v>West Penn Power Company_PA</v>
      </c>
      <c r="L2928" s="45" t="str">
        <f t="shared" si="137"/>
        <v>West Penn Power Co_PA</v>
      </c>
      <c r="M2928" s="45" t="s">
        <v>4138</v>
      </c>
      <c r="N2928" s="45">
        <v>0</v>
      </c>
      <c r="O2928" s="45">
        <v>61651</v>
      </c>
      <c r="P2928" s="45">
        <v>307</v>
      </c>
      <c r="Q2928" s="45">
        <v>469177</v>
      </c>
      <c r="R2928" s="45">
        <v>0</v>
      </c>
      <c r="S2928" s="45">
        <v>1400588</v>
      </c>
      <c r="T2928" s="45">
        <v>275351</v>
      </c>
      <c r="U2928" s="45">
        <v>5456582</v>
      </c>
      <c r="V2928" s="45">
        <v>0</v>
      </c>
      <c r="W2928" s="45">
        <v>8.1798359000000005</v>
      </c>
      <c r="X2928" s="45">
        <v>11.018700000000001</v>
      </c>
      <c r="Y2928" s="45">
        <v>11.179847000000001</v>
      </c>
      <c r="Z2928" s="46">
        <v>763855.4</v>
      </c>
      <c r="AA2928" s="46">
        <v>59633.774626131235</v>
      </c>
      <c r="AB2928" s="47">
        <f>_xlfn.XLOOKUP($F2928,Main_OG!$D$1:$D$766,Main_OG!AJ$1:AJ$766,"")</f>
        <v>46668322</v>
      </c>
      <c r="AC2928" s="47">
        <f>_xlfn.XLOOKUP($F2928,Main_OG!$D$1:$D$766,Main_OG!AK$1:AK$766,"")</f>
        <v>2931274</v>
      </c>
      <c r="AD2928" s="47">
        <f>_xlfn.XLOOKUP($F2928,Main_OG!$D$1:$D$766,Main_OG!AL$1:AL$766,"")</f>
        <v>1078551458</v>
      </c>
      <c r="AE2928" s="47">
        <f>_xlfn.XLOOKUP($F2928,Main_OG!$D$1:$D$766,Main_OG!AM$1:AM$766,"")</f>
        <v>83476744</v>
      </c>
      <c r="AF2928" s="48">
        <f>_xlfn.XLOOKUP($F2928,Main_OG!$D$1:$D$766,Main_OG!Z$1:Z$766,"")</f>
        <v>1.81</v>
      </c>
      <c r="AG2928" s="48">
        <f>_xlfn.XLOOKUP($F2928,Main_OG!$D$1:$D$766,Main_OG!AA$1:AA$766,"")</f>
        <v>2.09</v>
      </c>
      <c r="AH2928" s="48">
        <f>_xlfn.XLOOKUP($F2928,Main_OG!$D$1:$D$766,Main_OG!AB$1:AB$766,"")</f>
        <v>17.134646247082848</v>
      </c>
      <c r="AI2928" s="48">
        <f>_xlfn.XLOOKUP($F2928,Main_OG!$D$1:$D$766,Main_OG!AC$1:AC$766,"")</f>
        <v>3.8713752811270652</v>
      </c>
      <c r="AJ2928" s="48">
        <f>_xlfn.XLOOKUP($F2928,Main_OG!$D$1:$D$766,Main_OG!AD$1:AD$766,"")</f>
        <v>0.62810595158289428</v>
      </c>
    </row>
    <row r="2929" spans="2:36" x14ac:dyDescent="0.35">
      <c r="B2929" s="36" t="s">
        <v>4130</v>
      </c>
      <c r="C2929" s="45" t="s">
        <v>139</v>
      </c>
      <c r="D2929" s="45" t="s">
        <v>4332</v>
      </c>
      <c r="E2929" s="36" t="s">
        <v>4124</v>
      </c>
      <c r="F2929" s="36" t="str">
        <f t="shared" si="135"/>
        <v>2019_PA</v>
      </c>
      <c r="G2929" s="45">
        <v>2019</v>
      </c>
      <c r="H2929" s="45">
        <f>_xlfn.XLOOKUP(J2929,Main_OG!$B$1:$B$766,Main_OG!$O$1:$O$766,"")</f>
        <v>1</v>
      </c>
      <c r="I2929" s="45">
        <f>_xlfn.XLOOKUP(F2929,Main_OG!$D$1:$D$766,Main_OG!$J$1:$J$766,"")</f>
        <v>2</v>
      </c>
      <c r="J2929" s="45" t="s">
        <v>139</v>
      </c>
      <c r="K2929" s="45" t="str">
        <f t="shared" si="136"/>
        <v>West Penn Power Company_PA</v>
      </c>
      <c r="L2929" s="45" t="str">
        <f t="shared" si="137"/>
        <v>West Penn Power Co_PA</v>
      </c>
      <c r="M2929" s="45" t="s">
        <v>4139</v>
      </c>
      <c r="N2929" s="45">
        <v>0</v>
      </c>
      <c r="O2929" s="45">
        <v>65440</v>
      </c>
      <c r="P2929" s="45">
        <v>226</v>
      </c>
      <c r="Q2929" s="45">
        <v>477313</v>
      </c>
      <c r="R2929" s="45">
        <v>0</v>
      </c>
      <c r="S2929" s="45">
        <v>1252411</v>
      </c>
      <c r="T2929" s="45">
        <v>572373</v>
      </c>
      <c r="U2929" s="45">
        <v>5433253</v>
      </c>
      <c r="V2929" s="45">
        <v>0</v>
      </c>
      <c r="W2929" s="45">
        <v>9.7673127999999991</v>
      </c>
      <c r="X2929" s="45">
        <v>5.4398967000000003</v>
      </c>
      <c r="Y2929" s="45">
        <v>11.095359999999999</v>
      </c>
      <c r="Z2929" s="46">
        <v>772529.5</v>
      </c>
      <c r="AA2929" s="46">
        <v>60359.134465093557</v>
      </c>
      <c r="AB2929" s="47">
        <f>_xlfn.XLOOKUP($F2929,Main_OG!$D$1:$D$766,Main_OG!AJ$1:AJ$766,"")</f>
        <v>38844130</v>
      </c>
      <c r="AC2929" s="47">
        <f>_xlfn.XLOOKUP($F2929,Main_OG!$D$1:$D$766,Main_OG!AK$1:AK$766,"")</f>
        <v>898906</v>
      </c>
      <c r="AD2929" s="47">
        <f>_xlfn.XLOOKUP($F2929,Main_OG!$D$1:$D$766,Main_OG!AL$1:AL$766,"")</f>
        <v>1347497180</v>
      </c>
      <c r="AE2929" s="47">
        <f>_xlfn.XLOOKUP($F2929,Main_OG!$D$1:$D$766,Main_OG!AM$1:AM$766,"")</f>
        <v>83229652</v>
      </c>
      <c r="AF2929" s="48">
        <f>_xlfn.XLOOKUP($F2929,Main_OG!$D$1:$D$766,Main_OG!Z$1:Z$766,"")</f>
        <v>1.54</v>
      </c>
      <c r="AG2929" s="48">
        <f>_xlfn.XLOOKUP($F2929,Main_OG!$D$1:$D$766,Main_OG!AA$1:AA$766,"")</f>
        <v>2.176146746141439</v>
      </c>
      <c r="AH2929" s="48">
        <f>_xlfn.XLOOKUP($F2929,Main_OG!$D$1:$D$766,Main_OG!AB$1:AB$766,"")</f>
        <v>16.155101142605361</v>
      </c>
      <c r="AI2929" s="48">
        <f>_xlfn.XLOOKUP($F2929,Main_OG!$D$1:$D$766,Main_OG!AC$1:AC$766,"")</f>
        <v>3.3292283805067271</v>
      </c>
      <c r="AJ2929" s="48">
        <f>_xlfn.XLOOKUP($F2929,Main_OG!$D$1:$D$766,Main_OG!AD$1:AD$766,"")</f>
        <v>0.68</v>
      </c>
    </row>
    <row r="2930" spans="2:36" x14ac:dyDescent="0.35">
      <c r="B2930" s="36" t="s">
        <v>4130</v>
      </c>
      <c r="C2930" s="45" t="s">
        <v>139</v>
      </c>
      <c r="D2930" s="45" t="s">
        <v>4332</v>
      </c>
      <c r="E2930" s="36" t="s">
        <v>4124</v>
      </c>
      <c r="F2930" s="36" t="str">
        <f t="shared" si="135"/>
        <v>2020_PA</v>
      </c>
      <c r="G2930" s="45">
        <v>2020</v>
      </c>
      <c r="H2930" s="45">
        <f>_xlfn.XLOOKUP(J2930,Main_OG!$B$1:$B$766,Main_OG!$O$1:$O$766,"")</f>
        <v>1</v>
      </c>
      <c r="I2930" s="45">
        <f>_xlfn.XLOOKUP(F2930,Main_OG!$D$1:$D$766,Main_OG!$J$1:$J$766,"")</f>
        <v>2</v>
      </c>
      <c r="J2930" s="45" t="s">
        <v>139</v>
      </c>
      <c r="K2930" s="45" t="str">
        <f t="shared" si="136"/>
        <v>West Penn Power Company_PA</v>
      </c>
      <c r="L2930" s="45" t="str">
        <f t="shared" si="137"/>
        <v>West Penn Power Co_PA</v>
      </c>
      <c r="M2930" s="45" t="s">
        <v>4140</v>
      </c>
      <c r="N2930" s="45">
        <v>0</v>
      </c>
      <c r="O2930" s="45">
        <v>65089</v>
      </c>
      <c r="P2930" s="45">
        <v>354</v>
      </c>
      <c r="Q2930" s="45">
        <v>0</v>
      </c>
      <c r="R2930" s="45">
        <v>0</v>
      </c>
      <c r="S2930" s="45">
        <v>1031977</v>
      </c>
      <c r="T2930" s="45">
        <v>479642</v>
      </c>
      <c r="U2930" s="45">
        <v>0</v>
      </c>
      <c r="V2930" s="45">
        <v>0</v>
      </c>
      <c r="W2930" s="45">
        <v>9.3331247000000008</v>
      </c>
      <c r="X2930" s="45">
        <v>5.1893912999999996</v>
      </c>
      <c r="Y2930" s="45">
        <v>0</v>
      </c>
      <c r="Z2930" s="46">
        <v>736470.6</v>
      </c>
      <c r="AA2930" s="46">
        <v>57561.930981701065</v>
      </c>
      <c r="AB2930" s="47">
        <f>_xlfn.XLOOKUP($F2930,Main_OG!$D$1:$D$766,Main_OG!AJ$1:AJ$766,"")</f>
        <v>27123248</v>
      </c>
      <c r="AC2930" s="47">
        <f>_xlfn.XLOOKUP($F2930,Main_OG!$D$1:$D$766,Main_OG!AK$1:AK$766,"")</f>
        <v>416792</v>
      </c>
      <c r="AD2930" s="47">
        <f>_xlfn.XLOOKUP($F2930,Main_OG!$D$1:$D$766,Main_OG!AL$1:AL$766,"")</f>
        <v>1660210754</v>
      </c>
      <c r="AE2930" s="47">
        <f>_xlfn.XLOOKUP($F2930,Main_OG!$D$1:$D$766,Main_OG!AM$1:AM$766,"")</f>
        <v>0</v>
      </c>
      <c r="AF2930" s="48">
        <f>_xlfn.XLOOKUP($F2930,Main_OG!$D$1:$D$766,Main_OG!Z$1:Z$766,"")</f>
        <v>0</v>
      </c>
      <c r="AG2930" s="48">
        <f>_xlfn.XLOOKUP($F2930,Main_OG!$D$1:$D$766,Main_OG!AA$1:AA$766,"")</f>
        <v>2.127327759928813</v>
      </c>
      <c r="AH2930" s="48">
        <f>_xlfn.XLOOKUP($F2930,Main_OG!$D$1:$D$766,Main_OG!AB$1:AB$766,"")</f>
        <v>12.535325193609101</v>
      </c>
      <c r="AI2930" s="48">
        <f>_xlfn.XLOOKUP($F2930,Main_OG!$D$1:$D$766,Main_OG!AC$1:AC$766,"")</f>
        <v>2.8422150630003218</v>
      </c>
      <c r="AJ2930" s="48">
        <f>_xlfn.XLOOKUP($F2930,Main_OG!$D$1:$D$766,Main_OG!AD$1:AD$766,"")</f>
        <v>0.5848556097000881</v>
      </c>
    </row>
    <row r="2931" spans="2:36" x14ac:dyDescent="0.35">
      <c r="B2931" s="36" t="s">
        <v>4141</v>
      </c>
      <c r="C2931" s="45" t="s">
        <v>567</v>
      </c>
      <c r="D2931" s="45" t="s">
        <v>4333</v>
      </c>
      <c r="E2931" s="36" t="s">
        <v>4141</v>
      </c>
      <c r="F2931" s="36" t="str">
        <f t="shared" si="135"/>
        <v>2006_KS</v>
      </c>
      <c r="G2931" s="45">
        <v>2006</v>
      </c>
      <c r="H2931" s="45">
        <f>_xlfn.XLOOKUP(J2931,Main_OG!$B$1:$B$766,Main_OG!$O$1:$O$766,"")</f>
        <v>1</v>
      </c>
      <c r="I2931" s="45">
        <f>_xlfn.XLOOKUP(F2931,Main_OG!$D$1:$D$766,Main_OG!$J$1:$J$766,"")</f>
        <v>0</v>
      </c>
      <c r="J2931" s="45" t="s">
        <v>567</v>
      </c>
      <c r="K2931" s="45" t="str">
        <f t="shared" si="136"/>
        <v>Westar Energy Inc_KS</v>
      </c>
      <c r="L2931" s="45" t="str">
        <f t="shared" si="137"/>
        <v>Westar Energy Inc_KS</v>
      </c>
      <c r="M2931" s="45" t="s">
        <v>4142</v>
      </c>
      <c r="N2931" s="45">
        <v>0</v>
      </c>
      <c r="O2931" s="45">
        <v>45902</v>
      </c>
      <c r="P2931" s="45">
        <v>1184</v>
      </c>
      <c r="Q2931" s="45">
        <v>311208</v>
      </c>
      <c r="R2931" s="45">
        <v>0</v>
      </c>
      <c r="S2931" s="45">
        <v>255775</v>
      </c>
      <c r="T2931" s="45">
        <v>98488</v>
      </c>
      <c r="U2931" s="45">
        <v>249107</v>
      </c>
      <c r="V2931" s="45">
        <v>0</v>
      </c>
      <c r="W2931" s="45">
        <v>5.9668891599161276</v>
      </c>
      <c r="X2931" s="45">
        <v>5.026198103284881</v>
      </c>
      <c r="Y2931" s="45">
        <v>7.3810290660964286</v>
      </c>
      <c r="Z2931" s="46">
        <v>136135.79999999999</v>
      </c>
      <c r="AA2931" s="46">
        <v>49272.240240527171</v>
      </c>
      <c r="AB2931" s="47">
        <f>_xlfn.XLOOKUP($F2931,Main_OG!$D$1:$D$766,Main_OG!AJ$1:AJ$766,"")</f>
        <v>41747362.020000003</v>
      </c>
      <c r="AC2931" s="47">
        <f>_xlfn.XLOOKUP($F2931,Main_OG!$D$1:$D$766,Main_OG!AK$1:AK$766,"")</f>
        <v>244658.58</v>
      </c>
      <c r="AD2931" s="47">
        <f>_xlfn.XLOOKUP($F2931,Main_OG!$D$1:$D$766,Main_OG!AL$1:AL$766,"")</f>
        <v>45115946.340000004</v>
      </c>
      <c r="AE2931" s="47">
        <f>_xlfn.XLOOKUP($F2931,Main_OG!$D$1:$D$766,Main_OG!AM$1:AM$766,"")</f>
        <v>9350269</v>
      </c>
      <c r="AF2931" s="48">
        <f>_xlfn.XLOOKUP($F2931,Main_OG!$D$1:$D$766,Main_OG!Z$1:Z$766,"")</f>
        <v>1.29</v>
      </c>
      <c r="AG2931" s="48">
        <f>_xlfn.XLOOKUP($F2931,Main_OG!$D$1:$D$766,Main_OG!AA$1:AA$766,"")</f>
        <v>1.19</v>
      </c>
      <c r="AH2931" s="48">
        <f>_xlfn.XLOOKUP($F2931,Main_OG!$D$1:$D$766,Main_OG!AB$1:AB$766,"")</f>
        <v>15.5</v>
      </c>
      <c r="AI2931" s="48">
        <f>_xlfn.XLOOKUP($F2931,Main_OG!$D$1:$D$766,Main_OG!AC$1:AC$766,"")</f>
        <v>7.1610124069250478</v>
      </c>
      <c r="AJ2931" s="48">
        <f>_xlfn.XLOOKUP($F2931,Main_OG!$D$1:$D$766,Main_OG!AD$1:AD$766,"")</f>
        <v>0.4704061490499184</v>
      </c>
    </row>
    <row r="2932" spans="2:36" x14ac:dyDescent="0.35">
      <c r="B2932" s="36" t="s">
        <v>4141</v>
      </c>
      <c r="C2932" s="45" t="s">
        <v>567</v>
      </c>
      <c r="D2932" s="45" t="s">
        <v>4333</v>
      </c>
      <c r="E2932" s="36" t="s">
        <v>4141</v>
      </c>
      <c r="F2932" s="36" t="str">
        <f t="shared" si="135"/>
        <v>2007_KS</v>
      </c>
      <c r="G2932" s="45">
        <v>2007</v>
      </c>
      <c r="H2932" s="45">
        <f>_xlfn.XLOOKUP(J2932,Main_OG!$B$1:$B$766,Main_OG!$O$1:$O$766,"")</f>
        <v>1</v>
      </c>
      <c r="I2932" s="45">
        <f>_xlfn.XLOOKUP(F2932,Main_OG!$D$1:$D$766,Main_OG!$J$1:$J$766,"")</f>
        <v>0</v>
      </c>
      <c r="J2932" s="45" t="s">
        <v>567</v>
      </c>
      <c r="K2932" s="45" t="str">
        <f t="shared" si="136"/>
        <v>Westar Energy Inc_KS</v>
      </c>
      <c r="L2932" s="45" t="str">
        <f t="shared" si="137"/>
        <v>Westar Energy Inc_KS</v>
      </c>
      <c r="M2932" s="45" t="s">
        <v>4143</v>
      </c>
      <c r="N2932" s="45">
        <v>0</v>
      </c>
      <c r="O2932" s="45">
        <v>46840</v>
      </c>
      <c r="P2932" s="45">
        <v>1184</v>
      </c>
      <c r="Q2932" s="45">
        <v>314497</v>
      </c>
      <c r="R2932" s="45">
        <v>0</v>
      </c>
      <c r="S2932" s="45">
        <v>260835</v>
      </c>
      <c r="T2932" s="45">
        <v>96502</v>
      </c>
      <c r="U2932" s="45">
        <v>255244</v>
      </c>
      <c r="V2932" s="45">
        <v>0</v>
      </c>
      <c r="W2932" s="45">
        <v>5.8</v>
      </c>
      <c r="X2932" s="45">
        <v>4.91</v>
      </c>
      <c r="Y2932" s="45">
        <v>7.24</v>
      </c>
      <c r="Z2932" s="46">
        <v>143586.6</v>
      </c>
      <c r="AA2932" s="46">
        <v>51579.629892394711</v>
      </c>
      <c r="AB2932" s="47">
        <f>_xlfn.XLOOKUP($F2932,Main_OG!$D$1:$D$766,Main_OG!AJ$1:AJ$766,"")</f>
        <v>45559300</v>
      </c>
      <c r="AC2932" s="47">
        <f>_xlfn.XLOOKUP($F2932,Main_OG!$D$1:$D$766,Main_OG!AK$1:AK$766,"")</f>
        <v>940222</v>
      </c>
      <c r="AD2932" s="47">
        <f>_xlfn.XLOOKUP($F2932,Main_OG!$D$1:$D$766,Main_OG!AL$1:AL$766,"")</f>
        <v>51303722</v>
      </c>
      <c r="AE2932" s="47">
        <f>_xlfn.XLOOKUP($F2932,Main_OG!$D$1:$D$766,Main_OG!AM$1:AM$766,"")</f>
        <v>10369136</v>
      </c>
      <c r="AF2932" s="48">
        <f>_xlfn.XLOOKUP($F2932,Main_OG!$D$1:$D$766,Main_OG!Z$1:Z$766,"")</f>
        <v>0</v>
      </c>
      <c r="AG2932" s="48">
        <f>_xlfn.XLOOKUP($F2932,Main_OG!$D$1:$D$766,Main_OG!AA$1:AA$766,"")</f>
        <v>1.23</v>
      </c>
      <c r="AH2932" s="48">
        <f>_xlfn.XLOOKUP($F2932,Main_OG!$D$1:$D$766,Main_OG!AB$1:AB$766,"")</f>
        <v>16.61</v>
      </c>
      <c r="AI2932" s="48">
        <f>_xlfn.XLOOKUP($F2932,Main_OG!$D$1:$D$766,Main_OG!AC$1:AC$766,"")</f>
        <v>7.3815467393807772</v>
      </c>
      <c r="AJ2932" s="48">
        <f>_xlfn.XLOOKUP($F2932,Main_OG!$D$1:$D$766,Main_OG!AD$1:AD$766,"")</f>
        <v>0.58103021845052572</v>
      </c>
    </row>
    <row r="2933" spans="2:36" x14ac:dyDescent="0.35">
      <c r="B2933" s="36" t="s">
        <v>4141</v>
      </c>
      <c r="C2933" s="45" t="s">
        <v>567</v>
      </c>
      <c r="D2933" s="45" t="s">
        <v>4333</v>
      </c>
      <c r="E2933" s="36" t="s">
        <v>4141</v>
      </c>
      <c r="F2933" s="36" t="str">
        <f t="shared" si="135"/>
        <v>2008_KS</v>
      </c>
      <c r="G2933" s="45">
        <v>2008</v>
      </c>
      <c r="H2933" s="45">
        <f>_xlfn.XLOOKUP(J2933,Main_OG!$B$1:$B$766,Main_OG!$O$1:$O$766,"")</f>
        <v>1</v>
      </c>
      <c r="I2933" s="45">
        <f>_xlfn.XLOOKUP(F2933,Main_OG!$D$1:$D$766,Main_OG!$J$1:$J$766,"")</f>
        <v>0</v>
      </c>
      <c r="J2933" s="45" t="s">
        <v>567</v>
      </c>
      <c r="K2933" s="45" t="str">
        <f t="shared" si="136"/>
        <v>Westar Energy Inc_KS</v>
      </c>
      <c r="L2933" s="45" t="str">
        <f t="shared" si="137"/>
        <v>Westar Energy Inc_KS</v>
      </c>
      <c r="M2933" s="45" t="s">
        <v>4144</v>
      </c>
      <c r="N2933" s="45">
        <v>0</v>
      </c>
      <c r="O2933" s="45">
        <v>47212</v>
      </c>
      <c r="P2933" s="45">
        <v>1214</v>
      </c>
      <c r="Q2933" s="45">
        <v>316326</v>
      </c>
      <c r="R2933" s="45">
        <v>0</v>
      </c>
      <c r="S2933" s="45">
        <v>4414769</v>
      </c>
      <c r="T2933" s="45">
        <v>1925674</v>
      </c>
      <c r="U2933" s="45">
        <v>3412753</v>
      </c>
      <c r="V2933" s="45">
        <v>0</v>
      </c>
      <c r="W2933" s="45">
        <v>6.59</v>
      </c>
      <c r="X2933" s="45">
        <v>5.62</v>
      </c>
      <c r="Y2933" s="45">
        <v>8.07</v>
      </c>
      <c r="Z2933" s="46">
        <v>147265</v>
      </c>
      <c r="AA2933" s="46">
        <v>52443.381162048317</v>
      </c>
      <c r="AB2933" s="47">
        <f>_xlfn.XLOOKUP($F2933,Main_OG!$D$1:$D$766,Main_OG!AJ$1:AJ$766,"")</f>
        <v>43232610</v>
      </c>
      <c r="AC2933" s="47">
        <f>_xlfn.XLOOKUP($F2933,Main_OG!$D$1:$D$766,Main_OG!AK$1:AK$766,"")</f>
        <v>698010</v>
      </c>
      <c r="AD2933" s="47">
        <f>_xlfn.XLOOKUP($F2933,Main_OG!$D$1:$D$766,Main_OG!AL$1:AL$766,"")</f>
        <v>53280174</v>
      </c>
      <c r="AE2933" s="47">
        <f>_xlfn.XLOOKUP($F2933,Main_OG!$D$1:$D$766,Main_OG!AM$1:AM$766,"")</f>
        <v>8497160</v>
      </c>
      <c r="AF2933" s="48">
        <f>_xlfn.XLOOKUP($F2933,Main_OG!$D$1:$D$766,Main_OG!Z$1:Z$766,"")</f>
        <v>0</v>
      </c>
      <c r="AG2933" s="48">
        <f>_xlfn.XLOOKUP($F2933,Main_OG!$D$1:$D$766,Main_OG!AA$1:AA$766,"")</f>
        <v>1.41</v>
      </c>
      <c r="AH2933" s="48">
        <f>_xlfn.XLOOKUP($F2933,Main_OG!$D$1:$D$766,Main_OG!AB$1:AB$766,"")</f>
        <v>22.2</v>
      </c>
      <c r="AI2933" s="48">
        <f>_xlfn.XLOOKUP($F2933,Main_OG!$D$1:$D$766,Main_OG!AC$1:AC$766,"")</f>
        <v>9.1182546074696553</v>
      </c>
      <c r="AJ2933" s="48">
        <f>_xlfn.XLOOKUP($F2933,Main_OG!$D$1:$D$766,Main_OG!AD$1:AD$766,"")</f>
        <v>0.68330088246943577</v>
      </c>
    </row>
    <row r="2934" spans="2:36" x14ac:dyDescent="0.35">
      <c r="B2934" s="36" t="s">
        <v>4141</v>
      </c>
      <c r="C2934" s="45" t="s">
        <v>567</v>
      </c>
      <c r="D2934" s="45" t="s">
        <v>4333</v>
      </c>
      <c r="E2934" s="36" t="s">
        <v>4141</v>
      </c>
      <c r="F2934" s="36" t="str">
        <f t="shared" si="135"/>
        <v>2009_KS</v>
      </c>
      <c r="G2934" s="45">
        <v>2009</v>
      </c>
      <c r="H2934" s="45">
        <f>_xlfn.XLOOKUP(J2934,Main_OG!$B$1:$B$766,Main_OG!$O$1:$O$766,"")</f>
        <v>1</v>
      </c>
      <c r="I2934" s="45">
        <f>_xlfn.XLOOKUP(F2934,Main_OG!$D$1:$D$766,Main_OG!$J$1:$J$766,"")</f>
        <v>0</v>
      </c>
      <c r="J2934" s="45" t="s">
        <v>567</v>
      </c>
      <c r="K2934" s="45" t="str">
        <f t="shared" si="136"/>
        <v>Westar Energy Inc_KS</v>
      </c>
      <c r="L2934" s="45" t="str">
        <f t="shared" si="137"/>
        <v>Westar Energy Inc_KS</v>
      </c>
      <c r="M2934" s="45" t="s">
        <v>4145</v>
      </c>
      <c r="N2934" s="45">
        <v>0</v>
      </c>
      <c r="O2934" s="45">
        <v>47487</v>
      </c>
      <c r="P2934" s="45">
        <v>1240</v>
      </c>
      <c r="Q2934" s="45">
        <v>318969</v>
      </c>
      <c r="R2934" s="45">
        <v>0</v>
      </c>
      <c r="S2934" s="45">
        <v>4335148</v>
      </c>
      <c r="T2934" s="45">
        <v>1760353</v>
      </c>
      <c r="U2934" s="45">
        <v>3337853</v>
      </c>
      <c r="V2934" s="45">
        <v>0</v>
      </c>
      <c r="W2934" s="45">
        <v>7.39</v>
      </c>
      <c r="X2934" s="45">
        <v>6.31</v>
      </c>
      <c r="Y2934" s="45">
        <v>9.17</v>
      </c>
      <c r="Z2934" s="46">
        <v>141902.5</v>
      </c>
      <c r="AA2934" s="46">
        <v>50094.362135966199</v>
      </c>
      <c r="AB2934" s="47">
        <f>_xlfn.XLOOKUP($F2934,Main_OG!$D$1:$D$766,Main_OG!AJ$1:AJ$766,"")</f>
        <v>41565384</v>
      </c>
      <c r="AC2934" s="47">
        <f>_xlfn.XLOOKUP($F2934,Main_OG!$D$1:$D$766,Main_OG!AK$1:AK$766,"")</f>
        <v>706852</v>
      </c>
      <c r="AD2934" s="47">
        <f>_xlfn.XLOOKUP($F2934,Main_OG!$D$1:$D$766,Main_OG!AL$1:AL$766,"")</f>
        <v>64080940</v>
      </c>
      <c r="AE2934" s="47">
        <f>_xlfn.XLOOKUP($F2934,Main_OG!$D$1:$D$766,Main_OG!AM$1:AM$766,"")</f>
        <v>8768548</v>
      </c>
      <c r="AF2934" s="48">
        <f>_xlfn.XLOOKUP($F2934,Main_OG!$D$1:$D$766,Main_OG!Z$1:Z$766,"")</f>
        <v>0</v>
      </c>
      <c r="AG2934" s="48">
        <f>_xlfn.XLOOKUP($F2934,Main_OG!$D$1:$D$766,Main_OG!AA$1:AA$766,"")</f>
        <v>1.43</v>
      </c>
      <c r="AH2934" s="48">
        <f>_xlfn.XLOOKUP($F2934,Main_OG!$D$1:$D$766,Main_OG!AB$1:AB$766,"")</f>
        <v>12.83</v>
      </c>
      <c r="AI2934" s="48">
        <f>_xlfn.XLOOKUP($F2934,Main_OG!$D$1:$D$766,Main_OG!AC$1:AC$766,"")</f>
        <v>4.5973007921271787</v>
      </c>
      <c r="AJ2934" s="48">
        <f>_xlfn.XLOOKUP($F2934,Main_OG!$D$1:$D$766,Main_OG!AD$1:AD$766,"")</f>
        <v>0.68314474405108627</v>
      </c>
    </row>
    <row r="2935" spans="2:36" x14ac:dyDescent="0.35">
      <c r="B2935" s="36" t="s">
        <v>4141</v>
      </c>
      <c r="C2935" s="45" t="s">
        <v>567</v>
      </c>
      <c r="D2935" s="45" t="s">
        <v>4333</v>
      </c>
      <c r="E2935" s="36" t="s">
        <v>4141</v>
      </c>
      <c r="F2935" s="36" t="str">
        <f t="shared" si="135"/>
        <v>2010_KS</v>
      </c>
      <c r="G2935" s="45">
        <v>2010</v>
      </c>
      <c r="H2935" s="45">
        <f>_xlfn.XLOOKUP(J2935,Main_OG!$B$1:$B$766,Main_OG!$O$1:$O$766,"")</f>
        <v>1</v>
      </c>
      <c r="I2935" s="45">
        <f>_xlfn.XLOOKUP(F2935,Main_OG!$D$1:$D$766,Main_OG!$J$1:$J$766,"")</f>
        <v>0</v>
      </c>
      <c r="J2935" s="45" t="s">
        <v>567</v>
      </c>
      <c r="K2935" s="45" t="str">
        <f t="shared" si="136"/>
        <v>Westar Energy Inc_KS</v>
      </c>
      <c r="L2935" s="45" t="str">
        <f t="shared" si="137"/>
        <v>Westar Energy Inc_KS</v>
      </c>
      <c r="M2935" s="45" t="s">
        <v>4146</v>
      </c>
      <c r="N2935" s="45">
        <v>0</v>
      </c>
      <c r="O2935" s="45">
        <v>47528</v>
      </c>
      <c r="P2935" s="45">
        <v>1194</v>
      </c>
      <c r="Q2935" s="45">
        <v>319886</v>
      </c>
      <c r="R2935" s="45">
        <v>0</v>
      </c>
      <c r="S2935" s="45">
        <v>4496614</v>
      </c>
      <c r="T2935" s="45">
        <v>1836795</v>
      </c>
      <c r="U2935" s="45">
        <v>3632630</v>
      </c>
      <c r="V2935" s="45">
        <v>0</v>
      </c>
      <c r="W2935" s="45">
        <v>7.7</v>
      </c>
      <c r="X2935" s="45">
        <v>6.5</v>
      </c>
      <c r="Y2935" s="45">
        <v>9.5500000000000007</v>
      </c>
      <c r="Z2935" s="46">
        <v>143870.1</v>
      </c>
      <c r="AA2935" s="46">
        <v>50334.748410399872</v>
      </c>
      <c r="AB2935" s="47">
        <f>_xlfn.XLOOKUP($F2935,Main_OG!$D$1:$D$766,Main_OG!AJ$1:AJ$766,"")</f>
        <v>41929250</v>
      </c>
      <c r="AC2935" s="47">
        <f>_xlfn.XLOOKUP($F2935,Main_OG!$D$1:$D$766,Main_OG!AK$1:AK$766,"")</f>
        <v>592626</v>
      </c>
      <c r="AD2935" s="47">
        <f>_xlfn.XLOOKUP($F2935,Main_OG!$D$1:$D$766,Main_OG!AL$1:AL$766,"")</f>
        <v>55814906</v>
      </c>
      <c r="AE2935" s="47">
        <f>_xlfn.XLOOKUP($F2935,Main_OG!$D$1:$D$766,Main_OG!AM$1:AM$766,"")</f>
        <v>9555712</v>
      </c>
      <c r="AF2935" s="48">
        <f>_xlfn.XLOOKUP($F2935,Main_OG!$D$1:$D$766,Main_OG!Z$1:Z$766,"")</f>
        <v>1.55</v>
      </c>
      <c r="AG2935" s="48">
        <f>_xlfn.XLOOKUP($F2935,Main_OG!$D$1:$D$766,Main_OG!AA$1:AA$766,"")</f>
        <v>1.51</v>
      </c>
      <c r="AH2935" s="48">
        <f>_xlfn.XLOOKUP($F2935,Main_OG!$D$1:$D$766,Main_OG!AB$1:AB$766,"")</f>
        <v>16.27</v>
      </c>
      <c r="AI2935" s="48">
        <f>_xlfn.XLOOKUP($F2935,Main_OG!$D$1:$D$766,Main_OG!AC$1:AC$766,"")</f>
        <v>4.9924248044436963</v>
      </c>
      <c r="AJ2935" s="48">
        <f>_xlfn.XLOOKUP($F2935,Main_OG!$D$1:$D$766,Main_OG!AD$1:AD$766,"")</f>
        <v>0.70992248279802228</v>
      </c>
    </row>
    <row r="2936" spans="2:36" x14ac:dyDescent="0.35">
      <c r="B2936" s="36" t="s">
        <v>4141</v>
      </c>
      <c r="C2936" s="45" t="s">
        <v>567</v>
      </c>
      <c r="D2936" s="45" t="s">
        <v>4333</v>
      </c>
      <c r="E2936" s="36" t="s">
        <v>4141</v>
      </c>
      <c r="F2936" s="36" t="str">
        <f t="shared" si="135"/>
        <v>2011_KS</v>
      </c>
      <c r="G2936" s="45">
        <v>2011</v>
      </c>
      <c r="H2936" s="45">
        <f>_xlfn.XLOOKUP(J2936,Main_OG!$B$1:$B$766,Main_OG!$O$1:$O$766,"")</f>
        <v>1</v>
      </c>
      <c r="I2936" s="45">
        <f>_xlfn.XLOOKUP(F2936,Main_OG!$D$1:$D$766,Main_OG!$J$1:$J$766,"")</f>
        <v>0</v>
      </c>
      <c r="J2936" s="45" t="s">
        <v>567</v>
      </c>
      <c r="K2936" s="45" t="str">
        <f t="shared" si="136"/>
        <v>Westar Energy Inc_KS</v>
      </c>
      <c r="L2936" s="45" t="str">
        <f t="shared" si="137"/>
        <v>Westar Energy Inc_KS</v>
      </c>
      <c r="M2936" s="45" t="s">
        <v>4147</v>
      </c>
      <c r="N2936" s="45">
        <v>0</v>
      </c>
      <c r="O2936" s="45">
        <v>47471</v>
      </c>
      <c r="P2936" s="45">
        <v>1245</v>
      </c>
      <c r="Q2936" s="45">
        <v>320390</v>
      </c>
      <c r="R2936" s="45">
        <v>0</v>
      </c>
      <c r="S2936" s="45">
        <v>4505589</v>
      </c>
      <c r="T2936" s="45">
        <v>1967583</v>
      </c>
      <c r="U2936" s="45">
        <v>3613459</v>
      </c>
      <c r="V2936" s="45">
        <v>0</v>
      </c>
      <c r="W2936" s="45">
        <v>8.0500000000000007</v>
      </c>
      <c r="X2936" s="45">
        <v>6.84</v>
      </c>
      <c r="Y2936" s="45">
        <v>9.93</v>
      </c>
      <c r="Z2936" s="46">
        <v>147836.79999999999</v>
      </c>
      <c r="AA2936" s="46">
        <v>51516.878031917877</v>
      </c>
      <c r="AB2936" s="47">
        <f>_xlfn.XLOOKUP($F2936,Main_OG!$D$1:$D$766,Main_OG!AJ$1:AJ$766,"")</f>
        <v>40257040</v>
      </c>
      <c r="AC2936" s="47">
        <f>_xlfn.XLOOKUP($F2936,Main_OG!$D$1:$D$766,Main_OG!AK$1:AK$766,"")</f>
        <v>304620</v>
      </c>
      <c r="AD2936" s="47">
        <f>_xlfn.XLOOKUP($F2936,Main_OG!$D$1:$D$766,Main_OG!AL$1:AL$766,"")</f>
        <v>61016756</v>
      </c>
      <c r="AE2936" s="47">
        <f>_xlfn.XLOOKUP($F2936,Main_OG!$D$1:$D$766,Main_OG!AM$1:AM$766,"")</f>
        <v>7318888</v>
      </c>
      <c r="AF2936" s="48">
        <f>_xlfn.XLOOKUP($F2936,Main_OG!$D$1:$D$766,Main_OG!Z$1:Z$766,"")</f>
        <v>1.8</v>
      </c>
      <c r="AG2936" s="48">
        <f>_xlfn.XLOOKUP($F2936,Main_OG!$D$1:$D$766,Main_OG!AA$1:AA$766,"")</f>
        <v>1.75</v>
      </c>
      <c r="AH2936" s="48">
        <f>_xlfn.XLOOKUP($F2936,Main_OG!$D$1:$D$766,Main_OG!AB$1:AB$766,"")</f>
        <v>22.21</v>
      </c>
      <c r="AI2936" s="48">
        <f>_xlfn.XLOOKUP($F2936,Main_OG!$D$1:$D$766,Main_OG!AC$1:AC$766,"")</f>
        <v>4.71</v>
      </c>
      <c r="AJ2936" s="48">
        <f>_xlfn.XLOOKUP($F2936,Main_OG!$D$1:$D$766,Main_OG!AD$1:AD$766,"")</f>
        <v>0.69</v>
      </c>
    </row>
    <row r="2937" spans="2:36" x14ac:dyDescent="0.35">
      <c r="B2937" s="36" t="s">
        <v>4141</v>
      </c>
      <c r="C2937" s="45" t="s">
        <v>567</v>
      </c>
      <c r="D2937" s="45" t="s">
        <v>4333</v>
      </c>
      <c r="E2937" s="36" t="s">
        <v>4141</v>
      </c>
      <c r="F2937" s="36" t="str">
        <f t="shared" si="135"/>
        <v>2012_KS</v>
      </c>
      <c r="G2937" s="45">
        <v>2012</v>
      </c>
      <c r="H2937" s="45">
        <f>_xlfn.XLOOKUP(J2937,Main_OG!$B$1:$B$766,Main_OG!$O$1:$O$766,"")</f>
        <v>1</v>
      </c>
      <c r="I2937" s="45">
        <f>_xlfn.XLOOKUP(F2937,Main_OG!$D$1:$D$766,Main_OG!$J$1:$J$766,"")</f>
        <v>0</v>
      </c>
      <c r="J2937" s="45" t="s">
        <v>567</v>
      </c>
      <c r="K2937" s="45" t="str">
        <f t="shared" si="136"/>
        <v>Westar Energy Inc_KS</v>
      </c>
      <c r="L2937" s="45" t="str">
        <f t="shared" si="137"/>
        <v>Westar Energy Inc_KS</v>
      </c>
      <c r="M2937" s="45" t="s">
        <v>4148</v>
      </c>
      <c r="N2937" s="45">
        <v>0</v>
      </c>
      <c r="O2937" s="45">
        <v>48058</v>
      </c>
      <c r="P2937" s="45">
        <v>1251</v>
      </c>
      <c r="Q2937" s="45">
        <v>322093</v>
      </c>
      <c r="R2937" s="45">
        <v>0</v>
      </c>
      <c r="S2937" s="45">
        <v>4505734</v>
      </c>
      <c r="T2937" s="45">
        <v>2018944</v>
      </c>
      <c r="U2937" s="45">
        <v>3484659</v>
      </c>
      <c r="V2937" s="45">
        <v>0</v>
      </c>
      <c r="W2937" s="45">
        <v>8.5050182999999997</v>
      </c>
      <c r="X2937" s="45">
        <v>7.1423328000000001</v>
      </c>
      <c r="Y2937" s="45">
        <v>10.699477</v>
      </c>
      <c r="Z2937" s="46">
        <v>150077.1</v>
      </c>
      <c r="AA2937" s="46">
        <v>52001.334708235278</v>
      </c>
      <c r="AB2937" s="47">
        <f>_xlfn.XLOOKUP($F2937,Main_OG!$D$1:$D$766,Main_OG!AJ$1:AJ$766,"")</f>
        <v>35518838</v>
      </c>
      <c r="AC2937" s="47">
        <f>_xlfn.XLOOKUP($F2937,Main_OG!$D$1:$D$766,Main_OG!AK$1:AK$766,"")</f>
        <v>156544</v>
      </c>
      <c r="AD2937" s="47">
        <f>_xlfn.XLOOKUP($F2937,Main_OG!$D$1:$D$766,Main_OG!AL$1:AL$766,"")</f>
        <v>66523704</v>
      </c>
      <c r="AE2937" s="47">
        <f>_xlfn.XLOOKUP($F2937,Main_OG!$D$1:$D$766,Main_OG!AM$1:AM$766,"")</f>
        <v>8284924</v>
      </c>
      <c r="AF2937" s="48">
        <f>_xlfn.XLOOKUP($F2937,Main_OG!$D$1:$D$766,Main_OG!Z$1:Z$766,"")</f>
        <v>0</v>
      </c>
      <c r="AG2937" s="48">
        <f>_xlfn.XLOOKUP($F2937,Main_OG!$D$1:$D$766,Main_OG!AA$1:AA$766,"")</f>
        <v>1.83</v>
      </c>
      <c r="AH2937" s="48">
        <f>_xlfn.XLOOKUP($F2937,Main_OG!$D$1:$D$766,Main_OG!AB$1:AB$766,"")</f>
        <v>22.93</v>
      </c>
      <c r="AI2937" s="48">
        <f>_xlfn.XLOOKUP($F2937,Main_OG!$D$1:$D$766,Main_OG!AC$1:AC$766,"")</f>
        <v>3.503818060367514</v>
      </c>
      <c r="AJ2937" s="48">
        <f>_xlfn.XLOOKUP($F2937,Main_OG!$D$1:$D$766,Main_OG!AD$1:AD$766,"")</f>
        <v>0.7</v>
      </c>
    </row>
    <row r="2938" spans="2:36" x14ac:dyDescent="0.35">
      <c r="B2938" s="36" t="s">
        <v>4141</v>
      </c>
      <c r="C2938" s="45" t="s">
        <v>567</v>
      </c>
      <c r="D2938" s="45" t="s">
        <v>4333</v>
      </c>
      <c r="E2938" s="36" t="s">
        <v>4141</v>
      </c>
      <c r="F2938" s="36" t="str">
        <f t="shared" si="135"/>
        <v>2013_KS</v>
      </c>
      <c r="G2938" s="45">
        <v>2013</v>
      </c>
      <c r="H2938" s="45">
        <f>_xlfn.XLOOKUP(J2938,Main_OG!$B$1:$B$766,Main_OG!$O$1:$O$766,"")</f>
        <v>1</v>
      </c>
      <c r="I2938" s="45">
        <f>_xlfn.XLOOKUP(F2938,Main_OG!$D$1:$D$766,Main_OG!$J$1:$J$766,"")</f>
        <v>0</v>
      </c>
      <c r="J2938" s="45" t="s">
        <v>567</v>
      </c>
      <c r="K2938" s="45" t="str">
        <f t="shared" si="136"/>
        <v>Westar Energy Inc_KS</v>
      </c>
      <c r="L2938" s="45" t="str">
        <f t="shared" si="137"/>
        <v>Westar Energy Inc_KS</v>
      </c>
      <c r="M2938" s="45" t="s">
        <v>4149</v>
      </c>
      <c r="N2938" s="45">
        <v>0</v>
      </c>
      <c r="O2938" s="45">
        <v>48268</v>
      </c>
      <c r="P2938" s="45">
        <v>1245</v>
      </c>
      <c r="Q2938" s="45">
        <v>323581</v>
      </c>
      <c r="R2938" s="45">
        <v>0</v>
      </c>
      <c r="S2938" s="45">
        <v>4433462</v>
      </c>
      <c r="T2938" s="45">
        <v>1983050</v>
      </c>
      <c r="U2938" s="45">
        <v>3409863</v>
      </c>
      <c r="V2938" s="45">
        <v>0</v>
      </c>
      <c r="W2938" s="45">
        <v>8.9565581000000005</v>
      </c>
      <c r="X2938" s="45">
        <v>7.4458888999999999</v>
      </c>
      <c r="Y2938" s="45">
        <v>11.182326</v>
      </c>
      <c r="Z2938" s="46">
        <v>150702.9</v>
      </c>
      <c r="AA2938" s="46">
        <v>52068.751541820391</v>
      </c>
      <c r="AB2938" s="47">
        <f>_xlfn.XLOOKUP($F2938,Main_OG!$D$1:$D$766,Main_OG!AJ$1:AJ$766,"")</f>
        <v>37830552</v>
      </c>
      <c r="AC2938" s="47">
        <f>_xlfn.XLOOKUP($F2938,Main_OG!$D$1:$D$766,Main_OG!AK$1:AK$766,"")</f>
        <v>218172</v>
      </c>
      <c r="AD2938" s="47">
        <f>_xlfn.XLOOKUP($F2938,Main_OG!$D$1:$D$766,Main_OG!AL$1:AL$766,"")</f>
        <v>48247424</v>
      </c>
      <c r="AE2938" s="47">
        <f>_xlfn.XLOOKUP($F2938,Main_OG!$D$1:$D$766,Main_OG!AM$1:AM$766,"")</f>
        <v>7168301</v>
      </c>
      <c r="AF2938" s="48">
        <f>_xlfn.XLOOKUP($F2938,Main_OG!$D$1:$D$766,Main_OG!Z$1:Z$766,"")</f>
        <v>1.78</v>
      </c>
      <c r="AG2938" s="48">
        <f>_xlfn.XLOOKUP($F2938,Main_OG!$D$1:$D$766,Main_OG!AA$1:AA$766,"")</f>
        <v>1.77</v>
      </c>
      <c r="AH2938" s="48">
        <f>_xlfn.XLOOKUP($F2938,Main_OG!$D$1:$D$766,Main_OG!AB$1:AB$766,"")</f>
        <v>22.41</v>
      </c>
      <c r="AI2938" s="48">
        <f>_xlfn.XLOOKUP($F2938,Main_OG!$D$1:$D$766,Main_OG!AC$1:AC$766,"")</f>
        <v>4.4800000000000004</v>
      </c>
      <c r="AJ2938" s="48">
        <f>_xlfn.XLOOKUP($F2938,Main_OG!$D$1:$D$766,Main_OG!AD$1:AD$766,"")</f>
        <v>0.75</v>
      </c>
    </row>
    <row r="2939" spans="2:36" x14ac:dyDescent="0.35">
      <c r="B2939" s="36" t="s">
        <v>4141</v>
      </c>
      <c r="C2939" s="45" t="s">
        <v>567</v>
      </c>
      <c r="D2939" s="45" t="s">
        <v>4333</v>
      </c>
      <c r="E2939" s="36" t="s">
        <v>4141</v>
      </c>
      <c r="F2939" s="36" t="str">
        <f t="shared" si="135"/>
        <v>2014_KS</v>
      </c>
      <c r="G2939" s="45">
        <v>2014</v>
      </c>
      <c r="H2939" s="45">
        <f>_xlfn.XLOOKUP(J2939,Main_OG!$B$1:$B$766,Main_OG!$O$1:$O$766,"")</f>
        <v>1</v>
      </c>
      <c r="I2939" s="45">
        <f>_xlfn.XLOOKUP(F2939,Main_OG!$D$1:$D$766,Main_OG!$J$1:$J$766,"")</f>
        <v>0</v>
      </c>
      <c r="J2939" s="45" t="s">
        <v>567</v>
      </c>
      <c r="K2939" s="45" t="str">
        <f t="shared" si="136"/>
        <v>Westar Energy Inc_KS</v>
      </c>
      <c r="L2939" s="45" t="str">
        <f t="shared" si="137"/>
        <v>Westar Energy Inc_KS</v>
      </c>
      <c r="M2939" s="45" t="s">
        <v>4150</v>
      </c>
      <c r="N2939" s="45">
        <v>0</v>
      </c>
      <c r="O2939" s="45">
        <v>48757</v>
      </c>
      <c r="P2939" s="45">
        <v>1287</v>
      </c>
      <c r="Q2939" s="45">
        <v>325263</v>
      </c>
      <c r="R2939" s="45">
        <v>0</v>
      </c>
      <c r="S2939" s="45">
        <v>4452905</v>
      </c>
      <c r="T2939" s="45">
        <v>2086189</v>
      </c>
      <c r="U2939" s="45">
        <v>3434301</v>
      </c>
      <c r="V2939" s="45">
        <v>0</v>
      </c>
      <c r="W2939" s="45">
        <v>9.7127493000000005</v>
      </c>
      <c r="X2939" s="45">
        <v>8.0249009000000004</v>
      </c>
      <c r="Y2939" s="45">
        <v>12.080007</v>
      </c>
      <c r="Z2939" s="46">
        <v>154110.1</v>
      </c>
      <c r="AA2939" s="46">
        <v>53107.333535272708</v>
      </c>
      <c r="AB2939" s="47">
        <f>_xlfn.XLOOKUP($F2939,Main_OG!$D$1:$D$766,Main_OG!AJ$1:AJ$766,"")</f>
        <v>36397288</v>
      </c>
      <c r="AC2939" s="47">
        <f>_xlfn.XLOOKUP($F2939,Main_OG!$D$1:$D$766,Main_OG!AK$1:AK$766,"")</f>
        <v>232580</v>
      </c>
      <c r="AD2939" s="47">
        <f>_xlfn.XLOOKUP($F2939,Main_OG!$D$1:$D$766,Main_OG!AL$1:AL$766,"")</f>
        <v>38239806</v>
      </c>
      <c r="AE2939" s="47">
        <f>_xlfn.XLOOKUP($F2939,Main_OG!$D$1:$D$766,Main_OG!AM$1:AM$766,"")</f>
        <v>8558384</v>
      </c>
      <c r="AF2939" s="48">
        <f>_xlfn.XLOOKUP($F2939,Main_OG!$D$1:$D$766,Main_OG!Z$1:Z$766,"")</f>
        <v>0</v>
      </c>
      <c r="AG2939" s="48">
        <f>_xlfn.XLOOKUP($F2939,Main_OG!$D$1:$D$766,Main_OG!AA$1:AA$766,"")</f>
        <v>2.322195177698041</v>
      </c>
      <c r="AH2939" s="48">
        <f>_xlfn.XLOOKUP($F2939,Main_OG!$D$1:$D$766,Main_OG!AB$1:AB$766,"")</f>
        <v>20.48845299552563</v>
      </c>
      <c r="AI2939" s="48">
        <f>_xlfn.XLOOKUP($F2939,Main_OG!$D$1:$D$766,Main_OG!AC$1:AC$766,"")</f>
        <v>4.9924248044436963</v>
      </c>
      <c r="AJ2939" s="48">
        <f>_xlfn.XLOOKUP($F2939,Main_OG!$D$1:$D$766,Main_OG!AD$1:AD$766,"")</f>
        <v>0.68548682032632846</v>
      </c>
    </row>
    <row r="2940" spans="2:36" x14ac:dyDescent="0.35">
      <c r="B2940" s="36" t="s">
        <v>4141</v>
      </c>
      <c r="C2940" s="45" t="s">
        <v>567</v>
      </c>
      <c r="D2940" s="45" t="s">
        <v>4333</v>
      </c>
      <c r="E2940" s="36" t="s">
        <v>4141</v>
      </c>
      <c r="F2940" s="36" t="str">
        <f t="shared" si="135"/>
        <v>2015_KS</v>
      </c>
      <c r="G2940" s="45">
        <v>2015</v>
      </c>
      <c r="H2940" s="45">
        <f>_xlfn.XLOOKUP(J2940,Main_OG!$B$1:$B$766,Main_OG!$O$1:$O$766,"")</f>
        <v>1</v>
      </c>
      <c r="I2940" s="45">
        <f>_xlfn.XLOOKUP(F2940,Main_OG!$D$1:$D$766,Main_OG!$J$1:$J$766,"")</f>
        <v>0</v>
      </c>
      <c r="J2940" s="45" t="s">
        <v>567</v>
      </c>
      <c r="K2940" s="45" t="str">
        <f t="shared" si="136"/>
        <v>Westar Energy Inc_KS</v>
      </c>
      <c r="L2940" s="45" t="str">
        <f t="shared" si="137"/>
        <v>Westar Energy Inc_KS</v>
      </c>
      <c r="M2940" s="45" t="s">
        <v>4151</v>
      </c>
      <c r="N2940" s="45">
        <v>0</v>
      </c>
      <c r="O2940" s="45">
        <v>48901</v>
      </c>
      <c r="P2940" s="45">
        <v>1261</v>
      </c>
      <c r="Q2940" s="45">
        <v>325647</v>
      </c>
      <c r="R2940" s="45">
        <v>0</v>
      </c>
      <c r="S2940" s="45">
        <v>4415238</v>
      </c>
      <c r="T2940" s="45">
        <v>2068279</v>
      </c>
      <c r="U2940" s="45">
        <v>3309041</v>
      </c>
      <c r="V2940" s="45">
        <v>0</v>
      </c>
      <c r="W2940" s="45">
        <v>9.5608933999999994</v>
      </c>
      <c r="X2940" s="45">
        <v>7.8414276000000003</v>
      </c>
      <c r="Y2940" s="45">
        <v>12.112349</v>
      </c>
      <c r="Z2940" s="46">
        <v>158602.6</v>
      </c>
      <c r="AA2940" s="46">
        <v>54489.185997814282</v>
      </c>
      <c r="AB2940" s="47">
        <f>_xlfn.XLOOKUP($F2940,Main_OG!$D$1:$D$766,Main_OG!AJ$1:AJ$766,"")</f>
        <v>31702802</v>
      </c>
      <c r="AC2940" s="47">
        <f>_xlfn.XLOOKUP($F2940,Main_OG!$D$1:$D$766,Main_OG!AK$1:AK$766,"")</f>
        <v>220220</v>
      </c>
      <c r="AD2940" s="47">
        <f>_xlfn.XLOOKUP($F2940,Main_OG!$D$1:$D$766,Main_OG!AL$1:AL$766,"")</f>
        <v>30364386</v>
      </c>
      <c r="AE2940" s="47">
        <f>_xlfn.XLOOKUP($F2940,Main_OG!$D$1:$D$766,Main_OG!AM$1:AM$766,"")</f>
        <v>8630178</v>
      </c>
      <c r="AF2940" s="48">
        <f>_xlfn.XLOOKUP($F2940,Main_OG!$D$1:$D$766,Main_OG!Z$1:Z$766,"")</f>
        <v>0</v>
      </c>
      <c r="AG2940" s="48">
        <f>_xlfn.XLOOKUP($F2940,Main_OG!$D$1:$D$766,Main_OG!AA$1:AA$766,"")</f>
        <v>2.25948627072199</v>
      </c>
      <c r="AH2940" s="48">
        <f>_xlfn.XLOOKUP($F2940,Main_OG!$D$1:$D$766,Main_OG!AB$1:AB$766,"")</f>
        <v>12.07</v>
      </c>
      <c r="AI2940" s="48">
        <f>_xlfn.XLOOKUP($F2940,Main_OG!$D$1:$D$766,Main_OG!AC$1:AC$766,"")</f>
        <v>3.3843619636206599</v>
      </c>
      <c r="AJ2940" s="48">
        <f>_xlfn.XLOOKUP($F2940,Main_OG!$D$1:$D$766,Main_OG!AD$1:AD$766,"")</f>
        <v>0.64</v>
      </c>
    </row>
    <row r="2941" spans="2:36" x14ac:dyDescent="0.35">
      <c r="B2941" s="36" t="s">
        <v>4141</v>
      </c>
      <c r="C2941" s="45" t="s">
        <v>567</v>
      </c>
      <c r="D2941" s="45" t="s">
        <v>4333</v>
      </c>
      <c r="E2941" s="36" t="s">
        <v>4141</v>
      </c>
      <c r="F2941" s="36" t="str">
        <f t="shared" si="135"/>
        <v>2016_KS</v>
      </c>
      <c r="G2941" s="45">
        <v>2016</v>
      </c>
      <c r="H2941" s="45">
        <f>_xlfn.XLOOKUP(J2941,Main_OG!$B$1:$B$766,Main_OG!$O$1:$O$766,"")</f>
        <v>1</v>
      </c>
      <c r="I2941" s="45">
        <f>_xlfn.XLOOKUP(F2941,Main_OG!$D$1:$D$766,Main_OG!$J$1:$J$766,"")</f>
        <v>1</v>
      </c>
      <c r="J2941" s="45" t="s">
        <v>567</v>
      </c>
      <c r="K2941" s="45" t="str">
        <f t="shared" si="136"/>
        <v>Westar Energy Inc_KS</v>
      </c>
      <c r="L2941" s="45" t="str">
        <f t="shared" si="137"/>
        <v>Westar Energy Inc_KS</v>
      </c>
      <c r="M2941" s="45" t="s">
        <v>4152</v>
      </c>
      <c r="N2941" s="45">
        <v>0</v>
      </c>
      <c r="O2941" s="45">
        <v>48908</v>
      </c>
      <c r="P2941" s="45">
        <v>1245</v>
      </c>
      <c r="Q2941" s="45">
        <v>327214</v>
      </c>
      <c r="R2941" s="45">
        <v>0</v>
      </c>
      <c r="S2941" s="45">
        <v>4420394</v>
      </c>
      <c r="T2941" s="45">
        <v>2030739</v>
      </c>
      <c r="U2941" s="45">
        <v>3359568</v>
      </c>
      <c r="V2941" s="45">
        <v>0</v>
      </c>
      <c r="W2941" s="45">
        <v>9.9233145</v>
      </c>
      <c r="X2941" s="45">
        <v>8.1080927000000003</v>
      </c>
      <c r="Y2941" s="45">
        <v>13.078810000000001</v>
      </c>
      <c r="Z2941" s="46">
        <v>164643.70000000001</v>
      </c>
      <c r="AA2941" s="46">
        <v>56520.76895904087</v>
      </c>
      <c r="AB2941" s="47">
        <f>_xlfn.XLOOKUP($F2941,Main_OG!$D$1:$D$766,Main_OG!AJ$1:AJ$766,"")</f>
        <v>29173554</v>
      </c>
      <c r="AC2941" s="47">
        <f>_xlfn.XLOOKUP($F2941,Main_OG!$D$1:$D$766,Main_OG!AK$1:AK$766,"")</f>
        <v>132428</v>
      </c>
      <c r="AD2941" s="47">
        <f>_xlfn.XLOOKUP($F2941,Main_OG!$D$1:$D$766,Main_OG!AL$1:AL$766,"")</f>
        <v>41360064</v>
      </c>
      <c r="AE2941" s="47">
        <f>_xlfn.XLOOKUP($F2941,Main_OG!$D$1:$D$766,Main_OG!AM$1:AM$766,"")</f>
        <v>8246042</v>
      </c>
      <c r="AF2941" s="48">
        <f>_xlfn.XLOOKUP($F2941,Main_OG!$D$1:$D$766,Main_OG!Z$1:Z$766,"")</f>
        <v>0</v>
      </c>
      <c r="AG2941" s="48">
        <f>_xlfn.XLOOKUP($F2941,Main_OG!$D$1:$D$766,Main_OG!AA$1:AA$766,"")</f>
        <v>2.2143440282408582</v>
      </c>
      <c r="AH2941" s="48">
        <f>_xlfn.XLOOKUP($F2941,Main_OG!$D$1:$D$766,Main_OG!AB$1:AB$766,"")</f>
        <v>11.309272049594229</v>
      </c>
      <c r="AI2941" s="48">
        <f>_xlfn.XLOOKUP($F2941,Main_OG!$D$1:$D$766,Main_OG!AC$1:AC$766,"")</f>
        <v>3.2924726584307722</v>
      </c>
      <c r="AJ2941" s="48">
        <f>_xlfn.XLOOKUP($F2941,Main_OG!$D$1:$D$766,Main_OG!AD$1:AD$766,"")</f>
        <v>0.65636700530415037</v>
      </c>
    </row>
    <row r="2942" spans="2:36" x14ac:dyDescent="0.35">
      <c r="B2942" s="36" t="s">
        <v>4141</v>
      </c>
      <c r="C2942" s="45" t="s">
        <v>567</v>
      </c>
      <c r="D2942" s="45" t="s">
        <v>4333</v>
      </c>
      <c r="E2942" s="36" t="s">
        <v>4141</v>
      </c>
      <c r="F2942" s="36" t="str">
        <f t="shared" si="135"/>
        <v>2017_KS</v>
      </c>
      <c r="G2942" s="45">
        <v>2017</v>
      </c>
      <c r="H2942" s="45">
        <f>_xlfn.XLOOKUP(J2942,Main_OG!$B$1:$B$766,Main_OG!$O$1:$O$766,"")</f>
        <v>1</v>
      </c>
      <c r="I2942" s="45">
        <f>_xlfn.XLOOKUP(F2942,Main_OG!$D$1:$D$766,Main_OG!$J$1:$J$766,"")</f>
        <v>2</v>
      </c>
      <c r="J2942" s="45" t="s">
        <v>567</v>
      </c>
      <c r="K2942" s="45" t="str">
        <f t="shared" si="136"/>
        <v>Westar Energy Inc_KS</v>
      </c>
      <c r="L2942" s="45" t="str">
        <f t="shared" si="137"/>
        <v>Westar Energy Inc_KS</v>
      </c>
      <c r="M2942" s="45" t="s">
        <v>4153</v>
      </c>
      <c r="N2942" s="45">
        <v>0</v>
      </c>
      <c r="O2942" s="45">
        <v>49073</v>
      </c>
      <c r="P2942" s="45">
        <v>1229</v>
      </c>
      <c r="Q2942" s="45">
        <v>329457</v>
      </c>
      <c r="R2942" s="45">
        <v>0</v>
      </c>
      <c r="S2942" s="45">
        <v>4330883</v>
      </c>
      <c r="T2942" s="45">
        <v>2056311</v>
      </c>
      <c r="U2942" s="45">
        <v>3222166</v>
      </c>
      <c r="V2942" s="45">
        <v>0</v>
      </c>
      <c r="W2942" s="45">
        <v>10.021086</v>
      </c>
      <c r="X2942" s="45">
        <v>8.0803779000000002</v>
      </c>
      <c r="Y2942" s="45">
        <v>13.360953</v>
      </c>
      <c r="Z2942" s="46">
        <v>166273.60000000001</v>
      </c>
      <c r="AA2942" s="46">
        <v>57121.184846431956</v>
      </c>
      <c r="AB2942" s="47">
        <f>_xlfn.XLOOKUP($F2942,Main_OG!$D$1:$D$766,Main_OG!AJ$1:AJ$766,"")</f>
        <v>25084212</v>
      </c>
      <c r="AC2942" s="47">
        <f>_xlfn.XLOOKUP($F2942,Main_OG!$D$1:$D$766,Main_OG!AK$1:AK$766,"")</f>
        <v>242580</v>
      </c>
      <c r="AD2942" s="47">
        <f>_xlfn.XLOOKUP($F2942,Main_OG!$D$1:$D$766,Main_OG!AL$1:AL$766,"")</f>
        <v>41631106</v>
      </c>
      <c r="AE2942" s="47">
        <f>_xlfn.XLOOKUP($F2942,Main_OG!$D$1:$D$766,Main_OG!AM$1:AM$766,"")</f>
        <v>10647987</v>
      </c>
      <c r="AF2942" s="48">
        <f>_xlfn.XLOOKUP($F2942,Main_OG!$D$1:$D$766,Main_OG!Z$1:Z$766,"")</f>
        <v>1.52</v>
      </c>
      <c r="AG2942" s="48">
        <f>_xlfn.XLOOKUP($F2942,Main_OG!$D$1:$D$766,Main_OG!AA$1:AA$766,"")</f>
        <v>2.1875855044172008</v>
      </c>
      <c r="AH2942" s="48">
        <f>_xlfn.XLOOKUP($F2942,Main_OG!$D$1:$D$766,Main_OG!AB$1:AB$766,"")</f>
        <v>14.73443638842941</v>
      </c>
      <c r="AI2942" s="48">
        <f>_xlfn.XLOOKUP($F2942,Main_OG!$D$1:$D$766,Main_OG!AC$1:AC$766,"")</f>
        <v>3.7243523928232452</v>
      </c>
      <c r="AJ2942" s="48">
        <f>_xlfn.XLOOKUP($F2942,Main_OG!$D$1:$D$766,Main_OG!AD$1:AD$766,"")</f>
        <v>0.62802788237371954</v>
      </c>
    </row>
    <row r="2943" spans="2:36" x14ac:dyDescent="0.35">
      <c r="B2943" s="36" t="s">
        <v>4141</v>
      </c>
      <c r="C2943" s="45" t="s">
        <v>567</v>
      </c>
      <c r="D2943" s="45" t="s">
        <v>4333</v>
      </c>
      <c r="E2943" s="36" t="s">
        <v>4141</v>
      </c>
      <c r="F2943" s="36" t="str">
        <f t="shared" si="135"/>
        <v>2018_KS</v>
      </c>
      <c r="G2943" s="45">
        <v>2018</v>
      </c>
      <c r="H2943" s="45">
        <f>_xlfn.XLOOKUP(J2943,Main_OG!$B$1:$B$766,Main_OG!$O$1:$O$766,"")</f>
        <v>1</v>
      </c>
      <c r="I2943" s="45">
        <f>_xlfn.XLOOKUP(F2943,Main_OG!$D$1:$D$766,Main_OG!$J$1:$J$766,"")</f>
        <v>3</v>
      </c>
      <c r="J2943" s="45" t="s">
        <v>567</v>
      </c>
      <c r="K2943" s="45" t="str">
        <f t="shared" si="136"/>
        <v>Westar Energy Inc_KS</v>
      </c>
      <c r="L2943" s="45" t="str">
        <f t="shared" si="137"/>
        <v>Westar Energy Inc_KS</v>
      </c>
      <c r="M2943" s="45" t="s">
        <v>4154</v>
      </c>
      <c r="N2943" s="45">
        <v>0</v>
      </c>
      <c r="O2943" s="45">
        <v>49364</v>
      </c>
      <c r="P2943" s="45">
        <v>1209</v>
      </c>
      <c r="Q2943" s="45">
        <v>330847</v>
      </c>
      <c r="R2943" s="45">
        <v>0</v>
      </c>
      <c r="S2943" s="45">
        <v>4338567</v>
      </c>
      <c r="T2943" s="45">
        <v>2127469</v>
      </c>
      <c r="U2943" s="45">
        <v>3565607</v>
      </c>
      <c r="V2943" s="45">
        <v>0</v>
      </c>
      <c r="W2943" s="45">
        <v>10.070989000000001</v>
      </c>
      <c r="X2943" s="45">
        <v>8.1253969000000001</v>
      </c>
      <c r="Y2943" s="45">
        <v>13.369572</v>
      </c>
      <c r="Z2943" s="46">
        <v>169796.9</v>
      </c>
      <c r="AA2943" s="46">
        <v>58294.401026110048</v>
      </c>
      <c r="AB2943" s="47">
        <f>_xlfn.XLOOKUP($F2943,Main_OG!$D$1:$D$766,Main_OG!AJ$1:AJ$766,"")</f>
        <v>26351716</v>
      </c>
      <c r="AC2943" s="47">
        <f>_xlfn.XLOOKUP($F2943,Main_OG!$D$1:$D$766,Main_OG!AK$1:AK$766,"")</f>
        <v>236588</v>
      </c>
      <c r="AD2943" s="47">
        <f>_xlfn.XLOOKUP($F2943,Main_OG!$D$1:$D$766,Main_OG!AL$1:AL$766,"")</f>
        <v>57534104</v>
      </c>
      <c r="AE2943" s="47">
        <f>_xlfn.XLOOKUP($F2943,Main_OG!$D$1:$D$766,Main_OG!AM$1:AM$766,"")</f>
        <v>9168289</v>
      </c>
      <c r="AF2943" s="48">
        <f>_xlfn.XLOOKUP($F2943,Main_OG!$D$1:$D$766,Main_OG!Z$1:Z$766,"")</f>
        <v>0</v>
      </c>
      <c r="AG2943" s="48">
        <f>_xlfn.XLOOKUP($F2943,Main_OG!$D$1:$D$766,Main_OG!AA$1:AA$766,"")</f>
        <v>2.1875855044172008</v>
      </c>
      <c r="AH2943" s="48">
        <f>_xlfn.XLOOKUP($F2943,Main_OG!$D$1:$D$766,Main_OG!AB$1:AB$766,"")</f>
        <v>16.5</v>
      </c>
      <c r="AI2943" s="48">
        <f>_xlfn.XLOOKUP($F2943,Main_OG!$D$1:$D$766,Main_OG!AC$1:AC$766,"")</f>
        <v>3.22</v>
      </c>
      <c r="AJ2943" s="48">
        <f>_xlfn.XLOOKUP($F2943,Main_OG!$D$1:$D$766,Main_OG!AD$1:AD$766,"")</f>
        <v>0.62810595158289428</v>
      </c>
    </row>
    <row r="2944" spans="2:36" x14ac:dyDescent="0.35">
      <c r="B2944" s="36" t="s">
        <v>4155</v>
      </c>
      <c r="C2944" s="45" t="s">
        <v>202</v>
      </c>
      <c r="D2944" s="45" t="s">
        <v>4334</v>
      </c>
      <c r="E2944" s="36" t="s">
        <v>4538</v>
      </c>
      <c r="F2944" s="36" t="str">
        <f t="shared" si="135"/>
        <v>2006_MA</v>
      </c>
      <c r="G2944" s="45">
        <v>2006</v>
      </c>
      <c r="H2944" s="45">
        <f>_xlfn.XLOOKUP(J2944,Main_OG!$B$1:$B$766,Main_OG!$O$1:$O$766,"")</f>
        <v>1</v>
      </c>
      <c r="I2944" s="45">
        <f>_xlfn.XLOOKUP(F2944,Main_OG!$D$1:$D$766,Main_OG!$J$1:$J$766,"")</f>
        <v>1</v>
      </c>
      <c r="J2944" s="45" t="s">
        <v>202</v>
      </c>
      <c r="K2944" s="45" t="str">
        <f t="shared" si="136"/>
        <v>Western Massachusetts Elec Co_MA</v>
      </c>
      <c r="L2944" s="45" t="str">
        <f t="shared" si="137"/>
        <v>Western Massachusetts Electric Co_MA</v>
      </c>
      <c r="M2944" s="45" t="s">
        <v>4156</v>
      </c>
      <c r="N2944" s="45">
        <v>0</v>
      </c>
      <c r="O2944" s="45">
        <v>17659</v>
      </c>
      <c r="P2944" s="45">
        <v>641</v>
      </c>
      <c r="Q2944" s="45">
        <v>185582</v>
      </c>
      <c r="R2944" s="45">
        <v>0</v>
      </c>
      <c r="S2944" s="45">
        <v>101309</v>
      </c>
      <c r="T2944" s="45">
        <v>24815</v>
      </c>
      <c r="U2944" s="45">
        <v>229295</v>
      </c>
      <c r="V2944" s="45">
        <v>0</v>
      </c>
      <c r="W2944" s="45">
        <v>15.080793420416059</v>
      </c>
      <c r="X2944" s="45">
        <v>14.036903792198389</v>
      </c>
      <c r="Y2944" s="45">
        <v>16.05913082698973</v>
      </c>
      <c r="Z2944" s="46">
        <v>426926.1</v>
      </c>
      <c r="AA2944" s="46">
        <v>66602.262934463884</v>
      </c>
      <c r="AB2944" s="47">
        <f>_xlfn.XLOOKUP($F2944,Main_OG!$D$1:$D$766,Main_OG!AJ$1:AJ$766,"")</f>
        <v>9517045.9400000013</v>
      </c>
      <c r="AC2944" s="47">
        <f>_xlfn.XLOOKUP($F2944,Main_OG!$D$1:$D$766,Main_OG!AK$1:AK$766,"")</f>
        <v>8430192.4400000013</v>
      </c>
      <c r="AD2944" s="47">
        <f>_xlfn.XLOOKUP($F2944,Main_OG!$D$1:$D$766,Main_OG!AL$1:AL$766,"")</f>
        <v>346009856.08000004</v>
      </c>
      <c r="AE2944" s="47">
        <f>_xlfn.XLOOKUP($F2944,Main_OG!$D$1:$D$766,Main_OG!AM$1:AM$766,"")</f>
        <v>5829658</v>
      </c>
      <c r="AF2944" s="48">
        <f>_xlfn.XLOOKUP($F2944,Main_OG!$D$1:$D$766,Main_OG!Z$1:Z$766,"")</f>
        <v>0</v>
      </c>
      <c r="AG2944" s="48">
        <f>_xlfn.XLOOKUP($F2944,Main_OG!$D$1:$D$766,Main_OG!AA$1:AA$766,"")</f>
        <v>2.2465548173415608</v>
      </c>
      <c r="AH2944" s="48">
        <f>_xlfn.XLOOKUP($F2944,Main_OG!$D$1:$D$766,Main_OG!AB$1:AB$766,"")</f>
        <v>13.98</v>
      </c>
      <c r="AI2944" s="48">
        <f>_xlfn.XLOOKUP($F2944,Main_OG!$D$1:$D$766,Main_OG!AC$1:AC$766,"")</f>
        <v>7.1610124069250478</v>
      </c>
      <c r="AJ2944" s="48">
        <f>_xlfn.XLOOKUP($F2944,Main_OG!$D$1:$D$766,Main_OG!AD$1:AD$766,"")</f>
        <v>0.41</v>
      </c>
    </row>
    <row r="2945" spans="2:36" x14ac:dyDescent="0.35">
      <c r="B2945" s="36" t="s">
        <v>4155</v>
      </c>
      <c r="C2945" s="45" t="s">
        <v>202</v>
      </c>
      <c r="D2945" s="45" t="s">
        <v>4334</v>
      </c>
      <c r="E2945" s="36" t="s">
        <v>4538</v>
      </c>
      <c r="F2945" s="36" t="str">
        <f t="shared" si="135"/>
        <v>2007_MA</v>
      </c>
      <c r="G2945" s="45">
        <v>2007</v>
      </c>
      <c r="H2945" s="45">
        <f>_xlfn.XLOOKUP(J2945,Main_OG!$B$1:$B$766,Main_OG!$O$1:$O$766,"")</f>
        <v>1</v>
      </c>
      <c r="I2945" s="45">
        <f>_xlfn.XLOOKUP(F2945,Main_OG!$D$1:$D$766,Main_OG!$J$1:$J$766,"")</f>
        <v>1</v>
      </c>
      <c r="J2945" s="45" t="s">
        <v>202</v>
      </c>
      <c r="K2945" s="45" t="str">
        <f t="shared" si="136"/>
        <v>Western Massachusetts Elec Co_MA</v>
      </c>
      <c r="L2945" s="45" t="str">
        <f t="shared" si="137"/>
        <v>Western Massachusetts Electric Co_MA</v>
      </c>
      <c r="M2945" s="45" t="s">
        <v>4157</v>
      </c>
      <c r="N2945" s="45">
        <v>0</v>
      </c>
      <c r="O2945" s="45">
        <v>16131</v>
      </c>
      <c r="P2945" s="45">
        <v>546</v>
      </c>
      <c r="Q2945" s="45">
        <v>180795</v>
      </c>
      <c r="R2945" s="45">
        <v>0</v>
      </c>
      <c r="S2945" s="45">
        <v>89893</v>
      </c>
      <c r="T2945" s="45">
        <v>20789</v>
      </c>
      <c r="U2945" s="45">
        <v>238311</v>
      </c>
      <c r="V2945" s="45">
        <v>0</v>
      </c>
      <c r="W2945" s="45">
        <v>16.27</v>
      </c>
      <c r="X2945" s="45">
        <v>14.69</v>
      </c>
      <c r="Y2945" s="45">
        <v>16.96</v>
      </c>
      <c r="Z2945" s="46">
        <v>440373.8</v>
      </c>
      <c r="AA2945" s="46">
        <v>68470.770461718537</v>
      </c>
      <c r="AB2945" s="47">
        <f>_xlfn.XLOOKUP($F2945,Main_OG!$D$1:$D$766,Main_OG!AJ$1:AJ$766,"")</f>
        <v>10258204</v>
      </c>
      <c r="AC2945" s="47">
        <f>_xlfn.XLOOKUP($F2945,Main_OG!$D$1:$D$766,Main_OG!AK$1:AK$766,"")</f>
        <v>10416912</v>
      </c>
      <c r="AD2945" s="47">
        <f>_xlfn.XLOOKUP($F2945,Main_OG!$D$1:$D$766,Main_OG!AL$1:AL$766,"")</f>
        <v>374589142</v>
      </c>
      <c r="AE2945" s="47">
        <f>_xlfn.XLOOKUP($F2945,Main_OG!$D$1:$D$766,Main_OG!AM$1:AM$766,"")</f>
        <v>5119789</v>
      </c>
      <c r="AF2945" s="48">
        <f>_xlfn.XLOOKUP($F2945,Main_OG!$D$1:$D$766,Main_OG!Z$1:Z$766,"")</f>
        <v>0</v>
      </c>
      <c r="AG2945" s="48">
        <f>_xlfn.XLOOKUP($F2945,Main_OG!$D$1:$D$766,Main_OG!AA$1:AA$766,"")</f>
        <v>2.2465548173415608</v>
      </c>
      <c r="AH2945" s="48">
        <f>_xlfn.XLOOKUP($F2945,Main_OG!$D$1:$D$766,Main_OG!AB$1:AB$766,"")</f>
        <v>15.91</v>
      </c>
      <c r="AI2945" s="48">
        <f>_xlfn.XLOOKUP($F2945,Main_OG!$D$1:$D$766,Main_OG!AC$1:AC$766,"")</f>
        <v>7.3815467393807772</v>
      </c>
      <c r="AJ2945" s="48">
        <f>_xlfn.XLOOKUP($F2945,Main_OG!$D$1:$D$766,Main_OG!AD$1:AD$766,"")</f>
        <v>0.56999999999999995</v>
      </c>
    </row>
    <row r="2946" spans="2:36" x14ac:dyDescent="0.35">
      <c r="B2946" s="36" t="s">
        <v>4155</v>
      </c>
      <c r="C2946" s="45" t="s">
        <v>202</v>
      </c>
      <c r="D2946" s="45" t="s">
        <v>4334</v>
      </c>
      <c r="E2946" s="36" t="s">
        <v>4538</v>
      </c>
      <c r="F2946" s="36" t="str">
        <f t="shared" si="135"/>
        <v>2008_MA</v>
      </c>
      <c r="G2946" s="45">
        <v>2008</v>
      </c>
      <c r="H2946" s="45">
        <f>_xlfn.XLOOKUP(J2946,Main_OG!$B$1:$B$766,Main_OG!$O$1:$O$766,"")</f>
        <v>1</v>
      </c>
      <c r="I2946" s="45">
        <f>_xlfn.XLOOKUP(F2946,Main_OG!$D$1:$D$766,Main_OG!$J$1:$J$766,"")</f>
        <v>1</v>
      </c>
      <c r="J2946" s="45" t="s">
        <v>202</v>
      </c>
      <c r="K2946" s="45" t="str">
        <f t="shared" si="136"/>
        <v>Western Massachusetts Elec Co_MA</v>
      </c>
      <c r="L2946" s="45" t="str">
        <f t="shared" si="137"/>
        <v>Western Massachusetts Electric Co_MA</v>
      </c>
      <c r="M2946" s="45" t="s">
        <v>4158</v>
      </c>
      <c r="N2946" s="45">
        <v>0</v>
      </c>
      <c r="O2946" s="45">
        <v>16371</v>
      </c>
      <c r="P2946" s="45">
        <v>544</v>
      </c>
      <c r="Q2946" s="45">
        <v>178173</v>
      </c>
      <c r="R2946" s="45">
        <v>0</v>
      </c>
      <c r="S2946" s="45">
        <v>540570</v>
      </c>
      <c r="T2946" s="45">
        <v>129114</v>
      </c>
      <c r="U2946" s="45">
        <v>1289716</v>
      </c>
      <c r="V2946" s="45">
        <v>0</v>
      </c>
      <c r="W2946" s="45">
        <v>17.25</v>
      </c>
      <c r="X2946" s="45">
        <v>14.83</v>
      </c>
      <c r="Y2946" s="45">
        <v>18.059999999999999</v>
      </c>
      <c r="Z2946" s="46">
        <v>447526.8</v>
      </c>
      <c r="AA2946" s="46">
        <v>69180.56623259942</v>
      </c>
      <c r="AB2946" s="47">
        <f>_xlfn.XLOOKUP($F2946,Main_OG!$D$1:$D$766,Main_OG!AJ$1:AJ$766,"")</f>
        <v>9179092</v>
      </c>
      <c r="AC2946" s="47">
        <f>_xlfn.XLOOKUP($F2946,Main_OG!$D$1:$D$766,Main_OG!AK$1:AK$766,"")</f>
        <v>7255016</v>
      </c>
      <c r="AD2946" s="47">
        <f>_xlfn.XLOOKUP($F2946,Main_OG!$D$1:$D$766,Main_OG!AL$1:AL$766,"")</f>
        <v>318439756</v>
      </c>
      <c r="AE2946" s="47">
        <f>_xlfn.XLOOKUP($F2946,Main_OG!$D$1:$D$766,Main_OG!AM$1:AM$766,"")</f>
        <v>5868639</v>
      </c>
      <c r="AF2946" s="48">
        <f>_xlfn.XLOOKUP($F2946,Main_OG!$D$1:$D$766,Main_OG!Z$1:Z$766,"")</f>
        <v>0</v>
      </c>
      <c r="AG2946" s="48">
        <f>_xlfn.XLOOKUP($F2946,Main_OG!$D$1:$D$766,Main_OG!AA$1:AA$766,"")</f>
        <v>2.2204719344600159</v>
      </c>
      <c r="AH2946" s="48">
        <f>_xlfn.XLOOKUP($F2946,Main_OG!$D$1:$D$766,Main_OG!AB$1:AB$766,"")</f>
        <v>14.44</v>
      </c>
      <c r="AI2946" s="48">
        <f>_xlfn.XLOOKUP($F2946,Main_OG!$D$1:$D$766,Main_OG!AC$1:AC$766,"")</f>
        <v>9.1182546074696553</v>
      </c>
      <c r="AJ2946" s="48">
        <f>_xlfn.XLOOKUP($F2946,Main_OG!$D$1:$D$766,Main_OG!AD$1:AD$766,"")</f>
        <v>0.48</v>
      </c>
    </row>
    <row r="2947" spans="2:36" x14ac:dyDescent="0.35">
      <c r="B2947" s="36" t="s">
        <v>4155</v>
      </c>
      <c r="C2947" s="45" t="s">
        <v>202</v>
      </c>
      <c r="D2947" s="45" t="s">
        <v>4334</v>
      </c>
      <c r="E2947" s="36" t="s">
        <v>4538</v>
      </c>
      <c r="F2947" s="36" t="str">
        <f t="shared" ref="F2947:F3010" si="138">_xlfn.CONCAT(G2947,"_",J2947)</f>
        <v>2009_MA</v>
      </c>
      <c r="G2947" s="45">
        <v>2009</v>
      </c>
      <c r="H2947" s="45">
        <f>_xlfn.XLOOKUP(J2947,Main_OG!$B$1:$B$766,Main_OG!$O$1:$O$766,"")</f>
        <v>1</v>
      </c>
      <c r="I2947" s="45">
        <f>_xlfn.XLOOKUP(F2947,Main_OG!$D$1:$D$766,Main_OG!$J$1:$J$766,"")</f>
        <v>1</v>
      </c>
      <c r="J2947" s="45" t="s">
        <v>202</v>
      </c>
      <c r="K2947" s="45" t="str">
        <f t="shared" ref="K2947:K3010" si="139">_xlfn.CONCAT(B2947,"_",C2947)</f>
        <v>Western Massachusetts Elec Co_MA</v>
      </c>
      <c r="L2947" s="45" t="str">
        <f t="shared" ref="L2947:L3010" si="140">_xlfn.CONCAT(E2947,"_",C2947)</f>
        <v>Western Massachusetts Electric Co_MA</v>
      </c>
      <c r="M2947" s="45" t="s">
        <v>4159</v>
      </c>
      <c r="N2947" s="45">
        <v>0</v>
      </c>
      <c r="O2947" s="45">
        <v>15057</v>
      </c>
      <c r="P2947" s="45">
        <v>560</v>
      </c>
      <c r="Q2947" s="45">
        <v>174429</v>
      </c>
      <c r="R2947" s="45">
        <v>0</v>
      </c>
      <c r="S2947" s="45">
        <v>429195</v>
      </c>
      <c r="T2947" s="45">
        <v>66864</v>
      </c>
      <c r="U2947" s="45">
        <v>1294660</v>
      </c>
      <c r="V2947" s="45">
        <v>0</v>
      </c>
      <c r="W2947" s="45">
        <v>15.24</v>
      </c>
      <c r="X2947" s="45">
        <v>12.96</v>
      </c>
      <c r="Y2947" s="45">
        <v>16.260000000000002</v>
      </c>
      <c r="Z2947" s="46">
        <v>441307.6</v>
      </c>
      <c r="AA2947" s="46">
        <v>67710.003647040721</v>
      </c>
      <c r="AB2947" s="47">
        <f>_xlfn.XLOOKUP($F2947,Main_OG!$D$1:$D$766,Main_OG!AJ$1:AJ$766,"")</f>
        <v>7792232</v>
      </c>
      <c r="AC2947" s="47">
        <f>_xlfn.XLOOKUP($F2947,Main_OG!$D$1:$D$766,Main_OG!AK$1:AK$766,"")</f>
        <v>3050810</v>
      </c>
      <c r="AD2947" s="47">
        <f>_xlfn.XLOOKUP($F2947,Main_OG!$D$1:$D$766,Main_OG!AL$1:AL$766,"")</f>
        <v>310407788</v>
      </c>
      <c r="AE2947" s="47">
        <f>_xlfn.XLOOKUP($F2947,Main_OG!$D$1:$D$766,Main_OG!AM$1:AM$766,"")</f>
        <v>5396021</v>
      </c>
      <c r="AF2947" s="48">
        <f>_xlfn.XLOOKUP($F2947,Main_OG!$D$1:$D$766,Main_OG!Z$1:Z$766,"")</f>
        <v>0</v>
      </c>
      <c r="AG2947" s="48">
        <f>_xlfn.XLOOKUP($F2947,Main_OG!$D$1:$D$766,Main_OG!AA$1:AA$766,"")</f>
        <v>3.48</v>
      </c>
      <c r="AH2947" s="48">
        <f>_xlfn.XLOOKUP($F2947,Main_OG!$D$1:$D$766,Main_OG!AB$1:AB$766,"")</f>
        <v>11.81</v>
      </c>
      <c r="AI2947" s="48">
        <f>_xlfn.XLOOKUP($F2947,Main_OG!$D$1:$D$766,Main_OG!AC$1:AC$766,"")</f>
        <v>4.5973007921271787</v>
      </c>
      <c r="AJ2947" s="48">
        <f>_xlfn.XLOOKUP($F2947,Main_OG!$D$1:$D$766,Main_OG!AD$1:AD$766,"")</f>
        <v>0.56999999999999995</v>
      </c>
    </row>
    <row r="2948" spans="2:36" x14ac:dyDescent="0.35">
      <c r="B2948" s="36" t="s">
        <v>4155</v>
      </c>
      <c r="C2948" s="45" t="s">
        <v>202</v>
      </c>
      <c r="D2948" s="45" t="s">
        <v>4334</v>
      </c>
      <c r="E2948" s="36" t="s">
        <v>4538</v>
      </c>
      <c r="F2948" s="36" t="str">
        <f t="shared" si="138"/>
        <v>2010_MA</v>
      </c>
      <c r="G2948" s="45">
        <v>2010</v>
      </c>
      <c r="H2948" s="45">
        <f>_xlfn.XLOOKUP(J2948,Main_OG!$B$1:$B$766,Main_OG!$O$1:$O$766,"")</f>
        <v>1</v>
      </c>
      <c r="I2948" s="45">
        <f>_xlfn.XLOOKUP(F2948,Main_OG!$D$1:$D$766,Main_OG!$J$1:$J$766,"")</f>
        <v>1</v>
      </c>
      <c r="J2948" s="45" t="s">
        <v>202</v>
      </c>
      <c r="K2948" s="45" t="str">
        <f t="shared" si="139"/>
        <v>Western Massachusetts Elec Co_MA</v>
      </c>
      <c r="L2948" s="45" t="str">
        <f t="shared" si="140"/>
        <v>Western Massachusetts Electric Co_MA</v>
      </c>
      <c r="M2948" s="45" t="s">
        <v>4160</v>
      </c>
      <c r="N2948" s="45">
        <v>0</v>
      </c>
      <c r="O2948" s="45">
        <v>15400</v>
      </c>
      <c r="P2948" s="45">
        <v>557</v>
      </c>
      <c r="Q2948" s="45">
        <v>175212</v>
      </c>
      <c r="R2948" s="45">
        <v>0</v>
      </c>
      <c r="S2948" s="45">
        <v>428388</v>
      </c>
      <c r="T2948" s="45">
        <v>46334</v>
      </c>
      <c r="U2948" s="45">
        <v>1366856</v>
      </c>
      <c r="V2948" s="45">
        <v>0</v>
      </c>
      <c r="W2948" s="45">
        <v>14.25</v>
      </c>
      <c r="X2948" s="45">
        <v>14.14</v>
      </c>
      <c r="Y2948" s="45">
        <v>14.38</v>
      </c>
      <c r="Z2948" s="46">
        <v>462330.8</v>
      </c>
      <c r="AA2948" s="46">
        <v>70408.135915351391</v>
      </c>
      <c r="AB2948" s="47">
        <f>_xlfn.XLOOKUP($F2948,Main_OG!$D$1:$D$766,Main_OG!AJ$1:AJ$766,"")</f>
        <v>7005734</v>
      </c>
      <c r="AC2948" s="47">
        <f>_xlfn.XLOOKUP($F2948,Main_OG!$D$1:$D$766,Main_OG!AK$1:AK$766,"")</f>
        <v>1096024</v>
      </c>
      <c r="AD2948" s="47">
        <f>_xlfn.XLOOKUP($F2948,Main_OG!$D$1:$D$766,Main_OG!AL$1:AL$766,"")</f>
        <v>380206576</v>
      </c>
      <c r="AE2948" s="47">
        <f>_xlfn.XLOOKUP($F2948,Main_OG!$D$1:$D$766,Main_OG!AM$1:AM$766,"")</f>
        <v>5917813</v>
      </c>
      <c r="AF2948" s="48">
        <f>_xlfn.XLOOKUP($F2948,Main_OG!$D$1:$D$766,Main_OG!Z$1:Z$766,"")</f>
        <v>0</v>
      </c>
      <c r="AG2948" s="48">
        <f>_xlfn.XLOOKUP($F2948,Main_OG!$D$1:$D$766,Main_OG!AA$1:AA$766,"")</f>
        <v>2.2935982820086371</v>
      </c>
      <c r="AH2948" s="48">
        <f>_xlfn.XLOOKUP($F2948,Main_OG!$D$1:$D$766,Main_OG!AB$1:AB$766,"")</f>
        <v>15.79</v>
      </c>
      <c r="AI2948" s="48">
        <f>_xlfn.XLOOKUP($F2948,Main_OG!$D$1:$D$766,Main_OG!AC$1:AC$766,"")</f>
        <v>4.9924248044436963</v>
      </c>
      <c r="AJ2948" s="48">
        <f>_xlfn.XLOOKUP($F2948,Main_OG!$D$1:$D$766,Main_OG!AD$1:AD$766,"")</f>
        <v>0.65</v>
      </c>
    </row>
    <row r="2949" spans="2:36" x14ac:dyDescent="0.35">
      <c r="B2949" s="36" t="s">
        <v>4155</v>
      </c>
      <c r="C2949" s="45" t="s">
        <v>202</v>
      </c>
      <c r="D2949" s="45" t="s">
        <v>4334</v>
      </c>
      <c r="E2949" s="36" t="s">
        <v>4538</v>
      </c>
      <c r="F2949" s="36" t="str">
        <f t="shared" si="138"/>
        <v>2011_MA</v>
      </c>
      <c r="G2949" s="45">
        <v>2011</v>
      </c>
      <c r="H2949" s="45">
        <f>_xlfn.XLOOKUP(J2949,Main_OG!$B$1:$B$766,Main_OG!$O$1:$O$766,"")</f>
        <v>1</v>
      </c>
      <c r="I2949" s="45">
        <f>_xlfn.XLOOKUP(F2949,Main_OG!$D$1:$D$766,Main_OG!$J$1:$J$766,"")</f>
        <v>1</v>
      </c>
      <c r="J2949" s="45" t="s">
        <v>202</v>
      </c>
      <c r="K2949" s="45" t="str">
        <f t="shared" si="139"/>
        <v>Western Massachusetts Elec Co_MA</v>
      </c>
      <c r="L2949" s="45" t="str">
        <f t="shared" si="140"/>
        <v>Western Massachusetts Electric Co_MA</v>
      </c>
      <c r="M2949" s="45" t="s">
        <v>4161</v>
      </c>
      <c r="N2949" s="45">
        <v>0</v>
      </c>
      <c r="O2949" s="45">
        <v>17848</v>
      </c>
      <c r="P2949" s="45">
        <v>700</v>
      </c>
      <c r="Q2949" s="45">
        <v>176720</v>
      </c>
      <c r="R2949" s="45">
        <v>0</v>
      </c>
      <c r="S2949" s="45">
        <v>414099</v>
      </c>
      <c r="T2949" s="45">
        <v>90665</v>
      </c>
      <c r="U2949" s="45">
        <v>1362948</v>
      </c>
      <c r="V2949" s="45">
        <v>0</v>
      </c>
      <c r="W2949" s="45">
        <v>14.21</v>
      </c>
      <c r="X2949" s="45">
        <v>12.11</v>
      </c>
      <c r="Y2949" s="45">
        <v>14.69</v>
      </c>
      <c r="Z2949" s="46">
        <v>472664.3</v>
      </c>
      <c r="AA2949" s="46">
        <v>71461.856866526025</v>
      </c>
      <c r="AB2949" s="47">
        <f>_xlfn.XLOOKUP($F2949,Main_OG!$D$1:$D$766,Main_OG!AJ$1:AJ$766,"")</f>
        <v>3537062</v>
      </c>
      <c r="AC2949" s="47">
        <f>_xlfn.XLOOKUP($F2949,Main_OG!$D$1:$D$766,Main_OG!AK$1:AK$766,"")</f>
        <v>722582</v>
      </c>
      <c r="AD2949" s="47">
        <f>_xlfn.XLOOKUP($F2949,Main_OG!$D$1:$D$766,Main_OG!AL$1:AL$766,"")</f>
        <v>380126558</v>
      </c>
      <c r="AE2949" s="47">
        <f>_xlfn.XLOOKUP($F2949,Main_OG!$D$1:$D$766,Main_OG!AM$1:AM$766,"")</f>
        <v>5085220</v>
      </c>
      <c r="AF2949" s="48">
        <f>_xlfn.XLOOKUP($F2949,Main_OG!$D$1:$D$766,Main_OG!Z$1:Z$766,"")</f>
        <v>4.29</v>
      </c>
      <c r="AG2949" s="48">
        <f>_xlfn.XLOOKUP($F2949,Main_OG!$D$1:$D$766,Main_OG!AA$1:AA$766,"")</f>
        <v>3.68</v>
      </c>
      <c r="AH2949" s="48">
        <f>_xlfn.XLOOKUP($F2949,Main_OG!$D$1:$D$766,Main_OG!AB$1:AB$766,"")</f>
        <v>22.758921780738341</v>
      </c>
      <c r="AI2949" s="48">
        <f>_xlfn.XLOOKUP($F2949,Main_OG!$D$1:$D$766,Main_OG!AC$1:AC$766,"")</f>
        <v>4.88</v>
      </c>
      <c r="AJ2949" s="48">
        <f>_xlfn.XLOOKUP($F2949,Main_OG!$D$1:$D$766,Main_OG!AD$1:AD$766,"")</f>
        <v>0.7</v>
      </c>
    </row>
    <row r="2950" spans="2:36" x14ac:dyDescent="0.35">
      <c r="B2950" s="36" t="s">
        <v>4155</v>
      </c>
      <c r="C2950" s="45" t="s">
        <v>202</v>
      </c>
      <c r="D2950" s="45" t="s">
        <v>4334</v>
      </c>
      <c r="E2950" s="36" t="s">
        <v>4538</v>
      </c>
      <c r="F2950" s="36" t="str">
        <f t="shared" si="138"/>
        <v>2012_MA</v>
      </c>
      <c r="G2950" s="45">
        <v>2012</v>
      </c>
      <c r="H2950" s="45">
        <f>_xlfn.XLOOKUP(J2950,Main_OG!$B$1:$B$766,Main_OG!$O$1:$O$766,"")</f>
        <v>1</v>
      </c>
      <c r="I2950" s="45">
        <f>_xlfn.XLOOKUP(F2950,Main_OG!$D$1:$D$766,Main_OG!$J$1:$J$766,"")</f>
        <v>1</v>
      </c>
      <c r="J2950" s="45" t="s">
        <v>202</v>
      </c>
      <c r="K2950" s="45" t="str">
        <f t="shared" si="139"/>
        <v>Western Massachusetts Elec Co_MA</v>
      </c>
      <c r="L2950" s="45" t="str">
        <f t="shared" si="140"/>
        <v>Western Massachusetts Electric Co_MA</v>
      </c>
      <c r="M2950" s="45" t="s">
        <v>4162</v>
      </c>
      <c r="N2950" s="45">
        <v>0</v>
      </c>
      <c r="O2950" s="45">
        <v>17428</v>
      </c>
      <c r="P2950" s="45">
        <v>669</v>
      </c>
      <c r="Q2950" s="45">
        <v>172273</v>
      </c>
      <c r="R2950" s="45">
        <v>0</v>
      </c>
      <c r="S2950" s="45">
        <v>393191</v>
      </c>
      <c r="T2950" s="45">
        <v>116026</v>
      </c>
      <c r="U2950" s="45">
        <v>1312714</v>
      </c>
      <c r="V2950" s="45">
        <v>0</v>
      </c>
      <c r="W2950" s="45">
        <v>13.822799</v>
      </c>
      <c r="X2950" s="45">
        <v>11.331943000000001</v>
      </c>
      <c r="Y2950" s="45">
        <v>15.057126</v>
      </c>
      <c r="Z2950" s="46">
        <v>483286.3</v>
      </c>
      <c r="AA2950" s="46">
        <v>72519.026467869175</v>
      </c>
      <c r="AB2950" s="47">
        <f>_xlfn.XLOOKUP($F2950,Main_OG!$D$1:$D$766,Main_OG!AJ$1:AJ$766,"")</f>
        <v>1918218</v>
      </c>
      <c r="AC2950" s="47">
        <f>_xlfn.XLOOKUP($F2950,Main_OG!$D$1:$D$766,Main_OG!AK$1:AK$766,"")</f>
        <v>607588</v>
      </c>
      <c r="AD2950" s="47">
        <f>_xlfn.XLOOKUP($F2950,Main_OG!$D$1:$D$766,Main_OG!AL$1:AL$766,"")</f>
        <v>368660362</v>
      </c>
      <c r="AE2950" s="47">
        <f>_xlfn.XLOOKUP($F2950,Main_OG!$D$1:$D$766,Main_OG!AM$1:AM$766,"")</f>
        <v>5859540</v>
      </c>
      <c r="AF2950" s="48">
        <f>_xlfn.XLOOKUP($F2950,Main_OG!$D$1:$D$766,Main_OG!Z$1:Z$766,"")</f>
        <v>3.04</v>
      </c>
      <c r="AG2950" s="48">
        <f>_xlfn.XLOOKUP($F2950,Main_OG!$D$1:$D$766,Main_OG!AA$1:AA$766,"")</f>
        <v>3.59</v>
      </c>
      <c r="AH2950" s="48">
        <f>_xlfn.XLOOKUP($F2950,Main_OG!$D$1:$D$766,Main_OG!AB$1:AB$766,"")</f>
        <v>23.45</v>
      </c>
      <c r="AI2950" s="48">
        <f>_xlfn.XLOOKUP($F2950,Main_OG!$D$1:$D$766,Main_OG!AC$1:AC$766,"")</f>
        <v>3.55</v>
      </c>
      <c r="AJ2950" s="48">
        <f>_xlfn.XLOOKUP($F2950,Main_OG!$D$1:$D$766,Main_OG!AD$1:AD$766,"")</f>
        <v>0.77</v>
      </c>
    </row>
    <row r="2951" spans="2:36" x14ac:dyDescent="0.35">
      <c r="B2951" s="36" t="s">
        <v>4163</v>
      </c>
      <c r="C2951" s="45" t="s">
        <v>202</v>
      </c>
      <c r="D2951" s="45" t="s">
        <v>4334</v>
      </c>
      <c r="E2951" s="36" t="s">
        <v>4538</v>
      </c>
      <c r="F2951" s="36" t="str">
        <f t="shared" si="138"/>
        <v>2013_MA</v>
      </c>
      <c r="G2951" s="45">
        <v>2013</v>
      </c>
      <c r="H2951" s="45">
        <f>_xlfn.XLOOKUP(J2951,Main_OG!$B$1:$B$766,Main_OG!$O$1:$O$766,"")</f>
        <v>1</v>
      </c>
      <c r="I2951" s="45">
        <f>_xlfn.XLOOKUP(F2951,Main_OG!$D$1:$D$766,Main_OG!$J$1:$J$766,"")</f>
        <v>1</v>
      </c>
      <c r="J2951" s="45" t="s">
        <v>202</v>
      </c>
      <c r="K2951" s="45" t="str">
        <f t="shared" si="139"/>
        <v>Western Massachusetts Electric Company_MA</v>
      </c>
      <c r="L2951" s="45" t="str">
        <f t="shared" si="140"/>
        <v>Western Massachusetts Electric Co_MA</v>
      </c>
      <c r="M2951" s="45" t="s">
        <v>4164</v>
      </c>
      <c r="N2951" s="45">
        <v>0</v>
      </c>
      <c r="O2951" s="45">
        <v>17386</v>
      </c>
      <c r="P2951" s="45">
        <v>656</v>
      </c>
      <c r="Q2951" s="45">
        <v>169402</v>
      </c>
      <c r="R2951" s="45">
        <v>0</v>
      </c>
      <c r="S2951" s="45">
        <v>417820</v>
      </c>
      <c r="T2951" s="45">
        <v>95544</v>
      </c>
      <c r="U2951" s="45">
        <v>1309046</v>
      </c>
      <c r="V2951" s="45">
        <v>0</v>
      </c>
      <c r="W2951" s="45">
        <v>14.084054999999999</v>
      </c>
      <c r="X2951" s="45">
        <v>12.871556999999999</v>
      </c>
      <c r="Y2951" s="45">
        <v>16.027321000000001</v>
      </c>
      <c r="Z2951" s="46">
        <v>486991.8</v>
      </c>
      <c r="AA2951" s="46">
        <v>72521.272023681347</v>
      </c>
      <c r="AB2951" s="47">
        <f>_xlfn.XLOOKUP($F2951,Main_OG!$D$1:$D$766,Main_OG!AJ$1:AJ$766,"")</f>
        <v>3446590</v>
      </c>
      <c r="AC2951" s="47">
        <f>_xlfn.XLOOKUP($F2951,Main_OG!$D$1:$D$766,Main_OG!AK$1:AK$766,"")</f>
        <v>1425434.2000000002</v>
      </c>
      <c r="AD2951" s="47">
        <f>_xlfn.XLOOKUP($F2951,Main_OG!$D$1:$D$766,Main_OG!AL$1:AL$766,"")</f>
        <v>318872772</v>
      </c>
      <c r="AE2951" s="47">
        <f>_xlfn.XLOOKUP($F2951,Main_OG!$D$1:$D$766,Main_OG!AM$1:AM$766,"")</f>
        <v>4330643</v>
      </c>
      <c r="AF2951" s="48">
        <f>_xlfn.XLOOKUP($F2951,Main_OG!$D$1:$D$766,Main_OG!Z$1:Z$766,"")</f>
        <v>0</v>
      </c>
      <c r="AG2951" s="48">
        <f>_xlfn.XLOOKUP($F2951,Main_OG!$D$1:$D$766,Main_OG!AA$1:AA$766,"")</f>
        <v>4.21</v>
      </c>
      <c r="AH2951" s="48">
        <f>_xlfn.XLOOKUP($F2951,Main_OG!$D$1:$D$766,Main_OG!AB$1:AB$766,"")</f>
        <v>21.91</v>
      </c>
      <c r="AI2951" s="48">
        <f>_xlfn.XLOOKUP($F2951,Main_OG!$D$1:$D$766,Main_OG!AC$1:AC$766,"")</f>
        <v>4.4043332512284126</v>
      </c>
      <c r="AJ2951" s="48">
        <f>_xlfn.XLOOKUP($F2951,Main_OG!$D$1:$D$766,Main_OG!AD$1:AD$766,"")</f>
        <v>0.84</v>
      </c>
    </row>
    <row r="2952" spans="2:36" x14ac:dyDescent="0.35">
      <c r="B2952" s="36" t="s">
        <v>4163</v>
      </c>
      <c r="C2952" s="45" t="s">
        <v>202</v>
      </c>
      <c r="D2952" s="45" t="s">
        <v>4334</v>
      </c>
      <c r="E2952" s="36" t="s">
        <v>4538</v>
      </c>
      <c r="F2952" s="36" t="str">
        <f t="shared" si="138"/>
        <v>2014_MA</v>
      </c>
      <c r="G2952" s="45">
        <v>2014</v>
      </c>
      <c r="H2952" s="45">
        <f>_xlfn.XLOOKUP(J2952,Main_OG!$B$1:$B$766,Main_OG!$O$1:$O$766,"")</f>
        <v>1</v>
      </c>
      <c r="I2952" s="45">
        <f>_xlfn.XLOOKUP(F2952,Main_OG!$D$1:$D$766,Main_OG!$J$1:$J$766,"")</f>
        <v>1</v>
      </c>
      <c r="J2952" s="45" t="s">
        <v>202</v>
      </c>
      <c r="K2952" s="45" t="str">
        <f t="shared" si="139"/>
        <v>Western Massachusetts Electric Company_MA</v>
      </c>
      <c r="L2952" s="45" t="str">
        <f t="shared" si="140"/>
        <v>Western Massachusetts Electric Co_MA</v>
      </c>
      <c r="M2952" s="45" t="s">
        <v>4165</v>
      </c>
      <c r="N2952" s="45">
        <v>0</v>
      </c>
      <c r="O2952" s="45">
        <v>17946</v>
      </c>
      <c r="P2952" s="45">
        <v>649</v>
      </c>
      <c r="Q2952" s="45">
        <v>169704</v>
      </c>
      <c r="R2952" s="45">
        <v>0</v>
      </c>
      <c r="S2952" s="45">
        <v>452114</v>
      </c>
      <c r="T2952" s="45">
        <v>99956</v>
      </c>
      <c r="U2952" s="45">
        <v>1273017</v>
      </c>
      <c r="V2952" s="45">
        <v>0</v>
      </c>
      <c r="W2952" s="45">
        <v>15.136227</v>
      </c>
      <c r="X2952" s="45">
        <v>13.033935</v>
      </c>
      <c r="Y2952" s="45">
        <v>16.899704</v>
      </c>
      <c r="Z2952" s="46">
        <v>496250.9</v>
      </c>
      <c r="AA2952" s="46">
        <v>73357.114052847188</v>
      </c>
      <c r="AB2952" s="47">
        <f>_xlfn.XLOOKUP($F2952,Main_OG!$D$1:$D$766,Main_OG!AJ$1:AJ$766,"")</f>
        <v>2496632</v>
      </c>
      <c r="AC2952" s="47">
        <f>_xlfn.XLOOKUP($F2952,Main_OG!$D$1:$D$766,Main_OG!AK$1:AK$766,"")</f>
        <v>3292696</v>
      </c>
      <c r="AD2952" s="47">
        <f>_xlfn.XLOOKUP($F2952,Main_OG!$D$1:$D$766,Main_OG!AL$1:AL$766,"")</f>
        <v>280334916</v>
      </c>
      <c r="AE2952" s="47">
        <f>_xlfn.XLOOKUP($F2952,Main_OG!$D$1:$D$766,Main_OG!AM$1:AM$766,"")</f>
        <v>5769154</v>
      </c>
      <c r="AF2952" s="48">
        <f>_xlfn.XLOOKUP($F2952,Main_OG!$D$1:$D$766,Main_OG!Z$1:Z$766,"")</f>
        <v>0</v>
      </c>
      <c r="AG2952" s="48">
        <f>_xlfn.XLOOKUP($F2952,Main_OG!$D$1:$D$766,Main_OG!AA$1:AA$766,"")</f>
        <v>4.2699999999999996</v>
      </c>
      <c r="AH2952" s="48">
        <f>_xlfn.XLOOKUP($F2952,Main_OG!$D$1:$D$766,Main_OG!AB$1:AB$766,"")</f>
        <v>20.48845299552563</v>
      </c>
      <c r="AI2952" s="48">
        <f>_xlfn.XLOOKUP($F2952,Main_OG!$D$1:$D$766,Main_OG!AC$1:AC$766,"")</f>
        <v>4.9924248044436963</v>
      </c>
      <c r="AJ2952" s="48">
        <f>_xlfn.XLOOKUP($F2952,Main_OG!$D$1:$D$766,Main_OG!AD$1:AD$766,"")</f>
        <v>0.8</v>
      </c>
    </row>
    <row r="2953" spans="2:36" x14ac:dyDescent="0.35">
      <c r="B2953" s="36" t="s">
        <v>4163</v>
      </c>
      <c r="C2953" s="45" t="s">
        <v>202</v>
      </c>
      <c r="D2953" s="45" t="s">
        <v>4334</v>
      </c>
      <c r="E2953" s="36" t="s">
        <v>4538</v>
      </c>
      <c r="F2953" s="36" t="str">
        <f t="shared" si="138"/>
        <v>2015_MA</v>
      </c>
      <c r="G2953" s="45">
        <v>2015</v>
      </c>
      <c r="H2953" s="45">
        <f>_xlfn.XLOOKUP(J2953,Main_OG!$B$1:$B$766,Main_OG!$O$1:$O$766,"")</f>
        <v>1</v>
      </c>
      <c r="I2953" s="45">
        <f>_xlfn.XLOOKUP(F2953,Main_OG!$D$1:$D$766,Main_OG!$J$1:$J$766,"")</f>
        <v>2</v>
      </c>
      <c r="J2953" s="45" t="s">
        <v>202</v>
      </c>
      <c r="K2953" s="45" t="str">
        <f t="shared" si="139"/>
        <v>Western Massachusetts Electric Company_MA</v>
      </c>
      <c r="L2953" s="45" t="str">
        <f t="shared" si="140"/>
        <v>Western Massachusetts Electric Co_MA</v>
      </c>
      <c r="M2953" s="45" t="s">
        <v>4166</v>
      </c>
      <c r="N2953" s="45">
        <v>0</v>
      </c>
      <c r="O2953" s="45">
        <v>15660</v>
      </c>
      <c r="P2953" s="45">
        <v>516</v>
      </c>
      <c r="Q2953" s="45">
        <v>147535</v>
      </c>
      <c r="R2953" s="45">
        <v>0</v>
      </c>
      <c r="S2953" s="45">
        <v>332955</v>
      </c>
      <c r="T2953" s="45">
        <v>53926</v>
      </c>
      <c r="U2953" s="45">
        <v>1074587</v>
      </c>
      <c r="V2953" s="45">
        <v>0</v>
      </c>
      <c r="W2953" s="45">
        <v>18.825247000000001</v>
      </c>
      <c r="X2953" s="45">
        <v>15.636984</v>
      </c>
      <c r="Y2953" s="45">
        <v>20.746379999999998</v>
      </c>
      <c r="Z2953" s="46">
        <v>514398.7</v>
      </c>
      <c r="AA2953" s="46">
        <v>75674.867347977575</v>
      </c>
      <c r="AB2953" s="47">
        <f>_xlfn.XLOOKUP($F2953,Main_OG!$D$1:$D$766,Main_OG!AJ$1:AJ$766,"")</f>
        <v>2017462</v>
      </c>
      <c r="AC2953" s="47">
        <f>_xlfn.XLOOKUP($F2953,Main_OG!$D$1:$D$766,Main_OG!AK$1:AK$766,"")</f>
        <v>2650180</v>
      </c>
      <c r="AD2953" s="47">
        <f>_xlfn.XLOOKUP($F2953,Main_OG!$D$1:$D$766,Main_OG!AL$1:AL$766,"")</f>
        <v>324102006</v>
      </c>
      <c r="AE2953" s="47">
        <f>_xlfn.XLOOKUP($F2953,Main_OG!$D$1:$D$766,Main_OG!AM$1:AM$766,"")</f>
        <v>4994806</v>
      </c>
      <c r="AF2953" s="48">
        <f>_xlfn.XLOOKUP($F2953,Main_OG!$D$1:$D$766,Main_OG!Z$1:Z$766,"")</f>
        <v>3.65</v>
      </c>
      <c r="AG2953" s="48">
        <f>_xlfn.XLOOKUP($F2953,Main_OG!$D$1:$D$766,Main_OG!AA$1:AA$766,"")</f>
        <v>3.47</v>
      </c>
      <c r="AH2953" s="48">
        <f>_xlfn.XLOOKUP($F2953,Main_OG!$D$1:$D$766,Main_OG!AB$1:AB$766,"")</f>
        <v>22</v>
      </c>
      <c r="AI2953" s="48">
        <f>_xlfn.XLOOKUP($F2953,Main_OG!$D$1:$D$766,Main_OG!AC$1:AC$766,"")</f>
        <v>4.21</v>
      </c>
      <c r="AJ2953" s="48">
        <f>_xlfn.XLOOKUP($F2953,Main_OG!$D$1:$D$766,Main_OG!AD$1:AD$766,"")</f>
        <v>0.71</v>
      </c>
    </row>
    <row r="2954" spans="2:36" x14ac:dyDescent="0.35">
      <c r="B2954" s="36" t="s">
        <v>4163</v>
      </c>
      <c r="C2954" s="45" t="s">
        <v>202</v>
      </c>
      <c r="D2954" s="45" t="s">
        <v>4334</v>
      </c>
      <c r="E2954" s="36" t="s">
        <v>4538</v>
      </c>
      <c r="F2954" s="36" t="str">
        <f t="shared" si="138"/>
        <v>2016_MA</v>
      </c>
      <c r="G2954" s="45">
        <v>2016</v>
      </c>
      <c r="H2954" s="45">
        <f>_xlfn.XLOOKUP(J2954,Main_OG!$B$1:$B$766,Main_OG!$O$1:$O$766,"")</f>
        <v>1</v>
      </c>
      <c r="I2954" s="45">
        <f>_xlfn.XLOOKUP(F2954,Main_OG!$D$1:$D$766,Main_OG!$J$1:$J$766,"")</f>
        <v>2</v>
      </c>
      <c r="J2954" s="45" t="s">
        <v>202</v>
      </c>
      <c r="K2954" s="45" t="str">
        <f t="shared" si="139"/>
        <v>Western Massachusetts Electric Company_MA</v>
      </c>
      <c r="L2954" s="45" t="str">
        <f t="shared" si="140"/>
        <v>Western Massachusetts Electric Co_MA</v>
      </c>
      <c r="M2954" s="45" t="s">
        <v>4167</v>
      </c>
      <c r="N2954" s="45">
        <v>0</v>
      </c>
      <c r="O2954" s="45">
        <v>14742</v>
      </c>
      <c r="P2954" s="45">
        <v>464</v>
      </c>
      <c r="Q2954" s="45">
        <v>144130</v>
      </c>
      <c r="R2954" s="45">
        <v>0</v>
      </c>
      <c r="S2954" s="45">
        <v>307345</v>
      </c>
      <c r="T2954" s="45">
        <v>42690</v>
      </c>
      <c r="U2954" s="45">
        <v>1019505</v>
      </c>
      <c r="V2954" s="45">
        <v>0</v>
      </c>
      <c r="W2954" s="45">
        <v>15.301793999999999</v>
      </c>
      <c r="X2954" s="45">
        <v>12.557741999999999</v>
      </c>
      <c r="Y2954" s="45">
        <v>18.325755999999998</v>
      </c>
      <c r="Z2954" s="46">
        <v>521662.8</v>
      </c>
      <c r="AA2954" s="46">
        <v>76408.584384996662</v>
      </c>
      <c r="AB2954" s="47">
        <f>_xlfn.XLOOKUP($F2954,Main_OG!$D$1:$D$766,Main_OG!AJ$1:AJ$766,"")</f>
        <v>1814058</v>
      </c>
      <c r="AC2954" s="47">
        <f>_xlfn.XLOOKUP($F2954,Main_OG!$D$1:$D$766,Main_OG!AK$1:AK$766,"")</f>
        <v>1195938</v>
      </c>
      <c r="AD2954" s="47">
        <f>_xlfn.XLOOKUP($F2954,Main_OG!$D$1:$D$766,Main_OG!AL$1:AL$766,"")</f>
        <v>312263028</v>
      </c>
      <c r="AE2954" s="47">
        <f>_xlfn.XLOOKUP($F2954,Main_OG!$D$1:$D$766,Main_OG!AM$1:AM$766,"")</f>
        <v>5414318</v>
      </c>
      <c r="AF2954" s="48">
        <f>_xlfn.XLOOKUP($F2954,Main_OG!$D$1:$D$766,Main_OG!Z$1:Z$766,"")</f>
        <v>0</v>
      </c>
      <c r="AG2954" s="48">
        <f>_xlfn.XLOOKUP($F2954,Main_OG!$D$1:$D$766,Main_OG!AA$1:AA$766,"")</f>
        <v>2.2143440282408582</v>
      </c>
      <c r="AH2954" s="48">
        <f>_xlfn.XLOOKUP($F2954,Main_OG!$D$1:$D$766,Main_OG!AB$1:AB$766,"")</f>
        <v>9.64</v>
      </c>
      <c r="AI2954" s="48">
        <f>_xlfn.XLOOKUP($F2954,Main_OG!$D$1:$D$766,Main_OG!AC$1:AC$766,"")</f>
        <v>3.2924726584307722</v>
      </c>
      <c r="AJ2954" s="48">
        <f>_xlfn.XLOOKUP($F2954,Main_OG!$D$1:$D$766,Main_OG!AD$1:AD$766,"")</f>
        <v>0.65636700530415037</v>
      </c>
    </row>
    <row r="2955" spans="2:36" x14ac:dyDescent="0.35">
      <c r="B2955" s="36" t="s">
        <v>4163</v>
      </c>
      <c r="C2955" s="45" t="s">
        <v>202</v>
      </c>
      <c r="D2955" s="45" t="s">
        <v>4334</v>
      </c>
      <c r="E2955" s="36" t="s">
        <v>4538</v>
      </c>
      <c r="F2955" s="36" t="str">
        <f t="shared" si="138"/>
        <v>2017_MA</v>
      </c>
      <c r="G2955" s="45">
        <v>2017</v>
      </c>
      <c r="H2955" s="45">
        <f>_xlfn.XLOOKUP(J2955,Main_OG!$B$1:$B$766,Main_OG!$O$1:$O$766,"")</f>
        <v>1</v>
      </c>
      <c r="I2955" s="45">
        <f>_xlfn.XLOOKUP(F2955,Main_OG!$D$1:$D$766,Main_OG!$J$1:$J$766,"")</f>
        <v>2</v>
      </c>
      <c r="J2955" s="45" t="s">
        <v>202</v>
      </c>
      <c r="K2955" s="45" t="str">
        <f t="shared" si="139"/>
        <v>Western Massachusetts Electric Company_MA</v>
      </c>
      <c r="L2955" s="45" t="str">
        <f t="shared" si="140"/>
        <v>Western Massachusetts Electric Co_MA</v>
      </c>
      <c r="M2955" s="45" t="s">
        <v>4168</v>
      </c>
      <c r="N2955" s="45">
        <v>0</v>
      </c>
      <c r="O2955" s="45">
        <v>14296</v>
      </c>
      <c r="P2955" s="45">
        <v>433</v>
      </c>
      <c r="Q2955" s="45">
        <v>144677</v>
      </c>
      <c r="R2955" s="45">
        <v>0</v>
      </c>
      <c r="S2955" s="45">
        <v>305059</v>
      </c>
      <c r="T2955" s="45">
        <v>25519</v>
      </c>
      <c r="U2955" s="45">
        <v>997932</v>
      </c>
      <c r="V2955" s="45">
        <v>0</v>
      </c>
      <c r="W2955" s="45">
        <v>15.993726000000001</v>
      </c>
      <c r="X2955" s="45">
        <v>14.685528</v>
      </c>
      <c r="Y2955" s="45">
        <v>18.981183000000001</v>
      </c>
      <c r="Z2955" s="46">
        <v>530129.4</v>
      </c>
      <c r="AA2955" s="46">
        <v>77238.255366019963</v>
      </c>
      <c r="AB2955" s="47">
        <f>_xlfn.XLOOKUP($F2955,Main_OG!$D$1:$D$766,Main_OG!AJ$1:AJ$766,"")</f>
        <v>1117840</v>
      </c>
      <c r="AC2955" s="47">
        <f>_xlfn.XLOOKUP($F2955,Main_OG!$D$1:$D$766,Main_OG!AK$1:AK$766,"")</f>
        <v>958826</v>
      </c>
      <c r="AD2955" s="47">
        <f>_xlfn.XLOOKUP($F2955,Main_OG!$D$1:$D$766,Main_OG!AL$1:AL$766,"")</f>
        <v>321468298</v>
      </c>
      <c r="AE2955" s="47">
        <f>_xlfn.XLOOKUP($F2955,Main_OG!$D$1:$D$766,Main_OG!AM$1:AM$766,"")</f>
        <v>5047170</v>
      </c>
      <c r="AF2955" s="48">
        <f>_xlfn.XLOOKUP($F2955,Main_OG!$D$1:$D$766,Main_OG!Z$1:Z$766,"")</f>
        <v>3.06</v>
      </c>
      <c r="AG2955" s="48">
        <f>_xlfn.XLOOKUP($F2955,Main_OG!$D$1:$D$766,Main_OG!AA$1:AA$766,"")</f>
        <v>2.1875855044172008</v>
      </c>
      <c r="AH2955" s="48">
        <f>_xlfn.XLOOKUP($F2955,Main_OG!$D$1:$D$766,Main_OG!AB$1:AB$766,"")</f>
        <v>14.55</v>
      </c>
      <c r="AI2955" s="48">
        <f>_xlfn.XLOOKUP($F2955,Main_OG!$D$1:$D$766,Main_OG!AC$1:AC$766,"")</f>
        <v>3.7243523928232452</v>
      </c>
      <c r="AJ2955" s="48">
        <f>_xlfn.XLOOKUP($F2955,Main_OG!$D$1:$D$766,Main_OG!AD$1:AD$766,"")</f>
        <v>0.76</v>
      </c>
    </row>
    <row r="2956" spans="2:36" x14ac:dyDescent="0.35">
      <c r="B2956" s="36" t="s">
        <v>4169</v>
      </c>
      <c r="C2956" s="45" t="s">
        <v>351</v>
      </c>
      <c r="D2956" s="45" t="s">
        <v>4335</v>
      </c>
      <c r="E2956" s="36" t="s">
        <v>4169</v>
      </c>
      <c r="F2956" s="36" t="str">
        <f t="shared" si="138"/>
        <v>2006_WI</v>
      </c>
      <c r="G2956" s="45">
        <v>2006</v>
      </c>
      <c r="H2956" s="45">
        <f>_xlfn.XLOOKUP(J2956,Main_OG!$B$1:$B$766,Main_OG!$O$1:$O$766,"")</f>
        <v>0</v>
      </c>
      <c r="I2956" s="45">
        <f>_xlfn.XLOOKUP(F2956,Main_OG!$D$1:$D$766,Main_OG!$J$1:$J$766,"")</f>
        <v>0</v>
      </c>
      <c r="J2956" s="45" t="s">
        <v>351</v>
      </c>
      <c r="K2956" s="45" t="str">
        <f t="shared" si="139"/>
        <v>Westfield Electric Co_WI</v>
      </c>
      <c r="L2956" s="45" t="str">
        <f t="shared" si="140"/>
        <v>Westfield Electric Co_WI</v>
      </c>
      <c r="M2956" s="45" t="s">
        <v>4170</v>
      </c>
      <c r="N2956" s="45">
        <v>0</v>
      </c>
      <c r="O2956" s="45">
        <v>135</v>
      </c>
      <c r="P2956" s="45">
        <v>37</v>
      </c>
      <c r="Q2956" s="45">
        <v>571</v>
      </c>
      <c r="R2956" s="45">
        <v>0</v>
      </c>
      <c r="S2956" s="45">
        <v>205</v>
      </c>
      <c r="T2956" s="45">
        <v>674</v>
      </c>
      <c r="U2956" s="45">
        <v>434</v>
      </c>
      <c r="V2956" s="45">
        <v>0</v>
      </c>
      <c r="W2956" s="45">
        <v>10.545267489711939</v>
      </c>
      <c r="X2956" s="45">
        <v>9.015516318887105</v>
      </c>
      <c r="Y2956" s="45">
        <v>10.30878859857482</v>
      </c>
      <c r="Z2956" s="46">
        <v>287146.59999999998</v>
      </c>
      <c r="AA2956" s="46">
        <v>51481.599345961702</v>
      </c>
      <c r="AB2956" s="47">
        <f>_xlfn.XLOOKUP($F2956,Main_OG!$D$1:$D$766,Main_OG!AJ$1:AJ$766,"")</f>
        <v>47984959.539999999</v>
      </c>
      <c r="AC2956" s="47">
        <f>_xlfn.XLOOKUP($F2956,Main_OG!$D$1:$D$766,Main_OG!AK$1:AK$766,"")</f>
        <v>3549166.82</v>
      </c>
      <c r="AD2956" s="47">
        <f>_xlfn.XLOOKUP($F2956,Main_OG!$D$1:$D$766,Main_OG!AL$1:AL$766,"")</f>
        <v>88498243.219999984</v>
      </c>
      <c r="AE2956" s="47">
        <f>_xlfn.XLOOKUP($F2956,Main_OG!$D$1:$D$766,Main_OG!AM$1:AM$766,"")</f>
        <v>12233515</v>
      </c>
      <c r="AF2956" s="48">
        <f>_xlfn.XLOOKUP($F2956,Main_OG!$D$1:$D$766,Main_OG!Z$1:Z$766,"")</f>
        <v>1.72</v>
      </c>
      <c r="AG2956" s="48">
        <f>_xlfn.XLOOKUP($F2956,Main_OG!$D$1:$D$766,Main_OG!AA$1:AA$766,"")</f>
        <v>1.47</v>
      </c>
      <c r="AH2956" s="48">
        <f>_xlfn.XLOOKUP($F2956,Main_OG!$D$1:$D$766,Main_OG!AB$1:AB$766,"")</f>
        <v>14.13114039693003</v>
      </c>
      <c r="AI2956" s="48">
        <f>_xlfn.XLOOKUP($F2956,Main_OG!$D$1:$D$766,Main_OG!AC$1:AC$766,"")</f>
        <v>7.1610124069250478</v>
      </c>
      <c r="AJ2956" s="48">
        <f>_xlfn.XLOOKUP($F2956,Main_OG!$D$1:$D$766,Main_OG!AD$1:AD$766,"")</f>
        <v>0.53</v>
      </c>
    </row>
    <row r="2957" spans="2:36" x14ac:dyDescent="0.35">
      <c r="B2957" s="36" t="s">
        <v>4169</v>
      </c>
      <c r="C2957" s="45" t="s">
        <v>351</v>
      </c>
      <c r="D2957" s="45" t="s">
        <v>4335</v>
      </c>
      <c r="E2957" s="36" t="s">
        <v>4169</v>
      </c>
      <c r="F2957" s="36" t="str">
        <f t="shared" si="138"/>
        <v>2007_WI</v>
      </c>
      <c r="G2957" s="45">
        <v>2007</v>
      </c>
      <c r="H2957" s="45">
        <f>_xlfn.XLOOKUP(J2957,Main_OG!$B$1:$B$766,Main_OG!$O$1:$O$766,"")</f>
        <v>0</v>
      </c>
      <c r="I2957" s="45">
        <f>_xlfn.XLOOKUP(F2957,Main_OG!$D$1:$D$766,Main_OG!$J$1:$J$766,"")</f>
        <v>0</v>
      </c>
      <c r="J2957" s="45" t="s">
        <v>351</v>
      </c>
      <c r="K2957" s="45" t="str">
        <f t="shared" si="139"/>
        <v>Westfield Electric Co_WI</v>
      </c>
      <c r="L2957" s="45" t="str">
        <f t="shared" si="140"/>
        <v>Westfield Electric Co_WI</v>
      </c>
      <c r="M2957" s="45" t="s">
        <v>4171</v>
      </c>
      <c r="N2957" s="45">
        <v>0</v>
      </c>
      <c r="O2957" s="45">
        <v>135</v>
      </c>
      <c r="P2957" s="45">
        <v>37</v>
      </c>
      <c r="Q2957" s="45">
        <v>571</v>
      </c>
      <c r="R2957" s="45">
        <v>0</v>
      </c>
      <c r="S2957" s="45">
        <v>223</v>
      </c>
      <c r="T2957" s="45">
        <v>697</v>
      </c>
      <c r="U2957" s="45">
        <v>453</v>
      </c>
      <c r="V2957" s="45">
        <v>0</v>
      </c>
      <c r="W2957" s="45">
        <v>11.06</v>
      </c>
      <c r="X2957" s="45">
        <v>9.6300000000000008</v>
      </c>
      <c r="Y2957" s="45">
        <v>10.84</v>
      </c>
      <c r="Z2957" s="46">
        <v>289855.2</v>
      </c>
      <c r="AA2957" s="46">
        <v>51660.456888754226</v>
      </c>
      <c r="AB2957" s="47">
        <f>_xlfn.XLOOKUP($F2957,Main_OG!$D$1:$D$766,Main_OG!AJ$1:AJ$766,"")</f>
        <v>48160880</v>
      </c>
      <c r="AC2957" s="47">
        <f>_xlfn.XLOOKUP($F2957,Main_OG!$D$1:$D$766,Main_OG!AK$1:AK$766,"")</f>
        <v>3854054</v>
      </c>
      <c r="AD2957" s="47">
        <f>_xlfn.XLOOKUP($F2957,Main_OG!$D$1:$D$766,Main_OG!AL$1:AL$766,"")</f>
        <v>108994756</v>
      </c>
      <c r="AE2957" s="47">
        <f>_xlfn.XLOOKUP($F2957,Main_OG!$D$1:$D$766,Main_OG!AM$1:AM$766,"")</f>
        <v>12910319</v>
      </c>
      <c r="AF2957" s="48">
        <f>_xlfn.XLOOKUP($F2957,Main_OG!$D$1:$D$766,Main_OG!Z$1:Z$766,"")</f>
        <v>1.96</v>
      </c>
      <c r="AG2957" s="48">
        <f>_xlfn.XLOOKUP($F2957,Main_OG!$D$1:$D$766,Main_OG!AA$1:AA$766,"")</f>
        <v>1.67</v>
      </c>
      <c r="AH2957" s="48">
        <f>_xlfn.XLOOKUP($F2957,Main_OG!$D$1:$D$766,Main_OG!AB$1:AB$766,"")</f>
        <v>15.097711394063451</v>
      </c>
      <c r="AI2957" s="48">
        <f>_xlfn.XLOOKUP($F2957,Main_OG!$D$1:$D$766,Main_OG!AC$1:AC$766,"")</f>
        <v>7.3815467393807772</v>
      </c>
      <c r="AJ2957" s="48">
        <f>_xlfn.XLOOKUP($F2957,Main_OG!$D$1:$D$766,Main_OG!AD$1:AD$766,"")</f>
        <v>0.51</v>
      </c>
    </row>
    <row r="2958" spans="2:36" x14ac:dyDescent="0.35">
      <c r="B2958" s="36" t="s">
        <v>4169</v>
      </c>
      <c r="C2958" s="45" t="s">
        <v>351</v>
      </c>
      <c r="D2958" s="45" t="s">
        <v>4335</v>
      </c>
      <c r="E2958" s="36" t="s">
        <v>4169</v>
      </c>
      <c r="F2958" s="36" t="str">
        <f t="shared" si="138"/>
        <v>2008_WI</v>
      </c>
      <c r="G2958" s="45">
        <v>2008</v>
      </c>
      <c r="H2958" s="45">
        <f>_xlfn.XLOOKUP(J2958,Main_OG!$B$1:$B$766,Main_OG!$O$1:$O$766,"")</f>
        <v>0</v>
      </c>
      <c r="I2958" s="45">
        <f>_xlfn.XLOOKUP(F2958,Main_OG!$D$1:$D$766,Main_OG!$J$1:$J$766,"")</f>
        <v>0</v>
      </c>
      <c r="J2958" s="45" t="s">
        <v>351</v>
      </c>
      <c r="K2958" s="45" t="str">
        <f t="shared" si="139"/>
        <v>Westfield Electric Co_WI</v>
      </c>
      <c r="L2958" s="45" t="str">
        <f t="shared" si="140"/>
        <v>Westfield Electric Co_WI</v>
      </c>
      <c r="M2958" s="45" t="s">
        <v>4172</v>
      </c>
      <c r="N2958" s="45">
        <v>0</v>
      </c>
      <c r="O2958" s="45">
        <v>128</v>
      </c>
      <c r="P2958" s="45">
        <v>38</v>
      </c>
      <c r="Q2958" s="45">
        <v>584</v>
      </c>
      <c r="R2958" s="45">
        <v>0</v>
      </c>
      <c r="S2958" s="45">
        <v>1955</v>
      </c>
      <c r="T2958" s="45">
        <v>7113</v>
      </c>
      <c r="U2958" s="45">
        <v>4198</v>
      </c>
      <c r="V2958" s="45">
        <v>0</v>
      </c>
      <c r="W2958" s="45">
        <v>11.82</v>
      </c>
      <c r="X2958" s="45">
        <v>10.38</v>
      </c>
      <c r="Y2958" s="45">
        <v>11.65</v>
      </c>
      <c r="Z2958" s="46">
        <v>286204.7</v>
      </c>
      <c r="AA2958" s="46">
        <v>50736.554324803634</v>
      </c>
      <c r="AB2958" s="47">
        <f>_xlfn.XLOOKUP($F2958,Main_OG!$D$1:$D$766,Main_OG!AJ$1:AJ$766,"")</f>
        <v>49868066</v>
      </c>
      <c r="AC2958" s="47">
        <f>_xlfn.XLOOKUP($F2958,Main_OG!$D$1:$D$766,Main_OG!AK$1:AK$766,"")</f>
        <v>3460118</v>
      </c>
      <c r="AD2958" s="47">
        <f>_xlfn.XLOOKUP($F2958,Main_OG!$D$1:$D$766,Main_OG!AL$1:AL$766,"")</f>
        <v>82624382</v>
      </c>
      <c r="AE2958" s="47">
        <f>_xlfn.XLOOKUP($F2958,Main_OG!$D$1:$D$766,Main_OG!AM$1:AM$766,"")</f>
        <v>12154510</v>
      </c>
      <c r="AF2958" s="48">
        <f>_xlfn.XLOOKUP($F2958,Main_OG!$D$1:$D$766,Main_OG!Z$1:Z$766,"")</f>
        <v>2.15</v>
      </c>
      <c r="AG2958" s="48">
        <f>_xlfn.XLOOKUP($F2958,Main_OG!$D$1:$D$766,Main_OG!AA$1:AA$766,"")</f>
        <v>1.94</v>
      </c>
      <c r="AH2958" s="48">
        <f>_xlfn.XLOOKUP($F2958,Main_OG!$D$1:$D$766,Main_OG!AB$1:AB$766,"")</f>
        <v>19.619187803472759</v>
      </c>
      <c r="AI2958" s="48">
        <f>_xlfn.XLOOKUP($F2958,Main_OG!$D$1:$D$766,Main_OG!AC$1:AC$766,"")</f>
        <v>9.1182546074696553</v>
      </c>
      <c r="AJ2958" s="48">
        <f>_xlfn.XLOOKUP($F2958,Main_OG!$D$1:$D$766,Main_OG!AD$1:AD$766,"")</f>
        <v>0.5</v>
      </c>
    </row>
    <row r="2959" spans="2:36" x14ac:dyDescent="0.35">
      <c r="B2959" s="36" t="s">
        <v>4169</v>
      </c>
      <c r="C2959" s="45" t="s">
        <v>351</v>
      </c>
      <c r="D2959" s="45" t="s">
        <v>4335</v>
      </c>
      <c r="E2959" s="36" t="s">
        <v>4169</v>
      </c>
      <c r="F2959" s="36" t="str">
        <f t="shared" si="138"/>
        <v>2009_WI</v>
      </c>
      <c r="G2959" s="45">
        <v>2009</v>
      </c>
      <c r="H2959" s="45">
        <f>_xlfn.XLOOKUP(J2959,Main_OG!$B$1:$B$766,Main_OG!$O$1:$O$766,"")</f>
        <v>0</v>
      </c>
      <c r="I2959" s="45">
        <f>_xlfn.XLOOKUP(F2959,Main_OG!$D$1:$D$766,Main_OG!$J$1:$J$766,"")</f>
        <v>0</v>
      </c>
      <c r="J2959" s="45" t="s">
        <v>351</v>
      </c>
      <c r="K2959" s="45" t="str">
        <f t="shared" si="139"/>
        <v>Westfield Electric Co_WI</v>
      </c>
      <c r="L2959" s="45" t="str">
        <f t="shared" si="140"/>
        <v>Westfield Electric Co_WI</v>
      </c>
      <c r="M2959" s="45" t="s">
        <v>4173</v>
      </c>
      <c r="N2959" s="45">
        <v>0</v>
      </c>
      <c r="O2959" s="45">
        <v>129</v>
      </c>
      <c r="P2959" s="45">
        <v>38</v>
      </c>
      <c r="Q2959" s="45">
        <v>588</v>
      </c>
      <c r="R2959" s="45">
        <v>0</v>
      </c>
      <c r="S2959" s="45">
        <v>2100</v>
      </c>
      <c r="T2959" s="45">
        <v>6529</v>
      </c>
      <c r="U2959" s="45">
        <v>4067</v>
      </c>
      <c r="V2959" s="45">
        <v>0</v>
      </c>
      <c r="W2959" s="45">
        <v>11.95</v>
      </c>
      <c r="X2959" s="45">
        <v>10.4</v>
      </c>
      <c r="Y2959" s="45">
        <v>11.73</v>
      </c>
      <c r="Z2959" s="46">
        <v>277279.40000000002</v>
      </c>
      <c r="AA2959" s="46">
        <v>48909.24112900722</v>
      </c>
      <c r="AB2959" s="47">
        <f>_xlfn.XLOOKUP($F2959,Main_OG!$D$1:$D$766,Main_OG!AJ$1:AJ$766,"")</f>
        <v>44836820</v>
      </c>
      <c r="AC2959" s="47">
        <f>_xlfn.XLOOKUP($F2959,Main_OG!$D$1:$D$766,Main_OG!AK$1:AK$766,"")</f>
        <v>2630276</v>
      </c>
      <c r="AD2959" s="47">
        <f>_xlfn.XLOOKUP($F2959,Main_OG!$D$1:$D$766,Main_OG!AL$1:AL$766,"")</f>
        <v>82642892</v>
      </c>
      <c r="AE2959" s="47">
        <f>_xlfn.XLOOKUP($F2959,Main_OG!$D$1:$D$766,Main_OG!AM$1:AM$766,"")</f>
        <v>12683151</v>
      </c>
      <c r="AF2959" s="48">
        <f>_xlfn.XLOOKUP($F2959,Main_OG!$D$1:$D$766,Main_OG!Z$1:Z$766,"")</f>
        <v>1.87</v>
      </c>
      <c r="AG2959" s="48">
        <f>_xlfn.XLOOKUP($F2959,Main_OG!$D$1:$D$766,Main_OG!AA$1:AA$766,"")</f>
        <v>1.99</v>
      </c>
      <c r="AH2959" s="48">
        <f>_xlfn.XLOOKUP($F2959,Main_OG!$D$1:$D$766,Main_OG!AB$1:AB$766,"")</f>
        <v>14.15708861161818</v>
      </c>
      <c r="AI2959" s="48">
        <f>_xlfn.XLOOKUP($F2959,Main_OG!$D$1:$D$766,Main_OG!AC$1:AC$766,"")</f>
        <v>4.5973007921271787</v>
      </c>
      <c r="AJ2959" s="48">
        <f>_xlfn.XLOOKUP($F2959,Main_OG!$D$1:$D$766,Main_OG!AD$1:AD$766,"")</f>
        <v>0.55000000000000004</v>
      </c>
    </row>
    <row r="2960" spans="2:36" x14ac:dyDescent="0.35">
      <c r="B2960" s="36" t="s">
        <v>4169</v>
      </c>
      <c r="C2960" s="45" t="s">
        <v>351</v>
      </c>
      <c r="D2960" s="45" t="s">
        <v>4335</v>
      </c>
      <c r="E2960" s="36" t="s">
        <v>4169</v>
      </c>
      <c r="F2960" s="36" t="str">
        <f t="shared" si="138"/>
        <v>2010_WI</v>
      </c>
      <c r="G2960" s="45">
        <v>2010</v>
      </c>
      <c r="H2960" s="45">
        <f>_xlfn.XLOOKUP(J2960,Main_OG!$B$1:$B$766,Main_OG!$O$1:$O$766,"")</f>
        <v>0</v>
      </c>
      <c r="I2960" s="45">
        <f>_xlfn.XLOOKUP(F2960,Main_OG!$D$1:$D$766,Main_OG!$J$1:$J$766,"")</f>
        <v>0</v>
      </c>
      <c r="J2960" s="45" t="s">
        <v>351</v>
      </c>
      <c r="K2960" s="45" t="str">
        <f t="shared" si="139"/>
        <v>Westfield Electric Co_WI</v>
      </c>
      <c r="L2960" s="45" t="str">
        <f t="shared" si="140"/>
        <v>Westfield Electric Co_WI</v>
      </c>
      <c r="M2960" s="45" t="s">
        <v>4174</v>
      </c>
      <c r="N2960" s="45">
        <v>0</v>
      </c>
      <c r="O2960" s="45">
        <v>149</v>
      </c>
      <c r="P2960" s="45">
        <v>18</v>
      </c>
      <c r="Q2960" s="45">
        <v>584</v>
      </c>
      <c r="R2960" s="45">
        <v>0</v>
      </c>
      <c r="S2960" s="45">
        <v>2110</v>
      </c>
      <c r="T2960" s="45">
        <v>6675</v>
      </c>
      <c r="U2960" s="45">
        <v>4177</v>
      </c>
      <c r="V2960" s="45">
        <v>0</v>
      </c>
      <c r="W2960" s="45">
        <v>13.93</v>
      </c>
      <c r="X2960" s="45">
        <v>12.31</v>
      </c>
      <c r="Y2960" s="45">
        <v>13.96</v>
      </c>
      <c r="Z2960" s="46">
        <v>287652.90000000002</v>
      </c>
      <c r="AA2960" s="46">
        <v>50549.332945320813</v>
      </c>
      <c r="AB2960" s="47">
        <f>_xlfn.XLOOKUP($F2960,Main_OG!$D$1:$D$766,Main_OG!AJ$1:AJ$766,"")</f>
        <v>48147388</v>
      </c>
      <c r="AC2960" s="47">
        <f>_xlfn.XLOOKUP($F2960,Main_OG!$D$1:$D$766,Main_OG!AK$1:AK$766,"")</f>
        <v>2625246</v>
      </c>
      <c r="AD2960" s="47">
        <f>_xlfn.XLOOKUP($F2960,Main_OG!$D$1:$D$766,Main_OG!AL$1:AL$766,"")</f>
        <v>85543582</v>
      </c>
      <c r="AE2960" s="47">
        <f>_xlfn.XLOOKUP($F2960,Main_OG!$D$1:$D$766,Main_OG!AM$1:AM$766,"")</f>
        <v>13280939</v>
      </c>
      <c r="AF2960" s="48">
        <f>_xlfn.XLOOKUP($F2960,Main_OG!$D$1:$D$766,Main_OG!Z$1:Z$766,"")</f>
        <v>2.02</v>
      </c>
      <c r="AG2960" s="48">
        <f>_xlfn.XLOOKUP($F2960,Main_OG!$D$1:$D$766,Main_OG!AA$1:AA$766,"")</f>
        <v>2.11</v>
      </c>
      <c r="AH2960" s="48">
        <f>_xlfn.XLOOKUP($F2960,Main_OG!$D$1:$D$766,Main_OG!AB$1:AB$766,"")</f>
        <v>17.815786882646659</v>
      </c>
      <c r="AI2960" s="48">
        <f>_xlfn.XLOOKUP($F2960,Main_OG!$D$1:$D$766,Main_OG!AC$1:AC$766,"")</f>
        <v>4.9924248044436963</v>
      </c>
      <c r="AJ2960" s="48">
        <f>_xlfn.XLOOKUP($F2960,Main_OG!$D$1:$D$766,Main_OG!AD$1:AD$766,"")</f>
        <v>0.64</v>
      </c>
    </row>
    <row r="2961" spans="2:36" x14ac:dyDescent="0.35">
      <c r="B2961" s="36" t="s">
        <v>4175</v>
      </c>
      <c r="C2961" s="45" t="s">
        <v>351</v>
      </c>
      <c r="D2961" s="45" t="s">
        <v>4335</v>
      </c>
      <c r="E2961" s="36" t="s">
        <v>4169</v>
      </c>
      <c r="F2961" s="36" t="str">
        <f t="shared" si="138"/>
        <v>2011_WI</v>
      </c>
      <c r="G2961" s="45">
        <v>2011</v>
      </c>
      <c r="H2961" s="45">
        <f>_xlfn.XLOOKUP(J2961,Main_OG!$B$1:$B$766,Main_OG!$O$1:$O$766,"")</f>
        <v>0</v>
      </c>
      <c r="I2961" s="45">
        <f>_xlfn.XLOOKUP(F2961,Main_OG!$D$1:$D$766,Main_OG!$J$1:$J$766,"")</f>
        <v>0</v>
      </c>
      <c r="J2961" s="45" t="s">
        <v>351</v>
      </c>
      <c r="K2961" s="45" t="str">
        <f t="shared" si="139"/>
        <v>Westfield Electric Company_WI</v>
      </c>
      <c r="L2961" s="45" t="str">
        <f t="shared" si="140"/>
        <v>Westfield Electric Co_WI</v>
      </c>
      <c r="M2961" s="45" t="s">
        <v>4176</v>
      </c>
      <c r="N2961" s="45">
        <v>0</v>
      </c>
      <c r="O2961" s="45">
        <v>150</v>
      </c>
      <c r="P2961" s="45">
        <v>16</v>
      </c>
      <c r="Q2961" s="45">
        <v>586</v>
      </c>
      <c r="R2961" s="45">
        <v>0</v>
      </c>
      <c r="S2961" s="45">
        <v>3391</v>
      </c>
      <c r="T2961" s="45">
        <v>5507</v>
      </c>
      <c r="U2961" s="45">
        <v>4302</v>
      </c>
      <c r="V2961" s="45">
        <v>0</v>
      </c>
      <c r="W2961" s="45">
        <v>13.74</v>
      </c>
      <c r="X2961" s="45">
        <v>12.37</v>
      </c>
      <c r="Y2961" s="45">
        <v>14.02</v>
      </c>
      <c r="Z2961" s="46">
        <v>293664</v>
      </c>
      <c r="AA2961" s="46">
        <v>51467.268623024829</v>
      </c>
      <c r="AB2961" s="47">
        <f>_xlfn.XLOOKUP($F2961,Main_OG!$D$1:$D$766,Main_OG!AJ$1:AJ$766,"")</f>
        <v>46098434</v>
      </c>
      <c r="AC2961" s="47">
        <f>_xlfn.XLOOKUP($F2961,Main_OG!$D$1:$D$766,Main_OG!AK$1:AK$766,"")</f>
        <v>2129235.35</v>
      </c>
      <c r="AD2961" s="47">
        <f>_xlfn.XLOOKUP($F2961,Main_OG!$D$1:$D$766,Main_OG!AL$1:AL$766,"")</f>
        <v>95949646</v>
      </c>
      <c r="AE2961" s="47">
        <f>_xlfn.XLOOKUP($F2961,Main_OG!$D$1:$D$766,Main_OG!AM$1:AM$766,"")</f>
        <v>11559781</v>
      </c>
      <c r="AF2961" s="48">
        <f>_xlfn.XLOOKUP($F2961,Main_OG!$D$1:$D$766,Main_OG!Z$1:Z$766,"")</f>
        <v>0</v>
      </c>
      <c r="AG2961" s="48">
        <f>_xlfn.XLOOKUP($F2961,Main_OG!$D$1:$D$766,Main_OG!AA$1:AA$766,"")</f>
        <v>2.3089180475565318</v>
      </c>
      <c r="AH2961" s="48">
        <f>_xlfn.XLOOKUP($F2961,Main_OG!$D$1:$D$766,Main_OG!AB$1:AB$766,"")</f>
        <v>22.758921780738341</v>
      </c>
      <c r="AI2961" s="48">
        <f>_xlfn.XLOOKUP($F2961,Main_OG!$D$1:$D$766,Main_OG!AC$1:AC$766,"")</f>
        <v>4.6524343752411106</v>
      </c>
      <c r="AJ2961" s="48">
        <f>_xlfn.XLOOKUP($F2961,Main_OG!$D$1:$D$766,Main_OG!AD$1:AD$766,"")</f>
        <v>0.75949643062398253</v>
      </c>
    </row>
    <row r="2962" spans="2:36" x14ac:dyDescent="0.35">
      <c r="B2962" s="36" t="s">
        <v>4175</v>
      </c>
      <c r="C2962" s="45" t="s">
        <v>351</v>
      </c>
      <c r="D2962" s="45" t="s">
        <v>4335</v>
      </c>
      <c r="E2962" s="36" t="s">
        <v>4169</v>
      </c>
      <c r="F2962" s="36" t="str">
        <f t="shared" si="138"/>
        <v>2012_WI</v>
      </c>
      <c r="G2962" s="45">
        <v>2012</v>
      </c>
      <c r="H2962" s="45">
        <f>_xlfn.XLOOKUP(J2962,Main_OG!$B$1:$B$766,Main_OG!$O$1:$O$766,"")</f>
        <v>0</v>
      </c>
      <c r="I2962" s="45">
        <f>_xlfn.XLOOKUP(F2962,Main_OG!$D$1:$D$766,Main_OG!$J$1:$J$766,"")</f>
        <v>0</v>
      </c>
      <c r="J2962" s="45" t="s">
        <v>351</v>
      </c>
      <c r="K2962" s="45" t="str">
        <f t="shared" si="139"/>
        <v>Westfield Electric Company_WI</v>
      </c>
      <c r="L2962" s="45" t="str">
        <f t="shared" si="140"/>
        <v>Westfield Electric Co_WI</v>
      </c>
      <c r="M2962" s="45" t="s">
        <v>4177</v>
      </c>
      <c r="N2962" s="45">
        <v>0</v>
      </c>
      <c r="O2962" s="45">
        <v>145</v>
      </c>
      <c r="P2962" s="45">
        <v>16</v>
      </c>
      <c r="Q2962" s="45">
        <v>586</v>
      </c>
      <c r="R2962" s="45">
        <v>0</v>
      </c>
      <c r="S2962" s="45">
        <v>3718</v>
      </c>
      <c r="T2962" s="45">
        <v>5059</v>
      </c>
      <c r="U2962" s="45">
        <v>4424</v>
      </c>
      <c r="V2962" s="45">
        <v>0</v>
      </c>
      <c r="W2962" s="45">
        <v>15.411512</v>
      </c>
      <c r="X2962" s="45">
        <v>11.741451</v>
      </c>
      <c r="Y2962" s="45">
        <v>14.150090000000001</v>
      </c>
      <c r="Z2962" s="46">
        <v>299007.59999999998</v>
      </c>
      <c r="AA2962" s="46">
        <v>52266.517504031326</v>
      </c>
      <c r="AB2962" s="47">
        <f>_xlfn.XLOOKUP($F2962,Main_OG!$D$1:$D$766,Main_OG!AJ$1:AJ$766,"")</f>
        <v>38987626</v>
      </c>
      <c r="AC2962" s="47">
        <f>_xlfn.XLOOKUP($F2962,Main_OG!$D$1:$D$766,Main_OG!AK$1:AK$766,"")</f>
        <v>960860</v>
      </c>
      <c r="AD2962" s="47">
        <f>_xlfn.XLOOKUP($F2962,Main_OG!$D$1:$D$766,Main_OG!AL$1:AL$766,"")</f>
        <v>173921342</v>
      </c>
      <c r="AE2962" s="47">
        <f>_xlfn.XLOOKUP($F2962,Main_OG!$D$1:$D$766,Main_OG!AM$1:AM$766,"")</f>
        <v>14299595</v>
      </c>
      <c r="AF2962" s="48">
        <f>_xlfn.XLOOKUP($F2962,Main_OG!$D$1:$D$766,Main_OG!Z$1:Z$766,"")</f>
        <v>0</v>
      </c>
      <c r="AG2962" s="48">
        <f>_xlfn.XLOOKUP($F2962,Main_OG!$D$1:$D$766,Main_OG!AA$1:AA$766,"")</f>
        <v>2.324237813104427</v>
      </c>
      <c r="AH2962" s="48">
        <f>_xlfn.XLOOKUP($F2962,Main_OG!$D$1:$D$766,Main_OG!AB$1:AB$766,"")</f>
        <v>23.49195884567845</v>
      </c>
      <c r="AI2962" s="48">
        <f>_xlfn.XLOOKUP($F2962,Main_OG!$D$1:$D$766,Main_OG!AC$1:AC$766,"")</f>
        <v>3.503818060367514</v>
      </c>
      <c r="AJ2962" s="48">
        <f>_xlfn.XLOOKUP($F2962,Main_OG!$D$1:$D$766,Main_OG!AD$1:AD$766,"")</f>
        <v>0.75442193202762442</v>
      </c>
    </row>
    <row r="2963" spans="2:36" x14ac:dyDescent="0.35">
      <c r="B2963" s="36" t="s">
        <v>4175</v>
      </c>
      <c r="C2963" s="45" t="s">
        <v>351</v>
      </c>
      <c r="D2963" s="45" t="s">
        <v>4335</v>
      </c>
      <c r="E2963" s="36" t="s">
        <v>4169</v>
      </c>
      <c r="F2963" s="36" t="str">
        <f t="shared" si="138"/>
        <v>2013_WI</v>
      </c>
      <c r="G2963" s="45">
        <v>2013</v>
      </c>
      <c r="H2963" s="45">
        <f>_xlfn.XLOOKUP(J2963,Main_OG!$B$1:$B$766,Main_OG!$O$1:$O$766,"")</f>
        <v>0</v>
      </c>
      <c r="I2963" s="45">
        <f>_xlfn.XLOOKUP(F2963,Main_OG!$D$1:$D$766,Main_OG!$J$1:$J$766,"")</f>
        <v>0</v>
      </c>
      <c r="J2963" s="45" t="s">
        <v>351</v>
      </c>
      <c r="K2963" s="45" t="str">
        <f t="shared" si="139"/>
        <v>Westfield Electric Company_WI</v>
      </c>
      <c r="L2963" s="45" t="str">
        <f t="shared" si="140"/>
        <v>Westfield Electric Co_WI</v>
      </c>
      <c r="M2963" s="45" t="s">
        <v>4178</v>
      </c>
      <c r="N2963" s="45">
        <v>0</v>
      </c>
      <c r="O2963" s="45">
        <v>145</v>
      </c>
      <c r="P2963" s="45">
        <v>16</v>
      </c>
      <c r="Q2963" s="45">
        <v>590</v>
      </c>
      <c r="R2963" s="45">
        <v>0</v>
      </c>
      <c r="S2963" s="45">
        <v>3811</v>
      </c>
      <c r="T2963" s="45">
        <v>5203</v>
      </c>
      <c r="U2963" s="45">
        <v>4449</v>
      </c>
      <c r="V2963" s="45">
        <v>0</v>
      </c>
      <c r="W2963" s="45">
        <v>13.907111</v>
      </c>
      <c r="X2963" s="45">
        <v>10.8399</v>
      </c>
      <c r="Y2963" s="45">
        <v>13.351315</v>
      </c>
      <c r="Z2963" s="46">
        <v>301550.5</v>
      </c>
      <c r="AA2963" s="46">
        <v>52553.131642108798</v>
      </c>
      <c r="AB2963" s="47">
        <f>_xlfn.XLOOKUP($F2963,Main_OG!$D$1:$D$766,Main_OG!AJ$1:AJ$766,"")</f>
        <v>47747638</v>
      </c>
      <c r="AC2963" s="47">
        <f>_xlfn.XLOOKUP($F2963,Main_OG!$D$1:$D$766,Main_OG!AK$1:AK$766,"")</f>
        <v>885782</v>
      </c>
      <c r="AD2963" s="47">
        <f>_xlfn.XLOOKUP($F2963,Main_OG!$D$1:$D$766,Main_OG!AL$1:AL$766,"")</f>
        <v>122721516</v>
      </c>
      <c r="AE2963" s="47">
        <f>_xlfn.XLOOKUP($F2963,Main_OG!$D$1:$D$766,Main_OG!AM$1:AM$766,"")</f>
        <v>11675194</v>
      </c>
      <c r="AF2963" s="48">
        <f>_xlfn.XLOOKUP($F2963,Main_OG!$D$1:$D$766,Main_OG!Z$1:Z$766,"")</f>
        <v>2.25</v>
      </c>
      <c r="AG2963" s="48">
        <f>_xlfn.XLOOKUP($F2963,Main_OG!$D$1:$D$766,Main_OG!AA$1:AA$766,"")</f>
        <v>2.3089180475565318</v>
      </c>
      <c r="AH2963" s="48">
        <f>_xlfn.XLOOKUP($F2963,Main_OG!$D$1:$D$766,Main_OG!AB$1:AB$766,"")</f>
        <v>22.862714639490921</v>
      </c>
      <c r="AI2963" s="48">
        <f>_xlfn.XLOOKUP($F2963,Main_OG!$D$1:$D$766,Main_OG!AC$1:AC$766,"")</f>
        <v>4.3899999999999997</v>
      </c>
      <c r="AJ2963" s="48">
        <f>_xlfn.XLOOKUP($F2963,Main_OG!$D$1:$D$766,Main_OG!AD$1:AD$766,"")</f>
        <v>0.77</v>
      </c>
    </row>
    <row r="2964" spans="2:36" x14ac:dyDescent="0.35">
      <c r="B2964" s="36" t="s">
        <v>4175</v>
      </c>
      <c r="C2964" s="45" t="s">
        <v>351</v>
      </c>
      <c r="D2964" s="45" t="s">
        <v>4335</v>
      </c>
      <c r="E2964" s="36" t="s">
        <v>4169</v>
      </c>
      <c r="F2964" s="36" t="str">
        <f t="shared" si="138"/>
        <v>2014_WI</v>
      </c>
      <c r="G2964" s="45">
        <v>2014</v>
      </c>
      <c r="H2964" s="45">
        <f>_xlfn.XLOOKUP(J2964,Main_OG!$B$1:$B$766,Main_OG!$O$1:$O$766,"")</f>
        <v>0</v>
      </c>
      <c r="I2964" s="45">
        <f>_xlfn.XLOOKUP(F2964,Main_OG!$D$1:$D$766,Main_OG!$J$1:$J$766,"")</f>
        <v>0</v>
      </c>
      <c r="J2964" s="45" t="s">
        <v>351</v>
      </c>
      <c r="K2964" s="45" t="str">
        <f t="shared" si="139"/>
        <v>Westfield Electric Company_WI</v>
      </c>
      <c r="L2964" s="45" t="str">
        <f t="shared" si="140"/>
        <v>Westfield Electric Co_WI</v>
      </c>
      <c r="M2964" s="45" t="s">
        <v>4179</v>
      </c>
      <c r="N2964" s="45">
        <v>0</v>
      </c>
      <c r="O2964" s="45">
        <v>145</v>
      </c>
      <c r="P2964" s="45">
        <v>16</v>
      </c>
      <c r="Q2964" s="45">
        <v>597</v>
      </c>
      <c r="R2964" s="45">
        <v>0</v>
      </c>
      <c r="S2964" s="45">
        <v>3533</v>
      </c>
      <c r="T2964" s="45">
        <v>5357</v>
      </c>
      <c r="U2964" s="45">
        <v>4350</v>
      </c>
      <c r="V2964" s="45">
        <v>0</v>
      </c>
      <c r="W2964" s="45">
        <v>14.095668999999999</v>
      </c>
      <c r="X2964" s="45">
        <v>12.861675999999999</v>
      </c>
      <c r="Y2964" s="45">
        <v>14.321839000000001</v>
      </c>
      <c r="Z2964" s="46">
        <v>309425.8</v>
      </c>
      <c r="AA2964" s="46">
        <v>53783.260408687413</v>
      </c>
      <c r="AB2964" s="47">
        <f>_xlfn.XLOOKUP($F2964,Main_OG!$D$1:$D$766,Main_OG!AJ$1:AJ$766,"")</f>
        <v>42668086</v>
      </c>
      <c r="AC2964" s="47">
        <f>_xlfn.XLOOKUP($F2964,Main_OG!$D$1:$D$766,Main_OG!AK$1:AK$766,"")</f>
        <v>1056130</v>
      </c>
      <c r="AD2964" s="47">
        <f>_xlfn.XLOOKUP($F2964,Main_OG!$D$1:$D$766,Main_OG!AL$1:AL$766,"")</f>
        <v>119709694</v>
      </c>
      <c r="AE2964" s="47">
        <f>_xlfn.XLOOKUP($F2964,Main_OG!$D$1:$D$766,Main_OG!AM$1:AM$766,"")</f>
        <v>9447096</v>
      </c>
      <c r="AF2964" s="48">
        <f>_xlfn.XLOOKUP($F2964,Main_OG!$D$1:$D$766,Main_OG!Z$1:Z$766,"")</f>
        <v>0</v>
      </c>
      <c r="AG2964" s="48">
        <f>_xlfn.XLOOKUP($F2964,Main_OG!$D$1:$D$766,Main_OG!AA$1:AA$766,"")</f>
        <v>2.322195177698041</v>
      </c>
      <c r="AH2964" s="48">
        <f>_xlfn.XLOOKUP($F2964,Main_OG!$D$1:$D$766,Main_OG!AB$1:AB$766,"")</f>
        <v>21.47</v>
      </c>
      <c r="AI2964" s="48">
        <f>_xlfn.XLOOKUP($F2964,Main_OG!$D$1:$D$766,Main_OG!AC$1:AC$766,"")</f>
        <v>4.9924248044436963</v>
      </c>
      <c r="AJ2964" s="48">
        <f>_xlfn.XLOOKUP($F2964,Main_OG!$D$1:$D$766,Main_OG!AD$1:AD$766,"")</f>
        <v>0.72</v>
      </c>
    </row>
    <row r="2965" spans="2:36" x14ac:dyDescent="0.35">
      <c r="B2965" s="36" t="s">
        <v>4175</v>
      </c>
      <c r="C2965" s="45" t="s">
        <v>351</v>
      </c>
      <c r="D2965" s="45" t="s">
        <v>4335</v>
      </c>
      <c r="E2965" s="36" t="s">
        <v>4169</v>
      </c>
      <c r="F2965" s="36" t="str">
        <f t="shared" si="138"/>
        <v>2015_WI</v>
      </c>
      <c r="G2965" s="45">
        <v>2015</v>
      </c>
      <c r="H2965" s="45">
        <f>_xlfn.XLOOKUP(J2965,Main_OG!$B$1:$B$766,Main_OG!$O$1:$O$766,"")</f>
        <v>0</v>
      </c>
      <c r="I2965" s="45">
        <f>_xlfn.XLOOKUP(F2965,Main_OG!$D$1:$D$766,Main_OG!$J$1:$J$766,"")</f>
        <v>0</v>
      </c>
      <c r="J2965" s="45" t="s">
        <v>351</v>
      </c>
      <c r="K2965" s="45" t="str">
        <f t="shared" si="139"/>
        <v>Westfield Electric Company_WI</v>
      </c>
      <c r="L2965" s="45" t="str">
        <f t="shared" si="140"/>
        <v>Westfield Electric Co_WI</v>
      </c>
      <c r="M2965" s="45" t="s">
        <v>4180</v>
      </c>
      <c r="N2965" s="45">
        <v>0</v>
      </c>
      <c r="O2965" s="45">
        <v>137</v>
      </c>
      <c r="P2965" s="45">
        <v>17</v>
      </c>
      <c r="Q2965" s="45">
        <v>590</v>
      </c>
      <c r="R2965" s="45">
        <v>0</v>
      </c>
      <c r="S2965" s="45">
        <v>3044</v>
      </c>
      <c r="T2965" s="45">
        <v>5158</v>
      </c>
      <c r="U2965" s="45">
        <v>4031</v>
      </c>
      <c r="V2965" s="45">
        <v>0</v>
      </c>
      <c r="W2965" s="45">
        <v>15.637319</v>
      </c>
      <c r="X2965" s="45">
        <v>12.737494999999999</v>
      </c>
      <c r="Y2965" s="45">
        <v>14.16522</v>
      </c>
      <c r="Z2965" s="46">
        <v>315687.8</v>
      </c>
      <c r="AA2965" s="46">
        <v>54779.073203599488</v>
      </c>
      <c r="AB2965" s="47">
        <f>_xlfn.XLOOKUP($F2965,Main_OG!$D$1:$D$766,Main_OG!AJ$1:AJ$766,"")</f>
        <v>43384686</v>
      </c>
      <c r="AC2965" s="47">
        <f>_xlfn.XLOOKUP($F2965,Main_OG!$D$1:$D$766,Main_OG!AK$1:AK$766,"")</f>
        <v>705030</v>
      </c>
      <c r="AD2965" s="47">
        <f>_xlfn.XLOOKUP($F2965,Main_OG!$D$1:$D$766,Main_OG!AL$1:AL$766,"")</f>
        <v>198250178</v>
      </c>
      <c r="AE2965" s="47">
        <f>_xlfn.XLOOKUP($F2965,Main_OG!$D$1:$D$766,Main_OG!AM$1:AM$766,"")</f>
        <v>10008183</v>
      </c>
      <c r="AF2965" s="48">
        <f>_xlfn.XLOOKUP($F2965,Main_OG!$D$1:$D$766,Main_OG!Z$1:Z$766,"")</f>
        <v>0</v>
      </c>
      <c r="AG2965" s="48">
        <f>_xlfn.XLOOKUP($F2965,Main_OG!$D$1:$D$766,Main_OG!AA$1:AA$766,"")</f>
        <v>2.27</v>
      </c>
      <c r="AH2965" s="48">
        <f>_xlfn.XLOOKUP($F2965,Main_OG!$D$1:$D$766,Main_OG!AB$1:AB$766,"")</f>
        <v>12.08771849023859</v>
      </c>
      <c r="AI2965" s="48">
        <f>_xlfn.XLOOKUP($F2965,Main_OG!$D$1:$D$766,Main_OG!AC$1:AC$766,"")</f>
        <v>3.17</v>
      </c>
      <c r="AJ2965" s="48">
        <f>_xlfn.XLOOKUP($F2965,Main_OG!$D$1:$D$766,Main_OG!AD$1:AD$766,"")</f>
        <v>0.72</v>
      </c>
    </row>
    <row r="2966" spans="2:36" x14ac:dyDescent="0.35">
      <c r="B2966" s="36" t="s">
        <v>4175</v>
      </c>
      <c r="C2966" s="45" t="s">
        <v>351</v>
      </c>
      <c r="D2966" s="45" t="s">
        <v>4335</v>
      </c>
      <c r="E2966" s="36" t="s">
        <v>4169</v>
      </c>
      <c r="F2966" s="36" t="str">
        <f t="shared" si="138"/>
        <v>2016_WI</v>
      </c>
      <c r="G2966" s="45">
        <v>2016</v>
      </c>
      <c r="H2966" s="45">
        <f>_xlfn.XLOOKUP(J2966,Main_OG!$B$1:$B$766,Main_OG!$O$1:$O$766,"")</f>
        <v>0</v>
      </c>
      <c r="I2966" s="45">
        <f>_xlfn.XLOOKUP(F2966,Main_OG!$D$1:$D$766,Main_OG!$J$1:$J$766,"")</f>
        <v>0</v>
      </c>
      <c r="J2966" s="45" t="s">
        <v>351</v>
      </c>
      <c r="K2966" s="45" t="str">
        <f t="shared" si="139"/>
        <v>Westfield Electric Company_WI</v>
      </c>
      <c r="L2966" s="45" t="str">
        <f t="shared" si="140"/>
        <v>Westfield Electric Co_WI</v>
      </c>
      <c r="M2966" s="45" t="s">
        <v>4181</v>
      </c>
      <c r="N2966" s="45">
        <v>0</v>
      </c>
      <c r="O2966" s="45">
        <v>170</v>
      </c>
      <c r="P2966" s="45">
        <v>16</v>
      </c>
      <c r="Q2966" s="45">
        <v>594</v>
      </c>
      <c r="R2966" s="45">
        <v>0</v>
      </c>
      <c r="S2966" s="45">
        <v>3495</v>
      </c>
      <c r="T2966" s="45">
        <v>5260</v>
      </c>
      <c r="U2966" s="45">
        <v>4206</v>
      </c>
      <c r="V2966" s="45">
        <v>0</v>
      </c>
      <c r="W2966" s="45">
        <v>15.135908000000001</v>
      </c>
      <c r="X2966" s="45">
        <v>14.144487</v>
      </c>
      <c r="Y2966" s="45">
        <v>15.739420000000001</v>
      </c>
      <c r="Z2966" s="46">
        <v>319272.3</v>
      </c>
      <c r="AA2966" s="46">
        <v>55283.619356659634</v>
      </c>
      <c r="AB2966" s="47">
        <f>_xlfn.XLOOKUP($F2966,Main_OG!$D$1:$D$766,Main_OG!AJ$1:AJ$766,"")</f>
        <v>38268622</v>
      </c>
      <c r="AC2966" s="47">
        <f>_xlfn.XLOOKUP($F2966,Main_OG!$D$1:$D$766,Main_OG!AK$1:AK$766,"")</f>
        <v>585422</v>
      </c>
      <c r="AD2966" s="47">
        <f>_xlfn.XLOOKUP($F2966,Main_OG!$D$1:$D$766,Main_OG!AL$1:AL$766,"")</f>
        <v>229614262</v>
      </c>
      <c r="AE2966" s="47">
        <f>_xlfn.XLOOKUP($F2966,Main_OG!$D$1:$D$766,Main_OG!AM$1:AM$766,"")</f>
        <v>10151394</v>
      </c>
      <c r="AF2966" s="48">
        <f>_xlfn.XLOOKUP($F2966,Main_OG!$D$1:$D$766,Main_OG!Z$1:Z$766,"")</f>
        <v>0</v>
      </c>
      <c r="AG2966" s="48">
        <f>_xlfn.XLOOKUP($F2966,Main_OG!$D$1:$D$766,Main_OG!AA$1:AA$766,"")</f>
        <v>2.2143440282408582</v>
      </c>
      <c r="AH2966" s="48">
        <f>_xlfn.XLOOKUP($F2966,Main_OG!$D$1:$D$766,Main_OG!AB$1:AB$766,"")</f>
        <v>11.309272049594229</v>
      </c>
      <c r="AI2966" s="48">
        <f>_xlfn.XLOOKUP($F2966,Main_OG!$D$1:$D$766,Main_OG!AC$1:AC$766,"")</f>
        <v>2.77</v>
      </c>
      <c r="AJ2966" s="48">
        <f>_xlfn.XLOOKUP($F2966,Main_OG!$D$1:$D$766,Main_OG!AD$1:AD$766,"")</f>
        <v>0.71</v>
      </c>
    </row>
    <row r="2967" spans="2:36" x14ac:dyDescent="0.35">
      <c r="B2967" s="36" t="s">
        <v>4169</v>
      </c>
      <c r="C2967" s="45" t="s">
        <v>351</v>
      </c>
      <c r="D2967" s="45" t="s">
        <v>4335</v>
      </c>
      <c r="E2967" s="36" t="s">
        <v>4169</v>
      </c>
      <c r="F2967" s="36" t="str">
        <f t="shared" si="138"/>
        <v>2017_WI</v>
      </c>
      <c r="G2967" s="45">
        <v>2017</v>
      </c>
      <c r="H2967" s="45">
        <f>_xlfn.XLOOKUP(J2967,Main_OG!$B$1:$B$766,Main_OG!$O$1:$O$766,"")</f>
        <v>0</v>
      </c>
      <c r="I2967" s="45">
        <f>_xlfn.XLOOKUP(F2967,Main_OG!$D$1:$D$766,Main_OG!$J$1:$J$766,"")</f>
        <v>0</v>
      </c>
      <c r="J2967" s="45" t="s">
        <v>351</v>
      </c>
      <c r="K2967" s="45" t="str">
        <f t="shared" si="139"/>
        <v>Westfield Electric Co_WI</v>
      </c>
      <c r="L2967" s="45" t="str">
        <f t="shared" si="140"/>
        <v>Westfield Electric Co_WI</v>
      </c>
      <c r="M2967" s="45" t="s">
        <v>4182</v>
      </c>
      <c r="N2967" s="45">
        <v>0</v>
      </c>
      <c r="O2967" s="45">
        <v>163</v>
      </c>
      <c r="P2967" s="45">
        <v>16</v>
      </c>
      <c r="Q2967" s="45">
        <v>588</v>
      </c>
      <c r="R2967" s="45">
        <v>0</v>
      </c>
      <c r="S2967" s="45">
        <v>3142</v>
      </c>
      <c r="T2967" s="45">
        <v>5188</v>
      </c>
      <c r="U2967" s="45">
        <v>4072</v>
      </c>
      <c r="V2967" s="45">
        <v>0</v>
      </c>
      <c r="W2967" s="45">
        <v>16.072565000000001</v>
      </c>
      <c r="X2967" s="45">
        <v>14.475713000000001</v>
      </c>
      <c r="Y2967" s="45">
        <v>16.355599000000002</v>
      </c>
      <c r="Z2967" s="46">
        <v>321886.8</v>
      </c>
      <c r="AA2967" s="46">
        <v>55563.37513962618</v>
      </c>
      <c r="AB2967" s="47">
        <f>_xlfn.XLOOKUP($F2967,Main_OG!$D$1:$D$766,Main_OG!AJ$1:AJ$766,"")</f>
        <v>42139592</v>
      </c>
      <c r="AC2967" s="47">
        <f>_xlfn.XLOOKUP($F2967,Main_OG!$D$1:$D$766,Main_OG!AK$1:AK$766,"")</f>
        <v>629948</v>
      </c>
      <c r="AD2967" s="47">
        <f>_xlfn.XLOOKUP($F2967,Main_OG!$D$1:$D$766,Main_OG!AL$1:AL$766,"")</f>
        <v>209785614</v>
      </c>
      <c r="AE2967" s="47">
        <f>_xlfn.XLOOKUP($F2967,Main_OG!$D$1:$D$766,Main_OG!AM$1:AM$766,"")</f>
        <v>9648979</v>
      </c>
      <c r="AF2967" s="48">
        <f>_xlfn.XLOOKUP($F2967,Main_OG!$D$1:$D$766,Main_OG!Z$1:Z$766,"")</f>
        <v>2.17</v>
      </c>
      <c r="AG2967" s="48">
        <f>_xlfn.XLOOKUP($F2967,Main_OG!$D$1:$D$766,Main_OG!AA$1:AA$766,"")</f>
        <v>2.2200000000000002</v>
      </c>
      <c r="AH2967" s="48">
        <f>_xlfn.XLOOKUP($F2967,Main_OG!$D$1:$D$766,Main_OG!AB$1:AB$766,"")</f>
        <v>12.68</v>
      </c>
      <c r="AI2967" s="48">
        <f>_xlfn.XLOOKUP($F2967,Main_OG!$D$1:$D$766,Main_OG!AC$1:AC$766,"")</f>
        <v>3.2</v>
      </c>
      <c r="AJ2967" s="48">
        <f>_xlfn.XLOOKUP($F2967,Main_OG!$D$1:$D$766,Main_OG!AD$1:AD$766,"")</f>
        <v>0.71</v>
      </c>
    </row>
    <row r="2968" spans="2:36" x14ac:dyDescent="0.35">
      <c r="B2968" s="36" t="s">
        <v>4175</v>
      </c>
      <c r="C2968" s="45" t="s">
        <v>351</v>
      </c>
      <c r="D2968" s="45" t="s">
        <v>4335</v>
      </c>
      <c r="E2968" s="36" t="s">
        <v>4169</v>
      </c>
      <c r="F2968" s="36" t="str">
        <f t="shared" si="138"/>
        <v>2018_WI</v>
      </c>
      <c r="G2968" s="45">
        <v>2018</v>
      </c>
      <c r="H2968" s="45">
        <f>_xlfn.XLOOKUP(J2968,Main_OG!$B$1:$B$766,Main_OG!$O$1:$O$766,"")</f>
        <v>0</v>
      </c>
      <c r="I2968" s="45">
        <f>_xlfn.XLOOKUP(F2968,Main_OG!$D$1:$D$766,Main_OG!$J$1:$J$766,"")</f>
        <v>0</v>
      </c>
      <c r="J2968" s="45" t="s">
        <v>351</v>
      </c>
      <c r="K2968" s="45" t="str">
        <f t="shared" si="139"/>
        <v>Westfield Electric Company_WI</v>
      </c>
      <c r="L2968" s="45" t="str">
        <f t="shared" si="140"/>
        <v>Westfield Electric Co_WI</v>
      </c>
      <c r="M2968" s="45" t="s">
        <v>4183</v>
      </c>
      <c r="N2968" s="45">
        <v>0</v>
      </c>
      <c r="O2968" s="45">
        <v>163</v>
      </c>
      <c r="P2968" s="45">
        <v>75</v>
      </c>
      <c r="Q2968" s="45">
        <v>588</v>
      </c>
      <c r="R2968" s="45">
        <v>0</v>
      </c>
      <c r="S2968" s="45">
        <v>3151</v>
      </c>
      <c r="T2968" s="45">
        <v>5407</v>
      </c>
      <c r="U2968" s="45">
        <v>4310</v>
      </c>
      <c r="V2968" s="45">
        <v>0</v>
      </c>
      <c r="W2968" s="45">
        <v>16.058394</v>
      </c>
      <c r="X2968" s="45">
        <v>14.074348000000001</v>
      </c>
      <c r="Y2968" s="45">
        <v>16.380510000000001</v>
      </c>
      <c r="Z2968" s="46">
        <v>328832.40000000002</v>
      </c>
      <c r="AA2968" s="46">
        <v>56604.293894000315</v>
      </c>
      <c r="AB2968" s="47">
        <f>_xlfn.XLOOKUP($F2968,Main_OG!$D$1:$D$766,Main_OG!AJ$1:AJ$766,"")</f>
        <v>39247642</v>
      </c>
      <c r="AC2968" s="47">
        <f>_xlfn.XLOOKUP($F2968,Main_OG!$D$1:$D$766,Main_OG!AK$1:AK$766,"")</f>
        <v>610596</v>
      </c>
      <c r="AD2968" s="47">
        <f>_xlfn.XLOOKUP($F2968,Main_OG!$D$1:$D$766,Main_OG!AL$1:AL$766,"")</f>
        <v>257910908</v>
      </c>
      <c r="AE2968" s="47">
        <f>_xlfn.XLOOKUP($F2968,Main_OG!$D$1:$D$766,Main_OG!AM$1:AM$766,"")</f>
        <v>10129122</v>
      </c>
      <c r="AF2968" s="48">
        <f>_xlfn.XLOOKUP($F2968,Main_OG!$D$1:$D$766,Main_OG!Z$1:Z$766,"")</f>
        <v>2.2200000000000002</v>
      </c>
      <c r="AG2968" s="48">
        <f>_xlfn.XLOOKUP($F2968,Main_OG!$D$1:$D$766,Main_OG!AA$1:AA$766,"")</f>
        <v>2.1875855044172008</v>
      </c>
      <c r="AH2968" s="48">
        <f>_xlfn.XLOOKUP($F2968,Main_OG!$D$1:$D$766,Main_OG!AB$1:AB$766,"")</f>
        <v>17.134646247082848</v>
      </c>
      <c r="AI2968" s="48">
        <f>_xlfn.XLOOKUP($F2968,Main_OG!$D$1:$D$766,Main_OG!AC$1:AC$766,"")</f>
        <v>3.22</v>
      </c>
      <c r="AJ2968" s="48">
        <f>_xlfn.XLOOKUP($F2968,Main_OG!$D$1:$D$766,Main_OG!AD$1:AD$766,"")</f>
        <v>0.68</v>
      </c>
    </row>
    <row r="2969" spans="2:36" x14ac:dyDescent="0.35">
      <c r="B2969" s="36" t="s">
        <v>4175</v>
      </c>
      <c r="C2969" s="45" t="s">
        <v>351</v>
      </c>
      <c r="D2969" s="45" t="s">
        <v>4335</v>
      </c>
      <c r="E2969" s="36" t="s">
        <v>4169</v>
      </c>
      <c r="F2969" s="36" t="str">
        <f t="shared" si="138"/>
        <v>2019_WI</v>
      </c>
      <c r="G2969" s="45">
        <v>2019</v>
      </c>
      <c r="H2969" s="45">
        <f>_xlfn.XLOOKUP(J2969,Main_OG!$B$1:$B$766,Main_OG!$O$1:$O$766,"")</f>
        <v>0</v>
      </c>
      <c r="I2969" s="45">
        <f>_xlfn.XLOOKUP(F2969,Main_OG!$D$1:$D$766,Main_OG!$J$1:$J$766,"")</f>
        <v>0</v>
      </c>
      <c r="J2969" s="45" t="s">
        <v>351</v>
      </c>
      <c r="K2969" s="45" t="str">
        <f t="shared" si="139"/>
        <v>Westfield Electric Company_WI</v>
      </c>
      <c r="L2969" s="45" t="str">
        <f t="shared" si="140"/>
        <v>Westfield Electric Co_WI</v>
      </c>
      <c r="M2969" s="45" t="s">
        <v>4184</v>
      </c>
      <c r="N2969" s="45">
        <v>0</v>
      </c>
      <c r="O2969" s="45">
        <v>138</v>
      </c>
      <c r="P2969" s="45">
        <v>16</v>
      </c>
      <c r="Q2969" s="45">
        <v>693</v>
      </c>
      <c r="R2969" s="45">
        <v>0</v>
      </c>
      <c r="S2969" s="45">
        <v>2973</v>
      </c>
      <c r="T2969" s="45">
        <v>4425</v>
      </c>
      <c r="U2969" s="45">
        <v>4235</v>
      </c>
      <c r="V2969" s="45">
        <v>0</v>
      </c>
      <c r="W2969" s="45">
        <v>15.472587000000001</v>
      </c>
      <c r="X2969" s="45">
        <v>15.276835999999999</v>
      </c>
      <c r="Y2969" s="45">
        <v>15.112161</v>
      </c>
      <c r="Z2969" s="46">
        <v>333698.59999999998</v>
      </c>
      <c r="AA2969" s="46">
        <v>57291.434353818753</v>
      </c>
      <c r="AB2969" s="47">
        <f>_xlfn.XLOOKUP($F2969,Main_OG!$D$1:$D$766,Main_OG!AJ$1:AJ$766,"")</f>
        <v>29618624</v>
      </c>
      <c r="AC2969" s="47">
        <f>_xlfn.XLOOKUP($F2969,Main_OG!$D$1:$D$766,Main_OG!AK$1:AK$766,"")</f>
        <v>620872</v>
      </c>
      <c r="AD2969" s="47">
        <f>_xlfn.XLOOKUP($F2969,Main_OG!$D$1:$D$766,Main_OG!AL$1:AL$766,"")</f>
        <v>296214928</v>
      </c>
      <c r="AE2969" s="47">
        <f>_xlfn.XLOOKUP($F2969,Main_OG!$D$1:$D$766,Main_OG!AM$1:AM$766,"")</f>
        <v>10030305</v>
      </c>
      <c r="AF2969" s="48">
        <f>_xlfn.XLOOKUP($F2969,Main_OG!$D$1:$D$766,Main_OG!Z$1:Z$766,"")</f>
        <v>2.08</v>
      </c>
      <c r="AG2969" s="48">
        <f>_xlfn.XLOOKUP($F2969,Main_OG!$D$1:$D$766,Main_OG!AA$1:AA$766,"")</f>
        <v>2.2200000000000002</v>
      </c>
      <c r="AH2969" s="48">
        <f>_xlfn.XLOOKUP($F2969,Main_OG!$D$1:$D$766,Main_OG!AB$1:AB$766,"")</f>
        <v>16.155101142605361</v>
      </c>
      <c r="AI2969" s="48">
        <f>_xlfn.XLOOKUP($F2969,Main_OG!$D$1:$D$766,Main_OG!AC$1:AC$766,"")</f>
        <v>3.3292283805067271</v>
      </c>
      <c r="AJ2969" s="48">
        <f>_xlfn.XLOOKUP($F2969,Main_OG!$D$1:$D$766,Main_OG!AD$1:AD$766,"")</f>
        <v>0.65</v>
      </c>
    </row>
    <row r="2970" spans="2:36" x14ac:dyDescent="0.35">
      <c r="B2970" s="36" t="s">
        <v>4175</v>
      </c>
      <c r="C2970" s="45" t="s">
        <v>351</v>
      </c>
      <c r="D2970" s="45" t="s">
        <v>4335</v>
      </c>
      <c r="E2970" s="36" t="s">
        <v>4169</v>
      </c>
      <c r="F2970" s="36" t="str">
        <f t="shared" si="138"/>
        <v>2020_WI</v>
      </c>
      <c r="G2970" s="45">
        <v>2020</v>
      </c>
      <c r="H2970" s="45">
        <f>_xlfn.XLOOKUP(J2970,Main_OG!$B$1:$B$766,Main_OG!$O$1:$O$766,"")</f>
        <v>0</v>
      </c>
      <c r="I2970" s="45">
        <f>_xlfn.XLOOKUP(F2970,Main_OG!$D$1:$D$766,Main_OG!$J$1:$J$766,"")</f>
        <v>0</v>
      </c>
      <c r="J2970" s="45" t="s">
        <v>351</v>
      </c>
      <c r="K2970" s="45" t="str">
        <f t="shared" si="139"/>
        <v>Westfield Electric Company_WI</v>
      </c>
      <c r="L2970" s="45" t="str">
        <f t="shared" si="140"/>
        <v>Westfield Electric Co_WI</v>
      </c>
      <c r="M2970" s="45" t="s">
        <v>4185</v>
      </c>
      <c r="N2970" s="45">
        <v>0</v>
      </c>
      <c r="O2970" s="45">
        <v>138</v>
      </c>
      <c r="P2970" s="45">
        <v>140</v>
      </c>
      <c r="Q2970" s="45">
        <v>0</v>
      </c>
      <c r="R2970" s="45">
        <v>0</v>
      </c>
      <c r="S2970" s="45">
        <v>4185</v>
      </c>
      <c r="T2970" s="45">
        <v>4508</v>
      </c>
      <c r="U2970" s="45">
        <v>0</v>
      </c>
      <c r="V2970" s="45">
        <v>0</v>
      </c>
      <c r="W2970" s="45">
        <v>16.129031999999999</v>
      </c>
      <c r="X2970" s="45">
        <v>17.768412000000001</v>
      </c>
      <c r="Y2970" s="45">
        <v>0</v>
      </c>
      <c r="Z2970" s="46">
        <v>322972.7</v>
      </c>
      <c r="AA2970" s="46">
        <v>55365.508384040768</v>
      </c>
      <c r="AB2970" s="47">
        <f>_xlfn.XLOOKUP($F2970,Main_OG!$D$1:$D$766,Main_OG!AJ$1:AJ$766,"")</f>
        <v>26673724</v>
      </c>
      <c r="AC2970" s="47">
        <f>_xlfn.XLOOKUP($F2970,Main_OG!$D$1:$D$766,Main_OG!AK$1:AK$766,"")</f>
        <v>482682</v>
      </c>
      <c r="AD2970" s="47">
        <f>_xlfn.XLOOKUP($F2970,Main_OG!$D$1:$D$766,Main_OG!AL$1:AL$766,"")</f>
        <v>320593422</v>
      </c>
      <c r="AE2970" s="47">
        <f>_xlfn.XLOOKUP($F2970,Main_OG!$D$1:$D$766,Main_OG!AM$1:AM$766,"")</f>
        <v>0</v>
      </c>
      <c r="AF2970" s="48">
        <f>_xlfn.XLOOKUP($F2970,Main_OG!$D$1:$D$766,Main_OG!Z$1:Z$766,"")</f>
        <v>0</v>
      </c>
      <c r="AG2970" s="48">
        <f>_xlfn.XLOOKUP($F2970,Main_OG!$D$1:$D$766,Main_OG!AA$1:AA$766,"")</f>
        <v>2.127327759928813</v>
      </c>
      <c r="AH2970" s="48">
        <f>_xlfn.XLOOKUP($F2970,Main_OG!$D$1:$D$766,Main_OG!AB$1:AB$766,"")</f>
        <v>9.1199999999999992</v>
      </c>
      <c r="AI2970" s="48">
        <f>_xlfn.XLOOKUP($F2970,Main_OG!$D$1:$D$766,Main_OG!AC$1:AC$766,"")</f>
        <v>2.8422150630003218</v>
      </c>
      <c r="AJ2970" s="48">
        <f>_xlfn.XLOOKUP($F2970,Main_OG!$D$1:$D$766,Main_OG!AD$1:AD$766,"")</f>
        <v>0.62</v>
      </c>
    </row>
    <row r="2971" spans="2:36" x14ac:dyDescent="0.35">
      <c r="B2971" s="36" t="s">
        <v>4186</v>
      </c>
      <c r="C2971" s="45" t="s">
        <v>730</v>
      </c>
      <c r="D2971" s="45" t="s">
        <v>4336</v>
      </c>
      <c r="E2971" s="36" t="s">
        <v>4186</v>
      </c>
      <c r="F2971" s="36" t="str">
        <f t="shared" si="138"/>
        <v>2006_WV</v>
      </c>
      <c r="G2971" s="45">
        <v>2006</v>
      </c>
      <c r="H2971" s="45">
        <f>_xlfn.XLOOKUP(J2971,Main_OG!$B$1:$B$766,Main_OG!$O$1:$O$766,"")</f>
        <v>1</v>
      </c>
      <c r="I2971" s="45">
        <f>_xlfn.XLOOKUP(F2971,Main_OG!$D$1:$D$766,Main_OG!$J$1:$J$766,"")</f>
        <v>0</v>
      </c>
      <c r="J2971" s="45" t="s">
        <v>730</v>
      </c>
      <c r="K2971" s="45" t="str">
        <f t="shared" si="139"/>
        <v>Wheeling Power Co_WV</v>
      </c>
      <c r="L2971" s="45" t="str">
        <f t="shared" si="140"/>
        <v>Wheeling Power Co_WV</v>
      </c>
      <c r="M2971" s="45" t="s">
        <v>4187</v>
      </c>
      <c r="N2971" s="45">
        <v>0</v>
      </c>
      <c r="O2971" s="45">
        <v>5484</v>
      </c>
      <c r="P2971" s="45">
        <v>272</v>
      </c>
      <c r="Q2971" s="45">
        <v>35615</v>
      </c>
      <c r="R2971" s="45">
        <v>0</v>
      </c>
      <c r="S2971" s="45">
        <v>22564</v>
      </c>
      <c r="T2971" s="45">
        <v>38448</v>
      </c>
      <c r="U2971" s="45">
        <v>24062</v>
      </c>
      <c r="V2971" s="45">
        <v>0</v>
      </c>
      <c r="W2971" s="45">
        <v>5.36052398385476</v>
      </c>
      <c r="X2971" s="45">
        <v>3.1238422089191351</v>
      </c>
      <c r="Y2971" s="45">
        <v>5.7371068882477774</v>
      </c>
      <c r="Z2971" s="46">
        <v>68900</v>
      </c>
      <c r="AA2971" s="46">
        <v>37693.280639330558</v>
      </c>
      <c r="AB2971" s="47">
        <f>_xlfn.XLOOKUP($F2971,Main_OG!$D$1:$D$766,Main_OG!AJ$1:AJ$766,"")</f>
        <v>75712129.799999997</v>
      </c>
      <c r="AC2971" s="47">
        <f>_xlfn.XLOOKUP($F2971,Main_OG!$D$1:$D$766,Main_OG!AK$1:AK$766,"")</f>
        <v>621554.07999999996</v>
      </c>
      <c r="AD2971" s="47">
        <f>_xlfn.XLOOKUP($F2971,Main_OG!$D$1:$D$766,Main_OG!AL$1:AL$766,"")</f>
        <v>7929370.96</v>
      </c>
      <c r="AE2971" s="47">
        <f>_xlfn.XLOOKUP($F2971,Main_OG!$D$1:$D$766,Main_OG!AM$1:AM$766,"")</f>
        <v>0</v>
      </c>
      <c r="AF2971" s="48">
        <f>_xlfn.XLOOKUP($F2971,Main_OG!$D$1:$D$766,Main_OG!Z$1:Z$766,"")</f>
        <v>0</v>
      </c>
      <c r="AG2971" s="48">
        <f>_xlfn.XLOOKUP($F2971,Main_OG!$D$1:$D$766,Main_OG!AA$1:AA$766,"")</f>
        <v>1.66</v>
      </c>
      <c r="AH2971" s="48">
        <f>_xlfn.XLOOKUP($F2971,Main_OG!$D$1:$D$766,Main_OG!AB$1:AB$766,"")</f>
        <v>12.06</v>
      </c>
      <c r="AI2971" s="48">
        <f>_xlfn.XLOOKUP($F2971,Main_OG!$D$1:$D$766,Main_OG!AC$1:AC$766,"")</f>
        <v>7.1610124069250478</v>
      </c>
      <c r="AJ2971" s="48">
        <f>_xlfn.XLOOKUP($F2971,Main_OG!$D$1:$D$766,Main_OG!AD$1:AD$766,"")</f>
        <v>0.4704061490499184</v>
      </c>
    </row>
    <row r="2972" spans="2:36" x14ac:dyDescent="0.35">
      <c r="B2972" s="36" t="s">
        <v>4186</v>
      </c>
      <c r="C2972" s="45" t="s">
        <v>730</v>
      </c>
      <c r="D2972" s="45" t="s">
        <v>4336</v>
      </c>
      <c r="E2972" s="36" t="s">
        <v>4186</v>
      </c>
      <c r="F2972" s="36" t="str">
        <f t="shared" si="138"/>
        <v>2007_WV</v>
      </c>
      <c r="G2972" s="45">
        <v>2007</v>
      </c>
      <c r="H2972" s="45">
        <f>_xlfn.XLOOKUP(J2972,Main_OG!$B$1:$B$766,Main_OG!$O$1:$O$766,"")</f>
        <v>1</v>
      </c>
      <c r="I2972" s="45">
        <f>_xlfn.XLOOKUP(F2972,Main_OG!$D$1:$D$766,Main_OG!$J$1:$J$766,"")</f>
        <v>0</v>
      </c>
      <c r="J2972" s="45" t="s">
        <v>730</v>
      </c>
      <c r="K2972" s="45" t="str">
        <f t="shared" si="139"/>
        <v>Wheeling Power Co_WV</v>
      </c>
      <c r="L2972" s="45" t="str">
        <f t="shared" si="140"/>
        <v>Wheeling Power Co_WV</v>
      </c>
      <c r="M2972" s="45" t="s">
        <v>4188</v>
      </c>
      <c r="N2972" s="45">
        <v>0</v>
      </c>
      <c r="O2972" s="45">
        <v>5504</v>
      </c>
      <c r="P2972" s="45">
        <v>267</v>
      </c>
      <c r="Q2972" s="45">
        <v>35561</v>
      </c>
      <c r="R2972" s="45">
        <v>0</v>
      </c>
      <c r="S2972" s="45">
        <v>25758</v>
      </c>
      <c r="T2972" s="45">
        <v>45154</v>
      </c>
      <c r="U2972" s="45">
        <v>28401</v>
      </c>
      <c r="V2972" s="45">
        <v>0</v>
      </c>
      <c r="W2972" s="45">
        <v>5.68</v>
      </c>
      <c r="X2972" s="45">
        <v>3.4</v>
      </c>
      <c r="Y2972" s="45">
        <v>6.32</v>
      </c>
      <c r="Z2972" s="46">
        <v>69374.100000000006</v>
      </c>
      <c r="AA2972" s="46">
        <v>37825.590550322457</v>
      </c>
      <c r="AB2972" s="47">
        <f>_xlfn.XLOOKUP($F2972,Main_OG!$D$1:$D$766,Main_OG!AJ$1:AJ$766,"")</f>
        <v>76135694</v>
      </c>
      <c r="AC2972" s="47">
        <f>_xlfn.XLOOKUP($F2972,Main_OG!$D$1:$D$766,Main_OG!AK$1:AK$766,"")</f>
        <v>713472</v>
      </c>
      <c r="AD2972" s="47">
        <f>_xlfn.XLOOKUP($F2972,Main_OG!$D$1:$D$766,Main_OG!AL$1:AL$766,"")</f>
        <v>8097050</v>
      </c>
      <c r="AE2972" s="47">
        <f>_xlfn.XLOOKUP($F2972,Main_OG!$D$1:$D$766,Main_OG!AM$1:AM$766,"")</f>
        <v>0</v>
      </c>
      <c r="AF2972" s="48">
        <f>_xlfn.XLOOKUP($F2972,Main_OG!$D$1:$D$766,Main_OG!Z$1:Z$766,"")</f>
        <v>0</v>
      </c>
      <c r="AG2972" s="48">
        <f>_xlfn.XLOOKUP($F2972,Main_OG!$D$1:$D$766,Main_OG!AA$1:AA$766,"")</f>
        <v>1.81</v>
      </c>
      <c r="AH2972" s="48">
        <f>_xlfn.XLOOKUP($F2972,Main_OG!$D$1:$D$766,Main_OG!AB$1:AB$766,"")</f>
        <v>15.64</v>
      </c>
      <c r="AI2972" s="48">
        <f>_xlfn.XLOOKUP($F2972,Main_OG!$D$1:$D$766,Main_OG!AC$1:AC$766,"")</f>
        <v>7.3815467393807772</v>
      </c>
      <c r="AJ2972" s="48">
        <f>_xlfn.XLOOKUP($F2972,Main_OG!$D$1:$D$766,Main_OG!AD$1:AD$766,"")</f>
        <v>0.58103021845052572</v>
      </c>
    </row>
    <row r="2973" spans="2:36" x14ac:dyDescent="0.35">
      <c r="B2973" s="36" t="s">
        <v>4186</v>
      </c>
      <c r="C2973" s="45" t="s">
        <v>730</v>
      </c>
      <c r="D2973" s="45" t="s">
        <v>4336</v>
      </c>
      <c r="E2973" s="36" t="s">
        <v>4186</v>
      </c>
      <c r="F2973" s="36" t="str">
        <f t="shared" si="138"/>
        <v>2008_WV</v>
      </c>
      <c r="G2973" s="45">
        <v>2008</v>
      </c>
      <c r="H2973" s="45">
        <f>_xlfn.XLOOKUP(J2973,Main_OG!$B$1:$B$766,Main_OG!$O$1:$O$766,"")</f>
        <v>1</v>
      </c>
      <c r="I2973" s="45">
        <f>_xlfn.XLOOKUP(F2973,Main_OG!$D$1:$D$766,Main_OG!$J$1:$J$766,"")</f>
        <v>0</v>
      </c>
      <c r="J2973" s="45" t="s">
        <v>730</v>
      </c>
      <c r="K2973" s="45" t="str">
        <f t="shared" si="139"/>
        <v>Wheeling Power Co_WV</v>
      </c>
      <c r="L2973" s="45" t="str">
        <f t="shared" si="140"/>
        <v>Wheeling Power Co_WV</v>
      </c>
      <c r="M2973" s="45" t="s">
        <v>4189</v>
      </c>
      <c r="N2973" s="45">
        <v>0</v>
      </c>
      <c r="O2973" s="45">
        <v>5587</v>
      </c>
      <c r="P2973" s="45">
        <v>266</v>
      </c>
      <c r="Q2973" s="45">
        <v>35481</v>
      </c>
      <c r="R2973" s="45">
        <v>0</v>
      </c>
      <c r="S2973" s="45">
        <v>439674</v>
      </c>
      <c r="T2973" s="45">
        <v>1299131</v>
      </c>
      <c r="U2973" s="45">
        <v>424875</v>
      </c>
      <c r="V2973" s="45">
        <v>0</v>
      </c>
      <c r="W2973" s="45">
        <v>6.14</v>
      </c>
      <c r="X2973" s="45">
        <v>3.94</v>
      </c>
      <c r="Y2973" s="45">
        <v>6.97</v>
      </c>
      <c r="Z2973" s="46">
        <v>70966.8</v>
      </c>
      <c r="AA2973" s="46">
        <v>38562.416114676329</v>
      </c>
      <c r="AB2973" s="47">
        <f>_xlfn.XLOOKUP($F2973,Main_OG!$D$1:$D$766,Main_OG!AJ$1:AJ$766,"")</f>
        <v>75271406</v>
      </c>
      <c r="AC2973" s="47">
        <f>_xlfn.XLOOKUP($F2973,Main_OG!$D$1:$D$766,Main_OG!AK$1:AK$766,"")</f>
        <v>484478</v>
      </c>
      <c r="AD2973" s="47">
        <f>_xlfn.XLOOKUP($F2973,Main_OG!$D$1:$D$766,Main_OG!AL$1:AL$766,"")</f>
        <v>3876304</v>
      </c>
      <c r="AE2973" s="47">
        <f>_xlfn.XLOOKUP($F2973,Main_OG!$D$1:$D$766,Main_OG!AM$1:AM$766,"")</f>
        <v>0</v>
      </c>
      <c r="AF2973" s="48">
        <f>_xlfn.XLOOKUP($F2973,Main_OG!$D$1:$D$766,Main_OG!Z$1:Z$766,"")</f>
        <v>0</v>
      </c>
      <c r="AG2973" s="48">
        <f>_xlfn.XLOOKUP($F2973,Main_OG!$D$1:$D$766,Main_OG!AA$1:AA$766,"")</f>
        <v>2.35</v>
      </c>
      <c r="AH2973" s="48">
        <f>_xlfn.XLOOKUP($F2973,Main_OG!$D$1:$D$766,Main_OG!AB$1:AB$766,"")</f>
        <v>21.93</v>
      </c>
      <c r="AI2973" s="48">
        <f>_xlfn.XLOOKUP($F2973,Main_OG!$D$1:$D$766,Main_OG!AC$1:AC$766,"")</f>
        <v>9.1182546074696553</v>
      </c>
      <c r="AJ2973" s="48">
        <f>_xlfn.XLOOKUP($F2973,Main_OG!$D$1:$D$766,Main_OG!AD$1:AD$766,"")</f>
        <v>0.68330088246943577</v>
      </c>
    </row>
    <row r="2974" spans="2:36" x14ac:dyDescent="0.35">
      <c r="B2974" s="36" t="s">
        <v>4186</v>
      </c>
      <c r="C2974" s="45" t="s">
        <v>730</v>
      </c>
      <c r="D2974" s="45" t="s">
        <v>4336</v>
      </c>
      <c r="E2974" s="36" t="s">
        <v>4186</v>
      </c>
      <c r="F2974" s="36" t="str">
        <f t="shared" si="138"/>
        <v>2009_WV</v>
      </c>
      <c r="G2974" s="45">
        <v>2009</v>
      </c>
      <c r="H2974" s="45">
        <f>_xlfn.XLOOKUP(J2974,Main_OG!$B$1:$B$766,Main_OG!$O$1:$O$766,"")</f>
        <v>1</v>
      </c>
      <c r="I2974" s="45">
        <f>_xlfn.XLOOKUP(F2974,Main_OG!$D$1:$D$766,Main_OG!$J$1:$J$766,"")</f>
        <v>0</v>
      </c>
      <c r="J2974" s="45" t="s">
        <v>730</v>
      </c>
      <c r="K2974" s="45" t="str">
        <f t="shared" si="139"/>
        <v>Wheeling Power Co_WV</v>
      </c>
      <c r="L2974" s="45" t="str">
        <f t="shared" si="140"/>
        <v>Wheeling Power Co_WV</v>
      </c>
      <c r="M2974" s="45" t="s">
        <v>4190</v>
      </c>
      <c r="N2974" s="45">
        <v>0</v>
      </c>
      <c r="O2974" s="45">
        <v>5606</v>
      </c>
      <c r="P2974" s="45">
        <v>264</v>
      </c>
      <c r="Q2974" s="45">
        <v>35355</v>
      </c>
      <c r="R2974" s="45">
        <v>0</v>
      </c>
      <c r="S2974" s="45">
        <v>448778</v>
      </c>
      <c r="T2974" s="45">
        <v>1237439</v>
      </c>
      <c r="U2974" s="45">
        <v>426922</v>
      </c>
      <c r="V2974" s="45">
        <v>0</v>
      </c>
      <c r="W2974" s="45">
        <v>6.55</v>
      </c>
      <c r="X2974" s="45">
        <v>4.22</v>
      </c>
      <c r="Y2974" s="45">
        <v>7.5</v>
      </c>
      <c r="Z2974" s="46">
        <v>70886.5</v>
      </c>
      <c r="AA2974" s="46">
        <v>38363.166511074131</v>
      </c>
      <c r="AB2974" s="47">
        <f>_xlfn.XLOOKUP($F2974,Main_OG!$D$1:$D$766,Main_OG!AJ$1:AJ$766,"")</f>
        <v>58333016</v>
      </c>
      <c r="AC2974" s="47">
        <f>_xlfn.XLOOKUP($F2974,Main_OG!$D$1:$D$766,Main_OG!AK$1:AK$766,"")</f>
        <v>616790</v>
      </c>
      <c r="AD2974" s="47">
        <f>_xlfn.XLOOKUP($F2974,Main_OG!$D$1:$D$766,Main_OG!AL$1:AL$766,"")</f>
        <v>2278674</v>
      </c>
      <c r="AE2974" s="47">
        <f>_xlfn.XLOOKUP($F2974,Main_OG!$D$1:$D$766,Main_OG!AM$1:AM$766,"")</f>
        <v>0</v>
      </c>
      <c r="AF2974" s="48">
        <f>_xlfn.XLOOKUP($F2974,Main_OG!$D$1:$D$766,Main_OG!Z$1:Z$766,"")</f>
        <v>2.67</v>
      </c>
      <c r="AG2974" s="48">
        <f>_xlfn.XLOOKUP($F2974,Main_OG!$D$1:$D$766,Main_OG!AA$1:AA$766,"")</f>
        <v>2.64</v>
      </c>
      <c r="AH2974" s="48">
        <f>_xlfn.XLOOKUP($F2974,Main_OG!$D$1:$D$766,Main_OG!AB$1:AB$766,"")</f>
        <v>14.24</v>
      </c>
      <c r="AI2974" s="48">
        <f>_xlfn.XLOOKUP($F2974,Main_OG!$D$1:$D$766,Main_OG!AC$1:AC$766,"")</f>
        <v>4.5973007921271787</v>
      </c>
      <c r="AJ2974" s="48">
        <f>_xlfn.XLOOKUP($F2974,Main_OG!$D$1:$D$766,Main_OG!AD$1:AD$766,"")</f>
        <v>0.68314474405108627</v>
      </c>
    </row>
    <row r="2975" spans="2:36" x14ac:dyDescent="0.35">
      <c r="B2975" s="36" t="s">
        <v>4186</v>
      </c>
      <c r="C2975" s="45" t="s">
        <v>730</v>
      </c>
      <c r="D2975" s="45" t="s">
        <v>4336</v>
      </c>
      <c r="E2975" s="36" t="s">
        <v>4186</v>
      </c>
      <c r="F2975" s="36" t="str">
        <f t="shared" si="138"/>
        <v>2010_WV</v>
      </c>
      <c r="G2975" s="45">
        <v>2010</v>
      </c>
      <c r="H2975" s="45">
        <f>_xlfn.XLOOKUP(J2975,Main_OG!$B$1:$B$766,Main_OG!$O$1:$O$766,"")</f>
        <v>1</v>
      </c>
      <c r="I2975" s="45">
        <f>_xlfn.XLOOKUP(F2975,Main_OG!$D$1:$D$766,Main_OG!$J$1:$J$766,"")</f>
        <v>1</v>
      </c>
      <c r="J2975" s="45" t="s">
        <v>730</v>
      </c>
      <c r="K2975" s="45" t="str">
        <f t="shared" si="139"/>
        <v>Wheeling Power Co_WV</v>
      </c>
      <c r="L2975" s="45" t="str">
        <f t="shared" si="140"/>
        <v>Wheeling Power Co_WV</v>
      </c>
      <c r="M2975" s="45" t="s">
        <v>4191</v>
      </c>
      <c r="N2975" s="45">
        <v>0</v>
      </c>
      <c r="O2975" s="45">
        <v>5649</v>
      </c>
      <c r="P2975" s="45">
        <v>263</v>
      </c>
      <c r="Q2975" s="45">
        <v>35234</v>
      </c>
      <c r="R2975" s="45">
        <v>0</v>
      </c>
      <c r="S2975" s="45">
        <v>459342</v>
      </c>
      <c r="T2975" s="45">
        <v>1390285</v>
      </c>
      <c r="U2975" s="45">
        <v>454435</v>
      </c>
      <c r="V2975" s="45">
        <v>0</v>
      </c>
      <c r="W2975" s="45">
        <v>7.38</v>
      </c>
      <c r="X2975" s="45">
        <v>4.79</v>
      </c>
      <c r="Y2975" s="45">
        <v>8.32</v>
      </c>
      <c r="Z2975" s="46">
        <v>71823.8</v>
      </c>
      <c r="AA2975" s="46">
        <v>38734.377233027641</v>
      </c>
      <c r="AB2975" s="47">
        <f>_xlfn.XLOOKUP($F2975,Main_OG!$D$1:$D$766,Main_OG!AJ$1:AJ$766,"")</f>
        <v>65385526</v>
      </c>
      <c r="AC2975" s="47">
        <f>_xlfn.XLOOKUP($F2975,Main_OG!$D$1:$D$766,Main_OG!AK$1:AK$766,"")</f>
        <v>543402</v>
      </c>
      <c r="AD2975" s="47">
        <f>_xlfn.XLOOKUP($F2975,Main_OG!$D$1:$D$766,Main_OG!AL$1:AL$766,"")</f>
        <v>3029800</v>
      </c>
      <c r="AE2975" s="47">
        <f>_xlfn.XLOOKUP($F2975,Main_OG!$D$1:$D$766,Main_OG!AM$1:AM$766,"")</f>
        <v>0</v>
      </c>
      <c r="AF2975" s="48">
        <f>_xlfn.XLOOKUP($F2975,Main_OG!$D$1:$D$766,Main_OG!Z$1:Z$766,"")</f>
        <v>2.52</v>
      </c>
      <c r="AG2975" s="48">
        <f>_xlfn.XLOOKUP($F2975,Main_OG!$D$1:$D$766,Main_OG!AA$1:AA$766,"")</f>
        <v>2.48</v>
      </c>
      <c r="AH2975" s="48">
        <f>_xlfn.XLOOKUP($F2975,Main_OG!$D$1:$D$766,Main_OG!AB$1:AB$766,"")</f>
        <v>17.09</v>
      </c>
      <c r="AI2975" s="48">
        <f>_xlfn.XLOOKUP($F2975,Main_OG!$D$1:$D$766,Main_OG!AC$1:AC$766,"")</f>
        <v>4.9924248044436963</v>
      </c>
      <c r="AJ2975" s="48">
        <f>_xlfn.XLOOKUP($F2975,Main_OG!$D$1:$D$766,Main_OG!AD$1:AD$766,"")</f>
        <v>0.70992248279802228</v>
      </c>
    </row>
    <row r="2976" spans="2:36" x14ac:dyDescent="0.35">
      <c r="B2976" s="36" t="s">
        <v>4186</v>
      </c>
      <c r="C2976" s="45" t="s">
        <v>730</v>
      </c>
      <c r="D2976" s="45" t="s">
        <v>4336</v>
      </c>
      <c r="E2976" s="36" t="s">
        <v>4186</v>
      </c>
      <c r="F2976" s="36" t="str">
        <f t="shared" si="138"/>
        <v>2011_WV</v>
      </c>
      <c r="G2976" s="45">
        <v>2011</v>
      </c>
      <c r="H2976" s="45">
        <f>_xlfn.XLOOKUP(J2976,Main_OG!$B$1:$B$766,Main_OG!$O$1:$O$766,"")</f>
        <v>1</v>
      </c>
      <c r="I2976" s="45">
        <f>_xlfn.XLOOKUP(F2976,Main_OG!$D$1:$D$766,Main_OG!$J$1:$J$766,"")</f>
        <v>1</v>
      </c>
      <c r="J2976" s="45" t="s">
        <v>730</v>
      </c>
      <c r="K2976" s="45" t="str">
        <f t="shared" si="139"/>
        <v>Wheeling Power Co_WV</v>
      </c>
      <c r="L2976" s="45" t="str">
        <f t="shared" si="140"/>
        <v>Wheeling Power Co_WV</v>
      </c>
      <c r="M2976" s="45" t="s">
        <v>4192</v>
      </c>
      <c r="N2976" s="45">
        <v>0</v>
      </c>
      <c r="O2976" s="45">
        <v>5707</v>
      </c>
      <c r="P2976" s="45">
        <v>258</v>
      </c>
      <c r="Q2976" s="45">
        <v>35134</v>
      </c>
      <c r="R2976" s="45">
        <v>0</v>
      </c>
      <c r="S2976" s="45">
        <v>451336</v>
      </c>
      <c r="T2976" s="45">
        <v>1378578</v>
      </c>
      <c r="U2976" s="45">
        <v>438815</v>
      </c>
      <c r="V2976" s="45">
        <v>0</v>
      </c>
      <c r="W2976" s="45">
        <v>8.1300000000000008</v>
      </c>
      <c r="X2976" s="45">
        <v>5.28</v>
      </c>
      <c r="Y2976" s="45">
        <v>9.25</v>
      </c>
      <c r="Z2976" s="46">
        <v>73175.199999999997</v>
      </c>
      <c r="AA2976" s="46">
        <v>39413.424280649742</v>
      </c>
      <c r="AB2976" s="47">
        <f>_xlfn.XLOOKUP($F2976,Main_OG!$D$1:$D$766,Main_OG!AJ$1:AJ$766,"")</f>
        <v>63985540</v>
      </c>
      <c r="AC2976" s="47">
        <f>_xlfn.XLOOKUP($F2976,Main_OG!$D$1:$D$766,Main_OG!AK$1:AK$766,"")</f>
        <v>654538</v>
      </c>
      <c r="AD2976" s="47">
        <f>_xlfn.XLOOKUP($F2976,Main_OG!$D$1:$D$766,Main_OG!AL$1:AL$766,"")</f>
        <v>5205712</v>
      </c>
      <c r="AE2976" s="47">
        <f>_xlfn.XLOOKUP($F2976,Main_OG!$D$1:$D$766,Main_OG!AM$1:AM$766,"")</f>
        <v>0</v>
      </c>
      <c r="AF2976" s="48">
        <f>_xlfn.XLOOKUP($F2976,Main_OG!$D$1:$D$766,Main_OG!Z$1:Z$766,"")</f>
        <v>0</v>
      </c>
      <c r="AG2976" s="48">
        <f>_xlfn.XLOOKUP($F2976,Main_OG!$D$1:$D$766,Main_OG!AA$1:AA$766,"")</f>
        <v>2.3089180475565318</v>
      </c>
      <c r="AH2976" s="48">
        <f>_xlfn.XLOOKUP($F2976,Main_OG!$D$1:$D$766,Main_OG!AB$1:AB$766,"")</f>
        <v>22.758921780738341</v>
      </c>
      <c r="AI2976" s="48">
        <f>_xlfn.XLOOKUP($F2976,Main_OG!$D$1:$D$766,Main_OG!AC$1:AC$766,"")</f>
        <v>4.6524343752411106</v>
      </c>
      <c r="AJ2976" s="48">
        <f>_xlfn.XLOOKUP($F2976,Main_OG!$D$1:$D$766,Main_OG!AD$1:AD$766,"")</f>
        <v>0.75949643062398253</v>
      </c>
    </row>
    <row r="2977" spans="2:36" x14ac:dyDescent="0.35">
      <c r="B2977" s="36" t="s">
        <v>4186</v>
      </c>
      <c r="C2977" s="45" t="s">
        <v>730</v>
      </c>
      <c r="D2977" s="45" t="s">
        <v>4336</v>
      </c>
      <c r="E2977" s="36" t="s">
        <v>4186</v>
      </c>
      <c r="F2977" s="36" t="str">
        <f t="shared" si="138"/>
        <v>2012_WV</v>
      </c>
      <c r="G2977" s="45">
        <v>2012</v>
      </c>
      <c r="H2977" s="45">
        <f>_xlfn.XLOOKUP(J2977,Main_OG!$B$1:$B$766,Main_OG!$O$1:$O$766,"")</f>
        <v>1</v>
      </c>
      <c r="I2977" s="45">
        <f>_xlfn.XLOOKUP(F2977,Main_OG!$D$1:$D$766,Main_OG!$J$1:$J$766,"")</f>
        <v>1</v>
      </c>
      <c r="J2977" s="45" t="s">
        <v>730</v>
      </c>
      <c r="K2977" s="45" t="str">
        <f t="shared" si="139"/>
        <v>Wheeling Power Co_WV</v>
      </c>
      <c r="L2977" s="45" t="str">
        <f t="shared" si="140"/>
        <v>Wheeling Power Co_WV</v>
      </c>
      <c r="M2977" s="45" t="s">
        <v>4193</v>
      </c>
      <c r="N2977" s="45">
        <v>0</v>
      </c>
      <c r="O2977" s="45">
        <v>5835</v>
      </c>
      <c r="P2977" s="45">
        <v>268</v>
      </c>
      <c r="Q2977" s="45">
        <v>35134</v>
      </c>
      <c r="R2977" s="45">
        <v>0</v>
      </c>
      <c r="S2977" s="45">
        <v>463845</v>
      </c>
      <c r="T2977" s="45">
        <v>1599758</v>
      </c>
      <c r="U2977" s="45">
        <v>436183</v>
      </c>
      <c r="V2977" s="45">
        <v>0</v>
      </c>
      <c r="W2977" s="45">
        <v>8.5024092000000007</v>
      </c>
      <c r="X2977" s="45">
        <v>5.5170218999999996</v>
      </c>
      <c r="Y2977" s="45">
        <v>9.7459094000000004</v>
      </c>
      <c r="Z2977" s="46">
        <v>73124.5</v>
      </c>
      <c r="AA2977" s="46">
        <v>39368.304650579346</v>
      </c>
      <c r="AB2977" s="47">
        <f>_xlfn.XLOOKUP($F2977,Main_OG!$D$1:$D$766,Main_OG!AJ$1:AJ$766,"")</f>
        <v>59041922</v>
      </c>
      <c r="AC2977" s="47">
        <f>_xlfn.XLOOKUP($F2977,Main_OG!$D$1:$D$766,Main_OG!AK$1:AK$766,"")</f>
        <v>500642</v>
      </c>
      <c r="AD2977" s="47">
        <f>_xlfn.XLOOKUP($F2977,Main_OG!$D$1:$D$766,Main_OG!AL$1:AL$766,"")</f>
        <v>4842878</v>
      </c>
      <c r="AE2977" s="47">
        <f>_xlfn.XLOOKUP($F2977,Main_OG!$D$1:$D$766,Main_OG!AM$1:AM$766,"")</f>
        <v>0</v>
      </c>
      <c r="AF2977" s="48">
        <f>_xlfn.XLOOKUP($F2977,Main_OG!$D$1:$D$766,Main_OG!Z$1:Z$766,"")</f>
        <v>0</v>
      </c>
      <c r="AG2977" s="48">
        <f>_xlfn.XLOOKUP($F2977,Main_OG!$D$1:$D$766,Main_OG!AA$1:AA$766,"")</f>
        <v>2.324237813104427</v>
      </c>
      <c r="AH2977" s="48">
        <f>_xlfn.XLOOKUP($F2977,Main_OG!$D$1:$D$766,Main_OG!AB$1:AB$766,"")</f>
        <v>23.49195884567845</v>
      </c>
      <c r="AI2977" s="48">
        <f>_xlfn.XLOOKUP($F2977,Main_OG!$D$1:$D$766,Main_OG!AC$1:AC$766,"")</f>
        <v>3.503818060367514</v>
      </c>
      <c r="AJ2977" s="48">
        <f>_xlfn.XLOOKUP($F2977,Main_OG!$D$1:$D$766,Main_OG!AD$1:AD$766,"")</f>
        <v>0.75442193202762442</v>
      </c>
    </row>
    <row r="2978" spans="2:36" x14ac:dyDescent="0.35">
      <c r="B2978" s="36" t="s">
        <v>4186</v>
      </c>
      <c r="C2978" s="45" t="s">
        <v>730</v>
      </c>
      <c r="D2978" s="45" t="s">
        <v>4336</v>
      </c>
      <c r="E2978" s="36" t="s">
        <v>4186</v>
      </c>
      <c r="F2978" s="36" t="str">
        <f t="shared" si="138"/>
        <v>2013_WV</v>
      </c>
      <c r="G2978" s="45">
        <v>2013</v>
      </c>
      <c r="H2978" s="45">
        <f>_xlfn.XLOOKUP(J2978,Main_OG!$B$1:$B$766,Main_OG!$O$1:$O$766,"")</f>
        <v>1</v>
      </c>
      <c r="I2978" s="45">
        <f>_xlfn.XLOOKUP(F2978,Main_OG!$D$1:$D$766,Main_OG!$J$1:$J$766,"")</f>
        <v>1</v>
      </c>
      <c r="J2978" s="45" t="s">
        <v>730</v>
      </c>
      <c r="K2978" s="45" t="str">
        <f t="shared" si="139"/>
        <v>Wheeling Power Co_WV</v>
      </c>
      <c r="L2978" s="45" t="str">
        <f t="shared" si="140"/>
        <v>Wheeling Power Co_WV</v>
      </c>
      <c r="M2978" s="45" t="s">
        <v>4194</v>
      </c>
      <c r="N2978" s="45">
        <v>0</v>
      </c>
      <c r="O2978" s="45">
        <v>5951</v>
      </c>
      <c r="P2978" s="45">
        <v>271</v>
      </c>
      <c r="Q2978" s="45">
        <v>35073</v>
      </c>
      <c r="R2978" s="45">
        <v>0</v>
      </c>
      <c r="S2978" s="45">
        <v>459217</v>
      </c>
      <c r="T2978" s="45">
        <v>1811401</v>
      </c>
      <c r="U2978" s="45">
        <v>433163</v>
      </c>
      <c r="V2978" s="45">
        <v>0</v>
      </c>
      <c r="W2978" s="45">
        <v>8.4326146000000008</v>
      </c>
      <c r="X2978" s="45">
        <v>5.7542201000000004</v>
      </c>
      <c r="Y2978" s="45">
        <v>9.6513322000000006</v>
      </c>
      <c r="Z2978" s="46">
        <v>73949</v>
      </c>
      <c r="AA2978" s="46">
        <v>39869.676423142948</v>
      </c>
      <c r="AB2978" s="47">
        <f>_xlfn.XLOOKUP($F2978,Main_OG!$D$1:$D$766,Main_OG!AJ$1:AJ$766,"")</f>
        <v>60088330</v>
      </c>
      <c r="AC2978" s="47">
        <f>_xlfn.XLOOKUP($F2978,Main_OG!$D$1:$D$766,Main_OG!AK$1:AK$766,"")</f>
        <v>539786</v>
      </c>
      <c r="AD2978" s="47">
        <f>_xlfn.XLOOKUP($F2978,Main_OG!$D$1:$D$766,Main_OG!AL$1:AL$766,"")</f>
        <v>5675694</v>
      </c>
      <c r="AE2978" s="47">
        <f>_xlfn.XLOOKUP($F2978,Main_OG!$D$1:$D$766,Main_OG!AM$1:AM$766,"")</f>
        <v>0</v>
      </c>
      <c r="AF2978" s="48">
        <f>_xlfn.XLOOKUP($F2978,Main_OG!$D$1:$D$766,Main_OG!Z$1:Z$766,"")</f>
        <v>2.5299999999999998</v>
      </c>
      <c r="AG2978" s="48">
        <f>_xlfn.XLOOKUP($F2978,Main_OG!$D$1:$D$766,Main_OG!AA$1:AA$766,"")</f>
        <v>2.3089180475565318</v>
      </c>
      <c r="AH2978" s="48">
        <f>_xlfn.XLOOKUP($F2978,Main_OG!$D$1:$D$766,Main_OG!AB$1:AB$766,"")</f>
        <v>23.43</v>
      </c>
      <c r="AI2978" s="48">
        <f>_xlfn.XLOOKUP($F2978,Main_OG!$D$1:$D$766,Main_OG!AC$1:AC$766,"")</f>
        <v>4.4043332512284126</v>
      </c>
      <c r="AJ2978" s="48">
        <f>_xlfn.XLOOKUP($F2978,Main_OG!$D$1:$D$766,Main_OG!AD$1:AD$766,"")</f>
        <v>0.73100116927520231</v>
      </c>
    </row>
    <row r="2979" spans="2:36" x14ac:dyDescent="0.35">
      <c r="B2979" s="36" t="s">
        <v>4186</v>
      </c>
      <c r="C2979" s="45" t="s">
        <v>730</v>
      </c>
      <c r="D2979" s="45" t="s">
        <v>4336</v>
      </c>
      <c r="E2979" s="36" t="s">
        <v>4186</v>
      </c>
      <c r="F2979" s="36" t="str">
        <f t="shared" si="138"/>
        <v>2014_WV</v>
      </c>
      <c r="G2979" s="45">
        <v>2014</v>
      </c>
      <c r="H2979" s="45">
        <f>_xlfn.XLOOKUP(J2979,Main_OG!$B$1:$B$766,Main_OG!$O$1:$O$766,"")</f>
        <v>1</v>
      </c>
      <c r="I2979" s="45">
        <f>_xlfn.XLOOKUP(F2979,Main_OG!$D$1:$D$766,Main_OG!$J$1:$J$766,"")</f>
        <v>1</v>
      </c>
      <c r="J2979" s="45" t="s">
        <v>730</v>
      </c>
      <c r="K2979" s="45" t="str">
        <f t="shared" si="139"/>
        <v>Wheeling Power Co_WV</v>
      </c>
      <c r="L2979" s="45" t="str">
        <f t="shared" si="140"/>
        <v>Wheeling Power Co_WV</v>
      </c>
      <c r="M2979" s="45" t="s">
        <v>4195</v>
      </c>
      <c r="N2979" s="45">
        <v>0</v>
      </c>
      <c r="O2979" s="45">
        <v>6023</v>
      </c>
      <c r="P2979" s="45">
        <v>271</v>
      </c>
      <c r="Q2979" s="45">
        <v>35002</v>
      </c>
      <c r="R2979" s="45">
        <v>0</v>
      </c>
      <c r="S2979" s="45">
        <v>447849</v>
      </c>
      <c r="T2979" s="45">
        <v>2397038</v>
      </c>
      <c r="U2979" s="45">
        <v>425005</v>
      </c>
      <c r="V2979" s="45">
        <v>0</v>
      </c>
      <c r="W2979" s="45">
        <v>8.2237539999999996</v>
      </c>
      <c r="X2979" s="45">
        <v>5.5246516999999997</v>
      </c>
      <c r="Y2979" s="45">
        <v>9.4551829000000005</v>
      </c>
      <c r="Z2979" s="46">
        <v>74111.3</v>
      </c>
      <c r="AA2979" s="46">
        <v>40047.844743967937</v>
      </c>
      <c r="AB2979" s="47">
        <f>_xlfn.XLOOKUP($F2979,Main_OG!$D$1:$D$766,Main_OG!AJ$1:AJ$766,"")</f>
        <v>63836968</v>
      </c>
      <c r="AC2979" s="47">
        <f>_xlfn.XLOOKUP($F2979,Main_OG!$D$1:$D$766,Main_OG!AK$1:AK$766,"")</f>
        <v>567860</v>
      </c>
      <c r="AD2979" s="47">
        <f>_xlfn.XLOOKUP($F2979,Main_OG!$D$1:$D$766,Main_OG!AL$1:AL$766,"")</f>
        <v>13418984</v>
      </c>
      <c r="AE2979" s="47">
        <f>_xlfn.XLOOKUP($F2979,Main_OG!$D$1:$D$766,Main_OG!AM$1:AM$766,"")</f>
        <v>0</v>
      </c>
      <c r="AF2979" s="48">
        <f>_xlfn.XLOOKUP($F2979,Main_OG!$D$1:$D$766,Main_OG!Z$1:Z$766,"")</f>
        <v>2.4700000000000002</v>
      </c>
      <c r="AG2979" s="48">
        <f>_xlfn.XLOOKUP($F2979,Main_OG!$D$1:$D$766,Main_OG!AA$1:AA$766,"")</f>
        <v>2.4</v>
      </c>
      <c r="AH2979" s="48">
        <f>_xlfn.XLOOKUP($F2979,Main_OG!$D$1:$D$766,Main_OG!AB$1:AB$766,"")</f>
        <v>20.48845299552563</v>
      </c>
      <c r="AI2979" s="48">
        <f>_xlfn.XLOOKUP($F2979,Main_OG!$D$1:$D$766,Main_OG!AC$1:AC$766,"")</f>
        <v>4.9924248044436963</v>
      </c>
      <c r="AJ2979" s="48">
        <f>_xlfn.XLOOKUP($F2979,Main_OG!$D$1:$D$766,Main_OG!AD$1:AD$766,"")</f>
        <v>0.68548682032632846</v>
      </c>
    </row>
    <row r="2980" spans="2:36" x14ac:dyDescent="0.35">
      <c r="B2980" s="36" t="s">
        <v>4186</v>
      </c>
      <c r="C2980" s="45" t="s">
        <v>730</v>
      </c>
      <c r="D2980" s="45" t="s">
        <v>4336</v>
      </c>
      <c r="E2980" s="36" t="s">
        <v>4186</v>
      </c>
      <c r="F2980" s="36" t="str">
        <f t="shared" si="138"/>
        <v>2015_WV</v>
      </c>
      <c r="G2980" s="45">
        <v>2015</v>
      </c>
      <c r="H2980" s="45">
        <f>_xlfn.XLOOKUP(J2980,Main_OG!$B$1:$B$766,Main_OG!$O$1:$O$766,"")</f>
        <v>1</v>
      </c>
      <c r="I2980" s="45">
        <f>_xlfn.XLOOKUP(F2980,Main_OG!$D$1:$D$766,Main_OG!$J$1:$J$766,"")</f>
        <v>1</v>
      </c>
      <c r="J2980" s="45" t="s">
        <v>730</v>
      </c>
      <c r="K2980" s="45" t="str">
        <f t="shared" si="139"/>
        <v>Wheeling Power Co_WV</v>
      </c>
      <c r="L2980" s="45" t="str">
        <f t="shared" si="140"/>
        <v>Wheeling Power Co_WV</v>
      </c>
      <c r="M2980" s="45" t="s">
        <v>4196</v>
      </c>
      <c r="N2980" s="45">
        <v>0</v>
      </c>
      <c r="O2980" s="45">
        <v>6108</v>
      </c>
      <c r="P2980" s="45">
        <v>275</v>
      </c>
      <c r="Q2980" s="45">
        <v>35020</v>
      </c>
      <c r="R2980" s="45">
        <v>0</v>
      </c>
      <c r="S2980" s="45">
        <v>457000</v>
      </c>
      <c r="T2980" s="45">
        <v>2747829</v>
      </c>
      <c r="U2980" s="45">
        <v>425826</v>
      </c>
      <c r="V2980" s="45">
        <v>0</v>
      </c>
      <c r="W2980" s="45">
        <v>8.6207876999999993</v>
      </c>
      <c r="X2980" s="45">
        <v>5.6091191</v>
      </c>
      <c r="Y2980" s="45">
        <v>10.354699</v>
      </c>
      <c r="Z2980" s="46">
        <v>74261.399999999994</v>
      </c>
      <c r="AA2980" s="46">
        <v>40286.502919712781</v>
      </c>
      <c r="AB2980" s="47">
        <f>_xlfn.XLOOKUP($F2980,Main_OG!$D$1:$D$766,Main_OG!AJ$1:AJ$766,"")</f>
        <v>56362046</v>
      </c>
      <c r="AC2980" s="47">
        <f>_xlfn.XLOOKUP($F2980,Main_OG!$D$1:$D$766,Main_OG!AK$1:AK$766,"")</f>
        <v>494304</v>
      </c>
      <c r="AD2980" s="47">
        <f>_xlfn.XLOOKUP($F2980,Main_OG!$D$1:$D$766,Main_OG!AL$1:AL$766,"")</f>
        <v>26437996</v>
      </c>
      <c r="AE2980" s="47">
        <f>_xlfn.XLOOKUP($F2980,Main_OG!$D$1:$D$766,Main_OG!AM$1:AM$766,"")</f>
        <v>0</v>
      </c>
      <c r="AF2980" s="48">
        <f>_xlfn.XLOOKUP($F2980,Main_OG!$D$1:$D$766,Main_OG!Z$1:Z$766,"")</f>
        <v>0</v>
      </c>
      <c r="AG2980" s="48">
        <f>_xlfn.XLOOKUP($F2980,Main_OG!$D$1:$D$766,Main_OG!AA$1:AA$766,"")</f>
        <v>2.31</v>
      </c>
      <c r="AH2980" s="48">
        <f>_xlfn.XLOOKUP($F2980,Main_OG!$D$1:$D$766,Main_OG!AB$1:AB$766,"")</f>
        <v>12.08771849023859</v>
      </c>
      <c r="AI2980" s="48">
        <f>_xlfn.XLOOKUP($F2980,Main_OG!$D$1:$D$766,Main_OG!AC$1:AC$766,"")</f>
        <v>3.3843619636206599</v>
      </c>
      <c r="AJ2980" s="48">
        <f>_xlfn.XLOOKUP($F2980,Main_OG!$D$1:$D$766,Main_OG!AD$1:AD$766,"")</f>
        <v>0.66963877086385626</v>
      </c>
    </row>
    <row r="2981" spans="2:36" x14ac:dyDescent="0.35">
      <c r="B2981" s="36" t="s">
        <v>4186</v>
      </c>
      <c r="C2981" s="45" t="s">
        <v>730</v>
      </c>
      <c r="D2981" s="45" t="s">
        <v>4336</v>
      </c>
      <c r="E2981" s="36" t="s">
        <v>4186</v>
      </c>
      <c r="F2981" s="36" t="str">
        <f t="shared" si="138"/>
        <v>2016_WV</v>
      </c>
      <c r="G2981" s="45">
        <v>2016</v>
      </c>
      <c r="H2981" s="45">
        <f>_xlfn.XLOOKUP(J2981,Main_OG!$B$1:$B$766,Main_OG!$O$1:$O$766,"")</f>
        <v>1</v>
      </c>
      <c r="I2981" s="45">
        <f>_xlfn.XLOOKUP(F2981,Main_OG!$D$1:$D$766,Main_OG!$J$1:$J$766,"")</f>
        <v>1</v>
      </c>
      <c r="J2981" s="45" t="s">
        <v>730</v>
      </c>
      <c r="K2981" s="45" t="str">
        <f t="shared" si="139"/>
        <v>Wheeling Power Co_WV</v>
      </c>
      <c r="L2981" s="45" t="str">
        <f t="shared" si="140"/>
        <v>Wheeling Power Co_WV</v>
      </c>
      <c r="M2981" s="45" t="s">
        <v>4197</v>
      </c>
      <c r="N2981" s="45">
        <v>0</v>
      </c>
      <c r="O2981" s="45">
        <v>6165</v>
      </c>
      <c r="P2981" s="45">
        <v>268</v>
      </c>
      <c r="Q2981" s="45">
        <v>34834</v>
      </c>
      <c r="R2981" s="45">
        <v>0</v>
      </c>
      <c r="S2981" s="45">
        <v>457939</v>
      </c>
      <c r="T2981" s="45">
        <v>2905456</v>
      </c>
      <c r="U2981" s="45">
        <v>417976</v>
      </c>
      <c r="V2981" s="45">
        <v>0</v>
      </c>
      <c r="W2981" s="45">
        <v>9.0278399999999994</v>
      </c>
      <c r="X2981" s="45">
        <v>5.8893336999999999</v>
      </c>
      <c r="Y2981" s="45">
        <v>11.986095000000001</v>
      </c>
      <c r="Z2981" s="46">
        <v>73513.3</v>
      </c>
      <c r="AA2981" s="46">
        <v>40117.821368834368</v>
      </c>
      <c r="AB2981" s="47">
        <f>_xlfn.XLOOKUP($F2981,Main_OG!$D$1:$D$766,Main_OG!AJ$1:AJ$766,"")</f>
        <v>58872982</v>
      </c>
      <c r="AC2981" s="47">
        <f>_xlfn.XLOOKUP($F2981,Main_OG!$D$1:$D$766,Main_OG!AK$1:AK$766,"")</f>
        <v>431672</v>
      </c>
      <c r="AD2981" s="47">
        <f>_xlfn.XLOOKUP($F2981,Main_OG!$D$1:$D$766,Main_OG!AL$1:AL$766,"")</f>
        <v>22243778</v>
      </c>
      <c r="AE2981" s="47">
        <f>_xlfn.XLOOKUP($F2981,Main_OG!$D$1:$D$766,Main_OG!AM$1:AM$766,"")</f>
        <v>0</v>
      </c>
      <c r="AF2981" s="48">
        <f>_xlfn.XLOOKUP($F2981,Main_OG!$D$1:$D$766,Main_OG!Z$1:Z$766,"")</f>
        <v>0</v>
      </c>
      <c r="AG2981" s="48">
        <f>_xlfn.XLOOKUP($F2981,Main_OG!$D$1:$D$766,Main_OG!AA$1:AA$766,"")</f>
        <v>2.2143440282408582</v>
      </c>
      <c r="AH2981" s="48">
        <f>_xlfn.XLOOKUP($F2981,Main_OG!$D$1:$D$766,Main_OG!AB$1:AB$766,"")</f>
        <v>11.48</v>
      </c>
      <c r="AI2981" s="48">
        <f>_xlfn.XLOOKUP($F2981,Main_OG!$D$1:$D$766,Main_OG!AC$1:AC$766,"")</f>
        <v>3.2924726584307722</v>
      </c>
      <c r="AJ2981" s="48">
        <f>_xlfn.XLOOKUP($F2981,Main_OG!$D$1:$D$766,Main_OG!AD$1:AD$766,"")</f>
        <v>0.65636700530415037</v>
      </c>
    </row>
    <row r="2982" spans="2:36" x14ac:dyDescent="0.35">
      <c r="B2982" s="36" t="s">
        <v>4186</v>
      </c>
      <c r="C2982" s="45" t="s">
        <v>730</v>
      </c>
      <c r="D2982" s="45" t="s">
        <v>4336</v>
      </c>
      <c r="E2982" s="36" t="s">
        <v>4186</v>
      </c>
      <c r="F2982" s="36" t="str">
        <f t="shared" si="138"/>
        <v>2017_WV</v>
      </c>
      <c r="G2982" s="45">
        <v>2017</v>
      </c>
      <c r="H2982" s="45">
        <f>_xlfn.XLOOKUP(J2982,Main_OG!$B$1:$B$766,Main_OG!$O$1:$O$766,"")</f>
        <v>1</v>
      </c>
      <c r="I2982" s="45">
        <f>_xlfn.XLOOKUP(F2982,Main_OG!$D$1:$D$766,Main_OG!$J$1:$J$766,"")</f>
        <v>1</v>
      </c>
      <c r="J2982" s="45" t="s">
        <v>730</v>
      </c>
      <c r="K2982" s="45" t="str">
        <f t="shared" si="139"/>
        <v>Wheeling Power Co_WV</v>
      </c>
      <c r="L2982" s="45" t="str">
        <f t="shared" si="140"/>
        <v>Wheeling Power Co_WV</v>
      </c>
      <c r="M2982" s="45" t="s">
        <v>4198</v>
      </c>
      <c r="N2982" s="45">
        <v>0</v>
      </c>
      <c r="O2982" s="45">
        <v>6242</v>
      </c>
      <c r="P2982" s="45">
        <v>267</v>
      </c>
      <c r="Q2982" s="45">
        <v>34918</v>
      </c>
      <c r="R2982" s="45">
        <v>0</v>
      </c>
      <c r="S2982" s="45">
        <v>448726</v>
      </c>
      <c r="T2982" s="45">
        <v>3079211</v>
      </c>
      <c r="U2982" s="45">
        <v>388827</v>
      </c>
      <c r="V2982" s="45">
        <v>0</v>
      </c>
      <c r="W2982" s="45">
        <v>9.2403828000000008</v>
      </c>
      <c r="X2982" s="45">
        <v>5.8788761000000003</v>
      </c>
      <c r="Y2982" s="45">
        <v>12.119014</v>
      </c>
      <c r="Z2982" s="46">
        <v>75172.399999999994</v>
      </c>
      <c r="AA2982" s="46">
        <v>41333.426441001538</v>
      </c>
      <c r="AB2982" s="47">
        <f>_xlfn.XLOOKUP($F2982,Main_OG!$D$1:$D$766,Main_OG!AJ$1:AJ$766,"")</f>
        <v>55711522</v>
      </c>
      <c r="AC2982" s="47">
        <f>_xlfn.XLOOKUP($F2982,Main_OG!$D$1:$D$766,Main_OG!AK$1:AK$766,"")</f>
        <v>415920</v>
      </c>
      <c r="AD2982" s="47">
        <f>_xlfn.XLOOKUP($F2982,Main_OG!$D$1:$D$766,Main_OG!AL$1:AL$766,"")</f>
        <v>24834918</v>
      </c>
      <c r="AE2982" s="47">
        <f>_xlfn.XLOOKUP($F2982,Main_OG!$D$1:$D$766,Main_OG!AM$1:AM$766,"")</f>
        <v>0</v>
      </c>
      <c r="AF2982" s="48">
        <f>_xlfn.XLOOKUP($F2982,Main_OG!$D$1:$D$766,Main_OG!Z$1:Z$766,"")</f>
        <v>2.23</v>
      </c>
      <c r="AG2982" s="48">
        <f>_xlfn.XLOOKUP($F2982,Main_OG!$D$1:$D$766,Main_OG!AA$1:AA$766,"")</f>
        <v>2.2000000000000002</v>
      </c>
      <c r="AH2982" s="48">
        <f>_xlfn.XLOOKUP($F2982,Main_OG!$D$1:$D$766,Main_OG!AB$1:AB$766,"")</f>
        <v>14.73443638842941</v>
      </c>
      <c r="AI2982" s="48">
        <f>_xlfn.XLOOKUP($F2982,Main_OG!$D$1:$D$766,Main_OG!AC$1:AC$766,"")</f>
        <v>3.7243523928232452</v>
      </c>
      <c r="AJ2982" s="48">
        <f>_xlfn.XLOOKUP($F2982,Main_OG!$D$1:$D$766,Main_OG!AD$1:AD$766,"")</f>
        <v>0.62802788237371954</v>
      </c>
    </row>
    <row r="2983" spans="2:36" x14ac:dyDescent="0.35">
      <c r="B2983" s="36" t="s">
        <v>4186</v>
      </c>
      <c r="C2983" s="45" t="s">
        <v>730</v>
      </c>
      <c r="D2983" s="45" t="s">
        <v>4336</v>
      </c>
      <c r="E2983" s="36" t="s">
        <v>4186</v>
      </c>
      <c r="F2983" s="36" t="str">
        <f t="shared" si="138"/>
        <v>2018_WV</v>
      </c>
      <c r="G2983" s="45">
        <v>2018</v>
      </c>
      <c r="H2983" s="45">
        <f>_xlfn.XLOOKUP(J2983,Main_OG!$B$1:$B$766,Main_OG!$O$1:$O$766,"")</f>
        <v>1</v>
      </c>
      <c r="I2983" s="45">
        <f>_xlfn.XLOOKUP(F2983,Main_OG!$D$1:$D$766,Main_OG!$J$1:$J$766,"")</f>
        <v>1</v>
      </c>
      <c r="J2983" s="45" t="s">
        <v>730</v>
      </c>
      <c r="K2983" s="45" t="str">
        <f t="shared" si="139"/>
        <v>Wheeling Power Co_WV</v>
      </c>
      <c r="L2983" s="45" t="str">
        <f t="shared" si="140"/>
        <v>Wheeling Power Co_WV</v>
      </c>
      <c r="M2983" s="45" t="s">
        <v>4199</v>
      </c>
      <c r="N2983" s="45">
        <v>0</v>
      </c>
      <c r="O2983" s="45">
        <v>6328</v>
      </c>
      <c r="P2983" s="45">
        <v>269</v>
      </c>
      <c r="Q2983" s="45">
        <v>35002</v>
      </c>
      <c r="R2983" s="45">
        <v>0</v>
      </c>
      <c r="S2983" s="45">
        <v>465016</v>
      </c>
      <c r="T2983" s="45">
        <v>3450667</v>
      </c>
      <c r="U2983" s="45">
        <v>435342</v>
      </c>
      <c r="V2983" s="45">
        <v>0</v>
      </c>
      <c r="W2983" s="45">
        <v>9.0583980000000004</v>
      </c>
      <c r="X2983" s="45">
        <v>5.6707296999999999</v>
      </c>
      <c r="Y2983" s="45">
        <v>11.842643000000001</v>
      </c>
      <c r="Z2983" s="46">
        <v>77406.5</v>
      </c>
      <c r="AA2983" s="46">
        <v>42861.85742375355</v>
      </c>
      <c r="AB2983" s="47">
        <f>_xlfn.XLOOKUP($F2983,Main_OG!$D$1:$D$766,Main_OG!AJ$1:AJ$766,"")</f>
        <v>51342914</v>
      </c>
      <c r="AC2983" s="47">
        <f>_xlfn.XLOOKUP($F2983,Main_OG!$D$1:$D$766,Main_OG!AK$1:AK$766,"")</f>
        <v>579372</v>
      </c>
      <c r="AD2983" s="47">
        <f>_xlfn.XLOOKUP($F2983,Main_OG!$D$1:$D$766,Main_OG!AL$1:AL$766,"")</f>
        <v>24224924</v>
      </c>
      <c r="AE2983" s="47">
        <f>_xlfn.XLOOKUP($F2983,Main_OG!$D$1:$D$766,Main_OG!AM$1:AM$766,"")</f>
        <v>0</v>
      </c>
      <c r="AF2983" s="48">
        <f>_xlfn.XLOOKUP($F2983,Main_OG!$D$1:$D$766,Main_OG!Z$1:Z$766,"")</f>
        <v>0</v>
      </c>
      <c r="AG2983" s="48">
        <f>_xlfn.XLOOKUP($F2983,Main_OG!$D$1:$D$766,Main_OG!AA$1:AA$766,"")</f>
        <v>2.09</v>
      </c>
      <c r="AH2983" s="48">
        <f>_xlfn.XLOOKUP($F2983,Main_OG!$D$1:$D$766,Main_OG!AB$1:AB$766,"")</f>
        <v>16.62</v>
      </c>
      <c r="AI2983" s="48">
        <f>_xlfn.XLOOKUP($F2983,Main_OG!$D$1:$D$766,Main_OG!AC$1:AC$766,"")</f>
        <v>3.8713752811270652</v>
      </c>
      <c r="AJ2983" s="48">
        <f>_xlfn.XLOOKUP($F2983,Main_OG!$D$1:$D$766,Main_OG!AD$1:AD$766,"")</f>
        <v>0.62810595158289428</v>
      </c>
    </row>
    <row r="2984" spans="2:36" x14ac:dyDescent="0.35">
      <c r="B2984" s="36" t="s">
        <v>4186</v>
      </c>
      <c r="C2984" s="45" t="s">
        <v>730</v>
      </c>
      <c r="D2984" s="45" t="s">
        <v>4336</v>
      </c>
      <c r="E2984" s="36" t="s">
        <v>4186</v>
      </c>
      <c r="F2984" s="36" t="str">
        <f t="shared" si="138"/>
        <v>2019_WV</v>
      </c>
      <c r="G2984" s="45">
        <v>2019</v>
      </c>
      <c r="H2984" s="45">
        <f>_xlfn.XLOOKUP(J2984,Main_OG!$B$1:$B$766,Main_OG!$O$1:$O$766,"")</f>
        <v>1</v>
      </c>
      <c r="I2984" s="45">
        <f>_xlfn.XLOOKUP(F2984,Main_OG!$D$1:$D$766,Main_OG!$J$1:$J$766,"")</f>
        <v>1</v>
      </c>
      <c r="J2984" s="45" t="s">
        <v>730</v>
      </c>
      <c r="K2984" s="45" t="str">
        <f t="shared" si="139"/>
        <v>Wheeling Power Co_WV</v>
      </c>
      <c r="L2984" s="45" t="str">
        <f t="shared" si="140"/>
        <v>Wheeling Power Co_WV</v>
      </c>
      <c r="M2984" s="45" t="s">
        <v>4200</v>
      </c>
      <c r="N2984" s="45">
        <v>0</v>
      </c>
      <c r="O2984" s="45">
        <v>6298</v>
      </c>
      <c r="P2984" s="45">
        <v>378</v>
      </c>
      <c r="Q2984" s="45">
        <v>34882</v>
      </c>
      <c r="R2984" s="45">
        <v>0</v>
      </c>
      <c r="S2984" s="45">
        <v>427316</v>
      </c>
      <c r="T2984" s="45">
        <v>3440197</v>
      </c>
      <c r="U2984" s="45">
        <v>406751</v>
      </c>
      <c r="V2984" s="45">
        <v>0</v>
      </c>
      <c r="W2984" s="45">
        <v>9.1601999000000003</v>
      </c>
      <c r="X2984" s="45">
        <v>5.5008477999999998</v>
      </c>
      <c r="Y2984" s="45">
        <v>12.265981</v>
      </c>
      <c r="Z2984" s="46">
        <v>76786.600000000006</v>
      </c>
      <c r="AA2984" s="46">
        <v>42771.783298603048</v>
      </c>
      <c r="AB2984" s="47">
        <f>_xlfn.XLOOKUP($F2984,Main_OG!$D$1:$D$766,Main_OG!AJ$1:AJ$766,"")</f>
        <v>47520532</v>
      </c>
      <c r="AC2984" s="47">
        <f>_xlfn.XLOOKUP($F2984,Main_OG!$D$1:$D$766,Main_OG!AK$1:AK$766,"")</f>
        <v>460900</v>
      </c>
      <c r="AD2984" s="47">
        <f>_xlfn.XLOOKUP($F2984,Main_OG!$D$1:$D$766,Main_OG!AL$1:AL$766,"")</f>
        <v>37910422</v>
      </c>
      <c r="AE2984" s="47">
        <f>_xlfn.XLOOKUP($F2984,Main_OG!$D$1:$D$766,Main_OG!AM$1:AM$766,"")</f>
        <v>0</v>
      </c>
      <c r="AF2984" s="48">
        <f>_xlfn.XLOOKUP($F2984,Main_OG!$D$1:$D$766,Main_OG!Z$1:Z$766,"")</f>
        <v>0</v>
      </c>
      <c r="AG2984" s="48">
        <f>_xlfn.XLOOKUP($F2984,Main_OG!$D$1:$D$766,Main_OG!AA$1:AA$766,"")</f>
        <v>2.176146746141439</v>
      </c>
      <c r="AH2984" s="48">
        <f>_xlfn.XLOOKUP($F2984,Main_OG!$D$1:$D$766,Main_OG!AB$1:AB$766,"")</f>
        <v>16.155101142605361</v>
      </c>
      <c r="AI2984" s="48">
        <f>_xlfn.XLOOKUP($F2984,Main_OG!$D$1:$D$766,Main_OG!AC$1:AC$766,"")</f>
        <v>2.19</v>
      </c>
      <c r="AJ2984" s="48">
        <f>_xlfn.XLOOKUP($F2984,Main_OG!$D$1:$D$766,Main_OG!AD$1:AD$766,"")</f>
        <v>0.60296766622862785</v>
      </c>
    </row>
    <row r="2985" spans="2:36" x14ac:dyDescent="0.35">
      <c r="B2985" s="36" t="s">
        <v>4186</v>
      </c>
      <c r="C2985" s="45" t="s">
        <v>730</v>
      </c>
      <c r="D2985" s="45" t="s">
        <v>4336</v>
      </c>
      <c r="E2985" s="36" t="s">
        <v>4186</v>
      </c>
      <c r="F2985" s="36" t="str">
        <f t="shared" si="138"/>
        <v>2020_WV</v>
      </c>
      <c r="G2985" s="45">
        <v>2020</v>
      </c>
      <c r="H2985" s="45">
        <f>_xlfn.XLOOKUP(J2985,Main_OG!$B$1:$B$766,Main_OG!$O$1:$O$766,"")</f>
        <v>1</v>
      </c>
      <c r="I2985" s="45">
        <f>_xlfn.XLOOKUP(F2985,Main_OG!$D$1:$D$766,Main_OG!$J$1:$J$766,"")</f>
        <v>1</v>
      </c>
      <c r="J2985" s="45" t="s">
        <v>730</v>
      </c>
      <c r="K2985" s="45" t="str">
        <f t="shared" si="139"/>
        <v>Wheeling Power Co_WV</v>
      </c>
      <c r="L2985" s="45" t="str">
        <f t="shared" si="140"/>
        <v>Wheeling Power Co_WV</v>
      </c>
      <c r="M2985" s="45" t="s">
        <v>4201</v>
      </c>
      <c r="N2985" s="45">
        <v>0</v>
      </c>
      <c r="O2985" s="45">
        <v>6360</v>
      </c>
      <c r="P2985" s="45">
        <v>405</v>
      </c>
      <c r="Q2985" s="45">
        <v>0</v>
      </c>
      <c r="R2985" s="45">
        <v>0</v>
      </c>
      <c r="S2985" s="45">
        <v>390574</v>
      </c>
      <c r="T2985" s="45">
        <v>3569208</v>
      </c>
      <c r="U2985" s="45">
        <v>0</v>
      </c>
      <c r="V2985" s="45">
        <v>0</v>
      </c>
      <c r="W2985" s="45">
        <v>9.4742610000000003</v>
      </c>
      <c r="X2985" s="45">
        <v>5.6262622000000002</v>
      </c>
      <c r="Y2985" s="45">
        <v>0</v>
      </c>
      <c r="Z2985" s="46">
        <v>73952.899999999994</v>
      </c>
      <c r="AA2985" s="46">
        <v>41357.212761792915</v>
      </c>
      <c r="AB2985" s="47">
        <f>_xlfn.XLOOKUP($F2985,Main_OG!$D$1:$D$766,Main_OG!AJ$1:AJ$766,"")</f>
        <v>41146208</v>
      </c>
      <c r="AC2985" s="47">
        <f>_xlfn.XLOOKUP($F2985,Main_OG!$D$1:$D$766,Main_OG!AK$1:AK$766,"")</f>
        <v>514550</v>
      </c>
      <c r="AD2985" s="47">
        <f>_xlfn.XLOOKUP($F2985,Main_OG!$D$1:$D$766,Main_OG!AL$1:AL$766,"")</f>
        <v>47838984</v>
      </c>
      <c r="AE2985" s="47">
        <f>_xlfn.XLOOKUP($F2985,Main_OG!$D$1:$D$766,Main_OG!AM$1:AM$766,"")</f>
        <v>0</v>
      </c>
      <c r="AF2985" s="48">
        <f>_xlfn.XLOOKUP($F2985,Main_OG!$D$1:$D$766,Main_OG!Z$1:Z$766,"")</f>
        <v>0</v>
      </c>
      <c r="AG2985" s="48">
        <f>_xlfn.XLOOKUP($F2985,Main_OG!$D$1:$D$766,Main_OG!AA$1:AA$766,"")</f>
        <v>2.127327759928813</v>
      </c>
      <c r="AH2985" s="48">
        <f>_xlfn.XLOOKUP($F2985,Main_OG!$D$1:$D$766,Main_OG!AB$1:AB$766,"")</f>
        <v>12.535325193609101</v>
      </c>
      <c r="AI2985" s="48">
        <f>_xlfn.XLOOKUP($F2985,Main_OG!$D$1:$D$766,Main_OG!AC$1:AC$766,"")</f>
        <v>2.8422150630003218</v>
      </c>
      <c r="AJ2985" s="48">
        <f>_xlfn.XLOOKUP($F2985,Main_OG!$D$1:$D$766,Main_OG!AD$1:AD$766,"")</f>
        <v>0.5848556097000881</v>
      </c>
    </row>
    <row r="2986" spans="2:36" x14ac:dyDescent="0.35">
      <c r="B2986" s="36" t="s">
        <v>4202</v>
      </c>
      <c r="C2986" s="45" t="s">
        <v>230</v>
      </c>
      <c r="D2986" s="45" t="s">
        <v>4331</v>
      </c>
      <c r="E2986" s="36" t="s">
        <v>4202</v>
      </c>
      <c r="F2986" s="36" t="str">
        <f t="shared" si="138"/>
        <v>2006_MI</v>
      </c>
      <c r="G2986" s="45">
        <v>2006</v>
      </c>
      <c r="H2986" s="45">
        <f>_xlfn.XLOOKUP(J2986,Main_OG!$B$1:$B$766,Main_OG!$O$1:$O$766,"")</f>
        <v>0</v>
      </c>
      <c r="I2986" s="45">
        <f>_xlfn.XLOOKUP(F2986,Main_OG!$D$1:$D$766,Main_OG!$J$1:$J$766,"")</f>
        <v>0</v>
      </c>
      <c r="J2986" s="45" t="s">
        <v>230</v>
      </c>
      <c r="K2986" s="45" t="str">
        <f t="shared" si="139"/>
        <v>Wisconsin Electric Power Co_MI</v>
      </c>
      <c r="L2986" s="45" t="str">
        <f t="shared" si="140"/>
        <v>Wisconsin Electric Power Co_MI</v>
      </c>
      <c r="M2986" s="45" t="s">
        <v>4203</v>
      </c>
      <c r="N2986" s="45">
        <v>0</v>
      </c>
      <c r="O2986" s="45">
        <v>2941</v>
      </c>
      <c r="P2986" s="45">
        <v>86</v>
      </c>
      <c r="Q2986" s="45">
        <v>24236</v>
      </c>
      <c r="R2986" s="45">
        <v>0</v>
      </c>
      <c r="S2986" s="45">
        <v>14220</v>
      </c>
      <c r="T2986" s="45">
        <v>100943</v>
      </c>
      <c r="U2986" s="45">
        <v>17757</v>
      </c>
      <c r="V2986" s="45">
        <v>0</v>
      </c>
      <c r="W2986" s="45">
        <v>9.1396985570588427</v>
      </c>
      <c r="X2986" s="45">
        <v>4.1745051762077647</v>
      </c>
      <c r="Y2986" s="45">
        <v>10.85099362029772</v>
      </c>
      <c r="Z2986" s="46">
        <v>483763.6</v>
      </c>
      <c r="AA2986" s="46">
        <v>48202.440773445334</v>
      </c>
      <c r="AB2986" s="47">
        <f>_xlfn.XLOOKUP($F2986,Main_OG!$D$1:$D$766,Main_OG!AJ$1:AJ$766,"")</f>
        <v>70255935.120000005</v>
      </c>
      <c r="AC2986" s="47">
        <f>_xlfn.XLOOKUP($F2986,Main_OG!$D$1:$D$766,Main_OG!AK$1:AK$766,"")</f>
        <v>1664301.64</v>
      </c>
      <c r="AD2986" s="47">
        <f>_xlfn.XLOOKUP($F2986,Main_OG!$D$1:$D$766,Main_OG!AL$1:AL$766,"")</f>
        <v>181071401.84</v>
      </c>
      <c r="AE2986" s="47">
        <f>_xlfn.XLOOKUP($F2986,Main_OG!$D$1:$D$766,Main_OG!AM$1:AM$766,"")</f>
        <v>29066165</v>
      </c>
      <c r="AF2986" s="48">
        <f>_xlfn.XLOOKUP($F2986,Main_OG!$D$1:$D$766,Main_OG!Z$1:Z$766,"")</f>
        <v>0</v>
      </c>
      <c r="AG2986" s="48">
        <f>_xlfn.XLOOKUP($F2986,Main_OG!$D$1:$D$766,Main_OG!AA$1:AA$766,"")</f>
        <v>1.64</v>
      </c>
      <c r="AH2986" s="48">
        <f>_xlfn.XLOOKUP($F2986,Main_OG!$D$1:$D$766,Main_OG!AB$1:AB$766,"")</f>
        <v>14.4</v>
      </c>
      <c r="AI2986" s="48">
        <f>_xlfn.XLOOKUP($F2986,Main_OG!$D$1:$D$766,Main_OG!AC$1:AC$766,"")</f>
        <v>7.1610124069250478</v>
      </c>
      <c r="AJ2986" s="48">
        <f>_xlfn.XLOOKUP($F2986,Main_OG!$D$1:$D$766,Main_OG!AD$1:AD$766,"")</f>
        <v>0.4704061490499184</v>
      </c>
    </row>
    <row r="2987" spans="2:36" x14ac:dyDescent="0.35">
      <c r="B2987" s="36" t="s">
        <v>4202</v>
      </c>
      <c r="C2987" s="45" t="s">
        <v>351</v>
      </c>
      <c r="D2987" s="45" t="s">
        <v>4331</v>
      </c>
      <c r="E2987" s="36" t="s">
        <v>4202</v>
      </c>
      <c r="F2987" s="36" t="str">
        <f t="shared" si="138"/>
        <v>2006_WI</v>
      </c>
      <c r="G2987" s="45">
        <v>2006</v>
      </c>
      <c r="H2987" s="45">
        <f>_xlfn.XLOOKUP(J2987,Main_OG!$B$1:$B$766,Main_OG!$O$1:$O$766,"")</f>
        <v>0</v>
      </c>
      <c r="I2987" s="45">
        <f>_xlfn.XLOOKUP(F2987,Main_OG!$D$1:$D$766,Main_OG!$J$1:$J$766,"")</f>
        <v>0</v>
      </c>
      <c r="J2987" s="45" t="s">
        <v>351</v>
      </c>
      <c r="K2987" s="45" t="str">
        <f t="shared" si="139"/>
        <v>Wisconsin Electric Power Co_WI</v>
      </c>
      <c r="L2987" s="45" t="str">
        <f t="shared" si="140"/>
        <v>Wisconsin Electric Power Co_WI</v>
      </c>
      <c r="M2987" s="45" t="s">
        <v>4204</v>
      </c>
      <c r="N2987" s="45">
        <v>0</v>
      </c>
      <c r="O2987" s="45">
        <v>104750</v>
      </c>
      <c r="P2987" s="45">
        <v>2960</v>
      </c>
      <c r="Q2987" s="45">
        <v>962537</v>
      </c>
      <c r="R2987" s="45">
        <v>0</v>
      </c>
      <c r="S2987" s="45">
        <v>781752</v>
      </c>
      <c r="T2987" s="45">
        <v>555082</v>
      </c>
      <c r="U2987" s="45">
        <v>852990</v>
      </c>
      <c r="V2987" s="45">
        <v>0</v>
      </c>
      <c r="W2987" s="45">
        <v>8.9410148434763137</v>
      </c>
      <c r="X2987" s="45">
        <v>6.3671971918728936</v>
      </c>
      <c r="Y2987" s="45">
        <v>10.67530011961983</v>
      </c>
      <c r="Z2987" s="46">
        <v>287146.59999999998</v>
      </c>
      <c r="AA2987" s="46">
        <v>51481.599345961702</v>
      </c>
      <c r="AB2987" s="47">
        <f>_xlfn.XLOOKUP($F2987,Main_OG!$D$1:$D$766,Main_OG!AJ$1:AJ$766,"")</f>
        <v>47984959.539999999</v>
      </c>
      <c r="AC2987" s="47">
        <f>_xlfn.XLOOKUP($F2987,Main_OG!$D$1:$D$766,Main_OG!AK$1:AK$766,"")</f>
        <v>3549166.82</v>
      </c>
      <c r="AD2987" s="47">
        <f>_xlfn.XLOOKUP($F2987,Main_OG!$D$1:$D$766,Main_OG!AL$1:AL$766,"")</f>
        <v>88498243.219999984</v>
      </c>
      <c r="AE2987" s="47">
        <f>_xlfn.XLOOKUP($F2987,Main_OG!$D$1:$D$766,Main_OG!AM$1:AM$766,"")</f>
        <v>12233515</v>
      </c>
      <c r="AF2987" s="48">
        <f>_xlfn.XLOOKUP($F2987,Main_OG!$D$1:$D$766,Main_OG!Z$1:Z$766,"")</f>
        <v>1.72</v>
      </c>
      <c r="AG2987" s="48">
        <f>_xlfn.XLOOKUP($F2987,Main_OG!$D$1:$D$766,Main_OG!AA$1:AA$766,"")</f>
        <v>1.47</v>
      </c>
      <c r="AH2987" s="48">
        <f>_xlfn.XLOOKUP($F2987,Main_OG!$D$1:$D$766,Main_OG!AB$1:AB$766,"")</f>
        <v>14.13114039693003</v>
      </c>
      <c r="AI2987" s="48">
        <f>_xlfn.XLOOKUP($F2987,Main_OG!$D$1:$D$766,Main_OG!AC$1:AC$766,"")</f>
        <v>7.1610124069250478</v>
      </c>
      <c r="AJ2987" s="48">
        <f>_xlfn.XLOOKUP($F2987,Main_OG!$D$1:$D$766,Main_OG!AD$1:AD$766,"")</f>
        <v>0.53</v>
      </c>
    </row>
    <row r="2988" spans="2:36" x14ac:dyDescent="0.35">
      <c r="B2988" s="36" t="s">
        <v>4202</v>
      </c>
      <c r="C2988" s="45" t="s">
        <v>230</v>
      </c>
      <c r="D2988" s="45" t="s">
        <v>4331</v>
      </c>
      <c r="E2988" s="36" t="s">
        <v>4202</v>
      </c>
      <c r="F2988" s="36" t="str">
        <f t="shared" si="138"/>
        <v>2007_MI</v>
      </c>
      <c r="G2988" s="45">
        <v>2007</v>
      </c>
      <c r="H2988" s="45">
        <f>_xlfn.XLOOKUP(J2988,Main_OG!$B$1:$B$766,Main_OG!$O$1:$O$766,"")</f>
        <v>0</v>
      </c>
      <c r="I2988" s="45">
        <f>_xlfn.XLOOKUP(F2988,Main_OG!$D$1:$D$766,Main_OG!$J$1:$J$766,"")</f>
        <v>0</v>
      </c>
      <c r="J2988" s="45" t="s">
        <v>230</v>
      </c>
      <c r="K2988" s="45" t="str">
        <f t="shared" si="139"/>
        <v>Wisconsin Electric Power Co_MI</v>
      </c>
      <c r="L2988" s="45" t="str">
        <f t="shared" si="140"/>
        <v>Wisconsin Electric Power Co_MI</v>
      </c>
      <c r="M2988" s="45" t="s">
        <v>4205</v>
      </c>
      <c r="N2988" s="45">
        <v>0</v>
      </c>
      <c r="O2988" s="45">
        <v>2969</v>
      </c>
      <c r="P2988" s="45">
        <v>89</v>
      </c>
      <c r="Q2988" s="45">
        <v>24290</v>
      </c>
      <c r="R2988" s="45">
        <v>0</v>
      </c>
      <c r="S2988" s="45">
        <v>14875</v>
      </c>
      <c r="T2988" s="45">
        <v>110048</v>
      </c>
      <c r="U2988" s="45">
        <v>18505</v>
      </c>
      <c r="V2988" s="45">
        <v>0</v>
      </c>
      <c r="W2988" s="45">
        <v>9.3000000000000007</v>
      </c>
      <c r="X2988" s="45">
        <v>4.37</v>
      </c>
      <c r="Y2988" s="45">
        <v>10.9</v>
      </c>
      <c r="Z2988" s="46">
        <v>482935.1</v>
      </c>
      <c r="AA2988" s="46">
        <v>48287.309909407631</v>
      </c>
      <c r="AB2988" s="47">
        <f>_xlfn.XLOOKUP($F2988,Main_OG!$D$1:$D$766,Main_OG!AJ$1:AJ$766,"")</f>
        <v>73603394</v>
      </c>
      <c r="AC2988" s="47">
        <f>_xlfn.XLOOKUP($F2988,Main_OG!$D$1:$D$766,Main_OG!AK$1:AK$766,"")</f>
        <v>2521414</v>
      </c>
      <c r="AD2988" s="47">
        <f>_xlfn.XLOOKUP($F2988,Main_OG!$D$1:$D$766,Main_OG!AL$1:AL$766,"")</f>
        <v>204694010</v>
      </c>
      <c r="AE2988" s="47">
        <f>_xlfn.XLOOKUP($F2988,Main_OG!$D$1:$D$766,Main_OG!AM$1:AM$766,"")</f>
        <v>31516953</v>
      </c>
      <c r="AF2988" s="48">
        <f>_xlfn.XLOOKUP($F2988,Main_OG!$D$1:$D$766,Main_OG!Z$1:Z$766,"")</f>
        <v>0</v>
      </c>
      <c r="AG2988" s="48">
        <f>_xlfn.XLOOKUP($F2988,Main_OG!$D$1:$D$766,Main_OG!AA$1:AA$766,"")</f>
        <v>1.69</v>
      </c>
      <c r="AH2988" s="48">
        <f>_xlfn.XLOOKUP($F2988,Main_OG!$D$1:$D$766,Main_OG!AB$1:AB$766,"")</f>
        <v>16.41</v>
      </c>
      <c r="AI2988" s="48">
        <f>_xlfn.XLOOKUP($F2988,Main_OG!$D$1:$D$766,Main_OG!AC$1:AC$766,"")</f>
        <v>7.3815467393807772</v>
      </c>
      <c r="AJ2988" s="48">
        <f>_xlfn.XLOOKUP($F2988,Main_OG!$D$1:$D$766,Main_OG!AD$1:AD$766,"")</f>
        <v>0.58103021845052572</v>
      </c>
    </row>
    <row r="2989" spans="2:36" x14ac:dyDescent="0.35">
      <c r="B2989" s="36" t="s">
        <v>4202</v>
      </c>
      <c r="C2989" s="45" t="s">
        <v>351</v>
      </c>
      <c r="D2989" s="45" t="s">
        <v>4331</v>
      </c>
      <c r="E2989" s="36" t="s">
        <v>4202</v>
      </c>
      <c r="F2989" s="36" t="str">
        <f t="shared" si="138"/>
        <v>2007_WI</v>
      </c>
      <c r="G2989" s="45">
        <v>2007</v>
      </c>
      <c r="H2989" s="45">
        <f>_xlfn.XLOOKUP(J2989,Main_OG!$B$1:$B$766,Main_OG!$O$1:$O$766,"")</f>
        <v>0</v>
      </c>
      <c r="I2989" s="45">
        <f>_xlfn.XLOOKUP(F2989,Main_OG!$D$1:$D$766,Main_OG!$J$1:$J$766,"")</f>
        <v>0</v>
      </c>
      <c r="J2989" s="45" t="s">
        <v>351</v>
      </c>
      <c r="K2989" s="45" t="str">
        <f t="shared" si="139"/>
        <v>Wisconsin Electric Power Co_WI</v>
      </c>
      <c r="L2989" s="45" t="str">
        <f t="shared" si="140"/>
        <v>Wisconsin Electric Power Co_WI</v>
      </c>
      <c r="M2989" s="45" t="s">
        <v>4206</v>
      </c>
      <c r="N2989" s="45">
        <v>0</v>
      </c>
      <c r="O2989" s="45">
        <v>106693</v>
      </c>
      <c r="P2989" s="45">
        <v>2982</v>
      </c>
      <c r="Q2989" s="45">
        <v>968454</v>
      </c>
      <c r="R2989" s="45">
        <v>0</v>
      </c>
      <c r="S2989" s="45">
        <v>825723</v>
      </c>
      <c r="T2989" s="45">
        <v>573543</v>
      </c>
      <c r="U2989" s="45">
        <v>897034</v>
      </c>
      <c r="V2989" s="45">
        <v>0</v>
      </c>
      <c r="W2989" s="45">
        <v>9.15</v>
      </c>
      <c r="X2989" s="45">
        <v>6.61</v>
      </c>
      <c r="Y2989" s="45">
        <v>10.88</v>
      </c>
      <c r="Z2989" s="46">
        <v>289855.2</v>
      </c>
      <c r="AA2989" s="46">
        <v>51660.456888754226</v>
      </c>
      <c r="AB2989" s="47">
        <f>_xlfn.XLOOKUP($F2989,Main_OG!$D$1:$D$766,Main_OG!AJ$1:AJ$766,"")</f>
        <v>48160880</v>
      </c>
      <c r="AC2989" s="47">
        <f>_xlfn.XLOOKUP($F2989,Main_OG!$D$1:$D$766,Main_OG!AK$1:AK$766,"")</f>
        <v>3854054</v>
      </c>
      <c r="AD2989" s="47">
        <f>_xlfn.XLOOKUP($F2989,Main_OG!$D$1:$D$766,Main_OG!AL$1:AL$766,"")</f>
        <v>108994756</v>
      </c>
      <c r="AE2989" s="47">
        <f>_xlfn.XLOOKUP($F2989,Main_OG!$D$1:$D$766,Main_OG!AM$1:AM$766,"")</f>
        <v>12910319</v>
      </c>
      <c r="AF2989" s="48">
        <f>_xlfn.XLOOKUP($F2989,Main_OG!$D$1:$D$766,Main_OG!Z$1:Z$766,"")</f>
        <v>1.96</v>
      </c>
      <c r="AG2989" s="48">
        <f>_xlfn.XLOOKUP($F2989,Main_OG!$D$1:$D$766,Main_OG!AA$1:AA$766,"")</f>
        <v>1.67</v>
      </c>
      <c r="AH2989" s="48">
        <f>_xlfn.XLOOKUP($F2989,Main_OG!$D$1:$D$766,Main_OG!AB$1:AB$766,"")</f>
        <v>15.097711394063451</v>
      </c>
      <c r="AI2989" s="48">
        <f>_xlfn.XLOOKUP($F2989,Main_OG!$D$1:$D$766,Main_OG!AC$1:AC$766,"")</f>
        <v>7.3815467393807772</v>
      </c>
      <c r="AJ2989" s="48">
        <f>_xlfn.XLOOKUP($F2989,Main_OG!$D$1:$D$766,Main_OG!AD$1:AD$766,"")</f>
        <v>0.51</v>
      </c>
    </row>
    <row r="2990" spans="2:36" x14ac:dyDescent="0.35">
      <c r="B2990" s="36" t="s">
        <v>4202</v>
      </c>
      <c r="C2990" s="45" t="s">
        <v>230</v>
      </c>
      <c r="D2990" s="45" t="s">
        <v>4331</v>
      </c>
      <c r="E2990" s="36" t="s">
        <v>4202</v>
      </c>
      <c r="F2990" s="36" t="str">
        <f t="shared" si="138"/>
        <v>2008_MI</v>
      </c>
      <c r="G2990" s="45">
        <v>2008</v>
      </c>
      <c r="H2990" s="45">
        <f>_xlfn.XLOOKUP(J2990,Main_OG!$B$1:$B$766,Main_OG!$O$1:$O$766,"")</f>
        <v>0</v>
      </c>
      <c r="I2990" s="45">
        <f>_xlfn.XLOOKUP(F2990,Main_OG!$D$1:$D$766,Main_OG!$J$1:$J$766,"")</f>
        <v>0</v>
      </c>
      <c r="J2990" s="45" t="s">
        <v>230</v>
      </c>
      <c r="K2990" s="45" t="str">
        <f t="shared" si="139"/>
        <v>Wisconsin Electric Power Co_MI</v>
      </c>
      <c r="L2990" s="45" t="str">
        <f t="shared" si="140"/>
        <v>Wisconsin Electric Power Co_MI</v>
      </c>
      <c r="M2990" s="45" t="s">
        <v>4207</v>
      </c>
      <c r="N2990" s="45">
        <v>0</v>
      </c>
      <c r="O2990" s="45">
        <v>3075</v>
      </c>
      <c r="P2990" s="45">
        <v>12</v>
      </c>
      <c r="Q2990" s="45">
        <v>24373</v>
      </c>
      <c r="R2990" s="45">
        <v>0</v>
      </c>
      <c r="S2990" s="45">
        <v>159656</v>
      </c>
      <c r="T2990" s="45">
        <v>2500728</v>
      </c>
      <c r="U2990" s="45">
        <v>169892</v>
      </c>
      <c r="V2990" s="45">
        <v>0</v>
      </c>
      <c r="W2990" s="45">
        <v>8.6300000000000008</v>
      </c>
      <c r="X2990" s="45">
        <v>3.51</v>
      </c>
      <c r="Y2990" s="45">
        <v>10.07</v>
      </c>
      <c r="Z2990" s="46">
        <v>455256.7</v>
      </c>
      <c r="AA2990" s="46">
        <v>45768.752420983081</v>
      </c>
      <c r="AB2990" s="47">
        <f>_xlfn.XLOOKUP($F2990,Main_OG!$D$1:$D$766,Main_OG!AJ$1:AJ$766,"")</f>
        <v>73448608</v>
      </c>
      <c r="AC2990" s="47">
        <f>_xlfn.XLOOKUP($F2990,Main_OG!$D$1:$D$766,Main_OG!AK$1:AK$766,"")</f>
        <v>1696064</v>
      </c>
      <c r="AD2990" s="47">
        <f>_xlfn.XLOOKUP($F2990,Main_OG!$D$1:$D$766,Main_OG!AL$1:AL$766,"")</f>
        <v>150596912</v>
      </c>
      <c r="AE2990" s="47">
        <f>_xlfn.XLOOKUP($F2990,Main_OG!$D$1:$D$766,Main_OG!AM$1:AM$766,"")</f>
        <v>31484428</v>
      </c>
      <c r="AF2990" s="48">
        <f>_xlfn.XLOOKUP($F2990,Main_OG!$D$1:$D$766,Main_OG!Z$1:Z$766,"")</f>
        <v>0</v>
      </c>
      <c r="AG2990" s="48">
        <f>_xlfn.XLOOKUP($F2990,Main_OG!$D$1:$D$766,Main_OG!AA$1:AA$766,"")</f>
        <v>1.93</v>
      </c>
      <c r="AH2990" s="48">
        <f>_xlfn.XLOOKUP($F2990,Main_OG!$D$1:$D$766,Main_OG!AB$1:AB$766,"")</f>
        <v>24.38</v>
      </c>
      <c r="AI2990" s="48">
        <f>_xlfn.XLOOKUP($F2990,Main_OG!$D$1:$D$766,Main_OG!AC$1:AC$766,"")</f>
        <v>9.1182546074696553</v>
      </c>
      <c r="AJ2990" s="48">
        <f>_xlfn.XLOOKUP($F2990,Main_OG!$D$1:$D$766,Main_OG!AD$1:AD$766,"")</f>
        <v>0.68330088246943577</v>
      </c>
    </row>
    <row r="2991" spans="2:36" x14ac:dyDescent="0.35">
      <c r="B2991" s="36" t="s">
        <v>4202</v>
      </c>
      <c r="C2991" s="45" t="s">
        <v>351</v>
      </c>
      <c r="D2991" s="45" t="s">
        <v>4331</v>
      </c>
      <c r="E2991" s="36" t="s">
        <v>4202</v>
      </c>
      <c r="F2991" s="36" t="str">
        <f t="shared" si="138"/>
        <v>2008_WI</v>
      </c>
      <c r="G2991" s="45">
        <v>2008</v>
      </c>
      <c r="H2991" s="45">
        <f>_xlfn.XLOOKUP(J2991,Main_OG!$B$1:$B$766,Main_OG!$O$1:$O$766,"")</f>
        <v>0</v>
      </c>
      <c r="I2991" s="45">
        <f>_xlfn.XLOOKUP(F2991,Main_OG!$D$1:$D$766,Main_OG!$J$1:$J$766,"")</f>
        <v>0</v>
      </c>
      <c r="J2991" s="45" t="s">
        <v>351</v>
      </c>
      <c r="K2991" s="45" t="str">
        <f t="shared" si="139"/>
        <v>Wisconsin Electric Power Co_WI</v>
      </c>
      <c r="L2991" s="45" t="str">
        <f t="shared" si="140"/>
        <v>Wisconsin Electric Power Co_WI</v>
      </c>
      <c r="M2991" s="45" t="s">
        <v>4208</v>
      </c>
      <c r="N2991" s="45">
        <v>0</v>
      </c>
      <c r="O2991" s="45">
        <v>110910</v>
      </c>
      <c r="P2991" s="45">
        <v>686</v>
      </c>
      <c r="Q2991" s="45">
        <v>972741</v>
      </c>
      <c r="R2991" s="45">
        <v>0</v>
      </c>
      <c r="S2991" s="45">
        <v>9025524</v>
      </c>
      <c r="T2991" s="45">
        <v>8190966</v>
      </c>
      <c r="U2991" s="45">
        <v>8107192</v>
      </c>
      <c r="V2991" s="45">
        <v>0</v>
      </c>
      <c r="W2991" s="45">
        <v>9.7200000000000006</v>
      </c>
      <c r="X2991" s="45">
        <v>6.82</v>
      </c>
      <c r="Y2991" s="45">
        <v>11.66</v>
      </c>
      <c r="Z2991" s="46">
        <v>286204.7</v>
      </c>
      <c r="AA2991" s="46">
        <v>50736.554324803634</v>
      </c>
      <c r="AB2991" s="47">
        <f>_xlfn.XLOOKUP($F2991,Main_OG!$D$1:$D$766,Main_OG!AJ$1:AJ$766,"")</f>
        <v>49868066</v>
      </c>
      <c r="AC2991" s="47">
        <f>_xlfn.XLOOKUP($F2991,Main_OG!$D$1:$D$766,Main_OG!AK$1:AK$766,"")</f>
        <v>3460118</v>
      </c>
      <c r="AD2991" s="47">
        <f>_xlfn.XLOOKUP($F2991,Main_OG!$D$1:$D$766,Main_OG!AL$1:AL$766,"")</f>
        <v>82624382</v>
      </c>
      <c r="AE2991" s="47">
        <f>_xlfn.XLOOKUP($F2991,Main_OG!$D$1:$D$766,Main_OG!AM$1:AM$766,"")</f>
        <v>12154510</v>
      </c>
      <c r="AF2991" s="48">
        <f>_xlfn.XLOOKUP($F2991,Main_OG!$D$1:$D$766,Main_OG!Z$1:Z$766,"")</f>
        <v>2.15</v>
      </c>
      <c r="AG2991" s="48">
        <f>_xlfn.XLOOKUP($F2991,Main_OG!$D$1:$D$766,Main_OG!AA$1:AA$766,"")</f>
        <v>1.94</v>
      </c>
      <c r="AH2991" s="48">
        <f>_xlfn.XLOOKUP($F2991,Main_OG!$D$1:$D$766,Main_OG!AB$1:AB$766,"")</f>
        <v>19.619187803472759</v>
      </c>
      <c r="AI2991" s="48">
        <f>_xlfn.XLOOKUP($F2991,Main_OG!$D$1:$D$766,Main_OG!AC$1:AC$766,"")</f>
        <v>9.1182546074696553</v>
      </c>
      <c r="AJ2991" s="48">
        <f>_xlfn.XLOOKUP($F2991,Main_OG!$D$1:$D$766,Main_OG!AD$1:AD$766,"")</f>
        <v>0.5</v>
      </c>
    </row>
    <row r="2992" spans="2:36" x14ac:dyDescent="0.35">
      <c r="B2992" s="36" t="s">
        <v>4202</v>
      </c>
      <c r="C2992" s="45" t="s">
        <v>230</v>
      </c>
      <c r="D2992" s="45" t="s">
        <v>4331</v>
      </c>
      <c r="E2992" s="36" t="s">
        <v>4202</v>
      </c>
      <c r="F2992" s="36" t="str">
        <f t="shared" si="138"/>
        <v>2009_MI</v>
      </c>
      <c r="G2992" s="45">
        <v>2009</v>
      </c>
      <c r="H2992" s="45">
        <f>_xlfn.XLOOKUP(J2992,Main_OG!$B$1:$B$766,Main_OG!$O$1:$O$766,"")</f>
        <v>0</v>
      </c>
      <c r="I2992" s="45">
        <f>_xlfn.XLOOKUP(F2992,Main_OG!$D$1:$D$766,Main_OG!$J$1:$J$766,"")</f>
        <v>0</v>
      </c>
      <c r="J2992" s="45" t="s">
        <v>230</v>
      </c>
      <c r="K2992" s="45" t="str">
        <f t="shared" si="139"/>
        <v>Wisconsin Electric Power Co_MI</v>
      </c>
      <c r="L2992" s="45" t="str">
        <f t="shared" si="140"/>
        <v>Wisconsin Electric Power Co_MI</v>
      </c>
      <c r="M2992" s="45" t="s">
        <v>4209</v>
      </c>
      <c r="N2992" s="45">
        <v>0</v>
      </c>
      <c r="O2992" s="45">
        <v>3114</v>
      </c>
      <c r="P2992" s="45">
        <v>11</v>
      </c>
      <c r="Q2992" s="45">
        <v>24375</v>
      </c>
      <c r="R2992" s="45">
        <v>0</v>
      </c>
      <c r="S2992" s="45">
        <v>150279</v>
      </c>
      <c r="T2992" s="45">
        <v>1925711</v>
      </c>
      <c r="U2992" s="45">
        <v>167887</v>
      </c>
      <c r="V2992" s="45">
        <v>0</v>
      </c>
      <c r="W2992" s="45">
        <v>10.49</v>
      </c>
      <c r="X2992" s="45">
        <v>4.74</v>
      </c>
      <c r="Y2992" s="45">
        <v>12.01</v>
      </c>
      <c r="Z2992" s="46">
        <v>416297.1</v>
      </c>
      <c r="AA2992" s="46">
        <v>42043.455440645848</v>
      </c>
      <c r="AB2992" s="47">
        <f>_xlfn.XLOOKUP($F2992,Main_OG!$D$1:$D$766,Main_OG!AJ$1:AJ$766,"")</f>
        <v>70951888</v>
      </c>
      <c r="AC2992" s="47">
        <f>_xlfn.XLOOKUP($F2992,Main_OG!$D$1:$D$766,Main_OG!AK$1:AK$766,"")</f>
        <v>1451520</v>
      </c>
      <c r="AD2992" s="47">
        <f>_xlfn.XLOOKUP($F2992,Main_OG!$D$1:$D$766,Main_OG!AL$1:AL$766,"")</f>
        <v>132491692</v>
      </c>
      <c r="AE2992" s="47">
        <f>_xlfn.XLOOKUP($F2992,Main_OG!$D$1:$D$766,Main_OG!AM$1:AM$766,"")</f>
        <v>21851009</v>
      </c>
      <c r="AF2992" s="48">
        <f>_xlfn.XLOOKUP($F2992,Main_OG!$D$1:$D$766,Main_OG!Z$1:Z$766,"")</f>
        <v>0</v>
      </c>
      <c r="AG2992" s="48">
        <f>_xlfn.XLOOKUP($F2992,Main_OG!$D$1:$D$766,Main_OG!AA$1:AA$766,"")</f>
        <v>2.0299999999999998</v>
      </c>
      <c r="AH2992" s="48">
        <f>_xlfn.XLOOKUP($F2992,Main_OG!$D$1:$D$766,Main_OG!AB$1:AB$766,"")</f>
        <v>12.98</v>
      </c>
      <c r="AI2992" s="48">
        <f>_xlfn.XLOOKUP($F2992,Main_OG!$D$1:$D$766,Main_OG!AC$1:AC$766,"")</f>
        <v>4.5973007921271787</v>
      </c>
      <c r="AJ2992" s="48">
        <f>_xlfn.XLOOKUP($F2992,Main_OG!$D$1:$D$766,Main_OG!AD$1:AD$766,"")</f>
        <v>0.66</v>
      </c>
    </row>
    <row r="2993" spans="2:36" x14ac:dyDescent="0.35">
      <c r="B2993" s="36" t="s">
        <v>4202</v>
      </c>
      <c r="C2993" s="45" t="s">
        <v>351</v>
      </c>
      <c r="D2993" s="45" t="s">
        <v>4331</v>
      </c>
      <c r="E2993" s="36" t="s">
        <v>4202</v>
      </c>
      <c r="F2993" s="36" t="str">
        <f t="shared" si="138"/>
        <v>2009_WI</v>
      </c>
      <c r="G2993" s="45">
        <v>2009</v>
      </c>
      <c r="H2993" s="45">
        <f>_xlfn.XLOOKUP(J2993,Main_OG!$B$1:$B$766,Main_OG!$O$1:$O$766,"")</f>
        <v>0</v>
      </c>
      <c r="I2993" s="45">
        <f>_xlfn.XLOOKUP(F2993,Main_OG!$D$1:$D$766,Main_OG!$J$1:$J$766,"")</f>
        <v>0</v>
      </c>
      <c r="J2993" s="45" t="s">
        <v>351</v>
      </c>
      <c r="K2993" s="45" t="str">
        <f t="shared" si="139"/>
        <v>Wisconsin Electric Power Co_WI</v>
      </c>
      <c r="L2993" s="45" t="str">
        <f t="shared" si="140"/>
        <v>Wisconsin Electric Power Co_WI</v>
      </c>
      <c r="M2993" s="45" t="s">
        <v>4210</v>
      </c>
      <c r="N2993" s="45">
        <v>0</v>
      </c>
      <c r="O2993" s="45">
        <v>112023</v>
      </c>
      <c r="P2993" s="45">
        <v>683</v>
      </c>
      <c r="Q2993" s="45">
        <v>975294</v>
      </c>
      <c r="R2993" s="45">
        <v>0</v>
      </c>
      <c r="S2993" s="45">
        <v>8577786</v>
      </c>
      <c r="T2993" s="45">
        <v>7214641</v>
      </c>
      <c r="U2993" s="45">
        <v>7781413</v>
      </c>
      <c r="V2993" s="45">
        <v>0</v>
      </c>
      <c r="W2993" s="45">
        <v>10.1</v>
      </c>
      <c r="X2993" s="45">
        <v>7.04</v>
      </c>
      <c r="Y2993" s="45">
        <v>12.3</v>
      </c>
      <c r="Z2993" s="46">
        <v>277279.40000000002</v>
      </c>
      <c r="AA2993" s="46">
        <v>48909.24112900722</v>
      </c>
      <c r="AB2993" s="47">
        <f>_xlfn.XLOOKUP($F2993,Main_OG!$D$1:$D$766,Main_OG!AJ$1:AJ$766,"")</f>
        <v>44836820</v>
      </c>
      <c r="AC2993" s="47">
        <f>_xlfn.XLOOKUP($F2993,Main_OG!$D$1:$D$766,Main_OG!AK$1:AK$766,"")</f>
        <v>2630276</v>
      </c>
      <c r="AD2993" s="47">
        <f>_xlfn.XLOOKUP($F2993,Main_OG!$D$1:$D$766,Main_OG!AL$1:AL$766,"")</f>
        <v>82642892</v>
      </c>
      <c r="AE2993" s="47">
        <f>_xlfn.XLOOKUP($F2993,Main_OG!$D$1:$D$766,Main_OG!AM$1:AM$766,"")</f>
        <v>12683151</v>
      </c>
      <c r="AF2993" s="48">
        <f>_xlfn.XLOOKUP($F2993,Main_OG!$D$1:$D$766,Main_OG!Z$1:Z$766,"")</f>
        <v>1.87</v>
      </c>
      <c r="AG2993" s="48">
        <f>_xlfn.XLOOKUP($F2993,Main_OG!$D$1:$D$766,Main_OG!AA$1:AA$766,"")</f>
        <v>1.99</v>
      </c>
      <c r="AH2993" s="48">
        <f>_xlfn.XLOOKUP($F2993,Main_OG!$D$1:$D$766,Main_OG!AB$1:AB$766,"")</f>
        <v>14.15708861161818</v>
      </c>
      <c r="AI2993" s="48">
        <f>_xlfn.XLOOKUP($F2993,Main_OG!$D$1:$D$766,Main_OG!AC$1:AC$766,"")</f>
        <v>4.5973007921271787</v>
      </c>
      <c r="AJ2993" s="48">
        <f>_xlfn.XLOOKUP($F2993,Main_OG!$D$1:$D$766,Main_OG!AD$1:AD$766,"")</f>
        <v>0.55000000000000004</v>
      </c>
    </row>
    <row r="2994" spans="2:36" x14ac:dyDescent="0.35">
      <c r="B2994" s="36" t="s">
        <v>4202</v>
      </c>
      <c r="C2994" s="45" t="s">
        <v>230</v>
      </c>
      <c r="D2994" s="45" t="s">
        <v>4331</v>
      </c>
      <c r="E2994" s="36" t="s">
        <v>4202</v>
      </c>
      <c r="F2994" s="36" t="str">
        <f t="shared" si="138"/>
        <v>2010_MI</v>
      </c>
      <c r="G2994" s="45">
        <v>2010</v>
      </c>
      <c r="H2994" s="45">
        <f>_xlfn.XLOOKUP(J2994,Main_OG!$B$1:$B$766,Main_OG!$O$1:$O$766,"")</f>
        <v>0</v>
      </c>
      <c r="I2994" s="45">
        <f>_xlfn.XLOOKUP(F2994,Main_OG!$D$1:$D$766,Main_OG!$J$1:$J$766,"")</f>
        <v>0</v>
      </c>
      <c r="J2994" s="45" t="s">
        <v>230</v>
      </c>
      <c r="K2994" s="45" t="str">
        <f t="shared" si="139"/>
        <v>Wisconsin Electric Power Co_MI</v>
      </c>
      <c r="L2994" s="45" t="str">
        <f t="shared" si="140"/>
        <v>Wisconsin Electric Power Co_MI</v>
      </c>
      <c r="M2994" s="45" t="s">
        <v>4211</v>
      </c>
      <c r="N2994" s="45">
        <v>0</v>
      </c>
      <c r="O2994" s="45">
        <v>3095</v>
      </c>
      <c r="P2994" s="45">
        <v>11</v>
      </c>
      <c r="Q2994" s="45">
        <v>24441</v>
      </c>
      <c r="R2994" s="45">
        <v>0</v>
      </c>
      <c r="S2994" s="45">
        <v>150997</v>
      </c>
      <c r="T2994" s="45">
        <v>2516131</v>
      </c>
      <c r="U2994" s="45">
        <v>166226</v>
      </c>
      <c r="V2994" s="45">
        <v>0</v>
      </c>
      <c r="W2994" s="45">
        <v>12.61</v>
      </c>
      <c r="X2994" s="45">
        <v>5.59</v>
      </c>
      <c r="Y2994" s="45">
        <v>14.46</v>
      </c>
      <c r="Z2994" s="46">
        <v>441271.5</v>
      </c>
      <c r="AA2994" s="46">
        <v>44673.97282962648</v>
      </c>
      <c r="AB2994" s="47">
        <f>_xlfn.XLOOKUP($F2994,Main_OG!$D$1:$D$766,Main_OG!AJ$1:AJ$766,"")</f>
        <v>70202968</v>
      </c>
      <c r="AC2994" s="47">
        <f>_xlfn.XLOOKUP($F2994,Main_OG!$D$1:$D$766,Main_OG!AK$1:AK$766,"")</f>
        <v>1394134</v>
      </c>
      <c r="AD2994" s="47">
        <f>_xlfn.XLOOKUP($F2994,Main_OG!$D$1:$D$766,Main_OG!AL$1:AL$766,"")</f>
        <v>193405206</v>
      </c>
      <c r="AE2994" s="47">
        <f>_xlfn.XLOOKUP($F2994,Main_OG!$D$1:$D$766,Main_OG!AM$1:AM$766,"")</f>
        <v>29624580</v>
      </c>
      <c r="AF2994" s="48">
        <f>_xlfn.XLOOKUP($F2994,Main_OG!$D$1:$D$766,Main_OG!Z$1:Z$766,"")</f>
        <v>0</v>
      </c>
      <c r="AG2994" s="48">
        <f>_xlfn.XLOOKUP($F2994,Main_OG!$D$1:$D$766,Main_OG!AA$1:AA$766,"")</f>
        <v>2.09</v>
      </c>
      <c r="AH2994" s="48">
        <f>_xlfn.XLOOKUP($F2994,Main_OG!$D$1:$D$766,Main_OG!AB$1:AB$766,"")</f>
        <v>16.760000000000002</v>
      </c>
      <c r="AI2994" s="48">
        <f>_xlfn.XLOOKUP($F2994,Main_OG!$D$1:$D$766,Main_OG!AC$1:AC$766,"")</f>
        <v>4.9924248044436963</v>
      </c>
      <c r="AJ2994" s="48">
        <f>_xlfn.XLOOKUP($F2994,Main_OG!$D$1:$D$766,Main_OG!AD$1:AD$766,"")</f>
        <v>0.70992248279802228</v>
      </c>
    </row>
    <row r="2995" spans="2:36" x14ac:dyDescent="0.35">
      <c r="B2995" s="36" t="s">
        <v>4202</v>
      </c>
      <c r="C2995" s="45" t="s">
        <v>351</v>
      </c>
      <c r="D2995" s="45" t="s">
        <v>4331</v>
      </c>
      <c r="E2995" s="36" t="s">
        <v>4202</v>
      </c>
      <c r="F2995" s="36" t="str">
        <f t="shared" si="138"/>
        <v>2010_WI</v>
      </c>
      <c r="G2995" s="45">
        <v>2010</v>
      </c>
      <c r="H2995" s="45">
        <f>_xlfn.XLOOKUP(J2995,Main_OG!$B$1:$B$766,Main_OG!$O$1:$O$766,"")</f>
        <v>0</v>
      </c>
      <c r="I2995" s="45">
        <f>_xlfn.XLOOKUP(F2995,Main_OG!$D$1:$D$766,Main_OG!$J$1:$J$766,"")</f>
        <v>0</v>
      </c>
      <c r="J2995" s="45" t="s">
        <v>351</v>
      </c>
      <c r="K2995" s="45" t="str">
        <f t="shared" si="139"/>
        <v>Wisconsin Electric Power Co_WI</v>
      </c>
      <c r="L2995" s="45" t="str">
        <f t="shared" si="140"/>
        <v>Wisconsin Electric Power Co_WI</v>
      </c>
      <c r="M2995" s="45" t="s">
        <v>4212</v>
      </c>
      <c r="N2995" s="45">
        <v>0</v>
      </c>
      <c r="O2995" s="45">
        <v>112547</v>
      </c>
      <c r="P2995" s="45">
        <v>680</v>
      </c>
      <c r="Q2995" s="45">
        <v>977921</v>
      </c>
      <c r="R2995" s="45">
        <v>0</v>
      </c>
      <c r="S2995" s="45">
        <v>8827660</v>
      </c>
      <c r="T2995" s="45">
        <v>7445339</v>
      </c>
      <c r="U2995" s="45">
        <v>8260048</v>
      </c>
      <c r="V2995" s="45">
        <v>0</v>
      </c>
      <c r="W2995" s="45">
        <v>10.48</v>
      </c>
      <c r="X2995" s="45">
        <v>7.2</v>
      </c>
      <c r="Y2995" s="45">
        <v>13.2</v>
      </c>
      <c r="Z2995" s="46">
        <v>287652.90000000002</v>
      </c>
      <c r="AA2995" s="46">
        <v>50549.332945320813</v>
      </c>
      <c r="AB2995" s="47">
        <f>_xlfn.XLOOKUP($F2995,Main_OG!$D$1:$D$766,Main_OG!AJ$1:AJ$766,"")</f>
        <v>48147388</v>
      </c>
      <c r="AC2995" s="47">
        <f>_xlfn.XLOOKUP($F2995,Main_OG!$D$1:$D$766,Main_OG!AK$1:AK$766,"")</f>
        <v>2625246</v>
      </c>
      <c r="AD2995" s="47">
        <f>_xlfn.XLOOKUP($F2995,Main_OG!$D$1:$D$766,Main_OG!AL$1:AL$766,"")</f>
        <v>85543582</v>
      </c>
      <c r="AE2995" s="47">
        <f>_xlfn.XLOOKUP($F2995,Main_OG!$D$1:$D$766,Main_OG!AM$1:AM$766,"")</f>
        <v>13280939</v>
      </c>
      <c r="AF2995" s="48">
        <f>_xlfn.XLOOKUP($F2995,Main_OG!$D$1:$D$766,Main_OG!Z$1:Z$766,"")</f>
        <v>2.02</v>
      </c>
      <c r="AG2995" s="48">
        <f>_xlfn.XLOOKUP($F2995,Main_OG!$D$1:$D$766,Main_OG!AA$1:AA$766,"")</f>
        <v>2.11</v>
      </c>
      <c r="AH2995" s="48">
        <f>_xlfn.XLOOKUP($F2995,Main_OG!$D$1:$D$766,Main_OG!AB$1:AB$766,"")</f>
        <v>17.815786882646659</v>
      </c>
      <c r="AI2995" s="48">
        <f>_xlfn.XLOOKUP($F2995,Main_OG!$D$1:$D$766,Main_OG!AC$1:AC$766,"")</f>
        <v>4.9924248044436963</v>
      </c>
      <c r="AJ2995" s="48">
        <f>_xlfn.XLOOKUP($F2995,Main_OG!$D$1:$D$766,Main_OG!AD$1:AD$766,"")</f>
        <v>0.64</v>
      </c>
    </row>
    <row r="2996" spans="2:36" x14ac:dyDescent="0.35">
      <c r="B2996" s="36" t="s">
        <v>4202</v>
      </c>
      <c r="C2996" s="45" t="s">
        <v>230</v>
      </c>
      <c r="D2996" s="45" t="s">
        <v>4331</v>
      </c>
      <c r="E2996" s="36" t="s">
        <v>4202</v>
      </c>
      <c r="F2996" s="36" t="str">
        <f t="shared" si="138"/>
        <v>2011_MI</v>
      </c>
      <c r="G2996" s="45">
        <v>2011</v>
      </c>
      <c r="H2996" s="45">
        <f>_xlfn.XLOOKUP(J2996,Main_OG!$B$1:$B$766,Main_OG!$O$1:$O$766,"")</f>
        <v>0</v>
      </c>
      <c r="I2996" s="45">
        <f>_xlfn.XLOOKUP(F2996,Main_OG!$D$1:$D$766,Main_OG!$J$1:$J$766,"")</f>
        <v>0</v>
      </c>
      <c r="J2996" s="45" t="s">
        <v>230</v>
      </c>
      <c r="K2996" s="45" t="str">
        <f t="shared" si="139"/>
        <v>Wisconsin Electric Power Co_MI</v>
      </c>
      <c r="L2996" s="45" t="str">
        <f t="shared" si="140"/>
        <v>Wisconsin Electric Power Co_MI</v>
      </c>
      <c r="M2996" s="45" t="s">
        <v>4213</v>
      </c>
      <c r="N2996" s="45">
        <v>0</v>
      </c>
      <c r="O2996" s="45">
        <v>3066</v>
      </c>
      <c r="P2996" s="45">
        <v>10</v>
      </c>
      <c r="Q2996" s="45">
        <v>24432</v>
      </c>
      <c r="R2996" s="45">
        <v>0</v>
      </c>
      <c r="S2996" s="45">
        <v>154044</v>
      </c>
      <c r="T2996" s="45">
        <v>2616050</v>
      </c>
      <c r="U2996" s="45">
        <v>165452</v>
      </c>
      <c r="V2996" s="45">
        <v>0</v>
      </c>
      <c r="W2996" s="45">
        <v>13.65</v>
      </c>
      <c r="X2996" s="45">
        <v>5.97</v>
      </c>
      <c r="Y2996" s="45">
        <v>15.71</v>
      </c>
      <c r="Z2996" s="46">
        <v>453989.1</v>
      </c>
      <c r="AA2996" s="46">
        <v>45936.119132417887</v>
      </c>
      <c r="AB2996" s="47">
        <f>_xlfn.XLOOKUP($F2996,Main_OG!$D$1:$D$766,Main_OG!AJ$1:AJ$766,"")</f>
        <v>64902824</v>
      </c>
      <c r="AC2996" s="47">
        <f>_xlfn.XLOOKUP($F2996,Main_OG!$D$1:$D$766,Main_OG!AK$1:AK$766,"")</f>
        <v>1219786</v>
      </c>
      <c r="AD2996" s="47">
        <f>_xlfn.XLOOKUP($F2996,Main_OG!$D$1:$D$766,Main_OG!AL$1:AL$766,"")</f>
        <v>199495150</v>
      </c>
      <c r="AE2996" s="47">
        <f>_xlfn.XLOOKUP($F2996,Main_OG!$D$1:$D$766,Main_OG!AM$1:AM$766,"")</f>
        <v>32889467</v>
      </c>
      <c r="AF2996" s="48">
        <f>_xlfn.XLOOKUP($F2996,Main_OG!$D$1:$D$766,Main_OG!Z$1:Z$766,"")</f>
        <v>2.44</v>
      </c>
      <c r="AG2996" s="48">
        <f>_xlfn.XLOOKUP($F2996,Main_OG!$D$1:$D$766,Main_OG!AA$1:AA$766,"")</f>
        <v>2.66</v>
      </c>
      <c r="AH2996" s="48">
        <f>_xlfn.XLOOKUP($F2996,Main_OG!$D$1:$D$766,Main_OG!AB$1:AB$766,"")</f>
        <v>22.17</v>
      </c>
      <c r="AI2996" s="48">
        <f>_xlfn.XLOOKUP($F2996,Main_OG!$D$1:$D$766,Main_OG!AC$1:AC$766,"")</f>
        <v>4.6524343752411106</v>
      </c>
      <c r="AJ2996" s="48">
        <f>_xlfn.XLOOKUP($F2996,Main_OG!$D$1:$D$766,Main_OG!AD$1:AD$766,"")</f>
        <v>0.76</v>
      </c>
    </row>
    <row r="2997" spans="2:36" x14ac:dyDescent="0.35">
      <c r="B2997" s="36" t="s">
        <v>4202</v>
      </c>
      <c r="C2997" s="45" t="s">
        <v>351</v>
      </c>
      <c r="D2997" s="45" t="s">
        <v>4331</v>
      </c>
      <c r="E2997" s="36" t="s">
        <v>4202</v>
      </c>
      <c r="F2997" s="36" t="str">
        <f t="shared" si="138"/>
        <v>2011_WI</v>
      </c>
      <c r="G2997" s="45">
        <v>2011</v>
      </c>
      <c r="H2997" s="45">
        <f>_xlfn.XLOOKUP(J2997,Main_OG!$B$1:$B$766,Main_OG!$O$1:$O$766,"")</f>
        <v>0</v>
      </c>
      <c r="I2997" s="45">
        <f>_xlfn.XLOOKUP(F2997,Main_OG!$D$1:$D$766,Main_OG!$J$1:$J$766,"")</f>
        <v>0</v>
      </c>
      <c r="J2997" s="45" t="s">
        <v>351</v>
      </c>
      <c r="K2997" s="45" t="str">
        <f t="shared" si="139"/>
        <v>Wisconsin Electric Power Co_WI</v>
      </c>
      <c r="L2997" s="45" t="str">
        <f t="shared" si="140"/>
        <v>Wisconsin Electric Power Co_WI</v>
      </c>
      <c r="M2997" s="45" t="s">
        <v>4214</v>
      </c>
      <c r="N2997" s="45">
        <v>0</v>
      </c>
      <c r="O2997" s="45">
        <v>112950</v>
      </c>
      <c r="P2997" s="45">
        <v>680</v>
      </c>
      <c r="Q2997" s="45">
        <v>979826</v>
      </c>
      <c r="R2997" s="45">
        <v>0</v>
      </c>
      <c r="S2997" s="45">
        <v>8795344</v>
      </c>
      <c r="T2997" s="45">
        <v>7376168</v>
      </c>
      <c r="U2997" s="45">
        <v>8113087</v>
      </c>
      <c r="V2997" s="45">
        <v>0</v>
      </c>
      <c r="W2997" s="45">
        <v>11.47</v>
      </c>
      <c r="X2997" s="45">
        <v>8.24</v>
      </c>
      <c r="Y2997" s="45">
        <v>13.97</v>
      </c>
      <c r="Z2997" s="46">
        <v>293664</v>
      </c>
      <c r="AA2997" s="46">
        <v>51467.268623024829</v>
      </c>
      <c r="AB2997" s="47">
        <f>_xlfn.XLOOKUP($F2997,Main_OG!$D$1:$D$766,Main_OG!AJ$1:AJ$766,"")</f>
        <v>46098434</v>
      </c>
      <c r="AC2997" s="47">
        <f>_xlfn.XLOOKUP($F2997,Main_OG!$D$1:$D$766,Main_OG!AK$1:AK$766,"")</f>
        <v>2129235.35</v>
      </c>
      <c r="AD2997" s="47">
        <f>_xlfn.XLOOKUP($F2997,Main_OG!$D$1:$D$766,Main_OG!AL$1:AL$766,"")</f>
        <v>95949646</v>
      </c>
      <c r="AE2997" s="47">
        <f>_xlfn.XLOOKUP($F2997,Main_OG!$D$1:$D$766,Main_OG!AM$1:AM$766,"")</f>
        <v>11559781</v>
      </c>
      <c r="AF2997" s="48">
        <f>_xlfn.XLOOKUP($F2997,Main_OG!$D$1:$D$766,Main_OG!Z$1:Z$766,"")</f>
        <v>0</v>
      </c>
      <c r="AG2997" s="48">
        <f>_xlfn.XLOOKUP($F2997,Main_OG!$D$1:$D$766,Main_OG!AA$1:AA$766,"")</f>
        <v>2.3089180475565318</v>
      </c>
      <c r="AH2997" s="48">
        <f>_xlfn.XLOOKUP($F2997,Main_OG!$D$1:$D$766,Main_OG!AB$1:AB$766,"")</f>
        <v>22.758921780738341</v>
      </c>
      <c r="AI2997" s="48">
        <f>_xlfn.XLOOKUP($F2997,Main_OG!$D$1:$D$766,Main_OG!AC$1:AC$766,"")</f>
        <v>4.6524343752411106</v>
      </c>
      <c r="AJ2997" s="48">
        <f>_xlfn.XLOOKUP($F2997,Main_OG!$D$1:$D$766,Main_OG!AD$1:AD$766,"")</f>
        <v>0.75949643062398253</v>
      </c>
    </row>
    <row r="2998" spans="2:36" x14ac:dyDescent="0.35">
      <c r="B2998" s="36" t="s">
        <v>4202</v>
      </c>
      <c r="C2998" s="45" t="s">
        <v>230</v>
      </c>
      <c r="D2998" s="45" t="s">
        <v>4331</v>
      </c>
      <c r="E2998" s="36" t="s">
        <v>4202</v>
      </c>
      <c r="F2998" s="36" t="str">
        <f t="shared" si="138"/>
        <v>2012_MI</v>
      </c>
      <c r="G2998" s="45">
        <v>2012</v>
      </c>
      <c r="H2998" s="45">
        <f>_xlfn.XLOOKUP(J2998,Main_OG!$B$1:$B$766,Main_OG!$O$1:$O$766,"")</f>
        <v>0</v>
      </c>
      <c r="I2998" s="45">
        <f>_xlfn.XLOOKUP(F2998,Main_OG!$D$1:$D$766,Main_OG!$J$1:$J$766,"")</f>
        <v>0</v>
      </c>
      <c r="J2998" s="45" t="s">
        <v>230</v>
      </c>
      <c r="K2998" s="45" t="str">
        <f t="shared" si="139"/>
        <v>Wisconsin Electric Power Co_MI</v>
      </c>
      <c r="L2998" s="45" t="str">
        <f t="shared" si="140"/>
        <v>Wisconsin Electric Power Co_MI</v>
      </c>
      <c r="M2998" s="45" t="s">
        <v>4215</v>
      </c>
      <c r="N2998" s="45">
        <v>0</v>
      </c>
      <c r="O2998" s="45">
        <v>3094</v>
      </c>
      <c r="P2998" s="45">
        <v>10</v>
      </c>
      <c r="Q2998" s="45">
        <v>24460</v>
      </c>
      <c r="R2998" s="45">
        <v>0</v>
      </c>
      <c r="S2998" s="45">
        <v>154565</v>
      </c>
      <c r="T2998" s="45">
        <v>2232172</v>
      </c>
      <c r="U2998" s="45">
        <v>162799</v>
      </c>
      <c r="V2998" s="45">
        <v>0</v>
      </c>
      <c r="W2998" s="45">
        <v>14.061204</v>
      </c>
      <c r="X2998" s="45">
        <v>6.1731980999999996</v>
      </c>
      <c r="Y2998" s="45">
        <v>16.29881</v>
      </c>
      <c r="Z2998" s="46">
        <v>463302.6</v>
      </c>
      <c r="AA2998" s="46">
        <v>46806.331882207116</v>
      </c>
      <c r="AB2998" s="47">
        <f>_xlfn.XLOOKUP($F2998,Main_OG!$D$1:$D$766,Main_OG!AJ$1:AJ$766,"")</f>
        <v>59591210</v>
      </c>
      <c r="AC2998" s="47">
        <f>_xlfn.XLOOKUP($F2998,Main_OG!$D$1:$D$766,Main_OG!AK$1:AK$766,"")</f>
        <v>1089792</v>
      </c>
      <c r="AD2998" s="47">
        <f>_xlfn.XLOOKUP($F2998,Main_OG!$D$1:$D$766,Main_OG!AL$1:AL$766,"")</f>
        <v>339611196</v>
      </c>
      <c r="AE2998" s="47">
        <f>_xlfn.XLOOKUP($F2998,Main_OG!$D$1:$D$766,Main_OG!AM$1:AM$766,"")</f>
        <v>28019714</v>
      </c>
      <c r="AF2998" s="48">
        <f>_xlfn.XLOOKUP($F2998,Main_OG!$D$1:$D$766,Main_OG!Z$1:Z$766,"")</f>
        <v>2.42</v>
      </c>
      <c r="AG2998" s="48">
        <f>_xlfn.XLOOKUP($F2998,Main_OG!$D$1:$D$766,Main_OG!AA$1:AA$766,"")</f>
        <v>2.78</v>
      </c>
      <c r="AH2998" s="48">
        <f>_xlfn.XLOOKUP($F2998,Main_OG!$D$1:$D$766,Main_OG!AB$1:AB$766,"")</f>
        <v>22.67</v>
      </c>
      <c r="AI2998" s="48">
        <f>_xlfn.XLOOKUP($F2998,Main_OG!$D$1:$D$766,Main_OG!AC$1:AC$766,"")</f>
        <v>3.16</v>
      </c>
      <c r="AJ2998" s="48">
        <f>_xlfn.XLOOKUP($F2998,Main_OG!$D$1:$D$766,Main_OG!AD$1:AD$766,"")</f>
        <v>0.79</v>
      </c>
    </row>
    <row r="2999" spans="2:36" x14ac:dyDescent="0.35">
      <c r="B2999" s="36" t="s">
        <v>4202</v>
      </c>
      <c r="C2999" s="45" t="s">
        <v>351</v>
      </c>
      <c r="D2999" s="45" t="s">
        <v>4331</v>
      </c>
      <c r="E2999" s="36" t="s">
        <v>4202</v>
      </c>
      <c r="F2999" s="36" t="str">
        <f t="shared" si="138"/>
        <v>2012_WI</v>
      </c>
      <c r="G2999" s="45">
        <v>2012</v>
      </c>
      <c r="H2999" s="45">
        <f>_xlfn.XLOOKUP(J2999,Main_OG!$B$1:$B$766,Main_OG!$O$1:$O$766,"")</f>
        <v>0</v>
      </c>
      <c r="I2999" s="45">
        <f>_xlfn.XLOOKUP(F2999,Main_OG!$D$1:$D$766,Main_OG!$J$1:$J$766,"")</f>
        <v>0</v>
      </c>
      <c r="J2999" s="45" t="s">
        <v>351</v>
      </c>
      <c r="K2999" s="45" t="str">
        <f t="shared" si="139"/>
        <v>Wisconsin Electric Power Co_WI</v>
      </c>
      <c r="L2999" s="45" t="str">
        <f t="shared" si="140"/>
        <v>Wisconsin Electric Power Co_WI</v>
      </c>
      <c r="M2999" s="45" t="s">
        <v>4216</v>
      </c>
      <c r="N2999" s="45">
        <v>0</v>
      </c>
      <c r="O2999" s="45">
        <v>113363</v>
      </c>
      <c r="P2999" s="45">
        <v>678</v>
      </c>
      <c r="Q2999" s="45">
        <v>982179</v>
      </c>
      <c r="R2999" s="45">
        <v>0</v>
      </c>
      <c r="S2999" s="45">
        <v>8860259</v>
      </c>
      <c r="T2999" s="45">
        <v>7478500</v>
      </c>
      <c r="U2999" s="45">
        <v>8154909</v>
      </c>
      <c r="V2999" s="45">
        <v>0</v>
      </c>
      <c r="W2999" s="45">
        <v>11.455401999999999</v>
      </c>
      <c r="X2999" s="45">
        <v>8.1106277999999996</v>
      </c>
      <c r="Y2999" s="45">
        <v>13.947393999999999</v>
      </c>
      <c r="Z2999" s="46">
        <v>299007.59999999998</v>
      </c>
      <c r="AA2999" s="46">
        <v>52266.517504031326</v>
      </c>
      <c r="AB2999" s="47">
        <f>_xlfn.XLOOKUP($F2999,Main_OG!$D$1:$D$766,Main_OG!AJ$1:AJ$766,"")</f>
        <v>38987626</v>
      </c>
      <c r="AC2999" s="47">
        <f>_xlfn.XLOOKUP($F2999,Main_OG!$D$1:$D$766,Main_OG!AK$1:AK$766,"")</f>
        <v>960860</v>
      </c>
      <c r="AD2999" s="47">
        <f>_xlfn.XLOOKUP($F2999,Main_OG!$D$1:$D$766,Main_OG!AL$1:AL$766,"")</f>
        <v>173921342</v>
      </c>
      <c r="AE2999" s="47">
        <f>_xlfn.XLOOKUP($F2999,Main_OG!$D$1:$D$766,Main_OG!AM$1:AM$766,"")</f>
        <v>14299595</v>
      </c>
      <c r="AF2999" s="48">
        <f>_xlfn.XLOOKUP($F2999,Main_OG!$D$1:$D$766,Main_OG!Z$1:Z$766,"")</f>
        <v>0</v>
      </c>
      <c r="AG2999" s="48">
        <f>_xlfn.XLOOKUP($F2999,Main_OG!$D$1:$D$766,Main_OG!AA$1:AA$766,"")</f>
        <v>2.324237813104427</v>
      </c>
      <c r="AH2999" s="48">
        <f>_xlfn.XLOOKUP($F2999,Main_OG!$D$1:$D$766,Main_OG!AB$1:AB$766,"")</f>
        <v>23.49195884567845</v>
      </c>
      <c r="AI2999" s="48">
        <f>_xlfn.XLOOKUP($F2999,Main_OG!$D$1:$D$766,Main_OG!AC$1:AC$766,"")</f>
        <v>3.503818060367514</v>
      </c>
      <c r="AJ2999" s="48">
        <f>_xlfn.XLOOKUP($F2999,Main_OG!$D$1:$D$766,Main_OG!AD$1:AD$766,"")</f>
        <v>0.75442193202762442</v>
      </c>
    </row>
    <row r="3000" spans="2:36" x14ac:dyDescent="0.35">
      <c r="B3000" s="36" t="s">
        <v>4202</v>
      </c>
      <c r="C3000" s="45" t="s">
        <v>230</v>
      </c>
      <c r="D3000" s="45" t="s">
        <v>4331</v>
      </c>
      <c r="E3000" s="36" t="s">
        <v>4202</v>
      </c>
      <c r="F3000" s="36" t="str">
        <f t="shared" si="138"/>
        <v>2013_MI</v>
      </c>
      <c r="G3000" s="45">
        <v>2013</v>
      </c>
      <c r="H3000" s="45">
        <f>_xlfn.XLOOKUP(J3000,Main_OG!$B$1:$B$766,Main_OG!$O$1:$O$766,"")</f>
        <v>0</v>
      </c>
      <c r="I3000" s="45">
        <f>_xlfn.XLOOKUP(F3000,Main_OG!$D$1:$D$766,Main_OG!$J$1:$J$766,"")</f>
        <v>0</v>
      </c>
      <c r="J3000" s="45" t="s">
        <v>230</v>
      </c>
      <c r="K3000" s="45" t="str">
        <f t="shared" si="139"/>
        <v>Wisconsin Electric Power Co_MI</v>
      </c>
      <c r="L3000" s="45" t="str">
        <f t="shared" si="140"/>
        <v>Wisconsin Electric Power Co_MI</v>
      </c>
      <c r="M3000" s="45" t="s">
        <v>4217</v>
      </c>
      <c r="N3000" s="45">
        <v>0</v>
      </c>
      <c r="O3000" s="45">
        <v>3096</v>
      </c>
      <c r="P3000" s="45">
        <v>9</v>
      </c>
      <c r="Q3000" s="45">
        <v>24456</v>
      </c>
      <c r="R3000" s="45">
        <v>0</v>
      </c>
      <c r="S3000" s="45">
        <v>140078</v>
      </c>
      <c r="T3000" s="45">
        <v>1375786</v>
      </c>
      <c r="U3000" s="45">
        <v>167271</v>
      </c>
      <c r="V3000" s="45">
        <v>0</v>
      </c>
      <c r="W3000" s="45">
        <v>14.401334</v>
      </c>
      <c r="X3000" s="45">
        <v>6.8355907</v>
      </c>
      <c r="Y3000" s="45">
        <v>16.472849</v>
      </c>
      <c r="Z3000" s="46">
        <v>472779.9</v>
      </c>
      <c r="AA3000" s="46">
        <v>47684.250275497179</v>
      </c>
      <c r="AB3000" s="47">
        <f>_xlfn.XLOOKUP($F3000,Main_OG!$D$1:$D$766,Main_OG!AJ$1:AJ$766,"")</f>
        <v>63709402</v>
      </c>
      <c r="AC3000" s="47">
        <f>_xlfn.XLOOKUP($F3000,Main_OG!$D$1:$D$766,Main_OG!AK$1:AK$766,"")</f>
        <v>1962940</v>
      </c>
      <c r="AD3000" s="47">
        <f>_xlfn.XLOOKUP($F3000,Main_OG!$D$1:$D$766,Main_OG!AL$1:AL$766,"")</f>
        <v>213979064</v>
      </c>
      <c r="AE3000" s="47">
        <f>_xlfn.XLOOKUP($F3000,Main_OG!$D$1:$D$766,Main_OG!AM$1:AM$766,"")</f>
        <v>28920823</v>
      </c>
      <c r="AF3000" s="48">
        <f>_xlfn.XLOOKUP($F3000,Main_OG!$D$1:$D$766,Main_OG!Z$1:Z$766,"")</f>
        <v>2.5099999999999998</v>
      </c>
      <c r="AG3000" s="48">
        <f>_xlfn.XLOOKUP($F3000,Main_OG!$D$1:$D$766,Main_OG!AA$1:AA$766,"")</f>
        <v>2.66</v>
      </c>
      <c r="AH3000" s="48">
        <f>_xlfn.XLOOKUP($F3000,Main_OG!$D$1:$D$766,Main_OG!AB$1:AB$766,"")</f>
        <v>22.75</v>
      </c>
      <c r="AI3000" s="48">
        <f>_xlfn.XLOOKUP($F3000,Main_OG!$D$1:$D$766,Main_OG!AC$1:AC$766,"")</f>
        <v>4.49</v>
      </c>
      <c r="AJ3000" s="48">
        <f>_xlfn.XLOOKUP($F3000,Main_OG!$D$1:$D$766,Main_OG!AD$1:AD$766,"")</f>
        <v>0.8</v>
      </c>
    </row>
    <row r="3001" spans="2:36" x14ac:dyDescent="0.35">
      <c r="B3001" s="36" t="s">
        <v>4202</v>
      </c>
      <c r="C3001" s="45" t="s">
        <v>351</v>
      </c>
      <c r="D3001" s="45" t="s">
        <v>4331</v>
      </c>
      <c r="E3001" s="36" t="s">
        <v>4202</v>
      </c>
      <c r="F3001" s="36" t="str">
        <f t="shared" si="138"/>
        <v>2013_WI</v>
      </c>
      <c r="G3001" s="45">
        <v>2013</v>
      </c>
      <c r="H3001" s="45">
        <f>_xlfn.XLOOKUP(J3001,Main_OG!$B$1:$B$766,Main_OG!$O$1:$O$766,"")</f>
        <v>0</v>
      </c>
      <c r="I3001" s="45">
        <f>_xlfn.XLOOKUP(F3001,Main_OG!$D$1:$D$766,Main_OG!$J$1:$J$766,"")</f>
        <v>0</v>
      </c>
      <c r="J3001" s="45" t="s">
        <v>351</v>
      </c>
      <c r="K3001" s="45" t="str">
        <f t="shared" si="139"/>
        <v>Wisconsin Electric Power Co_WI</v>
      </c>
      <c r="L3001" s="45" t="str">
        <f t="shared" si="140"/>
        <v>Wisconsin Electric Power Co_WI</v>
      </c>
      <c r="M3001" s="45" t="s">
        <v>4218</v>
      </c>
      <c r="N3001" s="45">
        <v>0</v>
      </c>
      <c r="O3001" s="45">
        <v>113770</v>
      </c>
      <c r="P3001" s="45">
        <v>678</v>
      </c>
      <c r="Q3001" s="45">
        <v>984860</v>
      </c>
      <c r="R3001" s="45">
        <v>0</v>
      </c>
      <c r="S3001" s="45">
        <v>8872580</v>
      </c>
      <c r="T3001" s="45">
        <v>7297573</v>
      </c>
      <c r="U3001" s="45">
        <v>7974652</v>
      </c>
      <c r="V3001" s="45">
        <v>0</v>
      </c>
      <c r="W3001" s="45">
        <v>11.853274000000001</v>
      </c>
      <c r="X3001" s="45">
        <v>8.4744366000000007</v>
      </c>
      <c r="Y3001" s="45">
        <v>14.814778</v>
      </c>
      <c r="Z3001" s="46">
        <v>301550.5</v>
      </c>
      <c r="AA3001" s="46">
        <v>52553.131642108798</v>
      </c>
      <c r="AB3001" s="47">
        <f>_xlfn.XLOOKUP($F3001,Main_OG!$D$1:$D$766,Main_OG!AJ$1:AJ$766,"")</f>
        <v>47747638</v>
      </c>
      <c r="AC3001" s="47">
        <f>_xlfn.XLOOKUP($F3001,Main_OG!$D$1:$D$766,Main_OG!AK$1:AK$766,"")</f>
        <v>885782</v>
      </c>
      <c r="AD3001" s="47">
        <f>_xlfn.XLOOKUP($F3001,Main_OG!$D$1:$D$766,Main_OG!AL$1:AL$766,"")</f>
        <v>122721516</v>
      </c>
      <c r="AE3001" s="47">
        <f>_xlfn.XLOOKUP($F3001,Main_OG!$D$1:$D$766,Main_OG!AM$1:AM$766,"")</f>
        <v>11675194</v>
      </c>
      <c r="AF3001" s="48">
        <f>_xlfn.XLOOKUP($F3001,Main_OG!$D$1:$D$766,Main_OG!Z$1:Z$766,"")</f>
        <v>2.25</v>
      </c>
      <c r="AG3001" s="48">
        <f>_xlfn.XLOOKUP($F3001,Main_OG!$D$1:$D$766,Main_OG!AA$1:AA$766,"")</f>
        <v>2.3089180475565318</v>
      </c>
      <c r="AH3001" s="48">
        <f>_xlfn.XLOOKUP($F3001,Main_OG!$D$1:$D$766,Main_OG!AB$1:AB$766,"")</f>
        <v>22.862714639490921</v>
      </c>
      <c r="AI3001" s="48">
        <f>_xlfn.XLOOKUP($F3001,Main_OG!$D$1:$D$766,Main_OG!AC$1:AC$766,"")</f>
        <v>4.3899999999999997</v>
      </c>
      <c r="AJ3001" s="48">
        <f>_xlfn.XLOOKUP($F3001,Main_OG!$D$1:$D$766,Main_OG!AD$1:AD$766,"")</f>
        <v>0.77</v>
      </c>
    </row>
    <row r="3002" spans="2:36" x14ac:dyDescent="0.35">
      <c r="B3002" s="36" t="s">
        <v>4202</v>
      </c>
      <c r="C3002" s="45" t="s">
        <v>230</v>
      </c>
      <c r="D3002" s="45" t="s">
        <v>4331</v>
      </c>
      <c r="E3002" s="36" t="s">
        <v>4202</v>
      </c>
      <c r="F3002" s="36" t="str">
        <f t="shared" si="138"/>
        <v>2014_MI</v>
      </c>
      <c r="G3002" s="45">
        <v>2014</v>
      </c>
      <c r="H3002" s="45">
        <f>_xlfn.XLOOKUP(J3002,Main_OG!$B$1:$B$766,Main_OG!$O$1:$O$766,"")</f>
        <v>0</v>
      </c>
      <c r="I3002" s="45">
        <f>_xlfn.XLOOKUP(F3002,Main_OG!$D$1:$D$766,Main_OG!$J$1:$J$766,"")</f>
        <v>0</v>
      </c>
      <c r="J3002" s="45" t="s">
        <v>230</v>
      </c>
      <c r="K3002" s="45" t="str">
        <f t="shared" si="139"/>
        <v>Wisconsin Electric Power Co_MI</v>
      </c>
      <c r="L3002" s="45" t="str">
        <f t="shared" si="140"/>
        <v>Wisconsin Electric Power Co_MI</v>
      </c>
      <c r="M3002" s="45" t="s">
        <v>4219</v>
      </c>
      <c r="N3002" s="45">
        <v>0</v>
      </c>
      <c r="O3002" s="45">
        <v>3066</v>
      </c>
      <c r="P3002" s="45">
        <v>5</v>
      </c>
      <c r="Q3002" s="45">
        <v>24479</v>
      </c>
      <c r="R3002" s="45">
        <v>0</v>
      </c>
      <c r="S3002" s="45">
        <v>121695</v>
      </c>
      <c r="T3002" s="45">
        <v>94582</v>
      </c>
      <c r="U3002" s="45">
        <v>167724</v>
      </c>
      <c r="V3002" s="45">
        <v>0</v>
      </c>
      <c r="W3002" s="45">
        <v>14.714162</v>
      </c>
      <c r="X3002" s="45">
        <v>8.1269162999999995</v>
      </c>
      <c r="Y3002" s="45">
        <v>16.36504</v>
      </c>
      <c r="Z3002" s="46">
        <v>479534.9</v>
      </c>
      <c r="AA3002" s="46">
        <v>48281.645862433201</v>
      </c>
      <c r="AB3002" s="47">
        <f>_xlfn.XLOOKUP($F3002,Main_OG!$D$1:$D$766,Main_OG!AJ$1:AJ$766,"")</f>
        <v>59059954</v>
      </c>
      <c r="AC3002" s="47">
        <f>_xlfn.XLOOKUP($F3002,Main_OG!$D$1:$D$766,Main_OG!AK$1:AK$766,"")</f>
        <v>4593606</v>
      </c>
      <c r="AD3002" s="47">
        <f>_xlfn.XLOOKUP($F3002,Main_OG!$D$1:$D$766,Main_OG!AL$1:AL$766,"")</f>
        <v>220598076</v>
      </c>
      <c r="AE3002" s="47">
        <f>_xlfn.XLOOKUP($F3002,Main_OG!$D$1:$D$766,Main_OG!AM$1:AM$766,"")</f>
        <v>31245848</v>
      </c>
      <c r="AF3002" s="48">
        <f>_xlfn.XLOOKUP($F3002,Main_OG!$D$1:$D$766,Main_OG!Z$1:Z$766,"")</f>
        <v>0</v>
      </c>
      <c r="AG3002" s="48">
        <f>_xlfn.XLOOKUP($F3002,Main_OG!$D$1:$D$766,Main_OG!AA$1:AA$766,"")</f>
        <v>2.6</v>
      </c>
      <c r="AH3002" s="48">
        <f>_xlfn.XLOOKUP($F3002,Main_OG!$D$1:$D$766,Main_OG!AB$1:AB$766,"")</f>
        <v>21.3</v>
      </c>
      <c r="AI3002" s="48">
        <f>_xlfn.XLOOKUP($F3002,Main_OG!$D$1:$D$766,Main_OG!AC$1:AC$766,"")</f>
        <v>6.57</v>
      </c>
      <c r="AJ3002" s="48">
        <f>_xlfn.XLOOKUP($F3002,Main_OG!$D$1:$D$766,Main_OG!AD$1:AD$766,"")</f>
        <v>0.7</v>
      </c>
    </row>
    <row r="3003" spans="2:36" x14ac:dyDescent="0.35">
      <c r="B3003" s="36" t="s">
        <v>4202</v>
      </c>
      <c r="C3003" s="45" t="s">
        <v>351</v>
      </c>
      <c r="D3003" s="45" t="s">
        <v>4331</v>
      </c>
      <c r="E3003" s="36" t="s">
        <v>4202</v>
      </c>
      <c r="F3003" s="36" t="str">
        <f t="shared" si="138"/>
        <v>2014_WI</v>
      </c>
      <c r="G3003" s="45">
        <v>2014</v>
      </c>
      <c r="H3003" s="45">
        <f>_xlfn.XLOOKUP(J3003,Main_OG!$B$1:$B$766,Main_OG!$O$1:$O$766,"")</f>
        <v>0</v>
      </c>
      <c r="I3003" s="45">
        <f>_xlfn.XLOOKUP(F3003,Main_OG!$D$1:$D$766,Main_OG!$J$1:$J$766,"")</f>
        <v>0</v>
      </c>
      <c r="J3003" s="45" t="s">
        <v>351</v>
      </c>
      <c r="K3003" s="45" t="str">
        <f t="shared" si="139"/>
        <v>Wisconsin Electric Power Co_WI</v>
      </c>
      <c r="L3003" s="45" t="str">
        <f t="shared" si="140"/>
        <v>Wisconsin Electric Power Co_WI</v>
      </c>
      <c r="M3003" s="45" t="s">
        <v>4220</v>
      </c>
      <c r="N3003" s="45">
        <v>0</v>
      </c>
      <c r="O3003" s="45">
        <v>114371</v>
      </c>
      <c r="P3003" s="45">
        <v>675</v>
      </c>
      <c r="Q3003" s="45">
        <v>988035</v>
      </c>
      <c r="R3003" s="45">
        <v>0</v>
      </c>
      <c r="S3003" s="45">
        <v>8832104</v>
      </c>
      <c r="T3003" s="45">
        <v>7298684</v>
      </c>
      <c r="U3003" s="45">
        <v>7778541</v>
      </c>
      <c r="V3003" s="45">
        <v>0</v>
      </c>
      <c r="W3003" s="45">
        <v>11.991042</v>
      </c>
      <c r="X3003" s="45">
        <v>8.6250082999999993</v>
      </c>
      <c r="Y3003" s="45">
        <v>15.080697000000001</v>
      </c>
      <c r="Z3003" s="46">
        <v>309425.8</v>
      </c>
      <c r="AA3003" s="46">
        <v>53783.260408687413</v>
      </c>
      <c r="AB3003" s="47">
        <f>_xlfn.XLOOKUP($F3003,Main_OG!$D$1:$D$766,Main_OG!AJ$1:AJ$766,"")</f>
        <v>42668086</v>
      </c>
      <c r="AC3003" s="47">
        <f>_xlfn.XLOOKUP($F3003,Main_OG!$D$1:$D$766,Main_OG!AK$1:AK$766,"")</f>
        <v>1056130</v>
      </c>
      <c r="AD3003" s="47">
        <f>_xlfn.XLOOKUP($F3003,Main_OG!$D$1:$D$766,Main_OG!AL$1:AL$766,"")</f>
        <v>119709694</v>
      </c>
      <c r="AE3003" s="47">
        <f>_xlfn.XLOOKUP($F3003,Main_OG!$D$1:$D$766,Main_OG!AM$1:AM$766,"")</f>
        <v>9447096</v>
      </c>
      <c r="AF3003" s="48">
        <f>_xlfn.XLOOKUP($F3003,Main_OG!$D$1:$D$766,Main_OG!Z$1:Z$766,"")</f>
        <v>0</v>
      </c>
      <c r="AG3003" s="48">
        <f>_xlfn.XLOOKUP($F3003,Main_OG!$D$1:$D$766,Main_OG!AA$1:AA$766,"")</f>
        <v>2.322195177698041</v>
      </c>
      <c r="AH3003" s="48">
        <f>_xlfn.XLOOKUP($F3003,Main_OG!$D$1:$D$766,Main_OG!AB$1:AB$766,"")</f>
        <v>21.47</v>
      </c>
      <c r="AI3003" s="48">
        <f>_xlfn.XLOOKUP($F3003,Main_OG!$D$1:$D$766,Main_OG!AC$1:AC$766,"")</f>
        <v>4.9924248044436963</v>
      </c>
      <c r="AJ3003" s="48">
        <f>_xlfn.XLOOKUP($F3003,Main_OG!$D$1:$D$766,Main_OG!AD$1:AD$766,"")</f>
        <v>0.72</v>
      </c>
    </row>
    <row r="3004" spans="2:36" x14ac:dyDescent="0.35">
      <c r="B3004" s="36" t="s">
        <v>4202</v>
      </c>
      <c r="C3004" s="45" t="s">
        <v>230</v>
      </c>
      <c r="D3004" s="45" t="s">
        <v>4331</v>
      </c>
      <c r="E3004" s="36" t="s">
        <v>4202</v>
      </c>
      <c r="F3004" s="36" t="str">
        <f t="shared" si="138"/>
        <v>2015_MI</v>
      </c>
      <c r="G3004" s="45">
        <v>2015</v>
      </c>
      <c r="H3004" s="45">
        <f>_xlfn.XLOOKUP(J3004,Main_OG!$B$1:$B$766,Main_OG!$O$1:$O$766,"")</f>
        <v>0</v>
      </c>
      <c r="I3004" s="45">
        <f>_xlfn.XLOOKUP(F3004,Main_OG!$D$1:$D$766,Main_OG!$J$1:$J$766,"")</f>
        <v>0</v>
      </c>
      <c r="J3004" s="45" t="s">
        <v>230</v>
      </c>
      <c r="K3004" s="45" t="str">
        <f t="shared" si="139"/>
        <v>Wisconsin Electric Power Co_MI</v>
      </c>
      <c r="L3004" s="45" t="str">
        <f t="shared" si="140"/>
        <v>Wisconsin Electric Power Co_MI</v>
      </c>
      <c r="M3004" s="45" t="s">
        <v>4221</v>
      </c>
      <c r="N3004" s="45">
        <v>0</v>
      </c>
      <c r="O3004" s="45">
        <v>3062</v>
      </c>
      <c r="P3004" s="45">
        <v>7</v>
      </c>
      <c r="Q3004" s="45">
        <v>24513</v>
      </c>
      <c r="R3004" s="45">
        <v>0</v>
      </c>
      <c r="S3004" s="45">
        <v>118300</v>
      </c>
      <c r="T3004" s="45">
        <v>1838364</v>
      </c>
      <c r="U3004" s="45">
        <v>161488</v>
      </c>
      <c r="V3004" s="45">
        <v>0</v>
      </c>
      <c r="W3004" s="45">
        <v>14.375655</v>
      </c>
      <c r="X3004" s="45">
        <v>6.0679495000000001</v>
      </c>
      <c r="Y3004" s="45">
        <v>15.995430000000001</v>
      </c>
      <c r="Z3004" s="46">
        <v>490618.7</v>
      </c>
      <c r="AA3004" s="46">
        <v>49385.428511981954</v>
      </c>
      <c r="AB3004" s="47">
        <f>_xlfn.XLOOKUP($F3004,Main_OG!$D$1:$D$766,Main_OG!AJ$1:AJ$766,"")</f>
        <v>59135316</v>
      </c>
      <c r="AC3004" s="47">
        <f>_xlfn.XLOOKUP($F3004,Main_OG!$D$1:$D$766,Main_OG!AK$1:AK$766,"")</f>
        <v>3659006</v>
      </c>
      <c r="AD3004" s="47">
        <f>_xlfn.XLOOKUP($F3004,Main_OG!$D$1:$D$766,Main_OG!AL$1:AL$766,"")</f>
        <v>328228632</v>
      </c>
      <c r="AE3004" s="47">
        <f>_xlfn.XLOOKUP($F3004,Main_OG!$D$1:$D$766,Main_OG!AM$1:AM$766,"")</f>
        <v>29333786</v>
      </c>
      <c r="AF3004" s="48">
        <f>_xlfn.XLOOKUP($F3004,Main_OG!$D$1:$D$766,Main_OG!Z$1:Z$766,"")</f>
        <v>2.2799999999999998</v>
      </c>
      <c r="AG3004" s="48">
        <f>_xlfn.XLOOKUP($F3004,Main_OG!$D$1:$D$766,Main_OG!AA$1:AA$766,"")</f>
        <v>2.39</v>
      </c>
      <c r="AH3004" s="48">
        <f>_xlfn.XLOOKUP($F3004,Main_OG!$D$1:$D$766,Main_OG!AB$1:AB$766,"")</f>
        <v>12.86</v>
      </c>
      <c r="AI3004" s="48">
        <f>_xlfn.XLOOKUP($F3004,Main_OG!$D$1:$D$766,Main_OG!AC$1:AC$766,"")</f>
        <v>3.12</v>
      </c>
      <c r="AJ3004" s="48">
        <f>_xlfn.XLOOKUP($F3004,Main_OG!$D$1:$D$766,Main_OG!AD$1:AD$766,"")</f>
        <v>0.66963877086385626</v>
      </c>
    </row>
    <row r="3005" spans="2:36" x14ac:dyDescent="0.35">
      <c r="B3005" s="36" t="s">
        <v>4202</v>
      </c>
      <c r="C3005" s="45" t="s">
        <v>351</v>
      </c>
      <c r="D3005" s="45" t="s">
        <v>4331</v>
      </c>
      <c r="E3005" s="36" t="s">
        <v>4202</v>
      </c>
      <c r="F3005" s="36" t="str">
        <f t="shared" si="138"/>
        <v>2015_WI</v>
      </c>
      <c r="G3005" s="45">
        <v>2015</v>
      </c>
      <c r="H3005" s="45">
        <f>_xlfn.XLOOKUP(J3005,Main_OG!$B$1:$B$766,Main_OG!$O$1:$O$766,"")</f>
        <v>0</v>
      </c>
      <c r="I3005" s="45">
        <f>_xlfn.XLOOKUP(F3005,Main_OG!$D$1:$D$766,Main_OG!$J$1:$J$766,"")</f>
        <v>0</v>
      </c>
      <c r="J3005" s="45" t="s">
        <v>351</v>
      </c>
      <c r="K3005" s="45" t="str">
        <f t="shared" si="139"/>
        <v>Wisconsin Electric Power Co_WI</v>
      </c>
      <c r="L3005" s="45" t="str">
        <f t="shared" si="140"/>
        <v>Wisconsin Electric Power Co_WI</v>
      </c>
      <c r="M3005" s="45" t="s">
        <v>4222</v>
      </c>
      <c r="N3005" s="45">
        <v>1</v>
      </c>
      <c r="O3005" s="45">
        <v>115041</v>
      </c>
      <c r="P3005" s="45">
        <v>675</v>
      </c>
      <c r="Q3005" s="45">
        <v>993147</v>
      </c>
      <c r="R3005" s="45">
        <v>191</v>
      </c>
      <c r="S3005" s="45">
        <v>8826239</v>
      </c>
      <c r="T3005" s="45">
        <v>7247303</v>
      </c>
      <c r="U3005" s="45">
        <v>7627783</v>
      </c>
      <c r="V3005" s="45">
        <v>14.659686000000001</v>
      </c>
      <c r="W3005" s="45">
        <v>11.792377</v>
      </c>
      <c r="X3005" s="45">
        <v>8.4876360000000002</v>
      </c>
      <c r="Y3005" s="45">
        <v>15.493800999999999</v>
      </c>
      <c r="Z3005" s="46">
        <v>315687.8</v>
      </c>
      <c r="AA3005" s="46">
        <v>54779.073203599488</v>
      </c>
      <c r="AB3005" s="47">
        <f>_xlfn.XLOOKUP($F3005,Main_OG!$D$1:$D$766,Main_OG!AJ$1:AJ$766,"")</f>
        <v>43384686</v>
      </c>
      <c r="AC3005" s="47">
        <f>_xlfn.XLOOKUP($F3005,Main_OG!$D$1:$D$766,Main_OG!AK$1:AK$766,"")</f>
        <v>705030</v>
      </c>
      <c r="AD3005" s="47">
        <f>_xlfn.XLOOKUP($F3005,Main_OG!$D$1:$D$766,Main_OG!AL$1:AL$766,"")</f>
        <v>198250178</v>
      </c>
      <c r="AE3005" s="47">
        <f>_xlfn.XLOOKUP($F3005,Main_OG!$D$1:$D$766,Main_OG!AM$1:AM$766,"")</f>
        <v>10008183</v>
      </c>
      <c r="AF3005" s="48">
        <f>_xlfn.XLOOKUP($F3005,Main_OG!$D$1:$D$766,Main_OG!Z$1:Z$766,"")</f>
        <v>0</v>
      </c>
      <c r="AG3005" s="48">
        <f>_xlfn.XLOOKUP($F3005,Main_OG!$D$1:$D$766,Main_OG!AA$1:AA$766,"")</f>
        <v>2.27</v>
      </c>
      <c r="AH3005" s="48">
        <f>_xlfn.XLOOKUP($F3005,Main_OG!$D$1:$D$766,Main_OG!AB$1:AB$766,"")</f>
        <v>12.08771849023859</v>
      </c>
      <c r="AI3005" s="48">
        <f>_xlfn.XLOOKUP($F3005,Main_OG!$D$1:$D$766,Main_OG!AC$1:AC$766,"")</f>
        <v>3.17</v>
      </c>
      <c r="AJ3005" s="48">
        <f>_xlfn.XLOOKUP($F3005,Main_OG!$D$1:$D$766,Main_OG!AD$1:AD$766,"")</f>
        <v>0.72</v>
      </c>
    </row>
    <row r="3006" spans="2:36" x14ac:dyDescent="0.35">
      <c r="B3006" s="36" t="s">
        <v>4202</v>
      </c>
      <c r="C3006" s="45" t="s">
        <v>230</v>
      </c>
      <c r="D3006" s="45" t="s">
        <v>4331</v>
      </c>
      <c r="E3006" s="36" t="s">
        <v>4202</v>
      </c>
      <c r="F3006" s="36" t="str">
        <f t="shared" si="138"/>
        <v>2016_MI</v>
      </c>
      <c r="G3006" s="45">
        <v>2016</v>
      </c>
      <c r="H3006" s="45">
        <f>_xlfn.XLOOKUP(J3006,Main_OG!$B$1:$B$766,Main_OG!$O$1:$O$766,"")</f>
        <v>0</v>
      </c>
      <c r="I3006" s="45">
        <f>_xlfn.XLOOKUP(F3006,Main_OG!$D$1:$D$766,Main_OG!$J$1:$J$766,"")</f>
        <v>1</v>
      </c>
      <c r="J3006" s="45" t="s">
        <v>230</v>
      </c>
      <c r="K3006" s="45" t="str">
        <f t="shared" si="139"/>
        <v>Wisconsin Electric Power Co_MI</v>
      </c>
      <c r="L3006" s="45" t="str">
        <f t="shared" si="140"/>
        <v>Wisconsin Electric Power Co_MI</v>
      </c>
      <c r="M3006" s="45" t="s">
        <v>4223</v>
      </c>
      <c r="N3006" s="45">
        <v>0</v>
      </c>
      <c r="O3006" s="45">
        <v>3065</v>
      </c>
      <c r="P3006" s="45">
        <v>7</v>
      </c>
      <c r="Q3006" s="45">
        <v>24586</v>
      </c>
      <c r="R3006" s="45">
        <v>0</v>
      </c>
      <c r="S3006" s="45">
        <v>110755</v>
      </c>
      <c r="T3006" s="45">
        <v>1876860</v>
      </c>
      <c r="U3006" s="45">
        <v>161142</v>
      </c>
      <c r="V3006" s="45">
        <v>0</v>
      </c>
      <c r="W3006" s="45">
        <v>14.509954</v>
      </c>
      <c r="X3006" s="45">
        <v>5.7551975000000004</v>
      </c>
      <c r="Y3006" s="45">
        <v>15.976964000000001</v>
      </c>
      <c r="Z3006" s="46">
        <v>500159.5</v>
      </c>
      <c r="AA3006" s="46">
        <v>50246.49599758572</v>
      </c>
      <c r="AB3006" s="47">
        <f>_xlfn.XLOOKUP($F3006,Main_OG!$D$1:$D$766,Main_OG!AJ$1:AJ$766,"")</f>
        <v>46245940</v>
      </c>
      <c r="AC3006" s="47">
        <f>_xlfn.XLOOKUP($F3006,Main_OG!$D$1:$D$766,Main_OG!AK$1:AK$766,"")</f>
        <v>3979136</v>
      </c>
      <c r="AD3006" s="47">
        <f>_xlfn.XLOOKUP($F3006,Main_OG!$D$1:$D$766,Main_OG!AL$1:AL$766,"")</f>
        <v>450646378</v>
      </c>
      <c r="AE3006" s="47">
        <f>_xlfn.XLOOKUP($F3006,Main_OG!$D$1:$D$766,Main_OG!AM$1:AM$766,"")</f>
        <v>31551710</v>
      </c>
      <c r="AF3006" s="48">
        <f>_xlfn.XLOOKUP($F3006,Main_OG!$D$1:$D$766,Main_OG!Z$1:Z$766,"")</f>
        <v>0</v>
      </c>
      <c r="AG3006" s="48">
        <f>_xlfn.XLOOKUP($F3006,Main_OG!$D$1:$D$766,Main_OG!AA$1:AA$766,"")</f>
        <v>2.25</v>
      </c>
      <c r="AH3006" s="48">
        <f>_xlfn.XLOOKUP($F3006,Main_OG!$D$1:$D$766,Main_OG!AB$1:AB$766,"")</f>
        <v>11.309272049594229</v>
      </c>
      <c r="AI3006" s="48">
        <f>_xlfn.XLOOKUP($F3006,Main_OG!$D$1:$D$766,Main_OG!AC$1:AC$766,"")</f>
        <v>2.71</v>
      </c>
      <c r="AJ3006" s="48">
        <f>_xlfn.XLOOKUP($F3006,Main_OG!$D$1:$D$766,Main_OG!AD$1:AD$766,"")</f>
        <v>0.65636700530415037</v>
      </c>
    </row>
    <row r="3007" spans="2:36" x14ac:dyDescent="0.35">
      <c r="B3007" s="36" t="s">
        <v>4202</v>
      </c>
      <c r="C3007" s="45" t="s">
        <v>351</v>
      </c>
      <c r="D3007" s="45" t="s">
        <v>4331</v>
      </c>
      <c r="E3007" s="36" t="s">
        <v>4202</v>
      </c>
      <c r="F3007" s="36" t="str">
        <f t="shared" si="138"/>
        <v>2016_WI</v>
      </c>
      <c r="G3007" s="45">
        <v>2016</v>
      </c>
      <c r="H3007" s="45">
        <f>_xlfn.XLOOKUP(J3007,Main_OG!$B$1:$B$766,Main_OG!$O$1:$O$766,"")</f>
        <v>0</v>
      </c>
      <c r="I3007" s="45">
        <f>_xlfn.XLOOKUP(F3007,Main_OG!$D$1:$D$766,Main_OG!$J$1:$J$766,"")</f>
        <v>0</v>
      </c>
      <c r="J3007" s="45" t="s">
        <v>351</v>
      </c>
      <c r="K3007" s="45" t="str">
        <f t="shared" si="139"/>
        <v>Wisconsin Electric Power Co_WI</v>
      </c>
      <c r="L3007" s="45" t="str">
        <f t="shared" si="140"/>
        <v>Wisconsin Electric Power Co_WI</v>
      </c>
      <c r="M3007" s="45" t="s">
        <v>4224</v>
      </c>
      <c r="N3007" s="45">
        <v>1</v>
      </c>
      <c r="O3007" s="45">
        <v>115786</v>
      </c>
      <c r="P3007" s="45">
        <v>667</v>
      </c>
      <c r="Q3007" s="45">
        <v>998871</v>
      </c>
      <c r="R3007" s="45">
        <v>190</v>
      </c>
      <c r="S3007" s="45">
        <v>9048334</v>
      </c>
      <c r="T3007" s="45">
        <v>7148430</v>
      </c>
      <c r="U3007" s="45">
        <v>7975495</v>
      </c>
      <c r="V3007" s="45">
        <v>14.684210999999999</v>
      </c>
      <c r="W3007" s="45">
        <v>11.602088999999999</v>
      </c>
      <c r="X3007" s="45">
        <v>8.2610223999999999</v>
      </c>
      <c r="Y3007" s="45">
        <v>15.266590000000001</v>
      </c>
      <c r="Z3007" s="46">
        <v>319272.3</v>
      </c>
      <c r="AA3007" s="46">
        <v>55283.619356659634</v>
      </c>
      <c r="AB3007" s="47">
        <f>_xlfn.XLOOKUP($F3007,Main_OG!$D$1:$D$766,Main_OG!AJ$1:AJ$766,"")</f>
        <v>38268622</v>
      </c>
      <c r="AC3007" s="47">
        <f>_xlfn.XLOOKUP($F3007,Main_OG!$D$1:$D$766,Main_OG!AK$1:AK$766,"")</f>
        <v>585422</v>
      </c>
      <c r="AD3007" s="47">
        <f>_xlfn.XLOOKUP($F3007,Main_OG!$D$1:$D$766,Main_OG!AL$1:AL$766,"")</f>
        <v>229614262</v>
      </c>
      <c r="AE3007" s="47">
        <f>_xlfn.XLOOKUP($F3007,Main_OG!$D$1:$D$766,Main_OG!AM$1:AM$766,"")</f>
        <v>10151394</v>
      </c>
      <c r="AF3007" s="48">
        <f>_xlfn.XLOOKUP($F3007,Main_OG!$D$1:$D$766,Main_OG!Z$1:Z$766,"")</f>
        <v>0</v>
      </c>
      <c r="AG3007" s="48">
        <f>_xlfn.XLOOKUP($F3007,Main_OG!$D$1:$D$766,Main_OG!AA$1:AA$766,"")</f>
        <v>2.2143440282408582</v>
      </c>
      <c r="AH3007" s="48">
        <f>_xlfn.XLOOKUP($F3007,Main_OG!$D$1:$D$766,Main_OG!AB$1:AB$766,"")</f>
        <v>11.309272049594229</v>
      </c>
      <c r="AI3007" s="48">
        <f>_xlfn.XLOOKUP($F3007,Main_OG!$D$1:$D$766,Main_OG!AC$1:AC$766,"")</f>
        <v>2.77</v>
      </c>
      <c r="AJ3007" s="48">
        <f>_xlfn.XLOOKUP($F3007,Main_OG!$D$1:$D$766,Main_OG!AD$1:AD$766,"")</f>
        <v>0.71</v>
      </c>
    </row>
    <row r="3008" spans="2:36" x14ac:dyDescent="0.35">
      <c r="B3008" s="36" t="s">
        <v>4202</v>
      </c>
      <c r="C3008" s="45" t="s">
        <v>230</v>
      </c>
      <c r="D3008" s="45" t="s">
        <v>4331</v>
      </c>
      <c r="E3008" s="36" t="s">
        <v>4202</v>
      </c>
      <c r="F3008" s="36" t="str">
        <f t="shared" si="138"/>
        <v>2017_MI</v>
      </c>
      <c r="G3008" s="45">
        <v>2017</v>
      </c>
      <c r="H3008" s="45">
        <f>_xlfn.XLOOKUP(J3008,Main_OG!$B$1:$B$766,Main_OG!$O$1:$O$766,"")</f>
        <v>0</v>
      </c>
      <c r="I3008" s="45">
        <f>_xlfn.XLOOKUP(F3008,Main_OG!$D$1:$D$766,Main_OG!$J$1:$J$766,"")</f>
        <v>1</v>
      </c>
      <c r="J3008" s="45" t="s">
        <v>230</v>
      </c>
      <c r="K3008" s="45" t="str">
        <f t="shared" si="139"/>
        <v>Wisconsin Electric Power Co_MI</v>
      </c>
      <c r="L3008" s="45" t="str">
        <f t="shared" si="140"/>
        <v>Wisconsin Electric Power Co_MI</v>
      </c>
      <c r="M3008" s="45" t="s">
        <v>4225</v>
      </c>
      <c r="N3008" s="45">
        <v>0</v>
      </c>
      <c r="O3008" s="45">
        <v>0</v>
      </c>
      <c r="P3008" s="45">
        <v>1</v>
      </c>
      <c r="Q3008" s="45">
        <v>0</v>
      </c>
      <c r="R3008" s="45">
        <v>0</v>
      </c>
      <c r="S3008" s="45">
        <v>0</v>
      </c>
      <c r="T3008" s="45">
        <v>1246490</v>
      </c>
      <c r="U3008" s="45">
        <v>0</v>
      </c>
      <c r="V3008" s="45">
        <v>0</v>
      </c>
      <c r="W3008" s="45">
        <v>0</v>
      </c>
      <c r="X3008" s="45">
        <v>5.8123129999999996</v>
      </c>
      <c r="Y3008" s="45">
        <v>0</v>
      </c>
      <c r="Z3008" s="46">
        <v>505101.5</v>
      </c>
      <c r="AA3008" s="46">
        <v>50627.84962480775</v>
      </c>
      <c r="AB3008" s="47">
        <f>_xlfn.XLOOKUP($F3008,Main_OG!$D$1:$D$766,Main_OG!AJ$1:AJ$766,"")</f>
        <v>48055102</v>
      </c>
      <c r="AC3008" s="47">
        <f>_xlfn.XLOOKUP($F3008,Main_OG!$D$1:$D$766,Main_OG!AK$1:AK$766,"")</f>
        <v>5725674</v>
      </c>
      <c r="AD3008" s="47">
        <f>_xlfn.XLOOKUP($F3008,Main_OG!$D$1:$D$766,Main_OG!AL$1:AL$766,"")</f>
        <v>391930296</v>
      </c>
      <c r="AE3008" s="47">
        <f>_xlfn.XLOOKUP($F3008,Main_OG!$D$1:$D$766,Main_OG!AM$1:AM$766,"")</f>
        <v>32381192</v>
      </c>
      <c r="AF3008" s="48">
        <f>_xlfn.XLOOKUP($F3008,Main_OG!$D$1:$D$766,Main_OG!Z$1:Z$766,"")</f>
        <v>2.04</v>
      </c>
      <c r="AG3008" s="48">
        <f>_xlfn.XLOOKUP($F3008,Main_OG!$D$1:$D$766,Main_OG!AA$1:AA$766,"")</f>
        <v>2.17</v>
      </c>
      <c r="AH3008" s="48">
        <f>_xlfn.XLOOKUP($F3008,Main_OG!$D$1:$D$766,Main_OG!AB$1:AB$766,"")</f>
        <v>13.01</v>
      </c>
      <c r="AI3008" s="48">
        <f>_xlfn.XLOOKUP($F3008,Main_OG!$D$1:$D$766,Main_OG!AC$1:AC$766,"")</f>
        <v>3.7243523928232452</v>
      </c>
      <c r="AJ3008" s="48">
        <f>_xlfn.XLOOKUP($F3008,Main_OG!$D$1:$D$766,Main_OG!AD$1:AD$766,"")</f>
        <v>0.68</v>
      </c>
    </row>
    <row r="3009" spans="2:36" x14ac:dyDescent="0.35">
      <c r="B3009" s="36" t="s">
        <v>4202</v>
      </c>
      <c r="C3009" s="45" t="s">
        <v>351</v>
      </c>
      <c r="D3009" s="45" t="s">
        <v>4331</v>
      </c>
      <c r="E3009" s="36" t="s">
        <v>4202</v>
      </c>
      <c r="F3009" s="36" t="str">
        <f t="shared" si="138"/>
        <v>2017_WI</v>
      </c>
      <c r="G3009" s="45">
        <v>2017</v>
      </c>
      <c r="H3009" s="45">
        <f>_xlfn.XLOOKUP(J3009,Main_OG!$B$1:$B$766,Main_OG!$O$1:$O$766,"")</f>
        <v>0</v>
      </c>
      <c r="I3009" s="45">
        <f>_xlfn.XLOOKUP(F3009,Main_OG!$D$1:$D$766,Main_OG!$J$1:$J$766,"")</f>
        <v>0</v>
      </c>
      <c r="J3009" s="45" t="s">
        <v>351</v>
      </c>
      <c r="K3009" s="45" t="str">
        <f t="shared" si="139"/>
        <v>Wisconsin Electric Power Co_WI</v>
      </c>
      <c r="L3009" s="45" t="str">
        <f t="shared" si="140"/>
        <v>Wisconsin Electric Power Co_WI</v>
      </c>
      <c r="M3009" s="45" t="s">
        <v>4226</v>
      </c>
      <c r="N3009" s="45">
        <v>1</v>
      </c>
      <c r="O3009" s="45">
        <v>116578</v>
      </c>
      <c r="P3009" s="45">
        <v>661</v>
      </c>
      <c r="Q3009" s="45">
        <v>1005530</v>
      </c>
      <c r="R3009" s="45">
        <v>197</v>
      </c>
      <c r="S3009" s="45">
        <v>8913121</v>
      </c>
      <c r="T3009" s="45">
        <v>7093831</v>
      </c>
      <c r="U3009" s="45">
        <v>7648452</v>
      </c>
      <c r="V3009" s="45">
        <v>14.314721</v>
      </c>
      <c r="W3009" s="45">
        <v>11.644401999999999</v>
      </c>
      <c r="X3009" s="45">
        <v>8.2451006000000007</v>
      </c>
      <c r="Y3009" s="45">
        <v>15.406713999999999</v>
      </c>
      <c r="Z3009" s="46">
        <v>321886.8</v>
      </c>
      <c r="AA3009" s="46">
        <v>55563.37513962618</v>
      </c>
      <c r="AB3009" s="47">
        <f>_xlfn.XLOOKUP($F3009,Main_OG!$D$1:$D$766,Main_OG!AJ$1:AJ$766,"")</f>
        <v>42139592</v>
      </c>
      <c r="AC3009" s="47">
        <f>_xlfn.XLOOKUP($F3009,Main_OG!$D$1:$D$766,Main_OG!AK$1:AK$766,"")</f>
        <v>629948</v>
      </c>
      <c r="AD3009" s="47">
        <f>_xlfn.XLOOKUP($F3009,Main_OG!$D$1:$D$766,Main_OG!AL$1:AL$766,"")</f>
        <v>209785614</v>
      </c>
      <c r="AE3009" s="47">
        <f>_xlfn.XLOOKUP($F3009,Main_OG!$D$1:$D$766,Main_OG!AM$1:AM$766,"")</f>
        <v>9648979</v>
      </c>
      <c r="AF3009" s="48">
        <f>_xlfn.XLOOKUP($F3009,Main_OG!$D$1:$D$766,Main_OG!Z$1:Z$766,"")</f>
        <v>2.17</v>
      </c>
      <c r="AG3009" s="48">
        <f>_xlfn.XLOOKUP($F3009,Main_OG!$D$1:$D$766,Main_OG!AA$1:AA$766,"")</f>
        <v>2.2200000000000002</v>
      </c>
      <c r="AH3009" s="48">
        <f>_xlfn.XLOOKUP($F3009,Main_OG!$D$1:$D$766,Main_OG!AB$1:AB$766,"")</f>
        <v>12.68</v>
      </c>
      <c r="AI3009" s="48">
        <f>_xlfn.XLOOKUP($F3009,Main_OG!$D$1:$D$766,Main_OG!AC$1:AC$766,"")</f>
        <v>3.2</v>
      </c>
      <c r="AJ3009" s="48">
        <f>_xlfn.XLOOKUP($F3009,Main_OG!$D$1:$D$766,Main_OG!AD$1:AD$766,"")</f>
        <v>0.71</v>
      </c>
    </row>
    <row r="3010" spans="2:36" x14ac:dyDescent="0.35">
      <c r="B3010" s="36" t="s">
        <v>4202</v>
      </c>
      <c r="C3010" s="45" t="s">
        <v>230</v>
      </c>
      <c r="D3010" s="45" t="s">
        <v>4331</v>
      </c>
      <c r="E3010" s="36" t="s">
        <v>4202</v>
      </c>
      <c r="F3010" s="36" t="str">
        <f t="shared" si="138"/>
        <v>2018_MI</v>
      </c>
      <c r="G3010" s="45">
        <v>2018</v>
      </c>
      <c r="H3010" s="45">
        <f>_xlfn.XLOOKUP(J3010,Main_OG!$B$1:$B$766,Main_OG!$O$1:$O$766,"")</f>
        <v>0</v>
      </c>
      <c r="I3010" s="45">
        <f>_xlfn.XLOOKUP(F3010,Main_OG!$D$1:$D$766,Main_OG!$J$1:$J$766,"")</f>
        <v>1</v>
      </c>
      <c r="J3010" s="45" t="s">
        <v>230</v>
      </c>
      <c r="K3010" s="45" t="str">
        <f t="shared" si="139"/>
        <v>Wisconsin Electric Power Co_MI</v>
      </c>
      <c r="L3010" s="45" t="str">
        <f t="shared" si="140"/>
        <v>Wisconsin Electric Power Co_MI</v>
      </c>
      <c r="M3010" s="45" t="s">
        <v>4227</v>
      </c>
      <c r="N3010" s="45">
        <v>0</v>
      </c>
      <c r="O3010" s="45">
        <v>0</v>
      </c>
      <c r="P3010" s="45">
        <v>1</v>
      </c>
      <c r="Q3010" s="45">
        <v>0</v>
      </c>
      <c r="R3010" s="45">
        <v>0</v>
      </c>
      <c r="S3010" s="45">
        <v>0</v>
      </c>
      <c r="T3010" s="45">
        <v>1254338</v>
      </c>
      <c r="U3010" s="45">
        <v>0</v>
      </c>
      <c r="V3010" s="45">
        <v>0</v>
      </c>
      <c r="W3010" s="45">
        <v>0</v>
      </c>
      <c r="X3010" s="45">
        <v>6.2072263999999997</v>
      </c>
      <c r="Y3010" s="45">
        <v>0</v>
      </c>
      <c r="Z3010" s="46">
        <v>516843</v>
      </c>
      <c r="AA3010" s="46">
        <v>51750.095070873111</v>
      </c>
      <c r="AB3010" s="47">
        <f>_xlfn.XLOOKUP($F3010,Main_OG!$D$1:$D$766,Main_OG!AJ$1:AJ$766,"")</f>
        <v>48470944</v>
      </c>
      <c r="AC3010" s="47">
        <f>_xlfn.XLOOKUP($F3010,Main_OG!$D$1:$D$766,Main_OG!AK$1:AK$766,"")</f>
        <v>6148722</v>
      </c>
      <c r="AD3010" s="47">
        <f>_xlfn.XLOOKUP($F3010,Main_OG!$D$1:$D$766,Main_OG!AL$1:AL$766,"")</f>
        <v>468790626</v>
      </c>
      <c r="AE3010" s="47">
        <f>_xlfn.XLOOKUP($F3010,Main_OG!$D$1:$D$766,Main_OG!AM$1:AM$766,"")</f>
        <v>30478694</v>
      </c>
      <c r="AF3010" s="48">
        <f>_xlfn.XLOOKUP($F3010,Main_OG!$D$1:$D$766,Main_OG!Z$1:Z$766,"")</f>
        <v>2.15</v>
      </c>
      <c r="AG3010" s="48">
        <f>_xlfn.XLOOKUP($F3010,Main_OG!$D$1:$D$766,Main_OG!AA$1:AA$766,"")</f>
        <v>2.1875855044172008</v>
      </c>
      <c r="AH3010" s="48">
        <f>_xlfn.XLOOKUP($F3010,Main_OG!$D$1:$D$766,Main_OG!AB$1:AB$766,"")</f>
        <v>15.72</v>
      </c>
      <c r="AI3010" s="48">
        <f>_xlfn.XLOOKUP($F3010,Main_OG!$D$1:$D$766,Main_OG!AC$1:AC$766,"")</f>
        <v>3.25</v>
      </c>
      <c r="AJ3010" s="48">
        <f>_xlfn.XLOOKUP($F3010,Main_OG!$D$1:$D$766,Main_OG!AD$1:AD$766,"")</f>
        <v>0.63</v>
      </c>
    </row>
    <row r="3011" spans="2:36" x14ac:dyDescent="0.35">
      <c r="B3011" s="36" t="s">
        <v>4202</v>
      </c>
      <c r="C3011" s="45" t="s">
        <v>351</v>
      </c>
      <c r="D3011" s="45" t="s">
        <v>4331</v>
      </c>
      <c r="E3011" s="36" t="s">
        <v>4202</v>
      </c>
      <c r="F3011" s="36" t="str">
        <f t="shared" ref="F3011:F3056" si="141">_xlfn.CONCAT(G3011,"_",J3011)</f>
        <v>2018_WI</v>
      </c>
      <c r="G3011" s="45">
        <v>2018</v>
      </c>
      <c r="H3011" s="45">
        <f>_xlfn.XLOOKUP(J3011,Main_OG!$B$1:$B$766,Main_OG!$O$1:$O$766,"")</f>
        <v>0</v>
      </c>
      <c r="I3011" s="45">
        <f>_xlfn.XLOOKUP(F3011,Main_OG!$D$1:$D$766,Main_OG!$J$1:$J$766,"")</f>
        <v>0</v>
      </c>
      <c r="J3011" s="45" t="s">
        <v>351</v>
      </c>
      <c r="K3011" s="45" t="str">
        <f t="shared" ref="K3011:K3055" si="142">_xlfn.CONCAT(B3011,"_",C3011)</f>
        <v>Wisconsin Electric Power Co_WI</v>
      </c>
      <c r="L3011" s="45" t="str">
        <f t="shared" ref="L3011:L3055" si="143">_xlfn.CONCAT(E3011,"_",C3011)</f>
        <v>Wisconsin Electric Power Co_WI</v>
      </c>
      <c r="M3011" s="45" t="s">
        <v>4228</v>
      </c>
      <c r="N3011" s="45">
        <v>1</v>
      </c>
      <c r="O3011" s="45">
        <v>117404</v>
      </c>
      <c r="P3011" s="45">
        <v>652</v>
      </c>
      <c r="Q3011" s="45">
        <v>1012377</v>
      </c>
      <c r="R3011" s="45">
        <v>208</v>
      </c>
      <c r="S3011" s="45">
        <v>9063231</v>
      </c>
      <c r="T3011" s="45">
        <v>7203611</v>
      </c>
      <c r="U3011" s="45">
        <v>8025090</v>
      </c>
      <c r="V3011" s="45">
        <v>13.846154</v>
      </c>
      <c r="W3011" s="45">
        <v>11.480273</v>
      </c>
      <c r="X3011" s="45">
        <v>8.0278696000000007</v>
      </c>
      <c r="Y3011" s="45">
        <v>15.202868</v>
      </c>
      <c r="Z3011" s="46">
        <v>328832.40000000002</v>
      </c>
      <c r="AA3011" s="46">
        <v>56604.293894000315</v>
      </c>
      <c r="AB3011" s="47">
        <f>_xlfn.XLOOKUP($F3011,Main_OG!$D$1:$D$766,Main_OG!AJ$1:AJ$766,"")</f>
        <v>39247642</v>
      </c>
      <c r="AC3011" s="47">
        <f>_xlfn.XLOOKUP($F3011,Main_OG!$D$1:$D$766,Main_OG!AK$1:AK$766,"")</f>
        <v>610596</v>
      </c>
      <c r="AD3011" s="47">
        <f>_xlfn.XLOOKUP($F3011,Main_OG!$D$1:$D$766,Main_OG!AL$1:AL$766,"")</f>
        <v>257910908</v>
      </c>
      <c r="AE3011" s="47">
        <f>_xlfn.XLOOKUP($F3011,Main_OG!$D$1:$D$766,Main_OG!AM$1:AM$766,"")</f>
        <v>10129122</v>
      </c>
      <c r="AF3011" s="48">
        <f>_xlfn.XLOOKUP($F3011,Main_OG!$D$1:$D$766,Main_OG!Z$1:Z$766,"")</f>
        <v>2.2200000000000002</v>
      </c>
      <c r="AG3011" s="48">
        <f>_xlfn.XLOOKUP($F3011,Main_OG!$D$1:$D$766,Main_OG!AA$1:AA$766,"")</f>
        <v>2.1875855044172008</v>
      </c>
      <c r="AH3011" s="48">
        <f>_xlfn.XLOOKUP($F3011,Main_OG!$D$1:$D$766,Main_OG!AB$1:AB$766,"")</f>
        <v>17.134646247082848</v>
      </c>
      <c r="AI3011" s="48">
        <f>_xlfn.XLOOKUP($F3011,Main_OG!$D$1:$D$766,Main_OG!AC$1:AC$766,"")</f>
        <v>3.22</v>
      </c>
      <c r="AJ3011" s="48">
        <f>_xlfn.XLOOKUP($F3011,Main_OG!$D$1:$D$766,Main_OG!AD$1:AD$766,"")</f>
        <v>0.68</v>
      </c>
    </row>
    <row r="3012" spans="2:36" x14ac:dyDescent="0.35">
      <c r="B3012" s="36" t="s">
        <v>4202</v>
      </c>
      <c r="C3012" s="45" t="s">
        <v>230</v>
      </c>
      <c r="D3012" s="45" t="s">
        <v>4331</v>
      </c>
      <c r="E3012" s="36" t="s">
        <v>4202</v>
      </c>
      <c r="F3012" s="36" t="str">
        <f t="shared" si="141"/>
        <v>2019_MI</v>
      </c>
      <c r="G3012" s="45">
        <v>2019</v>
      </c>
      <c r="H3012" s="45">
        <f>_xlfn.XLOOKUP(J3012,Main_OG!$B$1:$B$766,Main_OG!$O$1:$O$766,"")</f>
        <v>0</v>
      </c>
      <c r="I3012" s="45">
        <f>_xlfn.XLOOKUP(F3012,Main_OG!$D$1:$D$766,Main_OG!$J$1:$J$766,"")</f>
        <v>1</v>
      </c>
      <c r="J3012" s="45" t="s">
        <v>230</v>
      </c>
      <c r="K3012" s="45" t="str">
        <f t="shared" si="142"/>
        <v>Wisconsin Electric Power Co_MI</v>
      </c>
      <c r="L3012" s="45" t="str">
        <f t="shared" si="143"/>
        <v>Wisconsin Electric Power Co_MI</v>
      </c>
      <c r="M3012" s="45" t="s">
        <v>4229</v>
      </c>
      <c r="N3012" s="45">
        <v>0</v>
      </c>
      <c r="O3012" s="45">
        <v>0</v>
      </c>
      <c r="P3012" s="45">
        <v>1</v>
      </c>
      <c r="Q3012" s="45">
        <v>0</v>
      </c>
      <c r="R3012" s="45">
        <v>0</v>
      </c>
      <c r="S3012" s="45">
        <v>0</v>
      </c>
      <c r="T3012" s="45">
        <v>323127</v>
      </c>
      <c r="U3012" s="45">
        <v>0</v>
      </c>
      <c r="V3012" s="45">
        <v>0</v>
      </c>
      <c r="W3012" s="45">
        <v>0</v>
      </c>
      <c r="X3012" s="45">
        <v>6.4171981999999996</v>
      </c>
      <c r="Y3012" s="45">
        <v>0</v>
      </c>
      <c r="Z3012" s="46">
        <v>517845.2</v>
      </c>
      <c r="AA3012" s="46">
        <v>51863.37826665445</v>
      </c>
      <c r="AB3012" s="47">
        <f>_xlfn.XLOOKUP($F3012,Main_OG!$D$1:$D$766,Main_OG!AJ$1:AJ$766,"")</f>
        <v>42514514</v>
      </c>
      <c r="AC3012" s="47">
        <f>_xlfn.XLOOKUP($F3012,Main_OG!$D$1:$D$766,Main_OG!AK$1:AK$766,"")</f>
        <v>4549214</v>
      </c>
      <c r="AD3012" s="47">
        <f>_xlfn.XLOOKUP($F3012,Main_OG!$D$1:$D$766,Main_OG!AL$1:AL$766,"")</f>
        <v>507737264</v>
      </c>
      <c r="AE3012" s="47">
        <f>_xlfn.XLOOKUP($F3012,Main_OG!$D$1:$D$766,Main_OG!AM$1:AM$766,"")</f>
        <v>32909275</v>
      </c>
      <c r="AF3012" s="48">
        <f>_xlfn.XLOOKUP($F3012,Main_OG!$D$1:$D$766,Main_OG!Z$1:Z$766,"")</f>
        <v>1.9</v>
      </c>
      <c r="AG3012" s="48">
        <f>_xlfn.XLOOKUP($F3012,Main_OG!$D$1:$D$766,Main_OG!AA$1:AA$766,"")</f>
        <v>2.09</v>
      </c>
      <c r="AH3012" s="48">
        <f>_xlfn.XLOOKUP($F3012,Main_OG!$D$1:$D$766,Main_OG!AB$1:AB$766,"")</f>
        <v>13.95</v>
      </c>
      <c r="AI3012" s="48">
        <f>_xlfn.XLOOKUP($F3012,Main_OG!$D$1:$D$766,Main_OG!AC$1:AC$766,"")</f>
        <v>2.6</v>
      </c>
      <c r="AJ3012" s="48">
        <f>_xlfn.XLOOKUP($F3012,Main_OG!$D$1:$D$766,Main_OG!AD$1:AD$766,"")</f>
        <v>0.60296766622862785</v>
      </c>
    </row>
    <row r="3013" spans="2:36" x14ac:dyDescent="0.35">
      <c r="B3013" s="36" t="s">
        <v>4202</v>
      </c>
      <c r="C3013" s="45" t="s">
        <v>351</v>
      </c>
      <c r="D3013" s="45" t="s">
        <v>4331</v>
      </c>
      <c r="E3013" s="36" t="s">
        <v>4202</v>
      </c>
      <c r="F3013" s="36" t="str">
        <f t="shared" si="141"/>
        <v>2019_WI</v>
      </c>
      <c r="G3013" s="45">
        <v>2019</v>
      </c>
      <c r="H3013" s="45">
        <f>_xlfn.XLOOKUP(J3013,Main_OG!$B$1:$B$766,Main_OG!$O$1:$O$766,"")</f>
        <v>0</v>
      </c>
      <c r="I3013" s="45">
        <f>_xlfn.XLOOKUP(F3013,Main_OG!$D$1:$D$766,Main_OG!$J$1:$J$766,"")</f>
        <v>0</v>
      </c>
      <c r="J3013" s="45" t="s">
        <v>351</v>
      </c>
      <c r="K3013" s="45" t="str">
        <f t="shared" si="142"/>
        <v>Wisconsin Electric Power Co_WI</v>
      </c>
      <c r="L3013" s="45" t="str">
        <f t="shared" si="143"/>
        <v>Wisconsin Electric Power Co_WI</v>
      </c>
      <c r="M3013" s="45" t="s">
        <v>4230</v>
      </c>
      <c r="N3013" s="45">
        <v>2</v>
      </c>
      <c r="O3013" s="45">
        <v>118386</v>
      </c>
      <c r="P3013" s="45">
        <v>641</v>
      </c>
      <c r="Q3013" s="45">
        <v>1019025</v>
      </c>
      <c r="R3013" s="45">
        <v>1234</v>
      </c>
      <c r="S3013" s="45">
        <v>8839360</v>
      </c>
      <c r="T3013" s="45">
        <v>6898655</v>
      </c>
      <c r="U3013" s="45">
        <v>7818084</v>
      </c>
      <c r="V3013" s="45">
        <v>13.849271</v>
      </c>
      <c r="W3013" s="45">
        <v>11.682988999999999</v>
      </c>
      <c r="X3013" s="45">
        <v>8.1713131000000008</v>
      </c>
      <c r="Y3013" s="45">
        <v>15.448779</v>
      </c>
      <c r="Z3013" s="46">
        <v>333698.59999999998</v>
      </c>
      <c r="AA3013" s="46">
        <v>57291.434353818753</v>
      </c>
      <c r="AB3013" s="47">
        <f>_xlfn.XLOOKUP($F3013,Main_OG!$D$1:$D$766,Main_OG!AJ$1:AJ$766,"")</f>
        <v>29618624</v>
      </c>
      <c r="AC3013" s="47">
        <f>_xlfn.XLOOKUP($F3013,Main_OG!$D$1:$D$766,Main_OG!AK$1:AK$766,"")</f>
        <v>620872</v>
      </c>
      <c r="AD3013" s="47">
        <f>_xlfn.XLOOKUP($F3013,Main_OG!$D$1:$D$766,Main_OG!AL$1:AL$766,"")</f>
        <v>296214928</v>
      </c>
      <c r="AE3013" s="47">
        <f>_xlfn.XLOOKUP($F3013,Main_OG!$D$1:$D$766,Main_OG!AM$1:AM$766,"")</f>
        <v>10030305</v>
      </c>
      <c r="AF3013" s="48">
        <f>_xlfn.XLOOKUP($F3013,Main_OG!$D$1:$D$766,Main_OG!Z$1:Z$766,"")</f>
        <v>2.08</v>
      </c>
      <c r="AG3013" s="48">
        <f>_xlfn.XLOOKUP($F3013,Main_OG!$D$1:$D$766,Main_OG!AA$1:AA$766,"")</f>
        <v>2.2200000000000002</v>
      </c>
      <c r="AH3013" s="48">
        <f>_xlfn.XLOOKUP($F3013,Main_OG!$D$1:$D$766,Main_OG!AB$1:AB$766,"")</f>
        <v>16.155101142605361</v>
      </c>
      <c r="AI3013" s="48">
        <f>_xlfn.XLOOKUP($F3013,Main_OG!$D$1:$D$766,Main_OG!AC$1:AC$766,"")</f>
        <v>3.3292283805067271</v>
      </c>
      <c r="AJ3013" s="48">
        <f>_xlfn.XLOOKUP($F3013,Main_OG!$D$1:$D$766,Main_OG!AD$1:AD$766,"")</f>
        <v>0.65</v>
      </c>
    </row>
    <row r="3014" spans="2:36" x14ac:dyDescent="0.35">
      <c r="B3014" s="36" t="s">
        <v>4202</v>
      </c>
      <c r="C3014" s="45" t="s">
        <v>351</v>
      </c>
      <c r="D3014" s="45" t="s">
        <v>4331</v>
      </c>
      <c r="E3014" s="36" t="s">
        <v>4202</v>
      </c>
      <c r="F3014" s="36" t="str">
        <f t="shared" si="141"/>
        <v>2020_WI</v>
      </c>
      <c r="G3014" s="45">
        <v>2020</v>
      </c>
      <c r="H3014" s="45">
        <f>_xlfn.XLOOKUP(J3014,Main_OG!$B$1:$B$766,Main_OG!$O$1:$O$766,"")</f>
        <v>0</v>
      </c>
      <c r="I3014" s="45">
        <f>_xlfn.XLOOKUP(F3014,Main_OG!$D$1:$D$766,Main_OG!$J$1:$J$766,"")</f>
        <v>0</v>
      </c>
      <c r="J3014" s="45" t="s">
        <v>351</v>
      </c>
      <c r="K3014" s="45" t="str">
        <f t="shared" si="142"/>
        <v>Wisconsin Electric Power Co_WI</v>
      </c>
      <c r="L3014" s="45" t="str">
        <f t="shared" si="143"/>
        <v>Wisconsin Electric Power Co_WI</v>
      </c>
      <c r="M3014" s="45" t="s">
        <v>4231</v>
      </c>
      <c r="N3014" s="45">
        <v>2</v>
      </c>
      <c r="O3014" s="45">
        <v>119434</v>
      </c>
      <c r="P3014" s="45">
        <v>623</v>
      </c>
      <c r="Q3014" s="45">
        <v>0</v>
      </c>
      <c r="R3014" s="45">
        <v>963</v>
      </c>
      <c r="S3014" s="45">
        <v>8348941</v>
      </c>
      <c r="T3014" s="45">
        <v>6422913</v>
      </c>
      <c r="U3014" s="45">
        <v>0</v>
      </c>
      <c r="V3014" s="45">
        <v>14.641745</v>
      </c>
      <c r="W3014" s="45">
        <v>11.686171</v>
      </c>
      <c r="X3014" s="45">
        <v>8.2093077999999995</v>
      </c>
      <c r="Y3014" s="45">
        <v>0</v>
      </c>
      <c r="Z3014" s="46">
        <v>322972.7</v>
      </c>
      <c r="AA3014" s="46">
        <v>55365.508384040768</v>
      </c>
      <c r="AB3014" s="47">
        <f>_xlfn.XLOOKUP($F3014,Main_OG!$D$1:$D$766,Main_OG!AJ$1:AJ$766,"")</f>
        <v>26673724</v>
      </c>
      <c r="AC3014" s="47">
        <f>_xlfn.XLOOKUP($F3014,Main_OG!$D$1:$D$766,Main_OG!AK$1:AK$766,"")</f>
        <v>482682</v>
      </c>
      <c r="AD3014" s="47">
        <f>_xlfn.XLOOKUP($F3014,Main_OG!$D$1:$D$766,Main_OG!AL$1:AL$766,"")</f>
        <v>320593422</v>
      </c>
      <c r="AE3014" s="47">
        <f>_xlfn.XLOOKUP($F3014,Main_OG!$D$1:$D$766,Main_OG!AM$1:AM$766,"")</f>
        <v>0</v>
      </c>
      <c r="AF3014" s="48">
        <f>_xlfn.XLOOKUP($F3014,Main_OG!$D$1:$D$766,Main_OG!Z$1:Z$766,"")</f>
        <v>0</v>
      </c>
      <c r="AG3014" s="48">
        <f>_xlfn.XLOOKUP($F3014,Main_OG!$D$1:$D$766,Main_OG!AA$1:AA$766,"")</f>
        <v>2.127327759928813</v>
      </c>
      <c r="AH3014" s="48">
        <f>_xlfn.XLOOKUP($F3014,Main_OG!$D$1:$D$766,Main_OG!AB$1:AB$766,"")</f>
        <v>9.1199999999999992</v>
      </c>
      <c r="AI3014" s="48">
        <f>_xlfn.XLOOKUP($F3014,Main_OG!$D$1:$D$766,Main_OG!AC$1:AC$766,"")</f>
        <v>2.8422150630003218</v>
      </c>
      <c r="AJ3014" s="48">
        <f>_xlfn.XLOOKUP($F3014,Main_OG!$D$1:$D$766,Main_OG!AD$1:AD$766,"")</f>
        <v>0.62</v>
      </c>
    </row>
    <row r="3015" spans="2:36" x14ac:dyDescent="0.35">
      <c r="B3015" s="36" t="s">
        <v>4232</v>
      </c>
      <c r="C3015" s="45" t="s">
        <v>351</v>
      </c>
      <c r="D3015" s="45" t="s">
        <v>4337</v>
      </c>
      <c r="E3015" s="36" t="s">
        <v>4539</v>
      </c>
      <c r="F3015" s="36" t="str">
        <f t="shared" si="141"/>
        <v>2006_WI</v>
      </c>
      <c r="G3015" s="45">
        <v>2006</v>
      </c>
      <c r="H3015" s="45">
        <f>_xlfn.XLOOKUP(J3015,Main_OG!$B$1:$B$766,Main_OG!$O$1:$O$766,"")</f>
        <v>0</v>
      </c>
      <c r="I3015" s="45">
        <f>_xlfn.XLOOKUP(F3015,Main_OG!$D$1:$D$766,Main_OG!$J$1:$J$766,"")</f>
        <v>0</v>
      </c>
      <c r="J3015" s="45" t="s">
        <v>351</v>
      </c>
      <c r="K3015" s="45" t="str">
        <f t="shared" si="142"/>
        <v>Wisconsin Power &amp; Light Co_WI</v>
      </c>
      <c r="L3015" s="45" t="str">
        <f t="shared" si="143"/>
        <v>Wisconsin Power Light Co_WI</v>
      </c>
      <c r="M3015" s="45" t="s">
        <v>4233</v>
      </c>
      <c r="N3015" s="45">
        <v>0</v>
      </c>
      <c r="O3015" s="45">
        <v>54886</v>
      </c>
      <c r="P3015" s="45">
        <v>1009</v>
      </c>
      <c r="Q3015" s="45">
        <v>389705</v>
      </c>
      <c r="R3015" s="45">
        <v>0</v>
      </c>
      <c r="S3015" s="45">
        <v>216722</v>
      </c>
      <c r="T3015" s="45">
        <v>318738</v>
      </c>
      <c r="U3015" s="45">
        <v>380126</v>
      </c>
      <c r="V3015" s="45">
        <v>0</v>
      </c>
      <c r="W3015" s="45">
        <v>9.4616653722047364</v>
      </c>
      <c r="X3015" s="45">
        <v>6.560137682664263</v>
      </c>
      <c r="Y3015" s="45">
        <v>11.08066234566911</v>
      </c>
      <c r="Z3015" s="46">
        <v>287146.59999999998</v>
      </c>
      <c r="AA3015" s="46">
        <v>51481.599345961702</v>
      </c>
      <c r="AB3015" s="47">
        <f>_xlfn.XLOOKUP($F3015,Main_OG!$D$1:$D$766,Main_OG!AJ$1:AJ$766,"")</f>
        <v>47984959.539999999</v>
      </c>
      <c r="AC3015" s="47">
        <f>_xlfn.XLOOKUP($F3015,Main_OG!$D$1:$D$766,Main_OG!AK$1:AK$766,"")</f>
        <v>3549166.82</v>
      </c>
      <c r="AD3015" s="47">
        <f>_xlfn.XLOOKUP($F3015,Main_OG!$D$1:$D$766,Main_OG!AL$1:AL$766,"")</f>
        <v>88498243.219999984</v>
      </c>
      <c r="AE3015" s="47">
        <f>_xlfn.XLOOKUP($F3015,Main_OG!$D$1:$D$766,Main_OG!AM$1:AM$766,"")</f>
        <v>12233515</v>
      </c>
      <c r="AF3015" s="48">
        <f>_xlfn.XLOOKUP($F3015,Main_OG!$D$1:$D$766,Main_OG!Z$1:Z$766,"")</f>
        <v>1.72</v>
      </c>
      <c r="AG3015" s="48">
        <f>_xlfn.XLOOKUP($F3015,Main_OG!$D$1:$D$766,Main_OG!AA$1:AA$766,"")</f>
        <v>1.47</v>
      </c>
      <c r="AH3015" s="48">
        <f>_xlfn.XLOOKUP($F3015,Main_OG!$D$1:$D$766,Main_OG!AB$1:AB$766,"")</f>
        <v>14.13114039693003</v>
      </c>
      <c r="AI3015" s="48">
        <f>_xlfn.XLOOKUP($F3015,Main_OG!$D$1:$D$766,Main_OG!AC$1:AC$766,"")</f>
        <v>7.1610124069250478</v>
      </c>
      <c r="AJ3015" s="48">
        <f>_xlfn.XLOOKUP($F3015,Main_OG!$D$1:$D$766,Main_OG!AD$1:AD$766,"")</f>
        <v>0.53</v>
      </c>
    </row>
    <row r="3016" spans="2:36" x14ac:dyDescent="0.35">
      <c r="B3016" s="36" t="s">
        <v>4232</v>
      </c>
      <c r="C3016" s="45" t="s">
        <v>351</v>
      </c>
      <c r="D3016" s="45" t="s">
        <v>4337</v>
      </c>
      <c r="E3016" s="36" t="s">
        <v>4539</v>
      </c>
      <c r="F3016" s="36" t="str">
        <f t="shared" si="141"/>
        <v>2007_WI</v>
      </c>
      <c r="G3016" s="45">
        <v>2007</v>
      </c>
      <c r="H3016" s="45">
        <f>_xlfn.XLOOKUP(J3016,Main_OG!$B$1:$B$766,Main_OG!$O$1:$O$766,"")</f>
        <v>0</v>
      </c>
      <c r="I3016" s="45">
        <f>_xlfn.XLOOKUP(F3016,Main_OG!$D$1:$D$766,Main_OG!$J$1:$J$766,"")</f>
        <v>0</v>
      </c>
      <c r="J3016" s="45" t="s">
        <v>351</v>
      </c>
      <c r="K3016" s="45" t="str">
        <f t="shared" si="142"/>
        <v>Wisconsin Power &amp; Light Co_WI</v>
      </c>
      <c r="L3016" s="45" t="str">
        <f t="shared" si="143"/>
        <v>Wisconsin Power Light Co_WI</v>
      </c>
      <c r="M3016" s="45" t="s">
        <v>4234</v>
      </c>
      <c r="N3016" s="45">
        <v>0</v>
      </c>
      <c r="O3016" s="45">
        <v>55701</v>
      </c>
      <c r="P3016" s="45">
        <v>1001</v>
      </c>
      <c r="Q3016" s="45">
        <v>393691</v>
      </c>
      <c r="R3016" s="45">
        <v>0</v>
      </c>
      <c r="S3016" s="45">
        <v>226214</v>
      </c>
      <c r="T3016" s="45">
        <v>329487</v>
      </c>
      <c r="U3016" s="45">
        <v>395707</v>
      </c>
      <c r="V3016" s="45">
        <v>0</v>
      </c>
      <c r="W3016" s="45">
        <v>9.5399999999999991</v>
      </c>
      <c r="X3016" s="45">
        <v>6.68</v>
      </c>
      <c r="Y3016" s="45">
        <v>11.18</v>
      </c>
      <c r="Z3016" s="46">
        <v>289855.2</v>
      </c>
      <c r="AA3016" s="46">
        <v>51660.456888754226</v>
      </c>
      <c r="AB3016" s="47">
        <f>_xlfn.XLOOKUP($F3016,Main_OG!$D$1:$D$766,Main_OG!AJ$1:AJ$766,"")</f>
        <v>48160880</v>
      </c>
      <c r="AC3016" s="47">
        <f>_xlfn.XLOOKUP($F3016,Main_OG!$D$1:$D$766,Main_OG!AK$1:AK$766,"")</f>
        <v>3854054</v>
      </c>
      <c r="AD3016" s="47">
        <f>_xlfn.XLOOKUP($F3016,Main_OG!$D$1:$D$766,Main_OG!AL$1:AL$766,"")</f>
        <v>108994756</v>
      </c>
      <c r="AE3016" s="47">
        <f>_xlfn.XLOOKUP($F3016,Main_OG!$D$1:$D$766,Main_OG!AM$1:AM$766,"")</f>
        <v>12910319</v>
      </c>
      <c r="AF3016" s="48">
        <f>_xlfn.XLOOKUP($F3016,Main_OG!$D$1:$D$766,Main_OG!Z$1:Z$766,"")</f>
        <v>1.96</v>
      </c>
      <c r="AG3016" s="48">
        <f>_xlfn.XLOOKUP($F3016,Main_OG!$D$1:$D$766,Main_OG!AA$1:AA$766,"")</f>
        <v>1.67</v>
      </c>
      <c r="AH3016" s="48">
        <f>_xlfn.XLOOKUP($F3016,Main_OG!$D$1:$D$766,Main_OG!AB$1:AB$766,"")</f>
        <v>15.097711394063451</v>
      </c>
      <c r="AI3016" s="48">
        <f>_xlfn.XLOOKUP($F3016,Main_OG!$D$1:$D$766,Main_OG!AC$1:AC$766,"")</f>
        <v>7.3815467393807772</v>
      </c>
      <c r="AJ3016" s="48">
        <f>_xlfn.XLOOKUP($F3016,Main_OG!$D$1:$D$766,Main_OG!AD$1:AD$766,"")</f>
        <v>0.51</v>
      </c>
    </row>
    <row r="3017" spans="2:36" x14ac:dyDescent="0.35">
      <c r="B3017" s="36" t="s">
        <v>4232</v>
      </c>
      <c r="C3017" s="45" t="s">
        <v>351</v>
      </c>
      <c r="D3017" s="45" t="s">
        <v>4337</v>
      </c>
      <c r="E3017" s="36" t="s">
        <v>4539</v>
      </c>
      <c r="F3017" s="36" t="str">
        <f t="shared" si="141"/>
        <v>2008_WI</v>
      </c>
      <c r="G3017" s="45">
        <v>2008</v>
      </c>
      <c r="H3017" s="45">
        <f>_xlfn.XLOOKUP(J3017,Main_OG!$B$1:$B$766,Main_OG!$O$1:$O$766,"")</f>
        <v>0</v>
      </c>
      <c r="I3017" s="45">
        <f>_xlfn.XLOOKUP(F3017,Main_OG!$D$1:$D$766,Main_OG!$J$1:$J$766,"")</f>
        <v>0</v>
      </c>
      <c r="J3017" s="45" t="s">
        <v>351</v>
      </c>
      <c r="K3017" s="45" t="str">
        <f t="shared" si="142"/>
        <v>Wisconsin Power &amp; Light Co_WI</v>
      </c>
      <c r="L3017" s="45" t="str">
        <f t="shared" si="143"/>
        <v>Wisconsin Power Light Co_WI</v>
      </c>
      <c r="M3017" s="45" t="s">
        <v>4235</v>
      </c>
      <c r="N3017" s="45">
        <v>0</v>
      </c>
      <c r="O3017" s="45">
        <v>56378</v>
      </c>
      <c r="P3017" s="45">
        <v>1003</v>
      </c>
      <c r="Q3017" s="45">
        <v>396499</v>
      </c>
      <c r="R3017" s="45">
        <v>0</v>
      </c>
      <c r="S3017" s="45">
        <v>2335507</v>
      </c>
      <c r="T3017" s="45">
        <v>4748017</v>
      </c>
      <c r="U3017" s="45">
        <v>3445885</v>
      </c>
      <c r="V3017" s="45">
        <v>0</v>
      </c>
      <c r="W3017" s="45">
        <v>9.66</v>
      </c>
      <c r="X3017" s="45">
        <v>6.9</v>
      </c>
      <c r="Y3017" s="45">
        <v>11.3</v>
      </c>
      <c r="Z3017" s="46">
        <v>286204.7</v>
      </c>
      <c r="AA3017" s="46">
        <v>50736.554324803634</v>
      </c>
      <c r="AB3017" s="47">
        <f>_xlfn.XLOOKUP($F3017,Main_OG!$D$1:$D$766,Main_OG!AJ$1:AJ$766,"")</f>
        <v>49868066</v>
      </c>
      <c r="AC3017" s="47">
        <f>_xlfn.XLOOKUP($F3017,Main_OG!$D$1:$D$766,Main_OG!AK$1:AK$766,"")</f>
        <v>3460118</v>
      </c>
      <c r="AD3017" s="47">
        <f>_xlfn.XLOOKUP($F3017,Main_OG!$D$1:$D$766,Main_OG!AL$1:AL$766,"")</f>
        <v>82624382</v>
      </c>
      <c r="AE3017" s="47">
        <f>_xlfn.XLOOKUP($F3017,Main_OG!$D$1:$D$766,Main_OG!AM$1:AM$766,"")</f>
        <v>12154510</v>
      </c>
      <c r="AF3017" s="48">
        <f>_xlfn.XLOOKUP($F3017,Main_OG!$D$1:$D$766,Main_OG!Z$1:Z$766,"")</f>
        <v>2.15</v>
      </c>
      <c r="AG3017" s="48">
        <f>_xlfn.XLOOKUP($F3017,Main_OG!$D$1:$D$766,Main_OG!AA$1:AA$766,"")</f>
        <v>1.94</v>
      </c>
      <c r="AH3017" s="48">
        <f>_xlfn.XLOOKUP($F3017,Main_OG!$D$1:$D$766,Main_OG!AB$1:AB$766,"")</f>
        <v>19.619187803472759</v>
      </c>
      <c r="AI3017" s="48">
        <f>_xlfn.XLOOKUP($F3017,Main_OG!$D$1:$D$766,Main_OG!AC$1:AC$766,"")</f>
        <v>9.1182546074696553</v>
      </c>
      <c r="AJ3017" s="48">
        <f>_xlfn.XLOOKUP($F3017,Main_OG!$D$1:$D$766,Main_OG!AD$1:AD$766,"")</f>
        <v>0.5</v>
      </c>
    </row>
    <row r="3018" spans="2:36" x14ac:dyDescent="0.35">
      <c r="B3018" s="36" t="s">
        <v>4232</v>
      </c>
      <c r="C3018" s="45" t="s">
        <v>351</v>
      </c>
      <c r="D3018" s="45" t="s">
        <v>4337</v>
      </c>
      <c r="E3018" s="36" t="s">
        <v>4539</v>
      </c>
      <c r="F3018" s="36" t="str">
        <f t="shared" si="141"/>
        <v>2009_WI</v>
      </c>
      <c r="G3018" s="45">
        <v>2009</v>
      </c>
      <c r="H3018" s="45">
        <f>_xlfn.XLOOKUP(J3018,Main_OG!$B$1:$B$766,Main_OG!$O$1:$O$766,"")</f>
        <v>0</v>
      </c>
      <c r="I3018" s="45">
        <f>_xlfn.XLOOKUP(F3018,Main_OG!$D$1:$D$766,Main_OG!$J$1:$J$766,"")</f>
        <v>0</v>
      </c>
      <c r="J3018" s="45" t="s">
        <v>351</v>
      </c>
      <c r="K3018" s="45" t="str">
        <f t="shared" si="142"/>
        <v>Wisconsin Power &amp; Light Co_WI</v>
      </c>
      <c r="L3018" s="45" t="str">
        <f t="shared" si="143"/>
        <v>Wisconsin Power Light Co_WI</v>
      </c>
      <c r="M3018" s="45" t="s">
        <v>4236</v>
      </c>
      <c r="N3018" s="45">
        <v>0</v>
      </c>
      <c r="O3018" s="45">
        <v>57068</v>
      </c>
      <c r="P3018" s="45">
        <v>960</v>
      </c>
      <c r="Q3018" s="45">
        <v>397766</v>
      </c>
      <c r="R3018" s="45">
        <v>0</v>
      </c>
      <c r="S3018" s="45">
        <v>2319401</v>
      </c>
      <c r="T3018" s="45">
        <v>4119578</v>
      </c>
      <c r="U3018" s="45">
        <v>3419166</v>
      </c>
      <c r="V3018" s="45">
        <v>0</v>
      </c>
      <c r="W3018" s="45">
        <v>9.8000000000000007</v>
      </c>
      <c r="X3018" s="45">
        <v>7.24</v>
      </c>
      <c r="Y3018" s="45">
        <v>11.4</v>
      </c>
      <c r="Z3018" s="46">
        <v>277279.40000000002</v>
      </c>
      <c r="AA3018" s="46">
        <v>48909.24112900722</v>
      </c>
      <c r="AB3018" s="47">
        <f>_xlfn.XLOOKUP($F3018,Main_OG!$D$1:$D$766,Main_OG!AJ$1:AJ$766,"")</f>
        <v>44836820</v>
      </c>
      <c r="AC3018" s="47">
        <f>_xlfn.XLOOKUP($F3018,Main_OG!$D$1:$D$766,Main_OG!AK$1:AK$766,"")</f>
        <v>2630276</v>
      </c>
      <c r="AD3018" s="47">
        <f>_xlfn.XLOOKUP($F3018,Main_OG!$D$1:$D$766,Main_OG!AL$1:AL$766,"")</f>
        <v>82642892</v>
      </c>
      <c r="AE3018" s="47">
        <f>_xlfn.XLOOKUP($F3018,Main_OG!$D$1:$D$766,Main_OG!AM$1:AM$766,"")</f>
        <v>12683151</v>
      </c>
      <c r="AF3018" s="48">
        <f>_xlfn.XLOOKUP($F3018,Main_OG!$D$1:$D$766,Main_OG!Z$1:Z$766,"")</f>
        <v>1.87</v>
      </c>
      <c r="AG3018" s="48">
        <f>_xlfn.XLOOKUP($F3018,Main_OG!$D$1:$D$766,Main_OG!AA$1:AA$766,"")</f>
        <v>1.99</v>
      </c>
      <c r="AH3018" s="48">
        <f>_xlfn.XLOOKUP($F3018,Main_OG!$D$1:$D$766,Main_OG!AB$1:AB$766,"")</f>
        <v>14.15708861161818</v>
      </c>
      <c r="AI3018" s="48">
        <f>_xlfn.XLOOKUP($F3018,Main_OG!$D$1:$D$766,Main_OG!AC$1:AC$766,"")</f>
        <v>4.5973007921271787</v>
      </c>
      <c r="AJ3018" s="48">
        <f>_xlfn.XLOOKUP($F3018,Main_OG!$D$1:$D$766,Main_OG!AD$1:AD$766,"")</f>
        <v>0.55000000000000004</v>
      </c>
    </row>
    <row r="3019" spans="2:36" x14ac:dyDescent="0.35">
      <c r="B3019" s="36" t="s">
        <v>4232</v>
      </c>
      <c r="C3019" s="45" t="s">
        <v>351</v>
      </c>
      <c r="D3019" s="45" t="s">
        <v>4337</v>
      </c>
      <c r="E3019" s="36" t="s">
        <v>4539</v>
      </c>
      <c r="F3019" s="36" t="str">
        <f t="shared" si="141"/>
        <v>2010_WI</v>
      </c>
      <c r="G3019" s="45">
        <v>2010</v>
      </c>
      <c r="H3019" s="45">
        <f>_xlfn.XLOOKUP(J3019,Main_OG!$B$1:$B$766,Main_OG!$O$1:$O$766,"")</f>
        <v>0</v>
      </c>
      <c r="I3019" s="45">
        <f>_xlfn.XLOOKUP(F3019,Main_OG!$D$1:$D$766,Main_OG!$J$1:$J$766,"")</f>
        <v>0</v>
      </c>
      <c r="J3019" s="45" t="s">
        <v>351</v>
      </c>
      <c r="K3019" s="45" t="str">
        <f t="shared" si="142"/>
        <v>Wisconsin Power &amp; Light Co_WI</v>
      </c>
      <c r="L3019" s="45" t="str">
        <f t="shared" si="143"/>
        <v>Wisconsin Power Light Co_WI</v>
      </c>
      <c r="M3019" s="45" t="s">
        <v>4237</v>
      </c>
      <c r="N3019" s="45">
        <v>0</v>
      </c>
      <c r="O3019" s="45">
        <v>57380</v>
      </c>
      <c r="P3019" s="45">
        <v>949</v>
      </c>
      <c r="Q3019" s="45">
        <v>398123</v>
      </c>
      <c r="R3019" s="45">
        <v>0</v>
      </c>
      <c r="S3019" s="45">
        <v>2336594</v>
      </c>
      <c r="T3019" s="45">
        <v>4252013</v>
      </c>
      <c r="U3019" s="45">
        <v>3541703</v>
      </c>
      <c r="V3019" s="45">
        <v>0</v>
      </c>
      <c r="W3019" s="45">
        <v>10.58</v>
      </c>
      <c r="X3019" s="45">
        <v>7.55</v>
      </c>
      <c r="Y3019" s="45">
        <v>12.41</v>
      </c>
      <c r="Z3019" s="46">
        <v>287652.90000000002</v>
      </c>
      <c r="AA3019" s="46">
        <v>50549.332945320813</v>
      </c>
      <c r="AB3019" s="47">
        <f>_xlfn.XLOOKUP($F3019,Main_OG!$D$1:$D$766,Main_OG!AJ$1:AJ$766,"")</f>
        <v>48147388</v>
      </c>
      <c r="AC3019" s="47">
        <f>_xlfn.XLOOKUP($F3019,Main_OG!$D$1:$D$766,Main_OG!AK$1:AK$766,"")</f>
        <v>2625246</v>
      </c>
      <c r="AD3019" s="47">
        <f>_xlfn.XLOOKUP($F3019,Main_OG!$D$1:$D$766,Main_OG!AL$1:AL$766,"")</f>
        <v>85543582</v>
      </c>
      <c r="AE3019" s="47">
        <f>_xlfn.XLOOKUP($F3019,Main_OG!$D$1:$D$766,Main_OG!AM$1:AM$766,"")</f>
        <v>13280939</v>
      </c>
      <c r="AF3019" s="48">
        <f>_xlfn.XLOOKUP($F3019,Main_OG!$D$1:$D$766,Main_OG!Z$1:Z$766,"")</f>
        <v>2.02</v>
      </c>
      <c r="AG3019" s="48">
        <f>_xlfn.XLOOKUP($F3019,Main_OG!$D$1:$D$766,Main_OG!AA$1:AA$766,"")</f>
        <v>2.11</v>
      </c>
      <c r="AH3019" s="48">
        <f>_xlfn.XLOOKUP($F3019,Main_OG!$D$1:$D$766,Main_OG!AB$1:AB$766,"")</f>
        <v>17.815786882646659</v>
      </c>
      <c r="AI3019" s="48">
        <f>_xlfn.XLOOKUP($F3019,Main_OG!$D$1:$D$766,Main_OG!AC$1:AC$766,"")</f>
        <v>4.9924248044436963</v>
      </c>
      <c r="AJ3019" s="48">
        <f>_xlfn.XLOOKUP($F3019,Main_OG!$D$1:$D$766,Main_OG!AD$1:AD$766,"")</f>
        <v>0.64</v>
      </c>
    </row>
    <row r="3020" spans="2:36" x14ac:dyDescent="0.35">
      <c r="B3020" s="36" t="s">
        <v>4232</v>
      </c>
      <c r="C3020" s="45" t="s">
        <v>351</v>
      </c>
      <c r="D3020" s="45" t="s">
        <v>4337</v>
      </c>
      <c r="E3020" s="36" t="s">
        <v>4539</v>
      </c>
      <c r="F3020" s="36" t="str">
        <f t="shared" si="141"/>
        <v>2011_WI</v>
      </c>
      <c r="G3020" s="45">
        <v>2011</v>
      </c>
      <c r="H3020" s="45">
        <f>_xlfn.XLOOKUP(J3020,Main_OG!$B$1:$B$766,Main_OG!$O$1:$O$766,"")</f>
        <v>0</v>
      </c>
      <c r="I3020" s="45">
        <f>_xlfn.XLOOKUP(F3020,Main_OG!$D$1:$D$766,Main_OG!$J$1:$J$766,"")</f>
        <v>0</v>
      </c>
      <c r="J3020" s="45" t="s">
        <v>351</v>
      </c>
      <c r="K3020" s="45" t="str">
        <f t="shared" si="142"/>
        <v>Wisconsin Power &amp; Light Co_WI</v>
      </c>
      <c r="L3020" s="45" t="str">
        <f t="shared" si="143"/>
        <v>Wisconsin Power Light Co_WI</v>
      </c>
      <c r="M3020" s="45" t="s">
        <v>4238</v>
      </c>
      <c r="N3020" s="45">
        <v>0</v>
      </c>
      <c r="O3020" s="45">
        <v>57802</v>
      </c>
      <c r="P3020" s="45">
        <v>980</v>
      </c>
      <c r="Q3020" s="45">
        <v>399081</v>
      </c>
      <c r="R3020" s="45">
        <v>0</v>
      </c>
      <c r="S3020" s="45">
        <v>2357504</v>
      </c>
      <c r="T3020" s="45">
        <v>4424356</v>
      </c>
      <c r="U3020" s="45">
        <v>3516294</v>
      </c>
      <c r="V3020" s="45">
        <v>0</v>
      </c>
      <c r="W3020" s="45">
        <v>10.74</v>
      </c>
      <c r="X3020" s="45">
        <v>7.54</v>
      </c>
      <c r="Y3020" s="45">
        <v>12.59</v>
      </c>
      <c r="Z3020" s="46">
        <v>293664</v>
      </c>
      <c r="AA3020" s="46">
        <v>51467.268623024829</v>
      </c>
      <c r="AB3020" s="47">
        <f>_xlfn.XLOOKUP($F3020,Main_OG!$D$1:$D$766,Main_OG!AJ$1:AJ$766,"")</f>
        <v>46098434</v>
      </c>
      <c r="AC3020" s="47">
        <f>_xlfn.XLOOKUP($F3020,Main_OG!$D$1:$D$766,Main_OG!AK$1:AK$766,"")</f>
        <v>2129235.35</v>
      </c>
      <c r="AD3020" s="47">
        <f>_xlfn.XLOOKUP($F3020,Main_OG!$D$1:$D$766,Main_OG!AL$1:AL$766,"")</f>
        <v>95949646</v>
      </c>
      <c r="AE3020" s="47">
        <f>_xlfn.XLOOKUP($F3020,Main_OG!$D$1:$D$766,Main_OG!AM$1:AM$766,"")</f>
        <v>11559781</v>
      </c>
      <c r="AF3020" s="48">
        <f>_xlfn.XLOOKUP($F3020,Main_OG!$D$1:$D$766,Main_OG!Z$1:Z$766,"")</f>
        <v>0</v>
      </c>
      <c r="AG3020" s="48">
        <f>_xlfn.XLOOKUP($F3020,Main_OG!$D$1:$D$766,Main_OG!AA$1:AA$766,"")</f>
        <v>2.3089180475565318</v>
      </c>
      <c r="AH3020" s="48">
        <f>_xlfn.XLOOKUP($F3020,Main_OG!$D$1:$D$766,Main_OG!AB$1:AB$766,"")</f>
        <v>22.758921780738341</v>
      </c>
      <c r="AI3020" s="48">
        <f>_xlfn.XLOOKUP($F3020,Main_OG!$D$1:$D$766,Main_OG!AC$1:AC$766,"")</f>
        <v>4.6524343752411106</v>
      </c>
      <c r="AJ3020" s="48">
        <f>_xlfn.XLOOKUP($F3020,Main_OG!$D$1:$D$766,Main_OG!AD$1:AD$766,"")</f>
        <v>0.75949643062398253</v>
      </c>
    </row>
    <row r="3021" spans="2:36" x14ac:dyDescent="0.35">
      <c r="B3021" s="36" t="s">
        <v>4232</v>
      </c>
      <c r="C3021" s="45" t="s">
        <v>351</v>
      </c>
      <c r="D3021" s="45" t="s">
        <v>4337</v>
      </c>
      <c r="E3021" s="36" t="s">
        <v>4539</v>
      </c>
      <c r="F3021" s="36" t="str">
        <f t="shared" si="141"/>
        <v>2012_WI</v>
      </c>
      <c r="G3021" s="45">
        <v>2012</v>
      </c>
      <c r="H3021" s="45">
        <f>_xlfn.XLOOKUP(J3021,Main_OG!$B$1:$B$766,Main_OG!$O$1:$O$766,"")</f>
        <v>0</v>
      </c>
      <c r="I3021" s="45">
        <f>_xlfn.XLOOKUP(F3021,Main_OG!$D$1:$D$766,Main_OG!$J$1:$J$766,"")</f>
        <v>0</v>
      </c>
      <c r="J3021" s="45" t="s">
        <v>351</v>
      </c>
      <c r="K3021" s="45" t="str">
        <f t="shared" si="142"/>
        <v>Wisconsin Power &amp; Light Co_WI</v>
      </c>
      <c r="L3021" s="45" t="str">
        <f t="shared" si="143"/>
        <v>Wisconsin Power Light Co_WI</v>
      </c>
      <c r="M3021" s="45" t="s">
        <v>4239</v>
      </c>
      <c r="N3021" s="45">
        <v>0</v>
      </c>
      <c r="O3021" s="45">
        <v>58179</v>
      </c>
      <c r="P3021" s="45">
        <v>980</v>
      </c>
      <c r="Q3021" s="45">
        <v>400248</v>
      </c>
      <c r="R3021" s="45">
        <v>0</v>
      </c>
      <c r="S3021" s="45">
        <v>2372470</v>
      </c>
      <c r="T3021" s="45">
        <v>4438604</v>
      </c>
      <c r="U3021" s="45">
        <v>3538287</v>
      </c>
      <c r="V3021" s="45">
        <v>0</v>
      </c>
      <c r="W3021" s="45">
        <v>10.649703000000001</v>
      </c>
      <c r="X3021" s="45">
        <v>7.5208105999999999</v>
      </c>
      <c r="Y3021" s="45">
        <v>12.602652000000001</v>
      </c>
      <c r="Z3021" s="46">
        <v>299007.59999999998</v>
      </c>
      <c r="AA3021" s="46">
        <v>52266.517504031326</v>
      </c>
      <c r="AB3021" s="47">
        <f>_xlfn.XLOOKUP($F3021,Main_OG!$D$1:$D$766,Main_OG!AJ$1:AJ$766,"")</f>
        <v>38987626</v>
      </c>
      <c r="AC3021" s="47">
        <f>_xlfn.XLOOKUP($F3021,Main_OG!$D$1:$D$766,Main_OG!AK$1:AK$766,"")</f>
        <v>960860</v>
      </c>
      <c r="AD3021" s="47">
        <f>_xlfn.XLOOKUP($F3021,Main_OG!$D$1:$D$766,Main_OG!AL$1:AL$766,"")</f>
        <v>173921342</v>
      </c>
      <c r="AE3021" s="47">
        <f>_xlfn.XLOOKUP($F3021,Main_OG!$D$1:$D$766,Main_OG!AM$1:AM$766,"")</f>
        <v>14299595</v>
      </c>
      <c r="AF3021" s="48">
        <f>_xlfn.XLOOKUP($F3021,Main_OG!$D$1:$D$766,Main_OG!Z$1:Z$766,"")</f>
        <v>0</v>
      </c>
      <c r="AG3021" s="48">
        <f>_xlfn.XLOOKUP($F3021,Main_OG!$D$1:$D$766,Main_OG!AA$1:AA$766,"")</f>
        <v>2.324237813104427</v>
      </c>
      <c r="AH3021" s="48">
        <f>_xlfn.XLOOKUP($F3021,Main_OG!$D$1:$D$766,Main_OG!AB$1:AB$766,"")</f>
        <v>23.49195884567845</v>
      </c>
      <c r="AI3021" s="48">
        <f>_xlfn.XLOOKUP($F3021,Main_OG!$D$1:$D$766,Main_OG!AC$1:AC$766,"")</f>
        <v>3.503818060367514</v>
      </c>
      <c r="AJ3021" s="48">
        <f>_xlfn.XLOOKUP($F3021,Main_OG!$D$1:$D$766,Main_OG!AD$1:AD$766,"")</f>
        <v>0.75442193202762442</v>
      </c>
    </row>
    <row r="3022" spans="2:36" x14ac:dyDescent="0.35">
      <c r="B3022" s="36" t="s">
        <v>4232</v>
      </c>
      <c r="C3022" s="45" t="s">
        <v>351</v>
      </c>
      <c r="D3022" s="45" t="s">
        <v>4337</v>
      </c>
      <c r="E3022" s="36" t="s">
        <v>4539</v>
      </c>
      <c r="F3022" s="36" t="str">
        <f t="shared" si="141"/>
        <v>2013_WI</v>
      </c>
      <c r="G3022" s="45">
        <v>2013</v>
      </c>
      <c r="H3022" s="45">
        <f>_xlfn.XLOOKUP(J3022,Main_OG!$B$1:$B$766,Main_OG!$O$1:$O$766,"")</f>
        <v>0</v>
      </c>
      <c r="I3022" s="45">
        <f>_xlfn.XLOOKUP(F3022,Main_OG!$D$1:$D$766,Main_OG!$J$1:$J$766,"")</f>
        <v>0</v>
      </c>
      <c r="J3022" s="45" t="s">
        <v>351</v>
      </c>
      <c r="K3022" s="45" t="str">
        <f t="shared" si="142"/>
        <v>Wisconsin Power &amp; Light Co_WI</v>
      </c>
      <c r="L3022" s="45" t="str">
        <f t="shared" si="143"/>
        <v>Wisconsin Power Light Co_WI</v>
      </c>
      <c r="M3022" s="45" t="s">
        <v>4240</v>
      </c>
      <c r="N3022" s="45">
        <v>0</v>
      </c>
      <c r="O3022" s="45">
        <v>56060</v>
      </c>
      <c r="P3022" s="45">
        <v>1010</v>
      </c>
      <c r="Q3022" s="45">
        <v>402086</v>
      </c>
      <c r="R3022" s="45">
        <v>0</v>
      </c>
      <c r="S3022" s="45">
        <v>2385414</v>
      </c>
      <c r="T3022" s="45">
        <v>4497981</v>
      </c>
      <c r="U3022" s="45">
        <v>3552057</v>
      </c>
      <c r="V3022" s="45">
        <v>0</v>
      </c>
      <c r="W3022" s="45">
        <v>10.385451</v>
      </c>
      <c r="X3022" s="45">
        <v>7.1709728999999998</v>
      </c>
      <c r="Y3022" s="45">
        <v>12.240202999999999</v>
      </c>
      <c r="Z3022" s="46">
        <v>301550.5</v>
      </c>
      <c r="AA3022" s="46">
        <v>52553.131642108798</v>
      </c>
      <c r="AB3022" s="47">
        <f>_xlfn.XLOOKUP($F3022,Main_OG!$D$1:$D$766,Main_OG!AJ$1:AJ$766,"")</f>
        <v>47747638</v>
      </c>
      <c r="AC3022" s="47">
        <f>_xlfn.XLOOKUP($F3022,Main_OG!$D$1:$D$766,Main_OG!AK$1:AK$766,"")</f>
        <v>885782</v>
      </c>
      <c r="AD3022" s="47">
        <f>_xlfn.XLOOKUP($F3022,Main_OG!$D$1:$D$766,Main_OG!AL$1:AL$766,"")</f>
        <v>122721516</v>
      </c>
      <c r="AE3022" s="47">
        <f>_xlfn.XLOOKUP($F3022,Main_OG!$D$1:$D$766,Main_OG!AM$1:AM$766,"")</f>
        <v>11675194</v>
      </c>
      <c r="AF3022" s="48">
        <f>_xlfn.XLOOKUP($F3022,Main_OG!$D$1:$D$766,Main_OG!Z$1:Z$766,"")</f>
        <v>2.25</v>
      </c>
      <c r="AG3022" s="48">
        <f>_xlfn.XLOOKUP($F3022,Main_OG!$D$1:$D$766,Main_OG!AA$1:AA$766,"")</f>
        <v>2.3089180475565318</v>
      </c>
      <c r="AH3022" s="48">
        <f>_xlfn.XLOOKUP($F3022,Main_OG!$D$1:$D$766,Main_OG!AB$1:AB$766,"")</f>
        <v>22.862714639490921</v>
      </c>
      <c r="AI3022" s="48">
        <f>_xlfn.XLOOKUP($F3022,Main_OG!$D$1:$D$766,Main_OG!AC$1:AC$766,"")</f>
        <v>4.3899999999999997</v>
      </c>
      <c r="AJ3022" s="48">
        <f>_xlfn.XLOOKUP($F3022,Main_OG!$D$1:$D$766,Main_OG!AD$1:AD$766,"")</f>
        <v>0.77</v>
      </c>
    </row>
    <row r="3023" spans="2:36" x14ac:dyDescent="0.35">
      <c r="B3023" s="36" t="s">
        <v>4232</v>
      </c>
      <c r="C3023" s="45" t="s">
        <v>351</v>
      </c>
      <c r="D3023" s="45" t="s">
        <v>4337</v>
      </c>
      <c r="E3023" s="36" t="s">
        <v>4539</v>
      </c>
      <c r="F3023" s="36" t="str">
        <f t="shared" si="141"/>
        <v>2014_WI</v>
      </c>
      <c r="G3023" s="45">
        <v>2014</v>
      </c>
      <c r="H3023" s="45">
        <f>_xlfn.XLOOKUP(J3023,Main_OG!$B$1:$B$766,Main_OG!$O$1:$O$766,"")</f>
        <v>0</v>
      </c>
      <c r="I3023" s="45">
        <f>_xlfn.XLOOKUP(F3023,Main_OG!$D$1:$D$766,Main_OG!$J$1:$J$766,"")</f>
        <v>0</v>
      </c>
      <c r="J3023" s="45" t="s">
        <v>351</v>
      </c>
      <c r="K3023" s="45" t="str">
        <f t="shared" si="142"/>
        <v>Wisconsin Power &amp; Light Co_WI</v>
      </c>
      <c r="L3023" s="45" t="str">
        <f t="shared" si="143"/>
        <v>Wisconsin Power Light Co_WI</v>
      </c>
      <c r="M3023" s="45" t="s">
        <v>4241</v>
      </c>
      <c r="N3023" s="45">
        <v>0</v>
      </c>
      <c r="O3023" s="45">
        <v>58942</v>
      </c>
      <c r="P3023" s="45">
        <v>1002</v>
      </c>
      <c r="Q3023" s="45">
        <v>403918</v>
      </c>
      <c r="R3023" s="45">
        <v>0</v>
      </c>
      <c r="S3023" s="45">
        <v>2424249</v>
      </c>
      <c r="T3023" s="45">
        <v>4688704</v>
      </c>
      <c r="U3023" s="45">
        <v>3533105</v>
      </c>
      <c r="V3023" s="45">
        <v>0</v>
      </c>
      <c r="W3023" s="45">
        <v>10.540336</v>
      </c>
      <c r="X3023" s="45">
        <v>7.2632010999999999</v>
      </c>
      <c r="Y3023" s="45">
        <v>12.397962</v>
      </c>
      <c r="Z3023" s="46">
        <v>309425.8</v>
      </c>
      <c r="AA3023" s="46">
        <v>53783.260408687413</v>
      </c>
      <c r="AB3023" s="47">
        <f>_xlfn.XLOOKUP($F3023,Main_OG!$D$1:$D$766,Main_OG!AJ$1:AJ$766,"")</f>
        <v>42668086</v>
      </c>
      <c r="AC3023" s="47">
        <f>_xlfn.XLOOKUP($F3023,Main_OG!$D$1:$D$766,Main_OG!AK$1:AK$766,"")</f>
        <v>1056130</v>
      </c>
      <c r="AD3023" s="47">
        <f>_xlfn.XLOOKUP($F3023,Main_OG!$D$1:$D$766,Main_OG!AL$1:AL$766,"")</f>
        <v>119709694</v>
      </c>
      <c r="AE3023" s="47">
        <f>_xlfn.XLOOKUP($F3023,Main_OG!$D$1:$D$766,Main_OG!AM$1:AM$766,"")</f>
        <v>9447096</v>
      </c>
      <c r="AF3023" s="48">
        <f>_xlfn.XLOOKUP($F3023,Main_OG!$D$1:$D$766,Main_OG!Z$1:Z$766,"")</f>
        <v>0</v>
      </c>
      <c r="AG3023" s="48">
        <f>_xlfn.XLOOKUP($F3023,Main_OG!$D$1:$D$766,Main_OG!AA$1:AA$766,"")</f>
        <v>2.322195177698041</v>
      </c>
      <c r="AH3023" s="48">
        <f>_xlfn.XLOOKUP($F3023,Main_OG!$D$1:$D$766,Main_OG!AB$1:AB$766,"")</f>
        <v>21.47</v>
      </c>
      <c r="AI3023" s="48">
        <f>_xlfn.XLOOKUP($F3023,Main_OG!$D$1:$D$766,Main_OG!AC$1:AC$766,"")</f>
        <v>4.9924248044436963</v>
      </c>
      <c r="AJ3023" s="48">
        <f>_xlfn.XLOOKUP($F3023,Main_OG!$D$1:$D$766,Main_OG!AD$1:AD$766,"")</f>
        <v>0.72</v>
      </c>
    </row>
    <row r="3024" spans="2:36" x14ac:dyDescent="0.35">
      <c r="B3024" s="36" t="s">
        <v>4232</v>
      </c>
      <c r="C3024" s="45" t="s">
        <v>351</v>
      </c>
      <c r="D3024" s="45" t="s">
        <v>4337</v>
      </c>
      <c r="E3024" s="36" t="s">
        <v>4539</v>
      </c>
      <c r="F3024" s="36" t="str">
        <f t="shared" si="141"/>
        <v>2015_WI</v>
      </c>
      <c r="G3024" s="45">
        <v>2015</v>
      </c>
      <c r="H3024" s="45">
        <f>_xlfn.XLOOKUP(J3024,Main_OG!$B$1:$B$766,Main_OG!$O$1:$O$766,"")</f>
        <v>0</v>
      </c>
      <c r="I3024" s="45">
        <f>_xlfn.XLOOKUP(F3024,Main_OG!$D$1:$D$766,Main_OG!$J$1:$J$766,"")</f>
        <v>0</v>
      </c>
      <c r="J3024" s="45" t="s">
        <v>351</v>
      </c>
      <c r="K3024" s="45" t="str">
        <f t="shared" si="142"/>
        <v>Wisconsin Power &amp; Light Co_WI</v>
      </c>
      <c r="L3024" s="45" t="str">
        <f t="shared" si="143"/>
        <v>Wisconsin Power Light Co_WI</v>
      </c>
      <c r="M3024" s="45" t="s">
        <v>4242</v>
      </c>
      <c r="N3024" s="45">
        <v>0</v>
      </c>
      <c r="O3024" s="45">
        <v>59057</v>
      </c>
      <c r="P3024" s="45">
        <v>1011</v>
      </c>
      <c r="Q3024" s="45">
        <v>405526</v>
      </c>
      <c r="R3024" s="45">
        <v>0</v>
      </c>
      <c r="S3024" s="45">
        <v>2376384</v>
      </c>
      <c r="T3024" s="45">
        <v>4813090</v>
      </c>
      <c r="U3024" s="45">
        <v>3427702</v>
      </c>
      <c r="V3024" s="45">
        <v>0</v>
      </c>
      <c r="W3024" s="45">
        <v>10.901225999999999</v>
      </c>
      <c r="X3024" s="45">
        <v>7.6807414999999999</v>
      </c>
      <c r="Y3024" s="45">
        <v>12.914687000000001</v>
      </c>
      <c r="Z3024" s="46">
        <v>315687.8</v>
      </c>
      <c r="AA3024" s="46">
        <v>54779.073203599488</v>
      </c>
      <c r="AB3024" s="47">
        <f>_xlfn.XLOOKUP($F3024,Main_OG!$D$1:$D$766,Main_OG!AJ$1:AJ$766,"")</f>
        <v>43384686</v>
      </c>
      <c r="AC3024" s="47">
        <f>_xlfn.XLOOKUP($F3024,Main_OG!$D$1:$D$766,Main_OG!AK$1:AK$766,"")</f>
        <v>705030</v>
      </c>
      <c r="AD3024" s="47">
        <f>_xlfn.XLOOKUP($F3024,Main_OG!$D$1:$D$766,Main_OG!AL$1:AL$766,"")</f>
        <v>198250178</v>
      </c>
      <c r="AE3024" s="47">
        <f>_xlfn.XLOOKUP($F3024,Main_OG!$D$1:$D$766,Main_OG!AM$1:AM$766,"")</f>
        <v>10008183</v>
      </c>
      <c r="AF3024" s="48">
        <f>_xlfn.XLOOKUP($F3024,Main_OG!$D$1:$D$766,Main_OG!Z$1:Z$766,"")</f>
        <v>0</v>
      </c>
      <c r="AG3024" s="48">
        <f>_xlfn.XLOOKUP($F3024,Main_OG!$D$1:$D$766,Main_OG!AA$1:AA$766,"")</f>
        <v>2.27</v>
      </c>
      <c r="AH3024" s="48">
        <f>_xlfn.XLOOKUP($F3024,Main_OG!$D$1:$D$766,Main_OG!AB$1:AB$766,"")</f>
        <v>12.08771849023859</v>
      </c>
      <c r="AI3024" s="48">
        <f>_xlfn.XLOOKUP($F3024,Main_OG!$D$1:$D$766,Main_OG!AC$1:AC$766,"")</f>
        <v>3.17</v>
      </c>
      <c r="AJ3024" s="48">
        <f>_xlfn.XLOOKUP($F3024,Main_OG!$D$1:$D$766,Main_OG!AD$1:AD$766,"")</f>
        <v>0.72</v>
      </c>
    </row>
    <row r="3025" spans="2:36" x14ac:dyDescent="0.35">
      <c r="B3025" s="36" t="s">
        <v>4232</v>
      </c>
      <c r="C3025" s="45" t="s">
        <v>351</v>
      </c>
      <c r="D3025" s="45" t="s">
        <v>4337</v>
      </c>
      <c r="E3025" s="36" t="s">
        <v>4539</v>
      </c>
      <c r="F3025" s="36" t="str">
        <f t="shared" si="141"/>
        <v>2016_WI</v>
      </c>
      <c r="G3025" s="45">
        <v>2016</v>
      </c>
      <c r="H3025" s="45">
        <f>_xlfn.XLOOKUP(J3025,Main_OG!$B$1:$B$766,Main_OG!$O$1:$O$766,"")</f>
        <v>0</v>
      </c>
      <c r="I3025" s="45">
        <f>_xlfn.XLOOKUP(F3025,Main_OG!$D$1:$D$766,Main_OG!$J$1:$J$766,"")</f>
        <v>0</v>
      </c>
      <c r="J3025" s="45" t="s">
        <v>351</v>
      </c>
      <c r="K3025" s="45" t="str">
        <f t="shared" si="142"/>
        <v>Wisconsin Power &amp; Light Co_WI</v>
      </c>
      <c r="L3025" s="45" t="str">
        <f t="shared" si="143"/>
        <v>Wisconsin Power Light Co_WI</v>
      </c>
      <c r="M3025" s="45" t="s">
        <v>4243</v>
      </c>
      <c r="N3025" s="45">
        <v>0</v>
      </c>
      <c r="O3025" s="45">
        <v>59157</v>
      </c>
      <c r="P3025" s="45">
        <v>1033</v>
      </c>
      <c r="Q3025" s="45">
        <v>405804</v>
      </c>
      <c r="R3025" s="45">
        <v>0</v>
      </c>
      <c r="S3025" s="45">
        <v>2445478</v>
      </c>
      <c r="T3025" s="45">
        <v>4910269</v>
      </c>
      <c r="U3025" s="45">
        <v>3518760</v>
      </c>
      <c r="V3025" s="45">
        <v>0</v>
      </c>
      <c r="W3025" s="45">
        <v>11.246758</v>
      </c>
      <c r="X3025" s="45">
        <v>7.9558574000000002</v>
      </c>
      <c r="Y3025" s="45">
        <v>13.199365999999999</v>
      </c>
      <c r="Z3025" s="46">
        <v>319272.3</v>
      </c>
      <c r="AA3025" s="46">
        <v>55283.619356659634</v>
      </c>
      <c r="AB3025" s="47">
        <f>_xlfn.XLOOKUP($F3025,Main_OG!$D$1:$D$766,Main_OG!AJ$1:AJ$766,"")</f>
        <v>38268622</v>
      </c>
      <c r="AC3025" s="47">
        <f>_xlfn.XLOOKUP($F3025,Main_OG!$D$1:$D$766,Main_OG!AK$1:AK$766,"")</f>
        <v>585422</v>
      </c>
      <c r="AD3025" s="47">
        <f>_xlfn.XLOOKUP($F3025,Main_OG!$D$1:$D$766,Main_OG!AL$1:AL$766,"")</f>
        <v>229614262</v>
      </c>
      <c r="AE3025" s="47">
        <f>_xlfn.XLOOKUP($F3025,Main_OG!$D$1:$D$766,Main_OG!AM$1:AM$766,"")</f>
        <v>10151394</v>
      </c>
      <c r="AF3025" s="48">
        <f>_xlfn.XLOOKUP($F3025,Main_OG!$D$1:$D$766,Main_OG!Z$1:Z$766,"")</f>
        <v>0</v>
      </c>
      <c r="AG3025" s="48">
        <f>_xlfn.XLOOKUP($F3025,Main_OG!$D$1:$D$766,Main_OG!AA$1:AA$766,"")</f>
        <v>2.2143440282408582</v>
      </c>
      <c r="AH3025" s="48">
        <f>_xlfn.XLOOKUP($F3025,Main_OG!$D$1:$D$766,Main_OG!AB$1:AB$766,"")</f>
        <v>11.309272049594229</v>
      </c>
      <c r="AI3025" s="48">
        <f>_xlfn.XLOOKUP($F3025,Main_OG!$D$1:$D$766,Main_OG!AC$1:AC$766,"")</f>
        <v>2.77</v>
      </c>
      <c r="AJ3025" s="48">
        <f>_xlfn.XLOOKUP($F3025,Main_OG!$D$1:$D$766,Main_OG!AD$1:AD$766,"")</f>
        <v>0.71</v>
      </c>
    </row>
    <row r="3026" spans="2:36" x14ac:dyDescent="0.35">
      <c r="B3026" s="36" t="s">
        <v>4232</v>
      </c>
      <c r="C3026" s="45" t="s">
        <v>351</v>
      </c>
      <c r="D3026" s="45" t="s">
        <v>4337</v>
      </c>
      <c r="E3026" s="36" t="s">
        <v>4539</v>
      </c>
      <c r="F3026" s="36" t="str">
        <f t="shared" si="141"/>
        <v>2017_WI</v>
      </c>
      <c r="G3026" s="45">
        <v>2017</v>
      </c>
      <c r="H3026" s="45">
        <f>_xlfn.XLOOKUP(J3026,Main_OG!$B$1:$B$766,Main_OG!$O$1:$O$766,"")</f>
        <v>0</v>
      </c>
      <c r="I3026" s="45">
        <f>_xlfn.XLOOKUP(F3026,Main_OG!$D$1:$D$766,Main_OG!$J$1:$J$766,"")</f>
        <v>0</v>
      </c>
      <c r="J3026" s="45" t="s">
        <v>351</v>
      </c>
      <c r="K3026" s="45" t="str">
        <f t="shared" si="142"/>
        <v>Wisconsin Power &amp; Light Co_WI</v>
      </c>
      <c r="L3026" s="45" t="str">
        <f t="shared" si="143"/>
        <v>Wisconsin Power Light Co_WI</v>
      </c>
      <c r="M3026" s="45" t="s">
        <v>4244</v>
      </c>
      <c r="N3026" s="45">
        <v>0</v>
      </c>
      <c r="O3026" s="45">
        <v>59715</v>
      </c>
      <c r="P3026" s="45">
        <v>1114</v>
      </c>
      <c r="Q3026" s="45">
        <v>410620</v>
      </c>
      <c r="R3026" s="45">
        <v>0</v>
      </c>
      <c r="S3026" s="45">
        <v>2363501</v>
      </c>
      <c r="T3026" s="45">
        <v>5036020</v>
      </c>
      <c r="U3026" s="45">
        <v>3396196</v>
      </c>
      <c r="V3026" s="45">
        <v>0</v>
      </c>
      <c r="W3026" s="45">
        <v>11.217468999999999</v>
      </c>
      <c r="X3026" s="45">
        <v>7.8117641000000004</v>
      </c>
      <c r="Y3026" s="45">
        <v>13.857416000000001</v>
      </c>
      <c r="Z3026" s="46">
        <v>321886.8</v>
      </c>
      <c r="AA3026" s="46">
        <v>55563.37513962618</v>
      </c>
      <c r="AB3026" s="47">
        <f>_xlfn.XLOOKUP($F3026,Main_OG!$D$1:$D$766,Main_OG!AJ$1:AJ$766,"")</f>
        <v>42139592</v>
      </c>
      <c r="AC3026" s="47">
        <f>_xlfn.XLOOKUP($F3026,Main_OG!$D$1:$D$766,Main_OG!AK$1:AK$766,"")</f>
        <v>629948</v>
      </c>
      <c r="AD3026" s="47">
        <f>_xlfn.XLOOKUP($F3026,Main_OG!$D$1:$D$766,Main_OG!AL$1:AL$766,"")</f>
        <v>209785614</v>
      </c>
      <c r="AE3026" s="47">
        <f>_xlfn.XLOOKUP($F3026,Main_OG!$D$1:$D$766,Main_OG!AM$1:AM$766,"")</f>
        <v>9648979</v>
      </c>
      <c r="AF3026" s="48">
        <f>_xlfn.XLOOKUP($F3026,Main_OG!$D$1:$D$766,Main_OG!Z$1:Z$766,"")</f>
        <v>2.17</v>
      </c>
      <c r="AG3026" s="48">
        <f>_xlfn.XLOOKUP($F3026,Main_OG!$D$1:$D$766,Main_OG!AA$1:AA$766,"")</f>
        <v>2.2200000000000002</v>
      </c>
      <c r="AH3026" s="48">
        <f>_xlfn.XLOOKUP($F3026,Main_OG!$D$1:$D$766,Main_OG!AB$1:AB$766,"")</f>
        <v>12.68</v>
      </c>
      <c r="AI3026" s="48">
        <f>_xlfn.XLOOKUP($F3026,Main_OG!$D$1:$D$766,Main_OG!AC$1:AC$766,"")</f>
        <v>3.2</v>
      </c>
      <c r="AJ3026" s="48">
        <f>_xlfn.XLOOKUP($F3026,Main_OG!$D$1:$D$766,Main_OG!AD$1:AD$766,"")</f>
        <v>0.71</v>
      </c>
    </row>
    <row r="3027" spans="2:36" x14ac:dyDescent="0.35">
      <c r="B3027" s="36" t="s">
        <v>4232</v>
      </c>
      <c r="C3027" s="45" t="s">
        <v>351</v>
      </c>
      <c r="D3027" s="45" t="s">
        <v>4337</v>
      </c>
      <c r="E3027" s="36" t="s">
        <v>4539</v>
      </c>
      <c r="F3027" s="36" t="str">
        <f t="shared" si="141"/>
        <v>2018_WI</v>
      </c>
      <c r="G3027" s="45">
        <v>2018</v>
      </c>
      <c r="H3027" s="45">
        <f>_xlfn.XLOOKUP(J3027,Main_OG!$B$1:$B$766,Main_OG!$O$1:$O$766,"")</f>
        <v>0</v>
      </c>
      <c r="I3027" s="45">
        <f>_xlfn.XLOOKUP(F3027,Main_OG!$D$1:$D$766,Main_OG!$J$1:$J$766,"")</f>
        <v>0</v>
      </c>
      <c r="J3027" s="45" t="s">
        <v>351</v>
      </c>
      <c r="K3027" s="45" t="str">
        <f t="shared" si="142"/>
        <v>Wisconsin Power &amp; Light Co_WI</v>
      </c>
      <c r="L3027" s="45" t="str">
        <f t="shared" si="143"/>
        <v>Wisconsin Power Light Co_WI</v>
      </c>
      <c r="M3027" s="45" t="s">
        <v>4245</v>
      </c>
      <c r="N3027" s="45">
        <v>0</v>
      </c>
      <c r="O3027" s="45">
        <v>59995</v>
      </c>
      <c r="P3027" s="45">
        <v>1138</v>
      </c>
      <c r="Q3027" s="45">
        <v>413571</v>
      </c>
      <c r="R3027" s="45">
        <v>0</v>
      </c>
      <c r="S3027" s="45">
        <v>2376528</v>
      </c>
      <c r="T3027" s="45">
        <v>5080966</v>
      </c>
      <c r="U3027" s="45">
        <v>3615242</v>
      </c>
      <c r="V3027" s="45">
        <v>0</v>
      </c>
      <c r="W3027" s="45">
        <v>10.788932000000001</v>
      </c>
      <c r="X3027" s="45">
        <v>7.6493722000000002</v>
      </c>
      <c r="Y3027" s="45">
        <v>13.094034000000001</v>
      </c>
      <c r="Z3027" s="46">
        <v>328832.40000000002</v>
      </c>
      <c r="AA3027" s="46">
        <v>56604.293894000315</v>
      </c>
      <c r="AB3027" s="47">
        <f>_xlfn.XLOOKUP($F3027,Main_OG!$D$1:$D$766,Main_OG!AJ$1:AJ$766,"")</f>
        <v>39247642</v>
      </c>
      <c r="AC3027" s="47">
        <f>_xlfn.XLOOKUP($F3027,Main_OG!$D$1:$D$766,Main_OG!AK$1:AK$766,"")</f>
        <v>610596</v>
      </c>
      <c r="AD3027" s="47">
        <f>_xlfn.XLOOKUP($F3027,Main_OG!$D$1:$D$766,Main_OG!AL$1:AL$766,"")</f>
        <v>257910908</v>
      </c>
      <c r="AE3027" s="47">
        <f>_xlfn.XLOOKUP($F3027,Main_OG!$D$1:$D$766,Main_OG!AM$1:AM$766,"")</f>
        <v>10129122</v>
      </c>
      <c r="AF3027" s="48">
        <f>_xlfn.XLOOKUP($F3027,Main_OG!$D$1:$D$766,Main_OG!Z$1:Z$766,"")</f>
        <v>2.2200000000000002</v>
      </c>
      <c r="AG3027" s="48">
        <f>_xlfn.XLOOKUP($F3027,Main_OG!$D$1:$D$766,Main_OG!AA$1:AA$766,"")</f>
        <v>2.1875855044172008</v>
      </c>
      <c r="AH3027" s="48">
        <f>_xlfn.XLOOKUP($F3027,Main_OG!$D$1:$D$766,Main_OG!AB$1:AB$766,"")</f>
        <v>17.134646247082848</v>
      </c>
      <c r="AI3027" s="48">
        <f>_xlfn.XLOOKUP($F3027,Main_OG!$D$1:$D$766,Main_OG!AC$1:AC$766,"")</f>
        <v>3.22</v>
      </c>
      <c r="AJ3027" s="48">
        <f>_xlfn.XLOOKUP($F3027,Main_OG!$D$1:$D$766,Main_OG!AD$1:AD$766,"")</f>
        <v>0.68</v>
      </c>
    </row>
    <row r="3028" spans="2:36" x14ac:dyDescent="0.35">
      <c r="B3028" s="36" t="s">
        <v>4232</v>
      </c>
      <c r="C3028" s="45" t="s">
        <v>351</v>
      </c>
      <c r="D3028" s="45" t="s">
        <v>4337</v>
      </c>
      <c r="E3028" s="36" t="s">
        <v>4539</v>
      </c>
      <c r="F3028" s="36" t="str">
        <f t="shared" si="141"/>
        <v>2019_WI</v>
      </c>
      <c r="G3028" s="45">
        <v>2019</v>
      </c>
      <c r="H3028" s="45">
        <f>_xlfn.XLOOKUP(J3028,Main_OG!$B$1:$B$766,Main_OG!$O$1:$O$766,"")</f>
        <v>0</v>
      </c>
      <c r="I3028" s="45">
        <f>_xlfn.XLOOKUP(F3028,Main_OG!$D$1:$D$766,Main_OG!$J$1:$J$766,"")</f>
        <v>0</v>
      </c>
      <c r="J3028" s="45" t="s">
        <v>351</v>
      </c>
      <c r="K3028" s="45" t="str">
        <f t="shared" si="142"/>
        <v>Wisconsin Power &amp; Light Co_WI</v>
      </c>
      <c r="L3028" s="45" t="str">
        <f t="shared" si="143"/>
        <v>Wisconsin Power Light Co_WI</v>
      </c>
      <c r="M3028" s="45" t="s">
        <v>4246</v>
      </c>
      <c r="N3028" s="45">
        <v>0</v>
      </c>
      <c r="O3028" s="45">
        <v>60204</v>
      </c>
      <c r="P3028" s="45">
        <v>1073</v>
      </c>
      <c r="Q3028" s="45">
        <v>414268</v>
      </c>
      <c r="R3028" s="45">
        <v>0</v>
      </c>
      <c r="S3028" s="45">
        <v>2395038</v>
      </c>
      <c r="T3028" s="45">
        <v>5028013</v>
      </c>
      <c r="U3028" s="45">
        <v>3593958</v>
      </c>
      <c r="V3028" s="45">
        <v>0</v>
      </c>
      <c r="W3028" s="45">
        <v>11.096609000000001</v>
      </c>
      <c r="X3028" s="45">
        <v>7.6611377000000003</v>
      </c>
      <c r="Y3028" s="45">
        <v>13.659314</v>
      </c>
      <c r="Z3028" s="46">
        <v>333698.59999999998</v>
      </c>
      <c r="AA3028" s="46">
        <v>57291.434353818753</v>
      </c>
      <c r="AB3028" s="47">
        <f>_xlfn.XLOOKUP($F3028,Main_OG!$D$1:$D$766,Main_OG!AJ$1:AJ$766,"")</f>
        <v>29618624</v>
      </c>
      <c r="AC3028" s="47">
        <f>_xlfn.XLOOKUP($F3028,Main_OG!$D$1:$D$766,Main_OG!AK$1:AK$766,"")</f>
        <v>620872</v>
      </c>
      <c r="AD3028" s="47">
        <f>_xlfn.XLOOKUP($F3028,Main_OG!$D$1:$D$766,Main_OG!AL$1:AL$766,"")</f>
        <v>296214928</v>
      </c>
      <c r="AE3028" s="47">
        <f>_xlfn.XLOOKUP($F3028,Main_OG!$D$1:$D$766,Main_OG!AM$1:AM$766,"")</f>
        <v>10030305</v>
      </c>
      <c r="AF3028" s="48">
        <f>_xlfn.XLOOKUP($F3028,Main_OG!$D$1:$D$766,Main_OG!Z$1:Z$766,"")</f>
        <v>2.08</v>
      </c>
      <c r="AG3028" s="48">
        <f>_xlfn.XLOOKUP($F3028,Main_OG!$D$1:$D$766,Main_OG!AA$1:AA$766,"")</f>
        <v>2.2200000000000002</v>
      </c>
      <c r="AH3028" s="48">
        <f>_xlfn.XLOOKUP($F3028,Main_OG!$D$1:$D$766,Main_OG!AB$1:AB$766,"")</f>
        <v>16.155101142605361</v>
      </c>
      <c r="AI3028" s="48">
        <f>_xlfn.XLOOKUP($F3028,Main_OG!$D$1:$D$766,Main_OG!AC$1:AC$766,"")</f>
        <v>3.3292283805067271</v>
      </c>
      <c r="AJ3028" s="48">
        <f>_xlfn.XLOOKUP($F3028,Main_OG!$D$1:$D$766,Main_OG!AD$1:AD$766,"")</f>
        <v>0.65</v>
      </c>
    </row>
    <row r="3029" spans="2:36" x14ac:dyDescent="0.35">
      <c r="B3029" s="36" t="s">
        <v>4232</v>
      </c>
      <c r="C3029" s="45" t="s">
        <v>351</v>
      </c>
      <c r="D3029" s="45" t="s">
        <v>4337</v>
      </c>
      <c r="E3029" s="36" t="s">
        <v>4539</v>
      </c>
      <c r="F3029" s="36" t="str">
        <f t="shared" si="141"/>
        <v>2020_WI</v>
      </c>
      <c r="G3029" s="45">
        <v>2020</v>
      </c>
      <c r="H3029" s="45">
        <f>_xlfn.XLOOKUP(J3029,Main_OG!$B$1:$B$766,Main_OG!$O$1:$O$766,"")</f>
        <v>0</v>
      </c>
      <c r="I3029" s="45">
        <f>_xlfn.XLOOKUP(F3029,Main_OG!$D$1:$D$766,Main_OG!$J$1:$J$766,"")</f>
        <v>0</v>
      </c>
      <c r="J3029" s="45" t="s">
        <v>351</v>
      </c>
      <c r="K3029" s="45" t="str">
        <f t="shared" si="142"/>
        <v>Wisconsin Power &amp; Light Co_WI</v>
      </c>
      <c r="L3029" s="45" t="str">
        <f t="shared" si="143"/>
        <v>Wisconsin Power Light Co_WI</v>
      </c>
      <c r="M3029" s="45" t="s">
        <v>4247</v>
      </c>
      <c r="N3029" s="45">
        <v>0</v>
      </c>
      <c r="O3029" s="45">
        <v>60743</v>
      </c>
      <c r="P3029" s="45">
        <v>1013</v>
      </c>
      <c r="Q3029" s="45">
        <v>0</v>
      </c>
      <c r="R3029" s="45">
        <v>0</v>
      </c>
      <c r="S3029" s="45">
        <v>2308656</v>
      </c>
      <c r="T3029" s="45">
        <v>4761757</v>
      </c>
      <c r="U3029" s="45">
        <v>0</v>
      </c>
      <c r="V3029" s="45">
        <v>0</v>
      </c>
      <c r="W3029" s="45">
        <v>10.84826</v>
      </c>
      <c r="X3029" s="45">
        <v>7.3977735999999998</v>
      </c>
      <c r="Y3029" s="45">
        <v>0</v>
      </c>
      <c r="Z3029" s="46">
        <v>322972.7</v>
      </c>
      <c r="AA3029" s="46">
        <v>55365.508384040768</v>
      </c>
      <c r="AB3029" s="47">
        <f>_xlfn.XLOOKUP($F3029,Main_OG!$D$1:$D$766,Main_OG!AJ$1:AJ$766,"")</f>
        <v>26673724</v>
      </c>
      <c r="AC3029" s="47">
        <f>_xlfn.XLOOKUP($F3029,Main_OG!$D$1:$D$766,Main_OG!AK$1:AK$766,"")</f>
        <v>482682</v>
      </c>
      <c r="AD3029" s="47">
        <f>_xlfn.XLOOKUP($F3029,Main_OG!$D$1:$D$766,Main_OG!AL$1:AL$766,"")</f>
        <v>320593422</v>
      </c>
      <c r="AE3029" s="47">
        <f>_xlfn.XLOOKUP($F3029,Main_OG!$D$1:$D$766,Main_OG!AM$1:AM$766,"")</f>
        <v>0</v>
      </c>
      <c r="AF3029" s="48">
        <f>_xlfn.XLOOKUP($F3029,Main_OG!$D$1:$D$766,Main_OG!Z$1:Z$766,"")</f>
        <v>0</v>
      </c>
      <c r="AG3029" s="48">
        <f>_xlfn.XLOOKUP($F3029,Main_OG!$D$1:$D$766,Main_OG!AA$1:AA$766,"")</f>
        <v>2.127327759928813</v>
      </c>
      <c r="AH3029" s="48">
        <f>_xlfn.XLOOKUP($F3029,Main_OG!$D$1:$D$766,Main_OG!AB$1:AB$766,"")</f>
        <v>9.1199999999999992</v>
      </c>
      <c r="AI3029" s="48">
        <f>_xlfn.XLOOKUP($F3029,Main_OG!$D$1:$D$766,Main_OG!AC$1:AC$766,"")</f>
        <v>2.8422150630003218</v>
      </c>
      <c r="AJ3029" s="48">
        <f>_xlfn.XLOOKUP($F3029,Main_OG!$D$1:$D$766,Main_OG!AD$1:AD$766,"")</f>
        <v>0.62</v>
      </c>
    </row>
    <row r="3030" spans="2:36" x14ac:dyDescent="0.35">
      <c r="B3030" s="36" t="s">
        <v>4248</v>
      </c>
      <c r="C3030" s="45" t="s">
        <v>230</v>
      </c>
      <c r="D3030" s="45" t="s">
        <v>4338</v>
      </c>
      <c r="E3030" s="36" t="s">
        <v>4248</v>
      </c>
      <c r="F3030" s="36" t="str">
        <f t="shared" si="141"/>
        <v>2006_MI</v>
      </c>
      <c r="G3030" s="45">
        <v>2006</v>
      </c>
      <c r="H3030" s="45">
        <f>_xlfn.XLOOKUP(J3030,Main_OG!$B$1:$B$766,Main_OG!$O$1:$O$766,"")</f>
        <v>0</v>
      </c>
      <c r="I3030" s="45">
        <f>_xlfn.XLOOKUP(F3030,Main_OG!$D$1:$D$766,Main_OG!$J$1:$J$766,"")</f>
        <v>0</v>
      </c>
      <c r="J3030" s="45" t="s">
        <v>230</v>
      </c>
      <c r="K3030" s="45" t="str">
        <f t="shared" si="142"/>
        <v>Wisconsin Public Service Corp_MI</v>
      </c>
      <c r="L3030" s="45" t="str">
        <f t="shared" si="143"/>
        <v>Wisconsin Public Service Corp_MI</v>
      </c>
      <c r="M3030" s="45" t="s">
        <v>4249</v>
      </c>
      <c r="N3030" s="45">
        <v>0</v>
      </c>
      <c r="O3030" s="45">
        <v>863</v>
      </c>
      <c r="P3030" s="45">
        <v>37</v>
      </c>
      <c r="Q3030" s="45">
        <v>8028</v>
      </c>
      <c r="R3030" s="45">
        <v>0</v>
      </c>
      <c r="S3030" s="45">
        <v>2307</v>
      </c>
      <c r="T3030" s="45">
        <v>9359</v>
      </c>
      <c r="U3030" s="45">
        <v>5349</v>
      </c>
      <c r="V3030" s="45">
        <v>0</v>
      </c>
      <c r="W3030" s="45">
        <v>7.714686998394864</v>
      </c>
      <c r="X3030" s="45">
        <v>4.7475562183906286</v>
      </c>
      <c r="Y3030" s="45">
        <v>7.9067567367814231</v>
      </c>
      <c r="Z3030" s="46">
        <v>483763.6</v>
      </c>
      <c r="AA3030" s="46">
        <v>48202.440773445334</v>
      </c>
      <c r="AB3030" s="47">
        <f>_xlfn.XLOOKUP($F3030,Main_OG!$D$1:$D$766,Main_OG!AJ$1:AJ$766,"")</f>
        <v>70255935.120000005</v>
      </c>
      <c r="AC3030" s="47">
        <f>_xlfn.XLOOKUP($F3030,Main_OG!$D$1:$D$766,Main_OG!AK$1:AK$766,"")</f>
        <v>1664301.64</v>
      </c>
      <c r="AD3030" s="47">
        <f>_xlfn.XLOOKUP($F3030,Main_OG!$D$1:$D$766,Main_OG!AL$1:AL$766,"")</f>
        <v>181071401.84</v>
      </c>
      <c r="AE3030" s="47">
        <f>_xlfn.XLOOKUP($F3030,Main_OG!$D$1:$D$766,Main_OG!AM$1:AM$766,"")</f>
        <v>29066165</v>
      </c>
      <c r="AF3030" s="48">
        <f>_xlfn.XLOOKUP($F3030,Main_OG!$D$1:$D$766,Main_OG!Z$1:Z$766,"")</f>
        <v>0</v>
      </c>
      <c r="AG3030" s="48">
        <f>_xlfn.XLOOKUP($F3030,Main_OG!$D$1:$D$766,Main_OG!AA$1:AA$766,"")</f>
        <v>1.64</v>
      </c>
      <c r="AH3030" s="48">
        <f>_xlfn.XLOOKUP($F3030,Main_OG!$D$1:$D$766,Main_OG!AB$1:AB$766,"")</f>
        <v>14.4</v>
      </c>
      <c r="AI3030" s="48">
        <f>_xlfn.XLOOKUP($F3030,Main_OG!$D$1:$D$766,Main_OG!AC$1:AC$766,"")</f>
        <v>7.1610124069250478</v>
      </c>
      <c r="AJ3030" s="48">
        <f>_xlfn.XLOOKUP($F3030,Main_OG!$D$1:$D$766,Main_OG!AD$1:AD$766,"")</f>
        <v>0.4704061490499184</v>
      </c>
    </row>
    <row r="3031" spans="2:36" x14ac:dyDescent="0.35">
      <c r="B3031" s="36" t="s">
        <v>4248</v>
      </c>
      <c r="C3031" s="45" t="s">
        <v>351</v>
      </c>
      <c r="D3031" s="45" t="s">
        <v>4338</v>
      </c>
      <c r="E3031" s="36" t="s">
        <v>4248</v>
      </c>
      <c r="F3031" s="36" t="str">
        <f t="shared" si="141"/>
        <v>2006_WI</v>
      </c>
      <c r="G3031" s="45">
        <v>2006</v>
      </c>
      <c r="H3031" s="45">
        <f>_xlfn.XLOOKUP(J3031,Main_OG!$B$1:$B$766,Main_OG!$O$1:$O$766,"")</f>
        <v>0</v>
      </c>
      <c r="I3031" s="45">
        <f>_xlfn.XLOOKUP(F3031,Main_OG!$D$1:$D$766,Main_OG!$J$1:$J$766,"")</f>
        <v>0</v>
      </c>
      <c r="J3031" s="45" t="s">
        <v>351</v>
      </c>
      <c r="K3031" s="45" t="str">
        <f t="shared" si="142"/>
        <v>Wisconsin Public Service Corp_WI</v>
      </c>
      <c r="L3031" s="45" t="str">
        <f t="shared" si="143"/>
        <v>Wisconsin Public Service Corp_WI</v>
      </c>
      <c r="M3031" s="45" t="s">
        <v>4250</v>
      </c>
      <c r="N3031" s="45">
        <v>0</v>
      </c>
      <c r="O3031" s="45">
        <v>51783</v>
      </c>
      <c r="P3031" s="45">
        <v>215</v>
      </c>
      <c r="Q3031" s="45">
        <v>364294</v>
      </c>
      <c r="R3031" s="45">
        <v>0</v>
      </c>
      <c r="S3031" s="45">
        <v>297790</v>
      </c>
      <c r="T3031" s="45">
        <v>189220</v>
      </c>
      <c r="U3031" s="45">
        <v>306182</v>
      </c>
      <c r="V3031" s="45">
        <v>0</v>
      </c>
      <c r="W3031" s="45">
        <v>7.6381988429971681</v>
      </c>
      <c r="X3031" s="45">
        <v>4.6937502821657828</v>
      </c>
      <c r="Y3031" s="45">
        <v>10.92158327322899</v>
      </c>
      <c r="Z3031" s="46">
        <v>287146.59999999998</v>
      </c>
      <c r="AA3031" s="46">
        <v>51481.599345961702</v>
      </c>
      <c r="AB3031" s="47">
        <f>_xlfn.XLOOKUP($F3031,Main_OG!$D$1:$D$766,Main_OG!AJ$1:AJ$766,"")</f>
        <v>47984959.539999999</v>
      </c>
      <c r="AC3031" s="47">
        <f>_xlfn.XLOOKUP($F3031,Main_OG!$D$1:$D$766,Main_OG!AK$1:AK$766,"")</f>
        <v>3549166.82</v>
      </c>
      <c r="AD3031" s="47">
        <f>_xlfn.XLOOKUP($F3031,Main_OG!$D$1:$D$766,Main_OG!AL$1:AL$766,"")</f>
        <v>88498243.219999984</v>
      </c>
      <c r="AE3031" s="47">
        <f>_xlfn.XLOOKUP($F3031,Main_OG!$D$1:$D$766,Main_OG!AM$1:AM$766,"")</f>
        <v>12233515</v>
      </c>
      <c r="AF3031" s="48">
        <f>_xlfn.XLOOKUP($F3031,Main_OG!$D$1:$D$766,Main_OG!Z$1:Z$766,"")</f>
        <v>1.72</v>
      </c>
      <c r="AG3031" s="48">
        <f>_xlfn.XLOOKUP($F3031,Main_OG!$D$1:$D$766,Main_OG!AA$1:AA$766,"")</f>
        <v>1.47</v>
      </c>
      <c r="AH3031" s="48">
        <f>_xlfn.XLOOKUP($F3031,Main_OG!$D$1:$D$766,Main_OG!AB$1:AB$766,"")</f>
        <v>14.13114039693003</v>
      </c>
      <c r="AI3031" s="48">
        <f>_xlfn.XLOOKUP($F3031,Main_OG!$D$1:$D$766,Main_OG!AC$1:AC$766,"")</f>
        <v>7.1610124069250478</v>
      </c>
      <c r="AJ3031" s="48">
        <f>_xlfn.XLOOKUP($F3031,Main_OG!$D$1:$D$766,Main_OG!AD$1:AD$766,"")</f>
        <v>0.53</v>
      </c>
    </row>
    <row r="3032" spans="2:36" x14ac:dyDescent="0.35">
      <c r="B3032" s="36" t="s">
        <v>4248</v>
      </c>
      <c r="C3032" s="45" t="s">
        <v>230</v>
      </c>
      <c r="D3032" s="45" t="s">
        <v>4338</v>
      </c>
      <c r="E3032" s="36" t="s">
        <v>4248</v>
      </c>
      <c r="F3032" s="36" t="str">
        <f t="shared" si="141"/>
        <v>2007_MI</v>
      </c>
      <c r="G3032" s="45">
        <v>2007</v>
      </c>
      <c r="H3032" s="45">
        <f>_xlfn.XLOOKUP(J3032,Main_OG!$B$1:$B$766,Main_OG!$O$1:$O$766,"")</f>
        <v>0</v>
      </c>
      <c r="I3032" s="45">
        <f>_xlfn.XLOOKUP(F3032,Main_OG!$D$1:$D$766,Main_OG!$J$1:$J$766,"")</f>
        <v>0</v>
      </c>
      <c r="J3032" s="45" t="s">
        <v>230</v>
      </c>
      <c r="K3032" s="45" t="str">
        <f t="shared" si="142"/>
        <v>Wisconsin Public Service Corp_MI</v>
      </c>
      <c r="L3032" s="45" t="str">
        <f t="shared" si="143"/>
        <v>Wisconsin Public Service Corp_MI</v>
      </c>
      <c r="M3032" s="45" t="s">
        <v>4251</v>
      </c>
      <c r="N3032" s="45">
        <v>0</v>
      </c>
      <c r="O3032" s="45">
        <v>881</v>
      </c>
      <c r="P3032" s="45">
        <v>38</v>
      </c>
      <c r="Q3032" s="45">
        <v>8068</v>
      </c>
      <c r="R3032" s="45">
        <v>0</v>
      </c>
      <c r="S3032" s="45">
        <v>2580</v>
      </c>
      <c r="T3032" s="45">
        <v>9836</v>
      </c>
      <c r="U3032" s="45">
        <v>5721</v>
      </c>
      <c r="V3032" s="45">
        <v>0</v>
      </c>
      <c r="W3032" s="45">
        <v>8.59</v>
      </c>
      <c r="X3032" s="45">
        <v>5.0599999999999996</v>
      </c>
      <c r="Y3032" s="45">
        <v>8.31</v>
      </c>
      <c r="Z3032" s="46">
        <v>482935.1</v>
      </c>
      <c r="AA3032" s="46">
        <v>48287.309909407631</v>
      </c>
      <c r="AB3032" s="47">
        <f>_xlfn.XLOOKUP($F3032,Main_OG!$D$1:$D$766,Main_OG!AJ$1:AJ$766,"")</f>
        <v>73603394</v>
      </c>
      <c r="AC3032" s="47">
        <f>_xlfn.XLOOKUP($F3032,Main_OG!$D$1:$D$766,Main_OG!AK$1:AK$766,"")</f>
        <v>2521414</v>
      </c>
      <c r="AD3032" s="47">
        <f>_xlfn.XLOOKUP($F3032,Main_OG!$D$1:$D$766,Main_OG!AL$1:AL$766,"")</f>
        <v>204694010</v>
      </c>
      <c r="AE3032" s="47">
        <f>_xlfn.XLOOKUP($F3032,Main_OG!$D$1:$D$766,Main_OG!AM$1:AM$766,"")</f>
        <v>31516953</v>
      </c>
      <c r="AF3032" s="48">
        <f>_xlfn.XLOOKUP($F3032,Main_OG!$D$1:$D$766,Main_OG!Z$1:Z$766,"")</f>
        <v>0</v>
      </c>
      <c r="AG3032" s="48">
        <f>_xlfn.XLOOKUP($F3032,Main_OG!$D$1:$D$766,Main_OG!AA$1:AA$766,"")</f>
        <v>1.69</v>
      </c>
      <c r="AH3032" s="48">
        <f>_xlfn.XLOOKUP($F3032,Main_OG!$D$1:$D$766,Main_OG!AB$1:AB$766,"")</f>
        <v>16.41</v>
      </c>
      <c r="AI3032" s="48">
        <f>_xlfn.XLOOKUP($F3032,Main_OG!$D$1:$D$766,Main_OG!AC$1:AC$766,"")</f>
        <v>7.3815467393807772</v>
      </c>
      <c r="AJ3032" s="48">
        <f>_xlfn.XLOOKUP($F3032,Main_OG!$D$1:$D$766,Main_OG!AD$1:AD$766,"")</f>
        <v>0.58103021845052572</v>
      </c>
    </row>
    <row r="3033" spans="2:36" x14ac:dyDescent="0.35">
      <c r="B3033" s="36" t="s">
        <v>4248</v>
      </c>
      <c r="C3033" s="45" t="s">
        <v>351</v>
      </c>
      <c r="D3033" s="45" t="s">
        <v>4338</v>
      </c>
      <c r="E3033" s="36" t="s">
        <v>4248</v>
      </c>
      <c r="F3033" s="36" t="str">
        <f t="shared" si="141"/>
        <v>2007_WI</v>
      </c>
      <c r="G3033" s="45">
        <v>2007</v>
      </c>
      <c r="H3033" s="45">
        <f>_xlfn.XLOOKUP(J3033,Main_OG!$B$1:$B$766,Main_OG!$O$1:$O$766,"")</f>
        <v>0</v>
      </c>
      <c r="I3033" s="45">
        <f>_xlfn.XLOOKUP(F3033,Main_OG!$D$1:$D$766,Main_OG!$J$1:$J$766,"")</f>
        <v>0</v>
      </c>
      <c r="J3033" s="45" t="s">
        <v>351</v>
      </c>
      <c r="K3033" s="45" t="str">
        <f t="shared" si="142"/>
        <v>Wisconsin Public Service Corp_WI</v>
      </c>
      <c r="L3033" s="45" t="str">
        <f t="shared" si="143"/>
        <v>Wisconsin Public Service Corp_WI</v>
      </c>
      <c r="M3033" s="45" t="s">
        <v>4252</v>
      </c>
      <c r="N3033" s="45">
        <v>0</v>
      </c>
      <c r="O3033" s="45">
        <v>53383</v>
      </c>
      <c r="P3033" s="45">
        <v>218</v>
      </c>
      <c r="Q3033" s="45">
        <v>370222</v>
      </c>
      <c r="R3033" s="45">
        <v>0</v>
      </c>
      <c r="S3033" s="45">
        <v>340390</v>
      </c>
      <c r="T3033" s="45">
        <v>211083</v>
      </c>
      <c r="U3033" s="45">
        <v>335079</v>
      </c>
      <c r="V3033" s="45">
        <v>0</v>
      </c>
      <c r="W3033" s="45">
        <v>8.48</v>
      </c>
      <c r="X3033" s="45">
        <v>5.31</v>
      </c>
      <c r="Y3033" s="45">
        <v>11.85</v>
      </c>
      <c r="Z3033" s="46">
        <v>289855.2</v>
      </c>
      <c r="AA3033" s="46">
        <v>51660.456888754226</v>
      </c>
      <c r="AB3033" s="47">
        <f>_xlfn.XLOOKUP($F3033,Main_OG!$D$1:$D$766,Main_OG!AJ$1:AJ$766,"")</f>
        <v>48160880</v>
      </c>
      <c r="AC3033" s="47">
        <f>_xlfn.XLOOKUP($F3033,Main_OG!$D$1:$D$766,Main_OG!AK$1:AK$766,"")</f>
        <v>3854054</v>
      </c>
      <c r="AD3033" s="47">
        <f>_xlfn.XLOOKUP($F3033,Main_OG!$D$1:$D$766,Main_OG!AL$1:AL$766,"")</f>
        <v>108994756</v>
      </c>
      <c r="AE3033" s="47">
        <f>_xlfn.XLOOKUP($F3033,Main_OG!$D$1:$D$766,Main_OG!AM$1:AM$766,"")</f>
        <v>12910319</v>
      </c>
      <c r="AF3033" s="48">
        <f>_xlfn.XLOOKUP($F3033,Main_OG!$D$1:$D$766,Main_OG!Z$1:Z$766,"")</f>
        <v>1.96</v>
      </c>
      <c r="AG3033" s="48">
        <f>_xlfn.XLOOKUP($F3033,Main_OG!$D$1:$D$766,Main_OG!AA$1:AA$766,"")</f>
        <v>1.67</v>
      </c>
      <c r="AH3033" s="48">
        <f>_xlfn.XLOOKUP($F3033,Main_OG!$D$1:$D$766,Main_OG!AB$1:AB$766,"")</f>
        <v>15.097711394063451</v>
      </c>
      <c r="AI3033" s="48">
        <f>_xlfn.XLOOKUP($F3033,Main_OG!$D$1:$D$766,Main_OG!AC$1:AC$766,"")</f>
        <v>7.3815467393807772</v>
      </c>
      <c r="AJ3033" s="48">
        <f>_xlfn.XLOOKUP($F3033,Main_OG!$D$1:$D$766,Main_OG!AD$1:AD$766,"")</f>
        <v>0.51</v>
      </c>
    </row>
    <row r="3034" spans="2:36" x14ac:dyDescent="0.35">
      <c r="B3034" s="36" t="s">
        <v>4248</v>
      </c>
      <c r="C3034" s="45" t="s">
        <v>230</v>
      </c>
      <c r="D3034" s="45" t="s">
        <v>4338</v>
      </c>
      <c r="E3034" s="36" t="s">
        <v>4248</v>
      </c>
      <c r="F3034" s="36" t="str">
        <f t="shared" si="141"/>
        <v>2008_MI</v>
      </c>
      <c r="G3034" s="45">
        <v>2008</v>
      </c>
      <c r="H3034" s="45">
        <f>_xlfn.XLOOKUP(J3034,Main_OG!$B$1:$B$766,Main_OG!$O$1:$O$766,"")</f>
        <v>0</v>
      </c>
      <c r="I3034" s="45">
        <f>_xlfn.XLOOKUP(F3034,Main_OG!$D$1:$D$766,Main_OG!$J$1:$J$766,"")</f>
        <v>0</v>
      </c>
      <c r="J3034" s="45" t="s">
        <v>230</v>
      </c>
      <c r="K3034" s="45" t="str">
        <f t="shared" si="142"/>
        <v>Wisconsin Public Service Corp_MI</v>
      </c>
      <c r="L3034" s="45" t="str">
        <f t="shared" si="143"/>
        <v>Wisconsin Public Service Corp_MI</v>
      </c>
      <c r="M3034" s="45" t="s">
        <v>4253</v>
      </c>
      <c r="N3034" s="45">
        <v>0</v>
      </c>
      <c r="O3034" s="45">
        <v>881</v>
      </c>
      <c r="P3034" s="45">
        <v>44</v>
      </c>
      <c r="Q3034" s="45">
        <v>8062</v>
      </c>
      <c r="R3034" s="45">
        <v>0</v>
      </c>
      <c r="S3034" s="45">
        <v>28190</v>
      </c>
      <c r="T3034" s="45">
        <v>194082</v>
      </c>
      <c r="U3034" s="45">
        <v>65914</v>
      </c>
      <c r="V3034" s="45">
        <v>0</v>
      </c>
      <c r="W3034" s="45">
        <v>10.45</v>
      </c>
      <c r="X3034" s="45">
        <v>6.08</v>
      </c>
      <c r="Y3034" s="45">
        <v>10.48</v>
      </c>
      <c r="Z3034" s="46">
        <v>455256.7</v>
      </c>
      <c r="AA3034" s="46">
        <v>45768.752420983081</v>
      </c>
      <c r="AB3034" s="47">
        <f>_xlfn.XLOOKUP($F3034,Main_OG!$D$1:$D$766,Main_OG!AJ$1:AJ$766,"")</f>
        <v>73448608</v>
      </c>
      <c r="AC3034" s="47">
        <f>_xlfn.XLOOKUP($F3034,Main_OG!$D$1:$D$766,Main_OG!AK$1:AK$766,"")</f>
        <v>1696064</v>
      </c>
      <c r="AD3034" s="47">
        <f>_xlfn.XLOOKUP($F3034,Main_OG!$D$1:$D$766,Main_OG!AL$1:AL$766,"")</f>
        <v>150596912</v>
      </c>
      <c r="AE3034" s="47">
        <f>_xlfn.XLOOKUP($F3034,Main_OG!$D$1:$D$766,Main_OG!AM$1:AM$766,"")</f>
        <v>31484428</v>
      </c>
      <c r="AF3034" s="48">
        <f>_xlfn.XLOOKUP($F3034,Main_OG!$D$1:$D$766,Main_OG!Z$1:Z$766,"")</f>
        <v>0</v>
      </c>
      <c r="AG3034" s="48">
        <f>_xlfn.XLOOKUP($F3034,Main_OG!$D$1:$D$766,Main_OG!AA$1:AA$766,"")</f>
        <v>1.93</v>
      </c>
      <c r="AH3034" s="48">
        <f>_xlfn.XLOOKUP($F3034,Main_OG!$D$1:$D$766,Main_OG!AB$1:AB$766,"")</f>
        <v>24.38</v>
      </c>
      <c r="AI3034" s="48">
        <f>_xlfn.XLOOKUP($F3034,Main_OG!$D$1:$D$766,Main_OG!AC$1:AC$766,"")</f>
        <v>9.1182546074696553</v>
      </c>
      <c r="AJ3034" s="48">
        <f>_xlfn.XLOOKUP($F3034,Main_OG!$D$1:$D$766,Main_OG!AD$1:AD$766,"")</f>
        <v>0.68330088246943577</v>
      </c>
    </row>
    <row r="3035" spans="2:36" x14ac:dyDescent="0.35">
      <c r="B3035" s="36" t="s">
        <v>4248</v>
      </c>
      <c r="C3035" s="45" t="s">
        <v>351</v>
      </c>
      <c r="D3035" s="45" t="s">
        <v>4338</v>
      </c>
      <c r="E3035" s="36" t="s">
        <v>4248</v>
      </c>
      <c r="F3035" s="36" t="str">
        <f t="shared" si="141"/>
        <v>2008_WI</v>
      </c>
      <c r="G3035" s="45">
        <v>2008</v>
      </c>
      <c r="H3035" s="45">
        <f>_xlfn.XLOOKUP(J3035,Main_OG!$B$1:$B$766,Main_OG!$O$1:$O$766,"")</f>
        <v>0</v>
      </c>
      <c r="I3035" s="45">
        <f>_xlfn.XLOOKUP(F3035,Main_OG!$D$1:$D$766,Main_OG!$J$1:$J$766,"")</f>
        <v>0</v>
      </c>
      <c r="J3035" s="45" t="s">
        <v>351</v>
      </c>
      <c r="K3035" s="45" t="str">
        <f t="shared" si="142"/>
        <v>Wisconsin Public Service Corp_WI</v>
      </c>
      <c r="L3035" s="45" t="str">
        <f t="shared" si="143"/>
        <v>Wisconsin Public Service Corp_WI</v>
      </c>
      <c r="M3035" s="45" t="s">
        <v>4254</v>
      </c>
      <c r="N3035" s="45">
        <v>0</v>
      </c>
      <c r="O3035" s="45">
        <v>53895</v>
      </c>
      <c r="P3035" s="45">
        <v>212</v>
      </c>
      <c r="Q3035" s="45">
        <v>372286</v>
      </c>
      <c r="R3035" s="45">
        <v>0</v>
      </c>
      <c r="S3035" s="45">
        <v>3970772</v>
      </c>
      <c r="T3035" s="45">
        <v>3904176</v>
      </c>
      <c r="U3035" s="45">
        <v>2728871</v>
      </c>
      <c r="V3035" s="45">
        <v>0</v>
      </c>
      <c r="W3035" s="45">
        <v>9.1199999999999992</v>
      </c>
      <c r="X3035" s="45">
        <v>5.84</v>
      </c>
      <c r="Y3035" s="45">
        <v>12.58</v>
      </c>
      <c r="Z3035" s="46">
        <v>286204.7</v>
      </c>
      <c r="AA3035" s="46">
        <v>50736.554324803634</v>
      </c>
      <c r="AB3035" s="47">
        <f>_xlfn.XLOOKUP($F3035,Main_OG!$D$1:$D$766,Main_OG!AJ$1:AJ$766,"")</f>
        <v>49868066</v>
      </c>
      <c r="AC3035" s="47">
        <f>_xlfn.XLOOKUP($F3035,Main_OG!$D$1:$D$766,Main_OG!AK$1:AK$766,"")</f>
        <v>3460118</v>
      </c>
      <c r="AD3035" s="47">
        <f>_xlfn.XLOOKUP($F3035,Main_OG!$D$1:$D$766,Main_OG!AL$1:AL$766,"")</f>
        <v>82624382</v>
      </c>
      <c r="AE3035" s="47">
        <f>_xlfn.XLOOKUP($F3035,Main_OG!$D$1:$D$766,Main_OG!AM$1:AM$766,"")</f>
        <v>12154510</v>
      </c>
      <c r="AF3035" s="48">
        <f>_xlfn.XLOOKUP($F3035,Main_OG!$D$1:$D$766,Main_OG!Z$1:Z$766,"")</f>
        <v>2.15</v>
      </c>
      <c r="AG3035" s="48">
        <f>_xlfn.XLOOKUP($F3035,Main_OG!$D$1:$D$766,Main_OG!AA$1:AA$766,"")</f>
        <v>1.94</v>
      </c>
      <c r="AH3035" s="48">
        <f>_xlfn.XLOOKUP($F3035,Main_OG!$D$1:$D$766,Main_OG!AB$1:AB$766,"")</f>
        <v>19.619187803472759</v>
      </c>
      <c r="AI3035" s="48">
        <f>_xlfn.XLOOKUP($F3035,Main_OG!$D$1:$D$766,Main_OG!AC$1:AC$766,"")</f>
        <v>9.1182546074696553</v>
      </c>
      <c r="AJ3035" s="48">
        <f>_xlfn.XLOOKUP($F3035,Main_OG!$D$1:$D$766,Main_OG!AD$1:AD$766,"")</f>
        <v>0.5</v>
      </c>
    </row>
    <row r="3036" spans="2:36" x14ac:dyDescent="0.35">
      <c r="B3036" s="36" t="s">
        <v>4248</v>
      </c>
      <c r="C3036" s="45" t="s">
        <v>230</v>
      </c>
      <c r="D3036" s="45" t="s">
        <v>4338</v>
      </c>
      <c r="E3036" s="36" t="s">
        <v>4248</v>
      </c>
      <c r="F3036" s="36" t="str">
        <f t="shared" si="141"/>
        <v>2009_MI</v>
      </c>
      <c r="G3036" s="45">
        <v>2009</v>
      </c>
      <c r="H3036" s="45">
        <f>_xlfn.XLOOKUP(J3036,Main_OG!$B$1:$B$766,Main_OG!$O$1:$O$766,"")</f>
        <v>0</v>
      </c>
      <c r="I3036" s="45">
        <f>_xlfn.XLOOKUP(F3036,Main_OG!$D$1:$D$766,Main_OG!$J$1:$J$766,"")</f>
        <v>0</v>
      </c>
      <c r="J3036" s="45" t="s">
        <v>230</v>
      </c>
      <c r="K3036" s="45" t="str">
        <f t="shared" si="142"/>
        <v>Wisconsin Public Service Corp_MI</v>
      </c>
      <c r="L3036" s="45" t="str">
        <f t="shared" si="143"/>
        <v>Wisconsin Public Service Corp_MI</v>
      </c>
      <c r="M3036" s="45" t="s">
        <v>4255</v>
      </c>
      <c r="N3036" s="45">
        <v>0</v>
      </c>
      <c r="O3036" s="45">
        <v>896</v>
      </c>
      <c r="P3036" s="45">
        <v>42</v>
      </c>
      <c r="Q3036" s="45">
        <v>8018</v>
      </c>
      <c r="R3036" s="45">
        <v>0</v>
      </c>
      <c r="S3036" s="45">
        <v>25975</v>
      </c>
      <c r="T3036" s="45">
        <v>164886</v>
      </c>
      <c r="U3036" s="45">
        <v>64839</v>
      </c>
      <c r="V3036" s="45">
        <v>0</v>
      </c>
      <c r="W3036" s="45">
        <v>10.24</v>
      </c>
      <c r="X3036" s="45">
        <v>6.03</v>
      </c>
      <c r="Y3036" s="45">
        <v>10.14</v>
      </c>
      <c r="Z3036" s="46">
        <v>416297.1</v>
      </c>
      <c r="AA3036" s="46">
        <v>42043.455440645848</v>
      </c>
      <c r="AB3036" s="47">
        <f>_xlfn.XLOOKUP($F3036,Main_OG!$D$1:$D$766,Main_OG!AJ$1:AJ$766,"")</f>
        <v>70951888</v>
      </c>
      <c r="AC3036" s="47">
        <f>_xlfn.XLOOKUP($F3036,Main_OG!$D$1:$D$766,Main_OG!AK$1:AK$766,"")</f>
        <v>1451520</v>
      </c>
      <c r="AD3036" s="47">
        <f>_xlfn.XLOOKUP($F3036,Main_OG!$D$1:$D$766,Main_OG!AL$1:AL$766,"")</f>
        <v>132491692</v>
      </c>
      <c r="AE3036" s="47">
        <f>_xlfn.XLOOKUP($F3036,Main_OG!$D$1:$D$766,Main_OG!AM$1:AM$766,"")</f>
        <v>21851009</v>
      </c>
      <c r="AF3036" s="48">
        <f>_xlfn.XLOOKUP($F3036,Main_OG!$D$1:$D$766,Main_OG!Z$1:Z$766,"")</f>
        <v>0</v>
      </c>
      <c r="AG3036" s="48">
        <f>_xlfn.XLOOKUP($F3036,Main_OG!$D$1:$D$766,Main_OG!AA$1:AA$766,"")</f>
        <v>2.0299999999999998</v>
      </c>
      <c r="AH3036" s="48">
        <f>_xlfn.XLOOKUP($F3036,Main_OG!$D$1:$D$766,Main_OG!AB$1:AB$766,"")</f>
        <v>12.98</v>
      </c>
      <c r="AI3036" s="48">
        <f>_xlfn.XLOOKUP($F3036,Main_OG!$D$1:$D$766,Main_OG!AC$1:AC$766,"")</f>
        <v>4.5973007921271787</v>
      </c>
      <c r="AJ3036" s="48">
        <f>_xlfn.XLOOKUP($F3036,Main_OG!$D$1:$D$766,Main_OG!AD$1:AD$766,"")</f>
        <v>0.66</v>
      </c>
    </row>
    <row r="3037" spans="2:36" x14ac:dyDescent="0.35">
      <c r="B3037" s="36" t="s">
        <v>4248</v>
      </c>
      <c r="C3037" s="45" t="s">
        <v>351</v>
      </c>
      <c r="D3037" s="45" t="s">
        <v>4338</v>
      </c>
      <c r="E3037" s="36" t="s">
        <v>4248</v>
      </c>
      <c r="F3037" s="36" t="str">
        <f t="shared" si="141"/>
        <v>2009_WI</v>
      </c>
      <c r="G3037" s="45">
        <v>2009</v>
      </c>
      <c r="H3037" s="45">
        <f>_xlfn.XLOOKUP(J3037,Main_OG!$B$1:$B$766,Main_OG!$O$1:$O$766,"")</f>
        <v>0</v>
      </c>
      <c r="I3037" s="45">
        <f>_xlfn.XLOOKUP(F3037,Main_OG!$D$1:$D$766,Main_OG!$J$1:$J$766,"")</f>
        <v>0</v>
      </c>
      <c r="J3037" s="45" t="s">
        <v>351</v>
      </c>
      <c r="K3037" s="45" t="str">
        <f t="shared" si="142"/>
        <v>Wisconsin Public Service Corp_WI</v>
      </c>
      <c r="L3037" s="45" t="str">
        <f t="shared" si="143"/>
        <v>Wisconsin Public Service Corp_WI</v>
      </c>
      <c r="M3037" s="45" t="s">
        <v>4256</v>
      </c>
      <c r="N3037" s="45">
        <v>0</v>
      </c>
      <c r="O3037" s="45">
        <v>53946</v>
      </c>
      <c r="P3037" s="45">
        <v>211</v>
      </c>
      <c r="Q3037" s="45">
        <v>374206</v>
      </c>
      <c r="R3037" s="45">
        <v>0</v>
      </c>
      <c r="S3037" s="45">
        <v>3829994</v>
      </c>
      <c r="T3037" s="45">
        <v>3610073</v>
      </c>
      <c r="U3037" s="45">
        <v>2706591</v>
      </c>
      <c r="V3037" s="45">
        <v>0</v>
      </c>
      <c r="W3037" s="45">
        <v>9.4499999999999993</v>
      </c>
      <c r="X3037" s="45">
        <v>5.94</v>
      </c>
      <c r="Y3037" s="45">
        <v>12.9</v>
      </c>
      <c r="Z3037" s="46">
        <v>277279.40000000002</v>
      </c>
      <c r="AA3037" s="46">
        <v>48909.24112900722</v>
      </c>
      <c r="AB3037" s="47">
        <f>_xlfn.XLOOKUP($F3037,Main_OG!$D$1:$D$766,Main_OG!AJ$1:AJ$766,"")</f>
        <v>44836820</v>
      </c>
      <c r="AC3037" s="47">
        <f>_xlfn.XLOOKUP($F3037,Main_OG!$D$1:$D$766,Main_OG!AK$1:AK$766,"")</f>
        <v>2630276</v>
      </c>
      <c r="AD3037" s="47">
        <f>_xlfn.XLOOKUP($F3037,Main_OG!$D$1:$D$766,Main_OG!AL$1:AL$766,"")</f>
        <v>82642892</v>
      </c>
      <c r="AE3037" s="47">
        <f>_xlfn.XLOOKUP($F3037,Main_OG!$D$1:$D$766,Main_OG!AM$1:AM$766,"")</f>
        <v>12683151</v>
      </c>
      <c r="AF3037" s="48">
        <f>_xlfn.XLOOKUP($F3037,Main_OG!$D$1:$D$766,Main_OG!Z$1:Z$766,"")</f>
        <v>1.87</v>
      </c>
      <c r="AG3037" s="48">
        <f>_xlfn.XLOOKUP($F3037,Main_OG!$D$1:$D$766,Main_OG!AA$1:AA$766,"")</f>
        <v>1.99</v>
      </c>
      <c r="AH3037" s="48">
        <f>_xlfn.XLOOKUP($F3037,Main_OG!$D$1:$D$766,Main_OG!AB$1:AB$766,"")</f>
        <v>14.15708861161818</v>
      </c>
      <c r="AI3037" s="48">
        <f>_xlfn.XLOOKUP($F3037,Main_OG!$D$1:$D$766,Main_OG!AC$1:AC$766,"")</f>
        <v>4.5973007921271787</v>
      </c>
      <c r="AJ3037" s="48">
        <f>_xlfn.XLOOKUP($F3037,Main_OG!$D$1:$D$766,Main_OG!AD$1:AD$766,"")</f>
        <v>0.55000000000000004</v>
      </c>
    </row>
    <row r="3038" spans="2:36" x14ac:dyDescent="0.35">
      <c r="B3038" s="36" t="s">
        <v>4248</v>
      </c>
      <c r="C3038" s="45" t="s">
        <v>230</v>
      </c>
      <c r="D3038" s="45" t="s">
        <v>4338</v>
      </c>
      <c r="E3038" s="36" t="s">
        <v>4248</v>
      </c>
      <c r="F3038" s="36" t="str">
        <f t="shared" si="141"/>
        <v>2010_MI</v>
      </c>
      <c r="G3038" s="45">
        <v>2010</v>
      </c>
      <c r="H3038" s="45">
        <f>_xlfn.XLOOKUP(J3038,Main_OG!$B$1:$B$766,Main_OG!$O$1:$O$766,"")</f>
        <v>0</v>
      </c>
      <c r="I3038" s="45">
        <f>_xlfn.XLOOKUP(F3038,Main_OG!$D$1:$D$766,Main_OG!$J$1:$J$766,"")</f>
        <v>0</v>
      </c>
      <c r="J3038" s="45" t="s">
        <v>230</v>
      </c>
      <c r="K3038" s="45" t="str">
        <f t="shared" si="142"/>
        <v>Wisconsin Public Service Corp_MI</v>
      </c>
      <c r="L3038" s="45" t="str">
        <f t="shared" si="143"/>
        <v>Wisconsin Public Service Corp_MI</v>
      </c>
      <c r="M3038" s="45" t="s">
        <v>4257</v>
      </c>
      <c r="N3038" s="45">
        <v>0</v>
      </c>
      <c r="O3038" s="45">
        <v>898</v>
      </c>
      <c r="P3038" s="45">
        <v>41</v>
      </c>
      <c r="Q3038" s="45">
        <v>8011</v>
      </c>
      <c r="R3038" s="45">
        <v>0</v>
      </c>
      <c r="S3038" s="45">
        <v>26129</v>
      </c>
      <c r="T3038" s="45">
        <v>185758</v>
      </c>
      <c r="U3038" s="45">
        <v>65902</v>
      </c>
      <c r="V3038" s="45">
        <v>0</v>
      </c>
      <c r="W3038" s="45">
        <v>9.85</v>
      </c>
      <c r="X3038" s="45">
        <v>5.44</v>
      </c>
      <c r="Y3038" s="45">
        <v>9.68</v>
      </c>
      <c r="Z3038" s="46">
        <v>441271.5</v>
      </c>
      <c r="AA3038" s="46">
        <v>44673.97282962648</v>
      </c>
      <c r="AB3038" s="47">
        <f>_xlfn.XLOOKUP($F3038,Main_OG!$D$1:$D$766,Main_OG!AJ$1:AJ$766,"")</f>
        <v>70202968</v>
      </c>
      <c r="AC3038" s="47">
        <f>_xlfn.XLOOKUP($F3038,Main_OG!$D$1:$D$766,Main_OG!AK$1:AK$766,"")</f>
        <v>1394134</v>
      </c>
      <c r="AD3038" s="47">
        <f>_xlfn.XLOOKUP($F3038,Main_OG!$D$1:$D$766,Main_OG!AL$1:AL$766,"")</f>
        <v>193405206</v>
      </c>
      <c r="AE3038" s="47">
        <f>_xlfn.XLOOKUP($F3038,Main_OG!$D$1:$D$766,Main_OG!AM$1:AM$766,"")</f>
        <v>29624580</v>
      </c>
      <c r="AF3038" s="48">
        <f>_xlfn.XLOOKUP($F3038,Main_OG!$D$1:$D$766,Main_OG!Z$1:Z$766,"")</f>
        <v>0</v>
      </c>
      <c r="AG3038" s="48">
        <f>_xlfn.XLOOKUP($F3038,Main_OG!$D$1:$D$766,Main_OG!AA$1:AA$766,"")</f>
        <v>2.09</v>
      </c>
      <c r="AH3038" s="48">
        <f>_xlfn.XLOOKUP($F3038,Main_OG!$D$1:$D$766,Main_OG!AB$1:AB$766,"")</f>
        <v>16.760000000000002</v>
      </c>
      <c r="AI3038" s="48">
        <f>_xlfn.XLOOKUP($F3038,Main_OG!$D$1:$D$766,Main_OG!AC$1:AC$766,"")</f>
        <v>4.9924248044436963</v>
      </c>
      <c r="AJ3038" s="48">
        <f>_xlfn.XLOOKUP($F3038,Main_OG!$D$1:$D$766,Main_OG!AD$1:AD$766,"")</f>
        <v>0.70992248279802228</v>
      </c>
    </row>
    <row r="3039" spans="2:36" x14ac:dyDescent="0.35">
      <c r="B3039" s="36" t="s">
        <v>4248</v>
      </c>
      <c r="C3039" s="45" t="s">
        <v>351</v>
      </c>
      <c r="D3039" s="45" t="s">
        <v>4338</v>
      </c>
      <c r="E3039" s="36" t="s">
        <v>4248</v>
      </c>
      <c r="F3039" s="36" t="str">
        <f t="shared" si="141"/>
        <v>2010_WI</v>
      </c>
      <c r="G3039" s="45">
        <v>2010</v>
      </c>
      <c r="H3039" s="45">
        <f>_xlfn.XLOOKUP(J3039,Main_OG!$B$1:$B$766,Main_OG!$O$1:$O$766,"")</f>
        <v>0</v>
      </c>
      <c r="I3039" s="45">
        <f>_xlfn.XLOOKUP(F3039,Main_OG!$D$1:$D$766,Main_OG!$J$1:$J$766,"")</f>
        <v>0</v>
      </c>
      <c r="J3039" s="45" t="s">
        <v>351</v>
      </c>
      <c r="K3039" s="45" t="str">
        <f t="shared" si="142"/>
        <v>Wisconsin Public Service Corp_WI</v>
      </c>
      <c r="L3039" s="45" t="str">
        <f t="shared" si="143"/>
        <v>Wisconsin Public Service Corp_WI</v>
      </c>
      <c r="M3039" s="45" t="s">
        <v>4258</v>
      </c>
      <c r="N3039" s="45">
        <v>0</v>
      </c>
      <c r="O3039" s="45">
        <v>53944</v>
      </c>
      <c r="P3039" s="45">
        <v>211</v>
      </c>
      <c r="Q3039" s="45">
        <v>374655</v>
      </c>
      <c r="R3039" s="45">
        <v>0</v>
      </c>
      <c r="S3039" s="45">
        <v>3863501</v>
      </c>
      <c r="T3039" s="45">
        <v>3872668</v>
      </c>
      <c r="U3039" s="45">
        <v>2780951</v>
      </c>
      <c r="V3039" s="45">
        <v>0</v>
      </c>
      <c r="W3039" s="45">
        <v>9.4600000000000009</v>
      </c>
      <c r="X3039" s="45">
        <v>5.6</v>
      </c>
      <c r="Y3039" s="45">
        <v>12.91</v>
      </c>
      <c r="Z3039" s="46">
        <v>287652.90000000002</v>
      </c>
      <c r="AA3039" s="46">
        <v>50549.332945320813</v>
      </c>
      <c r="AB3039" s="47">
        <f>_xlfn.XLOOKUP($F3039,Main_OG!$D$1:$D$766,Main_OG!AJ$1:AJ$766,"")</f>
        <v>48147388</v>
      </c>
      <c r="AC3039" s="47">
        <f>_xlfn.XLOOKUP($F3039,Main_OG!$D$1:$D$766,Main_OG!AK$1:AK$766,"")</f>
        <v>2625246</v>
      </c>
      <c r="AD3039" s="47">
        <f>_xlfn.XLOOKUP($F3039,Main_OG!$D$1:$D$766,Main_OG!AL$1:AL$766,"")</f>
        <v>85543582</v>
      </c>
      <c r="AE3039" s="47">
        <f>_xlfn.XLOOKUP($F3039,Main_OG!$D$1:$D$766,Main_OG!AM$1:AM$766,"")</f>
        <v>13280939</v>
      </c>
      <c r="AF3039" s="48">
        <f>_xlfn.XLOOKUP($F3039,Main_OG!$D$1:$D$766,Main_OG!Z$1:Z$766,"")</f>
        <v>2.02</v>
      </c>
      <c r="AG3039" s="48">
        <f>_xlfn.XLOOKUP($F3039,Main_OG!$D$1:$D$766,Main_OG!AA$1:AA$766,"")</f>
        <v>2.11</v>
      </c>
      <c r="AH3039" s="48">
        <f>_xlfn.XLOOKUP($F3039,Main_OG!$D$1:$D$766,Main_OG!AB$1:AB$766,"")</f>
        <v>17.815786882646659</v>
      </c>
      <c r="AI3039" s="48">
        <f>_xlfn.XLOOKUP($F3039,Main_OG!$D$1:$D$766,Main_OG!AC$1:AC$766,"")</f>
        <v>4.9924248044436963</v>
      </c>
      <c r="AJ3039" s="48">
        <f>_xlfn.XLOOKUP($F3039,Main_OG!$D$1:$D$766,Main_OG!AD$1:AD$766,"")</f>
        <v>0.64</v>
      </c>
    </row>
    <row r="3040" spans="2:36" x14ac:dyDescent="0.35">
      <c r="B3040" s="36" t="s">
        <v>4248</v>
      </c>
      <c r="C3040" s="45" t="s">
        <v>230</v>
      </c>
      <c r="D3040" s="45" t="s">
        <v>4338</v>
      </c>
      <c r="E3040" s="36" t="s">
        <v>4248</v>
      </c>
      <c r="F3040" s="36" t="str">
        <f t="shared" si="141"/>
        <v>2011_MI</v>
      </c>
      <c r="G3040" s="45">
        <v>2011</v>
      </c>
      <c r="H3040" s="45">
        <f>_xlfn.XLOOKUP(J3040,Main_OG!$B$1:$B$766,Main_OG!$O$1:$O$766,"")</f>
        <v>0</v>
      </c>
      <c r="I3040" s="45">
        <f>_xlfn.XLOOKUP(F3040,Main_OG!$D$1:$D$766,Main_OG!$J$1:$J$766,"")</f>
        <v>0</v>
      </c>
      <c r="J3040" s="45" t="s">
        <v>230</v>
      </c>
      <c r="K3040" s="45" t="str">
        <f t="shared" si="142"/>
        <v>Wisconsin Public Service Corp_MI</v>
      </c>
      <c r="L3040" s="45" t="str">
        <f t="shared" si="143"/>
        <v>Wisconsin Public Service Corp_MI</v>
      </c>
      <c r="M3040" s="45" t="s">
        <v>4259</v>
      </c>
      <c r="N3040" s="45">
        <v>0</v>
      </c>
      <c r="O3040" s="45">
        <v>903</v>
      </c>
      <c r="P3040" s="45">
        <v>43</v>
      </c>
      <c r="Q3040" s="45">
        <v>8010</v>
      </c>
      <c r="R3040" s="45">
        <v>0</v>
      </c>
      <c r="S3040" s="45">
        <v>26991</v>
      </c>
      <c r="T3040" s="45">
        <v>192738</v>
      </c>
      <c r="U3040" s="45">
        <v>66742</v>
      </c>
      <c r="V3040" s="45">
        <v>0</v>
      </c>
      <c r="W3040" s="45">
        <v>10.130000000000001</v>
      </c>
      <c r="X3040" s="45">
        <v>5.76</v>
      </c>
      <c r="Y3040" s="45">
        <v>10</v>
      </c>
      <c r="Z3040" s="46">
        <v>453989.1</v>
      </c>
      <c r="AA3040" s="46">
        <v>45936.119132417887</v>
      </c>
      <c r="AB3040" s="47">
        <f>_xlfn.XLOOKUP($F3040,Main_OG!$D$1:$D$766,Main_OG!AJ$1:AJ$766,"")</f>
        <v>64902824</v>
      </c>
      <c r="AC3040" s="47">
        <f>_xlfn.XLOOKUP($F3040,Main_OG!$D$1:$D$766,Main_OG!AK$1:AK$766,"")</f>
        <v>1219786</v>
      </c>
      <c r="AD3040" s="47">
        <f>_xlfn.XLOOKUP($F3040,Main_OG!$D$1:$D$766,Main_OG!AL$1:AL$766,"")</f>
        <v>199495150</v>
      </c>
      <c r="AE3040" s="47">
        <f>_xlfn.XLOOKUP($F3040,Main_OG!$D$1:$D$766,Main_OG!AM$1:AM$766,"")</f>
        <v>32889467</v>
      </c>
      <c r="AF3040" s="48">
        <f>_xlfn.XLOOKUP($F3040,Main_OG!$D$1:$D$766,Main_OG!Z$1:Z$766,"")</f>
        <v>2.44</v>
      </c>
      <c r="AG3040" s="48">
        <f>_xlfn.XLOOKUP($F3040,Main_OG!$D$1:$D$766,Main_OG!AA$1:AA$766,"")</f>
        <v>2.66</v>
      </c>
      <c r="AH3040" s="48">
        <f>_xlfn.XLOOKUP($F3040,Main_OG!$D$1:$D$766,Main_OG!AB$1:AB$766,"")</f>
        <v>22.17</v>
      </c>
      <c r="AI3040" s="48">
        <f>_xlfn.XLOOKUP($F3040,Main_OG!$D$1:$D$766,Main_OG!AC$1:AC$766,"")</f>
        <v>4.6524343752411106</v>
      </c>
      <c r="AJ3040" s="48">
        <f>_xlfn.XLOOKUP($F3040,Main_OG!$D$1:$D$766,Main_OG!AD$1:AD$766,"")</f>
        <v>0.76</v>
      </c>
    </row>
    <row r="3041" spans="2:36" x14ac:dyDescent="0.35">
      <c r="B3041" s="36" t="s">
        <v>4248</v>
      </c>
      <c r="C3041" s="45" t="s">
        <v>351</v>
      </c>
      <c r="D3041" s="45" t="s">
        <v>4338</v>
      </c>
      <c r="E3041" s="36" t="s">
        <v>4248</v>
      </c>
      <c r="F3041" s="36" t="str">
        <f t="shared" si="141"/>
        <v>2011_WI</v>
      </c>
      <c r="G3041" s="45">
        <v>2011</v>
      </c>
      <c r="H3041" s="45">
        <f>_xlfn.XLOOKUP(J3041,Main_OG!$B$1:$B$766,Main_OG!$O$1:$O$766,"")</f>
        <v>0</v>
      </c>
      <c r="I3041" s="45">
        <f>_xlfn.XLOOKUP(F3041,Main_OG!$D$1:$D$766,Main_OG!$J$1:$J$766,"")</f>
        <v>0</v>
      </c>
      <c r="J3041" s="45" t="s">
        <v>351</v>
      </c>
      <c r="K3041" s="45" t="str">
        <f t="shared" si="142"/>
        <v>Wisconsin Public Service Corp_WI</v>
      </c>
      <c r="L3041" s="45" t="str">
        <f t="shared" si="143"/>
        <v>Wisconsin Public Service Corp_WI</v>
      </c>
      <c r="M3041" s="45" t="s">
        <v>4260</v>
      </c>
      <c r="N3041" s="45">
        <v>0</v>
      </c>
      <c r="O3041" s="45">
        <v>54110</v>
      </c>
      <c r="P3041" s="45">
        <v>215</v>
      </c>
      <c r="Q3041" s="45">
        <v>377549</v>
      </c>
      <c r="R3041" s="45">
        <v>0</v>
      </c>
      <c r="S3041" s="45">
        <v>3903950</v>
      </c>
      <c r="T3041" s="45">
        <v>3897961</v>
      </c>
      <c r="U3041" s="45">
        <v>2799758</v>
      </c>
      <c r="V3041" s="45">
        <v>0</v>
      </c>
      <c r="W3041" s="45">
        <v>9.23</v>
      </c>
      <c r="X3041" s="45">
        <v>5.88</v>
      </c>
      <c r="Y3041" s="45">
        <v>12.47</v>
      </c>
      <c r="Z3041" s="46">
        <v>293664</v>
      </c>
      <c r="AA3041" s="46">
        <v>51467.268623024829</v>
      </c>
      <c r="AB3041" s="47">
        <f>_xlfn.XLOOKUP($F3041,Main_OG!$D$1:$D$766,Main_OG!AJ$1:AJ$766,"")</f>
        <v>46098434</v>
      </c>
      <c r="AC3041" s="47">
        <f>_xlfn.XLOOKUP($F3041,Main_OG!$D$1:$D$766,Main_OG!AK$1:AK$766,"")</f>
        <v>2129235.35</v>
      </c>
      <c r="AD3041" s="47">
        <f>_xlfn.XLOOKUP($F3041,Main_OG!$D$1:$D$766,Main_OG!AL$1:AL$766,"")</f>
        <v>95949646</v>
      </c>
      <c r="AE3041" s="47">
        <f>_xlfn.XLOOKUP($F3041,Main_OG!$D$1:$D$766,Main_OG!AM$1:AM$766,"")</f>
        <v>11559781</v>
      </c>
      <c r="AF3041" s="48">
        <f>_xlfn.XLOOKUP($F3041,Main_OG!$D$1:$D$766,Main_OG!Z$1:Z$766,"")</f>
        <v>0</v>
      </c>
      <c r="AG3041" s="48">
        <f>_xlfn.XLOOKUP($F3041,Main_OG!$D$1:$D$766,Main_OG!AA$1:AA$766,"")</f>
        <v>2.3089180475565318</v>
      </c>
      <c r="AH3041" s="48">
        <f>_xlfn.XLOOKUP($F3041,Main_OG!$D$1:$D$766,Main_OG!AB$1:AB$766,"")</f>
        <v>22.758921780738341</v>
      </c>
      <c r="AI3041" s="48">
        <f>_xlfn.XLOOKUP($F3041,Main_OG!$D$1:$D$766,Main_OG!AC$1:AC$766,"")</f>
        <v>4.6524343752411106</v>
      </c>
      <c r="AJ3041" s="48">
        <f>_xlfn.XLOOKUP($F3041,Main_OG!$D$1:$D$766,Main_OG!AD$1:AD$766,"")</f>
        <v>0.75949643062398253</v>
      </c>
    </row>
    <row r="3042" spans="2:36" x14ac:dyDescent="0.35">
      <c r="B3042" s="36" t="s">
        <v>4248</v>
      </c>
      <c r="C3042" s="45" t="s">
        <v>230</v>
      </c>
      <c r="D3042" s="45" t="s">
        <v>4338</v>
      </c>
      <c r="E3042" s="36" t="s">
        <v>4248</v>
      </c>
      <c r="F3042" s="36" t="str">
        <f t="shared" si="141"/>
        <v>2012_MI</v>
      </c>
      <c r="G3042" s="45">
        <v>2012</v>
      </c>
      <c r="H3042" s="45">
        <f>_xlfn.XLOOKUP(J3042,Main_OG!$B$1:$B$766,Main_OG!$O$1:$O$766,"")</f>
        <v>0</v>
      </c>
      <c r="I3042" s="45">
        <f>_xlfn.XLOOKUP(F3042,Main_OG!$D$1:$D$766,Main_OG!$J$1:$J$766,"")</f>
        <v>0</v>
      </c>
      <c r="J3042" s="45" t="s">
        <v>230</v>
      </c>
      <c r="K3042" s="45" t="str">
        <f t="shared" si="142"/>
        <v>Wisconsin Public Service Corp_MI</v>
      </c>
      <c r="L3042" s="45" t="str">
        <f t="shared" si="143"/>
        <v>Wisconsin Public Service Corp_MI</v>
      </c>
      <c r="M3042" s="45" t="s">
        <v>4261</v>
      </c>
      <c r="N3042" s="45">
        <v>0</v>
      </c>
      <c r="O3042" s="45">
        <v>911</v>
      </c>
      <c r="P3042" s="45">
        <v>43</v>
      </c>
      <c r="Q3042" s="45">
        <v>8011</v>
      </c>
      <c r="R3042" s="45">
        <v>0</v>
      </c>
      <c r="S3042" s="45">
        <v>26889</v>
      </c>
      <c r="T3042" s="45">
        <v>192798</v>
      </c>
      <c r="U3042" s="45">
        <v>65761</v>
      </c>
      <c r="V3042" s="45">
        <v>0</v>
      </c>
      <c r="W3042" s="45">
        <v>10.234667999999999</v>
      </c>
      <c r="X3042" s="45">
        <v>5.9240240999999996</v>
      </c>
      <c r="Y3042" s="45">
        <v>10.110096</v>
      </c>
      <c r="Z3042" s="46">
        <v>463302.6</v>
      </c>
      <c r="AA3042" s="46">
        <v>46806.331882207116</v>
      </c>
      <c r="AB3042" s="47">
        <f>_xlfn.XLOOKUP($F3042,Main_OG!$D$1:$D$766,Main_OG!AJ$1:AJ$766,"")</f>
        <v>59591210</v>
      </c>
      <c r="AC3042" s="47">
        <f>_xlfn.XLOOKUP($F3042,Main_OG!$D$1:$D$766,Main_OG!AK$1:AK$766,"")</f>
        <v>1089792</v>
      </c>
      <c r="AD3042" s="47">
        <f>_xlfn.XLOOKUP($F3042,Main_OG!$D$1:$D$766,Main_OG!AL$1:AL$766,"")</f>
        <v>339611196</v>
      </c>
      <c r="AE3042" s="47">
        <f>_xlfn.XLOOKUP($F3042,Main_OG!$D$1:$D$766,Main_OG!AM$1:AM$766,"")</f>
        <v>28019714</v>
      </c>
      <c r="AF3042" s="48">
        <f>_xlfn.XLOOKUP($F3042,Main_OG!$D$1:$D$766,Main_OG!Z$1:Z$766,"")</f>
        <v>2.42</v>
      </c>
      <c r="AG3042" s="48">
        <f>_xlfn.XLOOKUP($F3042,Main_OG!$D$1:$D$766,Main_OG!AA$1:AA$766,"")</f>
        <v>2.78</v>
      </c>
      <c r="AH3042" s="48">
        <f>_xlfn.XLOOKUP($F3042,Main_OG!$D$1:$D$766,Main_OG!AB$1:AB$766,"")</f>
        <v>22.67</v>
      </c>
      <c r="AI3042" s="48">
        <f>_xlfn.XLOOKUP($F3042,Main_OG!$D$1:$D$766,Main_OG!AC$1:AC$766,"")</f>
        <v>3.16</v>
      </c>
      <c r="AJ3042" s="48">
        <f>_xlfn.XLOOKUP($F3042,Main_OG!$D$1:$D$766,Main_OG!AD$1:AD$766,"")</f>
        <v>0.79</v>
      </c>
    </row>
    <row r="3043" spans="2:36" x14ac:dyDescent="0.35">
      <c r="B3043" s="36" t="s">
        <v>4248</v>
      </c>
      <c r="C3043" s="45" t="s">
        <v>351</v>
      </c>
      <c r="D3043" s="45" t="s">
        <v>4338</v>
      </c>
      <c r="E3043" s="36" t="s">
        <v>4248</v>
      </c>
      <c r="F3043" s="36" t="str">
        <f t="shared" si="141"/>
        <v>2012_WI</v>
      </c>
      <c r="G3043" s="45">
        <v>2012</v>
      </c>
      <c r="H3043" s="45">
        <f>_xlfn.XLOOKUP(J3043,Main_OG!$B$1:$B$766,Main_OG!$O$1:$O$766,"")</f>
        <v>0</v>
      </c>
      <c r="I3043" s="45">
        <f>_xlfn.XLOOKUP(F3043,Main_OG!$D$1:$D$766,Main_OG!$J$1:$J$766,"")</f>
        <v>0</v>
      </c>
      <c r="J3043" s="45" t="s">
        <v>351</v>
      </c>
      <c r="K3043" s="45" t="str">
        <f t="shared" si="142"/>
        <v>Wisconsin Public Service Corp_WI</v>
      </c>
      <c r="L3043" s="45" t="str">
        <f t="shared" si="143"/>
        <v>Wisconsin Public Service Corp_WI</v>
      </c>
      <c r="M3043" s="45" t="s">
        <v>4262</v>
      </c>
      <c r="N3043" s="45">
        <v>0</v>
      </c>
      <c r="O3043" s="45">
        <v>54384</v>
      </c>
      <c r="P3043" s="45">
        <v>218</v>
      </c>
      <c r="Q3043" s="45">
        <v>379550</v>
      </c>
      <c r="R3043" s="45">
        <v>0</v>
      </c>
      <c r="S3043" s="45">
        <v>3926431</v>
      </c>
      <c r="T3043" s="45">
        <v>3891502</v>
      </c>
      <c r="U3043" s="45">
        <v>2778212</v>
      </c>
      <c r="V3043" s="45">
        <v>0</v>
      </c>
      <c r="W3043" s="45">
        <v>9.3838398999999999</v>
      </c>
      <c r="X3043" s="45">
        <v>6.0914655</v>
      </c>
      <c r="Y3043" s="45">
        <v>12.797828000000001</v>
      </c>
      <c r="Z3043" s="46">
        <v>299007.59999999998</v>
      </c>
      <c r="AA3043" s="46">
        <v>52266.517504031326</v>
      </c>
      <c r="AB3043" s="47">
        <f>_xlfn.XLOOKUP($F3043,Main_OG!$D$1:$D$766,Main_OG!AJ$1:AJ$766,"")</f>
        <v>38987626</v>
      </c>
      <c r="AC3043" s="47">
        <f>_xlfn.XLOOKUP($F3043,Main_OG!$D$1:$D$766,Main_OG!AK$1:AK$766,"")</f>
        <v>960860</v>
      </c>
      <c r="AD3043" s="47">
        <f>_xlfn.XLOOKUP($F3043,Main_OG!$D$1:$D$766,Main_OG!AL$1:AL$766,"")</f>
        <v>173921342</v>
      </c>
      <c r="AE3043" s="47">
        <f>_xlfn.XLOOKUP($F3043,Main_OG!$D$1:$D$766,Main_OG!AM$1:AM$766,"")</f>
        <v>14299595</v>
      </c>
      <c r="AF3043" s="48">
        <f>_xlfn.XLOOKUP($F3043,Main_OG!$D$1:$D$766,Main_OG!Z$1:Z$766,"")</f>
        <v>0</v>
      </c>
      <c r="AG3043" s="48">
        <f>_xlfn.XLOOKUP($F3043,Main_OG!$D$1:$D$766,Main_OG!AA$1:AA$766,"")</f>
        <v>2.324237813104427</v>
      </c>
      <c r="AH3043" s="48">
        <f>_xlfn.XLOOKUP($F3043,Main_OG!$D$1:$D$766,Main_OG!AB$1:AB$766,"")</f>
        <v>23.49195884567845</v>
      </c>
      <c r="AI3043" s="48">
        <f>_xlfn.XLOOKUP($F3043,Main_OG!$D$1:$D$766,Main_OG!AC$1:AC$766,"")</f>
        <v>3.503818060367514</v>
      </c>
      <c r="AJ3043" s="48">
        <f>_xlfn.XLOOKUP($F3043,Main_OG!$D$1:$D$766,Main_OG!AD$1:AD$766,"")</f>
        <v>0.75442193202762442</v>
      </c>
    </row>
    <row r="3044" spans="2:36" x14ac:dyDescent="0.35">
      <c r="B3044" s="36" t="s">
        <v>4248</v>
      </c>
      <c r="C3044" s="45" t="s">
        <v>230</v>
      </c>
      <c r="D3044" s="45" t="s">
        <v>4338</v>
      </c>
      <c r="E3044" s="36" t="s">
        <v>4248</v>
      </c>
      <c r="F3044" s="36" t="str">
        <f t="shared" si="141"/>
        <v>2013_MI</v>
      </c>
      <c r="G3044" s="45">
        <v>2013</v>
      </c>
      <c r="H3044" s="45">
        <f>_xlfn.XLOOKUP(J3044,Main_OG!$B$1:$B$766,Main_OG!$O$1:$O$766,"")</f>
        <v>0</v>
      </c>
      <c r="I3044" s="45">
        <f>_xlfn.XLOOKUP(F3044,Main_OG!$D$1:$D$766,Main_OG!$J$1:$J$766,"")</f>
        <v>0</v>
      </c>
      <c r="J3044" s="45" t="s">
        <v>230</v>
      </c>
      <c r="K3044" s="45" t="str">
        <f t="shared" si="142"/>
        <v>Wisconsin Public Service Corp_MI</v>
      </c>
      <c r="L3044" s="45" t="str">
        <f t="shared" si="143"/>
        <v>Wisconsin Public Service Corp_MI</v>
      </c>
      <c r="M3044" s="45" t="s">
        <v>4263</v>
      </c>
      <c r="N3044" s="45">
        <v>0</v>
      </c>
      <c r="O3044" s="45">
        <v>913</v>
      </c>
      <c r="P3044" s="45">
        <v>43</v>
      </c>
      <c r="Q3044" s="45">
        <v>8050</v>
      </c>
      <c r="R3044" s="45">
        <v>0</v>
      </c>
      <c r="S3044" s="45">
        <v>28228</v>
      </c>
      <c r="T3044" s="45">
        <v>189504</v>
      </c>
      <c r="U3044" s="45">
        <v>66439</v>
      </c>
      <c r="V3044" s="45">
        <v>0</v>
      </c>
      <c r="W3044" s="45">
        <v>10.096712</v>
      </c>
      <c r="X3044" s="45">
        <v>5.7438893000000002</v>
      </c>
      <c r="Y3044" s="45">
        <v>10.007676</v>
      </c>
      <c r="Z3044" s="46">
        <v>472779.9</v>
      </c>
      <c r="AA3044" s="46">
        <v>47684.250275497179</v>
      </c>
      <c r="AB3044" s="47">
        <f>_xlfn.XLOOKUP($F3044,Main_OG!$D$1:$D$766,Main_OG!AJ$1:AJ$766,"")</f>
        <v>63709402</v>
      </c>
      <c r="AC3044" s="47">
        <f>_xlfn.XLOOKUP($F3044,Main_OG!$D$1:$D$766,Main_OG!AK$1:AK$766,"")</f>
        <v>1962940</v>
      </c>
      <c r="AD3044" s="47">
        <f>_xlfn.XLOOKUP($F3044,Main_OG!$D$1:$D$766,Main_OG!AL$1:AL$766,"")</f>
        <v>213979064</v>
      </c>
      <c r="AE3044" s="47">
        <f>_xlfn.XLOOKUP($F3044,Main_OG!$D$1:$D$766,Main_OG!AM$1:AM$766,"")</f>
        <v>28920823</v>
      </c>
      <c r="AF3044" s="48">
        <f>_xlfn.XLOOKUP($F3044,Main_OG!$D$1:$D$766,Main_OG!Z$1:Z$766,"")</f>
        <v>2.5099999999999998</v>
      </c>
      <c r="AG3044" s="48">
        <f>_xlfn.XLOOKUP($F3044,Main_OG!$D$1:$D$766,Main_OG!AA$1:AA$766,"")</f>
        <v>2.66</v>
      </c>
      <c r="AH3044" s="48">
        <f>_xlfn.XLOOKUP($F3044,Main_OG!$D$1:$D$766,Main_OG!AB$1:AB$766,"")</f>
        <v>22.75</v>
      </c>
      <c r="AI3044" s="48">
        <f>_xlfn.XLOOKUP($F3044,Main_OG!$D$1:$D$766,Main_OG!AC$1:AC$766,"")</f>
        <v>4.49</v>
      </c>
      <c r="AJ3044" s="48">
        <f>_xlfn.XLOOKUP($F3044,Main_OG!$D$1:$D$766,Main_OG!AD$1:AD$766,"")</f>
        <v>0.8</v>
      </c>
    </row>
    <row r="3045" spans="2:36" x14ac:dyDescent="0.35">
      <c r="B3045" s="36" t="s">
        <v>4248</v>
      </c>
      <c r="C3045" s="45" t="s">
        <v>351</v>
      </c>
      <c r="D3045" s="45" t="s">
        <v>4338</v>
      </c>
      <c r="E3045" s="36" t="s">
        <v>4248</v>
      </c>
      <c r="F3045" s="36" t="str">
        <f t="shared" si="141"/>
        <v>2013_WI</v>
      </c>
      <c r="G3045" s="45">
        <v>2013</v>
      </c>
      <c r="H3045" s="45">
        <f>_xlfn.XLOOKUP(J3045,Main_OG!$B$1:$B$766,Main_OG!$O$1:$O$766,"")</f>
        <v>0</v>
      </c>
      <c r="I3045" s="45">
        <f>_xlfn.XLOOKUP(F3045,Main_OG!$D$1:$D$766,Main_OG!$J$1:$J$766,"")</f>
        <v>0</v>
      </c>
      <c r="J3045" s="45" t="s">
        <v>351</v>
      </c>
      <c r="K3045" s="45" t="str">
        <f t="shared" si="142"/>
        <v>Wisconsin Public Service Corp_WI</v>
      </c>
      <c r="L3045" s="45" t="str">
        <f t="shared" si="143"/>
        <v>Wisconsin Public Service Corp_WI</v>
      </c>
      <c r="M3045" s="45" t="s">
        <v>4264</v>
      </c>
      <c r="N3045" s="45">
        <v>0</v>
      </c>
      <c r="O3045" s="45">
        <v>54497</v>
      </c>
      <c r="P3045" s="45">
        <v>218</v>
      </c>
      <c r="Q3045" s="45">
        <v>381545</v>
      </c>
      <c r="R3045" s="45">
        <v>0</v>
      </c>
      <c r="S3045" s="45">
        <v>3922944</v>
      </c>
      <c r="T3045" s="45">
        <v>3822779</v>
      </c>
      <c r="U3045" s="45">
        <v>2795812</v>
      </c>
      <c r="V3045" s="45">
        <v>0</v>
      </c>
      <c r="W3045" s="45">
        <v>9.5801546000000002</v>
      </c>
      <c r="X3045" s="45">
        <v>6.1234954999999998</v>
      </c>
      <c r="Y3045" s="45">
        <v>12.984335</v>
      </c>
      <c r="Z3045" s="46">
        <v>301550.5</v>
      </c>
      <c r="AA3045" s="46">
        <v>52553.131642108798</v>
      </c>
      <c r="AB3045" s="47">
        <f>_xlfn.XLOOKUP($F3045,Main_OG!$D$1:$D$766,Main_OG!AJ$1:AJ$766,"")</f>
        <v>47747638</v>
      </c>
      <c r="AC3045" s="47">
        <f>_xlfn.XLOOKUP($F3045,Main_OG!$D$1:$D$766,Main_OG!AK$1:AK$766,"")</f>
        <v>885782</v>
      </c>
      <c r="AD3045" s="47">
        <f>_xlfn.XLOOKUP($F3045,Main_OG!$D$1:$D$766,Main_OG!AL$1:AL$766,"")</f>
        <v>122721516</v>
      </c>
      <c r="AE3045" s="47">
        <f>_xlfn.XLOOKUP($F3045,Main_OG!$D$1:$D$766,Main_OG!AM$1:AM$766,"")</f>
        <v>11675194</v>
      </c>
      <c r="AF3045" s="48">
        <f>_xlfn.XLOOKUP($F3045,Main_OG!$D$1:$D$766,Main_OG!Z$1:Z$766,"")</f>
        <v>2.25</v>
      </c>
      <c r="AG3045" s="48">
        <f>_xlfn.XLOOKUP($F3045,Main_OG!$D$1:$D$766,Main_OG!AA$1:AA$766,"")</f>
        <v>2.3089180475565318</v>
      </c>
      <c r="AH3045" s="48">
        <f>_xlfn.XLOOKUP($F3045,Main_OG!$D$1:$D$766,Main_OG!AB$1:AB$766,"")</f>
        <v>22.862714639490921</v>
      </c>
      <c r="AI3045" s="48">
        <f>_xlfn.XLOOKUP($F3045,Main_OG!$D$1:$D$766,Main_OG!AC$1:AC$766,"")</f>
        <v>4.3899999999999997</v>
      </c>
      <c r="AJ3045" s="48">
        <f>_xlfn.XLOOKUP($F3045,Main_OG!$D$1:$D$766,Main_OG!AD$1:AD$766,"")</f>
        <v>0.77</v>
      </c>
    </row>
    <row r="3046" spans="2:36" x14ac:dyDescent="0.35">
      <c r="B3046" s="36" t="s">
        <v>4248</v>
      </c>
      <c r="C3046" s="45" t="s">
        <v>230</v>
      </c>
      <c r="D3046" s="45" t="s">
        <v>4338</v>
      </c>
      <c r="E3046" s="36" t="s">
        <v>4248</v>
      </c>
      <c r="F3046" s="36" t="str">
        <f t="shared" si="141"/>
        <v>2014_MI</v>
      </c>
      <c r="G3046" s="45">
        <v>2014</v>
      </c>
      <c r="H3046" s="45">
        <f>_xlfn.XLOOKUP(J3046,Main_OG!$B$1:$B$766,Main_OG!$O$1:$O$766,"")</f>
        <v>0</v>
      </c>
      <c r="I3046" s="45">
        <f>_xlfn.XLOOKUP(F3046,Main_OG!$D$1:$D$766,Main_OG!$J$1:$J$766,"")</f>
        <v>0</v>
      </c>
      <c r="J3046" s="45" t="s">
        <v>230</v>
      </c>
      <c r="K3046" s="45" t="str">
        <f t="shared" si="142"/>
        <v>Wisconsin Public Service Corp_MI</v>
      </c>
      <c r="L3046" s="45" t="str">
        <f t="shared" si="143"/>
        <v>Wisconsin Public Service Corp_MI</v>
      </c>
      <c r="M3046" s="45" t="s">
        <v>4265</v>
      </c>
      <c r="N3046" s="45">
        <v>0</v>
      </c>
      <c r="O3046" s="45">
        <v>917</v>
      </c>
      <c r="P3046" s="45">
        <v>42</v>
      </c>
      <c r="Q3046" s="45">
        <v>8056</v>
      </c>
      <c r="R3046" s="45">
        <v>0</v>
      </c>
      <c r="S3046" s="45">
        <v>28536</v>
      </c>
      <c r="T3046" s="45">
        <v>166728</v>
      </c>
      <c r="U3046" s="45">
        <v>67611</v>
      </c>
      <c r="V3046" s="45">
        <v>0</v>
      </c>
      <c r="W3046" s="45">
        <v>10.111088000000001</v>
      </c>
      <c r="X3046" s="45">
        <v>5.8921117000000001</v>
      </c>
      <c r="Y3046" s="45">
        <v>10.007839000000001</v>
      </c>
      <c r="Z3046" s="46">
        <v>479534.9</v>
      </c>
      <c r="AA3046" s="46">
        <v>48281.645862433201</v>
      </c>
      <c r="AB3046" s="47">
        <f>_xlfn.XLOOKUP($F3046,Main_OG!$D$1:$D$766,Main_OG!AJ$1:AJ$766,"")</f>
        <v>59059954</v>
      </c>
      <c r="AC3046" s="47">
        <f>_xlfn.XLOOKUP($F3046,Main_OG!$D$1:$D$766,Main_OG!AK$1:AK$766,"")</f>
        <v>4593606</v>
      </c>
      <c r="AD3046" s="47">
        <f>_xlfn.XLOOKUP($F3046,Main_OG!$D$1:$D$766,Main_OG!AL$1:AL$766,"")</f>
        <v>220598076</v>
      </c>
      <c r="AE3046" s="47">
        <f>_xlfn.XLOOKUP($F3046,Main_OG!$D$1:$D$766,Main_OG!AM$1:AM$766,"")</f>
        <v>31245848</v>
      </c>
      <c r="AF3046" s="48">
        <f>_xlfn.XLOOKUP($F3046,Main_OG!$D$1:$D$766,Main_OG!Z$1:Z$766,"")</f>
        <v>0</v>
      </c>
      <c r="AG3046" s="48">
        <f>_xlfn.XLOOKUP($F3046,Main_OG!$D$1:$D$766,Main_OG!AA$1:AA$766,"")</f>
        <v>2.6</v>
      </c>
      <c r="AH3046" s="48">
        <f>_xlfn.XLOOKUP($F3046,Main_OG!$D$1:$D$766,Main_OG!AB$1:AB$766,"")</f>
        <v>21.3</v>
      </c>
      <c r="AI3046" s="48">
        <f>_xlfn.XLOOKUP($F3046,Main_OG!$D$1:$D$766,Main_OG!AC$1:AC$766,"")</f>
        <v>6.57</v>
      </c>
      <c r="AJ3046" s="48">
        <f>_xlfn.XLOOKUP($F3046,Main_OG!$D$1:$D$766,Main_OG!AD$1:AD$766,"")</f>
        <v>0.7</v>
      </c>
    </row>
    <row r="3047" spans="2:36" x14ac:dyDescent="0.35">
      <c r="B3047" s="36" t="s">
        <v>4248</v>
      </c>
      <c r="C3047" s="45" t="s">
        <v>351</v>
      </c>
      <c r="D3047" s="45" t="s">
        <v>4338</v>
      </c>
      <c r="E3047" s="36" t="s">
        <v>4248</v>
      </c>
      <c r="F3047" s="36" t="str">
        <f t="shared" si="141"/>
        <v>2014_WI</v>
      </c>
      <c r="G3047" s="45">
        <v>2014</v>
      </c>
      <c r="H3047" s="45">
        <f>_xlfn.XLOOKUP(J3047,Main_OG!$B$1:$B$766,Main_OG!$O$1:$O$766,"")</f>
        <v>0</v>
      </c>
      <c r="I3047" s="45">
        <f>_xlfn.XLOOKUP(F3047,Main_OG!$D$1:$D$766,Main_OG!$J$1:$J$766,"")</f>
        <v>0</v>
      </c>
      <c r="J3047" s="45" t="s">
        <v>351</v>
      </c>
      <c r="K3047" s="45" t="str">
        <f t="shared" si="142"/>
        <v>Wisconsin Public Service Corp_WI</v>
      </c>
      <c r="L3047" s="45" t="str">
        <f t="shared" si="143"/>
        <v>Wisconsin Public Service Corp_WI</v>
      </c>
      <c r="M3047" s="45" t="s">
        <v>4266</v>
      </c>
      <c r="N3047" s="45">
        <v>0</v>
      </c>
      <c r="O3047" s="45">
        <v>54696</v>
      </c>
      <c r="P3047" s="45">
        <v>213</v>
      </c>
      <c r="Q3047" s="45">
        <v>383153</v>
      </c>
      <c r="R3047" s="45">
        <v>0</v>
      </c>
      <c r="S3047" s="45">
        <v>3945316</v>
      </c>
      <c r="T3047" s="45">
        <v>3817738</v>
      </c>
      <c r="U3047" s="45">
        <v>2794703</v>
      </c>
      <c r="V3047" s="45">
        <v>0</v>
      </c>
      <c r="W3047" s="45">
        <v>9.2605813999999995</v>
      </c>
      <c r="X3047" s="45">
        <v>6.0747228</v>
      </c>
      <c r="Y3047" s="45">
        <v>12.70998</v>
      </c>
      <c r="Z3047" s="46">
        <v>309425.8</v>
      </c>
      <c r="AA3047" s="46">
        <v>53783.260408687413</v>
      </c>
      <c r="AB3047" s="47">
        <f>_xlfn.XLOOKUP($F3047,Main_OG!$D$1:$D$766,Main_OG!AJ$1:AJ$766,"")</f>
        <v>42668086</v>
      </c>
      <c r="AC3047" s="47">
        <f>_xlfn.XLOOKUP($F3047,Main_OG!$D$1:$D$766,Main_OG!AK$1:AK$766,"")</f>
        <v>1056130</v>
      </c>
      <c r="AD3047" s="47">
        <f>_xlfn.XLOOKUP($F3047,Main_OG!$D$1:$D$766,Main_OG!AL$1:AL$766,"")</f>
        <v>119709694</v>
      </c>
      <c r="AE3047" s="47">
        <f>_xlfn.XLOOKUP($F3047,Main_OG!$D$1:$D$766,Main_OG!AM$1:AM$766,"")</f>
        <v>9447096</v>
      </c>
      <c r="AF3047" s="48">
        <f>_xlfn.XLOOKUP($F3047,Main_OG!$D$1:$D$766,Main_OG!Z$1:Z$766,"")</f>
        <v>0</v>
      </c>
      <c r="AG3047" s="48">
        <f>_xlfn.XLOOKUP($F3047,Main_OG!$D$1:$D$766,Main_OG!AA$1:AA$766,"")</f>
        <v>2.322195177698041</v>
      </c>
      <c r="AH3047" s="48">
        <f>_xlfn.XLOOKUP($F3047,Main_OG!$D$1:$D$766,Main_OG!AB$1:AB$766,"")</f>
        <v>21.47</v>
      </c>
      <c r="AI3047" s="48">
        <f>_xlfn.XLOOKUP($F3047,Main_OG!$D$1:$D$766,Main_OG!AC$1:AC$766,"")</f>
        <v>4.9924248044436963</v>
      </c>
      <c r="AJ3047" s="48">
        <f>_xlfn.XLOOKUP($F3047,Main_OG!$D$1:$D$766,Main_OG!AD$1:AD$766,"")</f>
        <v>0.72</v>
      </c>
    </row>
    <row r="3048" spans="2:36" x14ac:dyDescent="0.35">
      <c r="B3048" s="36" t="s">
        <v>4248</v>
      </c>
      <c r="C3048" s="45" t="s">
        <v>230</v>
      </c>
      <c r="D3048" s="45" t="s">
        <v>4338</v>
      </c>
      <c r="E3048" s="36" t="s">
        <v>4248</v>
      </c>
      <c r="F3048" s="36" t="str">
        <f t="shared" si="141"/>
        <v>2015_MI</v>
      </c>
      <c r="G3048" s="45">
        <v>2015</v>
      </c>
      <c r="H3048" s="45">
        <f>_xlfn.XLOOKUP(J3048,Main_OG!$B$1:$B$766,Main_OG!$O$1:$O$766,"")</f>
        <v>0</v>
      </c>
      <c r="I3048" s="45">
        <f>_xlfn.XLOOKUP(F3048,Main_OG!$D$1:$D$766,Main_OG!$J$1:$J$766,"")</f>
        <v>0</v>
      </c>
      <c r="J3048" s="45" t="s">
        <v>230</v>
      </c>
      <c r="K3048" s="45" t="str">
        <f t="shared" si="142"/>
        <v>Wisconsin Public Service Corp_MI</v>
      </c>
      <c r="L3048" s="45" t="str">
        <f t="shared" si="143"/>
        <v>Wisconsin Public Service Corp_MI</v>
      </c>
      <c r="M3048" s="45" t="s">
        <v>4267</v>
      </c>
      <c r="N3048" s="45">
        <v>0</v>
      </c>
      <c r="O3048" s="45">
        <v>916</v>
      </c>
      <c r="P3048" s="45">
        <v>35</v>
      </c>
      <c r="Q3048" s="45">
        <v>8066</v>
      </c>
      <c r="R3048" s="45">
        <v>0</v>
      </c>
      <c r="S3048" s="45">
        <v>27141</v>
      </c>
      <c r="T3048" s="45">
        <v>140776</v>
      </c>
      <c r="U3048" s="45">
        <v>65483</v>
      </c>
      <c r="V3048" s="45">
        <v>0</v>
      </c>
      <c r="W3048" s="45">
        <v>10.758998999999999</v>
      </c>
      <c r="X3048" s="45">
        <v>6.7151360999999996</v>
      </c>
      <c r="Y3048" s="45">
        <v>10.571446</v>
      </c>
      <c r="Z3048" s="46">
        <v>490618.7</v>
      </c>
      <c r="AA3048" s="46">
        <v>49385.428511981954</v>
      </c>
      <c r="AB3048" s="47">
        <f>_xlfn.XLOOKUP($F3048,Main_OG!$D$1:$D$766,Main_OG!AJ$1:AJ$766,"")</f>
        <v>59135316</v>
      </c>
      <c r="AC3048" s="47">
        <f>_xlfn.XLOOKUP($F3048,Main_OG!$D$1:$D$766,Main_OG!AK$1:AK$766,"")</f>
        <v>3659006</v>
      </c>
      <c r="AD3048" s="47">
        <f>_xlfn.XLOOKUP($F3048,Main_OG!$D$1:$D$766,Main_OG!AL$1:AL$766,"")</f>
        <v>328228632</v>
      </c>
      <c r="AE3048" s="47">
        <f>_xlfn.XLOOKUP($F3048,Main_OG!$D$1:$D$766,Main_OG!AM$1:AM$766,"")</f>
        <v>29333786</v>
      </c>
      <c r="AF3048" s="48">
        <f>_xlfn.XLOOKUP($F3048,Main_OG!$D$1:$D$766,Main_OG!Z$1:Z$766,"")</f>
        <v>2.2799999999999998</v>
      </c>
      <c r="AG3048" s="48">
        <f>_xlfn.XLOOKUP($F3048,Main_OG!$D$1:$D$766,Main_OG!AA$1:AA$766,"")</f>
        <v>2.39</v>
      </c>
      <c r="AH3048" s="48">
        <f>_xlfn.XLOOKUP($F3048,Main_OG!$D$1:$D$766,Main_OG!AB$1:AB$766,"")</f>
        <v>12.86</v>
      </c>
      <c r="AI3048" s="48">
        <f>_xlfn.XLOOKUP($F3048,Main_OG!$D$1:$D$766,Main_OG!AC$1:AC$766,"")</f>
        <v>3.12</v>
      </c>
      <c r="AJ3048" s="48">
        <f>_xlfn.XLOOKUP($F3048,Main_OG!$D$1:$D$766,Main_OG!AD$1:AD$766,"")</f>
        <v>0.66963877086385626</v>
      </c>
    </row>
    <row r="3049" spans="2:36" x14ac:dyDescent="0.35">
      <c r="B3049" s="36" t="s">
        <v>4248</v>
      </c>
      <c r="C3049" s="45" t="s">
        <v>351</v>
      </c>
      <c r="D3049" s="45" t="s">
        <v>4338</v>
      </c>
      <c r="E3049" s="36" t="s">
        <v>4248</v>
      </c>
      <c r="F3049" s="36" t="str">
        <f t="shared" si="141"/>
        <v>2015_WI</v>
      </c>
      <c r="G3049" s="45">
        <v>2015</v>
      </c>
      <c r="H3049" s="45">
        <f>_xlfn.XLOOKUP(J3049,Main_OG!$B$1:$B$766,Main_OG!$O$1:$O$766,"")</f>
        <v>0</v>
      </c>
      <c r="I3049" s="45">
        <f>_xlfn.XLOOKUP(F3049,Main_OG!$D$1:$D$766,Main_OG!$J$1:$J$766,"")</f>
        <v>0</v>
      </c>
      <c r="J3049" s="45" t="s">
        <v>351</v>
      </c>
      <c r="K3049" s="45" t="str">
        <f t="shared" si="142"/>
        <v>Wisconsin Public Service Corp_WI</v>
      </c>
      <c r="L3049" s="45" t="str">
        <f t="shared" si="143"/>
        <v>Wisconsin Public Service Corp_WI</v>
      </c>
      <c r="M3049" s="45" t="s">
        <v>4268</v>
      </c>
      <c r="N3049" s="45">
        <v>0</v>
      </c>
      <c r="O3049" s="45">
        <v>54627</v>
      </c>
      <c r="P3049" s="45">
        <v>217</v>
      </c>
      <c r="Q3049" s="45">
        <v>385272</v>
      </c>
      <c r="R3049" s="45">
        <v>0</v>
      </c>
      <c r="S3049" s="45">
        <v>3988622</v>
      </c>
      <c r="T3049" s="45">
        <v>3893579</v>
      </c>
      <c r="U3049" s="45">
        <v>2714690</v>
      </c>
      <c r="V3049" s="45">
        <v>0</v>
      </c>
      <c r="W3049" s="45">
        <v>9.6204303000000007</v>
      </c>
      <c r="X3049" s="45">
        <v>6.2218925</v>
      </c>
      <c r="Y3049" s="45">
        <v>13.468584</v>
      </c>
      <c r="Z3049" s="46">
        <v>315687.8</v>
      </c>
      <c r="AA3049" s="46">
        <v>54779.073203599488</v>
      </c>
      <c r="AB3049" s="47">
        <f>_xlfn.XLOOKUP($F3049,Main_OG!$D$1:$D$766,Main_OG!AJ$1:AJ$766,"")</f>
        <v>43384686</v>
      </c>
      <c r="AC3049" s="47">
        <f>_xlfn.XLOOKUP($F3049,Main_OG!$D$1:$D$766,Main_OG!AK$1:AK$766,"")</f>
        <v>705030</v>
      </c>
      <c r="AD3049" s="47">
        <f>_xlfn.XLOOKUP($F3049,Main_OG!$D$1:$D$766,Main_OG!AL$1:AL$766,"")</f>
        <v>198250178</v>
      </c>
      <c r="AE3049" s="47">
        <f>_xlfn.XLOOKUP($F3049,Main_OG!$D$1:$D$766,Main_OG!AM$1:AM$766,"")</f>
        <v>10008183</v>
      </c>
      <c r="AF3049" s="48">
        <f>_xlfn.XLOOKUP($F3049,Main_OG!$D$1:$D$766,Main_OG!Z$1:Z$766,"")</f>
        <v>0</v>
      </c>
      <c r="AG3049" s="48">
        <f>_xlfn.XLOOKUP($F3049,Main_OG!$D$1:$D$766,Main_OG!AA$1:AA$766,"")</f>
        <v>2.27</v>
      </c>
      <c r="AH3049" s="48">
        <f>_xlfn.XLOOKUP($F3049,Main_OG!$D$1:$D$766,Main_OG!AB$1:AB$766,"")</f>
        <v>12.08771849023859</v>
      </c>
      <c r="AI3049" s="48">
        <f>_xlfn.XLOOKUP($F3049,Main_OG!$D$1:$D$766,Main_OG!AC$1:AC$766,"")</f>
        <v>3.17</v>
      </c>
      <c r="AJ3049" s="48">
        <f>_xlfn.XLOOKUP($F3049,Main_OG!$D$1:$D$766,Main_OG!AD$1:AD$766,"")</f>
        <v>0.72</v>
      </c>
    </row>
    <row r="3050" spans="2:36" x14ac:dyDescent="0.35">
      <c r="B3050" s="36" t="s">
        <v>4248</v>
      </c>
      <c r="C3050" s="45" t="s">
        <v>230</v>
      </c>
      <c r="D3050" s="45" t="s">
        <v>4338</v>
      </c>
      <c r="E3050" s="36" t="s">
        <v>4248</v>
      </c>
      <c r="F3050" s="36" t="str">
        <f t="shared" si="141"/>
        <v>2016_MI</v>
      </c>
      <c r="G3050" s="45">
        <v>2016</v>
      </c>
      <c r="H3050" s="45">
        <f>_xlfn.XLOOKUP(J3050,Main_OG!$B$1:$B$766,Main_OG!$O$1:$O$766,"")</f>
        <v>0</v>
      </c>
      <c r="I3050" s="45">
        <f>_xlfn.XLOOKUP(F3050,Main_OG!$D$1:$D$766,Main_OG!$J$1:$J$766,"")</f>
        <v>1</v>
      </c>
      <c r="J3050" s="45" t="s">
        <v>230</v>
      </c>
      <c r="K3050" s="45" t="str">
        <f t="shared" si="142"/>
        <v>Wisconsin Public Service Corp_MI</v>
      </c>
      <c r="L3050" s="45" t="str">
        <f t="shared" si="143"/>
        <v>Wisconsin Public Service Corp_MI</v>
      </c>
      <c r="M3050" s="45" t="s">
        <v>4269</v>
      </c>
      <c r="N3050" s="45">
        <v>0</v>
      </c>
      <c r="O3050" s="45">
        <v>912</v>
      </c>
      <c r="P3050" s="45">
        <v>34</v>
      </c>
      <c r="Q3050" s="45">
        <v>8095</v>
      </c>
      <c r="R3050" s="45">
        <v>0</v>
      </c>
      <c r="S3050" s="45">
        <v>27522</v>
      </c>
      <c r="T3050" s="45">
        <v>167359</v>
      </c>
      <c r="U3050" s="45">
        <v>67105</v>
      </c>
      <c r="V3050" s="45">
        <v>0</v>
      </c>
      <c r="W3050" s="45">
        <v>11.266985999999999</v>
      </c>
      <c r="X3050" s="45">
        <v>5.5786661999999998</v>
      </c>
      <c r="Y3050" s="45">
        <v>11.148797</v>
      </c>
      <c r="Z3050" s="46">
        <v>500159.5</v>
      </c>
      <c r="AA3050" s="46">
        <v>50246.49599758572</v>
      </c>
      <c r="AB3050" s="47">
        <f>_xlfn.XLOOKUP($F3050,Main_OG!$D$1:$D$766,Main_OG!AJ$1:AJ$766,"")</f>
        <v>46245940</v>
      </c>
      <c r="AC3050" s="47">
        <f>_xlfn.XLOOKUP($F3050,Main_OG!$D$1:$D$766,Main_OG!AK$1:AK$766,"")</f>
        <v>3979136</v>
      </c>
      <c r="AD3050" s="47">
        <f>_xlfn.XLOOKUP($F3050,Main_OG!$D$1:$D$766,Main_OG!AL$1:AL$766,"")</f>
        <v>450646378</v>
      </c>
      <c r="AE3050" s="47">
        <f>_xlfn.XLOOKUP($F3050,Main_OG!$D$1:$D$766,Main_OG!AM$1:AM$766,"")</f>
        <v>31551710</v>
      </c>
      <c r="AF3050" s="48">
        <f>_xlfn.XLOOKUP($F3050,Main_OG!$D$1:$D$766,Main_OG!Z$1:Z$766,"")</f>
        <v>0</v>
      </c>
      <c r="AG3050" s="48">
        <f>_xlfn.XLOOKUP($F3050,Main_OG!$D$1:$D$766,Main_OG!AA$1:AA$766,"")</f>
        <v>2.25</v>
      </c>
      <c r="AH3050" s="48">
        <f>_xlfn.XLOOKUP($F3050,Main_OG!$D$1:$D$766,Main_OG!AB$1:AB$766,"")</f>
        <v>11.309272049594229</v>
      </c>
      <c r="AI3050" s="48">
        <f>_xlfn.XLOOKUP($F3050,Main_OG!$D$1:$D$766,Main_OG!AC$1:AC$766,"")</f>
        <v>2.71</v>
      </c>
      <c r="AJ3050" s="48">
        <f>_xlfn.XLOOKUP($F3050,Main_OG!$D$1:$D$766,Main_OG!AD$1:AD$766,"")</f>
        <v>0.65636700530415037</v>
      </c>
    </row>
    <row r="3051" spans="2:36" x14ac:dyDescent="0.35">
      <c r="B3051" s="36" t="s">
        <v>4248</v>
      </c>
      <c r="C3051" s="45" t="s">
        <v>351</v>
      </c>
      <c r="D3051" s="45" t="s">
        <v>4338</v>
      </c>
      <c r="E3051" s="36" t="s">
        <v>4248</v>
      </c>
      <c r="F3051" s="36" t="str">
        <f t="shared" si="141"/>
        <v>2016_WI</v>
      </c>
      <c r="G3051" s="45">
        <v>2016</v>
      </c>
      <c r="H3051" s="45">
        <f>_xlfn.XLOOKUP(J3051,Main_OG!$B$1:$B$766,Main_OG!$O$1:$O$766,"")</f>
        <v>0</v>
      </c>
      <c r="I3051" s="45">
        <f>_xlfn.XLOOKUP(F3051,Main_OG!$D$1:$D$766,Main_OG!$J$1:$J$766,"")</f>
        <v>0</v>
      </c>
      <c r="J3051" s="45" t="s">
        <v>351</v>
      </c>
      <c r="K3051" s="45" t="str">
        <f t="shared" si="142"/>
        <v>Wisconsin Public Service Corp_WI</v>
      </c>
      <c r="L3051" s="45" t="str">
        <f t="shared" si="143"/>
        <v>Wisconsin Public Service Corp_WI</v>
      </c>
      <c r="M3051" s="45" t="s">
        <v>4270</v>
      </c>
      <c r="N3051" s="45">
        <v>0</v>
      </c>
      <c r="O3051" s="45">
        <v>53916</v>
      </c>
      <c r="P3051" s="45">
        <v>188</v>
      </c>
      <c r="Q3051" s="45">
        <v>387554</v>
      </c>
      <c r="R3051" s="45">
        <v>0</v>
      </c>
      <c r="S3051" s="45">
        <v>4056031</v>
      </c>
      <c r="T3051" s="45">
        <v>4008599</v>
      </c>
      <c r="U3051" s="45">
        <v>2795214</v>
      </c>
      <c r="V3051" s="45">
        <v>0</v>
      </c>
      <c r="W3051" s="45">
        <v>9.3176827000000007</v>
      </c>
      <c r="X3051" s="45">
        <v>6.0049060000000001</v>
      </c>
      <c r="Y3051" s="45">
        <v>13.22039</v>
      </c>
      <c r="Z3051" s="46">
        <v>319272.3</v>
      </c>
      <c r="AA3051" s="46">
        <v>55283.619356659634</v>
      </c>
      <c r="AB3051" s="47">
        <f>_xlfn.XLOOKUP($F3051,Main_OG!$D$1:$D$766,Main_OG!AJ$1:AJ$766,"")</f>
        <v>38268622</v>
      </c>
      <c r="AC3051" s="47">
        <f>_xlfn.XLOOKUP($F3051,Main_OG!$D$1:$D$766,Main_OG!AK$1:AK$766,"")</f>
        <v>585422</v>
      </c>
      <c r="AD3051" s="47">
        <f>_xlfn.XLOOKUP($F3051,Main_OG!$D$1:$D$766,Main_OG!AL$1:AL$766,"")</f>
        <v>229614262</v>
      </c>
      <c r="AE3051" s="47">
        <f>_xlfn.XLOOKUP($F3051,Main_OG!$D$1:$D$766,Main_OG!AM$1:AM$766,"")</f>
        <v>10151394</v>
      </c>
      <c r="AF3051" s="48">
        <f>_xlfn.XLOOKUP($F3051,Main_OG!$D$1:$D$766,Main_OG!Z$1:Z$766,"")</f>
        <v>0</v>
      </c>
      <c r="AG3051" s="48">
        <f>_xlfn.XLOOKUP($F3051,Main_OG!$D$1:$D$766,Main_OG!AA$1:AA$766,"")</f>
        <v>2.2143440282408582</v>
      </c>
      <c r="AH3051" s="48">
        <f>_xlfn.XLOOKUP($F3051,Main_OG!$D$1:$D$766,Main_OG!AB$1:AB$766,"")</f>
        <v>11.309272049594229</v>
      </c>
      <c r="AI3051" s="48">
        <f>_xlfn.XLOOKUP($F3051,Main_OG!$D$1:$D$766,Main_OG!AC$1:AC$766,"")</f>
        <v>2.77</v>
      </c>
      <c r="AJ3051" s="48">
        <f>_xlfn.XLOOKUP($F3051,Main_OG!$D$1:$D$766,Main_OG!AD$1:AD$766,"")</f>
        <v>0.71</v>
      </c>
    </row>
    <row r="3052" spans="2:36" x14ac:dyDescent="0.35">
      <c r="B3052" s="36" t="s">
        <v>4248</v>
      </c>
      <c r="C3052" s="45" t="s">
        <v>351</v>
      </c>
      <c r="D3052" s="45" t="s">
        <v>4338</v>
      </c>
      <c r="E3052" s="36" t="s">
        <v>4248</v>
      </c>
      <c r="F3052" s="36" t="str">
        <f t="shared" si="141"/>
        <v>2017_WI</v>
      </c>
      <c r="G3052" s="45">
        <v>2017</v>
      </c>
      <c r="H3052" s="45">
        <f>_xlfn.XLOOKUP(J3052,Main_OG!$B$1:$B$766,Main_OG!$O$1:$O$766,"")</f>
        <v>0</v>
      </c>
      <c r="I3052" s="45">
        <f>_xlfn.XLOOKUP(F3052,Main_OG!$D$1:$D$766,Main_OG!$J$1:$J$766,"")</f>
        <v>0</v>
      </c>
      <c r="J3052" s="45" t="s">
        <v>351</v>
      </c>
      <c r="K3052" s="45" t="str">
        <f t="shared" si="142"/>
        <v>Wisconsin Public Service Corp_WI</v>
      </c>
      <c r="L3052" s="45" t="str">
        <f t="shared" si="143"/>
        <v>Wisconsin Public Service Corp_WI</v>
      </c>
      <c r="M3052" s="45" t="s">
        <v>4271</v>
      </c>
      <c r="N3052" s="45">
        <v>0</v>
      </c>
      <c r="O3052" s="45">
        <v>53994</v>
      </c>
      <c r="P3052" s="45">
        <v>189</v>
      </c>
      <c r="Q3052" s="45">
        <v>388063</v>
      </c>
      <c r="R3052" s="45">
        <v>0</v>
      </c>
      <c r="S3052" s="45">
        <v>4014677</v>
      </c>
      <c r="T3052" s="45">
        <v>4003110</v>
      </c>
      <c r="U3052" s="45">
        <v>2761396</v>
      </c>
      <c r="V3052" s="45">
        <v>0</v>
      </c>
      <c r="W3052" s="45">
        <v>9.3841821000000003</v>
      </c>
      <c r="X3052" s="45">
        <v>5.9776774000000001</v>
      </c>
      <c r="Y3052" s="45">
        <v>13.379619999999999</v>
      </c>
      <c r="Z3052" s="46">
        <v>321886.8</v>
      </c>
      <c r="AA3052" s="46">
        <v>55563.37513962618</v>
      </c>
      <c r="AB3052" s="47">
        <f>_xlfn.XLOOKUP($F3052,Main_OG!$D$1:$D$766,Main_OG!AJ$1:AJ$766,"")</f>
        <v>42139592</v>
      </c>
      <c r="AC3052" s="47">
        <f>_xlfn.XLOOKUP($F3052,Main_OG!$D$1:$D$766,Main_OG!AK$1:AK$766,"")</f>
        <v>629948</v>
      </c>
      <c r="AD3052" s="47">
        <f>_xlfn.XLOOKUP($F3052,Main_OG!$D$1:$D$766,Main_OG!AL$1:AL$766,"")</f>
        <v>209785614</v>
      </c>
      <c r="AE3052" s="47">
        <f>_xlfn.XLOOKUP($F3052,Main_OG!$D$1:$D$766,Main_OG!AM$1:AM$766,"")</f>
        <v>9648979</v>
      </c>
      <c r="AF3052" s="48">
        <f>_xlfn.XLOOKUP($F3052,Main_OG!$D$1:$D$766,Main_OG!Z$1:Z$766,"")</f>
        <v>2.17</v>
      </c>
      <c r="AG3052" s="48">
        <f>_xlfn.XLOOKUP($F3052,Main_OG!$D$1:$D$766,Main_OG!AA$1:AA$766,"")</f>
        <v>2.2200000000000002</v>
      </c>
      <c r="AH3052" s="48">
        <f>_xlfn.XLOOKUP($F3052,Main_OG!$D$1:$D$766,Main_OG!AB$1:AB$766,"")</f>
        <v>12.68</v>
      </c>
      <c r="AI3052" s="48">
        <f>_xlfn.XLOOKUP($F3052,Main_OG!$D$1:$D$766,Main_OG!AC$1:AC$766,"")</f>
        <v>3.2</v>
      </c>
      <c r="AJ3052" s="48">
        <f>_xlfn.XLOOKUP($F3052,Main_OG!$D$1:$D$766,Main_OG!AD$1:AD$766,"")</f>
        <v>0.71</v>
      </c>
    </row>
    <row r="3053" spans="2:36" x14ac:dyDescent="0.35">
      <c r="B3053" s="36" t="s">
        <v>4248</v>
      </c>
      <c r="C3053" s="45" t="s">
        <v>351</v>
      </c>
      <c r="D3053" s="45" t="s">
        <v>4338</v>
      </c>
      <c r="E3053" s="36" t="s">
        <v>4248</v>
      </c>
      <c r="F3053" s="36" t="str">
        <f t="shared" si="141"/>
        <v>2018_WI</v>
      </c>
      <c r="G3053" s="45">
        <v>2018</v>
      </c>
      <c r="H3053" s="45">
        <f>_xlfn.XLOOKUP(J3053,Main_OG!$B$1:$B$766,Main_OG!$O$1:$O$766,"")</f>
        <v>0</v>
      </c>
      <c r="I3053" s="45">
        <f>_xlfn.XLOOKUP(F3053,Main_OG!$D$1:$D$766,Main_OG!$J$1:$J$766,"")</f>
        <v>0</v>
      </c>
      <c r="J3053" s="45" t="s">
        <v>351</v>
      </c>
      <c r="K3053" s="45" t="str">
        <f t="shared" si="142"/>
        <v>Wisconsin Public Service Corp_WI</v>
      </c>
      <c r="L3053" s="45" t="str">
        <f t="shared" si="143"/>
        <v>Wisconsin Public Service Corp_WI</v>
      </c>
      <c r="M3053" s="45" t="s">
        <v>4272</v>
      </c>
      <c r="N3053" s="45">
        <v>0</v>
      </c>
      <c r="O3053" s="45">
        <v>53874</v>
      </c>
      <c r="P3053" s="45">
        <v>188</v>
      </c>
      <c r="Q3053" s="45">
        <v>390585</v>
      </c>
      <c r="R3053" s="45">
        <v>0</v>
      </c>
      <c r="S3053" s="45">
        <v>4111723</v>
      </c>
      <c r="T3053" s="45">
        <v>4020446</v>
      </c>
      <c r="U3053" s="45">
        <v>2935701</v>
      </c>
      <c r="V3053" s="45">
        <v>0</v>
      </c>
      <c r="W3053" s="45">
        <v>9.2773613000000008</v>
      </c>
      <c r="X3053" s="45">
        <v>5.9594060000000004</v>
      </c>
      <c r="Y3053" s="45">
        <v>13.038709000000001</v>
      </c>
      <c r="Z3053" s="46">
        <v>328832.40000000002</v>
      </c>
      <c r="AA3053" s="46">
        <v>56604.293894000315</v>
      </c>
      <c r="AB3053" s="47">
        <f>_xlfn.XLOOKUP($F3053,Main_OG!$D$1:$D$766,Main_OG!AJ$1:AJ$766,"")</f>
        <v>39247642</v>
      </c>
      <c r="AC3053" s="47">
        <f>_xlfn.XLOOKUP($F3053,Main_OG!$D$1:$D$766,Main_OG!AK$1:AK$766,"")</f>
        <v>610596</v>
      </c>
      <c r="AD3053" s="47">
        <f>_xlfn.XLOOKUP($F3053,Main_OG!$D$1:$D$766,Main_OG!AL$1:AL$766,"")</f>
        <v>257910908</v>
      </c>
      <c r="AE3053" s="47">
        <f>_xlfn.XLOOKUP($F3053,Main_OG!$D$1:$D$766,Main_OG!AM$1:AM$766,"")</f>
        <v>10129122</v>
      </c>
      <c r="AF3053" s="48">
        <f>_xlfn.XLOOKUP($F3053,Main_OG!$D$1:$D$766,Main_OG!Z$1:Z$766,"")</f>
        <v>2.2200000000000002</v>
      </c>
      <c r="AG3053" s="48">
        <f>_xlfn.XLOOKUP($F3053,Main_OG!$D$1:$D$766,Main_OG!AA$1:AA$766,"")</f>
        <v>2.1875855044172008</v>
      </c>
      <c r="AH3053" s="48">
        <f>_xlfn.XLOOKUP($F3053,Main_OG!$D$1:$D$766,Main_OG!AB$1:AB$766,"")</f>
        <v>17.134646247082848</v>
      </c>
      <c r="AI3053" s="48">
        <f>_xlfn.XLOOKUP($F3053,Main_OG!$D$1:$D$766,Main_OG!AC$1:AC$766,"")</f>
        <v>3.22</v>
      </c>
      <c r="AJ3053" s="48">
        <f>_xlfn.XLOOKUP($F3053,Main_OG!$D$1:$D$766,Main_OG!AD$1:AD$766,"")</f>
        <v>0.68</v>
      </c>
    </row>
    <row r="3054" spans="2:36" x14ac:dyDescent="0.35">
      <c r="B3054" s="36" t="s">
        <v>4248</v>
      </c>
      <c r="C3054" s="45" t="s">
        <v>351</v>
      </c>
      <c r="D3054" s="45" t="s">
        <v>4338</v>
      </c>
      <c r="E3054" s="36" t="s">
        <v>4248</v>
      </c>
      <c r="F3054" s="36" t="str">
        <f t="shared" si="141"/>
        <v>2019_WI</v>
      </c>
      <c r="G3054" s="45">
        <v>2019</v>
      </c>
      <c r="H3054" s="45">
        <f>_xlfn.XLOOKUP(J3054,Main_OG!$B$1:$B$766,Main_OG!$O$1:$O$766,"")</f>
        <v>0</v>
      </c>
      <c r="I3054" s="45">
        <f>_xlfn.XLOOKUP(F3054,Main_OG!$D$1:$D$766,Main_OG!$J$1:$J$766,"")</f>
        <v>0</v>
      </c>
      <c r="J3054" s="45" t="s">
        <v>351</v>
      </c>
      <c r="K3054" s="45" t="str">
        <f t="shared" si="142"/>
        <v>Wisconsin Public Service Corp_WI</v>
      </c>
      <c r="L3054" s="45" t="str">
        <f t="shared" si="143"/>
        <v>Wisconsin Public Service Corp_WI</v>
      </c>
      <c r="M3054" s="45" t="s">
        <v>4273</v>
      </c>
      <c r="N3054" s="45">
        <v>0</v>
      </c>
      <c r="O3054" s="45">
        <v>54131</v>
      </c>
      <c r="P3054" s="45">
        <v>195</v>
      </c>
      <c r="Q3054" s="45">
        <v>393167</v>
      </c>
      <c r="R3054" s="45">
        <v>0</v>
      </c>
      <c r="S3054" s="45">
        <v>4011727</v>
      </c>
      <c r="T3054" s="45">
        <v>3877612</v>
      </c>
      <c r="U3054" s="45">
        <v>2868978</v>
      </c>
      <c r="V3054" s="45">
        <v>0</v>
      </c>
      <c r="W3054" s="45">
        <v>9.1266928000000007</v>
      </c>
      <c r="X3054" s="45">
        <v>5.7833119999999996</v>
      </c>
      <c r="Y3054" s="45">
        <v>12.92928</v>
      </c>
      <c r="Z3054" s="46">
        <v>333698.59999999998</v>
      </c>
      <c r="AA3054" s="46">
        <v>57291.434353818753</v>
      </c>
      <c r="AB3054" s="47">
        <f>_xlfn.XLOOKUP($F3054,Main_OG!$D$1:$D$766,Main_OG!AJ$1:AJ$766,"")</f>
        <v>29618624</v>
      </c>
      <c r="AC3054" s="47">
        <f>_xlfn.XLOOKUP($F3054,Main_OG!$D$1:$D$766,Main_OG!AK$1:AK$766,"")</f>
        <v>620872</v>
      </c>
      <c r="AD3054" s="47">
        <f>_xlfn.XLOOKUP($F3054,Main_OG!$D$1:$D$766,Main_OG!AL$1:AL$766,"")</f>
        <v>296214928</v>
      </c>
      <c r="AE3054" s="47">
        <f>_xlfn.XLOOKUP($F3054,Main_OG!$D$1:$D$766,Main_OG!AM$1:AM$766,"")</f>
        <v>10030305</v>
      </c>
      <c r="AF3054" s="48">
        <f>_xlfn.XLOOKUP($F3054,Main_OG!$D$1:$D$766,Main_OG!Z$1:Z$766,"")</f>
        <v>2.08</v>
      </c>
      <c r="AG3054" s="48">
        <f>_xlfn.XLOOKUP($F3054,Main_OG!$D$1:$D$766,Main_OG!AA$1:AA$766,"")</f>
        <v>2.2200000000000002</v>
      </c>
      <c r="AH3054" s="48">
        <f>_xlfn.XLOOKUP($F3054,Main_OG!$D$1:$D$766,Main_OG!AB$1:AB$766,"")</f>
        <v>16.155101142605361</v>
      </c>
      <c r="AI3054" s="48">
        <f>_xlfn.XLOOKUP($F3054,Main_OG!$D$1:$D$766,Main_OG!AC$1:AC$766,"")</f>
        <v>3.3292283805067271</v>
      </c>
      <c r="AJ3054" s="48">
        <f>_xlfn.XLOOKUP($F3054,Main_OG!$D$1:$D$766,Main_OG!AD$1:AD$766,"")</f>
        <v>0.65</v>
      </c>
    </row>
    <row r="3055" spans="2:36" x14ac:dyDescent="0.35">
      <c r="B3055" s="36" t="s">
        <v>4248</v>
      </c>
      <c r="C3055" s="45" t="s">
        <v>351</v>
      </c>
      <c r="D3055" s="45" t="s">
        <v>4338</v>
      </c>
      <c r="E3055" s="36" t="s">
        <v>4248</v>
      </c>
      <c r="F3055" s="36" t="str">
        <f t="shared" si="141"/>
        <v>2020_WI</v>
      </c>
      <c r="G3055" s="45">
        <v>2020</v>
      </c>
      <c r="H3055" s="45">
        <f>_xlfn.XLOOKUP(J3055,Main_OG!$B$1:$B$766,Main_OG!$O$1:$O$766,"")</f>
        <v>0</v>
      </c>
      <c r="I3055" s="45">
        <f>_xlfn.XLOOKUP(F3055,Main_OG!$D$1:$D$766,Main_OG!$J$1:$J$766,"")</f>
        <v>0</v>
      </c>
      <c r="J3055" s="45" t="s">
        <v>351</v>
      </c>
      <c r="K3055" s="45" t="str">
        <f t="shared" si="142"/>
        <v>Wisconsin Public Service Corp_WI</v>
      </c>
      <c r="L3055" s="45" t="str">
        <f t="shared" si="143"/>
        <v>Wisconsin Public Service Corp_WI</v>
      </c>
      <c r="M3055" s="45" t="s">
        <v>4274</v>
      </c>
      <c r="N3055" s="45">
        <v>0</v>
      </c>
      <c r="O3055" s="45">
        <v>54513</v>
      </c>
      <c r="P3055" s="45">
        <v>193</v>
      </c>
      <c r="Q3055" s="45">
        <v>0</v>
      </c>
      <c r="R3055" s="45">
        <v>0</v>
      </c>
      <c r="S3055" s="45">
        <v>3894862</v>
      </c>
      <c r="T3055" s="45">
        <v>3682701</v>
      </c>
      <c r="U3055" s="45">
        <v>0</v>
      </c>
      <c r="V3055" s="45">
        <v>0</v>
      </c>
      <c r="W3055" s="45">
        <v>9.2580840999999996</v>
      </c>
      <c r="X3055" s="45">
        <v>5.9444793000000002</v>
      </c>
      <c r="Y3055" s="45">
        <v>0</v>
      </c>
      <c r="Z3055" s="46">
        <v>322972.7</v>
      </c>
      <c r="AA3055" s="46">
        <v>55365.508384040768</v>
      </c>
      <c r="AB3055" s="47">
        <f>_xlfn.XLOOKUP($F3055,Main_OG!$D$1:$D$766,Main_OG!AJ$1:AJ$766,"")</f>
        <v>26673724</v>
      </c>
      <c r="AC3055" s="47">
        <f>_xlfn.XLOOKUP($F3055,Main_OG!$D$1:$D$766,Main_OG!AK$1:AK$766,"")</f>
        <v>482682</v>
      </c>
      <c r="AD3055" s="47">
        <f>_xlfn.XLOOKUP($F3055,Main_OG!$D$1:$D$766,Main_OG!AL$1:AL$766,"")</f>
        <v>320593422</v>
      </c>
      <c r="AE3055" s="47">
        <f>_xlfn.XLOOKUP($F3055,Main_OG!$D$1:$D$766,Main_OG!AM$1:AM$766,"")</f>
        <v>0</v>
      </c>
      <c r="AF3055" s="48">
        <f>_xlfn.XLOOKUP($F3055,Main_OG!$D$1:$D$766,Main_OG!Z$1:Z$766,"")</f>
        <v>0</v>
      </c>
      <c r="AG3055" s="48">
        <f>_xlfn.XLOOKUP($F3055,Main_OG!$D$1:$D$766,Main_OG!AA$1:AA$766,"")</f>
        <v>2.127327759928813</v>
      </c>
      <c r="AH3055" s="48">
        <f>_xlfn.XLOOKUP($F3055,Main_OG!$D$1:$D$766,Main_OG!AB$1:AB$766,"")</f>
        <v>9.1199999999999992</v>
      </c>
      <c r="AI3055" s="48">
        <f>_xlfn.XLOOKUP($F3055,Main_OG!$D$1:$D$766,Main_OG!AC$1:AC$766,"")</f>
        <v>2.8422150630003218</v>
      </c>
      <c r="AJ3055" s="48">
        <f>_xlfn.XLOOKUP($F3055,Main_OG!$D$1:$D$766,Main_OG!AD$1:AD$766,"")</f>
        <v>0.62</v>
      </c>
    </row>
    <row r="3056" spans="2:36" x14ac:dyDescent="0.35">
      <c r="B3056" s="36" t="s">
        <v>4275</v>
      </c>
      <c r="C3056" s="45" t="s">
        <v>199</v>
      </c>
      <c r="D3056" s="45" t="s">
        <v>4339</v>
      </c>
      <c r="E3056" s="36" t="s">
        <v>4275</v>
      </c>
      <c r="F3056" s="36" t="str">
        <f t="shared" si="141"/>
        <v>2006_NC</v>
      </c>
      <c r="G3056" s="45">
        <v>2006</v>
      </c>
      <c r="H3056" s="45">
        <f>_xlfn.XLOOKUP(J3056,Main_OG!$B$1:$B$766,Main_OG!$O$1:$O$766,"")</f>
        <v>0</v>
      </c>
      <c r="I3056" s="45">
        <f>_xlfn.XLOOKUP(F3056,Main_OG!$D$1:$D$766,Main_OG!$J$1:$J$766,"")</f>
        <v>0</v>
      </c>
      <c r="J3056" s="45" t="s">
        <v>199</v>
      </c>
      <c r="K3056" s="45" t="str">
        <f>_xlfn.CONCAT(B3056,"_",C3056)</f>
        <v>Duke Energy Progress (Merged)_NC</v>
      </c>
      <c r="L3056" s="45" t="str">
        <f>_xlfn.CONCAT(C3056,"_",E3056)</f>
        <v>NC_Duke Energy Progress (Merged)</v>
      </c>
      <c r="M3056" s="45" t="str">
        <f t="shared" ref="M3056:M3085" si="144">_xlfn.CONCAT(E3056,"_",F3056)</f>
        <v>Duke Energy Progress (Merged)_2006_NC</v>
      </c>
      <c r="N3056" s="45">
        <v>1</v>
      </c>
      <c r="O3056" s="45">
        <v>439031</v>
      </c>
      <c r="P3056" s="45">
        <v>9104</v>
      </c>
      <c r="Q3056" s="45">
        <v>2542569</v>
      </c>
      <c r="R3056" s="45">
        <v>1</v>
      </c>
      <c r="S3056" s="45">
        <v>2276746</v>
      </c>
      <c r="T3056" s="45">
        <v>1218753</v>
      </c>
      <c r="U3056" s="45">
        <v>2832538</v>
      </c>
      <c r="V3056" s="45">
        <v>3.225806451612903</v>
      </c>
      <c r="W3056" s="45">
        <v>6.8609667729547823</v>
      </c>
      <c r="X3056" s="45">
        <v>5.2581502713247561</v>
      </c>
      <c r="Y3056" s="45">
        <v>8.4921062950109452</v>
      </c>
      <c r="Z3056" s="46">
        <v>470663.9</v>
      </c>
      <c r="AA3056" s="46">
        <v>52781.165087521178</v>
      </c>
      <c r="AB3056" s="47">
        <f>_xlfn.XLOOKUP($F3056,Main_OG!$D$1:$D$766,Main_OG!AJ$1:AJ$766,"")</f>
        <v>60694589.420000002</v>
      </c>
      <c r="AC3056" s="47">
        <f>_xlfn.XLOOKUP($F3056,Main_OG!$D$1:$D$766,Main_OG!AK$1:AK$766,"")</f>
        <v>1340560.04</v>
      </c>
      <c r="AD3056" s="47">
        <f>_xlfn.XLOOKUP($F3056,Main_OG!$D$1:$D$766,Main_OG!AL$1:AL$766,"")</f>
        <v>57009192.18</v>
      </c>
      <c r="AE3056" s="47">
        <f>_xlfn.XLOOKUP($F3056,Main_OG!$D$1:$D$766,Main_OG!AM$1:AM$766,"")</f>
        <v>39963184</v>
      </c>
      <c r="AF3056" s="48">
        <f>_xlfn.XLOOKUP($F3056,Main_OG!$D$1:$D$766,Main_OG!Z$1:Z$766,"")</f>
        <v>0</v>
      </c>
      <c r="AG3056" s="48">
        <f>_xlfn.XLOOKUP($F3056,Main_OG!$D$1:$D$766,Main_OG!AA$1:AA$766,"")</f>
        <v>2.69</v>
      </c>
      <c r="AH3056" s="48">
        <f>_xlfn.XLOOKUP($F3056,Main_OG!$D$1:$D$766,Main_OG!AB$1:AB$766,"")</f>
        <v>13.99</v>
      </c>
      <c r="AI3056" s="48">
        <f>_xlfn.XLOOKUP($F3056,Main_OG!$D$1:$D$766,Main_OG!AC$1:AC$766,"")</f>
        <v>7.64</v>
      </c>
      <c r="AJ3056" s="48">
        <f>_xlfn.XLOOKUP($F3056,Main_OG!$D$1:$D$766,Main_OG!AD$1:AD$766,"")</f>
        <v>0.43</v>
      </c>
    </row>
    <row r="3057" spans="2:36" x14ac:dyDescent="0.35">
      <c r="B3057" s="36" t="s">
        <v>4275</v>
      </c>
      <c r="C3057" s="45" t="s">
        <v>467</v>
      </c>
      <c r="D3057" s="45" t="s">
        <v>4339</v>
      </c>
      <c r="E3057" s="36" t="s">
        <v>4275</v>
      </c>
      <c r="F3057" s="36" t="str">
        <f>_xlfn.CONCAT(G3057,"_",J3057)</f>
        <v>2006_SC</v>
      </c>
      <c r="G3057" s="45">
        <f>+G3056</f>
        <v>2006</v>
      </c>
      <c r="H3057" s="45">
        <f>_xlfn.XLOOKUP(J3057,Main_OG!$B$1:$B$766,Main_OG!$O$1:$O$766,"")</f>
        <v>0</v>
      </c>
      <c r="I3057" s="45">
        <f>_xlfn.XLOOKUP(F3057,Main_OG!$D$1:$D$766,Main_OG!$J$1:$J$766,"")</f>
        <v>0</v>
      </c>
      <c r="J3057" s="45" t="s">
        <v>467</v>
      </c>
      <c r="K3057" s="45" t="str">
        <f t="shared" ref="K3057:K3085" si="145">_xlfn.CONCAT(B3057,"_",C3057)</f>
        <v>Duke Energy Progress (Merged)_SC</v>
      </c>
      <c r="L3057" s="45" t="str">
        <f t="shared" ref="L3057:L3085" si="146">_xlfn.CONCAT(C3057,"_",E3057)</f>
        <v>SC_Duke Energy Progress (Merged)</v>
      </c>
      <c r="M3057" s="45" t="str">
        <f t="shared" si="144"/>
        <v>Duke Energy Progress (Merged)_2006_SC</v>
      </c>
      <c r="N3057" s="45">
        <v>0</v>
      </c>
      <c r="O3057" s="45">
        <v>116997</v>
      </c>
      <c r="P3057" s="45">
        <v>2556</v>
      </c>
      <c r="Q3057" s="45">
        <v>570196</v>
      </c>
      <c r="R3057" s="45">
        <v>0</v>
      </c>
      <c r="S3057" s="45">
        <v>496970</v>
      </c>
      <c r="T3057" s="45">
        <v>582937</v>
      </c>
      <c r="U3057" s="45">
        <v>637480</v>
      </c>
      <c r="V3057" s="45">
        <v>0</v>
      </c>
      <c r="W3057" s="45">
        <v>7.1844746451479597</v>
      </c>
      <c r="X3057" s="45">
        <v>4.843698502563373</v>
      </c>
      <c r="Y3057" s="45">
        <v>8.1758858259006288</v>
      </c>
      <c r="Z3057" s="46">
        <v>187386.1</v>
      </c>
      <c r="AA3057" s="46">
        <v>42999.696868660147</v>
      </c>
      <c r="AB3057" s="47">
        <f>_xlfn.XLOOKUP($F3057,Main_OG!$D$1:$D$766,Main_OG!AJ$1:AJ$766,"")</f>
        <v>31697033.439999998</v>
      </c>
      <c r="AC3057" s="47">
        <f>_xlfn.XLOOKUP($F3057,Main_OG!$D$1:$D$766,Main_OG!AK$1:AK$766,"")</f>
        <v>785920.36</v>
      </c>
      <c r="AD3057" s="47">
        <f>_xlfn.XLOOKUP($F3057,Main_OG!$D$1:$D$766,Main_OG!AL$1:AL$766,"")</f>
        <v>97908964.299999997</v>
      </c>
      <c r="AE3057" s="47">
        <f>_xlfn.XLOOKUP($F3057,Main_OG!$D$1:$D$766,Main_OG!AM$1:AM$766,"")</f>
        <v>50797372</v>
      </c>
      <c r="AF3057" s="48">
        <f>_xlfn.XLOOKUP($F3057,Main_OG!$D$1:$D$766,Main_OG!Z$1:Z$766,"")</f>
        <v>0</v>
      </c>
      <c r="AG3057" s="48">
        <f>_xlfn.XLOOKUP($F3057,Main_OG!$D$1:$D$766,Main_OG!AA$1:AA$766,"")</f>
        <v>2.2465548173415608</v>
      </c>
      <c r="AH3057" s="48">
        <f>_xlfn.XLOOKUP($F3057,Main_OG!$D$1:$D$766,Main_OG!AB$1:AB$766,"")</f>
        <v>14.92</v>
      </c>
      <c r="AI3057" s="48">
        <f>_xlfn.XLOOKUP($F3057,Main_OG!$D$1:$D$766,Main_OG!AC$1:AC$766,"")</f>
        <v>7.75</v>
      </c>
      <c r="AJ3057" s="48">
        <f>_xlfn.XLOOKUP($F3057,Main_OG!$D$1:$D$766,Main_OG!AD$1:AD$766,"")</f>
        <v>0.39</v>
      </c>
    </row>
    <row r="3058" spans="2:36" x14ac:dyDescent="0.35">
      <c r="B3058" s="36" t="s">
        <v>4275</v>
      </c>
      <c r="C3058" s="45" t="s">
        <v>199</v>
      </c>
      <c r="D3058" s="45" t="s">
        <v>4339</v>
      </c>
      <c r="E3058" s="36" t="s">
        <v>4275</v>
      </c>
      <c r="F3058" s="36" t="str">
        <f t="shared" ref="F3058:F3085" si="147">_xlfn.CONCAT(G3058,"_",J3058)</f>
        <v>2007_NC</v>
      </c>
      <c r="G3058" s="45">
        <f>+G3057+1</f>
        <v>2007</v>
      </c>
      <c r="H3058" s="45">
        <f>_xlfn.XLOOKUP(J3058,Main_OG!$B$1:$B$766,Main_OG!$O$1:$O$766,"")</f>
        <v>0</v>
      </c>
      <c r="I3058" s="45">
        <f>_xlfn.XLOOKUP(F3058,Main_OG!$D$1:$D$766,Main_OG!$J$1:$J$766,"")</f>
        <v>0</v>
      </c>
      <c r="J3058" s="45" t="s">
        <v>199</v>
      </c>
      <c r="K3058" s="45" t="str">
        <f t="shared" si="145"/>
        <v>Duke Energy Progress (Merged)_NC</v>
      </c>
      <c r="L3058" s="45" t="str">
        <f t="shared" si="146"/>
        <v>NC_Duke Energy Progress (Merged)</v>
      </c>
      <c r="M3058" s="45" t="str">
        <f t="shared" si="144"/>
        <v>Duke Energy Progress (Merged)_2007_NC</v>
      </c>
      <c r="N3058" s="45">
        <v>1</v>
      </c>
      <c r="O3058" s="45">
        <v>256525</v>
      </c>
      <c r="P3058" s="45">
        <v>5452</v>
      </c>
      <c r="Q3058" s="45">
        <v>1539519</v>
      </c>
      <c r="R3058" s="45">
        <v>2</v>
      </c>
      <c r="S3058" s="45">
        <v>1442864</v>
      </c>
      <c r="T3058" s="45">
        <v>691896</v>
      </c>
      <c r="U3058" s="45">
        <v>1719094</v>
      </c>
      <c r="V3058" s="45">
        <v>9.09</v>
      </c>
      <c r="W3058" s="45">
        <v>6.61</v>
      </c>
      <c r="X3058" s="45">
        <v>4.87</v>
      </c>
      <c r="Y3058" s="45">
        <v>8.19</v>
      </c>
      <c r="Z3058" s="46">
        <v>477920.8</v>
      </c>
      <c r="AA3058" s="46">
        <v>52414.878334009831</v>
      </c>
      <c r="AB3058" s="47">
        <f>_xlfn.XLOOKUP($F3058,Main_OG!$D$1:$D$766,Main_OG!AJ$1:AJ$766,"")</f>
        <v>64600266</v>
      </c>
      <c r="AC3058" s="47">
        <f>_xlfn.XLOOKUP($F3058,Main_OG!$D$1:$D$766,Main_OG!AK$1:AK$766,"")</f>
        <v>1483690</v>
      </c>
      <c r="AD3058" s="47">
        <f>_xlfn.XLOOKUP($F3058,Main_OG!$D$1:$D$766,Main_OG!AL$1:AL$766,"")</f>
        <v>80793738</v>
      </c>
      <c r="AE3058" s="47">
        <f>_xlfn.XLOOKUP($F3058,Main_OG!$D$1:$D$766,Main_OG!AM$1:AM$766,"")</f>
        <v>40044705</v>
      </c>
      <c r="AF3058" s="48">
        <f>_xlfn.XLOOKUP($F3058,Main_OG!$D$1:$D$766,Main_OG!Z$1:Z$766,"")</f>
        <v>0</v>
      </c>
      <c r="AG3058" s="48">
        <f>_xlfn.XLOOKUP($F3058,Main_OG!$D$1:$D$766,Main_OG!AA$1:AA$766,"")</f>
        <v>2.75</v>
      </c>
      <c r="AH3058" s="48">
        <f>_xlfn.XLOOKUP($F3058,Main_OG!$D$1:$D$766,Main_OG!AB$1:AB$766,"")</f>
        <v>14.91</v>
      </c>
      <c r="AI3058" s="48">
        <f>_xlfn.XLOOKUP($F3058,Main_OG!$D$1:$D$766,Main_OG!AC$1:AC$766,"")</f>
        <v>7.94</v>
      </c>
      <c r="AJ3058" s="48">
        <f>_xlfn.XLOOKUP($F3058,Main_OG!$D$1:$D$766,Main_OG!AD$1:AD$766,"")</f>
        <v>0.41</v>
      </c>
    </row>
    <row r="3059" spans="2:36" x14ac:dyDescent="0.35">
      <c r="B3059" s="36" t="s">
        <v>4275</v>
      </c>
      <c r="C3059" s="45" t="s">
        <v>467</v>
      </c>
      <c r="D3059" s="45" t="s">
        <v>4339</v>
      </c>
      <c r="E3059" s="36" t="s">
        <v>4275</v>
      </c>
      <c r="F3059" s="36" t="str">
        <f t="shared" si="147"/>
        <v>2007_SC</v>
      </c>
      <c r="G3059" s="45">
        <f>+G3058</f>
        <v>2007</v>
      </c>
      <c r="H3059" s="45">
        <f>_xlfn.XLOOKUP(J3059,Main_OG!$B$1:$B$766,Main_OG!$O$1:$O$766,"")</f>
        <v>0</v>
      </c>
      <c r="I3059" s="45">
        <f>_xlfn.XLOOKUP(F3059,Main_OG!$D$1:$D$766,Main_OG!$J$1:$J$766,"")</f>
        <v>0</v>
      </c>
      <c r="J3059" s="45" t="s">
        <v>467</v>
      </c>
      <c r="K3059" s="45" t="str">
        <f t="shared" si="145"/>
        <v>Duke Energy Progress (Merged)_SC</v>
      </c>
      <c r="L3059" s="45" t="str">
        <f t="shared" si="146"/>
        <v>SC_Duke Energy Progress (Merged)</v>
      </c>
      <c r="M3059" s="45" t="str">
        <f t="shared" si="144"/>
        <v>Duke Energy Progress (Merged)_2007_SC</v>
      </c>
      <c r="N3059" s="45">
        <v>0</v>
      </c>
      <c r="O3059" s="45">
        <v>85872</v>
      </c>
      <c r="P3059" s="45">
        <v>1799</v>
      </c>
      <c r="Q3059" s="45">
        <v>441084</v>
      </c>
      <c r="R3059" s="45">
        <v>0</v>
      </c>
      <c r="S3059" s="45">
        <v>384834</v>
      </c>
      <c r="T3059" s="45">
        <v>421949</v>
      </c>
      <c r="U3059" s="45">
        <v>495112</v>
      </c>
      <c r="V3059" s="45">
        <v>0</v>
      </c>
      <c r="W3059" s="45">
        <v>6.58</v>
      </c>
      <c r="X3059" s="45">
        <v>4.3499999999999996</v>
      </c>
      <c r="Y3059" s="45">
        <v>7.68</v>
      </c>
      <c r="Z3059" s="46">
        <v>193386.6</v>
      </c>
      <c r="AA3059" s="46">
        <v>43515.259523279128</v>
      </c>
      <c r="AB3059" s="47">
        <f>_xlfn.XLOOKUP($F3059,Main_OG!$D$1:$D$766,Main_OG!AJ$1:AJ$766,"")</f>
        <v>33224472</v>
      </c>
      <c r="AC3059" s="47">
        <f>_xlfn.XLOOKUP($F3059,Main_OG!$D$1:$D$766,Main_OG!AK$1:AK$766,"")</f>
        <v>828130</v>
      </c>
      <c r="AD3059" s="47">
        <f>_xlfn.XLOOKUP($F3059,Main_OG!$D$1:$D$766,Main_OG!AL$1:AL$766,"")</f>
        <v>99723884</v>
      </c>
      <c r="AE3059" s="47">
        <f>_xlfn.XLOOKUP($F3059,Main_OG!$D$1:$D$766,Main_OG!AM$1:AM$766,"")</f>
        <v>53199914</v>
      </c>
      <c r="AF3059" s="48">
        <f>_xlfn.XLOOKUP($F3059,Main_OG!$D$1:$D$766,Main_OG!Z$1:Z$766,"")</f>
        <v>0</v>
      </c>
      <c r="AG3059" s="48">
        <f>_xlfn.XLOOKUP($F3059,Main_OG!$D$1:$D$766,Main_OG!AA$1:AA$766,"")</f>
        <v>2.2465548173415608</v>
      </c>
      <c r="AH3059" s="48">
        <f>_xlfn.XLOOKUP($F3059,Main_OG!$D$1:$D$766,Main_OG!AB$1:AB$766,"")</f>
        <v>15.87</v>
      </c>
      <c r="AI3059" s="48">
        <f>_xlfn.XLOOKUP($F3059,Main_OG!$D$1:$D$766,Main_OG!AC$1:AC$766,"")</f>
        <v>7.86</v>
      </c>
      <c r="AJ3059" s="48">
        <f>_xlfn.XLOOKUP($F3059,Main_OG!$D$1:$D$766,Main_OG!AD$1:AD$766,"")</f>
        <v>0.38</v>
      </c>
    </row>
    <row r="3060" spans="2:36" x14ac:dyDescent="0.35">
      <c r="B3060" s="36" t="s">
        <v>4275</v>
      </c>
      <c r="C3060" s="45" t="s">
        <v>199</v>
      </c>
      <c r="D3060" s="45" t="s">
        <v>4339</v>
      </c>
      <c r="E3060" s="36" t="s">
        <v>4275</v>
      </c>
      <c r="F3060" s="36" t="str">
        <f t="shared" si="147"/>
        <v>2008_NC</v>
      </c>
      <c r="G3060" s="45">
        <f>+G3059+1</f>
        <v>2008</v>
      </c>
      <c r="H3060" s="45">
        <f>_xlfn.XLOOKUP(J3060,Main_OG!$B$1:$B$766,Main_OG!$O$1:$O$766,"")</f>
        <v>0</v>
      </c>
      <c r="I3060" s="45">
        <f>_xlfn.XLOOKUP(F3060,Main_OG!$D$1:$D$766,Main_OG!$J$1:$J$766,"")</f>
        <v>0</v>
      </c>
      <c r="J3060" s="45" t="s">
        <v>199</v>
      </c>
      <c r="K3060" s="45" t="str">
        <f t="shared" si="145"/>
        <v>Duke Energy Progress (Merged)_NC</v>
      </c>
      <c r="L3060" s="45" t="str">
        <f t="shared" si="146"/>
        <v>NC_Duke Energy Progress (Merged)</v>
      </c>
      <c r="M3060" s="45" t="str">
        <f t="shared" si="144"/>
        <v>Duke Energy Progress (Merged)_2008_NC</v>
      </c>
      <c r="N3060" s="45">
        <v>1</v>
      </c>
      <c r="O3060" s="45">
        <v>450036</v>
      </c>
      <c r="P3060" s="45">
        <v>9136</v>
      </c>
      <c r="Q3060" s="45">
        <v>2642911</v>
      </c>
      <c r="R3060" s="45">
        <v>5098</v>
      </c>
      <c r="S3060" s="45">
        <v>35182345</v>
      </c>
      <c r="T3060" s="45">
        <v>22081245</v>
      </c>
      <c r="U3060" s="45">
        <v>35720568</v>
      </c>
      <c r="V3060" s="45">
        <v>6.57</v>
      </c>
      <c r="W3060" s="45">
        <v>7.2450000000000001</v>
      </c>
      <c r="X3060" s="45">
        <v>5.5949999999999998</v>
      </c>
      <c r="Y3060" s="45">
        <v>8.8949999999999996</v>
      </c>
      <c r="Z3060" s="46">
        <v>492688.8</v>
      </c>
      <c r="AA3060" s="46">
        <v>52923.518889248975</v>
      </c>
      <c r="AB3060" s="47">
        <f>_xlfn.XLOOKUP($F3060,Main_OG!$D$1:$D$766,Main_OG!AJ$1:AJ$766,"")</f>
        <v>61994776</v>
      </c>
      <c r="AC3060" s="47">
        <f>_xlfn.XLOOKUP($F3060,Main_OG!$D$1:$D$766,Main_OG!AK$1:AK$766,"")</f>
        <v>1105892</v>
      </c>
      <c r="AD3060" s="47">
        <f>_xlfn.XLOOKUP($F3060,Main_OG!$D$1:$D$766,Main_OG!AL$1:AL$766,"")</f>
        <v>72079564</v>
      </c>
      <c r="AE3060" s="47">
        <f>_xlfn.XLOOKUP($F3060,Main_OG!$D$1:$D$766,Main_OG!AM$1:AM$766,"")</f>
        <v>39776280</v>
      </c>
      <c r="AF3060" s="48">
        <f>_xlfn.XLOOKUP($F3060,Main_OG!$D$1:$D$766,Main_OG!Z$1:Z$766,"")</f>
        <v>0</v>
      </c>
      <c r="AG3060" s="48">
        <f>_xlfn.XLOOKUP($F3060,Main_OG!$D$1:$D$766,Main_OG!AA$1:AA$766,"")</f>
        <v>3.26</v>
      </c>
      <c r="AH3060" s="48">
        <f>_xlfn.XLOOKUP($F3060,Main_OG!$D$1:$D$766,Main_OG!AB$1:AB$766,"")</f>
        <v>19.760000000000002</v>
      </c>
      <c r="AI3060" s="48">
        <f>_xlfn.XLOOKUP($F3060,Main_OG!$D$1:$D$766,Main_OG!AC$1:AC$766,"")</f>
        <v>11</v>
      </c>
      <c r="AJ3060" s="48">
        <f>_xlfn.XLOOKUP($F3060,Main_OG!$D$1:$D$766,Main_OG!AD$1:AD$766,"")</f>
        <v>0.43</v>
      </c>
    </row>
    <row r="3061" spans="2:36" x14ac:dyDescent="0.35">
      <c r="B3061" s="36" t="s">
        <v>4275</v>
      </c>
      <c r="C3061" s="45" t="s">
        <v>467</v>
      </c>
      <c r="D3061" s="45" t="s">
        <v>4339</v>
      </c>
      <c r="E3061" s="36" t="s">
        <v>4275</v>
      </c>
      <c r="F3061" s="36" t="str">
        <f t="shared" si="147"/>
        <v>2008_SC</v>
      </c>
      <c r="G3061" s="45">
        <f>+G3060</f>
        <v>2008</v>
      </c>
      <c r="H3061" s="45">
        <f>_xlfn.XLOOKUP(J3061,Main_OG!$B$1:$B$766,Main_OG!$O$1:$O$766,"")</f>
        <v>0</v>
      </c>
      <c r="I3061" s="45">
        <f>_xlfn.XLOOKUP(F3061,Main_OG!$D$1:$D$766,Main_OG!$J$1:$J$766,"")</f>
        <v>0</v>
      </c>
      <c r="J3061" s="45" t="s">
        <v>467</v>
      </c>
      <c r="K3061" s="45" t="str">
        <f t="shared" si="145"/>
        <v>Duke Energy Progress (Merged)_SC</v>
      </c>
      <c r="L3061" s="45" t="str">
        <f t="shared" si="146"/>
        <v>SC_Duke Energy Progress (Merged)</v>
      </c>
      <c r="M3061" s="45" t="str">
        <f t="shared" si="144"/>
        <v>Duke Energy Progress (Merged)_2008_SC</v>
      </c>
      <c r="N3061" s="45">
        <v>0</v>
      </c>
      <c r="O3061" s="45">
        <v>119299</v>
      </c>
      <c r="P3061" s="45">
        <v>2543</v>
      </c>
      <c r="Q3061" s="45">
        <v>587915</v>
      </c>
      <c r="R3061" s="45">
        <v>0</v>
      </c>
      <c r="S3061" s="45">
        <v>7668104</v>
      </c>
      <c r="T3061" s="45">
        <v>11645945</v>
      </c>
      <c r="U3061" s="45">
        <v>8730514</v>
      </c>
      <c r="V3061" s="45">
        <v>0</v>
      </c>
      <c r="W3061" s="45">
        <v>7.7550000000000008</v>
      </c>
      <c r="X3061" s="45">
        <v>5.34</v>
      </c>
      <c r="Y3061" s="45">
        <v>8.76</v>
      </c>
      <c r="Z3061" s="46">
        <v>192497.1</v>
      </c>
      <c r="AA3061" s="46">
        <v>42503.261208444434</v>
      </c>
      <c r="AB3061" s="47">
        <f>_xlfn.XLOOKUP($F3061,Main_OG!$D$1:$D$766,Main_OG!AJ$1:AJ$766,"")</f>
        <v>33910172</v>
      </c>
      <c r="AC3061" s="47">
        <f>_xlfn.XLOOKUP($F3061,Main_OG!$D$1:$D$766,Main_OG!AK$1:AK$766,"")</f>
        <v>682556</v>
      </c>
      <c r="AD3061" s="47">
        <f>_xlfn.XLOOKUP($F3061,Main_OG!$D$1:$D$766,Main_OG!AL$1:AL$766,"")</f>
        <v>91510762</v>
      </c>
      <c r="AE3061" s="47">
        <f>_xlfn.XLOOKUP($F3061,Main_OG!$D$1:$D$766,Main_OG!AM$1:AM$766,"")</f>
        <v>51762950</v>
      </c>
      <c r="AF3061" s="48">
        <f>_xlfn.XLOOKUP($F3061,Main_OG!$D$1:$D$766,Main_OG!Z$1:Z$766,"")</f>
        <v>0</v>
      </c>
      <c r="AG3061" s="48">
        <f>_xlfn.XLOOKUP($F3061,Main_OG!$D$1:$D$766,Main_OG!AA$1:AA$766,"")</f>
        <v>2.2204719344600159</v>
      </c>
      <c r="AH3061" s="48">
        <f>_xlfn.XLOOKUP($F3061,Main_OG!$D$1:$D$766,Main_OG!AB$1:AB$766,"")</f>
        <v>18.2</v>
      </c>
      <c r="AI3061" s="48">
        <f>_xlfn.XLOOKUP($F3061,Main_OG!$D$1:$D$766,Main_OG!AC$1:AC$766,"")</f>
        <v>10.119999999999999</v>
      </c>
      <c r="AJ3061" s="48">
        <f>_xlfn.XLOOKUP($F3061,Main_OG!$D$1:$D$766,Main_OG!AD$1:AD$766,"")</f>
        <v>0.4</v>
      </c>
    </row>
    <row r="3062" spans="2:36" x14ac:dyDescent="0.35">
      <c r="B3062" s="36" t="s">
        <v>4275</v>
      </c>
      <c r="C3062" s="45" t="s">
        <v>199</v>
      </c>
      <c r="D3062" s="45" t="s">
        <v>4339</v>
      </c>
      <c r="E3062" s="36" t="s">
        <v>4275</v>
      </c>
      <c r="F3062" s="36" t="str">
        <f t="shared" si="147"/>
        <v>2009_NC</v>
      </c>
      <c r="G3062" s="45">
        <f>+G3061+1</f>
        <v>2009</v>
      </c>
      <c r="H3062" s="45">
        <f>_xlfn.XLOOKUP(J3062,Main_OG!$B$1:$B$766,Main_OG!$O$1:$O$766,"")</f>
        <v>0</v>
      </c>
      <c r="I3062" s="45">
        <f>_xlfn.XLOOKUP(F3062,Main_OG!$D$1:$D$766,Main_OG!$J$1:$J$766,"")</f>
        <v>0</v>
      </c>
      <c r="J3062" s="45" t="s">
        <v>199</v>
      </c>
      <c r="K3062" s="45" t="str">
        <f t="shared" si="145"/>
        <v>Duke Energy Progress (Merged)_NC</v>
      </c>
      <c r="L3062" s="45" t="str">
        <f t="shared" si="146"/>
        <v>NC_Duke Energy Progress (Merged)</v>
      </c>
      <c r="M3062" s="45" t="str">
        <f t="shared" si="144"/>
        <v>Duke Energy Progress (Merged)_2009_NC</v>
      </c>
      <c r="N3062" s="45">
        <v>1</v>
      </c>
      <c r="O3062" s="45">
        <v>450574</v>
      </c>
      <c r="P3062" s="45">
        <v>9585</v>
      </c>
      <c r="Q3062" s="45">
        <v>2666608</v>
      </c>
      <c r="R3062" s="45">
        <v>6695</v>
      </c>
      <c r="S3062" s="45">
        <v>35167749</v>
      </c>
      <c r="T3062" s="45">
        <v>19775022</v>
      </c>
      <c r="U3062" s="45">
        <v>36108999</v>
      </c>
      <c r="V3062" s="45">
        <v>6.83</v>
      </c>
      <c r="W3062" s="45">
        <v>7.6899999999999995</v>
      </c>
      <c r="X3062" s="45">
        <v>5.9550000000000001</v>
      </c>
      <c r="Y3062" s="45">
        <v>9.42</v>
      </c>
      <c r="Z3062" s="46">
        <v>473610.5</v>
      </c>
      <c r="AA3062" s="46">
        <v>50119.815026425553</v>
      </c>
      <c r="AB3062" s="47">
        <f>_xlfn.XLOOKUP($F3062,Main_OG!$D$1:$D$766,Main_OG!AJ$1:AJ$766,"")</f>
        <v>52595838</v>
      </c>
      <c r="AC3062" s="47">
        <f>_xlfn.XLOOKUP($F3062,Main_OG!$D$1:$D$766,Main_OG!AK$1:AK$766,"")</f>
        <v>1073360</v>
      </c>
      <c r="AD3062" s="47">
        <f>_xlfn.XLOOKUP($F3062,Main_OG!$D$1:$D$766,Main_OG!AL$1:AL$766,"")</f>
        <v>79952778</v>
      </c>
      <c r="AE3062" s="47">
        <f>_xlfn.XLOOKUP($F3062,Main_OG!$D$1:$D$766,Main_OG!AM$1:AM$766,"")</f>
        <v>40847711</v>
      </c>
      <c r="AF3062" s="48">
        <f>_xlfn.XLOOKUP($F3062,Main_OG!$D$1:$D$766,Main_OG!Z$1:Z$766,"")</f>
        <v>0</v>
      </c>
      <c r="AG3062" s="48">
        <f>_xlfn.XLOOKUP($F3062,Main_OG!$D$1:$D$766,Main_OG!AA$1:AA$766,"")</f>
        <v>3.59</v>
      </c>
      <c r="AH3062" s="48">
        <f>_xlfn.XLOOKUP($F3062,Main_OG!$D$1:$D$766,Main_OG!AB$1:AB$766,"")</f>
        <v>12.28</v>
      </c>
      <c r="AI3062" s="48">
        <f>_xlfn.XLOOKUP($F3062,Main_OG!$D$1:$D$766,Main_OG!AC$1:AC$766,"")</f>
        <v>7.63</v>
      </c>
      <c r="AJ3062" s="48">
        <f>_xlfn.XLOOKUP($F3062,Main_OG!$D$1:$D$766,Main_OG!AD$1:AD$766,"")</f>
        <v>0.5</v>
      </c>
    </row>
    <row r="3063" spans="2:36" x14ac:dyDescent="0.35">
      <c r="B3063" s="36" t="s">
        <v>4275</v>
      </c>
      <c r="C3063" s="45" t="s">
        <v>467</v>
      </c>
      <c r="D3063" s="45" t="s">
        <v>4339</v>
      </c>
      <c r="E3063" s="36" t="s">
        <v>4275</v>
      </c>
      <c r="F3063" s="36" t="str">
        <f t="shared" si="147"/>
        <v>2009_SC</v>
      </c>
      <c r="G3063" s="45">
        <f>+G3062</f>
        <v>2009</v>
      </c>
      <c r="H3063" s="45">
        <f>_xlfn.XLOOKUP(J3063,Main_OG!$B$1:$B$766,Main_OG!$O$1:$O$766,"")</f>
        <v>0</v>
      </c>
      <c r="I3063" s="45">
        <f>_xlfn.XLOOKUP(F3063,Main_OG!$D$1:$D$766,Main_OG!$J$1:$J$766,"")</f>
        <v>0</v>
      </c>
      <c r="J3063" s="45" t="s">
        <v>467</v>
      </c>
      <c r="K3063" s="45" t="str">
        <f t="shared" si="145"/>
        <v>Duke Energy Progress (Merged)_SC</v>
      </c>
      <c r="L3063" s="45" t="str">
        <f t="shared" si="146"/>
        <v>SC_Duke Energy Progress (Merged)</v>
      </c>
      <c r="M3063" s="45" t="str">
        <f t="shared" si="144"/>
        <v>Duke Energy Progress (Merged)_2009_SC</v>
      </c>
      <c r="N3063" s="45">
        <v>0</v>
      </c>
      <c r="O3063" s="45">
        <v>119449</v>
      </c>
      <c r="P3063" s="45">
        <v>2526</v>
      </c>
      <c r="Q3063" s="45">
        <v>589978</v>
      </c>
      <c r="R3063" s="45">
        <v>0</v>
      </c>
      <c r="S3063" s="45">
        <v>7601989</v>
      </c>
      <c r="T3063" s="45">
        <v>10059595</v>
      </c>
      <c r="U3063" s="45">
        <v>8703727</v>
      </c>
      <c r="V3063" s="45">
        <v>0</v>
      </c>
      <c r="W3063" s="45">
        <v>7.99</v>
      </c>
      <c r="X3063" s="45">
        <v>5.6749999999999998</v>
      </c>
      <c r="Y3063" s="45">
        <v>8.9550000000000001</v>
      </c>
      <c r="Z3063" s="46">
        <v>184081.3</v>
      </c>
      <c r="AA3063" s="46">
        <v>40105.976811553788</v>
      </c>
      <c r="AB3063" s="47">
        <f>_xlfn.XLOOKUP($F3063,Main_OG!$D$1:$D$766,Main_OG!AJ$1:AJ$766,"")</f>
        <v>28120802</v>
      </c>
      <c r="AC3063" s="47">
        <f>_xlfn.XLOOKUP($F3063,Main_OG!$D$1:$D$766,Main_OG!AK$1:AK$766,"")</f>
        <v>1839334</v>
      </c>
      <c r="AD3063" s="47">
        <f>_xlfn.XLOOKUP($F3063,Main_OG!$D$1:$D$766,Main_OG!AL$1:AL$766,"")</f>
        <v>148570182</v>
      </c>
      <c r="AE3063" s="47">
        <f>_xlfn.XLOOKUP($F3063,Main_OG!$D$1:$D$766,Main_OG!AM$1:AM$766,"")</f>
        <v>52149734</v>
      </c>
      <c r="AF3063" s="48">
        <f>_xlfn.XLOOKUP($F3063,Main_OG!$D$1:$D$766,Main_OG!Z$1:Z$766,"")</f>
        <v>0</v>
      </c>
      <c r="AG3063" s="48">
        <f>_xlfn.XLOOKUP($F3063,Main_OG!$D$1:$D$766,Main_OG!AA$1:AA$766,"")</f>
        <v>2.2743975091886082</v>
      </c>
      <c r="AH3063" s="48">
        <f>_xlfn.XLOOKUP($F3063,Main_OG!$D$1:$D$766,Main_OG!AB$1:AB$766,"")</f>
        <v>13.36</v>
      </c>
      <c r="AI3063" s="48">
        <f>_xlfn.XLOOKUP($F3063,Main_OG!$D$1:$D$766,Main_OG!AC$1:AC$766,"")</f>
        <v>4.01</v>
      </c>
      <c r="AJ3063" s="48">
        <f>_xlfn.XLOOKUP($F3063,Main_OG!$D$1:$D$766,Main_OG!AD$1:AD$766,"")</f>
        <v>0.47</v>
      </c>
    </row>
    <row r="3064" spans="2:36" x14ac:dyDescent="0.35">
      <c r="B3064" s="36" t="s">
        <v>4275</v>
      </c>
      <c r="C3064" s="45" t="s">
        <v>199</v>
      </c>
      <c r="D3064" s="45" t="s">
        <v>4339</v>
      </c>
      <c r="E3064" s="36" t="s">
        <v>4275</v>
      </c>
      <c r="F3064" s="36" t="str">
        <f t="shared" si="147"/>
        <v>2010_NC</v>
      </c>
      <c r="G3064" s="45">
        <f>+G3063+1</f>
        <v>2010</v>
      </c>
      <c r="H3064" s="45">
        <f>_xlfn.XLOOKUP(J3064,Main_OG!$B$1:$B$766,Main_OG!$O$1:$O$766,"")</f>
        <v>0</v>
      </c>
      <c r="I3064" s="45">
        <f>_xlfn.XLOOKUP(F3064,Main_OG!$D$1:$D$766,Main_OG!$J$1:$J$766,"")</f>
        <v>0</v>
      </c>
      <c r="J3064" s="45" t="s">
        <v>199</v>
      </c>
      <c r="K3064" s="45" t="str">
        <f t="shared" si="145"/>
        <v>Duke Energy Progress (Merged)_NC</v>
      </c>
      <c r="L3064" s="45" t="str">
        <f t="shared" si="146"/>
        <v>NC_Duke Energy Progress (Merged)</v>
      </c>
      <c r="M3064" s="45" t="str">
        <f t="shared" si="144"/>
        <v>Duke Energy Progress (Merged)_2010_NC</v>
      </c>
      <c r="N3064" s="45">
        <v>8</v>
      </c>
      <c r="O3064" s="45">
        <v>447096</v>
      </c>
      <c r="P3064" s="45">
        <v>9259</v>
      </c>
      <c r="Q3064" s="45">
        <v>2663390</v>
      </c>
      <c r="R3064" s="45">
        <v>7050</v>
      </c>
      <c r="S3064" s="45">
        <v>36377470</v>
      </c>
      <c r="T3064" s="45">
        <v>20630819</v>
      </c>
      <c r="U3064" s="45">
        <v>39910395</v>
      </c>
      <c r="V3064" s="45">
        <v>7.09</v>
      </c>
      <c r="W3064" s="45">
        <v>7.8849999999999998</v>
      </c>
      <c r="X3064" s="45">
        <v>6.18</v>
      </c>
      <c r="Y3064" s="45">
        <v>9.6550000000000011</v>
      </c>
      <c r="Z3064" s="46">
        <v>482030.4</v>
      </c>
      <c r="AA3064" s="46">
        <v>50344.777309431447</v>
      </c>
      <c r="AB3064" s="47">
        <f>_xlfn.XLOOKUP($F3064,Main_OG!$D$1:$D$766,Main_OG!AJ$1:AJ$766,"")</f>
        <v>58683252</v>
      </c>
      <c r="AC3064" s="47">
        <f>_xlfn.XLOOKUP($F3064,Main_OG!$D$1:$D$766,Main_OG!AK$1:AK$766,"")</f>
        <v>1132566</v>
      </c>
      <c r="AD3064" s="47">
        <f>_xlfn.XLOOKUP($F3064,Main_OG!$D$1:$D$766,Main_OG!AL$1:AL$766,"")</f>
        <v>146751936</v>
      </c>
      <c r="AE3064" s="47">
        <f>_xlfn.XLOOKUP($F3064,Main_OG!$D$1:$D$766,Main_OG!AM$1:AM$766,"")</f>
        <v>40739529</v>
      </c>
      <c r="AF3064" s="48">
        <f>_xlfn.XLOOKUP($F3064,Main_OG!$D$1:$D$766,Main_OG!Z$1:Z$766,"")</f>
        <v>0</v>
      </c>
      <c r="AG3064" s="48">
        <f>_xlfn.XLOOKUP($F3064,Main_OG!$D$1:$D$766,Main_OG!AA$1:AA$766,"")</f>
        <v>3.52</v>
      </c>
      <c r="AH3064" s="48">
        <f>_xlfn.XLOOKUP($F3064,Main_OG!$D$1:$D$766,Main_OG!AB$1:AB$766,"")</f>
        <v>17.815786882646659</v>
      </c>
      <c r="AI3064" s="48">
        <f>_xlfn.XLOOKUP($F3064,Main_OG!$D$1:$D$766,Main_OG!AC$1:AC$766,"")</f>
        <v>6.49</v>
      </c>
      <c r="AJ3064" s="48">
        <f>_xlfn.XLOOKUP($F3064,Main_OG!$D$1:$D$766,Main_OG!AD$1:AD$766,"")</f>
        <v>0.70992248279802228</v>
      </c>
    </row>
    <row r="3065" spans="2:36" x14ac:dyDescent="0.35">
      <c r="B3065" s="36" t="s">
        <v>4275</v>
      </c>
      <c r="C3065" s="45" t="s">
        <v>467</v>
      </c>
      <c r="D3065" s="45" t="s">
        <v>4339</v>
      </c>
      <c r="E3065" s="36" t="s">
        <v>4275</v>
      </c>
      <c r="F3065" s="36" t="str">
        <f t="shared" si="147"/>
        <v>2010_SC</v>
      </c>
      <c r="G3065" s="45">
        <f>+G3064</f>
        <v>2010</v>
      </c>
      <c r="H3065" s="45">
        <f>_xlfn.XLOOKUP(J3065,Main_OG!$B$1:$B$766,Main_OG!$O$1:$O$766,"")</f>
        <v>0</v>
      </c>
      <c r="I3065" s="45">
        <f>_xlfn.XLOOKUP(F3065,Main_OG!$D$1:$D$766,Main_OG!$J$1:$J$766,"")</f>
        <v>0</v>
      </c>
      <c r="J3065" s="45" t="s">
        <v>467</v>
      </c>
      <c r="K3065" s="45" t="str">
        <f t="shared" si="145"/>
        <v>Duke Energy Progress (Merged)_SC</v>
      </c>
      <c r="L3065" s="45" t="str">
        <f t="shared" si="146"/>
        <v>SC_Duke Energy Progress (Merged)</v>
      </c>
      <c r="M3065" s="45" t="str">
        <f t="shared" si="144"/>
        <v>Duke Energy Progress (Merged)_2010_SC</v>
      </c>
      <c r="N3065" s="45">
        <v>0</v>
      </c>
      <c r="O3065" s="45">
        <v>118240</v>
      </c>
      <c r="P3065" s="45">
        <v>2455</v>
      </c>
      <c r="Q3065" s="45">
        <v>587021</v>
      </c>
      <c r="R3065" s="45">
        <v>0</v>
      </c>
      <c r="S3065" s="45">
        <v>7831988</v>
      </c>
      <c r="T3065" s="45">
        <v>10763874</v>
      </c>
      <c r="U3065" s="45">
        <v>9735246</v>
      </c>
      <c r="V3065" s="45">
        <v>0</v>
      </c>
      <c r="W3065" s="45">
        <v>7.87</v>
      </c>
      <c r="X3065" s="45">
        <v>5.375</v>
      </c>
      <c r="Y3065" s="45">
        <v>9.0399999999999991</v>
      </c>
      <c r="Z3065" s="46">
        <v>188777.2</v>
      </c>
      <c r="AA3065" s="46">
        <v>40721.197382311664</v>
      </c>
      <c r="AB3065" s="47">
        <f>_xlfn.XLOOKUP($F3065,Main_OG!$D$1:$D$766,Main_OG!AJ$1:AJ$766,"")</f>
        <v>30786880</v>
      </c>
      <c r="AC3065" s="47">
        <f>_xlfn.XLOOKUP($F3065,Main_OG!$D$1:$D$766,Main_OG!AK$1:AK$766,"")</f>
        <v>718634</v>
      </c>
      <c r="AD3065" s="47">
        <f>_xlfn.XLOOKUP($F3065,Main_OG!$D$1:$D$766,Main_OG!AL$1:AL$766,"")</f>
        <v>173282828</v>
      </c>
      <c r="AE3065" s="47">
        <f>_xlfn.XLOOKUP($F3065,Main_OG!$D$1:$D$766,Main_OG!AM$1:AM$766,"")</f>
        <v>51988079</v>
      </c>
      <c r="AF3065" s="48">
        <f>_xlfn.XLOOKUP($F3065,Main_OG!$D$1:$D$766,Main_OG!Z$1:Z$766,"")</f>
        <v>0</v>
      </c>
      <c r="AG3065" s="48">
        <f>_xlfn.XLOOKUP($F3065,Main_OG!$D$1:$D$766,Main_OG!AA$1:AA$766,"")</f>
        <v>2.2935982820086371</v>
      </c>
      <c r="AH3065" s="48">
        <f>_xlfn.XLOOKUP($F3065,Main_OG!$D$1:$D$766,Main_OG!AB$1:AB$766,"")</f>
        <v>17.815786882646659</v>
      </c>
      <c r="AI3065" s="48">
        <f>_xlfn.XLOOKUP($F3065,Main_OG!$D$1:$D$766,Main_OG!AC$1:AC$766,"")</f>
        <v>4.7699999999999996</v>
      </c>
      <c r="AJ3065" s="48">
        <f>_xlfn.XLOOKUP($F3065,Main_OG!$D$1:$D$766,Main_OG!AD$1:AD$766,"")</f>
        <v>0.70992248279802228</v>
      </c>
    </row>
    <row r="3066" spans="2:36" x14ac:dyDescent="0.35">
      <c r="B3066" s="36" t="s">
        <v>4275</v>
      </c>
      <c r="C3066" s="45" t="s">
        <v>199</v>
      </c>
      <c r="D3066" s="45" t="s">
        <v>4339</v>
      </c>
      <c r="E3066" s="36" t="s">
        <v>4275</v>
      </c>
      <c r="F3066" s="36" t="str">
        <f t="shared" si="147"/>
        <v>2011_NC</v>
      </c>
      <c r="G3066" s="45">
        <f>+G3065+1</f>
        <v>2011</v>
      </c>
      <c r="H3066" s="45">
        <f>_xlfn.XLOOKUP(J3066,Main_OG!$B$1:$B$766,Main_OG!$O$1:$O$766,"")</f>
        <v>0</v>
      </c>
      <c r="I3066" s="45">
        <f>_xlfn.XLOOKUP(F3066,Main_OG!$D$1:$D$766,Main_OG!$J$1:$J$766,"")</f>
        <v>0</v>
      </c>
      <c r="J3066" s="45" t="s">
        <v>199</v>
      </c>
      <c r="K3066" s="45" t="str">
        <f t="shared" si="145"/>
        <v>Duke Energy Progress (Merged)_NC</v>
      </c>
      <c r="L3066" s="45" t="str">
        <f t="shared" si="146"/>
        <v>NC_Duke Energy Progress (Merged)</v>
      </c>
      <c r="M3066" s="45" t="str">
        <f t="shared" si="144"/>
        <v>Duke Energy Progress (Merged)_2011_NC</v>
      </c>
      <c r="N3066" s="45">
        <v>1</v>
      </c>
      <c r="O3066" s="45">
        <v>447727</v>
      </c>
      <c r="P3066" s="45">
        <v>9045</v>
      </c>
      <c r="Q3066" s="45">
        <v>2674272</v>
      </c>
      <c r="R3066" s="45">
        <v>7212</v>
      </c>
      <c r="S3066" s="45">
        <v>35495017</v>
      </c>
      <c r="T3066" s="45">
        <v>20485798</v>
      </c>
      <c r="U3066" s="45">
        <v>36796180</v>
      </c>
      <c r="V3066" s="45">
        <v>7.04</v>
      </c>
      <c r="W3066" s="45">
        <v>7.7050000000000001</v>
      </c>
      <c r="X3066" s="45">
        <v>5.98</v>
      </c>
      <c r="Y3066" s="45">
        <v>9.6349999999999998</v>
      </c>
      <c r="Z3066" s="46">
        <v>484200.3</v>
      </c>
      <c r="AA3066" s="46">
        <v>50129.89556899415</v>
      </c>
      <c r="AB3066" s="47">
        <f>_xlfn.XLOOKUP($F3066,Main_OG!$D$1:$D$766,Main_OG!AJ$1:AJ$766,"")</f>
        <v>48903486</v>
      </c>
      <c r="AC3066" s="47">
        <f>_xlfn.XLOOKUP($F3066,Main_OG!$D$1:$D$766,Main_OG!AK$1:AK$766,"")</f>
        <v>811296</v>
      </c>
      <c r="AD3066" s="47">
        <f>_xlfn.XLOOKUP($F3066,Main_OG!$D$1:$D$766,Main_OG!AL$1:AL$766,"")</f>
        <v>180311642</v>
      </c>
      <c r="AE3066" s="47">
        <f>_xlfn.XLOOKUP($F3066,Main_OG!$D$1:$D$766,Main_OG!AM$1:AM$766,"")</f>
        <v>40526834</v>
      </c>
      <c r="AF3066" s="48">
        <f>_xlfn.XLOOKUP($F3066,Main_OG!$D$1:$D$766,Main_OG!Z$1:Z$766,"")</f>
        <v>2.68</v>
      </c>
      <c r="AG3066" s="48">
        <f>_xlfn.XLOOKUP($F3066,Main_OG!$D$1:$D$766,Main_OG!AA$1:AA$766,"")</f>
        <v>3.63</v>
      </c>
      <c r="AH3066" s="48">
        <f>_xlfn.XLOOKUP($F3066,Main_OG!$D$1:$D$766,Main_OG!AB$1:AB$766,"")</f>
        <v>22.01</v>
      </c>
      <c r="AI3066" s="48">
        <f>_xlfn.XLOOKUP($F3066,Main_OG!$D$1:$D$766,Main_OG!AC$1:AC$766,"")</f>
        <v>4.6524343752411106</v>
      </c>
      <c r="AJ3066" s="48">
        <f>_xlfn.XLOOKUP($F3066,Main_OG!$D$1:$D$766,Main_OG!AD$1:AD$766,"")</f>
        <v>0.57999999999999996</v>
      </c>
    </row>
    <row r="3067" spans="2:36" x14ac:dyDescent="0.35">
      <c r="B3067" s="36" t="s">
        <v>4275</v>
      </c>
      <c r="C3067" s="45" t="s">
        <v>467</v>
      </c>
      <c r="D3067" s="45" t="s">
        <v>4339</v>
      </c>
      <c r="E3067" s="36" t="s">
        <v>4275</v>
      </c>
      <c r="F3067" s="36" t="str">
        <f t="shared" si="147"/>
        <v>2011_SC</v>
      </c>
      <c r="G3067" s="45">
        <f>+G3066</f>
        <v>2011</v>
      </c>
      <c r="H3067" s="45">
        <f>_xlfn.XLOOKUP(J3067,Main_OG!$B$1:$B$766,Main_OG!$O$1:$O$766,"")</f>
        <v>0</v>
      </c>
      <c r="I3067" s="45">
        <f>_xlfn.XLOOKUP(F3067,Main_OG!$D$1:$D$766,Main_OG!$J$1:$J$766,"")</f>
        <v>0</v>
      </c>
      <c r="J3067" s="45" t="s">
        <v>467</v>
      </c>
      <c r="K3067" s="45" t="str">
        <f t="shared" si="145"/>
        <v>Duke Energy Progress (Merged)_SC</v>
      </c>
      <c r="L3067" s="45" t="str">
        <f t="shared" si="146"/>
        <v>SC_Duke Energy Progress (Merged)</v>
      </c>
      <c r="M3067" s="45" t="str">
        <f t="shared" si="144"/>
        <v>Duke Energy Progress (Merged)_2011_SC</v>
      </c>
      <c r="N3067" s="45">
        <v>0</v>
      </c>
      <c r="O3067" s="45">
        <v>118306</v>
      </c>
      <c r="P3067" s="45">
        <v>2400</v>
      </c>
      <c r="Q3067" s="45">
        <v>588002</v>
      </c>
      <c r="R3067" s="45">
        <v>0</v>
      </c>
      <c r="S3067" s="45">
        <v>7470759</v>
      </c>
      <c r="T3067" s="45">
        <v>10777313</v>
      </c>
      <c r="U3067" s="45">
        <v>8802456</v>
      </c>
      <c r="V3067" s="45">
        <v>0</v>
      </c>
      <c r="W3067" s="45">
        <v>8.1000000000000014</v>
      </c>
      <c r="X3067" s="45">
        <v>5.4649999999999999</v>
      </c>
      <c r="Y3067" s="45">
        <v>9.4649999999999999</v>
      </c>
      <c r="Z3067" s="46">
        <v>193221</v>
      </c>
      <c r="AA3067" s="46">
        <v>41351.437244992405</v>
      </c>
      <c r="AB3067" s="47">
        <f>_xlfn.XLOOKUP($F3067,Main_OG!$D$1:$D$766,Main_OG!AJ$1:AJ$766,"")</f>
        <v>27988132</v>
      </c>
      <c r="AC3067" s="47">
        <f>_xlfn.XLOOKUP($F3067,Main_OG!$D$1:$D$766,Main_OG!AK$1:AK$766,"")</f>
        <v>425476</v>
      </c>
      <c r="AD3067" s="47">
        <f>_xlfn.XLOOKUP($F3067,Main_OG!$D$1:$D$766,Main_OG!AL$1:AL$766,"")</f>
        <v>200026144</v>
      </c>
      <c r="AE3067" s="47">
        <f>_xlfn.XLOOKUP($F3067,Main_OG!$D$1:$D$766,Main_OG!AM$1:AM$766,"")</f>
        <v>52902576</v>
      </c>
      <c r="AF3067" s="48">
        <f>_xlfn.XLOOKUP($F3067,Main_OG!$D$1:$D$766,Main_OG!Z$1:Z$766,"")</f>
        <v>0</v>
      </c>
      <c r="AG3067" s="48">
        <f>_xlfn.XLOOKUP($F3067,Main_OG!$D$1:$D$766,Main_OG!AA$1:AA$766,"")</f>
        <v>2.3089180475565318</v>
      </c>
      <c r="AH3067" s="48">
        <f>_xlfn.XLOOKUP($F3067,Main_OG!$D$1:$D$766,Main_OG!AB$1:AB$766,"")</f>
        <v>22.758921780738341</v>
      </c>
      <c r="AI3067" s="48">
        <f>_xlfn.XLOOKUP($F3067,Main_OG!$D$1:$D$766,Main_OG!AC$1:AC$766,"")</f>
        <v>4.26</v>
      </c>
      <c r="AJ3067" s="48">
        <f>_xlfn.XLOOKUP($F3067,Main_OG!$D$1:$D$766,Main_OG!AD$1:AD$766,"")</f>
        <v>0.75949643062398253</v>
      </c>
    </row>
    <row r="3068" spans="2:36" x14ac:dyDescent="0.35">
      <c r="B3068" s="36" t="s">
        <v>4275</v>
      </c>
      <c r="C3068" s="45" t="s">
        <v>199</v>
      </c>
      <c r="D3068" s="45" t="s">
        <v>4339</v>
      </c>
      <c r="E3068" s="36" t="s">
        <v>4275</v>
      </c>
      <c r="F3068" s="36" t="str">
        <f t="shared" si="147"/>
        <v>2012_NC</v>
      </c>
      <c r="G3068" s="45">
        <f>+G3067+1</f>
        <v>2012</v>
      </c>
      <c r="H3068" s="45">
        <f>_xlfn.XLOOKUP(J3068,Main_OG!$B$1:$B$766,Main_OG!$O$1:$O$766,"")</f>
        <v>0</v>
      </c>
      <c r="I3068" s="45">
        <f>_xlfn.XLOOKUP(F3068,Main_OG!$D$1:$D$766,Main_OG!$J$1:$J$766,"")</f>
        <v>1</v>
      </c>
      <c r="J3068" s="45" t="s">
        <v>199</v>
      </c>
      <c r="K3068" s="45" t="str">
        <f t="shared" si="145"/>
        <v>Duke Energy Progress (Merged)_NC</v>
      </c>
      <c r="L3068" s="45" t="str">
        <f t="shared" si="146"/>
        <v>NC_Duke Energy Progress (Merged)</v>
      </c>
      <c r="M3068" s="45" t="str">
        <f t="shared" si="144"/>
        <v>Duke Energy Progress (Merged)_2012_NC</v>
      </c>
      <c r="N3068" s="45">
        <v>1</v>
      </c>
      <c r="O3068" s="45">
        <v>453018</v>
      </c>
      <c r="P3068" s="45">
        <v>8800</v>
      </c>
      <c r="Q3068" s="45">
        <v>2692992</v>
      </c>
      <c r="R3068" s="45">
        <v>7124</v>
      </c>
      <c r="S3068" s="45">
        <v>35652127</v>
      </c>
      <c r="T3068" s="45">
        <v>20732271</v>
      </c>
      <c r="U3068" s="45">
        <v>34885049</v>
      </c>
      <c r="V3068" s="45">
        <v>7.8846154000000004</v>
      </c>
      <c r="W3068" s="45">
        <v>8.2307919500000004</v>
      </c>
      <c r="X3068" s="45">
        <v>6.3466467499999997</v>
      </c>
      <c r="Y3068" s="45">
        <v>10.3237275</v>
      </c>
      <c r="Z3068" s="46">
        <v>488126.5</v>
      </c>
      <c r="AA3068" s="46">
        <v>50054.964155372181</v>
      </c>
      <c r="AB3068" s="47">
        <f>_xlfn.XLOOKUP($F3068,Main_OG!$D$1:$D$766,Main_OG!AJ$1:AJ$766,"")</f>
        <v>41522026</v>
      </c>
      <c r="AC3068" s="47">
        <f>_xlfn.XLOOKUP($F3068,Main_OG!$D$1:$D$766,Main_OG!AK$1:AK$766,"")</f>
        <v>704216</v>
      </c>
      <c r="AD3068" s="47">
        <f>_xlfn.XLOOKUP($F3068,Main_OG!$D$1:$D$766,Main_OG!AL$1:AL$766,"")</f>
        <v>302621526</v>
      </c>
      <c r="AE3068" s="47">
        <f>_xlfn.XLOOKUP($F3068,Main_OG!$D$1:$D$766,Main_OG!AM$1:AM$766,"")</f>
        <v>39385592</v>
      </c>
      <c r="AF3068" s="48">
        <f>_xlfn.XLOOKUP($F3068,Main_OG!$D$1:$D$766,Main_OG!Z$1:Z$766,"")</f>
        <v>2.66</v>
      </c>
      <c r="AG3068" s="48">
        <f>_xlfn.XLOOKUP($F3068,Main_OG!$D$1:$D$766,Main_OG!AA$1:AA$766,"")</f>
        <v>3.77</v>
      </c>
      <c r="AH3068" s="48">
        <f>_xlfn.XLOOKUP($F3068,Main_OG!$D$1:$D$766,Main_OG!AB$1:AB$766,"")</f>
        <v>23.18</v>
      </c>
      <c r="AI3068" s="48">
        <f>_xlfn.XLOOKUP($F3068,Main_OG!$D$1:$D$766,Main_OG!AC$1:AC$766,"")</f>
        <v>4.3600000000000003</v>
      </c>
      <c r="AJ3068" s="48">
        <f>_xlfn.XLOOKUP($F3068,Main_OG!$D$1:$D$766,Main_OG!AD$1:AD$766,"")</f>
        <v>0.59</v>
      </c>
    </row>
    <row r="3069" spans="2:36" x14ac:dyDescent="0.35">
      <c r="B3069" s="36" t="s">
        <v>4275</v>
      </c>
      <c r="C3069" s="45" t="s">
        <v>467</v>
      </c>
      <c r="D3069" s="45" t="s">
        <v>4339</v>
      </c>
      <c r="E3069" s="36" t="s">
        <v>4275</v>
      </c>
      <c r="F3069" s="36" t="str">
        <f t="shared" si="147"/>
        <v>2012_SC</v>
      </c>
      <c r="G3069" s="45">
        <f>+G3068</f>
        <v>2012</v>
      </c>
      <c r="H3069" s="45">
        <f>_xlfn.XLOOKUP(J3069,Main_OG!$B$1:$B$766,Main_OG!$O$1:$O$766,"")</f>
        <v>0</v>
      </c>
      <c r="I3069" s="45">
        <f>_xlfn.XLOOKUP(F3069,Main_OG!$D$1:$D$766,Main_OG!$J$1:$J$766,"")</f>
        <v>1</v>
      </c>
      <c r="J3069" s="45" t="s">
        <v>467</v>
      </c>
      <c r="K3069" s="45" t="str">
        <f t="shared" si="145"/>
        <v>Duke Energy Progress (Merged)_SC</v>
      </c>
      <c r="L3069" s="45" t="str">
        <f t="shared" si="146"/>
        <v>SC_Duke Energy Progress (Merged)</v>
      </c>
      <c r="M3069" s="45" t="str">
        <f t="shared" si="144"/>
        <v>Duke Energy Progress (Merged)_2012_SC</v>
      </c>
      <c r="N3069" s="45">
        <v>0</v>
      </c>
      <c r="O3069" s="45">
        <v>119389</v>
      </c>
      <c r="P3069" s="45">
        <v>2380</v>
      </c>
      <c r="Q3069" s="45">
        <v>590872</v>
      </c>
      <c r="R3069" s="45">
        <v>0</v>
      </c>
      <c r="S3069" s="45">
        <v>7424357</v>
      </c>
      <c r="T3069" s="45">
        <v>10791855</v>
      </c>
      <c r="U3069" s="45">
        <v>8259536</v>
      </c>
      <c r="V3069" s="45">
        <v>0</v>
      </c>
      <c r="W3069" s="45">
        <v>8.4065685999999999</v>
      </c>
      <c r="X3069" s="45">
        <v>5.7080320499999999</v>
      </c>
      <c r="Y3069" s="45">
        <v>9.9037298000000007</v>
      </c>
      <c r="Z3069" s="46">
        <v>195406.1</v>
      </c>
      <c r="AA3069" s="46">
        <v>41408.133498706404</v>
      </c>
      <c r="AB3069" s="47">
        <f>_xlfn.XLOOKUP($F3069,Main_OG!$D$1:$D$766,Main_OG!AJ$1:AJ$766,"")</f>
        <v>23411616</v>
      </c>
      <c r="AC3069" s="47">
        <f>_xlfn.XLOOKUP($F3069,Main_OG!$D$1:$D$766,Main_OG!AK$1:AK$766,"")</f>
        <v>432408</v>
      </c>
      <c r="AD3069" s="47">
        <f>_xlfn.XLOOKUP($F3069,Main_OG!$D$1:$D$766,Main_OG!AL$1:AL$766,"")</f>
        <v>233422096</v>
      </c>
      <c r="AE3069" s="47">
        <f>_xlfn.XLOOKUP($F3069,Main_OG!$D$1:$D$766,Main_OG!AM$1:AM$766,"")</f>
        <v>51145302</v>
      </c>
      <c r="AF3069" s="48">
        <f>_xlfn.XLOOKUP($F3069,Main_OG!$D$1:$D$766,Main_OG!Z$1:Z$766,"")</f>
        <v>2.0299999999999998</v>
      </c>
      <c r="AG3069" s="48">
        <f>_xlfn.XLOOKUP($F3069,Main_OG!$D$1:$D$766,Main_OG!AA$1:AA$766,"")</f>
        <v>3.97</v>
      </c>
      <c r="AH3069" s="48">
        <f>_xlfn.XLOOKUP($F3069,Main_OG!$D$1:$D$766,Main_OG!AB$1:AB$766,"")</f>
        <v>23.15</v>
      </c>
      <c r="AI3069" s="48">
        <f>_xlfn.XLOOKUP($F3069,Main_OG!$D$1:$D$766,Main_OG!AC$1:AC$766,"")</f>
        <v>3.62</v>
      </c>
      <c r="AJ3069" s="48">
        <f>_xlfn.XLOOKUP($F3069,Main_OG!$D$1:$D$766,Main_OG!AD$1:AD$766,"")</f>
        <v>0.63</v>
      </c>
    </row>
    <row r="3070" spans="2:36" x14ac:dyDescent="0.35">
      <c r="B3070" s="36" t="s">
        <v>4275</v>
      </c>
      <c r="C3070" s="45" t="s">
        <v>199</v>
      </c>
      <c r="D3070" s="45" t="s">
        <v>4339</v>
      </c>
      <c r="E3070" s="36" t="s">
        <v>4275</v>
      </c>
      <c r="F3070" s="36" t="str">
        <f t="shared" si="147"/>
        <v>2013_NC</v>
      </c>
      <c r="G3070" s="45">
        <f>+G3069+1</f>
        <v>2013</v>
      </c>
      <c r="H3070" s="45">
        <f>_xlfn.XLOOKUP(J3070,Main_OG!$B$1:$B$766,Main_OG!$O$1:$O$766,"")</f>
        <v>0</v>
      </c>
      <c r="I3070" s="45">
        <f>_xlfn.XLOOKUP(F3070,Main_OG!$D$1:$D$766,Main_OG!$J$1:$J$766,"")</f>
        <v>1</v>
      </c>
      <c r="J3070" s="45" t="s">
        <v>199</v>
      </c>
      <c r="K3070" s="45" t="str">
        <f t="shared" si="145"/>
        <v>Duke Energy Progress (Merged)_NC</v>
      </c>
      <c r="L3070" s="45" t="str">
        <f t="shared" si="146"/>
        <v>NC_Duke Energy Progress (Merged)</v>
      </c>
      <c r="M3070" s="45" t="str">
        <f t="shared" si="144"/>
        <v>Duke Energy Progress (Merged)_2013_NC</v>
      </c>
      <c r="N3070" s="45">
        <v>1</v>
      </c>
      <c r="O3070" s="45">
        <v>457044</v>
      </c>
      <c r="P3070" s="45">
        <v>8606</v>
      </c>
      <c r="Q3070" s="45">
        <v>2715443</v>
      </c>
      <c r="R3070" s="45">
        <v>7405</v>
      </c>
      <c r="S3070" s="45">
        <v>35767557</v>
      </c>
      <c r="T3070" s="45">
        <v>20562921</v>
      </c>
      <c r="U3070" s="45">
        <v>35850501</v>
      </c>
      <c r="V3070" s="45">
        <v>7.9392301999999999</v>
      </c>
      <c r="W3070" s="45">
        <v>8.3224149000000001</v>
      </c>
      <c r="X3070" s="45">
        <v>6.3530037000000004</v>
      </c>
      <c r="Y3070" s="45">
        <v>10.38335</v>
      </c>
      <c r="Z3070" s="46">
        <v>497456.6</v>
      </c>
      <c r="AA3070" s="46">
        <v>50520.046427657056</v>
      </c>
      <c r="AB3070" s="47">
        <f>_xlfn.XLOOKUP($F3070,Main_OG!$D$1:$D$766,Main_OG!AJ$1:AJ$766,"")</f>
        <v>38155232</v>
      </c>
      <c r="AC3070" s="47">
        <f>_xlfn.XLOOKUP($F3070,Main_OG!$D$1:$D$766,Main_OG!AK$1:AK$766,"")</f>
        <v>802468</v>
      </c>
      <c r="AD3070" s="47">
        <f>_xlfn.XLOOKUP($F3070,Main_OG!$D$1:$D$766,Main_OG!AL$1:AL$766,"")</f>
        <v>404069464</v>
      </c>
      <c r="AE3070" s="47">
        <f>_xlfn.XLOOKUP($F3070,Main_OG!$D$1:$D$766,Main_OG!AM$1:AM$766,"")</f>
        <v>40241737</v>
      </c>
      <c r="AF3070" s="48">
        <f>_xlfn.XLOOKUP($F3070,Main_OG!$D$1:$D$766,Main_OG!Z$1:Z$766,"")</f>
        <v>2.84</v>
      </c>
      <c r="AG3070" s="48">
        <f>_xlfn.XLOOKUP($F3070,Main_OG!$D$1:$D$766,Main_OG!AA$1:AA$766,"")</f>
        <v>3.8</v>
      </c>
      <c r="AH3070" s="48">
        <f>_xlfn.XLOOKUP($F3070,Main_OG!$D$1:$D$766,Main_OG!AB$1:AB$766,"")</f>
        <v>22.55</v>
      </c>
      <c r="AI3070" s="48">
        <f>_xlfn.XLOOKUP($F3070,Main_OG!$D$1:$D$766,Main_OG!AC$1:AC$766,"")</f>
        <v>4.99</v>
      </c>
      <c r="AJ3070" s="48">
        <f>_xlfn.XLOOKUP($F3070,Main_OG!$D$1:$D$766,Main_OG!AD$1:AD$766,"")</f>
        <v>0.65</v>
      </c>
    </row>
    <row r="3071" spans="2:36" x14ac:dyDescent="0.35">
      <c r="B3071" s="36" t="s">
        <v>4275</v>
      </c>
      <c r="C3071" s="45" t="s">
        <v>467</v>
      </c>
      <c r="D3071" s="45" t="s">
        <v>4339</v>
      </c>
      <c r="E3071" s="36" t="s">
        <v>4275</v>
      </c>
      <c r="F3071" s="36" t="str">
        <f t="shared" si="147"/>
        <v>2013_SC</v>
      </c>
      <c r="G3071" s="45">
        <f>+G3070</f>
        <v>2013</v>
      </c>
      <c r="H3071" s="45">
        <f>_xlfn.XLOOKUP(J3071,Main_OG!$B$1:$B$766,Main_OG!$O$1:$O$766,"")</f>
        <v>0</v>
      </c>
      <c r="I3071" s="45">
        <f>_xlfn.XLOOKUP(F3071,Main_OG!$D$1:$D$766,Main_OG!$J$1:$J$766,"")</f>
        <v>1</v>
      </c>
      <c r="J3071" s="45" t="s">
        <v>467</v>
      </c>
      <c r="K3071" s="45" t="str">
        <f t="shared" si="145"/>
        <v>Duke Energy Progress (Merged)_SC</v>
      </c>
      <c r="L3071" s="45" t="str">
        <f t="shared" si="146"/>
        <v>SC_Duke Energy Progress (Merged)</v>
      </c>
      <c r="M3071" s="45" t="str">
        <f t="shared" si="144"/>
        <v>Duke Energy Progress (Merged)_2013_SC</v>
      </c>
      <c r="N3071" s="45">
        <v>0</v>
      </c>
      <c r="O3071" s="45">
        <v>120210</v>
      </c>
      <c r="P3071" s="45">
        <v>2352</v>
      </c>
      <c r="Q3071" s="45">
        <v>595214</v>
      </c>
      <c r="R3071" s="45">
        <v>0</v>
      </c>
      <c r="S3071" s="45">
        <v>7360941</v>
      </c>
      <c r="T3071" s="45">
        <v>11003254</v>
      </c>
      <c r="U3071" s="45">
        <v>8435872</v>
      </c>
      <c r="V3071" s="45">
        <v>0</v>
      </c>
      <c r="W3071" s="45">
        <v>8.3767832000000002</v>
      </c>
      <c r="X3071" s="45">
        <v>5.4792307999999998</v>
      </c>
      <c r="Y3071" s="45">
        <v>9.8392900999999995</v>
      </c>
      <c r="Z3071" s="46">
        <v>200147.3</v>
      </c>
      <c r="AA3071" s="46">
        <v>41990.685348000792</v>
      </c>
      <c r="AB3071" s="47">
        <f>_xlfn.XLOOKUP($F3071,Main_OG!$D$1:$D$766,Main_OG!AJ$1:AJ$766,"")</f>
        <v>20070110</v>
      </c>
      <c r="AC3071" s="47">
        <f>_xlfn.XLOOKUP($F3071,Main_OG!$D$1:$D$766,Main_OG!AK$1:AK$766,"")</f>
        <v>416396</v>
      </c>
      <c r="AD3071" s="47">
        <f>_xlfn.XLOOKUP($F3071,Main_OG!$D$1:$D$766,Main_OG!AL$1:AL$766,"")</f>
        <v>181305188</v>
      </c>
      <c r="AE3071" s="47">
        <f>_xlfn.XLOOKUP($F3071,Main_OG!$D$1:$D$766,Main_OG!AM$1:AM$766,"")</f>
        <v>54251968</v>
      </c>
      <c r="AF3071" s="48">
        <f>_xlfn.XLOOKUP($F3071,Main_OG!$D$1:$D$766,Main_OG!Z$1:Z$766,"")</f>
        <v>1.93</v>
      </c>
      <c r="AG3071" s="48">
        <f>_xlfn.XLOOKUP($F3071,Main_OG!$D$1:$D$766,Main_OG!AA$1:AA$766,"")</f>
        <v>2.3089180475565318</v>
      </c>
      <c r="AH3071" s="48">
        <f>_xlfn.XLOOKUP($F3071,Main_OG!$D$1:$D$766,Main_OG!AB$1:AB$766,"")</f>
        <v>23.1</v>
      </c>
      <c r="AI3071" s="48">
        <f>_xlfn.XLOOKUP($F3071,Main_OG!$D$1:$D$766,Main_OG!AC$1:AC$766,"")</f>
        <v>4.58</v>
      </c>
      <c r="AJ3071" s="48">
        <f>_xlfn.XLOOKUP($F3071,Main_OG!$D$1:$D$766,Main_OG!AD$1:AD$766,"")</f>
        <v>0.68</v>
      </c>
    </row>
    <row r="3072" spans="2:36" x14ac:dyDescent="0.35">
      <c r="B3072" s="36" t="s">
        <v>4275</v>
      </c>
      <c r="C3072" s="45" t="s">
        <v>199</v>
      </c>
      <c r="D3072" s="45" t="s">
        <v>4339</v>
      </c>
      <c r="E3072" s="36" t="s">
        <v>4275</v>
      </c>
      <c r="F3072" s="36" t="str">
        <f t="shared" si="147"/>
        <v>2014_NC</v>
      </c>
      <c r="G3072" s="45">
        <f>+G3071+1</f>
        <v>2014</v>
      </c>
      <c r="H3072" s="45">
        <f>_xlfn.XLOOKUP(J3072,Main_OG!$B$1:$B$766,Main_OG!$O$1:$O$766,"")</f>
        <v>0</v>
      </c>
      <c r="I3072" s="45">
        <f>_xlfn.XLOOKUP(F3072,Main_OG!$D$1:$D$766,Main_OG!$J$1:$J$766,"")</f>
        <v>1</v>
      </c>
      <c r="J3072" s="45" t="s">
        <v>199</v>
      </c>
      <c r="K3072" s="45" t="str">
        <f t="shared" si="145"/>
        <v>Duke Energy Progress (Merged)_NC</v>
      </c>
      <c r="L3072" s="45" t="str">
        <f t="shared" si="146"/>
        <v>NC_Duke Energy Progress (Merged)</v>
      </c>
      <c r="M3072" s="45" t="str">
        <f t="shared" si="144"/>
        <v>Duke Energy Progress (Merged)_2014_NC</v>
      </c>
      <c r="N3072" s="45">
        <v>1</v>
      </c>
      <c r="O3072" s="45">
        <v>459215</v>
      </c>
      <c r="P3072" s="45">
        <v>8549</v>
      </c>
      <c r="Q3072" s="45">
        <v>2731844</v>
      </c>
      <c r="R3072" s="45">
        <v>8670</v>
      </c>
      <c r="S3072" s="45">
        <v>36488134</v>
      </c>
      <c r="T3072" s="45">
        <v>20506530</v>
      </c>
      <c r="U3072" s="45">
        <v>37253715</v>
      </c>
      <c r="V3072" s="45">
        <v>7.8419838999999998</v>
      </c>
      <c r="W3072" s="45">
        <v>8.2703479000000009</v>
      </c>
      <c r="X3072" s="45">
        <v>6.3841160000000006</v>
      </c>
      <c r="Y3072" s="45">
        <v>10.54691</v>
      </c>
      <c r="Z3072" s="46">
        <v>509782.4</v>
      </c>
      <c r="AA3072" s="46">
        <v>51299.91612405589</v>
      </c>
      <c r="AB3072" s="47">
        <f>_xlfn.XLOOKUP($F3072,Main_OG!$D$1:$D$766,Main_OG!AJ$1:AJ$766,"")</f>
        <v>38991564</v>
      </c>
      <c r="AC3072" s="47">
        <f>_xlfn.XLOOKUP($F3072,Main_OG!$D$1:$D$766,Main_OG!AK$1:AK$766,"")</f>
        <v>1789932</v>
      </c>
      <c r="AD3072" s="47">
        <f>_xlfn.XLOOKUP($F3072,Main_OG!$D$1:$D$766,Main_OG!AL$1:AL$766,"")</f>
        <v>412695090</v>
      </c>
      <c r="AE3072" s="47">
        <f>_xlfn.XLOOKUP($F3072,Main_OG!$D$1:$D$766,Main_OG!AM$1:AM$766,"")</f>
        <v>40967020</v>
      </c>
      <c r="AF3072" s="48">
        <f>_xlfn.XLOOKUP($F3072,Main_OG!$D$1:$D$766,Main_OG!Z$1:Z$766,"")</f>
        <v>3.01</v>
      </c>
      <c r="AG3072" s="48">
        <f>_xlfn.XLOOKUP($F3072,Main_OG!$D$1:$D$766,Main_OG!AA$1:AA$766,"")</f>
        <v>3.58</v>
      </c>
      <c r="AH3072" s="48">
        <f>_xlfn.XLOOKUP($F3072,Main_OG!$D$1:$D$766,Main_OG!AB$1:AB$766,"")</f>
        <v>20.48845299552563</v>
      </c>
      <c r="AI3072" s="48">
        <f>_xlfn.XLOOKUP($F3072,Main_OG!$D$1:$D$766,Main_OG!AC$1:AC$766,"")</f>
        <v>4.9924248044436963</v>
      </c>
      <c r="AJ3072" s="48">
        <f>_xlfn.XLOOKUP($F3072,Main_OG!$D$1:$D$766,Main_OG!AD$1:AD$766,"")</f>
        <v>0.68548682032632846</v>
      </c>
    </row>
    <row r="3073" spans="2:36" x14ac:dyDescent="0.35">
      <c r="B3073" s="36" t="s">
        <v>4275</v>
      </c>
      <c r="C3073" s="45" t="s">
        <v>467</v>
      </c>
      <c r="D3073" s="45" t="s">
        <v>4339</v>
      </c>
      <c r="E3073" s="36" t="s">
        <v>4275</v>
      </c>
      <c r="F3073" s="36" t="str">
        <f t="shared" si="147"/>
        <v>2014_SC</v>
      </c>
      <c r="G3073" s="45">
        <f>+G3072</f>
        <v>2014</v>
      </c>
      <c r="H3073" s="45">
        <f>_xlfn.XLOOKUP(J3073,Main_OG!$B$1:$B$766,Main_OG!$O$1:$O$766,"")</f>
        <v>0</v>
      </c>
      <c r="I3073" s="45">
        <f>_xlfn.XLOOKUP(F3073,Main_OG!$D$1:$D$766,Main_OG!$J$1:$J$766,"")</f>
        <v>1</v>
      </c>
      <c r="J3073" s="45" t="s">
        <v>467</v>
      </c>
      <c r="K3073" s="45" t="str">
        <f t="shared" si="145"/>
        <v>Duke Energy Progress (Merged)_SC</v>
      </c>
      <c r="L3073" s="45" t="str">
        <f t="shared" si="146"/>
        <v>SC_Duke Energy Progress (Merged)</v>
      </c>
      <c r="M3073" s="45" t="str">
        <f t="shared" si="144"/>
        <v>Duke Energy Progress (Merged)_2014_SC</v>
      </c>
      <c r="N3073" s="45">
        <v>0</v>
      </c>
      <c r="O3073" s="45">
        <v>120836</v>
      </c>
      <c r="P3073" s="45">
        <v>2327</v>
      </c>
      <c r="Q3073" s="45">
        <v>599783</v>
      </c>
      <c r="R3073" s="45">
        <v>0</v>
      </c>
      <c r="S3073" s="45">
        <v>7531617</v>
      </c>
      <c r="T3073" s="45">
        <v>11303787</v>
      </c>
      <c r="U3073" s="45">
        <v>8926452</v>
      </c>
      <c r="V3073" s="45">
        <v>0</v>
      </c>
      <c r="W3073" s="45">
        <v>8.6811497499999994</v>
      </c>
      <c r="X3073" s="45">
        <v>5.7303786500000005</v>
      </c>
      <c r="Y3073" s="45">
        <v>10.309630500000001</v>
      </c>
      <c r="Z3073" s="46">
        <v>206077.9</v>
      </c>
      <c r="AA3073" s="46">
        <v>42694.00508571</v>
      </c>
      <c r="AB3073" s="47">
        <f>_xlfn.XLOOKUP($F3073,Main_OG!$D$1:$D$766,Main_OG!AJ$1:AJ$766,"")</f>
        <v>23503038</v>
      </c>
      <c r="AC3073" s="47">
        <f>_xlfn.XLOOKUP($F3073,Main_OG!$D$1:$D$766,Main_OG!AK$1:AK$766,"")</f>
        <v>999570</v>
      </c>
      <c r="AD3073" s="47">
        <f>_xlfn.XLOOKUP($F3073,Main_OG!$D$1:$D$766,Main_OG!AL$1:AL$766,"")</f>
        <v>172666708</v>
      </c>
      <c r="AE3073" s="47">
        <f>_xlfn.XLOOKUP($F3073,Main_OG!$D$1:$D$766,Main_OG!AM$1:AM$766,"")</f>
        <v>52418553</v>
      </c>
      <c r="AF3073" s="48">
        <f>_xlfn.XLOOKUP($F3073,Main_OG!$D$1:$D$766,Main_OG!Z$1:Z$766,"")</f>
        <v>0</v>
      </c>
      <c r="AG3073" s="48">
        <f>_xlfn.XLOOKUP($F3073,Main_OG!$D$1:$D$766,Main_OG!AA$1:AA$766,"")</f>
        <v>2.322195177698041</v>
      </c>
      <c r="AH3073" s="48">
        <f>_xlfn.XLOOKUP($F3073,Main_OG!$D$1:$D$766,Main_OG!AB$1:AB$766,"")</f>
        <v>22.6</v>
      </c>
      <c r="AI3073" s="48">
        <f>_xlfn.XLOOKUP($F3073,Main_OG!$D$1:$D$766,Main_OG!AC$1:AC$766,"")</f>
        <v>4.91</v>
      </c>
      <c r="AJ3073" s="48">
        <f>_xlfn.XLOOKUP($F3073,Main_OG!$D$1:$D$766,Main_OG!AD$1:AD$766,"")</f>
        <v>0.64</v>
      </c>
    </row>
    <row r="3074" spans="2:36" x14ac:dyDescent="0.35">
      <c r="B3074" s="36" t="s">
        <v>4275</v>
      </c>
      <c r="C3074" s="45" t="s">
        <v>199</v>
      </c>
      <c r="D3074" s="45" t="s">
        <v>4339</v>
      </c>
      <c r="E3074" s="36" t="s">
        <v>4275</v>
      </c>
      <c r="F3074" s="36" t="str">
        <f t="shared" si="147"/>
        <v>2015_NC</v>
      </c>
      <c r="G3074" s="45">
        <f>+G3073+1</f>
        <v>2015</v>
      </c>
      <c r="H3074" s="45">
        <f>_xlfn.XLOOKUP(J3074,Main_OG!$B$1:$B$766,Main_OG!$O$1:$O$766,"")</f>
        <v>0</v>
      </c>
      <c r="I3074" s="45">
        <f>_xlfn.XLOOKUP(F3074,Main_OG!$D$1:$D$766,Main_OG!$J$1:$J$766,"")</f>
        <v>1</v>
      </c>
      <c r="J3074" s="45" t="s">
        <v>199</v>
      </c>
      <c r="K3074" s="45" t="str">
        <f t="shared" si="145"/>
        <v>Duke Energy Progress (Merged)_NC</v>
      </c>
      <c r="L3074" s="45" t="str">
        <f t="shared" si="146"/>
        <v>NC_Duke Energy Progress (Merged)</v>
      </c>
      <c r="M3074" s="45" t="str">
        <f t="shared" si="144"/>
        <v>Duke Energy Progress (Merged)_2015_NC</v>
      </c>
      <c r="N3074" s="45">
        <v>1</v>
      </c>
      <c r="O3074" s="45">
        <v>462089</v>
      </c>
      <c r="P3074" s="45">
        <v>8479</v>
      </c>
      <c r="Q3074" s="45">
        <v>2753956</v>
      </c>
      <c r="R3074" s="45">
        <v>8651</v>
      </c>
      <c r="S3074" s="45">
        <v>37002984</v>
      </c>
      <c r="T3074" s="45">
        <v>21182778</v>
      </c>
      <c r="U3074" s="45">
        <v>36707376</v>
      </c>
      <c r="V3074" s="45">
        <v>7.9019766999999996</v>
      </c>
      <c r="W3074" s="45">
        <v>8.2710185999999997</v>
      </c>
      <c r="X3074" s="45">
        <v>6.4066650999999997</v>
      </c>
      <c r="Y3074" s="45">
        <v>10.814854</v>
      </c>
      <c r="Z3074" s="46">
        <v>525229.1</v>
      </c>
      <c r="AA3074" s="46">
        <v>52328.155072451351</v>
      </c>
      <c r="AB3074" s="47">
        <f>_xlfn.XLOOKUP($F3074,Main_OG!$D$1:$D$766,Main_OG!AJ$1:AJ$766,"")</f>
        <v>31268402</v>
      </c>
      <c r="AC3074" s="47">
        <f>_xlfn.XLOOKUP($F3074,Main_OG!$D$1:$D$766,Main_OG!AK$1:AK$766,"")</f>
        <v>1602410</v>
      </c>
      <c r="AD3074" s="47">
        <f>_xlfn.XLOOKUP($F3074,Main_OG!$D$1:$D$766,Main_OG!AL$1:AL$766,"")</f>
        <v>540640844</v>
      </c>
      <c r="AE3074" s="47">
        <f>_xlfn.XLOOKUP($F3074,Main_OG!$D$1:$D$766,Main_OG!AM$1:AM$766,"")</f>
        <v>42096761</v>
      </c>
      <c r="AF3074" s="48">
        <f>_xlfn.XLOOKUP($F3074,Main_OG!$D$1:$D$766,Main_OG!Z$1:Z$766,"")</f>
        <v>2.68</v>
      </c>
      <c r="AG3074" s="48">
        <f>_xlfn.XLOOKUP($F3074,Main_OG!$D$1:$D$766,Main_OG!AA$1:AA$766,"")</f>
        <v>2.25948627072199</v>
      </c>
      <c r="AH3074" s="48">
        <f>_xlfn.XLOOKUP($F3074,Main_OG!$D$1:$D$766,Main_OG!AB$1:AB$766,"")</f>
        <v>13.22</v>
      </c>
      <c r="AI3074" s="48">
        <f>_xlfn.XLOOKUP($F3074,Main_OG!$D$1:$D$766,Main_OG!AC$1:AC$766,"")</f>
        <v>3.3843619636206599</v>
      </c>
      <c r="AJ3074" s="48">
        <f>_xlfn.XLOOKUP($F3074,Main_OG!$D$1:$D$766,Main_OG!AD$1:AD$766,"")</f>
        <v>0.66963877086385626</v>
      </c>
    </row>
    <row r="3075" spans="2:36" x14ac:dyDescent="0.35">
      <c r="B3075" s="36" t="s">
        <v>4275</v>
      </c>
      <c r="C3075" s="45" t="s">
        <v>467</v>
      </c>
      <c r="D3075" s="45" t="s">
        <v>4339</v>
      </c>
      <c r="E3075" s="36" t="s">
        <v>4275</v>
      </c>
      <c r="F3075" s="36" t="str">
        <f t="shared" si="147"/>
        <v>2015_SC</v>
      </c>
      <c r="G3075" s="45">
        <f>+G3074</f>
        <v>2015</v>
      </c>
      <c r="H3075" s="45">
        <f>_xlfn.XLOOKUP(J3075,Main_OG!$B$1:$B$766,Main_OG!$O$1:$O$766,"")</f>
        <v>0</v>
      </c>
      <c r="I3075" s="45">
        <f>_xlfn.XLOOKUP(F3075,Main_OG!$D$1:$D$766,Main_OG!$J$1:$J$766,"")</f>
        <v>1</v>
      </c>
      <c r="J3075" s="45" t="s">
        <v>467</v>
      </c>
      <c r="K3075" s="45" t="str">
        <f t="shared" si="145"/>
        <v>Duke Energy Progress (Merged)_SC</v>
      </c>
      <c r="L3075" s="45" t="str">
        <f t="shared" si="146"/>
        <v>SC_Duke Energy Progress (Merged)</v>
      </c>
      <c r="M3075" s="45" t="str">
        <f t="shared" si="144"/>
        <v>Duke Energy Progress (Merged)_2015_SC</v>
      </c>
      <c r="N3075" s="45">
        <v>0</v>
      </c>
      <c r="O3075" s="45">
        <v>121813</v>
      </c>
      <c r="P3075" s="45">
        <v>2295</v>
      </c>
      <c r="Q3075" s="45">
        <v>605854</v>
      </c>
      <c r="R3075" s="45">
        <v>0</v>
      </c>
      <c r="S3075" s="45">
        <v>7574840</v>
      </c>
      <c r="T3075" s="45">
        <v>11444307</v>
      </c>
      <c r="U3075" s="45">
        <v>8597276</v>
      </c>
      <c r="V3075" s="45">
        <v>0</v>
      </c>
      <c r="W3075" s="45">
        <v>8.7510462499999999</v>
      </c>
      <c r="X3075" s="45">
        <v>5.770378</v>
      </c>
      <c r="Y3075" s="45">
        <v>10.602276</v>
      </c>
      <c r="Z3075" s="46">
        <v>213212.4</v>
      </c>
      <c r="AA3075" s="46">
        <v>43548.230945795411</v>
      </c>
      <c r="AB3075" s="47">
        <f>_xlfn.XLOOKUP($F3075,Main_OG!$D$1:$D$766,Main_OG!AJ$1:AJ$766,"")</f>
        <v>18476286</v>
      </c>
      <c r="AC3075" s="47">
        <f>_xlfn.XLOOKUP($F3075,Main_OG!$D$1:$D$766,Main_OG!AK$1:AK$766,"")</f>
        <v>770474</v>
      </c>
      <c r="AD3075" s="47">
        <f>_xlfn.XLOOKUP($F3075,Main_OG!$D$1:$D$766,Main_OG!AL$1:AL$766,"")</f>
        <v>271009104</v>
      </c>
      <c r="AE3075" s="47">
        <f>_xlfn.XLOOKUP($F3075,Main_OG!$D$1:$D$766,Main_OG!AM$1:AM$766,"")</f>
        <v>53156320</v>
      </c>
      <c r="AF3075" s="48">
        <f>_xlfn.XLOOKUP($F3075,Main_OG!$D$1:$D$766,Main_OG!Z$1:Z$766,"")</f>
        <v>1.79</v>
      </c>
      <c r="AG3075" s="48">
        <f>_xlfn.XLOOKUP($F3075,Main_OG!$D$1:$D$766,Main_OG!AA$1:AA$766,"")</f>
        <v>2.25948627072199</v>
      </c>
      <c r="AH3075" s="48">
        <f>_xlfn.XLOOKUP($F3075,Main_OG!$D$1:$D$766,Main_OG!AB$1:AB$766,"")</f>
        <v>12.08771849023859</v>
      </c>
      <c r="AI3075" s="48">
        <f>_xlfn.XLOOKUP($F3075,Main_OG!$D$1:$D$766,Main_OG!AC$1:AC$766,"")</f>
        <v>3.37</v>
      </c>
      <c r="AJ3075" s="48">
        <f>_xlfn.XLOOKUP($F3075,Main_OG!$D$1:$D$766,Main_OG!AD$1:AD$766,"")</f>
        <v>0.66</v>
      </c>
    </row>
    <row r="3076" spans="2:36" x14ac:dyDescent="0.35">
      <c r="B3076" s="36" t="s">
        <v>4275</v>
      </c>
      <c r="C3076" s="45" t="s">
        <v>199</v>
      </c>
      <c r="D3076" s="45" t="s">
        <v>4339</v>
      </c>
      <c r="E3076" s="36" t="s">
        <v>4275</v>
      </c>
      <c r="F3076" s="36" t="str">
        <f t="shared" si="147"/>
        <v>2016_NC</v>
      </c>
      <c r="G3076" s="45">
        <f>+G3075+1</f>
        <v>2016</v>
      </c>
      <c r="H3076" s="45">
        <f>_xlfn.XLOOKUP(J3076,Main_OG!$B$1:$B$766,Main_OG!$O$1:$O$766,"")</f>
        <v>0</v>
      </c>
      <c r="I3076" s="45">
        <f>_xlfn.XLOOKUP(F3076,Main_OG!$D$1:$D$766,Main_OG!$J$1:$J$766,"")</f>
        <v>1</v>
      </c>
      <c r="J3076" s="45" t="s">
        <v>199</v>
      </c>
      <c r="K3076" s="45" t="str">
        <f t="shared" si="145"/>
        <v>Duke Energy Progress (Merged)_NC</v>
      </c>
      <c r="L3076" s="45" t="str">
        <f t="shared" si="146"/>
        <v>NC_Duke Energy Progress (Merged)</v>
      </c>
      <c r="M3076" s="45" t="str">
        <f t="shared" si="144"/>
        <v>Duke Energy Progress (Merged)_2016_NC</v>
      </c>
      <c r="N3076" s="45">
        <v>1</v>
      </c>
      <c r="O3076" s="45">
        <v>472674</v>
      </c>
      <c r="P3076" s="45">
        <v>8255</v>
      </c>
      <c r="Q3076" s="45">
        <v>2832396</v>
      </c>
      <c r="R3076" s="45">
        <v>6402</v>
      </c>
      <c r="S3076" s="45">
        <v>37295645</v>
      </c>
      <c r="T3076" s="45">
        <v>20614215</v>
      </c>
      <c r="U3076" s="45">
        <v>37400284</v>
      </c>
      <c r="V3076" s="45">
        <v>7.8803498999999997</v>
      </c>
      <c r="W3076" s="45">
        <v>8.214725099999999</v>
      </c>
      <c r="X3076" s="45">
        <v>6.2098294000000003</v>
      </c>
      <c r="Y3076" s="45">
        <v>10.597112500000001</v>
      </c>
      <c r="Z3076" s="46">
        <v>536308.5</v>
      </c>
      <c r="AA3076" s="46">
        <v>52776.909056090641</v>
      </c>
      <c r="AB3076" s="47">
        <f>_xlfn.XLOOKUP($F3076,Main_OG!$D$1:$D$766,Main_OG!AJ$1:AJ$766,"")</f>
        <v>29543976</v>
      </c>
      <c r="AC3076" s="47">
        <f>_xlfn.XLOOKUP($F3076,Main_OG!$D$1:$D$766,Main_OG!AK$1:AK$766,"")</f>
        <v>969256</v>
      </c>
      <c r="AD3076" s="47">
        <f>_xlfn.XLOOKUP($F3076,Main_OG!$D$1:$D$766,Main_OG!AL$1:AL$766,"")</f>
        <v>587884476</v>
      </c>
      <c r="AE3076" s="47">
        <f>_xlfn.XLOOKUP($F3076,Main_OG!$D$1:$D$766,Main_OG!AM$1:AM$766,"")</f>
        <v>42786087</v>
      </c>
      <c r="AF3076" s="48">
        <f>_xlfn.XLOOKUP($F3076,Main_OG!$D$1:$D$766,Main_OG!Z$1:Z$766,"")</f>
        <v>2.29</v>
      </c>
      <c r="AG3076" s="48">
        <f>_xlfn.XLOOKUP($F3076,Main_OG!$D$1:$D$766,Main_OG!AA$1:AA$766,"")</f>
        <v>3.1</v>
      </c>
      <c r="AH3076" s="48">
        <f>_xlfn.XLOOKUP($F3076,Main_OG!$D$1:$D$766,Main_OG!AB$1:AB$766,"")</f>
        <v>10.58</v>
      </c>
      <c r="AI3076" s="48">
        <f>_xlfn.XLOOKUP($F3076,Main_OG!$D$1:$D$766,Main_OG!AC$1:AC$766,"")</f>
        <v>3.68</v>
      </c>
      <c r="AJ3076" s="48">
        <f>_xlfn.XLOOKUP($F3076,Main_OG!$D$1:$D$766,Main_OG!AD$1:AD$766,"")</f>
        <v>0.63</v>
      </c>
    </row>
    <row r="3077" spans="2:36" x14ac:dyDescent="0.35">
      <c r="B3077" s="36" t="s">
        <v>4275</v>
      </c>
      <c r="C3077" s="45" t="s">
        <v>467</v>
      </c>
      <c r="D3077" s="45" t="s">
        <v>4339</v>
      </c>
      <c r="E3077" s="36" t="s">
        <v>4275</v>
      </c>
      <c r="F3077" s="36" t="str">
        <f t="shared" si="147"/>
        <v>2016_SC</v>
      </c>
      <c r="G3077" s="45">
        <f>+G3076</f>
        <v>2016</v>
      </c>
      <c r="H3077" s="45">
        <f>_xlfn.XLOOKUP(J3077,Main_OG!$B$1:$B$766,Main_OG!$O$1:$O$766,"")</f>
        <v>0</v>
      </c>
      <c r="I3077" s="45">
        <f>_xlfn.XLOOKUP(F3077,Main_OG!$D$1:$D$766,Main_OG!$J$1:$J$766,"")</f>
        <v>1</v>
      </c>
      <c r="J3077" s="45" t="s">
        <v>467</v>
      </c>
      <c r="K3077" s="45" t="str">
        <f t="shared" si="145"/>
        <v>Duke Energy Progress (Merged)_SC</v>
      </c>
      <c r="L3077" s="45" t="str">
        <f t="shared" si="146"/>
        <v>SC_Duke Energy Progress (Merged)</v>
      </c>
      <c r="M3077" s="45" t="str">
        <f t="shared" si="144"/>
        <v>Duke Energy Progress (Merged)_2016_SC</v>
      </c>
      <c r="N3077" s="45">
        <v>0</v>
      </c>
      <c r="O3077" s="45">
        <v>123428</v>
      </c>
      <c r="P3077" s="45">
        <v>2154</v>
      </c>
      <c r="Q3077" s="45">
        <v>614803</v>
      </c>
      <c r="R3077" s="45">
        <v>0</v>
      </c>
      <c r="S3077" s="45">
        <v>7652525</v>
      </c>
      <c r="T3077" s="45">
        <v>11434676</v>
      </c>
      <c r="U3077" s="45">
        <v>8926989</v>
      </c>
      <c r="V3077" s="45">
        <v>0</v>
      </c>
      <c r="W3077" s="45">
        <v>8.70441705</v>
      </c>
      <c r="X3077" s="45">
        <v>5.4324033499999995</v>
      </c>
      <c r="Y3077" s="45">
        <v>10.5101575</v>
      </c>
      <c r="Z3077" s="46">
        <v>220559.3</v>
      </c>
      <c r="AA3077" s="46">
        <v>44440.443753021085</v>
      </c>
      <c r="AB3077" s="47">
        <f>_xlfn.XLOOKUP($F3077,Main_OG!$D$1:$D$766,Main_OG!AJ$1:AJ$766,"")</f>
        <v>17137976</v>
      </c>
      <c r="AC3077" s="47">
        <f>_xlfn.XLOOKUP($F3077,Main_OG!$D$1:$D$766,Main_OG!AK$1:AK$766,"")</f>
        <v>427222</v>
      </c>
      <c r="AD3077" s="47">
        <f>_xlfn.XLOOKUP($F3077,Main_OG!$D$1:$D$766,Main_OG!AL$1:AL$766,"")</f>
        <v>263195994</v>
      </c>
      <c r="AE3077" s="47">
        <f>_xlfn.XLOOKUP($F3077,Main_OG!$D$1:$D$766,Main_OG!AM$1:AM$766,"")</f>
        <v>55825916</v>
      </c>
      <c r="AF3077" s="48">
        <f>_xlfn.XLOOKUP($F3077,Main_OG!$D$1:$D$766,Main_OG!Z$1:Z$766,"")</f>
        <v>0</v>
      </c>
      <c r="AG3077" s="48">
        <f>_xlfn.XLOOKUP($F3077,Main_OG!$D$1:$D$766,Main_OG!AA$1:AA$766,"")</f>
        <v>2.2143440282408582</v>
      </c>
      <c r="AH3077" s="48">
        <f>_xlfn.XLOOKUP($F3077,Main_OG!$D$1:$D$766,Main_OG!AB$1:AB$766,"")</f>
        <v>11.17</v>
      </c>
      <c r="AI3077" s="48">
        <f>_xlfn.XLOOKUP($F3077,Main_OG!$D$1:$D$766,Main_OG!AC$1:AC$766,"")</f>
        <v>3.28</v>
      </c>
      <c r="AJ3077" s="48">
        <f>_xlfn.XLOOKUP($F3077,Main_OG!$D$1:$D$766,Main_OG!AD$1:AD$766,"")</f>
        <v>0.65636700530415037</v>
      </c>
    </row>
    <row r="3078" spans="2:36" x14ac:dyDescent="0.35">
      <c r="B3078" s="36" t="s">
        <v>4275</v>
      </c>
      <c r="C3078" s="45" t="s">
        <v>199</v>
      </c>
      <c r="D3078" s="45" t="s">
        <v>4339</v>
      </c>
      <c r="E3078" s="36" t="s">
        <v>4275</v>
      </c>
      <c r="F3078" s="36" t="str">
        <f t="shared" si="147"/>
        <v>2017_NC</v>
      </c>
      <c r="G3078" s="45">
        <f>+G3077+1</f>
        <v>2017</v>
      </c>
      <c r="H3078" s="45">
        <f>_xlfn.XLOOKUP(J3078,Main_OG!$B$1:$B$766,Main_OG!$O$1:$O$766,"")</f>
        <v>0</v>
      </c>
      <c r="I3078" s="45">
        <f>_xlfn.XLOOKUP(F3078,Main_OG!$D$1:$D$766,Main_OG!$J$1:$J$766,"")</f>
        <v>1</v>
      </c>
      <c r="J3078" s="45" t="s">
        <v>199</v>
      </c>
      <c r="K3078" s="45" t="str">
        <f t="shared" si="145"/>
        <v>Duke Energy Progress (Merged)_NC</v>
      </c>
      <c r="L3078" s="45" t="str">
        <f t="shared" si="146"/>
        <v>NC_Duke Energy Progress (Merged)</v>
      </c>
      <c r="M3078" s="45" t="str">
        <f t="shared" si="144"/>
        <v>Duke Energy Progress (Merged)_2017_NC</v>
      </c>
      <c r="N3078" s="45">
        <v>1</v>
      </c>
      <c r="O3078" s="45">
        <v>479055</v>
      </c>
      <c r="P3078" s="45">
        <v>8205</v>
      </c>
      <c r="Q3078" s="45">
        <v>2877785</v>
      </c>
      <c r="R3078" s="45">
        <v>3540</v>
      </c>
      <c r="S3078" s="45">
        <v>36850928</v>
      </c>
      <c r="T3078" s="45">
        <v>20707408</v>
      </c>
      <c r="U3078" s="45">
        <v>35754850</v>
      </c>
      <c r="V3078" s="45">
        <v>8.5508474999999997</v>
      </c>
      <c r="W3078" s="45">
        <v>7.9292935</v>
      </c>
      <c r="X3078" s="45">
        <v>5.9815916500000004</v>
      </c>
      <c r="Y3078" s="45">
        <v>10.271314</v>
      </c>
      <c r="Z3078" s="46">
        <v>546810.1</v>
      </c>
      <c r="AA3078" s="46">
        <v>53213.602344469378</v>
      </c>
      <c r="AB3078" s="47">
        <f>_xlfn.XLOOKUP($F3078,Main_OG!$D$1:$D$766,Main_OG!AJ$1:AJ$766,"")</f>
        <v>26870708</v>
      </c>
      <c r="AC3078" s="47">
        <f>_xlfn.XLOOKUP($F3078,Main_OG!$D$1:$D$766,Main_OG!AK$1:AK$766,"")</f>
        <v>971010</v>
      </c>
      <c r="AD3078" s="47">
        <f>_xlfn.XLOOKUP($F3078,Main_OG!$D$1:$D$766,Main_OG!AL$1:AL$766,"")</f>
        <v>559501578</v>
      </c>
      <c r="AE3078" s="47">
        <f>_xlfn.XLOOKUP($F3078,Main_OG!$D$1:$D$766,Main_OG!AM$1:AM$766,"")</f>
        <v>42374264</v>
      </c>
      <c r="AF3078" s="48">
        <f>_xlfn.XLOOKUP($F3078,Main_OG!$D$1:$D$766,Main_OG!Z$1:Z$766,"")</f>
        <v>2.33</v>
      </c>
      <c r="AG3078" s="48">
        <f>_xlfn.XLOOKUP($F3078,Main_OG!$D$1:$D$766,Main_OG!AA$1:AA$766,"")</f>
        <v>2.1875855044172008</v>
      </c>
      <c r="AH3078" s="48">
        <f>_xlfn.XLOOKUP($F3078,Main_OG!$D$1:$D$766,Main_OG!AB$1:AB$766,"")</f>
        <v>14.73443638842941</v>
      </c>
      <c r="AI3078" s="48">
        <f>_xlfn.XLOOKUP($F3078,Main_OG!$D$1:$D$766,Main_OG!AC$1:AC$766,"")</f>
        <v>3.7243523928232452</v>
      </c>
      <c r="AJ3078" s="48">
        <f>_xlfn.XLOOKUP($F3078,Main_OG!$D$1:$D$766,Main_OG!AD$1:AD$766,"")</f>
        <v>0.67</v>
      </c>
    </row>
    <row r="3079" spans="2:36" x14ac:dyDescent="0.35">
      <c r="B3079" s="36" t="s">
        <v>4275</v>
      </c>
      <c r="C3079" s="45" t="s">
        <v>467</v>
      </c>
      <c r="D3079" s="45" t="s">
        <v>4339</v>
      </c>
      <c r="E3079" s="36" t="s">
        <v>4275</v>
      </c>
      <c r="F3079" s="36" t="str">
        <f t="shared" si="147"/>
        <v>2017_SC</v>
      </c>
      <c r="G3079" s="45">
        <f>+G3078</f>
        <v>2017</v>
      </c>
      <c r="H3079" s="45">
        <f>_xlfn.XLOOKUP(J3079,Main_OG!$B$1:$B$766,Main_OG!$O$1:$O$766,"")</f>
        <v>0</v>
      </c>
      <c r="I3079" s="45">
        <f>_xlfn.XLOOKUP(F3079,Main_OG!$D$1:$D$766,Main_OG!$J$1:$J$766,"")</f>
        <v>1</v>
      </c>
      <c r="J3079" s="45" t="s">
        <v>467</v>
      </c>
      <c r="K3079" s="45" t="str">
        <f t="shared" si="145"/>
        <v>Duke Energy Progress (Merged)_SC</v>
      </c>
      <c r="L3079" s="45" t="str">
        <f t="shared" si="146"/>
        <v>SC_Duke Energy Progress (Merged)</v>
      </c>
      <c r="M3079" s="45" t="str">
        <f t="shared" si="144"/>
        <v>Duke Energy Progress (Merged)_2017_SC</v>
      </c>
      <c r="N3079" s="45">
        <v>0</v>
      </c>
      <c r="O3079" s="45">
        <v>124647</v>
      </c>
      <c r="P3079" s="45">
        <v>2138</v>
      </c>
      <c r="Q3079" s="45">
        <v>624035</v>
      </c>
      <c r="R3079" s="45">
        <v>0</v>
      </c>
      <c r="S3079" s="45">
        <v>7422357</v>
      </c>
      <c r="T3079" s="45">
        <v>11631935</v>
      </c>
      <c r="U3079" s="45">
        <v>8334288</v>
      </c>
      <c r="V3079" s="45">
        <v>0</v>
      </c>
      <c r="W3079" s="45">
        <v>8.9855357500000004</v>
      </c>
      <c r="X3079" s="45">
        <v>5.45039155</v>
      </c>
      <c r="Y3079" s="45">
        <v>10.886486</v>
      </c>
      <c r="Z3079" s="46">
        <v>224937.60000000001</v>
      </c>
      <c r="AA3079" s="46">
        <v>44744.984287169827</v>
      </c>
      <c r="AB3079" s="47">
        <f>_xlfn.XLOOKUP($F3079,Main_OG!$D$1:$D$766,Main_OG!AJ$1:AJ$766,"")</f>
        <v>15012962</v>
      </c>
      <c r="AC3079" s="47">
        <f>_xlfn.XLOOKUP($F3079,Main_OG!$D$1:$D$766,Main_OG!AK$1:AK$766,"")</f>
        <v>404304</v>
      </c>
      <c r="AD3079" s="47">
        <f>_xlfn.XLOOKUP($F3079,Main_OG!$D$1:$D$766,Main_OG!AL$1:AL$766,"")</f>
        <v>266541122</v>
      </c>
      <c r="AE3079" s="47">
        <f>_xlfn.XLOOKUP($F3079,Main_OG!$D$1:$D$766,Main_OG!AM$1:AM$766,"")</f>
        <v>54344554</v>
      </c>
      <c r="AF3079" s="48">
        <f>_xlfn.XLOOKUP($F3079,Main_OG!$D$1:$D$766,Main_OG!Z$1:Z$766,"")</f>
        <v>0</v>
      </c>
      <c r="AG3079" s="48">
        <f>_xlfn.XLOOKUP($F3079,Main_OG!$D$1:$D$766,Main_OG!AA$1:AA$766,"")</f>
        <v>3.3</v>
      </c>
      <c r="AH3079" s="48">
        <f>_xlfn.XLOOKUP($F3079,Main_OG!$D$1:$D$766,Main_OG!AB$1:AB$766,"")</f>
        <v>14.73443638842941</v>
      </c>
      <c r="AI3079" s="48">
        <f>_xlfn.XLOOKUP($F3079,Main_OG!$D$1:$D$766,Main_OG!AC$1:AC$766,"")</f>
        <v>3.7243523928232452</v>
      </c>
      <c r="AJ3079" s="48">
        <f>_xlfn.XLOOKUP($F3079,Main_OG!$D$1:$D$766,Main_OG!AD$1:AD$766,"")</f>
        <v>0.7</v>
      </c>
    </row>
    <row r="3080" spans="2:36" x14ac:dyDescent="0.35">
      <c r="B3080" s="36" t="s">
        <v>4275</v>
      </c>
      <c r="C3080" s="45" t="s">
        <v>199</v>
      </c>
      <c r="D3080" s="45" t="s">
        <v>4339</v>
      </c>
      <c r="E3080" s="36" t="s">
        <v>4275</v>
      </c>
      <c r="F3080" s="36" t="str">
        <f t="shared" si="147"/>
        <v>2018_NC</v>
      </c>
      <c r="G3080" s="45">
        <f>+G3079+1</f>
        <v>2018</v>
      </c>
      <c r="H3080" s="45">
        <f>_xlfn.XLOOKUP(J3080,Main_OG!$B$1:$B$766,Main_OG!$O$1:$O$766,"")</f>
        <v>0</v>
      </c>
      <c r="I3080" s="45">
        <f>_xlfn.XLOOKUP(F3080,Main_OG!$D$1:$D$766,Main_OG!$J$1:$J$766,"")</f>
        <v>1</v>
      </c>
      <c r="J3080" s="45" t="s">
        <v>199</v>
      </c>
      <c r="K3080" s="45" t="str">
        <f t="shared" si="145"/>
        <v>Duke Energy Progress (Merged)_NC</v>
      </c>
      <c r="L3080" s="45" t="str">
        <f t="shared" si="146"/>
        <v>NC_Duke Energy Progress (Merged)</v>
      </c>
      <c r="M3080" s="45" t="str">
        <f t="shared" si="144"/>
        <v>Duke Energy Progress (Merged)_2018_NC</v>
      </c>
      <c r="N3080" s="45">
        <v>1</v>
      </c>
      <c r="O3080" s="45">
        <v>485877</v>
      </c>
      <c r="P3080" s="45">
        <v>8123</v>
      </c>
      <c r="Q3080" s="45">
        <v>2922773</v>
      </c>
      <c r="R3080" s="45">
        <v>12988</v>
      </c>
      <c r="S3080" s="45">
        <v>37976617</v>
      </c>
      <c r="T3080" s="45">
        <v>20401084</v>
      </c>
      <c r="U3080" s="45">
        <v>39181734</v>
      </c>
      <c r="V3080" s="45">
        <v>8.0227903000000005</v>
      </c>
      <c r="W3080" s="45">
        <v>8.1987962999999997</v>
      </c>
      <c r="X3080" s="45">
        <v>6.2041073499999992</v>
      </c>
      <c r="Y3080" s="45">
        <v>10.633350500000001</v>
      </c>
      <c r="Z3080" s="46">
        <v>556573.69999999995</v>
      </c>
      <c r="AA3080" s="46">
        <v>53561.209227898798</v>
      </c>
      <c r="AB3080" s="47">
        <f>_xlfn.XLOOKUP($F3080,Main_OG!$D$1:$D$766,Main_OG!AJ$1:AJ$766,"")</f>
        <v>25127724</v>
      </c>
      <c r="AC3080" s="47">
        <f>_xlfn.XLOOKUP($F3080,Main_OG!$D$1:$D$766,Main_OG!AK$1:AK$766,"")</f>
        <v>2461634</v>
      </c>
      <c r="AD3080" s="47">
        <f>_xlfn.XLOOKUP($F3080,Main_OG!$D$1:$D$766,Main_OG!AL$1:AL$766,"")</f>
        <v>663607042</v>
      </c>
      <c r="AE3080" s="47">
        <f>_xlfn.XLOOKUP($F3080,Main_OG!$D$1:$D$766,Main_OG!AM$1:AM$766,"")</f>
        <v>42076949</v>
      </c>
      <c r="AF3080" s="48">
        <f>_xlfn.XLOOKUP($F3080,Main_OG!$D$1:$D$766,Main_OG!Z$1:Z$766,"")</f>
        <v>0</v>
      </c>
      <c r="AG3080" s="48">
        <f>_xlfn.XLOOKUP($F3080,Main_OG!$D$1:$D$766,Main_OG!AA$1:AA$766,"")</f>
        <v>3.15</v>
      </c>
      <c r="AH3080" s="48">
        <f>_xlfn.XLOOKUP($F3080,Main_OG!$D$1:$D$766,Main_OG!AB$1:AB$766,"")</f>
        <v>17.12</v>
      </c>
      <c r="AI3080" s="48">
        <f>_xlfn.XLOOKUP($F3080,Main_OG!$D$1:$D$766,Main_OG!AC$1:AC$766,"")</f>
        <v>3.8713752811270652</v>
      </c>
      <c r="AJ3080" s="48">
        <f>_xlfn.XLOOKUP($F3080,Main_OG!$D$1:$D$766,Main_OG!AD$1:AD$766,"")</f>
        <v>0.62</v>
      </c>
    </row>
    <row r="3081" spans="2:36" x14ac:dyDescent="0.35">
      <c r="B3081" s="36" t="s">
        <v>4275</v>
      </c>
      <c r="C3081" s="45" t="s">
        <v>467</v>
      </c>
      <c r="D3081" s="45" t="s">
        <v>4339</v>
      </c>
      <c r="E3081" s="36" t="s">
        <v>4275</v>
      </c>
      <c r="F3081" s="36" t="str">
        <f t="shared" si="147"/>
        <v>2018_SC</v>
      </c>
      <c r="G3081" s="45">
        <f>+G3080</f>
        <v>2018</v>
      </c>
      <c r="H3081" s="45">
        <f>_xlfn.XLOOKUP(J3081,Main_OG!$B$1:$B$766,Main_OG!$O$1:$O$766,"")</f>
        <v>0</v>
      </c>
      <c r="I3081" s="45">
        <f>_xlfn.XLOOKUP(F3081,Main_OG!$D$1:$D$766,Main_OG!$J$1:$J$766,"")</f>
        <v>1</v>
      </c>
      <c r="J3081" s="45" t="s">
        <v>467</v>
      </c>
      <c r="K3081" s="45" t="str">
        <f t="shared" si="145"/>
        <v>Duke Energy Progress (Merged)_SC</v>
      </c>
      <c r="L3081" s="45" t="str">
        <f t="shared" si="146"/>
        <v>SC_Duke Energy Progress (Merged)</v>
      </c>
      <c r="M3081" s="45" t="str">
        <f t="shared" si="144"/>
        <v>Duke Energy Progress (Merged)_2018_SC</v>
      </c>
      <c r="N3081" s="45">
        <v>0</v>
      </c>
      <c r="O3081" s="45">
        <v>125918</v>
      </c>
      <c r="P3081" s="45">
        <v>2118</v>
      </c>
      <c r="Q3081" s="45">
        <v>632285</v>
      </c>
      <c r="R3081" s="45">
        <v>0</v>
      </c>
      <c r="S3081" s="45">
        <v>7551722</v>
      </c>
      <c r="T3081" s="45">
        <v>11643025</v>
      </c>
      <c r="U3081" s="45">
        <v>9093353</v>
      </c>
      <c r="V3081" s="45">
        <v>0</v>
      </c>
      <c r="W3081" s="45">
        <v>9.4133391999999994</v>
      </c>
      <c r="X3081" s="45">
        <v>5.7531788499999994</v>
      </c>
      <c r="Y3081" s="45">
        <v>11.393484000000001</v>
      </c>
      <c r="Z3081" s="46">
        <v>231663.3</v>
      </c>
      <c r="AA3081" s="46">
        <v>45498.204726042488</v>
      </c>
      <c r="AB3081" s="47">
        <f>_xlfn.XLOOKUP($F3081,Main_OG!$D$1:$D$766,Main_OG!AJ$1:AJ$766,"")</f>
        <v>16288978</v>
      </c>
      <c r="AC3081" s="47">
        <f>_xlfn.XLOOKUP($F3081,Main_OG!$D$1:$D$766,Main_OG!AK$1:AK$766,"")</f>
        <v>1217344</v>
      </c>
      <c r="AD3081" s="47">
        <f>_xlfn.XLOOKUP($F3081,Main_OG!$D$1:$D$766,Main_OG!AL$1:AL$766,"")</f>
        <v>339284398</v>
      </c>
      <c r="AE3081" s="47">
        <f>_xlfn.XLOOKUP($F3081,Main_OG!$D$1:$D$766,Main_OG!AM$1:AM$766,"")</f>
        <v>52716469</v>
      </c>
      <c r="AF3081" s="48">
        <f>_xlfn.XLOOKUP($F3081,Main_OG!$D$1:$D$766,Main_OG!Z$1:Z$766,"")</f>
        <v>0</v>
      </c>
      <c r="AG3081" s="48">
        <f>_xlfn.XLOOKUP($F3081,Main_OG!$D$1:$D$766,Main_OG!AA$1:AA$766,"")</f>
        <v>3.33</v>
      </c>
      <c r="AH3081" s="48">
        <f>_xlfn.XLOOKUP($F3081,Main_OG!$D$1:$D$766,Main_OG!AB$1:AB$766,"")</f>
        <v>17.22</v>
      </c>
      <c r="AI3081" s="48">
        <f>_xlfn.XLOOKUP($F3081,Main_OG!$D$1:$D$766,Main_OG!AC$1:AC$766,"")</f>
        <v>4.18</v>
      </c>
      <c r="AJ3081" s="48">
        <f>_xlfn.XLOOKUP($F3081,Main_OG!$D$1:$D$766,Main_OG!AD$1:AD$766,"")</f>
        <v>0.65</v>
      </c>
    </row>
    <row r="3082" spans="2:36" x14ac:dyDescent="0.35">
      <c r="B3082" s="36" t="s">
        <v>4275</v>
      </c>
      <c r="C3082" s="45" t="s">
        <v>199</v>
      </c>
      <c r="D3082" s="45" t="s">
        <v>4339</v>
      </c>
      <c r="E3082" s="36" t="s">
        <v>4275</v>
      </c>
      <c r="F3082" s="36" t="str">
        <f t="shared" si="147"/>
        <v>2019_NC</v>
      </c>
      <c r="G3082" s="45">
        <f>+G3081+1</f>
        <v>2019</v>
      </c>
      <c r="H3082" s="45">
        <f>_xlfn.XLOOKUP(J3082,Main_OG!$B$1:$B$766,Main_OG!$O$1:$O$766,"")</f>
        <v>0</v>
      </c>
      <c r="I3082" s="45">
        <f>_xlfn.XLOOKUP(F3082,Main_OG!$D$1:$D$766,Main_OG!$J$1:$J$766,"")</f>
        <v>1</v>
      </c>
      <c r="J3082" s="45" t="s">
        <v>199</v>
      </c>
      <c r="K3082" s="45" t="str">
        <f t="shared" si="145"/>
        <v>Duke Energy Progress (Merged)_NC</v>
      </c>
      <c r="L3082" s="45" t="str">
        <f t="shared" si="146"/>
        <v>NC_Duke Energy Progress (Merged)</v>
      </c>
      <c r="M3082" s="45" t="str">
        <f t="shared" si="144"/>
        <v>Duke Energy Progress (Merged)_2019_NC</v>
      </c>
      <c r="N3082" s="45">
        <v>1</v>
      </c>
      <c r="O3082" s="45">
        <v>494238</v>
      </c>
      <c r="P3082" s="45">
        <v>8039</v>
      </c>
      <c r="Q3082" s="45">
        <v>2976351</v>
      </c>
      <c r="R3082" s="45">
        <v>18691</v>
      </c>
      <c r="S3082" s="45">
        <v>37937815</v>
      </c>
      <c r="T3082" s="45">
        <v>20307069</v>
      </c>
      <c r="U3082" s="45">
        <v>38135995</v>
      </c>
      <c r="V3082" s="45">
        <v>8.2018084000000009</v>
      </c>
      <c r="W3082" s="45">
        <v>8.5206377500000006</v>
      </c>
      <c r="X3082" s="45">
        <v>6.2057777000000005</v>
      </c>
      <c r="Y3082" s="45">
        <v>11.0966235</v>
      </c>
      <c r="Z3082" s="46">
        <v>568475.6</v>
      </c>
      <c r="AA3082" s="46">
        <v>54133.398035916027</v>
      </c>
      <c r="AB3082" s="47">
        <f>_xlfn.XLOOKUP($F3082,Main_OG!$D$1:$D$766,Main_OG!AJ$1:AJ$766,"")</f>
        <v>24697354</v>
      </c>
      <c r="AC3082" s="47">
        <f>_xlfn.XLOOKUP($F3082,Main_OG!$D$1:$D$766,Main_OG!AK$1:AK$766,"")</f>
        <v>710726</v>
      </c>
      <c r="AD3082" s="47">
        <f>_xlfn.XLOOKUP($F3082,Main_OG!$D$1:$D$766,Main_OG!AL$1:AL$766,"")</f>
        <v>611908014</v>
      </c>
      <c r="AE3082" s="47">
        <f>_xlfn.XLOOKUP($F3082,Main_OG!$D$1:$D$766,Main_OG!AM$1:AM$766,"")</f>
        <v>41915605</v>
      </c>
      <c r="AF3082" s="48">
        <f>_xlfn.XLOOKUP($F3082,Main_OG!$D$1:$D$766,Main_OG!Z$1:Z$766,"")</f>
        <v>2.15</v>
      </c>
      <c r="AG3082" s="48">
        <f>_xlfn.XLOOKUP($F3082,Main_OG!$D$1:$D$766,Main_OG!AA$1:AA$766,"")</f>
        <v>2.176146746141439</v>
      </c>
      <c r="AH3082" s="48">
        <f>_xlfn.XLOOKUP($F3082,Main_OG!$D$1:$D$766,Main_OG!AB$1:AB$766,"")</f>
        <v>14.67</v>
      </c>
      <c r="AI3082" s="48">
        <f>_xlfn.XLOOKUP($F3082,Main_OG!$D$1:$D$766,Main_OG!AC$1:AC$766,"")</f>
        <v>3.58</v>
      </c>
      <c r="AJ3082" s="48">
        <f>_xlfn.XLOOKUP($F3082,Main_OG!$D$1:$D$766,Main_OG!AD$1:AD$766,"")</f>
        <v>0.6</v>
      </c>
    </row>
    <row r="3083" spans="2:36" x14ac:dyDescent="0.35">
      <c r="B3083" s="36" t="s">
        <v>4275</v>
      </c>
      <c r="C3083" s="45" t="s">
        <v>467</v>
      </c>
      <c r="D3083" s="45" t="s">
        <v>4339</v>
      </c>
      <c r="E3083" s="36" t="s">
        <v>4275</v>
      </c>
      <c r="F3083" s="36" t="str">
        <f t="shared" si="147"/>
        <v>2019_SC</v>
      </c>
      <c r="G3083" s="45">
        <f>+G3082</f>
        <v>2019</v>
      </c>
      <c r="H3083" s="45">
        <f>_xlfn.XLOOKUP(J3083,Main_OG!$B$1:$B$766,Main_OG!$O$1:$O$766,"")</f>
        <v>0</v>
      </c>
      <c r="I3083" s="45">
        <f>_xlfn.XLOOKUP(F3083,Main_OG!$D$1:$D$766,Main_OG!$J$1:$J$766,"")</f>
        <v>1</v>
      </c>
      <c r="J3083" s="45" t="s">
        <v>467</v>
      </c>
      <c r="K3083" s="45" t="str">
        <f t="shared" si="145"/>
        <v>Duke Energy Progress (Merged)_SC</v>
      </c>
      <c r="L3083" s="45" t="str">
        <f t="shared" si="146"/>
        <v>SC_Duke Energy Progress (Merged)</v>
      </c>
      <c r="M3083" s="45" t="str">
        <f t="shared" si="144"/>
        <v>Duke Energy Progress (Merged)_2019_SC</v>
      </c>
      <c r="N3083" s="45">
        <v>0</v>
      </c>
      <c r="O3083" s="45">
        <v>128070</v>
      </c>
      <c r="P3083" s="45">
        <v>2095</v>
      </c>
      <c r="Q3083" s="45">
        <v>643173</v>
      </c>
      <c r="R3083" s="45">
        <v>0</v>
      </c>
      <c r="S3083" s="45">
        <v>7415568</v>
      </c>
      <c r="T3083" s="45">
        <v>11438504</v>
      </c>
      <c r="U3083" s="45">
        <v>8831621</v>
      </c>
      <c r="V3083" s="45">
        <v>0</v>
      </c>
      <c r="W3083" s="45">
        <v>9.7026792999999998</v>
      </c>
      <c r="X3083" s="45">
        <v>5.9293620000000002</v>
      </c>
      <c r="Y3083" s="45">
        <v>11.909811999999999</v>
      </c>
      <c r="Z3083" s="46">
        <v>237511.4</v>
      </c>
      <c r="AA3083" s="46">
        <v>46049.849332125043</v>
      </c>
      <c r="AB3083" s="47">
        <f>_xlfn.XLOOKUP($F3083,Main_OG!$D$1:$D$766,Main_OG!AJ$1:AJ$766,"")</f>
        <v>12631646</v>
      </c>
      <c r="AC3083" s="47">
        <f>_xlfn.XLOOKUP($F3083,Main_OG!$D$1:$D$766,Main_OG!AK$1:AK$766,"")</f>
        <v>308518</v>
      </c>
      <c r="AD3083" s="47">
        <f>_xlfn.XLOOKUP($F3083,Main_OG!$D$1:$D$766,Main_OG!AL$1:AL$766,"")</f>
        <v>357499632</v>
      </c>
      <c r="AE3083" s="47">
        <f>_xlfn.XLOOKUP($F3083,Main_OG!$D$1:$D$766,Main_OG!AM$1:AM$766,"")</f>
        <v>56103043</v>
      </c>
      <c r="AF3083" s="48">
        <f>_xlfn.XLOOKUP($F3083,Main_OG!$D$1:$D$766,Main_OG!Z$1:Z$766,"")</f>
        <v>0</v>
      </c>
      <c r="AG3083" s="48">
        <f>_xlfn.XLOOKUP($F3083,Main_OG!$D$1:$D$766,Main_OG!AA$1:AA$766,"")</f>
        <v>2.176146746141439</v>
      </c>
      <c r="AH3083" s="48">
        <f>_xlfn.XLOOKUP($F3083,Main_OG!$D$1:$D$766,Main_OG!AB$1:AB$766,"")</f>
        <v>16.155101142605361</v>
      </c>
      <c r="AI3083" s="48">
        <f>_xlfn.XLOOKUP($F3083,Main_OG!$D$1:$D$766,Main_OG!AC$1:AC$766,"")</f>
        <v>3.18</v>
      </c>
      <c r="AJ3083" s="48">
        <f>_xlfn.XLOOKUP($F3083,Main_OG!$D$1:$D$766,Main_OG!AD$1:AD$766,"")</f>
        <v>0.62</v>
      </c>
    </row>
    <row r="3084" spans="2:36" x14ac:dyDescent="0.35">
      <c r="B3084" s="36" t="s">
        <v>4275</v>
      </c>
      <c r="C3084" s="45" t="s">
        <v>199</v>
      </c>
      <c r="D3084" s="45" t="s">
        <v>4339</v>
      </c>
      <c r="E3084" s="36" t="s">
        <v>4275</v>
      </c>
      <c r="F3084" s="36" t="str">
        <f t="shared" si="147"/>
        <v>2020_NC</v>
      </c>
      <c r="G3084" s="45">
        <f>+G3083+1</f>
        <v>2020</v>
      </c>
      <c r="H3084" s="45">
        <f>_xlfn.XLOOKUP(J3084,Main_OG!$B$1:$B$766,Main_OG!$O$1:$O$766,"")</f>
        <v>0</v>
      </c>
      <c r="I3084" s="45">
        <f>_xlfn.XLOOKUP(F3084,Main_OG!$D$1:$D$766,Main_OG!$J$1:$J$766,"")</f>
        <v>1</v>
      </c>
      <c r="J3084" s="45" t="s">
        <v>199</v>
      </c>
      <c r="K3084" s="45" t="str">
        <f t="shared" si="145"/>
        <v>Duke Energy Progress (Merged)_NC</v>
      </c>
      <c r="L3084" s="45" t="str">
        <f t="shared" si="146"/>
        <v>NC_Duke Energy Progress (Merged)</v>
      </c>
      <c r="M3084" s="45" t="str">
        <f t="shared" si="144"/>
        <v>Duke Energy Progress (Merged)_2020_NC</v>
      </c>
      <c r="N3084" s="45">
        <v>1</v>
      </c>
      <c r="O3084" s="45">
        <v>500007</v>
      </c>
      <c r="P3084" s="45">
        <v>8001</v>
      </c>
      <c r="Q3084" s="45">
        <v>0</v>
      </c>
      <c r="R3084" s="45">
        <v>16124</v>
      </c>
      <c r="S3084" s="45">
        <v>35462728</v>
      </c>
      <c r="T3084" s="45">
        <v>19236337</v>
      </c>
      <c r="U3084" s="45">
        <v>0</v>
      </c>
      <c r="V3084" s="45">
        <v>7.6674521999999996</v>
      </c>
      <c r="W3084" s="45">
        <v>8.3456675000000011</v>
      </c>
      <c r="X3084" s="45">
        <v>6.1909712500000005</v>
      </c>
      <c r="Y3084" s="45">
        <v>0</v>
      </c>
      <c r="Z3084" s="46">
        <v>564794.4</v>
      </c>
      <c r="AA3084" s="46">
        <v>53373.704212434743</v>
      </c>
      <c r="AB3084" s="47">
        <f>_xlfn.XLOOKUP($F3084,Main_OG!$D$1:$D$766,Main_OG!AJ$1:AJ$766,"")</f>
        <v>17160994</v>
      </c>
      <c r="AC3084" s="47">
        <f>_xlfn.XLOOKUP($F3084,Main_OG!$D$1:$D$766,Main_OG!AK$1:AK$766,"")</f>
        <v>484054</v>
      </c>
      <c r="AD3084" s="47">
        <f>_xlfn.XLOOKUP($F3084,Main_OG!$D$1:$D$766,Main_OG!AL$1:AL$766,"")</f>
        <v>610990556</v>
      </c>
      <c r="AE3084" s="47">
        <f>_xlfn.XLOOKUP($F3084,Main_OG!$D$1:$D$766,Main_OG!AM$1:AM$766,"")</f>
        <v>0</v>
      </c>
      <c r="AF3084" s="48">
        <f>_xlfn.XLOOKUP($F3084,Main_OG!$D$1:$D$766,Main_OG!Z$1:Z$766,"")</f>
        <v>1.89</v>
      </c>
      <c r="AG3084" s="48">
        <f>_xlfn.XLOOKUP($F3084,Main_OG!$D$1:$D$766,Main_OG!AA$1:AA$766,"")</f>
        <v>2.54</v>
      </c>
      <c r="AH3084" s="48">
        <f>_xlfn.XLOOKUP($F3084,Main_OG!$D$1:$D$766,Main_OG!AB$1:AB$766,"")</f>
        <v>12.535325193609101</v>
      </c>
      <c r="AI3084" s="48">
        <f>_xlfn.XLOOKUP($F3084,Main_OG!$D$1:$D$766,Main_OG!AC$1:AC$766,"")</f>
        <v>2.8422150630003218</v>
      </c>
      <c r="AJ3084" s="48">
        <f>_xlfn.XLOOKUP($F3084,Main_OG!$D$1:$D$766,Main_OG!AD$1:AD$766,"")</f>
        <v>0.6</v>
      </c>
    </row>
    <row r="3085" spans="2:36" x14ac:dyDescent="0.35">
      <c r="B3085" s="36" t="s">
        <v>4275</v>
      </c>
      <c r="C3085" s="45" t="s">
        <v>467</v>
      </c>
      <c r="D3085" s="45" t="s">
        <v>4339</v>
      </c>
      <c r="E3085" s="36" t="s">
        <v>4275</v>
      </c>
      <c r="F3085" s="36" t="str">
        <f t="shared" si="147"/>
        <v>2020_SC</v>
      </c>
      <c r="G3085" s="45">
        <f>+G3084</f>
        <v>2020</v>
      </c>
      <c r="H3085" s="45">
        <f>_xlfn.XLOOKUP(J3085,Main_OG!$B$1:$B$766,Main_OG!$O$1:$O$766,"")</f>
        <v>0</v>
      </c>
      <c r="I3085" s="45">
        <f>_xlfn.XLOOKUP(F3085,Main_OG!$D$1:$D$766,Main_OG!$J$1:$J$766,"")</f>
        <v>1</v>
      </c>
      <c r="J3085" s="45" t="s">
        <v>467</v>
      </c>
      <c r="K3085" s="45" t="str">
        <f t="shared" si="145"/>
        <v>Duke Energy Progress (Merged)_SC</v>
      </c>
      <c r="L3085" s="45" t="str">
        <f t="shared" si="146"/>
        <v>SC_Duke Energy Progress (Merged)</v>
      </c>
      <c r="M3085" s="45" t="str">
        <f t="shared" si="144"/>
        <v>Duke Energy Progress (Merged)_2020_SC</v>
      </c>
      <c r="N3085" s="45">
        <v>0</v>
      </c>
      <c r="O3085" s="45">
        <v>130398</v>
      </c>
      <c r="P3085" s="45">
        <v>2099</v>
      </c>
      <c r="Q3085" s="45">
        <v>0</v>
      </c>
      <c r="R3085" s="45">
        <v>0</v>
      </c>
      <c r="S3085" s="45">
        <v>6852276</v>
      </c>
      <c r="T3085" s="45">
        <v>10495965</v>
      </c>
      <c r="U3085" s="45">
        <v>0</v>
      </c>
      <c r="V3085" s="45">
        <v>0</v>
      </c>
      <c r="W3085" s="45">
        <v>9.6124834999999997</v>
      </c>
      <c r="X3085" s="45">
        <v>5.8493200000000005</v>
      </c>
      <c r="Y3085" s="45">
        <v>0</v>
      </c>
      <c r="Z3085" s="46">
        <v>233712.3</v>
      </c>
      <c r="AA3085" s="46">
        <v>44894.046406129703</v>
      </c>
      <c r="AB3085" s="47">
        <f>_xlfn.XLOOKUP($F3085,Main_OG!$D$1:$D$766,Main_OG!AJ$1:AJ$766,"")</f>
        <v>10819288</v>
      </c>
      <c r="AC3085" s="47">
        <f>_xlfn.XLOOKUP($F3085,Main_OG!$D$1:$D$766,Main_OG!AK$1:AK$766,"")</f>
        <v>265898</v>
      </c>
      <c r="AD3085" s="47">
        <f>_xlfn.XLOOKUP($F3085,Main_OG!$D$1:$D$766,Main_OG!AL$1:AL$766,"")</f>
        <v>359867658</v>
      </c>
      <c r="AE3085" s="47">
        <f>_xlfn.XLOOKUP($F3085,Main_OG!$D$1:$D$766,Main_OG!AM$1:AM$766,"")</f>
        <v>0</v>
      </c>
      <c r="AF3085" s="48">
        <f>_xlfn.XLOOKUP($F3085,Main_OG!$D$1:$D$766,Main_OG!Z$1:Z$766,"")</f>
        <v>0</v>
      </c>
      <c r="AG3085" s="48">
        <f>_xlfn.XLOOKUP($F3085,Main_OG!$D$1:$D$766,Main_OG!AA$1:AA$766,"")</f>
        <v>2.127327759928813</v>
      </c>
      <c r="AH3085" s="48">
        <f>_xlfn.XLOOKUP($F3085,Main_OG!$D$1:$D$766,Main_OG!AB$1:AB$766,"")</f>
        <v>12.535325193609101</v>
      </c>
      <c r="AI3085" s="48">
        <f>_xlfn.XLOOKUP($F3085,Main_OG!$D$1:$D$766,Main_OG!AC$1:AC$766,"")</f>
        <v>2.8422150630003218</v>
      </c>
      <c r="AJ3085" s="48">
        <f>_xlfn.XLOOKUP($F3085,Main_OG!$D$1:$D$766,Main_OG!AD$1:AD$766,"")</f>
        <v>0.61</v>
      </c>
    </row>
  </sheetData>
  <autoFilter ref="B2:AJ3085" xr:uid="{EFA3F0E3-B5CC-4545-8DC4-5C569204D342}"/>
  <mergeCells count="4">
    <mergeCell ref="N1:Q1"/>
    <mergeCell ref="R1:U1"/>
    <mergeCell ref="V1:Y1"/>
    <mergeCell ref="Z1:AJ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43C45-5BA2-4FB7-930A-40764EBFA0F2}">
  <dimension ref="A1:BJ766"/>
  <sheetViews>
    <sheetView showGridLines="0" zoomScaleNormal="100" workbookViewId="0">
      <pane xSplit="4" ySplit="1" topLeftCell="S2" activePane="bottomRight" state="frozen"/>
      <selection activeCell="BF2" sqref="BF2"/>
      <selection pane="topRight" activeCell="BF2" sqref="BF2"/>
      <selection pane="bottomLeft" activeCell="BF2" sqref="BF2"/>
      <selection pane="bottomRight" activeCell="D7" sqref="D7"/>
    </sheetView>
  </sheetViews>
  <sheetFormatPr defaultRowHeight="14.5" x14ac:dyDescent="0.35"/>
  <cols>
    <col min="1" max="1" width="7.26953125" customWidth="1"/>
    <col min="2" max="3" width="9.1796875" customWidth="1"/>
    <col min="4" max="4" width="13.7265625" bestFit="1" customWidth="1"/>
    <col min="5" max="6" width="19.1796875" customWidth="1"/>
    <col min="7" max="7" width="12.7265625" customWidth="1"/>
    <col min="8" max="8" width="14.81640625" bestFit="1" customWidth="1"/>
    <col min="9" max="21" width="13" customWidth="1"/>
    <col min="22" max="41" width="14.1796875" customWidth="1"/>
    <col min="42" max="43" width="11.1796875" customWidth="1"/>
    <col min="44" max="44" width="13.7265625" bestFit="1" customWidth="1"/>
    <col min="45" max="45" width="18.453125" style="34" bestFit="1" customWidth="1"/>
    <col min="46" max="46" width="13.453125" customWidth="1"/>
    <col min="47" max="47" width="11.26953125" style="34" bestFit="1" customWidth="1"/>
    <col min="48" max="48" width="13.1796875" bestFit="1" customWidth="1"/>
    <col min="49" max="49" width="14.26953125" bestFit="1" customWidth="1"/>
    <col min="50" max="50" width="14.26953125" customWidth="1"/>
    <col min="51" max="51" width="20.26953125" style="34" bestFit="1" customWidth="1"/>
    <col min="52" max="52" width="13.7265625" bestFit="1" customWidth="1"/>
    <col min="53" max="53" width="11.26953125" style="34" bestFit="1" customWidth="1"/>
    <col min="54" max="54" width="10.1796875" customWidth="1"/>
    <col min="55" max="55" width="13.81640625" bestFit="1" customWidth="1"/>
    <col min="56" max="56" width="13.81640625" customWidth="1"/>
    <col min="57" max="57" width="21" style="35" bestFit="1" customWidth="1"/>
    <col min="58" max="58" width="16.26953125" customWidth="1"/>
    <col min="59" max="59" width="14" style="34" bestFit="1" customWidth="1"/>
  </cols>
  <sheetData>
    <row r="1" spans="1:62" ht="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6" t="s">
        <v>41</v>
      </c>
      <c r="AQ1" s="6" t="s">
        <v>42</v>
      </c>
      <c r="AR1" s="6" t="s">
        <v>43</v>
      </c>
      <c r="AS1" s="7" t="s">
        <v>44</v>
      </c>
      <c r="AT1" s="8" t="s">
        <v>45</v>
      </c>
      <c r="AU1" s="7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1"/>
      <c r="BI1" s="11"/>
      <c r="BJ1" s="11"/>
    </row>
    <row r="2" spans="1:62" s="30" customFormat="1" x14ac:dyDescent="0.35">
      <c r="A2" s="12">
        <v>2019</v>
      </c>
      <c r="B2" s="12" t="s">
        <v>59</v>
      </c>
      <c r="C2" s="13" t="s">
        <v>60</v>
      </c>
      <c r="D2" s="14" t="s">
        <v>61</v>
      </c>
      <c r="E2" s="15">
        <v>75126.056066784979</v>
      </c>
      <c r="F2" s="15">
        <v>2962792.1</v>
      </c>
      <c r="G2" s="12" t="s">
        <v>62</v>
      </c>
      <c r="H2" s="16">
        <v>39437610</v>
      </c>
      <c r="I2" s="17">
        <f t="shared" ref="I2:I65" si="0">IF(AVERAGEIFS($J$1:$J$766,$B$1:$B$766,$B2)&gt;0,0,1)</f>
        <v>0</v>
      </c>
      <c r="J2" s="17">
        <v>1</v>
      </c>
      <c r="K2" s="17">
        <v>38.520000000000003</v>
      </c>
      <c r="L2" s="17">
        <v>2.4489999999999998</v>
      </c>
      <c r="M2" s="17">
        <v>2.56</v>
      </c>
      <c r="N2" s="17">
        <v>35.590000000000003</v>
      </c>
      <c r="O2" s="17">
        <v>1</v>
      </c>
      <c r="P2" s="18">
        <v>2950</v>
      </c>
      <c r="Q2" s="18">
        <v>896</v>
      </c>
      <c r="R2" s="17">
        <v>40873896</v>
      </c>
      <c r="S2" s="17">
        <v>1397</v>
      </c>
      <c r="T2" s="17">
        <v>63407</v>
      </c>
      <c r="U2" s="18" t="s">
        <v>62</v>
      </c>
      <c r="V2" s="18"/>
      <c r="W2" s="18" t="s">
        <v>62</v>
      </c>
      <c r="X2" s="18" t="s">
        <v>62</v>
      </c>
      <c r="Y2" s="18" t="s">
        <v>62</v>
      </c>
      <c r="Z2" s="18"/>
      <c r="AA2" s="19">
        <v>2.176146746141439</v>
      </c>
      <c r="AB2" s="19">
        <v>16.155101142605361</v>
      </c>
      <c r="AC2" s="19">
        <v>3.3292283805067271</v>
      </c>
      <c r="AD2" s="19">
        <v>0.60296766622862785</v>
      </c>
      <c r="AE2" s="20">
        <f t="shared" ref="AE2:AE65" si="1">AJ2/SUM($AJ2:$AO2)</f>
        <v>7.8323578411619289E-5</v>
      </c>
      <c r="AF2" s="20">
        <f t="shared" ref="AF2:AF65" si="2">AK2/SUM($AJ2:$AO2)</f>
        <v>1.6191907489356558E-4</v>
      </c>
      <c r="AG2" s="20">
        <f t="shared" ref="AG2:AG65" si="3">AL2/SUM($AJ2:$AO2)</f>
        <v>0.98663102345520437</v>
      </c>
      <c r="AH2" s="20">
        <f t="shared" ref="AH2:AI65" si="4">AN2/SUM($AJ2:$AO2)</f>
        <v>1.5583263906784742E-4</v>
      </c>
      <c r="AI2" s="20">
        <f t="shared" si="4"/>
        <v>1.3263171009046545E-5</v>
      </c>
      <c r="AJ2" s="21">
        <v>97698</v>
      </c>
      <c r="AK2" s="21">
        <v>201972</v>
      </c>
      <c r="AL2" s="21">
        <v>1230687868</v>
      </c>
      <c r="AM2" s="21">
        <v>16165384</v>
      </c>
      <c r="AN2" s="21">
        <v>194380</v>
      </c>
      <c r="AO2" s="21">
        <v>16544</v>
      </c>
      <c r="AP2" s="22">
        <v>6</v>
      </c>
      <c r="AQ2" s="22">
        <v>50</v>
      </c>
      <c r="AR2" s="23">
        <v>13707126</v>
      </c>
      <c r="AS2" s="23">
        <v>532</v>
      </c>
      <c r="AT2" s="24">
        <v>19.149999999999999</v>
      </c>
      <c r="AU2" s="25">
        <v>101.92</v>
      </c>
      <c r="AV2" s="26">
        <v>6</v>
      </c>
      <c r="AW2" s="26">
        <v>54</v>
      </c>
      <c r="AX2" s="26">
        <v>1718601</v>
      </c>
      <c r="AY2" s="26">
        <v>5541</v>
      </c>
      <c r="AZ2" s="27">
        <v>16.670000000000002</v>
      </c>
      <c r="BA2" s="28">
        <v>923.82</v>
      </c>
      <c r="BB2" s="29">
        <v>5</v>
      </c>
      <c r="BC2" s="29">
        <v>43</v>
      </c>
      <c r="BD2" s="29">
        <v>147660</v>
      </c>
      <c r="BE2" s="29">
        <v>26980.749</v>
      </c>
      <c r="BF2" s="29">
        <v>13.398918</v>
      </c>
      <c r="BG2" s="29">
        <v>3615.1284000000001</v>
      </c>
    </row>
    <row r="3" spans="1:62" s="30" customFormat="1" x14ac:dyDescent="0.35">
      <c r="A3" s="12">
        <v>2020</v>
      </c>
      <c r="B3" s="12" t="s">
        <v>59</v>
      </c>
      <c r="C3" s="13" t="s">
        <v>60</v>
      </c>
      <c r="D3" s="14" t="s">
        <v>63</v>
      </c>
      <c r="E3" s="15">
        <v>74206.721781691798</v>
      </c>
      <c r="F3" s="15">
        <v>2925146.9</v>
      </c>
      <c r="G3" s="12" t="s">
        <v>62</v>
      </c>
      <c r="H3" s="16">
        <v>39418894</v>
      </c>
      <c r="I3" s="17">
        <f t="shared" si="0"/>
        <v>0</v>
      </c>
      <c r="J3" s="17">
        <v>1</v>
      </c>
      <c r="K3" s="17">
        <v>36.130000000000003</v>
      </c>
      <c r="L3" s="17">
        <v>1.891</v>
      </c>
      <c r="M3" s="17">
        <v>2.0299999999999998</v>
      </c>
      <c r="N3" s="17">
        <v>33.270000000000003</v>
      </c>
      <c r="O3" s="17">
        <v>1</v>
      </c>
      <c r="P3" s="18">
        <v>2570</v>
      </c>
      <c r="Q3" s="18">
        <v>1206</v>
      </c>
      <c r="R3" s="17">
        <v>43443143</v>
      </c>
      <c r="S3" s="17">
        <v>1393</v>
      </c>
      <c r="T3" s="17">
        <v>66193</v>
      </c>
      <c r="U3" s="18">
        <v>2.74</v>
      </c>
      <c r="V3" s="18"/>
      <c r="W3" s="18">
        <v>13.73</v>
      </c>
      <c r="X3" s="18">
        <v>3.26</v>
      </c>
      <c r="Y3" s="18" t="s">
        <v>62</v>
      </c>
      <c r="Z3" s="18">
        <v>2.74</v>
      </c>
      <c r="AA3" s="19">
        <v>2.127327759928813</v>
      </c>
      <c r="AB3" s="19">
        <v>13.73</v>
      </c>
      <c r="AC3" s="19">
        <v>3.26</v>
      </c>
      <c r="AD3" s="19">
        <v>0.5848556097000881</v>
      </c>
      <c r="AE3" s="20">
        <f t="shared" si="1"/>
        <v>8.6355078195506828E-5</v>
      </c>
      <c r="AF3" s="20">
        <f t="shared" si="2"/>
        <v>1.3300711953802971E-4</v>
      </c>
      <c r="AG3" s="20">
        <f t="shared" si="3"/>
        <v>0.99961827480637344</v>
      </c>
      <c r="AH3" s="20">
        <f t="shared" si="4"/>
        <v>1.49174557816147E-4</v>
      </c>
      <c r="AI3" s="20">
        <f t="shared" si="4"/>
        <v>1.3188438076871601E-5</v>
      </c>
      <c r="AJ3" s="21">
        <v>115372</v>
      </c>
      <c r="AK3" s="21">
        <v>177700</v>
      </c>
      <c r="AL3" s="21">
        <v>1335508716</v>
      </c>
      <c r="AM3" s="21">
        <v>0</v>
      </c>
      <c r="AN3" s="21">
        <v>199300</v>
      </c>
      <c r="AO3" s="21">
        <v>17620</v>
      </c>
      <c r="AP3" s="22">
        <v>1</v>
      </c>
      <c r="AQ3" s="22">
        <v>1</v>
      </c>
      <c r="AR3" s="23">
        <v>13834719</v>
      </c>
      <c r="AS3" s="23">
        <v>571.83767999999998</v>
      </c>
      <c r="AT3" s="24">
        <v>20.449152999999999</v>
      </c>
      <c r="AU3" s="25">
        <v>116.93595999999999</v>
      </c>
      <c r="AV3" s="26">
        <v>6</v>
      </c>
      <c r="AW3" s="26">
        <v>33</v>
      </c>
      <c r="AX3" s="26">
        <v>1725533</v>
      </c>
      <c r="AY3" s="26">
        <v>5167.7920000000004</v>
      </c>
      <c r="AZ3" s="27">
        <v>17.529242</v>
      </c>
      <c r="BA3" s="28">
        <v>905.87473999999997</v>
      </c>
      <c r="BB3" s="29">
        <v>5</v>
      </c>
      <c r="BC3" s="29">
        <v>28</v>
      </c>
      <c r="BD3" s="29">
        <v>148130</v>
      </c>
      <c r="BE3" s="29">
        <v>26795.653999999999</v>
      </c>
      <c r="BF3" s="29">
        <v>14.270605</v>
      </c>
      <c r="BG3" s="29">
        <v>3823.9018999999998</v>
      </c>
    </row>
    <row r="4" spans="1:62" s="30" customFormat="1" x14ac:dyDescent="0.35">
      <c r="A4" s="12">
        <v>2018</v>
      </c>
      <c r="B4" s="12" t="s">
        <v>59</v>
      </c>
      <c r="C4" s="13" t="s">
        <v>60</v>
      </c>
      <c r="D4" s="14" t="s">
        <v>64</v>
      </c>
      <c r="E4" s="15">
        <v>72290.915366437242</v>
      </c>
      <c r="F4" s="15">
        <v>2850970.3</v>
      </c>
      <c r="G4" s="12">
        <v>4.2</v>
      </c>
      <c r="H4" s="16">
        <v>39437463</v>
      </c>
      <c r="I4" s="17">
        <f t="shared" si="0"/>
        <v>0</v>
      </c>
      <c r="J4" s="17">
        <v>1</v>
      </c>
      <c r="K4" s="17">
        <v>39.08</v>
      </c>
      <c r="L4" s="17">
        <v>2.6</v>
      </c>
      <c r="M4" s="17">
        <v>3.15</v>
      </c>
      <c r="N4" s="17">
        <v>38.81</v>
      </c>
      <c r="O4" s="17">
        <v>1</v>
      </c>
      <c r="P4" s="18">
        <v>2546</v>
      </c>
      <c r="Q4" s="18">
        <v>1101</v>
      </c>
      <c r="R4" s="17">
        <v>43649192</v>
      </c>
      <c r="S4" s="17">
        <v>1319</v>
      </c>
      <c r="T4" s="17">
        <v>67147</v>
      </c>
      <c r="U4" s="18" t="s">
        <v>62</v>
      </c>
      <c r="V4" s="18"/>
      <c r="W4" s="18">
        <v>17.239999999999998</v>
      </c>
      <c r="X4" s="18" t="s">
        <v>62</v>
      </c>
      <c r="Y4" s="18" t="s">
        <v>62</v>
      </c>
      <c r="Z4" s="18"/>
      <c r="AA4" s="19">
        <v>2.1875855044172008</v>
      </c>
      <c r="AB4" s="19">
        <v>17.239999999999998</v>
      </c>
      <c r="AC4" s="19">
        <v>3.8713752811270652</v>
      </c>
      <c r="AD4" s="19">
        <v>0.62810595158289428</v>
      </c>
      <c r="AE4" s="20">
        <f t="shared" si="1"/>
        <v>8.6777703623482408E-5</v>
      </c>
      <c r="AF4" s="20">
        <f t="shared" si="2"/>
        <v>1.8280852383345314E-4</v>
      </c>
      <c r="AG4" s="20">
        <f t="shared" si="3"/>
        <v>0.98566897874037684</v>
      </c>
      <c r="AH4" s="20">
        <f t="shared" si="4"/>
        <v>1.6210642911061769E-4</v>
      </c>
      <c r="AI4" s="20">
        <f t="shared" si="4"/>
        <v>1.2395943429723733E-5</v>
      </c>
      <c r="AJ4" s="21">
        <v>113814</v>
      </c>
      <c r="AK4" s="21">
        <v>239764</v>
      </c>
      <c r="AL4" s="21">
        <v>1292762132</v>
      </c>
      <c r="AM4" s="21">
        <v>18213519</v>
      </c>
      <c r="AN4" s="21">
        <v>212612</v>
      </c>
      <c r="AO4" s="21">
        <v>16258</v>
      </c>
      <c r="AP4" s="22">
        <v>6</v>
      </c>
      <c r="AQ4" s="22">
        <v>53</v>
      </c>
      <c r="AR4" s="23">
        <v>13591152</v>
      </c>
      <c r="AS4" s="23">
        <v>546</v>
      </c>
      <c r="AT4" s="24">
        <v>18.84</v>
      </c>
      <c r="AU4" s="25">
        <v>102.9</v>
      </c>
      <c r="AV4" s="26">
        <v>6</v>
      </c>
      <c r="AW4" s="26">
        <v>47</v>
      </c>
      <c r="AX4" s="26">
        <v>1714875</v>
      </c>
      <c r="AY4" s="26">
        <v>5626.5758999999998</v>
      </c>
      <c r="AZ4" s="27">
        <v>16.344145000000001</v>
      </c>
      <c r="BA4" s="28">
        <v>919.61569999999995</v>
      </c>
      <c r="BB4" s="29">
        <v>5</v>
      </c>
      <c r="BC4" s="29">
        <v>38</v>
      </c>
      <c r="BD4" s="29">
        <v>148743</v>
      </c>
      <c r="BE4" s="29">
        <v>27852</v>
      </c>
      <c r="BF4" s="29">
        <v>13.2</v>
      </c>
      <c r="BG4" s="29">
        <v>3675.86</v>
      </c>
    </row>
    <row r="5" spans="1:62" s="30" customFormat="1" x14ac:dyDescent="0.35">
      <c r="A5" s="12">
        <v>2017</v>
      </c>
      <c r="B5" s="12" t="s">
        <v>59</v>
      </c>
      <c r="C5" s="13" t="s">
        <v>60</v>
      </c>
      <c r="D5" s="14" t="s">
        <v>65</v>
      </c>
      <c r="E5" s="15">
        <v>69667.122843851015</v>
      </c>
      <c r="F5" s="15">
        <v>2740550.3</v>
      </c>
      <c r="G5" s="12">
        <v>4.8</v>
      </c>
      <c r="H5" s="16">
        <v>39337785</v>
      </c>
      <c r="I5" s="17">
        <f t="shared" si="0"/>
        <v>0</v>
      </c>
      <c r="J5" s="17">
        <v>1</v>
      </c>
      <c r="K5" s="17">
        <v>39.08</v>
      </c>
      <c r="L5" s="17">
        <v>2.23</v>
      </c>
      <c r="M5" s="17">
        <v>2.99</v>
      </c>
      <c r="N5" s="17">
        <v>38.799999999999997</v>
      </c>
      <c r="O5" s="17">
        <v>1</v>
      </c>
      <c r="P5" s="18">
        <v>2449</v>
      </c>
      <c r="Q5" s="18">
        <v>1167</v>
      </c>
      <c r="R5" s="17">
        <v>44433001</v>
      </c>
      <c r="S5" s="17">
        <v>1323</v>
      </c>
      <c r="T5" s="17">
        <v>68521</v>
      </c>
      <c r="U5" s="18" t="s">
        <v>62</v>
      </c>
      <c r="V5" s="18" t="s">
        <v>62</v>
      </c>
      <c r="W5" s="18" t="s">
        <v>62</v>
      </c>
      <c r="X5" s="18" t="s">
        <v>62</v>
      </c>
      <c r="Y5" s="18" t="s">
        <v>62</v>
      </c>
      <c r="Z5" s="18"/>
      <c r="AA5" s="19">
        <v>2.1875855044172008</v>
      </c>
      <c r="AB5" s="19">
        <v>14.73443638842941</v>
      </c>
      <c r="AC5" s="19">
        <v>3.7243523928232452</v>
      </c>
      <c r="AD5" s="19">
        <v>0.62802788237371954</v>
      </c>
      <c r="AE5" s="20">
        <f t="shared" si="1"/>
        <v>9.0109814690140396E-5</v>
      </c>
      <c r="AF5" s="20">
        <f t="shared" si="2"/>
        <v>1.4396962317558782E-4</v>
      </c>
      <c r="AG5" s="20">
        <f t="shared" si="3"/>
        <v>0.98583504940157329</v>
      </c>
      <c r="AH5" s="20">
        <f t="shared" si="4"/>
        <v>1.636640486166393E-4</v>
      </c>
      <c r="AI5" s="20">
        <f t="shared" si="4"/>
        <v>1.2321790268530351E-5</v>
      </c>
      <c r="AJ5" s="21">
        <v>117272</v>
      </c>
      <c r="AK5" s="21">
        <v>187367</v>
      </c>
      <c r="AL5" s="21">
        <v>1282999508</v>
      </c>
      <c r="AM5" s="21">
        <v>17901079</v>
      </c>
      <c r="AN5" s="21">
        <v>212998</v>
      </c>
      <c r="AO5" s="21">
        <v>16036</v>
      </c>
      <c r="AP5" s="22">
        <v>6</v>
      </c>
      <c r="AQ5" s="22">
        <v>42</v>
      </c>
      <c r="AR5" s="23">
        <v>13548295</v>
      </c>
      <c r="AS5" s="23">
        <v>554.33484999999996</v>
      </c>
      <c r="AT5" s="24">
        <v>18.309151</v>
      </c>
      <c r="AU5" s="25">
        <v>101.494</v>
      </c>
      <c r="AV5" s="26">
        <v>6</v>
      </c>
      <c r="AW5" s="26">
        <v>46</v>
      </c>
      <c r="AX5" s="26">
        <v>1696071</v>
      </c>
      <c r="AY5" s="26">
        <v>5782.1076000000003</v>
      </c>
      <c r="AZ5" s="27">
        <v>15.764675</v>
      </c>
      <c r="BA5" s="28">
        <v>911.53045999999995</v>
      </c>
      <c r="BB5" s="29">
        <v>5</v>
      </c>
      <c r="BC5" s="29">
        <v>37</v>
      </c>
      <c r="BD5" s="29">
        <v>147754</v>
      </c>
      <c r="BE5" s="29">
        <v>27425.882000000001</v>
      </c>
      <c r="BF5" s="29">
        <v>12.728799</v>
      </c>
      <c r="BG5" s="29">
        <v>3490.9854</v>
      </c>
    </row>
    <row r="6" spans="1:62" s="30" customFormat="1" x14ac:dyDescent="0.35">
      <c r="A6" s="12">
        <v>2016</v>
      </c>
      <c r="B6" s="12" t="s">
        <v>59</v>
      </c>
      <c r="C6" s="13" t="s">
        <v>60</v>
      </c>
      <c r="D6" s="14" t="s">
        <v>66</v>
      </c>
      <c r="E6" s="15">
        <v>67018.29509303208</v>
      </c>
      <c r="F6" s="15">
        <v>2623711.7000000002</v>
      </c>
      <c r="G6" s="12">
        <v>5.5</v>
      </c>
      <c r="H6" s="16">
        <v>39149186</v>
      </c>
      <c r="I6" s="17">
        <f t="shared" si="0"/>
        <v>0</v>
      </c>
      <c r="J6" s="17">
        <v>1</v>
      </c>
      <c r="K6" s="17">
        <v>40.39</v>
      </c>
      <c r="L6" s="17">
        <v>1.702</v>
      </c>
      <c r="M6" s="17">
        <v>2.52</v>
      </c>
      <c r="N6" s="17">
        <v>42.43</v>
      </c>
      <c r="O6" s="17">
        <v>1</v>
      </c>
      <c r="P6" s="18">
        <v>2445</v>
      </c>
      <c r="Q6" s="18">
        <v>1023</v>
      </c>
      <c r="R6" s="17">
        <v>47007640</v>
      </c>
      <c r="S6" s="17">
        <v>2449</v>
      </c>
      <c r="T6" s="17">
        <v>69143</v>
      </c>
      <c r="U6" s="18">
        <v>2.88</v>
      </c>
      <c r="V6" s="18" t="s">
        <v>62</v>
      </c>
      <c r="W6" s="18" t="s">
        <v>62</v>
      </c>
      <c r="X6" s="18" t="s">
        <v>62</v>
      </c>
      <c r="Y6" s="18" t="s">
        <v>62</v>
      </c>
      <c r="Z6" s="18">
        <v>2.88</v>
      </c>
      <c r="AA6" s="19">
        <v>2.2143440282408582</v>
      </c>
      <c r="AB6" s="19">
        <v>11.309272049594229</v>
      </c>
      <c r="AC6" s="19">
        <v>3.2924726584307722</v>
      </c>
      <c r="AD6" s="19">
        <v>0.65636700530415037</v>
      </c>
      <c r="AE6" s="20">
        <f t="shared" si="1"/>
        <v>8.8139475336448402E-5</v>
      </c>
      <c r="AF6" s="20">
        <f t="shared" si="2"/>
        <v>3.2031519715365771E-4</v>
      </c>
      <c r="AG6" s="20">
        <f t="shared" si="3"/>
        <v>0.98614354132986159</v>
      </c>
      <c r="AH6" s="20">
        <f t="shared" si="4"/>
        <v>1.4867106053832835E-4</v>
      </c>
      <c r="AI6" s="20">
        <f t="shared" si="4"/>
        <v>1.1522731051990241E-5</v>
      </c>
      <c r="AJ6" s="21">
        <v>125416</v>
      </c>
      <c r="AK6" s="21">
        <v>455785</v>
      </c>
      <c r="AL6" s="21">
        <v>1403209832</v>
      </c>
      <c r="AM6" s="21">
        <v>18907578</v>
      </c>
      <c r="AN6" s="21">
        <v>211548</v>
      </c>
      <c r="AO6" s="21">
        <v>16396</v>
      </c>
      <c r="AP6" s="22">
        <v>6</v>
      </c>
      <c r="AQ6" s="22">
        <v>53</v>
      </c>
      <c r="AR6" s="23">
        <v>13445133</v>
      </c>
      <c r="AS6" s="23">
        <v>547.35463000000004</v>
      </c>
      <c r="AT6" s="24">
        <v>17.392831999999999</v>
      </c>
      <c r="AU6" s="25">
        <v>95.200468000000001</v>
      </c>
      <c r="AV6" s="26">
        <v>6</v>
      </c>
      <c r="AW6" s="26">
        <v>45</v>
      </c>
      <c r="AX6" s="26">
        <v>1692326</v>
      </c>
      <c r="AY6" s="26">
        <v>5750.2062999999998</v>
      </c>
      <c r="AZ6" s="27">
        <v>15.074481</v>
      </c>
      <c r="BA6" s="28">
        <v>866.81372999999996</v>
      </c>
      <c r="BB6" s="29">
        <v>5</v>
      </c>
      <c r="BC6" s="29">
        <v>38</v>
      </c>
      <c r="BD6" s="29">
        <v>148549</v>
      </c>
      <c r="BE6" s="29">
        <v>28598.377</v>
      </c>
      <c r="BF6" s="29">
        <v>11.920014999999999</v>
      </c>
      <c r="BG6" s="29">
        <v>3408.9306999999999</v>
      </c>
    </row>
    <row r="7" spans="1:62" s="30" customFormat="1" x14ac:dyDescent="0.35">
      <c r="A7" s="12">
        <v>2015</v>
      </c>
      <c r="B7" s="12" t="s">
        <v>59</v>
      </c>
      <c r="C7" s="13" t="s">
        <v>60</v>
      </c>
      <c r="D7" s="14" t="s">
        <v>67</v>
      </c>
      <c r="E7" s="15">
        <v>65442.117240728374</v>
      </c>
      <c r="F7" s="15">
        <v>2545979.5</v>
      </c>
      <c r="G7" s="12">
        <v>6.2</v>
      </c>
      <c r="H7" s="16">
        <v>38904296</v>
      </c>
      <c r="I7" s="17">
        <f t="shared" si="0"/>
        <v>0</v>
      </c>
      <c r="J7" s="17">
        <v>1</v>
      </c>
      <c r="K7" s="17">
        <v>42.6</v>
      </c>
      <c r="L7" s="17">
        <v>1.8220000000000001</v>
      </c>
      <c r="M7" s="17">
        <v>2.62</v>
      </c>
      <c r="N7" s="17">
        <v>44.13</v>
      </c>
      <c r="O7" s="17">
        <v>1</v>
      </c>
      <c r="P7" s="18">
        <v>2347</v>
      </c>
      <c r="Q7" s="18">
        <v>1157</v>
      </c>
      <c r="R7" s="17">
        <v>55481281</v>
      </c>
      <c r="S7" s="17">
        <v>1243</v>
      </c>
      <c r="T7" s="17">
        <v>72756</v>
      </c>
      <c r="U7" s="18" t="s">
        <v>62</v>
      </c>
      <c r="V7" s="18" t="s">
        <v>62</v>
      </c>
      <c r="W7" s="18" t="s">
        <v>62</v>
      </c>
      <c r="X7" s="18" t="s">
        <v>62</v>
      </c>
      <c r="Y7" s="18" t="s">
        <v>62</v>
      </c>
      <c r="Z7" s="18"/>
      <c r="AA7" s="19">
        <v>2.25948627072199</v>
      </c>
      <c r="AB7" s="19">
        <v>12.08771849023859</v>
      </c>
      <c r="AC7" s="19">
        <v>3.3843619636206599</v>
      </c>
      <c r="AD7" s="19">
        <v>0.66963877086385626</v>
      </c>
      <c r="AE7" s="20">
        <f t="shared" si="1"/>
        <v>7.8369120509852946E-5</v>
      </c>
      <c r="AF7" s="20">
        <f t="shared" si="2"/>
        <v>1.9118228340640281E-4</v>
      </c>
      <c r="AG7" s="20">
        <f t="shared" si="3"/>
        <v>0.98883116258359549</v>
      </c>
      <c r="AH7" s="20">
        <f t="shared" si="4"/>
        <v>1.2876139519496445E-4</v>
      </c>
      <c r="AI7" s="20">
        <f t="shared" si="4"/>
        <v>1.1987917395498276E-5</v>
      </c>
      <c r="AJ7" s="21">
        <v>134800</v>
      </c>
      <c r="AK7" s="21">
        <v>328846</v>
      </c>
      <c r="AL7" s="21">
        <v>1700854110</v>
      </c>
      <c r="AM7" s="21">
        <v>18505385</v>
      </c>
      <c r="AN7" s="21">
        <v>221478</v>
      </c>
      <c r="AO7" s="21">
        <v>20620</v>
      </c>
      <c r="AP7" s="22">
        <v>6</v>
      </c>
      <c r="AQ7" s="22">
        <v>42</v>
      </c>
      <c r="AR7" s="23">
        <v>13380684</v>
      </c>
      <c r="AS7" s="23">
        <v>556.68786999999998</v>
      </c>
      <c r="AT7" s="24">
        <v>16.991209999999999</v>
      </c>
      <c r="AU7" s="25">
        <v>94.588004999999995</v>
      </c>
      <c r="AV7" s="26">
        <v>6</v>
      </c>
      <c r="AW7" s="26">
        <v>43</v>
      </c>
      <c r="AX7" s="26">
        <v>1685688</v>
      </c>
      <c r="AY7" s="26">
        <v>5852.4121999999998</v>
      </c>
      <c r="AZ7" s="27">
        <v>15.734444999999999</v>
      </c>
      <c r="BA7" s="28">
        <v>920.84460999999999</v>
      </c>
      <c r="BB7" s="29">
        <v>5</v>
      </c>
      <c r="BC7" s="29">
        <v>37</v>
      </c>
      <c r="BD7" s="29">
        <v>148069</v>
      </c>
      <c r="BE7" s="29">
        <v>29582.046999999999</v>
      </c>
      <c r="BF7" s="29">
        <v>12.165257</v>
      </c>
      <c r="BG7" s="29">
        <v>3598.7321000000002</v>
      </c>
    </row>
    <row r="8" spans="1:62" s="30" customFormat="1" x14ac:dyDescent="0.35">
      <c r="A8" s="12">
        <v>2014</v>
      </c>
      <c r="B8" s="12" t="s">
        <v>59</v>
      </c>
      <c r="C8" s="13" t="s">
        <v>60</v>
      </c>
      <c r="D8" s="14" t="s">
        <v>68</v>
      </c>
      <c r="E8" s="15">
        <v>62940.736636083937</v>
      </c>
      <c r="F8" s="15">
        <v>2428675.7000000002</v>
      </c>
      <c r="G8" s="12">
        <v>7.5</v>
      </c>
      <c r="H8" s="16">
        <v>38586706</v>
      </c>
      <c r="I8" s="17">
        <f t="shared" si="0"/>
        <v>0</v>
      </c>
      <c r="J8" s="17">
        <v>1</v>
      </c>
      <c r="K8" s="17">
        <v>45.67</v>
      </c>
      <c r="L8" s="17">
        <v>3.117</v>
      </c>
      <c r="M8" s="17">
        <v>4.37</v>
      </c>
      <c r="N8" s="17">
        <v>46.16</v>
      </c>
      <c r="O8" s="17">
        <v>1</v>
      </c>
      <c r="P8" s="18">
        <v>2095</v>
      </c>
      <c r="Q8" s="18">
        <v>1173</v>
      </c>
      <c r="R8" s="17">
        <v>57506565</v>
      </c>
      <c r="S8" s="17">
        <v>2792</v>
      </c>
      <c r="T8" s="17">
        <v>73880</v>
      </c>
      <c r="U8" s="18" t="s">
        <v>62</v>
      </c>
      <c r="V8" s="18">
        <v>2.4900000000000002</v>
      </c>
      <c r="W8" s="18" t="s">
        <v>62</v>
      </c>
      <c r="X8" s="18" t="s">
        <v>62</v>
      </c>
      <c r="Y8" s="18" t="s">
        <v>62</v>
      </c>
      <c r="Z8" s="18"/>
      <c r="AA8" s="19">
        <v>2.4900000000000002</v>
      </c>
      <c r="AB8" s="19">
        <v>20.48845299552563</v>
      </c>
      <c r="AC8" s="19">
        <v>4.9924248044436963</v>
      </c>
      <c r="AD8" s="19">
        <v>0.68548682032632846</v>
      </c>
      <c r="AE8" s="20">
        <f t="shared" si="1"/>
        <v>3.2787758483942289E-4</v>
      </c>
      <c r="AF8" s="20">
        <f t="shared" si="2"/>
        <v>1.5867649964819967E-4</v>
      </c>
      <c r="AG8" s="20">
        <f t="shared" si="3"/>
        <v>0.98978155763814113</v>
      </c>
      <c r="AH8" s="20">
        <f t="shared" si="4"/>
        <v>1.2992043748608022E-4</v>
      </c>
      <c r="AI8" s="20">
        <f t="shared" si="4"/>
        <v>1.4368435567049671E-5</v>
      </c>
      <c r="AJ8" s="21">
        <v>580888</v>
      </c>
      <c r="AK8" s="21">
        <v>281121</v>
      </c>
      <c r="AL8" s="21">
        <v>1753557596</v>
      </c>
      <c r="AM8" s="21">
        <v>16985978</v>
      </c>
      <c r="AN8" s="21">
        <v>230175</v>
      </c>
      <c r="AO8" s="21">
        <v>25456</v>
      </c>
      <c r="AP8" s="22">
        <v>6</v>
      </c>
      <c r="AQ8" s="22">
        <v>42</v>
      </c>
      <c r="AR8" s="23">
        <v>13256068</v>
      </c>
      <c r="AS8" s="23">
        <v>561.75959</v>
      </c>
      <c r="AT8" s="24">
        <v>16.245840000000001</v>
      </c>
      <c r="AU8" s="25">
        <v>91.262562000000003</v>
      </c>
      <c r="AV8" s="26">
        <v>6</v>
      </c>
      <c r="AW8" s="26">
        <v>44</v>
      </c>
      <c r="AX8" s="26">
        <v>1676201</v>
      </c>
      <c r="AY8" s="26">
        <v>5940.7186000000002</v>
      </c>
      <c r="AZ8" s="27">
        <v>15.618542</v>
      </c>
      <c r="BA8" s="28">
        <v>927.85365000000002</v>
      </c>
      <c r="BB8" s="29">
        <v>5</v>
      </c>
      <c r="BC8" s="29">
        <v>37</v>
      </c>
      <c r="BD8" s="29">
        <v>146944</v>
      </c>
      <c r="BE8" s="29">
        <v>29999.200000000001</v>
      </c>
      <c r="BF8" s="29">
        <v>12.336240999999999</v>
      </c>
      <c r="BG8" s="29">
        <v>3700.7736</v>
      </c>
    </row>
    <row r="9" spans="1:62" s="30" customFormat="1" x14ac:dyDescent="0.35">
      <c r="A9" s="12">
        <v>2013</v>
      </c>
      <c r="B9" s="12" t="s">
        <v>59</v>
      </c>
      <c r="C9" s="13" t="s">
        <v>60</v>
      </c>
      <c r="D9" s="14" t="s">
        <v>69</v>
      </c>
      <c r="E9" s="15">
        <v>61179.209849340856</v>
      </c>
      <c r="F9" s="15">
        <v>2340335.2999999998</v>
      </c>
      <c r="G9" s="12">
        <v>8.9</v>
      </c>
      <c r="H9" s="16">
        <v>38253768</v>
      </c>
      <c r="I9" s="17">
        <f t="shared" si="0"/>
        <v>0</v>
      </c>
      <c r="J9" s="17">
        <v>1</v>
      </c>
      <c r="K9" s="17">
        <v>45.02</v>
      </c>
      <c r="L9" s="17">
        <v>3.4830000000000001</v>
      </c>
      <c r="M9" s="17">
        <v>3.73</v>
      </c>
      <c r="N9" s="17">
        <v>51.99</v>
      </c>
      <c r="O9" s="17">
        <v>1</v>
      </c>
      <c r="P9" s="18">
        <v>2712</v>
      </c>
      <c r="Q9" s="18">
        <v>963</v>
      </c>
      <c r="R9" s="17">
        <v>57323347</v>
      </c>
      <c r="S9" s="17">
        <v>1907</v>
      </c>
      <c r="T9" s="17">
        <v>87850</v>
      </c>
      <c r="U9" s="18">
        <v>3.89</v>
      </c>
      <c r="V9" s="18">
        <v>1.96</v>
      </c>
      <c r="W9" s="18">
        <v>23.23</v>
      </c>
      <c r="X9" s="18">
        <v>4.4000000000000004</v>
      </c>
      <c r="Y9" s="18">
        <v>0.71</v>
      </c>
      <c r="Z9" s="18">
        <v>3.89</v>
      </c>
      <c r="AA9" s="19">
        <v>1.96</v>
      </c>
      <c r="AB9" s="19">
        <v>23.23</v>
      </c>
      <c r="AC9" s="19">
        <v>4.4000000000000004</v>
      </c>
      <c r="AD9" s="19">
        <v>0.71</v>
      </c>
      <c r="AE9" s="20">
        <f t="shared" si="1"/>
        <v>3.3436642637683559E-4</v>
      </c>
      <c r="AF9" s="20">
        <f t="shared" si="2"/>
        <v>1.6051251850189704E-4</v>
      </c>
      <c r="AG9" s="20">
        <f t="shared" si="3"/>
        <v>0.9891501947786191</v>
      </c>
      <c r="AH9" s="20">
        <f t="shared" si="4"/>
        <v>1.3386535601306811E-4</v>
      </c>
      <c r="AI9" s="20">
        <f t="shared" si="4"/>
        <v>1.0491621357835003E-5</v>
      </c>
      <c r="AJ9" s="21">
        <v>586564</v>
      </c>
      <c r="AK9" s="21">
        <v>281579.90000000002</v>
      </c>
      <c r="AL9" s="21">
        <v>1735221748</v>
      </c>
      <c r="AM9" s="21">
        <v>17911943</v>
      </c>
      <c r="AN9" s="21">
        <v>234833.98</v>
      </c>
      <c r="AO9" s="21">
        <v>18404.98</v>
      </c>
      <c r="AP9" s="22">
        <v>6</v>
      </c>
      <c r="AQ9" s="22">
        <v>43</v>
      </c>
      <c r="AR9" s="23">
        <v>13359503</v>
      </c>
      <c r="AS9" s="23">
        <v>557.14961000000005</v>
      </c>
      <c r="AT9" s="24">
        <v>16.188129</v>
      </c>
      <c r="AU9" s="25">
        <v>90.192098000000001</v>
      </c>
      <c r="AV9" s="26">
        <v>6</v>
      </c>
      <c r="AW9" s="26">
        <v>46</v>
      </c>
      <c r="AX9" s="26">
        <v>1794018</v>
      </c>
      <c r="AY9" s="26">
        <v>5758.5398999999998</v>
      </c>
      <c r="AZ9" s="27">
        <v>14.222761</v>
      </c>
      <c r="BA9" s="28">
        <v>819.02337</v>
      </c>
      <c r="BB9" s="29">
        <v>5</v>
      </c>
      <c r="BC9" s="29">
        <v>38</v>
      </c>
      <c r="BD9" s="29">
        <v>71556</v>
      </c>
      <c r="BE9" s="29">
        <v>55200.639999999999</v>
      </c>
      <c r="BF9" s="29">
        <v>10.962001000000001</v>
      </c>
      <c r="BG9" s="29">
        <v>6051.0946999999996</v>
      </c>
    </row>
    <row r="10" spans="1:62" s="30" customFormat="1" x14ac:dyDescent="0.35">
      <c r="A10" s="12">
        <v>2012</v>
      </c>
      <c r="B10" s="12" t="s">
        <v>59</v>
      </c>
      <c r="C10" s="13" t="s">
        <v>60</v>
      </c>
      <c r="D10" s="14" t="s">
        <v>70</v>
      </c>
      <c r="E10" s="15">
        <v>59440.34757454371</v>
      </c>
      <c r="F10" s="15">
        <v>2255437.2999999998</v>
      </c>
      <c r="G10" s="12">
        <v>10.4</v>
      </c>
      <c r="H10" s="16">
        <v>37944551</v>
      </c>
      <c r="I10" s="17">
        <f t="shared" si="0"/>
        <v>0</v>
      </c>
      <c r="J10" s="17">
        <v>1</v>
      </c>
      <c r="K10" s="17">
        <v>45.77</v>
      </c>
      <c r="L10" s="17">
        <v>3.58</v>
      </c>
      <c r="M10" s="17">
        <v>2.75</v>
      </c>
      <c r="N10" s="17">
        <v>54.99</v>
      </c>
      <c r="O10" s="17">
        <v>1</v>
      </c>
      <c r="P10" s="18">
        <v>2748</v>
      </c>
      <c r="Q10" s="18">
        <v>1019</v>
      </c>
      <c r="R10" s="17">
        <v>59369012</v>
      </c>
      <c r="S10" s="17">
        <v>5505</v>
      </c>
      <c r="T10" s="17">
        <v>83968</v>
      </c>
      <c r="U10" s="18" t="s">
        <v>62</v>
      </c>
      <c r="V10" s="18" t="s">
        <v>62</v>
      </c>
      <c r="W10" s="18" t="s">
        <v>62</v>
      </c>
      <c r="X10" s="18" t="s">
        <v>62</v>
      </c>
      <c r="Y10" s="18" t="s">
        <v>62</v>
      </c>
      <c r="Z10" s="18"/>
      <c r="AA10" s="19">
        <v>2.324237813104427</v>
      </c>
      <c r="AB10" s="19">
        <v>23.49195884567845</v>
      </c>
      <c r="AC10" s="19">
        <v>3.503818060367514</v>
      </c>
      <c r="AD10" s="19">
        <v>0.75442193202762442</v>
      </c>
      <c r="AE10" s="20">
        <f t="shared" si="1"/>
        <v>5.574199589814643E-4</v>
      </c>
      <c r="AF10" s="20">
        <f t="shared" si="2"/>
        <v>4.2878313101430457E-4</v>
      </c>
      <c r="AG10" s="20">
        <f t="shared" si="3"/>
        <v>0.98858937109087408</v>
      </c>
      <c r="AH10" s="20">
        <f t="shared" si="4"/>
        <v>1.3235193892713096E-4</v>
      </c>
      <c r="AI10" s="20">
        <f t="shared" si="4"/>
        <v>1.1410856659648303E-5</v>
      </c>
      <c r="AJ10" s="21">
        <v>1003476</v>
      </c>
      <c r="AK10" s="21">
        <v>771902</v>
      </c>
      <c r="AL10" s="21">
        <v>1779673820</v>
      </c>
      <c r="AM10" s="21">
        <v>18507408</v>
      </c>
      <c r="AN10" s="21">
        <v>238262</v>
      </c>
      <c r="AO10" s="21">
        <v>20542</v>
      </c>
      <c r="AP10" s="22">
        <v>6</v>
      </c>
      <c r="AQ10" s="22">
        <v>42</v>
      </c>
      <c r="AR10" s="23">
        <v>13101887</v>
      </c>
      <c r="AS10" s="23">
        <v>573.13624000000004</v>
      </c>
      <c r="AT10" s="24">
        <v>15.338549</v>
      </c>
      <c r="AU10" s="25">
        <v>87.910781</v>
      </c>
      <c r="AV10" s="26">
        <v>6</v>
      </c>
      <c r="AW10" s="26">
        <v>43</v>
      </c>
      <c r="AX10" s="26">
        <v>1834779</v>
      </c>
      <c r="AY10" s="26">
        <v>5531.6170000000002</v>
      </c>
      <c r="AZ10" s="27">
        <v>13.405828</v>
      </c>
      <c r="BA10" s="28">
        <v>741.55906000000004</v>
      </c>
      <c r="BB10" s="29">
        <v>5</v>
      </c>
      <c r="BC10" s="29">
        <v>35</v>
      </c>
      <c r="BD10" s="29">
        <v>73805</v>
      </c>
      <c r="BE10" s="29">
        <v>53013.249000000003</v>
      </c>
      <c r="BF10" s="29">
        <v>10.490527</v>
      </c>
      <c r="BG10" s="29">
        <v>5561.3689000000004</v>
      </c>
    </row>
    <row r="11" spans="1:62" s="30" customFormat="1" x14ac:dyDescent="0.35">
      <c r="A11" s="12">
        <v>2010</v>
      </c>
      <c r="B11" s="12" t="s">
        <v>59</v>
      </c>
      <c r="C11" s="13" t="s">
        <v>60</v>
      </c>
      <c r="D11" s="14" t="s">
        <v>71</v>
      </c>
      <c r="E11" s="15">
        <v>57713.793440703324</v>
      </c>
      <c r="F11" s="15">
        <v>2153852.7999999998</v>
      </c>
      <c r="G11" s="12">
        <v>12.2</v>
      </c>
      <c r="H11" s="16">
        <v>37319550</v>
      </c>
      <c r="I11" s="17">
        <f t="shared" si="0"/>
        <v>0</v>
      </c>
      <c r="J11" s="17">
        <v>1</v>
      </c>
      <c r="K11" s="17">
        <v>44.27</v>
      </c>
      <c r="L11" s="17">
        <v>2.7050000000000001</v>
      </c>
      <c r="M11" s="17">
        <v>4.37</v>
      </c>
      <c r="N11" s="17">
        <v>49.29</v>
      </c>
      <c r="O11" s="17">
        <v>1</v>
      </c>
      <c r="P11" s="18">
        <v>3092</v>
      </c>
      <c r="Q11" s="18">
        <v>703</v>
      </c>
      <c r="R11" s="17">
        <v>55405832</v>
      </c>
      <c r="S11" s="17">
        <v>2522</v>
      </c>
      <c r="T11" s="17">
        <v>79589</v>
      </c>
      <c r="U11" s="18" t="s">
        <v>62</v>
      </c>
      <c r="V11" s="18" t="s">
        <v>62</v>
      </c>
      <c r="W11" s="18" t="s">
        <v>62</v>
      </c>
      <c r="X11" s="18" t="s">
        <v>62</v>
      </c>
      <c r="Y11" s="18" t="s">
        <v>62</v>
      </c>
      <c r="Z11" s="18"/>
      <c r="AA11" s="19">
        <v>2.2935982820086371</v>
      </c>
      <c r="AB11" s="19">
        <v>17.815786882646659</v>
      </c>
      <c r="AC11" s="19">
        <v>4.9924248044436963</v>
      </c>
      <c r="AD11" s="19">
        <v>0.70992248279802228</v>
      </c>
      <c r="AE11" s="20">
        <f t="shared" si="1"/>
        <v>1.0526407200116435E-3</v>
      </c>
      <c r="AF11" s="20">
        <f t="shared" si="2"/>
        <v>2.7578847014220506E-3</v>
      </c>
      <c r="AG11" s="20">
        <f t="shared" si="3"/>
        <v>0.97580493803797586</v>
      </c>
      <c r="AH11" s="20">
        <f t="shared" si="4"/>
        <v>0</v>
      </c>
      <c r="AI11" s="20">
        <f t="shared" si="4"/>
        <v>1.3296799042587697E-5</v>
      </c>
      <c r="AJ11" s="21">
        <v>1663906</v>
      </c>
      <c r="AK11" s="21">
        <v>4359380</v>
      </c>
      <c r="AL11" s="21">
        <v>1542451912</v>
      </c>
      <c r="AM11" s="21">
        <v>32200757</v>
      </c>
      <c r="AN11" s="21">
        <v>0</v>
      </c>
      <c r="AO11" s="21">
        <v>21018.21</v>
      </c>
      <c r="AP11" s="22">
        <v>6</v>
      </c>
      <c r="AQ11" s="22">
        <v>43</v>
      </c>
      <c r="AR11" s="23">
        <v>12947917</v>
      </c>
      <c r="AS11" s="23">
        <v>562</v>
      </c>
      <c r="AT11" s="24">
        <v>14.75</v>
      </c>
      <c r="AU11" s="31">
        <v>82.85</v>
      </c>
      <c r="AV11" s="26">
        <v>6</v>
      </c>
      <c r="AW11" s="26">
        <v>47</v>
      </c>
      <c r="AX11" s="26">
        <v>1814634</v>
      </c>
      <c r="AY11" s="26">
        <v>5564</v>
      </c>
      <c r="AZ11" s="27">
        <v>13.1</v>
      </c>
      <c r="BA11" s="28">
        <v>728.58</v>
      </c>
      <c r="BB11" s="29">
        <v>6</v>
      </c>
      <c r="BC11" s="29">
        <v>39</v>
      </c>
      <c r="BD11" s="29">
        <v>75160</v>
      </c>
      <c r="BE11" s="29">
        <v>54662</v>
      </c>
      <c r="BF11" s="29">
        <v>9.8000000000000007</v>
      </c>
      <c r="BG11" s="29">
        <v>5355.65</v>
      </c>
    </row>
    <row r="12" spans="1:62" s="30" customFormat="1" x14ac:dyDescent="0.35">
      <c r="A12" s="12">
        <v>2011</v>
      </c>
      <c r="B12" s="12" t="s">
        <v>59</v>
      </c>
      <c r="C12" s="13" t="s">
        <v>60</v>
      </c>
      <c r="D12" s="14" t="s">
        <v>72</v>
      </c>
      <c r="E12" s="15">
        <v>58265.200327417857</v>
      </c>
      <c r="F12" s="15">
        <v>2192887.2000000002</v>
      </c>
      <c r="G12" s="12">
        <v>11.7</v>
      </c>
      <c r="H12" s="16">
        <v>37636311</v>
      </c>
      <c r="I12" s="17">
        <f t="shared" si="0"/>
        <v>0</v>
      </c>
      <c r="J12" s="17">
        <v>1</v>
      </c>
      <c r="K12" s="17">
        <v>45.02</v>
      </c>
      <c r="L12" s="17">
        <v>3.4670000000000001</v>
      </c>
      <c r="M12" s="17">
        <v>4</v>
      </c>
      <c r="N12" s="17">
        <v>55.64</v>
      </c>
      <c r="O12" s="17">
        <v>1</v>
      </c>
      <c r="P12" s="18">
        <v>3187</v>
      </c>
      <c r="Q12" s="18">
        <v>774</v>
      </c>
      <c r="R12" s="17">
        <v>47907869</v>
      </c>
      <c r="S12" s="17">
        <v>2741</v>
      </c>
      <c r="T12" s="17">
        <v>81366</v>
      </c>
      <c r="U12" s="18" t="s">
        <v>62</v>
      </c>
      <c r="V12" s="18" t="s">
        <v>62</v>
      </c>
      <c r="W12" s="18" t="s">
        <v>62</v>
      </c>
      <c r="X12" s="18" t="s">
        <v>62</v>
      </c>
      <c r="Y12" s="18" t="s">
        <v>62</v>
      </c>
      <c r="Z12" s="18"/>
      <c r="AA12" s="19">
        <v>2.3089180475565318</v>
      </c>
      <c r="AB12" s="19">
        <v>22.758921780738341</v>
      </c>
      <c r="AC12" s="19">
        <v>4.6524343752411106</v>
      </c>
      <c r="AD12" s="19">
        <v>0.75949643062398253</v>
      </c>
      <c r="AE12" s="20">
        <f t="shared" si="1"/>
        <v>1.1593398657189571E-3</v>
      </c>
      <c r="AF12" s="20">
        <f t="shared" si="2"/>
        <v>2.7759402964358014E-3</v>
      </c>
      <c r="AG12" s="20">
        <f t="shared" si="3"/>
        <v>0.96858783600076825</v>
      </c>
      <c r="AH12" s="20">
        <f t="shared" si="4"/>
        <v>1.8149222941424151E-4</v>
      </c>
      <c r="AI12" s="20">
        <f t="shared" si="4"/>
        <v>1.5335941416460149E-5</v>
      </c>
      <c r="AJ12" s="21">
        <v>1558104</v>
      </c>
      <c r="AK12" s="21">
        <v>3730746.96</v>
      </c>
      <c r="AL12" s="21">
        <v>1301741298</v>
      </c>
      <c r="AM12" s="21">
        <v>36663247</v>
      </c>
      <c r="AN12" s="21">
        <v>243917.92</v>
      </c>
      <c r="AO12" s="21">
        <v>20610.86</v>
      </c>
      <c r="AP12" s="22">
        <v>6</v>
      </c>
      <c r="AQ12" s="22">
        <v>44</v>
      </c>
      <c r="AR12" s="23">
        <v>13002980</v>
      </c>
      <c r="AS12" s="23">
        <v>567</v>
      </c>
      <c r="AT12" s="24">
        <v>14.78</v>
      </c>
      <c r="AU12" s="25">
        <v>83.7</v>
      </c>
      <c r="AV12" s="26">
        <v>6</v>
      </c>
      <c r="AW12" s="26">
        <v>47</v>
      </c>
      <c r="AX12" s="26">
        <v>1818049</v>
      </c>
      <c r="AY12" s="26">
        <v>5628</v>
      </c>
      <c r="AZ12" s="27">
        <v>13.05</v>
      </c>
      <c r="BA12" s="28">
        <v>734.21</v>
      </c>
      <c r="BB12" s="29">
        <v>6</v>
      </c>
      <c r="BC12" s="29">
        <v>39</v>
      </c>
      <c r="BD12" s="29">
        <v>73297</v>
      </c>
      <c r="BE12" s="29">
        <v>56773</v>
      </c>
      <c r="BF12" s="29">
        <v>10.11</v>
      </c>
      <c r="BG12" s="29">
        <v>5737.46</v>
      </c>
    </row>
    <row r="13" spans="1:62" s="30" customFormat="1" x14ac:dyDescent="0.35">
      <c r="A13" s="17">
        <v>2008</v>
      </c>
      <c r="B13" s="32" t="s">
        <v>59</v>
      </c>
      <c r="C13" s="13" t="s">
        <v>60</v>
      </c>
      <c r="D13" s="14" t="s">
        <v>73</v>
      </c>
      <c r="E13" s="15">
        <v>59892.678837483101</v>
      </c>
      <c r="F13" s="15">
        <v>2192331.7999999998</v>
      </c>
      <c r="G13" s="17">
        <v>7.3</v>
      </c>
      <c r="H13" s="16">
        <v>36604337</v>
      </c>
      <c r="I13" s="17">
        <f t="shared" si="0"/>
        <v>0</v>
      </c>
      <c r="J13" s="17">
        <v>1</v>
      </c>
      <c r="K13" s="17">
        <v>40.69</v>
      </c>
      <c r="L13" s="17">
        <v>2.9830000000000001</v>
      </c>
      <c r="M13" s="17">
        <v>8.86</v>
      </c>
      <c r="N13" s="17">
        <v>45.88</v>
      </c>
      <c r="O13" s="17">
        <v>1</v>
      </c>
      <c r="P13" s="18">
        <v>2868</v>
      </c>
      <c r="Q13" s="18">
        <v>1018</v>
      </c>
      <c r="R13" s="17">
        <v>62548568</v>
      </c>
      <c r="S13" s="17">
        <v>3840</v>
      </c>
      <c r="T13" s="17">
        <v>82493</v>
      </c>
      <c r="U13" s="18" t="s">
        <v>62</v>
      </c>
      <c r="V13" s="18" t="s">
        <v>62</v>
      </c>
      <c r="W13" s="18">
        <v>22.58</v>
      </c>
      <c r="X13" s="18" t="s">
        <v>62</v>
      </c>
      <c r="Y13" s="18" t="s">
        <v>62</v>
      </c>
      <c r="Z13" s="18"/>
      <c r="AA13" s="19">
        <v>2.2204719344600159</v>
      </c>
      <c r="AB13" s="19">
        <v>22.58</v>
      </c>
      <c r="AC13" s="19">
        <v>9.1182546074696553</v>
      </c>
      <c r="AD13" s="19">
        <v>0.68330088246943577</v>
      </c>
      <c r="AE13" s="20">
        <f t="shared" si="1"/>
        <v>1.0289209343607552E-3</v>
      </c>
      <c r="AF13" s="20">
        <f t="shared" si="2"/>
        <v>4.0654744668717786E-3</v>
      </c>
      <c r="AG13" s="20">
        <f t="shared" si="3"/>
        <v>0.97686390623878505</v>
      </c>
      <c r="AH13" s="20">
        <f t="shared" si="4"/>
        <v>0</v>
      </c>
      <c r="AI13" s="20">
        <f t="shared" si="4"/>
        <v>1.2169184574375391E-5</v>
      </c>
      <c r="AJ13" s="21">
        <v>1853724</v>
      </c>
      <c r="AK13" s="21">
        <v>7324438</v>
      </c>
      <c r="AL13" s="21">
        <v>1759937044</v>
      </c>
      <c r="AM13" s="21">
        <v>32482351</v>
      </c>
      <c r="AN13" s="21">
        <v>0</v>
      </c>
      <c r="AO13" s="21">
        <v>21924.240000000002</v>
      </c>
      <c r="AP13" s="23">
        <v>6</v>
      </c>
      <c r="AQ13" s="23">
        <v>44</v>
      </c>
      <c r="AR13" s="23">
        <v>12941717</v>
      </c>
      <c r="AS13" s="23">
        <v>587</v>
      </c>
      <c r="AT13" s="24">
        <v>13.805346566113219</v>
      </c>
      <c r="AU13" s="25">
        <v>81.099999999999994</v>
      </c>
      <c r="AV13" s="26">
        <v>6</v>
      </c>
      <c r="AW13" s="26">
        <v>47</v>
      </c>
      <c r="AX13" s="26">
        <v>1807261</v>
      </c>
      <c r="AY13" s="26">
        <v>5765</v>
      </c>
      <c r="AZ13" s="27">
        <v>12.539136860281983</v>
      </c>
      <c r="BA13" s="28">
        <v>722.88</v>
      </c>
      <c r="BB13" s="29">
        <v>6</v>
      </c>
      <c r="BC13" s="29">
        <v>40</v>
      </c>
      <c r="BD13" s="29">
        <v>77326</v>
      </c>
      <c r="BE13" s="29">
        <v>54996</v>
      </c>
      <c r="BF13" s="29">
        <v>10.043773748919046</v>
      </c>
      <c r="BG13" s="29">
        <v>5523.65</v>
      </c>
    </row>
    <row r="14" spans="1:62" s="30" customFormat="1" x14ac:dyDescent="0.35">
      <c r="A14" s="17">
        <v>2007</v>
      </c>
      <c r="B14" s="32" t="s">
        <v>59</v>
      </c>
      <c r="C14" s="13" t="s">
        <v>60</v>
      </c>
      <c r="D14" s="14" t="s">
        <v>74</v>
      </c>
      <c r="E14" s="15">
        <v>59832.32530060225</v>
      </c>
      <c r="F14" s="15">
        <v>2168940.4</v>
      </c>
      <c r="G14" s="17">
        <v>5.4</v>
      </c>
      <c r="H14" s="16">
        <v>36250311</v>
      </c>
      <c r="I14" s="17">
        <f t="shared" si="0"/>
        <v>0</v>
      </c>
      <c r="J14" s="17">
        <v>1</v>
      </c>
      <c r="K14" s="17" t="s">
        <v>62</v>
      </c>
      <c r="L14" s="17">
        <v>2.286</v>
      </c>
      <c r="M14" s="17">
        <v>6.97</v>
      </c>
      <c r="N14" s="17">
        <v>32.78</v>
      </c>
      <c r="O14" s="17">
        <v>1</v>
      </c>
      <c r="P14" s="18">
        <v>2882</v>
      </c>
      <c r="Q14" s="18">
        <v>888</v>
      </c>
      <c r="R14" s="17">
        <v>63139829</v>
      </c>
      <c r="S14" s="17">
        <v>22820</v>
      </c>
      <c r="T14" s="17">
        <v>88568</v>
      </c>
      <c r="U14" s="18" t="s">
        <v>62</v>
      </c>
      <c r="V14" s="18" t="s">
        <v>62</v>
      </c>
      <c r="W14" s="18">
        <v>16.190000000000001</v>
      </c>
      <c r="X14" s="18" t="s">
        <v>62</v>
      </c>
      <c r="Y14" s="18" t="s">
        <v>62</v>
      </c>
      <c r="Z14" s="18"/>
      <c r="AA14" s="19">
        <v>2.2465548173415608</v>
      </c>
      <c r="AB14" s="19">
        <v>16.190000000000001</v>
      </c>
      <c r="AC14" s="19">
        <v>7.3815467393807772</v>
      </c>
      <c r="AD14" s="19">
        <v>0.58103021845052572</v>
      </c>
      <c r="AE14" s="20">
        <f t="shared" si="1"/>
        <v>9.4680975707756747E-4</v>
      </c>
      <c r="AF14" s="20">
        <f t="shared" si="2"/>
        <v>5.0773880143970725E-3</v>
      </c>
      <c r="AG14" s="20">
        <f t="shared" si="3"/>
        <v>0.97370500624444223</v>
      </c>
      <c r="AH14" s="20">
        <f t="shared" si="4"/>
        <v>0</v>
      </c>
      <c r="AI14" s="20">
        <f t="shared" si="4"/>
        <v>1.8242495834084233E-5</v>
      </c>
      <c r="AJ14" s="21">
        <v>1673304</v>
      </c>
      <c r="AK14" s="21">
        <v>8973306</v>
      </c>
      <c r="AL14" s="21">
        <v>1720836176</v>
      </c>
      <c r="AM14" s="21">
        <v>35792490</v>
      </c>
      <c r="AN14" s="21">
        <v>0</v>
      </c>
      <c r="AO14" s="21">
        <v>32240.1</v>
      </c>
      <c r="AP14" s="23">
        <v>6</v>
      </c>
      <c r="AQ14" s="23">
        <v>44</v>
      </c>
      <c r="AR14" s="23">
        <v>12819149</v>
      </c>
      <c r="AS14" s="23">
        <v>580</v>
      </c>
      <c r="AT14" s="24">
        <v>14.423569962698199</v>
      </c>
      <c r="AU14" s="25">
        <v>83.6</v>
      </c>
      <c r="AV14" s="26">
        <v>6</v>
      </c>
      <c r="AW14" s="26">
        <v>45</v>
      </c>
      <c r="AX14" s="26">
        <v>1785796</v>
      </c>
      <c r="AY14" s="26">
        <v>5772</v>
      </c>
      <c r="AZ14" s="27">
        <v>12.817815015726099</v>
      </c>
      <c r="BA14" s="28">
        <v>739.84</v>
      </c>
      <c r="BB14" s="29">
        <v>6</v>
      </c>
      <c r="BC14" s="29">
        <v>40</v>
      </c>
      <c r="BD14" s="29">
        <v>78620</v>
      </c>
      <c r="BE14" s="29">
        <v>53568</v>
      </c>
      <c r="BF14" s="29">
        <v>9.9844723501814503</v>
      </c>
      <c r="BG14" s="29">
        <v>5348.49</v>
      </c>
    </row>
    <row r="15" spans="1:62" s="30" customFormat="1" x14ac:dyDescent="0.35">
      <c r="A15" s="17">
        <v>2006</v>
      </c>
      <c r="B15" s="13" t="s">
        <v>59</v>
      </c>
      <c r="C15" s="13" t="s">
        <v>60</v>
      </c>
      <c r="D15" s="14" t="s">
        <v>75</v>
      </c>
      <c r="E15" s="15">
        <v>58866.314344535196</v>
      </c>
      <c r="F15" s="15">
        <v>2120435.4</v>
      </c>
      <c r="G15" s="17">
        <v>4.9000000000000004</v>
      </c>
      <c r="H15" s="16">
        <v>36021202</v>
      </c>
      <c r="I15" s="17">
        <f t="shared" si="0"/>
        <v>0</v>
      </c>
      <c r="J15" s="17">
        <v>0</v>
      </c>
      <c r="K15" s="17" t="s">
        <v>62</v>
      </c>
      <c r="L15" s="17">
        <v>2.137</v>
      </c>
      <c r="M15" s="17">
        <v>6.73</v>
      </c>
      <c r="N15" s="17">
        <v>18.61</v>
      </c>
      <c r="O15" s="17">
        <v>1</v>
      </c>
      <c r="P15" s="18">
        <v>3021</v>
      </c>
      <c r="Q15" s="18">
        <v>1010</v>
      </c>
      <c r="R15" s="17">
        <v>59732083</v>
      </c>
      <c r="S15" s="17">
        <v>26537</v>
      </c>
      <c r="T15" s="17">
        <v>90597</v>
      </c>
      <c r="U15" s="18" t="s">
        <v>62</v>
      </c>
      <c r="V15" s="18" t="s">
        <v>62</v>
      </c>
      <c r="W15" s="18">
        <v>13.84</v>
      </c>
      <c r="X15" s="18" t="s">
        <v>62</v>
      </c>
      <c r="Y15" s="18" t="s">
        <v>62</v>
      </c>
      <c r="Z15" s="18"/>
      <c r="AA15" s="19">
        <v>2.2465548173415608</v>
      </c>
      <c r="AB15" s="19">
        <v>13.84</v>
      </c>
      <c r="AC15" s="19">
        <v>7.1610124069250478</v>
      </c>
      <c r="AD15" s="19">
        <v>0.4704061490499184</v>
      </c>
      <c r="AE15" s="20">
        <f t="shared" si="1"/>
        <v>9.9808699060586169E-4</v>
      </c>
      <c r="AF15" s="20">
        <f t="shared" si="2"/>
        <v>5.6149388962292114E-3</v>
      </c>
      <c r="AG15" s="20">
        <f t="shared" si="3"/>
        <v>0.97357434369258888</v>
      </c>
      <c r="AH15" s="20">
        <f t="shared" si="4"/>
        <v>0</v>
      </c>
      <c r="AI15" s="20">
        <f t="shared" si="4"/>
        <v>1.6088481587186988E-5</v>
      </c>
      <c r="AJ15" s="21">
        <v>1611265.4400000002</v>
      </c>
      <c r="AK15" s="21">
        <v>9064497.459999999</v>
      </c>
      <c r="AL15" s="21">
        <v>1571693357.4199998</v>
      </c>
      <c r="AM15" s="21">
        <v>31958621</v>
      </c>
      <c r="AN15" s="21">
        <v>0</v>
      </c>
      <c r="AO15" s="21">
        <v>25972.5</v>
      </c>
      <c r="AP15" s="23">
        <v>6</v>
      </c>
      <c r="AQ15" s="23">
        <v>44</v>
      </c>
      <c r="AR15" s="23">
        <v>12689438</v>
      </c>
      <c r="AS15" s="23">
        <v>589.96406433970253</v>
      </c>
      <c r="AT15" s="24">
        <v>14.332311071397646</v>
      </c>
      <c r="AU15" s="25">
        <v>84.555484910626717</v>
      </c>
      <c r="AV15" s="26">
        <v>6</v>
      </c>
      <c r="AW15" s="26">
        <v>45</v>
      </c>
      <c r="AX15" s="26">
        <v>1751882</v>
      </c>
      <c r="AY15" s="26">
        <v>5767.8470448732687</v>
      </c>
      <c r="AZ15" s="27">
        <v>12.895205708093849</v>
      </c>
      <c r="BA15" s="28">
        <v>743.77574136462022</v>
      </c>
      <c r="BB15" s="29">
        <v>6</v>
      </c>
      <c r="BC15" s="29">
        <v>40</v>
      </c>
      <c r="BD15" s="29">
        <v>79036</v>
      </c>
      <c r="BE15" s="29">
        <v>53763.362054422454</v>
      </c>
      <c r="BF15" s="29">
        <v>10.090068436338232</v>
      </c>
      <c r="BG15" s="29">
        <v>5424.760024967527</v>
      </c>
    </row>
    <row r="16" spans="1:62" s="30" customFormat="1" x14ac:dyDescent="0.35">
      <c r="A16" s="17">
        <v>2009</v>
      </c>
      <c r="B16" s="32" t="s">
        <v>59</v>
      </c>
      <c r="C16" s="13" t="s">
        <v>60</v>
      </c>
      <c r="D16" s="14" t="s">
        <v>76</v>
      </c>
      <c r="E16" s="15">
        <v>57105.227750949518</v>
      </c>
      <c r="F16" s="15">
        <v>2110679.4</v>
      </c>
      <c r="G16" s="17">
        <v>11.2</v>
      </c>
      <c r="H16" s="16">
        <v>36961229</v>
      </c>
      <c r="I16" s="17">
        <f t="shared" si="0"/>
        <v>0</v>
      </c>
      <c r="J16" s="17">
        <v>1</v>
      </c>
      <c r="K16" s="17">
        <v>43.33</v>
      </c>
      <c r="L16" s="17">
        <v>2.141</v>
      </c>
      <c r="M16" s="17">
        <v>3.94</v>
      </c>
      <c r="N16" s="17">
        <v>45.86</v>
      </c>
      <c r="O16" s="17">
        <v>1</v>
      </c>
      <c r="P16" s="18">
        <v>2887</v>
      </c>
      <c r="Q16" s="18">
        <v>965</v>
      </c>
      <c r="R16" s="17">
        <v>59427649</v>
      </c>
      <c r="S16" s="17">
        <v>2949</v>
      </c>
      <c r="T16" s="17">
        <v>83201</v>
      </c>
      <c r="U16" s="18" t="s">
        <v>62</v>
      </c>
      <c r="V16" s="18" t="s">
        <v>62</v>
      </c>
      <c r="W16" s="18">
        <v>14.38</v>
      </c>
      <c r="X16" s="18" t="s">
        <v>62</v>
      </c>
      <c r="Y16" s="18" t="s">
        <v>62</v>
      </c>
      <c r="Z16" s="18"/>
      <c r="AA16" s="19">
        <v>2.2743975091886082</v>
      </c>
      <c r="AB16" s="19">
        <v>14.38</v>
      </c>
      <c r="AC16" s="19">
        <v>4.5973007921271787</v>
      </c>
      <c r="AD16" s="19">
        <v>0.68314474405108627</v>
      </c>
      <c r="AE16" s="20">
        <f t="shared" si="1"/>
        <v>9.5005135933198457E-4</v>
      </c>
      <c r="AF16" s="20">
        <f t="shared" si="2"/>
        <v>3.5383959995978491E-3</v>
      </c>
      <c r="AG16" s="20">
        <f t="shared" si="3"/>
        <v>0.97683511045686566</v>
      </c>
      <c r="AH16" s="20">
        <f t="shared" si="4"/>
        <v>0</v>
      </c>
      <c r="AI16" s="20">
        <f t="shared" si="4"/>
        <v>1.2313876242623106E-5</v>
      </c>
      <c r="AJ16" s="21">
        <v>1616858</v>
      </c>
      <c r="AK16" s="21">
        <v>6021868</v>
      </c>
      <c r="AL16" s="21">
        <v>1662440296</v>
      </c>
      <c r="AM16" s="21">
        <v>31763804</v>
      </c>
      <c r="AN16" s="21">
        <v>0</v>
      </c>
      <c r="AO16" s="21">
        <v>20956.54</v>
      </c>
      <c r="AP16" s="23">
        <v>6</v>
      </c>
      <c r="AQ16" s="23">
        <v>43</v>
      </c>
      <c r="AR16" s="23">
        <v>12910856</v>
      </c>
      <c r="AS16" s="23">
        <v>580</v>
      </c>
      <c r="AT16" s="24">
        <v>14.74</v>
      </c>
      <c r="AU16" s="31">
        <v>85.45</v>
      </c>
      <c r="AV16" s="26">
        <v>6</v>
      </c>
      <c r="AW16" s="26">
        <v>47</v>
      </c>
      <c r="AX16" s="26">
        <v>1801936</v>
      </c>
      <c r="AY16" s="26">
        <v>5601</v>
      </c>
      <c r="AZ16" s="27">
        <v>13.42</v>
      </c>
      <c r="BA16" s="28">
        <v>751.56</v>
      </c>
      <c r="BB16" s="29">
        <v>6</v>
      </c>
      <c r="BC16" s="29">
        <v>39</v>
      </c>
      <c r="BD16" s="29">
        <v>76223</v>
      </c>
      <c r="BE16" s="29">
        <v>52297</v>
      </c>
      <c r="BF16" s="29">
        <v>10.07</v>
      </c>
      <c r="BG16" s="29">
        <v>5264.98</v>
      </c>
    </row>
    <row r="17" spans="1:59" s="30" customFormat="1" x14ac:dyDescent="0.35">
      <c r="A17" s="12">
        <v>2019</v>
      </c>
      <c r="B17" s="12" t="s">
        <v>77</v>
      </c>
      <c r="C17" s="13" t="s">
        <v>78</v>
      </c>
      <c r="D17" s="14" t="s">
        <v>79</v>
      </c>
      <c r="E17" s="15">
        <v>62197.730456151861</v>
      </c>
      <c r="F17" s="15">
        <v>1802912.8</v>
      </c>
      <c r="G17" s="12" t="s">
        <v>62</v>
      </c>
      <c r="H17" s="16">
        <v>28986794</v>
      </c>
      <c r="I17" s="17">
        <f t="shared" si="0"/>
        <v>1</v>
      </c>
      <c r="J17" s="17">
        <v>0</v>
      </c>
      <c r="K17" s="17">
        <v>38.520000000000003</v>
      </c>
      <c r="L17" s="17">
        <v>2.4489999999999998</v>
      </c>
      <c r="M17" s="17">
        <v>2.56</v>
      </c>
      <c r="N17" s="17">
        <v>35.590000000000003</v>
      </c>
      <c r="O17" s="17">
        <v>1</v>
      </c>
      <c r="P17" s="18">
        <v>1879</v>
      </c>
      <c r="Q17" s="18">
        <v>2932</v>
      </c>
      <c r="R17" s="17">
        <v>217555930</v>
      </c>
      <c r="S17" s="17">
        <v>142894</v>
      </c>
      <c r="T17" s="17">
        <v>163061</v>
      </c>
      <c r="U17" s="18">
        <v>2.0099999999999998</v>
      </c>
      <c r="V17" s="18">
        <v>1.99</v>
      </c>
      <c r="W17" s="18">
        <v>14.41</v>
      </c>
      <c r="X17" s="18">
        <v>2.34</v>
      </c>
      <c r="Y17" s="18">
        <v>0.65</v>
      </c>
      <c r="Z17" s="18">
        <v>2.0099999999999998</v>
      </c>
      <c r="AA17" s="19">
        <v>1.99</v>
      </c>
      <c r="AB17" s="19">
        <v>14.41</v>
      </c>
      <c r="AC17" s="19">
        <v>2.34</v>
      </c>
      <c r="AD17" s="19">
        <v>0.65</v>
      </c>
      <c r="AE17" s="20">
        <f t="shared" si="1"/>
        <v>3.2218204544046967E-2</v>
      </c>
      <c r="AF17" s="20">
        <f t="shared" si="2"/>
        <v>1.7969853992111969E-4</v>
      </c>
      <c r="AG17" s="20">
        <f t="shared" si="3"/>
        <v>0.9570839958578774</v>
      </c>
      <c r="AH17" s="20">
        <f t="shared" si="4"/>
        <v>0</v>
      </c>
      <c r="AI17" s="20">
        <f t="shared" si="4"/>
        <v>1.0010901957216189E-5</v>
      </c>
      <c r="AJ17" s="21">
        <v>126621262</v>
      </c>
      <c r="AK17" s="21">
        <v>706236</v>
      </c>
      <c r="AL17" s="21">
        <v>3761450556</v>
      </c>
      <c r="AM17" s="21">
        <v>41298007</v>
      </c>
      <c r="AN17" s="21">
        <v>0</v>
      </c>
      <c r="AO17" s="21">
        <v>39344</v>
      </c>
      <c r="AP17" s="22">
        <v>4</v>
      </c>
      <c r="AQ17" s="22">
        <v>203</v>
      </c>
      <c r="AR17" s="23">
        <v>11366639</v>
      </c>
      <c r="AS17" s="23">
        <v>1140</v>
      </c>
      <c r="AT17" s="24">
        <v>11.76</v>
      </c>
      <c r="AU17" s="25">
        <v>134.07</v>
      </c>
      <c r="AV17" s="26">
        <v>4</v>
      </c>
      <c r="AW17" s="26">
        <v>205</v>
      </c>
      <c r="AX17" s="26">
        <v>1537111</v>
      </c>
      <c r="AY17" s="26">
        <v>7699</v>
      </c>
      <c r="AZ17" s="27">
        <v>8.06</v>
      </c>
      <c r="BA17" s="28">
        <v>620.21</v>
      </c>
      <c r="BB17" s="29">
        <v>4</v>
      </c>
      <c r="BC17" s="29">
        <v>115</v>
      </c>
      <c r="BD17" s="29">
        <v>232427</v>
      </c>
      <c r="BE17" s="29">
        <v>47209.777000000002</v>
      </c>
      <c r="BF17" s="29">
        <v>5.4463027999999998</v>
      </c>
      <c r="BG17" s="29">
        <v>2571.1873999999998</v>
      </c>
    </row>
    <row r="18" spans="1:59" s="30" customFormat="1" x14ac:dyDescent="0.35">
      <c r="A18" s="12">
        <v>2020</v>
      </c>
      <c r="B18" s="12" t="s">
        <v>77</v>
      </c>
      <c r="C18" s="13" t="s">
        <v>78</v>
      </c>
      <c r="D18" s="14" t="s">
        <v>80</v>
      </c>
      <c r="E18" s="15">
        <v>60512.099325603187</v>
      </c>
      <c r="F18" s="15">
        <v>1772185.6000000001</v>
      </c>
      <c r="G18" s="12" t="s">
        <v>62</v>
      </c>
      <c r="H18" s="16">
        <v>29286467</v>
      </c>
      <c r="I18" s="17">
        <f t="shared" si="0"/>
        <v>1</v>
      </c>
      <c r="J18" s="17">
        <v>0</v>
      </c>
      <c r="K18" s="17">
        <v>36.130000000000003</v>
      </c>
      <c r="L18" s="17">
        <v>1.891</v>
      </c>
      <c r="M18" s="17">
        <v>2.0299999999999998</v>
      </c>
      <c r="N18" s="17">
        <v>33.270000000000003</v>
      </c>
      <c r="O18" s="17">
        <v>1</v>
      </c>
      <c r="P18" s="18">
        <v>1549</v>
      </c>
      <c r="Q18" s="18">
        <v>2961</v>
      </c>
      <c r="R18" s="17">
        <v>202443684</v>
      </c>
      <c r="S18" s="17">
        <v>126854</v>
      </c>
      <c r="T18" s="17">
        <v>144110</v>
      </c>
      <c r="U18" s="18">
        <v>1.88</v>
      </c>
      <c r="V18" s="18">
        <v>2.04</v>
      </c>
      <c r="W18" s="18">
        <v>10.73</v>
      </c>
      <c r="X18" s="18">
        <v>2.1</v>
      </c>
      <c r="Y18" s="18">
        <v>0.62</v>
      </c>
      <c r="Z18" s="18">
        <v>1.88</v>
      </c>
      <c r="AA18" s="19">
        <v>2.04</v>
      </c>
      <c r="AB18" s="19">
        <v>10.73</v>
      </c>
      <c r="AC18" s="19">
        <v>2.1</v>
      </c>
      <c r="AD18" s="19">
        <v>0.62</v>
      </c>
      <c r="AE18" s="20">
        <f t="shared" si="1"/>
        <v>2.9844796314839557E-2</v>
      </c>
      <c r="AF18" s="20">
        <f t="shared" si="2"/>
        <v>1.6096204776671206E-4</v>
      </c>
      <c r="AG18" s="20">
        <f t="shared" si="3"/>
        <v>0.96998435174150355</v>
      </c>
      <c r="AH18" s="20">
        <f t="shared" si="4"/>
        <v>0</v>
      </c>
      <c r="AI18" s="20">
        <f t="shared" si="4"/>
        <v>9.8898958901890892E-6</v>
      </c>
      <c r="AJ18" s="21">
        <v>112137948</v>
      </c>
      <c r="AK18" s="21">
        <v>604794</v>
      </c>
      <c r="AL18" s="21">
        <v>3644590288</v>
      </c>
      <c r="AM18" s="21">
        <v>0</v>
      </c>
      <c r="AN18" s="21">
        <v>0</v>
      </c>
      <c r="AO18" s="21">
        <v>37160</v>
      </c>
      <c r="AP18" s="22">
        <v>1</v>
      </c>
      <c r="AQ18" s="22">
        <v>1</v>
      </c>
      <c r="AR18" s="23">
        <v>11515333</v>
      </c>
      <c r="AS18" s="23">
        <v>1131.9314999999999</v>
      </c>
      <c r="AT18" s="24">
        <v>11.713730999999999</v>
      </c>
      <c r="AU18" s="25">
        <v>132.59141</v>
      </c>
      <c r="AV18" s="26">
        <v>4</v>
      </c>
      <c r="AW18" s="26">
        <v>143</v>
      </c>
      <c r="AX18" s="26">
        <v>1539553</v>
      </c>
      <c r="AY18" s="26">
        <v>7857.6691000000001</v>
      </c>
      <c r="AZ18" s="27">
        <v>7.5987530999999997</v>
      </c>
      <c r="BA18" s="28">
        <v>597.08487000000002</v>
      </c>
      <c r="BB18" s="29">
        <v>4</v>
      </c>
      <c r="BC18" s="29">
        <v>86</v>
      </c>
      <c r="BD18" s="29">
        <v>264126</v>
      </c>
      <c r="BE18" s="29">
        <v>39472.072999999997</v>
      </c>
      <c r="BF18" s="29">
        <v>5.0688570000000004</v>
      </c>
      <c r="BG18" s="29">
        <v>2000.7828999999999</v>
      </c>
    </row>
    <row r="19" spans="1:59" s="30" customFormat="1" x14ac:dyDescent="0.35">
      <c r="A19" s="12">
        <v>2018</v>
      </c>
      <c r="B19" s="12" t="s">
        <v>77</v>
      </c>
      <c r="C19" s="13" t="s">
        <v>78</v>
      </c>
      <c r="D19" s="14" t="s">
        <v>81</v>
      </c>
      <c r="E19" s="15">
        <v>61015.542455074603</v>
      </c>
      <c r="F19" s="15">
        <v>1746543.3</v>
      </c>
      <c r="G19" s="12">
        <v>3.9</v>
      </c>
      <c r="H19" s="16">
        <v>28624564</v>
      </c>
      <c r="I19" s="17">
        <f t="shared" si="0"/>
        <v>1</v>
      </c>
      <c r="J19" s="17">
        <v>0</v>
      </c>
      <c r="K19" s="17">
        <v>39.08</v>
      </c>
      <c r="L19" s="17">
        <v>2.6</v>
      </c>
      <c r="M19" s="17">
        <v>3.15</v>
      </c>
      <c r="N19" s="17">
        <v>38.81</v>
      </c>
      <c r="O19" s="17">
        <v>1</v>
      </c>
      <c r="P19" s="18">
        <v>1984</v>
      </c>
      <c r="Q19" s="18">
        <v>3015</v>
      </c>
      <c r="R19" s="17">
        <v>230076307</v>
      </c>
      <c r="S19" s="17">
        <v>203343</v>
      </c>
      <c r="T19" s="17">
        <v>170839</v>
      </c>
      <c r="U19" s="18">
        <v>2.35</v>
      </c>
      <c r="V19" s="18" t="s">
        <v>62</v>
      </c>
      <c r="W19" s="18" t="s">
        <v>62</v>
      </c>
      <c r="X19" s="18" t="s">
        <v>62</v>
      </c>
      <c r="Y19" s="18" t="s">
        <v>62</v>
      </c>
      <c r="Z19" s="18">
        <v>2.35</v>
      </c>
      <c r="AA19" s="19">
        <v>2.1875855044172008</v>
      </c>
      <c r="AB19" s="19">
        <v>17.134646247082848</v>
      </c>
      <c r="AC19" s="19">
        <v>3.8713752811270652</v>
      </c>
      <c r="AD19" s="19">
        <v>0.62810595158289428</v>
      </c>
      <c r="AE19" s="20">
        <f t="shared" si="1"/>
        <v>4.1642141881455604E-2</v>
      </c>
      <c r="AF19" s="20">
        <f t="shared" si="2"/>
        <v>1.7555488855335656E-4</v>
      </c>
      <c r="AG19" s="20">
        <f t="shared" si="3"/>
        <v>0.94687525383722604</v>
      </c>
      <c r="AH19" s="20">
        <f t="shared" si="4"/>
        <v>0</v>
      </c>
      <c r="AI19" s="20">
        <f t="shared" si="4"/>
        <v>8.7326178097023197E-6</v>
      </c>
      <c r="AJ19" s="21">
        <v>151798044</v>
      </c>
      <c r="AK19" s="21">
        <v>639950</v>
      </c>
      <c r="AL19" s="21">
        <v>3451643094</v>
      </c>
      <c r="AM19" s="21">
        <v>41185739</v>
      </c>
      <c r="AN19" s="21">
        <v>0</v>
      </c>
      <c r="AO19" s="21">
        <v>31833</v>
      </c>
      <c r="AP19" s="22">
        <v>4</v>
      </c>
      <c r="AQ19" s="22">
        <v>162</v>
      </c>
      <c r="AR19" s="23">
        <v>11148784</v>
      </c>
      <c r="AS19" s="23">
        <v>1176</v>
      </c>
      <c r="AT19" s="24">
        <v>11.2</v>
      </c>
      <c r="AU19" s="25">
        <v>131.63</v>
      </c>
      <c r="AV19" s="26">
        <v>4</v>
      </c>
      <c r="AW19" s="26">
        <v>168</v>
      </c>
      <c r="AX19" s="26">
        <v>1591150</v>
      </c>
      <c r="AY19" s="26">
        <v>7516.8185999999996</v>
      </c>
      <c r="AZ19" s="27">
        <v>8.1621188</v>
      </c>
      <c r="BA19" s="28">
        <v>613.53165999999999</v>
      </c>
      <c r="BB19" s="29">
        <v>4</v>
      </c>
      <c r="BC19" s="29">
        <v>95</v>
      </c>
      <c r="BD19" s="29">
        <v>125722</v>
      </c>
      <c r="BE19" s="29">
        <v>81893</v>
      </c>
      <c r="BF19" s="29">
        <v>5.39</v>
      </c>
      <c r="BG19" s="29">
        <v>4415.1000000000004</v>
      </c>
    </row>
    <row r="20" spans="1:59" s="30" customFormat="1" x14ac:dyDescent="0.35">
      <c r="A20" s="12">
        <v>2019</v>
      </c>
      <c r="B20" s="12" t="s">
        <v>82</v>
      </c>
      <c r="C20" s="13" t="s">
        <v>83</v>
      </c>
      <c r="D20" s="14" t="s">
        <v>84</v>
      </c>
      <c r="E20" s="15">
        <v>87845.614356703445</v>
      </c>
      <c r="F20" s="15">
        <v>1709750.7</v>
      </c>
      <c r="G20" s="12" t="s">
        <v>62</v>
      </c>
      <c r="H20" s="16">
        <v>19463131</v>
      </c>
      <c r="I20" s="17">
        <f t="shared" si="0"/>
        <v>0</v>
      </c>
      <c r="J20" s="17">
        <v>1</v>
      </c>
      <c r="K20" s="17">
        <v>38.520000000000003</v>
      </c>
      <c r="L20" s="17">
        <v>2.4489999999999998</v>
      </c>
      <c r="M20" s="17">
        <v>2.56</v>
      </c>
      <c r="N20" s="17">
        <v>35.590000000000003</v>
      </c>
      <c r="O20" s="17">
        <v>1</v>
      </c>
      <c r="P20" s="18">
        <v>6125</v>
      </c>
      <c r="Q20" s="18">
        <v>660</v>
      </c>
      <c r="R20" s="17">
        <v>24806826</v>
      </c>
      <c r="S20" s="17">
        <v>7995</v>
      </c>
      <c r="T20" s="17">
        <v>26183</v>
      </c>
      <c r="U20" s="18" t="s">
        <v>62</v>
      </c>
      <c r="V20" s="18" t="s">
        <v>62</v>
      </c>
      <c r="W20" s="18" t="s">
        <v>62</v>
      </c>
      <c r="X20" s="18" t="s">
        <v>62</v>
      </c>
      <c r="Y20" s="18" t="s">
        <v>62</v>
      </c>
      <c r="Z20" s="18"/>
      <c r="AA20" s="19">
        <v>2.176146746141439</v>
      </c>
      <c r="AB20" s="19">
        <v>16.155101142605361</v>
      </c>
      <c r="AC20" s="19">
        <v>3.3292283805067271</v>
      </c>
      <c r="AD20" s="19">
        <v>0.60296766622862785</v>
      </c>
      <c r="AE20" s="20">
        <f t="shared" si="1"/>
        <v>4.8000472278381703E-4</v>
      </c>
      <c r="AF20" s="20">
        <f t="shared" si="2"/>
        <v>2.302688680333541E-3</v>
      </c>
      <c r="AG20" s="20">
        <f t="shared" si="3"/>
        <v>0.93955885913269144</v>
      </c>
      <c r="AH20" s="20">
        <f t="shared" si="4"/>
        <v>0</v>
      </c>
      <c r="AI20" s="20">
        <f t="shared" si="4"/>
        <v>2.5703064138357004E-8</v>
      </c>
      <c r="AJ20" s="21">
        <v>373500</v>
      </c>
      <c r="AK20" s="21">
        <v>1791762</v>
      </c>
      <c r="AL20" s="21">
        <v>731087044</v>
      </c>
      <c r="AM20" s="21">
        <v>44865018</v>
      </c>
      <c r="AN20" s="21">
        <v>0</v>
      </c>
      <c r="AO20" s="21">
        <v>20</v>
      </c>
      <c r="AP20" s="22">
        <v>8</v>
      </c>
      <c r="AQ20" s="22">
        <v>59</v>
      </c>
      <c r="AR20" s="23">
        <v>7235400</v>
      </c>
      <c r="AS20" s="23">
        <v>577</v>
      </c>
      <c r="AT20" s="24">
        <v>17.940000000000001</v>
      </c>
      <c r="AU20" s="25">
        <v>103.6</v>
      </c>
      <c r="AV20" s="26">
        <v>8</v>
      </c>
      <c r="AW20" s="26">
        <v>59</v>
      </c>
      <c r="AX20" s="26">
        <v>1121107</v>
      </c>
      <c r="AY20" s="26">
        <v>5582</v>
      </c>
      <c r="AZ20" s="27">
        <v>14.06</v>
      </c>
      <c r="BA20" s="28">
        <v>784.69</v>
      </c>
      <c r="BB20" s="29">
        <v>6</v>
      </c>
      <c r="BC20" s="29">
        <v>46</v>
      </c>
      <c r="BD20" s="29">
        <v>7607</v>
      </c>
      <c r="BE20" s="29">
        <v>192240.23</v>
      </c>
      <c r="BF20" s="29">
        <v>5.6132194000000002</v>
      </c>
      <c r="BG20" s="29">
        <v>10790.866</v>
      </c>
    </row>
    <row r="21" spans="1:59" s="30" customFormat="1" x14ac:dyDescent="0.35">
      <c r="A21" s="12">
        <v>2017</v>
      </c>
      <c r="B21" s="12" t="s">
        <v>77</v>
      </c>
      <c r="C21" s="13" t="s">
        <v>78</v>
      </c>
      <c r="D21" s="14" t="s">
        <v>85</v>
      </c>
      <c r="E21" s="15">
        <v>58934.346102141797</v>
      </c>
      <c r="F21" s="15">
        <v>1667313</v>
      </c>
      <c r="G21" s="12">
        <v>4.3</v>
      </c>
      <c r="H21" s="16">
        <v>28291024</v>
      </c>
      <c r="I21" s="17">
        <f t="shared" si="0"/>
        <v>1</v>
      </c>
      <c r="J21" s="17">
        <v>0</v>
      </c>
      <c r="K21" s="17">
        <v>39.08</v>
      </c>
      <c r="L21" s="17">
        <v>2.23</v>
      </c>
      <c r="M21" s="17">
        <v>2.99</v>
      </c>
      <c r="N21" s="17">
        <v>38.799999999999997</v>
      </c>
      <c r="O21" s="17">
        <v>1</v>
      </c>
      <c r="P21" s="18">
        <v>1337</v>
      </c>
      <c r="Q21" s="18">
        <v>2944</v>
      </c>
      <c r="R21" s="17">
        <v>239991194</v>
      </c>
      <c r="S21" s="17">
        <v>260854</v>
      </c>
      <c r="T21" s="17">
        <v>165551</v>
      </c>
      <c r="U21" s="18" t="s">
        <v>62</v>
      </c>
      <c r="V21" s="18" t="s">
        <v>62</v>
      </c>
      <c r="W21" s="18" t="s">
        <v>62</v>
      </c>
      <c r="X21" s="18" t="s">
        <v>62</v>
      </c>
      <c r="Y21" s="18" t="s">
        <v>62</v>
      </c>
      <c r="Z21" s="18"/>
      <c r="AA21" s="19">
        <v>2.1875855044172008</v>
      </c>
      <c r="AB21" s="19">
        <v>14.73443638842941</v>
      </c>
      <c r="AC21" s="19">
        <v>3.7243523928232452</v>
      </c>
      <c r="AD21" s="19">
        <v>0.62802788237371954</v>
      </c>
      <c r="AE21" s="20">
        <f t="shared" si="1"/>
        <v>6.0058381338373733E-2</v>
      </c>
      <c r="AF21" s="20">
        <f t="shared" si="2"/>
        <v>2.3298494882906002E-4</v>
      </c>
      <c r="AG21" s="20">
        <f t="shared" si="3"/>
        <v>0.9273061606502907</v>
      </c>
      <c r="AH21" s="20">
        <f t="shared" si="4"/>
        <v>0</v>
      </c>
      <c r="AI21" s="20">
        <f t="shared" si="4"/>
        <v>9.7191894791498788E-6</v>
      </c>
      <c r="AJ21" s="21">
        <v>186975108</v>
      </c>
      <c r="AK21" s="21">
        <v>725334</v>
      </c>
      <c r="AL21" s="21">
        <v>2886910464</v>
      </c>
      <c r="AM21" s="21">
        <v>38581401</v>
      </c>
      <c r="AN21" s="21">
        <v>0</v>
      </c>
      <c r="AO21" s="21">
        <v>30258</v>
      </c>
      <c r="AP21" s="22">
        <v>4</v>
      </c>
      <c r="AQ21" s="22">
        <v>158</v>
      </c>
      <c r="AR21" s="23">
        <v>10809494</v>
      </c>
      <c r="AS21" s="23">
        <v>1112.0019</v>
      </c>
      <c r="AT21" s="24">
        <v>11.013681</v>
      </c>
      <c r="AU21" s="25">
        <v>122.47234</v>
      </c>
      <c r="AV21" s="26">
        <v>4</v>
      </c>
      <c r="AW21" s="26">
        <v>165</v>
      </c>
      <c r="AX21" s="26">
        <v>1514712</v>
      </c>
      <c r="AY21" s="26">
        <v>7563.9153999999999</v>
      </c>
      <c r="AZ21" s="27">
        <v>8.2570388000000001</v>
      </c>
      <c r="BA21" s="28">
        <v>624.55543</v>
      </c>
      <c r="BB21" s="29">
        <v>4</v>
      </c>
      <c r="BC21" s="29">
        <v>96</v>
      </c>
      <c r="BD21" s="29">
        <v>114857</v>
      </c>
      <c r="BE21" s="29">
        <v>87043.122000000003</v>
      </c>
      <c r="BF21" s="29">
        <v>5.3548770000000001</v>
      </c>
      <c r="BG21" s="29">
        <v>4661.0520999999999</v>
      </c>
    </row>
    <row r="22" spans="1:59" s="30" customFormat="1" x14ac:dyDescent="0.35">
      <c r="A22" s="12">
        <v>2018</v>
      </c>
      <c r="B22" s="12" t="s">
        <v>82</v>
      </c>
      <c r="C22" s="13" t="s">
        <v>83</v>
      </c>
      <c r="D22" s="14" t="s">
        <v>86</v>
      </c>
      <c r="E22" s="15">
        <v>85201.517102503276</v>
      </c>
      <c r="F22" s="15">
        <v>1665186.8</v>
      </c>
      <c r="G22" s="12">
        <v>4.0999999999999996</v>
      </c>
      <c r="H22" s="16">
        <v>19544098</v>
      </c>
      <c r="I22" s="17">
        <f t="shared" si="0"/>
        <v>0</v>
      </c>
      <c r="J22" s="17">
        <v>1</v>
      </c>
      <c r="K22" s="17">
        <v>39.08</v>
      </c>
      <c r="L22" s="17">
        <v>2.6</v>
      </c>
      <c r="M22" s="17">
        <v>3.15</v>
      </c>
      <c r="N22" s="17">
        <v>38.81</v>
      </c>
      <c r="O22" s="17">
        <v>1</v>
      </c>
      <c r="P22" s="18">
        <v>6038</v>
      </c>
      <c r="Q22" s="18">
        <v>803</v>
      </c>
      <c r="R22" s="17">
        <v>27936389</v>
      </c>
      <c r="S22" s="17">
        <v>10745</v>
      </c>
      <c r="T22" s="17">
        <v>28936</v>
      </c>
      <c r="U22" s="18" t="s">
        <v>62</v>
      </c>
      <c r="V22" s="18" t="s">
        <v>62</v>
      </c>
      <c r="W22" s="18" t="s">
        <v>62</v>
      </c>
      <c r="X22" s="18">
        <v>3.76</v>
      </c>
      <c r="Y22" s="18">
        <v>0.71</v>
      </c>
      <c r="Z22" s="18"/>
      <c r="AA22" s="19">
        <v>2.1875855044172008</v>
      </c>
      <c r="AB22" s="19">
        <v>17.134646247082848</v>
      </c>
      <c r="AC22" s="19">
        <v>3.76</v>
      </c>
      <c r="AD22" s="19">
        <v>0.71</v>
      </c>
      <c r="AE22" s="20">
        <f t="shared" si="1"/>
        <v>6.4739640668487648E-4</v>
      </c>
      <c r="AF22" s="20">
        <f t="shared" si="2"/>
        <v>6.1009231010306676E-3</v>
      </c>
      <c r="AG22" s="20">
        <f t="shared" si="3"/>
        <v>0.94282443586271969</v>
      </c>
      <c r="AH22" s="20">
        <f t="shared" si="4"/>
        <v>0</v>
      </c>
      <c r="AI22" s="20">
        <f t="shared" si="4"/>
        <v>0</v>
      </c>
      <c r="AJ22" s="21">
        <v>551004</v>
      </c>
      <c r="AK22" s="21">
        <v>5192542</v>
      </c>
      <c r="AL22" s="21">
        <v>802445040</v>
      </c>
      <c r="AM22" s="21">
        <v>42919011</v>
      </c>
      <c r="AN22" s="21">
        <v>0</v>
      </c>
      <c r="AO22" s="21">
        <v>0</v>
      </c>
      <c r="AP22" s="22">
        <v>8</v>
      </c>
      <c r="AQ22" s="22">
        <v>31</v>
      </c>
      <c r="AR22" s="23">
        <v>7190906</v>
      </c>
      <c r="AS22" s="23">
        <v>604</v>
      </c>
      <c r="AT22" s="24">
        <v>18.52</v>
      </c>
      <c r="AU22" s="25">
        <v>111.93</v>
      </c>
      <c r="AV22" s="26">
        <v>8</v>
      </c>
      <c r="AW22" s="26">
        <v>22</v>
      </c>
      <c r="AX22" s="26">
        <v>1106650</v>
      </c>
      <c r="AY22" s="26">
        <v>5779.1129000000001</v>
      </c>
      <c r="AZ22" s="27">
        <v>14.499883000000001</v>
      </c>
      <c r="BA22" s="28">
        <v>837.96463000000006</v>
      </c>
      <c r="BB22" s="29">
        <v>6</v>
      </c>
      <c r="BC22" s="29">
        <v>14</v>
      </c>
      <c r="BD22" s="29">
        <v>6884</v>
      </c>
      <c r="BE22" s="29">
        <v>218826</v>
      </c>
      <c r="BF22" s="29">
        <v>6.02</v>
      </c>
      <c r="BG22" s="29">
        <v>13168.55</v>
      </c>
    </row>
    <row r="23" spans="1:59" s="30" customFormat="1" x14ac:dyDescent="0.35">
      <c r="A23" s="12">
        <v>2020</v>
      </c>
      <c r="B23" s="12" t="s">
        <v>82</v>
      </c>
      <c r="C23" s="13" t="s">
        <v>83</v>
      </c>
      <c r="D23" s="14" t="s">
        <v>87</v>
      </c>
      <c r="E23" s="15">
        <v>85158.158910676211</v>
      </c>
      <c r="F23" s="15">
        <v>1650567.2</v>
      </c>
      <c r="G23" s="12" t="s">
        <v>62</v>
      </c>
      <c r="H23" s="16">
        <v>19382373</v>
      </c>
      <c r="I23" s="17">
        <f t="shared" si="0"/>
        <v>0</v>
      </c>
      <c r="J23" s="17">
        <v>1</v>
      </c>
      <c r="K23" s="17">
        <v>36.130000000000003</v>
      </c>
      <c r="L23" s="17">
        <v>1.891</v>
      </c>
      <c r="M23" s="17">
        <v>2.0299999999999998</v>
      </c>
      <c r="N23" s="17">
        <v>33.270000000000003</v>
      </c>
      <c r="O23" s="17">
        <v>1</v>
      </c>
      <c r="P23" s="18">
        <v>5476</v>
      </c>
      <c r="Q23" s="18">
        <v>769</v>
      </c>
      <c r="R23" s="17">
        <v>26771286</v>
      </c>
      <c r="S23" s="17">
        <v>6890</v>
      </c>
      <c r="T23" s="17">
        <v>25824</v>
      </c>
      <c r="U23" s="18" t="s">
        <v>62</v>
      </c>
      <c r="V23" s="18">
        <v>2.09</v>
      </c>
      <c r="W23" s="18" t="s">
        <v>62</v>
      </c>
      <c r="X23" s="18" t="s">
        <v>62</v>
      </c>
      <c r="Y23" s="18">
        <v>0.64</v>
      </c>
      <c r="Z23" s="18"/>
      <c r="AA23" s="19">
        <v>2.09</v>
      </c>
      <c r="AB23" s="19">
        <v>12.535325193609101</v>
      </c>
      <c r="AC23" s="19">
        <v>2.8422150630003218</v>
      </c>
      <c r="AD23" s="19">
        <v>0.64</v>
      </c>
      <c r="AE23" s="20">
        <f t="shared" si="1"/>
        <v>1.553296066044088E-4</v>
      </c>
      <c r="AF23" s="20">
        <f t="shared" si="2"/>
        <v>1.8310418155000291E-3</v>
      </c>
      <c r="AG23" s="20">
        <f t="shared" si="3"/>
        <v>0.99801362857789555</v>
      </c>
      <c r="AH23" s="20">
        <f t="shared" si="4"/>
        <v>0</v>
      </c>
      <c r="AI23" s="20">
        <f t="shared" si="4"/>
        <v>0</v>
      </c>
      <c r="AJ23" s="21">
        <v>127422</v>
      </c>
      <c r="AK23" s="21">
        <v>1502064</v>
      </c>
      <c r="AL23" s="21">
        <v>818703500</v>
      </c>
      <c r="AM23" s="21">
        <v>0</v>
      </c>
      <c r="AN23" s="21">
        <v>0</v>
      </c>
      <c r="AO23" s="21">
        <v>0</v>
      </c>
      <c r="AP23" s="22">
        <v>1</v>
      </c>
      <c r="AQ23" s="22">
        <v>1</v>
      </c>
      <c r="AR23" s="23">
        <v>7239162</v>
      </c>
      <c r="AS23" s="23">
        <v>601.55609000000004</v>
      </c>
      <c r="AT23" s="24">
        <v>18.364581000000001</v>
      </c>
      <c r="AU23" s="25">
        <v>110.47324999999999</v>
      </c>
      <c r="AV23" s="26">
        <v>8</v>
      </c>
      <c r="AW23" s="26">
        <v>15</v>
      </c>
      <c r="AX23" s="26">
        <v>1143347</v>
      </c>
      <c r="AY23" s="26">
        <v>5028.2793000000001</v>
      </c>
      <c r="AZ23" s="27">
        <v>14.560150999999999</v>
      </c>
      <c r="BA23" s="28">
        <v>732.12504999999999</v>
      </c>
      <c r="BB23" s="29">
        <v>7</v>
      </c>
      <c r="BC23" s="29">
        <v>12</v>
      </c>
      <c r="BD23" s="29">
        <v>7535</v>
      </c>
      <c r="BE23" s="29">
        <v>183703.35</v>
      </c>
      <c r="BF23" s="29">
        <v>5.5444471000000002</v>
      </c>
      <c r="BG23" s="29">
        <v>10185.334999999999</v>
      </c>
    </row>
    <row r="24" spans="1:59" s="30" customFormat="1" x14ac:dyDescent="0.35">
      <c r="A24" s="12">
        <v>2015</v>
      </c>
      <c r="B24" s="12" t="s">
        <v>77</v>
      </c>
      <c r="C24" s="13" t="s">
        <v>78</v>
      </c>
      <c r="D24" s="14" t="s">
        <v>88</v>
      </c>
      <c r="E24" s="15">
        <v>59490.880673596999</v>
      </c>
      <c r="F24" s="15">
        <v>1634127.1</v>
      </c>
      <c r="G24" s="12">
        <v>4.4000000000000004</v>
      </c>
      <c r="H24" s="16">
        <v>27468531</v>
      </c>
      <c r="I24" s="17">
        <f t="shared" si="0"/>
        <v>1</v>
      </c>
      <c r="J24" s="17">
        <v>0</v>
      </c>
      <c r="K24" s="17">
        <v>42.6</v>
      </c>
      <c r="L24" s="17">
        <v>1.8220000000000001</v>
      </c>
      <c r="M24" s="17">
        <v>2.62</v>
      </c>
      <c r="N24" s="17">
        <v>44.13</v>
      </c>
      <c r="O24" s="17">
        <v>1</v>
      </c>
      <c r="P24" s="18">
        <v>1858</v>
      </c>
      <c r="Q24" s="18">
        <v>2908</v>
      </c>
      <c r="R24" s="17">
        <v>243386106</v>
      </c>
      <c r="S24" s="17">
        <v>247204</v>
      </c>
      <c r="T24" s="17">
        <v>172159</v>
      </c>
      <c r="U24" s="18">
        <v>2.23</v>
      </c>
      <c r="V24" s="18" t="s">
        <v>62</v>
      </c>
      <c r="W24" s="18" t="s">
        <v>62</v>
      </c>
      <c r="X24" s="18" t="s">
        <v>62</v>
      </c>
      <c r="Y24" s="18" t="s">
        <v>62</v>
      </c>
      <c r="Z24" s="18">
        <v>2.23</v>
      </c>
      <c r="AA24" s="19">
        <v>2.25948627072199</v>
      </c>
      <c r="AB24" s="19">
        <v>12.08771849023859</v>
      </c>
      <c r="AC24" s="19">
        <v>3.3843619636206599</v>
      </c>
      <c r="AD24" s="19">
        <v>0.66963877086385626</v>
      </c>
      <c r="AE24" s="20">
        <f t="shared" si="1"/>
        <v>4.6884659287160117E-2</v>
      </c>
      <c r="AF24" s="20">
        <f t="shared" si="2"/>
        <v>2.9636749193833167E-4</v>
      </c>
      <c r="AG24" s="20">
        <f t="shared" si="3"/>
        <v>0.94217816955732869</v>
      </c>
      <c r="AH24" s="20">
        <f t="shared" si="4"/>
        <v>0</v>
      </c>
      <c r="AI24" s="20">
        <f t="shared" si="4"/>
        <v>9.6231140384169771E-6</v>
      </c>
      <c r="AJ24" s="21">
        <v>173558394</v>
      </c>
      <c r="AK24" s="21">
        <v>1097098</v>
      </c>
      <c r="AL24" s="21">
        <v>3487770466</v>
      </c>
      <c r="AM24" s="21">
        <v>39354677</v>
      </c>
      <c r="AN24" s="21">
        <v>0</v>
      </c>
      <c r="AO24" s="21">
        <v>35623</v>
      </c>
      <c r="AP24" s="22">
        <v>5</v>
      </c>
      <c r="AQ24" s="22">
        <v>156</v>
      </c>
      <c r="AR24" s="23">
        <v>10318006</v>
      </c>
      <c r="AS24" s="23">
        <v>1176.3570999999999</v>
      </c>
      <c r="AT24" s="24">
        <v>11.560737</v>
      </c>
      <c r="AU24" s="25">
        <v>135.99555000000001</v>
      </c>
      <c r="AV24" s="26">
        <v>5</v>
      </c>
      <c r="AW24" s="26">
        <v>166</v>
      </c>
      <c r="AX24" s="26">
        <v>1425780</v>
      </c>
      <c r="AY24" s="26">
        <v>7967.7767999999996</v>
      </c>
      <c r="AZ24" s="27">
        <v>8.1535869999999999</v>
      </c>
      <c r="BA24" s="28">
        <v>649.65961000000004</v>
      </c>
      <c r="BB24" s="29">
        <v>5</v>
      </c>
      <c r="BC24" s="29">
        <v>95</v>
      </c>
      <c r="BD24" s="29">
        <v>105936</v>
      </c>
      <c r="BE24" s="29">
        <v>86673.608999999997</v>
      </c>
      <c r="BF24" s="29">
        <v>5.5916622</v>
      </c>
      <c r="BG24" s="29">
        <v>4846.4953999999998</v>
      </c>
    </row>
    <row r="25" spans="1:59" s="30" customFormat="1" x14ac:dyDescent="0.35">
      <c r="A25" s="12">
        <v>2016</v>
      </c>
      <c r="B25" s="12" t="s">
        <v>77</v>
      </c>
      <c r="C25" s="13" t="s">
        <v>78</v>
      </c>
      <c r="D25" s="14" t="s">
        <v>89</v>
      </c>
      <c r="E25" s="15">
        <v>58531.903487790238</v>
      </c>
      <c r="F25" s="15">
        <v>1633863.3</v>
      </c>
      <c r="G25" s="12">
        <v>4.5999999999999996</v>
      </c>
      <c r="H25" s="16">
        <v>27914064</v>
      </c>
      <c r="I25" s="17">
        <f t="shared" si="0"/>
        <v>1</v>
      </c>
      <c r="J25" s="17">
        <v>0</v>
      </c>
      <c r="K25" s="17">
        <v>40.39</v>
      </c>
      <c r="L25" s="17">
        <v>1.702</v>
      </c>
      <c r="M25" s="17">
        <v>2.52</v>
      </c>
      <c r="N25" s="17">
        <v>42.43</v>
      </c>
      <c r="O25" s="17">
        <v>1</v>
      </c>
      <c r="P25" s="18">
        <v>1501</v>
      </c>
      <c r="Q25" s="18">
        <v>3061</v>
      </c>
      <c r="R25" s="17">
        <v>236457110</v>
      </c>
      <c r="S25" s="17">
        <v>233185</v>
      </c>
      <c r="T25" s="17">
        <v>165928</v>
      </c>
      <c r="U25" s="18">
        <v>2.04</v>
      </c>
      <c r="V25" s="18">
        <v>1.8</v>
      </c>
      <c r="W25" s="18" t="s">
        <v>62</v>
      </c>
      <c r="X25" s="18" t="s">
        <v>62</v>
      </c>
      <c r="Y25" s="18" t="s">
        <v>62</v>
      </c>
      <c r="Z25" s="18">
        <v>2.04</v>
      </c>
      <c r="AA25" s="19">
        <v>1.8</v>
      </c>
      <c r="AB25" s="19">
        <v>11.309272049594229</v>
      </c>
      <c r="AC25" s="19">
        <v>3.2924726584307722</v>
      </c>
      <c r="AD25" s="19">
        <v>0.65636700530415037</v>
      </c>
      <c r="AE25" s="20">
        <f t="shared" si="1"/>
        <v>5.0747074238867214E-2</v>
      </c>
      <c r="AF25" s="20">
        <f t="shared" si="2"/>
        <v>2.3798315218425233E-4</v>
      </c>
      <c r="AG25" s="20">
        <f t="shared" si="3"/>
        <v>0.93660881855535805</v>
      </c>
      <c r="AH25" s="20">
        <f t="shared" si="4"/>
        <v>0</v>
      </c>
      <c r="AI25" s="20">
        <f t="shared" si="4"/>
        <v>9.7666791003653202E-6</v>
      </c>
      <c r="AJ25" s="21">
        <v>172260984</v>
      </c>
      <c r="AK25" s="21">
        <v>807834</v>
      </c>
      <c r="AL25" s="21">
        <v>3179319382</v>
      </c>
      <c r="AM25" s="21">
        <v>42079445</v>
      </c>
      <c r="AN25" s="21">
        <v>0</v>
      </c>
      <c r="AO25" s="21">
        <v>33153</v>
      </c>
      <c r="AP25" s="22">
        <v>4</v>
      </c>
      <c r="AQ25" s="22">
        <v>159</v>
      </c>
      <c r="AR25" s="23">
        <v>10521732</v>
      </c>
      <c r="AS25" s="23">
        <v>1156.1244999999999</v>
      </c>
      <c r="AT25" s="24">
        <v>10.994018000000001</v>
      </c>
      <c r="AU25" s="25">
        <v>127.10454</v>
      </c>
      <c r="AV25" s="26">
        <v>4</v>
      </c>
      <c r="AW25" s="26">
        <v>163</v>
      </c>
      <c r="AX25" s="26">
        <v>1447247</v>
      </c>
      <c r="AY25" s="26">
        <v>8009.7058999999999</v>
      </c>
      <c r="AZ25" s="27">
        <v>8.2555087</v>
      </c>
      <c r="BA25" s="28">
        <v>661.24197000000004</v>
      </c>
      <c r="BB25" s="29">
        <v>4</v>
      </c>
      <c r="BC25" s="29">
        <v>95</v>
      </c>
      <c r="BD25" s="29">
        <v>105552</v>
      </c>
      <c r="BE25" s="29">
        <v>89531.472999999998</v>
      </c>
      <c r="BF25" s="29">
        <v>5.3275622</v>
      </c>
      <c r="BG25" s="29">
        <v>4769.8450000000003</v>
      </c>
    </row>
    <row r="26" spans="1:59" s="30" customFormat="1" x14ac:dyDescent="0.35">
      <c r="A26" s="12">
        <v>2017</v>
      </c>
      <c r="B26" s="12" t="s">
        <v>82</v>
      </c>
      <c r="C26" s="13" t="s">
        <v>83</v>
      </c>
      <c r="D26" s="14" t="s">
        <v>90</v>
      </c>
      <c r="E26" s="15">
        <v>82924.018655038119</v>
      </c>
      <c r="F26" s="15">
        <v>1624800.7</v>
      </c>
      <c r="G26" s="12">
        <v>4.7</v>
      </c>
      <c r="H26" s="16">
        <v>19593849</v>
      </c>
      <c r="I26" s="17">
        <f t="shared" si="0"/>
        <v>0</v>
      </c>
      <c r="J26" s="17">
        <v>1</v>
      </c>
      <c r="K26" s="17">
        <v>39.08</v>
      </c>
      <c r="L26" s="17">
        <v>2.23</v>
      </c>
      <c r="M26" s="17">
        <v>2.99</v>
      </c>
      <c r="N26" s="17">
        <v>38.799999999999997</v>
      </c>
      <c r="O26" s="17">
        <v>1</v>
      </c>
      <c r="P26" s="18">
        <v>5605</v>
      </c>
      <c r="Q26" s="18">
        <v>587</v>
      </c>
      <c r="R26" s="17">
        <v>25583557</v>
      </c>
      <c r="S26" s="17">
        <v>15154</v>
      </c>
      <c r="T26" s="17">
        <v>28494</v>
      </c>
      <c r="U26" s="18">
        <v>2.48</v>
      </c>
      <c r="V26" s="18">
        <v>2.35</v>
      </c>
      <c r="W26" s="18">
        <v>13.96</v>
      </c>
      <c r="X26" s="18" t="s">
        <v>62</v>
      </c>
      <c r="Y26" s="18">
        <v>0.74</v>
      </c>
      <c r="Z26" s="18">
        <v>2.48</v>
      </c>
      <c r="AA26" s="19">
        <v>2.35</v>
      </c>
      <c r="AB26" s="19">
        <v>13.96</v>
      </c>
      <c r="AC26" s="19">
        <v>3.7243523928232452</v>
      </c>
      <c r="AD26" s="19">
        <v>0.74</v>
      </c>
      <c r="AE26" s="20">
        <f t="shared" si="1"/>
        <v>7.9286294119855656E-4</v>
      </c>
      <c r="AF26" s="20">
        <f t="shared" si="2"/>
        <v>2.5936088052269236E-3</v>
      </c>
      <c r="AG26" s="20">
        <f t="shared" si="3"/>
        <v>0.94291404524785571</v>
      </c>
      <c r="AH26" s="20">
        <f t="shared" si="4"/>
        <v>0</v>
      </c>
      <c r="AI26" s="20">
        <f t="shared" si="4"/>
        <v>0</v>
      </c>
      <c r="AJ26" s="21">
        <v>622594</v>
      </c>
      <c r="AK26" s="21">
        <v>2036626</v>
      </c>
      <c r="AL26" s="21">
        <v>740421322</v>
      </c>
      <c r="AM26" s="21">
        <v>42167409</v>
      </c>
      <c r="AN26" s="21">
        <v>0</v>
      </c>
      <c r="AO26" s="21">
        <v>0</v>
      </c>
      <c r="AP26" s="22">
        <v>8</v>
      </c>
      <c r="AQ26" s="22">
        <v>22</v>
      </c>
      <c r="AR26" s="23">
        <v>7144413</v>
      </c>
      <c r="AS26" s="23">
        <v>572.48413000000005</v>
      </c>
      <c r="AT26" s="24">
        <v>18.029767</v>
      </c>
      <c r="AU26" s="25">
        <v>103.21756000000001</v>
      </c>
      <c r="AV26" s="26">
        <v>8</v>
      </c>
      <c r="AW26" s="26">
        <v>22</v>
      </c>
      <c r="AX26" s="26">
        <v>1089889</v>
      </c>
      <c r="AY26" s="26">
        <v>5760.0272999999997</v>
      </c>
      <c r="AZ26" s="27">
        <v>14.749452</v>
      </c>
      <c r="BA26" s="28">
        <v>849.57249000000002</v>
      </c>
      <c r="BB26" s="29">
        <v>6</v>
      </c>
      <c r="BC26" s="29">
        <v>14</v>
      </c>
      <c r="BD26" s="29">
        <v>6997</v>
      </c>
      <c r="BE26" s="29">
        <v>212132.04</v>
      </c>
      <c r="BF26" s="29">
        <v>5.9248196999999996</v>
      </c>
      <c r="BG26" s="29">
        <v>12568.441000000001</v>
      </c>
    </row>
    <row r="27" spans="1:59" s="30" customFormat="1" x14ac:dyDescent="0.35">
      <c r="A27" s="12">
        <v>2016</v>
      </c>
      <c r="B27" s="12" t="s">
        <v>82</v>
      </c>
      <c r="C27" s="13" t="s">
        <v>83</v>
      </c>
      <c r="D27" s="14" t="s">
        <v>91</v>
      </c>
      <c r="E27" s="15">
        <v>81001.025086534486</v>
      </c>
      <c r="F27" s="15">
        <v>1590567.8</v>
      </c>
      <c r="G27" s="12">
        <v>4.9000000000000004</v>
      </c>
      <c r="H27" s="16">
        <v>19636391</v>
      </c>
      <c r="I27" s="17">
        <f t="shared" si="0"/>
        <v>0</v>
      </c>
      <c r="J27" s="17">
        <v>1</v>
      </c>
      <c r="K27" s="17">
        <v>40.39</v>
      </c>
      <c r="L27" s="17">
        <v>1.702</v>
      </c>
      <c r="M27" s="17">
        <v>2.52</v>
      </c>
      <c r="N27" s="17">
        <v>42.43</v>
      </c>
      <c r="O27" s="17">
        <v>1</v>
      </c>
      <c r="P27" s="18">
        <v>5540</v>
      </c>
      <c r="Q27" s="18">
        <v>801</v>
      </c>
      <c r="R27" s="17">
        <v>31295191</v>
      </c>
      <c r="S27" s="17">
        <v>18372</v>
      </c>
      <c r="T27" s="17">
        <v>32161</v>
      </c>
      <c r="U27" s="18" t="s">
        <v>62</v>
      </c>
      <c r="V27" s="18">
        <v>2.37</v>
      </c>
      <c r="W27" s="18">
        <v>10.23</v>
      </c>
      <c r="X27" s="18" t="s">
        <v>62</v>
      </c>
      <c r="Y27" s="18">
        <v>0.69</v>
      </c>
      <c r="Z27" s="18"/>
      <c r="AA27" s="19">
        <v>2.37</v>
      </c>
      <c r="AB27" s="19">
        <v>10.23</v>
      </c>
      <c r="AC27" s="19">
        <v>3.2924726584307722</v>
      </c>
      <c r="AD27" s="19">
        <v>0.69</v>
      </c>
      <c r="AE27" s="20">
        <f t="shared" si="1"/>
        <v>1.5979994451541864E-3</v>
      </c>
      <c r="AF27" s="20">
        <f t="shared" si="2"/>
        <v>2.4018573606865365E-3</v>
      </c>
      <c r="AG27" s="20">
        <f t="shared" si="3"/>
        <v>0.9522764171146908</v>
      </c>
      <c r="AH27" s="20">
        <f t="shared" si="4"/>
        <v>0</v>
      </c>
      <c r="AI27" s="20">
        <f t="shared" si="4"/>
        <v>0</v>
      </c>
      <c r="AJ27" s="21">
        <v>1519322</v>
      </c>
      <c r="AK27" s="21">
        <v>2283602</v>
      </c>
      <c r="AL27" s="21">
        <v>905391122</v>
      </c>
      <c r="AM27" s="21">
        <v>41570990</v>
      </c>
      <c r="AN27" s="21">
        <v>0</v>
      </c>
      <c r="AO27" s="21">
        <v>0</v>
      </c>
      <c r="AP27" s="22">
        <v>8</v>
      </c>
      <c r="AQ27" s="22">
        <v>32</v>
      </c>
      <c r="AR27" s="23">
        <v>7118901</v>
      </c>
      <c r="AS27" s="23">
        <v>595.02732000000003</v>
      </c>
      <c r="AT27" s="24">
        <v>17.575047000000001</v>
      </c>
      <c r="AU27" s="25">
        <v>104.57633</v>
      </c>
      <c r="AV27" s="26">
        <v>8</v>
      </c>
      <c r="AW27" s="26">
        <v>22</v>
      </c>
      <c r="AX27" s="26">
        <v>1072896</v>
      </c>
      <c r="AY27" s="26">
        <v>5942.4031999999997</v>
      </c>
      <c r="AZ27" s="27">
        <v>14.448632</v>
      </c>
      <c r="BA27" s="28">
        <v>858.596</v>
      </c>
      <c r="BB27" s="29">
        <v>7</v>
      </c>
      <c r="BC27" s="29">
        <v>15</v>
      </c>
      <c r="BD27" s="29">
        <v>7646</v>
      </c>
      <c r="BE27" s="29">
        <v>193011.79</v>
      </c>
      <c r="BF27" s="29">
        <v>6.0294993999999997</v>
      </c>
      <c r="BG27" s="29">
        <v>11637.645</v>
      </c>
    </row>
    <row r="28" spans="1:59" s="30" customFormat="1" x14ac:dyDescent="0.35">
      <c r="A28" s="12">
        <v>2015</v>
      </c>
      <c r="B28" s="12" t="s">
        <v>82</v>
      </c>
      <c r="C28" s="13" t="s">
        <v>83</v>
      </c>
      <c r="D28" s="14" t="s">
        <v>92</v>
      </c>
      <c r="E28" s="15">
        <v>79656.592065622783</v>
      </c>
      <c r="F28" s="15">
        <v>1565835.2</v>
      </c>
      <c r="G28" s="12">
        <v>5.3</v>
      </c>
      <c r="H28" s="16">
        <v>19657321</v>
      </c>
      <c r="I28" s="17">
        <f t="shared" si="0"/>
        <v>0</v>
      </c>
      <c r="J28" s="17">
        <v>1</v>
      </c>
      <c r="K28" s="17">
        <v>42.6</v>
      </c>
      <c r="L28" s="17">
        <v>1.8220000000000001</v>
      </c>
      <c r="M28" s="17">
        <v>2.62</v>
      </c>
      <c r="N28" s="17">
        <v>44.13</v>
      </c>
      <c r="O28" s="17">
        <v>1</v>
      </c>
      <c r="P28" s="18">
        <v>6060</v>
      </c>
      <c r="Q28" s="18">
        <v>733</v>
      </c>
      <c r="R28" s="17">
        <v>32730725</v>
      </c>
      <c r="S28" s="17">
        <v>21720</v>
      </c>
      <c r="T28" s="17">
        <v>35306</v>
      </c>
      <c r="U28" s="18">
        <v>2.72</v>
      </c>
      <c r="V28" s="18">
        <v>2.83</v>
      </c>
      <c r="W28" s="18" t="s">
        <v>62</v>
      </c>
      <c r="X28" s="18" t="s">
        <v>62</v>
      </c>
      <c r="Y28" s="18">
        <v>0.72</v>
      </c>
      <c r="Z28" s="18">
        <v>2.72</v>
      </c>
      <c r="AA28" s="19">
        <v>2.83</v>
      </c>
      <c r="AB28" s="19">
        <v>12.08771849023859</v>
      </c>
      <c r="AC28" s="19">
        <v>3.3843619636206599</v>
      </c>
      <c r="AD28" s="19">
        <v>0.72</v>
      </c>
      <c r="AE28" s="20">
        <f t="shared" si="1"/>
        <v>2.2366392909504056E-3</v>
      </c>
      <c r="AF28" s="20">
        <f t="shared" si="2"/>
        <v>6.2815856746274816E-3</v>
      </c>
      <c r="AG28" s="20">
        <f t="shared" si="3"/>
        <v>0.94630319753256653</v>
      </c>
      <c r="AH28" s="20">
        <f t="shared" si="4"/>
        <v>0</v>
      </c>
      <c r="AI28" s="20">
        <f t="shared" si="4"/>
        <v>0</v>
      </c>
      <c r="AJ28" s="21">
        <v>2208138</v>
      </c>
      <c r="AK28" s="21">
        <v>6201540</v>
      </c>
      <c r="AL28" s="21">
        <v>934244542</v>
      </c>
      <c r="AM28" s="21">
        <v>44602871</v>
      </c>
      <c r="AN28" s="21">
        <v>0</v>
      </c>
      <c r="AO28" s="21">
        <v>0</v>
      </c>
      <c r="AP28" s="22">
        <v>8</v>
      </c>
      <c r="AQ28" s="22">
        <v>21</v>
      </c>
      <c r="AR28" s="23">
        <v>7079097</v>
      </c>
      <c r="AS28" s="23">
        <v>600.50909000000001</v>
      </c>
      <c r="AT28" s="24">
        <v>18.536912000000001</v>
      </c>
      <c r="AU28" s="25">
        <v>111.31583999999999</v>
      </c>
      <c r="AV28" s="26">
        <v>8</v>
      </c>
      <c r="AW28" s="26">
        <v>21</v>
      </c>
      <c r="AX28" s="26">
        <v>1055136</v>
      </c>
      <c r="AY28" s="26">
        <v>6081.8087999999998</v>
      </c>
      <c r="AZ28" s="27">
        <v>15.305038</v>
      </c>
      <c r="BA28" s="28">
        <v>930.82312999999999</v>
      </c>
      <c r="BB28" s="29">
        <v>7</v>
      </c>
      <c r="BC28" s="29">
        <v>15</v>
      </c>
      <c r="BD28" s="29">
        <v>7630</v>
      </c>
      <c r="BE28" s="29">
        <v>197457.4</v>
      </c>
      <c r="BF28" s="29">
        <v>6.3087591999999999</v>
      </c>
      <c r="BG28" s="29">
        <v>12457.111999999999</v>
      </c>
    </row>
    <row r="29" spans="1:59" s="30" customFormat="1" x14ac:dyDescent="0.35">
      <c r="A29" s="12">
        <v>2014</v>
      </c>
      <c r="B29" s="12" t="s">
        <v>77</v>
      </c>
      <c r="C29" s="13" t="s">
        <v>78</v>
      </c>
      <c r="D29" s="14" t="s">
        <v>93</v>
      </c>
      <c r="E29" s="15">
        <v>57843.36974409315</v>
      </c>
      <c r="F29" s="15">
        <v>1559636.1</v>
      </c>
      <c r="G29" s="12">
        <v>5.0999999999999996</v>
      </c>
      <c r="H29" s="16">
        <v>26963092</v>
      </c>
      <c r="I29" s="17">
        <f t="shared" si="0"/>
        <v>1</v>
      </c>
      <c r="J29" s="17">
        <v>0</v>
      </c>
      <c r="K29" s="17">
        <v>45.67</v>
      </c>
      <c r="L29" s="17">
        <v>3.117</v>
      </c>
      <c r="M29" s="17">
        <v>4.37</v>
      </c>
      <c r="N29" s="17">
        <v>46.16</v>
      </c>
      <c r="O29" s="17">
        <v>1</v>
      </c>
      <c r="P29" s="18">
        <v>2088</v>
      </c>
      <c r="Q29" s="18">
        <v>2683</v>
      </c>
      <c r="R29" s="17">
        <v>254487638</v>
      </c>
      <c r="S29" s="17">
        <v>316796</v>
      </c>
      <c r="T29" s="17">
        <v>187101</v>
      </c>
      <c r="U29" s="18" t="s">
        <v>62</v>
      </c>
      <c r="V29" s="18" t="s">
        <v>62</v>
      </c>
      <c r="W29" s="18" t="s">
        <v>62</v>
      </c>
      <c r="X29" s="18" t="s">
        <v>62</v>
      </c>
      <c r="Y29" s="18" t="s">
        <v>62</v>
      </c>
      <c r="Z29" s="18"/>
      <c r="AA29" s="19">
        <v>2.322195177698041</v>
      </c>
      <c r="AB29" s="19">
        <v>20.48845299552563</v>
      </c>
      <c r="AC29" s="19">
        <v>4.9924248044436963</v>
      </c>
      <c r="AD29" s="19">
        <v>0.68548682032632846</v>
      </c>
      <c r="AE29" s="20">
        <f t="shared" si="1"/>
        <v>6.1330135486480752E-2</v>
      </c>
      <c r="AF29" s="20">
        <f t="shared" si="2"/>
        <v>4.9290646696768727E-4</v>
      </c>
      <c r="AG29" s="20">
        <f t="shared" si="3"/>
        <v>0.92631541397241002</v>
      </c>
      <c r="AH29" s="20">
        <f t="shared" si="4"/>
        <v>0</v>
      </c>
      <c r="AI29" s="20">
        <f t="shared" si="4"/>
        <v>1.0455216945282548E-5</v>
      </c>
      <c r="AJ29" s="21">
        <v>203315006</v>
      </c>
      <c r="AK29" s="21">
        <v>1634030</v>
      </c>
      <c r="AL29" s="21">
        <v>3070820282</v>
      </c>
      <c r="AM29" s="21">
        <v>39287443</v>
      </c>
      <c r="AN29" s="21">
        <v>0</v>
      </c>
      <c r="AO29" s="21">
        <v>34660</v>
      </c>
      <c r="AP29" s="22">
        <v>6</v>
      </c>
      <c r="AQ29" s="22">
        <v>154</v>
      </c>
      <c r="AR29" s="23">
        <v>10138874</v>
      </c>
      <c r="AS29" s="23">
        <v>1158.0817999999999</v>
      </c>
      <c r="AT29" s="24">
        <v>11.863625000000001</v>
      </c>
      <c r="AU29" s="25">
        <v>137.39048</v>
      </c>
      <c r="AV29" s="26">
        <v>6</v>
      </c>
      <c r="AW29" s="26">
        <v>160</v>
      </c>
      <c r="AX29" s="26">
        <v>1432478</v>
      </c>
      <c r="AY29" s="26">
        <v>8111.3576000000003</v>
      </c>
      <c r="AZ29" s="27">
        <v>8.1615692000000006</v>
      </c>
      <c r="BA29" s="28">
        <v>662.01405999999997</v>
      </c>
      <c r="BB29" s="29">
        <v>6</v>
      </c>
      <c r="BC29" s="29">
        <v>93</v>
      </c>
      <c r="BD29" s="29">
        <v>101641</v>
      </c>
      <c r="BE29" s="29">
        <v>89502.51</v>
      </c>
      <c r="BF29" s="29">
        <v>6.1625926</v>
      </c>
      <c r="BG29" s="29">
        <v>5515.6750000000002</v>
      </c>
    </row>
    <row r="30" spans="1:59" s="30" customFormat="1" x14ac:dyDescent="0.35">
      <c r="A30" s="12">
        <v>2014</v>
      </c>
      <c r="B30" s="12" t="s">
        <v>82</v>
      </c>
      <c r="C30" s="13" t="s">
        <v>83</v>
      </c>
      <c r="D30" s="14" t="s">
        <v>94</v>
      </c>
      <c r="E30" s="15">
        <v>78122.537484676344</v>
      </c>
      <c r="F30" s="15">
        <v>1535375.9</v>
      </c>
      <c r="G30" s="12">
        <v>6.3</v>
      </c>
      <c r="H30" s="16">
        <v>19653431</v>
      </c>
      <c r="I30" s="17">
        <f t="shared" si="0"/>
        <v>0</v>
      </c>
      <c r="J30" s="17">
        <v>1</v>
      </c>
      <c r="K30" s="17">
        <v>45.67</v>
      </c>
      <c r="L30" s="17">
        <v>3.117</v>
      </c>
      <c r="M30" s="17">
        <v>4.37</v>
      </c>
      <c r="N30" s="17">
        <v>46.16</v>
      </c>
      <c r="O30" s="17">
        <v>1</v>
      </c>
      <c r="P30" s="18">
        <v>6379</v>
      </c>
      <c r="Q30" s="18">
        <v>545</v>
      </c>
      <c r="R30" s="17">
        <v>34072093</v>
      </c>
      <c r="S30" s="17">
        <v>28919</v>
      </c>
      <c r="T30" s="17">
        <v>40085</v>
      </c>
      <c r="U30" s="18">
        <v>3.85</v>
      </c>
      <c r="V30" s="18">
        <v>3.03</v>
      </c>
      <c r="W30" s="18">
        <v>23.67</v>
      </c>
      <c r="X30" s="18">
        <v>5.27</v>
      </c>
      <c r="Y30" s="18">
        <v>0.76</v>
      </c>
      <c r="Z30" s="18">
        <v>3.85</v>
      </c>
      <c r="AA30" s="19">
        <v>3.03</v>
      </c>
      <c r="AB30" s="19">
        <v>23.67</v>
      </c>
      <c r="AC30" s="19">
        <v>5.27</v>
      </c>
      <c r="AD30" s="19">
        <v>0.76</v>
      </c>
      <c r="AE30" s="20">
        <f t="shared" si="1"/>
        <v>4.6996077290605166E-3</v>
      </c>
      <c r="AF30" s="20">
        <f t="shared" si="2"/>
        <v>7.2427336878535583E-3</v>
      </c>
      <c r="AG30" s="20">
        <f t="shared" si="3"/>
        <v>0.9425220226908323</v>
      </c>
      <c r="AH30" s="20">
        <f t="shared" si="4"/>
        <v>0</v>
      </c>
      <c r="AI30" s="20">
        <f t="shared" si="4"/>
        <v>0</v>
      </c>
      <c r="AJ30" s="21">
        <v>4441898</v>
      </c>
      <c r="AK30" s="21">
        <v>6845568</v>
      </c>
      <c r="AL30" s="21">
        <v>890837476</v>
      </c>
      <c r="AM30" s="21">
        <v>43038624</v>
      </c>
      <c r="AN30" s="21">
        <v>0</v>
      </c>
      <c r="AO30" s="21">
        <v>0</v>
      </c>
      <c r="AP30" s="22">
        <v>8</v>
      </c>
      <c r="AQ30" s="22">
        <v>21</v>
      </c>
      <c r="AR30" s="23">
        <v>7046829</v>
      </c>
      <c r="AS30" s="23">
        <v>590.98584000000005</v>
      </c>
      <c r="AT30" s="24">
        <v>20.072703000000001</v>
      </c>
      <c r="AU30" s="25">
        <v>118.62683</v>
      </c>
      <c r="AV30" s="26">
        <v>8</v>
      </c>
      <c r="AW30" s="26">
        <v>21</v>
      </c>
      <c r="AX30" s="26">
        <v>1045571</v>
      </c>
      <c r="AY30" s="26">
        <v>6100.3998000000001</v>
      </c>
      <c r="AZ30" s="27">
        <v>16.123131999999998</v>
      </c>
      <c r="BA30" s="28">
        <v>983.57551000000001</v>
      </c>
      <c r="BB30" s="29">
        <v>7</v>
      </c>
      <c r="BC30" s="29">
        <v>15</v>
      </c>
      <c r="BD30" s="29">
        <v>7862</v>
      </c>
      <c r="BE30" s="29">
        <v>190822.69</v>
      </c>
      <c r="BF30" s="29">
        <v>6.5781063</v>
      </c>
      <c r="BG30" s="29">
        <v>12552.52</v>
      </c>
    </row>
    <row r="31" spans="1:59" s="30" customFormat="1" x14ac:dyDescent="0.35">
      <c r="A31" s="12">
        <v>2013</v>
      </c>
      <c r="B31" s="12" t="s">
        <v>77</v>
      </c>
      <c r="C31" s="13" t="s">
        <v>78</v>
      </c>
      <c r="D31" s="14" t="s">
        <v>95</v>
      </c>
      <c r="E31" s="15">
        <v>57093.153737780332</v>
      </c>
      <c r="F31" s="15">
        <v>1511806.5</v>
      </c>
      <c r="G31" s="12">
        <v>6.3</v>
      </c>
      <c r="H31" s="16">
        <v>26479646</v>
      </c>
      <c r="I31" s="17">
        <f t="shared" si="0"/>
        <v>1</v>
      </c>
      <c r="J31" s="17">
        <v>0</v>
      </c>
      <c r="K31" s="17">
        <v>45.02</v>
      </c>
      <c r="L31" s="17">
        <v>3.4830000000000001</v>
      </c>
      <c r="M31" s="17">
        <v>3.73</v>
      </c>
      <c r="N31" s="17">
        <v>51.99</v>
      </c>
      <c r="O31" s="17">
        <v>1</v>
      </c>
      <c r="P31" s="18">
        <v>2014</v>
      </c>
      <c r="Q31" s="18">
        <v>2746</v>
      </c>
      <c r="R31" s="17">
        <v>257464594</v>
      </c>
      <c r="S31" s="17">
        <v>348124</v>
      </c>
      <c r="T31" s="17">
        <v>207478</v>
      </c>
      <c r="U31" s="18" t="s">
        <v>62</v>
      </c>
      <c r="V31" s="18" t="s">
        <v>62</v>
      </c>
      <c r="W31" s="18" t="s">
        <v>62</v>
      </c>
      <c r="X31" s="18" t="s">
        <v>62</v>
      </c>
      <c r="Y31" s="18" t="s">
        <v>62</v>
      </c>
      <c r="Z31" s="18"/>
      <c r="AA31" s="19">
        <v>2.3089180475565318</v>
      </c>
      <c r="AB31" s="19">
        <v>22.862714639490921</v>
      </c>
      <c r="AC31" s="19">
        <v>4.4043332512284126</v>
      </c>
      <c r="AD31" s="19">
        <v>0.73100116927520231</v>
      </c>
      <c r="AE31" s="20">
        <f t="shared" si="1"/>
        <v>6.1660875403483403E-2</v>
      </c>
      <c r="AF31" s="20">
        <f t="shared" si="2"/>
        <v>1.3589336418982749E-3</v>
      </c>
      <c r="AG31" s="20">
        <f t="shared" si="3"/>
        <v>0.92544354208368806</v>
      </c>
      <c r="AH31" s="20">
        <f t="shared" si="4"/>
        <v>0</v>
      </c>
      <c r="AI31" s="20">
        <f t="shared" si="4"/>
        <v>1.0585929584681701E-5</v>
      </c>
      <c r="AJ31" s="21">
        <v>204973390</v>
      </c>
      <c r="AK31" s="21">
        <v>4517374</v>
      </c>
      <c r="AL31" s="21">
        <v>3076364045</v>
      </c>
      <c r="AM31" s="21">
        <v>38314996</v>
      </c>
      <c r="AN31" s="21">
        <v>0</v>
      </c>
      <c r="AO31" s="21">
        <v>35189.800000000003</v>
      </c>
      <c r="AP31" s="22">
        <v>6</v>
      </c>
      <c r="AQ31" s="22">
        <v>151</v>
      </c>
      <c r="AR31" s="23">
        <v>9954303</v>
      </c>
      <c r="AS31" s="23">
        <v>1174.3045999999999</v>
      </c>
      <c r="AT31" s="24">
        <v>11.353704</v>
      </c>
      <c r="AU31" s="25">
        <v>133.32706999999999</v>
      </c>
      <c r="AV31" s="26">
        <v>6</v>
      </c>
      <c r="AW31" s="26">
        <v>155</v>
      </c>
      <c r="AX31" s="26">
        <v>1366825</v>
      </c>
      <c r="AY31" s="26">
        <v>8323.1843000000008</v>
      </c>
      <c r="AZ31" s="27">
        <v>8.0172732</v>
      </c>
      <c r="BA31" s="28">
        <v>667.29242999999997</v>
      </c>
      <c r="BB31" s="29">
        <v>6</v>
      </c>
      <c r="BC31" s="29">
        <v>93</v>
      </c>
      <c r="BD31" s="29">
        <v>95881</v>
      </c>
      <c r="BE31" s="29">
        <v>88623.608999999997</v>
      </c>
      <c r="BF31" s="29">
        <v>5.8058820000000004</v>
      </c>
      <c r="BG31" s="29">
        <v>5145.3820999999998</v>
      </c>
    </row>
    <row r="32" spans="1:59" s="30" customFormat="1" x14ac:dyDescent="0.35">
      <c r="A32" s="12">
        <v>2013</v>
      </c>
      <c r="B32" s="12" t="s">
        <v>82</v>
      </c>
      <c r="C32" s="13" t="s">
        <v>83</v>
      </c>
      <c r="D32" s="14" t="s">
        <v>96</v>
      </c>
      <c r="E32" s="15">
        <v>76519.956091991597</v>
      </c>
      <c r="F32" s="15">
        <v>1501818</v>
      </c>
      <c r="G32" s="12">
        <v>7.7</v>
      </c>
      <c r="H32" s="16">
        <v>19626488</v>
      </c>
      <c r="I32" s="17">
        <f t="shared" si="0"/>
        <v>0</v>
      </c>
      <c r="J32" s="17">
        <v>1</v>
      </c>
      <c r="K32" s="17">
        <v>45.02</v>
      </c>
      <c r="L32" s="17">
        <v>3.4830000000000001</v>
      </c>
      <c r="M32" s="17">
        <v>3.73</v>
      </c>
      <c r="N32" s="17">
        <v>51.99</v>
      </c>
      <c r="O32" s="17">
        <v>1</v>
      </c>
      <c r="P32" s="18">
        <v>6081</v>
      </c>
      <c r="Q32" s="18">
        <v>622</v>
      </c>
      <c r="R32" s="17">
        <v>33456397</v>
      </c>
      <c r="S32" s="17">
        <v>28077</v>
      </c>
      <c r="T32" s="17">
        <v>40666</v>
      </c>
      <c r="U32" s="18">
        <v>3.58</v>
      </c>
      <c r="V32" s="18" t="s">
        <v>62</v>
      </c>
      <c r="W32" s="18" t="s">
        <v>62</v>
      </c>
      <c r="X32" s="18" t="s">
        <v>62</v>
      </c>
      <c r="Y32" s="18">
        <v>0.8</v>
      </c>
      <c r="Z32" s="18">
        <v>3.58</v>
      </c>
      <c r="AA32" s="19">
        <v>2.3089180475565318</v>
      </c>
      <c r="AB32" s="19">
        <v>22.862714639490921</v>
      </c>
      <c r="AC32" s="19">
        <v>4.4043332512284126</v>
      </c>
      <c r="AD32" s="19">
        <v>0.8</v>
      </c>
      <c r="AE32" s="20">
        <f t="shared" si="1"/>
        <v>4.8335609266529963E-3</v>
      </c>
      <c r="AF32" s="20">
        <f t="shared" si="2"/>
        <v>3.5941571886890802E-3</v>
      </c>
      <c r="AG32" s="20">
        <f t="shared" si="3"/>
        <v>0.94441183127806849</v>
      </c>
      <c r="AH32" s="20">
        <f t="shared" si="4"/>
        <v>0</v>
      </c>
      <c r="AI32" s="20">
        <f t="shared" si="4"/>
        <v>0</v>
      </c>
      <c r="AJ32" s="21">
        <v>4587084</v>
      </c>
      <c r="AK32" s="21">
        <v>3410880.96</v>
      </c>
      <c r="AL32" s="21">
        <v>896253604</v>
      </c>
      <c r="AM32" s="21">
        <v>44755606</v>
      </c>
      <c r="AN32" s="21">
        <v>0</v>
      </c>
      <c r="AO32" s="21">
        <v>0</v>
      </c>
      <c r="AP32" s="22">
        <v>8</v>
      </c>
      <c r="AQ32" s="22">
        <v>22</v>
      </c>
      <c r="AR32" s="23">
        <v>7027866</v>
      </c>
      <c r="AS32" s="23">
        <v>602.09563000000003</v>
      </c>
      <c r="AT32" s="24">
        <v>18.794805</v>
      </c>
      <c r="AU32" s="25">
        <v>113.1627</v>
      </c>
      <c r="AV32" s="26">
        <v>8</v>
      </c>
      <c r="AW32" s="26">
        <v>21</v>
      </c>
      <c r="AX32" s="26">
        <v>1040398</v>
      </c>
      <c r="AY32" s="26">
        <v>6114.8329000000003</v>
      </c>
      <c r="AZ32" s="27">
        <v>15.354075</v>
      </c>
      <c r="BA32" s="28">
        <v>938.87603000000001</v>
      </c>
      <c r="BB32" s="29">
        <v>7</v>
      </c>
      <c r="BC32" s="29">
        <v>16</v>
      </c>
      <c r="BD32" s="29">
        <v>7960</v>
      </c>
      <c r="BE32" s="29">
        <v>187509.95</v>
      </c>
      <c r="BF32" s="29">
        <v>6.5847388999999996</v>
      </c>
      <c r="BG32" s="29">
        <v>12347.04</v>
      </c>
    </row>
    <row r="33" spans="1:59" s="30" customFormat="1" x14ac:dyDescent="0.35">
      <c r="A33" s="12">
        <v>2012</v>
      </c>
      <c r="B33" s="12" t="s">
        <v>82</v>
      </c>
      <c r="C33" s="13" t="s">
        <v>83</v>
      </c>
      <c r="D33" s="14" t="s">
        <v>97</v>
      </c>
      <c r="E33" s="15">
        <v>76440.810689002275</v>
      </c>
      <c r="F33" s="15">
        <v>1496280.1</v>
      </c>
      <c r="G33" s="12">
        <v>8.5</v>
      </c>
      <c r="H33" s="16">
        <v>19574362</v>
      </c>
      <c r="I33" s="17">
        <f t="shared" si="0"/>
        <v>0</v>
      </c>
      <c r="J33" s="17">
        <v>1</v>
      </c>
      <c r="K33" s="17">
        <v>45.77</v>
      </c>
      <c r="L33" s="17">
        <v>3.58</v>
      </c>
      <c r="M33" s="17">
        <v>2.75</v>
      </c>
      <c r="N33" s="17">
        <v>54.99</v>
      </c>
      <c r="O33" s="17">
        <v>1</v>
      </c>
      <c r="P33" s="18">
        <v>5158</v>
      </c>
      <c r="Q33" s="18">
        <v>730</v>
      </c>
      <c r="R33" s="17">
        <v>35668748</v>
      </c>
      <c r="S33" s="17">
        <v>30818</v>
      </c>
      <c r="T33" s="17">
        <v>40269</v>
      </c>
      <c r="U33" s="18">
        <v>2.93</v>
      </c>
      <c r="V33" s="18">
        <v>3.12</v>
      </c>
      <c r="W33" s="18">
        <v>23.56</v>
      </c>
      <c r="X33" s="18">
        <v>3.84</v>
      </c>
      <c r="Y33" s="18">
        <v>0.74</v>
      </c>
      <c r="Z33" s="18">
        <v>2.93</v>
      </c>
      <c r="AA33" s="19">
        <v>3.12</v>
      </c>
      <c r="AB33" s="19">
        <v>23.56</v>
      </c>
      <c r="AC33" s="19">
        <v>3.84</v>
      </c>
      <c r="AD33" s="19">
        <v>0.74</v>
      </c>
      <c r="AE33" s="20">
        <f t="shared" si="1"/>
        <v>4.1903027333257733E-3</v>
      </c>
      <c r="AF33" s="20">
        <f t="shared" si="2"/>
        <v>2.043804614355649E-3</v>
      </c>
      <c r="AG33" s="20">
        <f t="shared" si="3"/>
        <v>0.95418107070570113</v>
      </c>
      <c r="AH33" s="20">
        <f t="shared" si="4"/>
        <v>0</v>
      </c>
      <c r="AI33" s="20">
        <f t="shared" si="4"/>
        <v>0</v>
      </c>
      <c r="AJ33" s="21">
        <v>4316244</v>
      </c>
      <c r="AK33" s="21">
        <v>2105232</v>
      </c>
      <c r="AL33" s="21">
        <v>982859374</v>
      </c>
      <c r="AM33" s="21">
        <v>40774560</v>
      </c>
      <c r="AN33" s="21">
        <v>0</v>
      </c>
      <c r="AO33" s="21">
        <v>0</v>
      </c>
      <c r="AP33" s="22">
        <v>8</v>
      </c>
      <c r="AQ33" s="22">
        <v>22</v>
      </c>
      <c r="AR33" s="23">
        <v>7010740</v>
      </c>
      <c r="AS33" s="23">
        <v>602.54583000000002</v>
      </c>
      <c r="AT33" s="24">
        <v>17.615798000000002</v>
      </c>
      <c r="AU33" s="25">
        <v>106.14324999999999</v>
      </c>
      <c r="AV33" s="26">
        <v>8</v>
      </c>
      <c r="AW33" s="26">
        <v>21</v>
      </c>
      <c r="AX33" s="26">
        <v>1038268</v>
      </c>
      <c r="AY33" s="26">
        <v>6101.3438999999998</v>
      </c>
      <c r="AZ33" s="27">
        <v>15.056343</v>
      </c>
      <c r="BA33" s="28">
        <v>918.63928999999996</v>
      </c>
      <c r="BB33" s="29">
        <v>7</v>
      </c>
      <c r="BC33" s="29">
        <v>15</v>
      </c>
      <c r="BD33" s="29">
        <v>8144</v>
      </c>
      <c r="BE33" s="29">
        <v>140239.54</v>
      </c>
      <c r="BF33" s="29">
        <v>6.6959358</v>
      </c>
      <c r="BG33" s="29">
        <v>9390.3497000000007</v>
      </c>
    </row>
    <row r="34" spans="1:59" s="30" customFormat="1" x14ac:dyDescent="0.35">
      <c r="A34" s="12">
        <v>2010</v>
      </c>
      <c r="B34" s="12" t="s">
        <v>82</v>
      </c>
      <c r="C34" s="13" t="s">
        <v>83</v>
      </c>
      <c r="D34" s="14" t="s">
        <v>98</v>
      </c>
      <c r="E34" s="15">
        <v>73795.218916991362</v>
      </c>
      <c r="F34" s="15">
        <v>1431624</v>
      </c>
      <c r="G34" s="12">
        <v>8.6</v>
      </c>
      <c r="H34" s="16">
        <v>19399956</v>
      </c>
      <c r="I34" s="17">
        <f t="shared" si="0"/>
        <v>0</v>
      </c>
      <c r="J34" s="17">
        <v>1</v>
      </c>
      <c r="K34" s="17">
        <v>44.27</v>
      </c>
      <c r="L34" s="17">
        <v>2.7050000000000001</v>
      </c>
      <c r="M34" s="17">
        <v>4.37</v>
      </c>
      <c r="N34" s="17">
        <v>49.29</v>
      </c>
      <c r="O34" s="17">
        <v>1</v>
      </c>
      <c r="P34" s="18">
        <v>5719</v>
      </c>
      <c r="Q34" s="18">
        <v>816</v>
      </c>
      <c r="R34" s="17">
        <v>41583758</v>
      </c>
      <c r="S34" s="17">
        <v>61722</v>
      </c>
      <c r="T34" s="17">
        <v>44052</v>
      </c>
      <c r="U34" s="18">
        <v>3.51</v>
      </c>
      <c r="V34" s="18" t="s">
        <v>62</v>
      </c>
      <c r="W34" s="18">
        <v>15.96</v>
      </c>
      <c r="X34" s="18">
        <v>5.62</v>
      </c>
      <c r="Y34" s="18">
        <v>0.64</v>
      </c>
      <c r="Z34" s="18">
        <v>3.51</v>
      </c>
      <c r="AA34" s="19">
        <v>2.2935982820086371</v>
      </c>
      <c r="AB34" s="19">
        <v>15.96</v>
      </c>
      <c r="AC34" s="19">
        <v>5.62</v>
      </c>
      <c r="AD34" s="19">
        <v>0.64</v>
      </c>
      <c r="AE34" s="20">
        <f t="shared" si="1"/>
        <v>1.4077023417665544E-2</v>
      </c>
      <c r="AF34" s="20">
        <f t="shared" si="2"/>
        <v>8.0360250074729724E-3</v>
      </c>
      <c r="AG34" s="20">
        <f t="shared" si="3"/>
        <v>0.931165875820266</v>
      </c>
      <c r="AH34" s="20">
        <f t="shared" si="4"/>
        <v>0</v>
      </c>
      <c r="AI34" s="20">
        <f t="shared" si="4"/>
        <v>0</v>
      </c>
      <c r="AJ34" s="21">
        <v>12615258</v>
      </c>
      <c r="AK34" s="21">
        <v>7201560</v>
      </c>
      <c r="AL34" s="21">
        <v>834473128</v>
      </c>
      <c r="AM34" s="21">
        <v>41869535</v>
      </c>
      <c r="AN34" s="21">
        <v>0</v>
      </c>
      <c r="AO34" s="21">
        <v>0</v>
      </c>
      <c r="AP34" s="22">
        <v>8</v>
      </c>
      <c r="AQ34" s="22">
        <v>60</v>
      </c>
      <c r="AR34" s="23">
        <v>6954916</v>
      </c>
      <c r="AS34" s="23">
        <v>610</v>
      </c>
      <c r="AT34" s="24">
        <v>18.739999999999998</v>
      </c>
      <c r="AU34" s="31">
        <v>114.39</v>
      </c>
      <c r="AV34" s="26">
        <v>8</v>
      </c>
      <c r="AW34" s="26">
        <v>60</v>
      </c>
      <c r="AX34" s="26">
        <v>1038260</v>
      </c>
      <c r="AY34" s="26">
        <v>6202</v>
      </c>
      <c r="AZ34" s="27">
        <v>16.309999999999999</v>
      </c>
      <c r="BA34" s="28">
        <v>1011.56</v>
      </c>
      <c r="BB34" s="29">
        <v>7</v>
      </c>
      <c r="BC34" s="29">
        <v>48</v>
      </c>
      <c r="BD34" s="29">
        <v>8364</v>
      </c>
      <c r="BE34" s="29">
        <v>134310</v>
      </c>
      <c r="BF34" s="29">
        <v>8.7799999999999994</v>
      </c>
      <c r="BG34" s="29">
        <v>11795.98</v>
      </c>
    </row>
    <row r="35" spans="1:59" s="30" customFormat="1" x14ac:dyDescent="0.35">
      <c r="A35" s="12">
        <v>2011</v>
      </c>
      <c r="B35" s="12" t="s">
        <v>82</v>
      </c>
      <c r="C35" s="13" t="s">
        <v>83</v>
      </c>
      <c r="D35" s="14" t="s">
        <v>99</v>
      </c>
      <c r="E35" s="15">
        <v>73864.237706398912</v>
      </c>
      <c r="F35" s="15">
        <v>1440346.8</v>
      </c>
      <c r="G35" s="12">
        <v>8.3000000000000007</v>
      </c>
      <c r="H35" s="16">
        <v>19499921</v>
      </c>
      <c r="I35" s="17">
        <f t="shared" si="0"/>
        <v>0</v>
      </c>
      <c r="J35" s="17">
        <v>1</v>
      </c>
      <c r="K35" s="17">
        <v>45.02</v>
      </c>
      <c r="L35" s="17">
        <v>3.4670000000000001</v>
      </c>
      <c r="M35" s="17">
        <v>4</v>
      </c>
      <c r="N35" s="17">
        <v>55.64</v>
      </c>
      <c r="O35" s="17">
        <v>1</v>
      </c>
      <c r="P35" s="18">
        <v>5743</v>
      </c>
      <c r="Q35" s="18">
        <v>744</v>
      </c>
      <c r="R35" s="17">
        <v>37255875</v>
      </c>
      <c r="S35" s="17">
        <v>51898</v>
      </c>
      <c r="T35" s="17">
        <v>42631</v>
      </c>
      <c r="U35" s="18">
        <v>3.51</v>
      </c>
      <c r="V35" s="18">
        <v>3.27</v>
      </c>
      <c r="W35" s="18" t="s">
        <v>62</v>
      </c>
      <c r="X35" s="18">
        <v>5.44</v>
      </c>
      <c r="Y35" s="18">
        <v>0.68</v>
      </c>
      <c r="Z35" s="18">
        <v>3.51</v>
      </c>
      <c r="AA35" s="19">
        <v>3.27</v>
      </c>
      <c r="AB35" s="19">
        <v>22.758921780738341</v>
      </c>
      <c r="AC35" s="19">
        <v>5.44</v>
      </c>
      <c r="AD35" s="19">
        <v>0.68</v>
      </c>
      <c r="AE35" s="20">
        <f t="shared" si="1"/>
        <v>9.9593285476581288E-3</v>
      </c>
      <c r="AF35" s="20">
        <f t="shared" si="2"/>
        <v>4.7098480627259061E-3</v>
      </c>
      <c r="AG35" s="20">
        <f t="shared" si="3"/>
        <v>0.93837464760508305</v>
      </c>
      <c r="AH35" s="20">
        <f t="shared" si="4"/>
        <v>0</v>
      </c>
      <c r="AI35" s="20">
        <f t="shared" si="4"/>
        <v>0</v>
      </c>
      <c r="AJ35" s="21">
        <v>9055542</v>
      </c>
      <c r="AK35" s="21">
        <v>4282440</v>
      </c>
      <c r="AL35" s="21">
        <v>853219270</v>
      </c>
      <c r="AM35" s="21">
        <v>42695009</v>
      </c>
      <c r="AN35" s="21">
        <v>0</v>
      </c>
      <c r="AO35" s="21">
        <v>0</v>
      </c>
      <c r="AP35" s="22">
        <v>8</v>
      </c>
      <c r="AQ35" s="22">
        <v>60</v>
      </c>
      <c r="AR35" s="23">
        <v>6987631</v>
      </c>
      <c r="AS35" s="23">
        <v>611</v>
      </c>
      <c r="AT35" s="24">
        <v>18.260000000000002</v>
      </c>
      <c r="AU35" s="25">
        <v>111.59</v>
      </c>
      <c r="AV35" s="26">
        <v>8</v>
      </c>
      <c r="AW35" s="26">
        <v>60</v>
      </c>
      <c r="AX35" s="26">
        <v>1035992</v>
      </c>
      <c r="AY35" s="26">
        <v>6146</v>
      </c>
      <c r="AZ35" s="27">
        <v>15.81</v>
      </c>
      <c r="BA35" s="28">
        <v>971.64</v>
      </c>
      <c r="BB35" s="29">
        <v>7</v>
      </c>
      <c r="BC35" s="29">
        <v>48</v>
      </c>
      <c r="BD35" s="29">
        <v>8222</v>
      </c>
      <c r="BE35" s="29">
        <v>136019</v>
      </c>
      <c r="BF35" s="29">
        <v>7.83</v>
      </c>
      <c r="BG35" s="29">
        <v>10656.82</v>
      </c>
    </row>
    <row r="36" spans="1:59" s="30" customFormat="1" x14ac:dyDescent="0.35">
      <c r="A36" s="12">
        <v>2012</v>
      </c>
      <c r="B36" s="12" t="s">
        <v>77</v>
      </c>
      <c r="C36" s="13" t="s">
        <v>78</v>
      </c>
      <c r="D36" s="14" t="s">
        <v>100</v>
      </c>
      <c r="E36" s="15">
        <v>55142.914539574267</v>
      </c>
      <c r="F36" s="15">
        <v>1438354.4</v>
      </c>
      <c r="G36" s="12">
        <v>6.7</v>
      </c>
      <c r="H36" s="16">
        <v>26084120</v>
      </c>
      <c r="I36" s="17">
        <f t="shared" si="0"/>
        <v>1</v>
      </c>
      <c r="J36" s="17">
        <v>0</v>
      </c>
      <c r="K36" s="17">
        <v>45.77</v>
      </c>
      <c r="L36" s="17">
        <v>3.58</v>
      </c>
      <c r="M36" s="17">
        <v>2.75</v>
      </c>
      <c r="N36" s="17">
        <v>54.99</v>
      </c>
      <c r="O36" s="17">
        <v>1</v>
      </c>
      <c r="P36" s="18">
        <v>1411</v>
      </c>
      <c r="Q36" s="18">
        <v>3096</v>
      </c>
      <c r="R36" s="17">
        <v>253689271</v>
      </c>
      <c r="S36" s="17">
        <v>349801</v>
      </c>
      <c r="T36" s="17">
        <v>193567</v>
      </c>
      <c r="U36" s="18">
        <v>2.23</v>
      </c>
      <c r="V36" s="18">
        <v>1.88</v>
      </c>
      <c r="W36" s="18">
        <v>23</v>
      </c>
      <c r="X36" s="18">
        <v>2.93</v>
      </c>
      <c r="Y36" s="18">
        <v>0.73</v>
      </c>
      <c r="Z36" s="18">
        <v>2.23</v>
      </c>
      <c r="AA36" s="19">
        <v>1.88</v>
      </c>
      <c r="AB36" s="19">
        <v>23</v>
      </c>
      <c r="AC36" s="19">
        <v>2.93</v>
      </c>
      <c r="AD36" s="19">
        <v>0.73</v>
      </c>
      <c r="AE36" s="20">
        <f t="shared" si="1"/>
        <v>5.5573266960373222E-2</v>
      </c>
      <c r="AF36" s="20">
        <f t="shared" si="2"/>
        <v>1.8246651382896142E-3</v>
      </c>
      <c r="AG36" s="20">
        <f t="shared" si="3"/>
        <v>0.93161311811038006</v>
      </c>
      <c r="AH36" s="20">
        <f t="shared" si="4"/>
        <v>0</v>
      </c>
      <c r="AI36" s="20">
        <f t="shared" si="4"/>
        <v>1.1670332678787337E-5</v>
      </c>
      <c r="AJ36" s="21">
        <v>194610414</v>
      </c>
      <c r="AK36" s="21">
        <v>6389742</v>
      </c>
      <c r="AL36" s="21">
        <v>3262388996</v>
      </c>
      <c r="AM36" s="21">
        <v>38441017</v>
      </c>
      <c r="AN36" s="21">
        <v>0</v>
      </c>
      <c r="AO36" s="21">
        <v>40868</v>
      </c>
      <c r="AP36" s="22">
        <v>6</v>
      </c>
      <c r="AQ36" s="22">
        <v>155</v>
      </c>
      <c r="AR36" s="23">
        <v>9802110</v>
      </c>
      <c r="AS36" s="23">
        <v>1168.2147</v>
      </c>
      <c r="AT36" s="24">
        <v>10.979936</v>
      </c>
      <c r="AU36" s="25">
        <v>128.26922999999999</v>
      </c>
      <c r="AV36" s="26">
        <v>6</v>
      </c>
      <c r="AW36" s="26">
        <v>155</v>
      </c>
      <c r="AX36" s="26">
        <v>1355155</v>
      </c>
      <c r="AY36" s="26">
        <v>8185.1027000000004</v>
      </c>
      <c r="AZ36" s="27">
        <v>8.1566006000000009</v>
      </c>
      <c r="BA36" s="28">
        <v>667.62612999999999</v>
      </c>
      <c r="BB36" s="29">
        <v>6</v>
      </c>
      <c r="BC36" s="29">
        <v>89</v>
      </c>
      <c r="BD36" s="29">
        <v>92377</v>
      </c>
      <c r="BE36" s="29">
        <v>85264.12</v>
      </c>
      <c r="BF36" s="29">
        <v>5.5712963000000002</v>
      </c>
      <c r="BG36" s="29">
        <v>4750.3167000000003</v>
      </c>
    </row>
    <row r="37" spans="1:59" s="30" customFormat="1" x14ac:dyDescent="0.35">
      <c r="A37" s="17">
        <v>2009</v>
      </c>
      <c r="B37" s="32" t="s">
        <v>82</v>
      </c>
      <c r="C37" s="13" t="s">
        <v>83</v>
      </c>
      <c r="D37" s="14" t="s">
        <v>101</v>
      </c>
      <c r="E37" s="15">
        <v>71450.76315583114</v>
      </c>
      <c r="F37" s="15">
        <v>1379504.6</v>
      </c>
      <c r="G37" s="17">
        <v>8.3000000000000007</v>
      </c>
      <c r="H37" s="16">
        <v>19307066</v>
      </c>
      <c r="I37" s="17">
        <f t="shared" si="0"/>
        <v>0</v>
      </c>
      <c r="J37" s="17">
        <v>1</v>
      </c>
      <c r="K37" s="17">
        <v>43.33</v>
      </c>
      <c r="L37" s="17">
        <v>2.141</v>
      </c>
      <c r="M37" s="17">
        <v>3.94</v>
      </c>
      <c r="N37" s="17">
        <v>45.86</v>
      </c>
      <c r="O37" s="17">
        <v>1</v>
      </c>
      <c r="P37" s="18">
        <v>6216</v>
      </c>
      <c r="Q37" s="18">
        <v>455</v>
      </c>
      <c r="R37" s="17">
        <v>38130088</v>
      </c>
      <c r="S37" s="17">
        <v>58872</v>
      </c>
      <c r="T37" s="17">
        <v>44093</v>
      </c>
      <c r="U37" s="18">
        <v>3.12</v>
      </c>
      <c r="V37" s="18" t="s">
        <v>62</v>
      </c>
      <c r="W37" s="18" t="s">
        <v>62</v>
      </c>
      <c r="X37" s="18">
        <v>5.16</v>
      </c>
      <c r="Y37" s="18">
        <v>0.56000000000000005</v>
      </c>
      <c r="Z37" s="18">
        <v>3.12</v>
      </c>
      <c r="AA37" s="19">
        <v>2.2743975091886082</v>
      </c>
      <c r="AB37" s="19">
        <v>14.15708861161818</v>
      </c>
      <c r="AC37" s="19">
        <v>5.16</v>
      </c>
      <c r="AD37" s="19">
        <v>0.56000000000000005</v>
      </c>
      <c r="AE37" s="20">
        <f t="shared" si="1"/>
        <v>1.5486738750076355E-2</v>
      </c>
      <c r="AF37" s="20">
        <f t="shared" si="2"/>
        <v>1.1638830759321997E-2</v>
      </c>
      <c r="AG37" s="20">
        <f t="shared" si="3"/>
        <v>0.91717651091890651</v>
      </c>
      <c r="AH37" s="20">
        <f t="shared" si="4"/>
        <v>0</v>
      </c>
      <c r="AI37" s="20">
        <f t="shared" si="4"/>
        <v>0</v>
      </c>
      <c r="AJ37" s="21">
        <v>12090844</v>
      </c>
      <c r="AK37" s="21">
        <v>9086696</v>
      </c>
      <c r="AL37" s="21">
        <v>716060256</v>
      </c>
      <c r="AM37" s="21">
        <v>43484614</v>
      </c>
      <c r="AN37" s="21">
        <v>0</v>
      </c>
      <c r="AO37" s="21">
        <v>0</v>
      </c>
      <c r="AP37" s="23">
        <v>8</v>
      </c>
      <c r="AQ37" s="23">
        <v>60</v>
      </c>
      <c r="AR37" s="23">
        <v>6916413</v>
      </c>
      <c r="AS37" s="23">
        <v>581</v>
      </c>
      <c r="AT37" s="24">
        <v>17.5</v>
      </c>
      <c r="AU37" s="31">
        <v>101.71</v>
      </c>
      <c r="AV37" s="26">
        <v>8</v>
      </c>
      <c r="AW37" s="26">
        <v>60</v>
      </c>
      <c r="AX37" s="26">
        <v>1034835</v>
      </c>
      <c r="AY37" s="26">
        <v>6068</v>
      </c>
      <c r="AZ37" s="27">
        <v>15.51</v>
      </c>
      <c r="BA37" s="28">
        <v>940.83</v>
      </c>
      <c r="BB37" s="29">
        <v>7</v>
      </c>
      <c r="BC37" s="29">
        <v>48</v>
      </c>
      <c r="BD37" s="29">
        <v>8565</v>
      </c>
      <c r="BE37" s="29">
        <v>130537</v>
      </c>
      <c r="BF37" s="29">
        <v>8.98</v>
      </c>
      <c r="BG37" s="29">
        <v>11728.18</v>
      </c>
    </row>
    <row r="38" spans="1:59" s="30" customFormat="1" x14ac:dyDescent="0.35">
      <c r="A38" s="12">
        <v>2010</v>
      </c>
      <c r="B38" s="12" t="s">
        <v>77</v>
      </c>
      <c r="C38" s="13" t="s">
        <v>78</v>
      </c>
      <c r="D38" s="14" t="s">
        <v>102</v>
      </c>
      <c r="E38" s="15">
        <v>52415.200806817331</v>
      </c>
      <c r="F38" s="15">
        <v>1323059.1000000001</v>
      </c>
      <c r="G38" s="12">
        <v>8.1</v>
      </c>
      <c r="H38" s="16">
        <v>25241897</v>
      </c>
      <c r="I38" s="17">
        <f t="shared" si="0"/>
        <v>1</v>
      </c>
      <c r="J38" s="17">
        <v>0</v>
      </c>
      <c r="K38" s="17">
        <v>44.27</v>
      </c>
      <c r="L38" s="17">
        <v>2.7050000000000001</v>
      </c>
      <c r="M38" s="17">
        <v>4.37</v>
      </c>
      <c r="N38" s="17">
        <v>49.29</v>
      </c>
      <c r="O38" s="17">
        <v>1</v>
      </c>
      <c r="P38" s="18">
        <v>2149</v>
      </c>
      <c r="Q38" s="18">
        <v>2878</v>
      </c>
      <c r="R38" s="17">
        <v>251409188</v>
      </c>
      <c r="S38" s="17">
        <v>430123</v>
      </c>
      <c r="T38" s="17">
        <v>203537</v>
      </c>
      <c r="U38" s="18" t="s">
        <v>62</v>
      </c>
      <c r="V38" s="18">
        <v>1.84</v>
      </c>
      <c r="W38" s="18" t="s">
        <v>62</v>
      </c>
      <c r="X38" s="18" t="s">
        <v>62</v>
      </c>
      <c r="Y38" s="18" t="s">
        <v>62</v>
      </c>
      <c r="Z38" s="18"/>
      <c r="AA38" s="19">
        <v>1.84</v>
      </c>
      <c r="AB38" s="19">
        <v>17.815786882646659</v>
      </c>
      <c r="AC38" s="19">
        <v>4.9924248044436963</v>
      </c>
      <c r="AD38" s="19">
        <v>0.70992248279802228</v>
      </c>
      <c r="AE38" s="20">
        <f t="shared" si="1"/>
        <v>6.5837283560152837E-2</v>
      </c>
      <c r="AF38" s="20">
        <f t="shared" si="2"/>
        <v>9.0952103984793143E-4</v>
      </c>
      <c r="AG38" s="20">
        <f t="shared" si="3"/>
        <v>0.92004258994963461</v>
      </c>
      <c r="AH38" s="20">
        <f t="shared" si="4"/>
        <v>0</v>
      </c>
      <c r="AI38" s="20">
        <f t="shared" si="4"/>
        <v>1.5122191663459294E-5</v>
      </c>
      <c r="AJ38" s="21">
        <v>206237270</v>
      </c>
      <c r="AK38" s="21">
        <v>2849102</v>
      </c>
      <c r="AL38" s="21">
        <v>2882061072</v>
      </c>
      <c r="AM38" s="21">
        <v>41335248</v>
      </c>
      <c r="AN38" s="21">
        <v>0</v>
      </c>
      <c r="AO38" s="21">
        <v>47370.720000000001</v>
      </c>
      <c r="AP38" s="22">
        <v>5</v>
      </c>
      <c r="AQ38" s="22">
        <v>193</v>
      </c>
      <c r="AR38" s="23">
        <v>9536778</v>
      </c>
      <c r="AS38" s="23">
        <v>1199</v>
      </c>
      <c r="AT38" s="24">
        <v>11.6</v>
      </c>
      <c r="AU38" s="31">
        <v>138.99</v>
      </c>
      <c r="AV38" s="26">
        <v>6</v>
      </c>
      <c r="AW38" s="26">
        <v>202</v>
      </c>
      <c r="AX38" s="26">
        <v>1459667</v>
      </c>
      <c r="AY38" s="26">
        <v>6935</v>
      </c>
      <c r="AZ38" s="27">
        <v>9.19</v>
      </c>
      <c r="BA38" s="28">
        <v>637.32000000000005</v>
      </c>
      <c r="BB38" s="29">
        <v>6</v>
      </c>
      <c r="BC38" s="29">
        <v>116</v>
      </c>
      <c r="BD38" s="29">
        <v>127608</v>
      </c>
      <c r="BE38" s="29">
        <v>65144</v>
      </c>
      <c r="BF38" s="29">
        <v>6.44</v>
      </c>
      <c r="BG38" s="29">
        <v>4192.55</v>
      </c>
    </row>
    <row r="39" spans="1:59" s="30" customFormat="1" x14ac:dyDescent="0.35">
      <c r="A39" s="12">
        <v>2011</v>
      </c>
      <c r="B39" s="12" t="s">
        <v>77</v>
      </c>
      <c r="C39" s="13" t="s">
        <v>78</v>
      </c>
      <c r="D39" s="14" t="s">
        <v>103</v>
      </c>
      <c r="E39" s="15">
        <v>53427.489668364484</v>
      </c>
      <c r="F39" s="15">
        <v>1370174.9</v>
      </c>
      <c r="G39" s="12">
        <v>7.8</v>
      </c>
      <c r="H39" s="16">
        <v>25645504</v>
      </c>
      <c r="I39" s="17">
        <f t="shared" si="0"/>
        <v>1</v>
      </c>
      <c r="J39" s="17">
        <v>0</v>
      </c>
      <c r="K39" s="17">
        <v>45.02</v>
      </c>
      <c r="L39" s="17">
        <v>3.4670000000000001</v>
      </c>
      <c r="M39" s="17">
        <v>4</v>
      </c>
      <c r="N39" s="17">
        <v>55.64</v>
      </c>
      <c r="O39" s="17">
        <v>1</v>
      </c>
      <c r="P39" s="18">
        <v>1827</v>
      </c>
      <c r="Q39" s="18">
        <v>3370</v>
      </c>
      <c r="R39" s="17">
        <v>267464092</v>
      </c>
      <c r="S39" s="17">
        <v>404706</v>
      </c>
      <c r="T39" s="17">
        <v>214297</v>
      </c>
      <c r="U39" s="18">
        <v>2.74</v>
      </c>
      <c r="V39" s="18">
        <v>1.87</v>
      </c>
      <c r="W39" s="18" t="s">
        <v>62</v>
      </c>
      <c r="X39" s="18">
        <v>4.2699999999999996</v>
      </c>
      <c r="Y39" s="18">
        <v>0.67</v>
      </c>
      <c r="Z39" s="18">
        <v>2.74</v>
      </c>
      <c r="AA39" s="19">
        <v>1.87</v>
      </c>
      <c r="AB39" s="19">
        <v>22.758921780738341</v>
      </c>
      <c r="AC39" s="19">
        <v>4.2699999999999996</v>
      </c>
      <c r="AD39" s="19">
        <v>0.67</v>
      </c>
      <c r="AE39" s="20">
        <f t="shared" si="1"/>
        <v>6.5446014339864397E-2</v>
      </c>
      <c r="AF39" s="20">
        <f t="shared" si="2"/>
        <v>9.5779557490714609E-4</v>
      </c>
      <c r="AG39" s="20">
        <f t="shared" si="3"/>
        <v>0.92183314904529312</v>
      </c>
      <c r="AH39" s="20">
        <f t="shared" si="4"/>
        <v>0</v>
      </c>
      <c r="AI39" s="20">
        <f t="shared" si="4"/>
        <v>1.3895989413089944E-5</v>
      </c>
      <c r="AJ39" s="21">
        <v>220852962</v>
      </c>
      <c r="AK39" s="21">
        <v>3232160</v>
      </c>
      <c r="AL39" s="21">
        <v>3110801834</v>
      </c>
      <c r="AM39" s="21">
        <v>39648457</v>
      </c>
      <c r="AN39" s="21">
        <v>0</v>
      </c>
      <c r="AO39" s="21">
        <v>46893.16</v>
      </c>
      <c r="AP39" s="22">
        <v>6</v>
      </c>
      <c r="AQ39" s="22">
        <v>198</v>
      </c>
      <c r="AR39" s="23">
        <v>9621481</v>
      </c>
      <c r="AS39" s="23">
        <v>1262</v>
      </c>
      <c r="AT39" s="24">
        <v>11.08</v>
      </c>
      <c r="AU39" s="25">
        <v>139.81</v>
      </c>
      <c r="AV39" s="26">
        <v>6</v>
      </c>
      <c r="AW39" s="26">
        <v>205</v>
      </c>
      <c r="AX39" s="26">
        <v>1363629</v>
      </c>
      <c r="AY39" s="26">
        <v>7835</v>
      </c>
      <c r="AZ39" s="27">
        <v>8.83</v>
      </c>
      <c r="BA39" s="28">
        <v>691.5</v>
      </c>
      <c r="BB39" s="29">
        <v>6</v>
      </c>
      <c r="BC39" s="29">
        <v>117</v>
      </c>
      <c r="BD39" s="29">
        <v>99033</v>
      </c>
      <c r="BE39" s="29">
        <v>85938</v>
      </c>
      <c r="BF39" s="29">
        <v>6.24</v>
      </c>
      <c r="BG39" s="29">
        <v>5358.52</v>
      </c>
    </row>
    <row r="40" spans="1:59" s="30" customFormat="1" x14ac:dyDescent="0.35">
      <c r="A40" s="17">
        <v>2007</v>
      </c>
      <c r="B40" s="32" t="s">
        <v>82</v>
      </c>
      <c r="C40" s="13" t="s">
        <v>83</v>
      </c>
      <c r="D40" s="14" t="s">
        <v>104</v>
      </c>
      <c r="E40" s="15">
        <v>70759.732149787262</v>
      </c>
      <c r="F40" s="15">
        <v>1353798.9</v>
      </c>
      <c r="G40" s="17">
        <v>4.5999999999999996</v>
      </c>
      <c r="H40" s="16">
        <v>19132335</v>
      </c>
      <c r="I40" s="17">
        <f t="shared" si="0"/>
        <v>0</v>
      </c>
      <c r="J40" s="17">
        <v>1</v>
      </c>
      <c r="K40" s="17" t="s">
        <v>62</v>
      </c>
      <c r="L40" s="17">
        <v>2.286</v>
      </c>
      <c r="M40" s="17">
        <v>6.97</v>
      </c>
      <c r="N40" s="17">
        <v>32.78</v>
      </c>
      <c r="O40" s="17">
        <v>1</v>
      </c>
      <c r="P40" s="18">
        <v>6063</v>
      </c>
      <c r="Q40" s="18">
        <v>592</v>
      </c>
      <c r="R40" s="17">
        <v>53749295</v>
      </c>
      <c r="S40" s="17">
        <v>123470</v>
      </c>
      <c r="T40" s="17">
        <v>60419</v>
      </c>
      <c r="U40" s="18">
        <v>4.55</v>
      </c>
      <c r="V40" s="18" t="s">
        <v>62</v>
      </c>
      <c r="W40" s="18" t="s">
        <v>62</v>
      </c>
      <c r="X40" s="18">
        <v>7.92</v>
      </c>
      <c r="Y40" s="18">
        <v>0.46</v>
      </c>
      <c r="Z40" s="18">
        <v>4.55</v>
      </c>
      <c r="AA40" s="19">
        <v>2.2465548173415608</v>
      </c>
      <c r="AB40" s="19">
        <v>15.097711394063451</v>
      </c>
      <c r="AC40" s="19">
        <v>7.92</v>
      </c>
      <c r="AD40" s="19">
        <v>0.46</v>
      </c>
      <c r="AE40" s="20">
        <f t="shared" si="1"/>
        <v>2.1557166422749859E-2</v>
      </c>
      <c r="AF40" s="20">
        <f t="shared" si="2"/>
        <v>3.1294939331514941E-2</v>
      </c>
      <c r="AG40" s="20">
        <f t="shared" si="3"/>
        <v>0.89920328554862039</v>
      </c>
      <c r="AH40" s="20">
        <f t="shared" si="4"/>
        <v>0</v>
      </c>
      <c r="AI40" s="20">
        <f t="shared" si="4"/>
        <v>0</v>
      </c>
      <c r="AJ40" s="21">
        <v>19087928</v>
      </c>
      <c r="AK40" s="21">
        <v>27710300</v>
      </c>
      <c r="AL40" s="21">
        <v>796205180</v>
      </c>
      <c r="AM40" s="21">
        <v>42452854</v>
      </c>
      <c r="AN40" s="21">
        <v>0</v>
      </c>
      <c r="AO40" s="21">
        <v>0</v>
      </c>
      <c r="AP40" s="23">
        <v>8</v>
      </c>
      <c r="AQ40" s="23">
        <v>60</v>
      </c>
      <c r="AR40" s="23">
        <v>6933304</v>
      </c>
      <c r="AS40" s="23">
        <v>604</v>
      </c>
      <c r="AT40" s="24">
        <v>17.098770091082599</v>
      </c>
      <c r="AU40" s="25">
        <v>103.25</v>
      </c>
      <c r="AV40" s="26">
        <v>8</v>
      </c>
      <c r="AW40" s="26">
        <v>60</v>
      </c>
      <c r="AX40" s="26">
        <v>1016069</v>
      </c>
      <c r="AY40" s="26">
        <v>6096</v>
      </c>
      <c r="AZ40" s="27">
        <v>15.9153465113683</v>
      </c>
      <c r="BA40" s="28">
        <v>970.18</v>
      </c>
      <c r="BB40" s="29">
        <v>7</v>
      </c>
      <c r="BC40" s="29">
        <v>48</v>
      </c>
      <c r="BD40" s="29">
        <v>12834</v>
      </c>
      <c r="BE40" s="29">
        <v>131244</v>
      </c>
      <c r="BF40" s="29">
        <v>8.7123258176515996</v>
      </c>
      <c r="BG40" s="29">
        <v>11434.38</v>
      </c>
    </row>
    <row r="41" spans="1:59" s="30" customFormat="1" x14ac:dyDescent="0.35">
      <c r="A41" s="17">
        <v>2006</v>
      </c>
      <c r="B41" s="13" t="s">
        <v>82</v>
      </c>
      <c r="C41" s="13" t="s">
        <v>83</v>
      </c>
      <c r="D41" s="14" t="s">
        <v>105</v>
      </c>
      <c r="E41" s="15">
        <v>70117.47570523608</v>
      </c>
      <c r="F41" s="15">
        <v>1339568.5</v>
      </c>
      <c r="G41" s="17">
        <v>4.5</v>
      </c>
      <c r="H41" s="16">
        <v>19104631</v>
      </c>
      <c r="I41" s="17">
        <f t="shared" si="0"/>
        <v>0</v>
      </c>
      <c r="J41" s="17">
        <v>1</v>
      </c>
      <c r="K41" s="17" t="s">
        <v>62</v>
      </c>
      <c r="L41" s="17">
        <v>2.137</v>
      </c>
      <c r="M41" s="17">
        <v>6.73</v>
      </c>
      <c r="N41" s="17">
        <v>18.61</v>
      </c>
      <c r="O41" s="17">
        <v>1</v>
      </c>
      <c r="P41" s="18">
        <v>5463</v>
      </c>
      <c r="Q41" s="18">
        <v>625</v>
      </c>
      <c r="R41" s="17">
        <v>51427886</v>
      </c>
      <c r="S41" s="17">
        <v>121872</v>
      </c>
      <c r="T41" s="17">
        <v>64044</v>
      </c>
      <c r="U41" s="18">
        <v>4.24</v>
      </c>
      <c r="V41" s="18" t="s">
        <v>62</v>
      </c>
      <c r="W41" s="18" t="s">
        <v>62</v>
      </c>
      <c r="X41" s="18">
        <v>7.6</v>
      </c>
      <c r="Y41" s="18">
        <v>0.49</v>
      </c>
      <c r="Z41" s="18">
        <v>4.24</v>
      </c>
      <c r="AA41" s="19">
        <v>2.2465548173415608</v>
      </c>
      <c r="AB41" s="19">
        <v>14.13114039693003</v>
      </c>
      <c r="AC41" s="19">
        <v>7.6</v>
      </c>
      <c r="AD41" s="19">
        <v>0.49</v>
      </c>
      <c r="AE41" s="20">
        <f t="shared" si="1"/>
        <v>2.249758219615829E-2</v>
      </c>
      <c r="AF41" s="20">
        <f t="shared" si="2"/>
        <v>2.7991423583477924E-2</v>
      </c>
      <c r="AG41" s="20">
        <f t="shared" si="3"/>
        <v>0.89872531652669341</v>
      </c>
      <c r="AH41" s="20">
        <f t="shared" si="4"/>
        <v>0</v>
      </c>
      <c r="AI41" s="20">
        <f t="shared" si="4"/>
        <v>0</v>
      </c>
      <c r="AJ41" s="21">
        <v>18704793.98</v>
      </c>
      <c r="AK41" s="21">
        <v>23272447.98</v>
      </c>
      <c r="AL41" s="21">
        <v>747212377.91999996</v>
      </c>
      <c r="AM41" s="21">
        <v>42223899</v>
      </c>
      <c r="AN41" s="21">
        <v>0</v>
      </c>
      <c r="AO41" s="21">
        <v>0</v>
      </c>
      <c r="AP41" s="23">
        <v>8</v>
      </c>
      <c r="AQ41" s="23">
        <v>60</v>
      </c>
      <c r="AR41" s="23">
        <v>6829269</v>
      </c>
      <c r="AS41" s="23">
        <v>590.92157838074127</v>
      </c>
      <c r="AT41" s="24">
        <v>16.893890605788961</v>
      </c>
      <c r="AU41" s="25">
        <v>99.829645017643912</v>
      </c>
      <c r="AV41" s="26">
        <v>8</v>
      </c>
      <c r="AW41" s="26">
        <v>60</v>
      </c>
      <c r="AX41" s="26">
        <v>1004967</v>
      </c>
      <c r="AY41" s="26">
        <v>6304.4015375629251</v>
      </c>
      <c r="AZ41" s="27">
        <v>15.511210480752595</v>
      </c>
      <c r="BA41" s="28">
        <v>977.88899204318818</v>
      </c>
      <c r="BB41" s="29">
        <v>8</v>
      </c>
      <c r="BC41" s="29">
        <v>50</v>
      </c>
      <c r="BD41" s="29">
        <v>9115</v>
      </c>
      <c r="BE41" s="29">
        <v>136921.00932528797</v>
      </c>
      <c r="BF41" s="29">
        <v>9.3921978683824303</v>
      </c>
      <c r="BG41" s="29">
        <v>12859.892119217406</v>
      </c>
    </row>
    <row r="42" spans="1:59" s="30" customFormat="1" x14ac:dyDescent="0.35">
      <c r="A42" s="17">
        <v>2008</v>
      </c>
      <c r="B42" s="32" t="s">
        <v>82</v>
      </c>
      <c r="C42" s="13" t="s">
        <v>83</v>
      </c>
      <c r="D42" s="14" t="s">
        <v>106</v>
      </c>
      <c r="E42" s="15">
        <v>69126.876987384632</v>
      </c>
      <c r="F42" s="15">
        <v>1328095.7</v>
      </c>
      <c r="G42" s="17">
        <v>5.4</v>
      </c>
      <c r="H42" s="16">
        <v>19212436</v>
      </c>
      <c r="I42" s="17">
        <f t="shared" si="0"/>
        <v>0</v>
      </c>
      <c r="J42" s="17">
        <v>1</v>
      </c>
      <c r="K42" s="17">
        <v>40.69</v>
      </c>
      <c r="L42" s="17">
        <v>2.9830000000000001</v>
      </c>
      <c r="M42" s="17">
        <v>8.86</v>
      </c>
      <c r="N42" s="17">
        <v>45.88</v>
      </c>
      <c r="O42" s="17">
        <v>1</v>
      </c>
      <c r="P42" s="18">
        <v>6020</v>
      </c>
      <c r="Q42" s="18">
        <v>599</v>
      </c>
      <c r="R42" s="17">
        <v>47156701</v>
      </c>
      <c r="S42" s="17">
        <v>83440</v>
      </c>
      <c r="T42" s="17">
        <v>51371</v>
      </c>
      <c r="U42" s="18">
        <v>5.66</v>
      </c>
      <c r="V42" s="18" t="s">
        <v>62</v>
      </c>
      <c r="W42" s="18" t="s">
        <v>62</v>
      </c>
      <c r="X42" s="18">
        <v>10.64</v>
      </c>
      <c r="Y42" s="18">
        <v>0.48</v>
      </c>
      <c r="Z42" s="18">
        <v>5.66</v>
      </c>
      <c r="AA42" s="19">
        <v>2.2204719344600159</v>
      </c>
      <c r="AB42" s="19">
        <v>19.619187803472759</v>
      </c>
      <c r="AC42" s="19">
        <v>10.64</v>
      </c>
      <c r="AD42" s="19">
        <v>0.48</v>
      </c>
      <c r="AE42" s="20">
        <f t="shared" si="1"/>
        <v>2.0866451208512559E-2</v>
      </c>
      <c r="AF42" s="20">
        <f t="shared" si="2"/>
        <v>1.5357596090819341E-2</v>
      </c>
      <c r="AG42" s="20">
        <f t="shared" si="3"/>
        <v>0.91252882627593079</v>
      </c>
      <c r="AH42" s="20">
        <f t="shared" si="4"/>
        <v>0</v>
      </c>
      <c r="AI42" s="20">
        <f t="shared" si="4"/>
        <v>0</v>
      </c>
      <c r="AJ42" s="21">
        <v>17593612</v>
      </c>
      <c r="AK42" s="21">
        <v>12948804</v>
      </c>
      <c r="AL42" s="21">
        <v>769401464</v>
      </c>
      <c r="AM42" s="21">
        <v>43209171</v>
      </c>
      <c r="AN42" s="21">
        <v>0</v>
      </c>
      <c r="AO42" s="21">
        <v>0</v>
      </c>
      <c r="AP42" s="23">
        <v>8</v>
      </c>
      <c r="AQ42" s="23">
        <v>60</v>
      </c>
      <c r="AR42" s="23">
        <v>6897087</v>
      </c>
      <c r="AS42" s="23">
        <v>592</v>
      </c>
      <c r="AT42" s="24">
        <v>18.298062872764685</v>
      </c>
      <c r="AU42" s="25">
        <v>108.41</v>
      </c>
      <c r="AV42" s="26">
        <v>8</v>
      </c>
      <c r="AW42" s="26">
        <v>60</v>
      </c>
      <c r="AX42" s="26">
        <v>1032105</v>
      </c>
      <c r="AY42" s="26">
        <v>6251</v>
      </c>
      <c r="AZ42" s="27">
        <v>16.837514885243536</v>
      </c>
      <c r="BA42" s="28">
        <v>1052.45</v>
      </c>
      <c r="BB42" s="29">
        <v>7</v>
      </c>
      <c r="BC42" s="29">
        <v>48</v>
      </c>
      <c r="BD42" s="29">
        <v>8779</v>
      </c>
      <c r="BE42" s="29">
        <v>139398</v>
      </c>
      <c r="BF42" s="29">
        <v>10.136874186729855</v>
      </c>
      <c r="BG42" s="29">
        <v>14130.61</v>
      </c>
    </row>
    <row r="43" spans="1:59" s="30" customFormat="1" x14ac:dyDescent="0.35">
      <c r="A43" s="17">
        <v>2007</v>
      </c>
      <c r="B43" s="32" t="s">
        <v>77</v>
      </c>
      <c r="C43" s="13" t="s">
        <v>78</v>
      </c>
      <c r="D43" s="14" t="s">
        <v>107</v>
      </c>
      <c r="E43" s="15">
        <v>54079.792688673871</v>
      </c>
      <c r="F43" s="15">
        <v>1288828.7</v>
      </c>
      <c r="G43" s="17">
        <v>4.3</v>
      </c>
      <c r="H43" s="16">
        <v>23831983</v>
      </c>
      <c r="I43" s="17">
        <f t="shared" si="0"/>
        <v>1</v>
      </c>
      <c r="J43" s="17">
        <v>0</v>
      </c>
      <c r="K43" s="17" t="s">
        <v>62</v>
      </c>
      <c r="L43" s="17">
        <v>2.286</v>
      </c>
      <c r="M43" s="17">
        <v>6.97</v>
      </c>
      <c r="N43" s="17">
        <v>32.78</v>
      </c>
      <c r="O43" s="17">
        <v>1</v>
      </c>
      <c r="P43" s="18">
        <v>1855</v>
      </c>
      <c r="Q43" s="18">
        <v>2596</v>
      </c>
      <c r="R43" s="17">
        <v>257769490</v>
      </c>
      <c r="S43" s="17">
        <v>468201</v>
      </c>
      <c r="T43" s="17">
        <v>247391</v>
      </c>
      <c r="U43" s="18" t="s">
        <v>62</v>
      </c>
      <c r="V43" s="18">
        <v>1.63</v>
      </c>
      <c r="W43" s="18" t="s">
        <v>62</v>
      </c>
      <c r="X43" s="18" t="s">
        <v>62</v>
      </c>
      <c r="Y43" s="18">
        <v>0.46</v>
      </c>
      <c r="Z43" s="18"/>
      <c r="AA43" s="19">
        <v>1.63</v>
      </c>
      <c r="AB43" s="19">
        <v>15.097711394063451</v>
      </c>
      <c r="AC43" s="19">
        <v>7.3815467393807772</v>
      </c>
      <c r="AD43" s="19">
        <v>0.46</v>
      </c>
      <c r="AE43" s="20">
        <f t="shared" si="1"/>
        <v>6.1128972511998815E-2</v>
      </c>
      <c r="AF43" s="20">
        <f t="shared" si="2"/>
        <v>1.6032928960638736E-3</v>
      </c>
      <c r="AG43" s="20">
        <f t="shared" si="3"/>
        <v>0.92508999143300208</v>
      </c>
      <c r="AH43" s="20">
        <f t="shared" si="4"/>
        <v>0</v>
      </c>
      <c r="AI43" s="20">
        <f t="shared" si="4"/>
        <v>1.4697275741395602E-5</v>
      </c>
      <c r="AJ43" s="21">
        <v>205831576</v>
      </c>
      <c r="AK43" s="21">
        <v>5398558</v>
      </c>
      <c r="AL43" s="21">
        <v>3114934262</v>
      </c>
      <c r="AM43" s="21">
        <v>40955030</v>
      </c>
      <c r="AN43" s="21">
        <v>0</v>
      </c>
      <c r="AO43" s="21">
        <v>49488.21</v>
      </c>
      <c r="AP43" s="23">
        <v>5</v>
      </c>
      <c r="AQ43" s="23">
        <v>179</v>
      </c>
      <c r="AR43" s="23">
        <v>9166849</v>
      </c>
      <c r="AS43" s="23">
        <v>1136</v>
      </c>
      <c r="AT43" s="24">
        <v>12.3426186043949</v>
      </c>
      <c r="AU43" s="25">
        <v>140.16999999999999</v>
      </c>
      <c r="AV43" s="26">
        <v>5</v>
      </c>
      <c r="AW43" s="26">
        <v>192</v>
      </c>
      <c r="AX43" s="26">
        <v>1413358</v>
      </c>
      <c r="AY43" s="26">
        <v>6518</v>
      </c>
      <c r="AZ43" s="27">
        <v>9.8695691777893391</v>
      </c>
      <c r="BA43" s="28">
        <v>643.26</v>
      </c>
      <c r="BB43" s="29">
        <v>5</v>
      </c>
      <c r="BC43" s="29">
        <v>119</v>
      </c>
      <c r="BD43" s="29">
        <v>168586</v>
      </c>
      <c r="BE43" s="29">
        <v>53534</v>
      </c>
      <c r="BF43" s="29">
        <v>7.7919879369489395</v>
      </c>
      <c r="BG43" s="29">
        <v>4171.34</v>
      </c>
    </row>
    <row r="44" spans="1:59" s="30" customFormat="1" x14ac:dyDescent="0.35">
      <c r="A44" s="17">
        <v>2008</v>
      </c>
      <c r="B44" s="32" t="s">
        <v>77</v>
      </c>
      <c r="C44" s="13" t="s">
        <v>78</v>
      </c>
      <c r="D44" s="14" t="s">
        <v>108</v>
      </c>
      <c r="E44" s="15">
        <v>52951.147102112925</v>
      </c>
      <c r="F44" s="15">
        <v>1287191.5</v>
      </c>
      <c r="G44" s="17">
        <v>4.8</v>
      </c>
      <c r="H44" s="16">
        <v>24309039</v>
      </c>
      <c r="I44" s="17">
        <f t="shared" si="0"/>
        <v>1</v>
      </c>
      <c r="J44" s="17">
        <v>0</v>
      </c>
      <c r="K44" s="17">
        <v>40.69</v>
      </c>
      <c r="L44" s="17">
        <v>2.9830000000000001</v>
      </c>
      <c r="M44" s="17">
        <v>8.86</v>
      </c>
      <c r="N44" s="17">
        <v>45.88</v>
      </c>
      <c r="O44" s="17">
        <v>1</v>
      </c>
      <c r="P44" s="18">
        <v>1795</v>
      </c>
      <c r="Q44" s="18">
        <v>2717</v>
      </c>
      <c r="R44" s="17">
        <v>252710224</v>
      </c>
      <c r="S44" s="17">
        <v>456631</v>
      </c>
      <c r="T44" s="17">
        <v>214990</v>
      </c>
      <c r="U44" s="18" t="s">
        <v>62</v>
      </c>
      <c r="V44" s="18">
        <v>1.88</v>
      </c>
      <c r="W44" s="18" t="s">
        <v>62</v>
      </c>
      <c r="X44" s="18" t="s">
        <v>62</v>
      </c>
      <c r="Y44" s="18" t="s">
        <v>62</v>
      </c>
      <c r="Z44" s="18"/>
      <c r="AA44" s="19">
        <v>1.88</v>
      </c>
      <c r="AB44" s="19">
        <v>19.619187803472759</v>
      </c>
      <c r="AC44" s="19">
        <v>9.1182546074696553</v>
      </c>
      <c r="AD44" s="19">
        <v>0.68330088246943577</v>
      </c>
      <c r="AE44" s="20">
        <f t="shared" si="1"/>
        <v>6.2099169356248075E-2</v>
      </c>
      <c r="AF44" s="20">
        <f t="shared" si="2"/>
        <v>1.3474120835631914E-3</v>
      </c>
      <c r="AG44" s="20">
        <f t="shared" si="3"/>
        <v>0.9241220650286619</v>
      </c>
      <c r="AH44" s="20">
        <f t="shared" si="4"/>
        <v>0</v>
      </c>
      <c r="AI44" s="20">
        <f t="shared" si="4"/>
        <v>1.4141925195938281E-5</v>
      </c>
      <c r="AJ44" s="21">
        <v>203679854</v>
      </c>
      <c r="AK44" s="21">
        <v>4419394</v>
      </c>
      <c r="AL44" s="21">
        <v>3031039694</v>
      </c>
      <c r="AM44" s="21">
        <v>40727370</v>
      </c>
      <c r="AN44" s="21">
        <v>0</v>
      </c>
      <c r="AO44" s="21">
        <v>46384.28</v>
      </c>
      <c r="AP44" s="23">
        <v>5</v>
      </c>
      <c r="AQ44" s="23">
        <v>189</v>
      </c>
      <c r="AR44" s="23">
        <v>9418077</v>
      </c>
      <c r="AS44" s="23">
        <v>1130</v>
      </c>
      <c r="AT44" s="24">
        <v>13.03670021511433</v>
      </c>
      <c r="AU44" s="25">
        <v>147.32</v>
      </c>
      <c r="AV44" s="26">
        <v>5</v>
      </c>
      <c r="AW44" s="26">
        <v>201</v>
      </c>
      <c r="AX44" s="26">
        <v>1411826</v>
      </c>
      <c r="AY44" s="26">
        <v>6698</v>
      </c>
      <c r="AZ44" s="27">
        <v>10.745719262896818</v>
      </c>
      <c r="BA44" s="28">
        <v>719.72</v>
      </c>
      <c r="BB44" s="29">
        <v>5</v>
      </c>
      <c r="BC44" s="29">
        <v>119</v>
      </c>
      <c r="BD44" s="29">
        <v>161084</v>
      </c>
      <c r="BE44" s="29">
        <v>54737</v>
      </c>
      <c r="BF44" s="29">
        <v>8.790956559780728</v>
      </c>
      <c r="BG44" s="29">
        <v>4811.87</v>
      </c>
    </row>
    <row r="45" spans="1:59" s="30" customFormat="1" x14ac:dyDescent="0.35">
      <c r="A45" s="17">
        <v>2009</v>
      </c>
      <c r="B45" s="32" t="s">
        <v>77</v>
      </c>
      <c r="C45" s="13" t="s">
        <v>78</v>
      </c>
      <c r="D45" s="14" t="s">
        <v>109</v>
      </c>
      <c r="E45" s="15">
        <v>51833.424247576615</v>
      </c>
      <c r="F45" s="15">
        <v>1285560.2</v>
      </c>
      <c r="G45" s="17">
        <v>7.6</v>
      </c>
      <c r="H45" s="16">
        <v>24801761</v>
      </c>
      <c r="I45" s="17">
        <f t="shared" si="0"/>
        <v>1</v>
      </c>
      <c r="J45" s="17">
        <v>0</v>
      </c>
      <c r="K45" s="17">
        <v>43.33</v>
      </c>
      <c r="L45" s="17">
        <v>2.141</v>
      </c>
      <c r="M45" s="17">
        <v>3.94</v>
      </c>
      <c r="N45" s="17">
        <v>45.86</v>
      </c>
      <c r="O45" s="17">
        <v>1</v>
      </c>
      <c r="P45" s="18">
        <v>1846</v>
      </c>
      <c r="Q45" s="18">
        <v>2837</v>
      </c>
      <c r="R45" s="17">
        <v>242864409</v>
      </c>
      <c r="S45" s="17">
        <v>418812</v>
      </c>
      <c r="T45" s="17">
        <v>199086</v>
      </c>
      <c r="U45" s="18" t="s">
        <v>62</v>
      </c>
      <c r="V45" s="18" t="s">
        <v>62</v>
      </c>
      <c r="W45" s="18" t="s">
        <v>62</v>
      </c>
      <c r="X45" s="18" t="s">
        <v>62</v>
      </c>
      <c r="Y45" s="18" t="s">
        <v>62</v>
      </c>
      <c r="Z45" s="18"/>
      <c r="AA45" s="19">
        <v>2.2743975091886082</v>
      </c>
      <c r="AB45" s="19">
        <v>14.15708861161818</v>
      </c>
      <c r="AC45" s="19">
        <v>4.5973007921271787</v>
      </c>
      <c r="AD45" s="19">
        <v>0.68314474405108627</v>
      </c>
      <c r="AE45" s="20">
        <f t="shared" si="1"/>
        <v>6.0128237192482489E-2</v>
      </c>
      <c r="AF45" s="20">
        <f t="shared" si="2"/>
        <v>1.8836510731176355E-3</v>
      </c>
      <c r="AG45" s="20">
        <f t="shared" si="3"/>
        <v>0.92489630489462094</v>
      </c>
      <c r="AH45" s="20">
        <f t="shared" si="4"/>
        <v>0</v>
      </c>
      <c r="AI45" s="20">
        <f t="shared" si="4"/>
        <v>1.5262605709382049E-5</v>
      </c>
      <c r="AJ45" s="21">
        <v>190813300</v>
      </c>
      <c r="AK45" s="21">
        <v>5977652</v>
      </c>
      <c r="AL45" s="21">
        <v>2935102114</v>
      </c>
      <c r="AM45" s="21">
        <v>41497617</v>
      </c>
      <c r="AN45" s="21">
        <v>0</v>
      </c>
      <c r="AO45" s="21">
        <v>48434.950000000004</v>
      </c>
      <c r="AP45" s="23">
        <v>5</v>
      </c>
      <c r="AQ45" s="23">
        <v>193</v>
      </c>
      <c r="AR45" s="23">
        <v>9484812</v>
      </c>
      <c r="AS45" s="23">
        <v>1140</v>
      </c>
      <c r="AT45" s="24">
        <v>12.38</v>
      </c>
      <c r="AU45" s="31">
        <v>141.19999999999999</v>
      </c>
      <c r="AV45" s="26">
        <v>6</v>
      </c>
      <c r="AW45" s="26">
        <v>204</v>
      </c>
      <c r="AX45" s="26">
        <v>1435073</v>
      </c>
      <c r="AY45" s="26">
        <v>6881</v>
      </c>
      <c r="AZ45" s="27">
        <v>9.66</v>
      </c>
      <c r="BA45" s="28">
        <v>664.53</v>
      </c>
      <c r="BB45" s="29">
        <v>6</v>
      </c>
      <c r="BC45" s="29">
        <v>120</v>
      </c>
      <c r="BD45" s="29">
        <v>136221</v>
      </c>
      <c r="BE45" s="29">
        <v>59298</v>
      </c>
      <c r="BF45" s="29">
        <v>6.74</v>
      </c>
      <c r="BG45" s="29">
        <v>3997.04</v>
      </c>
    </row>
    <row r="46" spans="1:59" s="30" customFormat="1" x14ac:dyDescent="0.35">
      <c r="A46" s="17">
        <v>2006</v>
      </c>
      <c r="B46" s="13" t="s">
        <v>77</v>
      </c>
      <c r="C46" s="13" t="s">
        <v>78</v>
      </c>
      <c r="D46" s="14" t="s">
        <v>110</v>
      </c>
      <c r="E46" s="15">
        <v>52447.317117859136</v>
      </c>
      <c r="F46" s="15">
        <v>1225147.3</v>
      </c>
      <c r="G46" s="17">
        <v>4.9000000000000004</v>
      </c>
      <c r="H46" s="16">
        <v>23359580</v>
      </c>
      <c r="I46" s="17">
        <f t="shared" si="0"/>
        <v>1</v>
      </c>
      <c r="J46" s="17">
        <v>0</v>
      </c>
      <c r="K46" s="17" t="s">
        <v>62</v>
      </c>
      <c r="L46" s="17">
        <v>2.137</v>
      </c>
      <c r="M46" s="17">
        <v>6.73</v>
      </c>
      <c r="N46" s="17">
        <v>18.61</v>
      </c>
      <c r="O46" s="17">
        <v>1</v>
      </c>
      <c r="P46" s="18">
        <v>1520</v>
      </c>
      <c r="Q46" s="18">
        <v>3000</v>
      </c>
      <c r="R46" s="17">
        <v>260213902</v>
      </c>
      <c r="S46" s="17">
        <v>558350</v>
      </c>
      <c r="T46" s="17">
        <v>260057</v>
      </c>
      <c r="U46" s="18" t="s">
        <v>62</v>
      </c>
      <c r="V46" s="18">
        <v>1.49</v>
      </c>
      <c r="W46" s="18" t="s">
        <v>62</v>
      </c>
      <c r="X46" s="18" t="s">
        <v>62</v>
      </c>
      <c r="Y46" s="18" t="s">
        <v>62</v>
      </c>
      <c r="Z46" s="18"/>
      <c r="AA46" s="19">
        <v>1.49</v>
      </c>
      <c r="AB46" s="19">
        <v>14.13114039693003</v>
      </c>
      <c r="AC46" s="19">
        <v>7.1610124069250478</v>
      </c>
      <c r="AD46" s="19">
        <v>0.4704061490499184</v>
      </c>
      <c r="AE46" s="20">
        <f t="shared" si="1"/>
        <v>6.0603635161908684E-2</v>
      </c>
      <c r="AF46" s="20">
        <f t="shared" si="2"/>
        <v>2.1478794404021897E-3</v>
      </c>
      <c r="AG46" s="20">
        <f t="shared" si="3"/>
        <v>0.9249587126004537</v>
      </c>
      <c r="AH46" s="20">
        <f t="shared" si="4"/>
        <v>0</v>
      </c>
      <c r="AI46" s="20">
        <f t="shared" si="4"/>
        <v>1.5698323648335272E-5</v>
      </c>
      <c r="AJ46" s="21">
        <v>203743692</v>
      </c>
      <c r="AK46" s="21">
        <v>7220967.6200000001</v>
      </c>
      <c r="AL46" s="21">
        <v>3109623746.98</v>
      </c>
      <c r="AM46" s="21">
        <v>41264278</v>
      </c>
      <c r="AN46" s="21">
        <v>0</v>
      </c>
      <c r="AO46" s="21">
        <v>52776.28</v>
      </c>
      <c r="AP46" s="23">
        <v>5</v>
      </c>
      <c r="AQ46" s="23">
        <v>177</v>
      </c>
      <c r="AR46" s="23">
        <v>9102596</v>
      </c>
      <c r="AS46" s="23">
        <v>1161.2367230183561</v>
      </c>
      <c r="AT46" s="24">
        <v>12.85636658954391</v>
      </c>
      <c r="AU46" s="25">
        <v>149.29285008364647</v>
      </c>
      <c r="AV46" s="26">
        <v>5</v>
      </c>
      <c r="AW46" s="26">
        <v>190</v>
      </c>
      <c r="AX46" s="26">
        <v>1489895</v>
      </c>
      <c r="AY46" s="26">
        <v>6215.7827676894476</v>
      </c>
      <c r="AZ46" s="27">
        <v>9.8537677785344044</v>
      </c>
      <c r="BA46" s="28">
        <v>612.48879954627682</v>
      </c>
      <c r="BB46" s="29">
        <v>5</v>
      </c>
      <c r="BC46" s="29">
        <v>118</v>
      </c>
      <c r="BD46" s="29">
        <v>139100</v>
      </c>
      <c r="BE46" s="29">
        <v>62717.990654205605</v>
      </c>
      <c r="BF46" s="29">
        <v>7.8184825187242923</v>
      </c>
      <c r="BG46" s="29">
        <v>4903.595135394201</v>
      </c>
    </row>
    <row r="47" spans="1:59" s="30" customFormat="1" x14ac:dyDescent="0.35">
      <c r="A47" s="12">
        <v>2019</v>
      </c>
      <c r="B47" s="12" t="s">
        <v>111</v>
      </c>
      <c r="C47" s="13" t="s">
        <v>112</v>
      </c>
      <c r="D47" s="14" t="s">
        <v>113</v>
      </c>
      <c r="E47" s="15">
        <v>50217.205836426256</v>
      </c>
      <c r="F47" s="15">
        <v>1079271</v>
      </c>
      <c r="G47" s="12" t="s">
        <v>62</v>
      </c>
      <c r="H47" s="16">
        <v>21492056</v>
      </c>
      <c r="I47" s="17">
        <f t="shared" si="0"/>
        <v>0</v>
      </c>
      <c r="J47" s="17">
        <v>2</v>
      </c>
      <c r="K47" s="17">
        <v>38.520000000000003</v>
      </c>
      <c r="L47" s="17">
        <v>2.4489999999999998</v>
      </c>
      <c r="M47" s="17">
        <v>2.56</v>
      </c>
      <c r="N47" s="17">
        <v>35.590000000000003</v>
      </c>
      <c r="O47" s="17">
        <v>0</v>
      </c>
      <c r="P47" s="18">
        <v>497</v>
      </c>
      <c r="Q47" s="18">
        <v>4054</v>
      </c>
      <c r="R47" s="17">
        <v>98944851</v>
      </c>
      <c r="S47" s="17">
        <v>40105</v>
      </c>
      <c r="T47" s="17">
        <v>51322</v>
      </c>
      <c r="U47" s="18" t="s">
        <v>62</v>
      </c>
      <c r="V47" s="18">
        <v>2.83</v>
      </c>
      <c r="W47" s="18" t="s">
        <v>62</v>
      </c>
      <c r="X47" s="18" t="s">
        <v>62</v>
      </c>
      <c r="Y47" s="18" t="s">
        <v>62</v>
      </c>
      <c r="Z47" s="18"/>
      <c r="AA47" s="19">
        <v>2.83</v>
      </c>
      <c r="AB47" s="19">
        <v>16.155101142605361</v>
      </c>
      <c r="AC47" s="19">
        <v>3.3292283805067271</v>
      </c>
      <c r="AD47" s="19">
        <v>0.60296766622862785</v>
      </c>
      <c r="AE47" s="20">
        <f t="shared" si="1"/>
        <v>7.0434757629466559E-3</v>
      </c>
      <c r="AF47" s="20">
        <f t="shared" si="2"/>
        <v>2.0023130020322528E-3</v>
      </c>
      <c r="AG47" s="20">
        <f t="shared" si="3"/>
        <v>0.98021160287891129</v>
      </c>
      <c r="AH47" s="20">
        <f t="shared" si="4"/>
        <v>0</v>
      </c>
      <c r="AI47" s="20">
        <f t="shared" si="4"/>
        <v>7.3811895424387165E-10</v>
      </c>
      <c r="AJ47" s="21">
        <v>19084934</v>
      </c>
      <c r="AK47" s="21">
        <v>5425448</v>
      </c>
      <c r="AL47" s="21">
        <v>2655971906</v>
      </c>
      <c r="AM47" s="21">
        <v>29108066</v>
      </c>
      <c r="AN47" s="21">
        <v>0</v>
      </c>
      <c r="AO47" s="21">
        <v>2</v>
      </c>
      <c r="AP47" s="22">
        <v>5</v>
      </c>
      <c r="AQ47" s="22">
        <v>53</v>
      </c>
      <c r="AR47" s="23">
        <v>9565846</v>
      </c>
      <c r="AS47" s="23">
        <v>1108</v>
      </c>
      <c r="AT47" s="24">
        <v>11.7</v>
      </c>
      <c r="AU47" s="25">
        <v>129.65</v>
      </c>
      <c r="AV47" s="26">
        <v>5</v>
      </c>
      <c r="AW47" s="26">
        <v>53</v>
      </c>
      <c r="AX47" s="26">
        <v>1240902</v>
      </c>
      <c r="AY47" s="26">
        <v>6485</v>
      </c>
      <c r="AZ47" s="27">
        <v>9.27</v>
      </c>
      <c r="BA47" s="28">
        <v>601.05999999999995</v>
      </c>
      <c r="BB47" s="29">
        <v>5</v>
      </c>
      <c r="BC47" s="29">
        <v>33</v>
      </c>
      <c r="BD47" s="29">
        <v>23579</v>
      </c>
      <c r="BE47" s="29">
        <v>58365.785000000003</v>
      </c>
      <c r="BF47" s="29">
        <v>7.6498064000000001</v>
      </c>
      <c r="BG47" s="29">
        <v>4464.8694999999998</v>
      </c>
    </row>
    <row r="48" spans="1:59" s="30" customFormat="1" x14ac:dyDescent="0.35">
      <c r="A48" s="12">
        <v>2020</v>
      </c>
      <c r="B48" s="12" t="s">
        <v>111</v>
      </c>
      <c r="C48" s="13" t="s">
        <v>112</v>
      </c>
      <c r="D48" s="14" t="s">
        <v>114</v>
      </c>
      <c r="E48" s="15">
        <v>49260.684558114655</v>
      </c>
      <c r="F48" s="15">
        <v>1068377.5</v>
      </c>
      <c r="G48" s="12" t="s">
        <v>62</v>
      </c>
      <c r="H48" s="16">
        <v>21688239</v>
      </c>
      <c r="I48" s="17">
        <f t="shared" si="0"/>
        <v>0</v>
      </c>
      <c r="J48" s="17">
        <v>2</v>
      </c>
      <c r="K48" s="17">
        <v>36.130000000000003</v>
      </c>
      <c r="L48" s="17">
        <v>1.891</v>
      </c>
      <c r="M48" s="17">
        <v>2.0299999999999998</v>
      </c>
      <c r="N48" s="17">
        <v>33.270000000000003</v>
      </c>
      <c r="O48" s="17">
        <v>0</v>
      </c>
      <c r="P48" s="18">
        <v>493</v>
      </c>
      <c r="Q48" s="18">
        <v>4071</v>
      </c>
      <c r="R48" s="17">
        <v>96716428</v>
      </c>
      <c r="S48" s="17">
        <v>35072</v>
      </c>
      <c r="T48" s="17">
        <v>48329</v>
      </c>
      <c r="U48" s="18" t="s">
        <v>62</v>
      </c>
      <c r="V48" s="18" t="s">
        <v>62</v>
      </c>
      <c r="W48" s="18" t="s">
        <v>62</v>
      </c>
      <c r="X48" s="18" t="s">
        <v>62</v>
      </c>
      <c r="Y48" s="18" t="s">
        <v>62</v>
      </c>
      <c r="Z48" s="18"/>
      <c r="AA48" s="19">
        <v>2.127327759928813</v>
      </c>
      <c r="AB48" s="19">
        <v>12.535325193609101</v>
      </c>
      <c r="AC48" s="19">
        <v>2.8422150630003218</v>
      </c>
      <c r="AD48" s="19">
        <v>0.5848556097000881</v>
      </c>
      <c r="AE48" s="20">
        <f t="shared" si="1"/>
        <v>5.4495248065402086E-3</v>
      </c>
      <c r="AF48" s="20">
        <f t="shared" si="2"/>
        <v>2.2659016763684095E-3</v>
      </c>
      <c r="AG48" s="20">
        <f t="shared" si="3"/>
        <v>0.99228457351709143</v>
      </c>
      <c r="AH48" s="20">
        <f t="shared" si="4"/>
        <v>0</v>
      </c>
      <c r="AI48" s="20">
        <f t="shared" si="4"/>
        <v>0</v>
      </c>
      <c r="AJ48" s="21">
        <v>15006074</v>
      </c>
      <c r="AK48" s="21">
        <v>6239496</v>
      </c>
      <c r="AL48" s="21">
        <v>2732402598</v>
      </c>
      <c r="AM48" s="21">
        <v>0</v>
      </c>
      <c r="AN48" s="21">
        <v>0</v>
      </c>
      <c r="AO48" s="21">
        <v>0</v>
      </c>
      <c r="AP48" s="22">
        <v>1</v>
      </c>
      <c r="AQ48" s="22">
        <v>1</v>
      </c>
      <c r="AR48" s="23">
        <v>9731237</v>
      </c>
      <c r="AS48" s="23">
        <v>1141.5033000000001</v>
      </c>
      <c r="AT48" s="24">
        <v>11.268990000000001</v>
      </c>
      <c r="AU48" s="25">
        <v>128.63588999999999</v>
      </c>
      <c r="AV48" s="26">
        <v>5</v>
      </c>
      <c r="AW48" s="26">
        <v>37</v>
      </c>
      <c r="AX48" s="26">
        <v>1256569</v>
      </c>
      <c r="AY48" s="26">
        <v>6134.0136000000002</v>
      </c>
      <c r="AZ48" s="27">
        <v>8.8452637000000003</v>
      </c>
      <c r="BA48" s="28">
        <v>542.56967999999995</v>
      </c>
      <c r="BB48" s="29">
        <v>5</v>
      </c>
      <c r="BC48" s="29">
        <v>27</v>
      </c>
      <c r="BD48" s="29">
        <v>22587</v>
      </c>
      <c r="BE48" s="29">
        <v>61144.883999999998</v>
      </c>
      <c r="BF48" s="29">
        <v>7.1546025999999996</v>
      </c>
      <c r="BG48" s="29">
        <v>4374.6734999999999</v>
      </c>
    </row>
    <row r="49" spans="1:59" s="30" customFormat="1" x14ac:dyDescent="0.35">
      <c r="A49" s="12">
        <v>2018</v>
      </c>
      <c r="B49" s="12" t="s">
        <v>111</v>
      </c>
      <c r="C49" s="13" t="s">
        <v>112</v>
      </c>
      <c r="D49" s="14" t="s">
        <v>115</v>
      </c>
      <c r="E49" s="15">
        <v>49420.722518629329</v>
      </c>
      <c r="F49" s="15">
        <v>1050433.8</v>
      </c>
      <c r="G49" s="12">
        <v>3.6</v>
      </c>
      <c r="H49" s="16">
        <v>21254926</v>
      </c>
      <c r="I49" s="17">
        <f t="shared" si="0"/>
        <v>0</v>
      </c>
      <c r="J49" s="17">
        <v>1</v>
      </c>
      <c r="K49" s="17">
        <v>39.08</v>
      </c>
      <c r="L49" s="17">
        <v>2.6</v>
      </c>
      <c r="M49" s="17">
        <v>3.15</v>
      </c>
      <c r="N49" s="17">
        <v>38.81</v>
      </c>
      <c r="O49" s="17">
        <v>0</v>
      </c>
      <c r="P49" s="18">
        <v>593</v>
      </c>
      <c r="Q49" s="18">
        <v>3831</v>
      </c>
      <c r="R49" s="17">
        <v>105208967</v>
      </c>
      <c r="S49" s="17">
        <v>53496</v>
      </c>
      <c r="T49" s="17">
        <v>58608</v>
      </c>
      <c r="U49" s="18" t="s">
        <v>62</v>
      </c>
      <c r="V49" s="18" t="s">
        <v>62</v>
      </c>
      <c r="W49" s="18">
        <v>16.43</v>
      </c>
      <c r="X49" s="18">
        <v>4.38</v>
      </c>
      <c r="Y49" s="18">
        <v>0.63</v>
      </c>
      <c r="Z49" s="18"/>
      <c r="AA49" s="19">
        <v>2.1875855044172008</v>
      </c>
      <c r="AB49" s="19">
        <v>16.43</v>
      </c>
      <c r="AC49" s="19">
        <v>4.38</v>
      </c>
      <c r="AD49" s="19">
        <v>0.63</v>
      </c>
      <c r="AE49" s="20">
        <f t="shared" si="1"/>
        <v>1.0258309679867447E-2</v>
      </c>
      <c r="AF49" s="20">
        <f t="shared" si="2"/>
        <v>2.9311151257586663E-3</v>
      </c>
      <c r="AG49" s="20">
        <f t="shared" si="3"/>
        <v>0.97557679881912474</v>
      </c>
      <c r="AH49" s="20">
        <f t="shared" si="4"/>
        <v>0</v>
      </c>
      <c r="AI49" s="20">
        <f t="shared" si="4"/>
        <v>2.1461612481608103E-8</v>
      </c>
      <c r="AJ49" s="21">
        <v>26767110</v>
      </c>
      <c r="AK49" s="21">
        <v>7648188</v>
      </c>
      <c r="AL49" s="21">
        <v>2545582294</v>
      </c>
      <c r="AM49" s="21">
        <v>29312349</v>
      </c>
      <c r="AN49" s="21">
        <v>0</v>
      </c>
      <c r="AO49" s="21">
        <v>56</v>
      </c>
      <c r="AP49" s="22">
        <v>5</v>
      </c>
      <c r="AQ49" s="22">
        <v>49</v>
      </c>
      <c r="AR49" s="23">
        <v>9423022</v>
      </c>
      <c r="AS49" s="23">
        <v>1110</v>
      </c>
      <c r="AT49" s="24">
        <v>11.54</v>
      </c>
      <c r="AU49" s="25">
        <v>128.1</v>
      </c>
      <c r="AV49" s="26">
        <v>5</v>
      </c>
      <c r="AW49" s="26">
        <v>44</v>
      </c>
      <c r="AX49" s="26">
        <v>1229559</v>
      </c>
      <c r="AY49" s="26">
        <v>6524.3769000000002</v>
      </c>
      <c r="AZ49" s="27">
        <v>9.1882648000000007</v>
      </c>
      <c r="BA49" s="28">
        <v>599.47703000000001</v>
      </c>
      <c r="BB49" s="29">
        <v>5</v>
      </c>
      <c r="BC49" s="29">
        <v>29</v>
      </c>
      <c r="BD49" s="29">
        <v>21373</v>
      </c>
      <c r="BE49" s="29">
        <v>66739</v>
      </c>
      <c r="BF49" s="29">
        <v>7.67</v>
      </c>
      <c r="BG49" s="29">
        <v>5116.1000000000004</v>
      </c>
    </row>
    <row r="50" spans="1:59" s="30" customFormat="1" x14ac:dyDescent="0.35">
      <c r="A50" s="12">
        <v>2017</v>
      </c>
      <c r="B50" s="12" t="s">
        <v>111</v>
      </c>
      <c r="C50" s="13" t="s">
        <v>112</v>
      </c>
      <c r="D50" s="14" t="s">
        <v>116</v>
      </c>
      <c r="E50" s="15">
        <v>48379.777575430031</v>
      </c>
      <c r="F50" s="15">
        <v>1014866.9</v>
      </c>
      <c r="G50" s="12">
        <v>4.2</v>
      </c>
      <c r="H50" s="16">
        <v>20977089</v>
      </c>
      <c r="I50" s="17">
        <f t="shared" si="0"/>
        <v>0</v>
      </c>
      <c r="J50" s="17">
        <v>1</v>
      </c>
      <c r="K50" s="17">
        <v>39.08</v>
      </c>
      <c r="L50" s="17">
        <v>2.23</v>
      </c>
      <c r="M50" s="17">
        <v>2.99</v>
      </c>
      <c r="N50" s="17">
        <v>38.799999999999997</v>
      </c>
      <c r="O50" s="17">
        <v>0</v>
      </c>
      <c r="P50" s="18">
        <v>451</v>
      </c>
      <c r="Q50" s="18">
        <v>3879</v>
      </c>
      <c r="R50" s="17">
        <v>107438446</v>
      </c>
      <c r="S50" s="17">
        <v>54300</v>
      </c>
      <c r="T50" s="17">
        <v>69637</v>
      </c>
      <c r="U50" s="18" t="s">
        <v>62</v>
      </c>
      <c r="V50" s="18" t="s">
        <v>62</v>
      </c>
      <c r="W50" s="18" t="s">
        <v>62</v>
      </c>
      <c r="X50" s="18">
        <v>4.2</v>
      </c>
      <c r="Y50" s="18" t="s">
        <v>62</v>
      </c>
      <c r="Z50" s="18"/>
      <c r="AA50" s="19">
        <v>2.1875855044172008</v>
      </c>
      <c r="AB50" s="19">
        <v>14.73443638842941</v>
      </c>
      <c r="AC50" s="19">
        <v>4.2</v>
      </c>
      <c r="AD50" s="19">
        <v>0.62802788237371954</v>
      </c>
      <c r="AE50" s="20">
        <f t="shared" si="1"/>
        <v>1.3756984354202853E-2</v>
      </c>
      <c r="AF50" s="20">
        <f t="shared" si="2"/>
        <v>2.1688498054168734E-3</v>
      </c>
      <c r="AG50" s="20">
        <f t="shared" si="3"/>
        <v>0.97219297425137963</v>
      </c>
      <c r="AH50" s="20">
        <f t="shared" si="4"/>
        <v>0</v>
      </c>
      <c r="AI50" s="20">
        <f t="shared" si="4"/>
        <v>2.0382011140089026E-8</v>
      </c>
      <c r="AJ50" s="21">
        <v>33747858</v>
      </c>
      <c r="AK50" s="21">
        <v>5320500</v>
      </c>
      <c r="AL50" s="21">
        <v>2384928964</v>
      </c>
      <c r="AM50" s="21">
        <v>29146219</v>
      </c>
      <c r="AN50" s="21">
        <v>0</v>
      </c>
      <c r="AO50" s="21">
        <v>50</v>
      </c>
      <c r="AP50" s="22">
        <v>5</v>
      </c>
      <c r="AQ50" s="22">
        <v>44</v>
      </c>
      <c r="AR50" s="23">
        <v>9291707</v>
      </c>
      <c r="AS50" s="23">
        <v>1089.3461</v>
      </c>
      <c r="AT50" s="24">
        <v>11.606641</v>
      </c>
      <c r="AU50" s="25">
        <v>126.43649000000001</v>
      </c>
      <c r="AV50" s="26">
        <v>5</v>
      </c>
      <c r="AW50" s="26">
        <v>44</v>
      </c>
      <c r="AX50" s="26">
        <v>1216939</v>
      </c>
      <c r="AY50" s="26">
        <v>6505.6451999999999</v>
      </c>
      <c r="AZ50" s="27">
        <v>9.3486917999999992</v>
      </c>
      <c r="BA50" s="28">
        <v>608.19272000000001</v>
      </c>
      <c r="BB50" s="29">
        <v>5</v>
      </c>
      <c r="BC50" s="29">
        <v>29</v>
      </c>
      <c r="BD50" s="29">
        <v>21289</v>
      </c>
      <c r="BE50" s="29">
        <v>64986.381999999998</v>
      </c>
      <c r="BF50" s="29">
        <v>7.8265794</v>
      </c>
      <c r="BG50" s="29">
        <v>5086.2107999999998</v>
      </c>
    </row>
    <row r="51" spans="1:59" s="30" customFormat="1" x14ac:dyDescent="0.35">
      <c r="A51" s="12">
        <v>2016</v>
      </c>
      <c r="B51" s="12" t="s">
        <v>111</v>
      </c>
      <c r="C51" s="13" t="s">
        <v>112</v>
      </c>
      <c r="D51" s="14" t="s">
        <v>117</v>
      </c>
      <c r="E51" s="15">
        <v>47461.019621774838</v>
      </c>
      <c r="F51" s="15">
        <v>978989.7</v>
      </c>
      <c r="G51" s="12">
        <v>4.8</v>
      </c>
      <c r="H51" s="16">
        <v>20627237</v>
      </c>
      <c r="I51" s="17">
        <f t="shared" si="0"/>
        <v>0</v>
      </c>
      <c r="J51" s="17">
        <v>1</v>
      </c>
      <c r="K51" s="17">
        <v>40.39</v>
      </c>
      <c r="L51" s="17">
        <v>1.702</v>
      </c>
      <c r="M51" s="17">
        <v>2.52</v>
      </c>
      <c r="N51" s="17">
        <v>42.43</v>
      </c>
      <c r="O51" s="17">
        <v>0</v>
      </c>
      <c r="P51" s="18">
        <v>561</v>
      </c>
      <c r="Q51" s="18">
        <v>3845</v>
      </c>
      <c r="R51" s="17">
        <v>110388178</v>
      </c>
      <c r="S51" s="17">
        <v>58895</v>
      </c>
      <c r="T51" s="17">
        <v>70470</v>
      </c>
      <c r="U51" s="18" t="s">
        <v>62</v>
      </c>
      <c r="V51" s="18" t="s">
        <v>62</v>
      </c>
      <c r="W51" s="18" t="s">
        <v>62</v>
      </c>
      <c r="X51" s="18" t="s">
        <v>62</v>
      </c>
      <c r="Y51" s="18" t="s">
        <v>62</v>
      </c>
      <c r="Z51" s="18"/>
      <c r="AA51" s="19">
        <v>2.2143440282408582</v>
      </c>
      <c r="AB51" s="19">
        <v>11.309272049594229</v>
      </c>
      <c r="AC51" s="19">
        <v>3.2924726584307722</v>
      </c>
      <c r="AD51" s="19">
        <v>0.65636700530415037</v>
      </c>
      <c r="AE51" s="20">
        <f t="shared" si="1"/>
        <v>1.4458012661454441E-2</v>
      </c>
      <c r="AF51" s="20">
        <f t="shared" si="2"/>
        <v>4.1831626573330333E-3</v>
      </c>
      <c r="AG51" s="20">
        <f t="shared" si="3"/>
        <v>0.96938368539983144</v>
      </c>
      <c r="AH51" s="20">
        <f t="shared" si="4"/>
        <v>0</v>
      </c>
      <c r="AI51" s="20">
        <f t="shared" si="4"/>
        <v>1.9604546834516189E-8</v>
      </c>
      <c r="AJ51" s="21">
        <v>35399166</v>
      </c>
      <c r="AK51" s="21">
        <v>10242104</v>
      </c>
      <c r="AL51" s="21">
        <v>2373450266</v>
      </c>
      <c r="AM51" s="21">
        <v>29320022</v>
      </c>
      <c r="AN51" s="21">
        <v>0</v>
      </c>
      <c r="AO51" s="21">
        <v>48</v>
      </c>
      <c r="AP51" s="22">
        <v>5</v>
      </c>
      <c r="AQ51" s="22">
        <v>47</v>
      </c>
      <c r="AR51" s="23">
        <v>9149214</v>
      </c>
      <c r="AS51" s="23">
        <v>1123.2344000000001</v>
      </c>
      <c r="AT51" s="24">
        <v>10.983793</v>
      </c>
      <c r="AU51" s="25">
        <v>123.37374</v>
      </c>
      <c r="AV51" s="26">
        <v>5</v>
      </c>
      <c r="AW51" s="26">
        <v>45</v>
      </c>
      <c r="AX51" s="26">
        <v>1199897</v>
      </c>
      <c r="AY51" s="26">
        <v>6635.7928000000002</v>
      </c>
      <c r="AZ51" s="27">
        <v>8.9032666000000003</v>
      </c>
      <c r="BA51" s="28">
        <v>590.80232000000001</v>
      </c>
      <c r="BB51" s="29">
        <v>5</v>
      </c>
      <c r="BC51" s="29">
        <v>30</v>
      </c>
      <c r="BD51" s="29">
        <v>21162</v>
      </c>
      <c r="BE51" s="29">
        <v>65994.176000000007</v>
      </c>
      <c r="BF51" s="29">
        <v>7.6878963999999996</v>
      </c>
      <c r="BG51" s="29">
        <v>5073.5639000000001</v>
      </c>
    </row>
    <row r="52" spans="1:59" s="30" customFormat="1" x14ac:dyDescent="0.35">
      <c r="A52" s="12">
        <v>2015</v>
      </c>
      <c r="B52" s="12" t="s">
        <v>111</v>
      </c>
      <c r="C52" s="13" t="s">
        <v>112</v>
      </c>
      <c r="D52" s="14" t="s">
        <v>118</v>
      </c>
      <c r="E52" s="15">
        <v>46783.906572351276</v>
      </c>
      <c r="F52" s="15">
        <v>945929</v>
      </c>
      <c r="G52" s="12">
        <v>5.5</v>
      </c>
      <c r="H52" s="16">
        <v>20219111</v>
      </c>
      <c r="I52" s="17">
        <f t="shared" si="0"/>
        <v>0</v>
      </c>
      <c r="J52" s="17">
        <v>1</v>
      </c>
      <c r="K52" s="17">
        <v>42.6</v>
      </c>
      <c r="L52" s="17">
        <v>1.8220000000000001</v>
      </c>
      <c r="M52" s="17">
        <v>2.62</v>
      </c>
      <c r="N52" s="17">
        <v>44.13</v>
      </c>
      <c r="O52" s="17">
        <v>0</v>
      </c>
      <c r="P52" s="18">
        <v>484</v>
      </c>
      <c r="Q52" s="18">
        <v>4150</v>
      </c>
      <c r="R52" s="17">
        <v>111863160</v>
      </c>
      <c r="S52" s="17">
        <v>76734</v>
      </c>
      <c r="T52" s="17">
        <v>76172</v>
      </c>
      <c r="U52" s="18" t="s">
        <v>62</v>
      </c>
      <c r="V52" s="18" t="s">
        <v>62</v>
      </c>
      <c r="W52" s="18" t="s">
        <v>62</v>
      </c>
      <c r="X52" s="18">
        <v>4.3099999999999996</v>
      </c>
      <c r="Y52" s="18" t="s">
        <v>62</v>
      </c>
      <c r="Z52" s="18"/>
      <c r="AA52" s="19">
        <v>2.25948627072199</v>
      </c>
      <c r="AB52" s="19">
        <v>12.08771849023859</v>
      </c>
      <c r="AC52" s="19">
        <v>4.3099999999999996</v>
      </c>
      <c r="AD52" s="19">
        <v>0.66963877086385626</v>
      </c>
      <c r="AE52" s="20">
        <f t="shared" si="1"/>
        <v>1.5870513311530318E-2</v>
      </c>
      <c r="AF52" s="20">
        <f t="shared" si="2"/>
        <v>3.2742712573116165E-3</v>
      </c>
      <c r="AG52" s="20">
        <f t="shared" si="3"/>
        <v>0.96914276585353931</v>
      </c>
      <c r="AH52" s="20">
        <f t="shared" si="4"/>
        <v>0</v>
      </c>
      <c r="AI52" s="20">
        <f t="shared" si="4"/>
        <v>2.0824379023889552E-8</v>
      </c>
      <c r="AJ52" s="21">
        <v>38105610</v>
      </c>
      <c r="AK52" s="21">
        <v>7861630</v>
      </c>
      <c r="AL52" s="21">
        <v>2326942774</v>
      </c>
      <c r="AM52" s="21">
        <v>28121916</v>
      </c>
      <c r="AN52" s="21">
        <v>0</v>
      </c>
      <c r="AO52" s="21">
        <v>50</v>
      </c>
      <c r="AP52" s="22">
        <v>5</v>
      </c>
      <c r="AQ52" s="22">
        <v>45</v>
      </c>
      <c r="AR52" s="23">
        <v>8963967</v>
      </c>
      <c r="AS52" s="23">
        <v>1141.2309</v>
      </c>
      <c r="AT52" s="24">
        <v>11.580849000000001</v>
      </c>
      <c r="AU52" s="25">
        <v>132.16423</v>
      </c>
      <c r="AV52" s="26">
        <v>5</v>
      </c>
      <c r="AW52" s="26">
        <v>45</v>
      </c>
      <c r="AX52" s="26">
        <v>1183241</v>
      </c>
      <c r="AY52" s="26">
        <v>6750.3190000000004</v>
      </c>
      <c r="AZ52" s="27">
        <v>9.5007640000000002</v>
      </c>
      <c r="BA52" s="28">
        <v>641.33187999999996</v>
      </c>
      <c r="BB52" s="29">
        <v>5</v>
      </c>
      <c r="BC52" s="29">
        <v>30</v>
      </c>
      <c r="BD52" s="29">
        <v>19457</v>
      </c>
      <c r="BE52" s="29">
        <v>72370.762000000002</v>
      </c>
      <c r="BF52" s="29">
        <v>8.2150808000000008</v>
      </c>
      <c r="BG52" s="29">
        <v>5945.3166000000001</v>
      </c>
    </row>
    <row r="53" spans="1:59" s="30" customFormat="1" x14ac:dyDescent="0.35">
      <c r="A53" s="17">
        <v>2007</v>
      </c>
      <c r="B53" s="32" t="s">
        <v>111</v>
      </c>
      <c r="C53" s="13" t="s">
        <v>112</v>
      </c>
      <c r="D53" s="14" t="s">
        <v>119</v>
      </c>
      <c r="E53" s="15">
        <v>50212.120727083784</v>
      </c>
      <c r="F53" s="15">
        <v>922288.3</v>
      </c>
      <c r="G53" s="17">
        <v>4</v>
      </c>
      <c r="H53" s="16">
        <v>18367842</v>
      </c>
      <c r="I53" s="17">
        <f t="shared" si="0"/>
        <v>0</v>
      </c>
      <c r="J53" s="17">
        <v>0</v>
      </c>
      <c r="K53" s="17" t="s">
        <v>62</v>
      </c>
      <c r="L53" s="17">
        <v>2.286</v>
      </c>
      <c r="M53" s="17">
        <v>6.97</v>
      </c>
      <c r="N53" s="17">
        <v>32.78</v>
      </c>
      <c r="O53" s="17">
        <v>0</v>
      </c>
      <c r="P53" s="18">
        <v>559</v>
      </c>
      <c r="Q53" s="18">
        <v>3630</v>
      </c>
      <c r="R53" s="17">
        <v>128821854</v>
      </c>
      <c r="S53" s="17">
        <v>322483</v>
      </c>
      <c r="T53" s="17">
        <v>202849</v>
      </c>
      <c r="U53" s="18" t="s">
        <v>62</v>
      </c>
      <c r="V53" s="18" t="s">
        <v>62</v>
      </c>
      <c r="W53" s="18" t="s">
        <v>62</v>
      </c>
      <c r="X53" s="18" t="s">
        <v>62</v>
      </c>
      <c r="Y53" s="18" t="s">
        <v>62</v>
      </c>
      <c r="Z53" s="18"/>
      <c r="AA53" s="19">
        <v>2.2465548173415608</v>
      </c>
      <c r="AB53" s="19">
        <v>15.097711394063451</v>
      </c>
      <c r="AC53" s="19">
        <v>7.3815467393807772</v>
      </c>
      <c r="AD53" s="19">
        <v>0.58103021845052572</v>
      </c>
      <c r="AE53" s="20">
        <f t="shared" si="1"/>
        <v>3.346225907643257E-2</v>
      </c>
      <c r="AF53" s="20">
        <f t="shared" si="2"/>
        <v>3.889935474442998E-2</v>
      </c>
      <c r="AG53" s="20">
        <f t="shared" si="3"/>
        <v>0.9104546720364679</v>
      </c>
      <c r="AH53" s="20">
        <f t="shared" si="4"/>
        <v>0</v>
      </c>
      <c r="AI53" s="20">
        <f t="shared" si="4"/>
        <v>9.5923174471304154E-8</v>
      </c>
      <c r="AJ53" s="21">
        <v>57036054</v>
      </c>
      <c r="AK53" s="21">
        <v>66303524</v>
      </c>
      <c r="AL53" s="21">
        <v>1551860014</v>
      </c>
      <c r="AM53" s="21">
        <v>29289289</v>
      </c>
      <c r="AN53" s="21">
        <v>0</v>
      </c>
      <c r="AO53" s="21">
        <v>163.5</v>
      </c>
      <c r="AP53" s="23">
        <v>5</v>
      </c>
      <c r="AQ53" s="23">
        <v>53</v>
      </c>
      <c r="AR53" s="23">
        <v>8445561</v>
      </c>
      <c r="AS53" s="23">
        <v>1163</v>
      </c>
      <c r="AT53" s="24">
        <v>11.2230418557447</v>
      </c>
      <c r="AU53" s="25">
        <v>130.47</v>
      </c>
      <c r="AV53" s="26">
        <v>5</v>
      </c>
      <c r="AW53" s="26">
        <v>53</v>
      </c>
      <c r="AX53" s="26">
        <v>1117907</v>
      </c>
      <c r="AY53" s="26">
        <v>7002</v>
      </c>
      <c r="AZ53" s="27">
        <v>9.7455416884467692</v>
      </c>
      <c r="BA53" s="28">
        <v>682.38</v>
      </c>
      <c r="BB53" s="29">
        <v>5</v>
      </c>
      <c r="BC53" s="29">
        <v>34</v>
      </c>
      <c r="BD53" s="29">
        <v>28476</v>
      </c>
      <c r="BE53" s="29">
        <v>56308</v>
      </c>
      <c r="BF53" s="29">
        <v>7.7563560385705594</v>
      </c>
      <c r="BG53" s="29">
        <v>4367.42</v>
      </c>
    </row>
    <row r="54" spans="1:59" s="30" customFormat="1" x14ac:dyDescent="0.35">
      <c r="A54" s="17">
        <v>2006</v>
      </c>
      <c r="B54" s="13" t="s">
        <v>111</v>
      </c>
      <c r="C54" s="13" t="s">
        <v>112</v>
      </c>
      <c r="D54" s="14" t="s">
        <v>120</v>
      </c>
      <c r="E54" s="15">
        <v>50052.25962033336</v>
      </c>
      <c r="F54" s="15">
        <v>909298.9</v>
      </c>
      <c r="G54" s="17">
        <v>3.2</v>
      </c>
      <c r="H54" s="16">
        <v>18166990</v>
      </c>
      <c r="I54" s="17">
        <f t="shared" si="0"/>
        <v>0</v>
      </c>
      <c r="J54" s="17">
        <v>0</v>
      </c>
      <c r="K54" s="17" t="s">
        <v>62</v>
      </c>
      <c r="L54" s="17">
        <v>2.137</v>
      </c>
      <c r="M54" s="17">
        <v>6.73</v>
      </c>
      <c r="N54" s="17">
        <v>18.61</v>
      </c>
      <c r="O54" s="17">
        <v>0</v>
      </c>
      <c r="P54" s="18">
        <v>607</v>
      </c>
      <c r="Q54" s="18">
        <v>3479</v>
      </c>
      <c r="R54" s="17">
        <v>127682396</v>
      </c>
      <c r="S54" s="17">
        <v>329145</v>
      </c>
      <c r="T54" s="17">
        <v>211616</v>
      </c>
      <c r="U54" s="18" t="s">
        <v>62</v>
      </c>
      <c r="V54" s="18" t="s">
        <v>62</v>
      </c>
      <c r="W54" s="18" t="s">
        <v>62</v>
      </c>
      <c r="X54" s="18" t="s">
        <v>62</v>
      </c>
      <c r="Y54" s="18" t="s">
        <v>62</v>
      </c>
      <c r="Z54" s="18"/>
      <c r="AA54" s="19">
        <v>2.2465548173415608</v>
      </c>
      <c r="AB54" s="19">
        <v>14.13114039693003</v>
      </c>
      <c r="AC54" s="19">
        <v>7.1610124069250478</v>
      </c>
      <c r="AD54" s="19">
        <v>0.4704061490499184</v>
      </c>
      <c r="AE54" s="20">
        <f t="shared" si="1"/>
        <v>3.3145961686135483E-2</v>
      </c>
      <c r="AF54" s="20">
        <f t="shared" si="2"/>
        <v>4.6213260398633459E-2</v>
      </c>
      <c r="AG54" s="20">
        <f t="shared" si="3"/>
        <v>0.90162015169202581</v>
      </c>
      <c r="AH54" s="20">
        <f t="shared" si="4"/>
        <v>0</v>
      </c>
      <c r="AI54" s="20">
        <f t="shared" si="4"/>
        <v>1.0942758373390372E-7</v>
      </c>
      <c r="AJ54" s="21">
        <v>54764892.619999997</v>
      </c>
      <c r="AK54" s="21">
        <v>76355130.900000006</v>
      </c>
      <c r="AL54" s="21">
        <v>1489687680.78</v>
      </c>
      <c r="AM54" s="21">
        <v>31426349</v>
      </c>
      <c r="AN54" s="21">
        <v>0</v>
      </c>
      <c r="AO54" s="21">
        <v>180.8</v>
      </c>
      <c r="AP54" s="23">
        <v>5</v>
      </c>
      <c r="AQ54" s="23">
        <v>53</v>
      </c>
      <c r="AR54" s="23">
        <v>8291743</v>
      </c>
      <c r="AS54" s="23">
        <v>1176.401280567105</v>
      </c>
      <c r="AT54" s="24">
        <v>11.331317807688922</v>
      </c>
      <c r="AU54" s="25">
        <v>133.30176779478089</v>
      </c>
      <c r="AV54" s="26">
        <v>5</v>
      </c>
      <c r="AW54" s="26">
        <v>53</v>
      </c>
      <c r="AX54" s="26">
        <v>1090153</v>
      </c>
      <c r="AY54" s="26">
        <v>6979.1439825418975</v>
      </c>
      <c r="AZ54" s="27">
        <v>9.9098700058292462</v>
      </c>
      <c r="BA54" s="28">
        <v>691.6240961895561</v>
      </c>
      <c r="BB54" s="29">
        <v>5</v>
      </c>
      <c r="BC54" s="29">
        <v>34</v>
      </c>
      <c r="BD54" s="29">
        <v>30889</v>
      </c>
      <c r="BE54" s="29">
        <v>53330.220035179729</v>
      </c>
      <c r="BF54" s="29">
        <v>7.7068188548592591</v>
      </c>
      <c r="BG54" s="29">
        <v>4110.063453009162</v>
      </c>
    </row>
    <row r="55" spans="1:59" s="30" customFormat="1" x14ac:dyDescent="0.35">
      <c r="A55" s="12">
        <v>2014</v>
      </c>
      <c r="B55" s="12" t="s">
        <v>111</v>
      </c>
      <c r="C55" s="13" t="s">
        <v>112</v>
      </c>
      <c r="D55" s="14" t="s">
        <v>121</v>
      </c>
      <c r="E55" s="15">
        <v>45615.69325492045</v>
      </c>
      <c r="F55" s="15">
        <v>905648.5</v>
      </c>
      <c r="G55" s="12">
        <v>6.3</v>
      </c>
      <c r="H55" s="16">
        <v>19853880</v>
      </c>
      <c r="I55" s="17">
        <f t="shared" si="0"/>
        <v>0</v>
      </c>
      <c r="J55" s="17">
        <v>1</v>
      </c>
      <c r="K55" s="17">
        <v>45.67</v>
      </c>
      <c r="L55" s="17">
        <v>3.117</v>
      </c>
      <c r="M55" s="17">
        <v>4.37</v>
      </c>
      <c r="N55" s="17">
        <v>46.16</v>
      </c>
      <c r="O55" s="17">
        <v>0</v>
      </c>
      <c r="P55" s="18">
        <v>722</v>
      </c>
      <c r="Q55" s="18">
        <v>3443</v>
      </c>
      <c r="R55" s="17">
        <v>113145692</v>
      </c>
      <c r="S55" s="17">
        <v>114854</v>
      </c>
      <c r="T55" s="17">
        <v>82273</v>
      </c>
      <c r="U55" s="18" t="s">
        <v>62</v>
      </c>
      <c r="V55" s="18">
        <v>3.3</v>
      </c>
      <c r="W55" s="18">
        <v>22.12</v>
      </c>
      <c r="X55" s="18">
        <v>5.47</v>
      </c>
      <c r="Y55" s="18">
        <v>0.74</v>
      </c>
      <c r="Z55" s="18"/>
      <c r="AA55" s="19">
        <v>3.3</v>
      </c>
      <c r="AB55" s="19">
        <v>22.12</v>
      </c>
      <c r="AC55" s="19">
        <v>5.47</v>
      </c>
      <c r="AD55" s="19">
        <v>0.74</v>
      </c>
      <c r="AE55" s="20">
        <f t="shared" si="1"/>
        <v>2.1079118544234599E-2</v>
      </c>
      <c r="AF55" s="20">
        <f t="shared" si="2"/>
        <v>3.1476295692146024E-3</v>
      </c>
      <c r="AG55" s="20">
        <f t="shared" si="3"/>
        <v>0.96291062505777913</v>
      </c>
      <c r="AH55" s="20">
        <f t="shared" si="4"/>
        <v>0</v>
      </c>
      <c r="AI55" s="20">
        <f t="shared" si="4"/>
        <v>3.1385388836480827E-8</v>
      </c>
      <c r="AJ55" s="21">
        <v>45670298</v>
      </c>
      <c r="AK55" s="21">
        <v>6819696</v>
      </c>
      <c r="AL55" s="21">
        <v>2086254940</v>
      </c>
      <c r="AM55" s="21">
        <v>27868270</v>
      </c>
      <c r="AN55" s="21">
        <v>0</v>
      </c>
      <c r="AO55" s="21">
        <v>68</v>
      </c>
      <c r="AP55" s="22">
        <v>5</v>
      </c>
      <c r="AQ55" s="22">
        <v>45</v>
      </c>
      <c r="AR55" s="23">
        <v>8891020</v>
      </c>
      <c r="AS55" s="23">
        <v>1092.2562</v>
      </c>
      <c r="AT55" s="24">
        <v>11.888709</v>
      </c>
      <c r="AU55" s="25">
        <v>129.85516000000001</v>
      </c>
      <c r="AV55" s="26">
        <v>5</v>
      </c>
      <c r="AW55" s="26">
        <v>45</v>
      </c>
      <c r="AX55" s="26">
        <v>1180768</v>
      </c>
      <c r="AY55" s="26">
        <v>6558.2789000000002</v>
      </c>
      <c r="AZ55" s="27">
        <v>9.8680868000000004</v>
      </c>
      <c r="BA55" s="28">
        <v>647.17665</v>
      </c>
      <c r="BB55" s="29">
        <v>5</v>
      </c>
      <c r="BC55" s="29">
        <v>30</v>
      </c>
      <c r="BD55" s="29">
        <v>18779</v>
      </c>
      <c r="BE55" s="29">
        <v>73319.599000000002</v>
      </c>
      <c r="BF55" s="29">
        <v>7.9047239999999999</v>
      </c>
      <c r="BG55" s="29">
        <v>5795.7120000000004</v>
      </c>
    </row>
    <row r="56" spans="1:59" s="30" customFormat="1" x14ac:dyDescent="0.35">
      <c r="A56" s="17">
        <v>2008</v>
      </c>
      <c r="B56" s="32" t="s">
        <v>111</v>
      </c>
      <c r="C56" s="13" t="s">
        <v>112</v>
      </c>
      <c r="D56" s="14" t="s">
        <v>122</v>
      </c>
      <c r="E56" s="15">
        <v>48132.575137074709</v>
      </c>
      <c r="F56" s="15">
        <v>891766.9</v>
      </c>
      <c r="G56" s="17">
        <v>6.3</v>
      </c>
      <c r="H56" s="16">
        <v>18527305</v>
      </c>
      <c r="I56" s="17">
        <f t="shared" si="0"/>
        <v>0</v>
      </c>
      <c r="J56" s="17">
        <v>0</v>
      </c>
      <c r="K56" s="17">
        <v>40.69</v>
      </c>
      <c r="L56" s="17">
        <v>2.9830000000000001</v>
      </c>
      <c r="M56" s="17">
        <v>8.86</v>
      </c>
      <c r="N56" s="17">
        <v>45.88</v>
      </c>
      <c r="O56" s="17">
        <v>0</v>
      </c>
      <c r="P56" s="18">
        <v>635</v>
      </c>
      <c r="Q56" s="18">
        <v>3371</v>
      </c>
      <c r="R56" s="17">
        <v>121052472</v>
      </c>
      <c r="S56" s="17">
        <v>270924</v>
      </c>
      <c r="T56" s="17">
        <v>170217</v>
      </c>
      <c r="U56" s="18" t="s">
        <v>62</v>
      </c>
      <c r="V56" s="18" t="s">
        <v>62</v>
      </c>
      <c r="W56" s="18" t="s">
        <v>62</v>
      </c>
      <c r="X56" s="18" t="s">
        <v>62</v>
      </c>
      <c r="Y56" s="18" t="s">
        <v>62</v>
      </c>
      <c r="Z56" s="18"/>
      <c r="AA56" s="19">
        <v>2.2204719344600159</v>
      </c>
      <c r="AB56" s="19">
        <v>19.619187803472759</v>
      </c>
      <c r="AC56" s="19">
        <v>9.1182546074696553</v>
      </c>
      <c r="AD56" s="19">
        <v>0.68330088246943577</v>
      </c>
      <c r="AE56" s="20">
        <f t="shared" si="1"/>
        <v>3.202092911222458E-2</v>
      </c>
      <c r="AF56" s="20">
        <f t="shared" si="2"/>
        <v>2.3957486387147682E-2</v>
      </c>
      <c r="AG56" s="20">
        <f t="shared" si="3"/>
        <v>0.92542658789611121</v>
      </c>
      <c r="AH56" s="20">
        <f t="shared" si="4"/>
        <v>0</v>
      </c>
      <c r="AI56" s="20">
        <f t="shared" si="4"/>
        <v>6.204045098338128E-8</v>
      </c>
      <c r="AJ56" s="21">
        <v>55334282</v>
      </c>
      <c r="AK56" s="21">
        <v>41400120</v>
      </c>
      <c r="AL56" s="21">
        <v>1599198312</v>
      </c>
      <c r="AM56" s="21">
        <v>32133276</v>
      </c>
      <c r="AN56" s="21">
        <v>0</v>
      </c>
      <c r="AO56" s="21">
        <v>107.21000000000001</v>
      </c>
      <c r="AP56" s="23">
        <v>5</v>
      </c>
      <c r="AQ56" s="23">
        <v>53</v>
      </c>
      <c r="AR56" s="23">
        <v>8478405</v>
      </c>
      <c r="AS56" s="23">
        <v>1120</v>
      </c>
      <c r="AT56" s="24">
        <v>11.654437947265899</v>
      </c>
      <c r="AU56" s="25">
        <v>130.52000000000001</v>
      </c>
      <c r="AV56" s="26">
        <v>5</v>
      </c>
      <c r="AW56" s="26">
        <v>53</v>
      </c>
      <c r="AX56" s="26">
        <v>1129098</v>
      </c>
      <c r="AY56" s="26">
        <v>6879</v>
      </c>
      <c r="AZ56" s="27">
        <v>10.135037406790143</v>
      </c>
      <c r="BA56" s="28">
        <v>697.19</v>
      </c>
      <c r="BB56" s="29">
        <v>5</v>
      </c>
      <c r="BC56" s="29">
        <v>34</v>
      </c>
      <c r="BD56" s="29">
        <v>22383</v>
      </c>
      <c r="BE56" s="29">
        <v>70533</v>
      </c>
      <c r="BF56" s="29">
        <v>8.2454264645234385</v>
      </c>
      <c r="BG56" s="29">
        <v>5815.76</v>
      </c>
    </row>
    <row r="57" spans="1:59" s="30" customFormat="1" x14ac:dyDescent="0.35">
      <c r="A57" s="12">
        <v>2013</v>
      </c>
      <c r="B57" s="12" t="s">
        <v>111</v>
      </c>
      <c r="C57" s="13" t="s">
        <v>112</v>
      </c>
      <c r="D57" s="14" t="s">
        <v>123</v>
      </c>
      <c r="E57" s="15">
        <v>45018.309937387472</v>
      </c>
      <c r="F57" s="15">
        <v>880183.5</v>
      </c>
      <c r="G57" s="12">
        <v>7.2</v>
      </c>
      <c r="H57" s="16">
        <v>19551678</v>
      </c>
      <c r="I57" s="17">
        <f t="shared" si="0"/>
        <v>0</v>
      </c>
      <c r="J57" s="17">
        <v>1</v>
      </c>
      <c r="K57" s="17">
        <v>45.02</v>
      </c>
      <c r="L57" s="17">
        <v>3.4830000000000001</v>
      </c>
      <c r="M57" s="17">
        <v>3.73</v>
      </c>
      <c r="N57" s="17">
        <v>51.99</v>
      </c>
      <c r="O57" s="17">
        <v>0</v>
      </c>
      <c r="P57" s="18">
        <v>546</v>
      </c>
      <c r="Q57" s="18">
        <v>3606</v>
      </c>
      <c r="R57" s="17">
        <v>108430685</v>
      </c>
      <c r="S57" s="17">
        <v>106867</v>
      </c>
      <c r="T57" s="17">
        <v>80146</v>
      </c>
      <c r="U57" s="18">
        <v>3.91</v>
      </c>
      <c r="V57" s="18">
        <v>3.41</v>
      </c>
      <c r="W57" s="18" t="s">
        <v>62</v>
      </c>
      <c r="X57" s="18">
        <v>5</v>
      </c>
      <c r="Y57" s="18">
        <v>0.77</v>
      </c>
      <c r="Z57" s="18">
        <v>3.91</v>
      </c>
      <c r="AA57" s="19">
        <v>3.41</v>
      </c>
      <c r="AB57" s="19">
        <v>22.862714639490921</v>
      </c>
      <c r="AC57" s="19">
        <v>5</v>
      </c>
      <c r="AD57" s="19">
        <v>0.77</v>
      </c>
      <c r="AE57" s="20">
        <f t="shared" si="1"/>
        <v>1.9175035253637864E-2</v>
      </c>
      <c r="AF57" s="20">
        <f t="shared" si="2"/>
        <v>4.3098526364488323E-3</v>
      </c>
      <c r="AG57" s="20">
        <f t="shared" si="3"/>
        <v>0.96422280765314461</v>
      </c>
      <c r="AH57" s="20">
        <f t="shared" si="4"/>
        <v>0</v>
      </c>
      <c r="AI57" s="20">
        <f t="shared" si="4"/>
        <v>2.2326976944319807E-8</v>
      </c>
      <c r="AJ57" s="21">
        <v>41378338</v>
      </c>
      <c r="AK57" s="21">
        <v>9300350</v>
      </c>
      <c r="AL57" s="21">
        <v>2080723019</v>
      </c>
      <c r="AM57" s="21">
        <v>26525855</v>
      </c>
      <c r="AN57" s="21">
        <v>0</v>
      </c>
      <c r="AO57" s="21">
        <v>48.18</v>
      </c>
      <c r="AP57" s="22">
        <v>5</v>
      </c>
      <c r="AQ57" s="22">
        <v>46</v>
      </c>
      <c r="AR57" s="23">
        <v>8756322</v>
      </c>
      <c r="AS57" s="23">
        <v>1078.2106000000001</v>
      </c>
      <c r="AT57" s="24">
        <v>11.271675999999999</v>
      </c>
      <c r="AU57" s="25">
        <v>121.53241</v>
      </c>
      <c r="AV57" s="26">
        <v>5</v>
      </c>
      <c r="AW57" s="26">
        <v>45</v>
      </c>
      <c r="AX57" s="26">
        <v>1175896</v>
      </c>
      <c r="AY57" s="26">
        <v>6530.0992999999999</v>
      </c>
      <c r="AZ57" s="27">
        <v>9.3911128999999995</v>
      </c>
      <c r="BA57" s="28">
        <v>613.24900000000002</v>
      </c>
      <c r="BB57" s="29">
        <v>5</v>
      </c>
      <c r="BC57" s="29">
        <v>31</v>
      </c>
      <c r="BD57" s="29">
        <v>17865</v>
      </c>
      <c r="BE57" s="29">
        <v>76450.797999999995</v>
      </c>
      <c r="BF57" s="29">
        <v>7.6071932000000002</v>
      </c>
      <c r="BG57" s="29">
        <v>5815.7599</v>
      </c>
    </row>
    <row r="58" spans="1:59" s="30" customFormat="1" x14ac:dyDescent="0.35">
      <c r="A58" s="12">
        <v>2019</v>
      </c>
      <c r="B58" s="12" t="s">
        <v>124</v>
      </c>
      <c r="C58" s="13" t="s">
        <v>125</v>
      </c>
      <c r="D58" s="14" t="s">
        <v>126</v>
      </c>
      <c r="E58" s="15">
        <v>67733.784520854431</v>
      </c>
      <c r="F58" s="15">
        <v>857985</v>
      </c>
      <c r="G58" s="12" t="s">
        <v>62</v>
      </c>
      <c r="H58" s="16">
        <v>12667017</v>
      </c>
      <c r="I58" s="17">
        <f t="shared" si="0"/>
        <v>0</v>
      </c>
      <c r="J58" s="17">
        <v>2</v>
      </c>
      <c r="K58" s="17">
        <v>38.520000000000003</v>
      </c>
      <c r="L58" s="17">
        <v>2.4489999999999998</v>
      </c>
      <c r="M58" s="17">
        <v>2.56</v>
      </c>
      <c r="N58" s="17">
        <v>35.590000000000003</v>
      </c>
      <c r="O58" s="17">
        <v>0</v>
      </c>
      <c r="P58" s="18">
        <v>6430</v>
      </c>
      <c r="Q58" s="18">
        <v>936</v>
      </c>
      <c r="R58" s="17">
        <v>63035601</v>
      </c>
      <c r="S58" s="17">
        <v>86383</v>
      </c>
      <c r="T58" s="17">
        <v>32533</v>
      </c>
      <c r="U58" s="18" t="s">
        <v>62</v>
      </c>
      <c r="V58" s="18" t="s">
        <v>62</v>
      </c>
      <c r="W58" s="18" t="s">
        <v>62</v>
      </c>
      <c r="X58" s="18" t="s">
        <v>62</v>
      </c>
      <c r="Y58" s="18">
        <v>0.67</v>
      </c>
      <c r="Z58" s="18"/>
      <c r="AA58" s="19">
        <v>2.176146746141439</v>
      </c>
      <c r="AB58" s="19">
        <v>16.155101142605361</v>
      </c>
      <c r="AC58" s="19">
        <v>3.3292283805067271</v>
      </c>
      <c r="AD58" s="19">
        <v>0.67</v>
      </c>
      <c r="AE58" s="20">
        <f t="shared" si="1"/>
        <v>0.11772059391981633</v>
      </c>
      <c r="AF58" s="20">
        <f t="shared" si="2"/>
        <v>3.8549816832126888E-4</v>
      </c>
      <c r="AG58" s="20">
        <f t="shared" si="3"/>
        <v>0.68565958817685313</v>
      </c>
      <c r="AH58" s="20">
        <f t="shared" si="4"/>
        <v>0</v>
      </c>
      <c r="AI58" s="20">
        <f t="shared" si="4"/>
        <v>8.319217890174002E-6</v>
      </c>
      <c r="AJ58" s="21">
        <v>59233742</v>
      </c>
      <c r="AK58" s="21">
        <v>193972</v>
      </c>
      <c r="AL58" s="21">
        <v>345004912</v>
      </c>
      <c r="AM58" s="21">
        <v>98735488</v>
      </c>
      <c r="AN58" s="21">
        <v>0</v>
      </c>
      <c r="AO58" s="21">
        <v>4186</v>
      </c>
      <c r="AP58" s="22">
        <v>4</v>
      </c>
      <c r="AQ58" s="22">
        <v>71</v>
      </c>
      <c r="AR58" s="23">
        <v>5314522</v>
      </c>
      <c r="AS58" s="23">
        <v>709</v>
      </c>
      <c r="AT58" s="24">
        <v>13.03</v>
      </c>
      <c r="AU58" s="25">
        <v>92.37</v>
      </c>
      <c r="AV58" s="26">
        <v>4</v>
      </c>
      <c r="AW58" s="26">
        <v>70</v>
      </c>
      <c r="AX58" s="26">
        <v>622802</v>
      </c>
      <c r="AY58" s="26">
        <v>6594</v>
      </c>
      <c r="AZ58" s="27">
        <v>9.08</v>
      </c>
      <c r="BA58" s="28">
        <v>598.9</v>
      </c>
      <c r="BB58" s="29">
        <v>4</v>
      </c>
      <c r="BC58" s="29">
        <v>51</v>
      </c>
      <c r="BD58" s="29">
        <v>5737</v>
      </c>
      <c r="BE58" s="29">
        <v>628238.41</v>
      </c>
      <c r="BF58" s="29">
        <v>6.5242554000000004</v>
      </c>
      <c r="BG58" s="29">
        <v>40987.877999999997</v>
      </c>
    </row>
    <row r="59" spans="1:59" s="30" customFormat="1" x14ac:dyDescent="0.35">
      <c r="A59" s="12">
        <v>2012</v>
      </c>
      <c r="B59" s="12" t="s">
        <v>111</v>
      </c>
      <c r="C59" s="13" t="s">
        <v>112</v>
      </c>
      <c r="D59" s="14" t="s">
        <v>127</v>
      </c>
      <c r="E59" s="15">
        <v>44444.129566569623</v>
      </c>
      <c r="F59" s="15">
        <v>857861.3</v>
      </c>
      <c r="G59" s="12">
        <v>8.5</v>
      </c>
      <c r="H59" s="16">
        <v>19302016</v>
      </c>
      <c r="I59" s="17">
        <f t="shared" si="0"/>
        <v>0</v>
      </c>
      <c r="J59" s="17">
        <v>1</v>
      </c>
      <c r="K59" s="17">
        <v>45.77</v>
      </c>
      <c r="L59" s="17">
        <v>3.58</v>
      </c>
      <c r="M59" s="17">
        <v>2.75</v>
      </c>
      <c r="N59" s="17">
        <v>54.99</v>
      </c>
      <c r="O59" s="17">
        <v>0</v>
      </c>
      <c r="P59" s="18">
        <v>547</v>
      </c>
      <c r="Q59" s="18">
        <v>3549</v>
      </c>
      <c r="R59" s="17">
        <v>111236493</v>
      </c>
      <c r="S59" s="17">
        <v>101213</v>
      </c>
      <c r="T59" s="17">
        <v>83920</v>
      </c>
      <c r="U59" s="18" t="s">
        <v>62</v>
      </c>
      <c r="V59" s="18" t="s">
        <v>62</v>
      </c>
      <c r="W59" s="18" t="s">
        <v>62</v>
      </c>
      <c r="X59" s="18" t="s">
        <v>62</v>
      </c>
      <c r="Y59" s="18" t="s">
        <v>62</v>
      </c>
      <c r="Z59" s="18"/>
      <c r="AA59" s="19">
        <v>2.324237813104427</v>
      </c>
      <c r="AB59" s="19">
        <v>23.49195884567845</v>
      </c>
      <c r="AC59" s="19">
        <v>3.503818060367514</v>
      </c>
      <c r="AD59" s="19">
        <v>0.75442193202762442</v>
      </c>
      <c r="AE59" s="20">
        <f t="shared" si="1"/>
        <v>1.677398068806453E-2</v>
      </c>
      <c r="AF59" s="20">
        <f t="shared" si="2"/>
        <v>2.1216914056923133E-3</v>
      </c>
      <c r="AG59" s="20">
        <f t="shared" si="3"/>
        <v>0.97349605332440703</v>
      </c>
      <c r="AH59" s="20">
        <f t="shared" si="4"/>
        <v>0</v>
      </c>
      <c r="AI59" s="20">
        <f t="shared" si="4"/>
        <v>2.6396927994662903E-8</v>
      </c>
      <c r="AJ59" s="21">
        <v>39398024</v>
      </c>
      <c r="AK59" s="21">
        <v>4983340</v>
      </c>
      <c r="AL59" s="21">
        <v>2286506798</v>
      </c>
      <c r="AM59" s="21">
        <v>17869935</v>
      </c>
      <c r="AN59" s="21">
        <v>0</v>
      </c>
      <c r="AO59" s="21">
        <v>62</v>
      </c>
      <c r="AP59" s="22">
        <v>5</v>
      </c>
      <c r="AQ59" s="22">
        <v>46</v>
      </c>
      <c r="AR59" s="23">
        <v>8645207</v>
      </c>
      <c r="AS59" s="23">
        <v>1080.8209999999999</v>
      </c>
      <c r="AT59" s="24">
        <v>11.421704</v>
      </c>
      <c r="AU59" s="25">
        <v>123.44817</v>
      </c>
      <c r="AV59" s="26">
        <v>5</v>
      </c>
      <c r="AW59" s="26">
        <v>45</v>
      </c>
      <c r="AX59" s="26">
        <v>1160572</v>
      </c>
      <c r="AY59" s="26">
        <v>6608.6522000000004</v>
      </c>
      <c r="AZ59" s="27">
        <v>9.6643130999999993</v>
      </c>
      <c r="BA59" s="28">
        <v>638.68084999999996</v>
      </c>
      <c r="BB59" s="29">
        <v>5</v>
      </c>
      <c r="BC59" s="29">
        <v>30</v>
      </c>
      <c r="BD59" s="29">
        <v>17414</v>
      </c>
      <c r="BE59" s="29">
        <v>78603.331999999995</v>
      </c>
      <c r="BF59" s="29">
        <v>8.0354411999999993</v>
      </c>
      <c r="BG59" s="29">
        <v>6316.1244999999999</v>
      </c>
    </row>
    <row r="60" spans="1:59" s="30" customFormat="1" x14ac:dyDescent="0.35">
      <c r="A60" s="12">
        <v>2018</v>
      </c>
      <c r="B60" s="12" t="s">
        <v>124</v>
      </c>
      <c r="C60" s="13" t="s">
        <v>125</v>
      </c>
      <c r="D60" s="14" t="s">
        <v>128</v>
      </c>
      <c r="E60" s="15">
        <v>66918.52882802207</v>
      </c>
      <c r="F60" s="15">
        <v>851517.2</v>
      </c>
      <c r="G60" s="12">
        <v>4.3</v>
      </c>
      <c r="H60" s="16">
        <v>12724685</v>
      </c>
      <c r="I60" s="17">
        <f t="shared" si="0"/>
        <v>0</v>
      </c>
      <c r="J60" s="17">
        <v>2</v>
      </c>
      <c r="K60" s="17">
        <v>39.08</v>
      </c>
      <c r="L60" s="17">
        <v>2.6</v>
      </c>
      <c r="M60" s="17">
        <v>3.15</v>
      </c>
      <c r="N60" s="17">
        <v>38.81</v>
      </c>
      <c r="O60" s="17">
        <v>0</v>
      </c>
      <c r="P60" s="18">
        <v>6427</v>
      </c>
      <c r="Q60" s="18">
        <v>1096</v>
      </c>
      <c r="R60" s="17">
        <v>72260778</v>
      </c>
      <c r="S60" s="17">
        <v>80047</v>
      </c>
      <c r="T60" s="17">
        <v>36917</v>
      </c>
      <c r="U60" s="18" t="s">
        <v>62</v>
      </c>
      <c r="V60" s="18" t="s">
        <v>62</v>
      </c>
      <c r="W60" s="18" t="s">
        <v>62</v>
      </c>
      <c r="X60" s="18">
        <v>3.37</v>
      </c>
      <c r="Y60" s="18">
        <v>0.72</v>
      </c>
      <c r="Z60" s="18"/>
      <c r="AA60" s="19">
        <v>2.1875855044172008</v>
      </c>
      <c r="AB60" s="19">
        <v>17.134646247082848</v>
      </c>
      <c r="AC60" s="19">
        <v>3.37</v>
      </c>
      <c r="AD60" s="19">
        <v>0.72</v>
      </c>
      <c r="AE60" s="20">
        <f t="shared" si="1"/>
        <v>0.15863987532214241</v>
      </c>
      <c r="AF60" s="20">
        <f t="shared" si="2"/>
        <v>4.6910378044755468E-4</v>
      </c>
      <c r="AG60" s="20">
        <f t="shared" si="3"/>
        <v>0.62481192453422663</v>
      </c>
      <c r="AH60" s="20">
        <f t="shared" si="4"/>
        <v>0</v>
      </c>
      <c r="AI60" s="20">
        <f t="shared" si="4"/>
        <v>7.4797939676214916E-6</v>
      </c>
      <c r="AJ60" s="21">
        <v>72026184</v>
      </c>
      <c r="AK60" s="21">
        <v>212984</v>
      </c>
      <c r="AL60" s="21">
        <v>283679110</v>
      </c>
      <c r="AM60" s="21">
        <v>98101527</v>
      </c>
      <c r="AN60" s="21">
        <v>0</v>
      </c>
      <c r="AO60" s="21">
        <v>3396</v>
      </c>
      <c r="AP60" s="22">
        <v>4</v>
      </c>
      <c r="AQ60" s="22">
        <v>40</v>
      </c>
      <c r="AR60" s="23">
        <v>5289573</v>
      </c>
      <c r="AS60" s="23">
        <v>744</v>
      </c>
      <c r="AT60" s="24">
        <v>12.77</v>
      </c>
      <c r="AU60" s="25">
        <v>94.98</v>
      </c>
      <c r="AV60" s="26">
        <v>4</v>
      </c>
      <c r="AW60" s="26">
        <v>36</v>
      </c>
      <c r="AX60" s="26">
        <v>616192</v>
      </c>
      <c r="AY60" s="26">
        <v>6865.1260000000002</v>
      </c>
      <c r="AZ60" s="27">
        <v>9.1236686000000002</v>
      </c>
      <c r="BA60" s="28">
        <v>626.35135000000002</v>
      </c>
      <c r="BB60" s="29">
        <v>4</v>
      </c>
      <c r="BC60" s="29">
        <v>29</v>
      </c>
      <c r="BD60" s="29">
        <v>5717</v>
      </c>
      <c r="BE60" s="29">
        <v>643034</v>
      </c>
      <c r="BF60" s="29">
        <v>6.8</v>
      </c>
      <c r="BG60" s="29">
        <v>43713.760000000002</v>
      </c>
    </row>
    <row r="61" spans="1:59" s="30" customFormat="1" x14ac:dyDescent="0.35">
      <c r="A61" s="12">
        <v>2010</v>
      </c>
      <c r="B61" s="12" t="s">
        <v>111</v>
      </c>
      <c r="C61" s="13" t="s">
        <v>112</v>
      </c>
      <c r="D61" s="14" t="s">
        <v>129</v>
      </c>
      <c r="E61" s="15">
        <v>45205.875812361184</v>
      </c>
      <c r="F61" s="15">
        <v>851956.4</v>
      </c>
      <c r="G61" s="12">
        <v>11.1</v>
      </c>
      <c r="H61" s="16">
        <v>18846143</v>
      </c>
      <c r="I61" s="17">
        <f t="shared" si="0"/>
        <v>0</v>
      </c>
      <c r="J61" s="17">
        <v>0</v>
      </c>
      <c r="K61" s="17">
        <v>44.27</v>
      </c>
      <c r="L61" s="17">
        <v>2.7050000000000001</v>
      </c>
      <c r="M61" s="17">
        <v>4.37</v>
      </c>
      <c r="N61" s="17">
        <v>49.29</v>
      </c>
      <c r="O61" s="17">
        <v>0</v>
      </c>
      <c r="P61" s="18">
        <v>1279</v>
      </c>
      <c r="Q61" s="18">
        <v>3359</v>
      </c>
      <c r="R61" s="17">
        <v>123811228</v>
      </c>
      <c r="S61" s="17">
        <v>159795</v>
      </c>
      <c r="T61" s="17">
        <v>100791</v>
      </c>
      <c r="U61" s="18" t="s">
        <v>62</v>
      </c>
      <c r="V61" s="18" t="s">
        <v>62</v>
      </c>
      <c r="W61" s="18">
        <v>16.190000000000001</v>
      </c>
      <c r="X61" s="18" t="s">
        <v>62</v>
      </c>
      <c r="Y61" s="18" t="s">
        <v>62</v>
      </c>
      <c r="Z61" s="18"/>
      <c r="AA61" s="19">
        <v>2.2935982820086371</v>
      </c>
      <c r="AB61" s="19">
        <v>16.190000000000001</v>
      </c>
      <c r="AC61" s="19">
        <v>4.9924248044436963</v>
      </c>
      <c r="AD61" s="19">
        <v>0.70992248279802228</v>
      </c>
      <c r="AE61" s="20">
        <f t="shared" si="1"/>
        <v>2.4263899891061379E-2</v>
      </c>
      <c r="AF61" s="20">
        <f t="shared" si="2"/>
        <v>1.5379730899385781E-2</v>
      </c>
      <c r="AG61" s="20">
        <f t="shared" si="3"/>
        <v>0.94888539090925916</v>
      </c>
      <c r="AH61" s="20">
        <f t="shared" si="4"/>
        <v>0</v>
      </c>
      <c r="AI61" s="20">
        <f t="shared" si="4"/>
        <v>4.1544901657146918E-8</v>
      </c>
      <c r="AJ61" s="21">
        <v>50630460</v>
      </c>
      <c r="AK61" s="21">
        <v>32092238</v>
      </c>
      <c r="AL61" s="21">
        <v>1979999260</v>
      </c>
      <c r="AM61" s="21">
        <v>23935921.561000001</v>
      </c>
      <c r="AN61" s="21">
        <v>0</v>
      </c>
      <c r="AO61" s="21">
        <v>86.69</v>
      </c>
      <c r="AP61" s="22">
        <v>5</v>
      </c>
      <c r="AQ61" s="22">
        <v>53</v>
      </c>
      <c r="AR61" s="23">
        <v>8529204</v>
      </c>
      <c r="AS61" s="23">
        <v>1194</v>
      </c>
      <c r="AT61" s="24">
        <v>11.44</v>
      </c>
      <c r="AU61" s="31">
        <v>136.61000000000001</v>
      </c>
      <c r="AV61" s="26">
        <v>5</v>
      </c>
      <c r="AW61" s="26">
        <v>53</v>
      </c>
      <c r="AX61" s="26">
        <v>1127138</v>
      </c>
      <c r="AY61" s="26">
        <v>6773</v>
      </c>
      <c r="AZ61" s="27">
        <v>9.76</v>
      </c>
      <c r="BA61" s="28">
        <v>661.09</v>
      </c>
      <c r="BB61" s="29">
        <v>5</v>
      </c>
      <c r="BC61" s="29">
        <v>35</v>
      </c>
      <c r="BD61" s="29">
        <v>18048</v>
      </c>
      <c r="BE61" s="29">
        <v>79719</v>
      </c>
      <c r="BF61" s="29">
        <v>8.85</v>
      </c>
      <c r="BG61" s="29">
        <v>7058</v>
      </c>
    </row>
    <row r="62" spans="1:59" s="30" customFormat="1" x14ac:dyDescent="0.35">
      <c r="A62" s="12">
        <v>2011</v>
      </c>
      <c r="B62" s="12" t="s">
        <v>111</v>
      </c>
      <c r="C62" s="13" t="s">
        <v>112</v>
      </c>
      <c r="D62" s="14" t="s">
        <v>130</v>
      </c>
      <c r="E62" s="15">
        <v>44574.560128155455</v>
      </c>
      <c r="F62" s="15">
        <v>849395.3</v>
      </c>
      <c r="G62" s="12">
        <v>10</v>
      </c>
      <c r="H62" s="16">
        <v>19055607</v>
      </c>
      <c r="I62" s="17">
        <f t="shared" si="0"/>
        <v>0</v>
      </c>
      <c r="J62" s="17">
        <v>0</v>
      </c>
      <c r="K62" s="17">
        <v>45.02</v>
      </c>
      <c r="L62" s="17">
        <v>3.4670000000000001</v>
      </c>
      <c r="M62" s="17">
        <v>4</v>
      </c>
      <c r="N62" s="17">
        <v>55.64</v>
      </c>
      <c r="O62" s="17">
        <v>0</v>
      </c>
      <c r="P62" s="18">
        <v>615</v>
      </c>
      <c r="Q62" s="18">
        <v>3675</v>
      </c>
      <c r="R62" s="17">
        <v>114441236</v>
      </c>
      <c r="S62" s="17">
        <v>113046</v>
      </c>
      <c r="T62" s="17">
        <v>82935</v>
      </c>
      <c r="U62" s="18" t="s">
        <v>62</v>
      </c>
      <c r="V62" s="18" t="s">
        <v>62</v>
      </c>
      <c r="W62" s="18" t="s">
        <v>62</v>
      </c>
      <c r="X62" s="18" t="s">
        <v>62</v>
      </c>
      <c r="Y62" s="18" t="s">
        <v>62</v>
      </c>
      <c r="Z62" s="18"/>
      <c r="AA62" s="19">
        <v>2.3089180475565318</v>
      </c>
      <c r="AB62" s="19">
        <v>22.758921780738341</v>
      </c>
      <c r="AC62" s="19">
        <v>4.6524343752411106</v>
      </c>
      <c r="AD62" s="19">
        <v>0.75949643062398253</v>
      </c>
      <c r="AE62" s="20">
        <f t="shared" si="1"/>
        <v>2.0612318968477657E-2</v>
      </c>
      <c r="AF62" s="20">
        <f t="shared" si="2"/>
        <v>5.4305878539302127E-3</v>
      </c>
      <c r="AG62" s="20">
        <f t="shared" si="3"/>
        <v>0.96385278450811884</v>
      </c>
      <c r="AH62" s="20">
        <f t="shared" si="4"/>
        <v>0</v>
      </c>
      <c r="AI62" s="20">
        <f t="shared" si="4"/>
        <v>2.9447182300209249E-8</v>
      </c>
      <c r="AJ62" s="21">
        <v>44910456</v>
      </c>
      <c r="AK62" s="21">
        <v>11832253.189999999</v>
      </c>
      <c r="AL62" s="21">
        <v>2100058132</v>
      </c>
      <c r="AM62" s="21">
        <v>22015368</v>
      </c>
      <c r="AN62" s="21">
        <v>0</v>
      </c>
      <c r="AO62" s="21">
        <v>64.16</v>
      </c>
      <c r="AP62" s="22">
        <v>5</v>
      </c>
      <c r="AQ62" s="22">
        <v>53</v>
      </c>
      <c r="AR62" s="23">
        <v>8575892</v>
      </c>
      <c r="AS62" s="23">
        <v>1131</v>
      </c>
      <c r="AT62" s="24">
        <v>11.51</v>
      </c>
      <c r="AU62" s="25">
        <v>130.1</v>
      </c>
      <c r="AV62" s="26">
        <v>5</v>
      </c>
      <c r="AW62" s="26">
        <v>53</v>
      </c>
      <c r="AX62" s="26">
        <v>1139656</v>
      </c>
      <c r="AY62" s="26">
        <v>6711</v>
      </c>
      <c r="AZ62" s="27">
        <v>9.85</v>
      </c>
      <c r="BA62" s="28">
        <v>661</v>
      </c>
      <c r="BB62" s="29">
        <v>5</v>
      </c>
      <c r="BC62" s="29">
        <v>35</v>
      </c>
      <c r="BD62" s="29">
        <v>17335</v>
      </c>
      <c r="BE62" s="29">
        <v>81173</v>
      </c>
      <c r="BF62" s="29">
        <v>8.5500000000000007</v>
      </c>
      <c r="BG62" s="29">
        <v>6941.28</v>
      </c>
    </row>
    <row r="63" spans="1:59" s="30" customFormat="1" x14ac:dyDescent="0.35">
      <c r="A63" s="17">
        <v>2009</v>
      </c>
      <c r="B63" s="32" t="s">
        <v>111</v>
      </c>
      <c r="C63" s="13" t="s">
        <v>112</v>
      </c>
      <c r="D63" s="14" t="s">
        <v>131</v>
      </c>
      <c r="E63" s="15">
        <v>45059.595840675458</v>
      </c>
      <c r="F63" s="15">
        <v>840480.6</v>
      </c>
      <c r="G63" s="17">
        <v>10.4</v>
      </c>
      <c r="H63" s="16">
        <v>18652644</v>
      </c>
      <c r="I63" s="17">
        <f t="shared" si="0"/>
        <v>0</v>
      </c>
      <c r="J63" s="17">
        <v>0</v>
      </c>
      <c r="K63" s="17">
        <v>43.33</v>
      </c>
      <c r="L63" s="17">
        <v>2.141</v>
      </c>
      <c r="M63" s="17">
        <v>3.94</v>
      </c>
      <c r="N63" s="17">
        <v>45.86</v>
      </c>
      <c r="O63" s="17">
        <v>0</v>
      </c>
      <c r="P63" s="18">
        <v>706</v>
      </c>
      <c r="Q63" s="18">
        <v>3571</v>
      </c>
      <c r="R63" s="17">
        <v>114853697</v>
      </c>
      <c r="S63" s="17">
        <v>219347</v>
      </c>
      <c r="T63" s="17">
        <v>115829</v>
      </c>
      <c r="U63" s="18" t="s">
        <v>62</v>
      </c>
      <c r="V63" s="18" t="s">
        <v>62</v>
      </c>
      <c r="W63" s="18" t="s">
        <v>62</v>
      </c>
      <c r="X63" s="18" t="s">
        <v>62</v>
      </c>
      <c r="Y63" s="18" t="s">
        <v>62</v>
      </c>
      <c r="Z63" s="18"/>
      <c r="AA63" s="19">
        <v>2.2743975091886082</v>
      </c>
      <c r="AB63" s="19">
        <v>14.15708861161818</v>
      </c>
      <c r="AC63" s="19">
        <v>4.5973007921271787</v>
      </c>
      <c r="AD63" s="19">
        <v>0.68314474405108627</v>
      </c>
      <c r="AE63" s="20">
        <f t="shared" si="1"/>
        <v>2.3832178139940357E-2</v>
      </c>
      <c r="AF63" s="20">
        <f t="shared" si="2"/>
        <v>1.6265121160796613E-2</v>
      </c>
      <c r="AG63" s="20">
        <f t="shared" si="3"/>
        <v>0.94492487635791678</v>
      </c>
      <c r="AH63" s="20">
        <f t="shared" si="4"/>
        <v>0</v>
      </c>
      <c r="AI63" s="20">
        <f t="shared" si="4"/>
        <v>3.75140671592735E-8</v>
      </c>
      <c r="AJ63" s="21">
        <v>46331440</v>
      </c>
      <c r="AK63" s="21">
        <v>31620546</v>
      </c>
      <c r="AL63" s="21">
        <v>1837000796</v>
      </c>
      <c r="AM63" s="21">
        <v>29117877</v>
      </c>
      <c r="AN63" s="21">
        <v>0</v>
      </c>
      <c r="AO63" s="21">
        <v>72.930000000000007</v>
      </c>
      <c r="AP63" s="23">
        <v>5</v>
      </c>
      <c r="AQ63" s="23">
        <v>53</v>
      </c>
      <c r="AR63" s="23">
        <v>8493591</v>
      </c>
      <c r="AS63" s="23">
        <v>1133</v>
      </c>
      <c r="AT63" s="24">
        <v>12.39</v>
      </c>
      <c r="AU63" s="31">
        <v>140.33000000000001</v>
      </c>
      <c r="AV63" s="26">
        <v>5</v>
      </c>
      <c r="AW63" s="26">
        <v>53</v>
      </c>
      <c r="AX63" s="26">
        <v>1125135</v>
      </c>
      <c r="AY63" s="26">
        <v>6834</v>
      </c>
      <c r="AZ63" s="27">
        <v>10.77</v>
      </c>
      <c r="BA63" s="28">
        <v>735.96</v>
      </c>
      <c r="BB63" s="29">
        <v>5</v>
      </c>
      <c r="BC63" s="29">
        <v>34</v>
      </c>
      <c r="BD63" s="29">
        <v>20457</v>
      </c>
      <c r="BE63" s="29">
        <v>68917</v>
      </c>
      <c r="BF63" s="29">
        <v>9.32</v>
      </c>
      <c r="BG63" s="29">
        <v>6422.81</v>
      </c>
    </row>
    <row r="64" spans="1:59" s="30" customFormat="1" x14ac:dyDescent="0.35">
      <c r="A64" s="12">
        <v>2017</v>
      </c>
      <c r="B64" s="12" t="s">
        <v>124</v>
      </c>
      <c r="C64" s="13" t="s">
        <v>125</v>
      </c>
      <c r="D64" s="14" t="s">
        <v>132</v>
      </c>
      <c r="E64" s="15">
        <v>65166.961883014199</v>
      </c>
      <c r="F64" s="15">
        <v>832826.8</v>
      </c>
      <c r="G64" s="12">
        <v>4.9000000000000004</v>
      </c>
      <c r="H64" s="16">
        <v>12779893</v>
      </c>
      <c r="I64" s="17">
        <f t="shared" si="0"/>
        <v>0</v>
      </c>
      <c r="J64" s="17">
        <v>2</v>
      </c>
      <c r="K64" s="17">
        <v>39.08</v>
      </c>
      <c r="L64" s="17">
        <v>2.23</v>
      </c>
      <c r="M64" s="17">
        <v>2.99</v>
      </c>
      <c r="N64" s="17">
        <v>38.799999999999997</v>
      </c>
      <c r="O64" s="17">
        <v>0</v>
      </c>
      <c r="P64" s="18">
        <v>5543</v>
      </c>
      <c r="Q64" s="18">
        <v>840</v>
      </c>
      <c r="R64" s="17">
        <v>70669829</v>
      </c>
      <c r="S64" s="17">
        <v>77794</v>
      </c>
      <c r="T64" s="17">
        <v>36070</v>
      </c>
      <c r="U64" s="18">
        <v>1.33</v>
      </c>
      <c r="V64" s="18" t="s">
        <v>62</v>
      </c>
      <c r="W64" s="18" t="s">
        <v>62</v>
      </c>
      <c r="X64" s="18">
        <v>3.24</v>
      </c>
      <c r="Y64" s="18" t="s">
        <v>62</v>
      </c>
      <c r="Z64" s="18">
        <v>1.33</v>
      </c>
      <c r="AA64" s="19">
        <v>2.1875855044172008</v>
      </c>
      <c r="AB64" s="19">
        <v>14.73443638842941</v>
      </c>
      <c r="AC64" s="19">
        <v>3.24</v>
      </c>
      <c r="AD64" s="19">
        <v>0.62802788237371954</v>
      </c>
      <c r="AE64" s="20">
        <f t="shared" si="1"/>
        <v>0.15134519429082521</v>
      </c>
      <c r="AF64" s="20">
        <f t="shared" si="2"/>
        <v>4.5347224865576331E-4</v>
      </c>
      <c r="AG64" s="20">
        <f t="shared" si="3"/>
        <v>0.63667299569973534</v>
      </c>
      <c r="AH64" s="20">
        <f t="shared" si="4"/>
        <v>0</v>
      </c>
      <c r="AI64" s="20">
        <f t="shared" si="4"/>
        <v>6.7423212567216727E-6</v>
      </c>
      <c r="AJ64" s="21">
        <v>69540948</v>
      </c>
      <c r="AK64" s="21">
        <v>208364</v>
      </c>
      <c r="AL64" s="21">
        <v>292542118</v>
      </c>
      <c r="AM64" s="21">
        <v>97191142</v>
      </c>
      <c r="AN64" s="21">
        <v>0</v>
      </c>
      <c r="AO64" s="21">
        <v>3098</v>
      </c>
      <c r="AP64" s="22">
        <v>4</v>
      </c>
      <c r="AQ64" s="22">
        <v>37</v>
      </c>
      <c r="AR64" s="23">
        <v>5264333</v>
      </c>
      <c r="AS64" s="23">
        <v>692.03751</v>
      </c>
      <c r="AT64" s="24">
        <v>12.951148</v>
      </c>
      <c r="AU64" s="25">
        <v>89.626801999999998</v>
      </c>
      <c r="AV64" s="26">
        <v>4</v>
      </c>
      <c r="AW64" s="26">
        <v>36</v>
      </c>
      <c r="AX64" s="26">
        <v>611670</v>
      </c>
      <c r="AY64" s="26">
        <v>6810.3014000000003</v>
      </c>
      <c r="AZ64" s="27">
        <v>9.0874176999999996</v>
      </c>
      <c r="BA64" s="28">
        <v>618.88054</v>
      </c>
      <c r="BB64" s="29">
        <v>4</v>
      </c>
      <c r="BC64" s="29">
        <v>29</v>
      </c>
      <c r="BD64" s="29">
        <v>5693</v>
      </c>
      <c r="BE64" s="29">
        <v>628998.98</v>
      </c>
      <c r="BF64" s="29">
        <v>6.4746110000000003</v>
      </c>
      <c r="BG64" s="29">
        <v>40725.237000000001</v>
      </c>
    </row>
    <row r="65" spans="1:59" s="30" customFormat="1" x14ac:dyDescent="0.35">
      <c r="A65" s="12">
        <v>2016</v>
      </c>
      <c r="B65" s="12" t="s">
        <v>124</v>
      </c>
      <c r="C65" s="13" t="s">
        <v>125</v>
      </c>
      <c r="D65" s="14" t="s">
        <v>133</v>
      </c>
      <c r="E65" s="15">
        <v>64453.55295460223</v>
      </c>
      <c r="F65" s="15">
        <v>826404.7</v>
      </c>
      <c r="G65" s="12">
        <v>5.8</v>
      </c>
      <c r="H65" s="16">
        <v>12821709</v>
      </c>
      <c r="I65" s="17">
        <f t="shared" si="0"/>
        <v>0</v>
      </c>
      <c r="J65" s="17">
        <v>2</v>
      </c>
      <c r="K65" s="17">
        <v>40.39</v>
      </c>
      <c r="L65" s="17">
        <v>1.702</v>
      </c>
      <c r="M65" s="17">
        <v>2.52</v>
      </c>
      <c r="N65" s="17">
        <v>42.43</v>
      </c>
      <c r="O65" s="17">
        <v>0</v>
      </c>
      <c r="P65" s="18">
        <v>5544</v>
      </c>
      <c r="Q65" s="18">
        <v>1089</v>
      </c>
      <c r="R65" s="17">
        <v>72225575</v>
      </c>
      <c r="S65" s="17">
        <v>97581</v>
      </c>
      <c r="T65" s="17">
        <v>35745</v>
      </c>
      <c r="U65" s="18" t="s">
        <v>62</v>
      </c>
      <c r="V65" s="18">
        <v>1.97</v>
      </c>
      <c r="W65" s="18" t="s">
        <v>62</v>
      </c>
      <c r="X65" s="18" t="s">
        <v>62</v>
      </c>
      <c r="Y65" s="18" t="s">
        <v>62</v>
      </c>
      <c r="Z65" s="18"/>
      <c r="AA65" s="19">
        <v>1.97</v>
      </c>
      <c r="AB65" s="19">
        <v>11.309272049594229</v>
      </c>
      <c r="AC65" s="19">
        <v>3.2924726584307722</v>
      </c>
      <c r="AD65" s="19">
        <v>0.65636700530415037</v>
      </c>
      <c r="AE65" s="20">
        <f t="shared" si="1"/>
        <v>0.15299818333324103</v>
      </c>
      <c r="AF65" s="20">
        <f t="shared" si="2"/>
        <v>5.7719626119152824E-4</v>
      </c>
      <c r="AG65" s="20">
        <f t="shared" si="3"/>
        <v>0.63707247600832528</v>
      </c>
      <c r="AH65" s="20">
        <f t="shared" si="4"/>
        <v>0</v>
      </c>
      <c r="AI65" s="20">
        <f t="shared" si="4"/>
        <v>7.454045283418858E-6</v>
      </c>
      <c r="AJ65" s="21">
        <v>71798282</v>
      </c>
      <c r="AK65" s="21">
        <v>270864</v>
      </c>
      <c r="AL65" s="21">
        <v>298962434</v>
      </c>
      <c r="AM65" s="21">
        <v>98240311</v>
      </c>
      <c r="AN65" s="21">
        <v>0</v>
      </c>
      <c r="AO65" s="21">
        <v>3498</v>
      </c>
      <c r="AP65" s="22">
        <v>4</v>
      </c>
      <c r="AQ65" s="22">
        <v>38</v>
      </c>
      <c r="AR65" s="23">
        <v>5231541</v>
      </c>
      <c r="AS65" s="23">
        <v>732.57655999999997</v>
      </c>
      <c r="AT65" s="24">
        <v>12.5352</v>
      </c>
      <c r="AU65" s="25">
        <v>91.829937999999999</v>
      </c>
      <c r="AV65" s="26">
        <v>4</v>
      </c>
      <c r="AW65" s="26">
        <v>36</v>
      </c>
      <c r="AX65" s="26">
        <v>606954</v>
      </c>
      <c r="AY65" s="26">
        <v>6989.8287</v>
      </c>
      <c r="AZ65" s="27">
        <v>9.0192817000000005</v>
      </c>
      <c r="BA65" s="28">
        <v>630.43233999999995</v>
      </c>
      <c r="BB65" s="29">
        <v>4</v>
      </c>
      <c r="BC65" s="29">
        <v>29</v>
      </c>
      <c r="BD65" s="29">
        <v>6054</v>
      </c>
      <c r="BE65" s="29">
        <v>600591.26</v>
      </c>
      <c r="BF65" s="29">
        <v>6.5082921000000002</v>
      </c>
      <c r="BG65" s="29">
        <v>39088.233999999997</v>
      </c>
    </row>
    <row r="66" spans="1:59" s="30" customFormat="1" x14ac:dyDescent="0.35">
      <c r="A66" s="12">
        <v>2015</v>
      </c>
      <c r="B66" s="12" t="s">
        <v>124</v>
      </c>
      <c r="C66" s="13" t="s">
        <v>125</v>
      </c>
      <c r="D66" s="14" t="s">
        <v>134</v>
      </c>
      <c r="E66" s="15">
        <v>64187.522381165487</v>
      </c>
      <c r="F66" s="15">
        <v>825424.9</v>
      </c>
      <c r="G66" s="12">
        <v>6</v>
      </c>
      <c r="H66" s="16">
        <v>12859585</v>
      </c>
      <c r="I66" s="17">
        <f t="shared" ref="I66:I129" si="5">IF(AVERAGEIFS($J$1:$J$766,$B$1:$B$766,$B66)&gt;0,0,1)</f>
        <v>0</v>
      </c>
      <c r="J66" s="17">
        <v>1</v>
      </c>
      <c r="K66" s="17">
        <v>42.6</v>
      </c>
      <c r="L66" s="17">
        <v>1.8220000000000001</v>
      </c>
      <c r="M66" s="17">
        <v>2.62</v>
      </c>
      <c r="N66" s="17">
        <v>44.13</v>
      </c>
      <c r="O66" s="17">
        <v>0</v>
      </c>
      <c r="P66" s="18">
        <v>6004</v>
      </c>
      <c r="Q66" s="18">
        <v>842</v>
      </c>
      <c r="R66" s="17">
        <v>84274845</v>
      </c>
      <c r="S66" s="17">
        <v>138639</v>
      </c>
      <c r="T66" s="17">
        <v>41963</v>
      </c>
      <c r="U66" s="18">
        <v>1.35</v>
      </c>
      <c r="V66" s="18">
        <v>1.92</v>
      </c>
      <c r="W66" s="18">
        <v>14.05</v>
      </c>
      <c r="X66" s="18">
        <v>3.71</v>
      </c>
      <c r="Y66" s="18">
        <v>0.72</v>
      </c>
      <c r="Z66" s="18">
        <v>1.35</v>
      </c>
      <c r="AA66" s="19">
        <v>1.92</v>
      </c>
      <c r="AB66" s="19">
        <v>14.05</v>
      </c>
      <c r="AC66" s="19">
        <v>3.71</v>
      </c>
      <c r="AD66" s="19">
        <v>0.72</v>
      </c>
      <c r="AE66" s="20">
        <f t="shared" ref="AE66:AE129" si="6">AJ66/SUM($AJ66:$AO66)</f>
        <v>0.24440611134538689</v>
      </c>
      <c r="AF66" s="20">
        <f t="shared" ref="AF66:AF129" si="7">AK66/SUM($AJ66:$AO66)</f>
        <v>5.9481954848318174E-4</v>
      </c>
      <c r="AG66" s="20">
        <f t="shared" ref="AG66:AG129" si="8">AL66/SUM($AJ66:$AO66)</f>
        <v>0.48498664452263951</v>
      </c>
      <c r="AH66" s="20">
        <f t="shared" ref="AH66:AI129" si="9">AN66/SUM($AJ66:$AO66)</f>
        <v>0</v>
      </c>
      <c r="AI66" s="20">
        <f t="shared" si="9"/>
        <v>1.2433936697235175E-5</v>
      </c>
      <c r="AJ66" s="21">
        <v>88060556</v>
      </c>
      <c r="AK66" s="21">
        <v>214316</v>
      </c>
      <c r="AL66" s="21">
        <v>174742740</v>
      </c>
      <c r="AM66" s="21">
        <v>97282139</v>
      </c>
      <c r="AN66" s="21">
        <v>0</v>
      </c>
      <c r="AO66" s="21">
        <v>4480</v>
      </c>
      <c r="AP66" s="22">
        <v>4</v>
      </c>
      <c r="AQ66" s="22">
        <v>37</v>
      </c>
      <c r="AR66" s="23">
        <v>5172653</v>
      </c>
      <c r="AS66" s="23">
        <v>719.25756999999999</v>
      </c>
      <c r="AT66" s="24">
        <v>12.500888</v>
      </c>
      <c r="AU66" s="25">
        <v>89.913583000000003</v>
      </c>
      <c r="AV66" s="26">
        <v>4</v>
      </c>
      <c r="AW66" s="26">
        <v>36</v>
      </c>
      <c r="AX66" s="26">
        <v>603187</v>
      </c>
      <c r="AY66" s="26">
        <v>6951.9368000000004</v>
      </c>
      <c r="AZ66" s="27">
        <v>9.0232445999999999</v>
      </c>
      <c r="BA66" s="28">
        <v>627.29026999999996</v>
      </c>
      <c r="BB66" s="29">
        <v>4</v>
      </c>
      <c r="BC66" s="29">
        <v>29</v>
      </c>
      <c r="BD66" s="29">
        <v>5997</v>
      </c>
      <c r="BE66" s="29">
        <v>599336.77</v>
      </c>
      <c r="BF66" s="29">
        <v>6.6667306999999996</v>
      </c>
      <c r="BG66" s="29">
        <v>39956.167999999998</v>
      </c>
    </row>
    <row r="67" spans="1:59" s="30" customFormat="1" x14ac:dyDescent="0.35">
      <c r="A67" s="12">
        <v>2014</v>
      </c>
      <c r="B67" s="12" t="s">
        <v>124</v>
      </c>
      <c r="C67" s="13" t="s">
        <v>125</v>
      </c>
      <c r="D67" s="14" t="s">
        <v>135</v>
      </c>
      <c r="E67" s="15">
        <v>62978.991535334011</v>
      </c>
      <c r="F67" s="15">
        <v>811490.1</v>
      </c>
      <c r="G67" s="12">
        <v>7.1</v>
      </c>
      <c r="H67" s="16">
        <v>12885092</v>
      </c>
      <c r="I67" s="17">
        <f t="shared" si="5"/>
        <v>0</v>
      </c>
      <c r="J67" s="17">
        <v>1</v>
      </c>
      <c r="K67" s="17">
        <v>45.67</v>
      </c>
      <c r="L67" s="17">
        <v>3.117</v>
      </c>
      <c r="M67" s="17">
        <v>4.37</v>
      </c>
      <c r="N67" s="17">
        <v>46.16</v>
      </c>
      <c r="O67" s="17">
        <v>0</v>
      </c>
      <c r="P67" s="18">
        <v>7164</v>
      </c>
      <c r="Q67" s="18">
        <v>725</v>
      </c>
      <c r="R67" s="17">
        <v>96624058</v>
      </c>
      <c r="S67" s="17">
        <v>170133</v>
      </c>
      <c r="T67" s="17">
        <v>52524</v>
      </c>
      <c r="U67" s="18">
        <v>1.46</v>
      </c>
      <c r="V67" s="18">
        <v>1.99</v>
      </c>
      <c r="W67" s="18">
        <v>22.36</v>
      </c>
      <c r="X67" s="18">
        <v>6.02</v>
      </c>
      <c r="Y67" s="18">
        <v>0.77</v>
      </c>
      <c r="Z67" s="18">
        <v>1.46</v>
      </c>
      <c r="AA67" s="19">
        <v>1.99</v>
      </c>
      <c r="AB67" s="19">
        <v>22.36</v>
      </c>
      <c r="AC67" s="19">
        <v>6.02</v>
      </c>
      <c r="AD67" s="19">
        <v>0.77</v>
      </c>
      <c r="AE67" s="20">
        <f t="shared" si="6"/>
        <v>0.34526715004699587</v>
      </c>
      <c r="AF67" s="20">
        <f t="shared" si="7"/>
        <v>1.1137854840611641E-3</v>
      </c>
      <c r="AG67" s="20">
        <f t="shared" si="8"/>
        <v>0.3299531040040844</v>
      </c>
      <c r="AH67" s="20">
        <f t="shared" si="9"/>
        <v>0</v>
      </c>
      <c r="AI67" s="20">
        <f t="shared" si="9"/>
        <v>2.0733450525229498E-5</v>
      </c>
      <c r="AJ67" s="21">
        <v>104395540</v>
      </c>
      <c r="AK67" s="21">
        <v>336766</v>
      </c>
      <c r="AL67" s="21">
        <v>99765160</v>
      </c>
      <c r="AM67" s="21">
        <v>97857900</v>
      </c>
      <c r="AN67" s="21">
        <v>0</v>
      </c>
      <c r="AO67" s="21">
        <v>6269</v>
      </c>
      <c r="AP67" s="22">
        <v>4</v>
      </c>
      <c r="AQ67" s="22">
        <v>37</v>
      </c>
      <c r="AR67" s="23">
        <v>5145022</v>
      </c>
      <c r="AS67" s="23">
        <v>745.20992999999999</v>
      </c>
      <c r="AT67" s="24">
        <v>11.913038999999999</v>
      </c>
      <c r="AU67" s="25">
        <v>88.777150000000006</v>
      </c>
      <c r="AV67" s="26">
        <v>4</v>
      </c>
      <c r="AW67" s="26">
        <v>36</v>
      </c>
      <c r="AX67" s="26">
        <v>600246</v>
      </c>
      <c r="AY67" s="26">
        <v>7027.6019999999999</v>
      </c>
      <c r="AZ67" s="27">
        <v>9.2610790999999999</v>
      </c>
      <c r="BA67" s="28">
        <v>650.83177999999998</v>
      </c>
      <c r="BB67" s="29">
        <v>4</v>
      </c>
      <c r="BC67" s="29">
        <v>29</v>
      </c>
      <c r="BD67" s="29">
        <v>6098</v>
      </c>
      <c r="BE67" s="29">
        <v>605795.38</v>
      </c>
      <c r="BF67" s="29">
        <v>6.8514936000000004</v>
      </c>
      <c r="BG67" s="29">
        <v>41506.031999999999</v>
      </c>
    </row>
    <row r="68" spans="1:59" s="30" customFormat="1" x14ac:dyDescent="0.35">
      <c r="A68" s="12">
        <v>2020</v>
      </c>
      <c r="B68" s="12" t="s">
        <v>124</v>
      </c>
      <c r="C68" s="13" t="s">
        <v>125</v>
      </c>
      <c r="D68" s="14" t="s">
        <v>136</v>
      </c>
      <c r="E68" s="15">
        <v>64225.104679591117</v>
      </c>
      <c r="F68" s="15">
        <v>810210.1</v>
      </c>
      <c r="G68" s="12" t="s">
        <v>62</v>
      </c>
      <c r="H68" s="16">
        <v>12615162</v>
      </c>
      <c r="I68" s="17">
        <f t="shared" si="5"/>
        <v>0</v>
      </c>
      <c r="J68" s="17">
        <v>2</v>
      </c>
      <c r="K68" s="17">
        <v>36.130000000000003</v>
      </c>
      <c r="L68" s="17">
        <v>1.891</v>
      </c>
      <c r="M68" s="17">
        <v>2.0299999999999998</v>
      </c>
      <c r="N68" s="17">
        <v>33.270000000000003</v>
      </c>
      <c r="O68" s="17">
        <v>0</v>
      </c>
      <c r="P68" s="18">
        <v>5774</v>
      </c>
      <c r="Q68" s="18">
        <v>951</v>
      </c>
      <c r="R68" s="17">
        <v>47511598</v>
      </c>
      <c r="S68" s="17">
        <v>56274</v>
      </c>
      <c r="T68" s="17">
        <v>25162</v>
      </c>
      <c r="U68" s="18" t="s">
        <v>62</v>
      </c>
      <c r="V68" s="18">
        <v>1.61</v>
      </c>
      <c r="W68" s="18" t="s">
        <v>62</v>
      </c>
      <c r="X68" s="18" t="s">
        <v>62</v>
      </c>
      <c r="Y68" s="18">
        <v>0.64</v>
      </c>
      <c r="Z68" s="18"/>
      <c r="AA68" s="19">
        <v>1.61</v>
      </c>
      <c r="AB68" s="19">
        <v>12.535325193609101</v>
      </c>
      <c r="AC68" s="19">
        <v>2.8422150630003218</v>
      </c>
      <c r="AD68" s="19">
        <v>0.64</v>
      </c>
      <c r="AE68" s="20">
        <f t="shared" si="6"/>
        <v>7.1915411071766022E-2</v>
      </c>
      <c r="AF68" s="20">
        <f t="shared" si="7"/>
        <v>2.9893827859380395E-4</v>
      </c>
      <c r="AG68" s="20">
        <f t="shared" si="8"/>
        <v>0.92777639078609053</v>
      </c>
      <c r="AH68" s="20">
        <f t="shared" si="9"/>
        <v>0</v>
      </c>
      <c r="AI68" s="20">
        <f t="shared" si="9"/>
        <v>9.259863549639054E-6</v>
      </c>
      <c r="AJ68" s="21">
        <v>36579544</v>
      </c>
      <c r="AK68" s="21">
        <v>152054</v>
      </c>
      <c r="AL68" s="21">
        <v>471910496</v>
      </c>
      <c r="AM68" s="21">
        <v>0</v>
      </c>
      <c r="AN68" s="21">
        <v>0</v>
      </c>
      <c r="AO68" s="21">
        <v>4710</v>
      </c>
      <c r="AP68" s="22">
        <v>1</v>
      </c>
      <c r="AQ68" s="22">
        <v>1</v>
      </c>
      <c r="AR68" s="23">
        <v>5339610</v>
      </c>
      <c r="AS68" s="23">
        <v>720.56664000000001</v>
      </c>
      <c r="AT68" s="24">
        <v>13.042875</v>
      </c>
      <c r="AU68" s="25">
        <v>93.982607000000002</v>
      </c>
      <c r="AV68" s="26">
        <v>4</v>
      </c>
      <c r="AW68" s="26">
        <v>24</v>
      </c>
      <c r="AX68" s="26">
        <v>628868</v>
      </c>
      <c r="AY68" s="26">
        <v>6027.5735000000004</v>
      </c>
      <c r="AZ68" s="27">
        <v>9.1468015000000005</v>
      </c>
      <c r="BA68" s="28">
        <v>551.33018000000004</v>
      </c>
      <c r="BB68" s="29">
        <v>4</v>
      </c>
      <c r="BC68" s="29">
        <v>22</v>
      </c>
      <c r="BD68" s="29">
        <v>5561</v>
      </c>
      <c r="BE68" s="29">
        <v>604840.31999999995</v>
      </c>
      <c r="BF68" s="29">
        <v>6.6969972999999996</v>
      </c>
      <c r="BG68" s="29">
        <v>40506.139000000003</v>
      </c>
    </row>
    <row r="69" spans="1:59" s="30" customFormat="1" x14ac:dyDescent="0.35">
      <c r="A69" s="12">
        <v>2013</v>
      </c>
      <c r="B69" s="12" t="s">
        <v>124</v>
      </c>
      <c r="C69" s="13" t="s">
        <v>125</v>
      </c>
      <c r="D69" s="14" t="s">
        <v>137</v>
      </c>
      <c r="E69" s="15">
        <v>61681.831061297737</v>
      </c>
      <c r="F69" s="15">
        <v>795435.2</v>
      </c>
      <c r="G69" s="12">
        <v>9</v>
      </c>
      <c r="H69" s="16">
        <v>12895778</v>
      </c>
      <c r="I69" s="17">
        <f t="shared" si="5"/>
        <v>0</v>
      </c>
      <c r="J69" s="17">
        <v>1</v>
      </c>
      <c r="K69" s="17">
        <v>45.02</v>
      </c>
      <c r="L69" s="17">
        <v>3.4830000000000001</v>
      </c>
      <c r="M69" s="17">
        <v>3.73</v>
      </c>
      <c r="N69" s="17">
        <v>51.99</v>
      </c>
      <c r="O69" s="17">
        <v>0</v>
      </c>
      <c r="P69" s="18">
        <v>6612</v>
      </c>
      <c r="Q69" s="18">
        <v>805</v>
      </c>
      <c r="R69" s="17">
        <v>97812108</v>
      </c>
      <c r="S69" s="17">
        <v>185024</v>
      </c>
      <c r="T69" s="17">
        <v>57481</v>
      </c>
      <c r="U69" s="18" t="s">
        <v>62</v>
      </c>
      <c r="V69" s="18">
        <v>1.88</v>
      </c>
      <c r="W69" s="18">
        <v>23.49</v>
      </c>
      <c r="X69" s="18">
        <v>4.82</v>
      </c>
      <c r="Y69" s="18">
        <v>0.81</v>
      </c>
      <c r="Z69" s="18"/>
      <c r="AA69" s="19">
        <v>1.88</v>
      </c>
      <c r="AB69" s="19">
        <v>23.49</v>
      </c>
      <c r="AC69" s="19">
        <v>4.82</v>
      </c>
      <c r="AD69" s="19">
        <v>0.81</v>
      </c>
      <c r="AE69" s="20">
        <f t="shared" si="6"/>
        <v>0.33606732861807737</v>
      </c>
      <c r="AF69" s="20">
        <f t="shared" si="7"/>
        <v>8.7011620719588197E-4</v>
      </c>
      <c r="AG69" s="20">
        <f t="shared" si="8"/>
        <v>0.35280535648399663</v>
      </c>
      <c r="AH69" s="20">
        <f t="shared" si="9"/>
        <v>0</v>
      </c>
      <c r="AI69" s="20">
        <f t="shared" si="9"/>
        <v>2.1548778058931608E-5</v>
      </c>
      <c r="AJ69" s="21">
        <v>105219056</v>
      </c>
      <c r="AK69" s="21">
        <v>272424</v>
      </c>
      <c r="AL69" s="21">
        <v>110459552</v>
      </c>
      <c r="AM69" s="21">
        <v>97131436</v>
      </c>
      <c r="AN69" s="21">
        <v>0</v>
      </c>
      <c r="AO69" s="21">
        <v>6746.69</v>
      </c>
      <c r="AP69" s="22">
        <v>4</v>
      </c>
      <c r="AQ69" s="22">
        <v>38</v>
      </c>
      <c r="AR69" s="23">
        <v>5120607</v>
      </c>
      <c r="AS69" s="23">
        <v>754.66693999999995</v>
      </c>
      <c r="AT69" s="24">
        <v>10.626317999999999</v>
      </c>
      <c r="AU69" s="25">
        <v>80.193308000000002</v>
      </c>
      <c r="AV69" s="26">
        <v>4</v>
      </c>
      <c r="AW69" s="26">
        <v>36</v>
      </c>
      <c r="AX69" s="26">
        <v>596672</v>
      </c>
      <c r="AY69" s="26">
        <v>7049.1976000000004</v>
      </c>
      <c r="AZ69" s="27">
        <v>8.1445623000000005</v>
      </c>
      <c r="BA69" s="28">
        <v>574.12629000000004</v>
      </c>
      <c r="BB69" s="29">
        <v>4</v>
      </c>
      <c r="BC69" s="29">
        <v>29</v>
      </c>
      <c r="BD69" s="29">
        <v>6498</v>
      </c>
      <c r="BE69" s="29">
        <v>569236.30000000005</v>
      </c>
      <c r="BF69" s="29">
        <v>5.9427966999999997</v>
      </c>
      <c r="BG69" s="29">
        <v>33828.555999999997</v>
      </c>
    </row>
    <row r="70" spans="1:59" s="30" customFormat="1" x14ac:dyDescent="0.35">
      <c r="A70" s="12">
        <v>2012</v>
      </c>
      <c r="B70" s="12" t="s">
        <v>124</v>
      </c>
      <c r="C70" s="13" t="s">
        <v>125</v>
      </c>
      <c r="D70" s="14" t="s">
        <v>138</v>
      </c>
      <c r="E70" s="15">
        <v>61377.126450619646</v>
      </c>
      <c r="F70" s="15">
        <v>790723.3</v>
      </c>
      <c r="G70" s="12">
        <v>9</v>
      </c>
      <c r="H70" s="16">
        <v>12883029</v>
      </c>
      <c r="I70" s="17">
        <f t="shared" si="5"/>
        <v>0</v>
      </c>
      <c r="J70" s="17">
        <v>1</v>
      </c>
      <c r="K70" s="17">
        <v>45.77</v>
      </c>
      <c r="L70" s="17">
        <v>3.58</v>
      </c>
      <c r="M70" s="17">
        <v>2.75</v>
      </c>
      <c r="N70" s="17">
        <v>54.99</v>
      </c>
      <c r="O70" s="17">
        <v>0</v>
      </c>
      <c r="P70" s="18">
        <v>5148</v>
      </c>
      <c r="Q70" s="18">
        <v>1156</v>
      </c>
      <c r="R70" s="17">
        <v>94410749</v>
      </c>
      <c r="S70" s="17">
        <v>172478</v>
      </c>
      <c r="T70" s="17">
        <v>60950</v>
      </c>
      <c r="U70" s="18">
        <v>1.39</v>
      </c>
      <c r="V70" s="18">
        <v>1.93</v>
      </c>
      <c r="W70" s="18">
        <v>24.35</v>
      </c>
      <c r="X70" s="18">
        <v>3.25</v>
      </c>
      <c r="Y70" s="18">
        <v>0.75</v>
      </c>
      <c r="Z70" s="18">
        <v>1.39</v>
      </c>
      <c r="AA70" s="19">
        <v>1.93</v>
      </c>
      <c r="AB70" s="19">
        <v>24.35</v>
      </c>
      <c r="AC70" s="19">
        <v>3.25</v>
      </c>
      <c r="AD70" s="19">
        <v>0.75</v>
      </c>
      <c r="AE70" s="20">
        <f t="shared" si="6"/>
        <v>0.2552936082009038</v>
      </c>
      <c r="AF70" s="20">
        <f t="shared" si="7"/>
        <v>7.1215609878001827E-4</v>
      </c>
      <c r="AG70" s="20">
        <f t="shared" si="8"/>
        <v>0.49367814632715606</v>
      </c>
      <c r="AH70" s="20">
        <f t="shared" si="9"/>
        <v>0</v>
      </c>
      <c r="AI70" s="20">
        <f t="shared" si="9"/>
        <v>1.4280510949723277E-5</v>
      </c>
      <c r="AJ70" s="21">
        <v>98323852</v>
      </c>
      <c r="AK70" s="21">
        <v>274280</v>
      </c>
      <c r="AL70" s="21">
        <v>190135340</v>
      </c>
      <c r="AM70" s="21">
        <v>96401309</v>
      </c>
      <c r="AN70" s="21">
        <v>0</v>
      </c>
      <c r="AO70" s="21">
        <v>5500</v>
      </c>
      <c r="AP70" s="22">
        <v>4</v>
      </c>
      <c r="AQ70" s="22">
        <v>38</v>
      </c>
      <c r="AR70" s="23">
        <v>5098647</v>
      </c>
      <c r="AS70" s="23">
        <v>766.57379000000003</v>
      </c>
      <c r="AT70" s="24">
        <v>11.375</v>
      </c>
      <c r="AU70" s="25">
        <v>87.197766999999999</v>
      </c>
      <c r="AV70" s="26">
        <v>4</v>
      </c>
      <c r="AW70" s="26">
        <v>36</v>
      </c>
      <c r="AX70" s="26">
        <v>590142</v>
      </c>
      <c r="AY70" s="26">
        <v>7174.5321000000004</v>
      </c>
      <c r="AZ70" s="27">
        <v>7.9878815000000003</v>
      </c>
      <c r="BA70" s="28">
        <v>573.09312999999997</v>
      </c>
      <c r="BB70" s="29">
        <v>4</v>
      </c>
      <c r="BC70" s="29">
        <v>28</v>
      </c>
      <c r="BD70" s="29">
        <v>6042</v>
      </c>
      <c r="BE70" s="29">
        <v>624482.01</v>
      </c>
      <c r="BF70" s="29">
        <v>5.7977755999999996</v>
      </c>
      <c r="BG70" s="29">
        <v>36206.065999999999</v>
      </c>
    </row>
    <row r="71" spans="1:59" s="30" customFormat="1" x14ac:dyDescent="0.35">
      <c r="A71" s="12">
        <v>2019</v>
      </c>
      <c r="B71" s="12" t="s">
        <v>139</v>
      </c>
      <c r="C71" s="13" t="s">
        <v>140</v>
      </c>
      <c r="D71" s="14" t="s">
        <v>141</v>
      </c>
      <c r="E71" s="15">
        <v>60359.134465093557</v>
      </c>
      <c r="F71" s="15">
        <v>772529.5</v>
      </c>
      <c r="G71" s="12" t="s">
        <v>62</v>
      </c>
      <c r="H71" s="16">
        <v>12798883</v>
      </c>
      <c r="I71" s="17">
        <f t="shared" si="5"/>
        <v>0</v>
      </c>
      <c r="J71" s="17">
        <v>2</v>
      </c>
      <c r="K71" s="17">
        <v>38.520000000000003</v>
      </c>
      <c r="L71" s="17">
        <v>2.4489999999999998</v>
      </c>
      <c r="M71" s="17">
        <v>2.56</v>
      </c>
      <c r="N71" s="17">
        <v>35.590000000000003</v>
      </c>
      <c r="O71" s="17">
        <v>1</v>
      </c>
      <c r="P71" s="18">
        <v>5590</v>
      </c>
      <c r="Q71" s="18">
        <v>817</v>
      </c>
      <c r="R71" s="17">
        <v>77356652</v>
      </c>
      <c r="S71" s="17">
        <v>51214</v>
      </c>
      <c r="T71" s="17">
        <v>45365</v>
      </c>
      <c r="U71" s="18">
        <v>1.54</v>
      </c>
      <c r="V71" s="18" t="s">
        <v>62</v>
      </c>
      <c r="W71" s="18" t="s">
        <v>62</v>
      </c>
      <c r="X71" s="18" t="s">
        <v>62</v>
      </c>
      <c r="Y71" s="18">
        <v>0.68</v>
      </c>
      <c r="Z71" s="18">
        <v>1.54</v>
      </c>
      <c r="AA71" s="19">
        <v>2.176146746141439</v>
      </c>
      <c r="AB71" s="19">
        <v>16.155101142605361</v>
      </c>
      <c r="AC71" s="19">
        <v>3.3292283805067271</v>
      </c>
      <c r="AD71" s="19">
        <v>0.68</v>
      </c>
      <c r="AE71" s="20">
        <f t="shared" si="6"/>
        <v>2.6416056195922438E-2</v>
      </c>
      <c r="AF71" s="20">
        <f t="shared" si="7"/>
        <v>6.1130346878284707E-4</v>
      </c>
      <c r="AG71" s="20">
        <f t="shared" si="8"/>
        <v>0.91636912014059813</v>
      </c>
      <c r="AH71" s="20">
        <f t="shared" si="9"/>
        <v>0</v>
      </c>
      <c r="AI71" s="20">
        <f t="shared" si="9"/>
        <v>2.9691101680330429E-6</v>
      </c>
      <c r="AJ71" s="21">
        <v>38844130</v>
      </c>
      <c r="AK71" s="21">
        <v>898906</v>
      </c>
      <c r="AL71" s="21">
        <v>1347497180</v>
      </c>
      <c r="AM71" s="21">
        <v>83229652</v>
      </c>
      <c r="AN71" s="21">
        <v>0</v>
      </c>
      <c r="AO71" s="21">
        <v>4366</v>
      </c>
      <c r="AP71" s="22">
        <v>11</v>
      </c>
      <c r="AQ71" s="22">
        <v>59</v>
      </c>
      <c r="AR71" s="23">
        <v>5418870</v>
      </c>
      <c r="AS71" s="23">
        <v>837</v>
      </c>
      <c r="AT71" s="24">
        <v>13.8</v>
      </c>
      <c r="AU71" s="25">
        <v>115.47</v>
      </c>
      <c r="AV71" s="26">
        <v>11</v>
      </c>
      <c r="AW71" s="26">
        <v>58</v>
      </c>
      <c r="AX71" s="26">
        <v>716992</v>
      </c>
      <c r="AY71" s="26">
        <v>4666</v>
      </c>
      <c r="AZ71" s="27">
        <v>8.7100000000000009</v>
      </c>
      <c r="BA71" s="28">
        <v>406.56</v>
      </c>
      <c r="BB71" s="29">
        <v>10</v>
      </c>
      <c r="BC71" s="29">
        <v>43</v>
      </c>
      <c r="BD71" s="29">
        <v>13788</v>
      </c>
      <c r="BE71" s="29">
        <v>304750.05</v>
      </c>
      <c r="BF71" s="29">
        <v>6.4064040000000002</v>
      </c>
      <c r="BG71" s="29">
        <v>19523.519</v>
      </c>
    </row>
    <row r="72" spans="1:59" s="30" customFormat="1" x14ac:dyDescent="0.35">
      <c r="A72" s="12">
        <v>2010</v>
      </c>
      <c r="B72" s="12" t="s">
        <v>124</v>
      </c>
      <c r="C72" s="13" t="s">
        <v>125</v>
      </c>
      <c r="D72" s="14" t="s">
        <v>142</v>
      </c>
      <c r="E72" s="15">
        <v>58828.608910291579</v>
      </c>
      <c r="F72" s="15">
        <v>755391.4</v>
      </c>
      <c r="G72" s="12">
        <v>10.4</v>
      </c>
      <c r="H72" s="16">
        <v>12840545</v>
      </c>
      <c r="I72" s="17">
        <f t="shared" si="5"/>
        <v>0</v>
      </c>
      <c r="J72" s="17">
        <v>0</v>
      </c>
      <c r="K72" s="17">
        <v>44.27</v>
      </c>
      <c r="L72" s="17">
        <v>2.7050000000000001</v>
      </c>
      <c r="M72" s="17">
        <v>4.37</v>
      </c>
      <c r="N72" s="17">
        <v>49.29</v>
      </c>
      <c r="O72" s="17">
        <v>0</v>
      </c>
      <c r="P72" s="18">
        <v>6105</v>
      </c>
      <c r="Q72" s="18">
        <v>1113</v>
      </c>
      <c r="R72" s="17">
        <v>103127834</v>
      </c>
      <c r="S72" s="17">
        <v>231534</v>
      </c>
      <c r="T72" s="17">
        <v>82559</v>
      </c>
      <c r="U72" s="18">
        <v>1.26</v>
      </c>
      <c r="V72" s="18">
        <v>1.69</v>
      </c>
      <c r="W72" s="18">
        <v>17.28</v>
      </c>
      <c r="X72" s="18" t="s">
        <v>62</v>
      </c>
      <c r="Y72" s="18">
        <v>0.65</v>
      </c>
      <c r="Z72" s="18">
        <v>1.26</v>
      </c>
      <c r="AA72" s="19">
        <v>1.69</v>
      </c>
      <c r="AB72" s="19">
        <v>17.28</v>
      </c>
      <c r="AC72" s="19">
        <v>4.9924248044436963</v>
      </c>
      <c r="AD72" s="19">
        <v>0.65</v>
      </c>
      <c r="AE72" s="20">
        <f t="shared" si="6"/>
        <v>0.36665489955340969</v>
      </c>
      <c r="AF72" s="20">
        <f t="shared" si="7"/>
        <v>1.3423688766982175E-3</v>
      </c>
      <c r="AG72" s="20">
        <f t="shared" si="8"/>
        <v>0.31672048303026662</v>
      </c>
      <c r="AH72" s="20">
        <f t="shared" si="9"/>
        <v>0</v>
      </c>
      <c r="AI72" s="20">
        <f t="shared" si="9"/>
        <v>6.2692958286511811E-6</v>
      </c>
      <c r="AJ72" s="21">
        <v>111865114</v>
      </c>
      <c r="AK72" s="21">
        <v>409552</v>
      </c>
      <c r="AL72" s="21">
        <v>96630300</v>
      </c>
      <c r="AM72" s="21">
        <v>96189587</v>
      </c>
      <c r="AN72" s="21">
        <v>0</v>
      </c>
      <c r="AO72" s="21">
        <v>1912.74</v>
      </c>
      <c r="AP72" s="22">
        <v>4</v>
      </c>
      <c r="AQ72" s="22">
        <v>72</v>
      </c>
      <c r="AR72" s="23">
        <v>5070056</v>
      </c>
      <c r="AS72" s="23">
        <v>799</v>
      </c>
      <c r="AT72" s="24">
        <v>11.52</v>
      </c>
      <c r="AU72" s="31">
        <v>92.03</v>
      </c>
      <c r="AV72" s="26">
        <v>4</v>
      </c>
      <c r="AW72" s="26">
        <v>71</v>
      </c>
      <c r="AX72" s="26">
        <v>578768</v>
      </c>
      <c r="AY72" s="26">
        <v>7406</v>
      </c>
      <c r="AZ72" s="27">
        <v>8.8800000000000008</v>
      </c>
      <c r="BA72" s="28">
        <v>657.52</v>
      </c>
      <c r="BB72" s="29">
        <v>4</v>
      </c>
      <c r="BC72" s="29">
        <v>53</v>
      </c>
      <c r="BD72" s="29">
        <v>5991</v>
      </c>
      <c r="BE72" s="29">
        <v>614535</v>
      </c>
      <c r="BF72" s="29">
        <v>6.82</v>
      </c>
      <c r="BG72" s="29">
        <v>41911.81</v>
      </c>
    </row>
    <row r="73" spans="1:59" s="30" customFormat="1" x14ac:dyDescent="0.35">
      <c r="A73" s="12">
        <v>2011</v>
      </c>
      <c r="B73" s="12" t="s">
        <v>124</v>
      </c>
      <c r="C73" s="13" t="s">
        <v>125</v>
      </c>
      <c r="D73" s="14" t="s">
        <v>143</v>
      </c>
      <c r="E73" s="15">
        <v>60012.32690977148</v>
      </c>
      <c r="F73" s="15">
        <v>772225.6</v>
      </c>
      <c r="G73" s="12">
        <v>9.6999999999999993</v>
      </c>
      <c r="H73" s="16">
        <v>12867783</v>
      </c>
      <c r="I73" s="17">
        <f t="shared" si="5"/>
        <v>0</v>
      </c>
      <c r="J73" s="17">
        <v>1</v>
      </c>
      <c r="K73" s="17">
        <v>45.02</v>
      </c>
      <c r="L73" s="17">
        <v>3.4670000000000001</v>
      </c>
      <c r="M73" s="17">
        <v>4</v>
      </c>
      <c r="N73" s="17">
        <v>55.64</v>
      </c>
      <c r="O73" s="17">
        <v>0</v>
      </c>
      <c r="P73" s="18">
        <v>6043</v>
      </c>
      <c r="Q73" s="18">
        <v>982</v>
      </c>
      <c r="R73" s="17">
        <v>100731240</v>
      </c>
      <c r="S73" s="17">
        <v>207202</v>
      </c>
      <c r="T73" s="17">
        <v>73047</v>
      </c>
      <c r="U73" s="18">
        <v>1.3</v>
      </c>
      <c r="V73" s="18">
        <v>1.72</v>
      </c>
      <c r="W73" s="18">
        <v>23.09</v>
      </c>
      <c r="X73" s="18">
        <v>5.15</v>
      </c>
      <c r="Y73" s="18">
        <v>0.69</v>
      </c>
      <c r="Z73" s="18">
        <v>1.3</v>
      </c>
      <c r="AA73" s="19">
        <v>1.72</v>
      </c>
      <c r="AB73" s="19">
        <v>23.09</v>
      </c>
      <c r="AC73" s="19">
        <v>5.15</v>
      </c>
      <c r="AD73" s="19">
        <v>0.69</v>
      </c>
      <c r="AE73" s="20">
        <f t="shared" si="6"/>
        <v>0.35698651120993657</v>
      </c>
      <c r="AF73" s="20">
        <f t="shared" si="7"/>
        <v>1.0583155135836179E-3</v>
      </c>
      <c r="AG73" s="20">
        <f t="shared" si="8"/>
        <v>0.32741649330655465</v>
      </c>
      <c r="AH73" s="20">
        <f t="shared" si="9"/>
        <v>0</v>
      </c>
      <c r="AI73" s="20">
        <f t="shared" si="9"/>
        <v>1.9107198104481917E-5</v>
      </c>
      <c r="AJ73" s="21">
        <v>108761398</v>
      </c>
      <c r="AK73" s="21">
        <v>322432</v>
      </c>
      <c r="AL73" s="21">
        <v>99752440</v>
      </c>
      <c r="AM73" s="21">
        <v>95823196</v>
      </c>
      <c r="AN73" s="21">
        <v>0</v>
      </c>
      <c r="AO73" s="21">
        <v>5821.2999999999993</v>
      </c>
      <c r="AP73" s="22">
        <v>4</v>
      </c>
      <c r="AQ73" s="22">
        <v>72</v>
      </c>
      <c r="AR73" s="23">
        <v>5089449</v>
      </c>
      <c r="AS73" s="23">
        <v>770</v>
      </c>
      <c r="AT73" s="24">
        <v>11.78</v>
      </c>
      <c r="AU73" s="25">
        <v>90.8</v>
      </c>
      <c r="AV73" s="26">
        <v>4</v>
      </c>
      <c r="AW73" s="26">
        <v>71</v>
      </c>
      <c r="AX73" s="26">
        <v>587337</v>
      </c>
      <c r="AY73" s="26">
        <v>7161</v>
      </c>
      <c r="AZ73" s="27">
        <v>8.64</v>
      </c>
      <c r="BA73" s="28">
        <v>618.78</v>
      </c>
      <c r="BB73" s="29">
        <v>4</v>
      </c>
      <c r="BC73" s="29">
        <v>52</v>
      </c>
      <c r="BD73" s="29">
        <v>5843</v>
      </c>
      <c r="BE73" s="29">
        <v>639570</v>
      </c>
      <c r="BF73" s="29">
        <v>6.42</v>
      </c>
      <c r="BG73" s="29">
        <v>41060.29</v>
      </c>
    </row>
    <row r="74" spans="1:59" s="30" customFormat="1" x14ac:dyDescent="0.35">
      <c r="A74" s="17">
        <v>2007</v>
      </c>
      <c r="B74" s="32" t="s">
        <v>124</v>
      </c>
      <c r="C74" s="13" t="s">
        <v>125</v>
      </c>
      <c r="D74" s="14" t="s">
        <v>144</v>
      </c>
      <c r="E74" s="15">
        <v>60615.920174330764</v>
      </c>
      <c r="F74" s="15">
        <v>769571.6</v>
      </c>
      <c r="G74" s="17">
        <v>5</v>
      </c>
      <c r="H74" s="16">
        <v>12695866</v>
      </c>
      <c r="I74" s="17">
        <f t="shared" si="5"/>
        <v>0</v>
      </c>
      <c r="J74" s="17">
        <v>0</v>
      </c>
      <c r="K74" s="17" t="s">
        <v>62</v>
      </c>
      <c r="L74" s="17">
        <v>2.286</v>
      </c>
      <c r="M74" s="17">
        <v>6.97</v>
      </c>
      <c r="N74" s="17">
        <v>32.78</v>
      </c>
      <c r="O74" s="17">
        <v>0</v>
      </c>
      <c r="P74" s="18">
        <v>5940</v>
      </c>
      <c r="Q74" s="18">
        <v>1052</v>
      </c>
      <c r="R74" s="17">
        <v>106299016</v>
      </c>
      <c r="S74" s="17">
        <v>302135</v>
      </c>
      <c r="T74" s="17">
        <v>119902</v>
      </c>
      <c r="U74" s="18">
        <v>1.0900000000000001</v>
      </c>
      <c r="V74" s="18">
        <v>1.33</v>
      </c>
      <c r="W74" s="18" t="s">
        <v>62</v>
      </c>
      <c r="X74" s="18" t="s">
        <v>62</v>
      </c>
      <c r="Y74" s="18" t="s">
        <v>62</v>
      </c>
      <c r="Z74" s="18">
        <v>1.0900000000000001</v>
      </c>
      <c r="AA74" s="19">
        <v>1.33</v>
      </c>
      <c r="AB74" s="19">
        <v>15.097711394063451</v>
      </c>
      <c r="AC74" s="19">
        <v>7.3815467393807772</v>
      </c>
      <c r="AD74" s="19">
        <v>0.58103021845052572</v>
      </c>
      <c r="AE74" s="20">
        <f t="shared" si="6"/>
        <v>0.333012877974937</v>
      </c>
      <c r="AF74" s="20">
        <f t="shared" si="7"/>
        <v>1.5947466502030071E-3</v>
      </c>
      <c r="AG74" s="20">
        <f t="shared" si="8"/>
        <v>0.38605141379419183</v>
      </c>
      <c r="AH74" s="20">
        <f t="shared" si="9"/>
        <v>0</v>
      </c>
      <c r="AI74" s="20">
        <f t="shared" si="9"/>
        <v>6.0103405526969468E-6</v>
      </c>
      <c r="AJ74" s="21">
        <v>114124416</v>
      </c>
      <c r="AK74" s="21">
        <v>546524</v>
      </c>
      <c r="AL74" s="21">
        <v>132300866</v>
      </c>
      <c r="AM74" s="21">
        <v>95728845</v>
      </c>
      <c r="AN74" s="21">
        <v>0</v>
      </c>
      <c r="AO74" s="21">
        <v>2059.7600000000002</v>
      </c>
      <c r="AP74" s="23">
        <v>8</v>
      </c>
      <c r="AQ74" s="23">
        <v>76</v>
      </c>
      <c r="AR74" s="23">
        <v>5065123</v>
      </c>
      <c r="AS74" s="23">
        <v>790</v>
      </c>
      <c r="AT74" s="24">
        <v>10.124220534150199</v>
      </c>
      <c r="AU74" s="25">
        <v>80.010000000000005</v>
      </c>
      <c r="AV74" s="26">
        <v>8</v>
      </c>
      <c r="AW74" s="26">
        <v>75</v>
      </c>
      <c r="AX74" s="26">
        <v>579121</v>
      </c>
      <c r="AY74" s="26">
        <v>7489</v>
      </c>
      <c r="AZ74" s="27">
        <v>8.5727371536721098</v>
      </c>
      <c r="BA74" s="28">
        <v>642</v>
      </c>
      <c r="BB74" s="29">
        <v>8</v>
      </c>
      <c r="BC74" s="29">
        <v>55</v>
      </c>
      <c r="BD74" s="29">
        <v>5889</v>
      </c>
      <c r="BE74" s="29">
        <v>642869</v>
      </c>
      <c r="BF74" s="29">
        <v>6.6064917026742096</v>
      </c>
      <c r="BG74" s="29">
        <v>42471.12</v>
      </c>
    </row>
    <row r="75" spans="1:59" s="30" customFormat="1" x14ac:dyDescent="0.35">
      <c r="A75" s="12">
        <v>2018</v>
      </c>
      <c r="B75" s="12" t="s">
        <v>139</v>
      </c>
      <c r="C75" s="13" t="s">
        <v>140</v>
      </c>
      <c r="D75" s="14" t="s">
        <v>145</v>
      </c>
      <c r="E75" s="15">
        <v>59633.774626131235</v>
      </c>
      <c r="F75" s="15">
        <v>763855.4</v>
      </c>
      <c r="G75" s="12">
        <v>4.3</v>
      </c>
      <c r="H75" s="16">
        <v>12809107</v>
      </c>
      <c r="I75" s="17">
        <f t="shared" si="5"/>
        <v>0</v>
      </c>
      <c r="J75" s="17">
        <v>2</v>
      </c>
      <c r="K75" s="17">
        <v>39.08</v>
      </c>
      <c r="L75" s="17">
        <v>2.6</v>
      </c>
      <c r="M75" s="17">
        <v>3.15</v>
      </c>
      <c r="N75" s="17">
        <v>38.81</v>
      </c>
      <c r="O75" s="17">
        <v>1</v>
      </c>
      <c r="P75" s="18">
        <v>5760</v>
      </c>
      <c r="Q75" s="18">
        <v>893</v>
      </c>
      <c r="R75" s="17">
        <v>77030723</v>
      </c>
      <c r="S75" s="17">
        <v>67113</v>
      </c>
      <c r="T75" s="17">
        <v>47261</v>
      </c>
      <c r="U75" s="18">
        <v>1.81</v>
      </c>
      <c r="V75" s="18">
        <v>2.09</v>
      </c>
      <c r="W75" s="18" t="s">
        <v>62</v>
      </c>
      <c r="X75" s="18" t="s">
        <v>62</v>
      </c>
      <c r="Y75" s="18" t="s">
        <v>62</v>
      </c>
      <c r="Z75" s="18">
        <v>1.81</v>
      </c>
      <c r="AA75" s="19">
        <v>2.09</v>
      </c>
      <c r="AB75" s="19">
        <v>17.134646247082848</v>
      </c>
      <c r="AC75" s="19">
        <v>3.8713752811270652</v>
      </c>
      <c r="AD75" s="19">
        <v>0.62810595158289428</v>
      </c>
      <c r="AE75" s="20">
        <f t="shared" si="6"/>
        <v>3.8516865489533855E-2</v>
      </c>
      <c r="AF75" s="20">
        <f t="shared" si="7"/>
        <v>2.419274607108605E-3</v>
      </c>
      <c r="AG75" s="20">
        <f t="shared" si="8"/>
        <v>0.8901631695977118</v>
      </c>
      <c r="AH75" s="20">
        <f t="shared" si="9"/>
        <v>0</v>
      </c>
      <c r="AI75" s="20">
        <f t="shared" si="9"/>
        <v>4.6515718713651802E-6</v>
      </c>
      <c r="AJ75" s="21">
        <v>46668322</v>
      </c>
      <c r="AK75" s="21">
        <v>2931274</v>
      </c>
      <c r="AL75" s="21">
        <v>1078551458</v>
      </c>
      <c r="AM75" s="21">
        <v>83476744</v>
      </c>
      <c r="AN75" s="21">
        <v>0</v>
      </c>
      <c r="AO75" s="21">
        <v>5636</v>
      </c>
      <c r="AP75" s="22">
        <v>11</v>
      </c>
      <c r="AQ75" s="22">
        <v>32</v>
      </c>
      <c r="AR75" s="23">
        <v>5390428</v>
      </c>
      <c r="AS75" s="23">
        <v>864</v>
      </c>
      <c r="AT75" s="24">
        <v>13.89</v>
      </c>
      <c r="AU75" s="25">
        <v>120.04</v>
      </c>
      <c r="AV75" s="26">
        <v>11</v>
      </c>
      <c r="AW75" s="26">
        <v>25</v>
      </c>
      <c r="AX75" s="26">
        <v>716936</v>
      </c>
      <c r="AY75" s="26">
        <v>5023.8701000000001</v>
      </c>
      <c r="AZ75" s="27">
        <v>8.9406943999999999</v>
      </c>
      <c r="BA75" s="28">
        <v>449.16887000000003</v>
      </c>
      <c r="BB75" s="29">
        <v>10</v>
      </c>
      <c r="BC75" s="29">
        <v>24</v>
      </c>
      <c r="BD75" s="29">
        <v>11743</v>
      </c>
      <c r="BE75" s="29">
        <v>348828</v>
      </c>
      <c r="BF75" s="29">
        <v>6.84</v>
      </c>
      <c r="BG75" s="29">
        <v>23855.24</v>
      </c>
    </row>
    <row r="76" spans="1:59" s="30" customFormat="1" x14ac:dyDescent="0.35">
      <c r="A76" s="17">
        <v>2006</v>
      </c>
      <c r="B76" s="13" t="s">
        <v>124</v>
      </c>
      <c r="C76" s="13" t="s">
        <v>125</v>
      </c>
      <c r="D76" s="14" t="s">
        <v>146</v>
      </c>
      <c r="E76" s="15">
        <v>60093.989578419096</v>
      </c>
      <c r="F76" s="15">
        <v>759825.7</v>
      </c>
      <c r="G76" s="17">
        <v>4.5</v>
      </c>
      <c r="H76" s="16">
        <v>12643955</v>
      </c>
      <c r="I76" s="17">
        <f t="shared" si="5"/>
        <v>0</v>
      </c>
      <c r="J76" s="17">
        <v>0</v>
      </c>
      <c r="K76" s="17" t="s">
        <v>62</v>
      </c>
      <c r="L76" s="17">
        <v>2.137</v>
      </c>
      <c r="M76" s="17">
        <v>6.73</v>
      </c>
      <c r="N76" s="17">
        <v>18.61</v>
      </c>
      <c r="O76" s="17">
        <v>0</v>
      </c>
      <c r="P76" s="18">
        <v>5535</v>
      </c>
      <c r="Q76" s="18">
        <v>870</v>
      </c>
      <c r="R76" s="17">
        <v>101074424</v>
      </c>
      <c r="S76" s="17">
        <v>308968</v>
      </c>
      <c r="T76" s="17">
        <v>122332</v>
      </c>
      <c r="U76" s="18">
        <v>0.96</v>
      </c>
      <c r="V76" s="18">
        <v>1.25</v>
      </c>
      <c r="W76" s="18" t="s">
        <v>62</v>
      </c>
      <c r="X76" s="18" t="s">
        <v>62</v>
      </c>
      <c r="Y76" s="18" t="s">
        <v>62</v>
      </c>
      <c r="Z76" s="18">
        <v>0.96</v>
      </c>
      <c r="AA76" s="19">
        <v>1.25</v>
      </c>
      <c r="AB76" s="19">
        <v>14.13114039693003</v>
      </c>
      <c r="AC76" s="19">
        <v>7.1610124069250478</v>
      </c>
      <c r="AD76" s="19">
        <v>0.4704061490499184</v>
      </c>
      <c r="AE76" s="20">
        <f t="shared" si="6"/>
        <v>0.37202384005844752</v>
      </c>
      <c r="AF76" s="20">
        <f t="shared" si="7"/>
        <v>1.9634031727386149E-3</v>
      </c>
      <c r="AG76" s="20">
        <f t="shared" si="8"/>
        <v>0.30474359704217152</v>
      </c>
      <c r="AH76" s="20">
        <f t="shared" si="9"/>
        <v>0</v>
      </c>
      <c r="AI76" s="20">
        <f t="shared" si="9"/>
        <v>7.968087334105658E-6</v>
      </c>
      <c r="AJ76" s="21">
        <v>109031484.76000001</v>
      </c>
      <c r="AK76" s="21">
        <v>575427.54000000015</v>
      </c>
      <c r="AL76" s="21">
        <v>89313219.420000002</v>
      </c>
      <c r="AM76" s="21">
        <v>94154140</v>
      </c>
      <c r="AN76" s="21">
        <v>0</v>
      </c>
      <c r="AO76" s="21">
        <v>2335.2600000000002</v>
      </c>
      <c r="AP76" s="23">
        <v>8</v>
      </c>
      <c r="AQ76" s="23">
        <v>76</v>
      </c>
      <c r="AR76" s="23">
        <v>5020608</v>
      </c>
      <c r="AS76" s="23">
        <v>769.85174571154175</v>
      </c>
      <c r="AT76" s="24">
        <v>8.4240724844391597</v>
      </c>
      <c r="AU76" s="25">
        <v>64.852869081460526</v>
      </c>
      <c r="AV76" s="26">
        <v>8</v>
      </c>
      <c r="AW76" s="26">
        <v>75</v>
      </c>
      <c r="AX76" s="26">
        <v>568400</v>
      </c>
      <c r="AY76" s="26">
        <v>7423.0172413793098</v>
      </c>
      <c r="AZ76" s="27">
        <v>7.94995097461796</v>
      </c>
      <c r="BA76" s="28">
        <v>590.12623152709364</v>
      </c>
      <c r="BB76" s="29">
        <v>8</v>
      </c>
      <c r="BC76" s="29">
        <v>53</v>
      </c>
      <c r="BD76" s="29">
        <v>6513</v>
      </c>
      <c r="BE76" s="29">
        <v>574702.18537284422</v>
      </c>
      <c r="BF76" s="29">
        <v>4.6885344211729754</v>
      </c>
      <c r="BG76" s="29">
        <v>26945.109780439121</v>
      </c>
    </row>
    <row r="77" spans="1:59" s="30" customFormat="1" x14ac:dyDescent="0.35">
      <c r="A77" s="17">
        <v>2008</v>
      </c>
      <c r="B77" s="32" t="s">
        <v>124</v>
      </c>
      <c r="C77" s="13" t="s">
        <v>125</v>
      </c>
      <c r="D77" s="14" t="s">
        <v>147</v>
      </c>
      <c r="E77" s="15">
        <v>59550.720724296894</v>
      </c>
      <c r="F77" s="15">
        <v>759095.3</v>
      </c>
      <c r="G77" s="17">
        <v>6.3</v>
      </c>
      <c r="H77" s="16">
        <v>12747038</v>
      </c>
      <c r="I77" s="17">
        <f t="shared" si="5"/>
        <v>0</v>
      </c>
      <c r="J77" s="17">
        <v>0</v>
      </c>
      <c r="K77" s="17">
        <v>40.69</v>
      </c>
      <c r="L77" s="17">
        <v>2.9830000000000001</v>
      </c>
      <c r="M77" s="17">
        <v>8.86</v>
      </c>
      <c r="N77" s="17">
        <v>45.88</v>
      </c>
      <c r="O77" s="17">
        <v>0</v>
      </c>
      <c r="P77" s="18">
        <v>6652</v>
      </c>
      <c r="Q77" s="18">
        <v>792</v>
      </c>
      <c r="R77" s="17">
        <v>106430304</v>
      </c>
      <c r="S77" s="17">
        <v>344637</v>
      </c>
      <c r="T77" s="17">
        <v>121493</v>
      </c>
      <c r="U77" s="18">
        <v>1.2</v>
      </c>
      <c r="V77" s="18">
        <v>1.58</v>
      </c>
      <c r="W77" s="18" t="s">
        <v>62</v>
      </c>
      <c r="X77" s="18" t="s">
        <v>62</v>
      </c>
      <c r="Y77" s="18" t="s">
        <v>62</v>
      </c>
      <c r="Z77" s="18">
        <v>1.2</v>
      </c>
      <c r="AA77" s="19">
        <v>1.58</v>
      </c>
      <c r="AB77" s="19">
        <v>19.619187803472759</v>
      </c>
      <c r="AC77" s="19">
        <v>9.1182546074696553</v>
      </c>
      <c r="AD77" s="19">
        <v>0.68330088246943577</v>
      </c>
      <c r="AE77" s="20">
        <f t="shared" si="6"/>
        <v>0.4088552535069912</v>
      </c>
      <c r="AF77" s="20">
        <f t="shared" si="7"/>
        <v>1.9202187853834152E-3</v>
      </c>
      <c r="AG77" s="20">
        <f t="shared" si="8"/>
        <v>0.25378475276654272</v>
      </c>
      <c r="AH77" s="20">
        <f t="shared" si="9"/>
        <v>0</v>
      </c>
      <c r="AI77" s="20">
        <f t="shared" si="9"/>
        <v>2.3944479388727759E-6</v>
      </c>
      <c r="AJ77" s="21">
        <v>115977742</v>
      </c>
      <c r="AK77" s="21">
        <v>544698</v>
      </c>
      <c r="AL77" s="21">
        <v>71989738</v>
      </c>
      <c r="AM77" s="21">
        <v>95151694</v>
      </c>
      <c r="AN77" s="21">
        <v>0</v>
      </c>
      <c r="AO77" s="21">
        <v>679.22</v>
      </c>
      <c r="AP77" s="23">
        <v>6</v>
      </c>
      <c r="AQ77" s="23">
        <v>74</v>
      </c>
      <c r="AR77" s="23">
        <v>5098579</v>
      </c>
      <c r="AS77" s="23">
        <v>765</v>
      </c>
      <c r="AT77" s="24">
        <v>11.067870468508293</v>
      </c>
      <c r="AU77" s="25">
        <v>84.62</v>
      </c>
      <c r="AV77" s="26">
        <v>6</v>
      </c>
      <c r="AW77" s="26">
        <v>73</v>
      </c>
      <c r="AX77" s="26">
        <v>586611</v>
      </c>
      <c r="AY77" s="26">
        <v>7354</v>
      </c>
      <c r="AZ77" s="27">
        <v>11.790275689742025</v>
      </c>
      <c r="BA77" s="28">
        <v>867.11</v>
      </c>
      <c r="BB77" s="29">
        <v>6</v>
      </c>
      <c r="BC77" s="29">
        <v>52</v>
      </c>
      <c r="BD77" s="29">
        <v>6016</v>
      </c>
      <c r="BE77" s="29">
        <v>630308</v>
      </c>
      <c r="BF77" s="29">
        <v>4.5427855616888744</v>
      </c>
      <c r="BG77" s="29">
        <v>28633.54</v>
      </c>
    </row>
    <row r="78" spans="1:59" s="30" customFormat="1" x14ac:dyDescent="0.35">
      <c r="A78" s="12">
        <v>2017</v>
      </c>
      <c r="B78" s="12" t="s">
        <v>139</v>
      </c>
      <c r="C78" s="13" t="s">
        <v>140</v>
      </c>
      <c r="D78" s="14" t="s">
        <v>148</v>
      </c>
      <c r="E78" s="15">
        <v>58955.601777895325</v>
      </c>
      <c r="F78" s="15">
        <v>754318</v>
      </c>
      <c r="G78" s="12">
        <v>4.9000000000000004</v>
      </c>
      <c r="H78" s="16">
        <v>12794679</v>
      </c>
      <c r="I78" s="17">
        <f t="shared" si="5"/>
        <v>0</v>
      </c>
      <c r="J78" s="17">
        <v>2</v>
      </c>
      <c r="K78" s="17">
        <v>39.08</v>
      </c>
      <c r="L78" s="17">
        <v>2.23</v>
      </c>
      <c r="M78" s="17">
        <v>2.99</v>
      </c>
      <c r="N78" s="17">
        <v>38.799999999999997</v>
      </c>
      <c r="O78" s="17">
        <v>1</v>
      </c>
      <c r="P78" s="18">
        <v>5253</v>
      </c>
      <c r="Q78" s="18">
        <v>667</v>
      </c>
      <c r="R78" s="17">
        <v>79252228</v>
      </c>
      <c r="S78" s="17">
        <v>68181</v>
      </c>
      <c r="T78" s="17">
        <v>49474</v>
      </c>
      <c r="U78" s="18" t="s">
        <v>62</v>
      </c>
      <c r="V78" s="18">
        <v>1.88</v>
      </c>
      <c r="W78" s="18" t="s">
        <v>62</v>
      </c>
      <c r="X78" s="18">
        <v>2.56</v>
      </c>
      <c r="Y78" s="18">
        <v>0.74</v>
      </c>
      <c r="Z78" s="18"/>
      <c r="AA78" s="19">
        <v>1.88</v>
      </c>
      <c r="AB78" s="19">
        <v>14.73443638842941</v>
      </c>
      <c r="AC78" s="19">
        <v>2.56</v>
      </c>
      <c r="AD78" s="19">
        <v>0.74</v>
      </c>
      <c r="AE78" s="20">
        <f t="shared" si="6"/>
        <v>4.0873957587557463E-2</v>
      </c>
      <c r="AF78" s="20">
        <f t="shared" si="7"/>
        <v>1.0859690822395364E-3</v>
      </c>
      <c r="AG78" s="20">
        <f t="shared" si="8"/>
        <v>0.88803402900454464</v>
      </c>
      <c r="AH78" s="20">
        <f t="shared" si="9"/>
        <v>0</v>
      </c>
      <c r="AI78" s="20">
        <f t="shared" si="9"/>
        <v>3.9174346266065044E-6</v>
      </c>
      <c r="AJ78" s="21">
        <v>48580044</v>
      </c>
      <c r="AK78" s="21">
        <v>1290710</v>
      </c>
      <c r="AL78" s="21">
        <v>1055457674</v>
      </c>
      <c r="AM78" s="21">
        <v>83199832</v>
      </c>
      <c r="AN78" s="21">
        <v>0</v>
      </c>
      <c r="AO78" s="21">
        <v>4656</v>
      </c>
      <c r="AP78" s="22">
        <v>11</v>
      </c>
      <c r="AQ78" s="22">
        <v>25</v>
      </c>
      <c r="AR78" s="23">
        <v>5356693</v>
      </c>
      <c r="AS78" s="23">
        <v>804.67087000000004</v>
      </c>
      <c r="AT78" s="24">
        <v>14.227364</v>
      </c>
      <c r="AU78" s="25">
        <v>114.48345999999999</v>
      </c>
      <c r="AV78" s="26">
        <v>11</v>
      </c>
      <c r="AW78" s="26">
        <v>25</v>
      </c>
      <c r="AX78" s="26">
        <v>698453</v>
      </c>
      <c r="AY78" s="26">
        <v>5085.3535000000002</v>
      </c>
      <c r="AZ78" s="27">
        <v>8.9774019999999997</v>
      </c>
      <c r="BA78" s="28">
        <v>456.53262999999998</v>
      </c>
      <c r="BB78" s="29">
        <v>10</v>
      </c>
      <c r="BC78" s="29">
        <v>24</v>
      </c>
      <c r="BD78" s="29">
        <v>22726</v>
      </c>
      <c r="BE78" s="29">
        <v>175603.26</v>
      </c>
      <c r="BF78" s="29">
        <v>6.7692642999999997</v>
      </c>
      <c r="BG78" s="29">
        <v>11887.049000000001</v>
      </c>
    </row>
    <row r="79" spans="1:59" s="30" customFormat="1" x14ac:dyDescent="0.35">
      <c r="A79" s="12">
        <v>2016</v>
      </c>
      <c r="B79" s="12" t="s">
        <v>139</v>
      </c>
      <c r="C79" s="13" t="s">
        <v>140</v>
      </c>
      <c r="D79" s="14" t="s">
        <v>149</v>
      </c>
      <c r="E79" s="15">
        <v>58243.653579146463</v>
      </c>
      <c r="F79" s="15">
        <v>744847.1</v>
      </c>
      <c r="G79" s="12">
        <v>5.4</v>
      </c>
      <c r="H79" s="16">
        <v>12788468</v>
      </c>
      <c r="I79" s="17">
        <f t="shared" si="5"/>
        <v>0</v>
      </c>
      <c r="J79" s="17">
        <v>2</v>
      </c>
      <c r="K79" s="17">
        <v>40.39</v>
      </c>
      <c r="L79" s="17">
        <v>1.702</v>
      </c>
      <c r="M79" s="17">
        <v>2.52</v>
      </c>
      <c r="N79" s="17">
        <v>42.43</v>
      </c>
      <c r="O79" s="17">
        <v>1</v>
      </c>
      <c r="P79" s="18">
        <v>5375</v>
      </c>
      <c r="Q79" s="18">
        <v>914</v>
      </c>
      <c r="R79" s="17">
        <v>85041303</v>
      </c>
      <c r="S79" s="17">
        <v>99539</v>
      </c>
      <c r="T79" s="17">
        <v>87052</v>
      </c>
      <c r="U79" s="18" t="s">
        <v>62</v>
      </c>
      <c r="V79" s="18" t="s">
        <v>62</v>
      </c>
      <c r="W79" s="18" t="s">
        <v>62</v>
      </c>
      <c r="X79" s="18" t="s">
        <v>62</v>
      </c>
      <c r="Y79" s="18" t="s">
        <v>62</v>
      </c>
      <c r="Z79" s="18"/>
      <c r="AA79" s="19">
        <v>2.2143440282408582</v>
      </c>
      <c r="AB79" s="19">
        <v>11.309272049594229</v>
      </c>
      <c r="AC79" s="19">
        <v>3.2924726584307722</v>
      </c>
      <c r="AD79" s="19">
        <v>0.65636700530415037</v>
      </c>
      <c r="AE79" s="20">
        <f t="shared" si="6"/>
        <v>4.8080083529852324E-2</v>
      </c>
      <c r="AF79" s="20">
        <f t="shared" si="7"/>
        <v>1.2270172509464949E-3</v>
      </c>
      <c r="AG79" s="20">
        <f t="shared" si="8"/>
        <v>0.87816873725736666</v>
      </c>
      <c r="AH79" s="20">
        <f t="shared" si="9"/>
        <v>0</v>
      </c>
      <c r="AI79" s="20">
        <f t="shared" si="9"/>
        <v>4.5711718052263904E-6</v>
      </c>
      <c r="AJ79" s="21">
        <v>54978156</v>
      </c>
      <c r="AK79" s="21">
        <v>1403058</v>
      </c>
      <c r="AL79" s="21">
        <v>1004160024</v>
      </c>
      <c r="AM79" s="21">
        <v>82924011</v>
      </c>
      <c r="AN79" s="21">
        <v>0</v>
      </c>
      <c r="AO79" s="21">
        <v>5227</v>
      </c>
      <c r="AP79" s="22">
        <v>11</v>
      </c>
      <c r="AQ79" s="22">
        <v>32</v>
      </c>
      <c r="AR79" s="23">
        <v>5335555</v>
      </c>
      <c r="AS79" s="23">
        <v>841.47963000000004</v>
      </c>
      <c r="AT79" s="24">
        <v>13.864881</v>
      </c>
      <c r="AU79" s="25">
        <v>116.67015000000001</v>
      </c>
      <c r="AV79" s="26">
        <v>11</v>
      </c>
      <c r="AW79" s="26">
        <v>25</v>
      </c>
      <c r="AX79" s="26">
        <v>696080</v>
      </c>
      <c r="AY79" s="26">
        <v>5211.9766</v>
      </c>
      <c r="AZ79" s="27">
        <v>9.2197753000000002</v>
      </c>
      <c r="BA79" s="28">
        <v>480.53253000000001</v>
      </c>
      <c r="BB79" s="29">
        <v>10</v>
      </c>
      <c r="BC79" s="29">
        <v>24</v>
      </c>
      <c r="BD79" s="29">
        <v>23372</v>
      </c>
      <c r="BE79" s="29">
        <v>168035.58</v>
      </c>
      <c r="BF79" s="29">
        <v>6.9221607000000001</v>
      </c>
      <c r="BG79" s="29">
        <v>11631.692999999999</v>
      </c>
    </row>
    <row r="80" spans="1:59" s="30" customFormat="1" x14ac:dyDescent="0.35">
      <c r="A80" s="17">
        <v>2009</v>
      </c>
      <c r="B80" s="32" t="s">
        <v>124</v>
      </c>
      <c r="C80" s="13" t="s">
        <v>125</v>
      </c>
      <c r="D80" s="14" t="s">
        <v>150</v>
      </c>
      <c r="E80" s="15">
        <v>57889.126466052629</v>
      </c>
      <c r="F80" s="15">
        <v>740794.3</v>
      </c>
      <c r="G80" s="17">
        <v>10.199999999999999</v>
      </c>
      <c r="H80" s="16">
        <v>12796778</v>
      </c>
      <c r="I80" s="17">
        <f t="shared" si="5"/>
        <v>0</v>
      </c>
      <c r="J80" s="17">
        <v>0</v>
      </c>
      <c r="K80" s="17">
        <v>43.33</v>
      </c>
      <c r="L80" s="17">
        <v>2.141</v>
      </c>
      <c r="M80" s="17">
        <v>3.94</v>
      </c>
      <c r="N80" s="17">
        <v>45.86</v>
      </c>
      <c r="O80" s="17">
        <v>0</v>
      </c>
      <c r="P80" s="18">
        <v>6396</v>
      </c>
      <c r="Q80" s="18">
        <v>623</v>
      </c>
      <c r="R80" s="17">
        <v>98974783</v>
      </c>
      <c r="S80" s="17">
        <v>237489</v>
      </c>
      <c r="T80" s="17">
        <v>77894</v>
      </c>
      <c r="U80" s="18">
        <v>1.1499999999999999</v>
      </c>
      <c r="V80" s="18">
        <v>1.62</v>
      </c>
      <c r="W80" s="18" t="s">
        <v>62</v>
      </c>
      <c r="X80" s="18" t="s">
        <v>62</v>
      </c>
      <c r="Y80" s="18">
        <v>0.56000000000000005</v>
      </c>
      <c r="Z80" s="18">
        <v>1.1499999999999999</v>
      </c>
      <c r="AA80" s="19">
        <v>1.62</v>
      </c>
      <c r="AB80" s="19">
        <v>14.15708861161818</v>
      </c>
      <c r="AC80" s="19">
        <v>4.5973007921271787</v>
      </c>
      <c r="AD80" s="19">
        <v>0.56000000000000005</v>
      </c>
      <c r="AE80" s="20">
        <f t="shared" si="6"/>
        <v>0.39215362314348884</v>
      </c>
      <c r="AF80" s="20">
        <f t="shared" si="7"/>
        <v>1.6635588691720487E-3</v>
      </c>
      <c r="AG80" s="20">
        <f t="shared" si="8"/>
        <v>0.26048712030237825</v>
      </c>
      <c r="AH80" s="20">
        <f t="shared" si="9"/>
        <v>0</v>
      </c>
      <c r="AI80" s="20">
        <f t="shared" si="9"/>
        <v>4.3947013182591255E-6</v>
      </c>
      <c r="AJ80" s="21">
        <v>108306004</v>
      </c>
      <c r="AK80" s="21">
        <v>459446</v>
      </c>
      <c r="AL80" s="21">
        <v>71942008</v>
      </c>
      <c r="AM80" s="21">
        <v>95473920</v>
      </c>
      <c r="AN80" s="21">
        <v>0</v>
      </c>
      <c r="AO80" s="21">
        <v>1213.74</v>
      </c>
      <c r="AP80" s="23">
        <v>6</v>
      </c>
      <c r="AQ80" s="23">
        <v>74</v>
      </c>
      <c r="AR80" s="23">
        <v>5074861</v>
      </c>
      <c r="AS80" s="23">
        <v>728</v>
      </c>
      <c r="AT80" s="24">
        <v>11.27</v>
      </c>
      <c r="AU80" s="31">
        <v>82.04</v>
      </c>
      <c r="AV80" s="26">
        <v>6</v>
      </c>
      <c r="AW80" s="26">
        <v>73</v>
      </c>
      <c r="AX80" s="26">
        <v>575801</v>
      </c>
      <c r="AY80" s="26">
        <v>7284</v>
      </c>
      <c r="AZ80" s="27">
        <v>11.31</v>
      </c>
      <c r="BA80" s="28">
        <v>823.87</v>
      </c>
      <c r="BB80" s="29">
        <v>6</v>
      </c>
      <c r="BC80" s="29">
        <v>53</v>
      </c>
      <c r="BD80" s="29">
        <v>5893</v>
      </c>
      <c r="BE80" s="29">
        <v>586958</v>
      </c>
      <c r="BF80" s="29">
        <v>4.33</v>
      </c>
      <c r="BG80" s="29">
        <v>25400.02</v>
      </c>
    </row>
    <row r="81" spans="1:59" s="30" customFormat="1" x14ac:dyDescent="0.35">
      <c r="A81" s="12">
        <v>2020</v>
      </c>
      <c r="B81" s="12" t="s">
        <v>139</v>
      </c>
      <c r="C81" s="13" t="s">
        <v>140</v>
      </c>
      <c r="D81" s="14" t="s">
        <v>151</v>
      </c>
      <c r="E81" s="15">
        <v>57561.930981701065</v>
      </c>
      <c r="F81" s="15">
        <v>736470.6</v>
      </c>
      <c r="G81" s="12" t="s">
        <v>62</v>
      </c>
      <c r="H81" s="16">
        <v>12794404</v>
      </c>
      <c r="I81" s="17">
        <f t="shared" si="5"/>
        <v>0</v>
      </c>
      <c r="J81" s="17">
        <v>2</v>
      </c>
      <c r="K81" s="17">
        <v>36.130000000000003</v>
      </c>
      <c r="L81" s="17">
        <v>1.891</v>
      </c>
      <c r="M81" s="17">
        <v>2.0299999999999998</v>
      </c>
      <c r="N81" s="17">
        <v>33.270000000000003</v>
      </c>
      <c r="O81" s="17">
        <v>1</v>
      </c>
      <c r="P81" s="18">
        <v>5186</v>
      </c>
      <c r="Q81" s="18">
        <v>844</v>
      </c>
      <c r="R81" s="17">
        <v>72283774</v>
      </c>
      <c r="S81" s="17">
        <v>34595</v>
      </c>
      <c r="T81" s="17">
        <v>38456</v>
      </c>
      <c r="U81" s="18" t="s">
        <v>62</v>
      </c>
      <c r="V81" s="18" t="s">
        <v>62</v>
      </c>
      <c r="W81" s="18" t="s">
        <v>62</v>
      </c>
      <c r="X81" s="18" t="s">
        <v>62</v>
      </c>
      <c r="Y81" s="18" t="s">
        <v>62</v>
      </c>
      <c r="Z81" s="18"/>
      <c r="AA81" s="19">
        <v>2.127327759928813</v>
      </c>
      <c r="AB81" s="19">
        <v>12.535325193609101</v>
      </c>
      <c r="AC81" s="19">
        <v>2.8422150630003218</v>
      </c>
      <c r="AD81" s="19">
        <v>0.5848556097000881</v>
      </c>
      <c r="AE81" s="20">
        <f t="shared" si="6"/>
        <v>1.6070597435104316E-2</v>
      </c>
      <c r="AF81" s="20">
        <f t="shared" si="7"/>
        <v>2.4695038168629353E-4</v>
      </c>
      <c r="AG81" s="20">
        <f t="shared" si="8"/>
        <v>0.98367933976657229</v>
      </c>
      <c r="AH81" s="20">
        <f t="shared" si="9"/>
        <v>0</v>
      </c>
      <c r="AI81" s="20">
        <f t="shared" si="9"/>
        <v>3.112416637071009E-6</v>
      </c>
      <c r="AJ81" s="21">
        <v>27123248</v>
      </c>
      <c r="AK81" s="21">
        <v>416792</v>
      </c>
      <c r="AL81" s="21">
        <v>1660210754</v>
      </c>
      <c r="AM81" s="21">
        <v>0</v>
      </c>
      <c r="AN81" s="21">
        <v>0</v>
      </c>
      <c r="AO81" s="21">
        <v>5253</v>
      </c>
      <c r="AP81" s="22">
        <v>1</v>
      </c>
      <c r="AQ81" s="22">
        <v>1</v>
      </c>
      <c r="AR81" s="23">
        <v>5448109</v>
      </c>
      <c r="AS81" s="23">
        <v>845.96772999999996</v>
      </c>
      <c r="AT81" s="24">
        <v>13.582329</v>
      </c>
      <c r="AU81" s="25">
        <v>114.90212</v>
      </c>
      <c r="AV81" s="26">
        <v>11</v>
      </c>
      <c r="AW81" s="26">
        <v>21</v>
      </c>
      <c r="AX81" s="26">
        <v>720919</v>
      </c>
      <c r="AY81" s="26">
        <v>4089.8036999999999</v>
      </c>
      <c r="AZ81" s="27">
        <v>8.4972078</v>
      </c>
      <c r="BA81" s="28">
        <v>347.51911999999999</v>
      </c>
      <c r="BB81" s="29">
        <v>10</v>
      </c>
      <c r="BC81" s="29">
        <v>20</v>
      </c>
      <c r="BD81" s="29">
        <v>15462</v>
      </c>
      <c r="BE81" s="29">
        <v>261971.84</v>
      </c>
      <c r="BF81" s="29">
        <v>6.1602810999999997</v>
      </c>
      <c r="BG81" s="29">
        <v>16138.201999999999</v>
      </c>
    </row>
    <row r="82" spans="1:59" s="30" customFormat="1" x14ac:dyDescent="0.35">
      <c r="A82" s="12">
        <v>2015</v>
      </c>
      <c r="B82" s="12" t="s">
        <v>139</v>
      </c>
      <c r="C82" s="13" t="s">
        <v>140</v>
      </c>
      <c r="D82" s="14" t="s">
        <v>152</v>
      </c>
      <c r="E82" s="15">
        <v>57400.656677590443</v>
      </c>
      <c r="F82" s="15">
        <v>734145.1</v>
      </c>
      <c r="G82" s="12">
        <v>5.3</v>
      </c>
      <c r="H82" s="16">
        <v>12789838</v>
      </c>
      <c r="I82" s="17">
        <f t="shared" si="5"/>
        <v>0</v>
      </c>
      <c r="J82" s="17">
        <v>2</v>
      </c>
      <c r="K82" s="17">
        <v>42.6</v>
      </c>
      <c r="L82" s="17">
        <v>1.8220000000000001</v>
      </c>
      <c r="M82" s="17">
        <v>2.62</v>
      </c>
      <c r="N82" s="17">
        <v>44.13</v>
      </c>
      <c r="O82" s="17">
        <v>1</v>
      </c>
      <c r="P82" s="18">
        <v>5705</v>
      </c>
      <c r="Q82" s="18">
        <v>790</v>
      </c>
      <c r="R82" s="17">
        <v>90972612</v>
      </c>
      <c r="S82" s="17">
        <v>200733</v>
      </c>
      <c r="T82" s="17">
        <v>103635</v>
      </c>
      <c r="U82" s="18" t="s">
        <v>62</v>
      </c>
      <c r="V82" s="18" t="s">
        <v>62</v>
      </c>
      <c r="W82" s="18" t="s">
        <v>62</v>
      </c>
      <c r="X82" s="18">
        <v>2.42</v>
      </c>
      <c r="Y82" s="18" t="s">
        <v>62</v>
      </c>
      <c r="Z82" s="18"/>
      <c r="AA82" s="19">
        <v>2.25948627072199</v>
      </c>
      <c r="AB82" s="19">
        <v>12.08771849023859</v>
      </c>
      <c r="AC82" s="19">
        <v>2.42</v>
      </c>
      <c r="AD82" s="19">
        <v>0.66963877086385626</v>
      </c>
      <c r="AE82" s="20">
        <f t="shared" si="6"/>
        <v>6.0493534441137566E-2</v>
      </c>
      <c r="AF82" s="20">
        <f t="shared" si="7"/>
        <v>2.5917893024590497E-3</v>
      </c>
      <c r="AG82" s="20">
        <f t="shared" si="8"/>
        <v>0.85808394244585429</v>
      </c>
      <c r="AH82" s="20">
        <f t="shared" si="9"/>
        <v>0</v>
      </c>
      <c r="AI82" s="20">
        <f t="shared" si="9"/>
        <v>1.1134255953766827E-5</v>
      </c>
      <c r="AJ82" s="21">
        <v>61796088</v>
      </c>
      <c r="AK82" s="21">
        <v>2647596</v>
      </c>
      <c r="AL82" s="21">
        <v>876560302</v>
      </c>
      <c r="AM82" s="21">
        <v>80516752</v>
      </c>
      <c r="AN82" s="21">
        <v>0</v>
      </c>
      <c r="AO82" s="21">
        <v>11374</v>
      </c>
      <c r="AP82" s="22">
        <v>11</v>
      </c>
      <c r="AQ82" s="22">
        <v>25</v>
      </c>
      <c r="AR82" s="23">
        <v>5304279</v>
      </c>
      <c r="AS82" s="23">
        <v>854.94910000000004</v>
      </c>
      <c r="AT82" s="24">
        <v>13.640808</v>
      </c>
      <c r="AU82" s="25">
        <v>116.62196</v>
      </c>
      <c r="AV82" s="26">
        <v>11</v>
      </c>
      <c r="AW82" s="26">
        <v>25</v>
      </c>
      <c r="AX82" s="26">
        <v>690881</v>
      </c>
      <c r="AY82" s="26">
        <v>5276.4964</v>
      </c>
      <c r="AZ82" s="27">
        <v>9.5992339999999992</v>
      </c>
      <c r="BA82" s="28">
        <v>506.50322999999997</v>
      </c>
      <c r="BB82" s="29">
        <v>10</v>
      </c>
      <c r="BC82" s="29">
        <v>24</v>
      </c>
      <c r="BD82" s="29">
        <v>23731</v>
      </c>
      <c r="BE82" s="29">
        <v>166463.95000000001</v>
      </c>
      <c r="BF82" s="29">
        <v>7.1972740999999996</v>
      </c>
      <c r="BG82" s="29">
        <v>11980.867</v>
      </c>
    </row>
    <row r="83" spans="1:59" s="30" customFormat="1" x14ac:dyDescent="0.35">
      <c r="A83" s="12">
        <v>2014</v>
      </c>
      <c r="B83" s="12" t="s">
        <v>139</v>
      </c>
      <c r="C83" s="13" t="s">
        <v>140</v>
      </c>
      <c r="D83" s="14" t="s">
        <v>153</v>
      </c>
      <c r="E83" s="15">
        <v>56181.173935257772</v>
      </c>
      <c r="F83" s="15">
        <v>718691.6</v>
      </c>
      <c r="G83" s="12">
        <v>5.9</v>
      </c>
      <c r="H83" s="16">
        <v>12792392</v>
      </c>
      <c r="I83" s="17">
        <f t="shared" si="5"/>
        <v>0</v>
      </c>
      <c r="J83" s="17">
        <v>2</v>
      </c>
      <c r="K83" s="17">
        <v>45.67</v>
      </c>
      <c r="L83" s="17">
        <v>3.117</v>
      </c>
      <c r="M83" s="17">
        <v>4.37</v>
      </c>
      <c r="N83" s="17">
        <v>46.16</v>
      </c>
      <c r="O83" s="17">
        <v>1</v>
      </c>
      <c r="P83" s="18">
        <v>6290</v>
      </c>
      <c r="Q83" s="18">
        <v>579</v>
      </c>
      <c r="R83" s="17">
        <v>102021683</v>
      </c>
      <c r="S83" s="17">
        <v>269973</v>
      </c>
      <c r="T83" s="17">
        <v>128269</v>
      </c>
      <c r="U83" s="18" t="s">
        <v>62</v>
      </c>
      <c r="V83" s="18">
        <v>2.5099999999999998</v>
      </c>
      <c r="W83" s="18">
        <v>23.67</v>
      </c>
      <c r="X83" s="18">
        <v>4.84</v>
      </c>
      <c r="Y83" s="18">
        <v>0.78</v>
      </c>
      <c r="Z83" s="18"/>
      <c r="AA83" s="19">
        <v>2.5099999999999998</v>
      </c>
      <c r="AB83" s="19">
        <v>23.67</v>
      </c>
      <c r="AC83" s="19">
        <v>4.84</v>
      </c>
      <c r="AD83" s="19">
        <v>0.78</v>
      </c>
      <c r="AE83" s="20">
        <f t="shared" si="6"/>
        <v>8.1510723627912854E-2</v>
      </c>
      <c r="AF83" s="20">
        <f t="shared" si="7"/>
        <v>3.2623940155323619E-3</v>
      </c>
      <c r="AG83" s="20">
        <f t="shared" si="8"/>
        <v>0.83107110737476364</v>
      </c>
      <c r="AH83" s="20">
        <f t="shared" si="9"/>
        <v>0</v>
      </c>
      <c r="AI83" s="20">
        <f t="shared" si="9"/>
        <v>1.3815097509911731E-5</v>
      </c>
      <c r="AJ83" s="21">
        <v>76253142</v>
      </c>
      <c r="AK83" s="21">
        <v>3051964</v>
      </c>
      <c r="AL83" s="21">
        <v>777465594</v>
      </c>
      <c r="AM83" s="21">
        <v>78714659</v>
      </c>
      <c r="AN83" s="21">
        <v>0</v>
      </c>
      <c r="AO83" s="21">
        <v>12924</v>
      </c>
      <c r="AP83" s="22">
        <v>11</v>
      </c>
      <c r="AQ83" s="22">
        <v>25</v>
      </c>
      <c r="AR83" s="23">
        <v>5289211</v>
      </c>
      <c r="AS83" s="23">
        <v>853.86608999999999</v>
      </c>
      <c r="AT83" s="24">
        <v>13.318177</v>
      </c>
      <c r="AU83" s="25">
        <v>113.71939999999999</v>
      </c>
      <c r="AV83" s="26">
        <v>11</v>
      </c>
      <c r="AW83" s="26">
        <v>25</v>
      </c>
      <c r="AX83" s="26">
        <v>690549</v>
      </c>
      <c r="AY83" s="26">
        <v>5231.0937000000004</v>
      </c>
      <c r="AZ83" s="27">
        <v>9.7250476999999993</v>
      </c>
      <c r="BA83" s="28">
        <v>508.72635000000002</v>
      </c>
      <c r="BB83" s="29">
        <v>10</v>
      </c>
      <c r="BC83" s="29">
        <v>24</v>
      </c>
      <c r="BD83" s="29">
        <v>24222</v>
      </c>
      <c r="BE83" s="29">
        <v>166232.12</v>
      </c>
      <c r="BF83" s="29">
        <v>7.4113360999999998</v>
      </c>
      <c r="BG83" s="29">
        <v>12320.021000000001</v>
      </c>
    </row>
    <row r="84" spans="1:59" s="30" customFormat="1" x14ac:dyDescent="0.35">
      <c r="A84" s="12">
        <v>2013</v>
      </c>
      <c r="B84" s="12" t="s">
        <v>139</v>
      </c>
      <c r="C84" s="13" t="s">
        <v>140</v>
      </c>
      <c r="D84" s="14" t="s">
        <v>154</v>
      </c>
      <c r="E84" s="15">
        <v>55103.322201475516</v>
      </c>
      <c r="F84" s="15">
        <v>704195</v>
      </c>
      <c r="G84" s="12">
        <v>7.4</v>
      </c>
      <c r="H84" s="16">
        <v>12779538</v>
      </c>
      <c r="I84" s="17">
        <f t="shared" si="5"/>
        <v>0</v>
      </c>
      <c r="J84" s="17">
        <v>2</v>
      </c>
      <c r="K84" s="17">
        <v>45.02</v>
      </c>
      <c r="L84" s="17">
        <v>3.4830000000000001</v>
      </c>
      <c r="M84" s="17">
        <v>3.73</v>
      </c>
      <c r="N84" s="17">
        <v>51.99</v>
      </c>
      <c r="O84" s="17">
        <v>1</v>
      </c>
      <c r="P84" s="18">
        <v>5832</v>
      </c>
      <c r="Q84" s="18">
        <v>672</v>
      </c>
      <c r="R84" s="17">
        <v>108729047</v>
      </c>
      <c r="S84" s="17">
        <v>251154</v>
      </c>
      <c r="T84" s="17">
        <v>137122</v>
      </c>
      <c r="U84" s="18">
        <v>2.16</v>
      </c>
      <c r="V84" s="18">
        <v>2.4700000000000002</v>
      </c>
      <c r="W84" s="18" t="s">
        <v>62</v>
      </c>
      <c r="X84" s="18">
        <v>4</v>
      </c>
      <c r="Y84" s="18">
        <v>0.82</v>
      </c>
      <c r="Z84" s="18">
        <v>2.16</v>
      </c>
      <c r="AA84" s="19">
        <v>2.4700000000000002</v>
      </c>
      <c r="AB84" s="19">
        <v>22.862714639490921</v>
      </c>
      <c r="AC84" s="19">
        <v>4</v>
      </c>
      <c r="AD84" s="19">
        <v>0.82</v>
      </c>
      <c r="AE84" s="20">
        <f t="shared" si="6"/>
        <v>9.4533480883061544E-2</v>
      </c>
      <c r="AF84" s="20">
        <f t="shared" si="7"/>
        <v>2.0660121166774241E-3</v>
      </c>
      <c r="AG84" s="20">
        <f t="shared" si="8"/>
        <v>0.81363130743989465</v>
      </c>
      <c r="AH84" s="20">
        <f t="shared" si="9"/>
        <v>0</v>
      </c>
      <c r="AI84" s="20">
        <f t="shared" si="9"/>
        <v>2.1708089239084502E-5</v>
      </c>
      <c r="AJ84" s="21">
        <v>82911636</v>
      </c>
      <c r="AK84" s="21">
        <v>1812018.8</v>
      </c>
      <c r="AL84" s="21">
        <v>713604346</v>
      </c>
      <c r="AM84" s="21">
        <v>78714031</v>
      </c>
      <c r="AN84" s="21">
        <v>0</v>
      </c>
      <c r="AO84" s="21">
        <v>19039.32</v>
      </c>
      <c r="AP84" s="22">
        <v>11</v>
      </c>
      <c r="AQ84" s="22">
        <v>26</v>
      </c>
      <c r="AR84" s="23">
        <v>5272857</v>
      </c>
      <c r="AS84" s="23">
        <v>857.40751999999998</v>
      </c>
      <c r="AT84" s="24">
        <v>12.789194</v>
      </c>
      <c r="AU84" s="25">
        <v>109.65551000000001</v>
      </c>
      <c r="AV84" s="26">
        <v>11</v>
      </c>
      <c r="AW84" s="26">
        <v>25</v>
      </c>
      <c r="AX84" s="26">
        <v>689355</v>
      </c>
      <c r="AY84" s="26">
        <v>5215.6256000000003</v>
      </c>
      <c r="AZ84" s="27">
        <v>9.2499220999999991</v>
      </c>
      <c r="BA84" s="28">
        <v>482.44130000000001</v>
      </c>
      <c r="BB84" s="29">
        <v>10</v>
      </c>
      <c r="BC84" s="29">
        <v>24</v>
      </c>
      <c r="BD84" s="29">
        <v>24601</v>
      </c>
      <c r="BE84" s="29">
        <v>162741.07</v>
      </c>
      <c r="BF84" s="29">
        <v>6.9687237</v>
      </c>
      <c r="BG84" s="29">
        <v>11340.976000000001</v>
      </c>
    </row>
    <row r="85" spans="1:59" s="30" customFormat="1" x14ac:dyDescent="0.35">
      <c r="A85" s="12">
        <v>2012</v>
      </c>
      <c r="B85" s="12" t="s">
        <v>139</v>
      </c>
      <c r="C85" s="13" t="s">
        <v>140</v>
      </c>
      <c r="D85" s="14" t="s">
        <v>155</v>
      </c>
      <c r="E85" s="15">
        <v>53958.834917636865</v>
      </c>
      <c r="F85" s="15">
        <v>689007</v>
      </c>
      <c r="G85" s="12">
        <v>7.8</v>
      </c>
      <c r="H85" s="16">
        <v>12769123</v>
      </c>
      <c r="I85" s="17">
        <f t="shared" si="5"/>
        <v>0</v>
      </c>
      <c r="J85" s="17">
        <v>2</v>
      </c>
      <c r="K85" s="17">
        <v>45.77</v>
      </c>
      <c r="L85" s="17">
        <v>3.58</v>
      </c>
      <c r="M85" s="17">
        <v>2.75</v>
      </c>
      <c r="N85" s="17">
        <v>54.99</v>
      </c>
      <c r="O85" s="17">
        <v>1</v>
      </c>
      <c r="P85" s="18">
        <v>5011</v>
      </c>
      <c r="Q85" s="18">
        <v>830</v>
      </c>
      <c r="R85" s="17">
        <v>109996697</v>
      </c>
      <c r="S85" s="17">
        <v>240386</v>
      </c>
      <c r="T85" s="17">
        <v>132776</v>
      </c>
      <c r="U85" s="18" t="s">
        <v>62</v>
      </c>
      <c r="V85" s="18" t="s">
        <v>62</v>
      </c>
      <c r="W85" s="18" t="s">
        <v>62</v>
      </c>
      <c r="X85" s="18" t="s">
        <v>62</v>
      </c>
      <c r="Y85" s="18" t="s">
        <v>62</v>
      </c>
      <c r="Z85" s="18"/>
      <c r="AA85" s="19">
        <v>2.324237813104427</v>
      </c>
      <c r="AB85" s="19">
        <v>23.49195884567845</v>
      </c>
      <c r="AC85" s="19">
        <v>3.503818060367514</v>
      </c>
      <c r="AD85" s="19">
        <v>0.75442193202762442</v>
      </c>
      <c r="AE85" s="20">
        <f t="shared" si="6"/>
        <v>8.8222476206939029E-2</v>
      </c>
      <c r="AF85" s="20">
        <f t="shared" si="7"/>
        <v>1.759921203512288E-3</v>
      </c>
      <c r="AG85" s="20">
        <f t="shared" si="8"/>
        <v>0.82913739983943213</v>
      </c>
      <c r="AH85" s="20">
        <f t="shared" si="9"/>
        <v>0</v>
      </c>
      <c r="AI85" s="20">
        <f t="shared" si="9"/>
        <v>1.9507829886379605E-5</v>
      </c>
      <c r="AJ85" s="21">
        <v>82018494</v>
      </c>
      <c r="AK85" s="21">
        <v>1636160</v>
      </c>
      <c r="AL85" s="21">
        <v>770830788</v>
      </c>
      <c r="AM85" s="21">
        <v>75174408</v>
      </c>
      <c r="AN85" s="21">
        <v>0</v>
      </c>
      <c r="AO85" s="21">
        <v>18136</v>
      </c>
      <c r="AP85" s="22">
        <v>11</v>
      </c>
      <c r="AQ85" s="22">
        <v>26</v>
      </c>
      <c r="AR85" s="23">
        <v>5261381</v>
      </c>
      <c r="AS85" s="23">
        <v>837.48699999999997</v>
      </c>
      <c r="AT85" s="24">
        <v>12.749867</v>
      </c>
      <c r="AU85" s="25">
        <v>106.77848</v>
      </c>
      <c r="AV85" s="26">
        <v>11</v>
      </c>
      <c r="AW85" s="26">
        <v>25</v>
      </c>
      <c r="AX85" s="26">
        <v>687750</v>
      </c>
      <c r="AY85" s="26">
        <v>5200.5050000000001</v>
      </c>
      <c r="AZ85" s="27">
        <v>9.4371375000000004</v>
      </c>
      <c r="BA85" s="28">
        <v>490.77881000000002</v>
      </c>
      <c r="BB85" s="29">
        <v>10</v>
      </c>
      <c r="BC85" s="29">
        <v>24</v>
      </c>
      <c r="BD85" s="29">
        <v>24963</v>
      </c>
      <c r="BE85" s="29">
        <v>160366.87</v>
      </c>
      <c r="BF85" s="29">
        <v>7.2280186000000004</v>
      </c>
      <c r="BG85" s="29">
        <v>11591.347</v>
      </c>
    </row>
    <row r="86" spans="1:59" s="30" customFormat="1" x14ac:dyDescent="0.35">
      <c r="A86" s="12">
        <v>2010</v>
      </c>
      <c r="B86" s="12" t="s">
        <v>139</v>
      </c>
      <c r="C86" s="13" t="s">
        <v>140</v>
      </c>
      <c r="D86" s="33" t="s">
        <v>156</v>
      </c>
      <c r="E86" s="15">
        <v>52457.28127950598</v>
      </c>
      <c r="F86" s="15">
        <v>666805.80000000005</v>
      </c>
      <c r="G86" s="12">
        <v>8.5</v>
      </c>
      <c r="H86" s="16">
        <v>12711406</v>
      </c>
      <c r="I86" s="17">
        <f t="shared" si="5"/>
        <v>0</v>
      </c>
      <c r="J86" s="17">
        <v>2</v>
      </c>
      <c r="K86" s="17">
        <v>44.27</v>
      </c>
      <c r="L86" s="17">
        <v>2.7050000000000001</v>
      </c>
      <c r="M86" s="17">
        <v>4.37</v>
      </c>
      <c r="N86" s="17">
        <v>49.29</v>
      </c>
      <c r="O86" s="17">
        <v>1</v>
      </c>
      <c r="P86" s="18">
        <v>5625</v>
      </c>
      <c r="Q86" s="18">
        <v>905</v>
      </c>
      <c r="R86" s="17">
        <v>122829611</v>
      </c>
      <c r="S86" s="17">
        <v>387433</v>
      </c>
      <c r="T86" s="17">
        <v>135887</v>
      </c>
      <c r="U86" s="18" t="s">
        <v>62</v>
      </c>
      <c r="V86" s="18">
        <v>2.4</v>
      </c>
      <c r="W86" s="18">
        <v>16.260000000000002</v>
      </c>
      <c r="X86" s="18" t="s">
        <v>62</v>
      </c>
      <c r="Y86" s="18" t="s">
        <v>62</v>
      </c>
      <c r="Z86" s="18"/>
      <c r="AA86" s="19">
        <v>2.4</v>
      </c>
      <c r="AB86" s="19">
        <v>16.260000000000002</v>
      </c>
      <c r="AC86" s="19">
        <v>4.9924248044436963</v>
      </c>
      <c r="AD86" s="19">
        <v>0.70992248279802228</v>
      </c>
      <c r="AE86" s="20">
        <f t="shared" si="6"/>
        <v>0.15109869205190044</v>
      </c>
      <c r="AF86" s="20">
        <f t="shared" si="7"/>
        <v>3.4796947384603703E-3</v>
      </c>
      <c r="AG86" s="20">
        <f t="shared" si="8"/>
        <v>0.73008979317099065</v>
      </c>
      <c r="AH86" s="20">
        <f t="shared" si="9"/>
        <v>0</v>
      </c>
      <c r="AI86" s="20">
        <f t="shared" si="9"/>
        <v>2.5067979977846534E-5</v>
      </c>
      <c r="AJ86" s="21">
        <v>101986756</v>
      </c>
      <c r="AK86" s="21">
        <v>2348682</v>
      </c>
      <c r="AL86" s="21">
        <v>492787122</v>
      </c>
      <c r="AM86" s="21">
        <v>77828348</v>
      </c>
      <c r="AN86" s="21">
        <v>0</v>
      </c>
      <c r="AO86" s="21">
        <v>16920.080000000002</v>
      </c>
      <c r="AP86" s="22">
        <v>11</v>
      </c>
      <c r="AQ86" s="22">
        <v>59</v>
      </c>
      <c r="AR86" s="23">
        <v>5244278</v>
      </c>
      <c r="AS86" s="23">
        <v>878</v>
      </c>
      <c r="AT86" s="24">
        <v>12.7</v>
      </c>
      <c r="AU86" s="31">
        <v>111.5</v>
      </c>
      <c r="AV86" s="26">
        <v>11</v>
      </c>
      <c r="AW86" s="26">
        <v>57</v>
      </c>
      <c r="AX86" s="26">
        <v>678774</v>
      </c>
      <c r="AY86" s="26">
        <v>5815</v>
      </c>
      <c r="AZ86" s="27">
        <v>10.1</v>
      </c>
      <c r="BA86" s="28">
        <v>587.19000000000005</v>
      </c>
      <c r="BB86" s="29">
        <v>10</v>
      </c>
      <c r="BC86" s="29">
        <v>45</v>
      </c>
      <c r="BD86" s="29">
        <v>27293</v>
      </c>
      <c r="BE86" s="29">
        <v>138795</v>
      </c>
      <c r="BF86" s="29">
        <v>7.66</v>
      </c>
      <c r="BG86" s="29">
        <v>10629.54</v>
      </c>
    </row>
    <row r="87" spans="1:59" s="30" customFormat="1" x14ac:dyDescent="0.35">
      <c r="A87" s="12">
        <v>2011</v>
      </c>
      <c r="B87" s="12" t="s">
        <v>139</v>
      </c>
      <c r="C87" s="13" t="s">
        <v>140</v>
      </c>
      <c r="D87" s="14" t="s">
        <v>157</v>
      </c>
      <c r="E87" s="15">
        <v>53068.607549416134</v>
      </c>
      <c r="F87" s="15">
        <v>676468.3</v>
      </c>
      <c r="G87" s="12">
        <v>7.9</v>
      </c>
      <c r="H87" s="16">
        <v>12747052</v>
      </c>
      <c r="I87" s="17">
        <f t="shared" si="5"/>
        <v>0</v>
      </c>
      <c r="J87" s="17">
        <v>2</v>
      </c>
      <c r="K87" s="17">
        <v>45.02</v>
      </c>
      <c r="L87" s="17">
        <v>3.4670000000000001</v>
      </c>
      <c r="M87" s="17">
        <v>4</v>
      </c>
      <c r="N87" s="17">
        <v>55.64</v>
      </c>
      <c r="O87" s="17">
        <v>1</v>
      </c>
      <c r="P87" s="18">
        <v>5458</v>
      </c>
      <c r="Q87" s="18">
        <v>854</v>
      </c>
      <c r="R87" s="17">
        <v>117430264</v>
      </c>
      <c r="S87" s="17">
        <v>313135</v>
      </c>
      <c r="T87" s="17">
        <v>147475</v>
      </c>
      <c r="U87" s="18" t="s">
        <v>62</v>
      </c>
      <c r="V87" s="18" t="s">
        <v>62</v>
      </c>
      <c r="W87" s="18" t="s">
        <v>62</v>
      </c>
      <c r="X87" s="18" t="s">
        <v>62</v>
      </c>
      <c r="Y87" s="18" t="s">
        <v>62</v>
      </c>
      <c r="Z87" s="18"/>
      <c r="AA87" s="19">
        <v>2.3089180475565318</v>
      </c>
      <c r="AB87" s="19">
        <v>22.758921780738341</v>
      </c>
      <c r="AC87" s="19">
        <v>4.6524343752411106</v>
      </c>
      <c r="AD87" s="19">
        <v>0.75949643062398253</v>
      </c>
      <c r="AE87" s="20">
        <f t="shared" si="6"/>
        <v>0.12108171858798844</v>
      </c>
      <c r="AF87" s="20">
        <f t="shared" si="7"/>
        <v>2.6176606200782456E-3</v>
      </c>
      <c r="AG87" s="20">
        <f t="shared" si="8"/>
        <v>0.77886530719364733</v>
      </c>
      <c r="AH87" s="20">
        <f t="shared" si="9"/>
        <v>0</v>
      </c>
      <c r="AI87" s="20">
        <f t="shared" si="9"/>
        <v>2.3881112228428347E-5</v>
      </c>
      <c r="AJ87" s="21">
        <v>94649704</v>
      </c>
      <c r="AK87" s="21">
        <v>2046228</v>
      </c>
      <c r="AL87" s="21">
        <v>608839812</v>
      </c>
      <c r="AM87" s="21">
        <v>76146617</v>
      </c>
      <c r="AN87" s="21">
        <v>0</v>
      </c>
      <c r="AO87" s="21">
        <v>18667.89</v>
      </c>
      <c r="AP87" s="22">
        <v>11</v>
      </c>
      <c r="AQ87" s="22">
        <v>59</v>
      </c>
      <c r="AR87" s="23">
        <v>5249827</v>
      </c>
      <c r="AS87" s="23">
        <v>870</v>
      </c>
      <c r="AT87" s="24">
        <v>13.26</v>
      </c>
      <c r="AU87" s="25">
        <v>115.33</v>
      </c>
      <c r="AV87" s="26">
        <v>11</v>
      </c>
      <c r="AW87" s="26">
        <v>57</v>
      </c>
      <c r="AX87" s="26">
        <v>684757</v>
      </c>
      <c r="AY87" s="26">
        <v>5298</v>
      </c>
      <c r="AZ87" s="27">
        <v>10.029999999999999</v>
      </c>
      <c r="BA87" s="28">
        <v>531.26</v>
      </c>
      <c r="BB87" s="29">
        <v>10</v>
      </c>
      <c r="BC87" s="29">
        <v>46</v>
      </c>
      <c r="BD87" s="29">
        <v>25047</v>
      </c>
      <c r="BE87" s="29">
        <v>164975</v>
      </c>
      <c r="BF87" s="29">
        <v>7.73</v>
      </c>
      <c r="BG87" s="29">
        <v>12755.1</v>
      </c>
    </row>
    <row r="88" spans="1:59" s="30" customFormat="1" x14ac:dyDescent="0.35">
      <c r="A88" s="12">
        <v>2019</v>
      </c>
      <c r="B88" s="12" t="s">
        <v>158</v>
      </c>
      <c r="C88" s="13" t="s">
        <v>159</v>
      </c>
      <c r="D88" s="14" t="s">
        <v>160</v>
      </c>
      <c r="E88" s="15">
        <v>57634.591250191188</v>
      </c>
      <c r="F88" s="15">
        <v>674123.4</v>
      </c>
      <c r="G88" s="12" t="s">
        <v>62</v>
      </c>
      <c r="H88" s="16">
        <v>11696507</v>
      </c>
      <c r="I88" s="17">
        <f t="shared" si="5"/>
        <v>0</v>
      </c>
      <c r="J88" s="17">
        <v>1</v>
      </c>
      <c r="K88" s="17">
        <v>38.520000000000003</v>
      </c>
      <c r="L88" s="17">
        <v>2.4489999999999998</v>
      </c>
      <c r="M88" s="17">
        <v>2.56</v>
      </c>
      <c r="N88" s="17">
        <v>35.590000000000003</v>
      </c>
      <c r="O88" s="17">
        <v>1</v>
      </c>
      <c r="P88" s="18">
        <v>5571</v>
      </c>
      <c r="Q88" s="18">
        <v>945</v>
      </c>
      <c r="R88" s="17">
        <v>68113209</v>
      </c>
      <c r="S88" s="17">
        <v>88273</v>
      </c>
      <c r="T88" s="17">
        <v>50381</v>
      </c>
      <c r="U88" s="18" t="s">
        <v>62</v>
      </c>
      <c r="V88" s="18">
        <v>1.79</v>
      </c>
      <c r="W88" s="18" t="s">
        <v>62</v>
      </c>
      <c r="X88" s="18" t="s">
        <v>62</v>
      </c>
      <c r="Y88" s="18" t="s">
        <v>62</v>
      </c>
      <c r="Z88" s="18"/>
      <c r="AA88" s="19">
        <v>1.79</v>
      </c>
      <c r="AB88" s="19">
        <v>16.155101142605361</v>
      </c>
      <c r="AC88" s="19">
        <v>3.3292283805067271</v>
      </c>
      <c r="AD88" s="19">
        <v>0.60296766622862785</v>
      </c>
      <c r="AE88" s="20">
        <f t="shared" si="6"/>
        <v>4.9755072042471482E-2</v>
      </c>
      <c r="AF88" s="20">
        <f t="shared" si="7"/>
        <v>4.8131577975108093E-3</v>
      </c>
      <c r="AG88" s="20">
        <f t="shared" si="8"/>
        <v>0.92382685029661282</v>
      </c>
      <c r="AH88" s="20">
        <f t="shared" si="9"/>
        <v>0</v>
      </c>
      <c r="AI88" s="20">
        <f t="shared" si="9"/>
        <v>9.4846663997046016E-6</v>
      </c>
      <c r="AJ88" s="21">
        <v>39191694</v>
      </c>
      <c r="AK88" s="21">
        <v>3791288</v>
      </c>
      <c r="AL88" s="21">
        <v>727691424</v>
      </c>
      <c r="AM88" s="21">
        <v>17010561</v>
      </c>
      <c r="AN88" s="21">
        <v>0</v>
      </c>
      <c r="AO88" s="21">
        <v>7471</v>
      </c>
      <c r="AP88" s="22">
        <v>6</v>
      </c>
      <c r="AQ88" s="22">
        <v>113</v>
      </c>
      <c r="AR88" s="23">
        <v>4980931</v>
      </c>
      <c r="AS88" s="23">
        <v>874</v>
      </c>
      <c r="AT88" s="24">
        <v>12.38</v>
      </c>
      <c r="AU88" s="25">
        <v>108.15</v>
      </c>
      <c r="AV88" s="26">
        <v>6</v>
      </c>
      <c r="AW88" s="26">
        <v>113</v>
      </c>
      <c r="AX88" s="26">
        <v>632794</v>
      </c>
      <c r="AY88" s="26">
        <v>6059</v>
      </c>
      <c r="AZ88" s="27">
        <v>9.7200000000000006</v>
      </c>
      <c r="BA88" s="28">
        <v>588.65</v>
      </c>
      <c r="BB88" s="29">
        <v>7</v>
      </c>
      <c r="BC88" s="29">
        <v>100</v>
      </c>
      <c r="BD88" s="29">
        <v>19798</v>
      </c>
      <c r="BE88" s="29">
        <v>211507.8</v>
      </c>
      <c r="BF88" s="29">
        <v>6.5517354000000001</v>
      </c>
      <c r="BG88" s="29">
        <v>13857.432000000001</v>
      </c>
    </row>
    <row r="89" spans="1:59" s="30" customFormat="1" x14ac:dyDescent="0.35">
      <c r="A89" s="17">
        <v>2008</v>
      </c>
      <c r="B89" s="32" t="s">
        <v>139</v>
      </c>
      <c r="C89" s="13" t="s">
        <v>140</v>
      </c>
      <c r="D89" s="14" t="s">
        <v>161</v>
      </c>
      <c r="E89" s="15">
        <v>52738.127944301923</v>
      </c>
      <c r="F89" s="15">
        <v>665148.30000000005</v>
      </c>
      <c r="G89" s="17">
        <v>5.3</v>
      </c>
      <c r="H89" s="16">
        <v>12612285</v>
      </c>
      <c r="I89" s="17">
        <f t="shared" si="5"/>
        <v>0</v>
      </c>
      <c r="J89" s="17">
        <v>1</v>
      </c>
      <c r="K89" s="17">
        <v>40.69</v>
      </c>
      <c r="L89" s="17">
        <v>2.9830000000000001</v>
      </c>
      <c r="M89" s="17">
        <v>8.86</v>
      </c>
      <c r="N89" s="17">
        <v>45.88</v>
      </c>
      <c r="O89" s="17">
        <v>1</v>
      </c>
      <c r="P89" s="18">
        <v>5800</v>
      </c>
      <c r="Q89" s="18">
        <v>651</v>
      </c>
      <c r="R89" s="17">
        <v>123997106</v>
      </c>
      <c r="S89" s="17">
        <v>779604</v>
      </c>
      <c r="T89" s="17">
        <v>180872</v>
      </c>
      <c r="U89" s="18" t="s">
        <v>62</v>
      </c>
      <c r="V89" s="18">
        <v>2.09</v>
      </c>
      <c r="W89" s="18" t="s">
        <v>62</v>
      </c>
      <c r="X89" s="18" t="s">
        <v>62</v>
      </c>
      <c r="Y89" s="18" t="s">
        <v>62</v>
      </c>
      <c r="Z89" s="18"/>
      <c r="AA89" s="19">
        <v>2.09</v>
      </c>
      <c r="AB89" s="19">
        <v>19.619187803472759</v>
      </c>
      <c r="AC89" s="19">
        <v>9.1182546074696553</v>
      </c>
      <c r="AD89" s="19">
        <v>0.68330088246943577</v>
      </c>
      <c r="AE89" s="20">
        <f t="shared" si="6"/>
        <v>0.23244969950610841</v>
      </c>
      <c r="AF89" s="20">
        <f t="shared" si="7"/>
        <v>7.5660424621055693E-3</v>
      </c>
      <c r="AG89" s="20">
        <f t="shared" si="8"/>
        <v>0.59038747603128816</v>
      </c>
      <c r="AH89" s="20">
        <f t="shared" si="9"/>
        <v>0</v>
      </c>
      <c r="AI89" s="20">
        <f t="shared" si="9"/>
        <v>4.0849463195600448E-5</v>
      </c>
      <c r="AJ89" s="21">
        <v>107834918</v>
      </c>
      <c r="AK89" s="21">
        <v>3509936</v>
      </c>
      <c r="AL89" s="21">
        <v>273884566</v>
      </c>
      <c r="AM89" s="21">
        <v>78658093</v>
      </c>
      <c r="AN89" s="21">
        <v>0</v>
      </c>
      <c r="AO89" s="21">
        <v>18950.330000000002</v>
      </c>
      <c r="AP89" s="23">
        <v>11</v>
      </c>
      <c r="AQ89" s="23">
        <v>59</v>
      </c>
      <c r="AR89" s="23">
        <v>5231696</v>
      </c>
      <c r="AS89" s="23">
        <v>861</v>
      </c>
      <c r="AT89" s="24">
        <v>11.352146167421159</v>
      </c>
      <c r="AU89" s="25">
        <v>97.75</v>
      </c>
      <c r="AV89" s="26">
        <v>11</v>
      </c>
      <c r="AW89" s="26">
        <v>57</v>
      </c>
      <c r="AX89" s="26">
        <v>676337</v>
      </c>
      <c r="AY89" s="26">
        <v>5834</v>
      </c>
      <c r="AZ89" s="27">
        <v>9.3786583929904666</v>
      </c>
      <c r="BA89" s="28">
        <v>547.13</v>
      </c>
      <c r="BB89" s="29">
        <v>10</v>
      </c>
      <c r="BC89" s="29">
        <v>45</v>
      </c>
      <c r="BD89" s="29">
        <v>27540</v>
      </c>
      <c r="BE89" s="29">
        <v>145639</v>
      </c>
      <c r="BF89" s="29">
        <v>7.0193460020411456</v>
      </c>
      <c r="BG89" s="29">
        <v>10222.92</v>
      </c>
    </row>
    <row r="90" spans="1:59" s="30" customFormat="1" x14ac:dyDescent="0.35">
      <c r="A90" s="12">
        <v>2018</v>
      </c>
      <c r="B90" s="12" t="s">
        <v>158</v>
      </c>
      <c r="C90" s="13" t="s">
        <v>159</v>
      </c>
      <c r="D90" s="14" t="s">
        <v>162</v>
      </c>
      <c r="E90" s="15">
        <v>56178.243921782683</v>
      </c>
      <c r="F90" s="15">
        <v>656212</v>
      </c>
      <c r="G90" s="12">
        <v>4.5999999999999996</v>
      </c>
      <c r="H90" s="16">
        <v>11680892</v>
      </c>
      <c r="I90" s="17">
        <f t="shared" si="5"/>
        <v>0</v>
      </c>
      <c r="J90" s="17">
        <v>1</v>
      </c>
      <c r="K90" s="17">
        <v>39.08</v>
      </c>
      <c r="L90" s="17">
        <v>2.6</v>
      </c>
      <c r="M90" s="17">
        <v>3.15</v>
      </c>
      <c r="N90" s="17">
        <v>38.81</v>
      </c>
      <c r="O90" s="17">
        <v>1</v>
      </c>
      <c r="P90" s="18">
        <v>5765</v>
      </c>
      <c r="Q90" s="18">
        <v>1062</v>
      </c>
      <c r="R90" s="17">
        <v>78051144</v>
      </c>
      <c r="S90" s="17">
        <v>105516</v>
      </c>
      <c r="T90" s="17">
        <v>60606</v>
      </c>
      <c r="U90" s="18" t="s">
        <v>62</v>
      </c>
      <c r="V90" s="18">
        <v>1.77</v>
      </c>
      <c r="W90" s="18">
        <v>16.350000000000001</v>
      </c>
      <c r="X90" s="18" t="s">
        <v>62</v>
      </c>
      <c r="Y90" s="18">
        <v>0.72</v>
      </c>
      <c r="Z90" s="18"/>
      <c r="AA90" s="19">
        <v>1.77</v>
      </c>
      <c r="AB90" s="19">
        <v>16.350000000000001</v>
      </c>
      <c r="AC90" s="19">
        <v>3.8713752811270652</v>
      </c>
      <c r="AD90" s="19">
        <v>0.72</v>
      </c>
      <c r="AE90" s="20">
        <f t="shared" si="6"/>
        <v>6.9781176385385182E-2</v>
      </c>
      <c r="AF90" s="20">
        <f t="shared" si="7"/>
        <v>8.9020046389044188E-3</v>
      </c>
      <c r="AG90" s="20">
        <f t="shared" si="8"/>
        <v>0.89586965912460159</v>
      </c>
      <c r="AH90" s="20">
        <f t="shared" si="9"/>
        <v>0</v>
      </c>
      <c r="AI90" s="20">
        <f t="shared" si="9"/>
        <v>1.0494096259075648E-5</v>
      </c>
      <c r="AJ90" s="21">
        <v>50244114</v>
      </c>
      <c r="AK90" s="21">
        <v>6409656</v>
      </c>
      <c r="AL90" s="21">
        <v>645047556</v>
      </c>
      <c r="AM90" s="21">
        <v>18315007</v>
      </c>
      <c r="AN90" s="21">
        <v>0</v>
      </c>
      <c r="AO90" s="21">
        <v>7556</v>
      </c>
      <c r="AP90" s="22">
        <v>6</v>
      </c>
      <c r="AQ90" s="22">
        <v>59</v>
      </c>
      <c r="AR90" s="23">
        <v>4964855</v>
      </c>
      <c r="AS90" s="23">
        <v>914</v>
      </c>
      <c r="AT90" s="24">
        <v>12.56</v>
      </c>
      <c r="AU90" s="25">
        <v>114.8</v>
      </c>
      <c r="AV90" s="26">
        <v>6</v>
      </c>
      <c r="AW90" s="26">
        <v>58</v>
      </c>
      <c r="AX90" s="26">
        <v>630210</v>
      </c>
      <c r="AY90" s="26">
        <v>6240.1871000000001</v>
      </c>
      <c r="AZ90" s="27">
        <v>10.105238</v>
      </c>
      <c r="BA90" s="28">
        <v>630.58573000000001</v>
      </c>
      <c r="BB90" s="29">
        <v>7</v>
      </c>
      <c r="BC90" s="29">
        <v>52</v>
      </c>
      <c r="BD90" s="29">
        <v>18715</v>
      </c>
      <c r="BE90" s="29">
        <v>228141</v>
      </c>
      <c r="BF90" s="29">
        <v>7.01</v>
      </c>
      <c r="BG90" s="29">
        <v>15993</v>
      </c>
    </row>
    <row r="91" spans="1:59" s="30" customFormat="1" x14ac:dyDescent="0.35">
      <c r="A91" s="12">
        <v>2020</v>
      </c>
      <c r="B91" s="12" t="s">
        <v>158</v>
      </c>
      <c r="C91" s="13" t="s">
        <v>159</v>
      </c>
      <c r="D91" s="14" t="s">
        <v>163</v>
      </c>
      <c r="E91" s="15">
        <v>55948.240384175704</v>
      </c>
      <c r="F91" s="15">
        <v>654586.30000000005</v>
      </c>
      <c r="G91" s="12" t="s">
        <v>62</v>
      </c>
      <c r="H91" s="16">
        <v>11699855</v>
      </c>
      <c r="I91" s="17">
        <f t="shared" si="5"/>
        <v>0</v>
      </c>
      <c r="J91" s="17">
        <v>1</v>
      </c>
      <c r="K91" s="17">
        <v>36.130000000000003</v>
      </c>
      <c r="L91" s="17">
        <v>1.891</v>
      </c>
      <c r="M91" s="17">
        <v>2.0299999999999998</v>
      </c>
      <c r="N91" s="17">
        <v>33.270000000000003</v>
      </c>
      <c r="O91" s="17">
        <v>1</v>
      </c>
      <c r="P91" s="18">
        <v>5250</v>
      </c>
      <c r="Q91" s="18">
        <v>876</v>
      </c>
      <c r="R91" s="17">
        <v>67224470</v>
      </c>
      <c r="S91" s="17">
        <v>84116</v>
      </c>
      <c r="T91" s="17">
        <v>49631</v>
      </c>
      <c r="U91" s="18" t="s">
        <v>62</v>
      </c>
      <c r="V91" s="18" t="s">
        <v>62</v>
      </c>
      <c r="W91" s="18" t="s">
        <v>62</v>
      </c>
      <c r="X91" s="18" t="s">
        <v>62</v>
      </c>
      <c r="Y91" s="18">
        <v>0.64</v>
      </c>
      <c r="Z91" s="18"/>
      <c r="AA91" s="19">
        <v>2.127327759928813</v>
      </c>
      <c r="AB91" s="19">
        <v>12.535325193609101</v>
      </c>
      <c r="AC91" s="19">
        <v>2.8422150630003218</v>
      </c>
      <c r="AD91" s="19">
        <v>0.64</v>
      </c>
      <c r="AE91" s="20">
        <f t="shared" si="6"/>
        <v>4.7528781321138573E-2</v>
      </c>
      <c r="AF91" s="20">
        <f t="shared" si="7"/>
        <v>6.810318230828053E-3</v>
      </c>
      <c r="AG91" s="20">
        <f t="shared" si="8"/>
        <v>0.94565235796696412</v>
      </c>
      <c r="AH91" s="20">
        <f t="shared" si="9"/>
        <v>0</v>
      </c>
      <c r="AI91" s="20">
        <f t="shared" si="9"/>
        <v>8.5424810692843454E-6</v>
      </c>
      <c r="AJ91" s="21">
        <v>37522366</v>
      </c>
      <c r="AK91" s="21">
        <v>5376516</v>
      </c>
      <c r="AL91" s="21">
        <v>746560566</v>
      </c>
      <c r="AM91" s="21">
        <v>0</v>
      </c>
      <c r="AN91" s="21">
        <v>0</v>
      </c>
      <c r="AO91" s="21">
        <v>6744</v>
      </c>
      <c r="AP91" s="22">
        <v>1</v>
      </c>
      <c r="AQ91" s="22">
        <v>1</v>
      </c>
      <c r="AR91" s="23">
        <v>5014959</v>
      </c>
      <c r="AS91" s="23">
        <v>873.26685999999995</v>
      </c>
      <c r="AT91" s="24">
        <v>12.287015</v>
      </c>
      <c r="AU91" s="25">
        <v>107.29843</v>
      </c>
      <c r="AV91" s="26">
        <v>6</v>
      </c>
      <c r="AW91" s="26">
        <v>38</v>
      </c>
      <c r="AX91" s="26">
        <v>636519</v>
      </c>
      <c r="AY91" s="26">
        <v>5656.3073000000004</v>
      </c>
      <c r="AZ91" s="27">
        <v>9.5271884</v>
      </c>
      <c r="BA91" s="28">
        <v>538.88706000000002</v>
      </c>
      <c r="BB91" s="29">
        <v>7</v>
      </c>
      <c r="BC91" s="29">
        <v>38</v>
      </c>
      <c r="BD91" s="29">
        <v>19746</v>
      </c>
      <c r="BE91" s="29">
        <v>197606.96</v>
      </c>
      <c r="BF91" s="29">
        <v>6.1594853000000001</v>
      </c>
      <c r="BG91" s="29">
        <v>12171.572</v>
      </c>
    </row>
    <row r="92" spans="1:59" s="30" customFormat="1" x14ac:dyDescent="0.35">
      <c r="A92" s="12">
        <v>2017</v>
      </c>
      <c r="B92" s="12" t="s">
        <v>158</v>
      </c>
      <c r="C92" s="13" t="s">
        <v>159</v>
      </c>
      <c r="D92" s="14" t="s">
        <v>164</v>
      </c>
      <c r="E92" s="15">
        <v>55906.389206105487</v>
      </c>
      <c r="F92" s="15">
        <v>652187.5</v>
      </c>
      <c r="G92" s="12">
        <v>5</v>
      </c>
      <c r="H92" s="16">
        <v>11665706</v>
      </c>
      <c r="I92" s="17">
        <f t="shared" si="5"/>
        <v>0</v>
      </c>
      <c r="J92" s="17">
        <v>1</v>
      </c>
      <c r="K92" s="17">
        <v>39.08</v>
      </c>
      <c r="L92" s="17">
        <v>2.23</v>
      </c>
      <c r="M92" s="17">
        <v>2.99</v>
      </c>
      <c r="N92" s="17">
        <v>38.799999999999997</v>
      </c>
      <c r="O92" s="17">
        <v>1</v>
      </c>
      <c r="P92" s="18">
        <v>5072</v>
      </c>
      <c r="Q92" s="18">
        <v>733</v>
      </c>
      <c r="R92" s="17">
        <v>79917444</v>
      </c>
      <c r="S92" s="17">
        <v>108956</v>
      </c>
      <c r="T92" s="17">
        <v>65391</v>
      </c>
      <c r="U92" s="18" t="s">
        <v>62</v>
      </c>
      <c r="V92" s="18">
        <v>1.92</v>
      </c>
      <c r="W92" s="18" t="s">
        <v>62</v>
      </c>
      <c r="X92" s="18">
        <v>2.9</v>
      </c>
      <c r="Y92" s="18" t="s">
        <v>62</v>
      </c>
      <c r="Z92" s="18"/>
      <c r="AA92" s="19">
        <v>1.92</v>
      </c>
      <c r="AB92" s="19">
        <v>14.73443638842941</v>
      </c>
      <c r="AC92" s="19">
        <v>2.9</v>
      </c>
      <c r="AD92" s="19">
        <v>0.62802788237371954</v>
      </c>
      <c r="AE92" s="20">
        <f t="shared" si="6"/>
        <v>0.11571433750383488</v>
      </c>
      <c r="AF92" s="20">
        <f t="shared" si="7"/>
        <v>9.2408950555535121E-3</v>
      </c>
      <c r="AG92" s="20">
        <f t="shared" si="8"/>
        <v>0.83915233609424178</v>
      </c>
      <c r="AH92" s="20">
        <f t="shared" si="9"/>
        <v>0</v>
      </c>
      <c r="AI92" s="20">
        <f t="shared" si="9"/>
        <v>1.5419510260898092E-5</v>
      </c>
      <c r="AJ92" s="21">
        <v>57048530</v>
      </c>
      <c r="AK92" s="21">
        <v>4555870</v>
      </c>
      <c r="AL92" s="21">
        <v>413711976</v>
      </c>
      <c r="AM92" s="21">
        <v>17687789</v>
      </c>
      <c r="AN92" s="21">
        <v>0</v>
      </c>
      <c r="AO92" s="21">
        <v>7602</v>
      </c>
      <c r="AP92" s="22">
        <v>6</v>
      </c>
      <c r="AQ92" s="22">
        <v>57</v>
      </c>
      <c r="AR92" s="23">
        <v>4936471</v>
      </c>
      <c r="AS92" s="23">
        <v>840.60623999999996</v>
      </c>
      <c r="AT92" s="24">
        <v>12.625714</v>
      </c>
      <c r="AU92" s="25">
        <v>106.13254000000001</v>
      </c>
      <c r="AV92" s="26">
        <v>6</v>
      </c>
      <c r="AW92" s="26">
        <v>57</v>
      </c>
      <c r="AX92" s="26">
        <v>627167</v>
      </c>
      <c r="AY92" s="26">
        <v>6133.1826000000001</v>
      </c>
      <c r="AZ92" s="27">
        <v>10.052318</v>
      </c>
      <c r="BA92" s="28">
        <v>616.52698999999996</v>
      </c>
      <c r="BB92" s="29">
        <v>7</v>
      </c>
      <c r="BC92" s="29">
        <v>51</v>
      </c>
      <c r="BD92" s="29">
        <v>18664</v>
      </c>
      <c r="BE92" s="29">
        <v>226151.37</v>
      </c>
      <c r="BF92" s="29">
        <v>6.9162045000000001</v>
      </c>
      <c r="BG92" s="29">
        <v>15641.092000000001</v>
      </c>
    </row>
    <row r="93" spans="1:59" s="30" customFormat="1" x14ac:dyDescent="0.35">
      <c r="A93" s="17">
        <v>2007</v>
      </c>
      <c r="B93" s="32" t="s">
        <v>139</v>
      </c>
      <c r="C93" s="13" t="s">
        <v>140</v>
      </c>
      <c r="D93" s="14" t="s">
        <v>165</v>
      </c>
      <c r="E93" s="15">
        <v>51706.570957813623</v>
      </c>
      <c r="F93" s="15">
        <v>649638.1</v>
      </c>
      <c r="G93" s="17">
        <v>4.4000000000000004</v>
      </c>
      <c r="H93" s="16">
        <v>12563937</v>
      </c>
      <c r="I93" s="17">
        <f t="shared" si="5"/>
        <v>0</v>
      </c>
      <c r="J93" s="17">
        <v>0</v>
      </c>
      <c r="K93" s="17" t="s">
        <v>62</v>
      </c>
      <c r="L93" s="17">
        <v>2.286</v>
      </c>
      <c r="M93" s="17">
        <v>6.97</v>
      </c>
      <c r="N93" s="17">
        <v>32.78</v>
      </c>
      <c r="O93" s="17">
        <v>1</v>
      </c>
      <c r="P93" s="18">
        <v>5661</v>
      </c>
      <c r="Q93" s="18">
        <v>739</v>
      </c>
      <c r="R93" s="17">
        <v>129296769</v>
      </c>
      <c r="S93" s="17">
        <v>888595</v>
      </c>
      <c r="T93" s="17">
        <v>183409</v>
      </c>
      <c r="U93" s="18" t="s">
        <v>62</v>
      </c>
      <c r="V93" s="18">
        <v>1.74</v>
      </c>
      <c r="W93" s="18" t="s">
        <v>62</v>
      </c>
      <c r="X93" s="18" t="s">
        <v>62</v>
      </c>
      <c r="Y93" s="18" t="s">
        <v>62</v>
      </c>
      <c r="Z93" s="18"/>
      <c r="AA93" s="19">
        <v>1.74</v>
      </c>
      <c r="AB93" s="19">
        <v>15.097711394063451</v>
      </c>
      <c r="AC93" s="19">
        <v>7.3815467393807772</v>
      </c>
      <c r="AD93" s="19">
        <v>0.58103021845052572</v>
      </c>
      <c r="AE93" s="20">
        <f t="shared" si="6"/>
        <v>0.23204789320825855</v>
      </c>
      <c r="AF93" s="20">
        <f t="shared" si="7"/>
        <v>1.1144642609289769E-2</v>
      </c>
      <c r="AG93" s="20">
        <f t="shared" si="8"/>
        <v>0.59498696353055103</v>
      </c>
      <c r="AH93" s="20">
        <f t="shared" si="9"/>
        <v>0</v>
      </c>
      <c r="AI93" s="20">
        <f t="shared" si="9"/>
        <v>3.4918829711233137E-5</v>
      </c>
      <c r="AJ93" s="21">
        <v>110980292</v>
      </c>
      <c r="AK93" s="21">
        <v>5330088</v>
      </c>
      <c r="AL93" s="21">
        <v>284561200</v>
      </c>
      <c r="AM93" s="21">
        <v>77376316</v>
      </c>
      <c r="AN93" s="21">
        <v>0</v>
      </c>
      <c r="AO93" s="21">
        <v>16700.439999999999</v>
      </c>
      <c r="AP93" s="23">
        <v>11</v>
      </c>
      <c r="AQ93" s="23">
        <v>59</v>
      </c>
      <c r="AR93" s="23">
        <v>5207370</v>
      </c>
      <c r="AS93" s="23">
        <v>874</v>
      </c>
      <c r="AT93" s="24">
        <v>10.9493701959557</v>
      </c>
      <c r="AU93" s="25">
        <v>95.65</v>
      </c>
      <c r="AV93" s="26">
        <v>11</v>
      </c>
      <c r="AW93" s="26">
        <v>57</v>
      </c>
      <c r="AX93" s="26">
        <v>667419</v>
      </c>
      <c r="AY93" s="26">
        <v>5935</v>
      </c>
      <c r="AZ93" s="27">
        <v>9.2039601807362299</v>
      </c>
      <c r="BA93" s="28">
        <v>546.23</v>
      </c>
      <c r="BB93" s="29">
        <v>10</v>
      </c>
      <c r="BC93" s="29">
        <v>44</v>
      </c>
      <c r="BD93" s="29">
        <v>27857</v>
      </c>
      <c r="BE93" s="29">
        <v>145323</v>
      </c>
      <c r="BF93" s="29">
        <v>6.87029660799673</v>
      </c>
      <c r="BG93" s="29">
        <v>9984.1200000000008</v>
      </c>
    </row>
    <row r="94" spans="1:59" s="30" customFormat="1" x14ac:dyDescent="0.35">
      <c r="A94" s="17">
        <v>2009</v>
      </c>
      <c r="B94" s="32" t="s">
        <v>139</v>
      </c>
      <c r="C94" s="13" t="s">
        <v>140</v>
      </c>
      <c r="D94" s="14" t="s">
        <v>166</v>
      </c>
      <c r="E94" s="15">
        <v>50936.601641859408</v>
      </c>
      <c r="F94" s="15">
        <v>645206.69999999995</v>
      </c>
      <c r="G94" s="17">
        <v>8</v>
      </c>
      <c r="H94" s="16">
        <v>12666858</v>
      </c>
      <c r="I94" s="17">
        <f t="shared" si="5"/>
        <v>0</v>
      </c>
      <c r="J94" s="17">
        <v>1</v>
      </c>
      <c r="K94" s="17">
        <v>43.33</v>
      </c>
      <c r="L94" s="17">
        <v>2.141</v>
      </c>
      <c r="M94" s="17">
        <v>3.94</v>
      </c>
      <c r="N94" s="17">
        <v>45.86</v>
      </c>
      <c r="O94" s="17">
        <v>1</v>
      </c>
      <c r="P94" s="18">
        <v>5864</v>
      </c>
      <c r="Q94" s="18">
        <v>532</v>
      </c>
      <c r="R94" s="17">
        <v>116621094</v>
      </c>
      <c r="S94" s="17">
        <v>584624</v>
      </c>
      <c r="T94" s="17">
        <v>120366</v>
      </c>
      <c r="U94" s="18" t="s">
        <v>62</v>
      </c>
      <c r="V94" s="18">
        <v>2.29</v>
      </c>
      <c r="W94" s="18" t="s">
        <v>62</v>
      </c>
      <c r="X94" s="18" t="s">
        <v>62</v>
      </c>
      <c r="Y94" s="18" t="s">
        <v>62</v>
      </c>
      <c r="Z94" s="18"/>
      <c r="AA94" s="19">
        <v>2.29</v>
      </c>
      <c r="AB94" s="19">
        <v>14.15708861161818</v>
      </c>
      <c r="AC94" s="19">
        <v>4.5973007921271787</v>
      </c>
      <c r="AD94" s="19">
        <v>0.68314474405108627</v>
      </c>
      <c r="AE94" s="20">
        <f t="shared" si="6"/>
        <v>0.16358005615162163</v>
      </c>
      <c r="AF94" s="20">
        <f t="shared" si="7"/>
        <v>5.6990836326445511E-3</v>
      </c>
      <c r="AG94" s="20">
        <f t="shared" si="8"/>
        <v>0.70110842346707181</v>
      </c>
      <c r="AH94" s="20">
        <f t="shared" si="9"/>
        <v>0</v>
      </c>
      <c r="AI94" s="20">
        <f t="shared" si="9"/>
        <v>2.335793640930566E-5</v>
      </c>
      <c r="AJ94" s="21">
        <v>97610596</v>
      </c>
      <c r="AK94" s="21">
        <v>3400726</v>
      </c>
      <c r="AL94" s="21">
        <v>418361582</v>
      </c>
      <c r="AM94" s="21">
        <v>77327686</v>
      </c>
      <c r="AN94" s="21">
        <v>0</v>
      </c>
      <c r="AO94" s="21">
        <v>13938.02</v>
      </c>
      <c r="AP94" s="23">
        <v>11</v>
      </c>
      <c r="AQ94" s="23">
        <v>59</v>
      </c>
      <c r="AR94" s="23">
        <v>5235331</v>
      </c>
      <c r="AS94" s="23">
        <v>842</v>
      </c>
      <c r="AT94" s="24">
        <v>11.65</v>
      </c>
      <c r="AU94" s="31">
        <v>98.09</v>
      </c>
      <c r="AV94" s="26">
        <v>11</v>
      </c>
      <c r="AW94" s="26">
        <v>57</v>
      </c>
      <c r="AX94" s="26">
        <v>679215</v>
      </c>
      <c r="AY94" s="26">
        <v>5694</v>
      </c>
      <c r="AZ94" s="27">
        <v>9.5399999999999991</v>
      </c>
      <c r="BA94" s="28">
        <v>543.37</v>
      </c>
      <c r="BB94" s="29">
        <v>10</v>
      </c>
      <c r="BC94" s="29">
        <v>45</v>
      </c>
      <c r="BD94" s="29">
        <v>27412</v>
      </c>
      <c r="BE94" s="29">
        <v>132399</v>
      </c>
      <c r="BF94" s="29">
        <v>7.21</v>
      </c>
      <c r="BG94" s="29">
        <v>9541.18</v>
      </c>
    </row>
    <row r="95" spans="1:59" s="30" customFormat="1" x14ac:dyDescent="0.35">
      <c r="A95" s="12">
        <v>2016</v>
      </c>
      <c r="B95" s="12" t="s">
        <v>158</v>
      </c>
      <c r="C95" s="13" t="s">
        <v>159</v>
      </c>
      <c r="D95" s="14" t="s">
        <v>167</v>
      </c>
      <c r="E95" s="15">
        <v>54824.244892208459</v>
      </c>
      <c r="F95" s="15">
        <v>638157.5</v>
      </c>
      <c r="G95" s="12">
        <v>5</v>
      </c>
      <c r="H95" s="16">
        <v>11640060</v>
      </c>
      <c r="I95" s="17">
        <f t="shared" si="5"/>
        <v>0</v>
      </c>
      <c r="J95" s="17">
        <v>1</v>
      </c>
      <c r="K95" s="17">
        <v>40.39</v>
      </c>
      <c r="L95" s="17">
        <v>1.702</v>
      </c>
      <c r="M95" s="17">
        <v>2.52</v>
      </c>
      <c r="N95" s="17">
        <v>42.43</v>
      </c>
      <c r="O95" s="17">
        <v>1</v>
      </c>
      <c r="P95" s="18">
        <v>5238</v>
      </c>
      <c r="Q95" s="18">
        <v>1044</v>
      </c>
      <c r="R95" s="17">
        <v>81618408</v>
      </c>
      <c r="S95" s="17">
        <v>130825</v>
      </c>
      <c r="T95" s="17">
        <v>64932</v>
      </c>
      <c r="U95" s="18" t="s">
        <v>62</v>
      </c>
      <c r="V95" s="18" t="s">
        <v>62</v>
      </c>
      <c r="W95" s="18" t="s">
        <v>62</v>
      </c>
      <c r="X95" s="18">
        <v>2.23</v>
      </c>
      <c r="Y95" s="18">
        <v>0.68</v>
      </c>
      <c r="Z95" s="18"/>
      <c r="AA95" s="19">
        <v>2.2143440282408582</v>
      </c>
      <c r="AB95" s="19">
        <v>11.309272049594229</v>
      </c>
      <c r="AC95" s="19">
        <v>2.23</v>
      </c>
      <c r="AD95" s="19">
        <v>0.68</v>
      </c>
      <c r="AE95" s="20">
        <f t="shared" si="6"/>
        <v>0.11604370782087517</v>
      </c>
      <c r="AF95" s="20">
        <f t="shared" si="7"/>
        <v>1.0301571312381273E-2</v>
      </c>
      <c r="AG95" s="20">
        <f t="shared" si="8"/>
        <v>0.8400853054678904</v>
      </c>
      <c r="AH95" s="20">
        <f t="shared" si="9"/>
        <v>0</v>
      </c>
      <c r="AI95" s="20">
        <f t="shared" si="9"/>
        <v>1.4058727266413489E-5</v>
      </c>
      <c r="AJ95" s="21">
        <v>58159174</v>
      </c>
      <c r="AK95" s="21">
        <v>5162976</v>
      </c>
      <c r="AL95" s="21">
        <v>421036766</v>
      </c>
      <c r="AM95" s="21">
        <v>16817386</v>
      </c>
      <c r="AN95" s="21">
        <v>0</v>
      </c>
      <c r="AO95" s="21">
        <v>7046</v>
      </c>
      <c r="AP95" s="22">
        <v>6</v>
      </c>
      <c r="AQ95" s="22">
        <v>59</v>
      </c>
      <c r="AR95" s="23">
        <v>4911597</v>
      </c>
      <c r="AS95" s="23">
        <v>891.15857000000005</v>
      </c>
      <c r="AT95" s="24">
        <v>12.472801</v>
      </c>
      <c r="AU95" s="25">
        <v>111.15243</v>
      </c>
      <c r="AV95" s="26">
        <v>6</v>
      </c>
      <c r="AW95" s="26">
        <v>58</v>
      </c>
      <c r="AX95" s="26">
        <v>623730</v>
      </c>
      <c r="AY95" s="26">
        <v>6378.5972000000002</v>
      </c>
      <c r="AZ95" s="27">
        <v>9.9745366000000004</v>
      </c>
      <c r="BA95" s="28">
        <v>636.23550999999998</v>
      </c>
      <c r="BB95" s="29">
        <v>7</v>
      </c>
      <c r="BC95" s="29">
        <v>51</v>
      </c>
      <c r="BD95" s="29">
        <v>19095</v>
      </c>
      <c r="BE95" s="29">
        <v>219475.84</v>
      </c>
      <c r="BF95" s="29">
        <v>6.9764904999999997</v>
      </c>
      <c r="BG95" s="29">
        <v>15311.710999999999</v>
      </c>
    </row>
    <row r="96" spans="1:59" s="30" customFormat="1" x14ac:dyDescent="0.35">
      <c r="A96" s="12">
        <v>2015</v>
      </c>
      <c r="B96" s="12" t="s">
        <v>158</v>
      </c>
      <c r="C96" s="13" t="s">
        <v>159</v>
      </c>
      <c r="D96" s="14" t="s">
        <v>168</v>
      </c>
      <c r="E96" s="15">
        <v>54487.836545473081</v>
      </c>
      <c r="F96" s="15">
        <v>633274.80000000005</v>
      </c>
      <c r="G96" s="12">
        <v>4.9000000000000004</v>
      </c>
      <c r="H96" s="16">
        <v>11622315</v>
      </c>
      <c r="I96" s="17">
        <f t="shared" si="5"/>
        <v>0</v>
      </c>
      <c r="J96" s="17">
        <v>1</v>
      </c>
      <c r="K96" s="17">
        <v>42.6</v>
      </c>
      <c r="L96" s="17">
        <v>1.8220000000000001</v>
      </c>
      <c r="M96" s="17">
        <v>2.62</v>
      </c>
      <c r="N96" s="17">
        <v>44.13</v>
      </c>
      <c r="O96" s="17">
        <v>1</v>
      </c>
      <c r="P96" s="18">
        <v>5674</v>
      </c>
      <c r="Q96" s="18">
        <v>792</v>
      </c>
      <c r="R96" s="17">
        <v>83722399</v>
      </c>
      <c r="S96" s="17">
        <v>213937</v>
      </c>
      <c r="T96" s="17">
        <v>76070</v>
      </c>
      <c r="U96" s="18" t="s">
        <v>62</v>
      </c>
      <c r="V96" s="18">
        <v>2.12</v>
      </c>
      <c r="W96" s="18">
        <v>13.54</v>
      </c>
      <c r="X96" s="18">
        <v>2.2799999999999998</v>
      </c>
      <c r="Y96" s="18" t="s">
        <v>62</v>
      </c>
      <c r="Z96" s="18"/>
      <c r="AA96" s="19">
        <v>2.12</v>
      </c>
      <c r="AB96" s="19">
        <v>13.54</v>
      </c>
      <c r="AC96" s="19">
        <v>2.2799999999999998</v>
      </c>
      <c r="AD96" s="19">
        <v>0.66963877086385626</v>
      </c>
      <c r="AE96" s="20">
        <f t="shared" si="6"/>
        <v>0.12208080884441183</v>
      </c>
      <c r="AF96" s="20">
        <f t="shared" si="7"/>
        <v>1.1131454932296272E-2</v>
      </c>
      <c r="AG96" s="20">
        <f t="shared" si="8"/>
        <v>0.83205982345370955</v>
      </c>
      <c r="AH96" s="20">
        <f t="shared" si="9"/>
        <v>0</v>
      </c>
      <c r="AI96" s="20">
        <f t="shared" si="9"/>
        <v>3.8329407809731031E-5</v>
      </c>
      <c r="AJ96" s="21">
        <v>61152824</v>
      </c>
      <c r="AK96" s="21">
        <v>5575978</v>
      </c>
      <c r="AL96" s="21">
        <v>416796124</v>
      </c>
      <c r="AM96" s="21">
        <v>17376736</v>
      </c>
      <c r="AN96" s="21">
        <v>0</v>
      </c>
      <c r="AO96" s="21">
        <v>19200</v>
      </c>
      <c r="AP96" s="22">
        <v>6</v>
      </c>
      <c r="AQ96" s="22">
        <v>58</v>
      </c>
      <c r="AR96" s="23">
        <v>4892916</v>
      </c>
      <c r="AS96" s="23">
        <v>876.99839999999995</v>
      </c>
      <c r="AT96" s="24">
        <v>12.798971999999999</v>
      </c>
      <c r="AU96" s="25">
        <v>112.24678</v>
      </c>
      <c r="AV96" s="26">
        <v>6</v>
      </c>
      <c r="AW96" s="26">
        <v>58</v>
      </c>
      <c r="AX96" s="26">
        <v>620810</v>
      </c>
      <c r="AY96" s="26">
        <v>6325.5964999999997</v>
      </c>
      <c r="AZ96" s="27">
        <v>10.065340000000001</v>
      </c>
      <c r="BA96" s="28">
        <v>636.69282999999996</v>
      </c>
      <c r="BB96" s="29">
        <v>7</v>
      </c>
      <c r="BC96" s="29">
        <v>51</v>
      </c>
      <c r="BD96" s="29">
        <v>19151</v>
      </c>
      <c r="BE96" s="29">
        <v>219991.45</v>
      </c>
      <c r="BF96" s="29">
        <v>7.0193231999999997</v>
      </c>
      <c r="BG96" s="29">
        <v>15441.911</v>
      </c>
    </row>
    <row r="97" spans="1:59" s="30" customFormat="1" x14ac:dyDescent="0.35">
      <c r="A97" s="17">
        <v>2006</v>
      </c>
      <c r="B97" s="13" t="s">
        <v>139</v>
      </c>
      <c r="C97" s="13" t="s">
        <v>140</v>
      </c>
      <c r="D97" s="14" t="s">
        <v>169</v>
      </c>
      <c r="E97" s="15">
        <v>50083.88346429076</v>
      </c>
      <c r="F97" s="15">
        <v>626589.9</v>
      </c>
      <c r="G97" s="17">
        <v>4.5999999999999996</v>
      </c>
      <c r="H97" s="16">
        <v>12510809</v>
      </c>
      <c r="I97" s="17">
        <f t="shared" si="5"/>
        <v>0</v>
      </c>
      <c r="J97" s="17">
        <v>0</v>
      </c>
      <c r="K97" s="17" t="s">
        <v>62</v>
      </c>
      <c r="L97" s="17">
        <v>2.137</v>
      </c>
      <c r="M97" s="17">
        <v>6.73</v>
      </c>
      <c r="N97" s="17">
        <v>18.61</v>
      </c>
      <c r="O97" s="17">
        <v>1</v>
      </c>
      <c r="P97" s="18">
        <v>5190</v>
      </c>
      <c r="Q97" s="18">
        <v>700</v>
      </c>
      <c r="R97" s="17">
        <v>127266307</v>
      </c>
      <c r="S97" s="17">
        <v>839057</v>
      </c>
      <c r="T97" s="17">
        <v>175956</v>
      </c>
      <c r="U97" s="18" t="s">
        <v>62</v>
      </c>
      <c r="V97" s="18">
        <v>1.71</v>
      </c>
      <c r="W97" s="18" t="s">
        <v>62</v>
      </c>
      <c r="X97" s="18" t="s">
        <v>62</v>
      </c>
      <c r="Y97" s="18" t="s">
        <v>62</v>
      </c>
      <c r="Z97" s="18"/>
      <c r="AA97" s="19">
        <v>1.71</v>
      </c>
      <c r="AB97" s="19">
        <v>14.13114039693003</v>
      </c>
      <c r="AC97" s="19">
        <v>7.1610124069250478</v>
      </c>
      <c r="AD97" s="19">
        <v>0.4704061490499184</v>
      </c>
      <c r="AE97" s="20">
        <f t="shared" si="6"/>
        <v>0.28356142668355899</v>
      </c>
      <c r="AF97" s="20">
        <f t="shared" si="7"/>
        <v>1.0983848488464234E-2</v>
      </c>
      <c r="AG97" s="20">
        <f t="shared" si="8"/>
        <v>0.5141393163424246</v>
      </c>
      <c r="AH97" s="20">
        <f t="shared" si="9"/>
        <v>0</v>
      </c>
      <c r="AI97" s="20">
        <f t="shared" si="9"/>
        <v>4.2464868752495844E-5</v>
      </c>
      <c r="AJ97" s="21">
        <v>111628459.06</v>
      </c>
      <c r="AK97" s="21">
        <v>4323966.4000000004</v>
      </c>
      <c r="AL97" s="21">
        <v>202399107.29999998</v>
      </c>
      <c r="AM97" s="21">
        <v>75297632</v>
      </c>
      <c r="AN97" s="21">
        <v>0</v>
      </c>
      <c r="AO97" s="21">
        <v>16716.97</v>
      </c>
      <c r="AP97" s="23">
        <v>11</v>
      </c>
      <c r="AQ97" s="23">
        <v>59</v>
      </c>
      <c r="AR97" s="23">
        <v>5190697</v>
      </c>
      <c r="AS97" s="23">
        <v>831.45733286557345</v>
      </c>
      <c r="AT97" s="24">
        <v>10.347522481943804</v>
      </c>
      <c r="AU97" s="25">
        <v>86.035234446035531</v>
      </c>
      <c r="AV97" s="26">
        <v>11</v>
      </c>
      <c r="AW97" s="26">
        <v>57</v>
      </c>
      <c r="AX97" s="26">
        <v>665763</v>
      </c>
      <c r="AY97" s="26">
        <v>5710.6870863455406</v>
      </c>
      <c r="AZ97" s="27">
        <v>8.9448677514714436</v>
      </c>
      <c r="BA97" s="28">
        <v>510.81340757396646</v>
      </c>
      <c r="BB97" s="29">
        <v>10</v>
      </c>
      <c r="BC97" s="29">
        <v>44</v>
      </c>
      <c r="BD97" s="29">
        <v>28272</v>
      </c>
      <c r="BE97" s="29">
        <v>141248.08408790792</v>
      </c>
      <c r="BF97" s="29">
        <v>6.6338045245458144</v>
      </c>
      <c r="BG97" s="29">
        <v>9370.1217930579114</v>
      </c>
    </row>
    <row r="98" spans="1:59" s="30" customFormat="1" x14ac:dyDescent="0.35">
      <c r="A98" s="12">
        <v>2014</v>
      </c>
      <c r="B98" s="12" t="s">
        <v>158</v>
      </c>
      <c r="C98" s="13" t="s">
        <v>159</v>
      </c>
      <c r="D98" s="14" t="s">
        <v>170</v>
      </c>
      <c r="E98" s="15">
        <v>53846.505768757066</v>
      </c>
      <c r="F98" s="15">
        <v>624973.4</v>
      </c>
      <c r="G98" s="12">
        <v>5.8</v>
      </c>
      <c r="H98" s="16">
        <v>11606573</v>
      </c>
      <c r="I98" s="17">
        <f t="shared" si="5"/>
        <v>0</v>
      </c>
      <c r="J98" s="17">
        <v>1</v>
      </c>
      <c r="K98" s="17">
        <v>45.67</v>
      </c>
      <c r="L98" s="17">
        <v>3.117</v>
      </c>
      <c r="M98" s="17">
        <v>4.37</v>
      </c>
      <c r="N98" s="17">
        <v>46.16</v>
      </c>
      <c r="O98" s="17">
        <v>1</v>
      </c>
      <c r="P98" s="18">
        <v>6450</v>
      </c>
      <c r="Q98" s="18">
        <v>643</v>
      </c>
      <c r="R98" s="17">
        <v>98650334</v>
      </c>
      <c r="S98" s="17">
        <v>322153</v>
      </c>
      <c r="T98" s="17">
        <v>95541</v>
      </c>
      <c r="U98" s="18" t="s">
        <v>62</v>
      </c>
      <c r="V98" s="18">
        <v>2.16</v>
      </c>
      <c r="W98" s="18" t="s">
        <v>62</v>
      </c>
      <c r="X98" s="18" t="s">
        <v>62</v>
      </c>
      <c r="Y98" s="18">
        <v>0.77</v>
      </c>
      <c r="Z98" s="18"/>
      <c r="AA98" s="19">
        <v>2.16</v>
      </c>
      <c r="AB98" s="19">
        <v>20.48845299552563</v>
      </c>
      <c r="AC98" s="19">
        <v>4.9924248044436963</v>
      </c>
      <c r="AD98" s="19">
        <v>0.77</v>
      </c>
      <c r="AE98" s="20">
        <f t="shared" si="6"/>
        <v>0.17182922507025497</v>
      </c>
      <c r="AF98" s="20">
        <f t="shared" si="7"/>
        <v>1.1956117156540456E-2</v>
      </c>
      <c r="AG98" s="20">
        <f t="shared" si="8"/>
        <v>0.77980983621949829</v>
      </c>
      <c r="AH98" s="20">
        <f t="shared" si="9"/>
        <v>0</v>
      </c>
      <c r="AI98" s="20">
        <f t="shared" si="9"/>
        <v>5.1753279928017334E-5</v>
      </c>
      <c r="AJ98" s="21">
        <v>76971294</v>
      </c>
      <c r="AK98" s="21">
        <v>5355770</v>
      </c>
      <c r="AL98" s="21">
        <v>349317598</v>
      </c>
      <c r="AM98" s="21">
        <v>16284440</v>
      </c>
      <c r="AN98" s="21">
        <v>0</v>
      </c>
      <c r="AO98" s="21">
        <v>23183</v>
      </c>
      <c r="AP98" s="22">
        <v>6</v>
      </c>
      <c r="AQ98" s="22">
        <v>58</v>
      </c>
      <c r="AR98" s="23">
        <v>4882159</v>
      </c>
      <c r="AS98" s="23">
        <v>901.31460000000004</v>
      </c>
      <c r="AT98" s="24">
        <v>12.49553</v>
      </c>
      <c r="AU98" s="25">
        <v>112.62403</v>
      </c>
      <c r="AV98" s="26">
        <v>6</v>
      </c>
      <c r="AW98" s="26">
        <v>58</v>
      </c>
      <c r="AX98" s="26">
        <v>619293</v>
      </c>
      <c r="AY98" s="26">
        <v>6325.0343999999996</v>
      </c>
      <c r="AZ98" s="27">
        <v>9.8251942999999997</v>
      </c>
      <c r="BA98" s="28">
        <v>621.44691999999998</v>
      </c>
      <c r="BB98" s="29">
        <v>7</v>
      </c>
      <c r="BC98" s="29">
        <v>51</v>
      </c>
      <c r="BD98" s="29">
        <v>19209</v>
      </c>
      <c r="BE98" s="29">
        <v>220509.7</v>
      </c>
      <c r="BF98" s="29">
        <v>6.7695615</v>
      </c>
      <c r="BG98" s="29">
        <v>14927.54</v>
      </c>
    </row>
    <row r="99" spans="1:59" s="30" customFormat="1" x14ac:dyDescent="0.35">
      <c r="A99" s="12">
        <v>2019</v>
      </c>
      <c r="B99" s="12" t="s">
        <v>171</v>
      </c>
      <c r="C99" s="13" t="s">
        <v>172</v>
      </c>
      <c r="D99" s="14" t="s">
        <v>173</v>
      </c>
      <c r="E99" s="15">
        <v>58410.917555668886</v>
      </c>
      <c r="F99" s="15">
        <v>620792.4</v>
      </c>
      <c r="G99" s="12" t="s">
        <v>62</v>
      </c>
      <c r="H99" s="16">
        <v>10628020</v>
      </c>
      <c r="I99" s="17">
        <f t="shared" si="5"/>
        <v>1</v>
      </c>
      <c r="J99" s="17">
        <v>0</v>
      </c>
      <c r="K99" s="17">
        <v>38.520000000000003</v>
      </c>
      <c r="L99" s="17">
        <v>2.4489999999999998</v>
      </c>
      <c r="M99" s="17">
        <v>2.56</v>
      </c>
      <c r="N99" s="17">
        <v>35.590000000000003</v>
      </c>
      <c r="O99" s="17">
        <v>0</v>
      </c>
      <c r="P99" s="18">
        <v>2457</v>
      </c>
      <c r="Q99" s="18">
        <v>2095</v>
      </c>
      <c r="R99" s="17">
        <v>51074113</v>
      </c>
      <c r="S99" s="17">
        <v>47937</v>
      </c>
      <c r="T99" s="17">
        <v>39603</v>
      </c>
      <c r="U99" s="18" t="s">
        <v>62</v>
      </c>
      <c r="V99" s="18" t="s">
        <v>62</v>
      </c>
      <c r="W99" s="18">
        <v>14.98</v>
      </c>
      <c r="X99" s="18" t="s">
        <v>62</v>
      </c>
      <c r="Y99" s="18">
        <v>0.77</v>
      </c>
      <c r="Z99" s="18"/>
      <c r="AA99" s="19">
        <v>2.176146746141439</v>
      </c>
      <c r="AB99" s="19">
        <v>14.98</v>
      </c>
      <c r="AC99" s="19">
        <v>3.3292283805067271</v>
      </c>
      <c r="AD99" s="19">
        <v>0.77</v>
      </c>
      <c r="AE99" s="20">
        <f t="shared" si="6"/>
        <v>2.9482407405050284E-2</v>
      </c>
      <c r="AF99" s="20">
        <f t="shared" si="7"/>
        <v>7.6861946648078771E-4</v>
      </c>
      <c r="AG99" s="20">
        <f t="shared" si="8"/>
        <v>0.93331400920003316</v>
      </c>
      <c r="AH99" s="20">
        <f t="shared" si="9"/>
        <v>0</v>
      </c>
      <c r="AI99" s="20">
        <f t="shared" si="9"/>
        <v>0</v>
      </c>
      <c r="AJ99" s="21">
        <v>27181278</v>
      </c>
      <c r="AK99" s="21">
        <v>708628</v>
      </c>
      <c r="AL99" s="21">
        <v>860467980</v>
      </c>
      <c r="AM99" s="21">
        <v>33591181</v>
      </c>
      <c r="AN99" s="21">
        <v>0</v>
      </c>
      <c r="AO99" s="21">
        <v>0</v>
      </c>
      <c r="AP99" s="22">
        <v>1</v>
      </c>
      <c r="AQ99" s="22">
        <v>94</v>
      </c>
      <c r="AR99" s="23">
        <v>4411521</v>
      </c>
      <c r="AS99" s="23">
        <v>1121</v>
      </c>
      <c r="AT99" s="24">
        <v>11.76</v>
      </c>
      <c r="AU99" s="25">
        <v>131.84</v>
      </c>
      <c r="AV99" s="26">
        <v>1</v>
      </c>
      <c r="AW99" s="26">
        <v>94</v>
      </c>
      <c r="AX99" s="26">
        <v>585573</v>
      </c>
      <c r="AY99" s="26">
        <v>6747</v>
      </c>
      <c r="AZ99" s="27">
        <v>10.02</v>
      </c>
      <c r="BA99" s="28">
        <v>676.25</v>
      </c>
      <c r="BB99" s="29">
        <v>1</v>
      </c>
      <c r="BC99" s="29">
        <v>74</v>
      </c>
      <c r="BD99" s="29">
        <v>23539</v>
      </c>
      <c r="BE99" s="29">
        <v>114679.84</v>
      </c>
      <c r="BF99" s="29">
        <v>6.1707789000000002</v>
      </c>
      <c r="BG99" s="29">
        <v>7076.6391000000003</v>
      </c>
    </row>
    <row r="100" spans="1:59" s="30" customFormat="1" x14ac:dyDescent="0.35">
      <c r="A100" s="12">
        <v>2019</v>
      </c>
      <c r="B100" s="12" t="s">
        <v>174</v>
      </c>
      <c r="C100" s="13" t="s">
        <v>175</v>
      </c>
      <c r="D100" s="14" t="s">
        <v>176</v>
      </c>
      <c r="E100" s="15">
        <v>69406.455194529277</v>
      </c>
      <c r="F100" s="15">
        <v>617110.69999999995</v>
      </c>
      <c r="G100" s="12" t="s">
        <v>62</v>
      </c>
      <c r="H100" s="16">
        <v>8891258</v>
      </c>
      <c r="I100" s="17">
        <f t="shared" si="5"/>
        <v>0</v>
      </c>
      <c r="J100" s="17">
        <v>2</v>
      </c>
      <c r="K100" s="17">
        <v>38.520000000000003</v>
      </c>
      <c r="L100" s="17">
        <v>2.4489999999999998</v>
      </c>
      <c r="M100" s="17">
        <v>2.56</v>
      </c>
      <c r="N100" s="17">
        <v>35.590000000000003</v>
      </c>
      <c r="O100" s="17">
        <v>1</v>
      </c>
      <c r="P100" s="18">
        <v>5090</v>
      </c>
      <c r="Q100" s="18">
        <v>1024</v>
      </c>
      <c r="R100" s="17">
        <v>18868591</v>
      </c>
      <c r="S100" s="17">
        <v>2712</v>
      </c>
      <c r="T100" s="17">
        <v>10191</v>
      </c>
      <c r="U100" s="18" t="s">
        <v>62</v>
      </c>
      <c r="V100" s="18">
        <v>3.07</v>
      </c>
      <c r="W100" s="18">
        <v>14.06</v>
      </c>
      <c r="X100" s="18" t="s">
        <v>62</v>
      </c>
      <c r="Y100" s="18" t="s">
        <v>62</v>
      </c>
      <c r="Z100" s="18"/>
      <c r="AA100" s="19">
        <v>3.07</v>
      </c>
      <c r="AB100" s="19">
        <v>14.06</v>
      </c>
      <c r="AC100" s="19">
        <v>3.3292283805067271</v>
      </c>
      <c r="AD100" s="19">
        <v>0.60296766622862785</v>
      </c>
      <c r="AE100" s="20">
        <f t="shared" si="6"/>
        <v>1.5084972158564143E-3</v>
      </c>
      <c r="AF100" s="20">
        <f t="shared" si="7"/>
        <v>5.2500753364162435E-4</v>
      </c>
      <c r="AG100" s="20">
        <f t="shared" si="8"/>
        <v>0.95230517606815945</v>
      </c>
      <c r="AH100" s="20">
        <f t="shared" si="9"/>
        <v>0</v>
      </c>
      <c r="AI100" s="20">
        <f t="shared" si="9"/>
        <v>3.8360252443370673E-6</v>
      </c>
      <c r="AJ100" s="21">
        <v>880082</v>
      </c>
      <c r="AK100" s="21">
        <v>306298</v>
      </c>
      <c r="AL100" s="21">
        <v>555590448</v>
      </c>
      <c r="AM100" s="21">
        <v>26637324</v>
      </c>
      <c r="AN100" s="21">
        <v>0</v>
      </c>
      <c r="AO100" s="21">
        <v>2238</v>
      </c>
      <c r="AP100" s="22">
        <v>4</v>
      </c>
      <c r="AQ100" s="22">
        <v>12</v>
      </c>
      <c r="AR100" s="23">
        <v>3596834</v>
      </c>
      <c r="AS100" s="23">
        <v>663</v>
      </c>
      <c r="AT100" s="24">
        <v>15.85</v>
      </c>
      <c r="AU100" s="25">
        <v>105.07</v>
      </c>
      <c r="AV100" s="26">
        <v>4</v>
      </c>
      <c r="AW100" s="26">
        <v>12</v>
      </c>
      <c r="AX100" s="26">
        <v>523796</v>
      </c>
      <c r="AY100" s="26">
        <v>6048</v>
      </c>
      <c r="AZ100" s="27">
        <v>12.23</v>
      </c>
      <c r="BA100" s="28">
        <v>739.88</v>
      </c>
      <c r="BB100" s="29">
        <v>4</v>
      </c>
      <c r="BC100" s="29">
        <v>6</v>
      </c>
      <c r="BD100" s="29">
        <v>11781</v>
      </c>
      <c r="BE100" s="29">
        <v>49444.466</v>
      </c>
      <c r="BF100" s="29">
        <v>10.158823</v>
      </c>
      <c r="BG100" s="29">
        <v>5022.9755999999998</v>
      </c>
    </row>
    <row r="101" spans="1:59" s="30" customFormat="1" x14ac:dyDescent="0.35">
      <c r="A101" s="12">
        <v>2018</v>
      </c>
      <c r="B101" s="12" t="s">
        <v>174</v>
      </c>
      <c r="C101" s="13" t="s">
        <v>175</v>
      </c>
      <c r="D101" s="14" t="s">
        <v>177</v>
      </c>
      <c r="E101" s="15">
        <v>68253.556956857661</v>
      </c>
      <c r="F101" s="15">
        <v>606892.19999999995</v>
      </c>
      <c r="G101" s="12">
        <v>4.0999999999999996</v>
      </c>
      <c r="H101" s="16">
        <v>8891730</v>
      </c>
      <c r="I101" s="17">
        <f t="shared" si="5"/>
        <v>0</v>
      </c>
      <c r="J101" s="17">
        <v>2</v>
      </c>
      <c r="K101" s="17">
        <v>39.08</v>
      </c>
      <c r="L101" s="17">
        <v>2.6</v>
      </c>
      <c r="M101" s="17">
        <v>3.15</v>
      </c>
      <c r="N101" s="17">
        <v>38.81</v>
      </c>
      <c r="O101" s="17">
        <v>1</v>
      </c>
      <c r="P101" s="18">
        <v>5192</v>
      </c>
      <c r="Q101" s="18">
        <v>1077</v>
      </c>
      <c r="R101" s="17">
        <v>18911748</v>
      </c>
      <c r="S101" s="17">
        <v>3070</v>
      </c>
      <c r="T101" s="17">
        <v>10073</v>
      </c>
      <c r="U101" s="18" t="s">
        <v>62</v>
      </c>
      <c r="V101" s="18">
        <v>3.51</v>
      </c>
      <c r="W101" s="18">
        <v>15.58</v>
      </c>
      <c r="X101" s="18">
        <v>3.07</v>
      </c>
      <c r="Y101" s="18">
        <v>0.71</v>
      </c>
      <c r="Z101" s="18"/>
      <c r="AA101" s="19">
        <v>3.51</v>
      </c>
      <c r="AB101" s="19">
        <v>15.58</v>
      </c>
      <c r="AC101" s="19">
        <v>3.07</v>
      </c>
      <c r="AD101" s="19">
        <v>0.71</v>
      </c>
      <c r="AE101" s="20">
        <f t="shared" si="6"/>
        <v>1.7538144050042817E-3</v>
      </c>
      <c r="AF101" s="20">
        <f t="shared" si="7"/>
        <v>1.7514438775074019E-3</v>
      </c>
      <c r="AG101" s="20">
        <f t="shared" si="8"/>
        <v>0.94082685433242896</v>
      </c>
      <c r="AH101" s="20">
        <f t="shared" si="9"/>
        <v>0</v>
      </c>
      <c r="AI101" s="20">
        <f t="shared" si="9"/>
        <v>3.8186030309501918E-6</v>
      </c>
      <c r="AJ101" s="21">
        <v>1007664</v>
      </c>
      <c r="AK101" s="21">
        <v>1006302</v>
      </c>
      <c r="AL101" s="21">
        <v>540557398</v>
      </c>
      <c r="AM101" s="21">
        <v>31982106</v>
      </c>
      <c r="AN101" s="21">
        <v>0</v>
      </c>
      <c r="AO101" s="21">
        <v>2194</v>
      </c>
      <c r="AP101" s="22">
        <v>4</v>
      </c>
      <c r="AQ101" s="22">
        <v>17</v>
      </c>
      <c r="AR101" s="23">
        <v>3568044</v>
      </c>
      <c r="AS101" s="23">
        <v>690</v>
      </c>
      <c r="AT101" s="24">
        <v>15.41</v>
      </c>
      <c r="AU101" s="25">
        <v>106.28</v>
      </c>
      <c r="AV101" s="26">
        <v>4</v>
      </c>
      <c r="AW101" s="26">
        <v>8</v>
      </c>
      <c r="AX101" s="26">
        <v>521429</v>
      </c>
      <c r="AY101" s="26">
        <v>6202.0373</v>
      </c>
      <c r="AZ101" s="27">
        <v>12.206493</v>
      </c>
      <c r="BA101" s="28">
        <v>757.05121999999994</v>
      </c>
      <c r="BB101" s="29">
        <v>4</v>
      </c>
      <c r="BC101" s="29">
        <v>6</v>
      </c>
      <c r="BD101" s="29">
        <v>11877</v>
      </c>
      <c r="BE101" s="29">
        <v>51704</v>
      </c>
      <c r="BF101" s="29">
        <v>10.07</v>
      </c>
      <c r="BG101" s="29">
        <v>5205.67</v>
      </c>
    </row>
    <row r="102" spans="1:59" s="30" customFormat="1" x14ac:dyDescent="0.35">
      <c r="A102" s="12">
        <v>2013</v>
      </c>
      <c r="B102" s="12" t="s">
        <v>158</v>
      </c>
      <c r="C102" s="13" t="s">
        <v>159</v>
      </c>
      <c r="D102" s="14" t="s">
        <v>178</v>
      </c>
      <c r="E102" s="15">
        <v>52078.880854516683</v>
      </c>
      <c r="F102" s="15">
        <v>603057.4</v>
      </c>
      <c r="G102" s="12">
        <v>7.5</v>
      </c>
      <c r="H102" s="16">
        <v>11579692</v>
      </c>
      <c r="I102" s="17">
        <f t="shared" si="5"/>
        <v>0</v>
      </c>
      <c r="J102" s="17">
        <v>1</v>
      </c>
      <c r="K102" s="17">
        <v>45.02</v>
      </c>
      <c r="L102" s="17">
        <v>3.4830000000000001</v>
      </c>
      <c r="M102" s="17">
        <v>3.73</v>
      </c>
      <c r="N102" s="17">
        <v>51.99</v>
      </c>
      <c r="O102" s="17">
        <v>1</v>
      </c>
      <c r="P102" s="18">
        <v>5903</v>
      </c>
      <c r="Q102" s="18">
        <v>718</v>
      </c>
      <c r="R102" s="17">
        <v>102465700</v>
      </c>
      <c r="S102" s="17">
        <v>314683</v>
      </c>
      <c r="T102" s="17">
        <v>93005</v>
      </c>
      <c r="U102" s="18" t="s">
        <v>62</v>
      </c>
      <c r="V102" s="18">
        <v>2.25</v>
      </c>
      <c r="W102" s="18">
        <v>22.88</v>
      </c>
      <c r="X102" s="18">
        <v>3.82</v>
      </c>
      <c r="Y102" s="18" t="s">
        <v>62</v>
      </c>
      <c r="Z102" s="18"/>
      <c r="AA102" s="19">
        <v>2.25</v>
      </c>
      <c r="AB102" s="19">
        <v>22.88</v>
      </c>
      <c r="AC102" s="19">
        <v>3.82</v>
      </c>
      <c r="AD102" s="19">
        <v>0.73100116927520231</v>
      </c>
      <c r="AE102" s="20">
        <f t="shared" si="6"/>
        <v>0.19039234255475987</v>
      </c>
      <c r="AF102" s="20">
        <f t="shared" si="7"/>
        <v>1.4426061865712169E-2</v>
      </c>
      <c r="AG102" s="20">
        <f t="shared" si="8"/>
        <v>0.7574082983409991</v>
      </c>
      <c r="AH102" s="20">
        <f t="shared" si="9"/>
        <v>0</v>
      </c>
      <c r="AI102" s="20">
        <f t="shared" si="9"/>
        <v>5.5132802100470969E-5</v>
      </c>
      <c r="AJ102" s="21">
        <v>81376244</v>
      </c>
      <c r="AK102" s="21">
        <v>6165892.5700000003</v>
      </c>
      <c r="AL102" s="21">
        <v>323726478</v>
      </c>
      <c r="AM102" s="21">
        <v>16121250</v>
      </c>
      <c r="AN102" s="21">
        <v>0</v>
      </c>
      <c r="AO102" s="21">
        <v>23564.499999999996</v>
      </c>
      <c r="AP102" s="22">
        <v>6</v>
      </c>
      <c r="AQ102" s="22">
        <v>59</v>
      </c>
      <c r="AR102" s="23">
        <v>4875346</v>
      </c>
      <c r="AS102" s="23">
        <v>891.52806999999996</v>
      </c>
      <c r="AT102" s="24">
        <v>12.010218999999999</v>
      </c>
      <c r="AU102" s="25">
        <v>107.07447999999999</v>
      </c>
      <c r="AV102" s="26">
        <v>6</v>
      </c>
      <c r="AW102" s="26">
        <v>59</v>
      </c>
      <c r="AX102" s="26">
        <v>613964</v>
      </c>
      <c r="AY102" s="26">
        <v>6341.0150000000003</v>
      </c>
      <c r="AZ102" s="27">
        <v>9.3486227999999993</v>
      </c>
      <c r="BA102" s="28">
        <v>592.79756999999995</v>
      </c>
      <c r="BB102" s="29">
        <v>7</v>
      </c>
      <c r="BC102" s="29">
        <v>51</v>
      </c>
      <c r="BD102" s="29">
        <v>19360</v>
      </c>
      <c r="BE102" s="29">
        <v>221190.65</v>
      </c>
      <c r="BF102" s="29">
        <v>6.2203058000000002</v>
      </c>
      <c r="BG102" s="29">
        <v>13758.735000000001</v>
      </c>
    </row>
    <row r="103" spans="1:59" s="30" customFormat="1" x14ac:dyDescent="0.35">
      <c r="A103" s="12">
        <v>2020</v>
      </c>
      <c r="B103" s="12" t="s">
        <v>171</v>
      </c>
      <c r="C103" s="13" t="s">
        <v>172</v>
      </c>
      <c r="D103" s="14" t="s">
        <v>179</v>
      </c>
      <c r="E103" s="15">
        <v>56314.588101232068</v>
      </c>
      <c r="F103" s="15">
        <v>602321.80000000005</v>
      </c>
      <c r="G103" s="12" t="s">
        <v>62</v>
      </c>
      <c r="H103" s="16">
        <v>10695662</v>
      </c>
      <c r="I103" s="17">
        <f t="shared" si="5"/>
        <v>1</v>
      </c>
      <c r="J103" s="17">
        <v>0</v>
      </c>
      <c r="K103" s="17">
        <v>36.130000000000003</v>
      </c>
      <c r="L103" s="17">
        <v>1.891</v>
      </c>
      <c r="M103" s="17">
        <v>2.0299999999999998</v>
      </c>
      <c r="N103" s="17">
        <v>33.270000000000003</v>
      </c>
      <c r="O103" s="17">
        <v>0</v>
      </c>
      <c r="P103" s="18">
        <v>2403</v>
      </c>
      <c r="Q103" s="18">
        <v>1786</v>
      </c>
      <c r="R103" s="17">
        <v>39864830</v>
      </c>
      <c r="S103" s="17">
        <v>42227</v>
      </c>
      <c r="T103" s="17">
        <v>32310</v>
      </c>
      <c r="U103" s="18" t="s">
        <v>62</v>
      </c>
      <c r="V103" s="18" t="s">
        <v>62</v>
      </c>
      <c r="W103" s="18" t="s">
        <v>62</v>
      </c>
      <c r="X103" s="18">
        <v>2.3199999999999998</v>
      </c>
      <c r="Y103" s="18" t="s">
        <v>62</v>
      </c>
      <c r="Z103" s="18"/>
      <c r="AA103" s="19">
        <v>2.127327759928813</v>
      </c>
      <c r="AB103" s="19">
        <v>12.535325193609101</v>
      </c>
      <c r="AC103" s="19">
        <v>2.3199999999999998</v>
      </c>
      <c r="AD103" s="19">
        <v>0.5848556097000881</v>
      </c>
      <c r="AE103" s="20">
        <f t="shared" si="6"/>
        <v>1.6828411827785029E-2</v>
      </c>
      <c r="AF103" s="20">
        <f t="shared" si="7"/>
        <v>7.141617507603296E-4</v>
      </c>
      <c r="AG103" s="20">
        <f t="shared" si="8"/>
        <v>0.98245742642145462</v>
      </c>
      <c r="AH103" s="20">
        <f t="shared" si="9"/>
        <v>0</v>
      </c>
      <c r="AI103" s="20">
        <f t="shared" si="9"/>
        <v>0</v>
      </c>
      <c r="AJ103" s="21">
        <v>14754986</v>
      </c>
      <c r="AK103" s="21">
        <v>626170</v>
      </c>
      <c r="AL103" s="21">
        <v>861409010</v>
      </c>
      <c r="AM103" s="21">
        <v>0</v>
      </c>
      <c r="AN103" s="21">
        <v>0</v>
      </c>
      <c r="AO103" s="21">
        <v>0</v>
      </c>
      <c r="AP103" s="22">
        <v>1</v>
      </c>
      <c r="AQ103" s="22">
        <v>1</v>
      </c>
      <c r="AR103" s="23">
        <v>4487431</v>
      </c>
      <c r="AS103" s="23">
        <v>1081.1732</v>
      </c>
      <c r="AT103" s="24">
        <v>12.01619</v>
      </c>
      <c r="AU103" s="25">
        <v>129.91582</v>
      </c>
      <c r="AV103" s="26">
        <v>1</v>
      </c>
      <c r="AW103" s="26">
        <v>57</v>
      </c>
      <c r="AX103" s="26">
        <v>592220</v>
      </c>
      <c r="AY103" s="26">
        <v>6233.8220000000001</v>
      </c>
      <c r="AZ103" s="27">
        <v>10.081496</v>
      </c>
      <c r="BA103" s="28">
        <v>628.46249</v>
      </c>
      <c r="BB103" s="29">
        <v>1</v>
      </c>
      <c r="BC103" s="29">
        <v>44</v>
      </c>
      <c r="BD103" s="29">
        <v>23822</v>
      </c>
      <c r="BE103" s="29">
        <v>107770.56</v>
      </c>
      <c r="BF103" s="29">
        <v>5.7692966999999999</v>
      </c>
      <c r="BG103" s="29">
        <v>6217.6035000000002</v>
      </c>
    </row>
    <row r="104" spans="1:59" s="30" customFormat="1" x14ac:dyDescent="0.35">
      <c r="A104" s="12">
        <v>2018</v>
      </c>
      <c r="B104" s="12" t="s">
        <v>171</v>
      </c>
      <c r="C104" s="13" t="s">
        <v>172</v>
      </c>
      <c r="D104" s="14" t="s">
        <v>180</v>
      </c>
      <c r="E104" s="15">
        <v>57126.388234145539</v>
      </c>
      <c r="F104" s="15">
        <v>600934.69999999995</v>
      </c>
      <c r="G104" s="12">
        <v>3.9</v>
      </c>
      <c r="H104" s="16">
        <v>10519389</v>
      </c>
      <c r="I104" s="17">
        <f t="shared" si="5"/>
        <v>1</v>
      </c>
      <c r="J104" s="17">
        <v>0</v>
      </c>
      <c r="K104" s="17">
        <v>39.08</v>
      </c>
      <c r="L104" s="17">
        <v>2.6</v>
      </c>
      <c r="M104" s="17">
        <v>3.15</v>
      </c>
      <c r="N104" s="17">
        <v>38.81</v>
      </c>
      <c r="O104" s="17">
        <v>0</v>
      </c>
      <c r="P104" s="18">
        <v>2798</v>
      </c>
      <c r="Q104" s="18">
        <v>1999</v>
      </c>
      <c r="R104" s="17">
        <v>54803367</v>
      </c>
      <c r="S104" s="17">
        <v>48010</v>
      </c>
      <c r="T104" s="17">
        <v>42989</v>
      </c>
      <c r="U104" s="18" t="s">
        <v>62</v>
      </c>
      <c r="V104" s="18">
        <v>2.75</v>
      </c>
      <c r="W104" s="18" t="s">
        <v>62</v>
      </c>
      <c r="X104" s="18">
        <v>3.9</v>
      </c>
      <c r="Y104" s="18">
        <v>0.79</v>
      </c>
      <c r="Z104" s="18"/>
      <c r="AA104" s="19">
        <v>2.75</v>
      </c>
      <c r="AB104" s="19">
        <v>17.134646247082848</v>
      </c>
      <c r="AC104" s="19">
        <v>3.9</v>
      </c>
      <c r="AD104" s="19">
        <v>0.79</v>
      </c>
      <c r="AE104" s="20">
        <f t="shared" si="6"/>
        <v>4.1279319031655541E-2</v>
      </c>
      <c r="AF104" s="20">
        <f t="shared" si="7"/>
        <v>1.635633466130349E-3</v>
      </c>
      <c r="AG104" s="20">
        <f t="shared" si="8"/>
        <v>0.91535546294279224</v>
      </c>
      <c r="AH104" s="20">
        <f t="shared" si="9"/>
        <v>0</v>
      </c>
      <c r="AI104" s="20">
        <f t="shared" si="9"/>
        <v>0</v>
      </c>
      <c r="AJ104" s="21">
        <v>33991900</v>
      </c>
      <c r="AK104" s="21">
        <v>1346880</v>
      </c>
      <c r="AL104" s="21">
        <v>753759318</v>
      </c>
      <c r="AM104" s="21">
        <v>34362676</v>
      </c>
      <c r="AN104" s="21">
        <v>0</v>
      </c>
      <c r="AO104" s="21">
        <v>0</v>
      </c>
      <c r="AP104" s="22">
        <v>1</v>
      </c>
      <c r="AQ104" s="22">
        <v>75</v>
      </c>
      <c r="AR104" s="23">
        <v>4354021</v>
      </c>
      <c r="AS104" s="23">
        <v>1142</v>
      </c>
      <c r="AT104" s="24">
        <v>11.47</v>
      </c>
      <c r="AU104" s="25">
        <v>131.05000000000001</v>
      </c>
      <c r="AV104" s="26">
        <v>1</v>
      </c>
      <c r="AW104" s="26">
        <v>74</v>
      </c>
      <c r="AX104" s="26">
        <v>579468</v>
      </c>
      <c r="AY104" s="26">
        <v>6803.8953000000001</v>
      </c>
      <c r="AZ104" s="27">
        <v>9.7926593999999998</v>
      </c>
      <c r="BA104" s="28">
        <v>666.28228999999999</v>
      </c>
      <c r="BB104" s="29">
        <v>1</v>
      </c>
      <c r="BC104" s="29">
        <v>61</v>
      </c>
      <c r="BD104" s="29">
        <v>23065</v>
      </c>
      <c r="BE104" s="29">
        <v>118129</v>
      </c>
      <c r="BF104" s="29">
        <v>6</v>
      </c>
      <c r="BG104" s="29">
        <v>7092.92</v>
      </c>
    </row>
    <row r="105" spans="1:59" s="30" customFormat="1" x14ac:dyDescent="0.35">
      <c r="A105" s="12">
        <v>2020</v>
      </c>
      <c r="B105" s="12" t="s">
        <v>174</v>
      </c>
      <c r="C105" s="13" t="s">
        <v>175</v>
      </c>
      <c r="D105" s="14" t="s">
        <v>181</v>
      </c>
      <c r="E105" s="15">
        <v>67031.969715493949</v>
      </c>
      <c r="F105" s="15">
        <v>595973.4</v>
      </c>
      <c r="G105" s="12" t="s">
        <v>62</v>
      </c>
      <c r="H105" s="16">
        <v>8890883</v>
      </c>
      <c r="I105" s="17">
        <f t="shared" si="5"/>
        <v>0</v>
      </c>
      <c r="J105" s="17">
        <v>2</v>
      </c>
      <c r="K105" s="17">
        <v>36.130000000000003</v>
      </c>
      <c r="L105" s="17">
        <v>1.891</v>
      </c>
      <c r="M105" s="17">
        <v>2.0299999999999998</v>
      </c>
      <c r="N105" s="17">
        <v>33.270000000000003</v>
      </c>
      <c r="O105" s="17">
        <v>1</v>
      </c>
      <c r="P105" s="18">
        <v>4615</v>
      </c>
      <c r="Q105" s="18">
        <v>1025</v>
      </c>
      <c r="R105" s="17">
        <v>14902051</v>
      </c>
      <c r="S105" s="17">
        <v>2507</v>
      </c>
      <c r="T105" s="17">
        <v>8624</v>
      </c>
      <c r="U105" s="18" t="s">
        <v>62</v>
      </c>
      <c r="V105" s="18" t="s">
        <v>62</v>
      </c>
      <c r="W105" s="18" t="s">
        <v>62</v>
      </c>
      <c r="X105" s="18">
        <v>1.79</v>
      </c>
      <c r="Y105" s="18" t="s">
        <v>62</v>
      </c>
      <c r="Z105" s="18"/>
      <c r="AA105" s="19">
        <v>2.127327759928813</v>
      </c>
      <c r="AB105" s="19">
        <v>12.535325193609101</v>
      </c>
      <c r="AC105" s="19">
        <v>1.79</v>
      </c>
      <c r="AD105" s="19">
        <v>0.5848556097000881</v>
      </c>
      <c r="AE105" s="20">
        <f t="shared" si="6"/>
        <v>1.8974013013589286E-3</v>
      </c>
      <c r="AF105" s="20">
        <f t="shared" si="7"/>
        <v>3.3153934621461888E-4</v>
      </c>
      <c r="AG105" s="20">
        <f t="shared" si="8"/>
        <v>0.99776624704975769</v>
      </c>
      <c r="AH105" s="20">
        <f t="shared" si="9"/>
        <v>0</v>
      </c>
      <c r="AI105" s="20">
        <f t="shared" si="9"/>
        <v>4.8123026687572758E-6</v>
      </c>
      <c r="AJ105" s="21">
        <v>804334</v>
      </c>
      <c r="AK105" s="21">
        <v>140544</v>
      </c>
      <c r="AL105" s="21">
        <v>422966568</v>
      </c>
      <c r="AM105" s="21">
        <v>0</v>
      </c>
      <c r="AN105" s="21">
        <v>0</v>
      </c>
      <c r="AO105" s="21">
        <v>2040</v>
      </c>
      <c r="AP105" s="22">
        <v>1</v>
      </c>
      <c r="AQ105" s="22">
        <v>1</v>
      </c>
      <c r="AR105" s="23">
        <v>3618587</v>
      </c>
      <c r="AS105" s="23">
        <v>683.43566999999996</v>
      </c>
      <c r="AT105" s="24">
        <v>16.028494999999999</v>
      </c>
      <c r="AU105" s="25">
        <v>109.54445</v>
      </c>
      <c r="AV105" s="26">
        <v>4</v>
      </c>
      <c r="AW105" s="26">
        <v>5</v>
      </c>
      <c r="AX105" s="26">
        <v>526725</v>
      </c>
      <c r="AY105" s="26">
        <v>5587.2951999999996</v>
      </c>
      <c r="AZ105" s="27">
        <v>12.347841000000001</v>
      </c>
      <c r="BA105" s="28">
        <v>689.91034000000002</v>
      </c>
      <c r="BB105" s="29">
        <v>4</v>
      </c>
      <c r="BC105" s="29">
        <v>5</v>
      </c>
      <c r="BD105" s="29">
        <v>11629</v>
      </c>
      <c r="BE105" s="29">
        <v>48265.665000000001</v>
      </c>
      <c r="BF105" s="29">
        <v>10.007474</v>
      </c>
      <c r="BG105" s="29">
        <v>4830.1737999999996</v>
      </c>
    </row>
    <row r="106" spans="1:59" s="30" customFormat="1" x14ac:dyDescent="0.35">
      <c r="A106" s="12">
        <v>2020</v>
      </c>
      <c r="B106" s="12" t="s">
        <v>182</v>
      </c>
      <c r="C106" s="13" t="s">
        <v>183</v>
      </c>
      <c r="D106" s="14" t="s">
        <v>184</v>
      </c>
      <c r="E106" s="15">
        <v>76891.359491371812</v>
      </c>
      <c r="F106" s="15">
        <v>590401</v>
      </c>
      <c r="G106" s="12" t="s">
        <v>62</v>
      </c>
      <c r="H106" s="16">
        <v>7678379</v>
      </c>
      <c r="I106" s="17">
        <f t="shared" si="5"/>
        <v>0</v>
      </c>
      <c r="J106" s="17">
        <v>1</v>
      </c>
      <c r="K106" s="17">
        <v>36.130000000000003</v>
      </c>
      <c r="L106" s="17">
        <v>1.891</v>
      </c>
      <c r="M106" s="17">
        <v>2.0299999999999998</v>
      </c>
      <c r="N106" s="17">
        <v>33.270000000000003</v>
      </c>
      <c r="O106" s="17">
        <v>0</v>
      </c>
      <c r="P106" s="18">
        <v>5416</v>
      </c>
      <c r="Q106" s="18">
        <v>183</v>
      </c>
      <c r="R106" s="17">
        <v>11999083</v>
      </c>
      <c r="S106" s="17">
        <v>12634</v>
      </c>
      <c r="T106" s="17">
        <v>12968</v>
      </c>
      <c r="U106" s="18" t="s">
        <v>62</v>
      </c>
      <c r="V106" s="18" t="s">
        <v>62</v>
      </c>
      <c r="W106" s="18" t="s">
        <v>62</v>
      </c>
      <c r="X106" s="18">
        <v>2.86</v>
      </c>
      <c r="Y106" s="18" t="s">
        <v>62</v>
      </c>
      <c r="Z106" s="18"/>
      <c r="AA106" s="19">
        <v>2.127327759928813</v>
      </c>
      <c r="AB106" s="19">
        <v>12.535325193609101</v>
      </c>
      <c r="AC106" s="19">
        <v>2.86</v>
      </c>
      <c r="AD106" s="19">
        <v>0.5848556097000881</v>
      </c>
      <c r="AE106" s="20">
        <f t="shared" si="6"/>
        <v>3.4442359992290499E-2</v>
      </c>
      <c r="AF106" s="20">
        <f t="shared" si="7"/>
        <v>3.0872989968556985E-4</v>
      </c>
      <c r="AG106" s="20">
        <f t="shared" si="8"/>
        <v>0.9652322719697175</v>
      </c>
      <c r="AH106" s="20">
        <f t="shared" si="9"/>
        <v>0</v>
      </c>
      <c r="AI106" s="20">
        <f t="shared" si="9"/>
        <v>1.6638138306407955E-5</v>
      </c>
      <c r="AJ106" s="21">
        <v>6967906</v>
      </c>
      <c r="AK106" s="21">
        <v>62458</v>
      </c>
      <c r="AL106" s="21">
        <v>195272558</v>
      </c>
      <c r="AM106" s="21">
        <v>0</v>
      </c>
      <c r="AN106" s="21">
        <v>0</v>
      </c>
      <c r="AO106" s="21">
        <v>3366</v>
      </c>
      <c r="AP106" s="22">
        <v>1</v>
      </c>
      <c r="AQ106" s="22">
        <v>1</v>
      </c>
      <c r="AR106" s="23">
        <v>3168238</v>
      </c>
      <c r="AS106" s="23">
        <v>969.4873</v>
      </c>
      <c r="AT106" s="24">
        <v>9.8736350999999996</v>
      </c>
      <c r="AU106" s="25">
        <v>95.723637999999994</v>
      </c>
      <c r="AV106" s="26">
        <v>3</v>
      </c>
      <c r="AW106" s="26">
        <v>38</v>
      </c>
      <c r="AX106" s="26">
        <v>389802</v>
      </c>
      <c r="AY106" s="26">
        <v>5837.8809000000001</v>
      </c>
      <c r="AZ106" s="27">
        <v>8.9223087000000003</v>
      </c>
      <c r="BA106" s="28">
        <v>520.87375999999995</v>
      </c>
      <c r="BB106" s="29">
        <v>3</v>
      </c>
      <c r="BC106" s="29">
        <v>34</v>
      </c>
      <c r="BD106" s="29">
        <v>26741</v>
      </c>
      <c r="BE106" s="29">
        <v>69936.881999999998</v>
      </c>
      <c r="BF106" s="29">
        <v>5.0807916000000004</v>
      </c>
      <c r="BG106" s="29">
        <v>3553.3472000000002</v>
      </c>
    </row>
    <row r="107" spans="1:59" s="30" customFormat="1" x14ac:dyDescent="0.35">
      <c r="A107" s="12">
        <v>2017</v>
      </c>
      <c r="B107" s="12" t="s">
        <v>174</v>
      </c>
      <c r="C107" s="13" t="s">
        <v>175</v>
      </c>
      <c r="D107" s="14" t="s">
        <v>185</v>
      </c>
      <c r="E107" s="15">
        <v>66390.294849983911</v>
      </c>
      <c r="F107" s="15">
        <v>590086.69999999995</v>
      </c>
      <c r="G107" s="12">
        <v>4.5999999999999996</v>
      </c>
      <c r="H107" s="16">
        <v>8888147</v>
      </c>
      <c r="I107" s="17">
        <f t="shared" si="5"/>
        <v>0</v>
      </c>
      <c r="J107" s="17">
        <v>2</v>
      </c>
      <c r="K107" s="17">
        <v>39.08</v>
      </c>
      <c r="L107" s="17">
        <v>2.23</v>
      </c>
      <c r="M107" s="17">
        <v>2.99</v>
      </c>
      <c r="N107" s="17">
        <v>38.799999999999997</v>
      </c>
      <c r="O107" s="17">
        <v>1</v>
      </c>
      <c r="P107" s="18">
        <v>4777</v>
      </c>
      <c r="Q107" s="18">
        <v>834</v>
      </c>
      <c r="R107" s="17">
        <v>18135686</v>
      </c>
      <c r="S107" s="17">
        <v>2858</v>
      </c>
      <c r="T107" s="17">
        <v>9752</v>
      </c>
      <c r="U107" s="18" t="s">
        <v>62</v>
      </c>
      <c r="V107" s="18">
        <v>3.17</v>
      </c>
      <c r="W107" s="18">
        <v>13.96</v>
      </c>
      <c r="X107" s="18" t="s">
        <v>62</v>
      </c>
      <c r="Y107" s="18">
        <v>0.73</v>
      </c>
      <c r="Z107" s="18"/>
      <c r="AA107" s="19">
        <v>3.17</v>
      </c>
      <c r="AB107" s="19">
        <v>13.96</v>
      </c>
      <c r="AC107" s="19">
        <v>3.7243523928232452</v>
      </c>
      <c r="AD107" s="19">
        <v>0.73</v>
      </c>
      <c r="AE107" s="20">
        <f t="shared" si="6"/>
        <v>1.8301509082370938E-3</v>
      </c>
      <c r="AF107" s="20">
        <f t="shared" si="7"/>
        <v>5.7805127763339728E-4</v>
      </c>
      <c r="AG107" s="20">
        <f t="shared" si="8"/>
        <v>0.93689144134727265</v>
      </c>
      <c r="AH107" s="20">
        <f t="shared" si="9"/>
        <v>0</v>
      </c>
      <c r="AI107" s="20">
        <f t="shared" si="9"/>
        <v>4.0484777062157127E-6</v>
      </c>
      <c r="AJ107" s="21">
        <v>1026174</v>
      </c>
      <c r="AK107" s="21">
        <v>324116</v>
      </c>
      <c r="AL107" s="21">
        <v>525319324</v>
      </c>
      <c r="AM107" s="21">
        <v>34032698</v>
      </c>
      <c r="AN107" s="21">
        <v>0</v>
      </c>
      <c r="AO107" s="21">
        <v>2270</v>
      </c>
      <c r="AP107" s="22">
        <v>4</v>
      </c>
      <c r="AQ107" s="22">
        <v>8</v>
      </c>
      <c r="AR107" s="23">
        <v>3536087</v>
      </c>
      <c r="AS107" s="23">
        <v>654.25140999999996</v>
      </c>
      <c r="AT107" s="24">
        <v>15.647696</v>
      </c>
      <c r="AU107" s="25">
        <v>102.37527</v>
      </c>
      <c r="AV107" s="26">
        <v>4</v>
      </c>
      <c r="AW107" s="26">
        <v>8</v>
      </c>
      <c r="AX107" s="26">
        <v>517404</v>
      </c>
      <c r="AY107" s="26">
        <v>6115.6922999999997</v>
      </c>
      <c r="AZ107" s="27">
        <v>12.280495999999999</v>
      </c>
      <c r="BA107" s="28">
        <v>751.03737000000001</v>
      </c>
      <c r="BB107" s="29">
        <v>4</v>
      </c>
      <c r="BC107" s="29">
        <v>6</v>
      </c>
      <c r="BD107" s="29">
        <v>11773</v>
      </c>
      <c r="BE107" s="29">
        <v>51976.358</v>
      </c>
      <c r="BF107" s="29">
        <v>10.116745999999999</v>
      </c>
      <c r="BG107" s="29">
        <v>5258.3163000000004</v>
      </c>
    </row>
    <row r="108" spans="1:59" s="30" customFormat="1" x14ac:dyDescent="0.35">
      <c r="A108" s="12">
        <v>2019</v>
      </c>
      <c r="B108" s="12" t="s">
        <v>182</v>
      </c>
      <c r="C108" s="13" t="s">
        <v>183</v>
      </c>
      <c r="D108" s="14" t="s">
        <v>186</v>
      </c>
      <c r="E108" s="15">
        <v>77348.11447928191</v>
      </c>
      <c r="F108" s="15">
        <v>588930.4</v>
      </c>
      <c r="G108" s="12" t="s">
        <v>62</v>
      </c>
      <c r="H108" s="16">
        <v>7614024</v>
      </c>
      <c r="I108" s="17">
        <f t="shared" si="5"/>
        <v>0</v>
      </c>
      <c r="J108" s="17">
        <v>1</v>
      </c>
      <c r="K108" s="17">
        <v>38.520000000000003</v>
      </c>
      <c r="L108" s="17">
        <v>2.4489999999999998</v>
      </c>
      <c r="M108" s="17">
        <v>2.56</v>
      </c>
      <c r="N108" s="17">
        <v>35.590000000000003</v>
      </c>
      <c r="O108" s="17">
        <v>0</v>
      </c>
      <c r="P108" s="18">
        <v>5750</v>
      </c>
      <c r="Q108" s="18">
        <v>185</v>
      </c>
      <c r="R108" s="17">
        <v>14627792</v>
      </c>
      <c r="S108" s="17">
        <v>18671</v>
      </c>
      <c r="T108" s="17">
        <v>16193</v>
      </c>
      <c r="U108" s="18" t="s">
        <v>62</v>
      </c>
      <c r="V108" s="18" t="s">
        <v>62</v>
      </c>
      <c r="W108" s="18" t="s">
        <v>62</v>
      </c>
      <c r="X108" s="18">
        <v>3.32</v>
      </c>
      <c r="Y108" s="18" t="s">
        <v>62</v>
      </c>
      <c r="Z108" s="18"/>
      <c r="AA108" s="19">
        <v>2.176146746141439</v>
      </c>
      <c r="AB108" s="19">
        <v>16.155101142605361</v>
      </c>
      <c r="AC108" s="19">
        <v>3.32</v>
      </c>
      <c r="AD108" s="19">
        <v>0.60296766622862785</v>
      </c>
      <c r="AE108" s="20">
        <f t="shared" si="6"/>
        <v>4.0709760067673385E-2</v>
      </c>
      <c r="AF108" s="20">
        <f t="shared" si="7"/>
        <v>2.664499198777974E-4</v>
      </c>
      <c r="AG108" s="20">
        <f t="shared" si="8"/>
        <v>0.92149298557490633</v>
      </c>
      <c r="AH108" s="20">
        <f t="shared" si="9"/>
        <v>0</v>
      </c>
      <c r="AI108" s="20">
        <f t="shared" si="9"/>
        <v>1.5672031365759865E-5</v>
      </c>
      <c r="AJ108" s="21">
        <v>9621532</v>
      </c>
      <c r="AK108" s="21">
        <v>62974</v>
      </c>
      <c r="AL108" s="21">
        <v>217789892</v>
      </c>
      <c r="AM108" s="21">
        <v>8866499</v>
      </c>
      <c r="AN108" s="21">
        <v>0</v>
      </c>
      <c r="AO108" s="21">
        <v>3704</v>
      </c>
      <c r="AP108" s="22">
        <v>3</v>
      </c>
      <c r="AQ108" s="22">
        <v>57</v>
      </c>
      <c r="AR108" s="23">
        <v>3126192</v>
      </c>
      <c r="AS108" s="23">
        <v>973</v>
      </c>
      <c r="AT108" s="24">
        <v>9.7100000000000009</v>
      </c>
      <c r="AU108" s="25">
        <v>94.49</v>
      </c>
      <c r="AV108" s="26">
        <v>3</v>
      </c>
      <c r="AW108" s="26">
        <v>58</v>
      </c>
      <c r="AX108" s="26">
        <v>389147</v>
      </c>
      <c r="AY108" s="26">
        <v>6268</v>
      </c>
      <c r="AZ108" s="27">
        <v>8.75</v>
      </c>
      <c r="BA108" s="28">
        <v>548.5</v>
      </c>
      <c r="BB108" s="29">
        <v>3</v>
      </c>
      <c r="BC108" s="29">
        <v>43</v>
      </c>
      <c r="BD108" s="29">
        <v>26829</v>
      </c>
      <c r="BE108" s="29">
        <v>78186.145000000004</v>
      </c>
      <c r="BF108" s="29">
        <v>4.8043807000000003</v>
      </c>
      <c r="BG108" s="29">
        <v>3756.36</v>
      </c>
    </row>
    <row r="109" spans="1:59" s="30" customFormat="1" x14ac:dyDescent="0.35">
      <c r="A109" s="12">
        <v>2016</v>
      </c>
      <c r="B109" s="12" t="s">
        <v>174</v>
      </c>
      <c r="C109" s="13" t="s">
        <v>175</v>
      </c>
      <c r="D109" s="14" t="s">
        <v>187</v>
      </c>
      <c r="E109" s="15">
        <v>66157.000373242656</v>
      </c>
      <c r="F109" s="15">
        <v>587049.69999999995</v>
      </c>
      <c r="G109" s="12">
        <v>5</v>
      </c>
      <c r="H109" s="16">
        <v>8873584</v>
      </c>
      <c r="I109" s="17">
        <f t="shared" si="5"/>
        <v>0</v>
      </c>
      <c r="J109" s="17">
        <v>2</v>
      </c>
      <c r="K109" s="17">
        <v>40.39</v>
      </c>
      <c r="L109" s="17">
        <v>1.702</v>
      </c>
      <c r="M109" s="17">
        <v>2.52</v>
      </c>
      <c r="N109" s="17">
        <v>42.43</v>
      </c>
      <c r="O109" s="17">
        <v>1</v>
      </c>
      <c r="P109" s="18">
        <v>4842</v>
      </c>
      <c r="Q109" s="18">
        <v>1059</v>
      </c>
      <c r="R109" s="17">
        <v>21108016</v>
      </c>
      <c r="S109" s="17">
        <v>2818</v>
      </c>
      <c r="T109" s="17">
        <v>11696</v>
      </c>
      <c r="U109" s="18" t="s">
        <v>62</v>
      </c>
      <c r="V109" s="18" t="s">
        <v>62</v>
      </c>
      <c r="W109" s="18" t="s">
        <v>62</v>
      </c>
      <c r="X109" s="18">
        <v>2.12</v>
      </c>
      <c r="Y109" s="18">
        <v>0.69</v>
      </c>
      <c r="Z109" s="18"/>
      <c r="AA109" s="19">
        <v>2.2143440282408582</v>
      </c>
      <c r="AB109" s="19">
        <v>11.309272049594229</v>
      </c>
      <c r="AC109" s="19">
        <v>2.12</v>
      </c>
      <c r="AD109" s="19">
        <v>0.69</v>
      </c>
      <c r="AE109" s="20">
        <f t="shared" si="6"/>
        <v>1.7053239157051746E-3</v>
      </c>
      <c r="AF109" s="20">
        <f t="shared" si="7"/>
        <v>4.8578206631902436E-4</v>
      </c>
      <c r="AG109" s="20">
        <f t="shared" si="8"/>
        <v>0.95257610731626841</v>
      </c>
      <c r="AH109" s="20">
        <f t="shared" si="9"/>
        <v>0</v>
      </c>
      <c r="AI109" s="20">
        <f t="shared" si="9"/>
        <v>3.244822854488433E-6</v>
      </c>
      <c r="AJ109" s="21">
        <v>1126784</v>
      </c>
      <c r="AK109" s="21">
        <v>320978</v>
      </c>
      <c r="AL109" s="21">
        <v>629409760</v>
      </c>
      <c r="AM109" s="21">
        <v>29885187</v>
      </c>
      <c r="AN109" s="21">
        <v>0</v>
      </c>
      <c r="AO109" s="21">
        <v>2144</v>
      </c>
      <c r="AP109" s="22">
        <v>4</v>
      </c>
      <c r="AQ109" s="22">
        <v>18</v>
      </c>
      <c r="AR109" s="23">
        <v>3510141</v>
      </c>
      <c r="AS109" s="23">
        <v>690.63526999999999</v>
      </c>
      <c r="AT109" s="24">
        <v>15.722448</v>
      </c>
      <c r="AU109" s="25">
        <v>108.58477000000001</v>
      </c>
      <c r="AV109" s="26">
        <v>4</v>
      </c>
      <c r="AW109" s="26">
        <v>8</v>
      </c>
      <c r="AX109" s="26">
        <v>514579</v>
      </c>
      <c r="AY109" s="26">
        <v>6262.7906999999996</v>
      </c>
      <c r="AZ109" s="27">
        <v>12.257685</v>
      </c>
      <c r="BA109" s="28">
        <v>767.67313999999999</v>
      </c>
      <c r="BB109" s="29">
        <v>4</v>
      </c>
      <c r="BC109" s="29">
        <v>6</v>
      </c>
      <c r="BD109" s="29">
        <v>11929</v>
      </c>
      <c r="BE109" s="29">
        <v>50947.76</v>
      </c>
      <c r="BF109" s="29">
        <v>10.161474999999999</v>
      </c>
      <c r="BG109" s="29">
        <v>5177.0439999999999</v>
      </c>
    </row>
    <row r="110" spans="1:59" s="30" customFormat="1" x14ac:dyDescent="0.35">
      <c r="A110" s="12">
        <v>2012</v>
      </c>
      <c r="B110" s="12" t="s">
        <v>158</v>
      </c>
      <c r="C110" s="13" t="s">
        <v>159</v>
      </c>
      <c r="D110" s="14" t="s">
        <v>188</v>
      </c>
      <c r="E110" s="15">
        <v>50778.492994225337</v>
      </c>
      <c r="F110" s="15">
        <v>586540.9</v>
      </c>
      <c r="G110" s="12">
        <v>7.4</v>
      </c>
      <c r="H110" s="16">
        <v>11550971</v>
      </c>
      <c r="I110" s="17">
        <f t="shared" si="5"/>
        <v>0</v>
      </c>
      <c r="J110" s="17">
        <v>1</v>
      </c>
      <c r="K110" s="17">
        <v>45.77</v>
      </c>
      <c r="L110" s="17">
        <v>3.58</v>
      </c>
      <c r="M110" s="17">
        <v>2.75</v>
      </c>
      <c r="N110" s="17">
        <v>54.99</v>
      </c>
      <c r="O110" s="17">
        <v>1</v>
      </c>
      <c r="P110" s="18">
        <v>4985</v>
      </c>
      <c r="Q110" s="18">
        <v>963</v>
      </c>
      <c r="R110" s="17">
        <v>95522904</v>
      </c>
      <c r="S110" s="17">
        <v>354795</v>
      </c>
      <c r="T110" s="17">
        <v>90986</v>
      </c>
      <c r="U110" s="18" t="s">
        <v>62</v>
      </c>
      <c r="V110" s="18" t="s">
        <v>62</v>
      </c>
      <c r="W110" s="18" t="s">
        <v>62</v>
      </c>
      <c r="X110" s="18" t="s">
        <v>62</v>
      </c>
      <c r="Y110" s="18" t="s">
        <v>62</v>
      </c>
      <c r="Z110" s="18"/>
      <c r="AA110" s="19">
        <v>2.324237813104427</v>
      </c>
      <c r="AB110" s="19">
        <v>23.49195884567845</v>
      </c>
      <c r="AC110" s="19">
        <v>3.503818060367514</v>
      </c>
      <c r="AD110" s="19">
        <v>0.75442193202762442</v>
      </c>
      <c r="AE110" s="20">
        <f t="shared" si="6"/>
        <v>0.16744082443662794</v>
      </c>
      <c r="AF110" s="20">
        <f t="shared" si="7"/>
        <v>1.2886800525384658E-2</v>
      </c>
      <c r="AG110" s="20">
        <f t="shared" si="8"/>
        <v>0.78119936741233498</v>
      </c>
      <c r="AH110" s="20">
        <f t="shared" si="9"/>
        <v>0</v>
      </c>
      <c r="AI110" s="20">
        <f t="shared" si="9"/>
        <v>6.1298683328650508E-5</v>
      </c>
      <c r="AJ110" s="21">
        <v>74484086</v>
      </c>
      <c r="AK110" s="21">
        <v>5732542</v>
      </c>
      <c r="AL110" s="21">
        <v>347507372</v>
      </c>
      <c r="AM110" s="21">
        <v>17086998</v>
      </c>
      <c r="AN110" s="21">
        <v>0</v>
      </c>
      <c r="AO110" s="21">
        <v>27268</v>
      </c>
      <c r="AP110" s="22">
        <v>6</v>
      </c>
      <c r="AQ110" s="22">
        <v>59</v>
      </c>
      <c r="AR110" s="23">
        <v>4869305</v>
      </c>
      <c r="AS110" s="23">
        <v>894.85338999999999</v>
      </c>
      <c r="AT110" s="24">
        <v>11.758941999999999</v>
      </c>
      <c r="AU110" s="25">
        <v>105.22529</v>
      </c>
      <c r="AV110" s="26">
        <v>6</v>
      </c>
      <c r="AW110" s="26">
        <v>58</v>
      </c>
      <c r="AX110" s="26">
        <v>613259</v>
      </c>
      <c r="AY110" s="26">
        <v>6353.4714000000004</v>
      </c>
      <c r="AZ110" s="27">
        <v>9.4718426999999998</v>
      </c>
      <c r="BA110" s="28">
        <v>601.79080999999996</v>
      </c>
      <c r="BB110" s="29">
        <v>7</v>
      </c>
      <c r="BC110" s="29">
        <v>51</v>
      </c>
      <c r="BD110" s="29">
        <v>19602</v>
      </c>
      <c r="BE110" s="29">
        <v>226929.58</v>
      </c>
      <c r="BF110" s="29">
        <v>6.2352145999999999</v>
      </c>
      <c r="BG110" s="29">
        <v>14149.546</v>
      </c>
    </row>
    <row r="111" spans="1:59" s="30" customFormat="1" x14ac:dyDescent="0.35">
      <c r="A111" s="17">
        <v>2007</v>
      </c>
      <c r="B111" s="32" t="s">
        <v>158</v>
      </c>
      <c r="C111" s="13" t="s">
        <v>159</v>
      </c>
      <c r="D111" s="14" t="s">
        <v>189</v>
      </c>
      <c r="E111" s="15">
        <v>50902.537183704175</v>
      </c>
      <c r="F111" s="15">
        <v>585403</v>
      </c>
      <c r="G111" s="17">
        <v>5.6</v>
      </c>
      <c r="H111" s="16">
        <v>11500468</v>
      </c>
      <c r="I111" s="17">
        <f t="shared" si="5"/>
        <v>0</v>
      </c>
      <c r="J111" s="17">
        <v>0</v>
      </c>
      <c r="K111" s="17" t="s">
        <v>62</v>
      </c>
      <c r="L111" s="17">
        <v>2.286</v>
      </c>
      <c r="M111" s="17">
        <v>6.97</v>
      </c>
      <c r="N111" s="17">
        <v>32.78</v>
      </c>
      <c r="O111" s="17">
        <v>1</v>
      </c>
      <c r="P111" s="18">
        <v>5550</v>
      </c>
      <c r="Q111" s="18">
        <v>903</v>
      </c>
      <c r="R111" s="17">
        <v>131970371</v>
      </c>
      <c r="S111" s="17">
        <v>957943</v>
      </c>
      <c r="T111" s="17">
        <v>227035</v>
      </c>
      <c r="U111" s="18" t="s">
        <v>62</v>
      </c>
      <c r="V111" s="18" t="s">
        <v>62</v>
      </c>
      <c r="W111" s="18">
        <v>16.16</v>
      </c>
      <c r="X111" s="18" t="s">
        <v>62</v>
      </c>
      <c r="Y111" s="18">
        <v>0.41</v>
      </c>
      <c r="Z111" s="18"/>
      <c r="AA111" s="19">
        <v>2.2465548173415608</v>
      </c>
      <c r="AB111" s="19">
        <v>16.16</v>
      </c>
      <c r="AC111" s="19">
        <v>7.3815467393807772</v>
      </c>
      <c r="AD111" s="19">
        <v>0.41</v>
      </c>
      <c r="AE111" s="20">
        <f t="shared" si="6"/>
        <v>0.57034983283717511</v>
      </c>
      <c r="AF111" s="20">
        <f t="shared" si="7"/>
        <v>2.0101289848872814E-2</v>
      </c>
      <c r="AG111" s="20">
        <f t="shared" si="8"/>
        <v>0.33403503468710449</v>
      </c>
      <c r="AH111" s="20">
        <f t="shared" si="9"/>
        <v>0</v>
      </c>
      <c r="AI111" s="20">
        <f t="shared" si="9"/>
        <v>1.7442564322638332E-5</v>
      </c>
      <c r="AJ111" s="21">
        <v>119092072</v>
      </c>
      <c r="AK111" s="21">
        <v>4197256</v>
      </c>
      <c r="AL111" s="21">
        <v>69748288</v>
      </c>
      <c r="AM111" s="21">
        <v>15764049</v>
      </c>
      <c r="AN111" s="21">
        <v>0</v>
      </c>
      <c r="AO111" s="21">
        <v>3642.1000000000004</v>
      </c>
      <c r="AP111" s="23">
        <v>7</v>
      </c>
      <c r="AQ111" s="23">
        <v>116</v>
      </c>
      <c r="AR111" s="23">
        <v>4894635</v>
      </c>
      <c r="AS111" s="23">
        <v>926</v>
      </c>
      <c r="AT111" s="24">
        <v>9.5703546869111289</v>
      </c>
      <c r="AU111" s="25">
        <v>88.6</v>
      </c>
      <c r="AV111" s="26">
        <v>7</v>
      </c>
      <c r="AW111" s="26">
        <v>116</v>
      </c>
      <c r="AX111" s="26">
        <v>609250</v>
      </c>
      <c r="AY111" s="26">
        <v>6583</v>
      </c>
      <c r="AZ111" s="27">
        <v>8.6745794260167397</v>
      </c>
      <c r="BA111" s="28">
        <v>571.04999999999995</v>
      </c>
      <c r="BB111" s="29">
        <v>8</v>
      </c>
      <c r="BC111" s="29">
        <v>99</v>
      </c>
      <c r="BD111" s="29">
        <v>21346</v>
      </c>
      <c r="BE111" s="29">
        <v>231187</v>
      </c>
      <c r="BF111" s="29">
        <v>5.7634145768558493</v>
      </c>
      <c r="BG111" s="29">
        <v>13324.25</v>
      </c>
    </row>
    <row r="112" spans="1:59" s="30" customFormat="1" x14ac:dyDescent="0.35">
      <c r="A112" s="12">
        <v>2017</v>
      </c>
      <c r="B112" s="12" t="s">
        <v>171</v>
      </c>
      <c r="C112" s="13" t="s">
        <v>172</v>
      </c>
      <c r="D112" s="14" t="s">
        <v>190</v>
      </c>
      <c r="E112" s="15">
        <v>56018.197507523975</v>
      </c>
      <c r="F112" s="15">
        <v>583543.30000000005</v>
      </c>
      <c r="G112" s="12">
        <v>4.7</v>
      </c>
      <c r="H112" s="16">
        <v>10417031</v>
      </c>
      <c r="I112" s="17">
        <f t="shared" si="5"/>
        <v>1</v>
      </c>
      <c r="J112" s="17">
        <v>0</v>
      </c>
      <c r="K112" s="17">
        <v>39.08</v>
      </c>
      <c r="L112" s="17">
        <v>2.23</v>
      </c>
      <c r="M112" s="17">
        <v>2.99</v>
      </c>
      <c r="N112" s="17">
        <v>38.799999999999997</v>
      </c>
      <c r="O112" s="17">
        <v>0</v>
      </c>
      <c r="P112" s="18">
        <v>2265</v>
      </c>
      <c r="Q112" s="18">
        <v>1733</v>
      </c>
      <c r="R112" s="17">
        <v>54811055</v>
      </c>
      <c r="S112" s="17">
        <v>47604</v>
      </c>
      <c r="T112" s="17">
        <v>41504</v>
      </c>
      <c r="U112" s="18" t="s">
        <v>62</v>
      </c>
      <c r="V112" s="18" t="s">
        <v>62</v>
      </c>
      <c r="W112" s="18" t="s">
        <v>62</v>
      </c>
      <c r="X112" s="18" t="s">
        <v>62</v>
      </c>
      <c r="Y112" s="18" t="s">
        <v>62</v>
      </c>
      <c r="Z112" s="18"/>
      <c r="AA112" s="19">
        <v>2.1875855044172008</v>
      </c>
      <c r="AB112" s="19">
        <v>14.73443638842941</v>
      </c>
      <c r="AC112" s="19">
        <v>3.7243523928232452</v>
      </c>
      <c r="AD112" s="19">
        <v>0.62802788237371954</v>
      </c>
      <c r="AE112" s="20">
        <f t="shared" si="6"/>
        <v>4.1260943574093732E-2</v>
      </c>
      <c r="AF112" s="20">
        <f t="shared" si="7"/>
        <v>1.0033753301807284E-3</v>
      </c>
      <c r="AG112" s="20">
        <f t="shared" si="8"/>
        <v>0.91636178191350981</v>
      </c>
      <c r="AH112" s="20">
        <f t="shared" si="9"/>
        <v>0</v>
      </c>
      <c r="AI112" s="20">
        <f t="shared" si="9"/>
        <v>0</v>
      </c>
      <c r="AJ112" s="21">
        <v>33616776</v>
      </c>
      <c r="AK112" s="21">
        <v>817486</v>
      </c>
      <c r="AL112" s="21">
        <v>746592930</v>
      </c>
      <c r="AM112" s="21">
        <v>33708805</v>
      </c>
      <c r="AN112" s="21">
        <v>0</v>
      </c>
      <c r="AO112" s="21">
        <v>0</v>
      </c>
      <c r="AP112" s="22">
        <v>1</v>
      </c>
      <c r="AQ112" s="22">
        <v>74</v>
      </c>
      <c r="AR112" s="23">
        <v>4296977</v>
      </c>
      <c r="AS112" s="23">
        <v>1062.2089000000001</v>
      </c>
      <c r="AT112" s="24">
        <v>11.898180999999999</v>
      </c>
      <c r="AU112" s="25">
        <v>126.38354</v>
      </c>
      <c r="AV112" s="26">
        <v>1</v>
      </c>
      <c r="AW112" s="26">
        <v>74</v>
      </c>
      <c r="AX112" s="26">
        <v>572861</v>
      </c>
      <c r="AY112" s="26">
        <v>6730.1706000000004</v>
      </c>
      <c r="AZ112" s="27">
        <v>10.087903000000001</v>
      </c>
      <c r="BA112" s="28">
        <v>678.93307000000004</v>
      </c>
      <c r="BB112" s="29">
        <v>1</v>
      </c>
      <c r="BC112" s="29">
        <v>60</v>
      </c>
      <c r="BD112" s="29">
        <v>23108</v>
      </c>
      <c r="BE112" s="29">
        <v>116304.21</v>
      </c>
      <c r="BF112" s="29">
        <v>5.9584215</v>
      </c>
      <c r="BG112" s="29">
        <v>6929.8948</v>
      </c>
    </row>
    <row r="113" spans="1:59" s="30" customFormat="1" x14ac:dyDescent="0.35">
      <c r="A113" s="17">
        <v>2006</v>
      </c>
      <c r="B113" s="13" t="s">
        <v>158</v>
      </c>
      <c r="C113" s="13" t="s">
        <v>159</v>
      </c>
      <c r="D113" s="14" t="s">
        <v>191</v>
      </c>
      <c r="E113" s="15">
        <v>50747.042146156506</v>
      </c>
      <c r="F113" s="15">
        <v>582637.6</v>
      </c>
      <c r="G113" s="17">
        <v>5.4</v>
      </c>
      <c r="H113" s="16">
        <v>11481213</v>
      </c>
      <c r="I113" s="17">
        <f t="shared" si="5"/>
        <v>0</v>
      </c>
      <c r="J113" s="17">
        <v>0</v>
      </c>
      <c r="K113" s="17" t="s">
        <v>62</v>
      </c>
      <c r="L113" s="17">
        <v>2.137</v>
      </c>
      <c r="M113" s="17">
        <v>6.73</v>
      </c>
      <c r="N113" s="17">
        <v>18.61</v>
      </c>
      <c r="O113" s="17">
        <v>1</v>
      </c>
      <c r="P113" s="18">
        <v>5229</v>
      </c>
      <c r="Q113" s="18">
        <v>736</v>
      </c>
      <c r="R113" s="17">
        <v>130568196</v>
      </c>
      <c r="S113" s="17">
        <v>969940</v>
      </c>
      <c r="T113" s="17">
        <v>224317</v>
      </c>
      <c r="U113" s="18" t="s">
        <v>62</v>
      </c>
      <c r="V113" s="18" t="s">
        <v>62</v>
      </c>
      <c r="W113" s="18">
        <v>11.72</v>
      </c>
      <c r="X113" s="18" t="s">
        <v>62</v>
      </c>
      <c r="Y113" s="18">
        <v>0.39</v>
      </c>
      <c r="Z113" s="18"/>
      <c r="AA113" s="19">
        <v>2.2465548173415608</v>
      </c>
      <c r="AB113" s="19">
        <v>11.72</v>
      </c>
      <c r="AC113" s="19">
        <v>7.1610124069250478</v>
      </c>
      <c r="AD113" s="19">
        <v>0.39</v>
      </c>
      <c r="AE113" s="20">
        <f t="shared" si="6"/>
        <v>0.65012147899114625</v>
      </c>
      <c r="AF113" s="20">
        <f t="shared" si="7"/>
        <v>2.6956819686186326E-2</v>
      </c>
      <c r="AG113" s="20">
        <f t="shared" si="8"/>
        <v>0.22967070129463246</v>
      </c>
      <c r="AH113" s="20">
        <f t="shared" si="9"/>
        <v>0</v>
      </c>
      <c r="AI113" s="20">
        <f t="shared" si="9"/>
        <v>2.3801161043608629E-5</v>
      </c>
      <c r="AJ113" s="21">
        <v>117482419.64</v>
      </c>
      <c r="AK113" s="21">
        <v>4871324.0599999996</v>
      </c>
      <c r="AL113" s="21">
        <v>41503427.560000002</v>
      </c>
      <c r="AM113" s="21">
        <v>16846939</v>
      </c>
      <c r="AN113" s="21">
        <v>0</v>
      </c>
      <c r="AO113" s="21">
        <v>4301.07</v>
      </c>
      <c r="AP113" s="23">
        <v>7</v>
      </c>
      <c r="AQ113" s="23">
        <v>116</v>
      </c>
      <c r="AR113" s="23">
        <v>4892005</v>
      </c>
      <c r="AS113" s="23">
        <v>875.15636908247905</v>
      </c>
      <c r="AT113" s="24">
        <v>9.344512546434828</v>
      </c>
      <c r="AU113" s="25">
        <v>81.779096709835756</v>
      </c>
      <c r="AV113" s="26">
        <v>7</v>
      </c>
      <c r="AW113" s="26">
        <v>116</v>
      </c>
      <c r="AX113" s="26">
        <v>605189</v>
      </c>
      <c r="AY113" s="26">
        <v>6353.4840631053503</v>
      </c>
      <c r="AZ113" s="27">
        <v>8.4372791537814482</v>
      </c>
      <c r="BA113" s="28">
        <v>536.06118639521424</v>
      </c>
      <c r="BB113" s="29">
        <v>8</v>
      </c>
      <c r="BC113" s="29">
        <v>99</v>
      </c>
      <c r="BD113" s="29">
        <v>21537</v>
      </c>
      <c r="BE113" s="29">
        <v>216175.58542663016</v>
      </c>
      <c r="BF113" s="29">
        <v>5.6075912053498165</v>
      </c>
      <c r="BG113" s="29">
        <v>12122.243116497193</v>
      </c>
    </row>
    <row r="114" spans="1:59" s="30" customFormat="1" x14ac:dyDescent="0.35">
      <c r="A114" s="12">
        <v>2015</v>
      </c>
      <c r="B114" s="12" t="s">
        <v>174</v>
      </c>
      <c r="C114" s="13" t="s">
        <v>175</v>
      </c>
      <c r="D114" s="14" t="s">
        <v>192</v>
      </c>
      <c r="E114" s="15">
        <v>65546.161172233857</v>
      </c>
      <c r="F114" s="15">
        <v>581414.9</v>
      </c>
      <c r="G114" s="12">
        <v>5.8</v>
      </c>
      <c r="H114" s="16">
        <v>8870312</v>
      </c>
      <c r="I114" s="17">
        <f t="shared" si="5"/>
        <v>0</v>
      </c>
      <c r="J114" s="17">
        <v>1</v>
      </c>
      <c r="K114" s="17">
        <v>42.6</v>
      </c>
      <c r="L114" s="17">
        <v>1.8220000000000001</v>
      </c>
      <c r="M114" s="17">
        <v>2.62</v>
      </c>
      <c r="N114" s="17">
        <v>44.13</v>
      </c>
      <c r="O114" s="17">
        <v>1</v>
      </c>
      <c r="P114" s="18">
        <v>5185</v>
      </c>
      <c r="Q114" s="18">
        <v>1006</v>
      </c>
      <c r="R114" s="17">
        <v>19427201</v>
      </c>
      <c r="S114" s="17">
        <v>3326</v>
      </c>
      <c r="T114" s="17">
        <v>11754</v>
      </c>
      <c r="U114" s="18" t="s">
        <v>62</v>
      </c>
      <c r="V114" s="18">
        <v>3.82</v>
      </c>
      <c r="W114" s="18">
        <v>14.7</v>
      </c>
      <c r="X114" s="18" t="s">
        <v>62</v>
      </c>
      <c r="Y114" s="18" t="s">
        <v>62</v>
      </c>
      <c r="Z114" s="18"/>
      <c r="AA114" s="19">
        <v>3.82</v>
      </c>
      <c r="AB114" s="19">
        <v>14.7</v>
      </c>
      <c r="AC114" s="19">
        <v>3.3843619636206599</v>
      </c>
      <c r="AD114" s="19">
        <v>0.66963877086385626</v>
      </c>
      <c r="AE114" s="20">
        <f t="shared" si="6"/>
        <v>2.5666780059919012E-3</v>
      </c>
      <c r="AF114" s="20">
        <f t="shared" si="7"/>
        <v>1.8046639014050873E-3</v>
      </c>
      <c r="AG114" s="20">
        <f t="shared" si="8"/>
        <v>0.93895200374245436</v>
      </c>
      <c r="AH114" s="20">
        <f t="shared" si="9"/>
        <v>0</v>
      </c>
      <c r="AI114" s="20">
        <f t="shared" si="9"/>
        <v>8.8319436901439041E-6</v>
      </c>
      <c r="AJ114" s="21">
        <v>1506538</v>
      </c>
      <c r="AK114" s="21">
        <v>1059266</v>
      </c>
      <c r="AL114" s="21">
        <v>551127516</v>
      </c>
      <c r="AM114" s="21">
        <v>33261760</v>
      </c>
      <c r="AN114" s="21">
        <v>0</v>
      </c>
      <c r="AO114" s="21">
        <v>5184</v>
      </c>
      <c r="AP114" s="22">
        <v>4</v>
      </c>
      <c r="AQ114" s="22">
        <v>8</v>
      </c>
      <c r="AR114" s="23">
        <v>3489111</v>
      </c>
      <c r="AS114" s="23">
        <v>696.02932999999996</v>
      </c>
      <c r="AT114" s="24">
        <v>15.809570000000001</v>
      </c>
      <c r="AU114" s="25">
        <v>110.03924000000001</v>
      </c>
      <c r="AV114" s="26">
        <v>4</v>
      </c>
      <c r="AW114" s="26">
        <v>8</v>
      </c>
      <c r="AX114" s="26">
        <v>512894</v>
      </c>
      <c r="AY114" s="26">
        <v>6291.5420000000004</v>
      </c>
      <c r="AZ114" s="27">
        <v>12.789346999999999</v>
      </c>
      <c r="BA114" s="28">
        <v>804.64712999999995</v>
      </c>
      <c r="BB114" s="29">
        <v>4</v>
      </c>
      <c r="BC114" s="29">
        <v>6</v>
      </c>
      <c r="BD114" s="29">
        <v>12191</v>
      </c>
      <c r="BE114" s="29">
        <v>50039.633000000002</v>
      </c>
      <c r="BF114" s="29">
        <v>10.64129</v>
      </c>
      <c r="BG114" s="29">
        <v>5324.8626000000004</v>
      </c>
    </row>
    <row r="115" spans="1:59" s="30" customFormat="1" x14ac:dyDescent="0.35">
      <c r="A115" s="17">
        <v>2008</v>
      </c>
      <c r="B115" s="32" t="s">
        <v>158</v>
      </c>
      <c r="C115" s="13" t="s">
        <v>159</v>
      </c>
      <c r="D115" s="14" t="s">
        <v>193</v>
      </c>
      <c r="E115" s="15">
        <v>50401.154420201623</v>
      </c>
      <c r="F115" s="15">
        <v>580389</v>
      </c>
      <c r="G115" s="17">
        <v>6.4</v>
      </c>
      <c r="H115" s="16">
        <v>11515391</v>
      </c>
      <c r="I115" s="17">
        <f t="shared" si="5"/>
        <v>0</v>
      </c>
      <c r="J115" s="17">
        <v>0</v>
      </c>
      <c r="K115" s="17">
        <v>40.69</v>
      </c>
      <c r="L115" s="17">
        <v>2.9830000000000001</v>
      </c>
      <c r="M115" s="17">
        <v>8.86</v>
      </c>
      <c r="N115" s="17">
        <v>45.88</v>
      </c>
      <c r="O115" s="17">
        <v>1</v>
      </c>
      <c r="P115" s="18">
        <v>5997</v>
      </c>
      <c r="Q115" s="18">
        <v>728</v>
      </c>
      <c r="R115" s="17">
        <v>129060820</v>
      </c>
      <c r="S115" s="17">
        <v>724847</v>
      </c>
      <c r="T115" s="17">
        <v>222086</v>
      </c>
      <c r="U115" s="18" t="s">
        <v>62</v>
      </c>
      <c r="V115" s="18" t="s">
        <v>62</v>
      </c>
      <c r="W115" s="18">
        <v>20.65</v>
      </c>
      <c r="X115" s="18" t="s">
        <v>62</v>
      </c>
      <c r="Y115" s="18">
        <v>0.48</v>
      </c>
      <c r="Z115" s="18"/>
      <c r="AA115" s="19">
        <v>2.2204719344600159</v>
      </c>
      <c r="AB115" s="19">
        <v>20.65</v>
      </c>
      <c r="AC115" s="19">
        <v>9.1182546074696553</v>
      </c>
      <c r="AD115" s="19">
        <v>0.48</v>
      </c>
      <c r="AE115" s="20">
        <f t="shared" si="6"/>
        <v>0.64490609160065127</v>
      </c>
      <c r="AF115" s="20">
        <f t="shared" si="7"/>
        <v>2.7247485503493249E-2</v>
      </c>
      <c r="AG115" s="20">
        <f t="shared" si="8"/>
        <v>0.23219047713202706</v>
      </c>
      <c r="AH115" s="20">
        <f t="shared" si="9"/>
        <v>0</v>
      </c>
      <c r="AI115" s="20">
        <f t="shared" si="9"/>
        <v>1.8827385109094595E-5</v>
      </c>
      <c r="AJ115" s="21">
        <v>118100658</v>
      </c>
      <c r="AK115" s="21">
        <v>4989790</v>
      </c>
      <c r="AL115" s="21">
        <v>42520684</v>
      </c>
      <c r="AM115" s="21">
        <v>17513878</v>
      </c>
      <c r="AN115" s="21">
        <v>0</v>
      </c>
      <c r="AO115" s="21">
        <v>3447.83</v>
      </c>
      <c r="AP115" s="23">
        <v>7</v>
      </c>
      <c r="AQ115" s="23">
        <v>116</v>
      </c>
      <c r="AR115" s="23">
        <v>4891891</v>
      </c>
      <c r="AS115" s="23">
        <v>910</v>
      </c>
      <c r="AT115" s="24">
        <v>10.056528480423895</v>
      </c>
      <c r="AU115" s="25">
        <v>91.5</v>
      </c>
      <c r="AV115" s="26">
        <v>7</v>
      </c>
      <c r="AW115" s="26">
        <v>116</v>
      </c>
      <c r="AX115" s="26">
        <v>612492</v>
      </c>
      <c r="AY115" s="26">
        <v>6437</v>
      </c>
      <c r="AZ115" s="27">
        <v>9.2241075246266444</v>
      </c>
      <c r="BA115" s="28">
        <v>593.74</v>
      </c>
      <c r="BB115" s="29">
        <v>8</v>
      </c>
      <c r="BC115" s="29">
        <v>99</v>
      </c>
      <c r="BD115" s="29">
        <v>21201</v>
      </c>
      <c r="BE115" s="29">
        <v>230416</v>
      </c>
      <c r="BF115" s="29">
        <v>6.1899191456131772</v>
      </c>
      <c r="BG115" s="29">
        <v>14262.56</v>
      </c>
    </row>
    <row r="116" spans="1:59" s="30" customFormat="1" x14ac:dyDescent="0.35">
      <c r="A116" s="12">
        <v>2010</v>
      </c>
      <c r="B116" s="12" t="s">
        <v>158</v>
      </c>
      <c r="C116" s="13" t="s">
        <v>159</v>
      </c>
      <c r="D116" s="14" t="s">
        <v>194</v>
      </c>
      <c r="E116" s="15">
        <v>48859.897903270772</v>
      </c>
      <c r="F116" s="15">
        <v>563816.30000000005</v>
      </c>
      <c r="G116" s="12">
        <v>10.3</v>
      </c>
      <c r="H116" s="16">
        <v>11539449</v>
      </c>
      <c r="I116" s="17">
        <f t="shared" si="5"/>
        <v>0</v>
      </c>
      <c r="J116" s="17">
        <v>1</v>
      </c>
      <c r="K116" s="17">
        <v>44.27</v>
      </c>
      <c r="L116" s="17">
        <v>2.7050000000000001</v>
      </c>
      <c r="M116" s="17">
        <v>4.37</v>
      </c>
      <c r="N116" s="17">
        <v>49.29</v>
      </c>
      <c r="O116" s="17">
        <v>1</v>
      </c>
      <c r="P116" s="18">
        <v>5867</v>
      </c>
      <c r="Q116" s="18">
        <v>1000</v>
      </c>
      <c r="R116" s="17">
        <v>121963840</v>
      </c>
      <c r="S116" s="17">
        <v>610245</v>
      </c>
      <c r="T116" s="17">
        <v>122434</v>
      </c>
      <c r="U116" s="18" t="s">
        <v>62</v>
      </c>
      <c r="V116" s="18" t="s">
        <v>62</v>
      </c>
      <c r="W116" s="18">
        <v>16.75</v>
      </c>
      <c r="X116" s="18" t="s">
        <v>62</v>
      </c>
      <c r="Y116" s="18" t="s">
        <v>62</v>
      </c>
      <c r="Z116" s="18"/>
      <c r="AA116" s="19">
        <v>2.2935982820086371</v>
      </c>
      <c r="AB116" s="19">
        <v>16.75</v>
      </c>
      <c r="AC116" s="19">
        <v>4.9924248044436963</v>
      </c>
      <c r="AD116" s="19">
        <v>0.70992248279802228</v>
      </c>
      <c r="AE116" s="20">
        <f t="shared" si="6"/>
        <v>0.44268688840373466</v>
      </c>
      <c r="AF116" s="20">
        <f t="shared" si="7"/>
        <v>2.1180943843919213E-2</v>
      </c>
      <c r="AG116" s="20">
        <f t="shared" si="8"/>
        <v>0.47030299109683071</v>
      </c>
      <c r="AH116" s="20">
        <f t="shared" si="9"/>
        <v>0</v>
      </c>
      <c r="AI116" s="20">
        <f t="shared" si="9"/>
        <v>1.3241348466911067E-5</v>
      </c>
      <c r="AJ116" s="21">
        <v>106305244</v>
      </c>
      <c r="AK116" s="21">
        <v>5086316</v>
      </c>
      <c r="AL116" s="21">
        <v>112936876</v>
      </c>
      <c r="AM116" s="21">
        <v>15804803</v>
      </c>
      <c r="AN116" s="21">
        <v>0</v>
      </c>
      <c r="AO116" s="21">
        <v>3179.7299999999996</v>
      </c>
      <c r="AP116" s="22">
        <v>7</v>
      </c>
      <c r="AQ116" s="22">
        <v>116</v>
      </c>
      <c r="AR116" s="23">
        <v>4877229</v>
      </c>
      <c r="AS116" s="23">
        <v>931</v>
      </c>
      <c r="AT116" s="24">
        <v>11.32</v>
      </c>
      <c r="AU116" s="31">
        <v>105.33</v>
      </c>
      <c r="AV116" s="26">
        <v>7</v>
      </c>
      <c r="AW116" s="26">
        <v>116</v>
      </c>
      <c r="AX116" s="26">
        <v>612974</v>
      </c>
      <c r="AY116" s="26">
        <v>6325</v>
      </c>
      <c r="AZ116" s="27">
        <v>9.73</v>
      </c>
      <c r="BA116" s="28">
        <v>615.73</v>
      </c>
      <c r="BB116" s="29">
        <v>8</v>
      </c>
      <c r="BC116" s="29">
        <v>96</v>
      </c>
      <c r="BD116" s="29">
        <v>20693</v>
      </c>
      <c r="BE116" s="29">
        <v>213878</v>
      </c>
      <c r="BF116" s="29">
        <v>6.4</v>
      </c>
      <c r="BG116" s="29">
        <v>13682.61</v>
      </c>
    </row>
    <row r="117" spans="1:59" s="30" customFormat="1" x14ac:dyDescent="0.35">
      <c r="A117" s="12">
        <v>2011</v>
      </c>
      <c r="B117" s="12" t="s">
        <v>158</v>
      </c>
      <c r="C117" s="13" t="s">
        <v>159</v>
      </c>
      <c r="D117" s="14" t="s">
        <v>195</v>
      </c>
      <c r="E117" s="15">
        <v>50256.774471265795</v>
      </c>
      <c r="F117" s="15">
        <v>580251.4</v>
      </c>
      <c r="G117" s="12">
        <v>8.8000000000000007</v>
      </c>
      <c r="H117" s="16">
        <v>11545735</v>
      </c>
      <c r="I117" s="17">
        <f t="shared" si="5"/>
        <v>0</v>
      </c>
      <c r="J117" s="17">
        <v>1</v>
      </c>
      <c r="K117" s="17">
        <v>45.02</v>
      </c>
      <c r="L117" s="17">
        <v>3.4670000000000001</v>
      </c>
      <c r="M117" s="17">
        <v>4</v>
      </c>
      <c r="N117" s="17">
        <v>55.64</v>
      </c>
      <c r="O117" s="17">
        <v>1</v>
      </c>
      <c r="P117" s="18">
        <v>5559</v>
      </c>
      <c r="Q117" s="18">
        <v>904</v>
      </c>
      <c r="R117" s="17">
        <v>112319677</v>
      </c>
      <c r="S117" s="17">
        <v>615752</v>
      </c>
      <c r="T117" s="17">
        <v>121496</v>
      </c>
      <c r="U117" s="18" t="s">
        <v>62</v>
      </c>
      <c r="V117" s="18" t="s">
        <v>62</v>
      </c>
      <c r="W117" s="18">
        <v>22.32</v>
      </c>
      <c r="X117" s="18" t="s">
        <v>62</v>
      </c>
      <c r="Y117" s="18" t="s">
        <v>62</v>
      </c>
      <c r="Z117" s="18"/>
      <c r="AA117" s="19">
        <v>2.3089180475565318</v>
      </c>
      <c r="AB117" s="19">
        <v>22.32</v>
      </c>
      <c r="AC117" s="19">
        <v>4.6524343752411106</v>
      </c>
      <c r="AD117" s="19">
        <v>0.75949643062398253</v>
      </c>
      <c r="AE117" s="20">
        <f t="shared" si="6"/>
        <v>0.31554810614205431</v>
      </c>
      <c r="AF117" s="20">
        <f t="shared" si="7"/>
        <v>1.7267928636322545E-2</v>
      </c>
      <c r="AG117" s="20">
        <f t="shared" si="8"/>
        <v>0.61782878349321113</v>
      </c>
      <c r="AH117" s="20">
        <f t="shared" si="9"/>
        <v>0</v>
      </c>
      <c r="AI117" s="20">
        <f t="shared" si="9"/>
        <v>1.3143829682521406E-5</v>
      </c>
      <c r="AJ117" s="21">
        <v>95221668</v>
      </c>
      <c r="AK117" s="21">
        <v>5210872.5599999996</v>
      </c>
      <c r="AL117" s="21">
        <v>186439678</v>
      </c>
      <c r="AM117" s="21">
        <v>14889746</v>
      </c>
      <c r="AN117" s="21">
        <v>0</v>
      </c>
      <c r="AO117" s="21">
        <v>3966.36</v>
      </c>
      <c r="AP117" s="22">
        <v>6</v>
      </c>
      <c r="AQ117" s="22">
        <v>115</v>
      </c>
      <c r="AR117" s="23">
        <v>4874482</v>
      </c>
      <c r="AS117" s="23">
        <v>918</v>
      </c>
      <c r="AT117" s="24">
        <v>11.42</v>
      </c>
      <c r="AU117" s="25">
        <v>104.86</v>
      </c>
      <c r="AV117" s="26">
        <v>6</v>
      </c>
      <c r="AW117" s="26">
        <v>115</v>
      </c>
      <c r="AX117" s="26">
        <v>611235</v>
      </c>
      <c r="AY117" s="26">
        <v>6423</v>
      </c>
      <c r="AZ117" s="27">
        <v>9.6300000000000008</v>
      </c>
      <c r="BA117" s="28">
        <v>618.26</v>
      </c>
      <c r="BB117" s="29">
        <v>7</v>
      </c>
      <c r="BC117" s="29">
        <v>98</v>
      </c>
      <c r="BD117" s="29">
        <v>19712</v>
      </c>
      <c r="BE117" s="29">
        <v>227921</v>
      </c>
      <c r="BF117" s="29">
        <v>6.12</v>
      </c>
      <c r="BG117" s="29">
        <v>13943.61</v>
      </c>
    </row>
    <row r="118" spans="1:59" s="30" customFormat="1" x14ac:dyDescent="0.35">
      <c r="A118" s="17">
        <v>2008</v>
      </c>
      <c r="B118" s="32" t="s">
        <v>174</v>
      </c>
      <c r="C118" s="13" t="s">
        <v>175</v>
      </c>
      <c r="D118" s="14" t="s">
        <v>196</v>
      </c>
      <c r="E118" s="15">
        <v>65801.489825039112</v>
      </c>
      <c r="F118" s="15">
        <v>573202.69999999995</v>
      </c>
      <c r="G118" s="17">
        <v>5.3</v>
      </c>
      <c r="H118" s="16">
        <v>8711090</v>
      </c>
      <c r="I118" s="17">
        <f t="shared" si="5"/>
        <v>0</v>
      </c>
      <c r="J118" s="17">
        <v>1</v>
      </c>
      <c r="K118" s="17">
        <v>40.69</v>
      </c>
      <c r="L118" s="17">
        <v>2.9830000000000001</v>
      </c>
      <c r="M118" s="17">
        <v>8.86</v>
      </c>
      <c r="N118" s="17">
        <v>45.88</v>
      </c>
      <c r="O118" s="17">
        <v>1</v>
      </c>
      <c r="P118" s="18">
        <v>5162</v>
      </c>
      <c r="Q118" s="18">
        <v>856</v>
      </c>
      <c r="R118" s="17">
        <v>20097110</v>
      </c>
      <c r="S118" s="17">
        <v>34991</v>
      </c>
      <c r="T118" s="17">
        <v>20205</v>
      </c>
      <c r="U118" s="18" t="s">
        <v>62</v>
      </c>
      <c r="V118" s="18" t="s">
        <v>62</v>
      </c>
      <c r="W118" s="18">
        <v>20.38</v>
      </c>
      <c r="X118" s="18" t="s">
        <v>62</v>
      </c>
      <c r="Y118" s="18" t="s">
        <v>62</v>
      </c>
      <c r="Z118" s="18"/>
      <c r="AA118" s="19">
        <v>2.2204719344600159</v>
      </c>
      <c r="AB118" s="19">
        <v>20.38</v>
      </c>
      <c r="AC118" s="19">
        <v>9.1182546074696553</v>
      </c>
      <c r="AD118" s="19">
        <v>0.68330088246943577</v>
      </c>
      <c r="AE118" s="20">
        <f t="shared" si="6"/>
        <v>2.207150389596545E-2</v>
      </c>
      <c r="AF118" s="20">
        <f t="shared" si="7"/>
        <v>3.4863904419476606E-3</v>
      </c>
      <c r="AG118" s="20">
        <f t="shared" si="8"/>
        <v>0.88552940962763271</v>
      </c>
      <c r="AH118" s="20">
        <f t="shared" si="9"/>
        <v>0</v>
      </c>
      <c r="AI118" s="20">
        <f t="shared" si="9"/>
        <v>1.1211570613386284E-5</v>
      </c>
      <c r="AJ118" s="21">
        <v>7992978</v>
      </c>
      <c r="AK118" s="21">
        <v>1262562</v>
      </c>
      <c r="AL118" s="21">
        <v>320685764</v>
      </c>
      <c r="AM118" s="21">
        <v>32194798</v>
      </c>
      <c r="AN118" s="21">
        <v>0</v>
      </c>
      <c r="AO118" s="21">
        <v>4060.16</v>
      </c>
      <c r="AP118" s="23">
        <v>4</v>
      </c>
      <c r="AQ118" s="23">
        <v>14</v>
      </c>
      <c r="AR118" s="23">
        <v>3409806</v>
      </c>
      <c r="AS118" s="23">
        <v>711</v>
      </c>
      <c r="AT118" s="24">
        <v>15.663922219428702</v>
      </c>
      <c r="AU118" s="25">
        <v>111.44</v>
      </c>
      <c r="AV118" s="26">
        <v>4</v>
      </c>
      <c r="AW118" s="26">
        <v>14</v>
      </c>
      <c r="AX118" s="26">
        <v>469341</v>
      </c>
      <c r="AY118" s="26">
        <v>7203</v>
      </c>
      <c r="AZ118" s="27">
        <v>14.483647197602803</v>
      </c>
      <c r="BA118" s="28">
        <v>1043.3</v>
      </c>
      <c r="BB118" s="29">
        <v>4</v>
      </c>
      <c r="BC118" s="29">
        <v>7</v>
      </c>
      <c r="BD118" s="29">
        <v>13391</v>
      </c>
      <c r="BE118" s="29">
        <v>65574</v>
      </c>
      <c r="BF118" s="29">
        <v>10.861887720835975</v>
      </c>
      <c r="BG118" s="29">
        <v>7122.62</v>
      </c>
    </row>
    <row r="119" spans="1:59" s="30" customFormat="1" x14ac:dyDescent="0.35">
      <c r="A119" s="12">
        <v>2013</v>
      </c>
      <c r="B119" s="12" t="s">
        <v>174</v>
      </c>
      <c r="C119" s="13" t="s">
        <v>175</v>
      </c>
      <c r="D119" s="14" t="s">
        <v>197</v>
      </c>
      <c r="E119" s="15">
        <v>64457.432589798329</v>
      </c>
      <c r="F119" s="15">
        <v>570952.4</v>
      </c>
      <c r="G119" s="12">
        <v>8.1999999999999993</v>
      </c>
      <c r="H119" s="16">
        <v>8857821</v>
      </c>
      <c r="I119" s="17">
        <f t="shared" si="5"/>
        <v>0</v>
      </c>
      <c r="J119" s="17">
        <v>1</v>
      </c>
      <c r="K119" s="17">
        <v>45.02</v>
      </c>
      <c r="L119" s="17">
        <v>3.4830000000000001</v>
      </c>
      <c r="M119" s="17">
        <v>3.73</v>
      </c>
      <c r="N119" s="17">
        <v>51.99</v>
      </c>
      <c r="O119" s="17">
        <v>1</v>
      </c>
      <c r="P119" s="18">
        <v>5259</v>
      </c>
      <c r="Q119" s="18">
        <v>842</v>
      </c>
      <c r="R119" s="17">
        <v>15788846</v>
      </c>
      <c r="S119" s="17">
        <v>2906</v>
      </c>
      <c r="T119" s="17">
        <v>13873</v>
      </c>
      <c r="U119" s="18" t="s">
        <v>62</v>
      </c>
      <c r="V119" s="18" t="s">
        <v>62</v>
      </c>
      <c r="W119" s="18" t="s">
        <v>62</v>
      </c>
      <c r="X119" s="18">
        <v>4.1900000000000004</v>
      </c>
      <c r="Y119" s="18">
        <v>0.8</v>
      </c>
      <c r="Z119" s="18"/>
      <c r="AA119" s="19">
        <v>2.3089180475565318</v>
      </c>
      <c r="AB119" s="19">
        <v>22.862714639490921</v>
      </c>
      <c r="AC119" s="19">
        <v>4.1900000000000004</v>
      </c>
      <c r="AD119" s="19">
        <v>0.8</v>
      </c>
      <c r="AE119" s="20">
        <f t="shared" si="6"/>
        <v>3.7511343927564382E-3</v>
      </c>
      <c r="AF119" s="20">
        <f t="shared" si="7"/>
        <v>9.4767438628353751E-4</v>
      </c>
      <c r="AG119" s="20">
        <f t="shared" si="8"/>
        <v>0.92194715778010539</v>
      </c>
      <c r="AH119" s="20">
        <f t="shared" si="9"/>
        <v>0</v>
      </c>
      <c r="AI119" s="20">
        <f t="shared" si="9"/>
        <v>1.1498582225321372E-5</v>
      </c>
      <c r="AJ119" s="21">
        <v>1707218</v>
      </c>
      <c r="AK119" s="21">
        <v>431306</v>
      </c>
      <c r="AL119" s="21">
        <v>419597012</v>
      </c>
      <c r="AM119" s="21">
        <v>33379688</v>
      </c>
      <c r="AN119" s="21">
        <v>0</v>
      </c>
      <c r="AO119" s="21">
        <v>5233.24</v>
      </c>
      <c r="AP119" s="22">
        <v>4</v>
      </c>
      <c r="AQ119" s="22">
        <v>9</v>
      </c>
      <c r="AR119" s="23">
        <v>3461109</v>
      </c>
      <c r="AS119" s="23">
        <v>687.27099999999996</v>
      </c>
      <c r="AT119" s="24">
        <v>15.728669</v>
      </c>
      <c r="AU119" s="25">
        <v>108.09858</v>
      </c>
      <c r="AV119" s="26">
        <v>4</v>
      </c>
      <c r="AW119" s="26">
        <v>9</v>
      </c>
      <c r="AX119" s="26">
        <v>482105</v>
      </c>
      <c r="AY119" s="26">
        <v>6608.3631999999998</v>
      </c>
      <c r="AZ119" s="27">
        <v>12.774258</v>
      </c>
      <c r="BA119" s="28">
        <v>844.16939000000002</v>
      </c>
      <c r="BB119" s="29">
        <v>4</v>
      </c>
      <c r="BC119" s="29">
        <v>7</v>
      </c>
      <c r="BD119" s="29">
        <v>12369</v>
      </c>
      <c r="BE119" s="29">
        <v>50972.337</v>
      </c>
      <c r="BF119" s="29">
        <v>10.797572000000001</v>
      </c>
      <c r="BG119" s="29">
        <v>5503.7749000000003</v>
      </c>
    </row>
    <row r="120" spans="1:59" s="30" customFormat="1" x14ac:dyDescent="0.35">
      <c r="A120" s="12">
        <v>2014</v>
      </c>
      <c r="B120" s="12" t="s">
        <v>174</v>
      </c>
      <c r="C120" s="13" t="s">
        <v>175</v>
      </c>
      <c r="D120" s="14" t="s">
        <v>198</v>
      </c>
      <c r="E120" s="15">
        <v>64359.825457127372</v>
      </c>
      <c r="F120" s="15">
        <v>570696.4</v>
      </c>
      <c r="G120" s="12">
        <v>6.8</v>
      </c>
      <c r="H120" s="16">
        <v>8867277</v>
      </c>
      <c r="I120" s="17">
        <f t="shared" si="5"/>
        <v>0</v>
      </c>
      <c r="J120" s="17">
        <v>1</v>
      </c>
      <c r="K120" s="17">
        <v>45.67</v>
      </c>
      <c r="L120" s="17">
        <v>3.117</v>
      </c>
      <c r="M120" s="17">
        <v>4.37</v>
      </c>
      <c r="N120" s="17">
        <v>46.16</v>
      </c>
      <c r="O120" s="17">
        <v>1</v>
      </c>
      <c r="P120" s="18">
        <v>5630</v>
      </c>
      <c r="Q120" s="18">
        <v>752</v>
      </c>
      <c r="R120" s="17">
        <v>18363585</v>
      </c>
      <c r="S120" s="17">
        <v>3061</v>
      </c>
      <c r="T120" s="17">
        <v>13933</v>
      </c>
      <c r="U120" s="18">
        <v>2.63</v>
      </c>
      <c r="V120" s="18">
        <v>3.95</v>
      </c>
      <c r="W120" s="18">
        <v>23.67</v>
      </c>
      <c r="X120" s="18" t="s">
        <v>62</v>
      </c>
      <c r="Y120" s="18">
        <v>0.76</v>
      </c>
      <c r="Z120" s="18">
        <v>2.63</v>
      </c>
      <c r="AA120" s="19">
        <v>3.95</v>
      </c>
      <c r="AB120" s="19">
        <v>23.67</v>
      </c>
      <c r="AC120" s="19">
        <v>4.9924248044436963</v>
      </c>
      <c r="AD120" s="19">
        <v>0.76</v>
      </c>
      <c r="AE120" s="20">
        <f t="shared" si="6"/>
        <v>4.0912985199377154E-3</v>
      </c>
      <c r="AF120" s="20">
        <f t="shared" si="7"/>
        <v>3.1181670516300984E-3</v>
      </c>
      <c r="AG120" s="20">
        <f t="shared" si="8"/>
        <v>0.93200928671206318</v>
      </c>
      <c r="AH120" s="20">
        <f t="shared" si="9"/>
        <v>0</v>
      </c>
      <c r="AI120" s="20">
        <f t="shared" si="9"/>
        <v>7.3143704639872253E-6</v>
      </c>
      <c r="AJ120" s="21">
        <v>2121058</v>
      </c>
      <c r="AK120" s="21">
        <v>1616556</v>
      </c>
      <c r="AL120" s="21">
        <v>483182966</v>
      </c>
      <c r="AM120" s="21">
        <v>31507121</v>
      </c>
      <c r="AN120" s="21">
        <v>0</v>
      </c>
      <c r="AO120" s="21">
        <v>3792</v>
      </c>
      <c r="AP120" s="22">
        <v>4</v>
      </c>
      <c r="AQ120" s="22">
        <v>8</v>
      </c>
      <c r="AR120" s="23">
        <v>3470874</v>
      </c>
      <c r="AS120" s="23">
        <v>669.68200000000002</v>
      </c>
      <c r="AT120" s="24">
        <v>15.77562</v>
      </c>
      <c r="AU120" s="25">
        <v>105.64649</v>
      </c>
      <c r="AV120" s="26">
        <v>4</v>
      </c>
      <c r="AW120" s="26">
        <v>8</v>
      </c>
      <c r="AX120" s="26">
        <v>511335</v>
      </c>
      <c r="AY120" s="26">
        <v>6218.0518000000002</v>
      </c>
      <c r="AZ120" s="27">
        <v>13.145719</v>
      </c>
      <c r="BA120" s="28">
        <v>817.40759000000003</v>
      </c>
      <c r="BB120" s="29">
        <v>4</v>
      </c>
      <c r="BC120" s="29">
        <v>6</v>
      </c>
      <c r="BD120" s="29">
        <v>12313</v>
      </c>
      <c r="BE120" s="29">
        <v>50871.815999999999</v>
      </c>
      <c r="BF120" s="29">
        <v>11.384869</v>
      </c>
      <c r="BG120" s="29">
        <v>5791.6896999999999</v>
      </c>
    </row>
    <row r="121" spans="1:59" s="30" customFormat="1" x14ac:dyDescent="0.35">
      <c r="A121" s="12">
        <v>2019</v>
      </c>
      <c r="B121" s="12" t="s">
        <v>199</v>
      </c>
      <c r="C121" s="13" t="s">
        <v>200</v>
      </c>
      <c r="D121" s="14" t="s">
        <v>201</v>
      </c>
      <c r="E121" s="15">
        <v>54133.398035916027</v>
      </c>
      <c r="F121" s="15">
        <v>568475.6</v>
      </c>
      <c r="G121" s="12" t="s">
        <v>62</v>
      </c>
      <c r="H121" s="16">
        <v>10501384</v>
      </c>
      <c r="I121" s="17">
        <f t="shared" si="5"/>
        <v>0</v>
      </c>
      <c r="J121" s="17">
        <v>1</v>
      </c>
      <c r="K121" s="17">
        <v>38.520000000000003</v>
      </c>
      <c r="L121" s="17">
        <v>2.4489999999999998</v>
      </c>
      <c r="M121" s="17">
        <v>2.56</v>
      </c>
      <c r="N121" s="17">
        <v>35.590000000000003</v>
      </c>
      <c r="O121" s="17">
        <v>0</v>
      </c>
      <c r="P121" s="18">
        <v>3064</v>
      </c>
      <c r="Q121" s="18">
        <v>1808</v>
      </c>
      <c r="R121" s="17">
        <v>47372186</v>
      </c>
      <c r="S121" s="17">
        <v>36639</v>
      </c>
      <c r="T121" s="17">
        <v>46060</v>
      </c>
      <c r="U121" s="18">
        <v>2.15</v>
      </c>
      <c r="V121" s="18" t="s">
        <v>62</v>
      </c>
      <c r="W121" s="18">
        <v>14.67</v>
      </c>
      <c r="X121" s="18">
        <v>3.58</v>
      </c>
      <c r="Y121" s="18">
        <v>0.6</v>
      </c>
      <c r="Z121" s="18">
        <v>2.15</v>
      </c>
      <c r="AA121" s="19">
        <v>2.176146746141439</v>
      </c>
      <c r="AB121" s="19">
        <v>14.67</v>
      </c>
      <c r="AC121" s="19">
        <v>3.58</v>
      </c>
      <c r="AD121" s="19">
        <v>0.6</v>
      </c>
      <c r="AE121" s="20">
        <f t="shared" si="6"/>
        <v>3.6360720555829062E-2</v>
      </c>
      <c r="AF121" s="20">
        <f t="shared" si="7"/>
        <v>1.046367537095762E-3</v>
      </c>
      <c r="AG121" s="20">
        <f t="shared" si="8"/>
        <v>0.90088259264236725</v>
      </c>
      <c r="AH121" s="20">
        <f t="shared" si="9"/>
        <v>0</v>
      </c>
      <c r="AI121" s="20">
        <f t="shared" si="9"/>
        <v>0</v>
      </c>
      <c r="AJ121" s="21">
        <v>24697354</v>
      </c>
      <c r="AK121" s="21">
        <v>710726</v>
      </c>
      <c r="AL121" s="21">
        <v>611908014</v>
      </c>
      <c r="AM121" s="21">
        <v>41915605</v>
      </c>
      <c r="AN121" s="21">
        <v>0</v>
      </c>
      <c r="AO121" s="21">
        <v>0</v>
      </c>
      <c r="AP121" s="22">
        <v>3</v>
      </c>
      <c r="AQ121" s="22">
        <v>106</v>
      </c>
      <c r="AR121" s="23">
        <v>4620856</v>
      </c>
      <c r="AS121" s="23">
        <v>1079</v>
      </c>
      <c r="AT121" s="24">
        <v>11.42</v>
      </c>
      <c r="AU121" s="25">
        <v>123.25</v>
      </c>
      <c r="AV121" s="26">
        <v>3</v>
      </c>
      <c r="AW121" s="26">
        <v>107</v>
      </c>
      <c r="AX121" s="26">
        <v>705587</v>
      </c>
      <c r="AY121" s="26">
        <v>5808</v>
      </c>
      <c r="AZ121" s="27">
        <v>8.81</v>
      </c>
      <c r="BA121" s="28">
        <v>511.49</v>
      </c>
      <c r="BB121" s="29">
        <v>3</v>
      </c>
      <c r="BC121" s="29">
        <v>69</v>
      </c>
      <c r="BD121" s="29">
        <v>9871</v>
      </c>
      <c r="BE121" s="29">
        <v>231241.42</v>
      </c>
      <c r="BF121" s="29">
        <v>6.3033792999999996</v>
      </c>
      <c r="BG121" s="29">
        <v>14576.023999999999</v>
      </c>
    </row>
    <row r="122" spans="1:59" s="30" customFormat="1" x14ac:dyDescent="0.35">
      <c r="A122" s="12">
        <v>2019</v>
      </c>
      <c r="B122" s="12" t="s">
        <v>202</v>
      </c>
      <c r="C122" s="13" t="s">
        <v>203</v>
      </c>
      <c r="D122" s="14" t="s">
        <v>204</v>
      </c>
      <c r="E122" s="15">
        <v>82192.286656640877</v>
      </c>
      <c r="F122" s="15">
        <v>566706.19999999995</v>
      </c>
      <c r="G122" s="12" t="s">
        <v>62</v>
      </c>
      <c r="H122" s="16">
        <v>6894883</v>
      </c>
      <c r="I122" s="17">
        <f t="shared" si="5"/>
        <v>0</v>
      </c>
      <c r="J122" s="17">
        <v>2</v>
      </c>
      <c r="K122" s="17">
        <v>38.520000000000003</v>
      </c>
      <c r="L122" s="17">
        <v>2.4489999999999998</v>
      </c>
      <c r="M122" s="17">
        <v>2.56</v>
      </c>
      <c r="N122" s="17">
        <v>35.590000000000003</v>
      </c>
      <c r="O122" s="17">
        <v>1</v>
      </c>
      <c r="P122" s="18">
        <v>6245</v>
      </c>
      <c r="Q122" s="18">
        <v>577</v>
      </c>
      <c r="R122" s="17">
        <v>8519433</v>
      </c>
      <c r="S122" s="17">
        <v>1915</v>
      </c>
      <c r="T122" s="17">
        <v>7701</v>
      </c>
      <c r="U122" s="18" t="s">
        <v>62</v>
      </c>
      <c r="V122" s="18" t="s">
        <v>62</v>
      </c>
      <c r="W122" s="18" t="s">
        <v>62</v>
      </c>
      <c r="X122" s="18" t="s">
        <v>62</v>
      </c>
      <c r="Y122" s="18" t="s">
        <v>62</v>
      </c>
      <c r="Z122" s="18"/>
      <c r="AA122" s="19">
        <v>2.176146746141439</v>
      </c>
      <c r="AB122" s="19">
        <v>16.155101142605361</v>
      </c>
      <c r="AC122" s="19">
        <v>3.3292283805067271</v>
      </c>
      <c r="AD122" s="19">
        <v>0.60296766622862785</v>
      </c>
      <c r="AE122" s="20">
        <f t="shared" si="6"/>
        <v>0</v>
      </c>
      <c r="AF122" s="20">
        <f t="shared" si="7"/>
        <v>1.6861254607956563E-3</v>
      </c>
      <c r="AG122" s="20">
        <f t="shared" si="8"/>
        <v>0.9886701979030118</v>
      </c>
      <c r="AH122" s="20">
        <f t="shared" si="9"/>
        <v>0</v>
      </c>
      <c r="AI122" s="20">
        <f t="shared" si="9"/>
        <v>0</v>
      </c>
      <c r="AJ122" s="21">
        <v>0</v>
      </c>
      <c r="AK122" s="21">
        <v>380668</v>
      </c>
      <c r="AL122" s="21">
        <v>223207060</v>
      </c>
      <c r="AM122" s="21">
        <v>2177204</v>
      </c>
      <c r="AN122" s="21">
        <v>0</v>
      </c>
      <c r="AO122" s="21">
        <v>0</v>
      </c>
      <c r="AP122" s="22">
        <v>4</v>
      </c>
      <c r="AQ122" s="22">
        <v>44</v>
      </c>
      <c r="AR122" s="23">
        <v>2802099</v>
      </c>
      <c r="AS122" s="23">
        <v>574</v>
      </c>
      <c r="AT122" s="24">
        <v>21.92</v>
      </c>
      <c r="AU122" s="25">
        <v>125.89</v>
      </c>
      <c r="AV122" s="26">
        <v>4</v>
      </c>
      <c r="AW122" s="26">
        <v>44</v>
      </c>
      <c r="AX122" s="26">
        <v>410995</v>
      </c>
      <c r="AY122" s="26">
        <v>5137</v>
      </c>
      <c r="AZ122" s="27">
        <v>16.8</v>
      </c>
      <c r="BA122" s="28">
        <v>862.83</v>
      </c>
      <c r="BB122" s="29">
        <v>4</v>
      </c>
      <c r="BC122" s="29">
        <v>39</v>
      </c>
      <c r="BD122" s="29">
        <v>11020</v>
      </c>
      <c r="BE122" s="29">
        <v>47955.982000000004</v>
      </c>
      <c r="BF122" s="29">
        <v>14.75638</v>
      </c>
      <c r="BG122" s="29">
        <v>7076.5667999999996</v>
      </c>
    </row>
    <row r="123" spans="1:59" s="30" customFormat="1" x14ac:dyDescent="0.35">
      <c r="A123" s="12">
        <v>2020</v>
      </c>
      <c r="B123" s="12" t="s">
        <v>199</v>
      </c>
      <c r="C123" s="13" t="s">
        <v>200</v>
      </c>
      <c r="D123" s="14" t="s">
        <v>205</v>
      </c>
      <c r="E123" s="15">
        <v>53373.704212434743</v>
      </c>
      <c r="F123" s="15">
        <v>564794.4</v>
      </c>
      <c r="G123" s="12" t="s">
        <v>62</v>
      </c>
      <c r="H123" s="16">
        <v>10581885</v>
      </c>
      <c r="I123" s="17">
        <f t="shared" si="5"/>
        <v>0</v>
      </c>
      <c r="J123" s="17">
        <v>1</v>
      </c>
      <c r="K123" s="17">
        <v>36.130000000000003</v>
      </c>
      <c r="L123" s="17">
        <v>1.891</v>
      </c>
      <c r="M123" s="17">
        <v>2.0299999999999998</v>
      </c>
      <c r="N123" s="17">
        <v>33.270000000000003</v>
      </c>
      <c r="O123" s="17">
        <v>0</v>
      </c>
      <c r="P123" s="18">
        <v>2904</v>
      </c>
      <c r="Q123" s="18">
        <v>1463</v>
      </c>
      <c r="R123" s="17">
        <v>38461243</v>
      </c>
      <c r="S123" s="17">
        <v>30161</v>
      </c>
      <c r="T123" s="17">
        <v>38022</v>
      </c>
      <c r="U123" s="18">
        <v>1.89</v>
      </c>
      <c r="V123" s="18">
        <v>2.54</v>
      </c>
      <c r="W123" s="18" t="s">
        <v>62</v>
      </c>
      <c r="X123" s="18" t="s">
        <v>62</v>
      </c>
      <c r="Y123" s="18">
        <v>0.6</v>
      </c>
      <c r="Z123" s="18">
        <v>1.89</v>
      </c>
      <c r="AA123" s="19">
        <v>2.54</v>
      </c>
      <c r="AB123" s="19">
        <v>12.535325193609101</v>
      </c>
      <c r="AC123" s="19">
        <v>2.8422150630003218</v>
      </c>
      <c r="AD123" s="19">
        <v>0.6</v>
      </c>
      <c r="AE123" s="20">
        <f t="shared" si="6"/>
        <v>2.7298794231196615E-2</v>
      </c>
      <c r="AF123" s="20">
        <f t="shared" si="7"/>
        <v>7.7000729344626811E-4</v>
      </c>
      <c r="AG123" s="20">
        <f t="shared" si="8"/>
        <v>0.97193119847535714</v>
      </c>
      <c r="AH123" s="20">
        <f t="shared" si="9"/>
        <v>0</v>
      </c>
      <c r="AI123" s="20">
        <f t="shared" si="9"/>
        <v>0</v>
      </c>
      <c r="AJ123" s="21">
        <v>17160994</v>
      </c>
      <c r="AK123" s="21">
        <v>484054</v>
      </c>
      <c r="AL123" s="21">
        <v>610990556</v>
      </c>
      <c r="AM123" s="21">
        <v>0</v>
      </c>
      <c r="AN123" s="21">
        <v>0</v>
      </c>
      <c r="AO123" s="21">
        <v>0</v>
      </c>
      <c r="AP123" s="22">
        <v>1</v>
      </c>
      <c r="AQ123" s="22">
        <v>1</v>
      </c>
      <c r="AR123" s="23">
        <v>4695096</v>
      </c>
      <c r="AS123" s="23">
        <v>1040.8302000000001</v>
      </c>
      <c r="AT123" s="24">
        <v>11.379161</v>
      </c>
      <c r="AU123" s="25">
        <v>118.43774000000001</v>
      </c>
      <c r="AV123" s="26">
        <v>3</v>
      </c>
      <c r="AW123" s="26">
        <v>55</v>
      </c>
      <c r="AX123" s="26">
        <v>710220</v>
      </c>
      <c r="AY123" s="26">
        <v>5386.2478000000001</v>
      </c>
      <c r="AZ123" s="27">
        <v>8.6900011999999993</v>
      </c>
      <c r="BA123" s="28">
        <v>468.065</v>
      </c>
      <c r="BB123" s="29">
        <v>3</v>
      </c>
      <c r="BC123" s="29">
        <v>42</v>
      </c>
      <c r="BD123" s="29">
        <v>9822</v>
      </c>
      <c r="BE123" s="29">
        <v>219135.89</v>
      </c>
      <c r="BF123" s="29">
        <v>6.3115239000000001</v>
      </c>
      <c r="BG123" s="29">
        <v>13830.814</v>
      </c>
    </row>
    <row r="124" spans="1:59" s="30" customFormat="1" x14ac:dyDescent="0.35">
      <c r="A124" s="12">
        <v>2018</v>
      </c>
      <c r="B124" s="12" t="s">
        <v>182</v>
      </c>
      <c r="C124" s="13" t="s">
        <v>183</v>
      </c>
      <c r="D124" s="14" t="s">
        <v>206</v>
      </c>
      <c r="E124" s="15">
        <v>74638.122770215676</v>
      </c>
      <c r="F124" s="15">
        <v>561785.69999999995</v>
      </c>
      <c r="G124" s="12">
        <v>4.5</v>
      </c>
      <c r="H124" s="16">
        <v>7526793</v>
      </c>
      <c r="I124" s="17">
        <f t="shared" si="5"/>
        <v>0</v>
      </c>
      <c r="J124" s="17">
        <v>1</v>
      </c>
      <c r="K124" s="17">
        <v>39.08</v>
      </c>
      <c r="L124" s="17">
        <v>2.6</v>
      </c>
      <c r="M124" s="17">
        <v>3.15</v>
      </c>
      <c r="N124" s="17">
        <v>38.81</v>
      </c>
      <c r="O124" s="17">
        <v>0</v>
      </c>
      <c r="P124" s="18">
        <v>5382</v>
      </c>
      <c r="Q124" s="18">
        <v>237</v>
      </c>
      <c r="R124" s="17">
        <v>10660849</v>
      </c>
      <c r="S124" s="17">
        <v>10844</v>
      </c>
      <c r="T124" s="17">
        <v>14133</v>
      </c>
      <c r="U124" s="18" t="s">
        <v>62</v>
      </c>
      <c r="V124" s="18" t="s">
        <v>62</v>
      </c>
      <c r="W124" s="18" t="s">
        <v>62</v>
      </c>
      <c r="X124" s="18">
        <v>2.94</v>
      </c>
      <c r="Y124" s="18" t="s">
        <v>62</v>
      </c>
      <c r="Z124" s="18"/>
      <c r="AA124" s="19">
        <v>2.1875855044172008</v>
      </c>
      <c r="AB124" s="19">
        <v>17.134646247082848</v>
      </c>
      <c r="AC124" s="19">
        <v>2.94</v>
      </c>
      <c r="AD124" s="19">
        <v>0.62810595158289428</v>
      </c>
      <c r="AE124" s="20">
        <f t="shared" si="6"/>
        <v>4.4375790491467802E-2</v>
      </c>
      <c r="AF124" s="20">
        <f t="shared" si="7"/>
        <v>4.278724916291065E-4</v>
      </c>
      <c r="AG124" s="20">
        <f t="shared" si="8"/>
        <v>0.89590485994870106</v>
      </c>
      <c r="AH124" s="20">
        <f t="shared" si="9"/>
        <v>0</v>
      </c>
      <c r="AI124" s="20">
        <f t="shared" si="9"/>
        <v>3.0251884109133928E-5</v>
      </c>
      <c r="AJ124" s="21">
        <v>7269842</v>
      </c>
      <c r="AK124" s="21">
        <v>70096</v>
      </c>
      <c r="AL124" s="21">
        <v>146771172</v>
      </c>
      <c r="AM124" s="21">
        <v>9708441</v>
      </c>
      <c r="AN124" s="21">
        <v>0</v>
      </c>
      <c r="AO124" s="21">
        <v>4956</v>
      </c>
      <c r="AP124" s="22">
        <v>3</v>
      </c>
      <c r="AQ124" s="22">
        <v>50</v>
      </c>
      <c r="AR124" s="23">
        <v>3076868</v>
      </c>
      <c r="AS124" s="23">
        <v>957</v>
      </c>
      <c r="AT124" s="24">
        <v>9.75</v>
      </c>
      <c r="AU124" s="25">
        <v>93.34</v>
      </c>
      <c r="AV124" s="26">
        <v>3</v>
      </c>
      <c r="AW124" s="26">
        <v>48</v>
      </c>
      <c r="AX124" s="26">
        <v>384366</v>
      </c>
      <c r="AY124" s="26">
        <v>6373.3532999999998</v>
      </c>
      <c r="AZ124" s="27">
        <v>8.7161816999999999</v>
      </c>
      <c r="BA124" s="28">
        <v>555.51306</v>
      </c>
      <c r="BB124" s="29">
        <v>3</v>
      </c>
      <c r="BC124" s="29">
        <v>39</v>
      </c>
      <c r="BD124" s="29">
        <v>27284</v>
      </c>
      <c r="BE124" s="29">
        <v>77161</v>
      </c>
      <c r="BF124" s="29">
        <v>4.71</v>
      </c>
      <c r="BG124" s="29">
        <v>3638.13</v>
      </c>
    </row>
    <row r="125" spans="1:59" s="30" customFormat="1" x14ac:dyDescent="0.35">
      <c r="A125" s="12">
        <v>2016</v>
      </c>
      <c r="B125" s="12" t="s">
        <v>171</v>
      </c>
      <c r="C125" s="13" t="s">
        <v>172</v>
      </c>
      <c r="D125" s="14" t="s">
        <v>207</v>
      </c>
      <c r="E125" s="15">
        <v>54491.095744633378</v>
      </c>
      <c r="F125" s="15">
        <v>561718.30000000005</v>
      </c>
      <c r="G125" s="12">
        <v>5.4</v>
      </c>
      <c r="H125" s="16">
        <v>10308442</v>
      </c>
      <c r="I125" s="17">
        <f t="shared" si="5"/>
        <v>1</v>
      </c>
      <c r="J125" s="17">
        <v>0</v>
      </c>
      <c r="K125" s="17">
        <v>40.39</v>
      </c>
      <c r="L125" s="17">
        <v>1.702</v>
      </c>
      <c r="M125" s="17">
        <v>2.52</v>
      </c>
      <c r="N125" s="17">
        <v>42.43</v>
      </c>
      <c r="O125" s="17">
        <v>0</v>
      </c>
      <c r="P125" s="18">
        <v>2544</v>
      </c>
      <c r="Q125" s="18">
        <v>2078</v>
      </c>
      <c r="R125" s="17">
        <v>60155547</v>
      </c>
      <c r="S125" s="17">
        <v>52680</v>
      </c>
      <c r="T125" s="17">
        <v>42842</v>
      </c>
      <c r="U125" s="18" t="s">
        <v>62</v>
      </c>
      <c r="V125" s="18" t="s">
        <v>62</v>
      </c>
      <c r="W125" s="18" t="s">
        <v>62</v>
      </c>
      <c r="X125" s="18">
        <v>2.99</v>
      </c>
      <c r="Y125" s="18">
        <v>0.81</v>
      </c>
      <c r="Z125" s="18"/>
      <c r="AA125" s="19">
        <v>2.2143440282408582</v>
      </c>
      <c r="AB125" s="19">
        <v>11.309272049594229</v>
      </c>
      <c r="AC125" s="19">
        <v>2.99</v>
      </c>
      <c r="AD125" s="19">
        <v>0.81</v>
      </c>
      <c r="AE125" s="20">
        <f t="shared" si="6"/>
        <v>4.6189855698563875E-2</v>
      </c>
      <c r="AF125" s="20">
        <f t="shared" si="7"/>
        <v>8.0317529932146838E-4</v>
      </c>
      <c r="AG125" s="20">
        <f t="shared" si="8"/>
        <v>0.91178434848897949</v>
      </c>
      <c r="AH125" s="20">
        <f t="shared" si="9"/>
        <v>0</v>
      </c>
      <c r="AI125" s="20">
        <f t="shared" si="9"/>
        <v>0</v>
      </c>
      <c r="AJ125" s="21">
        <v>38635506</v>
      </c>
      <c r="AK125" s="21">
        <v>671816</v>
      </c>
      <c r="AL125" s="21">
        <v>762662042</v>
      </c>
      <c r="AM125" s="21">
        <v>34480662</v>
      </c>
      <c r="AN125" s="21">
        <v>0</v>
      </c>
      <c r="AO125" s="21">
        <v>0</v>
      </c>
      <c r="AP125" s="22">
        <v>1</v>
      </c>
      <c r="AQ125" s="22">
        <v>75</v>
      </c>
      <c r="AR125" s="23">
        <v>4240421</v>
      </c>
      <c r="AS125" s="23">
        <v>1137.6500000000001</v>
      </c>
      <c r="AT125" s="24">
        <v>11.503393000000001</v>
      </c>
      <c r="AU125" s="25">
        <v>130.86834999999999</v>
      </c>
      <c r="AV125" s="26">
        <v>1</v>
      </c>
      <c r="AW125" s="26">
        <v>74</v>
      </c>
      <c r="AX125" s="26">
        <v>567431</v>
      </c>
      <c r="AY125" s="26">
        <v>7014.3283000000001</v>
      </c>
      <c r="AZ125" s="27">
        <v>9.8145649000000006</v>
      </c>
      <c r="BA125" s="28">
        <v>688.42579999999998</v>
      </c>
      <c r="BB125" s="29">
        <v>1</v>
      </c>
      <c r="BC125" s="29">
        <v>60</v>
      </c>
      <c r="BD125" s="29">
        <v>21774</v>
      </c>
      <c r="BE125" s="29">
        <v>123580.57</v>
      </c>
      <c r="BF125" s="29">
        <v>5.8350989000000002</v>
      </c>
      <c r="BG125" s="29">
        <v>7211.0487000000003</v>
      </c>
    </row>
    <row r="126" spans="1:59" s="30" customFormat="1" x14ac:dyDescent="0.35">
      <c r="A126" s="17">
        <v>2007</v>
      </c>
      <c r="B126" s="32" t="s">
        <v>174</v>
      </c>
      <c r="C126" s="13" t="s">
        <v>175</v>
      </c>
      <c r="D126" s="14" t="s">
        <v>208</v>
      </c>
      <c r="E126" s="15">
        <v>64626.784060862759</v>
      </c>
      <c r="F126" s="15">
        <v>560823.80000000005</v>
      </c>
      <c r="G126" s="17">
        <v>4.3</v>
      </c>
      <c r="H126" s="16">
        <v>8677885</v>
      </c>
      <c r="I126" s="17">
        <f t="shared" si="5"/>
        <v>0</v>
      </c>
      <c r="J126" s="17">
        <v>0</v>
      </c>
      <c r="K126" s="17" t="s">
        <v>62</v>
      </c>
      <c r="L126" s="17">
        <v>2.286</v>
      </c>
      <c r="M126" s="17">
        <v>6.97</v>
      </c>
      <c r="N126" s="17">
        <v>32.78</v>
      </c>
      <c r="O126" s="17">
        <v>1</v>
      </c>
      <c r="P126" s="18">
        <v>5154</v>
      </c>
      <c r="Q126" s="18">
        <v>868</v>
      </c>
      <c r="R126" s="17">
        <v>20771382</v>
      </c>
      <c r="S126" s="17">
        <v>46393</v>
      </c>
      <c r="T126" s="17">
        <v>21269</v>
      </c>
      <c r="U126" s="18" t="s">
        <v>62</v>
      </c>
      <c r="V126" s="18" t="s">
        <v>62</v>
      </c>
      <c r="W126" s="18">
        <v>16.309999999999999</v>
      </c>
      <c r="X126" s="18" t="s">
        <v>62</v>
      </c>
      <c r="Y126" s="18" t="s">
        <v>62</v>
      </c>
      <c r="Z126" s="18"/>
      <c r="AA126" s="19">
        <v>2.2465548173415608</v>
      </c>
      <c r="AB126" s="19">
        <v>16.309999999999999</v>
      </c>
      <c r="AC126" s="19">
        <v>7.3815467393807772</v>
      </c>
      <c r="AD126" s="19">
        <v>0.58103021845052572</v>
      </c>
      <c r="AE126" s="20">
        <f t="shared" si="6"/>
        <v>2.6710350676641532E-2</v>
      </c>
      <c r="AF126" s="20">
        <f t="shared" si="7"/>
        <v>5.3164568523148287E-3</v>
      </c>
      <c r="AG126" s="20">
        <f t="shared" si="8"/>
        <v>0.87295612019783564</v>
      </c>
      <c r="AH126" s="20">
        <f t="shared" si="9"/>
        <v>0</v>
      </c>
      <c r="AI126" s="20">
        <f t="shared" si="9"/>
        <v>1.234227832478198E-5</v>
      </c>
      <c r="AJ126" s="21">
        <v>8999640</v>
      </c>
      <c r="AK126" s="21">
        <v>1791298</v>
      </c>
      <c r="AL126" s="21">
        <v>294129078</v>
      </c>
      <c r="AM126" s="21">
        <v>32010376</v>
      </c>
      <c r="AN126" s="21">
        <v>0</v>
      </c>
      <c r="AO126" s="21">
        <v>4158.5400000000009</v>
      </c>
      <c r="AP126" s="23">
        <v>4</v>
      </c>
      <c r="AQ126" s="23">
        <v>14</v>
      </c>
      <c r="AR126" s="23">
        <v>3394474</v>
      </c>
      <c r="AS126" s="23">
        <v>730</v>
      </c>
      <c r="AT126" s="24">
        <v>14.139674351473699</v>
      </c>
      <c r="AU126" s="25">
        <v>103.28</v>
      </c>
      <c r="AV126" s="26">
        <v>4</v>
      </c>
      <c r="AW126" s="26">
        <v>14</v>
      </c>
      <c r="AX126" s="26">
        <v>465987</v>
      </c>
      <c r="AY126" s="26">
        <v>7310</v>
      </c>
      <c r="AZ126" s="27">
        <v>12.990972468732899</v>
      </c>
      <c r="BA126" s="28">
        <v>949.63</v>
      </c>
      <c r="BB126" s="29">
        <v>4</v>
      </c>
      <c r="BC126" s="29">
        <v>7</v>
      </c>
      <c r="BD126" s="29">
        <v>13579</v>
      </c>
      <c r="BE126" s="29">
        <v>67588</v>
      </c>
      <c r="BF126" s="29">
        <v>10.0812630318852</v>
      </c>
      <c r="BG126" s="29">
        <v>6813.75</v>
      </c>
    </row>
    <row r="127" spans="1:59" s="30" customFormat="1" x14ac:dyDescent="0.35">
      <c r="A127" s="12">
        <v>2012</v>
      </c>
      <c r="B127" s="12" t="s">
        <v>174</v>
      </c>
      <c r="C127" s="13" t="s">
        <v>175</v>
      </c>
      <c r="D127" s="14" t="s">
        <v>209</v>
      </c>
      <c r="E127" s="15">
        <v>63390.295659877018</v>
      </c>
      <c r="F127" s="15">
        <v>560729.69999999995</v>
      </c>
      <c r="G127" s="12">
        <v>9.3000000000000007</v>
      </c>
      <c r="H127" s="16">
        <v>8845671</v>
      </c>
      <c r="I127" s="17">
        <f t="shared" si="5"/>
        <v>0</v>
      </c>
      <c r="J127" s="17">
        <v>1</v>
      </c>
      <c r="K127" s="17">
        <v>45.77</v>
      </c>
      <c r="L127" s="17">
        <v>3.58</v>
      </c>
      <c r="M127" s="17">
        <v>2.75</v>
      </c>
      <c r="N127" s="17">
        <v>54.99</v>
      </c>
      <c r="O127" s="17">
        <v>1</v>
      </c>
      <c r="P127" s="18">
        <v>4450</v>
      </c>
      <c r="Q127" s="18">
        <v>1000</v>
      </c>
      <c r="R127" s="17">
        <v>16120331</v>
      </c>
      <c r="S127" s="17">
        <v>3902</v>
      </c>
      <c r="T127" s="17">
        <v>13599</v>
      </c>
      <c r="U127" s="18" t="s">
        <v>62</v>
      </c>
      <c r="V127" s="18">
        <v>4.05</v>
      </c>
      <c r="W127" s="18" t="s">
        <v>62</v>
      </c>
      <c r="X127" s="18" t="s">
        <v>62</v>
      </c>
      <c r="Y127" s="18" t="s">
        <v>62</v>
      </c>
      <c r="Z127" s="18"/>
      <c r="AA127" s="19">
        <v>4.05</v>
      </c>
      <c r="AB127" s="19">
        <v>23.49195884567845</v>
      </c>
      <c r="AC127" s="19">
        <v>3.503818060367514</v>
      </c>
      <c r="AD127" s="19">
        <v>0.75442193202762442</v>
      </c>
      <c r="AE127" s="20">
        <f t="shared" si="6"/>
        <v>3.517304675623239E-3</v>
      </c>
      <c r="AF127" s="20">
        <f t="shared" si="7"/>
        <v>5.5097873103126626E-4</v>
      </c>
      <c r="AG127" s="20">
        <f t="shared" si="8"/>
        <v>0.92598201901566535</v>
      </c>
      <c r="AH127" s="20">
        <f t="shared" si="9"/>
        <v>0</v>
      </c>
      <c r="AI127" s="20">
        <f t="shared" si="9"/>
        <v>6.9414177548757838E-6</v>
      </c>
      <c r="AJ127" s="21">
        <v>1665058</v>
      </c>
      <c r="AK127" s="21">
        <v>260828</v>
      </c>
      <c r="AL127" s="21">
        <v>438350928</v>
      </c>
      <c r="AM127" s="21">
        <v>33110224</v>
      </c>
      <c r="AN127" s="21">
        <v>0</v>
      </c>
      <c r="AO127" s="21">
        <v>3286</v>
      </c>
      <c r="AP127" s="22">
        <v>4</v>
      </c>
      <c r="AQ127" s="22">
        <v>9</v>
      </c>
      <c r="AR127" s="23">
        <v>3455302</v>
      </c>
      <c r="AS127" s="23">
        <v>691.27961000000005</v>
      </c>
      <c r="AT127" s="24">
        <v>15.782634</v>
      </c>
      <c r="AU127" s="25">
        <v>109.10213</v>
      </c>
      <c r="AV127" s="26">
        <v>4</v>
      </c>
      <c r="AW127" s="26">
        <v>8</v>
      </c>
      <c r="AX127" s="26">
        <v>489943</v>
      </c>
      <c r="AY127" s="26">
        <v>6521.2479999999996</v>
      </c>
      <c r="AZ127" s="27">
        <v>12.777153999999999</v>
      </c>
      <c r="BA127" s="28">
        <v>833.22988999999995</v>
      </c>
      <c r="BB127" s="29">
        <v>4</v>
      </c>
      <c r="BC127" s="29">
        <v>6</v>
      </c>
      <c r="BD127" s="29">
        <v>12729</v>
      </c>
      <c r="BE127" s="29">
        <v>50817.89</v>
      </c>
      <c r="BF127" s="29">
        <v>10.516508999999999</v>
      </c>
      <c r="BG127" s="29">
        <v>5344.2677000000003</v>
      </c>
    </row>
    <row r="128" spans="1:59" s="30" customFormat="1" x14ac:dyDescent="0.35">
      <c r="A128" s="12">
        <v>2018</v>
      </c>
      <c r="B128" s="12" t="s">
        <v>199</v>
      </c>
      <c r="C128" s="13" t="s">
        <v>200</v>
      </c>
      <c r="D128" s="14" t="s">
        <v>210</v>
      </c>
      <c r="E128" s="15">
        <v>53561.209227898798</v>
      </c>
      <c r="F128" s="15">
        <v>556573.69999999995</v>
      </c>
      <c r="G128" s="12">
        <v>3.9</v>
      </c>
      <c r="H128" s="16">
        <v>10391358</v>
      </c>
      <c r="I128" s="17">
        <f t="shared" si="5"/>
        <v>0</v>
      </c>
      <c r="J128" s="17">
        <v>1</v>
      </c>
      <c r="K128" s="17">
        <v>39.08</v>
      </c>
      <c r="L128" s="17">
        <v>2.6</v>
      </c>
      <c r="M128" s="17">
        <v>3.15</v>
      </c>
      <c r="N128" s="17">
        <v>38.81</v>
      </c>
      <c r="O128" s="17">
        <v>0</v>
      </c>
      <c r="P128" s="18">
        <v>3405</v>
      </c>
      <c r="Q128" s="18">
        <v>1808</v>
      </c>
      <c r="R128" s="17">
        <v>49642412</v>
      </c>
      <c r="S128" s="17">
        <v>36958</v>
      </c>
      <c r="T128" s="17">
        <v>49257</v>
      </c>
      <c r="U128" s="18" t="s">
        <v>62</v>
      </c>
      <c r="V128" s="18">
        <v>3.15</v>
      </c>
      <c r="W128" s="18">
        <v>17.12</v>
      </c>
      <c r="X128" s="18" t="s">
        <v>62</v>
      </c>
      <c r="Y128" s="18">
        <v>0.62</v>
      </c>
      <c r="Z128" s="18"/>
      <c r="AA128" s="19">
        <v>3.15</v>
      </c>
      <c r="AB128" s="19">
        <v>17.12</v>
      </c>
      <c r="AC128" s="19">
        <v>3.8713752811270652</v>
      </c>
      <c r="AD128" s="19">
        <v>0.62</v>
      </c>
      <c r="AE128" s="20">
        <f t="shared" si="6"/>
        <v>3.4267881185464984E-2</v>
      </c>
      <c r="AF128" s="20">
        <f t="shared" si="7"/>
        <v>3.3570482322275155E-3</v>
      </c>
      <c r="AG128" s="20">
        <f t="shared" si="8"/>
        <v>0.90499271916126878</v>
      </c>
      <c r="AH128" s="20">
        <f t="shared" si="9"/>
        <v>0</v>
      </c>
      <c r="AI128" s="20">
        <f t="shared" si="9"/>
        <v>0</v>
      </c>
      <c r="AJ128" s="21">
        <v>25127724</v>
      </c>
      <c r="AK128" s="21">
        <v>2461634</v>
      </c>
      <c r="AL128" s="21">
        <v>663607042</v>
      </c>
      <c r="AM128" s="21">
        <v>42076949</v>
      </c>
      <c r="AN128" s="21">
        <v>0</v>
      </c>
      <c r="AO128" s="21">
        <v>0</v>
      </c>
      <c r="AP128" s="22">
        <v>3</v>
      </c>
      <c r="AQ128" s="22">
        <v>69</v>
      </c>
      <c r="AR128" s="23">
        <v>4550420</v>
      </c>
      <c r="AS128" s="23">
        <v>1129</v>
      </c>
      <c r="AT128" s="24">
        <v>11.09</v>
      </c>
      <c r="AU128" s="25">
        <v>125.17</v>
      </c>
      <c r="AV128" s="26">
        <v>3</v>
      </c>
      <c r="AW128" s="26">
        <v>69</v>
      </c>
      <c r="AX128" s="26">
        <v>691673</v>
      </c>
      <c r="AY128" s="26">
        <v>5939.5120999999999</v>
      </c>
      <c r="AZ128" s="27">
        <v>8.5778669000000001</v>
      </c>
      <c r="BA128" s="28">
        <v>509.48343999999997</v>
      </c>
      <c r="BB128" s="29">
        <v>3</v>
      </c>
      <c r="BC128" s="29">
        <v>52</v>
      </c>
      <c r="BD128" s="29">
        <v>10027</v>
      </c>
      <c r="BE128" s="29">
        <v>227387</v>
      </c>
      <c r="BF128" s="29">
        <v>6.33</v>
      </c>
      <c r="BG128" s="29">
        <v>14401.55</v>
      </c>
    </row>
    <row r="129" spans="1:59" s="30" customFormat="1" x14ac:dyDescent="0.35">
      <c r="A129" s="12">
        <v>2020</v>
      </c>
      <c r="B129" s="12" t="s">
        <v>202</v>
      </c>
      <c r="C129" s="13" t="s">
        <v>203</v>
      </c>
      <c r="D129" s="14" t="s">
        <v>211</v>
      </c>
      <c r="E129" s="15">
        <v>80630.189460426584</v>
      </c>
      <c r="F129" s="15">
        <v>556196.4</v>
      </c>
      <c r="G129" s="12" t="s">
        <v>62</v>
      </c>
      <c r="H129" s="16">
        <v>6898116</v>
      </c>
      <c r="I129" s="17">
        <f t="shared" si="5"/>
        <v>0</v>
      </c>
      <c r="J129" s="17">
        <v>2</v>
      </c>
      <c r="K129" s="17">
        <v>36.130000000000003</v>
      </c>
      <c r="L129" s="17">
        <v>1.891</v>
      </c>
      <c r="M129" s="17">
        <v>2.0299999999999998</v>
      </c>
      <c r="N129" s="17">
        <v>33.270000000000003</v>
      </c>
      <c r="O129" s="17">
        <v>1</v>
      </c>
      <c r="P129" s="18">
        <v>5535</v>
      </c>
      <c r="Q129" s="18">
        <v>702</v>
      </c>
      <c r="R129" s="17">
        <v>7957489</v>
      </c>
      <c r="S129" s="17">
        <v>1766</v>
      </c>
      <c r="T129" s="17">
        <v>7439</v>
      </c>
      <c r="U129" s="18" t="s">
        <v>62</v>
      </c>
      <c r="V129" s="18" t="s">
        <v>62</v>
      </c>
      <c r="W129" s="18" t="s">
        <v>62</v>
      </c>
      <c r="X129" s="18" t="s">
        <v>62</v>
      </c>
      <c r="Y129" s="18" t="s">
        <v>62</v>
      </c>
      <c r="Z129" s="18"/>
      <c r="AA129" s="19">
        <v>2.127327759928813</v>
      </c>
      <c r="AB129" s="19">
        <v>12.535325193609101</v>
      </c>
      <c r="AC129" s="19">
        <v>2.8422150630003218</v>
      </c>
      <c r="AD129" s="19">
        <v>0.5848556097000881</v>
      </c>
      <c r="AE129" s="20">
        <f t="shared" si="6"/>
        <v>0</v>
      </c>
      <c r="AF129" s="20">
        <f t="shared" si="7"/>
        <v>8.1057941554087099E-4</v>
      </c>
      <c r="AG129" s="20">
        <f t="shared" si="8"/>
        <v>0.99918942058445914</v>
      </c>
      <c r="AH129" s="20">
        <f t="shared" si="9"/>
        <v>0</v>
      </c>
      <c r="AI129" s="20">
        <f t="shared" si="9"/>
        <v>0</v>
      </c>
      <c r="AJ129" s="21">
        <v>0</v>
      </c>
      <c r="AK129" s="21">
        <v>167902</v>
      </c>
      <c r="AL129" s="21">
        <v>206970346</v>
      </c>
      <c r="AM129" s="21">
        <v>0</v>
      </c>
      <c r="AN129" s="21">
        <v>0</v>
      </c>
      <c r="AO129" s="21">
        <v>0</v>
      </c>
      <c r="AP129" s="22">
        <v>1</v>
      </c>
      <c r="AQ129" s="22">
        <v>1</v>
      </c>
      <c r="AR129" s="23">
        <v>2817549</v>
      </c>
      <c r="AS129" s="23">
        <v>601.73985000000005</v>
      </c>
      <c r="AT129" s="24">
        <v>21.965699000000001</v>
      </c>
      <c r="AU129" s="25">
        <v>132.17635999999999</v>
      </c>
      <c r="AV129" s="26">
        <v>4</v>
      </c>
      <c r="AW129" s="26">
        <v>21</v>
      </c>
      <c r="AX129" s="26">
        <v>411448</v>
      </c>
      <c r="AY129" s="26">
        <v>4682.7505000000001</v>
      </c>
      <c r="AZ129" s="27">
        <v>16.033086000000001</v>
      </c>
      <c r="BA129" s="28">
        <v>750.78940999999998</v>
      </c>
      <c r="BB129" s="29">
        <v>4</v>
      </c>
      <c r="BC129" s="29">
        <v>20</v>
      </c>
      <c r="BD129" s="29">
        <v>10877</v>
      </c>
      <c r="BE129" s="29">
        <v>47656.951999999997</v>
      </c>
      <c r="BF129" s="29">
        <v>14.506287</v>
      </c>
      <c r="BG129" s="29">
        <v>6913.2542999999996</v>
      </c>
    </row>
    <row r="130" spans="1:59" s="30" customFormat="1" x14ac:dyDescent="0.35">
      <c r="A130" s="17">
        <v>2006</v>
      </c>
      <c r="B130" s="13" t="s">
        <v>174</v>
      </c>
      <c r="C130" s="13" t="s">
        <v>175</v>
      </c>
      <c r="D130" s="14" t="s">
        <v>212</v>
      </c>
      <c r="E130" s="15">
        <v>64099.697067970308</v>
      </c>
      <c r="F130" s="15">
        <v>555211</v>
      </c>
      <c r="G130" s="17">
        <v>4.7</v>
      </c>
      <c r="H130" s="16">
        <v>8661679</v>
      </c>
      <c r="I130" s="17">
        <f t="shared" ref="I130:I193" si="10">IF(AVERAGEIFS($J$1:$J$766,$B$1:$B$766,$B130)&gt;0,0,1)</f>
        <v>0</v>
      </c>
      <c r="J130" s="17">
        <v>0</v>
      </c>
      <c r="K130" s="17" t="s">
        <v>62</v>
      </c>
      <c r="L130" s="17">
        <v>2.137</v>
      </c>
      <c r="M130" s="17">
        <v>6.73</v>
      </c>
      <c r="N130" s="17">
        <v>18.61</v>
      </c>
      <c r="O130" s="17">
        <v>1</v>
      </c>
      <c r="P130" s="18">
        <v>4625</v>
      </c>
      <c r="Q130" s="18">
        <v>852</v>
      </c>
      <c r="R130" s="17">
        <v>20036282</v>
      </c>
      <c r="S130" s="17">
        <v>56385</v>
      </c>
      <c r="T130" s="17">
        <v>28177</v>
      </c>
      <c r="U130" s="18" t="s">
        <v>62</v>
      </c>
      <c r="V130" s="18" t="s">
        <v>62</v>
      </c>
      <c r="W130" s="18">
        <v>14.58</v>
      </c>
      <c r="X130" s="18" t="s">
        <v>62</v>
      </c>
      <c r="Y130" s="18" t="s">
        <v>62</v>
      </c>
      <c r="Z130" s="18"/>
      <c r="AA130" s="19">
        <v>2.2465548173415608</v>
      </c>
      <c r="AB130" s="19">
        <v>14.58</v>
      </c>
      <c r="AC130" s="19">
        <v>7.1610124069250478</v>
      </c>
      <c r="AD130" s="19">
        <v>0.4704061490499184</v>
      </c>
      <c r="AE130" s="20">
        <f t="shared" ref="AE130:AE193" si="11">AJ130/SUM($AJ130:$AO130)</f>
        <v>3.1036902768945836E-2</v>
      </c>
      <c r="AF130" s="20">
        <f t="shared" ref="AF130:AF193" si="12">AK130/SUM($AJ130:$AO130)</f>
        <v>3.942606365322259E-3</v>
      </c>
      <c r="AG130" s="20">
        <f t="shared" ref="AG130:AG193" si="13">AL130/SUM($AJ130:$AO130)</f>
        <v>0.85219798819232284</v>
      </c>
      <c r="AH130" s="20">
        <f t="shared" ref="AH130:AI193" si="14">AN130/SUM($AJ130:$AO130)</f>
        <v>0</v>
      </c>
      <c r="AI130" s="20">
        <f t="shared" si="14"/>
        <v>9.1103855998163839E-6</v>
      </c>
      <c r="AJ130" s="21">
        <v>8959984.8000000007</v>
      </c>
      <c r="AK130" s="21">
        <v>1138183.58</v>
      </c>
      <c r="AL130" s="21">
        <v>246019426.53999999</v>
      </c>
      <c r="AM130" s="21">
        <v>32567885</v>
      </c>
      <c r="AN130" s="21">
        <v>0</v>
      </c>
      <c r="AO130" s="21">
        <v>2630.06</v>
      </c>
      <c r="AP130" s="23">
        <v>4</v>
      </c>
      <c r="AQ130" s="23">
        <v>14</v>
      </c>
      <c r="AR130" s="23">
        <v>3372447</v>
      </c>
      <c r="AS130" s="23">
        <v>707.24007424480408</v>
      </c>
      <c r="AT130" s="24">
        <v>12.844123499085793</v>
      </c>
      <c r="AU130" s="25">
        <v>90.838788571028687</v>
      </c>
      <c r="AV130" s="26">
        <v>4</v>
      </c>
      <c r="AW130" s="26">
        <v>14</v>
      </c>
      <c r="AX130" s="26">
        <v>461461</v>
      </c>
      <c r="AY130" s="26">
        <v>7121.8485057964435</v>
      </c>
      <c r="AZ130" s="27">
        <v>11.620077802162941</v>
      </c>
      <c r="BA130" s="28">
        <v>827.56433732572566</v>
      </c>
      <c r="BB130" s="29">
        <v>4</v>
      </c>
      <c r="BC130" s="29">
        <v>8</v>
      </c>
      <c r="BD130" s="29">
        <v>13929</v>
      </c>
      <c r="BE130" s="29">
        <v>67787.822767846461</v>
      </c>
      <c r="BF130" s="29">
        <v>10.415071612718796</v>
      </c>
      <c r="BG130" s="29">
        <v>7060.1502859741049</v>
      </c>
    </row>
    <row r="131" spans="1:59" s="30" customFormat="1" x14ac:dyDescent="0.35">
      <c r="A131" s="17">
        <v>2009</v>
      </c>
      <c r="B131" s="32" t="s">
        <v>158</v>
      </c>
      <c r="C131" s="13" t="s">
        <v>159</v>
      </c>
      <c r="D131" s="14" t="s">
        <v>213</v>
      </c>
      <c r="E131" s="15">
        <v>47791.427730807874</v>
      </c>
      <c r="F131" s="15">
        <v>550982.40000000002</v>
      </c>
      <c r="G131" s="17">
        <v>10.3</v>
      </c>
      <c r="H131" s="16">
        <v>11528896</v>
      </c>
      <c r="I131" s="17">
        <f t="shared" si="10"/>
        <v>0</v>
      </c>
      <c r="J131" s="17">
        <v>0</v>
      </c>
      <c r="K131" s="17">
        <v>43.33</v>
      </c>
      <c r="L131" s="17">
        <v>2.141</v>
      </c>
      <c r="M131" s="17">
        <v>3.94</v>
      </c>
      <c r="N131" s="17">
        <v>45.86</v>
      </c>
      <c r="O131" s="17">
        <v>1</v>
      </c>
      <c r="P131" s="18">
        <v>5907</v>
      </c>
      <c r="Q131" s="18">
        <v>589</v>
      </c>
      <c r="R131" s="17">
        <v>115065819</v>
      </c>
      <c r="S131" s="17">
        <v>624089</v>
      </c>
      <c r="T131" s="17">
        <v>110211</v>
      </c>
      <c r="U131" s="18" t="s">
        <v>62</v>
      </c>
      <c r="V131" s="18" t="s">
        <v>62</v>
      </c>
      <c r="W131" s="18">
        <v>12.71</v>
      </c>
      <c r="X131" s="18" t="s">
        <v>62</v>
      </c>
      <c r="Y131" s="18" t="s">
        <v>62</v>
      </c>
      <c r="Z131" s="18"/>
      <c r="AA131" s="19">
        <v>2.2743975091886082</v>
      </c>
      <c r="AB131" s="19">
        <v>12.71</v>
      </c>
      <c r="AC131" s="19">
        <v>4.5973007921271787</v>
      </c>
      <c r="AD131" s="19">
        <v>0.68314474405108627</v>
      </c>
      <c r="AE131" s="20">
        <f t="shared" si="11"/>
        <v>0.52510929076395763</v>
      </c>
      <c r="AF131" s="20">
        <f t="shared" si="12"/>
        <v>2.4064922540855575E-2</v>
      </c>
      <c r="AG131" s="20">
        <f t="shared" si="13"/>
        <v>0.37189039876014252</v>
      </c>
      <c r="AH131" s="20">
        <f t="shared" si="14"/>
        <v>0</v>
      </c>
      <c r="AI131" s="20">
        <f t="shared" si="14"/>
        <v>2.3190808258924917E-6</v>
      </c>
      <c r="AJ131" s="21">
        <v>101159832</v>
      </c>
      <c r="AK131" s="21">
        <v>4635994</v>
      </c>
      <c r="AL131" s="21">
        <v>71642934</v>
      </c>
      <c r="AM131" s="21">
        <v>15206084</v>
      </c>
      <c r="AN131" s="21">
        <v>0</v>
      </c>
      <c r="AO131" s="21">
        <v>446.76</v>
      </c>
      <c r="AP131" s="23">
        <v>7</v>
      </c>
      <c r="AQ131" s="23">
        <v>116</v>
      </c>
      <c r="AR131" s="23">
        <v>4880393</v>
      </c>
      <c r="AS131" s="23">
        <v>878</v>
      </c>
      <c r="AT131" s="24">
        <v>10.67</v>
      </c>
      <c r="AU131" s="31">
        <v>93.66</v>
      </c>
      <c r="AV131" s="26">
        <v>7</v>
      </c>
      <c r="AW131" s="26">
        <v>116</v>
      </c>
      <c r="AX131" s="26">
        <v>613740</v>
      </c>
      <c r="AY131" s="26">
        <v>6160</v>
      </c>
      <c r="AZ131" s="27">
        <v>9.65</v>
      </c>
      <c r="BA131" s="28">
        <v>594.58000000000004</v>
      </c>
      <c r="BB131" s="29">
        <v>8</v>
      </c>
      <c r="BC131" s="29">
        <v>98</v>
      </c>
      <c r="BD131" s="29">
        <v>21088</v>
      </c>
      <c r="BE131" s="29">
        <v>195553</v>
      </c>
      <c r="BF131" s="29">
        <v>6.71</v>
      </c>
      <c r="BG131" s="29">
        <v>13117.63</v>
      </c>
    </row>
    <row r="132" spans="1:59" s="30" customFormat="1" x14ac:dyDescent="0.35">
      <c r="A132" s="12">
        <v>2018</v>
      </c>
      <c r="B132" s="12" t="s">
        <v>202</v>
      </c>
      <c r="C132" s="13" t="s">
        <v>203</v>
      </c>
      <c r="D132" s="14" t="s">
        <v>214</v>
      </c>
      <c r="E132" s="15">
        <v>79768.288574034377</v>
      </c>
      <c r="F132" s="15">
        <v>549262.1</v>
      </c>
      <c r="G132" s="12">
        <v>3.3</v>
      </c>
      <c r="H132" s="16">
        <v>6885720</v>
      </c>
      <c r="I132" s="17">
        <f t="shared" si="10"/>
        <v>0</v>
      </c>
      <c r="J132" s="17">
        <v>2</v>
      </c>
      <c r="K132" s="17">
        <v>39.08</v>
      </c>
      <c r="L132" s="17">
        <v>2.6</v>
      </c>
      <c r="M132" s="17">
        <v>3.15</v>
      </c>
      <c r="N132" s="17">
        <v>38.81</v>
      </c>
      <c r="O132" s="17">
        <v>1</v>
      </c>
      <c r="P132" s="18">
        <v>6061</v>
      </c>
      <c r="Q132" s="18">
        <v>712</v>
      </c>
      <c r="R132" s="17">
        <v>9975911</v>
      </c>
      <c r="S132" s="17">
        <v>2511</v>
      </c>
      <c r="T132" s="17">
        <v>8452</v>
      </c>
      <c r="U132" s="18" t="s">
        <v>62</v>
      </c>
      <c r="V132" s="18"/>
      <c r="W132" s="18">
        <v>16.010000000000002</v>
      </c>
      <c r="X132" s="18" t="s">
        <v>62</v>
      </c>
      <c r="Y132" s="18">
        <v>0.75</v>
      </c>
      <c r="Z132" s="18"/>
      <c r="AA132" s="19">
        <v>2.1875855044172008</v>
      </c>
      <c r="AB132" s="19">
        <v>16.010000000000002</v>
      </c>
      <c r="AC132" s="19">
        <v>3.8713752811270652</v>
      </c>
      <c r="AD132" s="19">
        <v>0.75</v>
      </c>
      <c r="AE132" s="20">
        <f t="shared" si="11"/>
        <v>0</v>
      </c>
      <c r="AF132" s="20">
        <f t="shared" si="12"/>
        <v>5.6324268958642927E-3</v>
      </c>
      <c r="AG132" s="20">
        <f t="shared" si="13"/>
        <v>0.97806836204265091</v>
      </c>
      <c r="AH132" s="20">
        <f t="shared" si="14"/>
        <v>0</v>
      </c>
      <c r="AI132" s="20">
        <f t="shared" si="14"/>
        <v>0</v>
      </c>
      <c r="AJ132" s="21">
        <v>0</v>
      </c>
      <c r="AK132" s="21">
        <v>1534846</v>
      </c>
      <c r="AL132" s="21">
        <v>266525308</v>
      </c>
      <c r="AM132" s="21">
        <v>4441563</v>
      </c>
      <c r="AN132" s="21">
        <v>0</v>
      </c>
      <c r="AO132" s="21">
        <v>0</v>
      </c>
      <c r="AP132" s="22">
        <v>4</v>
      </c>
      <c r="AQ132" s="22">
        <v>38</v>
      </c>
      <c r="AR132" s="23">
        <v>2784243</v>
      </c>
      <c r="AS132" s="23">
        <v>607</v>
      </c>
      <c r="AT132" s="24">
        <v>21.61</v>
      </c>
      <c r="AU132" s="25">
        <v>131.19999999999999</v>
      </c>
      <c r="AV132" s="26">
        <v>4</v>
      </c>
      <c r="AW132" s="26">
        <v>29</v>
      </c>
      <c r="AX132" s="26">
        <v>408972</v>
      </c>
      <c r="AY132" s="26">
        <v>5288.1535999999996</v>
      </c>
      <c r="AZ132" s="27">
        <v>17.172136999999999</v>
      </c>
      <c r="BA132" s="28">
        <v>908.08897999999999</v>
      </c>
      <c r="BB132" s="29">
        <v>4</v>
      </c>
      <c r="BC132" s="29">
        <v>28</v>
      </c>
      <c r="BD132" s="29">
        <v>10503</v>
      </c>
      <c r="BE132" s="29">
        <v>53154</v>
      </c>
      <c r="BF132" s="29">
        <v>14.89</v>
      </c>
      <c r="BG132" s="29">
        <v>7915.19</v>
      </c>
    </row>
    <row r="133" spans="1:59" s="30" customFormat="1" x14ac:dyDescent="0.35">
      <c r="A133" s="12">
        <v>2010</v>
      </c>
      <c r="B133" s="12" t="s">
        <v>174</v>
      </c>
      <c r="C133" s="13" t="s">
        <v>175</v>
      </c>
      <c r="D133" s="14" t="s">
        <v>215</v>
      </c>
      <c r="E133" s="15">
        <v>63045.342260556936</v>
      </c>
      <c r="F133" s="15">
        <v>554764.4</v>
      </c>
      <c r="G133" s="12">
        <v>9.5</v>
      </c>
      <c r="H133" s="16">
        <v>8799451</v>
      </c>
      <c r="I133" s="17">
        <f t="shared" si="10"/>
        <v>0</v>
      </c>
      <c r="J133" s="17">
        <v>1</v>
      </c>
      <c r="K133" s="17">
        <v>44.27</v>
      </c>
      <c r="L133" s="17">
        <v>2.7050000000000001</v>
      </c>
      <c r="M133" s="17">
        <v>4.37</v>
      </c>
      <c r="N133" s="17">
        <v>49.29</v>
      </c>
      <c r="O133" s="17">
        <v>1</v>
      </c>
      <c r="P133" s="18">
        <v>5018</v>
      </c>
      <c r="Q133" s="18">
        <v>1140</v>
      </c>
      <c r="R133" s="17">
        <v>19160136</v>
      </c>
      <c r="S133" s="17">
        <v>13954</v>
      </c>
      <c r="T133" s="17">
        <v>14986</v>
      </c>
      <c r="U133" s="18">
        <v>2.7</v>
      </c>
      <c r="V133" s="18" t="s">
        <v>62</v>
      </c>
      <c r="W133" s="18">
        <v>17.02</v>
      </c>
      <c r="X133" s="18" t="s">
        <v>62</v>
      </c>
      <c r="Y133" s="18" t="s">
        <v>62</v>
      </c>
      <c r="Z133" s="18">
        <v>2.7</v>
      </c>
      <c r="AA133" s="19">
        <v>2.2935982820086371</v>
      </c>
      <c r="AB133" s="19">
        <v>17.02</v>
      </c>
      <c r="AC133" s="19">
        <v>4.9924248044436963</v>
      </c>
      <c r="AD133" s="19">
        <v>0.70992248279802228</v>
      </c>
      <c r="AE133" s="20">
        <f t="shared" si="11"/>
        <v>1.3882978810483273E-2</v>
      </c>
      <c r="AF133" s="20">
        <f t="shared" si="12"/>
        <v>1.9811519739656035E-3</v>
      </c>
      <c r="AG133" s="20">
        <f t="shared" si="13"/>
        <v>0.90627320757603624</v>
      </c>
      <c r="AH133" s="20">
        <f t="shared" si="14"/>
        <v>0</v>
      </c>
      <c r="AI133" s="20">
        <f t="shared" si="14"/>
        <v>6.0551354341574247E-6</v>
      </c>
      <c r="AJ133" s="21">
        <v>5843606</v>
      </c>
      <c r="AK133" s="21">
        <v>833904</v>
      </c>
      <c r="AL133" s="21">
        <v>381467380</v>
      </c>
      <c r="AM133" s="21">
        <v>32771305</v>
      </c>
      <c r="AN133" s="21">
        <v>0</v>
      </c>
      <c r="AO133" s="21">
        <v>2548.7200000000003</v>
      </c>
      <c r="AP133" s="22">
        <v>4</v>
      </c>
      <c r="AQ133" s="22">
        <v>14</v>
      </c>
      <c r="AR133" s="23">
        <v>3454840</v>
      </c>
      <c r="AS133" s="23">
        <v>731</v>
      </c>
      <c r="AT133" s="24">
        <v>16.57</v>
      </c>
      <c r="AU133" s="31">
        <v>121.13</v>
      </c>
      <c r="AV133" s="26">
        <v>4</v>
      </c>
      <c r="AW133" s="26">
        <v>14</v>
      </c>
      <c r="AX133" s="26">
        <v>478687</v>
      </c>
      <c r="AY133" s="26">
        <v>6985</v>
      </c>
      <c r="AZ133" s="27">
        <v>13.89</v>
      </c>
      <c r="BA133" s="28">
        <v>970.02</v>
      </c>
      <c r="BB133" s="29">
        <v>4</v>
      </c>
      <c r="BC133" s="29">
        <v>7</v>
      </c>
      <c r="BD133" s="29">
        <v>12960</v>
      </c>
      <c r="BE133" s="29">
        <v>54196</v>
      </c>
      <c r="BF133" s="29">
        <v>11.81</v>
      </c>
      <c r="BG133" s="29">
        <v>6399.05</v>
      </c>
    </row>
    <row r="134" spans="1:59" s="30" customFormat="1" x14ac:dyDescent="0.35">
      <c r="A134" s="12">
        <v>2011</v>
      </c>
      <c r="B134" s="12" t="s">
        <v>174</v>
      </c>
      <c r="C134" s="13" t="s">
        <v>175</v>
      </c>
      <c r="D134" s="14" t="s">
        <v>216</v>
      </c>
      <c r="E134" s="15">
        <v>62125.623771599247</v>
      </c>
      <c r="F134" s="15">
        <v>548479.30000000005</v>
      </c>
      <c r="G134" s="12">
        <v>9.3000000000000007</v>
      </c>
      <c r="H134" s="16">
        <v>8828552</v>
      </c>
      <c r="I134" s="17">
        <f t="shared" si="10"/>
        <v>0</v>
      </c>
      <c r="J134" s="17">
        <v>1</v>
      </c>
      <c r="K134" s="17">
        <v>45.02</v>
      </c>
      <c r="L134" s="17">
        <v>3.4670000000000001</v>
      </c>
      <c r="M134" s="17">
        <v>4</v>
      </c>
      <c r="N134" s="17">
        <v>55.64</v>
      </c>
      <c r="O134" s="17">
        <v>1</v>
      </c>
      <c r="P134" s="18">
        <v>4889</v>
      </c>
      <c r="Q134" s="18">
        <v>1030</v>
      </c>
      <c r="R134" s="17">
        <v>16916854</v>
      </c>
      <c r="S134" s="17">
        <v>4929</v>
      </c>
      <c r="T134" s="17">
        <v>13140</v>
      </c>
      <c r="U134" s="18">
        <v>2.5</v>
      </c>
      <c r="V134" s="18">
        <v>4.18</v>
      </c>
      <c r="W134" s="18" t="s">
        <v>62</v>
      </c>
      <c r="X134" s="18">
        <v>5.1100000000000003</v>
      </c>
      <c r="Y134" s="18">
        <v>0.68</v>
      </c>
      <c r="Z134" s="18">
        <v>2.5</v>
      </c>
      <c r="AA134" s="19">
        <v>4.18</v>
      </c>
      <c r="AB134" s="19">
        <v>22.758921780738341</v>
      </c>
      <c r="AC134" s="19">
        <v>5.1100000000000003</v>
      </c>
      <c r="AD134" s="19">
        <v>0.68</v>
      </c>
      <c r="AE134" s="20">
        <f t="shared" si="11"/>
        <v>8.711258932804453E-3</v>
      </c>
      <c r="AF134" s="20">
        <f t="shared" si="12"/>
        <v>1.2755491833335015E-3</v>
      </c>
      <c r="AG134" s="20">
        <f t="shared" si="13"/>
        <v>0.9089155409038594</v>
      </c>
      <c r="AH134" s="20">
        <f t="shared" si="14"/>
        <v>0</v>
      </c>
      <c r="AI134" s="20">
        <f t="shared" si="14"/>
        <v>7.7131174733408749E-6</v>
      </c>
      <c r="AJ134" s="21">
        <v>3610244</v>
      </c>
      <c r="AK134" s="21">
        <v>528631.26</v>
      </c>
      <c r="AL134" s="21">
        <v>376685724</v>
      </c>
      <c r="AM134" s="21">
        <v>33606447</v>
      </c>
      <c r="AN134" s="21">
        <v>0</v>
      </c>
      <c r="AO134" s="21">
        <v>3196.5799999999995</v>
      </c>
      <c r="AP134" s="22">
        <v>4</v>
      </c>
      <c r="AQ134" s="22">
        <v>14</v>
      </c>
      <c r="AR134" s="23">
        <v>3457325</v>
      </c>
      <c r="AS134" s="23">
        <v>709</v>
      </c>
      <c r="AT134" s="24">
        <v>16.23</v>
      </c>
      <c r="AU134" s="25">
        <v>115.04</v>
      </c>
      <c r="AV134" s="26">
        <v>4</v>
      </c>
      <c r="AW134" s="26">
        <v>14</v>
      </c>
      <c r="AX134" s="26">
        <v>481663</v>
      </c>
      <c r="AY134" s="26">
        <v>6768</v>
      </c>
      <c r="AZ134" s="27">
        <v>13.47</v>
      </c>
      <c r="BA134" s="28">
        <v>911.35</v>
      </c>
      <c r="BB134" s="29">
        <v>4</v>
      </c>
      <c r="BC134" s="29">
        <v>7</v>
      </c>
      <c r="BD134" s="29">
        <v>12715</v>
      </c>
      <c r="BE134" s="29">
        <v>52649</v>
      </c>
      <c r="BF134" s="29">
        <v>11.43</v>
      </c>
      <c r="BG134" s="29">
        <v>6015.64</v>
      </c>
    </row>
    <row r="135" spans="1:59" s="30" customFormat="1" x14ac:dyDescent="0.35">
      <c r="A135" s="12">
        <v>2017</v>
      </c>
      <c r="B135" s="12" t="s">
        <v>199</v>
      </c>
      <c r="C135" s="13" t="s">
        <v>200</v>
      </c>
      <c r="D135" s="14" t="s">
        <v>217</v>
      </c>
      <c r="E135" s="15">
        <v>53213.602344469378</v>
      </c>
      <c r="F135" s="15">
        <v>546810.1</v>
      </c>
      <c r="G135" s="12">
        <v>4.5</v>
      </c>
      <c r="H135" s="16">
        <v>10275758</v>
      </c>
      <c r="I135" s="17">
        <f t="shared" si="10"/>
        <v>0</v>
      </c>
      <c r="J135" s="17">
        <v>1</v>
      </c>
      <c r="K135" s="17">
        <v>39.08</v>
      </c>
      <c r="L135" s="17">
        <v>2.23</v>
      </c>
      <c r="M135" s="17">
        <v>2.99</v>
      </c>
      <c r="N135" s="17">
        <v>38.799999999999997</v>
      </c>
      <c r="O135" s="17">
        <v>0</v>
      </c>
      <c r="P135" s="18">
        <v>2896</v>
      </c>
      <c r="Q135" s="18">
        <v>1536</v>
      </c>
      <c r="R135" s="17">
        <v>48704747</v>
      </c>
      <c r="S135" s="17">
        <v>39336</v>
      </c>
      <c r="T135" s="17">
        <v>49202</v>
      </c>
      <c r="U135" s="18">
        <v>2.33</v>
      </c>
      <c r="V135" s="18" t="s">
        <v>62</v>
      </c>
      <c r="W135" s="18" t="s">
        <v>62</v>
      </c>
      <c r="X135" s="18" t="s">
        <v>62</v>
      </c>
      <c r="Y135" s="18">
        <v>0.67</v>
      </c>
      <c r="Z135" s="18">
        <v>2.33</v>
      </c>
      <c r="AA135" s="19">
        <v>2.1875855044172008</v>
      </c>
      <c r="AB135" s="19">
        <v>14.73443638842941</v>
      </c>
      <c r="AC135" s="19">
        <v>3.7243523928232452</v>
      </c>
      <c r="AD135" s="19">
        <v>0.67</v>
      </c>
      <c r="AE135" s="20">
        <f t="shared" si="11"/>
        <v>4.2671047636022724E-2</v>
      </c>
      <c r="AF135" s="20">
        <f t="shared" si="12"/>
        <v>1.5419770095024823E-3</v>
      </c>
      <c r="AG135" s="20">
        <f t="shared" si="13"/>
        <v>0.88849607115926699</v>
      </c>
      <c r="AH135" s="20">
        <f t="shared" si="14"/>
        <v>0</v>
      </c>
      <c r="AI135" s="20">
        <f t="shared" si="14"/>
        <v>0</v>
      </c>
      <c r="AJ135" s="21">
        <v>26870708</v>
      </c>
      <c r="AK135" s="21">
        <v>971010</v>
      </c>
      <c r="AL135" s="21">
        <v>559501578</v>
      </c>
      <c r="AM135" s="21">
        <v>42374264</v>
      </c>
      <c r="AN135" s="21">
        <v>0</v>
      </c>
      <c r="AO135" s="21">
        <v>0</v>
      </c>
      <c r="AP135" s="22">
        <v>3</v>
      </c>
      <c r="AQ135" s="22">
        <v>68</v>
      </c>
      <c r="AR135" s="23">
        <v>4488039</v>
      </c>
      <c r="AS135" s="23">
        <v>1042.2882</v>
      </c>
      <c r="AT135" s="24">
        <v>10.935276999999999</v>
      </c>
      <c r="AU135" s="25">
        <v>113.97709999999999</v>
      </c>
      <c r="AV135" s="26">
        <v>3</v>
      </c>
      <c r="AW135" s="26">
        <v>69</v>
      </c>
      <c r="AX135" s="26">
        <v>680967</v>
      </c>
      <c r="AY135" s="26">
        <v>5860.5941999999995</v>
      </c>
      <c r="AZ135" s="27">
        <v>8.4420113000000008</v>
      </c>
      <c r="BA135" s="28">
        <v>494.75202000000002</v>
      </c>
      <c r="BB135" s="29">
        <v>3</v>
      </c>
      <c r="BC135" s="29">
        <v>52</v>
      </c>
      <c r="BD135" s="29">
        <v>10045</v>
      </c>
      <c r="BE135" s="29">
        <v>227255.38</v>
      </c>
      <c r="BF135" s="29">
        <v>6.2034991000000002</v>
      </c>
      <c r="BG135" s="29">
        <v>14097.786</v>
      </c>
    </row>
    <row r="136" spans="1:59" s="30" customFormat="1" x14ac:dyDescent="0.35">
      <c r="A136" s="17">
        <v>2009</v>
      </c>
      <c r="B136" s="32" t="s">
        <v>174</v>
      </c>
      <c r="C136" s="13" t="s">
        <v>175</v>
      </c>
      <c r="D136" s="14" t="s">
        <v>218</v>
      </c>
      <c r="E136" s="15">
        <v>62401.443098943957</v>
      </c>
      <c r="F136" s="15">
        <v>546362.19999999995</v>
      </c>
      <c r="G136" s="17">
        <v>9.1</v>
      </c>
      <c r="H136" s="16">
        <v>8755602</v>
      </c>
      <c r="I136" s="17">
        <f t="shared" si="10"/>
        <v>0</v>
      </c>
      <c r="J136" s="17">
        <v>1</v>
      </c>
      <c r="K136" s="17">
        <v>43.33</v>
      </c>
      <c r="L136" s="17">
        <v>2.141</v>
      </c>
      <c r="M136" s="17">
        <v>3.94</v>
      </c>
      <c r="N136" s="17">
        <v>45.86</v>
      </c>
      <c r="O136" s="17">
        <v>1</v>
      </c>
      <c r="P136" s="18">
        <v>5301</v>
      </c>
      <c r="Q136" s="18">
        <v>676</v>
      </c>
      <c r="R136" s="17">
        <v>16085557</v>
      </c>
      <c r="S136" s="17">
        <v>11791</v>
      </c>
      <c r="T136" s="17">
        <v>13919</v>
      </c>
      <c r="U136" s="18">
        <v>2.2400000000000002</v>
      </c>
      <c r="V136" s="18" t="s">
        <v>62</v>
      </c>
      <c r="W136" s="18">
        <v>12.18</v>
      </c>
      <c r="X136" s="18" t="s">
        <v>62</v>
      </c>
      <c r="Y136" s="18" t="s">
        <v>62</v>
      </c>
      <c r="Z136" s="18">
        <v>2.2400000000000002</v>
      </c>
      <c r="AA136" s="19">
        <v>2.2743975091886082</v>
      </c>
      <c r="AB136" s="19">
        <v>12.18</v>
      </c>
      <c r="AC136" s="19">
        <v>4.5973007921271787</v>
      </c>
      <c r="AD136" s="19">
        <v>0.68314474405108627</v>
      </c>
      <c r="AE136" s="20">
        <f t="shared" si="11"/>
        <v>1.3401504410718613E-2</v>
      </c>
      <c r="AF136" s="20">
        <f t="shared" si="12"/>
        <v>2.7604217845615502E-3</v>
      </c>
      <c r="AG136" s="20">
        <f t="shared" si="13"/>
        <v>0.88606844742510849</v>
      </c>
      <c r="AH136" s="20">
        <f t="shared" si="14"/>
        <v>0</v>
      </c>
      <c r="AI136" s="20">
        <f t="shared" si="14"/>
        <v>1.2163997164493958E-5</v>
      </c>
      <c r="AJ136" s="21">
        <v>4705996</v>
      </c>
      <c r="AK136" s="21">
        <v>969334</v>
      </c>
      <c r="AL136" s="21">
        <v>311146752</v>
      </c>
      <c r="AM136" s="21">
        <v>34327954</v>
      </c>
      <c r="AN136" s="21">
        <v>0</v>
      </c>
      <c r="AO136" s="21">
        <v>4271.4399999999996</v>
      </c>
      <c r="AP136" s="23">
        <v>4</v>
      </c>
      <c r="AQ136" s="23">
        <v>14</v>
      </c>
      <c r="AR136" s="23">
        <v>3430837</v>
      </c>
      <c r="AS136" s="23">
        <v>676</v>
      </c>
      <c r="AT136" s="24">
        <v>16.309999999999999</v>
      </c>
      <c r="AU136" s="31">
        <v>110.29</v>
      </c>
      <c r="AV136" s="26">
        <v>4</v>
      </c>
      <c r="AW136" s="26">
        <v>14</v>
      </c>
      <c r="AX136" s="26">
        <v>476354</v>
      </c>
      <c r="AY136" s="26">
        <v>6889</v>
      </c>
      <c r="AZ136" s="27">
        <v>13.83</v>
      </c>
      <c r="BA136" s="28">
        <v>952.82</v>
      </c>
      <c r="BB136" s="29">
        <v>4</v>
      </c>
      <c r="BC136" s="29">
        <v>7</v>
      </c>
      <c r="BD136" s="29">
        <v>13255</v>
      </c>
      <c r="BE136" s="29">
        <v>51868</v>
      </c>
      <c r="BF136" s="29">
        <v>11.81</v>
      </c>
      <c r="BG136" s="29">
        <v>6127.09</v>
      </c>
    </row>
    <row r="137" spans="1:59" s="30" customFormat="1" x14ac:dyDescent="0.35">
      <c r="A137" s="12">
        <v>2019</v>
      </c>
      <c r="B137" s="12" t="s">
        <v>219</v>
      </c>
      <c r="C137" s="13" t="s">
        <v>220</v>
      </c>
      <c r="D137" s="14" t="s">
        <v>221</v>
      </c>
      <c r="E137" s="15">
        <v>63233.941539215964</v>
      </c>
      <c r="F137" s="15">
        <v>541070.19999999995</v>
      </c>
      <c r="G137" s="12" t="s">
        <v>62</v>
      </c>
      <c r="H137" s="16">
        <v>8556642</v>
      </c>
      <c r="I137" s="17">
        <f t="shared" si="10"/>
        <v>0</v>
      </c>
      <c r="J137" s="17">
        <v>1</v>
      </c>
      <c r="K137" s="17">
        <v>38.520000000000003</v>
      </c>
      <c r="L137" s="17">
        <v>2.4489999999999998</v>
      </c>
      <c r="M137" s="17">
        <v>2.56</v>
      </c>
      <c r="N137" s="17">
        <v>35.590000000000003</v>
      </c>
      <c r="O137" s="17">
        <v>1</v>
      </c>
      <c r="P137" s="18">
        <v>3992</v>
      </c>
      <c r="Q137" s="18">
        <v>1410</v>
      </c>
      <c r="R137" s="17">
        <v>29965120</v>
      </c>
      <c r="S137" s="17">
        <v>13263</v>
      </c>
      <c r="T137" s="17">
        <v>21977</v>
      </c>
      <c r="U137" s="18" t="s">
        <v>62</v>
      </c>
      <c r="V137" s="18" t="s">
        <v>62</v>
      </c>
      <c r="W137" s="18">
        <v>14.22</v>
      </c>
      <c r="X137" s="18">
        <v>3.15</v>
      </c>
      <c r="Y137" s="18" t="s">
        <v>62</v>
      </c>
      <c r="Z137" s="18"/>
      <c r="AA137" s="19">
        <v>2.176146746141439</v>
      </c>
      <c r="AB137" s="19">
        <v>14.22</v>
      </c>
      <c r="AC137" s="19">
        <v>3.15</v>
      </c>
      <c r="AD137" s="19">
        <v>0.60296766622862785</v>
      </c>
      <c r="AE137" s="20">
        <f t="shared" si="11"/>
        <v>4.1215766562106198E-3</v>
      </c>
      <c r="AF137" s="20">
        <f t="shared" si="12"/>
        <v>1.2574172977309831E-3</v>
      </c>
      <c r="AG137" s="20">
        <f t="shared" si="13"/>
        <v>0.96048097388700471</v>
      </c>
      <c r="AH137" s="20">
        <f t="shared" si="14"/>
        <v>0</v>
      </c>
      <c r="AI137" s="20">
        <f t="shared" si="14"/>
        <v>0</v>
      </c>
      <c r="AJ137" s="21">
        <v>3561106</v>
      </c>
      <c r="AK137" s="21">
        <v>1086428</v>
      </c>
      <c r="AL137" s="21">
        <v>829870422</v>
      </c>
      <c r="AM137" s="21">
        <v>29497516</v>
      </c>
      <c r="AN137" s="21">
        <v>0</v>
      </c>
      <c r="AO137" s="21">
        <v>0</v>
      </c>
      <c r="AP137" s="22">
        <v>3</v>
      </c>
      <c r="AQ137" s="22">
        <v>32</v>
      </c>
      <c r="AR137" s="23">
        <v>3464677</v>
      </c>
      <c r="AS137" s="23">
        <v>1122</v>
      </c>
      <c r="AT137" s="24">
        <v>12.07</v>
      </c>
      <c r="AU137" s="25">
        <v>135.46</v>
      </c>
      <c r="AV137" s="26">
        <v>3</v>
      </c>
      <c r="AW137" s="26">
        <v>32</v>
      </c>
      <c r="AX137" s="26">
        <v>434175</v>
      </c>
      <c r="AY137" s="26">
        <v>10361</v>
      </c>
      <c r="AZ137" s="27">
        <v>8.18</v>
      </c>
      <c r="BA137" s="28">
        <v>847.81</v>
      </c>
      <c r="BB137" s="29">
        <v>3</v>
      </c>
      <c r="BC137" s="29">
        <v>25</v>
      </c>
      <c r="BD137" s="29">
        <v>3723</v>
      </c>
      <c r="BE137" s="29">
        <v>393908.3</v>
      </c>
      <c r="BF137" s="29">
        <v>6.8531899999999997</v>
      </c>
      <c r="BG137" s="29">
        <v>26995.284</v>
      </c>
    </row>
    <row r="138" spans="1:59" s="30" customFormat="1" x14ac:dyDescent="0.35">
      <c r="A138" s="12">
        <v>2015</v>
      </c>
      <c r="B138" s="12" t="s">
        <v>171</v>
      </c>
      <c r="C138" s="13" t="s">
        <v>172</v>
      </c>
      <c r="D138" s="14" t="s">
        <v>222</v>
      </c>
      <c r="E138" s="15">
        <v>53038.375474168475</v>
      </c>
      <c r="F138" s="15">
        <v>540108.5</v>
      </c>
      <c r="G138" s="12">
        <v>6</v>
      </c>
      <c r="H138" s="16">
        <v>10183353</v>
      </c>
      <c r="I138" s="17">
        <f t="shared" si="10"/>
        <v>1</v>
      </c>
      <c r="J138" s="17">
        <v>0</v>
      </c>
      <c r="K138" s="17">
        <v>42.6</v>
      </c>
      <c r="L138" s="17">
        <v>1.8220000000000001</v>
      </c>
      <c r="M138" s="17">
        <v>2.62</v>
      </c>
      <c r="N138" s="17">
        <v>44.13</v>
      </c>
      <c r="O138" s="17">
        <v>0</v>
      </c>
      <c r="P138" s="18">
        <v>2573</v>
      </c>
      <c r="Q138" s="18">
        <v>1852</v>
      </c>
      <c r="R138" s="17">
        <v>59273980</v>
      </c>
      <c r="S138" s="17">
        <v>66988</v>
      </c>
      <c r="T138" s="17">
        <v>48158</v>
      </c>
      <c r="U138" s="18" t="s">
        <v>62</v>
      </c>
      <c r="V138" s="18" t="s">
        <v>62</v>
      </c>
      <c r="W138" s="18" t="s">
        <v>62</v>
      </c>
      <c r="X138" s="18">
        <v>3.17</v>
      </c>
      <c r="Y138" s="18" t="s">
        <v>62</v>
      </c>
      <c r="Z138" s="18"/>
      <c r="AA138" s="19">
        <v>2.25948627072199</v>
      </c>
      <c r="AB138" s="19">
        <v>12.08771849023859</v>
      </c>
      <c r="AC138" s="19">
        <v>3.17</v>
      </c>
      <c r="AD138" s="19">
        <v>0.66963877086385626</v>
      </c>
      <c r="AE138" s="20">
        <f t="shared" si="11"/>
        <v>4.8915102894986823E-2</v>
      </c>
      <c r="AF138" s="20">
        <f t="shared" si="12"/>
        <v>1.1027165347313793E-3</v>
      </c>
      <c r="AG138" s="20">
        <f t="shared" si="13"/>
        <v>0.9072211321927719</v>
      </c>
      <c r="AH138" s="20">
        <f t="shared" si="14"/>
        <v>0</v>
      </c>
      <c r="AI138" s="20">
        <f t="shared" si="14"/>
        <v>0</v>
      </c>
      <c r="AJ138" s="21">
        <v>38708402</v>
      </c>
      <c r="AK138" s="21">
        <v>872622</v>
      </c>
      <c r="AL138" s="21">
        <v>717918970</v>
      </c>
      <c r="AM138" s="21">
        <v>33838462</v>
      </c>
      <c r="AN138" s="21">
        <v>0</v>
      </c>
      <c r="AO138" s="21">
        <v>0</v>
      </c>
      <c r="AP138" s="22">
        <v>1</v>
      </c>
      <c r="AQ138" s="22">
        <v>74</v>
      </c>
      <c r="AR138" s="23">
        <v>4191209</v>
      </c>
      <c r="AS138" s="23">
        <v>1121.8253</v>
      </c>
      <c r="AT138" s="24">
        <v>11.54017</v>
      </c>
      <c r="AU138" s="25">
        <v>129.46055000000001</v>
      </c>
      <c r="AV138" s="26">
        <v>1</v>
      </c>
      <c r="AW138" s="26">
        <v>74</v>
      </c>
      <c r="AX138" s="26">
        <v>560950</v>
      </c>
      <c r="AY138" s="26">
        <v>7004.6818999999996</v>
      </c>
      <c r="AZ138" s="27">
        <v>9.8886675999999998</v>
      </c>
      <c r="BA138" s="28">
        <v>692.66971000000001</v>
      </c>
      <c r="BB138" s="29">
        <v>1</v>
      </c>
      <c r="BC138" s="29">
        <v>59</v>
      </c>
      <c r="BD138" s="29">
        <v>20685</v>
      </c>
      <c r="BE138" s="29">
        <v>129459.33</v>
      </c>
      <c r="BF138" s="29">
        <v>5.8723204000000004</v>
      </c>
      <c r="BG138" s="29">
        <v>7602.2668999999996</v>
      </c>
    </row>
    <row r="139" spans="1:59" s="30" customFormat="1" x14ac:dyDescent="0.35">
      <c r="A139" s="12">
        <v>2016</v>
      </c>
      <c r="B139" s="12" t="s">
        <v>199</v>
      </c>
      <c r="C139" s="13" t="s">
        <v>200</v>
      </c>
      <c r="D139" s="14" t="s">
        <v>223</v>
      </c>
      <c r="E139" s="15">
        <v>52776.909056090641</v>
      </c>
      <c r="F139" s="15">
        <v>536308.5</v>
      </c>
      <c r="G139" s="12">
        <v>5.0999999999999996</v>
      </c>
      <c r="H139" s="16">
        <v>10161802</v>
      </c>
      <c r="I139" s="17">
        <f t="shared" si="10"/>
        <v>0</v>
      </c>
      <c r="J139" s="17">
        <v>1</v>
      </c>
      <c r="K139" s="17">
        <v>40.39</v>
      </c>
      <c r="L139" s="17">
        <v>1.702</v>
      </c>
      <c r="M139" s="17">
        <v>2.52</v>
      </c>
      <c r="N139" s="17">
        <v>42.43</v>
      </c>
      <c r="O139" s="17">
        <v>0</v>
      </c>
      <c r="P139" s="18">
        <v>3154</v>
      </c>
      <c r="Q139" s="18">
        <v>1765</v>
      </c>
      <c r="R139" s="17">
        <v>52492299</v>
      </c>
      <c r="S139" s="17">
        <v>47267</v>
      </c>
      <c r="T139" s="17">
        <v>47827</v>
      </c>
      <c r="U139" s="18">
        <v>2.29</v>
      </c>
      <c r="V139" s="18">
        <v>3.1</v>
      </c>
      <c r="W139" s="18">
        <v>10.58</v>
      </c>
      <c r="X139" s="18">
        <v>3.68</v>
      </c>
      <c r="Y139" s="18">
        <v>0.63</v>
      </c>
      <c r="Z139" s="18">
        <v>2.29</v>
      </c>
      <c r="AA139" s="19">
        <v>3.1</v>
      </c>
      <c r="AB139" s="19">
        <v>10.58</v>
      </c>
      <c r="AC139" s="19">
        <v>3.68</v>
      </c>
      <c r="AD139" s="19">
        <v>0.63</v>
      </c>
      <c r="AE139" s="20">
        <f t="shared" si="11"/>
        <v>4.4683454469721239E-2</v>
      </c>
      <c r="AF139" s="20">
        <f t="shared" si="12"/>
        <v>1.4659403441670859E-3</v>
      </c>
      <c r="AG139" s="20">
        <f t="shared" si="13"/>
        <v>0.88913926875657923</v>
      </c>
      <c r="AH139" s="20">
        <f t="shared" si="14"/>
        <v>0</v>
      </c>
      <c r="AI139" s="20">
        <f t="shared" si="14"/>
        <v>0</v>
      </c>
      <c r="AJ139" s="21">
        <v>29543976</v>
      </c>
      <c r="AK139" s="21">
        <v>969256</v>
      </c>
      <c r="AL139" s="21">
        <v>587884476</v>
      </c>
      <c r="AM139" s="21">
        <v>42786087</v>
      </c>
      <c r="AN139" s="21">
        <v>0</v>
      </c>
      <c r="AO139" s="21">
        <v>0</v>
      </c>
      <c r="AP139" s="22">
        <v>3</v>
      </c>
      <c r="AQ139" s="22">
        <v>68</v>
      </c>
      <c r="AR139" s="23">
        <v>4423532</v>
      </c>
      <c r="AS139" s="23">
        <v>1101.2469000000001</v>
      </c>
      <c r="AT139" s="24">
        <v>11.027139999999999</v>
      </c>
      <c r="AU139" s="25">
        <v>121.43603</v>
      </c>
      <c r="AV139" s="26">
        <v>3</v>
      </c>
      <c r="AW139" s="26">
        <v>68</v>
      </c>
      <c r="AX139" s="26">
        <v>672610</v>
      </c>
      <c r="AY139" s="26">
        <v>6021.8428999999996</v>
      </c>
      <c r="AZ139" s="27">
        <v>8.6196097999999992</v>
      </c>
      <c r="BA139" s="28">
        <v>519.05935999999997</v>
      </c>
      <c r="BB139" s="29">
        <v>3</v>
      </c>
      <c r="BC139" s="29">
        <v>52</v>
      </c>
      <c r="BD139" s="29">
        <v>10052</v>
      </c>
      <c r="BE139" s="29">
        <v>226628.92</v>
      </c>
      <c r="BF139" s="29">
        <v>6.3119377999999999</v>
      </c>
      <c r="BG139" s="29">
        <v>14304.677</v>
      </c>
    </row>
    <row r="140" spans="1:59" s="30" customFormat="1" x14ac:dyDescent="0.35">
      <c r="A140" s="12">
        <v>2020</v>
      </c>
      <c r="B140" s="12" t="s">
        <v>219</v>
      </c>
      <c r="C140" s="13" t="s">
        <v>220</v>
      </c>
      <c r="D140" s="14" t="s">
        <v>224</v>
      </c>
      <c r="E140" s="15">
        <v>62165.460591015697</v>
      </c>
      <c r="F140" s="15">
        <v>533828.30000000005</v>
      </c>
      <c r="G140" s="12" t="s">
        <v>62</v>
      </c>
      <c r="H140" s="16">
        <v>8587217</v>
      </c>
      <c r="I140" s="17">
        <f t="shared" si="10"/>
        <v>0</v>
      </c>
      <c r="J140" s="17">
        <v>1</v>
      </c>
      <c r="K140" s="17">
        <v>36.130000000000003</v>
      </c>
      <c r="L140" s="17">
        <v>1.891</v>
      </c>
      <c r="M140" s="17">
        <v>2.0299999999999998</v>
      </c>
      <c r="N140" s="17">
        <v>33.270000000000003</v>
      </c>
      <c r="O140" s="17">
        <v>1</v>
      </c>
      <c r="P140" s="18">
        <v>3763</v>
      </c>
      <c r="Q140" s="18">
        <v>1204</v>
      </c>
      <c r="R140" s="17">
        <v>31806829</v>
      </c>
      <c r="S140" s="17">
        <v>11218</v>
      </c>
      <c r="T140" s="17">
        <v>20683</v>
      </c>
      <c r="U140" s="18" t="s">
        <v>62</v>
      </c>
      <c r="V140" s="18" t="s">
        <v>62</v>
      </c>
      <c r="W140" s="18" t="s">
        <v>62</v>
      </c>
      <c r="X140" s="18" t="s">
        <v>62</v>
      </c>
      <c r="Y140" s="18">
        <v>0.56999999999999995</v>
      </c>
      <c r="Z140" s="18"/>
      <c r="AA140" s="19">
        <v>2.127327759928813</v>
      </c>
      <c r="AB140" s="19">
        <v>12.535325193609101</v>
      </c>
      <c r="AC140" s="19">
        <v>2.8422150630003218</v>
      </c>
      <c r="AD140" s="19">
        <v>0.56999999999999995</v>
      </c>
      <c r="AE140" s="20">
        <f t="shared" si="11"/>
        <v>4.1148672101815739E-3</v>
      </c>
      <c r="AF140" s="20">
        <f t="shared" si="12"/>
        <v>1.1549906803077128E-3</v>
      </c>
      <c r="AG140" s="20">
        <f t="shared" si="13"/>
        <v>0.99473014210951072</v>
      </c>
      <c r="AH140" s="20">
        <f t="shared" si="14"/>
        <v>0</v>
      </c>
      <c r="AI140" s="20">
        <f t="shared" si="14"/>
        <v>0</v>
      </c>
      <c r="AJ140" s="21">
        <v>3744538</v>
      </c>
      <c r="AK140" s="21">
        <v>1051044</v>
      </c>
      <c r="AL140" s="21">
        <v>905206566</v>
      </c>
      <c r="AM140" s="21">
        <v>0</v>
      </c>
      <c r="AN140" s="21">
        <v>0</v>
      </c>
      <c r="AO140" s="21">
        <v>0</v>
      </c>
      <c r="AP140" s="22">
        <v>1</v>
      </c>
      <c r="AQ140" s="22">
        <v>1</v>
      </c>
      <c r="AR140" s="23">
        <v>3506844</v>
      </c>
      <c r="AS140" s="23">
        <v>1095.2119</v>
      </c>
      <c r="AT140" s="24">
        <v>12.026659</v>
      </c>
      <c r="AU140" s="25">
        <v>131.7174</v>
      </c>
      <c r="AV140" s="26">
        <v>3</v>
      </c>
      <c r="AW140" s="26">
        <v>20</v>
      </c>
      <c r="AX140" s="26">
        <v>437477</v>
      </c>
      <c r="AY140" s="26">
        <v>10196.126</v>
      </c>
      <c r="AZ140" s="27">
        <v>7.6329659000000003</v>
      </c>
      <c r="BA140" s="28">
        <v>778.26679999999999</v>
      </c>
      <c r="BB140" s="29">
        <v>3</v>
      </c>
      <c r="BC140" s="29">
        <v>19</v>
      </c>
      <c r="BD140" s="29">
        <v>3693</v>
      </c>
      <c r="BE140" s="29">
        <v>394309.87</v>
      </c>
      <c r="BF140" s="29">
        <v>6.2763717000000003</v>
      </c>
      <c r="BG140" s="29">
        <v>24748.352999999999</v>
      </c>
    </row>
    <row r="141" spans="1:59" s="30" customFormat="1" x14ac:dyDescent="0.35">
      <c r="A141" s="12">
        <v>2017</v>
      </c>
      <c r="B141" s="12" t="s">
        <v>202</v>
      </c>
      <c r="C141" s="13" t="s">
        <v>203</v>
      </c>
      <c r="D141" s="14" t="s">
        <v>225</v>
      </c>
      <c r="E141" s="15">
        <v>77238.255366019963</v>
      </c>
      <c r="F141" s="15">
        <v>530129.4</v>
      </c>
      <c r="G141" s="12">
        <v>3.8</v>
      </c>
      <c r="H141" s="16">
        <v>6863560</v>
      </c>
      <c r="I141" s="17">
        <f t="shared" si="10"/>
        <v>0</v>
      </c>
      <c r="J141" s="17">
        <v>2</v>
      </c>
      <c r="K141" s="17">
        <v>39.08</v>
      </c>
      <c r="L141" s="17">
        <v>2.23</v>
      </c>
      <c r="M141" s="17">
        <v>2.99</v>
      </c>
      <c r="N141" s="17">
        <v>38.799999999999997</v>
      </c>
      <c r="O141" s="17">
        <v>1</v>
      </c>
      <c r="P141" s="18">
        <v>5796</v>
      </c>
      <c r="Q141" s="18">
        <v>477</v>
      </c>
      <c r="R141" s="17">
        <v>12383914</v>
      </c>
      <c r="S141" s="17">
        <v>2862</v>
      </c>
      <c r="T141" s="17">
        <v>8960</v>
      </c>
      <c r="U141" s="18">
        <v>3.06</v>
      </c>
      <c r="V141" s="18" t="s">
        <v>62</v>
      </c>
      <c r="W141" s="18">
        <v>14.55</v>
      </c>
      <c r="X141" s="18" t="s">
        <v>62</v>
      </c>
      <c r="Y141" s="18">
        <v>0.76</v>
      </c>
      <c r="Z141" s="18">
        <v>3.06</v>
      </c>
      <c r="AA141" s="19">
        <v>2.1875855044172008</v>
      </c>
      <c r="AB141" s="19">
        <v>14.55</v>
      </c>
      <c r="AC141" s="19">
        <v>3.7243523928232452</v>
      </c>
      <c r="AD141" s="19">
        <v>0.76</v>
      </c>
      <c r="AE141" s="20">
        <f t="shared" si="11"/>
        <v>3.4019073627611549E-3</v>
      </c>
      <c r="AF141" s="20">
        <f t="shared" si="12"/>
        <v>2.9179822058674112E-3</v>
      </c>
      <c r="AG141" s="20">
        <f t="shared" si="13"/>
        <v>0.97832012619023923</v>
      </c>
      <c r="AH141" s="20">
        <f t="shared" si="14"/>
        <v>0</v>
      </c>
      <c r="AI141" s="20">
        <f t="shared" si="14"/>
        <v>0</v>
      </c>
      <c r="AJ141" s="21">
        <v>1117840</v>
      </c>
      <c r="AK141" s="21">
        <v>958826</v>
      </c>
      <c r="AL141" s="21">
        <v>321468298</v>
      </c>
      <c r="AM141" s="21">
        <v>5047170</v>
      </c>
      <c r="AN141" s="21">
        <v>0</v>
      </c>
      <c r="AO141" s="21">
        <v>0</v>
      </c>
      <c r="AP141" s="22">
        <v>5</v>
      </c>
      <c r="AQ141" s="22">
        <v>30</v>
      </c>
      <c r="AR141" s="23">
        <v>2766154</v>
      </c>
      <c r="AS141" s="23">
        <v>582.57177999999999</v>
      </c>
      <c r="AT141" s="24">
        <v>20.059653999999998</v>
      </c>
      <c r="AU141" s="25">
        <v>116.86188</v>
      </c>
      <c r="AV141" s="26">
        <v>5</v>
      </c>
      <c r="AW141" s="26">
        <v>30</v>
      </c>
      <c r="AX141" s="26">
        <v>409715</v>
      </c>
      <c r="AY141" s="26">
        <v>5281.7291999999998</v>
      </c>
      <c r="AZ141" s="27">
        <v>15.934984</v>
      </c>
      <c r="BA141" s="28">
        <v>841.64269000000002</v>
      </c>
      <c r="BB141" s="29">
        <v>5</v>
      </c>
      <c r="BC141" s="29">
        <v>29</v>
      </c>
      <c r="BD141" s="29">
        <v>10358</v>
      </c>
      <c r="BE141" s="29">
        <v>55184.519</v>
      </c>
      <c r="BF141" s="29">
        <v>13.883436</v>
      </c>
      <c r="BG141" s="29">
        <v>7661.5072</v>
      </c>
    </row>
    <row r="142" spans="1:59" s="30" customFormat="1" x14ac:dyDescent="0.35">
      <c r="A142" s="12">
        <v>2018</v>
      </c>
      <c r="B142" s="12" t="s">
        <v>219</v>
      </c>
      <c r="C142" s="13" t="s">
        <v>220</v>
      </c>
      <c r="D142" s="14" t="s">
        <v>226</v>
      </c>
      <c r="E142" s="15">
        <v>62010.628698190092</v>
      </c>
      <c r="F142" s="15">
        <v>527767.5</v>
      </c>
      <c r="G142" s="12">
        <v>3</v>
      </c>
      <c r="H142" s="16">
        <v>8510920</v>
      </c>
      <c r="I142" s="17">
        <f t="shared" si="10"/>
        <v>0</v>
      </c>
      <c r="J142" s="17">
        <v>1</v>
      </c>
      <c r="K142" s="17">
        <v>39.08</v>
      </c>
      <c r="L142" s="17">
        <v>2.6</v>
      </c>
      <c r="M142" s="17">
        <v>3.15</v>
      </c>
      <c r="N142" s="17">
        <v>38.81</v>
      </c>
      <c r="O142" s="17">
        <v>1</v>
      </c>
      <c r="P142" s="18">
        <v>4322</v>
      </c>
      <c r="Q142" s="18">
        <v>1404</v>
      </c>
      <c r="R142" s="17">
        <v>33503949</v>
      </c>
      <c r="S142" s="17">
        <v>17512</v>
      </c>
      <c r="T142" s="17">
        <v>28365</v>
      </c>
      <c r="U142" s="18" t="s">
        <v>62</v>
      </c>
      <c r="V142" s="18">
        <v>2.67</v>
      </c>
      <c r="W142" s="18" t="s">
        <v>62</v>
      </c>
      <c r="X142" s="18" t="s">
        <v>62</v>
      </c>
      <c r="Y142" s="18">
        <v>0.63</v>
      </c>
      <c r="Z142" s="18"/>
      <c r="AA142" s="19">
        <v>2.67</v>
      </c>
      <c r="AB142" s="19">
        <v>17.134646247082848</v>
      </c>
      <c r="AC142" s="19">
        <v>3.8713752811270652</v>
      </c>
      <c r="AD142" s="19">
        <v>0.63</v>
      </c>
      <c r="AE142" s="20">
        <f t="shared" si="11"/>
        <v>1.1856279296438019E-2</v>
      </c>
      <c r="AF142" s="20">
        <f t="shared" si="12"/>
        <v>4.5290227824920171E-3</v>
      </c>
      <c r="AG142" s="20">
        <f t="shared" si="13"/>
        <v>0.94562439073353366</v>
      </c>
      <c r="AH142" s="20">
        <f t="shared" si="14"/>
        <v>0</v>
      </c>
      <c r="AI142" s="20">
        <f t="shared" si="14"/>
        <v>0</v>
      </c>
      <c r="AJ142" s="21">
        <v>9129064</v>
      </c>
      <c r="AK142" s="21">
        <v>3487244</v>
      </c>
      <c r="AL142" s="21">
        <v>728109162</v>
      </c>
      <c r="AM142" s="21">
        <v>29251668</v>
      </c>
      <c r="AN142" s="21">
        <v>0</v>
      </c>
      <c r="AO142" s="21">
        <v>0</v>
      </c>
      <c r="AP142" s="22">
        <v>3</v>
      </c>
      <c r="AQ142" s="22">
        <v>30</v>
      </c>
      <c r="AR142" s="23">
        <v>3431574</v>
      </c>
      <c r="AS142" s="23">
        <v>1165</v>
      </c>
      <c r="AT142" s="24">
        <v>11.73</v>
      </c>
      <c r="AU142" s="25">
        <v>136.59</v>
      </c>
      <c r="AV142" s="26">
        <v>3</v>
      </c>
      <c r="AW142" s="26">
        <v>28</v>
      </c>
      <c r="AX142" s="26">
        <v>431058</v>
      </c>
      <c r="AY142" s="26">
        <v>10104.636</v>
      </c>
      <c r="AZ142" s="27">
        <v>8.3164093999999995</v>
      </c>
      <c r="BA142" s="28">
        <v>840.34290999999996</v>
      </c>
      <c r="BB142" s="29">
        <v>3</v>
      </c>
      <c r="BC142" s="29">
        <v>23</v>
      </c>
      <c r="BD142" s="29">
        <v>3709</v>
      </c>
      <c r="BE142" s="29">
        <v>398967</v>
      </c>
      <c r="BF142" s="29">
        <v>6.86</v>
      </c>
      <c r="BG142" s="29">
        <v>27368.11</v>
      </c>
    </row>
    <row r="143" spans="1:59" s="30" customFormat="1" x14ac:dyDescent="0.35">
      <c r="A143" s="12">
        <v>2017</v>
      </c>
      <c r="B143" s="12" t="s">
        <v>182</v>
      </c>
      <c r="C143" s="13" t="s">
        <v>183</v>
      </c>
      <c r="D143" s="14" t="s">
        <v>227</v>
      </c>
      <c r="E143" s="15">
        <v>70971.038985044463</v>
      </c>
      <c r="F143" s="15">
        <v>527169.4</v>
      </c>
      <c r="G143" s="12">
        <v>4.7</v>
      </c>
      <c r="H143" s="16">
        <v>7427951</v>
      </c>
      <c r="I143" s="17">
        <f t="shared" si="10"/>
        <v>0</v>
      </c>
      <c r="J143" s="17">
        <v>1</v>
      </c>
      <c r="K143" s="17">
        <v>39.08</v>
      </c>
      <c r="L143" s="17">
        <v>2.23</v>
      </c>
      <c r="M143" s="17">
        <v>2.99</v>
      </c>
      <c r="N143" s="17">
        <v>38.799999999999997</v>
      </c>
      <c r="O143" s="17">
        <v>0</v>
      </c>
      <c r="P143" s="18">
        <v>5794</v>
      </c>
      <c r="Q143" s="18">
        <v>254</v>
      </c>
      <c r="R143" s="17">
        <v>11007738</v>
      </c>
      <c r="S143" s="17">
        <v>10819</v>
      </c>
      <c r="T143" s="17">
        <v>14378</v>
      </c>
      <c r="U143" s="18">
        <v>2.2999999999999998</v>
      </c>
      <c r="V143" s="18" t="s">
        <v>62</v>
      </c>
      <c r="W143" s="18" t="s">
        <v>62</v>
      </c>
      <c r="X143" s="18">
        <v>3.37</v>
      </c>
      <c r="Y143" s="18" t="s">
        <v>62</v>
      </c>
      <c r="Z143" s="18">
        <v>2.2999999999999998</v>
      </c>
      <c r="AA143" s="19">
        <v>2.1875855044172008</v>
      </c>
      <c r="AB143" s="19">
        <v>14.73443638842941</v>
      </c>
      <c r="AC143" s="19">
        <v>3.37</v>
      </c>
      <c r="AD143" s="19">
        <v>0.62802788237371954</v>
      </c>
      <c r="AE143" s="20">
        <f t="shared" si="11"/>
        <v>4.3033725418442463E-2</v>
      </c>
      <c r="AF143" s="20">
        <f t="shared" si="12"/>
        <v>4.4810054141955648E-4</v>
      </c>
      <c r="AG143" s="20">
        <f t="shared" si="13"/>
        <v>0.90831946253159423</v>
      </c>
      <c r="AH143" s="20">
        <f t="shared" si="14"/>
        <v>0</v>
      </c>
      <c r="AI143" s="20">
        <f t="shared" si="14"/>
        <v>2.4264259669492692E-5</v>
      </c>
      <c r="AJ143" s="21">
        <v>7260888</v>
      </c>
      <c r="AK143" s="21">
        <v>75606</v>
      </c>
      <c r="AL143" s="21">
        <v>153256680</v>
      </c>
      <c r="AM143" s="21">
        <v>8128259</v>
      </c>
      <c r="AN143" s="21">
        <v>0</v>
      </c>
      <c r="AO143" s="21">
        <v>4094</v>
      </c>
      <c r="AP143" s="22">
        <v>3</v>
      </c>
      <c r="AQ143" s="22">
        <v>48</v>
      </c>
      <c r="AR143" s="23">
        <v>3037674</v>
      </c>
      <c r="AS143" s="23">
        <v>1022.7919000000001</v>
      </c>
      <c r="AT143" s="24">
        <v>9.6575515999999997</v>
      </c>
      <c r="AU143" s="25">
        <v>98.776657</v>
      </c>
      <c r="AV143" s="26">
        <v>3</v>
      </c>
      <c r="AW143" s="26">
        <v>48</v>
      </c>
      <c r="AX143" s="26">
        <v>381028</v>
      </c>
      <c r="AY143" s="26">
        <v>6517.348</v>
      </c>
      <c r="AZ143" s="27">
        <v>8.5682252000000005</v>
      </c>
      <c r="BA143" s="28">
        <v>558.42106000000001</v>
      </c>
      <c r="BB143" s="29">
        <v>3</v>
      </c>
      <c r="BC143" s="29">
        <v>39</v>
      </c>
      <c r="BD143" s="29">
        <v>27825</v>
      </c>
      <c r="BE143" s="29">
        <v>74449.248000000007</v>
      </c>
      <c r="BF143" s="29">
        <v>4.6019559000000001</v>
      </c>
      <c r="BG143" s="29">
        <v>3426.1215999999999</v>
      </c>
    </row>
    <row r="144" spans="1:59" s="30" customFormat="1" x14ac:dyDescent="0.35">
      <c r="A144" s="12">
        <v>2015</v>
      </c>
      <c r="B144" s="12" t="s">
        <v>199</v>
      </c>
      <c r="C144" s="13" t="s">
        <v>200</v>
      </c>
      <c r="D144" s="14" t="s">
        <v>228</v>
      </c>
      <c r="E144" s="15">
        <v>52328.155072451351</v>
      </c>
      <c r="F144" s="15">
        <v>525229.1</v>
      </c>
      <c r="G144" s="12">
        <v>5.7</v>
      </c>
      <c r="H144" s="16">
        <v>10037218</v>
      </c>
      <c r="I144" s="17">
        <f t="shared" si="10"/>
        <v>0</v>
      </c>
      <c r="J144" s="17">
        <v>1</v>
      </c>
      <c r="K144" s="17">
        <v>42.6</v>
      </c>
      <c r="L144" s="17">
        <v>1.8220000000000001</v>
      </c>
      <c r="M144" s="17">
        <v>2.62</v>
      </c>
      <c r="N144" s="17">
        <v>44.13</v>
      </c>
      <c r="O144" s="17">
        <v>0</v>
      </c>
      <c r="P144" s="18">
        <v>3150</v>
      </c>
      <c r="Q144" s="18">
        <v>1638</v>
      </c>
      <c r="R144" s="17">
        <v>53824140</v>
      </c>
      <c r="S144" s="17">
        <v>52185</v>
      </c>
      <c r="T144" s="17">
        <v>51247</v>
      </c>
      <c r="U144" s="18">
        <v>2.68</v>
      </c>
      <c r="V144" s="18" t="s">
        <v>62</v>
      </c>
      <c r="W144" s="18">
        <v>13.22</v>
      </c>
      <c r="X144" s="18" t="s">
        <v>62</v>
      </c>
      <c r="Y144" s="18" t="s">
        <v>62</v>
      </c>
      <c r="Z144" s="18">
        <v>2.68</v>
      </c>
      <c r="AA144" s="19">
        <v>2.25948627072199</v>
      </c>
      <c r="AB144" s="19">
        <v>13.22</v>
      </c>
      <c r="AC144" s="19">
        <v>3.3843619636206599</v>
      </c>
      <c r="AD144" s="19">
        <v>0.66963877086385626</v>
      </c>
      <c r="AE144" s="20">
        <f t="shared" si="11"/>
        <v>5.0792681088374397E-2</v>
      </c>
      <c r="AF144" s="20">
        <f t="shared" si="12"/>
        <v>2.6029696081949446E-3</v>
      </c>
      <c r="AG144" s="20">
        <f t="shared" si="13"/>
        <v>0.87822198181543054</v>
      </c>
      <c r="AH144" s="20">
        <f t="shared" si="14"/>
        <v>0</v>
      </c>
      <c r="AI144" s="20">
        <f t="shared" si="14"/>
        <v>0</v>
      </c>
      <c r="AJ144" s="21">
        <v>31268402</v>
      </c>
      <c r="AK144" s="21">
        <v>1602410</v>
      </c>
      <c r="AL144" s="21">
        <v>540640844</v>
      </c>
      <c r="AM144" s="21">
        <v>42096761</v>
      </c>
      <c r="AN144" s="21">
        <v>0</v>
      </c>
      <c r="AO144" s="21">
        <v>0</v>
      </c>
      <c r="AP144" s="22">
        <v>3</v>
      </c>
      <c r="AQ144" s="22">
        <v>67</v>
      </c>
      <c r="AR144" s="23">
        <v>4336698</v>
      </c>
      <c r="AS144" s="23">
        <v>1112.6276</v>
      </c>
      <c r="AT144" s="24">
        <v>11.280951999999999</v>
      </c>
      <c r="AU144" s="25">
        <v>125.51497999999999</v>
      </c>
      <c r="AV144" s="26">
        <v>3</v>
      </c>
      <c r="AW144" s="26">
        <v>68</v>
      </c>
      <c r="AX144" s="26">
        <v>665198</v>
      </c>
      <c r="AY144" s="26">
        <v>6042.8307000000004</v>
      </c>
      <c r="AZ144" s="27">
        <v>8.7288636000000004</v>
      </c>
      <c r="BA144" s="28">
        <v>527.47045000000003</v>
      </c>
      <c r="BB144" s="29">
        <v>3</v>
      </c>
      <c r="BC144" s="29">
        <v>51</v>
      </c>
      <c r="BD144" s="29">
        <v>10284</v>
      </c>
      <c r="BE144" s="29">
        <v>224468.17</v>
      </c>
      <c r="BF144" s="29">
        <v>6.5127978999999998</v>
      </c>
      <c r="BG144" s="29">
        <v>14619.157999999999</v>
      </c>
    </row>
    <row r="145" spans="1:59" s="30" customFormat="1" x14ac:dyDescent="0.35">
      <c r="A145" s="12">
        <v>2016</v>
      </c>
      <c r="B145" s="12" t="s">
        <v>202</v>
      </c>
      <c r="C145" s="13" t="s">
        <v>203</v>
      </c>
      <c r="D145" s="14" t="s">
        <v>229</v>
      </c>
      <c r="E145" s="15">
        <v>76408.584384996662</v>
      </c>
      <c r="F145" s="15">
        <v>521662.8</v>
      </c>
      <c r="G145" s="12">
        <v>3.9</v>
      </c>
      <c r="H145" s="16">
        <v>6827280</v>
      </c>
      <c r="I145" s="17">
        <f t="shared" si="10"/>
        <v>0</v>
      </c>
      <c r="J145" s="17">
        <v>2</v>
      </c>
      <c r="K145" s="17">
        <v>40.39</v>
      </c>
      <c r="L145" s="17">
        <v>1.702</v>
      </c>
      <c r="M145" s="17">
        <v>2.52</v>
      </c>
      <c r="N145" s="17">
        <v>42.43</v>
      </c>
      <c r="O145" s="17">
        <v>1</v>
      </c>
      <c r="P145" s="18">
        <v>5711</v>
      </c>
      <c r="Q145" s="18">
        <v>666</v>
      </c>
      <c r="R145" s="17">
        <v>12721825</v>
      </c>
      <c r="S145" s="17">
        <v>3361</v>
      </c>
      <c r="T145" s="17">
        <v>10314</v>
      </c>
      <c r="U145" s="18" t="s">
        <v>62</v>
      </c>
      <c r="V145" s="18" t="s">
        <v>62</v>
      </c>
      <c r="W145" s="18">
        <v>9.64</v>
      </c>
      <c r="X145" s="18" t="s">
        <v>62</v>
      </c>
      <c r="Y145" s="18" t="s">
        <v>62</v>
      </c>
      <c r="Z145" s="18"/>
      <c r="AA145" s="19">
        <v>2.2143440282408582</v>
      </c>
      <c r="AB145" s="19">
        <v>9.64</v>
      </c>
      <c r="AC145" s="19">
        <v>3.2924726584307722</v>
      </c>
      <c r="AD145" s="19">
        <v>0.65636700530415037</v>
      </c>
      <c r="AE145" s="20">
        <f t="shared" si="11"/>
        <v>5.6567808030290141E-3</v>
      </c>
      <c r="AF145" s="20">
        <f t="shared" si="12"/>
        <v>3.7292959321107225E-3</v>
      </c>
      <c r="AG145" s="20">
        <f t="shared" si="13"/>
        <v>0.97373044427802824</v>
      </c>
      <c r="AH145" s="20">
        <f t="shared" si="14"/>
        <v>0</v>
      </c>
      <c r="AI145" s="20">
        <f t="shared" si="14"/>
        <v>0</v>
      </c>
      <c r="AJ145" s="21">
        <v>1814058</v>
      </c>
      <c r="AK145" s="21">
        <v>1195938</v>
      </c>
      <c r="AL145" s="21">
        <v>312263028</v>
      </c>
      <c r="AM145" s="21">
        <v>5414318</v>
      </c>
      <c r="AN145" s="21">
        <v>0</v>
      </c>
      <c r="AO145" s="21">
        <v>0</v>
      </c>
      <c r="AP145" s="22">
        <v>5</v>
      </c>
      <c r="AQ145" s="22">
        <v>40</v>
      </c>
      <c r="AR145" s="23">
        <v>2740865</v>
      </c>
      <c r="AS145" s="23">
        <v>598.74333999999999</v>
      </c>
      <c r="AT145" s="24">
        <v>19.001061</v>
      </c>
      <c r="AU145" s="25">
        <v>113.76759</v>
      </c>
      <c r="AV145" s="26">
        <v>5</v>
      </c>
      <c r="AW145" s="26">
        <v>30</v>
      </c>
      <c r="AX145" s="26">
        <v>402936</v>
      </c>
      <c r="AY145" s="26">
        <v>5363.5087000000003</v>
      </c>
      <c r="AZ145" s="27">
        <v>15.600216</v>
      </c>
      <c r="BA145" s="28">
        <v>836.71892000000003</v>
      </c>
      <c r="BB145" s="29">
        <v>5</v>
      </c>
      <c r="BC145" s="29">
        <v>30</v>
      </c>
      <c r="BD145" s="29">
        <v>13675</v>
      </c>
      <c r="BE145" s="29">
        <v>45748.811999999998</v>
      </c>
      <c r="BF145" s="29">
        <v>13.376234</v>
      </c>
      <c r="BG145" s="29">
        <v>6119.4679999999998</v>
      </c>
    </row>
    <row r="146" spans="1:59" s="30" customFormat="1" x14ac:dyDescent="0.35">
      <c r="A146" s="12">
        <v>2019</v>
      </c>
      <c r="B146" s="12" t="s">
        <v>230</v>
      </c>
      <c r="C146" s="13" t="s">
        <v>231</v>
      </c>
      <c r="D146" s="14" t="s">
        <v>232</v>
      </c>
      <c r="E146" s="15">
        <v>51863.37826665445</v>
      </c>
      <c r="F146" s="15">
        <v>517845.2</v>
      </c>
      <c r="G146" s="12" t="s">
        <v>62</v>
      </c>
      <c r="H146" s="16">
        <v>9984795</v>
      </c>
      <c r="I146" s="17">
        <f t="shared" si="10"/>
        <v>0</v>
      </c>
      <c r="J146" s="17">
        <v>1</v>
      </c>
      <c r="K146" s="17">
        <v>38.520000000000003</v>
      </c>
      <c r="L146" s="17">
        <v>2.4489999999999998</v>
      </c>
      <c r="M146" s="17">
        <v>2.56</v>
      </c>
      <c r="N146" s="17">
        <v>35.590000000000003</v>
      </c>
      <c r="O146" s="17">
        <v>0</v>
      </c>
      <c r="P146" s="18">
        <v>6963</v>
      </c>
      <c r="Q146" s="18">
        <v>634</v>
      </c>
      <c r="R146" s="17">
        <v>57231577</v>
      </c>
      <c r="S146" s="17">
        <v>74311</v>
      </c>
      <c r="T146" s="17">
        <v>51283</v>
      </c>
      <c r="U146" s="18">
        <v>1.9</v>
      </c>
      <c r="V146" s="18">
        <v>2.09</v>
      </c>
      <c r="W146" s="18">
        <v>13.95</v>
      </c>
      <c r="X146" s="18">
        <v>2.6</v>
      </c>
      <c r="Y146" s="18" t="s">
        <v>62</v>
      </c>
      <c r="Z146" s="18">
        <v>1.9</v>
      </c>
      <c r="AA146" s="19">
        <v>2.09</v>
      </c>
      <c r="AB146" s="19">
        <v>13.95</v>
      </c>
      <c r="AC146" s="19">
        <v>2.6</v>
      </c>
      <c r="AD146" s="19">
        <v>0.60296766622862785</v>
      </c>
      <c r="AE146" s="20">
        <f t="shared" si="11"/>
        <v>7.2336986015444388E-2</v>
      </c>
      <c r="AF146" s="20">
        <f t="shared" si="12"/>
        <v>7.7403314430282283E-3</v>
      </c>
      <c r="AG146" s="20">
        <f t="shared" si="13"/>
        <v>0.86389752369009776</v>
      </c>
      <c r="AH146" s="20">
        <f t="shared" si="14"/>
        <v>0</v>
      </c>
      <c r="AI146" s="20">
        <f t="shared" si="14"/>
        <v>3.115723933513194E-5</v>
      </c>
      <c r="AJ146" s="21">
        <v>42514514</v>
      </c>
      <c r="AK146" s="21">
        <v>4549214</v>
      </c>
      <c r="AL146" s="21">
        <v>507737264</v>
      </c>
      <c r="AM146" s="21">
        <v>32909275</v>
      </c>
      <c r="AN146" s="21">
        <v>0</v>
      </c>
      <c r="AO146" s="21">
        <v>18312</v>
      </c>
      <c r="AP146" s="22">
        <v>7</v>
      </c>
      <c r="AQ146" s="22">
        <v>57</v>
      </c>
      <c r="AR146" s="23">
        <v>4384305</v>
      </c>
      <c r="AS146" s="23">
        <v>637</v>
      </c>
      <c r="AT146" s="24">
        <v>15.74</v>
      </c>
      <c r="AU146" s="25">
        <v>100.23</v>
      </c>
      <c r="AV146" s="26">
        <v>7</v>
      </c>
      <c r="AW146" s="26">
        <v>56</v>
      </c>
      <c r="AX146" s="26">
        <v>544690</v>
      </c>
      <c r="AY146" s="26">
        <v>5792</v>
      </c>
      <c r="AZ146" s="27">
        <v>11.39</v>
      </c>
      <c r="BA146" s="28">
        <v>659.86</v>
      </c>
      <c r="BB146" s="29">
        <v>8</v>
      </c>
      <c r="BC146" s="29">
        <v>45</v>
      </c>
      <c r="BD146" s="29">
        <v>5726</v>
      </c>
      <c r="BE146" s="29">
        <v>434952.15</v>
      </c>
      <c r="BF146" s="29">
        <v>7.0737173000000002</v>
      </c>
      <c r="BG146" s="29">
        <v>30767.285</v>
      </c>
    </row>
    <row r="147" spans="1:59" s="30" customFormat="1" x14ac:dyDescent="0.35">
      <c r="A147" s="12">
        <v>2014</v>
      </c>
      <c r="B147" s="12" t="s">
        <v>171</v>
      </c>
      <c r="C147" s="13" t="s">
        <v>172</v>
      </c>
      <c r="D147" s="14" t="s">
        <v>233</v>
      </c>
      <c r="E147" s="15">
        <v>51385.306066682795</v>
      </c>
      <c r="F147" s="15">
        <v>517511.9</v>
      </c>
      <c r="G147" s="12">
        <v>7.1</v>
      </c>
      <c r="H147" s="16">
        <v>10071204</v>
      </c>
      <c r="I147" s="17">
        <f t="shared" si="10"/>
        <v>1</v>
      </c>
      <c r="J147" s="17">
        <v>0</v>
      </c>
      <c r="K147" s="17">
        <v>45.67</v>
      </c>
      <c r="L147" s="17">
        <v>3.117</v>
      </c>
      <c r="M147" s="17">
        <v>4.37</v>
      </c>
      <c r="N147" s="17">
        <v>46.16</v>
      </c>
      <c r="O147" s="17">
        <v>0</v>
      </c>
      <c r="P147" s="18">
        <v>3191</v>
      </c>
      <c r="Q147" s="18">
        <v>1625</v>
      </c>
      <c r="R147" s="17">
        <v>62515953</v>
      </c>
      <c r="S147" s="17">
        <v>97402</v>
      </c>
      <c r="T147" s="17">
        <v>52917</v>
      </c>
      <c r="U147" s="18">
        <v>2.91</v>
      </c>
      <c r="V147" s="18" t="s">
        <v>62</v>
      </c>
      <c r="W147" s="18">
        <v>21.96</v>
      </c>
      <c r="X147" s="18">
        <v>4.8600000000000003</v>
      </c>
      <c r="Y147" s="18" t="s">
        <v>62</v>
      </c>
      <c r="Z147" s="18">
        <v>2.91</v>
      </c>
      <c r="AA147" s="19">
        <v>2.322195177698041</v>
      </c>
      <c r="AB147" s="19">
        <v>21.96</v>
      </c>
      <c r="AC147" s="19">
        <v>4.8600000000000003</v>
      </c>
      <c r="AD147" s="19">
        <v>0.68548682032632846</v>
      </c>
      <c r="AE147" s="20">
        <f t="shared" si="11"/>
        <v>6.8390736594103149E-2</v>
      </c>
      <c r="AF147" s="20">
        <f t="shared" si="12"/>
        <v>2.0034392562204417E-3</v>
      </c>
      <c r="AG147" s="20">
        <f t="shared" si="13"/>
        <v>0.88067104024901199</v>
      </c>
      <c r="AH147" s="20">
        <f t="shared" si="14"/>
        <v>0</v>
      </c>
      <c r="AI147" s="20">
        <f t="shared" si="14"/>
        <v>0</v>
      </c>
      <c r="AJ147" s="21">
        <v>45519742</v>
      </c>
      <c r="AK147" s="21">
        <v>1333456</v>
      </c>
      <c r="AL147" s="21">
        <v>586160064</v>
      </c>
      <c r="AM147" s="21">
        <v>32570182</v>
      </c>
      <c r="AN147" s="21">
        <v>0</v>
      </c>
      <c r="AO147" s="21">
        <v>0</v>
      </c>
      <c r="AP147" s="22">
        <v>1</v>
      </c>
      <c r="AQ147" s="22">
        <v>74</v>
      </c>
      <c r="AR147" s="23">
        <v>4137057</v>
      </c>
      <c r="AS147" s="23">
        <v>1151.5309</v>
      </c>
      <c r="AT147" s="24">
        <v>11.649061</v>
      </c>
      <c r="AU147" s="25">
        <v>134.14254</v>
      </c>
      <c r="AV147" s="26">
        <v>1</v>
      </c>
      <c r="AW147" s="26">
        <v>74</v>
      </c>
      <c r="AX147" s="26">
        <v>552712</v>
      </c>
      <c r="AY147" s="26">
        <v>7027.2093000000004</v>
      </c>
      <c r="AZ147" s="27">
        <v>10.356583000000001</v>
      </c>
      <c r="BA147" s="28">
        <v>727.77873999999997</v>
      </c>
      <c r="BB147" s="29">
        <v>1</v>
      </c>
      <c r="BC147" s="29">
        <v>60</v>
      </c>
      <c r="BD147" s="29">
        <v>20300</v>
      </c>
      <c r="BE147" s="29">
        <v>130743.58</v>
      </c>
      <c r="BF147" s="29">
        <v>6.6427506999999997</v>
      </c>
      <c r="BG147" s="29">
        <v>8684.9699999999993</v>
      </c>
    </row>
    <row r="148" spans="1:59" s="30" customFormat="1" x14ac:dyDescent="0.35">
      <c r="A148" s="12">
        <v>2018</v>
      </c>
      <c r="B148" s="12" t="s">
        <v>230</v>
      </c>
      <c r="C148" s="13" t="s">
        <v>231</v>
      </c>
      <c r="D148" s="14" t="s">
        <v>234</v>
      </c>
      <c r="E148" s="15">
        <v>51750.095070873111</v>
      </c>
      <c r="F148" s="15">
        <v>516843</v>
      </c>
      <c r="G148" s="12">
        <v>4.0999999999999996</v>
      </c>
      <c r="H148" s="16">
        <v>9987286</v>
      </c>
      <c r="I148" s="17">
        <f t="shared" si="10"/>
        <v>0</v>
      </c>
      <c r="J148" s="17">
        <v>1</v>
      </c>
      <c r="K148" s="17">
        <v>39.08</v>
      </c>
      <c r="L148" s="17">
        <v>2.6</v>
      </c>
      <c r="M148" s="17">
        <v>3.15</v>
      </c>
      <c r="N148" s="17">
        <v>38.81</v>
      </c>
      <c r="O148" s="17">
        <v>0</v>
      </c>
      <c r="P148" s="18">
        <v>6854</v>
      </c>
      <c r="Q148" s="18">
        <v>778</v>
      </c>
      <c r="R148" s="17">
        <v>61435300</v>
      </c>
      <c r="S148" s="17">
        <v>74319</v>
      </c>
      <c r="T148" s="17">
        <v>52074</v>
      </c>
      <c r="U148" s="18">
        <v>2.15</v>
      </c>
      <c r="V148" s="18" t="s">
        <v>62</v>
      </c>
      <c r="W148" s="18">
        <v>15.72</v>
      </c>
      <c r="X148" s="18">
        <v>3.25</v>
      </c>
      <c r="Y148" s="18">
        <v>0.63</v>
      </c>
      <c r="Z148" s="18">
        <v>2.15</v>
      </c>
      <c r="AA148" s="19">
        <v>2.1875855044172008</v>
      </c>
      <c r="AB148" s="19">
        <v>15.72</v>
      </c>
      <c r="AC148" s="19">
        <v>3.25</v>
      </c>
      <c r="AD148" s="19">
        <v>0.63</v>
      </c>
      <c r="AE148" s="20">
        <f t="shared" si="11"/>
        <v>8.7507325910345962E-2</v>
      </c>
      <c r="AF148" s="20">
        <f t="shared" si="12"/>
        <v>1.1100634227097254E-2</v>
      </c>
      <c r="AG148" s="20">
        <f t="shared" si="13"/>
        <v>0.8463341273711753</v>
      </c>
      <c r="AH148" s="20">
        <f t="shared" si="14"/>
        <v>0</v>
      </c>
      <c r="AI148" s="20">
        <f t="shared" si="14"/>
        <v>3.3009135265547246E-5</v>
      </c>
      <c r="AJ148" s="21">
        <v>48470944</v>
      </c>
      <c r="AK148" s="21">
        <v>6148722</v>
      </c>
      <c r="AL148" s="21">
        <v>468790626</v>
      </c>
      <c r="AM148" s="21">
        <v>30478694</v>
      </c>
      <c r="AN148" s="21">
        <v>0</v>
      </c>
      <c r="AO148" s="21">
        <v>18284</v>
      </c>
      <c r="AP148" s="22">
        <v>7</v>
      </c>
      <c r="AQ148" s="22">
        <v>39</v>
      </c>
      <c r="AR148" s="23">
        <v>4365529</v>
      </c>
      <c r="AS148" s="23">
        <v>671</v>
      </c>
      <c r="AT148" s="24">
        <v>15.45</v>
      </c>
      <c r="AU148" s="25">
        <v>103.59</v>
      </c>
      <c r="AV148" s="26">
        <v>7</v>
      </c>
      <c r="AW148" s="26">
        <v>37</v>
      </c>
      <c r="AX148" s="26">
        <v>543261</v>
      </c>
      <c r="AY148" s="26">
        <v>5970.9279999999999</v>
      </c>
      <c r="AZ148" s="27">
        <v>11.147748999999999</v>
      </c>
      <c r="BA148" s="28">
        <v>665.62405999999999</v>
      </c>
      <c r="BB148" s="29">
        <v>8</v>
      </c>
      <c r="BC148" s="29">
        <v>29</v>
      </c>
      <c r="BD148" s="29">
        <v>5972</v>
      </c>
      <c r="BE148" s="29">
        <v>429867</v>
      </c>
      <c r="BF148" s="29">
        <v>7.1</v>
      </c>
      <c r="BG148" s="29">
        <v>30520.04</v>
      </c>
    </row>
    <row r="149" spans="1:59" s="30" customFormat="1" x14ac:dyDescent="0.35">
      <c r="A149" s="12">
        <v>2017</v>
      </c>
      <c r="B149" s="12" t="s">
        <v>219</v>
      </c>
      <c r="C149" s="13" t="s">
        <v>220</v>
      </c>
      <c r="D149" s="14" t="s">
        <v>235</v>
      </c>
      <c r="E149" s="15">
        <v>60815.314724535245</v>
      </c>
      <c r="F149" s="15">
        <v>515167.2</v>
      </c>
      <c r="G149" s="12">
        <v>3.7</v>
      </c>
      <c r="H149" s="16">
        <v>8471011</v>
      </c>
      <c r="I149" s="17">
        <f t="shared" si="10"/>
        <v>0</v>
      </c>
      <c r="J149" s="17">
        <v>1</v>
      </c>
      <c r="K149" s="17">
        <v>39.08</v>
      </c>
      <c r="L149" s="17">
        <v>2.23</v>
      </c>
      <c r="M149" s="17">
        <v>2.99</v>
      </c>
      <c r="N149" s="17">
        <v>38.799999999999997</v>
      </c>
      <c r="O149" s="17">
        <v>1</v>
      </c>
      <c r="P149" s="18">
        <v>3789</v>
      </c>
      <c r="Q149" s="18">
        <v>1130</v>
      </c>
      <c r="R149" s="17">
        <v>31194662</v>
      </c>
      <c r="S149" s="17">
        <v>18916</v>
      </c>
      <c r="T149" s="17">
        <v>25988</v>
      </c>
      <c r="U149" s="18" t="s">
        <v>62</v>
      </c>
      <c r="V149" s="18" t="s">
        <v>62</v>
      </c>
      <c r="W149" s="18">
        <v>11.93</v>
      </c>
      <c r="X149" s="18">
        <v>3.33</v>
      </c>
      <c r="Y149" s="18">
        <v>0.66</v>
      </c>
      <c r="Z149" s="18"/>
      <c r="AA149" s="19">
        <v>2.1875855044172008</v>
      </c>
      <c r="AB149" s="19">
        <v>11.93</v>
      </c>
      <c r="AC149" s="19">
        <v>3.33</v>
      </c>
      <c r="AD149" s="19">
        <v>0.66</v>
      </c>
      <c r="AE149" s="20">
        <f t="shared" si="11"/>
        <v>1.5130987340101598E-2</v>
      </c>
      <c r="AF149" s="20">
        <f t="shared" si="12"/>
        <v>2.7084707006045645E-3</v>
      </c>
      <c r="AG149" s="20">
        <f t="shared" si="13"/>
        <v>0.93699196420145725</v>
      </c>
      <c r="AH149" s="20">
        <f t="shared" si="14"/>
        <v>0</v>
      </c>
      <c r="AI149" s="20">
        <f t="shared" si="14"/>
        <v>0</v>
      </c>
      <c r="AJ149" s="21">
        <v>10235172</v>
      </c>
      <c r="AK149" s="21">
        <v>1832112</v>
      </c>
      <c r="AL149" s="21">
        <v>633816796</v>
      </c>
      <c r="AM149" s="21">
        <v>30553734</v>
      </c>
      <c r="AN149" s="21">
        <v>0</v>
      </c>
      <c r="AO149" s="21">
        <v>0</v>
      </c>
      <c r="AP149" s="22">
        <v>3</v>
      </c>
      <c r="AQ149" s="22">
        <v>28</v>
      </c>
      <c r="AR149" s="23">
        <v>3398529</v>
      </c>
      <c r="AS149" s="23">
        <v>1078.4675999999999</v>
      </c>
      <c r="AT149" s="24">
        <v>11.547537</v>
      </c>
      <c r="AU149" s="25">
        <v>124.53644</v>
      </c>
      <c r="AV149" s="26">
        <v>3</v>
      </c>
      <c r="AW149" s="26">
        <v>28</v>
      </c>
      <c r="AX149" s="26">
        <v>422256</v>
      </c>
      <c r="AY149" s="26">
        <v>9907.2057999999997</v>
      </c>
      <c r="AZ149" s="27">
        <v>8.0139247999999998</v>
      </c>
      <c r="BA149" s="28">
        <v>793.95601999999997</v>
      </c>
      <c r="BB149" s="29">
        <v>3</v>
      </c>
      <c r="BC149" s="29">
        <v>23</v>
      </c>
      <c r="BD149" s="29">
        <v>3692</v>
      </c>
      <c r="BE149" s="29">
        <v>387523.02</v>
      </c>
      <c r="BF149" s="29">
        <v>6.5101154000000001</v>
      </c>
      <c r="BG149" s="29">
        <v>25228.196</v>
      </c>
    </row>
    <row r="150" spans="1:59" s="30" customFormat="1" x14ac:dyDescent="0.35">
      <c r="A150" s="12">
        <v>2015</v>
      </c>
      <c r="B150" s="12" t="s">
        <v>202</v>
      </c>
      <c r="C150" s="13" t="s">
        <v>203</v>
      </c>
      <c r="D150" s="14" t="s">
        <v>236</v>
      </c>
      <c r="E150" s="15">
        <v>75674.867347977575</v>
      </c>
      <c r="F150" s="15">
        <v>514398.7</v>
      </c>
      <c r="G150" s="12">
        <v>4.8</v>
      </c>
      <c r="H150" s="16">
        <v>6797484</v>
      </c>
      <c r="I150" s="17">
        <f t="shared" si="10"/>
        <v>0</v>
      </c>
      <c r="J150" s="17">
        <v>2</v>
      </c>
      <c r="K150" s="17">
        <v>42.6</v>
      </c>
      <c r="L150" s="17">
        <v>1.8220000000000001</v>
      </c>
      <c r="M150" s="17">
        <v>2.62</v>
      </c>
      <c r="N150" s="17">
        <v>44.13</v>
      </c>
      <c r="O150" s="17">
        <v>1</v>
      </c>
      <c r="P150" s="18">
        <v>6268</v>
      </c>
      <c r="Q150" s="18">
        <v>590</v>
      </c>
      <c r="R150" s="17">
        <v>13421709</v>
      </c>
      <c r="S150" s="17">
        <v>4699</v>
      </c>
      <c r="T150" s="17">
        <v>11414</v>
      </c>
      <c r="U150" s="18">
        <v>3.65</v>
      </c>
      <c r="V150" s="18">
        <v>3.47</v>
      </c>
      <c r="W150" s="18">
        <v>22</v>
      </c>
      <c r="X150" s="18">
        <v>4.21</v>
      </c>
      <c r="Y150" s="18">
        <v>0.71</v>
      </c>
      <c r="Z150" s="18">
        <v>3.65</v>
      </c>
      <c r="AA150" s="19">
        <v>3.47</v>
      </c>
      <c r="AB150" s="19">
        <v>22</v>
      </c>
      <c r="AC150" s="19">
        <v>4.21</v>
      </c>
      <c r="AD150" s="19">
        <v>0.71</v>
      </c>
      <c r="AE150" s="20">
        <f t="shared" si="11"/>
        <v>6.0445681852028497E-3</v>
      </c>
      <c r="AF150" s="20">
        <f t="shared" si="12"/>
        <v>7.9402703560517568E-3</v>
      </c>
      <c r="AG150" s="20">
        <f t="shared" si="13"/>
        <v>0.97105009870224224</v>
      </c>
      <c r="AH150" s="20">
        <f t="shared" si="14"/>
        <v>0</v>
      </c>
      <c r="AI150" s="20">
        <f t="shared" si="14"/>
        <v>0</v>
      </c>
      <c r="AJ150" s="21">
        <v>2017462</v>
      </c>
      <c r="AK150" s="21">
        <v>2650180</v>
      </c>
      <c r="AL150" s="21">
        <v>324102006</v>
      </c>
      <c r="AM150" s="21">
        <v>4994806</v>
      </c>
      <c r="AN150" s="21">
        <v>0</v>
      </c>
      <c r="AO150" s="21">
        <v>0</v>
      </c>
      <c r="AP150" s="22">
        <v>5</v>
      </c>
      <c r="AQ150" s="22">
        <v>29</v>
      </c>
      <c r="AR150" s="23">
        <v>2794918</v>
      </c>
      <c r="AS150" s="23">
        <v>601.54767000000004</v>
      </c>
      <c r="AT150" s="24">
        <v>19.826314</v>
      </c>
      <c r="AU150" s="25">
        <v>119.26473</v>
      </c>
      <c r="AV150" s="26">
        <v>5</v>
      </c>
      <c r="AW150" s="26">
        <v>29</v>
      </c>
      <c r="AX150" s="26">
        <v>407063</v>
      </c>
      <c r="AY150" s="26">
        <v>5363.6880000000001</v>
      </c>
      <c r="AZ150" s="27">
        <v>15.785270000000001</v>
      </c>
      <c r="BA150" s="28">
        <v>846.67260999999996</v>
      </c>
      <c r="BB150" s="29">
        <v>5</v>
      </c>
      <c r="BC150" s="29">
        <v>29</v>
      </c>
      <c r="BD150" s="29">
        <v>14100</v>
      </c>
      <c r="BE150" s="29">
        <v>46644.000999999997</v>
      </c>
      <c r="BF150" s="29">
        <v>13.544153</v>
      </c>
      <c r="BG150" s="29">
        <v>6317.5348999999997</v>
      </c>
    </row>
    <row r="151" spans="1:59" s="30" customFormat="1" x14ac:dyDescent="0.35">
      <c r="A151" s="12">
        <v>2014</v>
      </c>
      <c r="B151" s="12" t="s">
        <v>199</v>
      </c>
      <c r="C151" s="13" t="s">
        <v>200</v>
      </c>
      <c r="D151" s="14" t="s">
        <v>237</v>
      </c>
      <c r="E151" s="15">
        <v>51299.91612405589</v>
      </c>
      <c r="F151" s="15">
        <v>509782.4</v>
      </c>
      <c r="G151" s="12">
        <v>6.3</v>
      </c>
      <c r="H151" s="16">
        <v>9937295</v>
      </c>
      <c r="I151" s="17">
        <f t="shared" si="10"/>
        <v>0</v>
      </c>
      <c r="J151" s="17">
        <v>1</v>
      </c>
      <c r="K151" s="17">
        <v>45.67</v>
      </c>
      <c r="L151" s="17">
        <v>3.117</v>
      </c>
      <c r="M151" s="17">
        <v>4.37</v>
      </c>
      <c r="N151" s="17">
        <v>46.16</v>
      </c>
      <c r="O151" s="17">
        <v>0</v>
      </c>
      <c r="P151" s="18">
        <v>3716</v>
      </c>
      <c r="Q151" s="18">
        <v>1387</v>
      </c>
      <c r="R151" s="17">
        <v>58578033</v>
      </c>
      <c r="S151" s="17">
        <v>58199</v>
      </c>
      <c r="T151" s="17">
        <v>55053</v>
      </c>
      <c r="U151" s="18">
        <v>3.01</v>
      </c>
      <c r="V151" s="18">
        <v>3.58</v>
      </c>
      <c r="W151" s="18" t="s">
        <v>62</v>
      </c>
      <c r="X151" s="18" t="s">
        <v>62</v>
      </c>
      <c r="Y151" s="18" t="s">
        <v>62</v>
      </c>
      <c r="Z151" s="18">
        <v>3.01</v>
      </c>
      <c r="AA151" s="19">
        <v>3.58</v>
      </c>
      <c r="AB151" s="19">
        <v>20.48845299552563</v>
      </c>
      <c r="AC151" s="19">
        <v>4.9924248044436963</v>
      </c>
      <c r="AD151" s="19">
        <v>0.68548682032632846</v>
      </c>
      <c r="AE151" s="20">
        <f t="shared" si="11"/>
        <v>7.8859476645755225E-2</v>
      </c>
      <c r="AF151" s="20">
        <f t="shared" si="12"/>
        <v>3.6200933297133183E-3</v>
      </c>
      <c r="AG151" s="20">
        <f t="shared" si="13"/>
        <v>0.8346656423341432</v>
      </c>
      <c r="AH151" s="20">
        <f t="shared" si="14"/>
        <v>0</v>
      </c>
      <c r="AI151" s="20">
        <f t="shared" si="14"/>
        <v>0</v>
      </c>
      <c r="AJ151" s="21">
        <v>38991564</v>
      </c>
      <c r="AK151" s="21">
        <v>1789932</v>
      </c>
      <c r="AL151" s="21">
        <v>412695090</v>
      </c>
      <c r="AM151" s="21">
        <v>40967020</v>
      </c>
      <c r="AN151" s="21">
        <v>0</v>
      </c>
      <c r="AO151" s="21">
        <v>0</v>
      </c>
      <c r="AP151" s="22">
        <v>3</v>
      </c>
      <c r="AQ151" s="22">
        <v>67</v>
      </c>
      <c r="AR151" s="23">
        <v>4303476</v>
      </c>
      <c r="AS151" s="23">
        <v>1135.7097000000001</v>
      </c>
      <c r="AT151" s="24">
        <v>11.102103</v>
      </c>
      <c r="AU151" s="25">
        <v>126.08767</v>
      </c>
      <c r="AV151" s="26">
        <v>3</v>
      </c>
      <c r="AW151" s="26">
        <v>67</v>
      </c>
      <c r="AX151" s="26">
        <v>655841</v>
      </c>
      <c r="AY151" s="26">
        <v>6036.7227000000003</v>
      </c>
      <c r="AZ151" s="27">
        <v>8.7513907</v>
      </c>
      <c r="BA151" s="28">
        <v>528.29719</v>
      </c>
      <c r="BB151" s="29">
        <v>3</v>
      </c>
      <c r="BC151" s="29">
        <v>53</v>
      </c>
      <c r="BD151" s="29">
        <v>10356</v>
      </c>
      <c r="BE151" s="29">
        <v>216980.08</v>
      </c>
      <c r="BF151" s="29">
        <v>6.4967873000000003</v>
      </c>
      <c r="BG151" s="29">
        <v>14096.735000000001</v>
      </c>
    </row>
    <row r="152" spans="1:59" s="30" customFormat="1" x14ac:dyDescent="0.35">
      <c r="A152" s="12">
        <v>2016</v>
      </c>
      <c r="B152" s="12" t="s">
        <v>219</v>
      </c>
      <c r="C152" s="13" t="s">
        <v>220</v>
      </c>
      <c r="D152" s="14" t="s">
        <v>238</v>
      </c>
      <c r="E152" s="15">
        <v>60005.778334121955</v>
      </c>
      <c r="F152" s="15">
        <v>505107.7</v>
      </c>
      <c r="G152" s="12">
        <v>4.0999999999999996</v>
      </c>
      <c r="H152" s="16">
        <v>8417651</v>
      </c>
      <c r="I152" s="17">
        <f t="shared" si="10"/>
        <v>0</v>
      </c>
      <c r="J152" s="17">
        <v>1</v>
      </c>
      <c r="K152" s="17">
        <v>40.39</v>
      </c>
      <c r="L152" s="17">
        <v>1.702</v>
      </c>
      <c r="M152" s="17">
        <v>2.52</v>
      </c>
      <c r="N152" s="17">
        <v>42.43</v>
      </c>
      <c r="O152" s="17">
        <v>1</v>
      </c>
      <c r="P152" s="18">
        <v>4065</v>
      </c>
      <c r="Q152" s="18">
        <v>1336</v>
      </c>
      <c r="R152" s="17">
        <v>36566152</v>
      </c>
      <c r="S152" s="17">
        <v>26653</v>
      </c>
      <c r="T152" s="17">
        <v>31660</v>
      </c>
      <c r="U152" s="18" t="s">
        <v>62</v>
      </c>
      <c r="V152" s="18">
        <v>2.88</v>
      </c>
      <c r="W152" s="18" t="s">
        <v>62</v>
      </c>
      <c r="X152" s="18">
        <v>3.07</v>
      </c>
      <c r="Y152" s="18">
        <v>0.65</v>
      </c>
      <c r="Z152" s="18"/>
      <c r="AA152" s="19">
        <v>2.88</v>
      </c>
      <c r="AB152" s="19">
        <v>11.309272049594229</v>
      </c>
      <c r="AC152" s="19">
        <v>3.07</v>
      </c>
      <c r="AD152" s="19">
        <v>0.65</v>
      </c>
      <c r="AE152" s="20">
        <f t="shared" si="11"/>
        <v>2.339361355377121E-2</v>
      </c>
      <c r="AF152" s="20">
        <f t="shared" si="12"/>
        <v>3.069456146281672E-3</v>
      </c>
      <c r="AG152" s="20">
        <f t="shared" si="13"/>
        <v>0.92729406968695238</v>
      </c>
      <c r="AH152" s="20">
        <f t="shared" si="14"/>
        <v>0</v>
      </c>
      <c r="AI152" s="20">
        <f t="shared" si="14"/>
        <v>0</v>
      </c>
      <c r="AJ152" s="21">
        <v>15040948</v>
      </c>
      <c r="AK152" s="21">
        <v>1973510</v>
      </c>
      <c r="AL152" s="21">
        <v>596204680</v>
      </c>
      <c r="AM152" s="21">
        <v>29731895</v>
      </c>
      <c r="AN152" s="21">
        <v>0</v>
      </c>
      <c r="AO152" s="21">
        <v>0</v>
      </c>
      <c r="AP152" s="22">
        <v>3</v>
      </c>
      <c r="AQ152" s="22">
        <v>30</v>
      </c>
      <c r="AR152" s="23">
        <v>3362985</v>
      </c>
      <c r="AS152" s="23">
        <v>1119.6912</v>
      </c>
      <c r="AT152" s="24">
        <v>11.355328999999999</v>
      </c>
      <c r="AU152" s="25">
        <v>127.14462</v>
      </c>
      <c r="AV152" s="26">
        <v>3</v>
      </c>
      <c r="AW152" s="26">
        <v>28</v>
      </c>
      <c r="AX152" s="26">
        <v>430877</v>
      </c>
      <c r="AY152" s="26">
        <v>9527.8248000000003</v>
      </c>
      <c r="AZ152" s="27">
        <v>7.9343887000000004</v>
      </c>
      <c r="BA152" s="28">
        <v>755.97465999999997</v>
      </c>
      <c r="BB152" s="29">
        <v>3</v>
      </c>
      <c r="BC152" s="29">
        <v>23</v>
      </c>
      <c r="BD152" s="29">
        <v>3708</v>
      </c>
      <c r="BE152" s="29">
        <v>396620.24</v>
      </c>
      <c r="BF152" s="29">
        <v>6.5552912000000001</v>
      </c>
      <c r="BG152" s="29">
        <v>25999.611000000001</v>
      </c>
    </row>
    <row r="153" spans="1:59" s="30" customFormat="1" x14ac:dyDescent="0.35">
      <c r="A153" s="12">
        <v>2017</v>
      </c>
      <c r="B153" s="12" t="s">
        <v>230</v>
      </c>
      <c r="C153" s="13" t="s">
        <v>231</v>
      </c>
      <c r="D153" s="14" t="s">
        <v>239</v>
      </c>
      <c r="E153" s="15">
        <v>50627.84962480775</v>
      </c>
      <c r="F153" s="15">
        <v>505101.5</v>
      </c>
      <c r="G153" s="12">
        <v>4.5999999999999996</v>
      </c>
      <c r="H153" s="16">
        <v>9976752</v>
      </c>
      <c r="I153" s="17">
        <f t="shared" si="10"/>
        <v>0</v>
      </c>
      <c r="J153" s="17">
        <v>1</v>
      </c>
      <c r="K153" s="17">
        <v>39.08</v>
      </c>
      <c r="L153" s="17">
        <v>2.23</v>
      </c>
      <c r="M153" s="17">
        <v>2.99</v>
      </c>
      <c r="N153" s="17">
        <v>38.799999999999997</v>
      </c>
      <c r="O153" s="17">
        <v>0</v>
      </c>
      <c r="P153" s="18">
        <v>6225</v>
      </c>
      <c r="Q153" s="18">
        <v>561</v>
      </c>
      <c r="R153" s="17">
        <v>58413902</v>
      </c>
      <c r="S153" s="17">
        <v>75905</v>
      </c>
      <c r="T153" s="17">
        <v>50346</v>
      </c>
      <c r="U153" s="18">
        <v>2.04</v>
      </c>
      <c r="V153" s="18">
        <v>2.17</v>
      </c>
      <c r="W153" s="18">
        <v>13.01</v>
      </c>
      <c r="X153" s="18" t="s">
        <v>62</v>
      </c>
      <c r="Y153" s="18">
        <v>0.68</v>
      </c>
      <c r="Z153" s="18">
        <v>2.04</v>
      </c>
      <c r="AA153" s="19">
        <v>2.17</v>
      </c>
      <c r="AB153" s="19">
        <v>13.01</v>
      </c>
      <c r="AC153" s="19">
        <v>3.7243523928232452</v>
      </c>
      <c r="AD153" s="19">
        <v>0.68</v>
      </c>
      <c r="AE153" s="20">
        <f t="shared" si="11"/>
        <v>0.10051049917729125</v>
      </c>
      <c r="AF153" s="20">
        <f t="shared" si="12"/>
        <v>1.1975634800784273E-2</v>
      </c>
      <c r="AG153" s="20">
        <f t="shared" si="13"/>
        <v>0.81974874787829022</v>
      </c>
      <c r="AH153" s="20">
        <f t="shared" si="14"/>
        <v>0</v>
      </c>
      <c r="AI153" s="20">
        <f t="shared" si="14"/>
        <v>3.7662859579103249E-5</v>
      </c>
      <c r="AJ153" s="21">
        <v>48055102</v>
      </c>
      <c r="AK153" s="21">
        <v>5725674</v>
      </c>
      <c r="AL153" s="21">
        <v>391930296</v>
      </c>
      <c r="AM153" s="21">
        <v>32381192</v>
      </c>
      <c r="AN153" s="21">
        <v>0</v>
      </c>
      <c r="AO153" s="21">
        <v>18007</v>
      </c>
      <c r="AP153" s="22">
        <v>7</v>
      </c>
      <c r="AQ153" s="22">
        <v>38</v>
      </c>
      <c r="AR153" s="23">
        <v>4344321</v>
      </c>
      <c r="AS153" s="23">
        <v>632.57629999999995</v>
      </c>
      <c r="AT153" s="24">
        <v>15.398471000000001</v>
      </c>
      <c r="AU153" s="25">
        <v>97.407077999999998</v>
      </c>
      <c r="AV153" s="26">
        <v>7</v>
      </c>
      <c r="AW153" s="26">
        <v>37</v>
      </c>
      <c r="AX153" s="26">
        <v>542959</v>
      </c>
      <c r="AY153" s="26">
        <v>5882.1693999999998</v>
      </c>
      <c r="AZ153" s="27">
        <v>11.003216999999999</v>
      </c>
      <c r="BA153" s="28">
        <v>647.22788000000003</v>
      </c>
      <c r="BB153" s="29">
        <v>8</v>
      </c>
      <c r="BC153" s="29">
        <v>29</v>
      </c>
      <c r="BD153" s="29">
        <v>6196</v>
      </c>
      <c r="BE153" s="29">
        <v>411429.07</v>
      </c>
      <c r="BF153" s="29">
        <v>7.1942360000000001</v>
      </c>
      <c r="BG153" s="29">
        <v>29599.178</v>
      </c>
    </row>
    <row r="154" spans="1:59" s="30" customFormat="1" x14ac:dyDescent="0.35">
      <c r="A154" s="12">
        <v>2020</v>
      </c>
      <c r="B154" s="12" t="s">
        <v>230</v>
      </c>
      <c r="C154" s="13" t="s">
        <v>231</v>
      </c>
      <c r="D154" s="14" t="s">
        <v>240</v>
      </c>
      <c r="E154" s="15">
        <v>50367.590085732932</v>
      </c>
      <c r="F154" s="15">
        <v>502483.7</v>
      </c>
      <c r="G154" s="12" t="s">
        <v>62</v>
      </c>
      <c r="H154" s="16">
        <v>9976330</v>
      </c>
      <c r="I154" s="17">
        <f t="shared" si="10"/>
        <v>0</v>
      </c>
      <c r="J154" s="17">
        <v>1</v>
      </c>
      <c r="K154" s="17">
        <v>36.130000000000003</v>
      </c>
      <c r="L154" s="17">
        <v>1.891</v>
      </c>
      <c r="M154" s="17">
        <v>2.0299999999999998</v>
      </c>
      <c r="N154" s="17">
        <v>33.270000000000003</v>
      </c>
      <c r="O154" s="17">
        <v>0</v>
      </c>
      <c r="P154" s="18">
        <v>6276</v>
      </c>
      <c r="Q154" s="18">
        <v>699</v>
      </c>
      <c r="R154" s="17">
        <v>53182603</v>
      </c>
      <c r="S154" s="17">
        <v>40670</v>
      </c>
      <c r="T154" s="17">
        <v>58462</v>
      </c>
      <c r="U154" s="18" t="s">
        <v>62</v>
      </c>
      <c r="V154" s="18" t="s">
        <v>62</v>
      </c>
      <c r="W154" s="18" t="s">
        <v>62</v>
      </c>
      <c r="X154" s="18">
        <v>2.0299999999999998</v>
      </c>
      <c r="Y154" s="18">
        <v>0.51</v>
      </c>
      <c r="Z154" s="18"/>
      <c r="AA154" s="19">
        <v>2.127327759928813</v>
      </c>
      <c r="AB154" s="19">
        <v>12.535325193609101</v>
      </c>
      <c r="AC154" s="19">
        <v>2.0299999999999998</v>
      </c>
      <c r="AD154" s="19">
        <v>0.51</v>
      </c>
      <c r="AE154" s="20">
        <f t="shared" si="11"/>
        <v>5.3618286457147266E-2</v>
      </c>
      <c r="AF154" s="20">
        <f t="shared" si="12"/>
        <v>7.9283511906488476E-3</v>
      </c>
      <c r="AG154" s="20">
        <f t="shared" si="13"/>
        <v>0.93843458310576511</v>
      </c>
      <c r="AH154" s="20">
        <f t="shared" si="14"/>
        <v>0</v>
      </c>
      <c r="AI154" s="20">
        <f t="shared" si="14"/>
        <v>1.8779246438795803E-5</v>
      </c>
      <c r="AJ154" s="21">
        <v>31781102</v>
      </c>
      <c r="AK154" s="21">
        <v>4699362</v>
      </c>
      <c r="AL154" s="21">
        <v>556237194</v>
      </c>
      <c r="AM154" s="21">
        <v>0</v>
      </c>
      <c r="AN154" s="21">
        <v>0</v>
      </c>
      <c r="AO154" s="21">
        <v>11131</v>
      </c>
      <c r="AP154" s="22">
        <v>1</v>
      </c>
      <c r="AQ154" s="22">
        <v>1</v>
      </c>
      <c r="AR154" s="23">
        <v>4423595</v>
      </c>
      <c r="AS154" s="23">
        <v>675.59892000000002</v>
      </c>
      <c r="AT154" s="24">
        <v>16.260424</v>
      </c>
      <c r="AU154" s="25">
        <v>109.85525</v>
      </c>
      <c r="AV154" s="26">
        <v>7</v>
      </c>
      <c r="AW154" s="26">
        <v>30</v>
      </c>
      <c r="AX154" s="26">
        <v>546115</v>
      </c>
      <c r="AY154" s="26">
        <v>5415.6477000000004</v>
      </c>
      <c r="AZ154" s="27">
        <v>11.711423999999999</v>
      </c>
      <c r="BA154" s="28">
        <v>634.24946</v>
      </c>
      <c r="BB154" s="29">
        <v>7</v>
      </c>
      <c r="BC154" s="29">
        <v>21</v>
      </c>
      <c r="BD154" s="29">
        <v>5580</v>
      </c>
      <c r="BE154" s="29">
        <v>383125.46</v>
      </c>
      <c r="BF154" s="29">
        <v>7.2430339999999998</v>
      </c>
      <c r="BG154" s="29">
        <v>27749.906999999999</v>
      </c>
    </row>
    <row r="155" spans="1:59" s="30" customFormat="1" x14ac:dyDescent="0.35">
      <c r="A155" s="12">
        <v>2016</v>
      </c>
      <c r="B155" s="12" t="s">
        <v>230</v>
      </c>
      <c r="C155" s="13" t="s">
        <v>231</v>
      </c>
      <c r="D155" s="14" t="s">
        <v>241</v>
      </c>
      <c r="E155" s="15">
        <v>50246.49599758572</v>
      </c>
      <c r="F155" s="15">
        <v>500159.5</v>
      </c>
      <c r="G155" s="12">
        <v>5</v>
      </c>
      <c r="H155" s="16">
        <v>9954117</v>
      </c>
      <c r="I155" s="17">
        <f t="shared" si="10"/>
        <v>0</v>
      </c>
      <c r="J155" s="17">
        <v>1</v>
      </c>
      <c r="K155" s="17">
        <v>40.39</v>
      </c>
      <c r="L155" s="17">
        <v>1.702</v>
      </c>
      <c r="M155" s="17">
        <v>2.52</v>
      </c>
      <c r="N155" s="17">
        <v>42.43</v>
      </c>
      <c r="O155" s="17">
        <v>0</v>
      </c>
      <c r="P155" s="18">
        <v>6156</v>
      </c>
      <c r="Q155" s="18">
        <v>771</v>
      </c>
      <c r="R155" s="17">
        <v>58643813</v>
      </c>
      <c r="S155" s="17">
        <v>92489</v>
      </c>
      <c r="T155" s="17">
        <v>52456</v>
      </c>
      <c r="U155" s="18" t="s">
        <v>62</v>
      </c>
      <c r="V155" s="18">
        <v>2.25</v>
      </c>
      <c r="W155" s="18" t="s">
        <v>62</v>
      </c>
      <c r="X155" s="18">
        <v>2.71</v>
      </c>
      <c r="Y155" s="18" t="s">
        <v>62</v>
      </c>
      <c r="Z155" s="18"/>
      <c r="AA155" s="19">
        <v>2.25</v>
      </c>
      <c r="AB155" s="19">
        <v>11.309272049594229</v>
      </c>
      <c r="AC155" s="19">
        <v>2.71</v>
      </c>
      <c r="AD155" s="19">
        <v>0.65636700530415037</v>
      </c>
      <c r="AE155" s="20">
        <f t="shared" si="11"/>
        <v>8.6856458234548517E-2</v>
      </c>
      <c r="AF155" s="20">
        <f t="shared" si="12"/>
        <v>7.4733838212303278E-3</v>
      </c>
      <c r="AG155" s="20">
        <f t="shared" si="13"/>
        <v>0.84637804549561679</v>
      </c>
      <c r="AH155" s="20">
        <f t="shared" si="14"/>
        <v>0</v>
      </c>
      <c r="AI155" s="20">
        <f t="shared" si="14"/>
        <v>3.3509815733463627E-5</v>
      </c>
      <c r="AJ155" s="21">
        <v>46245940</v>
      </c>
      <c r="AK155" s="21">
        <v>3979136</v>
      </c>
      <c r="AL155" s="21">
        <v>450646378</v>
      </c>
      <c r="AM155" s="21">
        <v>31551710</v>
      </c>
      <c r="AN155" s="21">
        <v>0</v>
      </c>
      <c r="AO155" s="21">
        <v>17842</v>
      </c>
      <c r="AP155" s="22">
        <v>8</v>
      </c>
      <c r="AQ155" s="22">
        <v>40</v>
      </c>
      <c r="AR155" s="23">
        <v>4311008</v>
      </c>
      <c r="AS155" s="23">
        <v>667.73365999999999</v>
      </c>
      <c r="AT155" s="24">
        <v>15.221731999999999</v>
      </c>
      <c r="AU155" s="25">
        <v>101.64063</v>
      </c>
      <c r="AV155" s="26">
        <v>8</v>
      </c>
      <c r="AW155" s="26">
        <v>38</v>
      </c>
      <c r="AX155" s="26">
        <v>538677</v>
      </c>
      <c r="AY155" s="26">
        <v>6031.1198000000004</v>
      </c>
      <c r="AZ155" s="27">
        <v>10.636571</v>
      </c>
      <c r="BA155" s="28">
        <v>641.50431000000003</v>
      </c>
      <c r="BB155" s="29">
        <v>8</v>
      </c>
      <c r="BC155" s="29">
        <v>29</v>
      </c>
      <c r="BD155" s="29">
        <v>6191</v>
      </c>
      <c r="BE155" s="29">
        <v>416389.68</v>
      </c>
      <c r="BF155" s="29">
        <v>6.9104757000000001</v>
      </c>
      <c r="BG155" s="29">
        <v>28774.507000000001</v>
      </c>
    </row>
    <row r="156" spans="1:59" s="30" customFormat="1" x14ac:dyDescent="0.35">
      <c r="A156" s="12">
        <v>2013</v>
      </c>
      <c r="B156" s="12" t="s">
        <v>171</v>
      </c>
      <c r="C156" s="13" t="s">
        <v>172</v>
      </c>
      <c r="D156" s="14" t="s">
        <v>242</v>
      </c>
      <c r="E156" s="15">
        <v>50112.334185279433</v>
      </c>
      <c r="F156" s="15">
        <v>499900.2</v>
      </c>
      <c r="G156" s="12">
        <v>8.1999999999999993</v>
      </c>
      <c r="H156" s="16">
        <v>9975592</v>
      </c>
      <c r="I156" s="17">
        <f t="shared" si="10"/>
        <v>1</v>
      </c>
      <c r="J156" s="17">
        <v>0</v>
      </c>
      <c r="K156" s="17">
        <v>45.02</v>
      </c>
      <c r="L156" s="17">
        <v>3.4830000000000001</v>
      </c>
      <c r="M156" s="17">
        <v>3.73</v>
      </c>
      <c r="N156" s="17">
        <v>51.99</v>
      </c>
      <c r="O156" s="17">
        <v>0</v>
      </c>
      <c r="P156" s="18">
        <v>2948</v>
      </c>
      <c r="Q156" s="18">
        <v>1471</v>
      </c>
      <c r="R156" s="17">
        <v>56812143</v>
      </c>
      <c r="S156" s="17">
        <v>112246</v>
      </c>
      <c r="T156" s="17">
        <v>50317</v>
      </c>
      <c r="U156" s="18">
        <v>2.75</v>
      </c>
      <c r="V156" s="18" t="s">
        <v>62</v>
      </c>
      <c r="W156" s="18">
        <v>23.39</v>
      </c>
      <c r="X156" s="18" t="s">
        <v>62</v>
      </c>
      <c r="Y156" s="18" t="s">
        <v>62</v>
      </c>
      <c r="Z156" s="18">
        <v>2.75</v>
      </c>
      <c r="AA156" s="19">
        <v>2.3089180475565318</v>
      </c>
      <c r="AB156" s="19">
        <v>23.39</v>
      </c>
      <c r="AC156" s="19">
        <v>4.4043332512284126</v>
      </c>
      <c r="AD156" s="19">
        <v>0.73100116927520231</v>
      </c>
      <c r="AE156" s="20">
        <f t="shared" si="11"/>
        <v>6.4633877581659255E-2</v>
      </c>
      <c r="AF156" s="20">
        <f t="shared" si="12"/>
        <v>1.0949941850174096E-3</v>
      </c>
      <c r="AG156" s="20">
        <f t="shared" si="13"/>
        <v>0.88299426626176913</v>
      </c>
      <c r="AH156" s="20">
        <f t="shared" si="14"/>
        <v>0</v>
      </c>
      <c r="AI156" s="20">
        <f t="shared" si="14"/>
        <v>0</v>
      </c>
      <c r="AJ156" s="21">
        <v>41473566</v>
      </c>
      <c r="AK156" s="21">
        <v>702624</v>
      </c>
      <c r="AL156" s="21">
        <v>566590190</v>
      </c>
      <c r="AM156" s="21">
        <v>32902781</v>
      </c>
      <c r="AN156" s="21">
        <v>0</v>
      </c>
      <c r="AO156" s="21">
        <v>0</v>
      </c>
      <c r="AP156" s="22">
        <v>1</v>
      </c>
      <c r="AQ156" s="22">
        <v>75</v>
      </c>
      <c r="AR156" s="23">
        <v>4101351</v>
      </c>
      <c r="AS156" s="23">
        <v>1087.9425000000001</v>
      </c>
      <c r="AT156" s="24">
        <v>11.459187999999999</v>
      </c>
      <c r="AU156" s="25">
        <v>124.66938</v>
      </c>
      <c r="AV156" s="26">
        <v>1</v>
      </c>
      <c r="AW156" s="26">
        <v>74</v>
      </c>
      <c r="AX156" s="26">
        <v>554350</v>
      </c>
      <c r="AY156" s="26">
        <v>6817.7674999999999</v>
      </c>
      <c r="AZ156" s="27">
        <v>9.9865665000000003</v>
      </c>
      <c r="BA156" s="28">
        <v>680.86089000000004</v>
      </c>
      <c r="BB156" s="29">
        <v>1</v>
      </c>
      <c r="BC156" s="29">
        <v>60</v>
      </c>
      <c r="BD156" s="29">
        <v>18981</v>
      </c>
      <c r="BE156" s="29">
        <v>138047.79999999999</v>
      </c>
      <c r="BF156" s="29">
        <v>6.2730220000000001</v>
      </c>
      <c r="BG156" s="29">
        <v>8659.7690000000002</v>
      </c>
    </row>
    <row r="157" spans="1:59" s="30" customFormat="1" x14ac:dyDescent="0.35">
      <c r="A157" s="12">
        <v>2015</v>
      </c>
      <c r="B157" s="12" t="s">
        <v>219</v>
      </c>
      <c r="C157" s="13" t="s">
        <v>220</v>
      </c>
      <c r="D157" s="14" t="s">
        <v>243</v>
      </c>
      <c r="E157" s="15">
        <v>59630.158009098035</v>
      </c>
      <c r="F157" s="15">
        <v>498943.6</v>
      </c>
      <c r="G157" s="12">
        <v>4.5</v>
      </c>
      <c r="H157" s="16">
        <v>8367303</v>
      </c>
      <c r="I157" s="17">
        <f t="shared" si="10"/>
        <v>0</v>
      </c>
      <c r="J157" s="17">
        <v>1</v>
      </c>
      <c r="K157" s="17">
        <v>42.6</v>
      </c>
      <c r="L157" s="17">
        <v>1.8220000000000001</v>
      </c>
      <c r="M157" s="17">
        <v>2.62</v>
      </c>
      <c r="N157" s="17">
        <v>44.13</v>
      </c>
      <c r="O157" s="17">
        <v>1</v>
      </c>
      <c r="P157" s="18">
        <v>4164</v>
      </c>
      <c r="Q157" s="18">
        <v>1214</v>
      </c>
      <c r="R157" s="17">
        <v>34897976</v>
      </c>
      <c r="S157" s="17">
        <v>30606</v>
      </c>
      <c r="T157" s="17">
        <v>34469</v>
      </c>
      <c r="U157" s="18" t="s">
        <v>62</v>
      </c>
      <c r="V157" s="18">
        <v>2.95</v>
      </c>
      <c r="W157" s="18" t="s">
        <v>62</v>
      </c>
      <c r="X157" s="18" t="s">
        <v>62</v>
      </c>
      <c r="Y157" s="18" t="s">
        <v>62</v>
      </c>
      <c r="Z157" s="18"/>
      <c r="AA157" s="19">
        <v>2.95</v>
      </c>
      <c r="AB157" s="19">
        <v>12.08771849023859</v>
      </c>
      <c r="AC157" s="19">
        <v>3.3843619636206599</v>
      </c>
      <c r="AD157" s="19">
        <v>0.66963877086385626</v>
      </c>
      <c r="AE157" s="20">
        <f t="shared" si="11"/>
        <v>2.8278737880634227E-2</v>
      </c>
      <c r="AF157" s="20">
        <f t="shared" si="12"/>
        <v>7.107103894971491E-3</v>
      </c>
      <c r="AG157" s="20">
        <f t="shared" si="13"/>
        <v>0.91231799045843065</v>
      </c>
      <c r="AH157" s="20">
        <f t="shared" si="14"/>
        <v>0</v>
      </c>
      <c r="AI157" s="20">
        <f t="shared" si="14"/>
        <v>0</v>
      </c>
      <c r="AJ157" s="21">
        <v>15173416</v>
      </c>
      <c r="AK157" s="21">
        <v>3813432</v>
      </c>
      <c r="AL157" s="21">
        <v>489519032</v>
      </c>
      <c r="AM157" s="21">
        <v>28060358</v>
      </c>
      <c r="AN157" s="21">
        <v>0</v>
      </c>
      <c r="AO157" s="21">
        <v>0</v>
      </c>
      <c r="AP157" s="22">
        <v>3</v>
      </c>
      <c r="AQ157" s="22">
        <v>28</v>
      </c>
      <c r="AR157" s="23">
        <v>3332083</v>
      </c>
      <c r="AS157" s="23">
        <v>1148.6411000000001</v>
      </c>
      <c r="AT157" s="24">
        <v>11.368255</v>
      </c>
      <c r="AU157" s="25">
        <v>130.58045000000001</v>
      </c>
      <c r="AV157" s="26">
        <v>3</v>
      </c>
      <c r="AW157" s="26">
        <v>28</v>
      </c>
      <c r="AX157" s="26">
        <v>428369</v>
      </c>
      <c r="AY157" s="26">
        <v>9405.2551999999996</v>
      </c>
      <c r="AZ157" s="27">
        <v>8.2105230000000002</v>
      </c>
      <c r="BA157" s="28">
        <v>772.22064</v>
      </c>
      <c r="BB157" s="29">
        <v>3</v>
      </c>
      <c r="BC157" s="29">
        <v>23</v>
      </c>
      <c r="BD157" s="29">
        <v>3714</v>
      </c>
      <c r="BE157" s="29">
        <v>393492.3</v>
      </c>
      <c r="BF157" s="29">
        <v>6.9494448000000002</v>
      </c>
      <c r="BG157" s="29">
        <v>27345.53</v>
      </c>
    </row>
    <row r="158" spans="1:59" s="30" customFormat="1" x14ac:dyDescent="0.35">
      <c r="A158" s="12">
        <v>2013</v>
      </c>
      <c r="B158" s="12" t="s">
        <v>199</v>
      </c>
      <c r="C158" s="13" t="s">
        <v>200</v>
      </c>
      <c r="D158" s="14" t="s">
        <v>244</v>
      </c>
      <c r="E158" s="15">
        <v>50520.046427657056</v>
      </c>
      <c r="F158" s="15">
        <v>497456.6</v>
      </c>
      <c r="G158" s="12">
        <v>8</v>
      </c>
      <c r="H158" s="16">
        <v>9846717</v>
      </c>
      <c r="I158" s="17">
        <f t="shared" si="10"/>
        <v>0</v>
      </c>
      <c r="J158" s="17">
        <v>1</v>
      </c>
      <c r="K158" s="17">
        <v>45.02</v>
      </c>
      <c r="L158" s="17">
        <v>3.4830000000000001</v>
      </c>
      <c r="M158" s="17">
        <v>3.73</v>
      </c>
      <c r="N158" s="17">
        <v>51.99</v>
      </c>
      <c r="O158" s="17">
        <v>0</v>
      </c>
      <c r="P158" s="18">
        <v>3533</v>
      </c>
      <c r="Q158" s="18">
        <v>1272</v>
      </c>
      <c r="R158" s="17">
        <v>56939516</v>
      </c>
      <c r="S158" s="17">
        <v>64672</v>
      </c>
      <c r="T158" s="17">
        <v>56614</v>
      </c>
      <c r="U158" s="18">
        <v>2.84</v>
      </c>
      <c r="V158" s="18">
        <v>3.8</v>
      </c>
      <c r="W158" s="18">
        <v>22.55</v>
      </c>
      <c r="X158" s="18">
        <v>4.99</v>
      </c>
      <c r="Y158" s="18">
        <v>0.65</v>
      </c>
      <c r="Z158" s="18">
        <v>2.84</v>
      </c>
      <c r="AA158" s="19">
        <v>3.8</v>
      </c>
      <c r="AB158" s="19">
        <v>22.55</v>
      </c>
      <c r="AC158" s="19">
        <v>4.99</v>
      </c>
      <c r="AD158" s="19">
        <v>0.65</v>
      </c>
      <c r="AE158" s="20">
        <f t="shared" si="11"/>
        <v>7.8952384316573268E-2</v>
      </c>
      <c r="AF158" s="20">
        <f t="shared" si="12"/>
        <v>1.6604999790789353E-3</v>
      </c>
      <c r="AG158" s="20">
        <f t="shared" si="13"/>
        <v>0.83611724893508099</v>
      </c>
      <c r="AH158" s="20">
        <f t="shared" si="14"/>
        <v>0</v>
      </c>
      <c r="AI158" s="20">
        <f t="shared" si="14"/>
        <v>0</v>
      </c>
      <c r="AJ158" s="21">
        <v>38155232</v>
      </c>
      <c r="AK158" s="21">
        <v>802468</v>
      </c>
      <c r="AL158" s="21">
        <v>404069464</v>
      </c>
      <c r="AM158" s="21">
        <v>40241737</v>
      </c>
      <c r="AN158" s="21">
        <v>0</v>
      </c>
      <c r="AO158" s="21">
        <v>0</v>
      </c>
      <c r="AP158" s="22">
        <v>3</v>
      </c>
      <c r="AQ158" s="22">
        <v>68</v>
      </c>
      <c r="AR158" s="23">
        <v>4268019</v>
      </c>
      <c r="AS158" s="23">
        <v>1098.31</v>
      </c>
      <c r="AT158" s="24">
        <v>10.973058</v>
      </c>
      <c r="AU158" s="25">
        <v>120.51819</v>
      </c>
      <c r="AV158" s="26">
        <v>3</v>
      </c>
      <c r="AW158" s="26">
        <v>66</v>
      </c>
      <c r="AX158" s="26">
        <v>654747</v>
      </c>
      <c r="AY158" s="26">
        <v>5937.2507999999998</v>
      </c>
      <c r="AZ158" s="27">
        <v>8.7573333000000009</v>
      </c>
      <c r="BA158" s="28">
        <v>519.94484</v>
      </c>
      <c r="BB158" s="29">
        <v>3</v>
      </c>
      <c r="BC158" s="29">
        <v>53</v>
      </c>
      <c r="BD158" s="29">
        <v>10276</v>
      </c>
      <c r="BE158" s="29">
        <v>217922.32</v>
      </c>
      <c r="BF158" s="29">
        <v>6.4487378</v>
      </c>
      <c r="BG158" s="29">
        <v>14053.239</v>
      </c>
    </row>
    <row r="159" spans="1:59" s="30" customFormat="1" x14ac:dyDescent="0.35">
      <c r="A159" s="12">
        <v>2014</v>
      </c>
      <c r="B159" s="12" t="s">
        <v>202</v>
      </c>
      <c r="C159" s="13" t="s">
        <v>203</v>
      </c>
      <c r="D159" s="14" t="s">
        <v>245</v>
      </c>
      <c r="E159" s="15">
        <v>73357.114052847188</v>
      </c>
      <c r="F159" s="15">
        <v>496250.9</v>
      </c>
      <c r="G159" s="12">
        <v>5.7</v>
      </c>
      <c r="H159" s="16">
        <v>6764864</v>
      </c>
      <c r="I159" s="17">
        <f t="shared" si="10"/>
        <v>0</v>
      </c>
      <c r="J159" s="17">
        <v>1</v>
      </c>
      <c r="K159" s="17">
        <v>45.67</v>
      </c>
      <c r="L159" s="17">
        <v>3.117</v>
      </c>
      <c r="M159" s="17">
        <v>4.37</v>
      </c>
      <c r="N159" s="17">
        <v>46.16</v>
      </c>
      <c r="O159" s="17">
        <v>1</v>
      </c>
      <c r="P159" s="18">
        <v>6398</v>
      </c>
      <c r="Q159" s="18">
        <v>444</v>
      </c>
      <c r="R159" s="17">
        <v>12917109</v>
      </c>
      <c r="S159" s="17">
        <v>6076</v>
      </c>
      <c r="T159" s="17">
        <v>12552</v>
      </c>
      <c r="U159" s="18" t="s">
        <v>62</v>
      </c>
      <c r="V159" s="18">
        <v>4.2699999999999996</v>
      </c>
      <c r="W159" s="18" t="s">
        <v>62</v>
      </c>
      <c r="X159" s="18" t="s">
        <v>62</v>
      </c>
      <c r="Y159" s="18">
        <v>0.8</v>
      </c>
      <c r="Z159" s="18"/>
      <c r="AA159" s="19">
        <v>4.2699999999999996</v>
      </c>
      <c r="AB159" s="19">
        <v>20.48845299552563</v>
      </c>
      <c r="AC159" s="19">
        <v>4.9924248044436963</v>
      </c>
      <c r="AD159" s="19">
        <v>0.8</v>
      </c>
      <c r="AE159" s="20">
        <f t="shared" si="11"/>
        <v>8.5532321632022668E-3</v>
      </c>
      <c r="AF159" s="20">
        <f t="shared" si="12"/>
        <v>1.128047438743373E-2</v>
      </c>
      <c r="AG159" s="20">
        <f t="shared" si="13"/>
        <v>0.96040170117174084</v>
      </c>
      <c r="AH159" s="20">
        <f t="shared" si="14"/>
        <v>0</v>
      </c>
      <c r="AI159" s="20">
        <f t="shared" si="14"/>
        <v>0</v>
      </c>
      <c r="AJ159" s="21">
        <v>2496632</v>
      </c>
      <c r="AK159" s="21">
        <v>3292696</v>
      </c>
      <c r="AL159" s="21">
        <v>280334916</v>
      </c>
      <c r="AM159" s="21">
        <v>5769154</v>
      </c>
      <c r="AN159" s="21">
        <v>0</v>
      </c>
      <c r="AO159" s="21">
        <v>0</v>
      </c>
      <c r="AP159" s="22">
        <v>5</v>
      </c>
      <c r="AQ159" s="22">
        <v>30</v>
      </c>
      <c r="AR159" s="23">
        <v>2720128</v>
      </c>
      <c r="AS159" s="23">
        <v>614.89630999999997</v>
      </c>
      <c r="AT159" s="24">
        <v>17.390968999999998</v>
      </c>
      <c r="AU159" s="25">
        <v>106.93643</v>
      </c>
      <c r="AV159" s="26">
        <v>5</v>
      </c>
      <c r="AW159" s="26">
        <v>30</v>
      </c>
      <c r="AX159" s="26">
        <v>398717</v>
      </c>
      <c r="AY159" s="26">
        <v>5450.0243</v>
      </c>
      <c r="AZ159" s="27">
        <v>14.676411</v>
      </c>
      <c r="BA159" s="28">
        <v>799.86794999999995</v>
      </c>
      <c r="BB159" s="29">
        <v>5</v>
      </c>
      <c r="BC159" s="29">
        <v>30</v>
      </c>
      <c r="BD159" s="29">
        <v>14896</v>
      </c>
      <c r="BE159" s="29">
        <v>44536.235000000001</v>
      </c>
      <c r="BF159" s="29">
        <v>12.740482999999999</v>
      </c>
      <c r="BG159" s="29">
        <v>5674.1311999999998</v>
      </c>
    </row>
    <row r="160" spans="1:59" s="30" customFormat="1" x14ac:dyDescent="0.35">
      <c r="A160" s="12">
        <v>2016</v>
      </c>
      <c r="B160" s="12" t="s">
        <v>182</v>
      </c>
      <c r="C160" s="13" t="s">
        <v>183</v>
      </c>
      <c r="D160" s="14" t="s">
        <v>246</v>
      </c>
      <c r="E160" s="15">
        <v>67907.883343486363</v>
      </c>
      <c r="F160" s="15">
        <v>495724.9</v>
      </c>
      <c r="G160" s="12">
        <v>5.3</v>
      </c>
      <c r="H160" s="16">
        <v>7299961</v>
      </c>
      <c r="I160" s="17">
        <f t="shared" si="10"/>
        <v>0</v>
      </c>
      <c r="J160" s="17">
        <v>1</v>
      </c>
      <c r="K160" s="17">
        <v>40.39</v>
      </c>
      <c r="L160" s="17">
        <v>1.702</v>
      </c>
      <c r="M160" s="17">
        <v>2.52</v>
      </c>
      <c r="N160" s="17">
        <v>42.43</v>
      </c>
      <c r="O160" s="17">
        <v>0</v>
      </c>
      <c r="P160" s="18">
        <v>5126</v>
      </c>
      <c r="Q160" s="18">
        <v>174</v>
      </c>
      <c r="R160" s="17">
        <v>10228942</v>
      </c>
      <c r="S160" s="17">
        <v>10981</v>
      </c>
      <c r="T160" s="17">
        <v>13415</v>
      </c>
      <c r="U160" s="18" t="s">
        <v>62</v>
      </c>
      <c r="V160" s="18" t="s">
        <v>62</v>
      </c>
      <c r="W160" s="18">
        <v>12.29</v>
      </c>
      <c r="X160" s="18" t="s">
        <v>62</v>
      </c>
      <c r="Y160" s="18" t="s">
        <v>62</v>
      </c>
      <c r="Z160" s="18"/>
      <c r="AA160" s="19">
        <v>2.2143440282408582</v>
      </c>
      <c r="AB160" s="19">
        <v>12.29</v>
      </c>
      <c r="AC160" s="19">
        <v>3.2924726584307722</v>
      </c>
      <c r="AD160" s="19">
        <v>0.65636700530415037</v>
      </c>
      <c r="AE160" s="20">
        <f t="shared" si="11"/>
        <v>3.6137387956355786E-2</v>
      </c>
      <c r="AF160" s="20">
        <f t="shared" si="12"/>
        <v>3.7937244765231566E-4</v>
      </c>
      <c r="AG160" s="20">
        <f t="shared" si="13"/>
        <v>0.90705062111778312</v>
      </c>
      <c r="AH160" s="20">
        <f t="shared" si="14"/>
        <v>0</v>
      </c>
      <c r="AI160" s="20">
        <f t="shared" si="14"/>
        <v>2.706119807319113E-5</v>
      </c>
      <c r="AJ160" s="21">
        <v>6166854</v>
      </c>
      <c r="AK160" s="21">
        <v>64740</v>
      </c>
      <c r="AL160" s="21">
        <v>154788408</v>
      </c>
      <c r="AM160" s="21">
        <v>9625622</v>
      </c>
      <c r="AN160" s="21">
        <v>0</v>
      </c>
      <c r="AO160" s="21">
        <v>4618</v>
      </c>
      <c r="AP160" s="22">
        <v>3</v>
      </c>
      <c r="AQ160" s="22">
        <v>50</v>
      </c>
      <c r="AR160" s="23">
        <v>2985799</v>
      </c>
      <c r="AS160" s="23">
        <v>954.84626000000003</v>
      </c>
      <c r="AT160" s="24">
        <v>9.4841160999999996</v>
      </c>
      <c r="AU160" s="25">
        <v>90.558728000000002</v>
      </c>
      <c r="AV160" s="26">
        <v>3</v>
      </c>
      <c r="AW160" s="26">
        <v>49</v>
      </c>
      <c r="AX160" s="26">
        <v>367847</v>
      </c>
      <c r="AY160" s="26">
        <v>6567.2825000000003</v>
      </c>
      <c r="AZ160" s="27">
        <v>8.4288063999999991</v>
      </c>
      <c r="BA160" s="28">
        <v>553.54351999999994</v>
      </c>
      <c r="BB160" s="29">
        <v>3</v>
      </c>
      <c r="BC160" s="29">
        <v>40</v>
      </c>
      <c r="BD160" s="29">
        <v>29012</v>
      </c>
      <c r="BE160" s="29">
        <v>73758.043000000005</v>
      </c>
      <c r="BF160" s="29">
        <v>4.4338085999999999</v>
      </c>
      <c r="BG160" s="29">
        <v>3270.2905000000001</v>
      </c>
    </row>
    <row r="161" spans="1:59" s="30" customFormat="1" x14ac:dyDescent="0.35">
      <c r="A161" s="17">
        <v>2008</v>
      </c>
      <c r="B161" s="32" t="s">
        <v>199</v>
      </c>
      <c r="C161" s="13" t="s">
        <v>200</v>
      </c>
      <c r="D161" s="14" t="s">
        <v>247</v>
      </c>
      <c r="E161" s="15">
        <v>52923.518889248975</v>
      </c>
      <c r="F161" s="15">
        <v>492688.8</v>
      </c>
      <c r="G161" s="17">
        <v>6.1</v>
      </c>
      <c r="H161" s="16">
        <v>9309449</v>
      </c>
      <c r="I161" s="17">
        <f t="shared" si="10"/>
        <v>0</v>
      </c>
      <c r="J161" s="17">
        <v>0</v>
      </c>
      <c r="K161" s="17">
        <v>40.69</v>
      </c>
      <c r="L161" s="17">
        <v>2.9830000000000001</v>
      </c>
      <c r="M161" s="17">
        <v>8.86</v>
      </c>
      <c r="N161" s="17">
        <v>45.88</v>
      </c>
      <c r="O161" s="17">
        <v>0</v>
      </c>
      <c r="P161" s="18">
        <v>3415</v>
      </c>
      <c r="Q161" s="18">
        <v>1396</v>
      </c>
      <c r="R161" s="17">
        <v>75343792</v>
      </c>
      <c r="S161" s="17">
        <v>235774</v>
      </c>
      <c r="T161" s="17">
        <v>59587</v>
      </c>
      <c r="U161" s="18" t="s">
        <v>62</v>
      </c>
      <c r="V161" s="18">
        <v>3.26</v>
      </c>
      <c r="W161" s="18">
        <v>19.760000000000002</v>
      </c>
      <c r="X161" s="18">
        <v>11</v>
      </c>
      <c r="Y161" s="18">
        <v>0.43</v>
      </c>
      <c r="Z161" s="18"/>
      <c r="AA161" s="19">
        <v>3.26</v>
      </c>
      <c r="AB161" s="19">
        <v>19.760000000000002</v>
      </c>
      <c r="AC161" s="19">
        <v>11</v>
      </c>
      <c r="AD161" s="19">
        <v>0.43</v>
      </c>
      <c r="AE161" s="20">
        <f t="shared" si="11"/>
        <v>0.35434391833325984</v>
      </c>
      <c r="AF161" s="20">
        <f t="shared" si="12"/>
        <v>6.3209536321803218E-3</v>
      </c>
      <c r="AG161" s="20">
        <f t="shared" si="13"/>
        <v>0.41198560245645499</v>
      </c>
      <c r="AH161" s="20">
        <f t="shared" si="14"/>
        <v>0</v>
      </c>
      <c r="AI161" s="20">
        <f t="shared" si="14"/>
        <v>0</v>
      </c>
      <c r="AJ161" s="21">
        <v>61994776</v>
      </c>
      <c r="AK161" s="21">
        <v>1105892</v>
      </c>
      <c r="AL161" s="21">
        <v>72079564</v>
      </c>
      <c r="AM161" s="21">
        <v>39776280</v>
      </c>
      <c r="AN161" s="21">
        <v>0</v>
      </c>
      <c r="AO161" s="21">
        <v>0</v>
      </c>
      <c r="AP161" s="23">
        <v>3</v>
      </c>
      <c r="AQ161" s="23">
        <v>106</v>
      </c>
      <c r="AR161" s="23">
        <v>4146430</v>
      </c>
      <c r="AS161" s="23">
        <v>1120</v>
      </c>
      <c r="AT161" s="24">
        <v>9.5165393384035006</v>
      </c>
      <c r="AU161" s="25">
        <v>106.61</v>
      </c>
      <c r="AV161" s="26">
        <v>3</v>
      </c>
      <c r="AW161" s="26">
        <v>105</v>
      </c>
      <c r="AX161" s="26">
        <v>649617</v>
      </c>
      <c r="AY161" s="26">
        <v>5970</v>
      </c>
      <c r="AZ161" s="27">
        <v>7.551814751622155</v>
      </c>
      <c r="BA161" s="28">
        <v>450.83</v>
      </c>
      <c r="BB161" s="29">
        <v>3</v>
      </c>
      <c r="BC161" s="29">
        <v>69</v>
      </c>
      <c r="BD161" s="29">
        <v>10968</v>
      </c>
      <c r="BE161" s="29">
        <v>211013</v>
      </c>
      <c r="BF161" s="29">
        <v>5.5352320926240344</v>
      </c>
      <c r="BG161" s="29">
        <v>11680.05</v>
      </c>
    </row>
    <row r="162" spans="1:59" s="30" customFormat="1" x14ac:dyDescent="0.35">
      <c r="A162" s="17">
        <v>2007</v>
      </c>
      <c r="B162" s="32" t="s">
        <v>171</v>
      </c>
      <c r="C162" s="13" t="s">
        <v>172</v>
      </c>
      <c r="D162" s="14" t="s">
        <v>248</v>
      </c>
      <c r="E162" s="15">
        <v>52645.91783433305</v>
      </c>
      <c r="F162" s="15">
        <v>492238.7</v>
      </c>
      <c r="G162" s="17">
        <v>4.5</v>
      </c>
      <c r="H162" s="16">
        <v>9349988</v>
      </c>
      <c r="I162" s="17">
        <f t="shared" si="10"/>
        <v>1</v>
      </c>
      <c r="J162" s="17">
        <v>0</v>
      </c>
      <c r="K162" s="17" t="s">
        <v>62</v>
      </c>
      <c r="L162" s="17">
        <v>2.286</v>
      </c>
      <c r="M162" s="17">
        <v>6.97</v>
      </c>
      <c r="N162" s="17">
        <v>32.78</v>
      </c>
      <c r="O162" s="17">
        <v>0</v>
      </c>
      <c r="P162" s="18">
        <v>2628</v>
      </c>
      <c r="Q162" s="18">
        <v>1865</v>
      </c>
      <c r="R162" s="17">
        <v>96436398</v>
      </c>
      <c r="S162" s="17">
        <v>681923</v>
      </c>
      <c r="T162" s="17">
        <v>125027</v>
      </c>
      <c r="U162" s="18" t="s">
        <v>62</v>
      </c>
      <c r="V162" s="18" t="s">
        <v>62</v>
      </c>
      <c r="W162" s="18">
        <v>15.82</v>
      </c>
      <c r="X162" s="18">
        <v>7.25</v>
      </c>
      <c r="Y162" s="18">
        <v>0.49</v>
      </c>
      <c r="Z162" s="18"/>
      <c r="AA162" s="19">
        <v>2.2465548173415608</v>
      </c>
      <c r="AB162" s="19">
        <v>15.82</v>
      </c>
      <c r="AC162" s="19">
        <v>7.25</v>
      </c>
      <c r="AD162" s="19">
        <v>0.49</v>
      </c>
      <c r="AE162" s="20">
        <f t="shared" si="11"/>
        <v>0.22754820126148231</v>
      </c>
      <c r="AF162" s="20">
        <f t="shared" si="12"/>
        <v>4.3569134535292077E-3</v>
      </c>
      <c r="AG162" s="20">
        <f t="shared" si="13"/>
        <v>0.6777305495329784</v>
      </c>
      <c r="AH162" s="20">
        <f t="shared" si="14"/>
        <v>0</v>
      </c>
      <c r="AI162" s="20">
        <f t="shared" si="14"/>
        <v>0</v>
      </c>
      <c r="AJ162" s="21">
        <v>81952196</v>
      </c>
      <c r="AK162" s="21">
        <v>1569156</v>
      </c>
      <c r="AL162" s="21">
        <v>244086776</v>
      </c>
      <c r="AM162" s="21">
        <v>32544998</v>
      </c>
      <c r="AN162" s="21">
        <v>0</v>
      </c>
      <c r="AO162" s="21">
        <v>0</v>
      </c>
      <c r="AP162" s="23">
        <v>1</v>
      </c>
      <c r="AQ162" s="23">
        <v>97</v>
      </c>
      <c r="AR162" s="23">
        <v>4001957</v>
      </c>
      <c r="AS162" s="23">
        <v>1171</v>
      </c>
      <c r="AT162" s="24">
        <v>9.0952076918481204</v>
      </c>
      <c r="AU162" s="25">
        <v>106.48</v>
      </c>
      <c r="AV162" s="26">
        <v>1</v>
      </c>
      <c r="AW162" s="26">
        <v>97</v>
      </c>
      <c r="AX162" s="26">
        <v>538632</v>
      </c>
      <c r="AY162" s="26">
        <v>7271</v>
      </c>
      <c r="AZ162" s="27">
        <v>8.0662191113828605</v>
      </c>
      <c r="BA162" s="28">
        <v>586.5</v>
      </c>
      <c r="BB162" s="29">
        <v>1</v>
      </c>
      <c r="BC162" s="29">
        <v>74</v>
      </c>
      <c r="BD162" s="29">
        <v>14706</v>
      </c>
      <c r="BE162" s="29">
        <v>192971</v>
      </c>
      <c r="BF162" s="29">
        <v>5.5318226746798196</v>
      </c>
      <c r="BG162" s="29">
        <v>10674.83</v>
      </c>
    </row>
    <row r="163" spans="1:59" s="30" customFormat="1" x14ac:dyDescent="0.35">
      <c r="A163" s="12">
        <v>2015</v>
      </c>
      <c r="B163" s="12" t="s">
        <v>230</v>
      </c>
      <c r="C163" s="13" t="s">
        <v>231</v>
      </c>
      <c r="D163" s="14" t="s">
        <v>249</v>
      </c>
      <c r="E163" s="15">
        <v>49385.428511981954</v>
      </c>
      <c r="F163" s="15">
        <v>490618.7</v>
      </c>
      <c r="G163" s="12">
        <v>5.4</v>
      </c>
      <c r="H163" s="16">
        <v>9934483</v>
      </c>
      <c r="I163" s="17">
        <f t="shared" si="10"/>
        <v>0</v>
      </c>
      <c r="J163" s="17">
        <v>0</v>
      </c>
      <c r="K163" s="17">
        <v>42.6</v>
      </c>
      <c r="L163" s="17">
        <v>1.8220000000000001</v>
      </c>
      <c r="M163" s="17">
        <v>2.62</v>
      </c>
      <c r="N163" s="17">
        <v>44.13</v>
      </c>
      <c r="O163" s="17">
        <v>0</v>
      </c>
      <c r="P163" s="18">
        <v>6713</v>
      </c>
      <c r="Q163" s="18">
        <v>562</v>
      </c>
      <c r="R163" s="17">
        <v>67119277</v>
      </c>
      <c r="S163" s="17">
        <v>136634</v>
      </c>
      <c r="T163" s="17">
        <v>61410</v>
      </c>
      <c r="U163" s="18">
        <v>2.2799999999999998</v>
      </c>
      <c r="V163" s="18">
        <v>2.39</v>
      </c>
      <c r="W163" s="18">
        <v>12.86</v>
      </c>
      <c r="X163" s="18">
        <v>3.12</v>
      </c>
      <c r="Y163" s="18" t="s">
        <v>62</v>
      </c>
      <c r="Z163" s="18">
        <v>2.2799999999999998</v>
      </c>
      <c r="AA163" s="19">
        <v>2.39</v>
      </c>
      <c r="AB163" s="19">
        <v>12.86</v>
      </c>
      <c r="AC163" s="19">
        <v>3.12</v>
      </c>
      <c r="AD163" s="19">
        <v>0.66963877086385626</v>
      </c>
      <c r="AE163" s="20">
        <f t="shared" si="11"/>
        <v>0.14067361135203502</v>
      </c>
      <c r="AF163" s="20">
        <f t="shared" si="12"/>
        <v>8.704199500325055E-3</v>
      </c>
      <c r="AG163" s="20">
        <f t="shared" si="13"/>
        <v>0.78080426614407739</v>
      </c>
      <c r="AH163" s="20">
        <f t="shared" si="14"/>
        <v>0</v>
      </c>
      <c r="AI163" s="20">
        <f t="shared" si="14"/>
        <v>3.7462013927038919E-5</v>
      </c>
      <c r="AJ163" s="21">
        <v>59135316</v>
      </c>
      <c r="AK163" s="21">
        <v>3659006</v>
      </c>
      <c r="AL163" s="21">
        <v>328228632</v>
      </c>
      <c r="AM163" s="21">
        <v>29333786</v>
      </c>
      <c r="AN163" s="21">
        <v>0</v>
      </c>
      <c r="AO163" s="21">
        <v>15748</v>
      </c>
      <c r="AP163" s="22">
        <v>8</v>
      </c>
      <c r="AQ163" s="22">
        <v>39</v>
      </c>
      <c r="AR163" s="23">
        <v>4282858</v>
      </c>
      <c r="AS163" s="23">
        <v>649.05794000000003</v>
      </c>
      <c r="AT163" s="24">
        <v>14.421825999999999</v>
      </c>
      <c r="AU163" s="25">
        <v>93.606009999999998</v>
      </c>
      <c r="AV163" s="26">
        <v>8</v>
      </c>
      <c r="AW163" s="26">
        <v>38</v>
      </c>
      <c r="AX163" s="26">
        <v>532858</v>
      </c>
      <c r="AY163" s="26">
        <v>6011.7226000000001</v>
      </c>
      <c r="AZ163" s="27">
        <v>10.554570999999999</v>
      </c>
      <c r="BA163" s="28">
        <v>634.51156000000003</v>
      </c>
      <c r="BB163" s="29">
        <v>8</v>
      </c>
      <c r="BC163" s="29">
        <v>29</v>
      </c>
      <c r="BD163" s="29">
        <v>6041</v>
      </c>
      <c r="BE163" s="29">
        <v>423177.99</v>
      </c>
      <c r="BF163" s="29">
        <v>7.0237014000000002</v>
      </c>
      <c r="BG163" s="29">
        <v>29722.758000000002</v>
      </c>
    </row>
    <row r="164" spans="1:59" s="30" customFormat="1" x14ac:dyDescent="0.35">
      <c r="A164" s="12">
        <v>2012</v>
      </c>
      <c r="B164" s="12" t="s">
        <v>171</v>
      </c>
      <c r="C164" s="13" t="s">
        <v>172</v>
      </c>
      <c r="D164" s="14" t="s">
        <v>250</v>
      </c>
      <c r="E164" s="15">
        <v>49378.840782828025</v>
      </c>
      <c r="F164" s="15">
        <v>489027.3</v>
      </c>
      <c r="G164" s="12">
        <v>9.1999999999999993</v>
      </c>
      <c r="H164" s="16">
        <v>9903580</v>
      </c>
      <c r="I164" s="17">
        <f t="shared" si="10"/>
        <v>1</v>
      </c>
      <c r="J164" s="17">
        <v>0</v>
      </c>
      <c r="K164" s="17">
        <v>45.77</v>
      </c>
      <c r="L164" s="17">
        <v>3.58</v>
      </c>
      <c r="M164" s="17">
        <v>2.75</v>
      </c>
      <c r="N164" s="17">
        <v>54.99</v>
      </c>
      <c r="O164" s="17">
        <v>0</v>
      </c>
      <c r="P164" s="18">
        <v>2341</v>
      </c>
      <c r="Q164" s="18">
        <v>1803</v>
      </c>
      <c r="R164" s="17">
        <v>59035062</v>
      </c>
      <c r="S164" s="17">
        <v>148902</v>
      </c>
      <c r="T164" s="17">
        <v>50103</v>
      </c>
      <c r="U164" s="18" t="s">
        <v>62</v>
      </c>
      <c r="V164" s="18" t="s">
        <v>62</v>
      </c>
      <c r="W164" s="18" t="s">
        <v>62</v>
      </c>
      <c r="X164" s="18" t="s">
        <v>62</v>
      </c>
      <c r="Y164" s="18" t="s">
        <v>62</v>
      </c>
      <c r="Z164" s="18"/>
      <c r="AA164" s="19">
        <v>2.324237813104427</v>
      </c>
      <c r="AB164" s="19">
        <v>23.49195884567845</v>
      </c>
      <c r="AC164" s="19">
        <v>3.503818060367514</v>
      </c>
      <c r="AD164" s="19">
        <v>0.75442193202762442</v>
      </c>
      <c r="AE164" s="20">
        <f t="shared" si="11"/>
        <v>5.9980223073754016E-2</v>
      </c>
      <c r="AF164" s="20">
        <f t="shared" si="12"/>
        <v>1.4105592560620564E-3</v>
      </c>
      <c r="AG164" s="20">
        <f t="shared" si="13"/>
        <v>0.89010291992082669</v>
      </c>
      <c r="AH164" s="20">
        <f t="shared" si="14"/>
        <v>0</v>
      </c>
      <c r="AI164" s="20">
        <f t="shared" si="14"/>
        <v>0</v>
      </c>
      <c r="AJ164" s="21">
        <v>41970360</v>
      </c>
      <c r="AK164" s="21">
        <v>987020</v>
      </c>
      <c r="AL164" s="21">
        <v>622837630</v>
      </c>
      <c r="AM164" s="21">
        <v>33941634</v>
      </c>
      <c r="AN164" s="21">
        <v>0</v>
      </c>
      <c r="AO164" s="21">
        <v>0</v>
      </c>
      <c r="AP164" s="22">
        <v>1</v>
      </c>
      <c r="AQ164" s="22">
        <v>75</v>
      </c>
      <c r="AR164" s="23">
        <v>4071478</v>
      </c>
      <c r="AS164" s="23">
        <v>1098.2942</v>
      </c>
      <c r="AT164" s="24">
        <v>11.174557999999999</v>
      </c>
      <c r="AU164" s="25">
        <v>122.72951999999999</v>
      </c>
      <c r="AV164" s="26">
        <v>1</v>
      </c>
      <c r="AW164" s="26">
        <v>74</v>
      </c>
      <c r="AX164" s="26">
        <v>547610</v>
      </c>
      <c r="AY164" s="26">
        <v>6990.5514000000003</v>
      </c>
      <c r="AZ164" s="27">
        <v>9.5784029000000004</v>
      </c>
      <c r="BA164" s="28">
        <v>669.58317</v>
      </c>
      <c r="BB164" s="29">
        <v>1</v>
      </c>
      <c r="BC164" s="29">
        <v>61</v>
      </c>
      <c r="BD164" s="29">
        <v>17335</v>
      </c>
      <c r="BE164" s="29">
        <v>150103.84</v>
      </c>
      <c r="BF164" s="29">
        <v>5.9773171999999999</v>
      </c>
      <c r="BG164" s="29">
        <v>8972.1825000000008</v>
      </c>
    </row>
    <row r="165" spans="1:59" s="30" customFormat="1" x14ac:dyDescent="0.35">
      <c r="A165" s="12">
        <v>2014</v>
      </c>
      <c r="B165" s="12" t="s">
        <v>219</v>
      </c>
      <c r="C165" s="13" t="s">
        <v>220</v>
      </c>
      <c r="D165" s="14" t="s">
        <v>251</v>
      </c>
      <c r="E165" s="15">
        <v>58796.550509113782</v>
      </c>
      <c r="F165" s="15">
        <v>488918.6</v>
      </c>
      <c r="G165" s="12">
        <v>5.2</v>
      </c>
      <c r="H165" s="16">
        <v>8315430</v>
      </c>
      <c r="I165" s="17">
        <f t="shared" si="10"/>
        <v>0</v>
      </c>
      <c r="J165" s="17">
        <v>1</v>
      </c>
      <c r="K165" s="17">
        <v>45.67</v>
      </c>
      <c r="L165" s="17">
        <v>3.117</v>
      </c>
      <c r="M165" s="17">
        <v>4.37</v>
      </c>
      <c r="N165" s="17">
        <v>46.16</v>
      </c>
      <c r="O165" s="17">
        <v>1</v>
      </c>
      <c r="P165" s="18">
        <v>4709</v>
      </c>
      <c r="Q165" s="18">
        <v>994</v>
      </c>
      <c r="R165" s="17">
        <v>33733804</v>
      </c>
      <c r="S165" s="17">
        <v>62180</v>
      </c>
      <c r="T165" s="17">
        <v>36886</v>
      </c>
      <c r="U165" s="18" t="s">
        <v>62</v>
      </c>
      <c r="V165" s="18" t="s">
        <v>62</v>
      </c>
      <c r="W165" s="18">
        <v>22.19</v>
      </c>
      <c r="X165" s="18" t="s">
        <v>62</v>
      </c>
      <c r="Y165" s="18" t="s">
        <v>62</v>
      </c>
      <c r="Z165" s="18"/>
      <c r="AA165" s="19">
        <v>2.322195177698041</v>
      </c>
      <c r="AB165" s="19">
        <v>22.19</v>
      </c>
      <c r="AC165" s="19">
        <v>4.9924248044436963</v>
      </c>
      <c r="AD165" s="19">
        <v>0.68548682032632846</v>
      </c>
      <c r="AE165" s="20">
        <f t="shared" si="11"/>
        <v>4.9816492778229492E-2</v>
      </c>
      <c r="AF165" s="20">
        <f t="shared" si="12"/>
        <v>1.1318233518818657E-2</v>
      </c>
      <c r="AG165" s="20">
        <f t="shared" si="13"/>
        <v>0.85776160438375049</v>
      </c>
      <c r="AH165" s="20">
        <f t="shared" si="14"/>
        <v>0</v>
      </c>
      <c r="AI165" s="20">
        <f t="shared" si="14"/>
        <v>0</v>
      </c>
      <c r="AJ165" s="21">
        <v>18562700</v>
      </c>
      <c r="AK165" s="21">
        <v>4217418</v>
      </c>
      <c r="AL165" s="21">
        <v>319620480</v>
      </c>
      <c r="AM165" s="21">
        <v>30220977</v>
      </c>
      <c r="AN165" s="21">
        <v>0</v>
      </c>
      <c r="AO165" s="21">
        <v>0</v>
      </c>
      <c r="AP165" s="22">
        <v>3</v>
      </c>
      <c r="AQ165" s="22">
        <v>28</v>
      </c>
      <c r="AR165" s="23">
        <v>3303676</v>
      </c>
      <c r="AS165" s="23">
        <v>1171.5161000000001</v>
      </c>
      <c r="AT165" s="24">
        <v>11.100061</v>
      </c>
      <c r="AU165" s="25">
        <v>130.03899999999999</v>
      </c>
      <c r="AV165" s="26">
        <v>3</v>
      </c>
      <c r="AW165" s="26">
        <v>28</v>
      </c>
      <c r="AX165" s="26">
        <v>422931</v>
      </c>
      <c r="AY165" s="26">
        <v>9408.8742000000002</v>
      </c>
      <c r="AZ165" s="27">
        <v>8.1519998000000005</v>
      </c>
      <c r="BA165" s="28">
        <v>767.01139999999998</v>
      </c>
      <c r="BB165" s="29">
        <v>3</v>
      </c>
      <c r="BC165" s="29">
        <v>23</v>
      </c>
      <c r="BD165" s="29">
        <v>3653</v>
      </c>
      <c r="BE165" s="29">
        <v>403800.37</v>
      </c>
      <c r="BF165" s="29">
        <v>6.8903433999999999</v>
      </c>
      <c r="BG165" s="29">
        <v>27823.232</v>
      </c>
    </row>
    <row r="166" spans="1:59" s="30" customFormat="1" x14ac:dyDescent="0.35">
      <c r="A166" s="12">
        <v>2013</v>
      </c>
      <c r="B166" s="12" t="s">
        <v>219</v>
      </c>
      <c r="C166" s="13" t="s">
        <v>220</v>
      </c>
      <c r="D166" s="14" t="s">
        <v>252</v>
      </c>
      <c r="E166" s="15">
        <v>59199.31306983003</v>
      </c>
      <c r="F166" s="15">
        <v>488741.3</v>
      </c>
      <c r="G166" s="12">
        <v>5.7</v>
      </c>
      <c r="H166" s="16">
        <v>8255861</v>
      </c>
      <c r="I166" s="17">
        <f t="shared" si="10"/>
        <v>0</v>
      </c>
      <c r="J166" s="17">
        <v>1</v>
      </c>
      <c r="K166" s="17">
        <v>45.02</v>
      </c>
      <c r="L166" s="17">
        <v>3.4830000000000001</v>
      </c>
      <c r="M166" s="17">
        <v>3.73</v>
      </c>
      <c r="N166" s="17">
        <v>51.99</v>
      </c>
      <c r="O166" s="17">
        <v>1</v>
      </c>
      <c r="P166" s="18">
        <v>4434</v>
      </c>
      <c r="Q166" s="18">
        <v>999</v>
      </c>
      <c r="R166" s="17">
        <v>34686454</v>
      </c>
      <c r="S166" s="17">
        <v>61762</v>
      </c>
      <c r="T166" s="17">
        <v>36017</v>
      </c>
      <c r="U166" s="18" t="s">
        <v>62</v>
      </c>
      <c r="V166" s="18">
        <v>3.32</v>
      </c>
      <c r="W166" s="18">
        <v>20.97</v>
      </c>
      <c r="X166" s="18">
        <v>4.1500000000000004</v>
      </c>
      <c r="Y166" s="18">
        <v>0.71</v>
      </c>
      <c r="Z166" s="18"/>
      <c r="AA166" s="19">
        <v>3.32</v>
      </c>
      <c r="AB166" s="19">
        <v>20.97</v>
      </c>
      <c r="AC166" s="19">
        <v>4.1500000000000004</v>
      </c>
      <c r="AD166" s="19">
        <v>0.71</v>
      </c>
      <c r="AE166" s="20">
        <f t="shared" si="11"/>
        <v>4.8559485366524623E-2</v>
      </c>
      <c r="AF166" s="20">
        <f t="shared" si="12"/>
        <v>2.7565878688925417E-3</v>
      </c>
      <c r="AG166" s="20">
        <f t="shared" si="13"/>
        <v>0.87416187203761375</v>
      </c>
      <c r="AH166" s="20">
        <f t="shared" si="14"/>
        <v>0</v>
      </c>
      <c r="AI166" s="20">
        <f t="shared" si="14"/>
        <v>0</v>
      </c>
      <c r="AJ166" s="21">
        <v>19109332</v>
      </c>
      <c r="AK166" s="21">
        <v>1084784</v>
      </c>
      <c r="AL166" s="21">
        <v>344003840</v>
      </c>
      <c r="AM166" s="21">
        <v>29326231</v>
      </c>
      <c r="AN166" s="21">
        <v>0</v>
      </c>
      <c r="AO166" s="21">
        <v>0</v>
      </c>
      <c r="AP166" s="22">
        <v>3</v>
      </c>
      <c r="AQ166" s="22">
        <v>29</v>
      </c>
      <c r="AR166" s="23">
        <v>3273502</v>
      </c>
      <c r="AS166" s="23">
        <v>1156.1587</v>
      </c>
      <c r="AT166" s="24">
        <v>10.843057</v>
      </c>
      <c r="AU166" s="25">
        <v>125.36293999999999</v>
      </c>
      <c r="AV166" s="26">
        <v>3</v>
      </c>
      <c r="AW166" s="26">
        <v>28</v>
      </c>
      <c r="AX166" s="26">
        <v>422713</v>
      </c>
      <c r="AY166" s="26">
        <v>9413.5175999999992</v>
      </c>
      <c r="AZ166" s="27">
        <v>8.0002487999999996</v>
      </c>
      <c r="BA166" s="28">
        <v>753.10482999999999</v>
      </c>
      <c r="BB166" s="29">
        <v>3</v>
      </c>
      <c r="BC166" s="29">
        <v>23</v>
      </c>
      <c r="BD166" s="29">
        <v>3585</v>
      </c>
      <c r="BE166" s="29">
        <v>398660.51</v>
      </c>
      <c r="BF166" s="29">
        <v>6.6251525000000004</v>
      </c>
      <c r="BG166" s="29">
        <v>26411.866999999998</v>
      </c>
    </row>
    <row r="167" spans="1:59" s="30" customFormat="1" x14ac:dyDescent="0.35">
      <c r="A167" s="12">
        <v>2012</v>
      </c>
      <c r="B167" s="12" t="s">
        <v>199</v>
      </c>
      <c r="C167" s="13" t="s">
        <v>200</v>
      </c>
      <c r="D167" s="14" t="s">
        <v>253</v>
      </c>
      <c r="E167" s="15">
        <v>50054.964155372181</v>
      </c>
      <c r="F167" s="15">
        <v>488126.5</v>
      </c>
      <c r="G167" s="12">
        <v>9.3000000000000007</v>
      </c>
      <c r="H167" s="16">
        <v>9751810</v>
      </c>
      <c r="I167" s="17">
        <f t="shared" si="10"/>
        <v>0</v>
      </c>
      <c r="J167" s="17">
        <v>1</v>
      </c>
      <c r="K167" s="17">
        <v>45.77</v>
      </c>
      <c r="L167" s="17">
        <v>3.58</v>
      </c>
      <c r="M167" s="17">
        <v>2.75</v>
      </c>
      <c r="N167" s="17">
        <v>54.99</v>
      </c>
      <c r="O167" s="17">
        <v>0</v>
      </c>
      <c r="P167" s="18">
        <v>2955</v>
      </c>
      <c r="Q167" s="18">
        <v>1511</v>
      </c>
      <c r="R167" s="17">
        <v>57923827</v>
      </c>
      <c r="S167" s="17">
        <v>73568</v>
      </c>
      <c r="T167" s="17">
        <v>53192</v>
      </c>
      <c r="U167" s="18">
        <v>2.66</v>
      </c>
      <c r="V167" s="18">
        <v>3.77</v>
      </c>
      <c r="W167" s="18">
        <v>23.18</v>
      </c>
      <c r="X167" s="18">
        <v>4.3600000000000003</v>
      </c>
      <c r="Y167" s="18">
        <v>0.59</v>
      </c>
      <c r="Z167" s="18">
        <v>2.66</v>
      </c>
      <c r="AA167" s="19">
        <v>3.77</v>
      </c>
      <c r="AB167" s="19">
        <v>23.18</v>
      </c>
      <c r="AC167" s="19">
        <v>4.3600000000000003</v>
      </c>
      <c r="AD167" s="19">
        <v>0.59</v>
      </c>
      <c r="AE167" s="20">
        <f t="shared" si="11"/>
        <v>0.10806460428110667</v>
      </c>
      <c r="AF167" s="20">
        <f t="shared" si="12"/>
        <v>1.8327820364166193E-3</v>
      </c>
      <c r="AG167" s="20">
        <f t="shared" si="13"/>
        <v>0.78759826059871529</v>
      </c>
      <c r="AH167" s="20">
        <f t="shared" si="14"/>
        <v>0</v>
      </c>
      <c r="AI167" s="20">
        <f t="shared" si="14"/>
        <v>0</v>
      </c>
      <c r="AJ167" s="21">
        <v>41522026</v>
      </c>
      <c r="AK167" s="21">
        <v>704216</v>
      </c>
      <c r="AL167" s="21">
        <v>302621526</v>
      </c>
      <c r="AM167" s="21">
        <v>39385592</v>
      </c>
      <c r="AN167" s="21">
        <v>0</v>
      </c>
      <c r="AO167" s="21">
        <v>0</v>
      </c>
      <c r="AP167" s="22">
        <v>3</v>
      </c>
      <c r="AQ167" s="22">
        <v>68</v>
      </c>
      <c r="AR167" s="23">
        <v>4230588</v>
      </c>
      <c r="AS167" s="23">
        <v>1076.9094</v>
      </c>
      <c r="AT167" s="24">
        <v>10.906447</v>
      </c>
      <c r="AU167" s="25">
        <v>117.45255</v>
      </c>
      <c r="AV167" s="26">
        <v>3</v>
      </c>
      <c r="AW167" s="26">
        <v>66</v>
      </c>
      <c r="AX167" s="26">
        <v>652401</v>
      </c>
      <c r="AY167" s="26">
        <v>5940.8918000000003</v>
      </c>
      <c r="AZ167" s="27">
        <v>8.6644334000000001</v>
      </c>
      <c r="BA167" s="28">
        <v>514.74460999999997</v>
      </c>
      <c r="BB167" s="29">
        <v>3</v>
      </c>
      <c r="BC167" s="29">
        <v>53</v>
      </c>
      <c r="BD167" s="29">
        <v>10399</v>
      </c>
      <c r="BE167" s="29">
        <v>215534.53</v>
      </c>
      <c r="BF167" s="29">
        <v>6.4227941</v>
      </c>
      <c r="BG167" s="29">
        <v>13843.339</v>
      </c>
    </row>
    <row r="168" spans="1:59" s="30" customFormat="1" x14ac:dyDescent="0.35">
      <c r="A168" s="17">
        <v>2006</v>
      </c>
      <c r="B168" s="13" t="s">
        <v>171</v>
      </c>
      <c r="C168" s="13" t="s">
        <v>172</v>
      </c>
      <c r="D168" s="14" t="s">
        <v>254</v>
      </c>
      <c r="E168" s="15">
        <v>53247.581618366385</v>
      </c>
      <c r="F168" s="15">
        <v>487524.9</v>
      </c>
      <c r="G168" s="17">
        <v>4.7</v>
      </c>
      <c r="H168" s="16">
        <v>9155813</v>
      </c>
      <c r="I168" s="17">
        <f t="shared" si="10"/>
        <v>1</v>
      </c>
      <c r="J168" s="17">
        <v>0</v>
      </c>
      <c r="K168" s="17" t="s">
        <v>62</v>
      </c>
      <c r="L168" s="17">
        <v>2.137</v>
      </c>
      <c r="M168" s="17">
        <v>6.73</v>
      </c>
      <c r="N168" s="17">
        <v>18.61</v>
      </c>
      <c r="O168" s="17">
        <v>0</v>
      </c>
      <c r="P168" s="18">
        <v>2657</v>
      </c>
      <c r="Q168" s="18">
        <v>1745</v>
      </c>
      <c r="R168" s="17">
        <v>91020065</v>
      </c>
      <c r="S168" s="17">
        <v>685370</v>
      </c>
      <c r="T168" s="17">
        <v>130114</v>
      </c>
      <c r="U168" s="18" t="s">
        <v>62</v>
      </c>
      <c r="V168" s="18" t="s">
        <v>62</v>
      </c>
      <c r="W168" s="18">
        <v>14.1</v>
      </c>
      <c r="X168" s="18">
        <v>7.08</v>
      </c>
      <c r="Y168" s="18">
        <v>0.44</v>
      </c>
      <c r="Z168" s="18"/>
      <c r="AA168" s="19">
        <v>2.2465548173415608</v>
      </c>
      <c r="AB168" s="19">
        <v>14.1</v>
      </c>
      <c r="AC168" s="19">
        <v>7.08</v>
      </c>
      <c r="AD168" s="19">
        <v>0.44</v>
      </c>
      <c r="AE168" s="20">
        <f t="shared" si="11"/>
        <v>0.25741652000650955</v>
      </c>
      <c r="AF168" s="20">
        <f t="shared" si="12"/>
        <v>5.4349197587874537E-3</v>
      </c>
      <c r="AG168" s="20">
        <f t="shared" si="13"/>
        <v>0.63171776307975602</v>
      </c>
      <c r="AH168" s="20">
        <f t="shared" si="14"/>
        <v>0</v>
      </c>
      <c r="AI168" s="20">
        <f t="shared" si="14"/>
        <v>0</v>
      </c>
      <c r="AJ168" s="21">
        <v>78144379.560000002</v>
      </c>
      <c r="AK168" s="21">
        <v>1649888.02</v>
      </c>
      <c r="AL168" s="21">
        <v>191771657.28</v>
      </c>
      <c r="AM168" s="21">
        <v>32005810</v>
      </c>
      <c r="AN168" s="21">
        <v>0</v>
      </c>
      <c r="AO168" s="21">
        <v>0</v>
      </c>
      <c r="AP168" s="23">
        <v>1</v>
      </c>
      <c r="AQ168" s="23">
        <v>97</v>
      </c>
      <c r="AR168" s="23">
        <v>3924073</v>
      </c>
      <c r="AS168" s="23">
        <v>1157.8236014807401</v>
      </c>
      <c r="AT168" s="24">
        <v>8.9099109892603572</v>
      </c>
      <c r="AU168" s="25">
        <v>103.1610523045825</v>
      </c>
      <c r="AV168" s="26">
        <v>1</v>
      </c>
      <c r="AW168" s="26">
        <v>97</v>
      </c>
      <c r="AX168" s="26">
        <v>529687</v>
      </c>
      <c r="AY168" s="26">
        <v>7165.6336666748448</v>
      </c>
      <c r="AZ168" s="27">
        <v>7.8130871744394268</v>
      </c>
      <c r="BA168" s="28">
        <v>559.85720497828595</v>
      </c>
      <c r="BB168" s="29">
        <v>1</v>
      </c>
      <c r="BC168" s="29">
        <v>73</v>
      </c>
      <c r="BD168" s="29">
        <v>15164</v>
      </c>
      <c r="BE168" s="29">
        <v>190080.03055482282</v>
      </c>
      <c r="BF168" s="29">
        <v>5.3802619791102142</v>
      </c>
      <c r="BG168" s="29">
        <v>10226.803613822211</v>
      </c>
    </row>
    <row r="169" spans="1:59" s="30" customFormat="1" x14ac:dyDescent="0.35">
      <c r="A169" s="12">
        <v>2013</v>
      </c>
      <c r="B169" s="12" t="s">
        <v>202</v>
      </c>
      <c r="C169" s="13" t="s">
        <v>203</v>
      </c>
      <c r="D169" s="14" t="s">
        <v>255</v>
      </c>
      <c r="E169" s="15">
        <v>72521.272023681347</v>
      </c>
      <c r="F169" s="15">
        <v>486991.8</v>
      </c>
      <c r="G169" s="12">
        <v>6.7</v>
      </c>
      <c r="H169" s="16">
        <v>6715158</v>
      </c>
      <c r="I169" s="17">
        <f t="shared" si="10"/>
        <v>0</v>
      </c>
      <c r="J169" s="17">
        <v>1</v>
      </c>
      <c r="K169" s="17">
        <v>45.02</v>
      </c>
      <c r="L169" s="17">
        <v>3.4830000000000001</v>
      </c>
      <c r="M169" s="17">
        <v>3.73</v>
      </c>
      <c r="N169" s="17">
        <v>51.99</v>
      </c>
      <c r="O169" s="17">
        <v>1</v>
      </c>
      <c r="P169" s="18">
        <v>6168</v>
      </c>
      <c r="Q169" s="18">
        <v>588</v>
      </c>
      <c r="R169" s="17">
        <v>14735028</v>
      </c>
      <c r="S169" s="17">
        <v>11195</v>
      </c>
      <c r="T169" s="17">
        <v>13749</v>
      </c>
      <c r="U169" s="18" t="s">
        <v>62</v>
      </c>
      <c r="V169" s="18">
        <v>4.21</v>
      </c>
      <c r="W169" s="18">
        <v>21.91</v>
      </c>
      <c r="X169" s="18" t="s">
        <v>62</v>
      </c>
      <c r="Y169" s="18">
        <v>0.84</v>
      </c>
      <c r="Z169" s="18"/>
      <c r="AA169" s="19">
        <v>4.21</v>
      </c>
      <c r="AB169" s="19">
        <v>21.91</v>
      </c>
      <c r="AC169" s="19">
        <v>4.4043332512284126</v>
      </c>
      <c r="AD169" s="19">
        <v>0.84</v>
      </c>
      <c r="AE169" s="20">
        <f t="shared" si="11"/>
        <v>1.0505480106662005E-2</v>
      </c>
      <c r="AF169" s="20">
        <f t="shared" si="12"/>
        <v>4.3448366737719518E-3</v>
      </c>
      <c r="AG169" s="20">
        <f t="shared" si="13"/>
        <v>0.97194953934241357</v>
      </c>
      <c r="AH169" s="20">
        <f t="shared" si="14"/>
        <v>0</v>
      </c>
      <c r="AI169" s="20">
        <f t="shared" si="14"/>
        <v>0</v>
      </c>
      <c r="AJ169" s="21">
        <v>3446590</v>
      </c>
      <c r="AK169" s="21">
        <v>1425434.2000000002</v>
      </c>
      <c r="AL169" s="21">
        <v>318872772</v>
      </c>
      <c r="AM169" s="21">
        <v>4330643</v>
      </c>
      <c r="AN169" s="21">
        <v>0</v>
      </c>
      <c r="AO169" s="21">
        <v>0</v>
      </c>
      <c r="AP169" s="22">
        <v>5</v>
      </c>
      <c r="AQ169" s="22">
        <v>31</v>
      </c>
      <c r="AR169" s="23">
        <v>2708759</v>
      </c>
      <c r="AS169" s="23">
        <v>637.67282</v>
      </c>
      <c r="AT169" s="24">
        <v>15.834300000000001</v>
      </c>
      <c r="AU169" s="25">
        <v>100.97103</v>
      </c>
      <c r="AV169" s="26">
        <v>5</v>
      </c>
      <c r="AW169" s="26">
        <v>31</v>
      </c>
      <c r="AX169" s="26">
        <v>391856</v>
      </c>
      <c r="AY169" s="26">
        <v>3766.9243999999999</v>
      </c>
      <c r="AZ169" s="27">
        <v>14.234821999999999</v>
      </c>
      <c r="BA169" s="28">
        <v>536.21496000000002</v>
      </c>
      <c r="BB169" s="29">
        <v>5</v>
      </c>
      <c r="BC169" s="29">
        <v>31</v>
      </c>
      <c r="BD169" s="29">
        <v>16594</v>
      </c>
      <c r="BE169" s="29">
        <v>82677.187999999995</v>
      </c>
      <c r="BF169" s="29">
        <v>13.176183</v>
      </c>
      <c r="BG169" s="29">
        <v>10893.698</v>
      </c>
    </row>
    <row r="170" spans="1:59" s="30" customFormat="1" x14ac:dyDescent="0.35">
      <c r="A170" s="12">
        <v>2010</v>
      </c>
      <c r="B170" s="12" t="s">
        <v>199</v>
      </c>
      <c r="C170" s="13" t="s">
        <v>200</v>
      </c>
      <c r="D170" s="14" t="s">
        <v>256</v>
      </c>
      <c r="E170" s="15">
        <v>50344.777309431447</v>
      </c>
      <c r="F170" s="15">
        <v>482030.4</v>
      </c>
      <c r="G170" s="12">
        <v>10.9</v>
      </c>
      <c r="H170" s="16">
        <v>9574586</v>
      </c>
      <c r="I170" s="17">
        <f t="shared" si="10"/>
        <v>0</v>
      </c>
      <c r="J170" s="17">
        <v>0</v>
      </c>
      <c r="K170" s="17">
        <v>44.27</v>
      </c>
      <c r="L170" s="17">
        <v>2.7050000000000001</v>
      </c>
      <c r="M170" s="17">
        <v>4.37</v>
      </c>
      <c r="N170" s="17">
        <v>49.29</v>
      </c>
      <c r="O170" s="17">
        <v>0</v>
      </c>
      <c r="P170" s="18">
        <v>3882</v>
      </c>
      <c r="Q170" s="18">
        <v>1832</v>
      </c>
      <c r="R170" s="17">
        <v>73240828</v>
      </c>
      <c r="S170" s="17">
        <v>130673</v>
      </c>
      <c r="T170" s="17">
        <v>57407</v>
      </c>
      <c r="U170" s="18" t="s">
        <v>62</v>
      </c>
      <c r="V170" s="18">
        <v>3.52</v>
      </c>
      <c r="W170" s="18" t="s">
        <v>62</v>
      </c>
      <c r="X170" s="18">
        <v>6.49</v>
      </c>
      <c r="Y170" s="18" t="s">
        <v>62</v>
      </c>
      <c r="Z170" s="18"/>
      <c r="AA170" s="19">
        <v>3.52</v>
      </c>
      <c r="AB170" s="19">
        <v>17.815786882646659</v>
      </c>
      <c r="AC170" s="19">
        <v>6.49</v>
      </c>
      <c r="AD170" s="19">
        <v>0.70992248279802228</v>
      </c>
      <c r="AE170" s="20">
        <f t="shared" si="11"/>
        <v>0.23728881449884354</v>
      </c>
      <c r="AF170" s="20">
        <f t="shared" si="12"/>
        <v>4.5795901611195167E-3</v>
      </c>
      <c r="AG170" s="20">
        <f t="shared" si="13"/>
        <v>0.59339916811103377</v>
      </c>
      <c r="AH170" s="20">
        <f t="shared" si="14"/>
        <v>0</v>
      </c>
      <c r="AI170" s="20">
        <f t="shared" si="14"/>
        <v>0</v>
      </c>
      <c r="AJ170" s="21">
        <v>58683252</v>
      </c>
      <c r="AK170" s="21">
        <v>1132566</v>
      </c>
      <c r="AL170" s="21">
        <v>146751936</v>
      </c>
      <c r="AM170" s="21">
        <v>40739529</v>
      </c>
      <c r="AN170" s="21">
        <v>0</v>
      </c>
      <c r="AO170" s="21">
        <v>0</v>
      </c>
      <c r="AP170" s="22">
        <v>3</v>
      </c>
      <c r="AQ170" s="22">
        <v>106</v>
      </c>
      <c r="AR170" s="23">
        <v>4185540</v>
      </c>
      <c r="AS170" s="23">
        <v>1238</v>
      </c>
      <c r="AT170" s="24">
        <v>10.119999999999999</v>
      </c>
      <c r="AU170" s="31">
        <v>125.2</v>
      </c>
      <c r="AV170" s="26">
        <v>3</v>
      </c>
      <c r="AW170" s="26">
        <v>105</v>
      </c>
      <c r="AX170" s="26">
        <v>644609</v>
      </c>
      <c r="AY170" s="26">
        <v>6197</v>
      </c>
      <c r="AZ170" s="27">
        <v>8.16</v>
      </c>
      <c r="BA170" s="28">
        <v>505.55</v>
      </c>
      <c r="BB170" s="29">
        <v>3</v>
      </c>
      <c r="BC170" s="29">
        <v>70</v>
      </c>
      <c r="BD170" s="29">
        <v>11016</v>
      </c>
      <c r="BE170" s="29">
        <v>199073</v>
      </c>
      <c r="BF170" s="29">
        <v>6.17</v>
      </c>
      <c r="BG170" s="29">
        <v>12279.32</v>
      </c>
    </row>
    <row r="171" spans="1:59" s="30" customFormat="1" x14ac:dyDescent="0.35">
      <c r="A171" s="12">
        <v>2011</v>
      </c>
      <c r="B171" s="12" t="s">
        <v>199</v>
      </c>
      <c r="C171" s="13" t="s">
        <v>200</v>
      </c>
      <c r="D171" s="14" t="s">
        <v>257</v>
      </c>
      <c r="E171" s="15">
        <v>50129.89556899415</v>
      </c>
      <c r="F171" s="15">
        <v>484200.3</v>
      </c>
      <c r="G171" s="12">
        <v>10.3</v>
      </c>
      <c r="H171" s="16">
        <v>9658913</v>
      </c>
      <c r="I171" s="17">
        <f t="shared" si="10"/>
        <v>0</v>
      </c>
      <c r="J171" s="17">
        <v>0</v>
      </c>
      <c r="K171" s="17">
        <v>45.02</v>
      </c>
      <c r="L171" s="17">
        <v>3.4670000000000001</v>
      </c>
      <c r="M171" s="17">
        <v>4</v>
      </c>
      <c r="N171" s="17">
        <v>55.64</v>
      </c>
      <c r="O171" s="17">
        <v>0</v>
      </c>
      <c r="P171" s="18">
        <v>3237</v>
      </c>
      <c r="Q171" s="18">
        <v>1651</v>
      </c>
      <c r="R171" s="17">
        <v>62797414</v>
      </c>
      <c r="S171" s="17">
        <v>91297</v>
      </c>
      <c r="T171" s="17">
        <v>50015</v>
      </c>
      <c r="U171" s="18">
        <v>2.68</v>
      </c>
      <c r="V171" s="18">
        <v>3.63</v>
      </c>
      <c r="W171" s="18">
        <v>22.01</v>
      </c>
      <c r="X171" s="18" t="s">
        <v>62</v>
      </c>
      <c r="Y171" s="18">
        <v>0.57999999999999996</v>
      </c>
      <c r="Z171" s="18">
        <v>2.68</v>
      </c>
      <c r="AA171" s="19">
        <v>3.63</v>
      </c>
      <c r="AB171" s="19">
        <v>22.01</v>
      </c>
      <c r="AC171" s="19">
        <v>4.6524343752411106</v>
      </c>
      <c r="AD171" s="19">
        <v>0.57999999999999996</v>
      </c>
      <c r="AE171" s="20">
        <f t="shared" si="11"/>
        <v>0.18075363927053503</v>
      </c>
      <c r="AF171" s="20">
        <f t="shared" si="12"/>
        <v>2.99865544402352E-3</v>
      </c>
      <c r="AG171" s="20">
        <f t="shared" si="13"/>
        <v>0.66645526035395219</v>
      </c>
      <c r="AH171" s="20">
        <f t="shared" si="14"/>
        <v>0</v>
      </c>
      <c r="AI171" s="20">
        <f t="shared" si="14"/>
        <v>0</v>
      </c>
      <c r="AJ171" s="21">
        <v>48903486</v>
      </c>
      <c r="AK171" s="21">
        <v>811296</v>
      </c>
      <c r="AL171" s="21">
        <v>180311642</v>
      </c>
      <c r="AM171" s="21">
        <v>40526834</v>
      </c>
      <c r="AN171" s="21">
        <v>0</v>
      </c>
      <c r="AO171" s="21">
        <v>0</v>
      </c>
      <c r="AP171" s="22">
        <v>3</v>
      </c>
      <c r="AQ171" s="22">
        <v>106</v>
      </c>
      <c r="AR171" s="23">
        <v>4201898</v>
      </c>
      <c r="AS171" s="23">
        <v>1151</v>
      </c>
      <c r="AT171" s="24">
        <v>10.26</v>
      </c>
      <c r="AU171" s="25">
        <v>118.09</v>
      </c>
      <c r="AV171" s="26">
        <v>3</v>
      </c>
      <c r="AW171" s="26">
        <v>105</v>
      </c>
      <c r="AX171" s="26">
        <v>644926</v>
      </c>
      <c r="AY171" s="26">
        <v>6004</v>
      </c>
      <c r="AZ171" s="27">
        <v>8.1300000000000008</v>
      </c>
      <c r="BA171" s="28">
        <v>488.42</v>
      </c>
      <c r="BB171" s="29">
        <v>3</v>
      </c>
      <c r="BC171" s="29">
        <v>70</v>
      </c>
      <c r="BD171" s="29">
        <v>10609</v>
      </c>
      <c r="BE171" s="29">
        <v>208586</v>
      </c>
      <c r="BF171" s="29">
        <v>6.01</v>
      </c>
      <c r="BG171" s="29">
        <v>12546.21</v>
      </c>
    </row>
    <row r="172" spans="1:59" s="30" customFormat="1" x14ac:dyDescent="0.35">
      <c r="A172" s="17">
        <v>2006</v>
      </c>
      <c r="B172" s="13" t="s">
        <v>230</v>
      </c>
      <c r="C172" s="13" t="s">
        <v>231</v>
      </c>
      <c r="D172" s="14" t="s">
        <v>258</v>
      </c>
      <c r="E172" s="15">
        <v>48202.440773445334</v>
      </c>
      <c r="F172" s="15">
        <v>483763.6</v>
      </c>
      <c r="G172" s="17">
        <v>7</v>
      </c>
      <c r="H172" s="16">
        <v>10036081</v>
      </c>
      <c r="I172" s="17">
        <f t="shared" si="10"/>
        <v>0</v>
      </c>
      <c r="J172" s="17">
        <v>0</v>
      </c>
      <c r="K172" s="17" t="s">
        <v>62</v>
      </c>
      <c r="L172" s="17">
        <v>2.137</v>
      </c>
      <c r="M172" s="17">
        <v>6.73</v>
      </c>
      <c r="N172" s="17">
        <v>18.61</v>
      </c>
      <c r="O172" s="17">
        <v>0</v>
      </c>
      <c r="P172" s="18">
        <v>6159</v>
      </c>
      <c r="Q172" s="18">
        <v>583</v>
      </c>
      <c r="R172" s="17">
        <v>76717532</v>
      </c>
      <c r="S172" s="17">
        <v>326507</v>
      </c>
      <c r="T172" s="17">
        <v>113088</v>
      </c>
      <c r="U172" s="18" t="s">
        <v>62</v>
      </c>
      <c r="V172" s="18">
        <v>1.64</v>
      </c>
      <c r="W172" s="18">
        <v>14.4</v>
      </c>
      <c r="X172" s="18" t="s">
        <v>62</v>
      </c>
      <c r="Y172" s="18" t="s">
        <v>62</v>
      </c>
      <c r="Z172" s="18"/>
      <c r="AA172" s="19">
        <v>1.64</v>
      </c>
      <c r="AB172" s="19">
        <v>14.4</v>
      </c>
      <c r="AC172" s="19">
        <v>7.1610124069250478</v>
      </c>
      <c r="AD172" s="19">
        <v>0.4704061490499184</v>
      </c>
      <c r="AE172" s="20">
        <f t="shared" si="11"/>
        <v>0.24907924729862854</v>
      </c>
      <c r="AF172" s="20">
        <f t="shared" si="12"/>
        <v>5.90046946298582E-3</v>
      </c>
      <c r="AG172" s="20">
        <f t="shared" si="13"/>
        <v>0.64195471031137996</v>
      </c>
      <c r="AH172" s="20">
        <f t="shared" si="14"/>
        <v>0</v>
      </c>
      <c r="AI172" s="20">
        <f t="shared" si="14"/>
        <v>1.6933866235750449E-5</v>
      </c>
      <c r="AJ172" s="21">
        <v>70255935.120000005</v>
      </c>
      <c r="AK172" s="21">
        <v>1664301.64</v>
      </c>
      <c r="AL172" s="21">
        <v>181071401.84</v>
      </c>
      <c r="AM172" s="21">
        <v>29066165</v>
      </c>
      <c r="AN172" s="21">
        <v>0</v>
      </c>
      <c r="AO172" s="21">
        <v>4776.41</v>
      </c>
      <c r="AP172" s="23">
        <v>9</v>
      </c>
      <c r="AQ172" s="23">
        <v>60</v>
      </c>
      <c r="AR172" s="23">
        <v>4299273</v>
      </c>
      <c r="AS172" s="23">
        <v>671.08437093124041</v>
      </c>
      <c r="AT172" s="24">
        <v>9.7681397075318852</v>
      </c>
      <c r="AU172" s="25">
        <v>65.552458907975065</v>
      </c>
      <c r="AV172" s="26">
        <v>9</v>
      </c>
      <c r="AW172" s="26">
        <v>59</v>
      </c>
      <c r="AX172" s="26">
        <v>514049</v>
      </c>
      <c r="AY172" s="26">
        <v>6370.8250575334287</v>
      </c>
      <c r="AZ172" s="27">
        <v>8.5104390074097278</v>
      </c>
      <c r="BA172" s="28">
        <v>542.18518079015814</v>
      </c>
      <c r="BB172" s="29">
        <v>9</v>
      </c>
      <c r="BC172" s="29">
        <v>47</v>
      </c>
      <c r="BD172" s="29">
        <v>13317</v>
      </c>
      <c r="BE172" s="29">
        <v>213342.18793021451</v>
      </c>
      <c r="BF172" s="29">
        <v>6.0459711080902832</v>
      </c>
      <c r="BG172" s="29">
        <v>12898.607043628443</v>
      </c>
    </row>
    <row r="173" spans="1:59" s="30" customFormat="1" x14ac:dyDescent="0.35">
      <c r="A173" s="12">
        <v>2012</v>
      </c>
      <c r="B173" s="12" t="s">
        <v>202</v>
      </c>
      <c r="C173" s="13" t="s">
        <v>203</v>
      </c>
      <c r="D173" s="14" t="s">
        <v>259</v>
      </c>
      <c r="E173" s="15">
        <v>72519.026467869175</v>
      </c>
      <c r="F173" s="15">
        <v>483286.3</v>
      </c>
      <c r="G173" s="12">
        <v>6.7</v>
      </c>
      <c r="H173" s="16">
        <v>6664269</v>
      </c>
      <c r="I173" s="17">
        <f t="shared" si="10"/>
        <v>0</v>
      </c>
      <c r="J173" s="17">
        <v>1</v>
      </c>
      <c r="K173" s="17">
        <v>45.77</v>
      </c>
      <c r="L173" s="17">
        <v>3.58</v>
      </c>
      <c r="M173" s="17">
        <v>2.75</v>
      </c>
      <c r="N173" s="17">
        <v>54.99</v>
      </c>
      <c r="O173" s="17">
        <v>1</v>
      </c>
      <c r="P173" s="18">
        <v>5296</v>
      </c>
      <c r="Q173" s="18">
        <v>597</v>
      </c>
      <c r="R173" s="17">
        <v>14346389</v>
      </c>
      <c r="S173" s="17">
        <v>14894</v>
      </c>
      <c r="T173" s="17">
        <v>13873</v>
      </c>
      <c r="U173" s="18">
        <v>3.04</v>
      </c>
      <c r="V173" s="18">
        <v>3.59</v>
      </c>
      <c r="W173" s="18">
        <v>23.45</v>
      </c>
      <c r="X173" s="18">
        <v>3.55</v>
      </c>
      <c r="Y173" s="18">
        <v>0.77</v>
      </c>
      <c r="Z173" s="18">
        <v>3.04</v>
      </c>
      <c r="AA173" s="19">
        <v>3.59</v>
      </c>
      <c r="AB173" s="19">
        <v>23.45</v>
      </c>
      <c r="AC173" s="19">
        <v>3.55</v>
      </c>
      <c r="AD173" s="19">
        <v>0.77</v>
      </c>
      <c r="AE173" s="20">
        <f t="shared" si="11"/>
        <v>5.0874945909741001E-3</v>
      </c>
      <c r="AF173" s="20">
        <f t="shared" si="12"/>
        <v>1.6114438836152989E-3</v>
      </c>
      <c r="AG173" s="20">
        <f t="shared" si="13"/>
        <v>0.9777603992776388</v>
      </c>
      <c r="AH173" s="20">
        <f t="shared" si="14"/>
        <v>0</v>
      </c>
      <c r="AI173" s="20">
        <f t="shared" si="14"/>
        <v>0</v>
      </c>
      <c r="AJ173" s="21">
        <v>1918218</v>
      </c>
      <c r="AK173" s="21">
        <v>607588</v>
      </c>
      <c r="AL173" s="21">
        <v>368660362</v>
      </c>
      <c r="AM173" s="21">
        <v>5859540</v>
      </c>
      <c r="AN173" s="21">
        <v>0</v>
      </c>
      <c r="AO173" s="21">
        <v>0</v>
      </c>
      <c r="AP173" s="22">
        <v>5</v>
      </c>
      <c r="AQ173" s="22">
        <v>31</v>
      </c>
      <c r="AR173" s="23">
        <v>2699141</v>
      </c>
      <c r="AS173" s="23">
        <v>627.15845000000002</v>
      </c>
      <c r="AT173" s="24">
        <v>14.912724000000001</v>
      </c>
      <c r="AU173" s="25">
        <v>93.526409999999998</v>
      </c>
      <c r="AV173" s="26">
        <v>5</v>
      </c>
      <c r="AW173" s="26">
        <v>30</v>
      </c>
      <c r="AX173" s="26">
        <v>389272</v>
      </c>
      <c r="AY173" s="26">
        <v>3794.0075999999999</v>
      </c>
      <c r="AZ173" s="27">
        <v>13.841518000000001</v>
      </c>
      <c r="BA173" s="28">
        <v>525.14823000000001</v>
      </c>
      <c r="BB173" s="29">
        <v>5</v>
      </c>
      <c r="BC173" s="29">
        <v>30</v>
      </c>
      <c r="BD173" s="29">
        <v>21145</v>
      </c>
      <c r="BE173" s="29">
        <v>66710.826000000001</v>
      </c>
      <c r="BF173" s="29">
        <v>12.566635</v>
      </c>
      <c r="BG173" s="29">
        <v>8383.3057000000008</v>
      </c>
    </row>
    <row r="174" spans="1:59" s="30" customFormat="1" x14ac:dyDescent="0.35">
      <c r="A174" s="12">
        <v>2012</v>
      </c>
      <c r="B174" s="12" t="s">
        <v>219</v>
      </c>
      <c r="C174" s="13" t="s">
        <v>220</v>
      </c>
      <c r="D174" s="14" t="s">
        <v>260</v>
      </c>
      <c r="E174" s="15">
        <v>58997.739957320075</v>
      </c>
      <c r="F174" s="15">
        <v>483041.4</v>
      </c>
      <c r="G174" s="12">
        <v>6.1</v>
      </c>
      <c r="H174" s="16">
        <v>8187456</v>
      </c>
      <c r="I174" s="17">
        <f t="shared" si="10"/>
        <v>0</v>
      </c>
      <c r="J174" s="17">
        <v>1</v>
      </c>
      <c r="K174" s="17">
        <v>45.77</v>
      </c>
      <c r="L174" s="17">
        <v>3.58</v>
      </c>
      <c r="M174" s="17">
        <v>2.75</v>
      </c>
      <c r="N174" s="17">
        <v>54.99</v>
      </c>
      <c r="O174" s="17">
        <v>1</v>
      </c>
      <c r="P174" s="18">
        <v>3761</v>
      </c>
      <c r="Q174" s="18">
        <v>1227</v>
      </c>
      <c r="R174" s="17">
        <v>29223189</v>
      </c>
      <c r="S174" s="17">
        <v>55685</v>
      </c>
      <c r="T174" s="17">
        <v>35778</v>
      </c>
      <c r="U174" s="18">
        <v>2.17</v>
      </c>
      <c r="V174" s="18" t="s">
        <v>62</v>
      </c>
      <c r="W174" s="18" t="s">
        <v>62</v>
      </c>
      <c r="X174" s="18" t="s">
        <v>62</v>
      </c>
      <c r="Y174" s="18" t="s">
        <v>62</v>
      </c>
      <c r="Z174" s="18">
        <v>2.17</v>
      </c>
      <c r="AA174" s="19">
        <v>2.324237813104427</v>
      </c>
      <c r="AB174" s="19">
        <v>23.49195884567845</v>
      </c>
      <c r="AC174" s="19">
        <v>3.503818060367514</v>
      </c>
      <c r="AD174" s="19">
        <v>0.75442193202762442</v>
      </c>
      <c r="AE174" s="20">
        <f t="shared" si="11"/>
        <v>2.9450158288601411E-2</v>
      </c>
      <c r="AF174" s="20">
        <f t="shared" si="12"/>
        <v>2.9589450778883218E-3</v>
      </c>
      <c r="AG174" s="20">
        <f t="shared" si="13"/>
        <v>0.89951275264107289</v>
      </c>
      <c r="AH174" s="20">
        <f t="shared" si="14"/>
        <v>0</v>
      </c>
      <c r="AI174" s="20">
        <f t="shared" si="14"/>
        <v>0</v>
      </c>
      <c r="AJ174" s="21">
        <v>12425550</v>
      </c>
      <c r="AK174" s="21">
        <v>1248432</v>
      </c>
      <c r="AL174" s="21">
        <v>379520564</v>
      </c>
      <c r="AM174" s="21">
        <v>28723390</v>
      </c>
      <c r="AN174" s="21">
        <v>0</v>
      </c>
      <c r="AO174" s="21">
        <v>0</v>
      </c>
      <c r="AP174" s="22">
        <v>3</v>
      </c>
      <c r="AQ174" s="22">
        <v>29</v>
      </c>
      <c r="AR174" s="23">
        <v>3248518</v>
      </c>
      <c r="AS174" s="23">
        <v>1116.7829999999999</v>
      </c>
      <c r="AT174" s="24">
        <v>11.078279</v>
      </c>
      <c r="AU174" s="25">
        <v>123.72033</v>
      </c>
      <c r="AV174" s="26">
        <v>3</v>
      </c>
      <c r="AW174" s="26">
        <v>28</v>
      </c>
      <c r="AX174" s="26">
        <v>419052</v>
      </c>
      <c r="AY174" s="26">
        <v>9298.1018000000004</v>
      </c>
      <c r="AZ174" s="27">
        <v>8.0798792000000006</v>
      </c>
      <c r="BA174" s="28">
        <v>751.27539999999999</v>
      </c>
      <c r="BB174" s="29">
        <v>3</v>
      </c>
      <c r="BC174" s="29">
        <v>24</v>
      </c>
      <c r="BD174" s="29">
        <v>3973</v>
      </c>
      <c r="BE174" s="29">
        <v>363196.14</v>
      </c>
      <c r="BF174" s="29">
        <v>6.7151180000000004</v>
      </c>
      <c r="BG174" s="29">
        <v>24389.048999999999</v>
      </c>
    </row>
    <row r="175" spans="1:59" s="30" customFormat="1" x14ac:dyDescent="0.35">
      <c r="A175" s="17">
        <v>2007</v>
      </c>
      <c r="B175" s="32" t="s">
        <v>230</v>
      </c>
      <c r="C175" s="13" t="s">
        <v>231</v>
      </c>
      <c r="D175" s="14" t="s">
        <v>261</v>
      </c>
      <c r="E175" s="15">
        <v>48287.309909407631</v>
      </c>
      <c r="F175" s="15">
        <v>482935.1</v>
      </c>
      <c r="G175" s="17">
        <v>7</v>
      </c>
      <c r="H175" s="16">
        <v>10001284</v>
      </c>
      <c r="I175" s="17">
        <f t="shared" si="10"/>
        <v>0</v>
      </c>
      <c r="J175" s="17">
        <v>0</v>
      </c>
      <c r="K175" s="17" t="s">
        <v>62</v>
      </c>
      <c r="L175" s="17">
        <v>2.286</v>
      </c>
      <c r="M175" s="17">
        <v>6.97</v>
      </c>
      <c r="N175" s="17">
        <v>32.78</v>
      </c>
      <c r="O175" s="17">
        <v>0</v>
      </c>
      <c r="P175" s="18">
        <v>6554</v>
      </c>
      <c r="Q175" s="18">
        <v>657</v>
      </c>
      <c r="R175" s="17">
        <v>80228027</v>
      </c>
      <c r="S175" s="17">
        <v>353356</v>
      </c>
      <c r="T175" s="17">
        <v>117456</v>
      </c>
      <c r="U175" s="18" t="s">
        <v>62</v>
      </c>
      <c r="V175" s="18">
        <v>1.69</v>
      </c>
      <c r="W175" s="18">
        <v>16.41</v>
      </c>
      <c r="X175" s="18" t="s">
        <v>62</v>
      </c>
      <c r="Y175" s="18" t="s">
        <v>62</v>
      </c>
      <c r="Z175" s="18"/>
      <c r="AA175" s="19">
        <v>1.69</v>
      </c>
      <c r="AB175" s="19">
        <v>16.41</v>
      </c>
      <c r="AC175" s="19">
        <v>7.3815467393807772</v>
      </c>
      <c r="AD175" s="19">
        <v>0.58103021845052572</v>
      </c>
      <c r="AE175" s="20">
        <f t="shared" si="11"/>
        <v>0.23565171349555045</v>
      </c>
      <c r="AF175" s="20">
        <f t="shared" si="12"/>
        <v>8.0726648221095595E-3</v>
      </c>
      <c r="AG175" s="20">
        <f t="shared" si="13"/>
        <v>0.65535692822501279</v>
      </c>
      <c r="AH175" s="20">
        <f t="shared" si="14"/>
        <v>0</v>
      </c>
      <c r="AI175" s="20">
        <f t="shared" si="14"/>
        <v>1.2694766441706983E-5</v>
      </c>
      <c r="AJ175" s="21">
        <v>73603394</v>
      </c>
      <c r="AK175" s="21">
        <v>2521414</v>
      </c>
      <c r="AL175" s="21">
        <v>204694010</v>
      </c>
      <c r="AM175" s="21">
        <v>31516953</v>
      </c>
      <c r="AN175" s="21">
        <v>0</v>
      </c>
      <c r="AO175" s="21">
        <v>3965.08</v>
      </c>
      <c r="AP175" s="23">
        <v>9</v>
      </c>
      <c r="AQ175" s="23">
        <v>60</v>
      </c>
      <c r="AR175" s="23">
        <v>4298455</v>
      </c>
      <c r="AS175" s="23">
        <v>686</v>
      </c>
      <c r="AT175" s="24">
        <v>10.212590419616999</v>
      </c>
      <c r="AU175" s="25">
        <v>70.02</v>
      </c>
      <c r="AV175" s="26">
        <v>9</v>
      </c>
      <c r="AW175" s="26">
        <v>59</v>
      </c>
      <c r="AX175" s="26">
        <v>518058</v>
      </c>
      <c r="AY175" s="26">
        <v>6442</v>
      </c>
      <c r="AZ175" s="27">
        <v>8.7744707944847899</v>
      </c>
      <c r="BA175" s="28">
        <v>565.24</v>
      </c>
      <c r="BB175" s="29">
        <v>9</v>
      </c>
      <c r="BC175" s="29">
        <v>45</v>
      </c>
      <c r="BD175" s="29">
        <v>13227</v>
      </c>
      <c r="BE175" s="29">
        <v>213445</v>
      </c>
      <c r="BF175" s="29">
        <v>6.4704148317811701</v>
      </c>
      <c r="BG175" s="29">
        <v>13810.77</v>
      </c>
    </row>
    <row r="176" spans="1:59" s="30" customFormat="1" x14ac:dyDescent="0.35">
      <c r="A176" s="17">
        <v>2008</v>
      </c>
      <c r="B176" s="32" t="s">
        <v>171</v>
      </c>
      <c r="C176" s="13" t="s">
        <v>172</v>
      </c>
      <c r="D176" s="14" t="s">
        <v>262</v>
      </c>
      <c r="E176" s="15">
        <v>50696.292405881926</v>
      </c>
      <c r="F176" s="15">
        <v>481860.3</v>
      </c>
      <c r="G176" s="17">
        <v>6.2</v>
      </c>
      <c r="H176" s="16">
        <v>9504843</v>
      </c>
      <c r="I176" s="17">
        <f t="shared" si="10"/>
        <v>1</v>
      </c>
      <c r="J176" s="17">
        <v>0</v>
      </c>
      <c r="K176" s="17">
        <v>40.69</v>
      </c>
      <c r="L176" s="17">
        <v>2.9830000000000001</v>
      </c>
      <c r="M176" s="17">
        <v>8.86</v>
      </c>
      <c r="N176" s="17">
        <v>45.88</v>
      </c>
      <c r="O176" s="17">
        <v>0</v>
      </c>
      <c r="P176" s="18">
        <v>2973</v>
      </c>
      <c r="Q176" s="18">
        <v>1633</v>
      </c>
      <c r="R176" s="17">
        <v>89749835</v>
      </c>
      <c r="S176" s="17">
        <v>535658</v>
      </c>
      <c r="T176" s="17">
        <v>118859</v>
      </c>
      <c r="U176" s="18" t="s">
        <v>62</v>
      </c>
      <c r="V176" s="18" t="s">
        <v>62</v>
      </c>
      <c r="W176" s="18">
        <v>16.22</v>
      </c>
      <c r="X176" s="18">
        <v>10.050000000000001</v>
      </c>
      <c r="Y176" s="18">
        <v>0.46</v>
      </c>
      <c r="Z176" s="18"/>
      <c r="AA176" s="19">
        <v>2.2204719344600159</v>
      </c>
      <c r="AB176" s="19">
        <v>16.22</v>
      </c>
      <c r="AC176" s="19">
        <v>10.050000000000001</v>
      </c>
      <c r="AD176" s="19">
        <v>0.46</v>
      </c>
      <c r="AE176" s="20">
        <f t="shared" si="11"/>
        <v>0.25704136204048106</v>
      </c>
      <c r="AF176" s="20">
        <f t="shared" si="12"/>
        <v>4.787291843056261E-3</v>
      </c>
      <c r="AG176" s="20">
        <f t="shared" si="13"/>
        <v>0.63502607641364417</v>
      </c>
      <c r="AH176" s="20">
        <f t="shared" si="14"/>
        <v>0</v>
      </c>
      <c r="AI176" s="20">
        <f t="shared" si="14"/>
        <v>0</v>
      </c>
      <c r="AJ176" s="21">
        <v>78975238</v>
      </c>
      <c r="AK176" s="21">
        <v>1470882</v>
      </c>
      <c r="AL176" s="21">
        <v>195109982</v>
      </c>
      <c r="AM176" s="21">
        <v>31691095</v>
      </c>
      <c r="AN176" s="21">
        <v>0</v>
      </c>
      <c r="AO176" s="21">
        <v>0</v>
      </c>
      <c r="AP176" s="23">
        <v>1</v>
      </c>
      <c r="AQ176" s="23">
        <v>97</v>
      </c>
      <c r="AR176" s="23">
        <v>4034752</v>
      </c>
      <c r="AS176" s="23">
        <v>1148</v>
      </c>
      <c r="AT176" s="24">
        <v>9.9258657982179308</v>
      </c>
      <c r="AU176" s="25">
        <v>113.96</v>
      </c>
      <c r="AV176" s="26">
        <v>1</v>
      </c>
      <c r="AW176" s="26">
        <v>97</v>
      </c>
      <c r="AX176" s="26">
        <v>543498</v>
      </c>
      <c r="AY176" s="26">
        <v>7187</v>
      </c>
      <c r="AZ176" s="27">
        <v>9.0666157498764512</v>
      </c>
      <c r="BA176" s="28">
        <v>651.66</v>
      </c>
      <c r="BB176" s="29">
        <v>1</v>
      </c>
      <c r="BC176" s="29">
        <v>75</v>
      </c>
      <c r="BD176" s="29">
        <v>15948</v>
      </c>
      <c r="BE176" s="29">
        <v>169973</v>
      </c>
      <c r="BF176" s="29">
        <v>6.6713532782240694</v>
      </c>
      <c r="BG176" s="29">
        <v>11339.53</v>
      </c>
    </row>
    <row r="177" spans="1:59" s="30" customFormat="1" x14ac:dyDescent="0.35">
      <c r="A177" s="12">
        <v>2010</v>
      </c>
      <c r="B177" s="12" t="s">
        <v>171</v>
      </c>
      <c r="C177" s="13" t="s">
        <v>172</v>
      </c>
      <c r="D177" s="14" t="s">
        <v>263</v>
      </c>
      <c r="E177" s="15">
        <v>48556.224438745092</v>
      </c>
      <c r="F177" s="15">
        <v>471588.2</v>
      </c>
      <c r="G177" s="12">
        <v>10.5</v>
      </c>
      <c r="H177" s="16">
        <v>9712209</v>
      </c>
      <c r="I177" s="17">
        <f t="shared" si="10"/>
        <v>1</v>
      </c>
      <c r="J177" s="17">
        <v>0</v>
      </c>
      <c r="K177" s="17">
        <v>44.27</v>
      </c>
      <c r="L177" s="17">
        <v>2.7050000000000001</v>
      </c>
      <c r="M177" s="17">
        <v>4.37</v>
      </c>
      <c r="N177" s="17">
        <v>49.29</v>
      </c>
      <c r="O177" s="17">
        <v>0</v>
      </c>
      <c r="P177" s="18">
        <v>3467</v>
      </c>
      <c r="Q177" s="18">
        <v>2044</v>
      </c>
      <c r="R177" s="17">
        <v>82591913</v>
      </c>
      <c r="S177" s="17">
        <v>264774</v>
      </c>
      <c r="T177" s="17">
        <v>79274</v>
      </c>
      <c r="U177" s="18" t="s">
        <v>62</v>
      </c>
      <c r="V177" s="18" t="s">
        <v>62</v>
      </c>
      <c r="W177" s="18">
        <v>17.04</v>
      </c>
      <c r="X177" s="18">
        <v>5.09</v>
      </c>
      <c r="Y177" s="18">
        <v>0.63</v>
      </c>
      <c r="Z177" s="18"/>
      <c r="AA177" s="19">
        <v>2.2935982820086371</v>
      </c>
      <c r="AB177" s="19">
        <v>17.04</v>
      </c>
      <c r="AC177" s="19">
        <v>5.09</v>
      </c>
      <c r="AD177" s="19">
        <v>0.63</v>
      </c>
      <c r="AE177" s="20">
        <f t="shared" si="11"/>
        <v>0.15092286332591273</v>
      </c>
      <c r="AF177" s="20">
        <f t="shared" si="12"/>
        <v>2.9460265983671219E-3</v>
      </c>
      <c r="AG177" s="20">
        <f t="shared" si="13"/>
        <v>0.77269676200006221</v>
      </c>
      <c r="AH177" s="20">
        <f t="shared" si="14"/>
        <v>0</v>
      </c>
      <c r="AI177" s="20">
        <f t="shared" si="14"/>
        <v>0</v>
      </c>
      <c r="AJ177" s="21">
        <v>68874200</v>
      </c>
      <c r="AK177" s="21">
        <v>1344430</v>
      </c>
      <c r="AL177" s="21">
        <v>352622990</v>
      </c>
      <c r="AM177" s="21">
        <v>33512033</v>
      </c>
      <c r="AN177" s="21">
        <v>0</v>
      </c>
      <c r="AO177" s="21">
        <v>0</v>
      </c>
      <c r="AP177" s="22">
        <v>1</v>
      </c>
      <c r="AQ177" s="22">
        <v>97</v>
      </c>
      <c r="AR177" s="23">
        <v>4054145</v>
      </c>
      <c r="AS177" s="23">
        <v>1265</v>
      </c>
      <c r="AT177" s="24">
        <v>10.07</v>
      </c>
      <c r="AU177" s="31">
        <v>127.41</v>
      </c>
      <c r="AV177" s="26">
        <v>1</v>
      </c>
      <c r="AW177" s="26">
        <v>97</v>
      </c>
      <c r="AX177" s="26">
        <v>546011</v>
      </c>
      <c r="AY177" s="26">
        <v>7310</v>
      </c>
      <c r="AZ177" s="27">
        <v>9.06</v>
      </c>
      <c r="BA177" s="28">
        <v>662.09</v>
      </c>
      <c r="BB177" s="29">
        <v>1</v>
      </c>
      <c r="BC177" s="29">
        <v>74</v>
      </c>
      <c r="BD177" s="29">
        <v>15648</v>
      </c>
      <c r="BE177" s="29">
        <v>165340</v>
      </c>
      <c r="BF177" s="29">
        <v>6.22</v>
      </c>
      <c r="BG177" s="29">
        <v>10289.379999999999</v>
      </c>
    </row>
    <row r="178" spans="1:59" s="30" customFormat="1" x14ac:dyDescent="0.35">
      <c r="A178" s="12">
        <v>2011</v>
      </c>
      <c r="B178" s="12" t="s">
        <v>171</v>
      </c>
      <c r="C178" s="13" t="s">
        <v>172</v>
      </c>
      <c r="D178" s="14" t="s">
        <v>264</v>
      </c>
      <c r="E178" s="15">
        <v>49085.430600706066</v>
      </c>
      <c r="F178" s="15">
        <v>481215.4</v>
      </c>
      <c r="G178" s="12">
        <v>10.199999999999999</v>
      </c>
      <c r="H178" s="16">
        <v>9803630</v>
      </c>
      <c r="I178" s="17">
        <f t="shared" si="10"/>
        <v>1</v>
      </c>
      <c r="J178" s="17">
        <v>0</v>
      </c>
      <c r="K178" s="17">
        <v>45.02</v>
      </c>
      <c r="L178" s="17">
        <v>3.4670000000000001</v>
      </c>
      <c r="M178" s="17">
        <v>4</v>
      </c>
      <c r="N178" s="17">
        <v>55.64</v>
      </c>
      <c r="O178" s="17">
        <v>0</v>
      </c>
      <c r="P178" s="18">
        <v>2771</v>
      </c>
      <c r="Q178" s="18">
        <v>1887</v>
      </c>
      <c r="R178" s="17">
        <v>71368349</v>
      </c>
      <c r="S178" s="17">
        <v>236889</v>
      </c>
      <c r="T178" s="17">
        <v>75152</v>
      </c>
      <c r="U178" s="18" t="s">
        <v>62</v>
      </c>
      <c r="V178" s="18" t="s">
        <v>62</v>
      </c>
      <c r="W178" s="18" t="s">
        <v>62</v>
      </c>
      <c r="X178" s="18" t="s">
        <v>62</v>
      </c>
      <c r="Y178" s="18" t="s">
        <v>62</v>
      </c>
      <c r="Z178" s="18"/>
      <c r="AA178" s="19">
        <v>2.3089180475565318</v>
      </c>
      <c r="AB178" s="19">
        <v>22.758921780738341</v>
      </c>
      <c r="AC178" s="19">
        <v>4.6524343752411106</v>
      </c>
      <c r="AD178" s="19">
        <v>0.75949643062398253</v>
      </c>
      <c r="AE178" s="20">
        <f t="shared" si="11"/>
        <v>0.11939433915333704</v>
      </c>
      <c r="AF178" s="20">
        <f t="shared" si="12"/>
        <v>2.4089019189899997E-3</v>
      </c>
      <c r="AG178" s="20">
        <f t="shared" si="13"/>
        <v>0.81190386504058865</v>
      </c>
      <c r="AH178" s="20">
        <f t="shared" si="14"/>
        <v>0</v>
      </c>
      <c r="AI178" s="20">
        <f t="shared" si="14"/>
        <v>0</v>
      </c>
      <c r="AJ178" s="21">
        <v>58183840</v>
      </c>
      <c r="AK178" s="21">
        <v>1173918</v>
      </c>
      <c r="AL178" s="21">
        <v>395661008</v>
      </c>
      <c r="AM178" s="21">
        <v>32306181</v>
      </c>
      <c r="AN178" s="21">
        <v>0</v>
      </c>
      <c r="AO178" s="21">
        <v>0</v>
      </c>
      <c r="AP178" s="22">
        <v>1</v>
      </c>
      <c r="AQ178" s="22">
        <v>97</v>
      </c>
      <c r="AR178" s="23">
        <v>4056147</v>
      </c>
      <c r="AS178" s="23">
        <v>1186</v>
      </c>
      <c r="AT178" s="24">
        <v>11.05</v>
      </c>
      <c r="AU178" s="25">
        <v>131.15</v>
      </c>
      <c r="AV178" s="26">
        <v>1</v>
      </c>
      <c r="AW178" s="26">
        <v>97</v>
      </c>
      <c r="AX178" s="26">
        <v>548674</v>
      </c>
      <c r="AY178" s="26">
        <v>7128</v>
      </c>
      <c r="AZ178" s="27">
        <v>9.8699999999999992</v>
      </c>
      <c r="BA178" s="28">
        <v>703.41</v>
      </c>
      <c r="BB178" s="29">
        <v>1</v>
      </c>
      <c r="BC178" s="29">
        <v>74</v>
      </c>
      <c r="BD178" s="29">
        <v>16241</v>
      </c>
      <c r="BE178" s="29">
        <v>161736</v>
      </c>
      <c r="BF178" s="29">
        <v>6.6</v>
      </c>
      <c r="BG178" s="29">
        <v>10672.96</v>
      </c>
    </row>
    <row r="179" spans="1:59" s="30" customFormat="1" x14ac:dyDescent="0.35">
      <c r="A179" s="12">
        <v>2010</v>
      </c>
      <c r="B179" s="12" t="s">
        <v>219</v>
      </c>
      <c r="C179" s="13" t="s">
        <v>220</v>
      </c>
      <c r="D179" s="14" t="s">
        <v>265</v>
      </c>
      <c r="E179" s="15">
        <v>59284.529269925588</v>
      </c>
      <c r="F179" s="15">
        <v>475699.3</v>
      </c>
      <c r="G179" s="12">
        <v>7.1</v>
      </c>
      <c r="H179" s="16">
        <v>8024004</v>
      </c>
      <c r="I179" s="17">
        <f t="shared" si="10"/>
        <v>0</v>
      </c>
      <c r="J179" s="17">
        <v>1</v>
      </c>
      <c r="K179" s="17">
        <v>44.27</v>
      </c>
      <c r="L179" s="17">
        <v>2.7050000000000001</v>
      </c>
      <c r="M179" s="17">
        <v>4.37</v>
      </c>
      <c r="N179" s="17">
        <v>49.29</v>
      </c>
      <c r="O179" s="17">
        <v>1</v>
      </c>
      <c r="P179" s="18">
        <v>4539</v>
      </c>
      <c r="Q179" s="18">
        <v>1476</v>
      </c>
      <c r="R179" s="17">
        <v>39719081</v>
      </c>
      <c r="S179" s="17">
        <v>119828</v>
      </c>
      <c r="T179" s="17">
        <v>48812</v>
      </c>
      <c r="U179" s="18" t="s">
        <v>62</v>
      </c>
      <c r="V179" s="18" t="s">
        <v>62</v>
      </c>
      <c r="W179" s="18" t="s">
        <v>62</v>
      </c>
      <c r="X179" s="18" t="s">
        <v>62</v>
      </c>
      <c r="Y179" s="18" t="s">
        <v>62</v>
      </c>
      <c r="Z179" s="18"/>
      <c r="AA179" s="19">
        <v>2.2935982820086371</v>
      </c>
      <c r="AB179" s="19">
        <v>17.815786882646659</v>
      </c>
      <c r="AC179" s="19">
        <v>4.9924248044436963</v>
      </c>
      <c r="AD179" s="19">
        <v>0.70992248279802228</v>
      </c>
      <c r="AE179" s="20">
        <f t="shared" si="11"/>
        <v>6.4198831636897463E-2</v>
      </c>
      <c r="AF179" s="20">
        <f t="shared" si="12"/>
        <v>1.3524831021047073E-2</v>
      </c>
      <c r="AG179" s="20">
        <f t="shared" si="13"/>
        <v>0.84175993702800878</v>
      </c>
      <c r="AH179" s="20">
        <f t="shared" si="14"/>
        <v>0</v>
      </c>
      <c r="AI179" s="20">
        <f t="shared" si="14"/>
        <v>0</v>
      </c>
      <c r="AJ179" s="21">
        <v>21186800</v>
      </c>
      <c r="AK179" s="21">
        <v>4463444</v>
      </c>
      <c r="AL179" s="21">
        <v>277796324</v>
      </c>
      <c r="AM179" s="21">
        <v>26571899</v>
      </c>
      <c r="AN179" s="21">
        <v>0</v>
      </c>
      <c r="AO179" s="21">
        <v>0</v>
      </c>
      <c r="AP179" s="22">
        <v>4</v>
      </c>
      <c r="AQ179" s="22">
        <v>33</v>
      </c>
      <c r="AR179" s="23">
        <v>3258959</v>
      </c>
      <c r="AS179" s="23">
        <v>1239</v>
      </c>
      <c r="AT179" s="24">
        <v>10.45</v>
      </c>
      <c r="AU179" s="31">
        <v>129.43</v>
      </c>
      <c r="AV179" s="26">
        <v>4</v>
      </c>
      <c r="AW179" s="26">
        <v>33</v>
      </c>
      <c r="AX179" s="26">
        <v>419950</v>
      </c>
      <c r="AY179" s="26">
        <v>9532</v>
      </c>
      <c r="AZ179" s="27">
        <v>7.65</v>
      </c>
      <c r="BA179" s="28">
        <v>729.5</v>
      </c>
      <c r="BB179" s="29">
        <v>4</v>
      </c>
      <c r="BC179" s="29">
        <v>27</v>
      </c>
      <c r="BD179" s="29">
        <v>5380</v>
      </c>
      <c r="BE179" s="29">
        <v>265508</v>
      </c>
      <c r="BF179" s="29">
        <v>6.66</v>
      </c>
      <c r="BG179" s="29">
        <v>17678.45</v>
      </c>
    </row>
    <row r="180" spans="1:59" s="30" customFormat="1" x14ac:dyDescent="0.35">
      <c r="A180" s="12">
        <v>2011</v>
      </c>
      <c r="B180" s="12" t="s">
        <v>219</v>
      </c>
      <c r="C180" s="13" t="s">
        <v>220</v>
      </c>
      <c r="D180" s="14" t="s">
        <v>266</v>
      </c>
      <c r="E180" s="15">
        <v>59188.537967033866</v>
      </c>
      <c r="F180" s="15">
        <v>479571.4</v>
      </c>
      <c r="G180" s="12">
        <v>6.6</v>
      </c>
      <c r="H180" s="16">
        <v>8102437</v>
      </c>
      <c r="I180" s="17">
        <f t="shared" si="10"/>
        <v>0</v>
      </c>
      <c r="J180" s="17">
        <v>1</v>
      </c>
      <c r="K180" s="17">
        <v>45.02</v>
      </c>
      <c r="L180" s="17">
        <v>3.4670000000000001</v>
      </c>
      <c r="M180" s="17">
        <v>4</v>
      </c>
      <c r="N180" s="17">
        <v>55.64</v>
      </c>
      <c r="O180" s="17">
        <v>1</v>
      </c>
      <c r="P180" s="18">
        <v>4038</v>
      </c>
      <c r="Q180" s="18">
        <v>1281</v>
      </c>
      <c r="R180" s="17">
        <v>32636730</v>
      </c>
      <c r="S180" s="17">
        <v>86338</v>
      </c>
      <c r="T180" s="17">
        <v>43720</v>
      </c>
      <c r="U180" s="18" t="s">
        <v>62</v>
      </c>
      <c r="V180" s="18" t="s">
        <v>62</v>
      </c>
      <c r="W180" s="18" t="s">
        <v>62</v>
      </c>
      <c r="X180" s="18" t="s">
        <v>62</v>
      </c>
      <c r="Y180" s="18" t="s">
        <v>62</v>
      </c>
      <c r="Z180" s="18"/>
      <c r="AA180" s="19">
        <v>2.3089180475565318</v>
      </c>
      <c r="AB180" s="19">
        <v>22.758921780738341</v>
      </c>
      <c r="AC180" s="19">
        <v>4.6524343752411106</v>
      </c>
      <c r="AD180" s="19">
        <v>0.75949643062398253</v>
      </c>
      <c r="AE180" s="20">
        <f t="shared" si="11"/>
        <v>5.1303582522498094E-2</v>
      </c>
      <c r="AF180" s="20">
        <f t="shared" si="12"/>
        <v>5.2875459228133173E-3</v>
      </c>
      <c r="AG180" s="20">
        <f t="shared" si="13"/>
        <v>0.86551930764620699</v>
      </c>
      <c r="AH180" s="20">
        <f t="shared" si="14"/>
        <v>0</v>
      </c>
      <c r="AI180" s="20">
        <f t="shared" si="14"/>
        <v>0</v>
      </c>
      <c r="AJ180" s="21">
        <v>16827720</v>
      </c>
      <c r="AK180" s="21">
        <v>1734330</v>
      </c>
      <c r="AL180" s="21">
        <v>283892778</v>
      </c>
      <c r="AM180" s="21">
        <v>25547997</v>
      </c>
      <c r="AN180" s="21">
        <v>0</v>
      </c>
      <c r="AO180" s="21">
        <v>0</v>
      </c>
      <c r="AP180" s="22">
        <v>3</v>
      </c>
      <c r="AQ180" s="22">
        <v>32</v>
      </c>
      <c r="AR180" s="23">
        <v>3225395</v>
      </c>
      <c r="AS180" s="23">
        <v>1183</v>
      </c>
      <c r="AT180" s="24">
        <v>10.64</v>
      </c>
      <c r="AU180" s="25">
        <v>125.86</v>
      </c>
      <c r="AV180" s="26">
        <v>3</v>
      </c>
      <c r="AW180" s="26">
        <v>32</v>
      </c>
      <c r="AX180" s="26">
        <v>414137</v>
      </c>
      <c r="AY180" s="26">
        <v>9468</v>
      </c>
      <c r="AZ180" s="27">
        <v>7.95</v>
      </c>
      <c r="BA180" s="28">
        <v>753.15</v>
      </c>
      <c r="BB180" s="29">
        <v>3</v>
      </c>
      <c r="BC180" s="29">
        <v>26</v>
      </c>
      <c r="BD180" s="29">
        <v>4082</v>
      </c>
      <c r="BE180" s="29">
        <v>351503</v>
      </c>
      <c r="BF180" s="29">
        <v>6.49</v>
      </c>
      <c r="BG180" s="29">
        <v>22824.33</v>
      </c>
    </row>
    <row r="181" spans="1:59" s="30" customFormat="1" x14ac:dyDescent="0.35">
      <c r="A181" s="12">
        <v>2014</v>
      </c>
      <c r="B181" s="12" t="s">
        <v>230</v>
      </c>
      <c r="C181" s="13" t="s">
        <v>231</v>
      </c>
      <c r="D181" s="14" t="s">
        <v>267</v>
      </c>
      <c r="E181" s="15">
        <v>48281.645862433201</v>
      </c>
      <c r="F181" s="15">
        <v>479534.9</v>
      </c>
      <c r="G181" s="12">
        <v>7.2</v>
      </c>
      <c r="H181" s="16">
        <v>9932033</v>
      </c>
      <c r="I181" s="17">
        <f t="shared" si="10"/>
        <v>0</v>
      </c>
      <c r="J181" s="17">
        <v>0</v>
      </c>
      <c r="K181" s="17">
        <v>45.67</v>
      </c>
      <c r="L181" s="17">
        <v>3.117</v>
      </c>
      <c r="M181" s="17">
        <v>4.37</v>
      </c>
      <c r="N181" s="17">
        <v>46.16</v>
      </c>
      <c r="O181" s="17">
        <v>0</v>
      </c>
      <c r="P181" s="18">
        <v>7670</v>
      </c>
      <c r="Q181" s="18">
        <v>443</v>
      </c>
      <c r="R181" s="17">
        <v>64263795</v>
      </c>
      <c r="S181" s="17">
        <v>157408</v>
      </c>
      <c r="T181" s="17">
        <v>69996</v>
      </c>
      <c r="U181" s="18" t="s">
        <v>62</v>
      </c>
      <c r="V181" s="18">
        <v>2.6</v>
      </c>
      <c r="W181" s="18">
        <v>21.3</v>
      </c>
      <c r="X181" s="18">
        <v>6.57</v>
      </c>
      <c r="Y181" s="18">
        <v>0.7</v>
      </c>
      <c r="Z181" s="18"/>
      <c r="AA181" s="19">
        <v>2.6</v>
      </c>
      <c r="AB181" s="19">
        <v>21.3</v>
      </c>
      <c r="AC181" s="19">
        <v>6.57</v>
      </c>
      <c r="AD181" s="19">
        <v>0.7</v>
      </c>
      <c r="AE181" s="20">
        <f t="shared" si="11"/>
        <v>0.18718552743509353</v>
      </c>
      <c r="AF181" s="20">
        <f t="shared" si="12"/>
        <v>1.4559045574925614E-2</v>
      </c>
      <c r="AG181" s="20">
        <f t="shared" si="13"/>
        <v>0.69916693817991882</v>
      </c>
      <c r="AH181" s="20">
        <f t="shared" si="14"/>
        <v>0</v>
      </c>
      <c r="AI181" s="20">
        <f t="shared" si="14"/>
        <v>5.7417129295667152E-5</v>
      </c>
      <c r="AJ181" s="21">
        <v>59059954</v>
      </c>
      <c r="AK181" s="21">
        <v>4593606</v>
      </c>
      <c r="AL181" s="21">
        <v>220598076</v>
      </c>
      <c r="AM181" s="21">
        <v>31245848</v>
      </c>
      <c r="AN181" s="21">
        <v>0</v>
      </c>
      <c r="AO181" s="21">
        <v>18116</v>
      </c>
      <c r="AP181" s="22">
        <v>8</v>
      </c>
      <c r="AQ181" s="22">
        <v>40</v>
      </c>
      <c r="AR181" s="23">
        <v>4273126</v>
      </c>
      <c r="AS181" s="23">
        <v>653.60018000000002</v>
      </c>
      <c r="AT181" s="24">
        <v>14.460680999999999</v>
      </c>
      <c r="AU181" s="25">
        <v>94.515034</v>
      </c>
      <c r="AV181" s="26">
        <v>8</v>
      </c>
      <c r="AW181" s="26">
        <v>39</v>
      </c>
      <c r="AX181" s="26">
        <v>522422</v>
      </c>
      <c r="AY181" s="26">
        <v>5957.6559999999999</v>
      </c>
      <c r="AZ181" s="27">
        <v>10.870542</v>
      </c>
      <c r="BA181" s="28">
        <v>647.62950000000001</v>
      </c>
      <c r="BB181" s="29">
        <v>8</v>
      </c>
      <c r="BC181" s="29">
        <v>29</v>
      </c>
      <c r="BD181" s="29">
        <v>13289</v>
      </c>
      <c r="BE181" s="29">
        <v>203463.61</v>
      </c>
      <c r="BF181" s="29">
        <v>7.6777350000000002</v>
      </c>
      <c r="BG181" s="29">
        <v>15621.397000000001</v>
      </c>
    </row>
    <row r="182" spans="1:59" s="30" customFormat="1" x14ac:dyDescent="0.35">
      <c r="A182" s="17">
        <v>2007</v>
      </c>
      <c r="B182" s="32" t="s">
        <v>199</v>
      </c>
      <c r="C182" s="13" t="s">
        <v>200</v>
      </c>
      <c r="D182" s="14" t="s">
        <v>268</v>
      </c>
      <c r="E182" s="15">
        <v>52414.878334009831</v>
      </c>
      <c r="F182" s="15">
        <v>477920.8</v>
      </c>
      <c r="G182" s="17">
        <v>4.7</v>
      </c>
      <c r="H182" s="16">
        <v>9118037</v>
      </c>
      <c r="I182" s="17">
        <f t="shared" si="10"/>
        <v>0</v>
      </c>
      <c r="J182" s="17">
        <v>0</v>
      </c>
      <c r="K182" s="17" t="s">
        <v>62</v>
      </c>
      <c r="L182" s="17">
        <v>2.286</v>
      </c>
      <c r="M182" s="17">
        <v>6.97</v>
      </c>
      <c r="N182" s="17">
        <v>32.78</v>
      </c>
      <c r="O182" s="17">
        <v>0</v>
      </c>
      <c r="P182" s="18">
        <v>3116</v>
      </c>
      <c r="Q182" s="18">
        <v>1626</v>
      </c>
      <c r="R182" s="17">
        <v>79416549</v>
      </c>
      <c r="S182" s="17">
        <v>365242</v>
      </c>
      <c r="T182" s="17">
        <v>60636</v>
      </c>
      <c r="U182" s="18" t="s">
        <v>62</v>
      </c>
      <c r="V182" s="18">
        <v>2.75</v>
      </c>
      <c r="W182" s="18">
        <v>14.91</v>
      </c>
      <c r="X182" s="18">
        <v>7.94</v>
      </c>
      <c r="Y182" s="18">
        <v>0.41</v>
      </c>
      <c r="Z182" s="18"/>
      <c r="AA182" s="19">
        <v>2.75</v>
      </c>
      <c r="AB182" s="19">
        <v>14.91</v>
      </c>
      <c r="AC182" s="19">
        <v>7.94</v>
      </c>
      <c r="AD182" s="19">
        <v>0.41</v>
      </c>
      <c r="AE182" s="20">
        <f t="shared" si="11"/>
        <v>0.34559938426640885</v>
      </c>
      <c r="AF182" s="20">
        <f t="shared" si="12"/>
        <v>7.9374650011847965E-3</v>
      </c>
      <c r="AG182" s="20">
        <f t="shared" si="13"/>
        <v>0.43223144166901045</v>
      </c>
      <c r="AH182" s="20">
        <f t="shared" si="14"/>
        <v>0</v>
      </c>
      <c r="AI182" s="20">
        <f t="shared" si="14"/>
        <v>0</v>
      </c>
      <c r="AJ182" s="21">
        <v>64600266</v>
      </c>
      <c r="AK182" s="21">
        <v>1483690</v>
      </c>
      <c r="AL182" s="21">
        <v>80793738</v>
      </c>
      <c r="AM182" s="21">
        <v>40044705</v>
      </c>
      <c r="AN182" s="21">
        <v>0</v>
      </c>
      <c r="AO182" s="21">
        <v>0</v>
      </c>
      <c r="AP182" s="23">
        <v>3</v>
      </c>
      <c r="AQ182" s="23">
        <v>107</v>
      </c>
      <c r="AR182" s="23">
        <v>4090510</v>
      </c>
      <c r="AS182" s="23">
        <v>1143</v>
      </c>
      <c r="AT182" s="24">
        <v>9.3965500352069391</v>
      </c>
      <c r="AU182" s="25">
        <v>107.38</v>
      </c>
      <c r="AV182" s="26">
        <v>3</v>
      </c>
      <c r="AW182" s="26">
        <v>106</v>
      </c>
      <c r="AX182" s="26">
        <v>639991</v>
      </c>
      <c r="AY182" s="26">
        <v>6095</v>
      </c>
      <c r="AZ182" s="27">
        <v>7.42892142609346</v>
      </c>
      <c r="BA182" s="28">
        <v>452.77</v>
      </c>
      <c r="BB182" s="29">
        <v>3</v>
      </c>
      <c r="BC182" s="29">
        <v>68</v>
      </c>
      <c r="BD182" s="29">
        <v>10748</v>
      </c>
      <c r="BE182" s="29">
        <v>224681</v>
      </c>
      <c r="BF182" s="29">
        <v>5.4650224120387101</v>
      </c>
      <c r="BG182" s="29">
        <v>12278.84</v>
      </c>
    </row>
    <row r="183" spans="1:59" s="30" customFormat="1" x14ac:dyDescent="0.35">
      <c r="A183" s="12">
        <v>2015</v>
      </c>
      <c r="B183" s="12" t="s">
        <v>182</v>
      </c>
      <c r="C183" s="13" t="s">
        <v>183</v>
      </c>
      <c r="D183" s="14" t="s">
        <v>269</v>
      </c>
      <c r="E183" s="15">
        <v>66512.670693945984</v>
      </c>
      <c r="F183" s="15">
        <v>476715.4</v>
      </c>
      <c r="G183" s="12">
        <v>5.6</v>
      </c>
      <c r="H183" s="16">
        <v>7167287</v>
      </c>
      <c r="I183" s="17">
        <f t="shared" si="10"/>
        <v>0</v>
      </c>
      <c r="J183" s="17">
        <v>1</v>
      </c>
      <c r="K183" s="17">
        <v>42.6</v>
      </c>
      <c r="L183" s="17">
        <v>1.8220000000000001</v>
      </c>
      <c r="M183" s="17">
        <v>2.62</v>
      </c>
      <c r="N183" s="17">
        <v>44.13</v>
      </c>
      <c r="O183" s="17">
        <v>0</v>
      </c>
      <c r="P183" s="18">
        <v>4889</v>
      </c>
      <c r="Q183" s="18">
        <v>307</v>
      </c>
      <c r="R183" s="17">
        <v>11586243</v>
      </c>
      <c r="S183" s="17">
        <v>11546</v>
      </c>
      <c r="T183" s="17">
        <v>13931</v>
      </c>
      <c r="U183" s="18" t="s">
        <v>62</v>
      </c>
      <c r="V183" s="18" t="s">
        <v>62</v>
      </c>
      <c r="W183" s="18" t="s">
        <v>62</v>
      </c>
      <c r="X183" s="18" t="s">
        <v>62</v>
      </c>
      <c r="Y183" s="18" t="s">
        <v>62</v>
      </c>
      <c r="Z183" s="18"/>
      <c r="AA183" s="19">
        <v>2.25948627072199</v>
      </c>
      <c r="AB183" s="19">
        <v>12.08771849023859</v>
      </c>
      <c r="AC183" s="19">
        <v>3.3843619636206599</v>
      </c>
      <c r="AD183" s="19">
        <v>0.66963877086385626</v>
      </c>
      <c r="AE183" s="20">
        <f t="shared" si="11"/>
        <v>3.3275578988251633E-2</v>
      </c>
      <c r="AF183" s="20">
        <f t="shared" si="12"/>
        <v>3.6621655809185083E-4</v>
      </c>
      <c r="AG183" s="20">
        <f t="shared" si="13"/>
        <v>0.92654256090805254</v>
      </c>
      <c r="AH183" s="20">
        <f t="shared" si="14"/>
        <v>0</v>
      </c>
      <c r="AI183" s="20">
        <f t="shared" si="14"/>
        <v>4.4250477037686708E-5</v>
      </c>
      <c r="AJ183" s="21">
        <v>6828000</v>
      </c>
      <c r="AK183" s="21">
        <v>75146</v>
      </c>
      <c r="AL183" s="21">
        <v>190122390</v>
      </c>
      <c r="AM183" s="21">
        <v>8160912</v>
      </c>
      <c r="AN183" s="21">
        <v>0</v>
      </c>
      <c r="AO183" s="21">
        <v>9080</v>
      </c>
      <c r="AP183" s="22">
        <v>3</v>
      </c>
      <c r="AQ183" s="22">
        <v>48</v>
      </c>
      <c r="AR183" s="23">
        <v>2945760</v>
      </c>
      <c r="AS183" s="23">
        <v>963.87086999999997</v>
      </c>
      <c r="AT183" s="24">
        <v>9.0928363000000001</v>
      </c>
      <c r="AU183" s="25">
        <v>87.643199999999993</v>
      </c>
      <c r="AV183" s="26">
        <v>3</v>
      </c>
      <c r="AW183" s="26">
        <v>48</v>
      </c>
      <c r="AX183" s="26">
        <v>365095</v>
      </c>
      <c r="AY183" s="26">
        <v>6680.1134000000002</v>
      </c>
      <c r="AZ183" s="27">
        <v>8.2197338999999996</v>
      </c>
      <c r="BA183" s="28">
        <v>549.08753999999999</v>
      </c>
      <c r="BB183" s="29">
        <v>3</v>
      </c>
      <c r="BC183" s="29">
        <v>39</v>
      </c>
      <c r="BD183" s="29">
        <v>29163</v>
      </c>
      <c r="BE183" s="29">
        <v>76501.899999999994</v>
      </c>
      <c r="BF183" s="29">
        <v>4.3511829000000004</v>
      </c>
      <c r="BG183" s="29">
        <v>3328.7375999999999</v>
      </c>
    </row>
    <row r="184" spans="1:59" s="30" customFormat="1" x14ac:dyDescent="0.35">
      <c r="A184" s="17">
        <v>2009</v>
      </c>
      <c r="B184" s="32" t="s">
        <v>199</v>
      </c>
      <c r="C184" s="13" t="s">
        <v>200</v>
      </c>
      <c r="D184" s="14" t="s">
        <v>270</v>
      </c>
      <c r="E184" s="15">
        <v>50119.815026425553</v>
      </c>
      <c r="F184" s="15">
        <v>473610.5</v>
      </c>
      <c r="G184" s="17">
        <v>10.6</v>
      </c>
      <c r="H184" s="16">
        <v>9449566</v>
      </c>
      <c r="I184" s="17">
        <f t="shared" si="10"/>
        <v>0</v>
      </c>
      <c r="J184" s="17">
        <v>0</v>
      </c>
      <c r="K184" s="17">
        <v>43.33</v>
      </c>
      <c r="L184" s="17">
        <v>2.141</v>
      </c>
      <c r="M184" s="17">
        <v>3.94</v>
      </c>
      <c r="N184" s="17">
        <v>45.86</v>
      </c>
      <c r="O184" s="17">
        <v>0</v>
      </c>
      <c r="P184" s="18">
        <v>3530</v>
      </c>
      <c r="Q184" s="18">
        <v>1381</v>
      </c>
      <c r="R184" s="17">
        <v>64845048</v>
      </c>
      <c r="S184" s="17">
        <v>126172</v>
      </c>
      <c r="T184" s="17">
        <v>44247</v>
      </c>
      <c r="U184" s="18" t="s">
        <v>62</v>
      </c>
      <c r="V184" s="18">
        <v>3.59</v>
      </c>
      <c r="W184" s="18">
        <v>12.28</v>
      </c>
      <c r="X184" s="18">
        <v>7.63</v>
      </c>
      <c r="Y184" s="18">
        <v>0.5</v>
      </c>
      <c r="Z184" s="18"/>
      <c r="AA184" s="19">
        <v>3.59</v>
      </c>
      <c r="AB184" s="19">
        <v>12.28</v>
      </c>
      <c r="AC184" s="19">
        <v>7.63</v>
      </c>
      <c r="AD184" s="19">
        <v>0.5</v>
      </c>
      <c r="AE184" s="20">
        <f t="shared" si="11"/>
        <v>0.30146118162062158</v>
      </c>
      <c r="AF184" s="20">
        <f t="shared" si="12"/>
        <v>6.152128879557169E-3</v>
      </c>
      <c r="AG184" s="20">
        <f t="shared" si="13"/>
        <v>0.45826171511386959</v>
      </c>
      <c r="AH184" s="20">
        <f t="shared" si="14"/>
        <v>0</v>
      </c>
      <c r="AI184" s="20">
        <f t="shared" si="14"/>
        <v>0</v>
      </c>
      <c r="AJ184" s="21">
        <v>52595838</v>
      </c>
      <c r="AK184" s="21">
        <v>1073360</v>
      </c>
      <c r="AL184" s="21">
        <v>79952778</v>
      </c>
      <c r="AM184" s="21">
        <v>40847711</v>
      </c>
      <c r="AN184" s="21">
        <v>0</v>
      </c>
      <c r="AO184" s="21">
        <v>0</v>
      </c>
      <c r="AP184" s="23">
        <v>3</v>
      </c>
      <c r="AQ184" s="23">
        <v>106</v>
      </c>
      <c r="AR184" s="23">
        <v>4175829</v>
      </c>
      <c r="AS184" s="23">
        <v>1124</v>
      </c>
      <c r="AT184" s="24">
        <v>9.99</v>
      </c>
      <c r="AU184" s="31">
        <v>112.3</v>
      </c>
      <c r="AV184" s="26">
        <v>3</v>
      </c>
      <c r="AW184" s="26">
        <v>105</v>
      </c>
      <c r="AX184" s="26">
        <v>650652</v>
      </c>
      <c r="AY184" s="26">
        <v>5922</v>
      </c>
      <c r="AZ184" s="27">
        <v>7.98</v>
      </c>
      <c r="BA184" s="28">
        <v>472.59</v>
      </c>
      <c r="BB184" s="29">
        <v>3</v>
      </c>
      <c r="BC184" s="29">
        <v>71</v>
      </c>
      <c r="BD184" s="29">
        <v>11375</v>
      </c>
      <c r="BE184" s="29">
        <v>183880</v>
      </c>
      <c r="BF184" s="29">
        <v>5.99</v>
      </c>
      <c r="BG184" s="29">
        <v>11014.73</v>
      </c>
    </row>
    <row r="185" spans="1:59" s="30" customFormat="1" x14ac:dyDescent="0.35">
      <c r="A185" s="12">
        <v>2013</v>
      </c>
      <c r="B185" s="12" t="s">
        <v>230</v>
      </c>
      <c r="C185" s="13" t="s">
        <v>231</v>
      </c>
      <c r="D185" s="14" t="s">
        <v>271</v>
      </c>
      <c r="E185" s="15">
        <v>47684.250275497179</v>
      </c>
      <c r="F185" s="15">
        <v>472779.9</v>
      </c>
      <c r="G185" s="12">
        <v>8.8000000000000007</v>
      </c>
      <c r="H185" s="16">
        <v>9914802</v>
      </c>
      <c r="I185" s="17">
        <f t="shared" si="10"/>
        <v>0</v>
      </c>
      <c r="J185" s="17">
        <v>0</v>
      </c>
      <c r="K185" s="17">
        <v>45.02</v>
      </c>
      <c r="L185" s="17">
        <v>3.4830000000000001</v>
      </c>
      <c r="M185" s="17">
        <v>3.73</v>
      </c>
      <c r="N185" s="17">
        <v>51.99</v>
      </c>
      <c r="O185" s="17">
        <v>0</v>
      </c>
      <c r="P185" s="18">
        <v>7009</v>
      </c>
      <c r="Q185" s="18">
        <v>540</v>
      </c>
      <c r="R185" s="17">
        <v>67192653</v>
      </c>
      <c r="S185" s="17">
        <v>215083</v>
      </c>
      <c r="T185" s="17">
        <v>78069</v>
      </c>
      <c r="U185" s="18">
        <v>2.5099999999999998</v>
      </c>
      <c r="V185" s="18">
        <v>2.66</v>
      </c>
      <c r="W185" s="18">
        <v>22.75</v>
      </c>
      <c r="X185" s="18">
        <v>4.49</v>
      </c>
      <c r="Y185" s="18">
        <v>0.8</v>
      </c>
      <c r="Z185" s="18">
        <v>2.5099999999999998</v>
      </c>
      <c r="AA185" s="19">
        <v>2.66</v>
      </c>
      <c r="AB185" s="19">
        <v>22.75</v>
      </c>
      <c r="AC185" s="19">
        <v>4.49</v>
      </c>
      <c r="AD185" s="19">
        <v>0.8</v>
      </c>
      <c r="AE185" s="20">
        <f t="shared" si="11"/>
        <v>0.20645438618865583</v>
      </c>
      <c r="AF185" s="20">
        <f t="shared" si="12"/>
        <v>6.3610324395316107E-3</v>
      </c>
      <c r="AG185" s="20">
        <f t="shared" si="13"/>
        <v>0.69341282335915033</v>
      </c>
      <c r="AH185" s="20">
        <f t="shared" si="14"/>
        <v>0</v>
      </c>
      <c r="AI185" s="20">
        <f t="shared" si="14"/>
        <v>5.1983958971383673E-5</v>
      </c>
      <c r="AJ185" s="21">
        <v>63709402</v>
      </c>
      <c r="AK185" s="21">
        <v>1962940</v>
      </c>
      <c r="AL185" s="21">
        <v>213979064</v>
      </c>
      <c r="AM185" s="21">
        <v>28920823</v>
      </c>
      <c r="AN185" s="21">
        <v>0</v>
      </c>
      <c r="AO185" s="21">
        <v>16041.64</v>
      </c>
      <c r="AP185" s="22">
        <v>8</v>
      </c>
      <c r="AQ185" s="22">
        <v>41</v>
      </c>
      <c r="AR185" s="23">
        <v>4265264</v>
      </c>
      <c r="AS185" s="23">
        <v>664.53814999999997</v>
      </c>
      <c r="AT185" s="24">
        <v>14.589551999999999</v>
      </c>
      <c r="AU185" s="25">
        <v>96.953136999999998</v>
      </c>
      <c r="AV185" s="26">
        <v>8</v>
      </c>
      <c r="AW185" s="26">
        <v>39</v>
      </c>
      <c r="AX185" s="26">
        <v>520327</v>
      </c>
      <c r="AY185" s="26">
        <v>6037.4726000000001</v>
      </c>
      <c r="AZ185" s="27">
        <v>11.063812</v>
      </c>
      <c r="BA185" s="28">
        <v>667.97464000000002</v>
      </c>
      <c r="BB185" s="29">
        <v>8</v>
      </c>
      <c r="BC185" s="29">
        <v>29</v>
      </c>
      <c r="BD185" s="29">
        <v>13419</v>
      </c>
      <c r="BE185" s="29">
        <v>194509.86</v>
      </c>
      <c r="BF185" s="29">
        <v>7.7157220000000004</v>
      </c>
      <c r="BG185" s="29">
        <v>15007.84</v>
      </c>
    </row>
    <row r="186" spans="1:59" s="30" customFormat="1" x14ac:dyDescent="0.35">
      <c r="A186" s="12">
        <v>2010</v>
      </c>
      <c r="B186" s="12" t="s">
        <v>202</v>
      </c>
      <c r="C186" s="13" t="s">
        <v>203</v>
      </c>
      <c r="D186" s="14" t="s">
        <v>272</v>
      </c>
      <c r="E186" s="15">
        <v>70408.135915351391</v>
      </c>
      <c r="F186" s="15">
        <v>462330.8</v>
      </c>
      <c r="G186" s="12">
        <v>8.3000000000000007</v>
      </c>
      <c r="H186" s="16">
        <v>6566440</v>
      </c>
      <c r="I186" s="17">
        <f t="shared" si="10"/>
        <v>0</v>
      </c>
      <c r="J186" s="17">
        <v>1</v>
      </c>
      <c r="K186" s="17">
        <v>44.27</v>
      </c>
      <c r="L186" s="17">
        <v>2.7050000000000001</v>
      </c>
      <c r="M186" s="17">
        <v>4.37</v>
      </c>
      <c r="N186" s="17">
        <v>49.29</v>
      </c>
      <c r="O186" s="17">
        <v>1</v>
      </c>
      <c r="P186" s="18">
        <v>5722</v>
      </c>
      <c r="Q186" s="18">
        <v>687</v>
      </c>
      <c r="R186" s="17">
        <v>20291010</v>
      </c>
      <c r="S186" s="17">
        <v>34938</v>
      </c>
      <c r="T186" s="17">
        <v>17308</v>
      </c>
      <c r="U186" s="18" t="s">
        <v>62</v>
      </c>
      <c r="V186" s="18" t="s">
        <v>62</v>
      </c>
      <c r="W186" s="18">
        <v>15.79</v>
      </c>
      <c r="X186" s="18" t="s">
        <v>62</v>
      </c>
      <c r="Y186" s="18">
        <v>0.65</v>
      </c>
      <c r="Z186" s="18"/>
      <c r="AA186" s="19">
        <v>2.2935982820086371</v>
      </c>
      <c r="AB186" s="19">
        <v>15.79</v>
      </c>
      <c r="AC186" s="19">
        <v>4.9924248044436963</v>
      </c>
      <c r="AD186" s="19">
        <v>0.65</v>
      </c>
      <c r="AE186" s="20">
        <f t="shared" si="11"/>
        <v>1.7770850699053202E-2</v>
      </c>
      <c r="AF186" s="20">
        <f t="shared" si="12"/>
        <v>2.780191035882762E-3</v>
      </c>
      <c r="AG186" s="20">
        <f t="shared" si="13"/>
        <v>0.96443774440968266</v>
      </c>
      <c r="AH186" s="20">
        <f t="shared" si="14"/>
        <v>0</v>
      </c>
      <c r="AI186" s="20">
        <f t="shared" si="14"/>
        <v>0</v>
      </c>
      <c r="AJ186" s="21">
        <v>7005734</v>
      </c>
      <c r="AK186" s="21">
        <v>1096024</v>
      </c>
      <c r="AL186" s="21">
        <v>380206576</v>
      </c>
      <c r="AM186" s="21">
        <v>5917813</v>
      </c>
      <c r="AN186" s="21">
        <v>0</v>
      </c>
      <c r="AO186" s="21">
        <v>0</v>
      </c>
      <c r="AP186" s="22">
        <v>5</v>
      </c>
      <c r="AQ186" s="22">
        <v>45</v>
      </c>
      <c r="AR186" s="23">
        <v>2674717</v>
      </c>
      <c r="AS186" s="23">
        <v>667</v>
      </c>
      <c r="AT186" s="24">
        <v>14.59</v>
      </c>
      <c r="AU186" s="31">
        <v>97.34</v>
      </c>
      <c r="AV186" s="26">
        <v>5</v>
      </c>
      <c r="AW186" s="26">
        <v>45</v>
      </c>
      <c r="AX186" s="26">
        <v>379709</v>
      </c>
      <c r="AY186" s="26">
        <v>4004</v>
      </c>
      <c r="AZ186" s="27">
        <v>14.53</v>
      </c>
      <c r="BA186" s="28">
        <v>581.80999999999995</v>
      </c>
      <c r="BB186" s="29">
        <v>5</v>
      </c>
      <c r="BC186" s="29">
        <v>41</v>
      </c>
      <c r="BD186" s="29">
        <v>16162</v>
      </c>
      <c r="BE186" s="29">
        <v>88253</v>
      </c>
      <c r="BF186" s="29">
        <v>13.71</v>
      </c>
      <c r="BG186" s="29">
        <v>12102.24</v>
      </c>
    </row>
    <row r="187" spans="1:59" s="30" customFormat="1" x14ac:dyDescent="0.35">
      <c r="A187" s="12">
        <v>2011</v>
      </c>
      <c r="B187" s="12" t="s">
        <v>202</v>
      </c>
      <c r="C187" s="13" t="s">
        <v>203</v>
      </c>
      <c r="D187" s="14" t="s">
        <v>273</v>
      </c>
      <c r="E187" s="15">
        <v>71461.856866526025</v>
      </c>
      <c r="F187" s="15">
        <v>472664.3</v>
      </c>
      <c r="G187" s="12">
        <v>7.3</v>
      </c>
      <c r="H187" s="16">
        <v>6614218</v>
      </c>
      <c r="I187" s="17">
        <f t="shared" si="10"/>
        <v>0</v>
      </c>
      <c r="J187" s="17">
        <v>1</v>
      </c>
      <c r="K187" s="17">
        <v>45.02</v>
      </c>
      <c r="L187" s="17">
        <v>3.4670000000000001</v>
      </c>
      <c r="M187" s="17">
        <v>4</v>
      </c>
      <c r="N187" s="17">
        <v>55.64</v>
      </c>
      <c r="O187" s="17">
        <v>1</v>
      </c>
      <c r="P187" s="18">
        <v>5861</v>
      </c>
      <c r="Q187" s="18">
        <v>579</v>
      </c>
      <c r="R187" s="17">
        <v>16404480</v>
      </c>
      <c r="S187" s="17">
        <v>21922</v>
      </c>
      <c r="T187" s="17">
        <v>14062</v>
      </c>
      <c r="U187" s="18">
        <v>4.29</v>
      </c>
      <c r="V187" s="18">
        <v>3.68</v>
      </c>
      <c r="W187" s="18" t="s">
        <v>62</v>
      </c>
      <c r="X187" s="18">
        <v>4.88</v>
      </c>
      <c r="Y187" s="18">
        <v>0.7</v>
      </c>
      <c r="Z187" s="18">
        <v>4.29</v>
      </c>
      <c r="AA187" s="19">
        <v>3.68</v>
      </c>
      <c r="AB187" s="19">
        <v>22.758921780738341</v>
      </c>
      <c r="AC187" s="19">
        <v>4.88</v>
      </c>
      <c r="AD187" s="19">
        <v>0.7</v>
      </c>
      <c r="AE187" s="20">
        <f t="shared" si="11"/>
        <v>9.0816984256164492E-3</v>
      </c>
      <c r="AF187" s="20">
        <f t="shared" si="12"/>
        <v>1.8552888843279495E-3</v>
      </c>
      <c r="AG187" s="20">
        <f t="shared" si="13"/>
        <v>0.9760062909057291</v>
      </c>
      <c r="AH187" s="20">
        <f t="shared" si="14"/>
        <v>0</v>
      </c>
      <c r="AI187" s="20">
        <f t="shared" si="14"/>
        <v>0</v>
      </c>
      <c r="AJ187" s="21">
        <v>3537062</v>
      </c>
      <c r="AK187" s="21">
        <v>722582</v>
      </c>
      <c r="AL187" s="21">
        <v>380126558</v>
      </c>
      <c r="AM187" s="21">
        <v>5085220</v>
      </c>
      <c r="AN187" s="21">
        <v>0</v>
      </c>
      <c r="AO187" s="21">
        <v>0</v>
      </c>
      <c r="AP187" s="22">
        <v>5</v>
      </c>
      <c r="AQ187" s="22">
        <v>45</v>
      </c>
      <c r="AR187" s="23">
        <v>2693548</v>
      </c>
      <c r="AS187" s="23">
        <v>633</v>
      </c>
      <c r="AT187" s="24">
        <v>14.67</v>
      </c>
      <c r="AU187" s="25">
        <v>92.92</v>
      </c>
      <c r="AV187" s="26">
        <v>5</v>
      </c>
      <c r="AW187" s="26">
        <v>45</v>
      </c>
      <c r="AX187" s="26">
        <v>389864</v>
      </c>
      <c r="AY187" s="26">
        <v>3798</v>
      </c>
      <c r="AZ187" s="27">
        <v>14.33</v>
      </c>
      <c r="BA187" s="28">
        <v>544.37</v>
      </c>
      <c r="BB187" s="29">
        <v>5</v>
      </c>
      <c r="BC187" s="29">
        <v>40</v>
      </c>
      <c r="BD187" s="29">
        <v>21021</v>
      </c>
      <c r="BE187" s="29">
        <v>67288</v>
      </c>
      <c r="BF187" s="29">
        <v>13.38</v>
      </c>
      <c r="BG187" s="29">
        <v>9000.4500000000007</v>
      </c>
    </row>
    <row r="188" spans="1:59" s="30" customFormat="1" x14ac:dyDescent="0.35">
      <c r="A188" s="17">
        <v>2006</v>
      </c>
      <c r="B188" s="13" t="s">
        <v>199</v>
      </c>
      <c r="C188" s="13" t="s">
        <v>200</v>
      </c>
      <c r="D188" s="14" t="s">
        <v>274</v>
      </c>
      <c r="E188" s="15">
        <v>52781.165087521178</v>
      </c>
      <c r="F188" s="15">
        <v>470663.9</v>
      </c>
      <c r="G188" s="17">
        <v>4.7</v>
      </c>
      <c r="H188" s="16">
        <v>8917270</v>
      </c>
      <c r="I188" s="17">
        <f t="shared" si="10"/>
        <v>0</v>
      </c>
      <c r="J188" s="17">
        <v>0</v>
      </c>
      <c r="K188" s="17" t="s">
        <v>62</v>
      </c>
      <c r="L188" s="17">
        <v>2.137</v>
      </c>
      <c r="M188" s="17">
        <v>6.73</v>
      </c>
      <c r="N188" s="17">
        <v>18.61</v>
      </c>
      <c r="O188" s="17">
        <v>0</v>
      </c>
      <c r="P188" s="18">
        <v>3135</v>
      </c>
      <c r="Q188" s="18">
        <v>1365</v>
      </c>
      <c r="R188" s="17">
        <v>73963810</v>
      </c>
      <c r="S188" s="17">
        <v>447326</v>
      </c>
      <c r="T188" s="17">
        <v>100045</v>
      </c>
      <c r="U188" s="18" t="s">
        <v>62</v>
      </c>
      <c r="V188" s="18">
        <v>2.69</v>
      </c>
      <c r="W188" s="18">
        <v>13.99</v>
      </c>
      <c r="X188" s="18">
        <v>7.64</v>
      </c>
      <c r="Y188" s="18">
        <v>0.43</v>
      </c>
      <c r="Z188" s="18"/>
      <c r="AA188" s="19">
        <v>2.69</v>
      </c>
      <c r="AB188" s="19">
        <v>13.99</v>
      </c>
      <c r="AC188" s="19">
        <v>7.64</v>
      </c>
      <c r="AD188" s="19">
        <v>0.43</v>
      </c>
      <c r="AE188" s="20">
        <f t="shared" si="11"/>
        <v>0.38170891079341246</v>
      </c>
      <c r="AF188" s="20">
        <f t="shared" si="12"/>
        <v>8.4307961815284563E-3</v>
      </c>
      <c r="AG188" s="20">
        <f t="shared" si="13"/>
        <v>0.35853140881565138</v>
      </c>
      <c r="AH188" s="20">
        <f t="shared" si="14"/>
        <v>0</v>
      </c>
      <c r="AI188" s="20">
        <f t="shared" si="14"/>
        <v>0</v>
      </c>
      <c r="AJ188" s="21">
        <v>60694589.420000002</v>
      </c>
      <c r="AK188" s="21">
        <v>1340560.04</v>
      </c>
      <c r="AL188" s="21">
        <v>57009192.18</v>
      </c>
      <c r="AM188" s="21">
        <v>39963184</v>
      </c>
      <c r="AN188" s="21">
        <v>0</v>
      </c>
      <c r="AO188" s="21">
        <v>0</v>
      </c>
      <c r="AP188" s="23">
        <v>3</v>
      </c>
      <c r="AQ188" s="23">
        <v>107</v>
      </c>
      <c r="AR188" s="23">
        <v>4011329</v>
      </c>
      <c r="AS188" s="23">
        <v>1097.9589723671797</v>
      </c>
      <c r="AT188" s="24">
        <v>9.1164765382479924</v>
      </c>
      <c r="AU188" s="25">
        <v>100.09517211544269</v>
      </c>
      <c r="AV188" s="26">
        <v>3</v>
      </c>
      <c r="AW188" s="26">
        <v>106</v>
      </c>
      <c r="AX188" s="26">
        <v>621995</v>
      </c>
      <c r="AY188" s="26">
        <v>5973.3471866065402</v>
      </c>
      <c r="AZ188" s="27">
        <v>7.1667940833072645</v>
      </c>
      <c r="BA188" s="28">
        <v>428.09749274511842</v>
      </c>
      <c r="BB188" s="29">
        <v>3</v>
      </c>
      <c r="BC188" s="29">
        <v>66</v>
      </c>
      <c r="BD188" s="29">
        <v>10867</v>
      </c>
      <c r="BE188" s="29">
        <v>224402.21925707796</v>
      </c>
      <c r="BF188" s="29">
        <v>5.2308162947498085</v>
      </c>
      <c r="BG188" s="29">
        <v>11738.067850679427</v>
      </c>
    </row>
    <row r="189" spans="1:59" s="30" customFormat="1" x14ac:dyDescent="0.35">
      <c r="A189" s="17">
        <v>2009</v>
      </c>
      <c r="B189" s="32" t="s">
        <v>171</v>
      </c>
      <c r="C189" s="13" t="s">
        <v>172</v>
      </c>
      <c r="D189" s="14" t="s">
        <v>275</v>
      </c>
      <c r="E189" s="15">
        <v>48230.353131107178</v>
      </c>
      <c r="F189" s="15">
        <v>464016.8</v>
      </c>
      <c r="G189" s="17">
        <v>9.9</v>
      </c>
      <c r="H189" s="16">
        <v>9620846</v>
      </c>
      <c r="I189" s="17">
        <f t="shared" si="10"/>
        <v>1</v>
      </c>
      <c r="J189" s="17">
        <v>0</v>
      </c>
      <c r="K189" s="17">
        <v>43.33</v>
      </c>
      <c r="L189" s="17">
        <v>2.141</v>
      </c>
      <c r="M189" s="17">
        <v>3.94</v>
      </c>
      <c r="N189" s="17">
        <v>45.86</v>
      </c>
      <c r="O189" s="17">
        <v>0</v>
      </c>
      <c r="P189" s="18">
        <v>3004</v>
      </c>
      <c r="Q189" s="18">
        <v>1622</v>
      </c>
      <c r="R189" s="17">
        <v>77022270</v>
      </c>
      <c r="S189" s="17">
        <v>294594</v>
      </c>
      <c r="T189" s="17">
        <v>73879</v>
      </c>
      <c r="U189" s="18" t="s">
        <v>62</v>
      </c>
      <c r="V189" s="18" t="s">
        <v>62</v>
      </c>
      <c r="W189" s="18">
        <v>12.46</v>
      </c>
      <c r="X189" s="18">
        <v>4.54</v>
      </c>
      <c r="Y189" s="18">
        <v>0.52</v>
      </c>
      <c r="Z189" s="18"/>
      <c r="AA189" s="19">
        <v>2.2743975091886082</v>
      </c>
      <c r="AB189" s="19">
        <v>12.46</v>
      </c>
      <c r="AC189" s="19">
        <v>4.54</v>
      </c>
      <c r="AD189" s="19">
        <v>0.52</v>
      </c>
      <c r="AE189" s="20">
        <f t="shared" si="11"/>
        <v>0.16975568467540739</v>
      </c>
      <c r="AF189" s="20">
        <f t="shared" si="12"/>
        <v>3.468065752475638E-3</v>
      </c>
      <c r="AG189" s="20">
        <f t="shared" si="13"/>
        <v>0.74510788787068227</v>
      </c>
      <c r="AH189" s="20">
        <f t="shared" si="14"/>
        <v>0</v>
      </c>
      <c r="AI189" s="20">
        <f t="shared" si="14"/>
        <v>0</v>
      </c>
      <c r="AJ189" s="21">
        <v>65855342</v>
      </c>
      <c r="AK189" s="21">
        <v>1345408</v>
      </c>
      <c r="AL189" s="21">
        <v>289058566</v>
      </c>
      <c r="AM189" s="21">
        <v>31682579</v>
      </c>
      <c r="AN189" s="21">
        <v>0</v>
      </c>
      <c r="AO189" s="21">
        <v>0</v>
      </c>
      <c r="AP189" s="23">
        <v>1</v>
      </c>
      <c r="AQ189" s="23">
        <v>98</v>
      </c>
      <c r="AR189" s="23">
        <v>4061862</v>
      </c>
      <c r="AS189" s="23">
        <v>1132</v>
      </c>
      <c r="AT189" s="24">
        <v>10.130000000000001</v>
      </c>
      <c r="AU189" s="31">
        <v>114.64</v>
      </c>
      <c r="AV189" s="26">
        <v>1</v>
      </c>
      <c r="AW189" s="26">
        <v>98</v>
      </c>
      <c r="AX189" s="26">
        <v>545860</v>
      </c>
      <c r="AY189" s="26">
        <v>7035</v>
      </c>
      <c r="AZ189" s="27">
        <v>8.94</v>
      </c>
      <c r="BA189" s="28">
        <v>629</v>
      </c>
      <c r="BB189" s="29">
        <v>1</v>
      </c>
      <c r="BC189" s="29">
        <v>74</v>
      </c>
      <c r="BD189" s="29">
        <v>15487</v>
      </c>
      <c r="BE189" s="29">
        <v>157918</v>
      </c>
      <c r="BF189" s="29">
        <v>6.12</v>
      </c>
      <c r="BG189" s="29">
        <v>9661.9699999999993</v>
      </c>
    </row>
    <row r="190" spans="1:59" s="30" customFormat="1" x14ac:dyDescent="0.35">
      <c r="A190" s="12">
        <v>2012</v>
      </c>
      <c r="B190" s="12" t="s">
        <v>230</v>
      </c>
      <c r="C190" s="13" t="s">
        <v>231</v>
      </c>
      <c r="D190" s="14" t="s">
        <v>276</v>
      </c>
      <c r="E190" s="15">
        <v>46806.331882207116</v>
      </c>
      <c r="F190" s="15">
        <v>463302.6</v>
      </c>
      <c r="G190" s="12">
        <v>9.1</v>
      </c>
      <c r="H190" s="16">
        <v>9898289</v>
      </c>
      <c r="I190" s="17">
        <f t="shared" si="10"/>
        <v>0</v>
      </c>
      <c r="J190" s="17">
        <v>0</v>
      </c>
      <c r="K190" s="17">
        <v>45.77</v>
      </c>
      <c r="L190" s="17">
        <v>3.58</v>
      </c>
      <c r="M190" s="17">
        <v>2.75</v>
      </c>
      <c r="N190" s="17">
        <v>54.99</v>
      </c>
      <c r="O190" s="17">
        <v>0</v>
      </c>
      <c r="P190" s="18">
        <v>5774</v>
      </c>
      <c r="Q190" s="18">
        <v>773</v>
      </c>
      <c r="R190" s="17">
        <v>67876595</v>
      </c>
      <c r="S190" s="17">
        <v>214979</v>
      </c>
      <c r="T190" s="17">
        <v>80818</v>
      </c>
      <c r="U190" s="18">
        <v>2.42</v>
      </c>
      <c r="V190" s="18">
        <v>2.78</v>
      </c>
      <c r="W190" s="18">
        <v>22.67</v>
      </c>
      <c r="X190" s="18">
        <v>3.16</v>
      </c>
      <c r="Y190" s="18">
        <v>0.79</v>
      </c>
      <c r="Z190" s="18">
        <v>2.42</v>
      </c>
      <c r="AA190" s="19">
        <v>2.78</v>
      </c>
      <c r="AB190" s="19">
        <v>22.67</v>
      </c>
      <c r="AC190" s="19">
        <v>3.16</v>
      </c>
      <c r="AD190" s="19">
        <v>0.79</v>
      </c>
      <c r="AE190" s="20">
        <f t="shared" si="11"/>
        <v>0.13912940437476257</v>
      </c>
      <c r="AF190" s="20">
        <f t="shared" si="12"/>
        <v>2.5443704172541763E-3</v>
      </c>
      <c r="AG190" s="20">
        <f t="shared" si="13"/>
        <v>0.79290055393204373</v>
      </c>
      <c r="AH190" s="20">
        <f t="shared" si="14"/>
        <v>0</v>
      </c>
      <c r="AI190" s="20">
        <f t="shared" si="14"/>
        <v>7.1956388246356842E-6</v>
      </c>
      <c r="AJ190" s="21">
        <v>59591210</v>
      </c>
      <c r="AK190" s="21">
        <v>1089792</v>
      </c>
      <c r="AL190" s="21">
        <v>339611196</v>
      </c>
      <c r="AM190" s="21">
        <v>28019714</v>
      </c>
      <c r="AN190" s="21">
        <v>0</v>
      </c>
      <c r="AO190" s="21">
        <v>3082</v>
      </c>
      <c r="AP190" s="22">
        <v>8</v>
      </c>
      <c r="AQ190" s="22">
        <v>41</v>
      </c>
      <c r="AR190" s="23">
        <v>4250620</v>
      </c>
      <c r="AS190" s="23">
        <v>675.61006999999995</v>
      </c>
      <c r="AT190" s="24">
        <v>14.134861000000001</v>
      </c>
      <c r="AU190" s="25">
        <v>95.496540999999993</v>
      </c>
      <c r="AV190" s="26">
        <v>8</v>
      </c>
      <c r="AW190" s="26">
        <v>39</v>
      </c>
      <c r="AX190" s="26">
        <v>521091</v>
      </c>
      <c r="AY190" s="26">
        <v>6159.2354999999998</v>
      </c>
      <c r="AZ190" s="27">
        <v>10.934533999999999</v>
      </c>
      <c r="BA190" s="28">
        <v>673.48370999999997</v>
      </c>
      <c r="BB190" s="29">
        <v>8</v>
      </c>
      <c r="BC190" s="29">
        <v>28</v>
      </c>
      <c r="BD190" s="29">
        <v>13074</v>
      </c>
      <c r="BE190" s="29">
        <v>202921.22</v>
      </c>
      <c r="BF190" s="29">
        <v>7.6239165</v>
      </c>
      <c r="BG190" s="29">
        <v>15470.545</v>
      </c>
    </row>
    <row r="191" spans="1:59" s="30" customFormat="1" x14ac:dyDescent="0.35">
      <c r="A191" s="17">
        <v>2008</v>
      </c>
      <c r="B191" s="32" t="s">
        <v>219</v>
      </c>
      <c r="C191" s="13" t="s">
        <v>220</v>
      </c>
      <c r="D191" s="14" t="s">
        <v>277</v>
      </c>
      <c r="E191" s="15">
        <v>58981.928375274591</v>
      </c>
      <c r="F191" s="15">
        <v>462034.7</v>
      </c>
      <c r="G191" s="17">
        <v>3.9</v>
      </c>
      <c r="H191" s="16">
        <v>7833496</v>
      </c>
      <c r="I191" s="17">
        <f t="shared" si="10"/>
        <v>0</v>
      </c>
      <c r="J191" s="17">
        <v>0</v>
      </c>
      <c r="K191" s="17">
        <v>40.69</v>
      </c>
      <c r="L191" s="17">
        <v>2.9830000000000001</v>
      </c>
      <c r="M191" s="17">
        <v>8.86</v>
      </c>
      <c r="N191" s="17">
        <v>45.88</v>
      </c>
      <c r="O191" s="17">
        <v>1</v>
      </c>
      <c r="P191" s="18">
        <v>4269</v>
      </c>
      <c r="Q191" s="18">
        <v>1063</v>
      </c>
      <c r="R191" s="17">
        <v>41401745</v>
      </c>
      <c r="S191" s="17">
        <v>142379</v>
      </c>
      <c r="T191" s="17">
        <v>55885</v>
      </c>
      <c r="U191" s="18" t="s">
        <v>62</v>
      </c>
      <c r="V191" s="18" t="s">
        <v>62</v>
      </c>
      <c r="W191" s="18">
        <v>21.37</v>
      </c>
      <c r="X191" s="18" t="s">
        <v>62</v>
      </c>
      <c r="Y191" s="18" t="s">
        <v>62</v>
      </c>
      <c r="Z191" s="18"/>
      <c r="AA191" s="19">
        <v>2.2204719344600159</v>
      </c>
      <c r="AB191" s="19">
        <v>21.37</v>
      </c>
      <c r="AC191" s="19">
        <v>9.1182546074696553</v>
      </c>
      <c r="AD191" s="19">
        <v>0.68330088246943577</v>
      </c>
      <c r="AE191" s="20">
        <f t="shared" si="11"/>
        <v>0.12150366415378364</v>
      </c>
      <c r="AF191" s="20">
        <f t="shared" si="12"/>
        <v>1.921273455489831E-2</v>
      </c>
      <c r="AG191" s="20">
        <f t="shared" si="13"/>
        <v>0.72785185558149668</v>
      </c>
      <c r="AH191" s="20">
        <f t="shared" si="14"/>
        <v>0</v>
      </c>
      <c r="AI191" s="20">
        <f t="shared" si="14"/>
        <v>0</v>
      </c>
      <c r="AJ191" s="21">
        <v>25820932</v>
      </c>
      <c r="AK191" s="21">
        <v>4082928</v>
      </c>
      <c r="AL191" s="21">
        <v>154676926</v>
      </c>
      <c r="AM191" s="21">
        <v>27930764</v>
      </c>
      <c r="AN191" s="21">
        <v>0</v>
      </c>
      <c r="AO191" s="21">
        <v>0</v>
      </c>
      <c r="AP191" s="23">
        <v>4</v>
      </c>
      <c r="AQ191" s="23">
        <v>33</v>
      </c>
      <c r="AR191" s="23">
        <v>3169282</v>
      </c>
      <c r="AS191" s="23">
        <v>1173</v>
      </c>
      <c r="AT191" s="24">
        <v>9.6153806654446292</v>
      </c>
      <c r="AU191" s="25">
        <v>112.75</v>
      </c>
      <c r="AV191" s="26">
        <v>4</v>
      </c>
      <c r="AW191" s="26">
        <v>33</v>
      </c>
      <c r="AX191" s="26">
        <v>404316</v>
      </c>
      <c r="AY191" s="26">
        <v>9662</v>
      </c>
      <c r="AZ191" s="27">
        <v>7.3240084420885694</v>
      </c>
      <c r="BA191" s="28">
        <v>707.65</v>
      </c>
      <c r="BB191" s="29">
        <v>4</v>
      </c>
      <c r="BC191" s="29">
        <v>27</v>
      </c>
      <c r="BD191" s="29">
        <v>5284</v>
      </c>
      <c r="BE191" s="29">
        <v>290779</v>
      </c>
      <c r="BF191" s="29">
        <v>5.8159702344862403</v>
      </c>
      <c r="BG191" s="29">
        <v>16911.62</v>
      </c>
    </row>
    <row r="192" spans="1:59" s="30" customFormat="1" x14ac:dyDescent="0.35">
      <c r="A192" s="17">
        <v>2009</v>
      </c>
      <c r="B192" s="32" t="s">
        <v>219</v>
      </c>
      <c r="C192" s="13" t="s">
        <v>220</v>
      </c>
      <c r="D192" s="14" t="s">
        <v>278</v>
      </c>
      <c r="E192" s="15">
        <v>58046.802542084297</v>
      </c>
      <c r="F192" s="15">
        <v>460075.3</v>
      </c>
      <c r="G192" s="17">
        <v>6.7</v>
      </c>
      <c r="H192" s="16">
        <v>7925937</v>
      </c>
      <c r="I192" s="17">
        <f t="shared" si="10"/>
        <v>0</v>
      </c>
      <c r="J192" s="17">
        <v>0</v>
      </c>
      <c r="K192" s="17">
        <v>43.33</v>
      </c>
      <c r="L192" s="17">
        <v>2.141</v>
      </c>
      <c r="M192" s="17">
        <v>3.94</v>
      </c>
      <c r="N192" s="17">
        <v>45.86</v>
      </c>
      <c r="O192" s="17">
        <v>1</v>
      </c>
      <c r="P192" s="18">
        <v>4436</v>
      </c>
      <c r="Q192" s="18">
        <v>1000</v>
      </c>
      <c r="R192" s="17">
        <v>36160554</v>
      </c>
      <c r="S192" s="17">
        <v>117634</v>
      </c>
      <c r="T192" s="17">
        <v>39357</v>
      </c>
      <c r="U192" s="18" t="s">
        <v>62</v>
      </c>
      <c r="V192" s="18" t="s">
        <v>62</v>
      </c>
      <c r="W192" s="18">
        <v>13.45</v>
      </c>
      <c r="X192" s="18" t="s">
        <v>62</v>
      </c>
      <c r="Y192" s="18" t="s">
        <v>62</v>
      </c>
      <c r="Z192" s="18"/>
      <c r="AA192" s="19">
        <v>2.2743975091886082</v>
      </c>
      <c r="AB192" s="19">
        <v>13.45</v>
      </c>
      <c r="AC192" s="19">
        <v>4.5973007921271787</v>
      </c>
      <c r="AD192" s="19">
        <v>0.68314474405108627</v>
      </c>
      <c r="AE192" s="20">
        <f t="shared" si="11"/>
        <v>8.6361216819470274E-2</v>
      </c>
      <c r="AF192" s="20">
        <f t="shared" si="12"/>
        <v>1.4857416679144503E-2</v>
      </c>
      <c r="AG192" s="20">
        <f t="shared" si="13"/>
        <v>0.78244697645283001</v>
      </c>
      <c r="AH192" s="20">
        <f t="shared" si="14"/>
        <v>0</v>
      </c>
      <c r="AI192" s="20">
        <f t="shared" si="14"/>
        <v>0</v>
      </c>
      <c r="AJ192" s="21">
        <v>20943458</v>
      </c>
      <c r="AK192" s="21">
        <v>3603072</v>
      </c>
      <c r="AL192" s="21">
        <v>189751210</v>
      </c>
      <c r="AM192" s="21">
        <v>28212252</v>
      </c>
      <c r="AN192" s="21">
        <v>0</v>
      </c>
      <c r="AO192" s="21">
        <v>0</v>
      </c>
      <c r="AP192" s="23">
        <v>4</v>
      </c>
      <c r="AQ192" s="23">
        <v>33</v>
      </c>
      <c r="AR192" s="23">
        <v>3189118</v>
      </c>
      <c r="AS192" s="23">
        <v>1170</v>
      </c>
      <c r="AT192" s="24">
        <v>10.61</v>
      </c>
      <c r="AU192" s="31">
        <v>124.06</v>
      </c>
      <c r="AV192" s="26">
        <v>4</v>
      </c>
      <c r="AW192" s="26">
        <v>33</v>
      </c>
      <c r="AX192" s="26">
        <v>407458</v>
      </c>
      <c r="AY192" s="26">
        <v>9577</v>
      </c>
      <c r="AZ192" s="27">
        <v>8.06</v>
      </c>
      <c r="BA192" s="28">
        <v>771.55</v>
      </c>
      <c r="BB192" s="29">
        <v>4</v>
      </c>
      <c r="BC192" s="29">
        <v>27</v>
      </c>
      <c r="BD192" s="29">
        <v>5284</v>
      </c>
      <c r="BE192" s="29">
        <v>263026</v>
      </c>
      <c r="BF192" s="29">
        <v>6.91</v>
      </c>
      <c r="BG192" s="29">
        <v>18179.09</v>
      </c>
    </row>
    <row r="193" spans="1:59" s="30" customFormat="1" x14ac:dyDescent="0.35">
      <c r="A193" s="17">
        <v>2007</v>
      </c>
      <c r="B193" s="32" t="s">
        <v>219</v>
      </c>
      <c r="C193" s="13" t="s">
        <v>220</v>
      </c>
      <c r="D193" s="14" t="s">
        <v>279</v>
      </c>
      <c r="E193" s="15">
        <v>59033.53115727003</v>
      </c>
      <c r="F193" s="15">
        <v>457568.9</v>
      </c>
      <c r="G193" s="17">
        <v>3</v>
      </c>
      <c r="H193" s="16">
        <v>7751000</v>
      </c>
      <c r="I193" s="17">
        <f t="shared" si="10"/>
        <v>0</v>
      </c>
      <c r="J193" s="17">
        <v>0</v>
      </c>
      <c r="K193" s="17" t="s">
        <v>62</v>
      </c>
      <c r="L193" s="17">
        <v>2.286</v>
      </c>
      <c r="M193" s="17">
        <v>6.97</v>
      </c>
      <c r="N193" s="17">
        <v>32.78</v>
      </c>
      <c r="O193" s="17">
        <v>1</v>
      </c>
      <c r="P193" s="18">
        <v>4094</v>
      </c>
      <c r="Q193" s="18">
        <v>1241</v>
      </c>
      <c r="R193" s="17">
        <v>47218350</v>
      </c>
      <c r="S193" s="17">
        <v>197290</v>
      </c>
      <c r="T193" s="17">
        <v>63849</v>
      </c>
      <c r="U193" s="18" t="s">
        <v>62</v>
      </c>
      <c r="V193" s="18" t="s">
        <v>62</v>
      </c>
      <c r="W193" s="18">
        <v>13.58</v>
      </c>
      <c r="X193" s="18" t="s">
        <v>62</v>
      </c>
      <c r="Y193" s="18" t="s">
        <v>62</v>
      </c>
      <c r="Z193" s="18"/>
      <c r="AA193" s="19">
        <v>2.2465548173415608</v>
      </c>
      <c r="AB193" s="19">
        <v>13.58</v>
      </c>
      <c r="AC193" s="19">
        <v>7.3815467393807772</v>
      </c>
      <c r="AD193" s="19">
        <v>0.58103021845052572</v>
      </c>
      <c r="AE193" s="20">
        <f t="shared" si="11"/>
        <v>0.11815290696922509</v>
      </c>
      <c r="AF193" s="20">
        <f t="shared" si="12"/>
        <v>2.7907403697739138E-2</v>
      </c>
      <c r="AG193" s="20">
        <f t="shared" si="13"/>
        <v>0.74230334814800814</v>
      </c>
      <c r="AH193" s="20">
        <f t="shared" si="14"/>
        <v>0</v>
      </c>
      <c r="AI193" s="20">
        <f t="shared" si="14"/>
        <v>0</v>
      </c>
      <c r="AJ193" s="21">
        <v>28860222</v>
      </c>
      <c r="AK193" s="21">
        <v>6816708</v>
      </c>
      <c r="AL193" s="21">
        <v>181316228</v>
      </c>
      <c r="AM193" s="21">
        <v>27268475</v>
      </c>
      <c r="AN193" s="21">
        <v>0</v>
      </c>
      <c r="AO193" s="21">
        <v>0</v>
      </c>
      <c r="AP193" s="23">
        <v>5</v>
      </c>
      <c r="AQ193" s="23">
        <v>34</v>
      </c>
      <c r="AR193" s="23">
        <v>3139055</v>
      </c>
      <c r="AS193" s="23">
        <v>1207</v>
      </c>
      <c r="AT193" s="24">
        <v>8.7419780763715593</v>
      </c>
      <c r="AU193" s="25">
        <v>105.55</v>
      </c>
      <c r="AV193" s="26">
        <v>5</v>
      </c>
      <c r="AW193" s="26">
        <v>34</v>
      </c>
      <c r="AX193" s="26">
        <v>400520</v>
      </c>
      <c r="AY193" s="26">
        <v>9773</v>
      </c>
      <c r="AZ193" s="27">
        <v>6.37818523069744</v>
      </c>
      <c r="BA193" s="28">
        <v>623.34</v>
      </c>
      <c r="BB193" s="29">
        <v>5</v>
      </c>
      <c r="BC193" s="29">
        <v>29</v>
      </c>
      <c r="BD193" s="29">
        <v>5175</v>
      </c>
      <c r="BE193" s="29">
        <v>304748</v>
      </c>
      <c r="BF193" s="29">
        <v>5.0650807606561798</v>
      </c>
      <c r="BG193" s="29">
        <v>15435.75</v>
      </c>
    </row>
    <row r="194" spans="1:59" s="30" customFormat="1" x14ac:dyDescent="0.35">
      <c r="A194" s="12">
        <v>2014</v>
      </c>
      <c r="B194" s="12" t="s">
        <v>182</v>
      </c>
      <c r="C194" s="13" t="s">
        <v>183</v>
      </c>
      <c r="D194" s="14" t="s">
        <v>280</v>
      </c>
      <c r="E194" s="15">
        <v>64638.256636775666</v>
      </c>
      <c r="F194" s="15">
        <v>456186.5</v>
      </c>
      <c r="G194" s="12">
        <v>6.1</v>
      </c>
      <c r="H194" s="16">
        <v>7057531</v>
      </c>
      <c r="I194" s="17">
        <f t="shared" ref="I194:I257" si="15">IF(AVERAGEIFS($J$1:$J$766,$B$1:$B$766,$B194)&gt;0,0,1)</f>
        <v>0</v>
      </c>
      <c r="J194" s="17">
        <v>1</v>
      </c>
      <c r="K194" s="17">
        <v>45.67</v>
      </c>
      <c r="L194" s="17">
        <v>3.117</v>
      </c>
      <c r="M194" s="17">
        <v>4.37</v>
      </c>
      <c r="N194" s="17">
        <v>46.16</v>
      </c>
      <c r="O194" s="17">
        <v>0</v>
      </c>
      <c r="P194" s="18">
        <v>5256</v>
      </c>
      <c r="Q194" s="18">
        <v>269</v>
      </c>
      <c r="R194" s="17">
        <v>12484332</v>
      </c>
      <c r="S194" s="17">
        <v>12440</v>
      </c>
      <c r="T194" s="17">
        <v>15301</v>
      </c>
      <c r="U194" s="18">
        <v>2.89</v>
      </c>
      <c r="V194" s="18" t="s">
        <v>62</v>
      </c>
      <c r="W194" s="18" t="s">
        <v>62</v>
      </c>
      <c r="X194" s="18">
        <v>4.92</v>
      </c>
      <c r="Y194" s="18">
        <v>0.8</v>
      </c>
      <c r="Z194" s="18">
        <v>2.89</v>
      </c>
      <c r="AA194" s="19">
        <v>2.322195177698041</v>
      </c>
      <c r="AB194" s="19">
        <v>20.48845299552563</v>
      </c>
      <c r="AC194" s="19">
        <v>4.92</v>
      </c>
      <c r="AD194" s="19">
        <v>0.8</v>
      </c>
      <c r="AE194" s="20">
        <f t="shared" ref="AE194:AE257" si="16">AJ194/SUM($AJ194:$AO194)</f>
        <v>5.0665623785178381E-2</v>
      </c>
      <c r="AF194" s="20">
        <f t="shared" ref="AF194:AF257" si="17">AK194/SUM($AJ194:$AO194)</f>
        <v>4.9162735209100491E-4</v>
      </c>
      <c r="AG194" s="20">
        <f t="shared" ref="AG194:AG257" si="18">AL194/SUM($AJ194:$AO194)</f>
        <v>0.89519316026128481</v>
      </c>
      <c r="AH194" s="20">
        <f t="shared" ref="AH194:AI257" si="19">AN194/SUM($AJ194:$AO194)</f>
        <v>0</v>
      </c>
      <c r="AI194" s="20">
        <f t="shared" si="19"/>
        <v>2.3195722451300685E-5</v>
      </c>
      <c r="AJ194" s="21">
        <v>8972964</v>
      </c>
      <c r="AK194" s="21">
        <v>87068</v>
      </c>
      <c r="AL194" s="21">
        <v>158540158</v>
      </c>
      <c r="AM194" s="21">
        <v>9497321</v>
      </c>
      <c r="AN194" s="21">
        <v>0</v>
      </c>
      <c r="AO194" s="21">
        <v>4108</v>
      </c>
      <c r="AP194" s="22">
        <v>3</v>
      </c>
      <c r="AQ194" s="22">
        <v>48</v>
      </c>
      <c r="AR194" s="23">
        <v>2907705</v>
      </c>
      <c r="AS194" s="23">
        <v>1005.4596</v>
      </c>
      <c r="AT194" s="24">
        <v>8.6668467000000007</v>
      </c>
      <c r="AU194" s="25">
        <v>87.141639999999995</v>
      </c>
      <c r="AV194" s="26">
        <v>3</v>
      </c>
      <c r="AW194" s="26">
        <v>48</v>
      </c>
      <c r="AX194" s="26">
        <v>359219</v>
      </c>
      <c r="AY194" s="26">
        <v>6736.9093000000003</v>
      </c>
      <c r="AZ194" s="27">
        <v>7.9667317999999998</v>
      </c>
      <c r="BA194" s="28">
        <v>536.7115</v>
      </c>
      <c r="BB194" s="29">
        <v>3</v>
      </c>
      <c r="BC194" s="29">
        <v>39</v>
      </c>
      <c r="BD194" s="29">
        <v>30308</v>
      </c>
      <c r="BE194" s="29">
        <v>77022.5</v>
      </c>
      <c r="BF194" s="29">
        <v>4.3240771000000002</v>
      </c>
      <c r="BG194" s="29">
        <v>3330.5122999999999</v>
      </c>
    </row>
    <row r="195" spans="1:59" s="30" customFormat="1" x14ac:dyDescent="0.35">
      <c r="A195" s="17">
        <v>2008</v>
      </c>
      <c r="B195" s="32" t="s">
        <v>230</v>
      </c>
      <c r="C195" s="13" t="s">
        <v>231</v>
      </c>
      <c r="D195" s="14" t="s">
        <v>281</v>
      </c>
      <c r="E195" s="15">
        <v>45768.752420983081</v>
      </c>
      <c r="F195" s="15">
        <v>455256.7</v>
      </c>
      <c r="G195" s="17">
        <v>8</v>
      </c>
      <c r="H195" s="16">
        <v>9946889</v>
      </c>
      <c r="I195" s="17">
        <f t="shared" si="15"/>
        <v>0</v>
      </c>
      <c r="J195" s="17">
        <v>0</v>
      </c>
      <c r="K195" s="17">
        <v>40.69</v>
      </c>
      <c r="L195" s="17">
        <v>2.9830000000000001</v>
      </c>
      <c r="M195" s="17">
        <v>8.86</v>
      </c>
      <c r="N195" s="17">
        <v>45.88</v>
      </c>
      <c r="O195" s="17">
        <v>0</v>
      </c>
      <c r="P195" s="18">
        <v>7073</v>
      </c>
      <c r="Q195" s="18">
        <v>526</v>
      </c>
      <c r="R195" s="17">
        <v>77467593</v>
      </c>
      <c r="S195" s="17">
        <v>347514</v>
      </c>
      <c r="T195" s="17">
        <v>115128</v>
      </c>
      <c r="U195" s="18" t="s">
        <v>62</v>
      </c>
      <c r="V195" s="18">
        <v>1.93</v>
      </c>
      <c r="W195" s="18">
        <v>24.38</v>
      </c>
      <c r="X195" s="18" t="s">
        <v>62</v>
      </c>
      <c r="Y195" s="18" t="s">
        <v>62</v>
      </c>
      <c r="Z195" s="18"/>
      <c r="AA195" s="19">
        <v>1.93</v>
      </c>
      <c r="AB195" s="19">
        <v>24.38</v>
      </c>
      <c r="AC195" s="19">
        <v>9.1182546074696553</v>
      </c>
      <c r="AD195" s="19">
        <v>0.68330088246943577</v>
      </c>
      <c r="AE195" s="20">
        <f t="shared" si="16"/>
        <v>0.28553826296453916</v>
      </c>
      <c r="AF195" s="20">
        <f t="shared" si="17"/>
        <v>6.5936058098839409E-3</v>
      </c>
      <c r="AG195" s="20">
        <f t="shared" si="18"/>
        <v>0.58545943662136612</v>
      </c>
      <c r="AH195" s="20">
        <f t="shared" si="19"/>
        <v>0</v>
      </c>
      <c r="AI195" s="20">
        <f t="shared" si="19"/>
        <v>1.0066143449499835E-5</v>
      </c>
      <c r="AJ195" s="21">
        <v>73448608</v>
      </c>
      <c r="AK195" s="21">
        <v>1696064</v>
      </c>
      <c r="AL195" s="21">
        <v>150596912</v>
      </c>
      <c r="AM195" s="21">
        <v>31484428</v>
      </c>
      <c r="AN195" s="21">
        <v>0</v>
      </c>
      <c r="AO195" s="21">
        <v>2589.3000000000002</v>
      </c>
      <c r="AP195" s="23">
        <v>9</v>
      </c>
      <c r="AQ195" s="23">
        <v>60</v>
      </c>
      <c r="AR195" s="23">
        <v>4290313</v>
      </c>
      <c r="AS195" s="23">
        <v>666</v>
      </c>
      <c r="AT195" s="24">
        <v>10.745323309571987</v>
      </c>
      <c r="AU195" s="25">
        <v>71.58</v>
      </c>
      <c r="AV195" s="26">
        <v>9</v>
      </c>
      <c r="AW195" s="26">
        <v>59</v>
      </c>
      <c r="AX195" s="26">
        <v>518776</v>
      </c>
      <c r="AY195" s="26">
        <v>6261</v>
      </c>
      <c r="AZ195" s="27">
        <v>9.1951432459839175</v>
      </c>
      <c r="BA195" s="28">
        <v>575.66999999999996</v>
      </c>
      <c r="BB195" s="29">
        <v>9</v>
      </c>
      <c r="BC195" s="29">
        <v>47</v>
      </c>
      <c r="BD195" s="29">
        <v>12776</v>
      </c>
      <c r="BE195" s="29">
        <v>212015</v>
      </c>
      <c r="BF195" s="29">
        <v>6.7368067773731468</v>
      </c>
      <c r="BG195" s="29">
        <v>14283.07</v>
      </c>
    </row>
    <row r="196" spans="1:59" s="30" customFormat="1" x14ac:dyDescent="0.35">
      <c r="A196" s="12">
        <v>2010</v>
      </c>
      <c r="B196" s="12" t="s">
        <v>230</v>
      </c>
      <c r="C196" s="13" t="s">
        <v>231</v>
      </c>
      <c r="D196" s="14" t="s">
        <v>282</v>
      </c>
      <c r="E196" s="15">
        <v>44673.97282962648</v>
      </c>
      <c r="F196" s="15">
        <v>441271.5</v>
      </c>
      <c r="G196" s="12">
        <v>12.6</v>
      </c>
      <c r="H196" s="16">
        <v>9877597</v>
      </c>
      <c r="I196" s="17">
        <f t="shared" si="15"/>
        <v>0</v>
      </c>
      <c r="J196" s="17">
        <v>0</v>
      </c>
      <c r="K196" s="17">
        <v>44.27</v>
      </c>
      <c r="L196" s="17">
        <v>2.7050000000000001</v>
      </c>
      <c r="M196" s="17">
        <v>4.37</v>
      </c>
      <c r="N196" s="17">
        <v>49.29</v>
      </c>
      <c r="O196" s="17">
        <v>0</v>
      </c>
      <c r="P196" s="18">
        <v>6401</v>
      </c>
      <c r="Q196" s="18">
        <v>761</v>
      </c>
      <c r="R196" s="17">
        <v>74479744</v>
      </c>
      <c r="S196" s="17">
        <v>253812</v>
      </c>
      <c r="T196" s="17">
        <v>88864</v>
      </c>
      <c r="U196" s="18" t="s">
        <v>62</v>
      </c>
      <c r="V196" s="18">
        <v>2.09</v>
      </c>
      <c r="W196" s="18">
        <v>16.760000000000002</v>
      </c>
      <c r="X196" s="18" t="s">
        <v>62</v>
      </c>
      <c r="Y196" s="18" t="s">
        <v>62</v>
      </c>
      <c r="Z196" s="18"/>
      <c r="AA196" s="19">
        <v>2.09</v>
      </c>
      <c r="AB196" s="19">
        <v>16.760000000000002</v>
      </c>
      <c r="AC196" s="19">
        <v>4.9924248044436963</v>
      </c>
      <c r="AD196" s="19">
        <v>0.70992248279802228</v>
      </c>
      <c r="AE196" s="20">
        <f t="shared" si="16"/>
        <v>0.23827516483059197</v>
      </c>
      <c r="AF196" s="20">
        <f t="shared" si="17"/>
        <v>4.7318157352824811E-3</v>
      </c>
      <c r="AG196" s="20">
        <f t="shared" si="18"/>
        <v>0.65643460172146273</v>
      </c>
      <c r="AH196" s="20">
        <f t="shared" si="19"/>
        <v>0</v>
      </c>
      <c r="AI196" s="20">
        <f t="shared" si="19"/>
        <v>9.9383016917995962E-6</v>
      </c>
      <c r="AJ196" s="21">
        <v>70202968</v>
      </c>
      <c r="AK196" s="21">
        <v>1394134</v>
      </c>
      <c r="AL196" s="21">
        <v>193405206</v>
      </c>
      <c r="AM196" s="21">
        <v>29624580</v>
      </c>
      <c r="AN196" s="21">
        <v>0</v>
      </c>
      <c r="AO196" s="21">
        <v>2928.12</v>
      </c>
      <c r="AP196" s="22">
        <v>8</v>
      </c>
      <c r="AQ196" s="22">
        <v>59</v>
      </c>
      <c r="AR196" s="23">
        <v>4245158</v>
      </c>
      <c r="AS196" s="23">
        <v>681</v>
      </c>
      <c r="AT196" s="24">
        <v>12.46</v>
      </c>
      <c r="AU196" s="31">
        <v>84.82</v>
      </c>
      <c r="AV196" s="26">
        <v>8</v>
      </c>
      <c r="AW196" s="26">
        <v>58</v>
      </c>
      <c r="AX196" s="26">
        <v>520233</v>
      </c>
      <c r="AY196" s="26">
        <v>6107</v>
      </c>
      <c r="AZ196" s="27">
        <v>9.81</v>
      </c>
      <c r="BA196" s="28">
        <v>599.23</v>
      </c>
      <c r="BB196" s="29">
        <v>8</v>
      </c>
      <c r="BC196" s="29">
        <v>45</v>
      </c>
      <c r="BD196" s="29">
        <v>12827</v>
      </c>
      <c r="BE196" s="29">
        <v>200362</v>
      </c>
      <c r="BF196" s="29">
        <v>7.08</v>
      </c>
      <c r="BG196" s="29">
        <v>14180.76</v>
      </c>
    </row>
    <row r="197" spans="1:59" s="30" customFormat="1" x14ac:dyDescent="0.35">
      <c r="A197" s="12">
        <v>2011</v>
      </c>
      <c r="B197" s="12" t="s">
        <v>230</v>
      </c>
      <c r="C197" s="13" t="s">
        <v>231</v>
      </c>
      <c r="D197" s="14" t="s">
        <v>283</v>
      </c>
      <c r="E197" s="15">
        <v>45936.119132417887</v>
      </c>
      <c r="F197" s="15">
        <v>453989.1</v>
      </c>
      <c r="G197" s="12">
        <v>10.4</v>
      </c>
      <c r="H197" s="16">
        <v>9883053</v>
      </c>
      <c r="I197" s="17">
        <f t="shared" si="15"/>
        <v>0</v>
      </c>
      <c r="J197" s="17">
        <v>0</v>
      </c>
      <c r="K197" s="17">
        <v>45.02</v>
      </c>
      <c r="L197" s="17">
        <v>3.4670000000000001</v>
      </c>
      <c r="M197" s="17">
        <v>4</v>
      </c>
      <c r="N197" s="17">
        <v>55.64</v>
      </c>
      <c r="O197" s="17">
        <v>0</v>
      </c>
      <c r="P197" s="18">
        <v>6727</v>
      </c>
      <c r="Q197" s="18">
        <v>687</v>
      </c>
      <c r="R197" s="17">
        <v>69301421</v>
      </c>
      <c r="S197" s="17">
        <v>235343</v>
      </c>
      <c r="T197" s="17">
        <v>81979</v>
      </c>
      <c r="U197" s="18">
        <v>2.44</v>
      </c>
      <c r="V197" s="18">
        <v>2.66</v>
      </c>
      <c r="W197" s="18">
        <v>22.17</v>
      </c>
      <c r="X197" s="18" t="s">
        <v>62</v>
      </c>
      <c r="Y197" s="18">
        <v>0.76</v>
      </c>
      <c r="Z197" s="18">
        <v>2.44</v>
      </c>
      <c r="AA197" s="19">
        <v>2.66</v>
      </c>
      <c r="AB197" s="19">
        <v>22.17</v>
      </c>
      <c r="AC197" s="19">
        <v>4.6524343752411106</v>
      </c>
      <c r="AD197" s="19">
        <v>0.76</v>
      </c>
      <c r="AE197" s="20">
        <f t="shared" si="16"/>
        <v>0.21742271209310093</v>
      </c>
      <c r="AF197" s="20">
        <f t="shared" si="17"/>
        <v>4.0862502422574897E-3</v>
      </c>
      <c r="AG197" s="20">
        <f t="shared" si="18"/>
        <v>0.66830337863911715</v>
      </c>
      <c r="AH197" s="20">
        <f t="shared" si="19"/>
        <v>0</v>
      </c>
      <c r="AI197" s="20">
        <f t="shared" si="19"/>
        <v>8.8305289932748385E-6</v>
      </c>
      <c r="AJ197" s="21">
        <v>64902824</v>
      </c>
      <c r="AK197" s="21">
        <v>1219786</v>
      </c>
      <c r="AL197" s="21">
        <v>199495150</v>
      </c>
      <c r="AM197" s="21">
        <v>32889467</v>
      </c>
      <c r="AN197" s="21">
        <v>0</v>
      </c>
      <c r="AO197" s="21">
        <v>2636</v>
      </c>
      <c r="AP197" s="22">
        <v>8</v>
      </c>
      <c r="AQ197" s="22">
        <v>59</v>
      </c>
      <c r="AR197" s="23">
        <v>4249136</v>
      </c>
      <c r="AS197" s="23">
        <v>683</v>
      </c>
      <c r="AT197" s="24">
        <v>13.27</v>
      </c>
      <c r="AU197" s="25">
        <v>90.63</v>
      </c>
      <c r="AV197" s="26">
        <v>8</v>
      </c>
      <c r="AW197" s="26">
        <v>58</v>
      </c>
      <c r="AX197" s="26">
        <v>521322</v>
      </c>
      <c r="AY197" s="26">
        <v>6172</v>
      </c>
      <c r="AZ197" s="27">
        <v>10.33</v>
      </c>
      <c r="BA197" s="28">
        <v>637.64</v>
      </c>
      <c r="BB197" s="29">
        <v>8</v>
      </c>
      <c r="BC197" s="29">
        <v>44</v>
      </c>
      <c r="BD197" s="29">
        <v>12961</v>
      </c>
      <c r="BE197" s="29">
        <v>203329</v>
      </c>
      <c r="BF197" s="29">
        <v>7.32</v>
      </c>
      <c r="BG197" s="29">
        <v>14884.65</v>
      </c>
    </row>
    <row r="198" spans="1:59" s="30" customFormat="1" x14ac:dyDescent="0.35">
      <c r="A198" s="17">
        <v>2006</v>
      </c>
      <c r="B198" s="13" t="s">
        <v>219</v>
      </c>
      <c r="C198" s="13" t="s">
        <v>220</v>
      </c>
      <c r="D198" s="14" t="s">
        <v>284</v>
      </c>
      <c r="E198" s="15">
        <v>58806.264232820438</v>
      </c>
      <c r="F198" s="15">
        <v>451263.1</v>
      </c>
      <c r="G198" s="17">
        <v>3.1</v>
      </c>
      <c r="H198" s="16">
        <v>7673725</v>
      </c>
      <c r="I198" s="17">
        <f t="shared" si="15"/>
        <v>0</v>
      </c>
      <c r="J198" s="17">
        <v>0</v>
      </c>
      <c r="K198" s="17" t="s">
        <v>62</v>
      </c>
      <c r="L198" s="17">
        <v>2.137</v>
      </c>
      <c r="M198" s="17">
        <v>6.73</v>
      </c>
      <c r="N198" s="17">
        <v>18.61</v>
      </c>
      <c r="O198" s="17">
        <v>1</v>
      </c>
      <c r="P198" s="18">
        <v>3943</v>
      </c>
      <c r="Q198" s="18">
        <v>1088</v>
      </c>
      <c r="R198" s="17">
        <v>42523062</v>
      </c>
      <c r="S198" s="17">
        <v>197154</v>
      </c>
      <c r="T198" s="17">
        <v>58728</v>
      </c>
      <c r="U198" s="18" t="s">
        <v>62</v>
      </c>
      <c r="V198" s="18" t="s">
        <v>62</v>
      </c>
      <c r="W198" s="18">
        <v>12.87</v>
      </c>
      <c r="X198" s="18" t="s">
        <v>62</v>
      </c>
      <c r="Y198" s="18" t="s">
        <v>62</v>
      </c>
      <c r="Z198" s="18"/>
      <c r="AA198" s="19">
        <v>2.2465548173415608</v>
      </c>
      <c r="AB198" s="19">
        <v>12.87</v>
      </c>
      <c r="AC198" s="19">
        <v>7.1610124069250478</v>
      </c>
      <c r="AD198" s="19">
        <v>0.4704061490499184</v>
      </c>
      <c r="AE198" s="20">
        <f t="shared" si="16"/>
        <v>0.15274848136001107</v>
      </c>
      <c r="AF198" s="20">
        <f t="shared" si="17"/>
        <v>1.535705942334389E-2</v>
      </c>
      <c r="AG198" s="20">
        <f t="shared" si="18"/>
        <v>0.67846420880602176</v>
      </c>
      <c r="AH198" s="20">
        <f t="shared" si="19"/>
        <v>0</v>
      </c>
      <c r="AI198" s="20">
        <f t="shared" si="19"/>
        <v>0</v>
      </c>
      <c r="AJ198" s="21">
        <v>27470903.899999999</v>
      </c>
      <c r="AK198" s="21">
        <v>2761875.6</v>
      </c>
      <c r="AL198" s="21">
        <v>122017743.90000001</v>
      </c>
      <c r="AM198" s="21">
        <v>27593516</v>
      </c>
      <c r="AN198" s="21">
        <v>0</v>
      </c>
      <c r="AO198" s="21">
        <v>0</v>
      </c>
      <c r="AP198" s="23">
        <v>5</v>
      </c>
      <c r="AQ198" s="23">
        <v>34</v>
      </c>
      <c r="AR198" s="23">
        <v>3095982</v>
      </c>
      <c r="AS198" s="23">
        <v>1154.8844599225708</v>
      </c>
      <c r="AT198" s="24">
        <v>8.4878745913918188</v>
      </c>
      <c r="AU198" s="25">
        <v>98.025144633700535</v>
      </c>
      <c r="AV198" s="26">
        <v>5</v>
      </c>
      <c r="AW198" s="26">
        <v>34</v>
      </c>
      <c r="AX198" s="26">
        <v>392080</v>
      </c>
      <c r="AY198" s="26">
        <v>9490.7992841596952</v>
      </c>
      <c r="AZ198" s="27">
        <v>6.2143738574188632</v>
      </c>
      <c r="BA198" s="28">
        <v>589.79374957491677</v>
      </c>
      <c r="BB198" s="29">
        <v>5</v>
      </c>
      <c r="BC198" s="29">
        <v>30</v>
      </c>
      <c r="BD198" s="29">
        <v>5178</v>
      </c>
      <c r="BE198" s="29">
        <v>305750.43453070684</v>
      </c>
      <c r="BF198" s="29">
        <v>4.6908352826062849</v>
      </c>
      <c r="BG198" s="29">
        <v>14342.249259688426</v>
      </c>
    </row>
    <row r="199" spans="1:59" s="30" customFormat="1" x14ac:dyDescent="0.35">
      <c r="A199" s="17">
        <v>2008</v>
      </c>
      <c r="B199" s="32" t="s">
        <v>202</v>
      </c>
      <c r="C199" s="13" t="s">
        <v>203</v>
      </c>
      <c r="D199" s="14" t="s">
        <v>285</v>
      </c>
      <c r="E199" s="15">
        <v>69180.56623259942</v>
      </c>
      <c r="F199" s="15">
        <v>447526.8</v>
      </c>
      <c r="G199" s="17">
        <v>5.5</v>
      </c>
      <c r="H199" s="16">
        <v>6468967</v>
      </c>
      <c r="I199" s="17">
        <f t="shared" si="15"/>
        <v>0</v>
      </c>
      <c r="J199" s="17">
        <v>1</v>
      </c>
      <c r="K199" s="17">
        <v>40.69</v>
      </c>
      <c r="L199" s="17">
        <v>2.9830000000000001</v>
      </c>
      <c r="M199" s="17">
        <v>8.86</v>
      </c>
      <c r="N199" s="17">
        <v>45.88</v>
      </c>
      <c r="O199" s="17">
        <v>1</v>
      </c>
      <c r="P199" s="18">
        <v>6182</v>
      </c>
      <c r="Q199" s="18">
        <v>498</v>
      </c>
      <c r="R199" s="17">
        <v>22263172</v>
      </c>
      <c r="S199" s="17">
        <v>44031</v>
      </c>
      <c r="T199" s="17">
        <v>18928</v>
      </c>
      <c r="U199" s="18" t="s">
        <v>62</v>
      </c>
      <c r="V199" s="18" t="s">
        <v>62</v>
      </c>
      <c r="W199" s="18">
        <v>14.44</v>
      </c>
      <c r="X199" s="18" t="s">
        <v>62</v>
      </c>
      <c r="Y199" s="18">
        <v>0.48</v>
      </c>
      <c r="Z199" s="18"/>
      <c r="AA199" s="19">
        <v>2.2204719344600159</v>
      </c>
      <c r="AB199" s="19">
        <v>14.44</v>
      </c>
      <c r="AC199" s="19">
        <v>9.1182546074696553</v>
      </c>
      <c r="AD199" s="19">
        <v>0.48</v>
      </c>
      <c r="AE199" s="20">
        <f t="shared" si="16"/>
        <v>2.6938500243393469E-2</v>
      </c>
      <c r="AF199" s="20">
        <f t="shared" si="17"/>
        <v>2.1291784664738463E-2</v>
      </c>
      <c r="AG199" s="20">
        <f t="shared" si="18"/>
        <v>0.93454662449315873</v>
      </c>
      <c r="AH199" s="20">
        <f t="shared" si="19"/>
        <v>0</v>
      </c>
      <c r="AI199" s="20">
        <f t="shared" si="19"/>
        <v>0</v>
      </c>
      <c r="AJ199" s="21">
        <v>9179092</v>
      </c>
      <c r="AK199" s="21">
        <v>7255016</v>
      </c>
      <c r="AL199" s="21">
        <v>318439756</v>
      </c>
      <c r="AM199" s="21">
        <v>5868639</v>
      </c>
      <c r="AN199" s="21">
        <v>0</v>
      </c>
      <c r="AO199" s="21">
        <v>0</v>
      </c>
      <c r="AP199" s="23">
        <v>5</v>
      </c>
      <c r="AQ199" s="23">
        <v>45</v>
      </c>
      <c r="AR199" s="23">
        <v>2647529</v>
      </c>
      <c r="AS199" s="23">
        <v>618</v>
      </c>
      <c r="AT199" s="24">
        <v>17.681485812733779</v>
      </c>
      <c r="AU199" s="25">
        <v>109.3</v>
      </c>
      <c r="AV199" s="26">
        <v>5</v>
      </c>
      <c r="AW199" s="26">
        <v>45</v>
      </c>
      <c r="AX199" s="26">
        <v>379987</v>
      </c>
      <c r="AY199" s="26">
        <v>5830</v>
      </c>
      <c r="AZ199" s="27">
        <v>15.803764659128602</v>
      </c>
      <c r="BA199" s="28">
        <v>921.31</v>
      </c>
      <c r="BB199" s="29">
        <v>5</v>
      </c>
      <c r="BC199" s="29">
        <v>41</v>
      </c>
      <c r="BD199" s="29">
        <v>14066</v>
      </c>
      <c r="BE199" s="29">
        <v>55284</v>
      </c>
      <c r="BF199" s="29">
        <v>14.853624957844593</v>
      </c>
      <c r="BG199" s="29">
        <v>8211.7199999999993</v>
      </c>
    </row>
    <row r="200" spans="1:59" s="30" customFormat="1" x14ac:dyDescent="0.35">
      <c r="A200" s="17">
        <v>2009</v>
      </c>
      <c r="B200" s="32" t="s">
        <v>202</v>
      </c>
      <c r="C200" s="13" t="s">
        <v>203</v>
      </c>
      <c r="D200" s="14" t="s">
        <v>286</v>
      </c>
      <c r="E200" s="15">
        <v>67710.003647040721</v>
      </c>
      <c r="F200" s="15">
        <v>441307.6</v>
      </c>
      <c r="G200" s="17">
        <v>8.1</v>
      </c>
      <c r="H200" s="16">
        <v>6517613</v>
      </c>
      <c r="I200" s="17">
        <f t="shared" si="15"/>
        <v>0</v>
      </c>
      <c r="J200" s="17">
        <v>1</v>
      </c>
      <c r="K200" s="17">
        <v>43.33</v>
      </c>
      <c r="L200" s="17">
        <v>2.141</v>
      </c>
      <c r="M200" s="17">
        <v>3.94</v>
      </c>
      <c r="N200" s="17">
        <v>45.86</v>
      </c>
      <c r="O200" s="17">
        <v>1</v>
      </c>
      <c r="P200" s="18">
        <v>6380</v>
      </c>
      <c r="Q200" s="18">
        <v>374</v>
      </c>
      <c r="R200" s="17">
        <v>19683325</v>
      </c>
      <c r="S200" s="17">
        <v>33432</v>
      </c>
      <c r="T200" s="17">
        <v>16661</v>
      </c>
      <c r="U200" s="18" t="s">
        <v>62</v>
      </c>
      <c r="V200" s="18">
        <v>3.48</v>
      </c>
      <c r="W200" s="18">
        <v>11.81</v>
      </c>
      <c r="X200" s="18" t="s">
        <v>62</v>
      </c>
      <c r="Y200" s="18">
        <v>0.56999999999999995</v>
      </c>
      <c r="Z200" s="18"/>
      <c r="AA200" s="19">
        <v>3.48</v>
      </c>
      <c r="AB200" s="19">
        <v>11.81</v>
      </c>
      <c r="AC200" s="19">
        <v>4.5973007921271787</v>
      </c>
      <c r="AD200" s="19">
        <v>0.56999999999999995</v>
      </c>
      <c r="AE200" s="20">
        <f t="shared" si="16"/>
        <v>2.3855218490993504E-2</v>
      </c>
      <c r="AF200" s="20">
        <f t="shared" si="17"/>
        <v>9.3397808387260407E-3</v>
      </c>
      <c r="AG200" s="20">
        <f t="shared" si="18"/>
        <v>0.95028556696540756</v>
      </c>
      <c r="AH200" s="20">
        <f t="shared" si="19"/>
        <v>0</v>
      </c>
      <c r="AI200" s="20">
        <f t="shared" si="19"/>
        <v>0</v>
      </c>
      <c r="AJ200" s="21">
        <v>7792232</v>
      </c>
      <c r="AK200" s="21">
        <v>3050810</v>
      </c>
      <c r="AL200" s="21">
        <v>310407788</v>
      </c>
      <c r="AM200" s="21">
        <v>5396021</v>
      </c>
      <c r="AN200" s="21">
        <v>0</v>
      </c>
      <c r="AO200" s="21">
        <v>0</v>
      </c>
      <c r="AP200" s="23">
        <v>5</v>
      </c>
      <c r="AQ200" s="23">
        <v>45</v>
      </c>
      <c r="AR200" s="23">
        <v>2661985</v>
      </c>
      <c r="AS200" s="23">
        <v>610</v>
      </c>
      <c r="AT200" s="24">
        <v>16.87</v>
      </c>
      <c r="AU200" s="31">
        <v>102.85</v>
      </c>
      <c r="AV200" s="26">
        <v>5</v>
      </c>
      <c r="AW200" s="26">
        <v>45</v>
      </c>
      <c r="AX200" s="26">
        <v>375507</v>
      </c>
      <c r="AY200" s="26">
        <v>3945</v>
      </c>
      <c r="AZ200" s="27">
        <v>15.37</v>
      </c>
      <c r="BA200" s="28">
        <v>606.47</v>
      </c>
      <c r="BB200" s="29">
        <v>5</v>
      </c>
      <c r="BC200" s="29">
        <v>41</v>
      </c>
      <c r="BD200" s="29">
        <v>16173</v>
      </c>
      <c r="BE200" s="29">
        <v>86328</v>
      </c>
      <c r="BF200" s="29">
        <v>14.08</v>
      </c>
      <c r="BG200" s="29">
        <v>12158.18</v>
      </c>
    </row>
    <row r="201" spans="1:59" s="30" customFormat="1" x14ac:dyDescent="0.35">
      <c r="A201" s="17">
        <v>2007</v>
      </c>
      <c r="B201" s="32" t="s">
        <v>202</v>
      </c>
      <c r="C201" s="13" t="s">
        <v>203</v>
      </c>
      <c r="D201" s="14" t="s">
        <v>287</v>
      </c>
      <c r="E201" s="15">
        <v>68470.770461718537</v>
      </c>
      <c r="F201" s="15">
        <v>440373.8</v>
      </c>
      <c r="G201" s="17">
        <v>4.5999999999999996</v>
      </c>
      <c r="H201" s="16">
        <v>6431559</v>
      </c>
      <c r="I201" s="17">
        <f t="shared" si="15"/>
        <v>0</v>
      </c>
      <c r="J201" s="17">
        <v>1</v>
      </c>
      <c r="K201" s="17" t="s">
        <v>62</v>
      </c>
      <c r="L201" s="17">
        <v>2.286</v>
      </c>
      <c r="M201" s="17">
        <v>6.97</v>
      </c>
      <c r="N201" s="17">
        <v>32.78</v>
      </c>
      <c r="O201" s="17">
        <v>1</v>
      </c>
      <c r="P201" s="18">
        <v>6264</v>
      </c>
      <c r="Q201" s="18">
        <v>484</v>
      </c>
      <c r="R201" s="17">
        <v>25759579</v>
      </c>
      <c r="S201" s="17">
        <v>51127</v>
      </c>
      <c r="T201" s="17">
        <v>19951</v>
      </c>
      <c r="U201" s="18" t="s">
        <v>62</v>
      </c>
      <c r="V201" s="18" t="s">
        <v>62</v>
      </c>
      <c r="W201" s="18">
        <v>15.91</v>
      </c>
      <c r="X201" s="18" t="s">
        <v>62</v>
      </c>
      <c r="Y201" s="18">
        <v>0.56999999999999995</v>
      </c>
      <c r="Z201" s="18"/>
      <c r="AA201" s="19">
        <v>2.2465548173415608</v>
      </c>
      <c r="AB201" s="19">
        <v>15.91</v>
      </c>
      <c r="AC201" s="19">
        <v>7.3815467393807772</v>
      </c>
      <c r="AD201" s="19">
        <v>0.56999999999999995</v>
      </c>
      <c r="AE201" s="20">
        <f t="shared" si="16"/>
        <v>2.5620910915064507E-2</v>
      </c>
      <c r="AF201" s="20">
        <f t="shared" si="17"/>
        <v>2.601730033464595E-2</v>
      </c>
      <c r="AG201" s="20">
        <f t="shared" si="18"/>
        <v>0.93557459346026339</v>
      </c>
      <c r="AH201" s="20">
        <f t="shared" si="19"/>
        <v>0</v>
      </c>
      <c r="AI201" s="20">
        <f t="shared" si="19"/>
        <v>0</v>
      </c>
      <c r="AJ201" s="21">
        <v>10258204</v>
      </c>
      <c r="AK201" s="21">
        <v>10416912</v>
      </c>
      <c r="AL201" s="21">
        <v>374589142</v>
      </c>
      <c r="AM201" s="21">
        <v>5119789</v>
      </c>
      <c r="AN201" s="21">
        <v>0</v>
      </c>
      <c r="AO201" s="21">
        <v>0</v>
      </c>
      <c r="AP201" s="23">
        <v>5</v>
      </c>
      <c r="AQ201" s="23">
        <v>45</v>
      </c>
      <c r="AR201" s="23">
        <v>2642144</v>
      </c>
      <c r="AS201" s="23">
        <v>635</v>
      </c>
      <c r="AT201" s="24">
        <v>16.231804561164498</v>
      </c>
      <c r="AU201" s="25">
        <v>103.09</v>
      </c>
      <c r="AV201" s="26">
        <v>5</v>
      </c>
      <c r="AW201" s="26">
        <v>46</v>
      </c>
      <c r="AX201" s="26">
        <v>378830</v>
      </c>
      <c r="AY201" s="26">
        <v>5972</v>
      </c>
      <c r="AZ201" s="27">
        <v>15.2015948586275</v>
      </c>
      <c r="BA201" s="28">
        <v>907.83</v>
      </c>
      <c r="BB201" s="29">
        <v>5</v>
      </c>
      <c r="BC201" s="29">
        <v>41</v>
      </c>
      <c r="BD201" s="29">
        <v>13950</v>
      </c>
      <c r="BE201" s="29">
        <v>56452</v>
      </c>
      <c r="BF201" s="29">
        <v>13.025509537306599</v>
      </c>
      <c r="BG201" s="29">
        <v>7353.11</v>
      </c>
    </row>
    <row r="202" spans="1:59" s="30" customFormat="1" x14ac:dyDescent="0.35">
      <c r="A202" s="12">
        <v>2013</v>
      </c>
      <c r="B202" s="12" t="s">
        <v>182</v>
      </c>
      <c r="C202" s="13" t="s">
        <v>183</v>
      </c>
      <c r="D202" s="14" t="s">
        <v>288</v>
      </c>
      <c r="E202" s="15">
        <v>63085.888939992408</v>
      </c>
      <c r="F202" s="15">
        <v>439472.2</v>
      </c>
      <c r="G202" s="12">
        <v>7</v>
      </c>
      <c r="H202" s="16">
        <v>6966252</v>
      </c>
      <c r="I202" s="17">
        <f t="shared" si="15"/>
        <v>0</v>
      </c>
      <c r="J202" s="17">
        <v>1</v>
      </c>
      <c r="K202" s="17">
        <v>45.02</v>
      </c>
      <c r="L202" s="17">
        <v>3.4830000000000001</v>
      </c>
      <c r="M202" s="17">
        <v>3.73</v>
      </c>
      <c r="N202" s="17">
        <v>51.99</v>
      </c>
      <c r="O202" s="17">
        <v>0</v>
      </c>
      <c r="P202" s="18">
        <v>5751</v>
      </c>
      <c r="Q202" s="18">
        <v>223</v>
      </c>
      <c r="R202" s="17">
        <v>12542551</v>
      </c>
      <c r="S202" s="17">
        <v>12029</v>
      </c>
      <c r="T202" s="17">
        <v>16298</v>
      </c>
      <c r="U202" s="18">
        <v>2.68</v>
      </c>
      <c r="V202" s="18">
        <v>1.96</v>
      </c>
      <c r="W202" s="18">
        <v>23.6</v>
      </c>
      <c r="X202" s="18">
        <v>4.5</v>
      </c>
      <c r="Y202" s="18">
        <v>0.84</v>
      </c>
      <c r="Z202" s="18">
        <v>2.68</v>
      </c>
      <c r="AA202" s="19">
        <v>1.96</v>
      </c>
      <c r="AB202" s="19">
        <v>23.6</v>
      </c>
      <c r="AC202" s="19">
        <v>4.5</v>
      </c>
      <c r="AD202" s="19">
        <v>0.84</v>
      </c>
      <c r="AE202" s="20">
        <f t="shared" si="16"/>
        <v>4.8280272901867045E-2</v>
      </c>
      <c r="AF202" s="20">
        <f t="shared" si="17"/>
        <v>5.6651823506348366E-4</v>
      </c>
      <c r="AG202" s="20">
        <f t="shared" si="18"/>
        <v>0.90510533121615777</v>
      </c>
      <c r="AH202" s="20">
        <f t="shared" si="19"/>
        <v>0</v>
      </c>
      <c r="AI202" s="20">
        <f t="shared" si="19"/>
        <v>2.7096209172542117E-5</v>
      </c>
      <c r="AJ202" s="21">
        <v>8876296</v>
      </c>
      <c r="AK202" s="21">
        <v>104154</v>
      </c>
      <c r="AL202" s="21">
        <v>166403012</v>
      </c>
      <c r="AM202" s="21">
        <v>8460890</v>
      </c>
      <c r="AN202" s="21">
        <v>0</v>
      </c>
      <c r="AO202" s="21">
        <v>4981.62</v>
      </c>
      <c r="AP202" s="22">
        <v>3</v>
      </c>
      <c r="AQ202" s="22">
        <v>49</v>
      </c>
      <c r="AR202" s="23">
        <v>2880008</v>
      </c>
      <c r="AS202" s="23">
        <v>1041.1858999999999</v>
      </c>
      <c r="AT202" s="24">
        <v>8.6966623999999992</v>
      </c>
      <c r="AU202" s="25">
        <v>90.548426000000006</v>
      </c>
      <c r="AV202" s="26">
        <v>3</v>
      </c>
      <c r="AW202" s="26">
        <v>48</v>
      </c>
      <c r="AX202" s="26">
        <v>360855</v>
      </c>
      <c r="AY202" s="26">
        <v>6849.1661000000004</v>
      </c>
      <c r="AZ202" s="27">
        <v>7.7791990999999996</v>
      </c>
      <c r="BA202" s="28">
        <v>532.81026999999995</v>
      </c>
      <c r="BB202" s="29">
        <v>3</v>
      </c>
      <c r="BC202" s="29">
        <v>38</v>
      </c>
      <c r="BD202" s="29">
        <v>27808</v>
      </c>
      <c r="BE202" s="29">
        <v>81615.081000000006</v>
      </c>
      <c r="BF202" s="29">
        <v>4.2312437000000003</v>
      </c>
      <c r="BG202" s="29">
        <v>3453.3330000000001</v>
      </c>
    </row>
    <row r="203" spans="1:59" s="30" customFormat="1" x14ac:dyDescent="0.35">
      <c r="A203" s="17">
        <v>2006</v>
      </c>
      <c r="B203" s="13" t="s">
        <v>202</v>
      </c>
      <c r="C203" s="13" t="s">
        <v>203</v>
      </c>
      <c r="D203" s="14" t="s">
        <v>289</v>
      </c>
      <c r="E203" s="15">
        <v>66602.262934463884</v>
      </c>
      <c r="F203" s="15">
        <v>426926.1</v>
      </c>
      <c r="G203" s="17">
        <v>4.9000000000000004</v>
      </c>
      <c r="H203" s="16">
        <v>6410084</v>
      </c>
      <c r="I203" s="17">
        <f t="shared" si="15"/>
        <v>0</v>
      </c>
      <c r="J203" s="17">
        <v>1</v>
      </c>
      <c r="K203" s="17" t="s">
        <v>62</v>
      </c>
      <c r="L203" s="17">
        <v>2.137</v>
      </c>
      <c r="M203" s="17">
        <v>6.73</v>
      </c>
      <c r="N203" s="17">
        <v>18.61</v>
      </c>
      <c r="O203" s="17">
        <v>1</v>
      </c>
      <c r="P203" s="18">
        <v>5657</v>
      </c>
      <c r="Q203" s="18">
        <v>512</v>
      </c>
      <c r="R203" s="17">
        <v>23910898</v>
      </c>
      <c r="S203" s="17">
        <v>48909</v>
      </c>
      <c r="T203" s="17">
        <v>22331</v>
      </c>
      <c r="U203" s="18" t="s">
        <v>62</v>
      </c>
      <c r="V203" s="18" t="s">
        <v>62</v>
      </c>
      <c r="W203" s="18">
        <v>13.98</v>
      </c>
      <c r="X203" s="18" t="s">
        <v>62</v>
      </c>
      <c r="Y203" s="18">
        <v>0.41</v>
      </c>
      <c r="Z203" s="18"/>
      <c r="AA203" s="19">
        <v>2.2465548173415608</v>
      </c>
      <c r="AB203" s="19">
        <v>13.98</v>
      </c>
      <c r="AC203" s="19">
        <v>7.1610124069250478</v>
      </c>
      <c r="AD203" s="19">
        <v>0.41</v>
      </c>
      <c r="AE203" s="20">
        <f t="shared" si="16"/>
        <v>2.5736578924712733E-2</v>
      </c>
      <c r="AF203" s="20">
        <f t="shared" si="17"/>
        <v>2.2797443077444746E-2</v>
      </c>
      <c r="AG203" s="20">
        <f t="shared" si="18"/>
        <v>0.93570105953816729</v>
      </c>
      <c r="AH203" s="20">
        <f t="shared" si="19"/>
        <v>0</v>
      </c>
      <c r="AI203" s="20">
        <f t="shared" si="19"/>
        <v>0</v>
      </c>
      <c r="AJ203" s="21">
        <v>9517045.9400000013</v>
      </c>
      <c r="AK203" s="21">
        <v>8430192.4400000013</v>
      </c>
      <c r="AL203" s="21">
        <v>346009856.08000004</v>
      </c>
      <c r="AM203" s="21">
        <v>5829658</v>
      </c>
      <c r="AN203" s="21">
        <v>0</v>
      </c>
      <c r="AO203" s="21">
        <v>0</v>
      </c>
      <c r="AP203" s="23">
        <v>7</v>
      </c>
      <c r="AQ203" s="23">
        <v>47</v>
      </c>
      <c r="AR203" s="23">
        <v>2610734</v>
      </c>
      <c r="AS203" s="23">
        <v>626.40206419599497</v>
      </c>
      <c r="AT203" s="24">
        <v>16.598382730097129</v>
      </c>
      <c r="AU203" s="25">
        <v>103.97261204447996</v>
      </c>
      <c r="AV203" s="26">
        <v>7</v>
      </c>
      <c r="AW203" s="26">
        <v>48</v>
      </c>
      <c r="AX203" s="26">
        <v>374294</v>
      </c>
      <c r="AY203" s="26">
        <v>5841.4336947248275</v>
      </c>
      <c r="AZ203" s="27">
        <v>15.541753060367535</v>
      </c>
      <c r="BA203" s="28">
        <v>907.86120001923632</v>
      </c>
      <c r="BB203" s="29">
        <v>7</v>
      </c>
      <c r="BC203" s="29">
        <v>43</v>
      </c>
      <c r="BD203" s="29">
        <v>14072</v>
      </c>
      <c r="BE203" s="29">
        <v>56865.033399658896</v>
      </c>
      <c r="BF203" s="29">
        <v>13.039693903341611</v>
      </c>
      <c r="BG203" s="29">
        <v>7415.0262933484919</v>
      </c>
    </row>
    <row r="204" spans="1:59" s="30" customFormat="1" x14ac:dyDescent="0.35">
      <c r="A204" s="12">
        <v>2012</v>
      </c>
      <c r="B204" s="12" t="s">
        <v>182</v>
      </c>
      <c r="C204" s="13" t="s">
        <v>183</v>
      </c>
      <c r="D204" s="14" t="s">
        <v>290</v>
      </c>
      <c r="E204" s="15">
        <v>61816.46447343874</v>
      </c>
      <c r="F204" s="15">
        <v>426447</v>
      </c>
      <c r="G204" s="12">
        <v>8.1</v>
      </c>
      <c r="H204" s="16">
        <v>6898599</v>
      </c>
      <c r="I204" s="17">
        <f t="shared" si="15"/>
        <v>0</v>
      </c>
      <c r="J204" s="17">
        <v>1</v>
      </c>
      <c r="K204" s="17">
        <v>45.77</v>
      </c>
      <c r="L204" s="17">
        <v>3.58</v>
      </c>
      <c r="M204" s="17">
        <v>2.75</v>
      </c>
      <c r="N204" s="17">
        <v>54.99</v>
      </c>
      <c r="O204" s="17">
        <v>0</v>
      </c>
      <c r="P204" s="18">
        <v>5790</v>
      </c>
      <c r="Q204" s="18">
        <v>163</v>
      </c>
      <c r="R204" s="17">
        <v>6989976</v>
      </c>
      <c r="S204" s="17">
        <v>20084</v>
      </c>
      <c r="T204" s="17">
        <v>11897</v>
      </c>
      <c r="U204" s="18" t="s">
        <v>62</v>
      </c>
      <c r="V204" s="18" t="s">
        <v>62</v>
      </c>
      <c r="W204" s="18" t="s">
        <v>62</v>
      </c>
      <c r="X204" s="18" t="s">
        <v>62</v>
      </c>
      <c r="Y204" s="18" t="s">
        <v>62</v>
      </c>
      <c r="Z204" s="18"/>
      <c r="AA204" s="19">
        <v>2.324237813104427</v>
      </c>
      <c r="AB204" s="19">
        <v>23.49195884567845</v>
      </c>
      <c r="AC204" s="19">
        <v>3.503818060367514</v>
      </c>
      <c r="AD204" s="19">
        <v>0.75442193202762442</v>
      </c>
      <c r="AE204" s="20">
        <f t="shared" si="16"/>
        <v>5.4049694743042019E-2</v>
      </c>
      <c r="AF204" s="20">
        <f t="shared" si="17"/>
        <v>1.2228594522299488E-3</v>
      </c>
      <c r="AG204" s="20">
        <f t="shared" si="18"/>
        <v>0.84422890393914485</v>
      </c>
      <c r="AH204" s="20">
        <f t="shared" si="19"/>
        <v>0</v>
      </c>
      <c r="AI204" s="20">
        <f t="shared" si="19"/>
        <v>5.3119141229645055E-5</v>
      </c>
      <c r="AJ204" s="21">
        <v>5022470</v>
      </c>
      <c r="AK204" s="21">
        <v>113632</v>
      </c>
      <c r="AL204" s="21">
        <v>78448442</v>
      </c>
      <c r="AM204" s="21">
        <v>9333709</v>
      </c>
      <c r="AN204" s="21">
        <v>0</v>
      </c>
      <c r="AO204" s="21">
        <v>4936</v>
      </c>
      <c r="AP204" s="22">
        <v>3</v>
      </c>
      <c r="AQ204" s="22">
        <v>48</v>
      </c>
      <c r="AR204" s="23">
        <v>2852760</v>
      </c>
      <c r="AS204" s="23">
        <v>1037.3276000000001</v>
      </c>
      <c r="AT204" s="24">
        <v>8.5277370999999995</v>
      </c>
      <c r="AU204" s="25">
        <v>88.460572999999997</v>
      </c>
      <c r="AV204" s="26">
        <v>3</v>
      </c>
      <c r="AW204" s="26">
        <v>47</v>
      </c>
      <c r="AX204" s="26">
        <v>356028</v>
      </c>
      <c r="AY204" s="26">
        <v>6843.9382999999998</v>
      </c>
      <c r="AZ204" s="27">
        <v>7.6755402999999998</v>
      </c>
      <c r="BA204" s="28">
        <v>525.30925000000002</v>
      </c>
      <c r="BB204" s="29">
        <v>3</v>
      </c>
      <c r="BC204" s="29">
        <v>37</v>
      </c>
      <c r="BD204" s="29">
        <v>27690</v>
      </c>
      <c r="BE204" s="29">
        <v>82998.989000000001</v>
      </c>
      <c r="BF204" s="29">
        <v>4.1295371999999997</v>
      </c>
      <c r="BG204" s="29">
        <v>3427.4740999999999</v>
      </c>
    </row>
    <row r="205" spans="1:59" s="30" customFormat="1" x14ac:dyDescent="0.35">
      <c r="A205" s="17">
        <v>2009</v>
      </c>
      <c r="B205" s="32" t="s">
        <v>230</v>
      </c>
      <c r="C205" s="13" t="s">
        <v>231</v>
      </c>
      <c r="D205" s="14" t="s">
        <v>291</v>
      </c>
      <c r="E205" s="15">
        <v>42043.455440645848</v>
      </c>
      <c r="F205" s="15">
        <v>416297.1</v>
      </c>
      <c r="G205" s="17">
        <v>13.7</v>
      </c>
      <c r="H205" s="16">
        <v>9901591</v>
      </c>
      <c r="I205" s="17">
        <f t="shared" si="15"/>
        <v>0</v>
      </c>
      <c r="J205" s="17">
        <v>0</v>
      </c>
      <c r="K205" s="17">
        <v>43.33</v>
      </c>
      <c r="L205" s="17">
        <v>2.141</v>
      </c>
      <c r="M205" s="17">
        <v>3.94</v>
      </c>
      <c r="N205" s="17">
        <v>45.86</v>
      </c>
      <c r="O205" s="17">
        <v>0</v>
      </c>
      <c r="P205" s="18">
        <v>7029</v>
      </c>
      <c r="Q205" s="18">
        <v>368</v>
      </c>
      <c r="R205" s="17">
        <v>73588661</v>
      </c>
      <c r="S205" s="17">
        <v>288419</v>
      </c>
      <c r="T205" s="17">
        <v>91266</v>
      </c>
      <c r="U205" s="18" t="s">
        <v>62</v>
      </c>
      <c r="V205" s="18">
        <v>2.0299999999999998</v>
      </c>
      <c r="W205" s="18">
        <v>12.98</v>
      </c>
      <c r="X205" s="18" t="s">
        <v>62</v>
      </c>
      <c r="Y205" s="18">
        <v>0.66</v>
      </c>
      <c r="Z205" s="18"/>
      <c r="AA205" s="19">
        <v>2.0299999999999998</v>
      </c>
      <c r="AB205" s="19">
        <v>12.98</v>
      </c>
      <c r="AC205" s="19">
        <v>4.5973007921271787</v>
      </c>
      <c r="AD205" s="19">
        <v>0.66</v>
      </c>
      <c r="AE205" s="20">
        <f t="shared" si="16"/>
        <v>0.31291062839987432</v>
      </c>
      <c r="AF205" s="20">
        <f t="shared" si="17"/>
        <v>6.4014651073835494E-3</v>
      </c>
      <c r="AG205" s="20">
        <f t="shared" si="18"/>
        <v>0.58431226807498915</v>
      </c>
      <c r="AH205" s="20">
        <f t="shared" si="19"/>
        <v>0</v>
      </c>
      <c r="AI205" s="20">
        <f t="shared" si="19"/>
        <v>8.7460052311071249E-6</v>
      </c>
      <c r="AJ205" s="21">
        <v>70951888</v>
      </c>
      <c r="AK205" s="21">
        <v>1451520</v>
      </c>
      <c r="AL205" s="21">
        <v>132491692</v>
      </c>
      <c r="AM205" s="21">
        <v>21851009</v>
      </c>
      <c r="AN205" s="21">
        <v>0</v>
      </c>
      <c r="AO205" s="21">
        <v>1983.14</v>
      </c>
      <c r="AP205" s="23">
        <v>9</v>
      </c>
      <c r="AQ205" s="23">
        <v>60</v>
      </c>
      <c r="AR205" s="23">
        <v>4253786</v>
      </c>
      <c r="AS205" s="23">
        <v>644</v>
      </c>
      <c r="AT205" s="24">
        <v>11.6</v>
      </c>
      <c r="AU205" s="31">
        <v>74.69</v>
      </c>
      <c r="AV205" s="26">
        <v>9</v>
      </c>
      <c r="AW205" s="26">
        <v>59</v>
      </c>
      <c r="AX205" s="26">
        <v>520551</v>
      </c>
      <c r="AY205" s="26">
        <v>6063</v>
      </c>
      <c r="AZ205" s="27">
        <v>9.24</v>
      </c>
      <c r="BA205" s="28">
        <v>560.11</v>
      </c>
      <c r="BB205" s="29">
        <v>9</v>
      </c>
      <c r="BC205" s="29">
        <v>47</v>
      </c>
      <c r="BD205" s="29">
        <v>13065</v>
      </c>
      <c r="BE205" s="29">
        <v>174710</v>
      </c>
      <c r="BF205" s="29">
        <v>6.99</v>
      </c>
      <c r="BG205" s="29">
        <v>12205.05</v>
      </c>
    </row>
    <row r="206" spans="1:59" s="30" customFormat="1" x14ac:dyDescent="0.35">
      <c r="A206" s="12">
        <v>2010</v>
      </c>
      <c r="B206" s="12" t="s">
        <v>182</v>
      </c>
      <c r="C206" s="13" t="s">
        <v>183</v>
      </c>
      <c r="D206" s="14" t="s">
        <v>292</v>
      </c>
      <c r="E206" s="15">
        <v>59835.497772581941</v>
      </c>
      <c r="F206" s="15">
        <v>403471.3</v>
      </c>
      <c r="G206" s="12">
        <v>10</v>
      </c>
      <c r="H206" s="16">
        <v>6743009</v>
      </c>
      <c r="I206" s="17">
        <f t="shared" si="15"/>
        <v>0</v>
      </c>
      <c r="J206" s="17">
        <v>1</v>
      </c>
      <c r="K206" s="17">
        <v>44.27</v>
      </c>
      <c r="L206" s="17">
        <v>2.7050000000000001</v>
      </c>
      <c r="M206" s="17">
        <v>4.37</v>
      </c>
      <c r="N206" s="17">
        <v>49.29</v>
      </c>
      <c r="O206" s="17">
        <v>0</v>
      </c>
      <c r="P206" s="18">
        <v>5577</v>
      </c>
      <c r="Q206" s="18">
        <v>120</v>
      </c>
      <c r="R206" s="17">
        <v>13983610</v>
      </c>
      <c r="S206" s="17">
        <v>14174</v>
      </c>
      <c r="T206" s="17">
        <v>20614</v>
      </c>
      <c r="U206" s="18">
        <v>2.93</v>
      </c>
      <c r="V206" s="18">
        <v>2.2200000000000002</v>
      </c>
      <c r="W206" s="18">
        <v>19.87</v>
      </c>
      <c r="X206" s="18">
        <v>5.36</v>
      </c>
      <c r="Y206" s="18">
        <v>0.65</v>
      </c>
      <c r="Z206" s="18">
        <v>2.93</v>
      </c>
      <c r="AA206" s="19">
        <v>2.2200000000000002</v>
      </c>
      <c r="AB206" s="19">
        <v>19.87</v>
      </c>
      <c r="AC206" s="19">
        <v>5.36</v>
      </c>
      <c r="AD206" s="19">
        <v>0.65</v>
      </c>
      <c r="AE206" s="20">
        <f t="shared" si="16"/>
        <v>6.7571786099767148E-2</v>
      </c>
      <c r="AF206" s="20">
        <f t="shared" si="17"/>
        <v>5.956592549203883E-4</v>
      </c>
      <c r="AG206" s="20">
        <f t="shared" si="18"/>
        <v>0.87739174898684247</v>
      </c>
      <c r="AH206" s="20">
        <f t="shared" si="19"/>
        <v>0</v>
      </c>
      <c r="AI206" s="20">
        <f t="shared" si="19"/>
        <v>2.0969796876234397E-5</v>
      </c>
      <c r="AJ206" s="21">
        <v>11474490</v>
      </c>
      <c r="AK206" s="21">
        <v>101150</v>
      </c>
      <c r="AL206" s="21">
        <v>148991516</v>
      </c>
      <c r="AM206" s="21">
        <v>9241133</v>
      </c>
      <c r="AN206" s="21">
        <v>0</v>
      </c>
      <c r="AO206" s="21">
        <v>3560.92</v>
      </c>
      <c r="AP206" s="22">
        <v>3</v>
      </c>
      <c r="AQ206" s="22">
        <v>59</v>
      </c>
      <c r="AR206" s="23">
        <v>2825281</v>
      </c>
      <c r="AS206" s="23">
        <v>1030</v>
      </c>
      <c r="AT206" s="24">
        <v>8.0399999999999991</v>
      </c>
      <c r="AU206" s="31">
        <v>82.75</v>
      </c>
      <c r="AV206" s="26">
        <v>3</v>
      </c>
      <c r="AW206" s="26">
        <v>59</v>
      </c>
      <c r="AX206" s="26">
        <v>353330</v>
      </c>
      <c r="AY206" s="26">
        <v>6800</v>
      </c>
      <c r="AZ206" s="27">
        <v>7.37</v>
      </c>
      <c r="BA206" s="28">
        <v>501.22</v>
      </c>
      <c r="BB206" s="29">
        <v>3</v>
      </c>
      <c r="BC206" s="29">
        <v>41</v>
      </c>
      <c r="BD206" s="29">
        <v>27970</v>
      </c>
      <c r="BE206" s="29">
        <v>79349</v>
      </c>
      <c r="BF206" s="29">
        <v>4.07</v>
      </c>
      <c r="BG206" s="29">
        <v>3233.1</v>
      </c>
    </row>
    <row r="207" spans="1:59" s="30" customFormat="1" x14ac:dyDescent="0.35">
      <c r="A207" s="12">
        <v>2011</v>
      </c>
      <c r="B207" s="12" t="s">
        <v>182</v>
      </c>
      <c r="C207" s="13" t="s">
        <v>183</v>
      </c>
      <c r="D207" s="14" t="s">
        <v>293</v>
      </c>
      <c r="E207" s="15">
        <v>60282.235946826055</v>
      </c>
      <c r="F207" s="15">
        <v>411575.7</v>
      </c>
      <c r="G207" s="12">
        <v>9.3000000000000007</v>
      </c>
      <c r="H207" s="16">
        <v>6827479</v>
      </c>
      <c r="I207" s="17">
        <f t="shared" si="15"/>
        <v>0</v>
      </c>
      <c r="J207" s="17">
        <v>1</v>
      </c>
      <c r="K207" s="17">
        <v>45.02</v>
      </c>
      <c r="L207" s="17">
        <v>3.4670000000000001</v>
      </c>
      <c r="M207" s="17">
        <v>4</v>
      </c>
      <c r="N207" s="17">
        <v>55.64</v>
      </c>
      <c r="O207" s="17">
        <v>0</v>
      </c>
      <c r="P207" s="18">
        <v>6204</v>
      </c>
      <c r="Q207" s="18">
        <v>122</v>
      </c>
      <c r="R207" s="17">
        <v>8228901</v>
      </c>
      <c r="S207" s="17">
        <v>17973</v>
      </c>
      <c r="T207" s="17">
        <v>14629</v>
      </c>
      <c r="U207" s="18">
        <v>3.21</v>
      </c>
      <c r="V207" s="18">
        <v>2.21</v>
      </c>
      <c r="W207" s="18" t="s">
        <v>62</v>
      </c>
      <c r="X207" s="18" t="s">
        <v>62</v>
      </c>
      <c r="Y207" s="18">
        <v>0.7</v>
      </c>
      <c r="Z207" s="18">
        <v>3.21</v>
      </c>
      <c r="AA207" s="19">
        <v>2.21</v>
      </c>
      <c r="AB207" s="19">
        <v>22.758921780738341</v>
      </c>
      <c r="AC207" s="19">
        <v>4.6524343752411106</v>
      </c>
      <c r="AD207" s="19">
        <v>0.7</v>
      </c>
      <c r="AE207" s="20">
        <f t="shared" si="16"/>
        <v>8.4520193122516074E-2</v>
      </c>
      <c r="AF207" s="20">
        <f t="shared" si="17"/>
        <v>1.5299106430003272E-3</v>
      </c>
      <c r="AG207" s="20">
        <f t="shared" si="18"/>
        <v>0.85472098938873298</v>
      </c>
      <c r="AH207" s="20">
        <f t="shared" si="19"/>
        <v>0</v>
      </c>
      <c r="AI207" s="20">
        <f t="shared" si="19"/>
        <v>4.4606324040318456E-5</v>
      </c>
      <c r="AJ207" s="21">
        <v>6863772</v>
      </c>
      <c r="AK207" s="21">
        <v>124242</v>
      </c>
      <c r="AL207" s="21">
        <v>69410750</v>
      </c>
      <c r="AM207" s="21">
        <v>4806278</v>
      </c>
      <c r="AN207" s="21">
        <v>0</v>
      </c>
      <c r="AO207" s="21">
        <v>3622.42</v>
      </c>
      <c r="AP207" s="22">
        <v>3</v>
      </c>
      <c r="AQ207" s="22">
        <v>59</v>
      </c>
      <c r="AR207" s="23">
        <v>2837631</v>
      </c>
      <c r="AS207" s="23">
        <v>1068</v>
      </c>
      <c r="AT207" s="24">
        <v>8.2799999999999994</v>
      </c>
      <c r="AU207" s="25">
        <v>88.41</v>
      </c>
      <c r="AV207" s="26">
        <v>3</v>
      </c>
      <c r="AW207" s="26">
        <v>58</v>
      </c>
      <c r="AX207" s="26">
        <v>354185</v>
      </c>
      <c r="AY207" s="26">
        <v>6919</v>
      </c>
      <c r="AZ207" s="27">
        <v>7.49</v>
      </c>
      <c r="BA207" s="28">
        <v>518.4</v>
      </c>
      <c r="BB207" s="29">
        <v>3</v>
      </c>
      <c r="BC207" s="29">
        <v>41</v>
      </c>
      <c r="BD207" s="29">
        <v>27845</v>
      </c>
      <c r="BE207" s="29">
        <v>83596</v>
      </c>
      <c r="BF207" s="29">
        <v>4.09</v>
      </c>
      <c r="BG207" s="29">
        <v>3417.73</v>
      </c>
    </row>
    <row r="208" spans="1:59" s="30" customFormat="1" x14ac:dyDescent="0.35">
      <c r="A208" s="12">
        <v>2018</v>
      </c>
      <c r="B208" s="12" t="s">
        <v>294</v>
      </c>
      <c r="C208" s="13" t="s">
        <v>295</v>
      </c>
      <c r="D208" s="14" t="s">
        <v>296</v>
      </c>
      <c r="E208" s="15">
        <v>66612.166226177986</v>
      </c>
      <c r="F208" s="15">
        <v>402480.9</v>
      </c>
      <c r="G208" s="12">
        <v>3.9</v>
      </c>
      <c r="H208" s="16">
        <v>6042153</v>
      </c>
      <c r="I208" s="17">
        <f t="shared" si="15"/>
        <v>0</v>
      </c>
      <c r="J208" s="17">
        <v>3</v>
      </c>
      <c r="K208" s="17">
        <v>39.08</v>
      </c>
      <c r="L208" s="17">
        <v>2.6</v>
      </c>
      <c r="M208" s="17">
        <v>3.15</v>
      </c>
      <c r="N208" s="17">
        <v>38.81</v>
      </c>
      <c r="O208" s="17">
        <v>1</v>
      </c>
      <c r="P208" s="18">
        <v>4647</v>
      </c>
      <c r="Q208" s="18">
        <v>1361</v>
      </c>
      <c r="R208" s="17">
        <v>17839312</v>
      </c>
      <c r="S208" s="17">
        <v>18458</v>
      </c>
      <c r="T208" s="17">
        <v>11796</v>
      </c>
      <c r="U208" s="18" t="s">
        <v>62</v>
      </c>
      <c r="V208" s="18">
        <v>2.5299999999999998</v>
      </c>
      <c r="W208" s="18">
        <v>16.07</v>
      </c>
      <c r="X208" s="18">
        <v>3.86</v>
      </c>
      <c r="Y208" s="18">
        <v>0.68</v>
      </c>
      <c r="Z208" s="18"/>
      <c r="AA208" s="19">
        <v>2.5299999999999998</v>
      </c>
      <c r="AB208" s="19">
        <v>16.07</v>
      </c>
      <c r="AC208" s="19">
        <v>3.86</v>
      </c>
      <c r="AD208" s="19">
        <v>0.68</v>
      </c>
      <c r="AE208" s="20">
        <f t="shared" si="16"/>
        <v>3.7182737170048989E-2</v>
      </c>
      <c r="AF208" s="20">
        <f t="shared" si="17"/>
        <v>4.6541419035474752E-3</v>
      </c>
      <c r="AG208" s="20">
        <f t="shared" si="18"/>
        <v>0.8945804087381799</v>
      </c>
      <c r="AH208" s="20">
        <f t="shared" si="19"/>
        <v>0</v>
      </c>
      <c r="AI208" s="20">
        <f t="shared" si="19"/>
        <v>0</v>
      </c>
      <c r="AJ208" s="21">
        <v>8764840</v>
      </c>
      <c r="AK208" s="21">
        <v>1097090</v>
      </c>
      <c r="AL208" s="21">
        <v>210873506</v>
      </c>
      <c r="AM208" s="21">
        <v>14987931</v>
      </c>
      <c r="AN208" s="21">
        <v>0</v>
      </c>
      <c r="AO208" s="21">
        <v>0</v>
      </c>
      <c r="AP208" s="22">
        <v>4</v>
      </c>
      <c r="AQ208" s="22">
        <v>16</v>
      </c>
      <c r="AR208" s="23">
        <v>2332517</v>
      </c>
      <c r="AS208" s="23">
        <v>1005</v>
      </c>
      <c r="AT208" s="24">
        <v>13.3</v>
      </c>
      <c r="AU208" s="25">
        <v>133.68</v>
      </c>
      <c r="AV208" s="26">
        <v>4</v>
      </c>
      <c r="AW208" s="26">
        <v>9</v>
      </c>
      <c r="AX208" s="26">
        <v>254163</v>
      </c>
      <c r="AY208" s="26">
        <v>9687.8505999999998</v>
      </c>
      <c r="AZ208" s="27">
        <v>10.432425</v>
      </c>
      <c r="BA208" s="28">
        <v>1010.6778</v>
      </c>
      <c r="BB208" s="29">
        <v>4</v>
      </c>
      <c r="BC208" s="29">
        <v>6</v>
      </c>
      <c r="BD208" s="29">
        <v>8801</v>
      </c>
      <c r="BE208" s="29">
        <v>36645</v>
      </c>
      <c r="BF208" s="29">
        <v>8.23</v>
      </c>
      <c r="BG208" s="29">
        <v>3014.83</v>
      </c>
    </row>
    <row r="209" spans="1:59" s="30" customFormat="1" x14ac:dyDescent="0.35">
      <c r="A209" s="12">
        <v>2019</v>
      </c>
      <c r="B209" s="12" t="s">
        <v>294</v>
      </c>
      <c r="C209" s="13" t="s">
        <v>295</v>
      </c>
      <c r="D209" s="14" t="s">
        <v>297</v>
      </c>
      <c r="E209" s="15">
        <v>66449.092759416511</v>
      </c>
      <c r="F209" s="15">
        <v>402346.2</v>
      </c>
      <c r="G209" s="12" t="s">
        <v>62</v>
      </c>
      <c r="H209" s="16">
        <v>6054954</v>
      </c>
      <c r="I209" s="17">
        <f t="shared" si="15"/>
        <v>0</v>
      </c>
      <c r="J209" s="17">
        <v>3</v>
      </c>
      <c r="K209" s="17">
        <v>38.520000000000003</v>
      </c>
      <c r="L209" s="17">
        <v>2.4489999999999998</v>
      </c>
      <c r="M209" s="17">
        <v>2.56</v>
      </c>
      <c r="N209" s="17">
        <v>35.590000000000003</v>
      </c>
      <c r="O209" s="17">
        <v>1</v>
      </c>
      <c r="P209" s="18">
        <v>4409</v>
      </c>
      <c r="Q209" s="18">
        <v>1366</v>
      </c>
      <c r="R209" s="17">
        <v>13109026</v>
      </c>
      <c r="S209" s="17">
        <v>8767</v>
      </c>
      <c r="T209" s="17">
        <v>7236</v>
      </c>
      <c r="U209" s="18">
        <v>1.88</v>
      </c>
      <c r="V209" s="18" t="s">
        <v>62</v>
      </c>
      <c r="W209" s="18" t="s">
        <v>62</v>
      </c>
      <c r="X209" s="18" t="s">
        <v>62</v>
      </c>
      <c r="Y209" s="18">
        <v>0.65</v>
      </c>
      <c r="Z209" s="18">
        <v>1.88</v>
      </c>
      <c r="AA209" s="19">
        <v>2.176146746141439</v>
      </c>
      <c r="AB209" s="19">
        <v>16.155101142605361</v>
      </c>
      <c r="AC209" s="19">
        <v>3.3292283805067271</v>
      </c>
      <c r="AD209" s="19">
        <v>0.65</v>
      </c>
      <c r="AE209" s="20">
        <f t="shared" si="16"/>
        <v>2.2118323637820961E-2</v>
      </c>
      <c r="AF209" s="20">
        <f t="shared" si="17"/>
        <v>1.4959727634680582E-3</v>
      </c>
      <c r="AG209" s="20">
        <f t="shared" si="18"/>
        <v>0.91142370381833582</v>
      </c>
      <c r="AH209" s="20">
        <f t="shared" si="19"/>
        <v>0</v>
      </c>
      <c r="AI209" s="20">
        <f t="shared" si="19"/>
        <v>0</v>
      </c>
      <c r="AJ209" s="21">
        <v>5111614</v>
      </c>
      <c r="AK209" s="21">
        <v>345724</v>
      </c>
      <c r="AL209" s="21">
        <v>210632878</v>
      </c>
      <c r="AM209" s="21">
        <v>15012922</v>
      </c>
      <c r="AN209" s="21">
        <v>0</v>
      </c>
      <c r="AO209" s="21">
        <v>0</v>
      </c>
      <c r="AP209" s="22">
        <v>4</v>
      </c>
      <c r="AQ209" s="22">
        <v>12</v>
      </c>
      <c r="AR209" s="23">
        <v>2352535</v>
      </c>
      <c r="AS209" s="23">
        <v>975</v>
      </c>
      <c r="AT209" s="24">
        <v>13.12</v>
      </c>
      <c r="AU209" s="25">
        <v>127.92</v>
      </c>
      <c r="AV209" s="26">
        <v>4</v>
      </c>
      <c r="AW209" s="26">
        <v>12</v>
      </c>
      <c r="AX209" s="26">
        <v>256165</v>
      </c>
      <c r="AY209" s="26">
        <v>9399</v>
      </c>
      <c r="AZ209" s="27">
        <v>9.9700000000000006</v>
      </c>
      <c r="BA209" s="28">
        <v>936.75</v>
      </c>
      <c r="BB209" s="29">
        <v>4</v>
      </c>
      <c r="BC209" s="29">
        <v>9</v>
      </c>
      <c r="BD209" s="29">
        <v>8935</v>
      </c>
      <c r="BE209" s="29">
        <v>34680.209000000003</v>
      </c>
      <c r="BF209" s="29">
        <v>7.7996278999999999</v>
      </c>
      <c r="BG209" s="29">
        <v>2704.9272999999998</v>
      </c>
    </row>
    <row r="210" spans="1:59" s="30" customFormat="1" x14ac:dyDescent="0.35">
      <c r="A210" s="17">
        <v>2008</v>
      </c>
      <c r="B210" s="32" t="s">
        <v>182</v>
      </c>
      <c r="C210" s="13" t="s">
        <v>183</v>
      </c>
      <c r="D210" s="14" t="s">
        <v>298</v>
      </c>
      <c r="E210" s="15">
        <v>61121.469207652095</v>
      </c>
      <c r="F210" s="15">
        <v>401093.2</v>
      </c>
      <c r="G210" s="17">
        <v>5.4</v>
      </c>
      <c r="H210" s="16">
        <v>6562231</v>
      </c>
      <c r="I210" s="17">
        <f t="shared" si="15"/>
        <v>0</v>
      </c>
      <c r="J210" s="17">
        <v>1</v>
      </c>
      <c r="K210" s="17">
        <v>40.69</v>
      </c>
      <c r="L210" s="17">
        <v>2.9830000000000001</v>
      </c>
      <c r="M210" s="17">
        <v>8.86</v>
      </c>
      <c r="N210" s="17">
        <v>45.88</v>
      </c>
      <c r="O210" s="17">
        <v>0</v>
      </c>
      <c r="P210" s="18">
        <v>6134</v>
      </c>
      <c r="Q210" s="18">
        <v>131</v>
      </c>
      <c r="R210" s="17">
        <v>13686152</v>
      </c>
      <c r="S210" s="17">
        <v>10384</v>
      </c>
      <c r="T210" s="17">
        <v>17662</v>
      </c>
      <c r="U210" s="18">
        <v>3.87</v>
      </c>
      <c r="V210" s="18">
        <v>2.19</v>
      </c>
      <c r="W210" s="18" t="s">
        <v>62</v>
      </c>
      <c r="X210" s="18">
        <v>8.31</v>
      </c>
      <c r="Y210" s="18" t="s">
        <v>62</v>
      </c>
      <c r="Z210" s="18">
        <v>3.87</v>
      </c>
      <c r="AA210" s="19">
        <v>2.19</v>
      </c>
      <c r="AB210" s="19">
        <v>19.619187803472759</v>
      </c>
      <c r="AC210" s="19">
        <v>8.31</v>
      </c>
      <c r="AD210" s="19">
        <v>0.68330088246943577</v>
      </c>
      <c r="AE210" s="20">
        <f t="shared" si="16"/>
        <v>7.2294323597617199E-2</v>
      </c>
      <c r="AF210" s="20">
        <f t="shared" si="17"/>
        <v>8.3302919811742741E-4</v>
      </c>
      <c r="AG210" s="20">
        <f t="shared" si="18"/>
        <v>0.86879784806260008</v>
      </c>
      <c r="AH210" s="20">
        <f t="shared" si="19"/>
        <v>0</v>
      </c>
      <c r="AI210" s="20">
        <f t="shared" si="19"/>
        <v>2.0789405641226359E-5</v>
      </c>
      <c r="AJ210" s="21">
        <v>11543428</v>
      </c>
      <c r="AK210" s="21">
        <v>133012</v>
      </c>
      <c r="AL210" s="21">
        <v>138723276</v>
      </c>
      <c r="AM210" s="21">
        <v>9269639</v>
      </c>
      <c r="AN210" s="21">
        <v>0</v>
      </c>
      <c r="AO210" s="21">
        <v>3319.5</v>
      </c>
      <c r="AP210" s="23">
        <v>3</v>
      </c>
      <c r="AQ210" s="23">
        <v>60</v>
      </c>
      <c r="AR210" s="23">
        <v>2789188</v>
      </c>
      <c r="AS210" s="23">
        <v>1086</v>
      </c>
      <c r="AT210" s="24">
        <v>7.5433579407134781</v>
      </c>
      <c r="AU210" s="25">
        <v>81.89</v>
      </c>
      <c r="AV210" s="26">
        <v>3</v>
      </c>
      <c r="AW210" s="26">
        <v>60</v>
      </c>
      <c r="AX210" s="26">
        <v>349689</v>
      </c>
      <c r="AY210" s="26">
        <v>7120</v>
      </c>
      <c r="AZ210" s="27">
        <v>6.7589116886482916</v>
      </c>
      <c r="BA210" s="28">
        <v>481.25</v>
      </c>
      <c r="BB210" s="29">
        <v>3</v>
      </c>
      <c r="BC210" s="29">
        <v>43</v>
      </c>
      <c r="BD210" s="29">
        <v>26034</v>
      </c>
      <c r="BE210" s="29">
        <v>67595</v>
      </c>
      <c r="BF210" s="29">
        <v>4.5471437340183485</v>
      </c>
      <c r="BG210" s="29">
        <v>3073.64</v>
      </c>
    </row>
    <row r="211" spans="1:59" s="30" customFormat="1" x14ac:dyDescent="0.35">
      <c r="A211" s="12">
        <v>2017</v>
      </c>
      <c r="B211" s="12" t="s">
        <v>294</v>
      </c>
      <c r="C211" s="13" t="s">
        <v>295</v>
      </c>
      <c r="D211" s="14" t="s">
        <v>299</v>
      </c>
      <c r="E211" s="15">
        <v>66307.592366924306</v>
      </c>
      <c r="F211" s="15">
        <v>399714.5</v>
      </c>
      <c r="G211" s="12">
        <v>4.3</v>
      </c>
      <c r="H211" s="16">
        <v>6028186</v>
      </c>
      <c r="I211" s="17">
        <f t="shared" si="15"/>
        <v>0</v>
      </c>
      <c r="J211" s="17">
        <v>3</v>
      </c>
      <c r="K211" s="17">
        <v>39.08</v>
      </c>
      <c r="L211" s="17">
        <v>2.23</v>
      </c>
      <c r="M211" s="17">
        <v>2.99</v>
      </c>
      <c r="N211" s="17">
        <v>38.799999999999997</v>
      </c>
      <c r="O211" s="17">
        <v>1</v>
      </c>
      <c r="P211" s="18">
        <v>4104</v>
      </c>
      <c r="Q211" s="18">
        <v>1112</v>
      </c>
      <c r="R211" s="17">
        <v>13379108</v>
      </c>
      <c r="S211" s="17">
        <v>15540</v>
      </c>
      <c r="T211" s="17">
        <v>10678</v>
      </c>
      <c r="U211" s="18" t="s">
        <v>62</v>
      </c>
      <c r="V211" s="18" t="s">
        <v>62</v>
      </c>
      <c r="W211" s="18" t="s">
        <v>62</v>
      </c>
      <c r="X211" s="18" t="s">
        <v>62</v>
      </c>
      <c r="Y211" s="18">
        <v>0.71</v>
      </c>
      <c r="Z211" s="18"/>
      <c r="AA211" s="19">
        <v>2.1875855044172008</v>
      </c>
      <c r="AB211" s="19">
        <v>14.73443638842941</v>
      </c>
      <c r="AC211" s="19">
        <v>3.7243523928232452</v>
      </c>
      <c r="AD211" s="19">
        <v>0.71</v>
      </c>
      <c r="AE211" s="20">
        <f t="shared" si="16"/>
        <v>5.4485765008364627E-2</v>
      </c>
      <c r="AF211" s="20">
        <f t="shared" si="17"/>
        <v>3.6008942830448778E-3</v>
      </c>
      <c r="AG211" s="20">
        <f t="shared" si="18"/>
        <v>0.82991601980940377</v>
      </c>
      <c r="AH211" s="20">
        <f t="shared" si="19"/>
        <v>0</v>
      </c>
      <c r="AI211" s="20">
        <f t="shared" si="19"/>
        <v>0</v>
      </c>
      <c r="AJ211" s="21">
        <v>7349424</v>
      </c>
      <c r="AK211" s="21">
        <v>485714</v>
      </c>
      <c r="AL211" s="21">
        <v>111944922</v>
      </c>
      <c r="AM211" s="21">
        <v>15106988</v>
      </c>
      <c r="AN211" s="21">
        <v>0</v>
      </c>
      <c r="AO211" s="21">
        <v>0</v>
      </c>
      <c r="AP211" s="22">
        <v>4</v>
      </c>
      <c r="AQ211" s="22">
        <v>9</v>
      </c>
      <c r="AR211" s="23">
        <v>2313189</v>
      </c>
      <c r="AS211" s="23">
        <v>939.69033000000002</v>
      </c>
      <c r="AT211" s="24">
        <v>13.957751999999999</v>
      </c>
      <c r="AU211" s="25">
        <v>131.15965</v>
      </c>
      <c r="AV211" s="26">
        <v>4</v>
      </c>
      <c r="AW211" s="26">
        <v>9</v>
      </c>
      <c r="AX211" s="26">
        <v>252966</v>
      </c>
      <c r="AY211" s="26">
        <v>9518.0926999999992</v>
      </c>
      <c r="AZ211" s="27">
        <v>10.751927</v>
      </c>
      <c r="BA211" s="28">
        <v>1023.3784000000001</v>
      </c>
      <c r="BB211" s="29">
        <v>4</v>
      </c>
      <c r="BC211" s="29">
        <v>6</v>
      </c>
      <c r="BD211" s="29">
        <v>8754</v>
      </c>
      <c r="BE211" s="29">
        <v>36153.205999999998</v>
      </c>
      <c r="BF211" s="29">
        <v>8.3704134000000003</v>
      </c>
      <c r="BG211" s="29">
        <v>3026.1727999999998</v>
      </c>
    </row>
    <row r="212" spans="1:59" s="30" customFormat="1" x14ac:dyDescent="0.35">
      <c r="A212" s="17">
        <v>2007</v>
      </c>
      <c r="B212" s="32" t="s">
        <v>182</v>
      </c>
      <c r="C212" s="13" t="s">
        <v>183</v>
      </c>
      <c r="D212" s="14" t="s">
        <v>300</v>
      </c>
      <c r="E212" s="15">
        <v>61010.073840992933</v>
      </c>
      <c r="F212" s="15">
        <v>394221.9</v>
      </c>
      <c r="G212" s="17">
        <v>4.7</v>
      </c>
      <c r="H212" s="16">
        <v>6461587</v>
      </c>
      <c r="I212" s="17">
        <f t="shared" si="15"/>
        <v>0</v>
      </c>
      <c r="J212" s="17">
        <v>1</v>
      </c>
      <c r="K212" s="17" t="s">
        <v>62</v>
      </c>
      <c r="L212" s="17">
        <v>2.286</v>
      </c>
      <c r="M212" s="17">
        <v>6.97</v>
      </c>
      <c r="N212" s="17">
        <v>32.78</v>
      </c>
      <c r="O212" s="17">
        <v>0</v>
      </c>
      <c r="P212" s="18">
        <v>5837</v>
      </c>
      <c r="Q212" s="18">
        <v>166</v>
      </c>
      <c r="R212" s="17">
        <v>12827173</v>
      </c>
      <c r="S212" s="17">
        <v>9920</v>
      </c>
      <c r="T212" s="17">
        <v>19322</v>
      </c>
      <c r="U212" s="18">
        <v>3.14</v>
      </c>
      <c r="V212" s="18">
        <v>1.85</v>
      </c>
      <c r="W212" s="18" t="s">
        <v>62</v>
      </c>
      <c r="X212" s="18">
        <v>6.01</v>
      </c>
      <c r="Y212" s="18" t="s">
        <v>62</v>
      </c>
      <c r="Z212" s="18">
        <v>3.14</v>
      </c>
      <c r="AA212" s="19">
        <v>1.85</v>
      </c>
      <c r="AB212" s="19">
        <v>15.097711394063451</v>
      </c>
      <c r="AC212" s="19">
        <v>6.01</v>
      </c>
      <c r="AD212" s="19">
        <v>0.58103021845052572</v>
      </c>
      <c r="AE212" s="20">
        <f t="shared" si="16"/>
        <v>9.1706346571665487E-2</v>
      </c>
      <c r="AF212" s="20">
        <f t="shared" si="17"/>
        <v>7.8309080025340517E-4</v>
      </c>
      <c r="AG212" s="20">
        <f t="shared" si="18"/>
        <v>0.84212645872313774</v>
      </c>
      <c r="AH212" s="20">
        <f t="shared" si="19"/>
        <v>0</v>
      </c>
      <c r="AI212" s="20">
        <f t="shared" si="19"/>
        <v>3.2024498356959409E-5</v>
      </c>
      <c r="AJ212" s="21">
        <v>11378466</v>
      </c>
      <c r="AK212" s="21">
        <v>97162</v>
      </c>
      <c r="AL212" s="21">
        <v>104486850</v>
      </c>
      <c r="AM212" s="21">
        <v>8108560</v>
      </c>
      <c r="AN212" s="21">
        <v>0</v>
      </c>
      <c r="AO212" s="21">
        <v>3973.44</v>
      </c>
      <c r="AP212" s="23">
        <v>3</v>
      </c>
      <c r="AQ212" s="23">
        <v>60</v>
      </c>
      <c r="AR212" s="23">
        <v>2748270</v>
      </c>
      <c r="AS212" s="23">
        <v>1073</v>
      </c>
      <c r="AT212" s="24">
        <v>7.2612479791970195</v>
      </c>
      <c r="AU212" s="25">
        <v>77.92</v>
      </c>
      <c r="AV212" s="26">
        <v>3</v>
      </c>
      <c r="AW212" s="26">
        <v>59</v>
      </c>
      <c r="AX212" s="26">
        <v>345048</v>
      </c>
      <c r="AY212" s="26">
        <v>7149</v>
      </c>
      <c r="AZ212" s="27">
        <v>6.5526365862234996</v>
      </c>
      <c r="BA212" s="28">
        <v>468.42</v>
      </c>
      <c r="BB212" s="29">
        <v>3</v>
      </c>
      <c r="BC212" s="29">
        <v>43</v>
      </c>
      <c r="BD212" s="29">
        <v>26114</v>
      </c>
      <c r="BE212" s="29">
        <v>66224</v>
      </c>
      <c r="BF212" s="29">
        <v>4.5698026411433794</v>
      </c>
      <c r="BG212" s="29">
        <v>3026.32</v>
      </c>
    </row>
    <row r="213" spans="1:59" s="30" customFormat="1" x14ac:dyDescent="0.35">
      <c r="A213" s="12">
        <v>2016</v>
      </c>
      <c r="B213" s="12" t="s">
        <v>294</v>
      </c>
      <c r="C213" s="13" t="s">
        <v>295</v>
      </c>
      <c r="D213" s="14" t="s">
        <v>301</v>
      </c>
      <c r="E213" s="15">
        <v>65248.874066216595</v>
      </c>
      <c r="F213" s="15">
        <v>391950.9</v>
      </c>
      <c r="G213" s="12">
        <v>4.5</v>
      </c>
      <c r="H213" s="16">
        <v>6007014</v>
      </c>
      <c r="I213" s="17">
        <f t="shared" si="15"/>
        <v>0</v>
      </c>
      <c r="J213" s="17">
        <v>3</v>
      </c>
      <c r="K213" s="17">
        <v>40.39</v>
      </c>
      <c r="L213" s="17">
        <v>1.702</v>
      </c>
      <c r="M213" s="17">
        <v>2.52</v>
      </c>
      <c r="N213" s="17">
        <v>42.43</v>
      </c>
      <c r="O213" s="17">
        <v>1</v>
      </c>
      <c r="P213" s="18">
        <v>4363</v>
      </c>
      <c r="Q213" s="18">
        <v>1329</v>
      </c>
      <c r="R213" s="17">
        <v>18577966</v>
      </c>
      <c r="S213" s="17">
        <v>24685</v>
      </c>
      <c r="T213" s="17">
        <v>13105</v>
      </c>
      <c r="U213" s="18" t="s">
        <v>62</v>
      </c>
      <c r="V213" s="18" t="s">
        <v>62</v>
      </c>
      <c r="W213" s="18" t="s">
        <v>62</v>
      </c>
      <c r="X213" s="18">
        <v>2.82</v>
      </c>
      <c r="Y213" s="18" t="s">
        <v>62</v>
      </c>
      <c r="Z213" s="18"/>
      <c r="AA213" s="19">
        <v>2.2143440282408582</v>
      </c>
      <c r="AB213" s="19">
        <v>11.309272049594229</v>
      </c>
      <c r="AC213" s="19">
        <v>2.82</v>
      </c>
      <c r="AD213" s="19">
        <v>0.65636700530415037</v>
      </c>
      <c r="AE213" s="20">
        <f t="shared" si="16"/>
        <v>8.76652436322852E-2</v>
      </c>
      <c r="AF213" s="20">
        <f t="shared" si="17"/>
        <v>5.2643929039836324E-3</v>
      </c>
      <c r="AG213" s="20">
        <f t="shared" si="18"/>
        <v>0.79708651204399261</v>
      </c>
      <c r="AH213" s="20">
        <f t="shared" si="19"/>
        <v>0</v>
      </c>
      <c r="AI213" s="20">
        <f t="shared" si="19"/>
        <v>0</v>
      </c>
      <c r="AJ213" s="21">
        <v>11764950</v>
      </c>
      <c r="AK213" s="21">
        <v>706498</v>
      </c>
      <c r="AL213" s="21">
        <v>106971504</v>
      </c>
      <c r="AM213" s="21">
        <v>14760177</v>
      </c>
      <c r="AN213" s="21">
        <v>0</v>
      </c>
      <c r="AO213" s="21">
        <v>0</v>
      </c>
      <c r="AP213" s="22">
        <v>4</v>
      </c>
      <c r="AQ213" s="22">
        <v>17</v>
      </c>
      <c r="AR213" s="23">
        <v>2288301</v>
      </c>
      <c r="AS213" s="23">
        <v>994.80178000000001</v>
      </c>
      <c r="AT213" s="24">
        <v>14.227214</v>
      </c>
      <c r="AU213" s="25">
        <v>141.53258</v>
      </c>
      <c r="AV213" s="26">
        <v>4</v>
      </c>
      <c r="AW213" s="26">
        <v>9</v>
      </c>
      <c r="AX213" s="26">
        <v>250939</v>
      </c>
      <c r="AY213" s="26">
        <v>9854.9824000000008</v>
      </c>
      <c r="AZ213" s="27">
        <v>10.992067</v>
      </c>
      <c r="BA213" s="28">
        <v>1083.2662</v>
      </c>
      <c r="BB213" s="29">
        <v>4</v>
      </c>
      <c r="BC213" s="29">
        <v>6</v>
      </c>
      <c r="BD213" s="29">
        <v>8822</v>
      </c>
      <c r="BE213" s="29">
        <v>36097.974999999999</v>
      </c>
      <c r="BF213" s="29">
        <v>7.8867275000000001</v>
      </c>
      <c r="BG213" s="29">
        <v>2846.9488999999999</v>
      </c>
    </row>
    <row r="214" spans="1:59" s="30" customFormat="1" x14ac:dyDescent="0.35">
      <c r="A214" s="17">
        <v>2009</v>
      </c>
      <c r="B214" s="32" t="s">
        <v>182</v>
      </c>
      <c r="C214" s="13" t="s">
        <v>183</v>
      </c>
      <c r="D214" s="14" t="s">
        <v>302</v>
      </c>
      <c r="E214" s="15">
        <v>58615.423703240202</v>
      </c>
      <c r="F214" s="15">
        <v>390814</v>
      </c>
      <c r="G214" s="17">
        <v>9.1999999999999993</v>
      </c>
      <c r="H214" s="16">
        <v>6667426</v>
      </c>
      <c r="I214" s="17">
        <f t="shared" si="15"/>
        <v>0</v>
      </c>
      <c r="J214" s="17">
        <v>1</v>
      </c>
      <c r="K214" s="17">
        <v>43.33</v>
      </c>
      <c r="L214" s="17">
        <v>2.141</v>
      </c>
      <c r="M214" s="17">
        <v>3.94</v>
      </c>
      <c r="N214" s="17">
        <v>45.86</v>
      </c>
      <c r="O214" s="17">
        <v>0</v>
      </c>
      <c r="P214" s="18">
        <v>5960</v>
      </c>
      <c r="Q214" s="18">
        <v>226</v>
      </c>
      <c r="R214" s="17">
        <v>13525800</v>
      </c>
      <c r="S214" s="17">
        <v>12643</v>
      </c>
      <c r="T214" s="17">
        <v>18293</v>
      </c>
      <c r="U214" s="18">
        <v>3.29</v>
      </c>
      <c r="V214" s="18">
        <v>2.2400000000000002</v>
      </c>
      <c r="W214" s="18" t="s">
        <v>62</v>
      </c>
      <c r="X214" s="18">
        <v>5.14</v>
      </c>
      <c r="Y214" s="18" t="s">
        <v>62</v>
      </c>
      <c r="Z214" s="18">
        <v>3.29</v>
      </c>
      <c r="AA214" s="19">
        <v>2.2400000000000002</v>
      </c>
      <c r="AB214" s="19">
        <v>14.15708861161818</v>
      </c>
      <c r="AC214" s="19">
        <v>5.14</v>
      </c>
      <c r="AD214" s="19">
        <v>0.68314474405108627</v>
      </c>
      <c r="AE214" s="20">
        <f t="shared" si="16"/>
        <v>5.3035699013336102E-2</v>
      </c>
      <c r="AF214" s="20">
        <f t="shared" si="17"/>
        <v>8.9729335469387146E-4</v>
      </c>
      <c r="AG214" s="20">
        <f t="shared" si="18"/>
        <v>0.91075690476594651</v>
      </c>
      <c r="AH214" s="20">
        <f t="shared" si="19"/>
        <v>0</v>
      </c>
      <c r="AI214" s="20">
        <f t="shared" si="19"/>
        <v>1.5858435601462676E-5</v>
      </c>
      <c r="AJ214" s="21">
        <v>9968752</v>
      </c>
      <c r="AK214" s="21">
        <v>168658</v>
      </c>
      <c r="AL214" s="21">
        <v>171188650</v>
      </c>
      <c r="AM214" s="21">
        <v>6634014</v>
      </c>
      <c r="AN214" s="21">
        <v>0</v>
      </c>
      <c r="AO214" s="21">
        <v>2980.8</v>
      </c>
      <c r="AP214" s="23">
        <v>3</v>
      </c>
      <c r="AQ214" s="23">
        <v>59</v>
      </c>
      <c r="AR214" s="23">
        <v>2808333</v>
      </c>
      <c r="AS214" s="23">
        <v>1091</v>
      </c>
      <c r="AT214" s="24">
        <v>7.68</v>
      </c>
      <c r="AU214" s="31">
        <v>83.72</v>
      </c>
      <c r="AV214" s="26">
        <v>3</v>
      </c>
      <c r="AW214" s="26">
        <v>59</v>
      </c>
      <c r="AX214" s="26">
        <v>350805</v>
      </c>
      <c r="AY214" s="26">
        <v>7140</v>
      </c>
      <c r="AZ214" s="27">
        <v>6.96</v>
      </c>
      <c r="BA214" s="28">
        <v>497.24</v>
      </c>
      <c r="BB214" s="29">
        <v>3</v>
      </c>
      <c r="BC214" s="29">
        <v>42</v>
      </c>
      <c r="BD214" s="29">
        <v>28635</v>
      </c>
      <c r="BE214" s="29">
        <v>67966</v>
      </c>
      <c r="BF214" s="29">
        <v>4.43</v>
      </c>
      <c r="BG214" s="29">
        <v>3011.2</v>
      </c>
    </row>
    <row r="215" spans="1:59" s="30" customFormat="1" x14ac:dyDescent="0.35">
      <c r="A215" s="12">
        <v>2020</v>
      </c>
      <c r="B215" s="12" t="s">
        <v>294</v>
      </c>
      <c r="C215" s="13" t="s">
        <v>295</v>
      </c>
      <c r="D215" s="14" t="s">
        <v>303</v>
      </c>
      <c r="E215" s="15">
        <v>64119.224447972774</v>
      </c>
      <c r="F215" s="15">
        <v>388532.3</v>
      </c>
      <c r="G215" s="12" t="s">
        <v>62</v>
      </c>
      <c r="H215" s="16">
        <v>6059529</v>
      </c>
      <c r="I215" s="17">
        <f t="shared" si="15"/>
        <v>0</v>
      </c>
      <c r="J215" s="17">
        <v>3</v>
      </c>
      <c r="K215" s="17">
        <v>36.130000000000003</v>
      </c>
      <c r="L215" s="17">
        <v>1.891</v>
      </c>
      <c r="M215" s="17">
        <v>2.0299999999999998</v>
      </c>
      <c r="N215" s="17">
        <v>33.270000000000003</v>
      </c>
      <c r="O215" s="17">
        <v>1</v>
      </c>
      <c r="P215" s="18">
        <v>4021</v>
      </c>
      <c r="Q215" s="18">
        <v>1251</v>
      </c>
      <c r="R215" s="17">
        <v>10218611</v>
      </c>
      <c r="S215" s="17">
        <v>3181</v>
      </c>
      <c r="T215" s="17">
        <v>5441</v>
      </c>
      <c r="U215" s="18" t="s">
        <v>62</v>
      </c>
      <c r="V215" s="18" t="s">
        <v>62</v>
      </c>
      <c r="W215" s="18" t="s">
        <v>62</v>
      </c>
      <c r="X215" s="18" t="s">
        <v>62</v>
      </c>
      <c r="Y215" s="18" t="s">
        <v>62</v>
      </c>
      <c r="Z215" s="18"/>
      <c r="AA215" s="19">
        <v>2.127327759928813</v>
      </c>
      <c r="AB215" s="19">
        <v>12.535325193609101</v>
      </c>
      <c r="AC215" s="19">
        <v>2.8422150630003218</v>
      </c>
      <c r="AD215" s="19">
        <v>0.5848556097000881</v>
      </c>
      <c r="AE215" s="20">
        <f t="shared" si="16"/>
        <v>1.456361313761472E-2</v>
      </c>
      <c r="AF215" s="20">
        <f t="shared" si="17"/>
        <v>1.68651941301033E-3</v>
      </c>
      <c r="AG215" s="20">
        <f t="shared" si="18"/>
        <v>0.98374986744937498</v>
      </c>
      <c r="AH215" s="20">
        <f t="shared" si="19"/>
        <v>0</v>
      </c>
      <c r="AI215" s="20">
        <f t="shared" si="19"/>
        <v>0</v>
      </c>
      <c r="AJ215" s="21">
        <v>3056916</v>
      </c>
      <c r="AK215" s="21">
        <v>354002</v>
      </c>
      <c r="AL215" s="21">
        <v>206490016</v>
      </c>
      <c r="AM215" s="21">
        <v>0</v>
      </c>
      <c r="AN215" s="21">
        <v>0</v>
      </c>
      <c r="AO215" s="21">
        <v>0</v>
      </c>
      <c r="AP215" s="22">
        <v>1</v>
      </c>
      <c r="AQ215" s="22">
        <v>1</v>
      </c>
      <c r="AR215" s="23">
        <v>2376983</v>
      </c>
      <c r="AS215" s="23">
        <v>957.31911000000002</v>
      </c>
      <c r="AT215" s="24">
        <v>13.005317</v>
      </c>
      <c r="AU215" s="25">
        <v>124.50238</v>
      </c>
      <c r="AV215" s="26">
        <v>4</v>
      </c>
      <c r="AW215" s="26">
        <v>9</v>
      </c>
      <c r="AX215" s="26">
        <v>256738</v>
      </c>
      <c r="AY215" s="26">
        <v>8585.8812999999991</v>
      </c>
      <c r="AZ215" s="27">
        <v>9.7238927999999998</v>
      </c>
      <c r="BA215" s="28">
        <v>834.88189999999997</v>
      </c>
      <c r="BB215" s="29">
        <v>4</v>
      </c>
      <c r="BC215" s="29">
        <v>6</v>
      </c>
      <c r="BD215" s="29">
        <v>8966</v>
      </c>
      <c r="BE215" s="29">
        <v>31432.588</v>
      </c>
      <c r="BF215" s="29">
        <v>7.8095534999999998</v>
      </c>
      <c r="BG215" s="29">
        <v>2454.7447999999999</v>
      </c>
    </row>
    <row r="216" spans="1:59" s="30" customFormat="1" x14ac:dyDescent="0.35">
      <c r="A216" s="12">
        <v>2019</v>
      </c>
      <c r="B216" s="12" t="s">
        <v>304</v>
      </c>
      <c r="C216" s="13" t="s">
        <v>305</v>
      </c>
      <c r="D216" s="14" t="s">
        <v>306</v>
      </c>
      <c r="E216" s="15">
        <v>66614.03709238852</v>
      </c>
      <c r="F216" s="15">
        <v>383596</v>
      </c>
      <c r="G216" s="12" t="s">
        <v>62</v>
      </c>
      <c r="H216" s="16">
        <v>5758486</v>
      </c>
      <c r="I216" s="17">
        <f t="shared" si="15"/>
        <v>1</v>
      </c>
      <c r="J216" s="17">
        <v>0</v>
      </c>
      <c r="K216" s="17">
        <v>38.520000000000003</v>
      </c>
      <c r="L216" s="17">
        <v>2.4489999999999998</v>
      </c>
      <c r="M216" s="17">
        <v>2.56</v>
      </c>
      <c r="N216" s="17">
        <v>35.590000000000003</v>
      </c>
      <c r="O216" s="17">
        <v>0</v>
      </c>
      <c r="P216" s="18">
        <v>7498</v>
      </c>
      <c r="Q216" s="18">
        <v>372</v>
      </c>
      <c r="R216" s="17">
        <v>33911653</v>
      </c>
      <c r="S216" s="17">
        <v>10483</v>
      </c>
      <c r="T216" s="17">
        <v>19517</v>
      </c>
      <c r="U216" s="18" t="s">
        <v>62</v>
      </c>
      <c r="V216" s="18" t="s">
        <v>62</v>
      </c>
      <c r="W216" s="18" t="s">
        <v>62</v>
      </c>
      <c r="X216" s="18">
        <v>3.07</v>
      </c>
      <c r="Y216" s="18"/>
      <c r="Z216" s="18"/>
      <c r="AA216" s="19">
        <v>2.176146746141439</v>
      </c>
      <c r="AB216" s="19">
        <v>16.155101142605361</v>
      </c>
      <c r="AC216" s="19">
        <v>3.07</v>
      </c>
      <c r="AD216" s="19">
        <v>0.60296766622862785</v>
      </c>
      <c r="AE216" s="20">
        <f t="shared" si="16"/>
        <v>0.10191570318501957</v>
      </c>
      <c r="AF216" s="20">
        <f t="shared" si="17"/>
        <v>1.6713946675384194E-4</v>
      </c>
      <c r="AG216" s="20">
        <f t="shared" si="18"/>
        <v>0.89791715734822664</v>
      </c>
      <c r="AH216" s="20">
        <f t="shared" si="19"/>
        <v>0</v>
      </c>
      <c r="AI216" s="20">
        <f t="shared" si="19"/>
        <v>0</v>
      </c>
      <c r="AJ216" s="21">
        <v>29033324</v>
      </c>
      <c r="AK216" s="21">
        <v>47614</v>
      </c>
      <c r="AL216" s="21">
        <v>255794926</v>
      </c>
      <c r="AM216" s="21">
        <v>0</v>
      </c>
      <c r="AN216" s="21">
        <v>0</v>
      </c>
      <c r="AO216" s="21">
        <v>0</v>
      </c>
      <c r="AP216" s="22">
        <v>2</v>
      </c>
      <c r="AQ216" s="22">
        <v>57</v>
      </c>
      <c r="AR216" s="23">
        <v>2370164</v>
      </c>
      <c r="AS216" s="23">
        <v>682</v>
      </c>
      <c r="AT216" s="24">
        <v>12.18</v>
      </c>
      <c r="AU216" s="25">
        <v>83.07</v>
      </c>
      <c r="AV216" s="26">
        <v>2</v>
      </c>
      <c r="AW216" s="26">
        <v>58</v>
      </c>
      <c r="AX216" s="26">
        <v>380609</v>
      </c>
      <c r="AY216" s="26">
        <v>4622</v>
      </c>
      <c r="AZ216" s="27">
        <v>10.43</v>
      </c>
      <c r="BA216" s="28">
        <v>482.27</v>
      </c>
      <c r="BB216" s="29">
        <v>2</v>
      </c>
      <c r="BC216" s="29">
        <v>41</v>
      </c>
      <c r="BD216" s="29">
        <v>14386</v>
      </c>
      <c r="BE216" s="29">
        <v>92051.415999999997</v>
      </c>
      <c r="BF216" s="29">
        <v>7.3960016</v>
      </c>
      <c r="BG216" s="29">
        <v>6808.1242000000002</v>
      </c>
    </row>
    <row r="217" spans="1:59" s="30" customFormat="1" x14ac:dyDescent="0.35">
      <c r="A217" s="12">
        <v>2020</v>
      </c>
      <c r="B217" s="12" t="s">
        <v>304</v>
      </c>
      <c r="C217" s="13" t="s">
        <v>305</v>
      </c>
      <c r="D217" s="14" t="s">
        <v>307</v>
      </c>
      <c r="E217" s="15">
        <v>65695.83044310144</v>
      </c>
      <c r="F217" s="15">
        <v>380921.9</v>
      </c>
      <c r="G217" s="12" t="s">
        <v>62</v>
      </c>
      <c r="H217" s="16">
        <v>5798266</v>
      </c>
      <c r="I217" s="17">
        <f t="shared" si="15"/>
        <v>1</v>
      </c>
      <c r="J217" s="17">
        <v>0</v>
      </c>
      <c r="K217" s="17">
        <v>36.130000000000003</v>
      </c>
      <c r="L217" s="17">
        <v>1.891</v>
      </c>
      <c r="M217" s="17">
        <v>2.0299999999999998</v>
      </c>
      <c r="N217" s="17">
        <v>33.270000000000003</v>
      </c>
      <c r="O217" s="17">
        <v>0</v>
      </c>
      <c r="P217" s="18">
        <v>6814</v>
      </c>
      <c r="Q217" s="18">
        <v>452</v>
      </c>
      <c r="R217" s="17">
        <v>29071087</v>
      </c>
      <c r="S217" s="17">
        <v>8253</v>
      </c>
      <c r="T217" s="17">
        <v>17176</v>
      </c>
      <c r="U217" s="18">
        <v>2.17</v>
      </c>
      <c r="V217" s="18" t="s">
        <v>62</v>
      </c>
      <c r="W217" s="18" t="s">
        <v>62</v>
      </c>
      <c r="X217" s="18" t="s">
        <v>62</v>
      </c>
      <c r="Y217" s="18" t="s">
        <v>62</v>
      </c>
      <c r="Z217" s="18">
        <v>2.17</v>
      </c>
      <c r="AA217" s="19">
        <v>2.127327759928813</v>
      </c>
      <c r="AB217" s="19">
        <v>12.535325193609101</v>
      </c>
      <c r="AC217" s="19">
        <v>2.8422150630003218</v>
      </c>
      <c r="AD217" s="19">
        <v>0.5848556097000881</v>
      </c>
      <c r="AE217" s="20">
        <f t="shared" si="16"/>
        <v>7.5013830975095133E-2</v>
      </c>
      <c r="AF217" s="20">
        <f t="shared" si="17"/>
        <v>1.280757803901751E-4</v>
      </c>
      <c r="AG217" s="20">
        <f t="shared" si="18"/>
        <v>0.92485668797312992</v>
      </c>
      <c r="AH217" s="20">
        <f t="shared" si="19"/>
        <v>0</v>
      </c>
      <c r="AI217" s="20">
        <f t="shared" si="19"/>
        <v>1.4052713847352717E-6</v>
      </c>
      <c r="AJ217" s="21">
        <v>22953536</v>
      </c>
      <c r="AK217" s="21">
        <v>39190</v>
      </c>
      <c r="AL217" s="21">
        <v>282997562</v>
      </c>
      <c r="AM217" s="21">
        <v>0</v>
      </c>
      <c r="AN217" s="21">
        <v>0</v>
      </c>
      <c r="AO217" s="21">
        <v>430</v>
      </c>
      <c r="AP217" s="22">
        <v>1</v>
      </c>
      <c r="AQ217" s="22">
        <v>1</v>
      </c>
      <c r="AR217" s="23">
        <v>2400357</v>
      </c>
      <c r="AS217" s="23">
        <v>711.09221000000002</v>
      </c>
      <c r="AT217" s="24">
        <v>12.358534000000001</v>
      </c>
      <c r="AU217" s="25">
        <v>87.880570000000006</v>
      </c>
      <c r="AV217" s="26">
        <v>2</v>
      </c>
      <c r="AW217" s="26">
        <v>34</v>
      </c>
      <c r="AX217" s="26">
        <v>384518</v>
      </c>
      <c r="AY217" s="26">
        <v>4343.5803999999998</v>
      </c>
      <c r="AZ217" s="27">
        <v>10.290817000000001</v>
      </c>
      <c r="BA217" s="28">
        <v>446.98989</v>
      </c>
      <c r="BB217" s="29">
        <v>2</v>
      </c>
      <c r="BC217" s="29">
        <v>31</v>
      </c>
      <c r="BD217" s="29">
        <v>15209</v>
      </c>
      <c r="BE217" s="29">
        <v>84552.266000000003</v>
      </c>
      <c r="BF217" s="29">
        <v>7.4840366999999999</v>
      </c>
      <c r="BG217" s="29">
        <v>6327.9225999999999</v>
      </c>
    </row>
    <row r="218" spans="1:59" s="30" customFormat="1" x14ac:dyDescent="0.35">
      <c r="A218" s="12">
        <v>2015</v>
      </c>
      <c r="B218" s="12" t="s">
        <v>294</v>
      </c>
      <c r="C218" s="13" t="s">
        <v>295</v>
      </c>
      <c r="D218" s="14" t="s">
        <v>308</v>
      </c>
      <c r="E218" s="15">
        <v>63245.241568545724</v>
      </c>
      <c r="F218" s="15">
        <v>378745.9</v>
      </c>
      <c r="G218" s="12">
        <v>5.0999999999999996</v>
      </c>
      <c r="H218" s="16">
        <v>5988528</v>
      </c>
      <c r="I218" s="17">
        <f t="shared" si="15"/>
        <v>0</v>
      </c>
      <c r="J218" s="17">
        <v>2</v>
      </c>
      <c r="K218" s="17">
        <v>42.6</v>
      </c>
      <c r="L218" s="17">
        <v>1.8220000000000001</v>
      </c>
      <c r="M218" s="17">
        <v>2.62</v>
      </c>
      <c r="N218" s="17">
        <v>44.13</v>
      </c>
      <c r="O218" s="17">
        <v>1</v>
      </c>
      <c r="P218" s="18">
        <v>4609</v>
      </c>
      <c r="Q218" s="18">
        <v>1242</v>
      </c>
      <c r="R218" s="17">
        <v>18314105</v>
      </c>
      <c r="S218" s="17">
        <v>31174</v>
      </c>
      <c r="T218" s="17">
        <v>14530</v>
      </c>
      <c r="U218" s="18" t="s">
        <v>62</v>
      </c>
      <c r="V218" s="18" t="s">
        <v>62</v>
      </c>
      <c r="W218" s="18">
        <v>14.57</v>
      </c>
      <c r="X218" s="18" t="s">
        <v>62</v>
      </c>
      <c r="Y218" s="18">
        <v>0.72</v>
      </c>
      <c r="Z218" s="18"/>
      <c r="AA218" s="19">
        <v>2.25948627072199</v>
      </c>
      <c r="AB218" s="19">
        <v>14.57</v>
      </c>
      <c r="AC218" s="19">
        <v>3.3843619636206599</v>
      </c>
      <c r="AD218" s="19">
        <v>0.72</v>
      </c>
      <c r="AE218" s="20">
        <f t="shared" si="16"/>
        <v>0.10336505850060074</v>
      </c>
      <c r="AF218" s="20">
        <f t="shared" si="17"/>
        <v>8.2658381743876772E-3</v>
      </c>
      <c r="AG218" s="20">
        <f t="shared" si="18"/>
        <v>0.76319939862433317</v>
      </c>
      <c r="AH218" s="20">
        <f t="shared" si="19"/>
        <v>0</v>
      </c>
      <c r="AI218" s="20">
        <f t="shared" si="19"/>
        <v>0</v>
      </c>
      <c r="AJ218" s="21">
        <v>12092448</v>
      </c>
      <c r="AK218" s="21">
        <v>967002</v>
      </c>
      <c r="AL218" s="21">
        <v>89284998</v>
      </c>
      <c r="AM218" s="21">
        <v>14643325</v>
      </c>
      <c r="AN218" s="21">
        <v>0</v>
      </c>
      <c r="AO218" s="21">
        <v>0</v>
      </c>
      <c r="AP218" s="22">
        <v>4</v>
      </c>
      <c r="AQ218" s="22">
        <v>9</v>
      </c>
      <c r="AR218" s="23">
        <v>2255556</v>
      </c>
      <c r="AS218" s="23">
        <v>1012.4383</v>
      </c>
      <c r="AT218" s="24">
        <v>13.819034</v>
      </c>
      <c r="AU218" s="25">
        <v>139.90919</v>
      </c>
      <c r="AV218" s="26">
        <v>4</v>
      </c>
      <c r="AW218" s="26">
        <v>9</v>
      </c>
      <c r="AX218" s="26">
        <v>249181</v>
      </c>
      <c r="AY218" s="26">
        <v>10019.195</v>
      </c>
      <c r="AZ218" s="27">
        <v>11.000635000000001</v>
      </c>
      <c r="BA218" s="28">
        <v>1102.175</v>
      </c>
      <c r="BB218" s="29">
        <v>4</v>
      </c>
      <c r="BC218" s="29">
        <v>6</v>
      </c>
      <c r="BD218" s="29">
        <v>8821</v>
      </c>
      <c r="BE218" s="29">
        <v>36686.269999999997</v>
      </c>
      <c r="BF218" s="29">
        <v>8.5284712000000003</v>
      </c>
      <c r="BG218" s="29">
        <v>3128.7779</v>
      </c>
    </row>
    <row r="219" spans="1:59" s="30" customFormat="1" x14ac:dyDescent="0.35">
      <c r="A219" s="17">
        <v>2006</v>
      </c>
      <c r="B219" s="13" t="s">
        <v>182</v>
      </c>
      <c r="C219" s="13" t="s">
        <v>183</v>
      </c>
      <c r="D219" s="14" t="s">
        <v>309</v>
      </c>
      <c r="E219" s="15">
        <v>58414.601853187531</v>
      </c>
      <c r="F219" s="15">
        <v>372145</v>
      </c>
      <c r="G219" s="17">
        <v>5</v>
      </c>
      <c r="H219" s="16">
        <v>6370753</v>
      </c>
      <c r="I219" s="17">
        <f t="shared" si="15"/>
        <v>0</v>
      </c>
      <c r="J219" s="17">
        <v>0</v>
      </c>
      <c r="K219" s="17" t="s">
        <v>62</v>
      </c>
      <c r="L219" s="17">
        <v>2.137</v>
      </c>
      <c r="M219" s="17">
        <v>6.73</v>
      </c>
      <c r="N219" s="17">
        <v>18.61</v>
      </c>
      <c r="O219" s="17">
        <v>0</v>
      </c>
      <c r="P219" s="18">
        <v>5554</v>
      </c>
      <c r="Q219" s="18">
        <v>187</v>
      </c>
      <c r="R219" s="17">
        <v>10492872</v>
      </c>
      <c r="S219" s="17">
        <v>11466</v>
      </c>
      <c r="T219" s="17">
        <v>19953</v>
      </c>
      <c r="U219" s="18">
        <v>2.75</v>
      </c>
      <c r="V219" s="18">
        <v>1.68</v>
      </c>
      <c r="W219" s="18" t="s">
        <v>62</v>
      </c>
      <c r="X219" s="18">
        <v>5.66</v>
      </c>
      <c r="Y219" s="18" t="s">
        <v>62</v>
      </c>
      <c r="Z219" s="18">
        <v>2.75</v>
      </c>
      <c r="AA219" s="19">
        <v>1.68</v>
      </c>
      <c r="AB219" s="19">
        <v>14.13114039693003</v>
      </c>
      <c r="AC219" s="19">
        <v>5.66</v>
      </c>
      <c r="AD219" s="19">
        <v>0.4704061490499184</v>
      </c>
      <c r="AE219" s="20">
        <f t="shared" si="16"/>
        <v>6.5799103458621069E-2</v>
      </c>
      <c r="AF219" s="20">
        <f t="shared" si="17"/>
        <v>9.43805467792338E-4</v>
      </c>
      <c r="AG219" s="20">
        <f t="shared" si="18"/>
        <v>0.85890292719521377</v>
      </c>
      <c r="AH219" s="20">
        <f t="shared" si="19"/>
        <v>0</v>
      </c>
      <c r="AI219" s="20">
        <f t="shared" si="19"/>
        <v>3.454580484172519E-5</v>
      </c>
      <c r="AJ219" s="21">
        <v>8258818.8599999994</v>
      </c>
      <c r="AK219" s="21">
        <v>118462.37999999999</v>
      </c>
      <c r="AL219" s="21">
        <v>107805780.34</v>
      </c>
      <c r="AM219" s="21">
        <v>9328277</v>
      </c>
      <c r="AN219" s="21">
        <v>0</v>
      </c>
      <c r="AO219" s="21">
        <v>4336.04</v>
      </c>
      <c r="AP219" s="23">
        <v>3</v>
      </c>
      <c r="AQ219" s="23">
        <v>60</v>
      </c>
      <c r="AR219" s="23">
        <v>2704101</v>
      </c>
      <c r="AS219" s="23">
        <v>1061.306665936911</v>
      </c>
      <c r="AT219" s="24">
        <v>6.8234172939551927</v>
      </c>
      <c r="AU219" s="25">
        <v>72.41738258543846</v>
      </c>
      <c r="AV219" s="26">
        <v>3</v>
      </c>
      <c r="AW219" s="26">
        <v>59</v>
      </c>
      <c r="AX219" s="26">
        <v>337999</v>
      </c>
      <c r="AY219" s="26">
        <v>7046.433322781033</v>
      </c>
      <c r="AZ219" s="27">
        <v>6.6341409411793446</v>
      </c>
      <c r="BA219" s="28">
        <v>467.47031795952063</v>
      </c>
      <c r="BB219" s="29">
        <v>3</v>
      </c>
      <c r="BC219" s="29">
        <v>43</v>
      </c>
      <c r="BD219" s="29">
        <v>25829</v>
      </c>
      <c r="BE219" s="29">
        <v>71022.852220372457</v>
      </c>
      <c r="BF219" s="29">
        <v>4.435250343756671</v>
      </c>
      <c r="BG219" s="29">
        <v>3150.0412972498621</v>
      </c>
    </row>
    <row r="220" spans="1:59" s="30" customFormat="1" x14ac:dyDescent="0.35">
      <c r="A220" s="12">
        <v>2019</v>
      </c>
      <c r="B220" s="12" t="s">
        <v>310</v>
      </c>
      <c r="C220" s="13" t="s">
        <v>311</v>
      </c>
      <c r="D220" s="14" t="s">
        <v>312</v>
      </c>
      <c r="E220" s="15">
        <v>55124.639541465542</v>
      </c>
      <c r="F220" s="15">
        <v>371044.5</v>
      </c>
      <c r="G220" s="12" t="s">
        <v>62</v>
      </c>
      <c r="H220" s="16">
        <v>6731010</v>
      </c>
      <c r="I220" s="17">
        <f t="shared" si="15"/>
        <v>1</v>
      </c>
      <c r="J220" s="17">
        <v>0</v>
      </c>
      <c r="K220" s="17">
        <v>38.520000000000003</v>
      </c>
      <c r="L220" s="17">
        <v>2.4489999999999998</v>
      </c>
      <c r="M220" s="17">
        <v>2.56</v>
      </c>
      <c r="N220" s="17">
        <v>35.590000000000003</v>
      </c>
      <c r="O220" s="17">
        <v>0</v>
      </c>
      <c r="P220" s="18">
        <v>5725</v>
      </c>
      <c r="Q220" s="18">
        <v>1006</v>
      </c>
      <c r="R220" s="17">
        <v>77843592</v>
      </c>
      <c r="S220" s="17">
        <v>44054</v>
      </c>
      <c r="T220" s="17">
        <v>62281</v>
      </c>
      <c r="U220" s="18">
        <v>2.2599999999999998</v>
      </c>
      <c r="V220" s="18" t="s">
        <v>62</v>
      </c>
      <c r="W220" s="18" t="s">
        <v>62</v>
      </c>
      <c r="X220" s="18">
        <v>2.59</v>
      </c>
      <c r="Y220" s="18"/>
      <c r="Z220" s="18">
        <v>2.2599999999999998</v>
      </c>
      <c r="AA220" s="19">
        <v>2.176146746141439</v>
      </c>
      <c r="AB220" s="19">
        <v>16.155101142605361</v>
      </c>
      <c r="AC220" s="19">
        <v>2.59</v>
      </c>
      <c r="AD220" s="19">
        <v>0.60296766622862785</v>
      </c>
      <c r="AE220" s="20">
        <f t="shared" si="16"/>
        <v>0.11832505997144244</v>
      </c>
      <c r="AF220" s="20">
        <f t="shared" si="17"/>
        <v>9.2342508411021431E-4</v>
      </c>
      <c r="AG220" s="20">
        <f t="shared" si="18"/>
        <v>0.88071225292507882</v>
      </c>
      <c r="AH220" s="20">
        <f t="shared" si="19"/>
        <v>0</v>
      </c>
      <c r="AI220" s="20">
        <f t="shared" si="19"/>
        <v>3.9262019368515043E-5</v>
      </c>
      <c r="AJ220" s="21">
        <v>61811568</v>
      </c>
      <c r="AK220" s="21">
        <v>482386</v>
      </c>
      <c r="AL220" s="21">
        <v>460073338</v>
      </c>
      <c r="AM220" s="21">
        <v>0</v>
      </c>
      <c r="AN220" s="21">
        <v>0</v>
      </c>
      <c r="AO220" s="21">
        <v>20510</v>
      </c>
      <c r="AP220" s="22">
        <v>5</v>
      </c>
      <c r="AQ220" s="22">
        <v>112</v>
      </c>
      <c r="AR220" s="23">
        <v>2887031</v>
      </c>
      <c r="AS220" s="23">
        <v>960</v>
      </c>
      <c r="AT220" s="24">
        <v>12.58</v>
      </c>
      <c r="AU220" s="25">
        <v>120.74</v>
      </c>
      <c r="AV220" s="26">
        <v>5</v>
      </c>
      <c r="AW220" s="26">
        <v>111</v>
      </c>
      <c r="AX220" s="26">
        <v>358791</v>
      </c>
      <c r="AY220" s="26">
        <v>5462</v>
      </c>
      <c r="AZ220" s="27">
        <v>11.03</v>
      </c>
      <c r="BA220" s="28">
        <v>602.46</v>
      </c>
      <c r="BB220" s="29">
        <v>6</v>
      </c>
      <c r="BC220" s="29">
        <v>94</v>
      </c>
      <c r="BD220" s="29">
        <v>18805</v>
      </c>
      <c r="BE220" s="29">
        <v>200818.41</v>
      </c>
      <c r="BF220" s="29">
        <v>7.3587163999999996</v>
      </c>
      <c r="BG220" s="29">
        <v>14777.656999999999</v>
      </c>
    </row>
    <row r="221" spans="1:59" s="30" customFormat="1" x14ac:dyDescent="0.35">
      <c r="A221" s="12">
        <v>2014</v>
      </c>
      <c r="B221" s="12" t="s">
        <v>294</v>
      </c>
      <c r="C221" s="13" t="s">
        <v>295</v>
      </c>
      <c r="D221" s="14" t="s">
        <v>313</v>
      </c>
      <c r="E221" s="15">
        <v>62137.571005948928</v>
      </c>
      <c r="F221" s="15">
        <v>370343.9</v>
      </c>
      <c r="G221" s="12">
        <v>5.8</v>
      </c>
      <c r="H221" s="16">
        <v>5960064</v>
      </c>
      <c r="I221" s="17">
        <f t="shared" si="15"/>
        <v>0</v>
      </c>
      <c r="J221" s="17">
        <v>2</v>
      </c>
      <c r="K221" s="17">
        <v>45.67</v>
      </c>
      <c r="L221" s="17">
        <v>3.117</v>
      </c>
      <c r="M221" s="17">
        <v>4.37</v>
      </c>
      <c r="N221" s="17">
        <v>46.16</v>
      </c>
      <c r="O221" s="17">
        <v>1</v>
      </c>
      <c r="P221" s="18">
        <v>5079</v>
      </c>
      <c r="Q221" s="18">
        <v>973</v>
      </c>
      <c r="R221" s="17">
        <v>20701175</v>
      </c>
      <c r="S221" s="17">
        <v>37528</v>
      </c>
      <c r="T221" s="17">
        <v>18713</v>
      </c>
      <c r="U221" s="18" t="s">
        <v>62</v>
      </c>
      <c r="V221" s="18" t="s">
        <v>62</v>
      </c>
      <c r="W221" s="18">
        <v>22.19</v>
      </c>
      <c r="X221" s="18">
        <v>5.0999999999999996</v>
      </c>
      <c r="Y221" s="18">
        <v>0.72</v>
      </c>
      <c r="Z221" s="18"/>
      <c r="AA221" s="19">
        <v>2.322195177698041</v>
      </c>
      <c r="AB221" s="19">
        <v>22.19</v>
      </c>
      <c r="AC221" s="19">
        <v>5.0999999999999996</v>
      </c>
      <c r="AD221" s="19">
        <v>0.72</v>
      </c>
      <c r="AE221" s="20">
        <f t="shared" si="16"/>
        <v>0.18596170930530129</v>
      </c>
      <c r="AF221" s="20">
        <f t="shared" si="17"/>
        <v>2.757493306892116E-2</v>
      </c>
      <c r="AG221" s="20">
        <f t="shared" si="18"/>
        <v>0.6074613124099878</v>
      </c>
      <c r="AH221" s="20">
        <f t="shared" si="19"/>
        <v>0</v>
      </c>
      <c r="AI221" s="20">
        <f t="shared" si="19"/>
        <v>0</v>
      </c>
      <c r="AJ221" s="21">
        <v>14901008</v>
      </c>
      <c r="AK221" s="21">
        <v>2209564</v>
      </c>
      <c r="AL221" s="21">
        <v>48675536</v>
      </c>
      <c r="AM221" s="21">
        <v>14343334</v>
      </c>
      <c r="AN221" s="21">
        <v>0</v>
      </c>
      <c r="AO221" s="21">
        <v>0</v>
      </c>
      <c r="AP221" s="22">
        <v>4</v>
      </c>
      <c r="AQ221" s="22">
        <v>9</v>
      </c>
      <c r="AR221" s="23">
        <v>2234962</v>
      </c>
      <c r="AS221" s="23">
        <v>1024.9105</v>
      </c>
      <c r="AT221" s="24">
        <v>13.628363999999999</v>
      </c>
      <c r="AU221" s="25">
        <v>139.67852999999999</v>
      </c>
      <c r="AV221" s="26">
        <v>4</v>
      </c>
      <c r="AW221" s="26">
        <v>9</v>
      </c>
      <c r="AX221" s="26">
        <v>248362</v>
      </c>
      <c r="AY221" s="26">
        <v>10000.303</v>
      </c>
      <c r="AZ221" s="27">
        <v>11.154696</v>
      </c>
      <c r="BA221" s="28">
        <v>1115.5033000000001</v>
      </c>
      <c r="BB221" s="29">
        <v>4</v>
      </c>
      <c r="BC221" s="29">
        <v>6</v>
      </c>
      <c r="BD221" s="29">
        <v>8780</v>
      </c>
      <c r="BE221" s="29">
        <v>36521.963000000003</v>
      </c>
      <c r="BF221" s="29">
        <v>9.0357733000000007</v>
      </c>
      <c r="BG221" s="29">
        <v>3300.0418</v>
      </c>
    </row>
    <row r="222" spans="1:59" s="30" customFormat="1" x14ac:dyDescent="0.35">
      <c r="A222" s="12">
        <v>2019</v>
      </c>
      <c r="B222" s="12" t="s">
        <v>314</v>
      </c>
      <c r="C222" s="13" t="s">
        <v>315</v>
      </c>
      <c r="D222" s="14" t="s">
        <v>316</v>
      </c>
      <c r="E222" s="15">
        <v>54183.117201597292</v>
      </c>
      <c r="F222" s="15">
        <v>370088.3</v>
      </c>
      <c r="G222" s="12" t="s">
        <v>62</v>
      </c>
      <c r="H222" s="16">
        <v>6830325</v>
      </c>
      <c r="I222" s="17">
        <f t="shared" si="15"/>
        <v>1</v>
      </c>
      <c r="J222" s="17">
        <v>0</v>
      </c>
      <c r="K222" s="17">
        <v>38.520000000000003</v>
      </c>
      <c r="L222" s="17">
        <v>2.4489999999999998</v>
      </c>
      <c r="M222" s="17">
        <v>2.56</v>
      </c>
      <c r="N222" s="17">
        <v>35.590000000000003</v>
      </c>
      <c r="O222" s="17">
        <v>0</v>
      </c>
      <c r="P222" s="18">
        <v>3483</v>
      </c>
      <c r="Q222" s="18">
        <v>1651</v>
      </c>
      <c r="R222" s="17">
        <v>27327742</v>
      </c>
      <c r="S222" s="17">
        <v>23385</v>
      </c>
      <c r="T222" s="17">
        <v>11652</v>
      </c>
      <c r="U222" s="18">
        <v>1.47</v>
      </c>
      <c r="V222" s="18">
        <v>2.14</v>
      </c>
      <c r="W222" s="18">
        <v>14.27</v>
      </c>
      <c r="X222" s="18">
        <v>2.85</v>
      </c>
      <c r="Y222" s="18">
        <v>0.65</v>
      </c>
      <c r="Z222" s="18">
        <v>1.47</v>
      </c>
      <c r="AA222" s="19">
        <v>2.14</v>
      </c>
      <c r="AB222" s="19">
        <v>14.27</v>
      </c>
      <c r="AC222" s="19">
        <v>2.85</v>
      </c>
      <c r="AD222" s="19">
        <v>0.65</v>
      </c>
      <c r="AE222" s="20">
        <f t="shared" si="16"/>
        <v>6.0814312600586631E-2</v>
      </c>
      <c r="AF222" s="20">
        <f t="shared" si="17"/>
        <v>1.7478626500425322E-3</v>
      </c>
      <c r="AG222" s="20">
        <f t="shared" si="18"/>
        <v>0.82268944676414324</v>
      </c>
      <c r="AH222" s="20">
        <f t="shared" si="19"/>
        <v>0</v>
      </c>
      <c r="AI222" s="20">
        <f t="shared" si="19"/>
        <v>4.2403578350599936E-7</v>
      </c>
      <c r="AJ222" s="21">
        <v>18931160</v>
      </c>
      <c r="AK222" s="21">
        <v>544100</v>
      </c>
      <c r="AL222" s="21">
        <v>256098686</v>
      </c>
      <c r="AM222" s="21">
        <v>35720405</v>
      </c>
      <c r="AN222" s="21">
        <v>0</v>
      </c>
      <c r="AO222" s="21">
        <v>132</v>
      </c>
      <c r="AP222" s="22">
        <v>3</v>
      </c>
      <c r="AQ222" s="22">
        <v>89</v>
      </c>
      <c r="AR222" s="23">
        <v>2914916</v>
      </c>
      <c r="AS222" s="23">
        <v>1217</v>
      </c>
      <c r="AT222" s="24">
        <v>10.87</v>
      </c>
      <c r="AU222" s="25">
        <v>132.33000000000001</v>
      </c>
      <c r="AV222" s="26">
        <v>2</v>
      </c>
      <c r="AW222" s="26">
        <v>88</v>
      </c>
      <c r="AX222" s="26">
        <v>497497</v>
      </c>
      <c r="AY222" s="26">
        <v>6056</v>
      </c>
      <c r="AZ222" s="27">
        <v>10.65</v>
      </c>
      <c r="BA222" s="28">
        <v>645.02</v>
      </c>
      <c r="BB222" s="29">
        <v>2</v>
      </c>
      <c r="BC222" s="29">
        <v>83</v>
      </c>
      <c r="BD222" s="29">
        <v>1016</v>
      </c>
      <c r="BE222" s="29">
        <v>1731014</v>
      </c>
      <c r="BF222" s="29">
        <v>5.6776876999999999</v>
      </c>
      <c r="BG222" s="29">
        <v>98281.57</v>
      </c>
    </row>
    <row r="223" spans="1:59" s="30" customFormat="1" x14ac:dyDescent="0.35">
      <c r="A223" s="12">
        <v>2018</v>
      </c>
      <c r="B223" s="12" t="s">
        <v>310</v>
      </c>
      <c r="C223" s="13" t="s">
        <v>311</v>
      </c>
      <c r="D223" s="14" t="s">
        <v>317</v>
      </c>
      <c r="E223" s="15">
        <v>55051.719934713554</v>
      </c>
      <c r="F223" s="15">
        <v>368762.9</v>
      </c>
      <c r="G223" s="12">
        <v>3.4</v>
      </c>
      <c r="H223" s="16">
        <v>6698481</v>
      </c>
      <c r="I223" s="17">
        <f t="shared" si="15"/>
        <v>1</v>
      </c>
      <c r="J223" s="17">
        <v>0</v>
      </c>
      <c r="K223" s="17">
        <v>39.08</v>
      </c>
      <c r="L223" s="17">
        <v>2.6</v>
      </c>
      <c r="M223" s="17">
        <v>3.15</v>
      </c>
      <c r="N223" s="17">
        <v>38.81</v>
      </c>
      <c r="O223" s="17">
        <v>0</v>
      </c>
      <c r="P223" s="18">
        <v>5801</v>
      </c>
      <c r="Q223" s="18">
        <v>1173</v>
      </c>
      <c r="R223" s="17">
        <v>91553528</v>
      </c>
      <c r="S223" s="17">
        <v>62803</v>
      </c>
      <c r="T223" s="17">
        <v>74902</v>
      </c>
      <c r="U223" s="18">
        <v>2.35</v>
      </c>
      <c r="V223" s="18" t="s">
        <v>62</v>
      </c>
      <c r="W223" s="18" t="s">
        <v>62</v>
      </c>
      <c r="X223" s="18" t="s">
        <v>62</v>
      </c>
      <c r="Y223" s="18" t="s">
        <v>62</v>
      </c>
      <c r="Z223" s="18">
        <v>2.35</v>
      </c>
      <c r="AA223" s="19">
        <v>2.1875855044172008</v>
      </c>
      <c r="AB223" s="19">
        <v>17.134646247082848</v>
      </c>
      <c r="AC223" s="19">
        <v>3.8713752811270652</v>
      </c>
      <c r="AD223" s="19">
        <v>0.62810595158289428</v>
      </c>
      <c r="AE223" s="20">
        <f t="shared" si="16"/>
        <v>0.16270550475015225</v>
      </c>
      <c r="AF223" s="20">
        <f t="shared" si="17"/>
        <v>9.7095291982479811E-4</v>
      </c>
      <c r="AG223" s="20">
        <f t="shared" si="18"/>
        <v>0.83627294003257624</v>
      </c>
      <c r="AH223" s="20">
        <f t="shared" si="19"/>
        <v>0</v>
      </c>
      <c r="AI223" s="20">
        <f t="shared" si="19"/>
        <v>5.0602297446724397E-5</v>
      </c>
      <c r="AJ223" s="21">
        <v>78159404</v>
      </c>
      <c r="AK223" s="21">
        <v>466420</v>
      </c>
      <c r="AL223" s="21">
        <v>401723314</v>
      </c>
      <c r="AM223" s="21">
        <v>0</v>
      </c>
      <c r="AN223" s="21">
        <v>0</v>
      </c>
      <c r="AO223" s="21">
        <v>24308</v>
      </c>
      <c r="AP223" s="22">
        <v>5</v>
      </c>
      <c r="AQ223" s="22">
        <v>64</v>
      </c>
      <c r="AR223" s="23">
        <v>2863358</v>
      </c>
      <c r="AS223" s="23">
        <v>1006</v>
      </c>
      <c r="AT223" s="24">
        <v>12.26</v>
      </c>
      <c r="AU223" s="25">
        <v>123.39</v>
      </c>
      <c r="AV223" s="26">
        <v>5</v>
      </c>
      <c r="AW223" s="26">
        <v>61</v>
      </c>
      <c r="AX223" s="26">
        <v>354730</v>
      </c>
      <c r="AY223" s="26">
        <v>5709.7884000000004</v>
      </c>
      <c r="AZ223" s="27">
        <v>10.5984</v>
      </c>
      <c r="BA223" s="28">
        <v>605.14624000000003</v>
      </c>
      <c r="BB223" s="29">
        <v>6</v>
      </c>
      <c r="BC223" s="29">
        <v>58</v>
      </c>
      <c r="BD223" s="29">
        <v>17769</v>
      </c>
      <c r="BE223" s="29">
        <v>212523</v>
      </c>
      <c r="BF223" s="29">
        <v>7.38</v>
      </c>
      <c r="BG223" s="29">
        <v>15690.79</v>
      </c>
    </row>
    <row r="224" spans="1:59" s="30" customFormat="1" x14ac:dyDescent="0.35">
      <c r="A224" s="12">
        <v>2019</v>
      </c>
      <c r="B224" s="12" t="s">
        <v>318</v>
      </c>
      <c r="C224" s="13" t="s">
        <v>319</v>
      </c>
      <c r="D224" s="14" t="s">
        <v>320</v>
      </c>
      <c r="E224" s="15">
        <v>65369.722589486308</v>
      </c>
      <c r="F224" s="15">
        <v>368688.7</v>
      </c>
      <c r="G224" s="12" t="s">
        <v>62</v>
      </c>
      <c r="H224" s="16">
        <v>5640053</v>
      </c>
      <c r="I224" s="17">
        <f t="shared" si="15"/>
        <v>0</v>
      </c>
      <c r="J224" s="17">
        <v>1</v>
      </c>
      <c r="K224" s="17">
        <v>38.520000000000003</v>
      </c>
      <c r="L224" s="17">
        <v>2.4489999999999998</v>
      </c>
      <c r="M224" s="17">
        <v>2.56</v>
      </c>
      <c r="N224" s="17">
        <v>35.590000000000003</v>
      </c>
      <c r="O224" s="17">
        <v>0</v>
      </c>
      <c r="P224" s="18">
        <v>9326</v>
      </c>
      <c r="Q224" s="18">
        <v>436</v>
      </c>
      <c r="R224" s="17">
        <v>25100698</v>
      </c>
      <c r="S224" s="17">
        <v>16193</v>
      </c>
      <c r="T224" s="17">
        <v>21316</v>
      </c>
      <c r="U224" s="18" t="s">
        <v>62</v>
      </c>
      <c r="V224" s="18" t="s">
        <v>62</v>
      </c>
      <c r="W224" s="18" t="s">
        <v>62</v>
      </c>
      <c r="X224" s="18" t="s">
        <v>62</v>
      </c>
      <c r="Y224" s="18">
        <v>0.81</v>
      </c>
      <c r="Z224" s="18"/>
      <c r="AA224" s="19">
        <v>2.176146746141439</v>
      </c>
      <c r="AB224" s="19">
        <v>16.155101142605361</v>
      </c>
      <c r="AC224" s="19">
        <v>3.3292283805067271</v>
      </c>
      <c r="AD224" s="19">
        <v>0.81</v>
      </c>
      <c r="AE224" s="20">
        <f t="shared" si="16"/>
        <v>0.10124566891257711</v>
      </c>
      <c r="AF224" s="20">
        <f t="shared" si="17"/>
        <v>9.7864693884893556E-4</v>
      </c>
      <c r="AG224" s="20">
        <f t="shared" si="18"/>
        <v>0.82974258404900902</v>
      </c>
      <c r="AH224" s="20">
        <f t="shared" si="19"/>
        <v>0</v>
      </c>
      <c r="AI224" s="20">
        <f t="shared" si="19"/>
        <v>0</v>
      </c>
      <c r="AJ224" s="21">
        <v>20990140</v>
      </c>
      <c r="AK224" s="21">
        <v>202892</v>
      </c>
      <c r="AL224" s="21">
        <v>172021314</v>
      </c>
      <c r="AM224" s="21">
        <v>14104547</v>
      </c>
      <c r="AN224" s="21">
        <v>0</v>
      </c>
      <c r="AO224" s="21">
        <v>0</v>
      </c>
      <c r="AP224" s="22">
        <v>4</v>
      </c>
      <c r="AQ224" s="22">
        <v>171</v>
      </c>
      <c r="AR224" s="23">
        <v>2446111</v>
      </c>
      <c r="AS224" s="23">
        <v>759</v>
      </c>
      <c r="AT224" s="24">
        <v>13.04</v>
      </c>
      <c r="AU224" s="25">
        <v>99.02</v>
      </c>
      <c r="AV224" s="26">
        <v>4</v>
      </c>
      <c r="AW224" s="26">
        <v>170</v>
      </c>
      <c r="AX224" s="26">
        <v>299995</v>
      </c>
      <c r="AY224" s="26">
        <v>6362</v>
      </c>
      <c r="AZ224" s="27">
        <v>10.34</v>
      </c>
      <c r="BA224" s="28">
        <v>658.1</v>
      </c>
      <c r="BB224" s="29">
        <v>3</v>
      </c>
      <c r="BC224" s="29">
        <v>120</v>
      </c>
      <c r="BD224" s="29">
        <v>8998</v>
      </c>
      <c r="BE224" s="29">
        <v>201415.44</v>
      </c>
      <c r="BF224" s="29">
        <v>7.5268623999999997</v>
      </c>
      <c r="BG224" s="29">
        <v>15160.263000000001</v>
      </c>
    </row>
    <row r="225" spans="1:59" s="30" customFormat="1" x14ac:dyDescent="0.35">
      <c r="A225" s="12">
        <v>2020</v>
      </c>
      <c r="B225" s="12" t="s">
        <v>314</v>
      </c>
      <c r="C225" s="13" t="s">
        <v>315</v>
      </c>
      <c r="D225" s="14" t="s">
        <v>321</v>
      </c>
      <c r="E225" s="15">
        <v>53309.838845283528</v>
      </c>
      <c r="F225" s="15">
        <v>366555.2</v>
      </c>
      <c r="G225" s="12" t="s">
        <v>62</v>
      </c>
      <c r="H225" s="16">
        <v>6875939</v>
      </c>
      <c r="I225" s="17">
        <f t="shared" si="15"/>
        <v>1</v>
      </c>
      <c r="J225" s="17">
        <v>0</v>
      </c>
      <c r="K225" s="17">
        <v>36.130000000000003</v>
      </c>
      <c r="L225" s="17">
        <v>1.891</v>
      </c>
      <c r="M225" s="17">
        <v>2.0299999999999998</v>
      </c>
      <c r="N225" s="17">
        <v>33.270000000000003</v>
      </c>
      <c r="O225" s="17">
        <v>0</v>
      </c>
      <c r="P225" s="18">
        <v>3432</v>
      </c>
      <c r="Q225" s="18">
        <v>1391</v>
      </c>
      <c r="R225" s="17">
        <v>22781725</v>
      </c>
      <c r="S225" s="17">
        <v>19289</v>
      </c>
      <c r="T225" s="17">
        <v>9900</v>
      </c>
      <c r="U225" s="18">
        <v>1.24</v>
      </c>
      <c r="V225" s="18">
        <v>1.91</v>
      </c>
      <c r="W225" s="18">
        <v>10.29</v>
      </c>
      <c r="X225" s="18">
        <v>2.44</v>
      </c>
      <c r="Y225" s="18">
        <v>0.62</v>
      </c>
      <c r="Z225" s="18">
        <v>1.24</v>
      </c>
      <c r="AA225" s="19">
        <v>1.91</v>
      </c>
      <c r="AB225" s="19">
        <v>10.29</v>
      </c>
      <c r="AC225" s="19">
        <v>2.44</v>
      </c>
      <c r="AD225" s="19">
        <v>0.62</v>
      </c>
      <c r="AE225" s="20">
        <f t="shared" si="16"/>
        <v>5.7369406501570158E-2</v>
      </c>
      <c r="AF225" s="20">
        <f t="shared" si="17"/>
        <v>1.7438785500125521E-3</v>
      </c>
      <c r="AG225" s="20">
        <f t="shared" si="18"/>
        <v>0.94088621177407183</v>
      </c>
      <c r="AH225" s="20">
        <f t="shared" si="19"/>
        <v>0</v>
      </c>
      <c r="AI225" s="20">
        <f t="shared" si="19"/>
        <v>5.0317434547287362E-7</v>
      </c>
      <c r="AJ225" s="21">
        <v>13909826</v>
      </c>
      <c r="AK225" s="21">
        <v>422822</v>
      </c>
      <c r="AL225" s="21">
        <v>228127922</v>
      </c>
      <c r="AM225" s="21">
        <v>0</v>
      </c>
      <c r="AN225" s="21">
        <v>0</v>
      </c>
      <c r="AO225" s="21">
        <v>122</v>
      </c>
      <c r="AP225" s="22">
        <v>1</v>
      </c>
      <c r="AQ225" s="22">
        <v>1</v>
      </c>
      <c r="AR225" s="23">
        <v>2930482</v>
      </c>
      <c r="AS225" s="23">
        <v>1168.3206</v>
      </c>
      <c r="AT225" s="24">
        <v>10.758827</v>
      </c>
      <c r="AU225" s="25">
        <v>125.69759999999999</v>
      </c>
      <c r="AV225" s="26">
        <v>2</v>
      </c>
      <c r="AW225" s="26">
        <v>87</v>
      </c>
      <c r="AX225" s="26">
        <v>501589</v>
      </c>
      <c r="AY225" s="26">
        <v>5562.3543</v>
      </c>
      <c r="AZ225" s="27">
        <v>10.559803</v>
      </c>
      <c r="BA225" s="28">
        <v>587.37365999999997</v>
      </c>
      <c r="BB225" s="29">
        <v>2</v>
      </c>
      <c r="BC225" s="29">
        <v>82</v>
      </c>
      <c r="BD225" s="29">
        <v>1015</v>
      </c>
      <c r="BE225" s="29">
        <v>1678061.4</v>
      </c>
      <c r="BF225" s="29">
        <v>5.3327780000000002</v>
      </c>
      <c r="BG225" s="29">
        <v>89487.290999999997</v>
      </c>
    </row>
    <row r="226" spans="1:59" s="30" customFormat="1" x14ac:dyDescent="0.35">
      <c r="A226" s="12">
        <v>2018</v>
      </c>
      <c r="B226" s="12" t="s">
        <v>304</v>
      </c>
      <c r="C226" s="13" t="s">
        <v>305</v>
      </c>
      <c r="D226" s="14" t="s">
        <v>322</v>
      </c>
      <c r="E226" s="15">
        <v>64102.96016169474</v>
      </c>
      <c r="F226" s="15">
        <v>365204.5</v>
      </c>
      <c r="G226" s="12">
        <v>3.3</v>
      </c>
      <c r="H226" s="16">
        <v>5697155</v>
      </c>
      <c r="I226" s="17">
        <f t="shared" si="15"/>
        <v>1</v>
      </c>
      <c r="J226" s="17">
        <v>0</v>
      </c>
      <c r="K226" s="17">
        <v>39.08</v>
      </c>
      <c r="L226" s="17">
        <v>2.6</v>
      </c>
      <c r="M226" s="17">
        <v>3.15</v>
      </c>
      <c r="N226" s="17">
        <v>38.81</v>
      </c>
      <c r="O226" s="17">
        <v>0</v>
      </c>
      <c r="P226" s="18">
        <v>6872</v>
      </c>
      <c r="Q226" s="18">
        <v>395</v>
      </c>
      <c r="R226" s="17">
        <v>34712891</v>
      </c>
      <c r="S226" s="17">
        <v>10648</v>
      </c>
      <c r="T226" s="17">
        <v>19425</v>
      </c>
      <c r="U226" s="18" t="s">
        <v>62</v>
      </c>
      <c r="V226" s="18">
        <v>1.64</v>
      </c>
      <c r="W226" s="18">
        <v>16.41</v>
      </c>
      <c r="X226" s="18">
        <v>3.62</v>
      </c>
      <c r="Y226" s="18"/>
      <c r="Z226" s="18"/>
      <c r="AA226" s="19">
        <v>1.64</v>
      </c>
      <c r="AB226" s="19">
        <v>16.41</v>
      </c>
      <c r="AC226" s="19">
        <v>3.62</v>
      </c>
      <c r="AD226" s="19">
        <v>0.62810595158289428</v>
      </c>
      <c r="AE226" s="20">
        <f t="shared" si="16"/>
        <v>0.11049233893963194</v>
      </c>
      <c r="AF226" s="20">
        <f t="shared" si="17"/>
        <v>2.4687432365274486E-4</v>
      </c>
      <c r="AG226" s="20">
        <f t="shared" si="18"/>
        <v>0.88926078673671527</v>
      </c>
      <c r="AH226" s="20">
        <f t="shared" si="19"/>
        <v>0</v>
      </c>
      <c r="AI226" s="20">
        <f t="shared" si="19"/>
        <v>0</v>
      </c>
      <c r="AJ226" s="21">
        <v>30538264</v>
      </c>
      <c r="AK226" s="21">
        <v>68232</v>
      </c>
      <c r="AL226" s="21">
        <v>245777046</v>
      </c>
      <c r="AM226" s="21">
        <v>0</v>
      </c>
      <c r="AN226" s="21">
        <v>0</v>
      </c>
      <c r="AO226" s="21">
        <v>0</v>
      </c>
      <c r="AP226" s="22">
        <v>2</v>
      </c>
      <c r="AQ226" s="22">
        <v>48</v>
      </c>
      <c r="AR226" s="23">
        <v>2326976</v>
      </c>
      <c r="AS226" s="23">
        <v>691</v>
      </c>
      <c r="AT226" s="24">
        <v>12.15</v>
      </c>
      <c r="AU226" s="25">
        <v>83.9</v>
      </c>
      <c r="AV226" s="26">
        <v>2</v>
      </c>
      <c r="AW226" s="26">
        <v>41</v>
      </c>
      <c r="AX226" s="26">
        <v>376104</v>
      </c>
      <c r="AY226" s="26">
        <v>4658.1309000000001</v>
      </c>
      <c r="AZ226" s="27">
        <v>10.016069999999999</v>
      </c>
      <c r="BA226" s="28">
        <v>466.56166000000002</v>
      </c>
      <c r="BB226" s="29">
        <v>2</v>
      </c>
      <c r="BC226" s="29">
        <v>33</v>
      </c>
      <c r="BD226" s="29">
        <v>15985</v>
      </c>
      <c r="BE226" s="29">
        <v>83658</v>
      </c>
      <c r="BF226" s="29">
        <v>7.47</v>
      </c>
      <c r="BG226" s="29">
        <v>6248.21</v>
      </c>
    </row>
    <row r="227" spans="1:59" s="30" customFormat="1" x14ac:dyDescent="0.35">
      <c r="A227" s="12">
        <v>2018</v>
      </c>
      <c r="B227" s="12" t="s">
        <v>318</v>
      </c>
      <c r="C227" s="13" t="s">
        <v>319</v>
      </c>
      <c r="D227" s="14" t="s">
        <v>323</v>
      </c>
      <c r="E227" s="15">
        <v>65041.037576563242</v>
      </c>
      <c r="F227" s="15">
        <v>364799.7</v>
      </c>
      <c r="G227" s="12">
        <v>2.9</v>
      </c>
      <c r="H227" s="16">
        <v>5608762</v>
      </c>
      <c r="I227" s="17">
        <f t="shared" si="15"/>
        <v>0</v>
      </c>
      <c r="J227" s="17">
        <v>1</v>
      </c>
      <c r="K227" s="17">
        <v>39.08</v>
      </c>
      <c r="L227" s="17">
        <v>2.6</v>
      </c>
      <c r="M227" s="17">
        <v>3.15</v>
      </c>
      <c r="N227" s="17">
        <v>38.81</v>
      </c>
      <c r="O227" s="17">
        <v>0</v>
      </c>
      <c r="P227" s="18">
        <v>9008</v>
      </c>
      <c r="Q227" s="18">
        <v>557</v>
      </c>
      <c r="R227" s="17">
        <v>29805125</v>
      </c>
      <c r="S227" s="17">
        <v>23994</v>
      </c>
      <c r="T227" s="17">
        <v>26748</v>
      </c>
      <c r="U227" s="18" t="s">
        <v>62</v>
      </c>
      <c r="V227" s="18">
        <v>2.19</v>
      </c>
      <c r="W227" s="18">
        <v>16.47</v>
      </c>
      <c r="X227" s="18">
        <v>3.47</v>
      </c>
      <c r="Y227" s="18" t="s">
        <v>62</v>
      </c>
      <c r="Z227" s="18"/>
      <c r="AA227" s="19">
        <v>2.19</v>
      </c>
      <c r="AB227" s="19">
        <v>16.47</v>
      </c>
      <c r="AC227" s="19">
        <v>3.47</v>
      </c>
      <c r="AD227" s="19">
        <v>0.62810595158289428</v>
      </c>
      <c r="AE227" s="20">
        <f t="shared" si="16"/>
        <v>0.16626295949623202</v>
      </c>
      <c r="AF227" s="20">
        <f t="shared" si="17"/>
        <v>1.195969156212489E-3</v>
      </c>
      <c r="AG227" s="20">
        <f t="shared" si="18"/>
        <v>0.7437769703181808</v>
      </c>
      <c r="AH227" s="20">
        <f t="shared" si="19"/>
        <v>0</v>
      </c>
      <c r="AI227" s="20">
        <f t="shared" si="19"/>
        <v>0</v>
      </c>
      <c r="AJ227" s="21">
        <v>27349572</v>
      </c>
      <c r="AK227" s="21">
        <v>196732</v>
      </c>
      <c r="AL227" s="21">
        <v>122348248</v>
      </c>
      <c r="AM227" s="21">
        <v>14601329</v>
      </c>
      <c r="AN227" s="21">
        <v>0</v>
      </c>
      <c r="AO227" s="21">
        <v>0</v>
      </c>
      <c r="AP227" s="22">
        <v>4</v>
      </c>
      <c r="AQ227" s="22">
        <v>113</v>
      </c>
      <c r="AR227" s="23">
        <v>2420325</v>
      </c>
      <c r="AS227" s="23">
        <v>786</v>
      </c>
      <c r="AT227" s="24">
        <v>13.14</v>
      </c>
      <c r="AU227" s="25">
        <v>103.34</v>
      </c>
      <c r="AV227" s="26">
        <v>4</v>
      </c>
      <c r="AW227" s="26">
        <v>111</v>
      </c>
      <c r="AX227" s="26">
        <v>295855</v>
      </c>
      <c r="AY227" s="26">
        <v>6590.6601000000001</v>
      </c>
      <c r="AZ227" s="27">
        <v>10.381909</v>
      </c>
      <c r="BA227" s="28">
        <v>684.23631</v>
      </c>
      <c r="BB227" s="29">
        <v>3</v>
      </c>
      <c r="BC227" s="29">
        <v>93</v>
      </c>
      <c r="BD227" s="29">
        <v>9406</v>
      </c>
      <c r="BE227" s="29">
        <v>199056</v>
      </c>
      <c r="BF227" s="29">
        <v>7.53</v>
      </c>
      <c r="BG227" s="29">
        <v>14986.45</v>
      </c>
    </row>
    <row r="228" spans="1:59" s="30" customFormat="1" x14ac:dyDescent="0.35">
      <c r="A228" s="12">
        <v>2013</v>
      </c>
      <c r="B228" s="12" t="s">
        <v>294</v>
      </c>
      <c r="C228" s="13" t="s">
        <v>295</v>
      </c>
      <c r="D228" s="14" t="s">
        <v>324</v>
      </c>
      <c r="E228" s="15">
        <v>61539.422233556113</v>
      </c>
      <c r="F228" s="15">
        <v>364633.2</v>
      </c>
      <c r="G228" s="12">
        <v>6.6</v>
      </c>
      <c r="H228" s="16">
        <v>5925197</v>
      </c>
      <c r="I228" s="17">
        <f t="shared" si="15"/>
        <v>0</v>
      </c>
      <c r="J228" s="17">
        <v>2</v>
      </c>
      <c r="K228" s="17">
        <v>45.02</v>
      </c>
      <c r="L228" s="17">
        <v>3.4830000000000001</v>
      </c>
      <c r="M228" s="17">
        <v>3.73</v>
      </c>
      <c r="N228" s="17">
        <v>51.99</v>
      </c>
      <c r="O228" s="17">
        <v>1</v>
      </c>
      <c r="P228" s="18">
        <v>4706</v>
      </c>
      <c r="Q228" s="18">
        <v>1042</v>
      </c>
      <c r="R228" s="17">
        <v>18949736</v>
      </c>
      <c r="S228" s="17">
        <v>37681</v>
      </c>
      <c r="T228" s="17">
        <v>19952</v>
      </c>
      <c r="U228" s="18">
        <v>2.52</v>
      </c>
      <c r="V228" s="18">
        <v>3.43</v>
      </c>
      <c r="W228" s="18">
        <v>22.83</v>
      </c>
      <c r="X228" s="18">
        <v>4.79</v>
      </c>
      <c r="Y228" s="18">
        <v>0.77</v>
      </c>
      <c r="Z228" s="18">
        <v>2.52</v>
      </c>
      <c r="AA228" s="19">
        <v>3.43</v>
      </c>
      <c r="AB228" s="19">
        <v>22.83</v>
      </c>
      <c r="AC228" s="19">
        <v>4.79</v>
      </c>
      <c r="AD228" s="19">
        <v>0.77</v>
      </c>
      <c r="AE228" s="20">
        <f t="shared" si="16"/>
        <v>0.16212549681337865</v>
      </c>
      <c r="AF228" s="20">
        <f t="shared" si="17"/>
        <v>1.294371992103149E-2</v>
      </c>
      <c r="AG228" s="20">
        <f t="shared" si="18"/>
        <v>0.65528450591144094</v>
      </c>
      <c r="AH228" s="20">
        <f t="shared" si="19"/>
        <v>0</v>
      </c>
      <c r="AI228" s="20">
        <f t="shared" si="19"/>
        <v>0</v>
      </c>
      <c r="AJ228" s="21">
        <v>13631938</v>
      </c>
      <c r="AK228" s="21">
        <v>1088342</v>
      </c>
      <c r="AL228" s="21">
        <v>55098044</v>
      </c>
      <c r="AM228" s="21">
        <v>14264305</v>
      </c>
      <c r="AN228" s="21">
        <v>0</v>
      </c>
      <c r="AO228" s="21">
        <v>0</v>
      </c>
      <c r="AP228" s="22">
        <v>4</v>
      </c>
      <c r="AQ228" s="22">
        <v>10</v>
      </c>
      <c r="AR228" s="23">
        <v>2218948</v>
      </c>
      <c r="AS228" s="23">
        <v>1030.8326</v>
      </c>
      <c r="AT228" s="24">
        <v>13.254308</v>
      </c>
      <c r="AU228" s="25">
        <v>136.62973</v>
      </c>
      <c r="AV228" s="26">
        <v>4</v>
      </c>
      <c r="AW228" s="26">
        <v>10</v>
      </c>
      <c r="AX228" s="26">
        <v>247168</v>
      </c>
      <c r="AY228" s="26">
        <v>10103.182000000001</v>
      </c>
      <c r="AZ228" s="27">
        <v>10.684338</v>
      </c>
      <c r="BA228" s="28">
        <v>1079.4581000000001</v>
      </c>
      <c r="BB228" s="29">
        <v>4</v>
      </c>
      <c r="BC228" s="29">
        <v>7</v>
      </c>
      <c r="BD228" s="29">
        <v>8788</v>
      </c>
      <c r="BE228" s="29">
        <v>37398.934000000001</v>
      </c>
      <c r="BF228" s="29">
        <v>8.3643725</v>
      </c>
      <c r="BG228" s="29">
        <v>3128.1862000000001</v>
      </c>
    </row>
    <row r="229" spans="1:59" s="30" customFormat="1" x14ac:dyDescent="0.35">
      <c r="A229" s="12">
        <v>2020</v>
      </c>
      <c r="B229" s="12" t="s">
        <v>325</v>
      </c>
      <c r="C229" s="13" t="s">
        <v>326</v>
      </c>
      <c r="D229" s="14" t="s">
        <v>327</v>
      </c>
      <c r="E229" s="15">
        <v>49040.898578558001</v>
      </c>
      <c r="F229" s="15">
        <v>362603.5</v>
      </c>
      <c r="G229" s="12" t="s">
        <v>62</v>
      </c>
      <c r="H229" s="16">
        <v>7393900</v>
      </c>
      <c r="I229" s="17">
        <f t="shared" si="15"/>
        <v>1</v>
      </c>
      <c r="J229" s="17">
        <v>0</v>
      </c>
      <c r="K229" s="17">
        <v>36.130000000000003</v>
      </c>
      <c r="L229" s="17">
        <v>1.891</v>
      </c>
      <c r="M229" s="17">
        <v>2.0299999999999998</v>
      </c>
      <c r="N229" s="17">
        <v>33.270000000000003</v>
      </c>
      <c r="O229" s="17">
        <v>0</v>
      </c>
      <c r="P229" s="18">
        <v>1834</v>
      </c>
      <c r="Q229" s="18">
        <v>3557</v>
      </c>
      <c r="R229" s="17">
        <v>35713962</v>
      </c>
      <c r="S229" s="17">
        <v>7504</v>
      </c>
      <c r="T229" s="17">
        <v>25496</v>
      </c>
      <c r="U229" s="18" t="s">
        <v>62</v>
      </c>
      <c r="V229" s="18" t="s">
        <v>62</v>
      </c>
      <c r="W229" s="18" t="s">
        <v>62</v>
      </c>
      <c r="X229" s="18" t="s">
        <v>62</v>
      </c>
      <c r="Y229" s="18">
        <v>0.7</v>
      </c>
      <c r="Z229" s="18"/>
      <c r="AA229" s="19">
        <v>2.127327759928813</v>
      </c>
      <c r="AB229" s="19">
        <v>12.535325193609101</v>
      </c>
      <c r="AC229" s="19">
        <v>2.8422150630003218</v>
      </c>
      <c r="AD229" s="19">
        <v>0.7</v>
      </c>
      <c r="AE229" s="20">
        <f t="shared" si="16"/>
        <v>2.0823098084617766E-2</v>
      </c>
      <c r="AF229" s="20">
        <f t="shared" si="17"/>
        <v>1.9868405473009608E-4</v>
      </c>
      <c r="AG229" s="20">
        <f t="shared" si="18"/>
        <v>0.97897821786065209</v>
      </c>
      <c r="AH229" s="20">
        <f t="shared" si="19"/>
        <v>0</v>
      </c>
      <c r="AI229" s="20">
        <f t="shared" si="19"/>
        <v>0</v>
      </c>
      <c r="AJ229" s="21">
        <v>16548722</v>
      </c>
      <c r="AK229" s="21">
        <v>157900</v>
      </c>
      <c r="AL229" s="21">
        <v>778022478</v>
      </c>
      <c r="AM229" s="21">
        <v>0</v>
      </c>
      <c r="AN229" s="21">
        <v>0</v>
      </c>
      <c r="AO229" s="21">
        <v>0</v>
      </c>
      <c r="AP229" s="22">
        <v>1</v>
      </c>
      <c r="AQ229" s="22">
        <v>1</v>
      </c>
      <c r="AR229" s="23">
        <v>2896339</v>
      </c>
      <c r="AS229" s="23">
        <v>1113.6880000000001</v>
      </c>
      <c r="AT229" s="24">
        <v>12.274255</v>
      </c>
      <c r="AU229" s="25">
        <v>136.6969</v>
      </c>
      <c r="AV229" s="26">
        <v>5</v>
      </c>
      <c r="AW229" s="26">
        <v>19</v>
      </c>
      <c r="AX229" s="26">
        <v>331229</v>
      </c>
      <c r="AY229" s="26">
        <v>7328.3081000000002</v>
      </c>
      <c r="AZ229" s="27">
        <v>10.108245999999999</v>
      </c>
      <c r="BA229" s="28">
        <v>740.76343999999995</v>
      </c>
      <c r="BB229" s="29">
        <v>4</v>
      </c>
      <c r="BC229" s="29">
        <v>16</v>
      </c>
      <c r="BD229" s="29">
        <v>7595</v>
      </c>
      <c r="BE229" s="29">
        <v>154851.21</v>
      </c>
      <c r="BF229" s="29">
        <v>6.0698346000000001</v>
      </c>
      <c r="BG229" s="29">
        <v>9399.2121999999999</v>
      </c>
    </row>
    <row r="230" spans="1:59" s="30" customFormat="1" x14ac:dyDescent="0.35">
      <c r="A230" s="12">
        <v>2018</v>
      </c>
      <c r="B230" s="12" t="s">
        <v>314</v>
      </c>
      <c r="C230" s="13" t="s">
        <v>315</v>
      </c>
      <c r="D230" s="14" t="s">
        <v>328</v>
      </c>
      <c r="E230" s="15">
        <v>53460.324157812276</v>
      </c>
      <c r="F230" s="15">
        <v>362363.7</v>
      </c>
      <c r="G230" s="12">
        <v>3.5</v>
      </c>
      <c r="H230" s="16">
        <v>6778180</v>
      </c>
      <c r="I230" s="17">
        <f t="shared" si="15"/>
        <v>1</v>
      </c>
      <c r="J230" s="17">
        <v>0</v>
      </c>
      <c r="K230" s="17">
        <v>39.08</v>
      </c>
      <c r="L230" s="17">
        <v>2.6</v>
      </c>
      <c r="M230" s="17">
        <v>3.15</v>
      </c>
      <c r="N230" s="17">
        <v>38.81</v>
      </c>
      <c r="O230" s="17">
        <v>0</v>
      </c>
      <c r="P230" s="18">
        <v>3844</v>
      </c>
      <c r="Q230" s="18">
        <v>1722</v>
      </c>
      <c r="R230" s="17">
        <v>29302908</v>
      </c>
      <c r="S230" s="17">
        <v>26656</v>
      </c>
      <c r="T230" s="17">
        <v>12352</v>
      </c>
      <c r="U230" s="18">
        <v>1.53</v>
      </c>
      <c r="V230" s="18">
        <v>2.16</v>
      </c>
      <c r="W230" s="18">
        <v>16.21</v>
      </c>
      <c r="X230" s="18">
        <v>3.17</v>
      </c>
      <c r="Y230" s="18">
        <v>0.68</v>
      </c>
      <c r="Z230" s="18">
        <v>1.53</v>
      </c>
      <c r="AA230" s="19">
        <v>2.16</v>
      </c>
      <c r="AB230" s="19">
        <v>16.21</v>
      </c>
      <c r="AC230" s="19">
        <v>3.17</v>
      </c>
      <c r="AD230" s="19">
        <v>0.68</v>
      </c>
      <c r="AE230" s="20">
        <f t="shared" si="16"/>
        <v>7.712938964082551E-2</v>
      </c>
      <c r="AF230" s="20">
        <f t="shared" si="17"/>
        <v>1.6724908184625597E-3</v>
      </c>
      <c r="AG230" s="20">
        <f t="shared" si="18"/>
        <v>0.78827939162634852</v>
      </c>
      <c r="AH230" s="20">
        <f t="shared" si="19"/>
        <v>0</v>
      </c>
      <c r="AI230" s="20">
        <f t="shared" si="19"/>
        <v>4.4824908469741407E-7</v>
      </c>
      <c r="AJ230" s="21">
        <v>20992314</v>
      </c>
      <c r="AK230" s="21">
        <v>455202</v>
      </c>
      <c r="AL230" s="21">
        <v>214546084</v>
      </c>
      <c r="AM230" s="21">
        <v>36176382</v>
      </c>
      <c r="AN230" s="21">
        <v>0</v>
      </c>
      <c r="AO230" s="21">
        <v>122</v>
      </c>
      <c r="AP230" s="22">
        <v>3</v>
      </c>
      <c r="AQ230" s="22">
        <v>90</v>
      </c>
      <c r="AR230" s="23">
        <v>2882992</v>
      </c>
      <c r="AS230" s="23">
        <v>1283</v>
      </c>
      <c r="AT230" s="24">
        <v>10.71</v>
      </c>
      <c r="AU230" s="25">
        <v>137.35</v>
      </c>
      <c r="AV230" s="26">
        <v>2</v>
      </c>
      <c r="AW230" s="26">
        <v>89</v>
      </c>
      <c r="AX230" s="26">
        <v>491567</v>
      </c>
      <c r="AY230" s="26">
        <v>6260.6675999999998</v>
      </c>
      <c r="AZ230" s="27">
        <v>10.511267999999999</v>
      </c>
      <c r="BA230" s="28">
        <v>658.07551999999998</v>
      </c>
      <c r="BB230" s="29">
        <v>2</v>
      </c>
      <c r="BC230" s="29">
        <v>84</v>
      </c>
      <c r="BD230" s="29">
        <v>1010</v>
      </c>
      <c r="BE230" s="29">
        <v>1782077</v>
      </c>
      <c r="BF230" s="29">
        <v>5.68</v>
      </c>
      <c r="BG230" s="29">
        <v>101294.06</v>
      </c>
    </row>
    <row r="231" spans="1:59" s="30" customFormat="1" x14ac:dyDescent="0.35">
      <c r="A231" s="12">
        <v>2012</v>
      </c>
      <c r="B231" s="12" t="s">
        <v>294</v>
      </c>
      <c r="C231" s="13" t="s">
        <v>295</v>
      </c>
      <c r="D231" s="14" t="s">
        <v>329</v>
      </c>
      <c r="E231" s="15">
        <v>61402.645042138109</v>
      </c>
      <c r="F231" s="15">
        <v>361561.8</v>
      </c>
      <c r="G231" s="12">
        <v>7</v>
      </c>
      <c r="H231" s="16">
        <v>5888375</v>
      </c>
      <c r="I231" s="17">
        <f t="shared" si="15"/>
        <v>0</v>
      </c>
      <c r="J231" s="17">
        <v>2</v>
      </c>
      <c r="K231" s="17">
        <v>45.77</v>
      </c>
      <c r="L231" s="17">
        <v>3.58</v>
      </c>
      <c r="M231" s="17">
        <v>2.75</v>
      </c>
      <c r="N231" s="17">
        <v>54.99</v>
      </c>
      <c r="O231" s="17">
        <v>1</v>
      </c>
      <c r="P231" s="18">
        <v>3946</v>
      </c>
      <c r="Q231" s="18">
        <v>1310</v>
      </c>
      <c r="R231" s="17">
        <v>20696656</v>
      </c>
      <c r="S231" s="17">
        <v>40462</v>
      </c>
      <c r="T231" s="17">
        <v>21748</v>
      </c>
      <c r="U231" s="18" t="s">
        <v>62</v>
      </c>
      <c r="V231" s="18" t="s">
        <v>62</v>
      </c>
      <c r="W231" s="18" t="s">
        <v>62</v>
      </c>
      <c r="X231" s="18" t="s">
        <v>62</v>
      </c>
      <c r="Y231" s="18" t="s">
        <v>62</v>
      </c>
      <c r="Z231" s="18"/>
      <c r="AA231" s="19">
        <v>2.324237813104427</v>
      </c>
      <c r="AB231" s="19">
        <v>23.49195884567845</v>
      </c>
      <c r="AC231" s="19">
        <v>3.503818060367514</v>
      </c>
      <c r="AD231" s="19">
        <v>0.75442193202762442</v>
      </c>
      <c r="AE231" s="20">
        <f t="shared" si="16"/>
        <v>0.10679741724799147</v>
      </c>
      <c r="AF231" s="20">
        <f t="shared" si="17"/>
        <v>6.2527944924657087E-3</v>
      </c>
      <c r="AG231" s="20">
        <f t="shared" si="18"/>
        <v>0.7830632324614486</v>
      </c>
      <c r="AH231" s="20">
        <f t="shared" si="19"/>
        <v>0</v>
      </c>
      <c r="AI231" s="20">
        <f t="shared" si="19"/>
        <v>2.1340177855008315E-5</v>
      </c>
      <c r="AJ231" s="21">
        <v>13962620</v>
      </c>
      <c r="AK231" s="21">
        <v>817486</v>
      </c>
      <c r="AL231" s="21">
        <v>102377142</v>
      </c>
      <c r="AM231" s="21">
        <v>13579266</v>
      </c>
      <c r="AN231" s="21">
        <v>0</v>
      </c>
      <c r="AO231" s="21">
        <v>2790</v>
      </c>
      <c r="AP231" s="22">
        <v>4</v>
      </c>
      <c r="AQ231" s="22">
        <v>10</v>
      </c>
      <c r="AR231" s="23">
        <v>2212287</v>
      </c>
      <c r="AS231" s="23">
        <v>1004.9238</v>
      </c>
      <c r="AT231" s="24">
        <v>12.836554</v>
      </c>
      <c r="AU231" s="25">
        <v>128.99758</v>
      </c>
      <c r="AV231" s="26">
        <v>4</v>
      </c>
      <c r="AW231" s="26">
        <v>9</v>
      </c>
      <c r="AX231" s="26">
        <v>246868</v>
      </c>
      <c r="AY231" s="26">
        <v>10163.165999999999</v>
      </c>
      <c r="AZ231" s="27">
        <v>10.433591</v>
      </c>
      <c r="BA231" s="28">
        <v>1060.3832</v>
      </c>
      <c r="BB231" s="29">
        <v>4</v>
      </c>
      <c r="BC231" s="29">
        <v>6</v>
      </c>
      <c r="BD231" s="29">
        <v>8941</v>
      </c>
      <c r="BE231" s="29">
        <v>41940.004999999997</v>
      </c>
      <c r="BF231" s="29">
        <v>8.0908577000000008</v>
      </c>
      <c r="BG231" s="29">
        <v>3393.3060999999998</v>
      </c>
    </row>
    <row r="232" spans="1:59" s="30" customFormat="1" x14ac:dyDescent="0.35">
      <c r="A232" s="12">
        <v>2010</v>
      </c>
      <c r="B232" s="12" t="s">
        <v>294</v>
      </c>
      <c r="C232" s="13" t="s">
        <v>295</v>
      </c>
      <c r="D232" s="14" t="s">
        <v>330</v>
      </c>
      <c r="E232" s="15">
        <v>60914.848437944827</v>
      </c>
      <c r="F232" s="15">
        <v>352622.9</v>
      </c>
      <c r="G232" s="12">
        <v>7.7</v>
      </c>
      <c r="H232" s="16">
        <v>5788784</v>
      </c>
      <c r="I232" s="17">
        <f t="shared" si="15"/>
        <v>0</v>
      </c>
      <c r="J232" s="17">
        <v>1</v>
      </c>
      <c r="K232" s="17">
        <v>44.27</v>
      </c>
      <c r="L232" s="17">
        <v>2.7050000000000001</v>
      </c>
      <c r="M232" s="17">
        <v>4.37</v>
      </c>
      <c r="N232" s="17">
        <v>49.29</v>
      </c>
      <c r="O232" s="17">
        <v>1</v>
      </c>
      <c r="P232" s="18">
        <v>4624</v>
      </c>
      <c r="Q232" s="18">
        <v>1459</v>
      </c>
      <c r="R232" s="17">
        <v>26369386</v>
      </c>
      <c r="S232" s="17">
        <v>45090</v>
      </c>
      <c r="T232" s="17">
        <v>24897</v>
      </c>
      <c r="U232" s="18">
        <v>2.76</v>
      </c>
      <c r="V232" s="18">
        <v>3.47</v>
      </c>
      <c r="W232" s="18" t="s">
        <v>62</v>
      </c>
      <c r="X232" s="18" t="s">
        <v>62</v>
      </c>
      <c r="Y232" s="18" t="s">
        <v>62</v>
      </c>
      <c r="Z232" s="18">
        <v>2.76</v>
      </c>
      <c r="AA232" s="19">
        <v>3.47</v>
      </c>
      <c r="AB232" s="19">
        <v>17.815786882646659</v>
      </c>
      <c r="AC232" s="19">
        <v>4.9924248044436963</v>
      </c>
      <c r="AD232" s="19">
        <v>0.70992248279802228</v>
      </c>
      <c r="AE232" s="20">
        <f t="shared" si="16"/>
        <v>0.214099420518016</v>
      </c>
      <c r="AF232" s="20">
        <f t="shared" si="17"/>
        <v>1.4267009798885625E-2</v>
      </c>
      <c r="AG232" s="20">
        <f t="shared" si="18"/>
        <v>0.62004143432952585</v>
      </c>
      <c r="AH232" s="20">
        <f t="shared" si="19"/>
        <v>0</v>
      </c>
      <c r="AI232" s="20">
        <f t="shared" si="19"/>
        <v>5.7682928742544643E-5</v>
      </c>
      <c r="AJ232" s="21">
        <v>19771716</v>
      </c>
      <c r="AK232" s="21">
        <v>1317534</v>
      </c>
      <c r="AL232" s="21">
        <v>57259768</v>
      </c>
      <c r="AM232" s="21">
        <v>13993948</v>
      </c>
      <c r="AN232" s="21">
        <v>0</v>
      </c>
      <c r="AO232" s="21">
        <v>5326.92</v>
      </c>
      <c r="AP232" s="22">
        <v>4</v>
      </c>
      <c r="AQ232" s="22">
        <v>12</v>
      </c>
      <c r="AR232" s="23">
        <v>2200368</v>
      </c>
      <c r="AS232" s="23">
        <v>1096</v>
      </c>
      <c r="AT232" s="24">
        <v>14.32</v>
      </c>
      <c r="AU232" s="31">
        <v>156.94</v>
      </c>
      <c r="AV232" s="26">
        <v>4</v>
      </c>
      <c r="AW232" s="26">
        <v>12</v>
      </c>
      <c r="AX232" s="26">
        <v>244264</v>
      </c>
      <c r="AY232" s="26">
        <v>10498</v>
      </c>
      <c r="AZ232" s="27">
        <v>11.75</v>
      </c>
      <c r="BA232" s="28">
        <v>1233.6199999999999</v>
      </c>
      <c r="BB232" s="29">
        <v>4</v>
      </c>
      <c r="BC232" s="29">
        <v>9</v>
      </c>
      <c r="BD232" s="29">
        <v>8766</v>
      </c>
      <c r="BE232" s="29">
        <v>48322</v>
      </c>
      <c r="BF232" s="29">
        <v>9.57</v>
      </c>
      <c r="BG232" s="29">
        <v>4625.3900000000003</v>
      </c>
    </row>
    <row r="233" spans="1:59" s="30" customFormat="1" x14ac:dyDescent="0.35">
      <c r="A233" s="12">
        <v>2011</v>
      </c>
      <c r="B233" s="12" t="s">
        <v>294</v>
      </c>
      <c r="C233" s="13" t="s">
        <v>295</v>
      </c>
      <c r="D233" s="14" t="s">
        <v>331</v>
      </c>
      <c r="E233" s="15">
        <v>61667.98596153823</v>
      </c>
      <c r="F233" s="15">
        <v>360155.9</v>
      </c>
      <c r="G233" s="12">
        <v>7.2</v>
      </c>
      <c r="H233" s="16">
        <v>5840241</v>
      </c>
      <c r="I233" s="17">
        <f t="shared" si="15"/>
        <v>0</v>
      </c>
      <c r="J233" s="17">
        <v>2</v>
      </c>
      <c r="K233" s="17">
        <v>45.02</v>
      </c>
      <c r="L233" s="17">
        <v>3.4670000000000001</v>
      </c>
      <c r="M233" s="17">
        <v>4</v>
      </c>
      <c r="N233" s="17">
        <v>55.64</v>
      </c>
      <c r="O233" s="17">
        <v>1</v>
      </c>
      <c r="P233" s="18">
        <v>4344</v>
      </c>
      <c r="Q233" s="18">
        <v>1334</v>
      </c>
      <c r="R233" s="17">
        <v>23625407</v>
      </c>
      <c r="S233" s="17">
        <v>48756</v>
      </c>
      <c r="T233" s="17">
        <v>25315</v>
      </c>
      <c r="U233" s="18" t="s">
        <v>62</v>
      </c>
      <c r="V233" s="18" t="s">
        <v>62</v>
      </c>
      <c r="W233" s="18">
        <v>21.93</v>
      </c>
      <c r="X233" s="18" t="s">
        <v>62</v>
      </c>
      <c r="Y233" s="18" t="s">
        <v>62</v>
      </c>
      <c r="Z233" s="18"/>
      <c r="AA233" s="19">
        <v>2.3089180475565318</v>
      </c>
      <c r="AB233" s="19">
        <v>21.93</v>
      </c>
      <c r="AC233" s="19">
        <v>4.6524343752411106</v>
      </c>
      <c r="AD233" s="19">
        <v>0.75949643062398253</v>
      </c>
      <c r="AE233" s="20">
        <f t="shared" si="16"/>
        <v>0.22540544564378051</v>
      </c>
      <c r="AF233" s="20">
        <f t="shared" si="17"/>
        <v>1.1775246121803619E-2</v>
      </c>
      <c r="AG233" s="20">
        <f t="shared" si="18"/>
        <v>0.58144558521209899</v>
      </c>
      <c r="AH233" s="20">
        <f t="shared" si="19"/>
        <v>0</v>
      </c>
      <c r="AI233" s="20">
        <f t="shared" si="19"/>
        <v>4.8411141950955467E-5</v>
      </c>
      <c r="AJ233" s="21">
        <v>17897450</v>
      </c>
      <c r="AK233" s="21">
        <v>934968</v>
      </c>
      <c r="AL233" s="21">
        <v>46167444</v>
      </c>
      <c r="AM233" s="21">
        <v>14397437</v>
      </c>
      <c r="AN233" s="21">
        <v>0</v>
      </c>
      <c r="AO233" s="21">
        <v>3843.9</v>
      </c>
      <c r="AP233" s="22">
        <v>4</v>
      </c>
      <c r="AQ233" s="22">
        <v>12</v>
      </c>
      <c r="AR233" s="23">
        <v>2208015</v>
      </c>
      <c r="AS233" s="23">
        <v>1030</v>
      </c>
      <c r="AT233" s="24">
        <v>13.31</v>
      </c>
      <c r="AU233" s="25">
        <v>137.16999999999999</v>
      </c>
      <c r="AV233" s="26">
        <v>4</v>
      </c>
      <c r="AW233" s="26">
        <v>12</v>
      </c>
      <c r="AX233" s="26">
        <v>245003</v>
      </c>
      <c r="AY233" s="26">
        <v>10459</v>
      </c>
      <c r="AZ233" s="27">
        <v>11.28</v>
      </c>
      <c r="BA233" s="28">
        <v>1179.53</v>
      </c>
      <c r="BB233" s="29">
        <v>4</v>
      </c>
      <c r="BC233" s="29">
        <v>9</v>
      </c>
      <c r="BD233" s="29">
        <v>8900</v>
      </c>
      <c r="BE233" s="29">
        <v>46886</v>
      </c>
      <c r="BF233" s="29">
        <v>8.76</v>
      </c>
      <c r="BG233" s="29">
        <v>4108.4399999999996</v>
      </c>
    </row>
    <row r="234" spans="1:59" s="30" customFormat="1" x14ac:dyDescent="0.35">
      <c r="A234" s="12">
        <v>2019</v>
      </c>
      <c r="B234" s="12" t="s">
        <v>325</v>
      </c>
      <c r="C234" s="13" t="s">
        <v>326</v>
      </c>
      <c r="D234" s="14" t="s">
        <v>332</v>
      </c>
      <c r="E234" s="15">
        <v>49321.646118820718</v>
      </c>
      <c r="F234" s="15">
        <v>359645.7</v>
      </c>
      <c r="G234" s="12" t="s">
        <v>62</v>
      </c>
      <c r="H234" s="16">
        <v>7291843</v>
      </c>
      <c r="I234" s="17">
        <f t="shared" si="15"/>
        <v>1</v>
      </c>
      <c r="J234" s="17">
        <v>0</v>
      </c>
      <c r="K234" s="17">
        <v>38.520000000000003</v>
      </c>
      <c r="L234" s="17">
        <v>2.4489999999999998</v>
      </c>
      <c r="M234" s="17">
        <v>2.56</v>
      </c>
      <c r="N234" s="17">
        <v>35.590000000000003</v>
      </c>
      <c r="O234" s="17">
        <v>0</v>
      </c>
      <c r="P234" s="18">
        <v>2087</v>
      </c>
      <c r="Q234" s="18">
        <v>2975</v>
      </c>
      <c r="R234" s="17">
        <v>43562008</v>
      </c>
      <c r="S234" s="17">
        <v>11017</v>
      </c>
      <c r="T234" s="17">
        <v>33594</v>
      </c>
      <c r="U234" s="18" t="s">
        <v>62</v>
      </c>
      <c r="V234" s="18" t="s">
        <v>62</v>
      </c>
      <c r="W234" s="18">
        <v>16.89</v>
      </c>
      <c r="X234" s="18">
        <v>2.14</v>
      </c>
      <c r="Y234" s="18" t="s">
        <v>62</v>
      </c>
      <c r="Z234" s="18"/>
      <c r="AA234" s="19">
        <v>2.176146746141439</v>
      </c>
      <c r="AB234" s="19">
        <v>16.89</v>
      </c>
      <c r="AC234" s="19">
        <v>2.14</v>
      </c>
      <c r="AD234" s="19">
        <v>0.60296766622862785</v>
      </c>
      <c r="AE234" s="20">
        <f t="shared" si="16"/>
        <v>3.3375473609547034E-2</v>
      </c>
      <c r="AF234" s="20">
        <f t="shared" si="17"/>
        <v>3.2264172839138386E-4</v>
      </c>
      <c r="AG234" s="20">
        <f t="shared" si="18"/>
        <v>0.92492811013667198</v>
      </c>
      <c r="AH234" s="20">
        <f t="shared" si="19"/>
        <v>0</v>
      </c>
      <c r="AI234" s="20">
        <f t="shared" si="19"/>
        <v>0</v>
      </c>
      <c r="AJ234" s="21">
        <v>25749582</v>
      </c>
      <c r="AK234" s="21">
        <v>248922</v>
      </c>
      <c r="AL234" s="21">
        <v>713593236</v>
      </c>
      <c r="AM234" s="21">
        <v>31920368</v>
      </c>
      <c r="AN234" s="21">
        <v>0</v>
      </c>
      <c r="AO234" s="21">
        <v>0</v>
      </c>
      <c r="AP234" s="22">
        <v>5</v>
      </c>
      <c r="AQ234" s="22">
        <v>35</v>
      </c>
      <c r="AR234" s="23">
        <v>2853183</v>
      </c>
      <c r="AS234" s="23">
        <v>1014</v>
      </c>
      <c r="AT234" s="24">
        <v>12.43</v>
      </c>
      <c r="AU234" s="25">
        <v>126.09</v>
      </c>
      <c r="AV234" s="26">
        <v>5</v>
      </c>
      <c r="AW234" s="26">
        <v>36</v>
      </c>
      <c r="AX234" s="26">
        <v>326191</v>
      </c>
      <c r="AY234" s="26">
        <v>7515</v>
      </c>
      <c r="AZ234" s="27">
        <v>10.25</v>
      </c>
      <c r="BA234" s="28">
        <v>769.93</v>
      </c>
      <c r="BB234" s="29">
        <v>4</v>
      </c>
      <c r="BC234" s="29">
        <v>36</v>
      </c>
      <c r="BD234" s="29">
        <v>7899</v>
      </c>
      <c r="BE234" s="29">
        <v>145405.57999999999</v>
      </c>
      <c r="BF234" s="29">
        <v>6.2777289999999999</v>
      </c>
      <c r="BG234" s="29">
        <v>9128.1681000000008</v>
      </c>
    </row>
    <row r="235" spans="1:59" s="30" customFormat="1" x14ac:dyDescent="0.35">
      <c r="A235" s="12">
        <v>2020</v>
      </c>
      <c r="B235" s="12" t="s">
        <v>310</v>
      </c>
      <c r="C235" s="13" t="s">
        <v>311</v>
      </c>
      <c r="D235" s="14" t="s">
        <v>333</v>
      </c>
      <c r="E235" s="15">
        <v>53195.344379736154</v>
      </c>
      <c r="F235" s="15">
        <v>359184.7</v>
      </c>
      <c r="G235" s="12" t="s">
        <v>62</v>
      </c>
      <c r="H235" s="16">
        <v>6752183</v>
      </c>
      <c r="I235" s="17">
        <f t="shared" si="15"/>
        <v>1</v>
      </c>
      <c r="J235" s="17">
        <v>0</v>
      </c>
      <c r="K235" s="17">
        <v>36.130000000000003</v>
      </c>
      <c r="L235" s="17">
        <v>1.891</v>
      </c>
      <c r="M235" s="17">
        <v>2.0299999999999998</v>
      </c>
      <c r="N235" s="17">
        <v>33.270000000000003</v>
      </c>
      <c r="O235" s="17">
        <v>0</v>
      </c>
      <c r="P235" s="18">
        <v>5279</v>
      </c>
      <c r="Q235" s="18">
        <v>919</v>
      </c>
      <c r="R235" s="17">
        <v>64850757</v>
      </c>
      <c r="S235" s="17">
        <v>34605</v>
      </c>
      <c r="T235" s="17">
        <v>55208</v>
      </c>
      <c r="U235" s="18" t="s">
        <v>62</v>
      </c>
      <c r="V235" s="18" t="s">
        <v>62</v>
      </c>
      <c r="W235" s="18" t="s">
        <v>62</v>
      </c>
      <c r="X235" s="18" t="s">
        <v>62</v>
      </c>
      <c r="Y235" s="18" t="s">
        <v>62</v>
      </c>
      <c r="Z235" s="18"/>
      <c r="AA235" s="19">
        <v>2.127327759928813</v>
      </c>
      <c r="AB235" s="19">
        <v>12.535325193609101</v>
      </c>
      <c r="AC235" s="19">
        <v>2.8422150630003218</v>
      </c>
      <c r="AD235" s="19">
        <v>0.5848556097000881</v>
      </c>
      <c r="AE235" s="20">
        <f t="shared" si="16"/>
        <v>9.1882732917391824E-2</v>
      </c>
      <c r="AF235" s="20">
        <f t="shared" si="17"/>
        <v>8.8200000696012548E-4</v>
      </c>
      <c r="AG235" s="20">
        <f t="shared" si="18"/>
        <v>0.90718926955764723</v>
      </c>
      <c r="AH235" s="20">
        <f t="shared" si="19"/>
        <v>0</v>
      </c>
      <c r="AI235" s="20">
        <f t="shared" si="19"/>
        <v>4.5997518000816578E-5</v>
      </c>
      <c r="AJ235" s="21">
        <v>47841526</v>
      </c>
      <c r="AK235" s="21">
        <v>459240</v>
      </c>
      <c r="AL235" s="21">
        <v>472355552</v>
      </c>
      <c r="AM235" s="21">
        <v>0</v>
      </c>
      <c r="AN235" s="21">
        <v>0</v>
      </c>
      <c r="AO235" s="21">
        <v>23950</v>
      </c>
      <c r="AP235" s="22">
        <v>1</v>
      </c>
      <c r="AQ235" s="22">
        <v>1</v>
      </c>
      <c r="AR235" s="23">
        <v>2920266</v>
      </c>
      <c r="AS235" s="23">
        <v>938.22375</v>
      </c>
      <c r="AT235" s="24">
        <v>12.826181999999999</v>
      </c>
      <c r="AU235" s="25">
        <v>120.33828</v>
      </c>
      <c r="AV235" s="26">
        <v>5</v>
      </c>
      <c r="AW235" s="26">
        <v>44</v>
      </c>
      <c r="AX235" s="26">
        <v>363465</v>
      </c>
      <c r="AY235" s="26">
        <v>5043.2362000000003</v>
      </c>
      <c r="AZ235" s="27">
        <v>11.206642</v>
      </c>
      <c r="BA235" s="28">
        <v>565.17744000000005</v>
      </c>
      <c r="BB235" s="29">
        <v>6</v>
      </c>
      <c r="BC235" s="29">
        <v>43</v>
      </c>
      <c r="BD235" s="29">
        <v>19383</v>
      </c>
      <c r="BE235" s="29">
        <v>181700.93</v>
      </c>
      <c r="BF235" s="29">
        <v>6.9794483999999999</v>
      </c>
      <c r="BG235" s="29">
        <v>12681.723</v>
      </c>
    </row>
    <row r="236" spans="1:59" s="30" customFormat="1" x14ac:dyDescent="0.35">
      <c r="A236" s="12">
        <v>2020</v>
      </c>
      <c r="B236" s="12" t="s">
        <v>318</v>
      </c>
      <c r="C236" s="13" t="s">
        <v>319</v>
      </c>
      <c r="D236" s="14" t="s">
        <v>334</v>
      </c>
      <c r="E236" s="15">
        <v>63319.727963322963</v>
      </c>
      <c r="F236" s="15">
        <v>358127.2</v>
      </c>
      <c r="G236" s="12" t="s">
        <v>62</v>
      </c>
      <c r="H236" s="16">
        <v>5655855</v>
      </c>
      <c r="I236" s="17">
        <f t="shared" si="15"/>
        <v>0</v>
      </c>
      <c r="J236" s="17">
        <v>1</v>
      </c>
      <c r="K236" s="17">
        <v>36.130000000000003</v>
      </c>
      <c r="L236" s="17">
        <v>1.891</v>
      </c>
      <c r="M236" s="17">
        <v>2.0299999999999998</v>
      </c>
      <c r="N236" s="17">
        <v>33.270000000000003</v>
      </c>
      <c r="O236" s="17">
        <v>0</v>
      </c>
      <c r="P236" s="18">
        <v>8310</v>
      </c>
      <c r="Q236" s="18">
        <v>552</v>
      </c>
      <c r="R236" s="17">
        <v>20956411</v>
      </c>
      <c r="S236" s="17">
        <v>12778</v>
      </c>
      <c r="T236" s="17">
        <v>18047</v>
      </c>
      <c r="U236" s="18" t="s">
        <v>62</v>
      </c>
      <c r="V236" s="18" t="s">
        <v>62</v>
      </c>
      <c r="W236" s="18" t="s">
        <v>62</v>
      </c>
      <c r="X236" s="18" t="s">
        <v>62</v>
      </c>
      <c r="Y236" s="18" t="s">
        <v>62</v>
      </c>
      <c r="Z236" s="18"/>
      <c r="AA236" s="19">
        <v>2.127327759928813</v>
      </c>
      <c r="AB236" s="19">
        <v>12.535325193609101</v>
      </c>
      <c r="AC236" s="19">
        <v>2.8422150630003218</v>
      </c>
      <c r="AD236" s="19">
        <v>0.5848556097000881</v>
      </c>
      <c r="AE236" s="20">
        <f t="shared" si="16"/>
        <v>9.309499538606314E-2</v>
      </c>
      <c r="AF236" s="20">
        <f t="shared" si="17"/>
        <v>6.1404864516278156E-4</v>
      </c>
      <c r="AG236" s="20">
        <f t="shared" si="18"/>
        <v>0.90629095596877407</v>
      </c>
      <c r="AH236" s="20">
        <f t="shared" si="19"/>
        <v>0</v>
      </c>
      <c r="AI236" s="20">
        <f t="shared" si="19"/>
        <v>0</v>
      </c>
      <c r="AJ236" s="21">
        <v>16562016</v>
      </c>
      <c r="AK236" s="21">
        <v>109242</v>
      </c>
      <c r="AL236" s="21">
        <v>161233214</v>
      </c>
      <c r="AM236" s="21">
        <v>0</v>
      </c>
      <c r="AN236" s="21">
        <v>0</v>
      </c>
      <c r="AO236" s="21">
        <v>0</v>
      </c>
      <c r="AP236" s="22">
        <v>1</v>
      </c>
      <c r="AQ236" s="22">
        <v>1</v>
      </c>
      <c r="AR236" s="23">
        <v>2464753</v>
      </c>
      <c r="AS236" s="23">
        <v>775.45538999999997</v>
      </c>
      <c r="AT236" s="24">
        <v>13.168291</v>
      </c>
      <c r="AU236" s="25">
        <v>102.11422</v>
      </c>
      <c r="AV236" s="26">
        <v>4</v>
      </c>
      <c r="AW236" s="26">
        <v>44</v>
      </c>
      <c r="AX236" s="26">
        <v>303702</v>
      </c>
      <c r="AY236" s="26">
        <v>5906.7433000000001</v>
      </c>
      <c r="AZ236" s="27">
        <v>10.427334</v>
      </c>
      <c r="BA236" s="28">
        <v>615.91584999999998</v>
      </c>
      <c r="BB236" s="29">
        <v>3</v>
      </c>
      <c r="BC236" s="29">
        <v>40</v>
      </c>
      <c r="BD236" s="29">
        <v>9042</v>
      </c>
      <c r="BE236" s="29">
        <v>180379.04</v>
      </c>
      <c r="BF236" s="29">
        <v>7.6722032999999996</v>
      </c>
      <c r="BG236" s="29">
        <v>13839.046</v>
      </c>
    </row>
    <row r="237" spans="1:59" s="30" customFormat="1" x14ac:dyDescent="0.35">
      <c r="A237" s="12">
        <v>2017</v>
      </c>
      <c r="B237" s="12" t="s">
        <v>310</v>
      </c>
      <c r="C237" s="13" t="s">
        <v>311</v>
      </c>
      <c r="D237" s="14" t="s">
        <v>335</v>
      </c>
      <c r="E237" s="15">
        <v>53667.389765460211</v>
      </c>
      <c r="F237" s="15">
        <v>357535.8</v>
      </c>
      <c r="G237" s="12">
        <v>3.6</v>
      </c>
      <c r="H237" s="16">
        <v>6662068</v>
      </c>
      <c r="I237" s="17">
        <f t="shared" si="15"/>
        <v>1</v>
      </c>
      <c r="J237" s="17">
        <v>0</v>
      </c>
      <c r="K237" s="17">
        <v>39.08</v>
      </c>
      <c r="L237" s="17">
        <v>2.23</v>
      </c>
      <c r="M237" s="17">
        <v>2.99</v>
      </c>
      <c r="N237" s="17">
        <v>38.799999999999997</v>
      </c>
      <c r="O237" s="17">
        <v>0</v>
      </c>
      <c r="P237" s="18">
        <v>4986</v>
      </c>
      <c r="Q237" s="18">
        <v>838</v>
      </c>
      <c r="R237" s="17">
        <v>81929467</v>
      </c>
      <c r="S237" s="17">
        <v>58751</v>
      </c>
      <c r="T237" s="17">
        <v>70276</v>
      </c>
      <c r="U237" s="18" t="s">
        <v>62</v>
      </c>
      <c r="V237" s="18" t="s">
        <v>62</v>
      </c>
      <c r="W237" s="18" t="s">
        <v>62</v>
      </c>
      <c r="X237" s="18" t="s">
        <v>62</v>
      </c>
      <c r="Y237" s="18" t="s">
        <v>62</v>
      </c>
      <c r="Z237" s="18"/>
      <c r="AA237" s="19">
        <v>2.1875855044172008</v>
      </c>
      <c r="AB237" s="19">
        <v>14.73443638842941</v>
      </c>
      <c r="AC237" s="19">
        <v>3.7243523928232452</v>
      </c>
      <c r="AD237" s="19">
        <v>0.62802788237371954</v>
      </c>
      <c r="AE237" s="20">
        <f t="shared" si="16"/>
        <v>0.20612386254816598</v>
      </c>
      <c r="AF237" s="20">
        <f t="shared" si="17"/>
        <v>1.2536576279682464E-3</v>
      </c>
      <c r="AG237" s="20">
        <f t="shared" si="18"/>
        <v>0.79256026500720955</v>
      </c>
      <c r="AH237" s="20">
        <f t="shared" si="19"/>
        <v>0</v>
      </c>
      <c r="AI237" s="20">
        <f t="shared" si="19"/>
        <v>6.2214816656278637E-5</v>
      </c>
      <c r="AJ237" s="21">
        <v>70900324</v>
      </c>
      <c r="AK237" s="21">
        <v>431220</v>
      </c>
      <c r="AL237" s="21">
        <v>272616566</v>
      </c>
      <c r="AM237" s="21">
        <v>0</v>
      </c>
      <c r="AN237" s="21">
        <v>0</v>
      </c>
      <c r="AO237" s="21">
        <v>21400</v>
      </c>
      <c r="AP237" s="22">
        <v>5</v>
      </c>
      <c r="AQ237" s="22">
        <v>62</v>
      </c>
      <c r="AR237" s="23">
        <v>2834090</v>
      </c>
      <c r="AS237" s="23">
        <v>927.73924</v>
      </c>
      <c r="AT237" s="24">
        <v>12.291883</v>
      </c>
      <c r="AU237" s="25">
        <v>114.03662</v>
      </c>
      <c r="AV237" s="26">
        <v>5</v>
      </c>
      <c r="AW237" s="26">
        <v>61</v>
      </c>
      <c r="AX237" s="26">
        <v>352015</v>
      </c>
      <c r="AY237" s="26">
        <v>5600.3744999999999</v>
      </c>
      <c r="AZ237" s="27">
        <v>10.544843</v>
      </c>
      <c r="BA237" s="28">
        <v>590.55070999999998</v>
      </c>
      <c r="BB237" s="29">
        <v>6</v>
      </c>
      <c r="BC237" s="29">
        <v>58</v>
      </c>
      <c r="BD237" s="29">
        <v>17917</v>
      </c>
      <c r="BE237" s="29">
        <v>203425.91</v>
      </c>
      <c r="BF237" s="29">
        <v>7.5405709999999999</v>
      </c>
      <c r="BG237" s="29">
        <v>15339.475</v>
      </c>
    </row>
    <row r="238" spans="1:59" s="30" customFormat="1" x14ac:dyDescent="0.35">
      <c r="A238" s="12">
        <v>2017</v>
      </c>
      <c r="B238" s="12" t="s">
        <v>314</v>
      </c>
      <c r="C238" s="13" t="s">
        <v>315</v>
      </c>
      <c r="D238" s="14" t="s">
        <v>336</v>
      </c>
      <c r="E238" s="15">
        <v>52930.876929409715</v>
      </c>
      <c r="F238" s="15">
        <v>355417.5</v>
      </c>
      <c r="G238" s="12">
        <v>3.8</v>
      </c>
      <c r="H238" s="16">
        <v>6714748</v>
      </c>
      <c r="I238" s="17">
        <f t="shared" si="15"/>
        <v>1</v>
      </c>
      <c r="J238" s="17">
        <v>0</v>
      </c>
      <c r="K238" s="17">
        <v>39.08</v>
      </c>
      <c r="L238" s="17">
        <v>2.23</v>
      </c>
      <c r="M238" s="17">
        <v>2.99</v>
      </c>
      <c r="N238" s="17">
        <v>38.799999999999997</v>
      </c>
      <c r="O238" s="17">
        <v>0</v>
      </c>
      <c r="P238" s="18">
        <v>3167</v>
      </c>
      <c r="Q238" s="18">
        <v>1368</v>
      </c>
      <c r="R238" s="17">
        <v>35792324</v>
      </c>
      <c r="S238" s="17">
        <v>40128</v>
      </c>
      <c r="T238" s="17">
        <v>18062</v>
      </c>
      <c r="U238" s="18" t="s">
        <v>62</v>
      </c>
      <c r="V238" s="18">
        <v>2.2799999999999998</v>
      </c>
      <c r="W238" s="18">
        <v>12.28</v>
      </c>
      <c r="X238" s="18">
        <v>3.04</v>
      </c>
      <c r="Y238" s="18">
        <v>0.71</v>
      </c>
      <c r="Z238" s="18"/>
      <c r="AA238" s="19">
        <v>2.2799999999999998</v>
      </c>
      <c r="AB238" s="19">
        <v>12.28</v>
      </c>
      <c r="AC238" s="19">
        <v>3.04</v>
      </c>
      <c r="AD238" s="19">
        <v>0.71</v>
      </c>
      <c r="AE238" s="20">
        <f t="shared" si="16"/>
        <v>0.1310658840031356</v>
      </c>
      <c r="AF238" s="20">
        <f t="shared" si="17"/>
        <v>2.2291840277449395E-3</v>
      </c>
      <c r="AG238" s="20">
        <f t="shared" si="18"/>
        <v>0.72063163899125848</v>
      </c>
      <c r="AH238" s="20">
        <f t="shared" si="19"/>
        <v>0</v>
      </c>
      <c r="AI238" s="20">
        <f t="shared" si="19"/>
        <v>5.784603087071884E-7</v>
      </c>
      <c r="AJ238" s="21">
        <v>28548720</v>
      </c>
      <c r="AK238" s="21">
        <v>485560</v>
      </c>
      <c r="AL238" s="21">
        <v>156967704</v>
      </c>
      <c r="AM238" s="21">
        <v>31817502</v>
      </c>
      <c r="AN238" s="21">
        <v>0</v>
      </c>
      <c r="AO238" s="21">
        <v>126</v>
      </c>
      <c r="AP238" s="22">
        <v>3</v>
      </c>
      <c r="AQ238" s="22">
        <v>90</v>
      </c>
      <c r="AR238" s="23">
        <v>2847696</v>
      </c>
      <c r="AS238" s="23">
        <v>1149.8339000000001</v>
      </c>
      <c r="AT238" s="24">
        <v>10.723428</v>
      </c>
      <c r="AU238" s="25">
        <v>123.30161</v>
      </c>
      <c r="AV238" s="26">
        <v>2</v>
      </c>
      <c r="AW238" s="26">
        <v>89</v>
      </c>
      <c r="AX238" s="26">
        <v>484324</v>
      </c>
      <c r="AY238" s="26">
        <v>5803.1414000000004</v>
      </c>
      <c r="AZ238" s="27">
        <v>10.551368</v>
      </c>
      <c r="BA238" s="28">
        <v>612.31083999999998</v>
      </c>
      <c r="BB238" s="29">
        <v>2</v>
      </c>
      <c r="BC238" s="29">
        <v>84</v>
      </c>
      <c r="BD238" s="29">
        <v>1167</v>
      </c>
      <c r="BE238" s="29">
        <v>1729516.5</v>
      </c>
      <c r="BF238" s="29">
        <v>5.8332832999999997</v>
      </c>
      <c r="BG238" s="29">
        <v>100887.6</v>
      </c>
    </row>
    <row r="239" spans="1:59" s="30" customFormat="1" x14ac:dyDescent="0.35">
      <c r="A239" s="12">
        <v>2017</v>
      </c>
      <c r="B239" s="12" t="s">
        <v>318</v>
      </c>
      <c r="C239" s="13" t="s">
        <v>319</v>
      </c>
      <c r="D239" s="14" t="s">
        <v>337</v>
      </c>
      <c r="E239" s="15">
        <v>63692.561502082048</v>
      </c>
      <c r="F239" s="15">
        <v>354721.9</v>
      </c>
      <c r="G239" s="12">
        <v>3.4</v>
      </c>
      <c r="H239" s="16">
        <v>5569283</v>
      </c>
      <c r="I239" s="17">
        <f t="shared" si="15"/>
        <v>0</v>
      </c>
      <c r="J239" s="17">
        <v>1</v>
      </c>
      <c r="K239" s="17">
        <v>39.08</v>
      </c>
      <c r="L239" s="17">
        <v>2.23</v>
      </c>
      <c r="M239" s="17">
        <v>2.99</v>
      </c>
      <c r="N239" s="17">
        <v>38.799999999999997</v>
      </c>
      <c r="O239" s="17">
        <v>0</v>
      </c>
      <c r="P239" s="18">
        <v>8145</v>
      </c>
      <c r="Q239" s="18">
        <v>401</v>
      </c>
      <c r="R239" s="17">
        <v>28344485</v>
      </c>
      <c r="S239" s="17">
        <v>21552</v>
      </c>
      <c r="T239" s="17">
        <v>25261</v>
      </c>
      <c r="U239" s="18" t="s">
        <v>62</v>
      </c>
      <c r="V239" s="18" t="s">
        <v>62</v>
      </c>
      <c r="W239" s="18">
        <v>13.18</v>
      </c>
      <c r="X239" s="18">
        <v>3.81</v>
      </c>
      <c r="Y239" s="18" t="s">
        <v>62</v>
      </c>
      <c r="Z239" s="18"/>
      <c r="AA239" s="19">
        <v>2.1875855044172008</v>
      </c>
      <c r="AB239" s="19">
        <v>13.18</v>
      </c>
      <c r="AC239" s="19">
        <v>3.81</v>
      </c>
      <c r="AD239" s="19">
        <v>0.62802788237371954</v>
      </c>
      <c r="AE239" s="20">
        <f t="shared" si="16"/>
        <v>0.19141158945079317</v>
      </c>
      <c r="AF239" s="20">
        <f t="shared" si="17"/>
        <v>1.1067425643229555E-3</v>
      </c>
      <c r="AG239" s="20">
        <f t="shared" si="18"/>
        <v>0.70690299425294623</v>
      </c>
      <c r="AH239" s="20">
        <f t="shared" si="19"/>
        <v>0</v>
      </c>
      <c r="AI239" s="20">
        <f t="shared" si="19"/>
        <v>0</v>
      </c>
      <c r="AJ239" s="21">
        <v>26461414</v>
      </c>
      <c r="AK239" s="21">
        <v>153000</v>
      </c>
      <c r="AL239" s="21">
        <v>97724766</v>
      </c>
      <c r="AM239" s="21">
        <v>13904351</v>
      </c>
      <c r="AN239" s="21">
        <v>0</v>
      </c>
      <c r="AO239" s="21">
        <v>0</v>
      </c>
      <c r="AP239" s="22">
        <v>4</v>
      </c>
      <c r="AQ239" s="22">
        <v>112</v>
      </c>
      <c r="AR239" s="23">
        <v>2403168</v>
      </c>
      <c r="AS239" s="23">
        <v>748.10278000000005</v>
      </c>
      <c r="AT239" s="24">
        <v>13.043457</v>
      </c>
      <c r="AU239" s="25">
        <v>97.578463999999997</v>
      </c>
      <c r="AV239" s="26">
        <v>4</v>
      </c>
      <c r="AW239" s="26">
        <v>111</v>
      </c>
      <c r="AX239" s="26">
        <v>292859</v>
      </c>
      <c r="AY239" s="26">
        <v>6622.6116000000002</v>
      </c>
      <c r="AZ239" s="27">
        <v>10.478579999999999</v>
      </c>
      <c r="BA239" s="28">
        <v>693.95561999999995</v>
      </c>
      <c r="BB239" s="29">
        <v>3</v>
      </c>
      <c r="BC239" s="29">
        <v>93</v>
      </c>
      <c r="BD239" s="29">
        <v>8984</v>
      </c>
      <c r="BE239" s="29">
        <v>206672.2</v>
      </c>
      <c r="BF239" s="29">
        <v>7.3721731999999998</v>
      </c>
      <c r="BG239" s="29">
        <v>15236.233</v>
      </c>
    </row>
    <row r="240" spans="1:59" s="30" customFormat="1" x14ac:dyDescent="0.35">
      <c r="A240" s="12">
        <v>2016</v>
      </c>
      <c r="B240" s="12" t="s">
        <v>318</v>
      </c>
      <c r="C240" s="13" t="s">
        <v>319</v>
      </c>
      <c r="D240" s="14" t="s">
        <v>338</v>
      </c>
      <c r="E240" s="15">
        <v>63453.530629678426</v>
      </c>
      <c r="F240" s="15">
        <v>350603.6</v>
      </c>
      <c r="G240" s="12">
        <v>3.9</v>
      </c>
      <c r="H240" s="16">
        <v>5525360</v>
      </c>
      <c r="I240" s="17">
        <f t="shared" si="15"/>
        <v>0</v>
      </c>
      <c r="J240" s="17">
        <v>1</v>
      </c>
      <c r="K240" s="17">
        <v>40.39</v>
      </c>
      <c r="L240" s="17">
        <v>1.702</v>
      </c>
      <c r="M240" s="17">
        <v>2.52</v>
      </c>
      <c r="N240" s="17">
        <v>42.43</v>
      </c>
      <c r="O240" s="17">
        <v>0</v>
      </c>
      <c r="P240" s="18">
        <v>7594</v>
      </c>
      <c r="Q240" s="18">
        <v>508</v>
      </c>
      <c r="R240" s="17">
        <v>29643872</v>
      </c>
      <c r="S240" s="17">
        <v>24215</v>
      </c>
      <c r="T240" s="17">
        <v>25360</v>
      </c>
      <c r="U240" s="18" t="s">
        <v>62</v>
      </c>
      <c r="V240" s="18" t="s">
        <v>62</v>
      </c>
      <c r="W240" s="18">
        <v>11.34</v>
      </c>
      <c r="X240" s="18" t="s">
        <v>62</v>
      </c>
      <c r="Y240" s="18" t="s">
        <v>62</v>
      </c>
      <c r="Z240" s="18"/>
      <c r="AA240" s="19">
        <v>2.2143440282408582</v>
      </c>
      <c r="AB240" s="19">
        <v>11.34</v>
      </c>
      <c r="AC240" s="19">
        <v>3.2924726584307722</v>
      </c>
      <c r="AD240" s="19">
        <v>0.65636700530415037</v>
      </c>
      <c r="AE240" s="20">
        <f t="shared" si="16"/>
        <v>0.15622901560643415</v>
      </c>
      <c r="AF240" s="20">
        <f t="shared" si="17"/>
        <v>7.7679073467212226E-4</v>
      </c>
      <c r="AG240" s="20">
        <f t="shared" si="18"/>
        <v>0.76247072946873051</v>
      </c>
      <c r="AH240" s="20">
        <f t="shared" si="19"/>
        <v>0</v>
      </c>
      <c r="AI240" s="20">
        <f t="shared" si="19"/>
        <v>0</v>
      </c>
      <c r="AJ240" s="21">
        <v>26892306</v>
      </c>
      <c r="AK240" s="21">
        <v>133712</v>
      </c>
      <c r="AL240" s="21">
        <v>131247042</v>
      </c>
      <c r="AM240" s="21">
        <v>13860816</v>
      </c>
      <c r="AN240" s="21">
        <v>0</v>
      </c>
      <c r="AO240" s="21">
        <v>0</v>
      </c>
      <c r="AP240" s="22">
        <v>4</v>
      </c>
      <c r="AQ240" s="22">
        <v>113</v>
      </c>
      <c r="AR240" s="23">
        <v>2378681</v>
      </c>
      <c r="AS240" s="23">
        <v>763.86139000000003</v>
      </c>
      <c r="AT240" s="24">
        <v>12.671144999999999</v>
      </c>
      <c r="AU240" s="25">
        <v>96.789981999999995</v>
      </c>
      <c r="AV240" s="26">
        <v>4</v>
      </c>
      <c r="AW240" s="26">
        <v>111</v>
      </c>
      <c r="AX240" s="26">
        <v>291569</v>
      </c>
      <c r="AY240" s="26">
        <v>6717.0317999999997</v>
      </c>
      <c r="AZ240" s="27">
        <v>9.8558090000000007</v>
      </c>
      <c r="BA240" s="28">
        <v>662.01782000000003</v>
      </c>
      <c r="BB240" s="29">
        <v>3</v>
      </c>
      <c r="BC240" s="29">
        <v>93</v>
      </c>
      <c r="BD240" s="29">
        <v>9000</v>
      </c>
      <c r="BE240" s="29">
        <v>196451.83</v>
      </c>
      <c r="BF240" s="29">
        <v>7.3720737999999999</v>
      </c>
      <c r="BG240" s="29">
        <v>14482.574000000001</v>
      </c>
    </row>
    <row r="241" spans="1:59" s="30" customFormat="1" x14ac:dyDescent="0.35">
      <c r="A241" s="12">
        <v>2017</v>
      </c>
      <c r="B241" s="12" t="s">
        <v>304</v>
      </c>
      <c r="C241" s="13" t="s">
        <v>305</v>
      </c>
      <c r="D241" s="14" t="s">
        <v>339</v>
      </c>
      <c r="E241" s="15">
        <v>62343.395661461014</v>
      </c>
      <c r="F241" s="15">
        <v>350209.1</v>
      </c>
      <c r="G241" s="12">
        <v>2.7</v>
      </c>
      <c r="H241" s="16">
        <v>5617421</v>
      </c>
      <c r="I241" s="17">
        <f t="shared" si="15"/>
        <v>1</v>
      </c>
      <c r="J241" s="17">
        <v>0</v>
      </c>
      <c r="K241" s="17">
        <v>39.08</v>
      </c>
      <c r="L241" s="17">
        <v>2.23</v>
      </c>
      <c r="M241" s="17">
        <v>2.99</v>
      </c>
      <c r="N241" s="17">
        <v>38.799999999999997</v>
      </c>
      <c r="O241" s="17">
        <v>0</v>
      </c>
      <c r="P241" s="18">
        <v>6479</v>
      </c>
      <c r="Q241" s="18">
        <v>318</v>
      </c>
      <c r="R241" s="17">
        <v>35719641</v>
      </c>
      <c r="S241" s="17">
        <v>14098</v>
      </c>
      <c r="T241" s="17">
        <v>24882</v>
      </c>
      <c r="U241" s="18">
        <v>2.2000000000000002</v>
      </c>
      <c r="V241" s="18">
        <v>1.77</v>
      </c>
      <c r="W241" s="18">
        <v>14.69</v>
      </c>
      <c r="X241" s="18">
        <v>3.44</v>
      </c>
      <c r="Y241" s="18" t="s">
        <v>62</v>
      </c>
      <c r="Z241" s="18">
        <v>2.2000000000000002</v>
      </c>
      <c r="AA241" s="19">
        <v>1.77</v>
      </c>
      <c r="AB241" s="19">
        <v>14.69</v>
      </c>
      <c r="AC241" s="19">
        <v>3.44</v>
      </c>
      <c r="AD241" s="19">
        <v>0.62802788237371954</v>
      </c>
      <c r="AE241" s="20">
        <f t="shared" si="16"/>
        <v>0.15004941569230321</v>
      </c>
      <c r="AF241" s="20">
        <f t="shared" si="17"/>
        <v>2.0957616549854811E-4</v>
      </c>
      <c r="AG241" s="20">
        <f t="shared" si="18"/>
        <v>0.84974100814219822</v>
      </c>
      <c r="AH241" s="20">
        <f t="shared" si="19"/>
        <v>0</v>
      </c>
      <c r="AI241" s="20">
        <f t="shared" si="19"/>
        <v>0</v>
      </c>
      <c r="AJ241" s="21">
        <v>33260918</v>
      </c>
      <c r="AK241" s="21">
        <v>46456</v>
      </c>
      <c r="AL241" s="21">
        <v>188359054</v>
      </c>
      <c r="AM241" s="21">
        <v>0</v>
      </c>
      <c r="AN241" s="21">
        <v>0</v>
      </c>
      <c r="AO241" s="21">
        <v>0</v>
      </c>
      <c r="AP241" s="22">
        <v>2</v>
      </c>
      <c r="AQ241" s="22">
        <v>40</v>
      </c>
      <c r="AR241" s="23">
        <v>2288358</v>
      </c>
      <c r="AS241" s="23">
        <v>677.88780999999994</v>
      </c>
      <c r="AT241" s="24">
        <v>12.165222999999999</v>
      </c>
      <c r="AU241" s="25">
        <v>82.466561999999996</v>
      </c>
      <c r="AV241" s="26">
        <v>2</v>
      </c>
      <c r="AW241" s="26">
        <v>41</v>
      </c>
      <c r="AX241" s="26">
        <v>370691</v>
      </c>
      <c r="AY241" s="26">
        <v>4640.1614</v>
      </c>
      <c r="AZ241" s="27">
        <v>9.8902628999999997</v>
      </c>
      <c r="BA241" s="28">
        <v>458.92417</v>
      </c>
      <c r="BB241" s="29">
        <v>2</v>
      </c>
      <c r="BC241" s="29">
        <v>33</v>
      </c>
      <c r="BD241" s="29">
        <v>16228</v>
      </c>
      <c r="BE241" s="29">
        <v>79601.296000000002</v>
      </c>
      <c r="BF241" s="29">
        <v>7.5031878000000001</v>
      </c>
      <c r="BG241" s="29">
        <v>5972.6346999999996</v>
      </c>
    </row>
    <row r="242" spans="1:59" s="30" customFormat="1" x14ac:dyDescent="0.35">
      <c r="A242" s="12">
        <v>2016</v>
      </c>
      <c r="B242" s="12" t="s">
        <v>310</v>
      </c>
      <c r="C242" s="13" t="s">
        <v>311</v>
      </c>
      <c r="D242" s="14" t="s">
        <v>340</v>
      </c>
      <c r="E242" s="15">
        <v>52492.400455686424</v>
      </c>
      <c r="F242" s="15">
        <v>348439.2</v>
      </c>
      <c r="G242" s="12">
        <v>4.4000000000000004</v>
      </c>
      <c r="H242" s="16">
        <v>6637898</v>
      </c>
      <c r="I242" s="17">
        <f t="shared" si="15"/>
        <v>1</v>
      </c>
      <c r="J242" s="17">
        <v>0</v>
      </c>
      <c r="K242" s="17">
        <v>40.39</v>
      </c>
      <c r="L242" s="17">
        <v>1.702</v>
      </c>
      <c r="M242" s="17">
        <v>2.52</v>
      </c>
      <c r="N242" s="17">
        <v>42.43</v>
      </c>
      <c r="O242" s="17">
        <v>0</v>
      </c>
      <c r="P242" s="18">
        <v>5133</v>
      </c>
      <c r="Q242" s="18">
        <v>1107</v>
      </c>
      <c r="R242" s="17">
        <v>85392620</v>
      </c>
      <c r="S242" s="17">
        <v>83121</v>
      </c>
      <c r="T242" s="17">
        <v>89320</v>
      </c>
      <c r="U242" s="18" t="s">
        <v>62</v>
      </c>
      <c r="V242" s="18" t="s">
        <v>62</v>
      </c>
      <c r="W242" s="18" t="s">
        <v>62</v>
      </c>
      <c r="X242" s="18">
        <v>2.92</v>
      </c>
      <c r="Y242" s="18"/>
      <c r="Z242" s="18"/>
      <c r="AA242" s="19">
        <v>2.2143440282408582</v>
      </c>
      <c r="AB242" s="19">
        <v>11.309272049594229</v>
      </c>
      <c r="AC242" s="19">
        <v>2.92</v>
      </c>
      <c r="AD242" s="19">
        <v>0.65636700530415037</v>
      </c>
      <c r="AE242" s="20">
        <f t="shared" si="16"/>
        <v>0.19011930534404517</v>
      </c>
      <c r="AF242" s="20">
        <f t="shared" si="17"/>
        <v>5.2635039771509852E-3</v>
      </c>
      <c r="AG242" s="20">
        <f t="shared" si="18"/>
        <v>0.80455375779547167</v>
      </c>
      <c r="AH242" s="20">
        <f t="shared" si="19"/>
        <v>0</v>
      </c>
      <c r="AI242" s="20">
        <f t="shared" si="19"/>
        <v>6.3432883332209609E-5</v>
      </c>
      <c r="AJ242" s="21">
        <v>72028054</v>
      </c>
      <c r="AK242" s="21">
        <v>1994116</v>
      </c>
      <c r="AL242" s="21">
        <v>304810926</v>
      </c>
      <c r="AM242" s="21">
        <v>0</v>
      </c>
      <c r="AN242" s="21">
        <v>0</v>
      </c>
      <c r="AO242" s="21">
        <v>24032</v>
      </c>
      <c r="AP242" s="22">
        <v>5</v>
      </c>
      <c r="AQ242" s="22">
        <v>64</v>
      </c>
      <c r="AR242" s="23">
        <v>2821546</v>
      </c>
      <c r="AS242" s="23">
        <v>975.40954999999997</v>
      </c>
      <c r="AT242" s="24">
        <v>11.786060000000001</v>
      </c>
      <c r="AU242" s="25">
        <v>114.96236</v>
      </c>
      <c r="AV242" s="26">
        <v>5</v>
      </c>
      <c r="AW242" s="26">
        <v>61</v>
      </c>
      <c r="AX242" s="26">
        <v>350645</v>
      </c>
      <c r="AY242" s="26">
        <v>5758.1454999999996</v>
      </c>
      <c r="AZ242" s="27">
        <v>10.010069</v>
      </c>
      <c r="BA242" s="28">
        <v>576.39434000000006</v>
      </c>
      <c r="BB242" s="29">
        <v>6</v>
      </c>
      <c r="BC242" s="29">
        <v>58</v>
      </c>
      <c r="BD242" s="29">
        <v>18085</v>
      </c>
      <c r="BE242" s="29">
        <v>213939.61</v>
      </c>
      <c r="BF242" s="29">
        <v>6.9732571999999999</v>
      </c>
      <c r="BG242" s="29">
        <v>14918.558999999999</v>
      </c>
    </row>
    <row r="243" spans="1:59" s="30" customFormat="1" x14ac:dyDescent="0.35">
      <c r="A243" s="12">
        <v>2018</v>
      </c>
      <c r="B243" s="12" t="s">
        <v>325</v>
      </c>
      <c r="C243" s="13" t="s">
        <v>326</v>
      </c>
      <c r="D243" s="14" t="s">
        <v>341</v>
      </c>
      <c r="E243" s="15">
        <v>48351.099378746738</v>
      </c>
      <c r="F243" s="15">
        <v>346398.3</v>
      </c>
      <c r="G243" s="12">
        <v>4.8</v>
      </c>
      <c r="H243" s="16">
        <v>7164228</v>
      </c>
      <c r="I243" s="17">
        <f t="shared" si="15"/>
        <v>1</v>
      </c>
      <c r="J243" s="17">
        <v>0</v>
      </c>
      <c r="K243" s="17">
        <v>39.08</v>
      </c>
      <c r="L243" s="17">
        <v>2.6</v>
      </c>
      <c r="M243" s="17">
        <v>3.15</v>
      </c>
      <c r="N243" s="17">
        <v>38.81</v>
      </c>
      <c r="O243" s="17">
        <v>0</v>
      </c>
      <c r="P243" s="18">
        <v>1733</v>
      </c>
      <c r="Q243" s="18">
        <v>3246</v>
      </c>
      <c r="R243" s="17">
        <v>46756674</v>
      </c>
      <c r="S243" s="17">
        <v>14989</v>
      </c>
      <c r="T243" s="17">
        <v>38005</v>
      </c>
      <c r="U243" s="18" t="s">
        <v>62</v>
      </c>
      <c r="V243" s="18" t="s">
        <v>62</v>
      </c>
      <c r="W243" s="18">
        <v>17.239999999999998</v>
      </c>
      <c r="X243" s="18">
        <v>2.96</v>
      </c>
      <c r="Y243" s="18" t="s">
        <v>62</v>
      </c>
      <c r="Z243" s="18"/>
      <c r="AA243" s="19">
        <v>2.1875855044172008</v>
      </c>
      <c r="AB243" s="19">
        <v>17.239999999999998</v>
      </c>
      <c r="AC243" s="19">
        <v>2.96</v>
      </c>
      <c r="AD243" s="19">
        <v>0.62810595158289428</v>
      </c>
      <c r="AE243" s="20">
        <f t="shared" si="16"/>
        <v>5.292987033918671E-2</v>
      </c>
      <c r="AF243" s="20">
        <f t="shared" si="17"/>
        <v>2.9854199301530289E-4</v>
      </c>
      <c r="AG243" s="20">
        <f t="shared" si="18"/>
        <v>0.89782375419471305</v>
      </c>
      <c r="AH243" s="20">
        <f t="shared" si="19"/>
        <v>0</v>
      </c>
      <c r="AI243" s="20">
        <f t="shared" si="19"/>
        <v>0</v>
      </c>
      <c r="AJ243" s="21">
        <v>33627104</v>
      </c>
      <c r="AK243" s="21">
        <v>189668</v>
      </c>
      <c r="AL243" s="21">
        <v>570400278</v>
      </c>
      <c r="AM243" s="21">
        <v>31097259</v>
      </c>
      <c r="AN243" s="21">
        <v>0</v>
      </c>
      <c r="AO243" s="21">
        <v>0</v>
      </c>
      <c r="AP243" s="22">
        <v>5</v>
      </c>
      <c r="AQ243" s="22">
        <v>33</v>
      </c>
      <c r="AR243" s="23">
        <v>2808352</v>
      </c>
      <c r="AS243" s="23">
        <v>1028</v>
      </c>
      <c r="AT243" s="24">
        <v>12.77</v>
      </c>
      <c r="AU243" s="25">
        <v>131.31</v>
      </c>
      <c r="AV243" s="26">
        <v>5</v>
      </c>
      <c r="AW243" s="26">
        <v>25</v>
      </c>
      <c r="AX243" s="26">
        <v>322135</v>
      </c>
      <c r="AY243" s="26">
        <v>7678.8588</v>
      </c>
      <c r="AZ243" s="27">
        <v>10.639865</v>
      </c>
      <c r="BA243" s="28">
        <v>817.02021999999999</v>
      </c>
      <c r="BB243" s="29">
        <v>4</v>
      </c>
      <c r="BC243" s="29">
        <v>21</v>
      </c>
      <c r="BD243" s="29">
        <v>7794</v>
      </c>
      <c r="BE243" s="29">
        <v>149628</v>
      </c>
      <c r="BF243" s="29">
        <v>6.55</v>
      </c>
      <c r="BG243" s="29">
        <v>9796.76</v>
      </c>
    </row>
    <row r="244" spans="1:59" s="30" customFormat="1" x14ac:dyDescent="0.35">
      <c r="A244" s="12">
        <v>2015</v>
      </c>
      <c r="B244" s="12" t="s">
        <v>318</v>
      </c>
      <c r="C244" s="13" t="s">
        <v>319</v>
      </c>
      <c r="D244" s="14" t="s">
        <v>342</v>
      </c>
      <c r="E244" s="15">
        <v>62993.448944766977</v>
      </c>
      <c r="F244" s="15">
        <v>345456.2</v>
      </c>
      <c r="G244" s="12">
        <v>3.7</v>
      </c>
      <c r="H244" s="16">
        <v>5484002</v>
      </c>
      <c r="I244" s="17">
        <f t="shared" si="15"/>
        <v>0</v>
      </c>
      <c r="J244" s="17">
        <v>0</v>
      </c>
      <c r="K244" s="17">
        <v>42.6</v>
      </c>
      <c r="L244" s="17">
        <v>1.8220000000000001</v>
      </c>
      <c r="M244" s="17">
        <v>2.62</v>
      </c>
      <c r="N244" s="17">
        <v>44.13</v>
      </c>
      <c r="O244" s="17">
        <v>0</v>
      </c>
      <c r="P244" s="18">
        <v>7889</v>
      </c>
      <c r="Q244" s="18">
        <v>466</v>
      </c>
      <c r="R244" s="17">
        <v>30307101</v>
      </c>
      <c r="S244" s="17">
        <v>27246</v>
      </c>
      <c r="T244" s="17">
        <v>27751</v>
      </c>
      <c r="U244" s="18" t="s">
        <v>62</v>
      </c>
      <c r="V244" s="18" t="s">
        <v>62</v>
      </c>
      <c r="W244" s="18">
        <v>13.13</v>
      </c>
      <c r="X244" s="18" t="s">
        <v>62</v>
      </c>
      <c r="Y244" s="18">
        <v>0.85</v>
      </c>
      <c r="Z244" s="18"/>
      <c r="AA244" s="19">
        <v>2.25948627072199</v>
      </c>
      <c r="AB244" s="19">
        <v>13.13</v>
      </c>
      <c r="AC244" s="19">
        <v>3.3843619636206599</v>
      </c>
      <c r="AD244" s="19">
        <v>0.85</v>
      </c>
      <c r="AE244" s="20">
        <f t="shared" si="16"/>
        <v>0.1950614820118465</v>
      </c>
      <c r="AF244" s="20">
        <f t="shared" si="17"/>
        <v>9.1445801029638413E-4</v>
      </c>
      <c r="AG244" s="20">
        <f t="shared" si="18"/>
        <v>0.72387495846277849</v>
      </c>
      <c r="AH244" s="20">
        <f t="shared" si="19"/>
        <v>0</v>
      </c>
      <c r="AI244" s="20">
        <f t="shared" si="19"/>
        <v>0</v>
      </c>
      <c r="AJ244" s="21">
        <v>29298748</v>
      </c>
      <c r="AK244" s="21">
        <v>137354</v>
      </c>
      <c r="AL244" s="21">
        <v>108727924</v>
      </c>
      <c r="AM244" s="21">
        <v>12038606</v>
      </c>
      <c r="AN244" s="21">
        <v>0</v>
      </c>
      <c r="AO244" s="21">
        <v>0</v>
      </c>
      <c r="AP244" s="22">
        <v>5</v>
      </c>
      <c r="AQ244" s="22">
        <v>113</v>
      </c>
      <c r="AR244" s="23">
        <v>2374674</v>
      </c>
      <c r="AS244" s="23">
        <v>761.99828000000002</v>
      </c>
      <c r="AT244" s="24">
        <v>12.115436000000001</v>
      </c>
      <c r="AU244" s="25">
        <v>92.319416000000004</v>
      </c>
      <c r="AV244" s="26">
        <v>5</v>
      </c>
      <c r="AW244" s="26">
        <v>112</v>
      </c>
      <c r="AX244" s="26">
        <v>289044</v>
      </c>
      <c r="AY244" s="26">
        <v>6742.9224000000004</v>
      </c>
      <c r="AZ244" s="27">
        <v>9.4365597000000001</v>
      </c>
      <c r="BA244" s="28">
        <v>636.29989</v>
      </c>
      <c r="BB244" s="29">
        <v>4</v>
      </c>
      <c r="BC244" s="29">
        <v>94</v>
      </c>
      <c r="BD244" s="29">
        <v>9812</v>
      </c>
      <c r="BE244" s="29">
        <v>182200.71</v>
      </c>
      <c r="BF244" s="29">
        <v>7.0212506000000001</v>
      </c>
      <c r="BG244" s="29">
        <v>12792.768</v>
      </c>
    </row>
    <row r="245" spans="1:59" s="30" customFormat="1" x14ac:dyDescent="0.35">
      <c r="A245" s="12">
        <v>2014</v>
      </c>
      <c r="B245" s="12" t="s">
        <v>310</v>
      </c>
      <c r="C245" s="13" t="s">
        <v>311</v>
      </c>
      <c r="D245" s="14" t="s">
        <v>343</v>
      </c>
      <c r="E245" s="15">
        <v>52126.563007171448</v>
      </c>
      <c r="F245" s="15">
        <v>343827.8</v>
      </c>
      <c r="G245" s="12">
        <v>6</v>
      </c>
      <c r="H245" s="16">
        <v>6596019</v>
      </c>
      <c r="I245" s="17">
        <f t="shared" si="15"/>
        <v>1</v>
      </c>
      <c r="J245" s="17">
        <v>0</v>
      </c>
      <c r="K245" s="17">
        <v>45.67</v>
      </c>
      <c r="L245" s="17">
        <v>3.117</v>
      </c>
      <c r="M245" s="17">
        <v>4.37</v>
      </c>
      <c r="N245" s="17">
        <v>46.16</v>
      </c>
      <c r="O245" s="17">
        <v>0</v>
      </c>
      <c r="P245" s="18">
        <v>6563</v>
      </c>
      <c r="Q245" s="18">
        <v>746</v>
      </c>
      <c r="R245" s="17">
        <v>104635599</v>
      </c>
      <c r="S245" s="17">
        <v>269711</v>
      </c>
      <c r="T245" s="17">
        <v>115415</v>
      </c>
      <c r="U245" s="18">
        <v>2.76</v>
      </c>
      <c r="V245" s="18" t="s">
        <v>62</v>
      </c>
      <c r="W245" s="18" t="s">
        <v>62</v>
      </c>
      <c r="X245" s="18" t="s">
        <v>62</v>
      </c>
      <c r="Y245" s="18" t="s">
        <v>62</v>
      </c>
      <c r="Z245" s="18">
        <v>2.76</v>
      </c>
      <c r="AA245" s="19">
        <v>2.322195177698041</v>
      </c>
      <c r="AB245" s="19">
        <v>20.48845299552563</v>
      </c>
      <c r="AC245" s="19">
        <v>4.9924248044436963</v>
      </c>
      <c r="AD245" s="19">
        <v>0.68548682032632846</v>
      </c>
      <c r="AE245" s="20">
        <f t="shared" si="16"/>
        <v>0.38328975480878918</v>
      </c>
      <c r="AF245" s="20">
        <f t="shared" si="17"/>
        <v>1.6967631653443799E-2</v>
      </c>
      <c r="AG245" s="20">
        <f t="shared" si="18"/>
        <v>0.59960611007314502</v>
      </c>
      <c r="AH245" s="20">
        <f t="shared" si="19"/>
        <v>0</v>
      </c>
      <c r="AI245" s="20">
        <f t="shared" si="19"/>
        <v>1.3650346462195094E-4</v>
      </c>
      <c r="AJ245" s="21">
        <v>97120070</v>
      </c>
      <c r="AK245" s="21">
        <v>4299352</v>
      </c>
      <c r="AL245" s="21">
        <v>151931500</v>
      </c>
      <c r="AM245" s="21">
        <v>0</v>
      </c>
      <c r="AN245" s="21">
        <v>0</v>
      </c>
      <c r="AO245" s="21">
        <v>34588</v>
      </c>
      <c r="AP245" s="22">
        <v>5</v>
      </c>
      <c r="AQ245" s="22">
        <v>62</v>
      </c>
      <c r="AR245" s="23">
        <v>2784660</v>
      </c>
      <c r="AS245" s="23">
        <v>1008.62</v>
      </c>
      <c r="AT245" s="24">
        <v>11.457511</v>
      </c>
      <c r="AU245" s="25">
        <v>115.56274999999999</v>
      </c>
      <c r="AV245" s="26">
        <v>5</v>
      </c>
      <c r="AW245" s="26">
        <v>61</v>
      </c>
      <c r="AX245" s="26">
        <v>348699</v>
      </c>
      <c r="AY245" s="26">
        <v>5766.5794999999998</v>
      </c>
      <c r="AZ245" s="27">
        <v>9.9587958000000008</v>
      </c>
      <c r="BA245" s="28">
        <v>574.28188</v>
      </c>
      <c r="BB245" s="29">
        <v>6</v>
      </c>
      <c r="BC245" s="29">
        <v>56</v>
      </c>
      <c r="BD245" s="29">
        <v>18106</v>
      </c>
      <c r="BE245" s="29">
        <v>225930.75</v>
      </c>
      <c r="BF245" s="29">
        <v>6.9659690000000003</v>
      </c>
      <c r="BG245" s="29">
        <v>15738.266</v>
      </c>
    </row>
    <row r="246" spans="1:59" s="30" customFormat="1" x14ac:dyDescent="0.35">
      <c r="A246" s="12">
        <v>2016</v>
      </c>
      <c r="B246" s="12" t="s">
        <v>314</v>
      </c>
      <c r="C246" s="13" t="s">
        <v>315</v>
      </c>
      <c r="D246" s="14" t="s">
        <v>344</v>
      </c>
      <c r="E246" s="15">
        <v>51650.968678646219</v>
      </c>
      <c r="F246" s="15">
        <v>343544.9</v>
      </c>
      <c r="G246" s="12">
        <v>4.7</v>
      </c>
      <c r="H246" s="16">
        <v>6651277</v>
      </c>
      <c r="I246" s="17">
        <f t="shared" si="15"/>
        <v>1</v>
      </c>
      <c r="J246" s="17">
        <v>0</v>
      </c>
      <c r="K246" s="17">
        <v>40.39</v>
      </c>
      <c r="L246" s="17">
        <v>1.702</v>
      </c>
      <c r="M246" s="17">
        <v>2.52</v>
      </c>
      <c r="N246" s="17">
        <v>42.43</v>
      </c>
      <c r="O246" s="17">
        <v>0</v>
      </c>
      <c r="P246" s="18">
        <v>3437</v>
      </c>
      <c r="Q246" s="18">
        <v>1764</v>
      </c>
      <c r="R246" s="17">
        <v>39926975</v>
      </c>
      <c r="S246" s="17">
        <v>48493</v>
      </c>
      <c r="T246" s="17">
        <v>21754</v>
      </c>
      <c r="U246" s="18" t="s">
        <v>62</v>
      </c>
      <c r="V246" s="18">
        <v>2.23</v>
      </c>
      <c r="W246" s="18">
        <v>10.47</v>
      </c>
      <c r="X246" s="18">
        <v>2.59</v>
      </c>
      <c r="Y246" s="18">
        <v>0.71</v>
      </c>
      <c r="Z246" s="18"/>
      <c r="AA246" s="19">
        <v>2.23</v>
      </c>
      <c r="AB246" s="19">
        <v>10.47</v>
      </c>
      <c r="AC246" s="19">
        <v>2.59</v>
      </c>
      <c r="AD246" s="19">
        <v>0.71</v>
      </c>
      <c r="AE246" s="20">
        <f t="shared" si="16"/>
        <v>0.12926356521631699</v>
      </c>
      <c r="AF246" s="20">
        <f t="shared" si="17"/>
        <v>1.9588662336879861E-3</v>
      </c>
      <c r="AG246" s="20">
        <f t="shared" si="18"/>
        <v>0.74639651123721784</v>
      </c>
      <c r="AH246" s="20">
        <f t="shared" si="19"/>
        <v>0</v>
      </c>
      <c r="AI246" s="20">
        <f t="shared" si="19"/>
        <v>6.9510585812626285E-7</v>
      </c>
      <c r="AJ246" s="21">
        <v>31241686</v>
      </c>
      <c r="AK246" s="21">
        <v>473438</v>
      </c>
      <c r="AL246" s="21">
        <v>180396428</v>
      </c>
      <c r="AM246" s="21">
        <v>29578086</v>
      </c>
      <c r="AN246" s="21">
        <v>0</v>
      </c>
      <c r="AO246" s="21">
        <v>168</v>
      </c>
      <c r="AP246" s="22">
        <v>3</v>
      </c>
      <c r="AQ246" s="22">
        <v>90</v>
      </c>
      <c r="AR246" s="23">
        <v>2812287</v>
      </c>
      <c r="AS246" s="23">
        <v>1237.8386</v>
      </c>
      <c r="AT246" s="24">
        <v>10.412184</v>
      </c>
      <c r="AU246" s="25">
        <v>128.88603000000001</v>
      </c>
      <c r="AV246" s="26">
        <v>2</v>
      </c>
      <c r="AW246" s="26">
        <v>89</v>
      </c>
      <c r="AX246" s="26">
        <v>480032</v>
      </c>
      <c r="AY246" s="26">
        <v>6152.1772000000001</v>
      </c>
      <c r="AZ246" s="27">
        <v>10.192771</v>
      </c>
      <c r="BA246" s="28">
        <v>627.07732999999996</v>
      </c>
      <c r="BB246" s="29">
        <v>2</v>
      </c>
      <c r="BC246" s="29">
        <v>84</v>
      </c>
      <c r="BD246" s="29">
        <v>1193</v>
      </c>
      <c r="BE246" s="29">
        <v>1644708.6</v>
      </c>
      <c r="BF246" s="29">
        <v>5.6795957000000001</v>
      </c>
      <c r="BG246" s="29">
        <v>93412.797000000006</v>
      </c>
    </row>
    <row r="247" spans="1:59" s="30" customFormat="1" x14ac:dyDescent="0.35">
      <c r="A247" s="12">
        <v>2015</v>
      </c>
      <c r="B247" s="12" t="s">
        <v>310</v>
      </c>
      <c r="C247" s="13" t="s">
        <v>311</v>
      </c>
      <c r="D247" s="14" t="s">
        <v>345</v>
      </c>
      <c r="E247" s="15">
        <v>51608.28757175817</v>
      </c>
      <c r="F247" s="15">
        <v>341205.2</v>
      </c>
      <c r="G247" s="12">
        <v>4.8</v>
      </c>
      <c r="H247" s="16">
        <v>6611442</v>
      </c>
      <c r="I247" s="17">
        <f t="shared" si="15"/>
        <v>1</v>
      </c>
      <c r="J247" s="17">
        <v>0</v>
      </c>
      <c r="K247" s="17">
        <v>42.6</v>
      </c>
      <c r="L247" s="17">
        <v>1.8220000000000001</v>
      </c>
      <c r="M247" s="17">
        <v>2.62</v>
      </c>
      <c r="N247" s="17">
        <v>44.13</v>
      </c>
      <c r="O247" s="17">
        <v>0</v>
      </c>
      <c r="P247" s="18">
        <v>5605</v>
      </c>
      <c r="Q247" s="18">
        <v>876</v>
      </c>
      <c r="R247" s="17">
        <v>89045157</v>
      </c>
      <c r="S247" s="17">
        <v>156720</v>
      </c>
      <c r="T247" s="17">
        <v>97256</v>
      </c>
      <c r="U247" s="18" t="s">
        <v>62</v>
      </c>
      <c r="V247" s="18">
        <v>2.3199999999999998</v>
      </c>
      <c r="W247" s="18" t="s">
        <v>62</v>
      </c>
      <c r="X247" s="18" t="s">
        <v>62</v>
      </c>
      <c r="Y247" s="18" t="s">
        <v>62</v>
      </c>
      <c r="Z247" s="18"/>
      <c r="AA247" s="19">
        <v>2.3199999999999998</v>
      </c>
      <c r="AB247" s="19">
        <v>12.08771849023859</v>
      </c>
      <c r="AC247" s="19">
        <v>3.3843619636206599</v>
      </c>
      <c r="AD247" s="19">
        <v>0.66963877086385626</v>
      </c>
      <c r="AE247" s="20">
        <f t="shared" si="16"/>
        <v>0.23504754165159641</v>
      </c>
      <c r="AF247" s="20">
        <f t="shared" si="17"/>
        <v>1.3337198550517718E-2</v>
      </c>
      <c r="AG247" s="20">
        <f t="shared" si="18"/>
        <v>0.75150169423126612</v>
      </c>
      <c r="AH247" s="20">
        <f t="shared" si="19"/>
        <v>0</v>
      </c>
      <c r="AI247" s="20">
        <f t="shared" si="19"/>
        <v>1.1356556661975493E-4</v>
      </c>
      <c r="AJ247" s="21">
        <v>78232886</v>
      </c>
      <c r="AK247" s="21">
        <v>4439134</v>
      </c>
      <c r="AL247" s="21">
        <v>250128744</v>
      </c>
      <c r="AM247" s="21">
        <v>0</v>
      </c>
      <c r="AN247" s="21">
        <v>0</v>
      </c>
      <c r="AO247" s="21">
        <v>37799</v>
      </c>
      <c r="AP247" s="22">
        <v>5</v>
      </c>
      <c r="AQ247" s="22">
        <v>62</v>
      </c>
      <c r="AR247" s="23">
        <v>2804861</v>
      </c>
      <c r="AS247" s="23">
        <v>963.85325999999998</v>
      </c>
      <c r="AT247" s="24">
        <v>11.568705</v>
      </c>
      <c r="AU247" s="25">
        <v>111.50534</v>
      </c>
      <c r="AV247" s="26">
        <v>5</v>
      </c>
      <c r="AW247" s="26">
        <v>61</v>
      </c>
      <c r="AX247" s="26">
        <v>350474</v>
      </c>
      <c r="AY247" s="26">
        <v>5711.7145</v>
      </c>
      <c r="AZ247" s="27">
        <v>9.7793601999999993</v>
      </c>
      <c r="BA247" s="28">
        <v>558.56912999999997</v>
      </c>
      <c r="BB247" s="29">
        <v>6</v>
      </c>
      <c r="BC247" s="29">
        <v>58</v>
      </c>
      <c r="BD247" s="29">
        <v>18213</v>
      </c>
      <c r="BE247" s="29">
        <v>219761.16</v>
      </c>
      <c r="BF247" s="29">
        <v>6.8601888000000004</v>
      </c>
      <c r="BG247" s="29">
        <v>15076.03</v>
      </c>
    </row>
    <row r="248" spans="1:59" s="30" customFormat="1" x14ac:dyDescent="0.35">
      <c r="A248" s="12">
        <v>2014</v>
      </c>
      <c r="B248" s="12" t="s">
        <v>318</v>
      </c>
      <c r="C248" s="13" t="s">
        <v>319</v>
      </c>
      <c r="D248" s="14" t="s">
        <v>346</v>
      </c>
      <c r="E248" s="15">
        <v>62102.458155782537</v>
      </c>
      <c r="F248" s="15">
        <v>338623.9</v>
      </c>
      <c r="G248" s="12">
        <v>4.2</v>
      </c>
      <c r="H248" s="16">
        <v>5452665</v>
      </c>
      <c r="I248" s="17">
        <f t="shared" si="15"/>
        <v>0</v>
      </c>
      <c r="J248" s="17">
        <v>0</v>
      </c>
      <c r="K248" s="17">
        <v>45.67</v>
      </c>
      <c r="L248" s="17">
        <v>3.117</v>
      </c>
      <c r="M248" s="17">
        <v>4.37</v>
      </c>
      <c r="N248" s="17">
        <v>46.16</v>
      </c>
      <c r="O248" s="17">
        <v>0</v>
      </c>
      <c r="P248" s="18">
        <v>9627</v>
      </c>
      <c r="Q248" s="18">
        <v>395</v>
      </c>
      <c r="R248" s="17">
        <v>32677491</v>
      </c>
      <c r="S248" s="17">
        <v>35623</v>
      </c>
      <c r="T248" s="17">
        <v>34629</v>
      </c>
      <c r="U248" s="18" t="s">
        <v>62</v>
      </c>
      <c r="V248" s="18">
        <v>1.95</v>
      </c>
      <c r="W248" s="18" t="s">
        <v>62</v>
      </c>
      <c r="X248" s="18">
        <v>5.82</v>
      </c>
      <c r="Y248" s="18" t="s">
        <v>62</v>
      </c>
      <c r="Z248" s="18"/>
      <c r="AA248" s="19">
        <v>1.95</v>
      </c>
      <c r="AB248" s="19">
        <v>20.48845299552563</v>
      </c>
      <c r="AC248" s="19">
        <v>5.82</v>
      </c>
      <c r="AD248" s="19">
        <v>0.68548682032632846</v>
      </c>
      <c r="AE248" s="20">
        <f t="shared" si="16"/>
        <v>0.30807207723309921</v>
      </c>
      <c r="AF248" s="20">
        <f t="shared" si="17"/>
        <v>2.6212470242275828E-3</v>
      </c>
      <c r="AG248" s="20">
        <f t="shared" si="18"/>
        <v>0.57279570953307102</v>
      </c>
      <c r="AH248" s="20">
        <f t="shared" si="19"/>
        <v>0</v>
      </c>
      <c r="AI248" s="20">
        <f t="shared" si="19"/>
        <v>0</v>
      </c>
      <c r="AJ248" s="21">
        <v>33599610</v>
      </c>
      <c r="AK248" s="21">
        <v>285884</v>
      </c>
      <c r="AL248" s="21">
        <v>62471460</v>
      </c>
      <c r="AM248" s="21">
        <v>12707166</v>
      </c>
      <c r="AN248" s="21">
        <v>0</v>
      </c>
      <c r="AO248" s="21">
        <v>0</v>
      </c>
      <c r="AP248" s="22">
        <v>5</v>
      </c>
      <c r="AQ248" s="22">
        <v>113</v>
      </c>
      <c r="AR248" s="23">
        <v>2345860</v>
      </c>
      <c r="AS248" s="23">
        <v>809.63435000000004</v>
      </c>
      <c r="AT248" s="24">
        <v>12.012805999999999</v>
      </c>
      <c r="AU248" s="25">
        <v>97.259806999999995</v>
      </c>
      <c r="AV248" s="26">
        <v>5</v>
      </c>
      <c r="AW248" s="26">
        <v>112</v>
      </c>
      <c r="AX248" s="26">
        <v>284978</v>
      </c>
      <c r="AY248" s="26">
        <v>6675.3222999999998</v>
      </c>
      <c r="AZ248" s="27">
        <v>9.8521187000000001</v>
      </c>
      <c r="BA248" s="28">
        <v>657.66067999999996</v>
      </c>
      <c r="BB248" s="29">
        <v>4</v>
      </c>
      <c r="BC248" s="29">
        <v>94</v>
      </c>
      <c r="BD248" s="29">
        <v>9898</v>
      </c>
      <c r="BE248" s="29">
        <v>194284.6</v>
      </c>
      <c r="BF248" s="29">
        <v>6.7241597000000004</v>
      </c>
      <c r="BG248" s="29">
        <v>13064.007</v>
      </c>
    </row>
    <row r="249" spans="1:59" s="30" customFormat="1" x14ac:dyDescent="0.35">
      <c r="A249" s="17">
        <v>2008</v>
      </c>
      <c r="B249" s="32" t="s">
        <v>294</v>
      </c>
      <c r="C249" s="13" t="s">
        <v>295</v>
      </c>
      <c r="D249" s="14" t="s">
        <v>347</v>
      </c>
      <c r="E249" s="15">
        <v>59484.165689674432</v>
      </c>
      <c r="F249" s="15">
        <v>338165.4</v>
      </c>
      <c r="G249" s="17">
        <v>4.2</v>
      </c>
      <c r="H249" s="16">
        <v>5684965</v>
      </c>
      <c r="I249" s="17">
        <f t="shared" si="15"/>
        <v>0</v>
      </c>
      <c r="J249" s="17">
        <v>0</v>
      </c>
      <c r="K249" s="17">
        <v>40.69</v>
      </c>
      <c r="L249" s="17">
        <v>2.9830000000000001</v>
      </c>
      <c r="M249" s="17">
        <v>8.86</v>
      </c>
      <c r="N249" s="17">
        <v>45.88</v>
      </c>
      <c r="O249" s="17">
        <v>1</v>
      </c>
      <c r="P249" s="18">
        <v>4538</v>
      </c>
      <c r="Q249" s="18">
        <v>1086</v>
      </c>
      <c r="R249" s="17">
        <v>29155266</v>
      </c>
      <c r="S249" s="17">
        <v>225523</v>
      </c>
      <c r="T249" s="17">
        <v>41313</v>
      </c>
      <c r="U249" s="18" t="s">
        <v>62</v>
      </c>
      <c r="V249" s="18">
        <v>3.71</v>
      </c>
      <c r="W249" s="18" t="s">
        <v>62</v>
      </c>
      <c r="X249" s="18" t="s">
        <v>62</v>
      </c>
      <c r="Y249" s="18">
        <v>0.48</v>
      </c>
      <c r="Z249" s="18"/>
      <c r="AA249" s="19">
        <v>3.71</v>
      </c>
      <c r="AB249" s="19">
        <v>19.619187803472759</v>
      </c>
      <c r="AC249" s="19">
        <v>9.1182546074696553</v>
      </c>
      <c r="AD249" s="19">
        <v>0.48</v>
      </c>
      <c r="AE249" s="20">
        <f t="shared" si="16"/>
        <v>0.30161157425756191</v>
      </c>
      <c r="AF249" s="20">
        <f t="shared" si="17"/>
        <v>2.1507696825221884E-2</v>
      </c>
      <c r="AG249" s="20">
        <f t="shared" si="18"/>
        <v>0.47731151942793348</v>
      </c>
      <c r="AH249" s="20">
        <f t="shared" si="19"/>
        <v>0</v>
      </c>
      <c r="AI249" s="20">
        <f t="shared" si="19"/>
        <v>1.1397733010737321E-4</v>
      </c>
      <c r="AJ249" s="21">
        <v>22196782</v>
      </c>
      <c r="AK249" s="21">
        <v>1582836</v>
      </c>
      <c r="AL249" s="21">
        <v>35127232</v>
      </c>
      <c r="AM249" s="21">
        <v>14678695</v>
      </c>
      <c r="AN249" s="21">
        <v>0</v>
      </c>
      <c r="AO249" s="21">
        <v>8388.0400000000009</v>
      </c>
      <c r="AP249" s="23">
        <v>4</v>
      </c>
      <c r="AQ249" s="23">
        <v>12</v>
      </c>
      <c r="AR249" s="23">
        <v>2178595</v>
      </c>
      <c r="AS249" s="23">
        <v>1038</v>
      </c>
      <c r="AT249" s="24">
        <v>13.839243700002081</v>
      </c>
      <c r="AU249" s="25">
        <v>143.69</v>
      </c>
      <c r="AV249" s="26">
        <v>4</v>
      </c>
      <c r="AW249" s="26">
        <v>12</v>
      </c>
      <c r="AX249" s="26">
        <v>241356</v>
      </c>
      <c r="AY249" s="26">
        <v>10359</v>
      </c>
      <c r="AZ249" s="27">
        <v>12.75871743862354</v>
      </c>
      <c r="BA249" s="28">
        <v>1321.7</v>
      </c>
      <c r="BB249" s="29">
        <v>3</v>
      </c>
      <c r="BC249" s="29">
        <v>8</v>
      </c>
      <c r="BD249" s="29">
        <v>8733</v>
      </c>
      <c r="BE249" s="29">
        <v>53914</v>
      </c>
      <c r="BF249" s="29">
        <v>10.372495793320393</v>
      </c>
      <c r="BG249" s="29">
        <v>5592.2</v>
      </c>
    </row>
    <row r="250" spans="1:59" s="30" customFormat="1" x14ac:dyDescent="0.35">
      <c r="A250" s="12">
        <v>2016</v>
      </c>
      <c r="B250" s="12" t="s">
        <v>304</v>
      </c>
      <c r="C250" s="13" t="s">
        <v>305</v>
      </c>
      <c r="D250" s="14" t="s">
        <v>348</v>
      </c>
      <c r="E250" s="15">
        <v>60911.742826818358</v>
      </c>
      <c r="F250" s="15">
        <v>337685.2</v>
      </c>
      <c r="G250" s="12">
        <v>3.2</v>
      </c>
      <c r="H250" s="16">
        <v>5543844</v>
      </c>
      <c r="I250" s="17">
        <f t="shared" si="15"/>
        <v>1</v>
      </c>
      <c r="J250" s="17">
        <v>0</v>
      </c>
      <c r="K250" s="17">
        <v>40.39</v>
      </c>
      <c r="L250" s="17">
        <v>1.702</v>
      </c>
      <c r="M250" s="17">
        <v>2.52</v>
      </c>
      <c r="N250" s="17">
        <v>42.43</v>
      </c>
      <c r="O250" s="17">
        <v>0</v>
      </c>
      <c r="P250" s="18">
        <v>6672</v>
      </c>
      <c r="Q250" s="18">
        <v>358</v>
      </c>
      <c r="R250" s="17">
        <v>36074666</v>
      </c>
      <c r="S250" s="17">
        <v>17813</v>
      </c>
      <c r="T250" s="17">
        <v>28907</v>
      </c>
      <c r="U250" s="18" t="s">
        <v>62</v>
      </c>
      <c r="V250" s="18">
        <v>1.85</v>
      </c>
      <c r="W250" s="18" t="s">
        <v>62</v>
      </c>
      <c r="X250" s="18">
        <v>3.12</v>
      </c>
      <c r="Y250" s="18" t="s">
        <v>62</v>
      </c>
      <c r="Z250" s="18"/>
      <c r="AA250" s="19">
        <v>1.85</v>
      </c>
      <c r="AB250" s="19">
        <v>11.309272049594229</v>
      </c>
      <c r="AC250" s="19">
        <v>3.12</v>
      </c>
      <c r="AD250" s="19">
        <v>0.65636700530415037</v>
      </c>
      <c r="AE250" s="20">
        <f t="shared" si="16"/>
        <v>0.15122934170463567</v>
      </c>
      <c r="AF250" s="20">
        <f t="shared" si="17"/>
        <v>1.9355703430915701E-4</v>
      </c>
      <c r="AG250" s="20">
        <f t="shared" si="18"/>
        <v>0.84857710126105512</v>
      </c>
      <c r="AH250" s="20">
        <f t="shared" si="19"/>
        <v>0</v>
      </c>
      <c r="AI250" s="20">
        <f t="shared" si="19"/>
        <v>0</v>
      </c>
      <c r="AJ250" s="21">
        <v>33271590</v>
      </c>
      <c r="AK250" s="21">
        <v>42584</v>
      </c>
      <c r="AL250" s="21">
        <v>186693330</v>
      </c>
      <c r="AM250" s="21">
        <v>0</v>
      </c>
      <c r="AN250" s="21">
        <v>0</v>
      </c>
      <c r="AO250" s="21">
        <v>0</v>
      </c>
      <c r="AP250" s="22">
        <v>2</v>
      </c>
      <c r="AQ250" s="22">
        <v>48</v>
      </c>
      <c r="AR250" s="23">
        <v>2260068</v>
      </c>
      <c r="AS250" s="23">
        <v>694.43787999999995</v>
      </c>
      <c r="AT250" s="24">
        <v>12.073974</v>
      </c>
      <c r="AU250" s="25">
        <v>83.846249</v>
      </c>
      <c r="AV250" s="26">
        <v>2</v>
      </c>
      <c r="AW250" s="26">
        <v>41</v>
      </c>
      <c r="AX250" s="26">
        <v>367001</v>
      </c>
      <c r="AY250" s="26">
        <v>4722.9970999999996</v>
      </c>
      <c r="AZ250" s="27">
        <v>9.5962945000000008</v>
      </c>
      <c r="BA250" s="28">
        <v>453.23271</v>
      </c>
      <c r="BB250" s="29">
        <v>2</v>
      </c>
      <c r="BC250" s="29">
        <v>33</v>
      </c>
      <c r="BD250" s="29">
        <v>16245</v>
      </c>
      <c r="BE250" s="29">
        <v>77477.346999999994</v>
      </c>
      <c r="BF250" s="29">
        <v>7.3485924000000002</v>
      </c>
      <c r="BG250" s="29">
        <v>5693.4943999999996</v>
      </c>
    </row>
    <row r="251" spans="1:59" s="30" customFormat="1" x14ac:dyDescent="0.35">
      <c r="A251" s="17">
        <v>2009</v>
      </c>
      <c r="B251" s="32" t="s">
        <v>294</v>
      </c>
      <c r="C251" s="13" t="s">
        <v>295</v>
      </c>
      <c r="D251" s="14" t="s">
        <v>349</v>
      </c>
      <c r="E251" s="15">
        <v>58684.647531720366</v>
      </c>
      <c r="F251" s="15">
        <v>336285.8</v>
      </c>
      <c r="G251" s="17">
        <v>7</v>
      </c>
      <c r="H251" s="16">
        <v>5730388</v>
      </c>
      <c r="I251" s="17">
        <f t="shared" si="15"/>
        <v>0</v>
      </c>
      <c r="J251" s="17">
        <v>0</v>
      </c>
      <c r="K251" s="17">
        <v>43.33</v>
      </c>
      <c r="L251" s="17">
        <v>2.141</v>
      </c>
      <c r="M251" s="17">
        <v>3.94</v>
      </c>
      <c r="N251" s="17">
        <v>45.86</v>
      </c>
      <c r="O251" s="17">
        <v>1</v>
      </c>
      <c r="P251" s="18">
        <v>4728</v>
      </c>
      <c r="Q251" s="18">
        <v>992</v>
      </c>
      <c r="R251" s="17">
        <v>25659043</v>
      </c>
      <c r="S251" s="17">
        <v>197131</v>
      </c>
      <c r="T251" s="17">
        <v>23400</v>
      </c>
      <c r="U251" s="18">
        <v>2.2999999999999998</v>
      </c>
      <c r="V251" s="18">
        <v>3.03</v>
      </c>
      <c r="W251" s="18" t="s">
        <v>62</v>
      </c>
      <c r="X251" s="18" t="s">
        <v>62</v>
      </c>
      <c r="Y251" s="18" t="s">
        <v>62</v>
      </c>
      <c r="Z251" s="18">
        <v>2.2999999999999998</v>
      </c>
      <c r="AA251" s="19">
        <v>3.03</v>
      </c>
      <c r="AB251" s="19">
        <v>14.15708861161818</v>
      </c>
      <c r="AC251" s="19">
        <v>4.5973007921271787</v>
      </c>
      <c r="AD251" s="19">
        <v>0.68314474405108627</v>
      </c>
      <c r="AE251" s="20">
        <f t="shared" si="16"/>
        <v>0.29400026745379981</v>
      </c>
      <c r="AF251" s="20">
        <f t="shared" si="17"/>
        <v>1.8632730170514398E-2</v>
      </c>
      <c r="AG251" s="20">
        <f t="shared" si="18"/>
        <v>0.47005035175477411</v>
      </c>
      <c r="AH251" s="20">
        <f t="shared" si="19"/>
        <v>0</v>
      </c>
      <c r="AI251" s="20">
        <f t="shared" si="19"/>
        <v>9.9727877642072165E-5</v>
      </c>
      <c r="AJ251" s="21">
        <v>19693396</v>
      </c>
      <c r="AK251" s="21">
        <v>1248100</v>
      </c>
      <c r="AL251" s="21">
        <v>31485984</v>
      </c>
      <c r="AM251" s="21">
        <v>14550119</v>
      </c>
      <c r="AN251" s="21">
        <v>0</v>
      </c>
      <c r="AO251" s="21">
        <v>6680.2</v>
      </c>
      <c r="AP251" s="23">
        <v>4</v>
      </c>
      <c r="AQ251" s="23">
        <v>12</v>
      </c>
      <c r="AR251" s="23">
        <v>2188390</v>
      </c>
      <c r="AS251" s="23">
        <v>1026</v>
      </c>
      <c r="AT251" s="24">
        <v>14.98</v>
      </c>
      <c r="AU251" s="31">
        <v>153.72</v>
      </c>
      <c r="AV251" s="26">
        <v>4</v>
      </c>
      <c r="AW251" s="26">
        <v>12</v>
      </c>
      <c r="AX251" s="26">
        <v>242640</v>
      </c>
      <c r="AY251" s="26">
        <v>10237</v>
      </c>
      <c r="AZ251" s="27">
        <v>11.97</v>
      </c>
      <c r="BA251" s="28">
        <v>1225.27</v>
      </c>
      <c r="BB251" s="29">
        <v>4</v>
      </c>
      <c r="BC251" s="29">
        <v>9</v>
      </c>
      <c r="BD251" s="29">
        <v>8773</v>
      </c>
      <c r="BE251" s="29">
        <v>50209</v>
      </c>
      <c r="BF251" s="29">
        <v>9.92</v>
      </c>
      <c r="BG251" s="29">
        <v>4978.5</v>
      </c>
    </row>
    <row r="252" spans="1:59" s="30" customFormat="1" x14ac:dyDescent="0.35">
      <c r="A252" s="12">
        <v>2015</v>
      </c>
      <c r="B252" s="12" t="s">
        <v>314</v>
      </c>
      <c r="C252" s="13" t="s">
        <v>315</v>
      </c>
      <c r="D252" s="14" t="s">
        <v>350</v>
      </c>
      <c r="E252" s="15">
        <v>50863.244035119271</v>
      </c>
      <c r="F252" s="15">
        <v>335461.09999999998</v>
      </c>
      <c r="G252" s="12">
        <v>5.6</v>
      </c>
      <c r="H252" s="16">
        <v>6595354</v>
      </c>
      <c r="I252" s="17">
        <f t="shared" si="15"/>
        <v>1</v>
      </c>
      <c r="J252" s="17">
        <v>0</v>
      </c>
      <c r="K252" s="17">
        <v>42.6</v>
      </c>
      <c r="L252" s="17">
        <v>1.8220000000000001</v>
      </c>
      <c r="M252" s="17">
        <v>2.62</v>
      </c>
      <c r="N252" s="17">
        <v>44.13</v>
      </c>
      <c r="O252" s="17">
        <v>0</v>
      </c>
      <c r="P252" s="18">
        <v>3569</v>
      </c>
      <c r="Q252" s="18">
        <v>1460</v>
      </c>
      <c r="R252" s="17">
        <v>37977033</v>
      </c>
      <c r="S252" s="17">
        <v>78524</v>
      </c>
      <c r="T252" s="17">
        <v>20959</v>
      </c>
      <c r="U252" s="18" t="s">
        <v>62</v>
      </c>
      <c r="V252" s="18">
        <v>2.39</v>
      </c>
      <c r="W252" s="18">
        <v>12.4</v>
      </c>
      <c r="X252" s="18">
        <v>2.72</v>
      </c>
      <c r="Y252" s="18">
        <v>0.72</v>
      </c>
      <c r="Z252" s="18"/>
      <c r="AA252" s="19">
        <v>2.39</v>
      </c>
      <c r="AB252" s="19">
        <v>12.4</v>
      </c>
      <c r="AC252" s="19">
        <v>2.72</v>
      </c>
      <c r="AD252" s="19">
        <v>0.72</v>
      </c>
      <c r="AE252" s="20">
        <f t="shared" si="16"/>
        <v>0.1493252484299514</v>
      </c>
      <c r="AF252" s="20">
        <f t="shared" si="17"/>
        <v>2.6481691806745753E-3</v>
      </c>
      <c r="AG252" s="20">
        <f t="shared" si="18"/>
        <v>0.72262888251191215</v>
      </c>
      <c r="AH252" s="20">
        <f t="shared" si="19"/>
        <v>0</v>
      </c>
      <c r="AI252" s="20">
        <f t="shared" si="19"/>
        <v>6.3300206928376451E-7</v>
      </c>
      <c r="AJ252" s="21">
        <v>29723412</v>
      </c>
      <c r="AK252" s="21">
        <v>527122</v>
      </c>
      <c r="AL252" s="21">
        <v>143840350</v>
      </c>
      <c r="AM252" s="21">
        <v>24960472</v>
      </c>
      <c r="AN252" s="21">
        <v>0</v>
      </c>
      <c r="AO252" s="21">
        <v>126</v>
      </c>
      <c r="AP252" s="22">
        <v>3</v>
      </c>
      <c r="AQ252" s="22">
        <v>90</v>
      </c>
      <c r="AR252" s="23">
        <v>2783058</v>
      </c>
      <c r="AS252" s="23">
        <v>1247.6506999999999</v>
      </c>
      <c r="AT252" s="24">
        <v>10.300328</v>
      </c>
      <c r="AU252" s="25">
        <v>128.51211000000001</v>
      </c>
      <c r="AV252" s="26">
        <v>2</v>
      </c>
      <c r="AW252" s="26">
        <v>89</v>
      </c>
      <c r="AX252" s="26">
        <v>476405</v>
      </c>
      <c r="AY252" s="26">
        <v>6119.0150000000003</v>
      </c>
      <c r="AZ252" s="27">
        <v>10.156865</v>
      </c>
      <c r="BA252" s="28">
        <v>621.50010999999995</v>
      </c>
      <c r="BB252" s="29">
        <v>2</v>
      </c>
      <c r="BC252" s="29">
        <v>84</v>
      </c>
      <c r="BD252" s="29">
        <v>1245</v>
      </c>
      <c r="BE252" s="29">
        <v>1538363.1</v>
      </c>
      <c r="BF252" s="29">
        <v>6.1717563000000002</v>
      </c>
      <c r="BG252" s="29">
        <v>94944.023000000001</v>
      </c>
    </row>
    <row r="253" spans="1:59" s="30" customFormat="1" x14ac:dyDescent="0.35">
      <c r="A253" s="12">
        <v>2019</v>
      </c>
      <c r="B253" s="12" t="s">
        <v>351</v>
      </c>
      <c r="C253" s="13" t="s">
        <v>352</v>
      </c>
      <c r="D253" s="14" t="s">
        <v>353</v>
      </c>
      <c r="E253" s="15">
        <v>57291.434353818753</v>
      </c>
      <c r="F253" s="15">
        <v>333698.59999999998</v>
      </c>
      <c r="G253" s="12" t="s">
        <v>62</v>
      </c>
      <c r="H253" s="16">
        <v>5824581</v>
      </c>
      <c r="I253" s="17">
        <f t="shared" si="15"/>
        <v>1</v>
      </c>
      <c r="J253" s="17">
        <v>0</v>
      </c>
      <c r="K253" s="17">
        <v>38.520000000000003</v>
      </c>
      <c r="L253" s="17">
        <v>2.4489999999999998</v>
      </c>
      <c r="M253" s="17">
        <v>2.56</v>
      </c>
      <c r="N253" s="17">
        <v>35.590000000000003</v>
      </c>
      <c r="O253" s="17">
        <v>0</v>
      </c>
      <c r="P253" s="18">
        <v>8025</v>
      </c>
      <c r="Q253" s="18">
        <v>516</v>
      </c>
      <c r="R253" s="17">
        <v>35179175</v>
      </c>
      <c r="S253" s="17">
        <v>16384</v>
      </c>
      <c r="T253" s="17">
        <v>21679</v>
      </c>
      <c r="U253" s="18">
        <v>2.08</v>
      </c>
      <c r="V253" s="18">
        <v>2.2200000000000002</v>
      </c>
      <c r="W253" s="18" t="s">
        <v>62</v>
      </c>
      <c r="X253" s="18" t="s">
        <v>62</v>
      </c>
      <c r="Y253" s="18">
        <v>0.65</v>
      </c>
      <c r="Z253" s="18">
        <v>2.08</v>
      </c>
      <c r="AA253" s="19">
        <v>2.2200000000000002</v>
      </c>
      <c r="AB253" s="19">
        <v>16.155101142605361</v>
      </c>
      <c r="AC253" s="19">
        <v>3.3292283805067271</v>
      </c>
      <c r="AD253" s="19">
        <v>0.65</v>
      </c>
      <c r="AE253" s="20">
        <f t="shared" si="16"/>
        <v>8.802367967195325E-2</v>
      </c>
      <c r="AF253" s="20">
        <f t="shared" si="17"/>
        <v>1.845171404494853E-3</v>
      </c>
      <c r="AG253" s="20">
        <f t="shared" si="18"/>
        <v>0.88032205467487945</v>
      </c>
      <c r="AH253" s="20">
        <f t="shared" si="19"/>
        <v>0</v>
      </c>
      <c r="AI253" s="20">
        <f t="shared" si="19"/>
        <v>0</v>
      </c>
      <c r="AJ253" s="21">
        <v>29618624</v>
      </c>
      <c r="AK253" s="21">
        <v>620872</v>
      </c>
      <c r="AL253" s="21">
        <v>296214928</v>
      </c>
      <c r="AM253" s="21">
        <v>10030305</v>
      </c>
      <c r="AN253" s="21">
        <v>0</v>
      </c>
      <c r="AO253" s="21">
        <v>0</v>
      </c>
      <c r="AP253" s="22">
        <v>12</v>
      </c>
      <c r="AQ253" s="22">
        <v>117</v>
      </c>
      <c r="AR253" s="23">
        <v>2720287</v>
      </c>
      <c r="AS253" s="23">
        <v>674</v>
      </c>
      <c r="AT253" s="24">
        <v>14.18</v>
      </c>
      <c r="AU253" s="25">
        <v>95.52</v>
      </c>
      <c r="AV253" s="26">
        <v>12</v>
      </c>
      <c r="AW253" s="26">
        <v>117</v>
      </c>
      <c r="AX253" s="26">
        <v>356561</v>
      </c>
      <c r="AY253" s="26">
        <v>5503</v>
      </c>
      <c r="AZ253" s="27">
        <v>10.72</v>
      </c>
      <c r="BA253" s="28">
        <v>590.14</v>
      </c>
      <c r="BB253" s="29">
        <v>12</v>
      </c>
      <c r="BC253" s="29">
        <v>84</v>
      </c>
      <c r="BD253" s="29">
        <v>5522</v>
      </c>
      <c r="BE253" s="29">
        <v>356374.98</v>
      </c>
      <c r="BF253" s="29">
        <v>7.3134198000000001</v>
      </c>
      <c r="BG253" s="29">
        <v>26063.199000000001</v>
      </c>
    </row>
    <row r="254" spans="1:59" s="30" customFormat="1" x14ac:dyDescent="0.35">
      <c r="A254" s="12">
        <v>2013</v>
      </c>
      <c r="B254" s="12" t="s">
        <v>310</v>
      </c>
      <c r="C254" s="13" t="s">
        <v>311</v>
      </c>
      <c r="D254" s="14" t="s">
        <v>354</v>
      </c>
      <c r="E254" s="15">
        <v>50712.060968788879</v>
      </c>
      <c r="F254" s="15">
        <v>333207.40000000002</v>
      </c>
      <c r="G254" s="12">
        <v>7.7</v>
      </c>
      <c r="H254" s="16">
        <v>6570575</v>
      </c>
      <c r="I254" s="17">
        <f t="shared" si="15"/>
        <v>1</v>
      </c>
      <c r="J254" s="17">
        <v>0</v>
      </c>
      <c r="K254" s="17">
        <v>45.02</v>
      </c>
      <c r="L254" s="17">
        <v>3.4830000000000001</v>
      </c>
      <c r="M254" s="17">
        <v>3.73</v>
      </c>
      <c r="N254" s="17">
        <v>51.99</v>
      </c>
      <c r="O254" s="17">
        <v>0</v>
      </c>
      <c r="P254" s="18">
        <v>5961</v>
      </c>
      <c r="Q254" s="18">
        <v>832</v>
      </c>
      <c r="R254" s="17">
        <v>98895181</v>
      </c>
      <c r="S254" s="17">
        <v>248316</v>
      </c>
      <c r="T254" s="17">
        <v>110393</v>
      </c>
      <c r="U254" s="18">
        <v>2.66</v>
      </c>
      <c r="V254" s="18" t="s">
        <v>62</v>
      </c>
      <c r="W254" s="18">
        <v>22.96</v>
      </c>
      <c r="X254" s="18">
        <v>4.04</v>
      </c>
      <c r="Y254" s="18" t="s">
        <v>62</v>
      </c>
      <c r="Z254" s="18">
        <v>2.66</v>
      </c>
      <c r="AA254" s="19">
        <v>2.3089180475565318</v>
      </c>
      <c r="AB254" s="19">
        <v>22.96</v>
      </c>
      <c r="AC254" s="19">
        <v>4.04</v>
      </c>
      <c r="AD254" s="19">
        <v>0.73100116927520231</v>
      </c>
      <c r="AE254" s="20">
        <f t="shared" si="16"/>
        <v>0.3717588329798307</v>
      </c>
      <c r="AF254" s="20">
        <f t="shared" si="17"/>
        <v>1.5753885783903299E-2</v>
      </c>
      <c r="AG254" s="20">
        <f t="shared" si="18"/>
        <v>0.61232765480131124</v>
      </c>
      <c r="AH254" s="20">
        <f t="shared" si="19"/>
        <v>0</v>
      </c>
      <c r="AI254" s="20">
        <f t="shared" si="19"/>
        <v>1.5962643495468577E-4</v>
      </c>
      <c r="AJ254" s="21">
        <v>93043302</v>
      </c>
      <c r="AK254" s="21">
        <v>3942861.4</v>
      </c>
      <c r="AL254" s="21">
        <v>153252544</v>
      </c>
      <c r="AM254" s="21">
        <v>0</v>
      </c>
      <c r="AN254" s="21">
        <v>0</v>
      </c>
      <c r="AO254" s="21">
        <v>39951.090000000004</v>
      </c>
      <c r="AP254" s="22">
        <v>5</v>
      </c>
      <c r="AQ254" s="22">
        <v>64</v>
      </c>
      <c r="AR254" s="23">
        <v>2771260</v>
      </c>
      <c r="AS254" s="23">
        <v>1004.556</v>
      </c>
      <c r="AT254" s="24">
        <v>10.994042</v>
      </c>
      <c r="AU254" s="25">
        <v>110.4413</v>
      </c>
      <c r="AV254" s="26">
        <v>5</v>
      </c>
      <c r="AW254" s="26">
        <v>62</v>
      </c>
      <c r="AX254" s="26">
        <v>346933</v>
      </c>
      <c r="AY254" s="26">
        <v>5825.3347000000003</v>
      </c>
      <c r="AZ254" s="27">
        <v>9.6002270000000003</v>
      </c>
      <c r="BA254" s="28">
        <v>559.24535000000003</v>
      </c>
      <c r="BB254" s="29">
        <v>6</v>
      </c>
      <c r="BC254" s="29">
        <v>56</v>
      </c>
      <c r="BD254" s="29">
        <v>18162</v>
      </c>
      <c r="BE254" s="29">
        <v>219356.93</v>
      </c>
      <c r="BF254" s="29">
        <v>6.6966621999999996</v>
      </c>
      <c r="BG254" s="29">
        <v>14689.593000000001</v>
      </c>
    </row>
    <row r="255" spans="1:59" s="30" customFormat="1" x14ac:dyDescent="0.35">
      <c r="A255" s="12">
        <v>2017</v>
      </c>
      <c r="B255" s="12" t="s">
        <v>325</v>
      </c>
      <c r="C255" s="13" t="s">
        <v>326</v>
      </c>
      <c r="D255" s="14" t="s">
        <v>355</v>
      </c>
      <c r="E255" s="15">
        <v>47260.90253129643</v>
      </c>
      <c r="F255" s="15">
        <v>333099</v>
      </c>
      <c r="G255" s="12">
        <v>4.9000000000000004</v>
      </c>
      <c r="H255" s="16">
        <v>7048088</v>
      </c>
      <c r="I255" s="17">
        <f t="shared" si="15"/>
        <v>1</v>
      </c>
      <c r="J255" s="17">
        <v>0</v>
      </c>
      <c r="K255" s="17">
        <v>39.08</v>
      </c>
      <c r="L255" s="17">
        <v>2.23</v>
      </c>
      <c r="M255" s="17">
        <v>2.99</v>
      </c>
      <c r="N255" s="17">
        <v>38.799999999999997</v>
      </c>
      <c r="O255" s="17">
        <v>0</v>
      </c>
      <c r="P255" s="18">
        <v>1473</v>
      </c>
      <c r="Q255" s="18">
        <v>3338</v>
      </c>
      <c r="R255" s="17">
        <v>43739255</v>
      </c>
      <c r="S255" s="17">
        <v>12117</v>
      </c>
      <c r="T255" s="17">
        <v>35042</v>
      </c>
      <c r="U255" s="18">
        <v>2.04</v>
      </c>
      <c r="V255" s="18" t="s">
        <v>62</v>
      </c>
      <c r="W255" s="18" t="s">
        <v>62</v>
      </c>
      <c r="X255" s="18">
        <v>3.61</v>
      </c>
      <c r="Y255" s="18" t="s">
        <v>62</v>
      </c>
      <c r="Z255" s="18">
        <v>2.04</v>
      </c>
      <c r="AA255" s="19">
        <v>2.1875855044172008</v>
      </c>
      <c r="AB255" s="19">
        <v>14.73443638842941</v>
      </c>
      <c r="AC255" s="19">
        <v>3.61</v>
      </c>
      <c r="AD255" s="19">
        <v>0.62802788237371954</v>
      </c>
      <c r="AE255" s="20">
        <f t="shared" si="16"/>
        <v>6.5679094025690776E-2</v>
      </c>
      <c r="AF255" s="20">
        <f t="shared" si="17"/>
        <v>4.1445363914888411E-4</v>
      </c>
      <c r="AG255" s="20">
        <f t="shared" si="18"/>
        <v>0.87117190074858997</v>
      </c>
      <c r="AH255" s="20">
        <f t="shared" si="19"/>
        <v>0</v>
      </c>
      <c r="AI255" s="20">
        <f t="shared" si="19"/>
        <v>0</v>
      </c>
      <c r="AJ255" s="21">
        <v>33858072</v>
      </c>
      <c r="AK255" s="21">
        <v>213654</v>
      </c>
      <c r="AL255" s="21">
        <v>449095734</v>
      </c>
      <c r="AM255" s="21">
        <v>32340138</v>
      </c>
      <c r="AN255" s="21">
        <v>0</v>
      </c>
      <c r="AO255" s="21">
        <v>0</v>
      </c>
      <c r="AP255" s="22">
        <v>5</v>
      </c>
      <c r="AQ255" s="22">
        <v>24</v>
      </c>
      <c r="AR255" s="23">
        <v>2764355</v>
      </c>
      <c r="AS255" s="23">
        <v>1032.5260000000001</v>
      </c>
      <c r="AT255" s="24">
        <v>12.435397999999999</v>
      </c>
      <c r="AU255" s="25">
        <v>128.39870999999999</v>
      </c>
      <c r="AV255" s="26">
        <v>5</v>
      </c>
      <c r="AW255" s="26">
        <v>25</v>
      </c>
      <c r="AX255" s="26">
        <v>320562</v>
      </c>
      <c r="AY255" s="26">
        <v>7715.9907000000003</v>
      </c>
      <c r="AZ255" s="27">
        <v>10.495678</v>
      </c>
      <c r="BA255" s="28">
        <v>809.84556999999995</v>
      </c>
      <c r="BB255" s="29">
        <v>4</v>
      </c>
      <c r="BC255" s="29">
        <v>21</v>
      </c>
      <c r="BD255" s="29">
        <v>8133</v>
      </c>
      <c r="BE255" s="29">
        <v>140436.5</v>
      </c>
      <c r="BF255" s="29">
        <v>6.4512364</v>
      </c>
      <c r="BG255" s="29">
        <v>9059.8907999999992</v>
      </c>
    </row>
    <row r="256" spans="1:59" s="30" customFormat="1" x14ac:dyDescent="0.35">
      <c r="A256" s="17">
        <v>2007</v>
      </c>
      <c r="B256" s="32" t="s">
        <v>294</v>
      </c>
      <c r="C256" s="13" t="s">
        <v>295</v>
      </c>
      <c r="D256" s="14" t="s">
        <v>356</v>
      </c>
      <c r="E256" s="15">
        <v>58683.80629878473</v>
      </c>
      <c r="F256" s="15">
        <v>331763.5</v>
      </c>
      <c r="G256" s="17">
        <v>3.5</v>
      </c>
      <c r="H256" s="16">
        <v>5653408</v>
      </c>
      <c r="I256" s="17">
        <f t="shared" si="15"/>
        <v>0</v>
      </c>
      <c r="J256" s="17">
        <v>0</v>
      </c>
      <c r="K256" s="17" t="s">
        <v>62</v>
      </c>
      <c r="L256" s="17">
        <v>2.286</v>
      </c>
      <c r="M256" s="17">
        <v>6.97</v>
      </c>
      <c r="N256" s="17">
        <v>32.78</v>
      </c>
      <c r="O256" s="17">
        <v>1</v>
      </c>
      <c r="P256" s="18">
        <v>4529</v>
      </c>
      <c r="Q256" s="18">
        <v>1264</v>
      </c>
      <c r="R256" s="17">
        <v>31511350</v>
      </c>
      <c r="S256" s="17">
        <v>266695</v>
      </c>
      <c r="T256" s="17">
        <v>54520</v>
      </c>
      <c r="U256" s="18" t="s">
        <v>62</v>
      </c>
      <c r="V256" s="18">
        <v>2.12</v>
      </c>
      <c r="W256" s="18" t="s">
        <v>62</v>
      </c>
      <c r="X256" s="18" t="s">
        <v>62</v>
      </c>
      <c r="Y256" s="18">
        <v>0.46</v>
      </c>
      <c r="Z256" s="18"/>
      <c r="AA256" s="19">
        <v>2.12</v>
      </c>
      <c r="AB256" s="19">
        <v>15.097711394063451</v>
      </c>
      <c r="AC256" s="19">
        <v>7.3815467393807772</v>
      </c>
      <c r="AD256" s="19">
        <v>0.46</v>
      </c>
      <c r="AE256" s="20">
        <f t="shared" si="16"/>
        <v>0.28160213794445776</v>
      </c>
      <c r="AF256" s="20">
        <f t="shared" si="17"/>
        <v>4.2243111349904224E-2</v>
      </c>
      <c r="AG256" s="20">
        <f t="shared" si="18"/>
        <v>0.50675025054980194</v>
      </c>
      <c r="AH256" s="20">
        <f t="shared" si="19"/>
        <v>0</v>
      </c>
      <c r="AI256" s="20">
        <f t="shared" si="19"/>
        <v>1.1095213658741471E-4</v>
      </c>
      <c r="AJ256" s="21">
        <v>23875036</v>
      </c>
      <c r="AK256" s="21">
        <v>3581492</v>
      </c>
      <c r="AL256" s="21">
        <v>42963738</v>
      </c>
      <c r="AM256" s="21">
        <v>14353192</v>
      </c>
      <c r="AN256" s="21">
        <v>0</v>
      </c>
      <c r="AO256" s="21">
        <v>9406.84</v>
      </c>
      <c r="AP256" s="23">
        <v>4</v>
      </c>
      <c r="AQ256" s="23">
        <v>12</v>
      </c>
      <c r="AR256" s="23">
        <v>2163625</v>
      </c>
      <c r="AS256" s="23">
        <v>1086</v>
      </c>
      <c r="AT256" s="24">
        <v>11.892837552113299</v>
      </c>
      <c r="AU256" s="25">
        <v>129.15</v>
      </c>
      <c r="AV256" s="26">
        <v>4</v>
      </c>
      <c r="AW256" s="26">
        <v>12</v>
      </c>
      <c r="AX256" s="26">
        <v>239024</v>
      </c>
      <c r="AY256" s="26">
        <v>10700</v>
      </c>
      <c r="AZ256" s="27">
        <v>11.5773633703439</v>
      </c>
      <c r="BA256" s="28">
        <v>1238.8</v>
      </c>
      <c r="BB256" s="29">
        <v>3</v>
      </c>
      <c r="BC256" s="29">
        <v>8</v>
      </c>
      <c r="BD256" s="29">
        <v>8586</v>
      </c>
      <c r="BE256" s="29">
        <v>58044</v>
      </c>
      <c r="BF256" s="29">
        <v>9.4145367217146489</v>
      </c>
      <c r="BG256" s="29">
        <v>5464.54</v>
      </c>
    </row>
    <row r="257" spans="1:59" s="30" customFormat="1" x14ac:dyDescent="0.35">
      <c r="A257" s="12">
        <v>2015</v>
      </c>
      <c r="B257" s="12" t="s">
        <v>304</v>
      </c>
      <c r="C257" s="13" t="s">
        <v>305</v>
      </c>
      <c r="D257" s="14" t="s">
        <v>357</v>
      </c>
      <c r="E257" s="15">
        <v>60598.867541519321</v>
      </c>
      <c r="F257" s="15">
        <v>330526.09999999998</v>
      </c>
      <c r="G257" s="12">
        <v>3.9</v>
      </c>
      <c r="H257" s="16">
        <v>5454328</v>
      </c>
      <c r="I257" s="17">
        <f t="shared" si="15"/>
        <v>1</v>
      </c>
      <c r="J257" s="17">
        <v>0</v>
      </c>
      <c r="K257" s="17">
        <v>42.6</v>
      </c>
      <c r="L257" s="17">
        <v>1.8220000000000001</v>
      </c>
      <c r="M257" s="17">
        <v>2.62</v>
      </c>
      <c r="N257" s="17">
        <v>44.13</v>
      </c>
      <c r="O257" s="17">
        <v>0</v>
      </c>
      <c r="P257" s="18">
        <v>6668</v>
      </c>
      <c r="Q257" s="18">
        <v>338</v>
      </c>
      <c r="R257" s="17">
        <v>37413300</v>
      </c>
      <c r="S257" s="17">
        <v>21712</v>
      </c>
      <c r="T257" s="17">
        <v>34876</v>
      </c>
      <c r="U257" s="18">
        <v>2.2200000000000002</v>
      </c>
      <c r="V257" s="18">
        <v>1.83</v>
      </c>
      <c r="W257" s="18">
        <v>14.74</v>
      </c>
      <c r="X257" s="18">
        <v>3.52</v>
      </c>
      <c r="Y257" s="18" t="s">
        <v>62</v>
      </c>
      <c r="Z257" s="18">
        <v>2.2200000000000002</v>
      </c>
      <c r="AA257" s="19">
        <v>1.83</v>
      </c>
      <c r="AB257" s="19">
        <v>14.74</v>
      </c>
      <c r="AC257" s="19">
        <v>3.52</v>
      </c>
      <c r="AD257" s="19">
        <v>0.66963877086385626</v>
      </c>
      <c r="AE257" s="20">
        <f t="shared" si="16"/>
        <v>0.16285094833750932</v>
      </c>
      <c r="AF257" s="20">
        <f t="shared" si="17"/>
        <v>2.1934598987115471E-4</v>
      </c>
      <c r="AG257" s="20">
        <f t="shared" si="18"/>
        <v>0.83692970567261948</v>
      </c>
      <c r="AH257" s="20">
        <f t="shared" si="19"/>
        <v>0</v>
      </c>
      <c r="AI257" s="20">
        <f t="shared" si="19"/>
        <v>0</v>
      </c>
      <c r="AJ257" s="21">
        <v>34921346</v>
      </c>
      <c r="AK257" s="21">
        <v>47036</v>
      </c>
      <c r="AL257" s="21">
        <v>179469092</v>
      </c>
      <c r="AM257" s="21">
        <v>0</v>
      </c>
      <c r="AN257" s="21">
        <v>0</v>
      </c>
      <c r="AO257" s="21">
        <v>0</v>
      </c>
      <c r="AP257" s="22">
        <v>2</v>
      </c>
      <c r="AQ257" s="22">
        <v>40</v>
      </c>
      <c r="AR257" s="23">
        <v>2225725</v>
      </c>
      <c r="AS257" s="23">
        <v>688.35009000000002</v>
      </c>
      <c r="AT257" s="24">
        <v>12.118562000000001</v>
      </c>
      <c r="AU257" s="25">
        <v>83.418130000000005</v>
      </c>
      <c r="AV257" s="26">
        <v>2</v>
      </c>
      <c r="AW257" s="26">
        <v>41</v>
      </c>
      <c r="AX257" s="26">
        <v>365563</v>
      </c>
      <c r="AY257" s="26">
        <v>4652.2043000000003</v>
      </c>
      <c r="AZ257" s="27">
        <v>9.8811950999999993</v>
      </c>
      <c r="BA257" s="28">
        <v>459.69337999999999</v>
      </c>
      <c r="BB257" s="29">
        <v>2</v>
      </c>
      <c r="BC257" s="29">
        <v>32</v>
      </c>
      <c r="BD257" s="29">
        <v>16229</v>
      </c>
      <c r="BE257" s="29">
        <v>78351.31</v>
      </c>
      <c r="BF257" s="29">
        <v>7.3991636999999999</v>
      </c>
      <c r="BG257" s="29">
        <v>5797.3416999999999</v>
      </c>
    </row>
    <row r="258" spans="1:59" s="30" customFormat="1" x14ac:dyDescent="0.35">
      <c r="A258" s="17">
        <v>2006</v>
      </c>
      <c r="B258" s="13" t="s">
        <v>294</v>
      </c>
      <c r="C258" s="13" t="s">
        <v>295</v>
      </c>
      <c r="D258" s="14" t="s">
        <v>358</v>
      </c>
      <c r="E258" s="15">
        <v>58619.599539180577</v>
      </c>
      <c r="F258" s="15">
        <v>329874</v>
      </c>
      <c r="G258" s="17">
        <v>3.9</v>
      </c>
      <c r="H258" s="16">
        <v>5627367</v>
      </c>
      <c r="I258" s="17">
        <f t="shared" ref="I258:I321" si="20">IF(AVERAGEIFS($J$1:$J$766,$B$1:$B$766,$B258)&gt;0,0,1)</f>
        <v>0</v>
      </c>
      <c r="J258" s="17">
        <v>0</v>
      </c>
      <c r="K258" s="17" t="s">
        <v>62</v>
      </c>
      <c r="L258" s="17">
        <v>2.137</v>
      </c>
      <c r="M258" s="17">
        <v>6.73</v>
      </c>
      <c r="N258" s="17">
        <v>18.61</v>
      </c>
      <c r="O258" s="17">
        <v>1</v>
      </c>
      <c r="P258" s="18">
        <v>4101</v>
      </c>
      <c r="Q258" s="18">
        <v>1143</v>
      </c>
      <c r="R258" s="17">
        <v>30836077</v>
      </c>
      <c r="S258" s="17">
        <v>270873</v>
      </c>
      <c r="T258" s="17">
        <v>62063</v>
      </c>
      <c r="U258" s="18" t="s">
        <v>62</v>
      </c>
      <c r="V258" s="18">
        <v>2.27</v>
      </c>
      <c r="W258" s="18" t="s">
        <v>62</v>
      </c>
      <c r="X258" s="18" t="s">
        <v>62</v>
      </c>
      <c r="Y258" s="18">
        <v>0.52</v>
      </c>
      <c r="Z258" s="18"/>
      <c r="AA258" s="19">
        <v>2.27</v>
      </c>
      <c r="AB258" s="19">
        <v>14.13114039693003</v>
      </c>
      <c r="AC258" s="19">
        <v>7.1610124069250478</v>
      </c>
      <c r="AD258" s="19">
        <v>0.52</v>
      </c>
      <c r="AE258" s="20">
        <f t="shared" ref="AE258:AE321" si="21">AJ258/SUM($AJ258:$AO258)</f>
        <v>0.32216806077259019</v>
      </c>
      <c r="AF258" s="20">
        <f t="shared" ref="AF258:AF321" si="22">AK258/SUM($AJ258:$AO258)</f>
        <v>2.8949306966061565E-2</v>
      </c>
      <c r="AG258" s="20">
        <f t="shared" ref="AG258:AG321" si="23">AL258/SUM($AJ258:$AO258)</f>
        <v>0.45815125443324373</v>
      </c>
      <c r="AH258" s="20">
        <f t="shared" ref="AH258:AI321" si="24">AN258/SUM($AJ258:$AO258)</f>
        <v>0</v>
      </c>
      <c r="AI258" s="20">
        <f t="shared" si="24"/>
        <v>1.1415496057687955E-4</v>
      </c>
      <c r="AJ258" s="21">
        <v>23375205.16</v>
      </c>
      <c r="AK258" s="21">
        <v>2100444.0600000005</v>
      </c>
      <c r="AL258" s="21">
        <v>33241593.040000003</v>
      </c>
      <c r="AM258" s="21">
        <v>13830411</v>
      </c>
      <c r="AN258" s="21">
        <v>0</v>
      </c>
      <c r="AO258" s="21">
        <v>8282.6200000000008</v>
      </c>
      <c r="AP258" s="23">
        <v>4</v>
      </c>
      <c r="AQ258" s="23">
        <v>12</v>
      </c>
      <c r="AR258" s="23">
        <v>2141929</v>
      </c>
      <c r="AS258" s="23">
        <v>1046.7739593609313</v>
      </c>
      <c r="AT258" s="24">
        <v>9.7139918379167636</v>
      </c>
      <c r="AU258" s="25">
        <v>101.683536973759</v>
      </c>
      <c r="AV258" s="26">
        <v>4</v>
      </c>
      <c r="AW258" s="26">
        <v>12</v>
      </c>
      <c r="AX258" s="26">
        <v>236610</v>
      </c>
      <c r="AY258" s="26">
        <v>10470.475325077834</v>
      </c>
      <c r="AZ258" s="27">
        <v>10.563822633970904</v>
      </c>
      <c r="BA258" s="28">
        <v>1106.0824422749108</v>
      </c>
      <c r="BB258" s="29">
        <v>3</v>
      </c>
      <c r="BC258" s="29">
        <v>8</v>
      </c>
      <c r="BD258" s="29">
        <v>8363</v>
      </c>
      <c r="BE258" s="29">
        <v>60355.434652636621</v>
      </c>
      <c r="BF258" s="29">
        <v>8.1388733422155752</v>
      </c>
      <c r="BG258" s="29">
        <v>4912.2523815217837</v>
      </c>
    </row>
    <row r="259" spans="1:59" s="30" customFormat="1" x14ac:dyDescent="0.35">
      <c r="A259" s="12">
        <v>2013</v>
      </c>
      <c r="B259" s="12" t="s">
        <v>318</v>
      </c>
      <c r="C259" s="13" t="s">
        <v>319</v>
      </c>
      <c r="D259" s="14" t="s">
        <v>359</v>
      </c>
      <c r="E259" s="15">
        <v>60903.311379605453</v>
      </c>
      <c r="F259" s="15">
        <v>329774.5</v>
      </c>
      <c r="G259" s="12">
        <v>5</v>
      </c>
      <c r="H259" s="16">
        <v>5414722</v>
      </c>
      <c r="I259" s="17">
        <f t="shared" si="20"/>
        <v>0</v>
      </c>
      <c r="J259" s="17">
        <v>0</v>
      </c>
      <c r="K259" s="17">
        <v>45.02</v>
      </c>
      <c r="L259" s="17">
        <v>3.4830000000000001</v>
      </c>
      <c r="M259" s="17">
        <v>3.73</v>
      </c>
      <c r="N259" s="17">
        <v>51.99</v>
      </c>
      <c r="O259" s="17">
        <v>0</v>
      </c>
      <c r="P259" s="18">
        <v>9372</v>
      </c>
      <c r="Q259" s="18">
        <v>453</v>
      </c>
      <c r="R259" s="17">
        <v>29255382</v>
      </c>
      <c r="S259" s="17">
        <v>32319</v>
      </c>
      <c r="T259" s="17">
        <v>33539</v>
      </c>
      <c r="U259" s="18">
        <v>2.65</v>
      </c>
      <c r="V259" s="18">
        <v>2</v>
      </c>
      <c r="W259" s="18">
        <v>23.13</v>
      </c>
      <c r="X259" s="18" t="s">
        <v>62</v>
      </c>
      <c r="Y259" s="18">
        <v>0.97</v>
      </c>
      <c r="Z259" s="18">
        <v>2.65</v>
      </c>
      <c r="AA259" s="19">
        <v>2</v>
      </c>
      <c r="AB259" s="19">
        <v>23.13</v>
      </c>
      <c r="AC259" s="19">
        <v>4.4043332512284126</v>
      </c>
      <c r="AD259" s="19">
        <v>0.97</v>
      </c>
      <c r="AE259" s="20">
        <f t="shared" si="21"/>
        <v>0.19935271152006234</v>
      </c>
      <c r="AF259" s="20">
        <f t="shared" si="22"/>
        <v>1.0599244828674067E-3</v>
      </c>
      <c r="AG259" s="20">
        <f t="shared" si="23"/>
        <v>0.72438807548193263</v>
      </c>
      <c r="AH259" s="20">
        <f t="shared" si="24"/>
        <v>0</v>
      </c>
      <c r="AI259" s="20">
        <f t="shared" si="24"/>
        <v>0</v>
      </c>
      <c r="AJ259" s="21">
        <v>28386072</v>
      </c>
      <c r="AK259" s="21">
        <v>150923.92000000001</v>
      </c>
      <c r="AL259" s="21">
        <v>103146488</v>
      </c>
      <c r="AM259" s="21">
        <v>10707717</v>
      </c>
      <c r="AN259" s="21">
        <v>0</v>
      </c>
      <c r="AO259" s="21">
        <v>0</v>
      </c>
      <c r="AP259" s="22">
        <v>5</v>
      </c>
      <c r="AQ259" s="22">
        <v>114</v>
      </c>
      <c r="AR259" s="23">
        <v>2329734</v>
      </c>
      <c r="AS259" s="23">
        <v>817.31583999999998</v>
      </c>
      <c r="AT259" s="24">
        <v>11.808128</v>
      </c>
      <c r="AU259" s="25">
        <v>96.509698</v>
      </c>
      <c r="AV259" s="26">
        <v>5</v>
      </c>
      <c r="AW259" s="26">
        <v>111</v>
      </c>
      <c r="AX259" s="26">
        <v>281187</v>
      </c>
      <c r="AY259" s="26">
        <v>6828.5477000000001</v>
      </c>
      <c r="AZ259" s="27">
        <v>9.4213032000000005</v>
      </c>
      <c r="BA259" s="28">
        <v>643.33817999999997</v>
      </c>
      <c r="BB259" s="29">
        <v>4</v>
      </c>
      <c r="BC259" s="29">
        <v>92</v>
      </c>
      <c r="BD259" s="29">
        <v>11383</v>
      </c>
      <c r="BE259" s="29">
        <v>166434.4</v>
      </c>
      <c r="BF259" s="29">
        <v>6.9819950000000004</v>
      </c>
      <c r="BG259" s="29">
        <v>11620.441000000001</v>
      </c>
    </row>
    <row r="260" spans="1:59" s="30" customFormat="1" x14ac:dyDescent="0.35">
      <c r="A260" s="12">
        <v>2018</v>
      </c>
      <c r="B260" s="12" t="s">
        <v>351</v>
      </c>
      <c r="C260" s="13" t="s">
        <v>352</v>
      </c>
      <c r="D260" s="14" t="s">
        <v>360</v>
      </c>
      <c r="E260" s="15">
        <v>56604.293894000315</v>
      </c>
      <c r="F260" s="15">
        <v>328832.40000000002</v>
      </c>
      <c r="G260" s="12">
        <v>3</v>
      </c>
      <c r="H260" s="16">
        <v>5809319</v>
      </c>
      <c r="I260" s="17">
        <f t="shared" si="20"/>
        <v>1</v>
      </c>
      <c r="J260" s="17">
        <v>0</v>
      </c>
      <c r="K260" s="17">
        <v>39.08</v>
      </c>
      <c r="L260" s="17">
        <v>2.6</v>
      </c>
      <c r="M260" s="17">
        <v>3.15</v>
      </c>
      <c r="N260" s="17">
        <v>38.81</v>
      </c>
      <c r="O260" s="17">
        <v>0</v>
      </c>
      <c r="P260" s="18">
        <v>7797</v>
      </c>
      <c r="Q260" s="18">
        <v>624</v>
      </c>
      <c r="R260" s="17">
        <v>41779222</v>
      </c>
      <c r="S260" s="17">
        <v>23291</v>
      </c>
      <c r="T260" s="17">
        <v>26271</v>
      </c>
      <c r="U260" s="18">
        <v>2.2200000000000002</v>
      </c>
      <c r="V260" s="18" t="s">
        <v>62</v>
      </c>
      <c r="W260" s="18" t="s">
        <v>62</v>
      </c>
      <c r="X260" s="18">
        <v>3.22</v>
      </c>
      <c r="Y260" s="18">
        <v>0.68</v>
      </c>
      <c r="Z260" s="18">
        <v>2.2200000000000002</v>
      </c>
      <c r="AA260" s="19">
        <v>2.1875855044172008</v>
      </c>
      <c r="AB260" s="19">
        <v>17.134646247082848</v>
      </c>
      <c r="AC260" s="19">
        <v>3.22</v>
      </c>
      <c r="AD260" s="19">
        <v>0.68</v>
      </c>
      <c r="AE260" s="20">
        <f t="shared" si="21"/>
        <v>0.12746951210521262</v>
      </c>
      <c r="AF260" s="20">
        <f t="shared" si="22"/>
        <v>1.983109563968057E-3</v>
      </c>
      <c r="AG260" s="20">
        <f t="shared" si="23"/>
        <v>0.83764975254748752</v>
      </c>
      <c r="AH260" s="20">
        <f t="shared" si="24"/>
        <v>0</v>
      </c>
      <c r="AI260" s="20">
        <f t="shared" si="24"/>
        <v>0</v>
      </c>
      <c r="AJ260" s="21">
        <v>39247642</v>
      </c>
      <c r="AK260" s="21">
        <v>610596</v>
      </c>
      <c r="AL260" s="21">
        <v>257910908</v>
      </c>
      <c r="AM260" s="21">
        <v>10129122</v>
      </c>
      <c r="AN260" s="21">
        <v>0</v>
      </c>
      <c r="AO260" s="21">
        <v>0</v>
      </c>
      <c r="AP260" s="22">
        <v>12</v>
      </c>
      <c r="AQ260" s="22">
        <v>86</v>
      </c>
      <c r="AR260" s="23">
        <v>2700651</v>
      </c>
      <c r="AS260" s="23">
        <v>693</v>
      </c>
      <c r="AT260" s="24">
        <v>14.02</v>
      </c>
      <c r="AU260" s="25">
        <v>97.09</v>
      </c>
      <c r="AV260" s="26">
        <v>12</v>
      </c>
      <c r="AW260" s="26">
        <v>85</v>
      </c>
      <c r="AX260" s="26">
        <v>354639</v>
      </c>
      <c r="AY260" s="26">
        <v>5662.0796</v>
      </c>
      <c r="AZ260" s="27">
        <v>10.67287</v>
      </c>
      <c r="BA260" s="28">
        <v>604.30642</v>
      </c>
      <c r="BB260" s="29">
        <v>12</v>
      </c>
      <c r="BC260" s="29">
        <v>63</v>
      </c>
      <c r="BD260" s="29">
        <v>5789</v>
      </c>
      <c r="BE260" s="29">
        <v>351595</v>
      </c>
      <c r="BF260" s="29">
        <v>7.33</v>
      </c>
      <c r="BG260" s="29">
        <v>25776.87</v>
      </c>
    </row>
    <row r="261" spans="1:59" s="30" customFormat="1" x14ac:dyDescent="0.35">
      <c r="A261" s="12">
        <v>2014</v>
      </c>
      <c r="B261" s="12" t="s">
        <v>314</v>
      </c>
      <c r="C261" s="13" t="s">
        <v>315</v>
      </c>
      <c r="D261" s="14" t="s">
        <v>361</v>
      </c>
      <c r="E261" s="15">
        <v>49487.937949615691</v>
      </c>
      <c r="F261" s="15">
        <v>323879.59999999998</v>
      </c>
      <c r="G261" s="12">
        <v>6.6</v>
      </c>
      <c r="H261" s="16">
        <v>6544617</v>
      </c>
      <c r="I261" s="17">
        <f t="shared" si="20"/>
        <v>1</v>
      </c>
      <c r="J261" s="17">
        <v>0</v>
      </c>
      <c r="K261" s="17">
        <v>45.67</v>
      </c>
      <c r="L261" s="17">
        <v>3.117</v>
      </c>
      <c r="M261" s="17">
        <v>4.37</v>
      </c>
      <c r="N261" s="17">
        <v>46.16</v>
      </c>
      <c r="O261" s="17">
        <v>0</v>
      </c>
      <c r="P261" s="18">
        <v>4284</v>
      </c>
      <c r="Q261" s="18">
        <v>1272</v>
      </c>
      <c r="R261" s="17">
        <v>41405218</v>
      </c>
      <c r="S261" s="17">
        <v>81064</v>
      </c>
      <c r="T261" s="17">
        <v>21691</v>
      </c>
      <c r="U261" s="18">
        <v>1.92</v>
      </c>
      <c r="V261" s="18">
        <v>2.4500000000000002</v>
      </c>
      <c r="W261" s="18">
        <v>17.89</v>
      </c>
      <c r="X261" s="18">
        <v>4.55</v>
      </c>
      <c r="Y261" s="18">
        <v>0.72</v>
      </c>
      <c r="Z261" s="18">
        <v>1.92</v>
      </c>
      <c r="AA261" s="19">
        <v>2.4500000000000002</v>
      </c>
      <c r="AB261" s="19">
        <v>17.89</v>
      </c>
      <c r="AC261" s="19">
        <v>4.55</v>
      </c>
      <c r="AD261" s="19">
        <v>0.72</v>
      </c>
      <c r="AE261" s="20">
        <f t="shared" si="21"/>
        <v>0.22547457128906209</v>
      </c>
      <c r="AF261" s="20">
        <f t="shared" si="22"/>
        <v>4.4381603860075515E-3</v>
      </c>
      <c r="AG261" s="20">
        <f t="shared" si="23"/>
        <v>0.59431119724382542</v>
      </c>
      <c r="AH261" s="20">
        <f t="shared" si="24"/>
        <v>0</v>
      </c>
      <c r="AI261" s="20">
        <f t="shared" si="24"/>
        <v>8.8935743061690708E-7</v>
      </c>
      <c r="AJ261" s="21">
        <v>35493536</v>
      </c>
      <c r="AK261" s="21">
        <v>698642</v>
      </c>
      <c r="AL261" s="21">
        <v>93554700</v>
      </c>
      <c r="AM261" s="21">
        <v>27670006</v>
      </c>
      <c r="AN261" s="21">
        <v>0</v>
      </c>
      <c r="AO261" s="21">
        <v>140</v>
      </c>
      <c r="AP261" s="22">
        <v>3</v>
      </c>
      <c r="AQ261" s="22">
        <v>90</v>
      </c>
      <c r="AR261" s="23">
        <v>2756932</v>
      </c>
      <c r="AS261" s="23">
        <v>1285.7967000000001</v>
      </c>
      <c r="AT261" s="24">
        <v>10.324878999999999</v>
      </c>
      <c r="AU261" s="25">
        <v>132.75694999999999</v>
      </c>
      <c r="AV261" s="26">
        <v>2</v>
      </c>
      <c r="AW261" s="26">
        <v>88</v>
      </c>
      <c r="AX261" s="26">
        <v>471794</v>
      </c>
      <c r="AY261" s="26">
        <v>5916.6624000000002</v>
      </c>
      <c r="AZ261" s="27">
        <v>10.379212000000001</v>
      </c>
      <c r="BA261" s="28">
        <v>614.10296000000005</v>
      </c>
      <c r="BB261" s="29">
        <v>2</v>
      </c>
      <c r="BC261" s="29">
        <v>84</v>
      </c>
      <c r="BD261" s="29">
        <v>1271</v>
      </c>
      <c r="BE261" s="29">
        <v>1585527.8</v>
      </c>
      <c r="BF261" s="29">
        <v>6.4042820999999996</v>
      </c>
      <c r="BG261" s="29">
        <v>101541.67</v>
      </c>
    </row>
    <row r="262" spans="1:59" s="30" customFormat="1" x14ac:dyDescent="0.35">
      <c r="A262" s="12">
        <v>2012</v>
      </c>
      <c r="B262" s="12" t="s">
        <v>310</v>
      </c>
      <c r="C262" s="13" t="s">
        <v>311</v>
      </c>
      <c r="D262" s="14" t="s">
        <v>362</v>
      </c>
      <c r="E262" s="15">
        <v>49530.011443665069</v>
      </c>
      <c r="F262" s="15">
        <v>323876.2</v>
      </c>
      <c r="G262" s="12">
        <v>8.3000000000000007</v>
      </c>
      <c r="H262" s="16">
        <v>6538989</v>
      </c>
      <c r="I262" s="17">
        <f t="shared" si="20"/>
        <v>1</v>
      </c>
      <c r="J262" s="17">
        <v>0</v>
      </c>
      <c r="K262" s="17">
        <v>45.77</v>
      </c>
      <c r="L262" s="17">
        <v>3.58</v>
      </c>
      <c r="M262" s="17">
        <v>2.75</v>
      </c>
      <c r="N262" s="17">
        <v>54.99</v>
      </c>
      <c r="O262" s="17">
        <v>0</v>
      </c>
      <c r="P262" s="18">
        <v>4832</v>
      </c>
      <c r="Q262" s="18">
        <v>1141</v>
      </c>
      <c r="R262" s="17">
        <v>99773102</v>
      </c>
      <c r="S262" s="17">
        <v>259601</v>
      </c>
      <c r="T262" s="17">
        <v>107337</v>
      </c>
      <c r="U262" s="18" t="s">
        <v>62</v>
      </c>
      <c r="V262" s="18" t="s">
        <v>62</v>
      </c>
      <c r="W262" s="18" t="s">
        <v>62</v>
      </c>
      <c r="X262" s="18" t="s">
        <v>62</v>
      </c>
      <c r="Y262" s="18" t="s">
        <v>62</v>
      </c>
      <c r="Z262" s="18"/>
      <c r="AA262" s="19">
        <v>2.324237813104427</v>
      </c>
      <c r="AB262" s="19">
        <v>23.49195884567845</v>
      </c>
      <c r="AC262" s="19">
        <v>3.503818060367514</v>
      </c>
      <c r="AD262" s="19">
        <v>0.75442193202762442</v>
      </c>
      <c r="AE262" s="20">
        <f t="shared" si="21"/>
        <v>0.28921297056664741</v>
      </c>
      <c r="AF262" s="20">
        <f t="shared" si="22"/>
        <v>7.6939875846396303E-3</v>
      </c>
      <c r="AG262" s="20">
        <f t="shared" si="23"/>
        <v>0.70296970075170273</v>
      </c>
      <c r="AH262" s="20">
        <f t="shared" si="24"/>
        <v>0</v>
      </c>
      <c r="AI262" s="20">
        <f t="shared" si="24"/>
        <v>1.2334109701016909E-4</v>
      </c>
      <c r="AJ262" s="21">
        <v>93173864</v>
      </c>
      <c r="AK262" s="21">
        <v>2478722</v>
      </c>
      <c r="AL262" s="21">
        <v>226471182</v>
      </c>
      <c r="AM262" s="21">
        <v>0</v>
      </c>
      <c r="AN262" s="21">
        <v>0</v>
      </c>
      <c r="AO262" s="21">
        <v>39736</v>
      </c>
      <c r="AP262" s="22">
        <v>5</v>
      </c>
      <c r="AQ262" s="22">
        <v>64</v>
      </c>
      <c r="AR262" s="23">
        <v>2755595</v>
      </c>
      <c r="AS262" s="23">
        <v>996.86644000000001</v>
      </c>
      <c r="AT262" s="24">
        <v>10.526453999999999</v>
      </c>
      <c r="AU262" s="25">
        <v>104.93469</v>
      </c>
      <c r="AV262" s="26">
        <v>5</v>
      </c>
      <c r="AW262" s="26">
        <v>62</v>
      </c>
      <c r="AX262" s="26">
        <v>344453</v>
      </c>
      <c r="AY262" s="26">
        <v>5811.6463000000003</v>
      </c>
      <c r="AZ262" s="27">
        <v>9.1406750999999993</v>
      </c>
      <c r="BA262" s="28">
        <v>531.22370999999998</v>
      </c>
      <c r="BB262" s="29">
        <v>6</v>
      </c>
      <c r="BC262" s="29">
        <v>56</v>
      </c>
      <c r="BD262" s="29">
        <v>18525</v>
      </c>
      <c r="BE262" s="29">
        <v>216678.12</v>
      </c>
      <c r="BF262" s="29">
        <v>6.3384356000000004</v>
      </c>
      <c r="BG262" s="29">
        <v>13734.003000000001</v>
      </c>
    </row>
    <row r="263" spans="1:59" s="30" customFormat="1" x14ac:dyDescent="0.35">
      <c r="A263" s="12">
        <v>2020</v>
      </c>
      <c r="B263" s="12" t="s">
        <v>351</v>
      </c>
      <c r="C263" s="13" t="s">
        <v>352</v>
      </c>
      <c r="D263" s="14" t="s">
        <v>363</v>
      </c>
      <c r="E263" s="15">
        <v>55365.508384040768</v>
      </c>
      <c r="F263" s="15">
        <v>322972.7</v>
      </c>
      <c r="G263" s="12" t="s">
        <v>62</v>
      </c>
      <c r="H263" s="16">
        <v>5833464</v>
      </c>
      <c r="I263" s="17">
        <f t="shared" si="20"/>
        <v>1</v>
      </c>
      <c r="J263" s="17">
        <v>0</v>
      </c>
      <c r="K263" s="17">
        <v>36.130000000000003</v>
      </c>
      <c r="L263" s="17">
        <v>1.891</v>
      </c>
      <c r="M263" s="17">
        <v>2.0299999999999998</v>
      </c>
      <c r="N263" s="17">
        <v>33.270000000000003</v>
      </c>
      <c r="O263" s="17">
        <v>0</v>
      </c>
      <c r="P263" s="18">
        <v>7186</v>
      </c>
      <c r="Q263" s="18">
        <v>605</v>
      </c>
      <c r="R263" s="17">
        <v>33173222</v>
      </c>
      <c r="S263" s="17">
        <v>14160</v>
      </c>
      <c r="T263" s="17">
        <v>21303</v>
      </c>
      <c r="U263" s="18" t="s">
        <v>62</v>
      </c>
      <c r="V263" s="18" t="s">
        <v>62</v>
      </c>
      <c r="W263" s="18">
        <v>9.1199999999999992</v>
      </c>
      <c r="X263" s="18" t="s">
        <v>62</v>
      </c>
      <c r="Y263" s="18">
        <v>0.62</v>
      </c>
      <c r="Z263" s="18"/>
      <c r="AA263" s="19">
        <v>2.127327759928813</v>
      </c>
      <c r="AB263" s="19">
        <v>9.1199999999999992</v>
      </c>
      <c r="AC263" s="19">
        <v>2.8422150630003218</v>
      </c>
      <c r="AD263" s="19">
        <v>0.62</v>
      </c>
      <c r="AE263" s="20">
        <f t="shared" si="21"/>
        <v>7.6703773380442902E-2</v>
      </c>
      <c r="AF263" s="20">
        <f t="shared" si="22"/>
        <v>1.3880150646688458E-3</v>
      </c>
      <c r="AG263" s="20">
        <f t="shared" si="23"/>
        <v>0.92190821155488822</v>
      </c>
      <c r="AH263" s="20">
        <f t="shared" si="24"/>
        <v>0</v>
      </c>
      <c r="AI263" s="20">
        <f t="shared" si="24"/>
        <v>0</v>
      </c>
      <c r="AJ263" s="21">
        <v>26673724</v>
      </c>
      <c r="AK263" s="21">
        <v>482682</v>
      </c>
      <c r="AL263" s="21">
        <v>320593422</v>
      </c>
      <c r="AM263" s="21">
        <v>0</v>
      </c>
      <c r="AN263" s="21">
        <v>0</v>
      </c>
      <c r="AO263" s="21">
        <v>0</v>
      </c>
      <c r="AP263" s="22">
        <v>1</v>
      </c>
      <c r="AQ263" s="22">
        <v>1</v>
      </c>
      <c r="AR263" s="23">
        <v>2742424</v>
      </c>
      <c r="AS263" s="23">
        <v>694.23783000000003</v>
      </c>
      <c r="AT263" s="24">
        <v>14.320461</v>
      </c>
      <c r="AU263" s="25">
        <v>99.418059999999997</v>
      </c>
      <c r="AV263" s="26">
        <v>12</v>
      </c>
      <c r="AW263" s="26">
        <v>66</v>
      </c>
      <c r="AX263" s="26">
        <v>360316</v>
      </c>
      <c r="AY263" s="26">
        <v>5189.0273999999999</v>
      </c>
      <c r="AZ263" s="27">
        <v>10.754602999999999</v>
      </c>
      <c r="BA263" s="28">
        <v>558.05929000000003</v>
      </c>
      <c r="BB263" s="29">
        <v>12</v>
      </c>
      <c r="BC263" s="29">
        <v>49</v>
      </c>
      <c r="BD263" s="29">
        <v>5621</v>
      </c>
      <c r="BE263" s="29">
        <v>328594.99</v>
      </c>
      <c r="BF263" s="29">
        <v>7.2894230999999996</v>
      </c>
      <c r="BG263" s="29">
        <v>23952.679</v>
      </c>
    </row>
    <row r="264" spans="1:59" s="30" customFormat="1" x14ac:dyDescent="0.35">
      <c r="A264" s="17">
        <v>2007</v>
      </c>
      <c r="B264" s="32" t="s">
        <v>310</v>
      </c>
      <c r="C264" s="13" t="s">
        <v>311</v>
      </c>
      <c r="D264" s="14" t="s">
        <v>364</v>
      </c>
      <c r="E264" s="15">
        <v>50577.113075602399</v>
      </c>
      <c r="F264" s="15">
        <v>322661.7</v>
      </c>
      <c r="G264" s="17">
        <v>4.5999999999999996</v>
      </c>
      <c r="H264" s="16">
        <v>6379599</v>
      </c>
      <c r="I264" s="17">
        <f t="shared" si="20"/>
        <v>1</v>
      </c>
      <c r="J264" s="17">
        <v>0</v>
      </c>
      <c r="K264" s="17" t="s">
        <v>62</v>
      </c>
      <c r="L264" s="17">
        <v>2.286</v>
      </c>
      <c r="M264" s="17">
        <v>6.97</v>
      </c>
      <c r="N264" s="17">
        <v>32.78</v>
      </c>
      <c r="O264" s="17">
        <v>0</v>
      </c>
      <c r="P264" s="18">
        <v>5459</v>
      </c>
      <c r="Q264" s="18">
        <v>1106</v>
      </c>
      <c r="R264" s="17">
        <v>123288064</v>
      </c>
      <c r="S264" s="17">
        <v>661894</v>
      </c>
      <c r="T264" s="17">
        <v>194872</v>
      </c>
      <c r="U264" s="18">
        <v>1.78</v>
      </c>
      <c r="V264" s="18" t="s">
        <v>62</v>
      </c>
      <c r="W264" s="18" t="s">
        <v>62</v>
      </c>
      <c r="X264" s="18">
        <v>7.37</v>
      </c>
      <c r="Y264" s="18"/>
      <c r="Z264" s="18">
        <v>1.78</v>
      </c>
      <c r="AA264" s="19">
        <v>2.2465548173415608</v>
      </c>
      <c r="AB264" s="19">
        <v>15.097711394063451</v>
      </c>
      <c r="AC264" s="19">
        <v>7.37</v>
      </c>
      <c r="AD264" s="19">
        <v>0.58103021845052572</v>
      </c>
      <c r="AE264" s="20">
        <f t="shared" si="21"/>
        <v>0.62767264256900146</v>
      </c>
      <c r="AF264" s="20">
        <f t="shared" si="22"/>
        <v>3.0428465473781234E-3</v>
      </c>
      <c r="AG264" s="20">
        <f t="shared" si="23"/>
        <v>0.36902196850014463</v>
      </c>
      <c r="AH264" s="20">
        <f t="shared" si="24"/>
        <v>0</v>
      </c>
      <c r="AI264" s="20">
        <f t="shared" si="24"/>
        <v>2.6254238347583295E-4</v>
      </c>
      <c r="AJ264" s="21">
        <v>121249862</v>
      </c>
      <c r="AK264" s="21">
        <v>587798</v>
      </c>
      <c r="AL264" s="21">
        <v>71285348</v>
      </c>
      <c r="AM264" s="21">
        <v>0</v>
      </c>
      <c r="AN264" s="21">
        <v>0</v>
      </c>
      <c r="AO264" s="21">
        <v>50716.29</v>
      </c>
      <c r="AP264" s="23">
        <v>5</v>
      </c>
      <c r="AQ264" s="23">
        <v>118</v>
      </c>
      <c r="AR264" s="23">
        <v>2727752</v>
      </c>
      <c r="AS264" s="23">
        <v>1058</v>
      </c>
      <c r="AT264" s="24">
        <v>8.2614740257455601</v>
      </c>
      <c r="AU264" s="25">
        <v>87.44</v>
      </c>
      <c r="AV264" s="26">
        <v>5</v>
      </c>
      <c r="AW264" s="26">
        <v>116</v>
      </c>
      <c r="AX264" s="26">
        <v>336379</v>
      </c>
      <c r="AY264" s="26">
        <v>6136</v>
      </c>
      <c r="AZ264" s="27">
        <v>7.2910477039358597</v>
      </c>
      <c r="BA264" s="28">
        <v>447.37</v>
      </c>
      <c r="BB264" s="29">
        <v>6</v>
      </c>
      <c r="BC264" s="29">
        <v>88</v>
      </c>
      <c r="BD264" s="29">
        <v>19684</v>
      </c>
      <c r="BE264" s="29">
        <v>211625</v>
      </c>
      <c r="BF264" s="29">
        <v>4.8906339969171198</v>
      </c>
      <c r="BG264" s="29">
        <v>10349.82</v>
      </c>
    </row>
    <row r="265" spans="1:59" s="30" customFormat="1" x14ac:dyDescent="0.35">
      <c r="A265" s="17">
        <v>2008</v>
      </c>
      <c r="B265" s="32" t="s">
        <v>310</v>
      </c>
      <c r="C265" s="13" t="s">
        <v>311</v>
      </c>
      <c r="D265" s="14" t="s">
        <v>365</v>
      </c>
      <c r="E265" s="15">
        <v>50178.059851145699</v>
      </c>
      <c r="F265" s="15">
        <v>322384.3</v>
      </c>
      <c r="G265" s="17">
        <v>5.9</v>
      </c>
      <c r="H265" s="16">
        <v>6424806</v>
      </c>
      <c r="I265" s="17">
        <f t="shared" si="20"/>
        <v>1</v>
      </c>
      <c r="J265" s="17">
        <v>0</v>
      </c>
      <c r="K265" s="17">
        <v>40.69</v>
      </c>
      <c r="L265" s="17">
        <v>2.9830000000000001</v>
      </c>
      <c r="M265" s="17">
        <v>8.86</v>
      </c>
      <c r="N265" s="17">
        <v>45.88</v>
      </c>
      <c r="O265" s="17">
        <v>0</v>
      </c>
      <c r="P265" s="18">
        <v>6038</v>
      </c>
      <c r="Q265" s="18">
        <v>824</v>
      </c>
      <c r="R265" s="17">
        <v>124660268</v>
      </c>
      <c r="S265" s="17">
        <v>554815</v>
      </c>
      <c r="T265" s="17">
        <v>190611</v>
      </c>
      <c r="U265" s="18">
        <v>2.15</v>
      </c>
      <c r="V265" s="18" t="s">
        <v>62</v>
      </c>
      <c r="W265" s="18" t="s">
        <v>62</v>
      </c>
      <c r="X265" s="18">
        <v>9.48</v>
      </c>
      <c r="Y265" s="18"/>
      <c r="Z265" s="18">
        <v>2.15</v>
      </c>
      <c r="AA265" s="19">
        <v>2.2204719344600159</v>
      </c>
      <c r="AB265" s="19">
        <v>19.619187803472759</v>
      </c>
      <c r="AC265" s="19">
        <v>9.48</v>
      </c>
      <c r="AD265" s="19">
        <v>0.68330088246943577</v>
      </c>
      <c r="AE265" s="20">
        <f t="shared" si="21"/>
        <v>0.65622170158835957</v>
      </c>
      <c r="AF265" s="20">
        <f t="shared" si="22"/>
        <v>3.4564571934589273E-3</v>
      </c>
      <c r="AG265" s="20">
        <f t="shared" si="23"/>
        <v>0.34011485249651191</v>
      </c>
      <c r="AH265" s="20">
        <f t="shared" si="24"/>
        <v>0</v>
      </c>
      <c r="AI265" s="20">
        <f t="shared" si="24"/>
        <v>2.0698872166962683E-4</v>
      </c>
      <c r="AJ265" s="21">
        <v>122090074</v>
      </c>
      <c r="AK265" s="21">
        <v>643074</v>
      </c>
      <c r="AL265" s="21">
        <v>63278382</v>
      </c>
      <c r="AM265" s="21">
        <v>0</v>
      </c>
      <c r="AN265" s="21">
        <v>0</v>
      </c>
      <c r="AO265" s="21">
        <v>38510.26</v>
      </c>
      <c r="AP265" s="23">
        <v>5</v>
      </c>
      <c r="AQ265" s="23">
        <v>118</v>
      </c>
      <c r="AR265" s="23">
        <v>2733128</v>
      </c>
      <c r="AS265" s="23">
        <v>1036</v>
      </c>
      <c r="AT265" s="24">
        <v>8.8740112649020055</v>
      </c>
      <c r="AU265" s="25">
        <v>91.94</v>
      </c>
      <c r="AV265" s="26">
        <v>5</v>
      </c>
      <c r="AW265" s="26">
        <v>117</v>
      </c>
      <c r="AX265" s="26">
        <v>341154</v>
      </c>
      <c r="AY265" s="26">
        <v>6002</v>
      </c>
      <c r="AZ265" s="27">
        <v>7.8168485090616757</v>
      </c>
      <c r="BA265" s="28">
        <v>469.14</v>
      </c>
      <c r="BB265" s="29">
        <v>6</v>
      </c>
      <c r="BC265" s="29">
        <v>90</v>
      </c>
      <c r="BD265" s="29">
        <v>18099</v>
      </c>
      <c r="BE265" s="29">
        <v>222900</v>
      </c>
      <c r="BF265" s="29">
        <v>5.4612397254532627</v>
      </c>
      <c r="BG265" s="29">
        <v>12173.09</v>
      </c>
    </row>
    <row r="266" spans="1:59" s="30" customFormat="1" x14ac:dyDescent="0.35">
      <c r="A266" s="12">
        <v>2017</v>
      </c>
      <c r="B266" s="12" t="s">
        <v>351</v>
      </c>
      <c r="C266" s="13" t="s">
        <v>352</v>
      </c>
      <c r="D266" s="14" t="s">
        <v>366</v>
      </c>
      <c r="E266" s="15">
        <v>55563.37513962618</v>
      </c>
      <c r="F266" s="15">
        <v>321886.8</v>
      </c>
      <c r="G266" s="12">
        <v>3.3</v>
      </c>
      <c r="H266" s="16">
        <v>5793147</v>
      </c>
      <c r="I266" s="17">
        <f t="shared" si="20"/>
        <v>1</v>
      </c>
      <c r="J266" s="17">
        <v>0</v>
      </c>
      <c r="K266" s="17">
        <v>39.08</v>
      </c>
      <c r="L266" s="17">
        <v>2.23</v>
      </c>
      <c r="M266" s="17">
        <v>2.99</v>
      </c>
      <c r="N266" s="17">
        <v>38.799999999999997</v>
      </c>
      <c r="O266" s="17">
        <v>0</v>
      </c>
      <c r="P266" s="18">
        <v>7096</v>
      </c>
      <c r="Q266" s="18">
        <v>466</v>
      </c>
      <c r="R266" s="17">
        <v>42893743</v>
      </c>
      <c r="S266" s="17">
        <v>24599</v>
      </c>
      <c r="T266" s="17">
        <v>28196</v>
      </c>
      <c r="U266" s="18">
        <v>2.17</v>
      </c>
      <c r="V266" s="18">
        <v>2.2200000000000002</v>
      </c>
      <c r="W266" s="18">
        <v>12.68</v>
      </c>
      <c r="X266" s="18">
        <v>3.2</v>
      </c>
      <c r="Y266" s="18">
        <v>0.71</v>
      </c>
      <c r="Z266" s="18">
        <v>2.17</v>
      </c>
      <c r="AA266" s="19">
        <v>2.2200000000000002</v>
      </c>
      <c r="AB266" s="19">
        <v>12.68</v>
      </c>
      <c r="AC266" s="19">
        <v>3.2</v>
      </c>
      <c r="AD266" s="19">
        <v>0.71</v>
      </c>
      <c r="AE266" s="20">
        <f t="shared" si="21"/>
        <v>0.1607129205701727</v>
      </c>
      <c r="AF266" s="20">
        <f t="shared" si="22"/>
        <v>2.4025098033065712E-3</v>
      </c>
      <c r="AG266" s="20">
        <f t="shared" si="23"/>
        <v>0.80008507722492683</v>
      </c>
      <c r="AH266" s="20">
        <f t="shared" si="24"/>
        <v>0</v>
      </c>
      <c r="AI266" s="20">
        <f t="shared" si="24"/>
        <v>0</v>
      </c>
      <c r="AJ266" s="21">
        <v>42139592</v>
      </c>
      <c r="AK266" s="21">
        <v>629948</v>
      </c>
      <c r="AL266" s="21">
        <v>209785614</v>
      </c>
      <c r="AM266" s="21">
        <v>9648979</v>
      </c>
      <c r="AN266" s="21">
        <v>0</v>
      </c>
      <c r="AO266" s="21">
        <v>0</v>
      </c>
      <c r="AP266" s="22">
        <v>12</v>
      </c>
      <c r="AQ266" s="22">
        <v>85</v>
      </c>
      <c r="AR266" s="23">
        <v>2681341</v>
      </c>
      <c r="AS266" s="23">
        <v>659.90468999999996</v>
      </c>
      <c r="AT266" s="24">
        <v>14.345359999999999</v>
      </c>
      <c r="AU266" s="25">
        <v>94.665700999999999</v>
      </c>
      <c r="AV266" s="26">
        <v>12</v>
      </c>
      <c r="AW266" s="26">
        <v>85</v>
      </c>
      <c r="AX266" s="26">
        <v>351707</v>
      </c>
      <c r="AY266" s="26">
        <v>5601.5203000000001</v>
      </c>
      <c r="AZ266" s="27">
        <v>10.874413000000001</v>
      </c>
      <c r="BA266" s="28">
        <v>609.13243999999997</v>
      </c>
      <c r="BB266" s="29">
        <v>12</v>
      </c>
      <c r="BC266" s="29">
        <v>62</v>
      </c>
      <c r="BD266" s="29">
        <v>5666</v>
      </c>
      <c r="BE266" s="29">
        <v>355992.34</v>
      </c>
      <c r="BF266" s="29">
        <v>7.4924616999999998</v>
      </c>
      <c r="BG266" s="29">
        <v>26672.589</v>
      </c>
    </row>
    <row r="267" spans="1:59" s="30" customFormat="1" x14ac:dyDescent="0.35">
      <c r="A267" s="12">
        <v>2010</v>
      </c>
      <c r="B267" s="12" t="s">
        <v>310</v>
      </c>
      <c r="C267" s="13" t="s">
        <v>311</v>
      </c>
      <c r="D267" s="14" t="s">
        <v>367</v>
      </c>
      <c r="E267" s="15">
        <v>49415.15787170743</v>
      </c>
      <c r="F267" s="15">
        <v>320731.8</v>
      </c>
      <c r="G267" s="12">
        <v>10.4</v>
      </c>
      <c r="H267" s="16">
        <v>6490555</v>
      </c>
      <c r="I267" s="17">
        <f t="shared" si="20"/>
        <v>1</v>
      </c>
      <c r="J267" s="17">
        <v>0</v>
      </c>
      <c r="K267" s="17">
        <v>44.27</v>
      </c>
      <c r="L267" s="17">
        <v>2.7050000000000001</v>
      </c>
      <c r="M267" s="17">
        <v>4.37</v>
      </c>
      <c r="N267" s="17">
        <v>49.29</v>
      </c>
      <c r="O267" s="17">
        <v>0</v>
      </c>
      <c r="P267" s="18">
        <v>5779</v>
      </c>
      <c r="Q267" s="18">
        <v>1171</v>
      </c>
      <c r="R267" s="17">
        <v>116282506</v>
      </c>
      <c r="S267" s="17">
        <v>384961</v>
      </c>
      <c r="T267" s="17">
        <v>120437</v>
      </c>
      <c r="U267" s="18">
        <v>2.2799999999999998</v>
      </c>
      <c r="V267" s="18" t="s">
        <v>62</v>
      </c>
      <c r="W267" s="18" t="s">
        <v>62</v>
      </c>
      <c r="X267" s="18">
        <v>4.87</v>
      </c>
      <c r="Y267" s="18"/>
      <c r="Z267" s="18">
        <v>2.2799999999999998</v>
      </c>
      <c r="AA267" s="19">
        <v>2.2935982820086371</v>
      </c>
      <c r="AB267" s="19">
        <v>17.815786882646659</v>
      </c>
      <c r="AC267" s="19">
        <v>4.87</v>
      </c>
      <c r="AD267" s="19">
        <v>0.70992248279802228</v>
      </c>
      <c r="AE267" s="20">
        <f t="shared" si="21"/>
        <v>0.50050495441706933</v>
      </c>
      <c r="AF267" s="20">
        <f t="shared" si="22"/>
        <v>2.4607568763130006E-3</v>
      </c>
      <c r="AG267" s="20">
        <f t="shared" si="23"/>
        <v>0.49688021019118628</v>
      </c>
      <c r="AH267" s="20">
        <f t="shared" si="24"/>
        <v>0</v>
      </c>
      <c r="AI267" s="20">
        <f t="shared" si="24"/>
        <v>1.540785154314098E-4</v>
      </c>
      <c r="AJ267" s="21">
        <v>112440262</v>
      </c>
      <c r="AK267" s="21">
        <v>552818</v>
      </c>
      <c r="AL267" s="21">
        <v>111625950</v>
      </c>
      <c r="AM267" s="21">
        <v>0</v>
      </c>
      <c r="AN267" s="21">
        <v>0</v>
      </c>
      <c r="AO267" s="21">
        <v>34614.300000000003</v>
      </c>
      <c r="AP267" s="22">
        <v>5</v>
      </c>
      <c r="AQ267" s="22">
        <v>118</v>
      </c>
      <c r="AR267" s="23">
        <v>2742789</v>
      </c>
      <c r="AS267" s="23">
        <v>1065</v>
      </c>
      <c r="AT267" s="24">
        <v>9.56</v>
      </c>
      <c r="AU267" s="31">
        <v>101.79</v>
      </c>
      <c r="AV267" s="26">
        <v>5</v>
      </c>
      <c r="AW267" s="26">
        <v>117</v>
      </c>
      <c r="AX267" s="26">
        <v>341727</v>
      </c>
      <c r="AY267" s="26">
        <v>5942</v>
      </c>
      <c r="AZ267" s="27">
        <v>8.3800000000000008</v>
      </c>
      <c r="BA267" s="28">
        <v>497.66</v>
      </c>
      <c r="BB267" s="29">
        <v>6</v>
      </c>
      <c r="BC267" s="29">
        <v>92</v>
      </c>
      <c r="BD267" s="29">
        <v>18796</v>
      </c>
      <c r="BE267" s="29">
        <v>206390</v>
      </c>
      <c r="BF267" s="29">
        <v>5.87</v>
      </c>
      <c r="BG267" s="29">
        <v>12123.46</v>
      </c>
    </row>
    <row r="268" spans="1:59" s="30" customFormat="1" x14ac:dyDescent="0.35">
      <c r="A268" s="12">
        <v>2011</v>
      </c>
      <c r="B268" s="12" t="s">
        <v>310</v>
      </c>
      <c r="C268" s="13" t="s">
        <v>311</v>
      </c>
      <c r="D268" s="14" t="s">
        <v>368</v>
      </c>
      <c r="E268" s="15">
        <v>49335.655376117225</v>
      </c>
      <c r="F268" s="15">
        <v>321532.79999999999</v>
      </c>
      <c r="G268" s="12">
        <v>9.1</v>
      </c>
      <c r="H268" s="16">
        <v>6517250</v>
      </c>
      <c r="I268" s="17">
        <f t="shared" si="20"/>
        <v>1</v>
      </c>
      <c r="J268" s="17">
        <v>0</v>
      </c>
      <c r="K268" s="17">
        <v>45.02</v>
      </c>
      <c r="L268" s="17">
        <v>3.4670000000000001</v>
      </c>
      <c r="M268" s="17">
        <v>4</v>
      </c>
      <c r="N268" s="17">
        <v>55.64</v>
      </c>
      <c r="O268" s="17">
        <v>0</v>
      </c>
      <c r="P268" s="18">
        <v>5494</v>
      </c>
      <c r="Q268" s="18">
        <v>1027</v>
      </c>
      <c r="R268" s="17">
        <v>109608059</v>
      </c>
      <c r="S268" s="17">
        <v>346798</v>
      </c>
      <c r="T268" s="17">
        <v>119803</v>
      </c>
      <c r="U268" s="18" t="s">
        <v>62</v>
      </c>
      <c r="V268" s="18" t="s">
        <v>62</v>
      </c>
      <c r="W268" s="18" t="s">
        <v>62</v>
      </c>
      <c r="X268" s="18" t="s">
        <v>62</v>
      </c>
      <c r="Y268" s="18" t="s">
        <v>62</v>
      </c>
      <c r="Z268" s="18"/>
      <c r="AA268" s="19">
        <v>2.3089180475565318</v>
      </c>
      <c r="AB268" s="19">
        <v>22.758921780738341</v>
      </c>
      <c r="AC268" s="19">
        <v>4.6524343752411106</v>
      </c>
      <c r="AD268" s="19">
        <v>0.75949643062398253</v>
      </c>
      <c r="AE268" s="20">
        <f t="shared" si="21"/>
        <v>0.38924650811590444</v>
      </c>
      <c r="AF268" s="20">
        <f t="shared" si="22"/>
        <v>1.2889503575616907E-2</v>
      </c>
      <c r="AG268" s="20">
        <f t="shared" si="23"/>
        <v>0.59773395433449883</v>
      </c>
      <c r="AH268" s="20">
        <f t="shared" si="24"/>
        <v>0</v>
      </c>
      <c r="AI268" s="20">
        <f t="shared" si="24"/>
        <v>1.3003397397994338E-4</v>
      </c>
      <c r="AJ268" s="21">
        <v>105179496</v>
      </c>
      <c r="AK268" s="21">
        <v>3482912.4</v>
      </c>
      <c r="AL268" s="21">
        <v>161515530</v>
      </c>
      <c r="AM268" s="21">
        <v>0</v>
      </c>
      <c r="AN268" s="21">
        <v>0</v>
      </c>
      <c r="AO268" s="21">
        <v>35136.879999999997</v>
      </c>
      <c r="AP268" s="22">
        <v>5</v>
      </c>
      <c r="AQ268" s="22">
        <v>118</v>
      </c>
      <c r="AR268" s="23">
        <v>2744879</v>
      </c>
      <c r="AS268" s="23">
        <v>1030</v>
      </c>
      <c r="AT268" s="24">
        <v>10.06</v>
      </c>
      <c r="AU268" s="25">
        <v>103.54</v>
      </c>
      <c r="AV268" s="26">
        <v>5</v>
      </c>
      <c r="AW268" s="26">
        <v>117</v>
      </c>
      <c r="AX268" s="26">
        <v>343626</v>
      </c>
      <c r="AY268" s="26">
        <v>5847</v>
      </c>
      <c r="AZ268" s="27">
        <v>8.77</v>
      </c>
      <c r="BA268" s="28">
        <v>513.04</v>
      </c>
      <c r="BB268" s="29">
        <v>6</v>
      </c>
      <c r="BC268" s="29">
        <v>91</v>
      </c>
      <c r="BD268" s="29">
        <v>17891</v>
      </c>
      <c r="BE268" s="29">
        <v>222524</v>
      </c>
      <c r="BF268" s="29">
        <v>6.17</v>
      </c>
      <c r="BG268" s="29">
        <v>13720.82</v>
      </c>
    </row>
    <row r="269" spans="1:59" s="30" customFormat="1" x14ac:dyDescent="0.35">
      <c r="A269" s="12">
        <v>2012</v>
      </c>
      <c r="B269" s="12" t="s">
        <v>318</v>
      </c>
      <c r="C269" s="13" t="s">
        <v>319</v>
      </c>
      <c r="D269" s="14" t="s">
        <v>369</v>
      </c>
      <c r="E269" s="15">
        <v>59703.189214318918</v>
      </c>
      <c r="F269" s="15">
        <v>321053.90000000002</v>
      </c>
      <c r="G269" s="12">
        <v>5.6</v>
      </c>
      <c r="H269" s="16">
        <v>5377500</v>
      </c>
      <c r="I269" s="17">
        <f t="shared" si="20"/>
        <v>0</v>
      </c>
      <c r="J269" s="17">
        <v>0</v>
      </c>
      <c r="K269" s="17">
        <v>45.77</v>
      </c>
      <c r="L269" s="17">
        <v>3.58</v>
      </c>
      <c r="M269" s="17">
        <v>2.75</v>
      </c>
      <c r="N269" s="17">
        <v>54.99</v>
      </c>
      <c r="O269" s="17">
        <v>0</v>
      </c>
      <c r="P269" s="18">
        <v>7387</v>
      </c>
      <c r="Q269" s="18">
        <v>637</v>
      </c>
      <c r="R269" s="17">
        <v>28493816</v>
      </c>
      <c r="S269" s="17">
        <v>33235</v>
      </c>
      <c r="T269" s="17">
        <v>35837</v>
      </c>
      <c r="U269" s="18">
        <v>2.3199999999999998</v>
      </c>
      <c r="V269" s="18">
        <v>1.98</v>
      </c>
      <c r="W269" s="18" t="s">
        <v>62</v>
      </c>
      <c r="X269" s="18">
        <v>3.71</v>
      </c>
      <c r="Y269" s="18" t="s">
        <v>62</v>
      </c>
      <c r="Z269" s="18">
        <v>2.3199999999999998</v>
      </c>
      <c r="AA269" s="19">
        <v>1.98</v>
      </c>
      <c r="AB269" s="19">
        <v>23.49195884567845</v>
      </c>
      <c r="AC269" s="19">
        <v>3.71</v>
      </c>
      <c r="AD269" s="19">
        <v>0.75442193202762442</v>
      </c>
      <c r="AE269" s="20">
        <f t="shared" si="21"/>
        <v>0.17465528819789314</v>
      </c>
      <c r="AF269" s="20">
        <f t="shared" si="22"/>
        <v>7.9295452424028509E-4</v>
      </c>
      <c r="AG269" s="20">
        <f t="shared" si="23"/>
        <v>0.74844128830525514</v>
      </c>
      <c r="AH269" s="20">
        <f t="shared" si="24"/>
        <v>0</v>
      </c>
      <c r="AI269" s="20">
        <f t="shared" si="24"/>
        <v>0</v>
      </c>
      <c r="AJ269" s="21">
        <v>27408136</v>
      </c>
      <c r="AK269" s="21">
        <v>124436</v>
      </c>
      <c r="AL269" s="21">
        <v>117450670</v>
      </c>
      <c r="AM269" s="21">
        <v>11943790</v>
      </c>
      <c r="AN269" s="21">
        <v>0</v>
      </c>
      <c r="AO269" s="21">
        <v>0</v>
      </c>
      <c r="AP269" s="22">
        <v>5</v>
      </c>
      <c r="AQ269" s="22">
        <v>114</v>
      </c>
      <c r="AR269" s="23">
        <v>2317336</v>
      </c>
      <c r="AS269" s="23">
        <v>793.28270999999995</v>
      </c>
      <c r="AT269" s="24">
        <v>11.353277</v>
      </c>
      <c r="AU269" s="25">
        <v>90.063586999999998</v>
      </c>
      <c r="AV269" s="26">
        <v>5</v>
      </c>
      <c r="AW269" s="26">
        <v>110</v>
      </c>
      <c r="AX269" s="26">
        <v>278466</v>
      </c>
      <c r="AY269" s="26">
        <v>6732.0618000000004</v>
      </c>
      <c r="AZ269" s="27">
        <v>8.8402236999999992</v>
      </c>
      <c r="BA269" s="28">
        <v>595.12932999999998</v>
      </c>
      <c r="BB269" s="29">
        <v>4</v>
      </c>
      <c r="BC269" s="29">
        <v>91</v>
      </c>
      <c r="BD269" s="29">
        <v>11010</v>
      </c>
      <c r="BE269" s="29">
        <v>177231.24</v>
      </c>
      <c r="BF269" s="29">
        <v>6.5365804000000001</v>
      </c>
      <c r="BG269" s="29">
        <v>11584.861999999999</v>
      </c>
    </row>
    <row r="270" spans="1:59" s="30" customFormat="1" x14ac:dyDescent="0.35">
      <c r="A270" s="12">
        <v>2019</v>
      </c>
      <c r="B270" s="12" t="s">
        <v>370</v>
      </c>
      <c r="C270" s="13" t="s">
        <v>371</v>
      </c>
      <c r="D270" s="14" t="s">
        <v>372</v>
      </c>
      <c r="E270" s="15">
        <v>52256.673954376492</v>
      </c>
      <c r="F270" s="15">
        <v>320880.8</v>
      </c>
      <c r="G270" s="12" t="s">
        <v>62</v>
      </c>
      <c r="H270" s="16">
        <v>6140475</v>
      </c>
      <c r="I270" s="17">
        <f t="shared" si="20"/>
        <v>0</v>
      </c>
      <c r="J270" s="17">
        <v>3</v>
      </c>
      <c r="K270" s="17">
        <v>38.520000000000003</v>
      </c>
      <c r="L270" s="17">
        <v>2.4489999999999998</v>
      </c>
      <c r="M270" s="17">
        <v>2.56</v>
      </c>
      <c r="N270" s="17">
        <v>35.590000000000003</v>
      </c>
      <c r="O270" s="17">
        <v>0</v>
      </c>
      <c r="P270" s="18">
        <v>5182</v>
      </c>
      <c r="Q270" s="18">
        <v>1339</v>
      </c>
      <c r="R270" s="17">
        <v>57515520</v>
      </c>
      <c r="S270" s="17">
        <v>81149</v>
      </c>
      <c r="T270" s="17">
        <v>42223</v>
      </c>
      <c r="U270" s="18" t="s">
        <v>62</v>
      </c>
      <c r="V270" s="18" t="s">
        <v>62</v>
      </c>
      <c r="W270" s="18" t="s">
        <v>62</v>
      </c>
      <c r="X270" s="18" t="s">
        <v>62</v>
      </c>
      <c r="Y270" s="18" t="s">
        <v>62</v>
      </c>
      <c r="Z270" s="18"/>
      <c r="AA270" s="19">
        <v>2.176146746141439</v>
      </c>
      <c r="AB270" s="19">
        <v>16.155101142605361</v>
      </c>
      <c r="AC270" s="19">
        <v>3.3292283805067271</v>
      </c>
      <c r="AD270" s="19">
        <v>0.60296766622862785</v>
      </c>
      <c r="AE270" s="20">
        <f t="shared" si="21"/>
        <v>0.32780219772003666</v>
      </c>
      <c r="AF270" s="20">
        <f t="shared" si="22"/>
        <v>2.4410949078248799E-3</v>
      </c>
      <c r="AG270" s="20">
        <f t="shared" si="23"/>
        <v>0.62364295141008408</v>
      </c>
      <c r="AH270" s="20">
        <f t="shared" si="24"/>
        <v>0</v>
      </c>
      <c r="AI270" s="20">
        <f t="shared" si="24"/>
        <v>0</v>
      </c>
      <c r="AJ270" s="21">
        <v>65326652</v>
      </c>
      <c r="AK270" s="21">
        <v>486478</v>
      </c>
      <c r="AL270" s="21">
        <v>124283810</v>
      </c>
      <c r="AM270" s="21">
        <v>9189863</v>
      </c>
      <c r="AN270" s="21">
        <v>0</v>
      </c>
      <c r="AO270" s="21">
        <v>0</v>
      </c>
      <c r="AP270" s="22">
        <v>4</v>
      </c>
      <c r="AQ270" s="22">
        <v>126</v>
      </c>
      <c r="AR270" s="23">
        <v>2811863</v>
      </c>
      <c r="AS270" s="23">
        <v>1058</v>
      </c>
      <c r="AT270" s="24">
        <v>11.14</v>
      </c>
      <c r="AU270" s="25">
        <v>117.82</v>
      </c>
      <c r="AV270" s="26">
        <v>4</v>
      </c>
      <c r="AW270" s="26">
        <v>125</v>
      </c>
      <c r="AX270" s="26">
        <v>384787</v>
      </c>
      <c r="AY270" s="26">
        <v>6526</v>
      </c>
      <c r="AZ270" s="27">
        <v>9.07</v>
      </c>
      <c r="BA270" s="28">
        <v>592.07000000000005</v>
      </c>
      <c r="BB270" s="29">
        <v>4</v>
      </c>
      <c r="BC270" s="29">
        <v>90</v>
      </c>
      <c r="BD270" s="29">
        <v>10096</v>
      </c>
      <c r="BE270" s="29">
        <v>107383.44</v>
      </c>
      <c r="BF270" s="29">
        <v>7.1086814</v>
      </c>
      <c r="BG270" s="29">
        <v>7633.5463</v>
      </c>
    </row>
    <row r="271" spans="1:59" s="30" customFormat="1" x14ac:dyDescent="0.35">
      <c r="A271" s="12">
        <v>2016</v>
      </c>
      <c r="B271" s="12" t="s">
        <v>351</v>
      </c>
      <c r="C271" s="13" t="s">
        <v>352</v>
      </c>
      <c r="D271" s="14" t="s">
        <v>373</v>
      </c>
      <c r="E271" s="15">
        <v>55283.619356659634</v>
      </c>
      <c r="F271" s="15">
        <v>319272.3</v>
      </c>
      <c r="G271" s="12">
        <v>4</v>
      </c>
      <c r="H271" s="16">
        <v>5775170</v>
      </c>
      <c r="I271" s="17">
        <f t="shared" si="20"/>
        <v>1</v>
      </c>
      <c r="J271" s="17">
        <v>0</v>
      </c>
      <c r="K271" s="17">
        <v>40.39</v>
      </c>
      <c r="L271" s="17">
        <v>1.702</v>
      </c>
      <c r="M271" s="17">
        <v>2.52</v>
      </c>
      <c r="N271" s="17">
        <v>42.43</v>
      </c>
      <c r="O271" s="17">
        <v>0</v>
      </c>
      <c r="P271" s="18">
        <v>6850</v>
      </c>
      <c r="Q271" s="18">
        <v>642</v>
      </c>
      <c r="R271" s="17">
        <v>40913887</v>
      </c>
      <c r="S271" s="17">
        <v>28005</v>
      </c>
      <c r="T271" s="17">
        <v>28172</v>
      </c>
      <c r="U271" s="18" t="s">
        <v>62</v>
      </c>
      <c r="V271" s="18" t="s">
        <v>62</v>
      </c>
      <c r="W271" s="18" t="s">
        <v>62</v>
      </c>
      <c r="X271" s="18">
        <v>2.77</v>
      </c>
      <c r="Y271" s="18">
        <v>0.71</v>
      </c>
      <c r="Z271" s="18"/>
      <c r="AA271" s="19">
        <v>2.2143440282408582</v>
      </c>
      <c r="AB271" s="19">
        <v>11.309272049594229</v>
      </c>
      <c r="AC271" s="19">
        <v>2.77</v>
      </c>
      <c r="AD271" s="19">
        <v>0.71</v>
      </c>
      <c r="AE271" s="20">
        <f t="shared" si="21"/>
        <v>0.13735074009483178</v>
      </c>
      <c r="AF271" s="20">
        <f t="shared" si="22"/>
        <v>2.101150780077647E-3</v>
      </c>
      <c r="AG271" s="20">
        <f t="shared" si="23"/>
        <v>0.82411352104678892</v>
      </c>
      <c r="AH271" s="20">
        <f t="shared" si="24"/>
        <v>0</v>
      </c>
      <c r="AI271" s="20">
        <f t="shared" si="24"/>
        <v>0</v>
      </c>
      <c r="AJ271" s="21">
        <v>38268622</v>
      </c>
      <c r="AK271" s="21">
        <v>585422</v>
      </c>
      <c r="AL271" s="21">
        <v>229614262</v>
      </c>
      <c r="AM271" s="21">
        <v>10151394</v>
      </c>
      <c r="AN271" s="21">
        <v>0</v>
      </c>
      <c r="AO271" s="21">
        <v>0</v>
      </c>
      <c r="AP271" s="22">
        <v>12</v>
      </c>
      <c r="AQ271" s="22">
        <v>86</v>
      </c>
      <c r="AR271" s="23">
        <v>2662284</v>
      </c>
      <c r="AS271" s="23">
        <v>682.81749000000002</v>
      </c>
      <c r="AT271" s="24">
        <v>14.070667</v>
      </c>
      <c r="AU271" s="25">
        <v>96.076977999999997</v>
      </c>
      <c r="AV271" s="26">
        <v>12</v>
      </c>
      <c r="AW271" s="26">
        <v>85</v>
      </c>
      <c r="AX271" s="26">
        <v>349324</v>
      </c>
      <c r="AY271" s="26">
        <v>5697.6922999999997</v>
      </c>
      <c r="AZ271" s="27">
        <v>10.770472</v>
      </c>
      <c r="BA271" s="28">
        <v>613.66837999999996</v>
      </c>
      <c r="BB271" s="29">
        <v>12</v>
      </c>
      <c r="BC271" s="29">
        <v>64</v>
      </c>
      <c r="BD271" s="29">
        <v>5537</v>
      </c>
      <c r="BE271" s="29">
        <v>361775.5</v>
      </c>
      <c r="BF271" s="29">
        <v>7.4949823999999996</v>
      </c>
      <c r="BG271" s="29">
        <v>27115.01</v>
      </c>
    </row>
    <row r="272" spans="1:59" s="30" customFormat="1" x14ac:dyDescent="0.35">
      <c r="A272" s="12">
        <v>2016</v>
      </c>
      <c r="B272" s="12" t="s">
        <v>325</v>
      </c>
      <c r="C272" s="13" t="s">
        <v>326</v>
      </c>
      <c r="D272" s="14" t="s">
        <v>374</v>
      </c>
      <c r="E272" s="15">
        <v>45935.076007589596</v>
      </c>
      <c r="F272" s="15">
        <v>319008.40000000002</v>
      </c>
      <c r="G272" s="12">
        <v>5.4</v>
      </c>
      <c r="H272" s="16">
        <v>6944767</v>
      </c>
      <c r="I272" s="17">
        <f t="shared" si="20"/>
        <v>1</v>
      </c>
      <c r="J272" s="17">
        <v>0</v>
      </c>
      <c r="K272" s="17">
        <v>40.39</v>
      </c>
      <c r="L272" s="17">
        <v>1.702</v>
      </c>
      <c r="M272" s="17">
        <v>2.52</v>
      </c>
      <c r="N272" s="17">
        <v>42.43</v>
      </c>
      <c r="O272" s="17">
        <v>0</v>
      </c>
      <c r="P272" s="18">
        <v>1624</v>
      </c>
      <c r="Q272" s="18">
        <v>3219</v>
      </c>
      <c r="R272" s="17">
        <v>44530763</v>
      </c>
      <c r="S272" s="17">
        <v>11740</v>
      </c>
      <c r="T272" s="17">
        <v>36372</v>
      </c>
      <c r="U272" s="18" t="s">
        <v>62</v>
      </c>
      <c r="V272" s="18" t="s">
        <v>62</v>
      </c>
      <c r="W272" s="18" t="s">
        <v>62</v>
      </c>
      <c r="X272" s="18" t="s">
        <v>62</v>
      </c>
      <c r="Y272" s="18" t="s">
        <v>62</v>
      </c>
      <c r="Z272" s="18"/>
      <c r="AA272" s="19">
        <v>2.2143440282408582</v>
      </c>
      <c r="AB272" s="19">
        <v>11.309272049594229</v>
      </c>
      <c r="AC272" s="19">
        <v>3.2924726584307722</v>
      </c>
      <c r="AD272" s="19">
        <v>0.65636700530415037</v>
      </c>
      <c r="AE272" s="20">
        <f t="shared" si="21"/>
        <v>5.7571172164843191E-2</v>
      </c>
      <c r="AF272" s="20">
        <f t="shared" si="22"/>
        <v>3.3805072221969177E-4</v>
      </c>
      <c r="AG272" s="20">
        <f t="shared" si="23"/>
        <v>0.8860785898764808</v>
      </c>
      <c r="AH272" s="20">
        <f t="shared" si="24"/>
        <v>0</v>
      </c>
      <c r="AI272" s="20">
        <f t="shared" si="24"/>
        <v>0</v>
      </c>
      <c r="AJ272" s="21">
        <v>33278638</v>
      </c>
      <c r="AK272" s="21">
        <v>195408</v>
      </c>
      <c r="AL272" s="21">
        <v>512191910</v>
      </c>
      <c r="AM272" s="21">
        <v>32377477</v>
      </c>
      <c r="AN272" s="21">
        <v>0</v>
      </c>
      <c r="AO272" s="21">
        <v>0</v>
      </c>
      <c r="AP272" s="22">
        <v>5</v>
      </c>
      <c r="AQ272" s="22">
        <v>34</v>
      </c>
      <c r="AR272" s="23">
        <v>2725510</v>
      </c>
      <c r="AS272" s="23">
        <v>1030.1063999999999</v>
      </c>
      <c r="AT272" s="24">
        <v>12.152953999999999</v>
      </c>
      <c r="AU272" s="25">
        <v>125.18836</v>
      </c>
      <c r="AV272" s="26">
        <v>5</v>
      </c>
      <c r="AW272" s="26">
        <v>25</v>
      </c>
      <c r="AX272" s="26">
        <v>318197</v>
      </c>
      <c r="AY272" s="26">
        <v>7742.6241</v>
      </c>
      <c r="AZ272" s="27">
        <v>10.411877</v>
      </c>
      <c r="BA272" s="28">
        <v>806.15247999999997</v>
      </c>
      <c r="BB272" s="29">
        <v>4</v>
      </c>
      <c r="BC272" s="29">
        <v>21</v>
      </c>
      <c r="BD272" s="29">
        <v>8130</v>
      </c>
      <c r="BE272" s="29">
        <v>153502.01</v>
      </c>
      <c r="BF272" s="29">
        <v>6.0678276999999996</v>
      </c>
      <c r="BG272" s="29">
        <v>9314.2374</v>
      </c>
    </row>
    <row r="273" spans="1:59" s="30" customFormat="1" x14ac:dyDescent="0.35">
      <c r="A273" s="12">
        <v>2013</v>
      </c>
      <c r="B273" s="12" t="s">
        <v>314</v>
      </c>
      <c r="C273" s="13" t="s">
        <v>315</v>
      </c>
      <c r="D273" s="14" t="s">
        <v>375</v>
      </c>
      <c r="E273" s="15">
        <v>48999.644909921481</v>
      </c>
      <c r="F273" s="15">
        <v>318347.90000000002</v>
      </c>
      <c r="G273" s="12">
        <v>7.8</v>
      </c>
      <c r="H273" s="16">
        <v>6496943</v>
      </c>
      <c r="I273" s="17">
        <f t="shared" si="20"/>
        <v>1</v>
      </c>
      <c r="J273" s="17">
        <v>0</v>
      </c>
      <c r="K273" s="17">
        <v>45.02</v>
      </c>
      <c r="L273" s="17">
        <v>3.4830000000000001</v>
      </c>
      <c r="M273" s="17">
        <v>3.73</v>
      </c>
      <c r="N273" s="17">
        <v>51.99</v>
      </c>
      <c r="O273" s="17">
        <v>0</v>
      </c>
      <c r="P273" s="18">
        <v>4040</v>
      </c>
      <c r="Q273" s="18">
        <v>1215</v>
      </c>
      <c r="R273" s="17">
        <v>38117748</v>
      </c>
      <c r="S273" s="17">
        <v>78204</v>
      </c>
      <c r="T273" s="17">
        <v>21033</v>
      </c>
      <c r="U273" s="18">
        <v>1.79</v>
      </c>
      <c r="V273" s="18">
        <v>2.39</v>
      </c>
      <c r="W273" s="18">
        <v>22.64</v>
      </c>
      <c r="X273" s="18">
        <v>3.76</v>
      </c>
      <c r="Y273" s="18">
        <v>0.77</v>
      </c>
      <c r="Z273" s="18">
        <v>1.79</v>
      </c>
      <c r="AA273" s="19">
        <v>2.39</v>
      </c>
      <c r="AB273" s="19">
        <v>22.64</v>
      </c>
      <c r="AC273" s="19">
        <v>3.76</v>
      </c>
      <c r="AD273" s="19">
        <v>0.77</v>
      </c>
      <c r="AE273" s="20">
        <f t="shared" si="21"/>
        <v>0.24223164207836767</v>
      </c>
      <c r="AF273" s="20">
        <f t="shared" si="22"/>
        <v>3.6462724227339692E-3</v>
      </c>
      <c r="AG273" s="20">
        <f t="shared" si="23"/>
        <v>0.55033673415293993</v>
      </c>
      <c r="AH273" s="20">
        <f t="shared" si="24"/>
        <v>0</v>
      </c>
      <c r="AI273" s="20">
        <f t="shared" si="24"/>
        <v>9.6621920921586092E-7</v>
      </c>
      <c r="AJ273" s="21">
        <v>33869638</v>
      </c>
      <c r="AK273" s="21">
        <v>509834</v>
      </c>
      <c r="AL273" s="21">
        <v>76949922</v>
      </c>
      <c r="AM273" s="21">
        <v>28493814</v>
      </c>
      <c r="AN273" s="21">
        <v>0</v>
      </c>
      <c r="AO273" s="21">
        <v>135.1</v>
      </c>
      <c r="AP273" s="22">
        <v>3</v>
      </c>
      <c r="AQ273" s="22">
        <v>90</v>
      </c>
      <c r="AR273" s="23">
        <v>2738547</v>
      </c>
      <c r="AS273" s="23">
        <v>1244.7574999999999</v>
      </c>
      <c r="AT273" s="24">
        <v>9.9816549999999999</v>
      </c>
      <c r="AU273" s="25">
        <v>124.2474</v>
      </c>
      <c r="AV273" s="26">
        <v>2</v>
      </c>
      <c r="AW273" s="26">
        <v>88</v>
      </c>
      <c r="AX273" s="26">
        <v>469382</v>
      </c>
      <c r="AY273" s="26">
        <v>5960.7819</v>
      </c>
      <c r="AZ273" s="27">
        <v>9.9979154000000001</v>
      </c>
      <c r="BA273" s="28">
        <v>595.95393999999999</v>
      </c>
      <c r="BB273" s="29">
        <v>2</v>
      </c>
      <c r="BC273" s="29">
        <v>82</v>
      </c>
      <c r="BD273" s="29">
        <v>1191</v>
      </c>
      <c r="BE273" s="29">
        <v>1571627.6</v>
      </c>
      <c r="BF273" s="29">
        <v>6.2906342000000004</v>
      </c>
      <c r="BG273" s="29">
        <v>98865.343999999997</v>
      </c>
    </row>
    <row r="274" spans="1:59" s="30" customFormat="1" x14ac:dyDescent="0.35">
      <c r="A274" s="12">
        <v>2015</v>
      </c>
      <c r="B274" s="12" t="s">
        <v>351</v>
      </c>
      <c r="C274" s="13" t="s">
        <v>352</v>
      </c>
      <c r="D274" s="14" t="s">
        <v>376</v>
      </c>
      <c r="E274" s="15">
        <v>54779.073203599488</v>
      </c>
      <c r="F274" s="15">
        <v>315687.8</v>
      </c>
      <c r="G274" s="12">
        <v>4.5999999999999996</v>
      </c>
      <c r="H274" s="16">
        <v>5762927</v>
      </c>
      <c r="I274" s="17">
        <f t="shared" si="20"/>
        <v>1</v>
      </c>
      <c r="J274" s="17">
        <v>0</v>
      </c>
      <c r="K274" s="17">
        <v>42.6</v>
      </c>
      <c r="L274" s="17">
        <v>1.8220000000000001</v>
      </c>
      <c r="M274" s="17">
        <v>2.62</v>
      </c>
      <c r="N274" s="17">
        <v>44.13</v>
      </c>
      <c r="O274" s="17">
        <v>0</v>
      </c>
      <c r="P274" s="18">
        <v>7214</v>
      </c>
      <c r="Q274" s="18">
        <v>469</v>
      </c>
      <c r="R274" s="17">
        <v>45194700</v>
      </c>
      <c r="S274" s="17">
        <v>54238</v>
      </c>
      <c r="T274" s="17">
        <v>33509</v>
      </c>
      <c r="U274" s="18" t="s">
        <v>62</v>
      </c>
      <c r="V274" s="18">
        <v>2.27</v>
      </c>
      <c r="W274" s="18" t="s">
        <v>62</v>
      </c>
      <c r="X274" s="18">
        <v>3.17</v>
      </c>
      <c r="Y274" s="18">
        <v>0.72</v>
      </c>
      <c r="Z274" s="18"/>
      <c r="AA274" s="19">
        <v>2.27</v>
      </c>
      <c r="AB274" s="19">
        <v>12.08771849023859</v>
      </c>
      <c r="AC274" s="19">
        <v>3.17</v>
      </c>
      <c r="AD274" s="19">
        <v>0.72</v>
      </c>
      <c r="AE274" s="20">
        <f t="shared" si="21"/>
        <v>0.17192398101769565</v>
      </c>
      <c r="AF274" s="20">
        <f t="shared" si="22"/>
        <v>2.7938790276575004E-3</v>
      </c>
      <c r="AG274" s="20">
        <f t="shared" si="23"/>
        <v>0.78562190905857388</v>
      </c>
      <c r="AH274" s="20">
        <f t="shared" si="24"/>
        <v>0</v>
      </c>
      <c r="AI274" s="20">
        <f t="shared" si="24"/>
        <v>0</v>
      </c>
      <c r="AJ274" s="21">
        <v>43384686</v>
      </c>
      <c r="AK274" s="21">
        <v>705030</v>
      </c>
      <c r="AL274" s="21">
        <v>198250178</v>
      </c>
      <c r="AM274" s="21">
        <v>10008183</v>
      </c>
      <c r="AN274" s="21">
        <v>0</v>
      </c>
      <c r="AO274" s="21">
        <v>0</v>
      </c>
      <c r="AP274" s="22">
        <v>12</v>
      </c>
      <c r="AQ274" s="22">
        <v>85</v>
      </c>
      <c r="AR274" s="23">
        <v>2647224</v>
      </c>
      <c r="AS274" s="23">
        <v>667.83124999999995</v>
      </c>
      <c r="AT274" s="24">
        <v>14.114604</v>
      </c>
      <c r="AU274" s="25">
        <v>94.261734000000004</v>
      </c>
      <c r="AV274" s="26">
        <v>12</v>
      </c>
      <c r="AW274" s="26">
        <v>85</v>
      </c>
      <c r="AX274" s="26">
        <v>347456</v>
      </c>
      <c r="AY274" s="26">
        <v>5639.5877</v>
      </c>
      <c r="AZ274" s="27">
        <v>10.894772</v>
      </c>
      <c r="BA274" s="28">
        <v>614.42020000000002</v>
      </c>
      <c r="BB274" s="29">
        <v>12</v>
      </c>
      <c r="BC274" s="29">
        <v>63</v>
      </c>
      <c r="BD274" s="29">
        <v>5529</v>
      </c>
      <c r="BE274" s="29">
        <v>361274.66</v>
      </c>
      <c r="BF274" s="29">
        <v>7.5765235000000004</v>
      </c>
      <c r="BG274" s="29">
        <v>27372.059000000001</v>
      </c>
    </row>
    <row r="275" spans="1:59" s="30" customFormat="1" x14ac:dyDescent="0.35">
      <c r="A275" s="12">
        <v>2014</v>
      </c>
      <c r="B275" s="12" t="s">
        <v>304</v>
      </c>
      <c r="C275" s="13" t="s">
        <v>305</v>
      </c>
      <c r="D275" s="14" t="s">
        <v>377</v>
      </c>
      <c r="E275" s="15">
        <v>58924.040617736639</v>
      </c>
      <c r="F275" s="15">
        <v>315399</v>
      </c>
      <c r="G275" s="12">
        <v>5</v>
      </c>
      <c r="H275" s="16">
        <v>5352637</v>
      </c>
      <c r="I275" s="17">
        <f t="shared" si="20"/>
        <v>1</v>
      </c>
      <c r="J275" s="17">
        <v>0</v>
      </c>
      <c r="K275" s="17">
        <v>45.67</v>
      </c>
      <c r="L275" s="17">
        <v>3.117</v>
      </c>
      <c r="M275" s="17">
        <v>4.37</v>
      </c>
      <c r="N275" s="17">
        <v>46.16</v>
      </c>
      <c r="O275" s="17">
        <v>0</v>
      </c>
      <c r="P275" s="18">
        <v>7155</v>
      </c>
      <c r="Q275" s="18">
        <v>261</v>
      </c>
      <c r="R275" s="17">
        <v>38473611</v>
      </c>
      <c r="S275" s="17">
        <v>25814</v>
      </c>
      <c r="T275" s="17">
        <v>40220</v>
      </c>
      <c r="U275" s="18">
        <v>2.69</v>
      </c>
      <c r="V275" s="18">
        <v>1.93</v>
      </c>
      <c r="W275" s="18" t="s">
        <v>62</v>
      </c>
      <c r="X275" s="18">
        <v>5.21</v>
      </c>
      <c r="Y275" s="18"/>
      <c r="Z275" s="18">
        <v>2.69</v>
      </c>
      <c r="AA275" s="19">
        <v>1.93</v>
      </c>
      <c r="AB275" s="19">
        <v>20.48845299552563</v>
      </c>
      <c r="AC275" s="19">
        <v>5.21</v>
      </c>
      <c r="AD275" s="19">
        <v>0.68548682032632846</v>
      </c>
      <c r="AE275" s="20">
        <f t="shared" si="21"/>
        <v>0.15788278247384113</v>
      </c>
      <c r="AF275" s="20">
        <f t="shared" si="22"/>
        <v>3.4071282336497761E-4</v>
      </c>
      <c r="AG275" s="20">
        <f t="shared" si="23"/>
        <v>0.84177650470279386</v>
      </c>
      <c r="AH275" s="20">
        <f t="shared" si="24"/>
        <v>0</v>
      </c>
      <c r="AI275" s="20">
        <f t="shared" si="24"/>
        <v>0</v>
      </c>
      <c r="AJ275" s="21">
        <v>35538276</v>
      </c>
      <c r="AK275" s="21">
        <v>76692</v>
      </c>
      <c r="AL275" s="21">
        <v>189477822</v>
      </c>
      <c r="AM275" s="21">
        <v>0</v>
      </c>
      <c r="AN275" s="21">
        <v>0</v>
      </c>
      <c r="AO275" s="21">
        <v>0</v>
      </c>
      <c r="AP275" s="22">
        <v>2</v>
      </c>
      <c r="AQ275" s="22">
        <v>40</v>
      </c>
      <c r="AR275" s="23">
        <v>2193520</v>
      </c>
      <c r="AS275" s="23">
        <v>687.36293000000001</v>
      </c>
      <c r="AT275" s="24">
        <v>12.180655</v>
      </c>
      <c r="AU275" s="25">
        <v>83.725306000000003</v>
      </c>
      <c r="AV275" s="26">
        <v>2</v>
      </c>
      <c r="AW275" s="26">
        <v>41</v>
      </c>
      <c r="AX275" s="26">
        <v>360237</v>
      </c>
      <c r="AY275" s="26">
        <v>4656.5084999999999</v>
      </c>
      <c r="AZ275" s="27">
        <v>10.080067</v>
      </c>
      <c r="BA275" s="28">
        <v>469.37916000000001</v>
      </c>
      <c r="BB275" s="29">
        <v>2</v>
      </c>
      <c r="BC275" s="29">
        <v>31</v>
      </c>
      <c r="BD275" s="29">
        <v>19234</v>
      </c>
      <c r="BE275" s="29">
        <v>65466.483</v>
      </c>
      <c r="BF275" s="29">
        <v>7.4742272999999999</v>
      </c>
      <c r="BG275" s="29">
        <v>4893.1138000000001</v>
      </c>
    </row>
    <row r="276" spans="1:59" s="30" customFormat="1" x14ac:dyDescent="0.35">
      <c r="A276" s="12">
        <v>2020</v>
      </c>
      <c r="B276" s="12" t="s">
        <v>370</v>
      </c>
      <c r="C276" s="13" t="s">
        <v>371</v>
      </c>
      <c r="D276" s="14" t="s">
        <v>378</v>
      </c>
      <c r="E276" s="15">
        <v>51249.947778976893</v>
      </c>
      <c r="F276" s="15">
        <v>315276.2</v>
      </c>
      <c r="G276" s="12" t="s">
        <v>62</v>
      </c>
      <c r="H276" s="16">
        <v>6151737</v>
      </c>
      <c r="I276" s="17">
        <f t="shared" si="20"/>
        <v>0</v>
      </c>
      <c r="J276" s="17">
        <v>3</v>
      </c>
      <c r="K276" s="17">
        <v>36.130000000000003</v>
      </c>
      <c r="L276" s="17">
        <v>1.891</v>
      </c>
      <c r="M276" s="17">
        <v>2.0299999999999998</v>
      </c>
      <c r="N276" s="17">
        <v>33.270000000000003</v>
      </c>
      <c r="O276" s="17">
        <v>0</v>
      </c>
      <c r="P276" s="18">
        <v>4765</v>
      </c>
      <c r="Q276" s="18">
        <v>1222</v>
      </c>
      <c r="R276" s="17">
        <v>54132746</v>
      </c>
      <c r="S276" s="17">
        <v>83728</v>
      </c>
      <c r="T276" s="17">
        <v>48206</v>
      </c>
      <c r="U276" s="18">
        <v>1.55</v>
      </c>
      <c r="V276" s="18" t="s">
        <v>62</v>
      </c>
      <c r="W276" s="18">
        <v>9.19</v>
      </c>
      <c r="X276" s="18">
        <v>2.23</v>
      </c>
      <c r="Y276" s="18" t="s">
        <v>62</v>
      </c>
      <c r="Z276" s="18">
        <v>1.55</v>
      </c>
      <c r="AA276" s="19">
        <v>2.127327759928813</v>
      </c>
      <c r="AB276" s="19">
        <v>9.19</v>
      </c>
      <c r="AC276" s="19">
        <v>2.23</v>
      </c>
      <c r="AD276" s="19">
        <v>0.5848556097000881</v>
      </c>
      <c r="AE276" s="20">
        <f t="shared" si="21"/>
        <v>0.32859040436060233</v>
      </c>
      <c r="AF276" s="20">
        <f t="shared" si="22"/>
        <v>1.9875706953141757E-3</v>
      </c>
      <c r="AG276" s="20">
        <f t="shared" si="23"/>
        <v>0.66942202494408354</v>
      </c>
      <c r="AH276" s="20">
        <f t="shared" si="24"/>
        <v>0</v>
      </c>
      <c r="AI276" s="20">
        <f t="shared" si="24"/>
        <v>0</v>
      </c>
      <c r="AJ276" s="21">
        <v>60847984</v>
      </c>
      <c r="AK276" s="21">
        <v>368056</v>
      </c>
      <c r="AL276" s="21">
        <v>123962782</v>
      </c>
      <c r="AM276" s="21">
        <v>0</v>
      </c>
      <c r="AN276" s="21">
        <v>0</v>
      </c>
      <c r="AO276" s="21">
        <v>0</v>
      </c>
      <c r="AP276" s="22">
        <v>1</v>
      </c>
      <c r="AQ276" s="22">
        <v>1</v>
      </c>
      <c r="AR276" s="23">
        <v>2833918</v>
      </c>
      <c r="AS276" s="23">
        <v>1027.74</v>
      </c>
      <c r="AT276" s="24">
        <v>11.223233</v>
      </c>
      <c r="AU276" s="25">
        <v>115.34566</v>
      </c>
      <c r="AV276" s="26">
        <v>4</v>
      </c>
      <c r="AW276" s="26">
        <v>45</v>
      </c>
      <c r="AX276" s="26">
        <v>387872</v>
      </c>
      <c r="AY276" s="26">
        <v>6000.9159</v>
      </c>
      <c r="AZ276" s="27">
        <v>8.9332171999999996</v>
      </c>
      <c r="BA276" s="28">
        <v>536.07484999999997</v>
      </c>
      <c r="BB276" s="29">
        <v>4</v>
      </c>
      <c r="BC276" s="29">
        <v>38</v>
      </c>
      <c r="BD276" s="29">
        <v>10108</v>
      </c>
      <c r="BE276" s="29">
        <v>105723.45</v>
      </c>
      <c r="BF276" s="29">
        <v>6.8419641999999996</v>
      </c>
      <c r="BG276" s="29">
        <v>7233.5609000000004</v>
      </c>
    </row>
    <row r="277" spans="1:59" s="30" customFormat="1" x14ac:dyDescent="0.35">
      <c r="A277" s="12">
        <v>2010</v>
      </c>
      <c r="B277" s="12" t="s">
        <v>318</v>
      </c>
      <c r="C277" s="13" t="s">
        <v>319</v>
      </c>
      <c r="D277" s="14" t="s">
        <v>379</v>
      </c>
      <c r="E277" s="15">
        <v>58010.869651176232</v>
      </c>
      <c r="F277" s="15">
        <v>308091.90000000002</v>
      </c>
      <c r="G277" s="12">
        <v>7.4</v>
      </c>
      <c r="H277" s="16">
        <v>5310934</v>
      </c>
      <c r="I277" s="17">
        <f t="shared" si="20"/>
        <v>0</v>
      </c>
      <c r="J277" s="17">
        <v>0</v>
      </c>
      <c r="K277" s="17">
        <v>44.27</v>
      </c>
      <c r="L277" s="17">
        <v>2.7050000000000001</v>
      </c>
      <c r="M277" s="17">
        <v>4.37</v>
      </c>
      <c r="N277" s="17">
        <v>49.29</v>
      </c>
      <c r="O277" s="17">
        <v>0</v>
      </c>
      <c r="P277" s="18">
        <v>8191</v>
      </c>
      <c r="Q277" s="18">
        <v>542</v>
      </c>
      <c r="R277" s="17">
        <v>32946107</v>
      </c>
      <c r="S277" s="17">
        <v>56597</v>
      </c>
      <c r="T277" s="17">
        <v>44268</v>
      </c>
      <c r="U277" s="18">
        <v>2.42</v>
      </c>
      <c r="V277" s="18">
        <v>1.75</v>
      </c>
      <c r="W277" s="18">
        <v>16.91</v>
      </c>
      <c r="X277" s="18">
        <v>5.96</v>
      </c>
      <c r="Y277" s="18">
        <v>0.84</v>
      </c>
      <c r="Z277" s="18">
        <v>2.42</v>
      </c>
      <c r="AA277" s="19">
        <v>1.75</v>
      </c>
      <c r="AB277" s="19">
        <v>16.91</v>
      </c>
      <c r="AC277" s="19">
        <v>5.96</v>
      </c>
      <c r="AD277" s="19">
        <v>0.84</v>
      </c>
      <c r="AE277" s="20">
        <f t="shared" si="21"/>
        <v>0.28306327793034097</v>
      </c>
      <c r="AF277" s="20">
        <f t="shared" si="22"/>
        <v>1.1320576785615588E-3</v>
      </c>
      <c r="AG277" s="20">
        <f t="shared" si="23"/>
        <v>0.60415422704893018</v>
      </c>
      <c r="AH277" s="20">
        <f t="shared" si="24"/>
        <v>0</v>
      </c>
      <c r="AI277" s="20">
        <f t="shared" si="24"/>
        <v>0</v>
      </c>
      <c r="AJ277" s="21">
        <v>34170398</v>
      </c>
      <c r="AK277" s="21">
        <v>136658</v>
      </c>
      <c r="AL277" s="21">
        <v>72931362</v>
      </c>
      <c r="AM277" s="21">
        <v>13478046</v>
      </c>
      <c r="AN277" s="21">
        <v>0</v>
      </c>
      <c r="AO277" s="21">
        <v>0</v>
      </c>
      <c r="AP277" s="22">
        <v>5</v>
      </c>
      <c r="AQ277" s="22">
        <v>175</v>
      </c>
      <c r="AR277" s="23">
        <v>2300291</v>
      </c>
      <c r="AS277" s="23">
        <v>814</v>
      </c>
      <c r="AT277" s="24">
        <v>10.59</v>
      </c>
      <c r="AU277" s="31">
        <v>86.19</v>
      </c>
      <c r="AV277" s="26">
        <v>5</v>
      </c>
      <c r="AW277" s="26">
        <v>171</v>
      </c>
      <c r="AX277" s="26">
        <v>276463</v>
      </c>
      <c r="AY277" s="26">
        <v>6787</v>
      </c>
      <c r="AZ277" s="27">
        <v>8.3800000000000008</v>
      </c>
      <c r="BA277" s="28">
        <v>568.83000000000004</v>
      </c>
      <c r="BB277" s="29">
        <v>4</v>
      </c>
      <c r="BC277" s="29">
        <v>116</v>
      </c>
      <c r="BD277" s="29">
        <v>10150</v>
      </c>
      <c r="BE277" s="29">
        <v>187174</v>
      </c>
      <c r="BF277" s="29">
        <v>6.29</v>
      </c>
      <c r="BG277" s="29">
        <v>11767.47</v>
      </c>
    </row>
    <row r="278" spans="1:59" s="30" customFormat="1" x14ac:dyDescent="0.35">
      <c r="A278" s="12">
        <v>2011</v>
      </c>
      <c r="B278" s="12" t="s">
        <v>318</v>
      </c>
      <c r="C278" s="13" t="s">
        <v>319</v>
      </c>
      <c r="D278" s="14" t="s">
        <v>380</v>
      </c>
      <c r="E278" s="15">
        <v>58955.620560279203</v>
      </c>
      <c r="F278" s="15">
        <v>315213.3</v>
      </c>
      <c r="G278" s="12">
        <v>6.5</v>
      </c>
      <c r="H278" s="16">
        <v>5346620</v>
      </c>
      <c r="I278" s="17">
        <f t="shared" si="20"/>
        <v>0</v>
      </c>
      <c r="J278" s="17">
        <v>0</v>
      </c>
      <c r="K278" s="17">
        <v>45.02</v>
      </c>
      <c r="L278" s="17">
        <v>3.4670000000000001</v>
      </c>
      <c r="M278" s="17">
        <v>4</v>
      </c>
      <c r="N278" s="17">
        <v>55.64</v>
      </c>
      <c r="O278" s="17">
        <v>0</v>
      </c>
      <c r="P278" s="18">
        <v>8472</v>
      </c>
      <c r="Q278" s="18">
        <v>534</v>
      </c>
      <c r="R278" s="17">
        <v>32618199</v>
      </c>
      <c r="S278" s="17">
        <v>52459</v>
      </c>
      <c r="T278" s="17">
        <v>41421</v>
      </c>
      <c r="U278" s="18">
        <v>2.46</v>
      </c>
      <c r="V278" s="18">
        <v>1.93</v>
      </c>
      <c r="W278" s="18" t="s">
        <v>62</v>
      </c>
      <c r="X278" s="18">
        <v>5.88</v>
      </c>
      <c r="Y278" s="18">
        <v>0.9</v>
      </c>
      <c r="Z278" s="18">
        <v>2.46</v>
      </c>
      <c r="AA278" s="19">
        <v>1.93</v>
      </c>
      <c r="AB278" s="19">
        <v>22.758921780738341</v>
      </c>
      <c r="AC278" s="19">
        <v>5.88</v>
      </c>
      <c r="AD278" s="19">
        <v>0.9</v>
      </c>
      <c r="AE278" s="20">
        <f t="shared" si="21"/>
        <v>0.32373523241946922</v>
      </c>
      <c r="AF278" s="20">
        <f t="shared" si="22"/>
        <v>1.0578699228771854E-3</v>
      </c>
      <c r="AG278" s="20">
        <f t="shared" si="23"/>
        <v>0.56136502803925525</v>
      </c>
      <c r="AH278" s="20">
        <f t="shared" si="24"/>
        <v>0</v>
      </c>
      <c r="AI278" s="20">
        <f t="shared" si="24"/>
        <v>0</v>
      </c>
      <c r="AJ278" s="21">
        <v>34006784</v>
      </c>
      <c r="AK278" s="21">
        <v>111124</v>
      </c>
      <c r="AL278" s="21">
        <v>58968618</v>
      </c>
      <c r="AM278" s="21">
        <v>11958525</v>
      </c>
      <c r="AN278" s="21">
        <v>0</v>
      </c>
      <c r="AO278" s="21">
        <v>0</v>
      </c>
      <c r="AP278" s="22">
        <v>5</v>
      </c>
      <c r="AQ278" s="22">
        <v>175</v>
      </c>
      <c r="AR278" s="23">
        <v>2308736</v>
      </c>
      <c r="AS278" s="23">
        <v>813</v>
      </c>
      <c r="AT278" s="24">
        <v>10.96</v>
      </c>
      <c r="AU278" s="25">
        <v>89.14</v>
      </c>
      <c r="AV278" s="26">
        <v>5</v>
      </c>
      <c r="AW278" s="26">
        <v>171</v>
      </c>
      <c r="AX278" s="26">
        <v>276286</v>
      </c>
      <c r="AY278" s="26">
        <v>6748</v>
      </c>
      <c r="AZ278" s="27">
        <v>8.6300000000000008</v>
      </c>
      <c r="BA278" s="28">
        <v>582.1</v>
      </c>
      <c r="BB278" s="29">
        <v>4</v>
      </c>
      <c r="BC278" s="29">
        <v>118</v>
      </c>
      <c r="BD278" s="29">
        <v>10673</v>
      </c>
      <c r="BE278" s="29">
        <v>184412</v>
      </c>
      <c r="BF278" s="29">
        <v>6.47</v>
      </c>
      <c r="BG278" s="29">
        <v>11926.73</v>
      </c>
    </row>
    <row r="279" spans="1:59" s="30" customFormat="1" x14ac:dyDescent="0.35">
      <c r="A279" s="12">
        <v>2018</v>
      </c>
      <c r="B279" s="12" t="s">
        <v>370</v>
      </c>
      <c r="C279" s="13" t="s">
        <v>371</v>
      </c>
      <c r="D279" s="14" t="s">
        <v>381</v>
      </c>
      <c r="E279" s="15">
        <v>51286.829581393104</v>
      </c>
      <c r="F279" s="15">
        <v>314182.40000000002</v>
      </c>
      <c r="G279" s="12">
        <v>3.2</v>
      </c>
      <c r="H279" s="16">
        <v>6125986</v>
      </c>
      <c r="I279" s="17">
        <f t="shared" si="20"/>
        <v>0</v>
      </c>
      <c r="J279" s="17">
        <v>3</v>
      </c>
      <c r="K279" s="17">
        <v>39.08</v>
      </c>
      <c r="L279" s="17">
        <v>2.6</v>
      </c>
      <c r="M279" s="17">
        <v>3.15</v>
      </c>
      <c r="N279" s="17">
        <v>38.81</v>
      </c>
      <c r="O279" s="17">
        <v>0</v>
      </c>
      <c r="P279" s="18">
        <v>5320</v>
      </c>
      <c r="Q279" s="18">
        <v>1598</v>
      </c>
      <c r="R279" s="17">
        <v>65623292</v>
      </c>
      <c r="S279" s="17">
        <v>93747</v>
      </c>
      <c r="T279" s="17">
        <v>47936</v>
      </c>
      <c r="U279" s="18" t="s">
        <v>62</v>
      </c>
      <c r="V279" s="18">
        <v>1.8</v>
      </c>
      <c r="W279" s="18">
        <v>16.149999999999999</v>
      </c>
      <c r="X279" s="18">
        <v>3.3</v>
      </c>
      <c r="Y279" s="18">
        <v>0.85</v>
      </c>
      <c r="Z279" s="18"/>
      <c r="AA279" s="19">
        <v>1.8</v>
      </c>
      <c r="AB279" s="19">
        <v>16.149999999999999</v>
      </c>
      <c r="AC279" s="19">
        <v>3.3</v>
      </c>
      <c r="AD279" s="19">
        <v>0.85</v>
      </c>
      <c r="AE279" s="20">
        <f t="shared" si="21"/>
        <v>0.37167781330350358</v>
      </c>
      <c r="AF279" s="20">
        <f t="shared" si="22"/>
        <v>2.2449822268094228E-3</v>
      </c>
      <c r="AG279" s="20">
        <f t="shared" si="23"/>
        <v>0.57252763948355367</v>
      </c>
      <c r="AH279" s="20">
        <f t="shared" si="24"/>
        <v>0</v>
      </c>
      <c r="AI279" s="20">
        <f t="shared" si="24"/>
        <v>0</v>
      </c>
      <c r="AJ279" s="21">
        <v>73956358</v>
      </c>
      <c r="AK279" s="21">
        <v>446706</v>
      </c>
      <c r="AL279" s="21">
        <v>113921406</v>
      </c>
      <c r="AM279" s="21">
        <v>10655279</v>
      </c>
      <c r="AN279" s="21">
        <v>0</v>
      </c>
      <c r="AO279" s="21">
        <v>0</v>
      </c>
      <c r="AP279" s="22">
        <v>4</v>
      </c>
      <c r="AQ279" s="22">
        <v>75</v>
      </c>
      <c r="AR279" s="23">
        <v>2792459</v>
      </c>
      <c r="AS279" s="23">
        <v>1118</v>
      </c>
      <c r="AT279" s="24">
        <v>11.34</v>
      </c>
      <c r="AU279" s="25">
        <v>126.79</v>
      </c>
      <c r="AV279" s="26">
        <v>4</v>
      </c>
      <c r="AW279" s="26">
        <v>73</v>
      </c>
      <c r="AX279" s="26">
        <v>384493</v>
      </c>
      <c r="AY279" s="26">
        <v>6757.6616000000004</v>
      </c>
      <c r="AZ279" s="27">
        <v>9.4013968000000006</v>
      </c>
      <c r="BA279" s="28">
        <v>635.31457999999998</v>
      </c>
      <c r="BB279" s="29">
        <v>4</v>
      </c>
      <c r="BC279" s="29">
        <v>61</v>
      </c>
      <c r="BD279" s="29">
        <v>8086</v>
      </c>
      <c r="BE279" s="29">
        <v>138014</v>
      </c>
      <c r="BF279" s="29">
        <v>7.22</v>
      </c>
      <c r="BG279" s="29">
        <v>9959.09</v>
      </c>
    </row>
    <row r="280" spans="1:59" s="30" customFormat="1" x14ac:dyDescent="0.35">
      <c r="A280" s="17">
        <v>2006</v>
      </c>
      <c r="B280" s="13" t="s">
        <v>310</v>
      </c>
      <c r="C280" s="13" t="s">
        <v>311</v>
      </c>
      <c r="D280" s="14" t="s">
        <v>382</v>
      </c>
      <c r="E280" s="15">
        <v>49351.308271441318</v>
      </c>
      <c r="F280" s="15">
        <v>312525.5</v>
      </c>
      <c r="G280" s="17">
        <v>5</v>
      </c>
      <c r="H280" s="16">
        <v>6332669</v>
      </c>
      <c r="I280" s="17">
        <f t="shared" si="20"/>
        <v>1</v>
      </c>
      <c r="J280" s="17">
        <v>0</v>
      </c>
      <c r="K280" s="17" t="s">
        <v>62</v>
      </c>
      <c r="L280" s="17">
        <v>2.137</v>
      </c>
      <c r="M280" s="17">
        <v>6.73</v>
      </c>
      <c r="N280" s="17">
        <v>18.61</v>
      </c>
      <c r="O280" s="17">
        <v>0</v>
      </c>
      <c r="P280" s="18">
        <v>5147</v>
      </c>
      <c r="Q280" s="18">
        <v>838</v>
      </c>
      <c r="R280" s="17">
        <v>123526658</v>
      </c>
      <c r="S280" s="17">
        <v>758163</v>
      </c>
      <c r="T280" s="17">
        <v>201523</v>
      </c>
      <c r="U280" s="18">
        <v>1.64</v>
      </c>
      <c r="V280" s="18" t="s">
        <v>62</v>
      </c>
      <c r="W280" s="18" t="s">
        <v>62</v>
      </c>
      <c r="X280" s="18">
        <v>7.52</v>
      </c>
      <c r="Y280" s="18"/>
      <c r="Z280" s="18">
        <v>1.64</v>
      </c>
      <c r="AA280" s="19">
        <v>2.2465548173415608</v>
      </c>
      <c r="AB280" s="19">
        <v>14.13114039693003</v>
      </c>
      <c r="AC280" s="19">
        <v>7.52</v>
      </c>
      <c r="AD280" s="19">
        <v>0.4704061490499184</v>
      </c>
      <c r="AE280" s="20">
        <f t="shared" si="21"/>
        <v>0.69413967001325838</v>
      </c>
      <c r="AF280" s="20">
        <f t="shared" si="22"/>
        <v>3.2535635439301953E-3</v>
      </c>
      <c r="AG280" s="20">
        <f t="shared" si="23"/>
        <v>0.30230036190444703</v>
      </c>
      <c r="AH280" s="20">
        <f t="shared" si="24"/>
        <v>0</v>
      </c>
      <c r="AI280" s="20">
        <f t="shared" si="24"/>
        <v>3.0640453836433518E-4</v>
      </c>
      <c r="AJ280" s="21">
        <v>120992370.72</v>
      </c>
      <c r="AK280" s="21">
        <v>567114.05999999994</v>
      </c>
      <c r="AL280" s="21">
        <v>52692619.420000009</v>
      </c>
      <c r="AM280" s="21">
        <v>0</v>
      </c>
      <c r="AN280" s="21">
        <v>0</v>
      </c>
      <c r="AO280" s="21">
        <v>53408</v>
      </c>
      <c r="AP280" s="23">
        <v>5</v>
      </c>
      <c r="AQ280" s="23">
        <v>118</v>
      </c>
      <c r="AR280" s="23">
        <v>2710178</v>
      </c>
      <c r="AS280" s="23">
        <v>992.75358174506175</v>
      </c>
      <c r="AT280" s="24">
        <v>8.224622409135069</v>
      </c>
      <c r="AU280" s="25">
        <v>81.650233551695379</v>
      </c>
      <c r="AV280" s="26">
        <v>5</v>
      </c>
      <c r="AW280" s="26">
        <v>116</v>
      </c>
      <c r="AX280" s="26">
        <v>332336</v>
      </c>
      <c r="AY280" s="26">
        <v>5975.3780812190098</v>
      </c>
      <c r="AZ280" s="27">
        <v>7.2134161650615241</v>
      </c>
      <c r="BA280" s="28">
        <v>431.02888843419515</v>
      </c>
      <c r="BB280" s="29">
        <v>6</v>
      </c>
      <c r="BC280" s="29">
        <v>88</v>
      </c>
      <c r="BD280" s="29">
        <v>19147</v>
      </c>
      <c r="BE280" s="29">
        <v>215568.46155185319</v>
      </c>
      <c r="BF280" s="29">
        <v>4.9491204015225403</v>
      </c>
      <c r="BG280" s="29">
        <v>10668.742709911039</v>
      </c>
    </row>
    <row r="281" spans="1:59" s="30" customFormat="1" x14ac:dyDescent="0.35">
      <c r="A281" s="12">
        <v>2012</v>
      </c>
      <c r="B281" s="12" t="s">
        <v>314</v>
      </c>
      <c r="C281" s="13" t="s">
        <v>315</v>
      </c>
      <c r="D281" s="14" t="s">
        <v>383</v>
      </c>
      <c r="E281" s="15">
        <v>48290.919477699885</v>
      </c>
      <c r="F281" s="15">
        <v>311754.2</v>
      </c>
      <c r="G281" s="12">
        <v>7.8</v>
      </c>
      <c r="H281" s="16">
        <v>6455752</v>
      </c>
      <c r="I281" s="17">
        <f t="shared" si="20"/>
        <v>1</v>
      </c>
      <c r="J281" s="17">
        <v>0</v>
      </c>
      <c r="K281" s="17">
        <v>45.77</v>
      </c>
      <c r="L281" s="17">
        <v>3.58</v>
      </c>
      <c r="M281" s="17">
        <v>2.75</v>
      </c>
      <c r="N281" s="17">
        <v>54.99</v>
      </c>
      <c r="O281" s="17">
        <v>0</v>
      </c>
      <c r="P281" s="18">
        <v>3190</v>
      </c>
      <c r="Q281" s="18">
        <v>1553</v>
      </c>
      <c r="R281" s="17">
        <v>41740957</v>
      </c>
      <c r="S281" s="17">
        <v>88296</v>
      </c>
      <c r="T281" s="17">
        <v>25299</v>
      </c>
      <c r="U281" s="18" t="s">
        <v>62</v>
      </c>
      <c r="V281" s="18" t="s">
        <v>62</v>
      </c>
      <c r="W281" s="18" t="s">
        <v>62</v>
      </c>
      <c r="X281" s="18" t="s">
        <v>62</v>
      </c>
      <c r="Y281" s="18" t="s">
        <v>62</v>
      </c>
      <c r="Z281" s="18"/>
      <c r="AA281" s="19">
        <v>2.324237813104427</v>
      </c>
      <c r="AB281" s="19">
        <v>23.49195884567845</v>
      </c>
      <c r="AC281" s="19">
        <v>3.503818060367514</v>
      </c>
      <c r="AD281" s="19">
        <v>0.75442193202762442</v>
      </c>
      <c r="AE281" s="20">
        <f t="shared" si="21"/>
        <v>0.18616711639505493</v>
      </c>
      <c r="AF281" s="20">
        <f t="shared" si="22"/>
        <v>3.1228437704772551E-3</v>
      </c>
      <c r="AG281" s="20">
        <f t="shared" si="23"/>
        <v>0.67873214349434685</v>
      </c>
      <c r="AH281" s="20">
        <f t="shared" si="24"/>
        <v>0</v>
      </c>
      <c r="AI281" s="20">
        <f t="shared" si="24"/>
        <v>7.4658114337819044E-7</v>
      </c>
      <c r="AJ281" s="21">
        <v>35409052</v>
      </c>
      <c r="AK281" s="21">
        <v>593966</v>
      </c>
      <c r="AL281" s="21">
        <v>129095096</v>
      </c>
      <c r="AM281" s="21">
        <v>25102101</v>
      </c>
      <c r="AN281" s="21">
        <v>0</v>
      </c>
      <c r="AO281" s="21">
        <v>142</v>
      </c>
      <c r="AP281" s="22">
        <v>3</v>
      </c>
      <c r="AQ281" s="22">
        <v>90</v>
      </c>
      <c r="AR281" s="23">
        <v>2721099</v>
      </c>
      <c r="AS281" s="23">
        <v>1217.4502</v>
      </c>
      <c r="AT281" s="24">
        <v>10.1012</v>
      </c>
      <c r="AU281" s="25">
        <v>122.97708</v>
      </c>
      <c r="AV281" s="26">
        <v>2</v>
      </c>
      <c r="AW281" s="26">
        <v>88</v>
      </c>
      <c r="AX281" s="26">
        <v>466513</v>
      </c>
      <c r="AY281" s="26">
        <v>5028.4666999999999</v>
      </c>
      <c r="AZ281" s="27">
        <v>10.307835000000001</v>
      </c>
      <c r="BA281" s="28">
        <v>518.32605000000001</v>
      </c>
      <c r="BB281" s="29">
        <v>2</v>
      </c>
      <c r="BC281" s="29">
        <v>84</v>
      </c>
      <c r="BD281" s="29">
        <v>1957</v>
      </c>
      <c r="BE281" s="29">
        <v>1212568.3999999999</v>
      </c>
      <c r="BF281" s="29">
        <v>7.0771063999999999</v>
      </c>
      <c r="BG281" s="29">
        <v>85814.755000000005</v>
      </c>
    </row>
    <row r="282" spans="1:59" s="30" customFormat="1" x14ac:dyDescent="0.35">
      <c r="A282" s="12">
        <v>2017</v>
      </c>
      <c r="B282" s="12" t="s">
        <v>370</v>
      </c>
      <c r="C282" s="13" t="s">
        <v>371</v>
      </c>
      <c r="D282" s="14" t="s">
        <v>384</v>
      </c>
      <c r="E282" s="15">
        <v>50933.454986122619</v>
      </c>
      <c r="F282" s="15">
        <v>311273.8</v>
      </c>
      <c r="G282" s="12">
        <v>3.8</v>
      </c>
      <c r="H282" s="16">
        <v>6111382</v>
      </c>
      <c r="I282" s="17">
        <f t="shared" si="20"/>
        <v>0</v>
      </c>
      <c r="J282" s="17">
        <v>2</v>
      </c>
      <c r="K282" s="17">
        <v>39.08</v>
      </c>
      <c r="L282" s="17">
        <v>2.23</v>
      </c>
      <c r="M282" s="17">
        <v>2.99</v>
      </c>
      <c r="N282" s="17">
        <v>38.799999999999997</v>
      </c>
      <c r="O282" s="17">
        <v>0</v>
      </c>
      <c r="P282" s="18">
        <v>4291</v>
      </c>
      <c r="Q282" s="18">
        <v>1248</v>
      </c>
      <c r="R282" s="17">
        <v>68644816</v>
      </c>
      <c r="S282" s="17">
        <v>97634</v>
      </c>
      <c r="T282" s="17">
        <v>47343</v>
      </c>
      <c r="U282" s="18" t="s">
        <v>62</v>
      </c>
      <c r="V282" s="18">
        <v>1.87</v>
      </c>
      <c r="W282" s="18">
        <v>13.37</v>
      </c>
      <c r="X282" s="18">
        <v>3.26</v>
      </c>
      <c r="Y282" s="18">
        <v>0.87</v>
      </c>
      <c r="Z282" s="18"/>
      <c r="AA282" s="19">
        <v>1.87</v>
      </c>
      <c r="AB282" s="19">
        <v>13.37</v>
      </c>
      <c r="AC282" s="19">
        <v>3.26</v>
      </c>
      <c r="AD282" s="19">
        <v>0.87</v>
      </c>
      <c r="AE282" s="20">
        <f t="shared" si="21"/>
        <v>0.45970950347518263</v>
      </c>
      <c r="AF282" s="20">
        <f t="shared" si="22"/>
        <v>1.5822380394061768E-3</v>
      </c>
      <c r="AG282" s="20">
        <f t="shared" si="23"/>
        <v>0.49028344138645458</v>
      </c>
      <c r="AH282" s="20">
        <f t="shared" si="24"/>
        <v>0</v>
      </c>
      <c r="AI282" s="20">
        <f t="shared" si="24"/>
        <v>0</v>
      </c>
      <c r="AJ282" s="21">
        <v>78833258</v>
      </c>
      <c r="AK282" s="21">
        <v>271330</v>
      </c>
      <c r="AL282" s="21">
        <v>84076228</v>
      </c>
      <c r="AM282" s="21">
        <v>8304127</v>
      </c>
      <c r="AN282" s="21">
        <v>0</v>
      </c>
      <c r="AO282" s="21">
        <v>0</v>
      </c>
      <c r="AP282" s="22">
        <v>4</v>
      </c>
      <c r="AQ282" s="22">
        <v>73</v>
      </c>
      <c r="AR282" s="23">
        <v>2771123</v>
      </c>
      <c r="AS282" s="23">
        <v>993.91354000000001</v>
      </c>
      <c r="AT282" s="24">
        <v>11.630385</v>
      </c>
      <c r="AU282" s="25">
        <v>115.59596999999999</v>
      </c>
      <c r="AV282" s="26">
        <v>4</v>
      </c>
      <c r="AW282" s="26">
        <v>73</v>
      </c>
      <c r="AX282" s="26">
        <v>381634</v>
      </c>
      <c r="AY282" s="26">
        <v>6589.4228999999996</v>
      </c>
      <c r="AZ282" s="27">
        <v>9.4715229000000001</v>
      </c>
      <c r="BA282" s="28">
        <v>624.11869999999999</v>
      </c>
      <c r="BB282" s="29">
        <v>4</v>
      </c>
      <c r="BC282" s="29">
        <v>60</v>
      </c>
      <c r="BD282" s="29">
        <v>8191</v>
      </c>
      <c r="BE282" s="29">
        <v>134400.82</v>
      </c>
      <c r="BF282" s="29">
        <v>7.3279494999999999</v>
      </c>
      <c r="BG282" s="29">
        <v>9848.8238999999994</v>
      </c>
    </row>
    <row r="283" spans="1:59" s="30" customFormat="1" x14ac:dyDescent="0.35">
      <c r="A283" s="12">
        <v>2014</v>
      </c>
      <c r="B283" s="12" t="s">
        <v>351</v>
      </c>
      <c r="C283" s="13" t="s">
        <v>352</v>
      </c>
      <c r="D283" s="14" t="s">
        <v>385</v>
      </c>
      <c r="E283" s="15">
        <v>53783.260408687413</v>
      </c>
      <c r="F283" s="15">
        <v>309425.8</v>
      </c>
      <c r="G283" s="12">
        <v>5.4</v>
      </c>
      <c r="H283" s="16">
        <v>5753199</v>
      </c>
      <c r="I283" s="17">
        <f t="shared" si="20"/>
        <v>1</v>
      </c>
      <c r="J283" s="17">
        <v>0</v>
      </c>
      <c r="K283" s="17">
        <v>45.67</v>
      </c>
      <c r="L283" s="17">
        <v>3.117</v>
      </c>
      <c r="M283" s="17">
        <v>4.37</v>
      </c>
      <c r="N283" s="17">
        <v>46.16</v>
      </c>
      <c r="O283" s="17">
        <v>0</v>
      </c>
      <c r="P283" s="18">
        <v>8679</v>
      </c>
      <c r="Q283" s="18">
        <v>406</v>
      </c>
      <c r="R283" s="17">
        <v>43759905</v>
      </c>
      <c r="S283" s="17">
        <v>73704</v>
      </c>
      <c r="T283" s="17">
        <v>35854</v>
      </c>
      <c r="U283" s="18" t="s">
        <v>62</v>
      </c>
      <c r="V283" s="18" t="s">
        <v>62</v>
      </c>
      <c r="W283" s="18">
        <v>21.47</v>
      </c>
      <c r="X283" s="18" t="s">
        <v>62</v>
      </c>
      <c r="Y283" s="18">
        <v>0.72</v>
      </c>
      <c r="Z283" s="18"/>
      <c r="AA283" s="19">
        <v>2.322195177698041</v>
      </c>
      <c r="AB283" s="19">
        <v>21.47</v>
      </c>
      <c r="AC283" s="19">
        <v>4.9924248044436963</v>
      </c>
      <c r="AD283" s="19">
        <v>0.72</v>
      </c>
      <c r="AE283" s="20">
        <f t="shared" si="21"/>
        <v>0.24680609505476847</v>
      </c>
      <c r="AF283" s="20">
        <f t="shared" si="22"/>
        <v>6.1089996202358977E-3</v>
      </c>
      <c r="AG283" s="20">
        <f t="shared" si="23"/>
        <v>0.69243982765810608</v>
      </c>
      <c r="AH283" s="20">
        <f t="shared" si="24"/>
        <v>0</v>
      </c>
      <c r="AI283" s="20">
        <f t="shared" si="24"/>
        <v>0</v>
      </c>
      <c r="AJ283" s="21">
        <v>42668086</v>
      </c>
      <c r="AK283" s="21">
        <v>1056130</v>
      </c>
      <c r="AL283" s="21">
        <v>119709694</v>
      </c>
      <c r="AM283" s="21">
        <v>9447096</v>
      </c>
      <c r="AN283" s="21">
        <v>0</v>
      </c>
      <c r="AO283" s="21">
        <v>0</v>
      </c>
      <c r="AP283" s="22">
        <v>12</v>
      </c>
      <c r="AQ283" s="22">
        <v>85</v>
      </c>
      <c r="AR283" s="23">
        <v>2631430</v>
      </c>
      <c r="AS283" s="23">
        <v>694.35351000000003</v>
      </c>
      <c r="AT283" s="24">
        <v>13.665016</v>
      </c>
      <c r="AU283" s="25">
        <v>94.883520000000004</v>
      </c>
      <c r="AV283" s="26">
        <v>12</v>
      </c>
      <c r="AW283" s="26">
        <v>85</v>
      </c>
      <c r="AX283" s="26">
        <v>345907</v>
      </c>
      <c r="AY283" s="26">
        <v>5723.4781999999996</v>
      </c>
      <c r="AZ283" s="27">
        <v>10.769133999999999</v>
      </c>
      <c r="BA283" s="28">
        <v>616.36901999999998</v>
      </c>
      <c r="BB283" s="29">
        <v>12</v>
      </c>
      <c r="BC283" s="29">
        <v>63</v>
      </c>
      <c r="BD283" s="29">
        <v>5465</v>
      </c>
      <c r="BE283" s="29">
        <v>363091.63</v>
      </c>
      <c r="BF283" s="29">
        <v>7.5198212</v>
      </c>
      <c r="BG283" s="29">
        <v>27303.841</v>
      </c>
    </row>
    <row r="284" spans="1:59" s="30" customFormat="1" x14ac:dyDescent="0.35">
      <c r="A284" s="17">
        <v>2008</v>
      </c>
      <c r="B284" s="32" t="s">
        <v>318</v>
      </c>
      <c r="C284" s="13" t="s">
        <v>319</v>
      </c>
      <c r="D284" s="14" t="s">
        <v>386</v>
      </c>
      <c r="E284" s="15">
        <v>58945.938435888726</v>
      </c>
      <c r="F284" s="15">
        <v>309290.40000000002</v>
      </c>
      <c r="G284" s="17">
        <v>5.4</v>
      </c>
      <c r="H284" s="16">
        <v>5247018</v>
      </c>
      <c r="I284" s="17">
        <f t="shared" si="20"/>
        <v>0</v>
      </c>
      <c r="J284" s="17">
        <v>0</v>
      </c>
      <c r="K284" s="17">
        <v>40.69</v>
      </c>
      <c r="L284" s="17">
        <v>2.9830000000000001</v>
      </c>
      <c r="M284" s="17">
        <v>8.86</v>
      </c>
      <c r="N284" s="17">
        <v>45.88</v>
      </c>
      <c r="O284" s="17">
        <v>0</v>
      </c>
      <c r="P284" s="18">
        <v>9272</v>
      </c>
      <c r="Q284" s="18">
        <v>394</v>
      </c>
      <c r="R284" s="17">
        <v>36821407</v>
      </c>
      <c r="S284" s="17">
        <v>85964</v>
      </c>
      <c r="T284" s="17">
        <v>69423</v>
      </c>
      <c r="U284" s="18">
        <v>2.65</v>
      </c>
      <c r="V284" s="18">
        <v>1.66</v>
      </c>
      <c r="W284" s="18">
        <v>21.55</v>
      </c>
      <c r="X284" s="18">
        <v>9.11</v>
      </c>
      <c r="Y284" s="18">
        <v>0.48</v>
      </c>
      <c r="Z284" s="18">
        <v>2.65</v>
      </c>
      <c r="AA284" s="19">
        <v>1.66</v>
      </c>
      <c r="AB284" s="19">
        <v>21.55</v>
      </c>
      <c r="AC284" s="19">
        <v>9.11</v>
      </c>
      <c r="AD284" s="19">
        <v>0.48</v>
      </c>
      <c r="AE284" s="20">
        <f t="shared" si="21"/>
        <v>0.3770078349650714</v>
      </c>
      <c r="AF284" s="20">
        <f t="shared" si="22"/>
        <v>9.169032279318869E-3</v>
      </c>
      <c r="AG284" s="20">
        <f t="shared" si="23"/>
        <v>0.48652437692863471</v>
      </c>
      <c r="AH284" s="20">
        <f t="shared" si="24"/>
        <v>0</v>
      </c>
      <c r="AI284" s="20">
        <f t="shared" si="24"/>
        <v>2.4484909718797317E-5</v>
      </c>
      <c r="AJ284" s="21">
        <v>38498824</v>
      </c>
      <c r="AK284" s="21">
        <v>936312</v>
      </c>
      <c r="AL284" s="21">
        <v>49682300</v>
      </c>
      <c r="AM284" s="21">
        <v>12996838</v>
      </c>
      <c r="AN284" s="21">
        <v>0</v>
      </c>
      <c r="AO284" s="21">
        <v>2500.3200000000002</v>
      </c>
      <c r="AP284" s="23">
        <v>5</v>
      </c>
      <c r="AQ284" s="23">
        <v>175</v>
      </c>
      <c r="AR284" s="23">
        <v>2279850</v>
      </c>
      <c r="AS284" s="23">
        <v>817</v>
      </c>
      <c r="AT284" s="24">
        <v>9.7352568032671538</v>
      </c>
      <c r="AU284" s="25">
        <v>79.55</v>
      </c>
      <c r="AV284" s="26">
        <v>5</v>
      </c>
      <c r="AW284" s="26">
        <v>172</v>
      </c>
      <c r="AX284" s="26">
        <v>270442</v>
      </c>
      <c r="AY284" s="26">
        <v>6965</v>
      </c>
      <c r="AZ284" s="27">
        <v>7.8785821362187809</v>
      </c>
      <c r="BA284" s="28">
        <v>548.75</v>
      </c>
      <c r="BB284" s="29">
        <v>4</v>
      </c>
      <c r="BC284" s="29">
        <v>116</v>
      </c>
      <c r="BD284" s="29">
        <v>9097</v>
      </c>
      <c r="BE284" s="29">
        <v>218116</v>
      </c>
      <c r="BF284" s="29">
        <v>5.8746137556231259</v>
      </c>
      <c r="BG284" s="29">
        <v>12813.45</v>
      </c>
    </row>
    <row r="285" spans="1:59" s="30" customFormat="1" x14ac:dyDescent="0.35">
      <c r="A285" s="12">
        <v>2015</v>
      </c>
      <c r="B285" s="12" t="s">
        <v>325</v>
      </c>
      <c r="C285" s="13" t="s">
        <v>326</v>
      </c>
      <c r="D285" s="14" t="s">
        <v>387</v>
      </c>
      <c r="E285" s="15">
        <v>45161.917278542795</v>
      </c>
      <c r="F285" s="15">
        <v>308582.8</v>
      </c>
      <c r="G285" s="12">
        <v>6.1</v>
      </c>
      <c r="H285" s="16">
        <v>6832810</v>
      </c>
      <c r="I285" s="17">
        <f t="shared" si="20"/>
        <v>1</v>
      </c>
      <c r="J285" s="17">
        <v>0</v>
      </c>
      <c r="K285" s="17">
        <v>42.6</v>
      </c>
      <c r="L285" s="17">
        <v>1.8220000000000001</v>
      </c>
      <c r="M285" s="17">
        <v>2.62</v>
      </c>
      <c r="N285" s="17">
        <v>44.13</v>
      </c>
      <c r="O285" s="17">
        <v>0</v>
      </c>
      <c r="P285" s="18">
        <v>1778</v>
      </c>
      <c r="Q285" s="18">
        <v>3129</v>
      </c>
      <c r="R285" s="17">
        <v>50201162</v>
      </c>
      <c r="S285" s="17">
        <v>16023</v>
      </c>
      <c r="T285" s="17">
        <v>43079</v>
      </c>
      <c r="U285" s="18" t="s">
        <v>62</v>
      </c>
      <c r="V285" s="18" t="s">
        <v>62</v>
      </c>
      <c r="W285" s="18" t="s">
        <v>62</v>
      </c>
      <c r="X285" s="18" t="s">
        <v>62</v>
      </c>
      <c r="Y285" s="18" t="s">
        <v>62</v>
      </c>
      <c r="Z285" s="18"/>
      <c r="AA285" s="19">
        <v>2.25948627072199</v>
      </c>
      <c r="AB285" s="19">
        <v>12.08771849023859</v>
      </c>
      <c r="AC285" s="19">
        <v>3.3843619636206599</v>
      </c>
      <c r="AD285" s="19">
        <v>0.66963877086385626</v>
      </c>
      <c r="AE285" s="20">
        <f t="shared" si="21"/>
        <v>6.9282421884244327E-2</v>
      </c>
      <c r="AF285" s="20">
        <f t="shared" si="22"/>
        <v>3.2295878998806068E-4</v>
      </c>
      <c r="AG285" s="20">
        <f t="shared" si="23"/>
        <v>0.87352478658881938</v>
      </c>
      <c r="AH285" s="20">
        <f t="shared" si="24"/>
        <v>0</v>
      </c>
      <c r="AI285" s="20">
        <f t="shared" si="24"/>
        <v>0</v>
      </c>
      <c r="AJ285" s="21">
        <v>39624734</v>
      </c>
      <c r="AK285" s="21">
        <v>184710</v>
      </c>
      <c r="AL285" s="21">
        <v>499595516</v>
      </c>
      <c r="AM285" s="21">
        <v>32525595</v>
      </c>
      <c r="AN285" s="21">
        <v>0</v>
      </c>
      <c r="AO285" s="21">
        <v>0</v>
      </c>
      <c r="AP285" s="22">
        <v>5</v>
      </c>
      <c r="AQ285" s="22">
        <v>24</v>
      </c>
      <c r="AR285" s="23">
        <v>2689223</v>
      </c>
      <c r="AS285" s="23">
        <v>1027.7815000000001</v>
      </c>
      <c r="AT285" s="24">
        <v>12.130454</v>
      </c>
      <c r="AU285" s="25">
        <v>124.67457</v>
      </c>
      <c r="AV285" s="26">
        <v>5</v>
      </c>
      <c r="AW285" s="26">
        <v>25</v>
      </c>
      <c r="AX285" s="26">
        <v>314756</v>
      </c>
      <c r="AY285" s="26">
        <v>7753.2096000000001</v>
      </c>
      <c r="AZ285" s="27">
        <v>10.390825</v>
      </c>
      <c r="BA285" s="28">
        <v>805.62244999999996</v>
      </c>
      <c r="BB285" s="29">
        <v>5</v>
      </c>
      <c r="BC285" s="29">
        <v>22</v>
      </c>
      <c r="BD285" s="29">
        <v>7759</v>
      </c>
      <c r="BE285" s="29">
        <v>159938.60999999999</v>
      </c>
      <c r="BF285" s="29">
        <v>6.2629466000000003</v>
      </c>
      <c r="BG285" s="29">
        <v>10016.870000000001</v>
      </c>
    </row>
    <row r="286" spans="1:59" s="30" customFormat="1" x14ac:dyDescent="0.35">
      <c r="A286" s="12">
        <v>2016</v>
      </c>
      <c r="B286" s="12" t="s">
        <v>370</v>
      </c>
      <c r="C286" s="13" t="s">
        <v>371</v>
      </c>
      <c r="D286" s="14" t="s">
        <v>388</v>
      </c>
      <c r="E286" s="15">
        <v>50632.713353812534</v>
      </c>
      <c r="F286" s="15">
        <v>308423.3</v>
      </c>
      <c r="G286" s="12">
        <v>4.5999999999999996</v>
      </c>
      <c r="H286" s="16">
        <v>6091384</v>
      </c>
      <c r="I286" s="17">
        <f t="shared" si="20"/>
        <v>0</v>
      </c>
      <c r="J286" s="17">
        <v>1</v>
      </c>
      <c r="K286" s="17">
        <v>40.39</v>
      </c>
      <c r="L286" s="17">
        <v>1.702</v>
      </c>
      <c r="M286" s="17">
        <v>2.52</v>
      </c>
      <c r="N286" s="17">
        <v>42.43</v>
      </c>
      <c r="O286" s="17">
        <v>0</v>
      </c>
      <c r="P286" s="18">
        <v>4399</v>
      </c>
      <c r="Q286" s="18">
        <v>1486</v>
      </c>
      <c r="R286" s="17">
        <v>62730955</v>
      </c>
      <c r="S286" s="17">
        <v>93149</v>
      </c>
      <c r="T286" s="17">
        <v>53659</v>
      </c>
      <c r="U286" s="18" t="s">
        <v>62</v>
      </c>
      <c r="V286" s="18" t="s">
        <v>62</v>
      </c>
      <c r="W286" s="18">
        <v>10.92</v>
      </c>
      <c r="X286" s="18" t="s">
        <v>62</v>
      </c>
      <c r="Y286" s="18" t="s">
        <v>62</v>
      </c>
      <c r="Z286" s="18"/>
      <c r="AA286" s="19">
        <v>2.2143440282408582</v>
      </c>
      <c r="AB286" s="19">
        <v>10.92</v>
      </c>
      <c r="AC286" s="19">
        <v>3.2924726584307722</v>
      </c>
      <c r="AD286" s="19">
        <v>0.65636700530415037</v>
      </c>
      <c r="AE286" s="20">
        <f t="shared" si="21"/>
        <v>0.40418805220306331</v>
      </c>
      <c r="AF286" s="20">
        <f t="shared" si="22"/>
        <v>1.8751797401421076E-3</v>
      </c>
      <c r="AG286" s="20">
        <f t="shared" si="23"/>
        <v>0.5402120361544972</v>
      </c>
      <c r="AH286" s="20">
        <f t="shared" si="24"/>
        <v>0</v>
      </c>
      <c r="AI286" s="20">
        <f t="shared" si="24"/>
        <v>0</v>
      </c>
      <c r="AJ286" s="21">
        <v>70946202</v>
      </c>
      <c r="AK286" s="21">
        <v>329146</v>
      </c>
      <c r="AL286" s="21">
        <v>94822180</v>
      </c>
      <c r="AM286" s="21">
        <v>9430179</v>
      </c>
      <c r="AN286" s="21">
        <v>0</v>
      </c>
      <c r="AO286" s="21">
        <v>0</v>
      </c>
      <c r="AP286" s="22">
        <v>4</v>
      </c>
      <c r="AQ286" s="22">
        <v>75</v>
      </c>
      <c r="AR286" s="23">
        <v>2751460</v>
      </c>
      <c r="AS286" s="23">
        <v>1040.5061000000001</v>
      </c>
      <c r="AT286" s="24">
        <v>11.208712999999999</v>
      </c>
      <c r="AU286" s="25">
        <v>116.62735000000001</v>
      </c>
      <c r="AV286" s="26">
        <v>4</v>
      </c>
      <c r="AW286" s="26">
        <v>73</v>
      </c>
      <c r="AX286" s="26">
        <v>376711</v>
      </c>
      <c r="AY286" s="26">
        <v>6797.5361999999996</v>
      </c>
      <c r="AZ286" s="27">
        <v>9.2608999999999995</v>
      </c>
      <c r="BA286" s="28">
        <v>629.51302999999996</v>
      </c>
      <c r="BB286" s="29">
        <v>4</v>
      </c>
      <c r="BC286" s="29">
        <v>61</v>
      </c>
      <c r="BD286" s="29">
        <v>10169</v>
      </c>
      <c r="BE286" s="29">
        <v>110738.89</v>
      </c>
      <c r="BF286" s="29">
        <v>7.1208907000000004</v>
      </c>
      <c r="BG286" s="29">
        <v>7885.5950999999995</v>
      </c>
    </row>
    <row r="287" spans="1:59" s="30" customFormat="1" x14ac:dyDescent="0.35">
      <c r="A287" s="12">
        <v>2015</v>
      </c>
      <c r="B287" s="12" t="s">
        <v>370</v>
      </c>
      <c r="C287" s="13" t="s">
        <v>371</v>
      </c>
      <c r="D287" s="14" t="s">
        <v>389</v>
      </c>
      <c r="E287" s="15">
        <v>50697.78818256082</v>
      </c>
      <c r="F287" s="15">
        <v>308009.90000000002</v>
      </c>
      <c r="G287" s="12">
        <v>5</v>
      </c>
      <c r="H287" s="16">
        <v>6075411</v>
      </c>
      <c r="I287" s="17">
        <f t="shared" si="20"/>
        <v>0</v>
      </c>
      <c r="J287" s="17">
        <v>0</v>
      </c>
      <c r="K287" s="17">
        <v>42.6</v>
      </c>
      <c r="L287" s="17">
        <v>1.8220000000000001</v>
      </c>
      <c r="M287" s="17">
        <v>2.62</v>
      </c>
      <c r="N287" s="17">
        <v>44.13</v>
      </c>
      <c r="O287" s="17">
        <v>0</v>
      </c>
      <c r="P287" s="18">
        <v>4728</v>
      </c>
      <c r="Q287" s="18">
        <v>1271</v>
      </c>
      <c r="R287" s="17">
        <v>67995334</v>
      </c>
      <c r="S287" s="17">
        <v>114418</v>
      </c>
      <c r="T287" s="17">
        <v>44148</v>
      </c>
      <c r="U287" s="18" t="s">
        <v>62</v>
      </c>
      <c r="V287" s="18">
        <v>1.9</v>
      </c>
      <c r="W287" s="18">
        <v>12.88</v>
      </c>
      <c r="X287" s="18" t="s">
        <v>62</v>
      </c>
      <c r="Y287" s="18" t="s">
        <v>62</v>
      </c>
      <c r="Z287" s="18"/>
      <c r="AA287" s="19">
        <v>1.9</v>
      </c>
      <c r="AB287" s="19">
        <v>12.88</v>
      </c>
      <c r="AC287" s="19">
        <v>3.3843619636206599</v>
      </c>
      <c r="AD287" s="19">
        <v>0.66963877086385626</v>
      </c>
      <c r="AE287" s="20">
        <f t="shared" si="21"/>
        <v>0.46890865894020323</v>
      </c>
      <c r="AF287" s="20">
        <f t="shared" si="22"/>
        <v>2.5578065868921982E-3</v>
      </c>
      <c r="AG287" s="20">
        <f t="shared" si="23"/>
        <v>0.46458664251306175</v>
      </c>
      <c r="AH287" s="20">
        <f t="shared" si="24"/>
        <v>0</v>
      </c>
      <c r="AI287" s="20">
        <f t="shared" si="24"/>
        <v>0</v>
      </c>
      <c r="AJ287" s="21">
        <v>76554852</v>
      </c>
      <c r="AK287" s="21">
        <v>417592</v>
      </c>
      <c r="AL287" s="21">
        <v>75849232</v>
      </c>
      <c r="AM287" s="21">
        <v>10440082</v>
      </c>
      <c r="AN287" s="21">
        <v>0</v>
      </c>
      <c r="AO287" s="21">
        <v>0</v>
      </c>
      <c r="AP287" s="22">
        <v>4</v>
      </c>
      <c r="AQ287" s="22">
        <v>73</v>
      </c>
      <c r="AR287" s="23">
        <v>2734553</v>
      </c>
      <c r="AS287" s="23">
        <v>1033.434</v>
      </c>
      <c r="AT287" s="24">
        <v>11.205439</v>
      </c>
      <c r="AU287" s="25">
        <v>115.80082</v>
      </c>
      <c r="AV287" s="26">
        <v>4</v>
      </c>
      <c r="AW287" s="26">
        <v>73</v>
      </c>
      <c r="AX287" s="26">
        <v>373622</v>
      </c>
      <c r="AY287" s="26">
        <v>6810.6809999999996</v>
      </c>
      <c r="AZ287" s="27">
        <v>9.1615716999999997</v>
      </c>
      <c r="BA287" s="28">
        <v>623.96541999999999</v>
      </c>
      <c r="BB287" s="29">
        <v>4</v>
      </c>
      <c r="BC287" s="29">
        <v>59</v>
      </c>
      <c r="BD287" s="29">
        <v>10218</v>
      </c>
      <c r="BE287" s="29">
        <v>138939.91</v>
      </c>
      <c r="BF287" s="29">
        <v>6.4356182000000004</v>
      </c>
      <c r="BG287" s="29">
        <v>8941.6422000000002</v>
      </c>
    </row>
    <row r="288" spans="1:59" s="30" customFormat="1" x14ac:dyDescent="0.35">
      <c r="A288" s="17">
        <v>2007</v>
      </c>
      <c r="B288" s="32" t="s">
        <v>325</v>
      </c>
      <c r="C288" s="13" t="s">
        <v>326</v>
      </c>
      <c r="D288" s="14" t="s">
        <v>390</v>
      </c>
      <c r="E288" s="15">
        <v>49712.6229453177</v>
      </c>
      <c r="F288" s="15">
        <v>306611.59999999998</v>
      </c>
      <c r="G288" s="17">
        <v>3.9</v>
      </c>
      <c r="H288" s="16">
        <v>6167681</v>
      </c>
      <c r="I288" s="17">
        <f t="shared" si="20"/>
        <v>1</v>
      </c>
      <c r="J288" s="17">
        <v>0</v>
      </c>
      <c r="K288" s="17" t="s">
        <v>62</v>
      </c>
      <c r="L288" s="17">
        <v>2.286</v>
      </c>
      <c r="M288" s="17">
        <v>6.97</v>
      </c>
      <c r="N288" s="17">
        <v>32.78</v>
      </c>
      <c r="O288" s="17">
        <v>0</v>
      </c>
      <c r="P288" s="18">
        <v>1929</v>
      </c>
      <c r="Q288" s="18">
        <v>3249</v>
      </c>
      <c r="R288" s="17">
        <v>56455374</v>
      </c>
      <c r="S288" s="17">
        <v>51393</v>
      </c>
      <c r="T288" s="17">
        <v>78719</v>
      </c>
      <c r="U288" s="18">
        <v>2.78</v>
      </c>
      <c r="V288" s="18">
        <v>1.57</v>
      </c>
      <c r="W288" s="18">
        <v>16.71</v>
      </c>
      <c r="X288" s="18" t="s">
        <v>62</v>
      </c>
      <c r="Y288" s="18" t="s">
        <v>62</v>
      </c>
      <c r="Z288" s="18">
        <v>2.78</v>
      </c>
      <c r="AA288" s="19">
        <v>1.57</v>
      </c>
      <c r="AB288" s="19">
        <v>16.71</v>
      </c>
      <c r="AC288" s="19">
        <v>7.3815467393807772</v>
      </c>
      <c r="AD288" s="19">
        <v>0.58103021845052572</v>
      </c>
      <c r="AE288" s="20">
        <f t="shared" si="21"/>
        <v>6.7734755316634629E-2</v>
      </c>
      <c r="AF288" s="20">
        <f t="shared" si="22"/>
        <v>2.8405121462800846E-4</v>
      </c>
      <c r="AG288" s="20">
        <f t="shared" si="23"/>
        <v>0.88939038228190359</v>
      </c>
      <c r="AH288" s="20">
        <f t="shared" si="24"/>
        <v>0</v>
      </c>
      <c r="AI288" s="20">
        <f t="shared" si="24"/>
        <v>0</v>
      </c>
      <c r="AJ288" s="21">
        <v>42593664</v>
      </c>
      <c r="AK288" s="21">
        <v>178620</v>
      </c>
      <c r="AL288" s="21">
        <v>559275588</v>
      </c>
      <c r="AM288" s="21">
        <v>26782391</v>
      </c>
      <c r="AN288" s="21">
        <v>0</v>
      </c>
      <c r="AO288" s="21">
        <v>0</v>
      </c>
      <c r="AP288" s="23">
        <v>5</v>
      </c>
      <c r="AQ288" s="23">
        <v>34</v>
      </c>
      <c r="AR288" s="23">
        <v>2513923</v>
      </c>
      <c r="AS288" s="23">
        <v>1142</v>
      </c>
      <c r="AT288" s="24">
        <v>9.6629298250408002</v>
      </c>
      <c r="AU288" s="25">
        <v>110.31</v>
      </c>
      <c r="AV288" s="26">
        <v>5</v>
      </c>
      <c r="AW288" s="26">
        <v>35</v>
      </c>
      <c r="AX288" s="26">
        <v>291457</v>
      </c>
      <c r="AY288" s="26">
        <v>8713</v>
      </c>
      <c r="AZ288" s="27">
        <v>8.2669223582316391</v>
      </c>
      <c r="BA288" s="28">
        <v>720.34</v>
      </c>
      <c r="BB288" s="29">
        <v>5</v>
      </c>
      <c r="BC288" s="29">
        <v>33</v>
      </c>
      <c r="BD288" s="29">
        <v>7418</v>
      </c>
      <c r="BE288" s="29">
        <v>137967</v>
      </c>
      <c r="BF288" s="29">
        <v>6.0464902302608294</v>
      </c>
      <c r="BG288" s="29">
        <v>8342.17</v>
      </c>
    </row>
    <row r="289" spans="1:59" s="30" customFormat="1" x14ac:dyDescent="0.35">
      <c r="A289" s="17">
        <v>2007</v>
      </c>
      <c r="B289" s="32" t="s">
        <v>318</v>
      </c>
      <c r="C289" s="13" t="s">
        <v>319</v>
      </c>
      <c r="D289" s="14" t="s">
        <v>391</v>
      </c>
      <c r="E289" s="15">
        <v>58420.61467547933</v>
      </c>
      <c r="F289" s="15">
        <v>304208</v>
      </c>
      <c r="G289" s="17">
        <v>4.5999999999999996</v>
      </c>
      <c r="H289" s="16">
        <v>5207203</v>
      </c>
      <c r="I289" s="17">
        <f t="shared" si="20"/>
        <v>0</v>
      </c>
      <c r="J289" s="17">
        <v>0</v>
      </c>
      <c r="K289" s="17" t="s">
        <v>62</v>
      </c>
      <c r="L289" s="17">
        <v>2.286</v>
      </c>
      <c r="M289" s="17">
        <v>6.97</v>
      </c>
      <c r="N289" s="17">
        <v>32.78</v>
      </c>
      <c r="O289" s="17">
        <v>0</v>
      </c>
      <c r="P289" s="18">
        <v>8298</v>
      </c>
      <c r="Q289" s="18">
        <v>552</v>
      </c>
      <c r="R289" s="17">
        <v>38320642</v>
      </c>
      <c r="S289" s="17">
        <v>88947</v>
      </c>
      <c r="T289" s="17">
        <v>84349</v>
      </c>
      <c r="U289" s="18">
        <v>2.68</v>
      </c>
      <c r="V289" s="18">
        <v>1.5</v>
      </c>
      <c r="W289" s="18">
        <v>15.87</v>
      </c>
      <c r="X289" s="18">
        <v>7.18</v>
      </c>
      <c r="Y289" s="18" t="s">
        <v>62</v>
      </c>
      <c r="Z289" s="18">
        <v>2.68</v>
      </c>
      <c r="AA289" s="19">
        <v>1.5</v>
      </c>
      <c r="AB289" s="19">
        <v>15.87</v>
      </c>
      <c r="AC289" s="19">
        <v>7.18</v>
      </c>
      <c r="AD289" s="19">
        <v>0.58103021845052572</v>
      </c>
      <c r="AE289" s="20">
        <f t="shared" si="21"/>
        <v>0.32127657492398054</v>
      </c>
      <c r="AF289" s="20">
        <f t="shared" si="22"/>
        <v>1.3251038543386271E-2</v>
      </c>
      <c r="AG289" s="20">
        <f t="shared" si="23"/>
        <v>0.55843314447882431</v>
      </c>
      <c r="AH289" s="20">
        <f t="shared" si="24"/>
        <v>0</v>
      </c>
      <c r="AI289" s="20">
        <f t="shared" si="24"/>
        <v>5.2766282764463848E-6</v>
      </c>
      <c r="AJ289" s="21">
        <v>39330384</v>
      </c>
      <c r="AK289" s="21">
        <v>1622180</v>
      </c>
      <c r="AL289" s="21">
        <v>68362874</v>
      </c>
      <c r="AM289" s="21">
        <v>13103000</v>
      </c>
      <c r="AN289" s="21">
        <v>0</v>
      </c>
      <c r="AO289" s="21">
        <v>645.96</v>
      </c>
      <c r="AP289" s="23">
        <v>5</v>
      </c>
      <c r="AQ289" s="23">
        <v>176</v>
      </c>
      <c r="AR289" s="23">
        <v>2267167</v>
      </c>
      <c r="AS289" s="23">
        <v>832</v>
      </c>
      <c r="AT289" s="24">
        <v>9.178359610727659</v>
      </c>
      <c r="AU289" s="25">
        <v>76.400000000000006</v>
      </c>
      <c r="AV289" s="26">
        <v>5</v>
      </c>
      <c r="AW289" s="26">
        <v>175</v>
      </c>
      <c r="AX289" s="26">
        <v>266164</v>
      </c>
      <c r="AY289" s="26">
        <v>7052</v>
      </c>
      <c r="AZ289" s="27">
        <v>7.4776100105971599</v>
      </c>
      <c r="BA289" s="28">
        <v>527.29999999999995</v>
      </c>
      <c r="BB289" s="29">
        <v>4</v>
      </c>
      <c r="BC289" s="29">
        <v>118</v>
      </c>
      <c r="BD289" s="29">
        <v>8726</v>
      </c>
      <c r="BE289" s="29">
        <v>220046</v>
      </c>
      <c r="BF289" s="29">
        <v>5.6889557518575096</v>
      </c>
      <c r="BG289" s="29">
        <v>12518.34</v>
      </c>
    </row>
    <row r="290" spans="1:59" s="30" customFormat="1" x14ac:dyDescent="0.35">
      <c r="A290" s="12">
        <v>2014</v>
      </c>
      <c r="B290" s="12" t="s">
        <v>370</v>
      </c>
      <c r="C290" s="13" t="s">
        <v>371</v>
      </c>
      <c r="D290" s="14" t="s">
        <v>392</v>
      </c>
      <c r="E290" s="15">
        <v>50109.14108131035</v>
      </c>
      <c r="F290" s="15">
        <v>303617.8</v>
      </c>
      <c r="G290" s="12">
        <v>6.1</v>
      </c>
      <c r="H290" s="16">
        <v>6059130</v>
      </c>
      <c r="I290" s="17">
        <f t="shared" si="20"/>
        <v>0</v>
      </c>
      <c r="J290" s="17">
        <v>0</v>
      </c>
      <c r="K290" s="17">
        <v>45.67</v>
      </c>
      <c r="L290" s="17">
        <v>3.117</v>
      </c>
      <c r="M290" s="17">
        <v>4.37</v>
      </c>
      <c r="N290" s="17">
        <v>46.16</v>
      </c>
      <c r="O290" s="17">
        <v>0</v>
      </c>
      <c r="P290" s="18">
        <v>5700</v>
      </c>
      <c r="Q290" s="18">
        <v>1106</v>
      </c>
      <c r="R290" s="17">
        <v>75735094</v>
      </c>
      <c r="S290" s="17">
        <v>135932</v>
      </c>
      <c r="T290" s="17">
        <v>70508</v>
      </c>
      <c r="U290" s="18">
        <v>2.0299999999999998</v>
      </c>
      <c r="V290" s="18">
        <v>2</v>
      </c>
      <c r="W290" s="18" t="s">
        <v>62</v>
      </c>
      <c r="X290" s="18" t="s">
        <v>62</v>
      </c>
      <c r="Y290" s="18">
        <v>0.88</v>
      </c>
      <c r="Z290" s="18">
        <v>2.0299999999999998</v>
      </c>
      <c r="AA290" s="19">
        <v>2</v>
      </c>
      <c r="AB290" s="19">
        <v>20.48845299552563</v>
      </c>
      <c r="AC290" s="19">
        <v>4.9924248044436963</v>
      </c>
      <c r="AD290" s="19">
        <v>0.88</v>
      </c>
      <c r="AE290" s="20">
        <f t="shared" si="21"/>
        <v>0.51913546422502843</v>
      </c>
      <c r="AF290" s="20">
        <f t="shared" si="22"/>
        <v>2.7056327529860987E-3</v>
      </c>
      <c r="AG290" s="20">
        <f t="shared" si="23"/>
        <v>0.42211914884897217</v>
      </c>
      <c r="AH290" s="20">
        <f t="shared" si="24"/>
        <v>0</v>
      </c>
      <c r="AI290" s="20">
        <f t="shared" si="24"/>
        <v>0</v>
      </c>
      <c r="AJ290" s="21">
        <v>85933378</v>
      </c>
      <c r="AK290" s="21">
        <v>447868</v>
      </c>
      <c r="AL290" s="21">
        <v>69874102</v>
      </c>
      <c r="AM290" s="21">
        <v>9276356</v>
      </c>
      <c r="AN290" s="21">
        <v>0</v>
      </c>
      <c r="AO290" s="21">
        <v>0</v>
      </c>
      <c r="AP290" s="22">
        <v>4</v>
      </c>
      <c r="AQ290" s="22">
        <v>73</v>
      </c>
      <c r="AR290" s="23">
        <v>2724541</v>
      </c>
      <c r="AS290" s="23">
        <v>1094.7607</v>
      </c>
      <c r="AT290" s="24">
        <v>10.638465</v>
      </c>
      <c r="AU290" s="25">
        <v>116.46572999999999</v>
      </c>
      <c r="AV290" s="26">
        <v>4</v>
      </c>
      <c r="AW290" s="26">
        <v>73</v>
      </c>
      <c r="AX290" s="26">
        <v>371495</v>
      </c>
      <c r="AY290" s="26">
        <v>6878.7939999999999</v>
      </c>
      <c r="AZ290" s="27">
        <v>8.8983481999999992</v>
      </c>
      <c r="BA290" s="28">
        <v>612.09903999999995</v>
      </c>
      <c r="BB290" s="29">
        <v>4</v>
      </c>
      <c r="BC290" s="29">
        <v>58</v>
      </c>
      <c r="BD290" s="29">
        <v>10282</v>
      </c>
      <c r="BE290" s="29">
        <v>141012.99</v>
      </c>
      <c r="BF290" s="29">
        <v>6.3580331000000001</v>
      </c>
      <c r="BG290" s="29">
        <v>8965.6527999999998</v>
      </c>
    </row>
    <row r="291" spans="1:59" s="30" customFormat="1" x14ac:dyDescent="0.35">
      <c r="A291" s="17">
        <v>2008</v>
      </c>
      <c r="B291" s="32" t="s">
        <v>325</v>
      </c>
      <c r="C291" s="13" t="s">
        <v>326</v>
      </c>
      <c r="D291" s="14" t="s">
        <v>393</v>
      </c>
      <c r="E291" s="15">
        <v>48130.649156847969</v>
      </c>
      <c r="F291" s="15">
        <v>302277.90000000002</v>
      </c>
      <c r="G291" s="17">
        <v>6.2</v>
      </c>
      <c r="H291" s="16">
        <v>6280362</v>
      </c>
      <c r="I291" s="17">
        <f t="shared" si="20"/>
        <v>1</v>
      </c>
      <c r="J291" s="17">
        <v>0</v>
      </c>
      <c r="K291" s="17">
        <v>40.69</v>
      </c>
      <c r="L291" s="17">
        <v>2.9830000000000001</v>
      </c>
      <c r="M291" s="17">
        <v>8.86</v>
      </c>
      <c r="N291" s="17">
        <v>45.88</v>
      </c>
      <c r="O291" s="17">
        <v>0</v>
      </c>
      <c r="P291" s="18">
        <v>1970</v>
      </c>
      <c r="Q291" s="18">
        <v>2998</v>
      </c>
      <c r="R291" s="17">
        <v>58890027</v>
      </c>
      <c r="S291" s="17">
        <v>43959</v>
      </c>
      <c r="T291" s="17">
        <v>73401</v>
      </c>
      <c r="U291" s="18">
        <v>3.26</v>
      </c>
      <c r="V291" s="18">
        <v>1.73</v>
      </c>
      <c r="W291" s="18">
        <v>20.5</v>
      </c>
      <c r="X291" s="18" t="s">
        <v>62</v>
      </c>
      <c r="Y291" s="18" t="s">
        <v>62</v>
      </c>
      <c r="Z291" s="18">
        <v>3.26</v>
      </c>
      <c r="AA291" s="19">
        <v>1.73</v>
      </c>
      <c r="AB291" s="19">
        <v>20.5</v>
      </c>
      <c r="AC291" s="19">
        <v>9.1182546074696553</v>
      </c>
      <c r="AD291" s="19">
        <v>0.68330088246943577</v>
      </c>
      <c r="AE291" s="20">
        <f t="shared" si="21"/>
        <v>7.0816945408658821E-2</v>
      </c>
      <c r="AF291" s="20">
        <f t="shared" si="22"/>
        <v>2.8748978280123419E-4</v>
      </c>
      <c r="AG291" s="20">
        <f t="shared" si="23"/>
        <v>0.88339064190965377</v>
      </c>
      <c r="AH291" s="20">
        <f t="shared" si="24"/>
        <v>0</v>
      </c>
      <c r="AI291" s="20">
        <f t="shared" si="24"/>
        <v>0</v>
      </c>
      <c r="AJ291" s="21">
        <v>45521026</v>
      </c>
      <c r="AK291" s="21">
        <v>184798</v>
      </c>
      <c r="AL291" s="21">
        <v>567842176</v>
      </c>
      <c r="AM291" s="21">
        <v>29250496</v>
      </c>
      <c r="AN291" s="21">
        <v>0</v>
      </c>
      <c r="AO291" s="21">
        <v>0</v>
      </c>
      <c r="AP291" s="23">
        <v>5</v>
      </c>
      <c r="AQ291" s="23">
        <v>34</v>
      </c>
      <c r="AR291" s="23">
        <v>2528405</v>
      </c>
      <c r="AS291" s="23">
        <v>1095</v>
      </c>
      <c r="AT291" s="24">
        <v>10.266756869056398</v>
      </c>
      <c r="AU291" s="25">
        <v>112.47</v>
      </c>
      <c r="AV291" s="26">
        <v>5</v>
      </c>
      <c r="AW291" s="26">
        <v>35</v>
      </c>
      <c r="AX291" s="26">
        <v>298347</v>
      </c>
      <c r="AY291" s="26">
        <v>8425</v>
      </c>
      <c r="AZ291" s="27">
        <v>8.9289433345285385</v>
      </c>
      <c r="BA291" s="28">
        <v>752.25</v>
      </c>
      <c r="BB291" s="29">
        <v>5</v>
      </c>
      <c r="BC291" s="29">
        <v>34</v>
      </c>
      <c r="BD291" s="29">
        <v>7314</v>
      </c>
      <c r="BE291" s="29">
        <v>146629</v>
      </c>
      <c r="BF291" s="29">
        <v>6.5738326664646882</v>
      </c>
      <c r="BG291" s="29">
        <v>9639.16</v>
      </c>
    </row>
    <row r="292" spans="1:59" s="30" customFormat="1" x14ac:dyDescent="0.35">
      <c r="A292" s="17">
        <v>2006</v>
      </c>
      <c r="B292" s="13" t="s">
        <v>318</v>
      </c>
      <c r="C292" s="13" t="s">
        <v>319</v>
      </c>
      <c r="D292" s="14" t="s">
        <v>394</v>
      </c>
      <c r="E292" s="15">
        <v>58539.649524407119</v>
      </c>
      <c r="F292" s="15">
        <v>302272.7</v>
      </c>
      <c r="G292" s="17">
        <v>4</v>
      </c>
      <c r="H292" s="16">
        <v>5163555</v>
      </c>
      <c r="I292" s="17">
        <f t="shared" si="20"/>
        <v>0</v>
      </c>
      <c r="J292" s="17">
        <v>0</v>
      </c>
      <c r="K292" s="17" t="s">
        <v>62</v>
      </c>
      <c r="L292" s="17">
        <v>2.137</v>
      </c>
      <c r="M292" s="17">
        <v>6.73</v>
      </c>
      <c r="N292" s="17">
        <v>18.61</v>
      </c>
      <c r="O292" s="17">
        <v>0</v>
      </c>
      <c r="P292" s="18">
        <v>7651</v>
      </c>
      <c r="Q292" s="18">
        <v>578</v>
      </c>
      <c r="R292" s="17">
        <v>38183082</v>
      </c>
      <c r="S292" s="17">
        <v>94420</v>
      </c>
      <c r="T292" s="17">
        <v>85198</v>
      </c>
      <c r="U292" s="18">
        <v>2.4700000000000002</v>
      </c>
      <c r="V292" s="18">
        <v>1.21</v>
      </c>
      <c r="W292" s="18">
        <v>13.53</v>
      </c>
      <c r="X292" s="18">
        <v>8.65</v>
      </c>
      <c r="Y292" s="18" t="s">
        <v>62</v>
      </c>
      <c r="Z292" s="18">
        <v>2.4700000000000002</v>
      </c>
      <c r="AA292" s="19">
        <v>1.21</v>
      </c>
      <c r="AB292" s="19">
        <v>13.53</v>
      </c>
      <c r="AC292" s="19">
        <v>8.65</v>
      </c>
      <c r="AD292" s="19">
        <v>0.4704061490499184</v>
      </c>
      <c r="AE292" s="20">
        <f t="shared" si="21"/>
        <v>0.38190609189768943</v>
      </c>
      <c r="AF292" s="20">
        <f t="shared" si="22"/>
        <v>1.7837841948703453E-2</v>
      </c>
      <c r="AG292" s="20">
        <f t="shared" si="23"/>
        <v>0.47472554094154445</v>
      </c>
      <c r="AH292" s="20">
        <f t="shared" si="24"/>
        <v>0</v>
      </c>
      <c r="AI292" s="20">
        <f t="shared" si="24"/>
        <v>0</v>
      </c>
      <c r="AJ292" s="21">
        <v>40108393.059999995</v>
      </c>
      <c r="AK292" s="21">
        <v>1873358.9</v>
      </c>
      <c r="AL292" s="21">
        <v>49856441.140000008</v>
      </c>
      <c r="AM292" s="21">
        <v>13183418</v>
      </c>
      <c r="AN292" s="21">
        <v>0</v>
      </c>
      <c r="AO292" s="21">
        <v>0</v>
      </c>
      <c r="AP292" s="23">
        <v>5</v>
      </c>
      <c r="AQ292" s="23">
        <v>176</v>
      </c>
      <c r="AR292" s="23">
        <v>2240891</v>
      </c>
      <c r="AS292" s="23">
        <v>814.75798391502906</v>
      </c>
      <c r="AT292" s="24">
        <v>8.6954205878516291</v>
      </c>
      <c r="AU292" s="25">
        <v>70.846633474512302</v>
      </c>
      <c r="AV292" s="26">
        <v>5</v>
      </c>
      <c r="AW292" s="26">
        <v>175</v>
      </c>
      <c r="AX292" s="26">
        <v>260186</v>
      </c>
      <c r="AY292" s="26">
        <v>7102.3604267716164</v>
      </c>
      <c r="AZ292" s="27">
        <v>7.0187678433992335</v>
      </c>
      <c r="BA292" s="28">
        <v>498.49818975655876</v>
      </c>
      <c r="BB292" s="29">
        <v>4</v>
      </c>
      <c r="BC292" s="29">
        <v>117</v>
      </c>
      <c r="BD292" s="29">
        <v>8503</v>
      </c>
      <c r="BE292" s="29">
        <v>222119.86945783845</v>
      </c>
      <c r="BF292" s="29">
        <v>5.2871832402990373</v>
      </c>
      <c r="BG292" s="29">
        <v>11743.884511348933</v>
      </c>
    </row>
    <row r="293" spans="1:59" s="30" customFormat="1" x14ac:dyDescent="0.35">
      <c r="A293" s="12">
        <v>2013</v>
      </c>
      <c r="B293" s="12" t="s">
        <v>370</v>
      </c>
      <c r="C293" s="13" t="s">
        <v>371</v>
      </c>
      <c r="D293" s="14" t="s">
        <v>395</v>
      </c>
      <c r="E293" s="15">
        <v>49979.52172343852</v>
      </c>
      <c r="F293" s="15">
        <v>302025.7</v>
      </c>
      <c r="G293" s="12">
        <v>6.7</v>
      </c>
      <c r="H293" s="16">
        <v>6042989</v>
      </c>
      <c r="I293" s="17">
        <f t="shared" si="20"/>
        <v>0</v>
      </c>
      <c r="J293" s="17">
        <v>0</v>
      </c>
      <c r="K293" s="17">
        <v>45.02</v>
      </c>
      <c r="L293" s="17">
        <v>3.4830000000000001</v>
      </c>
      <c r="M293" s="17">
        <v>3.73</v>
      </c>
      <c r="N293" s="17">
        <v>51.99</v>
      </c>
      <c r="O293" s="17">
        <v>0</v>
      </c>
      <c r="P293" s="18">
        <v>5461</v>
      </c>
      <c r="Q293" s="18">
        <v>1145</v>
      </c>
      <c r="R293" s="17">
        <v>78344459</v>
      </c>
      <c r="S293" s="17">
        <v>142871</v>
      </c>
      <c r="T293" s="17">
        <v>70794</v>
      </c>
      <c r="U293" s="18">
        <v>1.92</v>
      </c>
      <c r="V293" s="18">
        <v>1.9</v>
      </c>
      <c r="W293" s="18" t="s">
        <v>62</v>
      </c>
      <c r="X293" s="18">
        <v>4.45</v>
      </c>
      <c r="Y293" s="18">
        <v>0.9</v>
      </c>
      <c r="Z293" s="18">
        <v>1.92</v>
      </c>
      <c r="AA293" s="19">
        <v>1.9</v>
      </c>
      <c r="AB293" s="19">
        <v>22.862714639490921</v>
      </c>
      <c r="AC293" s="19">
        <v>4.45</v>
      </c>
      <c r="AD293" s="19">
        <v>0.9</v>
      </c>
      <c r="AE293" s="20">
        <f t="shared" si="21"/>
        <v>0.51629431636188883</v>
      </c>
      <c r="AF293" s="20">
        <f t="shared" si="22"/>
        <v>1.5808899899244838E-3</v>
      </c>
      <c r="AG293" s="20">
        <f t="shared" si="23"/>
        <v>0.43348330770456212</v>
      </c>
      <c r="AH293" s="20">
        <f t="shared" si="24"/>
        <v>0</v>
      </c>
      <c r="AI293" s="20">
        <f t="shared" si="24"/>
        <v>0</v>
      </c>
      <c r="AJ293" s="21">
        <v>88810768</v>
      </c>
      <c r="AK293" s="21">
        <v>271938.02</v>
      </c>
      <c r="AL293" s="21">
        <v>74565968</v>
      </c>
      <c r="AM293" s="21">
        <v>8367103</v>
      </c>
      <c r="AN293" s="21">
        <v>0</v>
      </c>
      <c r="AO293" s="21">
        <v>0</v>
      </c>
      <c r="AP293" s="22">
        <v>4</v>
      </c>
      <c r="AQ293" s="22">
        <v>74</v>
      </c>
      <c r="AR293" s="23">
        <v>2708934</v>
      </c>
      <c r="AS293" s="23">
        <v>1086.473</v>
      </c>
      <c r="AT293" s="24">
        <v>10.603602</v>
      </c>
      <c r="AU293" s="25">
        <v>115.20527</v>
      </c>
      <c r="AV293" s="26">
        <v>4</v>
      </c>
      <c r="AW293" s="26">
        <v>73</v>
      </c>
      <c r="AX293" s="26">
        <v>371712</v>
      </c>
      <c r="AY293" s="26">
        <v>6841.1503000000002</v>
      </c>
      <c r="AZ293" s="27">
        <v>8.8043163</v>
      </c>
      <c r="BA293" s="28">
        <v>602.31650999999999</v>
      </c>
      <c r="BB293" s="29">
        <v>4</v>
      </c>
      <c r="BC293" s="29">
        <v>58</v>
      </c>
      <c r="BD293" s="29">
        <v>10274</v>
      </c>
      <c r="BE293" s="29">
        <v>142360.13</v>
      </c>
      <c r="BF293" s="29">
        <v>6.2940981999999996</v>
      </c>
      <c r="BG293" s="29">
        <v>8960.2865000000002</v>
      </c>
    </row>
    <row r="294" spans="1:59" s="30" customFormat="1" x14ac:dyDescent="0.35">
      <c r="A294" s="12">
        <v>2014</v>
      </c>
      <c r="B294" s="12" t="s">
        <v>325</v>
      </c>
      <c r="C294" s="13" t="s">
        <v>326</v>
      </c>
      <c r="D294" s="14" t="s">
        <v>396</v>
      </c>
      <c r="E294" s="15">
        <v>44813.142918335157</v>
      </c>
      <c r="F294" s="15">
        <v>301721.2</v>
      </c>
      <c r="G294" s="12">
        <v>6.8</v>
      </c>
      <c r="H294" s="16">
        <v>6732873</v>
      </c>
      <c r="I294" s="17">
        <f t="shared" si="20"/>
        <v>1</v>
      </c>
      <c r="J294" s="17">
        <v>0</v>
      </c>
      <c r="K294" s="17">
        <v>45.67</v>
      </c>
      <c r="L294" s="17">
        <v>3.117</v>
      </c>
      <c r="M294" s="17">
        <v>4.37</v>
      </c>
      <c r="N294" s="17">
        <v>46.16</v>
      </c>
      <c r="O294" s="17">
        <v>0</v>
      </c>
      <c r="P294" s="18">
        <v>1578</v>
      </c>
      <c r="Q294" s="18">
        <v>3117</v>
      </c>
      <c r="R294" s="17">
        <v>53684080</v>
      </c>
      <c r="S294" s="17">
        <v>20495</v>
      </c>
      <c r="T294" s="17">
        <v>48288</v>
      </c>
      <c r="U294" s="18" t="s">
        <v>62</v>
      </c>
      <c r="V294" s="18">
        <v>2.1</v>
      </c>
      <c r="W294" s="18" t="s">
        <v>62</v>
      </c>
      <c r="X294" s="18">
        <v>5.15</v>
      </c>
      <c r="Y294" s="18" t="s">
        <v>62</v>
      </c>
      <c r="Z294" s="18"/>
      <c r="AA294" s="19">
        <v>2.1</v>
      </c>
      <c r="AB294" s="19">
        <v>20.48845299552563</v>
      </c>
      <c r="AC294" s="19">
        <v>5.15</v>
      </c>
      <c r="AD294" s="19">
        <v>0.68548682032632846</v>
      </c>
      <c r="AE294" s="20">
        <f t="shared" si="21"/>
        <v>9.306333912720946E-2</v>
      </c>
      <c r="AF294" s="20">
        <f t="shared" si="22"/>
        <v>4.3997001168624776E-4</v>
      </c>
      <c r="AG294" s="20">
        <f t="shared" si="23"/>
        <v>0.84085373175940903</v>
      </c>
      <c r="AH294" s="20">
        <f t="shared" si="24"/>
        <v>0</v>
      </c>
      <c r="AI294" s="20">
        <f t="shared" si="24"/>
        <v>0</v>
      </c>
      <c r="AJ294" s="21">
        <v>45822012</v>
      </c>
      <c r="AK294" s="21">
        <v>216630</v>
      </c>
      <c r="AL294" s="21">
        <v>414014908</v>
      </c>
      <c r="AM294" s="21">
        <v>32320917</v>
      </c>
      <c r="AN294" s="21">
        <v>0</v>
      </c>
      <c r="AO294" s="21">
        <v>0</v>
      </c>
      <c r="AP294" s="22">
        <v>5</v>
      </c>
      <c r="AQ294" s="22">
        <v>24</v>
      </c>
      <c r="AR294" s="23">
        <v>2661694</v>
      </c>
      <c r="AS294" s="23">
        <v>1012.7034</v>
      </c>
      <c r="AT294" s="24">
        <v>11.899428</v>
      </c>
      <c r="AU294" s="25">
        <v>120.50591</v>
      </c>
      <c r="AV294" s="26">
        <v>5</v>
      </c>
      <c r="AW294" s="26">
        <v>25</v>
      </c>
      <c r="AX294" s="26">
        <v>312221</v>
      </c>
      <c r="AY294" s="26">
        <v>7817.6139999999996</v>
      </c>
      <c r="AZ294" s="27">
        <v>10.132308999999999</v>
      </c>
      <c r="BA294" s="28">
        <v>792.10482000000002</v>
      </c>
      <c r="BB294" s="29">
        <v>5</v>
      </c>
      <c r="BC294" s="29">
        <v>22</v>
      </c>
      <c r="BD294" s="29">
        <v>7710</v>
      </c>
      <c r="BE294" s="29">
        <v>158470.89000000001</v>
      </c>
      <c r="BF294" s="29">
        <v>6.4636491999999999</v>
      </c>
      <c r="BG294" s="29">
        <v>10243.003000000001</v>
      </c>
    </row>
    <row r="295" spans="1:59" s="30" customFormat="1" x14ac:dyDescent="0.35">
      <c r="A295" s="12">
        <v>2013</v>
      </c>
      <c r="B295" s="12" t="s">
        <v>351</v>
      </c>
      <c r="C295" s="13" t="s">
        <v>352</v>
      </c>
      <c r="D295" s="14" t="s">
        <v>397</v>
      </c>
      <c r="E295" s="15">
        <v>52553.131642108798</v>
      </c>
      <c r="F295" s="15">
        <v>301550.5</v>
      </c>
      <c r="G295" s="12">
        <v>6.7</v>
      </c>
      <c r="H295" s="16">
        <v>5738012</v>
      </c>
      <c r="I295" s="17">
        <f t="shared" si="20"/>
        <v>1</v>
      </c>
      <c r="J295" s="17">
        <v>0</v>
      </c>
      <c r="K295" s="17">
        <v>45.02</v>
      </c>
      <c r="L295" s="17">
        <v>3.4830000000000001</v>
      </c>
      <c r="M295" s="17">
        <v>3.73</v>
      </c>
      <c r="N295" s="17">
        <v>51.99</v>
      </c>
      <c r="O295" s="17">
        <v>0</v>
      </c>
      <c r="P295" s="18">
        <v>8189</v>
      </c>
      <c r="Q295" s="18">
        <v>464</v>
      </c>
      <c r="R295" s="17">
        <v>47686076</v>
      </c>
      <c r="S295" s="17">
        <v>98255</v>
      </c>
      <c r="T295" s="17">
        <v>40021</v>
      </c>
      <c r="U295" s="18">
        <v>2.25</v>
      </c>
      <c r="V295" s="18" t="s">
        <v>62</v>
      </c>
      <c r="W295" s="18" t="s">
        <v>62</v>
      </c>
      <c r="X295" s="18">
        <v>4.3899999999999997</v>
      </c>
      <c r="Y295" s="18">
        <v>0.77</v>
      </c>
      <c r="Z295" s="18">
        <v>2.25</v>
      </c>
      <c r="AA295" s="19">
        <v>2.3089180475565318</v>
      </c>
      <c r="AB295" s="19">
        <v>22.862714639490921</v>
      </c>
      <c r="AC295" s="19">
        <v>4.3899999999999997</v>
      </c>
      <c r="AD295" s="19">
        <v>0.77</v>
      </c>
      <c r="AE295" s="20">
        <f t="shared" si="21"/>
        <v>0.26087310324261914</v>
      </c>
      <c r="AF295" s="20">
        <f t="shared" si="22"/>
        <v>4.8395419923484726E-3</v>
      </c>
      <c r="AG295" s="20">
        <f t="shared" si="23"/>
        <v>0.67049898287238285</v>
      </c>
      <c r="AH295" s="20">
        <f t="shared" si="24"/>
        <v>0</v>
      </c>
      <c r="AI295" s="20">
        <f t="shared" si="24"/>
        <v>0</v>
      </c>
      <c r="AJ295" s="21">
        <v>47747638</v>
      </c>
      <c r="AK295" s="21">
        <v>885782</v>
      </c>
      <c r="AL295" s="21">
        <v>122721516</v>
      </c>
      <c r="AM295" s="21">
        <v>11675194</v>
      </c>
      <c r="AN295" s="21">
        <v>0</v>
      </c>
      <c r="AO295" s="21">
        <v>0</v>
      </c>
      <c r="AP295" s="22">
        <v>12</v>
      </c>
      <c r="AQ295" s="22">
        <v>86</v>
      </c>
      <c r="AR295" s="23">
        <v>2619676</v>
      </c>
      <c r="AS295" s="23">
        <v>702.88342</v>
      </c>
      <c r="AT295" s="24">
        <v>13.545931</v>
      </c>
      <c r="AU295" s="25">
        <v>95.212104999999994</v>
      </c>
      <c r="AV295" s="26">
        <v>12</v>
      </c>
      <c r="AW295" s="26">
        <v>85</v>
      </c>
      <c r="AX295" s="26">
        <v>341657</v>
      </c>
      <c r="AY295" s="26">
        <v>5770.4980999999998</v>
      </c>
      <c r="AZ295" s="27">
        <v>10.744973</v>
      </c>
      <c r="BA295" s="28">
        <v>620.03846999999996</v>
      </c>
      <c r="BB295" s="29">
        <v>12</v>
      </c>
      <c r="BC295" s="29">
        <v>64</v>
      </c>
      <c r="BD295" s="29">
        <v>4725</v>
      </c>
      <c r="BE295" s="29">
        <v>412164.87</v>
      </c>
      <c r="BF295" s="29">
        <v>7.4011991999999998</v>
      </c>
      <c r="BG295" s="29">
        <v>30505.143</v>
      </c>
    </row>
    <row r="296" spans="1:59" s="30" customFormat="1" x14ac:dyDescent="0.35">
      <c r="A296" s="12">
        <v>2010</v>
      </c>
      <c r="B296" s="12" t="s">
        <v>314</v>
      </c>
      <c r="C296" s="13" t="s">
        <v>315</v>
      </c>
      <c r="D296" s="14" t="s">
        <v>398</v>
      </c>
      <c r="E296" s="15">
        <v>46052.422477601351</v>
      </c>
      <c r="F296" s="15">
        <v>292687</v>
      </c>
      <c r="G296" s="12">
        <v>9.6999999999999993</v>
      </c>
      <c r="H296" s="16">
        <v>6355518</v>
      </c>
      <c r="I296" s="17">
        <f t="shared" si="20"/>
        <v>1</v>
      </c>
      <c r="J296" s="17">
        <v>0</v>
      </c>
      <c r="K296" s="17">
        <v>44.27</v>
      </c>
      <c r="L296" s="17">
        <v>2.7050000000000001</v>
      </c>
      <c r="M296" s="17">
        <v>4.37</v>
      </c>
      <c r="N296" s="17">
        <v>49.29</v>
      </c>
      <c r="O296" s="17">
        <v>0</v>
      </c>
      <c r="P296" s="18">
        <v>4294</v>
      </c>
      <c r="Q296" s="18">
        <v>1777</v>
      </c>
      <c r="R296" s="17">
        <v>48196067</v>
      </c>
      <c r="S296" s="17">
        <v>137764</v>
      </c>
      <c r="T296" s="17">
        <v>32911</v>
      </c>
      <c r="U296" s="18" t="s">
        <v>62</v>
      </c>
      <c r="V296" s="18">
        <v>2.64</v>
      </c>
      <c r="W296" s="18">
        <v>17.04</v>
      </c>
      <c r="X296" s="18">
        <v>4.9400000000000004</v>
      </c>
      <c r="Y296" s="18" t="s">
        <v>62</v>
      </c>
      <c r="Z296" s="18"/>
      <c r="AA296" s="19">
        <v>2.64</v>
      </c>
      <c r="AB296" s="19">
        <v>17.04</v>
      </c>
      <c r="AC296" s="19">
        <v>4.9400000000000004</v>
      </c>
      <c r="AD296" s="19">
        <v>0.70992248279802228</v>
      </c>
      <c r="AE296" s="20">
        <f t="shared" si="21"/>
        <v>0.35983935922388438</v>
      </c>
      <c r="AF296" s="20">
        <f t="shared" si="22"/>
        <v>6.9233763104110729E-3</v>
      </c>
      <c r="AG296" s="20">
        <f t="shared" si="23"/>
        <v>0.39440592489038223</v>
      </c>
      <c r="AH296" s="20">
        <f t="shared" si="24"/>
        <v>0</v>
      </c>
      <c r="AI296" s="20">
        <f t="shared" si="24"/>
        <v>1.1771368708798665E-6</v>
      </c>
      <c r="AJ296" s="21">
        <v>41793982</v>
      </c>
      <c r="AK296" s="21">
        <v>804124</v>
      </c>
      <c r="AL296" s="21">
        <v>45808758</v>
      </c>
      <c r="AM296" s="21">
        <v>27739221</v>
      </c>
      <c r="AN296" s="21">
        <v>0</v>
      </c>
      <c r="AO296" s="21">
        <v>136.72</v>
      </c>
      <c r="AP296" s="22">
        <v>3</v>
      </c>
      <c r="AQ296" s="22">
        <v>89</v>
      </c>
      <c r="AR296" s="23">
        <v>2704054</v>
      </c>
      <c r="AS296" s="23">
        <v>1393</v>
      </c>
      <c r="AT296" s="24">
        <v>9.23</v>
      </c>
      <c r="AU296" s="31">
        <v>128.58000000000001</v>
      </c>
      <c r="AV296" s="26">
        <v>2</v>
      </c>
      <c r="AW296" s="26">
        <v>87</v>
      </c>
      <c r="AX296" s="26">
        <v>460404</v>
      </c>
      <c r="AY296" s="26">
        <v>5321</v>
      </c>
      <c r="AZ296" s="27">
        <v>9.66</v>
      </c>
      <c r="BA296" s="28">
        <v>513.80999999999995</v>
      </c>
      <c r="BB296" s="29">
        <v>2</v>
      </c>
      <c r="BC296" s="29">
        <v>85</v>
      </c>
      <c r="BD296" s="29">
        <v>2027</v>
      </c>
      <c r="BE296" s="29">
        <v>1189345</v>
      </c>
      <c r="BF296" s="29">
        <v>6.58</v>
      </c>
      <c r="BG296" s="29">
        <v>78270.710000000006</v>
      </c>
    </row>
    <row r="297" spans="1:59" s="30" customFormat="1" x14ac:dyDescent="0.35">
      <c r="A297" s="12">
        <v>2011</v>
      </c>
      <c r="B297" s="12" t="s">
        <v>314</v>
      </c>
      <c r="C297" s="13" t="s">
        <v>315</v>
      </c>
      <c r="D297" s="14" t="s">
        <v>399</v>
      </c>
      <c r="E297" s="15">
        <v>47108.572132110101</v>
      </c>
      <c r="F297" s="15">
        <v>301508.90000000002</v>
      </c>
      <c r="G297" s="12">
        <v>9</v>
      </c>
      <c r="H297" s="16">
        <v>6400298</v>
      </c>
      <c r="I297" s="17">
        <f t="shared" si="20"/>
        <v>1</v>
      </c>
      <c r="J297" s="17">
        <v>0</v>
      </c>
      <c r="K297" s="17">
        <v>45.02</v>
      </c>
      <c r="L297" s="17">
        <v>3.4670000000000001</v>
      </c>
      <c r="M297" s="17">
        <v>4</v>
      </c>
      <c r="N297" s="17">
        <v>55.64</v>
      </c>
      <c r="O297" s="17">
        <v>0</v>
      </c>
      <c r="P297" s="18">
        <v>3673</v>
      </c>
      <c r="Q297" s="18">
        <v>1518</v>
      </c>
      <c r="R297" s="17">
        <v>45472087</v>
      </c>
      <c r="S297" s="17">
        <v>138272</v>
      </c>
      <c r="T297" s="17">
        <v>29203</v>
      </c>
      <c r="U297" s="18" t="s">
        <v>62</v>
      </c>
      <c r="V297" s="18" t="s">
        <v>62</v>
      </c>
      <c r="W297" s="18">
        <v>21.55</v>
      </c>
      <c r="X297" s="18">
        <v>4.5999999999999996</v>
      </c>
      <c r="Y297" s="18" t="s">
        <v>62</v>
      </c>
      <c r="Z297" s="18"/>
      <c r="AA297" s="19">
        <v>2.3089180475565318</v>
      </c>
      <c r="AB297" s="19">
        <v>21.55</v>
      </c>
      <c r="AC297" s="19">
        <v>4.5999999999999996</v>
      </c>
      <c r="AD297" s="19">
        <v>0.75949643062398253</v>
      </c>
      <c r="AE297" s="20">
        <f t="shared" si="21"/>
        <v>0.32856640761429035</v>
      </c>
      <c r="AF297" s="20">
        <f t="shared" si="22"/>
        <v>6.0817388076566791E-3</v>
      </c>
      <c r="AG297" s="20">
        <f t="shared" si="23"/>
        <v>0.44676366298373571</v>
      </c>
      <c r="AH297" s="20">
        <f t="shared" si="24"/>
        <v>0</v>
      </c>
      <c r="AI297" s="20">
        <f t="shared" si="24"/>
        <v>1.3763595006192583E-6</v>
      </c>
      <c r="AJ297" s="21">
        <v>40463270</v>
      </c>
      <c r="AK297" s="21">
        <v>748972</v>
      </c>
      <c r="AL297" s="21">
        <v>55019376</v>
      </c>
      <c r="AM297" s="21">
        <v>26919177</v>
      </c>
      <c r="AN297" s="21">
        <v>0</v>
      </c>
      <c r="AO297" s="21">
        <v>169.5</v>
      </c>
      <c r="AP297" s="22">
        <v>3</v>
      </c>
      <c r="AQ297" s="22">
        <v>89</v>
      </c>
      <c r="AR297" s="23">
        <v>2708113</v>
      </c>
      <c r="AS297" s="23">
        <v>1325</v>
      </c>
      <c r="AT297" s="24">
        <v>9.98</v>
      </c>
      <c r="AU297" s="25">
        <v>132.26</v>
      </c>
      <c r="AV297" s="26">
        <v>2</v>
      </c>
      <c r="AW297" s="26">
        <v>87</v>
      </c>
      <c r="AX297" s="26">
        <v>463992</v>
      </c>
      <c r="AY297" s="26">
        <v>5213</v>
      </c>
      <c r="AZ297" s="27">
        <v>10.27</v>
      </c>
      <c r="BA297" s="28">
        <v>535.22</v>
      </c>
      <c r="BB297" s="29">
        <v>2</v>
      </c>
      <c r="BC297" s="29">
        <v>84</v>
      </c>
      <c r="BD297" s="29">
        <v>2017</v>
      </c>
      <c r="BE297" s="29">
        <v>1183212</v>
      </c>
      <c r="BF297" s="29">
        <v>7.23</v>
      </c>
      <c r="BG297" s="29">
        <v>85528.09</v>
      </c>
    </row>
    <row r="298" spans="1:59" s="30" customFormat="1" x14ac:dyDescent="0.35">
      <c r="A298" s="12">
        <v>2013</v>
      </c>
      <c r="B298" s="12" t="s">
        <v>304</v>
      </c>
      <c r="C298" s="13" t="s">
        <v>305</v>
      </c>
      <c r="D298" s="14" t="s">
        <v>400</v>
      </c>
      <c r="E298" s="15">
        <v>57199.208313617695</v>
      </c>
      <c r="F298" s="15">
        <v>301484.09999999998</v>
      </c>
      <c r="G298" s="12">
        <v>6.9</v>
      </c>
      <c r="H298" s="16">
        <v>5270774</v>
      </c>
      <c r="I298" s="17">
        <f t="shared" si="20"/>
        <v>1</v>
      </c>
      <c r="J298" s="17">
        <v>0</v>
      </c>
      <c r="K298" s="17">
        <v>45.02</v>
      </c>
      <c r="L298" s="17">
        <v>3.4830000000000001</v>
      </c>
      <c r="M298" s="17">
        <v>3.73</v>
      </c>
      <c r="N298" s="17">
        <v>51.99</v>
      </c>
      <c r="O298" s="17">
        <v>0</v>
      </c>
      <c r="P298" s="18">
        <v>7480</v>
      </c>
      <c r="Q298" s="18">
        <v>365</v>
      </c>
      <c r="R298" s="17">
        <v>39387317</v>
      </c>
      <c r="S298" s="17">
        <v>36297</v>
      </c>
      <c r="T298" s="17">
        <v>45014</v>
      </c>
      <c r="U298" s="18">
        <v>2.5</v>
      </c>
      <c r="V298" s="18">
        <v>1.91</v>
      </c>
      <c r="W298" s="18">
        <v>23.6</v>
      </c>
      <c r="X298" s="18">
        <v>4.7</v>
      </c>
      <c r="Y298" s="18"/>
      <c r="Z298" s="18">
        <v>2.5</v>
      </c>
      <c r="AA298" s="19">
        <v>1.91</v>
      </c>
      <c r="AB298" s="19">
        <v>23.6</v>
      </c>
      <c r="AC298" s="19">
        <v>4.7</v>
      </c>
      <c r="AD298" s="19">
        <v>0.73100116927520231</v>
      </c>
      <c r="AE298" s="20">
        <f t="shared" si="21"/>
        <v>0.17574391812233889</v>
      </c>
      <c r="AF298" s="20">
        <f t="shared" si="22"/>
        <v>2.7618458854649096E-4</v>
      </c>
      <c r="AG298" s="20">
        <f t="shared" si="23"/>
        <v>0.82397989728911458</v>
      </c>
      <c r="AH298" s="20">
        <f t="shared" si="24"/>
        <v>0</v>
      </c>
      <c r="AI298" s="20">
        <f t="shared" si="24"/>
        <v>0</v>
      </c>
      <c r="AJ298" s="21">
        <v>37389346</v>
      </c>
      <c r="AK298" s="21">
        <v>58758</v>
      </c>
      <c r="AL298" s="21">
        <v>175300914</v>
      </c>
      <c r="AM298" s="21">
        <v>0</v>
      </c>
      <c r="AN298" s="21">
        <v>0</v>
      </c>
      <c r="AO298" s="21">
        <v>0</v>
      </c>
      <c r="AP298" s="22">
        <v>2</v>
      </c>
      <c r="AQ298" s="22">
        <v>41</v>
      </c>
      <c r="AR298" s="23">
        <v>2169365</v>
      </c>
      <c r="AS298" s="23">
        <v>711.76388999999995</v>
      </c>
      <c r="AT298" s="24">
        <v>11.929012</v>
      </c>
      <c r="AU298" s="25">
        <v>84.906401000000002</v>
      </c>
      <c r="AV298" s="26">
        <v>2</v>
      </c>
      <c r="AW298" s="26">
        <v>41</v>
      </c>
      <c r="AX298" s="26">
        <v>358800</v>
      </c>
      <c r="AY298" s="26">
        <v>4667.9250000000002</v>
      </c>
      <c r="AZ298" s="27">
        <v>9.8617559000000004</v>
      </c>
      <c r="BA298" s="28">
        <v>460.33936999999997</v>
      </c>
      <c r="BB298" s="29">
        <v>2</v>
      </c>
      <c r="BC298" s="29">
        <v>31</v>
      </c>
      <c r="BD298" s="29">
        <v>16172</v>
      </c>
      <c r="BE298" s="29">
        <v>76020.585999999996</v>
      </c>
      <c r="BF298" s="29">
        <v>7.3409126999999996</v>
      </c>
      <c r="BG298" s="29">
        <v>5580.6049000000003</v>
      </c>
    </row>
    <row r="299" spans="1:59" s="30" customFormat="1" x14ac:dyDescent="0.35">
      <c r="A299" s="17">
        <v>2009</v>
      </c>
      <c r="B299" s="32" t="s">
        <v>310</v>
      </c>
      <c r="C299" s="13" t="s">
        <v>311</v>
      </c>
      <c r="D299" s="14" t="s">
        <v>401</v>
      </c>
      <c r="E299" s="15">
        <v>46411.815476075288</v>
      </c>
      <c r="F299" s="15">
        <v>299789</v>
      </c>
      <c r="G299" s="17">
        <v>10.3</v>
      </c>
      <c r="H299" s="16">
        <v>6459325</v>
      </c>
      <c r="I299" s="17">
        <f t="shared" si="20"/>
        <v>1</v>
      </c>
      <c r="J299" s="17">
        <v>0</v>
      </c>
      <c r="K299" s="17">
        <v>43.33</v>
      </c>
      <c r="L299" s="17">
        <v>2.141</v>
      </c>
      <c r="M299" s="17">
        <v>3.94</v>
      </c>
      <c r="N299" s="17">
        <v>45.86</v>
      </c>
      <c r="O299" s="17">
        <v>0</v>
      </c>
      <c r="P299" s="18">
        <v>5822</v>
      </c>
      <c r="Q299" s="18">
        <v>687</v>
      </c>
      <c r="R299" s="17">
        <v>111112991</v>
      </c>
      <c r="S299" s="17">
        <v>383580</v>
      </c>
      <c r="T299" s="17">
        <v>110914</v>
      </c>
      <c r="U299" s="18">
        <v>2.11</v>
      </c>
      <c r="V299" s="18" t="s">
        <v>62</v>
      </c>
      <c r="W299" s="18" t="s">
        <v>62</v>
      </c>
      <c r="X299" s="18">
        <v>4.63</v>
      </c>
      <c r="Y299" s="18"/>
      <c r="Z299" s="18">
        <v>2.11</v>
      </c>
      <c r="AA299" s="19">
        <v>2.2743975091886082</v>
      </c>
      <c r="AB299" s="19">
        <v>14.15708861161818</v>
      </c>
      <c r="AC299" s="19">
        <v>4.63</v>
      </c>
      <c r="AD299" s="19">
        <v>0.68314474405108627</v>
      </c>
      <c r="AE299" s="20">
        <f t="shared" si="21"/>
        <v>0.61629829218683396</v>
      </c>
      <c r="AF299" s="20">
        <f t="shared" si="22"/>
        <v>3.2218187142186612E-3</v>
      </c>
      <c r="AG299" s="20">
        <f t="shared" si="23"/>
        <v>0.38031528211139498</v>
      </c>
      <c r="AH299" s="20">
        <f t="shared" si="24"/>
        <v>0</v>
      </c>
      <c r="AI299" s="20">
        <f t="shared" si="24"/>
        <v>1.6460698755234096E-4</v>
      </c>
      <c r="AJ299" s="21">
        <v>108667422</v>
      </c>
      <c r="AK299" s="21">
        <v>568080</v>
      </c>
      <c r="AL299" s="21">
        <v>67058244</v>
      </c>
      <c r="AM299" s="21">
        <v>0</v>
      </c>
      <c r="AN299" s="21">
        <v>0</v>
      </c>
      <c r="AO299" s="21">
        <v>29023.96</v>
      </c>
      <c r="AP299" s="23">
        <v>5</v>
      </c>
      <c r="AQ299" s="23">
        <v>118</v>
      </c>
      <c r="AR299" s="23">
        <v>2733611</v>
      </c>
      <c r="AS299" s="23">
        <v>992</v>
      </c>
      <c r="AT299" s="24">
        <v>9.5</v>
      </c>
      <c r="AU299" s="31">
        <v>94.3</v>
      </c>
      <c r="AV299" s="26">
        <v>5</v>
      </c>
      <c r="AW299" s="26">
        <v>117</v>
      </c>
      <c r="AX299" s="26">
        <v>341437</v>
      </c>
      <c r="AY299" s="26">
        <v>5782</v>
      </c>
      <c r="AZ299" s="27">
        <v>8.32</v>
      </c>
      <c r="BA299" s="28">
        <v>481.01</v>
      </c>
      <c r="BB299" s="29">
        <v>6</v>
      </c>
      <c r="BC299" s="29">
        <v>91</v>
      </c>
      <c r="BD299" s="29">
        <v>18264</v>
      </c>
      <c r="BE299" s="29">
        <v>196448</v>
      </c>
      <c r="BF299" s="29">
        <v>5.81</v>
      </c>
      <c r="BG299" s="29">
        <v>11409.37</v>
      </c>
    </row>
    <row r="300" spans="1:59" s="30" customFormat="1" x14ac:dyDescent="0.35">
      <c r="A300" s="12">
        <v>2012</v>
      </c>
      <c r="B300" s="12" t="s">
        <v>351</v>
      </c>
      <c r="C300" s="13" t="s">
        <v>352</v>
      </c>
      <c r="D300" s="14" t="s">
        <v>402</v>
      </c>
      <c r="E300" s="15">
        <v>52266.517504031326</v>
      </c>
      <c r="F300" s="15">
        <v>299007.59999999998</v>
      </c>
      <c r="G300" s="12">
        <v>7</v>
      </c>
      <c r="H300" s="16">
        <v>5720825</v>
      </c>
      <c r="I300" s="17">
        <f t="shared" si="20"/>
        <v>1</v>
      </c>
      <c r="J300" s="17">
        <v>0</v>
      </c>
      <c r="K300" s="17">
        <v>45.77</v>
      </c>
      <c r="L300" s="17">
        <v>3.58</v>
      </c>
      <c r="M300" s="17">
        <v>2.75</v>
      </c>
      <c r="N300" s="17">
        <v>54.99</v>
      </c>
      <c r="O300" s="17">
        <v>0</v>
      </c>
      <c r="P300" s="18">
        <v>6451</v>
      </c>
      <c r="Q300" s="18">
        <v>745</v>
      </c>
      <c r="R300" s="17">
        <v>41196428</v>
      </c>
      <c r="S300" s="17">
        <v>97602</v>
      </c>
      <c r="T300" s="17">
        <v>39312</v>
      </c>
      <c r="U300" s="18" t="s">
        <v>62</v>
      </c>
      <c r="V300" s="18" t="s">
        <v>62</v>
      </c>
      <c r="W300" s="18" t="s">
        <v>62</v>
      </c>
      <c r="X300" s="18" t="s">
        <v>62</v>
      </c>
      <c r="Y300" s="18" t="s">
        <v>62</v>
      </c>
      <c r="Z300" s="18"/>
      <c r="AA300" s="19">
        <v>2.324237813104427</v>
      </c>
      <c r="AB300" s="19">
        <v>23.49195884567845</v>
      </c>
      <c r="AC300" s="19">
        <v>3.503818060367514</v>
      </c>
      <c r="AD300" s="19">
        <v>0.75442193202762442</v>
      </c>
      <c r="AE300" s="20">
        <f t="shared" si="21"/>
        <v>0.17087138796857981</v>
      </c>
      <c r="AF300" s="20">
        <f t="shared" si="22"/>
        <v>4.2111689961191693E-3</v>
      </c>
      <c r="AG300" s="20">
        <f t="shared" si="23"/>
        <v>0.76224649084553275</v>
      </c>
      <c r="AH300" s="20">
        <f t="shared" si="24"/>
        <v>0</v>
      </c>
      <c r="AI300" s="20">
        <f t="shared" si="24"/>
        <v>0</v>
      </c>
      <c r="AJ300" s="21">
        <v>38987626</v>
      </c>
      <c r="AK300" s="21">
        <v>960860</v>
      </c>
      <c r="AL300" s="21">
        <v>173921342</v>
      </c>
      <c r="AM300" s="21">
        <v>14299595</v>
      </c>
      <c r="AN300" s="21">
        <v>0</v>
      </c>
      <c r="AO300" s="21">
        <v>0</v>
      </c>
      <c r="AP300" s="22">
        <v>12</v>
      </c>
      <c r="AQ300" s="22">
        <v>86</v>
      </c>
      <c r="AR300" s="23">
        <v>2609168</v>
      </c>
      <c r="AS300" s="23">
        <v>703.49222999999995</v>
      </c>
      <c r="AT300" s="24">
        <v>13.190581</v>
      </c>
      <c r="AU300" s="25">
        <v>92.794711000000007</v>
      </c>
      <c r="AV300" s="26">
        <v>12</v>
      </c>
      <c r="AW300" s="26">
        <v>85</v>
      </c>
      <c r="AX300" s="26">
        <v>341896</v>
      </c>
      <c r="AY300" s="26">
        <v>5662.7421999999997</v>
      </c>
      <c r="AZ300" s="27">
        <v>10.510517999999999</v>
      </c>
      <c r="BA300" s="28">
        <v>595.18354999999997</v>
      </c>
      <c r="BB300" s="29">
        <v>12</v>
      </c>
      <c r="BC300" s="29">
        <v>64</v>
      </c>
      <c r="BD300" s="29">
        <v>4572</v>
      </c>
      <c r="BE300" s="29">
        <v>429442.07</v>
      </c>
      <c r="BF300" s="29">
        <v>7.3449222000000001</v>
      </c>
      <c r="BG300" s="29">
        <v>31542.186000000002</v>
      </c>
    </row>
    <row r="301" spans="1:59" s="30" customFormat="1" x14ac:dyDescent="0.35">
      <c r="A301" s="12">
        <v>2013</v>
      </c>
      <c r="B301" s="12" t="s">
        <v>325</v>
      </c>
      <c r="C301" s="13" t="s">
        <v>326</v>
      </c>
      <c r="D301" s="14" t="s">
        <v>403</v>
      </c>
      <c r="E301" s="15">
        <v>45045.043551394265</v>
      </c>
      <c r="F301" s="15">
        <v>298859.90000000002</v>
      </c>
      <c r="G301" s="12">
        <v>7.7</v>
      </c>
      <c r="H301" s="16">
        <v>6634690</v>
      </c>
      <c r="I301" s="17">
        <f t="shared" si="20"/>
        <v>1</v>
      </c>
      <c r="J301" s="17">
        <v>0</v>
      </c>
      <c r="K301" s="17">
        <v>45.02</v>
      </c>
      <c r="L301" s="17">
        <v>3.4830000000000001</v>
      </c>
      <c r="M301" s="17">
        <v>3.73</v>
      </c>
      <c r="N301" s="17">
        <v>51.99</v>
      </c>
      <c r="O301" s="17">
        <v>0</v>
      </c>
      <c r="P301" s="18">
        <v>2063</v>
      </c>
      <c r="Q301" s="18">
        <v>3065</v>
      </c>
      <c r="R301" s="17">
        <v>55342134</v>
      </c>
      <c r="S301" s="17">
        <v>21513</v>
      </c>
      <c r="T301" s="17">
        <v>53896</v>
      </c>
      <c r="U301" s="18">
        <v>2.2599999999999998</v>
      </c>
      <c r="V301" s="18">
        <v>2.0699999999999998</v>
      </c>
      <c r="W301" s="18" t="s">
        <v>62</v>
      </c>
      <c r="X301" s="18" t="s">
        <v>62</v>
      </c>
      <c r="Y301" s="18">
        <v>0.92</v>
      </c>
      <c r="Z301" s="18">
        <v>2.2599999999999998</v>
      </c>
      <c r="AA301" s="19">
        <v>2.0699999999999998</v>
      </c>
      <c r="AB301" s="19">
        <v>22.862714639490921</v>
      </c>
      <c r="AC301" s="19">
        <v>4.4043332512284126</v>
      </c>
      <c r="AD301" s="19">
        <v>0.92</v>
      </c>
      <c r="AE301" s="20">
        <f t="shared" si="21"/>
        <v>8.85023919375965E-2</v>
      </c>
      <c r="AF301" s="20">
        <f t="shared" si="22"/>
        <v>3.0705573166564819E-4</v>
      </c>
      <c r="AG301" s="20">
        <f t="shared" si="23"/>
        <v>0.85149134493232936</v>
      </c>
      <c r="AH301" s="20">
        <f t="shared" si="24"/>
        <v>0</v>
      </c>
      <c r="AI301" s="20">
        <f t="shared" si="24"/>
        <v>0</v>
      </c>
      <c r="AJ301" s="21">
        <v>46595690</v>
      </c>
      <c r="AK301" s="21">
        <v>161662</v>
      </c>
      <c r="AL301" s="21">
        <v>448302310</v>
      </c>
      <c r="AM301" s="21">
        <v>31431080</v>
      </c>
      <c r="AN301" s="21">
        <v>0</v>
      </c>
      <c r="AO301" s="21">
        <v>0</v>
      </c>
      <c r="AP301" s="22">
        <v>5</v>
      </c>
      <c r="AQ301" s="22">
        <v>25</v>
      </c>
      <c r="AR301" s="23">
        <v>2630595</v>
      </c>
      <c r="AS301" s="23">
        <v>1048.6728000000001</v>
      </c>
      <c r="AT301" s="24">
        <v>11.714694</v>
      </c>
      <c r="AU301" s="25">
        <v>122.84881</v>
      </c>
      <c r="AV301" s="26">
        <v>5</v>
      </c>
      <c r="AW301" s="26">
        <v>26</v>
      </c>
      <c r="AX301" s="26">
        <v>308857</v>
      </c>
      <c r="AY301" s="26">
        <v>8104.8882999999996</v>
      </c>
      <c r="AZ301" s="27">
        <v>9.8471208000000008</v>
      </c>
      <c r="BA301" s="28">
        <v>798.09815000000003</v>
      </c>
      <c r="BB301" s="29">
        <v>5</v>
      </c>
      <c r="BC301" s="29">
        <v>21</v>
      </c>
      <c r="BD301" s="29">
        <v>7624</v>
      </c>
      <c r="BE301" s="29">
        <v>136909.74</v>
      </c>
      <c r="BF301" s="29">
        <v>6.6563999999999997</v>
      </c>
      <c r="BG301" s="29">
        <v>9113.2597000000005</v>
      </c>
    </row>
    <row r="302" spans="1:59" s="30" customFormat="1" x14ac:dyDescent="0.35">
      <c r="A302" s="17">
        <v>2008</v>
      </c>
      <c r="B302" s="32" t="s">
        <v>314</v>
      </c>
      <c r="C302" s="13" t="s">
        <v>315</v>
      </c>
      <c r="D302" s="14" t="s">
        <v>404</v>
      </c>
      <c r="E302" s="15">
        <v>47784.098084790647</v>
      </c>
      <c r="F302" s="15">
        <v>298526.90000000002</v>
      </c>
      <c r="G302" s="17">
        <v>6.6</v>
      </c>
      <c r="H302" s="16">
        <v>6247411</v>
      </c>
      <c r="I302" s="17">
        <f t="shared" si="20"/>
        <v>1</v>
      </c>
      <c r="J302" s="17">
        <v>0</v>
      </c>
      <c r="K302" s="17">
        <v>40.69</v>
      </c>
      <c r="L302" s="17">
        <v>2.9830000000000001</v>
      </c>
      <c r="M302" s="17">
        <v>8.86</v>
      </c>
      <c r="N302" s="17">
        <v>45.88</v>
      </c>
      <c r="O302" s="17">
        <v>0</v>
      </c>
      <c r="P302" s="18">
        <v>3972</v>
      </c>
      <c r="Q302" s="18">
        <v>1336</v>
      </c>
      <c r="R302" s="17">
        <v>58671418</v>
      </c>
      <c r="S302" s="17">
        <v>220660</v>
      </c>
      <c r="T302" s="17">
        <v>82347</v>
      </c>
      <c r="U302" s="18">
        <v>1.67</v>
      </c>
      <c r="V302" s="18">
        <v>2.15</v>
      </c>
      <c r="W302" s="18">
        <v>15.18</v>
      </c>
      <c r="X302" s="18">
        <v>9.82</v>
      </c>
      <c r="Y302" s="18">
        <v>0.47</v>
      </c>
      <c r="Z302" s="18">
        <v>1.67</v>
      </c>
      <c r="AA302" s="19">
        <v>2.15</v>
      </c>
      <c r="AB302" s="19">
        <v>15.18</v>
      </c>
      <c r="AC302" s="19">
        <v>9.82</v>
      </c>
      <c r="AD302" s="19">
        <v>0.47</v>
      </c>
      <c r="AE302" s="20">
        <f t="shared" si="21"/>
        <v>0.58465251622334258</v>
      </c>
      <c r="AF302" s="20">
        <f t="shared" si="22"/>
        <v>8.6364199983959035E-3</v>
      </c>
      <c r="AG302" s="20">
        <f t="shared" si="23"/>
        <v>0.11290709570905785</v>
      </c>
      <c r="AH302" s="20">
        <f t="shared" si="24"/>
        <v>0</v>
      </c>
      <c r="AI302" s="20">
        <f t="shared" si="24"/>
        <v>1.3280545764665161E-6</v>
      </c>
      <c r="AJ302" s="21">
        <v>53787582</v>
      </c>
      <c r="AK302" s="21">
        <v>794544</v>
      </c>
      <c r="AL302" s="21">
        <v>10387366</v>
      </c>
      <c r="AM302" s="21">
        <v>27029617</v>
      </c>
      <c r="AN302" s="21">
        <v>0</v>
      </c>
      <c r="AO302" s="21">
        <v>122.18</v>
      </c>
      <c r="AP302" s="23">
        <v>3</v>
      </c>
      <c r="AQ302" s="23">
        <v>90</v>
      </c>
      <c r="AR302" s="23">
        <v>2685425</v>
      </c>
      <c r="AS302" s="23">
        <v>1302</v>
      </c>
      <c r="AT302" s="24">
        <v>8.9134744615004351</v>
      </c>
      <c r="AU302" s="25">
        <v>116.02</v>
      </c>
      <c r="AV302" s="26">
        <v>2</v>
      </c>
      <c r="AW302" s="26">
        <v>88</v>
      </c>
      <c r="AX302" s="26">
        <v>460419</v>
      </c>
      <c r="AY302" s="26">
        <v>5324</v>
      </c>
      <c r="AZ302" s="27">
        <v>9.2391785501074768</v>
      </c>
      <c r="BA302" s="28">
        <v>491.93</v>
      </c>
      <c r="BB302" s="29">
        <v>2</v>
      </c>
      <c r="BC302" s="29">
        <v>85</v>
      </c>
      <c r="BD302" s="29">
        <v>2094</v>
      </c>
      <c r="BE302" s="29">
        <v>1305467</v>
      </c>
      <c r="BF302" s="29">
        <v>6.2901451275574694</v>
      </c>
      <c r="BG302" s="29">
        <v>82115.740000000005</v>
      </c>
    </row>
    <row r="303" spans="1:59" s="30" customFormat="1" x14ac:dyDescent="0.35">
      <c r="A303" s="17">
        <v>2008</v>
      </c>
      <c r="B303" s="32" t="s">
        <v>370</v>
      </c>
      <c r="C303" s="13" t="s">
        <v>371</v>
      </c>
      <c r="D303" s="14" t="s">
        <v>405</v>
      </c>
      <c r="E303" s="15">
        <v>50284.60903226852</v>
      </c>
      <c r="F303" s="15">
        <v>297881.8</v>
      </c>
      <c r="G303" s="17">
        <v>6.1</v>
      </c>
      <c r="H303" s="16">
        <v>5923916</v>
      </c>
      <c r="I303" s="17">
        <f t="shared" si="20"/>
        <v>0</v>
      </c>
      <c r="J303" s="17">
        <v>0</v>
      </c>
      <c r="K303" s="17">
        <v>40.69</v>
      </c>
      <c r="L303" s="17">
        <v>2.9830000000000001</v>
      </c>
      <c r="M303" s="17">
        <v>8.86</v>
      </c>
      <c r="N303" s="17">
        <v>45.88</v>
      </c>
      <c r="O303" s="17">
        <v>0</v>
      </c>
      <c r="P303" s="18">
        <v>5462</v>
      </c>
      <c r="Q303" s="18">
        <v>1085</v>
      </c>
      <c r="R303" s="17">
        <v>77649675</v>
      </c>
      <c r="S303" s="17">
        <v>253211</v>
      </c>
      <c r="T303" s="17">
        <v>82881</v>
      </c>
      <c r="U303" s="18">
        <v>1.71</v>
      </c>
      <c r="V303" s="18">
        <v>1.5</v>
      </c>
      <c r="W303" s="18">
        <v>21.02</v>
      </c>
      <c r="X303" s="18">
        <v>7.65</v>
      </c>
      <c r="Y303" s="18">
        <v>0.47</v>
      </c>
      <c r="Z303" s="18">
        <v>1.71</v>
      </c>
      <c r="AA303" s="19">
        <v>1.5</v>
      </c>
      <c r="AB303" s="19">
        <v>21.02</v>
      </c>
      <c r="AC303" s="19">
        <v>7.65</v>
      </c>
      <c r="AD303" s="19">
        <v>0.47</v>
      </c>
      <c r="AE303" s="20">
        <f t="shared" si="21"/>
        <v>0.48178070805536316</v>
      </c>
      <c r="AF303" s="20">
        <f t="shared" si="22"/>
        <v>1.5906894467739472E-3</v>
      </c>
      <c r="AG303" s="20">
        <f t="shared" si="23"/>
        <v>0.46506681910673253</v>
      </c>
      <c r="AH303" s="20">
        <f t="shared" si="24"/>
        <v>0</v>
      </c>
      <c r="AI303" s="20">
        <f t="shared" si="24"/>
        <v>3.140321607544494E-7</v>
      </c>
      <c r="AJ303" s="21">
        <v>87632152</v>
      </c>
      <c r="AK303" s="21">
        <v>289334</v>
      </c>
      <c r="AL303" s="21">
        <v>84592026</v>
      </c>
      <c r="AM303" s="21">
        <v>9378629</v>
      </c>
      <c r="AN303" s="21">
        <v>0</v>
      </c>
      <c r="AO303" s="21">
        <v>57.12</v>
      </c>
      <c r="AP303" s="23">
        <v>4</v>
      </c>
      <c r="AQ303" s="23">
        <v>133</v>
      </c>
      <c r="AR303" s="23">
        <v>2686746</v>
      </c>
      <c r="AS303" s="23">
        <v>1098</v>
      </c>
      <c r="AT303" s="24">
        <v>8.0010605273402398</v>
      </c>
      <c r="AU303" s="25">
        <v>87.83</v>
      </c>
      <c r="AV303" s="26">
        <v>4</v>
      </c>
      <c r="AW303" s="26">
        <v>133</v>
      </c>
      <c r="AX303" s="26">
        <v>371220</v>
      </c>
      <c r="AY303" s="26">
        <v>6985</v>
      </c>
      <c r="AZ303" s="27">
        <v>6.6105013736005498</v>
      </c>
      <c r="BA303" s="28">
        <v>461.78</v>
      </c>
      <c r="BB303" s="29">
        <v>4</v>
      </c>
      <c r="BC303" s="29">
        <v>92</v>
      </c>
      <c r="BD303" s="29">
        <v>9431</v>
      </c>
      <c r="BE303" s="29">
        <v>157726</v>
      </c>
      <c r="BF303" s="29">
        <v>4.9218728379009002</v>
      </c>
      <c r="BG303" s="29">
        <v>7763.06</v>
      </c>
    </row>
    <row r="304" spans="1:59" s="30" customFormat="1" x14ac:dyDescent="0.35">
      <c r="A304" s="12">
        <v>2012</v>
      </c>
      <c r="B304" s="12" t="s">
        <v>325</v>
      </c>
      <c r="C304" s="13" t="s">
        <v>326</v>
      </c>
      <c r="D304" s="14" t="s">
        <v>406</v>
      </c>
      <c r="E304" s="15">
        <v>45311.426612148476</v>
      </c>
      <c r="F304" s="15">
        <v>297077.3</v>
      </c>
      <c r="G304" s="12">
        <v>8.3000000000000007</v>
      </c>
      <c r="H304" s="16">
        <v>6556344</v>
      </c>
      <c r="I304" s="17">
        <f t="shared" si="20"/>
        <v>1</v>
      </c>
      <c r="J304" s="17">
        <v>0</v>
      </c>
      <c r="K304" s="17">
        <v>45.77</v>
      </c>
      <c r="L304" s="17">
        <v>3.58</v>
      </c>
      <c r="M304" s="17">
        <v>2.75</v>
      </c>
      <c r="N304" s="17">
        <v>54.99</v>
      </c>
      <c r="O304" s="17">
        <v>0</v>
      </c>
      <c r="P304" s="18">
        <v>1750</v>
      </c>
      <c r="Q304" s="18">
        <v>3214</v>
      </c>
      <c r="R304" s="17">
        <v>52349639</v>
      </c>
      <c r="S304" s="17">
        <v>19419</v>
      </c>
      <c r="T304" s="17">
        <v>45718</v>
      </c>
      <c r="U304" s="18" t="s">
        <v>62</v>
      </c>
      <c r="V304" s="18" t="s">
        <v>62</v>
      </c>
      <c r="W304" s="18" t="s">
        <v>62</v>
      </c>
      <c r="X304" s="18" t="s">
        <v>62</v>
      </c>
      <c r="Y304" s="18" t="s">
        <v>62</v>
      </c>
      <c r="Z304" s="18"/>
      <c r="AA304" s="19">
        <v>2.324237813104427</v>
      </c>
      <c r="AB304" s="19">
        <v>23.49195884567845</v>
      </c>
      <c r="AC304" s="19">
        <v>3.503818060367514</v>
      </c>
      <c r="AD304" s="19">
        <v>0.75442193202762442</v>
      </c>
      <c r="AE304" s="20">
        <f t="shared" si="21"/>
        <v>8.0477273536194174E-2</v>
      </c>
      <c r="AF304" s="20">
        <f t="shared" si="22"/>
        <v>2.876724253896676E-4</v>
      </c>
      <c r="AG304" s="20">
        <f t="shared" si="23"/>
        <v>0.85952036950962063</v>
      </c>
      <c r="AH304" s="20">
        <f t="shared" si="24"/>
        <v>0</v>
      </c>
      <c r="AI304" s="20">
        <f t="shared" si="24"/>
        <v>0</v>
      </c>
      <c r="AJ304" s="21">
        <v>43037228</v>
      </c>
      <c r="AK304" s="21">
        <v>153840</v>
      </c>
      <c r="AL304" s="21">
        <v>459649942</v>
      </c>
      <c r="AM304" s="21">
        <v>31933916</v>
      </c>
      <c r="AN304" s="21">
        <v>0</v>
      </c>
      <c r="AO304" s="21">
        <v>0</v>
      </c>
      <c r="AP304" s="22">
        <v>5</v>
      </c>
      <c r="AQ304" s="22">
        <v>25</v>
      </c>
      <c r="AR304" s="23">
        <v>2585638</v>
      </c>
      <c r="AS304" s="23">
        <v>1061.0847000000001</v>
      </c>
      <c r="AT304" s="24">
        <v>11.29411</v>
      </c>
      <c r="AU304" s="25">
        <v>119.84007</v>
      </c>
      <c r="AV304" s="26">
        <v>5</v>
      </c>
      <c r="AW304" s="26">
        <v>25</v>
      </c>
      <c r="AX304" s="26">
        <v>305250</v>
      </c>
      <c r="AY304" s="26">
        <v>8105.9939999999997</v>
      </c>
      <c r="AZ304" s="27">
        <v>9.5295924999999997</v>
      </c>
      <c r="BA304" s="28">
        <v>772.46820000000002</v>
      </c>
      <c r="BB304" s="29">
        <v>5</v>
      </c>
      <c r="BC304" s="29">
        <v>21</v>
      </c>
      <c r="BD304" s="29">
        <v>7740</v>
      </c>
      <c r="BE304" s="29">
        <v>134023.65</v>
      </c>
      <c r="BF304" s="29">
        <v>6.5318594000000001</v>
      </c>
      <c r="BG304" s="29">
        <v>8754.2366000000002</v>
      </c>
    </row>
    <row r="305" spans="1:59" s="30" customFormat="1" x14ac:dyDescent="0.35">
      <c r="A305" s="17">
        <v>2009</v>
      </c>
      <c r="B305" s="32" t="s">
        <v>318</v>
      </c>
      <c r="C305" s="13" t="s">
        <v>319</v>
      </c>
      <c r="D305" s="14" t="s">
        <v>407</v>
      </c>
      <c r="E305" s="15">
        <v>56213.555888686722</v>
      </c>
      <c r="F305" s="15">
        <v>296875.2</v>
      </c>
      <c r="G305" s="17">
        <v>7.8</v>
      </c>
      <c r="H305" s="16">
        <v>5281203</v>
      </c>
      <c r="I305" s="17">
        <f t="shared" si="20"/>
        <v>0</v>
      </c>
      <c r="J305" s="17">
        <v>0</v>
      </c>
      <c r="K305" s="17">
        <v>43.33</v>
      </c>
      <c r="L305" s="17">
        <v>2.141</v>
      </c>
      <c r="M305" s="17">
        <v>3.94</v>
      </c>
      <c r="N305" s="17">
        <v>45.86</v>
      </c>
      <c r="O305" s="17">
        <v>0</v>
      </c>
      <c r="P305" s="18">
        <v>8920</v>
      </c>
      <c r="Q305" s="18">
        <v>295</v>
      </c>
      <c r="R305" s="17">
        <v>33688934</v>
      </c>
      <c r="S305" s="17">
        <v>64770</v>
      </c>
      <c r="T305" s="17">
        <v>49208</v>
      </c>
      <c r="U305" s="18">
        <v>2.21</v>
      </c>
      <c r="V305" s="18">
        <v>1.64</v>
      </c>
      <c r="W305" s="18">
        <v>13.54</v>
      </c>
      <c r="X305" s="18">
        <v>6.49</v>
      </c>
      <c r="Y305" s="18">
        <v>0.71</v>
      </c>
      <c r="Z305" s="18">
        <v>2.21</v>
      </c>
      <c r="AA305" s="19">
        <v>1.64</v>
      </c>
      <c r="AB305" s="19">
        <v>13.54</v>
      </c>
      <c r="AC305" s="19">
        <v>6.49</v>
      </c>
      <c r="AD305" s="19">
        <v>0.71</v>
      </c>
      <c r="AE305" s="20">
        <f t="shared" si="21"/>
        <v>0.36886793903440634</v>
      </c>
      <c r="AF305" s="20">
        <f t="shared" si="22"/>
        <v>2.7839945465416875E-3</v>
      </c>
      <c r="AG305" s="20">
        <f t="shared" si="23"/>
        <v>0.49928409537026969</v>
      </c>
      <c r="AH305" s="20">
        <f t="shared" si="24"/>
        <v>0</v>
      </c>
      <c r="AI305" s="20">
        <f t="shared" si="24"/>
        <v>2.6880607952726234E-5</v>
      </c>
      <c r="AJ305" s="21">
        <v>35428086</v>
      </c>
      <c r="AK305" s="21">
        <v>267390</v>
      </c>
      <c r="AL305" s="21">
        <v>47953964</v>
      </c>
      <c r="AM305" s="21">
        <v>12393425</v>
      </c>
      <c r="AN305" s="21">
        <v>0</v>
      </c>
      <c r="AO305" s="21">
        <v>2581.7600000000002</v>
      </c>
      <c r="AP305" s="23">
        <v>5</v>
      </c>
      <c r="AQ305" s="23">
        <v>175</v>
      </c>
      <c r="AR305" s="23">
        <v>2290881</v>
      </c>
      <c r="AS305" s="23">
        <v>802</v>
      </c>
      <c r="AT305" s="24">
        <v>10.039999999999999</v>
      </c>
      <c r="AU305" s="31">
        <v>80.48</v>
      </c>
      <c r="AV305" s="26">
        <v>5</v>
      </c>
      <c r="AW305" s="26">
        <v>173</v>
      </c>
      <c r="AX305" s="26">
        <v>273429</v>
      </c>
      <c r="AY305" s="26">
        <v>6800</v>
      </c>
      <c r="AZ305" s="27">
        <v>7.92</v>
      </c>
      <c r="BA305" s="28">
        <v>538.24</v>
      </c>
      <c r="BB305" s="29">
        <v>4</v>
      </c>
      <c r="BC305" s="29">
        <v>117</v>
      </c>
      <c r="BD305" s="29">
        <v>9425</v>
      </c>
      <c r="BE305" s="29">
        <v>173626</v>
      </c>
      <c r="BF305" s="29">
        <v>6.26</v>
      </c>
      <c r="BG305" s="29">
        <v>10866.97</v>
      </c>
    </row>
    <row r="306" spans="1:59" s="30" customFormat="1" x14ac:dyDescent="0.35">
      <c r="A306" s="12">
        <v>2012</v>
      </c>
      <c r="B306" s="12" t="s">
        <v>370</v>
      </c>
      <c r="C306" s="13" t="s">
        <v>371</v>
      </c>
      <c r="D306" s="14" t="s">
        <v>408</v>
      </c>
      <c r="E306" s="15">
        <v>49205.604289526083</v>
      </c>
      <c r="F306" s="15">
        <v>296514.3</v>
      </c>
      <c r="G306" s="12">
        <v>6.9</v>
      </c>
      <c r="H306" s="16">
        <v>6026027</v>
      </c>
      <c r="I306" s="17">
        <f t="shared" si="20"/>
        <v>0</v>
      </c>
      <c r="J306" s="17">
        <v>0</v>
      </c>
      <c r="K306" s="17">
        <v>45.77</v>
      </c>
      <c r="L306" s="17">
        <v>3.58</v>
      </c>
      <c r="M306" s="17">
        <v>2.75</v>
      </c>
      <c r="N306" s="17">
        <v>54.99</v>
      </c>
      <c r="O306" s="17">
        <v>0</v>
      </c>
      <c r="P306" s="18">
        <v>4079</v>
      </c>
      <c r="Q306" s="18">
        <v>1607</v>
      </c>
      <c r="R306" s="17">
        <v>75544686</v>
      </c>
      <c r="S306" s="17">
        <v>135891</v>
      </c>
      <c r="T306" s="17">
        <v>66433</v>
      </c>
      <c r="U306" s="18" t="s">
        <v>62</v>
      </c>
      <c r="V306" s="18" t="s">
        <v>62</v>
      </c>
      <c r="W306" s="18">
        <v>22.83</v>
      </c>
      <c r="X306" s="18" t="s">
        <v>62</v>
      </c>
      <c r="Y306" s="18" t="s">
        <v>62</v>
      </c>
      <c r="Z306" s="18"/>
      <c r="AA306" s="19">
        <v>2.324237813104427</v>
      </c>
      <c r="AB306" s="19">
        <v>22.83</v>
      </c>
      <c r="AC306" s="19">
        <v>3.503818060367514</v>
      </c>
      <c r="AD306" s="19">
        <v>0.75442193202762442</v>
      </c>
      <c r="AE306" s="20">
        <f t="shared" si="21"/>
        <v>0.42833761099494677</v>
      </c>
      <c r="AF306" s="20">
        <f t="shared" si="22"/>
        <v>1.6464597500107864E-3</v>
      </c>
      <c r="AG306" s="20">
        <f t="shared" si="23"/>
        <v>0.51585852869935045</v>
      </c>
      <c r="AH306" s="20">
        <f t="shared" si="24"/>
        <v>0</v>
      </c>
      <c r="AI306" s="20">
        <f t="shared" si="24"/>
        <v>0</v>
      </c>
      <c r="AJ306" s="21">
        <v>84772596</v>
      </c>
      <c r="AK306" s="21">
        <v>325852</v>
      </c>
      <c r="AL306" s="21">
        <v>102093922</v>
      </c>
      <c r="AM306" s="21">
        <v>10718329</v>
      </c>
      <c r="AN306" s="21">
        <v>0</v>
      </c>
      <c r="AO306" s="21">
        <v>0</v>
      </c>
      <c r="AP306" s="22">
        <v>4</v>
      </c>
      <c r="AQ306" s="22">
        <v>74</v>
      </c>
      <c r="AR306" s="23">
        <v>2699287</v>
      </c>
      <c r="AS306" s="23">
        <v>1060.0519999999999</v>
      </c>
      <c r="AT306" s="24">
        <v>10.169399</v>
      </c>
      <c r="AU306" s="25">
        <v>107.80092</v>
      </c>
      <c r="AV306" s="26">
        <v>4</v>
      </c>
      <c r="AW306" s="26">
        <v>73</v>
      </c>
      <c r="AX306" s="26">
        <v>373022</v>
      </c>
      <c r="AY306" s="26">
        <v>6809.8630999999996</v>
      </c>
      <c r="AZ306" s="27">
        <v>8.1992969999999996</v>
      </c>
      <c r="BA306" s="28">
        <v>558.36090000000002</v>
      </c>
      <c r="BB306" s="29">
        <v>4</v>
      </c>
      <c r="BC306" s="29">
        <v>59</v>
      </c>
      <c r="BD306" s="29">
        <v>8901</v>
      </c>
      <c r="BE306" s="29">
        <v>164723.16</v>
      </c>
      <c r="BF306" s="29">
        <v>5.8926233000000003</v>
      </c>
      <c r="BG306" s="29">
        <v>9706.5151999999998</v>
      </c>
    </row>
    <row r="307" spans="1:59" s="30" customFormat="1" x14ac:dyDescent="0.35">
      <c r="A307" s="17">
        <v>2006</v>
      </c>
      <c r="B307" s="13" t="s">
        <v>325</v>
      </c>
      <c r="C307" s="13" t="s">
        <v>326</v>
      </c>
      <c r="D307" s="14" t="s">
        <v>409</v>
      </c>
      <c r="E307" s="15">
        <v>49165.279100289743</v>
      </c>
      <c r="F307" s="15">
        <v>296424.40000000002</v>
      </c>
      <c r="G307" s="17">
        <v>4.2</v>
      </c>
      <c r="H307" s="16">
        <v>6029141</v>
      </c>
      <c r="I307" s="17">
        <f t="shared" si="20"/>
        <v>1</v>
      </c>
      <c r="J307" s="17">
        <v>0</v>
      </c>
      <c r="K307" s="17" t="s">
        <v>62</v>
      </c>
      <c r="L307" s="17">
        <v>2.137</v>
      </c>
      <c r="M307" s="17">
        <v>6.73</v>
      </c>
      <c r="N307" s="17">
        <v>18.61</v>
      </c>
      <c r="O307" s="17">
        <v>0</v>
      </c>
      <c r="P307" s="18">
        <v>1909</v>
      </c>
      <c r="Q307" s="18">
        <v>3083</v>
      </c>
      <c r="R307" s="17">
        <v>54011744</v>
      </c>
      <c r="S307" s="17">
        <v>44745</v>
      </c>
      <c r="T307" s="17">
        <v>75002</v>
      </c>
      <c r="U307" s="18">
        <v>2.58</v>
      </c>
      <c r="V307" s="18">
        <v>1.42</v>
      </c>
      <c r="W307" s="18">
        <v>16.309999999999999</v>
      </c>
      <c r="X307" s="18" t="s">
        <v>62</v>
      </c>
      <c r="Y307" s="18" t="s">
        <v>62</v>
      </c>
      <c r="Z307" s="18">
        <v>2.58</v>
      </c>
      <c r="AA307" s="19">
        <v>1.42</v>
      </c>
      <c r="AB307" s="19">
        <v>16.309999999999999</v>
      </c>
      <c r="AC307" s="19">
        <v>7.1610124069250478</v>
      </c>
      <c r="AD307" s="19">
        <v>0.4704061490499184</v>
      </c>
      <c r="AE307" s="20">
        <f t="shared" si="21"/>
        <v>7.3477249762635768E-2</v>
      </c>
      <c r="AF307" s="20">
        <f t="shared" si="22"/>
        <v>4.7848925120372245E-4</v>
      </c>
      <c r="AG307" s="20">
        <f t="shared" si="23"/>
        <v>0.88325862951564493</v>
      </c>
      <c r="AH307" s="20">
        <f t="shared" si="24"/>
        <v>0</v>
      </c>
      <c r="AI307" s="20">
        <f t="shared" si="24"/>
        <v>0</v>
      </c>
      <c r="AJ307" s="21">
        <v>41237037.620000005</v>
      </c>
      <c r="AK307" s="21">
        <v>268538.62</v>
      </c>
      <c r="AL307" s="21">
        <v>495704036.98000002</v>
      </c>
      <c r="AM307" s="21">
        <v>24012231</v>
      </c>
      <c r="AN307" s="21">
        <v>0</v>
      </c>
      <c r="AO307" s="21">
        <v>0</v>
      </c>
      <c r="AP307" s="23">
        <v>5</v>
      </c>
      <c r="AQ307" s="23">
        <v>33</v>
      </c>
      <c r="AR307" s="23">
        <v>2442903</v>
      </c>
      <c r="AS307" s="23">
        <v>1104.1329038988995</v>
      </c>
      <c r="AT307" s="24">
        <v>9.3975449119834042</v>
      </c>
      <c r="AU307" s="25">
        <v>103.76138553188565</v>
      </c>
      <c r="AV307" s="26">
        <v>5</v>
      </c>
      <c r="AW307" s="26">
        <v>34</v>
      </c>
      <c r="AX307" s="26">
        <v>280070</v>
      </c>
      <c r="AY307" s="26">
        <v>8517.4864022089696</v>
      </c>
      <c r="AZ307" s="27">
        <v>8.0167515379162282</v>
      </c>
      <c r="BA307" s="28">
        <v>682.82572214089316</v>
      </c>
      <c r="BB307" s="29">
        <v>5</v>
      </c>
      <c r="BC307" s="29">
        <v>33</v>
      </c>
      <c r="BD307" s="29">
        <v>7397</v>
      </c>
      <c r="BE307" s="29">
        <v>138112.20765175071</v>
      </c>
      <c r="BF307" s="29">
        <v>5.6895480624161472</v>
      </c>
      <c r="BG307" s="29">
        <v>7857.9604344103482</v>
      </c>
    </row>
    <row r="308" spans="1:59" s="30" customFormat="1" x14ac:dyDescent="0.35">
      <c r="A308" s="17">
        <v>2006</v>
      </c>
      <c r="B308" s="13" t="s">
        <v>314</v>
      </c>
      <c r="C308" s="13" t="s">
        <v>315</v>
      </c>
      <c r="D308" s="14" t="s">
        <v>410</v>
      </c>
      <c r="E308" s="15">
        <v>48559.626039167873</v>
      </c>
      <c r="F308" s="15">
        <v>295668.2</v>
      </c>
      <c r="G308" s="17">
        <v>5.2</v>
      </c>
      <c r="H308" s="16">
        <v>6088766</v>
      </c>
      <c r="I308" s="17">
        <f t="shared" si="20"/>
        <v>1</v>
      </c>
      <c r="J308" s="17">
        <v>0</v>
      </c>
      <c r="K308" s="17" t="s">
        <v>62</v>
      </c>
      <c r="L308" s="17">
        <v>2.137</v>
      </c>
      <c r="M308" s="17">
        <v>6.73</v>
      </c>
      <c r="N308" s="17">
        <v>18.61</v>
      </c>
      <c r="O308" s="17">
        <v>0</v>
      </c>
      <c r="P308" s="18">
        <v>3566</v>
      </c>
      <c r="Q308" s="18">
        <v>1403</v>
      </c>
      <c r="R308" s="17">
        <v>62150139</v>
      </c>
      <c r="S308" s="17">
        <v>270258</v>
      </c>
      <c r="T308" s="17">
        <v>99906</v>
      </c>
      <c r="U308" s="18">
        <v>1.37</v>
      </c>
      <c r="V308" s="18">
        <v>1.69</v>
      </c>
      <c r="W308" s="18">
        <v>14</v>
      </c>
      <c r="X308" s="18">
        <v>7</v>
      </c>
      <c r="Y308" s="18">
        <v>0.41</v>
      </c>
      <c r="Z308" s="18">
        <v>1.37</v>
      </c>
      <c r="AA308" s="19">
        <v>1.69</v>
      </c>
      <c r="AB308" s="19">
        <v>14</v>
      </c>
      <c r="AC308" s="19">
        <v>7</v>
      </c>
      <c r="AD308" s="19">
        <v>0.41</v>
      </c>
      <c r="AE308" s="20">
        <f t="shared" si="21"/>
        <v>0.57636811204192007</v>
      </c>
      <c r="AF308" s="20">
        <f t="shared" si="22"/>
        <v>5.8867523943621986E-3</v>
      </c>
      <c r="AG308" s="20">
        <f t="shared" si="23"/>
        <v>0.15898952284650281</v>
      </c>
      <c r="AH308" s="20">
        <f t="shared" si="24"/>
        <v>0</v>
      </c>
      <c r="AI308" s="20">
        <f t="shared" si="24"/>
        <v>1.4519469981620082E-6</v>
      </c>
      <c r="AJ308" s="21">
        <v>54971329.020000003</v>
      </c>
      <c r="AK308" s="21">
        <v>561451.26</v>
      </c>
      <c r="AL308" s="21">
        <v>15163686.52</v>
      </c>
      <c r="AM308" s="21">
        <v>24678777</v>
      </c>
      <c r="AN308" s="21">
        <v>0</v>
      </c>
      <c r="AO308" s="21">
        <v>138.47999999999999</v>
      </c>
      <c r="AP308" s="23">
        <v>3</v>
      </c>
      <c r="AQ308" s="23">
        <v>90</v>
      </c>
      <c r="AR308" s="23">
        <v>2613978</v>
      </c>
      <c r="AS308" s="23">
        <v>1301.2050662502384</v>
      </c>
      <c r="AT308" s="24">
        <v>7.752611932171364</v>
      </c>
      <c r="AU308" s="25">
        <v>100.87737922813429</v>
      </c>
      <c r="AV308" s="26">
        <v>2</v>
      </c>
      <c r="AW308" s="26">
        <v>88</v>
      </c>
      <c r="AX308" s="26">
        <v>448593</v>
      </c>
      <c r="AY308" s="26">
        <v>5393.3686363065563</v>
      </c>
      <c r="AZ308" s="27">
        <v>8.0016108494540834</v>
      </c>
      <c r="BA308" s="28">
        <v>431.55636995375914</v>
      </c>
      <c r="BB308" s="29">
        <v>2</v>
      </c>
      <c r="BC308" s="29">
        <v>85</v>
      </c>
      <c r="BD308" s="29">
        <v>2043</v>
      </c>
      <c r="BE308" s="29">
        <v>1390166.7074563548</v>
      </c>
      <c r="BF308" s="29">
        <v>5.1658023761809506</v>
      </c>
      <c r="BG308" s="29">
        <v>71813.264806656851</v>
      </c>
    </row>
    <row r="309" spans="1:59" s="30" customFormat="1" x14ac:dyDescent="0.35">
      <c r="A309" s="17">
        <v>2007</v>
      </c>
      <c r="B309" s="32" t="s">
        <v>314</v>
      </c>
      <c r="C309" s="13" t="s">
        <v>315</v>
      </c>
      <c r="D309" s="14" t="s">
        <v>411</v>
      </c>
      <c r="E309" s="15">
        <v>47738.476781761885</v>
      </c>
      <c r="F309" s="15">
        <v>294819.8</v>
      </c>
      <c r="G309" s="17">
        <v>4.7</v>
      </c>
      <c r="H309" s="16">
        <v>6175727</v>
      </c>
      <c r="I309" s="17">
        <f t="shared" si="20"/>
        <v>1</v>
      </c>
      <c r="J309" s="17">
        <v>0</v>
      </c>
      <c r="K309" s="17" t="s">
        <v>62</v>
      </c>
      <c r="L309" s="17">
        <v>2.286</v>
      </c>
      <c r="M309" s="17">
        <v>6.97</v>
      </c>
      <c r="N309" s="17">
        <v>32.78</v>
      </c>
      <c r="O309" s="17">
        <v>0</v>
      </c>
      <c r="P309" s="18">
        <v>3497</v>
      </c>
      <c r="Q309" s="18">
        <v>1739</v>
      </c>
      <c r="R309" s="17">
        <v>61600024</v>
      </c>
      <c r="S309" s="17">
        <v>246776</v>
      </c>
      <c r="T309" s="17">
        <v>98331</v>
      </c>
      <c r="U309" s="18">
        <v>1.46</v>
      </c>
      <c r="V309" s="18">
        <v>1.91</v>
      </c>
      <c r="W309" s="18">
        <v>16.11</v>
      </c>
      <c r="X309" s="18">
        <v>7.33</v>
      </c>
      <c r="Y309" s="18">
        <v>0.35</v>
      </c>
      <c r="Z309" s="18">
        <v>1.46</v>
      </c>
      <c r="AA309" s="19">
        <v>1.91</v>
      </c>
      <c r="AB309" s="19">
        <v>16.11</v>
      </c>
      <c r="AC309" s="19">
        <v>7.33</v>
      </c>
      <c r="AD309" s="19">
        <v>0.35</v>
      </c>
      <c r="AE309" s="20">
        <f t="shared" si="21"/>
        <v>0.54647206385929425</v>
      </c>
      <c r="AF309" s="20">
        <f t="shared" si="22"/>
        <v>6.8259470083869324E-3</v>
      </c>
      <c r="AG309" s="20">
        <f t="shared" si="23"/>
        <v>0.16278948303074886</v>
      </c>
      <c r="AH309" s="20">
        <f t="shared" si="24"/>
        <v>0</v>
      </c>
      <c r="AI309" s="20">
        <f t="shared" si="24"/>
        <v>1.3550399565364434E-6</v>
      </c>
      <c r="AJ309" s="21">
        <v>55242462</v>
      </c>
      <c r="AK309" s="21">
        <v>690030</v>
      </c>
      <c r="AL309" s="21">
        <v>16456270</v>
      </c>
      <c r="AM309" s="21">
        <v>28700371</v>
      </c>
      <c r="AN309" s="21">
        <v>0</v>
      </c>
      <c r="AO309" s="21">
        <v>136.97999999999999</v>
      </c>
      <c r="AP309" s="23">
        <v>3</v>
      </c>
      <c r="AQ309" s="23">
        <v>90</v>
      </c>
      <c r="AR309" s="23">
        <v>2658103</v>
      </c>
      <c r="AS309" s="23">
        <v>1344</v>
      </c>
      <c r="AT309" s="24">
        <v>7.8418474713556199</v>
      </c>
      <c r="AU309" s="25">
        <v>105.42</v>
      </c>
      <c r="AV309" s="26">
        <v>2</v>
      </c>
      <c r="AW309" s="26">
        <v>88</v>
      </c>
      <c r="AX309" s="26">
        <v>456863</v>
      </c>
      <c r="AY309" s="26">
        <v>5469</v>
      </c>
      <c r="AZ309" s="27">
        <v>8.0906607887232997</v>
      </c>
      <c r="BA309" s="28">
        <v>442.51</v>
      </c>
      <c r="BB309" s="29">
        <v>2</v>
      </c>
      <c r="BC309" s="29">
        <v>85</v>
      </c>
      <c r="BD309" s="29">
        <v>2067</v>
      </c>
      <c r="BE309" s="29">
        <v>1364713</v>
      </c>
      <c r="BF309" s="29">
        <v>5.1939717706806894</v>
      </c>
      <c r="BG309" s="29">
        <v>70882.8</v>
      </c>
    </row>
    <row r="310" spans="1:59" s="30" customFormat="1" x14ac:dyDescent="0.35">
      <c r="A310" s="12">
        <v>2010</v>
      </c>
      <c r="B310" s="12" t="s">
        <v>351</v>
      </c>
      <c r="C310" s="13" t="s">
        <v>352</v>
      </c>
      <c r="D310" s="14" t="s">
        <v>412</v>
      </c>
      <c r="E310" s="15">
        <v>50549.332945320813</v>
      </c>
      <c r="F310" s="15">
        <v>287652.90000000002</v>
      </c>
      <c r="G310" s="12">
        <v>8.6999999999999993</v>
      </c>
      <c r="H310" s="16">
        <v>5690538</v>
      </c>
      <c r="I310" s="17">
        <f t="shared" si="20"/>
        <v>1</v>
      </c>
      <c r="J310" s="17">
        <v>0</v>
      </c>
      <c r="K310" s="17">
        <v>44.27</v>
      </c>
      <c r="L310" s="17">
        <v>2.7050000000000001</v>
      </c>
      <c r="M310" s="17">
        <v>4.37</v>
      </c>
      <c r="N310" s="17">
        <v>49.29</v>
      </c>
      <c r="O310" s="17">
        <v>0</v>
      </c>
      <c r="P310" s="18">
        <v>7126</v>
      </c>
      <c r="Q310" s="18">
        <v>662</v>
      </c>
      <c r="R310" s="17">
        <v>47238443</v>
      </c>
      <c r="S310" s="17">
        <v>144871</v>
      </c>
      <c r="T310" s="17">
        <v>48766</v>
      </c>
      <c r="U310" s="18">
        <v>2.02</v>
      </c>
      <c r="V310" s="18">
        <v>2.11</v>
      </c>
      <c r="W310" s="18" t="s">
        <v>62</v>
      </c>
      <c r="X310" s="18" t="s">
        <v>62</v>
      </c>
      <c r="Y310" s="18">
        <v>0.64</v>
      </c>
      <c r="Z310" s="18">
        <v>2.02</v>
      </c>
      <c r="AA310" s="19">
        <v>2.11</v>
      </c>
      <c r="AB310" s="19">
        <v>17.815786882646659</v>
      </c>
      <c r="AC310" s="19">
        <v>4.9924248044436963</v>
      </c>
      <c r="AD310" s="19">
        <v>0.64</v>
      </c>
      <c r="AE310" s="20">
        <f t="shared" si="21"/>
        <v>0.32184694758333349</v>
      </c>
      <c r="AF310" s="20">
        <f t="shared" si="22"/>
        <v>1.754876945256835E-2</v>
      </c>
      <c r="AG310" s="20">
        <f t="shared" si="23"/>
        <v>0.57182625882103066</v>
      </c>
      <c r="AH310" s="20">
        <f t="shared" si="24"/>
        <v>0</v>
      </c>
      <c r="AI310" s="20">
        <f t="shared" si="24"/>
        <v>6.1498495365245318E-9</v>
      </c>
      <c r="AJ310" s="21">
        <v>48147388</v>
      </c>
      <c r="AK310" s="21">
        <v>2625246</v>
      </c>
      <c r="AL310" s="21">
        <v>85543582</v>
      </c>
      <c r="AM310" s="21">
        <v>13280939</v>
      </c>
      <c r="AN310" s="21">
        <v>0</v>
      </c>
      <c r="AO310" s="21">
        <v>0.92</v>
      </c>
      <c r="AP310" s="22">
        <v>12</v>
      </c>
      <c r="AQ310" s="22">
        <v>118</v>
      </c>
      <c r="AR310" s="23">
        <v>2594698</v>
      </c>
      <c r="AS310" s="23">
        <v>716</v>
      </c>
      <c r="AT310" s="24">
        <v>12.65</v>
      </c>
      <c r="AU310" s="31">
        <v>90.59</v>
      </c>
      <c r="AV310" s="26">
        <v>12</v>
      </c>
      <c r="AW310" s="26">
        <v>118</v>
      </c>
      <c r="AX310" s="26">
        <v>338406</v>
      </c>
      <c r="AY310" s="26">
        <v>5664</v>
      </c>
      <c r="AZ310" s="27">
        <v>9.98</v>
      </c>
      <c r="BA310" s="28">
        <v>565.49</v>
      </c>
      <c r="BB310" s="29">
        <v>12</v>
      </c>
      <c r="BC310" s="29">
        <v>88</v>
      </c>
      <c r="BD310" s="29">
        <v>4496</v>
      </c>
      <c r="BE310" s="29">
        <v>434679</v>
      </c>
      <c r="BF310" s="29">
        <v>6.85</v>
      </c>
      <c r="BG310" s="29">
        <v>29771.51</v>
      </c>
    </row>
    <row r="311" spans="1:59" s="30" customFormat="1" x14ac:dyDescent="0.35">
      <c r="A311" s="12">
        <v>2011</v>
      </c>
      <c r="B311" s="12" t="s">
        <v>351</v>
      </c>
      <c r="C311" s="13" t="s">
        <v>352</v>
      </c>
      <c r="D311" s="14" t="s">
        <v>413</v>
      </c>
      <c r="E311" s="15">
        <v>51467.268623024829</v>
      </c>
      <c r="F311" s="15">
        <v>293664</v>
      </c>
      <c r="G311" s="12">
        <v>7.8</v>
      </c>
      <c r="H311" s="16">
        <v>5705840</v>
      </c>
      <c r="I311" s="17">
        <f t="shared" si="20"/>
        <v>1</v>
      </c>
      <c r="J311" s="17">
        <v>0</v>
      </c>
      <c r="K311" s="17">
        <v>45.02</v>
      </c>
      <c r="L311" s="17">
        <v>3.4670000000000001</v>
      </c>
      <c r="M311" s="17">
        <v>4</v>
      </c>
      <c r="N311" s="17">
        <v>55.64</v>
      </c>
      <c r="O311" s="17">
        <v>0</v>
      </c>
      <c r="P311" s="18">
        <v>7523</v>
      </c>
      <c r="Q311" s="18">
        <v>586</v>
      </c>
      <c r="R311" s="17">
        <v>46257128</v>
      </c>
      <c r="S311" s="17">
        <v>127664</v>
      </c>
      <c r="T311" s="17">
        <v>46025</v>
      </c>
      <c r="U311" s="18" t="s">
        <v>62</v>
      </c>
      <c r="V311" s="18" t="s">
        <v>62</v>
      </c>
      <c r="W311" s="18" t="s">
        <v>62</v>
      </c>
      <c r="X311" s="18" t="s">
        <v>62</v>
      </c>
      <c r="Y311" s="18" t="s">
        <v>62</v>
      </c>
      <c r="Z311" s="18"/>
      <c r="AA311" s="19">
        <v>2.3089180475565318</v>
      </c>
      <c r="AB311" s="19">
        <v>22.758921780738341</v>
      </c>
      <c r="AC311" s="19">
        <v>4.6524343752411106</v>
      </c>
      <c r="AD311" s="19">
        <v>0.75949643062398253</v>
      </c>
      <c r="AE311" s="20">
        <f t="shared" si="21"/>
        <v>0.29600162761734966</v>
      </c>
      <c r="AF311" s="20">
        <f t="shared" si="22"/>
        <v>1.3671985672667256E-2</v>
      </c>
      <c r="AG311" s="20">
        <f t="shared" si="23"/>
        <v>0.61610013444943756</v>
      </c>
      <c r="AH311" s="20">
        <f t="shared" si="24"/>
        <v>0</v>
      </c>
      <c r="AI311" s="20">
        <f t="shared" si="24"/>
        <v>0</v>
      </c>
      <c r="AJ311" s="21">
        <v>46098434</v>
      </c>
      <c r="AK311" s="21">
        <v>2129235.35</v>
      </c>
      <c r="AL311" s="21">
        <v>95949646</v>
      </c>
      <c r="AM311" s="21">
        <v>11559781</v>
      </c>
      <c r="AN311" s="21">
        <v>0</v>
      </c>
      <c r="AO311" s="21">
        <v>0</v>
      </c>
      <c r="AP311" s="22">
        <v>12</v>
      </c>
      <c r="AQ311" s="22">
        <v>118</v>
      </c>
      <c r="AR311" s="23">
        <v>2601879</v>
      </c>
      <c r="AS311" s="23">
        <v>709</v>
      </c>
      <c r="AT311" s="24">
        <v>13.02</v>
      </c>
      <c r="AU311" s="25">
        <v>92.39</v>
      </c>
      <c r="AV311" s="26">
        <v>12</v>
      </c>
      <c r="AW311" s="26">
        <v>118</v>
      </c>
      <c r="AX311" s="26">
        <v>340623</v>
      </c>
      <c r="AY311" s="26">
        <v>5640</v>
      </c>
      <c r="AZ311" s="27">
        <v>10.42</v>
      </c>
      <c r="BA311" s="28">
        <v>587.89</v>
      </c>
      <c r="BB311" s="29">
        <v>12</v>
      </c>
      <c r="BC311" s="29">
        <v>86</v>
      </c>
      <c r="BD311" s="29">
        <v>4527</v>
      </c>
      <c r="BE311" s="29">
        <v>430872</v>
      </c>
      <c r="BF311" s="29">
        <v>7.33</v>
      </c>
      <c r="BG311" s="29">
        <v>31570.22</v>
      </c>
    </row>
    <row r="312" spans="1:59" s="30" customFormat="1" x14ac:dyDescent="0.35">
      <c r="A312" s="12">
        <v>2010</v>
      </c>
      <c r="B312" s="12" t="s">
        <v>370</v>
      </c>
      <c r="C312" s="13" t="s">
        <v>371</v>
      </c>
      <c r="D312" s="14" t="s">
        <v>414</v>
      </c>
      <c r="E312" s="15">
        <v>49363.24327407415</v>
      </c>
      <c r="F312" s="15">
        <v>295986.40000000002</v>
      </c>
      <c r="G312" s="12">
        <v>9.6</v>
      </c>
      <c r="H312" s="16">
        <v>5996089</v>
      </c>
      <c r="I312" s="17">
        <f t="shared" si="20"/>
        <v>0</v>
      </c>
      <c r="J312" s="17">
        <v>0</v>
      </c>
      <c r="K312" s="17">
        <v>44.27</v>
      </c>
      <c r="L312" s="17">
        <v>2.7050000000000001</v>
      </c>
      <c r="M312" s="17">
        <v>4.37</v>
      </c>
      <c r="N312" s="17">
        <v>49.29</v>
      </c>
      <c r="O312" s="17">
        <v>0</v>
      </c>
      <c r="P312" s="18">
        <v>5244</v>
      </c>
      <c r="Q312" s="18">
        <v>1513</v>
      </c>
      <c r="R312" s="17">
        <v>78814666</v>
      </c>
      <c r="S312" s="17">
        <v>232804</v>
      </c>
      <c r="T312" s="17">
        <v>56116</v>
      </c>
      <c r="U312" s="18">
        <v>1.67</v>
      </c>
      <c r="V312" s="18">
        <v>1.57</v>
      </c>
      <c r="W312" s="18">
        <v>16.39</v>
      </c>
      <c r="X312" s="18">
        <v>5.2</v>
      </c>
      <c r="Y312" s="18" t="s">
        <v>62</v>
      </c>
      <c r="Z312" s="18">
        <v>1.67</v>
      </c>
      <c r="AA312" s="19">
        <v>1.57</v>
      </c>
      <c r="AB312" s="19">
        <v>16.39</v>
      </c>
      <c r="AC312" s="19">
        <v>5.2</v>
      </c>
      <c r="AD312" s="19">
        <v>0.70992248279802228</v>
      </c>
      <c r="AE312" s="20">
        <f t="shared" si="21"/>
        <v>0.50175461806145238</v>
      </c>
      <c r="AF312" s="20">
        <f t="shared" si="22"/>
        <v>2.8549436526586532E-3</v>
      </c>
      <c r="AG312" s="20">
        <f t="shared" si="23"/>
        <v>0.44497410796103087</v>
      </c>
      <c r="AH312" s="20">
        <f t="shared" si="24"/>
        <v>0</v>
      </c>
      <c r="AI312" s="20">
        <f t="shared" si="24"/>
        <v>8.319983799024472E-7</v>
      </c>
      <c r="AJ312" s="21">
        <v>89532014</v>
      </c>
      <c r="AK312" s="21">
        <v>509430</v>
      </c>
      <c r="AL312" s="21">
        <v>79400222</v>
      </c>
      <c r="AM312" s="21">
        <v>8996033</v>
      </c>
      <c r="AN312" s="21">
        <v>0</v>
      </c>
      <c r="AO312" s="21">
        <v>148.46</v>
      </c>
      <c r="AP312" s="22">
        <v>4</v>
      </c>
      <c r="AQ312" s="22">
        <v>134</v>
      </c>
      <c r="AR312" s="23">
        <v>2695809</v>
      </c>
      <c r="AS312" s="23">
        <v>1153</v>
      </c>
      <c r="AT312" s="24">
        <v>9.08</v>
      </c>
      <c r="AU312" s="31">
        <v>104.66</v>
      </c>
      <c r="AV312" s="26">
        <v>4</v>
      </c>
      <c r="AW312" s="26">
        <v>134</v>
      </c>
      <c r="AX312" s="26">
        <v>370955</v>
      </c>
      <c r="AY312" s="26">
        <v>7061</v>
      </c>
      <c r="AZ312" s="27">
        <v>7.5</v>
      </c>
      <c r="BA312" s="28">
        <v>529.72</v>
      </c>
      <c r="BB312" s="29">
        <v>4</v>
      </c>
      <c r="BC312" s="29">
        <v>89</v>
      </c>
      <c r="BD312" s="29">
        <v>8899</v>
      </c>
      <c r="BE312" s="29">
        <v>162286</v>
      </c>
      <c r="BF312" s="29">
        <v>5.5</v>
      </c>
      <c r="BG312" s="29">
        <v>8930.3700000000008</v>
      </c>
    </row>
    <row r="313" spans="1:59" s="30" customFormat="1" x14ac:dyDescent="0.35">
      <c r="A313" s="12">
        <v>2011</v>
      </c>
      <c r="B313" s="12" t="s">
        <v>370</v>
      </c>
      <c r="C313" s="13" t="s">
        <v>371</v>
      </c>
      <c r="D313" s="14" t="s">
        <v>415</v>
      </c>
      <c r="E313" s="15">
        <v>48739.865138004476</v>
      </c>
      <c r="F313" s="15">
        <v>292984.2</v>
      </c>
      <c r="G313" s="12">
        <v>8.5</v>
      </c>
      <c r="H313" s="16">
        <v>6011182</v>
      </c>
      <c r="I313" s="17">
        <f t="shared" si="20"/>
        <v>0</v>
      </c>
      <c r="J313" s="17">
        <v>0</v>
      </c>
      <c r="K313" s="17">
        <v>45.02</v>
      </c>
      <c r="L313" s="17">
        <v>3.4670000000000001</v>
      </c>
      <c r="M313" s="17">
        <v>4</v>
      </c>
      <c r="N313" s="17">
        <v>55.64</v>
      </c>
      <c r="O313" s="17">
        <v>0</v>
      </c>
      <c r="P313" s="18">
        <v>4998</v>
      </c>
      <c r="Q313" s="18">
        <v>1438</v>
      </c>
      <c r="R313" s="17">
        <v>81427821</v>
      </c>
      <c r="S313" s="17">
        <v>189516</v>
      </c>
      <c r="T313" s="17">
        <v>60751</v>
      </c>
      <c r="U313" s="18">
        <v>1.77</v>
      </c>
      <c r="V313" s="18">
        <v>1.72</v>
      </c>
      <c r="W313" s="18">
        <v>22.01</v>
      </c>
      <c r="X313" s="18">
        <v>4.97</v>
      </c>
      <c r="Y313" s="18">
        <v>0.72</v>
      </c>
      <c r="Z313" s="18">
        <v>1.77</v>
      </c>
      <c r="AA313" s="19">
        <v>1.72</v>
      </c>
      <c r="AB313" s="19">
        <v>22.01</v>
      </c>
      <c r="AC313" s="19">
        <v>4.97</v>
      </c>
      <c r="AD313" s="19">
        <v>0.72</v>
      </c>
      <c r="AE313" s="20">
        <f t="shared" si="21"/>
        <v>0.52112063540939257</v>
      </c>
      <c r="AF313" s="20">
        <f t="shared" si="22"/>
        <v>1.8505054025196477E-3</v>
      </c>
      <c r="AG313" s="20">
        <f t="shared" si="23"/>
        <v>0.42441353741851373</v>
      </c>
      <c r="AH313" s="20">
        <f t="shared" si="24"/>
        <v>0</v>
      </c>
      <c r="AI313" s="20">
        <f t="shared" si="24"/>
        <v>0</v>
      </c>
      <c r="AJ313" s="21">
        <v>92816876</v>
      </c>
      <c r="AK313" s="21">
        <v>329593.8</v>
      </c>
      <c r="AL313" s="21">
        <v>75592360</v>
      </c>
      <c r="AM313" s="21">
        <v>9371323</v>
      </c>
      <c r="AN313" s="21">
        <v>0</v>
      </c>
      <c r="AO313" s="21">
        <v>0</v>
      </c>
      <c r="AP313" s="22">
        <v>4</v>
      </c>
      <c r="AQ313" s="22">
        <v>133</v>
      </c>
      <c r="AR313" s="23">
        <v>2693261</v>
      </c>
      <c r="AS313" s="23">
        <v>1112</v>
      </c>
      <c r="AT313" s="24">
        <v>9.75</v>
      </c>
      <c r="AU313" s="25">
        <v>108.39</v>
      </c>
      <c r="AV313" s="26">
        <v>4</v>
      </c>
      <c r="AW313" s="26">
        <v>133</v>
      </c>
      <c r="AX313" s="26">
        <v>370920</v>
      </c>
      <c r="AY313" s="26">
        <v>6956</v>
      </c>
      <c r="AZ313" s="27">
        <v>8.0399999999999991</v>
      </c>
      <c r="BA313" s="28">
        <v>559.61</v>
      </c>
      <c r="BB313" s="29">
        <v>4</v>
      </c>
      <c r="BC313" s="29">
        <v>88</v>
      </c>
      <c r="BD313" s="29">
        <v>8759</v>
      </c>
      <c r="BE313" s="29">
        <v>164875</v>
      </c>
      <c r="BF313" s="29">
        <v>5.85</v>
      </c>
      <c r="BG313" s="29">
        <v>9639.49</v>
      </c>
    </row>
    <row r="314" spans="1:59" s="30" customFormat="1" x14ac:dyDescent="0.35">
      <c r="A314" s="12">
        <v>2010</v>
      </c>
      <c r="B314" s="12" t="s">
        <v>325</v>
      </c>
      <c r="C314" s="13" t="s">
        <v>326</v>
      </c>
      <c r="D314" s="14" t="s">
        <v>416</v>
      </c>
      <c r="E314" s="15">
        <v>44051.417889040415</v>
      </c>
      <c r="F314" s="15">
        <v>282252.5</v>
      </c>
      <c r="G314" s="12">
        <v>10.4</v>
      </c>
      <c r="H314" s="16">
        <v>6407342</v>
      </c>
      <c r="I314" s="17">
        <f t="shared" si="20"/>
        <v>1</v>
      </c>
      <c r="J314" s="17">
        <v>0</v>
      </c>
      <c r="K314" s="17">
        <v>44.27</v>
      </c>
      <c r="L314" s="17">
        <v>2.7050000000000001</v>
      </c>
      <c r="M314" s="17">
        <v>4.37</v>
      </c>
      <c r="N314" s="17">
        <v>49.29</v>
      </c>
      <c r="O314" s="17">
        <v>0</v>
      </c>
      <c r="P314" s="18">
        <v>2005</v>
      </c>
      <c r="Q314" s="18">
        <v>2942</v>
      </c>
      <c r="R314" s="17">
        <v>55683398</v>
      </c>
      <c r="S314" s="17">
        <v>33371</v>
      </c>
      <c r="T314" s="17">
        <v>57244</v>
      </c>
      <c r="U314" s="18">
        <v>2.13</v>
      </c>
      <c r="V314" s="18">
        <v>1.79</v>
      </c>
      <c r="W314" s="18">
        <v>18.23</v>
      </c>
      <c r="X314" s="18" t="s">
        <v>62</v>
      </c>
      <c r="Y314" s="18">
        <v>0.69</v>
      </c>
      <c r="Z314" s="18">
        <v>2.13</v>
      </c>
      <c r="AA314" s="19">
        <v>1.79</v>
      </c>
      <c r="AB314" s="19">
        <v>18.23</v>
      </c>
      <c r="AC314" s="19">
        <v>4.9924248044436963</v>
      </c>
      <c r="AD314" s="19">
        <v>0.69</v>
      </c>
      <c r="AE314" s="20">
        <f t="shared" si="21"/>
        <v>8.7904037356861642E-2</v>
      </c>
      <c r="AF314" s="20">
        <f t="shared" si="22"/>
        <v>4.5783739978897113E-4</v>
      </c>
      <c r="AG314" s="20">
        <f t="shared" si="23"/>
        <v>0.85246946848755067</v>
      </c>
      <c r="AH314" s="20">
        <f t="shared" si="24"/>
        <v>0</v>
      </c>
      <c r="AI314" s="20">
        <f t="shared" si="24"/>
        <v>0</v>
      </c>
      <c r="AJ314" s="21">
        <v>46352248</v>
      </c>
      <c r="AK314" s="21">
        <v>241420</v>
      </c>
      <c r="AL314" s="21">
        <v>449511506</v>
      </c>
      <c r="AM314" s="21">
        <v>31199935</v>
      </c>
      <c r="AN314" s="21">
        <v>0</v>
      </c>
      <c r="AO314" s="21">
        <v>0</v>
      </c>
      <c r="AP314" s="22">
        <v>5</v>
      </c>
      <c r="AQ314" s="22">
        <v>35</v>
      </c>
      <c r="AR314" s="23">
        <v>2554213</v>
      </c>
      <c r="AS314" s="23">
        <v>1059</v>
      </c>
      <c r="AT314" s="24">
        <v>10.97</v>
      </c>
      <c r="AU314" s="31">
        <v>116.09</v>
      </c>
      <c r="AV314" s="26">
        <v>5</v>
      </c>
      <c r="AW314" s="26">
        <v>36</v>
      </c>
      <c r="AX314" s="26">
        <v>300507</v>
      </c>
      <c r="AY314" s="26">
        <v>8026</v>
      </c>
      <c r="AZ314" s="27">
        <v>9.4700000000000006</v>
      </c>
      <c r="BA314" s="28">
        <v>760.29</v>
      </c>
      <c r="BB314" s="29">
        <v>5</v>
      </c>
      <c r="BC314" s="29">
        <v>37</v>
      </c>
      <c r="BD314" s="29">
        <v>7143</v>
      </c>
      <c r="BE314" s="29">
        <v>133487</v>
      </c>
      <c r="BF314" s="29">
        <v>6.63</v>
      </c>
      <c r="BG314" s="29">
        <v>8853.77</v>
      </c>
    </row>
    <row r="315" spans="1:59" s="30" customFormat="1" x14ac:dyDescent="0.35">
      <c r="A315" s="12">
        <v>2011</v>
      </c>
      <c r="B315" s="12" t="s">
        <v>325</v>
      </c>
      <c r="C315" s="13" t="s">
        <v>326</v>
      </c>
      <c r="D315" s="14" t="s">
        <v>417</v>
      </c>
      <c r="E315" s="15">
        <v>44862.14079243478</v>
      </c>
      <c r="F315" s="15">
        <v>290411.3</v>
      </c>
      <c r="G315" s="12">
        <v>9.5</v>
      </c>
      <c r="H315" s="16">
        <v>6473416</v>
      </c>
      <c r="I315" s="17">
        <f t="shared" si="20"/>
        <v>1</v>
      </c>
      <c r="J315" s="17">
        <v>0</v>
      </c>
      <c r="K315" s="17">
        <v>45.02</v>
      </c>
      <c r="L315" s="17">
        <v>3.4670000000000001</v>
      </c>
      <c r="M315" s="17">
        <v>4</v>
      </c>
      <c r="N315" s="17">
        <v>55.64</v>
      </c>
      <c r="O315" s="17">
        <v>0</v>
      </c>
      <c r="P315" s="18">
        <v>2152</v>
      </c>
      <c r="Q315" s="18">
        <v>3124</v>
      </c>
      <c r="R315" s="17">
        <v>53535742</v>
      </c>
      <c r="S315" s="17">
        <v>29710</v>
      </c>
      <c r="T315" s="17">
        <v>52782</v>
      </c>
      <c r="U315" s="18" t="s">
        <v>62</v>
      </c>
      <c r="V315" s="18">
        <v>1.98</v>
      </c>
      <c r="W315" s="18" t="s">
        <v>62</v>
      </c>
      <c r="X315" s="18" t="s">
        <v>62</v>
      </c>
      <c r="Y315" s="18">
        <v>0.82</v>
      </c>
      <c r="Z315" s="18"/>
      <c r="AA315" s="19">
        <v>1.98</v>
      </c>
      <c r="AB315" s="19">
        <v>22.758921780738341</v>
      </c>
      <c r="AC315" s="19">
        <v>4.6524343752411106</v>
      </c>
      <c r="AD315" s="19">
        <v>0.82</v>
      </c>
      <c r="AE315" s="20">
        <f t="shared" si="21"/>
        <v>0.10577135922983173</v>
      </c>
      <c r="AF315" s="20">
        <f t="shared" si="22"/>
        <v>4.4625956665116941E-4</v>
      </c>
      <c r="AG315" s="20">
        <f t="shared" si="23"/>
        <v>0.82281047095714177</v>
      </c>
      <c r="AH315" s="20">
        <f t="shared" si="24"/>
        <v>0</v>
      </c>
      <c r="AI315" s="20">
        <f t="shared" si="24"/>
        <v>0</v>
      </c>
      <c r="AJ315" s="21">
        <v>46614246</v>
      </c>
      <c r="AK315" s="21">
        <v>196670</v>
      </c>
      <c r="AL315" s="21">
        <v>362618860</v>
      </c>
      <c r="AM315" s="21">
        <v>31277863</v>
      </c>
      <c r="AN315" s="21">
        <v>0</v>
      </c>
      <c r="AO315" s="21">
        <v>0</v>
      </c>
      <c r="AP315" s="22">
        <v>5</v>
      </c>
      <c r="AQ315" s="22">
        <v>35</v>
      </c>
      <c r="AR315" s="23">
        <v>2575586</v>
      </c>
      <c r="AS315" s="23">
        <v>1070</v>
      </c>
      <c r="AT315" s="24">
        <v>11.08</v>
      </c>
      <c r="AU315" s="25">
        <v>118.62</v>
      </c>
      <c r="AV315" s="26">
        <v>5</v>
      </c>
      <c r="AW315" s="26">
        <v>36</v>
      </c>
      <c r="AX315" s="26">
        <v>305340</v>
      </c>
      <c r="AY315" s="26">
        <v>8054</v>
      </c>
      <c r="AZ315" s="27">
        <v>9.5</v>
      </c>
      <c r="BA315" s="28">
        <v>764.94</v>
      </c>
      <c r="BB315" s="29">
        <v>5</v>
      </c>
      <c r="BC315" s="29">
        <v>37</v>
      </c>
      <c r="BD315" s="29">
        <v>7212</v>
      </c>
      <c r="BE315" s="29">
        <v>142728</v>
      </c>
      <c r="BF315" s="29">
        <v>6.55</v>
      </c>
      <c r="BG315" s="29">
        <v>9355.42</v>
      </c>
    </row>
    <row r="316" spans="1:59" s="30" customFormat="1" x14ac:dyDescent="0.35">
      <c r="A316" s="17">
        <v>2007</v>
      </c>
      <c r="B316" s="32" t="s">
        <v>351</v>
      </c>
      <c r="C316" s="13" t="s">
        <v>352</v>
      </c>
      <c r="D316" s="14" t="s">
        <v>418</v>
      </c>
      <c r="E316" s="15">
        <v>51660.456888754226</v>
      </c>
      <c r="F316" s="15">
        <v>289855.2</v>
      </c>
      <c r="G316" s="17">
        <v>4.9000000000000004</v>
      </c>
      <c r="H316" s="16">
        <v>5610775</v>
      </c>
      <c r="I316" s="17">
        <f t="shared" si="20"/>
        <v>1</v>
      </c>
      <c r="J316" s="17">
        <v>0</v>
      </c>
      <c r="K316" s="17" t="s">
        <v>62</v>
      </c>
      <c r="L316" s="17">
        <v>2.286</v>
      </c>
      <c r="M316" s="17">
        <v>6.97</v>
      </c>
      <c r="N316" s="17">
        <v>32.78</v>
      </c>
      <c r="O316" s="17">
        <v>0</v>
      </c>
      <c r="P316" s="18">
        <v>7301</v>
      </c>
      <c r="Q316" s="18">
        <v>591</v>
      </c>
      <c r="R316" s="17">
        <v>49591389</v>
      </c>
      <c r="S316" s="17">
        <v>177253</v>
      </c>
      <c r="T316" s="17">
        <v>70402</v>
      </c>
      <c r="U316" s="18">
        <v>1.96</v>
      </c>
      <c r="V316" s="18">
        <v>1.67</v>
      </c>
      <c r="W316" s="18" t="s">
        <v>62</v>
      </c>
      <c r="X316" s="18" t="s">
        <v>62</v>
      </c>
      <c r="Y316" s="18">
        <v>0.51</v>
      </c>
      <c r="Z316" s="18">
        <v>1.96</v>
      </c>
      <c r="AA316" s="19">
        <v>1.67</v>
      </c>
      <c r="AB316" s="19">
        <v>15.097711394063451</v>
      </c>
      <c r="AC316" s="19">
        <v>7.3815467393807772</v>
      </c>
      <c r="AD316" s="19">
        <v>0.51</v>
      </c>
      <c r="AE316" s="20">
        <f t="shared" si="21"/>
        <v>0.27691396911093769</v>
      </c>
      <c r="AF316" s="20">
        <f t="shared" si="22"/>
        <v>2.2159922956305735E-2</v>
      </c>
      <c r="AG316" s="20">
        <f t="shared" si="23"/>
        <v>0.62669474677867576</v>
      </c>
      <c r="AH316" s="20">
        <f t="shared" si="24"/>
        <v>0</v>
      </c>
      <c r="AI316" s="20">
        <f t="shared" si="24"/>
        <v>0</v>
      </c>
      <c r="AJ316" s="21">
        <v>48160880</v>
      </c>
      <c r="AK316" s="21">
        <v>3854054</v>
      </c>
      <c r="AL316" s="21">
        <v>108994756</v>
      </c>
      <c r="AM316" s="21">
        <v>12910319</v>
      </c>
      <c r="AN316" s="21">
        <v>0</v>
      </c>
      <c r="AO316" s="21">
        <v>0</v>
      </c>
      <c r="AP316" s="23">
        <v>12</v>
      </c>
      <c r="AQ316" s="23">
        <v>118</v>
      </c>
      <c r="AR316" s="23">
        <v>2572557</v>
      </c>
      <c r="AS316" s="23">
        <v>725</v>
      </c>
      <c r="AT316" s="24">
        <v>10.865262289595499</v>
      </c>
      <c r="AU316" s="25">
        <v>78.75</v>
      </c>
      <c r="AV316" s="26">
        <v>12</v>
      </c>
      <c r="AW316" s="26">
        <v>118</v>
      </c>
      <c r="AX316" s="26">
        <v>329915</v>
      </c>
      <c r="AY316" s="26">
        <v>5934</v>
      </c>
      <c r="AZ316" s="27">
        <v>8.7149385159585204</v>
      </c>
      <c r="BA316" s="28">
        <v>517.11</v>
      </c>
      <c r="BB316" s="29">
        <v>12</v>
      </c>
      <c r="BC316" s="29">
        <v>89</v>
      </c>
      <c r="BD316" s="29">
        <v>7040</v>
      </c>
      <c r="BE316" s="29">
        <v>301091</v>
      </c>
      <c r="BF316" s="29">
        <v>6.1611411485765695</v>
      </c>
      <c r="BG316" s="29">
        <v>18550.66</v>
      </c>
    </row>
    <row r="317" spans="1:59" s="30" customFormat="1" x14ac:dyDescent="0.35">
      <c r="A317" s="17">
        <v>2009</v>
      </c>
      <c r="B317" s="32" t="s">
        <v>370</v>
      </c>
      <c r="C317" s="13" t="s">
        <v>371</v>
      </c>
      <c r="D317" s="14" t="s">
        <v>419</v>
      </c>
      <c r="E317" s="15">
        <v>48576.165961649953</v>
      </c>
      <c r="F317" s="15">
        <v>289566.8</v>
      </c>
      <c r="G317" s="17">
        <v>9.3000000000000007</v>
      </c>
      <c r="H317" s="16">
        <v>5961088</v>
      </c>
      <c r="I317" s="17">
        <f t="shared" si="20"/>
        <v>0</v>
      </c>
      <c r="J317" s="17">
        <v>0</v>
      </c>
      <c r="K317" s="17">
        <v>43.33</v>
      </c>
      <c r="L317" s="17">
        <v>2.141</v>
      </c>
      <c r="M317" s="17">
        <v>3.94</v>
      </c>
      <c r="N317" s="17">
        <v>45.86</v>
      </c>
      <c r="O317" s="17">
        <v>0</v>
      </c>
      <c r="P317" s="18">
        <v>5183</v>
      </c>
      <c r="Q317" s="18">
        <v>979</v>
      </c>
      <c r="R317" s="17">
        <v>74715725</v>
      </c>
      <c r="S317" s="17">
        <v>235573</v>
      </c>
      <c r="T317" s="17">
        <v>51561</v>
      </c>
      <c r="U317" s="18">
        <v>1.56</v>
      </c>
      <c r="V317" s="18">
        <v>1.52</v>
      </c>
      <c r="W317" s="18">
        <v>12.84</v>
      </c>
      <c r="X317" s="18">
        <v>4.72</v>
      </c>
      <c r="Y317" s="18" t="s">
        <v>62</v>
      </c>
      <c r="Z317" s="18">
        <v>1.56</v>
      </c>
      <c r="AA317" s="19">
        <v>1.52</v>
      </c>
      <c r="AB317" s="19">
        <v>12.84</v>
      </c>
      <c r="AC317" s="19">
        <v>4.72</v>
      </c>
      <c r="AD317" s="19">
        <v>0.68314474405108627</v>
      </c>
      <c r="AE317" s="20">
        <f t="shared" si="21"/>
        <v>0.55089764079247006</v>
      </c>
      <c r="AF317" s="20">
        <f t="shared" si="22"/>
        <v>2.9236581270204996E-3</v>
      </c>
      <c r="AG317" s="20">
        <f t="shared" si="23"/>
        <v>0.38015579742182659</v>
      </c>
      <c r="AH317" s="20">
        <f t="shared" si="24"/>
        <v>0</v>
      </c>
      <c r="AI317" s="20">
        <f t="shared" si="24"/>
        <v>9.1039348518865476E-7</v>
      </c>
      <c r="AJ317" s="21">
        <v>85503508</v>
      </c>
      <c r="AK317" s="21">
        <v>453774</v>
      </c>
      <c r="AL317" s="21">
        <v>59003074</v>
      </c>
      <c r="AM317" s="21">
        <v>10247116</v>
      </c>
      <c r="AN317" s="21">
        <v>0</v>
      </c>
      <c r="AO317" s="21">
        <v>141.30000000000001</v>
      </c>
      <c r="AP317" s="23">
        <v>4</v>
      </c>
      <c r="AQ317" s="23">
        <v>133</v>
      </c>
      <c r="AR317" s="23">
        <v>2687756</v>
      </c>
      <c r="AS317" s="23">
        <v>1061</v>
      </c>
      <c r="AT317" s="24">
        <v>8.5399999999999991</v>
      </c>
      <c r="AU317" s="31">
        <v>90.66</v>
      </c>
      <c r="AV317" s="26">
        <v>4</v>
      </c>
      <c r="AW317" s="26">
        <v>133</v>
      </c>
      <c r="AX317" s="26">
        <v>368476</v>
      </c>
      <c r="AY317" s="26">
        <v>6874</v>
      </c>
      <c r="AZ317" s="27">
        <v>6.96</v>
      </c>
      <c r="BA317" s="28">
        <v>478.43</v>
      </c>
      <c r="BB317" s="29">
        <v>4</v>
      </c>
      <c r="BC317" s="29">
        <v>90</v>
      </c>
      <c r="BD317" s="29">
        <v>8982</v>
      </c>
      <c r="BE317" s="29">
        <v>139636</v>
      </c>
      <c r="BF317" s="29">
        <v>5.42</v>
      </c>
      <c r="BG317" s="29">
        <v>7569.21</v>
      </c>
    </row>
    <row r="318" spans="1:59" s="30" customFormat="1" x14ac:dyDescent="0.35">
      <c r="A318" s="12">
        <v>2012</v>
      </c>
      <c r="B318" s="12" t="s">
        <v>304</v>
      </c>
      <c r="C318" s="13" t="s">
        <v>305</v>
      </c>
      <c r="D318" s="14" t="s">
        <v>420</v>
      </c>
      <c r="E318" s="15">
        <v>55710.135049271608</v>
      </c>
      <c r="F318" s="15">
        <v>289339.5</v>
      </c>
      <c r="G318" s="12">
        <v>7.9</v>
      </c>
      <c r="H318" s="16">
        <v>5193660</v>
      </c>
      <c r="I318" s="17">
        <f t="shared" si="20"/>
        <v>1</v>
      </c>
      <c r="J318" s="17">
        <v>0</v>
      </c>
      <c r="K318" s="17">
        <v>45.77</v>
      </c>
      <c r="L318" s="17">
        <v>3.58</v>
      </c>
      <c r="M318" s="17">
        <v>2.75</v>
      </c>
      <c r="N318" s="17">
        <v>54.99</v>
      </c>
      <c r="O318" s="17">
        <v>0</v>
      </c>
      <c r="P318" s="18">
        <v>6397</v>
      </c>
      <c r="Q318" s="18">
        <v>498</v>
      </c>
      <c r="R318" s="17">
        <v>39925777</v>
      </c>
      <c r="S318" s="17">
        <v>38869</v>
      </c>
      <c r="T318" s="17">
        <v>44994</v>
      </c>
      <c r="U318" s="18">
        <v>2.2799999999999998</v>
      </c>
      <c r="V318" s="18">
        <v>1.84</v>
      </c>
      <c r="W318" s="18" t="s">
        <v>62</v>
      </c>
      <c r="X318" s="18">
        <v>4.01</v>
      </c>
      <c r="Y318" s="18" t="s">
        <v>62</v>
      </c>
      <c r="Z318" s="18">
        <v>2.2799999999999998</v>
      </c>
      <c r="AA318" s="19">
        <v>1.84</v>
      </c>
      <c r="AB318" s="19">
        <v>23.49195884567845</v>
      </c>
      <c r="AC318" s="19">
        <v>4.01</v>
      </c>
      <c r="AD318" s="19">
        <v>0.75442193202762442</v>
      </c>
      <c r="AE318" s="20">
        <f t="shared" si="21"/>
        <v>0.18285784115983902</v>
      </c>
      <c r="AF318" s="20">
        <f t="shared" si="22"/>
        <v>2.9811604328461175E-4</v>
      </c>
      <c r="AG318" s="20">
        <f t="shared" si="23"/>
        <v>0.81684404279687639</v>
      </c>
      <c r="AH318" s="20">
        <f t="shared" si="24"/>
        <v>0</v>
      </c>
      <c r="AI318" s="20">
        <f t="shared" si="24"/>
        <v>0</v>
      </c>
      <c r="AJ318" s="21">
        <v>38049068</v>
      </c>
      <c r="AK318" s="21">
        <v>62032</v>
      </c>
      <c r="AL318" s="21">
        <v>169968946</v>
      </c>
      <c r="AM318" s="21">
        <v>0</v>
      </c>
      <c r="AN318" s="21">
        <v>0</v>
      </c>
      <c r="AO318" s="21">
        <v>0</v>
      </c>
      <c r="AP318" s="22">
        <v>2</v>
      </c>
      <c r="AQ318" s="22">
        <v>41</v>
      </c>
      <c r="AR318" s="23">
        <v>2149637</v>
      </c>
      <c r="AS318" s="23">
        <v>706.33495000000005</v>
      </c>
      <c r="AT318" s="24">
        <v>11.459095</v>
      </c>
      <c r="AU318" s="25">
        <v>80.939595999999995</v>
      </c>
      <c r="AV318" s="26">
        <v>2</v>
      </c>
      <c r="AW318" s="26">
        <v>41</v>
      </c>
      <c r="AX318" s="26">
        <v>348752</v>
      </c>
      <c r="AY318" s="26">
        <v>4778.2822999999999</v>
      </c>
      <c r="AZ318" s="27">
        <v>9.3931228000000004</v>
      </c>
      <c r="BA318" s="28">
        <v>448.82992000000002</v>
      </c>
      <c r="BB318" s="29">
        <v>2</v>
      </c>
      <c r="BC318" s="29">
        <v>30</v>
      </c>
      <c r="BD318" s="29">
        <v>16017</v>
      </c>
      <c r="BE318" s="29">
        <v>80202.467000000004</v>
      </c>
      <c r="BF318" s="29">
        <v>6.9464804999999998</v>
      </c>
      <c r="BG318" s="29">
        <v>5571.2488000000003</v>
      </c>
    </row>
    <row r="319" spans="1:59" s="30" customFormat="1" x14ac:dyDescent="0.35">
      <c r="A319" s="17">
        <v>2007</v>
      </c>
      <c r="B319" s="32" t="s">
        <v>370</v>
      </c>
      <c r="C319" s="13" t="s">
        <v>371</v>
      </c>
      <c r="D319" s="14" t="s">
        <v>421</v>
      </c>
      <c r="E319" s="15">
        <v>48970.754186926722</v>
      </c>
      <c r="F319" s="15">
        <v>288320.8</v>
      </c>
      <c r="G319" s="17">
        <v>5.0999999999999996</v>
      </c>
      <c r="H319" s="16">
        <v>5887612</v>
      </c>
      <c r="I319" s="17">
        <f t="shared" si="20"/>
        <v>0</v>
      </c>
      <c r="J319" s="17">
        <v>0</v>
      </c>
      <c r="K319" s="17" t="s">
        <v>62</v>
      </c>
      <c r="L319" s="17">
        <v>2.286</v>
      </c>
      <c r="M319" s="17">
        <v>6.97</v>
      </c>
      <c r="N319" s="17">
        <v>32.78</v>
      </c>
      <c r="O319" s="17">
        <v>0</v>
      </c>
      <c r="P319" s="18">
        <v>4845</v>
      </c>
      <c r="Q319" s="18">
        <v>1497</v>
      </c>
      <c r="R319" s="17">
        <v>78409747</v>
      </c>
      <c r="S319" s="17">
        <v>257766</v>
      </c>
      <c r="T319" s="17">
        <v>99657</v>
      </c>
      <c r="U319" s="18">
        <v>1.52</v>
      </c>
      <c r="V319" s="18">
        <v>1.33</v>
      </c>
      <c r="W319" s="18">
        <v>17.13</v>
      </c>
      <c r="X319" s="18">
        <v>7.17</v>
      </c>
      <c r="Y319" s="18">
        <v>0.47</v>
      </c>
      <c r="Z319" s="18">
        <v>1.52</v>
      </c>
      <c r="AA319" s="19">
        <v>1.33</v>
      </c>
      <c r="AB319" s="19">
        <v>17.13</v>
      </c>
      <c r="AC319" s="19">
        <v>7.17</v>
      </c>
      <c r="AD319" s="19">
        <v>0.47</v>
      </c>
      <c r="AE319" s="20">
        <f t="shared" si="21"/>
        <v>0.49162158540473561</v>
      </c>
      <c r="AF319" s="20">
        <f t="shared" si="22"/>
        <v>1.5536814135473143E-3</v>
      </c>
      <c r="AG319" s="20">
        <f t="shared" si="23"/>
        <v>0.4547145598219538</v>
      </c>
      <c r="AH319" s="20">
        <f t="shared" si="24"/>
        <v>0</v>
      </c>
      <c r="AI319" s="20">
        <f t="shared" si="24"/>
        <v>4.0600442621488349E-7</v>
      </c>
      <c r="AJ319" s="21">
        <v>88418268</v>
      </c>
      <c r="AK319" s="21">
        <v>279430</v>
      </c>
      <c r="AL319" s="21">
        <v>81780530</v>
      </c>
      <c r="AM319" s="21">
        <v>9371955</v>
      </c>
      <c r="AN319" s="21">
        <v>0</v>
      </c>
      <c r="AO319" s="21">
        <v>73.02</v>
      </c>
      <c r="AP319" s="23">
        <v>4</v>
      </c>
      <c r="AQ319" s="23">
        <v>133</v>
      </c>
      <c r="AR319" s="23">
        <v>2666181</v>
      </c>
      <c r="AS319" s="23">
        <v>1121</v>
      </c>
      <c r="AT319" s="24">
        <v>7.6895757935482898</v>
      </c>
      <c r="AU319" s="25">
        <v>86.22</v>
      </c>
      <c r="AV319" s="26">
        <v>4</v>
      </c>
      <c r="AW319" s="26">
        <v>133</v>
      </c>
      <c r="AX319" s="26">
        <v>363192</v>
      </c>
      <c r="AY319" s="26">
        <v>7142</v>
      </c>
      <c r="AZ319" s="27">
        <v>6.3380908400112199</v>
      </c>
      <c r="BA319" s="28">
        <v>452.65</v>
      </c>
      <c r="BB319" s="29">
        <v>4</v>
      </c>
      <c r="BC319" s="29">
        <v>91</v>
      </c>
      <c r="BD319" s="29">
        <v>10634</v>
      </c>
      <c r="BE319" s="29">
        <v>145091</v>
      </c>
      <c r="BF319" s="29">
        <v>4.7630752592032302</v>
      </c>
      <c r="BG319" s="29">
        <v>6910.77</v>
      </c>
    </row>
    <row r="320" spans="1:59" s="30" customFormat="1" x14ac:dyDescent="0.35">
      <c r="A320" s="17">
        <v>2009</v>
      </c>
      <c r="B320" s="32" t="s">
        <v>314</v>
      </c>
      <c r="C320" s="13" t="s">
        <v>315</v>
      </c>
      <c r="D320" s="14" t="s">
        <v>422</v>
      </c>
      <c r="E320" s="15">
        <v>45561.042553154373</v>
      </c>
      <c r="F320" s="15">
        <v>287308.79999999999</v>
      </c>
      <c r="G320" s="17">
        <v>10.5</v>
      </c>
      <c r="H320" s="16">
        <v>6306019</v>
      </c>
      <c r="I320" s="17">
        <f t="shared" si="20"/>
        <v>1</v>
      </c>
      <c r="J320" s="17">
        <v>0</v>
      </c>
      <c r="K320" s="17">
        <v>43.33</v>
      </c>
      <c r="L320" s="17">
        <v>2.141</v>
      </c>
      <c r="M320" s="17">
        <v>3.94</v>
      </c>
      <c r="N320" s="17">
        <v>45.86</v>
      </c>
      <c r="O320" s="17">
        <v>0</v>
      </c>
      <c r="P320" s="18">
        <v>3907</v>
      </c>
      <c r="Q320" s="18">
        <v>1245</v>
      </c>
      <c r="R320" s="17">
        <v>43457828</v>
      </c>
      <c r="S320" s="17">
        <v>124970</v>
      </c>
      <c r="T320" s="17">
        <v>30011</v>
      </c>
      <c r="U320" s="18" t="s">
        <v>62</v>
      </c>
      <c r="V320" s="18">
        <v>2.5</v>
      </c>
      <c r="W320" s="18">
        <v>12.54</v>
      </c>
      <c r="X320" s="18">
        <v>4.57</v>
      </c>
      <c r="Y320" s="18" t="s">
        <v>62</v>
      </c>
      <c r="Z320" s="18"/>
      <c r="AA320" s="19">
        <v>2.5</v>
      </c>
      <c r="AB320" s="19">
        <v>12.54</v>
      </c>
      <c r="AC320" s="19">
        <v>4.57</v>
      </c>
      <c r="AD320" s="19">
        <v>0.68314474405108627</v>
      </c>
      <c r="AE320" s="20">
        <f t="shared" si="21"/>
        <v>0.51795347001506165</v>
      </c>
      <c r="AF320" s="20">
        <f t="shared" si="22"/>
        <v>9.2622929882191351E-3</v>
      </c>
      <c r="AG320" s="20">
        <f t="shared" si="23"/>
        <v>0.11827818030388169</v>
      </c>
      <c r="AH320" s="20">
        <f t="shared" si="24"/>
        <v>0</v>
      </c>
      <c r="AI320" s="20">
        <f t="shared" si="24"/>
        <v>1.6038295214167265E-6</v>
      </c>
      <c r="AJ320" s="21">
        <v>39393192</v>
      </c>
      <c r="AK320" s="21">
        <v>704448</v>
      </c>
      <c r="AL320" s="21">
        <v>8995702</v>
      </c>
      <c r="AM320" s="21">
        <v>26962001</v>
      </c>
      <c r="AN320" s="21">
        <v>0</v>
      </c>
      <c r="AO320" s="21">
        <v>121.98</v>
      </c>
      <c r="AP320" s="23">
        <v>3</v>
      </c>
      <c r="AQ320" s="23">
        <v>89</v>
      </c>
      <c r="AR320" s="23">
        <v>2678768</v>
      </c>
      <c r="AS320" s="23">
        <v>1248</v>
      </c>
      <c r="AT320" s="24">
        <v>9.32</v>
      </c>
      <c r="AU320" s="31">
        <v>116.35</v>
      </c>
      <c r="AV320" s="26">
        <v>2</v>
      </c>
      <c r="AW320" s="26">
        <v>87</v>
      </c>
      <c r="AX320" s="26">
        <v>454949</v>
      </c>
      <c r="AY320" s="26">
        <v>5122</v>
      </c>
      <c r="AZ320" s="27">
        <v>9.61</v>
      </c>
      <c r="BA320" s="28">
        <v>491.97</v>
      </c>
      <c r="BB320" s="29">
        <v>2</v>
      </c>
      <c r="BC320" s="29">
        <v>84</v>
      </c>
      <c r="BD320" s="29">
        <v>2036</v>
      </c>
      <c r="BE320" s="29">
        <v>1087479</v>
      </c>
      <c r="BF320" s="29">
        <v>6.76</v>
      </c>
      <c r="BG320" s="29">
        <v>73543.3</v>
      </c>
    </row>
    <row r="321" spans="1:59" s="30" customFormat="1" x14ac:dyDescent="0.35">
      <c r="A321" s="17">
        <v>2006</v>
      </c>
      <c r="B321" s="13" t="s">
        <v>351</v>
      </c>
      <c r="C321" s="13" t="s">
        <v>352</v>
      </c>
      <c r="D321" s="14" t="s">
        <v>423</v>
      </c>
      <c r="E321" s="15">
        <v>51481.599345961702</v>
      </c>
      <c r="F321" s="15">
        <v>287146.59999999998</v>
      </c>
      <c r="G321" s="17">
        <v>4.7</v>
      </c>
      <c r="H321" s="16">
        <v>5577655</v>
      </c>
      <c r="I321" s="17">
        <f t="shared" si="20"/>
        <v>1</v>
      </c>
      <c r="J321" s="17">
        <v>0</v>
      </c>
      <c r="K321" s="17" t="s">
        <v>62</v>
      </c>
      <c r="L321" s="17">
        <v>2.137</v>
      </c>
      <c r="M321" s="17">
        <v>6.73</v>
      </c>
      <c r="N321" s="17">
        <v>18.61</v>
      </c>
      <c r="O321" s="17">
        <v>0</v>
      </c>
      <c r="P321" s="18">
        <v>6880</v>
      </c>
      <c r="Q321" s="18">
        <v>559</v>
      </c>
      <c r="R321" s="17">
        <v>48997158</v>
      </c>
      <c r="S321" s="17">
        <v>208119</v>
      </c>
      <c r="T321" s="17">
        <v>76979</v>
      </c>
      <c r="U321" s="18">
        <v>1.72</v>
      </c>
      <c r="V321" s="18">
        <v>1.47</v>
      </c>
      <c r="W321" s="18" t="s">
        <v>62</v>
      </c>
      <c r="X321" s="18" t="s">
        <v>62</v>
      </c>
      <c r="Y321" s="18">
        <v>0.53</v>
      </c>
      <c r="Z321" s="18">
        <v>1.72</v>
      </c>
      <c r="AA321" s="19">
        <v>1.47</v>
      </c>
      <c r="AB321" s="19">
        <v>14.13114039693003</v>
      </c>
      <c r="AC321" s="19">
        <v>7.1610124069250478</v>
      </c>
      <c r="AD321" s="19">
        <v>0.53</v>
      </c>
      <c r="AE321" s="20">
        <f t="shared" si="21"/>
        <v>0.31513926886747151</v>
      </c>
      <c r="AF321" s="20">
        <f t="shared" si="22"/>
        <v>2.330900864490942E-2</v>
      </c>
      <c r="AG321" s="20">
        <f t="shared" si="23"/>
        <v>0.58120861060970819</v>
      </c>
      <c r="AH321" s="20">
        <f t="shared" si="24"/>
        <v>0</v>
      </c>
      <c r="AI321" s="20">
        <f t="shared" si="24"/>
        <v>0</v>
      </c>
      <c r="AJ321" s="21">
        <v>47984959.539999999</v>
      </c>
      <c r="AK321" s="21">
        <v>3549166.82</v>
      </c>
      <c r="AL321" s="21">
        <v>88498243.219999984</v>
      </c>
      <c r="AM321" s="21">
        <v>12233515</v>
      </c>
      <c r="AN321" s="21">
        <v>0</v>
      </c>
      <c r="AO321" s="21">
        <v>0</v>
      </c>
      <c r="AP321" s="23">
        <v>12</v>
      </c>
      <c r="AQ321" s="23">
        <v>118</v>
      </c>
      <c r="AR321" s="23">
        <v>2550249</v>
      </c>
      <c r="AS321" s="23">
        <v>711.67782701479996</v>
      </c>
      <c r="AT321" s="24">
        <v>10.508842548403846</v>
      </c>
      <c r="AU321" s="25">
        <v>74.789102292887222</v>
      </c>
      <c r="AV321" s="26">
        <v>12</v>
      </c>
      <c r="AW321" s="26">
        <v>118</v>
      </c>
      <c r="AX321" s="26">
        <v>323822</v>
      </c>
      <c r="AY321" s="26">
        <v>5856.0147756071747</v>
      </c>
      <c r="AZ321" s="27">
        <v>8.3713967288250775</v>
      </c>
      <c r="BA321" s="28">
        <v>490.23022936469221</v>
      </c>
      <c r="BB321" s="29">
        <v>12</v>
      </c>
      <c r="BC321" s="29">
        <v>90</v>
      </c>
      <c r="BD321" s="29">
        <v>6921</v>
      </c>
      <c r="BE321" s="29">
        <v>304455.08837836527</v>
      </c>
      <c r="BF321" s="29">
        <v>5.8543707320576583</v>
      </c>
      <c r="BG321" s="29">
        <v>17823.929586283295</v>
      </c>
    </row>
    <row r="322" spans="1:59" s="30" customFormat="1" x14ac:dyDescent="0.35">
      <c r="A322" s="17">
        <v>2006</v>
      </c>
      <c r="B322" s="13" t="s">
        <v>370</v>
      </c>
      <c r="C322" s="13" t="s">
        <v>371</v>
      </c>
      <c r="D322" s="14" t="s">
        <v>424</v>
      </c>
      <c r="E322" s="15">
        <v>49045.493319531502</v>
      </c>
      <c r="F322" s="15">
        <v>286558.3</v>
      </c>
      <c r="G322" s="17">
        <v>4.8</v>
      </c>
      <c r="H322" s="16">
        <v>5842704</v>
      </c>
      <c r="I322" s="17">
        <f t="shared" ref="I322:I385" si="25">IF(AVERAGEIFS($J$1:$J$766,$B$1:$B$766,$B322)&gt;0,0,1)</f>
        <v>0</v>
      </c>
      <c r="J322" s="17">
        <v>0</v>
      </c>
      <c r="K322" s="17" t="s">
        <v>62</v>
      </c>
      <c r="L322" s="17">
        <v>2.137</v>
      </c>
      <c r="M322" s="17">
        <v>6.73</v>
      </c>
      <c r="N322" s="17">
        <v>18.61</v>
      </c>
      <c r="O322" s="17">
        <v>0</v>
      </c>
      <c r="P322" s="18">
        <v>4446</v>
      </c>
      <c r="Q322" s="18">
        <v>1330</v>
      </c>
      <c r="R322" s="17">
        <v>80421743</v>
      </c>
      <c r="S322" s="17">
        <v>259635</v>
      </c>
      <c r="T322" s="17">
        <v>107586</v>
      </c>
      <c r="U322" s="18">
        <v>1.24</v>
      </c>
      <c r="V322" s="18">
        <v>1.1100000000000001</v>
      </c>
      <c r="W322" s="18">
        <v>14.57</v>
      </c>
      <c r="X322" s="18">
        <v>6.76</v>
      </c>
      <c r="Y322" s="18">
        <v>0.42</v>
      </c>
      <c r="Z322" s="18">
        <v>1.24</v>
      </c>
      <c r="AA322" s="19">
        <v>1.1100000000000001</v>
      </c>
      <c r="AB322" s="19">
        <v>14.57</v>
      </c>
      <c r="AC322" s="19">
        <v>6.76</v>
      </c>
      <c r="AD322" s="19">
        <v>0.42</v>
      </c>
      <c r="AE322" s="20">
        <f t="shared" ref="AE322:AE385" si="26">AJ322/SUM($AJ322:$AO322)</f>
        <v>0.54998266948887342</v>
      </c>
      <c r="AF322" s="20">
        <f t="shared" ref="AF322:AF385" si="27">AK322/SUM($AJ322:$AO322)</f>
        <v>1.6732578407676606E-3</v>
      </c>
      <c r="AG322" s="20">
        <f t="shared" ref="AG322:AG385" si="28">AL322/SUM($AJ322:$AO322)</f>
        <v>0.38748973146885829</v>
      </c>
      <c r="AH322" s="20">
        <f t="shared" ref="AH322:AI385" si="29">AN322/SUM($AJ322:$AO322)</f>
        <v>0</v>
      </c>
      <c r="AI322" s="20">
        <f t="shared" si="29"/>
        <v>4.6678060299166548E-7</v>
      </c>
      <c r="AJ322" s="21">
        <v>91431938</v>
      </c>
      <c r="AK322" s="21">
        <v>278170.96000000002</v>
      </c>
      <c r="AL322" s="21">
        <v>64418279.100000001</v>
      </c>
      <c r="AM322" s="21">
        <v>10116660</v>
      </c>
      <c r="AN322" s="21">
        <v>0</v>
      </c>
      <c r="AO322" s="21">
        <v>77.599999999999994</v>
      </c>
      <c r="AP322" s="23">
        <v>4</v>
      </c>
      <c r="AQ322" s="23">
        <v>134</v>
      </c>
      <c r="AR322" s="23">
        <v>2641569</v>
      </c>
      <c r="AS322" s="23">
        <v>1068.8141530027547</v>
      </c>
      <c r="AT322" s="24">
        <v>7.4365478128258911</v>
      </c>
      <c r="AU322" s="25">
        <v>79.48287551829992</v>
      </c>
      <c r="AV322" s="26">
        <v>4</v>
      </c>
      <c r="AW322" s="26">
        <v>132</v>
      </c>
      <c r="AX322" s="26">
        <v>359108</v>
      </c>
      <c r="AY322" s="26">
        <v>6915.3910522739689</v>
      </c>
      <c r="AZ322" s="27">
        <v>6.0765926923225724</v>
      </c>
      <c r="BA322" s="28">
        <v>420.22014732800903</v>
      </c>
      <c r="BB322" s="29">
        <v>4</v>
      </c>
      <c r="BC322" s="29">
        <v>90</v>
      </c>
      <c r="BD322" s="29">
        <v>10528</v>
      </c>
      <c r="BE322" s="29">
        <v>144975.87386018244</v>
      </c>
      <c r="BF322" s="29">
        <v>4.5769109645553803</v>
      </c>
      <c r="BG322" s="29">
        <v>6635.4166666666679</v>
      </c>
    </row>
    <row r="323" spans="1:59" s="30" customFormat="1" x14ac:dyDescent="0.35">
      <c r="A323" s="17">
        <v>2008</v>
      </c>
      <c r="B323" s="32" t="s">
        <v>351</v>
      </c>
      <c r="C323" s="13" t="s">
        <v>352</v>
      </c>
      <c r="D323" s="14" t="s">
        <v>425</v>
      </c>
      <c r="E323" s="15">
        <v>50736.554324803634</v>
      </c>
      <c r="F323" s="15">
        <v>286204.7</v>
      </c>
      <c r="G323" s="17">
        <v>4.9000000000000004</v>
      </c>
      <c r="H323" s="16">
        <v>5640996</v>
      </c>
      <c r="I323" s="17">
        <f t="shared" si="25"/>
        <v>1</v>
      </c>
      <c r="J323" s="17">
        <v>0</v>
      </c>
      <c r="K323" s="17">
        <v>40.69</v>
      </c>
      <c r="L323" s="17">
        <v>2.9830000000000001</v>
      </c>
      <c r="M323" s="17">
        <v>8.86</v>
      </c>
      <c r="N323" s="17">
        <v>45.88</v>
      </c>
      <c r="O323" s="17">
        <v>0</v>
      </c>
      <c r="P323" s="18">
        <v>8169</v>
      </c>
      <c r="Q323" s="18">
        <v>459</v>
      </c>
      <c r="R323" s="17">
        <v>49592680</v>
      </c>
      <c r="S323" s="17">
        <v>172489</v>
      </c>
      <c r="T323" s="17">
        <v>66703</v>
      </c>
      <c r="U323" s="18">
        <v>2.15</v>
      </c>
      <c r="V323" s="18">
        <v>1.94</v>
      </c>
      <c r="W323" s="18" t="s">
        <v>62</v>
      </c>
      <c r="X323" s="18" t="s">
        <v>62</v>
      </c>
      <c r="Y323" s="18">
        <v>0.5</v>
      </c>
      <c r="Z323" s="18">
        <v>2.15</v>
      </c>
      <c r="AA323" s="19">
        <v>1.94</v>
      </c>
      <c r="AB323" s="19">
        <v>19.619187803472759</v>
      </c>
      <c r="AC323" s="19">
        <v>9.1182546074696553</v>
      </c>
      <c r="AD323" s="19">
        <v>0.5</v>
      </c>
      <c r="AE323" s="20">
        <f t="shared" si="26"/>
        <v>0.33670279197193792</v>
      </c>
      <c r="AF323" s="20">
        <f t="shared" si="27"/>
        <v>2.3362273386586876E-2</v>
      </c>
      <c r="AG323" s="20">
        <f t="shared" si="28"/>
        <v>0.55786924049462705</v>
      </c>
      <c r="AH323" s="20">
        <f t="shared" si="29"/>
        <v>0</v>
      </c>
      <c r="AI323" s="20">
        <f t="shared" si="29"/>
        <v>0</v>
      </c>
      <c r="AJ323" s="21">
        <v>49868066</v>
      </c>
      <c r="AK323" s="21">
        <v>3460118</v>
      </c>
      <c r="AL323" s="21">
        <v>82624382</v>
      </c>
      <c r="AM323" s="21">
        <v>12154510</v>
      </c>
      <c r="AN323" s="21">
        <v>0</v>
      </c>
      <c r="AO323" s="21">
        <v>0</v>
      </c>
      <c r="AP323" s="23">
        <v>12</v>
      </c>
      <c r="AQ323" s="23">
        <v>118</v>
      </c>
      <c r="AR323" s="23">
        <v>2579776</v>
      </c>
      <c r="AS323" s="23">
        <v>710</v>
      </c>
      <c r="AT323" s="24">
        <v>11.510911896766425</v>
      </c>
      <c r="AU323" s="25">
        <v>81.709999999999994</v>
      </c>
      <c r="AV323" s="26">
        <v>12</v>
      </c>
      <c r="AW323" s="26">
        <v>118</v>
      </c>
      <c r="AX323" s="26">
        <v>333653</v>
      </c>
      <c r="AY323" s="26">
        <v>5863</v>
      </c>
      <c r="AZ323" s="27">
        <v>9.2750363879129161</v>
      </c>
      <c r="BA323" s="28">
        <v>543.77</v>
      </c>
      <c r="BB323" s="29">
        <v>12</v>
      </c>
      <c r="BC323" s="29">
        <v>90</v>
      </c>
      <c r="BD323" s="29">
        <v>4683</v>
      </c>
      <c r="BE323" s="29">
        <v>439040</v>
      </c>
      <c r="BF323" s="29">
        <v>6.5103222983117037</v>
      </c>
      <c r="BG323" s="29">
        <v>28582.89</v>
      </c>
    </row>
    <row r="324" spans="1:59" s="30" customFormat="1" x14ac:dyDescent="0.35">
      <c r="A324" s="12">
        <v>2010</v>
      </c>
      <c r="B324" s="12" t="s">
        <v>304</v>
      </c>
      <c r="C324" s="13" t="s">
        <v>305</v>
      </c>
      <c r="D324" s="14" t="s">
        <v>426</v>
      </c>
      <c r="E324" s="15">
        <v>55350.855139504616</v>
      </c>
      <c r="F324" s="15">
        <v>279385.59999999998</v>
      </c>
      <c r="G324" s="12">
        <v>8.6999999999999993</v>
      </c>
      <c r="H324" s="16">
        <v>5047539</v>
      </c>
      <c r="I324" s="17">
        <f t="shared" si="25"/>
        <v>1</v>
      </c>
      <c r="J324" s="17">
        <v>0</v>
      </c>
      <c r="K324" s="17">
        <v>44.27</v>
      </c>
      <c r="L324" s="17">
        <v>2.7050000000000001</v>
      </c>
      <c r="M324" s="17">
        <v>4.37</v>
      </c>
      <c r="N324" s="17">
        <v>49.29</v>
      </c>
      <c r="O324" s="17">
        <v>0</v>
      </c>
      <c r="P324" s="18">
        <v>7057</v>
      </c>
      <c r="Q324" s="18">
        <v>351</v>
      </c>
      <c r="R324" s="17">
        <v>40498764</v>
      </c>
      <c r="S324" s="17">
        <v>44876</v>
      </c>
      <c r="T324" s="17">
        <v>55063</v>
      </c>
      <c r="U324" s="18" t="s">
        <v>62</v>
      </c>
      <c r="V324" s="18" t="s">
        <v>62</v>
      </c>
      <c r="W324" s="18" t="s">
        <v>62</v>
      </c>
      <c r="X324" s="18">
        <v>5.0199999999999996</v>
      </c>
      <c r="Y324" s="18" t="s">
        <v>62</v>
      </c>
      <c r="Z324" s="18"/>
      <c r="AA324" s="19">
        <v>2.2935982820086371</v>
      </c>
      <c r="AB324" s="19">
        <v>17.815786882646659</v>
      </c>
      <c r="AC324" s="19">
        <v>5.0199999999999996</v>
      </c>
      <c r="AD324" s="19">
        <v>0.70992248279802228</v>
      </c>
      <c r="AE324" s="20">
        <f t="shared" si="26"/>
        <v>0.17043296194529522</v>
      </c>
      <c r="AF324" s="20">
        <f t="shared" si="27"/>
        <v>4.5568499515526536E-4</v>
      </c>
      <c r="AG324" s="20">
        <f t="shared" si="28"/>
        <v>0.82911135305954953</v>
      </c>
      <c r="AH324" s="20">
        <f t="shared" si="29"/>
        <v>0</v>
      </c>
      <c r="AI324" s="20">
        <f t="shared" si="29"/>
        <v>0</v>
      </c>
      <c r="AJ324" s="21">
        <v>37539872</v>
      </c>
      <c r="AK324" s="21">
        <v>100370</v>
      </c>
      <c r="AL324" s="21">
        <v>182621564</v>
      </c>
      <c r="AM324" s="21">
        <v>0</v>
      </c>
      <c r="AN324" s="21">
        <v>0</v>
      </c>
      <c r="AO324" s="21">
        <v>0</v>
      </c>
      <c r="AP324" s="22">
        <v>2</v>
      </c>
      <c r="AQ324" s="22">
        <v>58</v>
      </c>
      <c r="AR324" s="23">
        <v>2128507</v>
      </c>
      <c r="AS324" s="23">
        <v>709</v>
      </c>
      <c r="AT324" s="24">
        <v>11.04</v>
      </c>
      <c r="AU324" s="31">
        <v>78.22</v>
      </c>
      <c r="AV324" s="26">
        <v>2</v>
      </c>
      <c r="AW324" s="26">
        <v>59</v>
      </c>
      <c r="AX324" s="26">
        <v>350073</v>
      </c>
      <c r="AY324" s="26">
        <v>4665</v>
      </c>
      <c r="AZ324" s="27">
        <v>9.1300000000000008</v>
      </c>
      <c r="BA324" s="28">
        <v>426.11</v>
      </c>
      <c r="BB324" s="29">
        <v>2</v>
      </c>
      <c r="BC324" s="29">
        <v>40</v>
      </c>
      <c r="BD324" s="29">
        <v>15060</v>
      </c>
      <c r="BE324" s="29">
        <v>83952</v>
      </c>
      <c r="BF324" s="29">
        <v>6.9</v>
      </c>
      <c r="BG324" s="29">
        <v>5796.27</v>
      </c>
    </row>
    <row r="325" spans="1:59" s="30" customFormat="1" x14ac:dyDescent="0.35">
      <c r="A325" s="12">
        <v>2011</v>
      </c>
      <c r="B325" s="12" t="s">
        <v>304</v>
      </c>
      <c r="C325" s="13" t="s">
        <v>305</v>
      </c>
      <c r="D325" s="14" t="s">
        <v>427</v>
      </c>
      <c r="E325" s="15">
        <v>55441.105839629825</v>
      </c>
      <c r="F325" s="15">
        <v>283963.8</v>
      </c>
      <c r="G325" s="12">
        <v>8.4</v>
      </c>
      <c r="H325" s="16">
        <v>5121900</v>
      </c>
      <c r="I325" s="17">
        <f t="shared" si="25"/>
        <v>1</v>
      </c>
      <c r="J325" s="17">
        <v>0</v>
      </c>
      <c r="K325" s="17">
        <v>45.02</v>
      </c>
      <c r="L325" s="17">
        <v>3.4670000000000001</v>
      </c>
      <c r="M325" s="17">
        <v>4</v>
      </c>
      <c r="N325" s="17">
        <v>55.64</v>
      </c>
      <c r="O325" s="17">
        <v>0</v>
      </c>
      <c r="P325" s="18">
        <v>7397</v>
      </c>
      <c r="Q325" s="18">
        <v>424</v>
      </c>
      <c r="R325" s="17">
        <v>39509434</v>
      </c>
      <c r="S325" s="17">
        <v>42529</v>
      </c>
      <c r="T325" s="17">
        <v>51062</v>
      </c>
      <c r="U325" s="18">
        <v>2.33</v>
      </c>
      <c r="V325" s="18">
        <v>1.72</v>
      </c>
      <c r="W325" s="18">
        <v>23.63</v>
      </c>
      <c r="X325" s="18">
        <v>4.8099999999999996</v>
      </c>
      <c r="Y325" s="18"/>
      <c r="Z325" s="18">
        <v>2.33</v>
      </c>
      <c r="AA325" s="19">
        <v>1.72</v>
      </c>
      <c r="AB325" s="19">
        <v>23.63</v>
      </c>
      <c r="AC325" s="19">
        <v>4.8099999999999996</v>
      </c>
      <c r="AD325" s="19">
        <v>0.75949643062398253</v>
      </c>
      <c r="AE325" s="20">
        <f t="shared" si="26"/>
        <v>0.18018481032591199</v>
      </c>
      <c r="AF325" s="20">
        <f t="shared" si="27"/>
        <v>5.4208950577806076E-4</v>
      </c>
      <c r="AG325" s="20">
        <f t="shared" si="28"/>
        <v>0.8192731001683099</v>
      </c>
      <c r="AH325" s="20">
        <f t="shared" si="29"/>
        <v>0</v>
      </c>
      <c r="AI325" s="20">
        <f t="shared" si="29"/>
        <v>0</v>
      </c>
      <c r="AJ325" s="21">
        <v>37082692</v>
      </c>
      <c r="AK325" s="21">
        <v>111564</v>
      </c>
      <c r="AL325" s="21">
        <v>168609396</v>
      </c>
      <c r="AM325" s="21">
        <v>0</v>
      </c>
      <c r="AN325" s="21">
        <v>0</v>
      </c>
      <c r="AO325" s="21">
        <v>0</v>
      </c>
      <c r="AP325" s="22">
        <v>2</v>
      </c>
      <c r="AQ325" s="22">
        <v>58</v>
      </c>
      <c r="AR325" s="23">
        <v>2141780</v>
      </c>
      <c r="AS325" s="23">
        <v>711</v>
      </c>
      <c r="AT325" s="24">
        <v>11.27</v>
      </c>
      <c r="AU325" s="25">
        <v>80.12</v>
      </c>
      <c r="AV325" s="26">
        <v>2</v>
      </c>
      <c r="AW325" s="26">
        <v>59</v>
      </c>
      <c r="AX325" s="26">
        <v>347903</v>
      </c>
      <c r="AY325" s="26">
        <v>4764</v>
      </c>
      <c r="AZ325" s="27">
        <v>9.44</v>
      </c>
      <c r="BA325" s="28">
        <v>449.84</v>
      </c>
      <c r="BB325" s="29">
        <v>2</v>
      </c>
      <c r="BC325" s="29">
        <v>39</v>
      </c>
      <c r="BD325" s="29">
        <v>16425</v>
      </c>
      <c r="BE325" s="29">
        <v>77330</v>
      </c>
      <c r="BF325" s="29">
        <v>7.06</v>
      </c>
      <c r="BG325" s="29">
        <v>5458.56</v>
      </c>
    </row>
    <row r="326" spans="1:59" s="30" customFormat="1" x14ac:dyDescent="0.35">
      <c r="A326" s="17">
        <v>2008</v>
      </c>
      <c r="B326" s="32" t="s">
        <v>304</v>
      </c>
      <c r="C326" s="13" t="s">
        <v>305</v>
      </c>
      <c r="D326" s="14" t="s">
        <v>428</v>
      </c>
      <c r="E326" s="15">
        <v>57631.668824250009</v>
      </c>
      <c r="F326" s="15">
        <v>281803.3</v>
      </c>
      <c r="G326" s="17">
        <v>4.8</v>
      </c>
      <c r="H326" s="16">
        <v>4889730</v>
      </c>
      <c r="I326" s="17">
        <f t="shared" si="25"/>
        <v>1</v>
      </c>
      <c r="J326" s="17">
        <v>0</v>
      </c>
      <c r="K326" s="17">
        <v>40.69</v>
      </c>
      <c r="L326" s="17">
        <v>2.9830000000000001</v>
      </c>
      <c r="M326" s="17">
        <v>8.86</v>
      </c>
      <c r="N326" s="17">
        <v>45.88</v>
      </c>
      <c r="O326" s="17">
        <v>0</v>
      </c>
      <c r="P326" s="18">
        <v>7453</v>
      </c>
      <c r="Q326" s="18">
        <v>297</v>
      </c>
      <c r="R326" s="17">
        <v>41659472</v>
      </c>
      <c r="S326" s="17">
        <v>54883</v>
      </c>
      <c r="T326" s="17">
        <v>62683</v>
      </c>
      <c r="U326" s="18">
        <v>2.66</v>
      </c>
      <c r="V326" s="18" t="s">
        <v>62</v>
      </c>
      <c r="W326" s="18">
        <v>21.67</v>
      </c>
      <c r="X326" s="18">
        <v>6.77</v>
      </c>
      <c r="Y326" s="18" t="s">
        <v>62</v>
      </c>
      <c r="Z326" s="18">
        <v>2.66</v>
      </c>
      <c r="AA326" s="19">
        <v>2.2204719344600159</v>
      </c>
      <c r="AB326" s="19">
        <v>21.67</v>
      </c>
      <c r="AC326" s="19">
        <v>6.77</v>
      </c>
      <c r="AD326" s="19">
        <v>0.68330088246943577</v>
      </c>
      <c r="AE326" s="20">
        <f t="shared" si="26"/>
        <v>0.15021595511237698</v>
      </c>
      <c r="AF326" s="20">
        <f t="shared" si="27"/>
        <v>3.5921275001075069E-4</v>
      </c>
      <c r="AG326" s="20">
        <f t="shared" si="28"/>
        <v>0.84942483213761233</v>
      </c>
      <c r="AH326" s="20">
        <f t="shared" si="29"/>
        <v>0</v>
      </c>
      <c r="AI326" s="20">
        <f t="shared" si="29"/>
        <v>0</v>
      </c>
      <c r="AJ326" s="21">
        <v>37460656</v>
      </c>
      <c r="AK326" s="21">
        <v>89580</v>
      </c>
      <c r="AL326" s="21">
        <v>211828440</v>
      </c>
      <c r="AM326" s="21">
        <v>0</v>
      </c>
      <c r="AN326" s="21">
        <v>0</v>
      </c>
      <c r="AO326" s="21">
        <v>0</v>
      </c>
      <c r="AP326" s="23">
        <v>3</v>
      </c>
      <c r="AQ326" s="23">
        <v>59</v>
      </c>
      <c r="AR326" s="23">
        <v>2173458</v>
      </c>
      <c r="AS326" s="23">
        <v>679</v>
      </c>
      <c r="AT326" s="24">
        <v>10.126389838746567</v>
      </c>
      <c r="AU326" s="25">
        <v>68.8</v>
      </c>
      <c r="AV326" s="26">
        <v>3</v>
      </c>
      <c r="AW326" s="26">
        <v>60</v>
      </c>
      <c r="AX326" s="26">
        <v>359898</v>
      </c>
      <c r="AY326" s="26">
        <v>4759</v>
      </c>
      <c r="AZ326" s="27">
        <v>8.5732587296838734</v>
      </c>
      <c r="BA326" s="28">
        <v>407.96</v>
      </c>
      <c r="BB326" s="29">
        <v>3</v>
      </c>
      <c r="BC326" s="29">
        <v>43</v>
      </c>
      <c r="BD326" s="29">
        <v>13170</v>
      </c>
      <c r="BE326" s="29">
        <v>87462</v>
      </c>
      <c r="BF326" s="29">
        <v>6.6503787091204023</v>
      </c>
      <c r="BG326" s="29">
        <v>5816.55</v>
      </c>
    </row>
    <row r="327" spans="1:59" s="30" customFormat="1" x14ac:dyDescent="0.35">
      <c r="A327" s="17">
        <v>2007</v>
      </c>
      <c r="B327" s="32" t="s">
        <v>304</v>
      </c>
      <c r="C327" s="13" t="s">
        <v>305</v>
      </c>
      <c r="D327" s="14" t="s">
        <v>429</v>
      </c>
      <c r="E327" s="15">
        <v>58022.784972443042</v>
      </c>
      <c r="F327" s="15">
        <v>278733.8</v>
      </c>
      <c r="G327" s="17">
        <v>3.7</v>
      </c>
      <c r="H327" s="16">
        <v>4803868</v>
      </c>
      <c r="I327" s="17">
        <f t="shared" si="25"/>
        <v>1</v>
      </c>
      <c r="J327" s="17">
        <v>0</v>
      </c>
      <c r="K327" s="17" t="s">
        <v>62</v>
      </c>
      <c r="L327" s="17">
        <v>2.286</v>
      </c>
      <c r="M327" s="17">
        <v>6.97</v>
      </c>
      <c r="N327" s="17">
        <v>32.78</v>
      </c>
      <c r="O327" s="17">
        <v>0</v>
      </c>
      <c r="P327" s="18">
        <v>7156</v>
      </c>
      <c r="Q327" s="18">
        <v>405</v>
      </c>
      <c r="R327" s="17">
        <v>43571299</v>
      </c>
      <c r="S327" s="17">
        <v>58837</v>
      </c>
      <c r="T327" s="17">
        <v>66628</v>
      </c>
      <c r="U327" s="18">
        <v>2.0099999999999998</v>
      </c>
      <c r="V327" s="18" t="s">
        <v>62</v>
      </c>
      <c r="W327" s="18">
        <v>18.45</v>
      </c>
      <c r="X327" s="18">
        <v>4.1900000000000004</v>
      </c>
      <c r="Y327" s="18" t="s">
        <v>62</v>
      </c>
      <c r="Z327" s="18">
        <v>2.0099999999999998</v>
      </c>
      <c r="AA327" s="19">
        <v>2.2465548173415608</v>
      </c>
      <c r="AB327" s="19">
        <v>18.45</v>
      </c>
      <c r="AC327" s="19">
        <v>4.1900000000000004</v>
      </c>
      <c r="AD327" s="19">
        <v>0.58103021845052572</v>
      </c>
      <c r="AE327" s="20">
        <f t="shared" si="26"/>
        <v>0.13548789352157439</v>
      </c>
      <c r="AF327" s="20">
        <f t="shared" si="27"/>
        <v>4.5633611139138868E-4</v>
      </c>
      <c r="AG327" s="20">
        <f t="shared" si="28"/>
        <v>0.86405560662467695</v>
      </c>
      <c r="AH327" s="20">
        <f t="shared" si="29"/>
        <v>0</v>
      </c>
      <c r="AI327" s="20">
        <f t="shared" si="29"/>
        <v>1.6374235728850684E-7</v>
      </c>
      <c r="AJ327" s="21">
        <v>38575514</v>
      </c>
      <c r="AK327" s="21">
        <v>129926</v>
      </c>
      <c r="AL327" s="21">
        <v>246010092</v>
      </c>
      <c r="AM327" s="21">
        <v>0</v>
      </c>
      <c r="AN327" s="21">
        <v>0</v>
      </c>
      <c r="AO327" s="21">
        <v>46.62</v>
      </c>
      <c r="AP327" s="23">
        <v>2</v>
      </c>
      <c r="AQ327" s="23">
        <v>58</v>
      </c>
      <c r="AR327" s="23">
        <v>2068901</v>
      </c>
      <c r="AS327" s="23">
        <v>710</v>
      </c>
      <c r="AT327" s="24">
        <v>9.2531765862459601</v>
      </c>
      <c r="AU327" s="25">
        <v>65.72</v>
      </c>
      <c r="AV327" s="26">
        <v>2</v>
      </c>
      <c r="AW327" s="26">
        <v>59</v>
      </c>
      <c r="AX327" s="26">
        <v>347171</v>
      </c>
      <c r="AY327" s="26">
        <v>4923</v>
      </c>
      <c r="AZ327" s="27">
        <v>7.6180228734856597</v>
      </c>
      <c r="BA327" s="28">
        <v>375</v>
      </c>
      <c r="BB327" s="29">
        <v>2</v>
      </c>
      <c r="BC327" s="29">
        <v>42</v>
      </c>
      <c r="BD327" s="29">
        <v>12369</v>
      </c>
      <c r="BE327" s="29">
        <v>88345</v>
      </c>
      <c r="BF327" s="29">
        <v>5.9689711965602195</v>
      </c>
      <c r="BG327" s="29">
        <v>5273.3</v>
      </c>
    </row>
    <row r="328" spans="1:59" s="30" customFormat="1" x14ac:dyDescent="0.35">
      <c r="A328" s="17">
        <v>2007</v>
      </c>
      <c r="B328" s="32" t="s">
        <v>430</v>
      </c>
      <c r="C328" s="13" t="s">
        <v>431</v>
      </c>
      <c r="D328" s="14" t="s">
        <v>432</v>
      </c>
      <c r="E328" s="15">
        <v>78952.107437196479</v>
      </c>
      <c r="F328" s="15">
        <v>278485.40000000002</v>
      </c>
      <c r="G328" s="17">
        <v>4.5</v>
      </c>
      <c r="H328" s="16">
        <v>3527270</v>
      </c>
      <c r="I328" s="17">
        <f t="shared" si="25"/>
        <v>0</v>
      </c>
      <c r="J328" s="17">
        <v>0</v>
      </c>
      <c r="K328" s="17" t="s">
        <v>62</v>
      </c>
      <c r="L328" s="17">
        <v>2.286</v>
      </c>
      <c r="M328" s="17">
        <v>6.97</v>
      </c>
      <c r="N328" s="17">
        <v>32.78</v>
      </c>
      <c r="O328" s="17">
        <v>1</v>
      </c>
      <c r="P328" s="18">
        <v>5945</v>
      </c>
      <c r="Q328" s="18">
        <v>564</v>
      </c>
      <c r="R328" s="17">
        <v>10463410</v>
      </c>
      <c r="S328" s="17">
        <v>5259</v>
      </c>
      <c r="T328" s="17">
        <v>8475</v>
      </c>
      <c r="U328" s="18" t="s">
        <v>62</v>
      </c>
      <c r="V328" s="18" t="s">
        <v>62</v>
      </c>
      <c r="W328" s="18" t="s">
        <v>62</v>
      </c>
      <c r="X328" s="18">
        <v>7.72</v>
      </c>
      <c r="Y328" s="18">
        <v>0.47</v>
      </c>
      <c r="Z328" s="18"/>
      <c r="AA328" s="19">
        <v>2.2465548173415608</v>
      </c>
      <c r="AB328" s="19">
        <v>15.097711394063451</v>
      </c>
      <c r="AC328" s="19">
        <v>7.72</v>
      </c>
      <c r="AD328" s="19">
        <v>0.47</v>
      </c>
      <c r="AE328" s="20">
        <f t="shared" si="26"/>
        <v>2.1524471843028501E-2</v>
      </c>
      <c r="AF328" s="20">
        <f t="shared" si="27"/>
        <v>2.7408845595252609E-2</v>
      </c>
      <c r="AG328" s="20">
        <f t="shared" si="28"/>
        <v>0.85515033045247246</v>
      </c>
      <c r="AH328" s="20">
        <f t="shared" si="29"/>
        <v>0</v>
      </c>
      <c r="AI328" s="20">
        <f t="shared" si="29"/>
        <v>4.1255320623425068E-7</v>
      </c>
      <c r="AJ328" s="21">
        <v>3677210</v>
      </c>
      <c r="AK328" s="21">
        <v>4682488</v>
      </c>
      <c r="AL328" s="21">
        <v>146092660</v>
      </c>
      <c r="AM328" s="21">
        <v>16386142</v>
      </c>
      <c r="AN328" s="21">
        <v>0</v>
      </c>
      <c r="AO328" s="21">
        <v>70.48</v>
      </c>
      <c r="AP328" s="23">
        <v>2</v>
      </c>
      <c r="AQ328" s="23">
        <v>9</v>
      </c>
      <c r="AR328" s="23">
        <v>1459141</v>
      </c>
      <c r="AS328" s="23">
        <v>764</v>
      </c>
      <c r="AT328" s="24">
        <v>19.111410407797099</v>
      </c>
      <c r="AU328" s="25">
        <v>145.94999999999999</v>
      </c>
      <c r="AV328" s="26">
        <v>2</v>
      </c>
      <c r="AW328" s="26">
        <v>10</v>
      </c>
      <c r="AX328" s="26">
        <v>158922</v>
      </c>
      <c r="AY328" s="26">
        <v>7932</v>
      </c>
      <c r="AZ328" s="27">
        <v>15.388434062946398</v>
      </c>
      <c r="BA328" s="28">
        <v>1220.55</v>
      </c>
      <c r="BB328" s="29">
        <v>2</v>
      </c>
      <c r="BC328" s="29">
        <v>8</v>
      </c>
      <c r="BD328" s="29">
        <v>5986</v>
      </c>
      <c r="BE328" s="29">
        <v>75640</v>
      </c>
      <c r="BF328" s="29">
        <v>12.920526823662499</v>
      </c>
      <c r="BG328" s="29">
        <v>9773.1200000000008</v>
      </c>
    </row>
    <row r="329" spans="1:59" s="30" customFormat="1" x14ac:dyDescent="0.35">
      <c r="A329" s="17">
        <v>2008</v>
      </c>
      <c r="B329" s="32" t="s">
        <v>430</v>
      </c>
      <c r="C329" s="13" t="s">
        <v>431</v>
      </c>
      <c r="D329" s="14" t="s">
        <v>433</v>
      </c>
      <c r="E329" s="15">
        <v>78349.177948086901</v>
      </c>
      <c r="F329" s="15">
        <v>277793.2</v>
      </c>
      <c r="G329" s="17">
        <v>5.7</v>
      </c>
      <c r="H329" s="16">
        <v>3545579</v>
      </c>
      <c r="I329" s="17">
        <f t="shared" si="25"/>
        <v>0</v>
      </c>
      <c r="J329" s="17">
        <v>0</v>
      </c>
      <c r="K329" s="17">
        <v>40.69</v>
      </c>
      <c r="L329" s="17">
        <v>2.9830000000000001</v>
      </c>
      <c r="M329" s="17">
        <v>8.86</v>
      </c>
      <c r="N329" s="17">
        <v>45.88</v>
      </c>
      <c r="O329" s="17">
        <v>1</v>
      </c>
      <c r="P329" s="18">
        <v>5908</v>
      </c>
      <c r="Q329" s="18">
        <v>571</v>
      </c>
      <c r="R329" s="17">
        <v>9450744</v>
      </c>
      <c r="S329" s="17">
        <v>3872</v>
      </c>
      <c r="T329" s="17">
        <v>7457</v>
      </c>
      <c r="U329" s="18" t="s">
        <v>62</v>
      </c>
      <c r="V329" s="18" t="s">
        <v>62</v>
      </c>
      <c r="W329" s="18" t="s">
        <v>62</v>
      </c>
      <c r="X329" s="18">
        <v>10.34</v>
      </c>
      <c r="Y329" s="18">
        <v>0.47</v>
      </c>
      <c r="Z329" s="18"/>
      <c r="AA329" s="19">
        <v>2.2204719344600159</v>
      </c>
      <c r="AB329" s="19">
        <v>19.619187803472759</v>
      </c>
      <c r="AC329" s="19">
        <v>10.34</v>
      </c>
      <c r="AD329" s="19">
        <v>0.47</v>
      </c>
      <c r="AE329" s="20">
        <f t="shared" si="26"/>
        <v>3.0366910373686894E-2</v>
      </c>
      <c r="AF329" s="20">
        <f t="shared" si="27"/>
        <v>1.4071747131735765E-2</v>
      </c>
      <c r="AG329" s="20">
        <f t="shared" si="28"/>
        <v>0.84582651603427461</v>
      </c>
      <c r="AH329" s="20">
        <f t="shared" si="29"/>
        <v>0</v>
      </c>
      <c r="AI329" s="20">
        <f t="shared" si="29"/>
        <v>0</v>
      </c>
      <c r="AJ329" s="21">
        <v>4270758</v>
      </c>
      <c r="AK329" s="21">
        <v>1979030</v>
      </c>
      <c r="AL329" s="21">
        <v>118955808</v>
      </c>
      <c r="AM329" s="21">
        <v>15432946</v>
      </c>
      <c r="AN329" s="21">
        <v>0</v>
      </c>
      <c r="AO329" s="21">
        <v>0</v>
      </c>
      <c r="AP329" s="23">
        <v>2</v>
      </c>
      <c r="AQ329" s="23">
        <v>9</v>
      </c>
      <c r="AR329" s="23">
        <v>1452080</v>
      </c>
      <c r="AS329" s="23">
        <v>731</v>
      </c>
      <c r="AT329" s="24">
        <v>19.545887748754996</v>
      </c>
      <c r="AU329" s="25">
        <v>142.79</v>
      </c>
      <c r="AV329" s="26">
        <v>2</v>
      </c>
      <c r="AW329" s="26">
        <v>10</v>
      </c>
      <c r="AX329" s="26">
        <v>155328</v>
      </c>
      <c r="AY329" s="26">
        <v>7331</v>
      </c>
      <c r="AZ329" s="27">
        <v>17.119784877416908</v>
      </c>
      <c r="BA329" s="28">
        <v>1255.1099999999999</v>
      </c>
      <c r="BB329" s="29">
        <v>2</v>
      </c>
      <c r="BC329" s="29">
        <v>9</v>
      </c>
      <c r="BD329" s="29">
        <v>5233</v>
      </c>
      <c r="BE329" s="29">
        <v>69611</v>
      </c>
      <c r="BF329" s="29">
        <v>14.934357869712244</v>
      </c>
      <c r="BG329" s="29">
        <v>10395.92</v>
      </c>
    </row>
    <row r="330" spans="1:59" s="30" customFormat="1" x14ac:dyDescent="0.35">
      <c r="A330" s="17">
        <v>2009</v>
      </c>
      <c r="B330" s="32" t="s">
        <v>325</v>
      </c>
      <c r="C330" s="13" t="s">
        <v>326</v>
      </c>
      <c r="D330" s="14" t="s">
        <v>434</v>
      </c>
      <c r="E330" s="15">
        <v>43734.142352526833</v>
      </c>
      <c r="F330" s="15">
        <v>277412.40000000002</v>
      </c>
      <c r="G330" s="17">
        <v>9.9</v>
      </c>
      <c r="H330" s="16">
        <v>6343154</v>
      </c>
      <c r="I330" s="17">
        <f t="shared" si="25"/>
        <v>1</v>
      </c>
      <c r="J330" s="17">
        <v>0</v>
      </c>
      <c r="K330" s="17">
        <v>43.33</v>
      </c>
      <c r="L330" s="17">
        <v>2.141</v>
      </c>
      <c r="M330" s="17">
        <v>3.94</v>
      </c>
      <c r="N330" s="17">
        <v>45.86</v>
      </c>
      <c r="O330" s="17">
        <v>0</v>
      </c>
      <c r="P330" s="18">
        <v>1864</v>
      </c>
      <c r="Q330" s="18">
        <v>3118</v>
      </c>
      <c r="R330" s="17">
        <v>53523638</v>
      </c>
      <c r="S330" s="17">
        <v>32883</v>
      </c>
      <c r="T330" s="17">
        <v>61622</v>
      </c>
      <c r="U330" s="18">
        <v>2.04</v>
      </c>
      <c r="V330" s="18">
        <v>1.81</v>
      </c>
      <c r="W330" s="18">
        <v>14.73</v>
      </c>
      <c r="X330" s="18" t="s">
        <v>62</v>
      </c>
      <c r="Y330" s="18">
        <v>0.59</v>
      </c>
      <c r="Z330" s="18">
        <v>2.04</v>
      </c>
      <c r="AA330" s="19">
        <v>1.81</v>
      </c>
      <c r="AB330" s="19">
        <v>14.73</v>
      </c>
      <c r="AC330" s="19">
        <v>4.5973007921271787</v>
      </c>
      <c r="AD330" s="19">
        <v>0.59</v>
      </c>
      <c r="AE330" s="20">
        <f t="shared" si="26"/>
        <v>6.9842590150132125E-2</v>
      </c>
      <c r="AF330" s="20">
        <f t="shared" si="27"/>
        <v>3.9229750091238026E-4</v>
      </c>
      <c r="AG330" s="20">
        <f t="shared" si="28"/>
        <v>0.87837942378994349</v>
      </c>
      <c r="AH330" s="20">
        <f t="shared" si="29"/>
        <v>0</v>
      </c>
      <c r="AI330" s="20">
        <f t="shared" si="29"/>
        <v>0</v>
      </c>
      <c r="AJ330" s="21">
        <v>41675088</v>
      </c>
      <c r="AK330" s="21">
        <v>234084</v>
      </c>
      <c r="AL330" s="21">
        <v>524129184</v>
      </c>
      <c r="AM330" s="21">
        <v>30661851</v>
      </c>
      <c r="AN330" s="21">
        <v>0</v>
      </c>
      <c r="AO330" s="21">
        <v>0</v>
      </c>
      <c r="AP330" s="23">
        <v>5</v>
      </c>
      <c r="AQ330" s="23">
        <v>35</v>
      </c>
      <c r="AR330" s="23">
        <v>2544383</v>
      </c>
      <c r="AS330" s="23">
        <v>1076</v>
      </c>
      <c r="AT330" s="24">
        <v>10.73</v>
      </c>
      <c r="AU330" s="31">
        <v>115.42</v>
      </c>
      <c r="AV330" s="26">
        <v>5</v>
      </c>
      <c r="AW330" s="26">
        <v>36</v>
      </c>
      <c r="AX330" s="26">
        <v>299528</v>
      </c>
      <c r="AY330" s="26">
        <v>8176</v>
      </c>
      <c r="AZ330" s="27">
        <v>9.35</v>
      </c>
      <c r="BA330" s="28">
        <v>764.52</v>
      </c>
      <c r="BB330" s="29">
        <v>5</v>
      </c>
      <c r="BC330" s="29">
        <v>35</v>
      </c>
      <c r="BD330" s="29">
        <v>7204</v>
      </c>
      <c r="BE330" s="29">
        <v>129562</v>
      </c>
      <c r="BF330" s="29">
        <v>6.65</v>
      </c>
      <c r="BG330" s="29">
        <v>8622.26</v>
      </c>
    </row>
    <row r="331" spans="1:59" s="30" customFormat="1" x14ac:dyDescent="0.35">
      <c r="A331" s="17">
        <v>2009</v>
      </c>
      <c r="B331" s="32" t="s">
        <v>351</v>
      </c>
      <c r="C331" s="13" t="s">
        <v>352</v>
      </c>
      <c r="D331" s="14" t="s">
        <v>435</v>
      </c>
      <c r="E331" s="15">
        <v>48909.24112900722</v>
      </c>
      <c r="F331" s="15">
        <v>277279.40000000002</v>
      </c>
      <c r="G331" s="17">
        <v>8.6</v>
      </c>
      <c r="H331" s="16">
        <v>5669264</v>
      </c>
      <c r="I331" s="17">
        <f t="shared" si="25"/>
        <v>1</v>
      </c>
      <c r="J331" s="17">
        <v>0</v>
      </c>
      <c r="K331" s="17">
        <v>43.33</v>
      </c>
      <c r="L331" s="17">
        <v>2.141</v>
      </c>
      <c r="M331" s="17">
        <v>3.94</v>
      </c>
      <c r="N331" s="17">
        <v>45.86</v>
      </c>
      <c r="O331" s="17">
        <v>0</v>
      </c>
      <c r="P331" s="18">
        <v>7891</v>
      </c>
      <c r="Q331" s="18">
        <v>321</v>
      </c>
      <c r="R331" s="17">
        <v>44233260</v>
      </c>
      <c r="S331" s="17">
        <v>139466</v>
      </c>
      <c r="T331" s="17">
        <v>48535</v>
      </c>
      <c r="U331" s="18">
        <v>1.87</v>
      </c>
      <c r="V331" s="18">
        <v>1.99</v>
      </c>
      <c r="W331" s="18" t="s">
        <v>62</v>
      </c>
      <c r="X331" s="18" t="s">
        <v>62</v>
      </c>
      <c r="Y331" s="18">
        <v>0.55000000000000004</v>
      </c>
      <c r="Z331" s="18">
        <v>1.87</v>
      </c>
      <c r="AA331" s="19">
        <v>1.99</v>
      </c>
      <c r="AB331" s="19">
        <v>14.15708861161818</v>
      </c>
      <c r="AC331" s="19">
        <v>4.5973007921271787</v>
      </c>
      <c r="AD331" s="19">
        <v>0.55000000000000004</v>
      </c>
      <c r="AE331" s="20">
        <f t="shared" si="26"/>
        <v>0.3139984197700143</v>
      </c>
      <c r="AF331" s="20">
        <f t="shared" si="27"/>
        <v>1.8420184740108557E-2</v>
      </c>
      <c r="AG331" s="20">
        <f t="shared" si="28"/>
        <v>0.57875954390217588</v>
      </c>
      <c r="AH331" s="20">
        <f t="shared" si="29"/>
        <v>0</v>
      </c>
      <c r="AI331" s="20">
        <f t="shared" si="29"/>
        <v>0</v>
      </c>
      <c r="AJ331" s="21">
        <v>44836820</v>
      </c>
      <c r="AK331" s="21">
        <v>2630276</v>
      </c>
      <c r="AL331" s="21">
        <v>82642892</v>
      </c>
      <c r="AM331" s="21">
        <v>12683151</v>
      </c>
      <c r="AN331" s="21">
        <v>0</v>
      </c>
      <c r="AO331" s="21">
        <v>0</v>
      </c>
      <c r="AP331" s="23">
        <v>12</v>
      </c>
      <c r="AQ331" s="23">
        <v>118</v>
      </c>
      <c r="AR331" s="23">
        <v>2589296</v>
      </c>
      <c r="AS331" s="23">
        <v>689</v>
      </c>
      <c r="AT331" s="24">
        <v>11.94</v>
      </c>
      <c r="AU331" s="31">
        <v>82.28</v>
      </c>
      <c r="AV331" s="26">
        <v>12</v>
      </c>
      <c r="AW331" s="26">
        <v>118</v>
      </c>
      <c r="AX331" s="26">
        <v>336725</v>
      </c>
      <c r="AY331" s="26">
        <v>5562</v>
      </c>
      <c r="AZ331" s="27">
        <v>9.57</v>
      </c>
      <c r="BA331" s="28">
        <v>532.08000000000004</v>
      </c>
      <c r="BB331" s="29">
        <v>12</v>
      </c>
      <c r="BC331" s="29">
        <v>90</v>
      </c>
      <c r="BD331" s="29">
        <v>4507</v>
      </c>
      <c r="BE331" s="29">
        <v>413977</v>
      </c>
      <c r="BF331" s="29">
        <v>6.73</v>
      </c>
      <c r="BG331" s="29">
        <v>27879.97</v>
      </c>
    </row>
    <row r="332" spans="1:59" s="30" customFormat="1" x14ac:dyDescent="0.35">
      <c r="A332" s="17">
        <v>2009</v>
      </c>
      <c r="B332" s="32" t="s">
        <v>304</v>
      </c>
      <c r="C332" s="13" t="s">
        <v>305</v>
      </c>
      <c r="D332" s="14" t="s">
        <v>436</v>
      </c>
      <c r="E332" s="15">
        <v>55440.122521341182</v>
      </c>
      <c r="F332" s="15">
        <v>275659.09999999998</v>
      </c>
      <c r="G332" s="17">
        <v>7.3</v>
      </c>
      <c r="H332" s="16">
        <v>4972195</v>
      </c>
      <c r="I332" s="17">
        <f t="shared" si="25"/>
        <v>1</v>
      </c>
      <c r="J332" s="17">
        <v>0</v>
      </c>
      <c r="K332" s="17">
        <v>43.33</v>
      </c>
      <c r="L332" s="17">
        <v>2.141</v>
      </c>
      <c r="M332" s="17">
        <v>3.94</v>
      </c>
      <c r="N332" s="17">
        <v>45.86</v>
      </c>
      <c r="O332" s="17">
        <v>0</v>
      </c>
      <c r="P332" s="18">
        <v>7353</v>
      </c>
      <c r="Q332" s="18">
        <v>186</v>
      </c>
      <c r="R332" s="17">
        <v>38988708</v>
      </c>
      <c r="S332" s="17">
        <v>43184</v>
      </c>
      <c r="T332" s="17">
        <v>54296</v>
      </c>
      <c r="U332" s="18" t="s">
        <v>62</v>
      </c>
      <c r="V332" s="18" t="s">
        <v>62</v>
      </c>
      <c r="W332" s="18">
        <v>12.73</v>
      </c>
      <c r="X332" s="18">
        <v>4.13</v>
      </c>
      <c r="Y332" s="18" t="s">
        <v>62</v>
      </c>
      <c r="Z332" s="18"/>
      <c r="AA332" s="19">
        <v>2.2743975091886082</v>
      </c>
      <c r="AB332" s="19">
        <v>12.73</v>
      </c>
      <c r="AC332" s="19">
        <v>4.13</v>
      </c>
      <c r="AD332" s="19">
        <v>0.68314474405108627</v>
      </c>
      <c r="AE332" s="20">
        <f t="shared" si="26"/>
        <v>0.13062713185962727</v>
      </c>
      <c r="AF332" s="20">
        <f t="shared" si="27"/>
        <v>2.5480935782159326E-4</v>
      </c>
      <c r="AG332" s="20">
        <f t="shared" si="28"/>
        <v>0.86911805878255111</v>
      </c>
      <c r="AH332" s="20">
        <f t="shared" si="29"/>
        <v>0</v>
      </c>
      <c r="AI332" s="20">
        <f t="shared" si="29"/>
        <v>0</v>
      </c>
      <c r="AJ332" s="21">
        <v>34241712</v>
      </c>
      <c r="AK332" s="21">
        <v>66794</v>
      </c>
      <c r="AL332" s="21">
        <v>227824724</v>
      </c>
      <c r="AM332" s="21">
        <v>0</v>
      </c>
      <c r="AN332" s="21">
        <v>0</v>
      </c>
      <c r="AO332" s="21">
        <v>0</v>
      </c>
      <c r="AP332" s="23">
        <v>2</v>
      </c>
      <c r="AQ332" s="23">
        <v>58</v>
      </c>
      <c r="AR332" s="23">
        <v>2111623</v>
      </c>
      <c r="AS332" s="23">
        <v>687</v>
      </c>
      <c r="AT332" s="24">
        <v>10</v>
      </c>
      <c r="AU332" s="31">
        <v>68.69</v>
      </c>
      <c r="AV332" s="26">
        <v>2</v>
      </c>
      <c r="AW332" s="26">
        <v>59</v>
      </c>
      <c r="AX332" s="26">
        <v>349267</v>
      </c>
      <c r="AY332" s="26">
        <v>4774</v>
      </c>
      <c r="AZ332" s="27">
        <v>8.15</v>
      </c>
      <c r="BA332" s="28">
        <v>389.18</v>
      </c>
      <c r="BB332" s="29">
        <v>2</v>
      </c>
      <c r="BC332" s="29">
        <v>40</v>
      </c>
      <c r="BD332" s="29">
        <v>14918</v>
      </c>
      <c r="BE332" s="29">
        <v>75810</v>
      </c>
      <c r="BF332" s="29">
        <v>6.39</v>
      </c>
      <c r="BG332" s="29">
        <v>4843.28</v>
      </c>
    </row>
    <row r="333" spans="1:59" s="30" customFormat="1" x14ac:dyDescent="0.35">
      <c r="A333" s="12">
        <v>2018</v>
      </c>
      <c r="B333" s="12" t="s">
        <v>430</v>
      </c>
      <c r="C333" s="13" t="s">
        <v>431</v>
      </c>
      <c r="D333" s="14" t="s">
        <v>437</v>
      </c>
      <c r="E333" s="15">
        <v>76815.810389024002</v>
      </c>
      <c r="F333" s="15">
        <v>274582.8</v>
      </c>
      <c r="G333" s="12">
        <v>4.0999999999999996</v>
      </c>
      <c r="H333" s="16">
        <v>3574561</v>
      </c>
      <c r="I333" s="17">
        <f t="shared" si="25"/>
        <v>0</v>
      </c>
      <c r="J333" s="17">
        <v>1</v>
      </c>
      <c r="K333" s="17">
        <v>39.08</v>
      </c>
      <c r="L333" s="17">
        <v>2.6</v>
      </c>
      <c r="M333" s="17">
        <v>3.15</v>
      </c>
      <c r="N333" s="17">
        <v>38.81</v>
      </c>
      <c r="O333" s="17">
        <v>1</v>
      </c>
      <c r="P333" s="18">
        <v>5739</v>
      </c>
      <c r="Q333" s="18">
        <v>822</v>
      </c>
      <c r="R333" s="17">
        <v>9591484</v>
      </c>
      <c r="S333" s="17">
        <v>883</v>
      </c>
      <c r="T333" s="17">
        <v>6044</v>
      </c>
      <c r="U333" s="18">
        <v>2.6</v>
      </c>
      <c r="V333" s="18" t="s">
        <v>62</v>
      </c>
      <c r="W333" s="18" t="s">
        <v>62</v>
      </c>
      <c r="X333" s="18" t="s">
        <v>62</v>
      </c>
      <c r="Y333" s="18" t="s">
        <v>62</v>
      </c>
      <c r="Z333" s="18">
        <v>2.6</v>
      </c>
      <c r="AA333" s="19">
        <v>2.1875855044172008</v>
      </c>
      <c r="AB333" s="19">
        <v>17.134646247082848</v>
      </c>
      <c r="AC333" s="19">
        <v>3.8713752811270652</v>
      </c>
      <c r="AD333" s="19">
        <v>0.62810595158289428</v>
      </c>
      <c r="AE333" s="20">
        <f t="shared" si="26"/>
        <v>1.4649311703904668E-3</v>
      </c>
      <c r="AF333" s="20">
        <f t="shared" si="27"/>
        <v>3.9923953589805269E-3</v>
      </c>
      <c r="AG333" s="20">
        <f t="shared" si="28"/>
        <v>0.93848489836727034</v>
      </c>
      <c r="AH333" s="20">
        <f t="shared" si="29"/>
        <v>0</v>
      </c>
      <c r="AI333" s="20">
        <f t="shared" si="29"/>
        <v>0</v>
      </c>
      <c r="AJ333" s="21">
        <v>441156</v>
      </c>
      <c r="AK333" s="21">
        <v>1202288</v>
      </c>
      <c r="AL333" s="21">
        <v>282619588</v>
      </c>
      <c r="AM333" s="21">
        <v>16881492</v>
      </c>
      <c r="AN333" s="21">
        <v>0</v>
      </c>
      <c r="AO333" s="21">
        <v>0</v>
      </c>
      <c r="AP333" s="22">
        <v>2</v>
      </c>
      <c r="AQ333" s="22">
        <v>17</v>
      </c>
      <c r="AR333" s="23">
        <v>1503701</v>
      </c>
      <c r="AS333" s="23">
        <v>724</v>
      </c>
      <c r="AT333" s="24">
        <v>21.2</v>
      </c>
      <c r="AU333" s="25">
        <v>153.46</v>
      </c>
      <c r="AV333" s="26">
        <v>2</v>
      </c>
      <c r="AW333" s="26">
        <v>10</v>
      </c>
      <c r="AX333" s="26">
        <v>153824</v>
      </c>
      <c r="AY333" s="26">
        <v>6707.375</v>
      </c>
      <c r="AZ333" s="27">
        <v>16.759342</v>
      </c>
      <c r="BA333" s="28">
        <v>1124.1119000000001</v>
      </c>
      <c r="BB333" s="29">
        <v>2</v>
      </c>
      <c r="BC333" s="29">
        <v>9</v>
      </c>
      <c r="BD333" s="29">
        <v>4308</v>
      </c>
      <c r="BE333" s="29">
        <v>62094</v>
      </c>
      <c r="BF333" s="29">
        <v>13.77</v>
      </c>
      <c r="BG333" s="29">
        <v>8549.9</v>
      </c>
    </row>
    <row r="334" spans="1:59" s="30" customFormat="1" x14ac:dyDescent="0.35">
      <c r="A334" s="12">
        <v>2019</v>
      </c>
      <c r="B334" s="12" t="s">
        <v>430</v>
      </c>
      <c r="C334" s="13" t="s">
        <v>431</v>
      </c>
      <c r="D334" s="14" t="s">
        <v>438</v>
      </c>
      <c r="E334" s="15">
        <v>76897.843030693592</v>
      </c>
      <c r="F334" s="15">
        <v>274219.40000000002</v>
      </c>
      <c r="G334" s="12" t="s">
        <v>62</v>
      </c>
      <c r="H334" s="16">
        <v>3566022</v>
      </c>
      <c r="I334" s="17">
        <f t="shared" si="25"/>
        <v>0</v>
      </c>
      <c r="J334" s="17">
        <v>1</v>
      </c>
      <c r="K334" s="17">
        <v>38.520000000000003</v>
      </c>
      <c r="L334" s="17">
        <v>2.4489999999999998</v>
      </c>
      <c r="M334" s="17">
        <v>2.56</v>
      </c>
      <c r="N334" s="17">
        <v>35.590000000000003</v>
      </c>
      <c r="O334" s="17">
        <v>1</v>
      </c>
      <c r="P334" s="18">
        <v>5937</v>
      </c>
      <c r="Q334" s="18">
        <v>666</v>
      </c>
      <c r="R334" s="17">
        <v>9516510</v>
      </c>
      <c r="S334" s="17">
        <v>393</v>
      </c>
      <c r="T334" s="17">
        <v>5403</v>
      </c>
      <c r="U334" s="18">
        <v>1.99</v>
      </c>
      <c r="V334" s="18">
        <v>3.35</v>
      </c>
      <c r="W334" s="18">
        <v>16.64</v>
      </c>
      <c r="X334" s="18" t="s">
        <v>62</v>
      </c>
      <c r="Y334" s="18" t="s">
        <v>62</v>
      </c>
      <c r="Z334" s="18">
        <v>1.99</v>
      </c>
      <c r="AA334" s="19">
        <v>3.35</v>
      </c>
      <c r="AB334" s="19">
        <v>16.64</v>
      </c>
      <c r="AC334" s="19">
        <v>3.3292283805067271</v>
      </c>
      <c r="AD334" s="19">
        <v>0.60296766622862785</v>
      </c>
      <c r="AE334" s="20">
        <f t="shared" si="26"/>
        <v>3.0171388953297712E-4</v>
      </c>
      <c r="AF334" s="20">
        <f t="shared" si="27"/>
        <v>4.9949620611035122E-4</v>
      </c>
      <c r="AG334" s="20">
        <f t="shared" si="28"/>
        <v>0.94608590280955629</v>
      </c>
      <c r="AH334" s="20">
        <f t="shared" si="29"/>
        <v>0</v>
      </c>
      <c r="AI334" s="20">
        <f t="shared" si="29"/>
        <v>0</v>
      </c>
      <c r="AJ334" s="21">
        <v>95056</v>
      </c>
      <c r="AK334" s="21">
        <v>157368</v>
      </c>
      <c r="AL334" s="21">
        <v>298067622</v>
      </c>
      <c r="AM334" s="21">
        <v>16733398</v>
      </c>
      <c r="AN334" s="21">
        <v>0</v>
      </c>
      <c r="AO334" s="21">
        <v>0</v>
      </c>
      <c r="AP334" s="22">
        <v>2</v>
      </c>
      <c r="AQ334" s="22">
        <v>9</v>
      </c>
      <c r="AR334" s="23">
        <v>1510966</v>
      </c>
      <c r="AS334" s="23">
        <v>689</v>
      </c>
      <c r="AT334" s="24">
        <v>21.87</v>
      </c>
      <c r="AU334" s="25">
        <v>150.71</v>
      </c>
      <c r="AV334" s="26">
        <v>2</v>
      </c>
      <c r="AW334" s="26">
        <v>10</v>
      </c>
      <c r="AX334" s="26">
        <v>151979</v>
      </c>
      <c r="AY334" s="26">
        <v>6666</v>
      </c>
      <c r="AZ334" s="27">
        <v>16.75</v>
      </c>
      <c r="BA334" s="28">
        <v>1116.33</v>
      </c>
      <c r="BB334" s="29">
        <v>2</v>
      </c>
      <c r="BC334" s="29">
        <v>9</v>
      </c>
      <c r="BD334" s="29">
        <v>4204</v>
      </c>
      <c r="BE334" s="29">
        <v>60890.262999999999</v>
      </c>
      <c r="BF334" s="29">
        <v>13.435268000000001</v>
      </c>
      <c r="BG334" s="29">
        <v>8180.7703000000001</v>
      </c>
    </row>
    <row r="335" spans="1:59" s="30" customFormat="1" x14ac:dyDescent="0.35">
      <c r="A335" s="12">
        <v>2017</v>
      </c>
      <c r="B335" s="12" t="s">
        <v>430</v>
      </c>
      <c r="C335" s="13" t="s">
        <v>431</v>
      </c>
      <c r="D335" s="14" t="s">
        <v>439</v>
      </c>
      <c r="E335" s="15">
        <v>76601.477236748324</v>
      </c>
      <c r="F335" s="15">
        <v>273875.09999999998</v>
      </c>
      <c r="G335" s="12">
        <v>4.7</v>
      </c>
      <c r="H335" s="16">
        <v>3575324</v>
      </c>
      <c r="I335" s="17">
        <f t="shared" si="25"/>
        <v>0</v>
      </c>
      <c r="J335" s="17">
        <v>1</v>
      </c>
      <c r="K335" s="17">
        <v>39.08</v>
      </c>
      <c r="L335" s="17">
        <v>2.23</v>
      </c>
      <c r="M335" s="17">
        <v>2.99</v>
      </c>
      <c r="N335" s="17">
        <v>38.799999999999997</v>
      </c>
      <c r="O335" s="17">
        <v>1</v>
      </c>
      <c r="P335" s="18">
        <v>5440</v>
      </c>
      <c r="Q335" s="18">
        <v>592</v>
      </c>
      <c r="R335" s="17">
        <v>7874198</v>
      </c>
      <c r="S335" s="17">
        <v>670</v>
      </c>
      <c r="T335" s="17">
        <v>5982</v>
      </c>
      <c r="U335" s="18" t="s">
        <v>62</v>
      </c>
      <c r="V335" s="18">
        <v>4.34</v>
      </c>
      <c r="W335" s="18">
        <v>14.05</v>
      </c>
      <c r="X335" s="18">
        <v>4.24</v>
      </c>
      <c r="Y335" s="18">
        <v>0.71</v>
      </c>
      <c r="Z335" s="18"/>
      <c r="AA335" s="19">
        <v>4.34</v>
      </c>
      <c r="AB335" s="19">
        <v>14.05</v>
      </c>
      <c r="AC335" s="19">
        <v>4.24</v>
      </c>
      <c r="AD335" s="19">
        <v>0.71</v>
      </c>
      <c r="AE335" s="20">
        <f t="shared" si="26"/>
        <v>1.1214093608296679E-3</v>
      </c>
      <c r="AF335" s="20">
        <f t="shared" si="27"/>
        <v>2.8160190434390309E-3</v>
      </c>
      <c r="AG335" s="20">
        <f t="shared" si="28"/>
        <v>0.92875165201619014</v>
      </c>
      <c r="AH335" s="20">
        <f t="shared" si="29"/>
        <v>0</v>
      </c>
      <c r="AI335" s="20">
        <f t="shared" si="29"/>
        <v>0</v>
      </c>
      <c r="AJ335" s="21">
        <v>274886</v>
      </c>
      <c r="AK335" s="21">
        <v>690278</v>
      </c>
      <c r="AL335" s="21">
        <v>227660688</v>
      </c>
      <c r="AM335" s="21">
        <v>16499621</v>
      </c>
      <c r="AN335" s="21">
        <v>0</v>
      </c>
      <c r="AO335" s="21">
        <v>0</v>
      </c>
      <c r="AP335" s="22">
        <v>2</v>
      </c>
      <c r="AQ335" s="22">
        <v>9</v>
      </c>
      <c r="AR335" s="23">
        <v>1495577</v>
      </c>
      <c r="AS335" s="23">
        <v>689.78506000000004</v>
      </c>
      <c r="AT335" s="24">
        <v>20.291847000000001</v>
      </c>
      <c r="AU335" s="25">
        <v>139.97013000000001</v>
      </c>
      <c r="AV335" s="26">
        <v>2</v>
      </c>
      <c r="AW335" s="26">
        <v>10</v>
      </c>
      <c r="AX335" s="26">
        <v>152903</v>
      </c>
      <c r="AY335" s="26">
        <v>6722.8972999999996</v>
      </c>
      <c r="AZ335" s="27">
        <v>16.062683</v>
      </c>
      <c r="BA335" s="28">
        <v>1079.8777</v>
      </c>
      <c r="BB335" s="29">
        <v>2</v>
      </c>
      <c r="BC335" s="29">
        <v>9</v>
      </c>
      <c r="BD335" s="29">
        <v>4385</v>
      </c>
      <c r="BE335" s="29">
        <v>61642.245999999999</v>
      </c>
      <c r="BF335" s="29">
        <v>13.102245</v>
      </c>
      <c r="BG335" s="29">
        <v>8076.5183999999999</v>
      </c>
    </row>
    <row r="336" spans="1:59" s="30" customFormat="1" x14ac:dyDescent="0.35">
      <c r="A336" s="17">
        <v>2006</v>
      </c>
      <c r="B336" s="13" t="s">
        <v>430</v>
      </c>
      <c r="C336" s="13" t="s">
        <v>431</v>
      </c>
      <c r="D336" s="14" t="s">
        <v>440</v>
      </c>
      <c r="E336" s="15">
        <v>76611.702762789049</v>
      </c>
      <c r="F336" s="15">
        <v>269478.59999999998</v>
      </c>
      <c r="G336" s="17">
        <v>4.3</v>
      </c>
      <c r="H336" s="16">
        <v>3517460</v>
      </c>
      <c r="I336" s="17">
        <f t="shared" si="25"/>
        <v>0</v>
      </c>
      <c r="J336" s="17">
        <v>0</v>
      </c>
      <c r="K336" s="17" t="s">
        <v>62</v>
      </c>
      <c r="L336" s="17">
        <v>2.137</v>
      </c>
      <c r="M336" s="17">
        <v>6.73</v>
      </c>
      <c r="N336" s="17">
        <v>18.61</v>
      </c>
      <c r="O336" s="17">
        <v>1</v>
      </c>
      <c r="P336" s="18">
        <v>5416</v>
      </c>
      <c r="Q336" s="18">
        <v>599</v>
      </c>
      <c r="R336" s="17">
        <v>11168503</v>
      </c>
      <c r="S336" s="17">
        <v>5404</v>
      </c>
      <c r="T336" s="17">
        <v>8953</v>
      </c>
      <c r="U336" s="18" t="s">
        <v>62</v>
      </c>
      <c r="V336" s="18" t="s">
        <v>62</v>
      </c>
      <c r="W336" s="18" t="s">
        <v>62</v>
      </c>
      <c r="X336" s="18">
        <v>7.32</v>
      </c>
      <c r="Y336" s="18">
        <v>0.43</v>
      </c>
      <c r="Z336" s="18"/>
      <c r="AA336" s="19">
        <v>2.2465548173415608</v>
      </c>
      <c r="AB336" s="19">
        <v>14.13114039693003</v>
      </c>
      <c r="AC336" s="19">
        <v>7.32</v>
      </c>
      <c r="AD336" s="19">
        <v>0.43</v>
      </c>
      <c r="AE336" s="20">
        <f t="shared" si="26"/>
        <v>2.4091492673652938E-2</v>
      </c>
      <c r="AF336" s="20">
        <f t="shared" si="27"/>
        <v>2.6120238864412018E-2</v>
      </c>
      <c r="AG336" s="20">
        <f t="shared" si="28"/>
        <v>0.85677659334462952</v>
      </c>
      <c r="AH336" s="20">
        <f t="shared" si="29"/>
        <v>0</v>
      </c>
      <c r="AI336" s="20">
        <f t="shared" si="29"/>
        <v>2.9502243900078823E-7</v>
      </c>
      <c r="AJ336" s="21">
        <v>4296942.12</v>
      </c>
      <c r="AK336" s="21">
        <v>4658787.9000000004</v>
      </c>
      <c r="AL336" s="21">
        <v>152814085.91999999</v>
      </c>
      <c r="AM336" s="21">
        <v>16589446</v>
      </c>
      <c r="AN336" s="21">
        <v>0</v>
      </c>
      <c r="AO336" s="21">
        <v>52.62</v>
      </c>
      <c r="AP336" s="23">
        <v>2</v>
      </c>
      <c r="AQ336" s="23">
        <v>9</v>
      </c>
      <c r="AR336" s="23">
        <v>1437836</v>
      </c>
      <c r="AS336" s="23">
        <v>751.32977613580397</v>
      </c>
      <c r="AT336" s="24">
        <v>16.856106714653826</v>
      </c>
      <c r="AU336" s="25">
        <v>126.64494884442081</v>
      </c>
      <c r="AV336" s="26">
        <v>2</v>
      </c>
      <c r="AW336" s="26">
        <v>10</v>
      </c>
      <c r="AX336" s="26">
        <v>152984</v>
      </c>
      <c r="AY336" s="26">
        <v>7414.1936411650895</v>
      </c>
      <c r="AZ336" s="27">
        <v>14.026772098758684</v>
      </c>
      <c r="BA336" s="28">
        <v>1039.9720450068853</v>
      </c>
      <c r="BB336" s="29">
        <v>2</v>
      </c>
      <c r="BC336" s="29">
        <v>8</v>
      </c>
      <c r="BD336" s="29">
        <v>5361</v>
      </c>
      <c r="BE336" s="29">
        <v>76571.239818441842</v>
      </c>
      <c r="BF336" s="29">
        <v>11.707779628057841</v>
      </c>
      <c r="BG336" s="29">
        <v>8964.7920164148472</v>
      </c>
    </row>
    <row r="337" spans="1:59" s="30" customFormat="1" x14ac:dyDescent="0.35">
      <c r="A337" s="12">
        <v>2015</v>
      </c>
      <c r="B337" s="12" t="s">
        <v>430</v>
      </c>
      <c r="C337" s="13" t="s">
        <v>431</v>
      </c>
      <c r="D337" s="14" t="s">
        <v>441</v>
      </c>
      <c r="E337" s="15">
        <v>74924.126968999553</v>
      </c>
      <c r="F337" s="15">
        <v>268869.8</v>
      </c>
      <c r="G337" s="12">
        <v>5.7</v>
      </c>
      <c r="H337" s="16">
        <v>3588561</v>
      </c>
      <c r="I337" s="17">
        <f t="shared" si="25"/>
        <v>0</v>
      </c>
      <c r="J337" s="17">
        <v>1</v>
      </c>
      <c r="K337" s="17">
        <v>42.6</v>
      </c>
      <c r="L337" s="17">
        <v>1.8220000000000001</v>
      </c>
      <c r="M337" s="17">
        <v>2.62</v>
      </c>
      <c r="N337" s="17">
        <v>44.13</v>
      </c>
      <c r="O337" s="17">
        <v>1</v>
      </c>
      <c r="P337" s="18">
        <v>5938</v>
      </c>
      <c r="Q337" s="18">
        <v>715</v>
      </c>
      <c r="R337" s="17">
        <v>9049007</v>
      </c>
      <c r="S337" s="17">
        <v>1309</v>
      </c>
      <c r="T337" s="17">
        <v>6902</v>
      </c>
      <c r="U337" s="18" t="s">
        <v>62</v>
      </c>
      <c r="V337" s="18" t="s">
        <v>62</v>
      </c>
      <c r="W337" s="18">
        <v>16.73</v>
      </c>
      <c r="X337" s="18" t="s">
        <v>62</v>
      </c>
      <c r="Y337" s="18" t="s">
        <v>62</v>
      </c>
      <c r="Z337" s="18"/>
      <c r="AA337" s="19">
        <v>2.25948627072199</v>
      </c>
      <c r="AB337" s="19">
        <v>16.73</v>
      </c>
      <c r="AC337" s="19">
        <v>3.3843619636206599</v>
      </c>
      <c r="AD337" s="19">
        <v>0.66963877086385626</v>
      </c>
      <c r="AE337" s="20">
        <f t="shared" si="26"/>
        <v>2.5970489696981306E-3</v>
      </c>
      <c r="AF337" s="20">
        <f t="shared" si="27"/>
        <v>5.3355549445950829E-3</v>
      </c>
      <c r="AG337" s="20">
        <f t="shared" si="28"/>
        <v>0.9290422623381952</v>
      </c>
      <c r="AH337" s="20">
        <f t="shared" si="29"/>
        <v>0</v>
      </c>
      <c r="AI337" s="20">
        <f t="shared" si="29"/>
        <v>0</v>
      </c>
      <c r="AJ337" s="21">
        <v>717444</v>
      </c>
      <c r="AK337" s="21">
        <v>1473966</v>
      </c>
      <c r="AL337" s="21">
        <v>256651224</v>
      </c>
      <c r="AM337" s="21">
        <v>17410917</v>
      </c>
      <c r="AN337" s="21">
        <v>0</v>
      </c>
      <c r="AO337" s="21">
        <v>0</v>
      </c>
      <c r="AP337" s="22">
        <v>2</v>
      </c>
      <c r="AQ337" s="22">
        <v>9</v>
      </c>
      <c r="AR337" s="23">
        <v>1468958</v>
      </c>
      <c r="AS337" s="23">
        <v>731.40632000000005</v>
      </c>
      <c r="AT337" s="24">
        <v>20.936439</v>
      </c>
      <c r="AU337" s="25">
        <v>153.13043999999999</v>
      </c>
      <c r="AV337" s="26">
        <v>2</v>
      </c>
      <c r="AW337" s="26">
        <v>10</v>
      </c>
      <c r="AX337" s="26">
        <v>152482</v>
      </c>
      <c r="AY337" s="26">
        <v>7082.0217000000002</v>
      </c>
      <c r="AZ337" s="27">
        <v>15.970672</v>
      </c>
      <c r="BA337" s="28">
        <v>1131.0464999999999</v>
      </c>
      <c r="BB337" s="29">
        <v>2</v>
      </c>
      <c r="BC337" s="29">
        <v>9</v>
      </c>
      <c r="BD337" s="29">
        <v>4458</v>
      </c>
      <c r="BE337" s="29">
        <v>64154.366999999998</v>
      </c>
      <c r="BF337" s="29">
        <v>12.954191</v>
      </c>
      <c r="BG337" s="29">
        <v>8310.6792999999998</v>
      </c>
    </row>
    <row r="338" spans="1:59" s="30" customFormat="1" x14ac:dyDescent="0.35">
      <c r="A338" s="12">
        <v>2016</v>
      </c>
      <c r="B338" s="12" t="s">
        <v>430</v>
      </c>
      <c r="C338" s="13" t="s">
        <v>431</v>
      </c>
      <c r="D338" s="14" t="s">
        <v>442</v>
      </c>
      <c r="E338" s="15">
        <v>74918.697256573636</v>
      </c>
      <c r="F338" s="15">
        <v>268196.2</v>
      </c>
      <c r="G338" s="12">
        <v>5.0999999999999996</v>
      </c>
      <c r="H338" s="16">
        <v>3579830</v>
      </c>
      <c r="I338" s="17">
        <f t="shared" si="25"/>
        <v>0</v>
      </c>
      <c r="J338" s="17">
        <v>1</v>
      </c>
      <c r="K338" s="17">
        <v>40.39</v>
      </c>
      <c r="L338" s="17">
        <v>1.702</v>
      </c>
      <c r="M338" s="17">
        <v>2.52</v>
      </c>
      <c r="N338" s="17">
        <v>42.43</v>
      </c>
      <c r="O338" s="17">
        <v>1</v>
      </c>
      <c r="P338" s="18">
        <v>5364</v>
      </c>
      <c r="Q338" s="18">
        <v>796</v>
      </c>
      <c r="R338" s="17">
        <v>8578640</v>
      </c>
      <c r="S338" s="17">
        <v>570</v>
      </c>
      <c r="T338" s="17">
        <v>6014</v>
      </c>
      <c r="U338" s="18">
        <v>2.02</v>
      </c>
      <c r="V338" s="18" t="s">
        <v>62</v>
      </c>
      <c r="W338" s="18">
        <v>9.76</v>
      </c>
      <c r="X338" s="18">
        <v>3.58</v>
      </c>
      <c r="Y338" s="18">
        <v>0.71</v>
      </c>
      <c r="Z338" s="18">
        <v>2.02</v>
      </c>
      <c r="AA338" s="19">
        <v>2.2143440282408582</v>
      </c>
      <c r="AB338" s="19">
        <v>9.76</v>
      </c>
      <c r="AC338" s="19">
        <v>3.58</v>
      </c>
      <c r="AD338" s="19">
        <v>0.71</v>
      </c>
      <c r="AE338" s="20">
        <f t="shared" si="26"/>
        <v>9.4511014098768906E-4</v>
      </c>
      <c r="AF338" s="20">
        <f t="shared" si="27"/>
        <v>1.5388729370599062E-3</v>
      </c>
      <c r="AG338" s="20">
        <f t="shared" si="28"/>
        <v>0.93646652633692984</v>
      </c>
      <c r="AH338" s="20">
        <f t="shared" si="29"/>
        <v>0</v>
      </c>
      <c r="AI338" s="20">
        <f t="shared" si="29"/>
        <v>0</v>
      </c>
      <c r="AJ338" s="21">
        <v>256606</v>
      </c>
      <c r="AK338" s="21">
        <v>417818</v>
      </c>
      <c r="AL338" s="21">
        <v>254259180</v>
      </c>
      <c r="AM338" s="21">
        <v>16575492</v>
      </c>
      <c r="AN338" s="21">
        <v>0</v>
      </c>
      <c r="AO338" s="21">
        <v>0</v>
      </c>
      <c r="AP338" s="22">
        <v>2</v>
      </c>
      <c r="AQ338" s="22">
        <v>18</v>
      </c>
      <c r="AR338" s="23">
        <v>1486741</v>
      </c>
      <c r="AS338" s="23">
        <v>710.55768999999998</v>
      </c>
      <c r="AT338" s="24">
        <v>20.010846999999998</v>
      </c>
      <c r="AU338" s="25">
        <v>142.18861000000001</v>
      </c>
      <c r="AV338" s="26">
        <v>2</v>
      </c>
      <c r="AW338" s="26">
        <v>10</v>
      </c>
      <c r="AX338" s="26">
        <v>152182</v>
      </c>
      <c r="AY338" s="26">
        <v>6955.0844999999999</v>
      </c>
      <c r="AZ338" s="27">
        <v>15.750119</v>
      </c>
      <c r="BA338" s="28">
        <v>1095.4340999999999</v>
      </c>
      <c r="BB338" s="29">
        <v>2</v>
      </c>
      <c r="BC338" s="29">
        <v>9</v>
      </c>
      <c r="BD338" s="29">
        <v>4408</v>
      </c>
      <c r="BE338" s="29">
        <v>63711.207000000002</v>
      </c>
      <c r="BF338" s="29">
        <v>12.811121</v>
      </c>
      <c r="BG338" s="29">
        <v>8162.12</v>
      </c>
    </row>
    <row r="339" spans="1:59" s="30" customFormat="1" x14ac:dyDescent="0.35">
      <c r="A339" s="17">
        <v>2006</v>
      </c>
      <c r="B339" s="13" t="s">
        <v>304</v>
      </c>
      <c r="C339" s="13" t="s">
        <v>305</v>
      </c>
      <c r="D339" s="14" t="s">
        <v>443</v>
      </c>
      <c r="E339" s="15">
        <v>56814.99306312167</v>
      </c>
      <c r="F339" s="15">
        <v>268190.8</v>
      </c>
      <c r="G339" s="17">
        <v>4.3</v>
      </c>
      <c r="H339" s="16">
        <v>4720423</v>
      </c>
      <c r="I339" s="17">
        <f t="shared" si="25"/>
        <v>1</v>
      </c>
      <c r="J339" s="17">
        <v>0</v>
      </c>
      <c r="K339" s="17" t="s">
        <v>62</v>
      </c>
      <c r="L339" s="17">
        <v>2.137</v>
      </c>
      <c r="M339" s="17">
        <v>6.73</v>
      </c>
      <c r="N339" s="17">
        <v>18.61</v>
      </c>
      <c r="O339" s="17">
        <v>0</v>
      </c>
      <c r="P339" s="18">
        <v>6923</v>
      </c>
      <c r="Q339" s="18">
        <v>374</v>
      </c>
      <c r="R339" s="17">
        <v>42426438</v>
      </c>
      <c r="S339" s="17">
        <v>58569</v>
      </c>
      <c r="T339" s="17">
        <v>65600</v>
      </c>
      <c r="U339" s="18">
        <v>2.23</v>
      </c>
      <c r="V339" s="18" t="s">
        <v>62</v>
      </c>
      <c r="W339" s="18">
        <v>14.69</v>
      </c>
      <c r="X339" s="18">
        <v>5.99</v>
      </c>
      <c r="Y339" s="18" t="s">
        <v>62</v>
      </c>
      <c r="Z339" s="18">
        <v>2.23</v>
      </c>
      <c r="AA339" s="19">
        <v>2.2465548173415608</v>
      </c>
      <c r="AB339" s="19">
        <v>14.69</v>
      </c>
      <c r="AC339" s="19">
        <v>5.99</v>
      </c>
      <c r="AD339" s="19">
        <v>0.4704061490499184</v>
      </c>
      <c r="AE339" s="20">
        <f t="shared" si="26"/>
        <v>0.17408081210667056</v>
      </c>
      <c r="AF339" s="20">
        <f t="shared" si="27"/>
        <v>6.4697985208848191E-4</v>
      </c>
      <c r="AG339" s="20">
        <f t="shared" si="28"/>
        <v>0.82527203029479779</v>
      </c>
      <c r="AH339" s="20">
        <f t="shared" si="29"/>
        <v>0</v>
      </c>
      <c r="AI339" s="20">
        <f t="shared" si="29"/>
        <v>1.7774644322999494E-7</v>
      </c>
      <c r="AJ339" s="21">
        <v>38861686.899999999</v>
      </c>
      <c r="AK339" s="21">
        <v>144431.36000000002</v>
      </c>
      <c r="AL339" s="21">
        <v>184233189.51999998</v>
      </c>
      <c r="AM339" s="21">
        <v>0</v>
      </c>
      <c r="AN339" s="21">
        <v>0</v>
      </c>
      <c r="AO339" s="21">
        <v>39.68</v>
      </c>
      <c r="AP339" s="23">
        <v>2</v>
      </c>
      <c r="AQ339" s="23">
        <v>58</v>
      </c>
      <c r="AR339" s="23">
        <v>2030827</v>
      </c>
      <c r="AS339" s="23">
        <v>695.59240316055138</v>
      </c>
      <c r="AT339" s="24">
        <v>9.019980138670638</v>
      </c>
      <c r="AU339" s="25">
        <v>62.742296611183527</v>
      </c>
      <c r="AV339" s="26">
        <v>2</v>
      </c>
      <c r="AW339" s="26">
        <v>59</v>
      </c>
      <c r="AX339" s="26">
        <v>345297</v>
      </c>
      <c r="AY339" s="26">
        <v>4863.6000312774204</v>
      </c>
      <c r="AZ339" s="27">
        <v>7.5049628738431178</v>
      </c>
      <c r="BA339" s="28">
        <v>365.01137667959267</v>
      </c>
      <c r="BB339" s="29">
        <v>2</v>
      </c>
      <c r="BC339" s="29">
        <v>42</v>
      </c>
      <c r="BD339" s="29">
        <v>13409</v>
      </c>
      <c r="BE339" s="29">
        <v>78335.564421905685</v>
      </c>
      <c r="BF339" s="29">
        <v>5.8810761185860736</v>
      </c>
      <c r="BG339" s="29">
        <v>4606.9741715763039</v>
      </c>
    </row>
    <row r="340" spans="1:59" s="30" customFormat="1" x14ac:dyDescent="0.35">
      <c r="A340" s="17">
        <v>2009</v>
      </c>
      <c r="B340" s="32" t="s">
        <v>430</v>
      </c>
      <c r="C340" s="13" t="s">
        <v>431</v>
      </c>
      <c r="D340" s="14" t="s">
        <v>444</v>
      </c>
      <c r="E340" s="15">
        <v>74549.463235936142</v>
      </c>
      <c r="F340" s="15">
        <v>265530.8</v>
      </c>
      <c r="G340" s="17">
        <v>7.9</v>
      </c>
      <c r="H340" s="16">
        <v>3561807</v>
      </c>
      <c r="I340" s="17">
        <f t="shared" si="25"/>
        <v>0</v>
      </c>
      <c r="J340" s="17">
        <v>0</v>
      </c>
      <c r="K340" s="17">
        <v>43.33</v>
      </c>
      <c r="L340" s="17">
        <v>2.141</v>
      </c>
      <c r="M340" s="17">
        <v>3.94</v>
      </c>
      <c r="N340" s="17">
        <v>45.86</v>
      </c>
      <c r="O340" s="17">
        <v>1</v>
      </c>
      <c r="P340" s="18">
        <v>6103</v>
      </c>
      <c r="Q340" s="18">
        <v>444</v>
      </c>
      <c r="R340" s="17">
        <v>8046088</v>
      </c>
      <c r="S340" s="17">
        <v>1862</v>
      </c>
      <c r="T340" s="17">
        <v>6483</v>
      </c>
      <c r="U340" s="18" t="s">
        <v>62</v>
      </c>
      <c r="V340" s="18" t="s">
        <v>62</v>
      </c>
      <c r="W340" s="18" t="s">
        <v>62</v>
      </c>
      <c r="X340" s="18">
        <v>4.83</v>
      </c>
      <c r="Y340" s="18" t="s">
        <v>62</v>
      </c>
      <c r="Z340" s="18"/>
      <c r="AA340" s="19">
        <v>2.2743975091886082</v>
      </c>
      <c r="AB340" s="19">
        <v>14.15708861161818</v>
      </c>
      <c r="AC340" s="19">
        <v>4.83</v>
      </c>
      <c r="AD340" s="19">
        <v>0.68314474405108627</v>
      </c>
      <c r="AE340" s="20">
        <f t="shared" si="26"/>
        <v>1.3607559257811522E-2</v>
      </c>
      <c r="AF340" s="20">
        <f t="shared" si="27"/>
        <v>7.2719073959321458E-3</v>
      </c>
      <c r="AG340" s="20">
        <f t="shared" si="28"/>
        <v>0.87704194923622247</v>
      </c>
      <c r="AH340" s="20">
        <f t="shared" si="29"/>
        <v>0</v>
      </c>
      <c r="AI340" s="20">
        <f t="shared" si="29"/>
        <v>0</v>
      </c>
      <c r="AJ340" s="21">
        <v>2220508</v>
      </c>
      <c r="AK340" s="21">
        <v>1186644</v>
      </c>
      <c r="AL340" s="21">
        <v>143117412</v>
      </c>
      <c r="AM340" s="21">
        <v>16657382</v>
      </c>
      <c r="AN340" s="21">
        <v>0</v>
      </c>
      <c r="AO340" s="21">
        <v>0</v>
      </c>
      <c r="AP340" s="23">
        <v>2</v>
      </c>
      <c r="AQ340" s="23">
        <v>9</v>
      </c>
      <c r="AR340" s="23">
        <v>1447250</v>
      </c>
      <c r="AS340" s="23">
        <v>724</v>
      </c>
      <c r="AT340" s="24">
        <v>20.329999999999998</v>
      </c>
      <c r="AU340" s="31">
        <v>147.25</v>
      </c>
      <c r="AV340" s="26">
        <v>2</v>
      </c>
      <c r="AW340" s="26">
        <v>10</v>
      </c>
      <c r="AX340" s="26">
        <v>148175</v>
      </c>
      <c r="AY340" s="26">
        <v>7456</v>
      </c>
      <c r="AZ340" s="27">
        <v>16.86</v>
      </c>
      <c r="BA340" s="28">
        <v>1257.1199999999999</v>
      </c>
      <c r="BB340" s="29">
        <v>2</v>
      </c>
      <c r="BC340" s="29">
        <v>9</v>
      </c>
      <c r="BD340" s="29">
        <v>4881</v>
      </c>
      <c r="BE340" s="29">
        <v>63034</v>
      </c>
      <c r="BF340" s="29">
        <v>14.92</v>
      </c>
      <c r="BG340" s="29">
        <v>9404.3799999999992</v>
      </c>
    </row>
    <row r="341" spans="1:59" s="30" customFormat="1" x14ac:dyDescent="0.35">
      <c r="A341" s="12">
        <v>2012</v>
      </c>
      <c r="B341" s="12" t="s">
        <v>430</v>
      </c>
      <c r="C341" s="13" t="s">
        <v>431</v>
      </c>
      <c r="D341" s="14" t="s">
        <v>445</v>
      </c>
      <c r="E341" s="15">
        <v>73333.637441585495</v>
      </c>
      <c r="F341" s="15">
        <v>263649.90000000002</v>
      </c>
      <c r="G341" s="12">
        <v>8.3000000000000007</v>
      </c>
      <c r="H341" s="16">
        <v>3595211</v>
      </c>
      <c r="I341" s="17">
        <f t="shared" si="25"/>
        <v>0</v>
      </c>
      <c r="J341" s="17">
        <v>0</v>
      </c>
      <c r="K341" s="17">
        <v>45.77</v>
      </c>
      <c r="L341" s="17">
        <v>3.58</v>
      </c>
      <c r="M341" s="17">
        <v>2.75</v>
      </c>
      <c r="N341" s="17">
        <v>54.99</v>
      </c>
      <c r="O341" s="17">
        <v>1</v>
      </c>
      <c r="P341" s="18">
        <v>5028</v>
      </c>
      <c r="Q341" s="18">
        <v>702</v>
      </c>
      <c r="R341" s="17">
        <v>8987089</v>
      </c>
      <c r="S341" s="17">
        <v>7257</v>
      </c>
      <c r="T341" s="17">
        <v>11750</v>
      </c>
      <c r="U341" s="18" t="s">
        <v>62</v>
      </c>
      <c r="V341" s="18" t="s">
        <v>62</v>
      </c>
      <c r="W341" s="18" t="s">
        <v>62</v>
      </c>
      <c r="X341" s="18" t="s">
        <v>62</v>
      </c>
      <c r="Y341" s="18" t="s">
        <v>62</v>
      </c>
      <c r="Z341" s="18"/>
      <c r="AA341" s="19">
        <v>2.324237813104427</v>
      </c>
      <c r="AB341" s="19">
        <v>23.49195884567845</v>
      </c>
      <c r="AC341" s="19">
        <v>3.503818060367514</v>
      </c>
      <c r="AD341" s="19">
        <v>0.75442193202762442</v>
      </c>
      <c r="AE341" s="20">
        <f t="shared" si="26"/>
        <v>2.2925891701531666E-3</v>
      </c>
      <c r="AF341" s="20">
        <f t="shared" si="27"/>
        <v>2.0034677348831202E-3</v>
      </c>
      <c r="AG341" s="20">
        <f t="shared" si="28"/>
        <v>0.9297534275099385</v>
      </c>
      <c r="AH341" s="20">
        <f t="shared" si="29"/>
        <v>0</v>
      </c>
      <c r="AI341" s="20">
        <f t="shared" si="29"/>
        <v>0</v>
      </c>
      <c r="AJ341" s="21">
        <v>593666</v>
      </c>
      <c r="AK341" s="21">
        <v>518798</v>
      </c>
      <c r="AL341" s="21">
        <v>240759664</v>
      </c>
      <c r="AM341" s="21">
        <v>17077887</v>
      </c>
      <c r="AN341" s="21">
        <v>0</v>
      </c>
      <c r="AO341" s="21">
        <v>0</v>
      </c>
      <c r="AP341" s="22">
        <v>2</v>
      </c>
      <c r="AQ341" s="22">
        <v>9</v>
      </c>
      <c r="AR341" s="23">
        <v>1454651</v>
      </c>
      <c r="AS341" s="23">
        <v>730.85302000000001</v>
      </c>
      <c r="AT341" s="24">
        <v>17.343298000000001</v>
      </c>
      <c r="AU341" s="25">
        <v>126.75402</v>
      </c>
      <c r="AV341" s="26">
        <v>2</v>
      </c>
      <c r="AW341" s="26">
        <v>10</v>
      </c>
      <c r="AX341" s="26">
        <v>150435</v>
      </c>
      <c r="AY341" s="26">
        <v>7188.0712999999996</v>
      </c>
      <c r="AZ341" s="27">
        <v>14.652335000000001</v>
      </c>
      <c r="BA341" s="28">
        <v>1053.2203</v>
      </c>
      <c r="BB341" s="29">
        <v>2</v>
      </c>
      <c r="BC341" s="29">
        <v>9</v>
      </c>
      <c r="BD341" s="29">
        <v>4647</v>
      </c>
      <c r="BE341" s="29">
        <v>63947.063000000002</v>
      </c>
      <c r="BF341" s="29">
        <v>12.672933</v>
      </c>
      <c r="BG341" s="29">
        <v>8103.9684999999999</v>
      </c>
    </row>
    <row r="342" spans="1:59" s="30" customFormat="1" x14ac:dyDescent="0.35">
      <c r="A342" s="12">
        <v>2010</v>
      </c>
      <c r="B342" s="12" t="s">
        <v>430</v>
      </c>
      <c r="C342" s="13" t="s">
        <v>431</v>
      </c>
      <c r="D342" s="14" t="s">
        <v>446</v>
      </c>
      <c r="E342" s="15">
        <v>74534.927481851264</v>
      </c>
      <c r="F342" s="15">
        <v>266773.40000000002</v>
      </c>
      <c r="G342" s="12">
        <v>9.1</v>
      </c>
      <c r="H342" s="16">
        <v>3579173</v>
      </c>
      <c r="I342" s="17">
        <f t="shared" si="25"/>
        <v>0</v>
      </c>
      <c r="J342" s="17">
        <v>0</v>
      </c>
      <c r="K342" s="17">
        <v>44.27</v>
      </c>
      <c r="L342" s="17">
        <v>2.7050000000000001</v>
      </c>
      <c r="M342" s="17">
        <v>4.37</v>
      </c>
      <c r="N342" s="17">
        <v>49.29</v>
      </c>
      <c r="O342" s="17">
        <v>1</v>
      </c>
      <c r="P342" s="18">
        <v>5524</v>
      </c>
      <c r="Q342" s="18">
        <v>786</v>
      </c>
      <c r="R342" s="17">
        <v>9201364</v>
      </c>
      <c r="S342" s="17">
        <v>2032</v>
      </c>
      <c r="T342" s="17">
        <v>7092</v>
      </c>
      <c r="U342" s="18" t="s">
        <v>62</v>
      </c>
      <c r="V342" s="18" t="s">
        <v>62</v>
      </c>
      <c r="W342" s="18" t="s">
        <v>62</v>
      </c>
      <c r="X342" s="18">
        <v>5.6</v>
      </c>
      <c r="Y342" s="18" t="s">
        <v>62</v>
      </c>
      <c r="Z342" s="18"/>
      <c r="AA342" s="19">
        <v>2.2935982820086371</v>
      </c>
      <c r="AB342" s="19">
        <v>17.815786882646659</v>
      </c>
      <c r="AC342" s="19">
        <v>5.6</v>
      </c>
      <c r="AD342" s="19">
        <v>0.70992248279802228</v>
      </c>
      <c r="AE342" s="20">
        <f t="shared" si="26"/>
        <v>1.3042281730493389E-2</v>
      </c>
      <c r="AF342" s="20">
        <f t="shared" si="27"/>
        <v>8.6739653290464295E-3</v>
      </c>
      <c r="AG342" s="20">
        <f t="shared" si="28"/>
        <v>0.89201423044137806</v>
      </c>
      <c r="AH342" s="20">
        <f t="shared" si="29"/>
        <v>0</v>
      </c>
      <c r="AI342" s="20">
        <f t="shared" si="29"/>
        <v>2.3267514246234991E-6</v>
      </c>
      <c r="AJ342" s="21">
        <v>2532390</v>
      </c>
      <c r="AK342" s="21">
        <v>1684204</v>
      </c>
      <c r="AL342" s="21">
        <v>173200362</v>
      </c>
      <c r="AM342" s="21">
        <v>16750304</v>
      </c>
      <c r="AN342" s="21">
        <v>0</v>
      </c>
      <c r="AO342" s="21">
        <v>451.78</v>
      </c>
      <c r="AP342" s="22">
        <v>2</v>
      </c>
      <c r="AQ342" s="22">
        <v>9</v>
      </c>
      <c r="AR342" s="23">
        <v>1451808</v>
      </c>
      <c r="AS342" s="23">
        <v>750</v>
      </c>
      <c r="AT342" s="24">
        <v>19.25</v>
      </c>
      <c r="AU342" s="31">
        <v>144.4</v>
      </c>
      <c r="AV342" s="26">
        <v>2</v>
      </c>
      <c r="AW342" s="26">
        <v>10</v>
      </c>
      <c r="AX342" s="26">
        <v>153847</v>
      </c>
      <c r="AY342" s="26">
        <v>7273</v>
      </c>
      <c r="AZ342" s="27">
        <v>16.45</v>
      </c>
      <c r="BA342" s="28">
        <v>1196.26</v>
      </c>
      <c r="BB342" s="29">
        <v>2</v>
      </c>
      <c r="BC342" s="29">
        <v>9</v>
      </c>
      <c r="BD342" s="29">
        <v>4973</v>
      </c>
      <c r="BE342" s="29">
        <v>62219</v>
      </c>
      <c r="BF342" s="29">
        <v>14.5</v>
      </c>
      <c r="BG342" s="29">
        <v>9022.73</v>
      </c>
    </row>
    <row r="343" spans="1:59" s="30" customFormat="1" x14ac:dyDescent="0.35">
      <c r="A343" s="12">
        <v>2011</v>
      </c>
      <c r="B343" s="12" t="s">
        <v>430</v>
      </c>
      <c r="C343" s="13" t="s">
        <v>431</v>
      </c>
      <c r="D343" s="14" t="s">
        <v>447</v>
      </c>
      <c r="E343" s="15">
        <v>72884.542076200625</v>
      </c>
      <c r="F343" s="15">
        <v>261555.8</v>
      </c>
      <c r="G343" s="12">
        <v>8.8000000000000007</v>
      </c>
      <c r="H343" s="16">
        <v>3588632</v>
      </c>
      <c r="I343" s="17">
        <f t="shared" si="25"/>
        <v>0</v>
      </c>
      <c r="J343" s="17">
        <v>0</v>
      </c>
      <c r="K343" s="17">
        <v>45.02</v>
      </c>
      <c r="L343" s="17">
        <v>3.4670000000000001</v>
      </c>
      <c r="M343" s="17">
        <v>4</v>
      </c>
      <c r="N343" s="17">
        <v>55.64</v>
      </c>
      <c r="O343" s="17">
        <v>1</v>
      </c>
      <c r="P343" s="18">
        <v>5605</v>
      </c>
      <c r="Q343" s="18">
        <v>712</v>
      </c>
      <c r="R343" s="17">
        <v>8196023</v>
      </c>
      <c r="S343" s="17">
        <v>880</v>
      </c>
      <c r="T343" s="17">
        <v>6139</v>
      </c>
      <c r="U343" s="18" t="s">
        <v>62</v>
      </c>
      <c r="V343" s="18" t="s">
        <v>62</v>
      </c>
      <c r="W343" s="18" t="s">
        <v>62</v>
      </c>
      <c r="X343" s="18" t="s">
        <v>62</v>
      </c>
      <c r="Y343" s="18" t="s">
        <v>62</v>
      </c>
      <c r="Z343" s="18"/>
      <c r="AA343" s="19">
        <v>2.3089180475565318</v>
      </c>
      <c r="AB343" s="19">
        <v>22.758921780738341</v>
      </c>
      <c r="AC343" s="19">
        <v>4.6524343752411106</v>
      </c>
      <c r="AD343" s="19">
        <v>0.75949643062398253</v>
      </c>
      <c r="AE343" s="20">
        <f t="shared" si="26"/>
        <v>2.662825166868102E-3</v>
      </c>
      <c r="AF343" s="20">
        <f t="shared" si="27"/>
        <v>3.0940958268501273E-3</v>
      </c>
      <c r="AG343" s="20">
        <f t="shared" si="28"/>
        <v>0.92742941726712003</v>
      </c>
      <c r="AH343" s="20">
        <f t="shared" si="29"/>
        <v>0</v>
      </c>
      <c r="AI343" s="20">
        <f t="shared" si="29"/>
        <v>0</v>
      </c>
      <c r="AJ343" s="21">
        <v>634796</v>
      </c>
      <c r="AK343" s="21">
        <v>737607.44</v>
      </c>
      <c r="AL343" s="21">
        <v>221091678</v>
      </c>
      <c r="AM343" s="21">
        <v>15927837</v>
      </c>
      <c r="AN343" s="21">
        <v>0</v>
      </c>
      <c r="AO343" s="21">
        <v>0</v>
      </c>
      <c r="AP343" s="22">
        <v>2</v>
      </c>
      <c r="AQ343" s="22">
        <v>9</v>
      </c>
      <c r="AR343" s="23">
        <v>1453864</v>
      </c>
      <c r="AS343" s="23">
        <v>740</v>
      </c>
      <c r="AT343" s="24">
        <v>18.11</v>
      </c>
      <c r="AU343" s="25">
        <v>134.07</v>
      </c>
      <c r="AV343" s="26">
        <v>2</v>
      </c>
      <c r="AW343" s="26">
        <v>10</v>
      </c>
      <c r="AX343" s="26">
        <v>150087</v>
      </c>
      <c r="AY343" s="26">
        <v>7266</v>
      </c>
      <c r="AZ343" s="27">
        <v>15.57</v>
      </c>
      <c r="BA343" s="28">
        <v>1131.51</v>
      </c>
      <c r="BB343" s="29">
        <v>2</v>
      </c>
      <c r="BC343" s="29">
        <v>9</v>
      </c>
      <c r="BD343" s="29">
        <v>4757</v>
      </c>
      <c r="BE343" s="29">
        <v>64260</v>
      </c>
      <c r="BF343" s="29">
        <v>13.24</v>
      </c>
      <c r="BG343" s="29">
        <v>8508.16</v>
      </c>
    </row>
    <row r="344" spans="1:59" s="30" customFormat="1" x14ac:dyDescent="0.35">
      <c r="A344" s="12">
        <v>2014</v>
      </c>
      <c r="B344" s="12" t="s">
        <v>430</v>
      </c>
      <c r="C344" s="13" t="s">
        <v>431</v>
      </c>
      <c r="D344" s="14" t="s">
        <v>448</v>
      </c>
      <c r="E344" s="15">
        <v>72477.130303248574</v>
      </c>
      <c r="F344" s="15">
        <v>260605.8</v>
      </c>
      <c r="G344" s="12">
        <v>6.6</v>
      </c>
      <c r="H344" s="16">
        <v>3595697</v>
      </c>
      <c r="I344" s="17">
        <f t="shared" si="25"/>
        <v>0</v>
      </c>
      <c r="J344" s="17">
        <v>0</v>
      </c>
      <c r="K344" s="17">
        <v>45.67</v>
      </c>
      <c r="L344" s="17">
        <v>3.117</v>
      </c>
      <c r="M344" s="17">
        <v>4.37</v>
      </c>
      <c r="N344" s="17">
        <v>46.16</v>
      </c>
      <c r="O344" s="17">
        <v>1</v>
      </c>
      <c r="P344" s="18">
        <v>6205</v>
      </c>
      <c r="Q344" s="18">
        <v>529</v>
      </c>
      <c r="R344" s="17">
        <v>8452346</v>
      </c>
      <c r="S344" s="17">
        <v>1703</v>
      </c>
      <c r="T344" s="17">
        <v>7613</v>
      </c>
      <c r="U344" s="18">
        <v>3.34</v>
      </c>
      <c r="V344" s="18" t="s">
        <v>62</v>
      </c>
      <c r="W344" s="18">
        <v>20.010000000000002</v>
      </c>
      <c r="X344" s="18" t="s">
        <v>62</v>
      </c>
      <c r="Y344" s="18">
        <v>0.72</v>
      </c>
      <c r="Z344" s="18">
        <v>3.34</v>
      </c>
      <c r="AA344" s="19">
        <v>2.322195177698041</v>
      </c>
      <c r="AB344" s="19">
        <v>20.010000000000002</v>
      </c>
      <c r="AC344" s="19">
        <v>4.9924248044436963</v>
      </c>
      <c r="AD344" s="19">
        <v>0.72</v>
      </c>
      <c r="AE344" s="20">
        <f t="shared" si="26"/>
        <v>4.2257432409585158E-3</v>
      </c>
      <c r="AF344" s="20">
        <f t="shared" si="27"/>
        <v>7.6881057737506284E-3</v>
      </c>
      <c r="AG344" s="20">
        <f t="shared" si="28"/>
        <v>0.92105646788505935</v>
      </c>
      <c r="AH344" s="20">
        <f t="shared" si="29"/>
        <v>0</v>
      </c>
      <c r="AI344" s="20">
        <f t="shared" si="29"/>
        <v>0</v>
      </c>
      <c r="AJ344" s="21">
        <v>998638</v>
      </c>
      <c r="AK344" s="21">
        <v>1816872</v>
      </c>
      <c r="AL344" s="21">
        <v>217666322</v>
      </c>
      <c r="AM344" s="21">
        <v>15840619</v>
      </c>
      <c r="AN344" s="21">
        <v>0</v>
      </c>
      <c r="AO344" s="21">
        <v>0</v>
      </c>
      <c r="AP344" s="22">
        <v>2</v>
      </c>
      <c r="AQ344" s="22">
        <v>9</v>
      </c>
      <c r="AR344" s="23">
        <v>1459239</v>
      </c>
      <c r="AS344" s="23">
        <v>729.69421</v>
      </c>
      <c r="AT344" s="24">
        <v>19.748253999999999</v>
      </c>
      <c r="AU344" s="25">
        <v>144.10185999999999</v>
      </c>
      <c r="AV344" s="26">
        <v>2</v>
      </c>
      <c r="AW344" s="26">
        <v>10</v>
      </c>
      <c r="AX344" s="26">
        <v>155372</v>
      </c>
      <c r="AY344" s="26">
        <v>6915.4089000000004</v>
      </c>
      <c r="AZ344" s="27">
        <v>15.547556999999999</v>
      </c>
      <c r="BA344" s="28">
        <v>1075.1772000000001</v>
      </c>
      <c r="BB344" s="29">
        <v>2</v>
      </c>
      <c r="BC344" s="29">
        <v>9</v>
      </c>
      <c r="BD344" s="29">
        <v>4648</v>
      </c>
      <c r="BE344" s="29">
        <v>63016.315000000002</v>
      </c>
      <c r="BF344" s="29">
        <v>12.915601000000001</v>
      </c>
      <c r="BG344" s="29">
        <v>8138.9360999999999</v>
      </c>
    </row>
    <row r="345" spans="1:59" s="30" customFormat="1" x14ac:dyDescent="0.35">
      <c r="A345" s="12">
        <v>2013</v>
      </c>
      <c r="B345" s="12" t="s">
        <v>430</v>
      </c>
      <c r="C345" s="13" t="s">
        <v>431</v>
      </c>
      <c r="D345" s="14" t="s">
        <v>449</v>
      </c>
      <c r="E345" s="15">
        <v>72003.886765419127</v>
      </c>
      <c r="F345" s="15">
        <v>258911</v>
      </c>
      <c r="G345" s="12">
        <v>7.8</v>
      </c>
      <c r="H345" s="16">
        <v>3595792</v>
      </c>
      <c r="I345" s="17">
        <f t="shared" si="25"/>
        <v>0</v>
      </c>
      <c r="J345" s="17">
        <v>0</v>
      </c>
      <c r="K345" s="17">
        <v>45.02</v>
      </c>
      <c r="L345" s="17">
        <v>3.4830000000000001</v>
      </c>
      <c r="M345" s="17">
        <v>3.73</v>
      </c>
      <c r="N345" s="17">
        <v>51.99</v>
      </c>
      <c r="O345" s="17">
        <v>1</v>
      </c>
      <c r="P345" s="18">
        <v>5930</v>
      </c>
      <c r="Q345" s="18">
        <v>644</v>
      </c>
      <c r="R345" s="17">
        <v>8726387</v>
      </c>
      <c r="S345" s="17">
        <v>3187</v>
      </c>
      <c r="T345" s="17">
        <v>8501</v>
      </c>
      <c r="U345" s="18" t="s">
        <v>62</v>
      </c>
      <c r="V345" s="18" t="s">
        <v>62</v>
      </c>
      <c r="W345" s="18" t="s">
        <v>62</v>
      </c>
      <c r="X345" s="18" t="s">
        <v>62</v>
      </c>
      <c r="Y345" s="18" t="s">
        <v>62</v>
      </c>
      <c r="Z345" s="18"/>
      <c r="AA345" s="19">
        <v>2.3089180475565318</v>
      </c>
      <c r="AB345" s="19">
        <v>22.862714639490921</v>
      </c>
      <c r="AC345" s="19">
        <v>4.4043332512284126</v>
      </c>
      <c r="AD345" s="19">
        <v>0.73100116927520231</v>
      </c>
      <c r="AE345" s="20">
        <f t="shared" si="26"/>
        <v>3.3559492009941866E-3</v>
      </c>
      <c r="AF345" s="20">
        <f t="shared" si="27"/>
        <v>4.4470797578093539E-3</v>
      </c>
      <c r="AG345" s="20">
        <f t="shared" si="28"/>
        <v>0.92372755918193505</v>
      </c>
      <c r="AH345" s="20">
        <f t="shared" si="29"/>
        <v>0</v>
      </c>
      <c r="AI345" s="20">
        <f t="shared" si="29"/>
        <v>0</v>
      </c>
      <c r="AJ345" s="21">
        <v>837136</v>
      </c>
      <c r="AK345" s="21">
        <v>1109316.72</v>
      </c>
      <c r="AL345" s="21">
        <v>230422318</v>
      </c>
      <c r="AM345" s="21">
        <v>17079582</v>
      </c>
      <c r="AN345" s="21">
        <v>0</v>
      </c>
      <c r="AO345" s="21">
        <v>0</v>
      </c>
      <c r="AP345" s="22">
        <v>2</v>
      </c>
      <c r="AQ345" s="22">
        <v>9</v>
      </c>
      <c r="AR345" s="23">
        <v>1454963</v>
      </c>
      <c r="AS345" s="23">
        <v>752.33591000000001</v>
      </c>
      <c r="AT345" s="24">
        <v>17.554179000000001</v>
      </c>
      <c r="AU345" s="25">
        <v>132.06639000000001</v>
      </c>
      <c r="AV345" s="26">
        <v>2</v>
      </c>
      <c r="AW345" s="26">
        <v>11</v>
      </c>
      <c r="AX345" s="26">
        <v>150419</v>
      </c>
      <c r="AY345" s="26">
        <v>7207.1475</v>
      </c>
      <c r="AZ345" s="27">
        <v>14.633789999999999</v>
      </c>
      <c r="BA345" s="28">
        <v>1054.6787999999999</v>
      </c>
      <c r="BB345" s="29">
        <v>2</v>
      </c>
      <c r="BC345" s="29">
        <v>10</v>
      </c>
      <c r="BD345" s="29">
        <v>4568</v>
      </c>
      <c r="BE345" s="29">
        <v>63670.095999999998</v>
      </c>
      <c r="BF345" s="29">
        <v>12.606563</v>
      </c>
      <c r="BG345" s="29">
        <v>8026.6108000000004</v>
      </c>
    </row>
    <row r="346" spans="1:59" s="30" customFormat="1" x14ac:dyDescent="0.35">
      <c r="A346" s="12">
        <v>2020</v>
      </c>
      <c r="B346" s="12" t="s">
        <v>430</v>
      </c>
      <c r="C346" s="13" t="s">
        <v>431</v>
      </c>
      <c r="D346" s="14" t="s">
        <v>450</v>
      </c>
      <c r="E346" s="15">
        <v>72616.997248907341</v>
      </c>
      <c r="F346" s="15">
        <v>258625</v>
      </c>
      <c r="G346" s="12" t="s">
        <v>62</v>
      </c>
      <c r="H346" s="16">
        <v>3561494</v>
      </c>
      <c r="I346" s="17">
        <f t="shared" si="25"/>
        <v>0</v>
      </c>
      <c r="J346" s="17">
        <v>1</v>
      </c>
      <c r="K346" s="17">
        <v>36.130000000000003</v>
      </c>
      <c r="L346" s="17">
        <v>1.891</v>
      </c>
      <c r="M346" s="17">
        <v>2.0299999999999998</v>
      </c>
      <c r="N346" s="17">
        <v>33.270000000000003</v>
      </c>
      <c r="O346" s="17">
        <v>1</v>
      </c>
      <c r="P346" s="18">
        <v>5344</v>
      </c>
      <c r="Q346" s="18">
        <v>772</v>
      </c>
      <c r="R346" s="17">
        <v>10185591</v>
      </c>
      <c r="S346" s="17">
        <v>445</v>
      </c>
      <c r="T346" s="17">
        <v>5683</v>
      </c>
      <c r="U346" s="18">
        <v>1.53</v>
      </c>
      <c r="V346" s="18">
        <v>3.11</v>
      </c>
      <c r="W346" s="18">
        <v>9.58</v>
      </c>
      <c r="X346" s="18">
        <v>2.41</v>
      </c>
      <c r="Y346" s="18">
        <v>0.62</v>
      </c>
      <c r="Z346" s="18">
        <v>1.53</v>
      </c>
      <c r="AA346" s="19">
        <v>3.11</v>
      </c>
      <c r="AB346" s="19">
        <v>9.58</v>
      </c>
      <c r="AC346" s="19">
        <v>2.41</v>
      </c>
      <c r="AD346" s="19">
        <v>0.62</v>
      </c>
      <c r="AE346" s="20">
        <f t="shared" si="26"/>
        <v>2.2473830551372516E-5</v>
      </c>
      <c r="AF346" s="20">
        <f t="shared" si="27"/>
        <v>7.9500100419562707E-4</v>
      </c>
      <c r="AG346" s="20">
        <f t="shared" si="28"/>
        <v>0.99918252516525297</v>
      </c>
      <c r="AH346" s="20">
        <f t="shared" si="29"/>
        <v>0</v>
      </c>
      <c r="AI346" s="20">
        <f t="shared" si="29"/>
        <v>0</v>
      </c>
      <c r="AJ346" s="21">
        <v>7316</v>
      </c>
      <c r="AK346" s="21">
        <v>258800</v>
      </c>
      <c r="AL346" s="21">
        <v>325268064</v>
      </c>
      <c r="AM346" s="21">
        <v>0</v>
      </c>
      <c r="AN346" s="21">
        <v>0</v>
      </c>
      <c r="AO346" s="21">
        <v>0</v>
      </c>
      <c r="AP346" s="22">
        <v>1</v>
      </c>
      <c r="AQ346" s="22">
        <v>1</v>
      </c>
      <c r="AR346" s="23">
        <v>1521112</v>
      </c>
      <c r="AS346" s="23">
        <v>711.20333000000005</v>
      </c>
      <c r="AT346" s="24">
        <v>22.714656000000002</v>
      </c>
      <c r="AU346" s="25">
        <v>161.54739000000001</v>
      </c>
      <c r="AV346" s="26">
        <v>2</v>
      </c>
      <c r="AW346" s="26">
        <v>6</v>
      </c>
      <c r="AX346" s="26">
        <v>154894</v>
      </c>
      <c r="AY346" s="26">
        <v>5996.518</v>
      </c>
      <c r="AZ346" s="27">
        <v>16.583110000000001</v>
      </c>
      <c r="BA346" s="28">
        <v>994.40918999999997</v>
      </c>
      <c r="BB346" s="29">
        <v>2</v>
      </c>
      <c r="BC346" s="29">
        <v>6</v>
      </c>
      <c r="BD346" s="29">
        <v>4130</v>
      </c>
      <c r="BE346" s="29">
        <v>57713.701000000001</v>
      </c>
      <c r="BF346" s="29">
        <v>13.069865999999999</v>
      </c>
      <c r="BG346" s="29">
        <v>7543.1032999999998</v>
      </c>
    </row>
    <row r="347" spans="1:59" s="30" customFormat="1" x14ac:dyDescent="0.35">
      <c r="A347" s="17">
        <v>2006</v>
      </c>
      <c r="B347" s="13" t="s">
        <v>451</v>
      </c>
      <c r="C347" s="13" t="s">
        <v>452</v>
      </c>
      <c r="D347" s="14" t="s">
        <v>453</v>
      </c>
      <c r="E347" s="15">
        <v>57438.750169952807</v>
      </c>
      <c r="F347" s="15">
        <v>247139.7</v>
      </c>
      <c r="G347" s="17">
        <v>4.5</v>
      </c>
      <c r="H347" s="16">
        <v>4302665</v>
      </c>
      <c r="I347" s="17">
        <f t="shared" si="25"/>
        <v>1</v>
      </c>
      <c r="J347" s="17">
        <v>0</v>
      </c>
      <c r="K347" s="17" t="s">
        <v>62</v>
      </c>
      <c r="L347" s="17">
        <v>2.137</v>
      </c>
      <c r="M347" s="17">
        <v>6.73</v>
      </c>
      <c r="N347" s="17">
        <v>18.61</v>
      </c>
      <c r="O347" s="17">
        <v>0</v>
      </c>
      <c r="P347" s="18">
        <v>1486</v>
      </c>
      <c r="Q347" s="18">
        <v>2784</v>
      </c>
      <c r="R347" s="17">
        <v>54650472</v>
      </c>
      <c r="S347" s="17">
        <v>125309</v>
      </c>
      <c r="T347" s="17">
        <v>89565</v>
      </c>
      <c r="U347" s="18">
        <v>3.16</v>
      </c>
      <c r="V347" s="18">
        <v>1.77</v>
      </c>
      <c r="W347" s="18">
        <v>10.27</v>
      </c>
      <c r="X347" s="18" t="s">
        <v>62</v>
      </c>
      <c r="Y347" s="18">
        <v>0.49</v>
      </c>
      <c r="Z347" s="18">
        <v>3.16</v>
      </c>
      <c r="AA347" s="19">
        <v>1.77</v>
      </c>
      <c r="AB347" s="19">
        <v>10.27</v>
      </c>
      <c r="AC347" s="19">
        <v>7.1610124069250478</v>
      </c>
      <c r="AD347" s="19">
        <v>0.49</v>
      </c>
      <c r="AE347" s="20">
        <f t="shared" si="26"/>
        <v>4.3406513101121133E-2</v>
      </c>
      <c r="AF347" s="20">
        <f t="shared" si="27"/>
        <v>1.0574297943837295E-2</v>
      </c>
      <c r="AG347" s="20">
        <f t="shared" si="28"/>
        <v>0.92377306844947982</v>
      </c>
      <c r="AH347" s="20">
        <f t="shared" si="29"/>
        <v>0</v>
      </c>
      <c r="AI347" s="20">
        <f t="shared" si="29"/>
        <v>2.6515371632085978E-5</v>
      </c>
      <c r="AJ347" s="21">
        <v>32693085.159999996</v>
      </c>
      <c r="AK347" s="21">
        <v>7964390.5600000005</v>
      </c>
      <c r="AL347" s="21">
        <v>695770967.01999998</v>
      </c>
      <c r="AM347" s="21">
        <v>16735448</v>
      </c>
      <c r="AN347" s="21">
        <v>0</v>
      </c>
      <c r="AO347" s="21">
        <v>19970.949999999997</v>
      </c>
      <c r="AP347" s="23">
        <v>5</v>
      </c>
      <c r="AQ347" s="23">
        <v>40</v>
      </c>
      <c r="AR347" s="23">
        <v>1857363</v>
      </c>
      <c r="AS347" s="23">
        <v>1261.3223245357353</v>
      </c>
      <c r="AT347" s="24">
        <v>9.1352939182403041</v>
      </c>
      <c r="AU347" s="25">
        <v>115.22550160272027</v>
      </c>
      <c r="AV347" s="26">
        <v>5</v>
      </c>
      <c r="AW347" s="26">
        <v>40</v>
      </c>
      <c r="AX347" s="26">
        <v>258698</v>
      </c>
      <c r="AY347" s="26">
        <v>7080.1494406605398</v>
      </c>
      <c r="AZ347" s="27">
        <v>9.0253093731297849</v>
      </c>
      <c r="BA347" s="28">
        <v>639.06056541809824</v>
      </c>
      <c r="BB347" s="29">
        <v>5</v>
      </c>
      <c r="BC347" s="29">
        <v>29</v>
      </c>
      <c r="BD347" s="29">
        <v>20378</v>
      </c>
      <c r="BE347" s="29">
        <v>111938.22586449441</v>
      </c>
      <c r="BF347" s="29">
        <v>6.8716292880052352</v>
      </c>
      <c r="BG347" s="29">
        <v>7691.9799129780486</v>
      </c>
    </row>
    <row r="348" spans="1:59" s="30" customFormat="1" x14ac:dyDescent="0.35">
      <c r="A348" s="12">
        <v>2019</v>
      </c>
      <c r="B348" s="12" t="s">
        <v>451</v>
      </c>
      <c r="C348" s="13" t="s">
        <v>452</v>
      </c>
      <c r="D348" s="14" t="s">
        <v>454</v>
      </c>
      <c r="E348" s="15">
        <v>52886.652491206529</v>
      </c>
      <c r="F348" s="15">
        <v>246361.1</v>
      </c>
      <c r="G348" s="12" t="s">
        <v>62</v>
      </c>
      <c r="H348" s="16">
        <v>4658285</v>
      </c>
      <c r="I348" s="17">
        <f t="shared" si="25"/>
        <v>1</v>
      </c>
      <c r="J348" s="17">
        <v>0</v>
      </c>
      <c r="K348" s="17">
        <v>38.520000000000003</v>
      </c>
      <c r="L348" s="17">
        <v>2.4489999999999998</v>
      </c>
      <c r="M348" s="17">
        <v>2.56</v>
      </c>
      <c r="N348" s="17">
        <v>35.590000000000003</v>
      </c>
      <c r="O348" s="17">
        <v>0</v>
      </c>
      <c r="P348" s="18">
        <v>1584</v>
      </c>
      <c r="Q348" s="18">
        <v>2918</v>
      </c>
      <c r="R348" s="17">
        <v>48115697</v>
      </c>
      <c r="S348" s="17">
        <v>37440</v>
      </c>
      <c r="T348" s="17">
        <v>58712</v>
      </c>
      <c r="U348" s="18">
        <v>2.23</v>
      </c>
      <c r="V348" s="18">
        <v>3.11</v>
      </c>
      <c r="W348" s="18">
        <v>14.61</v>
      </c>
      <c r="X348" s="18">
        <v>2.7</v>
      </c>
      <c r="Y348" s="18">
        <v>0.64</v>
      </c>
      <c r="Z348" s="18">
        <v>2.23</v>
      </c>
      <c r="AA348" s="19">
        <v>3.11</v>
      </c>
      <c r="AB348" s="19">
        <v>14.61</v>
      </c>
      <c r="AC348" s="19">
        <v>2.7</v>
      </c>
      <c r="AD348" s="19">
        <v>0.64</v>
      </c>
      <c r="AE348" s="20">
        <f t="shared" si="26"/>
        <v>1.0162080524270912E-2</v>
      </c>
      <c r="AF348" s="20">
        <f t="shared" si="27"/>
        <v>1.2096238909338039E-2</v>
      </c>
      <c r="AG348" s="20">
        <f t="shared" si="28"/>
        <v>0.96425926049853328</v>
      </c>
      <c r="AH348" s="20">
        <f t="shared" si="29"/>
        <v>0</v>
      </c>
      <c r="AI348" s="20">
        <f t="shared" si="29"/>
        <v>1.8006692586282084E-5</v>
      </c>
      <c r="AJ348" s="21">
        <v>10552220</v>
      </c>
      <c r="AK348" s="21">
        <v>12560634</v>
      </c>
      <c r="AL348" s="21">
        <v>1001278806</v>
      </c>
      <c r="AM348" s="21">
        <v>13981335</v>
      </c>
      <c r="AN348" s="21">
        <v>0</v>
      </c>
      <c r="AO348" s="21">
        <v>18698</v>
      </c>
      <c r="AP348" s="22">
        <v>4</v>
      </c>
      <c r="AQ348" s="22">
        <v>36</v>
      </c>
      <c r="AR348" s="23">
        <v>2095466</v>
      </c>
      <c r="AS348" s="23">
        <v>1232</v>
      </c>
      <c r="AT348" s="24">
        <v>9.8000000000000007</v>
      </c>
      <c r="AU348" s="25">
        <v>120.7</v>
      </c>
      <c r="AV348" s="26">
        <v>4</v>
      </c>
      <c r="AW348" s="26">
        <v>35</v>
      </c>
      <c r="AX348" s="26">
        <v>295153</v>
      </c>
      <c r="AY348" s="26">
        <v>6856</v>
      </c>
      <c r="AZ348" s="27">
        <v>8.91</v>
      </c>
      <c r="BA348" s="28">
        <v>610.86</v>
      </c>
      <c r="BB348" s="29">
        <v>4</v>
      </c>
      <c r="BC348" s="29">
        <v>28</v>
      </c>
      <c r="BD348" s="29">
        <v>19373</v>
      </c>
      <c r="BE348" s="29">
        <v>162796.66</v>
      </c>
      <c r="BF348" s="29">
        <v>5.2293371000000004</v>
      </c>
      <c r="BG348" s="29">
        <v>8513.1862999999994</v>
      </c>
    </row>
    <row r="349" spans="1:59" s="30" customFormat="1" x14ac:dyDescent="0.35">
      <c r="A349" s="12">
        <v>2018</v>
      </c>
      <c r="B349" s="12" t="s">
        <v>451</v>
      </c>
      <c r="C349" s="13" t="s">
        <v>452</v>
      </c>
      <c r="D349" s="14" t="s">
        <v>455</v>
      </c>
      <c r="E349" s="15">
        <v>52572.178927847868</v>
      </c>
      <c r="F349" s="15">
        <v>245220.3</v>
      </c>
      <c r="G349" s="12">
        <v>4.9000000000000004</v>
      </c>
      <c r="H349" s="16">
        <v>4664450</v>
      </c>
      <c r="I349" s="17">
        <f t="shared" si="25"/>
        <v>1</v>
      </c>
      <c r="J349" s="17">
        <v>0</v>
      </c>
      <c r="K349" s="17">
        <v>39.08</v>
      </c>
      <c r="L349" s="17">
        <v>2.6</v>
      </c>
      <c r="M349" s="17">
        <v>3.15</v>
      </c>
      <c r="N349" s="17">
        <v>38.81</v>
      </c>
      <c r="O349" s="17">
        <v>0</v>
      </c>
      <c r="P349" s="18">
        <v>1681</v>
      </c>
      <c r="Q349" s="18">
        <v>3006</v>
      </c>
      <c r="R349" s="17">
        <v>50770285</v>
      </c>
      <c r="S349" s="17">
        <v>51858</v>
      </c>
      <c r="T349" s="17">
        <v>64052</v>
      </c>
      <c r="U349" s="18" t="s">
        <v>62</v>
      </c>
      <c r="V349" s="18">
        <v>3.12</v>
      </c>
      <c r="W349" s="18">
        <v>15.18</v>
      </c>
      <c r="X349" s="18" t="s">
        <v>62</v>
      </c>
      <c r="Y349" s="18" t="s">
        <v>62</v>
      </c>
      <c r="Z349" s="18"/>
      <c r="AA349" s="19">
        <v>3.12</v>
      </c>
      <c r="AB349" s="19">
        <v>15.18</v>
      </c>
      <c r="AC349" s="19">
        <v>3.8713752811270652</v>
      </c>
      <c r="AD349" s="19">
        <v>0.62810595158289428</v>
      </c>
      <c r="AE349" s="20">
        <f t="shared" si="26"/>
        <v>1.7339560692463864E-2</v>
      </c>
      <c r="AF349" s="20">
        <f t="shared" si="27"/>
        <v>1.7689217890737793E-2</v>
      </c>
      <c r="AG349" s="20">
        <f t="shared" si="28"/>
        <v>0.94659930424467187</v>
      </c>
      <c r="AH349" s="20">
        <f t="shared" si="29"/>
        <v>0</v>
      </c>
      <c r="AI349" s="20">
        <f t="shared" si="29"/>
        <v>3.5015537377670732E-5</v>
      </c>
      <c r="AJ349" s="21">
        <v>16219656</v>
      </c>
      <c r="AK349" s="21">
        <v>16546730</v>
      </c>
      <c r="AL349" s="21">
        <v>885461596</v>
      </c>
      <c r="AM349" s="21">
        <v>17152582</v>
      </c>
      <c r="AN349" s="21">
        <v>0</v>
      </c>
      <c r="AO349" s="21">
        <v>32754</v>
      </c>
      <c r="AP349" s="22">
        <v>4</v>
      </c>
      <c r="AQ349" s="22">
        <v>26</v>
      </c>
      <c r="AR349" s="23">
        <v>2085055</v>
      </c>
      <c r="AS349" s="23">
        <v>1282</v>
      </c>
      <c r="AT349" s="24">
        <v>9.59</v>
      </c>
      <c r="AU349" s="25">
        <v>122.86</v>
      </c>
      <c r="AV349" s="26">
        <v>4</v>
      </c>
      <c r="AW349" s="26">
        <v>23</v>
      </c>
      <c r="AX349" s="26">
        <v>292752</v>
      </c>
      <c r="AY349" s="26">
        <v>7028.3904000000002</v>
      </c>
      <c r="AZ349" s="27">
        <v>8.8491491</v>
      </c>
      <c r="BA349" s="28">
        <v>621.95273999999995</v>
      </c>
      <c r="BB349" s="29">
        <v>4</v>
      </c>
      <c r="BC349" s="29">
        <v>21</v>
      </c>
      <c r="BD349" s="29">
        <v>19558</v>
      </c>
      <c r="BE349" s="29">
        <v>159426</v>
      </c>
      <c r="BF349" s="29">
        <v>5.35</v>
      </c>
      <c r="BG349" s="29">
        <v>8532.31</v>
      </c>
    </row>
    <row r="350" spans="1:59" s="30" customFormat="1" x14ac:dyDescent="0.35">
      <c r="A350" s="12">
        <v>2014</v>
      </c>
      <c r="B350" s="12" t="s">
        <v>451</v>
      </c>
      <c r="C350" s="13" t="s">
        <v>452</v>
      </c>
      <c r="D350" s="14" t="s">
        <v>456</v>
      </c>
      <c r="E350" s="15">
        <v>52312.988249089853</v>
      </c>
      <c r="F350" s="15">
        <v>243042.9</v>
      </c>
      <c r="G350" s="12">
        <v>6.4</v>
      </c>
      <c r="H350" s="16">
        <v>4645938</v>
      </c>
      <c r="I350" s="17">
        <f t="shared" si="25"/>
        <v>1</v>
      </c>
      <c r="J350" s="17">
        <v>0</v>
      </c>
      <c r="K350" s="17">
        <v>45.67</v>
      </c>
      <c r="L350" s="17">
        <v>3.117</v>
      </c>
      <c r="M350" s="17">
        <v>4.37</v>
      </c>
      <c r="N350" s="17">
        <v>46.16</v>
      </c>
      <c r="O350" s="17">
        <v>0</v>
      </c>
      <c r="P350" s="18">
        <v>2088</v>
      </c>
      <c r="Q350" s="18">
        <v>2427</v>
      </c>
      <c r="R350" s="17">
        <v>57136509</v>
      </c>
      <c r="S350" s="17">
        <v>87300</v>
      </c>
      <c r="T350" s="17">
        <v>69667</v>
      </c>
      <c r="U350" s="18" t="s">
        <v>62</v>
      </c>
      <c r="V350" s="18" t="s">
        <v>62</v>
      </c>
      <c r="W350" s="18" t="s">
        <v>62</v>
      </c>
      <c r="X350" s="18" t="s">
        <v>62</v>
      </c>
      <c r="Y350" s="18" t="s">
        <v>62</v>
      </c>
      <c r="Z350" s="18"/>
      <c r="AA350" s="19">
        <v>2.322195177698041</v>
      </c>
      <c r="AB350" s="19">
        <v>20.48845299552563</v>
      </c>
      <c r="AC350" s="19">
        <v>4.9924248044436963</v>
      </c>
      <c r="AD350" s="19">
        <v>0.68548682032632846</v>
      </c>
      <c r="AE350" s="20">
        <f t="shared" si="26"/>
        <v>2.5453472003847205E-2</v>
      </c>
      <c r="AF350" s="20">
        <f t="shared" si="27"/>
        <v>1.8736016092860908E-2</v>
      </c>
      <c r="AG350" s="20">
        <f t="shared" si="28"/>
        <v>0.93833673660854999</v>
      </c>
      <c r="AH350" s="20">
        <f t="shared" si="29"/>
        <v>0</v>
      </c>
      <c r="AI350" s="20">
        <f t="shared" si="29"/>
        <v>3.2882272272976078E-5</v>
      </c>
      <c r="AJ350" s="21">
        <v>25264386</v>
      </c>
      <c r="AK350" s="21">
        <v>18596832</v>
      </c>
      <c r="AL350" s="21">
        <v>931366122</v>
      </c>
      <c r="AM350" s="21">
        <v>17311330</v>
      </c>
      <c r="AN350" s="21">
        <v>0</v>
      </c>
      <c r="AO350" s="21">
        <v>32638</v>
      </c>
      <c r="AP350" s="22">
        <v>5</v>
      </c>
      <c r="AQ350" s="22">
        <v>24</v>
      </c>
      <c r="AR350" s="23">
        <v>2026223</v>
      </c>
      <c r="AS350" s="23">
        <v>1291.4292</v>
      </c>
      <c r="AT350" s="24">
        <v>9.5713571000000002</v>
      </c>
      <c r="AU350" s="25">
        <v>123.6073</v>
      </c>
      <c r="AV350" s="26">
        <v>5</v>
      </c>
      <c r="AW350" s="26">
        <v>24</v>
      </c>
      <c r="AX350" s="26">
        <v>297789</v>
      </c>
      <c r="AY350" s="26">
        <v>6854.0631000000003</v>
      </c>
      <c r="AZ350" s="27">
        <v>9.1014999000000003</v>
      </c>
      <c r="BA350" s="28">
        <v>623.82254</v>
      </c>
      <c r="BB350" s="29">
        <v>5</v>
      </c>
      <c r="BC350" s="29">
        <v>21</v>
      </c>
      <c r="BD350" s="29">
        <v>19553</v>
      </c>
      <c r="BE350" s="29">
        <v>147988.14000000001</v>
      </c>
      <c r="BF350" s="29">
        <v>6.0474620000000003</v>
      </c>
      <c r="BG350" s="29">
        <v>8949.5264999999999</v>
      </c>
    </row>
    <row r="351" spans="1:59" s="30" customFormat="1" x14ac:dyDescent="0.35">
      <c r="A351" s="12">
        <v>2012</v>
      </c>
      <c r="B351" s="12" t="s">
        <v>451</v>
      </c>
      <c r="C351" s="13" t="s">
        <v>452</v>
      </c>
      <c r="D351" s="14" t="s">
        <v>457</v>
      </c>
      <c r="E351" s="15">
        <v>52675.634665901212</v>
      </c>
      <c r="F351" s="15">
        <v>242416.8</v>
      </c>
      <c r="G351" s="12">
        <v>7.1</v>
      </c>
      <c r="H351" s="16">
        <v>4602067</v>
      </c>
      <c r="I351" s="17">
        <f t="shared" si="25"/>
        <v>1</v>
      </c>
      <c r="J351" s="17">
        <v>0</v>
      </c>
      <c r="K351" s="17">
        <v>45.77</v>
      </c>
      <c r="L351" s="17">
        <v>3.58</v>
      </c>
      <c r="M351" s="17">
        <v>2.75</v>
      </c>
      <c r="N351" s="17">
        <v>54.99</v>
      </c>
      <c r="O351" s="17">
        <v>0</v>
      </c>
      <c r="P351" s="18">
        <v>1276</v>
      </c>
      <c r="Q351" s="18">
        <v>2847</v>
      </c>
      <c r="R351" s="17">
        <v>60182144</v>
      </c>
      <c r="S351" s="17">
        <v>107877</v>
      </c>
      <c r="T351" s="17">
        <v>74954</v>
      </c>
      <c r="U351" s="18" t="s">
        <v>62</v>
      </c>
      <c r="V351" s="18" t="s">
        <v>62</v>
      </c>
      <c r="W351" s="18" t="s">
        <v>62</v>
      </c>
      <c r="X351" s="18" t="s">
        <v>62</v>
      </c>
      <c r="Y351" s="18" t="s">
        <v>62</v>
      </c>
      <c r="Z351" s="18"/>
      <c r="AA351" s="19">
        <v>2.324237813104427</v>
      </c>
      <c r="AB351" s="19">
        <v>23.49195884567845</v>
      </c>
      <c r="AC351" s="19">
        <v>3.503818060367514</v>
      </c>
      <c r="AD351" s="19">
        <v>0.75442193202762442</v>
      </c>
      <c r="AE351" s="20">
        <f t="shared" si="26"/>
        <v>2.7971119870790987E-2</v>
      </c>
      <c r="AF351" s="20">
        <f t="shared" si="27"/>
        <v>1.1093520115682579E-2</v>
      </c>
      <c r="AG351" s="20">
        <f t="shared" si="28"/>
        <v>0.94606899041236747</v>
      </c>
      <c r="AH351" s="20">
        <f t="shared" si="29"/>
        <v>0</v>
      </c>
      <c r="AI351" s="20">
        <f t="shared" si="29"/>
        <v>1.5276798411728892E-5</v>
      </c>
      <c r="AJ351" s="21">
        <v>29493012</v>
      </c>
      <c r="AK351" s="21">
        <v>11697112</v>
      </c>
      <c r="AL351" s="21">
        <v>997544046</v>
      </c>
      <c r="AM351" s="21">
        <v>15659132</v>
      </c>
      <c r="AN351" s="21">
        <v>0</v>
      </c>
      <c r="AO351" s="21">
        <v>16108</v>
      </c>
      <c r="AP351" s="22">
        <v>5</v>
      </c>
      <c r="AQ351" s="22">
        <v>25</v>
      </c>
      <c r="AR351" s="23">
        <v>1995661</v>
      </c>
      <c r="AS351" s="23">
        <v>1253.828</v>
      </c>
      <c r="AT351" s="24">
        <v>8.3737566000000001</v>
      </c>
      <c r="AU351" s="25">
        <v>104.99251</v>
      </c>
      <c r="AV351" s="26">
        <v>5</v>
      </c>
      <c r="AW351" s="26">
        <v>24</v>
      </c>
      <c r="AX351" s="26">
        <v>279613</v>
      </c>
      <c r="AY351" s="26">
        <v>7225.6813000000002</v>
      </c>
      <c r="AZ351" s="27">
        <v>7.7536687999999998</v>
      </c>
      <c r="BA351" s="28">
        <v>560.25539000000003</v>
      </c>
      <c r="BB351" s="29">
        <v>5</v>
      </c>
      <c r="BC351" s="29">
        <v>20</v>
      </c>
      <c r="BD351" s="29">
        <v>18143</v>
      </c>
      <c r="BE351" s="29">
        <v>139855.76</v>
      </c>
      <c r="BF351" s="29">
        <v>4.7587409000000003</v>
      </c>
      <c r="BG351" s="29">
        <v>6655.3730999999998</v>
      </c>
    </row>
    <row r="352" spans="1:59" s="30" customFormat="1" x14ac:dyDescent="0.35">
      <c r="A352" s="17">
        <v>2009</v>
      </c>
      <c r="B352" s="32" t="s">
        <v>451</v>
      </c>
      <c r="C352" s="13" t="s">
        <v>452</v>
      </c>
      <c r="D352" s="14" t="s">
        <v>458</v>
      </c>
      <c r="E352" s="15">
        <v>53848.565159157617</v>
      </c>
      <c r="F352" s="15">
        <v>241868.79999999999</v>
      </c>
      <c r="G352" s="17">
        <v>6.8</v>
      </c>
      <c r="H352" s="16">
        <v>4491648</v>
      </c>
      <c r="I352" s="17">
        <f t="shared" si="25"/>
        <v>1</v>
      </c>
      <c r="J352" s="17">
        <v>0</v>
      </c>
      <c r="K352" s="17">
        <v>43.33</v>
      </c>
      <c r="L352" s="17">
        <v>2.141</v>
      </c>
      <c r="M352" s="17">
        <v>3.94</v>
      </c>
      <c r="N352" s="17">
        <v>45.86</v>
      </c>
      <c r="O352" s="17">
        <v>0</v>
      </c>
      <c r="P352" s="18">
        <v>1675</v>
      </c>
      <c r="Q352" s="18">
        <v>2664</v>
      </c>
      <c r="R352" s="17">
        <v>53225974</v>
      </c>
      <c r="S352" s="17">
        <v>97719</v>
      </c>
      <c r="T352" s="17">
        <v>69175</v>
      </c>
      <c r="U352" s="18">
        <v>2.52</v>
      </c>
      <c r="V352" s="18">
        <v>2.35</v>
      </c>
      <c r="W352" s="18">
        <v>12.18</v>
      </c>
      <c r="X352" s="18" t="s">
        <v>62</v>
      </c>
      <c r="Y352" s="18">
        <v>0.6</v>
      </c>
      <c r="Z352" s="18">
        <v>2.52</v>
      </c>
      <c r="AA352" s="19">
        <v>2.35</v>
      </c>
      <c r="AB352" s="19">
        <v>12.18</v>
      </c>
      <c r="AC352" s="19">
        <v>4.5973007921271787</v>
      </c>
      <c r="AD352" s="19">
        <v>0.6</v>
      </c>
      <c r="AE352" s="20">
        <f t="shared" si="26"/>
        <v>3.9074867659436574E-2</v>
      </c>
      <c r="AF352" s="20">
        <f t="shared" si="27"/>
        <v>8.8815582226526753E-3</v>
      </c>
      <c r="AG352" s="20">
        <f t="shared" si="28"/>
        <v>0.93116835950934185</v>
      </c>
      <c r="AH352" s="20">
        <f t="shared" si="29"/>
        <v>0</v>
      </c>
      <c r="AI352" s="20">
        <f t="shared" si="29"/>
        <v>2.0387308258273053E-5</v>
      </c>
      <c r="AJ352" s="21">
        <v>31443916</v>
      </c>
      <c r="AK352" s="21">
        <v>7147074</v>
      </c>
      <c r="AL352" s="21">
        <v>749319996</v>
      </c>
      <c r="AM352" s="21">
        <v>16782077</v>
      </c>
      <c r="AN352" s="21">
        <v>0</v>
      </c>
      <c r="AO352" s="21">
        <v>16405.86</v>
      </c>
      <c r="AP352" s="23">
        <v>5</v>
      </c>
      <c r="AQ352" s="23">
        <v>39</v>
      </c>
      <c r="AR352" s="23">
        <v>1946996</v>
      </c>
      <c r="AS352" s="23">
        <v>1273</v>
      </c>
      <c r="AT352" s="24">
        <v>8.1</v>
      </c>
      <c r="AU352" s="31">
        <v>103.19</v>
      </c>
      <c r="AV352" s="26">
        <v>5</v>
      </c>
      <c r="AW352" s="26">
        <v>39</v>
      </c>
      <c r="AX352" s="26">
        <v>269166</v>
      </c>
      <c r="AY352" s="26">
        <v>7214</v>
      </c>
      <c r="AZ352" s="27">
        <v>7.69</v>
      </c>
      <c r="BA352" s="28">
        <v>555.09</v>
      </c>
      <c r="BB352" s="29">
        <v>5</v>
      </c>
      <c r="BC352" s="29">
        <v>28</v>
      </c>
      <c r="BD352" s="29">
        <v>18534</v>
      </c>
      <c r="BE352" s="29">
        <v>115163</v>
      </c>
      <c r="BF352" s="29">
        <v>5.25</v>
      </c>
      <c r="BG352" s="29">
        <v>6050.34</v>
      </c>
    </row>
    <row r="353" spans="1:59" s="30" customFormat="1" x14ac:dyDescent="0.35">
      <c r="A353" s="12">
        <v>2010</v>
      </c>
      <c r="B353" s="12" t="s">
        <v>451</v>
      </c>
      <c r="C353" s="13" t="s">
        <v>452</v>
      </c>
      <c r="D353" s="14" t="s">
        <v>459</v>
      </c>
      <c r="E353" s="15">
        <v>55772.773831121754</v>
      </c>
      <c r="F353" s="15">
        <v>253466.9</v>
      </c>
      <c r="G353" s="12">
        <v>8</v>
      </c>
      <c r="H353" s="16">
        <v>4544635</v>
      </c>
      <c r="I353" s="17">
        <f t="shared" si="25"/>
        <v>1</v>
      </c>
      <c r="J353" s="17">
        <v>0</v>
      </c>
      <c r="K353" s="17">
        <v>44.27</v>
      </c>
      <c r="L353" s="17">
        <v>2.7050000000000001</v>
      </c>
      <c r="M353" s="17">
        <v>4.37</v>
      </c>
      <c r="N353" s="17">
        <v>49.29</v>
      </c>
      <c r="O353" s="17">
        <v>0</v>
      </c>
      <c r="P353" s="18">
        <v>2209</v>
      </c>
      <c r="Q353" s="18">
        <v>2921</v>
      </c>
      <c r="R353" s="17">
        <v>58706086</v>
      </c>
      <c r="S353" s="17">
        <v>125805</v>
      </c>
      <c r="T353" s="17">
        <v>75394</v>
      </c>
      <c r="U353" s="18">
        <v>2.83</v>
      </c>
      <c r="V353" s="18">
        <v>2.4</v>
      </c>
      <c r="W353" s="18" t="s">
        <v>62</v>
      </c>
      <c r="X353" s="18" t="s">
        <v>62</v>
      </c>
      <c r="Y353" s="18">
        <v>0.75</v>
      </c>
      <c r="Z353" s="18">
        <v>2.83</v>
      </c>
      <c r="AA353" s="19">
        <v>2.4</v>
      </c>
      <c r="AB353" s="19">
        <v>17.815786882646659</v>
      </c>
      <c r="AC353" s="19">
        <v>4.9924248044436963</v>
      </c>
      <c r="AD353" s="19">
        <v>0.75</v>
      </c>
      <c r="AE353" s="20">
        <f t="shared" si="26"/>
        <v>3.4630488303619936E-2</v>
      </c>
      <c r="AF353" s="20">
        <f t="shared" si="27"/>
        <v>1.3121294223833197E-2</v>
      </c>
      <c r="AG353" s="20">
        <f t="shared" si="28"/>
        <v>0.93232410530205811</v>
      </c>
      <c r="AH353" s="20">
        <f t="shared" si="29"/>
        <v>0</v>
      </c>
      <c r="AI353" s="20">
        <f t="shared" si="29"/>
        <v>2.3247245331845333E-5</v>
      </c>
      <c r="AJ353" s="21">
        <v>32435258</v>
      </c>
      <c r="AK353" s="21">
        <v>12289534</v>
      </c>
      <c r="AL353" s="21">
        <v>873223982</v>
      </c>
      <c r="AM353" s="21">
        <v>18639347</v>
      </c>
      <c r="AN353" s="21">
        <v>0</v>
      </c>
      <c r="AO353" s="21">
        <v>21773.599999999999</v>
      </c>
      <c r="AP353" s="22">
        <v>5</v>
      </c>
      <c r="AQ353" s="22">
        <v>39</v>
      </c>
      <c r="AR353" s="23">
        <v>1973174</v>
      </c>
      <c r="AS353" s="23">
        <v>1380</v>
      </c>
      <c r="AT353" s="24">
        <v>8.98</v>
      </c>
      <c r="AU353" s="31">
        <v>123.96</v>
      </c>
      <c r="AV353" s="26">
        <v>5</v>
      </c>
      <c r="AW353" s="26">
        <v>38</v>
      </c>
      <c r="AX353" s="26">
        <v>274177</v>
      </c>
      <c r="AY353" s="26">
        <v>7356</v>
      </c>
      <c r="AZ353" s="27">
        <v>8.5</v>
      </c>
      <c r="BA353" s="28">
        <v>625.39</v>
      </c>
      <c r="BB353" s="29">
        <v>5</v>
      </c>
      <c r="BC353" s="29">
        <v>28</v>
      </c>
      <c r="BD353" s="29">
        <v>18128</v>
      </c>
      <c r="BE353" s="29">
        <v>129573</v>
      </c>
      <c r="BF353" s="29">
        <v>5.84</v>
      </c>
      <c r="BG353" s="29">
        <v>7568.84</v>
      </c>
    </row>
    <row r="354" spans="1:59" s="30" customFormat="1" x14ac:dyDescent="0.35">
      <c r="A354" s="12">
        <v>2011</v>
      </c>
      <c r="B354" s="12" t="s">
        <v>451</v>
      </c>
      <c r="C354" s="13" t="s">
        <v>452</v>
      </c>
      <c r="D354" s="14" t="s">
        <v>460</v>
      </c>
      <c r="E354" s="15">
        <v>52714.824646587898</v>
      </c>
      <c r="F354" s="15">
        <v>241235.9</v>
      </c>
      <c r="G354" s="12">
        <v>7.8</v>
      </c>
      <c r="H354" s="16">
        <v>4576244</v>
      </c>
      <c r="I354" s="17">
        <f t="shared" si="25"/>
        <v>1</v>
      </c>
      <c r="J354" s="17">
        <v>0</v>
      </c>
      <c r="K354" s="17">
        <v>45.02</v>
      </c>
      <c r="L354" s="17">
        <v>3.4670000000000001</v>
      </c>
      <c r="M354" s="17">
        <v>4</v>
      </c>
      <c r="N354" s="17">
        <v>55.64</v>
      </c>
      <c r="O354" s="17">
        <v>0</v>
      </c>
      <c r="P354" s="18">
        <v>1685</v>
      </c>
      <c r="Q354" s="18">
        <v>2883</v>
      </c>
      <c r="R354" s="17">
        <v>62680433</v>
      </c>
      <c r="S354" s="17">
        <v>117904</v>
      </c>
      <c r="T354" s="17">
        <v>77683</v>
      </c>
      <c r="U354" s="18" t="s">
        <v>62</v>
      </c>
      <c r="V354" s="18" t="s">
        <v>62</v>
      </c>
      <c r="W354" s="18">
        <v>21.67</v>
      </c>
      <c r="X354" s="18" t="s">
        <v>62</v>
      </c>
      <c r="Y354" s="18" t="s">
        <v>62</v>
      </c>
      <c r="Z354" s="18"/>
      <c r="AA354" s="19">
        <v>2.3089180475565318</v>
      </c>
      <c r="AB354" s="19">
        <v>21.67</v>
      </c>
      <c r="AC354" s="19">
        <v>4.6524343752411106</v>
      </c>
      <c r="AD354" s="19">
        <v>0.75949643062398253</v>
      </c>
      <c r="AE354" s="20">
        <f t="shared" si="26"/>
        <v>3.3708406410165606E-2</v>
      </c>
      <c r="AF354" s="20">
        <f t="shared" si="27"/>
        <v>1.7837484083727352E-2</v>
      </c>
      <c r="AG354" s="20">
        <f t="shared" si="28"/>
        <v>0.93168609707367123</v>
      </c>
      <c r="AH354" s="20">
        <f t="shared" si="29"/>
        <v>0</v>
      </c>
      <c r="AI354" s="20">
        <f t="shared" si="29"/>
        <v>1.6991237148972853E-5</v>
      </c>
      <c r="AJ354" s="21">
        <v>33434638</v>
      </c>
      <c r="AK354" s="21">
        <v>17692614</v>
      </c>
      <c r="AL354" s="21">
        <v>924119254</v>
      </c>
      <c r="AM354" s="21">
        <v>16614975</v>
      </c>
      <c r="AN354" s="21">
        <v>0</v>
      </c>
      <c r="AO354" s="21">
        <v>16853.240000000002</v>
      </c>
      <c r="AP354" s="22">
        <v>5</v>
      </c>
      <c r="AQ354" s="22">
        <v>38</v>
      </c>
      <c r="AR354" s="23">
        <v>1979175</v>
      </c>
      <c r="AS354" s="23">
        <v>1348</v>
      </c>
      <c r="AT354" s="24">
        <v>8.9600000000000009</v>
      </c>
      <c r="AU354" s="25">
        <v>120.84</v>
      </c>
      <c r="AV354" s="26">
        <v>5</v>
      </c>
      <c r="AW354" s="26">
        <v>37</v>
      </c>
      <c r="AX354" s="26">
        <v>277004</v>
      </c>
      <c r="AY354" s="26">
        <v>7305</v>
      </c>
      <c r="AZ354" s="27">
        <v>8.44</v>
      </c>
      <c r="BA354" s="28">
        <v>616.84</v>
      </c>
      <c r="BB354" s="29">
        <v>5</v>
      </c>
      <c r="BC354" s="29">
        <v>27</v>
      </c>
      <c r="BD354" s="29">
        <v>18090</v>
      </c>
      <c r="BE354" s="29">
        <v>138467</v>
      </c>
      <c r="BF354" s="29">
        <v>5.69</v>
      </c>
      <c r="BG354" s="29">
        <v>7880.02</v>
      </c>
    </row>
    <row r="355" spans="1:59" s="30" customFormat="1" x14ac:dyDescent="0.35">
      <c r="A355" s="12">
        <v>2019</v>
      </c>
      <c r="B355" s="12" t="s">
        <v>461</v>
      </c>
      <c r="C355" s="13" t="s">
        <v>462</v>
      </c>
      <c r="D355" s="14" t="s">
        <v>463</v>
      </c>
      <c r="E355" s="15">
        <v>56903.201904311929</v>
      </c>
      <c r="F355" s="15">
        <v>239910.5</v>
      </c>
      <c r="G355" s="12" t="s">
        <v>62</v>
      </c>
      <c r="H355" s="16">
        <v>4216116</v>
      </c>
      <c r="I355" s="17">
        <f t="shared" si="25"/>
        <v>0</v>
      </c>
      <c r="J355" s="17">
        <v>1</v>
      </c>
      <c r="K355" s="17">
        <v>38.520000000000003</v>
      </c>
      <c r="L355" s="17">
        <v>2.4489999999999998</v>
      </c>
      <c r="M355" s="17">
        <v>2.56</v>
      </c>
      <c r="N355" s="17">
        <v>35.590000000000003</v>
      </c>
      <c r="O355" s="17">
        <v>0</v>
      </c>
      <c r="P355" s="18">
        <v>5426</v>
      </c>
      <c r="Q355" s="18">
        <v>213</v>
      </c>
      <c r="R355" s="17">
        <v>11028600</v>
      </c>
      <c r="S355" s="17">
        <v>7303</v>
      </c>
      <c r="T355" s="17">
        <v>15096</v>
      </c>
      <c r="U355" s="18" t="s">
        <v>62</v>
      </c>
      <c r="V355" s="18" t="s">
        <v>62</v>
      </c>
      <c r="W355" s="18" t="s">
        <v>62</v>
      </c>
      <c r="X355" s="18" t="s">
        <v>62</v>
      </c>
      <c r="Y355" s="18"/>
      <c r="Z355" s="18"/>
      <c r="AA355" s="19">
        <v>2.176146746141439</v>
      </c>
      <c r="AB355" s="19">
        <v>16.155101142605361</v>
      </c>
      <c r="AC355" s="19">
        <v>3.3292283805067271</v>
      </c>
      <c r="AD355" s="19">
        <v>0.60296766622862785</v>
      </c>
      <c r="AE355" s="20">
        <f t="shared" si="26"/>
        <v>1.0322421987432152E-2</v>
      </c>
      <c r="AF355" s="20">
        <f t="shared" si="27"/>
        <v>1.0094953352923129E-4</v>
      </c>
      <c r="AG355" s="20">
        <f t="shared" si="28"/>
        <v>0.98956526193195704</v>
      </c>
      <c r="AH355" s="20">
        <f t="shared" si="29"/>
        <v>1.1366547081549536E-5</v>
      </c>
      <c r="AI355" s="20">
        <f t="shared" si="29"/>
        <v>0</v>
      </c>
      <c r="AJ355" s="21">
        <v>2998680</v>
      </c>
      <c r="AK355" s="21">
        <v>29326</v>
      </c>
      <c r="AL355" s="21">
        <v>287470282</v>
      </c>
      <c r="AM355" s="21">
        <v>0</v>
      </c>
      <c r="AN355" s="21">
        <v>3302</v>
      </c>
      <c r="AO355" s="21">
        <v>0</v>
      </c>
      <c r="AP355" s="22">
        <v>3</v>
      </c>
      <c r="AQ355" s="22">
        <v>40</v>
      </c>
      <c r="AR355" s="23">
        <v>1763783</v>
      </c>
      <c r="AS355" s="23">
        <v>911</v>
      </c>
      <c r="AT355" s="24">
        <v>11.01</v>
      </c>
      <c r="AU355" s="25">
        <v>100.35</v>
      </c>
      <c r="AV355" s="26">
        <v>3</v>
      </c>
      <c r="AW355" s="26">
        <v>41</v>
      </c>
      <c r="AX355" s="26">
        <v>240488</v>
      </c>
      <c r="AY355" s="26">
        <v>5691</v>
      </c>
      <c r="AZ355" s="27">
        <v>8.85</v>
      </c>
      <c r="BA355" s="28">
        <v>503.5</v>
      </c>
      <c r="BB355" s="29">
        <v>3</v>
      </c>
      <c r="BC355" s="29">
        <v>36</v>
      </c>
      <c r="BD355" s="29">
        <v>25169</v>
      </c>
      <c r="BE355" s="29">
        <v>48565.987000000001</v>
      </c>
      <c r="BF355" s="29">
        <v>5.8556274999999998</v>
      </c>
      <c r="BG355" s="29">
        <v>2843.8433</v>
      </c>
    </row>
    <row r="356" spans="1:59" s="30" customFormat="1" x14ac:dyDescent="0.35">
      <c r="A356" s="12">
        <v>2017</v>
      </c>
      <c r="B356" s="12" t="s">
        <v>451</v>
      </c>
      <c r="C356" s="13" t="s">
        <v>452</v>
      </c>
      <c r="D356" s="14" t="s">
        <v>464</v>
      </c>
      <c r="E356" s="15">
        <v>51315.250339508137</v>
      </c>
      <c r="F356" s="15">
        <v>239830.7</v>
      </c>
      <c r="G356" s="12">
        <v>5.0999999999999996</v>
      </c>
      <c r="H356" s="16">
        <v>4673673</v>
      </c>
      <c r="I356" s="17">
        <f t="shared" si="25"/>
        <v>1</v>
      </c>
      <c r="J356" s="17">
        <v>0</v>
      </c>
      <c r="K356" s="17">
        <v>39.08</v>
      </c>
      <c r="L356" s="17">
        <v>2.23</v>
      </c>
      <c r="M356" s="17">
        <v>2.99</v>
      </c>
      <c r="N356" s="17">
        <v>38.799999999999997</v>
      </c>
      <c r="O356" s="17">
        <v>0</v>
      </c>
      <c r="P356" s="18">
        <v>1166</v>
      </c>
      <c r="Q356" s="18">
        <v>2747</v>
      </c>
      <c r="R356" s="17">
        <v>49960621</v>
      </c>
      <c r="S356" s="17">
        <v>53964</v>
      </c>
      <c r="T356" s="17">
        <v>58654</v>
      </c>
      <c r="U356" s="18">
        <v>2.48</v>
      </c>
      <c r="V356" s="18" t="s">
        <v>62</v>
      </c>
      <c r="W356" s="18" t="s">
        <v>62</v>
      </c>
      <c r="X356" s="18" t="s">
        <v>62</v>
      </c>
      <c r="Y356" s="18" t="s">
        <v>62</v>
      </c>
      <c r="Z356" s="18">
        <v>2.48</v>
      </c>
      <c r="AA356" s="19">
        <v>2.1875855044172008</v>
      </c>
      <c r="AB356" s="19">
        <v>14.73443638842941</v>
      </c>
      <c r="AC356" s="19">
        <v>3.7243523928232452</v>
      </c>
      <c r="AD356" s="19">
        <v>0.62802788237371954</v>
      </c>
      <c r="AE356" s="20">
        <f t="shared" si="26"/>
        <v>1.8729720582259985E-2</v>
      </c>
      <c r="AF356" s="20">
        <f t="shared" si="27"/>
        <v>1.9578237708999028E-2</v>
      </c>
      <c r="AG356" s="20">
        <f t="shared" si="28"/>
        <v>0.94447929359201499</v>
      </c>
      <c r="AH356" s="20">
        <f t="shared" si="29"/>
        <v>0</v>
      </c>
      <c r="AI356" s="20">
        <f t="shared" si="29"/>
        <v>2.6051492723821317E-5</v>
      </c>
      <c r="AJ356" s="21">
        <v>16793234</v>
      </c>
      <c r="AK356" s="21">
        <v>17554022</v>
      </c>
      <c r="AL356" s="21">
        <v>846828532</v>
      </c>
      <c r="AM356" s="21">
        <v>15409745</v>
      </c>
      <c r="AN356" s="21">
        <v>0</v>
      </c>
      <c r="AO356" s="21">
        <v>23358</v>
      </c>
      <c r="AP356" s="22">
        <v>4</v>
      </c>
      <c r="AQ356" s="22">
        <v>23</v>
      </c>
      <c r="AR356" s="23">
        <v>2073615</v>
      </c>
      <c r="AS356" s="23">
        <v>1186.8146999999999</v>
      </c>
      <c r="AT356" s="24">
        <v>9.7350700999999997</v>
      </c>
      <c r="AU356" s="25">
        <v>115.53724</v>
      </c>
      <c r="AV356" s="26">
        <v>4</v>
      </c>
      <c r="AW356" s="26">
        <v>23</v>
      </c>
      <c r="AX356" s="26">
        <v>291404</v>
      </c>
      <c r="AY356" s="26">
        <v>7006.4094999999998</v>
      </c>
      <c r="AZ356" s="27">
        <v>8.9488599000000004</v>
      </c>
      <c r="BA356" s="28">
        <v>626.99377000000004</v>
      </c>
      <c r="BB356" s="29">
        <v>4</v>
      </c>
      <c r="BC356" s="29">
        <v>20</v>
      </c>
      <c r="BD356" s="29">
        <v>19611</v>
      </c>
      <c r="BE356" s="29">
        <v>157907.49</v>
      </c>
      <c r="BF356" s="29">
        <v>5.4786470999999999</v>
      </c>
      <c r="BG356" s="29">
        <v>8651.1941000000006</v>
      </c>
    </row>
    <row r="357" spans="1:59" s="30" customFormat="1" x14ac:dyDescent="0.35">
      <c r="A357" s="12">
        <v>2015</v>
      </c>
      <c r="B357" s="12" t="s">
        <v>451</v>
      </c>
      <c r="C357" s="13" t="s">
        <v>452</v>
      </c>
      <c r="D357" s="14" t="s">
        <v>465</v>
      </c>
      <c r="E357" s="15">
        <v>51335.805157833791</v>
      </c>
      <c r="F357" s="15">
        <v>239584.1</v>
      </c>
      <c r="G357" s="12">
        <v>6.3</v>
      </c>
      <c r="H357" s="16">
        <v>4666998</v>
      </c>
      <c r="I357" s="17">
        <f t="shared" si="25"/>
        <v>1</v>
      </c>
      <c r="J357" s="17">
        <v>0</v>
      </c>
      <c r="K357" s="17">
        <v>42.6</v>
      </c>
      <c r="L357" s="17">
        <v>1.8220000000000001</v>
      </c>
      <c r="M357" s="17">
        <v>2.62</v>
      </c>
      <c r="N357" s="17">
        <v>44.13</v>
      </c>
      <c r="O357" s="17">
        <v>0</v>
      </c>
      <c r="P357" s="18">
        <v>1516</v>
      </c>
      <c r="Q357" s="18">
        <v>2984</v>
      </c>
      <c r="R357" s="17">
        <v>56298932</v>
      </c>
      <c r="S357" s="17">
        <v>69367</v>
      </c>
      <c r="T357" s="17">
        <v>70532</v>
      </c>
      <c r="U357" s="18" t="s">
        <v>62</v>
      </c>
      <c r="V357" s="18" t="s">
        <v>62</v>
      </c>
      <c r="W357" s="18">
        <v>12.53</v>
      </c>
      <c r="X357" s="18" t="s">
        <v>62</v>
      </c>
      <c r="Y357" s="18">
        <v>0.8</v>
      </c>
      <c r="Z357" s="18"/>
      <c r="AA357" s="19">
        <v>2.25948627072199</v>
      </c>
      <c r="AB357" s="19">
        <v>12.53</v>
      </c>
      <c r="AC357" s="19">
        <v>3.3843619636206599</v>
      </c>
      <c r="AD357" s="19">
        <v>0.8</v>
      </c>
      <c r="AE357" s="20">
        <f t="shared" si="26"/>
        <v>1.9273674153750354E-2</v>
      </c>
      <c r="AF357" s="20">
        <f t="shared" si="27"/>
        <v>1.3822990561805523E-2</v>
      </c>
      <c r="AG357" s="20">
        <f t="shared" si="28"/>
        <v>0.95315773051873065</v>
      </c>
      <c r="AH357" s="20">
        <f t="shared" si="29"/>
        <v>0</v>
      </c>
      <c r="AI357" s="20">
        <f t="shared" si="29"/>
        <v>3.5815772889693166E-5</v>
      </c>
      <c r="AJ357" s="21">
        <v>21510280</v>
      </c>
      <c r="AK357" s="21">
        <v>15427074</v>
      </c>
      <c r="AL357" s="21">
        <v>1063766540</v>
      </c>
      <c r="AM357" s="21">
        <v>15300736</v>
      </c>
      <c r="AN357" s="21">
        <v>0</v>
      </c>
      <c r="AO357" s="21">
        <v>39972</v>
      </c>
      <c r="AP357" s="22">
        <v>5</v>
      </c>
      <c r="AQ357" s="22">
        <v>24</v>
      </c>
      <c r="AR357" s="23">
        <v>2043760</v>
      </c>
      <c r="AS357" s="23">
        <v>1286.2449999999999</v>
      </c>
      <c r="AT357" s="24">
        <v>9.3312988000000008</v>
      </c>
      <c r="AU357" s="25">
        <v>120.02336</v>
      </c>
      <c r="AV357" s="26">
        <v>5</v>
      </c>
      <c r="AW357" s="26">
        <v>24</v>
      </c>
      <c r="AX357" s="26">
        <v>298170</v>
      </c>
      <c r="AY357" s="26">
        <v>6985.9974000000002</v>
      </c>
      <c r="AZ357" s="27">
        <v>8.6648370999999997</v>
      </c>
      <c r="BA357" s="28">
        <v>605.32529</v>
      </c>
      <c r="BB357" s="29">
        <v>5</v>
      </c>
      <c r="BC357" s="29">
        <v>21</v>
      </c>
      <c r="BD357" s="29">
        <v>19646</v>
      </c>
      <c r="BE357" s="29">
        <v>148983.54999999999</v>
      </c>
      <c r="BF357" s="29">
        <v>5.4120816999999999</v>
      </c>
      <c r="BG357" s="29">
        <v>8063.1112000000003</v>
      </c>
    </row>
    <row r="358" spans="1:59" s="30" customFormat="1" x14ac:dyDescent="0.35">
      <c r="A358" s="12">
        <v>2020</v>
      </c>
      <c r="B358" s="12" t="s">
        <v>461</v>
      </c>
      <c r="C358" s="13" t="s">
        <v>462</v>
      </c>
      <c r="D358" s="14" t="s">
        <v>466</v>
      </c>
      <c r="E358" s="15">
        <v>56088.627764897785</v>
      </c>
      <c r="F358" s="15">
        <v>237670.39999999999</v>
      </c>
      <c r="G358" s="12" t="s">
        <v>62</v>
      </c>
      <c r="H358" s="16">
        <v>4237408</v>
      </c>
      <c r="I358" s="17">
        <f t="shared" si="25"/>
        <v>0</v>
      </c>
      <c r="J358" s="17">
        <v>1</v>
      </c>
      <c r="K358" s="17">
        <v>36.130000000000003</v>
      </c>
      <c r="L358" s="17">
        <v>1.891</v>
      </c>
      <c r="M358" s="17">
        <v>2.0299999999999998</v>
      </c>
      <c r="N358" s="17">
        <v>33.270000000000003</v>
      </c>
      <c r="O358" s="17">
        <v>0</v>
      </c>
      <c r="P358" s="18">
        <v>5042</v>
      </c>
      <c r="Q358" s="18">
        <v>253</v>
      </c>
      <c r="R358" s="17">
        <v>9371318</v>
      </c>
      <c r="S358" s="17">
        <v>6105</v>
      </c>
      <c r="T358" s="17">
        <v>15070</v>
      </c>
      <c r="U358" s="18" t="s">
        <v>62</v>
      </c>
      <c r="V358" s="18" t="s">
        <v>62</v>
      </c>
      <c r="W358" s="18" t="s">
        <v>62</v>
      </c>
      <c r="X358" s="18" t="s">
        <v>62</v>
      </c>
      <c r="Y358" s="18" t="s">
        <v>62</v>
      </c>
      <c r="Z358" s="18"/>
      <c r="AA358" s="19">
        <v>2.127327759928813</v>
      </c>
      <c r="AB358" s="19">
        <v>12.535325193609101</v>
      </c>
      <c r="AC358" s="19">
        <v>2.8422150630003218</v>
      </c>
      <c r="AD358" s="19">
        <v>0.5848556097000881</v>
      </c>
      <c r="AE358" s="20">
        <f t="shared" si="26"/>
        <v>7.498352750507112E-3</v>
      </c>
      <c r="AF358" s="20">
        <f t="shared" si="27"/>
        <v>3.2579695444915659E-5</v>
      </c>
      <c r="AG358" s="20">
        <f t="shared" si="28"/>
        <v>0.99245625180839758</v>
      </c>
      <c r="AH358" s="20">
        <f t="shared" si="29"/>
        <v>1.2815745650370933E-5</v>
      </c>
      <c r="AI358" s="20">
        <f t="shared" si="29"/>
        <v>0</v>
      </c>
      <c r="AJ358" s="21">
        <v>1970580</v>
      </c>
      <c r="AK358" s="21">
        <v>8562</v>
      </c>
      <c r="AL358" s="21">
        <v>260819210</v>
      </c>
      <c r="AM358" s="21">
        <v>0</v>
      </c>
      <c r="AN358" s="21">
        <v>3368</v>
      </c>
      <c r="AO358" s="21">
        <v>0</v>
      </c>
      <c r="AP358" s="22">
        <v>1</v>
      </c>
      <c r="AQ358" s="22">
        <v>1</v>
      </c>
      <c r="AR358" s="23">
        <v>1785131</v>
      </c>
      <c r="AS358" s="23">
        <v>916.27314000000001</v>
      </c>
      <c r="AT358" s="24">
        <v>11.167035</v>
      </c>
      <c r="AU358" s="25">
        <v>102.32053999999999</v>
      </c>
      <c r="AV358" s="26">
        <v>3</v>
      </c>
      <c r="AW358" s="26">
        <v>24</v>
      </c>
      <c r="AX358" s="26">
        <v>239645</v>
      </c>
      <c r="AY358" s="26">
        <v>5476.4735000000001</v>
      </c>
      <c r="AZ358" s="27">
        <v>9.0033694000000004</v>
      </c>
      <c r="BA358" s="28">
        <v>493.06713999999999</v>
      </c>
      <c r="BB358" s="29">
        <v>3</v>
      </c>
      <c r="BC358" s="29">
        <v>23</v>
      </c>
      <c r="BD358" s="29">
        <v>26353</v>
      </c>
      <c r="BE358" s="29">
        <v>49383.315000000002</v>
      </c>
      <c r="BF358" s="29">
        <v>5.6961870000000001</v>
      </c>
      <c r="BG358" s="29">
        <v>2812.9659000000001</v>
      </c>
    </row>
    <row r="359" spans="1:59" s="30" customFormat="1" x14ac:dyDescent="0.35">
      <c r="A359" s="12">
        <v>2019</v>
      </c>
      <c r="B359" s="12" t="s">
        <v>467</v>
      </c>
      <c r="C359" s="13" t="s">
        <v>468</v>
      </c>
      <c r="D359" s="14" t="s">
        <v>469</v>
      </c>
      <c r="E359" s="15">
        <v>46049.849332125043</v>
      </c>
      <c r="F359" s="15">
        <v>237511.4</v>
      </c>
      <c r="G359" s="12" t="s">
        <v>62</v>
      </c>
      <c r="H359" s="16">
        <v>5157702</v>
      </c>
      <c r="I359" s="17">
        <f t="shared" si="25"/>
        <v>0</v>
      </c>
      <c r="J359" s="17">
        <v>1</v>
      </c>
      <c r="K359" s="17">
        <v>38.520000000000003</v>
      </c>
      <c r="L359" s="17">
        <v>2.4489999999999998</v>
      </c>
      <c r="M359" s="17">
        <v>2.56</v>
      </c>
      <c r="N359" s="17">
        <v>35.590000000000003</v>
      </c>
      <c r="O359" s="17">
        <v>0</v>
      </c>
      <c r="P359" s="18">
        <v>2336</v>
      </c>
      <c r="Q359" s="18">
        <v>2300</v>
      </c>
      <c r="R359" s="17">
        <v>25109972</v>
      </c>
      <c r="S359" s="17">
        <v>21129</v>
      </c>
      <c r="T359" s="17">
        <v>13237</v>
      </c>
      <c r="U359" s="18" t="s">
        <v>62</v>
      </c>
      <c r="V359" s="18" t="s">
        <v>62</v>
      </c>
      <c r="W359" s="18" t="s">
        <v>62</v>
      </c>
      <c r="X359" s="18">
        <v>3.18</v>
      </c>
      <c r="Y359" s="18">
        <v>0.62</v>
      </c>
      <c r="Z359" s="18"/>
      <c r="AA359" s="19">
        <v>2.176146746141439</v>
      </c>
      <c r="AB359" s="19">
        <v>16.155101142605361</v>
      </c>
      <c r="AC359" s="19">
        <v>3.18</v>
      </c>
      <c r="AD359" s="19">
        <v>0.62</v>
      </c>
      <c r="AE359" s="20">
        <f t="shared" si="26"/>
        <v>2.9614014924301661E-2</v>
      </c>
      <c r="AF359" s="20">
        <f t="shared" si="27"/>
        <v>7.2329897912082873E-4</v>
      </c>
      <c r="AG359" s="20">
        <f t="shared" si="28"/>
        <v>0.83813300637781896</v>
      </c>
      <c r="AH359" s="20">
        <f t="shared" si="29"/>
        <v>0</v>
      </c>
      <c r="AI359" s="20">
        <f t="shared" si="29"/>
        <v>0</v>
      </c>
      <c r="AJ359" s="21">
        <v>12631646</v>
      </c>
      <c r="AK359" s="21">
        <v>308518</v>
      </c>
      <c r="AL359" s="21">
        <v>357499632</v>
      </c>
      <c r="AM359" s="21">
        <v>56103043</v>
      </c>
      <c r="AN359" s="21">
        <v>0</v>
      </c>
      <c r="AO359" s="21">
        <v>0</v>
      </c>
      <c r="AP359" s="22">
        <v>4</v>
      </c>
      <c r="AQ359" s="22">
        <v>47</v>
      </c>
      <c r="AR359" s="23">
        <v>2330903</v>
      </c>
      <c r="AS359" s="23">
        <v>1114</v>
      </c>
      <c r="AT359" s="24">
        <v>12.99</v>
      </c>
      <c r="AU359" s="25">
        <v>144.72999999999999</v>
      </c>
      <c r="AV359" s="26">
        <v>4</v>
      </c>
      <c r="AW359" s="26">
        <v>47</v>
      </c>
      <c r="AX359" s="26">
        <v>385285</v>
      </c>
      <c r="AY359" s="26">
        <v>4795</v>
      </c>
      <c r="AZ359" s="27">
        <v>10.58</v>
      </c>
      <c r="BA359" s="28">
        <v>507.11</v>
      </c>
      <c r="BB359" s="29">
        <v>4</v>
      </c>
      <c r="BC359" s="29">
        <v>34</v>
      </c>
      <c r="BD359" s="29">
        <v>3703</v>
      </c>
      <c r="BE359" s="29">
        <v>604854.96</v>
      </c>
      <c r="BF359" s="29">
        <v>6.1132090999999997</v>
      </c>
      <c r="BG359" s="29">
        <v>36976.048999999999</v>
      </c>
    </row>
    <row r="360" spans="1:59" s="30" customFormat="1" x14ac:dyDescent="0.35">
      <c r="A360" s="17">
        <v>2008</v>
      </c>
      <c r="B360" s="32" t="s">
        <v>451</v>
      </c>
      <c r="C360" s="13" t="s">
        <v>452</v>
      </c>
      <c r="D360" s="14" t="s">
        <v>470</v>
      </c>
      <c r="E360" s="15">
        <v>53445.384668451923</v>
      </c>
      <c r="F360" s="15">
        <v>237061.6</v>
      </c>
      <c r="G360" s="17">
        <v>4.9000000000000004</v>
      </c>
      <c r="H360" s="16">
        <v>4435586</v>
      </c>
      <c r="I360" s="17">
        <f t="shared" si="25"/>
        <v>1</v>
      </c>
      <c r="J360" s="17">
        <v>0</v>
      </c>
      <c r="K360" s="17">
        <v>40.69</v>
      </c>
      <c r="L360" s="17">
        <v>2.9830000000000001</v>
      </c>
      <c r="M360" s="17">
        <v>8.86</v>
      </c>
      <c r="N360" s="17">
        <v>45.88</v>
      </c>
      <c r="O360" s="17">
        <v>0</v>
      </c>
      <c r="P360" s="18">
        <v>1669</v>
      </c>
      <c r="Q360" s="18">
        <v>2527</v>
      </c>
      <c r="R360" s="17">
        <v>54735872</v>
      </c>
      <c r="S360" s="17">
        <v>92639</v>
      </c>
      <c r="T360" s="17">
        <v>74034</v>
      </c>
      <c r="U360" s="18">
        <v>4.5599999999999996</v>
      </c>
      <c r="V360" s="18">
        <v>2.36</v>
      </c>
      <c r="W360" s="18">
        <v>15.72</v>
      </c>
      <c r="X360" s="18" t="s">
        <v>62</v>
      </c>
      <c r="Y360" s="18">
        <v>0.5</v>
      </c>
      <c r="Z360" s="18">
        <v>4.5599999999999996</v>
      </c>
      <c r="AA360" s="19">
        <v>2.36</v>
      </c>
      <c r="AB360" s="19">
        <v>15.72</v>
      </c>
      <c r="AC360" s="19">
        <v>9.1182546074696553</v>
      </c>
      <c r="AD360" s="19">
        <v>0.5</v>
      </c>
      <c r="AE360" s="20">
        <f t="shared" si="26"/>
        <v>3.9233417428470689E-2</v>
      </c>
      <c r="AF360" s="20">
        <f t="shared" si="27"/>
        <v>1.0546025395481599E-2</v>
      </c>
      <c r="AG360" s="20">
        <f t="shared" si="28"/>
        <v>0.93175364163907293</v>
      </c>
      <c r="AH360" s="20">
        <f t="shared" si="29"/>
        <v>0</v>
      </c>
      <c r="AI360" s="20">
        <f t="shared" si="29"/>
        <v>1.6526548825761432E-5</v>
      </c>
      <c r="AJ360" s="21">
        <v>32685294</v>
      </c>
      <c r="AK360" s="21">
        <v>8785876</v>
      </c>
      <c r="AL360" s="21">
        <v>776242390</v>
      </c>
      <c r="AM360" s="21">
        <v>15370988</v>
      </c>
      <c r="AN360" s="21">
        <v>0</v>
      </c>
      <c r="AO360" s="21">
        <v>13768.24</v>
      </c>
      <c r="AP360" s="23">
        <v>5</v>
      </c>
      <c r="AQ360" s="23">
        <v>39</v>
      </c>
      <c r="AR360" s="23">
        <v>1919826</v>
      </c>
      <c r="AS360" s="23">
        <v>1252</v>
      </c>
      <c r="AT360" s="24">
        <v>10.284306830130946</v>
      </c>
      <c r="AU360" s="25">
        <v>128.77000000000001</v>
      </c>
      <c r="AV360" s="26">
        <v>5</v>
      </c>
      <c r="AW360" s="26">
        <v>39</v>
      </c>
      <c r="AX360" s="26">
        <v>265230</v>
      </c>
      <c r="AY360" s="26">
        <v>7207</v>
      </c>
      <c r="AZ360" s="27">
        <v>10.123057379929188</v>
      </c>
      <c r="BA360" s="28">
        <v>729.61</v>
      </c>
      <c r="BB360" s="29">
        <v>5</v>
      </c>
      <c r="BC360" s="29">
        <v>28</v>
      </c>
      <c r="BD360" s="29">
        <v>20299</v>
      </c>
      <c r="BE360" s="29">
        <v>110562</v>
      </c>
      <c r="BF360" s="29">
        <v>7.9412612059325838</v>
      </c>
      <c r="BG360" s="29">
        <v>8780.0300000000007</v>
      </c>
    </row>
    <row r="361" spans="1:59" s="30" customFormat="1" x14ac:dyDescent="0.35">
      <c r="A361" s="12">
        <v>2013</v>
      </c>
      <c r="B361" s="12" t="s">
        <v>451</v>
      </c>
      <c r="C361" s="13" t="s">
        <v>452</v>
      </c>
      <c r="D361" s="14" t="s">
        <v>471</v>
      </c>
      <c r="E361" s="15">
        <v>51119.813058252847</v>
      </c>
      <c r="F361" s="15">
        <v>236482.3</v>
      </c>
      <c r="G361" s="12">
        <v>6.7</v>
      </c>
      <c r="H361" s="16">
        <v>4626040</v>
      </c>
      <c r="I361" s="17">
        <f t="shared" si="25"/>
        <v>1</v>
      </c>
      <c r="J361" s="17">
        <v>0</v>
      </c>
      <c r="K361" s="17">
        <v>45.02</v>
      </c>
      <c r="L361" s="17">
        <v>3.4830000000000001</v>
      </c>
      <c r="M361" s="17">
        <v>3.73</v>
      </c>
      <c r="N361" s="17">
        <v>51.99</v>
      </c>
      <c r="O361" s="17">
        <v>0</v>
      </c>
      <c r="P361" s="18">
        <v>1807</v>
      </c>
      <c r="Q361" s="18">
        <v>2521</v>
      </c>
      <c r="R361" s="17">
        <v>58273713</v>
      </c>
      <c r="S361" s="17">
        <v>111206</v>
      </c>
      <c r="T361" s="17">
        <v>74649</v>
      </c>
      <c r="U361" s="18">
        <v>2.73</v>
      </c>
      <c r="V361" s="18">
        <v>2.9</v>
      </c>
      <c r="W361" s="18">
        <v>21.99</v>
      </c>
      <c r="X361" s="18">
        <v>3.87</v>
      </c>
      <c r="Y361" s="18">
        <v>0.91</v>
      </c>
      <c r="Z361" s="18">
        <v>2.73</v>
      </c>
      <c r="AA361" s="19">
        <v>2.9</v>
      </c>
      <c r="AB361" s="19">
        <v>21.99</v>
      </c>
      <c r="AC361" s="19">
        <v>3.87</v>
      </c>
      <c r="AD361" s="19">
        <v>0.91</v>
      </c>
      <c r="AE361" s="20">
        <f t="shared" si="26"/>
        <v>2.8158344900771931E-2</v>
      </c>
      <c r="AF361" s="20">
        <f t="shared" si="27"/>
        <v>1.8529830233728204E-2</v>
      </c>
      <c r="AG361" s="20">
        <f t="shared" si="28"/>
        <v>0.93595602229421726</v>
      </c>
      <c r="AH361" s="20">
        <f t="shared" si="29"/>
        <v>0</v>
      </c>
      <c r="AI361" s="20">
        <f t="shared" si="29"/>
        <v>4.2691990749360179E-5</v>
      </c>
      <c r="AJ361" s="21">
        <v>27574922</v>
      </c>
      <c r="AK361" s="21">
        <v>18145904</v>
      </c>
      <c r="AL361" s="21">
        <v>916563612</v>
      </c>
      <c r="AM361" s="21">
        <v>16954394</v>
      </c>
      <c r="AN361" s="21">
        <v>0</v>
      </c>
      <c r="AO361" s="21">
        <v>41807.440000000002</v>
      </c>
      <c r="AP361" s="22">
        <v>5</v>
      </c>
      <c r="AQ361" s="22">
        <v>25</v>
      </c>
      <c r="AR361" s="23">
        <v>2011044</v>
      </c>
      <c r="AS361" s="23">
        <v>1272.5234</v>
      </c>
      <c r="AT361" s="24">
        <v>9.4287097000000006</v>
      </c>
      <c r="AU361" s="25">
        <v>119.98254</v>
      </c>
      <c r="AV361" s="26">
        <v>5</v>
      </c>
      <c r="AW361" s="26">
        <v>24</v>
      </c>
      <c r="AX361" s="26">
        <v>281835</v>
      </c>
      <c r="AY361" s="26">
        <v>7171.4375</v>
      </c>
      <c r="AZ361" s="27">
        <v>8.9633233000000008</v>
      </c>
      <c r="BA361" s="28">
        <v>642.79912999999999</v>
      </c>
      <c r="BB361" s="29">
        <v>5</v>
      </c>
      <c r="BC361" s="29">
        <v>20</v>
      </c>
      <c r="BD361" s="29">
        <v>19019</v>
      </c>
      <c r="BE361" s="29">
        <v>135099.28</v>
      </c>
      <c r="BF361" s="29">
        <v>5.9203105999999996</v>
      </c>
      <c r="BG361" s="29">
        <v>7998.2969000000003</v>
      </c>
    </row>
    <row r="362" spans="1:59" s="30" customFormat="1" x14ac:dyDescent="0.35">
      <c r="A362" s="12">
        <v>2016</v>
      </c>
      <c r="B362" s="12" t="s">
        <v>451</v>
      </c>
      <c r="C362" s="13" t="s">
        <v>452</v>
      </c>
      <c r="D362" s="14" t="s">
        <v>472</v>
      </c>
      <c r="E362" s="15">
        <v>50317.622324861266</v>
      </c>
      <c r="F362" s="15">
        <v>235554.2</v>
      </c>
      <c r="G362" s="12">
        <v>6.1</v>
      </c>
      <c r="H362" s="16">
        <v>4681346</v>
      </c>
      <c r="I362" s="17">
        <f t="shared" si="25"/>
        <v>1</v>
      </c>
      <c r="J362" s="17">
        <v>0</v>
      </c>
      <c r="K362" s="17">
        <v>40.39</v>
      </c>
      <c r="L362" s="17">
        <v>1.702</v>
      </c>
      <c r="M362" s="17">
        <v>2.52</v>
      </c>
      <c r="N362" s="17">
        <v>42.43</v>
      </c>
      <c r="O362" s="17">
        <v>0</v>
      </c>
      <c r="P362" s="18">
        <v>1367</v>
      </c>
      <c r="Q362" s="18">
        <v>2977</v>
      </c>
      <c r="R362" s="17">
        <v>53161910</v>
      </c>
      <c r="S362" s="17">
        <v>57675</v>
      </c>
      <c r="T362" s="17">
        <v>66405</v>
      </c>
      <c r="U362" s="18">
        <v>2.12</v>
      </c>
      <c r="V362" s="18" t="s">
        <v>62</v>
      </c>
      <c r="W362" s="18" t="s">
        <v>62</v>
      </c>
      <c r="X362" s="18">
        <v>2.68</v>
      </c>
      <c r="Y362" s="18">
        <v>0.57999999999999996</v>
      </c>
      <c r="Z362" s="18">
        <v>2.12</v>
      </c>
      <c r="AA362" s="19">
        <v>2.2143440282408582</v>
      </c>
      <c r="AB362" s="19">
        <v>11.309272049594229</v>
      </c>
      <c r="AC362" s="19">
        <v>2.68</v>
      </c>
      <c r="AD362" s="19">
        <v>0.57999999999999996</v>
      </c>
      <c r="AE362" s="20">
        <f t="shared" si="26"/>
        <v>1.6886191535773167E-2</v>
      </c>
      <c r="AF362" s="20">
        <f t="shared" si="27"/>
        <v>1.7924203799783531E-2</v>
      </c>
      <c r="AG362" s="20">
        <f t="shared" si="28"/>
        <v>0.94826113049401428</v>
      </c>
      <c r="AH362" s="20">
        <f t="shared" si="29"/>
        <v>0</v>
      </c>
      <c r="AI362" s="20">
        <f t="shared" si="29"/>
        <v>2.1900307179752823E-5</v>
      </c>
      <c r="AJ362" s="21">
        <v>17131148</v>
      </c>
      <c r="AK362" s="21">
        <v>18184218</v>
      </c>
      <c r="AL362" s="21">
        <v>962016908</v>
      </c>
      <c r="AM362" s="21">
        <v>17151826</v>
      </c>
      <c r="AN362" s="21">
        <v>0</v>
      </c>
      <c r="AO362" s="21">
        <v>22218</v>
      </c>
      <c r="AP362" s="22">
        <v>4</v>
      </c>
      <c r="AQ362" s="22">
        <v>26</v>
      </c>
      <c r="AR362" s="23">
        <v>2059699</v>
      </c>
      <c r="AS362" s="23">
        <v>1240.0706</v>
      </c>
      <c r="AT362" s="24">
        <v>9.3375413999999992</v>
      </c>
      <c r="AU362" s="25">
        <v>115.79210999999999</v>
      </c>
      <c r="AV362" s="26">
        <v>4</v>
      </c>
      <c r="AW362" s="26">
        <v>23</v>
      </c>
      <c r="AX362" s="26">
        <v>289780</v>
      </c>
      <c r="AY362" s="26">
        <v>7159.3717999999999</v>
      </c>
      <c r="AZ362" s="27">
        <v>8.5933659000000002</v>
      </c>
      <c r="BA362" s="28">
        <v>615.23100999999997</v>
      </c>
      <c r="BB362" s="29">
        <v>4</v>
      </c>
      <c r="BC362" s="29">
        <v>20</v>
      </c>
      <c r="BD362" s="29">
        <v>19231</v>
      </c>
      <c r="BE362" s="29">
        <v>155541.63</v>
      </c>
      <c r="BF362" s="29">
        <v>5.0761887999999997</v>
      </c>
      <c r="BG362" s="29">
        <v>7895.5865999999996</v>
      </c>
    </row>
    <row r="363" spans="1:59" s="30" customFormat="1" x14ac:dyDescent="0.35">
      <c r="A363" s="12">
        <v>2018</v>
      </c>
      <c r="B363" s="12" t="s">
        <v>461</v>
      </c>
      <c r="C363" s="13" t="s">
        <v>462</v>
      </c>
      <c r="D363" s="14" t="s">
        <v>473</v>
      </c>
      <c r="E363" s="15">
        <v>56007.212077433025</v>
      </c>
      <c r="F363" s="15">
        <v>234308.3</v>
      </c>
      <c r="G363" s="12">
        <v>4.2</v>
      </c>
      <c r="H363" s="16">
        <v>4183538</v>
      </c>
      <c r="I363" s="17">
        <f t="shared" si="25"/>
        <v>0</v>
      </c>
      <c r="J363" s="17">
        <v>1</v>
      </c>
      <c r="K363" s="17">
        <v>39.08</v>
      </c>
      <c r="L363" s="17">
        <v>2.6</v>
      </c>
      <c r="M363" s="17">
        <v>3.15</v>
      </c>
      <c r="N363" s="17">
        <v>38.81</v>
      </c>
      <c r="O363" s="17">
        <v>0</v>
      </c>
      <c r="P363" s="18">
        <v>5057</v>
      </c>
      <c r="Q363" s="18">
        <v>286</v>
      </c>
      <c r="R363" s="17">
        <v>8799510</v>
      </c>
      <c r="S363" s="17">
        <v>6039</v>
      </c>
      <c r="T363" s="17">
        <v>11810</v>
      </c>
      <c r="U363" s="18" t="s">
        <v>62</v>
      </c>
      <c r="V363" s="18">
        <v>2.34</v>
      </c>
      <c r="W363" s="18">
        <v>17.239999999999998</v>
      </c>
      <c r="X363" s="18">
        <v>2.23</v>
      </c>
      <c r="Y363" s="18"/>
      <c r="Z363" s="18"/>
      <c r="AA363" s="19">
        <v>2.34</v>
      </c>
      <c r="AB363" s="19">
        <v>17.239999999999998</v>
      </c>
      <c r="AC363" s="19">
        <v>2.23</v>
      </c>
      <c r="AD363" s="19">
        <v>0.62810595158289428</v>
      </c>
      <c r="AE363" s="20">
        <f t="shared" si="26"/>
        <v>7.245840651437005E-3</v>
      </c>
      <c r="AF363" s="20">
        <f t="shared" si="27"/>
        <v>6.9648186912426151E-5</v>
      </c>
      <c r="AG363" s="20">
        <f t="shared" si="28"/>
        <v>0.99267156612204366</v>
      </c>
      <c r="AH363" s="20">
        <f t="shared" si="29"/>
        <v>1.2945039606898208E-5</v>
      </c>
      <c r="AI363" s="20">
        <f t="shared" si="29"/>
        <v>0</v>
      </c>
      <c r="AJ363" s="21">
        <v>1795642</v>
      </c>
      <c r="AK363" s="21">
        <v>17260</v>
      </c>
      <c r="AL363" s="21">
        <v>246000822</v>
      </c>
      <c r="AM363" s="21">
        <v>0</v>
      </c>
      <c r="AN363" s="21">
        <v>3208</v>
      </c>
      <c r="AO363" s="21">
        <v>0</v>
      </c>
      <c r="AP363" s="22">
        <v>3</v>
      </c>
      <c r="AQ363" s="22">
        <v>40</v>
      </c>
      <c r="AR363" s="23">
        <v>1750240</v>
      </c>
      <c r="AS363" s="23">
        <v>901</v>
      </c>
      <c r="AT363" s="24">
        <v>10.98</v>
      </c>
      <c r="AU363" s="25">
        <v>99</v>
      </c>
      <c r="AV363" s="26">
        <v>3</v>
      </c>
      <c r="AW363" s="26">
        <v>37</v>
      </c>
      <c r="AX363" s="26">
        <v>237942</v>
      </c>
      <c r="AY363" s="26">
        <v>5768.2218999999996</v>
      </c>
      <c r="AZ363" s="27">
        <v>8.9118876</v>
      </c>
      <c r="BA363" s="28">
        <v>514.05745000000002</v>
      </c>
      <c r="BB363" s="29">
        <v>3</v>
      </c>
      <c r="BC363" s="29">
        <v>33</v>
      </c>
      <c r="BD363" s="29">
        <v>24885</v>
      </c>
      <c r="BE363" s="29">
        <v>46618</v>
      </c>
      <c r="BF363" s="29">
        <v>5.86</v>
      </c>
      <c r="BG363" s="29">
        <v>2733.58</v>
      </c>
    </row>
    <row r="364" spans="1:59" s="30" customFormat="1" x14ac:dyDescent="0.35">
      <c r="A364" s="17">
        <v>2007</v>
      </c>
      <c r="B364" s="32" t="s">
        <v>451</v>
      </c>
      <c r="C364" s="13" t="s">
        <v>452</v>
      </c>
      <c r="D364" s="14" t="s">
        <v>474</v>
      </c>
      <c r="E364" s="15">
        <v>53528.068615345022</v>
      </c>
      <c r="F364" s="15">
        <v>234216.4</v>
      </c>
      <c r="G364" s="17">
        <v>4.3</v>
      </c>
      <c r="H364" s="16">
        <v>4375581</v>
      </c>
      <c r="I364" s="17">
        <f t="shared" si="25"/>
        <v>1</v>
      </c>
      <c r="J364" s="17">
        <v>0</v>
      </c>
      <c r="K364" s="17" t="s">
        <v>62</v>
      </c>
      <c r="L364" s="17">
        <v>2.286</v>
      </c>
      <c r="M364" s="17">
        <v>6.97</v>
      </c>
      <c r="N364" s="17">
        <v>32.78</v>
      </c>
      <c r="O364" s="17">
        <v>0</v>
      </c>
      <c r="P364" s="18">
        <v>1557</v>
      </c>
      <c r="Q364" s="18">
        <v>2680</v>
      </c>
      <c r="R364" s="17">
        <v>54836301</v>
      </c>
      <c r="S364" s="17">
        <v>105086</v>
      </c>
      <c r="T364" s="17">
        <v>87517</v>
      </c>
      <c r="U364" s="18">
        <v>3.48</v>
      </c>
      <c r="V364" s="18">
        <v>2.13</v>
      </c>
      <c r="W364" s="18">
        <v>14.3</v>
      </c>
      <c r="X364" s="18" t="s">
        <v>62</v>
      </c>
      <c r="Y364" s="18">
        <v>0.55000000000000004</v>
      </c>
      <c r="Z364" s="18">
        <v>3.48</v>
      </c>
      <c r="AA364" s="19">
        <v>2.13</v>
      </c>
      <c r="AB364" s="19">
        <v>14.3</v>
      </c>
      <c r="AC364" s="19">
        <v>7.3815467393807772</v>
      </c>
      <c r="AD364" s="19">
        <v>0.55000000000000004</v>
      </c>
      <c r="AE364" s="20">
        <f t="shared" si="26"/>
        <v>3.7870040792414537E-2</v>
      </c>
      <c r="AF364" s="20">
        <f t="shared" si="27"/>
        <v>1.1354726087737391E-2</v>
      </c>
      <c r="AG364" s="20">
        <f t="shared" si="28"/>
        <v>0.92983443106188968</v>
      </c>
      <c r="AH364" s="20">
        <f t="shared" si="29"/>
        <v>0</v>
      </c>
      <c r="AI364" s="20">
        <f t="shared" si="29"/>
        <v>2.8311504855023777E-5</v>
      </c>
      <c r="AJ364" s="21">
        <v>30925458</v>
      </c>
      <c r="AK364" s="21">
        <v>9272504</v>
      </c>
      <c r="AL364" s="21">
        <v>759322014</v>
      </c>
      <c r="AM364" s="21">
        <v>17077572</v>
      </c>
      <c r="AN364" s="21">
        <v>0</v>
      </c>
      <c r="AO364" s="21">
        <v>23119.759999999998</v>
      </c>
      <c r="AP364" s="23">
        <v>5</v>
      </c>
      <c r="AQ364" s="23">
        <v>40</v>
      </c>
      <c r="AR364" s="23">
        <v>1885657</v>
      </c>
      <c r="AS364" s="23">
        <v>1276</v>
      </c>
      <c r="AT364" s="24">
        <v>9.37332786846871</v>
      </c>
      <c r="AU364" s="25">
        <v>119.62</v>
      </c>
      <c r="AV364" s="26">
        <v>5</v>
      </c>
      <c r="AW364" s="26">
        <v>40</v>
      </c>
      <c r="AX364" s="26">
        <v>261148</v>
      </c>
      <c r="AY364" s="26">
        <v>7303</v>
      </c>
      <c r="AZ364" s="27">
        <v>9.1264239781876295</v>
      </c>
      <c r="BA364" s="28">
        <v>666.54</v>
      </c>
      <c r="BB364" s="29">
        <v>5</v>
      </c>
      <c r="BC364" s="29">
        <v>29</v>
      </c>
      <c r="BD364" s="29">
        <v>21336</v>
      </c>
      <c r="BE364" s="29">
        <v>108576</v>
      </c>
      <c r="BF364" s="29">
        <v>6.7727340061724899</v>
      </c>
      <c r="BG364" s="29">
        <v>7353.53</v>
      </c>
    </row>
    <row r="365" spans="1:59" s="30" customFormat="1" x14ac:dyDescent="0.35">
      <c r="A365" s="12">
        <v>2020</v>
      </c>
      <c r="B365" s="12" t="s">
        <v>467</v>
      </c>
      <c r="C365" s="13" t="s">
        <v>468</v>
      </c>
      <c r="D365" s="14" t="s">
        <v>475</v>
      </c>
      <c r="E365" s="15">
        <v>44894.046406129703</v>
      </c>
      <c r="F365" s="15">
        <v>233712.3</v>
      </c>
      <c r="G365" s="12" t="s">
        <v>62</v>
      </c>
      <c r="H365" s="16">
        <v>5205864</v>
      </c>
      <c r="I365" s="17">
        <f t="shared" si="25"/>
        <v>0</v>
      </c>
      <c r="J365" s="17">
        <v>1</v>
      </c>
      <c r="K365" s="17">
        <v>36.130000000000003</v>
      </c>
      <c r="L365" s="17">
        <v>1.891</v>
      </c>
      <c r="M365" s="17">
        <v>2.0299999999999998</v>
      </c>
      <c r="N365" s="17">
        <v>33.270000000000003</v>
      </c>
      <c r="O365" s="17">
        <v>0</v>
      </c>
      <c r="P365" s="18">
        <v>2164</v>
      </c>
      <c r="Q365" s="18">
        <v>1957</v>
      </c>
      <c r="R365" s="17">
        <v>23080516</v>
      </c>
      <c r="S365" s="17">
        <v>19080</v>
      </c>
      <c r="T365" s="17">
        <v>11292</v>
      </c>
      <c r="U365" s="18" t="s">
        <v>62</v>
      </c>
      <c r="V365" s="18" t="s">
        <v>62</v>
      </c>
      <c r="W365" s="18" t="s">
        <v>62</v>
      </c>
      <c r="X365" s="18" t="s">
        <v>62</v>
      </c>
      <c r="Y365" s="18">
        <v>0.61</v>
      </c>
      <c r="Z365" s="18"/>
      <c r="AA365" s="19">
        <v>2.127327759928813</v>
      </c>
      <c r="AB365" s="19">
        <v>12.535325193609101</v>
      </c>
      <c r="AC365" s="19">
        <v>2.8422150630003218</v>
      </c>
      <c r="AD365" s="19">
        <v>0.61</v>
      </c>
      <c r="AE365" s="20">
        <f t="shared" si="26"/>
        <v>2.9166208522180787E-2</v>
      </c>
      <c r="AF365" s="20">
        <f t="shared" si="27"/>
        <v>7.1679730806970172E-4</v>
      </c>
      <c r="AG365" s="20">
        <f t="shared" si="28"/>
        <v>0.9701169941697495</v>
      </c>
      <c r="AH365" s="20">
        <f t="shared" si="29"/>
        <v>0</v>
      </c>
      <c r="AI365" s="20">
        <f t="shared" si="29"/>
        <v>0</v>
      </c>
      <c r="AJ365" s="21">
        <v>10819288</v>
      </c>
      <c r="AK365" s="21">
        <v>265898</v>
      </c>
      <c r="AL365" s="21">
        <v>359867658</v>
      </c>
      <c r="AM365" s="21">
        <v>0</v>
      </c>
      <c r="AN365" s="21">
        <v>0</v>
      </c>
      <c r="AO365" s="21">
        <v>0</v>
      </c>
      <c r="AP365" s="22">
        <v>1</v>
      </c>
      <c r="AQ365" s="22">
        <v>1</v>
      </c>
      <c r="AR365" s="23">
        <v>2377020</v>
      </c>
      <c r="AS365" s="23">
        <v>1080.6955</v>
      </c>
      <c r="AT365" s="24">
        <v>12.784295</v>
      </c>
      <c r="AU365" s="25">
        <v>138.1593</v>
      </c>
      <c r="AV365" s="26">
        <v>4</v>
      </c>
      <c r="AW365" s="26">
        <v>31</v>
      </c>
      <c r="AX365" s="26">
        <v>395288</v>
      </c>
      <c r="AY365" s="26">
        <v>4392.2347</v>
      </c>
      <c r="AZ365" s="27">
        <v>10.351004</v>
      </c>
      <c r="BA365" s="28">
        <v>454.64039000000002</v>
      </c>
      <c r="BB365" s="29">
        <v>4</v>
      </c>
      <c r="BC365" s="29">
        <v>27</v>
      </c>
      <c r="BD365" s="29">
        <v>3714</v>
      </c>
      <c r="BE365" s="29">
        <v>562663.5</v>
      </c>
      <c r="BF365" s="29">
        <v>5.9786925999999996</v>
      </c>
      <c r="BG365" s="29">
        <v>33639.921000000002</v>
      </c>
    </row>
    <row r="366" spans="1:59" s="30" customFormat="1" x14ac:dyDescent="0.35">
      <c r="A366" s="12">
        <v>2018</v>
      </c>
      <c r="B366" s="12" t="s">
        <v>467</v>
      </c>
      <c r="C366" s="13" t="s">
        <v>468</v>
      </c>
      <c r="D366" s="14" t="s">
        <v>476</v>
      </c>
      <c r="E366" s="15">
        <v>45498.204726042488</v>
      </c>
      <c r="F366" s="15">
        <v>231663.3</v>
      </c>
      <c r="G366" s="12">
        <v>3.4</v>
      </c>
      <c r="H366" s="16">
        <v>5091702</v>
      </c>
      <c r="I366" s="17">
        <f t="shared" si="25"/>
        <v>0</v>
      </c>
      <c r="J366" s="17">
        <v>1</v>
      </c>
      <c r="K366" s="17">
        <v>39.08</v>
      </c>
      <c r="L366" s="17">
        <v>2.6</v>
      </c>
      <c r="M366" s="17">
        <v>3.15</v>
      </c>
      <c r="N366" s="17">
        <v>38.81</v>
      </c>
      <c r="O366" s="17">
        <v>0</v>
      </c>
      <c r="P366" s="18">
        <v>2612</v>
      </c>
      <c r="Q366" s="18">
        <v>2258</v>
      </c>
      <c r="R366" s="17">
        <v>28874166</v>
      </c>
      <c r="S366" s="17">
        <v>18072</v>
      </c>
      <c r="T366" s="17">
        <v>15220</v>
      </c>
      <c r="U366" s="18" t="s">
        <v>62</v>
      </c>
      <c r="V366" s="18">
        <v>3.33</v>
      </c>
      <c r="W366" s="18">
        <v>17.22</v>
      </c>
      <c r="X366" s="18">
        <v>4.18</v>
      </c>
      <c r="Y366" s="18">
        <v>0.65</v>
      </c>
      <c r="Z366" s="18"/>
      <c r="AA366" s="19">
        <v>3.33</v>
      </c>
      <c r="AB366" s="19">
        <v>17.22</v>
      </c>
      <c r="AC366" s="19">
        <v>4.18</v>
      </c>
      <c r="AD366" s="19">
        <v>0.65</v>
      </c>
      <c r="AE366" s="20">
        <f t="shared" si="26"/>
        <v>3.9777025745938735E-2</v>
      </c>
      <c r="AF366" s="20">
        <f t="shared" si="27"/>
        <v>2.9727048332721701E-3</v>
      </c>
      <c r="AG366" s="20">
        <f t="shared" si="28"/>
        <v>0.82851878334179863</v>
      </c>
      <c r="AH366" s="20">
        <f t="shared" si="29"/>
        <v>0</v>
      </c>
      <c r="AI366" s="20">
        <f t="shared" si="29"/>
        <v>0</v>
      </c>
      <c r="AJ366" s="21">
        <v>16288978</v>
      </c>
      <c r="AK366" s="21">
        <v>1217344</v>
      </c>
      <c r="AL366" s="21">
        <v>339284398</v>
      </c>
      <c r="AM366" s="21">
        <v>52716469</v>
      </c>
      <c r="AN366" s="21">
        <v>0</v>
      </c>
      <c r="AO366" s="21">
        <v>0</v>
      </c>
      <c r="AP366" s="22">
        <v>4</v>
      </c>
      <c r="AQ366" s="22">
        <v>43</v>
      </c>
      <c r="AR366" s="23">
        <v>2290200</v>
      </c>
      <c r="AS366" s="23">
        <v>1159</v>
      </c>
      <c r="AT366" s="24">
        <v>12.44</v>
      </c>
      <c r="AU366" s="25">
        <v>144.19999999999999</v>
      </c>
      <c r="AV366" s="26">
        <v>4</v>
      </c>
      <c r="AW366" s="26">
        <v>40</v>
      </c>
      <c r="AX366" s="26">
        <v>376842</v>
      </c>
      <c r="AY366" s="26">
        <v>4916.4798000000001</v>
      </c>
      <c r="AZ366" s="27">
        <v>10.109114999999999</v>
      </c>
      <c r="BA366" s="28">
        <v>497.01261</v>
      </c>
      <c r="BB366" s="29">
        <v>4</v>
      </c>
      <c r="BC366" s="29">
        <v>32</v>
      </c>
      <c r="BD366" s="29">
        <v>4573</v>
      </c>
      <c r="BE366" s="29">
        <v>504811</v>
      </c>
      <c r="BF366" s="29">
        <v>6.1</v>
      </c>
      <c r="BG366" s="29">
        <v>30794.639999999999</v>
      </c>
    </row>
    <row r="367" spans="1:59" s="30" customFormat="1" x14ac:dyDescent="0.35">
      <c r="A367" s="12">
        <v>2020</v>
      </c>
      <c r="B367" s="12" t="s">
        <v>451</v>
      </c>
      <c r="C367" s="13" t="s">
        <v>452</v>
      </c>
      <c r="D367" s="14" t="s">
        <v>477</v>
      </c>
      <c r="E367" s="15">
        <v>49199.330722272964</v>
      </c>
      <c r="F367" s="15">
        <v>228825.3</v>
      </c>
      <c r="G367" s="12" t="s">
        <v>62</v>
      </c>
      <c r="H367" s="16">
        <v>4650984</v>
      </c>
      <c r="I367" s="17">
        <f t="shared" si="25"/>
        <v>1</v>
      </c>
      <c r="J367" s="17">
        <v>0</v>
      </c>
      <c r="K367" s="17">
        <v>36.130000000000003</v>
      </c>
      <c r="L367" s="17">
        <v>1.891</v>
      </c>
      <c r="M367" s="17">
        <v>2.0299999999999998</v>
      </c>
      <c r="N367" s="17">
        <v>33.270000000000003</v>
      </c>
      <c r="O367" s="17">
        <v>0</v>
      </c>
      <c r="P367" s="18">
        <v>1336</v>
      </c>
      <c r="Q367" s="18">
        <v>2856</v>
      </c>
      <c r="R367" s="17">
        <v>44416755</v>
      </c>
      <c r="S367" s="17">
        <v>24936</v>
      </c>
      <c r="T367" s="17">
        <v>54273</v>
      </c>
      <c r="U367" s="18">
        <v>1.91</v>
      </c>
      <c r="V367" s="18">
        <v>4.79</v>
      </c>
      <c r="W367" s="18">
        <v>9.15</v>
      </c>
      <c r="X367" s="18" t="s">
        <v>62</v>
      </c>
      <c r="Y367" s="18">
        <v>0.55000000000000004</v>
      </c>
      <c r="Z367" s="18">
        <v>1.91</v>
      </c>
      <c r="AA367" s="19">
        <v>4.79</v>
      </c>
      <c r="AB367" s="19">
        <v>9.15</v>
      </c>
      <c r="AC367" s="19">
        <v>2.8422150630003218</v>
      </c>
      <c r="AD367" s="19">
        <v>0.55000000000000004</v>
      </c>
      <c r="AE367" s="20">
        <f t="shared" si="26"/>
        <v>5.2772784142189159E-3</v>
      </c>
      <c r="AF367" s="20">
        <f t="shared" si="27"/>
        <v>1.2705965535152859E-2</v>
      </c>
      <c r="AG367" s="20">
        <f t="shared" si="28"/>
        <v>0.98199928367502776</v>
      </c>
      <c r="AH367" s="20">
        <f t="shared" si="29"/>
        <v>0</v>
      </c>
      <c r="AI367" s="20">
        <f t="shared" si="29"/>
        <v>1.7472375600441514E-5</v>
      </c>
      <c r="AJ367" s="21">
        <v>5472884</v>
      </c>
      <c r="AK367" s="21">
        <v>13176920</v>
      </c>
      <c r="AL367" s="21">
        <v>1018397694</v>
      </c>
      <c r="AM367" s="21">
        <v>0</v>
      </c>
      <c r="AN367" s="21">
        <v>0</v>
      </c>
      <c r="AO367" s="21">
        <v>18120</v>
      </c>
      <c r="AP367" s="22">
        <v>1</v>
      </c>
      <c r="AQ367" s="22">
        <v>1</v>
      </c>
      <c r="AR367" s="23">
        <v>2112928</v>
      </c>
      <c r="AS367" s="23">
        <v>1200.5751</v>
      </c>
      <c r="AT367" s="24">
        <v>9.6679256999999996</v>
      </c>
      <c r="AU367" s="25">
        <v>116.07071000000001</v>
      </c>
      <c r="AV367" s="26">
        <v>4</v>
      </c>
      <c r="AW367" s="26">
        <v>20</v>
      </c>
      <c r="AX367" s="26">
        <v>296222</v>
      </c>
      <c r="AY367" s="26">
        <v>6301.2166999999999</v>
      </c>
      <c r="AZ367" s="27">
        <v>8.8513988999999995</v>
      </c>
      <c r="BA367" s="28">
        <v>557.74581999999998</v>
      </c>
      <c r="BB367" s="29">
        <v>4</v>
      </c>
      <c r="BC367" s="29">
        <v>19</v>
      </c>
      <c r="BD367" s="29">
        <v>19276</v>
      </c>
      <c r="BE367" s="29">
        <v>156828.95000000001</v>
      </c>
      <c r="BF367" s="29">
        <v>4.8804303999999998</v>
      </c>
      <c r="BG367" s="29">
        <v>7653.9276</v>
      </c>
    </row>
    <row r="368" spans="1:59" s="30" customFormat="1" x14ac:dyDescent="0.35">
      <c r="A368" s="12">
        <v>2017</v>
      </c>
      <c r="B368" s="12" t="s">
        <v>461</v>
      </c>
      <c r="C368" s="13" t="s">
        <v>462</v>
      </c>
      <c r="D368" s="14" t="s">
        <v>478</v>
      </c>
      <c r="E368" s="15">
        <v>54381.121762768686</v>
      </c>
      <c r="F368" s="15">
        <v>225534.5</v>
      </c>
      <c r="G368" s="12">
        <v>4.0999999999999996</v>
      </c>
      <c r="H368" s="16">
        <v>4147294</v>
      </c>
      <c r="I368" s="17">
        <f t="shared" si="25"/>
        <v>0</v>
      </c>
      <c r="J368" s="17">
        <v>1</v>
      </c>
      <c r="K368" s="17">
        <v>39.08</v>
      </c>
      <c r="L368" s="17">
        <v>2.23</v>
      </c>
      <c r="M368" s="17">
        <v>2.99</v>
      </c>
      <c r="N368" s="17">
        <v>38.799999999999997</v>
      </c>
      <c r="O368" s="17">
        <v>0</v>
      </c>
      <c r="P368" s="18">
        <v>5370</v>
      </c>
      <c r="Q368" s="18">
        <v>350</v>
      </c>
      <c r="R368" s="17">
        <v>7990904</v>
      </c>
      <c r="S368" s="17">
        <v>7037</v>
      </c>
      <c r="T368" s="17">
        <v>12179</v>
      </c>
      <c r="U368" s="18">
        <v>2.63</v>
      </c>
      <c r="V368" s="18" t="s">
        <v>62</v>
      </c>
      <c r="W368" s="18" t="s">
        <v>62</v>
      </c>
      <c r="X368" s="18">
        <v>2.4500000000000002</v>
      </c>
      <c r="Y368" s="18"/>
      <c r="Z368" s="18">
        <v>2.63</v>
      </c>
      <c r="AA368" s="19">
        <v>2.1875855044172008</v>
      </c>
      <c r="AB368" s="19">
        <v>14.73443638842941</v>
      </c>
      <c r="AC368" s="19">
        <v>2.4500000000000002</v>
      </c>
      <c r="AD368" s="19">
        <v>0.62802788237371954</v>
      </c>
      <c r="AE368" s="20">
        <f t="shared" si="26"/>
        <v>9.8367042240907199E-3</v>
      </c>
      <c r="AF368" s="20">
        <f t="shared" si="27"/>
        <v>1.7348866426794546E-4</v>
      </c>
      <c r="AG368" s="20">
        <f t="shared" si="28"/>
        <v>0.98997447992625054</v>
      </c>
      <c r="AH368" s="20">
        <f t="shared" si="29"/>
        <v>1.5327185390808093E-5</v>
      </c>
      <c r="AI368" s="20">
        <f t="shared" si="29"/>
        <v>0</v>
      </c>
      <c r="AJ368" s="21">
        <v>2062044</v>
      </c>
      <c r="AK368" s="21">
        <v>36368</v>
      </c>
      <c r="AL368" s="21">
        <v>207525904</v>
      </c>
      <c r="AM368" s="21">
        <v>0</v>
      </c>
      <c r="AN368" s="21">
        <v>3213</v>
      </c>
      <c r="AO368" s="21">
        <v>0</v>
      </c>
      <c r="AP368" s="22">
        <v>3</v>
      </c>
      <c r="AQ368" s="22">
        <v>37</v>
      </c>
      <c r="AR368" s="23">
        <v>1725884</v>
      </c>
      <c r="AS368" s="23">
        <v>968.87208999999996</v>
      </c>
      <c r="AT368" s="24">
        <v>10.657391000000001</v>
      </c>
      <c r="AU368" s="25">
        <v>103.25649</v>
      </c>
      <c r="AV368" s="26">
        <v>3</v>
      </c>
      <c r="AW368" s="26">
        <v>37</v>
      </c>
      <c r="AX368" s="26">
        <v>233823</v>
      </c>
      <c r="AY368" s="26">
        <v>5905.7327999999998</v>
      </c>
      <c r="AZ368" s="27">
        <v>8.8559699999999992</v>
      </c>
      <c r="BA368" s="28">
        <v>523.00993000000005</v>
      </c>
      <c r="BB368" s="29">
        <v>3</v>
      </c>
      <c r="BC368" s="29">
        <v>33</v>
      </c>
      <c r="BD368" s="29">
        <v>24383</v>
      </c>
      <c r="BE368" s="29">
        <v>45734.771000000001</v>
      </c>
      <c r="BF368" s="29">
        <v>5.9846601000000001</v>
      </c>
      <c r="BG368" s="29">
        <v>2737.0706</v>
      </c>
    </row>
    <row r="369" spans="1:59" s="30" customFormat="1" x14ac:dyDescent="0.35">
      <c r="A369" s="12">
        <v>2019</v>
      </c>
      <c r="B369" s="12" t="s">
        <v>479</v>
      </c>
      <c r="C369" s="13" t="s">
        <v>480</v>
      </c>
      <c r="D369" s="14" t="s">
        <v>481</v>
      </c>
      <c r="E369" s="15">
        <v>45832.559930643351</v>
      </c>
      <c r="F369" s="15">
        <v>224944.6</v>
      </c>
      <c r="G369" s="12" t="s">
        <v>62</v>
      </c>
      <c r="H369" s="16">
        <v>4907965</v>
      </c>
      <c r="I369" s="17">
        <f t="shared" si="25"/>
        <v>1</v>
      </c>
      <c r="J369" s="17">
        <v>0</v>
      </c>
      <c r="K369" s="17">
        <v>38.520000000000003</v>
      </c>
      <c r="L369" s="17">
        <v>2.4489999999999998</v>
      </c>
      <c r="M369" s="17">
        <v>2.56</v>
      </c>
      <c r="N369" s="17">
        <v>35.590000000000003</v>
      </c>
      <c r="O369" s="17">
        <v>0</v>
      </c>
      <c r="P369" s="18">
        <v>2398</v>
      </c>
      <c r="Q369" s="18">
        <v>2287</v>
      </c>
      <c r="R369" s="17">
        <v>50841507</v>
      </c>
      <c r="S369" s="17">
        <v>31585</v>
      </c>
      <c r="T369" s="17">
        <v>25838</v>
      </c>
      <c r="U369" s="18" t="s">
        <v>62</v>
      </c>
      <c r="V369" s="18" t="s">
        <v>62</v>
      </c>
      <c r="W369" s="18" t="s">
        <v>62</v>
      </c>
      <c r="X369" s="18" t="s">
        <v>62</v>
      </c>
      <c r="Y369" s="18" t="s">
        <v>62</v>
      </c>
      <c r="Z369" s="18"/>
      <c r="AA369" s="19">
        <v>2.176146746141439</v>
      </c>
      <c r="AB369" s="19">
        <v>16.155101142605361</v>
      </c>
      <c r="AC369" s="19">
        <v>3.3292283805067271</v>
      </c>
      <c r="AD369" s="19">
        <v>0.60296766622862785</v>
      </c>
      <c r="AE369" s="20">
        <f t="shared" si="26"/>
        <v>3.1650283774463814E-2</v>
      </c>
      <c r="AF369" s="20">
        <f t="shared" si="27"/>
        <v>7.8839628153613443E-5</v>
      </c>
      <c r="AG369" s="20">
        <f t="shared" si="28"/>
        <v>0.9197880479132603</v>
      </c>
      <c r="AH369" s="20">
        <f t="shared" si="29"/>
        <v>0</v>
      </c>
      <c r="AI369" s="20">
        <f t="shared" si="29"/>
        <v>3.1095188025427885E-8</v>
      </c>
      <c r="AJ369" s="21">
        <v>28499842</v>
      </c>
      <c r="AK369" s="21">
        <v>70992</v>
      </c>
      <c r="AL369" s="21">
        <v>828233144</v>
      </c>
      <c r="AM369" s="21">
        <v>43656862</v>
      </c>
      <c r="AN369" s="21">
        <v>0</v>
      </c>
      <c r="AO369" s="21">
        <v>28</v>
      </c>
      <c r="AP369" s="22">
        <v>1</v>
      </c>
      <c r="AQ369" s="22">
        <v>61</v>
      </c>
      <c r="AR369" s="23">
        <v>2249425</v>
      </c>
      <c r="AS369" s="23">
        <v>1201</v>
      </c>
      <c r="AT369" s="24">
        <v>12.53</v>
      </c>
      <c r="AU369" s="25">
        <v>150.44999999999999</v>
      </c>
      <c r="AV369" s="26">
        <v>1</v>
      </c>
      <c r="AW369" s="26">
        <v>62</v>
      </c>
      <c r="AX369" s="26">
        <v>369798</v>
      </c>
      <c r="AY369" s="26">
        <v>5200</v>
      </c>
      <c r="AZ369" s="27">
        <v>11.52</v>
      </c>
      <c r="BA369" s="28">
        <v>598.89</v>
      </c>
      <c r="BB369" s="29">
        <v>1</v>
      </c>
      <c r="BC369" s="29">
        <v>54</v>
      </c>
      <c r="BD369" s="29">
        <v>7245</v>
      </c>
      <c r="BE369" s="29">
        <v>375005.71</v>
      </c>
      <c r="BF369" s="29">
        <v>5.9502157000000002</v>
      </c>
      <c r="BG369" s="29">
        <v>22313.648000000001</v>
      </c>
    </row>
    <row r="370" spans="1:59" s="30" customFormat="1" x14ac:dyDescent="0.35">
      <c r="A370" s="12">
        <v>2017</v>
      </c>
      <c r="B370" s="12" t="s">
        <v>467</v>
      </c>
      <c r="C370" s="13" t="s">
        <v>468</v>
      </c>
      <c r="D370" s="14" t="s">
        <v>482</v>
      </c>
      <c r="E370" s="15">
        <v>44744.984287169827</v>
      </c>
      <c r="F370" s="15">
        <v>224937.60000000001</v>
      </c>
      <c r="G370" s="12">
        <v>4.3</v>
      </c>
      <c r="H370" s="16">
        <v>5027102</v>
      </c>
      <c r="I370" s="17">
        <f t="shared" si="25"/>
        <v>0</v>
      </c>
      <c r="J370" s="17">
        <v>1</v>
      </c>
      <c r="K370" s="17">
        <v>39.08</v>
      </c>
      <c r="L370" s="17">
        <v>2.23</v>
      </c>
      <c r="M370" s="17">
        <v>2.99</v>
      </c>
      <c r="N370" s="17">
        <v>38.799999999999997</v>
      </c>
      <c r="O370" s="17">
        <v>0</v>
      </c>
      <c r="P370" s="18">
        <v>2089</v>
      </c>
      <c r="Q370" s="18">
        <v>2052</v>
      </c>
      <c r="R370" s="17">
        <v>25362251</v>
      </c>
      <c r="S370" s="17">
        <v>17398</v>
      </c>
      <c r="T370" s="17">
        <v>13850</v>
      </c>
      <c r="U370" s="18" t="s">
        <v>62</v>
      </c>
      <c r="V370" s="18">
        <v>3.3</v>
      </c>
      <c r="W370" s="18" t="s">
        <v>62</v>
      </c>
      <c r="X370" s="18" t="s">
        <v>62</v>
      </c>
      <c r="Y370" s="18">
        <v>0.7</v>
      </c>
      <c r="Z370" s="18"/>
      <c r="AA370" s="19">
        <v>3.3</v>
      </c>
      <c r="AB370" s="19">
        <v>14.73443638842941</v>
      </c>
      <c r="AC370" s="19">
        <v>3.7243523928232452</v>
      </c>
      <c r="AD370" s="19">
        <v>0.7</v>
      </c>
      <c r="AE370" s="20">
        <f t="shared" si="26"/>
        <v>4.4641185446424078E-2</v>
      </c>
      <c r="AF370" s="20">
        <f t="shared" si="27"/>
        <v>1.202201793405661E-3</v>
      </c>
      <c r="AG370" s="20">
        <f t="shared" si="28"/>
        <v>0.79256256402300518</v>
      </c>
      <c r="AH370" s="20">
        <f t="shared" si="29"/>
        <v>0</v>
      </c>
      <c r="AI370" s="20">
        <f t="shared" si="29"/>
        <v>0</v>
      </c>
      <c r="AJ370" s="21">
        <v>15012962</v>
      </c>
      <c r="AK370" s="21">
        <v>404304</v>
      </c>
      <c r="AL370" s="21">
        <v>266541122</v>
      </c>
      <c r="AM370" s="21">
        <v>54344554</v>
      </c>
      <c r="AN370" s="21">
        <v>0</v>
      </c>
      <c r="AO370" s="21">
        <v>0</v>
      </c>
      <c r="AP370" s="22">
        <v>4</v>
      </c>
      <c r="AQ370" s="22">
        <v>40</v>
      </c>
      <c r="AR370" s="23">
        <v>2251558</v>
      </c>
      <c r="AS370" s="23">
        <v>1081.6573000000001</v>
      </c>
      <c r="AT370" s="24">
        <v>13.017158999999999</v>
      </c>
      <c r="AU370" s="25">
        <v>140.80105</v>
      </c>
      <c r="AV370" s="26">
        <v>4</v>
      </c>
      <c r="AW370" s="26">
        <v>40</v>
      </c>
      <c r="AX370" s="26">
        <v>373073</v>
      </c>
      <c r="AY370" s="26">
        <v>4860.1037999999999</v>
      </c>
      <c r="AZ370" s="27">
        <v>10.574819</v>
      </c>
      <c r="BA370" s="28">
        <v>513.94718</v>
      </c>
      <c r="BB370" s="29">
        <v>4</v>
      </c>
      <c r="BC370" s="29">
        <v>32</v>
      </c>
      <c r="BD370" s="29">
        <v>4379</v>
      </c>
      <c r="BE370" s="29">
        <v>515979.75</v>
      </c>
      <c r="BF370" s="29">
        <v>6.1867158</v>
      </c>
      <c r="BG370" s="29">
        <v>31922.201000000001</v>
      </c>
    </row>
    <row r="371" spans="1:59" s="30" customFormat="1" x14ac:dyDescent="0.35">
      <c r="A371" s="12">
        <v>2020</v>
      </c>
      <c r="B371" s="12" t="s">
        <v>479</v>
      </c>
      <c r="C371" s="13" t="s">
        <v>480</v>
      </c>
      <c r="D371" s="14" t="s">
        <v>483</v>
      </c>
      <c r="E371" s="15">
        <v>45132.01967359968</v>
      </c>
      <c r="F371" s="15">
        <v>222081.4</v>
      </c>
      <c r="G371" s="12" t="s">
        <v>62</v>
      </c>
      <c r="H371" s="16">
        <v>4920706</v>
      </c>
      <c r="I371" s="17">
        <f t="shared" si="25"/>
        <v>1</v>
      </c>
      <c r="J371" s="17">
        <v>0</v>
      </c>
      <c r="K371" s="17">
        <v>36.130000000000003</v>
      </c>
      <c r="L371" s="17">
        <v>1.891</v>
      </c>
      <c r="M371" s="17">
        <v>2.0299999999999998</v>
      </c>
      <c r="N371" s="17">
        <v>33.270000000000003</v>
      </c>
      <c r="O371" s="17">
        <v>0</v>
      </c>
      <c r="P371" s="18">
        <v>2284</v>
      </c>
      <c r="Q371" s="18">
        <v>1987</v>
      </c>
      <c r="R371" s="17">
        <v>44802358</v>
      </c>
      <c r="S371" s="17">
        <v>26087</v>
      </c>
      <c r="T371" s="17">
        <v>20763</v>
      </c>
      <c r="U371" s="18">
        <v>1.64</v>
      </c>
      <c r="V371" s="18" t="s">
        <v>62</v>
      </c>
      <c r="W371" s="18" t="s">
        <v>62</v>
      </c>
      <c r="X371" s="18" t="s">
        <v>62</v>
      </c>
      <c r="Y371" s="18" t="s">
        <v>62</v>
      </c>
      <c r="Z371" s="18">
        <v>1.64</v>
      </c>
      <c r="AA371" s="19">
        <v>2.127327759928813</v>
      </c>
      <c r="AB371" s="19">
        <v>12.535325193609101</v>
      </c>
      <c r="AC371" s="19">
        <v>2.8422150630003218</v>
      </c>
      <c r="AD371" s="19">
        <v>0.5848556097000881</v>
      </c>
      <c r="AE371" s="20">
        <f t="shared" si="26"/>
        <v>2.9533016037240352E-2</v>
      </c>
      <c r="AF371" s="20">
        <f t="shared" si="27"/>
        <v>5.706230214536157E-5</v>
      </c>
      <c r="AG371" s="20">
        <f t="shared" si="28"/>
        <v>0.97040991669522081</v>
      </c>
      <c r="AH371" s="20">
        <f t="shared" si="29"/>
        <v>0</v>
      </c>
      <c r="AI371" s="20">
        <f t="shared" si="29"/>
        <v>4.9653935037731966E-9</v>
      </c>
      <c r="AJ371" s="21">
        <v>23791078</v>
      </c>
      <c r="AK371" s="21">
        <v>45968</v>
      </c>
      <c r="AL371" s="21">
        <v>781738580</v>
      </c>
      <c r="AM371" s="21">
        <v>0</v>
      </c>
      <c r="AN371" s="21">
        <v>0</v>
      </c>
      <c r="AO371" s="21">
        <v>4</v>
      </c>
      <c r="AP371" s="22">
        <v>1</v>
      </c>
      <c r="AQ371" s="22">
        <v>1</v>
      </c>
      <c r="AR371" s="23">
        <v>2280741</v>
      </c>
      <c r="AS371" s="23">
        <v>1144.7683</v>
      </c>
      <c r="AT371" s="24">
        <v>12.574964</v>
      </c>
      <c r="AU371" s="25">
        <v>143.95419999999999</v>
      </c>
      <c r="AV371" s="26">
        <v>1</v>
      </c>
      <c r="AW371" s="26">
        <v>46</v>
      </c>
      <c r="AX371" s="26">
        <v>371888</v>
      </c>
      <c r="AY371" s="26">
        <v>4774.6845999999996</v>
      </c>
      <c r="AZ371" s="27">
        <v>11.546934</v>
      </c>
      <c r="BA371" s="28">
        <v>551.32968000000005</v>
      </c>
      <c r="BB371" s="29">
        <v>1</v>
      </c>
      <c r="BC371" s="29">
        <v>41</v>
      </c>
      <c r="BD371" s="29">
        <v>7240</v>
      </c>
      <c r="BE371" s="29">
        <v>354014.61</v>
      </c>
      <c r="BF371" s="29">
        <v>5.8735790000000003</v>
      </c>
      <c r="BG371" s="29">
        <v>20793.328000000001</v>
      </c>
    </row>
    <row r="372" spans="1:59" s="30" customFormat="1" x14ac:dyDescent="0.35">
      <c r="A372" s="12">
        <v>2018</v>
      </c>
      <c r="B372" s="12" t="s">
        <v>479</v>
      </c>
      <c r="C372" s="13" t="s">
        <v>480</v>
      </c>
      <c r="D372" s="14" t="s">
        <v>484</v>
      </c>
      <c r="E372" s="15">
        <v>45140.145571167719</v>
      </c>
      <c r="F372" s="15">
        <v>220808.8</v>
      </c>
      <c r="G372" s="12">
        <v>3.9</v>
      </c>
      <c r="H372" s="16">
        <v>4891628</v>
      </c>
      <c r="I372" s="17">
        <f t="shared" si="25"/>
        <v>1</v>
      </c>
      <c r="J372" s="17">
        <v>0</v>
      </c>
      <c r="K372" s="17">
        <v>39.08</v>
      </c>
      <c r="L372" s="17">
        <v>2.6</v>
      </c>
      <c r="M372" s="17">
        <v>3.15</v>
      </c>
      <c r="N372" s="17">
        <v>38.81</v>
      </c>
      <c r="O372" s="17">
        <v>0</v>
      </c>
      <c r="P372" s="18">
        <v>2694</v>
      </c>
      <c r="Q372" s="18">
        <v>2247</v>
      </c>
      <c r="R372" s="17">
        <v>56139765</v>
      </c>
      <c r="S372" s="17">
        <v>37406</v>
      </c>
      <c r="T372" s="17">
        <v>31569</v>
      </c>
      <c r="U372" s="18" t="s">
        <v>62</v>
      </c>
      <c r="V372" s="18" t="s">
        <v>62</v>
      </c>
      <c r="W372" s="18" t="s">
        <v>62</v>
      </c>
      <c r="X372" s="18" t="s">
        <v>62</v>
      </c>
      <c r="Y372" s="18" t="s">
        <v>62</v>
      </c>
      <c r="Z372" s="18"/>
      <c r="AA372" s="19">
        <v>2.1875855044172008</v>
      </c>
      <c r="AB372" s="19">
        <v>17.134646247082848</v>
      </c>
      <c r="AC372" s="19">
        <v>3.8713752811270652</v>
      </c>
      <c r="AD372" s="19">
        <v>0.62810595158289428</v>
      </c>
      <c r="AE372" s="20">
        <f t="shared" si="26"/>
        <v>3.5499742602229503E-2</v>
      </c>
      <c r="AF372" s="20">
        <f t="shared" si="27"/>
        <v>3.1938587968234015E-4</v>
      </c>
      <c r="AG372" s="20">
        <f t="shared" si="28"/>
        <v>0.92107206133996911</v>
      </c>
      <c r="AH372" s="20">
        <f t="shared" si="29"/>
        <v>0</v>
      </c>
      <c r="AI372" s="20">
        <f t="shared" si="29"/>
        <v>8.7391048364721938E-8</v>
      </c>
      <c r="AJ372" s="21">
        <v>32497372</v>
      </c>
      <c r="AK372" s="21">
        <v>292374</v>
      </c>
      <c r="AL372" s="21">
        <v>843172914</v>
      </c>
      <c r="AM372" s="21">
        <v>39462827</v>
      </c>
      <c r="AN372" s="21">
        <v>0</v>
      </c>
      <c r="AO372" s="21">
        <v>80</v>
      </c>
      <c r="AP372" s="22">
        <v>1</v>
      </c>
      <c r="AQ372" s="22">
        <v>52</v>
      </c>
      <c r="AR372" s="23">
        <v>2229472</v>
      </c>
      <c r="AS372" s="23">
        <v>1236</v>
      </c>
      <c r="AT372" s="24">
        <v>12.18</v>
      </c>
      <c r="AU372" s="25">
        <v>150.54</v>
      </c>
      <c r="AV372" s="26">
        <v>1</v>
      </c>
      <c r="AW372" s="26">
        <v>52</v>
      </c>
      <c r="AX372" s="26">
        <v>371097</v>
      </c>
      <c r="AY372" s="26">
        <v>5273.3454000000002</v>
      </c>
      <c r="AZ372" s="27">
        <v>11.238923</v>
      </c>
      <c r="BA372" s="28">
        <v>592.66723999999999</v>
      </c>
      <c r="BB372" s="29">
        <v>1</v>
      </c>
      <c r="BC372" s="29">
        <v>44</v>
      </c>
      <c r="BD372" s="29">
        <v>7343</v>
      </c>
      <c r="BE372" s="29">
        <v>382701</v>
      </c>
      <c r="BF372" s="29">
        <v>6.01</v>
      </c>
      <c r="BG372" s="29">
        <v>23014.44</v>
      </c>
    </row>
    <row r="373" spans="1:59" s="30" customFormat="1" x14ac:dyDescent="0.35">
      <c r="A373" s="12">
        <v>2016</v>
      </c>
      <c r="B373" s="12" t="s">
        <v>467</v>
      </c>
      <c r="C373" s="13" t="s">
        <v>468</v>
      </c>
      <c r="D373" s="14" t="s">
        <v>485</v>
      </c>
      <c r="E373" s="15">
        <v>44440.443753021085</v>
      </c>
      <c r="F373" s="15">
        <v>220559.3</v>
      </c>
      <c r="G373" s="12">
        <v>5</v>
      </c>
      <c r="H373" s="16">
        <v>4963031</v>
      </c>
      <c r="I373" s="17">
        <f t="shared" si="25"/>
        <v>0</v>
      </c>
      <c r="J373" s="17">
        <v>1</v>
      </c>
      <c r="K373" s="17">
        <v>40.39</v>
      </c>
      <c r="L373" s="17">
        <v>1.702</v>
      </c>
      <c r="M373" s="17">
        <v>2.52</v>
      </c>
      <c r="N373" s="17">
        <v>42.43</v>
      </c>
      <c r="O373" s="17">
        <v>0</v>
      </c>
      <c r="P373" s="18">
        <v>2391</v>
      </c>
      <c r="Q373" s="18">
        <v>2308</v>
      </c>
      <c r="R373" s="17">
        <v>28001045</v>
      </c>
      <c r="S373" s="17">
        <v>23097</v>
      </c>
      <c r="T373" s="17">
        <v>15394</v>
      </c>
      <c r="U373" s="18" t="s">
        <v>62</v>
      </c>
      <c r="V373" s="18" t="s">
        <v>62</v>
      </c>
      <c r="W373" s="18">
        <v>11.17</v>
      </c>
      <c r="X373" s="18">
        <v>3.28</v>
      </c>
      <c r="Y373" s="18" t="s">
        <v>62</v>
      </c>
      <c r="Z373" s="18"/>
      <c r="AA373" s="19">
        <v>2.2143440282408582</v>
      </c>
      <c r="AB373" s="19">
        <v>11.17</v>
      </c>
      <c r="AC373" s="19">
        <v>3.28</v>
      </c>
      <c r="AD373" s="19">
        <v>0.65636700530415037</v>
      </c>
      <c r="AE373" s="20">
        <f t="shared" si="26"/>
        <v>5.0916911529481398E-2</v>
      </c>
      <c r="AF373" s="20">
        <f t="shared" si="27"/>
        <v>1.2692761839232416E-3</v>
      </c>
      <c r="AG373" s="20">
        <f t="shared" si="28"/>
        <v>0.78195506525460867</v>
      </c>
      <c r="AH373" s="20">
        <f t="shared" si="29"/>
        <v>0</v>
      </c>
      <c r="AI373" s="20">
        <f t="shared" si="29"/>
        <v>0</v>
      </c>
      <c r="AJ373" s="21">
        <v>17137976</v>
      </c>
      <c r="AK373" s="21">
        <v>427222</v>
      </c>
      <c r="AL373" s="21">
        <v>263195994</v>
      </c>
      <c r="AM373" s="21">
        <v>55825916</v>
      </c>
      <c r="AN373" s="21">
        <v>0</v>
      </c>
      <c r="AO373" s="21">
        <v>0</v>
      </c>
      <c r="AP373" s="22">
        <v>4</v>
      </c>
      <c r="AQ373" s="22">
        <v>43</v>
      </c>
      <c r="AR373" s="23">
        <v>2209783</v>
      </c>
      <c r="AS373" s="23">
        <v>1154.5476000000001</v>
      </c>
      <c r="AT373" s="24">
        <v>12.653085000000001</v>
      </c>
      <c r="AU373" s="25">
        <v>146.08589000000001</v>
      </c>
      <c r="AV373" s="26">
        <v>4</v>
      </c>
      <c r="AW373" s="26">
        <v>40</v>
      </c>
      <c r="AX373" s="26">
        <v>369409</v>
      </c>
      <c r="AY373" s="26">
        <v>5024.9096</v>
      </c>
      <c r="AZ373" s="27">
        <v>10.275907999999999</v>
      </c>
      <c r="BA373" s="28">
        <v>516.35510999999997</v>
      </c>
      <c r="BB373" s="29">
        <v>4</v>
      </c>
      <c r="BC373" s="29">
        <v>32</v>
      </c>
      <c r="BD373" s="29">
        <v>4062</v>
      </c>
      <c r="BE373" s="29">
        <v>547492.86</v>
      </c>
      <c r="BF373" s="29">
        <v>6.0908045</v>
      </c>
      <c r="BG373" s="29">
        <v>33346.720000000001</v>
      </c>
    </row>
    <row r="374" spans="1:59" s="30" customFormat="1" x14ac:dyDescent="0.35">
      <c r="A374" s="12">
        <v>2017</v>
      </c>
      <c r="B374" s="12" t="s">
        <v>479</v>
      </c>
      <c r="C374" s="13" t="s">
        <v>480</v>
      </c>
      <c r="D374" s="14" t="s">
        <v>486</v>
      </c>
      <c r="E374" s="15">
        <v>44406.721704374489</v>
      </c>
      <c r="F374" s="15">
        <v>216615.5</v>
      </c>
      <c r="G374" s="12">
        <v>4.4000000000000004</v>
      </c>
      <c r="H374" s="16">
        <v>4877989</v>
      </c>
      <c r="I374" s="17">
        <f t="shared" si="25"/>
        <v>1</v>
      </c>
      <c r="J374" s="17">
        <v>0</v>
      </c>
      <c r="K374" s="17">
        <v>39.08</v>
      </c>
      <c r="L374" s="17">
        <v>2.23</v>
      </c>
      <c r="M374" s="17">
        <v>2.99</v>
      </c>
      <c r="N374" s="17">
        <v>38.799999999999997</v>
      </c>
      <c r="O374" s="17">
        <v>0</v>
      </c>
      <c r="P374" s="18">
        <v>2129</v>
      </c>
      <c r="Q374" s="18">
        <v>1919</v>
      </c>
      <c r="R374" s="17">
        <v>53192095</v>
      </c>
      <c r="S374" s="17">
        <v>35674</v>
      </c>
      <c r="T374" s="17">
        <v>29166</v>
      </c>
      <c r="U374" s="18">
        <v>2.02</v>
      </c>
      <c r="V374" s="18" t="s">
        <v>62</v>
      </c>
      <c r="W374" s="18">
        <v>13.52</v>
      </c>
      <c r="X374" s="18" t="s">
        <v>62</v>
      </c>
      <c r="Y374" s="18" t="s">
        <v>62</v>
      </c>
      <c r="Z374" s="18">
        <v>2.02</v>
      </c>
      <c r="AA374" s="19">
        <v>2.1875855044172008</v>
      </c>
      <c r="AB374" s="19">
        <v>13.52</v>
      </c>
      <c r="AC374" s="19">
        <v>3.7243523928232452</v>
      </c>
      <c r="AD374" s="19">
        <v>0.62802788237371954</v>
      </c>
      <c r="AE374" s="20">
        <f t="shared" si="26"/>
        <v>3.9814824934820928E-2</v>
      </c>
      <c r="AF374" s="20">
        <f t="shared" si="27"/>
        <v>1.5605669089501542E-4</v>
      </c>
      <c r="AG374" s="20">
        <f t="shared" si="28"/>
        <v>0.90775011099029601</v>
      </c>
      <c r="AH374" s="20">
        <f t="shared" si="29"/>
        <v>0</v>
      </c>
      <c r="AI374" s="20">
        <f t="shared" si="29"/>
        <v>2.9416906860511859E-7</v>
      </c>
      <c r="AJ374" s="21">
        <v>32483218</v>
      </c>
      <c r="AK374" s="21">
        <v>127320</v>
      </c>
      <c r="AL374" s="21">
        <v>740594610</v>
      </c>
      <c r="AM374" s="21">
        <v>42651973</v>
      </c>
      <c r="AN374" s="21">
        <v>0</v>
      </c>
      <c r="AO374" s="21">
        <v>240</v>
      </c>
      <c r="AP374" s="22">
        <v>1</v>
      </c>
      <c r="AQ374" s="22">
        <v>51</v>
      </c>
      <c r="AR374" s="23">
        <v>2213592</v>
      </c>
      <c r="AS374" s="23">
        <v>1136.2017000000001</v>
      </c>
      <c r="AT374" s="24">
        <v>12.546612</v>
      </c>
      <c r="AU374" s="25">
        <v>142.55482000000001</v>
      </c>
      <c r="AV374" s="26">
        <v>1</v>
      </c>
      <c r="AW374" s="26">
        <v>52</v>
      </c>
      <c r="AX374" s="26">
        <v>369984</v>
      </c>
      <c r="AY374" s="26">
        <v>5122.7019</v>
      </c>
      <c r="AZ374" s="27">
        <v>11.596572999999999</v>
      </c>
      <c r="BA374" s="28">
        <v>594.05785000000003</v>
      </c>
      <c r="BB374" s="29">
        <v>1</v>
      </c>
      <c r="BC374" s="29">
        <v>44</v>
      </c>
      <c r="BD374" s="29">
        <v>8047</v>
      </c>
      <c r="BE374" s="29">
        <v>345023.74</v>
      </c>
      <c r="BF374" s="29">
        <v>6.1598129999999998</v>
      </c>
      <c r="BG374" s="29">
        <v>21252.816999999999</v>
      </c>
    </row>
    <row r="375" spans="1:59" s="30" customFormat="1" x14ac:dyDescent="0.35">
      <c r="A375" s="12">
        <v>2016</v>
      </c>
      <c r="B375" s="12" t="s">
        <v>461</v>
      </c>
      <c r="C375" s="13" t="s">
        <v>462</v>
      </c>
      <c r="D375" s="14" t="s">
        <v>487</v>
      </c>
      <c r="E375" s="15">
        <v>52468.869029194502</v>
      </c>
      <c r="F375" s="15">
        <v>214769.3</v>
      </c>
      <c r="G375" s="12">
        <v>4.8</v>
      </c>
      <c r="H375" s="16">
        <v>4093271</v>
      </c>
      <c r="I375" s="17">
        <f t="shared" si="25"/>
        <v>0</v>
      </c>
      <c r="J375" s="17">
        <v>1</v>
      </c>
      <c r="K375" s="17">
        <v>40.39</v>
      </c>
      <c r="L375" s="17">
        <v>1.702</v>
      </c>
      <c r="M375" s="17">
        <v>2.52</v>
      </c>
      <c r="N375" s="17">
        <v>42.43</v>
      </c>
      <c r="O375" s="17">
        <v>0</v>
      </c>
      <c r="P375" s="18">
        <v>4883</v>
      </c>
      <c r="Q375" s="18">
        <v>222</v>
      </c>
      <c r="R375" s="17">
        <v>8206857</v>
      </c>
      <c r="S375" s="17">
        <v>7996</v>
      </c>
      <c r="T375" s="17">
        <v>12108</v>
      </c>
      <c r="U375" s="18" t="s">
        <v>62</v>
      </c>
      <c r="V375" s="18" t="s">
        <v>62</v>
      </c>
      <c r="W375" s="18" t="s">
        <v>62</v>
      </c>
      <c r="X375" s="18" t="s">
        <v>62</v>
      </c>
      <c r="Y375" s="18"/>
      <c r="Z375" s="18"/>
      <c r="AA375" s="19">
        <v>2.2143440282408582</v>
      </c>
      <c r="AB375" s="19">
        <v>11.309272049594229</v>
      </c>
      <c r="AC375" s="19">
        <v>3.2924726584307722</v>
      </c>
      <c r="AD375" s="19">
        <v>0.65636700530415037</v>
      </c>
      <c r="AE375" s="20">
        <f t="shared" si="26"/>
        <v>1.044442131228376E-2</v>
      </c>
      <c r="AF375" s="20">
        <f t="shared" si="27"/>
        <v>7.8266080600744692E-5</v>
      </c>
      <c r="AG375" s="20">
        <f t="shared" si="28"/>
        <v>0.98946156094309523</v>
      </c>
      <c r="AH375" s="20">
        <f t="shared" si="29"/>
        <v>1.575166402027566E-5</v>
      </c>
      <c r="AI375" s="20">
        <f t="shared" si="29"/>
        <v>0</v>
      </c>
      <c r="AJ375" s="21">
        <v>2249126</v>
      </c>
      <c r="AK375" s="21">
        <v>16854</v>
      </c>
      <c r="AL375" s="21">
        <v>213072956</v>
      </c>
      <c r="AM375" s="21">
        <v>0</v>
      </c>
      <c r="AN375" s="21">
        <v>3392</v>
      </c>
      <c r="AO375" s="21">
        <v>0</v>
      </c>
      <c r="AP375" s="22">
        <v>3</v>
      </c>
      <c r="AQ375" s="22">
        <v>41</v>
      </c>
      <c r="AR375" s="23">
        <v>1706622</v>
      </c>
      <c r="AS375" s="23">
        <v>906.92031999999995</v>
      </c>
      <c r="AT375" s="24">
        <v>10.663807</v>
      </c>
      <c r="AU375" s="25">
        <v>96.712232999999998</v>
      </c>
      <c r="AV375" s="26">
        <v>3</v>
      </c>
      <c r="AW375" s="26">
        <v>37</v>
      </c>
      <c r="AX375" s="26">
        <v>231692</v>
      </c>
      <c r="AY375" s="26">
        <v>5776.5186999999996</v>
      </c>
      <c r="AZ375" s="27">
        <v>8.9077217999999991</v>
      </c>
      <c r="BA375" s="28">
        <v>514.55620999999996</v>
      </c>
      <c r="BB375" s="29">
        <v>3</v>
      </c>
      <c r="BC375" s="29">
        <v>33</v>
      </c>
      <c r="BD375" s="29">
        <v>24628</v>
      </c>
      <c r="BE375" s="29">
        <v>42944.398999999998</v>
      </c>
      <c r="BF375" s="29">
        <v>6.0541093000000004</v>
      </c>
      <c r="BG375" s="29">
        <v>2599.9009000000001</v>
      </c>
    </row>
    <row r="376" spans="1:59" s="30" customFormat="1" x14ac:dyDescent="0.35">
      <c r="A376" s="12">
        <v>2015</v>
      </c>
      <c r="B376" s="12" t="s">
        <v>467</v>
      </c>
      <c r="C376" s="13" t="s">
        <v>468</v>
      </c>
      <c r="D376" s="14" t="s">
        <v>488</v>
      </c>
      <c r="E376" s="15">
        <v>43548.230945795411</v>
      </c>
      <c r="F376" s="15">
        <v>213212.4</v>
      </c>
      <c r="G376" s="12">
        <v>6</v>
      </c>
      <c r="H376" s="16">
        <v>4896006</v>
      </c>
      <c r="I376" s="17">
        <f t="shared" si="25"/>
        <v>0</v>
      </c>
      <c r="J376" s="17">
        <v>1</v>
      </c>
      <c r="K376" s="17">
        <v>42.6</v>
      </c>
      <c r="L376" s="17">
        <v>1.8220000000000001</v>
      </c>
      <c r="M376" s="17">
        <v>2.62</v>
      </c>
      <c r="N376" s="17">
        <v>44.13</v>
      </c>
      <c r="O376" s="17">
        <v>0</v>
      </c>
      <c r="P376" s="18">
        <v>2366</v>
      </c>
      <c r="Q376" s="18">
        <v>2144</v>
      </c>
      <c r="R376" s="17">
        <v>29848999</v>
      </c>
      <c r="S376" s="17">
        <v>26116</v>
      </c>
      <c r="T376" s="17">
        <v>17569</v>
      </c>
      <c r="U376" s="18">
        <v>1.79</v>
      </c>
      <c r="V376" s="18" t="s">
        <v>62</v>
      </c>
      <c r="W376" s="18" t="s">
        <v>62</v>
      </c>
      <c r="X376" s="18">
        <v>3.37</v>
      </c>
      <c r="Y376" s="18">
        <v>0.66</v>
      </c>
      <c r="Z376" s="18">
        <v>1.79</v>
      </c>
      <c r="AA376" s="19">
        <v>2.25948627072199</v>
      </c>
      <c r="AB376" s="19">
        <v>12.08771849023859</v>
      </c>
      <c r="AC376" s="19">
        <v>3.37</v>
      </c>
      <c r="AD376" s="19">
        <v>0.66</v>
      </c>
      <c r="AE376" s="20">
        <f t="shared" si="26"/>
        <v>5.3802068944647577E-2</v>
      </c>
      <c r="AF376" s="20">
        <f t="shared" si="27"/>
        <v>2.2435837628871085E-3</v>
      </c>
      <c r="AG376" s="20">
        <f t="shared" si="28"/>
        <v>0.78916566338251992</v>
      </c>
      <c r="AH376" s="20">
        <f t="shared" si="29"/>
        <v>0</v>
      </c>
      <c r="AI376" s="20">
        <f t="shared" si="29"/>
        <v>0</v>
      </c>
      <c r="AJ376" s="21">
        <v>18476286</v>
      </c>
      <c r="AK376" s="21">
        <v>770474</v>
      </c>
      <c r="AL376" s="21">
        <v>271009104</v>
      </c>
      <c r="AM376" s="21">
        <v>53156320</v>
      </c>
      <c r="AN376" s="21">
        <v>0</v>
      </c>
      <c r="AO376" s="21">
        <v>0</v>
      </c>
      <c r="AP376" s="22">
        <v>4</v>
      </c>
      <c r="AQ376" s="22">
        <v>40</v>
      </c>
      <c r="AR376" s="23">
        <v>2185965</v>
      </c>
      <c r="AS376" s="23">
        <v>1145.9159999999999</v>
      </c>
      <c r="AT376" s="24">
        <v>12.570036</v>
      </c>
      <c r="AU376" s="25">
        <v>144.04205999999999</v>
      </c>
      <c r="AV376" s="26">
        <v>4</v>
      </c>
      <c r="AW376" s="26">
        <v>40</v>
      </c>
      <c r="AX376" s="26">
        <v>357724</v>
      </c>
      <c r="AY376" s="26">
        <v>5107.9898999999996</v>
      </c>
      <c r="AZ376" s="27">
        <v>10.214278999999999</v>
      </c>
      <c r="BA376" s="28">
        <v>521.74432000000002</v>
      </c>
      <c r="BB376" s="29">
        <v>4</v>
      </c>
      <c r="BC376" s="29">
        <v>32</v>
      </c>
      <c r="BD376" s="29">
        <v>4290</v>
      </c>
      <c r="BE376" s="29">
        <v>569969.91</v>
      </c>
      <c r="BF376" s="29">
        <v>6.0460607</v>
      </c>
      <c r="BG376" s="29">
        <v>34460.726000000002</v>
      </c>
    </row>
    <row r="377" spans="1:59" s="30" customFormat="1" x14ac:dyDescent="0.35">
      <c r="A377" s="12">
        <v>2016</v>
      </c>
      <c r="B377" s="12" t="s">
        <v>479</v>
      </c>
      <c r="C377" s="13" t="s">
        <v>480</v>
      </c>
      <c r="D377" s="14" t="s">
        <v>489</v>
      </c>
      <c r="E377" s="15">
        <v>43737.517526830641</v>
      </c>
      <c r="F377" s="15">
        <v>212862.8</v>
      </c>
      <c r="G377" s="12">
        <v>5.8</v>
      </c>
      <c r="H377" s="16">
        <v>4866824</v>
      </c>
      <c r="I377" s="17">
        <f t="shared" si="25"/>
        <v>1</v>
      </c>
      <c r="J377" s="17">
        <v>0</v>
      </c>
      <c r="K377" s="17">
        <v>40.39</v>
      </c>
      <c r="L377" s="17">
        <v>1.702</v>
      </c>
      <c r="M377" s="17">
        <v>2.52</v>
      </c>
      <c r="N377" s="17">
        <v>42.43</v>
      </c>
      <c r="O377" s="17">
        <v>0</v>
      </c>
      <c r="P377" s="18">
        <v>2353</v>
      </c>
      <c r="Q377" s="18">
        <v>2303</v>
      </c>
      <c r="R377" s="17">
        <v>57776234</v>
      </c>
      <c r="S377" s="17">
        <v>49210</v>
      </c>
      <c r="T377" s="17">
        <v>35214</v>
      </c>
      <c r="U377" s="18">
        <v>1.98</v>
      </c>
      <c r="V377" s="18" t="s">
        <v>62</v>
      </c>
      <c r="W377" s="18" t="s">
        <v>62</v>
      </c>
      <c r="X377" s="18">
        <v>2.95</v>
      </c>
      <c r="Y377" s="18">
        <v>0.69</v>
      </c>
      <c r="Z377" s="18">
        <v>1.98</v>
      </c>
      <c r="AA377" s="19">
        <v>2.2143440282408582</v>
      </c>
      <c r="AB377" s="19">
        <v>11.309272049594229</v>
      </c>
      <c r="AC377" s="19">
        <v>2.95</v>
      </c>
      <c r="AD377" s="19">
        <v>0.69</v>
      </c>
      <c r="AE377" s="20">
        <f t="shared" si="26"/>
        <v>3.9581613335286155E-2</v>
      </c>
      <c r="AF377" s="20">
        <f t="shared" si="27"/>
        <v>1.7848659082603875E-4</v>
      </c>
      <c r="AG377" s="20">
        <f t="shared" si="28"/>
        <v>0.91502663481221891</v>
      </c>
      <c r="AH377" s="20">
        <f t="shared" si="29"/>
        <v>0</v>
      </c>
      <c r="AI377" s="20">
        <f t="shared" si="29"/>
        <v>2.7421124288916566E-7</v>
      </c>
      <c r="AJ377" s="21">
        <v>34932012</v>
      </c>
      <c r="AK377" s="21">
        <v>157520</v>
      </c>
      <c r="AL377" s="21">
        <v>807539630</v>
      </c>
      <c r="AM377" s="21">
        <v>39901879</v>
      </c>
      <c r="AN377" s="21">
        <v>0</v>
      </c>
      <c r="AO377" s="21">
        <v>242</v>
      </c>
      <c r="AP377" s="22">
        <v>1</v>
      </c>
      <c r="AQ377" s="22">
        <v>52</v>
      </c>
      <c r="AR377" s="23">
        <v>2200574</v>
      </c>
      <c r="AS377" s="23">
        <v>1213.9085</v>
      </c>
      <c r="AT377" s="24">
        <v>11.989796</v>
      </c>
      <c r="AU377" s="25">
        <v>145.54515000000001</v>
      </c>
      <c r="AV377" s="26">
        <v>1</v>
      </c>
      <c r="AW377" s="26">
        <v>52</v>
      </c>
      <c r="AX377" s="26">
        <v>367009</v>
      </c>
      <c r="AY377" s="26">
        <v>5366.4610000000002</v>
      </c>
      <c r="AZ377" s="27">
        <v>11.114363000000001</v>
      </c>
      <c r="BA377" s="28">
        <v>596.44794999999999</v>
      </c>
      <c r="BB377" s="29">
        <v>1</v>
      </c>
      <c r="BC377" s="29">
        <v>45</v>
      </c>
      <c r="BD377" s="29">
        <v>7266</v>
      </c>
      <c r="BE377" s="29">
        <v>373143.42</v>
      </c>
      <c r="BF377" s="29">
        <v>6.0433852000000003</v>
      </c>
      <c r="BG377" s="29">
        <v>22550.493999999999</v>
      </c>
    </row>
    <row r="378" spans="1:59" s="30" customFormat="1" x14ac:dyDescent="0.35">
      <c r="A378" s="12">
        <v>2019</v>
      </c>
      <c r="B378" s="12" t="s">
        <v>490</v>
      </c>
      <c r="C378" s="13" t="s">
        <v>491</v>
      </c>
      <c r="D378" s="14" t="s">
        <v>492</v>
      </c>
      <c r="E378" s="15">
        <v>47344.223220704131</v>
      </c>
      <c r="F378" s="15">
        <v>211739.7</v>
      </c>
      <c r="G378" s="12" t="s">
        <v>62</v>
      </c>
      <c r="H378" s="16">
        <v>4472345</v>
      </c>
      <c r="I378" s="17">
        <f t="shared" si="25"/>
        <v>1</v>
      </c>
      <c r="J378" s="17">
        <v>0</v>
      </c>
      <c r="K378" s="17">
        <v>38.520000000000003</v>
      </c>
      <c r="L378" s="17">
        <v>2.4489999999999998</v>
      </c>
      <c r="M378" s="17">
        <v>2.56</v>
      </c>
      <c r="N378" s="17">
        <v>35.590000000000003</v>
      </c>
      <c r="O378" s="17">
        <v>0</v>
      </c>
      <c r="P378" s="18">
        <v>4190</v>
      </c>
      <c r="Q378" s="18">
        <v>1439</v>
      </c>
      <c r="R378" s="17">
        <v>58804933</v>
      </c>
      <c r="S378" s="17">
        <v>48068</v>
      </c>
      <c r="T378" s="17">
        <v>39642</v>
      </c>
      <c r="U378" s="18">
        <v>2.16</v>
      </c>
      <c r="V378" s="18" t="s">
        <v>62</v>
      </c>
      <c r="W378" s="18">
        <v>14.68</v>
      </c>
      <c r="X378" s="18">
        <v>3.22</v>
      </c>
      <c r="Y378" s="18" t="s">
        <v>62</v>
      </c>
      <c r="Z378" s="18">
        <v>2.16</v>
      </c>
      <c r="AA378" s="19">
        <v>2.176146746141439</v>
      </c>
      <c r="AB378" s="19">
        <v>14.68</v>
      </c>
      <c r="AC378" s="19">
        <v>3.22</v>
      </c>
      <c r="AD378" s="19">
        <v>0.60296766622862785</v>
      </c>
      <c r="AE378" s="20">
        <f t="shared" si="26"/>
        <v>0.18034918511771267</v>
      </c>
      <c r="AF378" s="20">
        <f t="shared" si="27"/>
        <v>1.2052858829112664E-3</v>
      </c>
      <c r="AG378" s="20">
        <f t="shared" si="28"/>
        <v>0.81844552899937606</v>
      </c>
      <c r="AH378" s="20">
        <f t="shared" si="29"/>
        <v>0</v>
      </c>
      <c r="AI378" s="20">
        <f t="shared" si="29"/>
        <v>0</v>
      </c>
      <c r="AJ378" s="21">
        <v>49947718</v>
      </c>
      <c r="AK378" s="21">
        <v>333804</v>
      </c>
      <c r="AL378" s="21">
        <v>226668540</v>
      </c>
      <c r="AM378" s="21">
        <v>0</v>
      </c>
      <c r="AN378" s="21">
        <v>0</v>
      </c>
      <c r="AO378" s="21">
        <v>0</v>
      </c>
      <c r="AP378" s="22">
        <v>4</v>
      </c>
      <c r="AQ378" s="22">
        <v>58</v>
      </c>
      <c r="AR378" s="23">
        <v>1991137</v>
      </c>
      <c r="AS378" s="23">
        <v>1112</v>
      </c>
      <c r="AT378" s="24">
        <v>10.8</v>
      </c>
      <c r="AU378" s="25">
        <v>120.08</v>
      </c>
      <c r="AV378" s="26">
        <v>4</v>
      </c>
      <c r="AW378" s="26">
        <v>59</v>
      </c>
      <c r="AX378" s="26">
        <v>309830</v>
      </c>
      <c r="AY378" s="26">
        <v>5275</v>
      </c>
      <c r="AZ378" s="27">
        <v>10.15</v>
      </c>
      <c r="BA378" s="28">
        <v>535.46</v>
      </c>
      <c r="BB378" s="29">
        <v>4</v>
      </c>
      <c r="BC378" s="29">
        <v>50</v>
      </c>
      <c r="BD378" s="29">
        <v>6147</v>
      </c>
      <c r="BE378" s="29">
        <v>395325.58</v>
      </c>
      <c r="BF378" s="29">
        <v>5.5705112000000003</v>
      </c>
      <c r="BG378" s="29">
        <v>22021.655999999999</v>
      </c>
    </row>
    <row r="379" spans="1:59" s="30" customFormat="1" x14ac:dyDescent="0.35">
      <c r="A379" s="12">
        <v>2015</v>
      </c>
      <c r="B379" s="12" t="s">
        <v>479</v>
      </c>
      <c r="C379" s="13" t="s">
        <v>480</v>
      </c>
      <c r="D379" s="14" t="s">
        <v>493</v>
      </c>
      <c r="E379" s="15">
        <v>43039.91325703638</v>
      </c>
      <c r="F379" s="15">
        <v>208950.3</v>
      </c>
      <c r="G379" s="12">
        <v>6.1</v>
      </c>
      <c r="H379" s="16">
        <v>4854803</v>
      </c>
      <c r="I379" s="17">
        <f t="shared" si="25"/>
        <v>1</v>
      </c>
      <c r="J379" s="17">
        <v>0</v>
      </c>
      <c r="K379" s="17">
        <v>42.6</v>
      </c>
      <c r="L379" s="17">
        <v>1.8220000000000001</v>
      </c>
      <c r="M379" s="17">
        <v>2.62</v>
      </c>
      <c r="N379" s="17">
        <v>44.13</v>
      </c>
      <c r="O379" s="17">
        <v>0</v>
      </c>
      <c r="P379" s="18">
        <v>2427</v>
      </c>
      <c r="Q379" s="18">
        <v>2086</v>
      </c>
      <c r="R379" s="17">
        <v>64441792</v>
      </c>
      <c r="S379" s="17">
        <v>116838</v>
      </c>
      <c r="T379" s="17">
        <v>51256</v>
      </c>
      <c r="U379" s="18" t="s">
        <v>62</v>
      </c>
      <c r="V379" s="18">
        <v>2.44</v>
      </c>
      <c r="W379" s="18">
        <v>12.66</v>
      </c>
      <c r="X379" s="18" t="s">
        <v>62</v>
      </c>
      <c r="Y379" s="18">
        <v>0.73</v>
      </c>
      <c r="Z379" s="18"/>
      <c r="AA379" s="19">
        <v>2.44</v>
      </c>
      <c r="AB379" s="19">
        <v>12.66</v>
      </c>
      <c r="AC379" s="19">
        <v>3.3843619636206599</v>
      </c>
      <c r="AD379" s="19">
        <v>0.73</v>
      </c>
      <c r="AE379" s="20">
        <f t="shared" si="26"/>
        <v>4.7153374849824903E-2</v>
      </c>
      <c r="AF379" s="20">
        <f t="shared" si="27"/>
        <v>3.418137314965201E-4</v>
      </c>
      <c r="AG379" s="20">
        <f t="shared" si="28"/>
        <v>0.90551135870083477</v>
      </c>
      <c r="AH379" s="20">
        <f t="shared" si="29"/>
        <v>0</v>
      </c>
      <c r="AI379" s="20">
        <f t="shared" si="29"/>
        <v>4.0816120982459357E-6</v>
      </c>
      <c r="AJ379" s="21">
        <v>42097802</v>
      </c>
      <c r="AK379" s="21">
        <v>305166</v>
      </c>
      <c r="AL379" s="21">
        <v>808426502</v>
      </c>
      <c r="AM379" s="21">
        <v>41951382</v>
      </c>
      <c r="AN379" s="21">
        <v>0</v>
      </c>
      <c r="AO379" s="21">
        <v>3644</v>
      </c>
      <c r="AP379" s="22">
        <v>1</v>
      </c>
      <c r="AQ379" s="22">
        <v>51</v>
      </c>
      <c r="AR379" s="23">
        <v>2182616</v>
      </c>
      <c r="AS379" s="23">
        <v>1218.2831000000001</v>
      </c>
      <c r="AT379" s="24">
        <v>11.695403000000001</v>
      </c>
      <c r="AU379" s="25">
        <v>142.48312000000001</v>
      </c>
      <c r="AV379" s="26">
        <v>1</v>
      </c>
      <c r="AW379" s="26">
        <v>52</v>
      </c>
      <c r="AX379" s="26">
        <v>362871</v>
      </c>
      <c r="AY379" s="26">
        <v>5382.4984000000004</v>
      </c>
      <c r="AZ379" s="27">
        <v>10.831398999999999</v>
      </c>
      <c r="BA379" s="28">
        <v>582.99987999999996</v>
      </c>
      <c r="BB379" s="29">
        <v>1</v>
      </c>
      <c r="BC379" s="29">
        <v>45</v>
      </c>
      <c r="BD379" s="29">
        <v>7254</v>
      </c>
      <c r="BE379" s="29">
        <v>384835.75</v>
      </c>
      <c r="BF379" s="29">
        <v>6.0339270000000003</v>
      </c>
      <c r="BG379" s="29">
        <v>23220.707999999999</v>
      </c>
    </row>
    <row r="380" spans="1:59" s="30" customFormat="1" x14ac:dyDescent="0.35">
      <c r="A380" s="12">
        <v>2013</v>
      </c>
      <c r="B380" s="12" t="s">
        <v>479</v>
      </c>
      <c r="C380" s="13" t="s">
        <v>480</v>
      </c>
      <c r="D380" s="14" t="s">
        <v>494</v>
      </c>
      <c r="E380" s="15">
        <v>42835.396079051476</v>
      </c>
      <c r="F380" s="15">
        <v>206962.9</v>
      </c>
      <c r="G380" s="12">
        <v>7.2</v>
      </c>
      <c r="H380" s="16">
        <v>4831586</v>
      </c>
      <c r="I380" s="17">
        <f t="shared" si="25"/>
        <v>1</v>
      </c>
      <c r="J380" s="17">
        <v>0</v>
      </c>
      <c r="K380" s="17">
        <v>45.02</v>
      </c>
      <c r="L380" s="17">
        <v>3.4830000000000001</v>
      </c>
      <c r="M380" s="17">
        <v>3.73</v>
      </c>
      <c r="N380" s="17">
        <v>51.99</v>
      </c>
      <c r="O380" s="17">
        <v>0</v>
      </c>
      <c r="P380" s="18">
        <v>2825</v>
      </c>
      <c r="Q380" s="18">
        <v>1717</v>
      </c>
      <c r="R380" s="17">
        <v>66986027</v>
      </c>
      <c r="S380" s="17">
        <v>131148</v>
      </c>
      <c r="T380" s="17">
        <v>51603</v>
      </c>
      <c r="U380" s="18" t="s">
        <v>62</v>
      </c>
      <c r="V380" s="18" t="s">
        <v>62</v>
      </c>
      <c r="W380" s="18" t="s">
        <v>62</v>
      </c>
      <c r="X380" s="18" t="s">
        <v>62</v>
      </c>
      <c r="Y380" s="18" t="s">
        <v>62</v>
      </c>
      <c r="Z380" s="18"/>
      <c r="AA380" s="19">
        <v>2.3089180475565318</v>
      </c>
      <c r="AB380" s="19">
        <v>22.862714639490921</v>
      </c>
      <c r="AC380" s="19">
        <v>4.4043332512284126</v>
      </c>
      <c r="AD380" s="19">
        <v>0.73100116927520231</v>
      </c>
      <c r="AE380" s="20">
        <f t="shared" si="26"/>
        <v>6.3283627568484088E-2</v>
      </c>
      <c r="AF380" s="20">
        <f t="shared" si="27"/>
        <v>3.6917455948483574E-4</v>
      </c>
      <c r="AG380" s="20">
        <f t="shared" si="28"/>
        <v>0.88350365828143018</v>
      </c>
      <c r="AH380" s="20">
        <f t="shared" si="29"/>
        <v>0</v>
      </c>
      <c r="AI380" s="20">
        <f t="shared" si="29"/>
        <v>1.6872017684850295E-5</v>
      </c>
      <c r="AJ380" s="21">
        <v>48895628</v>
      </c>
      <c r="AK380" s="21">
        <v>285240</v>
      </c>
      <c r="AL380" s="21">
        <v>682632584</v>
      </c>
      <c r="AM380" s="21">
        <v>40816135</v>
      </c>
      <c r="AN380" s="21">
        <v>0</v>
      </c>
      <c r="AO380" s="21">
        <v>13036.04</v>
      </c>
      <c r="AP380" s="22">
        <v>1</v>
      </c>
      <c r="AQ380" s="22">
        <v>52</v>
      </c>
      <c r="AR380" s="23">
        <v>2158898</v>
      </c>
      <c r="AS380" s="23">
        <v>1211.2144000000001</v>
      </c>
      <c r="AT380" s="24">
        <v>11.257918</v>
      </c>
      <c r="AU380" s="25">
        <v>136.35751999999999</v>
      </c>
      <c r="AV380" s="26">
        <v>1</v>
      </c>
      <c r="AW380" s="26">
        <v>51</v>
      </c>
      <c r="AX380" s="26">
        <v>358712</v>
      </c>
      <c r="AY380" s="26">
        <v>5251.0159000000003</v>
      </c>
      <c r="AZ380" s="27">
        <v>10.514390000000001</v>
      </c>
      <c r="BA380" s="28">
        <v>552.1123</v>
      </c>
      <c r="BB380" s="29">
        <v>1</v>
      </c>
      <c r="BC380" s="29">
        <v>45</v>
      </c>
      <c r="BD380" s="29">
        <v>7029</v>
      </c>
      <c r="BE380" s="29">
        <v>401553.31</v>
      </c>
      <c r="BF380" s="29">
        <v>5.9476648000000001</v>
      </c>
      <c r="BG380" s="29">
        <v>23883.044999999998</v>
      </c>
    </row>
    <row r="381" spans="1:59" s="30" customFormat="1" x14ac:dyDescent="0.35">
      <c r="A381" s="12">
        <v>2020</v>
      </c>
      <c r="B381" s="12" t="s">
        <v>490</v>
      </c>
      <c r="C381" s="13" t="s">
        <v>491</v>
      </c>
      <c r="D381" s="14" t="s">
        <v>495</v>
      </c>
      <c r="E381" s="15">
        <v>46068.211900268405</v>
      </c>
      <c r="F381" s="15">
        <v>206288.8</v>
      </c>
      <c r="G381" s="12" t="s">
        <v>62</v>
      </c>
      <c r="H381" s="16">
        <v>4477899</v>
      </c>
      <c r="I381" s="17">
        <f t="shared" si="25"/>
        <v>1</v>
      </c>
      <c r="J381" s="17">
        <v>0</v>
      </c>
      <c r="K381" s="17">
        <v>36.130000000000003</v>
      </c>
      <c r="L381" s="17">
        <v>1.891</v>
      </c>
      <c r="M381" s="17">
        <v>2.0299999999999998</v>
      </c>
      <c r="N381" s="17">
        <v>33.270000000000003</v>
      </c>
      <c r="O381" s="17">
        <v>0</v>
      </c>
      <c r="P381" s="18">
        <v>4078</v>
      </c>
      <c r="Q381" s="18">
        <v>1208</v>
      </c>
      <c r="R381" s="17">
        <v>49749871</v>
      </c>
      <c r="S381" s="17">
        <v>36819</v>
      </c>
      <c r="T381" s="17">
        <v>28143</v>
      </c>
      <c r="U381" s="18" t="s">
        <v>62</v>
      </c>
      <c r="V381" s="18" t="s">
        <v>62</v>
      </c>
      <c r="W381" s="18" t="s">
        <v>62</v>
      </c>
      <c r="X381" s="18" t="s">
        <v>62</v>
      </c>
      <c r="Y381" s="18" t="s">
        <v>62</v>
      </c>
      <c r="Z381" s="18"/>
      <c r="AA381" s="19">
        <v>2.127327759928813</v>
      </c>
      <c r="AB381" s="19">
        <v>12.535325193609101</v>
      </c>
      <c r="AC381" s="19">
        <v>2.8422150630003218</v>
      </c>
      <c r="AD381" s="19">
        <v>0.5848556097000881</v>
      </c>
      <c r="AE381" s="20">
        <f t="shared" si="26"/>
        <v>0.16566247066572967</v>
      </c>
      <c r="AF381" s="20">
        <f t="shared" si="27"/>
        <v>1.3288510958377763E-3</v>
      </c>
      <c r="AG381" s="20">
        <f t="shared" si="28"/>
        <v>0.83300867823843261</v>
      </c>
      <c r="AH381" s="20">
        <f t="shared" si="29"/>
        <v>0</v>
      </c>
      <c r="AI381" s="20">
        <f t="shared" si="29"/>
        <v>0</v>
      </c>
      <c r="AJ381" s="21">
        <v>41274898</v>
      </c>
      <c r="AK381" s="21">
        <v>331084</v>
      </c>
      <c r="AL381" s="21">
        <v>207544582</v>
      </c>
      <c r="AM381" s="21">
        <v>0</v>
      </c>
      <c r="AN381" s="21">
        <v>0</v>
      </c>
      <c r="AO381" s="21">
        <v>0</v>
      </c>
      <c r="AP381" s="22">
        <v>1</v>
      </c>
      <c r="AQ381" s="22">
        <v>1</v>
      </c>
      <c r="AR381" s="23">
        <v>2013910</v>
      </c>
      <c r="AS381" s="23">
        <v>1073.1650999999999</v>
      </c>
      <c r="AT381" s="24">
        <v>10.867222999999999</v>
      </c>
      <c r="AU381" s="25">
        <v>116.62325</v>
      </c>
      <c r="AV381" s="26">
        <v>4</v>
      </c>
      <c r="AW381" s="26">
        <v>47</v>
      </c>
      <c r="AX381" s="26">
        <v>312014</v>
      </c>
      <c r="AY381" s="26">
        <v>4823.8639000000003</v>
      </c>
      <c r="AZ381" s="27">
        <v>10.339233</v>
      </c>
      <c r="BA381" s="28">
        <v>498.75054</v>
      </c>
      <c r="BB381" s="29">
        <v>4</v>
      </c>
      <c r="BC381" s="29">
        <v>43</v>
      </c>
      <c r="BD381" s="29">
        <v>5982</v>
      </c>
      <c r="BE381" s="29">
        <v>387327.9</v>
      </c>
      <c r="BF381" s="29">
        <v>5.3126487999999998</v>
      </c>
      <c r="BG381" s="29">
        <v>20577.370999999999</v>
      </c>
    </row>
    <row r="382" spans="1:59" s="30" customFormat="1" x14ac:dyDescent="0.35">
      <c r="A382" s="12">
        <v>2014</v>
      </c>
      <c r="B382" s="12" t="s">
        <v>467</v>
      </c>
      <c r="C382" s="13" t="s">
        <v>468</v>
      </c>
      <c r="D382" s="14" t="s">
        <v>496</v>
      </c>
      <c r="E382" s="15">
        <v>42694.00508571</v>
      </c>
      <c r="F382" s="15">
        <v>206077.9</v>
      </c>
      <c r="G382" s="12">
        <v>6.5</v>
      </c>
      <c r="H382" s="16">
        <v>4826858</v>
      </c>
      <c r="I382" s="17">
        <f t="shared" si="25"/>
        <v>0</v>
      </c>
      <c r="J382" s="17">
        <v>1</v>
      </c>
      <c r="K382" s="17">
        <v>45.67</v>
      </c>
      <c r="L382" s="17">
        <v>3.117</v>
      </c>
      <c r="M382" s="17">
        <v>4.37</v>
      </c>
      <c r="N382" s="17">
        <v>46.16</v>
      </c>
      <c r="O382" s="17">
        <v>0</v>
      </c>
      <c r="P382" s="18">
        <v>2938</v>
      </c>
      <c r="Q382" s="18">
        <v>1869</v>
      </c>
      <c r="R382" s="17">
        <v>33082757</v>
      </c>
      <c r="S382" s="17">
        <v>39606</v>
      </c>
      <c r="T382" s="17">
        <v>19585</v>
      </c>
      <c r="U382" s="18" t="s">
        <v>62</v>
      </c>
      <c r="V382" s="18" t="s">
        <v>62</v>
      </c>
      <c r="W382" s="18">
        <v>22.6</v>
      </c>
      <c r="X382" s="18">
        <v>4.91</v>
      </c>
      <c r="Y382" s="18">
        <v>0.64</v>
      </c>
      <c r="Z382" s="18"/>
      <c r="AA382" s="19">
        <v>2.322195177698041</v>
      </c>
      <c r="AB382" s="19">
        <v>22.6</v>
      </c>
      <c r="AC382" s="19">
        <v>4.91</v>
      </c>
      <c r="AD382" s="19">
        <v>0.64</v>
      </c>
      <c r="AE382" s="20">
        <f t="shared" si="26"/>
        <v>9.4167389201115378E-2</v>
      </c>
      <c r="AF382" s="20">
        <f t="shared" si="27"/>
        <v>4.0048821443321031E-3</v>
      </c>
      <c r="AG382" s="20">
        <f t="shared" si="28"/>
        <v>0.69180729292576315</v>
      </c>
      <c r="AH382" s="20">
        <f t="shared" si="29"/>
        <v>0</v>
      </c>
      <c r="AI382" s="20">
        <f t="shared" si="29"/>
        <v>0</v>
      </c>
      <c r="AJ382" s="21">
        <v>23503038</v>
      </c>
      <c r="AK382" s="21">
        <v>999570</v>
      </c>
      <c r="AL382" s="21">
        <v>172666708</v>
      </c>
      <c r="AM382" s="21">
        <v>52418553</v>
      </c>
      <c r="AN382" s="21">
        <v>0</v>
      </c>
      <c r="AO382" s="21">
        <v>0</v>
      </c>
      <c r="AP382" s="22">
        <v>4</v>
      </c>
      <c r="AQ382" s="22">
        <v>40</v>
      </c>
      <c r="AR382" s="23">
        <v>2157091</v>
      </c>
      <c r="AS382" s="23">
        <v>1186.6284000000001</v>
      </c>
      <c r="AT382" s="24">
        <v>12.450479</v>
      </c>
      <c r="AU382" s="25">
        <v>147.74092999999999</v>
      </c>
      <c r="AV382" s="26">
        <v>4</v>
      </c>
      <c r="AW382" s="26">
        <v>40</v>
      </c>
      <c r="AX382" s="26">
        <v>349432</v>
      </c>
      <c r="AY382" s="26">
        <v>5164.4748</v>
      </c>
      <c r="AZ382" s="27">
        <v>10.277134</v>
      </c>
      <c r="BA382" s="28">
        <v>530.75999000000002</v>
      </c>
      <c r="BB382" s="29">
        <v>4</v>
      </c>
      <c r="BC382" s="29">
        <v>33</v>
      </c>
      <c r="BD382" s="29">
        <v>4566</v>
      </c>
      <c r="BE382" s="29">
        <v>533803.94999999995</v>
      </c>
      <c r="BF382" s="29">
        <v>6.2908602</v>
      </c>
      <c r="BG382" s="29">
        <v>33580.86</v>
      </c>
    </row>
    <row r="383" spans="1:59" s="30" customFormat="1" x14ac:dyDescent="0.35">
      <c r="A383" s="12">
        <v>2014</v>
      </c>
      <c r="B383" s="12" t="s">
        <v>479</v>
      </c>
      <c r="C383" s="13" t="s">
        <v>480</v>
      </c>
      <c r="D383" s="14" t="s">
        <v>497</v>
      </c>
      <c r="E383" s="15">
        <v>42543.598052495421</v>
      </c>
      <c r="F383" s="15">
        <v>206070</v>
      </c>
      <c r="G383" s="12">
        <v>6.8</v>
      </c>
      <c r="H383" s="16">
        <v>4843737</v>
      </c>
      <c r="I383" s="17">
        <f t="shared" si="25"/>
        <v>1</v>
      </c>
      <c r="J383" s="17">
        <v>0</v>
      </c>
      <c r="K383" s="17">
        <v>45.67</v>
      </c>
      <c r="L383" s="17">
        <v>3.117</v>
      </c>
      <c r="M383" s="17">
        <v>4.37</v>
      </c>
      <c r="N383" s="17">
        <v>46.16</v>
      </c>
      <c r="O383" s="17">
        <v>0</v>
      </c>
      <c r="P383" s="18">
        <v>3134</v>
      </c>
      <c r="Q383" s="18">
        <v>1825</v>
      </c>
      <c r="R383" s="17">
        <v>67634537</v>
      </c>
      <c r="S383" s="17">
        <v>139203</v>
      </c>
      <c r="T383" s="17">
        <v>56502</v>
      </c>
      <c r="U383" s="18" t="s">
        <v>62</v>
      </c>
      <c r="V383" s="18" t="s">
        <v>62</v>
      </c>
      <c r="W383" s="18" t="s">
        <v>62</v>
      </c>
      <c r="X383" s="18" t="s">
        <v>62</v>
      </c>
      <c r="Y383" s="18" t="s">
        <v>62</v>
      </c>
      <c r="Z383" s="18"/>
      <c r="AA383" s="19">
        <v>2.322195177698041</v>
      </c>
      <c r="AB383" s="19">
        <v>20.48845299552563</v>
      </c>
      <c r="AC383" s="19">
        <v>4.9924248044436963</v>
      </c>
      <c r="AD383" s="19">
        <v>0.68548682032632846</v>
      </c>
      <c r="AE383" s="20">
        <f t="shared" si="26"/>
        <v>6.0124498729405111E-2</v>
      </c>
      <c r="AF383" s="20">
        <f t="shared" si="27"/>
        <v>5.1700450760814361E-4</v>
      </c>
      <c r="AG383" s="20">
        <f t="shared" si="28"/>
        <v>0.8874921699407472</v>
      </c>
      <c r="AH383" s="20">
        <f t="shared" si="29"/>
        <v>0</v>
      </c>
      <c r="AI383" s="20">
        <f t="shared" si="29"/>
        <v>1.7170039841343854E-5</v>
      </c>
      <c r="AJ383" s="21">
        <v>47826354</v>
      </c>
      <c r="AK383" s="21">
        <v>411254</v>
      </c>
      <c r="AL383" s="21">
        <v>705960392</v>
      </c>
      <c r="AM383" s="21">
        <v>41243689</v>
      </c>
      <c r="AN383" s="21">
        <v>0</v>
      </c>
      <c r="AO383" s="21">
        <v>13658</v>
      </c>
      <c r="AP383" s="22">
        <v>1</v>
      </c>
      <c r="AQ383" s="22">
        <v>51</v>
      </c>
      <c r="AR383" s="23">
        <v>2169790</v>
      </c>
      <c r="AS383" s="23">
        <v>1264.6999000000001</v>
      </c>
      <c r="AT383" s="24">
        <v>11.484857</v>
      </c>
      <c r="AU383" s="25">
        <v>145.24897999999999</v>
      </c>
      <c r="AV383" s="26">
        <v>1</v>
      </c>
      <c r="AW383" s="26">
        <v>51</v>
      </c>
      <c r="AX383" s="26">
        <v>360901</v>
      </c>
      <c r="AY383" s="26">
        <v>5294.4596000000001</v>
      </c>
      <c r="AZ383" s="27">
        <v>10.787877</v>
      </c>
      <c r="BA383" s="28">
        <v>571.15980000000002</v>
      </c>
      <c r="BB383" s="29">
        <v>1</v>
      </c>
      <c r="BC383" s="29">
        <v>45</v>
      </c>
      <c r="BD383" s="29">
        <v>7236</v>
      </c>
      <c r="BE383" s="29">
        <v>398871.61</v>
      </c>
      <c r="BF383" s="29">
        <v>6.1524407999999999</v>
      </c>
      <c r="BG383" s="29">
        <v>24540.34</v>
      </c>
    </row>
    <row r="384" spans="1:59" s="30" customFormat="1" x14ac:dyDescent="0.35">
      <c r="A384" s="12">
        <v>2018</v>
      </c>
      <c r="B384" s="12" t="s">
        <v>490</v>
      </c>
      <c r="C384" s="13" t="s">
        <v>491</v>
      </c>
      <c r="D384" s="14" t="s">
        <v>498</v>
      </c>
      <c r="E384" s="15">
        <v>46130.713780272847</v>
      </c>
      <c r="F384" s="15">
        <v>205940.1</v>
      </c>
      <c r="G384" s="12">
        <v>4.3</v>
      </c>
      <c r="H384" s="16">
        <v>4464273</v>
      </c>
      <c r="I384" s="17">
        <f t="shared" si="25"/>
        <v>1</v>
      </c>
      <c r="J384" s="17">
        <v>0</v>
      </c>
      <c r="K384" s="17">
        <v>39.08</v>
      </c>
      <c r="L384" s="17">
        <v>2.6</v>
      </c>
      <c r="M384" s="17">
        <v>3.15</v>
      </c>
      <c r="N384" s="17">
        <v>38.81</v>
      </c>
      <c r="O384" s="17">
        <v>0</v>
      </c>
      <c r="P384" s="18">
        <v>4466</v>
      </c>
      <c r="Q384" s="18">
        <v>1530</v>
      </c>
      <c r="R384" s="17">
        <v>66267246</v>
      </c>
      <c r="S384" s="17">
        <v>52859</v>
      </c>
      <c r="T384" s="17">
        <v>45281</v>
      </c>
      <c r="U384" s="18" t="s">
        <v>62</v>
      </c>
      <c r="V384" s="18">
        <v>1.96</v>
      </c>
      <c r="W384" s="18" t="s">
        <v>62</v>
      </c>
      <c r="X384" s="18">
        <v>3.59</v>
      </c>
      <c r="Y384" s="18"/>
      <c r="Z384" s="18"/>
      <c r="AA384" s="19">
        <v>1.96</v>
      </c>
      <c r="AB384" s="19">
        <v>17.134646247082848</v>
      </c>
      <c r="AC384" s="19">
        <v>3.59</v>
      </c>
      <c r="AD384" s="19">
        <v>0.62810595158289428</v>
      </c>
      <c r="AE384" s="20">
        <f t="shared" si="26"/>
        <v>0.19972700391368128</v>
      </c>
      <c r="AF384" s="20">
        <f t="shared" si="27"/>
        <v>1.2605051068994705E-3</v>
      </c>
      <c r="AG384" s="20">
        <f t="shared" si="28"/>
        <v>0.79901249097941929</v>
      </c>
      <c r="AH384" s="20">
        <f t="shared" si="29"/>
        <v>0</v>
      </c>
      <c r="AI384" s="20">
        <f t="shared" si="29"/>
        <v>0</v>
      </c>
      <c r="AJ384" s="21">
        <v>56735866</v>
      </c>
      <c r="AK384" s="21">
        <v>358068</v>
      </c>
      <c r="AL384" s="21">
        <v>226973142</v>
      </c>
      <c r="AM384" s="21">
        <v>0</v>
      </c>
      <c r="AN384" s="21">
        <v>0</v>
      </c>
      <c r="AO384" s="21">
        <v>0</v>
      </c>
      <c r="AP384" s="22">
        <v>4</v>
      </c>
      <c r="AQ384" s="22">
        <v>51</v>
      </c>
      <c r="AR384" s="23">
        <v>1980209</v>
      </c>
      <c r="AS384" s="23">
        <v>1166</v>
      </c>
      <c r="AT384" s="24">
        <v>10.6</v>
      </c>
      <c r="AU384" s="25">
        <v>123.57</v>
      </c>
      <c r="AV384" s="26">
        <v>4</v>
      </c>
      <c r="AW384" s="26">
        <v>51</v>
      </c>
      <c r="AX384" s="26">
        <v>305417</v>
      </c>
      <c r="AY384" s="26">
        <v>5451.6953000000003</v>
      </c>
      <c r="AZ384" s="27">
        <v>9.7390679000000002</v>
      </c>
      <c r="BA384" s="28">
        <v>530.9443</v>
      </c>
      <c r="BB384" s="29">
        <v>4</v>
      </c>
      <c r="BC384" s="29">
        <v>47</v>
      </c>
      <c r="BD384" s="29">
        <v>6750</v>
      </c>
      <c r="BE384" s="29">
        <v>357005</v>
      </c>
      <c r="BF384" s="29">
        <v>5.68</v>
      </c>
      <c r="BG384" s="29">
        <v>20278.990000000002</v>
      </c>
    </row>
    <row r="385" spans="1:59" s="30" customFormat="1" x14ac:dyDescent="0.35">
      <c r="A385" s="12">
        <v>2015</v>
      </c>
      <c r="B385" s="12" t="s">
        <v>461</v>
      </c>
      <c r="C385" s="13" t="s">
        <v>462</v>
      </c>
      <c r="D385" s="14" t="s">
        <v>499</v>
      </c>
      <c r="E385" s="15">
        <v>51158.305674047951</v>
      </c>
      <c r="F385" s="15">
        <v>205581.8</v>
      </c>
      <c r="G385" s="12">
        <v>5.6</v>
      </c>
      <c r="H385" s="16">
        <v>4018542</v>
      </c>
      <c r="I385" s="17">
        <f t="shared" si="25"/>
        <v>0</v>
      </c>
      <c r="J385" s="17">
        <v>1</v>
      </c>
      <c r="K385" s="17">
        <v>42.6</v>
      </c>
      <c r="L385" s="17">
        <v>1.8220000000000001</v>
      </c>
      <c r="M385" s="17">
        <v>2.62</v>
      </c>
      <c r="N385" s="17">
        <v>44.13</v>
      </c>
      <c r="O385" s="17">
        <v>0</v>
      </c>
      <c r="P385" s="18">
        <v>4495</v>
      </c>
      <c r="Q385" s="18">
        <v>371</v>
      </c>
      <c r="R385" s="17">
        <v>8986600</v>
      </c>
      <c r="S385" s="17">
        <v>8739</v>
      </c>
      <c r="T385" s="17">
        <v>14939</v>
      </c>
      <c r="U385" s="18" t="s">
        <v>62</v>
      </c>
      <c r="V385" s="18" t="s">
        <v>62</v>
      </c>
      <c r="W385" s="18" t="s">
        <v>62</v>
      </c>
      <c r="X385" s="18">
        <v>2.75</v>
      </c>
      <c r="Y385" s="18"/>
      <c r="Z385" s="18"/>
      <c r="AA385" s="19">
        <v>2.25948627072199</v>
      </c>
      <c r="AB385" s="19">
        <v>12.08771849023859</v>
      </c>
      <c r="AC385" s="19">
        <v>2.75</v>
      </c>
      <c r="AD385" s="19">
        <v>0.66963877086385626</v>
      </c>
      <c r="AE385" s="20">
        <f t="shared" si="26"/>
        <v>1.2251531175707178E-2</v>
      </c>
      <c r="AF385" s="20">
        <f t="shared" si="27"/>
        <v>9.3032973515158623E-5</v>
      </c>
      <c r="AG385" s="20">
        <f t="shared" si="28"/>
        <v>0.98764086336733692</v>
      </c>
      <c r="AH385" s="20">
        <f t="shared" si="29"/>
        <v>1.4572483440791113E-5</v>
      </c>
      <c r="AI385" s="20">
        <f t="shared" si="29"/>
        <v>0</v>
      </c>
      <c r="AJ385" s="21">
        <v>2801314</v>
      </c>
      <c r="AK385" s="21">
        <v>21272</v>
      </c>
      <c r="AL385" s="21">
        <v>225824196</v>
      </c>
      <c r="AM385" s="21">
        <v>0</v>
      </c>
      <c r="AN385" s="21">
        <v>3332</v>
      </c>
      <c r="AO385" s="21">
        <v>0</v>
      </c>
      <c r="AP385" s="22">
        <v>3</v>
      </c>
      <c r="AQ385" s="22">
        <v>37</v>
      </c>
      <c r="AR385" s="23">
        <v>1686973</v>
      </c>
      <c r="AS385" s="23">
        <v>902.45501999999999</v>
      </c>
      <c r="AT385" s="24">
        <v>10.664591</v>
      </c>
      <c r="AU385" s="25">
        <v>96.243133</v>
      </c>
      <c r="AV385" s="26">
        <v>3</v>
      </c>
      <c r="AW385" s="26">
        <v>37</v>
      </c>
      <c r="AX385" s="26">
        <v>229116</v>
      </c>
      <c r="AY385" s="26">
        <v>5827.1305000000002</v>
      </c>
      <c r="AZ385" s="27">
        <v>8.8035765000000001</v>
      </c>
      <c r="BA385" s="28">
        <v>512.99589000000003</v>
      </c>
      <c r="BB385" s="29">
        <v>3</v>
      </c>
      <c r="BC385" s="29">
        <v>34</v>
      </c>
      <c r="BD385" s="29">
        <v>25242</v>
      </c>
      <c r="BE385" s="29">
        <v>42752.08</v>
      </c>
      <c r="BF385" s="29">
        <v>5.9692869999999996</v>
      </c>
      <c r="BG385" s="29">
        <v>2551.9944</v>
      </c>
    </row>
    <row r="386" spans="1:59" s="30" customFormat="1" x14ac:dyDescent="0.35">
      <c r="A386" s="12">
        <v>2012</v>
      </c>
      <c r="B386" s="12" t="s">
        <v>479</v>
      </c>
      <c r="C386" s="13" t="s">
        <v>480</v>
      </c>
      <c r="D386" s="14" t="s">
        <v>500</v>
      </c>
      <c r="E386" s="15">
        <v>42285.875275503713</v>
      </c>
      <c r="F386" s="15">
        <v>203675.5</v>
      </c>
      <c r="G386" s="12">
        <v>8</v>
      </c>
      <c r="H386" s="16">
        <v>4816632</v>
      </c>
      <c r="I386" s="17">
        <f t="shared" ref="I386:I449" si="30">IF(AVERAGEIFS($J$1:$J$766,$B$1:$B$766,$B386)&gt;0,0,1)</f>
        <v>1</v>
      </c>
      <c r="J386" s="17">
        <v>0</v>
      </c>
      <c r="K386" s="17">
        <v>45.77</v>
      </c>
      <c r="L386" s="17">
        <v>3.58</v>
      </c>
      <c r="M386" s="17">
        <v>2.75</v>
      </c>
      <c r="N386" s="17">
        <v>54.99</v>
      </c>
      <c r="O386" s="17">
        <v>0</v>
      </c>
      <c r="P386" s="18">
        <v>2209</v>
      </c>
      <c r="Q386" s="18">
        <v>2035</v>
      </c>
      <c r="R386" s="17">
        <v>69106650</v>
      </c>
      <c r="S386" s="17">
        <v>147865</v>
      </c>
      <c r="T386" s="17">
        <v>51222</v>
      </c>
      <c r="U386" s="18" t="s">
        <v>62</v>
      </c>
      <c r="V386" s="18" t="s">
        <v>62</v>
      </c>
      <c r="W386" s="18" t="s">
        <v>62</v>
      </c>
      <c r="X386" s="18" t="s">
        <v>62</v>
      </c>
      <c r="Y386" s="18" t="s">
        <v>62</v>
      </c>
      <c r="Z386" s="18"/>
      <c r="AA386" s="19">
        <v>2.324237813104427</v>
      </c>
      <c r="AB386" s="19">
        <v>23.49195884567845</v>
      </c>
      <c r="AC386" s="19">
        <v>3.503818060367514</v>
      </c>
      <c r="AD386" s="19">
        <v>0.75442193202762442</v>
      </c>
      <c r="AE386" s="20">
        <f t="shared" ref="AE386:AE449" si="31">AJ386/SUM($AJ386:$AO386)</f>
        <v>5.0927160953562457E-2</v>
      </c>
      <c r="AF386" s="20">
        <f t="shared" ref="AF386:AF449" si="32">AK386/SUM($AJ386:$AO386)</f>
        <v>4.3795166022155636E-4</v>
      </c>
      <c r="AG386" s="20">
        <f t="shared" ref="AG386:AG449" si="33">AL386/SUM($AJ386:$AO386)</f>
        <v>0.90350982552498349</v>
      </c>
      <c r="AH386" s="20">
        <f t="shared" ref="AH386:AI449" si="34">AN386/SUM($AJ386:$AO386)</f>
        <v>0</v>
      </c>
      <c r="AI386" s="20">
        <f t="shared" si="34"/>
        <v>1.847283102468301E-5</v>
      </c>
      <c r="AJ386" s="21">
        <v>46111378</v>
      </c>
      <c r="AK386" s="21">
        <v>396538</v>
      </c>
      <c r="AL386" s="21">
        <v>818071974</v>
      </c>
      <c r="AM386" s="21">
        <v>40841212</v>
      </c>
      <c r="AN386" s="21">
        <v>0</v>
      </c>
      <c r="AO386" s="21">
        <v>16726</v>
      </c>
      <c r="AP386" s="22">
        <v>1</v>
      </c>
      <c r="AQ386" s="22">
        <v>52</v>
      </c>
      <c r="AR386" s="23">
        <v>2150977</v>
      </c>
      <c r="AS386" s="23">
        <v>1186.7577000000001</v>
      </c>
      <c r="AT386" s="24">
        <v>11.397721000000001</v>
      </c>
      <c r="AU386" s="25">
        <v>135.26331999999999</v>
      </c>
      <c r="AV386" s="26">
        <v>1</v>
      </c>
      <c r="AW386" s="26">
        <v>51</v>
      </c>
      <c r="AX386" s="26">
        <v>357395</v>
      </c>
      <c r="AY386" s="26">
        <v>5082.8869999999997</v>
      </c>
      <c r="AZ386" s="27">
        <v>10.634098</v>
      </c>
      <c r="BA386" s="28">
        <v>540.51917000000003</v>
      </c>
      <c r="BB386" s="29">
        <v>1</v>
      </c>
      <c r="BC386" s="29">
        <v>47</v>
      </c>
      <c r="BD386" s="29">
        <v>7168</v>
      </c>
      <c r="BE386" s="29">
        <v>392381.72</v>
      </c>
      <c r="BF386" s="29">
        <v>6.2247918999999996</v>
      </c>
      <c r="BG386" s="29">
        <v>24424.945</v>
      </c>
    </row>
    <row r="387" spans="1:59" s="30" customFormat="1" x14ac:dyDescent="0.35">
      <c r="A387" s="12">
        <v>2017</v>
      </c>
      <c r="B387" s="12" t="s">
        <v>490</v>
      </c>
      <c r="C387" s="13" t="s">
        <v>491</v>
      </c>
      <c r="D387" s="14" t="s">
        <v>501</v>
      </c>
      <c r="E387" s="15">
        <v>45687.327604200567</v>
      </c>
      <c r="F387" s="15">
        <v>203564</v>
      </c>
      <c r="G387" s="12">
        <v>4.9000000000000004</v>
      </c>
      <c r="H387" s="16">
        <v>4455590</v>
      </c>
      <c r="I387" s="17">
        <f t="shared" si="30"/>
        <v>1</v>
      </c>
      <c r="J387" s="17">
        <v>0</v>
      </c>
      <c r="K387" s="17">
        <v>39.08</v>
      </c>
      <c r="L387" s="17">
        <v>2.23</v>
      </c>
      <c r="M387" s="17">
        <v>2.99</v>
      </c>
      <c r="N387" s="17">
        <v>38.799999999999997</v>
      </c>
      <c r="O387" s="17">
        <v>0</v>
      </c>
      <c r="P387" s="18">
        <v>3802</v>
      </c>
      <c r="Q387" s="18">
        <v>1161</v>
      </c>
      <c r="R387" s="17">
        <v>63251719</v>
      </c>
      <c r="S387" s="17">
        <v>54652</v>
      </c>
      <c r="T387" s="17">
        <v>44110</v>
      </c>
      <c r="U387" s="18">
        <v>2.2000000000000002</v>
      </c>
      <c r="V387" s="18">
        <v>1.99</v>
      </c>
      <c r="W387" s="18">
        <v>12.78</v>
      </c>
      <c r="X387" s="18">
        <v>3.64</v>
      </c>
      <c r="Y387" s="18"/>
      <c r="Z387" s="18">
        <v>2.2000000000000002</v>
      </c>
      <c r="AA387" s="19">
        <v>1.99</v>
      </c>
      <c r="AB387" s="19">
        <v>12.78</v>
      </c>
      <c r="AC387" s="19">
        <v>3.64</v>
      </c>
      <c r="AD387" s="19">
        <v>0.62802788237371954</v>
      </c>
      <c r="AE387" s="20">
        <f t="shared" si="31"/>
        <v>0.24833665724492646</v>
      </c>
      <c r="AF387" s="20">
        <f t="shared" si="32"/>
        <v>9.2145096425783508E-3</v>
      </c>
      <c r="AG387" s="20">
        <f t="shared" si="33"/>
        <v>0.74244883311249521</v>
      </c>
      <c r="AH387" s="20">
        <f t="shared" si="34"/>
        <v>0</v>
      </c>
      <c r="AI387" s="20">
        <f t="shared" si="34"/>
        <v>0</v>
      </c>
      <c r="AJ387" s="21">
        <v>54968734</v>
      </c>
      <c r="AK387" s="21">
        <v>2039610</v>
      </c>
      <c r="AL387" s="21">
        <v>164339300</v>
      </c>
      <c r="AM387" s="21">
        <v>0</v>
      </c>
      <c r="AN387" s="21">
        <v>0</v>
      </c>
      <c r="AO387" s="21">
        <v>0</v>
      </c>
      <c r="AP387" s="22">
        <v>4</v>
      </c>
      <c r="AQ387" s="22">
        <v>49</v>
      </c>
      <c r="AR387" s="23">
        <v>1971002</v>
      </c>
      <c r="AS387" s="23">
        <v>1052.0275999999999</v>
      </c>
      <c r="AT387" s="24">
        <v>10.850633</v>
      </c>
      <c r="AU387" s="25">
        <v>114.15166000000001</v>
      </c>
      <c r="AV387" s="26">
        <v>4</v>
      </c>
      <c r="AW387" s="26">
        <v>50</v>
      </c>
      <c r="AX387" s="26">
        <v>304457</v>
      </c>
      <c r="AY387" s="26">
        <v>5280.5808999999999</v>
      </c>
      <c r="AZ387" s="27">
        <v>9.8505611999999996</v>
      </c>
      <c r="BA387" s="28">
        <v>520.16686000000004</v>
      </c>
      <c r="BB387" s="29">
        <v>4</v>
      </c>
      <c r="BC387" s="29">
        <v>46</v>
      </c>
      <c r="BD387" s="29">
        <v>7010</v>
      </c>
      <c r="BE387" s="29">
        <v>338317.72</v>
      </c>
      <c r="BF387" s="29">
        <v>5.7152219000000004</v>
      </c>
      <c r="BG387" s="29">
        <v>19335.609</v>
      </c>
    </row>
    <row r="388" spans="1:59" s="30" customFormat="1" x14ac:dyDescent="0.35">
      <c r="A388" s="17">
        <v>2007</v>
      </c>
      <c r="B388" s="32" t="s">
        <v>479</v>
      </c>
      <c r="C388" s="13" t="s">
        <v>480</v>
      </c>
      <c r="D388" s="14" t="s">
        <v>502</v>
      </c>
      <c r="E388" s="15">
        <v>43233.986183990892</v>
      </c>
      <c r="F388" s="15">
        <v>202025.5</v>
      </c>
      <c r="G388" s="17">
        <v>4</v>
      </c>
      <c r="H388" s="16">
        <v>4672840</v>
      </c>
      <c r="I388" s="17">
        <f t="shared" si="30"/>
        <v>1</v>
      </c>
      <c r="J388" s="17">
        <v>0</v>
      </c>
      <c r="K388" s="17" t="s">
        <v>62</v>
      </c>
      <c r="L388" s="17">
        <v>2.286</v>
      </c>
      <c r="M388" s="17">
        <v>6.97</v>
      </c>
      <c r="N388" s="17">
        <v>32.78</v>
      </c>
      <c r="O388" s="17">
        <v>0</v>
      </c>
      <c r="P388" s="18">
        <v>2521</v>
      </c>
      <c r="Q388" s="18">
        <v>2171</v>
      </c>
      <c r="R388" s="17">
        <v>88397243</v>
      </c>
      <c r="S388" s="17">
        <v>448864</v>
      </c>
      <c r="T388" s="17">
        <v>120885</v>
      </c>
      <c r="U388" s="18">
        <v>2.29</v>
      </c>
      <c r="V388" s="18" t="s">
        <v>62</v>
      </c>
      <c r="W388" s="18" t="s">
        <v>62</v>
      </c>
      <c r="X388" s="18" t="s">
        <v>62</v>
      </c>
      <c r="Y388" s="18">
        <v>0.42</v>
      </c>
      <c r="Z388" s="18">
        <v>2.29</v>
      </c>
      <c r="AA388" s="19">
        <v>2.2465548173415608</v>
      </c>
      <c r="AB388" s="19">
        <v>15.097711394063451</v>
      </c>
      <c r="AC388" s="19">
        <v>7.3815467393807772</v>
      </c>
      <c r="AD388" s="19">
        <v>0.42</v>
      </c>
      <c r="AE388" s="20">
        <f t="shared" si="31"/>
        <v>0.15838372444138657</v>
      </c>
      <c r="AF388" s="20">
        <f t="shared" si="32"/>
        <v>1.0066982874035639E-3</v>
      </c>
      <c r="AG388" s="20">
        <f t="shared" si="33"/>
        <v>0.76758654154577299</v>
      </c>
      <c r="AH388" s="20">
        <f t="shared" si="34"/>
        <v>0</v>
      </c>
      <c r="AI388" s="20">
        <f t="shared" si="34"/>
        <v>1.1498067529199196E-5</v>
      </c>
      <c r="AJ388" s="21">
        <v>74461402</v>
      </c>
      <c r="AK388" s="21">
        <v>473282</v>
      </c>
      <c r="AL388" s="21">
        <v>360867698</v>
      </c>
      <c r="AM388" s="21">
        <v>34325127</v>
      </c>
      <c r="AN388" s="21">
        <v>0</v>
      </c>
      <c r="AO388" s="21">
        <v>5405.62</v>
      </c>
      <c r="AP388" s="23">
        <v>1</v>
      </c>
      <c r="AQ388" s="23">
        <v>61</v>
      </c>
      <c r="AR388" s="23">
        <v>2093093</v>
      </c>
      <c r="AS388" s="23">
        <v>1305</v>
      </c>
      <c r="AT388" s="24">
        <v>9.3241881481396494</v>
      </c>
      <c r="AU388" s="25">
        <v>121.7</v>
      </c>
      <c r="AV388" s="26">
        <v>1</v>
      </c>
      <c r="AW388" s="26">
        <v>61</v>
      </c>
      <c r="AX388" s="26">
        <v>365740</v>
      </c>
      <c r="AY388" s="26">
        <v>5211</v>
      </c>
      <c r="AZ388" s="27">
        <v>8.7031205931058899</v>
      </c>
      <c r="BA388" s="28">
        <v>453.56</v>
      </c>
      <c r="BB388" s="29">
        <v>1</v>
      </c>
      <c r="BC388" s="29">
        <v>56</v>
      </c>
      <c r="BD388" s="29">
        <v>9828</v>
      </c>
      <c r="BE388" s="29">
        <v>306713</v>
      </c>
      <c r="BF388" s="29">
        <v>5.2704518963409699</v>
      </c>
      <c r="BG388" s="29">
        <v>16165.15</v>
      </c>
    </row>
    <row r="389" spans="1:59" s="30" customFormat="1" x14ac:dyDescent="0.35">
      <c r="A389" s="12">
        <v>2010</v>
      </c>
      <c r="B389" s="12" t="s">
        <v>479</v>
      </c>
      <c r="C389" s="13" t="s">
        <v>480</v>
      </c>
      <c r="D389" s="14" t="s">
        <v>503</v>
      </c>
      <c r="E389" s="15">
        <v>41678.908472527713</v>
      </c>
      <c r="F389" s="15">
        <v>199455</v>
      </c>
      <c r="G389" s="12">
        <v>10.5</v>
      </c>
      <c r="H389" s="16">
        <v>4785514</v>
      </c>
      <c r="I389" s="17">
        <f t="shared" si="30"/>
        <v>1</v>
      </c>
      <c r="J389" s="17">
        <v>0</v>
      </c>
      <c r="K389" s="17">
        <v>44.27</v>
      </c>
      <c r="L389" s="17">
        <v>2.7050000000000001</v>
      </c>
      <c r="M389" s="17">
        <v>4.37</v>
      </c>
      <c r="N389" s="17">
        <v>49.29</v>
      </c>
      <c r="O389" s="17">
        <v>0</v>
      </c>
      <c r="P389" s="18">
        <v>3318</v>
      </c>
      <c r="Q389" s="18">
        <v>2291</v>
      </c>
      <c r="R389" s="17">
        <v>79374763</v>
      </c>
      <c r="S389" s="17">
        <v>217903</v>
      </c>
      <c r="T389" s="17">
        <v>66190</v>
      </c>
      <c r="U389" s="18" t="s">
        <v>62</v>
      </c>
      <c r="V389" s="18" t="s">
        <v>62</v>
      </c>
      <c r="W389" s="18" t="s">
        <v>62</v>
      </c>
      <c r="X389" s="18" t="s">
        <v>62</v>
      </c>
      <c r="Y389" s="18">
        <v>0.63</v>
      </c>
      <c r="Z389" s="18"/>
      <c r="AA389" s="19">
        <v>2.2935982820086371</v>
      </c>
      <c r="AB389" s="19">
        <v>17.815786882646659</v>
      </c>
      <c r="AC389" s="19">
        <v>4.9924248044436963</v>
      </c>
      <c r="AD389" s="19">
        <v>0.63</v>
      </c>
      <c r="AE389" s="20">
        <f t="shared" si="31"/>
        <v>9.1509715455169685E-2</v>
      </c>
      <c r="AF389" s="20">
        <f t="shared" si="32"/>
        <v>9.033464770476791E-4</v>
      </c>
      <c r="AG389" s="20">
        <f t="shared" si="33"/>
        <v>0.85161334574336034</v>
      </c>
      <c r="AH389" s="20">
        <f t="shared" si="34"/>
        <v>0</v>
      </c>
      <c r="AI389" s="20">
        <f t="shared" si="34"/>
        <v>1.9443011983672735E-5</v>
      </c>
      <c r="AJ389" s="21">
        <v>62049978</v>
      </c>
      <c r="AK389" s="21">
        <v>612532</v>
      </c>
      <c r="AL389" s="21">
        <v>577453324</v>
      </c>
      <c r="AM389" s="21">
        <v>37940821</v>
      </c>
      <c r="AN389" s="21">
        <v>0</v>
      </c>
      <c r="AO389" s="21">
        <v>13183.72</v>
      </c>
      <c r="AP389" s="22">
        <v>1</v>
      </c>
      <c r="AQ389" s="22">
        <v>61</v>
      </c>
      <c r="AR389" s="23">
        <v>2138911</v>
      </c>
      <c r="AS389" s="23">
        <v>1384</v>
      </c>
      <c r="AT389" s="24">
        <v>10.67</v>
      </c>
      <c r="AU389" s="31">
        <v>147.69</v>
      </c>
      <c r="AV389" s="26">
        <v>1</v>
      </c>
      <c r="AW389" s="26">
        <v>61</v>
      </c>
      <c r="AX389" s="26">
        <v>356296</v>
      </c>
      <c r="AY389" s="26">
        <v>5376</v>
      </c>
      <c r="AZ389" s="27">
        <v>10.18</v>
      </c>
      <c r="BA389" s="28">
        <v>547.09</v>
      </c>
      <c r="BB389" s="29">
        <v>1</v>
      </c>
      <c r="BC389" s="29">
        <v>56</v>
      </c>
      <c r="BD389" s="29">
        <v>6915</v>
      </c>
      <c r="BE389" s="29">
        <v>389848</v>
      </c>
      <c r="BF389" s="29">
        <v>6.01</v>
      </c>
      <c r="BG389" s="29">
        <v>23440.02</v>
      </c>
    </row>
    <row r="390" spans="1:59" s="30" customFormat="1" x14ac:dyDescent="0.35">
      <c r="A390" s="12">
        <v>2011</v>
      </c>
      <c r="B390" s="12" t="s">
        <v>479</v>
      </c>
      <c r="C390" s="13" t="s">
        <v>480</v>
      </c>
      <c r="D390" s="14" t="s">
        <v>504</v>
      </c>
      <c r="E390" s="15">
        <v>41955.795869775284</v>
      </c>
      <c r="F390" s="15">
        <v>201372.79999999999</v>
      </c>
      <c r="G390" s="12">
        <v>9.6</v>
      </c>
      <c r="H390" s="16">
        <v>4799642</v>
      </c>
      <c r="I390" s="17">
        <f t="shared" si="30"/>
        <v>1</v>
      </c>
      <c r="J390" s="17">
        <v>0</v>
      </c>
      <c r="K390" s="17">
        <v>45.02</v>
      </c>
      <c r="L390" s="17">
        <v>3.4670000000000001</v>
      </c>
      <c r="M390" s="17">
        <v>4</v>
      </c>
      <c r="N390" s="17">
        <v>55.64</v>
      </c>
      <c r="O390" s="17">
        <v>0</v>
      </c>
      <c r="P390" s="18">
        <v>2667</v>
      </c>
      <c r="Q390" s="18">
        <v>2032</v>
      </c>
      <c r="R390" s="17">
        <v>76413476</v>
      </c>
      <c r="S390" s="17">
        <v>195481</v>
      </c>
      <c r="T390" s="17">
        <v>64716</v>
      </c>
      <c r="U390" s="18" t="s">
        <v>62</v>
      </c>
      <c r="V390" s="18" t="s">
        <v>62</v>
      </c>
      <c r="W390" s="18">
        <v>22.05</v>
      </c>
      <c r="X390" s="18" t="s">
        <v>62</v>
      </c>
      <c r="Y390" s="18" t="s">
        <v>62</v>
      </c>
      <c r="Z390" s="18"/>
      <c r="AA390" s="19">
        <v>2.3089180475565318</v>
      </c>
      <c r="AB390" s="19">
        <v>22.05</v>
      </c>
      <c r="AC390" s="19">
        <v>4.6524343752411106</v>
      </c>
      <c r="AD390" s="19">
        <v>0.75949643062398253</v>
      </c>
      <c r="AE390" s="20">
        <f t="shared" si="31"/>
        <v>7.0850946629736164E-2</v>
      </c>
      <c r="AF390" s="20">
        <f t="shared" si="32"/>
        <v>5.7395927104265205E-4</v>
      </c>
      <c r="AG390" s="20">
        <f t="shared" si="33"/>
        <v>0.87908207684671036</v>
      </c>
      <c r="AH390" s="20">
        <f t="shared" si="34"/>
        <v>0</v>
      </c>
      <c r="AI390" s="20">
        <f t="shared" si="34"/>
        <v>1.7561142801175602E-5</v>
      </c>
      <c r="AJ390" s="21">
        <v>56359632</v>
      </c>
      <c r="AK390" s="21">
        <v>456566</v>
      </c>
      <c r="AL390" s="21">
        <v>699281304</v>
      </c>
      <c r="AM390" s="21">
        <v>39356122</v>
      </c>
      <c r="AN390" s="21">
        <v>0</v>
      </c>
      <c r="AO390" s="21">
        <v>13969.32</v>
      </c>
      <c r="AP390" s="22">
        <v>1</v>
      </c>
      <c r="AQ390" s="22">
        <v>61</v>
      </c>
      <c r="AR390" s="23">
        <v>2142625</v>
      </c>
      <c r="AS390" s="23">
        <v>1284</v>
      </c>
      <c r="AT390" s="24">
        <v>11.09</v>
      </c>
      <c r="AU390" s="25">
        <v>142.41</v>
      </c>
      <c r="AV390" s="26">
        <v>1</v>
      </c>
      <c r="AW390" s="26">
        <v>61</v>
      </c>
      <c r="AX390" s="26">
        <v>356074</v>
      </c>
      <c r="AY390" s="26">
        <v>5209</v>
      </c>
      <c r="AZ390" s="27">
        <v>10.47</v>
      </c>
      <c r="BA390" s="28">
        <v>545.62</v>
      </c>
      <c r="BB390" s="29">
        <v>1</v>
      </c>
      <c r="BC390" s="29">
        <v>56</v>
      </c>
      <c r="BD390" s="29">
        <v>6491</v>
      </c>
      <c r="BE390" s="29">
        <v>433105</v>
      </c>
      <c r="BF390" s="29">
        <v>6.25</v>
      </c>
      <c r="BG390" s="29">
        <v>27052.9</v>
      </c>
    </row>
    <row r="391" spans="1:59" s="30" customFormat="1" x14ac:dyDescent="0.35">
      <c r="A391" s="12">
        <v>2016</v>
      </c>
      <c r="B391" s="12" t="s">
        <v>490</v>
      </c>
      <c r="C391" s="13" t="s">
        <v>491</v>
      </c>
      <c r="D391" s="14" t="s">
        <v>505</v>
      </c>
      <c r="E391" s="15">
        <v>45268.772017063689</v>
      </c>
      <c r="F391" s="15">
        <v>201007.2</v>
      </c>
      <c r="G391" s="12">
        <v>5.0999999999999996</v>
      </c>
      <c r="H391" s="16">
        <v>4440306</v>
      </c>
      <c r="I391" s="17">
        <f t="shared" si="30"/>
        <v>1</v>
      </c>
      <c r="J391" s="17">
        <v>0</v>
      </c>
      <c r="K391" s="17">
        <v>40.39</v>
      </c>
      <c r="L391" s="17">
        <v>1.702</v>
      </c>
      <c r="M391" s="17">
        <v>2.52</v>
      </c>
      <c r="N391" s="17">
        <v>42.43</v>
      </c>
      <c r="O391" s="17">
        <v>0</v>
      </c>
      <c r="P391" s="18">
        <v>4075</v>
      </c>
      <c r="Q391" s="18">
        <v>1498</v>
      </c>
      <c r="R391" s="17">
        <v>72432678</v>
      </c>
      <c r="S391" s="17">
        <v>72289</v>
      </c>
      <c r="T391" s="17">
        <v>54616</v>
      </c>
      <c r="U391" s="18" t="s">
        <v>62</v>
      </c>
      <c r="V391" s="18" t="s">
        <v>62</v>
      </c>
      <c r="W391" s="18" t="s">
        <v>62</v>
      </c>
      <c r="X391" s="18" t="s">
        <v>62</v>
      </c>
      <c r="Y391" s="18"/>
      <c r="Z391" s="18"/>
      <c r="AA391" s="19">
        <v>2.2143440282408582</v>
      </c>
      <c r="AB391" s="19">
        <v>11.309272049594229</v>
      </c>
      <c r="AC391" s="19">
        <v>3.2924726584307722</v>
      </c>
      <c r="AD391" s="19">
        <v>0.65636700530415037</v>
      </c>
      <c r="AE391" s="20">
        <f t="shared" si="31"/>
        <v>0.31341938936986935</v>
      </c>
      <c r="AF391" s="20">
        <f t="shared" si="32"/>
        <v>2.3653262057869953E-2</v>
      </c>
      <c r="AG391" s="20">
        <f t="shared" si="33"/>
        <v>0.66292734857226066</v>
      </c>
      <c r="AH391" s="20">
        <f t="shared" si="34"/>
        <v>0</v>
      </c>
      <c r="AI391" s="20">
        <f t="shared" si="34"/>
        <v>0</v>
      </c>
      <c r="AJ391" s="21">
        <v>63717656</v>
      </c>
      <c r="AK391" s="21">
        <v>4808670</v>
      </c>
      <c r="AL391" s="21">
        <v>134772060</v>
      </c>
      <c r="AM391" s="21">
        <v>0</v>
      </c>
      <c r="AN391" s="21">
        <v>0</v>
      </c>
      <c r="AO391" s="21">
        <v>0</v>
      </c>
      <c r="AP391" s="22">
        <v>4</v>
      </c>
      <c r="AQ391" s="22">
        <v>50</v>
      </c>
      <c r="AR391" s="23">
        <v>1957188</v>
      </c>
      <c r="AS391" s="23">
        <v>1121.4404</v>
      </c>
      <c r="AT391" s="24">
        <v>10.490665</v>
      </c>
      <c r="AU391" s="25">
        <v>117.64655</v>
      </c>
      <c r="AV391" s="26">
        <v>4</v>
      </c>
      <c r="AW391" s="26">
        <v>50</v>
      </c>
      <c r="AX391" s="26">
        <v>302040</v>
      </c>
      <c r="AY391" s="26">
        <v>5512.8244999999997</v>
      </c>
      <c r="AZ391" s="27">
        <v>9.5711037000000001</v>
      </c>
      <c r="BA391" s="28">
        <v>527.63814000000002</v>
      </c>
      <c r="BB391" s="29">
        <v>4</v>
      </c>
      <c r="BC391" s="29">
        <v>46</v>
      </c>
      <c r="BD391" s="29">
        <v>7308</v>
      </c>
      <c r="BE391" s="29">
        <v>321953.28999999998</v>
      </c>
      <c r="BF391" s="29">
        <v>5.6673853999999997</v>
      </c>
      <c r="BG391" s="29">
        <v>18246.333999999999</v>
      </c>
    </row>
    <row r="392" spans="1:59" s="30" customFormat="1" x14ac:dyDescent="0.35">
      <c r="A392" s="17">
        <v>2008</v>
      </c>
      <c r="B392" s="32" t="s">
        <v>479</v>
      </c>
      <c r="C392" s="13" t="s">
        <v>480</v>
      </c>
      <c r="D392" s="14" t="s">
        <v>506</v>
      </c>
      <c r="E392" s="15">
        <v>42594.028323477185</v>
      </c>
      <c r="F392" s="15">
        <v>200967.4</v>
      </c>
      <c r="G392" s="17">
        <v>5.7</v>
      </c>
      <c r="H392" s="16">
        <v>4718206</v>
      </c>
      <c r="I392" s="17">
        <f t="shared" si="30"/>
        <v>1</v>
      </c>
      <c r="J392" s="17">
        <v>0</v>
      </c>
      <c r="K392" s="17">
        <v>40.69</v>
      </c>
      <c r="L392" s="17">
        <v>2.9830000000000001</v>
      </c>
      <c r="M392" s="17">
        <v>8.86</v>
      </c>
      <c r="N392" s="17">
        <v>45.88</v>
      </c>
      <c r="O392" s="17">
        <v>0</v>
      </c>
      <c r="P392" s="18">
        <v>2808</v>
      </c>
      <c r="Q392" s="18">
        <v>1841</v>
      </c>
      <c r="R392" s="17">
        <v>83134457</v>
      </c>
      <c r="S392" s="17">
        <v>363916</v>
      </c>
      <c r="T392" s="17">
        <v>110734</v>
      </c>
      <c r="U392" s="18">
        <v>2.93</v>
      </c>
      <c r="V392" s="18" t="s">
        <v>62</v>
      </c>
      <c r="W392" s="18" t="s">
        <v>62</v>
      </c>
      <c r="X392" s="18" t="s">
        <v>62</v>
      </c>
      <c r="Y392" s="18">
        <v>0.47</v>
      </c>
      <c r="Z392" s="18">
        <v>2.93</v>
      </c>
      <c r="AA392" s="19">
        <v>2.2204719344600159</v>
      </c>
      <c r="AB392" s="19">
        <v>19.619187803472759</v>
      </c>
      <c r="AC392" s="19">
        <v>9.1182546074696553</v>
      </c>
      <c r="AD392" s="19">
        <v>0.47</v>
      </c>
      <c r="AE392" s="20">
        <f t="shared" si="31"/>
        <v>0.15933674101990464</v>
      </c>
      <c r="AF392" s="20">
        <f t="shared" si="32"/>
        <v>1.2506665949097149E-3</v>
      </c>
      <c r="AG392" s="20">
        <f t="shared" si="33"/>
        <v>0.75264871361842667</v>
      </c>
      <c r="AH392" s="20">
        <f t="shared" si="34"/>
        <v>0</v>
      </c>
      <c r="AI392" s="20">
        <f t="shared" si="34"/>
        <v>3.158465433045395E-5</v>
      </c>
      <c r="AJ392" s="21">
        <v>71633760</v>
      </c>
      <c r="AK392" s="21">
        <v>562268</v>
      </c>
      <c r="AL392" s="21">
        <v>338371784</v>
      </c>
      <c r="AM392" s="21">
        <v>38992641</v>
      </c>
      <c r="AN392" s="21">
        <v>0</v>
      </c>
      <c r="AO392" s="21">
        <v>14199.66</v>
      </c>
      <c r="AP392" s="23">
        <v>1</v>
      </c>
      <c r="AQ392" s="23">
        <v>61</v>
      </c>
      <c r="AR392" s="23">
        <v>2110859</v>
      </c>
      <c r="AS392" s="23">
        <v>1271</v>
      </c>
      <c r="AT392" s="24">
        <v>10.401161862186006</v>
      </c>
      <c r="AU392" s="25">
        <v>132.16</v>
      </c>
      <c r="AV392" s="26">
        <v>1</v>
      </c>
      <c r="AW392" s="26">
        <v>61</v>
      </c>
      <c r="AX392" s="26">
        <v>371024</v>
      </c>
      <c r="AY392" s="26">
        <v>5061</v>
      </c>
      <c r="AZ392" s="27">
        <v>9.8658947362815272</v>
      </c>
      <c r="BA392" s="28">
        <v>499.31</v>
      </c>
      <c r="BB392" s="29">
        <v>1</v>
      </c>
      <c r="BC392" s="29">
        <v>57</v>
      </c>
      <c r="BD392" s="29">
        <v>9260</v>
      </c>
      <c r="BE392" s="29">
        <v>314881</v>
      </c>
      <c r="BF392" s="29">
        <v>6.1115912693990753</v>
      </c>
      <c r="BG392" s="29">
        <v>19244.259999999998</v>
      </c>
    </row>
    <row r="393" spans="1:59" s="30" customFormat="1" x14ac:dyDescent="0.35">
      <c r="A393" s="12">
        <v>2013</v>
      </c>
      <c r="B393" s="12" t="s">
        <v>467</v>
      </c>
      <c r="C393" s="13" t="s">
        <v>468</v>
      </c>
      <c r="D393" s="14" t="s">
        <v>507</v>
      </c>
      <c r="E393" s="15">
        <v>41990.685348000792</v>
      </c>
      <c r="F393" s="15">
        <v>200147.3</v>
      </c>
      <c r="G393" s="12">
        <v>7.6</v>
      </c>
      <c r="H393" s="16">
        <v>4766469</v>
      </c>
      <c r="I393" s="17">
        <f t="shared" si="30"/>
        <v>0</v>
      </c>
      <c r="J393" s="17">
        <v>1</v>
      </c>
      <c r="K393" s="17">
        <v>45.02</v>
      </c>
      <c r="L393" s="17">
        <v>3.4830000000000001</v>
      </c>
      <c r="M393" s="17">
        <v>3.73</v>
      </c>
      <c r="N393" s="17">
        <v>51.99</v>
      </c>
      <c r="O393" s="17">
        <v>0</v>
      </c>
      <c r="P393" s="18">
        <v>2708</v>
      </c>
      <c r="Q393" s="18">
        <v>1686</v>
      </c>
      <c r="R393" s="17">
        <v>28809424</v>
      </c>
      <c r="S393" s="17">
        <v>43246</v>
      </c>
      <c r="T393" s="17">
        <v>17267</v>
      </c>
      <c r="U393" s="18">
        <v>1.93</v>
      </c>
      <c r="V393" s="18" t="s">
        <v>62</v>
      </c>
      <c r="W393" s="18">
        <v>23.1</v>
      </c>
      <c r="X393" s="18">
        <v>4.58</v>
      </c>
      <c r="Y393" s="18">
        <v>0.68</v>
      </c>
      <c r="Z393" s="18">
        <v>1.93</v>
      </c>
      <c r="AA393" s="19">
        <v>2.3089180475565318</v>
      </c>
      <c r="AB393" s="19">
        <v>23.1</v>
      </c>
      <c r="AC393" s="19">
        <v>4.58</v>
      </c>
      <c r="AD393" s="19">
        <v>0.68</v>
      </c>
      <c r="AE393" s="20">
        <f t="shared" si="31"/>
        <v>7.8385498173354509E-2</v>
      </c>
      <c r="AF393" s="20">
        <f t="shared" si="32"/>
        <v>1.6262695071124237E-3</v>
      </c>
      <c r="AG393" s="20">
        <f t="shared" si="33"/>
        <v>0.70810262040385907</v>
      </c>
      <c r="AH393" s="20">
        <f t="shared" si="34"/>
        <v>0</v>
      </c>
      <c r="AI393" s="20">
        <f t="shared" si="34"/>
        <v>0</v>
      </c>
      <c r="AJ393" s="21">
        <v>20070110</v>
      </c>
      <c r="AK393" s="21">
        <v>416396</v>
      </c>
      <c r="AL393" s="21">
        <v>181305188</v>
      </c>
      <c r="AM393" s="21">
        <v>54251968</v>
      </c>
      <c r="AN393" s="21">
        <v>0</v>
      </c>
      <c r="AO393" s="21">
        <v>0</v>
      </c>
      <c r="AP393" s="22">
        <v>4</v>
      </c>
      <c r="AQ393" s="22">
        <v>41</v>
      </c>
      <c r="AR393" s="23">
        <v>2135432</v>
      </c>
      <c r="AS393" s="23">
        <v>1124.3829000000001</v>
      </c>
      <c r="AT393" s="24">
        <v>11.993815</v>
      </c>
      <c r="AU393" s="25">
        <v>134.85640000000001</v>
      </c>
      <c r="AV393" s="26">
        <v>4</v>
      </c>
      <c r="AW393" s="26">
        <v>40</v>
      </c>
      <c r="AX393" s="26">
        <v>346026</v>
      </c>
      <c r="AY393" s="26">
        <v>5086.3707000000004</v>
      </c>
      <c r="AZ393" s="27">
        <v>9.8772047000000001</v>
      </c>
      <c r="BA393" s="28">
        <v>502.39125000000001</v>
      </c>
      <c r="BB393" s="29">
        <v>4</v>
      </c>
      <c r="BC393" s="29">
        <v>32</v>
      </c>
      <c r="BD393" s="29">
        <v>4479</v>
      </c>
      <c r="BE393" s="29">
        <v>533403.62</v>
      </c>
      <c r="BF393" s="29">
        <v>6.0095549000000004</v>
      </c>
      <c r="BG393" s="29">
        <v>32055.183000000001</v>
      </c>
    </row>
    <row r="394" spans="1:59" s="30" customFormat="1" x14ac:dyDescent="0.35">
      <c r="A394" s="17">
        <v>2006</v>
      </c>
      <c r="B394" s="13" t="s">
        <v>479</v>
      </c>
      <c r="C394" s="13" t="s">
        <v>480</v>
      </c>
      <c r="D394" s="14" t="s">
        <v>508</v>
      </c>
      <c r="E394" s="15">
        <v>43189.61343760106</v>
      </c>
      <c r="F394" s="15">
        <v>199923.9</v>
      </c>
      <c r="G394" s="17">
        <v>4</v>
      </c>
      <c r="H394" s="16">
        <v>4628981</v>
      </c>
      <c r="I394" s="17">
        <f t="shared" si="30"/>
        <v>1</v>
      </c>
      <c r="J394" s="17">
        <v>0</v>
      </c>
      <c r="K394" s="17" t="s">
        <v>62</v>
      </c>
      <c r="L394" s="17">
        <v>2.137</v>
      </c>
      <c r="M394" s="17">
        <v>6.73</v>
      </c>
      <c r="N394" s="17">
        <v>18.61</v>
      </c>
      <c r="O394" s="17">
        <v>0</v>
      </c>
      <c r="P394" s="18">
        <v>2534</v>
      </c>
      <c r="Q394" s="18">
        <v>2037</v>
      </c>
      <c r="R394" s="17">
        <v>86153475</v>
      </c>
      <c r="S394" s="17">
        <v>457504</v>
      </c>
      <c r="T394" s="17">
        <v>122275</v>
      </c>
      <c r="U394" s="18">
        <v>2.2599999999999998</v>
      </c>
      <c r="V394" s="18" t="s">
        <v>62</v>
      </c>
      <c r="W394" s="18" t="s">
        <v>62</v>
      </c>
      <c r="X394" s="18" t="s">
        <v>62</v>
      </c>
      <c r="Y394" s="18">
        <v>0.41</v>
      </c>
      <c r="Z394" s="18">
        <v>2.2599999999999998</v>
      </c>
      <c r="AA394" s="19">
        <v>2.2465548173415608</v>
      </c>
      <c r="AB394" s="19">
        <v>14.13114039693003</v>
      </c>
      <c r="AC394" s="19">
        <v>7.1610124069250478</v>
      </c>
      <c r="AD394" s="19">
        <v>0.41</v>
      </c>
      <c r="AE394" s="20">
        <f t="shared" si="31"/>
        <v>0.18230099654517709</v>
      </c>
      <c r="AF394" s="20">
        <f t="shared" si="32"/>
        <v>1.3553434137609421E-3</v>
      </c>
      <c r="AG394" s="20">
        <f t="shared" si="33"/>
        <v>0.73806680738536035</v>
      </c>
      <c r="AH394" s="20">
        <f t="shared" si="34"/>
        <v>0</v>
      </c>
      <c r="AI394" s="20">
        <f t="shared" si="34"/>
        <v>9.9105453370524913E-6</v>
      </c>
      <c r="AJ394" s="21">
        <v>74327991.420000017</v>
      </c>
      <c r="AK394" s="21">
        <v>552602.31999999995</v>
      </c>
      <c r="AL394" s="21">
        <v>300925526.27999997</v>
      </c>
      <c r="AM394" s="21">
        <v>31911096</v>
      </c>
      <c r="AN394" s="21">
        <v>0</v>
      </c>
      <c r="AO394" s="21">
        <v>4040.74</v>
      </c>
      <c r="AP394" s="23">
        <v>1</v>
      </c>
      <c r="AQ394" s="23">
        <v>61</v>
      </c>
      <c r="AR394" s="23">
        <v>2065096</v>
      </c>
      <c r="AS394" s="23">
        <v>1302.4851709880154</v>
      </c>
      <c r="AT394" s="24">
        <v>8.7513794229794559</v>
      </c>
      <c r="AU394" s="25">
        <v>113.98541924120396</v>
      </c>
      <c r="AV394" s="26">
        <v>1</v>
      </c>
      <c r="AW394" s="26">
        <v>61</v>
      </c>
      <c r="AX394" s="26">
        <v>359846</v>
      </c>
      <c r="AY394" s="26">
        <v>5122.546172529359</v>
      </c>
      <c r="AZ394" s="27">
        <v>8.1760916726104007</v>
      </c>
      <c r="BA394" s="28">
        <v>418.8240710377957</v>
      </c>
      <c r="BB394" s="29">
        <v>1</v>
      </c>
      <c r="BC394" s="29">
        <v>56</v>
      </c>
      <c r="BD394" s="29">
        <v>8878</v>
      </c>
      <c r="BE394" s="29">
        <v>340548.53758353973</v>
      </c>
      <c r="BF394" s="29">
        <v>4.9008068454286668</v>
      </c>
      <c r="BG394" s="29">
        <v>16689.626041901331</v>
      </c>
    </row>
    <row r="395" spans="1:59" s="30" customFormat="1" x14ac:dyDescent="0.35">
      <c r="A395" s="12">
        <v>2015</v>
      </c>
      <c r="B395" s="12" t="s">
        <v>490</v>
      </c>
      <c r="C395" s="13" t="s">
        <v>491</v>
      </c>
      <c r="D395" s="14" t="s">
        <v>509</v>
      </c>
      <c r="E395" s="15">
        <v>45039.834044007781</v>
      </c>
      <c r="F395" s="15">
        <v>199487.1</v>
      </c>
      <c r="G395" s="12">
        <v>5.3</v>
      </c>
      <c r="H395" s="16">
        <v>4429126</v>
      </c>
      <c r="I395" s="17">
        <f t="shared" si="30"/>
        <v>1</v>
      </c>
      <c r="J395" s="17">
        <v>0</v>
      </c>
      <c r="K395" s="17">
        <v>42.6</v>
      </c>
      <c r="L395" s="17">
        <v>1.8220000000000001</v>
      </c>
      <c r="M395" s="17">
        <v>2.62</v>
      </c>
      <c r="N395" s="17">
        <v>44.13</v>
      </c>
      <c r="O395" s="17">
        <v>0</v>
      </c>
      <c r="P395" s="18">
        <v>4303</v>
      </c>
      <c r="Q395" s="18">
        <v>1247</v>
      </c>
      <c r="R395" s="17">
        <v>76427297</v>
      </c>
      <c r="S395" s="17">
        <v>122282</v>
      </c>
      <c r="T395" s="17">
        <v>61674</v>
      </c>
      <c r="U395" s="18" t="s">
        <v>62</v>
      </c>
      <c r="V395" s="18" t="s">
        <v>62</v>
      </c>
      <c r="W395" s="18">
        <v>13.21</v>
      </c>
      <c r="X395" s="18">
        <v>3.52</v>
      </c>
      <c r="Y395" s="18" t="s">
        <v>62</v>
      </c>
      <c r="Z395" s="18"/>
      <c r="AA395" s="19">
        <v>2.25948627072199</v>
      </c>
      <c r="AB395" s="19">
        <v>13.21</v>
      </c>
      <c r="AC395" s="19">
        <v>3.52</v>
      </c>
      <c r="AD395" s="19">
        <v>0.66963877086385626</v>
      </c>
      <c r="AE395" s="20">
        <f t="shared" si="31"/>
        <v>0.38213280667433358</v>
      </c>
      <c r="AF395" s="20">
        <f t="shared" si="32"/>
        <v>2.3195158702927713E-2</v>
      </c>
      <c r="AG395" s="20">
        <f t="shared" si="33"/>
        <v>0.59467203462273865</v>
      </c>
      <c r="AH395" s="20">
        <f t="shared" si="34"/>
        <v>0</v>
      </c>
      <c r="AI395" s="20">
        <f t="shared" si="34"/>
        <v>0</v>
      </c>
      <c r="AJ395" s="21">
        <v>68761688</v>
      </c>
      <c r="AK395" s="21">
        <v>4173780</v>
      </c>
      <c r="AL395" s="21">
        <v>107006392</v>
      </c>
      <c r="AM395" s="21">
        <v>0</v>
      </c>
      <c r="AN395" s="21">
        <v>0</v>
      </c>
      <c r="AO395" s="21">
        <v>0</v>
      </c>
      <c r="AP395" s="22">
        <v>4</v>
      </c>
      <c r="AQ395" s="22">
        <v>49</v>
      </c>
      <c r="AR395" s="23">
        <v>1947068</v>
      </c>
      <c r="AS395" s="23">
        <v>1119.9785999999999</v>
      </c>
      <c r="AT395" s="24">
        <v>10.242789999999999</v>
      </c>
      <c r="AU395" s="25">
        <v>114.71705</v>
      </c>
      <c r="AV395" s="26">
        <v>5</v>
      </c>
      <c r="AW395" s="26">
        <v>51</v>
      </c>
      <c r="AX395" s="26">
        <v>299462</v>
      </c>
      <c r="AY395" s="26">
        <v>5451.2227999999996</v>
      </c>
      <c r="AZ395" s="27">
        <v>9.4351027999999992</v>
      </c>
      <c r="BA395" s="28">
        <v>514.32847000000004</v>
      </c>
      <c r="BB395" s="29">
        <v>4</v>
      </c>
      <c r="BC395" s="29">
        <v>46</v>
      </c>
      <c r="BD395" s="29">
        <v>7392</v>
      </c>
      <c r="BE395" s="29">
        <v>341375</v>
      </c>
      <c r="BF395" s="29">
        <v>5.4847333999999996</v>
      </c>
      <c r="BG395" s="29">
        <v>18723.508999999998</v>
      </c>
    </row>
    <row r="396" spans="1:59" s="30" customFormat="1" x14ac:dyDescent="0.35">
      <c r="A396" s="12">
        <v>2019</v>
      </c>
      <c r="B396" s="12" t="s">
        <v>510</v>
      </c>
      <c r="C396" s="13" t="s">
        <v>511</v>
      </c>
      <c r="D396" s="14" t="s">
        <v>512</v>
      </c>
      <c r="E396" s="15">
        <v>50360.620257753981</v>
      </c>
      <c r="F396" s="15">
        <v>199462.1</v>
      </c>
      <c r="G396" s="12" t="s">
        <v>62</v>
      </c>
      <c r="H396" s="16">
        <v>3960676</v>
      </c>
      <c r="I396" s="17">
        <f t="shared" si="30"/>
        <v>0</v>
      </c>
      <c r="J396" s="17">
        <v>2</v>
      </c>
      <c r="K396" s="17">
        <v>38.520000000000003</v>
      </c>
      <c r="L396" s="17">
        <v>2.4489999999999998</v>
      </c>
      <c r="M396" s="17">
        <v>2.56</v>
      </c>
      <c r="N396" s="17">
        <v>35.590000000000003</v>
      </c>
      <c r="O396" s="17">
        <v>1</v>
      </c>
      <c r="P396" s="18">
        <v>3742</v>
      </c>
      <c r="Q396" s="18">
        <v>1979</v>
      </c>
      <c r="R396" s="17">
        <v>28846872</v>
      </c>
      <c r="S396" s="17">
        <v>8702</v>
      </c>
      <c r="T396" s="17">
        <v>18574</v>
      </c>
      <c r="U396" s="18" t="s">
        <v>62</v>
      </c>
      <c r="V396" s="18" t="s">
        <v>62</v>
      </c>
      <c r="W396" s="18" t="s">
        <v>62</v>
      </c>
      <c r="X396" s="18" t="s">
        <v>62</v>
      </c>
      <c r="Y396" s="18"/>
      <c r="Z396" s="18"/>
      <c r="AA396" s="19">
        <v>2.176146746141439</v>
      </c>
      <c r="AB396" s="19">
        <v>16.155101142605361</v>
      </c>
      <c r="AC396" s="19">
        <v>3.3292283805067271</v>
      </c>
      <c r="AD396" s="19">
        <v>0.60296766622862785</v>
      </c>
      <c r="AE396" s="20">
        <f t="shared" si="31"/>
        <v>1.4740949712452094E-2</v>
      </c>
      <c r="AF396" s="20">
        <f t="shared" si="32"/>
        <v>9.7857279894648835E-5</v>
      </c>
      <c r="AG396" s="20">
        <f t="shared" si="33"/>
        <v>0.98516119300765326</v>
      </c>
      <c r="AH396" s="20">
        <f t="shared" si="34"/>
        <v>0</v>
      </c>
      <c r="AI396" s="20">
        <f t="shared" si="34"/>
        <v>0</v>
      </c>
      <c r="AJ396" s="21">
        <v>10542196</v>
      </c>
      <c r="AK396" s="21">
        <v>69984</v>
      </c>
      <c r="AL396" s="21">
        <v>704551782</v>
      </c>
      <c r="AM396" s="21">
        <v>0</v>
      </c>
      <c r="AN396" s="21">
        <v>0</v>
      </c>
      <c r="AO396" s="21">
        <v>0</v>
      </c>
      <c r="AP396" s="22">
        <v>3</v>
      </c>
      <c r="AQ396" s="22">
        <v>89</v>
      </c>
      <c r="AR396" s="23">
        <v>1777156</v>
      </c>
      <c r="AS396" s="23">
        <v>1116</v>
      </c>
      <c r="AT396" s="24">
        <v>10.210000000000001</v>
      </c>
      <c r="AU396" s="25">
        <v>113.93</v>
      </c>
      <c r="AV396" s="26">
        <v>3</v>
      </c>
      <c r="AW396" s="26">
        <v>87</v>
      </c>
      <c r="AX396" s="26">
        <v>285641</v>
      </c>
      <c r="AY396" s="26">
        <v>5860</v>
      </c>
      <c r="AZ396" s="27">
        <v>7.98</v>
      </c>
      <c r="BA396" s="28">
        <v>467.79</v>
      </c>
      <c r="BB396" s="29">
        <v>3</v>
      </c>
      <c r="BC396" s="29">
        <v>58</v>
      </c>
      <c r="BD396" s="29">
        <v>19905</v>
      </c>
      <c r="BE396" s="29">
        <v>87515.627999999997</v>
      </c>
      <c r="BF396" s="29">
        <v>5.0665731999999997</v>
      </c>
      <c r="BG396" s="29">
        <v>4434.0433999999996</v>
      </c>
    </row>
    <row r="397" spans="1:59" s="30" customFormat="1" x14ac:dyDescent="0.35">
      <c r="A397" s="12">
        <v>2014</v>
      </c>
      <c r="B397" s="12" t="s">
        <v>490</v>
      </c>
      <c r="C397" s="13" t="s">
        <v>491</v>
      </c>
      <c r="D397" s="14" t="s">
        <v>513</v>
      </c>
      <c r="E397" s="15">
        <v>44554.257739203509</v>
      </c>
      <c r="F397" s="15">
        <v>196795.8</v>
      </c>
      <c r="G397" s="12">
        <v>6.5</v>
      </c>
      <c r="H397" s="16">
        <v>4416992</v>
      </c>
      <c r="I397" s="17">
        <f t="shared" si="30"/>
        <v>1</v>
      </c>
      <c r="J397" s="17">
        <v>0</v>
      </c>
      <c r="K397" s="17">
        <v>45.67</v>
      </c>
      <c r="L397" s="17">
        <v>3.117</v>
      </c>
      <c r="M397" s="17">
        <v>4.37</v>
      </c>
      <c r="N397" s="17">
        <v>46.16</v>
      </c>
      <c r="O397" s="17">
        <v>0</v>
      </c>
      <c r="P397" s="18">
        <v>5017</v>
      </c>
      <c r="Q397" s="18">
        <v>1110</v>
      </c>
      <c r="R397" s="17">
        <v>85795039</v>
      </c>
      <c r="S397" s="17">
        <v>185856</v>
      </c>
      <c r="T397" s="17">
        <v>80970</v>
      </c>
      <c r="U397" s="18" t="s">
        <v>62</v>
      </c>
      <c r="V397" s="18">
        <v>2.34</v>
      </c>
      <c r="W397" s="18">
        <v>21.42</v>
      </c>
      <c r="X397" s="18">
        <v>6.02</v>
      </c>
      <c r="Y397" s="18"/>
      <c r="Z397" s="18"/>
      <c r="AA397" s="19">
        <v>2.34</v>
      </c>
      <c r="AB397" s="19">
        <v>21.42</v>
      </c>
      <c r="AC397" s="19">
        <v>6.02</v>
      </c>
      <c r="AD397" s="19">
        <v>0.68548682032632846</v>
      </c>
      <c r="AE397" s="20">
        <f t="shared" si="31"/>
        <v>0.55957500062430654</v>
      </c>
      <c r="AF397" s="20">
        <f t="shared" si="32"/>
        <v>3.2138289257289225E-2</v>
      </c>
      <c r="AG397" s="20">
        <f t="shared" si="33"/>
        <v>0.40828671011840423</v>
      </c>
      <c r="AH397" s="20">
        <f t="shared" si="34"/>
        <v>0</v>
      </c>
      <c r="AI397" s="20">
        <f t="shared" si="34"/>
        <v>0</v>
      </c>
      <c r="AJ397" s="21">
        <v>78427514</v>
      </c>
      <c r="AK397" s="21">
        <v>4504358</v>
      </c>
      <c r="AL397" s="21">
        <v>57223628</v>
      </c>
      <c r="AM397" s="21">
        <v>0</v>
      </c>
      <c r="AN397" s="21">
        <v>0</v>
      </c>
      <c r="AO397" s="21">
        <v>0</v>
      </c>
      <c r="AP397" s="22">
        <v>4</v>
      </c>
      <c r="AQ397" s="22">
        <v>49</v>
      </c>
      <c r="AR397" s="23">
        <v>1939489</v>
      </c>
      <c r="AS397" s="23">
        <v>1177.2761</v>
      </c>
      <c r="AT397" s="24">
        <v>10.164323</v>
      </c>
      <c r="AU397" s="25">
        <v>119.66213999999999</v>
      </c>
      <c r="AV397" s="26">
        <v>5</v>
      </c>
      <c r="AW397" s="26">
        <v>50</v>
      </c>
      <c r="AX397" s="26">
        <v>297182</v>
      </c>
      <c r="AY397" s="26">
        <v>5371.7195000000002</v>
      </c>
      <c r="AZ397" s="27">
        <v>9.4379042000000002</v>
      </c>
      <c r="BA397" s="28">
        <v>506.97773999999998</v>
      </c>
      <c r="BB397" s="29">
        <v>4</v>
      </c>
      <c r="BC397" s="29">
        <v>46</v>
      </c>
      <c r="BD397" s="29">
        <v>7376</v>
      </c>
      <c r="BE397" s="29">
        <v>364725.87</v>
      </c>
      <c r="BF397" s="29">
        <v>5.6764833000000001</v>
      </c>
      <c r="BG397" s="29">
        <v>20703.602999999999</v>
      </c>
    </row>
    <row r="398" spans="1:59" s="30" customFormat="1" x14ac:dyDescent="0.35">
      <c r="A398" s="12">
        <v>2013</v>
      </c>
      <c r="B398" s="12" t="s">
        <v>490</v>
      </c>
      <c r="C398" s="13" t="s">
        <v>491</v>
      </c>
      <c r="D398" s="14" t="s">
        <v>514</v>
      </c>
      <c r="E398" s="15">
        <v>44634.035761143983</v>
      </c>
      <c r="F398" s="15">
        <v>196698</v>
      </c>
      <c r="G398" s="12">
        <v>8</v>
      </c>
      <c r="H398" s="16">
        <v>4406906</v>
      </c>
      <c r="I398" s="17">
        <f t="shared" si="30"/>
        <v>1</v>
      </c>
      <c r="J398" s="17">
        <v>0</v>
      </c>
      <c r="K398" s="17">
        <v>45.02</v>
      </c>
      <c r="L398" s="17">
        <v>3.4830000000000001</v>
      </c>
      <c r="M398" s="17">
        <v>3.73</v>
      </c>
      <c r="N398" s="17">
        <v>51.99</v>
      </c>
      <c r="O398" s="17">
        <v>0</v>
      </c>
      <c r="P398" s="18">
        <v>4698</v>
      </c>
      <c r="Q398" s="18">
        <v>1079</v>
      </c>
      <c r="R398" s="17">
        <v>85303874</v>
      </c>
      <c r="S398" s="17">
        <v>173076</v>
      </c>
      <c r="T398" s="17">
        <v>79108</v>
      </c>
      <c r="U398" s="18">
        <v>2.4300000000000002</v>
      </c>
      <c r="V398" s="18">
        <v>2.36</v>
      </c>
      <c r="W398" s="18">
        <v>22.61</v>
      </c>
      <c r="X398" s="18">
        <v>5.74</v>
      </c>
      <c r="Y398" s="18"/>
      <c r="Z398" s="18">
        <v>2.4300000000000002</v>
      </c>
      <c r="AA398" s="19">
        <v>2.36</v>
      </c>
      <c r="AB398" s="19">
        <v>22.61</v>
      </c>
      <c r="AC398" s="19">
        <v>5.74</v>
      </c>
      <c r="AD398" s="19">
        <v>0.73100116927520231</v>
      </c>
      <c r="AE398" s="20">
        <f t="shared" si="31"/>
        <v>0.67737869913664883</v>
      </c>
      <c r="AF398" s="20">
        <f t="shared" si="32"/>
        <v>4.6742654545548205E-2</v>
      </c>
      <c r="AG398" s="20">
        <f t="shared" si="33"/>
        <v>0.27587864631780301</v>
      </c>
      <c r="AH398" s="20">
        <f t="shared" si="34"/>
        <v>0</v>
      </c>
      <c r="AI398" s="20">
        <f t="shared" si="34"/>
        <v>0</v>
      </c>
      <c r="AJ398" s="21">
        <v>78949302</v>
      </c>
      <c r="AK398" s="21">
        <v>5447912.5999999996</v>
      </c>
      <c r="AL398" s="21">
        <v>32153988</v>
      </c>
      <c r="AM398" s="21">
        <v>0</v>
      </c>
      <c r="AN398" s="21">
        <v>0</v>
      </c>
      <c r="AO398" s="21">
        <v>0</v>
      </c>
      <c r="AP398" s="22">
        <v>4</v>
      </c>
      <c r="AQ398" s="22">
        <v>50</v>
      </c>
      <c r="AR398" s="23">
        <v>1935245</v>
      </c>
      <c r="AS398" s="23">
        <v>1153.5188000000001</v>
      </c>
      <c r="AT398" s="24">
        <v>9.7918053</v>
      </c>
      <c r="AU398" s="25">
        <v>112.95032</v>
      </c>
      <c r="AV398" s="26">
        <v>5</v>
      </c>
      <c r="AW398" s="26">
        <v>50</v>
      </c>
      <c r="AX398" s="26">
        <v>297108</v>
      </c>
      <c r="AY398" s="26">
        <v>5891.2903999999999</v>
      </c>
      <c r="AZ398" s="27">
        <v>8.5602146999999995</v>
      </c>
      <c r="BA398" s="28">
        <v>504.30709999999999</v>
      </c>
      <c r="BB398" s="29">
        <v>4</v>
      </c>
      <c r="BC398" s="29">
        <v>46</v>
      </c>
      <c r="BD398" s="29">
        <v>7185</v>
      </c>
      <c r="BE398" s="29">
        <v>428804.8</v>
      </c>
      <c r="BF398" s="29">
        <v>5.6647647000000001</v>
      </c>
      <c r="BG398" s="29">
        <v>24290.782999999999</v>
      </c>
    </row>
    <row r="399" spans="1:59" s="30" customFormat="1" x14ac:dyDescent="0.35">
      <c r="A399" s="12">
        <v>2018</v>
      </c>
      <c r="B399" s="12" t="s">
        <v>510</v>
      </c>
      <c r="C399" s="13" t="s">
        <v>511</v>
      </c>
      <c r="D399" s="14" t="s">
        <v>515</v>
      </c>
      <c r="E399" s="15">
        <v>49709.926846487171</v>
      </c>
      <c r="F399" s="15">
        <v>196030.5</v>
      </c>
      <c r="G399" s="12">
        <v>3.4</v>
      </c>
      <c r="H399" s="16">
        <v>3943488</v>
      </c>
      <c r="I399" s="17">
        <f t="shared" si="30"/>
        <v>0</v>
      </c>
      <c r="J399" s="17">
        <v>2</v>
      </c>
      <c r="K399" s="17">
        <v>39.08</v>
      </c>
      <c r="L399" s="17">
        <v>2.6</v>
      </c>
      <c r="M399" s="17">
        <v>3.15</v>
      </c>
      <c r="N399" s="17">
        <v>38.81</v>
      </c>
      <c r="O399" s="17">
        <v>1</v>
      </c>
      <c r="P399" s="18">
        <v>3827</v>
      </c>
      <c r="Q399" s="18">
        <v>2139</v>
      </c>
      <c r="R399" s="17">
        <v>34972105</v>
      </c>
      <c r="S399" s="17">
        <v>32176</v>
      </c>
      <c r="T399" s="17">
        <v>24012</v>
      </c>
      <c r="U399" s="18" t="s">
        <v>62</v>
      </c>
      <c r="V399" s="18">
        <v>1.77</v>
      </c>
      <c r="W399" s="18">
        <v>16.2</v>
      </c>
      <c r="X399" s="18">
        <v>2.73</v>
      </c>
      <c r="Y399" s="18" t="s">
        <v>62</v>
      </c>
      <c r="Z399" s="18"/>
      <c r="AA399" s="19">
        <v>1.77</v>
      </c>
      <c r="AB399" s="19">
        <v>16.2</v>
      </c>
      <c r="AC399" s="19">
        <v>2.73</v>
      </c>
      <c r="AD399" s="19">
        <v>0.62810595158289428</v>
      </c>
      <c r="AE399" s="20">
        <f t="shared" si="31"/>
        <v>2.8476770009492672E-2</v>
      </c>
      <c r="AF399" s="20">
        <f t="shared" si="32"/>
        <v>9.6461830945354703E-5</v>
      </c>
      <c r="AG399" s="20">
        <f t="shared" si="33"/>
        <v>0.97142676815956197</v>
      </c>
      <c r="AH399" s="20">
        <f t="shared" si="34"/>
        <v>0</v>
      </c>
      <c r="AI399" s="20">
        <f t="shared" si="34"/>
        <v>0</v>
      </c>
      <c r="AJ399" s="21">
        <v>19311052</v>
      </c>
      <c r="AK399" s="21">
        <v>65414</v>
      </c>
      <c r="AL399" s="21">
        <v>658757044</v>
      </c>
      <c r="AM399" s="21">
        <v>0</v>
      </c>
      <c r="AN399" s="21">
        <v>0</v>
      </c>
      <c r="AO399" s="21">
        <v>0</v>
      </c>
      <c r="AP399" s="22">
        <v>3</v>
      </c>
      <c r="AQ399" s="22">
        <v>49</v>
      </c>
      <c r="AR399" s="23">
        <v>1764980</v>
      </c>
      <c r="AS399" s="23">
        <v>1139</v>
      </c>
      <c r="AT399" s="24">
        <v>10.3</v>
      </c>
      <c r="AU399" s="25">
        <v>117.28</v>
      </c>
      <c r="AV399" s="26">
        <v>3</v>
      </c>
      <c r="AW399" s="26">
        <v>49</v>
      </c>
      <c r="AX399" s="26">
        <v>282875</v>
      </c>
      <c r="AY399" s="26">
        <v>6253.9822999999997</v>
      </c>
      <c r="AZ399" s="27">
        <v>8.0685550999999993</v>
      </c>
      <c r="BA399" s="28">
        <v>504.60601000000003</v>
      </c>
      <c r="BB399" s="29">
        <v>3</v>
      </c>
      <c r="BC399" s="29">
        <v>42</v>
      </c>
      <c r="BD399" s="29">
        <v>18700</v>
      </c>
      <c r="BE399" s="29">
        <v>85692</v>
      </c>
      <c r="BF399" s="29">
        <v>5.34</v>
      </c>
      <c r="BG399" s="29">
        <v>4578.09</v>
      </c>
    </row>
    <row r="400" spans="1:59" s="30" customFormat="1" x14ac:dyDescent="0.35">
      <c r="A400" s="12">
        <v>2014</v>
      </c>
      <c r="B400" s="12" t="s">
        <v>461</v>
      </c>
      <c r="C400" s="13" t="s">
        <v>462</v>
      </c>
      <c r="D400" s="14" t="s">
        <v>516</v>
      </c>
      <c r="E400" s="15">
        <v>49378.594645193843</v>
      </c>
      <c r="F400" s="15">
        <v>195808.2</v>
      </c>
      <c r="G400" s="12">
        <v>6.8</v>
      </c>
      <c r="H400" s="16">
        <v>3965447</v>
      </c>
      <c r="I400" s="17">
        <f t="shared" si="30"/>
        <v>0</v>
      </c>
      <c r="J400" s="17">
        <v>1</v>
      </c>
      <c r="K400" s="17">
        <v>45.67</v>
      </c>
      <c r="L400" s="17">
        <v>3.117</v>
      </c>
      <c r="M400" s="17">
        <v>4.37</v>
      </c>
      <c r="N400" s="17">
        <v>46.16</v>
      </c>
      <c r="O400" s="17">
        <v>0</v>
      </c>
      <c r="P400" s="18">
        <v>4740</v>
      </c>
      <c r="Q400" s="18">
        <v>358</v>
      </c>
      <c r="R400" s="17">
        <v>8369747</v>
      </c>
      <c r="S400" s="17">
        <v>9732</v>
      </c>
      <c r="T400" s="17">
        <v>11556</v>
      </c>
      <c r="U400" s="18" t="s">
        <v>62</v>
      </c>
      <c r="V400" s="18" t="s">
        <v>62</v>
      </c>
      <c r="W400" s="18" t="s">
        <v>62</v>
      </c>
      <c r="X400" s="18" t="s">
        <v>62</v>
      </c>
      <c r="Y400" s="18" t="s">
        <v>62</v>
      </c>
      <c r="Z400" s="18"/>
      <c r="AA400" s="19">
        <v>2.322195177698041</v>
      </c>
      <c r="AB400" s="19">
        <v>20.48845299552563</v>
      </c>
      <c r="AC400" s="19">
        <v>4.9924248044436963</v>
      </c>
      <c r="AD400" s="19">
        <v>0.68548682032632846</v>
      </c>
      <c r="AE400" s="20">
        <f t="shared" si="31"/>
        <v>2.0183484500217366E-2</v>
      </c>
      <c r="AF400" s="20">
        <f t="shared" si="32"/>
        <v>1.9183931642523719E-4</v>
      </c>
      <c r="AG400" s="20">
        <f t="shared" si="33"/>
        <v>0.97960567410541211</v>
      </c>
      <c r="AH400" s="20">
        <f t="shared" si="34"/>
        <v>1.9002077945282334E-5</v>
      </c>
      <c r="AI400" s="20">
        <f t="shared" si="34"/>
        <v>0</v>
      </c>
      <c r="AJ400" s="21">
        <v>3706982</v>
      </c>
      <c r="AK400" s="21">
        <v>35234</v>
      </c>
      <c r="AL400" s="21">
        <v>179918418</v>
      </c>
      <c r="AM400" s="21">
        <v>0</v>
      </c>
      <c r="AN400" s="21">
        <v>3490</v>
      </c>
      <c r="AO400" s="21">
        <v>0</v>
      </c>
      <c r="AP400" s="22">
        <v>3</v>
      </c>
      <c r="AQ400" s="22">
        <v>37</v>
      </c>
      <c r="AR400" s="23">
        <v>1669124</v>
      </c>
      <c r="AS400" s="23">
        <v>929.51017999999999</v>
      </c>
      <c r="AT400" s="24">
        <v>10.467141</v>
      </c>
      <c r="AU400" s="25">
        <v>97.293141000000006</v>
      </c>
      <c r="AV400" s="26">
        <v>3</v>
      </c>
      <c r="AW400" s="26">
        <v>37</v>
      </c>
      <c r="AX400" s="26">
        <v>229832</v>
      </c>
      <c r="AY400" s="26">
        <v>5815.6313</v>
      </c>
      <c r="AZ400" s="27">
        <v>8.7515064000000002</v>
      </c>
      <c r="BA400" s="28">
        <v>508.95535000000001</v>
      </c>
      <c r="BB400" s="29">
        <v>3</v>
      </c>
      <c r="BC400" s="29">
        <v>34</v>
      </c>
      <c r="BD400" s="29">
        <v>23356</v>
      </c>
      <c r="BE400" s="29">
        <v>45150.692999999999</v>
      </c>
      <c r="BF400" s="29">
        <v>5.9695523000000001</v>
      </c>
      <c r="BG400" s="29">
        <v>2695.2941999999998</v>
      </c>
    </row>
    <row r="401" spans="1:59" s="30" customFormat="1" x14ac:dyDescent="0.35">
      <c r="A401" s="12">
        <v>2012</v>
      </c>
      <c r="B401" s="12" t="s">
        <v>467</v>
      </c>
      <c r="C401" s="13" t="s">
        <v>468</v>
      </c>
      <c r="D401" s="14" t="s">
        <v>517</v>
      </c>
      <c r="E401" s="15">
        <v>41408.133498706404</v>
      </c>
      <c r="F401" s="15">
        <v>195406.1</v>
      </c>
      <c r="G401" s="12">
        <v>9.1999999999999993</v>
      </c>
      <c r="H401" s="16">
        <v>4719027</v>
      </c>
      <c r="I401" s="17">
        <f t="shared" si="30"/>
        <v>0</v>
      </c>
      <c r="J401" s="17">
        <v>1</v>
      </c>
      <c r="K401" s="17">
        <v>45.77</v>
      </c>
      <c r="L401" s="17">
        <v>3.58</v>
      </c>
      <c r="M401" s="17">
        <v>2.75</v>
      </c>
      <c r="N401" s="17">
        <v>54.99</v>
      </c>
      <c r="O401" s="17">
        <v>0</v>
      </c>
      <c r="P401" s="18">
        <v>2189</v>
      </c>
      <c r="Q401" s="18">
        <v>1980</v>
      </c>
      <c r="R401" s="17">
        <v>34237555</v>
      </c>
      <c r="S401" s="17">
        <v>64666</v>
      </c>
      <c r="T401" s="17">
        <v>22267</v>
      </c>
      <c r="U401" s="18">
        <v>2.0299999999999998</v>
      </c>
      <c r="V401" s="18">
        <v>3.97</v>
      </c>
      <c r="W401" s="18">
        <v>23.15</v>
      </c>
      <c r="X401" s="18">
        <v>3.62</v>
      </c>
      <c r="Y401" s="18">
        <v>0.63</v>
      </c>
      <c r="Z401" s="18">
        <v>2.0299999999999998</v>
      </c>
      <c r="AA401" s="19">
        <v>3.97</v>
      </c>
      <c r="AB401" s="19">
        <v>23.15</v>
      </c>
      <c r="AC401" s="19">
        <v>3.62</v>
      </c>
      <c r="AD401" s="19">
        <v>0.63</v>
      </c>
      <c r="AE401" s="20">
        <f t="shared" si="31"/>
        <v>7.5910340311585472E-2</v>
      </c>
      <c r="AF401" s="20">
        <f t="shared" si="32"/>
        <v>1.4020492405757915E-3</v>
      </c>
      <c r="AG401" s="20">
        <f t="shared" si="33"/>
        <v>0.75685295468726188</v>
      </c>
      <c r="AH401" s="20">
        <f t="shared" si="34"/>
        <v>0</v>
      </c>
      <c r="AI401" s="20">
        <f t="shared" si="34"/>
        <v>0</v>
      </c>
      <c r="AJ401" s="21">
        <v>23411616</v>
      </c>
      <c r="AK401" s="21">
        <v>432408</v>
      </c>
      <c r="AL401" s="21">
        <v>233422096</v>
      </c>
      <c r="AM401" s="21">
        <v>51145302</v>
      </c>
      <c r="AN401" s="21">
        <v>0</v>
      </c>
      <c r="AO401" s="21">
        <v>0</v>
      </c>
      <c r="AP401" s="22">
        <v>4</v>
      </c>
      <c r="AQ401" s="22">
        <v>41</v>
      </c>
      <c r="AR401" s="23">
        <v>2113144</v>
      </c>
      <c r="AS401" s="23">
        <v>1118.6437000000001</v>
      </c>
      <c r="AT401" s="24">
        <v>11.767847</v>
      </c>
      <c r="AU401" s="25">
        <v>131.64027999999999</v>
      </c>
      <c r="AV401" s="26">
        <v>4</v>
      </c>
      <c r="AW401" s="26">
        <v>40</v>
      </c>
      <c r="AX401" s="26">
        <v>342761</v>
      </c>
      <c r="AY401" s="26">
        <v>5166.5577000000003</v>
      </c>
      <c r="AZ401" s="27">
        <v>9.6278810999999997</v>
      </c>
      <c r="BA401" s="28">
        <v>497.43004000000002</v>
      </c>
      <c r="BB401" s="29">
        <v>4</v>
      </c>
      <c r="BC401" s="29">
        <v>32</v>
      </c>
      <c r="BD401" s="29">
        <v>4392</v>
      </c>
      <c r="BE401" s="29">
        <v>534379.86</v>
      </c>
      <c r="BF401" s="29">
        <v>6.0205598</v>
      </c>
      <c r="BG401" s="29">
        <v>32172.659</v>
      </c>
    </row>
    <row r="402" spans="1:59" s="30" customFormat="1" x14ac:dyDescent="0.35">
      <c r="A402" s="12">
        <v>2020</v>
      </c>
      <c r="B402" s="12" t="s">
        <v>518</v>
      </c>
      <c r="C402" s="13" t="s">
        <v>519</v>
      </c>
      <c r="D402" s="14" t="s">
        <v>520</v>
      </c>
      <c r="E402" s="15">
        <v>60117.664781009167</v>
      </c>
      <c r="F402" s="15">
        <v>194753.7</v>
      </c>
      <c r="G402" s="12" t="s">
        <v>62</v>
      </c>
      <c r="H402" s="16">
        <v>3239542</v>
      </c>
      <c r="I402" s="17">
        <f t="shared" si="30"/>
        <v>0</v>
      </c>
      <c r="J402" s="17">
        <v>1</v>
      </c>
      <c r="K402" s="17">
        <v>36.130000000000003</v>
      </c>
      <c r="L402" s="17">
        <v>1.891</v>
      </c>
      <c r="M402" s="17">
        <v>2.0299999999999998</v>
      </c>
      <c r="N402" s="17">
        <v>33.270000000000003</v>
      </c>
      <c r="O402" s="17">
        <v>0</v>
      </c>
      <c r="P402" s="18">
        <v>6693</v>
      </c>
      <c r="Q402" s="18">
        <v>653</v>
      </c>
      <c r="R402" s="17">
        <v>26297159</v>
      </c>
      <c r="S402" s="17">
        <v>7173</v>
      </c>
      <c r="T402" s="17">
        <v>28148</v>
      </c>
      <c r="U402" s="18" t="s">
        <v>62</v>
      </c>
      <c r="V402" s="18" t="s">
        <v>62</v>
      </c>
      <c r="W402" s="18" t="s">
        <v>62</v>
      </c>
      <c r="X402" s="18" t="s">
        <v>62</v>
      </c>
      <c r="Y402" s="18" t="s">
        <v>62</v>
      </c>
      <c r="Z402" s="18"/>
      <c r="AA402" s="19">
        <v>2.127327759928813</v>
      </c>
      <c r="AB402" s="19">
        <v>12.535325193609101</v>
      </c>
      <c r="AC402" s="19">
        <v>2.8422150630003218</v>
      </c>
      <c r="AD402" s="19">
        <v>0.5848556097000881</v>
      </c>
      <c r="AE402" s="20">
        <f t="shared" si="31"/>
        <v>0.13156114297193169</v>
      </c>
      <c r="AF402" s="20">
        <f t="shared" si="32"/>
        <v>8.5439565315648038E-4</v>
      </c>
      <c r="AG402" s="20">
        <f t="shared" si="33"/>
        <v>0.86754347895623629</v>
      </c>
      <c r="AH402" s="20">
        <f t="shared" si="34"/>
        <v>3.9977532191054247E-5</v>
      </c>
      <c r="AI402" s="20">
        <f t="shared" si="34"/>
        <v>1.0048864845116604E-6</v>
      </c>
      <c r="AJ402" s="21">
        <v>21732952</v>
      </c>
      <c r="AK402" s="21">
        <v>141140</v>
      </c>
      <c r="AL402" s="21">
        <v>143311926</v>
      </c>
      <c r="AM402" s="21">
        <v>0</v>
      </c>
      <c r="AN402" s="21">
        <v>6604</v>
      </c>
      <c r="AO402" s="21">
        <v>166</v>
      </c>
      <c r="AP402" s="22">
        <v>1</v>
      </c>
      <c r="AQ402" s="22">
        <v>1</v>
      </c>
      <c r="AR402" s="23">
        <v>1143136</v>
      </c>
      <c r="AS402" s="23">
        <v>768.84938999999997</v>
      </c>
      <c r="AT402" s="24">
        <v>10.43618</v>
      </c>
      <c r="AU402" s="25">
        <v>80.238506000000001</v>
      </c>
      <c r="AV402" s="26">
        <v>1</v>
      </c>
      <c r="AW402" s="26">
        <v>19</v>
      </c>
      <c r="AX402" s="26">
        <v>135113</v>
      </c>
      <c r="AY402" s="26">
        <v>7028.0875999999998</v>
      </c>
      <c r="AZ402" s="27">
        <v>8.2712888000000007</v>
      </c>
      <c r="BA402" s="28">
        <v>581.31341999999995</v>
      </c>
      <c r="BB402" s="29">
        <v>1</v>
      </c>
      <c r="BC402" s="29">
        <v>17</v>
      </c>
      <c r="BD402" s="29">
        <v>11001</v>
      </c>
      <c r="BE402" s="29">
        <v>73266.967999999993</v>
      </c>
      <c r="BF402" s="29">
        <v>5.9034694999999999</v>
      </c>
      <c r="BG402" s="29">
        <v>4325.2932000000001</v>
      </c>
    </row>
    <row r="403" spans="1:59" s="30" customFormat="1" x14ac:dyDescent="0.35">
      <c r="A403" s="17">
        <v>2009</v>
      </c>
      <c r="B403" s="32" t="s">
        <v>479</v>
      </c>
      <c r="C403" s="13" t="s">
        <v>480</v>
      </c>
      <c r="D403" s="14" t="s">
        <v>521</v>
      </c>
      <c r="E403" s="15">
        <v>40814.340161641449</v>
      </c>
      <c r="F403" s="15">
        <v>194192.1</v>
      </c>
      <c r="G403" s="17">
        <v>11</v>
      </c>
      <c r="H403" s="16">
        <v>4757938</v>
      </c>
      <c r="I403" s="17">
        <f t="shared" si="30"/>
        <v>1</v>
      </c>
      <c r="J403" s="17">
        <v>0</v>
      </c>
      <c r="K403" s="17">
        <v>43.33</v>
      </c>
      <c r="L403" s="17">
        <v>2.141</v>
      </c>
      <c r="M403" s="17">
        <v>3.94</v>
      </c>
      <c r="N403" s="17">
        <v>45.86</v>
      </c>
      <c r="O403" s="17">
        <v>0</v>
      </c>
      <c r="P403" s="18">
        <v>2798</v>
      </c>
      <c r="Q403" s="18">
        <v>1818</v>
      </c>
      <c r="R403" s="17">
        <v>69238676</v>
      </c>
      <c r="S403" s="17">
        <v>284909</v>
      </c>
      <c r="T403" s="17">
        <v>52587</v>
      </c>
      <c r="U403" s="18" t="s">
        <v>62</v>
      </c>
      <c r="V403" s="18" t="s">
        <v>62</v>
      </c>
      <c r="W403" s="18" t="s">
        <v>62</v>
      </c>
      <c r="X403" s="18" t="s">
        <v>62</v>
      </c>
      <c r="Y403" s="18">
        <v>0.56000000000000005</v>
      </c>
      <c r="Z403" s="18"/>
      <c r="AA403" s="19">
        <v>2.2743975091886082</v>
      </c>
      <c r="AB403" s="19">
        <v>14.15708861161818</v>
      </c>
      <c r="AC403" s="19">
        <v>4.5973007921271787</v>
      </c>
      <c r="AD403" s="19">
        <v>0.56000000000000005</v>
      </c>
      <c r="AE403" s="20">
        <f t="shared" si="31"/>
        <v>9.8255087431182622E-2</v>
      </c>
      <c r="AF403" s="20">
        <f t="shared" si="32"/>
        <v>1.051271782224254E-3</v>
      </c>
      <c r="AG403" s="20">
        <f t="shared" si="33"/>
        <v>0.830083496775334</v>
      </c>
      <c r="AH403" s="20">
        <f t="shared" si="34"/>
        <v>0</v>
      </c>
      <c r="AI403" s="20">
        <f t="shared" si="34"/>
        <v>1.4497238236939709E-5</v>
      </c>
      <c r="AJ403" s="21">
        <v>55277050</v>
      </c>
      <c r="AK403" s="21">
        <v>591432</v>
      </c>
      <c r="AL403" s="21">
        <v>466994312</v>
      </c>
      <c r="AM403" s="21">
        <v>39716204</v>
      </c>
      <c r="AN403" s="21">
        <v>0</v>
      </c>
      <c r="AO403" s="21">
        <v>8155.96</v>
      </c>
      <c r="AP403" s="23">
        <v>1</v>
      </c>
      <c r="AQ403" s="23">
        <v>61</v>
      </c>
      <c r="AR403" s="23">
        <v>2128009</v>
      </c>
      <c r="AS403" s="23">
        <v>1233</v>
      </c>
      <c r="AT403" s="24">
        <v>10.66</v>
      </c>
      <c r="AU403" s="31">
        <v>131.41999999999999</v>
      </c>
      <c r="AV403" s="26">
        <v>1</v>
      </c>
      <c r="AW403" s="26">
        <v>61</v>
      </c>
      <c r="AX403" s="26">
        <v>353885</v>
      </c>
      <c r="AY403" s="26">
        <v>5161</v>
      </c>
      <c r="AZ403" s="27">
        <v>10.050000000000001</v>
      </c>
      <c r="BA403" s="28">
        <v>518.89</v>
      </c>
      <c r="BB403" s="29">
        <v>1</v>
      </c>
      <c r="BC403" s="29">
        <v>57</v>
      </c>
      <c r="BD403" s="29">
        <v>9252</v>
      </c>
      <c r="BE403" s="29">
        <v>265138</v>
      </c>
      <c r="BF403" s="29">
        <v>5.96</v>
      </c>
      <c r="BG403" s="29">
        <v>15807.42</v>
      </c>
    </row>
    <row r="404" spans="1:59" s="30" customFormat="1" x14ac:dyDescent="0.35">
      <c r="A404" s="12">
        <v>2015</v>
      </c>
      <c r="B404" s="12" t="s">
        <v>510</v>
      </c>
      <c r="C404" s="13" t="s">
        <v>511</v>
      </c>
      <c r="D404" s="14" t="s">
        <v>522</v>
      </c>
      <c r="E404" s="15">
        <v>49556.759488129195</v>
      </c>
      <c r="F404" s="15">
        <v>193792.6</v>
      </c>
      <c r="G404" s="12">
        <v>4.4000000000000004</v>
      </c>
      <c r="H404" s="16">
        <v>3910518</v>
      </c>
      <c r="I404" s="17">
        <f t="shared" si="30"/>
        <v>0</v>
      </c>
      <c r="J404" s="17">
        <v>0</v>
      </c>
      <c r="K404" s="17">
        <v>42.6</v>
      </c>
      <c r="L404" s="17">
        <v>1.8220000000000001</v>
      </c>
      <c r="M404" s="17">
        <v>2.62</v>
      </c>
      <c r="N404" s="17">
        <v>44.13</v>
      </c>
      <c r="O404" s="17">
        <v>1</v>
      </c>
      <c r="P404" s="18">
        <v>3414</v>
      </c>
      <c r="Q404" s="18">
        <v>1960</v>
      </c>
      <c r="R404" s="17">
        <v>41626050</v>
      </c>
      <c r="S404" s="17">
        <v>60943</v>
      </c>
      <c r="T404" s="17">
        <v>29381</v>
      </c>
      <c r="U404" s="18">
        <v>2.4700000000000002</v>
      </c>
      <c r="V404" s="18" t="s">
        <v>62</v>
      </c>
      <c r="W404" s="18" t="s">
        <v>62</v>
      </c>
      <c r="X404" s="18">
        <v>2.97</v>
      </c>
      <c r="Y404" s="18"/>
      <c r="Z404" s="18">
        <v>2.4700000000000002</v>
      </c>
      <c r="AA404" s="19">
        <v>2.25948627072199</v>
      </c>
      <c r="AB404" s="19">
        <v>12.08771849023859</v>
      </c>
      <c r="AC404" s="19">
        <v>2.97</v>
      </c>
      <c r="AD404" s="19">
        <v>0.66963877086385626</v>
      </c>
      <c r="AE404" s="20">
        <f t="shared" si="31"/>
        <v>5.833909038339858E-2</v>
      </c>
      <c r="AF404" s="20">
        <f t="shared" si="32"/>
        <v>7.3157768770555439E-5</v>
      </c>
      <c r="AG404" s="20">
        <f t="shared" si="33"/>
        <v>0.94158775184783083</v>
      </c>
      <c r="AH404" s="20">
        <f t="shared" si="34"/>
        <v>0</v>
      </c>
      <c r="AI404" s="20">
        <f t="shared" si="34"/>
        <v>0</v>
      </c>
      <c r="AJ404" s="21">
        <v>31650480</v>
      </c>
      <c r="AK404" s="21">
        <v>39690</v>
      </c>
      <c r="AL404" s="21">
        <v>510835944</v>
      </c>
      <c r="AM404" s="21">
        <v>0</v>
      </c>
      <c r="AN404" s="21">
        <v>0</v>
      </c>
      <c r="AO404" s="21">
        <v>0</v>
      </c>
      <c r="AP404" s="22">
        <v>3</v>
      </c>
      <c r="AQ404" s="22">
        <v>49</v>
      </c>
      <c r="AR404" s="23">
        <v>1723938</v>
      </c>
      <c r="AS404" s="23">
        <v>1093.2248999999999</v>
      </c>
      <c r="AT404" s="24">
        <v>10.141534999999999</v>
      </c>
      <c r="AU404" s="25">
        <v>110.86978999999999</v>
      </c>
      <c r="AV404" s="26">
        <v>3</v>
      </c>
      <c r="AW404" s="26">
        <v>50</v>
      </c>
      <c r="AX404" s="26">
        <v>277386</v>
      </c>
      <c r="AY404" s="26">
        <v>6216.0986999999996</v>
      </c>
      <c r="AZ404" s="27">
        <v>7.6751168999999999</v>
      </c>
      <c r="BA404" s="28">
        <v>477.09284000000002</v>
      </c>
      <c r="BB404" s="29">
        <v>3</v>
      </c>
      <c r="BC404" s="29">
        <v>43</v>
      </c>
      <c r="BD404" s="29">
        <v>18688</v>
      </c>
      <c r="BE404" s="29">
        <v>80396.760999999999</v>
      </c>
      <c r="BF404" s="29">
        <v>5.3486278</v>
      </c>
      <c r="BG404" s="29">
        <v>4300.1234999999997</v>
      </c>
    </row>
    <row r="405" spans="1:59" s="30" customFormat="1" x14ac:dyDescent="0.35">
      <c r="A405" s="17">
        <v>2007</v>
      </c>
      <c r="B405" s="32" t="s">
        <v>467</v>
      </c>
      <c r="C405" s="13" t="s">
        <v>468</v>
      </c>
      <c r="D405" s="14" t="s">
        <v>523</v>
      </c>
      <c r="E405" s="15">
        <v>43515.259523279128</v>
      </c>
      <c r="F405" s="15">
        <v>193386.6</v>
      </c>
      <c r="G405" s="17">
        <v>5.7</v>
      </c>
      <c r="H405" s="16">
        <v>4444110</v>
      </c>
      <c r="I405" s="17">
        <f t="shared" si="30"/>
        <v>0</v>
      </c>
      <c r="J405" s="17">
        <v>0</v>
      </c>
      <c r="K405" s="17" t="s">
        <v>62</v>
      </c>
      <c r="L405" s="17">
        <v>2.286</v>
      </c>
      <c r="M405" s="17">
        <v>6.97</v>
      </c>
      <c r="N405" s="17">
        <v>32.78</v>
      </c>
      <c r="O405" s="17">
        <v>0</v>
      </c>
      <c r="P405" s="18">
        <v>2350</v>
      </c>
      <c r="Q405" s="18">
        <v>2069</v>
      </c>
      <c r="R405" s="17">
        <v>42570508</v>
      </c>
      <c r="S405" s="17">
        <v>173186</v>
      </c>
      <c r="T405" s="17">
        <v>46497</v>
      </c>
      <c r="U405" s="18" t="s">
        <v>62</v>
      </c>
      <c r="V405" s="18" t="s">
        <v>62</v>
      </c>
      <c r="W405" s="18">
        <v>15.87</v>
      </c>
      <c r="X405" s="18">
        <v>7.86</v>
      </c>
      <c r="Y405" s="18">
        <v>0.38</v>
      </c>
      <c r="Z405" s="18"/>
      <c r="AA405" s="19">
        <v>2.2465548173415608</v>
      </c>
      <c r="AB405" s="19">
        <v>15.87</v>
      </c>
      <c r="AC405" s="19">
        <v>7.86</v>
      </c>
      <c r="AD405" s="19">
        <v>0.38</v>
      </c>
      <c r="AE405" s="20">
        <f t="shared" si="31"/>
        <v>0.1776933985490218</v>
      </c>
      <c r="AF405" s="20">
        <f t="shared" si="32"/>
        <v>4.4290616308485338E-3</v>
      </c>
      <c r="AG405" s="20">
        <f t="shared" si="33"/>
        <v>0.53335011206403582</v>
      </c>
      <c r="AH405" s="20">
        <f t="shared" si="34"/>
        <v>0</v>
      </c>
      <c r="AI405" s="20">
        <f t="shared" si="34"/>
        <v>1.0696537091636659E-9</v>
      </c>
      <c r="AJ405" s="21">
        <v>33224472</v>
      </c>
      <c r="AK405" s="21">
        <v>828130</v>
      </c>
      <c r="AL405" s="21">
        <v>99723884</v>
      </c>
      <c r="AM405" s="21">
        <v>53199914</v>
      </c>
      <c r="AN405" s="21">
        <v>0</v>
      </c>
      <c r="AO405" s="21">
        <v>0.2</v>
      </c>
      <c r="AP405" s="23">
        <v>4</v>
      </c>
      <c r="AQ405" s="23">
        <v>47</v>
      </c>
      <c r="AR405" s="23">
        <v>2035713</v>
      </c>
      <c r="AS405" s="23">
        <v>1210</v>
      </c>
      <c r="AT405" s="24">
        <v>9.1866206508310402</v>
      </c>
      <c r="AU405" s="25">
        <v>111.2</v>
      </c>
      <c r="AV405" s="26">
        <v>4</v>
      </c>
      <c r="AW405" s="26">
        <v>47</v>
      </c>
      <c r="AX405" s="26">
        <v>337586</v>
      </c>
      <c r="AY405" s="26">
        <v>5368</v>
      </c>
      <c r="AZ405" s="27">
        <v>7.7444448393996099</v>
      </c>
      <c r="BA405" s="28">
        <v>415.73</v>
      </c>
      <c r="BB405" s="29">
        <v>4</v>
      </c>
      <c r="BC405" s="29">
        <v>35</v>
      </c>
      <c r="BD405" s="29">
        <v>4657</v>
      </c>
      <c r="BE405" s="29">
        <v>548143</v>
      </c>
      <c r="BF405" s="29">
        <v>4.8290363943097399</v>
      </c>
      <c r="BG405" s="29">
        <v>26470.03</v>
      </c>
    </row>
    <row r="406" spans="1:59" s="30" customFormat="1" x14ac:dyDescent="0.35">
      <c r="A406" s="12">
        <v>2010</v>
      </c>
      <c r="B406" s="12" t="s">
        <v>467</v>
      </c>
      <c r="C406" s="13" t="s">
        <v>468</v>
      </c>
      <c r="D406" s="14" t="s">
        <v>524</v>
      </c>
      <c r="E406" s="15">
        <v>40721.197382311664</v>
      </c>
      <c r="F406" s="15">
        <v>188777.2</v>
      </c>
      <c r="G406" s="12">
        <v>11.2</v>
      </c>
      <c r="H406" s="16">
        <v>4635846</v>
      </c>
      <c r="I406" s="17">
        <f t="shared" si="30"/>
        <v>0</v>
      </c>
      <c r="J406" s="17">
        <v>0</v>
      </c>
      <c r="K406" s="17">
        <v>44.27</v>
      </c>
      <c r="L406" s="17">
        <v>2.7050000000000001</v>
      </c>
      <c r="M406" s="17">
        <v>4.37</v>
      </c>
      <c r="N406" s="17">
        <v>49.29</v>
      </c>
      <c r="O406" s="17">
        <v>0</v>
      </c>
      <c r="P406" s="18">
        <v>3211</v>
      </c>
      <c r="Q406" s="18">
        <v>2297</v>
      </c>
      <c r="R406" s="17">
        <v>41364022</v>
      </c>
      <c r="S406" s="17">
        <v>105821</v>
      </c>
      <c r="T406" s="17">
        <v>29832</v>
      </c>
      <c r="U406" s="18" t="s">
        <v>62</v>
      </c>
      <c r="V406" s="18" t="s">
        <v>62</v>
      </c>
      <c r="W406" s="18" t="s">
        <v>62</v>
      </c>
      <c r="X406" s="18">
        <v>4.7699999999999996</v>
      </c>
      <c r="Y406" s="18" t="s">
        <v>62</v>
      </c>
      <c r="Z406" s="18"/>
      <c r="AA406" s="19">
        <v>2.2935982820086371</v>
      </c>
      <c r="AB406" s="19">
        <v>17.815786882646659</v>
      </c>
      <c r="AC406" s="19">
        <v>4.7699999999999996</v>
      </c>
      <c r="AD406" s="19">
        <v>0.70992248279802228</v>
      </c>
      <c r="AE406" s="20">
        <f t="shared" si="31"/>
        <v>0.11989761318466231</v>
      </c>
      <c r="AF406" s="20">
        <f t="shared" si="32"/>
        <v>2.7986759734453968E-3</v>
      </c>
      <c r="AG406" s="20">
        <f t="shared" si="33"/>
        <v>0.67483933036047727</v>
      </c>
      <c r="AH406" s="20">
        <f t="shared" si="34"/>
        <v>0</v>
      </c>
      <c r="AI406" s="20">
        <f t="shared" si="34"/>
        <v>0</v>
      </c>
      <c r="AJ406" s="21">
        <v>30786880</v>
      </c>
      <c r="AK406" s="21">
        <v>718634</v>
      </c>
      <c r="AL406" s="21">
        <v>173282828</v>
      </c>
      <c r="AM406" s="21">
        <v>51988079</v>
      </c>
      <c r="AN406" s="21">
        <v>0</v>
      </c>
      <c r="AO406" s="21">
        <v>0</v>
      </c>
      <c r="AP406" s="22">
        <v>4</v>
      </c>
      <c r="AQ406" s="22">
        <v>47</v>
      </c>
      <c r="AR406" s="23">
        <v>2089302</v>
      </c>
      <c r="AS406" s="23">
        <v>1310</v>
      </c>
      <c r="AT406" s="24">
        <v>10.5</v>
      </c>
      <c r="AU406" s="31">
        <v>137.59</v>
      </c>
      <c r="AV406" s="26">
        <v>4</v>
      </c>
      <c r="AW406" s="26">
        <v>47</v>
      </c>
      <c r="AX406" s="26">
        <v>340365</v>
      </c>
      <c r="AY406" s="26">
        <v>5465</v>
      </c>
      <c r="AZ406" s="27">
        <v>8.9</v>
      </c>
      <c r="BA406" s="28">
        <v>486.35</v>
      </c>
      <c r="BB406" s="29">
        <v>4</v>
      </c>
      <c r="BC406" s="29">
        <v>34</v>
      </c>
      <c r="BD406" s="29">
        <v>4477</v>
      </c>
      <c r="BE406" s="29">
        <v>508284</v>
      </c>
      <c r="BF406" s="29">
        <v>5.74</v>
      </c>
      <c r="BG406" s="29">
        <v>29184.09</v>
      </c>
    </row>
    <row r="407" spans="1:59" s="30" customFormat="1" x14ac:dyDescent="0.35">
      <c r="A407" s="12">
        <v>2011</v>
      </c>
      <c r="B407" s="12" t="s">
        <v>467</v>
      </c>
      <c r="C407" s="13" t="s">
        <v>468</v>
      </c>
      <c r="D407" s="14" t="s">
        <v>525</v>
      </c>
      <c r="E407" s="15">
        <v>41351.437244992405</v>
      </c>
      <c r="F407" s="15">
        <v>193221</v>
      </c>
      <c r="G407" s="12">
        <v>10.6</v>
      </c>
      <c r="H407" s="16">
        <v>4672655</v>
      </c>
      <c r="I407" s="17">
        <f t="shared" si="30"/>
        <v>0</v>
      </c>
      <c r="J407" s="17">
        <v>0</v>
      </c>
      <c r="K407" s="17">
        <v>45.02</v>
      </c>
      <c r="L407" s="17">
        <v>3.4670000000000001</v>
      </c>
      <c r="M407" s="17">
        <v>4</v>
      </c>
      <c r="N407" s="17">
        <v>55.64</v>
      </c>
      <c r="O407" s="17">
        <v>0</v>
      </c>
      <c r="P407" s="18">
        <v>2515</v>
      </c>
      <c r="Q407" s="18">
        <v>2153</v>
      </c>
      <c r="R407" s="17">
        <v>38720130</v>
      </c>
      <c r="S407" s="17">
        <v>87413</v>
      </c>
      <c r="T407" s="17">
        <v>30245</v>
      </c>
      <c r="U407" s="18" t="s">
        <v>62</v>
      </c>
      <c r="V407" s="18" t="s">
        <v>62</v>
      </c>
      <c r="W407" s="18" t="s">
        <v>62</v>
      </c>
      <c r="X407" s="18">
        <v>4.26</v>
      </c>
      <c r="Y407" s="18" t="s">
        <v>62</v>
      </c>
      <c r="Z407" s="18"/>
      <c r="AA407" s="19">
        <v>2.3089180475565318</v>
      </c>
      <c r="AB407" s="19">
        <v>22.758921780738341</v>
      </c>
      <c r="AC407" s="19">
        <v>4.26</v>
      </c>
      <c r="AD407" s="19">
        <v>0.75949643062398253</v>
      </c>
      <c r="AE407" s="20">
        <f t="shared" si="31"/>
        <v>9.9480700962991955E-2</v>
      </c>
      <c r="AF407" s="20">
        <f t="shared" si="32"/>
        <v>1.5123070994137789E-3</v>
      </c>
      <c r="AG407" s="20">
        <f t="shared" si="33"/>
        <v>0.71097067199927344</v>
      </c>
      <c r="AH407" s="20">
        <f t="shared" si="34"/>
        <v>0</v>
      </c>
      <c r="AI407" s="20">
        <f t="shared" si="34"/>
        <v>0</v>
      </c>
      <c r="AJ407" s="21">
        <v>27988132</v>
      </c>
      <c r="AK407" s="21">
        <v>425476</v>
      </c>
      <c r="AL407" s="21">
        <v>200026144</v>
      </c>
      <c r="AM407" s="21">
        <v>52902576</v>
      </c>
      <c r="AN407" s="21">
        <v>0</v>
      </c>
      <c r="AO407" s="21">
        <v>0</v>
      </c>
      <c r="AP407" s="22">
        <v>4</v>
      </c>
      <c r="AQ407" s="22">
        <v>47</v>
      </c>
      <c r="AR407" s="23">
        <v>2101585</v>
      </c>
      <c r="AS407" s="23">
        <v>1221</v>
      </c>
      <c r="AT407" s="24">
        <v>11.05</v>
      </c>
      <c r="AU407" s="25">
        <v>135.01</v>
      </c>
      <c r="AV407" s="26">
        <v>4</v>
      </c>
      <c r="AW407" s="26">
        <v>47</v>
      </c>
      <c r="AX407" s="26">
        <v>340193</v>
      </c>
      <c r="AY407" s="26">
        <v>5289</v>
      </c>
      <c r="AZ407" s="27">
        <v>9.3000000000000007</v>
      </c>
      <c r="BA407" s="28">
        <v>491.76</v>
      </c>
      <c r="BB407" s="29">
        <v>4</v>
      </c>
      <c r="BC407" s="29">
        <v>34</v>
      </c>
      <c r="BD407" s="29">
        <v>4459</v>
      </c>
      <c r="BE407" s="29">
        <v>525043</v>
      </c>
      <c r="BF407" s="29">
        <v>5.94</v>
      </c>
      <c r="BG407" s="29">
        <v>31188.26</v>
      </c>
    </row>
    <row r="408" spans="1:59" s="30" customFormat="1" x14ac:dyDescent="0.35">
      <c r="A408" s="12">
        <v>2019</v>
      </c>
      <c r="B408" s="12" t="s">
        <v>518</v>
      </c>
      <c r="C408" s="13" t="s">
        <v>519</v>
      </c>
      <c r="D408" s="14" t="s">
        <v>526</v>
      </c>
      <c r="E408" s="15">
        <v>60154.748901395804</v>
      </c>
      <c r="F408" s="15">
        <v>192698.7</v>
      </c>
      <c r="G408" s="12" t="s">
        <v>62</v>
      </c>
      <c r="H408" s="16">
        <v>3203383</v>
      </c>
      <c r="I408" s="17">
        <f t="shared" si="30"/>
        <v>0</v>
      </c>
      <c r="J408" s="17">
        <v>1</v>
      </c>
      <c r="K408" s="17">
        <v>38.520000000000003</v>
      </c>
      <c r="L408" s="17">
        <v>2.4489999999999998</v>
      </c>
      <c r="M408" s="17">
        <v>2.56</v>
      </c>
      <c r="N408" s="17">
        <v>35.590000000000003</v>
      </c>
      <c r="O408" s="17">
        <v>0</v>
      </c>
      <c r="P408" s="18">
        <v>7436</v>
      </c>
      <c r="Q408" s="18">
        <v>508</v>
      </c>
      <c r="R408" s="17">
        <v>28316236</v>
      </c>
      <c r="S408" s="17">
        <v>8492</v>
      </c>
      <c r="T408" s="17">
        <v>30721</v>
      </c>
      <c r="U408" s="18" t="s">
        <v>62</v>
      </c>
      <c r="V408" s="18" t="s">
        <v>62</v>
      </c>
      <c r="W408" s="18" t="s">
        <v>62</v>
      </c>
      <c r="X408" s="18" t="s">
        <v>62</v>
      </c>
      <c r="Y408" s="18" t="s">
        <v>62</v>
      </c>
      <c r="Z408" s="18"/>
      <c r="AA408" s="19">
        <v>2.176146746141439</v>
      </c>
      <c r="AB408" s="19">
        <v>16.155101142605361</v>
      </c>
      <c r="AC408" s="19">
        <v>3.3292283805067271</v>
      </c>
      <c r="AD408" s="19">
        <v>0.60296766622862785</v>
      </c>
      <c r="AE408" s="20">
        <f t="shared" si="31"/>
        <v>0.14105482880038192</v>
      </c>
      <c r="AF408" s="20">
        <f t="shared" si="32"/>
        <v>8.2885387052165156E-4</v>
      </c>
      <c r="AG408" s="20">
        <f t="shared" si="33"/>
        <v>0.85808123359876387</v>
      </c>
      <c r="AH408" s="20">
        <f t="shared" si="34"/>
        <v>3.2782379974332467E-5</v>
      </c>
      <c r="AI408" s="20">
        <f t="shared" si="34"/>
        <v>2.3013503582487785E-6</v>
      </c>
      <c r="AJ408" s="21">
        <v>23781374</v>
      </c>
      <c r="AK408" s="21">
        <v>139742</v>
      </c>
      <c r="AL408" s="21">
        <v>144669636</v>
      </c>
      <c r="AM408" s="21">
        <v>0</v>
      </c>
      <c r="AN408" s="21">
        <v>5527</v>
      </c>
      <c r="AO408" s="21">
        <v>388</v>
      </c>
      <c r="AP408" s="22">
        <v>1</v>
      </c>
      <c r="AQ408" s="22">
        <v>49</v>
      </c>
      <c r="AR408" s="23">
        <v>1116145</v>
      </c>
      <c r="AS408" s="23">
        <v>727</v>
      </c>
      <c r="AT408" s="24">
        <v>10.4</v>
      </c>
      <c r="AU408" s="25">
        <v>75.63</v>
      </c>
      <c r="AV408" s="26">
        <v>1</v>
      </c>
      <c r="AW408" s="26">
        <v>50</v>
      </c>
      <c r="AX408" s="26">
        <v>132082</v>
      </c>
      <c r="AY408" s="26">
        <v>7483</v>
      </c>
      <c r="AZ408" s="27">
        <v>8.26</v>
      </c>
      <c r="BA408" s="28">
        <v>617.98</v>
      </c>
      <c r="BB408" s="29">
        <v>1</v>
      </c>
      <c r="BC408" s="29">
        <v>39</v>
      </c>
      <c r="BD408" s="29">
        <v>10343</v>
      </c>
      <c r="BE408" s="29">
        <v>76467.521999999997</v>
      </c>
      <c r="BF408" s="29">
        <v>5.9777893000000004</v>
      </c>
      <c r="BG408" s="29">
        <v>4571.0673999999999</v>
      </c>
    </row>
    <row r="409" spans="1:59" s="30" customFormat="1" x14ac:dyDescent="0.35">
      <c r="A409" s="12">
        <v>2017</v>
      </c>
      <c r="B409" s="12" t="s">
        <v>510</v>
      </c>
      <c r="C409" s="13" t="s">
        <v>511</v>
      </c>
      <c r="D409" s="14" t="s">
        <v>527</v>
      </c>
      <c r="E409" s="15">
        <v>48947.148186318802</v>
      </c>
      <c r="F409" s="15">
        <v>192538.6</v>
      </c>
      <c r="G409" s="12">
        <v>4.2</v>
      </c>
      <c r="H409" s="16">
        <v>3933602</v>
      </c>
      <c r="I409" s="17">
        <f t="shared" si="30"/>
        <v>0</v>
      </c>
      <c r="J409" s="17">
        <v>2</v>
      </c>
      <c r="K409" s="17">
        <v>39.08</v>
      </c>
      <c r="L409" s="17">
        <v>2.23</v>
      </c>
      <c r="M409" s="17">
        <v>2.99</v>
      </c>
      <c r="N409" s="17">
        <v>38.799999999999997</v>
      </c>
      <c r="O409" s="17">
        <v>1</v>
      </c>
      <c r="P409" s="18">
        <v>2922</v>
      </c>
      <c r="Q409" s="18">
        <v>1854</v>
      </c>
      <c r="R409" s="17">
        <v>32330070</v>
      </c>
      <c r="S409" s="17">
        <v>39799</v>
      </c>
      <c r="T409" s="17">
        <v>23894</v>
      </c>
      <c r="U409" s="18" t="s">
        <v>62</v>
      </c>
      <c r="V409" s="18" t="s">
        <v>62</v>
      </c>
      <c r="W409" s="18" t="s">
        <v>62</v>
      </c>
      <c r="X409" s="18">
        <v>3.18</v>
      </c>
      <c r="Y409" s="18" t="s">
        <v>62</v>
      </c>
      <c r="Z409" s="18"/>
      <c r="AA409" s="19">
        <v>2.1875855044172008</v>
      </c>
      <c r="AB409" s="19">
        <v>14.73443638842941</v>
      </c>
      <c r="AC409" s="19">
        <v>3.18</v>
      </c>
      <c r="AD409" s="19">
        <v>0.62802788237371954</v>
      </c>
      <c r="AE409" s="20">
        <f t="shared" si="31"/>
        <v>4.5914704961369977E-2</v>
      </c>
      <c r="AF409" s="20">
        <f t="shared" si="32"/>
        <v>1.1937804843291051E-4</v>
      </c>
      <c r="AG409" s="20">
        <f t="shared" si="33"/>
        <v>0.95396591699019706</v>
      </c>
      <c r="AH409" s="20">
        <f t="shared" si="34"/>
        <v>0</v>
      </c>
      <c r="AI409" s="20">
        <f t="shared" si="34"/>
        <v>0</v>
      </c>
      <c r="AJ409" s="21">
        <v>22202342</v>
      </c>
      <c r="AK409" s="21">
        <v>57726</v>
      </c>
      <c r="AL409" s="21">
        <v>461296170</v>
      </c>
      <c r="AM409" s="21">
        <v>0</v>
      </c>
      <c r="AN409" s="21">
        <v>0</v>
      </c>
      <c r="AO409" s="21">
        <v>0</v>
      </c>
      <c r="AP409" s="22">
        <v>3</v>
      </c>
      <c r="AQ409" s="22">
        <v>48</v>
      </c>
      <c r="AR409" s="23">
        <v>1751034</v>
      </c>
      <c r="AS409" s="23">
        <v>1039.2715000000001</v>
      </c>
      <c r="AT409" s="24">
        <v>10.610063999999999</v>
      </c>
      <c r="AU409" s="25">
        <v>110.26737</v>
      </c>
      <c r="AV409" s="26">
        <v>3</v>
      </c>
      <c r="AW409" s="26">
        <v>48</v>
      </c>
      <c r="AX409" s="26">
        <v>281267</v>
      </c>
      <c r="AY409" s="26">
        <v>6073.3692000000001</v>
      </c>
      <c r="AZ409" s="27">
        <v>8.1070211000000008</v>
      </c>
      <c r="BA409" s="28">
        <v>492.36932000000002</v>
      </c>
      <c r="BB409" s="29">
        <v>3</v>
      </c>
      <c r="BC409" s="29">
        <v>42</v>
      </c>
      <c r="BD409" s="29">
        <v>18782</v>
      </c>
      <c r="BE409" s="29">
        <v>80554.395999999993</v>
      </c>
      <c r="BF409" s="29">
        <v>5.4202361999999997</v>
      </c>
      <c r="BG409" s="29">
        <v>4366.2385000000004</v>
      </c>
    </row>
    <row r="410" spans="1:59" s="30" customFormat="1" x14ac:dyDescent="0.35">
      <c r="A410" s="17">
        <v>2008</v>
      </c>
      <c r="B410" s="32" t="s">
        <v>467</v>
      </c>
      <c r="C410" s="13" t="s">
        <v>468</v>
      </c>
      <c r="D410" s="14" t="s">
        <v>528</v>
      </c>
      <c r="E410" s="15">
        <v>42503.261208444434</v>
      </c>
      <c r="F410" s="15">
        <v>192497.1</v>
      </c>
      <c r="G410" s="17">
        <v>6.8</v>
      </c>
      <c r="H410" s="16">
        <v>4528996</v>
      </c>
      <c r="I410" s="17">
        <f t="shared" si="30"/>
        <v>0</v>
      </c>
      <c r="J410" s="17">
        <v>0</v>
      </c>
      <c r="K410" s="17">
        <v>40.69</v>
      </c>
      <c r="L410" s="17">
        <v>2.9830000000000001</v>
      </c>
      <c r="M410" s="17">
        <v>8.86</v>
      </c>
      <c r="N410" s="17">
        <v>45.88</v>
      </c>
      <c r="O410" s="17">
        <v>0</v>
      </c>
      <c r="P410" s="18">
        <v>2659</v>
      </c>
      <c r="Q410" s="18">
        <v>1860</v>
      </c>
      <c r="R410" s="17">
        <v>42542764</v>
      </c>
      <c r="S410" s="17">
        <v>156402</v>
      </c>
      <c r="T410" s="17">
        <v>43637</v>
      </c>
      <c r="U410" s="18" t="s">
        <v>62</v>
      </c>
      <c r="V410" s="18" t="s">
        <v>62</v>
      </c>
      <c r="W410" s="18">
        <v>18.2</v>
      </c>
      <c r="X410" s="18">
        <v>10.119999999999999</v>
      </c>
      <c r="Y410" s="18">
        <v>0.4</v>
      </c>
      <c r="Z410" s="18"/>
      <c r="AA410" s="19">
        <v>2.2204719344600159</v>
      </c>
      <c r="AB410" s="19">
        <v>18.2</v>
      </c>
      <c r="AC410" s="19">
        <v>10.119999999999999</v>
      </c>
      <c r="AD410" s="19">
        <v>0.4</v>
      </c>
      <c r="AE410" s="20">
        <f t="shared" si="31"/>
        <v>0.19064963576040539</v>
      </c>
      <c r="AF410" s="20">
        <f t="shared" si="32"/>
        <v>3.8374636609357E-3</v>
      </c>
      <c r="AG410" s="20">
        <f t="shared" si="33"/>
        <v>0.51449144650334266</v>
      </c>
      <c r="AH410" s="20">
        <f t="shared" si="34"/>
        <v>0</v>
      </c>
      <c r="AI410" s="20">
        <f t="shared" si="34"/>
        <v>0</v>
      </c>
      <c r="AJ410" s="21">
        <v>33910172</v>
      </c>
      <c r="AK410" s="21">
        <v>682556</v>
      </c>
      <c r="AL410" s="21">
        <v>91510762</v>
      </c>
      <c r="AM410" s="21">
        <v>51762950</v>
      </c>
      <c r="AN410" s="21">
        <v>0</v>
      </c>
      <c r="AO410" s="21">
        <v>0</v>
      </c>
      <c r="AP410" s="23">
        <v>4</v>
      </c>
      <c r="AQ410" s="23">
        <v>47</v>
      </c>
      <c r="AR410" s="23">
        <v>2068598</v>
      </c>
      <c r="AS410" s="23">
        <v>1198</v>
      </c>
      <c r="AT410" s="24">
        <v>9.8865176539774069</v>
      </c>
      <c r="AU410" s="25">
        <v>118.4</v>
      </c>
      <c r="AV410" s="26">
        <v>4</v>
      </c>
      <c r="AW410" s="26">
        <v>47</v>
      </c>
      <c r="AX410" s="26">
        <v>342187</v>
      </c>
      <c r="AY410" s="26">
        <v>5279</v>
      </c>
      <c r="AZ410" s="27">
        <v>8.4232314666410293</v>
      </c>
      <c r="BA410" s="28">
        <v>444.65</v>
      </c>
      <c r="BB410" s="29">
        <v>4</v>
      </c>
      <c r="BC410" s="29">
        <v>34</v>
      </c>
      <c r="BD410" s="29">
        <v>4691</v>
      </c>
      <c r="BE410" s="29">
        <v>519560</v>
      </c>
      <c r="BF410" s="29">
        <v>5.3669802171957963</v>
      </c>
      <c r="BG410" s="29">
        <v>27884.68</v>
      </c>
    </row>
    <row r="411" spans="1:59" s="30" customFormat="1" x14ac:dyDescent="0.35">
      <c r="A411" s="12">
        <v>2012</v>
      </c>
      <c r="B411" s="12" t="s">
        <v>490</v>
      </c>
      <c r="C411" s="13" t="s">
        <v>491</v>
      </c>
      <c r="D411" s="14" t="s">
        <v>529</v>
      </c>
      <c r="E411" s="15">
        <v>43770.740439826659</v>
      </c>
      <c r="F411" s="15">
        <v>192060.1</v>
      </c>
      <c r="G411" s="12">
        <v>8.1999999999999993</v>
      </c>
      <c r="H411" s="16">
        <v>4387865</v>
      </c>
      <c r="I411" s="17">
        <f t="shared" si="30"/>
        <v>1</v>
      </c>
      <c r="J411" s="17">
        <v>0</v>
      </c>
      <c r="K411" s="17">
        <v>45.77</v>
      </c>
      <c r="L411" s="17">
        <v>3.58</v>
      </c>
      <c r="M411" s="17">
        <v>2.75</v>
      </c>
      <c r="N411" s="17">
        <v>54.99</v>
      </c>
      <c r="O411" s="17">
        <v>0</v>
      </c>
      <c r="P411" s="18">
        <v>3790</v>
      </c>
      <c r="Q411" s="18">
        <v>1398</v>
      </c>
      <c r="R411" s="17">
        <v>85682772</v>
      </c>
      <c r="S411" s="17">
        <v>171011</v>
      </c>
      <c r="T411" s="17">
        <v>74928</v>
      </c>
      <c r="U411" s="18" t="s">
        <v>62</v>
      </c>
      <c r="V411" s="18" t="s">
        <v>62</v>
      </c>
      <c r="W411" s="18" t="s">
        <v>62</v>
      </c>
      <c r="X411" s="18" t="s">
        <v>62</v>
      </c>
      <c r="Y411" s="18" t="s">
        <v>62</v>
      </c>
      <c r="Z411" s="18"/>
      <c r="AA411" s="19">
        <v>2.324237813104427</v>
      </c>
      <c r="AB411" s="19">
        <v>23.49195884567845</v>
      </c>
      <c r="AC411" s="19">
        <v>3.503818060367514</v>
      </c>
      <c r="AD411" s="19">
        <v>0.75442193202762442</v>
      </c>
      <c r="AE411" s="20">
        <f t="shared" si="31"/>
        <v>0.51978521190460147</v>
      </c>
      <c r="AF411" s="20">
        <f t="shared" si="32"/>
        <v>3.923766783253721E-2</v>
      </c>
      <c r="AG411" s="20">
        <f t="shared" si="33"/>
        <v>0.44097712026286134</v>
      </c>
      <c r="AH411" s="20">
        <f t="shared" si="34"/>
        <v>0</v>
      </c>
      <c r="AI411" s="20">
        <f t="shared" si="34"/>
        <v>0</v>
      </c>
      <c r="AJ411" s="21">
        <v>77956228</v>
      </c>
      <c r="AK411" s="21">
        <v>5884778</v>
      </c>
      <c r="AL411" s="21">
        <v>66136766</v>
      </c>
      <c r="AM411" s="21">
        <v>0</v>
      </c>
      <c r="AN411" s="21">
        <v>0</v>
      </c>
      <c r="AO411" s="21">
        <v>0</v>
      </c>
      <c r="AP411" s="22">
        <v>4</v>
      </c>
      <c r="AQ411" s="22">
        <v>50</v>
      </c>
      <c r="AR411" s="23">
        <v>1924644</v>
      </c>
      <c r="AS411" s="23">
        <v>1129.9365</v>
      </c>
      <c r="AT411" s="24">
        <v>9.4290579000000001</v>
      </c>
      <c r="AU411" s="25">
        <v>106.54237000000001</v>
      </c>
      <c r="AV411" s="26">
        <v>4</v>
      </c>
      <c r="AW411" s="26">
        <v>49</v>
      </c>
      <c r="AX411" s="26">
        <v>298211</v>
      </c>
      <c r="AY411" s="26">
        <v>5241.2323999999999</v>
      </c>
      <c r="AZ411" s="27">
        <v>8.7291307000000007</v>
      </c>
      <c r="BA411" s="28">
        <v>457.51402999999999</v>
      </c>
      <c r="BB411" s="29">
        <v>5</v>
      </c>
      <c r="BC411" s="29">
        <v>47</v>
      </c>
      <c r="BD411" s="29">
        <v>7134</v>
      </c>
      <c r="BE411" s="29">
        <v>516258.59</v>
      </c>
      <c r="BF411" s="29">
        <v>5.3502551</v>
      </c>
      <c r="BG411" s="29">
        <v>27621.151000000002</v>
      </c>
    </row>
    <row r="412" spans="1:59" s="30" customFormat="1" x14ac:dyDescent="0.35">
      <c r="A412" s="12">
        <v>2020</v>
      </c>
      <c r="B412" s="12" t="s">
        <v>510</v>
      </c>
      <c r="C412" s="13" t="s">
        <v>511</v>
      </c>
      <c r="D412" s="14" t="s">
        <v>530</v>
      </c>
      <c r="E412" s="15">
        <v>47955.492671359854</v>
      </c>
      <c r="F412" s="15">
        <v>190751.7</v>
      </c>
      <c r="G412" s="12" t="s">
        <v>62</v>
      </c>
      <c r="H412" s="16">
        <v>3977682</v>
      </c>
      <c r="I412" s="17">
        <f t="shared" si="30"/>
        <v>0</v>
      </c>
      <c r="J412" s="17">
        <v>2</v>
      </c>
      <c r="K412" s="17">
        <v>36.130000000000003</v>
      </c>
      <c r="L412" s="17">
        <v>1.891</v>
      </c>
      <c r="M412" s="17">
        <v>2.0299999999999998</v>
      </c>
      <c r="N412" s="17">
        <v>33.270000000000003</v>
      </c>
      <c r="O412" s="17">
        <v>1</v>
      </c>
      <c r="P412" s="18">
        <v>3264</v>
      </c>
      <c r="Q412" s="18">
        <v>1784</v>
      </c>
      <c r="R412" s="17">
        <v>26380294</v>
      </c>
      <c r="S412" s="17">
        <v>7221</v>
      </c>
      <c r="T412" s="17">
        <v>18405</v>
      </c>
      <c r="U412" s="18" t="s">
        <v>62</v>
      </c>
      <c r="V412" s="18" t="s">
        <v>62</v>
      </c>
      <c r="W412" s="18" t="s">
        <v>62</v>
      </c>
      <c r="X412" s="18" t="s">
        <v>62</v>
      </c>
      <c r="Y412" s="18" t="s">
        <v>62</v>
      </c>
      <c r="Z412" s="18"/>
      <c r="AA412" s="19">
        <v>2.127327759928813</v>
      </c>
      <c r="AB412" s="19">
        <v>12.535325193609101</v>
      </c>
      <c r="AC412" s="19">
        <v>2.8422150630003218</v>
      </c>
      <c r="AD412" s="19">
        <v>0.5848556097000881</v>
      </c>
      <c r="AE412" s="20">
        <f t="shared" si="31"/>
        <v>1.1310905813399413E-2</v>
      </c>
      <c r="AF412" s="20">
        <f t="shared" si="32"/>
        <v>1.4797416316167776E-4</v>
      </c>
      <c r="AG412" s="20">
        <f t="shared" si="33"/>
        <v>0.98854112002343886</v>
      </c>
      <c r="AH412" s="20">
        <f t="shared" si="34"/>
        <v>0</v>
      </c>
      <c r="AI412" s="20">
        <f t="shared" si="34"/>
        <v>0</v>
      </c>
      <c r="AJ412" s="21">
        <v>8004016</v>
      </c>
      <c r="AK412" s="21">
        <v>104712</v>
      </c>
      <c r="AL412" s="21">
        <v>699528320</v>
      </c>
      <c r="AM412" s="21">
        <v>0</v>
      </c>
      <c r="AN412" s="21">
        <v>0</v>
      </c>
      <c r="AO412" s="21">
        <v>0</v>
      </c>
      <c r="AP412" s="22">
        <v>1</v>
      </c>
      <c r="AQ412" s="22">
        <v>1</v>
      </c>
      <c r="AR412" s="23">
        <v>1795629</v>
      </c>
      <c r="AS412" s="23">
        <v>1078.1957</v>
      </c>
      <c r="AT412" s="24">
        <v>10.115675</v>
      </c>
      <c r="AU412" s="25">
        <v>109.06677000000001</v>
      </c>
      <c r="AV412" s="26">
        <v>3</v>
      </c>
      <c r="AW412" s="26">
        <v>34</v>
      </c>
      <c r="AX412" s="26">
        <v>290192</v>
      </c>
      <c r="AY412" s="26">
        <v>5369.7173000000003</v>
      </c>
      <c r="AZ412" s="27">
        <v>7.8242336000000003</v>
      </c>
      <c r="BA412" s="28">
        <v>420.13922000000002</v>
      </c>
      <c r="BB412" s="29">
        <v>3</v>
      </c>
      <c r="BC412" s="29">
        <v>30</v>
      </c>
      <c r="BD412" s="29">
        <v>20468</v>
      </c>
      <c r="BE412" s="29">
        <v>82925.558999999994</v>
      </c>
      <c r="BF412" s="29">
        <v>4.6099641</v>
      </c>
      <c r="BG412" s="29">
        <v>3822.8384999999998</v>
      </c>
    </row>
    <row r="413" spans="1:59" s="30" customFormat="1" x14ac:dyDescent="0.35">
      <c r="A413" s="12">
        <v>2016</v>
      </c>
      <c r="B413" s="12" t="s">
        <v>510</v>
      </c>
      <c r="C413" s="13" t="s">
        <v>511</v>
      </c>
      <c r="D413" s="14" t="s">
        <v>531</v>
      </c>
      <c r="E413" s="15">
        <v>48392.713809044122</v>
      </c>
      <c r="F413" s="15">
        <v>190093.5</v>
      </c>
      <c r="G413" s="12">
        <v>4.8</v>
      </c>
      <c r="H413" s="16">
        <v>3928143</v>
      </c>
      <c r="I413" s="17">
        <f t="shared" si="30"/>
        <v>0</v>
      </c>
      <c r="J413" s="17">
        <v>1</v>
      </c>
      <c r="K413" s="17">
        <v>40.39</v>
      </c>
      <c r="L413" s="17">
        <v>1.702</v>
      </c>
      <c r="M413" s="17">
        <v>2.52</v>
      </c>
      <c r="N413" s="17">
        <v>42.43</v>
      </c>
      <c r="O413" s="17">
        <v>1</v>
      </c>
      <c r="P413" s="18">
        <v>3039</v>
      </c>
      <c r="Q413" s="18">
        <v>2175</v>
      </c>
      <c r="R413" s="17">
        <v>37105622</v>
      </c>
      <c r="S413" s="17">
        <v>49789</v>
      </c>
      <c r="T413" s="17">
        <v>26973</v>
      </c>
      <c r="U413" s="18" t="s">
        <v>62</v>
      </c>
      <c r="V413" s="18">
        <v>1.91</v>
      </c>
      <c r="W413" s="18" t="s">
        <v>62</v>
      </c>
      <c r="X413" s="18" t="s">
        <v>62</v>
      </c>
      <c r="Y413" s="18" t="s">
        <v>62</v>
      </c>
      <c r="Z413" s="18"/>
      <c r="AA413" s="19">
        <v>1.91</v>
      </c>
      <c r="AB413" s="19">
        <v>11.309272049594229</v>
      </c>
      <c r="AC413" s="19">
        <v>3.2924726584307722</v>
      </c>
      <c r="AD413" s="19">
        <v>0.65636700530415037</v>
      </c>
      <c r="AE413" s="20">
        <f t="shared" si="31"/>
        <v>4.2570635639699997E-2</v>
      </c>
      <c r="AF413" s="20">
        <f t="shared" si="32"/>
        <v>1.1012785051189911E-4</v>
      </c>
      <c r="AG413" s="20">
        <f t="shared" si="33"/>
        <v>0.95731923650978812</v>
      </c>
      <c r="AH413" s="20">
        <f t="shared" si="34"/>
        <v>0</v>
      </c>
      <c r="AI413" s="20">
        <f t="shared" si="34"/>
        <v>0</v>
      </c>
      <c r="AJ413" s="21">
        <v>24749666</v>
      </c>
      <c r="AK413" s="21">
        <v>64026</v>
      </c>
      <c r="AL413" s="21">
        <v>556565130</v>
      </c>
      <c r="AM413" s="21">
        <v>0</v>
      </c>
      <c r="AN413" s="21">
        <v>0</v>
      </c>
      <c r="AO413" s="21">
        <v>0</v>
      </c>
      <c r="AP413" s="22">
        <v>3</v>
      </c>
      <c r="AQ413" s="22">
        <v>49</v>
      </c>
      <c r="AR413" s="23">
        <v>1736819</v>
      </c>
      <c r="AS413" s="23">
        <v>1093.4604999999999</v>
      </c>
      <c r="AT413" s="24">
        <v>10.195743999999999</v>
      </c>
      <c r="AU413" s="25">
        <v>111.48643</v>
      </c>
      <c r="AV413" s="26">
        <v>3</v>
      </c>
      <c r="AW413" s="26">
        <v>48</v>
      </c>
      <c r="AX413" s="26">
        <v>278027</v>
      </c>
      <c r="AY413" s="26">
        <v>6203.1454000000003</v>
      </c>
      <c r="AZ413" s="27">
        <v>7.6620736000000003</v>
      </c>
      <c r="BA413" s="28">
        <v>475.28957000000003</v>
      </c>
      <c r="BB413" s="29">
        <v>3</v>
      </c>
      <c r="BC413" s="29">
        <v>42</v>
      </c>
      <c r="BD413" s="29">
        <v>19096</v>
      </c>
      <c r="BE413" s="29">
        <v>78686.357000000004</v>
      </c>
      <c r="BF413" s="29">
        <v>5.0180370999999999</v>
      </c>
      <c r="BG413" s="29">
        <v>3948.5106000000001</v>
      </c>
    </row>
    <row r="414" spans="1:59" s="30" customFormat="1" x14ac:dyDescent="0.35">
      <c r="A414" s="12">
        <v>2013</v>
      </c>
      <c r="B414" s="12" t="s">
        <v>461</v>
      </c>
      <c r="C414" s="13" t="s">
        <v>462</v>
      </c>
      <c r="D414" s="14" t="s">
        <v>532</v>
      </c>
      <c r="E414" s="15">
        <v>48319.1602681882</v>
      </c>
      <c r="F414" s="15">
        <v>189609.7</v>
      </c>
      <c r="G414" s="12">
        <v>7.9</v>
      </c>
      <c r="H414" s="16">
        <v>3924110</v>
      </c>
      <c r="I414" s="17">
        <f t="shared" si="30"/>
        <v>0</v>
      </c>
      <c r="J414" s="17">
        <v>1</v>
      </c>
      <c r="K414" s="17">
        <v>45.02</v>
      </c>
      <c r="L414" s="17">
        <v>3.4830000000000001</v>
      </c>
      <c r="M414" s="17">
        <v>3.73</v>
      </c>
      <c r="N414" s="17">
        <v>51.99</v>
      </c>
      <c r="O414" s="17">
        <v>0</v>
      </c>
      <c r="P414" s="18">
        <v>5419</v>
      </c>
      <c r="Q414" s="18">
        <v>257</v>
      </c>
      <c r="R414" s="17">
        <v>9499795</v>
      </c>
      <c r="S414" s="17">
        <v>15883</v>
      </c>
      <c r="T414" s="17">
        <v>12521</v>
      </c>
      <c r="U414" s="18" t="s">
        <v>62</v>
      </c>
      <c r="V414" s="18" t="s">
        <v>62</v>
      </c>
      <c r="W414" s="18">
        <v>22.05</v>
      </c>
      <c r="X414" s="18">
        <v>3.81</v>
      </c>
      <c r="Y414" s="18"/>
      <c r="Z414" s="18"/>
      <c r="AA414" s="19">
        <v>2.3089180475565318</v>
      </c>
      <c r="AB414" s="19">
        <v>22.05</v>
      </c>
      <c r="AC414" s="19">
        <v>3.81</v>
      </c>
      <c r="AD414" s="19">
        <v>0.73100116927520231</v>
      </c>
      <c r="AE414" s="20">
        <f t="shared" si="31"/>
        <v>2.094813565518432E-2</v>
      </c>
      <c r="AF414" s="20">
        <f t="shared" si="32"/>
        <v>1.0854145236718981E-4</v>
      </c>
      <c r="AG414" s="20">
        <f t="shared" si="33"/>
        <v>0.97892824819186031</v>
      </c>
      <c r="AH414" s="20">
        <f t="shared" si="34"/>
        <v>1.5074700588158945E-5</v>
      </c>
      <c r="AI414" s="20">
        <f t="shared" si="34"/>
        <v>0</v>
      </c>
      <c r="AJ414" s="21">
        <v>4365970</v>
      </c>
      <c r="AK414" s="21">
        <v>22622</v>
      </c>
      <c r="AL414" s="21">
        <v>204026336</v>
      </c>
      <c r="AM414" s="21">
        <v>0</v>
      </c>
      <c r="AN414" s="21">
        <v>3141.84</v>
      </c>
      <c r="AO414" s="21">
        <v>0</v>
      </c>
      <c r="AP414" s="22">
        <v>3</v>
      </c>
      <c r="AQ414" s="22">
        <v>38</v>
      </c>
      <c r="AR414" s="23">
        <v>1650803</v>
      </c>
      <c r="AS414" s="23">
        <v>975.71495000000004</v>
      </c>
      <c r="AT414" s="24">
        <v>9.8979804999999992</v>
      </c>
      <c r="AU414" s="25">
        <v>96.576075000000003</v>
      </c>
      <c r="AV414" s="26">
        <v>3</v>
      </c>
      <c r="AW414" s="26">
        <v>37</v>
      </c>
      <c r="AX414" s="26">
        <v>235191</v>
      </c>
      <c r="AY414" s="26">
        <v>5697.6224000000002</v>
      </c>
      <c r="AZ414" s="27">
        <v>8.6802914999999992</v>
      </c>
      <c r="BA414" s="28">
        <v>494.57022999999998</v>
      </c>
      <c r="BB414" s="29">
        <v>3</v>
      </c>
      <c r="BC414" s="29">
        <v>34</v>
      </c>
      <c r="BD414" s="29">
        <v>23392</v>
      </c>
      <c r="BE414" s="29">
        <v>43496.326999999997</v>
      </c>
      <c r="BF414" s="29">
        <v>5.798502</v>
      </c>
      <c r="BG414" s="29">
        <v>2522.1354000000001</v>
      </c>
    </row>
    <row r="415" spans="1:59" s="30" customFormat="1" x14ac:dyDescent="0.35">
      <c r="A415" s="12">
        <v>2018</v>
      </c>
      <c r="B415" s="12" t="s">
        <v>533</v>
      </c>
      <c r="C415" s="13" t="s">
        <v>534</v>
      </c>
      <c r="D415" s="14" t="s">
        <v>535</v>
      </c>
      <c r="E415" s="15">
        <v>60079.716816406872</v>
      </c>
      <c r="F415" s="15">
        <v>189245.1</v>
      </c>
      <c r="G415" s="12">
        <v>2.5</v>
      </c>
      <c r="H415" s="16">
        <v>3149900</v>
      </c>
      <c r="I415" s="17">
        <f t="shared" si="30"/>
        <v>0</v>
      </c>
      <c r="J415" s="17">
        <v>1</v>
      </c>
      <c r="K415" s="17">
        <v>39.08</v>
      </c>
      <c r="L415" s="17">
        <v>2.6</v>
      </c>
      <c r="M415" s="17">
        <v>3.15</v>
      </c>
      <c r="N415" s="17">
        <v>38.81</v>
      </c>
      <c r="O415" s="17">
        <v>0</v>
      </c>
      <c r="P415" s="18">
        <v>7259</v>
      </c>
      <c r="Q415" s="18">
        <v>1005</v>
      </c>
      <c r="R415" s="17">
        <v>34252879</v>
      </c>
      <c r="S415" s="17">
        <v>33772</v>
      </c>
      <c r="T415" s="17">
        <v>28783</v>
      </c>
      <c r="U415" s="18" t="s">
        <v>62</v>
      </c>
      <c r="V415" s="18">
        <v>1.63</v>
      </c>
      <c r="W415" s="18">
        <v>16.27</v>
      </c>
      <c r="X415" s="18" t="s">
        <v>62</v>
      </c>
      <c r="Y415" s="18">
        <v>0.75</v>
      </c>
      <c r="Z415" s="18"/>
      <c r="AA415" s="19">
        <v>1.63</v>
      </c>
      <c r="AB415" s="19">
        <v>16.27</v>
      </c>
      <c r="AC415" s="19">
        <v>3.8713752811270652</v>
      </c>
      <c r="AD415" s="19">
        <v>0.75</v>
      </c>
      <c r="AE415" s="20">
        <f t="shared" si="31"/>
        <v>0.23795210576623263</v>
      </c>
      <c r="AF415" s="20">
        <f t="shared" si="32"/>
        <v>2.4346051381590275E-3</v>
      </c>
      <c r="AG415" s="20">
        <f t="shared" si="33"/>
        <v>0.7236322374148374</v>
      </c>
      <c r="AH415" s="20">
        <f t="shared" si="34"/>
        <v>0</v>
      </c>
      <c r="AI415" s="20">
        <f t="shared" si="34"/>
        <v>0</v>
      </c>
      <c r="AJ415" s="21">
        <v>32374554</v>
      </c>
      <c r="AK415" s="21">
        <v>331240</v>
      </c>
      <c r="AL415" s="21">
        <v>98453724</v>
      </c>
      <c r="AM415" s="21">
        <v>4895399</v>
      </c>
      <c r="AN415" s="21">
        <v>0</v>
      </c>
      <c r="AO415" s="21">
        <v>0</v>
      </c>
      <c r="AP415" s="22">
        <v>3</v>
      </c>
      <c r="AQ415" s="22">
        <v>93</v>
      </c>
      <c r="AR415" s="23">
        <v>1385756</v>
      </c>
      <c r="AS415" s="23">
        <v>892</v>
      </c>
      <c r="AT415" s="24">
        <v>12.24</v>
      </c>
      <c r="AU415" s="25">
        <v>109.27</v>
      </c>
      <c r="AV415" s="26">
        <v>3</v>
      </c>
      <c r="AW415" s="26">
        <v>89</v>
      </c>
      <c r="AX415" s="26">
        <v>239722</v>
      </c>
      <c r="AY415" s="26">
        <v>4317.8404</v>
      </c>
      <c r="AZ415" s="27">
        <v>9.6848887000000001</v>
      </c>
      <c r="BA415" s="28">
        <v>418.17804000000001</v>
      </c>
      <c r="BB415" s="29">
        <v>3</v>
      </c>
      <c r="BC415" s="29">
        <v>74</v>
      </c>
      <c r="BD415" s="29">
        <v>7890</v>
      </c>
      <c r="BE415" s="29">
        <v>252985</v>
      </c>
      <c r="BF415" s="29">
        <v>6.45</v>
      </c>
      <c r="BG415" s="29">
        <v>16328.8</v>
      </c>
    </row>
    <row r="416" spans="1:59" s="30" customFormat="1" x14ac:dyDescent="0.35">
      <c r="A416" s="12">
        <v>2010</v>
      </c>
      <c r="B416" s="12" t="s">
        <v>490</v>
      </c>
      <c r="C416" s="13" t="s">
        <v>491</v>
      </c>
      <c r="D416" s="14" t="s">
        <v>536</v>
      </c>
      <c r="E416" s="15">
        <v>42939.437925667546</v>
      </c>
      <c r="F416" s="15">
        <v>186720.6</v>
      </c>
      <c r="G416" s="12">
        <v>10.199999999999999</v>
      </c>
      <c r="H416" s="16">
        <v>4348464</v>
      </c>
      <c r="I416" s="17">
        <f t="shared" si="30"/>
        <v>1</v>
      </c>
      <c r="J416" s="17">
        <v>0</v>
      </c>
      <c r="K416" s="17">
        <v>44.27</v>
      </c>
      <c r="L416" s="17">
        <v>2.7050000000000001</v>
      </c>
      <c r="M416" s="17">
        <v>4.37</v>
      </c>
      <c r="N416" s="17">
        <v>49.29</v>
      </c>
      <c r="O416" s="17">
        <v>0</v>
      </c>
      <c r="P416" s="18">
        <v>4827</v>
      </c>
      <c r="Q416" s="18">
        <v>1554</v>
      </c>
      <c r="R416" s="17">
        <v>93159570</v>
      </c>
      <c r="S416" s="17">
        <v>248767</v>
      </c>
      <c r="T416" s="17">
        <v>84856</v>
      </c>
      <c r="U416" s="18" t="s">
        <v>62</v>
      </c>
      <c r="V416" s="18">
        <v>2.2599999999999998</v>
      </c>
      <c r="W416" s="18">
        <v>16.55</v>
      </c>
      <c r="X416" s="18" t="s">
        <v>62</v>
      </c>
      <c r="Y416" s="18" t="s">
        <v>62</v>
      </c>
      <c r="Z416" s="18"/>
      <c r="AA416" s="19">
        <v>2.2599999999999998</v>
      </c>
      <c r="AB416" s="19">
        <v>16.55</v>
      </c>
      <c r="AC416" s="19">
        <v>4.9924248044436963</v>
      </c>
      <c r="AD416" s="19">
        <v>0.70992248279802228</v>
      </c>
      <c r="AE416" s="20">
        <f t="shared" si="31"/>
        <v>0.62338275334057958</v>
      </c>
      <c r="AF416" s="20">
        <f t="shared" si="32"/>
        <v>6.5155156823499913E-2</v>
      </c>
      <c r="AG416" s="20">
        <f t="shared" si="33"/>
        <v>0.31146166304313538</v>
      </c>
      <c r="AH416" s="20">
        <f t="shared" si="34"/>
        <v>0</v>
      </c>
      <c r="AI416" s="20">
        <f t="shared" si="34"/>
        <v>4.2679278507356361E-7</v>
      </c>
      <c r="AJ416" s="21">
        <v>83781254</v>
      </c>
      <c r="AK416" s="21">
        <v>8756708</v>
      </c>
      <c r="AL416" s="21">
        <v>41859754</v>
      </c>
      <c r="AM416" s="21">
        <v>0</v>
      </c>
      <c r="AN416" s="21">
        <v>0</v>
      </c>
      <c r="AO416" s="21">
        <v>57.36</v>
      </c>
      <c r="AP416" s="22">
        <v>4</v>
      </c>
      <c r="AQ416" s="22">
        <v>58</v>
      </c>
      <c r="AR416" s="23">
        <v>1930666</v>
      </c>
      <c r="AS416" s="23">
        <v>1258</v>
      </c>
      <c r="AT416" s="24">
        <v>8.57</v>
      </c>
      <c r="AU416" s="31">
        <v>107.77</v>
      </c>
      <c r="AV416" s="26">
        <v>4</v>
      </c>
      <c r="AW416" s="26">
        <v>58</v>
      </c>
      <c r="AX416" s="26">
        <v>297050</v>
      </c>
      <c r="AY416" s="26">
        <v>5445</v>
      </c>
      <c r="AZ416" s="27">
        <v>7.88</v>
      </c>
      <c r="BA416" s="28">
        <v>429.12</v>
      </c>
      <c r="BB416" s="29">
        <v>5</v>
      </c>
      <c r="BC416" s="29">
        <v>52</v>
      </c>
      <c r="BD416" s="29">
        <v>7268</v>
      </c>
      <c r="BE416" s="29">
        <v>516217</v>
      </c>
      <c r="BF416" s="29">
        <v>5.05</v>
      </c>
      <c r="BG416" s="29">
        <v>26070.98</v>
      </c>
    </row>
    <row r="417" spans="1:59" s="30" customFormat="1" x14ac:dyDescent="0.35">
      <c r="A417" s="12">
        <v>2011</v>
      </c>
      <c r="B417" s="12" t="s">
        <v>490</v>
      </c>
      <c r="C417" s="13" t="s">
        <v>491</v>
      </c>
      <c r="D417" s="14" t="s">
        <v>537</v>
      </c>
      <c r="E417" s="15">
        <v>43101.735899718522</v>
      </c>
      <c r="F417" s="15">
        <v>188389.8</v>
      </c>
      <c r="G417" s="12">
        <v>9.4</v>
      </c>
      <c r="H417" s="16">
        <v>4370817</v>
      </c>
      <c r="I417" s="17">
        <f t="shared" si="30"/>
        <v>1</v>
      </c>
      <c r="J417" s="17">
        <v>0</v>
      </c>
      <c r="K417" s="17">
        <v>45.02</v>
      </c>
      <c r="L417" s="17">
        <v>3.4670000000000001</v>
      </c>
      <c r="M417" s="17">
        <v>4</v>
      </c>
      <c r="N417" s="17">
        <v>55.64</v>
      </c>
      <c r="O417" s="17">
        <v>0</v>
      </c>
      <c r="P417" s="18">
        <v>4257</v>
      </c>
      <c r="Q417" s="18">
        <v>1303</v>
      </c>
      <c r="R417" s="17">
        <v>92693590</v>
      </c>
      <c r="S417" s="17">
        <v>225925</v>
      </c>
      <c r="T417" s="17">
        <v>85102</v>
      </c>
      <c r="U417" s="18" t="s">
        <v>62</v>
      </c>
      <c r="V417" s="18" t="s">
        <v>62</v>
      </c>
      <c r="W417" s="18">
        <v>23.03</v>
      </c>
      <c r="X417" s="18" t="s">
        <v>62</v>
      </c>
      <c r="Y417" s="18" t="s">
        <v>62</v>
      </c>
      <c r="Z417" s="18"/>
      <c r="AA417" s="19">
        <v>2.3089180475565318</v>
      </c>
      <c r="AB417" s="19">
        <v>23.03</v>
      </c>
      <c r="AC417" s="19">
        <v>4.6524343752411106</v>
      </c>
      <c r="AD417" s="19">
        <v>0.75949643062398253</v>
      </c>
      <c r="AE417" s="20">
        <f t="shared" si="31"/>
        <v>0.67333100666148205</v>
      </c>
      <c r="AF417" s="20">
        <f t="shared" si="32"/>
        <v>5.2172182552785641E-2</v>
      </c>
      <c r="AG417" s="20">
        <f t="shared" si="33"/>
        <v>0.27449681078573224</v>
      </c>
      <c r="AH417" s="20">
        <f t="shared" si="34"/>
        <v>0</v>
      </c>
      <c r="AI417" s="20">
        <f t="shared" si="34"/>
        <v>0</v>
      </c>
      <c r="AJ417" s="21">
        <v>85085312</v>
      </c>
      <c r="AK417" s="21">
        <v>6592725.4000000004</v>
      </c>
      <c r="AL417" s="21">
        <v>34686724</v>
      </c>
      <c r="AM417" s="21">
        <v>0</v>
      </c>
      <c r="AN417" s="21">
        <v>0</v>
      </c>
      <c r="AO417" s="21">
        <v>0</v>
      </c>
      <c r="AP417" s="22">
        <v>4</v>
      </c>
      <c r="AQ417" s="22">
        <v>58</v>
      </c>
      <c r="AR417" s="23">
        <v>1928523</v>
      </c>
      <c r="AS417" s="23">
        <v>1175</v>
      </c>
      <c r="AT417" s="24">
        <v>9.1999999999999993</v>
      </c>
      <c r="AU417" s="25">
        <v>108.16</v>
      </c>
      <c r="AV417" s="26">
        <v>4</v>
      </c>
      <c r="AW417" s="26">
        <v>58</v>
      </c>
      <c r="AX417" s="26">
        <v>294450</v>
      </c>
      <c r="AY417" s="26">
        <v>5298</v>
      </c>
      <c r="AZ417" s="27">
        <v>8.49</v>
      </c>
      <c r="BA417" s="28">
        <v>449.79</v>
      </c>
      <c r="BB417" s="29">
        <v>5</v>
      </c>
      <c r="BC417" s="29">
        <v>51</v>
      </c>
      <c r="BD417" s="29">
        <v>7426</v>
      </c>
      <c r="BE417" s="29">
        <v>489490</v>
      </c>
      <c r="BF417" s="29">
        <v>5.33</v>
      </c>
      <c r="BG417" s="29">
        <v>26103.98</v>
      </c>
    </row>
    <row r="418" spans="1:59" s="30" customFormat="1" x14ac:dyDescent="0.35">
      <c r="A418" s="12">
        <v>2019</v>
      </c>
      <c r="B418" s="12" t="s">
        <v>533</v>
      </c>
      <c r="C418" s="13" t="s">
        <v>534</v>
      </c>
      <c r="D418" s="14" t="s">
        <v>538</v>
      </c>
      <c r="E418" s="15">
        <v>59602.050388720585</v>
      </c>
      <c r="F418" s="15">
        <v>188318.4</v>
      </c>
      <c r="G418" s="12" t="s">
        <v>62</v>
      </c>
      <c r="H418" s="16">
        <v>3159596</v>
      </c>
      <c r="I418" s="17">
        <f t="shared" si="30"/>
        <v>0</v>
      </c>
      <c r="J418" s="17">
        <v>1</v>
      </c>
      <c r="K418" s="17">
        <v>38.520000000000003</v>
      </c>
      <c r="L418" s="17">
        <v>2.4489999999999998</v>
      </c>
      <c r="M418" s="17">
        <v>2.56</v>
      </c>
      <c r="N418" s="17">
        <v>35.590000000000003</v>
      </c>
      <c r="O418" s="17">
        <v>0</v>
      </c>
      <c r="P418" s="18">
        <v>7348</v>
      </c>
      <c r="Q418" s="18">
        <v>830</v>
      </c>
      <c r="R418" s="17">
        <v>29048218</v>
      </c>
      <c r="S418" s="17">
        <v>26710</v>
      </c>
      <c r="T418" s="17">
        <v>24319</v>
      </c>
      <c r="U418" s="18" t="s">
        <v>62</v>
      </c>
      <c r="V418" s="18" t="s">
        <v>62</v>
      </c>
      <c r="W418" s="18" t="s">
        <v>62</v>
      </c>
      <c r="X418" s="18" t="s">
        <v>62</v>
      </c>
      <c r="Y418" s="18" t="s">
        <v>62</v>
      </c>
      <c r="Z418" s="18"/>
      <c r="AA418" s="19">
        <v>2.176146746141439</v>
      </c>
      <c r="AB418" s="19">
        <v>16.155101142605361</v>
      </c>
      <c r="AC418" s="19">
        <v>3.3292283805067271</v>
      </c>
      <c r="AD418" s="19">
        <v>0.60296766622862785</v>
      </c>
      <c r="AE418" s="20">
        <f t="shared" si="31"/>
        <v>0.19413110042142037</v>
      </c>
      <c r="AF418" s="20">
        <f t="shared" si="32"/>
        <v>2.9582410897295401E-3</v>
      </c>
      <c r="AG418" s="20">
        <f t="shared" si="33"/>
        <v>0.76292462472759559</v>
      </c>
      <c r="AH418" s="20">
        <f t="shared" si="34"/>
        <v>0</v>
      </c>
      <c r="AI418" s="20">
        <f t="shared" si="34"/>
        <v>0</v>
      </c>
      <c r="AJ418" s="21">
        <v>25419258</v>
      </c>
      <c r="AK418" s="21">
        <v>387348</v>
      </c>
      <c r="AL418" s="21">
        <v>99896296</v>
      </c>
      <c r="AM418" s="21">
        <v>5235716</v>
      </c>
      <c r="AN418" s="21">
        <v>0</v>
      </c>
      <c r="AO418" s="21">
        <v>0</v>
      </c>
      <c r="AP418" s="22">
        <v>3</v>
      </c>
      <c r="AQ418" s="22">
        <v>181</v>
      </c>
      <c r="AR418" s="23">
        <v>1392979</v>
      </c>
      <c r="AS418" s="23">
        <v>867</v>
      </c>
      <c r="AT418" s="24">
        <v>12.46</v>
      </c>
      <c r="AU418" s="25">
        <v>108.04</v>
      </c>
      <c r="AV418" s="26">
        <v>3</v>
      </c>
      <c r="AW418" s="26">
        <v>175</v>
      </c>
      <c r="AX418" s="26">
        <v>241734</v>
      </c>
      <c r="AY418" s="26">
        <v>4244</v>
      </c>
      <c r="AZ418" s="27">
        <v>9.99</v>
      </c>
      <c r="BA418" s="28">
        <v>424.12</v>
      </c>
      <c r="BB418" s="29">
        <v>3</v>
      </c>
      <c r="BC418" s="29">
        <v>110</v>
      </c>
      <c r="BD418" s="29">
        <v>8565</v>
      </c>
      <c r="BE418" s="29">
        <v>235831.07</v>
      </c>
      <c r="BF418" s="29">
        <v>6.5995824000000001</v>
      </c>
      <c r="BG418" s="29">
        <v>15563.866</v>
      </c>
    </row>
    <row r="419" spans="1:59" s="30" customFormat="1" x14ac:dyDescent="0.35">
      <c r="A419" s="17">
        <v>2006</v>
      </c>
      <c r="B419" s="13" t="s">
        <v>467</v>
      </c>
      <c r="C419" s="13" t="s">
        <v>468</v>
      </c>
      <c r="D419" s="14" t="s">
        <v>539</v>
      </c>
      <c r="E419" s="15">
        <v>42999.696868660147</v>
      </c>
      <c r="F419" s="15">
        <v>187386.1</v>
      </c>
      <c r="G419" s="17">
        <v>6.4</v>
      </c>
      <c r="H419" s="16">
        <v>4357847</v>
      </c>
      <c r="I419" s="17">
        <f t="shared" si="30"/>
        <v>0</v>
      </c>
      <c r="J419" s="17">
        <v>0</v>
      </c>
      <c r="K419" s="17" t="s">
        <v>62</v>
      </c>
      <c r="L419" s="17">
        <v>2.137</v>
      </c>
      <c r="M419" s="17">
        <v>6.73</v>
      </c>
      <c r="N419" s="17">
        <v>18.61</v>
      </c>
      <c r="O419" s="17">
        <v>0</v>
      </c>
      <c r="P419" s="18">
        <v>2388</v>
      </c>
      <c r="Q419" s="18">
        <v>1855</v>
      </c>
      <c r="R419" s="17">
        <v>41295877</v>
      </c>
      <c r="S419" s="17">
        <v>218658</v>
      </c>
      <c r="T419" s="17">
        <v>49251</v>
      </c>
      <c r="U419" s="18" t="s">
        <v>62</v>
      </c>
      <c r="V419" s="18" t="s">
        <v>62</v>
      </c>
      <c r="W419" s="18">
        <v>14.92</v>
      </c>
      <c r="X419" s="18">
        <v>7.75</v>
      </c>
      <c r="Y419" s="18">
        <v>0.39</v>
      </c>
      <c r="Z419" s="18"/>
      <c r="AA419" s="19">
        <v>2.2465548173415608</v>
      </c>
      <c r="AB419" s="19">
        <v>14.92</v>
      </c>
      <c r="AC419" s="19">
        <v>7.75</v>
      </c>
      <c r="AD419" s="19">
        <v>0.39</v>
      </c>
      <c r="AE419" s="20">
        <f t="shared" si="31"/>
        <v>0.17493878023375217</v>
      </c>
      <c r="AF419" s="20">
        <f t="shared" si="32"/>
        <v>4.3375651983181742E-3</v>
      </c>
      <c r="AG419" s="20">
        <f t="shared" si="33"/>
        <v>0.54036838560977929</v>
      </c>
      <c r="AH419" s="20">
        <f t="shared" si="34"/>
        <v>0</v>
      </c>
      <c r="AI419" s="20">
        <f t="shared" si="34"/>
        <v>1.2141997996209161E-9</v>
      </c>
      <c r="AJ419" s="21">
        <v>31697033.439999998</v>
      </c>
      <c r="AK419" s="21">
        <v>785920.36</v>
      </c>
      <c r="AL419" s="21">
        <v>97908964.299999997</v>
      </c>
      <c r="AM419" s="21">
        <v>50797372</v>
      </c>
      <c r="AN419" s="21">
        <v>0</v>
      </c>
      <c r="AO419" s="21">
        <v>0.22</v>
      </c>
      <c r="AP419" s="23">
        <v>4</v>
      </c>
      <c r="AQ419" s="23">
        <v>47</v>
      </c>
      <c r="AR419" s="23">
        <v>1989801</v>
      </c>
      <c r="AS419" s="23">
        <v>1195.2249245025005</v>
      </c>
      <c r="AT419" s="24">
        <v>9.027090782100931</v>
      </c>
      <c r="AU419" s="25">
        <v>107.89403898513802</v>
      </c>
      <c r="AV419" s="26">
        <v>4</v>
      </c>
      <c r="AW419" s="26">
        <v>46</v>
      </c>
      <c r="AX419" s="26">
        <v>329528</v>
      </c>
      <c r="AY419" s="26">
        <v>5291.0298973076642</v>
      </c>
      <c r="AZ419" s="27">
        <v>7.6046325225797489</v>
      </c>
      <c r="BA419" s="28">
        <v>402.36338035007657</v>
      </c>
      <c r="BB419" s="29">
        <v>4</v>
      </c>
      <c r="BC419" s="29">
        <v>35</v>
      </c>
      <c r="BD419" s="29">
        <v>4462</v>
      </c>
      <c r="BE419" s="29">
        <v>586726.69206633815</v>
      </c>
      <c r="BF419" s="29">
        <v>4.7134658238013127</v>
      </c>
      <c r="BG419" s="29">
        <v>27655.162109666817</v>
      </c>
    </row>
    <row r="420" spans="1:59" s="30" customFormat="1" x14ac:dyDescent="0.35">
      <c r="A420" s="12">
        <v>2012</v>
      </c>
      <c r="B420" s="12" t="s">
        <v>461</v>
      </c>
      <c r="C420" s="13" t="s">
        <v>462</v>
      </c>
      <c r="D420" s="14" t="s">
        <v>540</v>
      </c>
      <c r="E420" s="15">
        <v>48037.820549308708</v>
      </c>
      <c r="F420" s="15">
        <v>187352.4</v>
      </c>
      <c r="G420" s="12">
        <v>8.8000000000000007</v>
      </c>
      <c r="H420" s="16">
        <v>3900102</v>
      </c>
      <c r="I420" s="17">
        <f t="shared" si="30"/>
        <v>0</v>
      </c>
      <c r="J420" s="17">
        <v>1</v>
      </c>
      <c r="K420" s="17">
        <v>45.77</v>
      </c>
      <c r="L420" s="17">
        <v>3.58</v>
      </c>
      <c r="M420" s="17">
        <v>2.75</v>
      </c>
      <c r="N420" s="17">
        <v>54.99</v>
      </c>
      <c r="O420" s="17">
        <v>0</v>
      </c>
      <c r="P420" s="18">
        <v>5425</v>
      </c>
      <c r="Q420" s="18">
        <v>208</v>
      </c>
      <c r="R420" s="17">
        <v>7365189</v>
      </c>
      <c r="S420" s="17">
        <v>13462</v>
      </c>
      <c r="T420" s="17">
        <v>8754</v>
      </c>
      <c r="U420" s="18" t="s">
        <v>62</v>
      </c>
      <c r="V420" s="18" t="s">
        <v>62</v>
      </c>
      <c r="W420" s="18" t="s">
        <v>62</v>
      </c>
      <c r="X420" s="18">
        <v>3.09</v>
      </c>
      <c r="Y420" s="18" t="s">
        <v>62</v>
      </c>
      <c r="Z420" s="18"/>
      <c r="AA420" s="19">
        <v>2.324237813104427</v>
      </c>
      <c r="AB420" s="19">
        <v>23.49195884567845</v>
      </c>
      <c r="AC420" s="19">
        <v>3.09</v>
      </c>
      <c r="AD420" s="19">
        <v>0.75442193202762442</v>
      </c>
      <c r="AE420" s="20">
        <f t="shared" si="31"/>
        <v>1.8938968029499698E-2</v>
      </c>
      <c r="AF420" s="20">
        <f t="shared" si="32"/>
        <v>1.4807798118103281E-4</v>
      </c>
      <c r="AG420" s="20">
        <f t="shared" si="33"/>
        <v>0.98091003501796625</v>
      </c>
      <c r="AH420" s="20">
        <f t="shared" si="34"/>
        <v>2.9189713530596223E-6</v>
      </c>
      <c r="AI420" s="20">
        <f t="shared" si="34"/>
        <v>0</v>
      </c>
      <c r="AJ420" s="21">
        <v>3166258</v>
      </c>
      <c r="AK420" s="21">
        <v>24756</v>
      </c>
      <c r="AL420" s="21">
        <v>163990680</v>
      </c>
      <c r="AM420" s="21">
        <v>0</v>
      </c>
      <c r="AN420" s="21">
        <v>488</v>
      </c>
      <c r="AO420" s="21">
        <v>0</v>
      </c>
      <c r="AP420" s="22">
        <v>3</v>
      </c>
      <c r="AQ420" s="22">
        <v>38</v>
      </c>
      <c r="AR420" s="23">
        <v>1642444</v>
      </c>
      <c r="AS420" s="23">
        <v>956.63631999999996</v>
      </c>
      <c r="AT420" s="24">
        <v>9.8048456000000002</v>
      </c>
      <c r="AU420" s="25">
        <v>93.796713999999994</v>
      </c>
      <c r="AV420" s="26">
        <v>3</v>
      </c>
      <c r="AW420" s="26">
        <v>37</v>
      </c>
      <c r="AX420" s="26">
        <v>237780</v>
      </c>
      <c r="AY420" s="26">
        <v>5538.6680999999999</v>
      </c>
      <c r="AZ420" s="27">
        <v>8.3113607999999992</v>
      </c>
      <c r="BA420" s="28">
        <v>460.33868999999999</v>
      </c>
      <c r="BB420" s="29">
        <v>3</v>
      </c>
      <c r="BC420" s="29">
        <v>34</v>
      </c>
      <c r="BD420" s="29">
        <v>23303</v>
      </c>
      <c r="BE420" s="29">
        <v>42932.881000000001</v>
      </c>
      <c r="BF420" s="29">
        <v>5.5867367999999997</v>
      </c>
      <c r="BG420" s="29">
        <v>2398.547</v>
      </c>
    </row>
    <row r="421" spans="1:59" s="30" customFormat="1" x14ac:dyDescent="0.35">
      <c r="A421" s="12">
        <v>2020</v>
      </c>
      <c r="B421" s="12" t="s">
        <v>533</v>
      </c>
      <c r="C421" s="13" t="s">
        <v>534</v>
      </c>
      <c r="D421" s="14" t="s">
        <v>541</v>
      </c>
      <c r="E421" s="15">
        <v>59143.457175229094</v>
      </c>
      <c r="F421" s="15">
        <v>187136.7</v>
      </c>
      <c r="G421" s="12" t="s">
        <v>62</v>
      </c>
      <c r="H421" s="16">
        <v>3164115</v>
      </c>
      <c r="I421" s="17">
        <f t="shared" si="30"/>
        <v>0</v>
      </c>
      <c r="J421" s="17">
        <v>1</v>
      </c>
      <c r="K421" s="17">
        <v>36.130000000000003</v>
      </c>
      <c r="L421" s="17">
        <v>1.891</v>
      </c>
      <c r="M421" s="17">
        <v>2.0299999999999998</v>
      </c>
      <c r="N421" s="17">
        <v>33.270000000000003</v>
      </c>
      <c r="O421" s="17">
        <v>0</v>
      </c>
      <c r="P421" s="18">
        <v>6583</v>
      </c>
      <c r="Q421" s="18">
        <v>879</v>
      </c>
      <c r="R421" s="17">
        <v>21135273</v>
      </c>
      <c r="S421" s="17">
        <v>17336</v>
      </c>
      <c r="T421" s="17">
        <v>17423</v>
      </c>
      <c r="U421" s="18" t="s">
        <v>62</v>
      </c>
      <c r="V421" s="18" t="s">
        <v>62</v>
      </c>
      <c r="W421" s="18" t="s">
        <v>62</v>
      </c>
      <c r="X421" s="18" t="s">
        <v>62</v>
      </c>
      <c r="Y421" s="18" t="s">
        <v>62</v>
      </c>
      <c r="Z421" s="18"/>
      <c r="AA421" s="19">
        <v>2.127327759928813</v>
      </c>
      <c r="AB421" s="19">
        <v>12.535325193609101</v>
      </c>
      <c r="AC421" s="19">
        <v>2.8422150630003218</v>
      </c>
      <c r="AD421" s="19">
        <v>0.5848556097000881</v>
      </c>
      <c r="AE421" s="20">
        <f t="shared" si="31"/>
        <v>0.14817896349676571</v>
      </c>
      <c r="AF421" s="20">
        <f t="shared" si="32"/>
        <v>3.3242084220070646E-3</v>
      </c>
      <c r="AG421" s="20">
        <f t="shared" si="33"/>
        <v>0.84849682808122717</v>
      </c>
      <c r="AH421" s="20">
        <f t="shared" si="34"/>
        <v>0</v>
      </c>
      <c r="AI421" s="20">
        <f t="shared" si="34"/>
        <v>0</v>
      </c>
      <c r="AJ421" s="21">
        <v>16322200</v>
      </c>
      <c r="AK421" s="21">
        <v>366168</v>
      </c>
      <c r="AL421" s="21">
        <v>93463570</v>
      </c>
      <c r="AM421" s="21">
        <v>0</v>
      </c>
      <c r="AN421" s="21">
        <v>0</v>
      </c>
      <c r="AO421" s="21">
        <v>0</v>
      </c>
      <c r="AP421" s="22">
        <v>1</v>
      </c>
      <c r="AQ421" s="22">
        <v>1</v>
      </c>
      <c r="AR421" s="23">
        <v>1403386</v>
      </c>
      <c r="AS421" s="23">
        <v>865.01996999999994</v>
      </c>
      <c r="AT421" s="24">
        <v>12.459445000000001</v>
      </c>
      <c r="AU421" s="25">
        <v>107.77669</v>
      </c>
      <c r="AV421" s="26">
        <v>3</v>
      </c>
      <c r="AW421" s="26">
        <v>22</v>
      </c>
      <c r="AX421" s="26">
        <v>243762</v>
      </c>
      <c r="AY421" s="26">
        <v>3967.5783000000001</v>
      </c>
      <c r="AZ421" s="27">
        <v>9.9579018999999995</v>
      </c>
      <c r="BA421" s="28">
        <v>395.08756</v>
      </c>
      <c r="BB421" s="29">
        <v>3</v>
      </c>
      <c r="BC421" s="29">
        <v>21</v>
      </c>
      <c r="BD421" s="29">
        <v>9507</v>
      </c>
      <c r="BE421" s="29">
        <v>214461.63</v>
      </c>
      <c r="BF421" s="29">
        <v>6.4267824999999998</v>
      </c>
      <c r="BG421" s="29">
        <v>13782.983</v>
      </c>
    </row>
    <row r="422" spans="1:59" s="30" customFormat="1" x14ac:dyDescent="0.35">
      <c r="A422" s="12">
        <v>2017</v>
      </c>
      <c r="B422" s="12" t="s">
        <v>533</v>
      </c>
      <c r="C422" s="13" t="s">
        <v>534</v>
      </c>
      <c r="D422" s="14" t="s">
        <v>542</v>
      </c>
      <c r="E422" s="15">
        <v>59523.165764024561</v>
      </c>
      <c r="F422" s="15">
        <v>187125</v>
      </c>
      <c r="G422" s="12">
        <v>3.1</v>
      </c>
      <c r="H422" s="16">
        <v>3143734</v>
      </c>
      <c r="I422" s="17">
        <f t="shared" si="30"/>
        <v>0</v>
      </c>
      <c r="J422" s="17">
        <v>1</v>
      </c>
      <c r="K422" s="17">
        <v>39.08</v>
      </c>
      <c r="L422" s="17">
        <v>2.23</v>
      </c>
      <c r="M422" s="17">
        <v>2.99</v>
      </c>
      <c r="N422" s="17">
        <v>38.799999999999997</v>
      </c>
      <c r="O422" s="17">
        <v>0</v>
      </c>
      <c r="P422" s="18">
        <v>6228</v>
      </c>
      <c r="Q422" s="18">
        <v>807</v>
      </c>
      <c r="R422" s="17">
        <v>30661460</v>
      </c>
      <c r="S422" s="17">
        <v>30862</v>
      </c>
      <c r="T422" s="17">
        <v>27092</v>
      </c>
      <c r="U422" s="18" t="s">
        <v>62</v>
      </c>
      <c r="V422" s="18" t="s">
        <v>62</v>
      </c>
      <c r="W422" s="18" t="s">
        <v>62</v>
      </c>
      <c r="X422" s="18" t="s">
        <v>62</v>
      </c>
      <c r="Y422" s="18">
        <v>0.76</v>
      </c>
      <c r="Z422" s="18"/>
      <c r="AA422" s="19">
        <v>2.1875855044172008</v>
      </c>
      <c r="AB422" s="19">
        <v>14.73443638842941</v>
      </c>
      <c r="AC422" s="19">
        <v>3.7243523928232452</v>
      </c>
      <c r="AD422" s="19">
        <v>0.76</v>
      </c>
      <c r="AE422" s="20">
        <f t="shared" si="31"/>
        <v>0.29343150436347298</v>
      </c>
      <c r="AF422" s="20">
        <f t="shared" si="32"/>
        <v>3.2006584136335201E-3</v>
      </c>
      <c r="AG422" s="20">
        <f t="shared" si="33"/>
        <v>0.64972470631452595</v>
      </c>
      <c r="AH422" s="20">
        <f t="shared" si="34"/>
        <v>0</v>
      </c>
      <c r="AI422" s="20">
        <f t="shared" si="34"/>
        <v>0</v>
      </c>
      <c r="AJ422" s="21">
        <v>28518242</v>
      </c>
      <c r="AK422" s="21">
        <v>311068</v>
      </c>
      <c r="AL422" s="21">
        <v>63145934</v>
      </c>
      <c r="AM422" s="21">
        <v>5213509</v>
      </c>
      <c r="AN422" s="21">
        <v>0</v>
      </c>
      <c r="AO422" s="21">
        <v>0</v>
      </c>
      <c r="AP422" s="22">
        <v>3</v>
      </c>
      <c r="AQ422" s="22">
        <v>91</v>
      </c>
      <c r="AR422" s="23">
        <v>1375599</v>
      </c>
      <c r="AS422" s="23">
        <v>831.26629000000003</v>
      </c>
      <c r="AT422" s="24">
        <v>12.336743</v>
      </c>
      <c r="AU422" s="25">
        <v>102.55119000000001</v>
      </c>
      <c r="AV422" s="26">
        <v>3</v>
      </c>
      <c r="AW422" s="26">
        <v>88</v>
      </c>
      <c r="AX422" s="26">
        <v>237942</v>
      </c>
      <c r="AY422" s="26">
        <v>4249.9943999999996</v>
      </c>
      <c r="AZ422" s="27">
        <v>9.4638033999999998</v>
      </c>
      <c r="BA422" s="28">
        <v>402.21111000000002</v>
      </c>
      <c r="BB422" s="29">
        <v>3</v>
      </c>
      <c r="BC422" s="29">
        <v>72</v>
      </c>
      <c r="BD422" s="29">
        <v>7747</v>
      </c>
      <c r="BE422" s="29">
        <v>248107.89</v>
      </c>
      <c r="BF422" s="29">
        <v>6.2072377000000003</v>
      </c>
      <c r="BG422" s="29">
        <v>15400.646000000001</v>
      </c>
    </row>
    <row r="423" spans="1:59" s="30" customFormat="1" x14ac:dyDescent="0.35">
      <c r="A423" s="12">
        <v>2016</v>
      </c>
      <c r="B423" s="12" t="s">
        <v>533</v>
      </c>
      <c r="C423" s="13" t="s">
        <v>534</v>
      </c>
      <c r="D423" s="14" t="s">
        <v>543</v>
      </c>
      <c r="E423" s="15">
        <v>59596.99477532626</v>
      </c>
      <c r="F423" s="15">
        <v>186729.9</v>
      </c>
      <c r="G423" s="12">
        <v>3.6</v>
      </c>
      <c r="H423" s="16">
        <v>3133210</v>
      </c>
      <c r="I423" s="17">
        <f t="shared" si="30"/>
        <v>0</v>
      </c>
      <c r="J423" s="17">
        <v>1</v>
      </c>
      <c r="K423" s="17">
        <v>40.39</v>
      </c>
      <c r="L423" s="17">
        <v>1.702</v>
      </c>
      <c r="M423" s="17">
        <v>2.52</v>
      </c>
      <c r="N423" s="17">
        <v>42.43</v>
      </c>
      <c r="O423" s="17">
        <v>0</v>
      </c>
      <c r="P423" s="18">
        <v>6089</v>
      </c>
      <c r="Q423" s="18">
        <v>942</v>
      </c>
      <c r="R423" s="17">
        <v>30215540</v>
      </c>
      <c r="S423" s="17">
        <v>31392</v>
      </c>
      <c r="T423" s="17">
        <v>26384</v>
      </c>
      <c r="U423" s="18" t="s">
        <v>62</v>
      </c>
      <c r="V423" s="18">
        <v>1.59</v>
      </c>
      <c r="W423" s="18" t="s">
        <v>62</v>
      </c>
      <c r="X423" s="18" t="s">
        <v>62</v>
      </c>
      <c r="Y423" s="18" t="s">
        <v>62</v>
      </c>
      <c r="Z423" s="18"/>
      <c r="AA423" s="19">
        <v>1.59</v>
      </c>
      <c r="AB423" s="19">
        <v>11.309272049594229</v>
      </c>
      <c r="AC423" s="19">
        <v>3.2924726584307722</v>
      </c>
      <c r="AD423" s="19">
        <v>0.65636700530415037</v>
      </c>
      <c r="AE423" s="20">
        <f t="shared" si="31"/>
        <v>0.36341782093156272</v>
      </c>
      <c r="AF423" s="20">
        <f t="shared" si="32"/>
        <v>5.0329981703808929E-3</v>
      </c>
      <c r="AG423" s="20">
        <f t="shared" si="33"/>
        <v>0.57059689422930993</v>
      </c>
      <c r="AH423" s="20">
        <f t="shared" si="34"/>
        <v>0</v>
      </c>
      <c r="AI423" s="20">
        <f t="shared" si="34"/>
        <v>0</v>
      </c>
      <c r="AJ423" s="21">
        <v>28038854</v>
      </c>
      <c r="AK423" s="21">
        <v>388312</v>
      </c>
      <c r="AL423" s="21">
        <v>44023386</v>
      </c>
      <c r="AM423" s="21">
        <v>4702665</v>
      </c>
      <c r="AN423" s="21">
        <v>0</v>
      </c>
      <c r="AO423" s="21">
        <v>0</v>
      </c>
      <c r="AP423" s="22">
        <v>3</v>
      </c>
      <c r="AQ423" s="22">
        <v>94</v>
      </c>
      <c r="AR423" s="23">
        <v>1358902</v>
      </c>
      <c r="AS423" s="23">
        <v>864.28098999999997</v>
      </c>
      <c r="AT423" s="24">
        <v>11.937499000000001</v>
      </c>
      <c r="AU423" s="25">
        <v>103.17353</v>
      </c>
      <c r="AV423" s="26">
        <v>3</v>
      </c>
      <c r="AW423" s="26">
        <v>90</v>
      </c>
      <c r="AX423" s="26">
        <v>235813</v>
      </c>
      <c r="AY423" s="26">
        <v>4343.6013999999996</v>
      </c>
      <c r="AZ423" s="27">
        <v>9.1673928999999994</v>
      </c>
      <c r="BA423" s="28">
        <v>398.19499999999999</v>
      </c>
      <c r="BB423" s="29">
        <v>3</v>
      </c>
      <c r="BC423" s="29">
        <v>73</v>
      </c>
      <c r="BD423" s="29">
        <v>7724</v>
      </c>
      <c r="BE423" s="29">
        <v>237853.69</v>
      </c>
      <c r="BF423" s="29">
        <v>6.0484502000000004</v>
      </c>
      <c r="BG423" s="29">
        <v>14386.462</v>
      </c>
    </row>
    <row r="424" spans="1:59" s="30" customFormat="1" x14ac:dyDescent="0.35">
      <c r="A424" s="12">
        <v>2014</v>
      </c>
      <c r="B424" s="12" t="s">
        <v>510</v>
      </c>
      <c r="C424" s="13" t="s">
        <v>511</v>
      </c>
      <c r="D424" s="14" t="s">
        <v>544</v>
      </c>
      <c r="E424" s="15">
        <v>48096.263469639387</v>
      </c>
      <c r="F424" s="15">
        <v>186574.4</v>
      </c>
      <c r="G424" s="12">
        <v>4.5</v>
      </c>
      <c r="H424" s="16">
        <v>3879187</v>
      </c>
      <c r="I424" s="17">
        <f t="shared" si="30"/>
        <v>0</v>
      </c>
      <c r="J424" s="17">
        <v>0</v>
      </c>
      <c r="K424" s="17">
        <v>45.67</v>
      </c>
      <c r="L424" s="17">
        <v>3.117</v>
      </c>
      <c r="M424" s="17">
        <v>4.37</v>
      </c>
      <c r="N424" s="17">
        <v>46.16</v>
      </c>
      <c r="O424" s="17">
        <v>1</v>
      </c>
      <c r="P424" s="18">
        <v>3949</v>
      </c>
      <c r="Q424" s="18">
        <v>1814</v>
      </c>
      <c r="R424" s="17">
        <v>44062605</v>
      </c>
      <c r="S424" s="17">
        <v>71265</v>
      </c>
      <c r="T424" s="17">
        <v>40556</v>
      </c>
      <c r="U424" s="18">
        <v>3.18</v>
      </c>
      <c r="V424" s="18">
        <v>1.96</v>
      </c>
      <c r="W424" s="18">
        <v>21.15</v>
      </c>
      <c r="X424" s="18">
        <v>4.99</v>
      </c>
      <c r="Y424" s="18" t="s">
        <v>62</v>
      </c>
      <c r="Z424" s="18">
        <v>3.18</v>
      </c>
      <c r="AA424" s="19">
        <v>1.96</v>
      </c>
      <c r="AB424" s="19">
        <v>21.15</v>
      </c>
      <c r="AC424" s="19">
        <v>4.99</v>
      </c>
      <c r="AD424" s="19">
        <v>0.68548682032632846</v>
      </c>
      <c r="AE424" s="20">
        <f t="shared" si="31"/>
        <v>8.3304000429130665E-2</v>
      </c>
      <c r="AF424" s="20">
        <f t="shared" si="32"/>
        <v>9.8716419918294115E-5</v>
      </c>
      <c r="AG424" s="20">
        <f t="shared" si="33"/>
        <v>0.91659728315095101</v>
      </c>
      <c r="AH424" s="20">
        <f t="shared" si="34"/>
        <v>0</v>
      </c>
      <c r="AI424" s="20">
        <f t="shared" si="34"/>
        <v>0</v>
      </c>
      <c r="AJ424" s="21">
        <v>37867902</v>
      </c>
      <c r="AK424" s="21">
        <v>44874</v>
      </c>
      <c r="AL424" s="21">
        <v>416662056</v>
      </c>
      <c r="AM424" s="21">
        <v>0</v>
      </c>
      <c r="AN424" s="21">
        <v>0</v>
      </c>
      <c r="AO424" s="21">
        <v>0</v>
      </c>
      <c r="AP424" s="22">
        <v>3</v>
      </c>
      <c r="AQ424" s="22">
        <v>49</v>
      </c>
      <c r="AR424" s="23">
        <v>1710352</v>
      </c>
      <c r="AS424" s="23">
        <v>1137.7357999999999</v>
      </c>
      <c r="AT424" s="24">
        <v>10.034622000000001</v>
      </c>
      <c r="AU424" s="25">
        <v>114.16748</v>
      </c>
      <c r="AV424" s="26">
        <v>3</v>
      </c>
      <c r="AW424" s="26">
        <v>50</v>
      </c>
      <c r="AX424" s="26">
        <v>275276</v>
      </c>
      <c r="AY424" s="26">
        <v>6190.3852999999999</v>
      </c>
      <c r="AZ424" s="27">
        <v>8.0900409999999994</v>
      </c>
      <c r="BA424" s="28">
        <v>500.80471</v>
      </c>
      <c r="BB424" s="29">
        <v>3</v>
      </c>
      <c r="BC424" s="29">
        <v>44</v>
      </c>
      <c r="BD424" s="29">
        <v>18238</v>
      </c>
      <c r="BE424" s="29">
        <v>81210.732000000004</v>
      </c>
      <c r="BF424" s="29">
        <v>5.8451411999999996</v>
      </c>
      <c r="BG424" s="29">
        <v>4746.8819999999996</v>
      </c>
    </row>
    <row r="425" spans="1:59" s="30" customFormat="1" x14ac:dyDescent="0.35">
      <c r="A425" s="17">
        <v>2008</v>
      </c>
      <c r="B425" s="32" t="s">
        <v>490</v>
      </c>
      <c r="C425" s="13" t="s">
        <v>491</v>
      </c>
      <c r="D425" s="14" t="s">
        <v>545</v>
      </c>
      <c r="E425" s="15">
        <v>43478.136208069322</v>
      </c>
      <c r="F425" s="15">
        <v>186515.9</v>
      </c>
      <c r="G425" s="17">
        <v>6.4</v>
      </c>
      <c r="H425" s="16">
        <v>4289878</v>
      </c>
      <c r="I425" s="17">
        <f t="shared" si="30"/>
        <v>1</v>
      </c>
      <c r="J425" s="17">
        <v>0</v>
      </c>
      <c r="K425" s="17">
        <v>40.69</v>
      </c>
      <c r="L425" s="17">
        <v>2.9830000000000001</v>
      </c>
      <c r="M425" s="17">
        <v>8.86</v>
      </c>
      <c r="N425" s="17">
        <v>45.88</v>
      </c>
      <c r="O425" s="17">
        <v>0</v>
      </c>
      <c r="P425" s="18">
        <v>4689</v>
      </c>
      <c r="Q425" s="18">
        <v>1161</v>
      </c>
      <c r="R425" s="17">
        <v>94028274</v>
      </c>
      <c r="S425" s="17">
        <v>316710</v>
      </c>
      <c r="T425" s="17">
        <v>145815</v>
      </c>
      <c r="U425" s="18" t="s">
        <v>62</v>
      </c>
      <c r="V425" s="18">
        <v>2.1800000000000002</v>
      </c>
      <c r="W425" s="18">
        <v>21.45</v>
      </c>
      <c r="X425" s="18" t="s">
        <v>62</v>
      </c>
      <c r="Y425" s="18"/>
      <c r="Z425" s="18"/>
      <c r="AA425" s="19">
        <v>2.1800000000000002</v>
      </c>
      <c r="AB425" s="19">
        <v>21.45</v>
      </c>
      <c r="AC425" s="19">
        <v>9.1182546074696553</v>
      </c>
      <c r="AD425" s="19">
        <v>0.68330088246943577</v>
      </c>
      <c r="AE425" s="20">
        <f t="shared" si="31"/>
        <v>0.71661783197333206</v>
      </c>
      <c r="AF425" s="20">
        <f t="shared" si="32"/>
        <v>9.7331200455865866E-2</v>
      </c>
      <c r="AG425" s="20">
        <f t="shared" si="33"/>
        <v>0.18605027032925336</v>
      </c>
      <c r="AH425" s="20">
        <f t="shared" si="34"/>
        <v>0</v>
      </c>
      <c r="AI425" s="20">
        <f t="shared" si="34"/>
        <v>6.9724154878083491E-7</v>
      </c>
      <c r="AJ425" s="21">
        <v>84381552</v>
      </c>
      <c r="AK425" s="21">
        <v>11460722</v>
      </c>
      <c r="AL425" s="21">
        <v>21907368</v>
      </c>
      <c r="AM425" s="21">
        <v>0</v>
      </c>
      <c r="AN425" s="21">
        <v>0</v>
      </c>
      <c r="AO425" s="21">
        <v>82.1</v>
      </c>
      <c r="AP425" s="23">
        <v>4</v>
      </c>
      <c r="AQ425" s="23">
        <v>59</v>
      </c>
      <c r="AR425" s="23">
        <v>1928082</v>
      </c>
      <c r="AS425" s="23">
        <v>1191</v>
      </c>
      <c r="AT425" s="24">
        <v>7.9445890032454889</v>
      </c>
      <c r="AU425" s="25">
        <v>94.64</v>
      </c>
      <c r="AV425" s="26">
        <v>4</v>
      </c>
      <c r="AW425" s="26">
        <v>59</v>
      </c>
      <c r="AX425" s="26">
        <v>296069</v>
      </c>
      <c r="AY425" s="26">
        <v>5536</v>
      </c>
      <c r="AZ425" s="27">
        <v>7.2878646601250701</v>
      </c>
      <c r="BA425" s="28">
        <v>403.47</v>
      </c>
      <c r="BB425" s="29">
        <v>5</v>
      </c>
      <c r="BC425" s="29">
        <v>52</v>
      </c>
      <c r="BD425" s="29">
        <v>6304</v>
      </c>
      <c r="BE425" s="29">
        <v>610694</v>
      </c>
      <c r="BF425" s="29">
        <v>4.8150719299824258</v>
      </c>
      <c r="BG425" s="29">
        <v>29405.35</v>
      </c>
    </row>
    <row r="426" spans="1:59" s="30" customFormat="1" x14ac:dyDescent="0.35">
      <c r="A426" s="17">
        <v>2006</v>
      </c>
      <c r="B426" s="13" t="s">
        <v>490</v>
      </c>
      <c r="C426" s="13" t="s">
        <v>491</v>
      </c>
      <c r="D426" s="14" t="s">
        <v>546</v>
      </c>
      <c r="E426" s="15">
        <v>44162.608470390041</v>
      </c>
      <c r="F426" s="15">
        <v>186332.6</v>
      </c>
      <c r="G426" s="17">
        <v>5.7</v>
      </c>
      <c r="H426" s="16">
        <v>4219239</v>
      </c>
      <c r="I426" s="17">
        <f t="shared" si="30"/>
        <v>1</v>
      </c>
      <c r="J426" s="17">
        <v>0</v>
      </c>
      <c r="K426" s="17" t="s">
        <v>62</v>
      </c>
      <c r="L426" s="17">
        <v>2.137</v>
      </c>
      <c r="M426" s="17">
        <v>6.73</v>
      </c>
      <c r="N426" s="17">
        <v>18.61</v>
      </c>
      <c r="O426" s="17">
        <v>0</v>
      </c>
      <c r="P426" s="18">
        <v>4131</v>
      </c>
      <c r="Q426" s="18">
        <v>1139</v>
      </c>
      <c r="R426" s="17">
        <v>94237532</v>
      </c>
      <c r="S426" s="17">
        <v>390773</v>
      </c>
      <c r="T426" s="17">
        <v>157793</v>
      </c>
      <c r="U426" s="18" t="s">
        <v>62</v>
      </c>
      <c r="V426" s="18">
        <v>1.73</v>
      </c>
      <c r="W426" s="18">
        <v>14.4</v>
      </c>
      <c r="X426" s="18" t="s">
        <v>62</v>
      </c>
      <c r="Y426" s="18"/>
      <c r="Z426" s="18"/>
      <c r="AA426" s="19">
        <v>1.73</v>
      </c>
      <c r="AB426" s="19">
        <v>14.4</v>
      </c>
      <c r="AC426" s="19">
        <v>7.1610124069250478</v>
      </c>
      <c r="AD426" s="19">
        <v>0.4704061490499184</v>
      </c>
      <c r="AE426" s="20">
        <f t="shared" si="31"/>
        <v>0.67468739847392689</v>
      </c>
      <c r="AF426" s="20">
        <f t="shared" si="32"/>
        <v>0.10867455773387634</v>
      </c>
      <c r="AG426" s="20">
        <f t="shared" si="33"/>
        <v>0.21663738724914824</v>
      </c>
      <c r="AH426" s="20">
        <f t="shared" si="34"/>
        <v>0</v>
      </c>
      <c r="AI426" s="20">
        <f t="shared" si="34"/>
        <v>6.5654304849646218E-7</v>
      </c>
      <c r="AJ426" s="21">
        <v>83875666.019999996</v>
      </c>
      <c r="AK426" s="21">
        <v>13510184.02</v>
      </c>
      <c r="AL426" s="21">
        <v>26931887.539999995</v>
      </c>
      <c r="AM426" s="21">
        <v>0</v>
      </c>
      <c r="AN426" s="21">
        <v>0</v>
      </c>
      <c r="AO426" s="21">
        <v>81.62</v>
      </c>
      <c r="AP426" s="23">
        <v>4</v>
      </c>
      <c r="AQ426" s="23">
        <v>59</v>
      </c>
      <c r="AR426" s="23">
        <v>1899764</v>
      </c>
      <c r="AS426" s="23">
        <v>1138.2500668504088</v>
      </c>
      <c r="AT426" s="24">
        <v>7.0207043248652212</v>
      </c>
      <c r="AU426" s="25">
        <v>79.913171671147921</v>
      </c>
      <c r="AV426" s="26">
        <v>4</v>
      </c>
      <c r="AW426" s="26">
        <v>59</v>
      </c>
      <c r="AX426" s="26">
        <v>289117</v>
      </c>
      <c r="AY426" s="26">
        <v>5459.4659486182627</v>
      </c>
      <c r="AZ426" s="27">
        <v>6.4351407809464858</v>
      </c>
      <c r="BA426" s="28">
        <v>351.32431968142077</v>
      </c>
      <c r="BB426" s="29">
        <v>4</v>
      </c>
      <c r="BC426" s="29">
        <v>51</v>
      </c>
      <c r="BD426" s="29">
        <v>6248</v>
      </c>
      <c r="BE426" s="29">
        <v>584900.02134016214</v>
      </c>
      <c r="BF426" s="29">
        <v>4.0499560080362178</v>
      </c>
      <c r="BG426" s="29">
        <v>23688.193555271017</v>
      </c>
    </row>
    <row r="427" spans="1:59" s="30" customFormat="1" x14ac:dyDescent="0.35">
      <c r="A427" s="12">
        <v>2015</v>
      </c>
      <c r="B427" s="12" t="s">
        <v>533</v>
      </c>
      <c r="C427" s="13" t="s">
        <v>534</v>
      </c>
      <c r="D427" s="14" t="s">
        <v>547</v>
      </c>
      <c r="E427" s="15">
        <v>59563.413258624947</v>
      </c>
      <c r="F427" s="15">
        <v>185989.2</v>
      </c>
      <c r="G427" s="12">
        <v>3.8</v>
      </c>
      <c r="H427" s="16">
        <v>3122541</v>
      </c>
      <c r="I427" s="17">
        <f t="shared" si="30"/>
        <v>0</v>
      </c>
      <c r="J427" s="17">
        <v>0</v>
      </c>
      <c r="K427" s="17">
        <v>42.6</v>
      </c>
      <c r="L427" s="17">
        <v>1.8220000000000001</v>
      </c>
      <c r="M427" s="17">
        <v>2.62</v>
      </c>
      <c r="N427" s="17">
        <v>44.13</v>
      </c>
      <c r="O427" s="17">
        <v>0</v>
      </c>
      <c r="P427" s="18">
        <v>6445</v>
      </c>
      <c r="Q427" s="18">
        <v>764</v>
      </c>
      <c r="R427" s="17">
        <v>35042903</v>
      </c>
      <c r="S427" s="17">
        <v>43505</v>
      </c>
      <c r="T427" s="17">
        <v>30613</v>
      </c>
      <c r="U427" s="18">
        <v>1.58</v>
      </c>
      <c r="V427" s="18">
        <v>1.62</v>
      </c>
      <c r="W427" s="18" t="s">
        <v>62</v>
      </c>
      <c r="X427" s="18" t="s">
        <v>62</v>
      </c>
      <c r="Y427" s="18" t="s">
        <v>62</v>
      </c>
      <c r="Z427" s="18">
        <v>1.58</v>
      </c>
      <c r="AA427" s="19">
        <v>1.62</v>
      </c>
      <c r="AB427" s="19">
        <v>12.08771849023859</v>
      </c>
      <c r="AC427" s="19">
        <v>3.3843619636206599</v>
      </c>
      <c r="AD427" s="19">
        <v>0.66963877086385626</v>
      </c>
      <c r="AE427" s="20">
        <f t="shared" si="31"/>
        <v>0.45001528614914343</v>
      </c>
      <c r="AF427" s="20">
        <f t="shared" si="32"/>
        <v>4.7068139019582041E-3</v>
      </c>
      <c r="AG427" s="20">
        <f t="shared" si="33"/>
        <v>0.47846778276833957</v>
      </c>
      <c r="AH427" s="20">
        <f t="shared" si="34"/>
        <v>0</v>
      </c>
      <c r="AI427" s="20">
        <f t="shared" si="34"/>
        <v>0</v>
      </c>
      <c r="AJ427" s="21">
        <v>35318466</v>
      </c>
      <c r="AK427" s="21">
        <v>369404</v>
      </c>
      <c r="AL427" s="21">
        <v>37551498</v>
      </c>
      <c r="AM427" s="21">
        <v>5243446</v>
      </c>
      <c r="AN427" s="21">
        <v>0</v>
      </c>
      <c r="AO427" s="21">
        <v>0</v>
      </c>
      <c r="AP427" s="22">
        <v>3</v>
      </c>
      <c r="AQ427" s="22">
        <v>93</v>
      </c>
      <c r="AR427" s="23">
        <v>1356600</v>
      </c>
      <c r="AS427" s="23">
        <v>846.86766</v>
      </c>
      <c r="AT427" s="24">
        <v>11.634361</v>
      </c>
      <c r="AU427" s="25">
        <v>98.527642999999998</v>
      </c>
      <c r="AV427" s="26">
        <v>3</v>
      </c>
      <c r="AW427" s="26">
        <v>91</v>
      </c>
      <c r="AX427" s="26">
        <v>227544</v>
      </c>
      <c r="AY427" s="26">
        <v>4421.0427</v>
      </c>
      <c r="AZ427" s="27">
        <v>8.9193864999999999</v>
      </c>
      <c r="BA427" s="28">
        <v>394.32988999999998</v>
      </c>
      <c r="BB427" s="29">
        <v>3</v>
      </c>
      <c r="BC427" s="29">
        <v>70</v>
      </c>
      <c r="BD427" s="29">
        <v>7645</v>
      </c>
      <c r="BE427" s="29">
        <v>232060</v>
      </c>
      <c r="BF427" s="29">
        <v>5.8955839000000001</v>
      </c>
      <c r="BG427" s="29">
        <v>13681.291999999999</v>
      </c>
    </row>
    <row r="428" spans="1:59" s="30" customFormat="1" x14ac:dyDescent="0.35">
      <c r="A428" s="12">
        <v>2010</v>
      </c>
      <c r="B428" s="12" t="s">
        <v>461</v>
      </c>
      <c r="C428" s="13" t="s">
        <v>462</v>
      </c>
      <c r="D428" s="14" t="s">
        <v>548</v>
      </c>
      <c r="E428" s="15">
        <v>47096.503191827003</v>
      </c>
      <c r="F428" s="15">
        <v>180738.2</v>
      </c>
      <c r="G428" s="12">
        <v>10.6</v>
      </c>
      <c r="H428" s="16">
        <v>3837614</v>
      </c>
      <c r="I428" s="17">
        <f t="shared" si="30"/>
        <v>0</v>
      </c>
      <c r="J428" s="17">
        <v>1</v>
      </c>
      <c r="K428" s="17">
        <v>44.27</v>
      </c>
      <c r="L428" s="17">
        <v>2.7050000000000001</v>
      </c>
      <c r="M428" s="17">
        <v>4.37</v>
      </c>
      <c r="N428" s="17">
        <v>49.29</v>
      </c>
      <c r="O428" s="17">
        <v>0</v>
      </c>
      <c r="P428" s="18">
        <v>5399</v>
      </c>
      <c r="Q428" s="18">
        <v>151</v>
      </c>
      <c r="R428" s="17">
        <v>10093990</v>
      </c>
      <c r="S428" s="17">
        <v>15862</v>
      </c>
      <c r="T428" s="17">
        <v>14666</v>
      </c>
      <c r="U428" s="18">
        <v>3.76</v>
      </c>
      <c r="V428" s="18">
        <v>1.67</v>
      </c>
      <c r="W428" s="18">
        <v>16.27</v>
      </c>
      <c r="X428" s="18" t="s">
        <v>62</v>
      </c>
      <c r="Y428" s="18" t="s">
        <v>62</v>
      </c>
      <c r="Z428" s="18">
        <v>3.76</v>
      </c>
      <c r="AA428" s="19">
        <v>1.67</v>
      </c>
      <c r="AB428" s="19">
        <v>16.27</v>
      </c>
      <c r="AC428" s="19">
        <v>4.9924248044436963</v>
      </c>
      <c r="AD428" s="19">
        <v>0.70992248279802228</v>
      </c>
      <c r="AE428" s="20">
        <f t="shared" si="31"/>
        <v>2.1801833803539023E-2</v>
      </c>
      <c r="AF428" s="20">
        <f t="shared" si="32"/>
        <v>5.3316265874498743E-5</v>
      </c>
      <c r="AG428" s="20">
        <f t="shared" si="33"/>
        <v>0.97814484993058648</v>
      </c>
      <c r="AH428" s="20">
        <f t="shared" si="34"/>
        <v>0</v>
      </c>
      <c r="AI428" s="20">
        <f t="shared" si="34"/>
        <v>0</v>
      </c>
      <c r="AJ428" s="21">
        <v>4834196</v>
      </c>
      <c r="AK428" s="21">
        <v>11822</v>
      </c>
      <c r="AL428" s="21">
        <v>216887440</v>
      </c>
      <c r="AM428" s="21">
        <v>0</v>
      </c>
      <c r="AN428" s="21">
        <v>0</v>
      </c>
      <c r="AO428" s="21">
        <v>0</v>
      </c>
      <c r="AP428" s="22">
        <v>3</v>
      </c>
      <c r="AQ428" s="22">
        <v>40</v>
      </c>
      <c r="AR428" s="23">
        <v>1629076</v>
      </c>
      <c r="AS428" s="23">
        <v>964</v>
      </c>
      <c r="AT428" s="24">
        <v>8.8699999999999992</v>
      </c>
      <c r="AU428" s="31">
        <v>85.52</v>
      </c>
      <c r="AV428" s="26">
        <v>3</v>
      </c>
      <c r="AW428" s="26">
        <v>40</v>
      </c>
      <c r="AX428" s="26">
        <v>238450</v>
      </c>
      <c r="AY428" s="26">
        <v>5401</v>
      </c>
      <c r="AZ428" s="27">
        <v>7.59</v>
      </c>
      <c r="BA428" s="28">
        <v>409.87</v>
      </c>
      <c r="BB428" s="29">
        <v>3</v>
      </c>
      <c r="BC428" s="29">
        <v>36</v>
      </c>
      <c r="BD428" s="29">
        <v>22638</v>
      </c>
      <c r="BE428" s="29">
        <v>43100</v>
      </c>
      <c r="BF428" s="29">
        <v>5.41</v>
      </c>
      <c r="BG428" s="29">
        <v>2330.44</v>
      </c>
    </row>
    <row r="429" spans="1:59" s="30" customFormat="1" x14ac:dyDescent="0.35">
      <c r="A429" s="12">
        <v>2011</v>
      </c>
      <c r="B429" s="12" t="s">
        <v>461</v>
      </c>
      <c r="C429" s="13" t="s">
        <v>462</v>
      </c>
      <c r="D429" s="14" t="s">
        <v>549</v>
      </c>
      <c r="E429" s="15">
        <v>48018.370778625198</v>
      </c>
      <c r="F429" s="15">
        <v>185959.4</v>
      </c>
      <c r="G429" s="12">
        <v>9.5</v>
      </c>
      <c r="H429" s="16">
        <v>3872672</v>
      </c>
      <c r="I429" s="17">
        <f t="shared" si="30"/>
        <v>0</v>
      </c>
      <c r="J429" s="17">
        <v>1</v>
      </c>
      <c r="K429" s="17">
        <v>45.02</v>
      </c>
      <c r="L429" s="17">
        <v>3.4670000000000001</v>
      </c>
      <c r="M429" s="17">
        <v>4</v>
      </c>
      <c r="N429" s="17">
        <v>55.64</v>
      </c>
      <c r="O429" s="17">
        <v>0</v>
      </c>
      <c r="P429" s="18">
        <v>5857</v>
      </c>
      <c r="Q429" s="18">
        <v>170</v>
      </c>
      <c r="R429" s="17">
        <v>6721391</v>
      </c>
      <c r="S429" s="17">
        <v>13511</v>
      </c>
      <c r="T429" s="17">
        <v>9295</v>
      </c>
      <c r="U429" s="18" t="s">
        <v>62</v>
      </c>
      <c r="V429" s="18" t="s">
        <v>62</v>
      </c>
      <c r="W429" s="18" t="s">
        <v>62</v>
      </c>
      <c r="X429" s="18">
        <v>4.04</v>
      </c>
      <c r="Y429" s="18" t="s">
        <v>62</v>
      </c>
      <c r="Z429" s="18"/>
      <c r="AA429" s="19">
        <v>2.3089180475565318</v>
      </c>
      <c r="AB429" s="19">
        <v>22.758921780738341</v>
      </c>
      <c r="AC429" s="19">
        <v>4.04</v>
      </c>
      <c r="AD429" s="19">
        <v>0.75949643062398253</v>
      </c>
      <c r="AE429" s="20">
        <f t="shared" si="31"/>
        <v>3.1937158372368449E-2</v>
      </c>
      <c r="AF429" s="20">
        <f t="shared" si="32"/>
        <v>2.0551147180318259E-4</v>
      </c>
      <c r="AG429" s="20">
        <f t="shared" si="33"/>
        <v>0.96785733015582842</v>
      </c>
      <c r="AH429" s="20">
        <f t="shared" si="34"/>
        <v>0</v>
      </c>
      <c r="AI429" s="20">
        <f t="shared" si="34"/>
        <v>0</v>
      </c>
      <c r="AJ429" s="21">
        <v>3970554</v>
      </c>
      <c r="AK429" s="21">
        <v>25550</v>
      </c>
      <c r="AL429" s="21">
        <v>120327856</v>
      </c>
      <c r="AM429" s="21">
        <v>0</v>
      </c>
      <c r="AN429" s="21">
        <v>0</v>
      </c>
      <c r="AO429" s="21">
        <v>0</v>
      </c>
      <c r="AP429" s="22">
        <v>3</v>
      </c>
      <c r="AQ429" s="22">
        <v>40</v>
      </c>
      <c r="AR429" s="23">
        <v>1633551</v>
      </c>
      <c r="AS429" s="23">
        <v>991</v>
      </c>
      <c r="AT429" s="24">
        <v>9.5399999999999991</v>
      </c>
      <c r="AU429" s="25">
        <v>94.51</v>
      </c>
      <c r="AV429" s="26">
        <v>3</v>
      </c>
      <c r="AW429" s="26">
        <v>40</v>
      </c>
      <c r="AX429" s="26">
        <v>238908</v>
      </c>
      <c r="AY429" s="26">
        <v>5495</v>
      </c>
      <c r="AZ429" s="27">
        <v>8.15</v>
      </c>
      <c r="BA429" s="28">
        <v>447.99</v>
      </c>
      <c r="BB429" s="29">
        <v>3</v>
      </c>
      <c r="BC429" s="29">
        <v>36</v>
      </c>
      <c r="BD429" s="29">
        <v>23300</v>
      </c>
      <c r="BE429" s="29">
        <v>42787</v>
      </c>
      <c r="BF429" s="29">
        <v>5.47</v>
      </c>
      <c r="BG429" s="29">
        <v>2338.89</v>
      </c>
    </row>
    <row r="430" spans="1:59" s="30" customFormat="1" x14ac:dyDescent="0.35">
      <c r="A430" s="17">
        <v>2007</v>
      </c>
      <c r="B430" s="32" t="s">
        <v>490</v>
      </c>
      <c r="C430" s="13" t="s">
        <v>491</v>
      </c>
      <c r="D430" s="14" t="s">
        <v>550</v>
      </c>
      <c r="E430" s="15">
        <v>43646.77381766789</v>
      </c>
      <c r="F430" s="15">
        <v>185790</v>
      </c>
      <c r="G430" s="17">
        <v>5.4</v>
      </c>
      <c r="H430" s="16">
        <v>4256672</v>
      </c>
      <c r="I430" s="17">
        <f t="shared" si="30"/>
        <v>1</v>
      </c>
      <c r="J430" s="17">
        <v>0</v>
      </c>
      <c r="K430" s="17" t="s">
        <v>62</v>
      </c>
      <c r="L430" s="17">
        <v>2.286</v>
      </c>
      <c r="M430" s="17">
        <v>6.97</v>
      </c>
      <c r="N430" s="17">
        <v>32.78</v>
      </c>
      <c r="O430" s="17">
        <v>0</v>
      </c>
      <c r="P430" s="18">
        <v>4148</v>
      </c>
      <c r="Q430" s="18">
        <v>1516</v>
      </c>
      <c r="R430" s="17">
        <v>93364663</v>
      </c>
      <c r="S430" s="17">
        <v>348033</v>
      </c>
      <c r="T430" s="17">
        <v>160819</v>
      </c>
      <c r="U430" s="18" t="s">
        <v>62</v>
      </c>
      <c r="V430" s="18">
        <v>1.77</v>
      </c>
      <c r="W430" s="18">
        <v>16.27</v>
      </c>
      <c r="X430" s="18" t="s">
        <v>62</v>
      </c>
      <c r="Y430" s="18"/>
      <c r="Z430" s="18"/>
      <c r="AA430" s="19">
        <v>1.77</v>
      </c>
      <c r="AB430" s="19">
        <v>16.27</v>
      </c>
      <c r="AC430" s="19">
        <v>7.3815467393807772</v>
      </c>
      <c r="AD430" s="19">
        <v>0.58103021845052572</v>
      </c>
      <c r="AE430" s="20">
        <f t="shared" si="31"/>
        <v>0.60820434409484825</v>
      </c>
      <c r="AF430" s="20">
        <f t="shared" si="32"/>
        <v>8.2432204695550973E-2</v>
      </c>
      <c r="AG430" s="20">
        <f t="shared" si="33"/>
        <v>0.30936267318386207</v>
      </c>
      <c r="AH430" s="20">
        <f t="shared" si="34"/>
        <v>0</v>
      </c>
      <c r="AI430" s="20">
        <f t="shared" si="34"/>
        <v>7.7802573868007141E-7</v>
      </c>
      <c r="AJ430" s="21">
        <v>82128322</v>
      </c>
      <c r="AK430" s="21">
        <v>11131158</v>
      </c>
      <c r="AL430" s="21">
        <v>41774508</v>
      </c>
      <c r="AM430" s="21">
        <v>0</v>
      </c>
      <c r="AN430" s="21">
        <v>0</v>
      </c>
      <c r="AO430" s="21">
        <v>105.06</v>
      </c>
      <c r="AP430" s="23">
        <v>4</v>
      </c>
      <c r="AQ430" s="23">
        <v>59</v>
      </c>
      <c r="AR430" s="23">
        <v>1917257</v>
      </c>
      <c r="AS430" s="23">
        <v>1217</v>
      </c>
      <c r="AT430" s="24">
        <v>7.3405958080275298</v>
      </c>
      <c r="AU430" s="25">
        <v>89.35</v>
      </c>
      <c r="AV430" s="26">
        <v>4</v>
      </c>
      <c r="AW430" s="26">
        <v>59</v>
      </c>
      <c r="AX430" s="26">
        <v>293501</v>
      </c>
      <c r="AY430" s="26">
        <v>5688</v>
      </c>
      <c r="AZ430" s="27">
        <v>6.7560087910262494</v>
      </c>
      <c r="BA430" s="28">
        <v>384.31</v>
      </c>
      <c r="BB430" s="29">
        <v>4</v>
      </c>
      <c r="BC430" s="29">
        <v>51</v>
      </c>
      <c r="BD430" s="29">
        <v>6239</v>
      </c>
      <c r="BE430" s="29">
        <v>592585</v>
      </c>
      <c r="BF430" s="29">
        <v>4.4721447185259997</v>
      </c>
      <c r="BG430" s="29">
        <v>26501.24</v>
      </c>
    </row>
    <row r="431" spans="1:59" s="30" customFormat="1" x14ac:dyDescent="0.35">
      <c r="A431" s="17">
        <v>2008</v>
      </c>
      <c r="B431" s="32" t="s">
        <v>461</v>
      </c>
      <c r="C431" s="13" t="s">
        <v>462</v>
      </c>
      <c r="D431" s="14" t="s">
        <v>551</v>
      </c>
      <c r="E431" s="15">
        <v>49046.155381044315</v>
      </c>
      <c r="F431" s="15">
        <v>184842.6</v>
      </c>
      <c r="G431" s="17">
        <v>6.5</v>
      </c>
      <c r="H431" s="16">
        <v>3768748</v>
      </c>
      <c r="I431" s="17">
        <f t="shared" si="30"/>
        <v>0</v>
      </c>
      <c r="J431" s="17">
        <v>1</v>
      </c>
      <c r="K431" s="17">
        <v>40.69</v>
      </c>
      <c r="L431" s="17">
        <v>2.9830000000000001</v>
      </c>
      <c r="M431" s="17">
        <v>8.86</v>
      </c>
      <c r="N431" s="17">
        <v>45.88</v>
      </c>
      <c r="O431" s="17">
        <v>0</v>
      </c>
      <c r="P431" s="18">
        <v>5730</v>
      </c>
      <c r="Q431" s="18">
        <v>187</v>
      </c>
      <c r="R431" s="17">
        <v>10820524</v>
      </c>
      <c r="S431" s="17">
        <v>11869</v>
      </c>
      <c r="T431" s="17">
        <v>14368</v>
      </c>
      <c r="U431" s="18">
        <v>5.65</v>
      </c>
      <c r="V431" s="18">
        <v>1.45</v>
      </c>
      <c r="W431" s="18">
        <v>9.76</v>
      </c>
      <c r="X431" s="18" t="s">
        <v>62</v>
      </c>
      <c r="Y431" s="18"/>
      <c r="Z431" s="18">
        <v>5.65</v>
      </c>
      <c r="AA431" s="19">
        <v>1.45</v>
      </c>
      <c r="AB431" s="19">
        <v>9.76</v>
      </c>
      <c r="AC431" s="19">
        <v>9.1182546074696553</v>
      </c>
      <c r="AD431" s="19">
        <v>0.68330088246943577</v>
      </c>
      <c r="AE431" s="20">
        <f t="shared" si="31"/>
        <v>1.9480596217369407E-2</v>
      </c>
      <c r="AF431" s="20">
        <f t="shared" si="32"/>
        <v>2.0299068803424238E-4</v>
      </c>
      <c r="AG431" s="20">
        <f t="shared" si="33"/>
        <v>0.98031641309459638</v>
      </c>
      <c r="AH431" s="20">
        <f t="shared" si="34"/>
        <v>0</v>
      </c>
      <c r="AI431" s="20">
        <f t="shared" si="34"/>
        <v>0</v>
      </c>
      <c r="AJ431" s="21">
        <v>4764040</v>
      </c>
      <c r="AK431" s="21">
        <v>49642</v>
      </c>
      <c r="AL431" s="21">
        <v>239739408</v>
      </c>
      <c r="AM431" s="21">
        <v>0</v>
      </c>
      <c r="AN431" s="21">
        <v>0</v>
      </c>
      <c r="AO431" s="21">
        <v>0</v>
      </c>
      <c r="AP431" s="23">
        <v>3</v>
      </c>
      <c r="AQ431" s="23">
        <v>40</v>
      </c>
      <c r="AR431" s="23">
        <v>1616598</v>
      </c>
      <c r="AS431" s="23">
        <v>1026</v>
      </c>
      <c r="AT431" s="24">
        <v>8.4924216382609519</v>
      </c>
      <c r="AU431" s="25">
        <v>87.16</v>
      </c>
      <c r="AV431" s="26">
        <v>3</v>
      </c>
      <c r="AW431" s="26">
        <v>40</v>
      </c>
      <c r="AX431" s="26">
        <v>234525</v>
      </c>
      <c r="AY431" s="26">
        <v>5797</v>
      </c>
      <c r="AZ431" s="27">
        <v>7.291675593395281</v>
      </c>
      <c r="BA431" s="28">
        <v>422.67</v>
      </c>
      <c r="BB431" s="29">
        <v>3</v>
      </c>
      <c r="BC431" s="29">
        <v>36</v>
      </c>
      <c r="BD431" s="29">
        <v>22394</v>
      </c>
      <c r="BE431" s="29">
        <v>48172</v>
      </c>
      <c r="BF431" s="29">
        <v>5.2101184189628542</v>
      </c>
      <c r="BG431" s="29">
        <v>2509.83</v>
      </c>
    </row>
    <row r="432" spans="1:59" s="30" customFormat="1" x14ac:dyDescent="0.35">
      <c r="A432" s="17">
        <v>2009</v>
      </c>
      <c r="B432" s="32" t="s">
        <v>467</v>
      </c>
      <c r="C432" s="13" t="s">
        <v>468</v>
      </c>
      <c r="D432" s="14" t="s">
        <v>552</v>
      </c>
      <c r="E432" s="15">
        <v>40105.976811553788</v>
      </c>
      <c r="F432" s="15">
        <v>184081.3</v>
      </c>
      <c r="G432" s="17">
        <v>11.2</v>
      </c>
      <c r="H432" s="16">
        <v>4589872</v>
      </c>
      <c r="I432" s="17">
        <f t="shared" si="30"/>
        <v>0</v>
      </c>
      <c r="J432" s="17">
        <v>0</v>
      </c>
      <c r="K432" s="17">
        <v>43.33</v>
      </c>
      <c r="L432" s="17">
        <v>2.141</v>
      </c>
      <c r="M432" s="17">
        <v>3.94</v>
      </c>
      <c r="N432" s="17">
        <v>45.86</v>
      </c>
      <c r="O432" s="17">
        <v>0</v>
      </c>
      <c r="P432" s="18">
        <v>2767</v>
      </c>
      <c r="Q432" s="18">
        <v>1875</v>
      </c>
      <c r="R432" s="17">
        <v>38121415</v>
      </c>
      <c r="S432" s="17">
        <v>105134</v>
      </c>
      <c r="T432" s="17">
        <v>24280</v>
      </c>
      <c r="U432" s="18" t="s">
        <v>62</v>
      </c>
      <c r="V432" s="18" t="s">
        <v>62</v>
      </c>
      <c r="W432" s="18">
        <v>13.36</v>
      </c>
      <c r="X432" s="18">
        <v>4.01</v>
      </c>
      <c r="Y432" s="18">
        <v>0.47</v>
      </c>
      <c r="Z432" s="18"/>
      <c r="AA432" s="19">
        <v>2.2743975091886082</v>
      </c>
      <c r="AB432" s="19">
        <v>13.36</v>
      </c>
      <c r="AC432" s="19">
        <v>4.01</v>
      </c>
      <c r="AD432" s="19">
        <v>0.47</v>
      </c>
      <c r="AE432" s="20">
        <f t="shared" si="31"/>
        <v>0.12190391737903718</v>
      </c>
      <c r="AF432" s="20">
        <f t="shared" si="32"/>
        <v>7.9735286343701715E-3</v>
      </c>
      <c r="AG432" s="20">
        <f t="shared" si="33"/>
        <v>0.64405301070419385</v>
      </c>
      <c r="AH432" s="20">
        <f t="shared" si="34"/>
        <v>0</v>
      </c>
      <c r="AI432" s="20">
        <f t="shared" si="34"/>
        <v>0</v>
      </c>
      <c r="AJ432" s="21">
        <v>28120802</v>
      </c>
      <c r="AK432" s="21">
        <v>1839334</v>
      </c>
      <c r="AL432" s="21">
        <v>148570182</v>
      </c>
      <c r="AM432" s="21">
        <v>52149734</v>
      </c>
      <c r="AN432" s="21">
        <v>0</v>
      </c>
      <c r="AO432" s="21">
        <v>0</v>
      </c>
      <c r="AP432" s="23">
        <v>4</v>
      </c>
      <c r="AQ432" s="23">
        <v>47</v>
      </c>
      <c r="AR432" s="23">
        <v>2083432</v>
      </c>
      <c r="AS432" s="23">
        <v>1182</v>
      </c>
      <c r="AT432" s="24">
        <v>10.44</v>
      </c>
      <c r="AU432" s="31">
        <v>123.47</v>
      </c>
      <c r="AV432" s="26">
        <v>4</v>
      </c>
      <c r="AW432" s="26">
        <v>47</v>
      </c>
      <c r="AX432" s="26">
        <v>343793</v>
      </c>
      <c r="AY432" s="26">
        <v>5197</v>
      </c>
      <c r="AZ432" s="27">
        <v>8.74</v>
      </c>
      <c r="BA432" s="28">
        <v>454.02</v>
      </c>
      <c r="BB432" s="29">
        <v>4</v>
      </c>
      <c r="BC432" s="29">
        <v>34</v>
      </c>
      <c r="BD432" s="29">
        <v>4501</v>
      </c>
      <c r="BE432" s="29">
        <v>470662</v>
      </c>
      <c r="BF432" s="29">
        <v>5.79</v>
      </c>
      <c r="BG432" s="29">
        <v>27251.11</v>
      </c>
    </row>
    <row r="433" spans="1:59" s="30" customFormat="1" x14ac:dyDescent="0.35">
      <c r="A433" s="12">
        <v>2018</v>
      </c>
      <c r="B433" s="12" t="s">
        <v>518</v>
      </c>
      <c r="C433" s="13" t="s">
        <v>519</v>
      </c>
      <c r="D433" s="14" t="s">
        <v>553</v>
      </c>
      <c r="E433" s="15">
        <v>57717.010870788203</v>
      </c>
      <c r="F433" s="15">
        <v>182106</v>
      </c>
      <c r="G433" s="12">
        <v>3.1</v>
      </c>
      <c r="H433" s="16">
        <v>3155153</v>
      </c>
      <c r="I433" s="17">
        <f t="shared" si="30"/>
        <v>0</v>
      </c>
      <c r="J433" s="17">
        <v>1</v>
      </c>
      <c r="K433" s="17">
        <v>39.08</v>
      </c>
      <c r="L433" s="17">
        <v>2.6</v>
      </c>
      <c r="M433" s="17">
        <v>3.15</v>
      </c>
      <c r="N433" s="17">
        <v>38.81</v>
      </c>
      <c r="O433" s="17">
        <v>0</v>
      </c>
      <c r="P433" s="18">
        <v>6725</v>
      </c>
      <c r="Q433" s="18">
        <v>692</v>
      </c>
      <c r="R433" s="17">
        <v>28544033</v>
      </c>
      <c r="S433" s="17">
        <v>8335</v>
      </c>
      <c r="T433" s="17">
        <v>30725</v>
      </c>
      <c r="U433" s="18" t="s">
        <v>62</v>
      </c>
      <c r="V433" s="18">
        <v>2.02</v>
      </c>
      <c r="W433" s="18">
        <v>19.21</v>
      </c>
      <c r="X433" s="18" t="s">
        <v>62</v>
      </c>
      <c r="Y433" s="18" t="s">
        <v>62</v>
      </c>
      <c r="Z433" s="18"/>
      <c r="AA433" s="19">
        <v>2.02</v>
      </c>
      <c r="AB433" s="19">
        <v>19.21</v>
      </c>
      <c r="AC433" s="19">
        <v>3.8713752811270652</v>
      </c>
      <c r="AD433" s="19">
        <v>0.62810595158289428</v>
      </c>
      <c r="AE433" s="20">
        <f t="shared" si="31"/>
        <v>0.15561766261884091</v>
      </c>
      <c r="AF433" s="20">
        <f t="shared" si="32"/>
        <v>8.0525270436557358E-4</v>
      </c>
      <c r="AG433" s="20">
        <f t="shared" si="33"/>
        <v>0.84352494156393776</v>
      </c>
      <c r="AH433" s="20">
        <f t="shared" si="34"/>
        <v>5.1209281696188711E-5</v>
      </c>
      <c r="AI433" s="20">
        <f t="shared" si="34"/>
        <v>9.3383115956578721E-7</v>
      </c>
      <c r="AJ433" s="21">
        <v>24663360</v>
      </c>
      <c r="AK433" s="21">
        <v>127622</v>
      </c>
      <c r="AL433" s="21">
        <v>133687648</v>
      </c>
      <c r="AM433" s="21">
        <v>0</v>
      </c>
      <c r="AN433" s="21">
        <v>8116</v>
      </c>
      <c r="AO433" s="21">
        <v>148</v>
      </c>
      <c r="AP433" s="22">
        <v>1</v>
      </c>
      <c r="AQ433" s="22">
        <v>28</v>
      </c>
      <c r="AR433" s="23">
        <v>1091162</v>
      </c>
      <c r="AS433" s="23">
        <v>742</v>
      </c>
      <c r="AT433" s="24">
        <v>10.41</v>
      </c>
      <c r="AU433" s="25">
        <v>77.25</v>
      </c>
      <c r="AV433" s="26">
        <v>1</v>
      </c>
      <c r="AW433" s="26">
        <v>27</v>
      </c>
      <c r="AX433" s="26">
        <v>130053</v>
      </c>
      <c r="AY433" s="26">
        <v>7742.8900999999996</v>
      </c>
      <c r="AZ433" s="27">
        <v>8.2287879999999998</v>
      </c>
      <c r="BA433" s="28">
        <v>637.14601000000005</v>
      </c>
      <c r="BB433" s="29">
        <v>1</v>
      </c>
      <c r="BC433" s="29">
        <v>24</v>
      </c>
      <c r="BD433" s="29">
        <v>9666</v>
      </c>
      <c r="BE433" s="29">
        <v>80977</v>
      </c>
      <c r="BF433" s="29">
        <v>5.9</v>
      </c>
      <c r="BG433" s="29">
        <v>4775.9399999999996</v>
      </c>
    </row>
    <row r="434" spans="1:59" s="30" customFormat="1" x14ac:dyDescent="0.35">
      <c r="A434" s="17">
        <v>2007</v>
      </c>
      <c r="B434" s="32" t="s">
        <v>461</v>
      </c>
      <c r="C434" s="13" t="s">
        <v>462</v>
      </c>
      <c r="D434" s="14" t="s">
        <v>554</v>
      </c>
      <c r="E434" s="15">
        <v>48550.256459714212</v>
      </c>
      <c r="F434" s="15">
        <v>180724.3</v>
      </c>
      <c r="G434" s="17">
        <v>5.2</v>
      </c>
      <c r="H434" s="16">
        <v>3722417</v>
      </c>
      <c r="I434" s="17">
        <f t="shared" si="30"/>
        <v>0</v>
      </c>
      <c r="J434" s="17">
        <v>1</v>
      </c>
      <c r="K434" s="17" t="s">
        <v>62</v>
      </c>
      <c r="L434" s="17">
        <v>2.286</v>
      </c>
      <c r="M434" s="17">
        <v>6.97</v>
      </c>
      <c r="N434" s="17">
        <v>32.78</v>
      </c>
      <c r="O434" s="17">
        <v>0</v>
      </c>
      <c r="P434" s="18">
        <v>5494</v>
      </c>
      <c r="Q434" s="18">
        <v>197</v>
      </c>
      <c r="R434" s="17">
        <v>10662883</v>
      </c>
      <c r="S434" s="17">
        <v>16142</v>
      </c>
      <c r="T434" s="17">
        <v>17448</v>
      </c>
      <c r="U434" s="18">
        <v>5.01</v>
      </c>
      <c r="V434" s="18">
        <v>1.38</v>
      </c>
      <c r="W434" s="18">
        <v>16.190000000000001</v>
      </c>
      <c r="X434" s="18" t="s">
        <v>62</v>
      </c>
      <c r="Y434" s="18"/>
      <c r="Z434" s="18">
        <v>5.01</v>
      </c>
      <c r="AA434" s="19">
        <v>1.38</v>
      </c>
      <c r="AB434" s="19">
        <v>16.190000000000001</v>
      </c>
      <c r="AC434" s="19">
        <v>7.3815467393807772</v>
      </c>
      <c r="AD434" s="19">
        <v>0.58103021845052572</v>
      </c>
      <c r="AE434" s="20">
        <f t="shared" si="31"/>
        <v>2.403841068628591E-2</v>
      </c>
      <c r="AF434" s="20">
        <f t="shared" si="32"/>
        <v>1.482214461797958E-4</v>
      </c>
      <c r="AG434" s="20">
        <f t="shared" si="33"/>
        <v>0.97581336786753425</v>
      </c>
      <c r="AH434" s="20">
        <f t="shared" si="34"/>
        <v>0</v>
      </c>
      <c r="AI434" s="20">
        <f t="shared" si="34"/>
        <v>0</v>
      </c>
      <c r="AJ434" s="21">
        <v>5154374</v>
      </c>
      <c r="AK434" s="21">
        <v>31782</v>
      </c>
      <c r="AL434" s="21">
        <v>209236256</v>
      </c>
      <c r="AM434" s="21">
        <v>0</v>
      </c>
      <c r="AN434" s="21">
        <v>0</v>
      </c>
      <c r="AO434" s="21">
        <v>0</v>
      </c>
      <c r="AP434" s="23">
        <v>3</v>
      </c>
      <c r="AQ434" s="23">
        <v>40</v>
      </c>
      <c r="AR434" s="23">
        <v>1599912</v>
      </c>
      <c r="AS434" s="23">
        <v>1009</v>
      </c>
      <c r="AT434" s="24">
        <v>8.1852767184506501</v>
      </c>
      <c r="AU434" s="25">
        <v>82.6</v>
      </c>
      <c r="AV434" s="26">
        <v>3</v>
      </c>
      <c r="AW434" s="26">
        <v>41</v>
      </c>
      <c r="AX434" s="26">
        <v>230792</v>
      </c>
      <c r="AY434" s="26">
        <v>5845</v>
      </c>
      <c r="AZ434" s="27">
        <v>7.1998779235638395</v>
      </c>
      <c r="BA434" s="28">
        <v>420.8</v>
      </c>
      <c r="BB434" s="29">
        <v>3</v>
      </c>
      <c r="BC434" s="29">
        <v>36</v>
      </c>
      <c r="BD434" s="29">
        <v>22278</v>
      </c>
      <c r="BE434" s="29">
        <v>49067</v>
      </c>
      <c r="BF434" s="29">
        <v>5.0604126656343498</v>
      </c>
      <c r="BG434" s="29">
        <v>2483.0100000000002</v>
      </c>
    </row>
    <row r="435" spans="1:59" s="30" customFormat="1" x14ac:dyDescent="0.35">
      <c r="A435" s="12">
        <v>2014</v>
      </c>
      <c r="B435" s="12" t="s">
        <v>533</v>
      </c>
      <c r="C435" s="13" t="s">
        <v>534</v>
      </c>
      <c r="D435" s="14" t="s">
        <v>555</v>
      </c>
      <c r="E435" s="15">
        <v>57965.475305266467</v>
      </c>
      <c r="F435" s="15">
        <v>180309.9</v>
      </c>
      <c r="G435" s="12">
        <v>4.2</v>
      </c>
      <c r="H435" s="16">
        <v>3110643</v>
      </c>
      <c r="I435" s="17">
        <f t="shared" si="30"/>
        <v>0</v>
      </c>
      <c r="J435" s="17">
        <v>0</v>
      </c>
      <c r="K435" s="17">
        <v>45.67</v>
      </c>
      <c r="L435" s="17">
        <v>3.117</v>
      </c>
      <c r="M435" s="17">
        <v>4.37</v>
      </c>
      <c r="N435" s="17">
        <v>46.16</v>
      </c>
      <c r="O435" s="17">
        <v>0</v>
      </c>
      <c r="P435" s="18">
        <v>7744</v>
      </c>
      <c r="Q435" s="18">
        <v>656</v>
      </c>
      <c r="R435" s="17">
        <v>39312084</v>
      </c>
      <c r="S435" s="17">
        <v>68558</v>
      </c>
      <c r="T435" s="17">
        <v>38038</v>
      </c>
      <c r="U435" s="18" t="s">
        <v>62</v>
      </c>
      <c r="V435" s="18" t="s">
        <v>62</v>
      </c>
      <c r="W435" s="18">
        <v>21.66</v>
      </c>
      <c r="X435" s="18" t="s">
        <v>62</v>
      </c>
      <c r="Y435" s="18" t="s">
        <v>62</v>
      </c>
      <c r="Z435" s="18"/>
      <c r="AA435" s="19">
        <v>2.322195177698041</v>
      </c>
      <c r="AB435" s="19">
        <v>21.66</v>
      </c>
      <c r="AC435" s="19">
        <v>4.9924248044436963</v>
      </c>
      <c r="AD435" s="19">
        <v>0.68548682032632846</v>
      </c>
      <c r="AE435" s="20">
        <f t="shared" si="31"/>
        <v>0.59653823436703401</v>
      </c>
      <c r="AF435" s="20">
        <f t="shared" si="32"/>
        <v>8.6891340406953909E-3</v>
      </c>
      <c r="AG435" s="20">
        <f t="shared" si="33"/>
        <v>0.33449942267908839</v>
      </c>
      <c r="AH435" s="20">
        <f t="shared" si="34"/>
        <v>0</v>
      </c>
      <c r="AI435" s="20">
        <f t="shared" si="34"/>
        <v>0</v>
      </c>
      <c r="AJ435" s="21">
        <v>41097960</v>
      </c>
      <c r="AK435" s="21">
        <v>598630</v>
      </c>
      <c r="AL435" s="21">
        <v>23045034</v>
      </c>
      <c r="AM435" s="21">
        <v>4152468</v>
      </c>
      <c r="AN435" s="21">
        <v>0</v>
      </c>
      <c r="AO435" s="21">
        <v>0</v>
      </c>
      <c r="AP435" s="22">
        <v>3</v>
      </c>
      <c r="AQ435" s="22">
        <v>92</v>
      </c>
      <c r="AR435" s="23">
        <v>1348641</v>
      </c>
      <c r="AS435" s="23">
        <v>891.42711999999995</v>
      </c>
      <c r="AT435" s="24">
        <v>11.160201000000001</v>
      </c>
      <c r="AU435" s="25">
        <v>99.485061999999999</v>
      </c>
      <c r="AV435" s="26">
        <v>3</v>
      </c>
      <c r="AW435" s="26">
        <v>90</v>
      </c>
      <c r="AX435" s="26">
        <v>224187</v>
      </c>
      <c r="AY435" s="26">
        <v>4586.6091999999999</v>
      </c>
      <c r="AZ435" s="27">
        <v>8.6742094000000005</v>
      </c>
      <c r="BA435" s="28">
        <v>397.85208999999998</v>
      </c>
      <c r="BB435" s="29">
        <v>3</v>
      </c>
      <c r="BC435" s="29">
        <v>70</v>
      </c>
      <c r="BD435" s="29">
        <v>7399</v>
      </c>
      <c r="BE435" s="29">
        <v>230168.19</v>
      </c>
      <c r="BF435" s="29">
        <v>5.7099951999999998</v>
      </c>
      <c r="BG435" s="29">
        <v>13142.592000000001</v>
      </c>
    </row>
    <row r="436" spans="1:59" s="30" customFormat="1" x14ac:dyDescent="0.35">
      <c r="A436" s="17">
        <v>2009</v>
      </c>
      <c r="B436" s="32" t="s">
        <v>490</v>
      </c>
      <c r="C436" s="13" t="s">
        <v>491</v>
      </c>
      <c r="D436" s="14" t="s">
        <v>556</v>
      </c>
      <c r="E436" s="15">
        <v>41257.759306419117</v>
      </c>
      <c r="F436" s="15">
        <v>178112.8</v>
      </c>
      <c r="G436" s="17">
        <v>10.3</v>
      </c>
      <c r="H436" s="16">
        <v>4317074</v>
      </c>
      <c r="I436" s="17">
        <f t="shared" si="30"/>
        <v>1</v>
      </c>
      <c r="J436" s="17">
        <v>0</v>
      </c>
      <c r="K436" s="17">
        <v>43.33</v>
      </c>
      <c r="L436" s="17">
        <v>2.141</v>
      </c>
      <c r="M436" s="17">
        <v>3.94</v>
      </c>
      <c r="N436" s="17">
        <v>45.86</v>
      </c>
      <c r="O436" s="17">
        <v>0</v>
      </c>
      <c r="P436" s="18">
        <v>4552</v>
      </c>
      <c r="Q436" s="18">
        <v>1023</v>
      </c>
      <c r="R436" s="17">
        <v>86155115</v>
      </c>
      <c r="S436" s="17">
        <v>232401</v>
      </c>
      <c r="T436" s="17">
        <v>73900</v>
      </c>
      <c r="U436" s="18" t="s">
        <v>62</v>
      </c>
      <c r="V436" s="18">
        <v>2.17</v>
      </c>
      <c r="W436" s="18">
        <v>14.17</v>
      </c>
      <c r="X436" s="18" t="s">
        <v>62</v>
      </c>
      <c r="Y436" s="18"/>
      <c r="Z436" s="18"/>
      <c r="AA436" s="19">
        <v>2.17</v>
      </c>
      <c r="AB436" s="19">
        <v>14.17</v>
      </c>
      <c r="AC436" s="19">
        <v>4.5973007921271787</v>
      </c>
      <c r="AD436" s="19">
        <v>0.68314474405108627</v>
      </c>
      <c r="AE436" s="20">
        <f t="shared" si="31"/>
        <v>0.73640195286344479</v>
      </c>
      <c r="AF436" s="20">
        <f t="shared" si="32"/>
        <v>7.5656805645709285E-2</v>
      </c>
      <c r="AG436" s="20">
        <f t="shared" si="33"/>
        <v>0.18794036653569451</v>
      </c>
      <c r="AH436" s="20">
        <f t="shared" si="34"/>
        <v>0</v>
      </c>
      <c r="AI436" s="20">
        <f t="shared" si="34"/>
        <v>8.7495515146971368E-7</v>
      </c>
      <c r="AJ436" s="21">
        <v>78542346</v>
      </c>
      <c r="AK436" s="21">
        <v>8069320</v>
      </c>
      <c r="AL436" s="21">
        <v>20045136</v>
      </c>
      <c r="AM436" s="21">
        <v>0</v>
      </c>
      <c r="AN436" s="21">
        <v>0</v>
      </c>
      <c r="AO436" s="21">
        <v>93.32</v>
      </c>
      <c r="AP436" s="23">
        <v>4</v>
      </c>
      <c r="AQ436" s="23">
        <v>58</v>
      </c>
      <c r="AR436" s="23">
        <v>1922294</v>
      </c>
      <c r="AS436" s="23">
        <v>1150</v>
      </c>
      <c r="AT436" s="24">
        <v>8.3699999999999992</v>
      </c>
      <c r="AU436" s="31">
        <v>96.26</v>
      </c>
      <c r="AV436" s="26">
        <v>4</v>
      </c>
      <c r="AW436" s="26">
        <v>58</v>
      </c>
      <c r="AX436" s="26">
        <v>293614</v>
      </c>
      <c r="AY436" s="26">
        <v>5306</v>
      </c>
      <c r="AZ436" s="27">
        <v>7.63</v>
      </c>
      <c r="BA436" s="28">
        <v>404.75</v>
      </c>
      <c r="BB436" s="29">
        <v>5</v>
      </c>
      <c r="BC436" s="29">
        <v>52</v>
      </c>
      <c r="BD436" s="29">
        <v>7056</v>
      </c>
      <c r="BE436" s="29">
        <v>514786</v>
      </c>
      <c r="BF436" s="29">
        <v>4.91</v>
      </c>
      <c r="BG436" s="29">
        <v>25300.41</v>
      </c>
    </row>
    <row r="437" spans="1:59" s="30" customFormat="1" x14ac:dyDescent="0.35">
      <c r="A437" s="17">
        <v>2006</v>
      </c>
      <c r="B437" s="13" t="s">
        <v>461</v>
      </c>
      <c r="C437" s="13" t="s">
        <v>462</v>
      </c>
      <c r="D437" s="14" t="s">
        <v>557</v>
      </c>
      <c r="E437" s="15">
        <v>48277.866660419306</v>
      </c>
      <c r="F437" s="15">
        <v>177222.39999999999</v>
      </c>
      <c r="G437" s="17">
        <v>5.3</v>
      </c>
      <c r="H437" s="16">
        <v>3670883</v>
      </c>
      <c r="I437" s="17">
        <f t="shared" si="30"/>
        <v>0</v>
      </c>
      <c r="J437" s="17">
        <v>0</v>
      </c>
      <c r="K437" s="17" t="s">
        <v>62</v>
      </c>
      <c r="L437" s="17">
        <v>2.137</v>
      </c>
      <c r="M437" s="17">
        <v>6.73</v>
      </c>
      <c r="N437" s="17">
        <v>18.61</v>
      </c>
      <c r="O437" s="17">
        <v>0</v>
      </c>
      <c r="P437" s="18">
        <v>5272</v>
      </c>
      <c r="Q437" s="18">
        <v>240</v>
      </c>
      <c r="R437" s="17">
        <v>7152215</v>
      </c>
      <c r="S437" s="17">
        <v>11256</v>
      </c>
      <c r="T437" s="17">
        <v>12394</v>
      </c>
      <c r="U437" s="18">
        <v>4.88</v>
      </c>
      <c r="V437" s="18">
        <v>1.3</v>
      </c>
      <c r="W437" s="18">
        <v>14.06</v>
      </c>
      <c r="X437" s="18" t="s">
        <v>62</v>
      </c>
      <c r="Y437" s="18"/>
      <c r="Z437" s="18">
        <v>4.88</v>
      </c>
      <c r="AA437" s="19">
        <v>1.3</v>
      </c>
      <c r="AB437" s="19">
        <v>14.06</v>
      </c>
      <c r="AC437" s="19">
        <v>7.1610124069250478</v>
      </c>
      <c r="AD437" s="19">
        <v>0.4704061490499184</v>
      </c>
      <c r="AE437" s="20">
        <f t="shared" si="31"/>
        <v>1.7960838490738533E-2</v>
      </c>
      <c r="AF437" s="20">
        <f t="shared" si="32"/>
        <v>2.1095052595569588E-4</v>
      </c>
      <c r="AG437" s="20">
        <f t="shared" si="33"/>
        <v>0.98182821098330575</v>
      </c>
      <c r="AH437" s="20">
        <f t="shared" si="34"/>
        <v>0</v>
      </c>
      <c r="AI437" s="20">
        <f t="shared" si="34"/>
        <v>0</v>
      </c>
      <c r="AJ437" s="21">
        <v>2898122</v>
      </c>
      <c r="AK437" s="21">
        <v>34038.519999999997</v>
      </c>
      <c r="AL437" s="21">
        <v>158425673.72</v>
      </c>
      <c r="AM437" s="21">
        <v>0</v>
      </c>
      <c r="AN437" s="21">
        <v>0</v>
      </c>
      <c r="AO437" s="21">
        <v>0</v>
      </c>
      <c r="AP437" s="23">
        <v>3</v>
      </c>
      <c r="AQ437" s="23">
        <v>40</v>
      </c>
      <c r="AR437" s="23">
        <v>1577005</v>
      </c>
      <c r="AS437" s="23">
        <v>1002.8280929145225</v>
      </c>
      <c r="AT437" s="24">
        <v>7.475948328287819</v>
      </c>
      <c r="AU437" s="25">
        <v>74.970910047843859</v>
      </c>
      <c r="AV437" s="26">
        <v>3</v>
      </c>
      <c r="AW437" s="26">
        <v>40</v>
      </c>
      <c r="AX437" s="26">
        <v>228472</v>
      </c>
      <c r="AY437" s="26">
        <v>5866.0120277320648</v>
      </c>
      <c r="AZ437" s="27">
        <v>6.7669823239153475</v>
      </c>
      <c r="BA437" s="28">
        <v>396.95199703537708</v>
      </c>
      <c r="BB437" s="29">
        <v>3</v>
      </c>
      <c r="BC437" s="29">
        <v>36</v>
      </c>
      <c r="BD437" s="29">
        <v>21780</v>
      </c>
      <c r="BE437" s="29">
        <v>49705.268595041322</v>
      </c>
      <c r="BF437" s="29">
        <v>4.8518012782572262</v>
      </c>
      <c r="BG437" s="29">
        <v>2411.6008570554022</v>
      </c>
    </row>
    <row r="438" spans="1:59" s="30" customFormat="1" x14ac:dyDescent="0.35">
      <c r="A438" s="17">
        <v>2009</v>
      </c>
      <c r="B438" s="32" t="s">
        <v>461</v>
      </c>
      <c r="C438" s="13" t="s">
        <v>462</v>
      </c>
      <c r="D438" s="14" t="s">
        <v>558</v>
      </c>
      <c r="E438" s="15">
        <v>46461.061807488317</v>
      </c>
      <c r="F438" s="15">
        <v>176951.6</v>
      </c>
      <c r="G438" s="17">
        <v>11.3</v>
      </c>
      <c r="H438" s="16">
        <v>3808600</v>
      </c>
      <c r="I438" s="17">
        <f t="shared" si="30"/>
        <v>0</v>
      </c>
      <c r="J438" s="17">
        <v>1</v>
      </c>
      <c r="K438" s="17">
        <v>43.33</v>
      </c>
      <c r="L438" s="17">
        <v>2.141</v>
      </c>
      <c r="M438" s="17">
        <v>3.94</v>
      </c>
      <c r="N438" s="17">
        <v>45.86</v>
      </c>
      <c r="O438" s="17">
        <v>0</v>
      </c>
      <c r="P438" s="18">
        <v>5567</v>
      </c>
      <c r="Q438" s="18">
        <v>267</v>
      </c>
      <c r="R438" s="17">
        <v>9406039</v>
      </c>
      <c r="S438" s="17">
        <v>11922</v>
      </c>
      <c r="T438" s="17">
        <v>12605</v>
      </c>
      <c r="U438" s="18">
        <v>3.73</v>
      </c>
      <c r="V438" s="18">
        <v>1.76</v>
      </c>
      <c r="W438" s="18">
        <v>9.67</v>
      </c>
      <c r="X438" s="18" t="s">
        <v>62</v>
      </c>
      <c r="Y438" s="18"/>
      <c r="Z438" s="18">
        <v>3.73</v>
      </c>
      <c r="AA438" s="19">
        <v>1.76</v>
      </c>
      <c r="AB438" s="19">
        <v>9.67</v>
      </c>
      <c r="AC438" s="19">
        <v>4.5973007921271787</v>
      </c>
      <c r="AD438" s="19">
        <v>0.68314474405108627</v>
      </c>
      <c r="AE438" s="20">
        <f t="shared" si="31"/>
        <v>1.6476772023579663E-2</v>
      </c>
      <c r="AF438" s="20">
        <f t="shared" si="32"/>
        <v>8.3110723470405216E-5</v>
      </c>
      <c r="AG438" s="20">
        <f t="shared" si="33"/>
        <v>0.98344011725294989</v>
      </c>
      <c r="AH438" s="20">
        <f t="shared" si="34"/>
        <v>0</v>
      </c>
      <c r="AI438" s="20">
        <f t="shared" si="34"/>
        <v>0</v>
      </c>
      <c r="AJ438" s="21">
        <v>3708084</v>
      </c>
      <c r="AK438" s="21">
        <v>18704</v>
      </c>
      <c r="AL438" s="21">
        <v>221322390</v>
      </c>
      <c r="AM438" s="21">
        <v>0</v>
      </c>
      <c r="AN438" s="21">
        <v>0</v>
      </c>
      <c r="AO438" s="21">
        <v>0</v>
      </c>
      <c r="AP438" s="23">
        <v>3</v>
      </c>
      <c r="AQ438" s="23">
        <v>40</v>
      </c>
      <c r="AR438" s="23">
        <v>1623388</v>
      </c>
      <c r="AS438" s="23">
        <v>1017</v>
      </c>
      <c r="AT438" s="24">
        <v>8.68</v>
      </c>
      <c r="AU438" s="31">
        <v>88.23</v>
      </c>
      <c r="AV438" s="26">
        <v>3</v>
      </c>
      <c r="AW438" s="26">
        <v>40</v>
      </c>
      <c r="AX438" s="26">
        <v>236230</v>
      </c>
      <c r="AY438" s="26">
        <v>5636</v>
      </c>
      <c r="AZ438" s="27">
        <v>7.49</v>
      </c>
      <c r="BA438" s="28">
        <v>421.92</v>
      </c>
      <c r="BB438" s="29">
        <v>3</v>
      </c>
      <c r="BC438" s="29">
        <v>36</v>
      </c>
      <c r="BD438" s="29">
        <v>22485</v>
      </c>
      <c r="BE438" s="29">
        <v>43589</v>
      </c>
      <c r="BF438" s="29">
        <v>5.45</v>
      </c>
      <c r="BG438" s="29">
        <v>2376.08</v>
      </c>
    </row>
    <row r="439" spans="1:59" s="30" customFormat="1" x14ac:dyDescent="0.35">
      <c r="A439" s="12">
        <v>2013</v>
      </c>
      <c r="B439" s="12" t="s">
        <v>510</v>
      </c>
      <c r="C439" s="13" t="s">
        <v>511</v>
      </c>
      <c r="D439" s="14" t="s">
        <v>559</v>
      </c>
      <c r="E439" s="15">
        <v>45690.653939096876</v>
      </c>
      <c r="F439" s="15">
        <v>176086.8</v>
      </c>
      <c r="G439" s="12">
        <v>5.3</v>
      </c>
      <c r="H439" s="16">
        <v>3853891</v>
      </c>
      <c r="I439" s="17">
        <f t="shared" si="30"/>
        <v>0</v>
      </c>
      <c r="J439" s="17">
        <v>0</v>
      </c>
      <c r="K439" s="17">
        <v>45.02</v>
      </c>
      <c r="L439" s="17">
        <v>3.4830000000000001</v>
      </c>
      <c r="M439" s="17">
        <v>3.73</v>
      </c>
      <c r="N439" s="17">
        <v>51.99</v>
      </c>
      <c r="O439" s="17">
        <v>1</v>
      </c>
      <c r="P439" s="18">
        <v>4000</v>
      </c>
      <c r="Q439" s="18">
        <v>1797</v>
      </c>
      <c r="R439" s="17">
        <v>46267825</v>
      </c>
      <c r="S439" s="17">
        <v>72954</v>
      </c>
      <c r="T439" s="17">
        <v>51730</v>
      </c>
      <c r="U439" s="18">
        <v>2.89</v>
      </c>
      <c r="V439" s="18" t="s">
        <v>62</v>
      </c>
      <c r="W439" s="18">
        <v>22.33</v>
      </c>
      <c r="X439" s="18">
        <v>3.98</v>
      </c>
      <c r="Y439" s="18"/>
      <c r="Z439" s="18">
        <v>2.89</v>
      </c>
      <c r="AA439" s="19">
        <v>2.3089180475565318</v>
      </c>
      <c r="AB439" s="19">
        <v>22.33</v>
      </c>
      <c r="AC439" s="19">
        <v>3.98</v>
      </c>
      <c r="AD439" s="19">
        <v>0.73100116927520231</v>
      </c>
      <c r="AE439" s="20">
        <f t="shared" si="31"/>
        <v>7.1088528397622683E-2</v>
      </c>
      <c r="AF439" s="20">
        <f t="shared" si="32"/>
        <v>7.2217788084657486E-5</v>
      </c>
      <c r="AG439" s="20">
        <f t="shared" si="33"/>
        <v>0.92883925381429266</v>
      </c>
      <c r="AH439" s="20">
        <f t="shared" si="34"/>
        <v>0</v>
      </c>
      <c r="AI439" s="20">
        <f t="shared" si="34"/>
        <v>0</v>
      </c>
      <c r="AJ439" s="21">
        <v>37960980</v>
      </c>
      <c r="AK439" s="21">
        <v>38564</v>
      </c>
      <c r="AL439" s="21">
        <v>495996318</v>
      </c>
      <c r="AM439" s="21">
        <v>0</v>
      </c>
      <c r="AN439" s="21">
        <v>0</v>
      </c>
      <c r="AO439" s="21">
        <v>0</v>
      </c>
      <c r="AP439" s="22">
        <v>3</v>
      </c>
      <c r="AQ439" s="22">
        <v>50</v>
      </c>
      <c r="AR439" s="23">
        <v>1693151</v>
      </c>
      <c r="AS439" s="23">
        <v>1141.8536999999999</v>
      </c>
      <c r="AT439" s="24">
        <v>9.6742694</v>
      </c>
      <c r="AU439" s="25">
        <v>110.46599999999999</v>
      </c>
      <c r="AV439" s="26">
        <v>3</v>
      </c>
      <c r="AW439" s="26">
        <v>49</v>
      </c>
      <c r="AX439" s="26">
        <v>271698</v>
      </c>
      <c r="AY439" s="26">
        <v>6086.1473999999998</v>
      </c>
      <c r="AZ439" s="27">
        <v>7.7669182000000001</v>
      </c>
      <c r="BA439" s="28">
        <v>472.70609000000002</v>
      </c>
      <c r="BB439" s="29">
        <v>3</v>
      </c>
      <c r="BC439" s="29">
        <v>44</v>
      </c>
      <c r="BD439" s="29">
        <v>18471</v>
      </c>
      <c r="BE439" s="29">
        <v>76182.823000000004</v>
      </c>
      <c r="BF439" s="29">
        <v>5.4915526999999997</v>
      </c>
      <c r="BG439" s="29">
        <v>4183.6198000000004</v>
      </c>
    </row>
    <row r="440" spans="1:59" s="30" customFormat="1" x14ac:dyDescent="0.35">
      <c r="A440" s="12">
        <v>2019</v>
      </c>
      <c r="B440" s="12" t="s">
        <v>560</v>
      </c>
      <c r="C440" s="13" t="s">
        <v>561</v>
      </c>
      <c r="D440" s="14" t="s">
        <v>562</v>
      </c>
      <c r="E440" s="15">
        <v>56869.726032760111</v>
      </c>
      <c r="F440" s="15">
        <v>175771.3</v>
      </c>
      <c r="G440" s="12" t="s">
        <v>62</v>
      </c>
      <c r="H440" s="16">
        <v>3090771</v>
      </c>
      <c r="I440" s="17">
        <f t="shared" si="30"/>
        <v>1</v>
      </c>
      <c r="J440" s="17">
        <v>0</v>
      </c>
      <c r="K440" s="17">
        <v>38.520000000000003</v>
      </c>
      <c r="L440" s="17">
        <v>2.4489999999999998</v>
      </c>
      <c r="M440" s="17">
        <v>2.56</v>
      </c>
      <c r="N440" s="17">
        <v>35.590000000000003</v>
      </c>
      <c r="O440" s="17">
        <v>0</v>
      </c>
      <c r="P440" s="18">
        <v>3770</v>
      </c>
      <c r="Q440" s="18">
        <v>2012</v>
      </c>
      <c r="R440" s="17">
        <v>13921372</v>
      </c>
      <c r="S440" s="17">
        <v>4345</v>
      </c>
      <c r="T440" s="17">
        <v>10735</v>
      </c>
      <c r="U440" s="18" t="s">
        <v>62</v>
      </c>
      <c r="V440" s="18" t="s">
        <v>62</v>
      </c>
      <c r="W440" s="18">
        <v>16.25</v>
      </c>
      <c r="X440" s="18">
        <v>3.07</v>
      </c>
      <c r="Y440" s="18" t="s">
        <v>62</v>
      </c>
      <c r="Z440" s="18"/>
      <c r="AA440" s="19">
        <v>2.176146746141439</v>
      </c>
      <c r="AB440" s="19">
        <v>16.25</v>
      </c>
      <c r="AC440" s="19">
        <v>3.07</v>
      </c>
      <c r="AD440" s="19">
        <v>0.60296766622862785</v>
      </c>
      <c r="AE440" s="20">
        <f t="shared" si="31"/>
        <v>8.0301004948475311E-3</v>
      </c>
      <c r="AF440" s="20">
        <f t="shared" si="32"/>
        <v>1.2784517243997069E-4</v>
      </c>
      <c r="AG440" s="20">
        <f t="shared" si="33"/>
        <v>0.99166183897341675</v>
      </c>
      <c r="AH440" s="20">
        <f t="shared" si="34"/>
        <v>1.802153592957206E-4</v>
      </c>
      <c r="AI440" s="20">
        <f t="shared" si="34"/>
        <v>0</v>
      </c>
      <c r="AJ440" s="21">
        <v>3102242</v>
      </c>
      <c r="AK440" s="21">
        <v>49390</v>
      </c>
      <c r="AL440" s="21">
        <v>383105418</v>
      </c>
      <c r="AM440" s="21">
        <v>0</v>
      </c>
      <c r="AN440" s="21">
        <v>69622</v>
      </c>
      <c r="AO440" s="21">
        <v>0</v>
      </c>
      <c r="AP440" s="22">
        <v>2</v>
      </c>
      <c r="AQ440" s="22">
        <v>16</v>
      </c>
      <c r="AR440" s="23">
        <v>1204996</v>
      </c>
      <c r="AS440" s="23">
        <v>890</v>
      </c>
      <c r="AT440" s="24">
        <v>12</v>
      </c>
      <c r="AU440" s="25">
        <v>106.83</v>
      </c>
      <c r="AV440" s="26">
        <v>2</v>
      </c>
      <c r="AW440" s="26">
        <v>18</v>
      </c>
      <c r="AX440" s="26">
        <v>167628</v>
      </c>
      <c r="AY440" s="26">
        <v>5807</v>
      </c>
      <c r="AZ440" s="27">
        <v>8.0399999999999991</v>
      </c>
      <c r="BA440" s="28">
        <v>466.74</v>
      </c>
      <c r="BB440" s="29">
        <v>2</v>
      </c>
      <c r="BC440" s="29">
        <v>15</v>
      </c>
      <c r="BD440" s="29">
        <v>3265</v>
      </c>
      <c r="BE440" s="29">
        <v>317139.77</v>
      </c>
      <c r="BF440" s="29">
        <v>6.1391758000000003</v>
      </c>
      <c r="BG440" s="29">
        <v>19469.768</v>
      </c>
    </row>
    <row r="441" spans="1:59" s="30" customFormat="1" x14ac:dyDescent="0.35">
      <c r="A441" s="12">
        <v>2017</v>
      </c>
      <c r="B441" s="12" t="s">
        <v>518</v>
      </c>
      <c r="C441" s="13" t="s">
        <v>519</v>
      </c>
      <c r="D441" s="14" t="s">
        <v>563</v>
      </c>
      <c r="E441" s="15">
        <v>55444.750188494429</v>
      </c>
      <c r="F441" s="15">
        <v>172075</v>
      </c>
      <c r="G441" s="12">
        <v>3.3</v>
      </c>
      <c r="H441" s="16">
        <v>3103540</v>
      </c>
      <c r="I441" s="17">
        <f t="shared" si="30"/>
        <v>0</v>
      </c>
      <c r="J441" s="17">
        <v>1</v>
      </c>
      <c r="K441" s="17">
        <v>39.08</v>
      </c>
      <c r="L441" s="17">
        <v>2.23</v>
      </c>
      <c r="M441" s="17">
        <v>2.99</v>
      </c>
      <c r="N441" s="17">
        <v>38.799999999999997</v>
      </c>
      <c r="O441" s="17">
        <v>0</v>
      </c>
      <c r="P441" s="18">
        <v>6641</v>
      </c>
      <c r="Q441" s="18">
        <v>624</v>
      </c>
      <c r="R441" s="17">
        <v>27697637</v>
      </c>
      <c r="S441" s="17">
        <v>10012</v>
      </c>
      <c r="T441" s="17">
        <v>31759</v>
      </c>
      <c r="U441" s="18">
        <v>2.17</v>
      </c>
      <c r="V441" s="18" t="s">
        <v>62</v>
      </c>
      <c r="W441" s="18">
        <v>14.9</v>
      </c>
      <c r="X441" s="18">
        <v>3.33</v>
      </c>
      <c r="Y441" s="18" t="s">
        <v>62</v>
      </c>
      <c r="Z441" s="18">
        <v>2.17</v>
      </c>
      <c r="AA441" s="19">
        <v>2.1875855044172008</v>
      </c>
      <c r="AB441" s="19">
        <v>14.9</v>
      </c>
      <c r="AC441" s="19">
        <v>3.33</v>
      </c>
      <c r="AD441" s="19">
        <v>0.62802788237371954</v>
      </c>
      <c r="AE441" s="20">
        <f t="shared" si="31"/>
        <v>0.20988434678381732</v>
      </c>
      <c r="AF441" s="20">
        <f t="shared" si="32"/>
        <v>1.1065580568726855E-3</v>
      </c>
      <c r="AG441" s="20">
        <f t="shared" si="33"/>
        <v>0.78893150376370391</v>
      </c>
      <c r="AH441" s="20">
        <f t="shared" si="34"/>
        <v>7.449749230309582E-5</v>
      </c>
      <c r="AI441" s="20">
        <f t="shared" si="34"/>
        <v>3.0939033029612075E-6</v>
      </c>
      <c r="AJ441" s="21">
        <v>24964400</v>
      </c>
      <c r="AK441" s="21">
        <v>131618</v>
      </c>
      <c r="AL441" s="21">
        <v>93838354</v>
      </c>
      <c r="AM441" s="21">
        <v>0</v>
      </c>
      <c r="AN441" s="21">
        <v>8861</v>
      </c>
      <c r="AO441" s="21">
        <v>368</v>
      </c>
      <c r="AP441" s="22">
        <v>1</v>
      </c>
      <c r="AQ441" s="22">
        <v>26</v>
      </c>
      <c r="AR441" s="23">
        <v>1063292</v>
      </c>
      <c r="AS441" s="23">
        <v>745.38814000000002</v>
      </c>
      <c r="AT441" s="24">
        <v>10.954088</v>
      </c>
      <c r="AU441" s="25">
        <v>81.650469999999999</v>
      </c>
      <c r="AV441" s="26">
        <v>1</v>
      </c>
      <c r="AW441" s="26">
        <v>27</v>
      </c>
      <c r="AX441" s="26">
        <v>127113</v>
      </c>
      <c r="AY441" s="26">
        <v>7695.9876999999997</v>
      </c>
      <c r="AZ441" s="27">
        <v>8.6449964999999995</v>
      </c>
      <c r="BA441" s="28">
        <v>665.31786999999997</v>
      </c>
      <c r="BB441" s="29">
        <v>1</v>
      </c>
      <c r="BC441" s="29">
        <v>24</v>
      </c>
      <c r="BD441" s="29">
        <v>9594</v>
      </c>
      <c r="BE441" s="29">
        <v>80632.304999999993</v>
      </c>
      <c r="BF441" s="29">
        <v>6.1304027999999997</v>
      </c>
      <c r="BG441" s="29">
        <v>4943.0851000000002</v>
      </c>
    </row>
    <row r="442" spans="1:59" s="30" customFormat="1" x14ac:dyDescent="0.35">
      <c r="A442" s="12">
        <v>2012</v>
      </c>
      <c r="B442" s="12" t="s">
        <v>510</v>
      </c>
      <c r="C442" s="13" t="s">
        <v>511</v>
      </c>
      <c r="D442" s="14" t="s">
        <v>564</v>
      </c>
      <c r="E442" s="15">
        <v>45038.38379606841</v>
      </c>
      <c r="F442" s="15">
        <v>172016</v>
      </c>
      <c r="G442" s="12">
        <v>5.2</v>
      </c>
      <c r="H442" s="16">
        <v>3819320</v>
      </c>
      <c r="I442" s="17">
        <f t="shared" si="30"/>
        <v>0</v>
      </c>
      <c r="J442" s="17">
        <v>0</v>
      </c>
      <c r="K442" s="17">
        <v>45.77</v>
      </c>
      <c r="L442" s="17">
        <v>3.58</v>
      </c>
      <c r="M442" s="17">
        <v>2.75</v>
      </c>
      <c r="N442" s="17">
        <v>54.99</v>
      </c>
      <c r="O442" s="17">
        <v>1</v>
      </c>
      <c r="P442" s="18">
        <v>2868</v>
      </c>
      <c r="Q442" s="18">
        <v>2340</v>
      </c>
      <c r="R442" s="17">
        <v>49186422</v>
      </c>
      <c r="S442" s="17">
        <v>74390</v>
      </c>
      <c r="T442" s="17">
        <v>63455</v>
      </c>
      <c r="U442" s="18">
        <v>2.48</v>
      </c>
      <c r="V442" s="18">
        <v>1.97</v>
      </c>
      <c r="W442" s="18">
        <v>22.77</v>
      </c>
      <c r="X442" s="18">
        <v>2.96</v>
      </c>
      <c r="Y442" s="18"/>
      <c r="Z442" s="18">
        <v>2.48</v>
      </c>
      <c r="AA442" s="19">
        <v>1.97</v>
      </c>
      <c r="AB442" s="19">
        <v>22.77</v>
      </c>
      <c r="AC442" s="19">
        <v>2.96</v>
      </c>
      <c r="AD442" s="19">
        <v>0.75442193202762442</v>
      </c>
      <c r="AE442" s="20">
        <f t="shared" si="31"/>
        <v>5.4901787729535668E-2</v>
      </c>
      <c r="AF442" s="20">
        <f t="shared" si="32"/>
        <v>6.4055116354413825E-5</v>
      </c>
      <c r="AG442" s="20">
        <f t="shared" si="33"/>
        <v>0.94503415715410988</v>
      </c>
      <c r="AH442" s="20">
        <f t="shared" si="34"/>
        <v>0</v>
      </c>
      <c r="AI442" s="20">
        <f t="shared" si="34"/>
        <v>0</v>
      </c>
      <c r="AJ442" s="21">
        <v>36997678</v>
      </c>
      <c r="AK442" s="21">
        <v>43166</v>
      </c>
      <c r="AL442" s="21">
        <v>636847558</v>
      </c>
      <c r="AM442" s="21">
        <v>0</v>
      </c>
      <c r="AN442" s="21">
        <v>0</v>
      </c>
      <c r="AO442" s="21">
        <v>0</v>
      </c>
      <c r="AP442" s="22">
        <v>3</v>
      </c>
      <c r="AQ442" s="22">
        <v>50</v>
      </c>
      <c r="AR442" s="23">
        <v>1679296</v>
      </c>
      <c r="AS442" s="23">
        <v>1131.9069</v>
      </c>
      <c r="AT442" s="24">
        <v>9.5060158999999995</v>
      </c>
      <c r="AU442" s="25">
        <v>107.59925</v>
      </c>
      <c r="AV442" s="26">
        <v>3</v>
      </c>
      <c r="AW442" s="26">
        <v>50</v>
      </c>
      <c r="AX442" s="26">
        <v>268014</v>
      </c>
      <c r="AY442" s="26">
        <v>6206.4988999999996</v>
      </c>
      <c r="AZ442" s="27">
        <v>7.3197942999999999</v>
      </c>
      <c r="BA442" s="28">
        <v>454.30295000000001</v>
      </c>
      <c r="BB442" s="29">
        <v>3</v>
      </c>
      <c r="BC442" s="29">
        <v>44</v>
      </c>
      <c r="BD442" s="29">
        <v>18242</v>
      </c>
      <c r="BE442" s="29">
        <v>75694.373000000007</v>
      </c>
      <c r="BF442" s="29">
        <v>5.0868734</v>
      </c>
      <c r="BG442" s="29">
        <v>3850.4769000000001</v>
      </c>
    </row>
    <row r="443" spans="1:59" s="30" customFormat="1" x14ac:dyDescent="0.35">
      <c r="A443" s="12">
        <v>2013</v>
      </c>
      <c r="B443" s="12" t="s">
        <v>533</v>
      </c>
      <c r="C443" s="13" t="s">
        <v>534</v>
      </c>
      <c r="D443" s="14" t="s">
        <v>565</v>
      </c>
      <c r="E443" s="15">
        <v>55291.756290936944</v>
      </c>
      <c r="F443" s="15">
        <v>171069.1</v>
      </c>
      <c r="G443" s="12">
        <v>4.7</v>
      </c>
      <c r="H443" s="16">
        <v>3093935</v>
      </c>
      <c r="I443" s="17">
        <f t="shared" si="30"/>
        <v>0</v>
      </c>
      <c r="J443" s="17">
        <v>0</v>
      </c>
      <c r="K443" s="17">
        <v>45.02</v>
      </c>
      <c r="L443" s="17">
        <v>3.4830000000000001</v>
      </c>
      <c r="M443" s="17">
        <v>3.73</v>
      </c>
      <c r="N443" s="17">
        <v>51.99</v>
      </c>
      <c r="O443" s="17">
        <v>0</v>
      </c>
      <c r="P443" s="18">
        <v>7407</v>
      </c>
      <c r="Q443" s="18">
        <v>800</v>
      </c>
      <c r="R443" s="17">
        <v>39174823</v>
      </c>
      <c r="S443" s="17">
        <v>96960</v>
      </c>
      <c r="T443" s="17">
        <v>40507</v>
      </c>
      <c r="U443" s="18" t="s">
        <v>62</v>
      </c>
      <c r="V443" s="18" t="s">
        <v>62</v>
      </c>
      <c r="W443" s="18">
        <v>22.54</v>
      </c>
      <c r="X443" s="18">
        <v>4.6100000000000003</v>
      </c>
      <c r="Y443" s="18">
        <v>0.84</v>
      </c>
      <c r="Z443" s="18"/>
      <c r="AA443" s="19">
        <v>2.3089180475565318</v>
      </c>
      <c r="AB443" s="19">
        <v>22.54</v>
      </c>
      <c r="AC443" s="19">
        <v>4.6100000000000003</v>
      </c>
      <c r="AD443" s="19">
        <v>0.84</v>
      </c>
      <c r="AE443" s="20">
        <f t="shared" si="31"/>
        <v>0.5571441088615563</v>
      </c>
      <c r="AF443" s="20">
        <f t="shared" si="32"/>
        <v>9.0586549009812074E-3</v>
      </c>
      <c r="AG443" s="20">
        <f t="shared" si="33"/>
        <v>0.36121295700699391</v>
      </c>
      <c r="AH443" s="20">
        <f t="shared" si="34"/>
        <v>0</v>
      </c>
      <c r="AI443" s="20">
        <f t="shared" si="34"/>
        <v>0</v>
      </c>
      <c r="AJ443" s="21">
        <v>40841406</v>
      </c>
      <c r="AK443" s="21">
        <v>664044</v>
      </c>
      <c r="AL443" s="21">
        <v>26478688</v>
      </c>
      <c r="AM443" s="21">
        <v>5320785</v>
      </c>
      <c r="AN443" s="21">
        <v>0</v>
      </c>
      <c r="AO443" s="21">
        <v>0</v>
      </c>
      <c r="AP443" s="22">
        <v>3</v>
      </c>
      <c r="AQ443" s="22">
        <v>93</v>
      </c>
      <c r="AR443" s="23">
        <v>1343500</v>
      </c>
      <c r="AS443" s="23">
        <v>909.03801999999996</v>
      </c>
      <c r="AT443" s="24">
        <v>11.045289</v>
      </c>
      <c r="AU443" s="25">
        <v>100.40588</v>
      </c>
      <c r="AV443" s="26">
        <v>3</v>
      </c>
      <c r="AW443" s="26">
        <v>89</v>
      </c>
      <c r="AX443" s="26">
        <v>222239</v>
      </c>
      <c r="AY443" s="26">
        <v>4671.8164999999999</v>
      </c>
      <c r="AZ443" s="27">
        <v>8.4395355999999992</v>
      </c>
      <c r="BA443" s="28">
        <v>394.27962000000002</v>
      </c>
      <c r="BB443" s="29">
        <v>3</v>
      </c>
      <c r="BC443" s="29">
        <v>69</v>
      </c>
      <c r="BD443" s="29">
        <v>8413</v>
      </c>
      <c r="BE443" s="29">
        <v>194565.6</v>
      </c>
      <c r="BF443" s="29">
        <v>5.6243001000000001</v>
      </c>
      <c r="BG443" s="29">
        <v>10942.953</v>
      </c>
    </row>
    <row r="444" spans="1:59" s="30" customFormat="1" x14ac:dyDescent="0.35">
      <c r="A444" s="12">
        <v>2012</v>
      </c>
      <c r="B444" s="12" t="s">
        <v>533</v>
      </c>
      <c r="C444" s="13" t="s">
        <v>534</v>
      </c>
      <c r="D444" s="14" t="s">
        <v>566</v>
      </c>
      <c r="E444" s="15">
        <v>55551.630176895545</v>
      </c>
      <c r="F444" s="15">
        <v>170923.7</v>
      </c>
      <c r="G444" s="12">
        <v>5</v>
      </c>
      <c r="H444" s="16">
        <v>3076844</v>
      </c>
      <c r="I444" s="17">
        <f t="shared" si="30"/>
        <v>0</v>
      </c>
      <c r="J444" s="17">
        <v>0</v>
      </c>
      <c r="K444" s="17">
        <v>45.77</v>
      </c>
      <c r="L444" s="17">
        <v>3.58</v>
      </c>
      <c r="M444" s="17">
        <v>2.75</v>
      </c>
      <c r="N444" s="17">
        <v>54.99</v>
      </c>
      <c r="O444" s="17">
        <v>0</v>
      </c>
      <c r="P444" s="18">
        <v>5728</v>
      </c>
      <c r="Q444" s="18">
        <v>1070</v>
      </c>
      <c r="R444" s="17">
        <v>41266985</v>
      </c>
      <c r="S444" s="17">
        <v>95888</v>
      </c>
      <c r="T444" s="17">
        <v>41639</v>
      </c>
      <c r="U444" s="18">
        <v>1.56</v>
      </c>
      <c r="V444" s="18">
        <v>1.48</v>
      </c>
      <c r="W444" s="18">
        <v>22.91</v>
      </c>
      <c r="X444" s="18">
        <v>3.76</v>
      </c>
      <c r="Y444" s="18">
        <v>0.77</v>
      </c>
      <c r="Z444" s="18">
        <v>1.56</v>
      </c>
      <c r="AA444" s="19">
        <v>1.48</v>
      </c>
      <c r="AB444" s="19">
        <v>22.91</v>
      </c>
      <c r="AC444" s="19">
        <v>3.76</v>
      </c>
      <c r="AD444" s="19">
        <v>0.77</v>
      </c>
      <c r="AE444" s="20">
        <f t="shared" si="31"/>
        <v>0.52557128479179593</v>
      </c>
      <c r="AF444" s="20">
        <f t="shared" si="32"/>
        <v>5.7071004974697569E-3</v>
      </c>
      <c r="AG444" s="20">
        <f t="shared" si="33"/>
        <v>0.41592920450709009</v>
      </c>
      <c r="AH444" s="20">
        <f t="shared" si="34"/>
        <v>0</v>
      </c>
      <c r="AI444" s="20">
        <f t="shared" si="34"/>
        <v>0</v>
      </c>
      <c r="AJ444" s="21">
        <v>43276216</v>
      </c>
      <c r="AK444" s="21">
        <v>469930</v>
      </c>
      <c r="AL444" s="21">
        <v>34248146</v>
      </c>
      <c r="AM444" s="21">
        <v>4346995</v>
      </c>
      <c r="AN444" s="21">
        <v>0</v>
      </c>
      <c r="AO444" s="21">
        <v>0</v>
      </c>
      <c r="AP444" s="22">
        <v>3</v>
      </c>
      <c r="AQ444" s="22">
        <v>94</v>
      </c>
      <c r="AR444" s="23">
        <v>1334596</v>
      </c>
      <c r="AS444" s="23">
        <v>873.39869999999996</v>
      </c>
      <c r="AT444" s="24">
        <v>10.819400999999999</v>
      </c>
      <c r="AU444" s="25">
        <v>94.496511999999996</v>
      </c>
      <c r="AV444" s="26">
        <v>3</v>
      </c>
      <c r="AW444" s="26">
        <v>91</v>
      </c>
      <c r="AX444" s="26">
        <v>221154</v>
      </c>
      <c r="AY444" s="26">
        <v>4600.7924999999996</v>
      </c>
      <c r="AZ444" s="27">
        <v>8.0074200999999992</v>
      </c>
      <c r="BA444" s="28">
        <v>368.40478000000002</v>
      </c>
      <c r="BB444" s="29">
        <v>3</v>
      </c>
      <c r="BC444" s="29">
        <v>70</v>
      </c>
      <c r="BD444" s="29">
        <v>7255</v>
      </c>
      <c r="BE444" s="29">
        <v>224117.65</v>
      </c>
      <c r="BF444" s="29">
        <v>5.2952592999999997</v>
      </c>
      <c r="BG444" s="29">
        <v>11867.611000000001</v>
      </c>
    </row>
    <row r="445" spans="1:59" s="30" customFormat="1" x14ac:dyDescent="0.35">
      <c r="A445" s="12">
        <v>2019</v>
      </c>
      <c r="B445" s="12" t="s">
        <v>567</v>
      </c>
      <c r="C445" s="13" t="s">
        <v>568</v>
      </c>
      <c r="D445" s="14" t="s">
        <v>569</v>
      </c>
      <c r="E445" s="15">
        <v>58487.143085213218</v>
      </c>
      <c r="F445" s="15">
        <v>170351.7</v>
      </c>
      <c r="G445" s="12" t="s">
        <v>62</v>
      </c>
      <c r="H445" s="16">
        <v>2912635</v>
      </c>
      <c r="I445" s="17">
        <f t="shared" si="30"/>
        <v>0</v>
      </c>
      <c r="J445" s="17">
        <v>3</v>
      </c>
      <c r="K445" s="17">
        <v>38.520000000000003</v>
      </c>
      <c r="L445" s="17">
        <v>2.4489999999999998</v>
      </c>
      <c r="M445" s="17">
        <v>2.56</v>
      </c>
      <c r="N445" s="17">
        <v>35.590000000000003</v>
      </c>
      <c r="O445" s="17">
        <v>1</v>
      </c>
      <c r="P445" s="18">
        <v>5277</v>
      </c>
      <c r="Q445" s="18">
        <v>1464</v>
      </c>
      <c r="R445" s="17">
        <v>20884284</v>
      </c>
      <c r="S445" s="17">
        <v>4418</v>
      </c>
      <c r="T445" s="17">
        <v>15458</v>
      </c>
      <c r="U445" s="18" t="s">
        <v>62</v>
      </c>
      <c r="V445" s="18" t="s">
        <v>62</v>
      </c>
      <c r="W445" s="18" t="s">
        <v>62</v>
      </c>
      <c r="X445" s="18" t="s">
        <v>62</v>
      </c>
      <c r="Y445" s="18" t="s">
        <v>62</v>
      </c>
      <c r="Z445" s="18"/>
      <c r="AA445" s="19">
        <v>2.176146746141439</v>
      </c>
      <c r="AB445" s="19">
        <v>16.155101142605361</v>
      </c>
      <c r="AC445" s="19">
        <v>3.3292283805067271</v>
      </c>
      <c r="AD445" s="19">
        <v>0.60296766622862785</v>
      </c>
      <c r="AE445" s="20">
        <f t="shared" si="31"/>
        <v>0.25568155371516588</v>
      </c>
      <c r="AF445" s="20">
        <f t="shared" si="32"/>
        <v>3.882102463017326E-3</v>
      </c>
      <c r="AG445" s="20">
        <f t="shared" si="33"/>
        <v>0.63794914467273323</v>
      </c>
      <c r="AH445" s="20">
        <f t="shared" si="34"/>
        <v>0</v>
      </c>
      <c r="AI445" s="20">
        <f t="shared" si="34"/>
        <v>0</v>
      </c>
      <c r="AJ445" s="21">
        <v>23070930</v>
      </c>
      <c r="AK445" s="21">
        <v>350294</v>
      </c>
      <c r="AL445" s="21">
        <v>57564106</v>
      </c>
      <c r="AM445" s="21">
        <v>9247734</v>
      </c>
      <c r="AN445" s="21">
        <v>0</v>
      </c>
      <c r="AO445" s="21">
        <v>0</v>
      </c>
      <c r="AP445" s="22">
        <v>4</v>
      </c>
      <c r="AQ445" s="22">
        <v>146</v>
      </c>
      <c r="AR445" s="23">
        <v>1274955</v>
      </c>
      <c r="AS445" s="23">
        <v>891</v>
      </c>
      <c r="AT445" s="24">
        <v>12.71</v>
      </c>
      <c r="AU445" s="25">
        <v>113.26</v>
      </c>
      <c r="AV445" s="26">
        <v>4</v>
      </c>
      <c r="AW445" s="26">
        <v>143</v>
      </c>
      <c r="AX445" s="26">
        <v>235236</v>
      </c>
      <c r="AY445" s="26">
        <v>5638</v>
      </c>
      <c r="AZ445" s="27">
        <v>10.29</v>
      </c>
      <c r="BA445" s="28">
        <v>580.21</v>
      </c>
      <c r="BB445" s="29">
        <v>4</v>
      </c>
      <c r="BC445" s="29">
        <v>88</v>
      </c>
      <c r="BD445" s="29">
        <v>24230</v>
      </c>
      <c r="BE445" s="29">
        <v>39938.925999999999</v>
      </c>
      <c r="BF445" s="29">
        <v>7.3465961000000002</v>
      </c>
      <c r="BG445" s="29">
        <v>2934.1514999999999</v>
      </c>
    </row>
    <row r="446" spans="1:59" s="30" customFormat="1" x14ac:dyDescent="0.35">
      <c r="A446" s="12">
        <v>2018</v>
      </c>
      <c r="B446" s="12" t="s">
        <v>567</v>
      </c>
      <c r="C446" s="13" t="s">
        <v>568</v>
      </c>
      <c r="D446" s="14" t="s">
        <v>570</v>
      </c>
      <c r="E446" s="15">
        <v>58294.401026110048</v>
      </c>
      <c r="F446" s="15">
        <v>169796.9</v>
      </c>
      <c r="G446" s="12">
        <v>3.4</v>
      </c>
      <c r="H446" s="16">
        <v>2912748</v>
      </c>
      <c r="I446" s="17">
        <f t="shared" si="30"/>
        <v>0</v>
      </c>
      <c r="J446" s="17">
        <v>3</v>
      </c>
      <c r="K446" s="17">
        <v>39.08</v>
      </c>
      <c r="L446" s="17">
        <v>2.6</v>
      </c>
      <c r="M446" s="17">
        <v>3.15</v>
      </c>
      <c r="N446" s="17">
        <v>38.81</v>
      </c>
      <c r="O446" s="17">
        <v>1</v>
      </c>
      <c r="P446" s="18">
        <v>5239</v>
      </c>
      <c r="Q446" s="18">
        <v>1698</v>
      </c>
      <c r="R446" s="17">
        <v>23747638</v>
      </c>
      <c r="S446" s="17">
        <v>4944</v>
      </c>
      <c r="T446" s="17">
        <v>17393</v>
      </c>
      <c r="U446" s="18" t="s">
        <v>62</v>
      </c>
      <c r="V446" s="18" t="s">
        <v>62</v>
      </c>
      <c r="W446" s="18">
        <v>16.5</v>
      </c>
      <c r="X446" s="18">
        <v>3.22</v>
      </c>
      <c r="Y446" s="18" t="s">
        <v>62</v>
      </c>
      <c r="Z446" s="18"/>
      <c r="AA446" s="19">
        <v>2.1875855044172008</v>
      </c>
      <c r="AB446" s="19">
        <v>16.5</v>
      </c>
      <c r="AC446" s="19">
        <v>3.22</v>
      </c>
      <c r="AD446" s="19">
        <v>0.62810595158289428</v>
      </c>
      <c r="AE446" s="20">
        <f t="shared" si="31"/>
        <v>0.28246885110098385</v>
      </c>
      <c r="AF446" s="20">
        <f t="shared" si="32"/>
        <v>2.5360299323307659E-3</v>
      </c>
      <c r="AG446" s="20">
        <f t="shared" si="33"/>
        <v>0.61671855662092434</v>
      </c>
      <c r="AH446" s="20">
        <f t="shared" si="34"/>
        <v>0</v>
      </c>
      <c r="AI446" s="20">
        <f t="shared" si="34"/>
        <v>0</v>
      </c>
      <c r="AJ446" s="21">
        <v>26351716</v>
      </c>
      <c r="AK446" s="21">
        <v>236588</v>
      </c>
      <c r="AL446" s="21">
        <v>57534104</v>
      </c>
      <c r="AM446" s="21">
        <v>9168289</v>
      </c>
      <c r="AN446" s="21">
        <v>0</v>
      </c>
      <c r="AO446" s="21">
        <v>0</v>
      </c>
      <c r="AP446" s="22">
        <v>4</v>
      </c>
      <c r="AQ446" s="22">
        <v>67</v>
      </c>
      <c r="AR446" s="23">
        <v>1266044</v>
      </c>
      <c r="AS446" s="23">
        <v>934</v>
      </c>
      <c r="AT446" s="24">
        <v>13.35</v>
      </c>
      <c r="AU446" s="25">
        <v>124.68</v>
      </c>
      <c r="AV446" s="26">
        <v>4</v>
      </c>
      <c r="AW446" s="26">
        <v>67</v>
      </c>
      <c r="AX446" s="26">
        <v>234091</v>
      </c>
      <c r="AY446" s="26">
        <v>5755.8635000000004</v>
      </c>
      <c r="AZ446" s="27">
        <v>10.657199</v>
      </c>
      <c r="BA446" s="28">
        <v>613.41384000000005</v>
      </c>
      <c r="BB446" s="29">
        <v>4</v>
      </c>
      <c r="BC446" s="29">
        <v>60</v>
      </c>
      <c r="BD446" s="29">
        <v>24186</v>
      </c>
      <c r="BE446" s="29">
        <v>40271</v>
      </c>
      <c r="BF446" s="29">
        <v>7.6</v>
      </c>
      <c r="BG446" s="29">
        <v>3059.17</v>
      </c>
    </row>
    <row r="447" spans="1:59" s="30" customFormat="1" x14ac:dyDescent="0.35">
      <c r="A447" s="12">
        <v>2018</v>
      </c>
      <c r="B447" s="12" t="s">
        <v>560</v>
      </c>
      <c r="C447" s="13" t="s">
        <v>561</v>
      </c>
      <c r="D447" s="14" t="s">
        <v>571</v>
      </c>
      <c r="E447" s="15">
        <v>55642.956718276982</v>
      </c>
      <c r="F447" s="15">
        <v>168638.5</v>
      </c>
      <c r="G447" s="12">
        <v>4.5999999999999996</v>
      </c>
      <c r="H447" s="16">
        <v>3030725</v>
      </c>
      <c r="I447" s="17">
        <f t="shared" si="30"/>
        <v>1</v>
      </c>
      <c r="J447" s="17">
        <v>0</v>
      </c>
      <c r="K447" s="17">
        <v>39.08</v>
      </c>
      <c r="L447" s="17">
        <v>2.6</v>
      </c>
      <c r="M447" s="17">
        <v>3.15</v>
      </c>
      <c r="N447" s="17">
        <v>38.81</v>
      </c>
      <c r="O447" s="17">
        <v>0</v>
      </c>
      <c r="P447" s="18">
        <v>3290</v>
      </c>
      <c r="Q447" s="18">
        <v>2451</v>
      </c>
      <c r="R447" s="17">
        <v>14004743</v>
      </c>
      <c r="S447" s="17">
        <v>3040</v>
      </c>
      <c r="T447" s="17">
        <v>10200</v>
      </c>
      <c r="U447" s="18" t="s">
        <v>62</v>
      </c>
      <c r="V447" s="18" t="s">
        <v>62</v>
      </c>
      <c r="W447" s="18" t="s">
        <v>62</v>
      </c>
      <c r="X447" s="18">
        <v>3.16</v>
      </c>
      <c r="Y447" s="18"/>
      <c r="Z447" s="18"/>
      <c r="AA447" s="19">
        <v>2.1875855044172008</v>
      </c>
      <c r="AB447" s="19">
        <v>17.134646247082848</v>
      </c>
      <c r="AC447" s="19">
        <v>3.16</v>
      </c>
      <c r="AD447" s="19">
        <v>0.62810595158289428</v>
      </c>
      <c r="AE447" s="20">
        <f t="shared" si="31"/>
        <v>7.0550999550707885E-3</v>
      </c>
      <c r="AF447" s="20">
        <f t="shared" si="32"/>
        <v>1.0670622218494926E-4</v>
      </c>
      <c r="AG447" s="20">
        <f t="shared" si="33"/>
        <v>0.99268067832662166</v>
      </c>
      <c r="AH447" s="20">
        <f t="shared" si="34"/>
        <v>1.5751549612262369E-4</v>
      </c>
      <c r="AI447" s="20">
        <f t="shared" si="34"/>
        <v>0</v>
      </c>
      <c r="AJ447" s="21">
        <v>2823330</v>
      </c>
      <c r="AK447" s="21">
        <v>42702</v>
      </c>
      <c r="AL447" s="21">
        <v>397253782</v>
      </c>
      <c r="AM447" s="21">
        <v>0</v>
      </c>
      <c r="AN447" s="21">
        <v>63035</v>
      </c>
      <c r="AO447" s="21">
        <v>0</v>
      </c>
      <c r="AP447" s="22">
        <v>2</v>
      </c>
      <c r="AQ447" s="22">
        <v>20</v>
      </c>
      <c r="AR447" s="23">
        <v>1183660</v>
      </c>
      <c r="AS447" s="23">
        <v>947</v>
      </c>
      <c r="AT447" s="24">
        <v>11.85</v>
      </c>
      <c r="AU447" s="25">
        <v>112.18</v>
      </c>
      <c r="AV447" s="26">
        <v>2</v>
      </c>
      <c r="AW447" s="26">
        <v>13</v>
      </c>
      <c r="AX447" s="26">
        <v>164982</v>
      </c>
      <c r="AY447" s="26">
        <v>6123.8478999999998</v>
      </c>
      <c r="AZ447" s="27">
        <v>7.7419931999999996</v>
      </c>
      <c r="BA447" s="28">
        <v>474.10788000000002</v>
      </c>
      <c r="BB447" s="29">
        <v>2</v>
      </c>
      <c r="BC447" s="29">
        <v>12</v>
      </c>
      <c r="BD447" s="29">
        <v>3446</v>
      </c>
      <c r="BE447" s="29">
        <v>294986</v>
      </c>
      <c r="BF447" s="29">
        <v>6.1</v>
      </c>
      <c r="BG447" s="29">
        <v>18002.580000000002</v>
      </c>
    </row>
    <row r="448" spans="1:59" s="30" customFormat="1" x14ac:dyDescent="0.35">
      <c r="A448" s="12">
        <v>2020</v>
      </c>
      <c r="B448" s="12" t="s">
        <v>567</v>
      </c>
      <c r="C448" s="13" t="s">
        <v>568</v>
      </c>
      <c r="D448" s="14" t="s">
        <v>572</v>
      </c>
      <c r="E448" s="15">
        <v>57817.980229322297</v>
      </c>
      <c r="F448" s="15">
        <v>168540.79999999999</v>
      </c>
      <c r="G448" s="12" t="s">
        <v>62</v>
      </c>
      <c r="H448" s="16">
        <v>2915024</v>
      </c>
      <c r="I448" s="17">
        <f t="shared" si="30"/>
        <v>0</v>
      </c>
      <c r="J448" s="17">
        <v>3</v>
      </c>
      <c r="K448" s="17">
        <v>36.130000000000003</v>
      </c>
      <c r="L448" s="17">
        <v>1.891</v>
      </c>
      <c r="M448" s="17">
        <v>2.0299999999999998</v>
      </c>
      <c r="N448" s="17">
        <v>33.270000000000003</v>
      </c>
      <c r="O448" s="17">
        <v>1</v>
      </c>
      <c r="P448" s="18">
        <v>4657</v>
      </c>
      <c r="Q448" s="18">
        <v>1395</v>
      </c>
      <c r="R448" s="17">
        <v>20345719</v>
      </c>
      <c r="S448" s="17">
        <v>3640</v>
      </c>
      <c r="T448" s="17">
        <v>13498</v>
      </c>
      <c r="U448" s="18" t="s">
        <v>62</v>
      </c>
      <c r="V448" s="18" t="s">
        <v>62</v>
      </c>
      <c r="W448" s="18" t="s">
        <v>62</v>
      </c>
      <c r="X448" s="18" t="s">
        <v>62</v>
      </c>
      <c r="Y448" s="18" t="s">
        <v>62</v>
      </c>
      <c r="Z448" s="18"/>
      <c r="AA448" s="19">
        <v>2.127327759928813</v>
      </c>
      <c r="AB448" s="19">
        <v>12.535325193609101</v>
      </c>
      <c r="AC448" s="19">
        <v>2.8422150630003218</v>
      </c>
      <c r="AD448" s="19">
        <v>0.5848556097000881</v>
      </c>
      <c r="AE448" s="20">
        <f t="shared" si="31"/>
        <v>0.3056460444446133</v>
      </c>
      <c r="AF448" s="20">
        <f t="shared" si="32"/>
        <v>4.8007693865979055E-3</v>
      </c>
      <c r="AG448" s="20">
        <f t="shared" si="33"/>
        <v>0.6895531861687888</v>
      </c>
      <c r="AH448" s="20">
        <f t="shared" si="34"/>
        <v>0</v>
      </c>
      <c r="AI448" s="20">
        <f t="shared" si="34"/>
        <v>0</v>
      </c>
      <c r="AJ448" s="21">
        <v>22526196</v>
      </c>
      <c r="AK448" s="21">
        <v>353818</v>
      </c>
      <c r="AL448" s="21">
        <v>50820256</v>
      </c>
      <c r="AM448" s="21">
        <v>0</v>
      </c>
      <c r="AN448" s="21">
        <v>0</v>
      </c>
      <c r="AO448" s="21">
        <v>0</v>
      </c>
      <c r="AP448" s="22">
        <v>1</v>
      </c>
      <c r="AQ448" s="22">
        <v>1</v>
      </c>
      <c r="AR448" s="23">
        <v>1282532</v>
      </c>
      <c r="AS448" s="23">
        <v>883.17769999999996</v>
      </c>
      <c r="AT448" s="24">
        <v>12.853285</v>
      </c>
      <c r="AU448" s="25">
        <v>113.51734999999999</v>
      </c>
      <c r="AV448" s="26">
        <v>4</v>
      </c>
      <c r="AW448" s="26">
        <v>21</v>
      </c>
      <c r="AX448" s="26">
        <v>236430</v>
      </c>
      <c r="AY448" s="26">
        <v>5231.7524999999996</v>
      </c>
      <c r="AZ448" s="27">
        <v>10.404002</v>
      </c>
      <c r="BA448" s="28">
        <v>544.31164000000001</v>
      </c>
      <c r="BB448" s="29">
        <v>4</v>
      </c>
      <c r="BC448" s="29">
        <v>22</v>
      </c>
      <c r="BD448" s="29">
        <v>23979</v>
      </c>
      <c r="BE448" s="29">
        <v>38395.341999999997</v>
      </c>
      <c r="BF448" s="29">
        <v>7.2980172000000003</v>
      </c>
      <c r="BG448" s="29">
        <v>2802.0987</v>
      </c>
    </row>
    <row r="449" spans="1:59" s="30" customFormat="1" x14ac:dyDescent="0.35">
      <c r="A449" s="12">
        <v>2017</v>
      </c>
      <c r="B449" s="12" t="s">
        <v>567</v>
      </c>
      <c r="C449" s="13" t="s">
        <v>568</v>
      </c>
      <c r="D449" s="14" t="s">
        <v>573</v>
      </c>
      <c r="E449" s="15">
        <v>57121.184846431956</v>
      </c>
      <c r="F449" s="15">
        <v>166273.60000000001</v>
      </c>
      <c r="G449" s="12">
        <v>3.7</v>
      </c>
      <c r="H449" s="16">
        <v>2910892</v>
      </c>
      <c r="I449" s="17">
        <f t="shared" si="30"/>
        <v>0</v>
      </c>
      <c r="J449" s="17">
        <v>2</v>
      </c>
      <c r="K449" s="17">
        <v>39.08</v>
      </c>
      <c r="L449" s="17">
        <v>2.23</v>
      </c>
      <c r="M449" s="17">
        <v>2.99</v>
      </c>
      <c r="N449" s="17">
        <v>38.799999999999997</v>
      </c>
      <c r="O449" s="17">
        <v>1</v>
      </c>
      <c r="P449" s="18">
        <v>4263</v>
      </c>
      <c r="Q449" s="18">
        <v>1406</v>
      </c>
      <c r="R449" s="17">
        <v>22237173</v>
      </c>
      <c r="S449" s="17">
        <v>5044</v>
      </c>
      <c r="T449" s="17">
        <v>15604</v>
      </c>
      <c r="U449" s="18">
        <v>1.52</v>
      </c>
      <c r="V449" s="18" t="s">
        <v>62</v>
      </c>
      <c r="W449" s="18" t="s">
        <v>62</v>
      </c>
      <c r="X449" s="18" t="s">
        <v>62</v>
      </c>
      <c r="Y449" s="18" t="s">
        <v>62</v>
      </c>
      <c r="Z449" s="18">
        <v>1.52</v>
      </c>
      <c r="AA449" s="19">
        <v>2.1875855044172008</v>
      </c>
      <c r="AB449" s="19">
        <v>14.73443638842941</v>
      </c>
      <c r="AC449" s="19">
        <v>3.7243523928232452</v>
      </c>
      <c r="AD449" s="19">
        <v>0.62802788237371954</v>
      </c>
      <c r="AE449" s="20">
        <f t="shared" si="31"/>
        <v>0.32322564197289932</v>
      </c>
      <c r="AF449" s="20">
        <f t="shared" si="32"/>
        <v>3.1257938750392446E-3</v>
      </c>
      <c r="AG449" s="20">
        <f t="shared" si="33"/>
        <v>0.53644264220426063</v>
      </c>
      <c r="AH449" s="20">
        <f t="shared" si="34"/>
        <v>0</v>
      </c>
      <c r="AI449" s="20">
        <f t="shared" si="34"/>
        <v>0</v>
      </c>
      <c r="AJ449" s="21">
        <v>25084212</v>
      </c>
      <c r="AK449" s="21">
        <v>242580</v>
      </c>
      <c r="AL449" s="21">
        <v>41631106</v>
      </c>
      <c r="AM449" s="21">
        <v>10647987</v>
      </c>
      <c r="AN449" s="21">
        <v>0</v>
      </c>
      <c r="AO449" s="21">
        <v>0</v>
      </c>
      <c r="AP449" s="22">
        <v>4</v>
      </c>
      <c r="AQ449" s="22">
        <v>66</v>
      </c>
      <c r="AR449" s="23">
        <v>1259226</v>
      </c>
      <c r="AS449" s="23">
        <v>861.20507999999995</v>
      </c>
      <c r="AT449" s="24">
        <v>13.312874000000001</v>
      </c>
      <c r="AU449" s="25">
        <v>114.65115</v>
      </c>
      <c r="AV449" s="26">
        <v>4</v>
      </c>
      <c r="AW449" s="26">
        <v>67</v>
      </c>
      <c r="AX449" s="26">
        <v>232078</v>
      </c>
      <c r="AY449" s="26">
        <v>5651.5805</v>
      </c>
      <c r="AZ449" s="27">
        <v>10.593897</v>
      </c>
      <c r="BA449" s="28">
        <v>598.72258999999997</v>
      </c>
      <c r="BB449" s="29">
        <v>4</v>
      </c>
      <c r="BC449" s="29">
        <v>61</v>
      </c>
      <c r="BD449" s="29">
        <v>24322</v>
      </c>
      <c r="BE449" s="29">
        <v>39522.089</v>
      </c>
      <c r="BF449" s="29">
        <v>7.5443202999999999</v>
      </c>
      <c r="BG449" s="29">
        <v>2981.6729999999998</v>
      </c>
    </row>
    <row r="450" spans="1:59" s="30" customFormat="1" x14ac:dyDescent="0.35">
      <c r="A450" s="12">
        <v>2020</v>
      </c>
      <c r="B450" s="12" t="s">
        <v>560</v>
      </c>
      <c r="C450" s="13" t="s">
        <v>561</v>
      </c>
      <c r="D450" s="14" t="s">
        <v>574</v>
      </c>
      <c r="E450" s="15">
        <v>52994.693942784084</v>
      </c>
      <c r="F450" s="15">
        <v>165793.9</v>
      </c>
      <c r="G450" s="12" t="s">
        <v>62</v>
      </c>
      <c r="H450" s="16">
        <v>3128500</v>
      </c>
      <c r="I450" s="17">
        <f t="shared" ref="I450:I513" si="35">IF(AVERAGEIFS($J$1:$J$766,$B$1:$B$766,$B450)&gt;0,0,1)</f>
        <v>1</v>
      </c>
      <c r="J450" s="17">
        <v>0</v>
      </c>
      <c r="K450" s="17">
        <v>36.130000000000003</v>
      </c>
      <c r="L450" s="17">
        <v>1.891</v>
      </c>
      <c r="M450" s="17">
        <v>2.0299999999999998</v>
      </c>
      <c r="N450" s="17">
        <v>33.270000000000003</v>
      </c>
      <c r="O450" s="17">
        <v>0</v>
      </c>
      <c r="P450" s="18">
        <v>3274</v>
      </c>
      <c r="Q450" s="18">
        <v>2488</v>
      </c>
      <c r="R450" s="17">
        <v>13480574</v>
      </c>
      <c r="S450" s="17">
        <v>1903</v>
      </c>
      <c r="T450" s="17">
        <v>9670</v>
      </c>
      <c r="U450" s="18" t="s">
        <v>62</v>
      </c>
      <c r="V450" s="18" t="s">
        <v>62</v>
      </c>
      <c r="W450" s="18" t="s">
        <v>62</v>
      </c>
      <c r="X450" s="18" t="s">
        <v>62</v>
      </c>
      <c r="Y450" s="18"/>
      <c r="Z450" s="18"/>
      <c r="AA450" s="19">
        <v>2.127327759928813</v>
      </c>
      <c r="AB450" s="19">
        <v>12.535325193609101</v>
      </c>
      <c r="AC450" s="19">
        <v>2.8422150630003218</v>
      </c>
      <c r="AD450" s="19">
        <v>0.5848556097000881</v>
      </c>
      <c r="AE450" s="20">
        <f t="shared" ref="AE450:AE513" si="36">AJ450/SUM($AJ450:$AO450)</f>
        <v>5.4494411280527942E-3</v>
      </c>
      <c r="AF450" s="20">
        <f t="shared" ref="AF450:AF513" si="37">AK450/SUM($AJ450:$AO450)</f>
        <v>6.4511341132713568E-5</v>
      </c>
      <c r="AG450" s="20">
        <f t="shared" ref="AG450:AG513" si="38">AL450/SUM($AJ450:$AO450)</f>
        <v>0.99432178441317365</v>
      </c>
      <c r="AH450" s="20">
        <f t="shared" ref="AH450:AI513" si="39">AN450/SUM($AJ450:$AO450)</f>
        <v>1.642631176408202E-4</v>
      </c>
      <c r="AI450" s="20">
        <f t="shared" si="39"/>
        <v>0</v>
      </c>
      <c r="AJ450" s="21">
        <v>2210986</v>
      </c>
      <c r="AK450" s="21">
        <v>26174</v>
      </c>
      <c r="AL450" s="21">
        <v>403423304</v>
      </c>
      <c r="AM450" s="21">
        <v>0</v>
      </c>
      <c r="AN450" s="21">
        <v>66646</v>
      </c>
      <c r="AO450" s="21">
        <v>0</v>
      </c>
      <c r="AP450" s="22">
        <v>1</v>
      </c>
      <c r="AQ450" s="22">
        <v>1</v>
      </c>
      <c r="AR450" s="23">
        <v>1226566</v>
      </c>
      <c r="AS450" s="23">
        <v>973.01511000000005</v>
      </c>
      <c r="AT450" s="24">
        <v>11.342268000000001</v>
      </c>
      <c r="AU450" s="25">
        <v>110.36198</v>
      </c>
      <c r="AV450" s="26">
        <v>2</v>
      </c>
      <c r="AW450" s="26">
        <v>11</v>
      </c>
      <c r="AX450" s="26">
        <v>169743</v>
      </c>
      <c r="AY450" s="26">
        <v>5883.2764999999999</v>
      </c>
      <c r="AZ450" s="27">
        <v>7.4476123000000003</v>
      </c>
      <c r="BA450" s="28">
        <v>438.16363000000001</v>
      </c>
      <c r="BB450" s="29">
        <v>2</v>
      </c>
      <c r="BC450" s="29">
        <v>9</v>
      </c>
      <c r="BD450" s="29">
        <v>3316</v>
      </c>
      <c r="BE450" s="29">
        <v>299673.09999999998</v>
      </c>
      <c r="BF450" s="29">
        <v>5.6127077999999999</v>
      </c>
      <c r="BG450" s="29">
        <v>16819.775000000001</v>
      </c>
    </row>
    <row r="451" spans="1:59" s="30" customFormat="1" x14ac:dyDescent="0.35">
      <c r="A451" s="12">
        <v>2016</v>
      </c>
      <c r="B451" s="12" t="s">
        <v>567</v>
      </c>
      <c r="C451" s="13" t="s">
        <v>568</v>
      </c>
      <c r="D451" s="14" t="s">
        <v>575</v>
      </c>
      <c r="E451" s="15">
        <v>56520.76895904087</v>
      </c>
      <c r="F451" s="15">
        <v>164643.70000000001</v>
      </c>
      <c r="G451" s="12">
        <v>4</v>
      </c>
      <c r="H451" s="16">
        <v>2912977</v>
      </c>
      <c r="I451" s="17">
        <f t="shared" si="35"/>
        <v>0</v>
      </c>
      <c r="J451" s="17">
        <v>1</v>
      </c>
      <c r="K451" s="17">
        <v>40.39</v>
      </c>
      <c r="L451" s="17">
        <v>1.702</v>
      </c>
      <c r="M451" s="17">
        <v>2.52</v>
      </c>
      <c r="N451" s="17">
        <v>42.43</v>
      </c>
      <c r="O451" s="17">
        <v>1</v>
      </c>
      <c r="P451" s="18">
        <v>4223</v>
      </c>
      <c r="Q451" s="18">
        <v>1635</v>
      </c>
      <c r="R451" s="17">
        <v>25762154</v>
      </c>
      <c r="S451" s="17">
        <v>6476</v>
      </c>
      <c r="T451" s="17">
        <v>17248</v>
      </c>
      <c r="U451" s="18" t="s">
        <v>62</v>
      </c>
      <c r="V451" s="18" t="s">
        <v>62</v>
      </c>
      <c r="W451" s="18" t="s">
        <v>62</v>
      </c>
      <c r="X451" s="18" t="s">
        <v>62</v>
      </c>
      <c r="Y451" s="18" t="s">
        <v>62</v>
      </c>
      <c r="Z451" s="18"/>
      <c r="AA451" s="19">
        <v>2.2143440282408582</v>
      </c>
      <c r="AB451" s="19">
        <v>11.309272049594229</v>
      </c>
      <c r="AC451" s="19">
        <v>3.2924726584307722</v>
      </c>
      <c r="AD451" s="19">
        <v>0.65636700530415037</v>
      </c>
      <c r="AE451" s="20">
        <f t="shared" si="36"/>
        <v>0.36969689612065521</v>
      </c>
      <c r="AF451" s="20">
        <f t="shared" si="37"/>
        <v>1.6781712834667358E-3</v>
      </c>
      <c r="AG451" s="20">
        <f t="shared" si="38"/>
        <v>0.52412836928101558</v>
      </c>
      <c r="AH451" s="20">
        <f t="shared" si="39"/>
        <v>0</v>
      </c>
      <c r="AI451" s="20">
        <f t="shared" si="39"/>
        <v>0</v>
      </c>
      <c r="AJ451" s="21">
        <v>29173554</v>
      </c>
      <c r="AK451" s="21">
        <v>132428</v>
      </c>
      <c r="AL451" s="21">
        <v>41360064</v>
      </c>
      <c r="AM451" s="21">
        <v>8246042</v>
      </c>
      <c r="AN451" s="21">
        <v>0</v>
      </c>
      <c r="AO451" s="21">
        <v>0</v>
      </c>
      <c r="AP451" s="22">
        <v>4</v>
      </c>
      <c r="AQ451" s="22">
        <v>68</v>
      </c>
      <c r="AR451" s="23">
        <v>1252846</v>
      </c>
      <c r="AS451" s="23">
        <v>898.56979999999999</v>
      </c>
      <c r="AT451" s="24">
        <v>13.059011</v>
      </c>
      <c r="AU451" s="25">
        <v>117.34433</v>
      </c>
      <c r="AV451" s="26">
        <v>4</v>
      </c>
      <c r="AW451" s="26">
        <v>68</v>
      </c>
      <c r="AX451" s="26">
        <v>232926</v>
      </c>
      <c r="AY451" s="26">
        <v>5683.9912000000004</v>
      </c>
      <c r="AZ451" s="27">
        <v>10.472015000000001</v>
      </c>
      <c r="BA451" s="28">
        <v>595.22842000000003</v>
      </c>
      <c r="BB451" s="29">
        <v>4</v>
      </c>
      <c r="BC451" s="29">
        <v>62</v>
      </c>
      <c r="BD451" s="29">
        <v>23729</v>
      </c>
      <c r="BE451" s="29">
        <v>40082.974999999999</v>
      </c>
      <c r="BF451" s="29">
        <v>7.4876040000000001</v>
      </c>
      <c r="BG451" s="29">
        <v>3001.2543999999998</v>
      </c>
    </row>
    <row r="452" spans="1:59" s="30" customFormat="1" x14ac:dyDescent="0.35">
      <c r="A452" s="12">
        <v>2010</v>
      </c>
      <c r="B452" s="12" t="s">
        <v>533</v>
      </c>
      <c r="C452" s="13" t="s">
        <v>534</v>
      </c>
      <c r="D452" s="14" t="s">
        <v>576</v>
      </c>
      <c r="E452" s="15">
        <v>52967.121287759124</v>
      </c>
      <c r="F452" s="15">
        <v>161593.1</v>
      </c>
      <c r="G452" s="12">
        <v>6</v>
      </c>
      <c r="H452" s="16">
        <v>3050819</v>
      </c>
      <c r="I452" s="17">
        <f t="shared" si="35"/>
        <v>0</v>
      </c>
      <c r="J452" s="17">
        <v>0</v>
      </c>
      <c r="K452" s="17">
        <v>44.27</v>
      </c>
      <c r="L452" s="17">
        <v>2.7050000000000001</v>
      </c>
      <c r="M452" s="17">
        <v>4.37</v>
      </c>
      <c r="N452" s="17">
        <v>49.29</v>
      </c>
      <c r="O452" s="17">
        <v>0</v>
      </c>
      <c r="P452" s="18">
        <v>6960</v>
      </c>
      <c r="Q452" s="18">
        <v>950</v>
      </c>
      <c r="R452" s="17">
        <v>47211320</v>
      </c>
      <c r="S452" s="17">
        <v>107935</v>
      </c>
      <c r="T452" s="17">
        <v>49963</v>
      </c>
      <c r="U452" s="18">
        <v>1.42</v>
      </c>
      <c r="V452" s="18">
        <v>1.33</v>
      </c>
      <c r="W452" s="18">
        <v>16.559999999999999</v>
      </c>
      <c r="X452" s="18" t="s">
        <v>62</v>
      </c>
      <c r="Y452" s="18" t="s">
        <v>62</v>
      </c>
      <c r="Z452" s="18">
        <v>1.42</v>
      </c>
      <c r="AA452" s="19">
        <v>1.33</v>
      </c>
      <c r="AB452" s="19">
        <v>16.559999999999999</v>
      </c>
      <c r="AC452" s="19">
        <v>4.9924248044436963</v>
      </c>
      <c r="AD452" s="19">
        <v>0.70992248279802228</v>
      </c>
      <c r="AE452" s="20">
        <f t="shared" si="36"/>
        <v>0.62715331365331517</v>
      </c>
      <c r="AF452" s="20">
        <f t="shared" si="37"/>
        <v>7.9639188886077555E-3</v>
      </c>
      <c r="AG452" s="20">
        <f t="shared" si="38"/>
        <v>0.31035522878694921</v>
      </c>
      <c r="AH452" s="20">
        <f t="shared" si="39"/>
        <v>0</v>
      </c>
      <c r="AI452" s="20">
        <f t="shared" si="39"/>
        <v>0</v>
      </c>
      <c r="AJ452" s="21">
        <v>51189430</v>
      </c>
      <c r="AK452" s="21">
        <v>650030</v>
      </c>
      <c r="AL452" s="21">
        <v>25331776</v>
      </c>
      <c r="AM452" s="21">
        <v>4450640</v>
      </c>
      <c r="AN452" s="21">
        <v>0</v>
      </c>
      <c r="AO452" s="21">
        <v>0</v>
      </c>
      <c r="AP452" s="22">
        <v>3</v>
      </c>
      <c r="AQ452" s="22">
        <v>182</v>
      </c>
      <c r="AR452" s="23">
        <v>1327896</v>
      </c>
      <c r="AS452" s="23">
        <v>913</v>
      </c>
      <c r="AT452" s="24">
        <v>10.42</v>
      </c>
      <c r="AU452" s="31">
        <v>95.19</v>
      </c>
      <c r="AV452" s="26">
        <v>3</v>
      </c>
      <c r="AW452" s="26">
        <v>177</v>
      </c>
      <c r="AX452" s="26">
        <v>217704</v>
      </c>
      <c r="AY452" s="26">
        <v>4603</v>
      </c>
      <c r="AZ452" s="27">
        <v>7.91</v>
      </c>
      <c r="BA452" s="28">
        <v>364.23</v>
      </c>
      <c r="BB452" s="29">
        <v>3</v>
      </c>
      <c r="BC452" s="29">
        <v>108</v>
      </c>
      <c r="BD452" s="29">
        <v>6555</v>
      </c>
      <c r="BE452" s="29">
        <v>239831</v>
      </c>
      <c r="BF452" s="29">
        <v>5.36</v>
      </c>
      <c r="BG452" s="29">
        <v>12857.15</v>
      </c>
    </row>
    <row r="453" spans="1:59" s="30" customFormat="1" x14ac:dyDescent="0.35">
      <c r="A453" s="12">
        <v>2011</v>
      </c>
      <c r="B453" s="12" t="s">
        <v>533</v>
      </c>
      <c r="C453" s="13" t="s">
        <v>534</v>
      </c>
      <c r="D453" s="14" t="s">
        <v>577</v>
      </c>
      <c r="E453" s="15">
        <v>53658.7982412778</v>
      </c>
      <c r="F453" s="15">
        <v>164559.29999999999</v>
      </c>
      <c r="G453" s="12">
        <v>5.5</v>
      </c>
      <c r="H453" s="16">
        <v>3066772</v>
      </c>
      <c r="I453" s="17">
        <f t="shared" si="35"/>
        <v>0</v>
      </c>
      <c r="J453" s="17">
        <v>0</v>
      </c>
      <c r="K453" s="17">
        <v>45.02</v>
      </c>
      <c r="L453" s="17">
        <v>3.4670000000000001</v>
      </c>
      <c r="M453" s="17">
        <v>4</v>
      </c>
      <c r="N453" s="17">
        <v>55.64</v>
      </c>
      <c r="O453" s="17">
        <v>0</v>
      </c>
      <c r="P453" s="18">
        <v>6821</v>
      </c>
      <c r="Q453" s="18">
        <v>894</v>
      </c>
      <c r="R453" s="17">
        <v>43878873</v>
      </c>
      <c r="S453" s="17">
        <v>101233</v>
      </c>
      <c r="T453" s="17">
        <v>44201</v>
      </c>
      <c r="U453" s="18">
        <v>1.48</v>
      </c>
      <c r="V453" s="18">
        <v>1.43</v>
      </c>
      <c r="W453" s="18">
        <v>22.91</v>
      </c>
      <c r="X453" s="18">
        <v>5.44</v>
      </c>
      <c r="Y453" s="18">
        <v>0.7</v>
      </c>
      <c r="Z453" s="18">
        <v>1.48</v>
      </c>
      <c r="AA453" s="19">
        <v>1.43</v>
      </c>
      <c r="AB453" s="19">
        <v>22.91</v>
      </c>
      <c r="AC453" s="19">
        <v>5.44</v>
      </c>
      <c r="AD453" s="19">
        <v>0.7</v>
      </c>
      <c r="AE453" s="20">
        <f t="shared" si="36"/>
        <v>0.64645320067214507</v>
      </c>
      <c r="AF453" s="20">
        <f t="shared" si="37"/>
        <v>8.2562477499494493E-3</v>
      </c>
      <c r="AG453" s="20">
        <f t="shared" si="38"/>
        <v>0.2736648459428937</v>
      </c>
      <c r="AH453" s="20">
        <f t="shared" si="39"/>
        <v>0</v>
      </c>
      <c r="AI453" s="20">
        <f t="shared" si="39"/>
        <v>0</v>
      </c>
      <c r="AJ453" s="21">
        <v>47069714</v>
      </c>
      <c r="AK453" s="21">
        <v>601156</v>
      </c>
      <c r="AL453" s="21">
        <v>19926154</v>
      </c>
      <c r="AM453" s="21">
        <v>5215229</v>
      </c>
      <c r="AN453" s="21">
        <v>0</v>
      </c>
      <c r="AO453" s="21">
        <v>0</v>
      </c>
      <c r="AP453" s="22">
        <v>3</v>
      </c>
      <c r="AQ453" s="22">
        <v>182</v>
      </c>
      <c r="AR453" s="23">
        <v>1329905</v>
      </c>
      <c r="AS453" s="23">
        <v>898</v>
      </c>
      <c r="AT453" s="24">
        <v>10.46</v>
      </c>
      <c r="AU453" s="25">
        <v>93.94</v>
      </c>
      <c r="AV453" s="26">
        <v>3</v>
      </c>
      <c r="AW453" s="26">
        <v>178</v>
      </c>
      <c r="AX453" s="26">
        <v>219229</v>
      </c>
      <c r="AY453" s="26">
        <v>4595</v>
      </c>
      <c r="AZ453" s="27">
        <v>7.85</v>
      </c>
      <c r="BA453" s="28">
        <v>360.85</v>
      </c>
      <c r="BB453" s="29">
        <v>3</v>
      </c>
      <c r="BC453" s="29">
        <v>108</v>
      </c>
      <c r="BD453" s="29">
        <v>7378</v>
      </c>
      <c r="BE453" s="29">
        <v>217315</v>
      </c>
      <c r="BF453" s="29">
        <v>5.21</v>
      </c>
      <c r="BG453" s="29">
        <v>11326.86</v>
      </c>
    </row>
    <row r="454" spans="1:59" s="30" customFormat="1" x14ac:dyDescent="0.35">
      <c r="A454" s="12">
        <v>2010</v>
      </c>
      <c r="B454" s="12" t="s">
        <v>510</v>
      </c>
      <c r="C454" s="13" t="s">
        <v>511</v>
      </c>
      <c r="D454" s="14" t="s">
        <v>578</v>
      </c>
      <c r="E454" s="15">
        <v>42044.098771972655</v>
      </c>
      <c r="F454" s="15">
        <v>158086.39999999999</v>
      </c>
      <c r="G454" s="12">
        <v>6.8</v>
      </c>
      <c r="H454" s="16">
        <v>3760014</v>
      </c>
      <c r="I454" s="17">
        <f t="shared" si="35"/>
        <v>0</v>
      </c>
      <c r="J454" s="17">
        <v>0</v>
      </c>
      <c r="K454" s="17">
        <v>44.27</v>
      </c>
      <c r="L454" s="17">
        <v>2.7050000000000001</v>
      </c>
      <c r="M454" s="17">
        <v>4.37</v>
      </c>
      <c r="N454" s="17">
        <v>49.29</v>
      </c>
      <c r="O454" s="17">
        <v>1</v>
      </c>
      <c r="P454" s="18">
        <v>3777</v>
      </c>
      <c r="Q454" s="18">
        <v>2176</v>
      </c>
      <c r="R454" s="17">
        <v>49535558</v>
      </c>
      <c r="S454" s="17">
        <v>84805</v>
      </c>
      <c r="T454" s="17">
        <v>71029</v>
      </c>
      <c r="U454" s="18" t="s">
        <v>62</v>
      </c>
      <c r="V454" s="18">
        <v>1.71</v>
      </c>
      <c r="W454" s="18" t="s">
        <v>62</v>
      </c>
      <c r="X454" s="18" t="s">
        <v>62</v>
      </c>
      <c r="Y454" s="18" t="s">
        <v>62</v>
      </c>
      <c r="Z454" s="18"/>
      <c r="AA454" s="19">
        <v>1.71</v>
      </c>
      <c r="AB454" s="19">
        <v>17.815786882646659</v>
      </c>
      <c r="AC454" s="19">
        <v>4.9924248044436963</v>
      </c>
      <c r="AD454" s="19">
        <v>0.70992248279802228</v>
      </c>
      <c r="AE454" s="20">
        <f t="shared" si="36"/>
        <v>6.3285117463321536E-2</v>
      </c>
      <c r="AF454" s="20">
        <f t="shared" si="37"/>
        <v>9.2068966337298334E-5</v>
      </c>
      <c r="AG454" s="20">
        <f t="shared" si="38"/>
        <v>0.93662281357034116</v>
      </c>
      <c r="AH454" s="20">
        <f t="shared" si="39"/>
        <v>0</v>
      </c>
      <c r="AI454" s="20">
        <f t="shared" si="39"/>
        <v>0</v>
      </c>
      <c r="AJ454" s="21">
        <v>39118024</v>
      </c>
      <c r="AK454" s="21">
        <v>56910</v>
      </c>
      <c r="AL454" s="21">
        <v>578948656</v>
      </c>
      <c r="AM454" s="21">
        <v>0</v>
      </c>
      <c r="AN454" s="21">
        <v>0</v>
      </c>
      <c r="AO454" s="21">
        <v>0</v>
      </c>
      <c r="AP454" s="22">
        <v>3</v>
      </c>
      <c r="AQ454" s="22">
        <v>95</v>
      </c>
      <c r="AR454" s="23">
        <v>1660653</v>
      </c>
      <c r="AS454" s="23">
        <v>1189</v>
      </c>
      <c r="AT454" s="24">
        <v>9.14</v>
      </c>
      <c r="AU454" s="31">
        <v>108.61</v>
      </c>
      <c r="AV454" s="26">
        <v>3</v>
      </c>
      <c r="AW454" s="26">
        <v>97</v>
      </c>
      <c r="AX454" s="26">
        <v>261932</v>
      </c>
      <c r="AY454" s="26">
        <v>6046</v>
      </c>
      <c r="AZ454" s="27">
        <v>7.45</v>
      </c>
      <c r="BA454" s="28">
        <v>450.19</v>
      </c>
      <c r="BB454" s="29">
        <v>3</v>
      </c>
      <c r="BC454" s="29">
        <v>63</v>
      </c>
      <c r="BD454" s="29">
        <v>18356</v>
      </c>
      <c r="BE454" s="29">
        <v>68788</v>
      </c>
      <c r="BF454" s="29">
        <v>5.35</v>
      </c>
      <c r="BG454" s="29">
        <v>3680.85</v>
      </c>
    </row>
    <row r="455" spans="1:59" s="30" customFormat="1" x14ac:dyDescent="0.35">
      <c r="A455" s="12">
        <v>2011</v>
      </c>
      <c r="B455" s="12" t="s">
        <v>510</v>
      </c>
      <c r="C455" s="13" t="s">
        <v>511</v>
      </c>
      <c r="D455" s="14" t="s">
        <v>579</v>
      </c>
      <c r="E455" s="15">
        <v>43248.063251288528</v>
      </c>
      <c r="F455" s="15">
        <v>163859.29999999999</v>
      </c>
      <c r="G455" s="12">
        <v>5.9</v>
      </c>
      <c r="H455" s="16">
        <v>3788824</v>
      </c>
      <c r="I455" s="17">
        <f t="shared" si="35"/>
        <v>0</v>
      </c>
      <c r="J455" s="17">
        <v>0</v>
      </c>
      <c r="K455" s="17">
        <v>45.02</v>
      </c>
      <c r="L455" s="17">
        <v>3.4670000000000001</v>
      </c>
      <c r="M455" s="17">
        <v>4</v>
      </c>
      <c r="N455" s="17">
        <v>55.64</v>
      </c>
      <c r="O455" s="17">
        <v>1</v>
      </c>
      <c r="P455" s="18">
        <v>3595</v>
      </c>
      <c r="Q455" s="18">
        <v>2480</v>
      </c>
      <c r="R455" s="17">
        <v>51363938</v>
      </c>
      <c r="S455" s="17">
        <v>89917</v>
      </c>
      <c r="T455" s="17">
        <v>76729</v>
      </c>
      <c r="U455" s="18">
        <v>2.91</v>
      </c>
      <c r="V455" s="18">
        <v>1.76</v>
      </c>
      <c r="W455" s="18" t="s">
        <v>62</v>
      </c>
      <c r="X455" s="18">
        <v>4.45</v>
      </c>
      <c r="Y455" s="18"/>
      <c r="Z455" s="18">
        <v>2.91</v>
      </c>
      <c r="AA455" s="19">
        <v>1.76</v>
      </c>
      <c r="AB455" s="19">
        <v>22.758921780738341</v>
      </c>
      <c r="AC455" s="19">
        <v>4.45</v>
      </c>
      <c r="AD455" s="19">
        <v>0.75949643062398253</v>
      </c>
      <c r="AE455" s="20">
        <f t="shared" si="36"/>
        <v>7.5119859512154649E-2</v>
      </c>
      <c r="AF455" s="20">
        <f t="shared" si="37"/>
        <v>1.0720891285420433E-4</v>
      </c>
      <c r="AG455" s="20">
        <f t="shared" si="38"/>
        <v>0.92477293157499119</v>
      </c>
      <c r="AH455" s="20">
        <f t="shared" si="39"/>
        <v>0</v>
      </c>
      <c r="AI455" s="20">
        <f t="shared" si="39"/>
        <v>0</v>
      </c>
      <c r="AJ455" s="21">
        <v>42994136</v>
      </c>
      <c r="AK455" s="21">
        <v>61360</v>
      </c>
      <c r="AL455" s="21">
        <v>529284978</v>
      </c>
      <c r="AM455" s="21">
        <v>0</v>
      </c>
      <c r="AN455" s="21">
        <v>0</v>
      </c>
      <c r="AO455" s="21">
        <v>0</v>
      </c>
      <c r="AP455" s="22">
        <v>3</v>
      </c>
      <c r="AQ455" s="22">
        <v>95</v>
      </c>
      <c r="AR455" s="23">
        <v>1667223</v>
      </c>
      <c r="AS455" s="23">
        <v>1221</v>
      </c>
      <c r="AT455" s="24">
        <v>9.4700000000000006</v>
      </c>
      <c r="AU455" s="25">
        <v>115.61</v>
      </c>
      <c r="AV455" s="26">
        <v>3</v>
      </c>
      <c r="AW455" s="26">
        <v>94</v>
      </c>
      <c r="AX455" s="26">
        <v>264782</v>
      </c>
      <c r="AY455" s="26">
        <v>6173</v>
      </c>
      <c r="AZ455" s="27">
        <v>7.6</v>
      </c>
      <c r="BA455" s="28">
        <v>468.9</v>
      </c>
      <c r="BB455" s="29">
        <v>3</v>
      </c>
      <c r="BC455" s="29">
        <v>64</v>
      </c>
      <c r="BD455" s="29">
        <v>18242</v>
      </c>
      <c r="BE455" s="29">
        <v>72218</v>
      </c>
      <c r="BF455" s="29">
        <v>5.46</v>
      </c>
      <c r="BG455" s="29">
        <v>3943.34</v>
      </c>
    </row>
    <row r="456" spans="1:59" s="30" customFormat="1" x14ac:dyDescent="0.35">
      <c r="A456" s="12">
        <v>2017</v>
      </c>
      <c r="B456" s="12" t="s">
        <v>560</v>
      </c>
      <c r="C456" s="13" t="s">
        <v>561</v>
      </c>
      <c r="D456" s="14" t="s">
        <v>580</v>
      </c>
      <c r="E456" s="15">
        <v>54910.421833473134</v>
      </c>
      <c r="F456" s="15">
        <v>163199.1</v>
      </c>
      <c r="G456" s="12">
        <v>5.0999999999999996</v>
      </c>
      <c r="H456" s="16">
        <v>2972097</v>
      </c>
      <c r="I456" s="17">
        <f t="shared" si="35"/>
        <v>1</v>
      </c>
      <c r="J456" s="17">
        <v>0</v>
      </c>
      <c r="K456" s="17">
        <v>39.08</v>
      </c>
      <c r="L456" s="17">
        <v>2.23</v>
      </c>
      <c r="M456" s="17">
        <v>2.99</v>
      </c>
      <c r="N456" s="17">
        <v>38.799999999999997</v>
      </c>
      <c r="O456" s="17">
        <v>0</v>
      </c>
      <c r="P456" s="18">
        <v>3101</v>
      </c>
      <c r="Q456" s="18">
        <v>2312</v>
      </c>
      <c r="R456" s="17">
        <v>13167197</v>
      </c>
      <c r="S456" s="17">
        <v>1778</v>
      </c>
      <c r="T456" s="17">
        <v>8737</v>
      </c>
      <c r="U456" s="18" t="s">
        <v>62</v>
      </c>
      <c r="V456" s="18" t="s">
        <v>62</v>
      </c>
      <c r="W456" s="18" t="s">
        <v>62</v>
      </c>
      <c r="X456" s="18">
        <v>3.38</v>
      </c>
      <c r="Y456" s="18"/>
      <c r="Z456" s="18"/>
      <c r="AA456" s="19">
        <v>2.1875855044172008</v>
      </c>
      <c r="AB456" s="19">
        <v>14.73443638842941</v>
      </c>
      <c r="AC456" s="19">
        <v>3.38</v>
      </c>
      <c r="AD456" s="19">
        <v>0.62802788237371954</v>
      </c>
      <c r="AE456" s="20">
        <f t="shared" si="36"/>
        <v>5.5839479462065538E-3</v>
      </c>
      <c r="AF456" s="20">
        <f t="shared" si="37"/>
        <v>9.5212161200784759E-5</v>
      </c>
      <c r="AG456" s="20">
        <f t="shared" si="38"/>
        <v>0.99416648911084704</v>
      </c>
      <c r="AH456" s="20">
        <f t="shared" si="39"/>
        <v>1.5435078174563823E-4</v>
      </c>
      <c r="AI456" s="20">
        <f t="shared" si="39"/>
        <v>0</v>
      </c>
      <c r="AJ456" s="21">
        <v>2194352</v>
      </c>
      <c r="AK456" s="21">
        <v>37416</v>
      </c>
      <c r="AL456" s="21">
        <v>390682586</v>
      </c>
      <c r="AM456" s="21">
        <v>0</v>
      </c>
      <c r="AN456" s="21">
        <v>60656</v>
      </c>
      <c r="AO456" s="21">
        <v>0</v>
      </c>
      <c r="AP456" s="22">
        <v>2</v>
      </c>
      <c r="AQ456" s="22">
        <v>12</v>
      </c>
      <c r="AR456" s="23">
        <v>1263101</v>
      </c>
      <c r="AS456" s="23">
        <v>853.50729000000001</v>
      </c>
      <c r="AT456" s="24">
        <v>11.985179</v>
      </c>
      <c r="AU456" s="25">
        <v>102.29438</v>
      </c>
      <c r="AV456" s="26">
        <v>2</v>
      </c>
      <c r="AW456" s="26">
        <v>13</v>
      </c>
      <c r="AX456" s="26">
        <v>163356</v>
      </c>
      <c r="AY456" s="26">
        <v>5674.0875999999998</v>
      </c>
      <c r="AZ456" s="27">
        <v>7.9633769000000001</v>
      </c>
      <c r="BA456" s="28">
        <v>451.84897999999998</v>
      </c>
      <c r="BB456" s="29">
        <v>2</v>
      </c>
      <c r="BC456" s="29">
        <v>12</v>
      </c>
      <c r="BD456" s="29">
        <v>3447</v>
      </c>
      <c r="BE456" s="29">
        <v>304360.05</v>
      </c>
      <c r="BF456" s="29">
        <v>6.1534309</v>
      </c>
      <c r="BG456" s="29">
        <v>18728.584999999999</v>
      </c>
    </row>
    <row r="457" spans="1:59" s="30" customFormat="1" x14ac:dyDescent="0.35">
      <c r="A457" s="17">
        <v>2007</v>
      </c>
      <c r="B457" s="32" t="s">
        <v>533</v>
      </c>
      <c r="C457" s="13" t="s">
        <v>534</v>
      </c>
      <c r="D457" s="14" t="s">
        <v>581</v>
      </c>
      <c r="E457" s="15">
        <v>54293.627792900268</v>
      </c>
      <c r="F457" s="15">
        <v>162838.1</v>
      </c>
      <c r="G457" s="17">
        <v>3.7</v>
      </c>
      <c r="H457" s="16">
        <v>2999212</v>
      </c>
      <c r="I457" s="17">
        <f t="shared" si="35"/>
        <v>0</v>
      </c>
      <c r="J457" s="17">
        <v>0</v>
      </c>
      <c r="K457" s="17" t="s">
        <v>62</v>
      </c>
      <c r="L457" s="17">
        <v>2.286</v>
      </c>
      <c r="M457" s="17">
        <v>6.97</v>
      </c>
      <c r="N457" s="17">
        <v>32.78</v>
      </c>
      <c r="O457" s="17">
        <v>0</v>
      </c>
      <c r="P457" s="18">
        <v>6744</v>
      </c>
      <c r="Q457" s="18">
        <v>981</v>
      </c>
      <c r="R457" s="17">
        <v>44578702</v>
      </c>
      <c r="S457" s="17">
        <v>135643</v>
      </c>
      <c r="T457" s="17">
        <v>58231</v>
      </c>
      <c r="U457" s="18" t="s">
        <v>62</v>
      </c>
      <c r="V457" s="18">
        <v>1.06</v>
      </c>
      <c r="W457" s="18">
        <v>17.45</v>
      </c>
      <c r="X457" s="18" t="s">
        <v>62</v>
      </c>
      <c r="Y457" s="18" t="s">
        <v>62</v>
      </c>
      <c r="Z457" s="18"/>
      <c r="AA457" s="19">
        <v>1.06</v>
      </c>
      <c r="AB457" s="19">
        <v>17.45</v>
      </c>
      <c r="AC457" s="19">
        <v>7.3815467393807772</v>
      </c>
      <c r="AD457" s="19">
        <v>0.58103021845052572</v>
      </c>
      <c r="AE457" s="20">
        <f t="shared" si="36"/>
        <v>0.44769276687299031</v>
      </c>
      <c r="AF457" s="20">
        <f t="shared" si="37"/>
        <v>1.349519883340297E-2</v>
      </c>
      <c r="AG457" s="20">
        <f t="shared" si="38"/>
        <v>0.49568419015956094</v>
      </c>
      <c r="AH457" s="20">
        <f t="shared" si="39"/>
        <v>0</v>
      </c>
      <c r="AI457" s="20">
        <f t="shared" si="39"/>
        <v>0</v>
      </c>
      <c r="AJ457" s="21">
        <v>46908620</v>
      </c>
      <c r="AK457" s="21">
        <v>1414008</v>
      </c>
      <c r="AL457" s="21">
        <v>51937094</v>
      </c>
      <c r="AM457" s="21">
        <v>4518875</v>
      </c>
      <c r="AN457" s="21">
        <v>0</v>
      </c>
      <c r="AO457" s="21">
        <v>0</v>
      </c>
      <c r="AP457" s="23">
        <v>3</v>
      </c>
      <c r="AQ457" s="23">
        <v>183</v>
      </c>
      <c r="AR457" s="23">
        <v>1323176</v>
      </c>
      <c r="AS457" s="23">
        <v>886</v>
      </c>
      <c r="AT457" s="24">
        <v>9.446090050764079</v>
      </c>
      <c r="AU457" s="25">
        <v>83.65</v>
      </c>
      <c r="AV457" s="26">
        <v>3</v>
      </c>
      <c r="AW457" s="26">
        <v>177</v>
      </c>
      <c r="AX457" s="26">
        <v>209108</v>
      </c>
      <c r="AY457" s="26">
        <v>4816</v>
      </c>
      <c r="AZ457" s="27">
        <v>7.1058588826277198</v>
      </c>
      <c r="BA457" s="28">
        <v>342.21</v>
      </c>
      <c r="BB457" s="29">
        <v>3</v>
      </c>
      <c r="BC457" s="29">
        <v>105</v>
      </c>
      <c r="BD457" s="29">
        <v>5941</v>
      </c>
      <c r="BE457" s="29">
        <v>268261</v>
      </c>
      <c r="BF457" s="29">
        <v>4.7376774753873701</v>
      </c>
      <c r="BG457" s="29">
        <v>12709.32</v>
      </c>
    </row>
    <row r="458" spans="1:59" s="30" customFormat="1" x14ac:dyDescent="0.35">
      <c r="A458" s="12">
        <v>2016</v>
      </c>
      <c r="B458" s="12" t="s">
        <v>518</v>
      </c>
      <c r="C458" s="13" t="s">
        <v>519</v>
      </c>
      <c r="D458" s="14" t="s">
        <v>582</v>
      </c>
      <c r="E458" s="15">
        <v>53388.742875481934</v>
      </c>
      <c r="F458" s="15">
        <v>162528.20000000001</v>
      </c>
      <c r="G458" s="12">
        <v>3.4</v>
      </c>
      <c r="H458" s="16">
        <v>3044241</v>
      </c>
      <c r="I458" s="17">
        <f t="shared" si="35"/>
        <v>0</v>
      </c>
      <c r="J458" s="17">
        <v>1</v>
      </c>
      <c r="K458" s="17">
        <v>40.39</v>
      </c>
      <c r="L458" s="17">
        <v>1.702</v>
      </c>
      <c r="M458" s="17">
        <v>2.52</v>
      </c>
      <c r="N458" s="17">
        <v>42.43</v>
      </c>
      <c r="O458" s="17">
        <v>0</v>
      </c>
      <c r="P458" s="18">
        <v>6549</v>
      </c>
      <c r="Q458" s="18">
        <v>596</v>
      </c>
      <c r="R458" s="17">
        <v>28244970</v>
      </c>
      <c r="S458" s="17">
        <v>11212</v>
      </c>
      <c r="T458" s="17">
        <v>33066</v>
      </c>
      <c r="U458" s="18" t="s">
        <v>62</v>
      </c>
      <c r="V458" s="18">
        <v>1.94</v>
      </c>
      <c r="W458" s="18" t="s">
        <v>62</v>
      </c>
      <c r="X458" s="18" t="s">
        <v>62</v>
      </c>
      <c r="Y458" s="18"/>
      <c r="Z458" s="18"/>
      <c r="AA458" s="19">
        <v>1.94</v>
      </c>
      <c r="AB458" s="19">
        <v>11.309272049594229</v>
      </c>
      <c r="AC458" s="19">
        <v>3.2924726584307722</v>
      </c>
      <c r="AD458" s="19">
        <v>0.65636700530415037</v>
      </c>
      <c r="AE458" s="20">
        <f t="shared" si="36"/>
        <v>0.15610376436963327</v>
      </c>
      <c r="AF458" s="20">
        <f t="shared" si="37"/>
        <v>7.040046462525114E-4</v>
      </c>
      <c r="AG458" s="20">
        <f t="shared" si="38"/>
        <v>0.84312630760329732</v>
      </c>
      <c r="AH458" s="20">
        <f t="shared" si="39"/>
        <v>5.7816089491534893E-5</v>
      </c>
      <c r="AI458" s="20">
        <f t="shared" si="39"/>
        <v>8.1072913253732087E-6</v>
      </c>
      <c r="AJ458" s="21">
        <v>24183950</v>
      </c>
      <c r="AK458" s="21">
        <v>109066</v>
      </c>
      <c r="AL458" s="21">
        <v>130619044</v>
      </c>
      <c r="AM458" s="21">
        <v>0</v>
      </c>
      <c r="AN458" s="21">
        <v>8957</v>
      </c>
      <c r="AO458" s="21">
        <v>1256</v>
      </c>
      <c r="AP458" s="22">
        <v>1</v>
      </c>
      <c r="AQ458" s="22">
        <v>28</v>
      </c>
      <c r="AR458" s="23">
        <v>1041823</v>
      </c>
      <c r="AS458" s="23">
        <v>749.53998999999999</v>
      </c>
      <c r="AT458" s="24">
        <v>11.016757</v>
      </c>
      <c r="AU458" s="25">
        <v>82.574999000000005</v>
      </c>
      <c r="AV458" s="26">
        <v>1</v>
      </c>
      <c r="AW458" s="26">
        <v>27</v>
      </c>
      <c r="AX458" s="26">
        <v>124540</v>
      </c>
      <c r="AY458" s="26">
        <v>7738.6863999999996</v>
      </c>
      <c r="AZ458" s="27">
        <v>8.7545670999999992</v>
      </c>
      <c r="BA458" s="28">
        <v>677.48848999999996</v>
      </c>
      <c r="BB458" s="29">
        <v>1</v>
      </c>
      <c r="BC458" s="29">
        <v>23</v>
      </c>
      <c r="BD458" s="29">
        <v>9570</v>
      </c>
      <c r="BE458" s="29">
        <v>79998.179999999993</v>
      </c>
      <c r="BF458" s="29">
        <v>6.3269007000000004</v>
      </c>
      <c r="BG458" s="29">
        <v>5061.4053999999996</v>
      </c>
    </row>
    <row r="459" spans="1:59" s="30" customFormat="1" x14ac:dyDescent="0.35">
      <c r="A459" s="17">
        <v>2008</v>
      </c>
      <c r="B459" s="32" t="s">
        <v>533</v>
      </c>
      <c r="C459" s="13" t="s">
        <v>534</v>
      </c>
      <c r="D459" s="14" t="s">
        <v>583</v>
      </c>
      <c r="E459" s="15">
        <v>53192.989504543657</v>
      </c>
      <c r="F459" s="15">
        <v>160469.1</v>
      </c>
      <c r="G459" s="17">
        <v>4.2</v>
      </c>
      <c r="H459" s="16">
        <v>3016734</v>
      </c>
      <c r="I459" s="17">
        <f t="shared" si="35"/>
        <v>0</v>
      </c>
      <c r="J459" s="17">
        <v>0</v>
      </c>
      <c r="K459" s="17">
        <v>40.69</v>
      </c>
      <c r="L459" s="17">
        <v>2.9830000000000001</v>
      </c>
      <c r="M459" s="17">
        <v>8.86</v>
      </c>
      <c r="N459" s="17">
        <v>45.88</v>
      </c>
      <c r="O459" s="17">
        <v>0</v>
      </c>
      <c r="P459" s="18">
        <v>7591</v>
      </c>
      <c r="Q459" s="18">
        <v>710</v>
      </c>
      <c r="R459" s="17">
        <v>46137372</v>
      </c>
      <c r="S459" s="17">
        <v>153508</v>
      </c>
      <c r="T459" s="17">
        <v>71469</v>
      </c>
      <c r="U459" s="18" t="s">
        <v>62</v>
      </c>
      <c r="V459" s="18">
        <v>1.18</v>
      </c>
      <c r="W459" s="18">
        <v>22.19</v>
      </c>
      <c r="X459" s="18" t="s">
        <v>62</v>
      </c>
      <c r="Y459" s="18" t="s">
        <v>62</v>
      </c>
      <c r="Z459" s="18"/>
      <c r="AA459" s="19">
        <v>1.18</v>
      </c>
      <c r="AB459" s="19">
        <v>22.19</v>
      </c>
      <c r="AC459" s="19">
        <v>9.1182546074696553</v>
      </c>
      <c r="AD459" s="19">
        <v>0.68330088246943577</v>
      </c>
      <c r="AE459" s="20">
        <f t="shared" si="36"/>
        <v>0.54907174384697632</v>
      </c>
      <c r="AF459" s="20">
        <f t="shared" si="37"/>
        <v>7.4052864530867284E-3</v>
      </c>
      <c r="AG459" s="20">
        <f t="shared" si="38"/>
        <v>0.38584882632474798</v>
      </c>
      <c r="AH459" s="20">
        <f t="shared" si="39"/>
        <v>0</v>
      </c>
      <c r="AI459" s="20">
        <f t="shared" si="39"/>
        <v>0</v>
      </c>
      <c r="AJ459" s="21">
        <v>50287836</v>
      </c>
      <c r="AK459" s="21">
        <v>678228</v>
      </c>
      <c r="AL459" s="21">
        <v>35338738</v>
      </c>
      <c r="AM459" s="21">
        <v>5282202</v>
      </c>
      <c r="AN459" s="21">
        <v>0</v>
      </c>
      <c r="AO459" s="21">
        <v>0</v>
      </c>
      <c r="AP459" s="23">
        <v>3</v>
      </c>
      <c r="AQ459" s="23">
        <v>183</v>
      </c>
      <c r="AR459" s="23">
        <v>1325990</v>
      </c>
      <c r="AS459" s="23">
        <v>884</v>
      </c>
      <c r="AT459" s="24">
        <v>9.4904591435043724</v>
      </c>
      <c r="AU459" s="25">
        <v>83.94</v>
      </c>
      <c r="AV459" s="26">
        <v>3</v>
      </c>
      <c r="AW459" s="26">
        <v>178</v>
      </c>
      <c r="AX459" s="26">
        <v>211241</v>
      </c>
      <c r="AY459" s="26">
        <v>4804</v>
      </c>
      <c r="AZ459" s="27">
        <v>7.1837171820986692</v>
      </c>
      <c r="BA459" s="28">
        <v>345.11</v>
      </c>
      <c r="BB459" s="29">
        <v>3</v>
      </c>
      <c r="BC459" s="29">
        <v>107</v>
      </c>
      <c r="BD459" s="29">
        <v>6187</v>
      </c>
      <c r="BE459" s="29">
        <v>259106</v>
      </c>
      <c r="BF459" s="29">
        <v>4.8075675985325619</v>
      </c>
      <c r="BG459" s="29">
        <v>12456.7</v>
      </c>
    </row>
    <row r="460" spans="1:59" s="30" customFormat="1" x14ac:dyDescent="0.35">
      <c r="A460" s="17">
        <v>2008</v>
      </c>
      <c r="B460" s="32" t="s">
        <v>510</v>
      </c>
      <c r="C460" s="13" t="s">
        <v>511</v>
      </c>
      <c r="D460" s="14" t="s">
        <v>584</v>
      </c>
      <c r="E460" s="15">
        <v>43333.017168823128</v>
      </c>
      <c r="F460" s="15">
        <v>158987.79999999999</v>
      </c>
      <c r="G460" s="17">
        <v>3.7</v>
      </c>
      <c r="H460" s="16">
        <v>3668976</v>
      </c>
      <c r="I460" s="17">
        <f t="shared" si="35"/>
        <v>0</v>
      </c>
      <c r="J460" s="17">
        <v>0</v>
      </c>
      <c r="K460" s="17">
        <v>40.69</v>
      </c>
      <c r="L460" s="17">
        <v>2.9830000000000001</v>
      </c>
      <c r="M460" s="17">
        <v>8.86</v>
      </c>
      <c r="N460" s="17">
        <v>45.88</v>
      </c>
      <c r="O460" s="17">
        <v>1</v>
      </c>
      <c r="P460" s="18">
        <v>3675</v>
      </c>
      <c r="Q460" s="18">
        <v>1764</v>
      </c>
      <c r="R460" s="17">
        <v>53399735</v>
      </c>
      <c r="S460" s="17">
        <v>98216</v>
      </c>
      <c r="T460" s="17">
        <v>79049</v>
      </c>
      <c r="U460" s="18" t="s">
        <v>62</v>
      </c>
      <c r="V460" s="18">
        <v>1.32</v>
      </c>
      <c r="W460" s="18">
        <v>15.55</v>
      </c>
      <c r="X460" s="18" t="s">
        <v>62</v>
      </c>
      <c r="Y460" s="18" t="s">
        <v>62</v>
      </c>
      <c r="Z460" s="18"/>
      <c r="AA460" s="19">
        <v>1.32</v>
      </c>
      <c r="AB460" s="19">
        <v>15.55</v>
      </c>
      <c r="AC460" s="19">
        <v>9.1182546074696553</v>
      </c>
      <c r="AD460" s="19">
        <v>0.68330088246943577</v>
      </c>
      <c r="AE460" s="20">
        <f t="shared" si="36"/>
        <v>7.2301994751932469E-2</v>
      </c>
      <c r="AF460" s="20">
        <f t="shared" si="37"/>
        <v>1.0224393523359076E-4</v>
      </c>
      <c r="AG460" s="20">
        <f t="shared" si="38"/>
        <v>0.92759557032130657</v>
      </c>
      <c r="AH460" s="20">
        <f t="shared" si="39"/>
        <v>0</v>
      </c>
      <c r="AI460" s="20">
        <f t="shared" si="39"/>
        <v>1.909915274382302E-7</v>
      </c>
      <c r="AJ460" s="21">
        <v>44314382</v>
      </c>
      <c r="AK460" s="21">
        <v>62666</v>
      </c>
      <c r="AL460" s="21">
        <v>568529604</v>
      </c>
      <c r="AM460" s="21">
        <v>0</v>
      </c>
      <c r="AN460" s="21">
        <v>0</v>
      </c>
      <c r="AO460" s="21">
        <v>117.06</v>
      </c>
      <c r="AP460" s="23">
        <v>3</v>
      </c>
      <c r="AQ460" s="23">
        <v>95</v>
      </c>
      <c r="AR460" s="23">
        <v>1633265</v>
      </c>
      <c r="AS460" s="23">
        <v>1115</v>
      </c>
      <c r="AT460" s="24">
        <v>9.0903363012823863</v>
      </c>
      <c r="AU460" s="25">
        <v>101.39</v>
      </c>
      <c r="AV460" s="26">
        <v>3</v>
      </c>
      <c r="AW460" s="26">
        <v>95</v>
      </c>
      <c r="AX460" s="26">
        <v>264439</v>
      </c>
      <c r="AY460" s="26">
        <v>5995</v>
      </c>
      <c r="AZ460" s="27">
        <v>7.8778989063521907</v>
      </c>
      <c r="BA460" s="28">
        <v>472.24</v>
      </c>
      <c r="BB460" s="29">
        <v>3</v>
      </c>
      <c r="BC460" s="29">
        <v>65</v>
      </c>
      <c r="BD460" s="29">
        <v>17620</v>
      </c>
      <c r="BE460" s="29">
        <v>72812</v>
      </c>
      <c r="BF460" s="29">
        <v>5.8961682902306665</v>
      </c>
      <c r="BG460" s="29">
        <v>4293.1400000000003</v>
      </c>
    </row>
    <row r="461" spans="1:59" s="30" customFormat="1" x14ac:dyDescent="0.35">
      <c r="A461" s="12">
        <v>2015</v>
      </c>
      <c r="B461" s="12" t="s">
        <v>567</v>
      </c>
      <c r="C461" s="13" t="s">
        <v>568</v>
      </c>
      <c r="D461" s="14" t="s">
        <v>585</v>
      </c>
      <c r="E461" s="15">
        <v>54489.185997814282</v>
      </c>
      <c r="F461" s="15">
        <v>158602.6</v>
      </c>
      <c r="G461" s="12">
        <v>4.2</v>
      </c>
      <c r="H461" s="16">
        <v>2910717</v>
      </c>
      <c r="I461" s="17">
        <f t="shared" si="35"/>
        <v>0</v>
      </c>
      <c r="J461" s="17">
        <v>0</v>
      </c>
      <c r="K461" s="17">
        <v>42.6</v>
      </c>
      <c r="L461" s="17">
        <v>1.8220000000000001</v>
      </c>
      <c r="M461" s="17">
        <v>2.62</v>
      </c>
      <c r="N461" s="17">
        <v>44.13</v>
      </c>
      <c r="O461" s="17">
        <v>1</v>
      </c>
      <c r="P461" s="18">
        <v>4518</v>
      </c>
      <c r="Q461" s="18">
        <v>1514</v>
      </c>
      <c r="R461" s="17">
        <v>27341044</v>
      </c>
      <c r="S461" s="17">
        <v>12645</v>
      </c>
      <c r="T461" s="17">
        <v>18730</v>
      </c>
      <c r="U461" s="18" t="s">
        <v>62</v>
      </c>
      <c r="V461" s="18" t="s">
        <v>62</v>
      </c>
      <c r="W461" s="18">
        <v>12.07</v>
      </c>
      <c r="X461" s="18" t="s">
        <v>62</v>
      </c>
      <c r="Y461" s="18">
        <v>0.64</v>
      </c>
      <c r="Z461" s="18"/>
      <c r="AA461" s="19">
        <v>2.25948627072199</v>
      </c>
      <c r="AB461" s="19">
        <v>12.07</v>
      </c>
      <c r="AC461" s="19">
        <v>3.3843619636206599</v>
      </c>
      <c r="AD461" s="19">
        <v>0.64</v>
      </c>
      <c r="AE461" s="20">
        <f t="shared" si="36"/>
        <v>0.44703724122814897</v>
      </c>
      <c r="AF461" s="20">
        <f t="shared" si="37"/>
        <v>3.1052946444059728E-3</v>
      </c>
      <c r="AG461" s="20">
        <f t="shared" si="38"/>
        <v>0.42816440480644674</v>
      </c>
      <c r="AH461" s="20">
        <f t="shared" si="39"/>
        <v>0</v>
      </c>
      <c r="AI461" s="20">
        <f t="shared" si="39"/>
        <v>0</v>
      </c>
      <c r="AJ461" s="21">
        <v>31702802</v>
      </c>
      <c r="AK461" s="21">
        <v>220220</v>
      </c>
      <c r="AL461" s="21">
        <v>30364386</v>
      </c>
      <c r="AM461" s="21">
        <v>8630178</v>
      </c>
      <c r="AN461" s="21">
        <v>0</v>
      </c>
      <c r="AO461" s="21">
        <v>0</v>
      </c>
      <c r="AP461" s="22">
        <v>4</v>
      </c>
      <c r="AQ461" s="22">
        <v>66</v>
      </c>
      <c r="AR461" s="23">
        <v>1231830</v>
      </c>
      <c r="AS461" s="23">
        <v>895.80015000000003</v>
      </c>
      <c r="AT461" s="24">
        <v>12.343991000000001</v>
      </c>
      <c r="AU461" s="25">
        <v>110.57749</v>
      </c>
      <c r="AV461" s="26">
        <v>4</v>
      </c>
      <c r="AW461" s="26">
        <v>67</v>
      </c>
      <c r="AX461" s="26">
        <v>228411</v>
      </c>
      <c r="AY461" s="26">
        <v>5611.3536999999997</v>
      </c>
      <c r="AZ461" s="27">
        <v>10.097427</v>
      </c>
      <c r="BA461" s="28">
        <v>566.60235</v>
      </c>
      <c r="BB461" s="29">
        <v>4</v>
      </c>
      <c r="BC461" s="29">
        <v>61</v>
      </c>
      <c r="BD461" s="29">
        <v>24155</v>
      </c>
      <c r="BE461" s="29">
        <v>38732.857000000004</v>
      </c>
      <c r="BF461" s="29">
        <v>7.6082580999999996</v>
      </c>
      <c r="BG461" s="29">
        <v>2946.8957</v>
      </c>
    </row>
    <row r="462" spans="1:59" s="30" customFormat="1" x14ac:dyDescent="0.35">
      <c r="A462" s="17">
        <v>2007</v>
      </c>
      <c r="B462" s="32" t="s">
        <v>560</v>
      </c>
      <c r="C462" s="13" t="s">
        <v>561</v>
      </c>
      <c r="D462" s="14" t="s">
        <v>586</v>
      </c>
      <c r="E462" s="15">
        <v>60642.035283913712</v>
      </c>
      <c r="F462" s="15">
        <v>157734.29999999999</v>
      </c>
      <c r="G462" s="17">
        <v>4.5</v>
      </c>
      <c r="H462" s="16">
        <v>2601072</v>
      </c>
      <c r="I462" s="17">
        <f t="shared" si="35"/>
        <v>1</v>
      </c>
      <c r="J462" s="17">
        <v>0</v>
      </c>
      <c r="K462" s="17" t="s">
        <v>62</v>
      </c>
      <c r="L462" s="17">
        <v>2.286</v>
      </c>
      <c r="M462" s="17">
        <v>6.97</v>
      </c>
      <c r="N462" s="17">
        <v>32.78</v>
      </c>
      <c r="O462" s="17">
        <v>0</v>
      </c>
      <c r="P462" s="18">
        <v>3396</v>
      </c>
      <c r="Q462" s="18">
        <v>2361</v>
      </c>
      <c r="R462" s="17">
        <v>16908951</v>
      </c>
      <c r="S462" s="17">
        <v>7773</v>
      </c>
      <c r="T462" s="17">
        <v>29037</v>
      </c>
      <c r="U462" s="18" t="s">
        <v>62</v>
      </c>
      <c r="V462" s="18" t="s">
        <v>62</v>
      </c>
      <c r="W462" s="18">
        <v>17.72</v>
      </c>
      <c r="X462" s="18">
        <v>6.13</v>
      </c>
      <c r="Y462" s="18" t="s">
        <v>62</v>
      </c>
      <c r="Z462" s="18"/>
      <c r="AA462" s="19">
        <v>2.2465548173415608</v>
      </c>
      <c r="AB462" s="19">
        <v>17.72</v>
      </c>
      <c r="AC462" s="19">
        <v>6.13</v>
      </c>
      <c r="AD462" s="19">
        <v>0.58103021845052572</v>
      </c>
      <c r="AE462" s="20">
        <f t="shared" si="36"/>
        <v>1.9681128641976461E-2</v>
      </c>
      <c r="AF462" s="20">
        <f t="shared" si="37"/>
        <v>1.4249357086794958E-4</v>
      </c>
      <c r="AG462" s="20">
        <f t="shared" si="38"/>
        <v>0.98017614744491355</v>
      </c>
      <c r="AH462" s="20">
        <f t="shared" si="39"/>
        <v>0</v>
      </c>
      <c r="AI462" s="20">
        <f t="shared" si="39"/>
        <v>2.3034224198810206E-7</v>
      </c>
      <c r="AJ462" s="21">
        <v>6893540</v>
      </c>
      <c r="AK462" s="21">
        <v>49910</v>
      </c>
      <c r="AL462" s="21">
        <v>343317886</v>
      </c>
      <c r="AM462" s="21">
        <v>0</v>
      </c>
      <c r="AN462" s="21">
        <v>0</v>
      </c>
      <c r="AO462" s="21">
        <v>80.680000000000007</v>
      </c>
      <c r="AP462" s="23">
        <v>2</v>
      </c>
      <c r="AQ462" s="23">
        <v>16</v>
      </c>
      <c r="AR462" s="23">
        <v>1047485</v>
      </c>
      <c r="AS462" s="23">
        <v>986</v>
      </c>
      <c r="AT462" s="24">
        <v>11.8175119328371</v>
      </c>
      <c r="AU462" s="25">
        <v>116.49</v>
      </c>
      <c r="AV462" s="26">
        <v>2</v>
      </c>
      <c r="AW462" s="26">
        <v>18</v>
      </c>
      <c r="AX462" s="26">
        <v>149294</v>
      </c>
      <c r="AY462" s="26">
        <v>5220</v>
      </c>
      <c r="AZ462" s="27">
        <v>10.092015247587199</v>
      </c>
      <c r="BA462" s="28">
        <v>526.82000000000005</v>
      </c>
      <c r="BB462" s="29">
        <v>2</v>
      </c>
      <c r="BC462" s="29">
        <v>13</v>
      </c>
      <c r="BD462" s="29">
        <v>3499</v>
      </c>
      <c r="BE462" s="29">
        <v>330873</v>
      </c>
      <c r="BF462" s="29">
        <v>8.2815915014887</v>
      </c>
      <c r="BG462" s="29">
        <v>27401.54</v>
      </c>
    </row>
    <row r="463" spans="1:59" s="30" customFormat="1" x14ac:dyDescent="0.35">
      <c r="A463" s="17">
        <v>2009</v>
      </c>
      <c r="B463" s="32" t="s">
        <v>510</v>
      </c>
      <c r="C463" s="13" t="s">
        <v>511</v>
      </c>
      <c r="D463" s="14" t="s">
        <v>587</v>
      </c>
      <c r="E463" s="15">
        <v>42193.345549191785</v>
      </c>
      <c r="F463" s="15">
        <v>156856.79999999999</v>
      </c>
      <c r="G463" s="17">
        <v>6.4</v>
      </c>
      <c r="H463" s="16">
        <v>3717572</v>
      </c>
      <c r="I463" s="17">
        <f t="shared" si="35"/>
        <v>0</v>
      </c>
      <c r="J463" s="17">
        <v>0</v>
      </c>
      <c r="K463" s="17">
        <v>43.33</v>
      </c>
      <c r="L463" s="17">
        <v>2.141</v>
      </c>
      <c r="M463" s="17">
        <v>3.94</v>
      </c>
      <c r="N463" s="17">
        <v>45.86</v>
      </c>
      <c r="O463" s="17">
        <v>1</v>
      </c>
      <c r="P463" s="18">
        <v>3681</v>
      </c>
      <c r="Q463" s="18">
        <v>1703</v>
      </c>
      <c r="R463" s="17">
        <v>51986033</v>
      </c>
      <c r="S463" s="17">
        <v>91731</v>
      </c>
      <c r="T463" s="17">
        <v>72664</v>
      </c>
      <c r="U463" s="18" t="s">
        <v>62</v>
      </c>
      <c r="V463" s="18" t="s">
        <v>62</v>
      </c>
      <c r="W463" s="18">
        <v>14.13</v>
      </c>
      <c r="X463" s="18" t="s">
        <v>62</v>
      </c>
      <c r="Y463" s="18" t="s">
        <v>62</v>
      </c>
      <c r="Z463" s="18"/>
      <c r="AA463" s="19">
        <v>2.2743975091886082</v>
      </c>
      <c r="AB463" s="19">
        <v>14.13</v>
      </c>
      <c r="AC463" s="19">
        <v>4.5973007921271787</v>
      </c>
      <c r="AD463" s="19">
        <v>0.68314474405108627</v>
      </c>
      <c r="AE463" s="20">
        <f t="shared" si="36"/>
        <v>6.8910283050932997E-2</v>
      </c>
      <c r="AF463" s="20">
        <f t="shared" si="37"/>
        <v>8.4992793455176862E-5</v>
      </c>
      <c r="AG463" s="20">
        <f t="shared" si="38"/>
        <v>0.93100472415561186</v>
      </c>
      <c r="AH463" s="20">
        <f t="shared" si="39"/>
        <v>0</v>
      </c>
      <c r="AI463" s="20">
        <f t="shared" si="39"/>
        <v>0</v>
      </c>
      <c r="AJ463" s="21">
        <v>42290178</v>
      </c>
      <c r="AK463" s="21">
        <v>52160</v>
      </c>
      <c r="AL463" s="21">
        <v>571356752</v>
      </c>
      <c r="AM463" s="21">
        <v>0</v>
      </c>
      <c r="AN463" s="21">
        <v>0</v>
      </c>
      <c r="AO463" s="21">
        <v>0</v>
      </c>
      <c r="AP463" s="23">
        <v>3</v>
      </c>
      <c r="AQ463" s="23">
        <v>95</v>
      </c>
      <c r="AR463" s="23">
        <v>1643674</v>
      </c>
      <c r="AS463" s="23">
        <v>1097</v>
      </c>
      <c r="AT463" s="24">
        <v>8.49</v>
      </c>
      <c r="AU463" s="31">
        <v>93.13</v>
      </c>
      <c r="AV463" s="26">
        <v>3</v>
      </c>
      <c r="AW463" s="26">
        <v>94</v>
      </c>
      <c r="AX463" s="26">
        <v>266110</v>
      </c>
      <c r="AY463" s="26">
        <v>5844</v>
      </c>
      <c r="AZ463" s="27">
        <v>6.76</v>
      </c>
      <c r="BA463" s="28">
        <v>394.92</v>
      </c>
      <c r="BB463" s="29">
        <v>3</v>
      </c>
      <c r="BC463" s="29">
        <v>66</v>
      </c>
      <c r="BD463" s="29">
        <v>17752</v>
      </c>
      <c r="BE463" s="29">
        <v>66816</v>
      </c>
      <c r="BF463" s="29">
        <v>4.82</v>
      </c>
      <c r="BG463" s="29">
        <v>3220.54</v>
      </c>
    </row>
    <row r="464" spans="1:59" s="30" customFormat="1" x14ac:dyDescent="0.35">
      <c r="A464" s="17">
        <v>2009</v>
      </c>
      <c r="B464" s="32" t="s">
        <v>533</v>
      </c>
      <c r="C464" s="13" t="s">
        <v>534</v>
      </c>
      <c r="D464" s="14" t="s">
        <v>588</v>
      </c>
      <c r="E464" s="15">
        <v>51679.49829699262</v>
      </c>
      <c r="F464" s="15">
        <v>156737.20000000001</v>
      </c>
      <c r="G464" s="17">
        <v>6.4</v>
      </c>
      <c r="H464" s="16">
        <v>3032870</v>
      </c>
      <c r="I464" s="17">
        <f t="shared" si="35"/>
        <v>0</v>
      </c>
      <c r="J464" s="17">
        <v>0</v>
      </c>
      <c r="K464" s="17">
        <v>43.33</v>
      </c>
      <c r="L464" s="17">
        <v>2.141</v>
      </c>
      <c r="M464" s="17">
        <v>3.94</v>
      </c>
      <c r="N464" s="17">
        <v>45.86</v>
      </c>
      <c r="O464" s="17">
        <v>0</v>
      </c>
      <c r="P464" s="18">
        <v>7171</v>
      </c>
      <c r="Q464" s="18">
        <v>558</v>
      </c>
      <c r="R464" s="17">
        <v>42977893</v>
      </c>
      <c r="S464" s="17">
        <v>92180</v>
      </c>
      <c r="T464" s="17">
        <v>45095</v>
      </c>
      <c r="U464" s="18">
        <v>1.26</v>
      </c>
      <c r="V464" s="18">
        <v>1.23</v>
      </c>
      <c r="W464" s="18">
        <v>13.32</v>
      </c>
      <c r="X464" s="18" t="s">
        <v>62</v>
      </c>
      <c r="Y464" s="18" t="s">
        <v>62</v>
      </c>
      <c r="Z464" s="18">
        <v>1.26</v>
      </c>
      <c r="AA464" s="19">
        <v>1.23</v>
      </c>
      <c r="AB464" s="19">
        <v>13.32</v>
      </c>
      <c r="AC464" s="19">
        <v>4.5973007921271787</v>
      </c>
      <c r="AD464" s="19">
        <v>0.68314474405108627</v>
      </c>
      <c r="AE464" s="20">
        <f t="shared" si="36"/>
        <v>0.63200611254827865</v>
      </c>
      <c r="AF464" s="20">
        <f t="shared" si="37"/>
        <v>5.072134210095708E-3</v>
      </c>
      <c r="AG464" s="20">
        <f t="shared" si="38"/>
        <v>0.2992741192484234</v>
      </c>
      <c r="AH464" s="20">
        <f t="shared" si="39"/>
        <v>0</v>
      </c>
      <c r="AI464" s="20">
        <f t="shared" si="39"/>
        <v>0</v>
      </c>
      <c r="AJ464" s="21">
        <v>46460690</v>
      </c>
      <c r="AK464" s="21">
        <v>372868</v>
      </c>
      <c r="AL464" s="21">
        <v>22000550</v>
      </c>
      <c r="AM464" s="21">
        <v>4678931</v>
      </c>
      <c r="AN464" s="21">
        <v>0</v>
      </c>
      <c r="AO464" s="21">
        <v>0</v>
      </c>
      <c r="AP464" s="23">
        <v>3</v>
      </c>
      <c r="AQ464" s="23">
        <v>183</v>
      </c>
      <c r="AR464" s="23">
        <v>1324182</v>
      </c>
      <c r="AS464" s="23">
        <v>864</v>
      </c>
      <c r="AT464" s="24">
        <v>9.99</v>
      </c>
      <c r="AU464" s="31">
        <v>86.25</v>
      </c>
      <c r="AV464" s="26">
        <v>3</v>
      </c>
      <c r="AW464" s="26">
        <v>178</v>
      </c>
      <c r="AX464" s="26">
        <v>215993</v>
      </c>
      <c r="AY464" s="26">
        <v>4516</v>
      </c>
      <c r="AZ464" s="27">
        <v>7.55</v>
      </c>
      <c r="BA464" s="28">
        <v>341.16</v>
      </c>
      <c r="BB464" s="29">
        <v>3</v>
      </c>
      <c r="BC464" s="29">
        <v>108</v>
      </c>
      <c r="BD464" s="29">
        <v>6608</v>
      </c>
      <c r="BE464" s="29">
        <v>229664</v>
      </c>
      <c r="BF464" s="29">
        <v>5.27</v>
      </c>
      <c r="BG464" s="29">
        <v>12113.01</v>
      </c>
    </row>
    <row r="465" spans="1:59" s="30" customFormat="1" x14ac:dyDescent="0.35">
      <c r="A465" s="17">
        <v>2006</v>
      </c>
      <c r="B465" s="13" t="s">
        <v>560</v>
      </c>
      <c r="C465" s="13" t="s">
        <v>561</v>
      </c>
      <c r="D465" s="14" t="s">
        <v>589</v>
      </c>
      <c r="E465" s="15">
        <v>61957.625647233988</v>
      </c>
      <c r="F465" s="15">
        <v>156297.9</v>
      </c>
      <c r="G465" s="17">
        <v>4</v>
      </c>
      <c r="H465" s="16">
        <v>2522658</v>
      </c>
      <c r="I465" s="17">
        <f t="shared" si="35"/>
        <v>1</v>
      </c>
      <c r="J465" s="17">
        <v>0</v>
      </c>
      <c r="K465" s="17" t="s">
        <v>62</v>
      </c>
      <c r="L465" s="17">
        <v>2.137</v>
      </c>
      <c r="M465" s="17">
        <v>6.73</v>
      </c>
      <c r="N465" s="17">
        <v>18.61</v>
      </c>
      <c r="O465" s="17">
        <v>0</v>
      </c>
      <c r="P465" s="18">
        <v>3568</v>
      </c>
      <c r="Q465" s="18">
        <v>2223</v>
      </c>
      <c r="R465" s="17">
        <v>16750418</v>
      </c>
      <c r="S465" s="17">
        <v>8395</v>
      </c>
      <c r="T465" s="17">
        <v>30608</v>
      </c>
      <c r="U465" s="18" t="s">
        <v>62</v>
      </c>
      <c r="V465" s="18" t="s">
        <v>62</v>
      </c>
      <c r="W465" s="18">
        <v>13.34</v>
      </c>
      <c r="X465" s="18">
        <v>6.6</v>
      </c>
      <c r="Y465" s="18" t="s">
        <v>62</v>
      </c>
      <c r="Z465" s="18"/>
      <c r="AA465" s="19">
        <v>2.2465548173415608</v>
      </c>
      <c r="AB465" s="19">
        <v>13.34</v>
      </c>
      <c r="AC465" s="19">
        <v>6.6</v>
      </c>
      <c r="AD465" s="19">
        <v>0.4704061490499184</v>
      </c>
      <c r="AE465" s="20">
        <f t="shared" si="36"/>
        <v>2.0530859832861272E-2</v>
      </c>
      <c r="AF465" s="20">
        <f t="shared" si="37"/>
        <v>2.1642640393696534E-4</v>
      </c>
      <c r="AG465" s="20">
        <f t="shared" si="38"/>
        <v>0.97925250833246325</v>
      </c>
      <c r="AH465" s="20">
        <f t="shared" si="39"/>
        <v>0</v>
      </c>
      <c r="AI465" s="20">
        <f t="shared" si="39"/>
        <v>2.0543073838080188E-7</v>
      </c>
      <c r="AJ465" s="21">
        <v>6975850</v>
      </c>
      <c r="AK465" s="21">
        <v>73536.039999999994</v>
      </c>
      <c r="AL465" s="21">
        <v>332724428.78000003</v>
      </c>
      <c r="AM465" s="21">
        <v>0</v>
      </c>
      <c r="AN465" s="21">
        <v>0</v>
      </c>
      <c r="AO465" s="21">
        <v>69.8</v>
      </c>
      <c r="AP465" s="23">
        <v>2</v>
      </c>
      <c r="AQ465" s="23">
        <v>16</v>
      </c>
      <c r="AR465" s="23">
        <v>1022122</v>
      </c>
      <c r="AS465" s="23">
        <v>976.5729205189466</v>
      </c>
      <c r="AT465" s="24">
        <v>11.078775300297542</v>
      </c>
      <c r="AU465" s="25">
        <v>108.1923195078474</v>
      </c>
      <c r="AV465" s="26">
        <v>2</v>
      </c>
      <c r="AW465" s="26">
        <v>18</v>
      </c>
      <c r="AX465" s="26">
        <v>143217</v>
      </c>
      <c r="AY465" s="26">
        <v>5222.4788258377139</v>
      </c>
      <c r="AZ465" s="27">
        <v>10.120983272784319</v>
      </c>
      <c r="BA465" s="28">
        <v>528.5662083877379</v>
      </c>
      <c r="BB465" s="29">
        <v>2</v>
      </c>
      <c r="BC465" s="29">
        <v>13</v>
      </c>
      <c r="BD465" s="29">
        <v>3404</v>
      </c>
      <c r="BE465" s="29">
        <v>333543.40481786139</v>
      </c>
      <c r="BF465" s="29">
        <v>8.0262284763105747</v>
      </c>
      <c r="BG465" s="29">
        <v>26770.955738347046</v>
      </c>
    </row>
    <row r="466" spans="1:59" s="30" customFormat="1" x14ac:dyDescent="0.35">
      <c r="A466" s="12">
        <v>2016</v>
      </c>
      <c r="B466" s="12" t="s">
        <v>560</v>
      </c>
      <c r="C466" s="13" t="s">
        <v>561</v>
      </c>
      <c r="D466" s="14" t="s">
        <v>590</v>
      </c>
      <c r="E466" s="15">
        <v>53435.335179505098</v>
      </c>
      <c r="F466" s="15">
        <v>156007.4</v>
      </c>
      <c r="G466" s="12">
        <v>5.7</v>
      </c>
      <c r="H466" s="16">
        <v>2919555</v>
      </c>
      <c r="I466" s="17">
        <f t="shared" si="35"/>
        <v>1</v>
      </c>
      <c r="J466" s="17">
        <v>0</v>
      </c>
      <c r="K466" s="17">
        <v>40.39</v>
      </c>
      <c r="L466" s="17">
        <v>1.702</v>
      </c>
      <c r="M466" s="17">
        <v>2.52</v>
      </c>
      <c r="N466" s="17">
        <v>42.43</v>
      </c>
      <c r="O466" s="17">
        <v>0</v>
      </c>
      <c r="P466" s="18">
        <v>3185</v>
      </c>
      <c r="Q466" s="18">
        <v>2253</v>
      </c>
      <c r="R466" s="17">
        <v>14541813</v>
      </c>
      <c r="S466" s="17">
        <v>2444</v>
      </c>
      <c r="T466" s="17">
        <v>9962</v>
      </c>
      <c r="U466" s="18" t="s">
        <v>62</v>
      </c>
      <c r="V466" s="18" t="s">
        <v>62</v>
      </c>
      <c r="W466" s="18" t="s">
        <v>62</v>
      </c>
      <c r="X466" s="18" t="s">
        <v>62</v>
      </c>
      <c r="Y466" s="18"/>
      <c r="Z466" s="18"/>
      <c r="AA466" s="19">
        <v>2.2143440282408582</v>
      </c>
      <c r="AB466" s="19">
        <v>11.309272049594229</v>
      </c>
      <c r="AC466" s="19">
        <v>3.2924726584307722</v>
      </c>
      <c r="AD466" s="19">
        <v>0.65636700530415037</v>
      </c>
      <c r="AE466" s="20">
        <f t="shared" si="36"/>
        <v>5.6878309099312125E-3</v>
      </c>
      <c r="AF466" s="20">
        <f t="shared" si="37"/>
        <v>1.0300583171184454E-4</v>
      </c>
      <c r="AG466" s="20">
        <f t="shared" si="38"/>
        <v>0.99406146146280605</v>
      </c>
      <c r="AH466" s="20">
        <f t="shared" si="39"/>
        <v>1.4767794498318955E-4</v>
      </c>
      <c r="AI466" s="20">
        <f t="shared" si="39"/>
        <v>2.3850567683579822E-8</v>
      </c>
      <c r="AJ466" s="21">
        <v>2384778</v>
      </c>
      <c r="AK466" s="21">
        <v>43188</v>
      </c>
      <c r="AL466" s="21">
        <v>416787338</v>
      </c>
      <c r="AM466" s="21">
        <v>0</v>
      </c>
      <c r="AN466" s="21">
        <v>61918</v>
      </c>
      <c r="AO466" s="21">
        <v>10</v>
      </c>
      <c r="AP466" s="22">
        <v>2</v>
      </c>
      <c r="AQ466" s="22">
        <v>19</v>
      </c>
      <c r="AR466" s="23">
        <v>1143667</v>
      </c>
      <c r="AS466" s="23">
        <v>924.79876999999999</v>
      </c>
      <c r="AT466" s="24">
        <v>11.405815</v>
      </c>
      <c r="AU466" s="25">
        <v>105.48083</v>
      </c>
      <c r="AV466" s="26">
        <v>2</v>
      </c>
      <c r="AW466" s="26">
        <v>13</v>
      </c>
      <c r="AX466" s="26">
        <v>161594</v>
      </c>
      <c r="AY466" s="26">
        <v>5120.3819000000003</v>
      </c>
      <c r="AZ466" s="27">
        <v>7.9349195999999997</v>
      </c>
      <c r="BA466" s="28">
        <v>406.29818999999998</v>
      </c>
      <c r="BB466" s="29">
        <v>2</v>
      </c>
      <c r="BC466" s="29">
        <v>12</v>
      </c>
      <c r="BD466" s="29">
        <v>3654</v>
      </c>
      <c r="BE466" s="29">
        <v>308229.2</v>
      </c>
      <c r="BF466" s="29">
        <v>5.8791131999999999</v>
      </c>
      <c r="BG466" s="29">
        <v>18121.143</v>
      </c>
    </row>
    <row r="467" spans="1:59" s="30" customFormat="1" x14ac:dyDescent="0.35">
      <c r="A467" s="17">
        <v>2006</v>
      </c>
      <c r="B467" s="13" t="s">
        <v>533</v>
      </c>
      <c r="C467" s="13" t="s">
        <v>534</v>
      </c>
      <c r="D467" s="14" t="s">
        <v>591</v>
      </c>
      <c r="E467" s="15">
        <v>52203.514733907228</v>
      </c>
      <c r="F467" s="15">
        <v>155704.5</v>
      </c>
      <c r="G467" s="17">
        <v>3.7</v>
      </c>
      <c r="H467" s="16">
        <v>2982644</v>
      </c>
      <c r="I467" s="17">
        <f t="shared" si="35"/>
        <v>0</v>
      </c>
      <c r="J467" s="17">
        <v>0</v>
      </c>
      <c r="K467" s="17" t="s">
        <v>62</v>
      </c>
      <c r="L467" s="17">
        <v>2.137</v>
      </c>
      <c r="M467" s="17">
        <v>6.73</v>
      </c>
      <c r="N467" s="17">
        <v>18.61</v>
      </c>
      <c r="O467" s="17">
        <v>0</v>
      </c>
      <c r="P467" s="18">
        <v>6093</v>
      </c>
      <c r="Q467" s="18">
        <v>849</v>
      </c>
      <c r="R467" s="17">
        <v>41245276</v>
      </c>
      <c r="S467" s="17">
        <v>132375</v>
      </c>
      <c r="T467" s="17">
        <v>64087</v>
      </c>
      <c r="U467" s="18" t="s">
        <v>62</v>
      </c>
      <c r="V467" s="18">
        <v>1.03</v>
      </c>
      <c r="W467" s="18">
        <v>15.32</v>
      </c>
      <c r="X467" s="18" t="s">
        <v>62</v>
      </c>
      <c r="Y467" s="18" t="s">
        <v>62</v>
      </c>
      <c r="Z467" s="18"/>
      <c r="AA467" s="19">
        <v>1.03</v>
      </c>
      <c r="AB467" s="19">
        <v>15.32</v>
      </c>
      <c r="AC467" s="19">
        <v>7.1610124069250478</v>
      </c>
      <c r="AD467" s="19">
        <v>0.4704061490499184</v>
      </c>
      <c r="AE467" s="20">
        <f t="shared" si="36"/>
        <v>0.48874793382107989</v>
      </c>
      <c r="AF467" s="20">
        <f t="shared" si="37"/>
        <v>1.0733696875069754E-2</v>
      </c>
      <c r="AG467" s="20">
        <f t="shared" si="38"/>
        <v>0.44309663094844304</v>
      </c>
      <c r="AH467" s="20">
        <f t="shared" si="39"/>
        <v>0</v>
      </c>
      <c r="AI467" s="20">
        <f t="shared" si="39"/>
        <v>0</v>
      </c>
      <c r="AJ467" s="21">
        <v>43370103.740000002</v>
      </c>
      <c r="AK467" s="21">
        <v>952477.77999999991</v>
      </c>
      <c r="AL467" s="21">
        <v>39319136.759999998</v>
      </c>
      <c r="AM467" s="21">
        <v>5095442</v>
      </c>
      <c r="AN467" s="21">
        <v>0</v>
      </c>
      <c r="AO467" s="21">
        <v>0</v>
      </c>
      <c r="AP467" s="23">
        <v>3</v>
      </c>
      <c r="AQ467" s="23">
        <v>183</v>
      </c>
      <c r="AR467" s="23">
        <v>1313858</v>
      </c>
      <c r="AS467" s="23">
        <v>846.38192762586687</v>
      </c>
      <c r="AT467" s="24">
        <v>9.6316421953090448</v>
      </c>
      <c r="AU467" s="25">
        <v>81.520478874683064</v>
      </c>
      <c r="AV467" s="26">
        <v>3</v>
      </c>
      <c r="AW467" s="26">
        <v>176</v>
      </c>
      <c r="AX467" s="26">
        <v>206821</v>
      </c>
      <c r="AY467" s="26">
        <v>4698.2338189384327</v>
      </c>
      <c r="AZ467" s="27">
        <v>7.292252074363998</v>
      </c>
      <c r="BA467" s="28">
        <v>342.60705312000869</v>
      </c>
      <c r="BB467" s="29">
        <v>3</v>
      </c>
      <c r="BC467" s="29">
        <v>104</v>
      </c>
      <c r="BD467" s="29">
        <v>5790</v>
      </c>
      <c r="BE467" s="29">
        <v>263836.62924582622</v>
      </c>
      <c r="BF467" s="29">
        <v>4.9214600393456687</v>
      </c>
      <c r="BG467" s="29">
        <v>12984.614277489925</v>
      </c>
    </row>
    <row r="468" spans="1:59" s="30" customFormat="1" x14ac:dyDescent="0.35">
      <c r="A468" s="12">
        <v>2015</v>
      </c>
      <c r="B468" s="12" t="s">
        <v>518</v>
      </c>
      <c r="C468" s="13" t="s">
        <v>519</v>
      </c>
      <c r="D468" s="14" t="s">
        <v>592</v>
      </c>
      <c r="E468" s="15">
        <v>52094.833601798615</v>
      </c>
      <c r="F468" s="15">
        <v>155431.5</v>
      </c>
      <c r="G468" s="12">
        <v>3.6</v>
      </c>
      <c r="H468" s="16">
        <v>2983626</v>
      </c>
      <c r="I468" s="17">
        <f t="shared" si="35"/>
        <v>0</v>
      </c>
      <c r="J468" s="17">
        <v>1</v>
      </c>
      <c r="K468" s="17">
        <v>42.6</v>
      </c>
      <c r="L468" s="17">
        <v>1.8220000000000001</v>
      </c>
      <c r="M468" s="17">
        <v>2.62</v>
      </c>
      <c r="N468" s="17">
        <v>44.13</v>
      </c>
      <c r="O468" s="17">
        <v>0</v>
      </c>
      <c r="P468" s="18">
        <v>6286</v>
      </c>
      <c r="Q468" s="18">
        <v>559</v>
      </c>
      <c r="R468" s="17">
        <v>33688196</v>
      </c>
      <c r="S468" s="17">
        <v>15568</v>
      </c>
      <c r="T468" s="17">
        <v>47401</v>
      </c>
      <c r="U468" s="18">
        <v>2.1</v>
      </c>
      <c r="V468" s="18" t="s">
        <v>62</v>
      </c>
      <c r="W468" s="18" t="s">
        <v>62</v>
      </c>
      <c r="X468" s="18">
        <v>2.92</v>
      </c>
      <c r="Y468" s="18"/>
      <c r="Z468" s="18">
        <v>2.1</v>
      </c>
      <c r="AA468" s="19">
        <v>2.25948627072199</v>
      </c>
      <c r="AB468" s="19">
        <v>12.08771849023859</v>
      </c>
      <c r="AC468" s="19">
        <v>2.92</v>
      </c>
      <c r="AD468" s="19">
        <v>0.66963877086385626</v>
      </c>
      <c r="AE468" s="20">
        <f t="shared" si="36"/>
        <v>0.19434035674780353</v>
      </c>
      <c r="AF468" s="20">
        <f t="shared" si="37"/>
        <v>4.508111629633226E-4</v>
      </c>
      <c r="AG468" s="20">
        <f t="shared" si="38"/>
        <v>0.80515561105364042</v>
      </c>
      <c r="AH468" s="20">
        <f t="shared" si="39"/>
        <v>5.2512646161564977E-5</v>
      </c>
      <c r="AI468" s="20">
        <f t="shared" si="39"/>
        <v>7.0838943110779633E-7</v>
      </c>
      <c r="AJ468" s="21">
        <v>29628842</v>
      </c>
      <c r="AK468" s="21">
        <v>68730</v>
      </c>
      <c r="AL468" s="21">
        <v>122752828</v>
      </c>
      <c r="AM468" s="21">
        <v>0</v>
      </c>
      <c r="AN468" s="21">
        <v>8006</v>
      </c>
      <c r="AO468" s="21">
        <v>108</v>
      </c>
      <c r="AP468" s="22">
        <v>1</v>
      </c>
      <c r="AQ468" s="22">
        <v>26</v>
      </c>
      <c r="AR468" s="23">
        <v>1021839</v>
      </c>
      <c r="AS468" s="23">
        <v>743.52490999999998</v>
      </c>
      <c r="AT468" s="24">
        <v>10.88348</v>
      </c>
      <c r="AU468" s="25">
        <v>80.921383000000006</v>
      </c>
      <c r="AV468" s="26">
        <v>1</v>
      </c>
      <c r="AW468" s="26">
        <v>27</v>
      </c>
      <c r="AX468" s="26">
        <v>121310</v>
      </c>
      <c r="AY468" s="26">
        <v>7978.59</v>
      </c>
      <c r="AZ468" s="27">
        <v>8.6231329999999993</v>
      </c>
      <c r="BA468" s="28">
        <v>688.00441999999998</v>
      </c>
      <c r="BB468" s="29">
        <v>1</v>
      </c>
      <c r="BC468" s="29">
        <v>22</v>
      </c>
      <c r="BD468" s="29">
        <v>9570</v>
      </c>
      <c r="BE468" s="29">
        <v>81896.411999999997</v>
      </c>
      <c r="BF468" s="29">
        <v>6.1677255000000004</v>
      </c>
      <c r="BG468" s="29">
        <v>5051.1459000000004</v>
      </c>
    </row>
    <row r="469" spans="1:59" s="30" customFormat="1" x14ac:dyDescent="0.35">
      <c r="A469" s="12">
        <v>2014</v>
      </c>
      <c r="B469" s="12" t="s">
        <v>567</v>
      </c>
      <c r="C469" s="13" t="s">
        <v>568</v>
      </c>
      <c r="D469" s="14" t="s">
        <v>593</v>
      </c>
      <c r="E469" s="15">
        <v>53107.333535272708</v>
      </c>
      <c r="F469" s="15">
        <v>154110.1</v>
      </c>
      <c r="G469" s="12">
        <v>4.5</v>
      </c>
      <c r="H469" s="16">
        <v>2901861</v>
      </c>
      <c r="I469" s="17">
        <f t="shared" si="35"/>
        <v>0</v>
      </c>
      <c r="J469" s="17">
        <v>0</v>
      </c>
      <c r="K469" s="17">
        <v>45.67</v>
      </c>
      <c r="L469" s="17">
        <v>3.117</v>
      </c>
      <c r="M469" s="17">
        <v>4.37</v>
      </c>
      <c r="N469" s="17">
        <v>46.16</v>
      </c>
      <c r="O469" s="17">
        <v>1</v>
      </c>
      <c r="P469" s="18">
        <v>5334</v>
      </c>
      <c r="Q469" s="18">
        <v>1341</v>
      </c>
      <c r="R469" s="17">
        <v>31793540</v>
      </c>
      <c r="S469" s="17">
        <v>28623</v>
      </c>
      <c r="T469" s="17">
        <v>26324</v>
      </c>
      <c r="U469" s="18" t="s">
        <v>62</v>
      </c>
      <c r="V469" s="18" t="s">
        <v>62</v>
      </c>
      <c r="W469" s="18" t="s">
        <v>62</v>
      </c>
      <c r="X469" s="18" t="s">
        <v>62</v>
      </c>
      <c r="Y469" s="18" t="s">
        <v>62</v>
      </c>
      <c r="Z469" s="18"/>
      <c r="AA469" s="19">
        <v>2.322195177698041</v>
      </c>
      <c r="AB469" s="19">
        <v>20.48845299552563</v>
      </c>
      <c r="AC469" s="19">
        <v>4.9924248044436963</v>
      </c>
      <c r="AD469" s="19">
        <v>0.68548682032632846</v>
      </c>
      <c r="AE469" s="20">
        <f t="shared" si="36"/>
        <v>0.43627154787661482</v>
      </c>
      <c r="AF469" s="20">
        <f t="shared" si="37"/>
        <v>2.787791128974859E-3</v>
      </c>
      <c r="AG469" s="20">
        <f t="shared" si="38"/>
        <v>0.45835665981821128</v>
      </c>
      <c r="AH469" s="20">
        <f t="shared" si="39"/>
        <v>0</v>
      </c>
      <c r="AI469" s="20">
        <f t="shared" si="39"/>
        <v>0</v>
      </c>
      <c r="AJ469" s="21">
        <v>36397288</v>
      </c>
      <c r="AK469" s="21">
        <v>232580</v>
      </c>
      <c r="AL469" s="21">
        <v>38239806</v>
      </c>
      <c r="AM469" s="21">
        <v>8558384</v>
      </c>
      <c r="AN469" s="21">
        <v>0</v>
      </c>
      <c r="AO469" s="21">
        <v>0</v>
      </c>
      <c r="AP469" s="22">
        <v>4</v>
      </c>
      <c r="AQ469" s="22">
        <v>66</v>
      </c>
      <c r="AR469" s="23">
        <v>1228858</v>
      </c>
      <c r="AS469" s="23">
        <v>928.02639999999997</v>
      </c>
      <c r="AT469" s="24">
        <v>12.170906</v>
      </c>
      <c r="AU469" s="25">
        <v>112.94922</v>
      </c>
      <c r="AV469" s="26">
        <v>4</v>
      </c>
      <c r="AW469" s="26">
        <v>67</v>
      </c>
      <c r="AX469" s="26">
        <v>226043</v>
      </c>
      <c r="AY469" s="26">
        <v>5671.0245999999997</v>
      </c>
      <c r="AZ469" s="27">
        <v>10.129605</v>
      </c>
      <c r="BA469" s="28">
        <v>574.45239000000004</v>
      </c>
      <c r="BB469" s="29">
        <v>4</v>
      </c>
      <c r="BC469" s="29">
        <v>59</v>
      </c>
      <c r="BD469" s="29">
        <v>26787</v>
      </c>
      <c r="BE469" s="29">
        <v>35757.112000000001</v>
      </c>
      <c r="BF469" s="29">
        <v>7.7998773000000003</v>
      </c>
      <c r="BG469" s="29">
        <v>2789.0108</v>
      </c>
    </row>
    <row r="470" spans="1:59" s="30" customFormat="1" x14ac:dyDescent="0.35">
      <c r="A470" s="17">
        <v>2007</v>
      </c>
      <c r="B470" s="32" t="s">
        <v>510</v>
      </c>
      <c r="C470" s="13" t="s">
        <v>511</v>
      </c>
      <c r="D470" s="14" t="s">
        <v>594</v>
      </c>
      <c r="E470" s="15">
        <v>42065.195169753926</v>
      </c>
      <c r="F470" s="15">
        <v>152879.6</v>
      </c>
      <c r="G470" s="17">
        <v>4.0999999999999996</v>
      </c>
      <c r="H470" s="16">
        <v>3634349</v>
      </c>
      <c r="I470" s="17">
        <f t="shared" si="35"/>
        <v>0</v>
      </c>
      <c r="J470" s="17">
        <v>0</v>
      </c>
      <c r="K470" s="17" t="s">
        <v>62</v>
      </c>
      <c r="L470" s="17">
        <v>2.286</v>
      </c>
      <c r="M470" s="17">
        <v>6.97</v>
      </c>
      <c r="N470" s="17">
        <v>32.78</v>
      </c>
      <c r="O470" s="17">
        <v>1</v>
      </c>
      <c r="P470" s="18">
        <v>3541</v>
      </c>
      <c r="Q470" s="18">
        <v>1911</v>
      </c>
      <c r="R470" s="17">
        <v>52068934</v>
      </c>
      <c r="S470" s="17">
        <v>104337</v>
      </c>
      <c r="T470" s="17">
        <v>77858</v>
      </c>
      <c r="U470" s="18" t="s">
        <v>62</v>
      </c>
      <c r="V470" s="18">
        <v>1.17</v>
      </c>
      <c r="W470" s="18">
        <v>16.39</v>
      </c>
      <c r="X470" s="18" t="s">
        <v>62</v>
      </c>
      <c r="Y470" s="18" t="s">
        <v>62</v>
      </c>
      <c r="Z470" s="18"/>
      <c r="AA470" s="19">
        <v>1.17</v>
      </c>
      <c r="AB470" s="19">
        <v>16.39</v>
      </c>
      <c r="AC470" s="19">
        <v>7.3815467393807772</v>
      </c>
      <c r="AD470" s="19">
        <v>0.58103021845052572</v>
      </c>
      <c r="AE470" s="20">
        <f t="shared" si="36"/>
        <v>6.6849009855680611E-2</v>
      </c>
      <c r="AF470" s="20">
        <f t="shared" si="37"/>
        <v>8.6662120621360948E-4</v>
      </c>
      <c r="AG470" s="20">
        <f t="shared" si="38"/>
        <v>0.93228396350907006</v>
      </c>
      <c r="AH470" s="20">
        <f t="shared" si="39"/>
        <v>0</v>
      </c>
      <c r="AI470" s="20">
        <f t="shared" si="39"/>
        <v>4.0542903562670172E-7</v>
      </c>
      <c r="AJ470" s="21">
        <v>41171688</v>
      </c>
      <c r="AK470" s="21">
        <v>533744</v>
      </c>
      <c r="AL470" s="21">
        <v>574185086</v>
      </c>
      <c r="AM470" s="21">
        <v>0</v>
      </c>
      <c r="AN470" s="21">
        <v>0</v>
      </c>
      <c r="AO470" s="21">
        <v>249.7</v>
      </c>
      <c r="AP470" s="23">
        <v>3</v>
      </c>
      <c r="AQ470" s="23">
        <v>95</v>
      </c>
      <c r="AR470" s="23">
        <v>1617944</v>
      </c>
      <c r="AS470" s="23">
        <v>1100</v>
      </c>
      <c r="AT470" s="24">
        <v>8.5845607865000897</v>
      </c>
      <c r="AU470" s="25">
        <v>94.45</v>
      </c>
      <c r="AV470" s="26">
        <v>3</v>
      </c>
      <c r="AW470" s="26">
        <v>95</v>
      </c>
      <c r="AX470" s="26">
        <v>258573</v>
      </c>
      <c r="AY470" s="26">
        <v>6006</v>
      </c>
      <c r="AZ470" s="27">
        <v>7.3332422833092199</v>
      </c>
      <c r="BA470" s="28">
        <v>440.4</v>
      </c>
      <c r="BB470" s="29">
        <v>3</v>
      </c>
      <c r="BC470" s="29">
        <v>63</v>
      </c>
      <c r="BD470" s="29">
        <v>17579</v>
      </c>
      <c r="BE470" s="29">
        <v>72047</v>
      </c>
      <c r="BF470" s="29">
        <v>5.4139971067622596</v>
      </c>
      <c r="BG470" s="29">
        <v>3900.63</v>
      </c>
    </row>
    <row r="471" spans="1:59" s="30" customFormat="1" x14ac:dyDescent="0.35">
      <c r="A471" s="17">
        <v>2008</v>
      </c>
      <c r="B471" s="32" t="s">
        <v>560</v>
      </c>
      <c r="C471" s="13" t="s">
        <v>561</v>
      </c>
      <c r="D471" s="14" t="s">
        <v>595</v>
      </c>
      <c r="E471" s="15">
        <v>57561.001345326964</v>
      </c>
      <c r="F471" s="15">
        <v>152745.60000000001</v>
      </c>
      <c r="G471" s="17">
        <v>6.7</v>
      </c>
      <c r="H471" s="16">
        <v>2653630</v>
      </c>
      <c r="I471" s="17">
        <f t="shared" si="35"/>
        <v>1</v>
      </c>
      <c r="J471" s="17">
        <v>0</v>
      </c>
      <c r="K471" s="17">
        <v>40.69</v>
      </c>
      <c r="L471" s="17">
        <v>2.9830000000000001</v>
      </c>
      <c r="M471" s="17">
        <v>8.86</v>
      </c>
      <c r="N471" s="17">
        <v>45.88</v>
      </c>
      <c r="O471" s="17">
        <v>0</v>
      </c>
      <c r="P471" s="18">
        <v>3589</v>
      </c>
      <c r="Q471" s="18">
        <v>2199</v>
      </c>
      <c r="R471" s="17">
        <v>18143624</v>
      </c>
      <c r="S471" s="17">
        <v>8503</v>
      </c>
      <c r="T471" s="17">
        <v>21612</v>
      </c>
      <c r="U471" s="18" t="s">
        <v>62</v>
      </c>
      <c r="V471" s="18" t="s">
        <v>62</v>
      </c>
      <c r="W471" s="18">
        <v>23.6</v>
      </c>
      <c r="X471" s="18">
        <v>7.93</v>
      </c>
      <c r="Y471" s="18" t="s">
        <v>62</v>
      </c>
      <c r="Z471" s="18"/>
      <c r="AA471" s="19">
        <v>2.2204719344600159</v>
      </c>
      <c r="AB471" s="19">
        <v>23.6</v>
      </c>
      <c r="AC471" s="19">
        <v>7.93</v>
      </c>
      <c r="AD471" s="19">
        <v>0.68330088246943577</v>
      </c>
      <c r="AE471" s="20">
        <f t="shared" si="36"/>
        <v>2.1104705285643895E-2</v>
      </c>
      <c r="AF471" s="20">
        <f t="shared" si="37"/>
        <v>1.5240813070246232E-4</v>
      </c>
      <c r="AG471" s="20">
        <f t="shared" si="38"/>
        <v>0.97874278714445107</v>
      </c>
      <c r="AH471" s="20">
        <f t="shared" si="39"/>
        <v>0</v>
      </c>
      <c r="AI471" s="20">
        <f t="shared" si="39"/>
        <v>9.9439202483179303E-8</v>
      </c>
      <c r="AJ471" s="21">
        <v>7755150</v>
      </c>
      <c r="AK471" s="21">
        <v>56004</v>
      </c>
      <c r="AL471" s="21">
        <v>359649520</v>
      </c>
      <c r="AM471" s="21">
        <v>0</v>
      </c>
      <c r="AN471" s="21">
        <v>0</v>
      </c>
      <c r="AO471" s="21">
        <v>36.54</v>
      </c>
      <c r="AP471" s="23">
        <v>2</v>
      </c>
      <c r="AQ471" s="23">
        <v>17</v>
      </c>
      <c r="AR471" s="23">
        <v>1054691</v>
      </c>
      <c r="AS471" s="23">
        <v>953</v>
      </c>
      <c r="AT471" s="24">
        <v>11.9291265754406</v>
      </c>
      <c r="AU471" s="25">
        <v>113.68</v>
      </c>
      <c r="AV471" s="26">
        <v>2</v>
      </c>
      <c r="AW471" s="26">
        <v>18</v>
      </c>
      <c r="AX471" s="26">
        <v>152735</v>
      </c>
      <c r="AY471" s="26">
        <v>5076</v>
      </c>
      <c r="AZ471" s="27">
        <v>10.068831113554999</v>
      </c>
      <c r="BA471" s="28">
        <v>511.12</v>
      </c>
      <c r="BB471" s="29">
        <v>2</v>
      </c>
      <c r="BC471" s="29">
        <v>13</v>
      </c>
      <c r="BD471" s="29">
        <v>3608</v>
      </c>
      <c r="BE471" s="29">
        <v>319193</v>
      </c>
      <c r="BF471" s="29">
        <v>7.9786303368983207</v>
      </c>
      <c r="BG471" s="29">
        <v>25467.23</v>
      </c>
    </row>
    <row r="472" spans="1:59" s="30" customFormat="1" x14ac:dyDescent="0.35">
      <c r="A472" s="12">
        <v>2015</v>
      </c>
      <c r="B472" s="12" t="s">
        <v>560</v>
      </c>
      <c r="C472" s="13" t="s">
        <v>561</v>
      </c>
      <c r="D472" s="14" t="s">
        <v>596</v>
      </c>
      <c r="E472" s="15">
        <v>52659.671448556772</v>
      </c>
      <c r="F472" s="15">
        <v>151055.9</v>
      </c>
      <c r="G472" s="12">
        <v>6.8</v>
      </c>
      <c r="H472" s="16">
        <v>2868531</v>
      </c>
      <c r="I472" s="17">
        <f t="shared" si="35"/>
        <v>1</v>
      </c>
      <c r="J472" s="17">
        <v>0</v>
      </c>
      <c r="K472" s="17">
        <v>42.6</v>
      </c>
      <c r="L472" s="17">
        <v>1.8220000000000001</v>
      </c>
      <c r="M472" s="17">
        <v>2.62</v>
      </c>
      <c r="N472" s="17">
        <v>44.13</v>
      </c>
      <c r="O472" s="17">
        <v>0</v>
      </c>
      <c r="P472" s="18">
        <v>3076</v>
      </c>
      <c r="Q472" s="18">
        <v>2293</v>
      </c>
      <c r="R472" s="17">
        <v>14752014</v>
      </c>
      <c r="S472" s="17">
        <v>4852</v>
      </c>
      <c r="T472" s="17">
        <v>9882</v>
      </c>
      <c r="U472" s="18" t="s">
        <v>62</v>
      </c>
      <c r="V472" s="18">
        <v>2.4700000000000002</v>
      </c>
      <c r="W472" s="18" t="s">
        <v>62</v>
      </c>
      <c r="X472" s="18" t="s">
        <v>62</v>
      </c>
      <c r="Y472" s="18"/>
      <c r="Z472" s="18"/>
      <c r="AA472" s="19">
        <v>2.4700000000000002</v>
      </c>
      <c r="AB472" s="19">
        <v>12.08771849023859</v>
      </c>
      <c r="AC472" s="19">
        <v>3.3843619636206599</v>
      </c>
      <c r="AD472" s="19">
        <v>0.66963877086385626</v>
      </c>
      <c r="AE472" s="20">
        <f t="shared" si="36"/>
        <v>7.1358720848550888E-3</v>
      </c>
      <c r="AF472" s="20">
        <f t="shared" si="37"/>
        <v>1.4689334679946422E-4</v>
      </c>
      <c r="AG472" s="20">
        <f t="shared" si="38"/>
        <v>0.99257975788660491</v>
      </c>
      <c r="AH472" s="20">
        <f t="shared" si="39"/>
        <v>1.3723522879028165E-4</v>
      </c>
      <c r="AI472" s="20">
        <f t="shared" si="39"/>
        <v>2.4145295022956376E-7</v>
      </c>
      <c r="AJ472" s="21">
        <v>3014496</v>
      </c>
      <c r="AK472" s="21">
        <v>62054</v>
      </c>
      <c r="AL472" s="21">
        <v>419307924</v>
      </c>
      <c r="AM472" s="21">
        <v>0</v>
      </c>
      <c r="AN472" s="21">
        <v>57974</v>
      </c>
      <c r="AO472" s="21">
        <v>102</v>
      </c>
      <c r="AP472" s="22">
        <v>2</v>
      </c>
      <c r="AQ472" s="22">
        <v>12</v>
      </c>
      <c r="AR472" s="23">
        <v>1126220</v>
      </c>
      <c r="AS472" s="23">
        <v>912.97571000000005</v>
      </c>
      <c r="AT472" s="24">
        <v>12.757616000000001</v>
      </c>
      <c r="AU472" s="25">
        <v>116.47393</v>
      </c>
      <c r="AV472" s="26">
        <v>2</v>
      </c>
      <c r="AW472" s="26">
        <v>13</v>
      </c>
      <c r="AX472" s="26">
        <v>160492</v>
      </c>
      <c r="AY472" s="26">
        <v>4991.9399000000003</v>
      </c>
      <c r="AZ472" s="27">
        <v>9.2514299999999992</v>
      </c>
      <c r="BA472" s="28">
        <v>461.82582000000002</v>
      </c>
      <c r="BB472" s="29">
        <v>2</v>
      </c>
      <c r="BC472" s="29">
        <v>12</v>
      </c>
      <c r="BD472" s="29">
        <v>3682</v>
      </c>
      <c r="BE472" s="29">
        <v>318187.83</v>
      </c>
      <c r="BF472" s="29">
        <v>6.7475578000000001</v>
      </c>
      <c r="BG472" s="29">
        <v>21469.907999999999</v>
      </c>
    </row>
    <row r="473" spans="1:59" s="30" customFormat="1" x14ac:dyDescent="0.35">
      <c r="A473" s="12">
        <v>2013</v>
      </c>
      <c r="B473" s="12" t="s">
        <v>567</v>
      </c>
      <c r="C473" s="13" t="s">
        <v>568</v>
      </c>
      <c r="D473" s="14" t="s">
        <v>597</v>
      </c>
      <c r="E473" s="15">
        <v>52068.751541820391</v>
      </c>
      <c r="F473" s="15">
        <v>150702.9</v>
      </c>
      <c r="G473" s="12">
        <v>5.3</v>
      </c>
      <c r="H473" s="16">
        <v>2894306</v>
      </c>
      <c r="I473" s="17">
        <f t="shared" si="35"/>
        <v>0</v>
      </c>
      <c r="J473" s="17">
        <v>0</v>
      </c>
      <c r="K473" s="17">
        <v>45.02</v>
      </c>
      <c r="L473" s="17">
        <v>3.4830000000000001</v>
      </c>
      <c r="M473" s="17">
        <v>3.73</v>
      </c>
      <c r="N473" s="17">
        <v>51.99</v>
      </c>
      <c r="O473" s="17">
        <v>1</v>
      </c>
      <c r="P473" s="18">
        <v>5385</v>
      </c>
      <c r="Q473" s="18">
        <v>1375</v>
      </c>
      <c r="R473" s="17">
        <v>33125351</v>
      </c>
      <c r="S473" s="17">
        <v>27236</v>
      </c>
      <c r="T473" s="17">
        <v>27988</v>
      </c>
      <c r="U473" s="18">
        <v>1.78</v>
      </c>
      <c r="V473" s="18">
        <v>1.77</v>
      </c>
      <c r="W473" s="18">
        <v>22.41</v>
      </c>
      <c r="X473" s="18">
        <v>4.4800000000000004</v>
      </c>
      <c r="Y473" s="18">
        <v>0.75</v>
      </c>
      <c r="Z473" s="18">
        <v>1.78</v>
      </c>
      <c r="AA473" s="19">
        <v>1.77</v>
      </c>
      <c r="AB473" s="19">
        <v>22.41</v>
      </c>
      <c r="AC473" s="19">
        <v>4.4800000000000004</v>
      </c>
      <c r="AD473" s="19">
        <v>0.75</v>
      </c>
      <c r="AE473" s="20">
        <f t="shared" si="36"/>
        <v>0.40475873345168922</v>
      </c>
      <c r="AF473" s="20">
        <f t="shared" si="37"/>
        <v>2.3342779242190794E-3</v>
      </c>
      <c r="AG473" s="20">
        <f t="shared" si="38"/>
        <v>0.51621150625945489</v>
      </c>
      <c r="AH473" s="20">
        <f t="shared" si="39"/>
        <v>0</v>
      </c>
      <c r="AI473" s="20">
        <f t="shared" si="39"/>
        <v>0</v>
      </c>
      <c r="AJ473" s="21">
        <v>37830552</v>
      </c>
      <c r="AK473" s="21">
        <v>218172</v>
      </c>
      <c r="AL473" s="21">
        <v>48247424</v>
      </c>
      <c r="AM473" s="21">
        <v>7168301</v>
      </c>
      <c r="AN473" s="21">
        <v>0</v>
      </c>
      <c r="AO473" s="21">
        <v>0</v>
      </c>
      <c r="AP473" s="22">
        <v>4</v>
      </c>
      <c r="AQ473" s="22">
        <v>67</v>
      </c>
      <c r="AR473" s="23">
        <v>1222985</v>
      </c>
      <c r="AS473" s="23">
        <v>926.21762000000001</v>
      </c>
      <c r="AT473" s="24">
        <v>11.644278999999999</v>
      </c>
      <c r="AU473" s="25">
        <v>107.85136</v>
      </c>
      <c r="AV473" s="26">
        <v>4</v>
      </c>
      <c r="AW473" s="26">
        <v>67</v>
      </c>
      <c r="AX473" s="26">
        <v>224515</v>
      </c>
      <c r="AY473" s="26">
        <v>5658.5038999999997</v>
      </c>
      <c r="AZ473" s="27">
        <v>9.6788638000000002</v>
      </c>
      <c r="BA473" s="28">
        <v>547.67889000000002</v>
      </c>
      <c r="BB473" s="29">
        <v>4</v>
      </c>
      <c r="BC473" s="29">
        <v>59</v>
      </c>
      <c r="BD473" s="29">
        <v>26394</v>
      </c>
      <c r="BE473" s="29">
        <v>34759.686999999998</v>
      </c>
      <c r="BF473" s="29">
        <v>7.3928307999999996</v>
      </c>
      <c r="BG473" s="29">
        <v>2569.7248</v>
      </c>
    </row>
    <row r="474" spans="1:59" s="30" customFormat="1" x14ac:dyDescent="0.35">
      <c r="A474" s="12">
        <v>2012</v>
      </c>
      <c r="B474" s="12" t="s">
        <v>567</v>
      </c>
      <c r="C474" s="13" t="s">
        <v>568</v>
      </c>
      <c r="D474" s="14" t="s">
        <v>598</v>
      </c>
      <c r="E474" s="15">
        <v>52001.334708235278</v>
      </c>
      <c r="F474" s="15">
        <v>150077.1</v>
      </c>
      <c r="G474" s="12">
        <v>5.7</v>
      </c>
      <c r="H474" s="16">
        <v>2886024</v>
      </c>
      <c r="I474" s="17">
        <f t="shared" si="35"/>
        <v>0</v>
      </c>
      <c r="J474" s="17">
        <v>0</v>
      </c>
      <c r="K474" s="17">
        <v>45.77</v>
      </c>
      <c r="L474" s="17">
        <v>3.58</v>
      </c>
      <c r="M474" s="17">
        <v>2.75</v>
      </c>
      <c r="N474" s="17">
        <v>54.99</v>
      </c>
      <c r="O474" s="17">
        <v>1</v>
      </c>
      <c r="P474" s="18">
        <v>3973</v>
      </c>
      <c r="Q474" s="18">
        <v>1825</v>
      </c>
      <c r="R474" s="17">
        <v>31692844</v>
      </c>
      <c r="S474" s="17">
        <v>29889</v>
      </c>
      <c r="T474" s="17">
        <v>32565</v>
      </c>
      <c r="U474" s="18" t="s">
        <v>62</v>
      </c>
      <c r="V474" s="18">
        <v>1.83</v>
      </c>
      <c r="W474" s="18">
        <v>22.93</v>
      </c>
      <c r="X474" s="18" t="s">
        <v>62</v>
      </c>
      <c r="Y474" s="18">
        <v>0.7</v>
      </c>
      <c r="Z474" s="18"/>
      <c r="AA474" s="19">
        <v>1.83</v>
      </c>
      <c r="AB474" s="19">
        <v>22.93</v>
      </c>
      <c r="AC474" s="19">
        <v>3.503818060367514</v>
      </c>
      <c r="AD474" s="19">
        <v>0.7</v>
      </c>
      <c r="AE474" s="20">
        <f t="shared" si="36"/>
        <v>0.32148396858513734</v>
      </c>
      <c r="AF474" s="20">
        <f t="shared" si="37"/>
        <v>1.4168928155305007E-3</v>
      </c>
      <c r="AG474" s="20">
        <f t="shared" si="38"/>
        <v>0.60211159967854166</v>
      </c>
      <c r="AH474" s="20">
        <f t="shared" si="39"/>
        <v>0</v>
      </c>
      <c r="AI474" s="20">
        <f t="shared" si="39"/>
        <v>0</v>
      </c>
      <c r="AJ474" s="21">
        <v>35518838</v>
      </c>
      <c r="AK474" s="21">
        <v>156544</v>
      </c>
      <c r="AL474" s="21">
        <v>66523704</v>
      </c>
      <c r="AM474" s="21">
        <v>8284924</v>
      </c>
      <c r="AN474" s="21">
        <v>0</v>
      </c>
      <c r="AO474" s="21">
        <v>0</v>
      </c>
      <c r="AP474" s="22">
        <v>4</v>
      </c>
      <c r="AQ474" s="22">
        <v>67</v>
      </c>
      <c r="AR474" s="23">
        <v>1217256</v>
      </c>
      <c r="AS474" s="23">
        <v>944.52049999999997</v>
      </c>
      <c r="AT474" s="24">
        <v>11.242577000000001</v>
      </c>
      <c r="AU474" s="25">
        <v>106.18845</v>
      </c>
      <c r="AV474" s="26">
        <v>4</v>
      </c>
      <c r="AW474" s="26">
        <v>67</v>
      </c>
      <c r="AX474" s="26">
        <v>223822</v>
      </c>
      <c r="AY474" s="26">
        <v>5754.4558999999999</v>
      </c>
      <c r="AZ474" s="27">
        <v>9.2355958999999999</v>
      </c>
      <c r="BA474" s="28">
        <v>531.45829000000003</v>
      </c>
      <c r="BB474" s="29">
        <v>4</v>
      </c>
      <c r="BC474" s="29">
        <v>58</v>
      </c>
      <c r="BD474" s="29">
        <v>25017</v>
      </c>
      <c r="BE474" s="29">
        <v>36778.694000000003</v>
      </c>
      <c r="BF474" s="29">
        <v>7.0890890999999998</v>
      </c>
      <c r="BG474" s="29">
        <v>2607.2743999999998</v>
      </c>
    </row>
    <row r="475" spans="1:59" s="30" customFormat="1" x14ac:dyDescent="0.35">
      <c r="A475" s="12">
        <v>2014</v>
      </c>
      <c r="B475" s="12" t="s">
        <v>518</v>
      </c>
      <c r="C475" s="13" t="s">
        <v>519</v>
      </c>
      <c r="D475" s="14" t="s">
        <v>599</v>
      </c>
      <c r="E475" s="15">
        <v>51075.424893144977</v>
      </c>
      <c r="F475" s="15">
        <v>150076.29999999999</v>
      </c>
      <c r="G475" s="12">
        <v>3.8</v>
      </c>
      <c r="H475" s="16">
        <v>2938327</v>
      </c>
      <c r="I475" s="17">
        <f t="shared" si="35"/>
        <v>0</v>
      </c>
      <c r="J475" s="17">
        <v>1</v>
      </c>
      <c r="K475" s="17">
        <v>45.67</v>
      </c>
      <c r="L475" s="17">
        <v>3.117</v>
      </c>
      <c r="M475" s="17">
        <v>4.37</v>
      </c>
      <c r="N475" s="17">
        <v>46.16</v>
      </c>
      <c r="O475" s="17">
        <v>0</v>
      </c>
      <c r="P475" s="18">
        <v>6510</v>
      </c>
      <c r="Q475" s="18">
        <v>505</v>
      </c>
      <c r="R475" s="17">
        <v>35204487</v>
      </c>
      <c r="S475" s="17">
        <v>21453</v>
      </c>
      <c r="T475" s="17">
        <v>52561</v>
      </c>
      <c r="U475" s="18" t="s">
        <v>62</v>
      </c>
      <c r="V475" s="18" t="s">
        <v>62</v>
      </c>
      <c r="W475" s="18">
        <v>20.61</v>
      </c>
      <c r="X475" s="18" t="s">
        <v>62</v>
      </c>
      <c r="Y475" s="18"/>
      <c r="Z475" s="18"/>
      <c r="AA475" s="19">
        <v>2.322195177698041</v>
      </c>
      <c r="AB475" s="19">
        <v>20.61</v>
      </c>
      <c r="AC475" s="19">
        <v>4.9924248044436963</v>
      </c>
      <c r="AD475" s="19">
        <v>0.68548682032632846</v>
      </c>
      <c r="AE475" s="20">
        <f t="shared" si="36"/>
        <v>0.1932195397373993</v>
      </c>
      <c r="AF475" s="20">
        <f t="shared" si="37"/>
        <v>5.3628805760314187E-4</v>
      </c>
      <c r="AG475" s="20">
        <f t="shared" si="38"/>
        <v>0.80618158423403963</v>
      </c>
      <c r="AH475" s="20">
        <f t="shared" si="39"/>
        <v>6.2587970957919618E-5</v>
      </c>
      <c r="AI475" s="20">
        <f t="shared" si="39"/>
        <v>0</v>
      </c>
      <c r="AJ475" s="21">
        <v>30624700</v>
      </c>
      <c r="AK475" s="21">
        <v>85000</v>
      </c>
      <c r="AL475" s="21">
        <v>127777290</v>
      </c>
      <c r="AM475" s="21">
        <v>0</v>
      </c>
      <c r="AN475" s="21">
        <v>9920</v>
      </c>
      <c r="AO475" s="21">
        <v>0</v>
      </c>
      <c r="AP475" s="22">
        <v>1</v>
      </c>
      <c r="AQ475" s="22">
        <v>26</v>
      </c>
      <c r="AR475" s="23">
        <v>1000416</v>
      </c>
      <c r="AS475" s="23">
        <v>746.68696</v>
      </c>
      <c r="AT475" s="24">
        <v>10.645180999999999</v>
      </c>
      <c r="AU475" s="25">
        <v>79.486175000000003</v>
      </c>
      <c r="AV475" s="26">
        <v>1</v>
      </c>
      <c r="AW475" s="26">
        <v>27</v>
      </c>
      <c r="AX475" s="26">
        <v>117921</v>
      </c>
      <c r="AY475" s="26">
        <v>7811.1977999999999</v>
      </c>
      <c r="AZ475" s="27">
        <v>8.5326353000000008</v>
      </c>
      <c r="BA475" s="28">
        <v>666.50102000000004</v>
      </c>
      <c r="BB475" s="29">
        <v>1</v>
      </c>
      <c r="BC475" s="29">
        <v>23</v>
      </c>
      <c r="BD475" s="29">
        <v>9658</v>
      </c>
      <c r="BE475" s="29">
        <v>85983.251999999993</v>
      </c>
      <c r="BF475" s="29">
        <v>6.0813658000000004</v>
      </c>
      <c r="BG475" s="29">
        <v>5228.9561000000003</v>
      </c>
    </row>
    <row r="476" spans="1:59" s="30" customFormat="1" x14ac:dyDescent="0.35">
      <c r="A476" s="17">
        <v>2006</v>
      </c>
      <c r="B476" s="13" t="s">
        <v>510</v>
      </c>
      <c r="C476" s="13" t="s">
        <v>511</v>
      </c>
      <c r="D476" s="14" t="s">
        <v>600</v>
      </c>
      <c r="E476" s="15">
        <v>41559.087279394786</v>
      </c>
      <c r="F476" s="15">
        <v>149367.1</v>
      </c>
      <c r="G476" s="17">
        <v>4</v>
      </c>
      <c r="H476" s="16">
        <v>3594090</v>
      </c>
      <c r="I476" s="17">
        <f t="shared" si="35"/>
        <v>0</v>
      </c>
      <c r="J476" s="17">
        <v>0</v>
      </c>
      <c r="K476" s="17" t="s">
        <v>62</v>
      </c>
      <c r="L476" s="17">
        <v>2.137</v>
      </c>
      <c r="M476" s="17">
        <v>6.73</v>
      </c>
      <c r="N476" s="17">
        <v>18.61</v>
      </c>
      <c r="O476" s="17">
        <v>1</v>
      </c>
      <c r="P476" s="18">
        <v>3018</v>
      </c>
      <c r="Q476" s="18">
        <v>2155</v>
      </c>
      <c r="R476" s="17">
        <v>52932361</v>
      </c>
      <c r="S476" s="17">
        <v>109985</v>
      </c>
      <c r="T476" s="17">
        <v>84463</v>
      </c>
      <c r="U476" s="18" t="s">
        <v>62</v>
      </c>
      <c r="V476" s="18">
        <v>1.0900000000000001</v>
      </c>
      <c r="W476" s="18">
        <v>13.31</v>
      </c>
      <c r="X476" s="18" t="s">
        <v>62</v>
      </c>
      <c r="Y476" s="18" t="s">
        <v>62</v>
      </c>
      <c r="Z476" s="18"/>
      <c r="AA476" s="19">
        <v>1.0900000000000001</v>
      </c>
      <c r="AB476" s="19">
        <v>13.31</v>
      </c>
      <c r="AC476" s="19">
        <v>7.1610124069250478</v>
      </c>
      <c r="AD476" s="19">
        <v>0.4704061490499184</v>
      </c>
      <c r="AE476" s="20">
        <f t="shared" si="36"/>
        <v>6.9749001404157185E-2</v>
      </c>
      <c r="AF476" s="20">
        <f t="shared" si="37"/>
        <v>2.6271938666444061E-4</v>
      </c>
      <c r="AG476" s="20">
        <f t="shared" si="38"/>
        <v>0.9299879744885049</v>
      </c>
      <c r="AH476" s="20">
        <f t="shared" si="39"/>
        <v>0</v>
      </c>
      <c r="AI476" s="20">
        <f t="shared" si="39"/>
        <v>3.0472067360014433E-7</v>
      </c>
      <c r="AJ476" s="21">
        <v>42322662.939999998</v>
      </c>
      <c r="AK476" s="21">
        <v>159414.24</v>
      </c>
      <c r="AL476" s="21">
        <v>564302954.74000001</v>
      </c>
      <c r="AM476" s="21">
        <v>0</v>
      </c>
      <c r="AN476" s="21">
        <v>0</v>
      </c>
      <c r="AO476" s="21">
        <v>184.9</v>
      </c>
      <c r="AP476" s="23">
        <v>4</v>
      </c>
      <c r="AQ476" s="23">
        <v>96</v>
      </c>
      <c r="AR476" s="23">
        <v>1616987</v>
      </c>
      <c r="AS476" s="23">
        <v>1117.8401042597541</v>
      </c>
      <c r="AT476" s="24">
        <v>8.5487885305915334</v>
      </c>
      <c r="AU476" s="25">
        <v>95.561786623310297</v>
      </c>
      <c r="AV476" s="26">
        <v>4</v>
      </c>
      <c r="AW476" s="26">
        <v>96</v>
      </c>
      <c r="AX476" s="26">
        <v>249947</v>
      </c>
      <c r="AY476" s="26">
        <v>6066.8425039441699</v>
      </c>
      <c r="AZ476" s="27">
        <v>7.3429812895975646</v>
      </c>
      <c r="BA476" s="28">
        <v>445.48710993397282</v>
      </c>
      <c r="BB476" s="29">
        <v>4</v>
      </c>
      <c r="BC476" s="29">
        <v>65</v>
      </c>
      <c r="BD476" s="29">
        <v>17810</v>
      </c>
      <c r="BE476" s="29">
        <v>70270.681265206818</v>
      </c>
      <c r="BF476" s="29">
        <v>5.4551695437218051</v>
      </c>
      <c r="BG476" s="29">
        <v>3833.3848025453863</v>
      </c>
    </row>
    <row r="477" spans="1:59" s="30" customFormat="1" x14ac:dyDescent="0.35">
      <c r="A477" s="12">
        <v>2010</v>
      </c>
      <c r="B477" s="12" t="s">
        <v>567</v>
      </c>
      <c r="C477" s="13" t="s">
        <v>568</v>
      </c>
      <c r="D477" s="14" t="s">
        <v>601</v>
      </c>
      <c r="E477" s="15">
        <v>50334.748410399872</v>
      </c>
      <c r="F477" s="15">
        <v>143870.1</v>
      </c>
      <c r="G477" s="12">
        <v>7.1</v>
      </c>
      <c r="H477" s="16">
        <v>2858266</v>
      </c>
      <c r="I477" s="17">
        <f t="shared" si="35"/>
        <v>0</v>
      </c>
      <c r="J477" s="17">
        <v>0</v>
      </c>
      <c r="K477" s="17">
        <v>44.27</v>
      </c>
      <c r="L477" s="17">
        <v>2.7050000000000001</v>
      </c>
      <c r="M477" s="17">
        <v>4.37</v>
      </c>
      <c r="N477" s="17">
        <v>49.29</v>
      </c>
      <c r="O477" s="17">
        <v>1</v>
      </c>
      <c r="P477" s="18">
        <v>5041</v>
      </c>
      <c r="Q477" s="18">
        <v>1665</v>
      </c>
      <c r="R477" s="17">
        <v>36320932</v>
      </c>
      <c r="S477" s="17">
        <v>41048</v>
      </c>
      <c r="T477" s="17">
        <v>45946</v>
      </c>
      <c r="U477" s="18">
        <v>1.55</v>
      </c>
      <c r="V477" s="18">
        <v>1.51</v>
      </c>
      <c r="W477" s="18">
        <v>16.27</v>
      </c>
      <c r="X477" s="18" t="s">
        <v>62</v>
      </c>
      <c r="Y477" s="18" t="s">
        <v>62</v>
      </c>
      <c r="Z477" s="18">
        <v>1.55</v>
      </c>
      <c r="AA477" s="19">
        <v>1.51</v>
      </c>
      <c r="AB477" s="19">
        <v>16.27</v>
      </c>
      <c r="AC477" s="19">
        <v>4.9924248044436963</v>
      </c>
      <c r="AD477" s="19">
        <v>0.70992248279802228</v>
      </c>
      <c r="AE477" s="20">
        <f t="shared" si="36"/>
        <v>0.38862063935606123</v>
      </c>
      <c r="AF477" s="20">
        <f t="shared" si="37"/>
        <v>5.4927453989524052E-3</v>
      </c>
      <c r="AG477" s="20">
        <f t="shared" si="38"/>
        <v>0.51731963856540386</v>
      </c>
      <c r="AH477" s="20">
        <f t="shared" si="39"/>
        <v>0</v>
      </c>
      <c r="AI477" s="20">
        <f t="shared" si="39"/>
        <v>0</v>
      </c>
      <c r="AJ477" s="21">
        <v>41929250</v>
      </c>
      <c r="AK477" s="21">
        <v>592626</v>
      </c>
      <c r="AL477" s="21">
        <v>55814906</v>
      </c>
      <c r="AM477" s="21">
        <v>9555712</v>
      </c>
      <c r="AN477" s="21">
        <v>0</v>
      </c>
      <c r="AO477" s="21">
        <v>0</v>
      </c>
      <c r="AP477" s="22">
        <v>4</v>
      </c>
      <c r="AQ477" s="22">
        <v>151</v>
      </c>
      <c r="AR477" s="23">
        <v>1213036</v>
      </c>
      <c r="AS477" s="23">
        <v>985</v>
      </c>
      <c r="AT477" s="24">
        <v>10.029999999999999</v>
      </c>
      <c r="AU477" s="31">
        <v>98.73</v>
      </c>
      <c r="AV477" s="26">
        <v>4</v>
      </c>
      <c r="AW477" s="26">
        <v>149</v>
      </c>
      <c r="AX477" s="26">
        <v>220091</v>
      </c>
      <c r="AY477" s="26">
        <v>5844</v>
      </c>
      <c r="AZ477" s="27">
        <v>8.25</v>
      </c>
      <c r="BA477" s="28">
        <v>481.9</v>
      </c>
      <c r="BB477" s="29">
        <v>4</v>
      </c>
      <c r="BC477" s="29">
        <v>82</v>
      </c>
      <c r="BD477" s="29">
        <v>23304</v>
      </c>
      <c r="BE477" s="29">
        <v>38086</v>
      </c>
      <c r="BF477" s="29">
        <v>6.23</v>
      </c>
      <c r="BG477" s="29">
        <v>2374.64</v>
      </c>
    </row>
    <row r="478" spans="1:59" s="30" customFormat="1" x14ac:dyDescent="0.35">
      <c r="A478" s="12">
        <v>2011</v>
      </c>
      <c r="B478" s="12" t="s">
        <v>567</v>
      </c>
      <c r="C478" s="13" t="s">
        <v>568</v>
      </c>
      <c r="D478" s="14" t="s">
        <v>602</v>
      </c>
      <c r="E478" s="15">
        <v>51516.878031917877</v>
      </c>
      <c r="F478" s="15">
        <v>147836.79999999999</v>
      </c>
      <c r="G478" s="12">
        <v>6.5</v>
      </c>
      <c r="H478" s="16">
        <v>2869677</v>
      </c>
      <c r="I478" s="17">
        <f t="shared" si="35"/>
        <v>0</v>
      </c>
      <c r="J478" s="17">
        <v>0</v>
      </c>
      <c r="K478" s="17">
        <v>45.02</v>
      </c>
      <c r="L478" s="17">
        <v>3.4670000000000001</v>
      </c>
      <c r="M478" s="17">
        <v>4</v>
      </c>
      <c r="N478" s="17">
        <v>55.64</v>
      </c>
      <c r="O478" s="17">
        <v>1</v>
      </c>
      <c r="P478" s="18">
        <v>5060</v>
      </c>
      <c r="Q478" s="18">
        <v>1774</v>
      </c>
      <c r="R478" s="17">
        <v>35119242</v>
      </c>
      <c r="S478" s="17">
        <v>35728</v>
      </c>
      <c r="T478" s="17">
        <v>40995</v>
      </c>
      <c r="U478" s="18">
        <v>1.8</v>
      </c>
      <c r="V478" s="18">
        <v>1.75</v>
      </c>
      <c r="W478" s="18">
        <v>22.21</v>
      </c>
      <c r="X478" s="18">
        <v>4.71</v>
      </c>
      <c r="Y478" s="18">
        <v>0.69</v>
      </c>
      <c r="Z478" s="18">
        <v>1.8</v>
      </c>
      <c r="AA478" s="19">
        <v>1.75</v>
      </c>
      <c r="AB478" s="19">
        <v>22.21</v>
      </c>
      <c r="AC478" s="19">
        <v>4.71</v>
      </c>
      <c r="AD478" s="19">
        <v>0.69</v>
      </c>
      <c r="AE478" s="20">
        <f t="shared" si="36"/>
        <v>0.36967894081197822</v>
      </c>
      <c r="AF478" s="20">
        <f t="shared" si="37"/>
        <v>2.7973144312186094E-3</v>
      </c>
      <c r="AG478" s="20">
        <f t="shared" si="38"/>
        <v>0.5603146612334865</v>
      </c>
      <c r="AH478" s="20">
        <f t="shared" si="39"/>
        <v>0</v>
      </c>
      <c r="AI478" s="20">
        <f t="shared" si="39"/>
        <v>0</v>
      </c>
      <c r="AJ478" s="21">
        <v>40257040</v>
      </c>
      <c r="AK478" s="21">
        <v>304620</v>
      </c>
      <c r="AL478" s="21">
        <v>61016756</v>
      </c>
      <c r="AM478" s="21">
        <v>7318888</v>
      </c>
      <c r="AN478" s="21">
        <v>0</v>
      </c>
      <c r="AO478" s="21">
        <v>0</v>
      </c>
      <c r="AP478" s="22">
        <v>4</v>
      </c>
      <c r="AQ478" s="22">
        <v>151</v>
      </c>
      <c r="AR478" s="23">
        <v>1215411</v>
      </c>
      <c r="AS478" s="23">
        <v>983</v>
      </c>
      <c r="AT478" s="24">
        <v>10.65</v>
      </c>
      <c r="AU478" s="25">
        <v>104.7</v>
      </c>
      <c r="AV478" s="26">
        <v>4</v>
      </c>
      <c r="AW478" s="26">
        <v>149</v>
      </c>
      <c r="AX478" s="26">
        <v>221844</v>
      </c>
      <c r="AY478" s="26">
        <v>5863</v>
      </c>
      <c r="AZ478" s="27">
        <v>8.7799999999999994</v>
      </c>
      <c r="BA478" s="28">
        <v>514.76</v>
      </c>
      <c r="BB478" s="29">
        <v>4</v>
      </c>
      <c r="BC478" s="29">
        <v>85</v>
      </c>
      <c r="BD478" s="29">
        <v>23986</v>
      </c>
      <c r="BE478" s="29">
        <v>37548</v>
      </c>
      <c r="BF478" s="29">
        <v>6.71</v>
      </c>
      <c r="BG478" s="29">
        <v>2519.88</v>
      </c>
    </row>
    <row r="479" spans="1:59" s="30" customFormat="1" x14ac:dyDescent="0.35">
      <c r="A479" s="17">
        <v>2008</v>
      </c>
      <c r="B479" s="32" t="s">
        <v>567</v>
      </c>
      <c r="C479" s="13" t="s">
        <v>568</v>
      </c>
      <c r="D479" s="14" t="s">
        <v>603</v>
      </c>
      <c r="E479" s="15">
        <v>52443.381162048317</v>
      </c>
      <c r="F479" s="15">
        <v>147265</v>
      </c>
      <c r="G479" s="17">
        <v>4.5999999999999996</v>
      </c>
      <c r="H479" s="16">
        <v>2808076</v>
      </c>
      <c r="I479" s="17">
        <f t="shared" si="35"/>
        <v>0</v>
      </c>
      <c r="J479" s="17">
        <v>0</v>
      </c>
      <c r="K479" s="17">
        <v>40.69</v>
      </c>
      <c r="L479" s="17">
        <v>2.9830000000000001</v>
      </c>
      <c r="M479" s="17">
        <v>8.86</v>
      </c>
      <c r="N479" s="17">
        <v>45.88</v>
      </c>
      <c r="O479" s="17">
        <v>1</v>
      </c>
      <c r="P479" s="18">
        <v>5313</v>
      </c>
      <c r="Q479" s="18">
        <v>1269</v>
      </c>
      <c r="R479" s="17">
        <v>37314713</v>
      </c>
      <c r="S479" s="17">
        <v>87001</v>
      </c>
      <c r="T479" s="17">
        <v>49330</v>
      </c>
      <c r="U479" s="18" t="s">
        <v>62</v>
      </c>
      <c r="V479" s="18">
        <v>1.41</v>
      </c>
      <c r="W479" s="18">
        <v>22.2</v>
      </c>
      <c r="X479" s="18" t="s">
        <v>62</v>
      </c>
      <c r="Y479" s="18" t="s">
        <v>62</v>
      </c>
      <c r="Z479" s="18"/>
      <c r="AA479" s="19">
        <v>1.41</v>
      </c>
      <c r="AB479" s="19">
        <v>22.2</v>
      </c>
      <c r="AC479" s="19">
        <v>9.1182546074696553</v>
      </c>
      <c r="AD479" s="19">
        <v>0.68330088246943577</v>
      </c>
      <c r="AE479" s="20">
        <f t="shared" si="36"/>
        <v>0.408981617409793</v>
      </c>
      <c r="AF479" s="20">
        <f t="shared" si="37"/>
        <v>6.603192792852655E-3</v>
      </c>
      <c r="AG479" s="20">
        <f t="shared" si="38"/>
        <v>0.50403183472834978</v>
      </c>
      <c r="AH479" s="20">
        <f t="shared" si="39"/>
        <v>0</v>
      </c>
      <c r="AI479" s="20">
        <f t="shared" si="39"/>
        <v>0</v>
      </c>
      <c r="AJ479" s="21">
        <v>43232610</v>
      </c>
      <c r="AK479" s="21">
        <v>698010</v>
      </c>
      <c r="AL479" s="21">
        <v>53280174</v>
      </c>
      <c r="AM479" s="21">
        <v>8497160</v>
      </c>
      <c r="AN479" s="21">
        <v>0</v>
      </c>
      <c r="AO479" s="21">
        <v>0</v>
      </c>
      <c r="AP479" s="23">
        <v>4</v>
      </c>
      <c r="AQ479" s="23">
        <v>151</v>
      </c>
      <c r="AR479" s="23">
        <v>1203021</v>
      </c>
      <c r="AS479" s="23">
        <v>928</v>
      </c>
      <c r="AT479" s="24">
        <v>8.8833680288065384</v>
      </c>
      <c r="AU479" s="25">
        <v>82.41</v>
      </c>
      <c r="AV479" s="26">
        <v>4</v>
      </c>
      <c r="AW479" s="26">
        <v>149</v>
      </c>
      <c r="AX479" s="26">
        <v>219462</v>
      </c>
      <c r="AY479" s="26">
        <v>5832</v>
      </c>
      <c r="AZ479" s="27">
        <v>7.4246364863180769</v>
      </c>
      <c r="BA479" s="28">
        <v>432.99</v>
      </c>
      <c r="BB479" s="29">
        <v>4</v>
      </c>
      <c r="BC479" s="29">
        <v>82</v>
      </c>
      <c r="BD479" s="29">
        <v>19554</v>
      </c>
      <c r="BE479" s="29">
        <v>45880</v>
      </c>
      <c r="BF479" s="29">
        <v>5.6912240651990595</v>
      </c>
      <c r="BG479" s="29">
        <v>2611.11</v>
      </c>
    </row>
    <row r="480" spans="1:59" s="30" customFormat="1" x14ac:dyDescent="0.35">
      <c r="A480" s="12">
        <v>2014</v>
      </c>
      <c r="B480" s="12" t="s">
        <v>560</v>
      </c>
      <c r="C480" s="13" t="s">
        <v>561</v>
      </c>
      <c r="D480" s="14" t="s">
        <v>604</v>
      </c>
      <c r="E480" s="15">
        <v>51545.565967289062</v>
      </c>
      <c r="F480" s="15">
        <v>145303.6</v>
      </c>
      <c r="G480" s="12">
        <v>7.9</v>
      </c>
      <c r="H480" s="16">
        <v>2818935</v>
      </c>
      <c r="I480" s="17">
        <f t="shared" si="35"/>
        <v>1</v>
      </c>
      <c r="J480" s="17">
        <v>0</v>
      </c>
      <c r="K480" s="17">
        <v>45.67</v>
      </c>
      <c r="L480" s="17">
        <v>3.117</v>
      </c>
      <c r="M480" s="17">
        <v>4.37</v>
      </c>
      <c r="N480" s="17">
        <v>46.16</v>
      </c>
      <c r="O480" s="17">
        <v>0</v>
      </c>
      <c r="P480" s="18">
        <v>2912</v>
      </c>
      <c r="Q480" s="18">
        <v>2267</v>
      </c>
      <c r="R480" s="17">
        <v>16221708</v>
      </c>
      <c r="S480" s="17">
        <v>9279</v>
      </c>
      <c r="T480" s="17">
        <v>14502</v>
      </c>
      <c r="U480" s="18" t="s">
        <v>62</v>
      </c>
      <c r="V480" s="18">
        <v>2.48</v>
      </c>
      <c r="W480" s="18" t="s">
        <v>62</v>
      </c>
      <c r="X480" s="18">
        <v>5.0999999999999996</v>
      </c>
      <c r="Y480" s="18"/>
      <c r="Z480" s="18"/>
      <c r="AA480" s="19">
        <v>2.48</v>
      </c>
      <c r="AB480" s="19">
        <v>20.48845299552563</v>
      </c>
      <c r="AC480" s="19">
        <v>5.0999999999999996</v>
      </c>
      <c r="AD480" s="19">
        <v>0.68548682032632846</v>
      </c>
      <c r="AE480" s="20">
        <f t="shared" si="36"/>
        <v>2.0116536857753185E-2</v>
      </c>
      <c r="AF480" s="20">
        <f t="shared" si="37"/>
        <v>1.6901253113700212E-4</v>
      </c>
      <c r="AG480" s="20">
        <f t="shared" si="38"/>
        <v>0.97956267734647307</v>
      </c>
      <c r="AH480" s="20">
        <f t="shared" si="39"/>
        <v>1.5149888416760533E-4</v>
      </c>
      <c r="AI480" s="20">
        <f t="shared" si="39"/>
        <v>2.7438046918721636E-7</v>
      </c>
      <c r="AJ480" s="21">
        <v>6891724</v>
      </c>
      <c r="AK480" s="21">
        <v>57902</v>
      </c>
      <c r="AL480" s="21">
        <v>335588360</v>
      </c>
      <c r="AM480" s="21">
        <v>0</v>
      </c>
      <c r="AN480" s="21">
        <v>51902</v>
      </c>
      <c r="AO480" s="21">
        <v>94</v>
      </c>
      <c r="AP480" s="22">
        <v>2</v>
      </c>
      <c r="AQ480" s="22">
        <v>12</v>
      </c>
      <c r="AR480" s="23">
        <v>1110535</v>
      </c>
      <c r="AS480" s="23">
        <v>894.20272</v>
      </c>
      <c r="AT480" s="24">
        <v>12.932645000000001</v>
      </c>
      <c r="AU480" s="25">
        <v>115.64406</v>
      </c>
      <c r="AV480" s="26">
        <v>2</v>
      </c>
      <c r="AW480" s="26">
        <v>13</v>
      </c>
      <c r="AX480" s="26">
        <v>157984</v>
      </c>
      <c r="AY480" s="26">
        <v>4967.8505999999998</v>
      </c>
      <c r="AZ480" s="27">
        <v>9.4714437999999994</v>
      </c>
      <c r="BA480" s="28">
        <v>470.52717999999999</v>
      </c>
      <c r="BB480" s="29">
        <v>2</v>
      </c>
      <c r="BC480" s="29">
        <v>11</v>
      </c>
      <c r="BD480" s="29">
        <v>3691</v>
      </c>
      <c r="BE480" s="29">
        <v>310049.11</v>
      </c>
      <c r="BF480" s="29">
        <v>7.1167341999999998</v>
      </c>
      <c r="BG480" s="29">
        <v>22065.370999999999</v>
      </c>
    </row>
    <row r="481" spans="1:59" s="30" customFormat="1" x14ac:dyDescent="0.35">
      <c r="A481" s="12">
        <v>2013</v>
      </c>
      <c r="B481" s="12" t="s">
        <v>518</v>
      </c>
      <c r="C481" s="13" t="s">
        <v>519</v>
      </c>
      <c r="D481" s="14" t="s">
        <v>605</v>
      </c>
      <c r="E481" s="15">
        <v>50030.443915408345</v>
      </c>
      <c r="F481" s="15">
        <v>145026.9</v>
      </c>
      <c r="G481" s="12">
        <v>4.5999999999999996</v>
      </c>
      <c r="H481" s="16">
        <v>2898773</v>
      </c>
      <c r="I481" s="17">
        <f t="shared" si="35"/>
        <v>0</v>
      </c>
      <c r="J481" s="17">
        <v>1</v>
      </c>
      <c r="K481" s="17">
        <v>45.02</v>
      </c>
      <c r="L481" s="17">
        <v>3.4830000000000001</v>
      </c>
      <c r="M481" s="17">
        <v>3.73</v>
      </c>
      <c r="N481" s="17">
        <v>51.99</v>
      </c>
      <c r="O481" s="17">
        <v>0</v>
      </c>
      <c r="P481" s="18">
        <v>7486</v>
      </c>
      <c r="Q481" s="18">
        <v>606</v>
      </c>
      <c r="R481" s="17">
        <v>35698707</v>
      </c>
      <c r="S481" s="17">
        <v>21471</v>
      </c>
      <c r="T481" s="17">
        <v>56517</v>
      </c>
      <c r="U481" s="18">
        <v>2.2999999999999998</v>
      </c>
      <c r="V481" s="18" t="s">
        <v>62</v>
      </c>
      <c r="W481" s="18">
        <v>22.44</v>
      </c>
      <c r="X481" s="18">
        <v>3.97</v>
      </c>
      <c r="Y481" s="18"/>
      <c r="Z481" s="18">
        <v>2.2999999999999998</v>
      </c>
      <c r="AA481" s="19">
        <v>2.3089180475565318</v>
      </c>
      <c r="AB481" s="19">
        <v>22.44</v>
      </c>
      <c r="AC481" s="19">
        <v>3.97</v>
      </c>
      <c r="AD481" s="19">
        <v>0.73100116927520231</v>
      </c>
      <c r="AE481" s="20">
        <f t="shared" si="36"/>
        <v>0.21417160008206429</v>
      </c>
      <c r="AF481" s="20">
        <f t="shared" si="37"/>
        <v>6.1701921225610962E-4</v>
      </c>
      <c r="AG481" s="20">
        <f t="shared" si="38"/>
        <v>0.78516997022776069</v>
      </c>
      <c r="AH481" s="20">
        <f t="shared" si="39"/>
        <v>4.1253474194811238E-5</v>
      </c>
      <c r="AI481" s="20">
        <f t="shared" si="39"/>
        <v>1.5700372405295105E-7</v>
      </c>
      <c r="AJ481" s="21">
        <v>31592972</v>
      </c>
      <c r="AK481" s="21">
        <v>91018</v>
      </c>
      <c r="AL481" s="21">
        <v>115822326</v>
      </c>
      <c r="AM481" s="21">
        <v>0</v>
      </c>
      <c r="AN481" s="21">
        <v>6085.4</v>
      </c>
      <c r="AO481" s="21">
        <v>23.16</v>
      </c>
      <c r="AP481" s="22">
        <v>1</v>
      </c>
      <c r="AQ481" s="22">
        <v>27</v>
      </c>
      <c r="AR481" s="23">
        <v>981194</v>
      </c>
      <c r="AS481" s="23">
        <v>798.49550999999997</v>
      </c>
      <c r="AT481" s="24">
        <v>10.368523</v>
      </c>
      <c r="AU481" s="25">
        <v>82.792190000000005</v>
      </c>
      <c r="AV481" s="26">
        <v>1</v>
      </c>
      <c r="AW481" s="26">
        <v>27</v>
      </c>
      <c r="AX481" s="26">
        <v>116263</v>
      </c>
      <c r="AY481" s="26">
        <v>7889.9885999999997</v>
      </c>
      <c r="AZ481" s="27">
        <v>8.3178210999999997</v>
      </c>
      <c r="BA481" s="28">
        <v>656.27513999999996</v>
      </c>
      <c r="BB481" s="29">
        <v>1</v>
      </c>
      <c r="BC481" s="29">
        <v>23</v>
      </c>
      <c r="BD481" s="29">
        <v>9629</v>
      </c>
      <c r="BE481" s="29">
        <v>86634.213000000003</v>
      </c>
      <c r="BF481" s="29">
        <v>5.8701442000000004</v>
      </c>
      <c r="BG481" s="29">
        <v>5085.5532000000003</v>
      </c>
    </row>
    <row r="482" spans="1:59" s="30" customFormat="1" x14ac:dyDescent="0.35">
      <c r="A482" s="12">
        <v>2013</v>
      </c>
      <c r="B482" s="12" t="s">
        <v>560</v>
      </c>
      <c r="C482" s="13" t="s">
        <v>561</v>
      </c>
      <c r="D482" s="14" t="s">
        <v>606</v>
      </c>
      <c r="E482" s="15">
        <v>52053.147403127739</v>
      </c>
      <c r="F482" s="15">
        <v>144549.29999999999</v>
      </c>
      <c r="G482" s="12">
        <v>9.6</v>
      </c>
      <c r="H482" s="16">
        <v>2776956</v>
      </c>
      <c r="I482" s="17">
        <f t="shared" si="35"/>
        <v>1</v>
      </c>
      <c r="J482" s="17">
        <v>0</v>
      </c>
      <c r="K482" s="17">
        <v>45.02</v>
      </c>
      <c r="L482" s="17">
        <v>3.4830000000000001</v>
      </c>
      <c r="M482" s="17">
        <v>3.73</v>
      </c>
      <c r="N482" s="17">
        <v>51.99</v>
      </c>
      <c r="O482" s="17">
        <v>0</v>
      </c>
      <c r="P482" s="18">
        <v>3631</v>
      </c>
      <c r="Q482" s="18">
        <v>2189</v>
      </c>
      <c r="R482" s="17">
        <v>15690455</v>
      </c>
      <c r="S482" s="17">
        <v>6746</v>
      </c>
      <c r="T482" s="17">
        <v>14915</v>
      </c>
      <c r="U482" s="18">
        <v>3.93</v>
      </c>
      <c r="V482" s="18" t="s">
        <v>62</v>
      </c>
      <c r="W482" s="18" t="s">
        <v>62</v>
      </c>
      <c r="X482" s="18">
        <v>4.2699999999999996</v>
      </c>
      <c r="Y482" s="18"/>
      <c r="Z482" s="18">
        <v>3.93</v>
      </c>
      <c r="AA482" s="19">
        <v>2.3089180475565318</v>
      </c>
      <c r="AB482" s="19">
        <v>22.862714639490921</v>
      </c>
      <c r="AC482" s="19">
        <v>4.2699999999999996</v>
      </c>
      <c r="AD482" s="19">
        <v>0.73100116927520231</v>
      </c>
      <c r="AE482" s="20">
        <f t="shared" si="36"/>
        <v>1.5969940663922603E-2</v>
      </c>
      <c r="AF482" s="20">
        <f t="shared" si="37"/>
        <v>1.8805217289560245E-4</v>
      </c>
      <c r="AG482" s="20">
        <f t="shared" si="38"/>
        <v>0.98370299088206159</v>
      </c>
      <c r="AH482" s="20">
        <f t="shared" si="39"/>
        <v>1.3870070106508875E-4</v>
      </c>
      <c r="AI482" s="20">
        <f t="shared" si="39"/>
        <v>3.1558005504166768E-7</v>
      </c>
      <c r="AJ482" s="21">
        <v>5866136</v>
      </c>
      <c r="AK482" s="21">
        <v>69076</v>
      </c>
      <c r="AL482" s="21">
        <v>361337318</v>
      </c>
      <c r="AM482" s="21">
        <v>0</v>
      </c>
      <c r="AN482" s="21">
        <v>50948.04</v>
      </c>
      <c r="AO482" s="21">
        <v>115.92</v>
      </c>
      <c r="AP482" s="22">
        <v>2</v>
      </c>
      <c r="AQ482" s="22">
        <v>13</v>
      </c>
      <c r="AR482" s="23">
        <v>1094770</v>
      </c>
      <c r="AS482" s="23">
        <v>924.27565000000004</v>
      </c>
      <c r="AT482" s="24">
        <v>11.894780000000001</v>
      </c>
      <c r="AU482" s="25">
        <v>109.94055</v>
      </c>
      <c r="AV482" s="26">
        <v>2</v>
      </c>
      <c r="AW482" s="26">
        <v>13</v>
      </c>
      <c r="AX482" s="26">
        <v>158355</v>
      </c>
      <c r="AY482" s="26">
        <v>4895.0874999999996</v>
      </c>
      <c r="AZ482" s="27">
        <v>9.0145344999999999</v>
      </c>
      <c r="BA482" s="28">
        <v>441.26934999999997</v>
      </c>
      <c r="BB482" s="29">
        <v>2</v>
      </c>
      <c r="BC482" s="29">
        <v>11</v>
      </c>
      <c r="BD482" s="29">
        <v>3783</v>
      </c>
      <c r="BE482" s="29">
        <v>303078.88</v>
      </c>
      <c r="BF482" s="29">
        <v>6.5156355000000001</v>
      </c>
      <c r="BG482" s="29">
        <v>19747.514999999999</v>
      </c>
    </row>
    <row r="483" spans="1:59" s="30" customFormat="1" x14ac:dyDescent="0.35">
      <c r="A483" s="12">
        <v>2010</v>
      </c>
      <c r="B483" s="12" t="s">
        <v>560</v>
      </c>
      <c r="C483" s="13" t="s">
        <v>561</v>
      </c>
      <c r="D483" s="14" t="s">
        <v>607</v>
      </c>
      <c r="E483" s="15">
        <v>52771.543798795406</v>
      </c>
      <c r="F483" s="15">
        <v>142614.20000000001</v>
      </c>
      <c r="G483" s="12">
        <v>13.5</v>
      </c>
      <c r="H483" s="16">
        <v>2702483</v>
      </c>
      <c r="I483" s="17">
        <f t="shared" si="35"/>
        <v>1</v>
      </c>
      <c r="J483" s="17">
        <v>0</v>
      </c>
      <c r="K483" s="17">
        <v>44.27</v>
      </c>
      <c r="L483" s="17">
        <v>2.7050000000000001</v>
      </c>
      <c r="M483" s="17">
        <v>4.37</v>
      </c>
      <c r="N483" s="17">
        <v>49.29</v>
      </c>
      <c r="O483" s="17">
        <v>0</v>
      </c>
      <c r="P483" s="18">
        <v>3654</v>
      </c>
      <c r="Q483" s="18">
        <v>2032</v>
      </c>
      <c r="R483" s="17">
        <v>17020408</v>
      </c>
      <c r="S483" s="17">
        <v>7161</v>
      </c>
      <c r="T483" s="17">
        <v>15267</v>
      </c>
      <c r="U483" s="18" t="s">
        <v>62</v>
      </c>
      <c r="V483" s="18" t="s">
        <v>62</v>
      </c>
      <c r="W483" s="18" t="s">
        <v>62</v>
      </c>
      <c r="X483" s="18">
        <v>5.58</v>
      </c>
      <c r="Y483" s="18" t="s">
        <v>62</v>
      </c>
      <c r="Z483" s="18"/>
      <c r="AA483" s="19">
        <v>2.2935982820086371</v>
      </c>
      <c r="AB483" s="19">
        <v>17.815786882646659</v>
      </c>
      <c r="AC483" s="19">
        <v>5.58</v>
      </c>
      <c r="AD483" s="19">
        <v>0.70992248279802228</v>
      </c>
      <c r="AE483" s="20">
        <f t="shared" si="36"/>
        <v>2.0094814531852516E-2</v>
      </c>
      <c r="AF483" s="20">
        <f t="shared" si="37"/>
        <v>1.4092510536082038E-4</v>
      </c>
      <c r="AG483" s="20">
        <f t="shared" si="38"/>
        <v>0.97976396937294097</v>
      </c>
      <c r="AH483" s="20">
        <f t="shared" si="39"/>
        <v>0</v>
      </c>
      <c r="AI483" s="20">
        <f t="shared" si="39"/>
        <v>2.9098984559482699E-7</v>
      </c>
      <c r="AJ483" s="21">
        <v>7176378</v>
      </c>
      <c r="AK483" s="21">
        <v>50328</v>
      </c>
      <c r="AL483" s="21">
        <v>349899054</v>
      </c>
      <c r="AM483" s="21">
        <v>0</v>
      </c>
      <c r="AN483" s="21">
        <v>0</v>
      </c>
      <c r="AO483" s="21">
        <v>103.92</v>
      </c>
      <c r="AP483" s="22">
        <v>2</v>
      </c>
      <c r="AQ483" s="22">
        <v>17</v>
      </c>
      <c r="AR483" s="23">
        <v>1058519</v>
      </c>
      <c r="AS483" s="23">
        <v>914</v>
      </c>
      <c r="AT483" s="24">
        <v>12.36</v>
      </c>
      <c r="AU483" s="31">
        <v>113.03</v>
      </c>
      <c r="AV483" s="26">
        <v>2</v>
      </c>
      <c r="AW483" s="26">
        <v>18</v>
      </c>
      <c r="AX483" s="26">
        <v>154455</v>
      </c>
      <c r="AY483" s="26">
        <v>4839</v>
      </c>
      <c r="AZ483" s="27">
        <v>9.7799999999999994</v>
      </c>
      <c r="BA483" s="28">
        <v>473.52</v>
      </c>
      <c r="BB483" s="29">
        <v>2</v>
      </c>
      <c r="BC483" s="29">
        <v>13</v>
      </c>
      <c r="BD483" s="29">
        <v>3484</v>
      </c>
      <c r="BE483" s="29">
        <v>315244</v>
      </c>
      <c r="BF483" s="29">
        <v>7.37</v>
      </c>
      <c r="BG483" s="29">
        <v>23239.77</v>
      </c>
    </row>
    <row r="484" spans="1:59" s="30" customFormat="1" x14ac:dyDescent="0.35">
      <c r="A484" s="12">
        <v>2011</v>
      </c>
      <c r="B484" s="12" t="s">
        <v>560</v>
      </c>
      <c r="C484" s="13" t="s">
        <v>561</v>
      </c>
      <c r="D484" s="14" t="s">
        <v>608</v>
      </c>
      <c r="E484" s="15">
        <v>53201.303004591769</v>
      </c>
      <c r="F484" s="15">
        <v>144341.20000000001</v>
      </c>
      <c r="G484" s="12">
        <v>13</v>
      </c>
      <c r="H484" s="16">
        <v>2713114</v>
      </c>
      <c r="I484" s="17">
        <f t="shared" si="35"/>
        <v>1</v>
      </c>
      <c r="J484" s="17">
        <v>0</v>
      </c>
      <c r="K484" s="17">
        <v>45.02</v>
      </c>
      <c r="L484" s="17">
        <v>3.4670000000000001</v>
      </c>
      <c r="M484" s="17">
        <v>4</v>
      </c>
      <c r="N484" s="17">
        <v>55.64</v>
      </c>
      <c r="O484" s="17">
        <v>0</v>
      </c>
      <c r="P484" s="18">
        <v>3823</v>
      </c>
      <c r="Q484" s="18">
        <v>1972</v>
      </c>
      <c r="R484" s="17">
        <v>14748277</v>
      </c>
      <c r="S484" s="17">
        <v>4790</v>
      </c>
      <c r="T484" s="17">
        <v>11989</v>
      </c>
      <c r="U484" s="18" t="s">
        <v>62</v>
      </c>
      <c r="V484" s="18" t="s">
        <v>62</v>
      </c>
      <c r="W484" s="18" t="s">
        <v>62</v>
      </c>
      <c r="X484" s="18" t="s">
        <v>62</v>
      </c>
      <c r="Y484" s="18" t="s">
        <v>62</v>
      </c>
      <c r="Z484" s="18"/>
      <c r="AA484" s="19">
        <v>2.3089180475565318</v>
      </c>
      <c r="AB484" s="19">
        <v>22.758921780738341</v>
      </c>
      <c r="AC484" s="19">
        <v>4.6524343752411106</v>
      </c>
      <c r="AD484" s="19">
        <v>0.75949643062398253</v>
      </c>
      <c r="AE484" s="20">
        <f t="shared" si="36"/>
        <v>1.7391432348463392E-2</v>
      </c>
      <c r="AF484" s="20">
        <f t="shared" si="37"/>
        <v>1.7021383260372338E-4</v>
      </c>
      <c r="AG484" s="20">
        <f t="shared" si="38"/>
        <v>0.98231127536328622</v>
      </c>
      <c r="AH484" s="20">
        <f t="shared" si="39"/>
        <v>1.2667289244095288E-4</v>
      </c>
      <c r="AI484" s="20">
        <f t="shared" si="39"/>
        <v>4.0556320584691009E-7</v>
      </c>
      <c r="AJ484" s="21">
        <v>5725628</v>
      </c>
      <c r="AK484" s="21">
        <v>56038</v>
      </c>
      <c r="AL484" s="21">
        <v>323397684</v>
      </c>
      <c r="AM484" s="21">
        <v>0</v>
      </c>
      <c r="AN484" s="21">
        <v>41703.4</v>
      </c>
      <c r="AO484" s="21">
        <v>133.52000000000001</v>
      </c>
      <c r="AP484" s="22">
        <v>2</v>
      </c>
      <c r="AQ484" s="22">
        <v>17</v>
      </c>
      <c r="AR484" s="23">
        <v>1067944</v>
      </c>
      <c r="AS484" s="23">
        <v>897</v>
      </c>
      <c r="AT484" s="24">
        <v>11.61</v>
      </c>
      <c r="AU484" s="25">
        <v>104.1</v>
      </c>
      <c r="AV484" s="26">
        <v>2</v>
      </c>
      <c r="AW484" s="26">
        <v>18</v>
      </c>
      <c r="AX484" s="26">
        <v>155395</v>
      </c>
      <c r="AY484" s="26">
        <v>4824</v>
      </c>
      <c r="AZ484" s="27">
        <v>9.0500000000000007</v>
      </c>
      <c r="BA484" s="28">
        <v>436.76</v>
      </c>
      <c r="BB484" s="29">
        <v>2</v>
      </c>
      <c r="BC484" s="29">
        <v>14</v>
      </c>
      <c r="BD484" s="29">
        <v>3506</v>
      </c>
      <c r="BE484" s="29">
        <v>318976</v>
      </c>
      <c r="BF484" s="29">
        <v>6.65</v>
      </c>
      <c r="BG484" s="29">
        <v>21201.53</v>
      </c>
    </row>
    <row r="485" spans="1:59" s="30" customFormat="1" x14ac:dyDescent="0.35">
      <c r="A485" s="17">
        <v>2007</v>
      </c>
      <c r="B485" s="32" t="s">
        <v>567</v>
      </c>
      <c r="C485" s="13" t="s">
        <v>568</v>
      </c>
      <c r="D485" s="14" t="s">
        <v>609</v>
      </c>
      <c r="E485" s="15">
        <v>51579.629892394711</v>
      </c>
      <c r="F485" s="15">
        <v>143586.6</v>
      </c>
      <c r="G485" s="17">
        <v>4.2</v>
      </c>
      <c r="H485" s="16">
        <v>2783785</v>
      </c>
      <c r="I485" s="17">
        <f t="shared" si="35"/>
        <v>0</v>
      </c>
      <c r="J485" s="17">
        <v>0</v>
      </c>
      <c r="K485" s="17" t="s">
        <v>62</v>
      </c>
      <c r="L485" s="17">
        <v>2.286</v>
      </c>
      <c r="M485" s="17">
        <v>6.97</v>
      </c>
      <c r="N485" s="17">
        <v>32.78</v>
      </c>
      <c r="O485" s="17">
        <v>1</v>
      </c>
      <c r="P485" s="18">
        <v>4889</v>
      </c>
      <c r="Q485" s="18">
        <v>1585</v>
      </c>
      <c r="R485" s="17">
        <v>39577414</v>
      </c>
      <c r="S485" s="17">
        <v>105043</v>
      </c>
      <c r="T485" s="17">
        <v>64355</v>
      </c>
      <c r="U485" s="18" t="s">
        <v>62</v>
      </c>
      <c r="V485" s="18">
        <v>1.23</v>
      </c>
      <c r="W485" s="18">
        <v>16.61</v>
      </c>
      <c r="X485" s="18" t="s">
        <v>62</v>
      </c>
      <c r="Y485" s="18" t="s">
        <v>62</v>
      </c>
      <c r="Z485" s="18"/>
      <c r="AA485" s="19">
        <v>1.23</v>
      </c>
      <c r="AB485" s="19">
        <v>16.61</v>
      </c>
      <c r="AC485" s="19">
        <v>7.3815467393807772</v>
      </c>
      <c r="AD485" s="19">
        <v>0.58103021845052572</v>
      </c>
      <c r="AE485" s="20">
        <f t="shared" si="36"/>
        <v>0.42117313125587141</v>
      </c>
      <c r="AF485" s="20">
        <f t="shared" si="37"/>
        <v>8.6918860433689259E-3</v>
      </c>
      <c r="AG485" s="20">
        <f t="shared" si="38"/>
        <v>0.47427746343382665</v>
      </c>
      <c r="AH485" s="20">
        <f t="shared" si="39"/>
        <v>0</v>
      </c>
      <c r="AI485" s="20">
        <f t="shared" si="39"/>
        <v>0</v>
      </c>
      <c r="AJ485" s="21">
        <v>45559300</v>
      </c>
      <c r="AK485" s="21">
        <v>940222</v>
      </c>
      <c r="AL485" s="21">
        <v>51303722</v>
      </c>
      <c r="AM485" s="21">
        <v>10369136</v>
      </c>
      <c r="AN485" s="21">
        <v>0</v>
      </c>
      <c r="AO485" s="21">
        <v>0</v>
      </c>
      <c r="AP485" s="23">
        <v>5</v>
      </c>
      <c r="AQ485" s="23">
        <v>152</v>
      </c>
      <c r="AR485" s="23">
        <v>1250241</v>
      </c>
      <c r="AS485" s="23">
        <v>920</v>
      </c>
      <c r="AT485" s="24">
        <v>8.1930418840522599</v>
      </c>
      <c r="AU485" s="25">
        <v>75.400000000000006</v>
      </c>
      <c r="AV485" s="26">
        <v>5</v>
      </c>
      <c r="AW485" s="26">
        <v>150</v>
      </c>
      <c r="AX485" s="26">
        <v>230660</v>
      </c>
      <c r="AY485" s="26">
        <v>5591</v>
      </c>
      <c r="AZ485" s="27">
        <v>6.8259559687831297</v>
      </c>
      <c r="BA485" s="28">
        <v>381.61</v>
      </c>
      <c r="BB485" s="29">
        <v>5</v>
      </c>
      <c r="BC485" s="29">
        <v>81</v>
      </c>
      <c r="BD485" s="29">
        <v>18303</v>
      </c>
      <c r="BE485" s="29">
        <v>49561</v>
      </c>
      <c r="BF485" s="29">
        <v>5.1283580027365101</v>
      </c>
      <c r="BG485" s="29">
        <v>2541.67</v>
      </c>
    </row>
    <row r="486" spans="1:59" s="30" customFormat="1" x14ac:dyDescent="0.35">
      <c r="A486" s="12">
        <v>2012</v>
      </c>
      <c r="B486" s="12" t="s">
        <v>560</v>
      </c>
      <c r="C486" s="13" t="s">
        <v>561</v>
      </c>
      <c r="D486" s="14" t="s">
        <v>610</v>
      </c>
      <c r="E486" s="15">
        <v>52095.916813314536</v>
      </c>
      <c r="F486" s="15">
        <v>142986.1</v>
      </c>
      <c r="G486" s="12">
        <v>11.2</v>
      </c>
      <c r="H486" s="16">
        <v>2744670</v>
      </c>
      <c r="I486" s="17">
        <f t="shared" si="35"/>
        <v>1</v>
      </c>
      <c r="J486" s="17">
        <v>0</v>
      </c>
      <c r="K486" s="17">
        <v>45.77</v>
      </c>
      <c r="L486" s="17">
        <v>3.58</v>
      </c>
      <c r="M486" s="17">
        <v>2.75</v>
      </c>
      <c r="N486" s="17">
        <v>54.99</v>
      </c>
      <c r="O486" s="17">
        <v>0</v>
      </c>
      <c r="P486" s="18">
        <v>3196</v>
      </c>
      <c r="Q486" s="18">
        <v>2363</v>
      </c>
      <c r="R486" s="17">
        <v>14929193</v>
      </c>
      <c r="S486" s="17">
        <v>4264</v>
      </c>
      <c r="T486" s="17">
        <v>12002</v>
      </c>
      <c r="U486" s="18" t="s">
        <v>62</v>
      </c>
      <c r="V486" s="18" t="s">
        <v>62</v>
      </c>
      <c r="W486" s="18" t="s">
        <v>62</v>
      </c>
      <c r="X486" s="18" t="s">
        <v>62</v>
      </c>
      <c r="Y486" s="18" t="s">
        <v>62</v>
      </c>
      <c r="Z486" s="18"/>
      <c r="AA486" s="19">
        <v>2.324237813104427</v>
      </c>
      <c r="AB486" s="19">
        <v>23.49195884567845</v>
      </c>
      <c r="AC486" s="19">
        <v>3.503818060367514</v>
      </c>
      <c r="AD486" s="19">
        <v>0.75442193202762442</v>
      </c>
      <c r="AE486" s="20">
        <f t="shared" si="36"/>
        <v>1.1815519149026826E-2</v>
      </c>
      <c r="AF486" s="20">
        <f t="shared" si="37"/>
        <v>2.1330763433627972E-4</v>
      </c>
      <c r="AG486" s="20">
        <f t="shared" si="38"/>
        <v>0.9878539249266709</v>
      </c>
      <c r="AH486" s="20">
        <f t="shared" si="39"/>
        <v>1.168976702191756E-4</v>
      </c>
      <c r="AI486" s="20">
        <f t="shared" si="39"/>
        <v>3.5061974682983101E-7</v>
      </c>
      <c r="AJ486" s="21">
        <v>4515660</v>
      </c>
      <c r="AK486" s="21">
        <v>81522</v>
      </c>
      <c r="AL486" s="21">
        <v>377538422</v>
      </c>
      <c r="AM486" s="21">
        <v>0</v>
      </c>
      <c r="AN486" s="21">
        <v>44676</v>
      </c>
      <c r="AO486" s="21">
        <v>134</v>
      </c>
      <c r="AP486" s="22">
        <v>2</v>
      </c>
      <c r="AQ486" s="22">
        <v>12</v>
      </c>
      <c r="AR486" s="23">
        <v>1080583</v>
      </c>
      <c r="AS486" s="23">
        <v>934.89023999999995</v>
      </c>
      <c r="AT486" s="24">
        <v>11.827647000000001</v>
      </c>
      <c r="AU486" s="25">
        <v>110.57552</v>
      </c>
      <c r="AV486" s="26">
        <v>2</v>
      </c>
      <c r="AW486" s="26">
        <v>12</v>
      </c>
      <c r="AX486" s="26">
        <v>155927</v>
      </c>
      <c r="AY486" s="26">
        <v>4978.0832</v>
      </c>
      <c r="AZ486" s="27">
        <v>8.8299038999999997</v>
      </c>
      <c r="BA486" s="28">
        <v>439.55997000000002</v>
      </c>
      <c r="BB486" s="29">
        <v>2</v>
      </c>
      <c r="BC486" s="29">
        <v>10</v>
      </c>
      <c r="BD486" s="29">
        <v>3748</v>
      </c>
      <c r="BE486" s="29">
        <v>305373.11</v>
      </c>
      <c r="BF486" s="29">
        <v>6.4838576000000003</v>
      </c>
      <c r="BG486" s="29">
        <v>19799.957999999999</v>
      </c>
    </row>
    <row r="487" spans="1:59" s="30" customFormat="1" x14ac:dyDescent="0.35">
      <c r="A487" s="17">
        <v>2009</v>
      </c>
      <c r="B487" s="32" t="s">
        <v>567</v>
      </c>
      <c r="C487" s="13" t="s">
        <v>568</v>
      </c>
      <c r="D487" s="14" t="s">
        <v>611</v>
      </c>
      <c r="E487" s="15">
        <v>50094.362135966199</v>
      </c>
      <c r="F487" s="15">
        <v>141902.5</v>
      </c>
      <c r="G487" s="17">
        <v>6.9</v>
      </c>
      <c r="H487" s="16">
        <v>2832704</v>
      </c>
      <c r="I487" s="17">
        <f t="shared" si="35"/>
        <v>0</v>
      </c>
      <c r="J487" s="17">
        <v>0</v>
      </c>
      <c r="K487" s="17">
        <v>43.33</v>
      </c>
      <c r="L487" s="17">
        <v>2.141</v>
      </c>
      <c r="M487" s="17">
        <v>3.94</v>
      </c>
      <c r="N487" s="17">
        <v>45.86</v>
      </c>
      <c r="O487" s="17">
        <v>1</v>
      </c>
      <c r="P487" s="18">
        <v>5135</v>
      </c>
      <c r="Q487" s="18">
        <v>1156</v>
      </c>
      <c r="R487" s="17">
        <v>36207066</v>
      </c>
      <c r="S487" s="17">
        <v>46772</v>
      </c>
      <c r="T487" s="17">
        <v>45814</v>
      </c>
      <c r="U487" s="18" t="s">
        <v>62</v>
      </c>
      <c r="V487" s="18">
        <v>1.43</v>
      </c>
      <c r="W487" s="18">
        <v>12.83</v>
      </c>
      <c r="X487" s="18" t="s">
        <v>62</v>
      </c>
      <c r="Y487" s="18" t="s">
        <v>62</v>
      </c>
      <c r="Z487" s="18"/>
      <c r="AA487" s="19">
        <v>1.43</v>
      </c>
      <c r="AB487" s="19">
        <v>12.83</v>
      </c>
      <c r="AC487" s="19">
        <v>4.5973007921271787</v>
      </c>
      <c r="AD487" s="19">
        <v>0.68314474405108627</v>
      </c>
      <c r="AE487" s="20">
        <f t="shared" si="36"/>
        <v>0.36105595499942306</v>
      </c>
      <c r="AF487" s="20">
        <f t="shared" si="37"/>
        <v>6.1400400848757265E-3</v>
      </c>
      <c r="AG487" s="20">
        <f t="shared" si="38"/>
        <v>0.55663638254757197</v>
      </c>
      <c r="AH487" s="20">
        <f t="shared" si="39"/>
        <v>0</v>
      </c>
      <c r="AI487" s="20">
        <f t="shared" si="39"/>
        <v>0</v>
      </c>
      <c r="AJ487" s="21">
        <v>41565384</v>
      </c>
      <c r="AK487" s="21">
        <v>706852</v>
      </c>
      <c r="AL487" s="21">
        <v>64080940</v>
      </c>
      <c r="AM487" s="21">
        <v>8768548</v>
      </c>
      <c r="AN487" s="21">
        <v>0</v>
      </c>
      <c r="AO487" s="21">
        <v>0</v>
      </c>
      <c r="AP487" s="23">
        <v>4</v>
      </c>
      <c r="AQ487" s="23">
        <v>151</v>
      </c>
      <c r="AR487" s="23">
        <v>1209522</v>
      </c>
      <c r="AS487" s="23">
        <v>906</v>
      </c>
      <c r="AT487" s="24">
        <v>9.5299999999999994</v>
      </c>
      <c r="AU487" s="31">
        <v>86.37</v>
      </c>
      <c r="AV487" s="26">
        <v>4</v>
      </c>
      <c r="AW487" s="26">
        <v>149</v>
      </c>
      <c r="AX487" s="26">
        <v>218800</v>
      </c>
      <c r="AY487" s="26">
        <v>5716</v>
      </c>
      <c r="AZ487" s="27">
        <v>7.87</v>
      </c>
      <c r="BA487" s="28">
        <v>450.08</v>
      </c>
      <c r="BB487" s="29">
        <v>4</v>
      </c>
      <c r="BC487" s="29">
        <v>82</v>
      </c>
      <c r="BD487" s="29">
        <v>22873</v>
      </c>
      <c r="BE487" s="29">
        <v>36751</v>
      </c>
      <c r="BF487" s="29">
        <v>6.1</v>
      </c>
      <c r="BG487" s="29">
        <v>2243.0700000000002</v>
      </c>
    </row>
    <row r="488" spans="1:59" s="30" customFormat="1" x14ac:dyDescent="0.35">
      <c r="A488" s="12">
        <v>2012</v>
      </c>
      <c r="B488" s="12" t="s">
        <v>518</v>
      </c>
      <c r="C488" s="13" t="s">
        <v>519</v>
      </c>
      <c r="D488" s="14" t="s">
        <v>612</v>
      </c>
      <c r="E488" s="15">
        <v>49269.553835017548</v>
      </c>
      <c r="F488" s="15">
        <v>140622.5</v>
      </c>
      <c r="G488" s="12">
        <v>5.4</v>
      </c>
      <c r="H488" s="16">
        <v>2854146</v>
      </c>
      <c r="I488" s="17">
        <f t="shared" si="35"/>
        <v>0</v>
      </c>
      <c r="J488" s="17">
        <v>1</v>
      </c>
      <c r="K488" s="17">
        <v>45.77</v>
      </c>
      <c r="L488" s="17">
        <v>3.58</v>
      </c>
      <c r="M488" s="17">
        <v>2.75</v>
      </c>
      <c r="N488" s="17">
        <v>54.99</v>
      </c>
      <c r="O488" s="17">
        <v>0</v>
      </c>
      <c r="P488" s="18">
        <v>6383</v>
      </c>
      <c r="Q488" s="18">
        <v>643</v>
      </c>
      <c r="R488" s="17">
        <v>32484028</v>
      </c>
      <c r="S488" s="17">
        <v>20027</v>
      </c>
      <c r="T488" s="17">
        <v>49172</v>
      </c>
      <c r="U488" s="18">
        <v>2.09</v>
      </c>
      <c r="V488" s="18">
        <v>1.92</v>
      </c>
      <c r="W488" s="18">
        <v>23.55</v>
      </c>
      <c r="X488" s="18">
        <v>2.94</v>
      </c>
      <c r="Y488" s="18"/>
      <c r="Z488" s="18">
        <v>2.09</v>
      </c>
      <c r="AA488" s="19">
        <v>1.92</v>
      </c>
      <c r="AB488" s="19">
        <v>23.55</v>
      </c>
      <c r="AC488" s="19">
        <v>2.94</v>
      </c>
      <c r="AD488" s="19">
        <v>0.75442193202762442</v>
      </c>
      <c r="AE488" s="20">
        <f t="shared" si="36"/>
        <v>0.20359269735159208</v>
      </c>
      <c r="AF488" s="20">
        <f t="shared" si="37"/>
        <v>1.0046698230752899E-3</v>
      </c>
      <c r="AG488" s="20">
        <f t="shared" si="38"/>
        <v>0.79535694401831603</v>
      </c>
      <c r="AH488" s="20">
        <f t="shared" si="39"/>
        <v>4.5318741913009993E-5</v>
      </c>
      <c r="AI488" s="20">
        <f t="shared" si="39"/>
        <v>3.7006510356101126E-7</v>
      </c>
      <c r="AJ488" s="21">
        <v>28607994</v>
      </c>
      <c r="AK488" s="21">
        <v>141172</v>
      </c>
      <c r="AL488" s="21">
        <v>111760230</v>
      </c>
      <c r="AM488" s="21">
        <v>0</v>
      </c>
      <c r="AN488" s="21">
        <v>6368</v>
      </c>
      <c r="AO488" s="21">
        <v>52</v>
      </c>
      <c r="AP488" s="22">
        <v>1</v>
      </c>
      <c r="AQ488" s="22">
        <v>27</v>
      </c>
      <c r="AR488" s="23">
        <v>966063</v>
      </c>
      <c r="AS488" s="23">
        <v>792.58150999999998</v>
      </c>
      <c r="AT488" s="24">
        <v>9.9293593999999992</v>
      </c>
      <c r="AU488" s="25">
        <v>78.698266000000004</v>
      </c>
      <c r="AV488" s="26">
        <v>1</v>
      </c>
      <c r="AW488" s="26">
        <v>27</v>
      </c>
      <c r="AX488" s="26">
        <v>115880</v>
      </c>
      <c r="AY488" s="26">
        <v>7768.6687000000002</v>
      </c>
      <c r="AZ488" s="27">
        <v>8.0554828000000001</v>
      </c>
      <c r="BA488" s="28">
        <v>625.80377999999996</v>
      </c>
      <c r="BB488" s="29">
        <v>1</v>
      </c>
      <c r="BC488" s="29">
        <v>22</v>
      </c>
      <c r="BD488" s="29">
        <v>9417</v>
      </c>
      <c r="BE488" s="29">
        <v>85786.255000000005</v>
      </c>
      <c r="BF488" s="29">
        <v>5.6204251999999997</v>
      </c>
      <c r="BG488" s="29">
        <v>4821.5523000000003</v>
      </c>
    </row>
    <row r="489" spans="1:59" s="30" customFormat="1" x14ac:dyDescent="0.35">
      <c r="A489" s="17">
        <v>2009</v>
      </c>
      <c r="B489" s="32" t="s">
        <v>560</v>
      </c>
      <c r="C489" s="13" t="s">
        <v>561</v>
      </c>
      <c r="D489" s="14" t="s">
        <v>613</v>
      </c>
      <c r="E489" s="15">
        <v>52261.380842674967</v>
      </c>
      <c r="F489" s="15">
        <v>140304.29999999999</v>
      </c>
      <c r="G489" s="17">
        <v>11.3</v>
      </c>
      <c r="H489" s="16">
        <v>2684665</v>
      </c>
      <c r="I489" s="17">
        <f t="shared" si="35"/>
        <v>1</v>
      </c>
      <c r="J489" s="17">
        <v>0</v>
      </c>
      <c r="K489" s="17">
        <v>43.33</v>
      </c>
      <c r="L489" s="17">
        <v>2.141</v>
      </c>
      <c r="M489" s="17">
        <v>3.94</v>
      </c>
      <c r="N489" s="17">
        <v>45.86</v>
      </c>
      <c r="O489" s="17">
        <v>0</v>
      </c>
      <c r="P489" s="18">
        <v>3588</v>
      </c>
      <c r="Q489" s="18">
        <v>2195</v>
      </c>
      <c r="R489" s="17">
        <v>18294514</v>
      </c>
      <c r="S489" s="17">
        <v>7186</v>
      </c>
      <c r="T489" s="17">
        <v>16661</v>
      </c>
      <c r="U489" s="18" t="s">
        <v>62</v>
      </c>
      <c r="V489" s="18" t="s">
        <v>62</v>
      </c>
      <c r="W489" s="18">
        <v>14.13</v>
      </c>
      <c r="X489" s="18">
        <v>5.33</v>
      </c>
      <c r="Y489" s="18" t="s">
        <v>62</v>
      </c>
      <c r="Z489" s="18"/>
      <c r="AA489" s="19">
        <v>2.2743975091886082</v>
      </c>
      <c r="AB489" s="19">
        <v>14.13</v>
      </c>
      <c r="AC489" s="19">
        <v>5.33</v>
      </c>
      <c r="AD489" s="19">
        <v>0.68314474405108627</v>
      </c>
      <c r="AE489" s="20">
        <f t="shared" si="36"/>
        <v>1.9690158106556398E-2</v>
      </c>
      <c r="AF489" s="20">
        <f t="shared" si="37"/>
        <v>1.6550997153440614E-4</v>
      </c>
      <c r="AG489" s="20">
        <f t="shared" si="38"/>
        <v>0.98014421893016879</v>
      </c>
      <c r="AH489" s="20">
        <f t="shared" si="39"/>
        <v>0</v>
      </c>
      <c r="AI489" s="20">
        <f t="shared" si="39"/>
        <v>1.1299174036514417E-7</v>
      </c>
      <c r="AJ489" s="21">
        <v>7643128</v>
      </c>
      <c r="AK489" s="21">
        <v>64246</v>
      </c>
      <c r="AL489" s="21">
        <v>380462548</v>
      </c>
      <c r="AM489" s="21">
        <v>0</v>
      </c>
      <c r="AN489" s="21">
        <v>0</v>
      </c>
      <c r="AO489" s="21">
        <v>43.86</v>
      </c>
      <c r="AP489" s="23">
        <v>2</v>
      </c>
      <c r="AQ489" s="23">
        <v>17</v>
      </c>
      <c r="AR489" s="23">
        <v>1054927</v>
      </c>
      <c r="AS489" s="23">
        <v>938</v>
      </c>
      <c r="AT489" s="24">
        <v>12.86</v>
      </c>
      <c r="AU489" s="31">
        <v>120.66</v>
      </c>
      <c r="AV489" s="26">
        <v>2</v>
      </c>
      <c r="AW489" s="26">
        <v>18</v>
      </c>
      <c r="AX489" s="26">
        <v>153621</v>
      </c>
      <c r="AY489" s="26">
        <v>4855</v>
      </c>
      <c r="AZ489" s="27">
        <v>10.64</v>
      </c>
      <c r="BA489" s="28">
        <v>516.70000000000005</v>
      </c>
      <c r="BB489" s="29">
        <v>2</v>
      </c>
      <c r="BC489" s="29">
        <v>13</v>
      </c>
      <c r="BD489" s="29">
        <v>3648</v>
      </c>
      <c r="BE489" s="29">
        <v>307133</v>
      </c>
      <c r="BF489" s="29">
        <v>7.97</v>
      </c>
      <c r="BG489" s="29">
        <v>24488.07</v>
      </c>
    </row>
    <row r="490" spans="1:59" s="30" customFormat="1" x14ac:dyDescent="0.35">
      <c r="A490" s="12">
        <v>2019</v>
      </c>
      <c r="B490" s="12" t="s">
        <v>614</v>
      </c>
      <c r="C490" s="13" t="s">
        <v>615</v>
      </c>
      <c r="D490" s="14" t="s">
        <v>616</v>
      </c>
      <c r="E490" s="15">
        <v>196070.33079986952</v>
      </c>
      <c r="F490" s="15">
        <v>138867.4</v>
      </c>
      <c r="G490" s="12" t="s">
        <v>62</v>
      </c>
      <c r="H490" s="16">
        <v>708253</v>
      </c>
      <c r="I490" s="17">
        <f t="shared" si="35"/>
        <v>0</v>
      </c>
      <c r="J490" s="17">
        <v>1</v>
      </c>
      <c r="K490" s="17">
        <v>38.520000000000003</v>
      </c>
      <c r="L490" s="17">
        <v>2.4489999999999998</v>
      </c>
      <c r="M490" s="17">
        <v>2.56</v>
      </c>
      <c r="N490" s="17">
        <v>35.590000000000003</v>
      </c>
      <c r="O490" s="17">
        <v>0</v>
      </c>
      <c r="P490" s="18">
        <v>3571</v>
      </c>
      <c r="Q490" s="18">
        <v>2050</v>
      </c>
      <c r="R490" s="17">
        <v>110248</v>
      </c>
      <c r="S490" s="17">
        <v>0</v>
      </c>
      <c r="T490" s="17">
        <v>540</v>
      </c>
      <c r="U490" s="18" t="s">
        <v>62</v>
      </c>
      <c r="V490" s="18" t="s">
        <v>62</v>
      </c>
      <c r="W490" s="18" t="s">
        <v>62</v>
      </c>
      <c r="X490" s="18" t="s">
        <v>62</v>
      </c>
      <c r="Y490" s="18" t="s">
        <v>62</v>
      </c>
      <c r="Z490" s="18"/>
      <c r="AA490" s="19">
        <v>2.176146746141439</v>
      </c>
      <c r="AB490" s="19">
        <v>16.155101142605361</v>
      </c>
      <c r="AC490" s="19">
        <v>3.3292283805067271</v>
      </c>
      <c r="AD490" s="19">
        <v>0.60296766622862785</v>
      </c>
      <c r="AE490" s="20">
        <f t="shared" si="36"/>
        <v>0</v>
      </c>
      <c r="AF490" s="20">
        <f t="shared" si="37"/>
        <v>0</v>
      </c>
      <c r="AG490" s="20">
        <f t="shared" si="38"/>
        <v>1</v>
      </c>
      <c r="AH490" s="20">
        <f t="shared" si="39"/>
        <v>0</v>
      </c>
      <c r="AI490" s="20">
        <f t="shared" si="39"/>
        <v>0</v>
      </c>
      <c r="AJ490" s="21">
        <v>0</v>
      </c>
      <c r="AK490" s="21">
        <v>0</v>
      </c>
      <c r="AL490" s="21">
        <v>3021612</v>
      </c>
      <c r="AM490" s="21">
        <v>0</v>
      </c>
      <c r="AN490" s="21">
        <v>0</v>
      </c>
      <c r="AO490" s="21">
        <v>0</v>
      </c>
      <c r="AP490" s="22">
        <v>1</v>
      </c>
      <c r="AQ490" s="22">
        <v>1</v>
      </c>
      <c r="AR490" s="23">
        <v>282277</v>
      </c>
      <c r="AS490" s="23">
        <v>752</v>
      </c>
      <c r="AT490" s="24">
        <v>12.98</v>
      </c>
      <c r="AU490" s="25">
        <v>97.62</v>
      </c>
      <c r="AV490" s="26">
        <v>1</v>
      </c>
      <c r="AW490" s="26">
        <v>1</v>
      </c>
      <c r="AX490" s="26">
        <v>26471</v>
      </c>
      <c r="AY490" s="26">
        <v>25035</v>
      </c>
      <c r="AZ490" s="27">
        <v>12.26</v>
      </c>
      <c r="BA490" s="28">
        <v>3069.38</v>
      </c>
      <c r="BB490" s="29">
        <v>1</v>
      </c>
      <c r="BC490" s="29">
        <v>1</v>
      </c>
      <c r="BD490" s="29">
        <v>1</v>
      </c>
      <c r="BE490" s="29">
        <v>14969333</v>
      </c>
      <c r="BF490" s="29">
        <v>8.2245925</v>
      </c>
      <c r="BG490" s="29">
        <v>1231166.7</v>
      </c>
    </row>
    <row r="491" spans="1:59" s="30" customFormat="1" x14ac:dyDescent="0.35">
      <c r="A491" s="12">
        <v>2010</v>
      </c>
      <c r="B491" s="12" t="s">
        <v>518</v>
      </c>
      <c r="C491" s="13" t="s">
        <v>519</v>
      </c>
      <c r="D491" s="14" t="s">
        <v>617</v>
      </c>
      <c r="E491" s="15">
        <v>48187.098640814896</v>
      </c>
      <c r="F491" s="15">
        <v>133739.1</v>
      </c>
      <c r="G491" s="12">
        <v>7.8</v>
      </c>
      <c r="H491" s="16">
        <v>2775413</v>
      </c>
      <c r="I491" s="17">
        <f t="shared" si="35"/>
        <v>0</v>
      </c>
      <c r="J491" s="17">
        <v>1</v>
      </c>
      <c r="K491" s="17">
        <v>44.27</v>
      </c>
      <c r="L491" s="17">
        <v>2.7050000000000001</v>
      </c>
      <c r="M491" s="17">
        <v>4.37</v>
      </c>
      <c r="N491" s="17">
        <v>49.29</v>
      </c>
      <c r="O491" s="17">
        <v>0</v>
      </c>
      <c r="P491" s="18">
        <v>7171</v>
      </c>
      <c r="Q491" s="18">
        <v>462</v>
      </c>
      <c r="R491" s="17">
        <v>35519267</v>
      </c>
      <c r="S491" s="17">
        <v>25495</v>
      </c>
      <c r="T491" s="17">
        <v>68088</v>
      </c>
      <c r="U491" s="18" t="s">
        <v>62</v>
      </c>
      <c r="V491" s="18" t="s">
        <v>62</v>
      </c>
      <c r="W491" s="18">
        <v>17.809999999999999</v>
      </c>
      <c r="X491" s="18">
        <v>4.34</v>
      </c>
      <c r="Y491" s="18" t="s">
        <v>62</v>
      </c>
      <c r="Z491" s="18"/>
      <c r="AA491" s="19">
        <v>2.2935982820086371</v>
      </c>
      <c r="AB491" s="19">
        <v>17.809999999999999</v>
      </c>
      <c r="AC491" s="19">
        <v>4.34</v>
      </c>
      <c r="AD491" s="19">
        <v>0.70992248279802228</v>
      </c>
      <c r="AE491" s="20">
        <f t="shared" si="36"/>
        <v>0.24073995054403668</v>
      </c>
      <c r="AF491" s="20">
        <f t="shared" si="37"/>
        <v>1.2392188991232692E-3</v>
      </c>
      <c r="AG491" s="20">
        <f t="shared" si="38"/>
        <v>0.75801719065908446</v>
      </c>
      <c r="AH491" s="20">
        <f t="shared" si="39"/>
        <v>0</v>
      </c>
      <c r="AI491" s="20">
        <f t="shared" si="39"/>
        <v>3.6398977555174889E-6</v>
      </c>
      <c r="AJ491" s="21">
        <v>31387022</v>
      </c>
      <c r="AK491" s="21">
        <v>161566</v>
      </c>
      <c r="AL491" s="21">
        <v>98828226</v>
      </c>
      <c r="AM491" s="21">
        <v>0</v>
      </c>
      <c r="AN491" s="21">
        <v>0</v>
      </c>
      <c r="AO491" s="21">
        <v>474.56</v>
      </c>
      <c r="AP491" s="22">
        <v>1</v>
      </c>
      <c r="AQ491" s="22">
        <v>50</v>
      </c>
      <c r="AR491" s="23">
        <v>936602</v>
      </c>
      <c r="AS491" s="23">
        <v>786</v>
      </c>
      <c r="AT491" s="24">
        <v>8.7100000000000009</v>
      </c>
      <c r="AU491" s="31">
        <v>68.430000000000007</v>
      </c>
      <c r="AV491" s="26">
        <v>1</v>
      </c>
      <c r="AW491" s="26">
        <v>50</v>
      </c>
      <c r="AX491" s="26">
        <v>122340</v>
      </c>
      <c r="AY491" s="26">
        <v>7062</v>
      </c>
      <c r="AZ491" s="27">
        <v>7.15</v>
      </c>
      <c r="BA491" s="28">
        <v>504.76</v>
      </c>
      <c r="BB491" s="29">
        <v>1</v>
      </c>
      <c r="BC491" s="29">
        <v>31</v>
      </c>
      <c r="BD491" s="29">
        <v>9431</v>
      </c>
      <c r="BE491" s="29">
        <v>77830</v>
      </c>
      <c r="BF491" s="29">
        <v>4.93</v>
      </c>
      <c r="BG491" s="29">
        <v>3839.18</v>
      </c>
    </row>
    <row r="492" spans="1:59" s="30" customFormat="1" x14ac:dyDescent="0.35">
      <c r="A492" s="12">
        <v>2011</v>
      </c>
      <c r="B492" s="12" t="s">
        <v>518</v>
      </c>
      <c r="C492" s="13" t="s">
        <v>519</v>
      </c>
      <c r="D492" s="14" t="s">
        <v>618</v>
      </c>
      <c r="E492" s="15">
        <v>49133.596490261996</v>
      </c>
      <c r="F492" s="15">
        <v>138301.1</v>
      </c>
      <c r="G492" s="12">
        <v>6.7</v>
      </c>
      <c r="H492" s="16">
        <v>2814797</v>
      </c>
      <c r="I492" s="17">
        <f t="shared" si="35"/>
        <v>0</v>
      </c>
      <c r="J492" s="17">
        <v>1</v>
      </c>
      <c r="K492" s="17">
        <v>45.02</v>
      </c>
      <c r="L492" s="17">
        <v>3.4670000000000001</v>
      </c>
      <c r="M492" s="17">
        <v>4</v>
      </c>
      <c r="N492" s="17">
        <v>55.64</v>
      </c>
      <c r="O492" s="17">
        <v>0</v>
      </c>
      <c r="P492" s="18">
        <v>7507</v>
      </c>
      <c r="Q492" s="18">
        <v>486</v>
      </c>
      <c r="R492" s="17">
        <v>33942547</v>
      </c>
      <c r="S492" s="17">
        <v>22571</v>
      </c>
      <c r="T492" s="17">
        <v>57787</v>
      </c>
      <c r="U492" s="18" t="s">
        <v>62</v>
      </c>
      <c r="V492" s="18" t="s">
        <v>62</v>
      </c>
      <c r="W492" s="18" t="s">
        <v>62</v>
      </c>
      <c r="X492" s="18" t="s">
        <v>62</v>
      </c>
      <c r="Y492" s="18" t="s">
        <v>62</v>
      </c>
      <c r="Z492" s="18"/>
      <c r="AA492" s="19">
        <v>2.3089180475565318</v>
      </c>
      <c r="AB492" s="19">
        <v>22.758921780738341</v>
      </c>
      <c r="AC492" s="19">
        <v>4.6524343752411106</v>
      </c>
      <c r="AD492" s="19">
        <v>0.75949643062398253</v>
      </c>
      <c r="AE492" s="20">
        <f t="shared" si="36"/>
        <v>0.26870679014991411</v>
      </c>
      <c r="AF492" s="20">
        <f t="shared" si="37"/>
        <v>1.5551827937637652E-3</v>
      </c>
      <c r="AG492" s="20">
        <f t="shared" si="38"/>
        <v>0.72967768762818286</v>
      </c>
      <c r="AH492" s="20">
        <f t="shared" si="39"/>
        <v>5.6558352177950366E-5</v>
      </c>
      <c r="AI492" s="20">
        <f t="shared" si="39"/>
        <v>3.7810759613494011E-6</v>
      </c>
      <c r="AJ492" s="21">
        <v>30483146</v>
      </c>
      <c r="AK492" s="21">
        <v>176426</v>
      </c>
      <c r="AL492" s="21">
        <v>82777482</v>
      </c>
      <c r="AM492" s="21">
        <v>0</v>
      </c>
      <c r="AN492" s="21">
        <v>6416.2000000000007</v>
      </c>
      <c r="AO492" s="21">
        <v>428.94</v>
      </c>
      <c r="AP492" s="22">
        <v>1</v>
      </c>
      <c r="AQ492" s="22">
        <v>50</v>
      </c>
      <c r="AR492" s="23">
        <v>946468</v>
      </c>
      <c r="AS492" s="23">
        <v>788</v>
      </c>
      <c r="AT492" s="24">
        <v>8.9600000000000009</v>
      </c>
      <c r="AU492" s="25">
        <v>70.61</v>
      </c>
      <c r="AV492" s="26">
        <v>1</v>
      </c>
      <c r="AW492" s="26">
        <v>50</v>
      </c>
      <c r="AX492" s="26">
        <v>122363</v>
      </c>
      <c r="AY492" s="26">
        <v>7181</v>
      </c>
      <c r="AZ492" s="27">
        <v>7.35</v>
      </c>
      <c r="BA492" s="28">
        <v>528.11</v>
      </c>
      <c r="BB492" s="29">
        <v>1</v>
      </c>
      <c r="BC492" s="29">
        <v>32</v>
      </c>
      <c r="BD492" s="29">
        <v>9378</v>
      </c>
      <c r="BE492" s="29">
        <v>82933</v>
      </c>
      <c r="BF492" s="29">
        <v>5.0999999999999996</v>
      </c>
      <c r="BG492" s="29">
        <v>4228.6000000000004</v>
      </c>
    </row>
    <row r="493" spans="1:59" s="30" customFormat="1" x14ac:dyDescent="0.35">
      <c r="A493" s="12">
        <v>2018</v>
      </c>
      <c r="B493" s="12" t="s">
        <v>614</v>
      </c>
      <c r="C493" s="13" t="s">
        <v>615</v>
      </c>
      <c r="D493" s="14" t="s">
        <v>619</v>
      </c>
      <c r="E493" s="15">
        <v>196062.46991040223</v>
      </c>
      <c r="F493" s="15">
        <v>138056.79999999999</v>
      </c>
      <c r="G493" s="12">
        <v>5.6</v>
      </c>
      <c r="H493" s="16">
        <v>704147</v>
      </c>
      <c r="I493" s="17">
        <f t="shared" si="35"/>
        <v>0</v>
      </c>
      <c r="J493" s="17">
        <v>1</v>
      </c>
      <c r="K493" s="17">
        <v>39.08</v>
      </c>
      <c r="L493" s="17">
        <v>2.6</v>
      </c>
      <c r="M493" s="17">
        <v>3.15</v>
      </c>
      <c r="N493" s="17">
        <v>38.81</v>
      </c>
      <c r="O493" s="17">
        <v>0</v>
      </c>
      <c r="P493" s="18">
        <v>3842</v>
      </c>
      <c r="Q493" s="18">
        <v>2048</v>
      </c>
      <c r="R493" s="17">
        <v>42828</v>
      </c>
      <c r="S493" s="17">
        <v>0</v>
      </c>
      <c r="T493" s="17">
        <v>339</v>
      </c>
      <c r="U493" s="18" t="s">
        <v>62</v>
      </c>
      <c r="V493" s="18"/>
      <c r="W493" s="18"/>
      <c r="X493" s="18" t="s">
        <v>62</v>
      </c>
      <c r="Y493" s="18" t="s">
        <v>62</v>
      </c>
      <c r="Z493" s="18"/>
      <c r="AA493" s="19">
        <v>2.1875855044172008</v>
      </c>
      <c r="AB493" s="19">
        <v>17.134646247082848</v>
      </c>
      <c r="AC493" s="19">
        <v>3.8713752811270652</v>
      </c>
      <c r="AD493" s="19">
        <v>0.62810595158289428</v>
      </c>
      <c r="AE493" s="20">
        <f t="shared" si="36"/>
        <v>0</v>
      </c>
      <c r="AF493" s="20">
        <f t="shared" si="37"/>
        <v>0</v>
      </c>
      <c r="AG493" s="20">
        <f t="shared" si="38"/>
        <v>1</v>
      </c>
      <c r="AH493" s="20">
        <f t="shared" si="39"/>
        <v>0</v>
      </c>
      <c r="AI493" s="20">
        <f t="shared" si="39"/>
        <v>0</v>
      </c>
      <c r="AJ493" s="21">
        <v>0</v>
      </c>
      <c r="AK493" s="21">
        <v>0</v>
      </c>
      <c r="AL493" s="21">
        <v>1228370</v>
      </c>
      <c r="AM493" s="21">
        <v>0</v>
      </c>
      <c r="AN493" s="21">
        <v>0</v>
      </c>
      <c r="AO493" s="21">
        <v>0</v>
      </c>
      <c r="AP493" s="22">
        <v>1</v>
      </c>
      <c r="AQ493" s="22">
        <v>4</v>
      </c>
      <c r="AR493" s="23">
        <v>274613</v>
      </c>
      <c r="AS493" s="23">
        <v>787</v>
      </c>
      <c r="AT493" s="24">
        <v>12.84</v>
      </c>
      <c r="AU493" s="25">
        <v>101.01</v>
      </c>
      <c r="AV493" s="26">
        <v>1</v>
      </c>
      <c r="AW493" s="26">
        <v>1</v>
      </c>
      <c r="AX493" s="26">
        <v>26336</v>
      </c>
      <c r="AY493" s="26">
        <v>26061.364000000001</v>
      </c>
      <c r="AZ493" s="27">
        <v>11.968498</v>
      </c>
      <c r="BA493" s="28">
        <v>3119.1538</v>
      </c>
      <c r="BB493" s="29">
        <v>1</v>
      </c>
      <c r="BC493" s="29">
        <v>1</v>
      </c>
      <c r="BD493" s="29">
        <v>1</v>
      </c>
      <c r="BE493" s="29">
        <v>16055167</v>
      </c>
      <c r="BF493" s="29">
        <v>8.3000000000000007</v>
      </c>
      <c r="BG493" s="29">
        <v>1331850</v>
      </c>
    </row>
    <row r="494" spans="1:59" s="30" customFormat="1" x14ac:dyDescent="0.35">
      <c r="A494" s="12">
        <v>2020</v>
      </c>
      <c r="B494" s="12" t="s">
        <v>614</v>
      </c>
      <c r="C494" s="13" t="s">
        <v>615</v>
      </c>
      <c r="D494" s="14" t="s">
        <v>620</v>
      </c>
      <c r="E494" s="15">
        <v>193436.11561602674</v>
      </c>
      <c r="F494" s="15">
        <v>137762.29999999999</v>
      </c>
      <c r="G494" s="12" t="s">
        <v>62</v>
      </c>
      <c r="H494" s="16">
        <v>712185</v>
      </c>
      <c r="I494" s="17">
        <f t="shared" si="35"/>
        <v>0</v>
      </c>
      <c r="J494" s="17">
        <v>1</v>
      </c>
      <c r="K494" s="17">
        <v>36.130000000000003</v>
      </c>
      <c r="L494" s="17">
        <v>1.891</v>
      </c>
      <c r="M494" s="17">
        <v>2.0299999999999998</v>
      </c>
      <c r="N494" s="17">
        <v>33.270000000000003</v>
      </c>
      <c r="O494" s="17">
        <v>0</v>
      </c>
      <c r="P494" s="18">
        <v>3317</v>
      </c>
      <c r="Q494" s="18">
        <v>1735</v>
      </c>
      <c r="R494" s="17">
        <v>107601</v>
      </c>
      <c r="S494" s="17">
        <v>0</v>
      </c>
      <c r="T494" s="17">
        <v>525</v>
      </c>
      <c r="U494" s="18" t="s">
        <v>62</v>
      </c>
      <c r="V494" s="18" t="s">
        <v>62</v>
      </c>
      <c r="W494" s="18" t="s">
        <v>62</v>
      </c>
      <c r="X494" s="18" t="s">
        <v>62</v>
      </c>
      <c r="Y494" s="18" t="s">
        <v>62</v>
      </c>
      <c r="Z494" s="18"/>
      <c r="AA494" s="19">
        <v>2.127327759928813</v>
      </c>
      <c r="AB494" s="19">
        <v>12.535325193609101</v>
      </c>
      <c r="AC494" s="19">
        <v>2.8422150630003218</v>
      </c>
      <c r="AD494" s="19">
        <v>0.5848556097000881</v>
      </c>
      <c r="AE494" s="20">
        <f t="shared" si="36"/>
        <v>0</v>
      </c>
      <c r="AF494" s="20">
        <f t="shared" si="37"/>
        <v>2.5318432029504413E-5</v>
      </c>
      <c r="AG494" s="20">
        <f t="shared" si="38"/>
        <v>0.99997468156797054</v>
      </c>
      <c r="AH494" s="20">
        <f t="shared" si="39"/>
        <v>0</v>
      </c>
      <c r="AI494" s="20">
        <f t="shared" si="39"/>
        <v>0</v>
      </c>
      <c r="AJ494" s="21">
        <v>0</v>
      </c>
      <c r="AK494" s="21">
        <v>72</v>
      </c>
      <c r="AL494" s="21">
        <v>2843706</v>
      </c>
      <c r="AM494" s="21">
        <v>0</v>
      </c>
      <c r="AN494" s="21">
        <v>0</v>
      </c>
      <c r="AO494" s="21">
        <v>0</v>
      </c>
      <c r="AP494" s="22">
        <v>1</v>
      </c>
      <c r="AQ494" s="22">
        <v>1</v>
      </c>
      <c r="AR494" s="23">
        <v>290466</v>
      </c>
      <c r="AS494" s="23">
        <v>703.63628000000006</v>
      </c>
      <c r="AT494" s="24">
        <v>12.633205</v>
      </c>
      <c r="AU494" s="25">
        <v>88.891814999999994</v>
      </c>
      <c r="AV494" s="26">
        <v>1</v>
      </c>
      <c r="AW494" s="26">
        <v>1</v>
      </c>
      <c r="AX494" s="26">
        <v>26672</v>
      </c>
      <c r="AY494" s="26">
        <v>21291.241999999998</v>
      </c>
      <c r="AZ494" s="27">
        <v>11.853426000000001</v>
      </c>
      <c r="BA494" s="28">
        <v>2523.7415000000001</v>
      </c>
      <c r="BB494" s="29">
        <v>1</v>
      </c>
      <c r="BC494" s="29">
        <v>1</v>
      </c>
      <c r="BD494" s="29">
        <v>1</v>
      </c>
      <c r="BE494" s="29">
        <v>15528667</v>
      </c>
      <c r="BF494" s="29">
        <v>7.9858756</v>
      </c>
      <c r="BG494" s="29">
        <v>1240100</v>
      </c>
    </row>
    <row r="495" spans="1:59" s="30" customFormat="1" x14ac:dyDescent="0.35">
      <c r="A495" s="17">
        <v>2006</v>
      </c>
      <c r="B495" s="13" t="s">
        <v>567</v>
      </c>
      <c r="C495" s="13" t="s">
        <v>568</v>
      </c>
      <c r="D495" s="14" t="s">
        <v>621</v>
      </c>
      <c r="E495" s="15">
        <v>49272.240240527171</v>
      </c>
      <c r="F495" s="15">
        <v>136135.79999999999</v>
      </c>
      <c r="G495" s="17">
        <v>4.4000000000000004</v>
      </c>
      <c r="H495" s="16">
        <v>2762931</v>
      </c>
      <c r="I495" s="17">
        <f t="shared" si="35"/>
        <v>0</v>
      </c>
      <c r="J495" s="17">
        <v>0</v>
      </c>
      <c r="K495" s="17" t="s">
        <v>62</v>
      </c>
      <c r="L495" s="17">
        <v>2.137</v>
      </c>
      <c r="M495" s="17">
        <v>6.73</v>
      </c>
      <c r="N495" s="17">
        <v>18.61</v>
      </c>
      <c r="O495" s="17">
        <v>1</v>
      </c>
      <c r="P495" s="18">
        <v>4263</v>
      </c>
      <c r="Q495" s="18">
        <v>1578</v>
      </c>
      <c r="R495" s="17">
        <v>36233978</v>
      </c>
      <c r="S495" s="17">
        <v>100911</v>
      </c>
      <c r="T495" s="17">
        <v>74012</v>
      </c>
      <c r="U495" s="18">
        <v>1.29</v>
      </c>
      <c r="V495" s="18">
        <v>1.19</v>
      </c>
      <c r="W495" s="18">
        <v>15.5</v>
      </c>
      <c r="X495" s="18" t="s">
        <v>62</v>
      </c>
      <c r="Y495" s="18" t="s">
        <v>62</v>
      </c>
      <c r="Z495" s="18">
        <v>1.29</v>
      </c>
      <c r="AA495" s="19">
        <v>1.19</v>
      </c>
      <c r="AB495" s="19">
        <v>15.5</v>
      </c>
      <c r="AC495" s="19">
        <v>7.1610124069250478</v>
      </c>
      <c r="AD495" s="19">
        <v>0.4704061490499184</v>
      </c>
      <c r="AE495" s="20">
        <f t="shared" si="36"/>
        <v>0.43280246225908747</v>
      </c>
      <c r="AF495" s="20">
        <f t="shared" si="37"/>
        <v>2.5364198050665697E-3</v>
      </c>
      <c r="AG495" s="20">
        <f t="shared" si="38"/>
        <v>0.46772518593501455</v>
      </c>
      <c r="AH495" s="20">
        <f t="shared" si="39"/>
        <v>0</v>
      </c>
      <c r="AI495" s="20">
        <f t="shared" si="39"/>
        <v>0</v>
      </c>
      <c r="AJ495" s="21">
        <v>41747362.020000003</v>
      </c>
      <c r="AK495" s="21">
        <v>244658.58</v>
      </c>
      <c r="AL495" s="21">
        <v>45115946.340000004</v>
      </c>
      <c r="AM495" s="21">
        <v>9350269</v>
      </c>
      <c r="AN495" s="21">
        <v>0</v>
      </c>
      <c r="AO495" s="21">
        <v>0</v>
      </c>
      <c r="AP495" s="23">
        <v>6</v>
      </c>
      <c r="AQ495" s="23">
        <v>154</v>
      </c>
      <c r="AR495" s="23">
        <v>1203783</v>
      </c>
      <c r="AS495" s="23">
        <v>934.73872228909522</v>
      </c>
      <c r="AT495" s="24">
        <v>8.2521006399400498</v>
      </c>
      <c r="AU495" s="25">
        <v>77.135580083785868</v>
      </c>
      <c r="AV495" s="26">
        <v>6</v>
      </c>
      <c r="AW495" s="26">
        <v>152</v>
      </c>
      <c r="AX495" s="26">
        <v>217500</v>
      </c>
      <c r="AY495" s="26">
        <v>5665.2678160919531</v>
      </c>
      <c r="AZ495" s="27">
        <v>6.9630779038152024</v>
      </c>
      <c r="BA495" s="28">
        <v>394.47701149425285</v>
      </c>
      <c r="BB495" s="29">
        <v>5</v>
      </c>
      <c r="BC495" s="29">
        <v>82</v>
      </c>
      <c r="BD495" s="29">
        <v>17680</v>
      </c>
      <c r="BE495" s="29">
        <v>54026.593137254895</v>
      </c>
      <c r="BF495" s="29">
        <v>5.2005874571922073</v>
      </c>
      <c r="BG495" s="29">
        <v>2809.7002262443439</v>
      </c>
    </row>
    <row r="496" spans="1:59" s="30" customFormat="1" x14ac:dyDescent="0.35">
      <c r="A496" s="12">
        <v>2017</v>
      </c>
      <c r="B496" s="12" t="s">
        <v>614</v>
      </c>
      <c r="C496" s="13" t="s">
        <v>615</v>
      </c>
      <c r="D496" s="14" t="s">
        <v>622</v>
      </c>
      <c r="E496" s="15">
        <v>192659.36859380355</v>
      </c>
      <c r="F496" s="15">
        <v>134298.79999999999</v>
      </c>
      <c r="G496" s="12">
        <v>6.1</v>
      </c>
      <c r="H496" s="16">
        <v>697079</v>
      </c>
      <c r="I496" s="17">
        <f t="shared" si="35"/>
        <v>0</v>
      </c>
      <c r="J496" s="17">
        <v>1</v>
      </c>
      <c r="K496" s="17">
        <v>39.08</v>
      </c>
      <c r="L496" s="17">
        <v>2.23</v>
      </c>
      <c r="M496" s="17">
        <v>2.99</v>
      </c>
      <c r="N496" s="17">
        <v>38.799999999999997</v>
      </c>
      <c r="O496" s="17">
        <v>0</v>
      </c>
      <c r="P496" s="18">
        <v>3286</v>
      </c>
      <c r="Q496" s="18">
        <v>1816</v>
      </c>
      <c r="R496" s="17">
        <v>36975</v>
      </c>
      <c r="S496" s="17">
        <v>0</v>
      </c>
      <c r="T496" s="17">
        <v>296</v>
      </c>
      <c r="U496" s="18" t="s">
        <v>62</v>
      </c>
      <c r="V496" s="18" t="s">
        <v>62</v>
      </c>
      <c r="W496" s="18" t="s">
        <v>62</v>
      </c>
      <c r="X496" s="18"/>
      <c r="Y496" s="18" t="s">
        <v>62</v>
      </c>
      <c r="Z496" s="18"/>
      <c r="AA496" s="19">
        <v>2.1875855044172008</v>
      </c>
      <c r="AB496" s="19">
        <v>14.73443638842941</v>
      </c>
      <c r="AC496" s="19">
        <v>3.7243523928232452</v>
      </c>
      <c r="AD496" s="19">
        <v>0.62802788237371954</v>
      </c>
      <c r="AE496" s="20">
        <f t="shared" si="36"/>
        <v>0</v>
      </c>
      <c r="AF496" s="20">
        <f t="shared" si="37"/>
        <v>0</v>
      </c>
      <c r="AG496" s="20">
        <f t="shared" si="38"/>
        <v>1</v>
      </c>
      <c r="AH496" s="20">
        <f t="shared" si="39"/>
        <v>0</v>
      </c>
      <c r="AI496" s="20">
        <f t="shared" si="39"/>
        <v>0</v>
      </c>
      <c r="AJ496" s="21">
        <v>0</v>
      </c>
      <c r="AK496" s="21">
        <v>0</v>
      </c>
      <c r="AL496" s="21">
        <v>1202050</v>
      </c>
      <c r="AM496" s="21">
        <v>0</v>
      </c>
      <c r="AN496" s="21">
        <v>0</v>
      </c>
      <c r="AO496" s="21">
        <v>0</v>
      </c>
      <c r="AP496" s="22">
        <v>1</v>
      </c>
      <c r="AQ496" s="22">
        <v>1</v>
      </c>
      <c r="AR496" s="23">
        <v>267448</v>
      </c>
      <c r="AS496" s="23">
        <v>746.14255000000003</v>
      </c>
      <c r="AT496" s="24">
        <v>12.935670999999999</v>
      </c>
      <c r="AU496" s="25">
        <v>96.518544000000006</v>
      </c>
      <c r="AV496" s="26">
        <v>1</v>
      </c>
      <c r="AW496" s="26">
        <v>1</v>
      </c>
      <c r="AX496" s="26">
        <v>26111</v>
      </c>
      <c r="AY496" s="26">
        <v>25551.891</v>
      </c>
      <c r="AZ496" s="27">
        <v>11.658035</v>
      </c>
      <c r="BA496" s="28">
        <v>2978.8483000000001</v>
      </c>
      <c r="BB496" s="29">
        <v>1</v>
      </c>
      <c r="BC496" s="29">
        <v>1</v>
      </c>
      <c r="BD496" s="29">
        <v>1</v>
      </c>
      <c r="BE496" s="29">
        <v>15015250</v>
      </c>
      <c r="BF496" s="29">
        <v>8.2281347</v>
      </c>
      <c r="BG496" s="29">
        <v>1235475</v>
      </c>
    </row>
    <row r="497" spans="1:59" s="30" customFormat="1" x14ac:dyDescent="0.35">
      <c r="A497" s="17">
        <v>2007</v>
      </c>
      <c r="B497" s="32" t="s">
        <v>518</v>
      </c>
      <c r="C497" s="13" t="s">
        <v>519</v>
      </c>
      <c r="D497" s="14" t="s">
        <v>623</v>
      </c>
      <c r="E497" s="15">
        <v>51506.113376750451</v>
      </c>
      <c r="F497" s="15">
        <v>133799.79999999999</v>
      </c>
      <c r="G497" s="17">
        <v>2.6</v>
      </c>
      <c r="H497" s="16">
        <v>2597746</v>
      </c>
      <c r="I497" s="17">
        <f t="shared" si="35"/>
        <v>0</v>
      </c>
      <c r="J497" s="17">
        <v>1</v>
      </c>
      <c r="K497" s="17" t="s">
        <v>62</v>
      </c>
      <c r="L497" s="17">
        <v>2.286</v>
      </c>
      <c r="M497" s="17">
        <v>6.97</v>
      </c>
      <c r="N497" s="17">
        <v>32.78</v>
      </c>
      <c r="O497" s="17">
        <v>0</v>
      </c>
      <c r="P497" s="18">
        <v>6813</v>
      </c>
      <c r="Q497" s="18">
        <v>693</v>
      </c>
      <c r="R497" s="17">
        <v>38905860</v>
      </c>
      <c r="S497" s="17">
        <v>25111</v>
      </c>
      <c r="T497" s="17">
        <v>70112</v>
      </c>
      <c r="U497" s="18" t="s">
        <v>62</v>
      </c>
      <c r="V497" s="18" t="s">
        <v>62</v>
      </c>
      <c r="W497" s="18">
        <v>17.53</v>
      </c>
      <c r="X497" s="18">
        <v>5.6</v>
      </c>
      <c r="Y497" s="18"/>
      <c r="Z497" s="18"/>
      <c r="AA497" s="19">
        <v>2.2465548173415608</v>
      </c>
      <c r="AB497" s="19">
        <v>17.53</v>
      </c>
      <c r="AC497" s="19">
        <v>5.6</v>
      </c>
      <c r="AD497" s="19">
        <v>0.58103021845052572</v>
      </c>
      <c r="AE497" s="20">
        <f t="shared" si="36"/>
        <v>0.22818889238133325</v>
      </c>
      <c r="AF497" s="20">
        <f t="shared" si="37"/>
        <v>9.8266115933183366E-4</v>
      </c>
      <c r="AG497" s="20">
        <f t="shared" si="38"/>
        <v>0.7708284464593349</v>
      </c>
      <c r="AH497" s="20">
        <f t="shared" si="39"/>
        <v>0</v>
      </c>
      <c r="AI497" s="20">
        <f t="shared" si="39"/>
        <v>0</v>
      </c>
      <c r="AJ497" s="21">
        <v>34129602</v>
      </c>
      <c r="AK497" s="21">
        <v>146974</v>
      </c>
      <c r="AL497" s="21">
        <v>115290748</v>
      </c>
      <c r="AM497" s="21">
        <v>0</v>
      </c>
      <c r="AN497" s="21">
        <v>0</v>
      </c>
      <c r="AO497" s="21">
        <v>0</v>
      </c>
      <c r="AP497" s="23">
        <v>1</v>
      </c>
      <c r="AQ497" s="23">
        <v>50</v>
      </c>
      <c r="AR497" s="23">
        <v>909388</v>
      </c>
      <c r="AS497" s="23">
        <v>802</v>
      </c>
      <c r="AT497" s="24">
        <v>8.1541354917022097</v>
      </c>
      <c r="AU497" s="25">
        <v>65.39</v>
      </c>
      <c r="AV497" s="26">
        <v>1</v>
      </c>
      <c r="AW497" s="26">
        <v>51</v>
      </c>
      <c r="AX497" s="26">
        <v>111576</v>
      </c>
      <c r="AY497" s="26">
        <v>7648</v>
      </c>
      <c r="AZ497" s="27">
        <v>6.5359765607758593</v>
      </c>
      <c r="BA497" s="28">
        <v>499.9</v>
      </c>
      <c r="BB497" s="29">
        <v>1</v>
      </c>
      <c r="BC497" s="29">
        <v>30</v>
      </c>
      <c r="BD497" s="29">
        <v>9461</v>
      </c>
      <c r="BE497" s="29">
        <v>77153</v>
      </c>
      <c r="BF497" s="29">
        <v>4.5247062817925299</v>
      </c>
      <c r="BG497" s="29">
        <v>3490.95</v>
      </c>
    </row>
    <row r="498" spans="1:59" s="30" customFormat="1" x14ac:dyDescent="0.35">
      <c r="A498" s="17">
        <v>2008</v>
      </c>
      <c r="B498" s="32" t="s">
        <v>518</v>
      </c>
      <c r="C498" s="13" t="s">
        <v>519</v>
      </c>
      <c r="D498" s="14" t="s">
        <v>624</v>
      </c>
      <c r="E498" s="15">
        <v>50192.055738033647</v>
      </c>
      <c r="F498" s="15">
        <v>133662.9</v>
      </c>
      <c r="G498" s="17">
        <v>3.6</v>
      </c>
      <c r="H498" s="16">
        <v>2663029</v>
      </c>
      <c r="I498" s="17">
        <f t="shared" si="35"/>
        <v>0</v>
      </c>
      <c r="J498" s="17">
        <v>1</v>
      </c>
      <c r="K498" s="17">
        <v>40.69</v>
      </c>
      <c r="L498" s="17">
        <v>2.9830000000000001</v>
      </c>
      <c r="M498" s="17">
        <v>8.86</v>
      </c>
      <c r="N498" s="17">
        <v>45.88</v>
      </c>
      <c r="O498" s="17">
        <v>0</v>
      </c>
      <c r="P498" s="18">
        <v>7454</v>
      </c>
      <c r="Q498" s="18">
        <v>522</v>
      </c>
      <c r="R498" s="17">
        <v>39380599</v>
      </c>
      <c r="S498" s="17">
        <v>22338</v>
      </c>
      <c r="T498" s="17">
        <v>65069</v>
      </c>
      <c r="U498" s="18" t="s">
        <v>62</v>
      </c>
      <c r="V498" s="18" t="s">
        <v>62</v>
      </c>
      <c r="W498" s="18">
        <v>22.17</v>
      </c>
      <c r="X498" s="18">
        <v>6.38</v>
      </c>
      <c r="Y498" s="18"/>
      <c r="Z498" s="18"/>
      <c r="AA498" s="19">
        <v>2.2204719344600159</v>
      </c>
      <c r="AB498" s="19">
        <v>22.17</v>
      </c>
      <c r="AC498" s="19">
        <v>6.38</v>
      </c>
      <c r="AD498" s="19">
        <v>0.68330088246943577</v>
      </c>
      <c r="AE498" s="20">
        <f t="shared" si="36"/>
        <v>0.2354616192813393</v>
      </c>
      <c r="AF498" s="20">
        <f t="shared" si="37"/>
        <v>1.0534931928084554E-3</v>
      </c>
      <c r="AG498" s="20">
        <f t="shared" si="38"/>
        <v>0.76348172711390505</v>
      </c>
      <c r="AH498" s="20">
        <f t="shared" si="39"/>
        <v>0</v>
      </c>
      <c r="AI498" s="20">
        <f t="shared" si="39"/>
        <v>3.1604119470975876E-6</v>
      </c>
      <c r="AJ498" s="21">
        <v>34815466</v>
      </c>
      <c r="AK498" s="21">
        <v>155770</v>
      </c>
      <c r="AL498" s="21">
        <v>112888768</v>
      </c>
      <c r="AM498" s="21">
        <v>0</v>
      </c>
      <c r="AN498" s="21">
        <v>0</v>
      </c>
      <c r="AO498" s="21">
        <v>467.3</v>
      </c>
      <c r="AP498" s="23">
        <v>1</v>
      </c>
      <c r="AQ498" s="23">
        <v>50</v>
      </c>
      <c r="AR498" s="23">
        <v>924826</v>
      </c>
      <c r="AS498" s="23">
        <v>792</v>
      </c>
      <c r="AT498" s="24">
        <v>8.2550062722804807</v>
      </c>
      <c r="AU498" s="25">
        <v>65.36</v>
      </c>
      <c r="AV498" s="26">
        <v>1</v>
      </c>
      <c r="AW498" s="26">
        <v>51</v>
      </c>
      <c r="AX498" s="26">
        <v>115149</v>
      </c>
      <c r="AY498" s="26">
        <v>7444</v>
      </c>
      <c r="AZ498" s="27">
        <v>6.6643855979041255</v>
      </c>
      <c r="BA498" s="28">
        <v>496.1</v>
      </c>
      <c r="BB498" s="29">
        <v>1</v>
      </c>
      <c r="BC498" s="29">
        <v>31</v>
      </c>
      <c r="BD498" s="29">
        <v>9427</v>
      </c>
      <c r="BE498" s="29">
        <v>80320</v>
      </c>
      <c r="BF498" s="29">
        <v>4.5898552136247002</v>
      </c>
      <c r="BG498" s="29">
        <v>3686.58</v>
      </c>
    </row>
    <row r="499" spans="1:59" s="30" customFormat="1" x14ac:dyDescent="0.35">
      <c r="A499" s="12">
        <v>2016</v>
      </c>
      <c r="B499" s="12" t="s">
        <v>614</v>
      </c>
      <c r="C499" s="13" t="s">
        <v>615</v>
      </c>
      <c r="D499" s="14" t="s">
        <v>625</v>
      </c>
      <c r="E499" s="15">
        <v>192295.542601836</v>
      </c>
      <c r="F499" s="15">
        <v>132217.79999999999</v>
      </c>
      <c r="G499" s="12">
        <v>6.1</v>
      </c>
      <c r="H499" s="16">
        <v>687576</v>
      </c>
      <c r="I499" s="17">
        <f t="shared" si="35"/>
        <v>0</v>
      </c>
      <c r="J499" s="17">
        <v>1</v>
      </c>
      <c r="K499" s="17">
        <v>40.39</v>
      </c>
      <c r="L499" s="17">
        <v>1.702</v>
      </c>
      <c r="M499" s="17">
        <v>2.52</v>
      </c>
      <c r="N499" s="17">
        <v>42.43</v>
      </c>
      <c r="O499" s="17">
        <v>0</v>
      </c>
      <c r="P499" s="18">
        <v>3594</v>
      </c>
      <c r="Q499" s="18">
        <v>1982</v>
      </c>
      <c r="R499" s="17">
        <v>47554</v>
      </c>
      <c r="S499" s="17">
        <v>5</v>
      </c>
      <c r="T499" s="17">
        <v>341</v>
      </c>
      <c r="U499" s="18" t="s">
        <v>62</v>
      </c>
      <c r="V499" s="18"/>
      <c r="W499" s="18" t="s">
        <v>62</v>
      </c>
      <c r="X499" s="18">
        <v>2.97</v>
      </c>
      <c r="Y499" s="18" t="s">
        <v>62</v>
      </c>
      <c r="Z499" s="18"/>
      <c r="AA499" s="19">
        <v>2.2143440282408582</v>
      </c>
      <c r="AB499" s="19">
        <v>11.309272049594229</v>
      </c>
      <c r="AC499" s="19">
        <v>2.97</v>
      </c>
      <c r="AD499" s="19">
        <v>0.65636700530415037</v>
      </c>
      <c r="AE499" s="20">
        <f t="shared" si="36"/>
        <v>0</v>
      </c>
      <c r="AF499" s="20">
        <f t="shared" si="37"/>
        <v>7.6982942800632517E-3</v>
      </c>
      <c r="AG499" s="20">
        <f t="shared" si="38"/>
        <v>0.9923017057199367</v>
      </c>
      <c r="AH499" s="20">
        <f t="shared" si="39"/>
        <v>0</v>
      </c>
      <c r="AI499" s="20">
        <f t="shared" si="39"/>
        <v>0</v>
      </c>
      <c r="AJ499" s="21">
        <v>0</v>
      </c>
      <c r="AK499" s="21">
        <v>9318</v>
      </c>
      <c r="AL499" s="21">
        <v>1201080</v>
      </c>
      <c r="AM499" s="21">
        <v>0</v>
      </c>
      <c r="AN499" s="21">
        <v>0</v>
      </c>
      <c r="AO499" s="21">
        <v>0</v>
      </c>
      <c r="AP499" s="22">
        <v>1</v>
      </c>
      <c r="AQ499" s="22">
        <v>4</v>
      </c>
      <c r="AR499" s="23">
        <v>259392</v>
      </c>
      <c r="AS499" s="23">
        <v>803.76804000000004</v>
      </c>
      <c r="AT499" s="24">
        <v>12.290938000000001</v>
      </c>
      <c r="AU499" s="25">
        <v>98.790633</v>
      </c>
      <c r="AV499" s="26">
        <v>1</v>
      </c>
      <c r="AW499" s="26">
        <v>1</v>
      </c>
      <c r="AX499" s="26">
        <v>25924</v>
      </c>
      <c r="AY499" s="26">
        <v>26900.681</v>
      </c>
      <c r="AZ499" s="27">
        <v>11.718143</v>
      </c>
      <c r="BA499" s="28">
        <v>3152.2601</v>
      </c>
      <c r="BB499" s="29">
        <v>1</v>
      </c>
      <c r="BC499" s="29">
        <v>1</v>
      </c>
      <c r="BD499" s="29">
        <v>1</v>
      </c>
      <c r="BE499" s="29">
        <v>16037833</v>
      </c>
      <c r="BF499" s="29">
        <v>8.8036621999999998</v>
      </c>
      <c r="BG499" s="29">
        <v>1411916.7</v>
      </c>
    </row>
    <row r="500" spans="1:59" s="30" customFormat="1" x14ac:dyDescent="0.35">
      <c r="A500" s="17">
        <v>2009</v>
      </c>
      <c r="B500" s="32" t="s">
        <v>518</v>
      </c>
      <c r="C500" s="13" t="s">
        <v>519</v>
      </c>
      <c r="D500" s="14" t="s">
        <v>626</v>
      </c>
      <c r="E500" s="15">
        <v>48086.065283332988</v>
      </c>
      <c r="F500" s="15">
        <v>130958.6</v>
      </c>
      <c r="G500" s="17">
        <v>7.3</v>
      </c>
      <c r="H500" s="16">
        <v>2723421</v>
      </c>
      <c r="I500" s="17">
        <f t="shared" si="35"/>
        <v>0</v>
      </c>
      <c r="J500" s="17">
        <v>1</v>
      </c>
      <c r="K500" s="17">
        <v>43.33</v>
      </c>
      <c r="L500" s="17">
        <v>2.141</v>
      </c>
      <c r="M500" s="17">
        <v>3.94</v>
      </c>
      <c r="N500" s="17">
        <v>45.86</v>
      </c>
      <c r="O500" s="17">
        <v>0</v>
      </c>
      <c r="P500" s="18">
        <v>7262</v>
      </c>
      <c r="Q500" s="18">
        <v>457</v>
      </c>
      <c r="R500" s="17">
        <v>36517504</v>
      </c>
      <c r="S500" s="17">
        <v>29616</v>
      </c>
      <c r="T500" s="17">
        <v>68448</v>
      </c>
      <c r="U500" s="18" t="s">
        <v>62</v>
      </c>
      <c r="V500" s="18" t="s">
        <v>62</v>
      </c>
      <c r="W500" s="18">
        <v>14.13</v>
      </c>
      <c r="X500" s="18">
        <v>3.56</v>
      </c>
      <c r="Y500" s="18"/>
      <c r="Z500" s="18"/>
      <c r="AA500" s="19">
        <v>2.2743975091886082</v>
      </c>
      <c r="AB500" s="19">
        <v>14.13</v>
      </c>
      <c r="AC500" s="19">
        <v>3.56</v>
      </c>
      <c r="AD500" s="19">
        <v>0.68314474405108627</v>
      </c>
      <c r="AE500" s="20">
        <f t="shared" si="36"/>
        <v>0.2424961126845539</v>
      </c>
      <c r="AF500" s="20">
        <f t="shared" si="37"/>
        <v>9.3551587934274591E-4</v>
      </c>
      <c r="AG500" s="20">
        <f t="shared" si="38"/>
        <v>0.75656566300935768</v>
      </c>
      <c r="AH500" s="20">
        <f t="shared" si="39"/>
        <v>0</v>
      </c>
      <c r="AI500" s="20">
        <f t="shared" si="39"/>
        <v>2.7084267455996651E-6</v>
      </c>
      <c r="AJ500" s="21">
        <v>32765840</v>
      </c>
      <c r="AK500" s="21">
        <v>126406</v>
      </c>
      <c r="AL500" s="21">
        <v>102226420</v>
      </c>
      <c r="AM500" s="21">
        <v>0</v>
      </c>
      <c r="AN500" s="21">
        <v>0</v>
      </c>
      <c r="AO500" s="21">
        <v>365.96</v>
      </c>
      <c r="AP500" s="23">
        <v>1</v>
      </c>
      <c r="AQ500" s="23">
        <v>50</v>
      </c>
      <c r="AR500" s="23">
        <v>932016</v>
      </c>
      <c r="AS500" s="23">
        <v>780</v>
      </c>
      <c r="AT500" s="24">
        <v>8.48</v>
      </c>
      <c r="AU500" s="31">
        <v>66.16</v>
      </c>
      <c r="AV500" s="26">
        <v>1</v>
      </c>
      <c r="AW500" s="26">
        <v>50</v>
      </c>
      <c r="AX500" s="26">
        <v>117905</v>
      </c>
      <c r="AY500" s="26">
        <v>7234</v>
      </c>
      <c r="AZ500" s="27">
        <v>6.96</v>
      </c>
      <c r="BA500" s="28">
        <v>503.23</v>
      </c>
      <c r="BB500" s="29">
        <v>1</v>
      </c>
      <c r="BC500" s="29">
        <v>31</v>
      </c>
      <c r="BD500" s="29">
        <v>9480</v>
      </c>
      <c r="BE500" s="29">
        <v>75543</v>
      </c>
      <c r="BF500" s="29">
        <v>4.8099999999999996</v>
      </c>
      <c r="BG500" s="29">
        <v>3635.9</v>
      </c>
    </row>
    <row r="501" spans="1:59" s="30" customFormat="1" x14ac:dyDescent="0.35">
      <c r="A501" s="12">
        <v>2015</v>
      </c>
      <c r="B501" s="12" t="s">
        <v>614</v>
      </c>
      <c r="C501" s="13" t="s">
        <v>615</v>
      </c>
      <c r="D501" s="14" t="s">
        <v>627</v>
      </c>
      <c r="E501" s="15">
        <v>190705.36207523034</v>
      </c>
      <c r="F501" s="15">
        <v>129110.2</v>
      </c>
      <c r="G501" s="12">
        <v>6.9</v>
      </c>
      <c r="H501" s="16">
        <v>677014</v>
      </c>
      <c r="I501" s="17">
        <f t="shared" si="35"/>
        <v>0</v>
      </c>
      <c r="J501" s="17">
        <v>0</v>
      </c>
      <c r="K501" s="17">
        <v>42.6</v>
      </c>
      <c r="L501" s="17">
        <v>1.8220000000000001</v>
      </c>
      <c r="M501" s="17">
        <v>2.62</v>
      </c>
      <c r="N501" s="17">
        <v>44.13</v>
      </c>
      <c r="O501" s="17">
        <v>0</v>
      </c>
      <c r="P501" s="18">
        <v>3656</v>
      </c>
      <c r="Q501" s="18">
        <v>1991</v>
      </c>
      <c r="R501" s="17">
        <v>35601</v>
      </c>
      <c r="S501" s="17">
        <v>0</v>
      </c>
      <c r="T501" s="17">
        <v>227</v>
      </c>
      <c r="U501" s="18" t="s">
        <v>62</v>
      </c>
      <c r="V501" s="18" t="s">
        <v>62</v>
      </c>
      <c r="W501" s="18" t="s">
        <v>62</v>
      </c>
      <c r="X501" s="18" t="s">
        <v>62</v>
      </c>
      <c r="Y501" s="18"/>
      <c r="Z501" s="18"/>
      <c r="AA501" s="19">
        <v>2.25948627072199</v>
      </c>
      <c r="AB501" s="19">
        <v>12.08771849023859</v>
      </c>
      <c r="AC501" s="19">
        <v>3.3843619636206599</v>
      </c>
      <c r="AD501" s="19">
        <v>0.66963877086385626</v>
      </c>
      <c r="AE501" s="20">
        <f t="shared" si="36"/>
        <v>0</v>
      </c>
      <c r="AF501" s="20">
        <f t="shared" si="37"/>
        <v>7.5230277103326007E-4</v>
      </c>
      <c r="AG501" s="20">
        <f t="shared" si="38"/>
        <v>0.99924769722896678</v>
      </c>
      <c r="AH501" s="20">
        <f t="shared" si="39"/>
        <v>0</v>
      </c>
      <c r="AI501" s="20">
        <f t="shared" si="39"/>
        <v>0</v>
      </c>
      <c r="AJ501" s="21">
        <v>0</v>
      </c>
      <c r="AK501" s="21">
        <v>976</v>
      </c>
      <c r="AL501" s="21">
        <v>1296374</v>
      </c>
      <c r="AM501" s="21">
        <v>0</v>
      </c>
      <c r="AN501" s="21">
        <v>0</v>
      </c>
      <c r="AO501" s="21">
        <v>0</v>
      </c>
      <c r="AP501" s="22">
        <v>1</v>
      </c>
      <c r="AQ501" s="22">
        <v>1</v>
      </c>
      <c r="AR501" s="23">
        <v>247469</v>
      </c>
      <c r="AS501" s="23">
        <v>841.03430000000003</v>
      </c>
      <c r="AT501" s="24">
        <v>12.985035</v>
      </c>
      <c r="AU501" s="25">
        <v>109.20859</v>
      </c>
      <c r="AV501" s="26">
        <v>1</v>
      </c>
      <c r="AW501" s="26">
        <v>1</v>
      </c>
      <c r="AX501" s="26">
        <v>25439</v>
      </c>
      <c r="AY501" s="26">
        <v>26932.433000000001</v>
      </c>
      <c r="AZ501" s="27">
        <v>12.006245</v>
      </c>
      <c r="BA501" s="28">
        <v>3233.5738000000001</v>
      </c>
      <c r="BB501" s="29">
        <v>1</v>
      </c>
      <c r="BC501" s="29">
        <v>1</v>
      </c>
      <c r="BD501" s="29">
        <v>1</v>
      </c>
      <c r="BE501" s="29">
        <v>19852667</v>
      </c>
      <c r="BF501" s="29">
        <v>8.7845042000000007</v>
      </c>
      <c r="BG501" s="29">
        <v>1743958.3</v>
      </c>
    </row>
    <row r="502" spans="1:59" s="30" customFormat="1" x14ac:dyDescent="0.35">
      <c r="A502" s="12">
        <v>2020</v>
      </c>
      <c r="B502" s="12" t="s">
        <v>628</v>
      </c>
      <c r="C502" s="13" t="s">
        <v>629</v>
      </c>
      <c r="D502" s="14" t="s">
        <v>630</v>
      </c>
      <c r="E502" s="15">
        <v>42268.998096163545</v>
      </c>
      <c r="F502" s="15">
        <v>128061.2</v>
      </c>
      <c r="G502" s="12" t="s">
        <v>62</v>
      </c>
      <c r="H502" s="16">
        <v>3029672</v>
      </c>
      <c r="I502" s="17">
        <f t="shared" si="35"/>
        <v>1</v>
      </c>
      <c r="J502" s="17">
        <v>0</v>
      </c>
      <c r="K502" s="17">
        <v>36.130000000000003</v>
      </c>
      <c r="L502" s="17">
        <v>1.891</v>
      </c>
      <c r="M502" s="17">
        <v>2.0299999999999998</v>
      </c>
      <c r="N502" s="17">
        <v>33.270000000000003</v>
      </c>
      <c r="O502" s="17">
        <v>1</v>
      </c>
      <c r="P502" s="18">
        <v>3190</v>
      </c>
      <c r="Q502" s="18">
        <v>1604</v>
      </c>
      <c r="R502" s="17">
        <v>23469172</v>
      </c>
      <c r="S502" s="17">
        <v>29187</v>
      </c>
      <c r="T502" s="17">
        <v>15838</v>
      </c>
      <c r="U502" s="18" t="s">
        <v>62</v>
      </c>
      <c r="V502" s="18" t="s">
        <v>62</v>
      </c>
      <c r="W502" s="18" t="s">
        <v>62</v>
      </c>
      <c r="X502" s="18" t="s">
        <v>62</v>
      </c>
      <c r="Y502" s="18" t="s">
        <v>62</v>
      </c>
      <c r="Z502" s="18"/>
      <c r="AA502" s="19">
        <v>2.127327759928813</v>
      </c>
      <c r="AB502" s="19">
        <v>12.535325193609101</v>
      </c>
      <c r="AC502" s="19">
        <v>2.8422150630003218</v>
      </c>
      <c r="AD502" s="19">
        <v>0.5848556097000881</v>
      </c>
      <c r="AE502" s="20">
        <f t="shared" si="36"/>
        <v>6.5530195543880676E-2</v>
      </c>
      <c r="AF502" s="20">
        <f t="shared" si="37"/>
        <v>6.4696063593007664E-4</v>
      </c>
      <c r="AG502" s="20">
        <f t="shared" si="38"/>
        <v>0.93382284382018921</v>
      </c>
      <c r="AH502" s="20">
        <f t="shared" si="39"/>
        <v>0</v>
      </c>
      <c r="AI502" s="20">
        <f t="shared" si="39"/>
        <v>0</v>
      </c>
      <c r="AJ502" s="21">
        <v>18413586</v>
      </c>
      <c r="AK502" s="21">
        <v>181792</v>
      </c>
      <c r="AL502" s="21">
        <v>262398534</v>
      </c>
      <c r="AM502" s="21">
        <v>0</v>
      </c>
      <c r="AN502" s="21">
        <v>0</v>
      </c>
      <c r="AO502" s="21">
        <v>0</v>
      </c>
      <c r="AP502" s="22">
        <v>1</v>
      </c>
      <c r="AQ502" s="22">
        <v>1</v>
      </c>
      <c r="AR502" s="23">
        <v>1413490</v>
      </c>
      <c r="AS502" s="23">
        <v>1060.0362</v>
      </c>
      <c r="AT502" s="24">
        <v>10.408232999999999</v>
      </c>
      <c r="AU502" s="25">
        <v>110.33104</v>
      </c>
      <c r="AV502" s="26">
        <v>4</v>
      </c>
      <c r="AW502" s="26">
        <v>28</v>
      </c>
      <c r="AX502" s="26">
        <v>197869</v>
      </c>
      <c r="AY502" s="26">
        <v>4679.1967999999997</v>
      </c>
      <c r="AZ502" s="27">
        <v>8.6110214000000003</v>
      </c>
      <c r="BA502" s="28">
        <v>402.92664000000002</v>
      </c>
      <c r="BB502" s="29">
        <v>4</v>
      </c>
      <c r="BC502" s="29">
        <v>27</v>
      </c>
      <c r="BD502" s="29">
        <v>35978</v>
      </c>
      <c r="BE502" s="29">
        <v>38820.440999999999</v>
      </c>
      <c r="BF502" s="29">
        <v>5.8915535999999999</v>
      </c>
      <c r="BG502" s="29">
        <v>2287.1271000000002</v>
      </c>
    </row>
    <row r="503" spans="1:59" s="30" customFormat="1" x14ac:dyDescent="0.35">
      <c r="A503" s="17">
        <v>2006</v>
      </c>
      <c r="B503" s="13" t="s">
        <v>518</v>
      </c>
      <c r="C503" s="13" t="s">
        <v>519</v>
      </c>
      <c r="D503" s="14" t="s">
        <v>631</v>
      </c>
      <c r="E503" s="15">
        <v>50500.513362267455</v>
      </c>
      <c r="F503" s="15">
        <v>127539.4</v>
      </c>
      <c r="G503" s="17">
        <v>3</v>
      </c>
      <c r="H503" s="16">
        <v>2525507</v>
      </c>
      <c r="I503" s="17">
        <f t="shared" si="35"/>
        <v>0</v>
      </c>
      <c r="J503" s="17">
        <v>0</v>
      </c>
      <c r="K503" s="17" t="s">
        <v>62</v>
      </c>
      <c r="L503" s="17">
        <v>2.137</v>
      </c>
      <c r="M503" s="17">
        <v>6.73</v>
      </c>
      <c r="N503" s="17">
        <v>18.61</v>
      </c>
      <c r="O503" s="17">
        <v>0</v>
      </c>
      <c r="P503" s="18">
        <v>7002</v>
      </c>
      <c r="Q503" s="18">
        <v>576</v>
      </c>
      <c r="R503" s="17">
        <v>36853317</v>
      </c>
      <c r="S503" s="17">
        <v>33912</v>
      </c>
      <c r="T503" s="17">
        <v>69463</v>
      </c>
      <c r="U503" s="18" t="s">
        <v>62</v>
      </c>
      <c r="V503" s="18" t="s">
        <v>62</v>
      </c>
      <c r="W503" s="18">
        <v>15.25</v>
      </c>
      <c r="X503" s="18">
        <v>6.19</v>
      </c>
      <c r="Y503" s="18"/>
      <c r="Z503" s="18"/>
      <c r="AA503" s="19">
        <v>2.2465548173415608</v>
      </c>
      <c r="AB503" s="19">
        <v>15.25</v>
      </c>
      <c r="AC503" s="19">
        <v>6.19</v>
      </c>
      <c r="AD503" s="19">
        <v>0.4704061490499184</v>
      </c>
      <c r="AE503" s="20">
        <f t="shared" si="36"/>
        <v>0.36851471985133261</v>
      </c>
      <c r="AF503" s="20">
        <f t="shared" si="37"/>
        <v>2.7045962021250668E-3</v>
      </c>
      <c r="AG503" s="20">
        <f t="shared" si="38"/>
        <v>0.62878068394654241</v>
      </c>
      <c r="AH503" s="20">
        <f t="shared" si="39"/>
        <v>0</v>
      </c>
      <c r="AI503" s="20">
        <f t="shared" si="39"/>
        <v>0</v>
      </c>
      <c r="AJ503" s="21">
        <v>34111346.020000003</v>
      </c>
      <c r="AK503" s="21">
        <v>250349.34000000003</v>
      </c>
      <c r="AL503" s="21">
        <v>58202710.299999997</v>
      </c>
      <c r="AM503" s="21">
        <v>0</v>
      </c>
      <c r="AN503" s="21">
        <v>0</v>
      </c>
      <c r="AO503" s="21">
        <v>0</v>
      </c>
      <c r="AP503" s="23">
        <v>1</v>
      </c>
      <c r="AQ503" s="23">
        <v>50</v>
      </c>
      <c r="AR503" s="23">
        <v>886169</v>
      </c>
      <c r="AS503" s="23">
        <v>774.12340836416831</v>
      </c>
      <c r="AT503" s="24">
        <v>7.5949247149859405</v>
      </c>
      <c r="AU503" s="25">
        <v>58.794090066341759</v>
      </c>
      <c r="AV503" s="26">
        <v>1</v>
      </c>
      <c r="AW503" s="26">
        <v>49</v>
      </c>
      <c r="AX503" s="26">
        <v>108003</v>
      </c>
      <c r="AY503" s="26">
        <v>7522.0055615739075</v>
      </c>
      <c r="AZ503" s="27">
        <v>6.1459216990005938</v>
      </c>
      <c r="BA503" s="28">
        <v>462.29657200880223</v>
      </c>
      <c r="BB503" s="29">
        <v>1</v>
      </c>
      <c r="BC503" s="29">
        <v>28</v>
      </c>
      <c r="BD503" s="29">
        <v>9164</v>
      </c>
      <c r="BE503" s="29">
        <v>75982.749527135151</v>
      </c>
      <c r="BF503" s="29">
        <v>4.2119537736706016</v>
      </c>
      <c r="BG503" s="29">
        <v>3200.3582860468505</v>
      </c>
    </row>
    <row r="504" spans="1:59" s="30" customFormat="1" x14ac:dyDescent="0.35">
      <c r="A504" s="12">
        <v>2019</v>
      </c>
      <c r="B504" s="12" t="s">
        <v>632</v>
      </c>
      <c r="C504" s="13" t="s">
        <v>633</v>
      </c>
      <c r="D504" s="14" t="s">
        <v>634</v>
      </c>
      <c r="E504" s="15">
        <v>65964.87270066663</v>
      </c>
      <c r="F504" s="15">
        <v>127481.8</v>
      </c>
      <c r="G504" s="12" t="s">
        <v>62</v>
      </c>
      <c r="H504" s="16">
        <v>1932571</v>
      </c>
      <c r="I504" s="17">
        <f t="shared" si="35"/>
        <v>1</v>
      </c>
      <c r="J504" s="17">
        <v>0</v>
      </c>
      <c r="K504" s="17">
        <v>38.520000000000003</v>
      </c>
      <c r="L504" s="17">
        <v>2.4489999999999998</v>
      </c>
      <c r="M504" s="17">
        <v>2.56</v>
      </c>
      <c r="N504" s="17">
        <v>35.590000000000003</v>
      </c>
      <c r="O504" s="17">
        <v>1</v>
      </c>
      <c r="P504" s="18">
        <v>6863</v>
      </c>
      <c r="Q504" s="18">
        <v>1028</v>
      </c>
      <c r="R504" s="17">
        <v>23660117</v>
      </c>
      <c r="S504" s="17">
        <v>41777</v>
      </c>
      <c r="T504" s="17">
        <v>19878</v>
      </c>
      <c r="U504" s="18" t="s">
        <v>62</v>
      </c>
      <c r="V504" s="18">
        <v>1.23</v>
      </c>
      <c r="W504" s="18" t="s">
        <v>62</v>
      </c>
      <c r="X504" s="18" t="s">
        <v>62</v>
      </c>
      <c r="Y504" s="18" t="s">
        <v>62</v>
      </c>
      <c r="Z504" s="18"/>
      <c r="AA504" s="19">
        <v>1.23</v>
      </c>
      <c r="AB504" s="19">
        <v>16.155101142605361</v>
      </c>
      <c r="AC504" s="19">
        <v>3.3292283805067271</v>
      </c>
      <c r="AD504" s="19">
        <v>0.60296766622862785</v>
      </c>
      <c r="AE504" s="20">
        <f t="shared" si="36"/>
        <v>0.46433811843105699</v>
      </c>
      <c r="AF504" s="20">
        <f t="shared" si="37"/>
        <v>1.4245466900948969E-3</v>
      </c>
      <c r="AG504" s="20">
        <f t="shared" si="38"/>
        <v>0.41483347201032678</v>
      </c>
      <c r="AH504" s="20">
        <f t="shared" si="39"/>
        <v>0</v>
      </c>
      <c r="AI504" s="20">
        <f t="shared" si="39"/>
        <v>0</v>
      </c>
      <c r="AJ504" s="21">
        <v>27033404</v>
      </c>
      <c r="AK504" s="21">
        <v>82936</v>
      </c>
      <c r="AL504" s="21">
        <v>24151282</v>
      </c>
      <c r="AM504" s="21">
        <v>6951600</v>
      </c>
      <c r="AN504" s="21">
        <v>0</v>
      </c>
      <c r="AO504" s="21">
        <v>0</v>
      </c>
      <c r="AP504" s="22">
        <v>1</v>
      </c>
      <c r="AQ504" s="22">
        <v>150</v>
      </c>
      <c r="AR504" s="23">
        <v>855619</v>
      </c>
      <c r="AS504" s="23">
        <v>1004</v>
      </c>
      <c r="AT504" s="24">
        <v>10.77</v>
      </c>
      <c r="AU504" s="25">
        <v>108.08</v>
      </c>
      <c r="AV504" s="26">
        <v>1</v>
      </c>
      <c r="AW504" s="26">
        <v>150</v>
      </c>
      <c r="AX504" s="26">
        <v>153814</v>
      </c>
      <c r="AY504" s="26">
        <v>5123</v>
      </c>
      <c r="AZ504" s="27">
        <v>8.85</v>
      </c>
      <c r="BA504" s="28">
        <v>453.4</v>
      </c>
      <c r="BB504" s="29">
        <v>1</v>
      </c>
      <c r="BC504" s="29">
        <v>105</v>
      </c>
      <c r="BD504" s="29">
        <v>62204</v>
      </c>
      <c r="BE504" s="29">
        <v>14225.451999999999</v>
      </c>
      <c r="BF504" s="29">
        <v>7.6529189999999998</v>
      </c>
      <c r="BG504" s="29">
        <v>1088.6623</v>
      </c>
    </row>
    <row r="505" spans="1:59" s="30" customFormat="1" x14ac:dyDescent="0.35">
      <c r="A505" s="12">
        <v>2019</v>
      </c>
      <c r="B505" s="12" t="s">
        <v>628</v>
      </c>
      <c r="C505" s="13" t="s">
        <v>629</v>
      </c>
      <c r="D505" s="14" t="s">
        <v>635</v>
      </c>
      <c r="E505" s="15">
        <v>42110.768507622517</v>
      </c>
      <c r="F505" s="15">
        <v>127216</v>
      </c>
      <c r="G505" s="12" t="s">
        <v>62</v>
      </c>
      <c r="H505" s="16">
        <v>3020985</v>
      </c>
      <c r="I505" s="17">
        <f t="shared" si="35"/>
        <v>1</v>
      </c>
      <c r="J505" s="17">
        <v>0</v>
      </c>
      <c r="K505" s="17">
        <v>38.520000000000003</v>
      </c>
      <c r="L505" s="17">
        <v>2.4489999999999998</v>
      </c>
      <c r="M505" s="17">
        <v>2.56</v>
      </c>
      <c r="N505" s="17">
        <v>35.590000000000003</v>
      </c>
      <c r="O505" s="17">
        <v>1</v>
      </c>
      <c r="P505" s="18">
        <v>3454</v>
      </c>
      <c r="Q505" s="18">
        <v>1866</v>
      </c>
      <c r="R505" s="17">
        <v>32514094</v>
      </c>
      <c r="S505" s="17">
        <v>47850</v>
      </c>
      <c r="T505" s="17">
        <v>21808</v>
      </c>
      <c r="U505" s="18" t="s">
        <v>62</v>
      </c>
      <c r="V505" s="18" t="s">
        <v>62</v>
      </c>
      <c r="W505" s="18" t="s">
        <v>62</v>
      </c>
      <c r="X505" s="18" t="s">
        <v>62</v>
      </c>
      <c r="Y505" s="18" t="s">
        <v>62</v>
      </c>
      <c r="Z505" s="18"/>
      <c r="AA505" s="19">
        <v>2.176146746141439</v>
      </c>
      <c r="AB505" s="19">
        <v>16.155101142605361</v>
      </c>
      <c r="AC505" s="19">
        <v>3.3292283805067271</v>
      </c>
      <c r="AD505" s="19">
        <v>0.60296766622862785</v>
      </c>
      <c r="AE505" s="20">
        <f t="shared" si="36"/>
        <v>7.8003626637572168E-2</v>
      </c>
      <c r="AF505" s="20">
        <f t="shared" si="37"/>
        <v>4.5729403110950361E-4</v>
      </c>
      <c r="AG505" s="20">
        <f t="shared" si="38"/>
        <v>0.88309247677144209</v>
      </c>
      <c r="AH505" s="20">
        <f t="shared" si="39"/>
        <v>0</v>
      </c>
      <c r="AI505" s="20">
        <f t="shared" si="39"/>
        <v>0</v>
      </c>
      <c r="AJ505" s="21">
        <v>27541968</v>
      </c>
      <c r="AK505" s="21">
        <v>161464</v>
      </c>
      <c r="AL505" s="21">
        <v>311807358</v>
      </c>
      <c r="AM505" s="21">
        <v>13574947</v>
      </c>
      <c r="AN505" s="21">
        <v>0</v>
      </c>
      <c r="AO505" s="21">
        <v>0</v>
      </c>
      <c r="AP505" s="22">
        <v>4</v>
      </c>
      <c r="AQ505" s="22">
        <v>36</v>
      </c>
      <c r="AR505" s="23">
        <v>1396870</v>
      </c>
      <c r="AS505" s="23">
        <v>1118</v>
      </c>
      <c r="AT505" s="24">
        <v>9.8000000000000007</v>
      </c>
      <c r="AU505" s="25">
        <v>109.46</v>
      </c>
      <c r="AV505" s="26">
        <v>4</v>
      </c>
      <c r="AW505" s="26">
        <v>36</v>
      </c>
      <c r="AX505" s="26">
        <v>198861</v>
      </c>
      <c r="AY505" s="26">
        <v>5007</v>
      </c>
      <c r="AZ505" s="27">
        <v>8.7799999999999994</v>
      </c>
      <c r="BA505" s="28">
        <v>439.86</v>
      </c>
      <c r="BB505" s="29">
        <v>4</v>
      </c>
      <c r="BC505" s="29">
        <v>33</v>
      </c>
      <c r="BD505" s="29">
        <v>34864</v>
      </c>
      <c r="BE505" s="29">
        <v>41617.932000000001</v>
      </c>
      <c r="BF505" s="29">
        <v>6.1322149000000001</v>
      </c>
      <c r="BG505" s="29">
        <v>2552.1010000000001</v>
      </c>
    </row>
    <row r="506" spans="1:59" s="30" customFormat="1" x14ac:dyDescent="0.35">
      <c r="A506" s="12">
        <v>2020</v>
      </c>
      <c r="B506" s="12" t="s">
        <v>632</v>
      </c>
      <c r="C506" s="13" t="s">
        <v>633</v>
      </c>
      <c r="D506" s="14" t="s">
        <v>636</v>
      </c>
      <c r="E506" s="15">
        <v>65500.103754894808</v>
      </c>
      <c r="F506" s="15">
        <v>126890.6</v>
      </c>
      <c r="G506" s="12" t="s">
        <v>62</v>
      </c>
      <c r="H506" s="16">
        <v>1937258</v>
      </c>
      <c r="I506" s="17">
        <f t="shared" si="35"/>
        <v>1</v>
      </c>
      <c r="J506" s="17">
        <v>0</v>
      </c>
      <c r="K506" s="17">
        <v>36.130000000000003</v>
      </c>
      <c r="L506" s="17">
        <v>1.891</v>
      </c>
      <c r="M506" s="17">
        <v>2.0299999999999998</v>
      </c>
      <c r="N506" s="17">
        <v>33.270000000000003</v>
      </c>
      <c r="O506" s="17">
        <v>1</v>
      </c>
      <c r="P506" s="18">
        <v>6049</v>
      </c>
      <c r="Q506" s="18">
        <v>1093</v>
      </c>
      <c r="R506" s="17">
        <v>20949713</v>
      </c>
      <c r="S506" s="17">
        <v>36752</v>
      </c>
      <c r="T506" s="17">
        <v>18133</v>
      </c>
      <c r="U506" s="18">
        <v>1.1599999999999999</v>
      </c>
      <c r="V506" s="18">
        <v>1.24</v>
      </c>
      <c r="W506" s="18">
        <v>12.32</v>
      </c>
      <c r="X506" s="18">
        <v>2.36</v>
      </c>
      <c r="Y506" s="18" t="s">
        <v>62</v>
      </c>
      <c r="Z506" s="18">
        <v>1.1599999999999999</v>
      </c>
      <c r="AA506" s="19">
        <v>1.24</v>
      </c>
      <c r="AB506" s="19">
        <v>12.32</v>
      </c>
      <c r="AC506" s="19">
        <v>2.36</v>
      </c>
      <c r="AD506" s="19">
        <v>0.5848556097000881</v>
      </c>
      <c r="AE506" s="20">
        <f t="shared" si="36"/>
        <v>0.52100188385522295</v>
      </c>
      <c r="AF506" s="20">
        <f t="shared" si="37"/>
        <v>1.6528594209126092E-3</v>
      </c>
      <c r="AG506" s="20">
        <f t="shared" si="38"/>
        <v>0.47734525672386441</v>
      </c>
      <c r="AH506" s="20">
        <f t="shared" si="39"/>
        <v>0</v>
      </c>
      <c r="AI506" s="20">
        <f t="shared" si="39"/>
        <v>0</v>
      </c>
      <c r="AJ506" s="21">
        <v>23749998</v>
      </c>
      <c r="AK506" s="21">
        <v>75346</v>
      </c>
      <c r="AL506" s="21">
        <v>21759900</v>
      </c>
      <c r="AM506" s="21">
        <v>0</v>
      </c>
      <c r="AN506" s="21">
        <v>0</v>
      </c>
      <c r="AO506" s="21">
        <v>0</v>
      </c>
      <c r="AP506" s="22">
        <v>1</v>
      </c>
      <c r="AQ506" s="22">
        <v>1</v>
      </c>
      <c r="AR506" s="23">
        <v>864842</v>
      </c>
      <c r="AS506" s="23">
        <v>1013.1855</v>
      </c>
      <c r="AT506" s="24">
        <v>10.79674</v>
      </c>
      <c r="AU506" s="25">
        <v>109.39100000000001</v>
      </c>
      <c r="AV506" s="26">
        <v>1</v>
      </c>
      <c r="AW506" s="26">
        <v>23</v>
      </c>
      <c r="AX506" s="26">
        <v>155282</v>
      </c>
      <c r="AY506" s="26">
        <v>4878.3498</v>
      </c>
      <c r="AZ506" s="27">
        <v>8.8885187999999999</v>
      </c>
      <c r="BA506" s="28">
        <v>433.61304000000001</v>
      </c>
      <c r="BB506" s="29">
        <v>1</v>
      </c>
      <c r="BC506" s="29">
        <v>23</v>
      </c>
      <c r="BD506" s="29">
        <v>62716</v>
      </c>
      <c r="BE506" s="29">
        <v>15368.69</v>
      </c>
      <c r="BF506" s="29">
        <v>7.3812376000000004</v>
      </c>
      <c r="BG506" s="29">
        <v>1134.3995</v>
      </c>
    </row>
    <row r="507" spans="1:59" s="30" customFormat="1" x14ac:dyDescent="0.35">
      <c r="A507" s="12">
        <v>2014</v>
      </c>
      <c r="B507" s="12" t="s">
        <v>614</v>
      </c>
      <c r="C507" s="13" t="s">
        <v>615</v>
      </c>
      <c r="D507" s="14" t="s">
        <v>637</v>
      </c>
      <c r="E507" s="15">
        <v>191204.53041954301</v>
      </c>
      <c r="F507" s="15">
        <v>126883.9</v>
      </c>
      <c r="G507" s="12">
        <v>7.8</v>
      </c>
      <c r="H507" s="16">
        <v>663603</v>
      </c>
      <c r="I507" s="17">
        <f t="shared" si="35"/>
        <v>0</v>
      </c>
      <c r="J507" s="17">
        <v>0</v>
      </c>
      <c r="K507" s="17">
        <v>45.67</v>
      </c>
      <c r="L507" s="17">
        <v>3.117</v>
      </c>
      <c r="M507" s="17">
        <v>4.37</v>
      </c>
      <c r="N507" s="17">
        <v>46.16</v>
      </c>
      <c r="O507" s="17">
        <v>0</v>
      </c>
      <c r="P507" s="18">
        <v>3993</v>
      </c>
      <c r="Q507" s="18">
        <v>1698</v>
      </c>
      <c r="R507" s="17">
        <v>48396</v>
      </c>
      <c r="S507" s="17">
        <v>0</v>
      </c>
      <c r="T507" s="17">
        <v>133</v>
      </c>
      <c r="U507" s="18" t="s">
        <v>62</v>
      </c>
      <c r="V507" s="18" t="s">
        <v>62</v>
      </c>
      <c r="W507" s="18"/>
      <c r="X507" s="18"/>
      <c r="Y507" s="18"/>
      <c r="Z507" s="18"/>
      <c r="AA507" s="19">
        <v>2.322195177698041</v>
      </c>
      <c r="AB507" s="19">
        <v>20.48845299552563</v>
      </c>
      <c r="AC507" s="19">
        <v>4.9924248044436963</v>
      </c>
      <c r="AD507" s="19">
        <v>0.68548682032632846</v>
      </c>
      <c r="AE507" s="20">
        <f t="shared" si="36"/>
        <v>0</v>
      </c>
      <c r="AF507" s="20">
        <f t="shared" si="37"/>
        <v>0</v>
      </c>
      <c r="AG507" s="20">
        <f t="shared" si="38"/>
        <v>1</v>
      </c>
      <c r="AH507" s="20">
        <f t="shared" si="39"/>
        <v>0</v>
      </c>
      <c r="AI507" s="20">
        <f t="shared" si="39"/>
        <v>0</v>
      </c>
      <c r="AJ507" s="21">
        <v>0</v>
      </c>
      <c r="AK507" s="21">
        <v>0</v>
      </c>
      <c r="AL507" s="21">
        <v>1538562</v>
      </c>
      <c r="AM507" s="21">
        <v>0</v>
      </c>
      <c r="AN507" s="21">
        <v>0</v>
      </c>
      <c r="AO507" s="21">
        <v>0</v>
      </c>
      <c r="AP507" s="22">
        <v>1</v>
      </c>
      <c r="AQ507" s="22">
        <v>1</v>
      </c>
      <c r="AR507" s="23">
        <v>239355</v>
      </c>
      <c r="AS507" s="23">
        <v>721.45452999999998</v>
      </c>
      <c r="AT507" s="24">
        <v>12.73874</v>
      </c>
      <c r="AU507" s="25">
        <v>91.904214999999994</v>
      </c>
      <c r="AV507" s="26">
        <v>1</v>
      </c>
      <c r="AW507" s="26">
        <v>1</v>
      </c>
      <c r="AX507" s="26">
        <v>26463</v>
      </c>
      <c r="AY507" s="26">
        <v>26918.832999999999</v>
      </c>
      <c r="AZ507" s="27">
        <v>12.194545</v>
      </c>
      <c r="BA507" s="28">
        <v>3282.6291999999999</v>
      </c>
      <c r="BB507" s="29">
        <v>1</v>
      </c>
      <c r="BC507" s="29">
        <v>1</v>
      </c>
      <c r="BD507" s="29">
        <v>1</v>
      </c>
      <c r="BE507" s="29">
        <v>20179083</v>
      </c>
      <c r="BF507" s="29">
        <v>8.4109783999999994</v>
      </c>
      <c r="BG507" s="29">
        <v>1697258.3</v>
      </c>
    </row>
    <row r="508" spans="1:59" s="30" customFormat="1" x14ac:dyDescent="0.35">
      <c r="A508" s="12">
        <v>2018</v>
      </c>
      <c r="B508" s="12" t="s">
        <v>628</v>
      </c>
      <c r="C508" s="13" t="s">
        <v>629</v>
      </c>
      <c r="D508" s="14" t="s">
        <v>638</v>
      </c>
      <c r="E508" s="15">
        <v>41953.667151257854</v>
      </c>
      <c r="F508" s="15">
        <v>126371.2</v>
      </c>
      <c r="G508" s="12">
        <v>3.7</v>
      </c>
      <c r="H508" s="16">
        <v>3012161</v>
      </c>
      <c r="I508" s="17">
        <f t="shared" si="35"/>
        <v>1</v>
      </c>
      <c r="J508" s="17">
        <v>0</v>
      </c>
      <c r="K508" s="17">
        <v>39.08</v>
      </c>
      <c r="L508" s="17">
        <v>2.6</v>
      </c>
      <c r="M508" s="17">
        <v>3.15</v>
      </c>
      <c r="N508" s="17">
        <v>38.81</v>
      </c>
      <c r="O508" s="17">
        <v>1</v>
      </c>
      <c r="P508" s="18">
        <v>3623</v>
      </c>
      <c r="Q508" s="18">
        <v>2037</v>
      </c>
      <c r="R508" s="17">
        <v>38349453</v>
      </c>
      <c r="S508" s="17">
        <v>59185</v>
      </c>
      <c r="T508" s="17">
        <v>26203</v>
      </c>
      <c r="U508" s="18" t="s">
        <v>62</v>
      </c>
      <c r="V508" s="18">
        <v>1.98</v>
      </c>
      <c r="W508" s="18">
        <v>16.48</v>
      </c>
      <c r="X508" s="18">
        <v>3.3</v>
      </c>
      <c r="Y508" s="18" t="s">
        <v>62</v>
      </c>
      <c r="Z508" s="18"/>
      <c r="AA508" s="19">
        <v>1.98</v>
      </c>
      <c r="AB508" s="19">
        <v>16.48</v>
      </c>
      <c r="AC508" s="19">
        <v>3.3</v>
      </c>
      <c r="AD508" s="19">
        <v>0.62810595158289428</v>
      </c>
      <c r="AE508" s="20">
        <f t="shared" si="36"/>
        <v>0.10135274916168231</v>
      </c>
      <c r="AF508" s="20">
        <f t="shared" si="37"/>
        <v>3.4021919050308071E-4</v>
      </c>
      <c r="AG508" s="20">
        <f t="shared" si="38"/>
        <v>0.86138740424645466</v>
      </c>
      <c r="AH508" s="20">
        <f t="shared" si="39"/>
        <v>0</v>
      </c>
      <c r="AI508" s="20">
        <f t="shared" si="39"/>
        <v>0</v>
      </c>
      <c r="AJ508" s="21">
        <v>34921530</v>
      </c>
      <c r="AK508" s="21">
        <v>117224</v>
      </c>
      <c r="AL508" s="21">
        <v>296794772</v>
      </c>
      <c r="AM508" s="21">
        <v>12720818</v>
      </c>
      <c r="AN508" s="21">
        <v>0</v>
      </c>
      <c r="AO508" s="21">
        <v>0</v>
      </c>
      <c r="AP508" s="22">
        <v>4</v>
      </c>
      <c r="AQ508" s="22">
        <v>31</v>
      </c>
      <c r="AR508" s="23">
        <v>1388358</v>
      </c>
      <c r="AS508" s="23">
        <v>1156</v>
      </c>
      <c r="AT508" s="24">
        <v>9.81</v>
      </c>
      <c r="AU508" s="25">
        <v>113.36</v>
      </c>
      <c r="AV508" s="26">
        <v>4</v>
      </c>
      <c r="AW508" s="26">
        <v>30</v>
      </c>
      <c r="AX508" s="26">
        <v>196482</v>
      </c>
      <c r="AY508" s="26">
        <v>5207.5504000000001</v>
      </c>
      <c r="AZ508" s="27">
        <v>7.7492333999999996</v>
      </c>
      <c r="BA508" s="28">
        <v>403.54523999999998</v>
      </c>
      <c r="BB508" s="29">
        <v>4</v>
      </c>
      <c r="BC508" s="29">
        <v>29</v>
      </c>
      <c r="BD508" s="29">
        <v>36596</v>
      </c>
      <c r="BE508" s="29">
        <v>41136</v>
      </c>
      <c r="BF508" s="29">
        <v>5.64</v>
      </c>
      <c r="BG508" s="29">
        <v>2319.98</v>
      </c>
    </row>
    <row r="509" spans="1:59" s="30" customFormat="1" x14ac:dyDescent="0.35">
      <c r="A509" s="12">
        <v>2018</v>
      </c>
      <c r="B509" s="12" t="s">
        <v>632</v>
      </c>
      <c r="C509" s="13" t="s">
        <v>633</v>
      </c>
      <c r="D509" s="14" t="s">
        <v>639</v>
      </c>
      <c r="E509" s="15">
        <v>65200.009140426024</v>
      </c>
      <c r="F509" s="15">
        <v>125543.4</v>
      </c>
      <c r="G509" s="12">
        <v>2.8</v>
      </c>
      <c r="H509" s="16">
        <v>1925512</v>
      </c>
      <c r="I509" s="17">
        <f t="shared" si="35"/>
        <v>1</v>
      </c>
      <c r="J509" s="17">
        <v>0</v>
      </c>
      <c r="K509" s="17">
        <v>39.08</v>
      </c>
      <c r="L509" s="17">
        <v>2.6</v>
      </c>
      <c r="M509" s="17">
        <v>3.15</v>
      </c>
      <c r="N509" s="17">
        <v>38.81</v>
      </c>
      <c r="O509" s="17">
        <v>1</v>
      </c>
      <c r="P509" s="18">
        <v>6816</v>
      </c>
      <c r="Q509" s="18">
        <v>1116</v>
      </c>
      <c r="R509" s="17">
        <v>25524651</v>
      </c>
      <c r="S509" s="17">
        <v>54403</v>
      </c>
      <c r="T509" s="17">
        <v>21980</v>
      </c>
      <c r="U509" s="18">
        <v>1.25</v>
      </c>
      <c r="V509" s="18">
        <v>1.26</v>
      </c>
      <c r="W509" s="18">
        <v>17.36</v>
      </c>
      <c r="X509" s="18" t="s">
        <v>62</v>
      </c>
      <c r="Y509" s="18" t="s">
        <v>62</v>
      </c>
      <c r="Z509" s="18">
        <v>1.25</v>
      </c>
      <c r="AA509" s="19">
        <v>1.26</v>
      </c>
      <c r="AB509" s="19">
        <v>17.36</v>
      </c>
      <c r="AC509" s="19">
        <v>3.8713752811270652</v>
      </c>
      <c r="AD509" s="19">
        <v>0.62810595158289428</v>
      </c>
      <c r="AE509" s="20">
        <f t="shared" si="36"/>
        <v>0.55114266840518211</v>
      </c>
      <c r="AF509" s="20">
        <f t="shared" si="37"/>
        <v>1.2749426872131319E-3</v>
      </c>
      <c r="AG509" s="20">
        <f t="shared" si="38"/>
        <v>0.34295081423894813</v>
      </c>
      <c r="AH509" s="20">
        <f t="shared" si="39"/>
        <v>0</v>
      </c>
      <c r="AI509" s="20">
        <f t="shared" si="39"/>
        <v>0</v>
      </c>
      <c r="AJ509" s="21">
        <v>29667074</v>
      </c>
      <c r="AK509" s="21">
        <v>68628</v>
      </c>
      <c r="AL509" s="21">
        <v>18460460</v>
      </c>
      <c r="AM509" s="21">
        <v>5632140</v>
      </c>
      <c r="AN509" s="21">
        <v>0</v>
      </c>
      <c r="AO509" s="21">
        <v>0</v>
      </c>
      <c r="AP509" s="22">
        <v>1</v>
      </c>
      <c r="AQ509" s="22">
        <v>80</v>
      </c>
      <c r="AR509" s="23">
        <v>849898</v>
      </c>
      <c r="AS509" s="23">
        <v>1021</v>
      </c>
      <c r="AT509" s="24">
        <v>10.7</v>
      </c>
      <c r="AU509" s="25">
        <v>109.27</v>
      </c>
      <c r="AV509" s="26">
        <v>1</v>
      </c>
      <c r="AW509" s="26">
        <v>80</v>
      </c>
      <c r="AX509" s="26">
        <v>153749</v>
      </c>
      <c r="AY509" s="26">
        <v>5178.0261</v>
      </c>
      <c r="AZ509" s="27">
        <v>8.8273217000000006</v>
      </c>
      <c r="BA509" s="28">
        <v>457.08102000000002</v>
      </c>
      <c r="BB509" s="29">
        <v>1</v>
      </c>
      <c r="BC509" s="29">
        <v>74</v>
      </c>
      <c r="BD509" s="29">
        <v>61968</v>
      </c>
      <c r="BE509" s="29">
        <v>14758</v>
      </c>
      <c r="BF509" s="29">
        <v>7.6</v>
      </c>
      <c r="BG509" s="29">
        <v>1121.51</v>
      </c>
    </row>
    <row r="510" spans="1:59" s="30" customFormat="1" x14ac:dyDescent="0.35">
      <c r="A510" s="12">
        <v>2013</v>
      </c>
      <c r="B510" s="12" t="s">
        <v>614</v>
      </c>
      <c r="C510" s="13" t="s">
        <v>615</v>
      </c>
      <c r="D510" s="14" t="s">
        <v>640</v>
      </c>
      <c r="E510" s="15">
        <v>190458.27008758992</v>
      </c>
      <c r="F510" s="15">
        <v>124094.8</v>
      </c>
      <c r="G510" s="12">
        <v>8.5</v>
      </c>
      <c r="H510" s="16">
        <v>651559</v>
      </c>
      <c r="I510" s="17">
        <f t="shared" si="35"/>
        <v>0</v>
      </c>
      <c r="J510" s="17">
        <v>0</v>
      </c>
      <c r="K510" s="17">
        <v>45.02</v>
      </c>
      <c r="L510" s="17">
        <v>3.4830000000000001</v>
      </c>
      <c r="M510" s="17">
        <v>3.73</v>
      </c>
      <c r="N510" s="17">
        <v>51.99</v>
      </c>
      <c r="O510" s="17">
        <v>0</v>
      </c>
      <c r="P510" s="18">
        <v>3870</v>
      </c>
      <c r="Q510" s="18">
        <v>1710</v>
      </c>
      <c r="R510" s="17">
        <v>48726</v>
      </c>
      <c r="S510" s="17">
        <v>0</v>
      </c>
      <c r="T510" s="17">
        <v>134</v>
      </c>
      <c r="U510" s="18" t="s">
        <v>62</v>
      </c>
      <c r="V510" s="18" t="s">
        <v>62</v>
      </c>
      <c r="W510" s="18"/>
      <c r="X510" s="18"/>
      <c r="Y510" s="18"/>
      <c r="Z510" s="18"/>
      <c r="AA510" s="19">
        <v>2.3089180475565318</v>
      </c>
      <c r="AB510" s="19">
        <v>22.862714639490921</v>
      </c>
      <c r="AC510" s="19">
        <v>4.4043332512284126</v>
      </c>
      <c r="AD510" s="19">
        <v>0.73100116927520231</v>
      </c>
      <c r="AE510" s="20">
        <f t="shared" si="36"/>
        <v>0</v>
      </c>
      <c r="AF510" s="20">
        <f t="shared" si="37"/>
        <v>0</v>
      </c>
      <c r="AG510" s="20">
        <f t="shared" si="38"/>
        <v>1</v>
      </c>
      <c r="AH510" s="20">
        <f t="shared" si="39"/>
        <v>0</v>
      </c>
      <c r="AI510" s="20">
        <f t="shared" si="39"/>
        <v>0</v>
      </c>
      <c r="AJ510" s="21">
        <v>0</v>
      </c>
      <c r="AK510" s="21">
        <v>0</v>
      </c>
      <c r="AL510" s="21">
        <v>1800274</v>
      </c>
      <c r="AM510" s="21">
        <v>0</v>
      </c>
      <c r="AN510" s="21">
        <v>0</v>
      </c>
      <c r="AO510" s="21">
        <v>0</v>
      </c>
      <c r="AP510" s="22">
        <v>1</v>
      </c>
      <c r="AQ510" s="22">
        <v>1</v>
      </c>
      <c r="AR510" s="23">
        <v>235322</v>
      </c>
      <c r="AS510" s="23">
        <v>720.15436999999997</v>
      </c>
      <c r="AT510" s="24">
        <v>12.567498000000001</v>
      </c>
      <c r="AU510" s="25">
        <v>90.505386000000001</v>
      </c>
      <c r="AV510" s="26">
        <v>1</v>
      </c>
      <c r="AW510" s="26">
        <v>1</v>
      </c>
      <c r="AX510" s="26">
        <v>26530</v>
      </c>
      <c r="AY510" s="26">
        <v>26696.642</v>
      </c>
      <c r="AZ510" s="27">
        <v>11.941303</v>
      </c>
      <c r="BA510" s="28">
        <v>3187.9268999999999</v>
      </c>
      <c r="BB510" s="29">
        <v>1</v>
      </c>
      <c r="BC510" s="29">
        <v>1</v>
      </c>
      <c r="BD510" s="29">
        <v>1</v>
      </c>
      <c r="BE510" s="29">
        <v>18948750</v>
      </c>
      <c r="BF510" s="29">
        <v>5.5369088</v>
      </c>
      <c r="BG510" s="29">
        <v>1049175</v>
      </c>
    </row>
    <row r="511" spans="1:59" s="30" customFormat="1" x14ac:dyDescent="0.35">
      <c r="A511" s="12">
        <v>2017</v>
      </c>
      <c r="B511" s="12" t="s">
        <v>628</v>
      </c>
      <c r="C511" s="13" t="s">
        <v>629</v>
      </c>
      <c r="D511" s="14" t="s">
        <v>641</v>
      </c>
      <c r="E511" s="15">
        <v>41241.205051508812</v>
      </c>
      <c r="F511" s="15">
        <v>123882.6</v>
      </c>
      <c r="G511" s="12">
        <v>3.7</v>
      </c>
      <c r="H511" s="16">
        <v>3003855</v>
      </c>
      <c r="I511" s="17">
        <f t="shared" si="35"/>
        <v>1</v>
      </c>
      <c r="J511" s="17">
        <v>0</v>
      </c>
      <c r="K511" s="17">
        <v>39.08</v>
      </c>
      <c r="L511" s="17">
        <v>2.23</v>
      </c>
      <c r="M511" s="17">
        <v>2.99</v>
      </c>
      <c r="N511" s="17">
        <v>38.799999999999997</v>
      </c>
      <c r="O511" s="17">
        <v>1</v>
      </c>
      <c r="P511" s="18">
        <v>2761</v>
      </c>
      <c r="Q511" s="18">
        <v>1670</v>
      </c>
      <c r="R511" s="17">
        <v>33321792</v>
      </c>
      <c r="S511" s="17">
        <v>55803</v>
      </c>
      <c r="T511" s="17">
        <v>30993</v>
      </c>
      <c r="U511" s="18" t="s">
        <v>62</v>
      </c>
      <c r="V511" s="18" t="s">
        <v>62</v>
      </c>
      <c r="W511" s="18" t="s">
        <v>62</v>
      </c>
      <c r="X511" s="18" t="s">
        <v>62</v>
      </c>
      <c r="Y511" s="18" t="s">
        <v>62</v>
      </c>
      <c r="Z511" s="18"/>
      <c r="AA511" s="19">
        <v>2.1875855044172008</v>
      </c>
      <c r="AB511" s="19">
        <v>14.73443638842941</v>
      </c>
      <c r="AC511" s="19">
        <v>3.7243523928232452</v>
      </c>
      <c r="AD511" s="19">
        <v>0.62802788237371954</v>
      </c>
      <c r="AE511" s="20">
        <f t="shared" si="36"/>
        <v>0.10480006310153714</v>
      </c>
      <c r="AF511" s="20">
        <f t="shared" si="37"/>
        <v>5.8450890698926697E-4</v>
      </c>
      <c r="AG511" s="20">
        <f t="shared" si="38"/>
        <v>0.85086971104053566</v>
      </c>
      <c r="AH511" s="20">
        <f t="shared" si="39"/>
        <v>0</v>
      </c>
      <c r="AI511" s="20">
        <f t="shared" si="39"/>
        <v>0</v>
      </c>
      <c r="AJ511" s="21">
        <v>30403568</v>
      </c>
      <c r="AK511" s="21">
        <v>169572</v>
      </c>
      <c r="AL511" s="21">
        <v>246845988</v>
      </c>
      <c r="AM511" s="21">
        <v>12691079</v>
      </c>
      <c r="AN511" s="21">
        <v>0</v>
      </c>
      <c r="AO511" s="21">
        <v>0</v>
      </c>
      <c r="AP511" s="22">
        <v>4</v>
      </c>
      <c r="AQ511" s="22">
        <v>30</v>
      </c>
      <c r="AR511" s="23">
        <v>1380157</v>
      </c>
      <c r="AS511" s="23">
        <v>1028.0702000000001</v>
      </c>
      <c r="AT511" s="24">
        <v>10.276024</v>
      </c>
      <c r="AU511" s="25">
        <v>105.64474</v>
      </c>
      <c r="AV511" s="26">
        <v>4</v>
      </c>
      <c r="AW511" s="26">
        <v>30</v>
      </c>
      <c r="AX511" s="26">
        <v>191879</v>
      </c>
      <c r="AY511" s="26">
        <v>5173.6242000000002</v>
      </c>
      <c r="AZ511" s="27">
        <v>8.5115791999999999</v>
      </c>
      <c r="BA511" s="28">
        <v>440.35712000000001</v>
      </c>
      <c r="BB511" s="29">
        <v>4</v>
      </c>
      <c r="BC511" s="29">
        <v>29</v>
      </c>
      <c r="BD511" s="29">
        <v>35595</v>
      </c>
      <c r="BE511" s="29">
        <v>40142.025999999998</v>
      </c>
      <c r="BF511" s="29">
        <v>6.0718943999999997</v>
      </c>
      <c r="BG511" s="29">
        <v>2437.3814000000002</v>
      </c>
    </row>
    <row r="512" spans="1:59" s="30" customFormat="1" x14ac:dyDescent="0.35">
      <c r="A512" s="12">
        <v>2012</v>
      </c>
      <c r="B512" s="12" t="s">
        <v>614</v>
      </c>
      <c r="C512" s="13" t="s">
        <v>615</v>
      </c>
      <c r="D512" s="14" t="s">
        <v>642</v>
      </c>
      <c r="E512" s="15">
        <v>194369.52702139405</v>
      </c>
      <c r="F512" s="15">
        <v>123567.9</v>
      </c>
      <c r="G512" s="12">
        <v>9</v>
      </c>
      <c r="H512" s="16">
        <v>635737</v>
      </c>
      <c r="I512" s="17">
        <f t="shared" si="35"/>
        <v>0</v>
      </c>
      <c r="J512" s="17">
        <v>0</v>
      </c>
      <c r="K512" s="17">
        <v>45.77</v>
      </c>
      <c r="L512" s="17">
        <v>3.58</v>
      </c>
      <c r="M512" s="17">
        <v>2.75</v>
      </c>
      <c r="N512" s="17">
        <v>54.99</v>
      </c>
      <c r="O512" s="17">
        <v>0</v>
      </c>
      <c r="P512" s="18">
        <v>3163</v>
      </c>
      <c r="Q512" s="18">
        <v>1969</v>
      </c>
      <c r="R512" s="17">
        <v>66115</v>
      </c>
      <c r="S512" s="17">
        <v>0</v>
      </c>
      <c r="T512" s="17">
        <v>205</v>
      </c>
      <c r="U512" s="18">
        <v>22.91</v>
      </c>
      <c r="V512" s="18"/>
      <c r="W512" s="18">
        <v>22.91</v>
      </c>
      <c r="X512" s="18"/>
      <c r="Y512" s="18"/>
      <c r="Z512" s="18">
        <v>22.91</v>
      </c>
      <c r="AA512" s="19">
        <v>2.324237813104427</v>
      </c>
      <c r="AB512" s="19">
        <v>22.91</v>
      </c>
      <c r="AC512" s="19">
        <v>3.503818060367514</v>
      </c>
      <c r="AD512" s="19">
        <v>0.75442193202762442</v>
      </c>
      <c r="AE512" s="20">
        <f t="shared" si="36"/>
        <v>0</v>
      </c>
      <c r="AF512" s="20">
        <f t="shared" si="37"/>
        <v>2.4422113054099484E-2</v>
      </c>
      <c r="AG512" s="20">
        <f t="shared" si="38"/>
        <v>0.97557788694590053</v>
      </c>
      <c r="AH512" s="20">
        <f t="shared" si="39"/>
        <v>0</v>
      </c>
      <c r="AI512" s="20">
        <f t="shared" si="39"/>
        <v>0</v>
      </c>
      <c r="AJ512" s="21">
        <v>0</v>
      </c>
      <c r="AK512" s="21">
        <v>51026</v>
      </c>
      <c r="AL512" s="21">
        <v>2038310</v>
      </c>
      <c r="AM512" s="21">
        <v>0</v>
      </c>
      <c r="AN512" s="21">
        <v>0</v>
      </c>
      <c r="AO512" s="21">
        <v>0</v>
      </c>
      <c r="AP512" s="22">
        <v>1</v>
      </c>
      <c r="AQ512" s="22">
        <v>1</v>
      </c>
      <c r="AR512" s="23">
        <v>231550</v>
      </c>
      <c r="AS512" s="23">
        <v>720.69638999999995</v>
      </c>
      <c r="AT512" s="24">
        <v>12.281457</v>
      </c>
      <c r="AU512" s="25">
        <v>88.512020000000007</v>
      </c>
      <c r="AV512" s="26">
        <v>1</v>
      </c>
      <c r="AW512" s="26">
        <v>1</v>
      </c>
      <c r="AX512" s="26">
        <v>26547</v>
      </c>
      <c r="AY512" s="26">
        <v>27351.919999999998</v>
      </c>
      <c r="AZ512" s="27">
        <v>12.022491</v>
      </c>
      <c r="BA512" s="28">
        <v>3288.3822</v>
      </c>
      <c r="BB512" s="29">
        <v>1</v>
      </c>
      <c r="BC512" s="29">
        <v>1</v>
      </c>
      <c r="BD512" s="29">
        <v>1</v>
      </c>
      <c r="BE512" s="29">
        <v>18198000</v>
      </c>
      <c r="BF512" s="29">
        <v>5.4578800000000003</v>
      </c>
      <c r="BG512" s="29">
        <v>993225</v>
      </c>
    </row>
    <row r="513" spans="1:59" s="30" customFormat="1" x14ac:dyDescent="0.35">
      <c r="A513" s="12">
        <v>2017</v>
      </c>
      <c r="B513" s="12" t="s">
        <v>632</v>
      </c>
      <c r="C513" s="13" t="s">
        <v>633</v>
      </c>
      <c r="D513" s="14" t="s">
        <v>643</v>
      </c>
      <c r="E513" s="15">
        <v>64277.531849276835</v>
      </c>
      <c r="F513" s="15">
        <v>123219.9</v>
      </c>
      <c r="G513" s="12">
        <v>2.9</v>
      </c>
      <c r="H513" s="16">
        <v>1916998</v>
      </c>
      <c r="I513" s="17">
        <f t="shared" si="35"/>
        <v>1</v>
      </c>
      <c r="J513" s="17">
        <v>0</v>
      </c>
      <c r="K513" s="17">
        <v>39.08</v>
      </c>
      <c r="L513" s="17">
        <v>2.23</v>
      </c>
      <c r="M513" s="17">
        <v>2.99</v>
      </c>
      <c r="N513" s="17">
        <v>38.799999999999997</v>
      </c>
      <c r="O513" s="17">
        <v>1</v>
      </c>
      <c r="P513" s="18">
        <v>5807</v>
      </c>
      <c r="Q513" s="18">
        <v>1002</v>
      </c>
      <c r="R513" s="17">
        <v>22290463</v>
      </c>
      <c r="S513" s="17">
        <v>46593</v>
      </c>
      <c r="T513" s="17">
        <v>20145</v>
      </c>
      <c r="U513" s="18">
        <v>1.29</v>
      </c>
      <c r="V513" s="18" t="s">
        <v>62</v>
      </c>
      <c r="W513" s="18" t="s">
        <v>62</v>
      </c>
      <c r="X513" s="18" t="s">
        <v>62</v>
      </c>
      <c r="Y513" s="18" t="s">
        <v>62</v>
      </c>
      <c r="Z513" s="18">
        <v>1.29</v>
      </c>
      <c r="AA513" s="19">
        <v>2.1875855044172008</v>
      </c>
      <c r="AB513" s="19">
        <v>14.73443638842941</v>
      </c>
      <c r="AC513" s="19">
        <v>3.7243523928232452</v>
      </c>
      <c r="AD513" s="19">
        <v>0.62802788237371954</v>
      </c>
      <c r="AE513" s="20">
        <f t="shared" si="36"/>
        <v>0.57309643485876072</v>
      </c>
      <c r="AF513" s="20">
        <f t="shared" si="37"/>
        <v>7.2372828193252039E-4</v>
      </c>
      <c r="AG513" s="20">
        <f t="shared" si="38"/>
        <v>0.27332486367075293</v>
      </c>
      <c r="AH513" s="20">
        <f t="shared" si="39"/>
        <v>0</v>
      </c>
      <c r="AI513" s="20">
        <f t="shared" si="39"/>
        <v>0</v>
      </c>
      <c r="AJ513" s="21">
        <v>25917802</v>
      </c>
      <c r="AK513" s="21">
        <v>32730</v>
      </c>
      <c r="AL513" s="21">
        <v>12360886</v>
      </c>
      <c r="AM513" s="21">
        <v>6912737</v>
      </c>
      <c r="AN513" s="21">
        <v>0</v>
      </c>
      <c r="AO513" s="21">
        <v>0</v>
      </c>
      <c r="AP513" s="22">
        <v>1</v>
      </c>
      <c r="AQ513" s="22">
        <v>79</v>
      </c>
      <c r="AR513" s="23">
        <v>841965</v>
      </c>
      <c r="AS513" s="23">
        <v>956.88756000000001</v>
      </c>
      <c r="AT513" s="24">
        <v>10.968526000000001</v>
      </c>
      <c r="AU513" s="25">
        <v>104.95646000000001</v>
      </c>
      <c r="AV513" s="26">
        <v>1</v>
      </c>
      <c r="AW513" s="26">
        <v>80</v>
      </c>
      <c r="AX513" s="26">
        <v>151485</v>
      </c>
      <c r="AY513" s="26">
        <v>5112.3878999999997</v>
      </c>
      <c r="AZ513" s="27">
        <v>8.8462587999999993</v>
      </c>
      <c r="BA513" s="28">
        <v>452.25506000000001</v>
      </c>
      <c r="BB513" s="29">
        <v>1</v>
      </c>
      <c r="BC513" s="29">
        <v>73</v>
      </c>
      <c r="BD513" s="29">
        <v>62066</v>
      </c>
      <c r="BE513" s="29">
        <v>15303.085999999999</v>
      </c>
      <c r="BF513" s="29">
        <v>7.6613889999999998</v>
      </c>
      <c r="BG513" s="29">
        <v>1172.4289000000001</v>
      </c>
    </row>
    <row r="514" spans="1:59" s="30" customFormat="1" x14ac:dyDescent="0.35">
      <c r="A514" s="12">
        <v>2016</v>
      </c>
      <c r="B514" s="12" t="s">
        <v>628</v>
      </c>
      <c r="C514" s="13" t="s">
        <v>629</v>
      </c>
      <c r="D514" s="14" t="s">
        <v>644</v>
      </c>
      <c r="E514" s="15">
        <v>41123.832857312365</v>
      </c>
      <c r="F514" s="15">
        <v>123034.9</v>
      </c>
      <c r="G514" s="12">
        <v>4</v>
      </c>
      <c r="H514" s="16">
        <v>2991815</v>
      </c>
      <c r="I514" s="17">
        <f t="shared" ref="I514:I577" si="40">IF(AVERAGEIFS($J$1:$J$766,$B$1:$B$766,$B514)&gt;0,0,1)</f>
        <v>1</v>
      </c>
      <c r="J514" s="17">
        <v>0</v>
      </c>
      <c r="K514" s="17">
        <v>40.39</v>
      </c>
      <c r="L514" s="17">
        <v>1.702</v>
      </c>
      <c r="M514" s="17">
        <v>2.52</v>
      </c>
      <c r="N514" s="17">
        <v>42.43</v>
      </c>
      <c r="O514" s="17">
        <v>1</v>
      </c>
      <c r="P514" s="18">
        <v>2990</v>
      </c>
      <c r="Q514" s="18">
        <v>1991</v>
      </c>
      <c r="R514" s="17">
        <v>31725866</v>
      </c>
      <c r="S514" s="17">
        <v>54278</v>
      </c>
      <c r="T514" s="17">
        <v>30619</v>
      </c>
      <c r="U514" s="18" t="s">
        <v>62</v>
      </c>
      <c r="V514" s="18" t="s">
        <v>62</v>
      </c>
      <c r="W514" s="18" t="s">
        <v>62</v>
      </c>
      <c r="X514" s="18" t="s">
        <v>62</v>
      </c>
      <c r="Y514" s="18" t="s">
        <v>62</v>
      </c>
      <c r="Z514" s="18"/>
      <c r="AA514" s="19">
        <v>2.2143440282408582</v>
      </c>
      <c r="AB514" s="19">
        <v>11.309272049594229</v>
      </c>
      <c r="AC514" s="19">
        <v>3.2924726584307722</v>
      </c>
      <c r="AD514" s="19">
        <v>0.65636700530415037</v>
      </c>
      <c r="AE514" s="20">
        <f t="shared" ref="AE514:AE577" si="41">AJ514/SUM($AJ514:$AO514)</f>
        <v>9.2303738577248606E-2</v>
      </c>
      <c r="AF514" s="20">
        <f t="shared" ref="AF514:AF577" si="42">AK514/SUM($AJ514:$AO514)</f>
        <v>4.9521005995612432E-4</v>
      </c>
      <c r="AG514" s="20">
        <f t="shared" ref="AG514:AG577" si="43">AL514/SUM($AJ514:$AO514)</f>
        <v>0.86319505845216515</v>
      </c>
      <c r="AH514" s="20">
        <f t="shared" ref="AH514:AI577" si="44">AN514/SUM($AJ514:$AO514)</f>
        <v>0</v>
      </c>
      <c r="AI514" s="20">
        <f t="shared" si="44"/>
        <v>0</v>
      </c>
      <c r="AJ514" s="21">
        <v>28150950</v>
      </c>
      <c r="AK514" s="21">
        <v>151030</v>
      </c>
      <c r="AL514" s="21">
        <v>263258686</v>
      </c>
      <c r="AM514" s="21">
        <v>13421022</v>
      </c>
      <c r="AN514" s="21">
        <v>0</v>
      </c>
      <c r="AO514" s="21">
        <v>0</v>
      </c>
      <c r="AP514" s="22">
        <v>4</v>
      </c>
      <c r="AQ514" s="22">
        <v>31</v>
      </c>
      <c r="AR514" s="23">
        <v>1368867</v>
      </c>
      <c r="AS514" s="23">
        <v>1082.6614</v>
      </c>
      <c r="AT514" s="24">
        <v>9.9241294</v>
      </c>
      <c r="AU514" s="25">
        <v>107.44472</v>
      </c>
      <c r="AV514" s="26">
        <v>4</v>
      </c>
      <c r="AW514" s="26">
        <v>30</v>
      </c>
      <c r="AX514" s="26">
        <v>190181</v>
      </c>
      <c r="AY514" s="26">
        <v>5335.9839000000002</v>
      </c>
      <c r="AZ514" s="27">
        <v>8.2301117000000001</v>
      </c>
      <c r="BA514" s="28">
        <v>439.15742999999998</v>
      </c>
      <c r="BB514" s="29">
        <v>4</v>
      </c>
      <c r="BC514" s="29">
        <v>28</v>
      </c>
      <c r="BD514" s="29">
        <v>36428</v>
      </c>
      <c r="BE514" s="29">
        <v>37119.218999999997</v>
      </c>
      <c r="BF514" s="29">
        <v>6.0771499999999996</v>
      </c>
      <c r="BG514" s="29">
        <v>2255.7905999999998</v>
      </c>
    </row>
    <row r="515" spans="1:59" s="30" customFormat="1" x14ac:dyDescent="0.35">
      <c r="A515" s="12">
        <v>2010</v>
      </c>
      <c r="B515" s="12" t="s">
        <v>614</v>
      </c>
      <c r="C515" s="13" t="s">
        <v>615</v>
      </c>
      <c r="D515" s="14" t="s">
        <v>645</v>
      </c>
      <c r="E515" s="15">
        <v>198904.31237010186</v>
      </c>
      <c r="F515" s="15">
        <v>120393.2</v>
      </c>
      <c r="G515" s="12">
        <v>9.4</v>
      </c>
      <c r="H515" s="16">
        <v>605282</v>
      </c>
      <c r="I515" s="17">
        <f t="shared" si="40"/>
        <v>0</v>
      </c>
      <c r="J515" s="17">
        <v>0</v>
      </c>
      <c r="K515" s="17">
        <v>44.27</v>
      </c>
      <c r="L515" s="17">
        <v>2.7050000000000001</v>
      </c>
      <c r="M515" s="17">
        <v>4.37</v>
      </c>
      <c r="N515" s="17">
        <v>49.29</v>
      </c>
      <c r="O515" s="17">
        <v>0</v>
      </c>
      <c r="P515" s="18">
        <v>3923</v>
      </c>
      <c r="Q515" s="18">
        <v>2108</v>
      </c>
      <c r="R515" s="17">
        <v>190742</v>
      </c>
      <c r="S515" s="17">
        <v>797</v>
      </c>
      <c r="T515" s="17">
        <v>367</v>
      </c>
      <c r="U515" s="18" t="s">
        <v>62</v>
      </c>
      <c r="V515" s="18" t="s">
        <v>62</v>
      </c>
      <c r="W515" s="18">
        <v>16.22</v>
      </c>
      <c r="X515" s="18" t="s">
        <v>62</v>
      </c>
      <c r="Y515" s="18" t="s">
        <v>62</v>
      </c>
      <c r="Z515" s="18"/>
      <c r="AA515" s="19">
        <v>2.2935982820086371</v>
      </c>
      <c r="AB515" s="19">
        <v>16.22</v>
      </c>
      <c r="AC515" s="19">
        <v>4.9924248044436963</v>
      </c>
      <c r="AD515" s="19">
        <v>0.70992248279802228</v>
      </c>
      <c r="AE515" s="20">
        <f t="shared" si="41"/>
        <v>0</v>
      </c>
      <c r="AF515" s="20">
        <f t="shared" si="42"/>
        <v>1</v>
      </c>
      <c r="AG515" s="20">
        <f t="shared" si="43"/>
        <v>0</v>
      </c>
      <c r="AH515" s="20">
        <f t="shared" si="44"/>
        <v>0</v>
      </c>
      <c r="AI515" s="20">
        <f t="shared" si="44"/>
        <v>0</v>
      </c>
      <c r="AJ515" s="21">
        <v>0</v>
      </c>
      <c r="AK515" s="21">
        <v>868768</v>
      </c>
      <c r="AL515" s="21">
        <v>0</v>
      </c>
      <c r="AM515" s="21">
        <v>0</v>
      </c>
      <c r="AN515" s="21">
        <v>0</v>
      </c>
      <c r="AO515" s="21">
        <v>0</v>
      </c>
      <c r="AP515" s="22">
        <v>1</v>
      </c>
      <c r="AQ515" s="22">
        <v>1</v>
      </c>
      <c r="AR515" s="23">
        <v>227550</v>
      </c>
      <c r="AS515" s="23">
        <v>778</v>
      </c>
      <c r="AT515" s="24">
        <v>14.01</v>
      </c>
      <c r="AU515" s="31">
        <v>108.93</v>
      </c>
      <c r="AV515" s="26">
        <v>1</v>
      </c>
      <c r="AW515" s="26">
        <v>1</v>
      </c>
      <c r="AX515" s="26">
        <v>26449</v>
      </c>
      <c r="AY515" s="26">
        <v>29016</v>
      </c>
      <c r="AZ515" s="27">
        <v>13.42</v>
      </c>
      <c r="BA515" s="28">
        <v>3894.19</v>
      </c>
      <c r="BB515" s="29">
        <v>1</v>
      </c>
      <c r="BC515" s="29">
        <v>1</v>
      </c>
      <c r="BD515" s="29">
        <v>1</v>
      </c>
      <c r="BE515" s="29">
        <v>19133083</v>
      </c>
      <c r="BF515" s="29">
        <v>7.78</v>
      </c>
      <c r="BG515" s="29">
        <v>1489066.67</v>
      </c>
    </row>
    <row r="516" spans="1:59" s="30" customFormat="1" x14ac:dyDescent="0.35">
      <c r="A516" s="12">
        <v>2011</v>
      </c>
      <c r="B516" s="12" t="s">
        <v>614</v>
      </c>
      <c r="C516" s="13" t="s">
        <v>615</v>
      </c>
      <c r="D516" s="14" t="s">
        <v>646</v>
      </c>
      <c r="E516" s="15">
        <v>197708.16875977366</v>
      </c>
      <c r="F516" s="15">
        <v>122636.4</v>
      </c>
      <c r="G516" s="12">
        <v>10.199999999999999</v>
      </c>
      <c r="H516" s="16">
        <v>620290</v>
      </c>
      <c r="I516" s="17">
        <f t="shared" si="40"/>
        <v>0</v>
      </c>
      <c r="J516" s="17">
        <v>0</v>
      </c>
      <c r="K516" s="17">
        <v>45.02</v>
      </c>
      <c r="L516" s="17">
        <v>3.4670000000000001</v>
      </c>
      <c r="M516" s="17">
        <v>4</v>
      </c>
      <c r="N516" s="17">
        <v>55.64</v>
      </c>
      <c r="O516" s="17">
        <v>0</v>
      </c>
      <c r="P516" s="18">
        <v>3705</v>
      </c>
      <c r="Q516" s="18">
        <v>1917</v>
      </c>
      <c r="R516" s="17">
        <v>175076</v>
      </c>
      <c r="S516" s="17">
        <v>656</v>
      </c>
      <c r="T516" s="17">
        <v>371</v>
      </c>
      <c r="U516" s="18">
        <v>15.25</v>
      </c>
      <c r="V516" s="18"/>
      <c r="W516" s="18" t="s">
        <v>62</v>
      </c>
      <c r="X516" s="18" t="s">
        <v>62</v>
      </c>
      <c r="Y516" s="18"/>
      <c r="Z516" s="18">
        <v>15.25</v>
      </c>
      <c r="AA516" s="19">
        <v>2.3089180475565318</v>
      </c>
      <c r="AB516" s="19">
        <v>22.758921780738341</v>
      </c>
      <c r="AC516" s="19">
        <v>4.6524343752411106</v>
      </c>
      <c r="AD516" s="19">
        <v>0.75949643062398253</v>
      </c>
      <c r="AE516" s="20">
        <f t="shared" si="41"/>
        <v>0</v>
      </c>
      <c r="AF516" s="20">
        <f t="shared" si="42"/>
        <v>0.21548372460514273</v>
      </c>
      <c r="AG516" s="20">
        <f t="shared" si="43"/>
        <v>0.78451627539485724</v>
      </c>
      <c r="AH516" s="20">
        <f t="shared" si="44"/>
        <v>0</v>
      </c>
      <c r="AI516" s="20">
        <f t="shared" si="44"/>
        <v>0</v>
      </c>
      <c r="AJ516" s="21">
        <v>0</v>
      </c>
      <c r="AK516" s="21">
        <v>550910</v>
      </c>
      <c r="AL516" s="21">
        <v>2005710</v>
      </c>
      <c r="AM516" s="21">
        <v>0</v>
      </c>
      <c r="AN516" s="21">
        <v>0</v>
      </c>
      <c r="AO516" s="21">
        <v>0</v>
      </c>
      <c r="AP516" s="22">
        <v>1</v>
      </c>
      <c r="AQ516" s="22">
        <v>1</v>
      </c>
      <c r="AR516" s="23">
        <v>229450</v>
      </c>
      <c r="AS516" s="23">
        <v>749</v>
      </c>
      <c r="AT516" s="24">
        <v>13.4</v>
      </c>
      <c r="AU516" s="25">
        <v>100.3</v>
      </c>
      <c r="AV516" s="26">
        <v>1</v>
      </c>
      <c r="AW516" s="26">
        <v>1</v>
      </c>
      <c r="AX516" s="26">
        <v>26496</v>
      </c>
      <c r="AY516" s="26">
        <v>28199</v>
      </c>
      <c r="AZ516" s="27">
        <v>12.9</v>
      </c>
      <c r="BA516" s="28">
        <v>3638.99</v>
      </c>
      <c r="BB516" s="29">
        <v>1</v>
      </c>
      <c r="BC516" s="29">
        <v>1</v>
      </c>
      <c r="BD516" s="29">
        <v>1</v>
      </c>
      <c r="BE516" s="29">
        <v>18020333</v>
      </c>
      <c r="BF516" s="29">
        <v>6.89</v>
      </c>
      <c r="BG516" s="29">
        <v>1240750</v>
      </c>
    </row>
    <row r="517" spans="1:59" s="30" customFormat="1" x14ac:dyDescent="0.35">
      <c r="A517" s="12">
        <v>2015</v>
      </c>
      <c r="B517" s="12" t="s">
        <v>628</v>
      </c>
      <c r="C517" s="13" t="s">
        <v>629</v>
      </c>
      <c r="D517" s="14" t="s">
        <v>647</v>
      </c>
      <c r="E517" s="15">
        <v>40786.386158218258</v>
      </c>
      <c r="F517" s="15">
        <v>121532.5</v>
      </c>
      <c r="G517" s="12">
        <v>5</v>
      </c>
      <c r="H517" s="16">
        <v>2979732</v>
      </c>
      <c r="I517" s="17">
        <f t="shared" si="40"/>
        <v>1</v>
      </c>
      <c r="J517" s="17">
        <v>0</v>
      </c>
      <c r="K517" s="17">
        <v>42.6</v>
      </c>
      <c r="L517" s="17">
        <v>1.8220000000000001</v>
      </c>
      <c r="M517" s="17">
        <v>2.62</v>
      </c>
      <c r="N517" s="17">
        <v>44.13</v>
      </c>
      <c r="O517" s="17">
        <v>1</v>
      </c>
      <c r="P517" s="18">
        <v>3326</v>
      </c>
      <c r="Q517" s="18">
        <v>1856</v>
      </c>
      <c r="R517" s="17">
        <v>28587194</v>
      </c>
      <c r="S517" s="17">
        <v>53994</v>
      </c>
      <c r="T517" s="17">
        <v>28688</v>
      </c>
      <c r="U517" s="18" t="s">
        <v>62</v>
      </c>
      <c r="V517" s="18" t="s">
        <v>62</v>
      </c>
      <c r="W517" s="18" t="s">
        <v>62</v>
      </c>
      <c r="X517" s="18" t="s">
        <v>62</v>
      </c>
      <c r="Y517" s="18" t="s">
        <v>62</v>
      </c>
      <c r="Z517" s="18"/>
      <c r="AA517" s="19">
        <v>2.25948627072199</v>
      </c>
      <c r="AB517" s="19">
        <v>12.08771849023859</v>
      </c>
      <c r="AC517" s="19">
        <v>3.3843619636206599</v>
      </c>
      <c r="AD517" s="19">
        <v>0.66963877086385626</v>
      </c>
      <c r="AE517" s="20">
        <f t="shared" si="41"/>
        <v>0.10267342321697641</v>
      </c>
      <c r="AF517" s="20">
        <f t="shared" si="42"/>
        <v>8.6366313690114675E-4</v>
      </c>
      <c r="AG517" s="20">
        <f t="shared" si="43"/>
        <v>0.84109332925261659</v>
      </c>
      <c r="AH517" s="20">
        <f t="shared" si="44"/>
        <v>0</v>
      </c>
      <c r="AI517" s="20">
        <f t="shared" si="44"/>
        <v>0</v>
      </c>
      <c r="AJ517" s="21">
        <v>25659822</v>
      </c>
      <c r="AK517" s="21">
        <v>215844</v>
      </c>
      <c r="AL517" s="21">
        <v>210203424</v>
      </c>
      <c r="AM517" s="21">
        <v>13837794</v>
      </c>
      <c r="AN517" s="21">
        <v>0</v>
      </c>
      <c r="AO517" s="21">
        <v>0</v>
      </c>
      <c r="AP517" s="22">
        <v>4</v>
      </c>
      <c r="AQ517" s="22">
        <v>30</v>
      </c>
      <c r="AR517" s="23">
        <v>1356658</v>
      </c>
      <c r="AS517" s="23">
        <v>1122.4512</v>
      </c>
      <c r="AT517" s="24">
        <v>9.8192108999999999</v>
      </c>
      <c r="AU517" s="25">
        <v>110.21585</v>
      </c>
      <c r="AV517" s="26">
        <v>4</v>
      </c>
      <c r="AW517" s="26">
        <v>30</v>
      </c>
      <c r="AX517" s="26">
        <v>187706</v>
      </c>
      <c r="AY517" s="26">
        <v>5395.5104000000001</v>
      </c>
      <c r="AZ517" s="27">
        <v>8.3204110999999994</v>
      </c>
      <c r="BA517" s="28">
        <v>448.92863999999997</v>
      </c>
      <c r="BB517" s="29">
        <v>4</v>
      </c>
      <c r="BC517" s="29">
        <v>28</v>
      </c>
      <c r="BD517" s="29">
        <v>35868</v>
      </c>
      <c r="BE517" s="29">
        <v>37261.839999999997</v>
      </c>
      <c r="BF517" s="29">
        <v>6.2274054000000003</v>
      </c>
      <c r="BG517" s="29">
        <v>2320.4458</v>
      </c>
    </row>
    <row r="518" spans="1:59" s="30" customFormat="1" x14ac:dyDescent="0.35">
      <c r="A518" s="12">
        <v>2014</v>
      </c>
      <c r="B518" s="12" t="s">
        <v>628</v>
      </c>
      <c r="C518" s="13" t="s">
        <v>629</v>
      </c>
      <c r="D518" s="14" t="s">
        <v>648</v>
      </c>
      <c r="E518" s="15">
        <v>40895.673916272761</v>
      </c>
      <c r="F518" s="15">
        <v>121409.4</v>
      </c>
      <c r="G518" s="12">
        <v>6</v>
      </c>
      <c r="H518" s="16">
        <v>2968759</v>
      </c>
      <c r="I518" s="17">
        <f t="shared" si="40"/>
        <v>1</v>
      </c>
      <c r="J518" s="17">
        <v>0</v>
      </c>
      <c r="K518" s="17">
        <v>45.67</v>
      </c>
      <c r="L518" s="17">
        <v>3.117</v>
      </c>
      <c r="M518" s="17">
        <v>4.37</v>
      </c>
      <c r="N518" s="17">
        <v>46.16</v>
      </c>
      <c r="O518" s="17">
        <v>1</v>
      </c>
      <c r="P518" s="18">
        <v>3974</v>
      </c>
      <c r="Q518" s="18">
        <v>1511</v>
      </c>
      <c r="R518" s="17">
        <v>37288600</v>
      </c>
      <c r="S518" s="17">
        <v>81218</v>
      </c>
      <c r="T518" s="17">
        <v>42682</v>
      </c>
      <c r="U518" s="18" t="s">
        <v>62</v>
      </c>
      <c r="V518" s="18" t="s">
        <v>62</v>
      </c>
      <c r="W518" s="18" t="s">
        <v>62</v>
      </c>
      <c r="X518" s="18" t="s">
        <v>62</v>
      </c>
      <c r="Y518" s="18" t="s">
        <v>62</v>
      </c>
      <c r="Z518" s="18"/>
      <c r="AA518" s="19">
        <v>2.322195177698041</v>
      </c>
      <c r="AB518" s="19">
        <v>20.48845299552563</v>
      </c>
      <c r="AC518" s="19">
        <v>4.9924248044436963</v>
      </c>
      <c r="AD518" s="19">
        <v>0.68548682032632846</v>
      </c>
      <c r="AE518" s="20">
        <f t="shared" si="41"/>
        <v>0.20372646491922883</v>
      </c>
      <c r="AF518" s="20">
        <f t="shared" si="42"/>
        <v>5.1645844525883894E-4</v>
      </c>
      <c r="AG518" s="20">
        <f t="shared" si="43"/>
        <v>0.71932429391860753</v>
      </c>
      <c r="AH518" s="20">
        <f t="shared" si="44"/>
        <v>0</v>
      </c>
      <c r="AI518" s="20">
        <f t="shared" si="44"/>
        <v>0</v>
      </c>
      <c r="AJ518" s="21">
        <v>38590830</v>
      </c>
      <c r="AK518" s="21">
        <v>97830</v>
      </c>
      <c r="AL518" s="21">
        <v>136257808</v>
      </c>
      <c r="AM518" s="21">
        <v>14478259</v>
      </c>
      <c r="AN518" s="21">
        <v>0</v>
      </c>
      <c r="AO518" s="21">
        <v>0</v>
      </c>
      <c r="AP518" s="22">
        <v>4</v>
      </c>
      <c r="AQ518" s="22">
        <v>30</v>
      </c>
      <c r="AR518" s="23">
        <v>1345009</v>
      </c>
      <c r="AS518" s="23">
        <v>1142.5648000000001</v>
      </c>
      <c r="AT518" s="24">
        <v>9.5074681000000005</v>
      </c>
      <c r="AU518" s="25">
        <v>108.62898</v>
      </c>
      <c r="AV518" s="26">
        <v>4</v>
      </c>
      <c r="AW518" s="26">
        <v>30</v>
      </c>
      <c r="AX518" s="26">
        <v>185842</v>
      </c>
      <c r="AY518" s="26">
        <v>5375.5488999999998</v>
      </c>
      <c r="AZ518" s="27">
        <v>8.0479842000000001</v>
      </c>
      <c r="BA518" s="28">
        <v>432.62331999999998</v>
      </c>
      <c r="BB518" s="29">
        <v>4</v>
      </c>
      <c r="BC518" s="29">
        <v>28</v>
      </c>
      <c r="BD518" s="29">
        <v>35685</v>
      </c>
      <c r="BE518" s="29">
        <v>38883.56</v>
      </c>
      <c r="BF518" s="29">
        <v>6.0203302000000001</v>
      </c>
      <c r="BG518" s="29">
        <v>2340.9187000000002</v>
      </c>
    </row>
    <row r="519" spans="1:59" s="30" customFormat="1" x14ac:dyDescent="0.35">
      <c r="A519" s="12">
        <v>2016</v>
      </c>
      <c r="B519" s="12" t="s">
        <v>632</v>
      </c>
      <c r="C519" s="13" t="s">
        <v>633</v>
      </c>
      <c r="D519" s="14" t="s">
        <v>649</v>
      </c>
      <c r="E519" s="15">
        <v>63626.636062319987</v>
      </c>
      <c r="F519" s="15">
        <v>121303.1</v>
      </c>
      <c r="G519" s="12">
        <v>3.1</v>
      </c>
      <c r="H519" s="16">
        <v>1906483</v>
      </c>
      <c r="I519" s="17">
        <f t="shared" si="40"/>
        <v>1</v>
      </c>
      <c r="J519" s="17">
        <v>0</v>
      </c>
      <c r="K519" s="17">
        <v>40.39</v>
      </c>
      <c r="L519" s="17">
        <v>1.702</v>
      </c>
      <c r="M519" s="17">
        <v>2.52</v>
      </c>
      <c r="N519" s="17">
        <v>42.43</v>
      </c>
      <c r="O519" s="17">
        <v>1</v>
      </c>
      <c r="P519" s="18">
        <v>5557</v>
      </c>
      <c r="Q519" s="18">
        <v>1112</v>
      </c>
      <c r="R519" s="17">
        <v>23013711</v>
      </c>
      <c r="S519" s="17">
        <v>47240</v>
      </c>
      <c r="T519" s="17">
        <v>20065</v>
      </c>
      <c r="U519" s="18">
        <v>1.19</v>
      </c>
      <c r="V519" s="18">
        <v>1.35</v>
      </c>
      <c r="W519" s="18" t="s">
        <v>62</v>
      </c>
      <c r="X519" s="18" t="s">
        <v>62</v>
      </c>
      <c r="Y519" s="18" t="s">
        <v>62</v>
      </c>
      <c r="Z519" s="18">
        <v>1.19</v>
      </c>
      <c r="AA519" s="19">
        <v>1.35</v>
      </c>
      <c r="AB519" s="19">
        <v>11.309272049594229</v>
      </c>
      <c r="AC519" s="19">
        <v>3.2924726584307722</v>
      </c>
      <c r="AD519" s="19">
        <v>0.65636700530415037</v>
      </c>
      <c r="AE519" s="20">
        <f t="shared" si="41"/>
        <v>0.56136764736985989</v>
      </c>
      <c r="AF519" s="20">
        <f t="shared" si="42"/>
        <v>6.610304529380246E-4</v>
      </c>
      <c r="AG519" s="20">
        <f t="shared" si="43"/>
        <v>0.24273994491983586</v>
      </c>
      <c r="AH519" s="20">
        <f t="shared" si="44"/>
        <v>0</v>
      </c>
      <c r="AI519" s="20">
        <f t="shared" si="44"/>
        <v>0</v>
      </c>
      <c r="AJ519" s="21">
        <v>26886658</v>
      </c>
      <c r="AK519" s="21">
        <v>31660</v>
      </c>
      <c r="AL519" s="21">
        <v>11626010</v>
      </c>
      <c r="AM519" s="21">
        <v>9350591</v>
      </c>
      <c r="AN519" s="21">
        <v>0</v>
      </c>
      <c r="AO519" s="21">
        <v>0</v>
      </c>
      <c r="AP519" s="22">
        <v>1</v>
      </c>
      <c r="AQ519" s="22">
        <v>81</v>
      </c>
      <c r="AR519" s="23">
        <v>834038</v>
      </c>
      <c r="AS519" s="23">
        <v>973.01232000000005</v>
      </c>
      <c r="AT519" s="24">
        <v>10.839559</v>
      </c>
      <c r="AU519" s="25">
        <v>105.47024</v>
      </c>
      <c r="AV519" s="26">
        <v>1</v>
      </c>
      <c r="AW519" s="26">
        <v>81</v>
      </c>
      <c r="AX519" s="26">
        <v>149812</v>
      </c>
      <c r="AY519" s="26">
        <v>5176.9479000000001</v>
      </c>
      <c r="AZ519" s="27">
        <v>8.7992696000000006</v>
      </c>
      <c r="BA519" s="28">
        <v>455.53359999999998</v>
      </c>
      <c r="BB519" s="29">
        <v>1</v>
      </c>
      <c r="BC519" s="29">
        <v>74</v>
      </c>
      <c r="BD519" s="29">
        <v>61613</v>
      </c>
      <c r="BE519" s="29">
        <v>15086.34</v>
      </c>
      <c r="BF519" s="29">
        <v>7.6894321999999997</v>
      </c>
      <c r="BG519" s="29">
        <v>1160.0539000000001</v>
      </c>
    </row>
    <row r="520" spans="1:59" s="30" customFormat="1" x14ac:dyDescent="0.35">
      <c r="A520" s="12">
        <v>2013</v>
      </c>
      <c r="B520" s="12" t="s">
        <v>628</v>
      </c>
      <c r="C520" s="13" t="s">
        <v>629</v>
      </c>
      <c r="D520" s="14" t="s">
        <v>650</v>
      </c>
      <c r="E520" s="15">
        <v>40481.155118175935</v>
      </c>
      <c r="F520" s="15">
        <v>119842.8</v>
      </c>
      <c r="G520" s="12">
        <v>7.2</v>
      </c>
      <c r="H520" s="16">
        <v>2960459</v>
      </c>
      <c r="I520" s="17">
        <f t="shared" si="40"/>
        <v>1</v>
      </c>
      <c r="J520" s="17">
        <v>0</v>
      </c>
      <c r="K520" s="17">
        <v>45.02</v>
      </c>
      <c r="L520" s="17">
        <v>3.4830000000000001</v>
      </c>
      <c r="M520" s="17">
        <v>3.73</v>
      </c>
      <c r="N520" s="17">
        <v>51.99</v>
      </c>
      <c r="O520" s="17">
        <v>1</v>
      </c>
      <c r="P520" s="18">
        <v>3747</v>
      </c>
      <c r="Q520" s="18">
        <v>1622</v>
      </c>
      <c r="R520" s="17">
        <v>37345580</v>
      </c>
      <c r="S520" s="17">
        <v>80569</v>
      </c>
      <c r="T520" s="17">
        <v>41639</v>
      </c>
      <c r="U520" s="18">
        <v>2.4300000000000002</v>
      </c>
      <c r="V520" s="18">
        <v>2.4</v>
      </c>
      <c r="W520" s="18">
        <v>22.06</v>
      </c>
      <c r="X520" s="18">
        <v>4.83</v>
      </c>
      <c r="Y520" s="18">
        <v>0.61</v>
      </c>
      <c r="Z520" s="18">
        <v>2.4300000000000002</v>
      </c>
      <c r="AA520" s="19">
        <v>2.4</v>
      </c>
      <c r="AB520" s="19">
        <v>22.06</v>
      </c>
      <c r="AC520" s="19">
        <v>4.83</v>
      </c>
      <c r="AD520" s="19">
        <v>0.61</v>
      </c>
      <c r="AE520" s="20">
        <f t="shared" si="41"/>
        <v>0.16559767073246992</v>
      </c>
      <c r="AF520" s="20">
        <f t="shared" si="42"/>
        <v>6.4561827001601403E-4</v>
      </c>
      <c r="AG520" s="20">
        <f t="shared" si="43"/>
        <v>0.78111239683286104</v>
      </c>
      <c r="AH520" s="20">
        <f t="shared" si="44"/>
        <v>0</v>
      </c>
      <c r="AI520" s="20">
        <f t="shared" si="44"/>
        <v>0</v>
      </c>
      <c r="AJ520" s="21">
        <v>37574936</v>
      </c>
      <c r="AK520" s="21">
        <v>146494</v>
      </c>
      <c r="AL520" s="21">
        <v>177238292</v>
      </c>
      <c r="AM520" s="21">
        <v>11945257</v>
      </c>
      <c r="AN520" s="21">
        <v>0</v>
      </c>
      <c r="AO520" s="21">
        <v>0</v>
      </c>
      <c r="AP520" s="22">
        <v>4</v>
      </c>
      <c r="AQ520" s="22">
        <v>31</v>
      </c>
      <c r="AR520" s="23">
        <v>1339680</v>
      </c>
      <c r="AS520" s="23">
        <v>1133.3108999999999</v>
      </c>
      <c r="AT520" s="24">
        <v>9.5859360000000002</v>
      </c>
      <c r="AU520" s="25">
        <v>108.63845999999999</v>
      </c>
      <c r="AV520" s="26">
        <v>4</v>
      </c>
      <c r="AW520" s="26">
        <v>30</v>
      </c>
      <c r="AX520" s="26">
        <v>182941</v>
      </c>
      <c r="AY520" s="26">
        <v>5419.7587000000003</v>
      </c>
      <c r="AZ520" s="27">
        <v>8.0460966999999997</v>
      </c>
      <c r="BA520" s="28">
        <v>436.07902999999999</v>
      </c>
      <c r="BB520" s="29">
        <v>4</v>
      </c>
      <c r="BC520" s="29">
        <v>28</v>
      </c>
      <c r="BD520" s="29">
        <v>34699</v>
      </c>
      <c r="BE520" s="29">
        <v>39783.512000000002</v>
      </c>
      <c r="BF520" s="29">
        <v>6.0357956000000001</v>
      </c>
      <c r="BG520" s="29">
        <v>2401.2514999999999</v>
      </c>
    </row>
    <row r="521" spans="1:59" s="30" customFormat="1" x14ac:dyDescent="0.35">
      <c r="A521" s="12">
        <v>2015</v>
      </c>
      <c r="B521" s="12" t="s">
        <v>632</v>
      </c>
      <c r="C521" s="13" t="s">
        <v>633</v>
      </c>
      <c r="D521" s="14" t="s">
        <v>651</v>
      </c>
      <c r="E521" s="15">
        <v>63233.123279982283</v>
      </c>
      <c r="F521" s="15">
        <v>119640.8</v>
      </c>
      <c r="G521" s="12">
        <v>3</v>
      </c>
      <c r="H521" s="16">
        <v>1892059</v>
      </c>
      <c r="I521" s="17">
        <f t="shared" si="40"/>
        <v>1</v>
      </c>
      <c r="J521" s="17">
        <v>0</v>
      </c>
      <c r="K521" s="17">
        <v>42.6</v>
      </c>
      <c r="L521" s="17">
        <v>1.8220000000000001</v>
      </c>
      <c r="M521" s="17">
        <v>2.62</v>
      </c>
      <c r="N521" s="17">
        <v>44.13</v>
      </c>
      <c r="O521" s="17">
        <v>1</v>
      </c>
      <c r="P521" s="18">
        <v>5780</v>
      </c>
      <c r="Q521" s="18">
        <v>965</v>
      </c>
      <c r="R521" s="17">
        <v>25325783</v>
      </c>
      <c r="S521" s="17">
        <v>58937</v>
      </c>
      <c r="T521" s="17">
        <v>23365</v>
      </c>
      <c r="U521" s="18">
        <v>1.19</v>
      </c>
      <c r="V521" s="18" t="s">
        <v>62</v>
      </c>
      <c r="W521" s="18">
        <v>18.25</v>
      </c>
      <c r="X521" s="18" t="s">
        <v>62</v>
      </c>
      <c r="Y521" s="18">
        <v>0.72</v>
      </c>
      <c r="Z521" s="18">
        <v>1.19</v>
      </c>
      <c r="AA521" s="19">
        <v>2.25948627072199</v>
      </c>
      <c r="AB521" s="19">
        <v>18.25</v>
      </c>
      <c r="AC521" s="19">
        <v>3.3843619636206599</v>
      </c>
      <c r="AD521" s="19">
        <v>0.72</v>
      </c>
      <c r="AE521" s="20">
        <f t="shared" si="41"/>
        <v>0.61145160737555382</v>
      </c>
      <c r="AF521" s="20">
        <f t="shared" si="42"/>
        <v>6.5346373424387356E-4</v>
      </c>
      <c r="AG521" s="20">
        <f t="shared" si="43"/>
        <v>0.17550321089195639</v>
      </c>
      <c r="AH521" s="20">
        <f t="shared" si="44"/>
        <v>0</v>
      </c>
      <c r="AI521" s="20">
        <f t="shared" si="44"/>
        <v>0</v>
      </c>
      <c r="AJ521" s="21">
        <v>29723718</v>
      </c>
      <c r="AK521" s="21">
        <v>31766</v>
      </c>
      <c r="AL521" s="21">
        <v>8531514</v>
      </c>
      <c r="AM521" s="21">
        <v>10324728</v>
      </c>
      <c r="AN521" s="21">
        <v>0</v>
      </c>
      <c r="AO521" s="21">
        <v>0</v>
      </c>
      <c r="AP521" s="22">
        <v>1</v>
      </c>
      <c r="AQ521" s="22">
        <v>80</v>
      </c>
      <c r="AR521" s="23">
        <v>825940</v>
      </c>
      <c r="AS521" s="23">
        <v>961.74581000000001</v>
      </c>
      <c r="AT521" s="24">
        <v>10.601267999999999</v>
      </c>
      <c r="AU521" s="25">
        <v>101.95725</v>
      </c>
      <c r="AV521" s="26">
        <v>1</v>
      </c>
      <c r="AW521" s="26">
        <v>81</v>
      </c>
      <c r="AX521" s="26">
        <v>149820</v>
      </c>
      <c r="AY521" s="26">
        <v>5177.2316000000001</v>
      </c>
      <c r="AZ521" s="27">
        <v>8.6747207</v>
      </c>
      <c r="BA521" s="28">
        <v>449.11038000000002</v>
      </c>
      <c r="BB521" s="29">
        <v>1</v>
      </c>
      <c r="BC521" s="29">
        <v>74</v>
      </c>
      <c r="BD521" s="29">
        <v>60556</v>
      </c>
      <c r="BE521" s="29">
        <v>14662.884</v>
      </c>
      <c r="BF521" s="29">
        <v>7.5909177000000003</v>
      </c>
      <c r="BG521" s="29">
        <v>1113.0473999999999</v>
      </c>
    </row>
    <row r="522" spans="1:59" s="30" customFormat="1" x14ac:dyDescent="0.35">
      <c r="A522" s="12">
        <v>2012</v>
      </c>
      <c r="B522" s="12" t="s">
        <v>628</v>
      </c>
      <c r="C522" s="13" t="s">
        <v>629</v>
      </c>
      <c r="D522" s="14" t="s">
        <v>652</v>
      </c>
      <c r="E522" s="15">
        <v>39492.413497891546</v>
      </c>
      <c r="F522" s="15">
        <v>116616.2</v>
      </c>
      <c r="G522" s="12">
        <v>7.6</v>
      </c>
      <c r="H522" s="16">
        <v>2952876</v>
      </c>
      <c r="I522" s="17">
        <f t="shared" si="40"/>
        <v>1</v>
      </c>
      <c r="J522" s="17">
        <v>0</v>
      </c>
      <c r="K522" s="17">
        <v>45.77</v>
      </c>
      <c r="L522" s="17">
        <v>3.58</v>
      </c>
      <c r="M522" s="17">
        <v>2.75</v>
      </c>
      <c r="N522" s="17">
        <v>54.99</v>
      </c>
      <c r="O522" s="17">
        <v>1</v>
      </c>
      <c r="P522" s="18">
        <v>2751</v>
      </c>
      <c r="Q522" s="18">
        <v>2139</v>
      </c>
      <c r="R522" s="17">
        <v>36233904</v>
      </c>
      <c r="S522" s="17">
        <v>83857</v>
      </c>
      <c r="T522" s="17">
        <v>38243</v>
      </c>
      <c r="U522" s="18" t="s">
        <v>62</v>
      </c>
      <c r="V522" s="18" t="s">
        <v>62</v>
      </c>
      <c r="W522" s="18" t="s">
        <v>62</v>
      </c>
      <c r="X522" s="18" t="s">
        <v>62</v>
      </c>
      <c r="Y522" s="18" t="s">
        <v>62</v>
      </c>
      <c r="Z522" s="18"/>
      <c r="AA522" s="19">
        <v>2.324237813104427</v>
      </c>
      <c r="AB522" s="19">
        <v>23.49195884567845</v>
      </c>
      <c r="AC522" s="19">
        <v>3.503818060367514</v>
      </c>
      <c r="AD522" s="19">
        <v>0.75442193202762442</v>
      </c>
      <c r="AE522" s="20">
        <f t="shared" si="41"/>
        <v>0.11462177157358745</v>
      </c>
      <c r="AF522" s="20">
        <f t="shared" si="42"/>
        <v>3.7934772745043765E-4</v>
      </c>
      <c r="AG522" s="20">
        <f t="shared" si="43"/>
        <v>0.8329137687179099</v>
      </c>
      <c r="AH522" s="20">
        <f t="shared" si="44"/>
        <v>0</v>
      </c>
      <c r="AI522" s="20">
        <f t="shared" si="44"/>
        <v>0</v>
      </c>
      <c r="AJ522" s="21">
        <v>34095158</v>
      </c>
      <c r="AK522" s="21">
        <v>112840</v>
      </c>
      <c r="AL522" s="21">
        <v>247756828</v>
      </c>
      <c r="AM522" s="21">
        <v>15493131</v>
      </c>
      <c r="AN522" s="21">
        <v>0</v>
      </c>
      <c r="AO522" s="21">
        <v>0</v>
      </c>
      <c r="AP522" s="22">
        <v>4</v>
      </c>
      <c r="AQ522" s="22">
        <v>31</v>
      </c>
      <c r="AR522" s="23">
        <v>1332154</v>
      </c>
      <c r="AS522" s="23">
        <v>1120.3222000000001</v>
      </c>
      <c r="AT522" s="24">
        <v>9.2951488999999992</v>
      </c>
      <c r="AU522" s="25">
        <v>104.13562</v>
      </c>
      <c r="AV522" s="26">
        <v>4</v>
      </c>
      <c r="AW522" s="26">
        <v>30</v>
      </c>
      <c r="AX522" s="26">
        <v>181823</v>
      </c>
      <c r="AY522" s="26">
        <v>5546.625</v>
      </c>
      <c r="AZ522" s="27">
        <v>7.7141257000000003</v>
      </c>
      <c r="BA522" s="28">
        <v>427.87362999999999</v>
      </c>
      <c r="BB522" s="29">
        <v>4</v>
      </c>
      <c r="BC522" s="29">
        <v>28</v>
      </c>
      <c r="BD522" s="29">
        <v>33926</v>
      </c>
      <c r="BE522" s="29">
        <v>41383.587</v>
      </c>
      <c r="BF522" s="29">
        <v>5.7649562000000003</v>
      </c>
      <c r="BG522" s="29">
        <v>2385.7456999999999</v>
      </c>
    </row>
    <row r="523" spans="1:59" s="30" customFormat="1" x14ac:dyDescent="0.35">
      <c r="A523" s="17">
        <v>2008</v>
      </c>
      <c r="B523" s="32" t="s">
        <v>614</v>
      </c>
      <c r="C523" s="13" t="s">
        <v>615</v>
      </c>
      <c r="D523" s="14" t="s">
        <v>653</v>
      </c>
      <c r="E523" s="15">
        <v>200286.95220565426</v>
      </c>
      <c r="F523" s="15">
        <v>116213.7</v>
      </c>
      <c r="G523" s="17">
        <v>6.5</v>
      </c>
      <c r="H523" s="16">
        <v>580236</v>
      </c>
      <c r="I523" s="17">
        <f t="shared" si="40"/>
        <v>0</v>
      </c>
      <c r="J523" s="17">
        <v>0</v>
      </c>
      <c r="K523" s="17">
        <v>40.69</v>
      </c>
      <c r="L523" s="17">
        <v>2.9830000000000001</v>
      </c>
      <c r="M523" s="17">
        <v>8.86</v>
      </c>
      <c r="N523" s="17">
        <v>45.88</v>
      </c>
      <c r="O523" s="17">
        <v>0</v>
      </c>
      <c r="P523" s="18">
        <v>3770</v>
      </c>
      <c r="Q523" s="18">
        <v>1696</v>
      </c>
      <c r="R523" s="17">
        <v>69856</v>
      </c>
      <c r="S523" s="17">
        <v>258</v>
      </c>
      <c r="T523" s="17">
        <v>180</v>
      </c>
      <c r="U523" s="18" t="s">
        <v>62</v>
      </c>
      <c r="V523" s="18"/>
      <c r="W523" s="18" t="s">
        <v>62</v>
      </c>
      <c r="X523" s="18"/>
      <c r="Y523" s="18" t="s">
        <v>62</v>
      </c>
      <c r="Z523" s="18"/>
      <c r="AA523" s="19">
        <v>2.2204719344600159</v>
      </c>
      <c r="AB523" s="19">
        <v>19.619187803472759</v>
      </c>
      <c r="AC523" s="19">
        <v>9.1182546074696553</v>
      </c>
      <c r="AD523" s="19">
        <v>0.68330088246943577</v>
      </c>
      <c r="AE523" s="20">
        <f t="shared" si="41"/>
        <v>0</v>
      </c>
      <c r="AF523" s="20">
        <f t="shared" si="42"/>
        <v>1</v>
      </c>
      <c r="AG523" s="20">
        <f t="shared" si="43"/>
        <v>0</v>
      </c>
      <c r="AH523" s="20">
        <f t="shared" si="44"/>
        <v>0</v>
      </c>
      <c r="AI523" s="20">
        <f t="shared" si="44"/>
        <v>0</v>
      </c>
      <c r="AJ523" s="21">
        <v>0</v>
      </c>
      <c r="AK523" s="21">
        <v>326926</v>
      </c>
      <c r="AL523" s="21">
        <v>0</v>
      </c>
      <c r="AM523" s="21">
        <v>0</v>
      </c>
      <c r="AN523" s="21">
        <v>0</v>
      </c>
      <c r="AO523" s="21">
        <v>0</v>
      </c>
      <c r="AP523" s="23">
        <v>1</v>
      </c>
      <c r="AQ523" s="23">
        <v>1</v>
      </c>
      <c r="AR523" s="23">
        <v>215355</v>
      </c>
      <c r="AS523" s="23">
        <v>734</v>
      </c>
      <c r="AT523" s="24">
        <v>12.785687883960033</v>
      </c>
      <c r="AU523" s="25">
        <v>93.83</v>
      </c>
      <c r="AV523" s="26">
        <v>1</v>
      </c>
      <c r="AW523" s="26">
        <v>1</v>
      </c>
      <c r="AX523" s="26">
        <v>30896</v>
      </c>
      <c r="AY523" s="26">
        <v>25058</v>
      </c>
      <c r="AZ523" s="27">
        <v>13.227350000850333</v>
      </c>
      <c r="BA523" s="28">
        <v>3314.57</v>
      </c>
      <c r="BB523" s="29">
        <v>0</v>
      </c>
      <c r="BC523" s="29">
        <v>0</v>
      </c>
      <c r="BD523" s="29">
        <v>13</v>
      </c>
      <c r="BE523" s="29">
        <v>1957346</v>
      </c>
      <c r="BF523" s="29">
        <v>10.488560518231777</v>
      </c>
      <c r="BG523" s="29">
        <v>205297.44</v>
      </c>
    </row>
    <row r="524" spans="1:59" s="30" customFormat="1" x14ac:dyDescent="0.35">
      <c r="A524" s="12">
        <v>2014</v>
      </c>
      <c r="B524" s="12" t="s">
        <v>632</v>
      </c>
      <c r="C524" s="13" t="s">
        <v>633</v>
      </c>
      <c r="D524" s="14" t="s">
        <v>654</v>
      </c>
      <c r="E524" s="15">
        <v>61518.44060097183</v>
      </c>
      <c r="F524" s="15">
        <v>115651.9</v>
      </c>
      <c r="G524" s="12">
        <v>3.3</v>
      </c>
      <c r="H524" s="16">
        <v>1879955</v>
      </c>
      <c r="I524" s="17">
        <f t="shared" si="40"/>
        <v>1</v>
      </c>
      <c r="J524" s="17">
        <v>0</v>
      </c>
      <c r="K524" s="17">
        <v>45.67</v>
      </c>
      <c r="L524" s="17">
        <v>3.117</v>
      </c>
      <c r="M524" s="17">
        <v>4.37</v>
      </c>
      <c r="N524" s="17">
        <v>46.16</v>
      </c>
      <c r="O524" s="17">
        <v>1</v>
      </c>
      <c r="P524" s="18">
        <v>6694</v>
      </c>
      <c r="Q524" s="18">
        <v>835</v>
      </c>
      <c r="R524" s="17">
        <v>26348032</v>
      </c>
      <c r="S524" s="17">
        <v>58054</v>
      </c>
      <c r="T524" s="17">
        <v>24530</v>
      </c>
      <c r="U524" s="18" t="s">
        <v>62</v>
      </c>
      <c r="V524" s="18" t="s">
        <v>62</v>
      </c>
      <c r="W524" s="18" t="s">
        <v>62</v>
      </c>
      <c r="X524" s="18" t="s">
        <v>62</v>
      </c>
      <c r="Y524" s="18" t="s">
        <v>62</v>
      </c>
      <c r="Z524" s="18"/>
      <c r="AA524" s="19">
        <v>2.322195177698041</v>
      </c>
      <c r="AB524" s="19">
        <v>20.48845299552563</v>
      </c>
      <c r="AC524" s="19">
        <v>4.9924248044436963</v>
      </c>
      <c r="AD524" s="19">
        <v>0.68548682032632846</v>
      </c>
      <c r="AE524" s="20">
        <f t="shared" si="41"/>
        <v>0.62272815562824191</v>
      </c>
      <c r="AF524" s="20">
        <f t="shared" si="42"/>
        <v>3.981277890459981E-3</v>
      </c>
      <c r="AG524" s="20">
        <f t="shared" si="43"/>
        <v>0.1694082967972815</v>
      </c>
      <c r="AH524" s="20">
        <f t="shared" si="44"/>
        <v>0</v>
      </c>
      <c r="AI524" s="20">
        <f t="shared" si="44"/>
        <v>0</v>
      </c>
      <c r="AJ524" s="21">
        <v>30854566</v>
      </c>
      <c r="AK524" s="21">
        <v>197262</v>
      </c>
      <c r="AL524" s="21">
        <v>8393742</v>
      </c>
      <c r="AM524" s="21">
        <v>10101838</v>
      </c>
      <c r="AN524" s="21">
        <v>0</v>
      </c>
      <c r="AO524" s="21">
        <v>0</v>
      </c>
      <c r="AP524" s="22">
        <v>1</v>
      </c>
      <c r="AQ524" s="22">
        <v>80</v>
      </c>
      <c r="AR524" s="23">
        <v>817425</v>
      </c>
      <c r="AS524" s="23">
        <v>1022.3403</v>
      </c>
      <c r="AT524" s="24">
        <v>10.400855</v>
      </c>
      <c r="AU524" s="25">
        <v>106.33213000000001</v>
      </c>
      <c r="AV524" s="26">
        <v>1</v>
      </c>
      <c r="AW524" s="26">
        <v>81</v>
      </c>
      <c r="AX524" s="26">
        <v>151382</v>
      </c>
      <c r="AY524" s="26">
        <v>5243.6463000000003</v>
      </c>
      <c r="AZ524" s="27">
        <v>8.7269099000000008</v>
      </c>
      <c r="BA524" s="28">
        <v>457.60829000000001</v>
      </c>
      <c r="BB524" s="29">
        <v>1</v>
      </c>
      <c r="BC524" s="29">
        <v>75</v>
      </c>
      <c r="BD524" s="29">
        <v>57429</v>
      </c>
      <c r="BE524" s="29">
        <v>15480.573</v>
      </c>
      <c r="BF524" s="29">
        <v>7.4711404999999997</v>
      </c>
      <c r="BG524" s="29">
        <v>1156.5753999999999</v>
      </c>
    </row>
    <row r="525" spans="1:59" s="30" customFormat="1" x14ac:dyDescent="0.35">
      <c r="A525" s="17">
        <v>2009</v>
      </c>
      <c r="B525" s="32" t="s">
        <v>614</v>
      </c>
      <c r="C525" s="13" t="s">
        <v>615</v>
      </c>
      <c r="D525" s="14" t="s">
        <v>655</v>
      </c>
      <c r="E525" s="15">
        <v>195272.76656963196</v>
      </c>
      <c r="F525" s="15">
        <v>115646</v>
      </c>
      <c r="G525" s="17">
        <v>9.3000000000000007</v>
      </c>
      <c r="H525" s="16">
        <v>592228</v>
      </c>
      <c r="I525" s="17">
        <f t="shared" si="40"/>
        <v>0</v>
      </c>
      <c r="J525" s="17">
        <v>0</v>
      </c>
      <c r="K525" s="17">
        <v>43.33</v>
      </c>
      <c r="L525" s="17">
        <v>2.141</v>
      </c>
      <c r="M525" s="17">
        <v>3.94</v>
      </c>
      <c r="N525" s="17">
        <v>45.86</v>
      </c>
      <c r="O525" s="17">
        <v>0</v>
      </c>
      <c r="P525" s="18">
        <v>4124</v>
      </c>
      <c r="Q525" s="18">
        <v>1427</v>
      </c>
      <c r="R525" s="17">
        <v>35752</v>
      </c>
      <c r="S525" s="17">
        <v>284</v>
      </c>
      <c r="T525" s="17">
        <v>130</v>
      </c>
      <c r="U525" s="18" t="s">
        <v>62</v>
      </c>
      <c r="V525" s="18"/>
      <c r="W525" s="18" t="s">
        <v>62</v>
      </c>
      <c r="X525" s="18"/>
      <c r="Y525" s="18" t="s">
        <v>62</v>
      </c>
      <c r="Z525" s="18"/>
      <c r="AA525" s="19">
        <v>2.2743975091886082</v>
      </c>
      <c r="AB525" s="19">
        <v>14.15708861161818</v>
      </c>
      <c r="AC525" s="19">
        <v>4.5973007921271787</v>
      </c>
      <c r="AD525" s="19">
        <v>0.68314474405108627</v>
      </c>
      <c r="AE525" s="20">
        <f t="shared" si="41"/>
        <v>0</v>
      </c>
      <c r="AF525" s="20">
        <f t="shared" si="42"/>
        <v>1</v>
      </c>
      <c r="AG525" s="20">
        <f t="shared" si="43"/>
        <v>0</v>
      </c>
      <c r="AH525" s="20">
        <f t="shared" si="44"/>
        <v>0</v>
      </c>
      <c r="AI525" s="20">
        <f t="shared" si="44"/>
        <v>0</v>
      </c>
      <c r="AJ525" s="21">
        <v>0</v>
      </c>
      <c r="AK525" s="21">
        <v>170256</v>
      </c>
      <c r="AL525" s="21">
        <v>0</v>
      </c>
      <c r="AM525" s="21">
        <v>0</v>
      </c>
      <c r="AN525" s="21">
        <v>0</v>
      </c>
      <c r="AO525" s="21">
        <v>0</v>
      </c>
      <c r="AP525" s="23">
        <v>1</v>
      </c>
      <c r="AQ525" s="23">
        <v>1</v>
      </c>
      <c r="AR525" s="23">
        <v>217635</v>
      </c>
      <c r="AS525" s="23">
        <v>712</v>
      </c>
      <c r="AT525" s="24">
        <v>13.76</v>
      </c>
      <c r="AU525" s="31">
        <v>97.94</v>
      </c>
      <c r="AV525" s="26">
        <v>1</v>
      </c>
      <c r="AW525" s="26">
        <v>1</v>
      </c>
      <c r="AX525" s="26">
        <v>30632</v>
      </c>
      <c r="AY525" s="26">
        <v>26426</v>
      </c>
      <c r="AZ525" s="27">
        <v>12.96</v>
      </c>
      <c r="BA525" s="28">
        <v>3426.13</v>
      </c>
      <c r="BB525" s="29">
        <v>0</v>
      </c>
      <c r="BC525" s="29">
        <v>0</v>
      </c>
      <c r="BD525" s="29">
        <v>4</v>
      </c>
      <c r="BE525" s="29">
        <v>6354250</v>
      </c>
      <c r="BF525" s="29">
        <v>8.41</v>
      </c>
      <c r="BG525" s="29">
        <v>534537.5</v>
      </c>
    </row>
    <row r="526" spans="1:59" s="30" customFormat="1" x14ac:dyDescent="0.35">
      <c r="A526" s="12">
        <v>2010</v>
      </c>
      <c r="B526" s="12" t="s">
        <v>628</v>
      </c>
      <c r="C526" s="13" t="s">
        <v>629</v>
      </c>
      <c r="D526" s="14" t="s">
        <v>656</v>
      </c>
      <c r="E526" s="15">
        <v>38672.476846322279</v>
      </c>
      <c r="F526" s="15">
        <v>113000.9</v>
      </c>
      <c r="G526" s="12">
        <v>8.1999999999999993</v>
      </c>
      <c r="H526" s="16">
        <v>2921998</v>
      </c>
      <c r="I526" s="17">
        <f t="shared" si="40"/>
        <v>1</v>
      </c>
      <c r="J526" s="17">
        <v>0</v>
      </c>
      <c r="K526" s="17">
        <v>44.27</v>
      </c>
      <c r="L526" s="17">
        <v>2.7050000000000001</v>
      </c>
      <c r="M526" s="17">
        <v>4.37</v>
      </c>
      <c r="N526" s="17">
        <v>49.29</v>
      </c>
      <c r="O526" s="17">
        <v>1</v>
      </c>
      <c r="P526" s="18">
        <v>3724</v>
      </c>
      <c r="Q526" s="18">
        <v>2167</v>
      </c>
      <c r="R526" s="17">
        <v>34018317</v>
      </c>
      <c r="S526" s="17">
        <v>74060</v>
      </c>
      <c r="T526" s="17">
        <v>40490</v>
      </c>
      <c r="U526" s="18" t="s">
        <v>62</v>
      </c>
      <c r="V526" s="18">
        <v>1.71</v>
      </c>
      <c r="W526" s="18">
        <v>16.14</v>
      </c>
      <c r="X526" s="18" t="s">
        <v>62</v>
      </c>
      <c r="Y526" s="18" t="s">
        <v>62</v>
      </c>
      <c r="Z526" s="18"/>
      <c r="AA526" s="19">
        <v>1.71</v>
      </c>
      <c r="AB526" s="19">
        <v>16.14</v>
      </c>
      <c r="AC526" s="19">
        <v>4.9924248044436963</v>
      </c>
      <c r="AD526" s="19">
        <v>0.70992248279802228</v>
      </c>
      <c r="AE526" s="20">
        <f t="shared" si="41"/>
        <v>0.14184208387951197</v>
      </c>
      <c r="AF526" s="20">
        <f t="shared" si="42"/>
        <v>6.6803546335942915E-4</v>
      </c>
      <c r="AG526" s="20">
        <f t="shared" si="43"/>
        <v>0.79317425460046609</v>
      </c>
      <c r="AH526" s="20">
        <f t="shared" si="44"/>
        <v>0</v>
      </c>
      <c r="AI526" s="20">
        <f t="shared" si="44"/>
        <v>0</v>
      </c>
      <c r="AJ526" s="21">
        <v>33131108</v>
      </c>
      <c r="AK526" s="21">
        <v>156038</v>
      </c>
      <c r="AL526" s="21">
        <v>185267596</v>
      </c>
      <c r="AM526" s="21">
        <v>15022678</v>
      </c>
      <c r="AN526" s="21">
        <v>0</v>
      </c>
      <c r="AO526" s="21">
        <v>0</v>
      </c>
      <c r="AP526" s="22">
        <v>4</v>
      </c>
      <c r="AQ526" s="22">
        <v>36</v>
      </c>
      <c r="AR526" s="23">
        <v>1322833</v>
      </c>
      <c r="AS526" s="23">
        <v>1211</v>
      </c>
      <c r="AT526" s="24">
        <v>8.86</v>
      </c>
      <c r="AU526" s="31">
        <v>107.28</v>
      </c>
      <c r="AV526" s="26">
        <v>4</v>
      </c>
      <c r="AW526" s="26">
        <v>36</v>
      </c>
      <c r="AX526" s="26">
        <v>178962</v>
      </c>
      <c r="AY526" s="26">
        <v>5675</v>
      </c>
      <c r="AZ526" s="27">
        <v>7.31</v>
      </c>
      <c r="BA526" s="28">
        <v>414.72</v>
      </c>
      <c r="BB526" s="29">
        <v>4</v>
      </c>
      <c r="BC526" s="29">
        <v>33</v>
      </c>
      <c r="BD526" s="29">
        <v>32408</v>
      </c>
      <c r="BE526" s="29">
        <v>43134</v>
      </c>
      <c r="BF526" s="29">
        <v>5.44</v>
      </c>
      <c r="BG526" s="29">
        <v>2348.2399999999998</v>
      </c>
    </row>
    <row r="527" spans="1:59" s="30" customFormat="1" x14ac:dyDescent="0.35">
      <c r="A527" s="12">
        <v>2011</v>
      </c>
      <c r="B527" s="12" t="s">
        <v>628</v>
      </c>
      <c r="C527" s="13" t="s">
        <v>629</v>
      </c>
      <c r="D527" s="14" t="s">
        <v>657</v>
      </c>
      <c r="E527" s="15">
        <v>39184.056785393455</v>
      </c>
      <c r="F527" s="15">
        <v>115241.8</v>
      </c>
      <c r="G527" s="12">
        <v>8.3000000000000007</v>
      </c>
      <c r="H527" s="16">
        <v>2941038</v>
      </c>
      <c r="I527" s="17">
        <f t="shared" si="40"/>
        <v>1</v>
      </c>
      <c r="J527" s="17">
        <v>0</v>
      </c>
      <c r="K527" s="17">
        <v>45.02</v>
      </c>
      <c r="L527" s="17">
        <v>3.4670000000000001</v>
      </c>
      <c r="M527" s="17">
        <v>4</v>
      </c>
      <c r="N527" s="17">
        <v>55.64</v>
      </c>
      <c r="O527" s="17">
        <v>1</v>
      </c>
      <c r="P527" s="18">
        <v>3369</v>
      </c>
      <c r="Q527" s="18">
        <v>2029</v>
      </c>
      <c r="R527" s="17">
        <v>35925947</v>
      </c>
      <c r="S527" s="17">
        <v>80361</v>
      </c>
      <c r="T527" s="17">
        <v>41347</v>
      </c>
      <c r="U527" s="18" t="s">
        <v>62</v>
      </c>
      <c r="V527" s="18" t="s">
        <v>62</v>
      </c>
      <c r="W527" s="18" t="s">
        <v>62</v>
      </c>
      <c r="X527" s="18" t="s">
        <v>62</v>
      </c>
      <c r="Y527" s="18" t="s">
        <v>62</v>
      </c>
      <c r="Z527" s="18"/>
      <c r="AA527" s="19">
        <v>2.3089180475565318</v>
      </c>
      <c r="AB527" s="19">
        <v>22.758921780738341</v>
      </c>
      <c r="AC527" s="19">
        <v>4.6524343752411106</v>
      </c>
      <c r="AD527" s="19">
        <v>0.75949643062398253</v>
      </c>
      <c r="AE527" s="20">
        <f t="shared" si="41"/>
        <v>0.13810962279345892</v>
      </c>
      <c r="AF527" s="20">
        <f t="shared" si="42"/>
        <v>7.6104671662710719E-4</v>
      </c>
      <c r="AG527" s="20">
        <f t="shared" si="43"/>
        <v>0.8050885979797251</v>
      </c>
      <c r="AH527" s="20">
        <f t="shared" si="44"/>
        <v>0</v>
      </c>
      <c r="AI527" s="20">
        <f t="shared" si="44"/>
        <v>0</v>
      </c>
      <c r="AJ527" s="21">
        <v>34981510</v>
      </c>
      <c r="AK527" s="21">
        <v>192764</v>
      </c>
      <c r="AL527" s="21">
        <v>203919280</v>
      </c>
      <c r="AM527" s="21">
        <v>14194445</v>
      </c>
      <c r="AN527" s="21">
        <v>0</v>
      </c>
      <c r="AO527" s="21">
        <v>0</v>
      </c>
      <c r="AP527" s="22">
        <v>4</v>
      </c>
      <c r="AQ527" s="22">
        <v>36</v>
      </c>
      <c r="AR527" s="23">
        <v>1328286</v>
      </c>
      <c r="AS527" s="23">
        <v>1179</v>
      </c>
      <c r="AT527" s="24">
        <v>9.02</v>
      </c>
      <c r="AU527" s="25">
        <v>106.27</v>
      </c>
      <c r="AV527" s="26">
        <v>4</v>
      </c>
      <c r="AW527" s="26">
        <v>36</v>
      </c>
      <c r="AX527" s="26">
        <v>180291</v>
      </c>
      <c r="AY527" s="26">
        <v>5614</v>
      </c>
      <c r="AZ527" s="27">
        <v>7.5</v>
      </c>
      <c r="BA527" s="28">
        <v>421.11</v>
      </c>
      <c r="BB527" s="29">
        <v>4</v>
      </c>
      <c r="BC527" s="29">
        <v>33</v>
      </c>
      <c r="BD527" s="29">
        <v>32761</v>
      </c>
      <c r="BE527" s="29">
        <v>43227</v>
      </c>
      <c r="BF527" s="29">
        <v>5.63</v>
      </c>
      <c r="BG527" s="29">
        <v>2434.4</v>
      </c>
    </row>
    <row r="528" spans="1:59" s="30" customFormat="1" x14ac:dyDescent="0.35">
      <c r="A528" s="17">
        <v>2006</v>
      </c>
      <c r="B528" s="13" t="s">
        <v>628</v>
      </c>
      <c r="C528" s="13" t="s">
        <v>629</v>
      </c>
      <c r="D528" s="14" t="s">
        <v>658</v>
      </c>
      <c r="E528" s="15">
        <v>40715.850846333196</v>
      </c>
      <c r="F528" s="15">
        <v>114890.4</v>
      </c>
      <c r="G528" s="17">
        <v>5.2</v>
      </c>
      <c r="H528" s="16">
        <v>2821761</v>
      </c>
      <c r="I528" s="17">
        <f t="shared" si="40"/>
        <v>1</v>
      </c>
      <c r="J528" s="17">
        <v>0</v>
      </c>
      <c r="K528" s="17" t="s">
        <v>62</v>
      </c>
      <c r="L528" s="17">
        <v>2.137</v>
      </c>
      <c r="M528" s="17">
        <v>6.73</v>
      </c>
      <c r="N528" s="17">
        <v>18.61</v>
      </c>
      <c r="O528" s="17">
        <v>1</v>
      </c>
      <c r="P528" s="18">
        <v>3051</v>
      </c>
      <c r="Q528" s="18">
        <v>1827</v>
      </c>
      <c r="R528" s="17">
        <v>28931255</v>
      </c>
      <c r="S528" s="17">
        <v>81969</v>
      </c>
      <c r="T528" s="17">
        <v>38228</v>
      </c>
      <c r="U528" s="18" t="s">
        <v>62</v>
      </c>
      <c r="V528" s="18">
        <v>1.47</v>
      </c>
      <c r="W528" s="18">
        <v>14.17</v>
      </c>
      <c r="X528" s="18" t="s">
        <v>62</v>
      </c>
      <c r="Y528" s="18" t="s">
        <v>62</v>
      </c>
      <c r="Z528" s="18"/>
      <c r="AA528" s="19">
        <v>1.47</v>
      </c>
      <c r="AB528" s="19">
        <v>14.17</v>
      </c>
      <c r="AC528" s="19">
        <v>7.1610124069250478</v>
      </c>
      <c r="AD528" s="19">
        <v>0.4704061490499184</v>
      </c>
      <c r="AE528" s="20">
        <f t="shared" si="41"/>
        <v>0.16427031805832829</v>
      </c>
      <c r="AF528" s="20">
        <f t="shared" si="42"/>
        <v>3.288477450958793E-3</v>
      </c>
      <c r="AG528" s="20">
        <f t="shared" si="43"/>
        <v>0.7469660034237886</v>
      </c>
      <c r="AH528" s="20">
        <f t="shared" si="44"/>
        <v>0</v>
      </c>
      <c r="AI528" s="20">
        <f t="shared" si="44"/>
        <v>0</v>
      </c>
      <c r="AJ528" s="21">
        <v>29274692.98</v>
      </c>
      <c r="AK528" s="21">
        <v>586041.16000000015</v>
      </c>
      <c r="AL528" s="21">
        <v>133117173.41999999</v>
      </c>
      <c r="AM528" s="21">
        <v>15232577</v>
      </c>
      <c r="AN528" s="21">
        <v>0</v>
      </c>
      <c r="AO528" s="21">
        <v>0</v>
      </c>
      <c r="AP528" s="23">
        <v>4</v>
      </c>
      <c r="AQ528" s="23">
        <v>36</v>
      </c>
      <c r="AR528" s="23">
        <v>1283520</v>
      </c>
      <c r="AS528" s="23">
        <v>1107.9609848957032</v>
      </c>
      <c r="AT528" s="24">
        <v>8.8526330463945673</v>
      </c>
      <c r="AU528" s="25">
        <v>98.083720290035743</v>
      </c>
      <c r="AV528" s="26">
        <v>4</v>
      </c>
      <c r="AW528" s="26">
        <v>36</v>
      </c>
      <c r="AX528" s="26">
        <v>171018</v>
      </c>
      <c r="AY528" s="26">
        <v>5642.9410939199388</v>
      </c>
      <c r="AZ528" s="27">
        <v>6.9583837843747087</v>
      </c>
      <c r="BA528" s="28">
        <v>392.65749804114182</v>
      </c>
      <c r="BB528" s="29">
        <v>4</v>
      </c>
      <c r="BC528" s="29">
        <v>32</v>
      </c>
      <c r="BD528" s="29">
        <v>31422</v>
      </c>
      <c r="BE528" s="29">
        <v>47710.75732501645</v>
      </c>
      <c r="BF528" s="29">
        <v>5.2428600786136341</v>
      </c>
      <c r="BG528" s="29">
        <v>2501.4082489975176</v>
      </c>
    </row>
    <row r="529" spans="1:59" s="30" customFormat="1" x14ac:dyDescent="0.35">
      <c r="A529" s="17">
        <v>2007</v>
      </c>
      <c r="B529" s="32" t="s">
        <v>628</v>
      </c>
      <c r="C529" s="13" t="s">
        <v>629</v>
      </c>
      <c r="D529" s="14" t="s">
        <v>659</v>
      </c>
      <c r="E529" s="15">
        <v>40028.329208572482</v>
      </c>
      <c r="F529" s="15">
        <v>114026.7</v>
      </c>
      <c r="G529" s="17">
        <v>5.3</v>
      </c>
      <c r="H529" s="16">
        <v>2848650</v>
      </c>
      <c r="I529" s="17">
        <f t="shared" si="40"/>
        <v>1</v>
      </c>
      <c r="J529" s="17">
        <v>0</v>
      </c>
      <c r="K529" s="17" t="s">
        <v>62</v>
      </c>
      <c r="L529" s="17">
        <v>2.286</v>
      </c>
      <c r="M529" s="17">
        <v>6.97</v>
      </c>
      <c r="N529" s="17">
        <v>32.78</v>
      </c>
      <c r="O529" s="17">
        <v>1</v>
      </c>
      <c r="P529" s="18">
        <v>3226</v>
      </c>
      <c r="Q529" s="18">
        <v>1901</v>
      </c>
      <c r="R529" s="17">
        <v>30316395</v>
      </c>
      <c r="S529" s="17">
        <v>81906</v>
      </c>
      <c r="T529" s="17">
        <v>41004</v>
      </c>
      <c r="U529" s="18" t="s">
        <v>62</v>
      </c>
      <c r="V529" s="18">
        <v>1.6</v>
      </c>
      <c r="W529" s="18">
        <v>14.79</v>
      </c>
      <c r="X529" s="18" t="s">
        <v>62</v>
      </c>
      <c r="Y529" s="18" t="s">
        <v>62</v>
      </c>
      <c r="Z529" s="18"/>
      <c r="AA529" s="19">
        <v>1.6</v>
      </c>
      <c r="AB529" s="19">
        <v>14.79</v>
      </c>
      <c r="AC529" s="19">
        <v>7.3815467393807772</v>
      </c>
      <c r="AD529" s="19">
        <v>0.58103021845052572</v>
      </c>
      <c r="AE529" s="20">
        <f t="shared" si="41"/>
        <v>0.18635440948022469</v>
      </c>
      <c r="AF529" s="20">
        <f t="shared" si="42"/>
        <v>1.7836682229474318E-3</v>
      </c>
      <c r="AG529" s="20">
        <f t="shared" si="43"/>
        <v>0.71967527989974522</v>
      </c>
      <c r="AH529" s="20">
        <f t="shared" si="44"/>
        <v>0</v>
      </c>
      <c r="AI529" s="20">
        <f t="shared" si="44"/>
        <v>0</v>
      </c>
      <c r="AJ529" s="21">
        <v>31305006</v>
      </c>
      <c r="AK529" s="21">
        <v>299632</v>
      </c>
      <c r="AL529" s="21">
        <v>120895658</v>
      </c>
      <c r="AM529" s="21">
        <v>15486102</v>
      </c>
      <c r="AN529" s="21">
        <v>0</v>
      </c>
      <c r="AO529" s="21">
        <v>0</v>
      </c>
      <c r="AP529" s="23">
        <v>4</v>
      </c>
      <c r="AQ529" s="23">
        <v>36</v>
      </c>
      <c r="AR529" s="23">
        <v>1298492</v>
      </c>
      <c r="AS529" s="23">
        <v>1118</v>
      </c>
      <c r="AT529" s="24">
        <v>8.7312503179810097</v>
      </c>
      <c r="AU529" s="25">
        <v>97.58</v>
      </c>
      <c r="AV529" s="26">
        <v>4</v>
      </c>
      <c r="AW529" s="26">
        <v>36</v>
      </c>
      <c r="AX529" s="26">
        <v>173714</v>
      </c>
      <c r="AY529" s="26">
        <v>5661</v>
      </c>
      <c r="AZ529" s="27">
        <v>6.9149433320761293</v>
      </c>
      <c r="BA529" s="28">
        <v>391.47</v>
      </c>
      <c r="BB529" s="29">
        <v>4</v>
      </c>
      <c r="BC529" s="29">
        <v>33</v>
      </c>
      <c r="BD529" s="29">
        <v>31471</v>
      </c>
      <c r="BE529" s="29">
        <v>47237</v>
      </c>
      <c r="BF529" s="29">
        <v>5.2494272110728897</v>
      </c>
      <c r="BG529" s="29">
        <v>2479.66</v>
      </c>
    </row>
    <row r="530" spans="1:59" s="30" customFormat="1" x14ac:dyDescent="0.35">
      <c r="A530" s="17">
        <v>2008</v>
      </c>
      <c r="B530" s="32" t="s">
        <v>628</v>
      </c>
      <c r="C530" s="13" t="s">
        <v>629</v>
      </c>
      <c r="D530" s="14" t="s">
        <v>660</v>
      </c>
      <c r="E530" s="15">
        <v>39528.914746426752</v>
      </c>
      <c r="F530" s="15">
        <v>113628</v>
      </c>
      <c r="G530" s="17">
        <v>5.5</v>
      </c>
      <c r="H530" s="16">
        <v>2874554</v>
      </c>
      <c r="I530" s="17">
        <f t="shared" si="40"/>
        <v>1</v>
      </c>
      <c r="J530" s="17">
        <v>0</v>
      </c>
      <c r="K530" s="17">
        <v>40.69</v>
      </c>
      <c r="L530" s="17">
        <v>2.9830000000000001</v>
      </c>
      <c r="M530" s="17">
        <v>8.86</v>
      </c>
      <c r="N530" s="17">
        <v>45.88</v>
      </c>
      <c r="O530" s="17">
        <v>1</v>
      </c>
      <c r="P530" s="18">
        <v>3654</v>
      </c>
      <c r="Q530" s="18">
        <v>1587</v>
      </c>
      <c r="R530" s="17">
        <v>30653294</v>
      </c>
      <c r="S530" s="17">
        <v>78446</v>
      </c>
      <c r="T530" s="17">
        <v>40499</v>
      </c>
      <c r="U530" s="18" t="s">
        <v>62</v>
      </c>
      <c r="V530" s="18">
        <v>1.72</v>
      </c>
      <c r="W530" s="18">
        <v>16.41</v>
      </c>
      <c r="X530" s="18" t="s">
        <v>62</v>
      </c>
      <c r="Y530" s="18" t="s">
        <v>62</v>
      </c>
      <c r="Z530" s="18"/>
      <c r="AA530" s="19">
        <v>1.72</v>
      </c>
      <c r="AB530" s="19">
        <v>16.41</v>
      </c>
      <c r="AC530" s="19">
        <v>9.1182546074696553</v>
      </c>
      <c r="AD530" s="19">
        <v>0.68330088246943577</v>
      </c>
      <c r="AE530" s="20">
        <f t="shared" si="41"/>
        <v>0.18836184391565688</v>
      </c>
      <c r="AF530" s="20">
        <f t="shared" si="42"/>
        <v>1.2615022661374329E-3</v>
      </c>
      <c r="AG530" s="20">
        <f t="shared" si="43"/>
        <v>0.72543421223474935</v>
      </c>
      <c r="AH530" s="20">
        <f t="shared" si="44"/>
        <v>0</v>
      </c>
      <c r="AI530" s="20">
        <f t="shared" si="44"/>
        <v>0</v>
      </c>
      <c r="AJ530" s="21">
        <v>31418072</v>
      </c>
      <c r="AK530" s="21">
        <v>210414</v>
      </c>
      <c r="AL530" s="21">
        <v>120999794</v>
      </c>
      <c r="AM530" s="21">
        <v>14168091</v>
      </c>
      <c r="AN530" s="21">
        <v>0</v>
      </c>
      <c r="AO530" s="21">
        <v>0</v>
      </c>
      <c r="AP530" s="23">
        <v>4</v>
      </c>
      <c r="AQ530" s="23">
        <v>36</v>
      </c>
      <c r="AR530" s="23">
        <v>1308810</v>
      </c>
      <c r="AS530" s="23">
        <v>1107</v>
      </c>
      <c r="AT530" s="24">
        <v>9.2727495185128141</v>
      </c>
      <c r="AU530" s="25">
        <v>102.69</v>
      </c>
      <c r="AV530" s="26">
        <v>4</v>
      </c>
      <c r="AW530" s="26">
        <v>36</v>
      </c>
      <c r="AX530" s="26">
        <v>176049</v>
      </c>
      <c r="AY530" s="26">
        <v>5540</v>
      </c>
      <c r="AZ530" s="27">
        <v>7.6078646192872448</v>
      </c>
      <c r="BA530" s="28">
        <v>421.46</v>
      </c>
      <c r="BB530" s="29">
        <v>4</v>
      </c>
      <c r="BC530" s="29">
        <v>33</v>
      </c>
      <c r="BD530" s="29">
        <v>31694</v>
      </c>
      <c r="BE530" s="29">
        <v>44799</v>
      </c>
      <c r="BF530" s="29">
        <v>5.8903010865715233</v>
      </c>
      <c r="BG530" s="29">
        <v>2638.82</v>
      </c>
    </row>
    <row r="531" spans="1:59" s="30" customFormat="1" x14ac:dyDescent="0.35">
      <c r="A531" s="17">
        <v>2007</v>
      </c>
      <c r="B531" s="32" t="s">
        <v>614</v>
      </c>
      <c r="C531" s="13" t="s">
        <v>615</v>
      </c>
      <c r="D531" s="14" t="s">
        <v>661</v>
      </c>
      <c r="E531" s="15">
        <v>195485.4074832348</v>
      </c>
      <c r="F531" s="15">
        <v>112287.6</v>
      </c>
      <c r="G531" s="17">
        <v>5.5</v>
      </c>
      <c r="H531" s="16">
        <v>574404</v>
      </c>
      <c r="I531" s="17">
        <f t="shared" si="40"/>
        <v>0</v>
      </c>
      <c r="J531" s="17">
        <v>0</v>
      </c>
      <c r="K531" s="17" t="s">
        <v>62</v>
      </c>
      <c r="L531" s="17">
        <v>2.286</v>
      </c>
      <c r="M531" s="17">
        <v>6.97</v>
      </c>
      <c r="N531" s="17">
        <v>32.78</v>
      </c>
      <c r="O531" s="17">
        <v>0</v>
      </c>
      <c r="P531" s="18">
        <v>3904</v>
      </c>
      <c r="Q531" s="18">
        <v>1813</v>
      </c>
      <c r="R531" s="17">
        <v>86026</v>
      </c>
      <c r="S531" s="17">
        <v>173</v>
      </c>
      <c r="T531" s="17">
        <v>183</v>
      </c>
      <c r="U531" s="18" t="s">
        <v>62</v>
      </c>
      <c r="V531" s="18"/>
      <c r="W531" s="18" t="s">
        <v>62</v>
      </c>
      <c r="X531" s="18"/>
      <c r="Y531" s="18" t="s">
        <v>62</v>
      </c>
      <c r="Z531" s="18"/>
      <c r="AA531" s="19">
        <v>2.2465548173415608</v>
      </c>
      <c r="AB531" s="19">
        <v>15.097711394063451</v>
      </c>
      <c r="AC531" s="19">
        <v>7.3815467393807772</v>
      </c>
      <c r="AD531" s="19">
        <v>0.58103021845052572</v>
      </c>
      <c r="AE531" s="20">
        <f t="shared" si="41"/>
        <v>0</v>
      </c>
      <c r="AF531" s="20">
        <f t="shared" si="42"/>
        <v>1</v>
      </c>
      <c r="AG531" s="20">
        <f t="shared" si="43"/>
        <v>0</v>
      </c>
      <c r="AH531" s="20">
        <f t="shared" si="44"/>
        <v>0</v>
      </c>
      <c r="AI531" s="20">
        <f t="shared" si="44"/>
        <v>0</v>
      </c>
      <c r="AJ531" s="21">
        <v>0</v>
      </c>
      <c r="AK531" s="21">
        <v>394626</v>
      </c>
      <c r="AL531" s="21">
        <v>0</v>
      </c>
      <c r="AM531" s="21">
        <v>0</v>
      </c>
      <c r="AN531" s="21">
        <v>0</v>
      </c>
      <c r="AO531" s="21">
        <v>0</v>
      </c>
      <c r="AP531" s="23">
        <v>1</v>
      </c>
      <c r="AQ531" s="23">
        <v>1</v>
      </c>
      <c r="AR531" s="23">
        <v>212389</v>
      </c>
      <c r="AS531" s="23">
        <v>773</v>
      </c>
      <c r="AT531" s="24">
        <v>11.1824805807177</v>
      </c>
      <c r="AU531" s="25">
        <v>86.42</v>
      </c>
      <c r="AV531" s="26">
        <v>1</v>
      </c>
      <c r="AW531" s="26">
        <v>1</v>
      </c>
      <c r="AX531" s="26">
        <v>27493</v>
      </c>
      <c r="AY531" s="26">
        <v>28852</v>
      </c>
      <c r="AZ531" s="27">
        <v>12.011789313557699</v>
      </c>
      <c r="BA531" s="28">
        <v>3465.66</v>
      </c>
      <c r="BB531" s="29">
        <v>0</v>
      </c>
      <c r="BC531" s="29">
        <v>0</v>
      </c>
      <c r="BD531" s="29">
        <v>13</v>
      </c>
      <c r="BE531" s="29">
        <v>1901840</v>
      </c>
      <c r="BF531" s="29">
        <v>9.3219453498130989</v>
      </c>
      <c r="BG531" s="29">
        <v>177288.46</v>
      </c>
    </row>
    <row r="532" spans="1:59" s="30" customFormat="1" x14ac:dyDescent="0.35">
      <c r="A532" s="12">
        <v>2013</v>
      </c>
      <c r="B532" s="12" t="s">
        <v>632</v>
      </c>
      <c r="C532" s="13" t="s">
        <v>633</v>
      </c>
      <c r="D532" s="14" t="s">
        <v>662</v>
      </c>
      <c r="E532" s="15">
        <v>59696.336128004252</v>
      </c>
      <c r="F532" s="15">
        <v>111382.2</v>
      </c>
      <c r="G532" s="12">
        <v>3.8</v>
      </c>
      <c r="H532" s="16">
        <v>1865813</v>
      </c>
      <c r="I532" s="17">
        <f t="shared" si="40"/>
        <v>1</v>
      </c>
      <c r="J532" s="17">
        <v>0</v>
      </c>
      <c r="K532" s="17">
        <v>45.02</v>
      </c>
      <c r="L532" s="17">
        <v>3.4830000000000001</v>
      </c>
      <c r="M532" s="17">
        <v>3.73</v>
      </c>
      <c r="N532" s="17">
        <v>51.99</v>
      </c>
      <c r="O532" s="17">
        <v>1</v>
      </c>
      <c r="P532" s="18">
        <v>6718</v>
      </c>
      <c r="Q532" s="18">
        <v>1006</v>
      </c>
      <c r="R532" s="17">
        <v>28042902</v>
      </c>
      <c r="S532" s="17">
        <v>60677</v>
      </c>
      <c r="T532" s="17">
        <v>28585</v>
      </c>
      <c r="U532" s="18" t="s">
        <v>62</v>
      </c>
      <c r="V532" s="18">
        <v>1.42</v>
      </c>
      <c r="W532" s="18">
        <v>22.39</v>
      </c>
      <c r="X532" s="18" t="s">
        <v>62</v>
      </c>
      <c r="Y532" s="18" t="s">
        <v>62</v>
      </c>
      <c r="Z532" s="18"/>
      <c r="AA532" s="19">
        <v>1.42</v>
      </c>
      <c r="AB532" s="19">
        <v>22.39</v>
      </c>
      <c r="AC532" s="19">
        <v>4.4043332512284126</v>
      </c>
      <c r="AD532" s="19">
        <v>0.73100116927520231</v>
      </c>
      <c r="AE532" s="20">
        <f t="shared" si="41"/>
        <v>0.66567664407916383</v>
      </c>
      <c r="AF532" s="20">
        <f t="shared" si="42"/>
        <v>3.8494772059078685E-3</v>
      </c>
      <c r="AG532" s="20">
        <f t="shared" si="43"/>
        <v>0.18933822229451158</v>
      </c>
      <c r="AH532" s="20">
        <f t="shared" si="44"/>
        <v>0</v>
      </c>
      <c r="AI532" s="20">
        <f t="shared" si="44"/>
        <v>0</v>
      </c>
      <c r="AJ532" s="21">
        <v>32381180</v>
      </c>
      <c r="AK532" s="21">
        <v>187254</v>
      </c>
      <c r="AL532" s="21">
        <v>9210170</v>
      </c>
      <c r="AM532" s="21">
        <v>6865404</v>
      </c>
      <c r="AN532" s="21">
        <v>0</v>
      </c>
      <c r="AO532" s="21">
        <v>0</v>
      </c>
      <c r="AP532" s="22">
        <v>1</v>
      </c>
      <c r="AQ532" s="22">
        <v>81</v>
      </c>
      <c r="AR532" s="23">
        <v>810867</v>
      </c>
      <c r="AS532" s="23">
        <v>1034.0947000000001</v>
      </c>
      <c r="AT532" s="24">
        <v>10.313749</v>
      </c>
      <c r="AU532" s="25">
        <v>106.65393</v>
      </c>
      <c r="AV532" s="26">
        <v>1</v>
      </c>
      <c r="AW532" s="26">
        <v>81</v>
      </c>
      <c r="AX532" s="26">
        <v>148648</v>
      </c>
      <c r="AY532" s="26">
        <v>5262.4735000000001</v>
      </c>
      <c r="AZ532" s="27">
        <v>8.6018199000000006</v>
      </c>
      <c r="BA532" s="28">
        <v>452.66849999999999</v>
      </c>
      <c r="BB532" s="29">
        <v>1</v>
      </c>
      <c r="BC532" s="29">
        <v>72</v>
      </c>
      <c r="BD532" s="29">
        <v>56365</v>
      </c>
      <c r="BE532" s="29">
        <v>16634.690999999999</v>
      </c>
      <c r="BF532" s="29">
        <v>7.4425039000000002</v>
      </c>
      <c r="BG532" s="29">
        <v>1238.0374999999999</v>
      </c>
    </row>
    <row r="533" spans="1:59" s="30" customFormat="1" x14ac:dyDescent="0.35">
      <c r="A533" s="12">
        <v>2019</v>
      </c>
      <c r="B533" s="12" t="s">
        <v>663</v>
      </c>
      <c r="C533" s="13" t="s">
        <v>664</v>
      </c>
      <c r="D533" s="14" t="s">
        <v>665</v>
      </c>
      <c r="E533" s="15">
        <v>37115.337413837158</v>
      </c>
      <c r="F533" s="15">
        <v>110537.9</v>
      </c>
      <c r="G533" s="12" t="s">
        <v>62</v>
      </c>
      <c r="H533" s="16">
        <v>2978227</v>
      </c>
      <c r="I533" s="17">
        <f t="shared" si="40"/>
        <v>1</v>
      </c>
      <c r="J533" s="17">
        <v>0</v>
      </c>
      <c r="K533" s="17">
        <v>38.520000000000003</v>
      </c>
      <c r="L533" s="17">
        <v>2.4489999999999998</v>
      </c>
      <c r="M533" s="17">
        <v>2.56</v>
      </c>
      <c r="N533" s="17">
        <v>35.590000000000003</v>
      </c>
      <c r="O533" s="17">
        <v>0</v>
      </c>
      <c r="P533" s="18">
        <v>2276</v>
      </c>
      <c r="Q533" s="18">
        <v>2428</v>
      </c>
      <c r="R533" s="17">
        <v>25018342</v>
      </c>
      <c r="S533" s="17">
        <v>11816</v>
      </c>
      <c r="T533" s="17">
        <v>15757</v>
      </c>
      <c r="U533" s="18" t="s">
        <v>62</v>
      </c>
      <c r="V533" s="18" t="s">
        <v>62</v>
      </c>
      <c r="W533" s="18" t="s">
        <v>62</v>
      </c>
      <c r="X533" s="18" t="s">
        <v>62</v>
      </c>
      <c r="Y533" s="18" t="s">
        <v>62</v>
      </c>
      <c r="Z533" s="18"/>
      <c r="AA533" s="19">
        <v>2.176146746141439</v>
      </c>
      <c r="AB533" s="19">
        <v>16.155101142605361</v>
      </c>
      <c r="AC533" s="19">
        <v>3.3292283805067271</v>
      </c>
      <c r="AD533" s="19">
        <v>0.60296766622862785</v>
      </c>
      <c r="AE533" s="20">
        <f t="shared" si="41"/>
        <v>1.033316722757115E-2</v>
      </c>
      <c r="AF533" s="20">
        <f t="shared" si="42"/>
        <v>6.826836571950907E-5</v>
      </c>
      <c r="AG533" s="20">
        <f t="shared" si="43"/>
        <v>0.97472844198701336</v>
      </c>
      <c r="AH533" s="20">
        <f t="shared" si="44"/>
        <v>0</v>
      </c>
      <c r="AI533" s="20">
        <f t="shared" si="44"/>
        <v>0</v>
      </c>
      <c r="AJ533" s="21">
        <v>7666434</v>
      </c>
      <c r="AK533" s="21">
        <v>50650</v>
      </c>
      <c r="AL533" s="21">
        <v>723175296</v>
      </c>
      <c r="AM533" s="21">
        <v>11032514</v>
      </c>
      <c r="AN533" s="21">
        <v>0</v>
      </c>
      <c r="AO533" s="21">
        <v>0</v>
      </c>
      <c r="AP533" s="22">
        <v>2</v>
      </c>
      <c r="AQ533" s="22">
        <v>48</v>
      </c>
      <c r="AR533" s="23">
        <v>1293419</v>
      </c>
      <c r="AS533" s="23">
        <v>1206</v>
      </c>
      <c r="AT533" s="24">
        <v>11.27</v>
      </c>
      <c r="AU533" s="25">
        <v>135.87</v>
      </c>
      <c r="AV533" s="26">
        <v>2</v>
      </c>
      <c r="AW533" s="26">
        <v>49</v>
      </c>
      <c r="AX533" s="26">
        <v>237625</v>
      </c>
      <c r="AY533" s="26">
        <v>4994</v>
      </c>
      <c r="AZ533" s="27">
        <v>10.52</v>
      </c>
      <c r="BA533" s="28">
        <v>525.25</v>
      </c>
      <c r="BB533" s="29">
        <v>2</v>
      </c>
      <c r="BC533" s="29">
        <v>43</v>
      </c>
      <c r="BD533" s="29">
        <v>10379</v>
      </c>
      <c r="BE533" s="29">
        <v>128417.85</v>
      </c>
      <c r="BF533" s="29">
        <v>5.8531119</v>
      </c>
      <c r="BG533" s="29">
        <v>7516.4402</v>
      </c>
    </row>
    <row r="534" spans="1:59" s="30" customFormat="1" x14ac:dyDescent="0.35">
      <c r="A534" s="12">
        <v>2017</v>
      </c>
      <c r="B534" s="12" t="s">
        <v>663</v>
      </c>
      <c r="C534" s="13" t="s">
        <v>664</v>
      </c>
      <c r="D534" s="14" t="s">
        <v>666</v>
      </c>
      <c r="E534" s="15">
        <v>36875.09905793811</v>
      </c>
      <c r="F534" s="15">
        <v>110281.4</v>
      </c>
      <c r="G534" s="12">
        <v>5.0999999999999996</v>
      </c>
      <c r="H534" s="16">
        <v>2990674</v>
      </c>
      <c r="I534" s="17">
        <f t="shared" si="40"/>
        <v>1</v>
      </c>
      <c r="J534" s="17">
        <v>0</v>
      </c>
      <c r="K534" s="17">
        <v>39.08</v>
      </c>
      <c r="L534" s="17">
        <v>2.23</v>
      </c>
      <c r="M534" s="17">
        <v>2.99</v>
      </c>
      <c r="N534" s="17">
        <v>38.799999999999997</v>
      </c>
      <c r="O534" s="17">
        <v>0</v>
      </c>
      <c r="P534" s="18">
        <v>1818</v>
      </c>
      <c r="Q534" s="18">
        <v>2157</v>
      </c>
      <c r="R534" s="17">
        <v>24151236</v>
      </c>
      <c r="S534" s="17">
        <v>11174</v>
      </c>
      <c r="T534" s="17">
        <v>14364</v>
      </c>
      <c r="U534" s="18" t="s">
        <v>62</v>
      </c>
      <c r="V534" s="18">
        <v>2.66</v>
      </c>
      <c r="W534" s="18" t="s">
        <v>62</v>
      </c>
      <c r="X534" s="18" t="s">
        <v>62</v>
      </c>
      <c r="Y534" s="18" t="s">
        <v>62</v>
      </c>
      <c r="Z534" s="18"/>
      <c r="AA534" s="19">
        <v>2.66</v>
      </c>
      <c r="AB534" s="19">
        <v>14.73443638842941</v>
      </c>
      <c r="AC534" s="19">
        <v>3.7243523928232452</v>
      </c>
      <c r="AD534" s="19">
        <v>0.62802788237371954</v>
      </c>
      <c r="AE534" s="20">
        <f t="shared" si="41"/>
        <v>1.1090262922697479E-2</v>
      </c>
      <c r="AF534" s="20">
        <f t="shared" si="42"/>
        <v>7.2553738719263787E-5</v>
      </c>
      <c r="AG534" s="20">
        <f t="shared" si="43"/>
        <v>0.97827098308643079</v>
      </c>
      <c r="AH534" s="20">
        <f t="shared" si="44"/>
        <v>0</v>
      </c>
      <c r="AI534" s="20">
        <f t="shared" si="44"/>
        <v>0</v>
      </c>
      <c r="AJ534" s="21">
        <v>7729920</v>
      </c>
      <c r="AK534" s="21">
        <v>50570</v>
      </c>
      <c r="AL534" s="21">
        <v>681855470</v>
      </c>
      <c r="AM534" s="21">
        <v>7364648</v>
      </c>
      <c r="AN534" s="21">
        <v>0</v>
      </c>
      <c r="AO534" s="21">
        <v>0</v>
      </c>
      <c r="AP534" s="22">
        <v>2</v>
      </c>
      <c r="AQ534" s="22">
        <v>45</v>
      </c>
      <c r="AR534" s="23">
        <v>1284578</v>
      </c>
      <c r="AS534" s="23">
        <v>1131.6307999999999</v>
      </c>
      <c r="AT534" s="24">
        <v>11.079196</v>
      </c>
      <c r="AU534" s="25">
        <v>125.37559</v>
      </c>
      <c r="AV534" s="26">
        <v>2</v>
      </c>
      <c r="AW534" s="26">
        <v>46</v>
      </c>
      <c r="AX534" s="26">
        <v>235245</v>
      </c>
      <c r="AY534" s="26">
        <v>5050.1098000000002</v>
      </c>
      <c r="AZ534" s="27">
        <v>10.16685</v>
      </c>
      <c r="BA534" s="28">
        <v>513.43709000000001</v>
      </c>
      <c r="BB534" s="29">
        <v>2</v>
      </c>
      <c r="BC534" s="29">
        <v>41</v>
      </c>
      <c r="BD534" s="29">
        <v>11156</v>
      </c>
      <c r="BE534" s="29">
        <v>120477.87</v>
      </c>
      <c r="BF534" s="29">
        <v>5.9891464000000001</v>
      </c>
      <c r="BG534" s="29">
        <v>7215.5962</v>
      </c>
    </row>
    <row r="535" spans="1:59" s="30" customFormat="1" x14ac:dyDescent="0.35">
      <c r="A535" s="12">
        <v>2018</v>
      </c>
      <c r="B535" s="12" t="s">
        <v>663</v>
      </c>
      <c r="C535" s="13" t="s">
        <v>664</v>
      </c>
      <c r="D535" s="14" t="s">
        <v>667</v>
      </c>
      <c r="E535" s="15">
        <v>36935.72551886952</v>
      </c>
      <c r="F535" s="15">
        <v>110174.8</v>
      </c>
      <c r="G535" s="12">
        <v>4.8</v>
      </c>
      <c r="H535" s="16">
        <v>2982879</v>
      </c>
      <c r="I535" s="17">
        <f t="shared" si="40"/>
        <v>1</v>
      </c>
      <c r="J535" s="17">
        <v>0</v>
      </c>
      <c r="K535" s="17">
        <v>39.08</v>
      </c>
      <c r="L535" s="17">
        <v>2.6</v>
      </c>
      <c r="M535" s="17">
        <v>3.15</v>
      </c>
      <c r="N535" s="17">
        <v>38.81</v>
      </c>
      <c r="O535" s="17">
        <v>0</v>
      </c>
      <c r="P535" s="18">
        <v>2469</v>
      </c>
      <c r="Q535" s="18">
        <v>2467</v>
      </c>
      <c r="R535" s="17">
        <v>26156997</v>
      </c>
      <c r="S535" s="17">
        <v>11917</v>
      </c>
      <c r="T535" s="17">
        <v>15269</v>
      </c>
      <c r="U535" s="18" t="s">
        <v>62</v>
      </c>
      <c r="V535" s="18">
        <v>2.69</v>
      </c>
      <c r="W535" s="18">
        <v>15.64</v>
      </c>
      <c r="X535" s="18">
        <v>3.21</v>
      </c>
      <c r="Y535" s="18" t="s">
        <v>62</v>
      </c>
      <c r="Z535" s="18"/>
      <c r="AA535" s="19">
        <v>2.69</v>
      </c>
      <c r="AB535" s="19">
        <v>15.64</v>
      </c>
      <c r="AC535" s="19">
        <v>3.21</v>
      </c>
      <c r="AD535" s="19">
        <v>0.62810595158289428</v>
      </c>
      <c r="AE535" s="20">
        <f t="shared" si="41"/>
        <v>1.1976436410733329E-2</v>
      </c>
      <c r="AF535" s="20">
        <f t="shared" si="42"/>
        <v>1.3269822117403253E-4</v>
      </c>
      <c r="AG535" s="20">
        <f t="shared" si="43"/>
        <v>0.97869505805244839</v>
      </c>
      <c r="AH535" s="20">
        <f t="shared" si="44"/>
        <v>0</v>
      </c>
      <c r="AI535" s="20">
        <f t="shared" si="44"/>
        <v>0</v>
      </c>
      <c r="AJ535" s="21">
        <v>9011780</v>
      </c>
      <c r="AK535" s="21">
        <v>99850</v>
      </c>
      <c r="AL535" s="21">
        <v>736428120</v>
      </c>
      <c r="AM535" s="21">
        <v>6919470</v>
      </c>
      <c r="AN535" s="21">
        <v>0</v>
      </c>
      <c r="AO535" s="21">
        <v>0</v>
      </c>
      <c r="AP535" s="22">
        <v>2</v>
      </c>
      <c r="AQ535" s="22">
        <v>46</v>
      </c>
      <c r="AR535" s="23">
        <v>1290281</v>
      </c>
      <c r="AS535" s="23">
        <v>1247</v>
      </c>
      <c r="AT535" s="24">
        <v>11.12</v>
      </c>
      <c r="AU535" s="25">
        <v>138.63</v>
      </c>
      <c r="AV535" s="26">
        <v>2</v>
      </c>
      <c r="AW535" s="26">
        <v>46</v>
      </c>
      <c r="AX535" s="26">
        <v>236871</v>
      </c>
      <c r="AY535" s="26">
        <v>5111.8633</v>
      </c>
      <c r="AZ535" s="27">
        <v>10.431514</v>
      </c>
      <c r="BA535" s="28">
        <v>533.24474999999995</v>
      </c>
      <c r="BB535" s="29">
        <v>2</v>
      </c>
      <c r="BC535" s="29">
        <v>41</v>
      </c>
      <c r="BD535" s="29">
        <v>10988</v>
      </c>
      <c r="BE535" s="29">
        <v>125511</v>
      </c>
      <c r="BF535" s="29">
        <v>6</v>
      </c>
      <c r="BG535" s="29">
        <v>7531.7</v>
      </c>
    </row>
    <row r="536" spans="1:59" s="30" customFormat="1" x14ac:dyDescent="0.35">
      <c r="A536" s="12">
        <v>2016</v>
      </c>
      <c r="B536" s="12" t="s">
        <v>663</v>
      </c>
      <c r="C536" s="13" t="s">
        <v>664</v>
      </c>
      <c r="D536" s="14" t="s">
        <v>668</v>
      </c>
      <c r="E536" s="15">
        <v>36752.218204069759</v>
      </c>
      <c r="F536" s="15">
        <v>109911</v>
      </c>
      <c r="G536" s="12">
        <v>5.8</v>
      </c>
      <c r="H536" s="16">
        <v>2990595</v>
      </c>
      <c r="I536" s="17">
        <f t="shared" si="40"/>
        <v>1</v>
      </c>
      <c r="J536" s="17">
        <v>0</v>
      </c>
      <c r="K536" s="17">
        <v>40.39</v>
      </c>
      <c r="L536" s="17">
        <v>1.702</v>
      </c>
      <c r="M536" s="17">
        <v>2.52</v>
      </c>
      <c r="N536" s="17">
        <v>42.43</v>
      </c>
      <c r="O536" s="17">
        <v>0</v>
      </c>
      <c r="P536" s="18">
        <v>2091</v>
      </c>
      <c r="Q536" s="18">
        <v>2497</v>
      </c>
      <c r="R536" s="17">
        <v>26272253</v>
      </c>
      <c r="S536" s="17">
        <v>12161</v>
      </c>
      <c r="T536" s="17">
        <v>14890</v>
      </c>
      <c r="U536" s="18" t="s">
        <v>62</v>
      </c>
      <c r="V536" s="18" t="s">
        <v>62</v>
      </c>
      <c r="W536" s="18" t="s">
        <v>62</v>
      </c>
      <c r="X536" s="18" t="s">
        <v>62</v>
      </c>
      <c r="Y536" s="18" t="s">
        <v>62</v>
      </c>
      <c r="Z536" s="18"/>
      <c r="AA536" s="19">
        <v>2.2143440282408582</v>
      </c>
      <c r="AB536" s="19">
        <v>11.309272049594229</v>
      </c>
      <c r="AC536" s="19">
        <v>3.2924726584307722</v>
      </c>
      <c r="AD536" s="19">
        <v>0.65636700530415037</v>
      </c>
      <c r="AE536" s="20">
        <f t="shared" si="41"/>
        <v>1.2020858643181771E-2</v>
      </c>
      <c r="AF536" s="20">
        <f t="shared" si="42"/>
        <v>9.0377638395966237E-5</v>
      </c>
      <c r="AG536" s="20">
        <f t="shared" si="43"/>
        <v>0.98004964743163514</v>
      </c>
      <c r="AH536" s="20">
        <f t="shared" si="44"/>
        <v>0</v>
      </c>
      <c r="AI536" s="20">
        <f t="shared" si="44"/>
        <v>0</v>
      </c>
      <c r="AJ536" s="21">
        <v>9043146</v>
      </c>
      <c r="AK536" s="21">
        <v>67990</v>
      </c>
      <c r="AL536" s="21">
        <v>737279450</v>
      </c>
      <c r="AM536" s="21">
        <v>5897272</v>
      </c>
      <c r="AN536" s="21">
        <v>0</v>
      </c>
      <c r="AO536" s="21">
        <v>0</v>
      </c>
      <c r="AP536" s="22">
        <v>2</v>
      </c>
      <c r="AQ536" s="22">
        <v>46</v>
      </c>
      <c r="AR536" s="23">
        <v>1278616</v>
      </c>
      <c r="AS536" s="23">
        <v>1203.0539000000001</v>
      </c>
      <c r="AT536" s="24">
        <v>10.466255</v>
      </c>
      <c r="AU536" s="25">
        <v>125.91468999999999</v>
      </c>
      <c r="AV536" s="26">
        <v>2</v>
      </c>
      <c r="AW536" s="26">
        <v>46</v>
      </c>
      <c r="AX536" s="26">
        <v>232885</v>
      </c>
      <c r="AY536" s="26">
        <v>5196.6055999999999</v>
      </c>
      <c r="AZ536" s="27">
        <v>9.5737205000000003</v>
      </c>
      <c r="BA536" s="28">
        <v>497.50850000000003</v>
      </c>
      <c r="BB536" s="29">
        <v>2</v>
      </c>
      <c r="BC536" s="29">
        <v>41</v>
      </c>
      <c r="BD536" s="29">
        <v>11214</v>
      </c>
      <c r="BE536" s="29">
        <v>119409.5</v>
      </c>
      <c r="BF536" s="29">
        <v>5.7940151999999996</v>
      </c>
      <c r="BG536" s="29">
        <v>6918.6046999999999</v>
      </c>
    </row>
    <row r="537" spans="1:59" s="30" customFormat="1" x14ac:dyDescent="0.35">
      <c r="A537" s="12">
        <v>2020</v>
      </c>
      <c r="B537" s="12" t="s">
        <v>663</v>
      </c>
      <c r="C537" s="13" t="s">
        <v>664</v>
      </c>
      <c r="D537" s="14" t="s">
        <v>669</v>
      </c>
      <c r="E537" s="15">
        <v>36985.776707671816</v>
      </c>
      <c r="F537" s="15">
        <v>109894.1</v>
      </c>
      <c r="G537" s="12" t="s">
        <v>62</v>
      </c>
      <c r="H537" s="16">
        <v>2971253</v>
      </c>
      <c r="I537" s="17">
        <f t="shared" si="40"/>
        <v>1</v>
      </c>
      <c r="J537" s="17">
        <v>0</v>
      </c>
      <c r="K537" s="17">
        <v>36.130000000000003</v>
      </c>
      <c r="L537" s="17">
        <v>1.891</v>
      </c>
      <c r="M537" s="17">
        <v>2.0299999999999998</v>
      </c>
      <c r="N537" s="17">
        <v>33.270000000000003</v>
      </c>
      <c r="O537" s="17">
        <v>0</v>
      </c>
      <c r="P537" s="18">
        <v>1983</v>
      </c>
      <c r="Q537" s="18">
        <v>2262</v>
      </c>
      <c r="R537" s="17">
        <v>26743321</v>
      </c>
      <c r="S537" s="17">
        <v>11283</v>
      </c>
      <c r="T537" s="17">
        <v>15808</v>
      </c>
      <c r="U537" s="18" t="s">
        <v>62</v>
      </c>
      <c r="V537" s="18" t="s">
        <v>62</v>
      </c>
      <c r="W537" s="18" t="s">
        <v>62</v>
      </c>
      <c r="X537" s="18" t="s">
        <v>62</v>
      </c>
      <c r="Y537" s="18" t="s">
        <v>62</v>
      </c>
      <c r="Z537" s="18"/>
      <c r="AA537" s="19">
        <v>2.127327759928813</v>
      </c>
      <c r="AB537" s="19">
        <v>12.535325193609101</v>
      </c>
      <c r="AC537" s="19">
        <v>2.8422150630003218</v>
      </c>
      <c r="AD537" s="19">
        <v>0.5848556097000881</v>
      </c>
      <c r="AE537" s="20">
        <f t="shared" si="41"/>
        <v>1.0057668808656463E-2</v>
      </c>
      <c r="AF537" s="20">
        <f t="shared" si="42"/>
        <v>3.5317679844687538E-5</v>
      </c>
      <c r="AG537" s="20">
        <f t="shared" si="43"/>
        <v>0.9899070135114989</v>
      </c>
      <c r="AH537" s="20">
        <f t="shared" si="44"/>
        <v>0</v>
      </c>
      <c r="AI537" s="20">
        <f t="shared" si="44"/>
        <v>0</v>
      </c>
      <c r="AJ537" s="21">
        <v>7977178</v>
      </c>
      <c r="AK537" s="21">
        <v>28012</v>
      </c>
      <c r="AL537" s="21">
        <v>785138644</v>
      </c>
      <c r="AM537" s="21">
        <v>0</v>
      </c>
      <c r="AN537" s="21">
        <v>0</v>
      </c>
      <c r="AO537" s="21">
        <v>0</v>
      </c>
      <c r="AP537" s="22">
        <v>1</v>
      </c>
      <c r="AQ537" s="22">
        <v>1</v>
      </c>
      <c r="AR537" s="23">
        <v>1308149</v>
      </c>
      <c r="AS537" s="23">
        <v>1146.3291999999999</v>
      </c>
      <c r="AT537" s="24">
        <v>11.172846</v>
      </c>
      <c r="AU537" s="25">
        <v>128.07759999999999</v>
      </c>
      <c r="AV537" s="26">
        <v>2</v>
      </c>
      <c r="AW537" s="26">
        <v>41</v>
      </c>
      <c r="AX537" s="26">
        <v>237370</v>
      </c>
      <c r="AY537" s="26">
        <v>4628.8996999999999</v>
      </c>
      <c r="AZ537" s="27">
        <v>10.382508</v>
      </c>
      <c r="BA537" s="28">
        <v>480.59586999999999</v>
      </c>
      <c r="BB537" s="29">
        <v>2</v>
      </c>
      <c r="BC537" s="29">
        <v>36</v>
      </c>
      <c r="BD537" s="29">
        <v>10343</v>
      </c>
      <c r="BE537" s="29">
        <v>123288.41</v>
      </c>
      <c r="BF537" s="29">
        <v>5.6345476999999997</v>
      </c>
      <c r="BG537" s="29">
        <v>6946.7442000000001</v>
      </c>
    </row>
    <row r="538" spans="1:59" s="30" customFormat="1" x14ac:dyDescent="0.35">
      <c r="A538" s="17">
        <v>2009</v>
      </c>
      <c r="B538" s="32" t="s">
        <v>628</v>
      </c>
      <c r="C538" s="13" t="s">
        <v>629</v>
      </c>
      <c r="D538" s="14" t="s">
        <v>670</v>
      </c>
      <c r="E538" s="15">
        <v>37914.757548130845</v>
      </c>
      <c r="F538" s="15">
        <v>109833.1</v>
      </c>
      <c r="G538" s="17">
        <v>7.8</v>
      </c>
      <c r="H538" s="16">
        <v>2896843</v>
      </c>
      <c r="I538" s="17">
        <f t="shared" si="40"/>
        <v>1</v>
      </c>
      <c r="J538" s="17">
        <v>0</v>
      </c>
      <c r="K538" s="17">
        <v>43.33</v>
      </c>
      <c r="L538" s="17">
        <v>2.141</v>
      </c>
      <c r="M538" s="17">
        <v>3.94</v>
      </c>
      <c r="N538" s="17">
        <v>45.86</v>
      </c>
      <c r="O538" s="17">
        <v>1</v>
      </c>
      <c r="P538" s="18">
        <v>3552</v>
      </c>
      <c r="Q538" s="18">
        <v>1492</v>
      </c>
      <c r="R538" s="17">
        <v>30427300</v>
      </c>
      <c r="S538" s="17">
        <v>75326</v>
      </c>
      <c r="T538" s="17">
        <v>37075</v>
      </c>
      <c r="U538" s="18" t="s">
        <v>62</v>
      </c>
      <c r="V538" s="18">
        <v>1.67</v>
      </c>
      <c r="W538" s="18">
        <v>16.010000000000002</v>
      </c>
      <c r="X538" s="18" t="s">
        <v>62</v>
      </c>
      <c r="Y538" s="18" t="s">
        <v>62</v>
      </c>
      <c r="Z538" s="18"/>
      <c r="AA538" s="19">
        <v>1.67</v>
      </c>
      <c r="AB538" s="19">
        <v>16.010000000000002</v>
      </c>
      <c r="AC538" s="19">
        <v>4.5973007921271787</v>
      </c>
      <c r="AD538" s="19">
        <v>0.68314474405108627</v>
      </c>
      <c r="AE538" s="20">
        <f t="shared" si="41"/>
        <v>0.14801840146433395</v>
      </c>
      <c r="AF538" s="20">
        <f t="shared" si="42"/>
        <v>1.4710959493308669E-3</v>
      </c>
      <c r="AG538" s="20">
        <f t="shared" si="43"/>
        <v>0.77574443293406914</v>
      </c>
      <c r="AH538" s="20">
        <f t="shared" si="44"/>
        <v>0</v>
      </c>
      <c r="AI538" s="20">
        <f t="shared" si="44"/>
        <v>0</v>
      </c>
      <c r="AJ538" s="21">
        <v>30032796</v>
      </c>
      <c r="AK538" s="21">
        <v>298484</v>
      </c>
      <c r="AL538" s="21">
        <v>157397824</v>
      </c>
      <c r="AM538" s="21">
        <v>15169966</v>
      </c>
      <c r="AN538" s="21">
        <v>0</v>
      </c>
      <c r="AO538" s="21">
        <v>0</v>
      </c>
      <c r="AP538" s="23">
        <v>4</v>
      </c>
      <c r="AQ538" s="23">
        <v>36</v>
      </c>
      <c r="AR538" s="23">
        <v>1315041</v>
      </c>
      <c r="AS538" s="23">
        <v>1076</v>
      </c>
      <c r="AT538" s="24">
        <v>9.14</v>
      </c>
      <c r="AU538" s="31">
        <v>98.38</v>
      </c>
      <c r="AV538" s="26">
        <v>4</v>
      </c>
      <c r="AW538" s="26">
        <v>36</v>
      </c>
      <c r="AX538" s="26">
        <v>177635</v>
      </c>
      <c r="AY538" s="26">
        <v>5384</v>
      </c>
      <c r="AZ538" s="27">
        <v>7.56</v>
      </c>
      <c r="BA538" s="28">
        <v>406.96</v>
      </c>
      <c r="BB538" s="29">
        <v>4</v>
      </c>
      <c r="BC538" s="29">
        <v>33</v>
      </c>
      <c r="BD538" s="29">
        <v>31757</v>
      </c>
      <c r="BE538" s="29">
        <v>38601</v>
      </c>
      <c r="BF538" s="29">
        <v>5.76</v>
      </c>
      <c r="BG538" s="29">
        <v>2223.73</v>
      </c>
    </row>
    <row r="539" spans="1:59" s="30" customFormat="1" x14ac:dyDescent="0.35">
      <c r="A539" s="12">
        <v>2010</v>
      </c>
      <c r="B539" s="12" t="s">
        <v>632</v>
      </c>
      <c r="C539" s="13" t="s">
        <v>633</v>
      </c>
      <c r="D539" s="14" t="s">
        <v>671</v>
      </c>
      <c r="E539" s="15">
        <v>56810.948457879385</v>
      </c>
      <c r="F539" s="15">
        <v>103940.8</v>
      </c>
      <c r="G539" s="12">
        <v>4.5999999999999996</v>
      </c>
      <c r="H539" s="16">
        <v>1829591</v>
      </c>
      <c r="I539" s="17">
        <f t="shared" si="40"/>
        <v>1</v>
      </c>
      <c r="J539" s="17">
        <v>0</v>
      </c>
      <c r="K539" s="17">
        <v>44.27</v>
      </c>
      <c r="L539" s="17">
        <v>2.7050000000000001</v>
      </c>
      <c r="M539" s="17">
        <v>4.37</v>
      </c>
      <c r="N539" s="17">
        <v>49.29</v>
      </c>
      <c r="O539" s="17">
        <v>1</v>
      </c>
      <c r="P539" s="18">
        <v>6473</v>
      </c>
      <c r="Q539" s="18">
        <v>1086</v>
      </c>
      <c r="R539" s="17">
        <v>24460746</v>
      </c>
      <c r="S539" s="17">
        <v>64875</v>
      </c>
      <c r="T539" s="17">
        <v>40030</v>
      </c>
      <c r="U539" s="18">
        <v>1.25</v>
      </c>
      <c r="V539" s="18">
        <v>1.42</v>
      </c>
      <c r="W539" s="18" t="s">
        <v>62</v>
      </c>
      <c r="X539" s="18" t="s">
        <v>62</v>
      </c>
      <c r="Y539" s="18">
        <v>0.65</v>
      </c>
      <c r="Z539" s="18">
        <v>1.25</v>
      </c>
      <c r="AA539" s="19">
        <v>1.42</v>
      </c>
      <c r="AB539" s="19">
        <v>17.815786882646659</v>
      </c>
      <c r="AC539" s="19">
        <v>4.9924248044436963</v>
      </c>
      <c r="AD539" s="19">
        <v>0.65</v>
      </c>
      <c r="AE539" s="20">
        <f t="shared" si="41"/>
        <v>0.59431737529858264</v>
      </c>
      <c r="AF539" s="20">
        <f t="shared" si="42"/>
        <v>2.3912221213137417E-3</v>
      </c>
      <c r="AG539" s="20">
        <f t="shared" si="43"/>
        <v>0.17311171318411117</v>
      </c>
      <c r="AH539" s="20">
        <f t="shared" si="44"/>
        <v>0</v>
      </c>
      <c r="AI539" s="20">
        <f t="shared" si="44"/>
        <v>0</v>
      </c>
      <c r="AJ539" s="21">
        <v>28541982</v>
      </c>
      <c r="AK539" s="21">
        <v>114838</v>
      </c>
      <c r="AL539" s="21">
        <v>8313658</v>
      </c>
      <c r="AM539" s="21">
        <v>11054337</v>
      </c>
      <c r="AN539" s="21">
        <v>0</v>
      </c>
      <c r="AO539" s="21">
        <v>0</v>
      </c>
      <c r="AP539" s="22">
        <v>1</v>
      </c>
      <c r="AQ539" s="22">
        <v>158</v>
      </c>
      <c r="AR539" s="23">
        <v>801101</v>
      </c>
      <c r="AS539" s="23">
        <v>1051</v>
      </c>
      <c r="AT539" s="24">
        <v>8.94</v>
      </c>
      <c r="AU539" s="31">
        <v>93.97</v>
      </c>
      <c r="AV539" s="26">
        <v>1</v>
      </c>
      <c r="AW539" s="26">
        <v>154</v>
      </c>
      <c r="AX539" s="26">
        <v>154015</v>
      </c>
      <c r="AY539" s="26">
        <v>5158</v>
      </c>
      <c r="AZ539" s="27">
        <v>7.63</v>
      </c>
      <c r="BA539" s="28">
        <v>393.79</v>
      </c>
      <c r="BB539" s="29">
        <v>1</v>
      </c>
      <c r="BC539" s="29">
        <v>97</v>
      </c>
      <c r="BD539" s="29">
        <v>45032</v>
      </c>
      <c r="BE539" s="29">
        <v>18895</v>
      </c>
      <c r="BF539" s="29">
        <v>6</v>
      </c>
      <c r="BG539" s="29">
        <v>1134.3599999999999</v>
      </c>
    </row>
    <row r="540" spans="1:59" s="30" customFormat="1" x14ac:dyDescent="0.35">
      <c r="A540" s="12">
        <v>2011</v>
      </c>
      <c r="B540" s="12" t="s">
        <v>632</v>
      </c>
      <c r="C540" s="13" t="s">
        <v>633</v>
      </c>
      <c r="D540" s="14" t="s">
        <v>672</v>
      </c>
      <c r="E540" s="15">
        <v>59608.542278455156</v>
      </c>
      <c r="F540" s="15">
        <v>109734.2</v>
      </c>
      <c r="G540" s="12">
        <v>4.4000000000000004</v>
      </c>
      <c r="H540" s="16">
        <v>1840914</v>
      </c>
      <c r="I540" s="17">
        <f t="shared" si="40"/>
        <v>1</v>
      </c>
      <c r="J540" s="17">
        <v>0</v>
      </c>
      <c r="K540" s="17">
        <v>45.02</v>
      </c>
      <c r="L540" s="17">
        <v>3.4670000000000001</v>
      </c>
      <c r="M540" s="17">
        <v>4</v>
      </c>
      <c r="N540" s="17">
        <v>55.64</v>
      </c>
      <c r="O540" s="17">
        <v>1</v>
      </c>
      <c r="P540" s="18">
        <v>6497</v>
      </c>
      <c r="Q540" s="18">
        <v>1028</v>
      </c>
      <c r="R540" s="17">
        <v>27250887</v>
      </c>
      <c r="S540" s="17">
        <v>68014</v>
      </c>
      <c r="T540" s="17">
        <v>41342</v>
      </c>
      <c r="U540" s="18">
        <v>1.42</v>
      </c>
      <c r="V540" s="18">
        <v>1.51</v>
      </c>
      <c r="W540" s="18">
        <v>22.77</v>
      </c>
      <c r="X540" s="18">
        <v>5.69</v>
      </c>
      <c r="Y540" s="18">
        <v>0.69</v>
      </c>
      <c r="Z540" s="18">
        <v>1.42</v>
      </c>
      <c r="AA540" s="19">
        <v>1.51</v>
      </c>
      <c r="AB540" s="19">
        <v>22.77</v>
      </c>
      <c r="AC540" s="19">
        <v>5.69</v>
      </c>
      <c r="AD540" s="19">
        <v>0.69</v>
      </c>
      <c r="AE540" s="20">
        <f t="shared" si="41"/>
        <v>0.6626074435312288</v>
      </c>
      <c r="AF540" s="20">
        <f t="shared" si="42"/>
        <v>2.9180321859916462E-3</v>
      </c>
      <c r="AG540" s="20">
        <f t="shared" si="43"/>
        <v>0.19008128970558097</v>
      </c>
      <c r="AH540" s="20">
        <f t="shared" si="44"/>
        <v>0</v>
      </c>
      <c r="AI540" s="20">
        <f t="shared" si="44"/>
        <v>0</v>
      </c>
      <c r="AJ540" s="21">
        <v>31815706</v>
      </c>
      <c r="AK540" s="21">
        <v>140112</v>
      </c>
      <c r="AL540" s="21">
        <v>9126928</v>
      </c>
      <c r="AM540" s="21">
        <v>6933174</v>
      </c>
      <c r="AN540" s="21">
        <v>0</v>
      </c>
      <c r="AO540" s="21">
        <v>0</v>
      </c>
      <c r="AP540" s="22">
        <v>1</v>
      </c>
      <c r="AQ540" s="22">
        <v>158</v>
      </c>
      <c r="AR540" s="23">
        <v>805671</v>
      </c>
      <c r="AS540" s="23">
        <v>1029</v>
      </c>
      <c r="AT540" s="24">
        <v>9.32</v>
      </c>
      <c r="AU540" s="25">
        <v>95.92</v>
      </c>
      <c r="AV540" s="26">
        <v>1</v>
      </c>
      <c r="AW540" s="26">
        <v>154</v>
      </c>
      <c r="AX540" s="26">
        <v>148927</v>
      </c>
      <c r="AY540" s="26">
        <v>5114</v>
      </c>
      <c r="AZ540" s="27">
        <v>7.99</v>
      </c>
      <c r="BA540" s="28">
        <v>408.39</v>
      </c>
      <c r="BB540" s="29">
        <v>1</v>
      </c>
      <c r="BC540" s="29">
        <v>101</v>
      </c>
      <c r="BD540" s="29">
        <v>51373</v>
      </c>
      <c r="BE540" s="29">
        <v>17178</v>
      </c>
      <c r="BF540" s="29">
        <v>6.43</v>
      </c>
      <c r="BG540" s="29">
        <v>1104.7</v>
      </c>
    </row>
    <row r="541" spans="1:59" s="30" customFormat="1" x14ac:dyDescent="0.35">
      <c r="A541" s="12">
        <v>2012</v>
      </c>
      <c r="B541" s="12" t="s">
        <v>632</v>
      </c>
      <c r="C541" s="13" t="s">
        <v>633</v>
      </c>
      <c r="D541" s="14" t="s">
        <v>673</v>
      </c>
      <c r="E541" s="15">
        <v>59171.836082712813</v>
      </c>
      <c r="F541" s="15">
        <v>109686.3</v>
      </c>
      <c r="G541" s="12">
        <v>4</v>
      </c>
      <c r="H541" s="16">
        <v>1853691</v>
      </c>
      <c r="I541" s="17">
        <f t="shared" si="40"/>
        <v>1</v>
      </c>
      <c r="J541" s="17">
        <v>0</v>
      </c>
      <c r="K541" s="17">
        <v>45.77</v>
      </c>
      <c r="L541" s="17">
        <v>3.58</v>
      </c>
      <c r="M541" s="17">
        <v>2.75</v>
      </c>
      <c r="N541" s="17">
        <v>54.99</v>
      </c>
      <c r="O541" s="17">
        <v>1</v>
      </c>
      <c r="P541" s="18">
        <v>5356</v>
      </c>
      <c r="Q541" s="18">
        <v>1311</v>
      </c>
      <c r="R541" s="17">
        <v>26467486</v>
      </c>
      <c r="S541" s="17">
        <v>57785</v>
      </c>
      <c r="T541" s="17">
        <v>28760</v>
      </c>
      <c r="U541" s="18">
        <v>1.47</v>
      </c>
      <c r="V541" s="18">
        <v>1.55</v>
      </c>
      <c r="W541" s="18">
        <v>22.96</v>
      </c>
      <c r="X541" s="18">
        <v>3.85</v>
      </c>
      <c r="Y541" s="18">
        <v>0.77</v>
      </c>
      <c r="Z541" s="18">
        <v>1.47</v>
      </c>
      <c r="AA541" s="19">
        <v>1.55</v>
      </c>
      <c r="AB541" s="19">
        <v>22.96</v>
      </c>
      <c r="AC541" s="19">
        <v>3.85</v>
      </c>
      <c r="AD541" s="19">
        <v>0.77</v>
      </c>
      <c r="AE541" s="20">
        <f t="shared" si="41"/>
        <v>0.58555350267401718</v>
      </c>
      <c r="AF541" s="20">
        <f t="shared" si="42"/>
        <v>1.6479789275831182E-3</v>
      </c>
      <c r="AG541" s="20">
        <f t="shared" si="43"/>
        <v>0.30159448133305811</v>
      </c>
      <c r="AH541" s="20">
        <f t="shared" si="44"/>
        <v>0</v>
      </c>
      <c r="AI541" s="20">
        <f t="shared" si="44"/>
        <v>0</v>
      </c>
      <c r="AJ541" s="21">
        <v>30548660</v>
      </c>
      <c r="AK541" s="21">
        <v>85976</v>
      </c>
      <c r="AL541" s="21">
        <v>15734356</v>
      </c>
      <c r="AM541" s="21">
        <v>5801578</v>
      </c>
      <c r="AN541" s="21">
        <v>0</v>
      </c>
      <c r="AO541" s="21">
        <v>0</v>
      </c>
      <c r="AP541" s="22">
        <v>1</v>
      </c>
      <c r="AQ541" s="22">
        <v>81</v>
      </c>
      <c r="AR541" s="23">
        <v>806524</v>
      </c>
      <c r="AS541" s="23">
        <v>1000.1917</v>
      </c>
      <c r="AT541" s="24">
        <v>10.044426</v>
      </c>
      <c r="AU541" s="25">
        <v>100.46351</v>
      </c>
      <c r="AV541" s="26">
        <v>1</v>
      </c>
      <c r="AW541" s="26">
        <v>80</v>
      </c>
      <c r="AX541" s="26">
        <v>147463</v>
      </c>
      <c r="AY541" s="26">
        <v>5217.6302999999998</v>
      </c>
      <c r="AZ541" s="27">
        <v>8.3816398000000003</v>
      </c>
      <c r="BA541" s="28">
        <v>437.32297999999997</v>
      </c>
      <c r="BB541" s="29">
        <v>1</v>
      </c>
      <c r="BC541" s="29">
        <v>71</v>
      </c>
      <c r="BD541" s="29">
        <v>54160</v>
      </c>
      <c r="BE541" s="29">
        <v>18332.883000000002</v>
      </c>
      <c r="BF541" s="29">
        <v>7.0069460000000001</v>
      </c>
      <c r="BG541" s="29">
        <v>1284.5752</v>
      </c>
    </row>
    <row r="542" spans="1:59" s="30" customFormat="1" x14ac:dyDescent="0.35">
      <c r="A542" s="17">
        <v>2008</v>
      </c>
      <c r="B542" s="32" t="s">
        <v>663</v>
      </c>
      <c r="C542" s="13" t="s">
        <v>664</v>
      </c>
      <c r="D542" s="14" t="s">
        <v>674</v>
      </c>
      <c r="E542" s="15">
        <v>37123.881286624695</v>
      </c>
      <c r="F542" s="15">
        <v>109434</v>
      </c>
      <c r="G542" s="17">
        <v>6.6</v>
      </c>
      <c r="H542" s="16">
        <v>2947806</v>
      </c>
      <c r="I542" s="17">
        <f t="shared" si="40"/>
        <v>1</v>
      </c>
      <c r="J542" s="17">
        <v>0</v>
      </c>
      <c r="K542" s="17">
        <v>40.69</v>
      </c>
      <c r="L542" s="17">
        <v>2.9830000000000001</v>
      </c>
      <c r="M542" s="17">
        <v>8.86</v>
      </c>
      <c r="N542" s="17">
        <v>45.88</v>
      </c>
      <c r="O542" s="17">
        <v>0</v>
      </c>
      <c r="P542" s="18">
        <v>2520</v>
      </c>
      <c r="Q542" s="18">
        <v>2012</v>
      </c>
      <c r="R542" s="17">
        <v>25920293</v>
      </c>
      <c r="S542" s="17">
        <v>69216</v>
      </c>
      <c r="T542" s="17">
        <v>42082</v>
      </c>
      <c r="U542" s="18">
        <v>5.01</v>
      </c>
      <c r="V542" s="18" t="s">
        <v>62</v>
      </c>
      <c r="W542" s="18">
        <v>20.29</v>
      </c>
      <c r="X542" s="18">
        <v>9.39</v>
      </c>
      <c r="Y542" s="18" t="s">
        <v>62</v>
      </c>
      <c r="Z542" s="18">
        <v>5.01</v>
      </c>
      <c r="AA542" s="19">
        <v>2.2204719344600159</v>
      </c>
      <c r="AB542" s="19">
        <v>20.29</v>
      </c>
      <c r="AC542" s="19">
        <v>9.39</v>
      </c>
      <c r="AD542" s="19">
        <v>0.68330088246943577</v>
      </c>
      <c r="AE542" s="20">
        <f t="shared" si="41"/>
        <v>5.1788536921835042E-2</v>
      </c>
      <c r="AF542" s="20">
        <f t="shared" si="42"/>
        <v>8.3813017488891279E-4</v>
      </c>
      <c r="AG542" s="20">
        <f t="shared" si="43"/>
        <v>0.92175559271439922</v>
      </c>
      <c r="AH542" s="20">
        <f t="shared" si="44"/>
        <v>0</v>
      </c>
      <c r="AI542" s="20">
        <f t="shared" si="44"/>
        <v>1.1010194149025653E-6</v>
      </c>
      <c r="AJ542" s="21">
        <v>18997262</v>
      </c>
      <c r="AK542" s="21">
        <v>307446</v>
      </c>
      <c r="AL542" s="21">
        <v>338121784</v>
      </c>
      <c r="AM542" s="21">
        <v>9396790</v>
      </c>
      <c r="AN542" s="21">
        <v>0</v>
      </c>
      <c r="AO542" s="21">
        <v>403.88</v>
      </c>
      <c r="AP542" s="23">
        <v>2</v>
      </c>
      <c r="AQ542" s="23">
        <v>50</v>
      </c>
      <c r="AR542" s="23">
        <v>1238408</v>
      </c>
      <c r="AS542" s="23">
        <v>1231</v>
      </c>
      <c r="AT542" s="24">
        <v>10.394308135133823</v>
      </c>
      <c r="AU542" s="25">
        <v>127.95</v>
      </c>
      <c r="AV542" s="26">
        <v>2</v>
      </c>
      <c r="AW542" s="26">
        <v>50</v>
      </c>
      <c r="AX542" s="26">
        <v>224391</v>
      </c>
      <c r="AY542" s="26">
        <v>4914</v>
      </c>
      <c r="AZ542" s="27">
        <v>10.016267359640368</v>
      </c>
      <c r="BA542" s="28">
        <v>492.23</v>
      </c>
      <c r="BB542" s="29">
        <v>2</v>
      </c>
      <c r="BC542" s="29">
        <v>47</v>
      </c>
      <c r="BD542" s="29">
        <v>7397</v>
      </c>
      <c r="BE542" s="29">
        <v>182449</v>
      </c>
      <c r="BF542" s="29">
        <v>6.5562688384760799</v>
      </c>
      <c r="BG542" s="29">
        <v>11961.86</v>
      </c>
    </row>
    <row r="543" spans="1:59" s="30" customFormat="1" x14ac:dyDescent="0.35">
      <c r="A543" s="12">
        <v>2015</v>
      </c>
      <c r="B543" s="12" t="s">
        <v>663</v>
      </c>
      <c r="C543" s="13" t="s">
        <v>664</v>
      </c>
      <c r="D543" s="14" t="s">
        <v>675</v>
      </c>
      <c r="E543" s="15">
        <v>36586.370751958631</v>
      </c>
      <c r="F543" s="15">
        <v>109401.7</v>
      </c>
      <c r="G543" s="12">
        <v>6.4</v>
      </c>
      <c r="H543" s="16">
        <v>2990231</v>
      </c>
      <c r="I543" s="17">
        <f t="shared" si="40"/>
        <v>1</v>
      </c>
      <c r="J543" s="17">
        <v>0</v>
      </c>
      <c r="K543" s="17">
        <v>42.6</v>
      </c>
      <c r="L543" s="17">
        <v>1.8220000000000001</v>
      </c>
      <c r="M543" s="17">
        <v>2.62</v>
      </c>
      <c r="N543" s="17">
        <v>44.13</v>
      </c>
      <c r="O543" s="17">
        <v>0</v>
      </c>
      <c r="P543" s="18">
        <v>2165</v>
      </c>
      <c r="Q543" s="18">
        <v>2380</v>
      </c>
      <c r="R543" s="17">
        <v>25170683</v>
      </c>
      <c r="S543" s="17">
        <v>33113</v>
      </c>
      <c r="T543" s="17">
        <v>14621</v>
      </c>
      <c r="U543" s="18" t="s">
        <v>62</v>
      </c>
      <c r="V543" s="18" t="s">
        <v>62</v>
      </c>
      <c r="W543" s="18" t="s">
        <v>62</v>
      </c>
      <c r="X543" s="18" t="s">
        <v>62</v>
      </c>
      <c r="Y543" s="18">
        <v>0.81</v>
      </c>
      <c r="Z543" s="18"/>
      <c r="AA543" s="19">
        <v>2.25948627072199</v>
      </c>
      <c r="AB543" s="19">
        <v>12.08771849023859</v>
      </c>
      <c r="AC543" s="19">
        <v>3.3843619636206599</v>
      </c>
      <c r="AD543" s="19">
        <v>0.81</v>
      </c>
      <c r="AE543" s="20">
        <f t="shared" si="41"/>
        <v>1.4055426543986357E-2</v>
      </c>
      <c r="AF543" s="20">
        <f t="shared" si="42"/>
        <v>8.8988324821993883E-5</v>
      </c>
      <c r="AG543" s="20">
        <f t="shared" si="43"/>
        <v>0.96881075906677316</v>
      </c>
      <c r="AH543" s="20">
        <f t="shared" si="44"/>
        <v>0</v>
      </c>
      <c r="AI543" s="20">
        <f t="shared" si="44"/>
        <v>0</v>
      </c>
      <c r="AJ543" s="21">
        <v>9660030</v>
      </c>
      <c r="AK543" s="21">
        <v>61160</v>
      </c>
      <c r="AL543" s="21">
        <v>665845392</v>
      </c>
      <c r="AM543" s="21">
        <v>11714588</v>
      </c>
      <c r="AN543" s="21">
        <v>0</v>
      </c>
      <c r="AO543" s="21">
        <v>0</v>
      </c>
      <c r="AP543" s="22">
        <v>2</v>
      </c>
      <c r="AQ543" s="22">
        <v>45</v>
      </c>
      <c r="AR543" s="23">
        <v>1270397</v>
      </c>
      <c r="AS543" s="23">
        <v>1217.5393999999999</v>
      </c>
      <c r="AT543" s="24">
        <v>11.271834999999999</v>
      </c>
      <c r="AU543" s="25">
        <v>137.23903000000001</v>
      </c>
      <c r="AV543" s="26">
        <v>2</v>
      </c>
      <c r="AW543" s="26">
        <v>46</v>
      </c>
      <c r="AX543" s="26">
        <v>231388</v>
      </c>
      <c r="AY543" s="26">
        <v>5183.0986999999996</v>
      </c>
      <c r="AZ543" s="27">
        <v>10.546165</v>
      </c>
      <c r="BA543" s="28">
        <v>546.61812999999995</v>
      </c>
      <c r="BB543" s="29">
        <v>2</v>
      </c>
      <c r="BC543" s="29">
        <v>42</v>
      </c>
      <c r="BD543" s="29">
        <v>10860</v>
      </c>
      <c r="BE543" s="29">
        <v>120770</v>
      </c>
      <c r="BF543" s="29">
        <v>6.5614261999999997</v>
      </c>
      <c r="BG543" s="29">
        <v>7924.2341999999999</v>
      </c>
    </row>
    <row r="544" spans="1:59" s="30" customFormat="1" x14ac:dyDescent="0.35">
      <c r="A544" s="12">
        <v>2014</v>
      </c>
      <c r="B544" s="12" t="s">
        <v>663</v>
      </c>
      <c r="C544" s="13" t="s">
        <v>664</v>
      </c>
      <c r="D544" s="14" t="s">
        <v>676</v>
      </c>
      <c r="E544" s="15">
        <v>36531.933639315859</v>
      </c>
      <c r="F544" s="15">
        <v>109299.6</v>
      </c>
      <c r="G544" s="12">
        <v>7.5</v>
      </c>
      <c r="H544" s="16">
        <v>2991892</v>
      </c>
      <c r="I544" s="17">
        <f t="shared" si="40"/>
        <v>1</v>
      </c>
      <c r="J544" s="17">
        <v>0</v>
      </c>
      <c r="K544" s="17">
        <v>45.67</v>
      </c>
      <c r="L544" s="17">
        <v>3.117</v>
      </c>
      <c r="M544" s="17">
        <v>4.37</v>
      </c>
      <c r="N544" s="17">
        <v>46.16</v>
      </c>
      <c r="O544" s="17">
        <v>0</v>
      </c>
      <c r="P544" s="18">
        <v>2877</v>
      </c>
      <c r="Q544" s="18">
        <v>1992</v>
      </c>
      <c r="R544" s="17">
        <v>24037348</v>
      </c>
      <c r="S544" s="17">
        <v>91709</v>
      </c>
      <c r="T544" s="17">
        <v>21765</v>
      </c>
      <c r="U544" s="18" t="s">
        <v>62</v>
      </c>
      <c r="V544" s="18">
        <v>3.27</v>
      </c>
      <c r="W544" s="18" t="s">
        <v>62</v>
      </c>
      <c r="X544" s="18">
        <v>4.58</v>
      </c>
      <c r="Y544" s="18">
        <v>0.88</v>
      </c>
      <c r="Z544" s="18"/>
      <c r="AA544" s="19">
        <v>3.27</v>
      </c>
      <c r="AB544" s="19">
        <v>20.48845299552563</v>
      </c>
      <c r="AC544" s="19">
        <v>4.58</v>
      </c>
      <c r="AD544" s="19">
        <v>0.88</v>
      </c>
      <c r="AE544" s="20">
        <f t="shared" si="41"/>
        <v>2.621235434668923E-2</v>
      </c>
      <c r="AF544" s="20">
        <f t="shared" si="42"/>
        <v>1.2382142183466825E-4</v>
      </c>
      <c r="AG544" s="20">
        <f t="shared" si="43"/>
        <v>0.95315127089196128</v>
      </c>
      <c r="AH544" s="20">
        <f t="shared" si="44"/>
        <v>0</v>
      </c>
      <c r="AI544" s="20">
        <f t="shared" si="44"/>
        <v>0</v>
      </c>
      <c r="AJ544" s="21">
        <v>13100946</v>
      </c>
      <c r="AK544" s="21">
        <v>61886</v>
      </c>
      <c r="AL544" s="21">
        <v>476385416</v>
      </c>
      <c r="AM544" s="21">
        <v>10252183</v>
      </c>
      <c r="AN544" s="21">
        <v>0</v>
      </c>
      <c r="AO544" s="21">
        <v>0</v>
      </c>
      <c r="AP544" s="22">
        <v>2</v>
      </c>
      <c r="AQ544" s="22">
        <v>45</v>
      </c>
      <c r="AR544" s="23">
        <v>1263583</v>
      </c>
      <c r="AS544" s="23">
        <v>1247.9128000000001</v>
      </c>
      <c r="AT544" s="24">
        <v>11.316210999999999</v>
      </c>
      <c r="AU544" s="25">
        <v>141.21645000000001</v>
      </c>
      <c r="AV544" s="26">
        <v>2</v>
      </c>
      <c r="AW544" s="26">
        <v>45</v>
      </c>
      <c r="AX544" s="26">
        <v>230416</v>
      </c>
      <c r="AY544" s="26">
        <v>5126.4462999999996</v>
      </c>
      <c r="AZ544" s="27">
        <v>10.761291999999999</v>
      </c>
      <c r="BA544" s="28">
        <v>551.67187000000001</v>
      </c>
      <c r="BB544" s="29">
        <v>2</v>
      </c>
      <c r="BC544" s="29">
        <v>42</v>
      </c>
      <c r="BD544" s="29">
        <v>10922</v>
      </c>
      <c r="BE544" s="29">
        <v>124457.91</v>
      </c>
      <c r="BF544" s="29">
        <v>6.6026388000000003</v>
      </c>
      <c r="BG544" s="29">
        <v>8217.5059999999994</v>
      </c>
    </row>
    <row r="545" spans="1:59" s="30" customFormat="1" x14ac:dyDescent="0.35">
      <c r="A545" s="12">
        <v>2013</v>
      </c>
      <c r="B545" s="12" t="s">
        <v>663</v>
      </c>
      <c r="C545" s="13" t="s">
        <v>664</v>
      </c>
      <c r="D545" s="14" t="s">
        <v>677</v>
      </c>
      <c r="E545" s="15">
        <v>36467.74960123271</v>
      </c>
      <c r="F545" s="15">
        <v>109032.7</v>
      </c>
      <c r="G545" s="12">
        <v>8.5</v>
      </c>
      <c r="H545" s="16">
        <v>2989839</v>
      </c>
      <c r="I545" s="17">
        <f t="shared" si="40"/>
        <v>1</v>
      </c>
      <c r="J545" s="17">
        <v>0</v>
      </c>
      <c r="K545" s="17">
        <v>45.02</v>
      </c>
      <c r="L545" s="17">
        <v>3.4830000000000001</v>
      </c>
      <c r="M545" s="17">
        <v>3.73</v>
      </c>
      <c r="N545" s="17">
        <v>51.99</v>
      </c>
      <c r="O545" s="17">
        <v>0</v>
      </c>
      <c r="P545" s="18">
        <v>2602</v>
      </c>
      <c r="Q545" s="18">
        <v>1998</v>
      </c>
      <c r="R545" s="17">
        <v>22633396</v>
      </c>
      <c r="S545" s="17">
        <v>79577</v>
      </c>
      <c r="T545" s="17">
        <v>22215</v>
      </c>
      <c r="U545" s="18">
        <v>3.17</v>
      </c>
      <c r="V545" s="18" t="s">
        <v>62</v>
      </c>
      <c r="W545" s="18" t="s">
        <v>62</v>
      </c>
      <c r="X545" s="18" t="s">
        <v>62</v>
      </c>
      <c r="Y545" s="18">
        <v>1.01</v>
      </c>
      <c r="Z545" s="18">
        <v>3.17</v>
      </c>
      <c r="AA545" s="19">
        <v>2.3089180475565318</v>
      </c>
      <c r="AB545" s="19">
        <v>22.862714639490921</v>
      </c>
      <c r="AC545" s="19">
        <v>4.4043332512284126</v>
      </c>
      <c r="AD545" s="19">
        <v>1.01</v>
      </c>
      <c r="AE545" s="20">
        <f t="shared" si="41"/>
        <v>2.2523765461360951E-2</v>
      </c>
      <c r="AF545" s="20">
        <f t="shared" si="42"/>
        <v>9.7107204816541931E-5</v>
      </c>
      <c r="AG545" s="20">
        <f t="shared" si="43"/>
        <v>0.95652394229598425</v>
      </c>
      <c r="AH545" s="20">
        <f t="shared" si="44"/>
        <v>0</v>
      </c>
      <c r="AI545" s="20">
        <f t="shared" si="44"/>
        <v>0</v>
      </c>
      <c r="AJ545" s="21">
        <v>11733756</v>
      </c>
      <c r="AK545" s="21">
        <v>50588</v>
      </c>
      <c r="AL545" s="21">
        <v>498301164</v>
      </c>
      <c r="AM545" s="21">
        <v>10864509</v>
      </c>
      <c r="AN545" s="21">
        <v>0</v>
      </c>
      <c r="AO545" s="21">
        <v>0</v>
      </c>
      <c r="AP545" s="22">
        <v>2</v>
      </c>
      <c r="AQ545" s="22">
        <v>46</v>
      </c>
      <c r="AR545" s="23">
        <v>1260892</v>
      </c>
      <c r="AS545" s="23">
        <v>1220.1954000000001</v>
      </c>
      <c r="AT545" s="24">
        <v>10.776407000000001</v>
      </c>
      <c r="AU545" s="25">
        <v>131.49322000000001</v>
      </c>
      <c r="AV545" s="26">
        <v>2</v>
      </c>
      <c r="AW545" s="26">
        <v>45</v>
      </c>
      <c r="AX545" s="26">
        <v>228508</v>
      </c>
      <c r="AY545" s="26">
        <v>5174.0762999999997</v>
      </c>
      <c r="AZ545" s="27">
        <v>10.10102</v>
      </c>
      <c r="BA545" s="28">
        <v>522.63446999999996</v>
      </c>
      <c r="BB545" s="29">
        <v>2</v>
      </c>
      <c r="BC545" s="29">
        <v>41</v>
      </c>
      <c r="BD545" s="29">
        <v>7165</v>
      </c>
      <c r="BE545" s="29">
        <v>187622.25</v>
      </c>
      <c r="BF545" s="29">
        <v>6.3388448000000004</v>
      </c>
      <c r="BG545" s="29">
        <v>11893.083000000001</v>
      </c>
    </row>
    <row r="546" spans="1:59" s="30" customFormat="1" x14ac:dyDescent="0.35">
      <c r="A546" s="17">
        <v>2006</v>
      </c>
      <c r="B546" s="13" t="s">
        <v>614</v>
      </c>
      <c r="C546" s="13" t="s">
        <v>615</v>
      </c>
      <c r="D546" s="14" t="s">
        <v>678</v>
      </c>
      <c r="E546" s="15">
        <v>190734.05282460779</v>
      </c>
      <c r="F546" s="15">
        <v>108848.3</v>
      </c>
      <c r="G546" s="17">
        <v>5.8</v>
      </c>
      <c r="H546" s="16">
        <v>570681</v>
      </c>
      <c r="I546" s="17">
        <f t="shared" si="40"/>
        <v>0</v>
      </c>
      <c r="J546" s="17">
        <v>0</v>
      </c>
      <c r="K546" s="17" t="s">
        <v>62</v>
      </c>
      <c r="L546" s="17">
        <v>2.137</v>
      </c>
      <c r="M546" s="17">
        <v>6.73</v>
      </c>
      <c r="N546" s="17">
        <v>18.61</v>
      </c>
      <c r="O546" s="17">
        <v>0</v>
      </c>
      <c r="P546" s="18">
        <v>3539</v>
      </c>
      <c r="Q546" s="18">
        <v>1505</v>
      </c>
      <c r="R546" s="17">
        <v>100086</v>
      </c>
      <c r="S546" s="17">
        <v>327</v>
      </c>
      <c r="T546" s="17">
        <v>359</v>
      </c>
      <c r="U546" s="18" t="s">
        <v>62</v>
      </c>
      <c r="V546" s="18"/>
      <c r="W546" s="18" t="s">
        <v>62</v>
      </c>
      <c r="X546" s="18"/>
      <c r="Y546" s="18" t="s">
        <v>62</v>
      </c>
      <c r="Z546" s="18"/>
      <c r="AA546" s="19">
        <v>2.2465548173415608</v>
      </c>
      <c r="AB546" s="19">
        <v>14.13114039693003</v>
      </c>
      <c r="AC546" s="19">
        <v>7.1610124069250478</v>
      </c>
      <c r="AD546" s="19">
        <v>0.4704061490499184</v>
      </c>
      <c r="AE546" s="20">
        <f t="shared" si="41"/>
        <v>0</v>
      </c>
      <c r="AF546" s="20">
        <f t="shared" si="42"/>
        <v>1</v>
      </c>
      <c r="AG546" s="20">
        <f t="shared" si="43"/>
        <v>0</v>
      </c>
      <c r="AH546" s="20">
        <f t="shared" si="44"/>
        <v>0</v>
      </c>
      <c r="AI546" s="20">
        <f t="shared" si="44"/>
        <v>0</v>
      </c>
      <c r="AJ546" s="21">
        <v>0</v>
      </c>
      <c r="AK546" s="21">
        <v>462090</v>
      </c>
      <c r="AL546" s="21">
        <v>0</v>
      </c>
      <c r="AM546" s="21">
        <v>0</v>
      </c>
      <c r="AN546" s="21">
        <v>0</v>
      </c>
      <c r="AO546" s="21">
        <v>0</v>
      </c>
      <c r="AP546" s="23">
        <v>1</v>
      </c>
      <c r="AQ546" s="23">
        <v>1</v>
      </c>
      <c r="AR546" s="23">
        <v>209316</v>
      </c>
      <c r="AS546" s="23">
        <v>725.42232796346195</v>
      </c>
      <c r="AT546" s="24">
        <v>9.8783278726311803</v>
      </c>
      <c r="AU546" s="25">
        <v>71.65959601750464</v>
      </c>
      <c r="AV546" s="26">
        <v>1</v>
      </c>
      <c r="AW546" s="26">
        <v>1</v>
      </c>
      <c r="AX546" s="26">
        <v>26756</v>
      </c>
      <c r="AY546" s="26">
        <v>28124.012682513578</v>
      </c>
      <c r="AZ546" s="27">
        <v>11.165333843937093</v>
      </c>
      <c r="BA546" s="28">
        <v>3140.1399063138488</v>
      </c>
      <c r="BB546" s="29">
        <v>0</v>
      </c>
      <c r="BC546" s="29">
        <v>1</v>
      </c>
      <c r="BD546" s="29">
        <v>1</v>
      </c>
      <c r="BE546" s="29">
        <v>19986833.333333332</v>
      </c>
      <c r="BF546" s="29">
        <v>17.430641839210814</v>
      </c>
      <c r="BG546" s="29">
        <v>3483833.333333333</v>
      </c>
    </row>
    <row r="547" spans="1:59" s="30" customFormat="1" x14ac:dyDescent="0.35">
      <c r="A547" s="12">
        <v>2012</v>
      </c>
      <c r="B547" s="12" t="s">
        <v>663</v>
      </c>
      <c r="C547" s="13" t="s">
        <v>664</v>
      </c>
      <c r="D547" s="14" t="s">
        <v>679</v>
      </c>
      <c r="E547" s="15">
        <v>36402.377672846502</v>
      </c>
      <c r="F547" s="15">
        <v>108646.5</v>
      </c>
      <c r="G547" s="12">
        <v>9</v>
      </c>
      <c r="H547" s="16">
        <v>2984599</v>
      </c>
      <c r="I547" s="17">
        <f t="shared" si="40"/>
        <v>1</v>
      </c>
      <c r="J547" s="17">
        <v>0</v>
      </c>
      <c r="K547" s="17">
        <v>45.77</v>
      </c>
      <c r="L547" s="17">
        <v>3.58</v>
      </c>
      <c r="M547" s="17">
        <v>2.75</v>
      </c>
      <c r="N547" s="17">
        <v>54.99</v>
      </c>
      <c r="O547" s="17">
        <v>0</v>
      </c>
      <c r="P547" s="18">
        <v>1957</v>
      </c>
      <c r="Q547" s="18">
        <v>2295</v>
      </c>
      <c r="R547" s="17">
        <v>24284840</v>
      </c>
      <c r="S547" s="17">
        <v>42940</v>
      </c>
      <c r="T547" s="17">
        <v>23460</v>
      </c>
      <c r="U547" s="18">
        <v>2.85</v>
      </c>
      <c r="V547" s="18">
        <v>4.45</v>
      </c>
      <c r="W547" s="18">
        <v>22.22</v>
      </c>
      <c r="X547" s="18" t="s">
        <v>62</v>
      </c>
      <c r="Y547" s="18">
        <v>0.91</v>
      </c>
      <c r="Z547" s="18">
        <v>2.85</v>
      </c>
      <c r="AA547" s="19">
        <v>4.45</v>
      </c>
      <c r="AB547" s="19">
        <v>22.22</v>
      </c>
      <c r="AC547" s="19">
        <v>3.503818060367514</v>
      </c>
      <c r="AD547" s="19">
        <v>0.91</v>
      </c>
      <c r="AE547" s="20">
        <f t="shared" si="41"/>
        <v>1.6615624117745934E-2</v>
      </c>
      <c r="AF547" s="20">
        <f t="shared" si="42"/>
        <v>9.2376980542963324E-5</v>
      </c>
      <c r="AG547" s="20">
        <f t="shared" si="43"/>
        <v>0.97172524364931956</v>
      </c>
      <c r="AH547" s="20">
        <f t="shared" si="44"/>
        <v>0</v>
      </c>
      <c r="AI547" s="20">
        <f t="shared" si="44"/>
        <v>0</v>
      </c>
      <c r="AJ547" s="21">
        <v>10480884</v>
      </c>
      <c r="AK547" s="21">
        <v>58270</v>
      </c>
      <c r="AL547" s="21">
        <v>612949564</v>
      </c>
      <c r="AM547" s="21">
        <v>7296134</v>
      </c>
      <c r="AN547" s="21">
        <v>0</v>
      </c>
      <c r="AO547" s="21">
        <v>0</v>
      </c>
      <c r="AP547" s="22">
        <v>2</v>
      </c>
      <c r="AQ547" s="22">
        <v>46</v>
      </c>
      <c r="AR547" s="23">
        <v>1256392</v>
      </c>
      <c r="AS547" s="23">
        <v>1193.4112</v>
      </c>
      <c r="AT547" s="24">
        <v>10.263642000000001</v>
      </c>
      <c r="AU547" s="25">
        <v>122.48745</v>
      </c>
      <c r="AV547" s="26">
        <v>2</v>
      </c>
      <c r="AW547" s="26">
        <v>45</v>
      </c>
      <c r="AX547" s="26">
        <v>227384</v>
      </c>
      <c r="AY547" s="26">
        <v>4978.5964000000004</v>
      </c>
      <c r="AZ547" s="27">
        <v>9.3265452</v>
      </c>
      <c r="BA547" s="28">
        <v>464.33103999999997</v>
      </c>
      <c r="BB547" s="29">
        <v>2</v>
      </c>
      <c r="BC547" s="29">
        <v>44</v>
      </c>
      <c r="BD547" s="29">
        <v>7125</v>
      </c>
      <c r="BE547" s="29">
        <v>196612.04</v>
      </c>
      <c r="BF547" s="29">
        <v>6.2392854</v>
      </c>
      <c r="BG547" s="29">
        <v>12267.186</v>
      </c>
    </row>
    <row r="548" spans="1:59" s="30" customFormat="1" x14ac:dyDescent="0.35">
      <c r="A548" s="17">
        <v>2007</v>
      </c>
      <c r="B548" s="32" t="s">
        <v>663</v>
      </c>
      <c r="C548" s="13" t="s">
        <v>664</v>
      </c>
      <c r="D548" s="14" t="s">
        <v>680</v>
      </c>
      <c r="E548" s="15">
        <v>36783.137261597825</v>
      </c>
      <c r="F548" s="15">
        <v>107713.9</v>
      </c>
      <c r="G548" s="17">
        <v>6.1</v>
      </c>
      <c r="H548" s="16">
        <v>2928350</v>
      </c>
      <c r="I548" s="17">
        <f t="shared" si="40"/>
        <v>1</v>
      </c>
      <c r="J548" s="17">
        <v>0</v>
      </c>
      <c r="K548" s="17" t="s">
        <v>62</v>
      </c>
      <c r="L548" s="17">
        <v>2.286</v>
      </c>
      <c r="M548" s="17">
        <v>6.97</v>
      </c>
      <c r="N548" s="17">
        <v>32.78</v>
      </c>
      <c r="O548" s="17">
        <v>0</v>
      </c>
      <c r="P548" s="18">
        <v>2223</v>
      </c>
      <c r="Q548" s="18">
        <v>2314</v>
      </c>
      <c r="R548" s="17">
        <v>28004522</v>
      </c>
      <c r="S548" s="17">
        <v>74720</v>
      </c>
      <c r="T548" s="17">
        <v>48848</v>
      </c>
      <c r="U548" s="18">
        <v>4.18</v>
      </c>
      <c r="V548" s="18" t="s">
        <v>62</v>
      </c>
      <c r="W548" s="18">
        <v>14.43</v>
      </c>
      <c r="X548" s="18">
        <v>7.21</v>
      </c>
      <c r="Y548" s="18" t="s">
        <v>62</v>
      </c>
      <c r="Z548" s="18">
        <v>4.18</v>
      </c>
      <c r="AA548" s="19">
        <v>2.2465548173415608</v>
      </c>
      <c r="AB548" s="19">
        <v>14.43</v>
      </c>
      <c r="AC548" s="19">
        <v>7.21</v>
      </c>
      <c r="AD548" s="19">
        <v>0.58103021845052572</v>
      </c>
      <c r="AE548" s="20">
        <f t="shared" si="41"/>
        <v>4.941458750106377E-2</v>
      </c>
      <c r="AF548" s="20">
        <f t="shared" si="42"/>
        <v>3.599195938264126E-3</v>
      </c>
      <c r="AG548" s="20">
        <f t="shared" si="43"/>
        <v>0.92361793600629216</v>
      </c>
      <c r="AH548" s="20">
        <f t="shared" si="44"/>
        <v>0</v>
      </c>
      <c r="AI548" s="20">
        <f t="shared" si="44"/>
        <v>1.0494148863708279E-6</v>
      </c>
      <c r="AJ548" s="21">
        <v>19790982</v>
      </c>
      <c r="AK548" s="21">
        <v>1441510</v>
      </c>
      <c r="AL548" s="21">
        <v>369917202</v>
      </c>
      <c r="AM548" s="21">
        <v>9358784</v>
      </c>
      <c r="AN548" s="21">
        <v>0</v>
      </c>
      <c r="AO548" s="21">
        <v>420.3</v>
      </c>
      <c r="AP548" s="23">
        <v>2</v>
      </c>
      <c r="AQ548" s="23">
        <v>50</v>
      </c>
      <c r="AR548" s="23">
        <v>1227001</v>
      </c>
      <c r="AS548" s="23">
        <v>1261</v>
      </c>
      <c r="AT548" s="24">
        <v>9.3585516438088696</v>
      </c>
      <c r="AU548" s="25">
        <v>118</v>
      </c>
      <c r="AV548" s="26">
        <v>2</v>
      </c>
      <c r="AW548" s="26">
        <v>50</v>
      </c>
      <c r="AX548" s="26">
        <v>222387</v>
      </c>
      <c r="AY548" s="26">
        <v>5021</v>
      </c>
      <c r="AZ548" s="27">
        <v>8.9223878863915598</v>
      </c>
      <c r="BA548" s="28">
        <v>448.02</v>
      </c>
      <c r="BB548" s="29">
        <v>2</v>
      </c>
      <c r="BC548" s="29">
        <v>48</v>
      </c>
      <c r="BD548" s="29">
        <v>7505</v>
      </c>
      <c r="BE548" s="29">
        <v>179737</v>
      </c>
      <c r="BF548" s="29">
        <v>5.75353688961287</v>
      </c>
      <c r="BG548" s="29">
        <v>10341.23</v>
      </c>
    </row>
    <row r="549" spans="1:59" s="30" customFormat="1" x14ac:dyDescent="0.35">
      <c r="A549" s="12">
        <v>2010</v>
      </c>
      <c r="B549" s="12" t="s">
        <v>663</v>
      </c>
      <c r="C549" s="13" t="s">
        <v>664</v>
      </c>
      <c r="D549" s="14" t="s">
        <v>681</v>
      </c>
      <c r="E549" s="15">
        <v>35922.460500603411</v>
      </c>
      <c r="F549" s="15">
        <v>106711.8</v>
      </c>
      <c r="G549" s="12">
        <v>10.4</v>
      </c>
      <c r="H549" s="16">
        <v>2970615</v>
      </c>
      <c r="I549" s="17">
        <f t="shared" si="40"/>
        <v>1</v>
      </c>
      <c r="J549" s="17">
        <v>0</v>
      </c>
      <c r="K549" s="17">
        <v>44.27</v>
      </c>
      <c r="L549" s="17">
        <v>2.7050000000000001</v>
      </c>
      <c r="M549" s="17">
        <v>4.37</v>
      </c>
      <c r="N549" s="17">
        <v>49.29</v>
      </c>
      <c r="O549" s="17">
        <v>0</v>
      </c>
      <c r="P549" s="18">
        <v>2971</v>
      </c>
      <c r="Q549" s="18">
        <v>2501</v>
      </c>
      <c r="R549" s="17">
        <v>26845306</v>
      </c>
      <c r="S549" s="17">
        <v>59043</v>
      </c>
      <c r="T549" s="17">
        <v>30607</v>
      </c>
      <c r="U549" s="18">
        <v>3.5</v>
      </c>
      <c r="V549" s="18" t="s">
        <v>62</v>
      </c>
      <c r="W549" s="18">
        <v>16.829999999999998</v>
      </c>
      <c r="X549" s="18">
        <v>4.83</v>
      </c>
      <c r="Y549" s="18">
        <v>0.77</v>
      </c>
      <c r="Z549" s="18">
        <v>3.5</v>
      </c>
      <c r="AA549" s="19">
        <v>2.2935982820086371</v>
      </c>
      <c r="AB549" s="19">
        <v>16.829999999999998</v>
      </c>
      <c r="AC549" s="19">
        <v>4.83</v>
      </c>
      <c r="AD549" s="19">
        <v>0.77</v>
      </c>
      <c r="AE549" s="20">
        <f t="shared" si="41"/>
        <v>3.4253801415088339E-2</v>
      </c>
      <c r="AF549" s="20">
        <f t="shared" si="42"/>
        <v>5.6242367138616253E-4</v>
      </c>
      <c r="AG549" s="20">
        <f t="shared" si="43"/>
        <v>0.94595470049846031</v>
      </c>
      <c r="AH549" s="20">
        <f t="shared" si="44"/>
        <v>0</v>
      </c>
      <c r="AI549" s="20">
        <f t="shared" si="44"/>
        <v>4.2154058163400636E-8</v>
      </c>
      <c r="AJ549" s="21">
        <v>17178070</v>
      </c>
      <c r="AK549" s="21">
        <v>282052</v>
      </c>
      <c r="AL549" s="21">
        <v>474390444</v>
      </c>
      <c r="AM549" s="21">
        <v>9643241</v>
      </c>
      <c r="AN549" s="21">
        <v>0</v>
      </c>
      <c r="AO549" s="21">
        <v>21.14</v>
      </c>
      <c r="AP549" s="22">
        <v>2</v>
      </c>
      <c r="AQ549" s="22">
        <v>50</v>
      </c>
      <c r="AR549" s="23">
        <v>1250149</v>
      </c>
      <c r="AS549" s="23">
        <v>1345</v>
      </c>
      <c r="AT549" s="24">
        <v>9.8699999999999992</v>
      </c>
      <c r="AU549" s="31">
        <v>132.76</v>
      </c>
      <c r="AV549" s="26">
        <v>2</v>
      </c>
      <c r="AW549" s="26">
        <v>50</v>
      </c>
      <c r="AX549" s="26">
        <v>224517</v>
      </c>
      <c r="AY549" s="26">
        <v>5124</v>
      </c>
      <c r="AZ549" s="27">
        <v>9.32</v>
      </c>
      <c r="BA549" s="28">
        <v>477.3</v>
      </c>
      <c r="BB549" s="29">
        <v>2</v>
      </c>
      <c r="BC549" s="29">
        <v>47</v>
      </c>
      <c r="BD549" s="29">
        <v>6797</v>
      </c>
      <c r="BE549" s="29">
        <v>192577</v>
      </c>
      <c r="BF549" s="29">
        <v>6.32</v>
      </c>
      <c r="BG549" s="29">
        <v>12174.11</v>
      </c>
    </row>
    <row r="550" spans="1:59" s="30" customFormat="1" x14ac:dyDescent="0.35">
      <c r="A550" s="12">
        <v>2011</v>
      </c>
      <c r="B550" s="12" t="s">
        <v>663</v>
      </c>
      <c r="C550" s="13" t="s">
        <v>664</v>
      </c>
      <c r="D550" s="14" t="s">
        <v>682</v>
      </c>
      <c r="E550" s="15">
        <v>35745.500305960064</v>
      </c>
      <c r="F550" s="15">
        <v>106491.1</v>
      </c>
      <c r="G550" s="12">
        <v>10</v>
      </c>
      <c r="H550" s="16">
        <v>2979147</v>
      </c>
      <c r="I550" s="17">
        <f t="shared" si="40"/>
        <v>1</v>
      </c>
      <c r="J550" s="17">
        <v>0</v>
      </c>
      <c r="K550" s="17">
        <v>45.02</v>
      </c>
      <c r="L550" s="17">
        <v>3.4670000000000001</v>
      </c>
      <c r="M550" s="17">
        <v>4</v>
      </c>
      <c r="N550" s="17">
        <v>55.64</v>
      </c>
      <c r="O550" s="17">
        <v>0</v>
      </c>
      <c r="P550" s="18">
        <v>2409</v>
      </c>
      <c r="Q550" s="18">
        <v>2295</v>
      </c>
      <c r="R550" s="17">
        <v>23325979</v>
      </c>
      <c r="S550" s="17">
        <v>48347</v>
      </c>
      <c r="T550" s="17">
        <v>26293</v>
      </c>
      <c r="U550" s="18">
        <v>3.37</v>
      </c>
      <c r="V550" s="18">
        <v>3.87</v>
      </c>
      <c r="W550" s="18" t="s">
        <v>62</v>
      </c>
      <c r="X550" s="18">
        <v>4.28</v>
      </c>
      <c r="Y550" s="18">
        <v>0.78</v>
      </c>
      <c r="Z550" s="18">
        <v>3.37</v>
      </c>
      <c r="AA550" s="19">
        <v>3.87</v>
      </c>
      <c r="AB550" s="19">
        <v>22.758921780738341</v>
      </c>
      <c r="AC550" s="19">
        <v>4.28</v>
      </c>
      <c r="AD550" s="19">
        <v>0.78</v>
      </c>
      <c r="AE550" s="20">
        <f t="shared" si="41"/>
        <v>2.4098829591920803E-2</v>
      </c>
      <c r="AF550" s="20">
        <f t="shared" si="42"/>
        <v>2.6565115867557712E-4</v>
      </c>
      <c r="AG550" s="20">
        <f t="shared" si="43"/>
        <v>0.95555571442393428</v>
      </c>
      <c r="AH550" s="20">
        <f t="shared" si="44"/>
        <v>0</v>
      </c>
      <c r="AI550" s="20">
        <f t="shared" si="44"/>
        <v>0</v>
      </c>
      <c r="AJ550" s="21">
        <v>12405724</v>
      </c>
      <c r="AK550" s="21">
        <v>136753.32</v>
      </c>
      <c r="AL550" s="21">
        <v>491906066</v>
      </c>
      <c r="AM550" s="21">
        <v>10336789</v>
      </c>
      <c r="AN550" s="21">
        <v>0</v>
      </c>
      <c r="AO550" s="21">
        <v>0</v>
      </c>
      <c r="AP550" s="22">
        <v>2</v>
      </c>
      <c r="AQ550" s="22">
        <v>50</v>
      </c>
      <c r="AR550" s="23">
        <v>1251640</v>
      </c>
      <c r="AS550" s="23">
        <v>1287</v>
      </c>
      <c r="AT550" s="24">
        <v>10.17</v>
      </c>
      <c r="AU550" s="25">
        <v>130.9</v>
      </c>
      <c r="AV550" s="26">
        <v>2</v>
      </c>
      <c r="AW550" s="26">
        <v>50</v>
      </c>
      <c r="AX550" s="26">
        <v>226136</v>
      </c>
      <c r="AY550" s="26">
        <v>5063</v>
      </c>
      <c r="AZ550" s="27">
        <v>9.48</v>
      </c>
      <c r="BA550" s="28">
        <v>479.86</v>
      </c>
      <c r="BB550" s="29">
        <v>2</v>
      </c>
      <c r="BC550" s="29">
        <v>47</v>
      </c>
      <c r="BD550" s="29">
        <v>6931</v>
      </c>
      <c r="BE550" s="29">
        <v>195537</v>
      </c>
      <c r="BF550" s="29">
        <v>6.53</v>
      </c>
      <c r="BG550" s="29">
        <v>12772.17</v>
      </c>
    </row>
    <row r="551" spans="1:59" s="30" customFormat="1" x14ac:dyDescent="0.35">
      <c r="A551" s="17">
        <v>2006</v>
      </c>
      <c r="B551" s="13" t="s">
        <v>663</v>
      </c>
      <c r="C551" s="13" t="s">
        <v>664</v>
      </c>
      <c r="D551" s="14" t="s">
        <v>683</v>
      </c>
      <c r="E551" s="15">
        <v>36447.745903755553</v>
      </c>
      <c r="F551" s="15">
        <v>105879.9</v>
      </c>
      <c r="G551" s="17">
        <v>6.5</v>
      </c>
      <c r="H551" s="16">
        <v>2904978</v>
      </c>
      <c r="I551" s="17">
        <f t="shared" si="40"/>
        <v>1</v>
      </c>
      <c r="J551" s="17">
        <v>0</v>
      </c>
      <c r="K551" s="17" t="s">
        <v>62</v>
      </c>
      <c r="L551" s="17">
        <v>2.137</v>
      </c>
      <c r="M551" s="17">
        <v>6.73</v>
      </c>
      <c r="N551" s="17">
        <v>18.61</v>
      </c>
      <c r="O551" s="17">
        <v>0</v>
      </c>
      <c r="P551" s="18">
        <v>2237</v>
      </c>
      <c r="Q551" s="18">
        <v>2266</v>
      </c>
      <c r="R551" s="17">
        <v>26035084</v>
      </c>
      <c r="S551" s="17">
        <v>82053</v>
      </c>
      <c r="T551" s="17">
        <v>45349</v>
      </c>
      <c r="U551" s="18">
        <v>3.5</v>
      </c>
      <c r="V551" s="18" t="s">
        <v>62</v>
      </c>
      <c r="W551" s="18">
        <v>13.33</v>
      </c>
      <c r="X551" s="18">
        <v>6.97</v>
      </c>
      <c r="Y551" s="18" t="s">
        <v>62</v>
      </c>
      <c r="Z551" s="18">
        <v>3.5</v>
      </c>
      <c r="AA551" s="19">
        <v>2.2465548173415608</v>
      </c>
      <c r="AB551" s="19">
        <v>13.33</v>
      </c>
      <c r="AC551" s="19">
        <v>6.97</v>
      </c>
      <c r="AD551" s="19">
        <v>0.4704061490499184</v>
      </c>
      <c r="AE551" s="20">
        <f t="shared" si="41"/>
        <v>6.5776110808801885E-2</v>
      </c>
      <c r="AF551" s="20">
        <f t="shared" si="42"/>
        <v>4.3174973275706425E-3</v>
      </c>
      <c r="AG551" s="20">
        <f t="shared" si="43"/>
        <v>0.89689404989209975</v>
      </c>
      <c r="AH551" s="20">
        <f t="shared" si="44"/>
        <v>0</v>
      </c>
      <c r="AI551" s="20">
        <f t="shared" si="44"/>
        <v>1.3299350019485676E-6</v>
      </c>
      <c r="AJ551" s="21">
        <v>20759559.460000001</v>
      </c>
      <c r="AK551" s="21">
        <v>1362642.78</v>
      </c>
      <c r="AL551" s="21">
        <v>283068201.04000002</v>
      </c>
      <c r="AM551" s="21">
        <v>10418586</v>
      </c>
      <c r="AN551" s="21">
        <v>0</v>
      </c>
      <c r="AO551" s="21">
        <v>419.74</v>
      </c>
      <c r="AP551" s="23">
        <v>2</v>
      </c>
      <c r="AQ551" s="23">
        <v>50</v>
      </c>
      <c r="AR551" s="23">
        <v>1212812</v>
      </c>
      <c r="AS551" s="23">
        <v>1255.7683438708279</v>
      </c>
      <c r="AT551" s="24">
        <v>9.6569016713657838</v>
      </c>
      <c r="AU551" s="25">
        <v>121.26831418774439</v>
      </c>
      <c r="AV551" s="26">
        <v>2</v>
      </c>
      <c r="AW551" s="26">
        <v>50</v>
      </c>
      <c r="AX551" s="26">
        <v>218193</v>
      </c>
      <c r="AY551" s="26">
        <v>4945.3541894866776</v>
      </c>
      <c r="AZ551" s="27">
        <v>9.3677028227207781</v>
      </c>
      <c r="BA551" s="28">
        <v>463.26608400208374</v>
      </c>
      <c r="BB551" s="29">
        <v>2</v>
      </c>
      <c r="BC551" s="29">
        <v>48</v>
      </c>
      <c r="BD551" s="29">
        <v>7749</v>
      </c>
      <c r="BE551" s="29">
        <v>168965.95259603389</v>
      </c>
      <c r="BF551" s="29">
        <v>5.9445680528387381</v>
      </c>
      <c r="BG551" s="29">
        <v>10044.296038198478</v>
      </c>
    </row>
    <row r="552" spans="1:59" s="30" customFormat="1" x14ac:dyDescent="0.35">
      <c r="A552" s="17">
        <v>2009</v>
      </c>
      <c r="B552" s="32" t="s">
        <v>663</v>
      </c>
      <c r="C552" s="13" t="s">
        <v>664</v>
      </c>
      <c r="D552" s="14" t="s">
        <v>684</v>
      </c>
      <c r="E552" s="15">
        <v>35609.343599747735</v>
      </c>
      <c r="F552" s="15">
        <v>105360</v>
      </c>
      <c r="G552" s="17">
        <v>9.5</v>
      </c>
      <c r="H552" s="16">
        <v>2958774</v>
      </c>
      <c r="I552" s="17">
        <f t="shared" si="40"/>
        <v>1</v>
      </c>
      <c r="J552" s="17">
        <v>0</v>
      </c>
      <c r="K552" s="17">
        <v>43.33</v>
      </c>
      <c r="L552" s="17">
        <v>2.141</v>
      </c>
      <c r="M552" s="17">
        <v>3.94</v>
      </c>
      <c r="N552" s="17">
        <v>45.86</v>
      </c>
      <c r="O552" s="17">
        <v>0</v>
      </c>
      <c r="P552" s="18">
        <v>2477</v>
      </c>
      <c r="Q552" s="18">
        <v>2086</v>
      </c>
      <c r="R552" s="17">
        <v>23480603</v>
      </c>
      <c r="S552" s="17">
        <v>45406</v>
      </c>
      <c r="T552" s="17">
        <v>27458</v>
      </c>
      <c r="U552" s="18">
        <v>3.05</v>
      </c>
      <c r="V552" s="18">
        <v>3.37</v>
      </c>
      <c r="W552" s="18">
        <v>12.73</v>
      </c>
      <c r="X552" s="18">
        <v>4.29</v>
      </c>
      <c r="Y552" s="18">
        <v>0.62</v>
      </c>
      <c r="Z552" s="18">
        <v>3.05</v>
      </c>
      <c r="AA552" s="19">
        <v>3.37</v>
      </c>
      <c r="AB552" s="19">
        <v>12.73</v>
      </c>
      <c r="AC552" s="19">
        <v>4.29</v>
      </c>
      <c r="AD552" s="19">
        <v>0.62</v>
      </c>
      <c r="AE552" s="20">
        <f t="shared" si="41"/>
        <v>4.2284027958769704E-2</v>
      </c>
      <c r="AF552" s="20">
        <f t="shared" si="42"/>
        <v>1.9146401310412171E-4</v>
      </c>
      <c r="AG552" s="20">
        <f t="shared" si="43"/>
        <v>0.92992104072084791</v>
      </c>
      <c r="AH552" s="20">
        <f t="shared" si="44"/>
        <v>0</v>
      </c>
      <c r="AI552" s="20">
        <f t="shared" si="44"/>
        <v>6.3836395822734821E-7</v>
      </c>
      <c r="AJ552" s="21">
        <v>16848328</v>
      </c>
      <c r="AK552" s="21">
        <v>76290</v>
      </c>
      <c r="AL552" s="21">
        <v>370532692</v>
      </c>
      <c r="AM552" s="21">
        <v>10998515</v>
      </c>
      <c r="AN552" s="21">
        <v>0</v>
      </c>
      <c r="AO552" s="21">
        <v>254.36</v>
      </c>
      <c r="AP552" s="23">
        <v>2</v>
      </c>
      <c r="AQ552" s="23">
        <v>50</v>
      </c>
      <c r="AR552" s="23">
        <v>1243260</v>
      </c>
      <c r="AS552" s="23">
        <v>1213</v>
      </c>
      <c r="AT552" s="24">
        <v>10.220000000000001</v>
      </c>
      <c r="AU552" s="31">
        <v>124</v>
      </c>
      <c r="AV552" s="26">
        <v>2</v>
      </c>
      <c r="AW552" s="26">
        <v>50</v>
      </c>
      <c r="AX552" s="26">
        <v>222861</v>
      </c>
      <c r="AY552" s="26">
        <v>4866</v>
      </c>
      <c r="AZ552" s="27">
        <v>9.5</v>
      </c>
      <c r="BA552" s="28">
        <v>462.25</v>
      </c>
      <c r="BB552" s="29">
        <v>2</v>
      </c>
      <c r="BC552" s="29">
        <v>47</v>
      </c>
      <c r="BD552" s="29">
        <v>7151</v>
      </c>
      <c r="BE552" s="29">
        <v>174107</v>
      </c>
      <c r="BF552" s="29">
        <v>6.61</v>
      </c>
      <c r="BG552" s="29">
        <v>11513.53</v>
      </c>
    </row>
    <row r="553" spans="1:59" s="30" customFormat="1" x14ac:dyDescent="0.35">
      <c r="A553" s="12">
        <v>2019</v>
      </c>
      <c r="B553" s="12" t="s">
        <v>685</v>
      </c>
      <c r="C553" s="13" t="s">
        <v>686</v>
      </c>
      <c r="D553" s="14" t="s">
        <v>687</v>
      </c>
      <c r="E553" s="15">
        <v>47839.861613976529</v>
      </c>
      <c r="F553" s="15">
        <v>100446.2</v>
      </c>
      <c r="G553" s="12" t="s">
        <v>62</v>
      </c>
      <c r="H553" s="16">
        <v>2099634</v>
      </c>
      <c r="I553" s="17">
        <f t="shared" si="40"/>
        <v>1</v>
      </c>
      <c r="J553" s="17">
        <v>0</v>
      </c>
      <c r="K553" s="17">
        <v>38.520000000000003</v>
      </c>
      <c r="L553" s="17">
        <v>2.4489999999999998</v>
      </c>
      <c r="M553" s="17">
        <v>2.56</v>
      </c>
      <c r="N553" s="17">
        <v>35.590000000000003</v>
      </c>
      <c r="O553" s="17">
        <v>0</v>
      </c>
      <c r="P553" s="18">
        <v>4575</v>
      </c>
      <c r="Q553" s="18">
        <v>1120</v>
      </c>
      <c r="R553" s="17">
        <v>20385619</v>
      </c>
      <c r="S553" s="17">
        <v>3783</v>
      </c>
      <c r="T553" s="17">
        <v>14927</v>
      </c>
      <c r="U553" s="18">
        <v>2.2400000000000002</v>
      </c>
      <c r="V553" s="18" t="s">
        <v>62</v>
      </c>
      <c r="W553" s="18" t="s">
        <v>62</v>
      </c>
      <c r="X553" s="18" t="s">
        <v>62</v>
      </c>
      <c r="Y553" s="18"/>
      <c r="Z553" s="18">
        <v>2.2400000000000002</v>
      </c>
      <c r="AA553" s="19">
        <v>2.176146746141439</v>
      </c>
      <c r="AB553" s="19">
        <v>16.155101142605361</v>
      </c>
      <c r="AC553" s="19">
        <v>3.3292283805067271</v>
      </c>
      <c r="AD553" s="19">
        <v>0.60296766622862785</v>
      </c>
      <c r="AE553" s="20">
        <f t="shared" si="41"/>
        <v>7.2195931279501552E-2</v>
      </c>
      <c r="AF553" s="20">
        <f t="shared" si="42"/>
        <v>6.2254279765215376E-3</v>
      </c>
      <c r="AG553" s="20">
        <f t="shared" si="43"/>
        <v>0.92157406007677056</v>
      </c>
      <c r="AH553" s="20">
        <f t="shared" si="44"/>
        <v>4.580667206340735E-6</v>
      </c>
      <c r="AI553" s="20">
        <f t="shared" si="44"/>
        <v>0</v>
      </c>
      <c r="AJ553" s="21">
        <v>16296882</v>
      </c>
      <c r="AK553" s="21">
        <v>1405274</v>
      </c>
      <c r="AL553" s="21">
        <v>208028118</v>
      </c>
      <c r="AM553" s="21">
        <v>0</v>
      </c>
      <c r="AN553" s="21">
        <v>1034</v>
      </c>
      <c r="AO553" s="21">
        <v>0</v>
      </c>
      <c r="AP553" s="22">
        <v>3</v>
      </c>
      <c r="AQ553" s="22">
        <v>31</v>
      </c>
      <c r="AR553" s="23">
        <v>895086</v>
      </c>
      <c r="AS553" s="23">
        <v>640</v>
      </c>
      <c r="AT553" s="24">
        <v>12.51</v>
      </c>
      <c r="AU553" s="25">
        <v>80.040000000000006</v>
      </c>
      <c r="AV553" s="26">
        <v>3</v>
      </c>
      <c r="AW553" s="26">
        <v>32</v>
      </c>
      <c r="AX553" s="26">
        <v>144960</v>
      </c>
      <c r="AY553" s="26">
        <v>5190</v>
      </c>
      <c r="AZ553" s="27">
        <v>9.7899999999999991</v>
      </c>
      <c r="BA553" s="28">
        <v>508.31</v>
      </c>
      <c r="BB553" s="29">
        <v>3</v>
      </c>
      <c r="BC553" s="29">
        <v>26</v>
      </c>
      <c r="BD553" s="29">
        <v>9456</v>
      </c>
      <c r="BE553" s="29">
        <v>79135.928</v>
      </c>
      <c r="BF553" s="29">
        <v>5.4803962999999998</v>
      </c>
      <c r="BG553" s="29">
        <v>4336.9624000000003</v>
      </c>
    </row>
    <row r="554" spans="1:59" s="30" customFormat="1" x14ac:dyDescent="0.35">
      <c r="A554" s="17">
        <v>2009</v>
      </c>
      <c r="B554" s="32" t="s">
        <v>632</v>
      </c>
      <c r="C554" s="13" t="s">
        <v>633</v>
      </c>
      <c r="D554" s="14" t="s">
        <v>688</v>
      </c>
      <c r="E554" s="15">
        <v>55159.341153417336</v>
      </c>
      <c r="F554" s="15">
        <v>99986.4</v>
      </c>
      <c r="G554" s="17">
        <v>4.5999999999999996</v>
      </c>
      <c r="H554" s="16">
        <v>1812683</v>
      </c>
      <c r="I554" s="17">
        <f t="shared" si="40"/>
        <v>1</v>
      </c>
      <c r="J554" s="17">
        <v>0</v>
      </c>
      <c r="K554" s="17">
        <v>43.33</v>
      </c>
      <c r="L554" s="17">
        <v>2.141</v>
      </c>
      <c r="M554" s="17">
        <v>3.94</v>
      </c>
      <c r="N554" s="17">
        <v>45.86</v>
      </c>
      <c r="O554" s="17">
        <v>1</v>
      </c>
      <c r="P554" s="18">
        <v>6686</v>
      </c>
      <c r="Q554" s="18">
        <v>707</v>
      </c>
      <c r="R554" s="17">
        <v>23899471</v>
      </c>
      <c r="S554" s="17">
        <v>69984</v>
      </c>
      <c r="T554" s="17">
        <v>44103</v>
      </c>
      <c r="U554" s="18">
        <v>1.17</v>
      </c>
      <c r="V554" s="18">
        <v>1.33</v>
      </c>
      <c r="W554" s="18">
        <v>13.66</v>
      </c>
      <c r="X554" s="18" t="s">
        <v>62</v>
      </c>
      <c r="Y554" s="18">
        <v>0.56000000000000005</v>
      </c>
      <c r="Z554" s="18">
        <v>1.17</v>
      </c>
      <c r="AA554" s="19">
        <v>1.33</v>
      </c>
      <c r="AB554" s="19">
        <v>13.66</v>
      </c>
      <c r="AC554" s="19">
        <v>4.5973007921271787</v>
      </c>
      <c r="AD554" s="19">
        <v>0.56000000000000005</v>
      </c>
      <c r="AE554" s="20">
        <f t="shared" si="41"/>
        <v>0.63685366399702814</v>
      </c>
      <c r="AF554" s="20">
        <f t="shared" si="42"/>
        <v>2.0010399790747957E-3</v>
      </c>
      <c r="AG554" s="20">
        <f t="shared" si="43"/>
        <v>0.14948976867868372</v>
      </c>
      <c r="AH554" s="20">
        <f t="shared" si="44"/>
        <v>0</v>
      </c>
      <c r="AI554" s="20">
        <f t="shared" si="44"/>
        <v>0</v>
      </c>
      <c r="AJ554" s="21">
        <v>28389548</v>
      </c>
      <c r="AK554" s="21">
        <v>89202</v>
      </c>
      <c r="AL554" s="21">
        <v>6663928</v>
      </c>
      <c r="AM554" s="21">
        <v>9435142</v>
      </c>
      <c r="AN554" s="21">
        <v>0</v>
      </c>
      <c r="AO554" s="21">
        <v>0</v>
      </c>
      <c r="AP554" s="23">
        <v>0</v>
      </c>
      <c r="AQ554" s="23">
        <v>158</v>
      </c>
      <c r="AR554" s="23">
        <v>799623</v>
      </c>
      <c r="AS554" s="23">
        <v>1003</v>
      </c>
      <c r="AT554" s="24">
        <v>8.52</v>
      </c>
      <c r="AU554" s="31">
        <v>85.49</v>
      </c>
      <c r="AV554" s="26">
        <v>0</v>
      </c>
      <c r="AW554" s="26">
        <v>154</v>
      </c>
      <c r="AX554" s="26">
        <v>154061</v>
      </c>
      <c r="AY554" s="26">
        <v>5038</v>
      </c>
      <c r="AZ554" s="27">
        <v>7.33</v>
      </c>
      <c r="BA554" s="28">
        <v>369.34</v>
      </c>
      <c r="BB554" s="29">
        <v>0</v>
      </c>
      <c r="BC554" s="29">
        <v>97</v>
      </c>
      <c r="BD554" s="29">
        <v>41391</v>
      </c>
      <c r="BE554" s="29">
        <v>19149</v>
      </c>
      <c r="BF554" s="29">
        <v>5.75</v>
      </c>
      <c r="BG554" s="29">
        <v>1101.53</v>
      </c>
    </row>
    <row r="555" spans="1:59" s="30" customFormat="1" x14ac:dyDescent="0.35">
      <c r="A555" s="17">
        <v>2008</v>
      </c>
      <c r="B555" s="32" t="s">
        <v>632</v>
      </c>
      <c r="C555" s="13" t="s">
        <v>633</v>
      </c>
      <c r="D555" s="14" t="s">
        <v>689</v>
      </c>
      <c r="E555" s="15">
        <v>55589.692147198417</v>
      </c>
      <c r="F555" s="15">
        <v>99860.1</v>
      </c>
      <c r="G555" s="17">
        <v>3.3</v>
      </c>
      <c r="H555" s="16">
        <v>1796378</v>
      </c>
      <c r="I555" s="17">
        <f t="shared" si="40"/>
        <v>1</v>
      </c>
      <c r="J555" s="17">
        <v>0</v>
      </c>
      <c r="K555" s="17">
        <v>40.69</v>
      </c>
      <c r="L555" s="17">
        <v>2.9830000000000001</v>
      </c>
      <c r="M555" s="17">
        <v>8.86</v>
      </c>
      <c r="N555" s="17">
        <v>45.88</v>
      </c>
      <c r="O555" s="17">
        <v>1</v>
      </c>
      <c r="P555" s="18">
        <v>6896</v>
      </c>
      <c r="Q555" s="18">
        <v>893</v>
      </c>
      <c r="R555" s="17">
        <v>22459515</v>
      </c>
      <c r="S555" s="17">
        <v>69512</v>
      </c>
      <c r="T555" s="17">
        <v>41149</v>
      </c>
      <c r="U555" s="18">
        <v>0.98</v>
      </c>
      <c r="V555" s="18">
        <v>0.9</v>
      </c>
      <c r="W555" s="18">
        <v>21.2</v>
      </c>
      <c r="X555" s="18" t="s">
        <v>62</v>
      </c>
      <c r="Y555" s="18" t="s">
        <v>62</v>
      </c>
      <c r="Z555" s="18">
        <v>0.98</v>
      </c>
      <c r="AA555" s="19">
        <v>0.9</v>
      </c>
      <c r="AB555" s="19">
        <v>21.2</v>
      </c>
      <c r="AC555" s="19">
        <v>9.1182546074696553</v>
      </c>
      <c r="AD555" s="19">
        <v>0.68330088246943577</v>
      </c>
      <c r="AE555" s="20">
        <f t="shared" si="41"/>
        <v>0.52617804114322742</v>
      </c>
      <c r="AF555" s="20">
        <f t="shared" si="42"/>
        <v>2.8773489966289539E-3</v>
      </c>
      <c r="AG555" s="20">
        <f t="shared" si="43"/>
        <v>0.28428380588214824</v>
      </c>
      <c r="AH555" s="20">
        <f t="shared" si="44"/>
        <v>0</v>
      </c>
      <c r="AI555" s="20">
        <f t="shared" si="44"/>
        <v>0</v>
      </c>
      <c r="AJ555" s="21">
        <v>26720458</v>
      </c>
      <c r="AK555" s="21">
        <v>146118</v>
      </c>
      <c r="AL555" s="21">
        <v>14436546</v>
      </c>
      <c r="AM555" s="21">
        <v>9479039</v>
      </c>
      <c r="AN555" s="21">
        <v>0</v>
      </c>
      <c r="AO555" s="21">
        <v>0</v>
      </c>
      <c r="AP555" s="23">
        <v>0</v>
      </c>
      <c r="AQ555" s="23">
        <v>158</v>
      </c>
      <c r="AR555" s="23">
        <v>794548</v>
      </c>
      <c r="AS555" s="23">
        <v>1023</v>
      </c>
      <c r="AT555" s="24">
        <v>7.8691024517454675</v>
      </c>
      <c r="AU555" s="25">
        <v>80.459999999999994</v>
      </c>
      <c r="AV555" s="26">
        <v>0</v>
      </c>
      <c r="AW555" s="26">
        <v>153</v>
      </c>
      <c r="AX555" s="26">
        <v>152907</v>
      </c>
      <c r="AY555" s="26">
        <v>5144</v>
      </c>
      <c r="AZ555" s="27">
        <v>6.684701685273315</v>
      </c>
      <c r="BA555" s="28">
        <v>343.84</v>
      </c>
      <c r="BB555" s="29">
        <v>0</v>
      </c>
      <c r="BC555" s="29">
        <v>96</v>
      </c>
      <c r="BD555" s="29">
        <v>40777</v>
      </c>
      <c r="BE555" s="29">
        <v>19668</v>
      </c>
      <c r="BF555" s="29">
        <v>5.1577725412872386</v>
      </c>
      <c r="BG555" s="29">
        <v>1014.42</v>
      </c>
    </row>
    <row r="556" spans="1:59" s="30" customFormat="1" x14ac:dyDescent="0.35">
      <c r="A556" s="17">
        <v>2007</v>
      </c>
      <c r="B556" s="32" t="s">
        <v>632</v>
      </c>
      <c r="C556" s="13" t="s">
        <v>633</v>
      </c>
      <c r="D556" s="14" t="s">
        <v>690</v>
      </c>
      <c r="E556" s="15">
        <v>55948.447943300591</v>
      </c>
      <c r="F556" s="15">
        <v>99780.7</v>
      </c>
      <c r="G556" s="17">
        <v>3</v>
      </c>
      <c r="H556" s="16">
        <v>1783440</v>
      </c>
      <c r="I556" s="17">
        <f t="shared" si="40"/>
        <v>1</v>
      </c>
      <c r="J556" s="17">
        <v>0</v>
      </c>
      <c r="K556" s="17" t="s">
        <v>62</v>
      </c>
      <c r="L556" s="17">
        <v>2.286</v>
      </c>
      <c r="M556" s="17">
        <v>6.97</v>
      </c>
      <c r="N556" s="17">
        <v>32.78</v>
      </c>
      <c r="O556" s="17">
        <v>1</v>
      </c>
      <c r="P556" s="18">
        <v>6251</v>
      </c>
      <c r="Q556" s="18">
        <v>1175</v>
      </c>
      <c r="R556" s="17">
        <v>20995154</v>
      </c>
      <c r="S556" s="17">
        <v>62883</v>
      </c>
      <c r="T556" s="17">
        <v>39181</v>
      </c>
      <c r="U556" s="18">
        <v>1.02</v>
      </c>
      <c r="V556" s="18">
        <v>0.88</v>
      </c>
      <c r="W556" s="18">
        <v>16.690000000000001</v>
      </c>
      <c r="X556" s="18" t="s">
        <v>62</v>
      </c>
      <c r="Y556" s="18" t="s">
        <v>62</v>
      </c>
      <c r="Z556" s="18">
        <v>1.02</v>
      </c>
      <c r="AA556" s="19">
        <v>0.88</v>
      </c>
      <c r="AB556" s="19">
        <v>16.690000000000001</v>
      </c>
      <c r="AC556" s="19">
        <v>7.3815467393807772</v>
      </c>
      <c r="AD556" s="19">
        <v>0.58103021845052572</v>
      </c>
      <c r="AE556" s="20">
        <f t="shared" si="41"/>
        <v>0.42600533785104439</v>
      </c>
      <c r="AF556" s="20">
        <f t="shared" si="42"/>
        <v>2.6617763666409019E-3</v>
      </c>
      <c r="AG556" s="20">
        <f t="shared" si="43"/>
        <v>0.37973669729559245</v>
      </c>
      <c r="AH556" s="20">
        <f t="shared" si="44"/>
        <v>0</v>
      </c>
      <c r="AI556" s="20">
        <f t="shared" si="44"/>
        <v>0</v>
      </c>
      <c r="AJ556" s="21">
        <v>24550340</v>
      </c>
      <c r="AK556" s="21">
        <v>153396</v>
      </c>
      <c r="AL556" s="21">
        <v>21883916</v>
      </c>
      <c r="AM556" s="21">
        <v>11041532</v>
      </c>
      <c r="AN556" s="21">
        <v>0</v>
      </c>
      <c r="AO556" s="21">
        <v>0</v>
      </c>
      <c r="AP556" s="23">
        <v>0</v>
      </c>
      <c r="AQ556" s="23">
        <v>159</v>
      </c>
      <c r="AR556" s="23">
        <v>790165</v>
      </c>
      <c r="AS556" s="23">
        <v>1028</v>
      </c>
      <c r="AT556" s="24">
        <v>7.5916022769625995</v>
      </c>
      <c r="AU556" s="25">
        <v>78.040000000000006</v>
      </c>
      <c r="AV556" s="26">
        <v>0</v>
      </c>
      <c r="AW556" s="26">
        <v>153</v>
      </c>
      <c r="AX556" s="26">
        <v>151342</v>
      </c>
      <c r="AY556" s="26">
        <v>5174</v>
      </c>
      <c r="AZ556" s="27">
        <v>6.3908250505110695</v>
      </c>
      <c r="BA556" s="28">
        <v>330.66</v>
      </c>
      <c r="BB556" s="29">
        <v>0</v>
      </c>
      <c r="BC556" s="29">
        <v>96</v>
      </c>
      <c r="BD556" s="29">
        <v>39099</v>
      </c>
      <c r="BE556" s="29">
        <v>19405</v>
      </c>
      <c r="BF556" s="29">
        <v>4.7760543860231097</v>
      </c>
      <c r="BG556" s="29">
        <v>926.77</v>
      </c>
    </row>
    <row r="557" spans="1:59" s="30" customFormat="1" x14ac:dyDescent="0.35">
      <c r="A557" s="12">
        <v>2020</v>
      </c>
      <c r="B557" s="12" t="s">
        <v>685</v>
      </c>
      <c r="C557" s="13" t="s">
        <v>686</v>
      </c>
      <c r="D557" s="14" t="s">
        <v>691</v>
      </c>
      <c r="E557" s="15">
        <v>46299.374631133978</v>
      </c>
      <c r="F557" s="15">
        <v>97511.9</v>
      </c>
      <c r="G557" s="12" t="s">
        <v>62</v>
      </c>
      <c r="H557" s="16">
        <v>2106117</v>
      </c>
      <c r="I557" s="17">
        <f t="shared" si="40"/>
        <v>1</v>
      </c>
      <c r="J557" s="17">
        <v>0</v>
      </c>
      <c r="K557" s="17">
        <v>36.130000000000003</v>
      </c>
      <c r="L557" s="17">
        <v>1.891</v>
      </c>
      <c r="M557" s="17">
        <v>2.0299999999999998</v>
      </c>
      <c r="N557" s="17">
        <v>33.270000000000003</v>
      </c>
      <c r="O557" s="17">
        <v>0</v>
      </c>
      <c r="P557" s="18">
        <v>4166</v>
      </c>
      <c r="Q557" s="18">
        <v>1261</v>
      </c>
      <c r="R557" s="17">
        <v>18655997</v>
      </c>
      <c r="S557" s="17">
        <v>2849</v>
      </c>
      <c r="T557" s="17">
        <v>12526</v>
      </c>
      <c r="U557" s="18" t="s">
        <v>62</v>
      </c>
      <c r="V557" s="18" t="s">
        <v>62</v>
      </c>
      <c r="W557" s="18" t="s">
        <v>62</v>
      </c>
      <c r="X557" s="18" t="s">
        <v>62</v>
      </c>
      <c r="Y557" s="18" t="s">
        <v>62</v>
      </c>
      <c r="Z557" s="18"/>
      <c r="AA557" s="19">
        <v>2.127327759928813</v>
      </c>
      <c r="AB557" s="19">
        <v>12.535325193609101</v>
      </c>
      <c r="AC557" s="19">
        <v>2.8422150630003218</v>
      </c>
      <c r="AD557" s="19">
        <v>0.5848556097000881</v>
      </c>
      <c r="AE557" s="20">
        <f t="shared" si="41"/>
        <v>6.8823895264028462E-2</v>
      </c>
      <c r="AF557" s="20">
        <f t="shared" si="42"/>
        <v>6.2177315140273795E-4</v>
      </c>
      <c r="AG557" s="20">
        <f t="shared" si="43"/>
        <v>0.93055001313751118</v>
      </c>
      <c r="AH557" s="20">
        <f t="shared" si="44"/>
        <v>4.3184470575867964E-6</v>
      </c>
      <c r="AI557" s="20">
        <f t="shared" si="44"/>
        <v>0</v>
      </c>
      <c r="AJ557" s="21">
        <v>14885332</v>
      </c>
      <c r="AK557" s="21">
        <v>134478</v>
      </c>
      <c r="AL557" s="21">
        <v>201260708</v>
      </c>
      <c r="AM557" s="21">
        <v>0</v>
      </c>
      <c r="AN557" s="21">
        <v>934</v>
      </c>
      <c r="AO557" s="21">
        <v>0</v>
      </c>
      <c r="AP557" s="22">
        <v>1</v>
      </c>
      <c r="AQ557" s="22">
        <v>1</v>
      </c>
      <c r="AR557" s="23">
        <v>905885</v>
      </c>
      <c r="AS557" s="23">
        <v>669.88625999999999</v>
      </c>
      <c r="AT557" s="24">
        <v>12.936178999999999</v>
      </c>
      <c r="AU557" s="25">
        <v>86.657687999999993</v>
      </c>
      <c r="AV557" s="26">
        <v>3</v>
      </c>
      <c r="AW557" s="26">
        <v>21</v>
      </c>
      <c r="AX557" s="26">
        <v>145459</v>
      </c>
      <c r="AY557" s="26">
        <v>4816.2965000000004</v>
      </c>
      <c r="AZ557" s="27">
        <v>10.275199000000001</v>
      </c>
      <c r="BA557" s="28">
        <v>494.88407000000001</v>
      </c>
      <c r="BB557" s="29">
        <v>3</v>
      </c>
      <c r="BC557" s="29">
        <v>19</v>
      </c>
      <c r="BD557" s="29">
        <v>9436</v>
      </c>
      <c r="BE557" s="29">
        <v>80261.692999999999</v>
      </c>
      <c r="BF557" s="29">
        <v>5.5791471000000001</v>
      </c>
      <c r="BG557" s="29">
        <v>4477.9179000000004</v>
      </c>
    </row>
    <row r="558" spans="1:59" s="30" customFormat="1" x14ac:dyDescent="0.35">
      <c r="A558" s="17">
        <v>2006</v>
      </c>
      <c r="B558" s="13" t="s">
        <v>632</v>
      </c>
      <c r="C558" s="13" t="s">
        <v>633</v>
      </c>
      <c r="D558" s="14" t="s">
        <v>692</v>
      </c>
      <c r="E558" s="15">
        <v>54901.102446955003</v>
      </c>
      <c r="F558" s="15">
        <v>97322.8</v>
      </c>
      <c r="G558" s="17">
        <v>3.1</v>
      </c>
      <c r="H558" s="16">
        <v>1772693</v>
      </c>
      <c r="I558" s="17">
        <f t="shared" si="40"/>
        <v>1</v>
      </c>
      <c r="J558" s="17">
        <v>0</v>
      </c>
      <c r="K558" s="17" t="s">
        <v>62</v>
      </c>
      <c r="L558" s="17">
        <v>2.137</v>
      </c>
      <c r="M558" s="17">
        <v>6.73</v>
      </c>
      <c r="N558" s="17">
        <v>18.61</v>
      </c>
      <c r="O558" s="17">
        <v>1</v>
      </c>
      <c r="P558" s="18">
        <v>5647</v>
      </c>
      <c r="Q558" s="18">
        <v>1088</v>
      </c>
      <c r="R558" s="17">
        <v>21892188</v>
      </c>
      <c r="S558" s="17">
        <v>65101</v>
      </c>
      <c r="T558" s="17">
        <v>61305</v>
      </c>
      <c r="U558" s="18">
        <v>0.87</v>
      </c>
      <c r="V558" s="18">
        <v>0.8</v>
      </c>
      <c r="W558" s="18">
        <v>15.34</v>
      </c>
      <c r="X558" s="18" t="s">
        <v>62</v>
      </c>
      <c r="Y558" s="18" t="s">
        <v>62</v>
      </c>
      <c r="Z558" s="18">
        <v>0.87</v>
      </c>
      <c r="AA558" s="19">
        <v>0.8</v>
      </c>
      <c r="AB558" s="19">
        <v>15.34</v>
      </c>
      <c r="AC558" s="19">
        <v>7.1610124069250478</v>
      </c>
      <c r="AD558" s="19">
        <v>0.4704061490499184</v>
      </c>
      <c r="AE558" s="20">
        <f t="shared" si="41"/>
        <v>0.51052878354844655</v>
      </c>
      <c r="AF558" s="20">
        <f t="shared" si="42"/>
        <v>1.6729236473742339E-3</v>
      </c>
      <c r="AG558" s="20">
        <f t="shared" si="43"/>
        <v>0.30959781299359318</v>
      </c>
      <c r="AH558" s="20">
        <f t="shared" si="44"/>
        <v>0</v>
      </c>
      <c r="AI558" s="20">
        <f t="shared" si="44"/>
        <v>0</v>
      </c>
      <c r="AJ558" s="21">
        <v>25791821.779999997</v>
      </c>
      <c r="AK558" s="21">
        <v>84515.8</v>
      </c>
      <c r="AL558" s="21">
        <v>15640825.5</v>
      </c>
      <c r="AM558" s="21">
        <v>9002656</v>
      </c>
      <c r="AN558" s="21">
        <v>0</v>
      </c>
      <c r="AO558" s="21">
        <v>0</v>
      </c>
      <c r="AP558" s="23">
        <v>0</v>
      </c>
      <c r="AQ558" s="23">
        <v>160</v>
      </c>
      <c r="AR558" s="23">
        <v>782903</v>
      </c>
      <c r="AS558" s="23">
        <v>989.21439395003767</v>
      </c>
      <c r="AT558" s="24">
        <v>7.4118629275256396</v>
      </c>
      <c r="AU558" s="25">
        <v>73.319214938930273</v>
      </c>
      <c r="AV558" s="26">
        <v>0</v>
      </c>
      <c r="AW558" s="26">
        <v>155</v>
      </c>
      <c r="AX558" s="26">
        <v>149186</v>
      </c>
      <c r="AY558" s="26">
        <v>5030.3564007346558</v>
      </c>
      <c r="AZ558" s="27">
        <v>6.1938114519951935</v>
      </c>
      <c r="BA558" s="28">
        <v>311.57079082487633</v>
      </c>
      <c r="BB558" s="29">
        <v>0</v>
      </c>
      <c r="BC558" s="29">
        <v>96</v>
      </c>
      <c r="BD558" s="29">
        <v>38541</v>
      </c>
      <c r="BE558" s="29">
        <v>19410.670887280216</v>
      </c>
      <c r="BF558" s="29">
        <v>4.5558342838810857</v>
      </c>
      <c r="BG558" s="29">
        <v>884.31799901403701</v>
      </c>
    </row>
    <row r="559" spans="1:59" s="30" customFormat="1" x14ac:dyDescent="0.35">
      <c r="A559" s="12">
        <v>2018</v>
      </c>
      <c r="B559" s="12" t="s">
        <v>685</v>
      </c>
      <c r="C559" s="13" t="s">
        <v>686</v>
      </c>
      <c r="D559" s="14" t="s">
        <v>693</v>
      </c>
      <c r="E559" s="15">
        <v>45887.434722512771</v>
      </c>
      <c r="F559" s="15">
        <v>96077</v>
      </c>
      <c r="G559" s="12">
        <v>4.9000000000000004</v>
      </c>
      <c r="H559" s="16">
        <v>2093754</v>
      </c>
      <c r="I559" s="17">
        <f t="shared" si="40"/>
        <v>1</v>
      </c>
      <c r="J559" s="17">
        <v>0</v>
      </c>
      <c r="K559" s="17">
        <v>39.08</v>
      </c>
      <c r="L559" s="17">
        <v>2.6</v>
      </c>
      <c r="M559" s="17">
        <v>3.15</v>
      </c>
      <c r="N559" s="17">
        <v>38.81</v>
      </c>
      <c r="O559" s="17">
        <v>0</v>
      </c>
      <c r="P559" s="18">
        <v>4264</v>
      </c>
      <c r="Q559" s="18">
        <v>1214</v>
      </c>
      <c r="R559" s="17">
        <v>18442013</v>
      </c>
      <c r="S559" s="17">
        <v>3181</v>
      </c>
      <c r="T559" s="17">
        <v>16168</v>
      </c>
      <c r="U559" s="18" t="s">
        <v>62</v>
      </c>
      <c r="V559" s="18">
        <v>2.48</v>
      </c>
      <c r="W559" s="18">
        <v>19.37</v>
      </c>
      <c r="X559" s="18">
        <v>2.44</v>
      </c>
      <c r="Y559" s="18"/>
      <c r="Z559" s="18"/>
      <c r="AA559" s="19">
        <v>2.48</v>
      </c>
      <c r="AB559" s="19">
        <v>19.37</v>
      </c>
      <c r="AC559" s="19">
        <v>2.44</v>
      </c>
      <c r="AD559" s="19">
        <v>0.62810595158289428</v>
      </c>
      <c r="AE559" s="20">
        <f t="shared" si="41"/>
        <v>6.8207036901655985E-2</v>
      </c>
      <c r="AF559" s="20">
        <f t="shared" si="42"/>
        <v>3.9207279197419048E-4</v>
      </c>
      <c r="AG559" s="20">
        <f t="shared" si="43"/>
        <v>0.93139976317458317</v>
      </c>
      <c r="AH559" s="20">
        <f t="shared" si="44"/>
        <v>1.1271317866154678E-6</v>
      </c>
      <c r="AI559" s="20">
        <f t="shared" si="44"/>
        <v>0</v>
      </c>
      <c r="AJ559" s="21">
        <v>14523314</v>
      </c>
      <c r="AK559" s="21">
        <v>83484</v>
      </c>
      <c r="AL559" s="21">
        <v>198322810</v>
      </c>
      <c r="AM559" s="21">
        <v>0</v>
      </c>
      <c r="AN559" s="21">
        <v>240</v>
      </c>
      <c r="AO559" s="21">
        <v>0</v>
      </c>
      <c r="AP559" s="22">
        <v>3</v>
      </c>
      <c r="AQ559" s="22">
        <v>30</v>
      </c>
      <c r="AR559" s="23">
        <v>889841</v>
      </c>
      <c r="AS559" s="23">
        <v>639</v>
      </c>
      <c r="AT559" s="24">
        <v>12.68</v>
      </c>
      <c r="AU559" s="25">
        <v>81.08</v>
      </c>
      <c r="AV559" s="26">
        <v>3</v>
      </c>
      <c r="AW559" s="26">
        <v>26</v>
      </c>
      <c r="AX559" s="26">
        <v>143874</v>
      </c>
      <c r="AY559" s="26">
        <v>5233.3244999999997</v>
      </c>
      <c r="AZ559" s="27">
        <v>10.021807000000001</v>
      </c>
      <c r="BA559" s="28">
        <v>524.47366999999997</v>
      </c>
      <c r="BB559" s="29">
        <v>3</v>
      </c>
      <c r="BC559" s="29">
        <v>23</v>
      </c>
      <c r="BD559" s="29">
        <v>9360</v>
      </c>
      <c r="BE559" s="29">
        <v>72889</v>
      </c>
      <c r="BF559" s="29">
        <v>5.84</v>
      </c>
      <c r="BG559" s="29">
        <v>4259.2299999999996</v>
      </c>
    </row>
    <row r="560" spans="1:59" s="30" customFormat="1" x14ac:dyDescent="0.35">
      <c r="A560" s="12">
        <v>2015</v>
      </c>
      <c r="B560" s="12" t="s">
        <v>685</v>
      </c>
      <c r="C560" s="13" t="s">
        <v>686</v>
      </c>
      <c r="D560" s="14" t="s">
        <v>694</v>
      </c>
      <c r="E560" s="15">
        <v>44737.188353888458</v>
      </c>
      <c r="F560" s="15">
        <v>93503.9</v>
      </c>
      <c r="G560" s="12">
        <v>6.5</v>
      </c>
      <c r="H560" s="16">
        <v>2090071</v>
      </c>
      <c r="I560" s="17">
        <f t="shared" si="40"/>
        <v>1</v>
      </c>
      <c r="J560" s="17">
        <v>0</v>
      </c>
      <c r="K560" s="17">
        <v>42.6</v>
      </c>
      <c r="L560" s="17">
        <v>1.8220000000000001</v>
      </c>
      <c r="M560" s="17">
        <v>2.62</v>
      </c>
      <c r="N560" s="17">
        <v>44.13</v>
      </c>
      <c r="O560" s="17">
        <v>0</v>
      </c>
      <c r="P560" s="18">
        <v>4332</v>
      </c>
      <c r="Q560" s="18">
        <v>1064</v>
      </c>
      <c r="R560" s="17">
        <v>24849830</v>
      </c>
      <c r="S560" s="17">
        <v>10546</v>
      </c>
      <c r="T560" s="17">
        <v>42414</v>
      </c>
      <c r="U560" s="18" t="s">
        <v>62</v>
      </c>
      <c r="V560" s="18" t="s">
        <v>62</v>
      </c>
      <c r="W560" s="18">
        <v>15.53</v>
      </c>
      <c r="X560" s="18" t="s">
        <v>62</v>
      </c>
      <c r="Y560" s="18" t="s">
        <v>62</v>
      </c>
      <c r="Z560" s="18"/>
      <c r="AA560" s="19">
        <v>2.25948627072199</v>
      </c>
      <c r="AB560" s="19">
        <v>15.53</v>
      </c>
      <c r="AC560" s="19">
        <v>3.3843619636206599</v>
      </c>
      <c r="AD560" s="19">
        <v>0.66963877086385626</v>
      </c>
      <c r="AE560" s="20">
        <f t="shared" si="41"/>
        <v>0.13341274839044881</v>
      </c>
      <c r="AF560" s="20">
        <f t="shared" si="42"/>
        <v>1.4163583250135377E-3</v>
      </c>
      <c r="AG560" s="20">
        <f t="shared" si="43"/>
        <v>0.86516988271485462</v>
      </c>
      <c r="AH560" s="20">
        <f t="shared" si="44"/>
        <v>1.0105696830577252E-6</v>
      </c>
      <c r="AI560" s="20">
        <f t="shared" si="44"/>
        <v>0</v>
      </c>
      <c r="AJ560" s="21">
        <v>23763126</v>
      </c>
      <c r="AK560" s="21">
        <v>252278</v>
      </c>
      <c r="AL560" s="21">
        <v>154101772</v>
      </c>
      <c r="AM560" s="21">
        <v>0</v>
      </c>
      <c r="AN560" s="21">
        <v>180</v>
      </c>
      <c r="AO560" s="21">
        <v>0</v>
      </c>
      <c r="AP560" s="22">
        <v>3</v>
      </c>
      <c r="AQ560" s="22">
        <v>25</v>
      </c>
      <c r="AR560" s="23">
        <v>871047</v>
      </c>
      <c r="AS560" s="23">
        <v>635.41576999999995</v>
      </c>
      <c r="AT560" s="24">
        <v>12.469189</v>
      </c>
      <c r="AU560" s="25">
        <v>79.231191999999993</v>
      </c>
      <c r="AV560" s="26">
        <v>3</v>
      </c>
      <c r="AW560" s="26">
        <v>26</v>
      </c>
      <c r="AX560" s="26">
        <v>142031</v>
      </c>
      <c r="AY560" s="26">
        <v>5208.3969999999999</v>
      </c>
      <c r="AZ560" s="27">
        <v>10.304311999999999</v>
      </c>
      <c r="BA560" s="28">
        <v>536.68947000000003</v>
      </c>
      <c r="BB560" s="29">
        <v>3</v>
      </c>
      <c r="BC560" s="29">
        <v>23</v>
      </c>
      <c r="BD560" s="29">
        <v>9348</v>
      </c>
      <c r="BE560" s="29">
        <v>67525.879000000001</v>
      </c>
      <c r="BF560" s="29">
        <v>6.3335543999999997</v>
      </c>
      <c r="BG560" s="29">
        <v>4276.7883000000002</v>
      </c>
    </row>
    <row r="561" spans="1:59" s="30" customFormat="1" x14ac:dyDescent="0.35">
      <c r="A561" s="12">
        <v>2017</v>
      </c>
      <c r="B561" s="12" t="s">
        <v>685</v>
      </c>
      <c r="C561" s="13" t="s">
        <v>686</v>
      </c>
      <c r="D561" s="14" t="s">
        <v>695</v>
      </c>
      <c r="E561" s="15">
        <v>44537.528836358564</v>
      </c>
      <c r="F561" s="15">
        <v>93210.1</v>
      </c>
      <c r="G561" s="12">
        <v>5.9</v>
      </c>
      <c r="H561" s="16">
        <v>2092844</v>
      </c>
      <c r="I561" s="17">
        <f t="shared" si="40"/>
        <v>1</v>
      </c>
      <c r="J561" s="17">
        <v>0</v>
      </c>
      <c r="K561" s="17">
        <v>39.08</v>
      </c>
      <c r="L561" s="17">
        <v>2.23</v>
      </c>
      <c r="M561" s="17">
        <v>2.99</v>
      </c>
      <c r="N561" s="17">
        <v>38.799999999999997</v>
      </c>
      <c r="O561" s="17">
        <v>0</v>
      </c>
      <c r="P561" s="18">
        <v>3779</v>
      </c>
      <c r="Q561" s="18">
        <v>1030</v>
      </c>
      <c r="R561" s="17">
        <v>22999709</v>
      </c>
      <c r="S561" s="17">
        <v>8203</v>
      </c>
      <c r="T561" s="17">
        <v>34741</v>
      </c>
      <c r="U561" s="18" t="s">
        <v>62</v>
      </c>
      <c r="V561" s="18" t="s">
        <v>62</v>
      </c>
      <c r="W561" s="18" t="s">
        <v>62</v>
      </c>
      <c r="X561" s="18">
        <v>3.43</v>
      </c>
      <c r="Y561" s="18" t="s">
        <v>62</v>
      </c>
      <c r="Z561" s="18"/>
      <c r="AA561" s="19">
        <v>2.1875855044172008</v>
      </c>
      <c r="AB561" s="19">
        <v>14.73443638842941</v>
      </c>
      <c r="AC561" s="19">
        <v>3.43</v>
      </c>
      <c r="AD561" s="19">
        <v>0.62802788237371954</v>
      </c>
      <c r="AE561" s="20">
        <f t="shared" si="41"/>
        <v>0.12122347681840771</v>
      </c>
      <c r="AF561" s="20">
        <f t="shared" si="42"/>
        <v>9.3098643564165087E-4</v>
      </c>
      <c r="AG561" s="20">
        <f t="shared" si="43"/>
        <v>0.87784416205912652</v>
      </c>
      <c r="AH561" s="20">
        <f t="shared" si="44"/>
        <v>1.3746868241038882E-6</v>
      </c>
      <c r="AI561" s="20">
        <f t="shared" si="44"/>
        <v>0</v>
      </c>
      <c r="AJ561" s="21">
        <v>20987462</v>
      </c>
      <c r="AK561" s="21">
        <v>161182</v>
      </c>
      <c r="AL561" s="21">
        <v>151981460</v>
      </c>
      <c r="AM561" s="21">
        <v>0</v>
      </c>
      <c r="AN561" s="21">
        <v>238</v>
      </c>
      <c r="AO561" s="21">
        <v>0</v>
      </c>
      <c r="AP561" s="22">
        <v>3</v>
      </c>
      <c r="AQ561" s="22">
        <v>25</v>
      </c>
      <c r="AR561" s="23">
        <v>880867</v>
      </c>
      <c r="AS561" s="23">
        <v>614.66022999999996</v>
      </c>
      <c r="AT561" s="24">
        <v>12.878951000000001</v>
      </c>
      <c r="AU561" s="25">
        <v>79.161789999999996</v>
      </c>
      <c r="AV561" s="26">
        <v>3</v>
      </c>
      <c r="AW561" s="26">
        <v>26</v>
      </c>
      <c r="AX561" s="26">
        <v>143326</v>
      </c>
      <c r="AY561" s="26">
        <v>5107.4193999999998</v>
      </c>
      <c r="AZ561" s="27">
        <v>10.192266999999999</v>
      </c>
      <c r="BA561" s="28">
        <v>520.56181000000004</v>
      </c>
      <c r="BB561" s="29">
        <v>3</v>
      </c>
      <c r="BC561" s="29">
        <v>23</v>
      </c>
      <c r="BD561" s="29">
        <v>9395</v>
      </c>
      <c r="BE561" s="29">
        <v>68547.676000000007</v>
      </c>
      <c r="BF561" s="29">
        <v>6.1541511</v>
      </c>
      <c r="BG561" s="29">
        <v>4218.5276000000003</v>
      </c>
    </row>
    <row r="562" spans="1:59" s="30" customFormat="1" x14ac:dyDescent="0.35">
      <c r="A562" s="12">
        <v>2016</v>
      </c>
      <c r="B562" s="12" t="s">
        <v>685</v>
      </c>
      <c r="C562" s="13" t="s">
        <v>686</v>
      </c>
      <c r="D562" s="14" t="s">
        <v>696</v>
      </c>
      <c r="E562" s="15">
        <v>44464.064265933273</v>
      </c>
      <c r="F562" s="15">
        <v>93043.5</v>
      </c>
      <c r="G562" s="12">
        <v>6.6</v>
      </c>
      <c r="H562" s="16">
        <v>2092555</v>
      </c>
      <c r="I562" s="17">
        <f t="shared" si="40"/>
        <v>1</v>
      </c>
      <c r="J562" s="17">
        <v>0</v>
      </c>
      <c r="K562" s="17">
        <v>40.39</v>
      </c>
      <c r="L562" s="17">
        <v>1.702</v>
      </c>
      <c r="M562" s="17">
        <v>2.52</v>
      </c>
      <c r="N562" s="17">
        <v>42.43</v>
      </c>
      <c r="O562" s="17">
        <v>0</v>
      </c>
      <c r="P562" s="18">
        <v>4134</v>
      </c>
      <c r="Q562" s="18">
        <v>1067</v>
      </c>
      <c r="R562" s="17">
        <v>23193276</v>
      </c>
      <c r="S562" s="17">
        <v>7493</v>
      </c>
      <c r="T562" s="17">
        <v>35498</v>
      </c>
      <c r="U562" s="18" t="s">
        <v>62</v>
      </c>
      <c r="V562" s="18" t="s">
        <v>62</v>
      </c>
      <c r="W562" s="18">
        <v>11.32</v>
      </c>
      <c r="X562" s="18" t="s">
        <v>62</v>
      </c>
      <c r="Y562" s="18" t="s">
        <v>62</v>
      </c>
      <c r="Z562" s="18"/>
      <c r="AA562" s="19">
        <v>2.2143440282408582</v>
      </c>
      <c r="AB562" s="19">
        <v>11.32</v>
      </c>
      <c r="AC562" s="19">
        <v>3.2924726584307722</v>
      </c>
      <c r="AD562" s="19">
        <v>0.65636700530415037</v>
      </c>
      <c r="AE562" s="20">
        <f t="shared" si="41"/>
        <v>0.11404265935174299</v>
      </c>
      <c r="AF562" s="20">
        <f t="shared" si="42"/>
        <v>1.0871241108544151E-3</v>
      </c>
      <c r="AG562" s="20">
        <f t="shared" si="43"/>
        <v>0.88486880003973978</v>
      </c>
      <c r="AH562" s="20">
        <f t="shared" si="44"/>
        <v>1.4164976628167017E-6</v>
      </c>
      <c r="AI562" s="20">
        <f t="shared" si="44"/>
        <v>0</v>
      </c>
      <c r="AJ562" s="21">
        <v>21093700</v>
      </c>
      <c r="AK562" s="21">
        <v>201078</v>
      </c>
      <c r="AL562" s="21">
        <v>163668202</v>
      </c>
      <c r="AM562" s="21">
        <v>0</v>
      </c>
      <c r="AN562" s="21">
        <v>262</v>
      </c>
      <c r="AO562" s="21">
        <v>0</v>
      </c>
      <c r="AP562" s="22">
        <v>3</v>
      </c>
      <c r="AQ562" s="22">
        <v>29</v>
      </c>
      <c r="AR562" s="23">
        <v>876921</v>
      </c>
      <c r="AS562" s="23">
        <v>631.23427000000004</v>
      </c>
      <c r="AT562" s="24">
        <v>12.033645</v>
      </c>
      <c r="AU562" s="25">
        <v>75.960491000000005</v>
      </c>
      <c r="AV562" s="26">
        <v>3</v>
      </c>
      <c r="AW562" s="26">
        <v>26</v>
      </c>
      <c r="AX562" s="26">
        <v>141723</v>
      </c>
      <c r="AY562" s="26">
        <v>5177.8680999999997</v>
      </c>
      <c r="AZ562" s="27">
        <v>9.7474232000000001</v>
      </c>
      <c r="BA562" s="28">
        <v>504.70872000000003</v>
      </c>
      <c r="BB562" s="29">
        <v>3</v>
      </c>
      <c r="BC562" s="29">
        <v>23</v>
      </c>
      <c r="BD562" s="29">
        <v>9325</v>
      </c>
      <c r="BE562" s="29">
        <v>67838.785000000003</v>
      </c>
      <c r="BF562" s="29">
        <v>5.8391128999999999</v>
      </c>
      <c r="BG562" s="29">
        <v>3961.1831999999999</v>
      </c>
    </row>
    <row r="563" spans="1:59" s="30" customFormat="1" x14ac:dyDescent="0.35">
      <c r="A563" s="12">
        <v>2014</v>
      </c>
      <c r="B563" s="12" t="s">
        <v>685</v>
      </c>
      <c r="C563" s="13" t="s">
        <v>686</v>
      </c>
      <c r="D563" s="14" t="s">
        <v>697</v>
      </c>
      <c r="E563" s="15">
        <v>44311.312215462749</v>
      </c>
      <c r="F563" s="15">
        <v>92621.1</v>
      </c>
      <c r="G563" s="12">
        <v>6.7</v>
      </c>
      <c r="H563" s="16">
        <v>2090236</v>
      </c>
      <c r="I563" s="17">
        <f t="shared" si="40"/>
        <v>1</v>
      </c>
      <c r="J563" s="17">
        <v>0</v>
      </c>
      <c r="K563" s="17">
        <v>45.67</v>
      </c>
      <c r="L563" s="17">
        <v>3.117</v>
      </c>
      <c r="M563" s="17">
        <v>4.37</v>
      </c>
      <c r="N563" s="17">
        <v>46.16</v>
      </c>
      <c r="O563" s="17">
        <v>0</v>
      </c>
      <c r="P563" s="18">
        <v>4293</v>
      </c>
      <c r="Q563" s="18">
        <v>987</v>
      </c>
      <c r="R563" s="17">
        <v>24712461</v>
      </c>
      <c r="S563" s="17">
        <v>10942</v>
      </c>
      <c r="T563" s="17">
        <v>41658</v>
      </c>
      <c r="U563" s="18" t="s">
        <v>62</v>
      </c>
      <c r="V563" s="18">
        <v>3.78</v>
      </c>
      <c r="W563" s="18" t="s">
        <v>62</v>
      </c>
      <c r="X563" s="18">
        <v>4.7699999999999996</v>
      </c>
      <c r="Y563" s="18"/>
      <c r="Z563" s="18"/>
      <c r="AA563" s="19">
        <v>3.78</v>
      </c>
      <c r="AB563" s="19">
        <v>20.48845299552563</v>
      </c>
      <c r="AC563" s="19">
        <v>4.7699999999999996</v>
      </c>
      <c r="AD563" s="19">
        <v>0.68548682032632846</v>
      </c>
      <c r="AE563" s="20">
        <f t="shared" si="41"/>
        <v>0.13557604243576871</v>
      </c>
      <c r="AF563" s="20">
        <f t="shared" si="42"/>
        <v>1.405550553389299E-3</v>
      </c>
      <c r="AG563" s="20">
        <f t="shared" si="43"/>
        <v>0.86301746246630362</v>
      </c>
      <c r="AH563" s="20">
        <f t="shared" si="44"/>
        <v>9.4454453834759787E-7</v>
      </c>
      <c r="AI563" s="20">
        <f t="shared" si="44"/>
        <v>0</v>
      </c>
      <c r="AJ563" s="21">
        <v>23826958</v>
      </c>
      <c r="AK563" s="21">
        <v>247020</v>
      </c>
      <c r="AL563" s="21">
        <v>151671936</v>
      </c>
      <c r="AM563" s="21">
        <v>0</v>
      </c>
      <c r="AN563" s="21">
        <v>166</v>
      </c>
      <c r="AO563" s="21">
        <v>0</v>
      </c>
      <c r="AP563" s="22">
        <v>3</v>
      </c>
      <c r="AQ563" s="22">
        <v>25</v>
      </c>
      <c r="AR563" s="23">
        <v>869875</v>
      </c>
      <c r="AS563" s="23">
        <v>633.42147</v>
      </c>
      <c r="AT563" s="24">
        <v>12.281269</v>
      </c>
      <c r="AU563" s="25">
        <v>77.792192</v>
      </c>
      <c r="AV563" s="26">
        <v>3</v>
      </c>
      <c r="AW563" s="26">
        <v>26</v>
      </c>
      <c r="AX563" s="26">
        <v>139873</v>
      </c>
      <c r="AY563" s="26">
        <v>5347.9192000000003</v>
      </c>
      <c r="AZ563" s="27">
        <v>10.270296999999999</v>
      </c>
      <c r="BA563" s="28">
        <v>549.24716999999998</v>
      </c>
      <c r="BB563" s="29">
        <v>3</v>
      </c>
      <c r="BC563" s="29">
        <v>22</v>
      </c>
      <c r="BD563" s="29">
        <v>9112</v>
      </c>
      <c r="BE563" s="29">
        <v>68836.862999999998</v>
      </c>
      <c r="BF563" s="29">
        <v>6.6108561999999997</v>
      </c>
      <c r="BG563" s="29">
        <v>4550.7060000000001</v>
      </c>
    </row>
    <row r="564" spans="1:59" s="30" customFormat="1" x14ac:dyDescent="0.35">
      <c r="A564" s="17">
        <v>2009</v>
      </c>
      <c r="B564" s="32" t="s">
        <v>685</v>
      </c>
      <c r="C564" s="13" t="s">
        <v>686</v>
      </c>
      <c r="D564" s="14" t="s">
        <v>698</v>
      </c>
      <c r="E564" s="15">
        <v>44594.025339723747</v>
      </c>
      <c r="F564" s="15">
        <v>90829.2</v>
      </c>
      <c r="G564" s="17">
        <v>7.5</v>
      </c>
      <c r="H564" s="16">
        <v>2036802</v>
      </c>
      <c r="I564" s="17">
        <f t="shared" si="40"/>
        <v>1</v>
      </c>
      <c r="J564" s="17">
        <v>0</v>
      </c>
      <c r="K564" s="17">
        <v>43.33</v>
      </c>
      <c r="L564" s="17">
        <v>2.141</v>
      </c>
      <c r="M564" s="17">
        <v>3.94</v>
      </c>
      <c r="N564" s="17">
        <v>45.86</v>
      </c>
      <c r="O564" s="17">
        <v>0</v>
      </c>
      <c r="P564" s="18">
        <v>4468</v>
      </c>
      <c r="Q564" s="18">
        <v>953</v>
      </c>
      <c r="R564" s="17">
        <v>33502278</v>
      </c>
      <c r="S564" s="17">
        <v>17506</v>
      </c>
      <c r="T564" s="17">
        <v>61165</v>
      </c>
      <c r="U564" s="18" t="s">
        <v>62</v>
      </c>
      <c r="V564" s="18" t="s">
        <v>62</v>
      </c>
      <c r="W564" s="18">
        <v>15.26</v>
      </c>
      <c r="X564" s="18" t="s">
        <v>62</v>
      </c>
      <c r="Y564" s="18" t="s">
        <v>62</v>
      </c>
      <c r="Z564" s="18"/>
      <c r="AA564" s="19">
        <v>2.2743975091886082</v>
      </c>
      <c r="AB564" s="19">
        <v>15.26</v>
      </c>
      <c r="AC564" s="19">
        <v>4.5973007921271787</v>
      </c>
      <c r="AD564" s="19">
        <v>0.68314474405108627</v>
      </c>
      <c r="AE564" s="20">
        <f t="shared" si="41"/>
        <v>0.18969280906824165</v>
      </c>
      <c r="AF564" s="20">
        <f t="shared" si="42"/>
        <v>9.8042751004807525E-4</v>
      </c>
      <c r="AG564" s="20">
        <f t="shared" si="43"/>
        <v>0.80932676342171028</v>
      </c>
      <c r="AH564" s="20">
        <f t="shared" si="44"/>
        <v>0</v>
      </c>
      <c r="AI564" s="20">
        <f t="shared" si="44"/>
        <v>0</v>
      </c>
      <c r="AJ564" s="21">
        <v>33025048</v>
      </c>
      <c r="AK564" s="21">
        <v>170690</v>
      </c>
      <c r="AL564" s="21">
        <v>140901784</v>
      </c>
      <c r="AM564" s="21">
        <v>0</v>
      </c>
      <c r="AN564" s="21">
        <v>0</v>
      </c>
      <c r="AO564" s="21">
        <v>0</v>
      </c>
      <c r="AP564" s="23">
        <v>3</v>
      </c>
      <c r="AQ564" s="23">
        <v>31</v>
      </c>
      <c r="AR564" s="23">
        <v>844865</v>
      </c>
      <c r="AS564" s="23">
        <v>642</v>
      </c>
      <c r="AT564" s="24">
        <v>10.02</v>
      </c>
      <c r="AU564" s="31">
        <v>64.3</v>
      </c>
      <c r="AV564" s="26">
        <v>3</v>
      </c>
      <c r="AW564" s="26">
        <v>32</v>
      </c>
      <c r="AX564" s="26">
        <v>135702</v>
      </c>
      <c r="AY564" s="26">
        <v>5364</v>
      </c>
      <c r="AZ564" s="27">
        <v>8.4</v>
      </c>
      <c r="BA564" s="28">
        <v>450.45</v>
      </c>
      <c r="BB564" s="29">
        <v>3</v>
      </c>
      <c r="BC564" s="29">
        <v>24</v>
      </c>
      <c r="BD564" s="29">
        <v>6837</v>
      </c>
      <c r="BE564" s="29">
        <v>78119</v>
      </c>
      <c r="BF564" s="29">
        <v>5.72</v>
      </c>
      <c r="BG564" s="29">
        <v>4467.17</v>
      </c>
    </row>
    <row r="565" spans="1:59" s="30" customFormat="1" x14ac:dyDescent="0.35">
      <c r="A565" s="12">
        <v>2012</v>
      </c>
      <c r="B565" s="12" t="s">
        <v>685</v>
      </c>
      <c r="C565" s="13" t="s">
        <v>686</v>
      </c>
      <c r="D565" s="14" t="s">
        <v>699</v>
      </c>
      <c r="E565" s="15">
        <v>43474.516397113592</v>
      </c>
      <c r="F565" s="15">
        <v>90762.4</v>
      </c>
      <c r="G565" s="12">
        <v>7.1</v>
      </c>
      <c r="H565" s="16">
        <v>2087715</v>
      </c>
      <c r="I565" s="17">
        <f t="shared" si="40"/>
        <v>1</v>
      </c>
      <c r="J565" s="17">
        <v>0</v>
      </c>
      <c r="K565" s="17">
        <v>45.77</v>
      </c>
      <c r="L565" s="17">
        <v>3.58</v>
      </c>
      <c r="M565" s="17">
        <v>2.75</v>
      </c>
      <c r="N565" s="17">
        <v>54.99</v>
      </c>
      <c r="O565" s="17">
        <v>0</v>
      </c>
      <c r="P565" s="18">
        <v>4112</v>
      </c>
      <c r="Q565" s="18">
        <v>1154</v>
      </c>
      <c r="R565" s="17">
        <v>29162551</v>
      </c>
      <c r="S565" s="17">
        <v>15023</v>
      </c>
      <c r="T565" s="17">
        <v>55454</v>
      </c>
      <c r="U565" s="18">
        <v>2.48</v>
      </c>
      <c r="V565" s="18">
        <v>2.1800000000000002</v>
      </c>
      <c r="W565" s="18">
        <v>25.77</v>
      </c>
      <c r="X565" s="18">
        <v>3.35</v>
      </c>
      <c r="Y565" s="18"/>
      <c r="Z565" s="18">
        <v>2.48</v>
      </c>
      <c r="AA565" s="19">
        <v>2.1800000000000002</v>
      </c>
      <c r="AB565" s="19">
        <v>25.77</v>
      </c>
      <c r="AC565" s="19">
        <v>3.35</v>
      </c>
      <c r="AD565" s="19">
        <v>0.75442193202762442</v>
      </c>
      <c r="AE565" s="20">
        <f t="shared" si="41"/>
        <v>0.16586876074420845</v>
      </c>
      <c r="AF565" s="20">
        <f t="shared" si="42"/>
        <v>1.0063487020230701E-3</v>
      </c>
      <c r="AG565" s="20">
        <f t="shared" si="43"/>
        <v>0.83312489055376848</v>
      </c>
      <c r="AH565" s="20">
        <f t="shared" si="44"/>
        <v>0</v>
      </c>
      <c r="AI565" s="20">
        <f t="shared" si="44"/>
        <v>0</v>
      </c>
      <c r="AJ565" s="21">
        <v>28904896</v>
      </c>
      <c r="AK565" s="21">
        <v>175370</v>
      </c>
      <c r="AL565" s="21">
        <v>145183386</v>
      </c>
      <c r="AM565" s="21">
        <v>0</v>
      </c>
      <c r="AN565" s="21">
        <v>0</v>
      </c>
      <c r="AO565" s="21">
        <v>0</v>
      </c>
      <c r="AP565" s="22">
        <v>3</v>
      </c>
      <c r="AQ565" s="22">
        <v>26</v>
      </c>
      <c r="AR565" s="23">
        <v>859281</v>
      </c>
      <c r="AS565" s="23">
        <v>655.95732999999996</v>
      </c>
      <c r="AT565" s="24">
        <v>11.374992000000001</v>
      </c>
      <c r="AU565" s="25">
        <v>74.615094999999997</v>
      </c>
      <c r="AV565" s="26">
        <v>3</v>
      </c>
      <c r="AW565" s="26">
        <v>26</v>
      </c>
      <c r="AX565" s="26">
        <v>137413</v>
      </c>
      <c r="AY565" s="26">
        <v>5558.3854000000001</v>
      </c>
      <c r="AZ565" s="27">
        <v>9.3245564999999999</v>
      </c>
      <c r="BA565" s="28">
        <v>518.29479000000003</v>
      </c>
      <c r="BB565" s="29">
        <v>3</v>
      </c>
      <c r="BC565" s="29">
        <v>21</v>
      </c>
      <c r="BD565" s="29">
        <v>8238</v>
      </c>
      <c r="BE565" s="29">
        <v>73331.057000000001</v>
      </c>
      <c r="BF565" s="29">
        <v>5.8306243999999996</v>
      </c>
      <c r="BG565" s="29">
        <v>4275.6584999999995</v>
      </c>
    </row>
    <row r="566" spans="1:59" s="30" customFormat="1" x14ac:dyDescent="0.35">
      <c r="A566" s="12">
        <v>2010</v>
      </c>
      <c r="B566" s="12" t="s">
        <v>685</v>
      </c>
      <c r="C566" s="13" t="s">
        <v>686</v>
      </c>
      <c r="D566" s="14" t="s">
        <v>700</v>
      </c>
      <c r="E566" s="15">
        <v>43940.901301647667</v>
      </c>
      <c r="F566" s="15">
        <v>90721</v>
      </c>
      <c r="G566" s="12">
        <v>8.1</v>
      </c>
      <c r="H566" s="16">
        <v>2064614</v>
      </c>
      <c r="I566" s="17">
        <f t="shared" si="40"/>
        <v>1</v>
      </c>
      <c r="J566" s="17">
        <v>0</v>
      </c>
      <c r="K566" s="17">
        <v>44.27</v>
      </c>
      <c r="L566" s="17">
        <v>2.7050000000000001</v>
      </c>
      <c r="M566" s="17">
        <v>4.37</v>
      </c>
      <c r="N566" s="17">
        <v>49.29</v>
      </c>
      <c r="O566" s="17">
        <v>0</v>
      </c>
      <c r="P566" s="18">
        <v>4597</v>
      </c>
      <c r="Q566" s="18">
        <v>1043</v>
      </c>
      <c r="R566" s="17">
        <v>29378703</v>
      </c>
      <c r="S566" s="17">
        <v>15032</v>
      </c>
      <c r="T566" s="17">
        <v>55818</v>
      </c>
      <c r="U566" s="18" t="s">
        <v>62</v>
      </c>
      <c r="V566" s="18" t="s">
        <v>62</v>
      </c>
      <c r="W566" s="18" t="s">
        <v>62</v>
      </c>
      <c r="X566" s="18" t="s">
        <v>62</v>
      </c>
      <c r="Y566" s="18" t="s">
        <v>62</v>
      </c>
      <c r="Z566" s="18"/>
      <c r="AA566" s="19">
        <v>2.2935982820086371</v>
      </c>
      <c r="AB566" s="19">
        <v>17.815786882646659</v>
      </c>
      <c r="AC566" s="19">
        <v>4.9924248044436963</v>
      </c>
      <c r="AD566" s="19">
        <v>0.70992248279802228</v>
      </c>
      <c r="AE566" s="20">
        <f t="shared" si="41"/>
        <v>0.16963485887053648</v>
      </c>
      <c r="AF566" s="20">
        <f t="shared" si="42"/>
        <v>1.0789401893632456E-3</v>
      </c>
      <c r="AG566" s="20">
        <f t="shared" si="43"/>
        <v>0.8292862009401003</v>
      </c>
      <c r="AH566" s="20">
        <f t="shared" si="44"/>
        <v>0</v>
      </c>
      <c r="AI566" s="20">
        <f t="shared" si="44"/>
        <v>0</v>
      </c>
      <c r="AJ566" s="21">
        <v>29072530</v>
      </c>
      <c r="AK566" s="21">
        <v>184912</v>
      </c>
      <c r="AL566" s="21">
        <v>142125552</v>
      </c>
      <c r="AM566" s="21">
        <v>0</v>
      </c>
      <c r="AN566" s="21">
        <v>0</v>
      </c>
      <c r="AO566" s="21">
        <v>0</v>
      </c>
      <c r="AP566" s="22">
        <v>3</v>
      </c>
      <c r="AQ566" s="22">
        <v>31</v>
      </c>
      <c r="AR566" s="23">
        <v>853811</v>
      </c>
      <c r="AS566" s="23">
        <v>659</v>
      </c>
      <c r="AT566" s="24">
        <v>10.52</v>
      </c>
      <c r="AU566" s="31">
        <v>69.349999999999994</v>
      </c>
      <c r="AV566" s="26">
        <v>3</v>
      </c>
      <c r="AW566" s="26">
        <v>32</v>
      </c>
      <c r="AX566" s="26">
        <v>135580</v>
      </c>
      <c r="AY566" s="26">
        <v>5541</v>
      </c>
      <c r="AZ566" s="27">
        <v>8.57</v>
      </c>
      <c r="BA566" s="28">
        <v>474.87</v>
      </c>
      <c r="BB566" s="29">
        <v>3</v>
      </c>
      <c r="BC566" s="29">
        <v>25</v>
      </c>
      <c r="BD566" s="29">
        <v>7259</v>
      </c>
      <c r="BE566" s="29">
        <v>76458</v>
      </c>
      <c r="BF566" s="29">
        <v>6.01</v>
      </c>
      <c r="BG566" s="29">
        <v>4593.3999999999996</v>
      </c>
    </row>
    <row r="567" spans="1:59" s="30" customFormat="1" x14ac:dyDescent="0.35">
      <c r="A567" s="12">
        <v>2011</v>
      </c>
      <c r="B567" s="12" t="s">
        <v>685</v>
      </c>
      <c r="C567" s="13" t="s">
        <v>686</v>
      </c>
      <c r="D567" s="14" t="s">
        <v>701</v>
      </c>
      <c r="E567" s="15">
        <v>43519.967011213019</v>
      </c>
      <c r="F567" s="15">
        <v>90552.3</v>
      </c>
      <c r="G567" s="12">
        <v>7.5</v>
      </c>
      <c r="H567" s="16">
        <v>2080707</v>
      </c>
      <c r="I567" s="17">
        <f t="shared" si="40"/>
        <v>1</v>
      </c>
      <c r="J567" s="17">
        <v>0</v>
      </c>
      <c r="K567" s="17">
        <v>45.02</v>
      </c>
      <c r="L567" s="17">
        <v>3.4670000000000001</v>
      </c>
      <c r="M567" s="17">
        <v>4</v>
      </c>
      <c r="N567" s="17">
        <v>55.64</v>
      </c>
      <c r="O567" s="17">
        <v>0</v>
      </c>
      <c r="P567" s="18">
        <v>4652</v>
      </c>
      <c r="Q567" s="18">
        <v>1223</v>
      </c>
      <c r="R567" s="17">
        <v>31164190</v>
      </c>
      <c r="S567" s="17">
        <v>16167</v>
      </c>
      <c r="T567" s="17">
        <v>57192</v>
      </c>
      <c r="U567" s="18">
        <v>2.66</v>
      </c>
      <c r="V567" s="18">
        <v>2.0499999999999998</v>
      </c>
      <c r="W567" s="18" t="s">
        <v>62</v>
      </c>
      <c r="X567" s="18">
        <v>4.84</v>
      </c>
      <c r="Y567" s="18"/>
      <c r="Z567" s="18">
        <v>2.66</v>
      </c>
      <c r="AA567" s="19">
        <v>2.0499999999999998</v>
      </c>
      <c r="AB567" s="19">
        <v>22.758921780738341</v>
      </c>
      <c r="AC567" s="19">
        <v>4.84</v>
      </c>
      <c r="AD567" s="19">
        <v>0.75949643062398253</v>
      </c>
      <c r="AE567" s="20">
        <f t="shared" si="41"/>
        <v>0.1764885079325843</v>
      </c>
      <c r="AF567" s="20">
        <f t="shared" si="42"/>
        <v>8.1880582431135792E-4</v>
      </c>
      <c r="AG567" s="20">
        <f t="shared" si="43"/>
        <v>0.82269268624310432</v>
      </c>
      <c r="AH567" s="20">
        <f t="shared" si="44"/>
        <v>0</v>
      </c>
      <c r="AI567" s="20">
        <f t="shared" si="44"/>
        <v>0</v>
      </c>
      <c r="AJ567" s="21">
        <v>30992610</v>
      </c>
      <c r="AK567" s="21">
        <v>143788</v>
      </c>
      <c r="AL567" s="21">
        <v>144470560</v>
      </c>
      <c r="AM567" s="21">
        <v>0</v>
      </c>
      <c r="AN567" s="21">
        <v>0</v>
      </c>
      <c r="AO567" s="21">
        <v>0</v>
      </c>
      <c r="AP567" s="22">
        <v>3</v>
      </c>
      <c r="AQ567" s="22">
        <v>31</v>
      </c>
      <c r="AR567" s="23">
        <v>856128</v>
      </c>
      <c r="AS567" s="23">
        <v>669</v>
      </c>
      <c r="AT567" s="24">
        <v>11</v>
      </c>
      <c r="AU567" s="25">
        <v>73.569999999999993</v>
      </c>
      <c r="AV567" s="26">
        <v>3</v>
      </c>
      <c r="AW567" s="26">
        <v>32</v>
      </c>
      <c r="AX567" s="26">
        <v>136678</v>
      </c>
      <c r="AY567" s="26">
        <v>5644</v>
      </c>
      <c r="AZ567" s="27">
        <v>9.07</v>
      </c>
      <c r="BA567" s="28">
        <v>512.17999999999995</v>
      </c>
      <c r="BB567" s="29">
        <v>3</v>
      </c>
      <c r="BC567" s="29">
        <v>24</v>
      </c>
      <c r="BD567" s="29">
        <v>7603</v>
      </c>
      <c r="BE567" s="29">
        <v>75741</v>
      </c>
      <c r="BF567" s="29">
        <v>6.06</v>
      </c>
      <c r="BG567" s="29">
        <v>4591.04</v>
      </c>
    </row>
    <row r="568" spans="1:59" s="30" customFormat="1" x14ac:dyDescent="0.35">
      <c r="A568" s="12">
        <v>2013</v>
      </c>
      <c r="B568" s="12" t="s">
        <v>685</v>
      </c>
      <c r="C568" s="13" t="s">
        <v>686</v>
      </c>
      <c r="D568" s="14" t="s">
        <v>702</v>
      </c>
      <c r="E568" s="15">
        <v>43053.602461352624</v>
      </c>
      <c r="F568" s="15">
        <v>90104</v>
      </c>
      <c r="G568" s="12">
        <v>6.9</v>
      </c>
      <c r="H568" s="16">
        <v>2092833</v>
      </c>
      <c r="I568" s="17">
        <f t="shared" si="40"/>
        <v>1</v>
      </c>
      <c r="J568" s="17">
        <v>0</v>
      </c>
      <c r="K568" s="17">
        <v>45.02</v>
      </c>
      <c r="L568" s="17">
        <v>3.4830000000000001</v>
      </c>
      <c r="M568" s="17">
        <v>3.73</v>
      </c>
      <c r="N568" s="17">
        <v>51.99</v>
      </c>
      <c r="O568" s="17">
        <v>0</v>
      </c>
      <c r="P568" s="18">
        <v>4793</v>
      </c>
      <c r="Q568" s="18">
        <v>1036</v>
      </c>
      <c r="R568" s="17">
        <v>28534704</v>
      </c>
      <c r="S568" s="17">
        <v>16088</v>
      </c>
      <c r="T568" s="17">
        <v>53570</v>
      </c>
      <c r="U568" s="18" t="s">
        <v>62</v>
      </c>
      <c r="V568" s="18">
        <v>2.31</v>
      </c>
      <c r="W568" s="18">
        <v>24.42</v>
      </c>
      <c r="X568" s="18">
        <v>4.2300000000000004</v>
      </c>
      <c r="Y568" s="18"/>
      <c r="Z568" s="18"/>
      <c r="AA568" s="19">
        <v>2.31</v>
      </c>
      <c r="AB568" s="19">
        <v>24.42</v>
      </c>
      <c r="AC568" s="19">
        <v>4.2300000000000004</v>
      </c>
      <c r="AD568" s="19">
        <v>0.73100116927520231</v>
      </c>
      <c r="AE568" s="20">
        <f t="shared" si="41"/>
        <v>0.16291479181800331</v>
      </c>
      <c r="AF568" s="20">
        <f t="shared" si="42"/>
        <v>1.2605712549292568E-3</v>
      </c>
      <c r="AG568" s="20">
        <f t="shared" si="43"/>
        <v>0.83582462939186275</v>
      </c>
      <c r="AH568" s="20">
        <f t="shared" si="44"/>
        <v>7.5352047626463566E-9</v>
      </c>
      <c r="AI568" s="20">
        <f t="shared" si="44"/>
        <v>0</v>
      </c>
      <c r="AJ568" s="21">
        <v>28539042</v>
      </c>
      <c r="AK568" s="21">
        <v>220824</v>
      </c>
      <c r="AL568" s="21">
        <v>146417854</v>
      </c>
      <c r="AM568" s="21">
        <v>0</v>
      </c>
      <c r="AN568" s="21">
        <v>1.32</v>
      </c>
      <c r="AO568" s="21">
        <v>0</v>
      </c>
      <c r="AP568" s="22">
        <v>3</v>
      </c>
      <c r="AQ568" s="22">
        <v>26</v>
      </c>
      <c r="AR568" s="23">
        <v>865195</v>
      </c>
      <c r="AS568" s="23">
        <v>655.34234000000004</v>
      </c>
      <c r="AT568" s="24">
        <v>11.683088</v>
      </c>
      <c r="AU568" s="25">
        <v>76.564222999999998</v>
      </c>
      <c r="AV568" s="26">
        <v>3</v>
      </c>
      <c r="AW568" s="26">
        <v>26</v>
      </c>
      <c r="AX568" s="26">
        <v>138801</v>
      </c>
      <c r="AY568" s="26">
        <v>5392.9504999999999</v>
      </c>
      <c r="AZ568" s="27">
        <v>9.7407588000000001</v>
      </c>
      <c r="BA568" s="28">
        <v>525.3143</v>
      </c>
      <c r="BB568" s="29">
        <v>3</v>
      </c>
      <c r="BC568" s="29">
        <v>22</v>
      </c>
      <c r="BD568" s="29">
        <v>8676</v>
      </c>
      <c r="BE568" s="29">
        <v>69910.058000000005</v>
      </c>
      <c r="BF568" s="29">
        <v>6.3556834999999996</v>
      </c>
      <c r="BG568" s="29">
        <v>4443.2620999999999</v>
      </c>
    </row>
    <row r="569" spans="1:59" s="30" customFormat="1" x14ac:dyDescent="0.35">
      <c r="A569" s="17">
        <v>2007</v>
      </c>
      <c r="B569" s="32" t="s">
        <v>685</v>
      </c>
      <c r="C569" s="13" t="s">
        <v>686</v>
      </c>
      <c r="D569" s="14" t="s">
        <v>703</v>
      </c>
      <c r="E569" s="15">
        <v>44919.173697407627</v>
      </c>
      <c r="F569" s="15">
        <v>89392.3</v>
      </c>
      <c r="G569" s="17">
        <v>3.8</v>
      </c>
      <c r="H569" s="16">
        <v>1990070</v>
      </c>
      <c r="I569" s="17">
        <f t="shared" si="40"/>
        <v>1</v>
      </c>
      <c r="J569" s="17">
        <v>0</v>
      </c>
      <c r="K569" s="17" t="s">
        <v>62</v>
      </c>
      <c r="L569" s="17">
        <v>2.286</v>
      </c>
      <c r="M569" s="17">
        <v>6.97</v>
      </c>
      <c r="N569" s="17">
        <v>32.78</v>
      </c>
      <c r="O569" s="17">
        <v>0</v>
      </c>
      <c r="P569" s="18">
        <v>4529</v>
      </c>
      <c r="Q569" s="18">
        <v>995</v>
      </c>
      <c r="R569" s="17">
        <v>31954967</v>
      </c>
      <c r="S569" s="17">
        <v>24192</v>
      </c>
      <c r="T569" s="17">
        <v>65846</v>
      </c>
      <c r="U569" s="18" t="s">
        <v>62</v>
      </c>
      <c r="V569" s="18" t="s">
        <v>62</v>
      </c>
      <c r="W569" s="18">
        <v>18.97</v>
      </c>
      <c r="X569" s="18" t="s">
        <v>62</v>
      </c>
      <c r="Y569" s="18" t="s">
        <v>62</v>
      </c>
      <c r="Z569" s="18"/>
      <c r="AA569" s="19">
        <v>2.2465548173415608</v>
      </c>
      <c r="AB569" s="19">
        <v>18.97</v>
      </c>
      <c r="AC569" s="19">
        <v>7.3815467393807772</v>
      </c>
      <c r="AD569" s="19">
        <v>0.58103021845052572</v>
      </c>
      <c r="AE569" s="20">
        <f t="shared" si="41"/>
        <v>0.21587397684739729</v>
      </c>
      <c r="AF569" s="20">
        <f t="shared" si="42"/>
        <v>1.1139609618440337E-3</v>
      </c>
      <c r="AG569" s="20">
        <f t="shared" si="43"/>
        <v>0.7830120621907587</v>
      </c>
      <c r="AH569" s="20">
        <f t="shared" si="44"/>
        <v>0</v>
      </c>
      <c r="AI569" s="20">
        <f t="shared" si="44"/>
        <v>0</v>
      </c>
      <c r="AJ569" s="21">
        <v>31917524</v>
      </c>
      <c r="AK569" s="21">
        <v>164702</v>
      </c>
      <c r="AL569" s="21">
        <v>115770352</v>
      </c>
      <c r="AM569" s="21">
        <v>0</v>
      </c>
      <c r="AN569" s="21">
        <v>0</v>
      </c>
      <c r="AO569" s="21">
        <v>0</v>
      </c>
      <c r="AP569" s="23">
        <v>3</v>
      </c>
      <c r="AQ569" s="23">
        <v>32</v>
      </c>
      <c r="AR569" s="23">
        <v>831081</v>
      </c>
      <c r="AS569" s="23">
        <v>640</v>
      </c>
      <c r="AT569" s="24">
        <v>9.1193501919336697</v>
      </c>
      <c r="AU569" s="25">
        <v>58.41</v>
      </c>
      <c r="AV569" s="26">
        <v>3</v>
      </c>
      <c r="AW569" s="26">
        <v>32</v>
      </c>
      <c r="AX569" s="26">
        <v>132379</v>
      </c>
      <c r="AY569" s="26">
        <v>5623</v>
      </c>
      <c r="AZ569" s="27">
        <v>7.6648425838471299</v>
      </c>
      <c r="BA569" s="28">
        <v>430.96</v>
      </c>
      <c r="BB569" s="29">
        <v>3</v>
      </c>
      <c r="BC569" s="29">
        <v>24</v>
      </c>
      <c r="BD569" s="29">
        <v>5621</v>
      </c>
      <c r="BE569" s="29">
        <v>103013</v>
      </c>
      <c r="BF569" s="29">
        <v>5.5964673402683394</v>
      </c>
      <c r="BG569" s="29">
        <v>5765.08</v>
      </c>
    </row>
    <row r="570" spans="1:59" s="30" customFormat="1" x14ac:dyDescent="0.35">
      <c r="A570" s="17">
        <v>2008</v>
      </c>
      <c r="B570" s="32" t="s">
        <v>685</v>
      </c>
      <c r="C570" s="13" t="s">
        <v>686</v>
      </c>
      <c r="D570" s="14" t="s">
        <v>704</v>
      </c>
      <c r="E570" s="15">
        <v>44270.444261641191</v>
      </c>
      <c r="F570" s="15">
        <v>89012.9</v>
      </c>
      <c r="G570" s="17">
        <v>4.5</v>
      </c>
      <c r="H570" s="16">
        <v>2010662</v>
      </c>
      <c r="I570" s="17">
        <f t="shared" si="40"/>
        <v>1</v>
      </c>
      <c r="J570" s="17">
        <v>0</v>
      </c>
      <c r="K570" s="17">
        <v>40.69</v>
      </c>
      <c r="L570" s="17">
        <v>2.9830000000000001</v>
      </c>
      <c r="M570" s="17">
        <v>8.86</v>
      </c>
      <c r="N570" s="17">
        <v>45.88</v>
      </c>
      <c r="O570" s="17">
        <v>0</v>
      </c>
      <c r="P570" s="18">
        <v>4625</v>
      </c>
      <c r="Q570" s="18">
        <v>848</v>
      </c>
      <c r="R570" s="17">
        <v>30898791</v>
      </c>
      <c r="S570" s="17">
        <v>20177</v>
      </c>
      <c r="T570" s="17">
        <v>63891</v>
      </c>
      <c r="U570" s="18" t="s">
        <v>62</v>
      </c>
      <c r="V570" s="18" t="s">
        <v>62</v>
      </c>
      <c r="W570" s="18">
        <v>23.53</v>
      </c>
      <c r="X570" s="18" t="s">
        <v>62</v>
      </c>
      <c r="Y570" s="18" t="s">
        <v>62</v>
      </c>
      <c r="Z570" s="18"/>
      <c r="AA570" s="19">
        <v>2.2204719344600159</v>
      </c>
      <c r="AB570" s="19">
        <v>23.53</v>
      </c>
      <c r="AC570" s="19">
        <v>9.1182546074696553</v>
      </c>
      <c r="AD570" s="19">
        <v>0.68330088246943577</v>
      </c>
      <c r="AE570" s="20">
        <f t="shared" si="41"/>
        <v>0.18678061512291785</v>
      </c>
      <c r="AF570" s="20">
        <f t="shared" si="42"/>
        <v>1.2359146548436149E-3</v>
      </c>
      <c r="AG570" s="20">
        <f t="shared" si="43"/>
        <v>0.81198347022223849</v>
      </c>
      <c r="AH570" s="20">
        <f t="shared" si="44"/>
        <v>0</v>
      </c>
      <c r="AI570" s="20">
        <f t="shared" si="44"/>
        <v>0</v>
      </c>
      <c r="AJ570" s="21">
        <v>30795238</v>
      </c>
      <c r="AK570" s="21">
        <v>203770</v>
      </c>
      <c r="AL570" s="21">
        <v>133874836</v>
      </c>
      <c r="AM570" s="21">
        <v>0</v>
      </c>
      <c r="AN570" s="21">
        <v>0</v>
      </c>
      <c r="AO570" s="21">
        <v>0</v>
      </c>
      <c r="AP570" s="23">
        <v>3</v>
      </c>
      <c r="AQ570" s="23">
        <v>31</v>
      </c>
      <c r="AR570" s="23">
        <v>841329</v>
      </c>
      <c r="AS570" s="23">
        <v>632</v>
      </c>
      <c r="AT570" s="24">
        <v>10.009686963250681</v>
      </c>
      <c r="AU570" s="25">
        <v>63.24</v>
      </c>
      <c r="AV570" s="26">
        <v>3</v>
      </c>
      <c r="AW570" s="26">
        <v>32</v>
      </c>
      <c r="AX570" s="26">
        <v>133782</v>
      </c>
      <c r="AY570" s="26">
        <v>5499</v>
      </c>
      <c r="AZ570" s="27">
        <v>8.6682636008430283</v>
      </c>
      <c r="BA570" s="28">
        <v>476.68</v>
      </c>
      <c r="BB570" s="29">
        <v>3</v>
      </c>
      <c r="BC570" s="29">
        <v>24</v>
      </c>
      <c r="BD570" s="29">
        <v>6456</v>
      </c>
      <c r="BE570" s="29">
        <v>88175</v>
      </c>
      <c r="BF570" s="29">
        <v>6.3839307542021873</v>
      </c>
      <c r="BG570" s="29">
        <v>5629.02</v>
      </c>
    </row>
    <row r="571" spans="1:59" s="30" customFormat="1" x14ac:dyDescent="0.35">
      <c r="A571" s="12">
        <v>2019</v>
      </c>
      <c r="B571" s="12" t="s">
        <v>705</v>
      </c>
      <c r="C571" s="13" t="s">
        <v>706</v>
      </c>
      <c r="D571" s="14" t="s">
        <v>707</v>
      </c>
      <c r="E571" s="15">
        <v>62831.560841047882</v>
      </c>
      <c r="F571" s="15">
        <v>88945.3</v>
      </c>
      <c r="G571" s="12" t="s">
        <v>62</v>
      </c>
      <c r="H571" s="16">
        <v>1415615</v>
      </c>
      <c r="I571" s="17">
        <f t="shared" si="40"/>
        <v>1</v>
      </c>
      <c r="J571" s="17">
        <v>0</v>
      </c>
      <c r="K571" s="17">
        <v>38.520000000000003</v>
      </c>
      <c r="L571" s="17">
        <v>2.4489999999999998</v>
      </c>
      <c r="M571" s="17">
        <v>2.56</v>
      </c>
      <c r="N571" s="17">
        <v>35.590000000000003</v>
      </c>
      <c r="O571" s="17">
        <v>0</v>
      </c>
      <c r="P571" s="18">
        <v>0</v>
      </c>
      <c r="Q571" s="18">
        <v>5127</v>
      </c>
      <c r="R571" s="17">
        <v>7337044</v>
      </c>
      <c r="S571" s="17">
        <v>17733</v>
      </c>
      <c r="T571" s="17">
        <v>16926</v>
      </c>
      <c r="U571" s="18" t="s">
        <v>62</v>
      </c>
      <c r="V571" s="18" t="s">
        <v>62</v>
      </c>
      <c r="W571" s="18">
        <v>15.83</v>
      </c>
      <c r="X571" s="18" t="s">
        <v>62</v>
      </c>
      <c r="Y571" s="18"/>
      <c r="Z571" s="18"/>
      <c r="AA571" s="19">
        <v>2.176146746141439</v>
      </c>
      <c r="AB571" s="19">
        <v>15.83</v>
      </c>
      <c r="AC571" s="19">
        <v>3.3292283805067271</v>
      </c>
      <c r="AD571" s="19">
        <v>0.60296766622862785</v>
      </c>
      <c r="AE571" s="20">
        <f t="shared" si="41"/>
        <v>5.8911410828364409E-2</v>
      </c>
      <c r="AF571" s="20">
        <f t="shared" si="42"/>
        <v>0.94108637026134245</v>
      </c>
      <c r="AG571" s="20">
        <f t="shared" si="43"/>
        <v>0</v>
      </c>
      <c r="AH571" s="20">
        <f t="shared" si="44"/>
        <v>0</v>
      </c>
      <c r="AI571" s="20">
        <f t="shared" si="44"/>
        <v>2.2189102931550316E-6</v>
      </c>
      <c r="AJ571" s="21">
        <v>1433684</v>
      </c>
      <c r="AK571" s="21">
        <v>22902532</v>
      </c>
      <c r="AL571" s="21">
        <v>0</v>
      </c>
      <c r="AM571" s="21">
        <v>0</v>
      </c>
      <c r="AN571" s="21">
        <v>0</v>
      </c>
      <c r="AO571" s="21">
        <v>54</v>
      </c>
      <c r="AP571" s="22">
        <v>3</v>
      </c>
      <c r="AQ571" s="22">
        <v>4</v>
      </c>
      <c r="AR571" s="23">
        <v>438352</v>
      </c>
      <c r="AS571" s="23">
        <v>525</v>
      </c>
      <c r="AT571" s="24">
        <v>32.06</v>
      </c>
      <c r="AU571" s="25">
        <v>168.21</v>
      </c>
      <c r="AV571" s="26">
        <v>3</v>
      </c>
      <c r="AW571" s="26">
        <v>4</v>
      </c>
      <c r="AX571" s="26">
        <v>59878</v>
      </c>
      <c r="AY571" s="26">
        <v>4256</v>
      </c>
      <c r="AZ571" s="27">
        <v>29.23</v>
      </c>
      <c r="BA571" s="28">
        <v>1243.95</v>
      </c>
      <c r="BB571" s="29">
        <v>3</v>
      </c>
      <c r="BC571" s="29">
        <v>4</v>
      </c>
      <c r="BD571" s="29">
        <v>823</v>
      </c>
      <c r="BE571" s="29">
        <v>368089</v>
      </c>
      <c r="BF571" s="29">
        <v>25.755381</v>
      </c>
      <c r="BG571" s="29">
        <v>94802.724000000002</v>
      </c>
    </row>
    <row r="572" spans="1:59" s="30" customFormat="1" x14ac:dyDescent="0.35">
      <c r="A572" s="12">
        <v>2018</v>
      </c>
      <c r="B572" s="12" t="s">
        <v>705</v>
      </c>
      <c r="C572" s="13" t="s">
        <v>706</v>
      </c>
      <c r="D572" s="14" t="s">
        <v>708</v>
      </c>
      <c r="E572" s="15">
        <v>62424.478357840831</v>
      </c>
      <c r="F572" s="15">
        <v>88836.4</v>
      </c>
      <c r="G572" s="12">
        <v>2.4</v>
      </c>
      <c r="H572" s="16">
        <v>1423102</v>
      </c>
      <c r="I572" s="17">
        <f t="shared" si="40"/>
        <v>1</v>
      </c>
      <c r="J572" s="17">
        <v>0</v>
      </c>
      <c r="K572" s="17">
        <v>39.08</v>
      </c>
      <c r="L572" s="17">
        <v>2.6</v>
      </c>
      <c r="M572" s="17">
        <v>3.15</v>
      </c>
      <c r="N572" s="17">
        <v>38.81</v>
      </c>
      <c r="O572" s="17">
        <v>0</v>
      </c>
      <c r="P572" s="18">
        <v>1</v>
      </c>
      <c r="Q572" s="18">
        <v>4901</v>
      </c>
      <c r="R572" s="17">
        <v>7197225</v>
      </c>
      <c r="S572" s="17">
        <v>15011</v>
      </c>
      <c r="T572" s="17">
        <v>15937</v>
      </c>
      <c r="U572" s="18">
        <v>11.87</v>
      </c>
      <c r="V572" s="18">
        <v>3.28</v>
      </c>
      <c r="W572" s="18">
        <v>16.98</v>
      </c>
      <c r="X572" s="18"/>
      <c r="Y572" s="18"/>
      <c r="Z572" s="18">
        <v>11.87</v>
      </c>
      <c r="AA572" s="19">
        <v>3.28</v>
      </c>
      <c r="AB572" s="19">
        <v>16.98</v>
      </c>
      <c r="AC572" s="19">
        <v>3.8713752811270652</v>
      </c>
      <c r="AD572" s="19">
        <v>0.62810595158289428</v>
      </c>
      <c r="AE572" s="20">
        <f t="shared" si="41"/>
        <v>6.2057900910310881E-2</v>
      </c>
      <c r="AF572" s="20">
        <f t="shared" si="42"/>
        <v>0.93783511305364853</v>
      </c>
      <c r="AG572" s="20">
        <f t="shared" si="43"/>
        <v>0</v>
      </c>
      <c r="AH572" s="20">
        <f t="shared" si="44"/>
        <v>8.4676151747776617E-5</v>
      </c>
      <c r="AI572" s="20">
        <f t="shared" si="44"/>
        <v>2.2309884292827371E-5</v>
      </c>
      <c r="AJ572" s="21">
        <v>1468702</v>
      </c>
      <c r="AK572" s="21">
        <v>22195406</v>
      </c>
      <c r="AL572" s="21">
        <v>0</v>
      </c>
      <c r="AM572" s="21">
        <v>0</v>
      </c>
      <c r="AN572" s="21">
        <v>2004</v>
      </c>
      <c r="AO572" s="21">
        <v>528</v>
      </c>
      <c r="AP572" s="22">
        <v>3</v>
      </c>
      <c r="AQ572" s="22">
        <v>13</v>
      </c>
      <c r="AR572" s="23">
        <v>436266</v>
      </c>
      <c r="AS572" s="23">
        <v>518</v>
      </c>
      <c r="AT572" s="24">
        <v>32.47</v>
      </c>
      <c r="AU572" s="25">
        <v>168.13</v>
      </c>
      <c r="AV572" s="26">
        <v>3</v>
      </c>
      <c r="AW572" s="26">
        <v>4</v>
      </c>
      <c r="AX572" s="26">
        <v>59661</v>
      </c>
      <c r="AY572" s="26">
        <v>4236.4484000000002</v>
      </c>
      <c r="AZ572" s="27">
        <v>29.898275999999999</v>
      </c>
      <c r="BA572" s="28">
        <v>1266.625</v>
      </c>
      <c r="BB572" s="29">
        <v>3</v>
      </c>
      <c r="BC572" s="29">
        <v>4</v>
      </c>
      <c r="BD572" s="29">
        <v>814</v>
      </c>
      <c r="BE572" s="29">
        <v>367880</v>
      </c>
      <c r="BF572" s="29">
        <v>26.1</v>
      </c>
      <c r="BG572" s="29">
        <v>96027.25</v>
      </c>
    </row>
    <row r="573" spans="1:59" s="30" customFormat="1" x14ac:dyDescent="0.35">
      <c r="A573" s="17">
        <v>2006</v>
      </c>
      <c r="B573" s="13" t="s">
        <v>685</v>
      </c>
      <c r="C573" s="13" t="s">
        <v>686</v>
      </c>
      <c r="D573" s="14" t="s">
        <v>709</v>
      </c>
      <c r="E573" s="15">
        <v>45131.660021700831</v>
      </c>
      <c r="F573" s="15">
        <v>88554.5</v>
      </c>
      <c r="G573" s="17">
        <v>4.2</v>
      </c>
      <c r="H573" s="16">
        <v>1962137</v>
      </c>
      <c r="I573" s="17">
        <f t="shared" si="40"/>
        <v>1</v>
      </c>
      <c r="J573" s="17">
        <v>0</v>
      </c>
      <c r="K573" s="17" t="s">
        <v>62</v>
      </c>
      <c r="L573" s="17">
        <v>2.137</v>
      </c>
      <c r="M573" s="17">
        <v>6.73</v>
      </c>
      <c r="N573" s="17">
        <v>18.61</v>
      </c>
      <c r="O573" s="17">
        <v>0</v>
      </c>
      <c r="P573" s="18">
        <v>4366</v>
      </c>
      <c r="Q573" s="18">
        <v>979</v>
      </c>
      <c r="R573" s="17">
        <v>33584652</v>
      </c>
      <c r="S573" s="17">
        <v>28295</v>
      </c>
      <c r="T573" s="17">
        <v>71945</v>
      </c>
      <c r="U573" s="18" t="s">
        <v>62</v>
      </c>
      <c r="V573" s="18" t="s">
        <v>62</v>
      </c>
      <c r="W573" s="18">
        <v>17.100000000000001</v>
      </c>
      <c r="X573" s="18" t="s">
        <v>62</v>
      </c>
      <c r="Y573" s="18" t="s">
        <v>62</v>
      </c>
      <c r="Z573" s="18"/>
      <c r="AA573" s="19">
        <v>2.2465548173415608</v>
      </c>
      <c r="AB573" s="19">
        <v>17.100000000000001</v>
      </c>
      <c r="AC573" s="19">
        <v>7.1610124069250478</v>
      </c>
      <c r="AD573" s="19">
        <v>0.4704061490499184</v>
      </c>
      <c r="AE573" s="20">
        <f t="shared" si="41"/>
        <v>0.24387089096607661</v>
      </c>
      <c r="AF573" s="20">
        <f t="shared" si="42"/>
        <v>1.0556092986142419E-3</v>
      </c>
      <c r="AG573" s="20">
        <f t="shared" si="43"/>
        <v>0.75507349973530913</v>
      </c>
      <c r="AH573" s="20">
        <f t="shared" si="44"/>
        <v>0</v>
      </c>
      <c r="AI573" s="20">
        <f t="shared" si="44"/>
        <v>0</v>
      </c>
      <c r="AJ573" s="21">
        <v>33922155.979999997</v>
      </c>
      <c r="AK573" s="21">
        <v>146834.01999999999</v>
      </c>
      <c r="AL573" s="21">
        <v>105029841.53999999</v>
      </c>
      <c r="AM573" s="21">
        <v>0</v>
      </c>
      <c r="AN573" s="21">
        <v>0</v>
      </c>
      <c r="AO573" s="21">
        <v>0</v>
      </c>
      <c r="AP573" s="23">
        <v>4</v>
      </c>
      <c r="AQ573" s="23">
        <v>33</v>
      </c>
      <c r="AR573" s="23">
        <v>815799</v>
      </c>
      <c r="AS573" s="23">
        <v>613.85903063540582</v>
      </c>
      <c r="AT573" s="24">
        <v>9.0573527226472663</v>
      </c>
      <c r="AU573" s="25">
        <v>55.599377624472048</v>
      </c>
      <c r="AV573" s="26">
        <v>4</v>
      </c>
      <c r="AW573" s="26">
        <v>33</v>
      </c>
      <c r="AX573" s="26">
        <v>130201</v>
      </c>
      <c r="AY573" s="26">
        <v>5506.6762160044873</v>
      </c>
      <c r="AZ573" s="27">
        <v>7.6136572452516615</v>
      </c>
      <c r="BA573" s="28">
        <v>419.2594526923757</v>
      </c>
      <c r="BB573" s="29">
        <v>4</v>
      </c>
      <c r="BC573" s="29">
        <v>23</v>
      </c>
      <c r="BD573" s="29">
        <v>5497</v>
      </c>
      <c r="BE573" s="29">
        <v>103417.51561457767</v>
      </c>
      <c r="BF573" s="29">
        <v>5.5690750565134026</v>
      </c>
      <c r="BG573" s="29">
        <v>5759.399066157298</v>
      </c>
    </row>
    <row r="574" spans="1:59" s="30" customFormat="1" x14ac:dyDescent="0.35">
      <c r="A574" s="12">
        <v>2017</v>
      </c>
      <c r="B574" s="12" t="s">
        <v>705</v>
      </c>
      <c r="C574" s="13" t="s">
        <v>706</v>
      </c>
      <c r="D574" s="14" t="s">
        <v>710</v>
      </c>
      <c r="E574" s="15">
        <v>61326.040863734015</v>
      </c>
      <c r="F574" s="15">
        <v>87436.4</v>
      </c>
      <c r="G574" s="12">
        <v>2.4</v>
      </c>
      <c r="H574" s="16">
        <v>1425763</v>
      </c>
      <c r="I574" s="17">
        <f t="shared" si="40"/>
        <v>1</v>
      </c>
      <c r="J574" s="17">
        <v>0</v>
      </c>
      <c r="K574" s="17">
        <v>39.08</v>
      </c>
      <c r="L574" s="17">
        <v>2.23</v>
      </c>
      <c r="M574" s="17">
        <v>2.99</v>
      </c>
      <c r="N574" s="17">
        <v>38.799999999999997</v>
      </c>
      <c r="O574" s="17">
        <v>0</v>
      </c>
      <c r="P574" s="18">
        <v>1</v>
      </c>
      <c r="Q574" s="18">
        <v>4684</v>
      </c>
      <c r="R574" s="17">
        <v>7124347</v>
      </c>
      <c r="S574" s="17">
        <v>17011</v>
      </c>
      <c r="T574" s="17">
        <v>16114</v>
      </c>
      <c r="U574" s="18" t="s">
        <v>62</v>
      </c>
      <c r="V574" s="18">
        <v>3.08</v>
      </c>
      <c r="W574" s="18">
        <v>13.71</v>
      </c>
      <c r="X574" s="18" t="s">
        <v>62</v>
      </c>
      <c r="Y574" s="18"/>
      <c r="Z574" s="18"/>
      <c r="AA574" s="19">
        <v>3.08</v>
      </c>
      <c r="AB574" s="19">
        <v>13.71</v>
      </c>
      <c r="AC574" s="19">
        <v>3.7243523928232452</v>
      </c>
      <c r="AD574" s="19">
        <v>0.62802788237371954</v>
      </c>
      <c r="AE574" s="20">
        <f t="shared" si="41"/>
        <v>6.5312692373155692E-2</v>
      </c>
      <c r="AF574" s="20">
        <f t="shared" si="42"/>
        <v>0.93441031609732961</v>
      </c>
      <c r="AG574" s="20">
        <f t="shared" si="43"/>
        <v>0</v>
      </c>
      <c r="AH574" s="20">
        <f t="shared" si="44"/>
        <v>2.5573744197505028E-4</v>
      </c>
      <c r="AI574" s="20">
        <f t="shared" si="44"/>
        <v>2.1254087539649198E-5</v>
      </c>
      <c r="AJ574" s="21">
        <v>1518036</v>
      </c>
      <c r="AK574" s="21">
        <v>21718114</v>
      </c>
      <c r="AL574" s="21">
        <v>0</v>
      </c>
      <c r="AM574" s="21">
        <v>0</v>
      </c>
      <c r="AN574" s="21">
        <v>5944</v>
      </c>
      <c r="AO574" s="21">
        <v>494</v>
      </c>
      <c r="AP574" s="22">
        <v>3</v>
      </c>
      <c r="AQ574" s="22">
        <v>4</v>
      </c>
      <c r="AR574" s="23">
        <v>432952</v>
      </c>
      <c r="AS574" s="23">
        <v>506.15291000000002</v>
      </c>
      <c r="AT574" s="24">
        <v>29.503723000000001</v>
      </c>
      <c r="AU574" s="25">
        <v>149.33394999999999</v>
      </c>
      <c r="AV574" s="26">
        <v>3</v>
      </c>
      <c r="AW574" s="26">
        <v>4</v>
      </c>
      <c r="AX574" s="26">
        <v>61236</v>
      </c>
      <c r="AY574" s="26">
        <v>4193.6550999999999</v>
      </c>
      <c r="AZ574" s="27">
        <v>26.773524999999999</v>
      </c>
      <c r="BA574" s="28">
        <v>1122.7892999999999</v>
      </c>
      <c r="BB574" s="29">
        <v>3</v>
      </c>
      <c r="BC574" s="29">
        <v>4</v>
      </c>
      <c r="BD574" s="29">
        <v>782</v>
      </c>
      <c r="BE574" s="29">
        <v>385005.33</v>
      </c>
      <c r="BF574" s="29">
        <v>22.919998</v>
      </c>
      <c r="BG574" s="29">
        <v>88243.212</v>
      </c>
    </row>
    <row r="575" spans="1:59" s="30" customFormat="1" x14ac:dyDescent="0.35">
      <c r="A575" s="12">
        <v>2016</v>
      </c>
      <c r="B575" s="12" t="s">
        <v>705</v>
      </c>
      <c r="C575" s="13" t="s">
        <v>706</v>
      </c>
      <c r="D575" s="14" t="s">
        <v>711</v>
      </c>
      <c r="E575" s="15">
        <v>59956.119631740832</v>
      </c>
      <c r="F575" s="15">
        <v>85670.399999999994</v>
      </c>
      <c r="G575" s="12">
        <v>3</v>
      </c>
      <c r="H575" s="16">
        <v>1428885</v>
      </c>
      <c r="I575" s="17">
        <f t="shared" si="40"/>
        <v>1</v>
      </c>
      <c r="J575" s="17">
        <v>0</v>
      </c>
      <c r="K575" s="17">
        <v>40.39</v>
      </c>
      <c r="L575" s="17">
        <v>1.702</v>
      </c>
      <c r="M575" s="17">
        <v>2.52</v>
      </c>
      <c r="N575" s="17">
        <v>42.43</v>
      </c>
      <c r="O575" s="17">
        <v>0</v>
      </c>
      <c r="P575" s="18">
        <v>0</v>
      </c>
      <c r="Q575" s="18">
        <v>4655</v>
      </c>
      <c r="R575" s="17">
        <v>7256900</v>
      </c>
      <c r="S575" s="17">
        <v>17782</v>
      </c>
      <c r="T575" s="17">
        <v>16288</v>
      </c>
      <c r="U575" s="18" t="s">
        <v>62</v>
      </c>
      <c r="V575" s="18" t="s">
        <v>62</v>
      </c>
      <c r="W575" s="18" t="s">
        <v>62</v>
      </c>
      <c r="X575" s="18"/>
      <c r="Y575" s="18" t="s">
        <v>62</v>
      </c>
      <c r="Z575" s="18"/>
      <c r="AA575" s="19">
        <v>2.2143440282408582</v>
      </c>
      <c r="AB575" s="19">
        <v>11.309272049594229</v>
      </c>
      <c r="AC575" s="19">
        <v>3.2924726584307722</v>
      </c>
      <c r="AD575" s="19">
        <v>0.65636700530415037</v>
      </c>
      <c r="AE575" s="20">
        <f t="shared" si="41"/>
        <v>6.7295762069969164E-2</v>
      </c>
      <c r="AF575" s="20">
        <f t="shared" si="42"/>
        <v>0.93247597061112253</v>
      </c>
      <c r="AG575" s="20">
        <f t="shared" si="43"/>
        <v>0</v>
      </c>
      <c r="AH575" s="20">
        <f t="shared" si="44"/>
        <v>2.0736656553120301E-4</v>
      </c>
      <c r="AI575" s="20">
        <f t="shared" si="44"/>
        <v>2.0900753377155822E-5</v>
      </c>
      <c r="AJ575" s="21">
        <v>1558372</v>
      </c>
      <c r="AK575" s="21">
        <v>21593402</v>
      </c>
      <c r="AL575" s="21">
        <v>0</v>
      </c>
      <c r="AM575" s="21">
        <v>0</v>
      </c>
      <c r="AN575" s="21">
        <v>4802</v>
      </c>
      <c r="AO575" s="21">
        <v>484</v>
      </c>
      <c r="AP575" s="22">
        <v>3</v>
      </c>
      <c r="AQ575" s="22">
        <v>13</v>
      </c>
      <c r="AR575" s="23">
        <v>430941</v>
      </c>
      <c r="AS575" s="23">
        <v>505.04342000000003</v>
      </c>
      <c r="AT575" s="24">
        <v>27.468012999999999</v>
      </c>
      <c r="AU575" s="25">
        <v>138.72539</v>
      </c>
      <c r="AV575" s="26">
        <v>3</v>
      </c>
      <c r="AW575" s="26">
        <v>4</v>
      </c>
      <c r="AX575" s="26">
        <v>60836</v>
      </c>
      <c r="AY575" s="26">
        <v>4261.8433000000005</v>
      </c>
      <c r="AZ575" s="27">
        <v>24.642551999999998</v>
      </c>
      <c r="BA575" s="28">
        <v>1050.2270000000001</v>
      </c>
      <c r="BB575" s="29">
        <v>3</v>
      </c>
      <c r="BC575" s="29">
        <v>4</v>
      </c>
      <c r="BD575" s="29">
        <v>801</v>
      </c>
      <c r="BE575" s="29">
        <v>387263.84</v>
      </c>
      <c r="BF575" s="29">
        <v>20.694744</v>
      </c>
      <c r="BG575" s="29">
        <v>80143.258000000002</v>
      </c>
    </row>
    <row r="576" spans="1:59" s="30" customFormat="1" x14ac:dyDescent="0.35">
      <c r="A576" s="12">
        <v>2019</v>
      </c>
      <c r="B576" s="12" t="s">
        <v>712</v>
      </c>
      <c r="C576" s="13" t="s">
        <v>713</v>
      </c>
      <c r="D576" s="14" t="s">
        <v>714</v>
      </c>
      <c r="E576" s="15">
        <v>61752.094198707659</v>
      </c>
      <c r="F576" s="15">
        <v>84031.2</v>
      </c>
      <c r="G576" s="12" t="s">
        <v>62</v>
      </c>
      <c r="H576" s="16">
        <v>1360783</v>
      </c>
      <c r="I576" s="17">
        <f t="shared" si="40"/>
        <v>1</v>
      </c>
      <c r="J576" s="17">
        <v>0</v>
      </c>
      <c r="K576" s="17">
        <v>38.520000000000003</v>
      </c>
      <c r="L576" s="17">
        <v>2.4489999999999998</v>
      </c>
      <c r="M576" s="17">
        <v>2.56</v>
      </c>
      <c r="N576" s="17">
        <v>35.590000000000003</v>
      </c>
      <c r="O576" s="17">
        <v>1</v>
      </c>
      <c r="P576" s="18">
        <v>7725</v>
      </c>
      <c r="Q576" s="18">
        <v>330</v>
      </c>
      <c r="R576" s="17">
        <v>1952037</v>
      </c>
      <c r="S576" s="17">
        <v>589</v>
      </c>
      <c r="T576" s="17">
        <v>1849</v>
      </c>
      <c r="U576" s="18">
        <v>2.0299999999999998</v>
      </c>
      <c r="V576" s="18" t="s">
        <v>62</v>
      </c>
      <c r="W576" s="18" t="s">
        <v>62</v>
      </c>
      <c r="X576" s="18">
        <v>7.51</v>
      </c>
      <c r="Y576" s="18">
        <v>0.65</v>
      </c>
      <c r="Z576" s="18">
        <v>2.0299999999999998</v>
      </c>
      <c r="AA576" s="19">
        <v>2.176146746141439</v>
      </c>
      <c r="AB576" s="19">
        <v>16.155101142605361</v>
      </c>
      <c r="AC576" s="19">
        <v>7.51</v>
      </c>
      <c r="AD576" s="19">
        <v>0.65</v>
      </c>
      <c r="AE576" s="20">
        <f t="shared" si="41"/>
        <v>5.085794273590581E-3</v>
      </c>
      <c r="AF576" s="20">
        <f t="shared" si="42"/>
        <v>1.5513295911359411E-3</v>
      </c>
      <c r="AG576" s="20">
        <f t="shared" si="43"/>
        <v>0.8194331419795079</v>
      </c>
      <c r="AH576" s="20">
        <f t="shared" si="44"/>
        <v>0</v>
      </c>
      <c r="AI576" s="20">
        <f t="shared" si="44"/>
        <v>0</v>
      </c>
      <c r="AJ576" s="21">
        <v>318924</v>
      </c>
      <c r="AK576" s="21">
        <v>97282</v>
      </c>
      <c r="AL576" s="21">
        <v>51385660</v>
      </c>
      <c r="AM576" s="21">
        <v>10906923</v>
      </c>
      <c r="AN576" s="21">
        <v>0</v>
      </c>
      <c r="AO576" s="21">
        <v>0</v>
      </c>
      <c r="AP576" s="22">
        <v>3</v>
      </c>
      <c r="AQ576" s="22">
        <v>9</v>
      </c>
      <c r="AR576" s="23">
        <v>627257</v>
      </c>
      <c r="AS576" s="23">
        <v>599</v>
      </c>
      <c r="AT576" s="24">
        <v>20.05</v>
      </c>
      <c r="AU576" s="25">
        <v>120.04</v>
      </c>
      <c r="AV576" s="26">
        <v>3</v>
      </c>
      <c r="AW576" s="26">
        <v>9</v>
      </c>
      <c r="AX576" s="26">
        <v>108247</v>
      </c>
      <c r="AY576" s="26">
        <v>3296</v>
      </c>
      <c r="AZ576" s="27">
        <v>15.93</v>
      </c>
      <c r="BA576" s="28">
        <v>525.13</v>
      </c>
      <c r="BB576" s="29">
        <v>3</v>
      </c>
      <c r="BC576" s="29">
        <v>8</v>
      </c>
      <c r="BD576" s="29">
        <v>3193</v>
      </c>
      <c r="BE576" s="29">
        <v>50213.305</v>
      </c>
      <c r="BF576" s="29">
        <v>13.089778000000001</v>
      </c>
      <c r="BG576" s="29">
        <v>6572.8103000000001</v>
      </c>
    </row>
    <row r="577" spans="1:59" s="30" customFormat="1" x14ac:dyDescent="0.35">
      <c r="A577" s="12">
        <v>2015</v>
      </c>
      <c r="B577" s="12" t="s">
        <v>705</v>
      </c>
      <c r="C577" s="13" t="s">
        <v>706</v>
      </c>
      <c r="D577" s="14" t="s">
        <v>715</v>
      </c>
      <c r="E577" s="15">
        <v>58930.188988186215</v>
      </c>
      <c r="F577" s="15">
        <v>83857.600000000006</v>
      </c>
      <c r="G577" s="12">
        <v>3.6</v>
      </c>
      <c r="H577" s="16">
        <v>1422999</v>
      </c>
      <c r="I577" s="17">
        <f t="shared" si="40"/>
        <v>1</v>
      </c>
      <c r="J577" s="17">
        <v>0</v>
      </c>
      <c r="K577" s="17">
        <v>42.6</v>
      </c>
      <c r="L577" s="17">
        <v>1.8220000000000001</v>
      </c>
      <c r="M577" s="17">
        <v>2.62</v>
      </c>
      <c r="N577" s="17">
        <v>44.13</v>
      </c>
      <c r="O577" s="17">
        <v>0</v>
      </c>
      <c r="P577" s="18">
        <v>0</v>
      </c>
      <c r="Q577" s="18">
        <v>4906</v>
      </c>
      <c r="R577" s="17">
        <v>7356049</v>
      </c>
      <c r="S577" s="17">
        <v>19633</v>
      </c>
      <c r="T577" s="17">
        <v>17399</v>
      </c>
      <c r="U577" s="18" t="s">
        <v>62</v>
      </c>
      <c r="V577" s="18">
        <v>3.27</v>
      </c>
      <c r="W577" s="18">
        <v>14.21</v>
      </c>
      <c r="X577" s="18"/>
      <c r="Y577" s="18" t="s">
        <v>62</v>
      </c>
      <c r="Z577" s="18"/>
      <c r="AA577" s="19">
        <v>3.27</v>
      </c>
      <c r="AB577" s="19">
        <v>14.21</v>
      </c>
      <c r="AC577" s="19">
        <v>3.3843619636206599</v>
      </c>
      <c r="AD577" s="19">
        <v>0.66963877086385626</v>
      </c>
      <c r="AE577" s="20">
        <f t="shared" si="41"/>
        <v>5.850573345566043E-2</v>
      </c>
      <c r="AF577" s="20">
        <f t="shared" si="42"/>
        <v>0.94127726252882493</v>
      </c>
      <c r="AG577" s="20">
        <f t="shared" si="43"/>
        <v>0</v>
      </c>
      <c r="AH577" s="20">
        <f t="shared" si="44"/>
        <v>1.9228544007841161E-4</v>
      </c>
      <c r="AI577" s="20">
        <f t="shared" si="44"/>
        <v>2.4718575436255987E-5</v>
      </c>
      <c r="AJ577" s="21">
        <v>1306514</v>
      </c>
      <c r="AK577" s="21">
        <v>21020024</v>
      </c>
      <c r="AL577" s="21">
        <v>0</v>
      </c>
      <c r="AM577" s="21">
        <v>0</v>
      </c>
      <c r="AN577" s="21">
        <v>4294</v>
      </c>
      <c r="AO577" s="21">
        <v>552</v>
      </c>
      <c r="AP577" s="22">
        <v>3</v>
      </c>
      <c r="AQ577" s="22">
        <v>4</v>
      </c>
      <c r="AR577" s="23">
        <v>428339</v>
      </c>
      <c r="AS577" s="23">
        <v>513.87180000000001</v>
      </c>
      <c r="AT577" s="24">
        <v>29.602288000000001</v>
      </c>
      <c r="AU577" s="25">
        <v>152.11780999999999</v>
      </c>
      <c r="AV577" s="26">
        <v>3</v>
      </c>
      <c r="AW577" s="26">
        <v>4</v>
      </c>
      <c r="AX577" s="26">
        <v>60631</v>
      </c>
      <c r="AY577" s="26">
        <v>4363.0897999999997</v>
      </c>
      <c r="AZ577" s="27">
        <v>26.927101</v>
      </c>
      <c r="BA577" s="28">
        <v>1174.8535999999999</v>
      </c>
      <c r="BB577" s="29">
        <v>3</v>
      </c>
      <c r="BC577" s="29">
        <v>4</v>
      </c>
      <c r="BD577" s="29">
        <v>740</v>
      </c>
      <c r="BE577" s="29">
        <v>416165.99</v>
      </c>
      <c r="BF577" s="29">
        <v>23.056963</v>
      </c>
      <c r="BG577" s="29">
        <v>95955.236000000004</v>
      </c>
    </row>
    <row r="578" spans="1:59" s="30" customFormat="1" x14ac:dyDescent="0.35">
      <c r="A578" s="12">
        <v>2020</v>
      </c>
      <c r="B578" s="12" t="s">
        <v>712</v>
      </c>
      <c r="C578" s="13" t="s">
        <v>713</v>
      </c>
      <c r="D578" s="14" t="s">
        <v>716</v>
      </c>
      <c r="E578" s="15">
        <v>60915.481354167197</v>
      </c>
      <c r="F578" s="15">
        <v>83182.100000000006</v>
      </c>
      <c r="G578" s="12" t="s">
        <v>62</v>
      </c>
      <c r="H578" s="16">
        <v>1365533</v>
      </c>
      <c r="I578" s="17">
        <f t="shared" ref="I578:I641" si="45">IF(AVERAGEIFS($J$1:$J$766,$B$1:$B$766,$B578)&gt;0,0,1)</f>
        <v>1</v>
      </c>
      <c r="J578" s="17">
        <v>0</v>
      </c>
      <c r="K578" s="17">
        <v>36.130000000000003</v>
      </c>
      <c r="L578" s="17">
        <v>1.891</v>
      </c>
      <c r="M578" s="17">
        <v>2.0299999999999998</v>
      </c>
      <c r="N578" s="17">
        <v>33.270000000000003</v>
      </c>
      <c r="O578" s="17">
        <v>1</v>
      </c>
      <c r="P578" s="18">
        <v>6906</v>
      </c>
      <c r="Q578" s="18">
        <v>417</v>
      </c>
      <c r="R578" s="17">
        <v>1727646</v>
      </c>
      <c r="S578" s="17">
        <v>308</v>
      </c>
      <c r="T578" s="17">
        <v>1407</v>
      </c>
      <c r="U578" s="18" t="s">
        <v>62</v>
      </c>
      <c r="V578" s="18" t="s">
        <v>62</v>
      </c>
      <c r="W578" s="18" t="s">
        <v>62</v>
      </c>
      <c r="X578" s="18" t="s">
        <v>62</v>
      </c>
      <c r="Y578" s="18">
        <v>0.62</v>
      </c>
      <c r="Z578" s="18"/>
      <c r="AA578" s="19">
        <v>2.127327759928813</v>
      </c>
      <c r="AB578" s="19">
        <v>12.535325193609101</v>
      </c>
      <c r="AC578" s="19">
        <v>2.8422150630003218</v>
      </c>
      <c r="AD578" s="19">
        <v>0.62</v>
      </c>
      <c r="AE578" s="20">
        <f t="shared" ref="AE578:AE641" si="46">AJ578/SUM($AJ578:$AO578)</f>
        <v>2.1800491389023734E-3</v>
      </c>
      <c r="AF578" s="20">
        <f t="shared" ref="AF578:AF641" si="47">AK578/SUM($AJ578:$AO578)</f>
        <v>2.3209785471344844E-3</v>
      </c>
      <c r="AG578" s="20">
        <f t="shared" ref="AG578:AG641" si="48">AL578/SUM($AJ578:$AO578)</f>
        <v>0.99549897231396312</v>
      </c>
      <c r="AH578" s="20">
        <f t="shared" ref="AH578:AI641" si="49">AN578/SUM($AJ578:$AO578)</f>
        <v>0</v>
      </c>
      <c r="AI578" s="20">
        <f t="shared" si="49"/>
        <v>0</v>
      </c>
      <c r="AJ578" s="21">
        <v>115090</v>
      </c>
      <c r="AK578" s="21">
        <v>122530</v>
      </c>
      <c r="AL578" s="21">
        <v>52554768</v>
      </c>
      <c r="AM578" s="21">
        <v>0</v>
      </c>
      <c r="AN578" s="21">
        <v>0</v>
      </c>
      <c r="AO578" s="21">
        <v>0</v>
      </c>
      <c r="AP578" s="22">
        <v>1</v>
      </c>
      <c r="AQ578" s="22">
        <v>1</v>
      </c>
      <c r="AR578" s="23">
        <v>633234</v>
      </c>
      <c r="AS578" s="23">
        <v>630.41124000000002</v>
      </c>
      <c r="AT578" s="24">
        <v>19.037496999999998</v>
      </c>
      <c r="AU578" s="25">
        <v>120.01452</v>
      </c>
      <c r="AV578" s="26">
        <v>3</v>
      </c>
      <c r="AW578" s="26">
        <v>4</v>
      </c>
      <c r="AX578" s="26">
        <v>109068</v>
      </c>
      <c r="AY578" s="26">
        <v>3078.8964999999998</v>
      </c>
      <c r="AZ578" s="27">
        <v>15.411572</v>
      </c>
      <c r="BA578" s="28">
        <v>474.50635</v>
      </c>
      <c r="BB578" s="29">
        <v>3</v>
      </c>
      <c r="BC578" s="29">
        <v>4</v>
      </c>
      <c r="BD578" s="29">
        <v>3180</v>
      </c>
      <c r="BE578" s="29">
        <v>49094.497000000003</v>
      </c>
      <c r="BF578" s="29">
        <v>13.112285999999999</v>
      </c>
      <c r="BG578" s="29">
        <v>6437.4108999999999</v>
      </c>
    </row>
    <row r="579" spans="1:59" s="30" customFormat="1" x14ac:dyDescent="0.35">
      <c r="A579" s="12">
        <v>2020</v>
      </c>
      <c r="B579" s="12" t="s">
        <v>717</v>
      </c>
      <c r="C579" s="13" t="s">
        <v>718</v>
      </c>
      <c r="D579" s="14" t="s">
        <v>719</v>
      </c>
      <c r="E579" s="15">
        <v>45548.822541383473</v>
      </c>
      <c r="F579" s="15">
        <v>82818.600000000006</v>
      </c>
      <c r="G579" s="12" t="s">
        <v>62</v>
      </c>
      <c r="H579" s="16">
        <v>1818238</v>
      </c>
      <c r="I579" s="17">
        <f t="shared" si="45"/>
        <v>0</v>
      </c>
      <c r="J579" s="17">
        <v>1</v>
      </c>
      <c r="K579" s="17">
        <v>36.130000000000003</v>
      </c>
      <c r="L579" s="17">
        <v>1.891</v>
      </c>
      <c r="M579" s="17">
        <v>2.0299999999999998</v>
      </c>
      <c r="N579" s="17">
        <v>33.270000000000003</v>
      </c>
      <c r="O579" s="17">
        <v>0</v>
      </c>
      <c r="P579" s="18">
        <v>6661</v>
      </c>
      <c r="Q579" s="18">
        <v>487</v>
      </c>
      <c r="R579" s="17">
        <v>2221016</v>
      </c>
      <c r="S579" s="17">
        <v>3567</v>
      </c>
      <c r="T579" s="17">
        <v>4324</v>
      </c>
      <c r="U579" s="18" t="s">
        <v>62</v>
      </c>
      <c r="V579" s="18" t="s">
        <v>62</v>
      </c>
      <c r="W579" s="18" t="s">
        <v>62</v>
      </c>
      <c r="X579" s="18" t="s">
        <v>62</v>
      </c>
      <c r="Y579" s="18" t="s">
        <v>62</v>
      </c>
      <c r="Z579" s="18"/>
      <c r="AA579" s="19">
        <v>2.127327759928813</v>
      </c>
      <c r="AB579" s="19">
        <v>12.535325193609101</v>
      </c>
      <c r="AC579" s="19">
        <v>2.8422150630003218</v>
      </c>
      <c r="AD579" s="19">
        <v>0.5848556097000881</v>
      </c>
      <c r="AE579" s="20">
        <f t="shared" si="46"/>
        <v>1.3513754073028251E-4</v>
      </c>
      <c r="AF579" s="20">
        <f t="shared" si="47"/>
        <v>1.88222731423198E-6</v>
      </c>
      <c r="AG579" s="20">
        <f t="shared" si="48"/>
        <v>0.99983764991860802</v>
      </c>
      <c r="AH579" s="20">
        <f t="shared" si="49"/>
        <v>2.5330313347460887E-5</v>
      </c>
      <c r="AI579" s="20">
        <f t="shared" si="49"/>
        <v>0</v>
      </c>
      <c r="AJ579" s="21">
        <v>8472</v>
      </c>
      <c r="AK579" s="21">
        <v>118</v>
      </c>
      <c r="AL579" s="21">
        <v>62681506</v>
      </c>
      <c r="AM579" s="21">
        <v>0</v>
      </c>
      <c r="AN579" s="21">
        <v>1588</v>
      </c>
      <c r="AO579" s="21">
        <v>0</v>
      </c>
      <c r="AP579" s="22">
        <v>1</v>
      </c>
      <c r="AQ579" s="22">
        <v>1</v>
      </c>
      <c r="AR579" s="23">
        <v>782559</v>
      </c>
      <c r="AS579" s="23">
        <v>955.27952000000005</v>
      </c>
      <c r="AT579" s="24">
        <v>9.9486965999999999</v>
      </c>
      <c r="AU579" s="25">
        <v>95.037861000000007</v>
      </c>
      <c r="AV579" s="26">
        <v>3</v>
      </c>
      <c r="AW579" s="26">
        <v>13</v>
      </c>
      <c r="AX579" s="26">
        <v>114707</v>
      </c>
      <c r="AY579" s="26">
        <v>4584.0902999999998</v>
      </c>
      <c r="AZ579" s="27">
        <v>7.7489882000000003</v>
      </c>
      <c r="BA579" s="28">
        <v>355.22062</v>
      </c>
      <c r="BB579" s="29">
        <v>3</v>
      </c>
      <c r="BC579" s="29">
        <v>11</v>
      </c>
      <c r="BD579" s="29">
        <v>28759</v>
      </c>
      <c r="BE579" s="29">
        <v>26602.322</v>
      </c>
      <c r="BF579" s="29">
        <v>6.2298039999999997</v>
      </c>
      <c r="BG579" s="29">
        <v>1657.2725</v>
      </c>
    </row>
    <row r="580" spans="1:59" s="30" customFormat="1" x14ac:dyDescent="0.35">
      <c r="A580" s="12">
        <v>2018</v>
      </c>
      <c r="B580" s="12" t="s">
        <v>712</v>
      </c>
      <c r="C580" s="13" t="s">
        <v>713</v>
      </c>
      <c r="D580" s="14" t="s">
        <v>720</v>
      </c>
      <c r="E580" s="15">
        <v>60712.63054733946</v>
      </c>
      <c r="F580" s="15">
        <v>82269.5</v>
      </c>
      <c r="G580" s="12">
        <v>2.5</v>
      </c>
      <c r="H580" s="16">
        <v>1355064</v>
      </c>
      <c r="I580" s="17">
        <f t="shared" si="45"/>
        <v>1</v>
      </c>
      <c r="J580" s="17">
        <v>0</v>
      </c>
      <c r="K580" s="17">
        <v>39.08</v>
      </c>
      <c r="L580" s="17">
        <v>2.6</v>
      </c>
      <c r="M580" s="17">
        <v>3.15</v>
      </c>
      <c r="N580" s="17">
        <v>38.81</v>
      </c>
      <c r="O580" s="17">
        <v>1</v>
      </c>
      <c r="P580" s="18">
        <v>7426</v>
      </c>
      <c r="Q580" s="18">
        <v>441</v>
      </c>
      <c r="R580" s="17">
        <v>2190563</v>
      </c>
      <c r="S580" s="17">
        <v>1348</v>
      </c>
      <c r="T580" s="17">
        <v>2500</v>
      </c>
      <c r="U580" s="18" t="s">
        <v>62</v>
      </c>
      <c r="V580" s="18">
        <v>3.87</v>
      </c>
      <c r="W580" s="18">
        <v>15.26</v>
      </c>
      <c r="X580" s="18">
        <v>5.95</v>
      </c>
      <c r="Y580" s="18">
        <v>0.68</v>
      </c>
      <c r="Z580" s="18"/>
      <c r="AA580" s="19">
        <v>3.87</v>
      </c>
      <c r="AB580" s="19">
        <v>15.26</v>
      </c>
      <c r="AC580" s="19">
        <v>5.95</v>
      </c>
      <c r="AD580" s="19">
        <v>0.68</v>
      </c>
      <c r="AE580" s="20">
        <f t="shared" si="46"/>
        <v>1.0715892489999882E-2</v>
      </c>
      <c r="AF580" s="20">
        <f t="shared" si="47"/>
        <v>1.0869469657912148E-2</v>
      </c>
      <c r="AG580" s="20">
        <f t="shared" si="48"/>
        <v>0.79489364306893295</v>
      </c>
      <c r="AH580" s="20">
        <f t="shared" si="49"/>
        <v>0</v>
      </c>
      <c r="AI580" s="20">
        <f t="shared" si="49"/>
        <v>0</v>
      </c>
      <c r="AJ580" s="21">
        <v>587508</v>
      </c>
      <c r="AK580" s="21">
        <v>595928</v>
      </c>
      <c r="AL580" s="21">
        <v>43580726</v>
      </c>
      <c r="AM580" s="21">
        <v>10061696</v>
      </c>
      <c r="AN580" s="21">
        <v>0</v>
      </c>
      <c r="AO580" s="21">
        <v>0</v>
      </c>
      <c r="AP580" s="22">
        <v>3</v>
      </c>
      <c r="AQ580" s="22">
        <v>8</v>
      </c>
      <c r="AR580" s="23">
        <v>622671</v>
      </c>
      <c r="AS580" s="23">
        <v>621</v>
      </c>
      <c r="AT580" s="24">
        <v>19.690000000000001</v>
      </c>
      <c r="AU580" s="25">
        <v>122.27</v>
      </c>
      <c r="AV580" s="26">
        <v>3</v>
      </c>
      <c r="AW580" s="26">
        <v>5</v>
      </c>
      <c r="AX580" s="26">
        <v>107805</v>
      </c>
      <c r="AY580" s="26">
        <v>3434.1017000000002</v>
      </c>
      <c r="AZ580" s="27">
        <v>15.813869</v>
      </c>
      <c r="BA580" s="28">
        <v>543.06433000000004</v>
      </c>
      <c r="BB580" s="29">
        <v>3</v>
      </c>
      <c r="BC580" s="29">
        <v>5</v>
      </c>
      <c r="BD580" s="29">
        <v>3176</v>
      </c>
      <c r="BE580" s="29">
        <v>51499</v>
      </c>
      <c r="BF580" s="29">
        <v>13.42</v>
      </c>
      <c r="BG580" s="29">
        <v>6910.18</v>
      </c>
    </row>
    <row r="581" spans="1:59" s="30" customFormat="1" x14ac:dyDescent="0.35">
      <c r="A581" s="12">
        <v>2014</v>
      </c>
      <c r="B581" s="12" t="s">
        <v>705</v>
      </c>
      <c r="C581" s="13" t="s">
        <v>706</v>
      </c>
      <c r="D581" s="14" t="s">
        <v>721</v>
      </c>
      <c r="E581" s="15">
        <v>57445.693069132045</v>
      </c>
      <c r="F581" s="15">
        <v>81304.899999999994</v>
      </c>
      <c r="G581" s="12">
        <v>4.4000000000000004</v>
      </c>
      <c r="H581" s="16">
        <v>1415335</v>
      </c>
      <c r="I581" s="17">
        <f t="shared" si="45"/>
        <v>1</v>
      </c>
      <c r="J581" s="17">
        <v>0</v>
      </c>
      <c r="K581" s="17">
        <v>45.67</v>
      </c>
      <c r="L581" s="17">
        <v>3.117</v>
      </c>
      <c r="M581" s="17">
        <v>4.37</v>
      </c>
      <c r="N581" s="17">
        <v>46.16</v>
      </c>
      <c r="O581" s="17">
        <v>0</v>
      </c>
      <c r="P581" s="18">
        <v>0</v>
      </c>
      <c r="Q581" s="18">
        <v>4683</v>
      </c>
      <c r="R581" s="17">
        <v>7447999</v>
      </c>
      <c r="S581" s="17">
        <v>16922</v>
      </c>
      <c r="T581" s="17">
        <v>18105</v>
      </c>
      <c r="U581" s="18" t="s">
        <v>62</v>
      </c>
      <c r="V581" s="18">
        <v>2.4900000000000002</v>
      </c>
      <c r="W581" s="18">
        <v>22.98</v>
      </c>
      <c r="X581" s="18" t="s">
        <v>62</v>
      </c>
      <c r="Y581" s="18"/>
      <c r="Z581" s="18"/>
      <c r="AA581" s="19">
        <v>2.4900000000000002</v>
      </c>
      <c r="AB581" s="19">
        <v>22.98</v>
      </c>
      <c r="AC581" s="19">
        <v>4.9924248044436963</v>
      </c>
      <c r="AD581" s="19">
        <v>0.68548682032632846</v>
      </c>
      <c r="AE581" s="20">
        <f t="shared" si="46"/>
        <v>6.6808199479180319E-2</v>
      </c>
      <c r="AF581" s="20">
        <f t="shared" si="47"/>
        <v>0.93294356876791906</v>
      </c>
      <c r="AG581" s="20">
        <f t="shared" si="48"/>
        <v>0</v>
      </c>
      <c r="AH581" s="20">
        <f t="shared" si="49"/>
        <v>2.1679864381401803E-4</v>
      </c>
      <c r="AI581" s="20">
        <f t="shared" si="49"/>
        <v>3.1433109086539479E-5</v>
      </c>
      <c r="AJ581" s="21">
        <v>1487786</v>
      </c>
      <c r="AK581" s="21">
        <v>20776198</v>
      </c>
      <c r="AL581" s="21">
        <v>0</v>
      </c>
      <c r="AM581" s="21">
        <v>0</v>
      </c>
      <c r="AN581" s="21">
        <v>4828</v>
      </c>
      <c r="AO581" s="21">
        <v>700</v>
      </c>
      <c r="AP581" s="22">
        <v>3</v>
      </c>
      <c r="AQ581" s="22">
        <v>4</v>
      </c>
      <c r="AR581" s="23">
        <v>425168</v>
      </c>
      <c r="AS581" s="23">
        <v>506.42138</v>
      </c>
      <c r="AT581" s="24">
        <v>37.041722</v>
      </c>
      <c r="AU581" s="25">
        <v>187.5872</v>
      </c>
      <c r="AV581" s="26">
        <v>3</v>
      </c>
      <c r="AW581" s="26">
        <v>4</v>
      </c>
      <c r="AX581" s="26">
        <v>60679</v>
      </c>
      <c r="AY581" s="26">
        <v>4397.3176000000003</v>
      </c>
      <c r="AZ581" s="27">
        <v>34.213338</v>
      </c>
      <c r="BA581" s="28">
        <v>1504.4691</v>
      </c>
      <c r="BB581" s="29">
        <v>3</v>
      </c>
      <c r="BC581" s="29">
        <v>4</v>
      </c>
      <c r="BD581" s="29">
        <v>716</v>
      </c>
      <c r="BE581" s="29">
        <v>429444.13</v>
      </c>
      <c r="BF581" s="29">
        <v>30.217105</v>
      </c>
      <c r="BG581" s="29">
        <v>129765.58</v>
      </c>
    </row>
    <row r="582" spans="1:59" s="30" customFormat="1" x14ac:dyDescent="0.35">
      <c r="A582" s="12">
        <v>2019</v>
      </c>
      <c r="B582" s="12" t="s">
        <v>717</v>
      </c>
      <c r="C582" s="13" t="s">
        <v>718</v>
      </c>
      <c r="D582" s="14" t="s">
        <v>722</v>
      </c>
      <c r="E582" s="15">
        <v>45421.22678948722</v>
      </c>
      <c r="F582" s="15">
        <v>81261.3</v>
      </c>
      <c r="G582" s="12" t="s">
        <v>62</v>
      </c>
      <c r="H582" s="16">
        <v>1789060</v>
      </c>
      <c r="I582" s="17">
        <f t="shared" si="45"/>
        <v>0</v>
      </c>
      <c r="J582" s="17">
        <v>1</v>
      </c>
      <c r="K582" s="17">
        <v>38.520000000000003</v>
      </c>
      <c r="L582" s="17">
        <v>2.4489999999999998</v>
      </c>
      <c r="M582" s="17">
        <v>2.56</v>
      </c>
      <c r="N582" s="17">
        <v>35.590000000000003</v>
      </c>
      <c r="O582" s="17">
        <v>0</v>
      </c>
      <c r="P582" s="18">
        <v>7132</v>
      </c>
      <c r="Q582" s="18">
        <v>453</v>
      </c>
      <c r="R582" s="17">
        <v>2292814</v>
      </c>
      <c r="S582" s="17">
        <v>3574</v>
      </c>
      <c r="T582" s="17">
        <v>4501</v>
      </c>
      <c r="U582" s="18" t="s">
        <v>62</v>
      </c>
      <c r="V582" s="18" t="s">
        <v>62</v>
      </c>
      <c r="W582" s="18" t="s">
        <v>62</v>
      </c>
      <c r="X582" s="18" t="s">
        <v>62</v>
      </c>
      <c r="Y582" s="18" t="s">
        <v>62</v>
      </c>
      <c r="Z582" s="18"/>
      <c r="AA582" s="19">
        <v>2.176146746141439</v>
      </c>
      <c r="AB582" s="19">
        <v>16.155101142605361</v>
      </c>
      <c r="AC582" s="19">
        <v>3.3292283805067271</v>
      </c>
      <c r="AD582" s="19">
        <v>0.60296766622862785</v>
      </c>
      <c r="AE582" s="20">
        <f t="shared" si="46"/>
        <v>1.3947765911703593E-4</v>
      </c>
      <c r="AF582" s="20">
        <f t="shared" si="47"/>
        <v>6.7083443262702644E-6</v>
      </c>
      <c r="AG582" s="20">
        <f t="shared" si="48"/>
        <v>0.9998273843621972</v>
      </c>
      <c r="AH582" s="20">
        <f t="shared" si="49"/>
        <v>2.6429634359518498E-5</v>
      </c>
      <c r="AI582" s="20">
        <f t="shared" si="49"/>
        <v>0</v>
      </c>
      <c r="AJ582" s="21">
        <v>8982</v>
      </c>
      <c r="AK582" s="21">
        <v>432</v>
      </c>
      <c r="AL582" s="21">
        <v>64386294</v>
      </c>
      <c r="AM582" s="21">
        <v>0</v>
      </c>
      <c r="AN582" s="21">
        <v>1702</v>
      </c>
      <c r="AO582" s="21">
        <v>0</v>
      </c>
      <c r="AP582" s="22">
        <v>3</v>
      </c>
      <c r="AQ582" s="22">
        <v>30</v>
      </c>
      <c r="AR582" s="23">
        <v>763841</v>
      </c>
      <c r="AS582" s="23">
        <v>949</v>
      </c>
      <c r="AT582" s="24">
        <v>9.89</v>
      </c>
      <c r="AU582" s="25">
        <v>93.83</v>
      </c>
      <c r="AV582" s="26">
        <v>3</v>
      </c>
      <c r="AW582" s="26">
        <v>28</v>
      </c>
      <c r="AX582" s="26">
        <v>112137</v>
      </c>
      <c r="AY582" s="26">
        <v>4787</v>
      </c>
      <c r="AZ582" s="27">
        <v>7.67</v>
      </c>
      <c r="BA582" s="28">
        <v>367.03</v>
      </c>
      <c r="BB582" s="29">
        <v>3</v>
      </c>
      <c r="BC582" s="29">
        <v>23</v>
      </c>
      <c r="BD582" s="29">
        <v>28493</v>
      </c>
      <c r="BE582" s="29">
        <v>25876.205999999998</v>
      </c>
      <c r="BF582" s="29">
        <v>6.0811140999999997</v>
      </c>
      <c r="BG582" s="29">
        <v>1573.5616</v>
      </c>
    </row>
    <row r="583" spans="1:59" s="30" customFormat="1" x14ac:dyDescent="0.35">
      <c r="A583" s="12">
        <v>2017</v>
      </c>
      <c r="B583" s="12" t="s">
        <v>712</v>
      </c>
      <c r="C583" s="13" t="s">
        <v>713</v>
      </c>
      <c r="D583" s="14" t="s">
        <v>723</v>
      </c>
      <c r="E583" s="15">
        <v>60115.447702338948</v>
      </c>
      <c r="F583" s="15">
        <v>81179.600000000006</v>
      </c>
      <c r="G583" s="12">
        <v>2.7</v>
      </c>
      <c r="H583" s="16">
        <v>1350395</v>
      </c>
      <c r="I583" s="17">
        <f t="shared" si="45"/>
        <v>1</v>
      </c>
      <c r="J583" s="17">
        <v>0</v>
      </c>
      <c r="K583" s="17">
        <v>39.08</v>
      </c>
      <c r="L583" s="17">
        <v>2.23</v>
      </c>
      <c r="M583" s="17">
        <v>2.99</v>
      </c>
      <c r="N583" s="17">
        <v>38.799999999999997</v>
      </c>
      <c r="O583" s="17">
        <v>1</v>
      </c>
      <c r="P583" s="18">
        <v>7100</v>
      </c>
      <c r="Q583" s="18">
        <v>251</v>
      </c>
      <c r="R583" s="17">
        <v>1976254</v>
      </c>
      <c r="S583" s="17">
        <v>778</v>
      </c>
      <c r="T583" s="17">
        <v>1972</v>
      </c>
      <c r="U583" s="18" t="s">
        <v>62</v>
      </c>
      <c r="V583" s="18" t="s">
        <v>62</v>
      </c>
      <c r="W583" s="18" t="s">
        <v>62</v>
      </c>
      <c r="X583" s="18" t="s">
        <v>62</v>
      </c>
      <c r="Y583" s="18" t="s">
        <v>62</v>
      </c>
      <c r="Z583" s="18"/>
      <c r="AA583" s="19">
        <v>2.1875855044172008</v>
      </c>
      <c r="AB583" s="19">
        <v>14.73443638842941</v>
      </c>
      <c r="AC583" s="19">
        <v>3.7243523928232452</v>
      </c>
      <c r="AD583" s="19">
        <v>0.62802788237371954</v>
      </c>
      <c r="AE583" s="20">
        <f t="shared" si="46"/>
        <v>4.2558551026844185E-3</v>
      </c>
      <c r="AF583" s="20">
        <f t="shared" si="47"/>
        <v>5.1811541874212603E-3</v>
      </c>
      <c r="AG583" s="20">
        <f t="shared" si="48"/>
        <v>0.83196449244135362</v>
      </c>
      <c r="AH583" s="20">
        <f t="shared" si="49"/>
        <v>0</v>
      </c>
      <c r="AI583" s="20">
        <f t="shared" si="49"/>
        <v>0</v>
      </c>
      <c r="AJ583" s="21">
        <v>268092</v>
      </c>
      <c r="AK583" s="21">
        <v>326380</v>
      </c>
      <c r="AL583" s="21">
        <v>52408510</v>
      </c>
      <c r="AM583" s="21">
        <v>9990704</v>
      </c>
      <c r="AN583" s="21">
        <v>0</v>
      </c>
      <c r="AO583" s="21">
        <v>0</v>
      </c>
      <c r="AP583" s="22">
        <v>3</v>
      </c>
      <c r="AQ583" s="22">
        <v>5</v>
      </c>
      <c r="AR583" s="23">
        <v>618356</v>
      </c>
      <c r="AS583" s="23">
        <v>598.56255999999996</v>
      </c>
      <c r="AT583" s="24">
        <v>19.204799999999999</v>
      </c>
      <c r="AU583" s="25">
        <v>114.95274000000001</v>
      </c>
      <c r="AV583" s="26">
        <v>3</v>
      </c>
      <c r="AW583" s="26">
        <v>5</v>
      </c>
      <c r="AX583" s="26">
        <v>107436</v>
      </c>
      <c r="AY583" s="26">
        <v>3405.0023999999999</v>
      </c>
      <c r="AZ583" s="27">
        <v>14.805656000000001</v>
      </c>
      <c r="BA583" s="28">
        <v>504.13292999999999</v>
      </c>
      <c r="BB583" s="29">
        <v>3</v>
      </c>
      <c r="BC583" s="29">
        <v>5</v>
      </c>
      <c r="BD583" s="29">
        <v>3220</v>
      </c>
      <c r="BE583" s="29">
        <v>50619.203000000001</v>
      </c>
      <c r="BF583" s="29">
        <v>12.339286</v>
      </c>
      <c r="BG583" s="29">
        <v>6246.0481</v>
      </c>
    </row>
    <row r="584" spans="1:59" s="30" customFormat="1" x14ac:dyDescent="0.35">
      <c r="A584" s="12">
        <v>2016</v>
      </c>
      <c r="B584" s="12" t="s">
        <v>712</v>
      </c>
      <c r="C584" s="13" t="s">
        <v>713</v>
      </c>
      <c r="D584" s="14" t="s">
        <v>724</v>
      </c>
      <c r="E584" s="15">
        <v>60085.183084839256</v>
      </c>
      <c r="F584" s="15">
        <v>80736.100000000006</v>
      </c>
      <c r="G584" s="12">
        <v>2.9</v>
      </c>
      <c r="H584" s="16">
        <v>1343694</v>
      </c>
      <c r="I584" s="17">
        <f t="shared" si="45"/>
        <v>1</v>
      </c>
      <c r="J584" s="17">
        <v>0</v>
      </c>
      <c r="K584" s="17">
        <v>40.39</v>
      </c>
      <c r="L584" s="17">
        <v>1.702</v>
      </c>
      <c r="M584" s="17">
        <v>2.52</v>
      </c>
      <c r="N584" s="17">
        <v>42.43</v>
      </c>
      <c r="O584" s="17">
        <v>1</v>
      </c>
      <c r="P584" s="18">
        <v>6921</v>
      </c>
      <c r="Q584" s="18">
        <v>377</v>
      </c>
      <c r="R584" s="17">
        <v>2526361</v>
      </c>
      <c r="S584" s="17">
        <v>883</v>
      </c>
      <c r="T584" s="17">
        <v>2185</v>
      </c>
      <c r="U584" s="18" t="s">
        <v>62</v>
      </c>
      <c r="V584" s="18">
        <v>4.07</v>
      </c>
      <c r="W584" s="18" t="s">
        <v>62</v>
      </c>
      <c r="X584" s="18" t="s">
        <v>62</v>
      </c>
      <c r="Y584" s="18" t="s">
        <v>62</v>
      </c>
      <c r="Z584" s="18"/>
      <c r="AA584" s="19">
        <v>4.07</v>
      </c>
      <c r="AB584" s="19">
        <v>11.309272049594229</v>
      </c>
      <c r="AC584" s="19">
        <v>3.2924726584307722</v>
      </c>
      <c r="AD584" s="19">
        <v>0.65636700530415037</v>
      </c>
      <c r="AE584" s="20">
        <f t="shared" si="46"/>
        <v>4.8750043000289943E-3</v>
      </c>
      <c r="AF584" s="20">
        <f t="shared" si="47"/>
        <v>1.6877354576161554E-3</v>
      </c>
      <c r="AG584" s="20">
        <f t="shared" si="48"/>
        <v>0.85818461014564018</v>
      </c>
      <c r="AH584" s="20">
        <f t="shared" si="49"/>
        <v>0</v>
      </c>
      <c r="AI584" s="20">
        <f t="shared" si="49"/>
        <v>0</v>
      </c>
      <c r="AJ584" s="21">
        <v>387872</v>
      </c>
      <c r="AK584" s="21">
        <v>134282</v>
      </c>
      <c r="AL584" s="21">
        <v>68280100</v>
      </c>
      <c r="AM584" s="21">
        <v>10761163</v>
      </c>
      <c r="AN584" s="21">
        <v>0</v>
      </c>
      <c r="AO584" s="21">
        <v>0</v>
      </c>
      <c r="AP584" s="22">
        <v>3</v>
      </c>
      <c r="AQ584" s="22">
        <v>8</v>
      </c>
      <c r="AR584" s="23">
        <v>612716</v>
      </c>
      <c r="AS584" s="23">
        <v>603.65201999999999</v>
      </c>
      <c r="AT584" s="24">
        <v>18.380094</v>
      </c>
      <c r="AU584" s="25">
        <v>110.95180999999999</v>
      </c>
      <c r="AV584" s="26">
        <v>3</v>
      </c>
      <c r="AW584" s="26">
        <v>5</v>
      </c>
      <c r="AX584" s="26">
        <v>106900</v>
      </c>
      <c r="AY584" s="26">
        <v>3481.5965000000001</v>
      </c>
      <c r="AZ584" s="27">
        <v>14.433384999999999</v>
      </c>
      <c r="BA584" s="28">
        <v>502.51224000000002</v>
      </c>
      <c r="BB584" s="29">
        <v>3</v>
      </c>
      <c r="BC584" s="29">
        <v>5</v>
      </c>
      <c r="BD584" s="29">
        <v>3250</v>
      </c>
      <c r="BE584" s="29">
        <v>51291.205000000002</v>
      </c>
      <c r="BF584" s="29">
        <v>12.337698</v>
      </c>
      <c r="BG584" s="29">
        <v>6328.1538</v>
      </c>
    </row>
    <row r="585" spans="1:59" s="30" customFormat="1" x14ac:dyDescent="0.35">
      <c r="A585" s="12">
        <v>2013</v>
      </c>
      <c r="B585" s="12" t="s">
        <v>705</v>
      </c>
      <c r="C585" s="13" t="s">
        <v>706</v>
      </c>
      <c r="D585" s="14" t="s">
        <v>725</v>
      </c>
      <c r="E585" s="15">
        <v>57164.709239350319</v>
      </c>
      <c r="F585" s="15">
        <v>80534.899999999994</v>
      </c>
      <c r="G585" s="12">
        <v>4.9000000000000004</v>
      </c>
      <c r="H585" s="16">
        <v>1408822</v>
      </c>
      <c r="I585" s="17">
        <f t="shared" si="45"/>
        <v>1</v>
      </c>
      <c r="J585" s="17">
        <v>0</v>
      </c>
      <c r="K585" s="17">
        <v>45.02</v>
      </c>
      <c r="L585" s="17">
        <v>3.4830000000000001</v>
      </c>
      <c r="M585" s="17">
        <v>3.73</v>
      </c>
      <c r="N585" s="17">
        <v>51.99</v>
      </c>
      <c r="O585" s="17">
        <v>0</v>
      </c>
      <c r="P585" s="18">
        <v>0</v>
      </c>
      <c r="Q585" s="18">
        <v>4343</v>
      </c>
      <c r="R585" s="17">
        <v>7428187</v>
      </c>
      <c r="S585" s="17">
        <v>18786</v>
      </c>
      <c r="T585" s="17">
        <v>23055</v>
      </c>
      <c r="U585" s="18" t="s">
        <v>62</v>
      </c>
      <c r="V585" s="18">
        <v>1.96</v>
      </c>
      <c r="W585" s="18" t="s">
        <v>62</v>
      </c>
      <c r="X585" s="18"/>
      <c r="Y585" s="18"/>
      <c r="Z585" s="18"/>
      <c r="AA585" s="19">
        <v>1.96</v>
      </c>
      <c r="AB585" s="19">
        <v>22.862714639490921</v>
      </c>
      <c r="AC585" s="19">
        <v>4.4043332512284126</v>
      </c>
      <c r="AD585" s="19">
        <v>0.73100116927520231</v>
      </c>
      <c r="AE585" s="20">
        <f t="shared" si="46"/>
        <v>6.1121809249288638E-2</v>
      </c>
      <c r="AF585" s="20">
        <f t="shared" si="47"/>
        <v>0.93862969466003299</v>
      </c>
      <c r="AG585" s="20">
        <f t="shared" si="48"/>
        <v>0</v>
      </c>
      <c r="AH585" s="20">
        <f t="shared" si="49"/>
        <v>2.2863666654119057E-4</v>
      </c>
      <c r="AI585" s="20">
        <f t="shared" si="49"/>
        <v>1.9859424137227802E-5</v>
      </c>
      <c r="AJ585" s="21">
        <v>1402026</v>
      </c>
      <c r="AK585" s="21">
        <v>21530502</v>
      </c>
      <c r="AL585" s="21">
        <v>0</v>
      </c>
      <c r="AM585" s="21">
        <v>0</v>
      </c>
      <c r="AN585" s="21">
        <v>5244.52</v>
      </c>
      <c r="AO585" s="21">
        <v>455.54</v>
      </c>
      <c r="AP585" s="22">
        <v>3</v>
      </c>
      <c r="AQ585" s="22">
        <v>4</v>
      </c>
      <c r="AR585" s="23">
        <v>422386</v>
      </c>
      <c r="AS585" s="23">
        <v>514.70555000000002</v>
      </c>
      <c r="AT585" s="24">
        <v>36.984893</v>
      </c>
      <c r="AU585" s="25">
        <v>190.36330000000001</v>
      </c>
      <c r="AV585" s="26">
        <v>3</v>
      </c>
      <c r="AW585" s="26">
        <v>4</v>
      </c>
      <c r="AX585" s="26">
        <v>60467</v>
      </c>
      <c r="AY585" s="26">
        <v>4508.2442000000001</v>
      </c>
      <c r="AZ585" s="27">
        <v>34.053595000000001</v>
      </c>
      <c r="BA585" s="28">
        <v>1535.2192</v>
      </c>
      <c r="BB585" s="29">
        <v>3</v>
      </c>
      <c r="BC585" s="29">
        <v>4</v>
      </c>
      <c r="BD585" s="29">
        <v>694</v>
      </c>
      <c r="BE585" s="29">
        <v>435051.75</v>
      </c>
      <c r="BF585" s="29">
        <v>29.869192999999999</v>
      </c>
      <c r="BG585" s="29">
        <v>129946.45</v>
      </c>
    </row>
    <row r="586" spans="1:59" s="30" customFormat="1" x14ac:dyDescent="0.35">
      <c r="A586" s="12">
        <v>2020</v>
      </c>
      <c r="B586" s="12" t="s">
        <v>705</v>
      </c>
      <c r="C586" s="13" t="s">
        <v>706</v>
      </c>
      <c r="D586" s="14" t="s">
        <v>726</v>
      </c>
      <c r="E586" s="15">
        <v>56425.091114550181</v>
      </c>
      <c r="F586" s="15">
        <v>79592.5</v>
      </c>
      <c r="G586" s="12" t="s">
        <v>62</v>
      </c>
      <c r="H586" s="16">
        <v>1410587</v>
      </c>
      <c r="I586" s="17">
        <f t="shared" si="45"/>
        <v>1</v>
      </c>
      <c r="J586" s="17">
        <v>0</v>
      </c>
      <c r="K586" s="17">
        <v>36.130000000000003</v>
      </c>
      <c r="L586" s="17">
        <v>1.891</v>
      </c>
      <c r="M586" s="17">
        <v>2.0299999999999998</v>
      </c>
      <c r="N586" s="17">
        <v>33.270000000000003</v>
      </c>
      <c r="O586" s="17">
        <v>0</v>
      </c>
      <c r="P586" s="18">
        <v>2</v>
      </c>
      <c r="Q586" s="18">
        <v>5066</v>
      </c>
      <c r="R586" s="17">
        <v>6418251</v>
      </c>
      <c r="S586" s="17">
        <v>15618</v>
      </c>
      <c r="T586" s="17">
        <v>14910</v>
      </c>
      <c r="U586" s="18" t="s">
        <v>62</v>
      </c>
      <c r="V586" s="18" t="s">
        <v>62</v>
      </c>
      <c r="W586" s="18" t="s">
        <v>62</v>
      </c>
      <c r="X586" s="18" t="s">
        <v>62</v>
      </c>
      <c r="Y586" s="18" t="s">
        <v>62</v>
      </c>
      <c r="Z586" s="18"/>
      <c r="AA586" s="19">
        <v>2.127327759928813</v>
      </c>
      <c r="AB586" s="19">
        <v>12.535325193609101</v>
      </c>
      <c r="AC586" s="19">
        <v>2.8422150630003218</v>
      </c>
      <c r="AD586" s="19">
        <v>0.5848556097000881</v>
      </c>
      <c r="AE586" s="20">
        <f t="shared" si="46"/>
        <v>6.0415644086590919E-2</v>
      </c>
      <c r="AF586" s="20">
        <f t="shared" si="47"/>
        <v>0.93957540032822673</v>
      </c>
      <c r="AG586" s="20">
        <f t="shared" si="48"/>
        <v>0</v>
      </c>
      <c r="AH586" s="20">
        <f t="shared" si="49"/>
        <v>7.6891387929354732E-6</v>
      </c>
      <c r="AI586" s="20">
        <f t="shared" si="49"/>
        <v>1.266446389424666E-6</v>
      </c>
      <c r="AJ586" s="21">
        <v>1335736</v>
      </c>
      <c r="AK586" s="21">
        <v>20773174</v>
      </c>
      <c r="AL586" s="21">
        <v>0</v>
      </c>
      <c r="AM586" s="21">
        <v>0</v>
      </c>
      <c r="AN586" s="21">
        <v>170</v>
      </c>
      <c r="AO586" s="21">
        <v>28</v>
      </c>
      <c r="AP586" s="22">
        <v>1</v>
      </c>
      <c r="AQ586" s="22">
        <v>1</v>
      </c>
      <c r="AR586" s="23">
        <v>442002</v>
      </c>
      <c r="AS586" s="23">
        <v>537.16084000000001</v>
      </c>
      <c r="AT586" s="24">
        <v>30.282091000000001</v>
      </c>
      <c r="AU586" s="25">
        <v>162.66354000000001</v>
      </c>
      <c r="AV586" s="26">
        <v>3</v>
      </c>
      <c r="AW586" s="26">
        <v>4</v>
      </c>
      <c r="AX586" s="26">
        <v>59734</v>
      </c>
      <c r="AY586" s="26">
        <v>3744.7977999999998</v>
      </c>
      <c r="AZ586" s="27">
        <v>28.406893</v>
      </c>
      <c r="BA586" s="28">
        <v>1063.7807</v>
      </c>
      <c r="BB586" s="29">
        <v>3</v>
      </c>
      <c r="BC586" s="29">
        <v>4</v>
      </c>
      <c r="BD586" s="29">
        <v>816</v>
      </c>
      <c r="BE586" s="29">
        <v>333266.53999999998</v>
      </c>
      <c r="BF586" s="29">
        <v>24.451589999999999</v>
      </c>
      <c r="BG586" s="29">
        <v>81488.971000000005</v>
      </c>
    </row>
    <row r="587" spans="1:59" s="30" customFormat="1" x14ac:dyDescent="0.35">
      <c r="A587" s="12">
        <v>2015</v>
      </c>
      <c r="B587" s="12" t="s">
        <v>712</v>
      </c>
      <c r="C587" s="13" t="s">
        <v>713</v>
      </c>
      <c r="D587" s="14" t="s">
        <v>727</v>
      </c>
      <c r="E587" s="15">
        <v>59305.036336991958</v>
      </c>
      <c r="F587" s="15">
        <v>79319.3</v>
      </c>
      <c r="G587" s="12">
        <v>3.4</v>
      </c>
      <c r="H587" s="16">
        <v>1337480</v>
      </c>
      <c r="I587" s="17">
        <f t="shared" si="45"/>
        <v>1</v>
      </c>
      <c r="J587" s="17">
        <v>0</v>
      </c>
      <c r="K587" s="17">
        <v>42.6</v>
      </c>
      <c r="L587" s="17">
        <v>1.8220000000000001</v>
      </c>
      <c r="M587" s="17">
        <v>2.62</v>
      </c>
      <c r="N587" s="17">
        <v>44.13</v>
      </c>
      <c r="O587" s="17">
        <v>1</v>
      </c>
      <c r="P587" s="18">
        <v>7599</v>
      </c>
      <c r="Q587" s="18">
        <v>332</v>
      </c>
      <c r="R587" s="17">
        <v>3653432</v>
      </c>
      <c r="S587" s="17">
        <v>2061</v>
      </c>
      <c r="T587" s="17">
        <v>2882</v>
      </c>
      <c r="U587" s="18" t="s">
        <v>62</v>
      </c>
      <c r="V587" s="18">
        <v>3.87</v>
      </c>
      <c r="W587" s="18" t="s">
        <v>62</v>
      </c>
      <c r="X587" s="18">
        <v>4.92</v>
      </c>
      <c r="Y587" s="18" t="s">
        <v>62</v>
      </c>
      <c r="Z587" s="18"/>
      <c r="AA587" s="19">
        <v>3.87</v>
      </c>
      <c r="AB587" s="19">
        <v>12.08771849023859</v>
      </c>
      <c r="AC587" s="19">
        <v>4.92</v>
      </c>
      <c r="AD587" s="19">
        <v>0.66963877086385626</v>
      </c>
      <c r="AE587" s="20">
        <f t="shared" si="46"/>
        <v>8.3612983382051753E-3</v>
      </c>
      <c r="AF587" s="20">
        <f t="shared" si="47"/>
        <v>6.006440620282342E-3</v>
      </c>
      <c r="AG587" s="20">
        <f t="shared" si="48"/>
        <v>0.88786757709977304</v>
      </c>
      <c r="AH587" s="20">
        <f t="shared" si="49"/>
        <v>0</v>
      </c>
      <c r="AI587" s="20">
        <f t="shared" si="49"/>
        <v>0</v>
      </c>
      <c r="AJ587" s="21">
        <v>811134</v>
      </c>
      <c r="AK587" s="21">
        <v>582688</v>
      </c>
      <c r="AL587" s="21">
        <v>86132506</v>
      </c>
      <c r="AM587" s="21">
        <v>9484204</v>
      </c>
      <c r="AN587" s="21">
        <v>0</v>
      </c>
      <c r="AO587" s="21">
        <v>0</v>
      </c>
      <c r="AP587" s="22">
        <v>3</v>
      </c>
      <c r="AQ587" s="22">
        <v>5</v>
      </c>
      <c r="AR587" s="23">
        <v>607465</v>
      </c>
      <c r="AS587" s="23">
        <v>621.0163</v>
      </c>
      <c r="AT587" s="24">
        <v>18.501401000000001</v>
      </c>
      <c r="AU587" s="25">
        <v>114.89672</v>
      </c>
      <c r="AV587" s="26">
        <v>3</v>
      </c>
      <c r="AW587" s="26">
        <v>5</v>
      </c>
      <c r="AX587" s="26">
        <v>105833</v>
      </c>
      <c r="AY587" s="26">
        <v>3536.3678</v>
      </c>
      <c r="AZ587" s="27">
        <v>14.964736</v>
      </c>
      <c r="BA587" s="28">
        <v>529.20812000000001</v>
      </c>
      <c r="BB587" s="29">
        <v>3</v>
      </c>
      <c r="BC587" s="29">
        <v>5</v>
      </c>
      <c r="BD587" s="29">
        <v>3277</v>
      </c>
      <c r="BE587" s="29">
        <v>50377.072999999997</v>
      </c>
      <c r="BF587" s="29">
        <v>12.737361999999999</v>
      </c>
      <c r="BG587" s="29">
        <v>6416.7098999999998</v>
      </c>
    </row>
    <row r="588" spans="1:59" s="30" customFormat="1" x14ac:dyDescent="0.35">
      <c r="A588" s="12">
        <v>2012</v>
      </c>
      <c r="B588" s="12" t="s">
        <v>705</v>
      </c>
      <c r="C588" s="13" t="s">
        <v>706</v>
      </c>
      <c r="D588" s="14" t="s">
        <v>728</v>
      </c>
      <c r="E588" s="15">
        <v>56403.423454288597</v>
      </c>
      <c r="F588" s="15">
        <v>78694</v>
      </c>
      <c r="G588" s="12">
        <v>6</v>
      </c>
      <c r="H588" s="16">
        <v>1395199</v>
      </c>
      <c r="I588" s="17">
        <f t="shared" si="45"/>
        <v>1</v>
      </c>
      <c r="J588" s="17">
        <v>0</v>
      </c>
      <c r="K588" s="17">
        <v>45.77</v>
      </c>
      <c r="L588" s="17">
        <v>3.58</v>
      </c>
      <c r="M588" s="17">
        <v>2.75</v>
      </c>
      <c r="N588" s="17">
        <v>54.99</v>
      </c>
      <c r="O588" s="17">
        <v>0</v>
      </c>
      <c r="P588" s="18">
        <v>0</v>
      </c>
      <c r="Q588" s="18">
        <v>4300</v>
      </c>
      <c r="R588" s="17">
        <v>7624794</v>
      </c>
      <c r="S588" s="17">
        <v>14583</v>
      </c>
      <c r="T588" s="17">
        <v>18927</v>
      </c>
      <c r="U588" s="18" t="s">
        <v>62</v>
      </c>
      <c r="V588" s="18" t="s">
        <v>62</v>
      </c>
      <c r="W588" s="18" t="s">
        <v>62</v>
      </c>
      <c r="X588" s="18" t="s">
        <v>62</v>
      </c>
      <c r="Y588" s="18" t="s">
        <v>62</v>
      </c>
      <c r="Z588" s="18"/>
      <c r="AA588" s="19">
        <v>2.324237813104427</v>
      </c>
      <c r="AB588" s="19">
        <v>23.49195884567845</v>
      </c>
      <c r="AC588" s="19">
        <v>3.503818060367514</v>
      </c>
      <c r="AD588" s="19">
        <v>0.75442193202762442</v>
      </c>
      <c r="AE588" s="20">
        <f t="shared" si="46"/>
        <v>6.3274473176792856E-2</v>
      </c>
      <c r="AF588" s="20">
        <f t="shared" si="47"/>
        <v>0.93649566617779123</v>
      </c>
      <c r="AG588" s="20">
        <f t="shared" si="48"/>
        <v>0</v>
      </c>
      <c r="AH588" s="20">
        <f t="shared" si="49"/>
        <v>2.0770238021576297E-4</v>
      </c>
      <c r="AI588" s="20">
        <f t="shared" si="49"/>
        <v>2.2158265200151848E-5</v>
      </c>
      <c r="AJ588" s="21">
        <v>1513452</v>
      </c>
      <c r="AK588" s="21">
        <v>22399890</v>
      </c>
      <c r="AL588" s="21">
        <v>0</v>
      </c>
      <c r="AM588" s="21">
        <v>0</v>
      </c>
      <c r="AN588" s="21">
        <v>4968</v>
      </c>
      <c r="AO588" s="21">
        <v>530</v>
      </c>
      <c r="AP588" s="22">
        <v>3</v>
      </c>
      <c r="AQ588" s="22">
        <v>4</v>
      </c>
      <c r="AR588" s="23">
        <v>419612</v>
      </c>
      <c r="AS588" s="23">
        <v>544.01406999999995</v>
      </c>
      <c r="AT588" s="24">
        <v>37.343283</v>
      </c>
      <c r="AU588" s="25">
        <v>203.15271000000001</v>
      </c>
      <c r="AV588" s="26">
        <v>3</v>
      </c>
      <c r="AW588" s="26">
        <v>4</v>
      </c>
      <c r="AX588" s="26">
        <v>60109</v>
      </c>
      <c r="AY588" s="26">
        <v>4489.3166000000001</v>
      </c>
      <c r="AZ588" s="27">
        <v>34.882084999999996</v>
      </c>
      <c r="BA588" s="28">
        <v>1565.9672</v>
      </c>
      <c r="BB588" s="29">
        <v>3</v>
      </c>
      <c r="BC588" s="29">
        <v>4</v>
      </c>
      <c r="BD588" s="29">
        <v>706</v>
      </c>
      <c r="BE588" s="29">
        <v>432209.51</v>
      </c>
      <c r="BF588" s="29">
        <v>30.821114999999999</v>
      </c>
      <c r="BG588" s="29">
        <v>133211.79</v>
      </c>
    </row>
    <row r="589" spans="1:59" s="30" customFormat="1" x14ac:dyDescent="0.35">
      <c r="A589" s="12">
        <v>2018</v>
      </c>
      <c r="B589" s="12" t="s">
        <v>717</v>
      </c>
      <c r="C589" s="13" t="s">
        <v>718</v>
      </c>
      <c r="D589" s="14" t="s">
        <v>729</v>
      </c>
      <c r="E589" s="15">
        <v>44320.102918027434</v>
      </c>
      <c r="F589" s="15">
        <v>77652.100000000006</v>
      </c>
      <c r="G589" s="12">
        <v>2.8</v>
      </c>
      <c r="H589" s="16">
        <v>1752074</v>
      </c>
      <c r="I589" s="17">
        <f t="shared" si="45"/>
        <v>0</v>
      </c>
      <c r="J589" s="17">
        <v>1</v>
      </c>
      <c r="K589" s="17">
        <v>39.08</v>
      </c>
      <c r="L589" s="17">
        <v>2.6</v>
      </c>
      <c r="M589" s="17">
        <v>3.15</v>
      </c>
      <c r="N589" s="17">
        <v>38.81</v>
      </c>
      <c r="O589" s="17">
        <v>0</v>
      </c>
      <c r="P589" s="18">
        <v>6646</v>
      </c>
      <c r="Q589" s="18">
        <v>541</v>
      </c>
      <c r="R589" s="17">
        <v>1766482</v>
      </c>
      <c r="S589" s="17">
        <v>3870</v>
      </c>
      <c r="T589" s="17">
        <v>4236</v>
      </c>
      <c r="U589" s="18" t="s">
        <v>62</v>
      </c>
      <c r="V589" s="18"/>
      <c r="W589" s="18">
        <v>18.21</v>
      </c>
      <c r="X589" s="18" t="s">
        <v>62</v>
      </c>
      <c r="Y589" s="18" t="s">
        <v>62</v>
      </c>
      <c r="Z589" s="18"/>
      <c r="AA589" s="19">
        <v>2.1875855044172008</v>
      </c>
      <c r="AB589" s="19">
        <v>18.21</v>
      </c>
      <c r="AC589" s="19">
        <v>3.8713752811270652</v>
      </c>
      <c r="AD589" s="19">
        <v>0.62810595158289428</v>
      </c>
      <c r="AE589" s="20">
        <f t="shared" si="46"/>
        <v>1.8322022395377051E-4</v>
      </c>
      <c r="AF589" s="20">
        <f t="shared" si="47"/>
        <v>3.8308185314075222E-6</v>
      </c>
      <c r="AG589" s="20">
        <f t="shared" si="48"/>
        <v>0.99978176691850107</v>
      </c>
      <c r="AH589" s="20">
        <f t="shared" si="49"/>
        <v>3.1182039013714989E-5</v>
      </c>
      <c r="AI589" s="20">
        <f t="shared" si="49"/>
        <v>0</v>
      </c>
      <c r="AJ589" s="21">
        <v>8896</v>
      </c>
      <c r="AK589" s="21">
        <v>186</v>
      </c>
      <c r="AL589" s="21">
        <v>48542996</v>
      </c>
      <c r="AM589" s="21">
        <v>0</v>
      </c>
      <c r="AN589" s="21">
        <v>1514</v>
      </c>
      <c r="AO589" s="21">
        <v>0</v>
      </c>
      <c r="AP589" s="22">
        <v>3</v>
      </c>
      <c r="AQ589" s="22">
        <v>18</v>
      </c>
      <c r="AR589" s="23">
        <v>743567</v>
      </c>
      <c r="AS589" s="23">
        <v>944</v>
      </c>
      <c r="AT589" s="24">
        <v>10.15</v>
      </c>
      <c r="AU589" s="25">
        <v>95.84</v>
      </c>
      <c r="AV589" s="26">
        <v>3</v>
      </c>
      <c r="AW589" s="26">
        <v>16</v>
      </c>
      <c r="AX589" s="26">
        <v>110797</v>
      </c>
      <c r="AY589" s="26">
        <v>4841.3563000000004</v>
      </c>
      <c r="AZ589" s="27">
        <v>7.9313731000000001</v>
      </c>
      <c r="BA589" s="28">
        <v>383.98603000000003</v>
      </c>
      <c r="BB589" s="29">
        <v>3</v>
      </c>
      <c r="BC589" s="29">
        <v>13</v>
      </c>
      <c r="BD589" s="29">
        <v>28418</v>
      </c>
      <c r="BE589" s="29">
        <v>26066</v>
      </c>
      <c r="BF589" s="29">
        <v>6.47</v>
      </c>
      <c r="BG589" s="29">
        <v>1686.86</v>
      </c>
    </row>
    <row r="590" spans="1:59" s="30" customFormat="1" x14ac:dyDescent="0.35">
      <c r="A590" s="12">
        <v>2018</v>
      </c>
      <c r="B590" s="12" t="s">
        <v>730</v>
      </c>
      <c r="C590" s="13" t="s">
        <v>731</v>
      </c>
      <c r="D590" s="14" t="s">
        <v>732</v>
      </c>
      <c r="E590" s="15">
        <v>42861.85742375355</v>
      </c>
      <c r="F590" s="15">
        <v>77406.5</v>
      </c>
      <c r="G590" s="12">
        <v>5.3</v>
      </c>
      <c r="H590" s="16">
        <v>1805953</v>
      </c>
      <c r="I590" s="17">
        <f t="shared" si="45"/>
        <v>0</v>
      </c>
      <c r="J590" s="17">
        <v>1</v>
      </c>
      <c r="K590" s="17">
        <v>39.08</v>
      </c>
      <c r="L590" s="17">
        <v>2.6</v>
      </c>
      <c r="M590" s="17">
        <v>3.15</v>
      </c>
      <c r="N590" s="17">
        <v>38.81</v>
      </c>
      <c r="O590" s="17">
        <v>1</v>
      </c>
      <c r="P590" s="18">
        <v>5109</v>
      </c>
      <c r="Q590" s="18">
        <v>1070</v>
      </c>
      <c r="R590" s="17">
        <v>60203463</v>
      </c>
      <c r="S590" s="17">
        <v>41532</v>
      </c>
      <c r="T590" s="17">
        <v>37078</v>
      </c>
      <c r="U590" s="18" t="s">
        <v>62</v>
      </c>
      <c r="V590" s="18">
        <v>2.09</v>
      </c>
      <c r="W590" s="18">
        <v>16.62</v>
      </c>
      <c r="X590" s="18" t="s">
        <v>62</v>
      </c>
      <c r="Y590" s="18"/>
      <c r="Z590" s="18"/>
      <c r="AA590" s="19">
        <v>2.09</v>
      </c>
      <c r="AB590" s="19">
        <v>16.62</v>
      </c>
      <c r="AC590" s="19">
        <v>3.8713752811270652</v>
      </c>
      <c r="AD590" s="19">
        <v>0.62810595158289428</v>
      </c>
      <c r="AE590" s="20">
        <f t="shared" si="46"/>
        <v>0.67425675947374819</v>
      </c>
      <c r="AF590" s="20">
        <f t="shared" si="47"/>
        <v>7.6085569909379201E-3</v>
      </c>
      <c r="AG590" s="20">
        <f t="shared" si="48"/>
        <v>0.31813189946207238</v>
      </c>
      <c r="AH590" s="20">
        <f t="shared" si="49"/>
        <v>0</v>
      </c>
      <c r="AI590" s="20">
        <f t="shared" si="49"/>
        <v>2.7840732415077691E-6</v>
      </c>
      <c r="AJ590" s="21">
        <v>51342914</v>
      </c>
      <c r="AK590" s="21">
        <v>579372</v>
      </c>
      <c r="AL590" s="21">
        <v>24224924</v>
      </c>
      <c r="AM590" s="21">
        <v>0</v>
      </c>
      <c r="AN590" s="21">
        <v>0</v>
      </c>
      <c r="AO590" s="21">
        <v>212</v>
      </c>
      <c r="AP590" s="22">
        <v>5</v>
      </c>
      <c r="AQ590" s="22">
        <v>7</v>
      </c>
      <c r="AR590" s="23">
        <v>859039</v>
      </c>
      <c r="AS590" s="23">
        <v>1133</v>
      </c>
      <c r="AT590" s="24">
        <v>11.18</v>
      </c>
      <c r="AU590" s="25">
        <v>126.7</v>
      </c>
      <c r="AV590" s="26">
        <v>5</v>
      </c>
      <c r="AW590" s="26">
        <v>6</v>
      </c>
      <c r="AX590" s="26">
        <v>144478</v>
      </c>
      <c r="AY590" s="26">
        <v>4484.2057999999997</v>
      </c>
      <c r="AZ590" s="27">
        <v>9.2430568999999991</v>
      </c>
      <c r="BA590" s="28">
        <v>414.47769</v>
      </c>
      <c r="BB590" s="29">
        <v>4</v>
      </c>
      <c r="BC590" s="29">
        <v>4</v>
      </c>
      <c r="BD590" s="29">
        <v>11515</v>
      </c>
      <c r="BE590" s="29">
        <v>102713</v>
      </c>
      <c r="BF590" s="29">
        <v>6.4</v>
      </c>
      <c r="BG590" s="29">
        <v>6570.8</v>
      </c>
    </row>
    <row r="591" spans="1:59" s="30" customFormat="1" x14ac:dyDescent="0.35">
      <c r="A591" s="12">
        <v>2010</v>
      </c>
      <c r="B591" s="12" t="s">
        <v>705</v>
      </c>
      <c r="C591" s="13" t="s">
        <v>706</v>
      </c>
      <c r="D591" s="14" t="s">
        <v>733</v>
      </c>
      <c r="E591" s="15">
        <v>55813.765942035359</v>
      </c>
      <c r="F591" s="15">
        <v>76130.2</v>
      </c>
      <c r="G591" s="12">
        <v>6.9</v>
      </c>
      <c r="H591" s="16">
        <v>1364004</v>
      </c>
      <c r="I591" s="17">
        <f t="shared" si="45"/>
        <v>1</v>
      </c>
      <c r="J591" s="17">
        <v>0</v>
      </c>
      <c r="K591" s="17">
        <v>44.27</v>
      </c>
      <c r="L591" s="17">
        <v>2.7050000000000001</v>
      </c>
      <c r="M591" s="17">
        <v>4.37</v>
      </c>
      <c r="N591" s="17">
        <v>49.29</v>
      </c>
      <c r="O591" s="17">
        <v>0</v>
      </c>
      <c r="P591" s="18">
        <v>0</v>
      </c>
      <c r="Q591" s="18">
        <v>4418</v>
      </c>
      <c r="R591" s="17">
        <v>8286666</v>
      </c>
      <c r="S591" s="17">
        <v>16747</v>
      </c>
      <c r="T591" s="17">
        <v>20892</v>
      </c>
      <c r="U591" s="18" t="s">
        <v>62</v>
      </c>
      <c r="V591" s="18">
        <v>2.2200000000000002</v>
      </c>
      <c r="W591" s="18">
        <v>17.45</v>
      </c>
      <c r="X591" s="18"/>
      <c r="Y591" s="18" t="s">
        <v>62</v>
      </c>
      <c r="Z591" s="18"/>
      <c r="AA591" s="19">
        <v>2.2200000000000002</v>
      </c>
      <c r="AB591" s="19">
        <v>17.45</v>
      </c>
      <c r="AC591" s="19">
        <v>4.9924248044436963</v>
      </c>
      <c r="AD591" s="19">
        <v>0.70992248279802228</v>
      </c>
      <c r="AE591" s="20">
        <f t="shared" si="46"/>
        <v>5.6127077506875192E-2</v>
      </c>
      <c r="AF591" s="20">
        <f t="shared" si="47"/>
        <v>0.94386349196873154</v>
      </c>
      <c r="AG591" s="20">
        <f t="shared" si="48"/>
        <v>0</v>
      </c>
      <c r="AH591" s="20">
        <f t="shared" si="49"/>
        <v>0</v>
      </c>
      <c r="AI591" s="20">
        <f t="shared" si="49"/>
        <v>9.4305243932313065E-6</v>
      </c>
      <c r="AJ591" s="21">
        <v>1466960</v>
      </c>
      <c r="AK591" s="21">
        <v>24669198</v>
      </c>
      <c r="AL591" s="21">
        <v>0</v>
      </c>
      <c r="AM591" s="21">
        <v>0</v>
      </c>
      <c r="AN591" s="21">
        <v>0</v>
      </c>
      <c r="AO591" s="21">
        <v>246.48</v>
      </c>
      <c r="AP591" s="22">
        <v>3</v>
      </c>
      <c r="AQ591" s="22">
        <v>4</v>
      </c>
      <c r="AR591" s="23">
        <v>414568</v>
      </c>
      <c r="AS591" s="23">
        <v>601</v>
      </c>
      <c r="AT591" s="24">
        <v>28.1</v>
      </c>
      <c r="AU591" s="31">
        <v>168.86</v>
      </c>
      <c r="AV591" s="26">
        <v>3</v>
      </c>
      <c r="AW591" s="26">
        <v>4</v>
      </c>
      <c r="AX591" s="26">
        <v>60479</v>
      </c>
      <c r="AY591" s="26">
        <v>4622</v>
      </c>
      <c r="AZ591" s="27">
        <v>25.93</v>
      </c>
      <c r="BA591" s="28">
        <v>1198.48</v>
      </c>
      <c r="BB591" s="29">
        <v>3</v>
      </c>
      <c r="BC591" s="29">
        <v>4</v>
      </c>
      <c r="BD591" s="29">
        <v>686</v>
      </c>
      <c r="BE591" s="29">
        <v>446123</v>
      </c>
      <c r="BF591" s="29">
        <v>21.94</v>
      </c>
      <c r="BG591" s="29">
        <v>97901.52</v>
      </c>
    </row>
    <row r="592" spans="1:59" s="30" customFormat="1" x14ac:dyDescent="0.35">
      <c r="A592" s="12">
        <v>2011</v>
      </c>
      <c r="B592" s="12" t="s">
        <v>705</v>
      </c>
      <c r="C592" s="13" t="s">
        <v>706</v>
      </c>
      <c r="D592" s="14" t="s">
        <v>734</v>
      </c>
      <c r="E592" s="15">
        <v>55941.088548394342</v>
      </c>
      <c r="F592" s="15">
        <v>77174.2</v>
      </c>
      <c r="G592" s="12">
        <v>6.8</v>
      </c>
      <c r="H592" s="16">
        <v>1379562</v>
      </c>
      <c r="I592" s="17">
        <f t="shared" si="45"/>
        <v>1</v>
      </c>
      <c r="J592" s="17">
        <v>0</v>
      </c>
      <c r="K592" s="17">
        <v>45.02</v>
      </c>
      <c r="L592" s="17">
        <v>3.4670000000000001</v>
      </c>
      <c r="M592" s="17">
        <v>4</v>
      </c>
      <c r="N592" s="17">
        <v>55.64</v>
      </c>
      <c r="O592" s="17">
        <v>0</v>
      </c>
      <c r="P592" s="18">
        <v>0</v>
      </c>
      <c r="Q592" s="18">
        <v>4624</v>
      </c>
      <c r="R592" s="17">
        <v>8100019</v>
      </c>
      <c r="S592" s="17">
        <v>16872</v>
      </c>
      <c r="T592" s="17">
        <v>20037</v>
      </c>
      <c r="U592" s="18" t="s">
        <v>62</v>
      </c>
      <c r="V592" s="18" t="s">
        <v>62</v>
      </c>
      <c r="W592" s="18" t="s">
        <v>62</v>
      </c>
      <c r="X592" s="18"/>
      <c r="Y592" s="18" t="s">
        <v>62</v>
      </c>
      <c r="Z592" s="18"/>
      <c r="AA592" s="19">
        <v>2.3089180475565318</v>
      </c>
      <c r="AB592" s="19">
        <v>22.758921780738341</v>
      </c>
      <c r="AC592" s="19">
        <v>4.6524343752411106</v>
      </c>
      <c r="AD592" s="19">
        <v>0.75949643062398253</v>
      </c>
      <c r="AE592" s="20">
        <f t="shared" si="46"/>
        <v>5.5418018498642994E-2</v>
      </c>
      <c r="AF592" s="20">
        <f t="shared" si="47"/>
        <v>0.94439657282768885</v>
      </c>
      <c r="AG592" s="20">
        <f t="shared" si="48"/>
        <v>0</v>
      </c>
      <c r="AH592" s="20">
        <f t="shared" si="49"/>
        <v>1.6992390567221769E-4</v>
      </c>
      <c r="AI592" s="20">
        <f t="shared" si="49"/>
        <v>1.5484767995864345E-5</v>
      </c>
      <c r="AJ592" s="21">
        <v>1418880</v>
      </c>
      <c r="AK592" s="21">
        <v>24179598</v>
      </c>
      <c r="AL592" s="21">
        <v>0</v>
      </c>
      <c r="AM592" s="21">
        <v>0</v>
      </c>
      <c r="AN592" s="21">
        <v>4350.6000000000004</v>
      </c>
      <c r="AO592" s="21">
        <v>396.46</v>
      </c>
      <c r="AP592" s="22">
        <v>3</v>
      </c>
      <c r="AQ592" s="22">
        <v>4</v>
      </c>
      <c r="AR592" s="23">
        <v>417531</v>
      </c>
      <c r="AS592" s="23">
        <v>585</v>
      </c>
      <c r="AT592" s="24">
        <v>34.68</v>
      </c>
      <c r="AU592" s="25">
        <v>202.72</v>
      </c>
      <c r="AV592" s="26">
        <v>3</v>
      </c>
      <c r="AW592" s="26">
        <v>4</v>
      </c>
      <c r="AX592" s="26">
        <v>60043</v>
      </c>
      <c r="AY592" s="26">
        <v>4675</v>
      </c>
      <c r="AZ592" s="27">
        <v>32.369999999999997</v>
      </c>
      <c r="BA592" s="28">
        <v>1513.39</v>
      </c>
      <c r="BB592" s="29">
        <v>3</v>
      </c>
      <c r="BC592" s="29">
        <v>4</v>
      </c>
      <c r="BD592" s="29">
        <v>698</v>
      </c>
      <c r="BE592" s="29">
        <v>437533</v>
      </c>
      <c r="BF592" s="29">
        <v>28.4</v>
      </c>
      <c r="BG592" s="29">
        <v>124259.87</v>
      </c>
    </row>
    <row r="593" spans="1:59" s="30" customFormat="1" x14ac:dyDescent="0.35">
      <c r="A593" s="12">
        <v>2014</v>
      </c>
      <c r="B593" s="12" t="s">
        <v>712</v>
      </c>
      <c r="C593" s="13" t="s">
        <v>713</v>
      </c>
      <c r="D593" s="14" t="s">
        <v>735</v>
      </c>
      <c r="E593" s="15">
        <v>57587.256428109424</v>
      </c>
      <c r="F593" s="15">
        <v>76836.2</v>
      </c>
      <c r="G593" s="12">
        <v>4.3</v>
      </c>
      <c r="H593" s="16">
        <v>1334257</v>
      </c>
      <c r="I593" s="17">
        <f t="shared" si="45"/>
        <v>1</v>
      </c>
      <c r="J593" s="17">
        <v>0</v>
      </c>
      <c r="K593" s="17">
        <v>45.67</v>
      </c>
      <c r="L593" s="17">
        <v>3.117</v>
      </c>
      <c r="M593" s="17">
        <v>4.37</v>
      </c>
      <c r="N593" s="17">
        <v>46.16</v>
      </c>
      <c r="O593" s="17">
        <v>1</v>
      </c>
      <c r="P593" s="18">
        <v>7795</v>
      </c>
      <c r="Q593" s="18">
        <v>248</v>
      </c>
      <c r="R593" s="17">
        <v>3457841</v>
      </c>
      <c r="S593" s="17">
        <v>2818</v>
      </c>
      <c r="T593" s="17">
        <v>3527</v>
      </c>
      <c r="U593" s="18">
        <v>2.69</v>
      </c>
      <c r="V593" s="18">
        <v>4.2699999999999996</v>
      </c>
      <c r="W593" s="18" t="s">
        <v>62</v>
      </c>
      <c r="X593" s="18">
        <v>6.05</v>
      </c>
      <c r="Y593" s="18">
        <v>0.72</v>
      </c>
      <c r="Z593" s="18">
        <v>2.69</v>
      </c>
      <c r="AA593" s="19">
        <v>4.2699999999999996</v>
      </c>
      <c r="AB593" s="19">
        <v>20.48845299552563</v>
      </c>
      <c r="AC593" s="19">
        <v>6.05</v>
      </c>
      <c r="AD593" s="19">
        <v>0.72</v>
      </c>
      <c r="AE593" s="20">
        <f t="shared" si="46"/>
        <v>1.444936251706708E-2</v>
      </c>
      <c r="AF593" s="20">
        <f t="shared" si="47"/>
        <v>1.2058307511337659E-2</v>
      </c>
      <c r="AG593" s="20">
        <f t="shared" si="48"/>
        <v>0.83841476581411445</v>
      </c>
      <c r="AH593" s="20">
        <f t="shared" si="49"/>
        <v>0</v>
      </c>
      <c r="AI593" s="20">
        <f t="shared" si="49"/>
        <v>0</v>
      </c>
      <c r="AJ593" s="21">
        <v>1087708</v>
      </c>
      <c r="AK593" s="21">
        <v>907716</v>
      </c>
      <c r="AL593" s="21">
        <v>63113542</v>
      </c>
      <c r="AM593" s="21">
        <v>10168265</v>
      </c>
      <c r="AN593" s="21">
        <v>0</v>
      </c>
      <c r="AO593" s="21">
        <v>0</v>
      </c>
      <c r="AP593" s="22">
        <v>3</v>
      </c>
      <c r="AQ593" s="22">
        <v>5</v>
      </c>
      <c r="AR593" s="23">
        <v>606883</v>
      </c>
      <c r="AS593" s="23">
        <v>619.35153000000003</v>
      </c>
      <c r="AT593" s="24">
        <v>17.52928</v>
      </c>
      <c r="AU593" s="25">
        <v>108.56787</v>
      </c>
      <c r="AV593" s="26">
        <v>3</v>
      </c>
      <c r="AW593" s="26">
        <v>5</v>
      </c>
      <c r="AX593" s="26">
        <v>105840</v>
      </c>
      <c r="AY593" s="26">
        <v>3515.1565000000001</v>
      </c>
      <c r="AZ593" s="27">
        <v>14.339091</v>
      </c>
      <c r="BA593" s="28">
        <v>504.04147999999998</v>
      </c>
      <c r="BB593" s="29">
        <v>3</v>
      </c>
      <c r="BC593" s="29">
        <v>5</v>
      </c>
      <c r="BD593" s="29">
        <v>3342</v>
      </c>
      <c r="BE593" s="29">
        <v>49098.942999999999</v>
      </c>
      <c r="BF593" s="29">
        <v>11.929516</v>
      </c>
      <c r="BG593" s="29">
        <v>5857.2660999999998</v>
      </c>
    </row>
    <row r="594" spans="1:59" s="30" customFormat="1" x14ac:dyDescent="0.35">
      <c r="A594" s="17">
        <v>2008</v>
      </c>
      <c r="B594" s="32" t="s">
        <v>705</v>
      </c>
      <c r="C594" s="13" t="s">
        <v>706</v>
      </c>
      <c r="D594" s="14" t="s">
        <v>736</v>
      </c>
      <c r="E594" s="15">
        <v>57671.108148621883</v>
      </c>
      <c r="F594" s="15">
        <v>76830.2</v>
      </c>
      <c r="G594" s="17">
        <v>4.3</v>
      </c>
      <c r="H594" s="16">
        <v>1332213</v>
      </c>
      <c r="I594" s="17">
        <f t="shared" si="45"/>
        <v>1</v>
      </c>
      <c r="J594" s="17">
        <v>0</v>
      </c>
      <c r="K594" s="17">
        <v>40.69</v>
      </c>
      <c r="L594" s="17">
        <v>2.9830000000000001</v>
      </c>
      <c r="M594" s="17">
        <v>8.86</v>
      </c>
      <c r="N594" s="17">
        <v>45.88</v>
      </c>
      <c r="O594" s="17">
        <v>0</v>
      </c>
      <c r="P594" s="18">
        <v>0</v>
      </c>
      <c r="Q594" s="18">
        <v>4581</v>
      </c>
      <c r="R594" s="17">
        <v>9047871</v>
      </c>
      <c r="S594" s="17">
        <v>21284</v>
      </c>
      <c r="T594" s="17">
        <v>21618</v>
      </c>
      <c r="U594" s="18" t="s">
        <v>62</v>
      </c>
      <c r="V594" s="18">
        <v>2.19</v>
      </c>
      <c r="W594" s="18">
        <v>22.86</v>
      </c>
      <c r="X594" s="18"/>
      <c r="Y594" s="18" t="s">
        <v>62</v>
      </c>
      <c r="Z594" s="18"/>
      <c r="AA594" s="19">
        <v>2.19</v>
      </c>
      <c r="AB594" s="19">
        <v>22.86</v>
      </c>
      <c r="AC594" s="19">
        <v>9.1182546074696553</v>
      </c>
      <c r="AD594" s="19">
        <v>0.68330088246943577</v>
      </c>
      <c r="AE594" s="20">
        <f t="shared" si="46"/>
        <v>5.275081666296054E-2</v>
      </c>
      <c r="AF594" s="20">
        <f t="shared" si="47"/>
        <v>0.94723416440078056</v>
      </c>
      <c r="AG594" s="20">
        <f t="shared" si="48"/>
        <v>0</v>
      </c>
      <c r="AH594" s="20">
        <f t="shared" si="49"/>
        <v>0</v>
      </c>
      <c r="AI594" s="20">
        <f t="shared" si="49"/>
        <v>1.5018936258892686E-5</v>
      </c>
      <c r="AJ594" s="21">
        <v>1493284</v>
      </c>
      <c r="AK594" s="21">
        <v>26814554</v>
      </c>
      <c r="AL594" s="21">
        <v>0</v>
      </c>
      <c r="AM594" s="21">
        <v>0</v>
      </c>
      <c r="AN594" s="21">
        <v>0</v>
      </c>
      <c r="AO594" s="21">
        <v>425.16</v>
      </c>
      <c r="AP594" s="23">
        <v>3</v>
      </c>
      <c r="AQ594" s="23">
        <v>4</v>
      </c>
      <c r="AR594" s="23">
        <v>409668</v>
      </c>
      <c r="AS594" s="23">
        <v>628</v>
      </c>
      <c r="AT594" s="24">
        <v>32.496284726262523</v>
      </c>
      <c r="AU594" s="25">
        <v>203.94</v>
      </c>
      <c r="AV594" s="26">
        <v>3</v>
      </c>
      <c r="AW594" s="26">
        <v>4</v>
      </c>
      <c r="AX594" s="26">
        <v>61684</v>
      </c>
      <c r="AY594" s="26">
        <v>4729</v>
      </c>
      <c r="AZ594" s="27">
        <v>29.722036944623056</v>
      </c>
      <c r="BA594" s="28">
        <v>1405.68</v>
      </c>
      <c r="BB594" s="29">
        <v>3</v>
      </c>
      <c r="BC594" s="29">
        <v>4</v>
      </c>
      <c r="BD594" s="29">
        <v>673</v>
      </c>
      <c r="BE594" s="29">
        <v>471061</v>
      </c>
      <c r="BF594" s="29">
        <v>26.047852831370065</v>
      </c>
      <c r="BG594" s="29">
        <v>122701.29</v>
      </c>
    </row>
    <row r="595" spans="1:59" s="30" customFormat="1" x14ac:dyDescent="0.35">
      <c r="A595" s="12">
        <v>2019</v>
      </c>
      <c r="B595" s="12" t="s">
        <v>730</v>
      </c>
      <c r="C595" s="13" t="s">
        <v>731</v>
      </c>
      <c r="D595" s="14" t="s">
        <v>737</v>
      </c>
      <c r="E595" s="15">
        <v>42771.783298603048</v>
      </c>
      <c r="F595" s="15">
        <v>76786.600000000006</v>
      </c>
      <c r="G595" s="12" t="s">
        <v>62</v>
      </c>
      <c r="H595" s="16">
        <v>1795263</v>
      </c>
      <c r="I595" s="17">
        <f t="shared" si="45"/>
        <v>0</v>
      </c>
      <c r="J595" s="17">
        <v>1</v>
      </c>
      <c r="K595" s="17">
        <v>38.520000000000003</v>
      </c>
      <c r="L595" s="17">
        <v>2.4489999999999998</v>
      </c>
      <c r="M595" s="17">
        <v>2.56</v>
      </c>
      <c r="N595" s="17">
        <v>35.590000000000003</v>
      </c>
      <c r="O595" s="17">
        <v>1</v>
      </c>
      <c r="P595" s="18">
        <v>4734</v>
      </c>
      <c r="Q595" s="18">
        <v>995</v>
      </c>
      <c r="R595" s="17">
        <v>56823254</v>
      </c>
      <c r="S595" s="17">
        <v>35151</v>
      </c>
      <c r="T595" s="17">
        <v>33544</v>
      </c>
      <c r="U595" s="18" t="s">
        <v>62</v>
      </c>
      <c r="V595" s="18" t="s">
        <v>62</v>
      </c>
      <c r="W595" s="18" t="s">
        <v>62</v>
      </c>
      <c r="X595" s="18">
        <v>2.19</v>
      </c>
      <c r="Y595" s="18"/>
      <c r="Z595" s="18"/>
      <c r="AA595" s="19">
        <v>2.176146746141439</v>
      </c>
      <c r="AB595" s="19">
        <v>16.155101142605361</v>
      </c>
      <c r="AC595" s="19">
        <v>2.19</v>
      </c>
      <c r="AD595" s="19">
        <v>0.60296766622862785</v>
      </c>
      <c r="AE595" s="20">
        <f t="shared" si="46"/>
        <v>0.55325776342231736</v>
      </c>
      <c r="AF595" s="20">
        <f t="shared" si="47"/>
        <v>5.3660279552709142E-3</v>
      </c>
      <c r="AG595" s="20">
        <f t="shared" si="48"/>
        <v>0.44137206389263939</v>
      </c>
      <c r="AH595" s="20">
        <f t="shared" si="49"/>
        <v>0</v>
      </c>
      <c r="AI595" s="20">
        <f t="shared" si="49"/>
        <v>4.1447297723507168E-6</v>
      </c>
      <c r="AJ595" s="21">
        <v>47520532</v>
      </c>
      <c r="AK595" s="21">
        <v>460900</v>
      </c>
      <c r="AL595" s="21">
        <v>37910422</v>
      </c>
      <c r="AM595" s="21">
        <v>0</v>
      </c>
      <c r="AN595" s="21">
        <v>0</v>
      </c>
      <c r="AO595" s="21">
        <v>356</v>
      </c>
      <c r="AP595" s="22">
        <v>5</v>
      </c>
      <c r="AQ595" s="22">
        <v>9</v>
      </c>
      <c r="AR595" s="23">
        <v>857666</v>
      </c>
      <c r="AS595" s="23">
        <v>1084</v>
      </c>
      <c r="AT595" s="24">
        <v>11.25</v>
      </c>
      <c r="AU595" s="25">
        <v>121.9</v>
      </c>
      <c r="AV595" s="26">
        <v>5</v>
      </c>
      <c r="AW595" s="26">
        <v>9</v>
      </c>
      <c r="AX595" s="26">
        <v>145225</v>
      </c>
      <c r="AY595" s="26">
        <v>4342</v>
      </c>
      <c r="AZ595" s="27">
        <v>9.16</v>
      </c>
      <c r="BA595" s="28">
        <v>397.92</v>
      </c>
      <c r="BB595" s="29">
        <v>4</v>
      </c>
      <c r="BC595" s="29">
        <v>5</v>
      </c>
      <c r="BD595" s="29">
        <v>11562</v>
      </c>
      <c r="BE595" s="29">
        <v>104701.21</v>
      </c>
      <c r="BF595" s="29">
        <v>6.0245958999999996</v>
      </c>
      <c r="BG595" s="29">
        <v>6307.8244999999997</v>
      </c>
    </row>
    <row r="596" spans="1:59" s="30" customFormat="1" x14ac:dyDescent="0.35">
      <c r="A596" s="17">
        <v>2007</v>
      </c>
      <c r="B596" s="32" t="s">
        <v>705</v>
      </c>
      <c r="C596" s="13" t="s">
        <v>706</v>
      </c>
      <c r="D596" s="14" t="s">
        <v>738</v>
      </c>
      <c r="E596" s="15">
        <v>58094.970262412833</v>
      </c>
      <c r="F596" s="15">
        <v>76434.100000000006</v>
      </c>
      <c r="G596" s="17">
        <v>2.8</v>
      </c>
      <c r="H596" s="16">
        <v>1315675</v>
      </c>
      <c r="I596" s="17">
        <f t="shared" si="45"/>
        <v>1</v>
      </c>
      <c r="J596" s="17">
        <v>0</v>
      </c>
      <c r="K596" s="17" t="s">
        <v>62</v>
      </c>
      <c r="L596" s="17">
        <v>2.286</v>
      </c>
      <c r="M596" s="17">
        <v>6.97</v>
      </c>
      <c r="N596" s="17">
        <v>32.78</v>
      </c>
      <c r="O596" s="17">
        <v>0</v>
      </c>
      <c r="P596" s="18">
        <v>0</v>
      </c>
      <c r="Q596" s="18">
        <v>4595</v>
      </c>
      <c r="R596" s="17">
        <v>9026311</v>
      </c>
      <c r="S596" s="17">
        <v>21982</v>
      </c>
      <c r="T596" s="17">
        <v>23063</v>
      </c>
      <c r="U596" s="18" t="s">
        <v>62</v>
      </c>
      <c r="V596" s="18">
        <v>1.85</v>
      </c>
      <c r="W596" s="18">
        <v>16.190000000000001</v>
      </c>
      <c r="X596" s="18"/>
      <c r="Y596" s="18" t="s">
        <v>62</v>
      </c>
      <c r="Z596" s="18"/>
      <c r="AA596" s="19">
        <v>1.85</v>
      </c>
      <c r="AB596" s="19">
        <v>16.190000000000001</v>
      </c>
      <c r="AC596" s="19">
        <v>7.3815467393807772</v>
      </c>
      <c r="AD596" s="19">
        <v>0.58103021845052572</v>
      </c>
      <c r="AE596" s="20">
        <f t="shared" si="46"/>
        <v>4.712783837914826E-2</v>
      </c>
      <c r="AF596" s="20">
        <f t="shared" si="47"/>
        <v>0.95285478117731492</v>
      </c>
      <c r="AG596" s="20">
        <f t="shared" si="48"/>
        <v>0</v>
      </c>
      <c r="AH596" s="20">
        <f t="shared" si="49"/>
        <v>0</v>
      </c>
      <c r="AI596" s="20">
        <f t="shared" si="49"/>
        <v>1.7380443536823205E-5</v>
      </c>
      <c r="AJ596" s="21">
        <v>1379254</v>
      </c>
      <c r="AK596" s="21">
        <v>27886464</v>
      </c>
      <c r="AL596" s="21">
        <v>0</v>
      </c>
      <c r="AM596" s="21">
        <v>0</v>
      </c>
      <c r="AN596" s="21">
        <v>0</v>
      </c>
      <c r="AO596" s="21">
        <v>508.66</v>
      </c>
      <c r="AP596" s="23">
        <v>3</v>
      </c>
      <c r="AQ596" s="23">
        <v>4</v>
      </c>
      <c r="AR596" s="23">
        <v>407146</v>
      </c>
      <c r="AS596" s="23">
        <v>655</v>
      </c>
      <c r="AT596" s="24">
        <v>24.121659936420699</v>
      </c>
      <c r="AU596" s="25">
        <v>158.02000000000001</v>
      </c>
      <c r="AV596" s="26">
        <v>3</v>
      </c>
      <c r="AW596" s="26">
        <v>4</v>
      </c>
      <c r="AX596" s="26">
        <v>62001</v>
      </c>
      <c r="AY596" s="26">
        <v>4731</v>
      </c>
      <c r="AZ596" s="27">
        <v>21.9077481781041</v>
      </c>
      <c r="BA596" s="28">
        <v>1036.55</v>
      </c>
      <c r="BB596" s="29">
        <v>3</v>
      </c>
      <c r="BC596" s="29">
        <v>4</v>
      </c>
      <c r="BD596" s="29">
        <v>682</v>
      </c>
      <c r="BE596" s="29">
        <v>472182</v>
      </c>
      <c r="BF596" s="29">
        <v>18.377549594497399</v>
      </c>
      <c r="BG596" s="29">
        <v>86775.54</v>
      </c>
    </row>
    <row r="597" spans="1:59" s="30" customFormat="1" x14ac:dyDescent="0.35">
      <c r="A597" s="12">
        <v>2015</v>
      </c>
      <c r="B597" s="12" t="s">
        <v>739</v>
      </c>
      <c r="C597" s="13" t="s">
        <v>740</v>
      </c>
      <c r="D597" s="14" t="s">
        <v>741</v>
      </c>
      <c r="E597" s="15">
        <v>80898.027206190658</v>
      </c>
      <c r="F597" s="15">
        <v>76211.199999999997</v>
      </c>
      <c r="G597" s="12">
        <v>4.9000000000000004</v>
      </c>
      <c r="H597" s="16">
        <v>942065</v>
      </c>
      <c r="I597" s="17">
        <f t="shared" si="45"/>
        <v>0</v>
      </c>
      <c r="J597" s="17">
        <v>0</v>
      </c>
      <c r="K597" s="17">
        <v>42.6</v>
      </c>
      <c r="L597" s="17">
        <v>1.8220000000000001</v>
      </c>
      <c r="M597" s="17">
        <v>2.62</v>
      </c>
      <c r="N597" s="17">
        <v>44.13</v>
      </c>
      <c r="O597" s="17">
        <v>1</v>
      </c>
      <c r="P597" s="18">
        <v>4480</v>
      </c>
      <c r="Q597" s="18">
        <v>1292</v>
      </c>
      <c r="R597" s="17">
        <v>4090991</v>
      </c>
      <c r="S597" s="17">
        <v>743</v>
      </c>
      <c r="T597" s="17">
        <v>2195</v>
      </c>
      <c r="U597" s="18">
        <v>2.78</v>
      </c>
      <c r="V597" s="18">
        <v>2.93</v>
      </c>
      <c r="W597" s="18" t="s">
        <v>62</v>
      </c>
      <c r="X597" s="18">
        <v>2.63</v>
      </c>
      <c r="Y597" s="18"/>
      <c r="Z597" s="18">
        <v>2.78</v>
      </c>
      <c r="AA597" s="19">
        <v>2.93</v>
      </c>
      <c r="AB597" s="19">
        <v>12.08771849023859</v>
      </c>
      <c r="AC597" s="19">
        <v>2.63</v>
      </c>
      <c r="AD597" s="19">
        <v>0.66963877086385626</v>
      </c>
      <c r="AE597" s="20">
        <f t="shared" si="46"/>
        <v>4.7815815873067857E-3</v>
      </c>
      <c r="AF597" s="20">
        <f t="shared" si="47"/>
        <v>4.4061282419766258E-3</v>
      </c>
      <c r="AG597" s="20">
        <f t="shared" si="48"/>
        <v>0.99078777811681884</v>
      </c>
      <c r="AH597" s="20">
        <f t="shared" si="49"/>
        <v>0</v>
      </c>
      <c r="AI597" s="20">
        <f t="shared" si="49"/>
        <v>2.4512053897713449E-5</v>
      </c>
      <c r="AJ597" s="21">
        <v>552440</v>
      </c>
      <c r="AK597" s="21">
        <v>509062</v>
      </c>
      <c r="AL597" s="21">
        <v>114470660</v>
      </c>
      <c r="AM597" s="21">
        <v>0</v>
      </c>
      <c r="AN597" s="21">
        <v>0</v>
      </c>
      <c r="AO597" s="21">
        <v>2832</v>
      </c>
      <c r="AP597" s="22">
        <v>1</v>
      </c>
      <c r="AQ597" s="22">
        <v>10</v>
      </c>
      <c r="AR597" s="23">
        <v>413445</v>
      </c>
      <c r="AS597" s="23">
        <v>977.35652000000005</v>
      </c>
      <c r="AT597" s="24">
        <v>13.422041</v>
      </c>
      <c r="AU597" s="25">
        <v>131.18118999999999</v>
      </c>
      <c r="AV597" s="26">
        <v>1</v>
      </c>
      <c r="AW597" s="26">
        <v>10</v>
      </c>
      <c r="AX597" s="26">
        <v>52786</v>
      </c>
      <c r="AY597" s="26">
        <v>6660.6755000000003</v>
      </c>
      <c r="AZ597" s="27">
        <v>10.252720999999999</v>
      </c>
      <c r="BA597" s="28">
        <v>682.90044999999998</v>
      </c>
      <c r="BB597" s="29">
        <v>1</v>
      </c>
      <c r="BC597" s="29">
        <v>7</v>
      </c>
      <c r="BD597" s="29">
        <v>858</v>
      </c>
      <c r="BE597" s="29">
        <v>236025.84</v>
      </c>
      <c r="BF597" s="29">
        <v>8.2808682000000005</v>
      </c>
      <c r="BG597" s="29">
        <v>19544.988000000001</v>
      </c>
    </row>
    <row r="598" spans="1:59" s="30" customFormat="1" x14ac:dyDescent="0.35">
      <c r="A598" s="12">
        <v>2013</v>
      </c>
      <c r="B598" s="12" t="s">
        <v>712</v>
      </c>
      <c r="C598" s="13" t="s">
        <v>713</v>
      </c>
      <c r="D598" s="14" t="s">
        <v>742</v>
      </c>
      <c r="E598" s="15">
        <v>56886.154458166828</v>
      </c>
      <c r="F598" s="15">
        <v>75503.399999999994</v>
      </c>
      <c r="G598" s="12">
        <v>5.0999999999999996</v>
      </c>
      <c r="H598" s="16">
        <v>1327272</v>
      </c>
      <c r="I598" s="17">
        <f t="shared" si="45"/>
        <v>1</v>
      </c>
      <c r="J598" s="17">
        <v>0</v>
      </c>
      <c r="K598" s="17">
        <v>45.02</v>
      </c>
      <c r="L598" s="17">
        <v>3.4830000000000001</v>
      </c>
      <c r="M598" s="17">
        <v>3.73</v>
      </c>
      <c r="N598" s="17">
        <v>51.99</v>
      </c>
      <c r="O598" s="17">
        <v>1</v>
      </c>
      <c r="P598" s="18">
        <v>7470</v>
      </c>
      <c r="Q598" s="18">
        <v>349</v>
      </c>
      <c r="R598" s="17">
        <v>3447454</v>
      </c>
      <c r="S598" s="17">
        <v>3384</v>
      </c>
      <c r="T598" s="17">
        <v>4586</v>
      </c>
      <c r="U598" s="18" t="s">
        <v>62</v>
      </c>
      <c r="V598" s="18" t="s">
        <v>62</v>
      </c>
      <c r="W598" s="18">
        <v>23.12</v>
      </c>
      <c r="X598" s="18" t="s">
        <v>62</v>
      </c>
      <c r="Y598" s="18">
        <v>0.77</v>
      </c>
      <c r="Z598" s="18"/>
      <c r="AA598" s="19">
        <v>2.3089180475565318</v>
      </c>
      <c r="AB598" s="19">
        <v>23.12</v>
      </c>
      <c r="AC598" s="19">
        <v>4.4043332512284126</v>
      </c>
      <c r="AD598" s="19">
        <v>0.77</v>
      </c>
      <c r="AE598" s="20">
        <f t="shared" si="46"/>
        <v>1.7002400610848296E-2</v>
      </c>
      <c r="AF598" s="20">
        <f t="shared" si="47"/>
        <v>5.1546914582543089E-3</v>
      </c>
      <c r="AG598" s="20">
        <f t="shared" si="48"/>
        <v>0.82705556969965133</v>
      </c>
      <c r="AH598" s="20">
        <f t="shared" si="49"/>
        <v>0</v>
      </c>
      <c r="AI598" s="20">
        <f t="shared" si="49"/>
        <v>0</v>
      </c>
      <c r="AJ598" s="21">
        <v>1232070</v>
      </c>
      <c r="AK598" s="21">
        <v>373532</v>
      </c>
      <c r="AL598" s="21">
        <v>59932146</v>
      </c>
      <c r="AM598" s="21">
        <v>10926725</v>
      </c>
      <c r="AN598" s="21">
        <v>0</v>
      </c>
      <c r="AO598" s="21">
        <v>0</v>
      </c>
      <c r="AP598" s="22">
        <v>3</v>
      </c>
      <c r="AQ598" s="22">
        <v>6</v>
      </c>
      <c r="AR598" s="23">
        <v>603628</v>
      </c>
      <c r="AS598" s="23">
        <v>628.68065999999999</v>
      </c>
      <c r="AT598" s="24">
        <v>16.328679000000001</v>
      </c>
      <c r="AU598" s="25">
        <v>102.65525</v>
      </c>
      <c r="AV598" s="26">
        <v>3</v>
      </c>
      <c r="AW598" s="26">
        <v>5</v>
      </c>
      <c r="AX598" s="26">
        <v>105461</v>
      </c>
      <c r="AY598" s="26">
        <v>3569.1439999999998</v>
      </c>
      <c r="AZ598" s="27">
        <v>13.520844</v>
      </c>
      <c r="BA598" s="28">
        <v>482.57839000000001</v>
      </c>
      <c r="BB598" s="29">
        <v>3</v>
      </c>
      <c r="BC598" s="29">
        <v>5</v>
      </c>
      <c r="BD598" s="29">
        <v>3371</v>
      </c>
      <c r="BE598" s="29">
        <v>48762.459000000003</v>
      </c>
      <c r="BF598" s="29">
        <v>11.398451</v>
      </c>
      <c r="BG598" s="29">
        <v>5558.1652000000004</v>
      </c>
    </row>
    <row r="599" spans="1:59" s="30" customFormat="1" x14ac:dyDescent="0.35">
      <c r="A599" s="12">
        <v>2017</v>
      </c>
      <c r="B599" s="12" t="s">
        <v>730</v>
      </c>
      <c r="C599" s="13" t="s">
        <v>731</v>
      </c>
      <c r="D599" s="14" t="s">
        <v>743</v>
      </c>
      <c r="E599" s="15">
        <v>41333.426441001538</v>
      </c>
      <c r="F599" s="15">
        <v>75172.399999999994</v>
      </c>
      <c r="G599" s="12">
        <v>5.2</v>
      </c>
      <c r="H599" s="16">
        <v>1818683</v>
      </c>
      <c r="I599" s="17">
        <f t="shared" si="45"/>
        <v>0</v>
      </c>
      <c r="J599" s="17">
        <v>1</v>
      </c>
      <c r="K599" s="17">
        <v>39.08</v>
      </c>
      <c r="L599" s="17">
        <v>2.23</v>
      </c>
      <c r="M599" s="17">
        <v>2.99</v>
      </c>
      <c r="N599" s="17">
        <v>38.799999999999997</v>
      </c>
      <c r="O599" s="17">
        <v>1</v>
      </c>
      <c r="P599" s="18">
        <v>4496</v>
      </c>
      <c r="Q599" s="18">
        <v>729</v>
      </c>
      <c r="R599" s="17">
        <v>64987884</v>
      </c>
      <c r="S599" s="17">
        <v>36114</v>
      </c>
      <c r="T599" s="17">
        <v>39941</v>
      </c>
      <c r="U599" s="18">
        <v>2.23</v>
      </c>
      <c r="V599" s="18">
        <v>2.2000000000000002</v>
      </c>
      <c r="W599" s="18" t="s">
        <v>62</v>
      </c>
      <c r="X599" s="18" t="s">
        <v>62</v>
      </c>
      <c r="Y599" s="18" t="s">
        <v>62</v>
      </c>
      <c r="Z599" s="18">
        <v>2.23</v>
      </c>
      <c r="AA599" s="19">
        <v>2.2000000000000002</v>
      </c>
      <c r="AB599" s="19">
        <v>14.73443638842941</v>
      </c>
      <c r="AC599" s="19">
        <v>3.7243523928232452</v>
      </c>
      <c r="AD599" s="19">
        <v>0.62802788237371954</v>
      </c>
      <c r="AE599" s="20">
        <f t="shared" si="46"/>
        <v>0.68811381385511861</v>
      </c>
      <c r="AF599" s="20">
        <f t="shared" si="47"/>
        <v>5.1371832465575244E-3</v>
      </c>
      <c r="AG599" s="20">
        <f t="shared" si="48"/>
        <v>0.30674534689178179</v>
      </c>
      <c r="AH599" s="20">
        <f t="shared" si="49"/>
        <v>0</v>
      </c>
      <c r="AI599" s="20">
        <f t="shared" si="49"/>
        <v>3.6560065420778686E-6</v>
      </c>
      <c r="AJ599" s="21">
        <v>55711522</v>
      </c>
      <c r="AK599" s="21">
        <v>415920</v>
      </c>
      <c r="AL599" s="21">
        <v>24834918</v>
      </c>
      <c r="AM599" s="21">
        <v>0</v>
      </c>
      <c r="AN599" s="21">
        <v>0</v>
      </c>
      <c r="AO599" s="21">
        <v>296</v>
      </c>
      <c r="AP599" s="22">
        <v>5</v>
      </c>
      <c r="AQ599" s="22">
        <v>6</v>
      </c>
      <c r="AR599" s="23">
        <v>858961</v>
      </c>
      <c r="AS599" s="23">
        <v>1025.7997</v>
      </c>
      <c r="AT599" s="24">
        <v>11.630051</v>
      </c>
      <c r="AU599" s="25">
        <v>119.30101999999999</v>
      </c>
      <c r="AV599" s="26">
        <v>5</v>
      </c>
      <c r="AW599" s="26">
        <v>6</v>
      </c>
      <c r="AX599" s="26">
        <v>143951</v>
      </c>
      <c r="AY599" s="26">
        <v>4370.3702000000003</v>
      </c>
      <c r="AZ599" s="27">
        <v>9.5760448</v>
      </c>
      <c r="BA599" s="28">
        <v>418.50860999999998</v>
      </c>
      <c r="BB599" s="29">
        <v>4</v>
      </c>
      <c r="BC599" s="29">
        <v>4</v>
      </c>
      <c r="BD599" s="29">
        <v>11529</v>
      </c>
      <c r="BE599" s="29">
        <v>98202.547000000006</v>
      </c>
      <c r="BF599" s="29">
        <v>6.6440389</v>
      </c>
      <c r="BG599" s="29">
        <v>6524.6154999999999</v>
      </c>
    </row>
    <row r="600" spans="1:59" s="30" customFormat="1" x14ac:dyDescent="0.35">
      <c r="A600" s="17">
        <v>2006</v>
      </c>
      <c r="B600" s="13" t="s">
        <v>705</v>
      </c>
      <c r="C600" s="13" t="s">
        <v>706</v>
      </c>
      <c r="D600" s="14" t="s">
        <v>744</v>
      </c>
      <c r="E600" s="15">
        <v>57181.894602784843</v>
      </c>
      <c r="F600" s="15">
        <v>74892.899999999994</v>
      </c>
      <c r="G600" s="17">
        <v>2.6</v>
      </c>
      <c r="H600" s="16">
        <v>1309731</v>
      </c>
      <c r="I600" s="17">
        <f t="shared" si="45"/>
        <v>1</v>
      </c>
      <c r="J600" s="17">
        <v>0</v>
      </c>
      <c r="K600" s="17" t="s">
        <v>62</v>
      </c>
      <c r="L600" s="17">
        <v>2.137</v>
      </c>
      <c r="M600" s="17">
        <v>6.73</v>
      </c>
      <c r="N600" s="17">
        <v>18.61</v>
      </c>
      <c r="O600" s="17">
        <v>0</v>
      </c>
      <c r="P600" s="18">
        <v>0</v>
      </c>
      <c r="Q600" s="18">
        <v>4339</v>
      </c>
      <c r="R600" s="17">
        <v>9137742</v>
      </c>
      <c r="S600" s="17">
        <v>21887</v>
      </c>
      <c r="T600" s="17">
        <v>28781</v>
      </c>
      <c r="U600" s="18" t="s">
        <v>62</v>
      </c>
      <c r="V600" s="18">
        <v>1.68</v>
      </c>
      <c r="W600" s="18">
        <v>15.42</v>
      </c>
      <c r="X600" s="18"/>
      <c r="Y600" s="18" t="s">
        <v>62</v>
      </c>
      <c r="Z600" s="18"/>
      <c r="AA600" s="19">
        <v>1.68</v>
      </c>
      <c r="AB600" s="19">
        <v>15.42</v>
      </c>
      <c r="AC600" s="19">
        <v>7.1610124069250478</v>
      </c>
      <c r="AD600" s="19">
        <v>0.4704061490499184</v>
      </c>
      <c r="AE600" s="20">
        <f t="shared" si="46"/>
        <v>4.5337189023854002E-2</v>
      </c>
      <c r="AF600" s="20">
        <f t="shared" si="47"/>
        <v>0.95464665936089343</v>
      </c>
      <c r="AG600" s="20">
        <f t="shared" si="48"/>
        <v>0</v>
      </c>
      <c r="AH600" s="20">
        <f t="shared" si="49"/>
        <v>0</v>
      </c>
      <c r="AI600" s="20">
        <f t="shared" si="49"/>
        <v>1.6151615252682072E-5</v>
      </c>
      <c r="AJ600" s="21">
        <v>1349818.4</v>
      </c>
      <c r="AK600" s="21">
        <v>28422574.359999999</v>
      </c>
      <c r="AL600" s="21">
        <v>0</v>
      </c>
      <c r="AM600" s="21">
        <v>0</v>
      </c>
      <c r="AN600" s="21">
        <v>0</v>
      </c>
      <c r="AO600" s="21">
        <v>480.88</v>
      </c>
      <c r="AP600" s="23">
        <v>3</v>
      </c>
      <c r="AQ600" s="23">
        <v>4</v>
      </c>
      <c r="AR600" s="23">
        <v>401592</v>
      </c>
      <c r="AS600" s="23">
        <v>660.37836079071951</v>
      </c>
      <c r="AT600" s="24">
        <v>23.346704658575582</v>
      </c>
      <c r="AU600" s="25">
        <v>154.17658552295197</v>
      </c>
      <c r="AV600" s="26">
        <v>3</v>
      </c>
      <c r="AW600" s="26">
        <v>4</v>
      </c>
      <c r="AX600" s="26">
        <v>61334</v>
      </c>
      <c r="AY600" s="26">
        <v>4741.4335170269887</v>
      </c>
      <c r="AZ600" s="27">
        <v>21.422928344374775</v>
      </c>
      <c r="BA600" s="28">
        <v>1015.7539048488605</v>
      </c>
      <c r="BB600" s="29">
        <v>3</v>
      </c>
      <c r="BC600" s="29">
        <v>4</v>
      </c>
      <c r="BD600" s="29">
        <v>689</v>
      </c>
      <c r="BE600" s="29">
        <v>471183.72036768257</v>
      </c>
      <c r="BF600" s="29">
        <v>17.956915579990181</v>
      </c>
      <c r="BG600" s="29">
        <v>84610.062893081747</v>
      </c>
    </row>
    <row r="601" spans="1:59" s="30" customFormat="1" x14ac:dyDescent="0.35">
      <c r="A601" s="12">
        <v>2019</v>
      </c>
      <c r="B601" s="12" t="s">
        <v>739</v>
      </c>
      <c r="C601" s="13" t="s">
        <v>740</v>
      </c>
      <c r="D601" s="14" t="s">
        <v>745</v>
      </c>
      <c r="E601" s="15">
        <v>76379.486171349941</v>
      </c>
      <c r="F601" s="15">
        <v>74597.399999999994</v>
      </c>
      <c r="G601" s="12" t="s">
        <v>62</v>
      </c>
      <c r="H601" s="16">
        <v>976668</v>
      </c>
      <c r="I601" s="17">
        <f t="shared" si="45"/>
        <v>0</v>
      </c>
      <c r="J601" s="17">
        <v>1</v>
      </c>
      <c r="K601" s="17">
        <v>38.520000000000003</v>
      </c>
      <c r="L601" s="17">
        <v>2.4489999999999998</v>
      </c>
      <c r="M601" s="17">
        <v>2.56</v>
      </c>
      <c r="N601" s="17">
        <v>35.590000000000003</v>
      </c>
      <c r="O601" s="17">
        <v>1</v>
      </c>
      <c r="P601" s="18">
        <v>4347</v>
      </c>
      <c r="Q601" s="18">
        <v>1375</v>
      </c>
      <c r="R601" s="17">
        <v>2649731</v>
      </c>
      <c r="S601" s="17">
        <v>254</v>
      </c>
      <c r="T601" s="17">
        <v>1230</v>
      </c>
      <c r="U601" s="18" t="s">
        <v>62</v>
      </c>
      <c r="V601" s="18" t="s">
        <v>62</v>
      </c>
      <c r="W601" s="18" t="s">
        <v>62</v>
      </c>
      <c r="X601" s="18">
        <v>2.57</v>
      </c>
      <c r="Y601" s="18"/>
      <c r="Z601" s="18"/>
      <c r="AA601" s="19">
        <v>2.176146746141439</v>
      </c>
      <c r="AB601" s="19">
        <v>16.155101142605361</v>
      </c>
      <c r="AC601" s="19">
        <v>2.57</v>
      </c>
      <c r="AD601" s="19">
        <v>0.60296766622862785</v>
      </c>
      <c r="AE601" s="20">
        <f t="shared" si="46"/>
        <v>2.5188694859911436E-3</v>
      </c>
      <c r="AF601" s="20">
        <f t="shared" si="47"/>
        <v>1.0411536222302699E-3</v>
      </c>
      <c r="AG601" s="20">
        <f t="shared" si="48"/>
        <v>0.99640960091467479</v>
      </c>
      <c r="AH601" s="20">
        <f t="shared" si="49"/>
        <v>0</v>
      </c>
      <c r="AI601" s="20">
        <f t="shared" si="49"/>
        <v>3.0375977103789301E-5</v>
      </c>
      <c r="AJ601" s="21">
        <v>170324</v>
      </c>
      <c r="AK601" s="21">
        <v>70402</v>
      </c>
      <c r="AL601" s="21">
        <v>67376444</v>
      </c>
      <c r="AM601" s="21">
        <v>0</v>
      </c>
      <c r="AN601" s="21">
        <v>0</v>
      </c>
      <c r="AO601" s="21">
        <v>2054</v>
      </c>
      <c r="AP601" s="22">
        <v>1</v>
      </c>
      <c r="AQ601" s="22">
        <v>11</v>
      </c>
      <c r="AR601" s="23">
        <v>439167</v>
      </c>
      <c r="AS601" s="23">
        <v>950</v>
      </c>
      <c r="AT601" s="24">
        <v>12.55</v>
      </c>
      <c r="AU601" s="25">
        <v>119.16</v>
      </c>
      <c r="AV601" s="26">
        <v>1</v>
      </c>
      <c r="AW601" s="26">
        <v>11</v>
      </c>
      <c r="AX601" s="26">
        <v>55802</v>
      </c>
      <c r="AY601" s="26">
        <v>6603</v>
      </c>
      <c r="AZ601" s="27">
        <v>9.5299999999999994</v>
      </c>
      <c r="BA601" s="28">
        <v>629.46</v>
      </c>
      <c r="BB601" s="29">
        <v>1</v>
      </c>
      <c r="BC601" s="29">
        <v>8</v>
      </c>
      <c r="BD601" s="29">
        <v>865</v>
      </c>
      <c r="BE601" s="29">
        <v>196900.39</v>
      </c>
      <c r="BF601" s="29">
        <v>7.7005331999999997</v>
      </c>
      <c r="BG601" s="29">
        <v>15162.38</v>
      </c>
    </row>
    <row r="602" spans="1:59" s="30" customFormat="1" x14ac:dyDescent="0.35">
      <c r="A602" s="12">
        <v>2015</v>
      </c>
      <c r="B602" s="12" t="s">
        <v>730</v>
      </c>
      <c r="C602" s="13" t="s">
        <v>731</v>
      </c>
      <c r="D602" s="14" t="s">
        <v>746</v>
      </c>
      <c r="E602" s="15">
        <v>40286.502919712781</v>
      </c>
      <c r="F602" s="15">
        <v>74261.399999999994</v>
      </c>
      <c r="G602" s="12">
        <v>6.7</v>
      </c>
      <c r="H602" s="16">
        <v>1843332</v>
      </c>
      <c r="I602" s="17">
        <f t="shared" si="45"/>
        <v>0</v>
      </c>
      <c r="J602" s="17">
        <v>1</v>
      </c>
      <c r="K602" s="17">
        <v>42.6</v>
      </c>
      <c r="L602" s="17">
        <v>1.8220000000000001</v>
      </c>
      <c r="M602" s="17">
        <v>2.62</v>
      </c>
      <c r="N602" s="17">
        <v>44.13</v>
      </c>
      <c r="O602" s="17">
        <v>1</v>
      </c>
      <c r="P602" s="18">
        <v>4929</v>
      </c>
      <c r="Q602" s="18">
        <v>869</v>
      </c>
      <c r="R602" s="17">
        <v>66269845</v>
      </c>
      <c r="S602" s="17">
        <v>60879</v>
      </c>
      <c r="T602" s="17">
        <v>56723</v>
      </c>
      <c r="U602" s="18" t="s">
        <v>62</v>
      </c>
      <c r="V602" s="18">
        <v>2.31</v>
      </c>
      <c r="W602" s="18" t="s">
        <v>62</v>
      </c>
      <c r="X602" s="18" t="s">
        <v>62</v>
      </c>
      <c r="Y602" s="18" t="s">
        <v>62</v>
      </c>
      <c r="Z602" s="18"/>
      <c r="AA602" s="19">
        <v>2.31</v>
      </c>
      <c r="AB602" s="19">
        <v>12.08771849023859</v>
      </c>
      <c r="AC602" s="19">
        <v>3.3843619636206599</v>
      </c>
      <c r="AD602" s="19">
        <v>0.66963877086385626</v>
      </c>
      <c r="AE602" s="20">
        <f t="shared" si="46"/>
        <v>0.67665842948573496</v>
      </c>
      <c r="AF602" s="20">
        <f t="shared" si="47"/>
        <v>5.9344007548717582E-3</v>
      </c>
      <c r="AG602" s="20">
        <f t="shared" si="48"/>
        <v>0.31740318391050149</v>
      </c>
      <c r="AH602" s="20">
        <f t="shared" si="49"/>
        <v>0</v>
      </c>
      <c r="AI602" s="20">
        <f t="shared" si="49"/>
        <v>3.9858488918103509E-6</v>
      </c>
      <c r="AJ602" s="21">
        <v>56362046</v>
      </c>
      <c r="AK602" s="21">
        <v>494304</v>
      </c>
      <c r="AL602" s="21">
        <v>26437996</v>
      </c>
      <c r="AM602" s="21">
        <v>0</v>
      </c>
      <c r="AN602" s="21">
        <v>0</v>
      </c>
      <c r="AO602" s="21">
        <v>332</v>
      </c>
      <c r="AP602" s="22">
        <v>5</v>
      </c>
      <c r="AQ602" s="22">
        <v>6</v>
      </c>
      <c r="AR602" s="23">
        <v>861334</v>
      </c>
      <c r="AS602" s="23">
        <v>1106.5636999999999</v>
      </c>
      <c r="AT602" s="24">
        <v>10.083928999999999</v>
      </c>
      <c r="AU602" s="25">
        <v>111.58508999999999</v>
      </c>
      <c r="AV602" s="26">
        <v>5</v>
      </c>
      <c r="AW602" s="26">
        <v>6</v>
      </c>
      <c r="AX602" s="26">
        <v>141681</v>
      </c>
      <c r="AY602" s="26">
        <v>4588.2064</v>
      </c>
      <c r="AZ602" s="27">
        <v>8.6105868999999995</v>
      </c>
      <c r="BA602" s="28">
        <v>395.07150000000001</v>
      </c>
      <c r="BB602" s="29">
        <v>4</v>
      </c>
      <c r="BC602" s="29">
        <v>4</v>
      </c>
      <c r="BD602" s="29">
        <v>11949</v>
      </c>
      <c r="BE602" s="29">
        <v>91115.260999999999</v>
      </c>
      <c r="BF602" s="29">
        <v>6.0913345000000003</v>
      </c>
      <c r="BG602" s="29">
        <v>5550.1352999999999</v>
      </c>
    </row>
    <row r="603" spans="1:59" s="30" customFormat="1" x14ac:dyDescent="0.35">
      <c r="A603" s="17">
        <v>2009</v>
      </c>
      <c r="B603" s="32" t="s">
        <v>705</v>
      </c>
      <c r="C603" s="13" t="s">
        <v>706</v>
      </c>
      <c r="D603" s="14" t="s">
        <v>747</v>
      </c>
      <c r="E603" s="15">
        <v>55036.433044210477</v>
      </c>
      <c r="F603" s="15">
        <v>74118.5</v>
      </c>
      <c r="G603" s="17">
        <v>7.2</v>
      </c>
      <c r="H603" s="16">
        <v>1346717</v>
      </c>
      <c r="I603" s="17">
        <f t="shared" si="45"/>
        <v>1</v>
      </c>
      <c r="J603" s="17">
        <v>0</v>
      </c>
      <c r="K603" s="17">
        <v>43.33</v>
      </c>
      <c r="L603" s="17">
        <v>2.141</v>
      </c>
      <c r="M603" s="17">
        <v>3.94</v>
      </c>
      <c r="N603" s="17">
        <v>45.86</v>
      </c>
      <c r="O603" s="17">
        <v>0</v>
      </c>
      <c r="P603" s="18">
        <v>0</v>
      </c>
      <c r="Q603" s="18">
        <v>4429</v>
      </c>
      <c r="R603" s="17">
        <v>8661378</v>
      </c>
      <c r="S603" s="17">
        <v>22280</v>
      </c>
      <c r="T603" s="17">
        <v>22440</v>
      </c>
      <c r="U603" s="18" t="s">
        <v>62</v>
      </c>
      <c r="V603" s="18">
        <v>2.2400000000000002</v>
      </c>
      <c r="W603" s="18">
        <v>13.73</v>
      </c>
      <c r="X603" s="18"/>
      <c r="Y603" s="18" t="s">
        <v>62</v>
      </c>
      <c r="Z603" s="18"/>
      <c r="AA603" s="19">
        <v>2.2400000000000002</v>
      </c>
      <c r="AB603" s="19">
        <v>13.73</v>
      </c>
      <c r="AC603" s="19">
        <v>4.5973007921271787</v>
      </c>
      <c r="AD603" s="19">
        <v>0.68314474405108627</v>
      </c>
      <c r="AE603" s="20">
        <f t="shared" si="46"/>
        <v>4.9479023790934697E-2</v>
      </c>
      <c r="AF603" s="20">
        <f t="shared" si="47"/>
        <v>0.95051160149373648</v>
      </c>
      <c r="AG603" s="20">
        <f t="shared" si="48"/>
        <v>0</v>
      </c>
      <c r="AH603" s="20">
        <f t="shared" si="49"/>
        <v>0</v>
      </c>
      <c r="AI603" s="20">
        <f t="shared" si="49"/>
        <v>9.3747153288231025E-6</v>
      </c>
      <c r="AJ603" s="21">
        <v>1326342</v>
      </c>
      <c r="AK603" s="21">
        <v>25479554</v>
      </c>
      <c r="AL603" s="21">
        <v>0</v>
      </c>
      <c r="AM603" s="21">
        <v>0</v>
      </c>
      <c r="AN603" s="21">
        <v>0</v>
      </c>
      <c r="AO603" s="21">
        <v>251.3</v>
      </c>
      <c r="AP603" s="23">
        <v>3</v>
      </c>
      <c r="AQ603" s="23">
        <v>4</v>
      </c>
      <c r="AR603" s="23">
        <v>412843</v>
      </c>
      <c r="AS603" s="23">
        <v>617</v>
      </c>
      <c r="AT603" s="24">
        <v>24.2</v>
      </c>
      <c r="AU603" s="31">
        <v>149.25</v>
      </c>
      <c r="AV603" s="26">
        <v>3</v>
      </c>
      <c r="AW603" s="26">
        <v>4</v>
      </c>
      <c r="AX603" s="26">
        <v>60869</v>
      </c>
      <c r="AY603" s="26">
        <v>4638</v>
      </c>
      <c r="AZ603" s="27">
        <v>21.86</v>
      </c>
      <c r="BA603" s="28">
        <v>1013.94</v>
      </c>
      <c r="BB603" s="29">
        <v>3</v>
      </c>
      <c r="BC603" s="29">
        <v>4</v>
      </c>
      <c r="BD603" s="29">
        <v>688</v>
      </c>
      <c r="BE603" s="29">
        <v>446088</v>
      </c>
      <c r="BF603" s="29">
        <v>18.14</v>
      </c>
      <c r="BG603" s="29">
        <v>80927.48</v>
      </c>
    </row>
    <row r="604" spans="1:59" s="30" customFormat="1" x14ac:dyDescent="0.35">
      <c r="A604" s="12">
        <v>2014</v>
      </c>
      <c r="B604" s="12" t="s">
        <v>730</v>
      </c>
      <c r="C604" s="13" t="s">
        <v>731</v>
      </c>
      <c r="D604" s="14" t="s">
        <v>748</v>
      </c>
      <c r="E604" s="15">
        <v>40047.844743967937</v>
      </c>
      <c r="F604" s="15">
        <v>74111.3</v>
      </c>
      <c r="G604" s="12">
        <v>6.6</v>
      </c>
      <c r="H604" s="16">
        <v>1850569</v>
      </c>
      <c r="I604" s="17">
        <f t="shared" si="45"/>
        <v>0</v>
      </c>
      <c r="J604" s="17">
        <v>1</v>
      </c>
      <c r="K604" s="17">
        <v>45.67</v>
      </c>
      <c r="L604" s="17">
        <v>3.117</v>
      </c>
      <c r="M604" s="17">
        <v>4.37</v>
      </c>
      <c r="N604" s="17">
        <v>46.16</v>
      </c>
      <c r="O604" s="17">
        <v>1</v>
      </c>
      <c r="P604" s="18">
        <v>5616</v>
      </c>
      <c r="Q604" s="18">
        <v>675</v>
      </c>
      <c r="R604" s="17">
        <v>73605609</v>
      </c>
      <c r="S604" s="17">
        <v>92899</v>
      </c>
      <c r="T604" s="17">
        <v>66219</v>
      </c>
      <c r="U604" s="18">
        <v>2.4700000000000002</v>
      </c>
      <c r="V604" s="18">
        <v>2.4</v>
      </c>
      <c r="W604" s="18" t="s">
        <v>62</v>
      </c>
      <c r="X604" s="18" t="s">
        <v>62</v>
      </c>
      <c r="Y604" s="18"/>
      <c r="Z604" s="18">
        <v>2.4700000000000002</v>
      </c>
      <c r="AA604" s="19">
        <v>2.4</v>
      </c>
      <c r="AB604" s="19">
        <v>20.48845299552563</v>
      </c>
      <c r="AC604" s="19">
        <v>4.9924248044436963</v>
      </c>
      <c r="AD604" s="19">
        <v>0.68548682032632846</v>
      </c>
      <c r="AE604" s="20">
        <f t="shared" si="46"/>
        <v>0.8202718117216139</v>
      </c>
      <c r="AF604" s="20">
        <f t="shared" si="47"/>
        <v>7.2967054294344877E-3</v>
      </c>
      <c r="AG604" s="20">
        <f t="shared" si="48"/>
        <v>0.1724269598321673</v>
      </c>
      <c r="AH604" s="20">
        <f t="shared" si="49"/>
        <v>0</v>
      </c>
      <c r="AI604" s="20">
        <f t="shared" si="49"/>
        <v>4.5230167843499098E-6</v>
      </c>
      <c r="AJ604" s="21">
        <v>63836968</v>
      </c>
      <c r="AK604" s="21">
        <v>567860</v>
      </c>
      <c r="AL604" s="21">
        <v>13418984</v>
      </c>
      <c r="AM604" s="21">
        <v>0</v>
      </c>
      <c r="AN604" s="21">
        <v>0</v>
      </c>
      <c r="AO604" s="21">
        <v>352</v>
      </c>
      <c r="AP604" s="22">
        <v>5</v>
      </c>
      <c r="AQ604" s="22">
        <v>6</v>
      </c>
      <c r="AR604" s="23">
        <v>862869</v>
      </c>
      <c r="AS604" s="23">
        <v>1158.029</v>
      </c>
      <c r="AT604" s="24">
        <v>9.3380285000000001</v>
      </c>
      <c r="AU604" s="25">
        <v>108.13708</v>
      </c>
      <c r="AV604" s="26">
        <v>5</v>
      </c>
      <c r="AW604" s="26">
        <v>6</v>
      </c>
      <c r="AX604" s="26">
        <v>140698</v>
      </c>
      <c r="AY604" s="26">
        <v>4665.0918000000001</v>
      </c>
      <c r="AZ604" s="27">
        <v>7.9917980999999996</v>
      </c>
      <c r="BA604" s="28">
        <v>372.82470999999998</v>
      </c>
      <c r="BB604" s="29">
        <v>4</v>
      </c>
      <c r="BC604" s="29">
        <v>4</v>
      </c>
      <c r="BD604" s="29">
        <v>12146</v>
      </c>
      <c r="BE604" s="29">
        <v>88019.024999999994</v>
      </c>
      <c r="BF604" s="29">
        <v>5.8702025999999998</v>
      </c>
      <c r="BG604" s="29">
        <v>5166.8950999999997</v>
      </c>
    </row>
    <row r="605" spans="1:59" s="30" customFormat="1" x14ac:dyDescent="0.35">
      <c r="A605" s="12">
        <v>2012</v>
      </c>
      <c r="B605" s="12" t="s">
        <v>712</v>
      </c>
      <c r="C605" s="13" t="s">
        <v>713</v>
      </c>
      <c r="D605" s="14" t="s">
        <v>749</v>
      </c>
      <c r="E605" s="15">
        <v>55925.18025148772</v>
      </c>
      <c r="F605" s="15">
        <v>74082.8</v>
      </c>
      <c r="G605" s="12">
        <v>5.5</v>
      </c>
      <c r="H605" s="16">
        <v>1324677</v>
      </c>
      <c r="I605" s="17">
        <f t="shared" si="45"/>
        <v>1</v>
      </c>
      <c r="J605" s="17">
        <v>0</v>
      </c>
      <c r="K605" s="17">
        <v>45.77</v>
      </c>
      <c r="L605" s="17">
        <v>3.58</v>
      </c>
      <c r="M605" s="17">
        <v>2.75</v>
      </c>
      <c r="N605" s="17">
        <v>54.99</v>
      </c>
      <c r="O605" s="17">
        <v>1</v>
      </c>
      <c r="P605" s="18">
        <v>6587</v>
      </c>
      <c r="Q605" s="18">
        <v>372</v>
      </c>
      <c r="R605" s="17">
        <v>4294558</v>
      </c>
      <c r="S605" s="17">
        <v>2054</v>
      </c>
      <c r="T605" s="17">
        <v>3978</v>
      </c>
      <c r="U605" s="18">
        <v>2.78</v>
      </c>
      <c r="V605" s="18">
        <v>4.07</v>
      </c>
      <c r="W605" s="18">
        <v>23.21</v>
      </c>
      <c r="X605" s="18">
        <v>5.54</v>
      </c>
      <c r="Y605" s="18">
        <v>0.73</v>
      </c>
      <c r="Z605" s="18">
        <v>2.78</v>
      </c>
      <c r="AA605" s="19">
        <v>4.07</v>
      </c>
      <c r="AB605" s="19">
        <v>23.21</v>
      </c>
      <c r="AC605" s="19">
        <v>5.54</v>
      </c>
      <c r="AD605" s="19">
        <v>0.73</v>
      </c>
      <c r="AE605" s="20">
        <f t="shared" si="46"/>
        <v>9.3890400404660745E-3</v>
      </c>
      <c r="AF605" s="20">
        <f t="shared" si="47"/>
        <v>1.0398722639317467E-3</v>
      </c>
      <c r="AG605" s="20">
        <f t="shared" si="48"/>
        <v>0.91559483644712814</v>
      </c>
      <c r="AH605" s="20">
        <f t="shared" si="49"/>
        <v>0</v>
      </c>
      <c r="AI605" s="20">
        <f t="shared" si="49"/>
        <v>0</v>
      </c>
      <c r="AJ605" s="21">
        <v>1039368</v>
      </c>
      <c r="AK605" s="21">
        <v>115114</v>
      </c>
      <c r="AL605" s="21">
        <v>101356472</v>
      </c>
      <c r="AM605" s="21">
        <v>8189181</v>
      </c>
      <c r="AN605" s="21">
        <v>0</v>
      </c>
      <c r="AO605" s="21">
        <v>0</v>
      </c>
      <c r="AP605" s="22">
        <v>3</v>
      </c>
      <c r="AQ605" s="22">
        <v>6</v>
      </c>
      <c r="AR605" s="23">
        <v>601697</v>
      </c>
      <c r="AS605" s="23">
        <v>614.81776000000002</v>
      </c>
      <c r="AT605" s="24">
        <v>16.070167999999999</v>
      </c>
      <c r="AU605" s="25">
        <v>98.802249000000003</v>
      </c>
      <c r="AV605" s="26">
        <v>3</v>
      </c>
      <c r="AW605" s="26">
        <v>5</v>
      </c>
      <c r="AX605" s="26">
        <v>104978</v>
      </c>
      <c r="AY605" s="26">
        <v>3555.0464999999999</v>
      </c>
      <c r="AZ605" s="27">
        <v>13.36121</v>
      </c>
      <c r="BA605" s="28">
        <v>474.99722000000003</v>
      </c>
      <c r="BB605" s="29">
        <v>3</v>
      </c>
      <c r="BC605" s="29">
        <v>5</v>
      </c>
      <c r="BD605" s="29">
        <v>3444</v>
      </c>
      <c r="BE605" s="29">
        <v>47247.216999999997</v>
      </c>
      <c r="BF605" s="29">
        <v>11.832280000000001</v>
      </c>
      <c r="BG605" s="29">
        <v>5590.4229999999998</v>
      </c>
    </row>
    <row r="606" spans="1:59" s="30" customFormat="1" x14ac:dyDescent="0.35">
      <c r="A606" s="12">
        <v>2014</v>
      </c>
      <c r="B606" s="12" t="s">
        <v>739</v>
      </c>
      <c r="C606" s="13" t="s">
        <v>740</v>
      </c>
      <c r="D606" s="14" t="s">
        <v>750</v>
      </c>
      <c r="E606" s="15">
        <v>79261.861410670099</v>
      </c>
      <c r="F606" s="15">
        <v>73961.7</v>
      </c>
      <c r="G606" s="12">
        <v>5.7</v>
      </c>
      <c r="H606" s="16">
        <v>933131</v>
      </c>
      <c r="I606" s="17">
        <f t="shared" si="45"/>
        <v>0</v>
      </c>
      <c r="J606" s="17">
        <v>0</v>
      </c>
      <c r="K606" s="17">
        <v>45.67</v>
      </c>
      <c r="L606" s="17">
        <v>3.117</v>
      </c>
      <c r="M606" s="17">
        <v>4.37</v>
      </c>
      <c r="N606" s="17">
        <v>46.16</v>
      </c>
      <c r="O606" s="17">
        <v>1</v>
      </c>
      <c r="P606" s="18">
        <v>4911</v>
      </c>
      <c r="Q606" s="18">
        <v>1018</v>
      </c>
      <c r="R606" s="17">
        <v>4276415</v>
      </c>
      <c r="S606" s="17">
        <v>749</v>
      </c>
      <c r="T606" s="17">
        <v>2574</v>
      </c>
      <c r="U606" s="18" t="s">
        <v>62</v>
      </c>
      <c r="V606" s="18" t="s">
        <v>62</v>
      </c>
      <c r="W606" s="18">
        <v>22.19</v>
      </c>
      <c r="X606" s="18">
        <v>4.68</v>
      </c>
      <c r="Y606" s="18" t="s">
        <v>62</v>
      </c>
      <c r="Z606" s="18"/>
      <c r="AA606" s="19">
        <v>2.322195177698041</v>
      </c>
      <c r="AB606" s="19">
        <v>22.19</v>
      </c>
      <c r="AC606" s="19">
        <v>4.68</v>
      </c>
      <c r="AD606" s="19">
        <v>0.68548682032632846</v>
      </c>
      <c r="AE606" s="20">
        <f t="shared" si="46"/>
        <v>7.2877309551039639E-3</v>
      </c>
      <c r="AF606" s="20">
        <f t="shared" si="47"/>
        <v>5.4982671055164847E-3</v>
      </c>
      <c r="AG606" s="20">
        <f t="shared" si="48"/>
        <v>0.98718959407015772</v>
      </c>
      <c r="AH606" s="20">
        <f t="shared" si="49"/>
        <v>0</v>
      </c>
      <c r="AI606" s="20">
        <f t="shared" si="49"/>
        <v>2.4407869221829231E-5</v>
      </c>
      <c r="AJ606" s="21">
        <v>794226</v>
      </c>
      <c r="AK606" s="21">
        <v>599208</v>
      </c>
      <c r="AL606" s="21">
        <v>107585152</v>
      </c>
      <c r="AM606" s="21">
        <v>0</v>
      </c>
      <c r="AN606" s="21">
        <v>0</v>
      </c>
      <c r="AO606" s="21">
        <v>2660</v>
      </c>
      <c r="AP606" s="22">
        <v>1</v>
      </c>
      <c r="AQ606" s="22">
        <v>10</v>
      </c>
      <c r="AR606" s="23">
        <v>407508</v>
      </c>
      <c r="AS606" s="23">
        <v>949.84658999999999</v>
      </c>
      <c r="AT606" s="24">
        <v>13.292175</v>
      </c>
      <c r="AU606" s="25">
        <v>126.25527</v>
      </c>
      <c r="AV606" s="26">
        <v>1</v>
      </c>
      <c r="AW606" s="26">
        <v>10</v>
      </c>
      <c r="AX606" s="26">
        <v>52203</v>
      </c>
      <c r="AY606" s="26">
        <v>6700.2821999999996</v>
      </c>
      <c r="AZ606" s="27">
        <v>10.498592</v>
      </c>
      <c r="BA606" s="28">
        <v>703.43530999999996</v>
      </c>
      <c r="BB606" s="29">
        <v>1</v>
      </c>
      <c r="BC606" s="29">
        <v>7</v>
      </c>
      <c r="BD606" s="29">
        <v>862</v>
      </c>
      <c r="BE606" s="29">
        <v>241331.98</v>
      </c>
      <c r="BF606" s="29">
        <v>8.5804486000000004</v>
      </c>
      <c r="BG606" s="29">
        <v>20707.366999999998</v>
      </c>
    </row>
    <row r="607" spans="1:59" s="30" customFormat="1" x14ac:dyDescent="0.35">
      <c r="A607" s="12">
        <v>2020</v>
      </c>
      <c r="B607" s="12" t="s">
        <v>730</v>
      </c>
      <c r="C607" s="13" t="s">
        <v>731</v>
      </c>
      <c r="D607" s="14" t="s">
        <v>751</v>
      </c>
      <c r="E607" s="15">
        <v>41357.212761792915</v>
      </c>
      <c r="F607" s="15">
        <v>73952.899999999994</v>
      </c>
      <c r="G607" s="12" t="s">
        <v>62</v>
      </c>
      <c r="H607" s="16">
        <v>1788150</v>
      </c>
      <c r="I607" s="17">
        <f t="shared" si="45"/>
        <v>0</v>
      </c>
      <c r="J607" s="17">
        <v>1</v>
      </c>
      <c r="K607" s="17">
        <v>36.130000000000003</v>
      </c>
      <c r="L607" s="17">
        <v>1.891</v>
      </c>
      <c r="M607" s="17">
        <v>2.0299999999999998</v>
      </c>
      <c r="N607" s="17">
        <v>33.270000000000003</v>
      </c>
      <c r="O607" s="17">
        <v>1</v>
      </c>
      <c r="P607" s="18">
        <v>4665</v>
      </c>
      <c r="Q607" s="18">
        <v>873</v>
      </c>
      <c r="R607" s="17">
        <v>49517575</v>
      </c>
      <c r="S607" s="17">
        <v>30319</v>
      </c>
      <c r="T607" s="17">
        <v>27649</v>
      </c>
      <c r="U607" s="18" t="s">
        <v>62</v>
      </c>
      <c r="V607" s="18" t="s">
        <v>62</v>
      </c>
      <c r="W607" s="18" t="s">
        <v>62</v>
      </c>
      <c r="X607" s="18" t="s">
        <v>62</v>
      </c>
      <c r="Y607" s="18" t="s">
        <v>62</v>
      </c>
      <c r="Z607" s="18"/>
      <c r="AA607" s="19">
        <v>2.127327759928813</v>
      </c>
      <c r="AB607" s="19">
        <v>12.535325193609101</v>
      </c>
      <c r="AC607" s="19">
        <v>2.8422150630003218</v>
      </c>
      <c r="AD607" s="19">
        <v>0.5848556097000881</v>
      </c>
      <c r="AE607" s="20">
        <f t="shared" si="46"/>
        <v>0.45973344846164488</v>
      </c>
      <c r="AF607" s="20">
        <f t="shared" si="47"/>
        <v>5.7491530180846647E-3</v>
      </c>
      <c r="AG607" s="20">
        <f t="shared" si="48"/>
        <v>0.53451295159985224</v>
      </c>
      <c r="AH607" s="20">
        <f t="shared" si="49"/>
        <v>0</v>
      </c>
      <c r="AI607" s="20">
        <f t="shared" si="49"/>
        <v>4.4469204182250438E-6</v>
      </c>
      <c r="AJ607" s="21">
        <v>41146208</v>
      </c>
      <c r="AK607" s="21">
        <v>514550</v>
      </c>
      <c r="AL607" s="21">
        <v>47838984</v>
      </c>
      <c r="AM607" s="21">
        <v>0</v>
      </c>
      <c r="AN607" s="21">
        <v>0</v>
      </c>
      <c r="AO607" s="21">
        <v>398</v>
      </c>
      <c r="AP607" s="22">
        <v>1</v>
      </c>
      <c r="AQ607" s="22">
        <v>1</v>
      </c>
      <c r="AR607" s="23">
        <v>862279</v>
      </c>
      <c r="AS607" s="23">
        <v>1051.2354</v>
      </c>
      <c r="AT607" s="24">
        <v>11.803965</v>
      </c>
      <c r="AU607" s="25">
        <v>124.08747</v>
      </c>
      <c r="AV607" s="26">
        <v>5</v>
      </c>
      <c r="AW607" s="26">
        <v>5</v>
      </c>
      <c r="AX607" s="26">
        <v>146769</v>
      </c>
      <c r="AY607" s="26">
        <v>3949.4285</v>
      </c>
      <c r="AZ607" s="27">
        <v>9.4026764000000007</v>
      </c>
      <c r="BA607" s="28">
        <v>371.35198000000003</v>
      </c>
      <c r="BB607" s="29">
        <v>4</v>
      </c>
      <c r="BC607" s="29">
        <v>4</v>
      </c>
      <c r="BD607" s="29">
        <v>11444</v>
      </c>
      <c r="BE607" s="29">
        <v>103716.94</v>
      </c>
      <c r="BF607" s="29">
        <v>6.0937166999999999</v>
      </c>
      <c r="BG607" s="29">
        <v>6320.2165999999997</v>
      </c>
    </row>
    <row r="608" spans="1:59" s="30" customFormat="1" x14ac:dyDescent="0.35">
      <c r="A608" s="12">
        <v>2013</v>
      </c>
      <c r="B608" s="12" t="s">
        <v>730</v>
      </c>
      <c r="C608" s="13" t="s">
        <v>731</v>
      </c>
      <c r="D608" s="14" t="s">
        <v>752</v>
      </c>
      <c r="E608" s="15">
        <v>39869.676423142948</v>
      </c>
      <c r="F608" s="15">
        <v>73949</v>
      </c>
      <c r="G608" s="12">
        <v>6.8</v>
      </c>
      <c r="H608" s="16">
        <v>1854768</v>
      </c>
      <c r="I608" s="17">
        <f t="shared" si="45"/>
        <v>0</v>
      </c>
      <c r="J608" s="17">
        <v>1</v>
      </c>
      <c r="K608" s="17">
        <v>45.02</v>
      </c>
      <c r="L608" s="17">
        <v>3.4830000000000001</v>
      </c>
      <c r="M608" s="17">
        <v>3.73</v>
      </c>
      <c r="N608" s="17">
        <v>51.99</v>
      </c>
      <c r="O608" s="17">
        <v>1</v>
      </c>
      <c r="P608" s="18">
        <v>5279</v>
      </c>
      <c r="Q608" s="18">
        <v>711</v>
      </c>
      <c r="R608" s="17">
        <v>68861856</v>
      </c>
      <c r="S608" s="17">
        <v>85172</v>
      </c>
      <c r="T608" s="17">
        <v>54639</v>
      </c>
      <c r="U608" s="18">
        <v>2.5299999999999998</v>
      </c>
      <c r="V608" s="18" t="s">
        <v>62</v>
      </c>
      <c r="W608" s="18">
        <v>23.43</v>
      </c>
      <c r="X608" s="18" t="s">
        <v>62</v>
      </c>
      <c r="Y608" s="18"/>
      <c r="Z608" s="18">
        <v>2.5299999999999998</v>
      </c>
      <c r="AA608" s="19">
        <v>2.3089180475565318</v>
      </c>
      <c r="AB608" s="19">
        <v>23.43</v>
      </c>
      <c r="AC608" s="19">
        <v>4.4043332512284126</v>
      </c>
      <c r="AD608" s="19">
        <v>0.73100116927520231</v>
      </c>
      <c r="AE608" s="20">
        <f t="shared" si="46"/>
        <v>0.90625290881107989</v>
      </c>
      <c r="AF608" s="20">
        <f t="shared" si="47"/>
        <v>8.1410588817412231E-3</v>
      </c>
      <c r="AG608" s="20">
        <f t="shared" si="48"/>
        <v>8.5600884514873243E-2</v>
      </c>
      <c r="AH608" s="20">
        <f t="shared" si="49"/>
        <v>0</v>
      </c>
      <c r="AI608" s="20">
        <f t="shared" si="49"/>
        <v>5.1477923056839448E-6</v>
      </c>
      <c r="AJ608" s="21">
        <v>60088330</v>
      </c>
      <c r="AK608" s="21">
        <v>539786</v>
      </c>
      <c r="AL608" s="21">
        <v>5675694</v>
      </c>
      <c r="AM608" s="21">
        <v>0</v>
      </c>
      <c r="AN608" s="21">
        <v>0</v>
      </c>
      <c r="AO608" s="21">
        <v>341.32</v>
      </c>
      <c r="AP608" s="22">
        <v>5</v>
      </c>
      <c r="AQ608" s="22">
        <v>7</v>
      </c>
      <c r="AR608" s="23">
        <v>863641</v>
      </c>
      <c r="AS608" s="23">
        <v>1117.5385000000001</v>
      </c>
      <c r="AT608" s="24">
        <v>9.5244263999999994</v>
      </c>
      <c r="AU608" s="25">
        <v>106.43913000000001</v>
      </c>
      <c r="AV608" s="26">
        <v>5</v>
      </c>
      <c r="AW608" s="26">
        <v>6</v>
      </c>
      <c r="AX608" s="26">
        <v>139514</v>
      </c>
      <c r="AY608" s="26">
        <v>4655.1583000000001</v>
      </c>
      <c r="AZ608" s="27">
        <v>8.1666454000000002</v>
      </c>
      <c r="BA608" s="28">
        <v>380.17027000000002</v>
      </c>
      <c r="BB608" s="29">
        <v>4</v>
      </c>
      <c r="BC608" s="29">
        <v>4</v>
      </c>
      <c r="BD608" s="29">
        <v>12314</v>
      </c>
      <c r="BE608" s="29">
        <v>81347.288</v>
      </c>
      <c r="BF608" s="29">
        <v>6.2005207000000002</v>
      </c>
      <c r="BG608" s="29">
        <v>5043.9553999999998</v>
      </c>
    </row>
    <row r="609" spans="1:59" s="30" customFormat="1" x14ac:dyDescent="0.35">
      <c r="A609" s="12">
        <v>2016</v>
      </c>
      <c r="B609" s="12" t="s">
        <v>730</v>
      </c>
      <c r="C609" s="13" t="s">
        <v>731</v>
      </c>
      <c r="D609" s="14" t="s">
        <v>753</v>
      </c>
      <c r="E609" s="15">
        <v>40117.821368834368</v>
      </c>
      <c r="F609" s="15">
        <v>73513.3</v>
      </c>
      <c r="G609" s="12">
        <v>6.1</v>
      </c>
      <c r="H609" s="16">
        <v>1832435</v>
      </c>
      <c r="I609" s="17">
        <f t="shared" si="45"/>
        <v>0</v>
      </c>
      <c r="J609" s="17">
        <v>1</v>
      </c>
      <c r="K609" s="17">
        <v>40.39</v>
      </c>
      <c r="L609" s="17">
        <v>1.702</v>
      </c>
      <c r="M609" s="17">
        <v>2.52</v>
      </c>
      <c r="N609" s="17">
        <v>42.43</v>
      </c>
      <c r="O609" s="17">
        <v>1</v>
      </c>
      <c r="P609" s="18">
        <v>4747</v>
      </c>
      <c r="Q609" s="18">
        <v>1046</v>
      </c>
      <c r="R609" s="17">
        <v>68472932</v>
      </c>
      <c r="S609" s="17">
        <v>41540</v>
      </c>
      <c r="T609" s="17">
        <v>47510</v>
      </c>
      <c r="U609" s="18" t="s">
        <v>62</v>
      </c>
      <c r="V609" s="18" t="s">
        <v>62</v>
      </c>
      <c r="W609" s="18">
        <v>11.48</v>
      </c>
      <c r="X609" s="18" t="s">
        <v>62</v>
      </c>
      <c r="Y609" s="18" t="s">
        <v>62</v>
      </c>
      <c r="Z609" s="18"/>
      <c r="AA609" s="19">
        <v>2.2143440282408582</v>
      </c>
      <c r="AB609" s="19">
        <v>11.48</v>
      </c>
      <c r="AC609" s="19">
        <v>3.2924726584307722</v>
      </c>
      <c r="AD609" s="19">
        <v>0.65636700530415037</v>
      </c>
      <c r="AE609" s="20">
        <f t="shared" si="46"/>
        <v>0.72193698279029628</v>
      </c>
      <c r="AF609" s="20">
        <f t="shared" si="47"/>
        <v>5.293429526553501E-3</v>
      </c>
      <c r="AG609" s="20">
        <f t="shared" si="48"/>
        <v>0.2727669880077957</v>
      </c>
      <c r="AH609" s="20">
        <f t="shared" si="49"/>
        <v>0</v>
      </c>
      <c r="AI609" s="20">
        <f t="shared" si="49"/>
        <v>2.5996753545037487E-6</v>
      </c>
      <c r="AJ609" s="21">
        <v>58872982</v>
      </c>
      <c r="AK609" s="21">
        <v>431672</v>
      </c>
      <c r="AL609" s="21">
        <v>22243778</v>
      </c>
      <c r="AM609" s="21">
        <v>0</v>
      </c>
      <c r="AN609" s="21">
        <v>0</v>
      </c>
      <c r="AO609" s="21">
        <v>212</v>
      </c>
      <c r="AP609" s="22">
        <v>5</v>
      </c>
      <c r="AQ609" s="22">
        <v>7</v>
      </c>
      <c r="AR609" s="23">
        <v>860375</v>
      </c>
      <c r="AS609" s="23">
        <v>1101.8045</v>
      </c>
      <c r="AT609" s="24">
        <v>11.44472</v>
      </c>
      <c r="AU609" s="25">
        <v>126.09845</v>
      </c>
      <c r="AV609" s="26">
        <v>5</v>
      </c>
      <c r="AW609" s="26">
        <v>6</v>
      </c>
      <c r="AX609" s="26">
        <v>142711</v>
      </c>
      <c r="AY609" s="26">
        <v>4569.6489000000001</v>
      </c>
      <c r="AZ609" s="27">
        <v>9.3513883999999994</v>
      </c>
      <c r="BA609" s="28">
        <v>427.32562000000001</v>
      </c>
      <c r="BB609" s="29">
        <v>4</v>
      </c>
      <c r="BC609" s="29">
        <v>4</v>
      </c>
      <c r="BD609" s="29">
        <v>11704</v>
      </c>
      <c r="BE609" s="29">
        <v>91670.191000000006</v>
      </c>
      <c r="BF609" s="29">
        <v>6.5691394000000001</v>
      </c>
      <c r="BG609" s="29">
        <v>6021.9426000000003</v>
      </c>
    </row>
    <row r="610" spans="1:59" s="30" customFormat="1" x14ac:dyDescent="0.35">
      <c r="A610" s="12">
        <v>2010</v>
      </c>
      <c r="B610" s="12" t="s">
        <v>712</v>
      </c>
      <c r="C610" s="13" t="s">
        <v>713</v>
      </c>
      <c r="D610" s="14" t="s">
        <v>754</v>
      </c>
      <c r="E610" s="15">
        <v>55399.462487669036</v>
      </c>
      <c r="F610" s="15">
        <v>72950.399999999994</v>
      </c>
      <c r="G610" s="12">
        <v>5.8</v>
      </c>
      <c r="H610" s="16">
        <v>1316807</v>
      </c>
      <c r="I610" s="17">
        <f t="shared" si="45"/>
        <v>1</v>
      </c>
      <c r="J610" s="17">
        <v>0</v>
      </c>
      <c r="K610" s="17">
        <v>44.27</v>
      </c>
      <c r="L610" s="17">
        <v>2.7050000000000001</v>
      </c>
      <c r="M610" s="17">
        <v>4.37</v>
      </c>
      <c r="N610" s="17">
        <v>49.29</v>
      </c>
      <c r="O610" s="17">
        <v>1</v>
      </c>
      <c r="P610" s="18">
        <v>6831</v>
      </c>
      <c r="Q610" s="18">
        <v>394</v>
      </c>
      <c r="R610" s="17">
        <v>5551486</v>
      </c>
      <c r="S610" s="17">
        <v>33808</v>
      </c>
      <c r="T610" s="17">
        <v>6267</v>
      </c>
      <c r="U610" s="18" t="s">
        <v>62</v>
      </c>
      <c r="V610" s="18" t="s">
        <v>62</v>
      </c>
      <c r="W610" s="18">
        <v>16.440000000000001</v>
      </c>
      <c r="X610" s="18" t="s">
        <v>62</v>
      </c>
      <c r="Y610" s="18" t="s">
        <v>62</v>
      </c>
      <c r="Z610" s="18"/>
      <c r="AA610" s="19">
        <v>2.2935982820086371</v>
      </c>
      <c r="AB610" s="19">
        <v>16.440000000000001</v>
      </c>
      <c r="AC610" s="19">
        <v>4.9924248044436963</v>
      </c>
      <c r="AD610" s="19">
        <v>0.70992248279802228</v>
      </c>
      <c r="AE610" s="20">
        <f t="shared" si="46"/>
        <v>2.7173214492478379E-2</v>
      </c>
      <c r="AF610" s="20">
        <f t="shared" si="47"/>
        <v>2.9407226887828769E-3</v>
      </c>
      <c r="AG610" s="20">
        <f t="shared" si="48"/>
        <v>0.85103647484182054</v>
      </c>
      <c r="AH610" s="20">
        <f t="shared" si="49"/>
        <v>0</v>
      </c>
      <c r="AI610" s="20">
        <f t="shared" si="49"/>
        <v>0</v>
      </c>
      <c r="AJ610" s="21">
        <v>2494424</v>
      </c>
      <c r="AK610" s="21">
        <v>269950</v>
      </c>
      <c r="AL610" s="21">
        <v>78122734</v>
      </c>
      <c r="AM610" s="21">
        <v>10910055</v>
      </c>
      <c r="AN610" s="21">
        <v>0</v>
      </c>
      <c r="AO610" s="21">
        <v>0</v>
      </c>
      <c r="AP610" s="22">
        <v>3</v>
      </c>
      <c r="AQ610" s="22">
        <v>9</v>
      </c>
      <c r="AR610" s="23">
        <v>597411</v>
      </c>
      <c r="AS610" s="23">
        <v>626</v>
      </c>
      <c r="AT610" s="24">
        <v>16.32</v>
      </c>
      <c r="AU610" s="31">
        <v>102.11</v>
      </c>
      <c r="AV610" s="26">
        <v>3</v>
      </c>
      <c r="AW610" s="26">
        <v>9</v>
      </c>
      <c r="AX610" s="26">
        <v>104612</v>
      </c>
      <c r="AY610" s="26">
        <v>3555</v>
      </c>
      <c r="AZ610" s="27">
        <v>14.26</v>
      </c>
      <c r="BA610" s="28">
        <v>506.84</v>
      </c>
      <c r="BB610" s="29">
        <v>3</v>
      </c>
      <c r="BC610" s="29">
        <v>8</v>
      </c>
      <c r="BD610" s="29">
        <v>3495</v>
      </c>
      <c r="BE610" s="29">
        <v>46308</v>
      </c>
      <c r="BF610" s="29">
        <v>12.75</v>
      </c>
      <c r="BG610" s="29">
        <v>5903.81</v>
      </c>
    </row>
    <row r="611" spans="1:59" s="30" customFormat="1" x14ac:dyDescent="0.35">
      <c r="A611" s="12">
        <v>2011</v>
      </c>
      <c r="B611" s="12" t="s">
        <v>712</v>
      </c>
      <c r="C611" s="13" t="s">
        <v>713</v>
      </c>
      <c r="D611" s="14" t="s">
        <v>755</v>
      </c>
      <c r="E611" s="15">
        <v>55636.588904944096</v>
      </c>
      <c r="F611" s="15">
        <v>73465</v>
      </c>
      <c r="G611" s="12">
        <v>5.4</v>
      </c>
      <c r="H611" s="16">
        <v>1320444</v>
      </c>
      <c r="I611" s="17">
        <f t="shared" si="45"/>
        <v>1</v>
      </c>
      <c r="J611" s="17">
        <v>0</v>
      </c>
      <c r="K611" s="17">
        <v>45.02</v>
      </c>
      <c r="L611" s="17">
        <v>3.4670000000000001</v>
      </c>
      <c r="M611" s="17">
        <v>4</v>
      </c>
      <c r="N611" s="17">
        <v>55.64</v>
      </c>
      <c r="O611" s="17">
        <v>1</v>
      </c>
      <c r="P611" s="18">
        <v>7185</v>
      </c>
      <c r="Q611" s="18">
        <v>345</v>
      </c>
      <c r="R611" s="17">
        <v>5126974</v>
      </c>
      <c r="S611" s="17">
        <v>22542</v>
      </c>
      <c r="T611" s="17">
        <v>5163</v>
      </c>
      <c r="U611" s="18">
        <v>3.03</v>
      </c>
      <c r="V611" s="18">
        <v>3.55</v>
      </c>
      <c r="W611" s="18" t="s">
        <v>62</v>
      </c>
      <c r="X611" s="18" t="s">
        <v>62</v>
      </c>
      <c r="Y611" s="18">
        <v>0.67</v>
      </c>
      <c r="Z611" s="18">
        <v>3.03</v>
      </c>
      <c r="AA611" s="19">
        <v>3.55</v>
      </c>
      <c r="AB611" s="19">
        <v>22.758921780738341</v>
      </c>
      <c r="AC611" s="19">
        <v>4.6524343752411106</v>
      </c>
      <c r="AD611" s="19">
        <v>0.67</v>
      </c>
      <c r="AE611" s="20">
        <f t="shared" si="46"/>
        <v>1.7226595465074962E-2</v>
      </c>
      <c r="AF611" s="20">
        <f t="shared" si="47"/>
        <v>2.7418529099758932E-3</v>
      </c>
      <c r="AG611" s="20">
        <f t="shared" si="48"/>
        <v>0.89985088237348998</v>
      </c>
      <c r="AH611" s="20">
        <f t="shared" si="49"/>
        <v>0</v>
      </c>
      <c r="AI611" s="20">
        <f t="shared" si="49"/>
        <v>0</v>
      </c>
      <c r="AJ611" s="21">
        <v>1796726</v>
      </c>
      <c r="AK611" s="21">
        <v>285974</v>
      </c>
      <c r="AL611" s="21">
        <v>93854034</v>
      </c>
      <c r="AM611" s="21">
        <v>8362807</v>
      </c>
      <c r="AN611" s="21">
        <v>0</v>
      </c>
      <c r="AO611" s="21">
        <v>0</v>
      </c>
      <c r="AP611" s="22">
        <v>3</v>
      </c>
      <c r="AQ611" s="22">
        <v>9</v>
      </c>
      <c r="AR611" s="23">
        <v>599532</v>
      </c>
      <c r="AS611" s="23">
        <v>619</v>
      </c>
      <c r="AT611" s="24">
        <v>16.52</v>
      </c>
      <c r="AU611" s="25">
        <v>102.28</v>
      </c>
      <c r="AV611" s="26">
        <v>3</v>
      </c>
      <c r="AW611" s="26">
        <v>9</v>
      </c>
      <c r="AX611" s="26">
        <v>104610</v>
      </c>
      <c r="AY611" s="26">
        <v>3567</v>
      </c>
      <c r="AZ611" s="27">
        <v>14.04</v>
      </c>
      <c r="BA611" s="28">
        <v>500.93</v>
      </c>
      <c r="BB611" s="29">
        <v>3</v>
      </c>
      <c r="BC611" s="29">
        <v>8</v>
      </c>
      <c r="BD611" s="29">
        <v>3491</v>
      </c>
      <c r="BE611" s="29">
        <v>46224</v>
      </c>
      <c r="BF611" s="29">
        <v>12.27</v>
      </c>
      <c r="BG611" s="29">
        <v>5669.84</v>
      </c>
    </row>
    <row r="612" spans="1:59" s="30" customFormat="1" x14ac:dyDescent="0.35">
      <c r="A612" s="12">
        <v>2010</v>
      </c>
      <c r="B612" s="12" t="s">
        <v>730</v>
      </c>
      <c r="C612" s="13" t="s">
        <v>731</v>
      </c>
      <c r="D612" s="14" t="s">
        <v>756</v>
      </c>
      <c r="E612" s="15">
        <v>38734.377233027641</v>
      </c>
      <c r="F612" s="15">
        <v>71823.8</v>
      </c>
      <c r="G612" s="12">
        <v>8.6999999999999993</v>
      </c>
      <c r="H612" s="16">
        <v>1854265</v>
      </c>
      <c r="I612" s="17">
        <f t="shared" si="45"/>
        <v>0</v>
      </c>
      <c r="J612" s="17">
        <v>1</v>
      </c>
      <c r="K612" s="17">
        <v>44.27</v>
      </c>
      <c r="L612" s="17">
        <v>2.7050000000000001</v>
      </c>
      <c r="M612" s="17">
        <v>4.37</v>
      </c>
      <c r="N612" s="17">
        <v>49.29</v>
      </c>
      <c r="O612" s="17">
        <v>1</v>
      </c>
      <c r="P612" s="18">
        <v>5451</v>
      </c>
      <c r="Q612" s="18">
        <v>1008</v>
      </c>
      <c r="R612" s="17">
        <v>74283350</v>
      </c>
      <c r="S612" s="17">
        <v>105270</v>
      </c>
      <c r="T612" s="17">
        <v>49153</v>
      </c>
      <c r="U612" s="18">
        <v>2.52</v>
      </c>
      <c r="V612" s="18">
        <v>2.48</v>
      </c>
      <c r="W612" s="18">
        <v>17.09</v>
      </c>
      <c r="X612" s="18" t="s">
        <v>62</v>
      </c>
      <c r="Y612" s="18" t="s">
        <v>62</v>
      </c>
      <c r="Z612" s="18">
        <v>2.52</v>
      </c>
      <c r="AA612" s="19">
        <v>2.48</v>
      </c>
      <c r="AB612" s="19">
        <v>17.09</v>
      </c>
      <c r="AC612" s="19">
        <v>4.9924248044436963</v>
      </c>
      <c r="AD612" s="19">
        <v>0.70992248279802228</v>
      </c>
      <c r="AE612" s="20">
        <f t="shared" si="46"/>
        <v>0.94817718983375565</v>
      </c>
      <c r="AF612" s="20">
        <f t="shared" si="47"/>
        <v>7.8800525564333996E-3</v>
      </c>
      <c r="AG612" s="20">
        <f t="shared" si="48"/>
        <v>4.393613427164772E-2</v>
      </c>
      <c r="AH612" s="20">
        <f t="shared" si="49"/>
        <v>0</v>
      </c>
      <c r="AI612" s="20">
        <f t="shared" si="49"/>
        <v>6.6233381633217965E-6</v>
      </c>
      <c r="AJ612" s="21">
        <v>65385526</v>
      </c>
      <c r="AK612" s="21">
        <v>543402</v>
      </c>
      <c r="AL612" s="21">
        <v>3029800</v>
      </c>
      <c r="AM612" s="21">
        <v>0</v>
      </c>
      <c r="AN612" s="21">
        <v>0</v>
      </c>
      <c r="AO612" s="21">
        <v>456.74</v>
      </c>
      <c r="AP612" s="22">
        <v>5</v>
      </c>
      <c r="AQ612" s="22">
        <v>10</v>
      </c>
      <c r="AR612" s="23">
        <v>867948</v>
      </c>
      <c r="AS612" s="23">
        <v>1195</v>
      </c>
      <c r="AT612" s="24">
        <v>8.7899999999999991</v>
      </c>
      <c r="AU612" s="31">
        <v>105.05</v>
      </c>
      <c r="AV612" s="26">
        <v>5</v>
      </c>
      <c r="AW612" s="26">
        <v>10</v>
      </c>
      <c r="AX612" s="26">
        <v>137209</v>
      </c>
      <c r="AY612" s="26">
        <v>4836</v>
      </c>
      <c r="AZ612" s="27">
        <v>7.66</v>
      </c>
      <c r="BA612" s="28">
        <v>370.5</v>
      </c>
      <c r="BB612" s="29">
        <v>4</v>
      </c>
      <c r="BC612" s="29">
        <v>6</v>
      </c>
      <c r="BD612" s="29">
        <v>12348</v>
      </c>
      <c r="BE612" s="29">
        <v>78440</v>
      </c>
      <c r="BF612" s="29">
        <v>5.86</v>
      </c>
      <c r="BG612" s="29">
        <v>4595.9799999999996</v>
      </c>
    </row>
    <row r="613" spans="1:59" s="30" customFormat="1" x14ac:dyDescent="0.35">
      <c r="A613" s="12">
        <v>2011</v>
      </c>
      <c r="B613" s="12" t="s">
        <v>730</v>
      </c>
      <c r="C613" s="13" t="s">
        <v>731</v>
      </c>
      <c r="D613" s="14" t="s">
        <v>757</v>
      </c>
      <c r="E613" s="15">
        <v>39413.424280649742</v>
      </c>
      <c r="F613" s="15">
        <v>73175.199999999997</v>
      </c>
      <c r="G613" s="12">
        <v>8.1</v>
      </c>
      <c r="H613" s="16">
        <v>1856606</v>
      </c>
      <c r="I613" s="17">
        <f t="shared" si="45"/>
        <v>0</v>
      </c>
      <c r="J613" s="17">
        <v>1</v>
      </c>
      <c r="K613" s="17">
        <v>45.02</v>
      </c>
      <c r="L613" s="17">
        <v>3.4670000000000001</v>
      </c>
      <c r="M613" s="17">
        <v>4</v>
      </c>
      <c r="N613" s="17">
        <v>55.64</v>
      </c>
      <c r="O613" s="17">
        <v>1</v>
      </c>
      <c r="P613" s="18">
        <v>4849</v>
      </c>
      <c r="Q613" s="18">
        <v>892</v>
      </c>
      <c r="R613" s="17">
        <v>72203110</v>
      </c>
      <c r="S613" s="17">
        <v>97955</v>
      </c>
      <c r="T613" s="17">
        <v>55244</v>
      </c>
      <c r="U613" s="18" t="s">
        <v>62</v>
      </c>
      <c r="V613" s="18" t="s">
        <v>62</v>
      </c>
      <c r="W613" s="18" t="s">
        <v>62</v>
      </c>
      <c r="X613" s="18" t="s">
        <v>62</v>
      </c>
      <c r="Y613" s="18" t="s">
        <v>62</v>
      </c>
      <c r="Z613" s="18"/>
      <c r="AA613" s="19">
        <v>2.3089180475565318</v>
      </c>
      <c r="AB613" s="19">
        <v>22.758921780738341</v>
      </c>
      <c r="AC613" s="19">
        <v>4.6524343752411106</v>
      </c>
      <c r="AD613" s="19">
        <v>0.75949643062398253</v>
      </c>
      <c r="AE613" s="20">
        <f t="shared" si="46"/>
        <v>0.91609277681314616</v>
      </c>
      <c r="AF613" s="20">
        <f t="shared" si="47"/>
        <v>9.371141260192898E-3</v>
      </c>
      <c r="AG613" s="20">
        <f t="shared" si="48"/>
        <v>7.4531138775565803E-2</v>
      </c>
      <c r="AH613" s="20">
        <f t="shared" si="49"/>
        <v>0</v>
      </c>
      <c r="AI613" s="20">
        <f t="shared" si="49"/>
        <v>4.9431510951147218E-6</v>
      </c>
      <c r="AJ613" s="21">
        <v>63985540</v>
      </c>
      <c r="AK613" s="21">
        <v>654538</v>
      </c>
      <c r="AL613" s="21">
        <v>5205712</v>
      </c>
      <c r="AM613" s="21">
        <v>0</v>
      </c>
      <c r="AN613" s="21">
        <v>0</v>
      </c>
      <c r="AO613" s="21">
        <v>345.26</v>
      </c>
      <c r="AP613" s="22">
        <v>5</v>
      </c>
      <c r="AQ613" s="22">
        <v>9</v>
      </c>
      <c r="AR613" s="23">
        <v>868036</v>
      </c>
      <c r="AS613" s="23">
        <v>1128</v>
      </c>
      <c r="AT613" s="24">
        <v>9.39</v>
      </c>
      <c r="AU613" s="25">
        <v>105.89</v>
      </c>
      <c r="AV613" s="26">
        <v>5</v>
      </c>
      <c r="AW613" s="26">
        <v>9</v>
      </c>
      <c r="AX613" s="26">
        <v>137965</v>
      </c>
      <c r="AY613" s="26">
        <v>4692</v>
      </c>
      <c r="AZ613" s="27">
        <v>8.14</v>
      </c>
      <c r="BA613" s="28">
        <v>382.04</v>
      </c>
      <c r="BB613" s="29">
        <v>4</v>
      </c>
      <c r="BC613" s="29">
        <v>6</v>
      </c>
      <c r="BD613" s="29">
        <v>12446</v>
      </c>
      <c r="BE613" s="29">
        <v>78475</v>
      </c>
      <c r="BF613" s="29">
        <v>6.18</v>
      </c>
      <c r="BG613" s="29">
        <v>4849.24</v>
      </c>
    </row>
    <row r="614" spans="1:59" s="30" customFormat="1" x14ac:dyDescent="0.35">
      <c r="A614" s="12">
        <v>2012</v>
      </c>
      <c r="B614" s="12" t="s">
        <v>730</v>
      </c>
      <c r="C614" s="13" t="s">
        <v>731</v>
      </c>
      <c r="D614" s="14" t="s">
        <v>758</v>
      </c>
      <c r="E614" s="15">
        <v>39368.304650579346</v>
      </c>
      <c r="F614" s="15">
        <v>73124.5</v>
      </c>
      <c r="G614" s="12">
        <v>7.5</v>
      </c>
      <c r="H614" s="16">
        <v>1857446</v>
      </c>
      <c r="I614" s="17">
        <f t="shared" si="45"/>
        <v>0</v>
      </c>
      <c r="J614" s="17">
        <v>1</v>
      </c>
      <c r="K614" s="17">
        <v>45.77</v>
      </c>
      <c r="L614" s="17">
        <v>3.58</v>
      </c>
      <c r="M614" s="17">
        <v>2.75</v>
      </c>
      <c r="N614" s="17">
        <v>54.99</v>
      </c>
      <c r="O614" s="17">
        <v>1</v>
      </c>
      <c r="P614" s="18">
        <v>4532</v>
      </c>
      <c r="Q614" s="18">
        <v>904</v>
      </c>
      <c r="R614" s="17">
        <v>67203074</v>
      </c>
      <c r="S614" s="17">
        <v>82753</v>
      </c>
      <c r="T614" s="17">
        <v>48157</v>
      </c>
      <c r="U614" s="18" t="s">
        <v>62</v>
      </c>
      <c r="V614" s="18" t="s">
        <v>62</v>
      </c>
      <c r="W614" s="18" t="s">
        <v>62</v>
      </c>
      <c r="X614" s="18" t="s">
        <v>62</v>
      </c>
      <c r="Y614" s="18" t="s">
        <v>62</v>
      </c>
      <c r="Z614" s="18"/>
      <c r="AA614" s="19">
        <v>2.324237813104427</v>
      </c>
      <c r="AB614" s="19">
        <v>23.49195884567845</v>
      </c>
      <c r="AC614" s="19">
        <v>3.503818060367514</v>
      </c>
      <c r="AD614" s="19">
        <v>0.75442193202762442</v>
      </c>
      <c r="AE614" s="20">
        <f t="shared" si="46"/>
        <v>0.91700219871455513</v>
      </c>
      <c r="AF614" s="20">
        <f t="shared" si="47"/>
        <v>7.7756583664205965E-3</v>
      </c>
      <c r="AG614" s="20">
        <f t="shared" si="48"/>
        <v>7.5216551624222999E-2</v>
      </c>
      <c r="AH614" s="20">
        <f t="shared" si="49"/>
        <v>0</v>
      </c>
      <c r="AI614" s="20">
        <f t="shared" si="49"/>
        <v>5.5912948012979636E-6</v>
      </c>
      <c r="AJ614" s="21">
        <v>59041922</v>
      </c>
      <c r="AK614" s="21">
        <v>500642</v>
      </c>
      <c r="AL614" s="21">
        <v>4842878</v>
      </c>
      <c r="AM614" s="21">
        <v>0</v>
      </c>
      <c r="AN614" s="21">
        <v>0</v>
      </c>
      <c r="AO614" s="21">
        <v>360</v>
      </c>
      <c r="AP614" s="22">
        <v>5</v>
      </c>
      <c r="AQ614" s="22">
        <v>7</v>
      </c>
      <c r="AR614" s="23">
        <v>865673</v>
      </c>
      <c r="AS614" s="23">
        <v>1077.6469999999999</v>
      </c>
      <c r="AT614" s="24">
        <v>9.8501314999999998</v>
      </c>
      <c r="AU614" s="25">
        <v>106.14964999999999</v>
      </c>
      <c r="AV614" s="26">
        <v>5</v>
      </c>
      <c r="AW614" s="26">
        <v>6</v>
      </c>
      <c r="AX614" s="26">
        <v>138687</v>
      </c>
      <c r="AY614" s="26">
        <v>4664.4741000000004</v>
      </c>
      <c r="AZ614" s="27">
        <v>8.4212430999999999</v>
      </c>
      <c r="BA614" s="28">
        <v>392.80669999999998</v>
      </c>
      <c r="BB614" s="29">
        <v>4</v>
      </c>
      <c r="BC614" s="29">
        <v>4</v>
      </c>
      <c r="BD614" s="29">
        <v>12472</v>
      </c>
      <c r="BE614" s="29">
        <v>79214.554000000004</v>
      </c>
      <c r="BF614" s="29">
        <v>6.3289895999999999</v>
      </c>
      <c r="BG614" s="29">
        <v>5013.4808999999996</v>
      </c>
    </row>
    <row r="615" spans="1:59" s="30" customFormat="1" x14ac:dyDescent="0.35">
      <c r="A615" s="12">
        <v>2017</v>
      </c>
      <c r="B615" s="12" t="s">
        <v>717</v>
      </c>
      <c r="C615" s="13" t="s">
        <v>718</v>
      </c>
      <c r="D615" s="14" t="s">
        <v>759</v>
      </c>
      <c r="E615" s="15">
        <v>42410.415497646456</v>
      </c>
      <c r="F615" s="15">
        <v>72935.100000000006</v>
      </c>
      <c r="G615" s="12">
        <v>3.2</v>
      </c>
      <c r="H615" s="16">
        <v>1719745</v>
      </c>
      <c r="I615" s="17">
        <f t="shared" si="45"/>
        <v>0</v>
      </c>
      <c r="J615" s="17">
        <v>1</v>
      </c>
      <c r="K615" s="17">
        <v>39.08</v>
      </c>
      <c r="L615" s="17">
        <v>2.23</v>
      </c>
      <c r="M615" s="17">
        <v>2.99</v>
      </c>
      <c r="N615" s="17">
        <v>38.799999999999997</v>
      </c>
      <c r="O615" s="17">
        <v>0</v>
      </c>
      <c r="P615" s="18">
        <v>6985</v>
      </c>
      <c r="Q615" s="18">
        <v>615</v>
      </c>
      <c r="R615" s="17">
        <v>1771092</v>
      </c>
      <c r="S615" s="17">
        <v>3710</v>
      </c>
      <c r="T615" s="17">
        <v>4824</v>
      </c>
      <c r="U615" s="18" t="s">
        <v>62</v>
      </c>
      <c r="V615" s="18" t="s">
        <v>62</v>
      </c>
      <c r="W615" s="18" t="s">
        <v>62</v>
      </c>
      <c r="X615" s="18" t="s">
        <v>62</v>
      </c>
      <c r="Y615" s="18" t="s">
        <v>62</v>
      </c>
      <c r="Z615" s="18"/>
      <c r="AA615" s="19">
        <v>2.1875855044172008</v>
      </c>
      <c r="AB615" s="19">
        <v>14.73443638842941</v>
      </c>
      <c r="AC615" s="19">
        <v>3.7243523928232452</v>
      </c>
      <c r="AD615" s="19">
        <v>0.62802788237371954</v>
      </c>
      <c r="AE615" s="20">
        <f t="shared" si="46"/>
        <v>2.4078197876150874E-4</v>
      </c>
      <c r="AF615" s="20">
        <f t="shared" si="47"/>
        <v>7.0506493302413086E-6</v>
      </c>
      <c r="AG615" s="20">
        <f t="shared" si="48"/>
        <v>0.99971631505047731</v>
      </c>
      <c r="AH615" s="20">
        <f t="shared" si="49"/>
        <v>3.5852321430900249E-5</v>
      </c>
      <c r="AI615" s="20">
        <f t="shared" si="49"/>
        <v>0</v>
      </c>
      <c r="AJ615" s="21">
        <v>10450</v>
      </c>
      <c r="AK615" s="21">
        <v>306</v>
      </c>
      <c r="AL615" s="21">
        <v>43387946</v>
      </c>
      <c r="AM615" s="21">
        <v>0</v>
      </c>
      <c r="AN615" s="21">
        <v>1556</v>
      </c>
      <c r="AO615" s="21">
        <v>0</v>
      </c>
      <c r="AP615" s="22">
        <v>3</v>
      </c>
      <c r="AQ615" s="22">
        <v>17</v>
      </c>
      <c r="AR615" s="23">
        <v>727568</v>
      </c>
      <c r="AS615" s="23">
        <v>999.66612999999995</v>
      </c>
      <c r="AT615" s="24">
        <v>10.040953</v>
      </c>
      <c r="AU615" s="25">
        <v>100.376</v>
      </c>
      <c r="AV615" s="26">
        <v>3</v>
      </c>
      <c r="AW615" s="26">
        <v>16</v>
      </c>
      <c r="AX615" s="26">
        <v>108965</v>
      </c>
      <c r="AY615" s="26">
        <v>4910.5990000000002</v>
      </c>
      <c r="AZ615" s="27">
        <v>7.9841679000000001</v>
      </c>
      <c r="BA615" s="28">
        <v>392.07047</v>
      </c>
      <c r="BB615" s="29">
        <v>3</v>
      </c>
      <c r="BC615" s="29">
        <v>13</v>
      </c>
      <c r="BD615" s="29">
        <v>28138</v>
      </c>
      <c r="BE615" s="29">
        <v>25602.649000000001</v>
      </c>
      <c r="BF615" s="29">
        <v>6.6605454999999996</v>
      </c>
      <c r="BG615" s="29">
        <v>1705.2761</v>
      </c>
    </row>
    <row r="616" spans="1:59" s="30" customFormat="1" x14ac:dyDescent="0.35">
      <c r="A616" s="12">
        <v>2020</v>
      </c>
      <c r="B616" s="12" t="s">
        <v>739</v>
      </c>
      <c r="C616" s="13" t="s">
        <v>740</v>
      </c>
      <c r="D616" s="14" t="s">
        <v>760</v>
      </c>
      <c r="E616" s="15">
        <v>73662.680132683658</v>
      </c>
      <c r="F616" s="15">
        <v>72550.3</v>
      </c>
      <c r="G616" s="12" t="s">
        <v>62</v>
      </c>
      <c r="H616" s="16">
        <v>984899</v>
      </c>
      <c r="I616" s="17">
        <f t="shared" si="45"/>
        <v>0</v>
      </c>
      <c r="J616" s="17">
        <v>1</v>
      </c>
      <c r="K616" s="17">
        <v>36.130000000000003</v>
      </c>
      <c r="L616" s="17">
        <v>1.891</v>
      </c>
      <c r="M616" s="17">
        <v>2.0299999999999998</v>
      </c>
      <c r="N616" s="17">
        <v>33.270000000000003</v>
      </c>
      <c r="O616" s="17">
        <v>1</v>
      </c>
      <c r="P616" s="18">
        <v>3999</v>
      </c>
      <c r="Q616" s="18">
        <v>1256</v>
      </c>
      <c r="R616" s="17">
        <v>2666693</v>
      </c>
      <c r="S616" s="17">
        <v>269</v>
      </c>
      <c r="T616" s="17">
        <v>1335</v>
      </c>
      <c r="U616" s="18" t="s">
        <v>62</v>
      </c>
      <c r="V616" s="18" t="s">
        <v>62</v>
      </c>
      <c r="W616" s="18" t="s">
        <v>62</v>
      </c>
      <c r="X616" s="18" t="s">
        <v>62</v>
      </c>
      <c r="Y616" s="18" t="s">
        <v>62</v>
      </c>
      <c r="Z616" s="18"/>
      <c r="AA616" s="19">
        <v>2.127327759928813</v>
      </c>
      <c r="AB616" s="19">
        <v>12.535325193609101</v>
      </c>
      <c r="AC616" s="19">
        <v>2.8422150630003218</v>
      </c>
      <c r="AD616" s="19">
        <v>0.5848556097000881</v>
      </c>
      <c r="AE616" s="20">
        <f t="shared" si="46"/>
        <v>2.1938686623273265E-3</v>
      </c>
      <c r="AF616" s="20">
        <f t="shared" si="47"/>
        <v>6.371945975233124E-4</v>
      </c>
      <c r="AG616" s="20">
        <f t="shared" si="48"/>
        <v>0.99714629589712511</v>
      </c>
      <c r="AH616" s="20">
        <f t="shared" si="49"/>
        <v>0</v>
      </c>
      <c r="AI616" s="20">
        <f t="shared" si="49"/>
        <v>2.2640843024243062E-5</v>
      </c>
      <c r="AJ616" s="21">
        <v>151162</v>
      </c>
      <c r="AK616" s="21">
        <v>43904</v>
      </c>
      <c r="AL616" s="21">
        <v>68705402</v>
      </c>
      <c r="AM616" s="21">
        <v>0</v>
      </c>
      <c r="AN616" s="21">
        <v>0</v>
      </c>
      <c r="AO616" s="21">
        <v>1560</v>
      </c>
      <c r="AP616" s="22">
        <v>1</v>
      </c>
      <c r="AQ616" s="22">
        <v>1</v>
      </c>
      <c r="AR616" s="23">
        <v>446276</v>
      </c>
      <c r="AS616" s="23">
        <v>931.99686999999994</v>
      </c>
      <c r="AT616" s="24">
        <v>12.562897</v>
      </c>
      <c r="AU616" s="25">
        <v>117.08580000000001</v>
      </c>
      <c r="AV616" s="26">
        <v>1</v>
      </c>
      <c r="AW616" s="26">
        <v>6</v>
      </c>
      <c r="AX616" s="26">
        <v>56764</v>
      </c>
      <c r="AY616" s="26">
        <v>5993.3775999999998</v>
      </c>
      <c r="AZ616" s="27">
        <v>9.1825247999999995</v>
      </c>
      <c r="BA616" s="28">
        <v>550.34338000000002</v>
      </c>
      <c r="BB616" s="29">
        <v>1</v>
      </c>
      <c r="BC616" s="29">
        <v>5</v>
      </c>
      <c r="BD616" s="29">
        <v>878</v>
      </c>
      <c r="BE616" s="29">
        <v>195085.42</v>
      </c>
      <c r="BF616" s="29">
        <v>6.7034377000000003</v>
      </c>
      <c r="BG616" s="29">
        <v>13077.43</v>
      </c>
    </row>
    <row r="617" spans="1:59" s="30" customFormat="1" x14ac:dyDescent="0.35">
      <c r="A617" s="17">
        <v>2007</v>
      </c>
      <c r="B617" s="32" t="s">
        <v>712</v>
      </c>
      <c r="C617" s="13" t="s">
        <v>713</v>
      </c>
      <c r="D617" s="14" t="s">
        <v>761</v>
      </c>
      <c r="E617" s="15">
        <v>54812.424764197662</v>
      </c>
      <c r="F617" s="15">
        <v>71943.5</v>
      </c>
      <c r="G617" s="17">
        <v>3.5</v>
      </c>
      <c r="H617" s="16">
        <v>1312540</v>
      </c>
      <c r="I617" s="17">
        <f t="shared" si="45"/>
        <v>1</v>
      </c>
      <c r="J617" s="17">
        <v>0</v>
      </c>
      <c r="K617" s="17" t="s">
        <v>62</v>
      </c>
      <c r="L617" s="17">
        <v>2.286</v>
      </c>
      <c r="M617" s="17">
        <v>6.97</v>
      </c>
      <c r="N617" s="17">
        <v>32.78</v>
      </c>
      <c r="O617" s="17">
        <v>1</v>
      </c>
      <c r="P617" s="18">
        <v>7671</v>
      </c>
      <c r="Q617" s="18">
        <v>244</v>
      </c>
      <c r="R617" s="17">
        <v>6911897</v>
      </c>
      <c r="S617" s="17">
        <v>39094</v>
      </c>
      <c r="T617" s="17">
        <v>6632</v>
      </c>
      <c r="U617" s="18" t="s">
        <v>62</v>
      </c>
      <c r="V617" s="18">
        <v>2.9</v>
      </c>
      <c r="W617" s="18">
        <v>15.76</v>
      </c>
      <c r="X617" s="18" t="s">
        <v>62</v>
      </c>
      <c r="Y617" s="18" t="s">
        <v>62</v>
      </c>
      <c r="Z617" s="18"/>
      <c r="AA617" s="19">
        <v>2.9</v>
      </c>
      <c r="AB617" s="19">
        <v>15.76</v>
      </c>
      <c r="AC617" s="19">
        <v>7.3815467393807772</v>
      </c>
      <c r="AD617" s="19">
        <v>0.58103021845052572</v>
      </c>
      <c r="AE617" s="20">
        <f t="shared" si="46"/>
        <v>3.4374039185059095E-2</v>
      </c>
      <c r="AF617" s="20">
        <f t="shared" si="47"/>
        <v>1.3828988228145839E-2</v>
      </c>
      <c r="AG617" s="20">
        <f t="shared" si="48"/>
        <v>0.83796770306069313</v>
      </c>
      <c r="AH617" s="20">
        <f t="shared" si="49"/>
        <v>0</v>
      </c>
      <c r="AI617" s="20">
        <f t="shared" si="49"/>
        <v>0</v>
      </c>
      <c r="AJ617" s="21">
        <v>3250466</v>
      </c>
      <c r="AK617" s="21">
        <v>1307692</v>
      </c>
      <c r="AL617" s="21">
        <v>79239612</v>
      </c>
      <c r="AM617" s="21">
        <v>10763884</v>
      </c>
      <c r="AN617" s="21">
        <v>0</v>
      </c>
      <c r="AO617" s="21">
        <v>0</v>
      </c>
      <c r="AP617" s="23">
        <v>3</v>
      </c>
      <c r="AQ617" s="23">
        <v>9</v>
      </c>
      <c r="AR617" s="23">
        <v>592238</v>
      </c>
      <c r="AS617" s="23">
        <v>632</v>
      </c>
      <c r="AT617" s="24">
        <v>14.878396214446399</v>
      </c>
      <c r="AU617" s="25">
        <v>94.06</v>
      </c>
      <c r="AV617" s="26">
        <v>3</v>
      </c>
      <c r="AW617" s="26">
        <v>9</v>
      </c>
      <c r="AX617" s="26">
        <v>101848</v>
      </c>
      <c r="AY617" s="26">
        <v>3739</v>
      </c>
      <c r="AZ617" s="27">
        <v>13.914340465172499</v>
      </c>
      <c r="BA617" s="28">
        <v>520.27</v>
      </c>
      <c r="BB617" s="29">
        <v>3</v>
      </c>
      <c r="BC617" s="29">
        <v>8</v>
      </c>
      <c r="BD617" s="29">
        <v>3230</v>
      </c>
      <c r="BE617" s="29">
        <v>56068</v>
      </c>
      <c r="BF617" s="29">
        <v>12.268192897376499</v>
      </c>
      <c r="BG617" s="29">
        <v>6878.53</v>
      </c>
    </row>
    <row r="618" spans="1:59" s="30" customFormat="1" x14ac:dyDescent="0.35">
      <c r="A618" s="12">
        <v>2016</v>
      </c>
      <c r="B618" s="12" t="s">
        <v>739</v>
      </c>
      <c r="C618" s="13" t="s">
        <v>740</v>
      </c>
      <c r="D618" s="14" t="s">
        <v>762</v>
      </c>
      <c r="E618" s="15">
        <v>75728.666331925953</v>
      </c>
      <c r="F618" s="15">
        <v>71941.399999999994</v>
      </c>
      <c r="G618" s="12">
        <v>4.5</v>
      </c>
      <c r="H618" s="16">
        <v>949989</v>
      </c>
      <c r="I618" s="17">
        <f t="shared" si="45"/>
        <v>0</v>
      </c>
      <c r="J618" s="17">
        <v>1</v>
      </c>
      <c r="K618" s="17">
        <v>40.39</v>
      </c>
      <c r="L618" s="17">
        <v>1.702</v>
      </c>
      <c r="M618" s="17">
        <v>2.52</v>
      </c>
      <c r="N618" s="17">
        <v>42.43</v>
      </c>
      <c r="O618" s="17">
        <v>1</v>
      </c>
      <c r="P618" s="18">
        <v>4236</v>
      </c>
      <c r="Q618" s="18">
        <v>1358</v>
      </c>
      <c r="R618" s="17">
        <v>4363423</v>
      </c>
      <c r="S618" s="17">
        <v>465</v>
      </c>
      <c r="T618" s="17">
        <v>1954</v>
      </c>
      <c r="U618" s="18" t="s">
        <v>62</v>
      </c>
      <c r="V618" s="18">
        <v>2.74</v>
      </c>
      <c r="W618" s="18">
        <v>10.74</v>
      </c>
      <c r="X618" s="18" t="s">
        <v>62</v>
      </c>
      <c r="Y618" s="18" t="s">
        <v>62</v>
      </c>
      <c r="Z618" s="18"/>
      <c r="AA618" s="19">
        <v>2.74</v>
      </c>
      <c r="AB618" s="19">
        <v>10.74</v>
      </c>
      <c r="AC618" s="19">
        <v>3.2924726584307722</v>
      </c>
      <c r="AD618" s="19">
        <v>0.65636700530415037</v>
      </c>
      <c r="AE618" s="20">
        <f t="shared" si="46"/>
        <v>3.833385829655353E-3</v>
      </c>
      <c r="AF618" s="20">
        <f t="shared" si="47"/>
        <v>1.9276054828931306E-3</v>
      </c>
      <c r="AG618" s="20">
        <f t="shared" si="48"/>
        <v>0.99421419357524077</v>
      </c>
      <c r="AH618" s="20">
        <f t="shared" si="49"/>
        <v>0</v>
      </c>
      <c r="AI618" s="20">
        <f t="shared" si="49"/>
        <v>2.4815112210761623E-5</v>
      </c>
      <c r="AJ618" s="21">
        <v>453856</v>
      </c>
      <c r="AK618" s="21">
        <v>228220</v>
      </c>
      <c r="AL618" s="21">
        <v>117710582</v>
      </c>
      <c r="AM618" s="21">
        <v>0</v>
      </c>
      <c r="AN618" s="21">
        <v>0</v>
      </c>
      <c r="AO618" s="21">
        <v>2938</v>
      </c>
      <c r="AP618" s="22">
        <v>1</v>
      </c>
      <c r="AQ618" s="22">
        <v>13</v>
      </c>
      <c r="AR618" s="23">
        <v>419234</v>
      </c>
      <c r="AS618" s="23">
        <v>946.78746999999998</v>
      </c>
      <c r="AT618" s="24">
        <v>13.417420999999999</v>
      </c>
      <c r="AU618" s="25">
        <v>127.03446</v>
      </c>
      <c r="AV618" s="26">
        <v>1</v>
      </c>
      <c r="AW618" s="26">
        <v>10</v>
      </c>
      <c r="AX618" s="26">
        <v>53366</v>
      </c>
      <c r="AY618" s="26">
        <v>6613.4976999999999</v>
      </c>
      <c r="AZ618" s="27">
        <v>10.07011</v>
      </c>
      <c r="BA618" s="28">
        <v>665.98645999999997</v>
      </c>
      <c r="BB618" s="29">
        <v>1</v>
      </c>
      <c r="BC618" s="29">
        <v>7</v>
      </c>
      <c r="BD618" s="29">
        <v>873</v>
      </c>
      <c r="BE618" s="29">
        <v>215740.84</v>
      </c>
      <c r="BF618" s="29">
        <v>8.1140135000000004</v>
      </c>
      <c r="BG618" s="29">
        <v>17505.241000000002</v>
      </c>
    </row>
    <row r="619" spans="1:59" s="30" customFormat="1" x14ac:dyDescent="0.35">
      <c r="A619" s="17">
        <v>2006</v>
      </c>
      <c r="B619" s="13" t="s">
        <v>712</v>
      </c>
      <c r="C619" s="13" t="s">
        <v>713</v>
      </c>
      <c r="D619" s="14" t="s">
        <v>763</v>
      </c>
      <c r="E619" s="15">
        <v>54589.651854303273</v>
      </c>
      <c r="F619" s="15">
        <v>71424.5</v>
      </c>
      <c r="G619" s="17">
        <v>3.4</v>
      </c>
      <c r="H619" s="16">
        <v>1308389</v>
      </c>
      <c r="I619" s="17">
        <f t="shared" si="45"/>
        <v>1</v>
      </c>
      <c r="J619" s="17">
        <v>0</v>
      </c>
      <c r="K619" s="17" t="s">
        <v>62</v>
      </c>
      <c r="L619" s="17">
        <v>2.137</v>
      </c>
      <c r="M619" s="17">
        <v>6.73</v>
      </c>
      <c r="N619" s="17">
        <v>18.61</v>
      </c>
      <c r="O619" s="17">
        <v>1</v>
      </c>
      <c r="P619" s="18">
        <v>6864</v>
      </c>
      <c r="Q619" s="18">
        <v>319</v>
      </c>
      <c r="R619" s="17">
        <v>7129695</v>
      </c>
      <c r="S619" s="17">
        <v>37091</v>
      </c>
      <c r="T619" s="17">
        <v>9152</v>
      </c>
      <c r="U619" s="18" t="s">
        <v>62</v>
      </c>
      <c r="V619" s="18">
        <v>2.56</v>
      </c>
      <c r="W619" s="18">
        <v>14.22</v>
      </c>
      <c r="X619" s="18" t="s">
        <v>62</v>
      </c>
      <c r="Y619" s="18" t="s">
        <v>62</v>
      </c>
      <c r="Z619" s="18"/>
      <c r="AA619" s="19">
        <v>2.56</v>
      </c>
      <c r="AB619" s="19">
        <v>14.22</v>
      </c>
      <c r="AC619" s="19">
        <v>7.1610124069250478</v>
      </c>
      <c r="AD619" s="19">
        <v>0.4704061490499184</v>
      </c>
      <c r="AE619" s="20">
        <f t="shared" si="46"/>
        <v>3.2916658684284651E-2</v>
      </c>
      <c r="AF619" s="20">
        <f t="shared" si="47"/>
        <v>1.5595040130077519E-2</v>
      </c>
      <c r="AG619" s="20">
        <f t="shared" si="48"/>
        <v>0.85681434421439362</v>
      </c>
      <c r="AH619" s="20">
        <f t="shared" si="49"/>
        <v>0</v>
      </c>
      <c r="AI619" s="20">
        <f t="shared" si="49"/>
        <v>0</v>
      </c>
      <c r="AJ619" s="21">
        <v>3267488</v>
      </c>
      <c r="AK619" s="21">
        <v>1548049.18</v>
      </c>
      <c r="AL619" s="21">
        <v>85052089.120000005</v>
      </c>
      <c r="AM619" s="21">
        <v>9397856</v>
      </c>
      <c r="AN619" s="21">
        <v>0</v>
      </c>
      <c r="AO619" s="21">
        <v>0</v>
      </c>
      <c r="AP619" s="23">
        <v>3</v>
      </c>
      <c r="AQ619" s="23">
        <v>9</v>
      </c>
      <c r="AR619" s="23">
        <v>587882</v>
      </c>
      <c r="AS619" s="23">
        <v>623.79255814375438</v>
      </c>
      <c r="AT619" s="24">
        <v>14.68237150550255</v>
      </c>
      <c r="AU619" s="25">
        <v>91.587540810344024</v>
      </c>
      <c r="AV619" s="26">
        <v>3</v>
      </c>
      <c r="AW619" s="26">
        <v>9</v>
      </c>
      <c r="AX619" s="26">
        <v>100730</v>
      </c>
      <c r="AY619" s="26">
        <v>3774.5731162513657</v>
      </c>
      <c r="AZ619" s="27">
        <v>14.06686125070766</v>
      </c>
      <c r="BA619" s="28">
        <v>530.96396306959195</v>
      </c>
      <c r="BB619" s="29">
        <v>3</v>
      </c>
      <c r="BC619" s="29">
        <v>8</v>
      </c>
      <c r="BD619" s="29">
        <v>3183</v>
      </c>
      <c r="BE619" s="29">
        <v>55796.235207875165</v>
      </c>
      <c r="BF619" s="29">
        <v>11.617061429912731</v>
      </c>
      <c r="BG619" s="29">
        <v>6481.8829196774532</v>
      </c>
    </row>
    <row r="620" spans="1:59" s="30" customFormat="1" x14ac:dyDescent="0.35">
      <c r="A620" s="17">
        <v>2008</v>
      </c>
      <c r="B620" s="32" t="s">
        <v>712</v>
      </c>
      <c r="C620" s="13" t="s">
        <v>713</v>
      </c>
      <c r="D620" s="14" t="s">
        <v>764</v>
      </c>
      <c r="E620" s="15">
        <v>54103.86456175441</v>
      </c>
      <c r="F620" s="15">
        <v>71195.600000000006</v>
      </c>
      <c r="G620" s="17">
        <v>3.9</v>
      </c>
      <c r="H620" s="16">
        <v>1315906</v>
      </c>
      <c r="I620" s="17">
        <f t="shared" si="45"/>
        <v>1</v>
      </c>
      <c r="J620" s="17">
        <v>0</v>
      </c>
      <c r="K620" s="17">
        <v>40.69</v>
      </c>
      <c r="L620" s="17">
        <v>2.9830000000000001</v>
      </c>
      <c r="M620" s="17">
        <v>8.86</v>
      </c>
      <c r="N620" s="17">
        <v>45.88</v>
      </c>
      <c r="O620" s="17">
        <v>1</v>
      </c>
      <c r="P620" s="18">
        <v>7534</v>
      </c>
      <c r="Q620" s="18">
        <v>274</v>
      </c>
      <c r="R620" s="17">
        <v>6782300</v>
      </c>
      <c r="S620" s="17">
        <v>33778</v>
      </c>
      <c r="T620" s="17">
        <v>6234</v>
      </c>
      <c r="U620" s="18">
        <v>4.4000000000000004</v>
      </c>
      <c r="V620" s="18">
        <v>3.53</v>
      </c>
      <c r="W620" s="18">
        <v>21.43</v>
      </c>
      <c r="X620" s="18" t="s">
        <v>62</v>
      </c>
      <c r="Y620" s="18" t="s">
        <v>62</v>
      </c>
      <c r="Z620" s="18">
        <v>4.4000000000000004</v>
      </c>
      <c r="AA620" s="19">
        <v>3.53</v>
      </c>
      <c r="AB620" s="19">
        <v>21.43</v>
      </c>
      <c r="AC620" s="19">
        <v>9.1182546074696553</v>
      </c>
      <c r="AD620" s="19">
        <v>0.68330088246943577</v>
      </c>
      <c r="AE620" s="20">
        <f t="shared" si="46"/>
        <v>2.6789347687059751E-2</v>
      </c>
      <c r="AF620" s="20">
        <f t="shared" si="47"/>
        <v>4.6730467236839835E-3</v>
      </c>
      <c r="AG620" s="20">
        <f t="shared" si="48"/>
        <v>0.8839702039706272</v>
      </c>
      <c r="AH620" s="20">
        <f t="shared" si="49"/>
        <v>0</v>
      </c>
      <c r="AI620" s="20">
        <f t="shared" si="49"/>
        <v>0</v>
      </c>
      <c r="AJ620" s="21">
        <v>2962002</v>
      </c>
      <c r="AK620" s="21">
        <v>516682</v>
      </c>
      <c r="AL620" s="21">
        <v>97737412</v>
      </c>
      <c r="AM620" s="21">
        <v>9350314</v>
      </c>
      <c r="AN620" s="21">
        <v>0</v>
      </c>
      <c r="AO620" s="21">
        <v>0</v>
      </c>
      <c r="AP620" s="23">
        <v>3</v>
      </c>
      <c r="AQ620" s="23">
        <v>9</v>
      </c>
      <c r="AR620" s="23">
        <v>594180</v>
      </c>
      <c r="AS620" s="23">
        <v>616</v>
      </c>
      <c r="AT620" s="24">
        <v>15.6844716748093</v>
      </c>
      <c r="AU620" s="25">
        <v>96.66</v>
      </c>
      <c r="AV620" s="26">
        <v>3</v>
      </c>
      <c r="AW620" s="26">
        <v>9</v>
      </c>
      <c r="AX620" s="26">
        <v>102942</v>
      </c>
      <c r="AY620" s="26">
        <v>3657</v>
      </c>
      <c r="AZ620" s="27">
        <v>14.318169494001344</v>
      </c>
      <c r="BA620" s="28">
        <v>523.67999999999995</v>
      </c>
      <c r="BB620" s="29">
        <v>3</v>
      </c>
      <c r="BC620" s="29">
        <v>8</v>
      </c>
      <c r="BD620" s="29">
        <v>3431</v>
      </c>
      <c r="BE620" s="29">
        <v>50161</v>
      </c>
      <c r="BF620" s="29">
        <v>13.173708856536495</v>
      </c>
      <c r="BG620" s="29">
        <v>6608.11</v>
      </c>
    </row>
    <row r="621" spans="1:59" s="30" customFormat="1" x14ac:dyDescent="0.35">
      <c r="A621" s="12">
        <v>2010</v>
      </c>
      <c r="B621" s="12" t="s">
        <v>739</v>
      </c>
      <c r="C621" s="13" t="s">
        <v>740</v>
      </c>
      <c r="D621" s="14" t="s">
        <v>765</v>
      </c>
      <c r="E621" s="15">
        <v>75909.662345342105</v>
      </c>
      <c r="F621" s="15">
        <v>68291.899999999994</v>
      </c>
      <c r="G621" s="12">
        <v>8.4</v>
      </c>
      <c r="H621" s="16">
        <v>899647</v>
      </c>
      <c r="I621" s="17">
        <f t="shared" si="45"/>
        <v>0</v>
      </c>
      <c r="J621" s="17">
        <v>0</v>
      </c>
      <c r="K621" s="17">
        <v>44.27</v>
      </c>
      <c r="L621" s="17">
        <v>2.7050000000000001</v>
      </c>
      <c r="M621" s="17">
        <v>4.37</v>
      </c>
      <c r="N621" s="17">
        <v>49.29</v>
      </c>
      <c r="O621" s="17">
        <v>1</v>
      </c>
      <c r="P621" s="18">
        <v>4584</v>
      </c>
      <c r="Q621" s="18">
        <v>1491</v>
      </c>
      <c r="R621" s="17">
        <v>4187304</v>
      </c>
      <c r="S621" s="17">
        <v>13152</v>
      </c>
      <c r="T621" s="17">
        <v>4814</v>
      </c>
      <c r="U621" s="18" t="s">
        <v>62</v>
      </c>
      <c r="V621" s="18">
        <v>3.35</v>
      </c>
      <c r="W621" s="18">
        <v>16.04</v>
      </c>
      <c r="X621" s="18">
        <v>5.15</v>
      </c>
      <c r="Y621" s="18" t="s">
        <v>62</v>
      </c>
      <c r="Z621" s="18"/>
      <c r="AA621" s="19">
        <v>3.35</v>
      </c>
      <c r="AB621" s="19">
        <v>16.04</v>
      </c>
      <c r="AC621" s="19">
        <v>5.15</v>
      </c>
      <c r="AD621" s="19">
        <v>0.70992248279802228</v>
      </c>
      <c r="AE621" s="20">
        <f t="shared" si="46"/>
        <v>4.769682315000974E-2</v>
      </c>
      <c r="AF621" s="20">
        <f t="shared" si="47"/>
        <v>4.0181195071216985E-3</v>
      </c>
      <c r="AG621" s="20">
        <f t="shared" si="48"/>
        <v>0.94828505734286861</v>
      </c>
      <c r="AH621" s="20">
        <f t="shared" si="49"/>
        <v>0</v>
      </c>
      <c r="AI621" s="20">
        <f t="shared" si="49"/>
        <v>0</v>
      </c>
      <c r="AJ621" s="21">
        <v>2445808</v>
      </c>
      <c r="AK621" s="21">
        <v>206042</v>
      </c>
      <c r="AL621" s="21">
        <v>48626366</v>
      </c>
      <c r="AM621" s="21">
        <v>0</v>
      </c>
      <c r="AN621" s="21">
        <v>0</v>
      </c>
      <c r="AO621" s="21">
        <v>0</v>
      </c>
      <c r="AP621" s="22">
        <v>1</v>
      </c>
      <c r="AQ621" s="22">
        <v>11</v>
      </c>
      <c r="AR621" s="23">
        <v>396114</v>
      </c>
      <c r="AS621" s="23">
        <v>1001</v>
      </c>
      <c r="AT621" s="24">
        <v>13.8</v>
      </c>
      <c r="AU621" s="31">
        <v>138.24</v>
      </c>
      <c r="AV621" s="26">
        <v>1</v>
      </c>
      <c r="AW621" s="26">
        <v>11</v>
      </c>
      <c r="AX621" s="26">
        <v>49986</v>
      </c>
      <c r="AY621" s="26">
        <v>7202</v>
      </c>
      <c r="AZ621" s="27">
        <v>11.36</v>
      </c>
      <c r="BA621" s="28">
        <v>818.33</v>
      </c>
      <c r="BB621" s="29">
        <v>1</v>
      </c>
      <c r="BC621" s="29">
        <v>8</v>
      </c>
      <c r="BD621" s="29">
        <v>1241</v>
      </c>
      <c r="BE621" s="29">
        <v>169617</v>
      </c>
      <c r="BF621" s="29">
        <v>9.57</v>
      </c>
      <c r="BG621" s="29">
        <v>16235.83</v>
      </c>
    </row>
    <row r="622" spans="1:59" s="30" customFormat="1" x14ac:dyDescent="0.35">
      <c r="A622" s="12">
        <v>2011</v>
      </c>
      <c r="B622" s="12" t="s">
        <v>739</v>
      </c>
      <c r="C622" s="13" t="s">
        <v>740</v>
      </c>
      <c r="D622" s="14" t="s">
        <v>766</v>
      </c>
      <c r="E622" s="15">
        <v>78343.194614308217</v>
      </c>
      <c r="F622" s="15">
        <v>71103.5</v>
      </c>
      <c r="G622" s="12">
        <v>7.5</v>
      </c>
      <c r="H622" s="16">
        <v>907590</v>
      </c>
      <c r="I622" s="17">
        <f t="shared" si="45"/>
        <v>0</v>
      </c>
      <c r="J622" s="17">
        <v>0</v>
      </c>
      <c r="K622" s="17">
        <v>45.02</v>
      </c>
      <c r="L622" s="17">
        <v>3.4670000000000001</v>
      </c>
      <c r="M622" s="17">
        <v>4</v>
      </c>
      <c r="N622" s="17">
        <v>55.64</v>
      </c>
      <c r="O622" s="17">
        <v>1</v>
      </c>
      <c r="P622" s="18">
        <v>4252</v>
      </c>
      <c r="Q622" s="18">
        <v>1352</v>
      </c>
      <c r="R622" s="17">
        <v>3928280</v>
      </c>
      <c r="S622" s="17">
        <v>8441</v>
      </c>
      <c r="T622" s="17">
        <v>4189</v>
      </c>
      <c r="U622" s="18">
        <v>4.5999999999999996</v>
      </c>
      <c r="V622" s="18">
        <v>3.41</v>
      </c>
      <c r="W622" s="18" t="s">
        <v>62</v>
      </c>
      <c r="X622" s="18" t="s">
        <v>62</v>
      </c>
      <c r="Y622" s="18"/>
      <c r="Z622" s="18">
        <v>4.5999999999999996</v>
      </c>
      <c r="AA622" s="19">
        <v>3.41</v>
      </c>
      <c r="AB622" s="19">
        <v>22.758921780738341</v>
      </c>
      <c r="AC622" s="19">
        <v>4.6524343752411106</v>
      </c>
      <c r="AD622" s="19">
        <v>0.75949643062398253</v>
      </c>
      <c r="AE622" s="20">
        <f t="shared" si="46"/>
        <v>1.707681333256026E-2</v>
      </c>
      <c r="AF622" s="20">
        <f t="shared" si="47"/>
        <v>1.7926856231138451E-3</v>
      </c>
      <c r="AG622" s="20">
        <f t="shared" si="48"/>
        <v>0.98110223111610773</v>
      </c>
      <c r="AH622" s="20">
        <f t="shared" si="49"/>
        <v>0</v>
      </c>
      <c r="AI622" s="20">
        <f t="shared" si="49"/>
        <v>2.8269928218296154E-5</v>
      </c>
      <c r="AJ622" s="21">
        <v>1424054</v>
      </c>
      <c r="AK622" s="21">
        <v>149494</v>
      </c>
      <c r="AL622" s="21">
        <v>81815180</v>
      </c>
      <c r="AM622" s="21">
        <v>0</v>
      </c>
      <c r="AN622" s="21">
        <v>0</v>
      </c>
      <c r="AO622" s="21">
        <v>2357.46</v>
      </c>
      <c r="AP622" s="22">
        <v>1</v>
      </c>
      <c r="AQ622" s="22">
        <v>11</v>
      </c>
      <c r="AR622" s="23">
        <v>398109</v>
      </c>
      <c r="AS622" s="23">
        <v>970</v>
      </c>
      <c r="AT622" s="24">
        <v>13.7</v>
      </c>
      <c r="AU622" s="25">
        <v>132.83000000000001</v>
      </c>
      <c r="AV622" s="26">
        <v>1</v>
      </c>
      <c r="AW622" s="26">
        <v>11</v>
      </c>
      <c r="AX622" s="26">
        <v>50369</v>
      </c>
      <c r="AY622" s="26">
        <v>7048</v>
      </c>
      <c r="AZ622" s="27">
        <v>10.64</v>
      </c>
      <c r="BA622" s="28">
        <v>749.74</v>
      </c>
      <c r="BB622" s="29">
        <v>1</v>
      </c>
      <c r="BC622" s="29">
        <v>8</v>
      </c>
      <c r="BD622" s="29">
        <v>1238</v>
      </c>
      <c r="BE622" s="29">
        <v>174432</v>
      </c>
      <c r="BF622" s="29">
        <v>8.91</v>
      </c>
      <c r="BG622" s="29">
        <v>15543.66</v>
      </c>
    </row>
    <row r="623" spans="1:59" s="30" customFormat="1" x14ac:dyDescent="0.35">
      <c r="A623" s="17">
        <v>2008</v>
      </c>
      <c r="B623" s="32" t="s">
        <v>730</v>
      </c>
      <c r="C623" s="13" t="s">
        <v>731</v>
      </c>
      <c r="D623" s="14" t="s">
        <v>767</v>
      </c>
      <c r="E623" s="15">
        <v>38562.416114676329</v>
      </c>
      <c r="F623" s="15">
        <v>70966.8</v>
      </c>
      <c r="G623" s="17">
        <v>4.3</v>
      </c>
      <c r="H623" s="16">
        <v>1840310</v>
      </c>
      <c r="I623" s="17">
        <f t="shared" si="45"/>
        <v>0</v>
      </c>
      <c r="J623" s="17">
        <v>0</v>
      </c>
      <c r="K623" s="17">
        <v>40.69</v>
      </c>
      <c r="L623" s="17">
        <v>2.9830000000000001</v>
      </c>
      <c r="M623" s="17">
        <v>8.86</v>
      </c>
      <c r="N623" s="17">
        <v>45.88</v>
      </c>
      <c r="O623" s="17">
        <v>1</v>
      </c>
      <c r="P623" s="18">
        <v>5269</v>
      </c>
      <c r="Q623" s="18">
        <v>681</v>
      </c>
      <c r="R623" s="17">
        <v>84610180</v>
      </c>
      <c r="S623" s="17">
        <v>286289</v>
      </c>
      <c r="T623" s="17">
        <v>91766</v>
      </c>
      <c r="U623" s="18" t="s">
        <v>62</v>
      </c>
      <c r="V623" s="18">
        <v>2.35</v>
      </c>
      <c r="W623" s="18">
        <v>21.93</v>
      </c>
      <c r="X623" s="18" t="s">
        <v>62</v>
      </c>
      <c r="Y623" s="18" t="s">
        <v>62</v>
      </c>
      <c r="Z623" s="18"/>
      <c r="AA623" s="19">
        <v>2.35</v>
      </c>
      <c r="AB623" s="19">
        <v>21.93</v>
      </c>
      <c r="AC623" s="19">
        <v>9.1182546074696553</v>
      </c>
      <c r="AD623" s="19">
        <v>0.68330088246943577</v>
      </c>
      <c r="AE623" s="20">
        <f t="shared" si="46"/>
        <v>0.94523161251041687</v>
      </c>
      <c r="AF623" s="20">
        <f t="shared" si="47"/>
        <v>6.0839028457342981E-3</v>
      </c>
      <c r="AG623" s="20">
        <f t="shared" si="48"/>
        <v>4.8677250435584782E-2</v>
      </c>
      <c r="AH623" s="20">
        <f t="shared" si="49"/>
        <v>0</v>
      </c>
      <c r="AI623" s="20">
        <f t="shared" si="49"/>
        <v>7.2342082640916918E-6</v>
      </c>
      <c r="AJ623" s="21">
        <v>75271406</v>
      </c>
      <c r="AK623" s="21">
        <v>484478</v>
      </c>
      <c r="AL623" s="21">
        <v>3876304</v>
      </c>
      <c r="AM623" s="21">
        <v>0</v>
      </c>
      <c r="AN623" s="21">
        <v>0</v>
      </c>
      <c r="AO623" s="21">
        <v>576.08000000000004</v>
      </c>
      <c r="AP623" s="23">
        <v>7</v>
      </c>
      <c r="AQ623" s="23">
        <v>12</v>
      </c>
      <c r="AR623" s="23">
        <v>863650</v>
      </c>
      <c r="AS623" s="23">
        <v>1135</v>
      </c>
      <c r="AT623" s="24">
        <v>7.0621038324790817</v>
      </c>
      <c r="AU623" s="25">
        <v>80.150000000000006</v>
      </c>
      <c r="AV623" s="26">
        <v>7</v>
      </c>
      <c r="AW623" s="26">
        <v>12</v>
      </c>
      <c r="AX623" s="26">
        <v>135756</v>
      </c>
      <c r="AY623" s="26">
        <v>4736</v>
      </c>
      <c r="AZ623" s="27">
        <v>6.0781692188936161</v>
      </c>
      <c r="BA623" s="28">
        <v>287.88</v>
      </c>
      <c r="BB623" s="29">
        <v>4</v>
      </c>
      <c r="BC623" s="29">
        <v>6</v>
      </c>
      <c r="BD623" s="29">
        <v>12015</v>
      </c>
      <c r="BE623" s="29">
        <v>102221</v>
      </c>
      <c r="BF623" s="29">
        <v>4.2044263997910747</v>
      </c>
      <c r="BG623" s="29">
        <v>4297.82</v>
      </c>
    </row>
    <row r="624" spans="1:59" s="30" customFormat="1" x14ac:dyDescent="0.35">
      <c r="A624" s="17">
        <v>2009</v>
      </c>
      <c r="B624" s="32" t="s">
        <v>730</v>
      </c>
      <c r="C624" s="13" t="s">
        <v>731</v>
      </c>
      <c r="D624" s="14" t="s">
        <v>768</v>
      </c>
      <c r="E624" s="15">
        <v>38363.166511074131</v>
      </c>
      <c r="F624" s="15">
        <v>70886.5</v>
      </c>
      <c r="G624" s="17">
        <v>7.7</v>
      </c>
      <c r="H624" s="16">
        <v>1847775</v>
      </c>
      <c r="I624" s="17">
        <f t="shared" si="45"/>
        <v>0</v>
      </c>
      <c r="J624" s="17">
        <v>0</v>
      </c>
      <c r="K624" s="17">
        <v>43.33</v>
      </c>
      <c r="L624" s="17">
        <v>2.141</v>
      </c>
      <c r="M624" s="17">
        <v>3.94</v>
      </c>
      <c r="N624" s="17">
        <v>45.86</v>
      </c>
      <c r="O624" s="17">
        <v>1</v>
      </c>
      <c r="P624" s="18">
        <v>5238</v>
      </c>
      <c r="Q624" s="18">
        <v>632</v>
      </c>
      <c r="R624" s="17">
        <v>65927761</v>
      </c>
      <c r="S624" s="17">
        <v>167273</v>
      </c>
      <c r="T624" s="17">
        <v>34677</v>
      </c>
      <c r="U624" s="18">
        <v>2.67</v>
      </c>
      <c r="V624" s="18">
        <v>2.64</v>
      </c>
      <c r="W624" s="18">
        <v>14.24</v>
      </c>
      <c r="X624" s="18" t="s">
        <v>62</v>
      </c>
      <c r="Y624" s="18" t="s">
        <v>62</v>
      </c>
      <c r="Z624" s="18">
        <v>2.67</v>
      </c>
      <c r="AA624" s="19">
        <v>2.64</v>
      </c>
      <c r="AB624" s="19">
        <v>14.24</v>
      </c>
      <c r="AC624" s="19">
        <v>4.5973007921271787</v>
      </c>
      <c r="AD624" s="19">
        <v>0.68314474405108627</v>
      </c>
      <c r="AE624" s="20">
        <f t="shared" si="46"/>
        <v>0.95270414249294699</v>
      </c>
      <c r="AF624" s="20">
        <f t="shared" si="47"/>
        <v>1.0073512880736782E-2</v>
      </c>
      <c r="AG624" s="20">
        <f t="shared" si="48"/>
        <v>3.7215668039365109E-2</v>
      </c>
      <c r="AH624" s="20">
        <f t="shared" si="49"/>
        <v>0</v>
      </c>
      <c r="AI624" s="20">
        <f t="shared" si="49"/>
        <v>6.6765869512235866E-6</v>
      </c>
      <c r="AJ624" s="21">
        <v>58333016</v>
      </c>
      <c r="AK624" s="21">
        <v>616790</v>
      </c>
      <c r="AL624" s="21">
        <v>2278674</v>
      </c>
      <c r="AM624" s="21">
        <v>0</v>
      </c>
      <c r="AN624" s="21">
        <v>0</v>
      </c>
      <c r="AO624" s="21">
        <v>408.8</v>
      </c>
      <c r="AP624" s="23">
        <v>7</v>
      </c>
      <c r="AQ624" s="23">
        <v>12</v>
      </c>
      <c r="AR624" s="23">
        <v>865647</v>
      </c>
      <c r="AS624" s="23">
        <v>1116</v>
      </c>
      <c r="AT624" s="24">
        <v>7.9</v>
      </c>
      <c r="AU624" s="31">
        <v>88.16</v>
      </c>
      <c r="AV624" s="26">
        <v>7</v>
      </c>
      <c r="AW624" s="26">
        <v>12</v>
      </c>
      <c r="AX624" s="26">
        <v>136653</v>
      </c>
      <c r="AY624" s="26">
        <v>4692</v>
      </c>
      <c r="AZ624" s="27">
        <v>6.77</v>
      </c>
      <c r="BA624" s="28">
        <v>317.55</v>
      </c>
      <c r="BB624" s="29">
        <v>4</v>
      </c>
      <c r="BC624" s="29">
        <v>6</v>
      </c>
      <c r="BD624" s="29">
        <v>12207</v>
      </c>
      <c r="BE624" s="29">
        <v>74992</v>
      </c>
      <c r="BF624" s="29">
        <v>5.24</v>
      </c>
      <c r="BG624" s="29">
        <v>3931.7</v>
      </c>
    </row>
    <row r="625" spans="1:59" s="30" customFormat="1" x14ac:dyDescent="0.35">
      <c r="A625" s="12">
        <v>2018</v>
      </c>
      <c r="B625" s="12" t="s">
        <v>739</v>
      </c>
      <c r="C625" s="13" t="s">
        <v>740</v>
      </c>
      <c r="D625" s="14" t="s">
        <v>769</v>
      </c>
      <c r="E625" s="15">
        <v>73275.593726893392</v>
      </c>
      <c r="F625" s="15">
        <v>70856.399999999994</v>
      </c>
      <c r="G625" s="12">
        <v>3.8</v>
      </c>
      <c r="H625" s="16">
        <v>966985</v>
      </c>
      <c r="I625" s="17">
        <f t="shared" si="45"/>
        <v>0</v>
      </c>
      <c r="J625" s="17">
        <v>1</v>
      </c>
      <c r="K625" s="17">
        <v>39.08</v>
      </c>
      <c r="L625" s="17">
        <v>2.6</v>
      </c>
      <c r="M625" s="17">
        <v>3.15</v>
      </c>
      <c r="N625" s="17">
        <v>38.81</v>
      </c>
      <c r="O625" s="17">
        <v>1</v>
      </c>
      <c r="P625" s="18">
        <v>4472</v>
      </c>
      <c r="Q625" s="18">
        <v>1393</v>
      </c>
      <c r="R625" s="17">
        <v>3193173</v>
      </c>
      <c r="S625" s="17">
        <v>589</v>
      </c>
      <c r="T625" s="17">
        <v>1573</v>
      </c>
      <c r="U625" s="18" t="s">
        <v>62</v>
      </c>
      <c r="V625" s="18">
        <v>2.64</v>
      </c>
      <c r="W625" s="18" t="s">
        <v>62</v>
      </c>
      <c r="X625" s="18">
        <v>3.06</v>
      </c>
      <c r="Y625" s="18"/>
      <c r="Z625" s="18"/>
      <c r="AA625" s="19">
        <v>2.64</v>
      </c>
      <c r="AB625" s="19">
        <v>17.134646247082848</v>
      </c>
      <c r="AC625" s="19">
        <v>3.06</v>
      </c>
      <c r="AD625" s="19">
        <v>0.62810595158289428</v>
      </c>
      <c r="AE625" s="20">
        <f t="shared" si="46"/>
        <v>4.0753218780444104E-3</v>
      </c>
      <c r="AF625" s="20">
        <f t="shared" si="47"/>
        <v>8.1547534230406761E-3</v>
      </c>
      <c r="AG625" s="20">
        <f t="shared" si="48"/>
        <v>0.98773692505178368</v>
      </c>
      <c r="AH625" s="20">
        <f t="shared" si="49"/>
        <v>0</v>
      </c>
      <c r="AI625" s="20">
        <f t="shared" si="49"/>
        <v>3.2999647131275115E-5</v>
      </c>
      <c r="AJ625" s="21">
        <v>333192</v>
      </c>
      <c r="AK625" s="21">
        <v>666720</v>
      </c>
      <c r="AL625" s="21">
        <v>80755840</v>
      </c>
      <c r="AM625" s="21">
        <v>0</v>
      </c>
      <c r="AN625" s="21">
        <v>0</v>
      </c>
      <c r="AO625" s="21">
        <v>2698</v>
      </c>
      <c r="AP625" s="22">
        <v>1</v>
      </c>
      <c r="AQ625" s="22">
        <v>14</v>
      </c>
      <c r="AR625" s="23">
        <v>432449</v>
      </c>
      <c r="AS625" s="23">
        <v>977</v>
      </c>
      <c r="AT625" s="24">
        <v>12.53</v>
      </c>
      <c r="AU625" s="25">
        <v>122.43</v>
      </c>
      <c r="AV625" s="26">
        <v>1</v>
      </c>
      <c r="AW625" s="26">
        <v>10</v>
      </c>
      <c r="AX625" s="26">
        <v>54904</v>
      </c>
      <c r="AY625" s="26">
        <v>6590.8069999999998</v>
      </c>
      <c r="AZ625" s="27">
        <v>9.6532997999999992</v>
      </c>
      <c r="BA625" s="28">
        <v>636.23036000000002</v>
      </c>
      <c r="BB625" s="29">
        <v>1</v>
      </c>
      <c r="BC625" s="29">
        <v>7</v>
      </c>
      <c r="BD625" s="29">
        <v>837</v>
      </c>
      <c r="BE625" s="29">
        <v>235024</v>
      </c>
      <c r="BF625" s="29">
        <v>7.95</v>
      </c>
      <c r="BG625" s="29">
        <v>18687.61</v>
      </c>
    </row>
    <row r="626" spans="1:59" s="30" customFormat="1" x14ac:dyDescent="0.35">
      <c r="A626" s="12">
        <v>2012</v>
      </c>
      <c r="B626" s="12" t="s">
        <v>739</v>
      </c>
      <c r="C626" s="13" t="s">
        <v>740</v>
      </c>
      <c r="D626" s="14" t="s">
        <v>770</v>
      </c>
      <c r="E626" s="15">
        <v>77073.744044355219</v>
      </c>
      <c r="F626" s="15">
        <v>70562.399999999994</v>
      </c>
      <c r="G626" s="12">
        <v>7.2</v>
      </c>
      <c r="H626" s="16">
        <v>915518</v>
      </c>
      <c r="I626" s="17">
        <f t="shared" si="45"/>
        <v>0</v>
      </c>
      <c r="J626" s="17">
        <v>0</v>
      </c>
      <c r="K626" s="17">
        <v>45.77</v>
      </c>
      <c r="L626" s="17">
        <v>3.58</v>
      </c>
      <c r="M626" s="17">
        <v>2.75</v>
      </c>
      <c r="N626" s="17">
        <v>54.99</v>
      </c>
      <c r="O626" s="17">
        <v>1</v>
      </c>
      <c r="P626" s="18">
        <v>3850</v>
      </c>
      <c r="Q626" s="18">
        <v>1337</v>
      </c>
      <c r="R626" s="17">
        <v>4981052</v>
      </c>
      <c r="S626" s="17">
        <v>2427</v>
      </c>
      <c r="T626" s="17">
        <v>2840</v>
      </c>
      <c r="U626" s="18" t="s">
        <v>62</v>
      </c>
      <c r="V626" s="18">
        <v>3.35</v>
      </c>
      <c r="W626" s="18">
        <v>22.91</v>
      </c>
      <c r="X626" s="18">
        <v>3.31</v>
      </c>
      <c r="Y626" s="18"/>
      <c r="Z626" s="18"/>
      <c r="AA626" s="19">
        <v>3.35</v>
      </c>
      <c r="AB626" s="19">
        <v>22.91</v>
      </c>
      <c r="AC626" s="19">
        <v>3.31</v>
      </c>
      <c r="AD626" s="19">
        <v>0.75442193202762442</v>
      </c>
      <c r="AE626" s="20">
        <f t="shared" si="46"/>
        <v>1.1138304908226818E-2</v>
      </c>
      <c r="AF626" s="20">
        <f t="shared" si="47"/>
        <v>7.5398829937223114E-4</v>
      </c>
      <c r="AG626" s="20">
        <f t="shared" si="48"/>
        <v>0.98808449955594357</v>
      </c>
      <c r="AH626" s="20">
        <f t="shared" si="49"/>
        <v>0</v>
      </c>
      <c r="AI626" s="20">
        <f t="shared" si="49"/>
        <v>2.320723645742951E-5</v>
      </c>
      <c r="AJ626" s="21">
        <v>1353458</v>
      </c>
      <c r="AK626" s="21">
        <v>91620</v>
      </c>
      <c r="AL626" s="21">
        <v>120065924</v>
      </c>
      <c r="AM626" s="21">
        <v>0</v>
      </c>
      <c r="AN626" s="21">
        <v>0</v>
      </c>
      <c r="AO626" s="21">
        <v>2820</v>
      </c>
      <c r="AP626" s="22">
        <v>1</v>
      </c>
      <c r="AQ626" s="22">
        <v>11</v>
      </c>
      <c r="AR626" s="23">
        <v>399998</v>
      </c>
      <c r="AS626" s="23">
        <v>942.02179000000001</v>
      </c>
      <c r="AT626" s="24">
        <v>13.579825</v>
      </c>
      <c r="AU626" s="25">
        <v>127.92491</v>
      </c>
      <c r="AV626" s="26">
        <v>1</v>
      </c>
      <c r="AW626" s="26">
        <v>10</v>
      </c>
      <c r="AX626" s="26">
        <v>51056</v>
      </c>
      <c r="AY626" s="26">
        <v>6925.4479000000001</v>
      </c>
      <c r="AZ626" s="27">
        <v>10.129536999999999</v>
      </c>
      <c r="BA626" s="28">
        <v>701.51581999999996</v>
      </c>
      <c r="BB626" s="29">
        <v>1</v>
      </c>
      <c r="BC626" s="29">
        <v>7</v>
      </c>
      <c r="BD626" s="29">
        <v>854</v>
      </c>
      <c r="BE626" s="29">
        <v>268795.96000000002</v>
      </c>
      <c r="BF626" s="29">
        <v>8.3574255999999991</v>
      </c>
      <c r="BG626" s="29">
        <v>22464.421999999999</v>
      </c>
    </row>
    <row r="627" spans="1:59" s="30" customFormat="1" x14ac:dyDescent="0.35">
      <c r="A627" s="17">
        <v>2009</v>
      </c>
      <c r="B627" s="32" t="s">
        <v>712</v>
      </c>
      <c r="C627" s="13" t="s">
        <v>713</v>
      </c>
      <c r="D627" s="14" t="s">
        <v>771</v>
      </c>
      <c r="E627" s="15">
        <v>53566.212953099377</v>
      </c>
      <c r="F627" s="15">
        <v>70498.600000000006</v>
      </c>
      <c r="G627" s="17">
        <v>6.2</v>
      </c>
      <c r="H627" s="16">
        <v>1316102</v>
      </c>
      <c r="I627" s="17">
        <f t="shared" si="45"/>
        <v>1</v>
      </c>
      <c r="J627" s="17">
        <v>0</v>
      </c>
      <c r="K627" s="17">
        <v>43.33</v>
      </c>
      <c r="L627" s="17">
        <v>2.141</v>
      </c>
      <c r="M627" s="17">
        <v>3.94</v>
      </c>
      <c r="N627" s="17">
        <v>45.86</v>
      </c>
      <c r="O627" s="17">
        <v>1</v>
      </c>
      <c r="P627" s="18">
        <v>7761</v>
      </c>
      <c r="Q627" s="18">
        <v>192</v>
      </c>
      <c r="R627" s="17">
        <v>5507060</v>
      </c>
      <c r="S627" s="17">
        <v>30702</v>
      </c>
      <c r="T627" s="17">
        <v>5488</v>
      </c>
      <c r="U627" s="18" t="s">
        <v>62</v>
      </c>
      <c r="V627" s="18">
        <v>3.66</v>
      </c>
      <c r="W627" s="18">
        <v>13.32</v>
      </c>
      <c r="X627" s="18" t="s">
        <v>62</v>
      </c>
      <c r="Y627" s="18" t="s">
        <v>62</v>
      </c>
      <c r="Z627" s="18"/>
      <c r="AA627" s="19">
        <v>3.66</v>
      </c>
      <c r="AB627" s="19">
        <v>13.32</v>
      </c>
      <c r="AC627" s="19">
        <v>4.5973007921271787</v>
      </c>
      <c r="AD627" s="19">
        <v>0.68314474405108627</v>
      </c>
      <c r="AE627" s="20">
        <f t="shared" si="46"/>
        <v>2.7372950645674923E-2</v>
      </c>
      <c r="AF627" s="20">
        <f t="shared" si="47"/>
        <v>7.5419998617001277E-3</v>
      </c>
      <c r="AG627" s="20">
        <f t="shared" si="48"/>
        <v>0.86518788835300364</v>
      </c>
      <c r="AH627" s="20">
        <f t="shared" si="49"/>
        <v>0</v>
      </c>
      <c r="AI627" s="20">
        <f t="shared" si="49"/>
        <v>0</v>
      </c>
      <c r="AJ627" s="21">
        <v>2415868</v>
      </c>
      <c r="AK627" s="21">
        <v>665638</v>
      </c>
      <c r="AL627" s="21">
        <v>76359314</v>
      </c>
      <c r="AM627" s="21">
        <v>8816673</v>
      </c>
      <c r="AN627" s="21">
        <v>0</v>
      </c>
      <c r="AO627" s="21">
        <v>0</v>
      </c>
      <c r="AP627" s="23">
        <v>3</v>
      </c>
      <c r="AQ627" s="23">
        <v>9</v>
      </c>
      <c r="AR627" s="23">
        <v>591160</v>
      </c>
      <c r="AS627" s="23">
        <v>623</v>
      </c>
      <c r="AT627" s="24">
        <v>16.260000000000002</v>
      </c>
      <c r="AU627" s="31">
        <v>101.38</v>
      </c>
      <c r="AV627" s="26">
        <v>3</v>
      </c>
      <c r="AW627" s="26">
        <v>9</v>
      </c>
      <c r="AX627" s="26">
        <v>92630</v>
      </c>
      <c r="AY627" s="26">
        <v>3995</v>
      </c>
      <c r="AZ627" s="27">
        <v>14.55</v>
      </c>
      <c r="BA627" s="28">
        <v>581.23</v>
      </c>
      <c r="BB627" s="29">
        <v>3</v>
      </c>
      <c r="BC627" s="29">
        <v>8</v>
      </c>
      <c r="BD627" s="29">
        <v>3197</v>
      </c>
      <c r="BE627" s="29">
        <v>47863</v>
      </c>
      <c r="BF627" s="29">
        <v>13.83</v>
      </c>
      <c r="BG627" s="29">
        <v>6619.43</v>
      </c>
    </row>
    <row r="628" spans="1:59" s="30" customFormat="1" x14ac:dyDescent="0.35">
      <c r="A628" s="12">
        <v>2016</v>
      </c>
      <c r="B628" s="12" t="s">
        <v>717</v>
      </c>
      <c r="C628" s="13" t="s">
        <v>718</v>
      </c>
      <c r="D628" s="14" t="s">
        <v>772</v>
      </c>
      <c r="E628" s="15">
        <v>41829.568964083905</v>
      </c>
      <c r="F628" s="15">
        <v>70442.5</v>
      </c>
      <c r="G628" s="12">
        <v>3.8</v>
      </c>
      <c r="H628" s="16">
        <v>1684036</v>
      </c>
      <c r="I628" s="17">
        <f t="shared" si="45"/>
        <v>0</v>
      </c>
      <c r="J628" s="17">
        <v>1</v>
      </c>
      <c r="K628" s="17">
        <v>40.39</v>
      </c>
      <c r="L628" s="17">
        <v>1.702</v>
      </c>
      <c r="M628" s="17">
        <v>2.52</v>
      </c>
      <c r="N628" s="17">
        <v>42.43</v>
      </c>
      <c r="O628" s="17">
        <v>0</v>
      </c>
      <c r="P628" s="18">
        <v>6429</v>
      </c>
      <c r="Q628" s="18">
        <v>455</v>
      </c>
      <c r="R628" s="17">
        <v>1828906</v>
      </c>
      <c r="S628" s="17">
        <v>3761</v>
      </c>
      <c r="T628" s="17">
        <v>4708</v>
      </c>
      <c r="U628" s="18" t="s">
        <v>62</v>
      </c>
      <c r="V628" s="18" t="s">
        <v>62</v>
      </c>
      <c r="W628" s="18" t="s">
        <v>62</v>
      </c>
      <c r="X628" s="18" t="s">
        <v>62</v>
      </c>
      <c r="Y628" s="18" t="s">
        <v>62</v>
      </c>
      <c r="Z628" s="18"/>
      <c r="AA628" s="19">
        <v>2.2143440282408582</v>
      </c>
      <c r="AB628" s="19">
        <v>11.309272049594229</v>
      </c>
      <c r="AC628" s="19">
        <v>3.2924726584307722</v>
      </c>
      <c r="AD628" s="19">
        <v>0.65636700530415037</v>
      </c>
      <c r="AE628" s="20">
        <f t="shared" si="46"/>
        <v>2.6637452448973782E-4</v>
      </c>
      <c r="AF628" s="20">
        <f t="shared" si="47"/>
        <v>6.6790684383815284E-6</v>
      </c>
      <c r="AG628" s="20">
        <f t="shared" si="48"/>
        <v>0.99969935895047857</v>
      </c>
      <c r="AH628" s="20">
        <f t="shared" si="49"/>
        <v>2.7587456593315008E-5</v>
      </c>
      <c r="AI628" s="20">
        <f t="shared" si="49"/>
        <v>0</v>
      </c>
      <c r="AJ628" s="21">
        <v>12842</v>
      </c>
      <c r="AK628" s="21">
        <v>322</v>
      </c>
      <c r="AL628" s="21">
        <v>48195822</v>
      </c>
      <c r="AM628" s="21">
        <v>0</v>
      </c>
      <c r="AN628" s="21">
        <v>1330</v>
      </c>
      <c r="AO628" s="21">
        <v>0</v>
      </c>
      <c r="AP628" s="22">
        <v>3</v>
      </c>
      <c r="AQ628" s="22">
        <v>18</v>
      </c>
      <c r="AR628" s="23">
        <v>714365</v>
      </c>
      <c r="AS628" s="23">
        <v>953.29674999999997</v>
      </c>
      <c r="AT628" s="24">
        <v>9.9546574999999997</v>
      </c>
      <c r="AU628" s="25">
        <v>94.897425999999996</v>
      </c>
      <c r="AV628" s="26">
        <v>3</v>
      </c>
      <c r="AW628" s="26">
        <v>16</v>
      </c>
      <c r="AX628" s="26">
        <v>107551</v>
      </c>
      <c r="AY628" s="26">
        <v>4865.2336999999998</v>
      </c>
      <c r="AZ628" s="27">
        <v>7.7571681999999997</v>
      </c>
      <c r="BA628" s="28">
        <v>377.40436</v>
      </c>
      <c r="BB628" s="29">
        <v>3</v>
      </c>
      <c r="BC628" s="29">
        <v>14</v>
      </c>
      <c r="BD628" s="29">
        <v>27847</v>
      </c>
      <c r="BE628" s="29">
        <v>25771.207999999999</v>
      </c>
      <c r="BF628" s="29">
        <v>6.5494140999999999</v>
      </c>
      <c r="BG628" s="29">
        <v>1687.8631</v>
      </c>
    </row>
    <row r="629" spans="1:59" s="30" customFormat="1" x14ac:dyDescent="0.35">
      <c r="A629" s="12">
        <v>2017</v>
      </c>
      <c r="B629" s="12" t="s">
        <v>739</v>
      </c>
      <c r="C629" s="13" t="s">
        <v>740</v>
      </c>
      <c r="D629" s="14" t="s">
        <v>773</v>
      </c>
      <c r="E629" s="15">
        <v>72609.406415002159</v>
      </c>
      <c r="F629" s="15">
        <v>69555.600000000006</v>
      </c>
      <c r="G629" s="12">
        <v>4.5</v>
      </c>
      <c r="H629" s="16">
        <v>957942</v>
      </c>
      <c r="I629" s="17">
        <f t="shared" si="45"/>
        <v>0</v>
      </c>
      <c r="J629" s="17">
        <v>1</v>
      </c>
      <c r="K629" s="17">
        <v>39.08</v>
      </c>
      <c r="L629" s="17">
        <v>2.23</v>
      </c>
      <c r="M629" s="17">
        <v>2.99</v>
      </c>
      <c r="N629" s="17">
        <v>38.799999999999997</v>
      </c>
      <c r="O629" s="17">
        <v>1</v>
      </c>
      <c r="P629" s="18">
        <v>4034</v>
      </c>
      <c r="Q629" s="18">
        <v>1167</v>
      </c>
      <c r="R629" s="17">
        <v>3630182</v>
      </c>
      <c r="S629" s="17">
        <v>494</v>
      </c>
      <c r="T629" s="17">
        <v>1581</v>
      </c>
      <c r="U629" s="18" t="s">
        <v>62</v>
      </c>
      <c r="V629" s="18">
        <v>2.69</v>
      </c>
      <c r="W629" s="18" t="s">
        <v>62</v>
      </c>
      <c r="X629" s="18" t="s">
        <v>62</v>
      </c>
      <c r="Y629" s="18"/>
      <c r="Z629" s="18"/>
      <c r="AA629" s="19">
        <v>2.69</v>
      </c>
      <c r="AB629" s="19">
        <v>14.73443638842941</v>
      </c>
      <c r="AC629" s="19">
        <v>3.7243523928232452</v>
      </c>
      <c r="AD629" s="19">
        <v>0.62802788237371954</v>
      </c>
      <c r="AE629" s="20">
        <f t="shared" si="46"/>
        <v>3.755470471206071E-3</v>
      </c>
      <c r="AF629" s="20">
        <f t="shared" si="47"/>
        <v>1.0140169348688719E-3</v>
      </c>
      <c r="AG629" s="20">
        <f t="shared" si="48"/>
        <v>0.99520156947489358</v>
      </c>
      <c r="AH629" s="20">
        <f t="shared" si="49"/>
        <v>0</v>
      </c>
      <c r="AI629" s="20">
        <f t="shared" si="49"/>
        <v>2.8943119031439081E-5</v>
      </c>
      <c r="AJ629" s="21">
        <v>372652</v>
      </c>
      <c r="AK629" s="21">
        <v>100620</v>
      </c>
      <c r="AL629" s="21">
        <v>98752968</v>
      </c>
      <c r="AM629" s="21">
        <v>0</v>
      </c>
      <c r="AN629" s="21">
        <v>0</v>
      </c>
      <c r="AO629" s="21">
        <v>2872</v>
      </c>
      <c r="AP629" s="22">
        <v>1</v>
      </c>
      <c r="AQ629" s="22">
        <v>10</v>
      </c>
      <c r="AR629" s="23">
        <v>426071</v>
      </c>
      <c r="AS629" s="23">
        <v>911.93682000000001</v>
      </c>
      <c r="AT629" s="24">
        <v>13.348457</v>
      </c>
      <c r="AU629" s="25">
        <v>121.7295</v>
      </c>
      <c r="AV629" s="26">
        <v>1</v>
      </c>
      <c r="AW629" s="26">
        <v>10</v>
      </c>
      <c r="AX629" s="26">
        <v>54105</v>
      </c>
      <c r="AY629" s="26">
        <v>6445.2884999999997</v>
      </c>
      <c r="AZ629" s="27">
        <v>9.8883256999999993</v>
      </c>
      <c r="BA629" s="28">
        <v>637.33112000000006</v>
      </c>
      <c r="BB629" s="29">
        <v>1</v>
      </c>
      <c r="BC629" s="29">
        <v>7</v>
      </c>
      <c r="BD629" s="29">
        <v>854</v>
      </c>
      <c r="BE629" s="29">
        <v>222612.9</v>
      </c>
      <c r="BF629" s="29">
        <v>7.7757078000000002</v>
      </c>
      <c r="BG629" s="29">
        <v>17309.728999999999</v>
      </c>
    </row>
    <row r="630" spans="1:59" s="30" customFormat="1" x14ac:dyDescent="0.35">
      <c r="A630" s="17">
        <v>2007</v>
      </c>
      <c r="B630" s="32" t="s">
        <v>730</v>
      </c>
      <c r="C630" s="13" t="s">
        <v>731</v>
      </c>
      <c r="D630" s="14" t="s">
        <v>774</v>
      </c>
      <c r="E630" s="15">
        <v>37825.590550322457</v>
      </c>
      <c r="F630" s="15">
        <v>69374.100000000006</v>
      </c>
      <c r="G630" s="17">
        <v>4.5999999999999996</v>
      </c>
      <c r="H630" s="16">
        <v>1834052</v>
      </c>
      <c r="I630" s="17">
        <f t="shared" si="45"/>
        <v>0</v>
      </c>
      <c r="J630" s="17">
        <v>0</v>
      </c>
      <c r="K630" s="17" t="s">
        <v>62</v>
      </c>
      <c r="L630" s="17">
        <v>2.286</v>
      </c>
      <c r="M630" s="17">
        <v>6.97</v>
      </c>
      <c r="N630" s="17">
        <v>32.78</v>
      </c>
      <c r="O630" s="17">
        <v>1</v>
      </c>
      <c r="P630" s="18">
        <v>4905</v>
      </c>
      <c r="Q630" s="18">
        <v>929</v>
      </c>
      <c r="R630" s="17">
        <v>87267453</v>
      </c>
      <c r="S630" s="17">
        <v>353352</v>
      </c>
      <c r="T630" s="17">
        <v>138991</v>
      </c>
      <c r="U630" s="18" t="s">
        <v>62</v>
      </c>
      <c r="V630" s="18">
        <v>1.81</v>
      </c>
      <c r="W630" s="18">
        <v>15.64</v>
      </c>
      <c r="X630" s="18" t="s">
        <v>62</v>
      </c>
      <c r="Y630" s="18" t="s">
        <v>62</v>
      </c>
      <c r="Z630" s="18"/>
      <c r="AA630" s="19">
        <v>1.81</v>
      </c>
      <c r="AB630" s="19">
        <v>15.64</v>
      </c>
      <c r="AC630" s="19">
        <v>7.3815467393807772</v>
      </c>
      <c r="AD630" s="19">
        <v>0.58103021845052572</v>
      </c>
      <c r="AE630" s="20">
        <f t="shared" si="46"/>
        <v>0.89627447652281134</v>
      </c>
      <c r="AF630" s="20">
        <f t="shared" si="47"/>
        <v>8.3990400522740791E-3</v>
      </c>
      <c r="AG630" s="20">
        <f t="shared" si="48"/>
        <v>9.5319013577639805E-2</v>
      </c>
      <c r="AH630" s="20">
        <f t="shared" si="49"/>
        <v>0</v>
      </c>
      <c r="AI630" s="20">
        <f t="shared" si="49"/>
        <v>7.4698472746933212E-6</v>
      </c>
      <c r="AJ630" s="21">
        <v>76135694</v>
      </c>
      <c r="AK630" s="21">
        <v>713472</v>
      </c>
      <c r="AL630" s="21">
        <v>8097050</v>
      </c>
      <c r="AM630" s="21">
        <v>0</v>
      </c>
      <c r="AN630" s="21">
        <v>0</v>
      </c>
      <c r="AO630" s="21">
        <v>634.54</v>
      </c>
      <c r="AP630" s="23">
        <v>11</v>
      </c>
      <c r="AQ630" s="23">
        <v>16</v>
      </c>
      <c r="AR630" s="23">
        <v>860068</v>
      </c>
      <c r="AS630" s="23">
        <v>1138</v>
      </c>
      <c r="AT630" s="24">
        <v>6.7314676351206995</v>
      </c>
      <c r="AU630" s="25">
        <v>76.63</v>
      </c>
      <c r="AV630" s="26">
        <v>11</v>
      </c>
      <c r="AW630" s="26">
        <v>16</v>
      </c>
      <c r="AX630" s="26">
        <v>134682</v>
      </c>
      <c r="AY630" s="26">
        <v>4807</v>
      </c>
      <c r="AZ630" s="27">
        <v>5.8464832826145194</v>
      </c>
      <c r="BA630" s="28">
        <v>281.04000000000002</v>
      </c>
      <c r="BB630" s="29">
        <v>4</v>
      </c>
      <c r="BC630" s="29">
        <v>6</v>
      </c>
      <c r="BD630" s="29">
        <v>11858</v>
      </c>
      <c r="BE630" s="29">
        <v>103032</v>
      </c>
      <c r="BF630" s="29">
        <v>3.9543160967387596</v>
      </c>
      <c r="BG630" s="29">
        <v>4074.23</v>
      </c>
    </row>
    <row r="631" spans="1:59" s="30" customFormat="1" x14ac:dyDescent="0.35">
      <c r="A631" s="17">
        <v>2009</v>
      </c>
      <c r="B631" s="32" t="s">
        <v>739</v>
      </c>
      <c r="C631" s="13" t="s">
        <v>740</v>
      </c>
      <c r="D631" s="14" t="s">
        <v>775</v>
      </c>
      <c r="E631" s="15">
        <v>77586.489183945814</v>
      </c>
      <c r="F631" s="15">
        <v>69186.2</v>
      </c>
      <c r="G631" s="17">
        <v>8.3000000000000007</v>
      </c>
      <c r="H631" s="16">
        <v>891730</v>
      </c>
      <c r="I631" s="17">
        <f t="shared" si="45"/>
        <v>0</v>
      </c>
      <c r="J631" s="17">
        <v>0</v>
      </c>
      <c r="K631" s="17">
        <v>43.33</v>
      </c>
      <c r="L631" s="17">
        <v>2.141</v>
      </c>
      <c r="M631" s="17">
        <v>3.94</v>
      </c>
      <c r="N631" s="17">
        <v>45.86</v>
      </c>
      <c r="O631" s="17">
        <v>1</v>
      </c>
      <c r="P631" s="18">
        <v>4608</v>
      </c>
      <c r="Q631" s="18">
        <v>980</v>
      </c>
      <c r="R631" s="17">
        <v>4143250</v>
      </c>
      <c r="S631" s="17">
        <v>15699</v>
      </c>
      <c r="T631" s="17">
        <v>5814</v>
      </c>
      <c r="U631" s="18" t="s">
        <v>62</v>
      </c>
      <c r="V631" s="18" t="s">
        <v>62</v>
      </c>
      <c r="W631" s="18">
        <v>11.59</v>
      </c>
      <c r="X631" s="18">
        <v>4.87</v>
      </c>
      <c r="Y631" s="18"/>
      <c r="Z631" s="18"/>
      <c r="AA631" s="19">
        <v>2.2743975091886082</v>
      </c>
      <c r="AB631" s="19">
        <v>11.59</v>
      </c>
      <c r="AC631" s="19">
        <v>4.87</v>
      </c>
      <c r="AD631" s="19">
        <v>0.68314474405108627</v>
      </c>
      <c r="AE631" s="20">
        <f t="shared" si="46"/>
        <v>0.10233479210767885</v>
      </c>
      <c r="AF631" s="20">
        <f t="shared" si="47"/>
        <v>3.6612373051804883E-2</v>
      </c>
      <c r="AG631" s="20">
        <f t="shared" si="48"/>
        <v>0.86087747491908007</v>
      </c>
      <c r="AH631" s="20">
        <f t="shared" si="49"/>
        <v>0</v>
      </c>
      <c r="AI631" s="20">
        <f t="shared" si="49"/>
        <v>1.7535992143618065E-4</v>
      </c>
      <c r="AJ631" s="21">
        <v>2696572</v>
      </c>
      <c r="AK631" s="21">
        <v>964754</v>
      </c>
      <c r="AL631" s="21">
        <v>22684544</v>
      </c>
      <c r="AM631" s="21">
        <v>0</v>
      </c>
      <c r="AN631" s="21">
        <v>0</v>
      </c>
      <c r="AO631" s="21">
        <v>4620.82</v>
      </c>
      <c r="AP631" s="23">
        <v>1</v>
      </c>
      <c r="AQ631" s="23">
        <v>11</v>
      </c>
      <c r="AR631" s="23">
        <v>393836</v>
      </c>
      <c r="AS631" s="23">
        <v>917</v>
      </c>
      <c r="AT631" s="24">
        <v>14.07</v>
      </c>
      <c r="AU631" s="31">
        <v>129.07</v>
      </c>
      <c r="AV631" s="26">
        <v>1</v>
      </c>
      <c r="AW631" s="26">
        <v>11</v>
      </c>
      <c r="AX631" s="26">
        <v>49057</v>
      </c>
      <c r="AY631" s="26">
        <v>7109</v>
      </c>
      <c r="AZ631" s="27">
        <v>11.98</v>
      </c>
      <c r="BA631" s="28">
        <v>851.69</v>
      </c>
      <c r="BB631" s="29">
        <v>1</v>
      </c>
      <c r="BC631" s="29">
        <v>8</v>
      </c>
      <c r="BD631" s="29">
        <v>1242</v>
      </c>
      <c r="BE631" s="29">
        <v>183705</v>
      </c>
      <c r="BF631" s="29">
        <v>9.34</v>
      </c>
      <c r="BG631" s="29">
        <v>17165.080000000002</v>
      </c>
    </row>
    <row r="632" spans="1:59" s="30" customFormat="1" x14ac:dyDescent="0.35">
      <c r="A632" s="17">
        <v>2006</v>
      </c>
      <c r="B632" s="13" t="s">
        <v>730</v>
      </c>
      <c r="C632" s="13" t="s">
        <v>731</v>
      </c>
      <c r="D632" s="14" t="s">
        <v>776</v>
      </c>
      <c r="E632" s="15">
        <v>37693.280639330558</v>
      </c>
      <c r="F632" s="15">
        <v>68900</v>
      </c>
      <c r="G632" s="17">
        <v>4.9000000000000004</v>
      </c>
      <c r="H632" s="16">
        <v>1827912</v>
      </c>
      <c r="I632" s="17">
        <f t="shared" si="45"/>
        <v>0</v>
      </c>
      <c r="J632" s="17">
        <v>0</v>
      </c>
      <c r="K632" s="17" t="s">
        <v>62</v>
      </c>
      <c r="L632" s="17">
        <v>2.137</v>
      </c>
      <c r="M632" s="17">
        <v>6.73</v>
      </c>
      <c r="N632" s="17">
        <v>18.61</v>
      </c>
      <c r="O632" s="17">
        <v>1</v>
      </c>
      <c r="P632" s="18">
        <v>4819</v>
      </c>
      <c r="Q632" s="18">
        <v>723</v>
      </c>
      <c r="R632" s="17">
        <v>86054300</v>
      </c>
      <c r="S632" s="17">
        <v>427857</v>
      </c>
      <c r="T632" s="17">
        <v>139571</v>
      </c>
      <c r="U632" s="18" t="s">
        <v>62</v>
      </c>
      <c r="V632" s="18">
        <v>1.66</v>
      </c>
      <c r="W632" s="18">
        <v>12.06</v>
      </c>
      <c r="X632" s="18" t="s">
        <v>62</v>
      </c>
      <c r="Y632" s="18" t="s">
        <v>62</v>
      </c>
      <c r="Z632" s="18"/>
      <c r="AA632" s="19">
        <v>1.66</v>
      </c>
      <c r="AB632" s="19">
        <v>12.06</v>
      </c>
      <c r="AC632" s="19">
        <v>7.1610124069250478</v>
      </c>
      <c r="AD632" s="19">
        <v>0.4704061490499184</v>
      </c>
      <c r="AE632" s="20">
        <f t="shared" si="46"/>
        <v>0.89851464881682219</v>
      </c>
      <c r="AF632" s="20">
        <f t="shared" si="47"/>
        <v>7.3763008303573442E-3</v>
      </c>
      <c r="AG632" s="20">
        <f t="shared" si="48"/>
        <v>9.4101909195832834E-2</v>
      </c>
      <c r="AH632" s="20">
        <f t="shared" si="49"/>
        <v>0</v>
      </c>
      <c r="AI632" s="20">
        <f t="shared" si="49"/>
        <v>7.1411569877543534E-6</v>
      </c>
      <c r="AJ632" s="21">
        <v>75712129.799999997</v>
      </c>
      <c r="AK632" s="21">
        <v>621554.07999999996</v>
      </c>
      <c r="AL632" s="21">
        <v>7929370.96</v>
      </c>
      <c r="AM632" s="21">
        <v>0</v>
      </c>
      <c r="AN632" s="21">
        <v>0</v>
      </c>
      <c r="AO632" s="21">
        <v>601.74</v>
      </c>
      <c r="AP632" s="23">
        <v>11</v>
      </c>
      <c r="AQ632" s="23">
        <v>16</v>
      </c>
      <c r="AR632" s="23">
        <v>853995</v>
      </c>
      <c r="AS632" s="23">
        <v>1074.7933731071807</v>
      </c>
      <c r="AT632" s="24">
        <v>6.3519288990121847</v>
      </c>
      <c r="AU632" s="25">
        <v>68.270110871062869</v>
      </c>
      <c r="AV632" s="26">
        <v>11</v>
      </c>
      <c r="AW632" s="26">
        <v>16</v>
      </c>
      <c r="AX632" s="26">
        <v>132024</v>
      </c>
      <c r="AY632" s="26">
        <v>4656.6482861701907</v>
      </c>
      <c r="AZ632" s="27">
        <v>5.5931760906717098</v>
      </c>
      <c r="BA632" s="28">
        <v>260.45453856874502</v>
      </c>
      <c r="BB632" s="29">
        <v>4</v>
      </c>
      <c r="BC632" s="29">
        <v>5</v>
      </c>
      <c r="BD632" s="29">
        <v>11768</v>
      </c>
      <c r="BE632" s="29">
        <v>98543.267051892151</v>
      </c>
      <c r="BF632" s="29">
        <v>3.7093290358946605</v>
      </c>
      <c r="BG632" s="29">
        <v>3655.2940176750517</v>
      </c>
    </row>
    <row r="633" spans="1:59" s="30" customFormat="1" x14ac:dyDescent="0.35">
      <c r="A633" s="12">
        <v>2013</v>
      </c>
      <c r="B633" s="12" t="s">
        <v>739</v>
      </c>
      <c r="C633" s="13" t="s">
        <v>740</v>
      </c>
      <c r="D633" s="14" t="s">
        <v>777</v>
      </c>
      <c r="E633" s="15">
        <v>74298.91067915356</v>
      </c>
      <c r="F633" s="15">
        <v>68656.800000000003</v>
      </c>
      <c r="G633" s="12">
        <v>6.7</v>
      </c>
      <c r="H633" s="16">
        <v>924062</v>
      </c>
      <c r="I633" s="17">
        <f t="shared" si="45"/>
        <v>0</v>
      </c>
      <c r="J633" s="17">
        <v>0</v>
      </c>
      <c r="K633" s="17">
        <v>45.02</v>
      </c>
      <c r="L633" s="17">
        <v>3.4830000000000001</v>
      </c>
      <c r="M633" s="17">
        <v>3.73</v>
      </c>
      <c r="N633" s="17">
        <v>51.99</v>
      </c>
      <c r="O633" s="17">
        <v>1</v>
      </c>
      <c r="P633" s="18">
        <v>4578</v>
      </c>
      <c r="Q633" s="18">
        <v>1092</v>
      </c>
      <c r="R633" s="17">
        <v>4721744</v>
      </c>
      <c r="S633" s="17">
        <v>2032</v>
      </c>
      <c r="T633" s="17">
        <v>2346</v>
      </c>
      <c r="U633" s="18">
        <v>3.84</v>
      </c>
      <c r="V633" s="18">
        <v>3.2</v>
      </c>
      <c r="W633" s="18">
        <v>22.83</v>
      </c>
      <c r="X633" s="18" t="s">
        <v>62</v>
      </c>
      <c r="Y633" s="18"/>
      <c r="Z633" s="18">
        <v>3.84</v>
      </c>
      <c r="AA633" s="19">
        <v>3.2</v>
      </c>
      <c r="AB633" s="19">
        <v>22.83</v>
      </c>
      <c r="AC633" s="19">
        <v>4.4043332512284126</v>
      </c>
      <c r="AD633" s="19">
        <v>0.73100116927520231</v>
      </c>
      <c r="AE633" s="20">
        <f t="shared" si="46"/>
        <v>1.3571787566621956E-2</v>
      </c>
      <c r="AF633" s="20">
        <f t="shared" si="47"/>
        <v>8.156248549047332E-4</v>
      </c>
      <c r="AG633" s="20">
        <f t="shared" si="48"/>
        <v>0.98559466295565767</v>
      </c>
      <c r="AH633" s="20">
        <f t="shared" si="49"/>
        <v>0</v>
      </c>
      <c r="AI633" s="20">
        <f t="shared" si="49"/>
        <v>1.7924622815676077E-5</v>
      </c>
      <c r="AJ633" s="21">
        <v>1416508</v>
      </c>
      <c r="AK633" s="21">
        <v>85128</v>
      </c>
      <c r="AL633" s="21">
        <v>102868006</v>
      </c>
      <c r="AM633" s="21">
        <v>0</v>
      </c>
      <c r="AN633" s="21">
        <v>0</v>
      </c>
      <c r="AO633" s="21">
        <v>1870.82</v>
      </c>
      <c r="AP633" s="22">
        <v>1</v>
      </c>
      <c r="AQ633" s="22">
        <v>11</v>
      </c>
      <c r="AR633" s="23">
        <v>403519</v>
      </c>
      <c r="AS633" s="23">
        <v>943.78310999999997</v>
      </c>
      <c r="AT633" s="24">
        <v>12.953253999999999</v>
      </c>
      <c r="AU633" s="25">
        <v>122.25063</v>
      </c>
      <c r="AV633" s="26">
        <v>1</v>
      </c>
      <c r="AW633" s="26">
        <v>10</v>
      </c>
      <c r="AX633" s="26">
        <v>51673</v>
      </c>
      <c r="AY633" s="26">
        <v>6705.2957999999999</v>
      </c>
      <c r="AZ633" s="27">
        <v>10.195582</v>
      </c>
      <c r="BA633" s="28">
        <v>683.64394000000004</v>
      </c>
      <c r="BB633" s="29">
        <v>1</v>
      </c>
      <c r="BC633" s="29">
        <v>7</v>
      </c>
      <c r="BD633" s="29">
        <v>848</v>
      </c>
      <c r="BE633" s="29">
        <v>257473.47</v>
      </c>
      <c r="BF633" s="29">
        <v>8.4336901999999991</v>
      </c>
      <c r="BG633" s="29">
        <v>21714.514999999999</v>
      </c>
    </row>
    <row r="634" spans="1:59" s="30" customFormat="1" x14ac:dyDescent="0.35">
      <c r="A634" s="17">
        <v>2006</v>
      </c>
      <c r="B634" s="13" t="s">
        <v>739</v>
      </c>
      <c r="C634" s="13" t="s">
        <v>740</v>
      </c>
      <c r="D634" s="14" t="s">
        <v>778</v>
      </c>
      <c r="E634" s="15">
        <v>79616.371143810786</v>
      </c>
      <c r="F634" s="15">
        <v>68411.8</v>
      </c>
      <c r="G634" s="17">
        <v>3.6</v>
      </c>
      <c r="H634" s="16">
        <v>859268</v>
      </c>
      <c r="I634" s="17">
        <f t="shared" si="45"/>
        <v>0</v>
      </c>
      <c r="J634" s="17">
        <v>0</v>
      </c>
      <c r="K634" s="17" t="s">
        <v>62</v>
      </c>
      <c r="L634" s="17">
        <v>2.137</v>
      </c>
      <c r="M634" s="17">
        <v>6.73</v>
      </c>
      <c r="N634" s="17">
        <v>18.61</v>
      </c>
      <c r="O634" s="17">
        <v>1</v>
      </c>
      <c r="P634" s="18">
        <v>4006</v>
      </c>
      <c r="Q634" s="18">
        <v>1129</v>
      </c>
      <c r="R634" s="17">
        <v>5949222</v>
      </c>
      <c r="S634" s="17">
        <v>30049</v>
      </c>
      <c r="T634" s="17">
        <v>11247</v>
      </c>
      <c r="U634" s="18" t="s">
        <v>62</v>
      </c>
      <c r="V634" s="18" t="s">
        <v>62</v>
      </c>
      <c r="W634" s="18">
        <v>13.88</v>
      </c>
      <c r="X634" s="18">
        <v>7.59</v>
      </c>
      <c r="Y634" s="18"/>
      <c r="Z634" s="18"/>
      <c r="AA634" s="19">
        <v>2.2465548173415608</v>
      </c>
      <c r="AB634" s="19">
        <v>13.88</v>
      </c>
      <c r="AC634" s="19">
        <v>7.59</v>
      </c>
      <c r="AD634" s="19">
        <v>0.4704061490499184</v>
      </c>
      <c r="AE634" s="20">
        <f t="shared" si="46"/>
        <v>0.1831568784618299</v>
      </c>
      <c r="AF634" s="20">
        <f t="shared" si="47"/>
        <v>2.2492958071603855E-2</v>
      </c>
      <c r="AG634" s="20">
        <f t="shared" si="48"/>
        <v>0.793431390479307</v>
      </c>
      <c r="AH634" s="20">
        <f t="shared" si="49"/>
        <v>0</v>
      </c>
      <c r="AI634" s="20">
        <f t="shared" si="49"/>
        <v>9.1877298725923486E-4</v>
      </c>
      <c r="AJ634" s="21">
        <v>4419465.4000000004</v>
      </c>
      <c r="AK634" s="21">
        <v>542741.56000000006</v>
      </c>
      <c r="AL634" s="21">
        <v>19145022.600000001</v>
      </c>
      <c r="AM634" s="21">
        <v>0</v>
      </c>
      <c r="AN634" s="21">
        <v>0</v>
      </c>
      <c r="AO634" s="21">
        <v>22169.439999999999</v>
      </c>
      <c r="AP634" s="23">
        <v>1</v>
      </c>
      <c r="AQ634" s="23">
        <v>11</v>
      </c>
      <c r="AR634" s="23">
        <v>381642</v>
      </c>
      <c r="AS634" s="23">
        <v>929.89372238904514</v>
      </c>
      <c r="AT634" s="24">
        <v>11.848882201304736</v>
      </c>
      <c r="AU634" s="25">
        <v>110.18201176320565</v>
      </c>
      <c r="AV634" s="26">
        <v>1</v>
      </c>
      <c r="AW634" s="26">
        <v>11</v>
      </c>
      <c r="AX634" s="26">
        <v>47098</v>
      </c>
      <c r="AY634" s="26">
        <v>7424.2466063668662</v>
      </c>
      <c r="AZ634" s="27">
        <v>10.212878627914259</v>
      </c>
      <c r="BA634" s="28">
        <v>758.22929494529137</v>
      </c>
      <c r="BB634" s="29">
        <v>1</v>
      </c>
      <c r="BC634" s="29">
        <v>7</v>
      </c>
      <c r="BD634" s="29">
        <v>610</v>
      </c>
      <c r="BE634" s="29">
        <v>423501.09289617481</v>
      </c>
      <c r="BF634" s="29">
        <v>7.6651565727793427</v>
      </c>
      <c r="BG634" s="29">
        <v>32462.021857923493</v>
      </c>
    </row>
    <row r="635" spans="1:59" s="30" customFormat="1" x14ac:dyDescent="0.35">
      <c r="A635" s="17">
        <v>2007</v>
      </c>
      <c r="B635" s="32" t="s">
        <v>739</v>
      </c>
      <c r="C635" s="13" t="s">
        <v>740</v>
      </c>
      <c r="D635" s="14" t="s">
        <v>779</v>
      </c>
      <c r="E635" s="15">
        <v>78155.982972162848</v>
      </c>
      <c r="F635" s="15">
        <v>68132.399999999994</v>
      </c>
      <c r="G635" s="17">
        <v>3.4</v>
      </c>
      <c r="H635" s="16">
        <v>871749</v>
      </c>
      <c r="I635" s="17">
        <f t="shared" si="45"/>
        <v>0</v>
      </c>
      <c r="J635" s="17">
        <v>0</v>
      </c>
      <c r="K635" s="17" t="s">
        <v>62</v>
      </c>
      <c r="L635" s="17">
        <v>2.286</v>
      </c>
      <c r="M635" s="17">
        <v>6.97</v>
      </c>
      <c r="N635" s="17">
        <v>32.78</v>
      </c>
      <c r="O635" s="17">
        <v>1</v>
      </c>
      <c r="P635" s="18">
        <v>4477</v>
      </c>
      <c r="Q635" s="18">
        <v>1221</v>
      </c>
      <c r="R635" s="17">
        <v>7299066</v>
      </c>
      <c r="S635" s="17">
        <v>33667</v>
      </c>
      <c r="T635" s="17">
        <v>12854</v>
      </c>
      <c r="U635" s="18" t="s">
        <v>62</v>
      </c>
      <c r="V635" s="18" t="s">
        <v>62</v>
      </c>
      <c r="W635" s="18">
        <v>15.22</v>
      </c>
      <c r="X635" s="18">
        <v>7.75</v>
      </c>
      <c r="Y635" s="18"/>
      <c r="Z635" s="18"/>
      <c r="AA635" s="19">
        <v>2.2465548173415608</v>
      </c>
      <c r="AB635" s="19">
        <v>15.22</v>
      </c>
      <c r="AC635" s="19">
        <v>7.75</v>
      </c>
      <c r="AD635" s="19">
        <v>0.58103021845052572</v>
      </c>
      <c r="AE635" s="20">
        <f t="shared" si="46"/>
        <v>0.1260724872658093</v>
      </c>
      <c r="AF635" s="20">
        <f t="shared" si="47"/>
        <v>2.2640597041275266E-2</v>
      </c>
      <c r="AG635" s="20">
        <f t="shared" si="48"/>
        <v>0.85087068857672776</v>
      </c>
      <c r="AH635" s="20">
        <f t="shared" si="49"/>
        <v>0</v>
      </c>
      <c r="AI635" s="20">
        <f t="shared" si="49"/>
        <v>4.1622711618762107E-4</v>
      </c>
      <c r="AJ635" s="21">
        <v>4967938</v>
      </c>
      <c r="AK635" s="21">
        <v>892162</v>
      </c>
      <c r="AL635" s="21">
        <v>33528908</v>
      </c>
      <c r="AM635" s="21">
        <v>0</v>
      </c>
      <c r="AN635" s="21">
        <v>0</v>
      </c>
      <c r="AO635" s="21">
        <v>16401.599999999999</v>
      </c>
      <c r="AP635" s="23">
        <v>1</v>
      </c>
      <c r="AQ635" s="23">
        <v>11</v>
      </c>
      <c r="AR635" s="23">
        <v>387923</v>
      </c>
      <c r="AS635" s="23">
        <v>960</v>
      </c>
      <c r="AT635" s="24">
        <v>13.1646567638092</v>
      </c>
      <c r="AU635" s="25">
        <v>126.4</v>
      </c>
      <c r="AV635" s="26">
        <v>1</v>
      </c>
      <c r="AW635" s="26">
        <v>11</v>
      </c>
      <c r="AX635" s="26">
        <v>48590</v>
      </c>
      <c r="AY635" s="26">
        <v>7410</v>
      </c>
      <c r="AZ635" s="27">
        <v>11.207486130259699</v>
      </c>
      <c r="BA635" s="28">
        <v>830.5</v>
      </c>
      <c r="BB635" s="29">
        <v>1</v>
      </c>
      <c r="BC635" s="29">
        <v>7</v>
      </c>
      <c r="BD635" s="29">
        <v>616</v>
      </c>
      <c r="BE635" s="29">
        <v>416458</v>
      </c>
      <c r="BF635" s="29">
        <v>8.9250643342404992</v>
      </c>
      <c r="BG635" s="29">
        <v>37169.1</v>
      </c>
    </row>
    <row r="636" spans="1:59" s="30" customFormat="1" x14ac:dyDescent="0.35">
      <c r="A636" s="12">
        <v>2015</v>
      </c>
      <c r="B636" s="12" t="s">
        <v>717</v>
      </c>
      <c r="C636" s="13" t="s">
        <v>718</v>
      </c>
      <c r="D636" s="14" t="s">
        <v>780</v>
      </c>
      <c r="E636" s="15">
        <v>41023.119585838387</v>
      </c>
      <c r="F636" s="15">
        <v>67790.5</v>
      </c>
      <c r="G636" s="12">
        <v>4.2</v>
      </c>
      <c r="H636" s="16">
        <v>1652495</v>
      </c>
      <c r="I636" s="17">
        <f t="shared" si="45"/>
        <v>0</v>
      </c>
      <c r="J636" s="17">
        <v>1</v>
      </c>
      <c r="K636" s="17">
        <v>42.6</v>
      </c>
      <c r="L636" s="17">
        <v>1.8220000000000001</v>
      </c>
      <c r="M636" s="17">
        <v>2.62</v>
      </c>
      <c r="N636" s="17">
        <v>44.13</v>
      </c>
      <c r="O636" s="17">
        <v>0</v>
      </c>
      <c r="P636" s="18">
        <v>6103</v>
      </c>
      <c r="Q636" s="18">
        <v>609</v>
      </c>
      <c r="R636" s="17">
        <v>1865710</v>
      </c>
      <c r="S636" s="17">
        <v>4218</v>
      </c>
      <c r="T636" s="17">
        <v>12455</v>
      </c>
      <c r="U636" s="18">
        <v>2.81</v>
      </c>
      <c r="V636" s="18" t="s">
        <v>62</v>
      </c>
      <c r="W636" s="18" t="s">
        <v>62</v>
      </c>
      <c r="X636" s="18" t="s">
        <v>62</v>
      </c>
      <c r="Y636" s="18"/>
      <c r="Z636" s="18">
        <v>2.81</v>
      </c>
      <c r="AA636" s="19">
        <v>2.25948627072199</v>
      </c>
      <c r="AB636" s="19">
        <v>12.08771849023859</v>
      </c>
      <c r="AC636" s="19">
        <v>3.3843619636206599</v>
      </c>
      <c r="AD636" s="19">
        <v>0.66963877086385626</v>
      </c>
      <c r="AE636" s="20">
        <f t="shared" si="46"/>
        <v>5.8497432598806503E-4</v>
      </c>
      <c r="AF636" s="20">
        <f t="shared" si="47"/>
        <v>1.1772978445817007E-6</v>
      </c>
      <c r="AG636" s="20">
        <f t="shared" si="48"/>
        <v>0.99938869701312405</v>
      </c>
      <c r="AH636" s="20">
        <f t="shared" si="49"/>
        <v>2.5151363043336333E-5</v>
      </c>
      <c r="AI636" s="20">
        <f t="shared" si="49"/>
        <v>0</v>
      </c>
      <c r="AJ636" s="21">
        <v>32794</v>
      </c>
      <c r="AK636" s="21">
        <v>66</v>
      </c>
      <c r="AL636" s="21">
        <v>56026310</v>
      </c>
      <c r="AM636" s="21">
        <v>0</v>
      </c>
      <c r="AN636" s="21">
        <v>1410</v>
      </c>
      <c r="AO636" s="21">
        <v>0</v>
      </c>
      <c r="AP636" s="22">
        <v>3</v>
      </c>
      <c r="AQ636" s="22">
        <v>17</v>
      </c>
      <c r="AR636" s="23">
        <v>701447</v>
      </c>
      <c r="AS636" s="23">
        <v>956.91395</v>
      </c>
      <c r="AT636" s="24">
        <v>9.9283747000000009</v>
      </c>
      <c r="AU636" s="25">
        <v>95.006001999999995</v>
      </c>
      <c r="AV636" s="26">
        <v>3</v>
      </c>
      <c r="AW636" s="26">
        <v>16</v>
      </c>
      <c r="AX636" s="26">
        <v>106451</v>
      </c>
      <c r="AY636" s="26">
        <v>4903.3842999999997</v>
      </c>
      <c r="AZ636" s="27">
        <v>7.7997034000000003</v>
      </c>
      <c r="BA636" s="28">
        <v>382.44943999999998</v>
      </c>
      <c r="BB636" s="29">
        <v>3</v>
      </c>
      <c r="BC636" s="29">
        <v>13</v>
      </c>
      <c r="BD636" s="29">
        <v>27531</v>
      </c>
      <c r="BE636" s="29">
        <v>26456.475999999999</v>
      </c>
      <c r="BF636" s="29">
        <v>6.5954829000000004</v>
      </c>
      <c r="BG636" s="29">
        <v>1744.9323999999999</v>
      </c>
    </row>
    <row r="637" spans="1:59" s="30" customFormat="1" x14ac:dyDescent="0.35">
      <c r="A637" s="12">
        <v>2020</v>
      </c>
      <c r="B637" s="12" t="s">
        <v>781</v>
      </c>
      <c r="C637" s="13" t="s">
        <v>782</v>
      </c>
      <c r="D637" s="14" t="s">
        <v>783</v>
      </c>
      <c r="E637" s="15">
        <v>49954.247295774381</v>
      </c>
      <c r="F637" s="15">
        <v>67420.600000000006</v>
      </c>
      <c r="G637" s="12" t="s">
        <v>62</v>
      </c>
      <c r="H637" s="16">
        <v>1349647</v>
      </c>
      <c r="I637" s="17">
        <f t="shared" si="45"/>
        <v>0</v>
      </c>
      <c r="J637" s="17">
        <v>1</v>
      </c>
      <c r="K637" s="17">
        <v>36.130000000000003</v>
      </c>
      <c r="L637" s="17">
        <v>1.891</v>
      </c>
      <c r="M637" s="17">
        <v>2.0299999999999998</v>
      </c>
      <c r="N637" s="17">
        <v>33.270000000000003</v>
      </c>
      <c r="O637" s="17">
        <v>1</v>
      </c>
      <c r="P637" s="18">
        <v>7184</v>
      </c>
      <c r="Q637" s="18">
        <v>312</v>
      </c>
      <c r="R637" s="17">
        <v>1824346</v>
      </c>
      <c r="S637" s="17">
        <v>5989</v>
      </c>
      <c r="T637" s="17">
        <v>5118</v>
      </c>
      <c r="U637" s="18" t="s">
        <v>62</v>
      </c>
      <c r="V637" s="18">
        <v>3.11</v>
      </c>
      <c r="W637" s="18">
        <v>9.58</v>
      </c>
      <c r="X637" s="18">
        <v>3.22</v>
      </c>
      <c r="Y637" s="18"/>
      <c r="Z637" s="18"/>
      <c r="AA637" s="19">
        <v>3.11</v>
      </c>
      <c r="AB637" s="19">
        <v>9.58</v>
      </c>
      <c r="AC637" s="19">
        <v>3.22</v>
      </c>
      <c r="AD637" s="19">
        <v>0.5848556097000881</v>
      </c>
      <c r="AE637" s="20">
        <f t="shared" si="46"/>
        <v>1.114308917226009E-3</v>
      </c>
      <c r="AF637" s="20">
        <f t="shared" si="47"/>
        <v>4.9075153488096308E-3</v>
      </c>
      <c r="AG637" s="20">
        <f t="shared" si="48"/>
        <v>0.99397817573396441</v>
      </c>
      <c r="AH637" s="20">
        <f t="shared" si="49"/>
        <v>0</v>
      </c>
      <c r="AI637" s="20">
        <f t="shared" si="49"/>
        <v>0</v>
      </c>
      <c r="AJ637" s="21">
        <v>27588</v>
      </c>
      <c r="AK637" s="21">
        <v>121500</v>
      </c>
      <c r="AL637" s="21">
        <v>24608858</v>
      </c>
      <c r="AM637" s="21">
        <v>0</v>
      </c>
      <c r="AN637" s="21">
        <v>0</v>
      </c>
      <c r="AO637" s="21">
        <v>0</v>
      </c>
      <c r="AP637" s="22">
        <v>1</v>
      </c>
      <c r="AQ637" s="22">
        <v>1</v>
      </c>
      <c r="AR637" s="23">
        <v>717559</v>
      </c>
      <c r="AS637" s="23">
        <v>569.67011000000002</v>
      </c>
      <c r="AT637" s="24">
        <v>16.811841000000001</v>
      </c>
      <c r="AU637" s="25">
        <v>95.772031999999996</v>
      </c>
      <c r="AV637" s="26">
        <v>2</v>
      </c>
      <c r="AW637" s="26">
        <v>5</v>
      </c>
      <c r="AX637" s="26">
        <v>97575</v>
      </c>
      <c r="AY637" s="26">
        <v>3258.7352000000001</v>
      </c>
      <c r="AZ637" s="27">
        <v>12.564394999999999</v>
      </c>
      <c r="BA637" s="28">
        <v>409.44035000000002</v>
      </c>
      <c r="BB637" s="29">
        <v>2</v>
      </c>
      <c r="BC637" s="29">
        <v>5</v>
      </c>
      <c r="BD637" s="29">
        <v>2681</v>
      </c>
      <c r="BE637" s="29">
        <v>81618.301999999996</v>
      </c>
      <c r="BF637" s="29">
        <v>8.8646458999999993</v>
      </c>
      <c r="BG637" s="29">
        <v>7235.1733999999997</v>
      </c>
    </row>
    <row r="638" spans="1:59" s="30" customFormat="1" x14ac:dyDescent="0.35">
      <c r="A638" s="12">
        <v>2014</v>
      </c>
      <c r="B638" s="12" t="s">
        <v>717</v>
      </c>
      <c r="C638" s="13" t="s">
        <v>718</v>
      </c>
      <c r="D638" s="14" t="s">
        <v>784</v>
      </c>
      <c r="E638" s="15">
        <v>40915.902485406623</v>
      </c>
      <c r="F638" s="15">
        <v>66784.899999999994</v>
      </c>
      <c r="G638" s="12">
        <v>4.8</v>
      </c>
      <c r="H638" s="16">
        <v>1632248</v>
      </c>
      <c r="I638" s="17">
        <f t="shared" si="45"/>
        <v>0</v>
      </c>
      <c r="J638" s="17">
        <v>1</v>
      </c>
      <c r="K638" s="17">
        <v>45.67</v>
      </c>
      <c r="L638" s="17">
        <v>3.117</v>
      </c>
      <c r="M638" s="17">
        <v>4.37</v>
      </c>
      <c r="N638" s="17">
        <v>46.16</v>
      </c>
      <c r="O638" s="17">
        <v>0</v>
      </c>
      <c r="P638" s="18">
        <v>6491</v>
      </c>
      <c r="Q638" s="18">
        <v>540</v>
      </c>
      <c r="R638" s="17">
        <v>1491553</v>
      </c>
      <c r="S638" s="17">
        <v>5245</v>
      </c>
      <c r="T638" s="17">
        <v>18353</v>
      </c>
      <c r="U638" s="18" t="s">
        <v>62</v>
      </c>
      <c r="V638" s="18"/>
      <c r="W638" s="18" t="s">
        <v>62</v>
      </c>
      <c r="X638" s="18" t="s">
        <v>62</v>
      </c>
      <c r="Y638" s="18"/>
      <c r="Z638" s="18"/>
      <c r="AA638" s="19">
        <v>2.322195177698041</v>
      </c>
      <c r="AB638" s="19">
        <v>20.48845299552563</v>
      </c>
      <c r="AC638" s="19">
        <v>4.9924248044436963</v>
      </c>
      <c r="AD638" s="19">
        <v>0.68548682032632846</v>
      </c>
      <c r="AE638" s="20">
        <f t="shared" si="46"/>
        <v>1.0086940733959604E-3</v>
      </c>
      <c r="AF638" s="20">
        <f t="shared" si="47"/>
        <v>5.7420914994077441E-6</v>
      </c>
      <c r="AG638" s="20">
        <f t="shared" si="48"/>
        <v>0.99894460358240889</v>
      </c>
      <c r="AH638" s="20">
        <f t="shared" si="49"/>
        <v>4.0960252695775242E-5</v>
      </c>
      <c r="AI638" s="20">
        <f t="shared" si="49"/>
        <v>0</v>
      </c>
      <c r="AJ638" s="21">
        <v>36890</v>
      </c>
      <c r="AK638" s="21">
        <v>210</v>
      </c>
      <c r="AL638" s="21">
        <v>36533442</v>
      </c>
      <c r="AM638" s="21">
        <v>0</v>
      </c>
      <c r="AN638" s="21">
        <v>1498</v>
      </c>
      <c r="AO638" s="21">
        <v>0</v>
      </c>
      <c r="AP638" s="22">
        <v>3</v>
      </c>
      <c r="AQ638" s="22">
        <v>17</v>
      </c>
      <c r="AR638" s="23">
        <v>690277</v>
      </c>
      <c r="AS638" s="23">
        <v>982.08316000000002</v>
      </c>
      <c r="AT638" s="24">
        <v>9.7247357999999995</v>
      </c>
      <c r="AU638" s="25">
        <v>95.504992999999999</v>
      </c>
      <c r="AV638" s="26">
        <v>3</v>
      </c>
      <c r="AW638" s="26">
        <v>16</v>
      </c>
      <c r="AX638" s="26">
        <v>104463</v>
      </c>
      <c r="AY638" s="26">
        <v>4888.4222</v>
      </c>
      <c r="AZ638" s="27">
        <v>7.7755910999999998</v>
      </c>
      <c r="BA638" s="28">
        <v>380.10372000000001</v>
      </c>
      <c r="BB638" s="29">
        <v>3</v>
      </c>
      <c r="BC638" s="29">
        <v>14</v>
      </c>
      <c r="BD638" s="29">
        <v>27127</v>
      </c>
      <c r="BE638" s="29">
        <v>27556.985000000001</v>
      </c>
      <c r="BF638" s="29">
        <v>6.3975347999999999</v>
      </c>
      <c r="BG638" s="29">
        <v>1762.9676999999999</v>
      </c>
    </row>
    <row r="639" spans="1:59" s="30" customFormat="1" x14ac:dyDescent="0.35">
      <c r="A639" s="12">
        <v>2019</v>
      </c>
      <c r="B639" s="12" t="s">
        <v>781</v>
      </c>
      <c r="C639" s="13" t="s">
        <v>782</v>
      </c>
      <c r="D639" s="14" t="s">
        <v>785</v>
      </c>
      <c r="E639" s="15">
        <v>49303.52140410323</v>
      </c>
      <c r="F639" s="15">
        <v>66351.199999999997</v>
      </c>
      <c r="G639" s="12" t="s">
        <v>62</v>
      </c>
      <c r="H639" s="16">
        <v>1345770</v>
      </c>
      <c r="I639" s="17">
        <f t="shared" si="45"/>
        <v>0</v>
      </c>
      <c r="J639" s="17">
        <v>1</v>
      </c>
      <c r="K639" s="17">
        <v>38.520000000000003</v>
      </c>
      <c r="L639" s="17">
        <v>2.4489999999999998</v>
      </c>
      <c r="M639" s="17">
        <v>2.56</v>
      </c>
      <c r="N639" s="17">
        <v>35.590000000000003</v>
      </c>
      <c r="O639" s="17">
        <v>1</v>
      </c>
      <c r="P639" s="18">
        <v>8097</v>
      </c>
      <c r="Q639" s="18">
        <v>255</v>
      </c>
      <c r="R639" s="17">
        <v>1823124</v>
      </c>
      <c r="S639" s="17">
        <v>7346</v>
      </c>
      <c r="T639" s="17">
        <v>5476</v>
      </c>
      <c r="U639" s="18">
        <v>4.95</v>
      </c>
      <c r="V639" s="18">
        <v>3.35</v>
      </c>
      <c r="W639" s="18" t="s">
        <v>62</v>
      </c>
      <c r="X639" s="18" t="s">
        <v>62</v>
      </c>
      <c r="Y639" s="18" t="s">
        <v>62</v>
      </c>
      <c r="Z639" s="18">
        <v>4.95</v>
      </c>
      <c r="AA639" s="19">
        <v>3.35</v>
      </c>
      <c r="AB639" s="19">
        <v>16.155101142605361</v>
      </c>
      <c r="AC639" s="19">
        <v>3.3292283805067271</v>
      </c>
      <c r="AD639" s="19">
        <v>0.60296766622862785</v>
      </c>
      <c r="AE639" s="20">
        <f t="shared" si="46"/>
        <v>1.4218769385764079E-3</v>
      </c>
      <c r="AF639" s="20">
        <f t="shared" si="47"/>
        <v>4.5226669794377851E-3</v>
      </c>
      <c r="AG639" s="20">
        <f t="shared" si="48"/>
        <v>0.99405545608198576</v>
      </c>
      <c r="AH639" s="20">
        <f t="shared" si="49"/>
        <v>0</v>
      </c>
      <c r="AI639" s="20">
        <f t="shared" si="49"/>
        <v>0</v>
      </c>
      <c r="AJ639" s="21">
        <v>33556</v>
      </c>
      <c r="AK639" s="21">
        <v>106734</v>
      </c>
      <c r="AL639" s="21">
        <v>23459502</v>
      </c>
      <c r="AM639" s="21">
        <v>0</v>
      </c>
      <c r="AN639" s="21">
        <v>0</v>
      </c>
      <c r="AO639" s="21">
        <v>0</v>
      </c>
      <c r="AP639" s="22">
        <v>2</v>
      </c>
      <c r="AQ639" s="22">
        <v>9</v>
      </c>
      <c r="AR639" s="23">
        <v>710869</v>
      </c>
      <c r="AS639" s="23">
        <v>562</v>
      </c>
      <c r="AT639" s="24">
        <v>17.89</v>
      </c>
      <c r="AU639" s="25">
        <v>100.53</v>
      </c>
      <c r="AV639" s="26">
        <v>2</v>
      </c>
      <c r="AW639" s="26">
        <v>8</v>
      </c>
      <c r="AX639" s="26">
        <v>99738</v>
      </c>
      <c r="AY639" s="26">
        <v>3466</v>
      </c>
      <c r="AZ639" s="27">
        <v>12.83</v>
      </c>
      <c r="BA639" s="28">
        <v>444.6</v>
      </c>
      <c r="BB639" s="29">
        <v>2</v>
      </c>
      <c r="BC639" s="29">
        <v>7</v>
      </c>
      <c r="BD639" s="29">
        <v>2893</v>
      </c>
      <c r="BE639" s="29">
        <v>80364.27</v>
      </c>
      <c r="BF639" s="29">
        <v>9.2217821999999998</v>
      </c>
      <c r="BG639" s="29">
        <v>7411.018</v>
      </c>
    </row>
    <row r="640" spans="1:59" s="30" customFormat="1" x14ac:dyDescent="0.35">
      <c r="A640" s="17">
        <v>2008</v>
      </c>
      <c r="B640" s="32" t="s">
        <v>739</v>
      </c>
      <c r="C640" s="13" t="s">
        <v>740</v>
      </c>
      <c r="D640" s="14" t="s">
        <v>786</v>
      </c>
      <c r="E640" s="15">
        <v>74412.529387672897</v>
      </c>
      <c r="F640" s="15">
        <v>65771.3</v>
      </c>
      <c r="G640" s="17">
        <v>4.9000000000000004</v>
      </c>
      <c r="H640" s="16">
        <v>883874</v>
      </c>
      <c r="I640" s="17">
        <f t="shared" si="45"/>
        <v>0</v>
      </c>
      <c r="J640" s="17">
        <v>0</v>
      </c>
      <c r="K640" s="17">
        <v>40.69</v>
      </c>
      <c r="L640" s="17">
        <v>2.9830000000000001</v>
      </c>
      <c r="M640" s="17">
        <v>8.86</v>
      </c>
      <c r="N640" s="17">
        <v>45.88</v>
      </c>
      <c r="O640" s="17">
        <v>1</v>
      </c>
      <c r="P640" s="18">
        <v>4407</v>
      </c>
      <c r="Q640" s="18">
        <v>1123</v>
      </c>
      <c r="R640" s="17">
        <v>6596953</v>
      </c>
      <c r="S640" s="17">
        <v>31980</v>
      </c>
      <c r="T640" s="17">
        <v>11449</v>
      </c>
      <c r="U640" s="18" t="s">
        <v>62</v>
      </c>
      <c r="V640" s="18">
        <v>3.56</v>
      </c>
      <c r="W640" s="18">
        <v>20.260000000000002</v>
      </c>
      <c r="X640" s="18">
        <v>10.58</v>
      </c>
      <c r="Y640" s="18"/>
      <c r="Z640" s="18"/>
      <c r="AA640" s="19">
        <v>3.56</v>
      </c>
      <c r="AB640" s="19">
        <v>20.260000000000002</v>
      </c>
      <c r="AC640" s="19">
        <v>10.58</v>
      </c>
      <c r="AD640" s="19">
        <v>0.68330088246943577</v>
      </c>
      <c r="AE640" s="20">
        <f t="shared" si="46"/>
        <v>0.16924896180910157</v>
      </c>
      <c r="AF640" s="20">
        <f t="shared" si="47"/>
        <v>2.6643641302498692E-2</v>
      </c>
      <c r="AG640" s="20">
        <f t="shared" si="48"/>
        <v>0.80379346652930317</v>
      </c>
      <c r="AH640" s="20">
        <f t="shared" si="49"/>
        <v>0</v>
      </c>
      <c r="AI640" s="20">
        <f t="shared" si="49"/>
        <v>3.1393035909654099E-4</v>
      </c>
      <c r="AJ640" s="21">
        <v>4816406</v>
      </c>
      <c r="AK640" s="21">
        <v>758212</v>
      </c>
      <c r="AL640" s="21">
        <v>22873970</v>
      </c>
      <c r="AM640" s="21">
        <v>0</v>
      </c>
      <c r="AN640" s="21">
        <v>0</v>
      </c>
      <c r="AO640" s="21">
        <v>8933.68</v>
      </c>
      <c r="AP640" s="23">
        <v>1</v>
      </c>
      <c r="AQ640" s="23">
        <v>11</v>
      </c>
      <c r="AR640" s="23">
        <v>391810</v>
      </c>
      <c r="AS640" s="23">
        <v>942</v>
      </c>
      <c r="AT640" s="24">
        <v>13.933549433471072</v>
      </c>
      <c r="AU640" s="25">
        <v>131.22999999999999</v>
      </c>
      <c r="AV640" s="26">
        <v>1</v>
      </c>
      <c r="AW640" s="26">
        <v>11</v>
      </c>
      <c r="AX640" s="26">
        <v>48966</v>
      </c>
      <c r="AY640" s="26">
        <v>7384</v>
      </c>
      <c r="AZ640" s="27">
        <v>12.065209174374514</v>
      </c>
      <c r="BA640" s="28">
        <v>890.91</v>
      </c>
      <c r="BB640" s="29">
        <v>1</v>
      </c>
      <c r="BC640" s="29">
        <v>7</v>
      </c>
      <c r="BD640" s="29">
        <v>619</v>
      </c>
      <c r="BE640" s="29">
        <v>401416</v>
      </c>
      <c r="BF640" s="29">
        <v>10.454059920428504</v>
      </c>
      <c r="BG640" s="29">
        <v>41964.31</v>
      </c>
    </row>
    <row r="641" spans="1:59" s="30" customFormat="1" x14ac:dyDescent="0.35">
      <c r="A641" s="12">
        <v>2018</v>
      </c>
      <c r="B641" s="12" t="s">
        <v>781</v>
      </c>
      <c r="C641" s="13" t="s">
        <v>782</v>
      </c>
      <c r="D641" s="14" t="s">
        <v>787</v>
      </c>
      <c r="E641" s="15">
        <v>48358.471573131719</v>
      </c>
      <c r="F641" s="15">
        <v>64806.3</v>
      </c>
      <c r="G641" s="12">
        <v>3.4</v>
      </c>
      <c r="H641" s="16">
        <v>1340123</v>
      </c>
      <c r="I641" s="17">
        <f t="shared" si="45"/>
        <v>0</v>
      </c>
      <c r="J641" s="17">
        <v>1</v>
      </c>
      <c r="K641" s="17">
        <v>39.08</v>
      </c>
      <c r="L641" s="17">
        <v>2.6</v>
      </c>
      <c r="M641" s="17">
        <v>3.15</v>
      </c>
      <c r="N641" s="17">
        <v>38.81</v>
      </c>
      <c r="O641" s="17">
        <v>1</v>
      </c>
      <c r="P641" s="18">
        <v>7835</v>
      </c>
      <c r="Q641" s="18">
        <v>334</v>
      </c>
      <c r="R641" s="17">
        <v>2201608</v>
      </c>
      <c r="S641" s="17">
        <v>7305</v>
      </c>
      <c r="T641" s="17">
        <v>5967</v>
      </c>
      <c r="U641" s="18">
        <v>5.3</v>
      </c>
      <c r="V641" s="18">
        <v>3.87</v>
      </c>
      <c r="W641" s="18">
        <v>15.87</v>
      </c>
      <c r="X641" s="18">
        <v>4.67</v>
      </c>
      <c r="Y641" s="18"/>
      <c r="Z641" s="18">
        <v>5.3</v>
      </c>
      <c r="AA641" s="19">
        <v>3.87</v>
      </c>
      <c r="AB641" s="19">
        <v>15.87</v>
      </c>
      <c r="AC641" s="19">
        <v>4.67</v>
      </c>
      <c r="AD641" s="19">
        <v>0.62810595158289428</v>
      </c>
      <c r="AE641" s="20">
        <f t="shared" si="46"/>
        <v>1.0053629651185555E-3</v>
      </c>
      <c r="AF641" s="20">
        <f t="shared" si="47"/>
        <v>1.9600470894498213E-2</v>
      </c>
      <c r="AG641" s="20">
        <f t="shared" si="48"/>
        <v>0.97939416614038322</v>
      </c>
      <c r="AH641" s="20">
        <f t="shared" si="49"/>
        <v>0</v>
      </c>
      <c r="AI641" s="20">
        <f t="shared" si="49"/>
        <v>0</v>
      </c>
      <c r="AJ641" s="21">
        <v>32558</v>
      </c>
      <c r="AK641" s="21">
        <v>634748</v>
      </c>
      <c r="AL641" s="21">
        <v>31717018</v>
      </c>
      <c r="AM641" s="21">
        <v>0</v>
      </c>
      <c r="AN641" s="21">
        <v>0</v>
      </c>
      <c r="AO641" s="21">
        <v>0</v>
      </c>
      <c r="AP641" s="22">
        <v>2</v>
      </c>
      <c r="AQ641" s="22">
        <v>8</v>
      </c>
      <c r="AR641" s="23">
        <v>709848</v>
      </c>
      <c r="AS641" s="23">
        <v>572</v>
      </c>
      <c r="AT641" s="24">
        <v>16.84</v>
      </c>
      <c r="AU641" s="25">
        <v>96.33</v>
      </c>
      <c r="AV641" s="26">
        <v>2</v>
      </c>
      <c r="AW641" s="26">
        <v>7</v>
      </c>
      <c r="AX641" s="26">
        <v>96066</v>
      </c>
      <c r="AY641" s="26">
        <v>3857.8035</v>
      </c>
      <c r="AZ641" s="27">
        <v>12.511373000000001</v>
      </c>
      <c r="BA641" s="28">
        <v>482.66417999999999</v>
      </c>
      <c r="BB641" s="29">
        <v>2</v>
      </c>
      <c r="BC641" s="29">
        <v>6</v>
      </c>
      <c r="BD641" s="29">
        <v>3064</v>
      </c>
      <c r="BE641" s="29">
        <v>82560</v>
      </c>
      <c r="BF641" s="29">
        <v>9.32</v>
      </c>
      <c r="BG641" s="29">
        <v>7694.78</v>
      </c>
    </row>
    <row r="642" spans="1:59" s="30" customFormat="1" x14ac:dyDescent="0.35">
      <c r="A642" s="12">
        <v>2013</v>
      </c>
      <c r="B642" s="12" t="s">
        <v>717</v>
      </c>
      <c r="C642" s="13" t="s">
        <v>718</v>
      </c>
      <c r="D642" s="14" t="s">
        <v>788</v>
      </c>
      <c r="E642" s="15">
        <v>40178.455671122472</v>
      </c>
      <c r="F642" s="15">
        <v>64769.8</v>
      </c>
      <c r="G642" s="12">
        <v>6.1</v>
      </c>
      <c r="H642" s="16">
        <v>1612053</v>
      </c>
      <c r="I642" s="17">
        <f t="shared" ref="I642:I705" si="50">IF(AVERAGEIFS($J$1:$J$766,$B$1:$B$766,$B642)&gt;0,0,1)</f>
        <v>0</v>
      </c>
      <c r="J642" s="17">
        <v>1</v>
      </c>
      <c r="K642" s="17">
        <v>45.02</v>
      </c>
      <c r="L642" s="17">
        <v>3.4830000000000001</v>
      </c>
      <c r="M642" s="17">
        <v>3.73</v>
      </c>
      <c r="N642" s="17">
        <v>51.99</v>
      </c>
      <c r="O642" s="17">
        <v>0</v>
      </c>
      <c r="P642" s="18">
        <v>7187</v>
      </c>
      <c r="Q642" s="18">
        <v>657</v>
      </c>
      <c r="R642" s="17">
        <v>1941753</v>
      </c>
      <c r="S642" s="17">
        <v>5955</v>
      </c>
      <c r="T642" s="17">
        <v>6919</v>
      </c>
      <c r="U642" s="18">
        <v>4.1100000000000003</v>
      </c>
      <c r="V642" s="18" t="s">
        <v>62</v>
      </c>
      <c r="W642" s="18" t="s">
        <v>62</v>
      </c>
      <c r="X642" s="18">
        <v>4.3499999999999996</v>
      </c>
      <c r="Y642" s="18"/>
      <c r="Z642" s="18">
        <v>4.1100000000000003</v>
      </c>
      <c r="AA642" s="19">
        <v>2.3089180475565318</v>
      </c>
      <c r="AB642" s="19">
        <v>22.862714639490921</v>
      </c>
      <c r="AC642" s="19">
        <v>4.3499999999999996</v>
      </c>
      <c r="AD642" s="19">
        <v>0.73100116927520231</v>
      </c>
      <c r="AE642" s="20">
        <f t="shared" ref="AE642:AE705" si="51">AJ642/SUM($AJ642:$AO642)</f>
        <v>8.5988238705608647E-4</v>
      </c>
      <c r="AF642" s="20">
        <f t="shared" ref="AF642:AF705" si="52">AK642/SUM($AJ642:$AO642)</f>
        <v>4.3762982765613033E-6</v>
      </c>
      <c r="AG642" s="20">
        <f t="shared" ref="AG642:AG705" si="53">AL642/SUM($AJ642:$AO642)</f>
        <v>0.99912053990133276</v>
      </c>
      <c r="AH642" s="20">
        <f t="shared" ref="AH642:AI705" si="54">AN642/SUM($AJ642:$AO642)</f>
        <v>1.5201413334602208E-5</v>
      </c>
      <c r="AI642" s="20">
        <f t="shared" si="54"/>
        <v>0</v>
      </c>
      <c r="AJ642" s="21">
        <v>42834</v>
      </c>
      <c r="AK642" s="21">
        <v>218</v>
      </c>
      <c r="AL642" s="21">
        <v>49769980</v>
      </c>
      <c r="AM642" s="21">
        <v>0</v>
      </c>
      <c r="AN642" s="21">
        <v>757.24</v>
      </c>
      <c r="AO642" s="21">
        <v>0</v>
      </c>
      <c r="AP642" s="22">
        <v>3</v>
      </c>
      <c r="AQ642" s="22">
        <v>18</v>
      </c>
      <c r="AR642" s="23">
        <v>680930</v>
      </c>
      <c r="AS642" s="23">
        <v>1054.8395</v>
      </c>
      <c r="AT642" s="24">
        <v>9.3240523</v>
      </c>
      <c r="AU642" s="25">
        <v>98.353783000000007</v>
      </c>
      <c r="AV642" s="26">
        <v>3</v>
      </c>
      <c r="AW642" s="26">
        <v>17</v>
      </c>
      <c r="AX642" s="26">
        <v>103400</v>
      </c>
      <c r="AY642" s="26">
        <v>5037.3122000000003</v>
      </c>
      <c r="AZ642" s="27">
        <v>7.3662036000000004</v>
      </c>
      <c r="BA642" s="28">
        <v>371.05867000000001</v>
      </c>
      <c r="BB642" s="29">
        <v>3</v>
      </c>
      <c r="BC642" s="29">
        <v>14</v>
      </c>
      <c r="BD642" s="29">
        <v>26846</v>
      </c>
      <c r="BE642" s="29">
        <v>28936.573</v>
      </c>
      <c r="BF642" s="29">
        <v>6.0985906999999999</v>
      </c>
      <c r="BG642" s="29">
        <v>1764.7231999999999</v>
      </c>
    </row>
    <row r="643" spans="1:59" s="30" customFormat="1" x14ac:dyDescent="0.35">
      <c r="A643" s="17">
        <v>2008</v>
      </c>
      <c r="B643" s="32" t="s">
        <v>717</v>
      </c>
      <c r="C643" s="13" t="s">
        <v>718</v>
      </c>
      <c r="D643" s="14" t="s">
        <v>789</v>
      </c>
      <c r="E643" s="15">
        <v>41632.905782366128</v>
      </c>
      <c r="F643" s="15">
        <v>63878.2</v>
      </c>
      <c r="G643" s="17">
        <v>5.0999999999999996</v>
      </c>
      <c r="H643" s="16">
        <v>1534320</v>
      </c>
      <c r="I643" s="17">
        <f t="shared" si="50"/>
        <v>0</v>
      </c>
      <c r="J643" s="17">
        <v>1</v>
      </c>
      <c r="K643" s="17">
        <v>40.69</v>
      </c>
      <c r="L643" s="17">
        <v>2.9830000000000001</v>
      </c>
      <c r="M643" s="17">
        <v>8.86</v>
      </c>
      <c r="N643" s="17">
        <v>45.88</v>
      </c>
      <c r="O643" s="17">
        <v>0</v>
      </c>
      <c r="P643" s="18">
        <v>7339</v>
      </c>
      <c r="Q643" s="18">
        <v>453</v>
      </c>
      <c r="R643" s="17">
        <v>1016667</v>
      </c>
      <c r="S643" s="17">
        <v>6296</v>
      </c>
      <c r="T643" s="17">
        <v>3197</v>
      </c>
      <c r="U643" s="18">
        <v>7.81</v>
      </c>
      <c r="V643" s="18"/>
      <c r="W643" s="18">
        <v>23.55</v>
      </c>
      <c r="X643" s="18" t="s">
        <v>62</v>
      </c>
      <c r="Y643" s="18" t="s">
        <v>62</v>
      </c>
      <c r="Z643" s="18">
        <v>7.81</v>
      </c>
      <c r="AA643" s="19">
        <v>2.2204719344600159</v>
      </c>
      <c r="AB643" s="19">
        <v>23.55</v>
      </c>
      <c r="AC643" s="19">
        <v>9.1182546074696553</v>
      </c>
      <c r="AD643" s="19">
        <v>0.68330088246943577</v>
      </c>
      <c r="AE643" s="20">
        <f t="shared" si="51"/>
        <v>1.7220961266395721E-3</v>
      </c>
      <c r="AF643" s="20">
        <f t="shared" si="52"/>
        <v>2.0101369234326233E-5</v>
      </c>
      <c r="AG643" s="20">
        <f t="shared" si="53"/>
        <v>0.9982578025041261</v>
      </c>
      <c r="AH643" s="20">
        <f t="shared" si="54"/>
        <v>0</v>
      </c>
      <c r="AI643" s="20">
        <f t="shared" si="54"/>
        <v>0</v>
      </c>
      <c r="AJ643" s="21">
        <v>43692</v>
      </c>
      <c r="AK643" s="21">
        <v>510</v>
      </c>
      <c r="AL643" s="21">
        <v>25327204</v>
      </c>
      <c r="AM643" s="21">
        <v>0</v>
      </c>
      <c r="AN643" s="21">
        <v>0</v>
      </c>
      <c r="AO643" s="21">
        <v>0</v>
      </c>
      <c r="AP643" s="23">
        <v>3</v>
      </c>
      <c r="AQ643" s="23">
        <v>30</v>
      </c>
      <c r="AR643" s="23">
        <v>654545</v>
      </c>
      <c r="AS643" s="23">
        <v>1087</v>
      </c>
      <c r="AT643" s="24">
        <v>6.9915382699455941</v>
      </c>
      <c r="AU643" s="25">
        <v>76.010000000000005</v>
      </c>
      <c r="AV643" s="26">
        <v>3</v>
      </c>
      <c r="AW643" s="26">
        <v>27</v>
      </c>
      <c r="AX643" s="26">
        <v>99003</v>
      </c>
      <c r="AY643" s="26">
        <v>5091</v>
      </c>
      <c r="AZ643" s="27">
        <v>5.7230367661561496</v>
      </c>
      <c r="BA643" s="28">
        <v>291.37</v>
      </c>
      <c r="BB643" s="29">
        <v>3</v>
      </c>
      <c r="BC643" s="29">
        <v>25</v>
      </c>
      <c r="BD643" s="29">
        <v>26210</v>
      </c>
      <c r="BE643" s="29">
        <v>29611</v>
      </c>
      <c r="BF643" s="29">
        <v>4.4845685163201177</v>
      </c>
      <c r="BG643" s="29">
        <v>1327.91</v>
      </c>
    </row>
    <row r="644" spans="1:59" s="30" customFormat="1" x14ac:dyDescent="0.35">
      <c r="A644" s="12">
        <v>2017</v>
      </c>
      <c r="B644" s="12" t="s">
        <v>781</v>
      </c>
      <c r="C644" s="13" t="s">
        <v>782</v>
      </c>
      <c r="D644" s="14" t="s">
        <v>790</v>
      </c>
      <c r="E644" s="15">
        <v>47165.210673011199</v>
      </c>
      <c r="F644" s="15">
        <v>63000.6</v>
      </c>
      <c r="G644" s="12">
        <v>3.4</v>
      </c>
      <c r="H644" s="16">
        <v>1335743</v>
      </c>
      <c r="I644" s="17">
        <f t="shared" si="50"/>
        <v>0</v>
      </c>
      <c r="J644" s="17">
        <v>1</v>
      </c>
      <c r="K644" s="17">
        <v>39.08</v>
      </c>
      <c r="L644" s="17">
        <v>2.23</v>
      </c>
      <c r="M644" s="17">
        <v>2.99</v>
      </c>
      <c r="N644" s="17">
        <v>38.799999999999997</v>
      </c>
      <c r="O644" s="17">
        <v>1</v>
      </c>
      <c r="P644" s="18">
        <v>7499</v>
      </c>
      <c r="Q644" s="18">
        <v>215</v>
      </c>
      <c r="R644" s="17">
        <v>2097631</v>
      </c>
      <c r="S644" s="17">
        <v>5990</v>
      </c>
      <c r="T644" s="17">
        <v>6068</v>
      </c>
      <c r="U644" s="18">
        <v>4.66</v>
      </c>
      <c r="V644" s="18" t="s">
        <v>62</v>
      </c>
      <c r="W644" s="18">
        <v>14.05</v>
      </c>
      <c r="X644" s="18">
        <v>3.68</v>
      </c>
      <c r="Y644" s="18" t="s">
        <v>62</v>
      </c>
      <c r="Z644" s="18">
        <v>4.66</v>
      </c>
      <c r="AA644" s="19">
        <v>2.1875855044172008</v>
      </c>
      <c r="AB644" s="19">
        <v>14.05</v>
      </c>
      <c r="AC644" s="19">
        <v>3.68</v>
      </c>
      <c r="AD644" s="19">
        <v>0.62802788237371954</v>
      </c>
      <c r="AE644" s="20">
        <f t="shared" si="51"/>
        <v>9.9725839241123133E-4</v>
      </c>
      <c r="AF644" s="20">
        <f t="shared" si="52"/>
        <v>1.7482568578654756E-2</v>
      </c>
      <c r="AG644" s="20">
        <f t="shared" si="53"/>
        <v>0.98152017302893402</v>
      </c>
      <c r="AH644" s="20">
        <f t="shared" si="54"/>
        <v>0</v>
      </c>
      <c r="AI644" s="20">
        <f t="shared" si="54"/>
        <v>0</v>
      </c>
      <c r="AJ644" s="21">
        <v>30982</v>
      </c>
      <c r="AK644" s="21">
        <v>543134</v>
      </c>
      <c r="AL644" s="21">
        <v>30493058</v>
      </c>
      <c r="AM644" s="21">
        <v>0</v>
      </c>
      <c r="AN644" s="21">
        <v>0</v>
      </c>
      <c r="AO644" s="21">
        <v>0</v>
      </c>
      <c r="AP644" s="22">
        <v>2</v>
      </c>
      <c r="AQ644" s="22">
        <v>7</v>
      </c>
      <c r="AR644" s="23">
        <v>707792</v>
      </c>
      <c r="AS644" s="23">
        <v>546.12737000000004</v>
      </c>
      <c r="AT644" s="24">
        <v>15.967905999999999</v>
      </c>
      <c r="AU644" s="25">
        <v>87.205104000000006</v>
      </c>
      <c r="AV644" s="26">
        <v>2</v>
      </c>
      <c r="AW644" s="26">
        <v>7</v>
      </c>
      <c r="AX644" s="26">
        <v>99331</v>
      </c>
      <c r="AY644" s="26">
        <v>3285.9715000000001</v>
      </c>
      <c r="AZ644" s="27">
        <v>12.115303000000001</v>
      </c>
      <c r="BA644" s="28">
        <v>398.10541000000001</v>
      </c>
      <c r="BB644" s="29">
        <v>2</v>
      </c>
      <c r="BC644" s="29">
        <v>6</v>
      </c>
      <c r="BD644" s="29">
        <v>3100</v>
      </c>
      <c r="BE644" s="29">
        <v>71461.101999999999</v>
      </c>
      <c r="BF644" s="29">
        <v>9.2040485000000007</v>
      </c>
      <c r="BG644" s="29">
        <v>6577.3145000000004</v>
      </c>
    </row>
    <row r="645" spans="1:59" s="30" customFormat="1" x14ac:dyDescent="0.35">
      <c r="A645" s="12">
        <v>2010</v>
      </c>
      <c r="B645" s="12" t="s">
        <v>717</v>
      </c>
      <c r="C645" s="13" t="s">
        <v>718</v>
      </c>
      <c r="D645" s="14" t="s">
        <v>791</v>
      </c>
      <c r="E645" s="15">
        <v>39868.629040010339</v>
      </c>
      <c r="F645" s="15">
        <v>62626.400000000001</v>
      </c>
      <c r="G645" s="12">
        <v>9</v>
      </c>
      <c r="H645" s="16">
        <v>1570819</v>
      </c>
      <c r="I645" s="17">
        <f t="shared" si="50"/>
        <v>0</v>
      </c>
      <c r="J645" s="17">
        <v>1</v>
      </c>
      <c r="K645" s="17">
        <v>44.27</v>
      </c>
      <c r="L645" s="17">
        <v>2.7050000000000001</v>
      </c>
      <c r="M645" s="17">
        <v>4.37</v>
      </c>
      <c r="N645" s="17">
        <v>49.29</v>
      </c>
      <c r="O645" s="17">
        <v>0</v>
      </c>
      <c r="P645" s="18">
        <v>6933</v>
      </c>
      <c r="Q645" s="18">
        <v>340</v>
      </c>
      <c r="R645" s="17">
        <v>1213214</v>
      </c>
      <c r="S645" s="17">
        <v>6642</v>
      </c>
      <c r="T645" s="17">
        <v>4134</v>
      </c>
      <c r="U645" s="18">
        <v>5.8</v>
      </c>
      <c r="V645" s="18"/>
      <c r="W645" s="18">
        <v>17.7</v>
      </c>
      <c r="X645" s="18" t="s">
        <v>62</v>
      </c>
      <c r="Y645" s="18"/>
      <c r="Z645" s="18">
        <v>5.8</v>
      </c>
      <c r="AA645" s="19">
        <v>2.2935982820086371</v>
      </c>
      <c r="AB645" s="19">
        <v>17.7</v>
      </c>
      <c r="AC645" s="19">
        <v>4.9924248044436963</v>
      </c>
      <c r="AD645" s="19">
        <v>0.70992248279802228</v>
      </c>
      <c r="AE645" s="20">
        <f t="shared" si="51"/>
        <v>1.6693320946067191E-3</v>
      </c>
      <c r="AF645" s="20">
        <f t="shared" si="52"/>
        <v>1.1908755600659405E-5</v>
      </c>
      <c r="AG645" s="20">
        <f t="shared" si="53"/>
        <v>0.99831875914979262</v>
      </c>
      <c r="AH645" s="20">
        <f t="shared" si="54"/>
        <v>0</v>
      </c>
      <c r="AI645" s="20">
        <f t="shared" si="54"/>
        <v>0</v>
      </c>
      <c r="AJ645" s="21">
        <v>41212</v>
      </c>
      <c r="AK645" s="21">
        <v>294</v>
      </c>
      <c r="AL645" s="21">
        <v>24646212</v>
      </c>
      <c r="AM645" s="21">
        <v>0</v>
      </c>
      <c r="AN645" s="21">
        <v>0</v>
      </c>
      <c r="AO645" s="21">
        <v>0</v>
      </c>
      <c r="AP645" s="22">
        <v>3</v>
      </c>
      <c r="AQ645" s="22">
        <v>31</v>
      </c>
      <c r="AR645" s="23">
        <v>664717</v>
      </c>
      <c r="AS645" s="23">
        <v>1020</v>
      </c>
      <c r="AT645" s="24">
        <v>7.99</v>
      </c>
      <c r="AU645" s="31">
        <v>81.459999999999994</v>
      </c>
      <c r="AV645" s="26">
        <v>3</v>
      </c>
      <c r="AW645" s="26">
        <v>28</v>
      </c>
      <c r="AX645" s="26">
        <v>101268</v>
      </c>
      <c r="AY645" s="26">
        <v>4826</v>
      </c>
      <c r="AZ645" s="27">
        <v>6.64</v>
      </c>
      <c r="BA645" s="28">
        <v>320.43</v>
      </c>
      <c r="BB645" s="29">
        <v>3</v>
      </c>
      <c r="BC645" s="29">
        <v>23</v>
      </c>
      <c r="BD645" s="29">
        <v>26047</v>
      </c>
      <c r="BE645" s="29">
        <v>28142</v>
      </c>
      <c r="BF645" s="29">
        <v>5.15</v>
      </c>
      <c r="BG645" s="29">
        <v>1448.36</v>
      </c>
    </row>
    <row r="646" spans="1:59" s="30" customFormat="1" x14ac:dyDescent="0.35">
      <c r="A646" s="12">
        <v>2011</v>
      </c>
      <c r="B646" s="12" t="s">
        <v>717</v>
      </c>
      <c r="C646" s="13" t="s">
        <v>718</v>
      </c>
      <c r="D646" s="14" t="s">
        <v>792</v>
      </c>
      <c r="E646" s="15">
        <v>39579.062181241607</v>
      </c>
      <c r="F646" s="15">
        <v>62704</v>
      </c>
      <c r="G646" s="12">
        <v>8.3000000000000007</v>
      </c>
      <c r="H646" s="16">
        <v>1584272</v>
      </c>
      <c r="I646" s="17">
        <f t="shared" si="50"/>
        <v>0</v>
      </c>
      <c r="J646" s="17">
        <v>1</v>
      </c>
      <c r="K646" s="17">
        <v>45.02</v>
      </c>
      <c r="L646" s="17">
        <v>3.4670000000000001</v>
      </c>
      <c r="M646" s="17">
        <v>4</v>
      </c>
      <c r="N646" s="17">
        <v>55.64</v>
      </c>
      <c r="O646" s="17">
        <v>0</v>
      </c>
      <c r="P646" s="18">
        <v>7401</v>
      </c>
      <c r="Q646" s="18">
        <v>435</v>
      </c>
      <c r="R646" s="17">
        <v>824805</v>
      </c>
      <c r="S646" s="17">
        <v>4725</v>
      </c>
      <c r="T646" s="17">
        <v>2897</v>
      </c>
      <c r="U646" s="18">
        <v>6.05</v>
      </c>
      <c r="V646" s="18" t="s">
        <v>62</v>
      </c>
      <c r="W646" s="18">
        <v>23.65</v>
      </c>
      <c r="X646" s="18" t="s">
        <v>62</v>
      </c>
      <c r="Y646" s="18" t="s">
        <v>62</v>
      </c>
      <c r="Z646" s="18">
        <v>6.05</v>
      </c>
      <c r="AA646" s="19">
        <v>2.3089180475565318</v>
      </c>
      <c r="AB646" s="19">
        <v>23.65</v>
      </c>
      <c r="AC646" s="19">
        <v>4.6524343752411106</v>
      </c>
      <c r="AD646" s="19">
        <v>0.75949643062398253</v>
      </c>
      <c r="AE646" s="20">
        <f t="shared" si="51"/>
        <v>2.2965226636503678E-3</v>
      </c>
      <c r="AF646" s="20">
        <f t="shared" si="52"/>
        <v>6.6700518211929155E-6</v>
      </c>
      <c r="AG646" s="20">
        <f t="shared" si="53"/>
        <v>0.99762333309047602</v>
      </c>
      <c r="AH646" s="20">
        <f t="shared" si="54"/>
        <v>7.3474194052487032E-5</v>
      </c>
      <c r="AI646" s="20">
        <f t="shared" si="54"/>
        <v>0</v>
      </c>
      <c r="AJ646" s="21">
        <v>38562</v>
      </c>
      <c r="AK646" s="21">
        <v>112</v>
      </c>
      <c r="AL646" s="21">
        <v>16751566</v>
      </c>
      <c r="AM646" s="21">
        <v>0</v>
      </c>
      <c r="AN646" s="21">
        <v>1233.74</v>
      </c>
      <c r="AO646" s="21">
        <v>0</v>
      </c>
      <c r="AP646" s="22">
        <v>3</v>
      </c>
      <c r="AQ646" s="22">
        <v>31</v>
      </c>
      <c r="AR646" s="23">
        <v>667243</v>
      </c>
      <c r="AS646" s="23">
        <v>1048</v>
      </c>
      <c r="AT646" s="24">
        <v>7.87</v>
      </c>
      <c r="AU646" s="25">
        <v>82.5</v>
      </c>
      <c r="AV646" s="26">
        <v>3</v>
      </c>
      <c r="AW646" s="26">
        <v>28</v>
      </c>
      <c r="AX646" s="26">
        <v>101424</v>
      </c>
      <c r="AY646" s="26">
        <v>4905</v>
      </c>
      <c r="AZ646" s="27">
        <v>6.41</v>
      </c>
      <c r="BA646" s="28">
        <v>314.63</v>
      </c>
      <c r="BB646" s="29">
        <v>3</v>
      </c>
      <c r="BC646" s="29">
        <v>23</v>
      </c>
      <c r="BD646" s="29">
        <v>26258</v>
      </c>
      <c r="BE646" s="29">
        <v>28285</v>
      </c>
      <c r="BF646" s="29">
        <v>5.0999999999999996</v>
      </c>
      <c r="BG646" s="29">
        <v>1443.12</v>
      </c>
    </row>
    <row r="647" spans="1:59" s="30" customFormat="1" x14ac:dyDescent="0.35">
      <c r="A647" s="12">
        <v>2016</v>
      </c>
      <c r="B647" s="12" t="s">
        <v>781</v>
      </c>
      <c r="C647" s="13" t="s">
        <v>782</v>
      </c>
      <c r="D647" s="14" t="s">
        <v>793</v>
      </c>
      <c r="E647" s="15">
        <v>46562.234491289062</v>
      </c>
      <c r="F647" s="15">
        <v>62037.1</v>
      </c>
      <c r="G647" s="12">
        <v>3.8</v>
      </c>
      <c r="H647" s="16">
        <v>1332348</v>
      </c>
      <c r="I647" s="17">
        <f t="shared" si="50"/>
        <v>0</v>
      </c>
      <c r="J647" s="17">
        <v>1</v>
      </c>
      <c r="K647" s="17">
        <v>40.39</v>
      </c>
      <c r="L647" s="17">
        <v>1.702</v>
      </c>
      <c r="M647" s="17">
        <v>2.52</v>
      </c>
      <c r="N647" s="17">
        <v>42.43</v>
      </c>
      <c r="O647" s="17">
        <v>1</v>
      </c>
      <c r="P647" s="18">
        <v>7268</v>
      </c>
      <c r="Q647" s="18">
        <v>293</v>
      </c>
      <c r="R647" s="17">
        <v>2557331</v>
      </c>
      <c r="S647" s="17">
        <v>7000</v>
      </c>
      <c r="T647" s="17">
        <v>6069</v>
      </c>
      <c r="U647" s="18" t="s">
        <v>62</v>
      </c>
      <c r="V647" s="18">
        <v>4.07</v>
      </c>
      <c r="W647" s="18" t="s">
        <v>62</v>
      </c>
      <c r="X647" s="18">
        <v>3.22</v>
      </c>
      <c r="Y647" s="18" t="s">
        <v>62</v>
      </c>
      <c r="Z647" s="18"/>
      <c r="AA647" s="19">
        <v>4.07</v>
      </c>
      <c r="AB647" s="19">
        <v>11.309272049594229</v>
      </c>
      <c r="AC647" s="19">
        <v>3.22</v>
      </c>
      <c r="AD647" s="19">
        <v>0.65636700530415037</v>
      </c>
      <c r="AE647" s="20">
        <f t="shared" si="51"/>
        <v>6.7815021468473405E-4</v>
      </c>
      <c r="AF647" s="20">
        <f t="shared" si="52"/>
        <v>9.39289212071397E-3</v>
      </c>
      <c r="AG647" s="20">
        <f t="shared" si="53"/>
        <v>0.98992895766460132</v>
      </c>
      <c r="AH647" s="20">
        <f t="shared" si="54"/>
        <v>0</v>
      </c>
      <c r="AI647" s="20">
        <f t="shared" si="54"/>
        <v>0</v>
      </c>
      <c r="AJ647" s="21">
        <v>32738</v>
      </c>
      <c r="AK647" s="21">
        <v>453446</v>
      </c>
      <c r="AL647" s="21">
        <v>47789256</v>
      </c>
      <c r="AM647" s="21">
        <v>0</v>
      </c>
      <c r="AN647" s="21">
        <v>0</v>
      </c>
      <c r="AO647" s="21">
        <v>0</v>
      </c>
      <c r="AP647" s="22">
        <v>2</v>
      </c>
      <c r="AQ647" s="22">
        <v>8</v>
      </c>
      <c r="AR647" s="23">
        <v>699321</v>
      </c>
      <c r="AS647" s="23">
        <v>546.46162000000004</v>
      </c>
      <c r="AT647" s="24">
        <v>15.825846</v>
      </c>
      <c r="AU647" s="25">
        <v>86.482173000000003</v>
      </c>
      <c r="AV647" s="26">
        <v>2</v>
      </c>
      <c r="AW647" s="26">
        <v>7</v>
      </c>
      <c r="AX647" s="26">
        <v>97949</v>
      </c>
      <c r="AY647" s="26">
        <v>3391.6358</v>
      </c>
      <c r="AZ647" s="27">
        <v>12.084365999999999</v>
      </c>
      <c r="BA647" s="28">
        <v>409.85768000000002</v>
      </c>
      <c r="BB647" s="29">
        <v>2</v>
      </c>
      <c r="BC647" s="29">
        <v>6</v>
      </c>
      <c r="BD647" s="29">
        <v>3028</v>
      </c>
      <c r="BE647" s="29">
        <v>79167.712</v>
      </c>
      <c r="BF647" s="29">
        <v>8.9591600000000007</v>
      </c>
      <c r="BG647" s="29">
        <v>7092.7619999999997</v>
      </c>
    </row>
    <row r="648" spans="1:59" s="30" customFormat="1" x14ac:dyDescent="0.35">
      <c r="A648" s="12">
        <v>2012</v>
      </c>
      <c r="B648" s="12" t="s">
        <v>717</v>
      </c>
      <c r="C648" s="13" t="s">
        <v>718</v>
      </c>
      <c r="D648" s="14" t="s">
        <v>794</v>
      </c>
      <c r="E648" s="15">
        <v>38853.882737748369</v>
      </c>
      <c r="F648" s="15">
        <v>62007.3</v>
      </c>
      <c r="G648" s="12">
        <v>7.2</v>
      </c>
      <c r="H648" s="16">
        <v>1595910</v>
      </c>
      <c r="I648" s="17">
        <f t="shared" si="50"/>
        <v>0</v>
      </c>
      <c r="J648" s="17">
        <v>1</v>
      </c>
      <c r="K648" s="17">
        <v>45.77</v>
      </c>
      <c r="L648" s="17">
        <v>3.58</v>
      </c>
      <c r="M648" s="17">
        <v>2.75</v>
      </c>
      <c r="N648" s="17">
        <v>54.99</v>
      </c>
      <c r="O648" s="17">
        <v>0</v>
      </c>
      <c r="P648" s="18">
        <v>6494</v>
      </c>
      <c r="Q648" s="18">
        <v>579</v>
      </c>
      <c r="R648" s="17">
        <v>1171935</v>
      </c>
      <c r="S648" s="17">
        <v>5288</v>
      </c>
      <c r="T648" s="17">
        <v>4348</v>
      </c>
      <c r="U648" s="18">
        <v>3.95</v>
      </c>
      <c r="V648" s="18"/>
      <c r="W648" s="18">
        <v>24.39</v>
      </c>
      <c r="X648" s="18">
        <v>4.2</v>
      </c>
      <c r="Y648" s="18"/>
      <c r="Z648" s="18">
        <v>3.95</v>
      </c>
      <c r="AA648" s="19">
        <v>2.324237813104427</v>
      </c>
      <c r="AB648" s="19">
        <v>24.39</v>
      </c>
      <c r="AC648" s="19">
        <v>4.2</v>
      </c>
      <c r="AD648" s="19">
        <v>0.75442193202762442</v>
      </c>
      <c r="AE648" s="20">
        <f t="shared" si="51"/>
        <v>1.2915064658879341E-3</v>
      </c>
      <c r="AF648" s="20">
        <f t="shared" si="52"/>
        <v>3.06493793464195E-6</v>
      </c>
      <c r="AG648" s="20">
        <f t="shared" si="53"/>
        <v>0.99865354357542668</v>
      </c>
      <c r="AH648" s="20">
        <f t="shared" si="54"/>
        <v>5.1885020750724437E-5</v>
      </c>
      <c r="AI648" s="20">
        <f t="shared" si="54"/>
        <v>0</v>
      </c>
      <c r="AJ648" s="21">
        <v>35396</v>
      </c>
      <c r="AK648" s="21">
        <v>84</v>
      </c>
      <c r="AL648" s="21">
        <v>27369852</v>
      </c>
      <c r="AM648" s="21">
        <v>0</v>
      </c>
      <c r="AN648" s="21">
        <v>1422</v>
      </c>
      <c r="AO648" s="21">
        <v>0</v>
      </c>
      <c r="AP648" s="22">
        <v>3</v>
      </c>
      <c r="AQ648" s="22">
        <v>18</v>
      </c>
      <c r="AR648" s="23">
        <v>673368</v>
      </c>
      <c r="AS648" s="23">
        <v>1009.7684</v>
      </c>
      <c r="AT648" s="24">
        <v>8.6671265000000002</v>
      </c>
      <c r="AU648" s="25">
        <v>87.517906999999994</v>
      </c>
      <c r="AV648" s="26">
        <v>3</v>
      </c>
      <c r="AW648" s="26">
        <v>16</v>
      </c>
      <c r="AX648" s="26">
        <v>102319</v>
      </c>
      <c r="AY648" s="26">
        <v>4868.8562000000002</v>
      </c>
      <c r="AZ648" s="27">
        <v>6.8638357000000001</v>
      </c>
      <c r="BA648" s="28">
        <v>334.19029</v>
      </c>
      <c r="BB648" s="29">
        <v>3</v>
      </c>
      <c r="BC648" s="29">
        <v>14</v>
      </c>
      <c r="BD648" s="29">
        <v>26523</v>
      </c>
      <c r="BE648" s="29">
        <v>30082.042000000001</v>
      </c>
      <c r="BF648" s="29">
        <v>5.4783008999999998</v>
      </c>
      <c r="BG648" s="29">
        <v>1647.9848</v>
      </c>
    </row>
    <row r="649" spans="1:59" s="30" customFormat="1" x14ac:dyDescent="0.35">
      <c r="A649" s="17">
        <v>2007</v>
      </c>
      <c r="B649" s="32" t="s">
        <v>717</v>
      </c>
      <c r="C649" s="13" t="s">
        <v>718</v>
      </c>
      <c r="D649" s="14" t="s">
        <v>795</v>
      </c>
      <c r="E649" s="15">
        <v>41068.297560635307</v>
      </c>
      <c r="F649" s="15">
        <v>61812.1</v>
      </c>
      <c r="G649" s="17">
        <v>3.1</v>
      </c>
      <c r="H649" s="16">
        <v>1505105</v>
      </c>
      <c r="I649" s="17">
        <f t="shared" si="50"/>
        <v>0</v>
      </c>
      <c r="J649" s="17">
        <v>1</v>
      </c>
      <c r="K649" s="17" t="s">
        <v>62</v>
      </c>
      <c r="L649" s="17">
        <v>2.286</v>
      </c>
      <c r="M649" s="17">
        <v>6.97</v>
      </c>
      <c r="N649" s="17">
        <v>32.78</v>
      </c>
      <c r="O649" s="17">
        <v>0</v>
      </c>
      <c r="P649" s="18">
        <v>6706</v>
      </c>
      <c r="Q649" s="18">
        <v>646</v>
      </c>
      <c r="R649" s="17">
        <v>1284119</v>
      </c>
      <c r="S649" s="17">
        <v>6721</v>
      </c>
      <c r="T649" s="17">
        <v>3695</v>
      </c>
      <c r="U649" s="18">
        <v>5.98</v>
      </c>
      <c r="V649" s="18"/>
      <c r="W649" s="18">
        <v>17.72</v>
      </c>
      <c r="X649" s="18" t="s">
        <v>62</v>
      </c>
      <c r="Y649" s="18" t="s">
        <v>62</v>
      </c>
      <c r="Z649" s="18">
        <v>5.98</v>
      </c>
      <c r="AA649" s="19">
        <v>2.2465548173415608</v>
      </c>
      <c r="AB649" s="19">
        <v>17.72</v>
      </c>
      <c r="AC649" s="19">
        <v>7.3815467393807772</v>
      </c>
      <c r="AD649" s="19">
        <v>0.58103021845052572</v>
      </c>
      <c r="AE649" s="20">
        <f t="shared" si="51"/>
        <v>1.5752438537909976E-3</v>
      </c>
      <c r="AF649" s="20">
        <f t="shared" si="52"/>
        <v>1.9439455209267759E-5</v>
      </c>
      <c r="AG649" s="20">
        <f t="shared" si="53"/>
        <v>0.99840531669099974</v>
      </c>
      <c r="AH649" s="20">
        <f t="shared" si="54"/>
        <v>0</v>
      </c>
      <c r="AI649" s="20">
        <f t="shared" si="54"/>
        <v>0</v>
      </c>
      <c r="AJ649" s="21">
        <v>38896</v>
      </c>
      <c r="AK649" s="21">
        <v>480</v>
      </c>
      <c r="AL649" s="21">
        <v>24652674</v>
      </c>
      <c r="AM649" s="21">
        <v>0</v>
      </c>
      <c r="AN649" s="21">
        <v>0</v>
      </c>
      <c r="AO649" s="21">
        <v>0</v>
      </c>
      <c r="AP649" s="23">
        <v>3</v>
      </c>
      <c r="AQ649" s="23">
        <v>30</v>
      </c>
      <c r="AR649" s="23">
        <v>644645</v>
      </c>
      <c r="AS649" s="23">
        <v>1078</v>
      </c>
      <c r="AT649" s="24">
        <v>6.3593292253801899</v>
      </c>
      <c r="AU649" s="25">
        <v>68.56</v>
      </c>
      <c r="AV649" s="26">
        <v>3</v>
      </c>
      <c r="AW649" s="26">
        <v>27</v>
      </c>
      <c r="AX649" s="26">
        <v>96345</v>
      </c>
      <c r="AY649" s="26">
        <v>5202</v>
      </c>
      <c r="AZ649" s="27">
        <v>5.1404075641750797</v>
      </c>
      <c r="BA649" s="28">
        <v>267.42</v>
      </c>
      <c r="BB649" s="29">
        <v>3</v>
      </c>
      <c r="BC649" s="29">
        <v>24</v>
      </c>
      <c r="BD649" s="29">
        <v>25722</v>
      </c>
      <c r="BE649" s="29">
        <v>30458</v>
      </c>
      <c r="BF649" s="29">
        <v>3.8729880075832899</v>
      </c>
      <c r="BG649" s="29">
        <v>1179.6199999999999</v>
      </c>
    </row>
    <row r="650" spans="1:59" s="30" customFormat="1" x14ac:dyDescent="0.35">
      <c r="A650" s="17">
        <v>2009</v>
      </c>
      <c r="B650" s="32" t="s">
        <v>717</v>
      </c>
      <c r="C650" s="13" t="s">
        <v>718</v>
      </c>
      <c r="D650" s="14" t="s">
        <v>796</v>
      </c>
      <c r="E650" s="15">
        <v>39420.073737213235</v>
      </c>
      <c r="F650" s="15">
        <v>61276.1</v>
      </c>
      <c r="G650" s="17">
        <v>8.8000000000000007</v>
      </c>
      <c r="H650" s="16">
        <v>1554439</v>
      </c>
      <c r="I650" s="17">
        <f t="shared" si="50"/>
        <v>0</v>
      </c>
      <c r="J650" s="17">
        <v>1</v>
      </c>
      <c r="K650" s="17">
        <v>43.33</v>
      </c>
      <c r="L650" s="17">
        <v>2.141</v>
      </c>
      <c r="M650" s="17">
        <v>3.94</v>
      </c>
      <c r="N650" s="17">
        <v>45.86</v>
      </c>
      <c r="O650" s="17">
        <v>0</v>
      </c>
      <c r="P650" s="18">
        <v>7270</v>
      </c>
      <c r="Q650" s="18">
        <v>475</v>
      </c>
      <c r="R650" s="17">
        <v>1024183</v>
      </c>
      <c r="S650" s="17">
        <v>4622</v>
      </c>
      <c r="T650" s="17">
        <v>2013</v>
      </c>
      <c r="U650" s="18">
        <v>6</v>
      </c>
      <c r="V650" s="18"/>
      <c r="W650" s="18">
        <v>14.09</v>
      </c>
      <c r="X650" s="18" t="s">
        <v>62</v>
      </c>
      <c r="Y650" s="18" t="s">
        <v>62</v>
      </c>
      <c r="Z650" s="18">
        <v>6</v>
      </c>
      <c r="AA650" s="19">
        <v>2.2743975091886082</v>
      </c>
      <c r="AB650" s="19">
        <v>14.09</v>
      </c>
      <c r="AC650" s="19">
        <v>4.5973007921271787</v>
      </c>
      <c r="AD650" s="19">
        <v>0.68314474405108627</v>
      </c>
      <c r="AE650" s="20">
        <f t="shared" si="51"/>
        <v>1.524398385570995E-3</v>
      </c>
      <c r="AF650" s="20">
        <f t="shared" si="52"/>
        <v>6.5366661934226628E-6</v>
      </c>
      <c r="AG650" s="20">
        <f t="shared" si="53"/>
        <v>0.99846906494823562</v>
      </c>
      <c r="AH650" s="20">
        <f t="shared" si="54"/>
        <v>0</v>
      </c>
      <c r="AI650" s="20">
        <f t="shared" si="54"/>
        <v>0</v>
      </c>
      <c r="AJ650" s="21">
        <v>38246</v>
      </c>
      <c r="AK650" s="21">
        <v>164</v>
      </c>
      <c r="AL650" s="21">
        <v>25050832</v>
      </c>
      <c r="AM650" s="21">
        <v>0</v>
      </c>
      <c r="AN650" s="21">
        <v>0</v>
      </c>
      <c r="AO650" s="21">
        <v>0</v>
      </c>
      <c r="AP650" s="23">
        <v>3</v>
      </c>
      <c r="AQ650" s="23">
        <v>31</v>
      </c>
      <c r="AR650" s="23">
        <v>659776</v>
      </c>
      <c r="AS650" s="23">
        <v>1080</v>
      </c>
      <c r="AT650" s="24">
        <v>7.8</v>
      </c>
      <c r="AU650" s="31">
        <v>84.27</v>
      </c>
      <c r="AV650" s="26">
        <v>3</v>
      </c>
      <c r="AW650" s="26">
        <v>27</v>
      </c>
      <c r="AX650" s="26">
        <v>100210</v>
      </c>
      <c r="AY650" s="26">
        <v>4994</v>
      </c>
      <c r="AZ650" s="27">
        <v>6.49</v>
      </c>
      <c r="BA650" s="28">
        <v>323.89</v>
      </c>
      <c r="BB650" s="29">
        <v>3</v>
      </c>
      <c r="BC650" s="29">
        <v>25</v>
      </c>
      <c r="BD650" s="29">
        <v>26570</v>
      </c>
      <c r="BE650" s="29">
        <v>25702</v>
      </c>
      <c r="BF650" s="29">
        <v>5.17</v>
      </c>
      <c r="BG650" s="29">
        <v>1329.45</v>
      </c>
    </row>
    <row r="651" spans="1:59" s="30" customFormat="1" x14ac:dyDescent="0.35">
      <c r="A651" s="17">
        <v>2006</v>
      </c>
      <c r="B651" s="13" t="s">
        <v>717</v>
      </c>
      <c r="C651" s="13" t="s">
        <v>718</v>
      </c>
      <c r="D651" s="14" t="s">
        <v>797</v>
      </c>
      <c r="E651" s="15">
        <v>41356.221177133855</v>
      </c>
      <c r="F651" s="15">
        <v>60738.6</v>
      </c>
      <c r="G651" s="17">
        <v>3.5</v>
      </c>
      <c r="H651" s="16">
        <v>1468669</v>
      </c>
      <c r="I651" s="17">
        <f t="shared" si="50"/>
        <v>0</v>
      </c>
      <c r="J651" s="17">
        <v>0</v>
      </c>
      <c r="K651" s="17" t="s">
        <v>62</v>
      </c>
      <c r="L651" s="17">
        <v>2.137</v>
      </c>
      <c r="M651" s="17">
        <v>6.73</v>
      </c>
      <c r="N651" s="17">
        <v>18.61</v>
      </c>
      <c r="O651" s="17">
        <v>0</v>
      </c>
      <c r="P651" s="18">
        <v>6797</v>
      </c>
      <c r="Q651" s="18">
        <v>578</v>
      </c>
      <c r="R651" s="17">
        <v>881629</v>
      </c>
      <c r="S651" s="17">
        <v>4540</v>
      </c>
      <c r="T651" s="17">
        <v>1990</v>
      </c>
      <c r="U651" s="18">
        <v>5.68</v>
      </c>
      <c r="V651" s="18"/>
      <c r="W651" s="18">
        <v>15.99</v>
      </c>
      <c r="X651" s="18" t="s">
        <v>62</v>
      </c>
      <c r="Y651" s="18" t="s">
        <v>62</v>
      </c>
      <c r="Z651" s="18">
        <v>5.68</v>
      </c>
      <c r="AA651" s="19">
        <v>2.2465548173415608</v>
      </c>
      <c r="AB651" s="19">
        <v>15.99</v>
      </c>
      <c r="AC651" s="19">
        <v>7.1610124069250478</v>
      </c>
      <c r="AD651" s="19">
        <v>0.4704061490499184</v>
      </c>
      <c r="AE651" s="20">
        <f t="shared" si="51"/>
        <v>2.0499970724200791E-3</v>
      </c>
      <c r="AF651" s="20">
        <f t="shared" si="52"/>
        <v>3.1874503286262797E-5</v>
      </c>
      <c r="AG651" s="20">
        <f t="shared" si="53"/>
        <v>0.99791812842429373</v>
      </c>
      <c r="AH651" s="20">
        <f t="shared" si="54"/>
        <v>0</v>
      </c>
      <c r="AI651" s="20">
        <f t="shared" si="54"/>
        <v>0</v>
      </c>
      <c r="AJ651" s="21">
        <v>38204.18</v>
      </c>
      <c r="AK651" s="21">
        <v>594.02</v>
      </c>
      <c r="AL651" s="21">
        <v>18597413.779999997</v>
      </c>
      <c r="AM651" s="21">
        <v>0</v>
      </c>
      <c r="AN651" s="21">
        <v>0</v>
      </c>
      <c r="AO651" s="21">
        <v>0</v>
      </c>
      <c r="AP651" s="23">
        <v>3</v>
      </c>
      <c r="AQ651" s="23">
        <v>30</v>
      </c>
      <c r="AR651" s="23">
        <v>628199</v>
      </c>
      <c r="AS651" s="23">
        <v>1068.8591513198842</v>
      </c>
      <c r="AT651" s="24">
        <v>6.208396551028704</v>
      </c>
      <c r="AU651" s="25">
        <v>66.359014685898359</v>
      </c>
      <c r="AV651" s="26">
        <v>3</v>
      </c>
      <c r="AW651" s="26">
        <v>27</v>
      </c>
      <c r="AX651" s="26">
        <v>92585</v>
      </c>
      <c r="AY651" s="26">
        <v>5232.3288509657796</v>
      </c>
      <c r="AZ651" s="27">
        <v>5.1561251230384801</v>
      </c>
      <c r="BA651" s="28">
        <v>269.78542240463719</v>
      </c>
      <c r="BB651" s="29">
        <v>3</v>
      </c>
      <c r="BC651" s="29">
        <v>23</v>
      </c>
      <c r="BD651" s="29">
        <v>25677</v>
      </c>
      <c r="BE651" s="29">
        <v>28855.434824940603</v>
      </c>
      <c r="BF651" s="29">
        <v>3.6056700601908522</v>
      </c>
      <c r="BG651" s="29">
        <v>1040.4317742207679</v>
      </c>
    </row>
    <row r="652" spans="1:59" s="30" customFormat="1" x14ac:dyDescent="0.35">
      <c r="A652" s="12">
        <v>2015</v>
      </c>
      <c r="B652" s="12" t="s">
        <v>781</v>
      </c>
      <c r="C652" s="13" t="s">
        <v>782</v>
      </c>
      <c r="D652" s="14" t="s">
        <v>798</v>
      </c>
      <c r="E652" s="15">
        <v>45566.993555027548</v>
      </c>
      <c r="F652" s="15">
        <v>60563</v>
      </c>
      <c r="G652" s="12">
        <v>4.4000000000000004</v>
      </c>
      <c r="H652" s="16">
        <v>1329098</v>
      </c>
      <c r="I652" s="17">
        <f t="shared" si="50"/>
        <v>0</v>
      </c>
      <c r="J652" s="17">
        <v>1</v>
      </c>
      <c r="K652" s="17">
        <v>42.6</v>
      </c>
      <c r="L652" s="17">
        <v>1.8220000000000001</v>
      </c>
      <c r="M652" s="17">
        <v>2.62</v>
      </c>
      <c r="N652" s="17">
        <v>44.13</v>
      </c>
      <c r="O652" s="17">
        <v>1</v>
      </c>
      <c r="P652" s="18">
        <v>8023</v>
      </c>
      <c r="Q652" s="18">
        <v>253</v>
      </c>
      <c r="R652" s="17">
        <v>2955775</v>
      </c>
      <c r="S652" s="17">
        <v>10720</v>
      </c>
      <c r="T652" s="17">
        <v>8132</v>
      </c>
      <c r="U652" s="18">
        <v>5.39</v>
      </c>
      <c r="V652" s="18">
        <v>3.47</v>
      </c>
      <c r="W652" s="18">
        <v>16.73</v>
      </c>
      <c r="X652" s="18" t="s">
        <v>62</v>
      </c>
      <c r="Y652" s="18"/>
      <c r="Z652" s="18">
        <v>5.39</v>
      </c>
      <c r="AA652" s="19">
        <v>3.47</v>
      </c>
      <c r="AB652" s="19">
        <v>16.73</v>
      </c>
      <c r="AC652" s="19">
        <v>3.3843619636206599</v>
      </c>
      <c r="AD652" s="19">
        <v>0.66963877086385626</v>
      </c>
      <c r="AE652" s="20">
        <f t="shared" si="51"/>
        <v>1.0198605464472217E-3</v>
      </c>
      <c r="AF652" s="20">
        <f t="shared" si="52"/>
        <v>4.3705385816120886E-2</v>
      </c>
      <c r="AG652" s="20">
        <f t="shared" si="53"/>
        <v>0.95527475363743186</v>
      </c>
      <c r="AH652" s="20">
        <f t="shared" si="54"/>
        <v>0</v>
      </c>
      <c r="AI652" s="20">
        <f t="shared" si="54"/>
        <v>0</v>
      </c>
      <c r="AJ652" s="21">
        <v>43260</v>
      </c>
      <c r="AK652" s="21">
        <v>1853876</v>
      </c>
      <c r="AL652" s="21">
        <v>40520428</v>
      </c>
      <c r="AM652" s="21">
        <v>0</v>
      </c>
      <c r="AN652" s="21">
        <v>0</v>
      </c>
      <c r="AO652" s="21">
        <v>0</v>
      </c>
      <c r="AP652" s="22">
        <v>2</v>
      </c>
      <c r="AQ652" s="22">
        <v>7</v>
      </c>
      <c r="AR652" s="23">
        <v>699241</v>
      </c>
      <c r="AS652" s="23">
        <v>555.63829999999996</v>
      </c>
      <c r="AT652" s="24">
        <v>15.612937000000001</v>
      </c>
      <c r="AU652" s="25">
        <v>86.751456000000005</v>
      </c>
      <c r="AV652" s="26">
        <v>2</v>
      </c>
      <c r="AW652" s="26">
        <v>7</v>
      </c>
      <c r="AX652" s="26">
        <v>97057</v>
      </c>
      <c r="AY652" s="26">
        <v>3449.71</v>
      </c>
      <c r="AZ652" s="27">
        <v>12.473119000000001</v>
      </c>
      <c r="BA652" s="28">
        <v>430.28640999999999</v>
      </c>
      <c r="BB652" s="29">
        <v>2</v>
      </c>
      <c r="BC652" s="29">
        <v>6</v>
      </c>
      <c r="BD652" s="29">
        <v>2993</v>
      </c>
      <c r="BE652" s="29">
        <v>89320.775999999998</v>
      </c>
      <c r="BF652" s="29">
        <v>9.0509859000000006</v>
      </c>
      <c r="BG652" s="29">
        <v>8084.4107999999997</v>
      </c>
    </row>
    <row r="653" spans="1:59" s="30" customFormat="1" x14ac:dyDescent="0.35">
      <c r="A653" s="12">
        <v>2014</v>
      </c>
      <c r="B653" s="12" t="s">
        <v>799</v>
      </c>
      <c r="C653" s="13" t="s">
        <v>800</v>
      </c>
      <c r="D653" s="14" t="s">
        <v>801</v>
      </c>
      <c r="E653" s="15">
        <v>81481.070368846253</v>
      </c>
      <c r="F653" s="15">
        <v>60193</v>
      </c>
      <c r="G653" s="12">
        <v>2.7</v>
      </c>
      <c r="H653" s="16">
        <v>738736</v>
      </c>
      <c r="I653" s="17">
        <f t="shared" si="50"/>
        <v>1</v>
      </c>
      <c r="J653" s="17">
        <v>0</v>
      </c>
      <c r="K653" s="17">
        <v>45.67</v>
      </c>
      <c r="L653" s="17">
        <v>3.117</v>
      </c>
      <c r="M653" s="17">
        <v>4.37</v>
      </c>
      <c r="N653" s="17">
        <v>46.16</v>
      </c>
      <c r="O653" s="17">
        <v>0</v>
      </c>
      <c r="P653" s="18">
        <v>9812</v>
      </c>
      <c r="Q653" s="18">
        <v>361</v>
      </c>
      <c r="R653" s="17">
        <v>30419692</v>
      </c>
      <c r="S653" s="17">
        <v>47823</v>
      </c>
      <c r="T653" s="17">
        <v>44188</v>
      </c>
      <c r="U653" s="18" t="s">
        <v>62</v>
      </c>
      <c r="V653" s="18">
        <v>1.53</v>
      </c>
      <c r="W653" s="18">
        <v>21.2</v>
      </c>
      <c r="X653" s="18" t="s">
        <v>62</v>
      </c>
      <c r="Y653" s="18"/>
      <c r="Z653" s="18"/>
      <c r="AA653" s="19">
        <v>1.53</v>
      </c>
      <c r="AB653" s="19">
        <v>21.2</v>
      </c>
      <c r="AC653" s="19">
        <v>4.9924248044436963</v>
      </c>
      <c r="AD653" s="19">
        <v>0.68548682032632846</v>
      </c>
      <c r="AE653" s="20">
        <f t="shared" si="51"/>
        <v>0.91640122823160786</v>
      </c>
      <c r="AF653" s="20">
        <f t="shared" si="52"/>
        <v>2.2151794116081194E-3</v>
      </c>
      <c r="AG653" s="20">
        <f t="shared" si="53"/>
        <v>8.1375307018936263E-2</v>
      </c>
      <c r="AH653" s="20">
        <f t="shared" si="54"/>
        <v>0</v>
      </c>
      <c r="AI653" s="20">
        <f t="shared" si="54"/>
        <v>8.2853378477760303E-6</v>
      </c>
      <c r="AJ653" s="21">
        <v>44684490</v>
      </c>
      <c r="AK653" s="21">
        <v>108014</v>
      </c>
      <c r="AL653" s="21">
        <v>3967928</v>
      </c>
      <c r="AM653" s="21">
        <v>0</v>
      </c>
      <c r="AN653" s="21">
        <v>0</v>
      </c>
      <c r="AO653" s="21">
        <v>404</v>
      </c>
      <c r="AP653" s="22">
        <v>3</v>
      </c>
      <c r="AQ653" s="22">
        <v>23</v>
      </c>
      <c r="AR653" s="23">
        <v>360171</v>
      </c>
      <c r="AS653" s="23">
        <v>1239.5764999999999</v>
      </c>
      <c r="AT653" s="24">
        <v>9.1473601000000002</v>
      </c>
      <c r="AU653" s="25">
        <v>113.38852</v>
      </c>
      <c r="AV653" s="26">
        <v>3</v>
      </c>
      <c r="AW653" s="26">
        <v>22</v>
      </c>
      <c r="AX653" s="26">
        <v>67871</v>
      </c>
      <c r="AY653" s="26">
        <v>6634.5186999999996</v>
      </c>
      <c r="AZ653" s="27">
        <v>8.7854846999999996</v>
      </c>
      <c r="BA653" s="28">
        <v>582.87462000000005</v>
      </c>
      <c r="BB653" s="29">
        <v>3</v>
      </c>
      <c r="BC653" s="29">
        <v>22</v>
      </c>
      <c r="BD653" s="29">
        <v>8607</v>
      </c>
      <c r="BE653" s="29">
        <v>72409.289000000004</v>
      </c>
      <c r="BF653" s="29">
        <v>7.6198791000000003</v>
      </c>
      <c r="BG653" s="29">
        <v>5517.5002999999997</v>
      </c>
    </row>
    <row r="654" spans="1:59" s="30" customFormat="1" x14ac:dyDescent="0.35">
      <c r="A654" s="17">
        <v>2007</v>
      </c>
      <c r="B654" s="32" t="s">
        <v>781</v>
      </c>
      <c r="C654" s="13" t="s">
        <v>782</v>
      </c>
      <c r="D654" s="14" t="s">
        <v>802</v>
      </c>
      <c r="E654" s="15">
        <v>45237.973233662888</v>
      </c>
      <c r="F654" s="15">
        <v>60032.6</v>
      </c>
      <c r="G654" s="17">
        <v>4.7</v>
      </c>
      <c r="H654" s="16">
        <v>1327040</v>
      </c>
      <c r="I654" s="17">
        <f t="shared" si="50"/>
        <v>0</v>
      </c>
      <c r="J654" s="17">
        <v>0</v>
      </c>
      <c r="K654" s="17" t="s">
        <v>62</v>
      </c>
      <c r="L654" s="17">
        <v>2.286</v>
      </c>
      <c r="M654" s="17">
        <v>6.97</v>
      </c>
      <c r="N654" s="17">
        <v>32.78</v>
      </c>
      <c r="O654" s="17">
        <v>1</v>
      </c>
      <c r="P654" s="18">
        <v>8030</v>
      </c>
      <c r="Q654" s="18">
        <v>180</v>
      </c>
      <c r="R654" s="17">
        <v>5607730</v>
      </c>
      <c r="S654" s="17">
        <v>21242</v>
      </c>
      <c r="T654" s="17">
        <v>10185</v>
      </c>
      <c r="U654" s="18">
        <v>6.94</v>
      </c>
      <c r="V654" s="18" t="s">
        <v>62</v>
      </c>
      <c r="W654" s="18">
        <v>15.77</v>
      </c>
      <c r="X654" s="18">
        <v>7.67</v>
      </c>
      <c r="Y654" s="18"/>
      <c r="Z654" s="18">
        <v>6.94</v>
      </c>
      <c r="AA654" s="19">
        <v>2.2465548173415608</v>
      </c>
      <c r="AB654" s="19">
        <v>15.77</v>
      </c>
      <c r="AC654" s="19">
        <v>7.67</v>
      </c>
      <c r="AD654" s="19">
        <v>0.58103021845052572</v>
      </c>
      <c r="AE654" s="20">
        <f t="shared" si="51"/>
        <v>1.4664949585842277E-3</v>
      </c>
      <c r="AF654" s="20">
        <f t="shared" si="52"/>
        <v>2.2664179400393929E-2</v>
      </c>
      <c r="AG654" s="20">
        <f t="shared" si="53"/>
        <v>0.9758693256410218</v>
      </c>
      <c r="AH654" s="20">
        <f t="shared" si="54"/>
        <v>0</v>
      </c>
      <c r="AI654" s="20">
        <f t="shared" si="54"/>
        <v>0</v>
      </c>
      <c r="AJ654" s="21">
        <v>142608</v>
      </c>
      <c r="AK654" s="21">
        <v>2203958</v>
      </c>
      <c r="AL654" s="21">
        <v>94897546</v>
      </c>
      <c r="AM654" s="21">
        <v>0</v>
      </c>
      <c r="AN654" s="21">
        <v>0</v>
      </c>
      <c r="AO654" s="21">
        <v>0</v>
      </c>
      <c r="AP654" s="23">
        <v>1</v>
      </c>
      <c r="AQ654" s="23">
        <v>7</v>
      </c>
      <c r="AR654" s="23">
        <v>694235</v>
      </c>
      <c r="AS654" s="23">
        <v>530</v>
      </c>
      <c r="AT654" s="24">
        <v>16.523205301608801</v>
      </c>
      <c r="AU654" s="25">
        <v>87.53</v>
      </c>
      <c r="AV654" s="26">
        <v>1</v>
      </c>
      <c r="AW654" s="26">
        <v>7</v>
      </c>
      <c r="AX654" s="26">
        <v>87565</v>
      </c>
      <c r="AY654" s="26">
        <v>3993</v>
      </c>
      <c r="AZ654" s="27">
        <v>12.9428074471861</v>
      </c>
      <c r="BA654" s="28">
        <v>516.74</v>
      </c>
      <c r="BB654" s="29">
        <v>0</v>
      </c>
      <c r="BC654" s="29">
        <v>4</v>
      </c>
      <c r="BD654" s="29">
        <v>2820</v>
      </c>
      <c r="BE654" s="29">
        <v>96093</v>
      </c>
      <c r="BF654" s="29">
        <v>14.105010083639799</v>
      </c>
      <c r="BG654" s="29">
        <v>13553.99</v>
      </c>
    </row>
    <row r="655" spans="1:59" s="30" customFormat="1" x14ac:dyDescent="0.35">
      <c r="A655" s="17">
        <v>2006</v>
      </c>
      <c r="B655" s="13" t="s">
        <v>781</v>
      </c>
      <c r="C655" s="13" t="s">
        <v>782</v>
      </c>
      <c r="D655" s="14" t="s">
        <v>803</v>
      </c>
      <c r="E655" s="15">
        <v>45319.687916235715</v>
      </c>
      <c r="F655" s="15">
        <v>59986</v>
      </c>
      <c r="G655" s="17">
        <v>4.5999999999999996</v>
      </c>
      <c r="H655" s="16">
        <v>1323619</v>
      </c>
      <c r="I655" s="17">
        <f t="shared" si="50"/>
        <v>0</v>
      </c>
      <c r="J655" s="17">
        <v>0</v>
      </c>
      <c r="K655" s="17" t="s">
        <v>62</v>
      </c>
      <c r="L655" s="17">
        <v>2.137</v>
      </c>
      <c r="M655" s="17">
        <v>6.73</v>
      </c>
      <c r="N655" s="17">
        <v>18.61</v>
      </c>
      <c r="O655" s="17">
        <v>1</v>
      </c>
      <c r="P655" s="18">
        <v>7028</v>
      </c>
      <c r="Q655" s="18">
        <v>262</v>
      </c>
      <c r="R655" s="17">
        <v>5677284</v>
      </c>
      <c r="S655" s="17">
        <v>17105</v>
      </c>
      <c r="T655" s="17">
        <v>10332</v>
      </c>
      <c r="U655" s="18">
        <v>6.3</v>
      </c>
      <c r="V655" s="18" t="s">
        <v>62</v>
      </c>
      <c r="W655" s="18">
        <v>14.06</v>
      </c>
      <c r="X655" s="18">
        <v>7.06</v>
      </c>
      <c r="Y655" s="18"/>
      <c r="Z655" s="18">
        <v>6.3</v>
      </c>
      <c r="AA655" s="19">
        <v>2.2465548173415608</v>
      </c>
      <c r="AB655" s="19">
        <v>14.06</v>
      </c>
      <c r="AC655" s="19">
        <v>7.06</v>
      </c>
      <c r="AD655" s="19">
        <v>0.4704061490499184</v>
      </c>
      <c r="AE655" s="20">
        <f t="shared" si="51"/>
        <v>1.1468498587220658E-3</v>
      </c>
      <c r="AF655" s="20">
        <f t="shared" si="52"/>
        <v>1.1819427054752855E-2</v>
      </c>
      <c r="AG655" s="20">
        <f t="shared" si="53"/>
        <v>0.98703372308652504</v>
      </c>
      <c r="AH655" s="20">
        <f t="shared" si="54"/>
        <v>0</v>
      </c>
      <c r="AI655" s="20">
        <f t="shared" si="54"/>
        <v>0</v>
      </c>
      <c r="AJ655" s="21">
        <v>123189.19999999998</v>
      </c>
      <c r="AK655" s="21">
        <v>1269587.08</v>
      </c>
      <c r="AL655" s="21">
        <v>106022504.86</v>
      </c>
      <c r="AM655" s="21">
        <v>0</v>
      </c>
      <c r="AN655" s="21">
        <v>0</v>
      </c>
      <c r="AO655" s="21">
        <v>0</v>
      </c>
      <c r="AP655" s="23">
        <v>1</v>
      </c>
      <c r="AQ655" s="23">
        <v>7</v>
      </c>
      <c r="AR655" s="23">
        <v>685425</v>
      </c>
      <c r="AS655" s="23">
        <v>528.99648636490747</v>
      </c>
      <c r="AT655" s="24">
        <v>13.801384447750417</v>
      </c>
      <c r="AU655" s="25">
        <v>73.008838798312496</v>
      </c>
      <c r="AV655" s="26">
        <v>1</v>
      </c>
      <c r="AW655" s="26">
        <v>7</v>
      </c>
      <c r="AX655" s="26">
        <v>86406</v>
      </c>
      <c r="AY655" s="26">
        <v>3986.8952001789999</v>
      </c>
      <c r="AZ655" s="27">
        <v>12.424804663876728</v>
      </c>
      <c r="BA655" s="28">
        <v>495.36394077571777</v>
      </c>
      <c r="BB655" s="29">
        <v>0</v>
      </c>
      <c r="BC655" s="29">
        <v>4</v>
      </c>
      <c r="BD655" s="29">
        <v>2825</v>
      </c>
      <c r="BE655" s="29">
        <v>112089.05604719762</v>
      </c>
      <c r="BF655" s="29">
        <v>8.8312101181661564</v>
      </c>
      <c r="BG655" s="29">
        <v>9898.8200589970493</v>
      </c>
    </row>
    <row r="656" spans="1:59" s="30" customFormat="1" x14ac:dyDescent="0.35">
      <c r="A656" s="12">
        <v>2019</v>
      </c>
      <c r="B656" s="12" t="s">
        <v>804</v>
      </c>
      <c r="C656" s="13" t="s">
        <v>805</v>
      </c>
      <c r="D656" s="14" t="s">
        <v>806</v>
      </c>
      <c r="E656" s="15">
        <v>56576.239087168455</v>
      </c>
      <c r="F656" s="15">
        <v>59866.6</v>
      </c>
      <c r="G656" s="12" t="s">
        <v>62</v>
      </c>
      <c r="H656" s="16">
        <v>1058158</v>
      </c>
      <c r="I656" s="17">
        <f t="shared" si="50"/>
        <v>1</v>
      </c>
      <c r="J656" s="17">
        <v>0</v>
      </c>
      <c r="K656" s="17">
        <v>38.520000000000003</v>
      </c>
      <c r="L656" s="17">
        <v>2.4489999999999998</v>
      </c>
      <c r="M656" s="17">
        <v>2.56</v>
      </c>
      <c r="N656" s="17">
        <v>35.590000000000003</v>
      </c>
      <c r="O656" s="17">
        <v>1</v>
      </c>
      <c r="P656" s="18">
        <v>5841</v>
      </c>
      <c r="Q656" s="18">
        <v>624</v>
      </c>
      <c r="R656" s="17">
        <v>2995662</v>
      </c>
      <c r="S656" s="17">
        <v>41</v>
      </c>
      <c r="T656" s="17">
        <v>1822</v>
      </c>
      <c r="U656" s="18" t="s">
        <v>62</v>
      </c>
      <c r="V656" s="18" t="s">
        <v>62</v>
      </c>
      <c r="W656" s="18" t="s">
        <v>62</v>
      </c>
      <c r="X656" s="18" t="s">
        <v>62</v>
      </c>
      <c r="Y656" s="18" t="s">
        <v>62</v>
      </c>
      <c r="Z656" s="18"/>
      <c r="AA656" s="19">
        <v>2.176146746141439</v>
      </c>
      <c r="AB656" s="19">
        <v>16.155101142605361</v>
      </c>
      <c r="AC656" s="19">
        <v>3.3292283805067271</v>
      </c>
      <c r="AD656" s="19">
        <v>0.60296766622862785</v>
      </c>
      <c r="AE656" s="20">
        <f t="shared" si="51"/>
        <v>0</v>
      </c>
      <c r="AF656" s="20">
        <f t="shared" si="52"/>
        <v>2.9547045908663886E-4</v>
      </c>
      <c r="AG656" s="20">
        <f t="shared" si="53"/>
        <v>0.99970452954091338</v>
      </c>
      <c r="AH656" s="20">
        <f t="shared" si="54"/>
        <v>0</v>
      </c>
      <c r="AI656" s="20">
        <f t="shared" si="54"/>
        <v>0</v>
      </c>
      <c r="AJ656" s="21">
        <v>0</v>
      </c>
      <c r="AK656" s="21">
        <v>31462</v>
      </c>
      <c r="AL656" s="21">
        <v>106449572</v>
      </c>
      <c r="AM656" s="21">
        <v>0</v>
      </c>
      <c r="AN656" s="21">
        <v>0</v>
      </c>
      <c r="AO656" s="21">
        <v>0</v>
      </c>
      <c r="AP656" s="22">
        <v>1</v>
      </c>
      <c r="AQ656" s="22">
        <v>3</v>
      </c>
      <c r="AR656" s="23">
        <v>444216</v>
      </c>
      <c r="AS656" s="23">
        <v>560</v>
      </c>
      <c r="AT656" s="24">
        <v>21.73</v>
      </c>
      <c r="AU656" s="25">
        <v>121.62</v>
      </c>
      <c r="AV656" s="26">
        <v>1</v>
      </c>
      <c r="AW656" s="26">
        <v>3</v>
      </c>
      <c r="AX656" s="26">
        <v>60672</v>
      </c>
      <c r="AY656" s="26">
        <v>5006</v>
      </c>
      <c r="AZ656" s="27">
        <v>16.38</v>
      </c>
      <c r="BA656" s="28">
        <v>820.14</v>
      </c>
      <c r="BB656" s="29">
        <v>1</v>
      </c>
      <c r="BC656" s="29">
        <v>2</v>
      </c>
      <c r="BD656" s="29">
        <v>1758</v>
      </c>
      <c r="BE656" s="29">
        <v>32964.353000000003</v>
      </c>
      <c r="BF656" s="29">
        <v>15.589532</v>
      </c>
      <c r="BG656" s="29">
        <v>5138.9884000000002</v>
      </c>
    </row>
    <row r="657" spans="1:59" s="30" customFormat="1" x14ac:dyDescent="0.35">
      <c r="A657" s="17">
        <v>2008</v>
      </c>
      <c r="B657" s="32" t="s">
        <v>781</v>
      </c>
      <c r="C657" s="13" t="s">
        <v>782</v>
      </c>
      <c r="D657" s="14" t="s">
        <v>807</v>
      </c>
      <c r="E657" s="15">
        <v>44979.101982775013</v>
      </c>
      <c r="F657" s="15">
        <v>59845.1</v>
      </c>
      <c r="G657" s="17">
        <v>5.5</v>
      </c>
      <c r="H657" s="16">
        <v>1330509</v>
      </c>
      <c r="I657" s="17">
        <f t="shared" si="50"/>
        <v>0</v>
      </c>
      <c r="J657" s="17">
        <v>0</v>
      </c>
      <c r="K657" s="17">
        <v>40.69</v>
      </c>
      <c r="L657" s="17">
        <v>2.9830000000000001</v>
      </c>
      <c r="M657" s="17">
        <v>8.86</v>
      </c>
      <c r="N657" s="17">
        <v>45.88</v>
      </c>
      <c r="O657" s="17">
        <v>1</v>
      </c>
      <c r="P657" s="18">
        <v>7780</v>
      </c>
      <c r="Q657" s="18">
        <v>220</v>
      </c>
      <c r="R657" s="17">
        <v>5313540</v>
      </c>
      <c r="S657" s="17">
        <v>26230</v>
      </c>
      <c r="T657" s="17">
        <v>10740</v>
      </c>
      <c r="U657" s="18">
        <v>7.29</v>
      </c>
      <c r="V657" s="18" t="s">
        <v>62</v>
      </c>
      <c r="W657" s="18">
        <v>19.91</v>
      </c>
      <c r="X657" s="18">
        <v>9.86</v>
      </c>
      <c r="Y657" s="18"/>
      <c r="Z657" s="18">
        <v>7.29</v>
      </c>
      <c r="AA657" s="19">
        <v>2.2204719344600159</v>
      </c>
      <c r="AB657" s="19">
        <v>19.91</v>
      </c>
      <c r="AC657" s="19">
        <v>9.86</v>
      </c>
      <c r="AD657" s="19">
        <v>0.68330088246943577</v>
      </c>
      <c r="AE657" s="20">
        <f t="shared" si="51"/>
        <v>1.4713920785436034E-3</v>
      </c>
      <c r="AF657" s="20">
        <f t="shared" si="52"/>
        <v>1.2310502351846209E-2</v>
      </c>
      <c r="AG657" s="20">
        <f t="shared" si="53"/>
        <v>0.9862181055696102</v>
      </c>
      <c r="AH657" s="20">
        <f t="shared" si="54"/>
        <v>0</v>
      </c>
      <c r="AI657" s="20">
        <f t="shared" si="54"/>
        <v>0</v>
      </c>
      <c r="AJ657" s="21">
        <v>157946</v>
      </c>
      <c r="AK657" s="21">
        <v>1321466</v>
      </c>
      <c r="AL657" s="21">
        <v>105865192</v>
      </c>
      <c r="AM657" s="21">
        <v>0</v>
      </c>
      <c r="AN657" s="21">
        <v>0</v>
      </c>
      <c r="AO657" s="21">
        <v>0</v>
      </c>
      <c r="AP657" s="23">
        <v>1</v>
      </c>
      <c r="AQ657" s="23">
        <v>7</v>
      </c>
      <c r="AR657" s="23">
        <v>695368</v>
      </c>
      <c r="AS657" s="23">
        <v>521</v>
      </c>
      <c r="AT657" s="24">
        <v>16.198295731238577</v>
      </c>
      <c r="AU657" s="25">
        <v>84.47</v>
      </c>
      <c r="AV657" s="26">
        <v>1</v>
      </c>
      <c r="AW657" s="26">
        <v>7</v>
      </c>
      <c r="AX657" s="26">
        <v>87761</v>
      </c>
      <c r="AY657" s="26">
        <v>3939</v>
      </c>
      <c r="AZ657" s="27">
        <v>12.976031098648379</v>
      </c>
      <c r="BA657" s="28">
        <v>511.07</v>
      </c>
      <c r="BB657" s="29">
        <v>0</v>
      </c>
      <c r="BC657" s="29">
        <v>4</v>
      </c>
      <c r="BD657" s="29">
        <v>2827</v>
      </c>
      <c r="BE657" s="29">
        <v>93578</v>
      </c>
      <c r="BF657" s="29">
        <v>11.704002890505716</v>
      </c>
      <c r="BG657" s="29">
        <v>10952.34</v>
      </c>
    </row>
    <row r="658" spans="1:59" s="30" customFormat="1" x14ac:dyDescent="0.35">
      <c r="A658" s="12">
        <v>2014</v>
      </c>
      <c r="B658" s="12" t="s">
        <v>781</v>
      </c>
      <c r="C658" s="13" t="s">
        <v>782</v>
      </c>
      <c r="D658" s="14" t="s">
        <v>808</v>
      </c>
      <c r="E658" s="15">
        <v>44763.400707773413</v>
      </c>
      <c r="F658" s="15">
        <v>59589.8</v>
      </c>
      <c r="G658" s="12">
        <v>5.6</v>
      </c>
      <c r="H658" s="16">
        <v>1331217</v>
      </c>
      <c r="I658" s="17">
        <f t="shared" si="50"/>
        <v>0</v>
      </c>
      <c r="J658" s="17">
        <v>0</v>
      </c>
      <c r="K658" s="17">
        <v>45.67</v>
      </c>
      <c r="L658" s="17">
        <v>3.117</v>
      </c>
      <c r="M658" s="17">
        <v>4.37</v>
      </c>
      <c r="N658" s="17">
        <v>46.16</v>
      </c>
      <c r="O658" s="17">
        <v>1</v>
      </c>
      <c r="P658" s="18">
        <v>7954</v>
      </c>
      <c r="Q658" s="18">
        <v>234</v>
      </c>
      <c r="R658" s="17">
        <v>3402910</v>
      </c>
      <c r="S658" s="17">
        <v>10044</v>
      </c>
      <c r="T658" s="17">
        <v>7878</v>
      </c>
      <c r="U658" s="18">
        <v>6.97</v>
      </c>
      <c r="V658" s="18">
        <v>4.2699999999999996</v>
      </c>
      <c r="W658" s="18">
        <v>20.010000000000002</v>
      </c>
      <c r="X658" s="18">
        <v>6.51</v>
      </c>
      <c r="Y658" s="18"/>
      <c r="Z658" s="18">
        <v>6.97</v>
      </c>
      <c r="AA658" s="19">
        <v>4.2699999999999996</v>
      </c>
      <c r="AB658" s="19">
        <v>20.010000000000002</v>
      </c>
      <c r="AC658" s="19">
        <v>6.51</v>
      </c>
      <c r="AD658" s="19">
        <v>0.68548682032632846</v>
      </c>
      <c r="AE658" s="20">
        <f t="shared" si="51"/>
        <v>6.0308030441968746E-4</v>
      </c>
      <c r="AF658" s="20">
        <f t="shared" si="52"/>
        <v>1.6804377506621365E-2</v>
      </c>
      <c r="AG658" s="20">
        <f t="shared" si="53"/>
        <v>0.98259254218895897</v>
      </c>
      <c r="AH658" s="20">
        <f t="shared" si="54"/>
        <v>0</v>
      </c>
      <c r="AI658" s="20">
        <f t="shared" si="54"/>
        <v>0</v>
      </c>
      <c r="AJ658" s="21">
        <v>37774</v>
      </c>
      <c r="AK658" s="21">
        <v>1052544</v>
      </c>
      <c r="AL658" s="21">
        <v>61544790</v>
      </c>
      <c r="AM658" s="21">
        <v>0</v>
      </c>
      <c r="AN658" s="21">
        <v>0</v>
      </c>
      <c r="AO658" s="21">
        <v>0</v>
      </c>
      <c r="AP658" s="22">
        <v>1</v>
      </c>
      <c r="AQ658" s="22">
        <v>4</v>
      </c>
      <c r="AR658" s="23">
        <v>706952</v>
      </c>
      <c r="AS658" s="23">
        <v>549.37782000000004</v>
      </c>
      <c r="AT658" s="24">
        <v>15.272983</v>
      </c>
      <c r="AU658" s="25">
        <v>83.906379999999999</v>
      </c>
      <c r="AV658" s="26">
        <v>1</v>
      </c>
      <c r="AW658" s="26">
        <v>4</v>
      </c>
      <c r="AX658" s="26">
        <v>91541</v>
      </c>
      <c r="AY658" s="26">
        <v>3627.3090999999999</v>
      </c>
      <c r="AZ658" s="27">
        <v>12.702676</v>
      </c>
      <c r="BA658" s="28">
        <v>460.76530000000002</v>
      </c>
      <c r="BB658" s="29">
        <v>1</v>
      </c>
      <c r="BC658" s="29">
        <v>2</v>
      </c>
      <c r="BD658" s="29">
        <v>3023</v>
      </c>
      <c r="BE658" s="29">
        <v>92553.919999999998</v>
      </c>
      <c r="BF658" s="29">
        <v>8.9475131000000001</v>
      </c>
      <c r="BG658" s="29">
        <v>8281.2741000000005</v>
      </c>
    </row>
    <row r="659" spans="1:59" s="30" customFormat="1" x14ac:dyDescent="0.35">
      <c r="A659" s="12">
        <v>2010</v>
      </c>
      <c r="B659" s="12" t="s">
        <v>781</v>
      </c>
      <c r="C659" s="13" t="s">
        <v>782</v>
      </c>
      <c r="D659" s="14" t="s">
        <v>809</v>
      </c>
      <c r="E659" s="15">
        <v>45161.341346483372</v>
      </c>
      <c r="F659" s="15">
        <v>59958.5</v>
      </c>
      <c r="G659" s="12">
        <v>8.1</v>
      </c>
      <c r="H659" s="16">
        <v>1327651</v>
      </c>
      <c r="I659" s="17">
        <f t="shared" si="50"/>
        <v>0</v>
      </c>
      <c r="J659" s="17">
        <v>0</v>
      </c>
      <c r="K659" s="17">
        <v>44.27</v>
      </c>
      <c r="L659" s="17">
        <v>2.7050000000000001</v>
      </c>
      <c r="M659" s="17">
        <v>4.37</v>
      </c>
      <c r="N659" s="17">
        <v>49.29</v>
      </c>
      <c r="O659" s="17">
        <v>1</v>
      </c>
      <c r="P659" s="18">
        <v>6885</v>
      </c>
      <c r="Q659" s="18">
        <v>305</v>
      </c>
      <c r="R659" s="17">
        <v>4948153</v>
      </c>
      <c r="S659" s="17">
        <v>12419</v>
      </c>
      <c r="T659" s="17">
        <v>8413</v>
      </c>
      <c r="U659" s="18">
        <v>5.23</v>
      </c>
      <c r="V659" s="18">
        <v>3.45</v>
      </c>
      <c r="W659" s="18">
        <v>16.48</v>
      </c>
      <c r="X659" s="18">
        <v>5.19</v>
      </c>
      <c r="Y659" s="18" t="s">
        <v>62</v>
      </c>
      <c r="Z659" s="18">
        <v>5.23</v>
      </c>
      <c r="AA659" s="19">
        <v>3.45</v>
      </c>
      <c r="AB659" s="19">
        <v>16.48</v>
      </c>
      <c r="AC659" s="19">
        <v>5.19</v>
      </c>
      <c r="AD659" s="19">
        <v>0.70992248279802228</v>
      </c>
      <c r="AE659" s="20">
        <f t="shared" si="51"/>
        <v>3.4366954091696774E-4</v>
      </c>
      <c r="AF659" s="20">
        <f t="shared" si="52"/>
        <v>8.5070835660041137E-3</v>
      </c>
      <c r="AG659" s="20">
        <f t="shared" si="53"/>
        <v>0.99114924689307893</v>
      </c>
      <c r="AH659" s="20">
        <f t="shared" si="54"/>
        <v>0</v>
      </c>
      <c r="AI659" s="20">
        <f t="shared" si="54"/>
        <v>0</v>
      </c>
      <c r="AJ659" s="21">
        <v>40426</v>
      </c>
      <c r="AK659" s="21">
        <v>1000692</v>
      </c>
      <c r="AL659" s="21">
        <v>116589324</v>
      </c>
      <c r="AM659" s="21">
        <v>0</v>
      </c>
      <c r="AN659" s="21">
        <v>0</v>
      </c>
      <c r="AO659" s="21">
        <v>0</v>
      </c>
      <c r="AP659" s="22">
        <v>1</v>
      </c>
      <c r="AQ659" s="22">
        <v>7</v>
      </c>
      <c r="AR659" s="23">
        <v>699625</v>
      </c>
      <c r="AS659" s="23">
        <v>521</v>
      </c>
      <c r="AT659" s="24">
        <v>15.71</v>
      </c>
      <c r="AU659" s="31">
        <v>81.83</v>
      </c>
      <c r="AV659" s="26">
        <v>1</v>
      </c>
      <c r="AW659" s="26">
        <v>7</v>
      </c>
      <c r="AX659" s="26">
        <v>88266</v>
      </c>
      <c r="AY659" s="26">
        <v>3872</v>
      </c>
      <c r="AZ659" s="27">
        <v>12.51</v>
      </c>
      <c r="BA659" s="28">
        <v>484.48</v>
      </c>
      <c r="BB659" s="29">
        <v>1</v>
      </c>
      <c r="BC659" s="29">
        <v>3</v>
      </c>
      <c r="BD659" s="29">
        <v>2821</v>
      </c>
      <c r="BE659" s="29">
        <v>90359</v>
      </c>
      <c r="BF659" s="29">
        <v>9.17</v>
      </c>
      <c r="BG659" s="29">
        <v>8283.8700000000008</v>
      </c>
    </row>
    <row r="660" spans="1:59" s="30" customFormat="1" x14ac:dyDescent="0.35">
      <c r="A660" s="12">
        <v>2011</v>
      </c>
      <c r="B660" s="12" t="s">
        <v>781</v>
      </c>
      <c r="C660" s="13" t="s">
        <v>782</v>
      </c>
      <c r="D660" s="14" t="s">
        <v>810</v>
      </c>
      <c r="E660" s="15">
        <v>44735.346521908992</v>
      </c>
      <c r="F660" s="15">
        <v>59429.7</v>
      </c>
      <c r="G660" s="12">
        <v>7.9</v>
      </c>
      <c r="H660" s="16">
        <v>1328473</v>
      </c>
      <c r="I660" s="17">
        <f t="shared" si="50"/>
        <v>0</v>
      </c>
      <c r="J660" s="17">
        <v>0</v>
      </c>
      <c r="K660" s="17">
        <v>45.02</v>
      </c>
      <c r="L660" s="17">
        <v>3.4670000000000001</v>
      </c>
      <c r="M660" s="17">
        <v>4</v>
      </c>
      <c r="N660" s="17">
        <v>55.64</v>
      </c>
      <c r="O660" s="17">
        <v>1</v>
      </c>
      <c r="P660" s="18">
        <v>7454</v>
      </c>
      <c r="Q660" s="18">
        <v>262</v>
      </c>
      <c r="R660" s="17">
        <v>4351148</v>
      </c>
      <c r="S660" s="17">
        <v>12281</v>
      </c>
      <c r="T660" s="17">
        <v>7962</v>
      </c>
      <c r="U660" s="18" t="s">
        <v>62</v>
      </c>
      <c r="V660" s="18" t="s">
        <v>62</v>
      </c>
      <c r="W660" s="18">
        <v>22.15</v>
      </c>
      <c r="X660" s="18">
        <v>4.8099999999999996</v>
      </c>
      <c r="Y660" s="18" t="s">
        <v>62</v>
      </c>
      <c r="Z660" s="18"/>
      <c r="AA660" s="19">
        <v>2.3089180475565318</v>
      </c>
      <c r="AB660" s="19">
        <v>22.15</v>
      </c>
      <c r="AC660" s="19">
        <v>4.8099999999999996</v>
      </c>
      <c r="AD660" s="19">
        <v>0.75949643062398253</v>
      </c>
      <c r="AE660" s="20">
        <f t="shared" si="51"/>
        <v>2.7380001167333188E-4</v>
      </c>
      <c r="AF660" s="20">
        <f t="shared" si="52"/>
        <v>6.438385940478083E-3</v>
      </c>
      <c r="AG660" s="20">
        <f t="shared" si="53"/>
        <v>0.99328781404784861</v>
      </c>
      <c r="AH660" s="20">
        <f t="shared" si="54"/>
        <v>0</v>
      </c>
      <c r="AI660" s="20">
        <f t="shared" si="54"/>
        <v>0</v>
      </c>
      <c r="AJ660" s="21">
        <v>27208</v>
      </c>
      <c r="AK660" s="21">
        <v>639794</v>
      </c>
      <c r="AL660" s="21">
        <v>98704798</v>
      </c>
      <c r="AM660" s="21">
        <v>0</v>
      </c>
      <c r="AN660" s="21">
        <v>0</v>
      </c>
      <c r="AO660" s="21">
        <v>0</v>
      </c>
      <c r="AP660" s="22">
        <v>1</v>
      </c>
      <c r="AQ660" s="22">
        <v>7</v>
      </c>
      <c r="AR660" s="23">
        <v>701335</v>
      </c>
      <c r="AS660" s="23">
        <v>521</v>
      </c>
      <c r="AT660" s="24">
        <v>15.38</v>
      </c>
      <c r="AU660" s="25">
        <v>80.09</v>
      </c>
      <c r="AV660" s="26">
        <v>1</v>
      </c>
      <c r="AW660" s="26">
        <v>7</v>
      </c>
      <c r="AX660" s="26">
        <v>88791</v>
      </c>
      <c r="AY660" s="26">
        <v>3771</v>
      </c>
      <c r="AZ660" s="27">
        <v>12.29</v>
      </c>
      <c r="BA660" s="28">
        <v>463.51</v>
      </c>
      <c r="BB660" s="29">
        <v>1</v>
      </c>
      <c r="BC660" s="29">
        <v>3</v>
      </c>
      <c r="BD660" s="29">
        <v>2823</v>
      </c>
      <c r="BE660" s="29">
        <v>89023</v>
      </c>
      <c r="BF660" s="29">
        <v>8.8800000000000008</v>
      </c>
      <c r="BG660" s="29">
        <v>7908.07</v>
      </c>
    </row>
    <row r="661" spans="1:59" s="30" customFormat="1" x14ac:dyDescent="0.35">
      <c r="A661" s="12">
        <v>2012</v>
      </c>
      <c r="B661" s="12" t="s">
        <v>781</v>
      </c>
      <c r="C661" s="13" t="s">
        <v>782</v>
      </c>
      <c r="D661" s="14" t="s">
        <v>811</v>
      </c>
      <c r="E661" s="15">
        <v>44561.37893853899</v>
      </c>
      <c r="F661" s="15">
        <v>59181.7</v>
      </c>
      <c r="G661" s="12">
        <v>7.5</v>
      </c>
      <c r="H661" s="16">
        <v>1328094</v>
      </c>
      <c r="I661" s="17">
        <f t="shared" si="50"/>
        <v>0</v>
      </c>
      <c r="J661" s="17">
        <v>0</v>
      </c>
      <c r="K661" s="17">
        <v>45.77</v>
      </c>
      <c r="L661" s="17">
        <v>3.58</v>
      </c>
      <c r="M661" s="17">
        <v>2.75</v>
      </c>
      <c r="N661" s="17">
        <v>54.99</v>
      </c>
      <c r="O661" s="17">
        <v>1</v>
      </c>
      <c r="P661" s="18">
        <v>7073</v>
      </c>
      <c r="Q661" s="18">
        <v>291</v>
      </c>
      <c r="R661" s="17">
        <v>3722435</v>
      </c>
      <c r="S661" s="17">
        <v>8231</v>
      </c>
      <c r="T661" s="17">
        <v>6618</v>
      </c>
      <c r="U661" s="18" t="s">
        <v>62</v>
      </c>
      <c r="V661" s="18" t="s">
        <v>62</v>
      </c>
      <c r="W661" s="18" t="s">
        <v>62</v>
      </c>
      <c r="X661" s="18">
        <v>3.55</v>
      </c>
      <c r="Y661" s="18"/>
      <c r="Z661" s="18"/>
      <c r="AA661" s="19">
        <v>2.324237813104427</v>
      </c>
      <c r="AB661" s="19">
        <v>23.49195884567845</v>
      </c>
      <c r="AC661" s="19">
        <v>3.55</v>
      </c>
      <c r="AD661" s="19">
        <v>0.75442193202762442</v>
      </c>
      <c r="AE661" s="20">
        <f t="shared" si="51"/>
        <v>2.5057482837561402E-4</v>
      </c>
      <c r="AF661" s="20">
        <f t="shared" si="52"/>
        <v>4.8758739774110455E-3</v>
      </c>
      <c r="AG661" s="20">
        <f t="shared" si="53"/>
        <v>0.99487355119421339</v>
      </c>
      <c r="AH661" s="20">
        <f t="shared" si="54"/>
        <v>0</v>
      </c>
      <c r="AI661" s="20">
        <f t="shared" si="54"/>
        <v>0</v>
      </c>
      <c r="AJ661" s="21">
        <v>22378</v>
      </c>
      <c r="AK661" s="21">
        <v>435448</v>
      </c>
      <c r="AL661" s="21">
        <v>88848830</v>
      </c>
      <c r="AM661" s="21">
        <v>0</v>
      </c>
      <c r="AN661" s="21">
        <v>0</v>
      </c>
      <c r="AO661" s="21">
        <v>0</v>
      </c>
      <c r="AP661" s="22">
        <v>1</v>
      </c>
      <c r="AQ661" s="22">
        <v>5</v>
      </c>
      <c r="AR661" s="23">
        <v>703770</v>
      </c>
      <c r="AS661" s="23">
        <v>530.56349</v>
      </c>
      <c r="AT661" s="24">
        <v>14.658797</v>
      </c>
      <c r="AU661" s="25">
        <v>77.774225000000001</v>
      </c>
      <c r="AV661" s="26">
        <v>1</v>
      </c>
      <c r="AW661" s="26">
        <v>4</v>
      </c>
      <c r="AX661" s="26">
        <v>89048</v>
      </c>
      <c r="AY661" s="26">
        <v>3793.0740999999998</v>
      </c>
      <c r="AZ661" s="27">
        <v>11.527419999999999</v>
      </c>
      <c r="BA661" s="28">
        <v>437.24358000000001</v>
      </c>
      <c r="BB661" s="29">
        <v>1</v>
      </c>
      <c r="BC661" s="29">
        <v>2</v>
      </c>
      <c r="BD661" s="29">
        <v>2780</v>
      </c>
      <c r="BE661" s="29">
        <v>90741.456999999995</v>
      </c>
      <c r="BF661" s="29">
        <v>7.9819499</v>
      </c>
      <c r="BG661" s="29">
        <v>7242.9376000000002</v>
      </c>
    </row>
    <row r="662" spans="1:59" s="30" customFormat="1" x14ac:dyDescent="0.35">
      <c r="A662" s="12">
        <v>2019</v>
      </c>
      <c r="B662" s="12" t="s">
        <v>799</v>
      </c>
      <c r="C662" s="13" t="s">
        <v>800</v>
      </c>
      <c r="D662" s="14" t="s">
        <v>812</v>
      </c>
      <c r="E662" s="15">
        <v>77439.362911208766</v>
      </c>
      <c r="F662" s="15">
        <v>59142.3</v>
      </c>
      <c r="G662" s="12" t="s">
        <v>62</v>
      </c>
      <c r="H662" s="16">
        <v>763724</v>
      </c>
      <c r="I662" s="17">
        <f t="shared" si="50"/>
        <v>1</v>
      </c>
      <c r="J662" s="17">
        <v>0</v>
      </c>
      <c r="K662" s="17">
        <v>38.520000000000003</v>
      </c>
      <c r="L662" s="17">
        <v>2.4489999999999998</v>
      </c>
      <c r="M662" s="17">
        <v>2.56</v>
      </c>
      <c r="N662" s="17">
        <v>35.590000000000003</v>
      </c>
      <c r="O662" s="17">
        <v>0</v>
      </c>
      <c r="P662" s="18">
        <v>10201</v>
      </c>
      <c r="Q662" s="18">
        <v>392</v>
      </c>
      <c r="R662" s="17">
        <v>28668376</v>
      </c>
      <c r="S662" s="17">
        <v>31213</v>
      </c>
      <c r="T662" s="17">
        <v>28845</v>
      </c>
      <c r="U662" s="18">
        <v>1.83</v>
      </c>
      <c r="V662" s="18" t="s">
        <v>62</v>
      </c>
      <c r="W662" s="18">
        <v>14.49</v>
      </c>
      <c r="X662" s="18" t="s">
        <v>62</v>
      </c>
      <c r="Y662" s="18" t="s">
        <v>62</v>
      </c>
      <c r="Z662" s="18">
        <v>1.83</v>
      </c>
      <c r="AA662" s="19">
        <v>2.176146746141439</v>
      </c>
      <c r="AB662" s="19">
        <v>14.49</v>
      </c>
      <c r="AC662" s="19">
        <v>3.3292283805067271</v>
      </c>
      <c r="AD662" s="19">
        <v>0.60296766622862785</v>
      </c>
      <c r="AE662" s="20">
        <f t="shared" si="51"/>
        <v>0.59831394616355638</v>
      </c>
      <c r="AF662" s="20">
        <f t="shared" si="52"/>
        <v>1.942164378532712E-3</v>
      </c>
      <c r="AG662" s="20">
        <f t="shared" si="53"/>
        <v>0.39972424650545657</v>
      </c>
      <c r="AH662" s="20">
        <f t="shared" si="54"/>
        <v>0</v>
      </c>
      <c r="AI662" s="20">
        <f t="shared" si="54"/>
        <v>1.9642952454363767E-5</v>
      </c>
      <c r="AJ662" s="21">
        <v>41363962</v>
      </c>
      <c r="AK662" s="21">
        <v>134270</v>
      </c>
      <c r="AL662" s="21">
        <v>27634620</v>
      </c>
      <c r="AM662" s="21">
        <v>0</v>
      </c>
      <c r="AN662" s="21">
        <v>0</v>
      </c>
      <c r="AO662" s="21">
        <v>1358</v>
      </c>
      <c r="AP662" s="22">
        <v>3</v>
      </c>
      <c r="AQ662" s="22">
        <v>33</v>
      </c>
      <c r="AR662" s="23">
        <v>385038</v>
      </c>
      <c r="AS662" s="23">
        <v>1109</v>
      </c>
      <c r="AT662" s="24">
        <v>10.3</v>
      </c>
      <c r="AU662" s="25">
        <v>114.27</v>
      </c>
      <c r="AV662" s="26">
        <v>3</v>
      </c>
      <c r="AW662" s="26">
        <v>32</v>
      </c>
      <c r="AX662" s="26">
        <v>76355</v>
      </c>
      <c r="AY662" s="26">
        <v>7678</v>
      </c>
      <c r="AZ662" s="27">
        <v>9.01</v>
      </c>
      <c r="BA662" s="28">
        <v>691.77</v>
      </c>
      <c r="BB662" s="29">
        <v>3</v>
      </c>
      <c r="BC662" s="29">
        <v>25</v>
      </c>
      <c r="BD662" s="29">
        <v>8803</v>
      </c>
      <c r="BE662" s="29">
        <v>88973.39</v>
      </c>
      <c r="BF662" s="29">
        <v>7.9443871000000001</v>
      </c>
      <c r="BG662" s="29">
        <v>7068.3905000000004</v>
      </c>
    </row>
    <row r="663" spans="1:59" s="30" customFormat="1" x14ac:dyDescent="0.35">
      <c r="A663" s="12">
        <v>2013</v>
      </c>
      <c r="B663" s="12" t="s">
        <v>781</v>
      </c>
      <c r="C663" s="13" t="s">
        <v>782</v>
      </c>
      <c r="D663" s="14" t="s">
        <v>813</v>
      </c>
      <c r="E663" s="15">
        <v>44420.015008923307</v>
      </c>
      <c r="F663" s="15">
        <v>59013.9</v>
      </c>
      <c r="G663" s="12">
        <v>6.6</v>
      </c>
      <c r="H663" s="16">
        <v>1328543</v>
      </c>
      <c r="I663" s="17">
        <f t="shared" si="50"/>
        <v>0</v>
      </c>
      <c r="J663" s="17">
        <v>0</v>
      </c>
      <c r="K663" s="17">
        <v>45.02</v>
      </c>
      <c r="L663" s="17">
        <v>3.4830000000000001</v>
      </c>
      <c r="M663" s="17">
        <v>3.73</v>
      </c>
      <c r="N663" s="17">
        <v>51.99</v>
      </c>
      <c r="O663" s="17">
        <v>1</v>
      </c>
      <c r="P663" s="18">
        <v>7742</v>
      </c>
      <c r="Q663" s="18">
        <v>262</v>
      </c>
      <c r="R663" s="17">
        <v>3675406</v>
      </c>
      <c r="S663" s="17">
        <v>12130</v>
      </c>
      <c r="T663" s="17">
        <v>8720</v>
      </c>
      <c r="U663" s="18" t="s">
        <v>62</v>
      </c>
      <c r="V663" s="18">
        <v>4.21</v>
      </c>
      <c r="W663" s="18">
        <v>22</v>
      </c>
      <c r="X663" s="18">
        <v>5.83</v>
      </c>
      <c r="Y663" s="18"/>
      <c r="Z663" s="18"/>
      <c r="AA663" s="19">
        <v>4.21</v>
      </c>
      <c r="AB663" s="19">
        <v>22</v>
      </c>
      <c r="AC663" s="19">
        <v>5.83</v>
      </c>
      <c r="AD663" s="19">
        <v>0.73100116927520231</v>
      </c>
      <c r="AE663" s="20">
        <f t="shared" si="51"/>
        <v>3.9726805149045311E-4</v>
      </c>
      <c r="AF663" s="20">
        <f t="shared" si="52"/>
        <v>1.2319855303194245E-2</v>
      </c>
      <c r="AG663" s="20">
        <f t="shared" si="53"/>
        <v>0.98728287664531533</v>
      </c>
      <c r="AH663" s="20">
        <f t="shared" si="54"/>
        <v>0</v>
      </c>
      <c r="AI663" s="20">
        <f t="shared" si="54"/>
        <v>0</v>
      </c>
      <c r="AJ663" s="21">
        <v>29714</v>
      </c>
      <c r="AK663" s="21">
        <v>921474</v>
      </c>
      <c r="AL663" s="21">
        <v>73844658</v>
      </c>
      <c r="AM663" s="21">
        <v>0</v>
      </c>
      <c r="AN663" s="21">
        <v>0</v>
      </c>
      <c r="AO663" s="21">
        <v>0</v>
      </c>
      <c r="AP663" s="22">
        <v>1</v>
      </c>
      <c r="AQ663" s="22">
        <v>5</v>
      </c>
      <c r="AR663" s="23">
        <v>704775</v>
      </c>
      <c r="AS663" s="23">
        <v>551.27557999999999</v>
      </c>
      <c r="AT663" s="24">
        <v>14.354006999999999</v>
      </c>
      <c r="AU663" s="25">
        <v>79.130135999999993</v>
      </c>
      <c r="AV663" s="26">
        <v>1</v>
      </c>
      <c r="AW663" s="26">
        <v>4</v>
      </c>
      <c r="AX663" s="26">
        <v>89336</v>
      </c>
      <c r="AY663" s="26">
        <v>3745.7874000000002</v>
      </c>
      <c r="AZ663" s="27">
        <v>11.740727</v>
      </c>
      <c r="BA663" s="28">
        <v>439.78267</v>
      </c>
      <c r="BB663" s="29">
        <v>1</v>
      </c>
      <c r="BC663" s="29">
        <v>2</v>
      </c>
      <c r="BD663" s="29">
        <v>2962</v>
      </c>
      <c r="BE663" s="29">
        <v>89386.112999999998</v>
      </c>
      <c r="BF663" s="29">
        <v>8.3408852000000007</v>
      </c>
      <c r="BG663" s="29">
        <v>7455.5931</v>
      </c>
    </row>
    <row r="664" spans="1:59" s="30" customFormat="1" x14ac:dyDescent="0.35">
      <c r="A664" s="17">
        <v>2009</v>
      </c>
      <c r="B664" s="32" t="s">
        <v>781</v>
      </c>
      <c r="C664" s="13" t="s">
        <v>782</v>
      </c>
      <c r="D664" s="14" t="s">
        <v>814</v>
      </c>
      <c r="E664" s="15">
        <v>44202.949781511597</v>
      </c>
      <c r="F664" s="15">
        <v>58771.8</v>
      </c>
      <c r="G664" s="17">
        <v>8.1</v>
      </c>
      <c r="H664" s="16">
        <v>1329590</v>
      </c>
      <c r="I664" s="17">
        <f t="shared" si="50"/>
        <v>0</v>
      </c>
      <c r="J664" s="17">
        <v>0</v>
      </c>
      <c r="K664" s="17">
        <v>43.33</v>
      </c>
      <c r="L664" s="17">
        <v>2.141</v>
      </c>
      <c r="M664" s="17">
        <v>3.94</v>
      </c>
      <c r="N664" s="17">
        <v>45.86</v>
      </c>
      <c r="O664" s="17">
        <v>1</v>
      </c>
      <c r="P664" s="18">
        <v>8058</v>
      </c>
      <c r="Q664" s="18">
        <v>161</v>
      </c>
      <c r="R664" s="17">
        <v>4714269</v>
      </c>
      <c r="S664" s="17">
        <v>32926</v>
      </c>
      <c r="T664" s="17">
        <v>12397</v>
      </c>
      <c r="U664" s="18">
        <v>4.63</v>
      </c>
      <c r="V664" s="18" t="s">
        <v>62</v>
      </c>
      <c r="W664" s="18">
        <v>12.73</v>
      </c>
      <c r="X664" s="18">
        <v>4.7</v>
      </c>
      <c r="Y664" s="18"/>
      <c r="Z664" s="18">
        <v>4.63</v>
      </c>
      <c r="AA664" s="19">
        <v>2.2743975091886082</v>
      </c>
      <c r="AB664" s="19">
        <v>12.73</v>
      </c>
      <c r="AC664" s="19">
        <v>4.7</v>
      </c>
      <c r="AD664" s="19">
        <v>0.68314474405108627</v>
      </c>
      <c r="AE664" s="20">
        <f t="shared" si="51"/>
        <v>3.0575936124611848E-4</v>
      </c>
      <c r="AF664" s="20">
        <f t="shared" si="52"/>
        <v>1.180068242907187E-2</v>
      </c>
      <c r="AG664" s="20">
        <f t="shared" si="53"/>
        <v>0.98789355820968205</v>
      </c>
      <c r="AH664" s="20">
        <f t="shared" si="54"/>
        <v>0</v>
      </c>
      <c r="AI664" s="20">
        <f t="shared" si="54"/>
        <v>0</v>
      </c>
      <c r="AJ664" s="21">
        <v>32586</v>
      </c>
      <c r="AK664" s="21">
        <v>1257646</v>
      </c>
      <c r="AL664" s="21">
        <v>105283774</v>
      </c>
      <c r="AM664" s="21">
        <v>0</v>
      </c>
      <c r="AN664" s="21">
        <v>0</v>
      </c>
      <c r="AO664" s="21">
        <v>0</v>
      </c>
      <c r="AP664" s="23">
        <v>1</v>
      </c>
      <c r="AQ664" s="23">
        <v>7</v>
      </c>
      <c r="AR664" s="23">
        <v>696822</v>
      </c>
      <c r="AS664" s="23">
        <v>521</v>
      </c>
      <c r="AT664" s="24">
        <v>15.65</v>
      </c>
      <c r="AU664" s="31">
        <v>81.599999999999994</v>
      </c>
      <c r="AV664" s="26">
        <v>1</v>
      </c>
      <c r="AW664" s="26">
        <v>7</v>
      </c>
      <c r="AX664" s="26">
        <v>87923</v>
      </c>
      <c r="AY664" s="26">
        <v>3859</v>
      </c>
      <c r="AZ664" s="27">
        <v>12.55</v>
      </c>
      <c r="BA664" s="28">
        <v>484.06</v>
      </c>
      <c r="BB664" s="29">
        <v>0</v>
      </c>
      <c r="BC664" s="29">
        <v>3</v>
      </c>
      <c r="BD664" s="29">
        <v>2857</v>
      </c>
      <c r="BE664" s="29">
        <v>83185</v>
      </c>
      <c r="BF664" s="29">
        <v>9.9499999999999993</v>
      </c>
      <c r="BG664" s="29">
        <v>8277.7000000000007</v>
      </c>
    </row>
    <row r="665" spans="1:59" s="30" customFormat="1" x14ac:dyDescent="0.35">
      <c r="A665" s="12">
        <v>2017</v>
      </c>
      <c r="B665" s="12" t="s">
        <v>804</v>
      </c>
      <c r="C665" s="13" t="s">
        <v>805</v>
      </c>
      <c r="D665" s="14" t="s">
        <v>815</v>
      </c>
      <c r="E665" s="15">
        <v>55625.741798336858</v>
      </c>
      <c r="F665" s="15">
        <v>58771.6</v>
      </c>
      <c r="G665" s="12">
        <v>4.4000000000000004</v>
      </c>
      <c r="H665" s="16">
        <v>1056554</v>
      </c>
      <c r="I665" s="17">
        <f t="shared" si="50"/>
        <v>1</v>
      </c>
      <c r="J665" s="17">
        <v>0</v>
      </c>
      <c r="K665" s="17">
        <v>39.08</v>
      </c>
      <c r="L665" s="17">
        <v>2.23</v>
      </c>
      <c r="M665" s="17">
        <v>2.99</v>
      </c>
      <c r="N665" s="17">
        <v>38.799999999999997</v>
      </c>
      <c r="O665" s="17">
        <v>1</v>
      </c>
      <c r="P665" s="18">
        <v>5428</v>
      </c>
      <c r="Q665" s="18">
        <v>531</v>
      </c>
      <c r="R665" s="17">
        <v>2980924</v>
      </c>
      <c r="S665" s="17">
        <v>78</v>
      </c>
      <c r="T665" s="17">
        <v>1806</v>
      </c>
      <c r="U665" s="18" t="s">
        <v>62</v>
      </c>
      <c r="V665" s="18" t="s">
        <v>62</v>
      </c>
      <c r="W665" s="18" t="s">
        <v>62</v>
      </c>
      <c r="X665" s="18" t="s">
        <v>62</v>
      </c>
      <c r="Y665" s="18"/>
      <c r="Z665" s="18"/>
      <c r="AA665" s="19">
        <v>2.1875855044172008</v>
      </c>
      <c r="AB665" s="19">
        <v>14.73443638842941</v>
      </c>
      <c r="AC665" s="19">
        <v>3.7243523928232452</v>
      </c>
      <c r="AD665" s="19">
        <v>0.62802788237371954</v>
      </c>
      <c r="AE665" s="20">
        <f t="shared" si="51"/>
        <v>0</v>
      </c>
      <c r="AF665" s="20">
        <f t="shared" si="52"/>
        <v>1.5382495817367781E-3</v>
      </c>
      <c r="AG665" s="20">
        <f t="shared" si="53"/>
        <v>0.99846175041826324</v>
      </c>
      <c r="AH665" s="20">
        <f t="shared" si="54"/>
        <v>0</v>
      </c>
      <c r="AI665" s="20">
        <f t="shared" si="54"/>
        <v>0</v>
      </c>
      <c r="AJ665" s="21">
        <v>0</v>
      </c>
      <c r="AK665" s="21">
        <v>161672</v>
      </c>
      <c r="AL665" s="21">
        <v>104939608</v>
      </c>
      <c r="AM665" s="21">
        <v>0</v>
      </c>
      <c r="AN665" s="21">
        <v>0</v>
      </c>
      <c r="AO665" s="21">
        <v>0</v>
      </c>
      <c r="AP665" s="22">
        <v>2</v>
      </c>
      <c r="AQ665" s="22">
        <v>3</v>
      </c>
      <c r="AR665" s="23">
        <v>437124</v>
      </c>
      <c r="AS665" s="23">
        <v>577.30891999999994</v>
      </c>
      <c r="AT665" s="24">
        <v>18.319118</v>
      </c>
      <c r="AU665" s="25">
        <v>105.75790000000001</v>
      </c>
      <c r="AV665" s="26">
        <v>2</v>
      </c>
      <c r="AW665" s="26">
        <v>3</v>
      </c>
      <c r="AX665" s="26">
        <v>59447</v>
      </c>
      <c r="AY665" s="26">
        <v>5050.8365999999996</v>
      </c>
      <c r="AZ665" s="27">
        <v>15.196672</v>
      </c>
      <c r="BA665" s="28">
        <v>767.55906000000004</v>
      </c>
      <c r="BB665" s="29">
        <v>1</v>
      </c>
      <c r="BC665" s="29">
        <v>2</v>
      </c>
      <c r="BD665" s="29">
        <v>1784</v>
      </c>
      <c r="BE665" s="29">
        <v>33901.671999999999</v>
      </c>
      <c r="BF665" s="29">
        <v>14.565018999999999</v>
      </c>
      <c r="BG665" s="29">
        <v>4937.7848999999997</v>
      </c>
    </row>
    <row r="666" spans="1:59" s="30" customFormat="1" x14ac:dyDescent="0.35">
      <c r="A666" s="12">
        <v>2018</v>
      </c>
      <c r="B666" s="12" t="s">
        <v>804</v>
      </c>
      <c r="C666" s="13" t="s">
        <v>805</v>
      </c>
      <c r="D666" s="14" t="s">
        <v>816</v>
      </c>
      <c r="E666" s="15">
        <v>55449.818660333149</v>
      </c>
      <c r="F666" s="15">
        <v>58740.1</v>
      </c>
      <c r="G666" s="12">
        <v>4.0999999999999996</v>
      </c>
      <c r="H666" s="16">
        <v>1059338</v>
      </c>
      <c r="I666" s="17">
        <f t="shared" si="50"/>
        <v>1</v>
      </c>
      <c r="J666" s="17">
        <v>0</v>
      </c>
      <c r="K666" s="17">
        <v>39.08</v>
      </c>
      <c r="L666" s="17">
        <v>2.6</v>
      </c>
      <c r="M666" s="17">
        <v>3.15</v>
      </c>
      <c r="N666" s="17">
        <v>38.81</v>
      </c>
      <c r="O666" s="17">
        <v>1</v>
      </c>
      <c r="P666" s="18">
        <v>5639</v>
      </c>
      <c r="Q666" s="18">
        <v>761</v>
      </c>
      <c r="R666" s="17">
        <v>3347859</v>
      </c>
      <c r="S666" s="17">
        <v>62</v>
      </c>
      <c r="T666" s="17">
        <v>1885</v>
      </c>
      <c r="U666" s="18" t="s">
        <v>62</v>
      </c>
      <c r="V666" s="18"/>
      <c r="W666" s="18">
        <v>15.87</v>
      </c>
      <c r="X666" s="18">
        <v>4.09</v>
      </c>
      <c r="Y666" s="18" t="s">
        <v>62</v>
      </c>
      <c r="Z666" s="18"/>
      <c r="AA666" s="19">
        <v>2.1875855044172008</v>
      </c>
      <c r="AB666" s="19">
        <v>15.87</v>
      </c>
      <c r="AC666" s="19">
        <v>4.09</v>
      </c>
      <c r="AD666" s="19">
        <v>0.62810595158289428</v>
      </c>
      <c r="AE666" s="20">
        <f t="shared" si="51"/>
        <v>0</v>
      </c>
      <c r="AF666" s="20">
        <f t="shared" si="52"/>
        <v>1.9462412415841798E-3</v>
      </c>
      <c r="AG666" s="20">
        <f t="shared" si="53"/>
        <v>0.99805375875841584</v>
      </c>
      <c r="AH666" s="20">
        <f t="shared" si="54"/>
        <v>0</v>
      </c>
      <c r="AI666" s="20">
        <f t="shared" si="54"/>
        <v>0</v>
      </c>
      <c r="AJ666" s="21">
        <v>0</v>
      </c>
      <c r="AK666" s="21">
        <v>229848</v>
      </c>
      <c r="AL666" s="21">
        <v>117868564</v>
      </c>
      <c r="AM666" s="21">
        <v>0</v>
      </c>
      <c r="AN666" s="21">
        <v>0</v>
      </c>
      <c r="AO666" s="21">
        <v>0</v>
      </c>
      <c r="AP666" s="22">
        <v>2</v>
      </c>
      <c r="AQ666" s="22">
        <v>8</v>
      </c>
      <c r="AR666" s="23">
        <v>442005</v>
      </c>
      <c r="AS666" s="23">
        <v>589</v>
      </c>
      <c r="AT666" s="24">
        <v>20.55</v>
      </c>
      <c r="AU666" s="25">
        <v>121.05</v>
      </c>
      <c r="AV666" s="26">
        <v>2</v>
      </c>
      <c r="AW666" s="26">
        <v>3</v>
      </c>
      <c r="AX666" s="26">
        <v>60128</v>
      </c>
      <c r="AY666" s="26">
        <v>5124.6049999999996</v>
      </c>
      <c r="AZ666" s="27">
        <v>16.580611000000001</v>
      </c>
      <c r="BA666" s="28">
        <v>849.69079999999997</v>
      </c>
      <c r="BB666" s="29">
        <v>1</v>
      </c>
      <c r="BC666" s="29">
        <v>2</v>
      </c>
      <c r="BD666" s="29">
        <v>1773</v>
      </c>
      <c r="BE666" s="29">
        <v>34528</v>
      </c>
      <c r="BF666" s="29">
        <v>15.39</v>
      </c>
      <c r="BG666" s="29">
        <v>5313.53</v>
      </c>
    </row>
    <row r="667" spans="1:59" s="30" customFormat="1" x14ac:dyDescent="0.35">
      <c r="A667" s="12">
        <v>2015</v>
      </c>
      <c r="B667" s="12" t="s">
        <v>799</v>
      </c>
      <c r="C667" s="13" t="s">
        <v>800</v>
      </c>
      <c r="D667" s="14" t="s">
        <v>817</v>
      </c>
      <c r="E667" s="15">
        <v>77685.80493079756</v>
      </c>
      <c r="F667" s="15">
        <v>58694.5</v>
      </c>
      <c r="G667" s="12">
        <v>2.8</v>
      </c>
      <c r="H667" s="16">
        <v>755537</v>
      </c>
      <c r="I667" s="17">
        <f t="shared" si="50"/>
        <v>1</v>
      </c>
      <c r="J667" s="17">
        <v>0</v>
      </c>
      <c r="K667" s="17">
        <v>42.6</v>
      </c>
      <c r="L667" s="17">
        <v>1.8220000000000001</v>
      </c>
      <c r="M667" s="17">
        <v>2.62</v>
      </c>
      <c r="N667" s="17">
        <v>44.13</v>
      </c>
      <c r="O667" s="17">
        <v>0</v>
      </c>
      <c r="P667" s="18">
        <v>8350</v>
      </c>
      <c r="Q667" s="18">
        <v>501</v>
      </c>
      <c r="R667" s="17">
        <v>31245513</v>
      </c>
      <c r="S667" s="17">
        <v>42886</v>
      </c>
      <c r="T667" s="17">
        <v>41815</v>
      </c>
      <c r="U667" s="18">
        <v>1.9</v>
      </c>
      <c r="V667" s="18" t="s">
        <v>62</v>
      </c>
      <c r="W667" s="18" t="s">
        <v>62</v>
      </c>
      <c r="X667" s="18" t="s">
        <v>62</v>
      </c>
      <c r="Y667" s="18"/>
      <c r="Z667" s="18">
        <v>1.9</v>
      </c>
      <c r="AA667" s="19">
        <v>2.25948627072199</v>
      </c>
      <c r="AB667" s="19">
        <v>12.08771849023859</v>
      </c>
      <c r="AC667" s="19">
        <v>3.3843619636206599</v>
      </c>
      <c r="AD667" s="19">
        <v>0.66963877086385626</v>
      </c>
      <c r="AE667" s="20">
        <f t="shared" si="51"/>
        <v>0.77795235958106845</v>
      </c>
      <c r="AF667" s="20">
        <f t="shared" si="52"/>
        <v>1.815136048475337E-3</v>
      </c>
      <c r="AG667" s="20">
        <f t="shared" si="53"/>
        <v>0.22022566190113768</v>
      </c>
      <c r="AH667" s="20">
        <f t="shared" si="54"/>
        <v>0</v>
      </c>
      <c r="AI667" s="20">
        <f t="shared" si="54"/>
        <v>6.8424693185386376E-6</v>
      </c>
      <c r="AJ667" s="21">
        <v>45477872</v>
      </c>
      <c r="AK667" s="21">
        <v>106110</v>
      </c>
      <c r="AL667" s="21">
        <v>12874046</v>
      </c>
      <c r="AM667" s="21">
        <v>0</v>
      </c>
      <c r="AN667" s="21">
        <v>0</v>
      </c>
      <c r="AO667" s="21">
        <v>400</v>
      </c>
      <c r="AP667" s="22">
        <v>3</v>
      </c>
      <c r="AQ667" s="22">
        <v>23</v>
      </c>
      <c r="AR667" s="23">
        <v>371501</v>
      </c>
      <c r="AS667" s="23">
        <v>1090.7421999999999</v>
      </c>
      <c r="AT667" s="24">
        <v>9.6224299999999996</v>
      </c>
      <c r="AU667" s="25">
        <v>104.95591</v>
      </c>
      <c r="AV667" s="26">
        <v>3</v>
      </c>
      <c r="AW667" s="26">
        <v>22</v>
      </c>
      <c r="AX667" s="26">
        <v>71210</v>
      </c>
      <c r="AY667" s="26">
        <v>7347.8303999999998</v>
      </c>
      <c r="AZ667" s="27">
        <v>8.8333230999999994</v>
      </c>
      <c r="BA667" s="28">
        <v>649.05759999999998</v>
      </c>
      <c r="BB667" s="29">
        <v>3</v>
      </c>
      <c r="BC667" s="29">
        <v>22</v>
      </c>
      <c r="BD667" s="29">
        <v>8158</v>
      </c>
      <c r="BE667" s="29">
        <v>71377.154999999999</v>
      </c>
      <c r="BF667" s="29">
        <v>8.0672134</v>
      </c>
      <c r="BG667" s="29">
        <v>5758.1473999999998</v>
      </c>
    </row>
    <row r="668" spans="1:59" s="30" customFormat="1" x14ac:dyDescent="0.35">
      <c r="A668" s="12">
        <v>2016</v>
      </c>
      <c r="B668" s="12" t="s">
        <v>804</v>
      </c>
      <c r="C668" s="13" t="s">
        <v>805</v>
      </c>
      <c r="D668" s="14" t="s">
        <v>818</v>
      </c>
      <c r="E668" s="15">
        <v>55425.518237576289</v>
      </c>
      <c r="F668" s="15">
        <v>58630</v>
      </c>
      <c r="G668" s="12">
        <v>5.2</v>
      </c>
      <c r="H668" s="16">
        <v>1057816</v>
      </c>
      <c r="I668" s="17">
        <f t="shared" si="50"/>
        <v>1</v>
      </c>
      <c r="J668" s="17">
        <v>0</v>
      </c>
      <c r="K668" s="17">
        <v>40.39</v>
      </c>
      <c r="L668" s="17">
        <v>1.702</v>
      </c>
      <c r="M668" s="17">
        <v>2.52</v>
      </c>
      <c r="N668" s="17">
        <v>42.43</v>
      </c>
      <c r="O668" s="17">
        <v>1</v>
      </c>
      <c r="P668" s="18">
        <v>5354</v>
      </c>
      <c r="Q668" s="18">
        <v>721</v>
      </c>
      <c r="R668" s="17">
        <v>2670029</v>
      </c>
      <c r="S668" s="17">
        <v>86</v>
      </c>
      <c r="T668" s="17">
        <v>912</v>
      </c>
      <c r="U668" s="18" t="s">
        <v>62</v>
      </c>
      <c r="V668" s="18" t="s">
        <v>62</v>
      </c>
      <c r="W668" s="18" t="s">
        <v>62</v>
      </c>
      <c r="X668" s="18" t="s">
        <v>62</v>
      </c>
      <c r="Y668" s="18" t="s">
        <v>62</v>
      </c>
      <c r="Z668" s="18"/>
      <c r="AA668" s="19">
        <v>2.2143440282408582</v>
      </c>
      <c r="AB668" s="19">
        <v>11.309272049594229</v>
      </c>
      <c r="AC668" s="19">
        <v>3.2924726584307722</v>
      </c>
      <c r="AD668" s="19">
        <v>0.65636700530415037</v>
      </c>
      <c r="AE668" s="20">
        <f t="shared" si="51"/>
        <v>0</v>
      </c>
      <c r="AF668" s="20">
        <f t="shared" si="52"/>
        <v>9.4011276945329015E-4</v>
      </c>
      <c r="AG668" s="20">
        <f t="shared" si="53"/>
        <v>0.99905988723054673</v>
      </c>
      <c r="AH668" s="20">
        <f t="shared" si="54"/>
        <v>0</v>
      </c>
      <c r="AI668" s="20">
        <f t="shared" si="54"/>
        <v>0</v>
      </c>
      <c r="AJ668" s="21">
        <v>0</v>
      </c>
      <c r="AK668" s="21">
        <v>88724</v>
      </c>
      <c r="AL668" s="21">
        <v>94287188</v>
      </c>
      <c r="AM668" s="21">
        <v>0</v>
      </c>
      <c r="AN668" s="21">
        <v>0</v>
      </c>
      <c r="AO668" s="21">
        <v>0</v>
      </c>
      <c r="AP668" s="22">
        <v>2</v>
      </c>
      <c r="AQ668" s="22">
        <v>3</v>
      </c>
      <c r="AR668" s="23">
        <v>438507</v>
      </c>
      <c r="AS668" s="23">
        <v>585.61626999999999</v>
      </c>
      <c r="AT668" s="24">
        <v>18.615932000000001</v>
      </c>
      <c r="AU668" s="25">
        <v>109.01793000000001</v>
      </c>
      <c r="AV668" s="26">
        <v>2</v>
      </c>
      <c r="AW668" s="26">
        <v>3</v>
      </c>
      <c r="AX668" s="26">
        <v>58907</v>
      </c>
      <c r="AY668" s="26">
        <v>5165.3693999999996</v>
      </c>
      <c r="AZ668" s="27">
        <v>14.876645999999999</v>
      </c>
      <c r="BA668" s="28">
        <v>768.43371999999999</v>
      </c>
      <c r="BB668" s="29">
        <v>1</v>
      </c>
      <c r="BC668" s="29">
        <v>2</v>
      </c>
      <c r="BD668" s="29">
        <v>1821</v>
      </c>
      <c r="BE668" s="29">
        <v>34975.974999999999</v>
      </c>
      <c r="BF668" s="29">
        <v>13.482556000000001</v>
      </c>
      <c r="BG668" s="29">
        <v>4715.6553000000004</v>
      </c>
    </row>
    <row r="669" spans="1:59" s="30" customFormat="1" x14ac:dyDescent="0.35">
      <c r="A669" s="12">
        <v>2018</v>
      </c>
      <c r="B669" s="12" t="s">
        <v>799</v>
      </c>
      <c r="C669" s="13" t="s">
        <v>800</v>
      </c>
      <c r="D669" s="14" t="s">
        <v>819</v>
      </c>
      <c r="E669" s="15">
        <v>76988.98247774523</v>
      </c>
      <c r="F669" s="15">
        <v>58516.4</v>
      </c>
      <c r="G669" s="12">
        <v>2.6</v>
      </c>
      <c r="H669" s="16">
        <v>760062</v>
      </c>
      <c r="I669" s="17">
        <f t="shared" si="50"/>
        <v>1</v>
      </c>
      <c r="J669" s="17">
        <v>0</v>
      </c>
      <c r="K669" s="17">
        <v>39.08</v>
      </c>
      <c r="L669" s="17">
        <v>2.6</v>
      </c>
      <c r="M669" s="17">
        <v>3.15</v>
      </c>
      <c r="N669" s="17">
        <v>38.81</v>
      </c>
      <c r="O669" s="17">
        <v>0</v>
      </c>
      <c r="P669" s="18">
        <v>9658</v>
      </c>
      <c r="Q669" s="18">
        <v>526</v>
      </c>
      <c r="R669" s="17">
        <v>31281838</v>
      </c>
      <c r="S669" s="17">
        <v>37333</v>
      </c>
      <c r="T669" s="17">
        <v>32026</v>
      </c>
      <c r="U669" s="18" t="s">
        <v>62</v>
      </c>
      <c r="V669" s="18">
        <v>1.55</v>
      </c>
      <c r="W669" s="18" t="s">
        <v>62</v>
      </c>
      <c r="X669" s="18">
        <v>2.83</v>
      </c>
      <c r="Y669" s="18"/>
      <c r="Z669" s="18"/>
      <c r="AA669" s="19">
        <v>1.55</v>
      </c>
      <c r="AB669" s="19">
        <v>17.134646247082848</v>
      </c>
      <c r="AC669" s="19">
        <v>2.83</v>
      </c>
      <c r="AD669" s="19">
        <v>0.62810595158289428</v>
      </c>
      <c r="AE669" s="20">
        <f t="shared" si="51"/>
        <v>0.69857146434431183</v>
      </c>
      <c r="AF669" s="20">
        <f t="shared" si="52"/>
        <v>2.3110526855247828E-3</v>
      </c>
      <c r="AG669" s="20">
        <f t="shared" si="53"/>
        <v>0.29909620588134195</v>
      </c>
      <c r="AH669" s="20">
        <f t="shared" si="54"/>
        <v>0</v>
      </c>
      <c r="AI669" s="20">
        <f t="shared" si="54"/>
        <v>2.1277088821425034E-5</v>
      </c>
      <c r="AJ669" s="21">
        <v>44914310</v>
      </c>
      <c r="AK669" s="21">
        <v>148588</v>
      </c>
      <c r="AL669" s="21">
        <v>19230244</v>
      </c>
      <c r="AM669" s="21">
        <v>0</v>
      </c>
      <c r="AN669" s="21">
        <v>0</v>
      </c>
      <c r="AO669" s="21">
        <v>1368</v>
      </c>
      <c r="AP669" s="22">
        <v>3</v>
      </c>
      <c r="AQ669" s="22">
        <v>24</v>
      </c>
      <c r="AR669" s="23">
        <v>382596</v>
      </c>
      <c r="AS669" s="23">
        <v>1118</v>
      </c>
      <c r="AT669" s="24">
        <v>10.25</v>
      </c>
      <c r="AU669" s="25">
        <v>114.6</v>
      </c>
      <c r="AV669" s="26">
        <v>3</v>
      </c>
      <c r="AW669" s="26">
        <v>22</v>
      </c>
      <c r="AX669" s="26">
        <v>75148</v>
      </c>
      <c r="AY669" s="26">
        <v>7580.5</v>
      </c>
      <c r="AZ669" s="27">
        <v>9.0953835000000005</v>
      </c>
      <c r="BA669" s="28">
        <v>689.47555</v>
      </c>
      <c r="BB669" s="29">
        <v>3</v>
      </c>
      <c r="BC669" s="29">
        <v>23</v>
      </c>
      <c r="BD669" s="29">
        <v>8985</v>
      </c>
      <c r="BE669" s="29">
        <v>80694</v>
      </c>
      <c r="BF669" s="29">
        <v>7.98</v>
      </c>
      <c r="BG669" s="29">
        <v>6441.06</v>
      </c>
    </row>
    <row r="670" spans="1:59" s="30" customFormat="1" x14ac:dyDescent="0.35">
      <c r="A670" s="12">
        <v>2015</v>
      </c>
      <c r="B670" s="12" t="s">
        <v>804</v>
      </c>
      <c r="C670" s="13" t="s">
        <v>805</v>
      </c>
      <c r="D670" s="14" t="s">
        <v>820</v>
      </c>
      <c r="E670" s="15">
        <v>55245.220392738665</v>
      </c>
      <c r="F670" s="15">
        <v>58387.9</v>
      </c>
      <c r="G670" s="12">
        <v>6</v>
      </c>
      <c r="H670" s="16">
        <v>1056886</v>
      </c>
      <c r="I670" s="17">
        <f t="shared" si="50"/>
        <v>1</v>
      </c>
      <c r="J670" s="17">
        <v>0</v>
      </c>
      <c r="K670" s="17">
        <v>42.6</v>
      </c>
      <c r="L670" s="17">
        <v>1.8220000000000001</v>
      </c>
      <c r="M670" s="17">
        <v>2.62</v>
      </c>
      <c r="N670" s="17">
        <v>44.13</v>
      </c>
      <c r="O670" s="17">
        <v>1</v>
      </c>
      <c r="P670" s="18">
        <v>5880</v>
      </c>
      <c r="Q670" s="18">
        <v>640</v>
      </c>
      <c r="R670" s="17">
        <v>2873636</v>
      </c>
      <c r="S670" s="17">
        <v>100</v>
      </c>
      <c r="T670" s="17">
        <v>948</v>
      </c>
      <c r="U670" s="18" t="s">
        <v>62</v>
      </c>
      <c r="V670" s="18" t="s">
        <v>62</v>
      </c>
      <c r="W670" s="18">
        <v>16.73</v>
      </c>
      <c r="X670" s="18">
        <v>3.62</v>
      </c>
      <c r="Y670" s="18" t="s">
        <v>62</v>
      </c>
      <c r="Z670" s="18"/>
      <c r="AA670" s="19">
        <v>2.25948627072199</v>
      </c>
      <c r="AB670" s="19">
        <v>16.73</v>
      </c>
      <c r="AC670" s="19">
        <v>3.62</v>
      </c>
      <c r="AD670" s="19">
        <v>0.66963877086385626</v>
      </c>
      <c r="AE670" s="20">
        <f t="shared" si="51"/>
        <v>0</v>
      </c>
      <c r="AF670" s="20">
        <f t="shared" si="52"/>
        <v>2.988241997972701E-3</v>
      </c>
      <c r="AG670" s="20">
        <f t="shared" si="53"/>
        <v>0.99701175800202735</v>
      </c>
      <c r="AH670" s="20">
        <f t="shared" si="54"/>
        <v>0</v>
      </c>
      <c r="AI670" s="20">
        <f t="shared" si="54"/>
        <v>0</v>
      </c>
      <c r="AJ670" s="21">
        <v>0</v>
      </c>
      <c r="AK670" s="21">
        <v>302984</v>
      </c>
      <c r="AL670" s="21">
        <v>101089072</v>
      </c>
      <c r="AM670" s="21">
        <v>0</v>
      </c>
      <c r="AN670" s="21">
        <v>0</v>
      </c>
      <c r="AO670" s="21">
        <v>0</v>
      </c>
      <c r="AP670" s="22">
        <v>2</v>
      </c>
      <c r="AQ670" s="22">
        <v>3</v>
      </c>
      <c r="AR670" s="23">
        <v>440191</v>
      </c>
      <c r="AS670" s="23">
        <v>593.58816000000002</v>
      </c>
      <c r="AT670" s="24">
        <v>19.289553000000002</v>
      </c>
      <c r="AU670" s="25">
        <v>114.5005</v>
      </c>
      <c r="AV670" s="26">
        <v>2</v>
      </c>
      <c r="AW670" s="26">
        <v>3</v>
      </c>
      <c r="AX670" s="26">
        <v>58903</v>
      </c>
      <c r="AY670" s="26">
        <v>5241.4025000000001</v>
      </c>
      <c r="AZ670" s="27">
        <v>15.776351999999999</v>
      </c>
      <c r="BA670" s="28">
        <v>826.90214000000003</v>
      </c>
      <c r="BB670" s="29">
        <v>1</v>
      </c>
      <c r="BC670" s="29">
        <v>2</v>
      </c>
      <c r="BD670" s="29">
        <v>1853</v>
      </c>
      <c r="BE670" s="29">
        <v>35911.675000000003</v>
      </c>
      <c r="BF670" s="29">
        <v>13.758509</v>
      </c>
      <c r="BG670" s="29">
        <v>4940.9111000000003</v>
      </c>
    </row>
    <row r="671" spans="1:59" s="30" customFormat="1" x14ac:dyDescent="0.35">
      <c r="A671" s="12">
        <v>2020</v>
      </c>
      <c r="B671" s="12" t="s">
        <v>804</v>
      </c>
      <c r="C671" s="13" t="s">
        <v>805</v>
      </c>
      <c r="D671" s="14" t="s">
        <v>821</v>
      </c>
      <c r="E671" s="15">
        <v>54966.8999361061</v>
      </c>
      <c r="F671" s="15">
        <v>58155.199999999997</v>
      </c>
      <c r="G671" s="12" t="s">
        <v>62</v>
      </c>
      <c r="H671" s="16">
        <v>1058004</v>
      </c>
      <c r="I671" s="17">
        <f t="shared" si="50"/>
        <v>1</v>
      </c>
      <c r="J671" s="17">
        <v>0</v>
      </c>
      <c r="K671" s="17">
        <v>36.130000000000003</v>
      </c>
      <c r="L671" s="17">
        <v>1.891</v>
      </c>
      <c r="M671" s="17">
        <v>2.0299999999999998</v>
      </c>
      <c r="N671" s="17">
        <v>33.270000000000003</v>
      </c>
      <c r="O671" s="17">
        <v>1</v>
      </c>
      <c r="P671" s="18">
        <v>5184</v>
      </c>
      <c r="Q671" s="18">
        <v>756</v>
      </c>
      <c r="R671" s="17">
        <v>3356727</v>
      </c>
      <c r="S671" s="17">
        <v>28</v>
      </c>
      <c r="T671" s="17">
        <v>3067</v>
      </c>
      <c r="U671" s="18" t="s">
        <v>62</v>
      </c>
      <c r="V671" s="18" t="s">
        <v>62</v>
      </c>
      <c r="W671" s="18" t="s">
        <v>62</v>
      </c>
      <c r="X671" s="18" t="s">
        <v>62</v>
      </c>
      <c r="Y671" s="18" t="s">
        <v>62</v>
      </c>
      <c r="Z671" s="18"/>
      <c r="AA671" s="19">
        <v>2.127327759928813</v>
      </c>
      <c r="AB671" s="19">
        <v>12.535325193609101</v>
      </c>
      <c r="AC671" s="19">
        <v>2.8422150630003218</v>
      </c>
      <c r="AD671" s="19">
        <v>0.5848556097000881</v>
      </c>
      <c r="AE671" s="20">
        <f t="shared" si="51"/>
        <v>0</v>
      </c>
      <c r="AF671" s="20">
        <f t="shared" si="52"/>
        <v>9.4961368117502153E-5</v>
      </c>
      <c r="AG671" s="20">
        <f t="shared" si="53"/>
        <v>0.99990503863188251</v>
      </c>
      <c r="AH671" s="20">
        <f t="shared" si="54"/>
        <v>0</v>
      </c>
      <c r="AI671" s="20">
        <f t="shared" si="54"/>
        <v>0</v>
      </c>
      <c r="AJ671" s="21">
        <v>0</v>
      </c>
      <c r="AK671" s="21">
        <v>11410</v>
      </c>
      <c r="AL671" s="21">
        <v>120142714</v>
      </c>
      <c r="AM671" s="21">
        <v>0</v>
      </c>
      <c r="AN671" s="21">
        <v>0</v>
      </c>
      <c r="AO671" s="21">
        <v>0</v>
      </c>
      <c r="AP671" s="22">
        <v>1</v>
      </c>
      <c r="AQ671" s="22">
        <v>1</v>
      </c>
      <c r="AR671" s="23">
        <v>441573</v>
      </c>
      <c r="AS671" s="23">
        <v>594.09222</v>
      </c>
      <c r="AT671" s="24">
        <v>22.008731999999998</v>
      </c>
      <c r="AU671" s="25">
        <v>130.75216</v>
      </c>
      <c r="AV671" s="26">
        <v>1</v>
      </c>
      <c r="AW671" s="26">
        <v>3</v>
      </c>
      <c r="AX671" s="26">
        <v>60057</v>
      </c>
      <c r="AY671" s="26">
        <v>4927.6270999999997</v>
      </c>
      <c r="AZ671" s="27">
        <v>15.942738</v>
      </c>
      <c r="BA671" s="28">
        <v>785.59867999999994</v>
      </c>
      <c r="BB671" s="29">
        <v>1</v>
      </c>
      <c r="BC671" s="29">
        <v>2</v>
      </c>
      <c r="BD671" s="29">
        <v>1692</v>
      </c>
      <c r="BE671" s="29">
        <v>31259.455999999998</v>
      </c>
      <c r="BF671" s="29">
        <v>15.757769</v>
      </c>
      <c r="BG671" s="29">
        <v>4925.7929000000004</v>
      </c>
    </row>
    <row r="672" spans="1:59" s="30" customFormat="1" x14ac:dyDescent="0.35">
      <c r="A672" s="12">
        <v>2014</v>
      </c>
      <c r="B672" s="12" t="s">
        <v>804</v>
      </c>
      <c r="C672" s="13" t="s">
        <v>805</v>
      </c>
      <c r="D672" s="14" t="s">
        <v>822</v>
      </c>
      <c r="E672" s="15">
        <v>54521.628265110347</v>
      </c>
      <c r="F672" s="15">
        <v>57602.7</v>
      </c>
      <c r="G672" s="12">
        <v>7.7</v>
      </c>
      <c r="H672" s="16">
        <v>1056511</v>
      </c>
      <c r="I672" s="17">
        <f t="shared" si="50"/>
        <v>1</v>
      </c>
      <c r="J672" s="17">
        <v>0</v>
      </c>
      <c r="K672" s="17">
        <v>45.67</v>
      </c>
      <c r="L672" s="17">
        <v>3.117</v>
      </c>
      <c r="M672" s="17">
        <v>4.37</v>
      </c>
      <c r="N672" s="17">
        <v>46.16</v>
      </c>
      <c r="O672" s="17">
        <v>1</v>
      </c>
      <c r="P672" s="18">
        <v>6021</v>
      </c>
      <c r="Q672" s="18">
        <v>492</v>
      </c>
      <c r="R672" s="17">
        <v>2565962</v>
      </c>
      <c r="S672" s="17">
        <v>88</v>
      </c>
      <c r="T672" s="17">
        <v>933</v>
      </c>
      <c r="U672" s="18" t="s">
        <v>62</v>
      </c>
      <c r="V672" s="18"/>
      <c r="W672" s="18" t="s">
        <v>62</v>
      </c>
      <c r="X672" s="18" t="s">
        <v>62</v>
      </c>
      <c r="Y672" s="18"/>
      <c r="Z672" s="18"/>
      <c r="AA672" s="19">
        <v>2.322195177698041</v>
      </c>
      <c r="AB672" s="19">
        <v>20.48845299552563</v>
      </c>
      <c r="AC672" s="19">
        <v>4.9924248044436963</v>
      </c>
      <c r="AD672" s="19">
        <v>0.68548682032632846</v>
      </c>
      <c r="AE672" s="20">
        <f t="shared" si="51"/>
        <v>0</v>
      </c>
      <c r="AF672" s="20">
        <f t="shared" si="52"/>
        <v>2.4780153905865632E-3</v>
      </c>
      <c r="AG672" s="20">
        <f t="shared" si="53"/>
        <v>0.99752198460941344</v>
      </c>
      <c r="AH672" s="20">
        <f t="shared" si="54"/>
        <v>0</v>
      </c>
      <c r="AI672" s="20">
        <f t="shared" si="54"/>
        <v>0</v>
      </c>
      <c r="AJ672" s="21">
        <v>0</v>
      </c>
      <c r="AK672" s="21">
        <v>225030</v>
      </c>
      <c r="AL672" s="21">
        <v>90585544</v>
      </c>
      <c r="AM672" s="21">
        <v>0</v>
      </c>
      <c r="AN672" s="21">
        <v>0</v>
      </c>
      <c r="AO672" s="21">
        <v>0</v>
      </c>
      <c r="AP672" s="22">
        <v>2</v>
      </c>
      <c r="AQ672" s="22">
        <v>3</v>
      </c>
      <c r="AR672" s="23">
        <v>438879</v>
      </c>
      <c r="AS672" s="23">
        <v>582.99041</v>
      </c>
      <c r="AT672" s="24">
        <v>17.167946000000001</v>
      </c>
      <c r="AU672" s="25">
        <v>100.08748</v>
      </c>
      <c r="AV672" s="26">
        <v>2</v>
      </c>
      <c r="AW672" s="26">
        <v>3</v>
      </c>
      <c r="AX672" s="26">
        <v>58346</v>
      </c>
      <c r="AY672" s="26">
        <v>5224.1212999999998</v>
      </c>
      <c r="AZ672" s="27">
        <v>14.560559</v>
      </c>
      <c r="BA672" s="28">
        <v>760.66125999999997</v>
      </c>
      <c r="BB672" s="29">
        <v>1</v>
      </c>
      <c r="BC672" s="29">
        <v>2</v>
      </c>
      <c r="BD672" s="29">
        <v>1884</v>
      </c>
      <c r="BE672" s="29">
        <v>39240.534</v>
      </c>
      <c r="BF672" s="29">
        <v>12.862615999999999</v>
      </c>
      <c r="BG672" s="29">
        <v>5047.3593000000001</v>
      </c>
    </row>
    <row r="673" spans="1:59" s="30" customFormat="1" x14ac:dyDescent="0.35">
      <c r="A673" s="17">
        <v>2006</v>
      </c>
      <c r="B673" s="13" t="s">
        <v>804</v>
      </c>
      <c r="C673" s="13" t="s">
        <v>805</v>
      </c>
      <c r="D673" s="14" t="s">
        <v>823</v>
      </c>
      <c r="E673" s="15">
        <v>54008.104630249763</v>
      </c>
      <c r="F673" s="15">
        <v>57415.8</v>
      </c>
      <c r="G673" s="17">
        <v>4.9000000000000004</v>
      </c>
      <c r="H673" s="16">
        <v>1063096</v>
      </c>
      <c r="I673" s="17">
        <f t="shared" si="50"/>
        <v>1</v>
      </c>
      <c r="J673" s="17">
        <v>0</v>
      </c>
      <c r="K673" s="17" t="s">
        <v>62</v>
      </c>
      <c r="L673" s="17">
        <v>2.137</v>
      </c>
      <c r="M673" s="17">
        <v>6.73</v>
      </c>
      <c r="N673" s="17">
        <v>18.61</v>
      </c>
      <c r="O673" s="17">
        <v>1</v>
      </c>
      <c r="P673" s="18">
        <v>5320</v>
      </c>
      <c r="Q673" s="18">
        <v>563</v>
      </c>
      <c r="R673" s="17">
        <v>2526113</v>
      </c>
      <c r="S673" s="17">
        <v>820</v>
      </c>
      <c r="T673" s="17">
        <v>3013</v>
      </c>
      <c r="U673" s="18" t="s">
        <v>62</v>
      </c>
      <c r="V673" s="18"/>
      <c r="W673" s="18">
        <v>14.06</v>
      </c>
      <c r="X673" s="18" t="s">
        <v>62</v>
      </c>
      <c r="Y673" s="18"/>
      <c r="Z673" s="18"/>
      <c r="AA673" s="19">
        <v>2.2465548173415608</v>
      </c>
      <c r="AB673" s="19">
        <v>14.06</v>
      </c>
      <c r="AC673" s="19">
        <v>7.1610124069250478</v>
      </c>
      <c r="AD673" s="19">
        <v>0.4704061490499184</v>
      </c>
      <c r="AE673" s="20">
        <f t="shared" si="51"/>
        <v>0</v>
      </c>
      <c r="AF673" s="20">
        <f t="shared" si="52"/>
        <v>1.5652425300657314E-3</v>
      </c>
      <c r="AG673" s="20">
        <f t="shared" si="53"/>
        <v>0.99843475746993426</v>
      </c>
      <c r="AH673" s="20">
        <f t="shared" si="54"/>
        <v>0</v>
      </c>
      <c r="AI673" s="20">
        <f t="shared" si="54"/>
        <v>0</v>
      </c>
      <c r="AJ673" s="21">
        <v>0</v>
      </c>
      <c r="AK673" s="21">
        <v>136217.84</v>
      </c>
      <c r="AL673" s="21">
        <v>86890448.879999995</v>
      </c>
      <c r="AM673" s="21">
        <v>0</v>
      </c>
      <c r="AN673" s="21">
        <v>0</v>
      </c>
      <c r="AO673" s="21">
        <v>0</v>
      </c>
      <c r="AP673" s="23">
        <v>2</v>
      </c>
      <c r="AQ673" s="23">
        <v>3</v>
      </c>
      <c r="AR673" s="23">
        <v>427599</v>
      </c>
      <c r="AS673" s="23">
        <v>586.30535462742739</v>
      </c>
      <c r="AT673" s="24">
        <v>15.115293857985677</v>
      </c>
      <c r="AU673" s="25">
        <v>88.621777257040662</v>
      </c>
      <c r="AV673" s="26">
        <v>2</v>
      </c>
      <c r="AW673" s="26">
        <v>3</v>
      </c>
      <c r="AX673" s="26">
        <v>54897</v>
      </c>
      <c r="AY673" s="26">
        <v>5463.7654759519337</v>
      </c>
      <c r="AZ673" s="27">
        <v>13.508062051514003</v>
      </c>
      <c r="BA673" s="28">
        <v>738.04883084078654</v>
      </c>
      <c r="BB673" s="29">
        <v>1</v>
      </c>
      <c r="BC673" s="29">
        <v>2</v>
      </c>
      <c r="BD673" s="29">
        <v>2290</v>
      </c>
      <c r="BE673" s="29">
        <v>43353.384279475984</v>
      </c>
      <c r="BF673" s="29">
        <v>12.510838535410638</v>
      </c>
      <c r="BG673" s="29">
        <v>5423.8719068413393</v>
      </c>
    </row>
    <row r="674" spans="1:59" s="30" customFormat="1" x14ac:dyDescent="0.35">
      <c r="A674" s="12">
        <v>2012</v>
      </c>
      <c r="B674" s="12" t="s">
        <v>824</v>
      </c>
      <c r="C674" s="13" t="s">
        <v>825</v>
      </c>
      <c r="D674" s="14" t="s">
        <v>826</v>
      </c>
      <c r="E674" s="15">
        <v>78115.241991762567</v>
      </c>
      <c r="F674" s="15">
        <v>57087.4</v>
      </c>
      <c r="G674" s="12">
        <v>7.1</v>
      </c>
      <c r="H674" s="16">
        <v>730810</v>
      </c>
      <c r="I674" s="17">
        <f t="shared" si="50"/>
        <v>1</v>
      </c>
      <c r="J674" s="17">
        <v>0</v>
      </c>
      <c r="K674" s="17">
        <v>45.77</v>
      </c>
      <c r="L674" s="17">
        <v>3.58</v>
      </c>
      <c r="M674" s="17">
        <v>2.75</v>
      </c>
      <c r="N674" s="17">
        <v>54.99</v>
      </c>
      <c r="O674" s="17">
        <v>0</v>
      </c>
      <c r="P674" s="18">
        <v>11702</v>
      </c>
      <c r="Q674" s="18">
        <v>5</v>
      </c>
      <c r="R674" s="17">
        <v>4304761</v>
      </c>
      <c r="S674" s="17">
        <v>2704</v>
      </c>
      <c r="T674" s="17">
        <v>17008</v>
      </c>
      <c r="U674" s="18">
        <v>6.07</v>
      </c>
      <c r="V674" s="18">
        <v>1.81</v>
      </c>
      <c r="W674" s="18">
        <v>27.04</v>
      </c>
      <c r="X674" s="18">
        <v>4.2699999999999996</v>
      </c>
      <c r="Y674" s="18"/>
      <c r="Z674" s="18">
        <v>6.07</v>
      </c>
      <c r="AA674" s="19">
        <v>1.81</v>
      </c>
      <c r="AB674" s="19">
        <v>27.04</v>
      </c>
      <c r="AC674" s="19">
        <v>4.2699999999999996</v>
      </c>
      <c r="AD674" s="19">
        <v>0.75442193202762442</v>
      </c>
      <c r="AE674" s="20">
        <f t="shared" si="51"/>
        <v>1.2439511367703176E-2</v>
      </c>
      <c r="AF674" s="20">
        <f t="shared" si="52"/>
        <v>4.0120593202337372E-2</v>
      </c>
      <c r="AG674" s="20">
        <f t="shared" si="53"/>
        <v>0.94743891005337033</v>
      </c>
      <c r="AH674" s="20">
        <f t="shared" si="54"/>
        <v>0</v>
      </c>
      <c r="AI674" s="20">
        <f t="shared" si="54"/>
        <v>9.8537658911330613E-7</v>
      </c>
      <c r="AJ674" s="21">
        <v>1060426</v>
      </c>
      <c r="AK674" s="21">
        <v>3420144</v>
      </c>
      <c r="AL674" s="21">
        <v>80765942</v>
      </c>
      <c r="AM674" s="21">
        <v>0</v>
      </c>
      <c r="AN674" s="21">
        <v>0</v>
      </c>
      <c r="AO674" s="21">
        <v>84</v>
      </c>
      <c r="AP674" s="22">
        <v>3</v>
      </c>
      <c r="AQ674" s="22">
        <v>23</v>
      </c>
      <c r="AR674" s="23">
        <v>275405</v>
      </c>
      <c r="AS674" s="23">
        <v>653.64220999999998</v>
      </c>
      <c r="AT674" s="24">
        <v>17.882808000000001</v>
      </c>
      <c r="AU674" s="25">
        <v>116.88958</v>
      </c>
      <c r="AV674" s="26">
        <v>4</v>
      </c>
      <c r="AW674" s="26">
        <v>23</v>
      </c>
      <c r="AX674" s="26">
        <v>48790</v>
      </c>
      <c r="AY674" s="26">
        <v>4910.5657000000001</v>
      </c>
      <c r="AZ674" s="27">
        <v>14.926831999999999</v>
      </c>
      <c r="BA674" s="28">
        <v>732.99189999999999</v>
      </c>
      <c r="BB674" s="29">
        <v>1</v>
      </c>
      <c r="BC674" s="29">
        <v>11</v>
      </c>
      <c r="BD674" s="29">
        <v>1263</v>
      </c>
      <c r="BE674" s="29">
        <v>91130.706999999995</v>
      </c>
      <c r="BF674" s="29">
        <v>16.820827000000001</v>
      </c>
      <c r="BG674" s="29">
        <v>15328.939</v>
      </c>
    </row>
    <row r="675" spans="1:59" s="30" customFormat="1" x14ac:dyDescent="0.35">
      <c r="A675" s="12">
        <v>2013</v>
      </c>
      <c r="B675" s="12" t="s">
        <v>804</v>
      </c>
      <c r="C675" s="13" t="s">
        <v>805</v>
      </c>
      <c r="D675" s="14" t="s">
        <v>827</v>
      </c>
      <c r="E675" s="15">
        <v>54035.014589412254</v>
      </c>
      <c r="F675" s="15">
        <v>57037.2</v>
      </c>
      <c r="G675" s="12">
        <v>9.3000000000000007</v>
      </c>
      <c r="H675" s="16">
        <v>1055560</v>
      </c>
      <c r="I675" s="17">
        <f t="shared" si="50"/>
        <v>1</v>
      </c>
      <c r="J675" s="17">
        <v>0</v>
      </c>
      <c r="K675" s="17">
        <v>45.02</v>
      </c>
      <c r="L675" s="17">
        <v>3.4830000000000001</v>
      </c>
      <c r="M675" s="17">
        <v>3.73</v>
      </c>
      <c r="N675" s="17">
        <v>51.99</v>
      </c>
      <c r="O675" s="17">
        <v>1</v>
      </c>
      <c r="P675" s="18">
        <v>5827</v>
      </c>
      <c r="Q675" s="18">
        <v>633</v>
      </c>
      <c r="R675" s="17">
        <v>2837800</v>
      </c>
      <c r="S675" s="17">
        <v>1153</v>
      </c>
      <c r="T675" s="17">
        <v>1055</v>
      </c>
      <c r="U675" s="18">
        <v>5.8</v>
      </c>
      <c r="V675" s="18"/>
      <c r="W675" s="18" t="s">
        <v>62</v>
      </c>
      <c r="X675" s="18">
        <v>5.66</v>
      </c>
      <c r="Y675" s="18"/>
      <c r="Z675" s="18">
        <v>5.8</v>
      </c>
      <c r="AA675" s="19">
        <v>2.3089180475565318</v>
      </c>
      <c r="AB675" s="19">
        <v>22.862714639490921</v>
      </c>
      <c r="AC675" s="19">
        <v>5.66</v>
      </c>
      <c r="AD675" s="19">
        <v>0.73100116927520231</v>
      </c>
      <c r="AE675" s="20">
        <f t="shared" si="51"/>
        <v>0</v>
      </c>
      <c r="AF675" s="20">
        <f t="shared" si="52"/>
        <v>1.603732970215814E-3</v>
      </c>
      <c r="AG675" s="20">
        <f t="shared" si="53"/>
        <v>0.99839626702978423</v>
      </c>
      <c r="AH675" s="20">
        <f t="shared" si="54"/>
        <v>0</v>
      </c>
      <c r="AI675" s="20">
        <f t="shared" si="54"/>
        <v>0</v>
      </c>
      <c r="AJ675" s="21">
        <v>0</v>
      </c>
      <c r="AK675" s="21">
        <v>150168</v>
      </c>
      <c r="AL675" s="21">
        <v>93486368</v>
      </c>
      <c r="AM675" s="21">
        <v>0</v>
      </c>
      <c r="AN675" s="21">
        <v>0</v>
      </c>
      <c r="AO675" s="21">
        <v>0</v>
      </c>
      <c r="AP675" s="22">
        <v>2</v>
      </c>
      <c r="AQ675" s="22">
        <v>3</v>
      </c>
      <c r="AR675" s="23">
        <v>438198</v>
      </c>
      <c r="AS675" s="23">
        <v>601.83829000000003</v>
      </c>
      <c r="AT675" s="24">
        <v>15.199377999999999</v>
      </c>
      <c r="AU675" s="25">
        <v>91.475676000000007</v>
      </c>
      <c r="AV675" s="26">
        <v>2</v>
      </c>
      <c r="AW675" s="26">
        <v>3</v>
      </c>
      <c r="AX675" s="26">
        <v>58317</v>
      </c>
      <c r="AY675" s="26">
        <v>5240.1743999999999</v>
      </c>
      <c r="AZ675" s="27">
        <v>12.917541</v>
      </c>
      <c r="BA675" s="28">
        <v>676.90168000000006</v>
      </c>
      <c r="BB675" s="29">
        <v>1</v>
      </c>
      <c r="BC675" s="29">
        <v>2</v>
      </c>
      <c r="BD675" s="29">
        <v>1913</v>
      </c>
      <c r="BE675" s="29">
        <v>40203.476000000002</v>
      </c>
      <c r="BF675" s="29">
        <v>11.821963</v>
      </c>
      <c r="BG675" s="29">
        <v>4752.8401999999996</v>
      </c>
    </row>
    <row r="676" spans="1:59" s="30" customFormat="1" x14ac:dyDescent="0.35">
      <c r="A676" s="12">
        <v>2017</v>
      </c>
      <c r="B676" s="12" t="s">
        <v>799</v>
      </c>
      <c r="C676" s="13" t="s">
        <v>800</v>
      </c>
      <c r="D676" s="14" t="s">
        <v>828</v>
      </c>
      <c r="E676" s="15">
        <v>74700.794841130875</v>
      </c>
      <c r="F676" s="15">
        <v>56530.2</v>
      </c>
      <c r="G676" s="12">
        <v>2.7</v>
      </c>
      <c r="H676" s="16">
        <v>756755</v>
      </c>
      <c r="I676" s="17">
        <f t="shared" si="50"/>
        <v>1</v>
      </c>
      <c r="J676" s="17">
        <v>0</v>
      </c>
      <c r="K676" s="17">
        <v>39.08</v>
      </c>
      <c r="L676" s="17">
        <v>2.23</v>
      </c>
      <c r="M676" s="17">
        <v>2.99</v>
      </c>
      <c r="N676" s="17">
        <v>38.799999999999997</v>
      </c>
      <c r="O676" s="17">
        <v>0</v>
      </c>
      <c r="P676" s="18">
        <v>8828</v>
      </c>
      <c r="Q676" s="18">
        <v>475</v>
      </c>
      <c r="R676" s="17">
        <v>30042549</v>
      </c>
      <c r="S676" s="17">
        <v>37484</v>
      </c>
      <c r="T676" s="17">
        <v>31527</v>
      </c>
      <c r="U676" s="18">
        <v>1.83</v>
      </c>
      <c r="V676" s="18" t="s">
        <v>62</v>
      </c>
      <c r="W676" s="18" t="s">
        <v>62</v>
      </c>
      <c r="X676" s="18" t="s">
        <v>62</v>
      </c>
      <c r="Y676" s="18" t="s">
        <v>62</v>
      </c>
      <c r="Z676" s="18">
        <v>1.83</v>
      </c>
      <c r="AA676" s="19">
        <v>2.1875855044172008</v>
      </c>
      <c r="AB676" s="19">
        <v>14.73443638842941</v>
      </c>
      <c r="AC676" s="19">
        <v>3.7243523928232452</v>
      </c>
      <c r="AD676" s="19">
        <v>0.62802788237371954</v>
      </c>
      <c r="AE676" s="20">
        <f t="shared" si="51"/>
        <v>0.76572945714556384</v>
      </c>
      <c r="AF676" s="20">
        <f t="shared" si="52"/>
        <v>2.4821872810551087E-3</v>
      </c>
      <c r="AG676" s="20">
        <f t="shared" si="53"/>
        <v>0.23176812861488369</v>
      </c>
      <c r="AH676" s="20">
        <f t="shared" si="54"/>
        <v>0</v>
      </c>
      <c r="AI676" s="20">
        <f t="shared" si="54"/>
        <v>2.0226958497357641E-5</v>
      </c>
      <c r="AJ676" s="21">
        <v>43308266</v>
      </c>
      <c r="AK676" s="21">
        <v>140388</v>
      </c>
      <c r="AL676" s="21">
        <v>13108384</v>
      </c>
      <c r="AM676" s="21">
        <v>0</v>
      </c>
      <c r="AN676" s="21">
        <v>0</v>
      </c>
      <c r="AO676" s="21">
        <v>1144</v>
      </c>
      <c r="AP676" s="22">
        <v>3</v>
      </c>
      <c r="AQ676" s="22">
        <v>23</v>
      </c>
      <c r="AR676" s="23">
        <v>380101</v>
      </c>
      <c r="AS676" s="23">
        <v>1062.9422999999999</v>
      </c>
      <c r="AT676" s="24">
        <v>10.290234999999999</v>
      </c>
      <c r="AU676" s="25">
        <v>109.37926</v>
      </c>
      <c r="AV676" s="26">
        <v>3</v>
      </c>
      <c r="AW676" s="26">
        <v>22</v>
      </c>
      <c r="AX676" s="26">
        <v>74527</v>
      </c>
      <c r="AY676" s="26">
        <v>7301.5037000000002</v>
      </c>
      <c r="AZ676" s="27">
        <v>9.1921450999999994</v>
      </c>
      <c r="BA676" s="28">
        <v>671.16480999999999</v>
      </c>
      <c r="BB676" s="29">
        <v>3</v>
      </c>
      <c r="BC676" s="29">
        <v>23</v>
      </c>
      <c r="BD676" s="29">
        <v>8708</v>
      </c>
      <c r="BE676" s="29">
        <v>83852.119000000006</v>
      </c>
      <c r="BF676" s="29">
        <v>7.6325713000000004</v>
      </c>
      <c r="BG676" s="29">
        <v>6400.0726999999997</v>
      </c>
    </row>
    <row r="677" spans="1:59" s="30" customFormat="1" x14ac:dyDescent="0.35">
      <c r="A677" s="12">
        <v>2012</v>
      </c>
      <c r="B677" s="12" t="s">
        <v>804</v>
      </c>
      <c r="C677" s="13" t="s">
        <v>805</v>
      </c>
      <c r="D677" s="14" t="s">
        <v>829</v>
      </c>
      <c r="E677" s="15">
        <v>53547.990175306877</v>
      </c>
      <c r="F677" s="15">
        <v>56487.4</v>
      </c>
      <c r="G677" s="12">
        <v>10.4</v>
      </c>
      <c r="H677" s="16">
        <v>1054893</v>
      </c>
      <c r="I677" s="17">
        <f t="shared" si="50"/>
        <v>1</v>
      </c>
      <c r="J677" s="17">
        <v>0</v>
      </c>
      <c r="K677" s="17">
        <v>45.77</v>
      </c>
      <c r="L677" s="17">
        <v>3.58</v>
      </c>
      <c r="M677" s="17">
        <v>2.75</v>
      </c>
      <c r="N677" s="17">
        <v>54.99</v>
      </c>
      <c r="O677" s="17">
        <v>1</v>
      </c>
      <c r="P677" s="18">
        <v>5005</v>
      </c>
      <c r="Q677" s="18">
        <v>620</v>
      </c>
      <c r="R677" s="17">
        <v>3403402</v>
      </c>
      <c r="S677" s="17">
        <v>28</v>
      </c>
      <c r="T677" s="17">
        <v>2277</v>
      </c>
      <c r="U677" s="18">
        <v>3.88</v>
      </c>
      <c r="V677" s="18"/>
      <c r="W677" s="18">
        <v>23.43</v>
      </c>
      <c r="X677" s="18">
        <v>3.86</v>
      </c>
      <c r="Y677" s="18"/>
      <c r="Z677" s="18">
        <v>3.88</v>
      </c>
      <c r="AA677" s="19">
        <v>2.324237813104427</v>
      </c>
      <c r="AB677" s="19">
        <v>23.43</v>
      </c>
      <c r="AC677" s="19">
        <v>3.86</v>
      </c>
      <c r="AD677" s="19">
        <v>0.75442193202762442</v>
      </c>
      <c r="AE677" s="20">
        <f t="shared" si="51"/>
        <v>0</v>
      </c>
      <c r="AF677" s="20">
        <f t="shared" si="52"/>
        <v>4.9969381370052195E-4</v>
      </c>
      <c r="AG677" s="20">
        <f t="shared" si="53"/>
        <v>0.99950030618629948</v>
      </c>
      <c r="AH677" s="20">
        <f t="shared" si="54"/>
        <v>0</v>
      </c>
      <c r="AI677" s="20">
        <f t="shared" si="54"/>
        <v>0</v>
      </c>
      <c r="AJ677" s="21">
        <v>0</v>
      </c>
      <c r="AK677" s="21">
        <v>61030</v>
      </c>
      <c r="AL677" s="21">
        <v>122073762</v>
      </c>
      <c r="AM677" s="21">
        <v>0</v>
      </c>
      <c r="AN677" s="21">
        <v>0</v>
      </c>
      <c r="AO677" s="21">
        <v>0</v>
      </c>
      <c r="AP677" s="22">
        <v>2</v>
      </c>
      <c r="AQ677" s="22">
        <v>3</v>
      </c>
      <c r="AR677" s="23">
        <v>435448</v>
      </c>
      <c r="AS677" s="23">
        <v>597.34783000000004</v>
      </c>
      <c r="AT677" s="24">
        <v>14.404061</v>
      </c>
      <c r="AU677" s="25">
        <v>86.042344</v>
      </c>
      <c r="AV677" s="26">
        <v>2</v>
      </c>
      <c r="AW677" s="26">
        <v>3</v>
      </c>
      <c r="AX677" s="26">
        <v>57824</v>
      </c>
      <c r="AY677" s="26">
        <v>5245.6102000000001</v>
      </c>
      <c r="AZ677" s="27">
        <v>11.867247000000001</v>
      </c>
      <c r="BA677" s="28">
        <v>622.50954000000002</v>
      </c>
      <c r="BB677" s="29">
        <v>1</v>
      </c>
      <c r="BC677" s="29">
        <v>2</v>
      </c>
      <c r="BD677" s="29">
        <v>1927</v>
      </c>
      <c r="BE677" s="29">
        <v>39935.911</v>
      </c>
      <c r="BF677" s="29">
        <v>10.676724</v>
      </c>
      <c r="BG677" s="29">
        <v>4263.8471</v>
      </c>
    </row>
    <row r="678" spans="1:59" s="30" customFormat="1" x14ac:dyDescent="0.35">
      <c r="A678" s="17">
        <v>2007</v>
      </c>
      <c r="B678" s="32" t="s">
        <v>804</v>
      </c>
      <c r="C678" s="13" t="s">
        <v>805</v>
      </c>
      <c r="D678" s="14" t="s">
        <v>830</v>
      </c>
      <c r="E678" s="15">
        <v>53182.353414072437</v>
      </c>
      <c r="F678" s="15">
        <v>56230.5</v>
      </c>
      <c r="G678" s="17">
        <v>5.2</v>
      </c>
      <c r="H678" s="16">
        <v>1057315</v>
      </c>
      <c r="I678" s="17">
        <f t="shared" si="50"/>
        <v>1</v>
      </c>
      <c r="J678" s="17">
        <v>0</v>
      </c>
      <c r="K678" s="17" t="s">
        <v>62</v>
      </c>
      <c r="L678" s="17">
        <v>2.286</v>
      </c>
      <c r="M678" s="17">
        <v>6.97</v>
      </c>
      <c r="N678" s="17">
        <v>32.78</v>
      </c>
      <c r="O678" s="17">
        <v>1</v>
      </c>
      <c r="P678" s="18">
        <v>5869</v>
      </c>
      <c r="Q678" s="18">
        <v>556</v>
      </c>
      <c r="R678" s="17">
        <v>2961323</v>
      </c>
      <c r="S678" s="17">
        <v>695</v>
      </c>
      <c r="T678" s="17">
        <v>2956</v>
      </c>
      <c r="U678" s="18" t="s">
        <v>62</v>
      </c>
      <c r="V678" s="18"/>
      <c r="W678" s="18">
        <v>15.77</v>
      </c>
      <c r="X678" s="18" t="s">
        <v>62</v>
      </c>
      <c r="Y678" s="18"/>
      <c r="Z678" s="18"/>
      <c r="AA678" s="19">
        <v>2.2465548173415608</v>
      </c>
      <c r="AB678" s="19">
        <v>15.77</v>
      </c>
      <c r="AC678" s="19">
        <v>7.3815467393807772</v>
      </c>
      <c r="AD678" s="19">
        <v>0.58103021845052572</v>
      </c>
      <c r="AE678" s="20">
        <f t="shared" si="51"/>
        <v>0</v>
      </c>
      <c r="AF678" s="20">
        <f t="shared" si="52"/>
        <v>1.4899240791221449E-3</v>
      </c>
      <c r="AG678" s="20">
        <f t="shared" si="53"/>
        <v>0.99851007592087782</v>
      </c>
      <c r="AH678" s="20">
        <f t="shared" si="54"/>
        <v>0</v>
      </c>
      <c r="AI678" s="20">
        <f t="shared" si="54"/>
        <v>0</v>
      </c>
      <c r="AJ678" s="21">
        <v>0</v>
      </c>
      <c r="AK678" s="21">
        <v>154632</v>
      </c>
      <c r="AL678" s="21">
        <v>103630522</v>
      </c>
      <c r="AM678" s="21">
        <v>0</v>
      </c>
      <c r="AN678" s="21">
        <v>0</v>
      </c>
      <c r="AO678" s="21">
        <v>0</v>
      </c>
      <c r="AP678" s="23">
        <v>2</v>
      </c>
      <c r="AQ678" s="23">
        <v>3</v>
      </c>
      <c r="AR678" s="23">
        <v>429504</v>
      </c>
      <c r="AS678" s="23">
        <v>608</v>
      </c>
      <c r="AT678" s="24">
        <v>14.0475928187689</v>
      </c>
      <c r="AU678" s="25">
        <v>85.36</v>
      </c>
      <c r="AV678" s="26">
        <v>2</v>
      </c>
      <c r="AW678" s="26">
        <v>3</v>
      </c>
      <c r="AX678" s="26">
        <v>55660</v>
      </c>
      <c r="AY678" s="26">
        <v>5555</v>
      </c>
      <c r="AZ678" s="27">
        <v>12.6703681742224</v>
      </c>
      <c r="BA678" s="28">
        <v>703.82</v>
      </c>
      <c r="BB678" s="29">
        <v>1</v>
      </c>
      <c r="BC678" s="29">
        <v>2</v>
      </c>
      <c r="BD678" s="29">
        <v>2252</v>
      </c>
      <c r="BE678" s="29">
        <v>43334</v>
      </c>
      <c r="BF678" s="29">
        <v>12.0416174585649</v>
      </c>
      <c r="BG678" s="29">
        <v>5218.07</v>
      </c>
    </row>
    <row r="679" spans="1:59" s="30" customFormat="1" x14ac:dyDescent="0.35">
      <c r="A679" s="12">
        <v>2010</v>
      </c>
      <c r="B679" s="12" t="s">
        <v>804</v>
      </c>
      <c r="C679" s="13" t="s">
        <v>805</v>
      </c>
      <c r="D679" s="14" t="s">
        <v>831</v>
      </c>
      <c r="E679" s="15">
        <v>53179.240109526239</v>
      </c>
      <c r="F679" s="15">
        <v>56050.6</v>
      </c>
      <c r="G679" s="12">
        <v>11.2</v>
      </c>
      <c r="H679" s="16">
        <v>1053994</v>
      </c>
      <c r="I679" s="17">
        <f t="shared" si="50"/>
        <v>1</v>
      </c>
      <c r="J679" s="17">
        <v>0</v>
      </c>
      <c r="K679" s="17">
        <v>44.27</v>
      </c>
      <c r="L679" s="17">
        <v>2.7050000000000001</v>
      </c>
      <c r="M679" s="17">
        <v>4.37</v>
      </c>
      <c r="N679" s="17">
        <v>49.29</v>
      </c>
      <c r="O679" s="17">
        <v>1</v>
      </c>
      <c r="P679" s="18">
        <v>5434</v>
      </c>
      <c r="Q679" s="18">
        <v>714</v>
      </c>
      <c r="R679" s="17">
        <v>3217071</v>
      </c>
      <c r="S679" s="17">
        <v>49</v>
      </c>
      <c r="T679" s="17">
        <v>2919</v>
      </c>
      <c r="U679" s="18" t="s">
        <v>62</v>
      </c>
      <c r="V679" s="18"/>
      <c r="W679" s="18">
        <v>16.5</v>
      </c>
      <c r="X679" s="18" t="s">
        <v>62</v>
      </c>
      <c r="Y679" s="18"/>
      <c r="Z679" s="18"/>
      <c r="AA679" s="19">
        <v>2.2935982820086371</v>
      </c>
      <c r="AB679" s="19">
        <v>16.5</v>
      </c>
      <c r="AC679" s="19">
        <v>4.9924248044436963</v>
      </c>
      <c r="AD679" s="19">
        <v>0.70992248279802228</v>
      </c>
      <c r="AE679" s="20">
        <f t="shared" si="51"/>
        <v>0</v>
      </c>
      <c r="AF679" s="20">
        <f t="shared" si="52"/>
        <v>4.2829238872776323E-4</v>
      </c>
      <c r="AG679" s="20">
        <f t="shared" si="53"/>
        <v>0.99957170761127223</v>
      </c>
      <c r="AH679" s="20">
        <f t="shared" si="54"/>
        <v>0</v>
      </c>
      <c r="AI679" s="20">
        <f t="shared" si="54"/>
        <v>0</v>
      </c>
      <c r="AJ679" s="21">
        <v>0</v>
      </c>
      <c r="AK679" s="21">
        <v>49406</v>
      </c>
      <c r="AL679" s="21">
        <v>115306368</v>
      </c>
      <c r="AM679" s="21">
        <v>0</v>
      </c>
      <c r="AN679" s="21">
        <v>0</v>
      </c>
      <c r="AO679" s="21">
        <v>0</v>
      </c>
      <c r="AP679" s="22">
        <v>2</v>
      </c>
      <c r="AQ679" s="22">
        <v>3</v>
      </c>
      <c r="AR679" s="23">
        <v>430623</v>
      </c>
      <c r="AS679" s="23">
        <v>603</v>
      </c>
      <c r="AT679" s="24">
        <v>15.92</v>
      </c>
      <c r="AU679" s="31">
        <v>96.08</v>
      </c>
      <c r="AV679" s="26">
        <v>2</v>
      </c>
      <c r="AW679" s="26">
        <v>3</v>
      </c>
      <c r="AX679" s="26">
        <v>56664</v>
      </c>
      <c r="AY679" s="26">
        <v>5432</v>
      </c>
      <c r="AZ679" s="27">
        <v>13.11</v>
      </c>
      <c r="BA679" s="28">
        <v>711.85</v>
      </c>
      <c r="BB679" s="29">
        <v>1</v>
      </c>
      <c r="BC679" s="29">
        <v>2</v>
      </c>
      <c r="BD679" s="29">
        <v>1975</v>
      </c>
      <c r="BE679" s="29">
        <v>40541</v>
      </c>
      <c r="BF679" s="29">
        <v>11.82</v>
      </c>
      <c r="BG679" s="29">
        <v>4790.96</v>
      </c>
    </row>
    <row r="680" spans="1:59" s="30" customFormat="1" x14ac:dyDescent="0.35">
      <c r="A680" s="12">
        <v>2011</v>
      </c>
      <c r="B680" s="12" t="s">
        <v>804</v>
      </c>
      <c r="C680" s="13" t="s">
        <v>805</v>
      </c>
      <c r="D680" s="14" t="s">
        <v>832</v>
      </c>
      <c r="E680" s="15">
        <v>53164.792390416282</v>
      </c>
      <c r="F680" s="15">
        <v>56026.6</v>
      </c>
      <c r="G680" s="12">
        <v>11</v>
      </c>
      <c r="H680" s="16">
        <v>1053829</v>
      </c>
      <c r="I680" s="17">
        <f t="shared" si="50"/>
        <v>1</v>
      </c>
      <c r="J680" s="17">
        <v>0</v>
      </c>
      <c r="K680" s="17">
        <v>45.02</v>
      </c>
      <c r="L680" s="17">
        <v>3.4670000000000001</v>
      </c>
      <c r="M680" s="17">
        <v>4</v>
      </c>
      <c r="N680" s="17">
        <v>55.64</v>
      </c>
      <c r="O680" s="17">
        <v>1</v>
      </c>
      <c r="P680" s="18">
        <v>5479</v>
      </c>
      <c r="Q680" s="18">
        <v>639</v>
      </c>
      <c r="R680" s="17">
        <v>3595046</v>
      </c>
      <c r="S680" s="17">
        <v>72</v>
      </c>
      <c r="T680" s="17">
        <v>2659</v>
      </c>
      <c r="U680" s="18">
        <v>5.18</v>
      </c>
      <c r="V680" s="18"/>
      <c r="W680" s="18">
        <v>22.15</v>
      </c>
      <c r="X680" s="18">
        <v>5.01</v>
      </c>
      <c r="Y680" s="18"/>
      <c r="Z680" s="18">
        <v>5.18</v>
      </c>
      <c r="AA680" s="19">
        <v>2.3089180475565318</v>
      </c>
      <c r="AB680" s="19">
        <v>22.15</v>
      </c>
      <c r="AC680" s="19">
        <v>5.01</v>
      </c>
      <c r="AD680" s="19">
        <v>0.75949643062398253</v>
      </c>
      <c r="AE680" s="20">
        <f t="shared" si="51"/>
        <v>0</v>
      </c>
      <c r="AF680" s="20">
        <f t="shared" si="52"/>
        <v>4.3676579766042885E-4</v>
      </c>
      <c r="AG680" s="20">
        <f t="shared" si="53"/>
        <v>0.99956323420233961</v>
      </c>
      <c r="AH680" s="20">
        <f t="shared" si="54"/>
        <v>0</v>
      </c>
      <c r="AI680" s="20">
        <f t="shared" si="54"/>
        <v>0</v>
      </c>
      <c r="AJ680" s="21">
        <v>0</v>
      </c>
      <c r="AK680" s="21">
        <v>56500</v>
      </c>
      <c r="AL680" s="21">
        <v>129303446</v>
      </c>
      <c r="AM680" s="21">
        <v>0</v>
      </c>
      <c r="AN680" s="21">
        <v>0</v>
      </c>
      <c r="AO680" s="21">
        <v>0</v>
      </c>
      <c r="AP680" s="22">
        <v>2</v>
      </c>
      <c r="AQ680" s="22">
        <v>3</v>
      </c>
      <c r="AR680" s="23">
        <v>432430</v>
      </c>
      <c r="AS680" s="23">
        <v>603</v>
      </c>
      <c r="AT680" s="24">
        <v>14.33</v>
      </c>
      <c r="AU680" s="25">
        <v>86.44</v>
      </c>
      <c r="AV680" s="26">
        <v>2</v>
      </c>
      <c r="AW680" s="26">
        <v>3</v>
      </c>
      <c r="AX680" s="26">
        <v>57409</v>
      </c>
      <c r="AY680" s="26">
        <v>5313</v>
      </c>
      <c r="AZ680" s="27">
        <v>12.37</v>
      </c>
      <c r="BA680" s="28">
        <v>657.14</v>
      </c>
      <c r="BB680" s="29">
        <v>1</v>
      </c>
      <c r="BC680" s="29">
        <v>2</v>
      </c>
      <c r="BD680" s="29">
        <v>1958</v>
      </c>
      <c r="BE680" s="29">
        <v>38979</v>
      </c>
      <c r="BF680" s="29">
        <v>11.27</v>
      </c>
      <c r="BG680" s="29">
        <v>4394.53</v>
      </c>
    </row>
    <row r="681" spans="1:59" s="30" customFormat="1" x14ac:dyDescent="0.35">
      <c r="A681" s="12">
        <v>2020</v>
      </c>
      <c r="B681" s="12" t="s">
        <v>799</v>
      </c>
      <c r="C681" s="13" t="s">
        <v>800</v>
      </c>
      <c r="D681" s="14" t="s">
        <v>833</v>
      </c>
      <c r="E681" s="15">
        <v>72787.967967549368</v>
      </c>
      <c r="F681" s="15">
        <v>55699.1</v>
      </c>
      <c r="G681" s="12" t="s">
        <v>62</v>
      </c>
      <c r="H681" s="16">
        <v>765224</v>
      </c>
      <c r="I681" s="17">
        <f t="shared" si="50"/>
        <v>1</v>
      </c>
      <c r="J681" s="17">
        <v>0</v>
      </c>
      <c r="K681" s="17">
        <v>36.130000000000003</v>
      </c>
      <c r="L681" s="17">
        <v>1.891</v>
      </c>
      <c r="M681" s="17">
        <v>2.0299999999999998</v>
      </c>
      <c r="N681" s="17">
        <v>33.270000000000003</v>
      </c>
      <c r="O681" s="17">
        <v>0</v>
      </c>
      <c r="P681" s="18">
        <v>8860</v>
      </c>
      <c r="Q681" s="18">
        <v>533</v>
      </c>
      <c r="R681" s="17">
        <v>27414988</v>
      </c>
      <c r="S681" s="17">
        <v>31740</v>
      </c>
      <c r="T681" s="17">
        <v>28450</v>
      </c>
      <c r="U681" s="18" t="s">
        <v>62</v>
      </c>
      <c r="V681" s="18" t="s">
        <v>62</v>
      </c>
      <c r="W681" s="18" t="s">
        <v>62</v>
      </c>
      <c r="X681" s="18" t="s">
        <v>62</v>
      </c>
      <c r="Y681" s="18" t="s">
        <v>62</v>
      </c>
      <c r="Z681" s="18"/>
      <c r="AA681" s="19">
        <v>2.127327759928813</v>
      </c>
      <c r="AB681" s="19">
        <v>12.535325193609101</v>
      </c>
      <c r="AC681" s="19">
        <v>2.8422150630003218</v>
      </c>
      <c r="AD681" s="19">
        <v>0.5848556097000881</v>
      </c>
      <c r="AE681" s="20">
        <f t="shared" si="51"/>
        <v>0.59165553665218207</v>
      </c>
      <c r="AF681" s="20">
        <f t="shared" si="52"/>
        <v>1.8112676498018997E-3</v>
      </c>
      <c r="AG681" s="20">
        <f t="shared" si="53"/>
        <v>0.40651807601199624</v>
      </c>
      <c r="AH681" s="20">
        <f t="shared" si="54"/>
        <v>0</v>
      </c>
      <c r="AI681" s="20">
        <f t="shared" si="54"/>
        <v>1.5119686019825474E-5</v>
      </c>
      <c r="AJ681" s="21">
        <v>40148888</v>
      </c>
      <c r="AK681" s="21">
        <v>122910</v>
      </c>
      <c r="AL681" s="21">
        <v>27585728</v>
      </c>
      <c r="AM681" s="21">
        <v>0</v>
      </c>
      <c r="AN681" s="21">
        <v>0</v>
      </c>
      <c r="AO681" s="21">
        <v>1026</v>
      </c>
      <c r="AP681" s="22">
        <v>1</v>
      </c>
      <c r="AQ681" s="22">
        <v>1</v>
      </c>
      <c r="AR681" s="23">
        <v>387506</v>
      </c>
      <c r="AS681" s="23">
        <v>1085.2629999999999</v>
      </c>
      <c r="AT681" s="24">
        <v>10.436302</v>
      </c>
      <c r="AU681" s="25">
        <v>113.26132</v>
      </c>
      <c r="AV681" s="26">
        <v>3</v>
      </c>
      <c r="AW681" s="26">
        <v>17</v>
      </c>
      <c r="AX681" s="26">
        <v>76834</v>
      </c>
      <c r="AY681" s="26">
        <v>7203.5167000000001</v>
      </c>
      <c r="AZ681" s="27">
        <v>9.0182573999999995</v>
      </c>
      <c r="BA681" s="28">
        <v>649.63166999999999</v>
      </c>
      <c r="BB681" s="29">
        <v>3</v>
      </c>
      <c r="BC681" s="29">
        <v>18</v>
      </c>
      <c r="BD681" s="29">
        <v>8933</v>
      </c>
      <c r="BE681" s="29">
        <v>94510.998999999996</v>
      </c>
      <c r="BF681" s="29">
        <v>7.2626197000000001</v>
      </c>
      <c r="BG681" s="29">
        <v>6863.9744000000001</v>
      </c>
    </row>
    <row r="682" spans="1:59" s="30" customFormat="1" x14ac:dyDescent="0.35">
      <c r="A682" s="17">
        <v>2008</v>
      </c>
      <c r="B682" s="32" t="s">
        <v>804</v>
      </c>
      <c r="C682" s="13" t="s">
        <v>805</v>
      </c>
      <c r="D682" s="14" t="s">
        <v>834</v>
      </c>
      <c r="E682" s="15">
        <v>52110.847078159968</v>
      </c>
      <c r="F682" s="15">
        <v>54977.1</v>
      </c>
      <c r="G682" s="17">
        <v>7.8</v>
      </c>
      <c r="H682" s="16">
        <v>1055003</v>
      </c>
      <c r="I682" s="17">
        <f t="shared" si="50"/>
        <v>1</v>
      </c>
      <c r="J682" s="17">
        <v>0</v>
      </c>
      <c r="K682" s="17">
        <v>40.69</v>
      </c>
      <c r="L682" s="17">
        <v>2.9830000000000001</v>
      </c>
      <c r="M682" s="17">
        <v>8.86</v>
      </c>
      <c r="N682" s="17">
        <v>45.88</v>
      </c>
      <c r="O682" s="17">
        <v>1</v>
      </c>
      <c r="P682" s="18">
        <v>5735</v>
      </c>
      <c r="Q682" s="18">
        <v>573</v>
      </c>
      <c r="R682" s="17">
        <v>2987521</v>
      </c>
      <c r="S682" s="17">
        <v>101</v>
      </c>
      <c r="T682" s="17">
        <v>3257</v>
      </c>
      <c r="U682" s="18" t="s">
        <v>62</v>
      </c>
      <c r="V682" s="18"/>
      <c r="W682" s="18">
        <v>20.27</v>
      </c>
      <c r="X682" s="18" t="s">
        <v>62</v>
      </c>
      <c r="Y682" s="18" t="s">
        <v>62</v>
      </c>
      <c r="Z682" s="18"/>
      <c r="AA682" s="19">
        <v>2.2204719344600159</v>
      </c>
      <c r="AB682" s="19">
        <v>20.27</v>
      </c>
      <c r="AC682" s="19">
        <v>9.1182546074696553</v>
      </c>
      <c r="AD682" s="19">
        <v>0.68330088246943577</v>
      </c>
      <c r="AE682" s="20">
        <f t="shared" si="51"/>
        <v>0</v>
      </c>
      <c r="AF682" s="20">
        <f t="shared" si="52"/>
        <v>8.3016803582653287E-4</v>
      </c>
      <c r="AG682" s="20">
        <f t="shared" si="53"/>
        <v>0.99916983196417342</v>
      </c>
      <c r="AH682" s="20">
        <f t="shared" si="54"/>
        <v>0</v>
      </c>
      <c r="AI682" s="20">
        <f t="shared" si="54"/>
        <v>0</v>
      </c>
      <c r="AJ682" s="21">
        <v>0</v>
      </c>
      <c r="AK682" s="21">
        <v>88970</v>
      </c>
      <c r="AL682" s="21">
        <v>107082104</v>
      </c>
      <c r="AM682" s="21">
        <v>0</v>
      </c>
      <c r="AN682" s="21">
        <v>0</v>
      </c>
      <c r="AO682" s="21">
        <v>0</v>
      </c>
      <c r="AP682" s="23">
        <v>2</v>
      </c>
      <c r="AQ682" s="23">
        <v>3</v>
      </c>
      <c r="AR682" s="23">
        <v>430152</v>
      </c>
      <c r="AS682" s="23">
        <v>589</v>
      </c>
      <c r="AT682" s="24">
        <v>17.447963705728231</v>
      </c>
      <c r="AU682" s="25">
        <v>102.85</v>
      </c>
      <c r="AV682" s="26">
        <v>2</v>
      </c>
      <c r="AW682" s="26">
        <v>3</v>
      </c>
      <c r="AX682" s="26">
        <v>55906</v>
      </c>
      <c r="AY682" s="26">
        <v>5516</v>
      </c>
      <c r="AZ682" s="27">
        <v>15.357905313086416</v>
      </c>
      <c r="BA682" s="28">
        <v>847.12</v>
      </c>
      <c r="BB682" s="29">
        <v>1</v>
      </c>
      <c r="BC682" s="29">
        <v>2</v>
      </c>
      <c r="BD682" s="29">
        <v>2048</v>
      </c>
      <c r="BE682" s="29">
        <v>43761</v>
      </c>
      <c r="BF682" s="29">
        <v>14.202826320223309</v>
      </c>
      <c r="BG682" s="29">
        <v>6215.25</v>
      </c>
    </row>
    <row r="683" spans="1:59" s="30" customFormat="1" x14ac:dyDescent="0.35">
      <c r="A683" s="17">
        <v>2009</v>
      </c>
      <c r="B683" s="32" t="s">
        <v>824</v>
      </c>
      <c r="C683" s="13" t="s">
        <v>825</v>
      </c>
      <c r="D683" s="14" t="s">
        <v>835</v>
      </c>
      <c r="E683" s="15">
        <v>78626.832356791798</v>
      </c>
      <c r="F683" s="15">
        <v>54951.9</v>
      </c>
      <c r="G683" s="17">
        <v>7.7</v>
      </c>
      <c r="H683" s="16">
        <v>698895</v>
      </c>
      <c r="I683" s="17">
        <f t="shared" si="50"/>
        <v>1</v>
      </c>
      <c r="J683" s="17">
        <v>0</v>
      </c>
      <c r="K683" s="17">
        <v>43.33</v>
      </c>
      <c r="L683" s="17">
        <v>2.141</v>
      </c>
      <c r="M683" s="17">
        <v>3.94</v>
      </c>
      <c r="N683" s="17">
        <v>45.86</v>
      </c>
      <c r="O683" s="17">
        <v>0</v>
      </c>
      <c r="P683" s="18">
        <v>11023</v>
      </c>
      <c r="Q683" s="18">
        <v>17</v>
      </c>
      <c r="R683" s="17">
        <v>4240355</v>
      </c>
      <c r="S683" s="17">
        <v>3710</v>
      </c>
      <c r="T683" s="17">
        <v>16855</v>
      </c>
      <c r="U683" s="18" t="s">
        <v>62</v>
      </c>
      <c r="V683" s="18" t="s">
        <v>62</v>
      </c>
      <c r="W683" s="18" t="s">
        <v>62</v>
      </c>
      <c r="X683" s="18" t="s">
        <v>62</v>
      </c>
      <c r="Y683" s="18" t="s">
        <v>62</v>
      </c>
      <c r="Z683" s="18"/>
      <c r="AA683" s="19">
        <v>2.2743975091886082</v>
      </c>
      <c r="AB683" s="19">
        <v>14.15708861161818</v>
      </c>
      <c r="AC683" s="19">
        <v>4.5973007921271787</v>
      </c>
      <c r="AD683" s="19">
        <v>0.68314474405108627</v>
      </c>
      <c r="AE683" s="20">
        <f t="shared" si="51"/>
        <v>1.2372548046769655E-2</v>
      </c>
      <c r="AF683" s="20">
        <f t="shared" si="52"/>
        <v>4.8151148759895422E-2</v>
      </c>
      <c r="AG683" s="20">
        <f t="shared" si="53"/>
        <v>0.93947630319333497</v>
      </c>
      <c r="AH683" s="20">
        <f t="shared" si="54"/>
        <v>0</v>
      </c>
      <c r="AI683" s="20">
        <f t="shared" si="54"/>
        <v>0</v>
      </c>
      <c r="AJ683" s="21">
        <v>1025918</v>
      </c>
      <c r="AK683" s="21">
        <v>3992640</v>
      </c>
      <c r="AL683" s="21">
        <v>77900336</v>
      </c>
      <c r="AM683" s="21">
        <v>0</v>
      </c>
      <c r="AN683" s="21">
        <v>0</v>
      </c>
      <c r="AO683" s="21">
        <v>0</v>
      </c>
      <c r="AP683" s="23">
        <v>16</v>
      </c>
      <c r="AQ683" s="23">
        <v>69</v>
      </c>
      <c r="AR683" s="23">
        <v>269669</v>
      </c>
      <c r="AS683" s="23">
        <v>654</v>
      </c>
      <c r="AT683" s="24">
        <v>17.14</v>
      </c>
      <c r="AU683" s="31">
        <v>112.13</v>
      </c>
      <c r="AV683" s="26">
        <v>18</v>
      </c>
      <c r="AW683" s="26">
        <v>71</v>
      </c>
      <c r="AX683" s="26">
        <v>47337</v>
      </c>
      <c r="AY683" s="26">
        <v>5002</v>
      </c>
      <c r="AZ683" s="27">
        <v>14.46</v>
      </c>
      <c r="BA683" s="28">
        <v>723.13</v>
      </c>
      <c r="BB683" s="29">
        <v>4</v>
      </c>
      <c r="BC683" s="29">
        <v>23</v>
      </c>
      <c r="BD683" s="29">
        <v>1367</v>
      </c>
      <c r="BE683" s="29">
        <v>79946</v>
      </c>
      <c r="BF683" s="29">
        <v>13.15</v>
      </c>
      <c r="BG683" s="29">
        <v>10510.54</v>
      </c>
    </row>
    <row r="684" spans="1:59" s="30" customFormat="1" x14ac:dyDescent="0.35">
      <c r="A684" s="12">
        <v>2016</v>
      </c>
      <c r="B684" s="12" t="s">
        <v>799</v>
      </c>
      <c r="C684" s="13" t="s">
        <v>800</v>
      </c>
      <c r="D684" s="14" t="s">
        <v>836</v>
      </c>
      <c r="E684" s="15">
        <v>72417.651306549014</v>
      </c>
      <c r="F684" s="15">
        <v>54756</v>
      </c>
      <c r="G684" s="12">
        <v>3.1</v>
      </c>
      <c r="H684" s="16">
        <v>756114</v>
      </c>
      <c r="I684" s="17">
        <f t="shared" si="50"/>
        <v>1</v>
      </c>
      <c r="J684" s="17">
        <v>0</v>
      </c>
      <c r="K684" s="17">
        <v>40.39</v>
      </c>
      <c r="L684" s="17">
        <v>1.702</v>
      </c>
      <c r="M684" s="17">
        <v>2.52</v>
      </c>
      <c r="N684" s="17">
        <v>42.43</v>
      </c>
      <c r="O684" s="17">
        <v>0</v>
      </c>
      <c r="P684" s="18">
        <v>8003</v>
      </c>
      <c r="Q684" s="18">
        <v>489</v>
      </c>
      <c r="R684" s="17">
        <v>29907862</v>
      </c>
      <c r="S684" s="17">
        <v>43146</v>
      </c>
      <c r="T684" s="17">
        <v>35596</v>
      </c>
      <c r="U684" s="18" t="s">
        <v>62</v>
      </c>
      <c r="V684" s="18">
        <v>1.55</v>
      </c>
      <c r="W684" s="18">
        <v>9.41</v>
      </c>
      <c r="X684" s="18" t="s">
        <v>62</v>
      </c>
      <c r="Y684" s="18" t="s">
        <v>62</v>
      </c>
      <c r="Z684" s="18"/>
      <c r="AA684" s="19">
        <v>1.55</v>
      </c>
      <c r="AB684" s="19">
        <v>9.41</v>
      </c>
      <c r="AC684" s="19">
        <v>3.2924726584307722</v>
      </c>
      <c r="AD684" s="19">
        <v>0.65636700530415037</v>
      </c>
      <c r="AE684" s="20">
        <f t="shared" si="51"/>
        <v>0.67118179735595018</v>
      </c>
      <c r="AF684" s="20">
        <f t="shared" si="52"/>
        <v>1.8929020757631669E-3</v>
      </c>
      <c r="AG684" s="20">
        <f t="shared" si="53"/>
        <v>0.32690780958961341</v>
      </c>
      <c r="AH684" s="20">
        <f t="shared" si="54"/>
        <v>0</v>
      </c>
      <c r="AI684" s="20">
        <f t="shared" si="54"/>
        <v>1.7490978673202432E-5</v>
      </c>
      <c r="AJ684" s="21">
        <v>42594060</v>
      </c>
      <c r="AK684" s="21">
        <v>120126</v>
      </c>
      <c r="AL684" s="21">
        <v>20745990</v>
      </c>
      <c r="AM684" s="21">
        <v>0</v>
      </c>
      <c r="AN684" s="21">
        <v>0</v>
      </c>
      <c r="AO684" s="21">
        <v>1110</v>
      </c>
      <c r="AP684" s="22">
        <v>3</v>
      </c>
      <c r="AQ684" s="22">
        <v>24</v>
      </c>
      <c r="AR684" s="23">
        <v>377739</v>
      </c>
      <c r="AS684" s="23">
        <v>1045.9819</v>
      </c>
      <c r="AT684" s="24">
        <v>10.160652000000001</v>
      </c>
      <c r="AU684" s="25">
        <v>106.27858999999999</v>
      </c>
      <c r="AV684" s="26">
        <v>3</v>
      </c>
      <c r="AW684" s="26">
        <v>22</v>
      </c>
      <c r="AX684" s="26">
        <v>73573</v>
      </c>
      <c r="AY684" s="26">
        <v>7188.0513000000001</v>
      </c>
      <c r="AZ684" s="27">
        <v>9.1462724000000009</v>
      </c>
      <c r="BA684" s="28">
        <v>657.43876</v>
      </c>
      <c r="BB684" s="29">
        <v>3</v>
      </c>
      <c r="BC684" s="29">
        <v>23</v>
      </c>
      <c r="BD684" s="29">
        <v>8634</v>
      </c>
      <c r="BE684" s="29">
        <v>71738.978000000003</v>
      </c>
      <c r="BF684" s="29">
        <v>7.9818645000000004</v>
      </c>
      <c r="BG684" s="29">
        <v>5726.1080000000002</v>
      </c>
    </row>
    <row r="685" spans="1:59" s="30" customFormat="1" x14ac:dyDescent="0.35">
      <c r="A685" s="12">
        <v>2013</v>
      </c>
      <c r="B685" s="12" t="s">
        <v>799</v>
      </c>
      <c r="C685" s="13" t="s">
        <v>800</v>
      </c>
      <c r="D685" s="14" t="s">
        <v>837</v>
      </c>
      <c r="E685" s="15">
        <v>75628.812319452831</v>
      </c>
      <c r="F685" s="15">
        <v>54690.9</v>
      </c>
      <c r="G685" s="12">
        <v>2.9</v>
      </c>
      <c r="H685" s="16">
        <v>723149</v>
      </c>
      <c r="I685" s="17">
        <f t="shared" si="50"/>
        <v>1</v>
      </c>
      <c r="J685" s="17">
        <v>0</v>
      </c>
      <c r="K685" s="17">
        <v>45.02</v>
      </c>
      <c r="L685" s="17">
        <v>3.4830000000000001</v>
      </c>
      <c r="M685" s="17">
        <v>3.73</v>
      </c>
      <c r="N685" s="17">
        <v>51.99</v>
      </c>
      <c r="O685" s="17">
        <v>0</v>
      </c>
      <c r="P685" s="18">
        <v>10045</v>
      </c>
      <c r="Q685" s="18">
        <v>468</v>
      </c>
      <c r="R685" s="17">
        <v>30274035</v>
      </c>
      <c r="S685" s="17">
        <v>51575</v>
      </c>
      <c r="T685" s="17">
        <v>43957</v>
      </c>
      <c r="U685" s="18">
        <v>1.8</v>
      </c>
      <c r="V685" s="18" t="s">
        <v>62</v>
      </c>
      <c r="W685" s="18">
        <v>23.28</v>
      </c>
      <c r="X685" s="18" t="s">
        <v>62</v>
      </c>
      <c r="Y685" s="18"/>
      <c r="Z685" s="18">
        <v>1.8</v>
      </c>
      <c r="AA685" s="19">
        <v>2.3089180475565318</v>
      </c>
      <c r="AB685" s="19">
        <v>23.28</v>
      </c>
      <c r="AC685" s="19">
        <v>4.4043332512284126</v>
      </c>
      <c r="AD685" s="19">
        <v>0.73100116927520231</v>
      </c>
      <c r="AE685" s="20">
        <f t="shared" si="51"/>
        <v>0.97902592503349617</v>
      </c>
      <c r="AF685" s="20">
        <f t="shared" si="52"/>
        <v>2.8274820191493797E-3</v>
      </c>
      <c r="AG685" s="20">
        <f t="shared" si="53"/>
        <v>1.8137286196590545E-2</v>
      </c>
      <c r="AH685" s="20">
        <f t="shared" si="54"/>
        <v>0</v>
      </c>
      <c r="AI685" s="20">
        <f t="shared" si="54"/>
        <v>9.3067507638807565E-6</v>
      </c>
      <c r="AJ685" s="21">
        <v>44731122</v>
      </c>
      <c r="AK685" s="21">
        <v>129186</v>
      </c>
      <c r="AL685" s="21">
        <v>828682</v>
      </c>
      <c r="AM685" s="21">
        <v>0</v>
      </c>
      <c r="AN685" s="21">
        <v>0</v>
      </c>
      <c r="AO685" s="21">
        <v>425.22</v>
      </c>
      <c r="AP685" s="22">
        <v>3</v>
      </c>
      <c r="AQ685" s="22">
        <v>24</v>
      </c>
      <c r="AR685" s="23">
        <v>348486</v>
      </c>
      <c r="AS685" s="23">
        <v>1204.9375</v>
      </c>
      <c r="AT685" s="24">
        <v>9.1163810000000005</v>
      </c>
      <c r="AU685" s="25">
        <v>109.84669</v>
      </c>
      <c r="AV685" s="26">
        <v>3</v>
      </c>
      <c r="AW685" s="26">
        <v>22</v>
      </c>
      <c r="AX685" s="26">
        <v>66801</v>
      </c>
      <c r="AY685" s="26">
        <v>7092.1418000000003</v>
      </c>
      <c r="AZ685" s="27">
        <v>8.3887292000000002</v>
      </c>
      <c r="BA685" s="28">
        <v>594.94056999999998</v>
      </c>
      <c r="BB685" s="29">
        <v>3</v>
      </c>
      <c r="BC685" s="29">
        <v>21</v>
      </c>
      <c r="BD685" s="29">
        <v>6683</v>
      </c>
      <c r="BE685" s="29">
        <v>66199.998000000007</v>
      </c>
      <c r="BF685" s="29">
        <v>7.1263907</v>
      </c>
      <c r="BG685" s="29">
        <v>4717.6705000000002</v>
      </c>
    </row>
    <row r="686" spans="1:59" s="30" customFormat="1" x14ac:dyDescent="0.35">
      <c r="A686" s="12">
        <v>2013</v>
      </c>
      <c r="B686" s="12" t="s">
        <v>824</v>
      </c>
      <c r="C686" s="13" t="s">
        <v>825</v>
      </c>
      <c r="D686" s="14" t="s">
        <v>838</v>
      </c>
      <c r="E686" s="15">
        <v>74058.669298533408</v>
      </c>
      <c r="F686" s="15">
        <v>54627.6</v>
      </c>
      <c r="G686" s="12">
        <v>7</v>
      </c>
      <c r="H686" s="16">
        <v>737626</v>
      </c>
      <c r="I686" s="17">
        <f t="shared" si="50"/>
        <v>1</v>
      </c>
      <c r="J686" s="17">
        <v>0</v>
      </c>
      <c r="K686" s="17">
        <v>45.02</v>
      </c>
      <c r="L686" s="17">
        <v>3.4830000000000001</v>
      </c>
      <c r="M686" s="17">
        <v>3.73</v>
      </c>
      <c r="N686" s="17">
        <v>51.99</v>
      </c>
      <c r="O686" s="17">
        <v>0</v>
      </c>
      <c r="P686" s="18">
        <v>10397</v>
      </c>
      <c r="Q686" s="18">
        <v>54</v>
      </c>
      <c r="R686" s="17">
        <v>3768237</v>
      </c>
      <c r="S686" s="17">
        <v>3810</v>
      </c>
      <c r="T686" s="17">
        <v>16371</v>
      </c>
      <c r="U686" s="18" t="s">
        <v>62</v>
      </c>
      <c r="V686" s="18" t="s">
        <v>62</v>
      </c>
      <c r="W686" s="18" t="s">
        <v>62</v>
      </c>
      <c r="X686" s="18" t="s">
        <v>62</v>
      </c>
      <c r="Y686" s="18" t="s">
        <v>62</v>
      </c>
      <c r="Z686" s="18"/>
      <c r="AA686" s="19">
        <v>2.3089180475565318</v>
      </c>
      <c r="AB686" s="19">
        <v>22.862714639490921</v>
      </c>
      <c r="AC686" s="19">
        <v>4.4043332512284126</v>
      </c>
      <c r="AD686" s="19">
        <v>0.73100116927520231</v>
      </c>
      <c r="AE686" s="20">
        <f t="shared" si="51"/>
        <v>1.9747953530013941E-2</v>
      </c>
      <c r="AF686" s="20">
        <f t="shared" si="52"/>
        <v>3.7538497061812739E-2</v>
      </c>
      <c r="AG686" s="20">
        <f t="shared" si="53"/>
        <v>0.94271354940817331</v>
      </c>
      <c r="AH686" s="20">
        <f t="shared" si="54"/>
        <v>0</v>
      </c>
      <c r="AI686" s="20">
        <f t="shared" si="54"/>
        <v>0</v>
      </c>
      <c r="AJ686" s="21">
        <v>1458036</v>
      </c>
      <c r="AK686" s="21">
        <v>2771552</v>
      </c>
      <c r="AL686" s="21">
        <v>69602670</v>
      </c>
      <c r="AM686" s="21">
        <v>0</v>
      </c>
      <c r="AN686" s="21">
        <v>0</v>
      </c>
      <c r="AO686" s="21">
        <v>0</v>
      </c>
      <c r="AP686" s="22">
        <v>3</v>
      </c>
      <c r="AQ686" s="22">
        <v>23</v>
      </c>
      <c r="AR686" s="23">
        <v>277275</v>
      </c>
      <c r="AS686" s="23">
        <v>632.33433000000002</v>
      </c>
      <c r="AT686" s="24">
        <v>18.117241</v>
      </c>
      <c r="AU686" s="25">
        <v>114.56153999999999</v>
      </c>
      <c r="AV686" s="26">
        <v>4</v>
      </c>
      <c r="AW686" s="26">
        <v>23</v>
      </c>
      <c r="AX686" s="26">
        <v>49182</v>
      </c>
      <c r="AY686" s="26">
        <v>4785.2856000000002</v>
      </c>
      <c r="AZ686" s="27">
        <v>15.579897000000001</v>
      </c>
      <c r="BA686" s="28">
        <v>745.54258000000004</v>
      </c>
      <c r="BB686" s="29">
        <v>1</v>
      </c>
      <c r="BC686" s="29">
        <v>11</v>
      </c>
      <c r="BD686" s="29">
        <v>1314</v>
      </c>
      <c r="BE686" s="29">
        <v>84985.222999999998</v>
      </c>
      <c r="BF686" s="29">
        <v>15.832205999999999</v>
      </c>
      <c r="BG686" s="29">
        <v>13455.036</v>
      </c>
    </row>
    <row r="687" spans="1:59" s="30" customFormat="1" x14ac:dyDescent="0.35">
      <c r="A687" s="17">
        <v>2009</v>
      </c>
      <c r="B687" s="32" t="s">
        <v>804</v>
      </c>
      <c r="C687" s="13" t="s">
        <v>805</v>
      </c>
      <c r="D687" s="14" t="s">
        <v>839</v>
      </c>
      <c r="E687" s="15">
        <v>51707.594391285122</v>
      </c>
      <c r="F687" s="15">
        <v>54481.5</v>
      </c>
      <c r="G687" s="17">
        <v>11</v>
      </c>
      <c r="H687" s="16">
        <v>1053646</v>
      </c>
      <c r="I687" s="17">
        <f t="shared" si="50"/>
        <v>1</v>
      </c>
      <c r="J687" s="17">
        <v>0</v>
      </c>
      <c r="K687" s="17">
        <v>43.33</v>
      </c>
      <c r="L687" s="17">
        <v>2.141</v>
      </c>
      <c r="M687" s="17">
        <v>3.94</v>
      </c>
      <c r="N687" s="17">
        <v>45.86</v>
      </c>
      <c r="O687" s="17">
        <v>1</v>
      </c>
      <c r="P687" s="18">
        <v>5961</v>
      </c>
      <c r="Q687" s="18">
        <v>434</v>
      </c>
      <c r="R687" s="17">
        <v>3181021</v>
      </c>
      <c r="S687" s="17">
        <v>155</v>
      </c>
      <c r="T687" s="17">
        <v>2855</v>
      </c>
      <c r="U687" s="18" t="s">
        <v>62</v>
      </c>
      <c r="V687" s="18"/>
      <c r="W687" s="18">
        <v>11.84</v>
      </c>
      <c r="X687" s="18" t="s">
        <v>62</v>
      </c>
      <c r="Y687" s="18" t="s">
        <v>62</v>
      </c>
      <c r="Z687" s="18"/>
      <c r="AA687" s="19">
        <v>2.2743975091886082</v>
      </c>
      <c r="AB687" s="19">
        <v>11.84</v>
      </c>
      <c r="AC687" s="19">
        <v>4.5973007921271787</v>
      </c>
      <c r="AD687" s="19">
        <v>0.68314474405108627</v>
      </c>
      <c r="AE687" s="20">
        <f t="shared" si="51"/>
        <v>0</v>
      </c>
      <c r="AF687" s="20">
        <f t="shared" si="52"/>
        <v>6.6631835887592447E-4</v>
      </c>
      <c r="AG687" s="20">
        <f t="shared" si="53"/>
        <v>0.99933368164112413</v>
      </c>
      <c r="AH687" s="20">
        <f t="shared" si="54"/>
        <v>0</v>
      </c>
      <c r="AI687" s="20">
        <f t="shared" si="54"/>
        <v>0</v>
      </c>
      <c r="AJ687" s="21">
        <v>0</v>
      </c>
      <c r="AK687" s="21">
        <v>74526</v>
      </c>
      <c r="AL687" s="21">
        <v>111772910</v>
      </c>
      <c r="AM687" s="21">
        <v>0</v>
      </c>
      <c r="AN687" s="21">
        <v>0</v>
      </c>
      <c r="AO687" s="21">
        <v>0</v>
      </c>
      <c r="AP687" s="23">
        <v>2</v>
      </c>
      <c r="AQ687" s="23">
        <v>3</v>
      </c>
      <c r="AR687" s="23">
        <v>432102</v>
      </c>
      <c r="AS687" s="23">
        <v>566</v>
      </c>
      <c r="AT687" s="24">
        <v>15.6</v>
      </c>
      <c r="AU687" s="31">
        <v>88.35</v>
      </c>
      <c r="AV687" s="26">
        <v>2</v>
      </c>
      <c r="AW687" s="26">
        <v>3</v>
      </c>
      <c r="AX687" s="26">
        <v>56385</v>
      </c>
      <c r="AY687" s="26">
        <v>5455</v>
      </c>
      <c r="AZ687" s="27">
        <v>13.67</v>
      </c>
      <c r="BA687" s="28">
        <v>745.38</v>
      </c>
      <c r="BB687" s="29">
        <v>1</v>
      </c>
      <c r="BC687" s="29">
        <v>2</v>
      </c>
      <c r="BD687" s="29">
        <v>2014</v>
      </c>
      <c r="BE687" s="29">
        <v>40974</v>
      </c>
      <c r="BF687" s="29">
        <v>12.25</v>
      </c>
      <c r="BG687" s="29">
        <v>5018.34</v>
      </c>
    </row>
    <row r="688" spans="1:59" s="30" customFormat="1" x14ac:dyDescent="0.35">
      <c r="A688" s="12">
        <v>2010</v>
      </c>
      <c r="B688" s="12" t="s">
        <v>824</v>
      </c>
      <c r="C688" s="13" t="s">
        <v>825</v>
      </c>
      <c r="D688" s="14" t="s">
        <v>840</v>
      </c>
      <c r="E688" s="15">
        <v>75144.751548358356</v>
      </c>
      <c r="F688" s="15">
        <v>53652</v>
      </c>
      <c r="G688" s="12">
        <v>7.9</v>
      </c>
      <c r="H688" s="16">
        <v>713982</v>
      </c>
      <c r="I688" s="17">
        <f t="shared" si="50"/>
        <v>1</v>
      </c>
      <c r="J688" s="17">
        <v>0</v>
      </c>
      <c r="K688" s="17">
        <v>44.27</v>
      </c>
      <c r="L688" s="17">
        <v>2.7050000000000001</v>
      </c>
      <c r="M688" s="17">
        <v>4.37</v>
      </c>
      <c r="N688" s="17">
        <v>49.29</v>
      </c>
      <c r="O688" s="17">
        <v>0</v>
      </c>
      <c r="P688" s="18">
        <v>10624</v>
      </c>
      <c r="Q688" s="18">
        <v>10</v>
      </c>
      <c r="R688" s="17">
        <v>4125052</v>
      </c>
      <c r="S688" s="17">
        <v>3015</v>
      </c>
      <c r="T688" s="17">
        <v>16028</v>
      </c>
      <c r="U688" s="18" t="s">
        <v>62</v>
      </c>
      <c r="V688" s="18" t="s">
        <v>62</v>
      </c>
      <c r="W688" s="18" t="s">
        <v>62</v>
      </c>
      <c r="X688" s="18" t="s">
        <v>62</v>
      </c>
      <c r="Y688" s="18" t="s">
        <v>62</v>
      </c>
      <c r="Z688" s="18"/>
      <c r="AA688" s="19">
        <v>2.2935982820086371</v>
      </c>
      <c r="AB688" s="19">
        <v>17.815786882646659</v>
      </c>
      <c r="AC688" s="19">
        <v>4.9924248044436963</v>
      </c>
      <c r="AD688" s="19">
        <v>0.70992248279802228</v>
      </c>
      <c r="AE688" s="20">
        <f t="shared" si="51"/>
        <v>1.1601613897822145E-2</v>
      </c>
      <c r="AF688" s="20">
        <f t="shared" si="52"/>
        <v>3.7907858650516157E-2</v>
      </c>
      <c r="AG688" s="20">
        <f t="shared" si="53"/>
        <v>0.95049052745166174</v>
      </c>
      <c r="AH688" s="20">
        <f t="shared" si="54"/>
        <v>0</v>
      </c>
      <c r="AI688" s="20">
        <f t="shared" si="54"/>
        <v>0</v>
      </c>
      <c r="AJ688" s="21">
        <v>993000</v>
      </c>
      <c r="AK688" s="21">
        <v>3244592</v>
      </c>
      <c r="AL688" s="21">
        <v>81353948</v>
      </c>
      <c r="AM688" s="21">
        <v>0</v>
      </c>
      <c r="AN688" s="21">
        <v>0</v>
      </c>
      <c r="AO688" s="21">
        <v>0</v>
      </c>
      <c r="AP688" s="22">
        <v>17</v>
      </c>
      <c r="AQ688" s="22">
        <v>70</v>
      </c>
      <c r="AR688" s="23">
        <v>271956</v>
      </c>
      <c r="AS688" s="23">
        <v>641</v>
      </c>
      <c r="AT688" s="24">
        <v>16.260000000000002</v>
      </c>
      <c r="AU688" s="31">
        <v>104.29</v>
      </c>
      <c r="AV688" s="26">
        <v>18</v>
      </c>
      <c r="AW688" s="26">
        <v>71</v>
      </c>
      <c r="AX688" s="26">
        <v>47844</v>
      </c>
      <c r="AY688" s="26">
        <v>4929</v>
      </c>
      <c r="AZ688" s="27">
        <v>13.95</v>
      </c>
      <c r="BA688" s="28">
        <v>687.36</v>
      </c>
      <c r="BB688" s="29">
        <v>3</v>
      </c>
      <c r="BC688" s="29">
        <v>19</v>
      </c>
      <c r="BD688" s="29">
        <v>1350</v>
      </c>
      <c r="BE688" s="29">
        <v>81734</v>
      </c>
      <c r="BF688" s="29">
        <v>14.14</v>
      </c>
      <c r="BG688" s="29">
        <v>11561.12</v>
      </c>
    </row>
    <row r="689" spans="1:59" s="30" customFormat="1" x14ac:dyDescent="0.35">
      <c r="A689" s="12">
        <v>2011</v>
      </c>
      <c r="B689" s="12" t="s">
        <v>824</v>
      </c>
      <c r="C689" s="13" t="s">
        <v>825</v>
      </c>
      <c r="D689" s="14" t="s">
        <v>841</v>
      </c>
      <c r="E689" s="15">
        <v>74819.097140025115</v>
      </c>
      <c r="F689" s="15">
        <v>54045.5</v>
      </c>
      <c r="G689" s="12">
        <v>7.6</v>
      </c>
      <c r="H689" s="16">
        <v>722349</v>
      </c>
      <c r="I689" s="17">
        <f t="shared" si="50"/>
        <v>1</v>
      </c>
      <c r="J689" s="17">
        <v>0</v>
      </c>
      <c r="K689" s="17">
        <v>45.02</v>
      </c>
      <c r="L689" s="17">
        <v>3.4670000000000001</v>
      </c>
      <c r="M689" s="17">
        <v>4</v>
      </c>
      <c r="N689" s="17">
        <v>55.64</v>
      </c>
      <c r="O689" s="17">
        <v>0</v>
      </c>
      <c r="P689" s="18">
        <v>10909</v>
      </c>
      <c r="Q689" s="18">
        <v>6</v>
      </c>
      <c r="R689" s="17">
        <v>4346700</v>
      </c>
      <c r="S689" s="17">
        <v>2728</v>
      </c>
      <c r="T689" s="17">
        <v>17268</v>
      </c>
      <c r="U689" s="18">
        <v>6.17</v>
      </c>
      <c r="V689" s="18">
        <v>1.73</v>
      </c>
      <c r="W689" s="18" t="s">
        <v>62</v>
      </c>
      <c r="X689" s="18">
        <v>4.97</v>
      </c>
      <c r="Y689" s="18"/>
      <c r="Z689" s="18">
        <v>6.17</v>
      </c>
      <c r="AA689" s="19">
        <v>1.73</v>
      </c>
      <c r="AB689" s="19">
        <v>22.758921780738341</v>
      </c>
      <c r="AC689" s="19">
        <v>4.97</v>
      </c>
      <c r="AD689" s="19">
        <v>0.75949643062398253</v>
      </c>
      <c r="AE689" s="20">
        <f t="shared" si="51"/>
        <v>1.1442617326529183E-2</v>
      </c>
      <c r="AF689" s="20">
        <f t="shared" si="52"/>
        <v>3.6078364761920556E-2</v>
      </c>
      <c r="AG689" s="20">
        <f t="shared" si="53"/>
        <v>0.95247821349194273</v>
      </c>
      <c r="AH689" s="20">
        <f t="shared" si="54"/>
        <v>0</v>
      </c>
      <c r="AI689" s="20">
        <f t="shared" si="54"/>
        <v>8.0441960754414959E-7</v>
      </c>
      <c r="AJ689" s="21">
        <v>1023324</v>
      </c>
      <c r="AK689" s="21">
        <v>3226522</v>
      </c>
      <c r="AL689" s="21">
        <v>85181020</v>
      </c>
      <c r="AM689" s="21">
        <v>0</v>
      </c>
      <c r="AN689" s="21">
        <v>0</v>
      </c>
      <c r="AO689" s="21">
        <v>71.94</v>
      </c>
      <c r="AP689" s="22">
        <v>15</v>
      </c>
      <c r="AQ689" s="22">
        <v>69</v>
      </c>
      <c r="AR689" s="23">
        <v>273855</v>
      </c>
      <c r="AS689" s="23">
        <v>649</v>
      </c>
      <c r="AT689" s="24">
        <v>17.62</v>
      </c>
      <c r="AU689" s="25">
        <v>114.42</v>
      </c>
      <c r="AV689" s="26">
        <v>17</v>
      </c>
      <c r="AW689" s="26">
        <v>71</v>
      </c>
      <c r="AX689" s="26">
        <v>48503</v>
      </c>
      <c r="AY689" s="26">
        <v>4904</v>
      </c>
      <c r="AZ689" s="27">
        <v>15.1</v>
      </c>
      <c r="BA689" s="28">
        <v>740.4</v>
      </c>
      <c r="BB689" s="29">
        <v>2</v>
      </c>
      <c r="BC689" s="29">
        <v>18</v>
      </c>
      <c r="BD689" s="29">
        <v>1250</v>
      </c>
      <c r="BE689" s="29">
        <v>88714</v>
      </c>
      <c r="BF689" s="29">
        <v>15.71</v>
      </c>
      <c r="BG689" s="29">
        <v>13935.58</v>
      </c>
    </row>
    <row r="690" spans="1:59" s="30" customFormat="1" x14ac:dyDescent="0.35">
      <c r="A690" s="12">
        <v>2015</v>
      </c>
      <c r="B690" s="12" t="s">
        <v>824</v>
      </c>
      <c r="C690" s="13" t="s">
        <v>825</v>
      </c>
      <c r="D690" s="14" t="s">
        <v>842</v>
      </c>
      <c r="E690" s="15">
        <v>72696.260986146284</v>
      </c>
      <c r="F690" s="15">
        <v>53681.1</v>
      </c>
      <c r="G690" s="12">
        <v>6.5</v>
      </c>
      <c r="H690" s="16">
        <v>738430</v>
      </c>
      <c r="I690" s="17">
        <f t="shared" si="50"/>
        <v>1</v>
      </c>
      <c r="J690" s="17">
        <v>0</v>
      </c>
      <c r="K690" s="17">
        <v>42.6</v>
      </c>
      <c r="L690" s="17">
        <v>1.8220000000000001</v>
      </c>
      <c r="M690" s="17">
        <v>2.62</v>
      </c>
      <c r="N690" s="17">
        <v>44.13</v>
      </c>
      <c r="O690" s="17">
        <v>0</v>
      </c>
      <c r="P690" s="18">
        <v>9810</v>
      </c>
      <c r="Q690" s="18">
        <v>34</v>
      </c>
      <c r="R690" s="17">
        <v>3676457</v>
      </c>
      <c r="S690" s="17">
        <v>3777</v>
      </c>
      <c r="T690" s="17">
        <v>19243</v>
      </c>
      <c r="U690" s="18">
        <v>5.82</v>
      </c>
      <c r="V690" s="18" t="s">
        <v>62</v>
      </c>
      <c r="W690" s="18" t="s">
        <v>62</v>
      </c>
      <c r="X690" s="18" t="s">
        <v>62</v>
      </c>
      <c r="Y690" s="18" t="s">
        <v>62</v>
      </c>
      <c r="Z690" s="18">
        <v>5.82</v>
      </c>
      <c r="AA690" s="19">
        <v>2.25948627072199</v>
      </c>
      <c r="AB690" s="19">
        <v>12.08771849023859</v>
      </c>
      <c r="AC690" s="19">
        <v>3.3843619636206599</v>
      </c>
      <c r="AD690" s="19">
        <v>0.66963877086385626</v>
      </c>
      <c r="AE690" s="20">
        <f t="shared" si="51"/>
        <v>1.6818146599888381E-2</v>
      </c>
      <c r="AF690" s="20">
        <f t="shared" si="52"/>
        <v>4.0733937679248731E-2</v>
      </c>
      <c r="AG690" s="20">
        <f t="shared" si="53"/>
        <v>0.94244791572086284</v>
      </c>
      <c r="AH690" s="20">
        <f t="shared" si="54"/>
        <v>0</v>
      </c>
      <c r="AI690" s="20">
        <f t="shared" si="54"/>
        <v>0</v>
      </c>
      <c r="AJ690" s="21">
        <v>1111366</v>
      </c>
      <c r="AK690" s="21">
        <v>2691754</v>
      </c>
      <c r="AL690" s="21">
        <v>62278240</v>
      </c>
      <c r="AM690" s="21">
        <v>0</v>
      </c>
      <c r="AN690" s="21">
        <v>0</v>
      </c>
      <c r="AO690" s="21">
        <v>0</v>
      </c>
      <c r="AP690" s="22">
        <v>2</v>
      </c>
      <c r="AQ690" s="22">
        <v>21</v>
      </c>
      <c r="AR690" s="23">
        <v>282282</v>
      </c>
      <c r="AS690" s="23">
        <v>603.46982000000003</v>
      </c>
      <c r="AT690" s="24">
        <v>19.825489999999999</v>
      </c>
      <c r="AU690" s="25">
        <v>119.64085</v>
      </c>
      <c r="AV690" s="26">
        <v>3</v>
      </c>
      <c r="AW690" s="26">
        <v>22</v>
      </c>
      <c r="AX690" s="26">
        <v>50642</v>
      </c>
      <c r="AY690" s="26">
        <v>4547.4292999999998</v>
      </c>
      <c r="AZ690" s="27">
        <v>17.435870000000001</v>
      </c>
      <c r="BA690" s="28">
        <v>792.88387</v>
      </c>
      <c r="BB690" s="29">
        <v>1</v>
      </c>
      <c r="BC690" s="29">
        <v>11</v>
      </c>
      <c r="BD690" s="29">
        <v>1299</v>
      </c>
      <c r="BE690" s="29">
        <v>86703.168999999994</v>
      </c>
      <c r="BF690" s="29">
        <v>14.525312</v>
      </c>
      <c r="BG690" s="29">
        <v>12593.906000000001</v>
      </c>
    </row>
    <row r="691" spans="1:59" s="30" customFormat="1" x14ac:dyDescent="0.35">
      <c r="A691" s="12">
        <v>2017</v>
      </c>
      <c r="B691" s="12" t="s">
        <v>824</v>
      </c>
      <c r="C691" s="13" t="s">
        <v>825</v>
      </c>
      <c r="D691" s="14" t="s">
        <v>843</v>
      </c>
      <c r="E691" s="15">
        <v>72270.079070639942</v>
      </c>
      <c r="F691" s="15">
        <v>53550.9</v>
      </c>
      <c r="G691" s="12">
        <v>7</v>
      </c>
      <c r="H691" s="16">
        <v>740983</v>
      </c>
      <c r="I691" s="17">
        <f t="shared" si="50"/>
        <v>1</v>
      </c>
      <c r="J691" s="17">
        <v>0</v>
      </c>
      <c r="K691" s="17">
        <v>39.08</v>
      </c>
      <c r="L691" s="17">
        <v>2.23</v>
      </c>
      <c r="M691" s="17">
        <v>2.99</v>
      </c>
      <c r="N691" s="17">
        <v>38.799999999999997</v>
      </c>
      <c r="O691" s="17">
        <v>0</v>
      </c>
      <c r="P691" s="18">
        <v>10451</v>
      </c>
      <c r="Q691" s="18">
        <v>19</v>
      </c>
      <c r="R691" s="17">
        <v>3531516</v>
      </c>
      <c r="S691" s="17">
        <v>2559</v>
      </c>
      <c r="T691" s="17">
        <v>20871</v>
      </c>
      <c r="U691" s="18" t="s">
        <v>62</v>
      </c>
      <c r="V691" s="18" t="s">
        <v>62</v>
      </c>
      <c r="W691" s="18" t="s">
        <v>62</v>
      </c>
      <c r="X691" s="18" t="s">
        <v>62</v>
      </c>
      <c r="Y691" s="18" t="s">
        <v>62</v>
      </c>
      <c r="Z691" s="18"/>
      <c r="AA691" s="19">
        <v>2.1875855044172008</v>
      </c>
      <c r="AB691" s="19">
        <v>14.73443638842941</v>
      </c>
      <c r="AC691" s="19">
        <v>3.7243523928232452</v>
      </c>
      <c r="AD691" s="19">
        <v>0.62802788237371954</v>
      </c>
      <c r="AE691" s="20">
        <f t="shared" si="51"/>
        <v>1.3265261304026249E-2</v>
      </c>
      <c r="AF691" s="20">
        <f t="shared" si="52"/>
        <v>5.0770210544259606E-2</v>
      </c>
      <c r="AG691" s="20">
        <f t="shared" si="53"/>
        <v>0.93596452815171416</v>
      </c>
      <c r="AH691" s="20">
        <f t="shared" si="54"/>
        <v>0</v>
      </c>
      <c r="AI691" s="20">
        <f t="shared" si="54"/>
        <v>0</v>
      </c>
      <c r="AJ691" s="21">
        <v>828134</v>
      </c>
      <c r="AK691" s="21">
        <v>3169522</v>
      </c>
      <c r="AL691" s="21">
        <v>58431118</v>
      </c>
      <c r="AM691" s="21">
        <v>0</v>
      </c>
      <c r="AN691" s="21">
        <v>0</v>
      </c>
      <c r="AO691" s="21">
        <v>0</v>
      </c>
      <c r="AP691" s="22">
        <v>2</v>
      </c>
      <c r="AQ691" s="22">
        <v>20</v>
      </c>
      <c r="AR691" s="23">
        <v>285697</v>
      </c>
      <c r="AS691" s="23">
        <v>600.97148000000004</v>
      </c>
      <c r="AT691" s="24">
        <v>21.270192999999999</v>
      </c>
      <c r="AU691" s="25">
        <v>127.82778999999999</v>
      </c>
      <c r="AV691" s="26">
        <v>3</v>
      </c>
      <c r="AW691" s="26">
        <v>21</v>
      </c>
      <c r="AX691" s="26">
        <v>53472</v>
      </c>
      <c r="AY691" s="26">
        <v>4215.4305000000004</v>
      </c>
      <c r="AZ691" s="27">
        <v>18.889196999999999</v>
      </c>
      <c r="BA691" s="28">
        <v>796.26097000000004</v>
      </c>
      <c r="BB691" s="29">
        <v>1</v>
      </c>
      <c r="BC691" s="29">
        <v>10</v>
      </c>
      <c r="BD691" s="29">
        <v>1374</v>
      </c>
      <c r="BE691" s="29">
        <v>86157.205000000002</v>
      </c>
      <c r="BF691" s="29">
        <v>16.339789</v>
      </c>
      <c r="BG691" s="29">
        <v>14077.905000000001</v>
      </c>
    </row>
    <row r="692" spans="1:59" s="30" customFormat="1" x14ac:dyDescent="0.35">
      <c r="A692" s="12">
        <v>2016</v>
      </c>
      <c r="B692" s="12" t="s">
        <v>824</v>
      </c>
      <c r="C692" s="13" t="s">
        <v>825</v>
      </c>
      <c r="D692" s="14" t="s">
        <v>844</v>
      </c>
      <c r="E692" s="15">
        <v>71997.980002019991</v>
      </c>
      <c r="F692" s="15">
        <v>53463.9</v>
      </c>
      <c r="G692" s="12">
        <v>6.9</v>
      </c>
      <c r="H692" s="16">
        <v>742575</v>
      </c>
      <c r="I692" s="17">
        <f t="shared" si="50"/>
        <v>1</v>
      </c>
      <c r="J692" s="17">
        <v>0</v>
      </c>
      <c r="K692" s="17">
        <v>40.39</v>
      </c>
      <c r="L692" s="17">
        <v>1.702</v>
      </c>
      <c r="M692" s="17">
        <v>2.52</v>
      </c>
      <c r="N692" s="17">
        <v>42.43</v>
      </c>
      <c r="O692" s="17">
        <v>0</v>
      </c>
      <c r="P692" s="18">
        <v>9286</v>
      </c>
      <c r="Q692" s="18">
        <v>23</v>
      </c>
      <c r="R692" s="17">
        <v>3466309</v>
      </c>
      <c r="S692" s="17">
        <v>3165</v>
      </c>
      <c r="T692" s="17">
        <v>21060</v>
      </c>
      <c r="U692" s="18" t="s">
        <v>62</v>
      </c>
      <c r="V692" s="18">
        <v>3.08</v>
      </c>
      <c r="W692" s="18" t="s">
        <v>62</v>
      </c>
      <c r="X692" s="18" t="s">
        <v>62</v>
      </c>
      <c r="Y692" s="18" t="s">
        <v>62</v>
      </c>
      <c r="Z692" s="18"/>
      <c r="AA692" s="19">
        <v>3.08</v>
      </c>
      <c r="AB692" s="19">
        <v>11.309272049594229</v>
      </c>
      <c r="AC692" s="19">
        <v>3.2924726584307722</v>
      </c>
      <c r="AD692" s="19">
        <v>0.65636700530415037</v>
      </c>
      <c r="AE692" s="20">
        <f t="shared" si="51"/>
        <v>1.4579057670859256E-2</v>
      </c>
      <c r="AF692" s="20">
        <f t="shared" si="52"/>
        <v>4.7822299135710268E-2</v>
      </c>
      <c r="AG692" s="20">
        <f t="shared" si="53"/>
        <v>0.93759864319343045</v>
      </c>
      <c r="AH692" s="20">
        <f t="shared" si="54"/>
        <v>0</v>
      </c>
      <c r="AI692" s="20">
        <f t="shared" si="54"/>
        <v>0</v>
      </c>
      <c r="AJ692" s="21">
        <v>886258</v>
      </c>
      <c r="AK692" s="21">
        <v>2907108</v>
      </c>
      <c r="AL692" s="21">
        <v>56996434</v>
      </c>
      <c r="AM692" s="21">
        <v>0</v>
      </c>
      <c r="AN692" s="21">
        <v>0</v>
      </c>
      <c r="AO692" s="21">
        <v>0</v>
      </c>
      <c r="AP692" s="22">
        <v>2</v>
      </c>
      <c r="AQ692" s="22">
        <v>22</v>
      </c>
      <c r="AR692" s="23">
        <v>283260</v>
      </c>
      <c r="AS692" s="23">
        <v>590.26806999999997</v>
      </c>
      <c r="AT692" s="24">
        <v>20.303380000000001</v>
      </c>
      <c r="AU692" s="25">
        <v>119.84437</v>
      </c>
      <c r="AV692" s="26">
        <v>3</v>
      </c>
      <c r="AW692" s="26">
        <v>22</v>
      </c>
      <c r="AX692" s="26">
        <v>52804</v>
      </c>
      <c r="AY692" s="26">
        <v>4310.7514000000001</v>
      </c>
      <c r="AZ692" s="27">
        <v>17.556166000000001</v>
      </c>
      <c r="BA692" s="28">
        <v>756.80267000000003</v>
      </c>
      <c r="BB692" s="29">
        <v>1</v>
      </c>
      <c r="BC692" s="29">
        <v>11</v>
      </c>
      <c r="BD692" s="29">
        <v>1343</v>
      </c>
      <c r="BE692" s="29">
        <v>85958.736999999994</v>
      </c>
      <c r="BF692" s="29">
        <v>15.217326999999999</v>
      </c>
      <c r="BG692" s="29">
        <v>13080.621999999999</v>
      </c>
    </row>
    <row r="693" spans="1:59" s="30" customFormat="1" x14ac:dyDescent="0.35">
      <c r="A693" s="12">
        <v>2012</v>
      </c>
      <c r="B693" s="12" t="s">
        <v>799</v>
      </c>
      <c r="C693" s="13" t="s">
        <v>800</v>
      </c>
      <c r="D693" s="14" t="s">
        <v>845</v>
      </c>
      <c r="E693" s="15">
        <v>75939.546613844243</v>
      </c>
      <c r="F693" s="15">
        <v>53326.8</v>
      </c>
      <c r="G693" s="12">
        <v>3.1</v>
      </c>
      <c r="H693" s="16">
        <v>702227</v>
      </c>
      <c r="I693" s="17">
        <f t="shared" si="50"/>
        <v>1</v>
      </c>
      <c r="J693" s="17">
        <v>0</v>
      </c>
      <c r="K693" s="17">
        <v>45.77</v>
      </c>
      <c r="L693" s="17">
        <v>3.58</v>
      </c>
      <c r="M693" s="17">
        <v>2.75</v>
      </c>
      <c r="N693" s="17">
        <v>54.99</v>
      </c>
      <c r="O693" s="17">
        <v>0</v>
      </c>
      <c r="P693" s="18">
        <v>8172</v>
      </c>
      <c r="Q693" s="18">
        <v>598</v>
      </c>
      <c r="R693" s="17">
        <v>30934049</v>
      </c>
      <c r="S693" s="17">
        <v>79101</v>
      </c>
      <c r="T693" s="17">
        <v>45950</v>
      </c>
      <c r="U693" s="18">
        <v>1.65</v>
      </c>
      <c r="V693" s="18">
        <v>1.49</v>
      </c>
      <c r="W693" s="18" t="s">
        <v>62</v>
      </c>
      <c r="X693" s="18">
        <v>5.71</v>
      </c>
      <c r="Y693" s="18"/>
      <c r="Z693" s="18">
        <v>1.65</v>
      </c>
      <c r="AA693" s="19">
        <v>1.49</v>
      </c>
      <c r="AB693" s="19">
        <v>23.49195884567845</v>
      </c>
      <c r="AC693" s="19">
        <v>5.71</v>
      </c>
      <c r="AD693" s="19">
        <v>0.75442193202762442</v>
      </c>
      <c r="AE693" s="20">
        <f t="shared" si="51"/>
        <v>0.99292514308799407</v>
      </c>
      <c r="AF693" s="20">
        <f t="shared" si="52"/>
        <v>2.8502508236359744E-3</v>
      </c>
      <c r="AG693" s="20">
        <f t="shared" si="53"/>
        <v>4.2171794885826237E-3</v>
      </c>
      <c r="AH693" s="20">
        <f t="shared" si="54"/>
        <v>0</v>
      </c>
      <c r="AI693" s="20">
        <f t="shared" si="54"/>
        <v>7.4265997873126055E-6</v>
      </c>
      <c r="AJ693" s="21">
        <v>45724882</v>
      </c>
      <c r="AK693" s="21">
        <v>131256</v>
      </c>
      <c r="AL693" s="21">
        <v>194204</v>
      </c>
      <c r="AM693" s="21">
        <v>0</v>
      </c>
      <c r="AN693" s="21">
        <v>0</v>
      </c>
      <c r="AO693" s="21">
        <v>342</v>
      </c>
      <c r="AP693" s="22">
        <v>3</v>
      </c>
      <c r="AQ693" s="22">
        <v>24</v>
      </c>
      <c r="AR693" s="23">
        <v>342549</v>
      </c>
      <c r="AS693" s="23">
        <v>1091.0259000000001</v>
      </c>
      <c r="AT693" s="24">
        <v>9.0602771000000004</v>
      </c>
      <c r="AU693" s="25">
        <v>98.849969999999999</v>
      </c>
      <c r="AV693" s="26">
        <v>3</v>
      </c>
      <c r="AW693" s="26">
        <v>22</v>
      </c>
      <c r="AX693" s="26">
        <v>63160</v>
      </c>
      <c r="AY693" s="26">
        <v>6740.3103000000001</v>
      </c>
      <c r="AZ693" s="27">
        <v>8.0230595000000005</v>
      </c>
      <c r="BA693" s="28">
        <v>540.77910999999995</v>
      </c>
      <c r="BB693" s="29">
        <v>3</v>
      </c>
      <c r="BC693" s="29">
        <v>22</v>
      </c>
      <c r="BD693" s="29">
        <v>4602</v>
      </c>
      <c r="BE693" s="29">
        <v>92778.176000000007</v>
      </c>
      <c r="BF693" s="29">
        <v>6.5519942999999996</v>
      </c>
      <c r="BG693" s="29">
        <v>6078.8208000000004</v>
      </c>
    </row>
    <row r="694" spans="1:59" s="30" customFormat="1" x14ac:dyDescent="0.35">
      <c r="A694" s="12">
        <v>2014</v>
      </c>
      <c r="B694" s="12" t="s">
        <v>824</v>
      </c>
      <c r="C694" s="13" t="s">
        <v>825</v>
      </c>
      <c r="D694" s="14" t="s">
        <v>846</v>
      </c>
      <c r="E694" s="15">
        <v>72317.3354136282</v>
      </c>
      <c r="F694" s="15">
        <v>53303.3</v>
      </c>
      <c r="G694" s="12">
        <v>6.9</v>
      </c>
      <c r="H694" s="16">
        <v>737075</v>
      </c>
      <c r="I694" s="17">
        <f t="shared" si="50"/>
        <v>1</v>
      </c>
      <c r="J694" s="17">
        <v>0</v>
      </c>
      <c r="K694" s="17">
        <v>45.67</v>
      </c>
      <c r="L694" s="17">
        <v>3.117</v>
      </c>
      <c r="M694" s="17">
        <v>4.37</v>
      </c>
      <c r="N694" s="17">
        <v>46.16</v>
      </c>
      <c r="O694" s="17">
        <v>0</v>
      </c>
      <c r="P694" s="18">
        <v>9582</v>
      </c>
      <c r="Q694" s="18">
        <v>7</v>
      </c>
      <c r="R694" s="17">
        <v>3557651</v>
      </c>
      <c r="S694" s="17">
        <v>3532</v>
      </c>
      <c r="T694" s="17">
        <v>14390</v>
      </c>
      <c r="U694" s="18" t="s">
        <v>62</v>
      </c>
      <c r="V694" s="18" t="s">
        <v>62</v>
      </c>
      <c r="W694" s="18" t="s">
        <v>62</v>
      </c>
      <c r="X694" s="18" t="s">
        <v>62</v>
      </c>
      <c r="Y694" s="18" t="s">
        <v>62</v>
      </c>
      <c r="Z694" s="18"/>
      <c r="AA694" s="19">
        <v>2.322195177698041</v>
      </c>
      <c r="AB694" s="19">
        <v>20.48845299552563</v>
      </c>
      <c r="AC694" s="19">
        <v>4.9924248044436963</v>
      </c>
      <c r="AD694" s="19">
        <v>0.68548682032632846</v>
      </c>
      <c r="AE694" s="20">
        <f t="shared" si="51"/>
        <v>1.4068219549544713E-2</v>
      </c>
      <c r="AF694" s="20">
        <f t="shared" si="52"/>
        <v>3.6459304723300306E-2</v>
      </c>
      <c r="AG694" s="20">
        <f t="shared" si="53"/>
        <v>0.94947247572715499</v>
      </c>
      <c r="AH694" s="20">
        <f t="shared" si="54"/>
        <v>0</v>
      </c>
      <c r="AI694" s="20">
        <f t="shared" si="54"/>
        <v>0</v>
      </c>
      <c r="AJ694" s="21">
        <v>973500</v>
      </c>
      <c r="AK694" s="21">
        <v>2522930</v>
      </c>
      <c r="AL694" s="21">
        <v>65702092</v>
      </c>
      <c r="AM694" s="21">
        <v>0</v>
      </c>
      <c r="AN694" s="21">
        <v>0</v>
      </c>
      <c r="AO694" s="21">
        <v>0</v>
      </c>
      <c r="AP694" s="22">
        <v>3</v>
      </c>
      <c r="AQ694" s="22">
        <v>22</v>
      </c>
      <c r="AR694" s="23">
        <v>281438</v>
      </c>
      <c r="AS694" s="23">
        <v>605.11077999999998</v>
      </c>
      <c r="AT694" s="24">
        <v>19.136084</v>
      </c>
      <c r="AU694" s="25">
        <v>115.79451</v>
      </c>
      <c r="AV694" s="26">
        <v>4</v>
      </c>
      <c r="AW694" s="26">
        <v>23</v>
      </c>
      <c r="AX694" s="26">
        <v>51017</v>
      </c>
      <c r="AY694" s="26">
        <v>4510.7807000000003</v>
      </c>
      <c r="AZ694" s="27">
        <v>17.094859</v>
      </c>
      <c r="BA694" s="28">
        <v>771.11158999999998</v>
      </c>
      <c r="BB694" s="29">
        <v>1</v>
      </c>
      <c r="BC694" s="29">
        <v>11</v>
      </c>
      <c r="BD694" s="29">
        <v>1287</v>
      </c>
      <c r="BE694" s="29">
        <v>88039.368000000002</v>
      </c>
      <c r="BF694" s="29">
        <v>15.664553</v>
      </c>
      <c r="BG694" s="29">
        <v>13790.974</v>
      </c>
    </row>
    <row r="695" spans="1:59" s="30" customFormat="1" x14ac:dyDescent="0.35">
      <c r="A695" s="12">
        <v>2020</v>
      </c>
      <c r="B695" s="12" t="s">
        <v>847</v>
      </c>
      <c r="C695" s="13" t="s">
        <v>848</v>
      </c>
      <c r="D695" s="14" t="s">
        <v>849</v>
      </c>
      <c r="E695" s="15">
        <v>59092.530122643795</v>
      </c>
      <c r="F695" s="15">
        <v>52692.1</v>
      </c>
      <c r="G695" s="12" t="s">
        <v>62</v>
      </c>
      <c r="H695" s="16">
        <v>891688</v>
      </c>
      <c r="I695" s="17">
        <f t="shared" si="50"/>
        <v>1</v>
      </c>
      <c r="J695" s="17">
        <v>0</v>
      </c>
      <c r="K695" s="17">
        <v>36.130000000000003</v>
      </c>
      <c r="L695" s="17">
        <v>1.891</v>
      </c>
      <c r="M695" s="17">
        <v>2.0299999999999998</v>
      </c>
      <c r="N695" s="17">
        <v>33.270000000000003</v>
      </c>
      <c r="O695" s="17">
        <v>0</v>
      </c>
      <c r="P695" s="18">
        <v>7376</v>
      </c>
      <c r="Q695" s="18">
        <v>795</v>
      </c>
      <c r="R695" s="17">
        <v>2361807</v>
      </c>
      <c r="S695" s="17">
        <v>619</v>
      </c>
      <c r="T695" s="17">
        <v>1174</v>
      </c>
      <c r="U695" s="18" t="s">
        <v>62</v>
      </c>
      <c r="V695" s="18" t="s">
        <v>62</v>
      </c>
      <c r="W695" s="18" t="s">
        <v>62</v>
      </c>
      <c r="X695" s="18" t="s">
        <v>62</v>
      </c>
      <c r="Y695" s="18" t="s">
        <v>62</v>
      </c>
      <c r="Z695" s="18"/>
      <c r="AA695" s="19">
        <v>2.127327759928813</v>
      </c>
      <c r="AB695" s="19">
        <v>12.535325193609101</v>
      </c>
      <c r="AC695" s="19">
        <v>2.8422150630003218</v>
      </c>
      <c r="AD695" s="19">
        <v>0.5848556097000881</v>
      </c>
      <c r="AE695" s="20">
        <f t="shared" si="51"/>
        <v>0.10455759313016773</v>
      </c>
      <c r="AF695" s="20">
        <f t="shared" si="52"/>
        <v>1.8714795606915233E-3</v>
      </c>
      <c r="AG695" s="20">
        <f t="shared" si="53"/>
        <v>0.89357092730914078</v>
      </c>
      <c r="AH695" s="20">
        <f t="shared" si="54"/>
        <v>0</v>
      </c>
      <c r="AI695" s="20">
        <f t="shared" si="54"/>
        <v>0</v>
      </c>
      <c r="AJ695" s="21">
        <v>2083800</v>
      </c>
      <c r="AK695" s="21">
        <v>37298</v>
      </c>
      <c r="AL695" s="21">
        <v>17808588</v>
      </c>
      <c r="AM695" s="21">
        <v>0</v>
      </c>
      <c r="AN695" s="21">
        <v>0</v>
      </c>
      <c r="AO695" s="21">
        <v>0</v>
      </c>
      <c r="AP695" s="22">
        <v>1</v>
      </c>
      <c r="AQ695" s="22">
        <v>1</v>
      </c>
      <c r="AR695" s="23">
        <v>407532</v>
      </c>
      <c r="AS695" s="23">
        <v>1036.7333000000001</v>
      </c>
      <c r="AT695" s="24">
        <v>11.745685999999999</v>
      </c>
      <c r="AU695" s="25">
        <v>121.77144</v>
      </c>
      <c r="AV695" s="26">
        <v>6</v>
      </c>
      <c r="AW695" s="26">
        <v>21</v>
      </c>
      <c r="AX695" s="26">
        <v>74236</v>
      </c>
      <c r="AY695" s="26">
        <v>5272.0097999999998</v>
      </c>
      <c r="AZ695" s="27">
        <v>9.6513980999999998</v>
      </c>
      <c r="BA695" s="28">
        <v>508.82265000000001</v>
      </c>
      <c r="BB695" s="29">
        <v>5</v>
      </c>
      <c r="BC695" s="29">
        <v>19</v>
      </c>
      <c r="BD695" s="29">
        <v>4109</v>
      </c>
      <c r="BE695" s="29">
        <v>59409.142999999996</v>
      </c>
      <c r="BF695" s="29">
        <v>7.7904555999999996</v>
      </c>
      <c r="BG695" s="29">
        <v>4628.2429000000002</v>
      </c>
    </row>
    <row r="696" spans="1:59" s="30" customFormat="1" x14ac:dyDescent="0.35">
      <c r="A696" s="12">
        <v>2018</v>
      </c>
      <c r="B696" s="12" t="s">
        <v>824</v>
      </c>
      <c r="C696" s="13" t="s">
        <v>825</v>
      </c>
      <c r="D696" s="14" t="s">
        <v>850</v>
      </c>
      <c r="E696" s="15">
        <v>71243.402332804792</v>
      </c>
      <c r="F696" s="15">
        <v>52479.6</v>
      </c>
      <c r="G696" s="12">
        <v>6.6</v>
      </c>
      <c r="H696" s="16">
        <v>736624</v>
      </c>
      <c r="I696" s="17">
        <f t="shared" si="50"/>
        <v>1</v>
      </c>
      <c r="J696" s="17">
        <v>0</v>
      </c>
      <c r="K696" s="17">
        <v>39.08</v>
      </c>
      <c r="L696" s="17">
        <v>2.6</v>
      </c>
      <c r="M696" s="17">
        <v>3.15</v>
      </c>
      <c r="N696" s="17">
        <v>38.81</v>
      </c>
      <c r="O696" s="17">
        <v>0</v>
      </c>
      <c r="P696" s="18">
        <v>9632</v>
      </c>
      <c r="Q696" s="18">
        <v>19</v>
      </c>
      <c r="R696" s="17">
        <v>3389551</v>
      </c>
      <c r="S696" s="17">
        <v>2615</v>
      </c>
      <c r="T696" s="17">
        <v>18954</v>
      </c>
      <c r="U696" s="18">
        <v>7.17</v>
      </c>
      <c r="V696" s="18" t="s">
        <v>62</v>
      </c>
      <c r="W696" s="18" t="s">
        <v>62</v>
      </c>
      <c r="X696" s="18" t="s">
        <v>62</v>
      </c>
      <c r="Y696" s="18" t="s">
        <v>62</v>
      </c>
      <c r="Z696" s="18">
        <v>7.17</v>
      </c>
      <c r="AA696" s="19">
        <v>2.1875855044172008</v>
      </c>
      <c r="AB696" s="19">
        <v>17.134646247082848</v>
      </c>
      <c r="AC696" s="19">
        <v>3.8713752811270652</v>
      </c>
      <c r="AD696" s="19">
        <v>0.62810595158289428</v>
      </c>
      <c r="AE696" s="20">
        <f t="shared" si="51"/>
        <v>1.7962568053320298E-2</v>
      </c>
      <c r="AF696" s="20">
        <f t="shared" si="52"/>
        <v>5.2638328784285635E-2</v>
      </c>
      <c r="AG696" s="20">
        <f t="shared" si="53"/>
        <v>0.92939910316239405</v>
      </c>
      <c r="AH696" s="20">
        <f t="shared" si="54"/>
        <v>0</v>
      </c>
      <c r="AI696" s="20">
        <f t="shared" si="54"/>
        <v>0</v>
      </c>
      <c r="AJ696" s="21">
        <v>992202</v>
      </c>
      <c r="AK696" s="21">
        <v>2907594</v>
      </c>
      <c r="AL696" s="21">
        <v>51337406</v>
      </c>
      <c r="AM696" s="21">
        <v>0</v>
      </c>
      <c r="AN696" s="21">
        <v>0</v>
      </c>
      <c r="AO696" s="21">
        <v>0</v>
      </c>
      <c r="AP696" s="22">
        <v>2</v>
      </c>
      <c r="AQ696" s="22">
        <v>21</v>
      </c>
      <c r="AR696" s="23">
        <v>287526</v>
      </c>
      <c r="AS696" s="23">
        <v>572</v>
      </c>
      <c r="AT696" s="24">
        <v>21.94</v>
      </c>
      <c r="AU696" s="25">
        <v>125.57</v>
      </c>
      <c r="AV696" s="26">
        <v>3</v>
      </c>
      <c r="AW696" s="26">
        <v>21</v>
      </c>
      <c r="AX696" s="26">
        <v>53957</v>
      </c>
      <c r="AY696" s="26">
        <v>4086.6770000000001</v>
      </c>
      <c r="AZ696" s="27">
        <v>18.578911999999999</v>
      </c>
      <c r="BA696" s="28">
        <v>759.26014999999995</v>
      </c>
      <c r="BB696" s="29">
        <v>1</v>
      </c>
      <c r="BC696" s="29">
        <v>10</v>
      </c>
      <c r="BD696" s="29">
        <v>1387</v>
      </c>
      <c r="BE696" s="29">
        <v>81201</v>
      </c>
      <c r="BF696" s="29">
        <v>17.100000000000001</v>
      </c>
      <c r="BG696" s="29">
        <v>13888.27</v>
      </c>
    </row>
    <row r="697" spans="1:59" s="30" customFormat="1" x14ac:dyDescent="0.35">
      <c r="A697" s="12">
        <v>2019</v>
      </c>
      <c r="B697" s="12" t="s">
        <v>847</v>
      </c>
      <c r="C697" s="13" t="s">
        <v>848</v>
      </c>
      <c r="D697" s="14" t="s">
        <v>851</v>
      </c>
      <c r="E697" s="15">
        <v>59022.101683299006</v>
      </c>
      <c r="F697" s="15">
        <v>52360.1</v>
      </c>
      <c r="G697" s="12" t="s">
        <v>62</v>
      </c>
      <c r="H697" s="16">
        <v>887127</v>
      </c>
      <c r="I697" s="17">
        <f t="shared" si="50"/>
        <v>1</v>
      </c>
      <c r="J697" s="17">
        <v>0</v>
      </c>
      <c r="K697" s="17">
        <v>38.520000000000003</v>
      </c>
      <c r="L697" s="17">
        <v>2.4489999999999998</v>
      </c>
      <c r="M697" s="17">
        <v>2.56</v>
      </c>
      <c r="N697" s="17">
        <v>35.590000000000003</v>
      </c>
      <c r="O697" s="17">
        <v>0</v>
      </c>
      <c r="P697" s="18">
        <v>8627</v>
      </c>
      <c r="Q697" s="18">
        <v>628</v>
      </c>
      <c r="R697" s="17">
        <v>3288952</v>
      </c>
      <c r="S697" s="17">
        <v>1009</v>
      </c>
      <c r="T697" s="17">
        <v>1418</v>
      </c>
      <c r="U697" s="18" t="s">
        <v>62</v>
      </c>
      <c r="V697" s="18" t="s">
        <v>62</v>
      </c>
      <c r="W697" s="18" t="s">
        <v>62</v>
      </c>
      <c r="X697" s="18" t="s">
        <v>62</v>
      </c>
      <c r="Y697" s="18" t="s">
        <v>62</v>
      </c>
      <c r="Z697" s="18"/>
      <c r="AA697" s="19">
        <v>2.176146746141439</v>
      </c>
      <c r="AB697" s="19">
        <v>16.155101142605361</v>
      </c>
      <c r="AC697" s="19">
        <v>3.3292283805067271</v>
      </c>
      <c r="AD697" s="19">
        <v>0.60296766622862785</v>
      </c>
      <c r="AE697" s="20">
        <f t="shared" si="51"/>
        <v>0.14962772456324278</v>
      </c>
      <c r="AF697" s="20">
        <f t="shared" si="52"/>
        <v>3.0691977341168121E-3</v>
      </c>
      <c r="AG697" s="20">
        <f t="shared" si="53"/>
        <v>0.84730307770264035</v>
      </c>
      <c r="AH697" s="20">
        <f t="shared" si="54"/>
        <v>0</v>
      </c>
      <c r="AI697" s="20">
        <f t="shared" si="54"/>
        <v>0</v>
      </c>
      <c r="AJ697" s="21">
        <v>3261762</v>
      </c>
      <c r="AK697" s="21">
        <v>66906</v>
      </c>
      <c r="AL697" s="21">
        <v>18470514</v>
      </c>
      <c r="AM697" s="21">
        <v>0</v>
      </c>
      <c r="AN697" s="21">
        <v>0</v>
      </c>
      <c r="AO697" s="21">
        <v>0</v>
      </c>
      <c r="AP697" s="22">
        <v>6</v>
      </c>
      <c r="AQ697" s="22">
        <v>71</v>
      </c>
      <c r="AR697" s="23">
        <v>403717</v>
      </c>
      <c r="AS697" s="23">
        <v>1044</v>
      </c>
      <c r="AT697" s="24">
        <v>11.55</v>
      </c>
      <c r="AU697" s="25">
        <v>120.6</v>
      </c>
      <c r="AV697" s="26">
        <v>6</v>
      </c>
      <c r="AW697" s="26">
        <v>72</v>
      </c>
      <c r="AX697" s="26">
        <v>73549</v>
      </c>
      <c r="AY697" s="26">
        <v>5538</v>
      </c>
      <c r="AZ697" s="27">
        <v>9.59</v>
      </c>
      <c r="BA697" s="28">
        <v>531.22</v>
      </c>
      <c r="BB697" s="29">
        <v>5</v>
      </c>
      <c r="BC697" s="29">
        <v>48</v>
      </c>
      <c r="BD697" s="29">
        <v>4089</v>
      </c>
      <c r="BE697" s="29">
        <v>59588.021000000001</v>
      </c>
      <c r="BF697" s="29">
        <v>7.8081579999999997</v>
      </c>
      <c r="BG697" s="29">
        <v>4652.7268000000004</v>
      </c>
    </row>
    <row r="698" spans="1:59" s="30" customFormat="1" x14ac:dyDescent="0.35">
      <c r="A698" s="12">
        <v>2019</v>
      </c>
      <c r="B698" s="12" t="s">
        <v>824</v>
      </c>
      <c r="C698" s="13" t="s">
        <v>825</v>
      </c>
      <c r="D698" s="14" t="s">
        <v>852</v>
      </c>
      <c r="E698" s="15">
        <v>71326.453136096767</v>
      </c>
      <c r="F698" s="15">
        <v>52325.3</v>
      </c>
      <c r="G698" s="12" t="s">
        <v>62</v>
      </c>
      <c r="H698" s="16">
        <v>733603</v>
      </c>
      <c r="I698" s="17">
        <f t="shared" si="50"/>
        <v>1</v>
      </c>
      <c r="J698" s="17">
        <v>0</v>
      </c>
      <c r="K698" s="17">
        <v>38.520000000000003</v>
      </c>
      <c r="L698" s="17">
        <v>2.4489999999999998</v>
      </c>
      <c r="M698" s="17">
        <v>2.56</v>
      </c>
      <c r="N698" s="17">
        <v>35.590000000000003</v>
      </c>
      <c r="O698" s="17">
        <v>0</v>
      </c>
      <c r="P698" s="18">
        <v>8998</v>
      </c>
      <c r="Q698" s="18">
        <v>93</v>
      </c>
      <c r="R698" s="17">
        <v>3470440</v>
      </c>
      <c r="S698" s="17">
        <v>2894</v>
      </c>
      <c r="T698" s="17">
        <v>20057</v>
      </c>
      <c r="U698" s="18">
        <v>7.11</v>
      </c>
      <c r="V698" s="18">
        <v>3.51</v>
      </c>
      <c r="W698" s="18">
        <v>15.74</v>
      </c>
      <c r="X698" s="18">
        <v>6.97</v>
      </c>
      <c r="Y698" s="18"/>
      <c r="Z698" s="18">
        <v>7.11</v>
      </c>
      <c r="AA698" s="19">
        <v>3.51</v>
      </c>
      <c r="AB698" s="19">
        <v>15.74</v>
      </c>
      <c r="AC698" s="19">
        <v>6.97</v>
      </c>
      <c r="AD698" s="19">
        <v>0.60296766622862785</v>
      </c>
      <c r="AE698" s="20">
        <f t="shared" si="51"/>
        <v>2.070501061688941E-2</v>
      </c>
      <c r="AF698" s="20">
        <f t="shared" si="52"/>
        <v>5.9893743586153035E-2</v>
      </c>
      <c r="AG698" s="20">
        <f t="shared" si="53"/>
        <v>0.91940124579695759</v>
      </c>
      <c r="AH698" s="20">
        <f t="shared" si="54"/>
        <v>0</v>
      </c>
      <c r="AI698" s="20">
        <f t="shared" si="54"/>
        <v>0</v>
      </c>
      <c r="AJ698" s="21">
        <v>1111904</v>
      </c>
      <c r="AK698" s="21">
        <v>3216424</v>
      </c>
      <c r="AL698" s="21">
        <v>49373842</v>
      </c>
      <c r="AM698" s="21">
        <v>0</v>
      </c>
      <c r="AN698" s="21">
        <v>0</v>
      </c>
      <c r="AO698" s="21">
        <v>0</v>
      </c>
      <c r="AP698" s="22">
        <v>12</v>
      </c>
      <c r="AQ698" s="22">
        <v>55</v>
      </c>
      <c r="AR698" s="23">
        <v>289290</v>
      </c>
      <c r="AS698" s="23">
        <v>555</v>
      </c>
      <c r="AT698" s="24">
        <v>22.92</v>
      </c>
      <c r="AU698" s="25">
        <v>127.29</v>
      </c>
      <c r="AV698" s="26">
        <v>12</v>
      </c>
      <c r="AW698" s="26">
        <v>54</v>
      </c>
      <c r="AX698" s="26">
        <v>55080</v>
      </c>
      <c r="AY698" s="26">
        <v>3992</v>
      </c>
      <c r="AZ698" s="27">
        <v>19.8</v>
      </c>
      <c r="BA698" s="28">
        <v>790.35</v>
      </c>
      <c r="BB698" s="29">
        <v>2</v>
      </c>
      <c r="BC698" s="29">
        <v>15</v>
      </c>
      <c r="BD698" s="29">
        <v>1126</v>
      </c>
      <c r="BE698" s="29">
        <v>92639.95</v>
      </c>
      <c r="BF698" s="29">
        <v>16.942754999999998</v>
      </c>
      <c r="BG698" s="29">
        <v>15695.759</v>
      </c>
    </row>
    <row r="699" spans="1:59" s="30" customFormat="1" x14ac:dyDescent="0.35">
      <c r="A699" s="12">
        <v>2018</v>
      </c>
      <c r="B699" s="12" t="s">
        <v>847</v>
      </c>
      <c r="C699" s="13" t="s">
        <v>848</v>
      </c>
      <c r="D699" s="14" t="s">
        <v>853</v>
      </c>
      <c r="E699" s="15">
        <v>59061.436047423995</v>
      </c>
      <c r="F699" s="15">
        <v>51937.8</v>
      </c>
      <c r="G699" s="12">
        <v>3</v>
      </c>
      <c r="H699" s="16">
        <v>879386</v>
      </c>
      <c r="I699" s="17">
        <f t="shared" si="50"/>
        <v>1</v>
      </c>
      <c r="J699" s="17">
        <v>0</v>
      </c>
      <c r="K699" s="17">
        <v>39.08</v>
      </c>
      <c r="L699" s="17">
        <v>2.6</v>
      </c>
      <c r="M699" s="17">
        <v>3.15</v>
      </c>
      <c r="N699" s="17">
        <v>38.81</v>
      </c>
      <c r="O699" s="17">
        <v>0</v>
      </c>
      <c r="P699" s="18">
        <v>8202</v>
      </c>
      <c r="Q699" s="18">
        <v>756</v>
      </c>
      <c r="R699" s="17">
        <v>2920518</v>
      </c>
      <c r="S699" s="17">
        <v>919</v>
      </c>
      <c r="T699" s="17">
        <v>1296</v>
      </c>
      <c r="U699" s="18" t="s">
        <v>62</v>
      </c>
      <c r="V699" s="18">
        <v>1.87</v>
      </c>
      <c r="W699" s="18">
        <v>17.170000000000002</v>
      </c>
      <c r="X699" s="18">
        <v>2.82</v>
      </c>
      <c r="Y699" s="18"/>
      <c r="Z699" s="18"/>
      <c r="AA699" s="19">
        <v>1.87</v>
      </c>
      <c r="AB699" s="19">
        <v>17.170000000000002</v>
      </c>
      <c r="AC699" s="19">
        <v>2.82</v>
      </c>
      <c r="AD699" s="19">
        <v>0.62810595158289428</v>
      </c>
      <c r="AE699" s="20">
        <f t="shared" si="51"/>
        <v>0.13740110249469839</v>
      </c>
      <c r="AF699" s="20">
        <f t="shared" si="52"/>
        <v>1.8641041052858409E-3</v>
      </c>
      <c r="AG699" s="20">
        <f t="shared" si="53"/>
        <v>0.8607347934000158</v>
      </c>
      <c r="AH699" s="20">
        <f t="shared" si="54"/>
        <v>0</v>
      </c>
      <c r="AI699" s="20">
        <f t="shared" si="54"/>
        <v>0</v>
      </c>
      <c r="AJ699" s="21">
        <v>2905016</v>
      </c>
      <c r="AK699" s="21">
        <v>39412</v>
      </c>
      <c r="AL699" s="21">
        <v>18198168</v>
      </c>
      <c r="AM699" s="21">
        <v>0</v>
      </c>
      <c r="AN699" s="21">
        <v>0</v>
      </c>
      <c r="AO699" s="21">
        <v>0</v>
      </c>
      <c r="AP699" s="22">
        <v>6</v>
      </c>
      <c r="AQ699" s="22">
        <v>48</v>
      </c>
      <c r="AR699" s="23">
        <v>400150</v>
      </c>
      <c r="AS699" s="23">
        <v>1045</v>
      </c>
      <c r="AT699" s="24">
        <v>11.59</v>
      </c>
      <c r="AU699" s="25">
        <v>121.16</v>
      </c>
      <c r="AV699" s="26">
        <v>6</v>
      </c>
      <c r="AW699" s="26">
        <v>48</v>
      </c>
      <c r="AX699" s="26">
        <v>72106</v>
      </c>
      <c r="AY699" s="26">
        <v>5666.7070999999996</v>
      </c>
      <c r="AZ699" s="27">
        <v>9.6212833</v>
      </c>
      <c r="BA699" s="28">
        <v>545.20995000000005</v>
      </c>
      <c r="BB699" s="29">
        <v>5</v>
      </c>
      <c r="BC699" s="29">
        <v>35</v>
      </c>
      <c r="BD699" s="29">
        <v>3997</v>
      </c>
      <c r="BE699" s="29">
        <v>61380</v>
      </c>
      <c r="BF699" s="29">
        <v>7.77</v>
      </c>
      <c r="BG699" s="29">
        <v>4771.26</v>
      </c>
    </row>
    <row r="700" spans="1:59" s="30" customFormat="1" x14ac:dyDescent="0.35">
      <c r="A700" s="12">
        <v>2017</v>
      </c>
      <c r="B700" s="12" t="s">
        <v>847</v>
      </c>
      <c r="C700" s="13" t="s">
        <v>848</v>
      </c>
      <c r="D700" s="14" t="s">
        <v>854</v>
      </c>
      <c r="E700" s="15">
        <v>59074.292803743025</v>
      </c>
      <c r="F700" s="15">
        <v>51615.1</v>
      </c>
      <c r="G700" s="12">
        <v>3.2</v>
      </c>
      <c r="H700" s="16">
        <v>873732</v>
      </c>
      <c r="I700" s="17">
        <f t="shared" si="50"/>
        <v>1</v>
      </c>
      <c r="J700" s="17">
        <v>0</v>
      </c>
      <c r="K700" s="17">
        <v>39.08</v>
      </c>
      <c r="L700" s="17">
        <v>2.23</v>
      </c>
      <c r="M700" s="17">
        <v>2.99</v>
      </c>
      <c r="N700" s="17">
        <v>38.799999999999997</v>
      </c>
      <c r="O700" s="17">
        <v>0</v>
      </c>
      <c r="P700" s="18">
        <v>7218</v>
      </c>
      <c r="Q700" s="18">
        <v>694</v>
      </c>
      <c r="R700" s="17">
        <v>2502497</v>
      </c>
      <c r="S700" s="17">
        <v>774</v>
      </c>
      <c r="T700" s="17">
        <v>1075</v>
      </c>
      <c r="U700" s="18">
        <v>2.41</v>
      </c>
      <c r="V700" s="18" t="s">
        <v>62</v>
      </c>
      <c r="W700" s="18" t="s">
        <v>62</v>
      </c>
      <c r="X700" s="18" t="s">
        <v>62</v>
      </c>
      <c r="Y700" s="18" t="s">
        <v>62</v>
      </c>
      <c r="Z700" s="18">
        <v>2.41</v>
      </c>
      <c r="AA700" s="19">
        <v>2.1875855044172008</v>
      </c>
      <c r="AB700" s="19">
        <v>14.73443638842941</v>
      </c>
      <c r="AC700" s="19">
        <v>3.7243523928232452</v>
      </c>
      <c r="AD700" s="19">
        <v>0.62802788237371954</v>
      </c>
      <c r="AE700" s="20">
        <f t="shared" si="51"/>
        <v>0.18367811128521619</v>
      </c>
      <c r="AF700" s="20">
        <f t="shared" si="52"/>
        <v>2.0953891604975749E-3</v>
      </c>
      <c r="AG700" s="20">
        <f t="shared" si="53"/>
        <v>0.81422649955428628</v>
      </c>
      <c r="AH700" s="20">
        <f t="shared" si="54"/>
        <v>0</v>
      </c>
      <c r="AI700" s="20">
        <f t="shared" si="54"/>
        <v>0</v>
      </c>
      <c r="AJ700" s="21">
        <v>2577678</v>
      </c>
      <c r="AK700" s="21">
        <v>29406</v>
      </c>
      <c r="AL700" s="21">
        <v>11426586</v>
      </c>
      <c r="AM700" s="21">
        <v>0</v>
      </c>
      <c r="AN700" s="21">
        <v>0</v>
      </c>
      <c r="AO700" s="21">
        <v>0</v>
      </c>
      <c r="AP700" s="22">
        <v>6</v>
      </c>
      <c r="AQ700" s="22">
        <v>47</v>
      </c>
      <c r="AR700" s="23">
        <v>396564</v>
      </c>
      <c r="AS700" s="23">
        <v>977.75095999999996</v>
      </c>
      <c r="AT700" s="24">
        <v>11.768043</v>
      </c>
      <c r="AU700" s="25">
        <v>115.06215</v>
      </c>
      <c r="AV700" s="26">
        <v>6</v>
      </c>
      <c r="AW700" s="26">
        <v>48</v>
      </c>
      <c r="AX700" s="26">
        <v>71263</v>
      </c>
      <c r="AY700" s="26">
        <v>5522.5783000000001</v>
      </c>
      <c r="AZ700" s="27">
        <v>9.7352278999999999</v>
      </c>
      <c r="BA700" s="28">
        <v>537.63558999999998</v>
      </c>
      <c r="BB700" s="29">
        <v>5</v>
      </c>
      <c r="BC700" s="29">
        <v>35</v>
      </c>
      <c r="BD700" s="29">
        <v>3892</v>
      </c>
      <c r="BE700" s="29">
        <v>62909.364999999998</v>
      </c>
      <c r="BF700" s="29">
        <v>7.8367724000000001</v>
      </c>
      <c r="BG700" s="29">
        <v>4930.0637999999999</v>
      </c>
    </row>
    <row r="701" spans="1:59" s="30" customFormat="1" x14ac:dyDescent="0.35">
      <c r="A701" s="12">
        <v>2016</v>
      </c>
      <c r="B701" s="12" t="s">
        <v>847</v>
      </c>
      <c r="C701" s="13" t="s">
        <v>848</v>
      </c>
      <c r="D701" s="14" t="s">
        <v>855</v>
      </c>
      <c r="E701" s="15">
        <v>59354.770734508675</v>
      </c>
      <c r="F701" s="15">
        <v>51264.3</v>
      </c>
      <c r="G701" s="12">
        <v>3</v>
      </c>
      <c r="H701" s="16">
        <v>863693</v>
      </c>
      <c r="I701" s="17">
        <f t="shared" si="50"/>
        <v>1</v>
      </c>
      <c r="J701" s="17">
        <v>0</v>
      </c>
      <c r="K701" s="17">
        <v>40.39</v>
      </c>
      <c r="L701" s="17">
        <v>1.702</v>
      </c>
      <c r="M701" s="17">
        <v>2.52</v>
      </c>
      <c r="N701" s="17">
        <v>42.43</v>
      </c>
      <c r="O701" s="17">
        <v>0</v>
      </c>
      <c r="P701" s="18">
        <v>6806</v>
      </c>
      <c r="Q701" s="18">
        <v>783</v>
      </c>
      <c r="R701" s="17">
        <v>2675908</v>
      </c>
      <c r="S701" s="17">
        <v>753</v>
      </c>
      <c r="T701" s="17">
        <v>1077</v>
      </c>
      <c r="U701" s="18" t="s">
        <v>62</v>
      </c>
      <c r="V701" s="18">
        <v>2.25</v>
      </c>
      <c r="W701" s="18">
        <v>8.5399999999999991</v>
      </c>
      <c r="X701" s="18">
        <v>2.4700000000000002</v>
      </c>
      <c r="Y701" s="18" t="s">
        <v>62</v>
      </c>
      <c r="Z701" s="18"/>
      <c r="AA701" s="19">
        <v>2.25</v>
      </c>
      <c r="AB701" s="19">
        <v>8.5399999999999991</v>
      </c>
      <c r="AC701" s="19">
        <v>2.4700000000000002</v>
      </c>
      <c r="AD701" s="19">
        <v>0.65636700530415037</v>
      </c>
      <c r="AE701" s="20">
        <f t="shared" si="51"/>
        <v>0.14894929661838319</v>
      </c>
      <c r="AF701" s="20">
        <f t="shared" si="52"/>
        <v>1.274361718279482E-3</v>
      </c>
      <c r="AG701" s="20">
        <f t="shared" si="53"/>
        <v>0.84977634166333738</v>
      </c>
      <c r="AH701" s="20">
        <f t="shared" si="54"/>
        <v>0</v>
      </c>
      <c r="AI701" s="20">
        <f t="shared" si="54"/>
        <v>0</v>
      </c>
      <c r="AJ701" s="21">
        <v>2597808</v>
      </c>
      <c r="AK701" s="21">
        <v>22226</v>
      </c>
      <c r="AL701" s="21">
        <v>14820854</v>
      </c>
      <c r="AM701" s="21">
        <v>0</v>
      </c>
      <c r="AN701" s="21">
        <v>0</v>
      </c>
      <c r="AO701" s="21">
        <v>0</v>
      </c>
      <c r="AP701" s="22">
        <v>6</v>
      </c>
      <c r="AQ701" s="22">
        <v>48</v>
      </c>
      <c r="AR701" s="23">
        <v>392187</v>
      </c>
      <c r="AS701" s="23">
        <v>981.40342999999996</v>
      </c>
      <c r="AT701" s="24">
        <v>11.465980999999999</v>
      </c>
      <c r="AU701" s="25">
        <v>112.52753</v>
      </c>
      <c r="AV701" s="26">
        <v>6</v>
      </c>
      <c r="AW701" s="26">
        <v>48</v>
      </c>
      <c r="AX701" s="26">
        <v>70745</v>
      </c>
      <c r="AY701" s="26">
        <v>5534.0223999999998</v>
      </c>
      <c r="AZ701" s="27">
        <v>9.5839190999999992</v>
      </c>
      <c r="BA701" s="28">
        <v>530.37622999999996</v>
      </c>
      <c r="BB701" s="29">
        <v>5</v>
      </c>
      <c r="BC701" s="29">
        <v>35</v>
      </c>
      <c r="BD701" s="29">
        <v>3851</v>
      </c>
      <c r="BE701" s="29">
        <v>60866.29</v>
      </c>
      <c r="BF701" s="29">
        <v>7.5703839000000004</v>
      </c>
      <c r="BG701" s="29">
        <v>4607.8118000000004</v>
      </c>
    </row>
    <row r="702" spans="1:59" s="30" customFormat="1" x14ac:dyDescent="0.35">
      <c r="A702" s="12">
        <v>2015</v>
      </c>
      <c r="B702" s="12" t="s">
        <v>847</v>
      </c>
      <c r="C702" s="13" t="s">
        <v>848</v>
      </c>
      <c r="D702" s="14" t="s">
        <v>856</v>
      </c>
      <c r="E702" s="15">
        <v>59509.771687788052</v>
      </c>
      <c r="F702" s="15">
        <v>50860.800000000003</v>
      </c>
      <c r="G702" s="12">
        <v>3.1</v>
      </c>
      <c r="H702" s="16">
        <v>854663</v>
      </c>
      <c r="I702" s="17">
        <f t="shared" si="50"/>
        <v>1</v>
      </c>
      <c r="J702" s="17">
        <v>0</v>
      </c>
      <c r="K702" s="17">
        <v>42.6</v>
      </c>
      <c r="L702" s="17">
        <v>1.8220000000000001</v>
      </c>
      <c r="M702" s="17">
        <v>2.62</v>
      </c>
      <c r="N702" s="17">
        <v>44.13</v>
      </c>
      <c r="O702" s="17">
        <v>0</v>
      </c>
      <c r="P702" s="18">
        <v>7002</v>
      </c>
      <c r="Q702" s="18">
        <v>690</v>
      </c>
      <c r="R702" s="17">
        <v>1941252</v>
      </c>
      <c r="S702" s="17">
        <v>4360</v>
      </c>
      <c r="T702" s="17">
        <v>2973</v>
      </c>
      <c r="U702" s="18">
        <v>2.56</v>
      </c>
      <c r="V702" s="18">
        <v>2.23</v>
      </c>
      <c r="W702" s="18" t="s">
        <v>62</v>
      </c>
      <c r="X702" s="18" t="s">
        <v>62</v>
      </c>
      <c r="Y702" s="18" t="s">
        <v>62</v>
      </c>
      <c r="Z702" s="18">
        <v>2.56</v>
      </c>
      <c r="AA702" s="19">
        <v>2.23</v>
      </c>
      <c r="AB702" s="19">
        <v>12.08771849023859</v>
      </c>
      <c r="AC702" s="19">
        <v>3.3843619636206599</v>
      </c>
      <c r="AD702" s="19">
        <v>0.66963877086385626</v>
      </c>
      <c r="AE702" s="20">
        <f t="shared" si="51"/>
        <v>0.13833993420462412</v>
      </c>
      <c r="AF702" s="20">
        <f t="shared" si="52"/>
        <v>5.3766521159633023E-3</v>
      </c>
      <c r="AG702" s="20">
        <f t="shared" si="53"/>
        <v>0.85628341367941263</v>
      </c>
      <c r="AH702" s="20">
        <f t="shared" si="54"/>
        <v>0</v>
      </c>
      <c r="AI702" s="20">
        <f t="shared" si="54"/>
        <v>0</v>
      </c>
      <c r="AJ702" s="21">
        <v>1979956</v>
      </c>
      <c r="AK702" s="21">
        <v>76952</v>
      </c>
      <c r="AL702" s="21">
        <v>12255344</v>
      </c>
      <c r="AM702" s="21">
        <v>0</v>
      </c>
      <c r="AN702" s="21">
        <v>0</v>
      </c>
      <c r="AO702" s="21">
        <v>0</v>
      </c>
      <c r="AP702" s="22">
        <v>6</v>
      </c>
      <c r="AQ702" s="22">
        <v>47</v>
      </c>
      <c r="AR702" s="23">
        <v>388374</v>
      </c>
      <c r="AS702" s="23">
        <v>980.86830999999995</v>
      </c>
      <c r="AT702" s="24">
        <v>11.080425999999999</v>
      </c>
      <c r="AU702" s="25">
        <v>108.68438999999999</v>
      </c>
      <c r="AV702" s="26">
        <v>6</v>
      </c>
      <c r="AW702" s="26">
        <v>49</v>
      </c>
      <c r="AX702" s="26">
        <v>69872</v>
      </c>
      <c r="AY702" s="26">
        <v>5663.4953999999998</v>
      </c>
      <c r="AZ702" s="27">
        <v>9.1555809000000004</v>
      </c>
      <c r="BA702" s="28">
        <v>518.52589999999998</v>
      </c>
      <c r="BB702" s="29">
        <v>5</v>
      </c>
      <c r="BC702" s="29">
        <v>34</v>
      </c>
      <c r="BD702" s="29">
        <v>3748</v>
      </c>
      <c r="BE702" s="29">
        <v>61855.59</v>
      </c>
      <c r="BF702" s="29">
        <v>7.3663065000000003</v>
      </c>
      <c r="BG702" s="29">
        <v>4556.4723000000004</v>
      </c>
    </row>
    <row r="703" spans="1:59" s="30" customFormat="1" x14ac:dyDescent="0.35">
      <c r="A703" s="12">
        <v>2020</v>
      </c>
      <c r="B703" s="12" t="s">
        <v>824</v>
      </c>
      <c r="C703" s="13" t="s">
        <v>825</v>
      </c>
      <c r="D703" s="14" t="s">
        <v>857</v>
      </c>
      <c r="E703" s="15">
        <v>68769.82381562519</v>
      </c>
      <c r="F703" s="15">
        <v>50344.6</v>
      </c>
      <c r="G703" s="12" t="s">
        <v>62</v>
      </c>
      <c r="H703" s="16">
        <v>732074</v>
      </c>
      <c r="I703" s="17">
        <f t="shared" si="50"/>
        <v>1</v>
      </c>
      <c r="J703" s="17">
        <v>0</v>
      </c>
      <c r="K703" s="17">
        <v>36.130000000000003</v>
      </c>
      <c r="L703" s="17">
        <v>1.891</v>
      </c>
      <c r="M703" s="17">
        <v>2.0299999999999998</v>
      </c>
      <c r="N703" s="17">
        <v>33.270000000000003</v>
      </c>
      <c r="O703" s="17">
        <v>0</v>
      </c>
      <c r="P703" s="18">
        <v>10781</v>
      </c>
      <c r="Q703" s="18">
        <v>5</v>
      </c>
      <c r="R703" s="17">
        <v>3458862</v>
      </c>
      <c r="S703" s="17">
        <v>2209</v>
      </c>
      <c r="T703" s="17">
        <v>19747</v>
      </c>
      <c r="U703" s="18" t="s">
        <v>62</v>
      </c>
      <c r="V703" s="18">
        <v>3.46</v>
      </c>
      <c r="W703" s="18">
        <v>11.67</v>
      </c>
      <c r="X703" s="18">
        <v>6.42</v>
      </c>
      <c r="Y703" s="18"/>
      <c r="Z703" s="18"/>
      <c r="AA703" s="19">
        <v>3.46</v>
      </c>
      <c r="AB703" s="19">
        <v>11.67</v>
      </c>
      <c r="AC703" s="19">
        <v>6.42</v>
      </c>
      <c r="AD703" s="19">
        <v>0.5848556097000881</v>
      </c>
      <c r="AE703" s="20">
        <f t="shared" si="51"/>
        <v>2.3071085581311275E-2</v>
      </c>
      <c r="AF703" s="20">
        <f t="shared" si="52"/>
        <v>6.999446139792935E-2</v>
      </c>
      <c r="AG703" s="20">
        <f t="shared" si="53"/>
        <v>0.90693445302075937</v>
      </c>
      <c r="AH703" s="20">
        <f t="shared" si="54"/>
        <v>0</v>
      </c>
      <c r="AI703" s="20">
        <f t="shared" si="54"/>
        <v>0</v>
      </c>
      <c r="AJ703" s="21">
        <v>1175756</v>
      </c>
      <c r="AK703" s="21">
        <v>3567080</v>
      </c>
      <c r="AL703" s="21">
        <v>46219482</v>
      </c>
      <c r="AM703" s="21">
        <v>0</v>
      </c>
      <c r="AN703" s="21">
        <v>0</v>
      </c>
      <c r="AO703" s="21">
        <v>0</v>
      </c>
      <c r="AP703" s="22">
        <v>1</v>
      </c>
      <c r="AQ703" s="22">
        <v>1</v>
      </c>
      <c r="AR703" s="23">
        <v>315208</v>
      </c>
      <c r="AS703" s="23">
        <v>552.29297999999994</v>
      </c>
      <c r="AT703" s="24">
        <v>22.571375</v>
      </c>
      <c r="AU703" s="25">
        <v>124.66012000000001</v>
      </c>
      <c r="AV703" s="26">
        <v>3</v>
      </c>
      <c r="AW703" s="26">
        <v>12</v>
      </c>
      <c r="AX703" s="26">
        <v>61993</v>
      </c>
      <c r="AY703" s="26">
        <v>3393.0120999999999</v>
      </c>
      <c r="AZ703" s="27">
        <v>19.575285000000001</v>
      </c>
      <c r="BA703" s="28">
        <v>664.19178999999997</v>
      </c>
      <c r="BB703" s="29">
        <v>1</v>
      </c>
      <c r="BC703" s="29">
        <v>6</v>
      </c>
      <c r="BD703" s="29">
        <v>1129</v>
      </c>
      <c r="BE703" s="29">
        <v>96281.001000000004</v>
      </c>
      <c r="BF703" s="29">
        <v>15.884937000000001</v>
      </c>
      <c r="BG703" s="29">
        <v>15294.175999999999</v>
      </c>
    </row>
    <row r="704" spans="1:59" s="30" customFormat="1" x14ac:dyDescent="0.35">
      <c r="A704" s="12">
        <v>2019</v>
      </c>
      <c r="B704" s="12" t="s">
        <v>858</v>
      </c>
      <c r="C704" s="13" t="s">
        <v>859</v>
      </c>
      <c r="D704" s="14" t="s">
        <v>860</v>
      </c>
      <c r="E704" s="15">
        <v>47021.604058598874</v>
      </c>
      <c r="F704" s="15">
        <v>50318.9</v>
      </c>
      <c r="G704" s="12" t="s">
        <v>62</v>
      </c>
      <c r="H704" s="16">
        <v>1070123</v>
      </c>
      <c r="I704" s="17">
        <f t="shared" si="50"/>
        <v>1</v>
      </c>
      <c r="J704" s="17">
        <v>0</v>
      </c>
      <c r="K704" s="17">
        <v>38.520000000000003</v>
      </c>
      <c r="L704" s="17">
        <v>2.4489999999999998</v>
      </c>
      <c r="M704" s="17">
        <v>2.56</v>
      </c>
      <c r="N704" s="17">
        <v>35.590000000000003</v>
      </c>
      <c r="O704" s="17">
        <v>0</v>
      </c>
      <c r="P704" s="18">
        <v>9290</v>
      </c>
      <c r="Q704" s="18">
        <v>147</v>
      </c>
      <c r="R704" s="17">
        <v>16347567</v>
      </c>
      <c r="S704" s="17">
        <v>11555</v>
      </c>
      <c r="T704" s="17">
        <v>17101</v>
      </c>
      <c r="U704" s="18" t="s">
        <v>62</v>
      </c>
      <c r="V704" s="18" t="s">
        <v>62</v>
      </c>
      <c r="W704" s="18" t="s">
        <v>62</v>
      </c>
      <c r="X704" s="18" t="s">
        <v>62</v>
      </c>
      <c r="Y704" s="18" t="s">
        <v>62</v>
      </c>
      <c r="Z704" s="18"/>
      <c r="AA704" s="19">
        <v>2.176146746141439</v>
      </c>
      <c r="AB704" s="19">
        <v>16.155101142605361</v>
      </c>
      <c r="AC704" s="19">
        <v>3.3292283805067271</v>
      </c>
      <c r="AD704" s="19">
        <v>0.60296766622862785</v>
      </c>
      <c r="AE704" s="20">
        <f t="shared" si="51"/>
        <v>0.59345404369125476</v>
      </c>
      <c r="AF704" s="20">
        <f t="shared" si="52"/>
        <v>5.4187726109684572E-2</v>
      </c>
      <c r="AG704" s="20">
        <f t="shared" si="53"/>
        <v>0.35235151513833696</v>
      </c>
      <c r="AH704" s="20">
        <f t="shared" si="54"/>
        <v>0</v>
      </c>
      <c r="AI704" s="20">
        <f t="shared" si="54"/>
        <v>6.7150607236545941E-6</v>
      </c>
      <c r="AJ704" s="21">
        <v>18559080</v>
      </c>
      <c r="AK704" s="21">
        <v>1694612</v>
      </c>
      <c r="AL704" s="21">
        <v>11019084</v>
      </c>
      <c r="AM704" s="21">
        <v>0</v>
      </c>
      <c r="AN704" s="21">
        <v>0</v>
      </c>
      <c r="AO704" s="21">
        <v>210</v>
      </c>
      <c r="AP704" s="22">
        <v>4</v>
      </c>
      <c r="AQ704" s="22">
        <v>35</v>
      </c>
      <c r="AR704" s="23">
        <v>516052</v>
      </c>
      <c r="AS704" s="23">
        <v>857</v>
      </c>
      <c r="AT704" s="24">
        <v>11.13</v>
      </c>
      <c r="AU704" s="25">
        <v>95.43</v>
      </c>
      <c r="AV704" s="26">
        <v>4</v>
      </c>
      <c r="AW704" s="26">
        <v>35</v>
      </c>
      <c r="AX704" s="26">
        <v>109459</v>
      </c>
      <c r="AY704" s="26">
        <v>3773</v>
      </c>
      <c r="AZ704" s="27">
        <v>10.41</v>
      </c>
      <c r="BA704" s="28">
        <v>392.75</v>
      </c>
      <c r="BB704" s="29">
        <v>3</v>
      </c>
      <c r="BC704" s="29">
        <v>31</v>
      </c>
      <c r="BD704" s="29">
        <v>11286</v>
      </c>
      <c r="BE704" s="29">
        <v>37340.421999999999</v>
      </c>
      <c r="BF704" s="29">
        <v>5.4512616999999999</v>
      </c>
      <c r="BG704" s="29">
        <v>2035.5241000000001</v>
      </c>
    </row>
    <row r="705" spans="1:59" s="30" customFormat="1" x14ac:dyDescent="0.35">
      <c r="A705" s="12">
        <v>2020</v>
      </c>
      <c r="B705" s="12" t="s">
        <v>858</v>
      </c>
      <c r="C705" s="13" t="s">
        <v>859</v>
      </c>
      <c r="D705" s="14" t="s">
        <v>861</v>
      </c>
      <c r="E705" s="15">
        <v>46512.76653947265</v>
      </c>
      <c r="F705" s="15">
        <v>50159.6</v>
      </c>
      <c r="G705" s="12" t="s">
        <v>62</v>
      </c>
      <c r="H705" s="16">
        <v>1078405</v>
      </c>
      <c r="I705" s="17">
        <f t="shared" si="50"/>
        <v>1</v>
      </c>
      <c r="J705" s="17">
        <v>0</v>
      </c>
      <c r="K705" s="17">
        <v>36.130000000000003</v>
      </c>
      <c r="L705" s="17">
        <v>1.891</v>
      </c>
      <c r="M705" s="17">
        <v>2.0299999999999998</v>
      </c>
      <c r="N705" s="17">
        <v>33.270000000000003</v>
      </c>
      <c r="O705" s="17">
        <v>0</v>
      </c>
      <c r="P705" s="18">
        <v>8300</v>
      </c>
      <c r="Q705" s="18">
        <v>202</v>
      </c>
      <c r="R705" s="17">
        <v>10415432</v>
      </c>
      <c r="S705" s="17">
        <v>6764</v>
      </c>
      <c r="T705" s="17">
        <v>9402</v>
      </c>
      <c r="U705" s="18" t="s">
        <v>62</v>
      </c>
      <c r="V705" s="18" t="s">
        <v>62</v>
      </c>
      <c r="W705" s="18" t="s">
        <v>62</v>
      </c>
      <c r="X705" s="18" t="s">
        <v>62</v>
      </c>
      <c r="Y705" s="18" t="s">
        <v>62</v>
      </c>
      <c r="Z705" s="18"/>
      <c r="AA705" s="19">
        <v>2.127327759928813</v>
      </c>
      <c r="AB705" s="19">
        <v>12.535325193609101</v>
      </c>
      <c r="AC705" s="19">
        <v>2.8422150630003218</v>
      </c>
      <c r="AD705" s="19">
        <v>0.5848556097000881</v>
      </c>
      <c r="AE705" s="20">
        <f t="shared" si="51"/>
        <v>0.56736813706060085</v>
      </c>
      <c r="AF705" s="20">
        <f t="shared" si="52"/>
        <v>8.540195191849427E-2</v>
      </c>
      <c r="AG705" s="20">
        <f t="shared" si="53"/>
        <v>0.34721731331689182</v>
      </c>
      <c r="AH705" s="20">
        <f t="shared" si="54"/>
        <v>0</v>
      </c>
      <c r="AI705" s="20">
        <f t="shared" si="54"/>
        <v>1.259770401301373E-5</v>
      </c>
      <c r="AJ705" s="21">
        <v>11259356</v>
      </c>
      <c r="AK705" s="21">
        <v>1694792</v>
      </c>
      <c r="AL705" s="21">
        <v>6890488</v>
      </c>
      <c r="AM705" s="21">
        <v>0</v>
      </c>
      <c r="AN705" s="21">
        <v>0</v>
      </c>
      <c r="AO705" s="21">
        <v>250</v>
      </c>
      <c r="AP705" s="22">
        <v>1</v>
      </c>
      <c r="AQ705" s="22">
        <v>1</v>
      </c>
      <c r="AR705" s="23">
        <v>522382</v>
      </c>
      <c r="AS705" s="23">
        <v>858.24247000000003</v>
      </c>
      <c r="AT705" s="24">
        <v>11.242521</v>
      </c>
      <c r="AU705" s="25">
        <v>96.48809</v>
      </c>
      <c r="AV705" s="26">
        <v>4</v>
      </c>
      <c r="AW705" s="26">
        <v>15</v>
      </c>
      <c r="AX705" s="26">
        <v>110977</v>
      </c>
      <c r="AY705" s="26">
        <v>3531.0266999999999</v>
      </c>
      <c r="AZ705" s="27">
        <v>10.514328000000001</v>
      </c>
      <c r="BA705" s="28">
        <v>371.26371999999998</v>
      </c>
      <c r="BB705" s="29">
        <v>3</v>
      </c>
      <c r="BC705" s="29">
        <v>13</v>
      </c>
      <c r="BD705" s="29">
        <v>11414</v>
      </c>
      <c r="BE705" s="29">
        <v>32867.976000000002</v>
      </c>
      <c r="BF705" s="29">
        <v>5.1753108000000001</v>
      </c>
      <c r="BG705" s="29">
        <v>1701.0199</v>
      </c>
    </row>
    <row r="706" spans="1:59" s="30" customFormat="1" x14ac:dyDescent="0.35">
      <c r="A706" s="17">
        <v>2007</v>
      </c>
      <c r="B706" s="32" t="s">
        <v>824</v>
      </c>
      <c r="C706" s="13" t="s">
        <v>825</v>
      </c>
      <c r="D706" s="14" t="s">
        <v>862</v>
      </c>
      <c r="E706" s="15">
        <v>73683.227987652499</v>
      </c>
      <c r="F706" s="15">
        <v>50126.7</v>
      </c>
      <c r="G706" s="17">
        <v>6.3</v>
      </c>
      <c r="H706" s="16">
        <v>680300</v>
      </c>
      <c r="I706" s="17">
        <f t="shared" ref="I706:I766" si="55">IF(AVERAGEIFS($J$1:$J$766,$B$1:$B$766,$B706)&gt;0,0,1)</f>
        <v>1</v>
      </c>
      <c r="J706" s="17">
        <v>0</v>
      </c>
      <c r="K706" s="17" t="s">
        <v>62</v>
      </c>
      <c r="L706" s="17">
        <v>2.286</v>
      </c>
      <c r="M706" s="17">
        <v>6.97</v>
      </c>
      <c r="N706" s="17">
        <v>32.78</v>
      </c>
      <c r="O706" s="17">
        <v>0</v>
      </c>
      <c r="P706" s="18">
        <v>10813</v>
      </c>
      <c r="Q706" s="18">
        <v>13</v>
      </c>
      <c r="R706" s="17">
        <v>4343034</v>
      </c>
      <c r="S706" s="17">
        <v>4290</v>
      </c>
      <c r="T706" s="17">
        <v>17205</v>
      </c>
      <c r="U706" s="18" t="s">
        <v>62</v>
      </c>
      <c r="V706" s="18" t="s">
        <v>62</v>
      </c>
      <c r="W706" s="18" t="s">
        <v>62</v>
      </c>
      <c r="X706" s="18" t="s">
        <v>62</v>
      </c>
      <c r="Y706" s="18" t="s">
        <v>62</v>
      </c>
      <c r="Z706" s="18"/>
      <c r="AA706" s="19">
        <v>2.2465548173415608</v>
      </c>
      <c r="AB706" s="19">
        <v>15.097711394063451</v>
      </c>
      <c r="AC706" s="19">
        <v>7.3815467393807772</v>
      </c>
      <c r="AD706" s="19">
        <v>0.58103021845052572</v>
      </c>
      <c r="AE706" s="20">
        <f t="shared" ref="AE706:AE766" si="56">AJ706/SUM($AJ706:$AO706)</f>
        <v>1.1247838732075115E-2</v>
      </c>
      <c r="AF706" s="20">
        <f t="shared" ref="AF706:AF766" si="57">AK706/SUM($AJ706:$AO706)</f>
        <v>4.1722436133588794E-2</v>
      </c>
      <c r="AG706" s="20">
        <f t="shared" ref="AG706:AG766" si="58">AL706/SUM($AJ706:$AO706)</f>
        <v>0.94702972513433614</v>
      </c>
      <c r="AH706" s="20">
        <f t="shared" ref="AH706:AI766" si="59">AN706/SUM($AJ706:$AO706)</f>
        <v>0</v>
      </c>
      <c r="AI706" s="20">
        <f t="shared" si="59"/>
        <v>0</v>
      </c>
      <c r="AJ706" s="21">
        <v>996372</v>
      </c>
      <c r="AK706" s="21">
        <v>3695916</v>
      </c>
      <c r="AL706" s="21">
        <v>83891130</v>
      </c>
      <c r="AM706" s="21">
        <v>0</v>
      </c>
      <c r="AN706" s="21">
        <v>0</v>
      </c>
      <c r="AO706" s="21">
        <v>0</v>
      </c>
      <c r="AP706" s="23">
        <v>19</v>
      </c>
      <c r="AQ706" s="23">
        <v>71</v>
      </c>
      <c r="AR706" s="23">
        <v>265449</v>
      </c>
      <c r="AS706" s="23">
        <v>664</v>
      </c>
      <c r="AT706" s="24">
        <v>15.1799328054119</v>
      </c>
      <c r="AU706" s="25">
        <v>100.76</v>
      </c>
      <c r="AV706" s="26">
        <v>20</v>
      </c>
      <c r="AW706" s="26">
        <v>72</v>
      </c>
      <c r="AX706" s="26">
        <v>46047</v>
      </c>
      <c r="AY706" s="26">
        <v>5119</v>
      </c>
      <c r="AZ706" s="27">
        <v>12.186941819863499</v>
      </c>
      <c r="BA706" s="28">
        <v>623.80999999999995</v>
      </c>
      <c r="BB706" s="29">
        <v>5</v>
      </c>
      <c r="BC706" s="29">
        <v>22</v>
      </c>
      <c r="BD706" s="29">
        <v>1349</v>
      </c>
      <c r="BE706" s="29">
        <v>85481</v>
      </c>
      <c r="BF706" s="29">
        <v>12.632482659640399</v>
      </c>
      <c r="BG706" s="29">
        <v>10798.37</v>
      </c>
    </row>
    <row r="707" spans="1:59" s="30" customFormat="1" x14ac:dyDescent="0.35">
      <c r="A707" s="17">
        <v>2008</v>
      </c>
      <c r="B707" s="32" t="s">
        <v>824</v>
      </c>
      <c r="C707" s="13" t="s">
        <v>825</v>
      </c>
      <c r="D707" s="14" t="s">
        <v>863</v>
      </c>
      <c r="E707" s="15">
        <v>72625.262744470543</v>
      </c>
      <c r="F707" s="15">
        <v>49926.6</v>
      </c>
      <c r="G707" s="17">
        <v>6.7</v>
      </c>
      <c r="H707" s="16">
        <v>687455</v>
      </c>
      <c r="I707" s="17">
        <f t="shared" si="55"/>
        <v>1</v>
      </c>
      <c r="J707" s="17">
        <v>0</v>
      </c>
      <c r="K707" s="17">
        <v>40.69</v>
      </c>
      <c r="L707" s="17">
        <v>2.9830000000000001</v>
      </c>
      <c r="M707" s="17">
        <v>8.86</v>
      </c>
      <c r="N707" s="17">
        <v>45.88</v>
      </c>
      <c r="O707" s="17">
        <v>0</v>
      </c>
      <c r="P707" s="18">
        <v>11628</v>
      </c>
      <c r="Q707" s="18">
        <v>7</v>
      </c>
      <c r="R707" s="17">
        <v>4376066</v>
      </c>
      <c r="S707" s="17">
        <v>3525</v>
      </c>
      <c r="T707" s="17">
        <v>14733</v>
      </c>
      <c r="U707" s="18" t="s">
        <v>62</v>
      </c>
      <c r="V707" s="18" t="s">
        <v>62</v>
      </c>
      <c r="W707" s="18" t="s">
        <v>62</v>
      </c>
      <c r="X707" s="18" t="s">
        <v>62</v>
      </c>
      <c r="Y707" s="18" t="s">
        <v>62</v>
      </c>
      <c r="Z707" s="18"/>
      <c r="AA707" s="19">
        <v>2.2204719344600159</v>
      </c>
      <c r="AB707" s="19">
        <v>19.619187803472759</v>
      </c>
      <c r="AC707" s="19">
        <v>9.1182546074696553</v>
      </c>
      <c r="AD707" s="19">
        <v>0.68330088246943577</v>
      </c>
      <c r="AE707" s="20">
        <f t="shared" si="56"/>
        <v>1.073560885838362E-2</v>
      </c>
      <c r="AF707" s="20">
        <f t="shared" si="57"/>
        <v>3.5733475186519204E-2</v>
      </c>
      <c r="AG707" s="20">
        <f t="shared" si="58"/>
        <v>0.9535309159550972</v>
      </c>
      <c r="AH707" s="20">
        <f t="shared" si="59"/>
        <v>0</v>
      </c>
      <c r="AI707" s="20">
        <f t="shared" si="59"/>
        <v>0</v>
      </c>
      <c r="AJ707" s="21">
        <v>994228</v>
      </c>
      <c r="AK707" s="21">
        <v>3309288</v>
      </c>
      <c r="AL707" s="21">
        <v>88306788</v>
      </c>
      <c r="AM707" s="21">
        <v>0</v>
      </c>
      <c r="AN707" s="21">
        <v>0</v>
      </c>
      <c r="AO707" s="21">
        <v>0</v>
      </c>
      <c r="AP707" s="23">
        <v>17</v>
      </c>
      <c r="AQ707" s="23">
        <v>69</v>
      </c>
      <c r="AR707" s="23">
        <v>268638</v>
      </c>
      <c r="AS707" s="23">
        <v>661</v>
      </c>
      <c r="AT707" s="24">
        <v>16.548349056049954</v>
      </c>
      <c r="AU707" s="25">
        <v>109.31</v>
      </c>
      <c r="AV707" s="26">
        <v>18</v>
      </c>
      <c r="AW707" s="26">
        <v>71</v>
      </c>
      <c r="AX707" s="26">
        <v>47032</v>
      </c>
      <c r="AY707" s="26">
        <v>5052</v>
      </c>
      <c r="AZ707" s="27">
        <v>13.635446321505244</v>
      </c>
      <c r="BA707" s="28">
        <v>688.85</v>
      </c>
      <c r="BB707" s="29">
        <v>4</v>
      </c>
      <c r="BC707" s="29">
        <v>22</v>
      </c>
      <c r="BD707" s="29">
        <v>1350</v>
      </c>
      <c r="BE707" s="29">
        <v>82985</v>
      </c>
      <c r="BF707" s="29">
        <v>14.173091700009893</v>
      </c>
      <c r="BG707" s="29">
        <v>11761.49</v>
      </c>
    </row>
    <row r="708" spans="1:59" s="30" customFormat="1" x14ac:dyDescent="0.35">
      <c r="A708" s="12">
        <v>2014</v>
      </c>
      <c r="B708" s="12" t="s">
        <v>847</v>
      </c>
      <c r="C708" s="13" t="s">
        <v>848</v>
      </c>
      <c r="D708" s="14" t="s">
        <v>864</v>
      </c>
      <c r="E708" s="15">
        <v>58423.740981792929</v>
      </c>
      <c r="F708" s="15">
        <v>49640.9</v>
      </c>
      <c r="G708" s="12">
        <v>3.4</v>
      </c>
      <c r="H708" s="16">
        <v>849670</v>
      </c>
      <c r="I708" s="17">
        <f t="shared" si="55"/>
        <v>1</v>
      </c>
      <c r="J708" s="17">
        <v>0</v>
      </c>
      <c r="K708" s="17">
        <v>45.67</v>
      </c>
      <c r="L708" s="17">
        <v>3.117</v>
      </c>
      <c r="M708" s="17">
        <v>4.37</v>
      </c>
      <c r="N708" s="17">
        <v>46.16</v>
      </c>
      <c r="O708" s="17">
        <v>0</v>
      </c>
      <c r="P708" s="18">
        <v>8178</v>
      </c>
      <c r="Q708" s="18">
        <v>518</v>
      </c>
      <c r="R708" s="17">
        <v>3093416</v>
      </c>
      <c r="S708" s="17">
        <v>12568</v>
      </c>
      <c r="T708" s="17">
        <v>9650</v>
      </c>
      <c r="U708" s="18" t="s">
        <v>62</v>
      </c>
      <c r="V708" s="18" t="s">
        <v>62</v>
      </c>
      <c r="W708" s="18">
        <v>22.7</v>
      </c>
      <c r="X708" s="18" t="s">
        <v>62</v>
      </c>
      <c r="Y708" s="18"/>
      <c r="Z708" s="18"/>
      <c r="AA708" s="19">
        <v>2.322195177698041</v>
      </c>
      <c r="AB708" s="19">
        <v>22.7</v>
      </c>
      <c r="AC708" s="19">
        <v>4.9924248044436963</v>
      </c>
      <c r="AD708" s="19">
        <v>0.68548682032632846</v>
      </c>
      <c r="AE708" s="20">
        <f t="shared" si="56"/>
        <v>0.31405357978226861</v>
      </c>
      <c r="AF708" s="20">
        <f t="shared" si="57"/>
        <v>4.0987799620532993E-3</v>
      </c>
      <c r="AG708" s="20">
        <f t="shared" si="58"/>
        <v>0.68184764025567812</v>
      </c>
      <c r="AH708" s="20">
        <f t="shared" si="59"/>
        <v>0</v>
      </c>
      <c r="AI708" s="20">
        <f t="shared" si="59"/>
        <v>0</v>
      </c>
      <c r="AJ708" s="21">
        <v>3560742</v>
      </c>
      <c r="AK708" s="21">
        <v>46472</v>
      </c>
      <c r="AL708" s="21">
        <v>7730794</v>
      </c>
      <c r="AM708" s="21">
        <v>0</v>
      </c>
      <c r="AN708" s="21">
        <v>0</v>
      </c>
      <c r="AO708" s="21">
        <v>0</v>
      </c>
      <c r="AP708" s="22">
        <v>6</v>
      </c>
      <c r="AQ708" s="22">
        <v>47</v>
      </c>
      <c r="AR708" s="23">
        <v>384749</v>
      </c>
      <c r="AS708" s="23">
        <v>1045.5664999999999</v>
      </c>
      <c r="AT708" s="24">
        <v>10.46834</v>
      </c>
      <c r="AU708" s="25">
        <v>109.45346000000001</v>
      </c>
      <c r="AV708" s="26">
        <v>6</v>
      </c>
      <c r="AW708" s="26">
        <v>49</v>
      </c>
      <c r="AX708" s="26">
        <v>69703</v>
      </c>
      <c r="AY708" s="26">
        <v>5466.4362000000001</v>
      </c>
      <c r="AZ708" s="27">
        <v>8.8887052000000004</v>
      </c>
      <c r="BA708" s="28">
        <v>485.89539000000002</v>
      </c>
      <c r="BB708" s="29">
        <v>6</v>
      </c>
      <c r="BC708" s="29">
        <v>35</v>
      </c>
      <c r="BD708" s="29">
        <v>3801</v>
      </c>
      <c r="BE708" s="29">
        <v>64786.328000000001</v>
      </c>
      <c r="BF708" s="29">
        <v>6.9851650000000003</v>
      </c>
      <c r="BG708" s="29">
        <v>4525.4318999999996</v>
      </c>
    </row>
    <row r="709" spans="1:59" s="30" customFormat="1" x14ac:dyDescent="0.35">
      <c r="A709" s="12">
        <v>2018</v>
      </c>
      <c r="B709" s="12" t="s">
        <v>858</v>
      </c>
      <c r="C709" s="13" t="s">
        <v>859</v>
      </c>
      <c r="D709" s="14" t="s">
        <v>865</v>
      </c>
      <c r="E709" s="15">
        <v>46575.778523249748</v>
      </c>
      <c r="F709" s="15">
        <v>49455</v>
      </c>
      <c r="G709" s="12">
        <v>3.7</v>
      </c>
      <c r="H709" s="16">
        <v>1061818</v>
      </c>
      <c r="I709" s="17">
        <f t="shared" si="55"/>
        <v>1</v>
      </c>
      <c r="J709" s="17">
        <v>0</v>
      </c>
      <c r="K709" s="17">
        <v>39.08</v>
      </c>
      <c r="L709" s="17">
        <v>2.6</v>
      </c>
      <c r="M709" s="17">
        <v>3.15</v>
      </c>
      <c r="N709" s="17">
        <v>38.81</v>
      </c>
      <c r="O709" s="17">
        <v>0</v>
      </c>
      <c r="P709" s="18">
        <v>8739</v>
      </c>
      <c r="Q709" s="18">
        <v>171</v>
      </c>
      <c r="R709" s="17">
        <v>15613538</v>
      </c>
      <c r="S709" s="17">
        <v>10810</v>
      </c>
      <c r="T709" s="17">
        <v>16468</v>
      </c>
      <c r="U709" s="18" t="s">
        <v>62</v>
      </c>
      <c r="V709" s="18">
        <v>2.0099999999999998</v>
      </c>
      <c r="W709" s="18">
        <v>18.21</v>
      </c>
      <c r="X709" s="18" t="s">
        <v>62</v>
      </c>
      <c r="Y709" s="18" t="s">
        <v>62</v>
      </c>
      <c r="Z709" s="18"/>
      <c r="AA709" s="19">
        <v>2.0099999999999998</v>
      </c>
      <c r="AB709" s="19">
        <v>18.21</v>
      </c>
      <c r="AC709" s="19">
        <v>3.8713752811270652</v>
      </c>
      <c r="AD709" s="19">
        <v>0.62810595158289428</v>
      </c>
      <c r="AE709" s="20">
        <f t="shared" si="56"/>
        <v>0.59454114136666458</v>
      </c>
      <c r="AF709" s="20">
        <f t="shared" si="57"/>
        <v>5.4886112417233762E-2</v>
      </c>
      <c r="AG709" s="20">
        <f t="shared" si="58"/>
        <v>0.35056396943475693</v>
      </c>
      <c r="AH709" s="20">
        <f t="shared" si="59"/>
        <v>0</v>
      </c>
      <c r="AI709" s="20">
        <f t="shared" si="59"/>
        <v>8.7767813447267293E-6</v>
      </c>
      <c r="AJ709" s="21">
        <v>17476978</v>
      </c>
      <c r="AK709" s="21">
        <v>1613418</v>
      </c>
      <c r="AL709" s="21">
        <v>10305088</v>
      </c>
      <c r="AM709" s="21">
        <v>0</v>
      </c>
      <c r="AN709" s="21">
        <v>0</v>
      </c>
      <c r="AO709" s="21">
        <v>258</v>
      </c>
      <c r="AP709" s="22">
        <v>4</v>
      </c>
      <c r="AQ709" s="22">
        <v>31</v>
      </c>
      <c r="AR709" s="23">
        <v>509526</v>
      </c>
      <c r="AS709" s="23">
        <v>850</v>
      </c>
      <c r="AT709" s="24">
        <v>10.96</v>
      </c>
      <c r="AU709" s="25">
        <v>93.19</v>
      </c>
      <c r="AV709" s="26">
        <v>4</v>
      </c>
      <c r="AW709" s="26">
        <v>30</v>
      </c>
      <c r="AX709" s="26">
        <v>108695</v>
      </c>
      <c r="AY709" s="26">
        <v>3772.9663999999998</v>
      </c>
      <c r="AZ709" s="27">
        <v>10.10702</v>
      </c>
      <c r="BA709" s="28">
        <v>381.33447000000001</v>
      </c>
      <c r="BB709" s="29">
        <v>3</v>
      </c>
      <c r="BC709" s="29">
        <v>27</v>
      </c>
      <c r="BD709" s="29">
        <v>9915</v>
      </c>
      <c r="BE709" s="29">
        <v>39670</v>
      </c>
      <c r="BF709" s="29">
        <v>5.19</v>
      </c>
      <c r="BG709" s="29">
        <v>2060.1799999999998</v>
      </c>
    </row>
    <row r="710" spans="1:59" s="30" customFormat="1" x14ac:dyDescent="0.35">
      <c r="A710" s="12">
        <v>2012</v>
      </c>
      <c r="B710" s="12" t="s">
        <v>847</v>
      </c>
      <c r="C710" s="13" t="s">
        <v>848</v>
      </c>
      <c r="D710" s="14" t="s">
        <v>866</v>
      </c>
      <c r="E710" s="15">
        <v>58347.874160979256</v>
      </c>
      <c r="F710" s="15">
        <v>48653.9</v>
      </c>
      <c r="G710" s="12">
        <v>4.3</v>
      </c>
      <c r="H710" s="16">
        <v>833859</v>
      </c>
      <c r="I710" s="17">
        <f t="shared" si="55"/>
        <v>1</v>
      </c>
      <c r="J710" s="17">
        <v>0</v>
      </c>
      <c r="K710" s="17">
        <v>45.77</v>
      </c>
      <c r="L710" s="17">
        <v>3.58</v>
      </c>
      <c r="M710" s="17">
        <v>2.75</v>
      </c>
      <c r="N710" s="17">
        <v>54.99</v>
      </c>
      <c r="O710" s="17">
        <v>0</v>
      </c>
      <c r="P710" s="18">
        <v>6568</v>
      </c>
      <c r="Q710" s="18">
        <v>1006</v>
      </c>
      <c r="R710" s="17">
        <v>3268899</v>
      </c>
      <c r="S710" s="17">
        <v>11634</v>
      </c>
      <c r="T710" s="17">
        <v>10613</v>
      </c>
      <c r="U710" s="18" t="s">
        <v>62</v>
      </c>
      <c r="V710" s="18" t="s">
        <v>62</v>
      </c>
      <c r="W710" s="18" t="s">
        <v>62</v>
      </c>
      <c r="X710" s="18">
        <v>3.45</v>
      </c>
      <c r="Y710" s="18" t="s">
        <v>62</v>
      </c>
      <c r="Z710" s="18"/>
      <c r="AA710" s="19">
        <v>2.324237813104427</v>
      </c>
      <c r="AB710" s="19">
        <v>23.49195884567845</v>
      </c>
      <c r="AC710" s="19">
        <v>3.45</v>
      </c>
      <c r="AD710" s="19">
        <v>0.75442193202762442</v>
      </c>
      <c r="AE710" s="20">
        <f t="shared" si="56"/>
        <v>0.43995432929785472</v>
      </c>
      <c r="AF710" s="20">
        <f t="shared" si="57"/>
        <v>3.9708063053723987E-3</v>
      </c>
      <c r="AG710" s="20">
        <f t="shared" si="58"/>
        <v>0.55607486439677289</v>
      </c>
      <c r="AH710" s="20">
        <f t="shared" si="59"/>
        <v>0</v>
      </c>
      <c r="AI710" s="20">
        <f t="shared" si="59"/>
        <v>0</v>
      </c>
      <c r="AJ710" s="21">
        <v>3900284</v>
      </c>
      <c r="AK710" s="21">
        <v>35202</v>
      </c>
      <c r="AL710" s="21">
        <v>4929716</v>
      </c>
      <c r="AM710" s="21">
        <v>0</v>
      </c>
      <c r="AN710" s="21">
        <v>0</v>
      </c>
      <c r="AO710" s="21">
        <v>0</v>
      </c>
      <c r="AP710" s="22">
        <v>6</v>
      </c>
      <c r="AQ710" s="22">
        <v>48</v>
      </c>
      <c r="AR710" s="23">
        <v>378633</v>
      </c>
      <c r="AS710" s="23">
        <v>980.22182999999995</v>
      </c>
      <c r="AT710" s="24">
        <v>10.067392999999999</v>
      </c>
      <c r="AU710" s="25">
        <v>98.682783000000001</v>
      </c>
      <c r="AV710" s="26">
        <v>6</v>
      </c>
      <c r="AW710" s="26">
        <v>49</v>
      </c>
      <c r="AX710" s="26">
        <v>68880</v>
      </c>
      <c r="AY710" s="26">
        <v>5512.7371000000003</v>
      </c>
      <c r="AZ710" s="27">
        <v>8.0965094999999998</v>
      </c>
      <c r="BA710" s="28">
        <v>446.33929000000001</v>
      </c>
      <c r="BB710" s="29">
        <v>6</v>
      </c>
      <c r="BC710" s="29">
        <v>33</v>
      </c>
      <c r="BD710" s="29">
        <v>2891</v>
      </c>
      <c r="BE710" s="29">
        <v>78515.796000000002</v>
      </c>
      <c r="BF710" s="29">
        <v>6.5707835000000001</v>
      </c>
      <c r="BG710" s="29">
        <v>5159.1030000000001</v>
      </c>
    </row>
    <row r="711" spans="1:59" s="30" customFormat="1" x14ac:dyDescent="0.35">
      <c r="A711" s="12">
        <v>2013</v>
      </c>
      <c r="B711" s="12" t="s">
        <v>847</v>
      </c>
      <c r="C711" s="13" t="s">
        <v>848</v>
      </c>
      <c r="D711" s="14" t="s">
        <v>867</v>
      </c>
      <c r="E711" s="15">
        <v>57680.263802712783</v>
      </c>
      <c r="F711" s="15">
        <v>48610.1</v>
      </c>
      <c r="G711" s="12">
        <v>3.8</v>
      </c>
      <c r="H711" s="16">
        <v>842751</v>
      </c>
      <c r="I711" s="17">
        <f t="shared" si="55"/>
        <v>1</v>
      </c>
      <c r="J711" s="17">
        <v>0</v>
      </c>
      <c r="K711" s="17">
        <v>45.02</v>
      </c>
      <c r="L711" s="17">
        <v>3.4830000000000001</v>
      </c>
      <c r="M711" s="17">
        <v>3.73</v>
      </c>
      <c r="N711" s="17">
        <v>51.99</v>
      </c>
      <c r="O711" s="17">
        <v>0</v>
      </c>
      <c r="P711" s="18">
        <v>8285</v>
      </c>
      <c r="Q711" s="18">
        <v>695</v>
      </c>
      <c r="R711" s="17">
        <v>3227772</v>
      </c>
      <c r="S711" s="17">
        <v>13923</v>
      </c>
      <c r="T711" s="17">
        <v>10368</v>
      </c>
      <c r="U711" s="18" t="s">
        <v>62</v>
      </c>
      <c r="V711" s="18">
        <v>2</v>
      </c>
      <c r="W711" s="18" t="s">
        <v>62</v>
      </c>
      <c r="X711" s="18">
        <v>4.22</v>
      </c>
      <c r="Y711" s="18"/>
      <c r="Z711" s="18"/>
      <c r="AA711" s="19">
        <v>2</v>
      </c>
      <c r="AB711" s="19">
        <v>22.862714639490921</v>
      </c>
      <c r="AC711" s="19">
        <v>4.22</v>
      </c>
      <c r="AD711" s="19">
        <v>0.73100116927520231</v>
      </c>
      <c r="AE711" s="20">
        <f t="shared" si="56"/>
        <v>0.31098358351060829</v>
      </c>
      <c r="AF711" s="20">
        <f t="shared" si="57"/>
        <v>3.5451064112784758E-3</v>
      </c>
      <c r="AG711" s="20">
        <f t="shared" si="58"/>
        <v>0.68547131007811324</v>
      </c>
      <c r="AH711" s="20">
        <f t="shared" si="59"/>
        <v>0</v>
      </c>
      <c r="AI711" s="20">
        <f t="shared" si="59"/>
        <v>0</v>
      </c>
      <c r="AJ711" s="21">
        <v>3694146</v>
      </c>
      <c r="AK711" s="21">
        <v>42112</v>
      </c>
      <c r="AL711" s="21">
        <v>8142652</v>
      </c>
      <c r="AM711" s="21">
        <v>0</v>
      </c>
      <c r="AN711" s="21">
        <v>0</v>
      </c>
      <c r="AO711" s="21">
        <v>0</v>
      </c>
      <c r="AP711" s="22">
        <v>6</v>
      </c>
      <c r="AQ711" s="22">
        <v>48</v>
      </c>
      <c r="AR711" s="23">
        <v>381081</v>
      </c>
      <c r="AS711" s="23">
        <v>1054.9266</v>
      </c>
      <c r="AT711" s="24">
        <v>10.257873</v>
      </c>
      <c r="AU711" s="25">
        <v>108.21304000000001</v>
      </c>
      <c r="AV711" s="26">
        <v>6</v>
      </c>
      <c r="AW711" s="26">
        <v>49</v>
      </c>
      <c r="AX711" s="26">
        <v>69446</v>
      </c>
      <c r="AY711" s="26">
        <v>5594.0887000000002</v>
      </c>
      <c r="AZ711" s="27">
        <v>8.5124688000000006</v>
      </c>
      <c r="BA711" s="28">
        <v>476.19504999999998</v>
      </c>
      <c r="BB711" s="29">
        <v>6</v>
      </c>
      <c r="BC711" s="29">
        <v>34</v>
      </c>
      <c r="BD711" s="29">
        <v>3535</v>
      </c>
      <c r="BE711" s="29">
        <v>64210.372000000003</v>
      </c>
      <c r="BF711" s="29">
        <v>6.9661951000000002</v>
      </c>
      <c r="BG711" s="29">
        <v>4473.0198</v>
      </c>
    </row>
    <row r="712" spans="1:59" s="30" customFormat="1" x14ac:dyDescent="0.35">
      <c r="A712" s="12">
        <v>2017</v>
      </c>
      <c r="B712" s="12" t="s">
        <v>858</v>
      </c>
      <c r="C712" s="13" t="s">
        <v>859</v>
      </c>
      <c r="D712" s="14" t="s">
        <v>868</v>
      </c>
      <c r="E712" s="15">
        <v>45993.213532701622</v>
      </c>
      <c r="F712" s="15">
        <v>48470.5</v>
      </c>
      <c r="G712" s="12">
        <v>3.9</v>
      </c>
      <c r="H712" s="16">
        <v>1053862</v>
      </c>
      <c r="I712" s="17">
        <f t="shared" si="55"/>
        <v>1</v>
      </c>
      <c r="J712" s="17">
        <v>0</v>
      </c>
      <c r="K712" s="17">
        <v>39.08</v>
      </c>
      <c r="L712" s="17">
        <v>2.23</v>
      </c>
      <c r="M712" s="17">
        <v>2.99</v>
      </c>
      <c r="N712" s="17">
        <v>38.799999999999997</v>
      </c>
      <c r="O712" s="17">
        <v>0</v>
      </c>
      <c r="P712" s="18">
        <v>8448</v>
      </c>
      <c r="Q712" s="18">
        <v>279</v>
      </c>
      <c r="R712" s="17">
        <v>15911336</v>
      </c>
      <c r="S712" s="17">
        <v>11694</v>
      </c>
      <c r="T712" s="17">
        <v>15156</v>
      </c>
      <c r="U712" s="18" t="s">
        <v>62</v>
      </c>
      <c r="V712" s="18" t="s">
        <v>62</v>
      </c>
      <c r="W712" s="18" t="s">
        <v>62</v>
      </c>
      <c r="X712" s="18">
        <v>1.78</v>
      </c>
      <c r="Y712" s="18"/>
      <c r="Z712" s="18"/>
      <c r="AA712" s="19">
        <v>2.1875855044172008</v>
      </c>
      <c r="AB712" s="19">
        <v>14.73443638842941</v>
      </c>
      <c r="AC712" s="19">
        <v>1.78</v>
      </c>
      <c r="AD712" s="19">
        <v>0.62802788237371954</v>
      </c>
      <c r="AE712" s="20">
        <f t="shared" si="56"/>
        <v>0.61730165992748998</v>
      </c>
      <c r="AF712" s="20">
        <f t="shared" si="57"/>
        <v>5.7953078328619782E-2</v>
      </c>
      <c r="AG712" s="20">
        <f t="shared" si="58"/>
        <v>0.32473532565296503</v>
      </c>
      <c r="AH712" s="20">
        <f t="shared" si="59"/>
        <v>0</v>
      </c>
      <c r="AI712" s="20">
        <f t="shared" si="59"/>
        <v>9.936090925168056E-6</v>
      </c>
      <c r="AJ712" s="21">
        <v>17892638</v>
      </c>
      <c r="AK712" s="21">
        <v>1679784</v>
      </c>
      <c r="AL712" s="21">
        <v>9412532</v>
      </c>
      <c r="AM712" s="21">
        <v>0</v>
      </c>
      <c r="AN712" s="21">
        <v>0</v>
      </c>
      <c r="AO712" s="21">
        <v>288</v>
      </c>
      <c r="AP712" s="22">
        <v>4</v>
      </c>
      <c r="AQ712" s="22">
        <v>30</v>
      </c>
      <c r="AR712" s="23">
        <v>503313</v>
      </c>
      <c r="AS712" s="23">
        <v>865.03296</v>
      </c>
      <c r="AT712" s="24">
        <v>10.953721</v>
      </c>
      <c r="AU712" s="25">
        <v>94.753298000000001</v>
      </c>
      <c r="AV712" s="26">
        <v>4</v>
      </c>
      <c r="AW712" s="26">
        <v>30</v>
      </c>
      <c r="AX712" s="26">
        <v>107147</v>
      </c>
      <c r="AY712" s="26">
        <v>3865.4985999999999</v>
      </c>
      <c r="AZ712" s="27">
        <v>10.119884000000001</v>
      </c>
      <c r="BA712" s="28">
        <v>391.18400000000003</v>
      </c>
      <c r="BB712" s="29">
        <v>3</v>
      </c>
      <c r="BC712" s="29">
        <v>26</v>
      </c>
      <c r="BD712" s="29">
        <v>9893</v>
      </c>
      <c r="BE712" s="29">
        <v>38031.512000000002</v>
      </c>
      <c r="BF712" s="29">
        <v>5.2481656000000001</v>
      </c>
      <c r="BG712" s="29">
        <v>1995.9567</v>
      </c>
    </row>
    <row r="713" spans="1:59" s="30" customFormat="1" x14ac:dyDescent="0.35">
      <c r="A713" s="12">
        <v>2015</v>
      </c>
      <c r="B713" s="12" t="s">
        <v>858</v>
      </c>
      <c r="C713" s="13" t="s">
        <v>859</v>
      </c>
      <c r="D713" s="14" t="s">
        <v>869</v>
      </c>
      <c r="E713" s="15">
        <v>46307.156118061648</v>
      </c>
      <c r="F713" s="15">
        <v>47765.599999999999</v>
      </c>
      <c r="G713" s="12">
        <v>4.2</v>
      </c>
      <c r="H713" s="16">
        <v>1031495</v>
      </c>
      <c r="I713" s="17">
        <f t="shared" si="55"/>
        <v>1</v>
      </c>
      <c r="J713" s="17">
        <v>0</v>
      </c>
      <c r="K713" s="17">
        <v>42.6</v>
      </c>
      <c r="L713" s="17">
        <v>1.8220000000000001</v>
      </c>
      <c r="M713" s="17">
        <v>2.62</v>
      </c>
      <c r="N713" s="17">
        <v>44.13</v>
      </c>
      <c r="O713" s="17">
        <v>0</v>
      </c>
      <c r="P713" s="18">
        <v>7708</v>
      </c>
      <c r="Q713" s="18">
        <v>228</v>
      </c>
      <c r="R713" s="17">
        <v>18135505</v>
      </c>
      <c r="S713" s="17">
        <v>13244</v>
      </c>
      <c r="T713" s="17">
        <v>18801</v>
      </c>
      <c r="U713" s="18">
        <v>1.77</v>
      </c>
      <c r="V713" s="18">
        <v>1.72</v>
      </c>
      <c r="W713" s="18" t="s">
        <v>62</v>
      </c>
      <c r="X713" s="18" t="s">
        <v>62</v>
      </c>
      <c r="Y713" s="18"/>
      <c r="Z713" s="18">
        <v>1.77</v>
      </c>
      <c r="AA713" s="19">
        <v>1.72</v>
      </c>
      <c r="AB713" s="19">
        <v>12.08771849023859</v>
      </c>
      <c r="AC713" s="19">
        <v>3.3843619636206599</v>
      </c>
      <c r="AD713" s="19">
        <v>0.66963877086385626</v>
      </c>
      <c r="AE713" s="20">
        <f t="shared" si="56"/>
        <v>0.57816917009559776</v>
      </c>
      <c r="AF713" s="20">
        <f t="shared" si="57"/>
        <v>5.3080302773020317E-2</v>
      </c>
      <c r="AG713" s="20">
        <f t="shared" si="58"/>
        <v>0.36874006884476418</v>
      </c>
      <c r="AH713" s="20">
        <f t="shared" si="59"/>
        <v>0</v>
      </c>
      <c r="AI713" s="20">
        <f t="shared" si="59"/>
        <v>1.0458286617778862E-5</v>
      </c>
      <c r="AJ713" s="21">
        <v>20565408</v>
      </c>
      <c r="AK713" s="21">
        <v>1888060</v>
      </c>
      <c r="AL713" s="21">
        <v>13116040</v>
      </c>
      <c r="AM713" s="21">
        <v>0</v>
      </c>
      <c r="AN713" s="21">
        <v>0</v>
      </c>
      <c r="AO713" s="21">
        <v>372</v>
      </c>
      <c r="AP713" s="22">
        <v>4</v>
      </c>
      <c r="AQ713" s="22">
        <v>30</v>
      </c>
      <c r="AR713" s="23">
        <v>491422</v>
      </c>
      <c r="AS713" s="23">
        <v>818.23988999999995</v>
      </c>
      <c r="AT713" s="24">
        <v>10.88044</v>
      </c>
      <c r="AU713" s="25">
        <v>89.028098999999997</v>
      </c>
      <c r="AV713" s="26">
        <v>4</v>
      </c>
      <c r="AW713" s="26">
        <v>30</v>
      </c>
      <c r="AX713" s="26">
        <v>104325</v>
      </c>
      <c r="AY713" s="26">
        <v>3909.3337999999999</v>
      </c>
      <c r="AZ713" s="27">
        <v>10.226886</v>
      </c>
      <c r="BA713" s="28">
        <v>399.80309999999997</v>
      </c>
      <c r="BB713" s="29">
        <v>3</v>
      </c>
      <c r="BC713" s="29">
        <v>28</v>
      </c>
      <c r="BD713" s="29">
        <v>9710</v>
      </c>
      <c r="BE713" s="29">
        <v>38513.586000000003</v>
      </c>
      <c r="BF713" s="29">
        <v>5.3206289</v>
      </c>
      <c r="BG713" s="29">
        <v>2049.165</v>
      </c>
    </row>
    <row r="714" spans="1:59" s="30" customFormat="1" x14ac:dyDescent="0.35">
      <c r="A714" s="12">
        <v>2010</v>
      </c>
      <c r="B714" s="12" t="s">
        <v>847</v>
      </c>
      <c r="C714" s="13" t="s">
        <v>848</v>
      </c>
      <c r="D714" s="14" t="s">
        <v>870</v>
      </c>
      <c r="E714" s="15">
        <v>54902.088109062439</v>
      </c>
      <c r="F714" s="15">
        <v>44810.7</v>
      </c>
      <c r="G714" s="12">
        <v>5</v>
      </c>
      <c r="H714" s="16">
        <v>816193</v>
      </c>
      <c r="I714" s="17">
        <f t="shared" si="55"/>
        <v>1</v>
      </c>
      <c r="J714" s="17">
        <v>0</v>
      </c>
      <c r="K714" s="17">
        <v>44.27</v>
      </c>
      <c r="L714" s="17">
        <v>2.7050000000000001</v>
      </c>
      <c r="M714" s="17">
        <v>4.37</v>
      </c>
      <c r="N714" s="17">
        <v>49.29</v>
      </c>
      <c r="O714" s="17">
        <v>0</v>
      </c>
      <c r="P714" s="18">
        <v>7737</v>
      </c>
      <c r="Q714" s="18">
        <v>726</v>
      </c>
      <c r="R714" s="17">
        <v>3611180</v>
      </c>
      <c r="S714" s="17">
        <v>11912</v>
      </c>
      <c r="T714" s="17">
        <v>11717</v>
      </c>
      <c r="U714" s="18" t="s">
        <v>62</v>
      </c>
      <c r="V714" s="18">
        <v>1.95</v>
      </c>
      <c r="W714" s="18">
        <v>18.100000000000001</v>
      </c>
      <c r="X714" s="18">
        <v>5.46</v>
      </c>
      <c r="Y714" s="18" t="s">
        <v>62</v>
      </c>
      <c r="Z714" s="18"/>
      <c r="AA714" s="19">
        <v>1.95</v>
      </c>
      <c r="AB714" s="19">
        <v>18.100000000000001</v>
      </c>
      <c r="AC714" s="19">
        <v>5.46</v>
      </c>
      <c r="AD714" s="19">
        <v>0.70992248279802228</v>
      </c>
      <c r="AE714" s="20">
        <f t="shared" si="56"/>
        <v>0.57219917374537999</v>
      </c>
      <c r="AF714" s="20">
        <f t="shared" si="57"/>
        <v>4.7780819077845264E-3</v>
      </c>
      <c r="AG714" s="20">
        <f t="shared" si="58"/>
        <v>0.42302274434683551</v>
      </c>
      <c r="AH714" s="20">
        <f t="shared" si="59"/>
        <v>0</v>
      </c>
      <c r="AI714" s="20">
        <f t="shared" si="59"/>
        <v>0</v>
      </c>
      <c r="AJ714" s="21">
        <v>4327706</v>
      </c>
      <c r="AK714" s="21">
        <v>36138</v>
      </c>
      <c r="AL714" s="21">
        <v>3199442</v>
      </c>
      <c r="AM714" s="21">
        <v>0</v>
      </c>
      <c r="AN714" s="21">
        <v>0</v>
      </c>
      <c r="AO714" s="21">
        <v>0</v>
      </c>
      <c r="AP714" s="22">
        <v>6</v>
      </c>
      <c r="AQ714" s="22">
        <v>70</v>
      </c>
      <c r="AR714" s="23">
        <v>370566</v>
      </c>
      <c r="AS714" s="23">
        <v>1041</v>
      </c>
      <c r="AT714" s="24">
        <v>8.9700000000000006</v>
      </c>
      <c r="AU714" s="31">
        <v>93.4</v>
      </c>
      <c r="AV714" s="26">
        <v>6</v>
      </c>
      <c r="AW714" s="26">
        <v>72</v>
      </c>
      <c r="AX714" s="26">
        <v>66278</v>
      </c>
      <c r="AY714" s="26">
        <v>5492</v>
      </c>
      <c r="AZ714" s="27">
        <v>7.55</v>
      </c>
      <c r="BA714" s="28">
        <v>414.71</v>
      </c>
      <c r="BB714" s="29">
        <v>6</v>
      </c>
      <c r="BC714" s="29">
        <v>42</v>
      </c>
      <c r="BD714" s="29">
        <v>3290</v>
      </c>
      <c r="BE714" s="29">
        <v>59783</v>
      </c>
      <c r="BF714" s="29">
        <v>6.07</v>
      </c>
      <c r="BG714" s="29">
        <v>3626.03</v>
      </c>
    </row>
    <row r="715" spans="1:59" s="30" customFormat="1" x14ac:dyDescent="0.35">
      <c r="A715" s="12">
        <v>2011</v>
      </c>
      <c r="B715" s="12" t="s">
        <v>847</v>
      </c>
      <c r="C715" s="13" t="s">
        <v>848</v>
      </c>
      <c r="D715" s="14" t="s">
        <v>871</v>
      </c>
      <c r="E715" s="15">
        <v>57822.006943938621</v>
      </c>
      <c r="F715" s="15">
        <v>47630.3</v>
      </c>
      <c r="G715" s="12">
        <v>4.7</v>
      </c>
      <c r="H715" s="16">
        <v>823740</v>
      </c>
      <c r="I715" s="17">
        <f t="shared" si="55"/>
        <v>1</v>
      </c>
      <c r="J715" s="17">
        <v>0</v>
      </c>
      <c r="K715" s="17">
        <v>45.02</v>
      </c>
      <c r="L715" s="17">
        <v>3.4670000000000001</v>
      </c>
      <c r="M715" s="17">
        <v>4</v>
      </c>
      <c r="N715" s="17">
        <v>55.64</v>
      </c>
      <c r="O715" s="17">
        <v>0</v>
      </c>
      <c r="P715" s="18">
        <v>7885</v>
      </c>
      <c r="Q715" s="18">
        <v>748</v>
      </c>
      <c r="R715" s="17">
        <v>2911400</v>
      </c>
      <c r="S715" s="17">
        <v>10208</v>
      </c>
      <c r="T715" s="17">
        <v>9408</v>
      </c>
      <c r="U715" s="18" t="s">
        <v>62</v>
      </c>
      <c r="V715" s="18">
        <v>2.09</v>
      </c>
      <c r="W715" s="18" t="s">
        <v>62</v>
      </c>
      <c r="X715" s="18" t="s">
        <v>62</v>
      </c>
      <c r="Y715" s="18"/>
      <c r="Z715" s="18"/>
      <c r="AA715" s="19">
        <v>2.09</v>
      </c>
      <c r="AB715" s="19">
        <v>22.758921780738341</v>
      </c>
      <c r="AC715" s="19">
        <v>4.6524343752411106</v>
      </c>
      <c r="AD715" s="19">
        <v>0.75949643062398253</v>
      </c>
      <c r="AE715" s="20">
        <f t="shared" si="56"/>
        <v>0.52338774878245398</v>
      </c>
      <c r="AF715" s="20">
        <f t="shared" si="57"/>
        <v>6.1994120017134901E-3</v>
      </c>
      <c r="AG715" s="20">
        <f t="shared" si="58"/>
        <v>0.47041283921583255</v>
      </c>
      <c r="AH715" s="20">
        <f t="shared" si="59"/>
        <v>0</v>
      </c>
      <c r="AI715" s="20">
        <f t="shared" si="59"/>
        <v>0</v>
      </c>
      <c r="AJ715" s="21">
        <v>3535904</v>
      </c>
      <c r="AK715" s="21">
        <v>41882</v>
      </c>
      <c r="AL715" s="21">
        <v>3178016</v>
      </c>
      <c r="AM715" s="21">
        <v>0</v>
      </c>
      <c r="AN715" s="21">
        <v>0</v>
      </c>
      <c r="AO715" s="21">
        <v>0</v>
      </c>
      <c r="AP715" s="22">
        <v>6</v>
      </c>
      <c r="AQ715" s="22">
        <v>70</v>
      </c>
      <c r="AR715" s="23">
        <v>374260</v>
      </c>
      <c r="AS715" s="23">
        <v>1035</v>
      </c>
      <c r="AT715" s="24">
        <v>9.35</v>
      </c>
      <c r="AU715" s="25">
        <v>96.78</v>
      </c>
      <c r="AV715" s="26">
        <v>6</v>
      </c>
      <c r="AW715" s="26">
        <v>72</v>
      </c>
      <c r="AX715" s="26">
        <v>68775</v>
      </c>
      <c r="AY715" s="26">
        <v>5388</v>
      </c>
      <c r="AZ715" s="27">
        <v>7.76</v>
      </c>
      <c r="BA715" s="28">
        <v>417.87</v>
      </c>
      <c r="BB715" s="29">
        <v>6</v>
      </c>
      <c r="BC715" s="29">
        <v>42</v>
      </c>
      <c r="BD715" s="29">
        <v>2905</v>
      </c>
      <c r="BE715" s="29">
        <v>74193</v>
      </c>
      <c r="BF715" s="29">
        <v>6.2</v>
      </c>
      <c r="BG715" s="29">
        <v>4598.82</v>
      </c>
    </row>
    <row r="716" spans="1:59" s="30" customFormat="1" x14ac:dyDescent="0.35">
      <c r="A716" s="17">
        <v>2006</v>
      </c>
      <c r="B716" s="13" t="s">
        <v>824</v>
      </c>
      <c r="C716" s="13" t="s">
        <v>825</v>
      </c>
      <c r="D716" s="14" t="s">
        <v>872</v>
      </c>
      <c r="E716" s="15">
        <v>70407.314060968274</v>
      </c>
      <c r="F716" s="15">
        <v>47546.2</v>
      </c>
      <c r="G716" s="17">
        <v>6.6</v>
      </c>
      <c r="H716" s="16">
        <v>675302</v>
      </c>
      <c r="I716" s="17">
        <f t="shared" si="55"/>
        <v>1</v>
      </c>
      <c r="J716" s="17">
        <v>0</v>
      </c>
      <c r="K716" s="17" t="s">
        <v>62</v>
      </c>
      <c r="L716" s="17">
        <v>2.137</v>
      </c>
      <c r="M716" s="17">
        <v>6.73</v>
      </c>
      <c r="N716" s="17">
        <v>18.61</v>
      </c>
      <c r="O716" s="17">
        <v>0</v>
      </c>
      <c r="P716" s="18">
        <v>11267</v>
      </c>
      <c r="Q716" s="18">
        <v>2</v>
      </c>
      <c r="R716" s="17">
        <v>4626714</v>
      </c>
      <c r="S716" s="17">
        <v>4199</v>
      </c>
      <c r="T716" s="17">
        <v>18023</v>
      </c>
      <c r="U716" s="18" t="s">
        <v>62</v>
      </c>
      <c r="V716" s="18" t="s">
        <v>62</v>
      </c>
      <c r="W716" s="18" t="s">
        <v>62</v>
      </c>
      <c r="X716" s="18" t="s">
        <v>62</v>
      </c>
      <c r="Y716" s="18" t="s">
        <v>62</v>
      </c>
      <c r="Z716" s="18"/>
      <c r="AA716" s="19">
        <v>2.2465548173415608</v>
      </c>
      <c r="AB716" s="19">
        <v>14.13114039693003</v>
      </c>
      <c r="AC716" s="19">
        <v>7.1610124069250478</v>
      </c>
      <c r="AD716" s="19">
        <v>0.4704061490499184</v>
      </c>
      <c r="AE716" s="20">
        <f t="shared" si="56"/>
        <v>1.0432955290245176E-2</v>
      </c>
      <c r="AF716" s="20">
        <f t="shared" si="57"/>
        <v>3.1192570477994723E-2</v>
      </c>
      <c r="AG716" s="20">
        <f t="shared" si="58"/>
        <v>0.95837447423176003</v>
      </c>
      <c r="AH716" s="20">
        <f t="shared" si="59"/>
        <v>0</v>
      </c>
      <c r="AI716" s="20">
        <f t="shared" si="59"/>
        <v>0</v>
      </c>
      <c r="AJ716" s="21">
        <v>968457.74</v>
      </c>
      <c r="AK716" s="21">
        <v>2895506.1599999997</v>
      </c>
      <c r="AL716" s="21">
        <v>88962825.159999996</v>
      </c>
      <c r="AM716" s="21">
        <v>0</v>
      </c>
      <c r="AN716" s="21">
        <v>0</v>
      </c>
      <c r="AO716" s="21">
        <v>0</v>
      </c>
      <c r="AP716" s="23">
        <v>19</v>
      </c>
      <c r="AQ716" s="23">
        <v>71</v>
      </c>
      <c r="AR716" s="23">
        <v>261502</v>
      </c>
      <c r="AS716" s="23">
        <v>675.66532314603069</v>
      </c>
      <c r="AT716" s="24">
        <v>14.827374456079321</v>
      </c>
      <c r="AU716" s="25">
        <v>100.18342753274035</v>
      </c>
      <c r="AV716" s="26">
        <v>20</v>
      </c>
      <c r="AW716" s="26">
        <v>71</v>
      </c>
      <c r="AX716" s="26">
        <v>45690</v>
      </c>
      <c r="AY716" s="26">
        <v>5141.9165389946738</v>
      </c>
      <c r="AZ716" s="27">
        <v>11.927242028795302</v>
      </c>
      <c r="BA716" s="28">
        <v>613.28883052454944</v>
      </c>
      <c r="BB716" s="29">
        <v>5</v>
      </c>
      <c r="BC716" s="29">
        <v>23</v>
      </c>
      <c r="BD716" s="29">
        <v>1383</v>
      </c>
      <c r="BE716" s="29">
        <v>74887.14147987467</v>
      </c>
      <c r="BF716" s="29">
        <v>11.540785644341488</v>
      </c>
      <c r="BG716" s="29">
        <v>8642.5644733670761</v>
      </c>
    </row>
    <row r="717" spans="1:59" s="30" customFormat="1" x14ac:dyDescent="0.35">
      <c r="A717" s="12">
        <v>2016</v>
      </c>
      <c r="B717" s="12" t="s">
        <v>858</v>
      </c>
      <c r="C717" s="13" t="s">
        <v>859</v>
      </c>
      <c r="D717" s="14" t="s">
        <v>873</v>
      </c>
      <c r="E717" s="15">
        <v>45281.570465303506</v>
      </c>
      <c r="F717" s="15">
        <v>47189.599999999999</v>
      </c>
      <c r="G717" s="12">
        <v>4.0999999999999996</v>
      </c>
      <c r="H717" s="16">
        <v>1042137</v>
      </c>
      <c r="I717" s="17">
        <f t="shared" si="55"/>
        <v>1</v>
      </c>
      <c r="J717" s="17">
        <v>0</v>
      </c>
      <c r="K717" s="17">
        <v>40.39</v>
      </c>
      <c r="L717" s="17">
        <v>1.702</v>
      </c>
      <c r="M717" s="17">
        <v>2.52</v>
      </c>
      <c r="N717" s="17">
        <v>42.43</v>
      </c>
      <c r="O717" s="17">
        <v>0</v>
      </c>
      <c r="P717" s="18">
        <v>7890</v>
      </c>
      <c r="Q717" s="18">
        <v>180</v>
      </c>
      <c r="R717" s="17">
        <v>16469969</v>
      </c>
      <c r="S717" s="17">
        <v>11303</v>
      </c>
      <c r="T717" s="17">
        <v>16103</v>
      </c>
      <c r="U717" s="18" t="s">
        <v>62</v>
      </c>
      <c r="V717" s="18" t="s">
        <v>62</v>
      </c>
      <c r="W717" s="18" t="s">
        <v>62</v>
      </c>
      <c r="X717" s="18" t="s">
        <v>62</v>
      </c>
      <c r="Y717" s="18" t="s">
        <v>62</v>
      </c>
      <c r="Z717" s="18"/>
      <c r="AA717" s="19">
        <v>2.2143440282408582</v>
      </c>
      <c r="AB717" s="19">
        <v>11.309272049594229</v>
      </c>
      <c r="AC717" s="19">
        <v>3.2924726584307722</v>
      </c>
      <c r="AD717" s="19">
        <v>0.65636700530415037</v>
      </c>
      <c r="AE717" s="20">
        <f t="shared" si="56"/>
        <v>0.59996929049073877</v>
      </c>
      <c r="AF717" s="20">
        <f t="shared" si="57"/>
        <v>5.3948364557882732E-2</v>
      </c>
      <c r="AG717" s="20">
        <f t="shared" si="58"/>
        <v>0.34607662228319541</v>
      </c>
      <c r="AH717" s="20">
        <f t="shared" si="59"/>
        <v>0</v>
      </c>
      <c r="AI717" s="20">
        <f t="shared" si="59"/>
        <v>5.7226681831094356E-6</v>
      </c>
      <c r="AJ717" s="21">
        <v>18661668</v>
      </c>
      <c r="AK717" s="21">
        <v>1678030</v>
      </c>
      <c r="AL717" s="21">
        <v>10764496</v>
      </c>
      <c r="AM717" s="21">
        <v>0</v>
      </c>
      <c r="AN717" s="21">
        <v>0</v>
      </c>
      <c r="AO717" s="21">
        <v>178</v>
      </c>
      <c r="AP717" s="22">
        <v>4</v>
      </c>
      <c r="AQ717" s="22">
        <v>31</v>
      </c>
      <c r="AR717" s="23">
        <v>497170</v>
      </c>
      <c r="AS717" s="23">
        <v>813.36145999999997</v>
      </c>
      <c r="AT717" s="24">
        <v>10.935725</v>
      </c>
      <c r="AU717" s="25">
        <v>88.946973</v>
      </c>
      <c r="AV717" s="26">
        <v>4</v>
      </c>
      <c r="AW717" s="26">
        <v>30</v>
      </c>
      <c r="AX717" s="26">
        <v>105934</v>
      </c>
      <c r="AY717" s="26">
        <v>3800.8225000000002</v>
      </c>
      <c r="AZ717" s="27">
        <v>10.190092999999999</v>
      </c>
      <c r="BA717" s="28">
        <v>387.30734999999999</v>
      </c>
      <c r="BB717" s="29">
        <v>3</v>
      </c>
      <c r="BC717" s="29">
        <v>26</v>
      </c>
      <c r="BD717" s="29">
        <v>9814</v>
      </c>
      <c r="BE717" s="29">
        <v>37501.002</v>
      </c>
      <c r="BF717" s="29">
        <v>5.0561857999999997</v>
      </c>
      <c r="BG717" s="29">
        <v>1896.1203</v>
      </c>
    </row>
    <row r="718" spans="1:59" s="30" customFormat="1" x14ac:dyDescent="0.35">
      <c r="A718" s="12">
        <v>2014</v>
      </c>
      <c r="B718" s="12" t="s">
        <v>858</v>
      </c>
      <c r="C718" s="13" t="s">
        <v>859</v>
      </c>
      <c r="D718" s="14" t="s">
        <v>874</v>
      </c>
      <c r="E718" s="15">
        <v>45143.875219159505</v>
      </c>
      <c r="F718" s="15">
        <v>46166.7</v>
      </c>
      <c r="G718" s="12">
        <v>4.7</v>
      </c>
      <c r="H718" s="16">
        <v>1022657</v>
      </c>
      <c r="I718" s="17">
        <f t="shared" si="55"/>
        <v>1</v>
      </c>
      <c r="J718" s="17">
        <v>0</v>
      </c>
      <c r="K718" s="17">
        <v>45.67</v>
      </c>
      <c r="L718" s="17">
        <v>3.117</v>
      </c>
      <c r="M718" s="17">
        <v>4.37</v>
      </c>
      <c r="N718" s="17">
        <v>46.16</v>
      </c>
      <c r="O718" s="17">
        <v>0</v>
      </c>
      <c r="P718" s="18">
        <v>8613</v>
      </c>
      <c r="Q718" s="18">
        <v>187</v>
      </c>
      <c r="R718" s="17">
        <v>17677641</v>
      </c>
      <c r="S718" s="17">
        <v>13087</v>
      </c>
      <c r="T718" s="17">
        <v>18631</v>
      </c>
      <c r="U718" s="18" t="s">
        <v>62</v>
      </c>
      <c r="V718" s="18" t="s">
        <v>62</v>
      </c>
      <c r="W718" s="18">
        <v>22.73</v>
      </c>
      <c r="X718" s="18" t="s">
        <v>62</v>
      </c>
      <c r="Y718" s="18" t="s">
        <v>62</v>
      </c>
      <c r="Z718" s="18"/>
      <c r="AA718" s="19">
        <v>2.322195177698041</v>
      </c>
      <c r="AB718" s="19">
        <v>22.73</v>
      </c>
      <c r="AC718" s="19">
        <v>4.9924248044436963</v>
      </c>
      <c r="AD718" s="19">
        <v>0.68548682032632846</v>
      </c>
      <c r="AE718" s="20">
        <f t="shared" si="56"/>
        <v>0.60116969859455704</v>
      </c>
      <c r="AF718" s="20">
        <f t="shared" si="57"/>
        <v>4.8427714785599027E-2</v>
      </c>
      <c r="AG718" s="20">
        <f t="shared" si="58"/>
        <v>0.35033619554596745</v>
      </c>
      <c r="AH718" s="20">
        <f t="shared" si="59"/>
        <v>0</v>
      </c>
      <c r="AI718" s="20">
        <f t="shared" si="59"/>
        <v>6.6391073876505169E-5</v>
      </c>
      <c r="AJ718" s="21">
        <v>20373700</v>
      </c>
      <c r="AK718" s="21">
        <v>1641220</v>
      </c>
      <c r="AL718" s="21">
        <v>11872928</v>
      </c>
      <c r="AM718" s="21">
        <v>0</v>
      </c>
      <c r="AN718" s="21">
        <v>0</v>
      </c>
      <c r="AO718" s="21">
        <v>2250</v>
      </c>
      <c r="AP718" s="22">
        <v>4</v>
      </c>
      <c r="AQ718" s="22">
        <v>30</v>
      </c>
      <c r="AR718" s="23">
        <v>485041</v>
      </c>
      <c r="AS718" s="23">
        <v>853.74964999999997</v>
      </c>
      <c r="AT718" s="24">
        <v>10.181869000000001</v>
      </c>
      <c r="AU718" s="25">
        <v>86.927668999999995</v>
      </c>
      <c r="AV718" s="26">
        <v>4</v>
      </c>
      <c r="AW718" s="26">
        <v>30</v>
      </c>
      <c r="AX718" s="26">
        <v>103132</v>
      </c>
      <c r="AY718" s="26">
        <v>3961.8806</v>
      </c>
      <c r="AZ718" s="27">
        <v>9.6417351</v>
      </c>
      <c r="BA718" s="28">
        <v>381.99403000000001</v>
      </c>
      <c r="BB718" s="29">
        <v>3</v>
      </c>
      <c r="BC718" s="29">
        <v>28</v>
      </c>
      <c r="BD718" s="29">
        <v>9597</v>
      </c>
      <c r="BE718" s="29">
        <v>36730.133000000002</v>
      </c>
      <c r="BF718" s="29">
        <v>5.4920638999999998</v>
      </c>
      <c r="BG718" s="29">
        <v>2017.2424000000001</v>
      </c>
    </row>
    <row r="719" spans="1:59" s="30" customFormat="1" x14ac:dyDescent="0.35">
      <c r="A719" s="12">
        <v>2013</v>
      </c>
      <c r="B719" s="12" t="s">
        <v>858</v>
      </c>
      <c r="C719" s="13" t="s">
        <v>859</v>
      </c>
      <c r="D719" s="14" t="s">
        <v>875</v>
      </c>
      <c r="E719" s="15">
        <v>44484.883026116244</v>
      </c>
      <c r="F719" s="15">
        <v>45114.7</v>
      </c>
      <c r="G719" s="12">
        <v>5.4</v>
      </c>
      <c r="H719" s="16">
        <v>1014158</v>
      </c>
      <c r="I719" s="17">
        <f t="shared" si="55"/>
        <v>1</v>
      </c>
      <c r="J719" s="17">
        <v>0</v>
      </c>
      <c r="K719" s="17">
        <v>45.02</v>
      </c>
      <c r="L719" s="17">
        <v>3.4830000000000001</v>
      </c>
      <c r="M719" s="17">
        <v>3.73</v>
      </c>
      <c r="N719" s="17">
        <v>51.99</v>
      </c>
      <c r="O719" s="17">
        <v>0</v>
      </c>
      <c r="P719" s="18">
        <v>8569</v>
      </c>
      <c r="Q719" s="18">
        <v>251</v>
      </c>
      <c r="R719" s="17">
        <v>16950683</v>
      </c>
      <c r="S719" s="17">
        <v>15300</v>
      </c>
      <c r="T719" s="17">
        <v>19768</v>
      </c>
      <c r="U719" s="18">
        <v>2</v>
      </c>
      <c r="V719" s="18" t="s">
        <v>62</v>
      </c>
      <c r="W719" s="18">
        <v>23.85</v>
      </c>
      <c r="X719" s="18">
        <v>5.21</v>
      </c>
      <c r="Y719" s="18"/>
      <c r="Z719" s="18">
        <v>2</v>
      </c>
      <c r="AA719" s="19">
        <v>2.3089180475565318</v>
      </c>
      <c r="AB719" s="19">
        <v>23.85</v>
      </c>
      <c r="AC719" s="19">
        <v>5.21</v>
      </c>
      <c r="AD719" s="19">
        <v>0.73100116927520231</v>
      </c>
      <c r="AE719" s="20">
        <f t="shared" si="56"/>
        <v>0.53962932610382941</v>
      </c>
      <c r="AF719" s="20">
        <f t="shared" si="57"/>
        <v>5.0284531357979924E-2</v>
      </c>
      <c r="AG719" s="20">
        <f t="shared" si="58"/>
        <v>0.41008613238882363</v>
      </c>
      <c r="AH719" s="20">
        <f t="shared" si="59"/>
        <v>0</v>
      </c>
      <c r="AI719" s="20">
        <f t="shared" si="59"/>
        <v>1.0149367005011641E-8</v>
      </c>
      <c r="AJ719" s="21">
        <v>19140756</v>
      </c>
      <c r="AK719" s="21">
        <v>1783602</v>
      </c>
      <c r="AL719" s="21">
        <v>14545834</v>
      </c>
      <c r="AM719" s="21">
        <v>0</v>
      </c>
      <c r="AN719" s="21">
        <v>0</v>
      </c>
      <c r="AO719" s="21">
        <v>0.36</v>
      </c>
      <c r="AP719" s="22">
        <v>4</v>
      </c>
      <c r="AQ719" s="22">
        <v>31</v>
      </c>
      <c r="AR719" s="23">
        <v>477266</v>
      </c>
      <c r="AS719" s="23">
        <v>860.18960000000004</v>
      </c>
      <c r="AT719" s="24">
        <v>10.329366</v>
      </c>
      <c r="AU719" s="25">
        <v>88.852129000000005</v>
      </c>
      <c r="AV719" s="26">
        <v>4</v>
      </c>
      <c r="AW719" s="26">
        <v>30</v>
      </c>
      <c r="AX719" s="26">
        <v>101216</v>
      </c>
      <c r="AY719" s="26">
        <v>4025.7485999999999</v>
      </c>
      <c r="AZ719" s="27">
        <v>9.5356489999999994</v>
      </c>
      <c r="BA719" s="28">
        <v>383.88125000000002</v>
      </c>
      <c r="BB719" s="29">
        <v>3</v>
      </c>
      <c r="BC719" s="29">
        <v>26</v>
      </c>
      <c r="BD719" s="29">
        <v>8692</v>
      </c>
      <c r="BE719" s="29">
        <v>40545.53</v>
      </c>
      <c r="BF719" s="29">
        <v>5.4272071000000004</v>
      </c>
      <c r="BG719" s="29">
        <v>2200.4899</v>
      </c>
    </row>
    <row r="720" spans="1:59" s="30" customFormat="1" x14ac:dyDescent="0.35">
      <c r="A720" s="12">
        <v>2012</v>
      </c>
      <c r="B720" s="12" t="s">
        <v>858</v>
      </c>
      <c r="C720" s="13" t="s">
        <v>859</v>
      </c>
      <c r="D720" s="14" t="s">
        <v>876</v>
      </c>
      <c r="E720" s="15">
        <v>44145.103209821464</v>
      </c>
      <c r="F720" s="15">
        <v>44329.1</v>
      </c>
      <c r="G720" s="12">
        <v>6</v>
      </c>
      <c r="H720" s="16">
        <v>1004168</v>
      </c>
      <c r="I720" s="17">
        <f t="shared" si="55"/>
        <v>1</v>
      </c>
      <c r="J720" s="17">
        <v>0</v>
      </c>
      <c r="K720" s="17">
        <v>45.77</v>
      </c>
      <c r="L720" s="17">
        <v>3.58</v>
      </c>
      <c r="M720" s="17">
        <v>2.75</v>
      </c>
      <c r="N720" s="17">
        <v>54.99</v>
      </c>
      <c r="O720" s="17">
        <v>0</v>
      </c>
      <c r="P720" s="18">
        <v>8008</v>
      </c>
      <c r="Q720" s="18">
        <v>290</v>
      </c>
      <c r="R720" s="17">
        <v>16024096</v>
      </c>
      <c r="S720" s="17">
        <v>14977</v>
      </c>
      <c r="T720" s="17">
        <v>16029</v>
      </c>
      <c r="U720" s="18" t="s">
        <v>62</v>
      </c>
      <c r="V720" s="18" t="s">
        <v>62</v>
      </c>
      <c r="W720" s="18" t="s">
        <v>62</v>
      </c>
      <c r="X720" s="18" t="s">
        <v>62</v>
      </c>
      <c r="Y720" s="18" t="s">
        <v>62</v>
      </c>
      <c r="Z720" s="18"/>
      <c r="AA720" s="19">
        <v>2.324237813104427</v>
      </c>
      <c r="AB720" s="19">
        <v>23.49195884567845</v>
      </c>
      <c r="AC720" s="19">
        <v>3.503818060367514</v>
      </c>
      <c r="AD720" s="19">
        <v>0.75442193202762442</v>
      </c>
      <c r="AE720" s="20">
        <f t="shared" si="56"/>
        <v>0.59153537911678289</v>
      </c>
      <c r="AF720" s="20">
        <f t="shared" si="57"/>
        <v>5.8052355266537611E-2</v>
      </c>
      <c r="AG720" s="20">
        <f t="shared" si="58"/>
        <v>0.35041226561667949</v>
      </c>
      <c r="AH720" s="20">
        <f t="shared" si="59"/>
        <v>0</v>
      </c>
      <c r="AI720" s="20">
        <f t="shared" si="59"/>
        <v>0</v>
      </c>
      <c r="AJ720" s="21">
        <v>18128922</v>
      </c>
      <c r="AK720" s="21">
        <v>1779144</v>
      </c>
      <c r="AL720" s="21">
        <v>10739166</v>
      </c>
      <c r="AM720" s="21">
        <v>0</v>
      </c>
      <c r="AN720" s="21">
        <v>0</v>
      </c>
      <c r="AO720" s="21">
        <v>0</v>
      </c>
      <c r="AP720" s="22">
        <v>4</v>
      </c>
      <c r="AQ720" s="22">
        <v>31</v>
      </c>
      <c r="AR720" s="23">
        <v>473033</v>
      </c>
      <c r="AS720" s="23">
        <v>841.79557</v>
      </c>
      <c r="AT720" s="24">
        <v>10.08325</v>
      </c>
      <c r="AU720" s="25">
        <v>84.880353999999997</v>
      </c>
      <c r="AV720" s="26">
        <v>4</v>
      </c>
      <c r="AW720" s="26">
        <v>30</v>
      </c>
      <c r="AX720" s="26">
        <v>101530</v>
      </c>
      <c r="AY720" s="26">
        <v>4036.1707999999999</v>
      </c>
      <c r="AZ720" s="27">
        <v>9.1283290000000008</v>
      </c>
      <c r="BA720" s="28">
        <v>368.43495000000001</v>
      </c>
      <c r="BB720" s="29">
        <v>3</v>
      </c>
      <c r="BC720" s="29">
        <v>24</v>
      </c>
      <c r="BD720" s="29">
        <v>7268</v>
      </c>
      <c r="BE720" s="29">
        <v>47783.767</v>
      </c>
      <c r="BF720" s="29">
        <v>5.1042433000000003</v>
      </c>
      <c r="BG720" s="29">
        <v>2438.9996999999998</v>
      </c>
    </row>
    <row r="721" spans="1:59" s="30" customFormat="1" x14ac:dyDescent="0.35">
      <c r="A721" s="17">
        <v>2009</v>
      </c>
      <c r="B721" s="32" t="s">
        <v>847</v>
      </c>
      <c r="C721" s="13" t="s">
        <v>848</v>
      </c>
      <c r="D721" s="14" t="s">
        <v>877</v>
      </c>
      <c r="E721" s="15">
        <v>54835.348242463144</v>
      </c>
      <c r="F721" s="15">
        <v>44255.8</v>
      </c>
      <c r="G721" s="17">
        <v>4.9000000000000004</v>
      </c>
      <c r="H721" s="16">
        <v>807067</v>
      </c>
      <c r="I721" s="17">
        <f t="shared" si="55"/>
        <v>1</v>
      </c>
      <c r="J721" s="17">
        <v>0</v>
      </c>
      <c r="K721" s="17">
        <v>43.33</v>
      </c>
      <c r="L721" s="17">
        <v>2.141</v>
      </c>
      <c r="M721" s="17">
        <v>3.94</v>
      </c>
      <c r="N721" s="17">
        <v>45.86</v>
      </c>
      <c r="O721" s="17">
        <v>0</v>
      </c>
      <c r="P721" s="18">
        <v>8099</v>
      </c>
      <c r="Q721" s="18">
        <v>464</v>
      </c>
      <c r="R721" s="17">
        <v>3510593</v>
      </c>
      <c r="S721" s="17">
        <v>11140</v>
      </c>
      <c r="T721" s="17">
        <v>11264</v>
      </c>
      <c r="U721" s="18" t="s">
        <v>62</v>
      </c>
      <c r="V721" s="18">
        <v>1.76</v>
      </c>
      <c r="W721" s="18">
        <v>12.45</v>
      </c>
      <c r="X721" s="18">
        <v>5.18</v>
      </c>
      <c r="Y721" s="18" t="s">
        <v>62</v>
      </c>
      <c r="Z721" s="18"/>
      <c r="AA721" s="19">
        <v>1.76</v>
      </c>
      <c r="AB721" s="19">
        <v>12.45</v>
      </c>
      <c r="AC721" s="19">
        <v>5.18</v>
      </c>
      <c r="AD721" s="19">
        <v>0.68314474405108627</v>
      </c>
      <c r="AE721" s="20">
        <f t="shared" si="56"/>
        <v>0.69113867903822324</v>
      </c>
      <c r="AF721" s="20">
        <f t="shared" si="57"/>
        <v>7.7796846329165337E-3</v>
      </c>
      <c r="AG721" s="20">
        <f t="shared" si="58"/>
        <v>0.3010816363288602</v>
      </c>
      <c r="AH721" s="20">
        <f t="shared" si="59"/>
        <v>0</v>
      </c>
      <c r="AI721" s="20">
        <f t="shared" si="59"/>
        <v>0</v>
      </c>
      <c r="AJ721" s="21">
        <v>4213274</v>
      </c>
      <c r="AK721" s="21">
        <v>47426</v>
      </c>
      <c r="AL721" s="21">
        <v>1835434</v>
      </c>
      <c r="AM721" s="21">
        <v>0</v>
      </c>
      <c r="AN721" s="21">
        <v>0</v>
      </c>
      <c r="AO721" s="21">
        <v>0</v>
      </c>
      <c r="AP721" s="23">
        <v>6</v>
      </c>
      <c r="AQ721" s="23">
        <v>70</v>
      </c>
      <c r="AR721" s="23">
        <v>367206</v>
      </c>
      <c r="AS721" s="23">
        <v>1024</v>
      </c>
      <c r="AT721" s="24">
        <v>8.49</v>
      </c>
      <c r="AU721" s="31">
        <v>86.88</v>
      </c>
      <c r="AV721" s="26">
        <v>6</v>
      </c>
      <c r="AW721" s="26">
        <v>72</v>
      </c>
      <c r="AX721" s="26">
        <v>65971</v>
      </c>
      <c r="AY721" s="26">
        <v>5354</v>
      </c>
      <c r="AZ721" s="27">
        <v>7.14</v>
      </c>
      <c r="BA721" s="28">
        <v>382.27</v>
      </c>
      <c r="BB721" s="29">
        <v>6</v>
      </c>
      <c r="BC721" s="29">
        <v>41</v>
      </c>
      <c r="BD721" s="29">
        <v>3052</v>
      </c>
      <c r="BE721" s="29">
        <v>61721</v>
      </c>
      <c r="BF721" s="29">
        <v>5.65</v>
      </c>
      <c r="BG721" s="29">
        <v>3488.08</v>
      </c>
    </row>
    <row r="722" spans="1:59" s="30" customFormat="1" x14ac:dyDescent="0.35">
      <c r="A722" s="12">
        <v>2010</v>
      </c>
      <c r="B722" s="12" t="s">
        <v>858</v>
      </c>
      <c r="C722" s="13" t="s">
        <v>859</v>
      </c>
      <c r="D722" s="14" t="s">
        <v>878</v>
      </c>
      <c r="E722" s="15">
        <v>42867.178746984544</v>
      </c>
      <c r="F722" s="15">
        <v>42469.8</v>
      </c>
      <c r="G722" s="12">
        <v>7.3</v>
      </c>
      <c r="H722" s="16">
        <v>990730</v>
      </c>
      <c r="I722" s="17">
        <f t="shared" si="55"/>
        <v>1</v>
      </c>
      <c r="J722" s="17">
        <v>0</v>
      </c>
      <c r="K722" s="17">
        <v>44.27</v>
      </c>
      <c r="L722" s="17">
        <v>2.7050000000000001</v>
      </c>
      <c r="M722" s="17">
        <v>4.37</v>
      </c>
      <c r="N722" s="17">
        <v>49.29</v>
      </c>
      <c r="O722" s="17">
        <v>0</v>
      </c>
      <c r="P722" s="18">
        <v>8712</v>
      </c>
      <c r="Q722" s="18">
        <v>122</v>
      </c>
      <c r="R722" s="17">
        <v>20369529</v>
      </c>
      <c r="S722" s="17">
        <v>22033</v>
      </c>
      <c r="T722" s="17">
        <v>21197</v>
      </c>
      <c r="U722" s="18" t="s">
        <v>62</v>
      </c>
      <c r="V722" s="18">
        <v>1.41</v>
      </c>
      <c r="W722" s="18">
        <v>15.01</v>
      </c>
      <c r="X722" s="18" t="s">
        <v>62</v>
      </c>
      <c r="Y722" s="18"/>
      <c r="Z722" s="18"/>
      <c r="AA722" s="19">
        <v>1.41</v>
      </c>
      <c r="AB722" s="19">
        <v>15.01</v>
      </c>
      <c r="AC722" s="19">
        <v>4.9924248044436963</v>
      </c>
      <c r="AD722" s="19">
        <v>0.70992248279802228</v>
      </c>
      <c r="AE722" s="20">
        <f t="shared" si="56"/>
        <v>0.88862136470127384</v>
      </c>
      <c r="AF722" s="20">
        <f t="shared" si="57"/>
        <v>5.7578123414822546E-2</v>
      </c>
      <c r="AG722" s="20">
        <f t="shared" si="58"/>
        <v>5.3797568861896294E-2</v>
      </c>
      <c r="AH722" s="20">
        <f t="shared" si="59"/>
        <v>0</v>
      </c>
      <c r="AI722" s="20">
        <f t="shared" si="59"/>
        <v>2.9430220073293746E-6</v>
      </c>
      <c r="AJ722" s="21">
        <v>24010412</v>
      </c>
      <c r="AK722" s="21">
        <v>1555752</v>
      </c>
      <c r="AL722" s="21">
        <v>1453602</v>
      </c>
      <c r="AM722" s="21">
        <v>0</v>
      </c>
      <c r="AN722" s="21">
        <v>0</v>
      </c>
      <c r="AO722" s="21">
        <v>79.52000000000001</v>
      </c>
      <c r="AP722" s="22">
        <v>4</v>
      </c>
      <c r="AQ722" s="22">
        <v>35</v>
      </c>
      <c r="AR722" s="23">
        <v>467878</v>
      </c>
      <c r="AS722" s="23">
        <v>845</v>
      </c>
      <c r="AT722" s="24">
        <v>9.16</v>
      </c>
      <c r="AU722" s="31">
        <v>77.37</v>
      </c>
      <c r="AV722" s="26">
        <v>4</v>
      </c>
      <c r="AW722" s="26">
        <v>35</v>
      </c>
      <c r="AX722" s="26">
        <v>101129</v>
      </c>
      <c r="AY722" s="26">
        <v>3946</v>
      </c>
      <c r="AZ722" s="27">
        <v>8.5500000000000007</v>
      </c>
      <c r="BA722" s="28">
        <v>337.34</v>
      </c>
      <c r="BB722" s="29">
        <v>3</v>
      </c>
      <c r="BC722" s="29">
        <v>26</v>
      </c>
      <c r="BD722" s="29">
        <v>5217</v>
      </c>
      <c r="BE722" s="29">
        <v>62155</v>
      </c>
      <c r="BF722" s="29">
        <v>5.49</v>
      </c>
      <c r="BG722" s="29">
        <v>3411.07</v>
      </c>
    </row>
    <row r="723" spans="1:59" s="30" customFormat="1" x14ac:dyDescent="0.35">
      <c r="A723" s="12">
        <v>2011</v>
      </c>
      <c r="B723" s="12" t="s">
        <v>858</v>
      </c>
      <c r="C723" s="13" t="s">
        <v>859</v>
      </c>
      <c r="D723" s="14" t="s">
        <v>879</v>
      </c>
      <c r="E723" s="15">
        <v>43640.515760116607</v>
      </c>
      <c r="F723" s="15">
        <v>43532.2</v>
      </c>
      <c r="G723" s="12">
        <v>6.9</v>
      </c>
      <c r="H723" s="16">
        <v>997518</v>
      </c>
      <c r="I723" s="17">
        <f t="shared" si="55"/>
        <v>1</v>
      </c>
      <c r="J723" s="17">
        <v>0</v>
      </c>
      <c r="K723" s="17">
        <v>45.02</v>
      </c>
      <c r="L723" s="17">
        <v>3.4670000000000001</v>
      </c>
      <c r="M723" s="17">
        <v>4</v>
      </c>
      <c r="N723" s="17">
        <v>55.64</v>
      </c>
      <c r="O723" s="17">
        <v>0</v>
      </c>
      <c r="P723" s="18">
        <v>8868</v>
      </c>
      <c r="Q723" s="18">
        <v>203</v>
      </c>
      <c r="R723" s="17">
        <v>17028546</v>
      </c>
      <c r="S723" s="17">
        <v>17982</v>
      </c>
      <c r="T723" s="17">
        <v>17369</v>
      </c>
      <c r="U723" s="18" t="s">
        <v>62</v>
      </c>
      <c r="V723" s="18" t="s">
        <v>62</v>
      </c>
      <c r="W723" s="18">
        <v>20.48</v>
      </c>
      <c r="X723" s="18">
        <v>4.1500000000000004</v>
      </c>
      <c r="Y723" s="18" t="s">
        <v>62</v>
      </c>
      <c r="Z723" s="18"/>
      <c r="AA723" s="19">
        <v>2.3089180475565318</v>
      </c>
      <c r="AB723" s="19">
        <v>20.48</v>
      </c>
      <c r="AC723" s="19">
        <v>4.1500000000000004</v>
      </c>
      <c r="AD723" s="19">
        <v>0.75949643062398253</v>
      </c>
      <c r="AE723" s="20">
        <f t="shared" si="56"/>
        <v>0.63741324974362901</v>
      </c>
      <c r="AF723" s="20">
        <f t="shared" si="57"/>
        <v>5.7271863195064818E-2</v>
      </c>
      <c r="AG723" s="20">
        <f t="shared" si="58"/>
        <v>0.30531487271126478</v>
      </c>
      <c r="AH723" s="20">
        <f t="shared" si="59"/>
        <v>0</v>
      </c>
      <c r="AI723" s="20">
        <f t="shared" si="59"/>
        <v>1.4350041402674226E-8</v>
      </c>
      <c r="AJ723" s="21">
        <v>19544322</v>
      </c>
      <c r="AK723" s="21">
        <v>1756066</v>
      </c>
      <c r="AL723" s="21">
        <v>9361544</v>
      </c>
      <c r="AM723" s="21">
        <v>0</v>
      </c>
      <c r="AN723" s="21">
        <v>0</v>
      </c>
      <c r="AO723" s="21">
        <v>0.44</v>
      </c>
      <c r="AP723" s="22">
        <v>4</v>
      </c>
      <c r="AQ723" s="22">
        <v>35</v>
      </c>
      <c r="AR723" s="23">
        <v>469963</v>
      </c>
      <c r="AS723" s="23">
        <v>871</v>
      </c>
      <c r="AT723" s="24">
        <v>9.75</v>
      </c>
      <c r="AU723" s="25">
        <v>84.97</v>
      </c>
      <c r="AV723" s="26">
        <v>4</v>
      </c>
      <c r="AW723" s="26">
        <v>35</v>
      </c>
      <c r="AX723" s="26">
        <v>101512</v>
      </c>
      <c r="AY723" s="26">
        <v>4016</v>
      </c>
      <c r="AZ723" s="27">
        <v>9.1199999999999992</v>
      </c>
      <c r="BA723" s="28">
        <v>366.1</v>
      </c>
      <c r="BB723" s="29">
        <v>3</v>
      </c>
      <c r="BC723" s="29">
        <v>25</v>
      </c>
      <c r="BD723" s="29">
        <v>5877</v>
      </c>
      <c r="BE723" s="29">
        <v>56473</v>
      </c>
      <c r="BF723" s="29">
        <v>5.27</v>
      </c>
      <c r="BG723" s="29">
        <v>2978.58</v>
      </c>
    </row>
    <row r="724" spans="1:59" s="30" customFormat="1" x14ac:dyDescent="0.35">
      <c r="A724" s="12">
        <v>2010</v>
      </c>
      <c r="B724" s="12" t="s">
        <v>799</v>
      </c>
      <c r="C724" s="13" t="s">
        <v>800</v>
      </c>
      <c r="D724" s="14" t="s">
        <v>880</v>
      </c>
      <c r="E724" s="15">
        <v>57350.552499288628</v>
      </c>
      <c r="F724" s="15">
        <v>38697.4</v>
      </c>
      <c r="G724" s="12">
        <v>3.8</v>
      </c>
      <c r="H724" s="16">
        <v>674752</v>
      </c>
      <c r="I724" s="17">
        <f t="shared" si="55"/>
        <v>1</v>
      </c>
      <c r="J724" s="17">
        <v>0</v>
      </c>
      <c r="K724" s="17">
        <v>44.27</v>
      </c>
      <c r="L724" s="17">
        <v>2.7050000000000001</v>
      </c>
      <c r="M724" s="17">
        <v>4.37</v>
      </c>
      <c r="N724" s="17">
        <v>49.29</v>
      </c>
      <c r="O724" s="17">
        <v>0</v>
      </c>
      <c r="P724" s="18">
        <v>9145</v>
      </c>
      <c r="Q724" s="18">
        <v>439</v>
      </c>
      <c r="R724" s="17">
        <v>31063899</v>
      </c>
      <c r="S724" s="17">
        <v>115641</v>
      </c>
      <c r="T724" s="17">
        <v>52011</v>
      </c>
      <c r="U724" s="18">
        <v>1.48</v>
      </c>
      <c r="V724" s="18">
        <v>1.25</v>
      </c>
      <c r="W724" s="18" t="s">
        <v>62</v>
      </c>
      <c r="X724" s="18" t="s">
        <v>62</v>
      </c>
      <c r="Y724" s="18" t="s">
        <v>62</v>
      </c>
      <c r="Z724" s="18">
        <v>1.48</v>
      </c>
      <c r="AA724" s="19">
        <v>1.25</v>
      </c>
      <c r="AB724" s="19">
        <v>17.815786882646659</v>
      </c>
      <c r="AC724" s="19">
        <v>4.9924248044436963</v>
      </c>
      <c r="AD724" s="19">
        <v>0.70992248279802228</v>
      </c>
      <c r="AE724" s="20">
        <f t="shared" si="56"/>
        <v>0.99374843950812575</v>
      </c>
      <c r="AF724" s="20">
        <f t="shared" si="57"/>
        <v>3.0385954781660444E-3</v>
      </c>
      <c r="AG724" s="20">
        <f t="shared" si="58"/>
        <v>3.2054599664097074E-3</v>
      </c>
      <c r="AH724" s="20">
        <f t="shared" si="59"/>
        <v>0</v>
      </c>
      <c r="AI724" s="20">
        <f t="shared" si="59"/>
        <v>7.5050472984951361E-6</v>
      </c>
      <c r="AJ724" s="21">
        <v>46404648</v>
      </c>
      <c r="AK724" s="21">
        <v>141892</v>
      </c>
      <c r="AL724" s="21">
        <v>149684</v>
      </c>
      <c r="AM724" s="21">
        <v>0</v>
      </c>
      <c r="AN724" s="21">
        <v>0</v>
      </c>
      <c r="AO724" s="21">
        <v>350.46</v>
      </c>
      <c r="AP724" s="22">
        <v>3</v>
      </c>
      <c r="AQ724" s="22">
        <v>35</v>
      </c>
      <c r="AR724" s="23">
        <v>326409</v>
      </c>
      <c r="AS724" s="23">
        <v>1121</v>
      </c>
      <c r="AT724" s="24">
        <v>8.1300000000000008</v>
      </c>
      <c r="AU724" s="31">
        <v>91.16</v>
      </c>
      <c r="AV724" s="26">
        <v>3</v>
      </c>
      <c r="AW724" s="26">
        <v>33</v>
      </c>
      <c r="AX724" s="26">
        <v>58568</v>
      </c>
      <c r="AY724" s="26">
        <v>6707</v>
      </c>
      <c r="AZ724" s="27">
        <v>7.21</v>
      </c>
      <c r="BA724" s="28">
        <v>483.78</v>
      </c>
      <c r="BB724" s="29">
        <v>3</v>
      </c>
      <c r="BC724" s="29">
        <v>25</v>
      </c>
      <c r="BD724" s="29">
        <v>2641</v>
      </c>
      <c r="BE724" s="29">
        <v>121468</v>
      </c>
      <c r="BF724" s="29">
        <v>5.81</v>
      </c>
      <c r="BG724" s="29">
        <v>7060.46</v>
      </c>
    </row>
    <row r="725" spans="1:59" s="30" customFormat="1" x14ac:dyDescent="0.35">
      <c r="A725" s="12">
        <v>2011</v>
      </c>
      <c r="B725" s="12" t="s">
        <v>799</v>
      </c>
      <c r="C725" s="13" t="s">
        <v>800</v>
      </c>
      <c r="D725" s="14" t="s">
        <v>881</v>
      </c>
      <c r="E725" s="15">
        <v>63163.76038253837</v>
      </c>
      <c r="F725" s="15">
        <v>43300.4</v>
      </c>
      <c r="G725" s="12">
        <v>3.5</v>
      </c>
      <c r="H725" s="16">
        <v>685526</v>
      </c>
      <c r="I725" s="17">
        <f t="shared" si="55"/>
        <v>1</v>
      </c>
      <c r="J725" s="17">
        <v>0</v>
      </c>
      <c r="K725" s="17">
        <v>45.02</v>
      </c>
      <c r="L725" s="17">
        <v>3.4670000000000001</v>
      </c>
      <c r="M725" s="17">
        <v>4</v>
      </c>
      <c r="N725" s="17">
        <v>55.64</v>
      </c>
      <c r="O725" s="17">
        <v>0</v>
      </c>
      <c r="P725" s="18">
        <v>9288</v>
      </c>
      <c r="Q725" s="18">
        <v>477</v>
      </c>
      <c r="R725" s="17">
        <v>29854996</v>
      </c>
      <c r="S725" s="17">
        <v>85755</v>
      </c>
      <c r="T725" s="17">
        <v>48193</v>
      </c>
      <c r="U725" s="18">
        <v>1.56</v>
      </c>
      <c r="V725" s="18">
        <v>1.34</v>
      </c>
      <c r="W725" s="18" t="s">
        <v>62</v>
      </c>
      <c r="X725" s="18">
        <v>7.83</v>
      </c>
      <c r="Y725" s="18"/>
      <c r="Z725" s="18">
        <v>1.56</v>
      </c>
      <c r="AA725" s="19">
        <v>1.34</v>
      </c>
      <c r="AB725" s="19">
        <v>22.758921780738341</v>
      </c>
      <c r="AC725" s="19">
        <v>7.83</v>
      </c>
      <c r="AD725" s="19">
        <v>0.75949643062398253</v>
      </c>
      <c r="AE725" s="20">
        <f t="shared" si="56"/>
        <v>0.99232042303365342</v>
      </c>
      <c r="AF725" s="20">
        <f t="shared" si="57"/>
        <v>3.7005464870339031E-3</v>
      </c>
      <c r="AG725" s="20">
        <f t="shared" si="58"/>
        <v>3.9704891699695122E-3</v>
      </c>
      <c r="AH725" s="20">
        <f t="shared" si="59"/>
        <v>0</v>
      </c>
      <c r="AI725" s="20">
        <f t="shared" si="59"/>
        <v>8.5413093431187476E-6</v>
      </c>
      <c r="AJ725" s="21">
        <v>44259536</v>
      </c>
      <c r="AK725" s="21">
        <v>165052</v>
      </c>
      <c r="AL725" s="21">
        <v>177092</v>
      </c>
      <c r="AM725" s="21">
        <v>0</v>
      </c>
      <c r="AN725" s="21">
        <v>0</v>
      </c>
      <c r="AO725" s="21">
        <v>380.96</v>
      </c>
      <c r="AP725" s="22">
        <v>3</v>
      </c>
      <c r="AQ725" s="22">
        <v>35</v>
      </c>
      <c r="AR725" s="23">
        <v>330738</v>
      </c>
      <c r="AS725" s="23">
        <v>1147</v>
      </c>
      <c r="AT725" s="24">
        <v>8.58</v>
      </c>
      <c r="AU725" s="25">
        <v>98.46</v>
      </c>
      <c r="AV725" s="26">
        <v>3</v>
      </c>
      <c r="AW725" s="26">
        <v>33</v>
      </c>
      <c r="AX725" s="26">
        <v>60017</v>
      </c>
      <c r="AY725" s="26">
        <v>6757</v>
      </c>
      <c r="AZ725" s="27">
        <v>7.61</v>
      </c>
      <c r="BA725" s="28">
        <v>513.86</v>
      </c>
      <c r="BB725" s="29">
        <v>3</v>
      </c>
      <c r="BC725" s="29">
        <v>26</v>
      </c>
      <c r="BD725" s="29">
        <v>3639</v>
      </c>
      <c r="BE725" s="29">
        <v>98895</v>
      </c>
      <c r="BF725" s="29">
        <v>6.24</v>
      </c>
      <c r="BG725" s="29">
        <v>6171.01</v>
      </c>
    </row>
    <row r="726" spans="1:59" s="30" customFormat="1" x14ac:dyDescent="0.35">
      <c r="A726" s="17">
        <v>2008</v>
      </c>
      <c r="B726" s="32" t="s">
        <v>847</v>
      </c>
      <c r="C726" s="13" t="s">
        <v>848</v>
      </c>
      <c r="D726" s="14" t="s">
        <v>882</v>
      </c>
      <c r="E726" s="15">
        <v>54157.427382984366</v>
      </c>
      <c r="F726" s="15">
        <v>43278.5</v>
      </c>
      <c r="G726" s="17">
        <v>3.1</v>
      </c>
      <c r="H726" s="16">
        <v>799124</v>
      </c>
      <c r="I726" s="17">
        <f t="shared" si="55"/>
        <v>1</v>
      </c>
      <c r="J726" s="17">
        <v>0</v>
      </c>
      <c r="K726" s="17">
        <v>40.69</v>
      </c>
      <c r="L726" s="17">
        <v>2.9830000000000001</v>
      </c>
      <c r="M726" s="17">
        <v>8.86</v>
      </c>
      <c r="N726" s="17">
        <v>45.88</v>
      </c>
      <c r="O726" s="17">
        <v>0</v>
      </c>
      <c r="P726" s="18">
        <v>8267</v>
      </c>
      <c r="Q726" s="18">
        <v>627</v>
      </c>
      <c r="R726" s="17">
        <v>4038331</v>
      </c>
      <c r="S726" s="17">
        <v>12759</v>
      </c>
      <c r="T726" s="17">
        <v>13220</v>
      </c>
      <c r="U726" s="18" t="s">
        <v>62</v>
      </c>
      <c r="V726" s="18">
        <v>1.74</v>
      </c>
      <c r="W726" s="18">
        <v>19.79</v>
      </c>
      <c r="X726" s="18">
        <v>7.28</v>
      </c>
      <c r="Y726" s="18" t="s">
        <v>62</v>
      </c>
      <c r="Z726" s="18"/>
      <c r="AA726" s="19">
        <v>1.74</v>
      </c>
      <c r="AB726" s="19">
        <v>19.79</v>
      </c>
      <c r="AC726" s="19">
        <v>7.28</v>
      </c>
      <c r="AD726" s="19">
        <v>0.68330088246943577</v>
      </c>
      <c r="AE726" s="20">
        <f t="shared" si="56"/>
        <v>0.46797095567860991</v>
      </c>
      <c r="AF726" s="20">
        <f t="shared" si="57"/>
        <v>9.9580020445590098E-3</v>
      </c>
      <c r="AG726" s="20">
        <f t="shared" si="58"/>
        <v>0.5220710422768311</v>
      </c>
      <c r="AH726" s="20">
        <f t="shared" si="59"/>
        <v>0</v>
      </c>
      <c r="AI726" s="20">
        <f t="shared" si="59"/>
        <v>0</v>
      </c>
      <c r="AJ726" s="21">
        <v>4718714</v>
      </c>
      <c r="AK726" s="21">
        <v>100410</v>
      </c>
      <c r="AL726" s="21">
        <v>5264224</v>
      </c>
      <c r="AM726" s="21">
        <v>0</v>
      </c>
      <c r="AN726" s="21">
        <v>0</v>
      </c>
      <c r="AO726" s="21">
        <v>0</v>
      </c>
      <c r="AP726" s="23">
        <v>6</v>
      </c>
      <c r="AQ726" s="23">
        <v>70</v>
      </c>
      <c r="AR726" s="23">
        <v>363517</v>
      </c>
      <c r="AS726" s="23">
        <v>1010</v>
      </c>
      <c r="AT726" s="24">
        <v>8.2736615935379056</v>
      </c>
      <c r="AU726" s="25">
        <v>83.56</v>
      </c>
      <c r="AV726" s="26">
        <v>6</v>
      </c>
      <c r="AW726" s="26">
        <v>72</v>
      </c>
      <c r="AX726" s="26">
        <v>65007</v>
      </c>
      <c r="AY726" s="26">
        <v>5436</v>
      </c>
      <c r="AZ726" s="27">
        <v>6.9675945960414332</v>
      </c>
      <c r="BA726" s="28">
        <v>378.74</v>
      </c>
      <c r="BB726" s="29">
        <v>6</v>
      </c>
      <c r="BC726" s="29">
        <v>40</v>
      </c>
      <c r="BD726" s="29">
        <v>2984</v>
      </c>
      <c r="BE726" s="29">
        <v>65016</v>
      </c>
      <c r="BF726" s="29">
        <v>5.3070338587730159</v>
      </c>
      <c r="BG726" s="29">
        <v>3450.4</v>
      </c>
    </row>
    <row r="727" spans="1:59" s="30" customFormat="1" x14ac:dyDescent="0.35">
      <c r="A727" s="17">
        <v>2007</v>
      </c>
      <c r="B727" s="32" t="s">
        <v>858</v>
      </c>
      <c r="C727" s="13" t="s">
        <v>859</v>
      </c>
      <c r="D727" s="14" t="s">
        <v>883</v>
      </c>
      <c r="E727" s="15">
        <v>43596.391024830365</v>
      </c>
      <c r="F727" s="15">
        <v>42057.7</v>
      </c>
      <c r="G727" s="17">
        <v>3.6</v>
      </c>
      <c r="H727" s="16">
        <v>964706</v>
      </c>
      <c r="I727" s="17">
        <f t="shared" si="55"/>
        <v>1</v>
      </c>
      <c r="J727" s="17">
        <v>0</v>
      </c>
      <c r="K727" s="17" t="s">
        <v>62</v>
      </c>
      <c r="L727" s="17">
        <v>2.286</v>
      </c>
      <c r="M727" s="17">
        <v>6.97</v>
      </c>
      <c r="N727" s="17">
        <v>32.78</v>
      </c>
      <c r="O727" s="17">
        <v>0</v>
      </c>
      <c r="P727" s="18">
        <v>8199</v>
      </c>
      <c r="Q727" s="18">
        <v>326</v>
      </c>
      <c r="R727" s="17">
        <v>20346569</v>
      </c>
      <c r="S727" s="17">
        <v>24334</v>
      </c>
      <c r="T727" s="17">
        <v>40023</v>
      </c>
      <c r="U727" s="18" t="s">
        <v>62</v>
      </c>
      <c r="V727" s="18">
        <v>1.1100000000000001</v>
      </c>
      <c r="W727" s="18">
        <v>17.72</v>
      </c>
      <c r="X727" s="18" t="s">
        <v>62</v>
      </c>
      <c r="Y727" s="18" t="s">
        <v>62</v>
      </c>
      <c r="Z727" s="18"/>
      <c r="AA727" s="19">
        <v>1.1100000000000001</v>
      </c>
      <c r="AB727" s="19">
        <v>17.72</v>
      </c>
      <c r="AC727" s="19">
        <v>7.3815467393807772</v>
      </c>
      <c r="AD727" s="19">
        <v>0.58103021845052572</v>
      </c>
      <c r="AE727" s="20">
        <f t="shared" si="56"/>
        <v>0.86453248442729869</v>
      </c>
      <c r="AF727" s="20">
        <f t="shared" si="57"/>
        <v>5.972385073838548E-2</v>
      </c>
      <c r="AG727" s="20">
        <f t="shared" si="58"/>
        <v>7.5730086537560637E-2</v>
      </c>
      <c r="AH727" s="20">
        <f t="shared" si="59"/>
        <v>0</v>
      </c>
      <c r="AI727" s="20">
        <f t="shared" si="59"/>
        <v>1.3578296755145713E-5</v>
      </c>
      <c r="AJ727" s="21">
        <v>23857850</v>
      </c>
      <c r="AK727" s="21">
        <v>1648154</v>
      </c>
      <c r="AL727" s="21">
        <v>2089866</v>
      </c>
      <c r="AM727" s="21">
        <v>0</v>
      </c>
      <c r="AN727" s="21">
        <v>0</v>
      </c>
      <c r="AO727" s="21">
        <v>374.71000000000004</v>
      </c>
      <c r="AP727" s="23">
        <v>4</v>
      </c>
      <c r="AQ727" s="23">
        <v>36</v>
      </c>
      <c r="AR727" s="23">
        <v>459379</v>
      </c>
      <c r="AS727" s="23">
        <v>824</v>
      </c>
      <c r="AT727" s="24">
        <v>8.7732498022698895</v>
      </c>
      <c r="AU727" s="25">
        <v>72.28</v>
      </c>
      <c r="AV727" s="26">
        <v>4</v>
      </c>
      <c r="AW727" s="26">
        <v>35</v>
      </c>
      <c r="AX727" s="26">
        <v>98720</v>
      </c>
      <c r="AY727" s="26">
        <v>4075</v>
      </c>
      <c r="AZ727" s="27">
        <v>8.1043986773063192</v>
      </c>
      <c r="BA727" s="28">
        <v>330.28</v>
      </c>
      <c r="BB727" s="29">
        <v>3</v>
      </c>
      <c r="BC727" s="29">
        <v>26</v>
      </c>
      <c r="BD727" s="29">
        <v>4490</v>
      </c>
      <c r="BE727" s="29">
        <v>114379</v>
      </c>
      <c r="BF727" s="29">
        <v>5.1569461975943396</v>
      </c>
      <c r="BG727" s="29">
        <v>5898.44</v>
      </c>
    </row>
    <row r="728" spans="1:59" s="30" customFormat="1" x14ac:dyDescent="0.35">
      <c r="A728" s="17">
        <v>2008</v>
      </c>
      <c r="B728" s="32" t="s">
        <v>858</v>
      </c>
      <c r="C728" s="13" t="s">
        <v>859</v>
      </c>
      <c r="D728" s="14" t="s">
        <v>884</v>
      </c>
      <c r="E728" s="15">
        <v>43064.987735747607</v>
      </c>
      <c r="F728" s="15">
        <v>42049.3</v>
      </c>
      <c r="G728" s="17">
        <v>5.0999999999999996</v>
      </c>
      <c r="H728" s="16">
        <v>976415</v>
      </c>
      <c r="I728" s="17">
        <f t="shared" si="55"/>
        <v>1</v>
      </c>
      <c r="J728" s="17">
        <v>0</v>
      </c>
      <c r="K728" s="17">
        <v>40.69</v>
      </c>
      <c r="L728" s="17">
        <v>2.9830000000000001</v>
      </c>
      <c r="M728" s="17">
        <v>8.86</v>
      </c>
      <c r="N728" s="17">
        <v>45.88</v>
      </c>
      <c r="O728" s="17">
        <v>0</v>
      </c>
      <c r="P728" s="18">
        <v>8959</v>
      </c>
      <c r="Q728" s="18">
        <v>164</v>
      </c>
      <c r="R728" s="17">
        <v>20355210</v>
      </c>
      <c r="S728" s="17">
        <v>22196</v>
      </c>
      <c r="T728" s="17">
        <v>27722</v>
      </c>
      <c r="U728" s="18" t="s">
        <v>62</v>
      </c>
      <c r="V728" s="18">
        <v>1.34</v>
      </c>
      <c r="W728" s="18">
        <v>20.63</v>
      </c>
      <c r="X728" s="18" t="s">
        <v>62</v>
      </c>
      <c r="Y728" s="18" t="s">
        <v>62</v>
      </c>
      <c r="Z728" s="18"/>
      <c r="AA728" s="19">
        <v>1.34</v>
      </c>
      <c r="AB728" s="19">
        <v>20.63</v>
      </c>
      <c r="AC728" s="19">
        <v>9.1182546074696553</v>
      </c>
      <c r="AD728" s="19">
        <v>0.68330088246943577</v>
      </c>
      <c r="AE728" s="20">
        <f t="shared" si="56"/>
        <v>0.89679399432294304</v>
      </c>
      <c r="AF728" s="20">
        <f t="shared" si="57"/>
        <v>6.0413482268740167E-2</v>
      </c>
      <c r="AG728" s="20">
        <f t="shared" si="58"/>
        <v>4.2786275787049313E-2</v>
      </c>
      <c r="AH728" s="20">
        <f t="shared" si="59"/>
        <v>0</v>
      </c>
      <c r="AI728" s="20">
        <f t="shared" si="59"/>
        <v>6.2476212674785798E-6</v>
      </c>
      <c r="AJ728" s="21">
        <v>24023134</v>
      </c>
      <c r="AK728" s="21">
        <v>1618344</v>
      </c>
      <c r="AL728" s="21">
        <v>1146150</v>
      </c>
      <c r="AM728" s="21">
        <v>0</v>
      </c>
      <c r="AN728" s="21">
        <v>0</v>
      </c>
      <c r="AO728" s="21">
        <v>167.36</v>
      </c>
      <c r="AP728" s="23">
        <v>4</v>
      </c>
      <c r="AQ728" s="23">
        <v>36</v>
      </c>
      <c r="AR728" s="23">
        <v>461600</v>
      </c>
      <c r="AS728" s="23">
        <v>843</v>
      </c>
      <c r="AT728" s="24">
        <v>9.1277719705482454</v>
      </c>
      <c r="AU728" s="25">
        <v>76.95</v>
      </c>
      <c r="AV728" s="26">
        <v>4</v>
      </c>
      <c r="AW728" s="26">
        <v>35</v>
      </c>
      <c r="AX728" s="26">
        <v>100371</v>
      </c>
      <c r="AY728" s="26">
        <v>4006</v>
      </c>
      <c r="AZ728" s="27">
        <v>8.5426814105008368</v>
      </c>
      <c r="BA728" s="28">
        <v>342.25</v>
      </c>
      <c r="BB728" s="29">
        <v>3</v>
      </c>
      <c r="BC728" s="29">
        <v>26</v>
      </c>
      <c r="BD728" s="29">
        <v>4879</v>
      </c>
      <c r="BE728" s="29">
        <v>99601</v>
      </c>
      <c r="BF728" s="29">
        <v>5.9046615288610154</v>
      </c>
      <c r="BG728" s="29">
        <v>5881.08</v>
      </c>
    </row>
    <row r="729" spans="1:59" s="30" customFormat="1" x14ac:dyDescent="0.35">
      <c r="A729" s="17">
        <v>2007</v>
      </c>
      <c r="B729" s="32" t="s">
        <v>847</v>
      </c>
      <c r="C729" s="13" t="s">
        <v>848</v>
      </c>
      <c r="D729" s="14" t="s">
        <v>885</v>
      </c>
      <c r="E729" s="15">
        <v>52608.628096960296</v>
      </c>
      <c r="F729" s="15">
        <v>41646.199999999997</v>
      </c>
      <c r="G729" s="17">
        <v>2.8</v>
      </c>
      <c r="H729" s="16">
        <v>791623</v>
      </c>
      <c r="I729" s="17">
        <f t="shared" si="55"/>
        <v>1</v>
      </c>
      <c r="J729" s="17">
        <v>0</v>
      </c>
      <c r="K729" s="17" t="s">
        <v>62</v>
      </c>
      <c r="L729" s="17">
        <v>2.286</v>
      </c>
      <c r="M729" s="17">
        <v>6.97</v>
      </c>
      <c r="N729" s="17">
        <v>32.78</v>
      </c>
      <c r="O729" s="17">
        <v>0</v>
      </c>
      <c r="P729" s="18">
        <v>7421</v>
      </c>
      <c r="Q729" s="18">
        <v>857</v>
      </c>
      <c r="R729" s="17">
        <v>3068692</v>
      </c>
      <c r="S729" s="17">
        <v>8922</v>
      </c>
      <c r="T729" s="17">
        <v>9810</v>
      </c>
      <c r="U729" s="18" t="s">
        <v>62</v>
      </c>
      <c r="V729" s="18">
        <v>1.56</v>
      </c>
      <c r="W729" s="18">
        <v>17.010000000000002</v>
      </c>
      <c r="X729" s="18">
        <v>7.63</v>
      </c>
      <c r="Y729" s="18" t="s">
        <v>62</v>
      </c>
      <c r="Z729" s="18"/>
      <c r="AA729" s="19">
        <v>1.56</v>
      </c>
      <c r="AB729" s="19">
        <v>17.010000000000002</v>
      </c>
      <c r="AC729" s="19">
        <v>7.63</v>
      </c>
      <c r="AD729" s="19">
        <v>0.58103021845052572</v>
      </c>
      <c r="AE729" s="20">
        <f t="shared" si="56"/>
        <v>0.27873424975706712</v>
      </c>
      <c r="AF729" s="20">
        <f t="shared" si="57"/>
        <v>2.3034189316493946E-2</v>
      </c>
      <c r="AG729" s="20">
        <f t="shared" si="58"/>
        <v>0.6982315609264389</v>
      </c>
      <c r="AH729" s="20">
        <f t="shared" si="59"/>
        <v>0</v>
      </c>
      <c r="AI729" s="20">
        <f t="shared" si="59"/>
        <v>0</v>
      </c>
      <c r="AJ729" s="21">
        <v>3381304</v>
      </c>
      <c r="AK729" s="21">
        <v>279426</v>
      </c>
      <c r="AL729" s="21">
        <v>8470194</v>
      </c>
      <c r="AM729" s="21">
        <v>0</v>
      </c>
      <c r="AN729" s="21">
        <v>0</v>
      </c>
      <c r="AO729" s="21">
        <v>0</v>
      </c>
      <c r="AP729" s="23">
        <v>6</v>
      </c>
      <c r="AQ729" s="23">
        <v>69</v>
      </c>
      <c r="AR729" s="23">
        <v>358396</v>
      </c>
      <c r="AS729" s="23">
        <v>991</v>
      </c>
      <c r="AT729" s="24">
        <v>8.0733214133657896</v>
      </c>
      <c r="AU729" s="25">
        <v>79.98</v>
      </c>
      <c r="AV729" s="26">
        <v>6</v>
      </c>
      <c r="AW729" s="26">
        <v>72</v>
      </c>
      <c r="AX729" s="26">
        <v>64767</v>
      </c>
      <c r="AY729" s="26">
        <v>5380</v>
      </c>
      <c r="AZ729" s="27">
        <v>6.6100126950051301</v>
      </c>
      <c r="BA729" s="28">
        <v>355.6</v>
      </c>
      <c r="BB729" s="29">
        <v>6</v>
      </c>
      <c r="BC729" s="29">
        <v>39</v>
      </c>
      <c r="BD729" s="29">
        <v>2956</v>
      </c>
      <c r="BE729" s="29">
        <v>60935</v>
      </c>
      <c r="BF729" s="29">
        <v>5.09106908148126</v>
      </c>
      <c r="BG729" s="29">
        <v>3102.25</v>
      </c>
    </row>
    <row r="730" spans="1:59" s="30" customFormat="1" x14ac:dyDescent="0.35">
      <c r="A730" s="17">
        <v>2008</v>
      </c>
      <c r="B730" s="32" t="s">
        <v>886</v>
      </c>
      <c r="C730" s="13" t="s">
        <v>887</v>
      </c>
      <c r="D730" s="14" t="s">
        <v>888</v>
      </c>
      <c r="E730" s="15">
        <v>76259.928247409087</v>
      </c>
      <c r="F730" s="15">
        <v>41641.199999999997</v>
      </c>
      <c r="G730" s="17">
        <v>3.1</v>
      </c>
      <c r="H730" s="16">
        <v>546043</v>
      </c>
      <c r="I730" s="17">
        <f t="shared" si="55"/>
        <v>0</v>
      </c>
      <c r="J730" s="17">
        <v>0</v>
      </c>
      <c r="K730" s="17">
        <v>40.69</v>
      </c>
      <c r="L730" s="17">
        <v>2.9830000000000001</v>
      </c>
      <c r="M730" s="17">
        <v>8.86</v>
      </c>
      <c r="N730" s="17">
        <v>45.88</v>
      </c>
      <c r="O730" s="17">
        <v>0</v>
      </c>
      <c r="P730" s="18">
        <v>8744</v>
      </c>
      <c r="Q730" s="18">
        <v>236</v>
      </c>
      <c r="R730" s="17">
        <v>46837114</v>
      </c>
      <c r="S730" s="17">
        <v>82782</v>
      </c>
      <c r="T730" s="17">
        <v>72875</v>
      </c>
      <c r="U730" s="18" t="s">
        <v>62</v>
      </c>
      <c r="V730" s="18">
        <v>1.1499999999999999</v>
      </c>
      <c r="W730" s="18">
        <v>22.63</v>
      </c>
      <c r="X730" s="18">
        <v>7.44</v>
      </c>
      <c r="Y730" s="18" t="s">
        <v>62</v>
      </c>
      <c r="Z730" s="18"/>
      <c r="AA730" s="19">
        <v>1.1499999999999999</v>
      </c>
      <c r="AB730" s="19">
        <v>22.63</v>
      </c>
      <c r="AC730" s="19">
        <v>7.44</v>
      </c>
      <c r="AD730" s="19">
        <v>0.68330088246943577</v>
      </c>
      <c r="AE730" s="20">
        <f t="shared" si="56"/>
        <v>0.88791033958227994</v>
      </c>
      <c r="AF730" s="20">
        <f t="shared" si="57"/>
        <v>2.6241756228201807E-3</v>
      </c>
      <c r="AG730" s="20">
        <f t="shared" si="58"/>
        <v>0.10941112576432549</v>
      </c>
      <c r="AH730" s="20">
        <f t="shared" si="59"/>
        <v>0</v>
      </c>
      <c r="AI730" s="20">
        <f t="shared" si="59"/>
        <v>5.435903057446621E-5</v>
      </c>
      <c r="AJ730" s="21">
        <v>53856414</v>
      </c>
      <c r="AK730" s="21">
        <v>159170</v>
      </c>
      <c r="AL730" s="21">
        <v>6636358</v>
      </c>
      <c r="AM730" s="21">
        <v>0</v>
      </c>
      <c r="AN730" s="21">
        <v>0</v>
      </c>
      <c r="AO730" s="21">
        <v>3297.16</v>
      </c>
      <c r="AP730" s="23">
        <v>5</v>
      </c>
      <c r="AQ730" s="23">
        <v>35</v>
      </c>
      <c r="AR730" s="23">
        <v>252986</v>
      </c>
      <c r="AS730" s="23">
        <v>896</v>
      </c>
      <c r="AT730" s="24">
        <v>8.2144145834137952</v>
      </c>
      <c r="AU730" s="25">
        <v>73.56</v>
      </c>
      <c r="AV730" s="26">
        <v>5</v>
      </c>
      <c r="AW730" s="26">
        <v>31</v>
      </c>
      <c r="AX730" s="26">
        <v>59288</v>
      </c>
      <c r="AY730" s="26">
        <v>6200</v>
      </c>
      <c r="AZ730" s="27">
        <v>6.70825691151345</v>
      </c>
      <c r="BA730" s="28">
        <v>415.94</v>
      </c>
      <c r="BB730" s="29">
        <v>4</v>
      </c>
      <c r="BC730" s="29">
        <v>22</v>
      </c>
      <c r="BD730" s="29">
        <v>8888</v>
      </c>
      <c r="BE730" s="29">
        <v>89636</v>
      </c>
      <c r="BF730" s="29">
        <v>4.4730351636942132</v>
      </c>
      <c r="BG730" s="29">
        <v>4009.43</v>
      </c>
    </row>
    <row r="731" spans="1:59" s="30" customFormat="1" x14ac:dyDescent="0.35">
      <c r="A731" s="17">
        <v>2009</v>
      </c>
      <c r="B731" s="32" t="s">
        <v>858</v>
      </c>
      <c r="C731" s="13" t="s">
        <v>859</v>
      </c>
      <c r="D731" s="14" t="s">
        <v>889</v>
      </c>
      <c r="E731" s="15">
        <v>41604.826104542561</v>
      </c>
      <c r="F731" s="15">
        <v>40938.400000000001</v>
      </c>
      <c r="G731" s="17">
        <v>6.8</v>
      </c>
      <c r="H731" s="16">
        <v>983982</v>
      </c>
      <c r="I731" s="17">
        <f t="shared" si="55"/>
        <v>1</v>
      </c>
      <c r="J731" s="17">
        <v>0</v>
      </c>
      <c r="K731" s="17">
        <v>43.33</v>
      </c>
      <c r="L731" s="17">
        <v>2.141</v>
      </c>
      <c r="M731" s="17">
        <v>3.94</v>
      </c>
      <c r="N731" s="17">
        <v>45.86</v>
      </c>
      <c r="O731" s="17">
        <v>0</v>
      </c>
      <c r="P731" s="18">
        <v>8948</v>
      </c>
      <c r="Q731" s="18">
        <v>152</v>
      </c>
      <c r="R731" s="17">
        <v>17548159</v>
      </c>
      <c r="S731" s="17">
        <v>22793</v>
      </c>
      <c r="T731" s="17">
        <v>20534</v>
      </c>
      <c r="U731" s="18" t="s">
        <v>62</v>
      </c>
      <c r="V731" s="18">
        <v>1.37</v>
      </c>
      <c r="W731" s="18">
        <v>12.74</v>
      </c>
      <c r="X731" s="18" t="s">
        <v>62</v>
      </c>
      <c r="Y731" s="18" t="s">
        <v>62</v>
      </c>
      <c r="Z731" s="18"/>
      <c r="AA731" s="19">
        <v>1.37</v>
      </c>
      <c r="AB731" s="19">
        <v>12.74</v>
      </c>
      <c r="AC731" s="19">
        <v>4.5973007921271787</v>
      </c>
      <c r="AD731" s="19">
        <v>0.68314474405108627</v>
      </c>
      <c r="AE731" s="20">
        <f t="shared" si="56"/>
        <v>0.85660992980463413</v>
      </c>
      <c r="AF731" s="20">
        <f t="shared" si="57"/>
        <v>7.8277043539728017E-2</v>
      </c>
      <c r="AG731" s="20">
        <f t="shared" si="58"/>
        <v>6.5110128877913273E-2</v>
      </c>
      <c r="AH731" s="20">
        <f t="shared" si="59"/>
        <v>0</v>
      </c>
      <c r="AI731" s="20">
        <f t="shared" si="59"/>
        <v>2.8977777246415395E-6</v>
      </c>
      <c r="AJ731" s="21">
        <v>20302444</v>
      </c>
      <c r="AK731" s="21">
        <v>1855238</v>
      </c>
      <c r="AL731" s="21">
        <v>1543170</v>
      </c>
      <c r="AM731" s="21">
        <v>0</v>
      </c>
      <c r="AN731" s="21">
        <v>0</v>
      </c>
      <c r="AO731" s="21">
        <v>68.680000000000007</v>
      </c>
      <c r="AP731" s="23">
        <v>4</v>
      </c>
      <c r="AQ731" s="23">
        <v>35</v>
      </c>
      <c r="AR731" s="23">
        <v>464517</v>
      </c>
      <c r="AS731" s="23">
        <v>856</v>
      </c>
      <c r="AT731" s="24">
        <v>8.93</v>
      </c>
      <c r="AU731" s="31">
        <v>76.48</v>
      </c>
      <c r="AV731" s="26">
        <v>4</v>
      </c>
      <c r="AW731" s="26">
        <v>35</v>
      </c>
      <c r="AX731" s="26">
        <v>100207</v>
      </c>
      <c r="AY731" s="26">
        <v>3975</v>
      </c>
      <c r="AZ731" s="27">
        <v>8.32</v>
      </c>
      <c r="BA731" s="28">
        <v>330.65</v>
      </c>
      <c r="BB731" s="29">
        <v>3</v>
      </c>
      <c r="BC731" s="29">
        <v>27</v>
      </c>
      <c r="BD731" s="29">
        <v>5225</v>
      </c>
      <c r="BE731" s="29">
        <v>76117</v>
      </c>
      <c r="BF731" s="29">
        <v>5.45</v>
      </c>
      <c r="BG731" s="29">
        <v>4148.97</v>
      </c>
    </row>
    <row r="732" spans="1:59" s="30" customFormat="1" x14ac:dyDescent="0.35">
      <c r="A732" s="17">
        <v>2009</v>
      </c>
      <c r="B732" s="32" t="s">
        <v>886</v>
      </c>
      <c r="C732" s="13" t="s">
        <v>887</v>
      </c>
      <c r="D732" s="14" t="s">
        <v>890</v>
      </c>
      <c r="E732" s="15">
        <v>72518.580836686902</v>
      </c>
      <c r="F732" s="15">
        <v>40599.599999999999</v>
      </c>
      <c r="G732" s="17">
        <v>6.3</v>
      </c>
      <c r="H732" s="16">
        <v>559851</v>
      </c>
      <c r="I732" s="17">
        <f t="shared" si="55"/>
        <v>0</v>
      </c>
      <c r="J732" s="17">
        <v>0</v>
      </c>
      <c r="K732" s="17">
        <v>43.33</v>
      </c>
      <c r="L732" s="17">
        <v>2.141</v>
      </c>
      <c r="M732" s="17">
        <v>3.94</v>
      </c>
      <c r="N732" s="17">
        <v>45.86</v>
      </c>
      <c r="O732" s="17">
        <v>0</v>
      </c>
      <c r="P732" s="18">
        <v>8630</v>
      </c>
      <c r="Q732" s="18">
        <v>151</v>
      </c>
      <c r="R732" s="17">
        <v>44683966</v>
      </c>
      <c r="S732" s="17">
        <v>76030</v>
      </c>
      <c r="T732" s="17">
        <v>65999</v>
      </c>
      <c r="U732" s="18" t="s">
        <v>62</v>
      </c>
      <c r="V732" s="18" t="s">
        <v>62</v>
      </c>
      <c r="W732" s="18">
        <v>14.07</v>
      </c>
      <c r="X732" s="18">
        <v>4.9000000000000004</v>
      </c>
      <c r="Y732" s="18" t="s">
        <v>62</v>
      </c>
      <c r="Z732" s="18"/>
      <c r="AA732" s="19">
        <v>2.2743975091886082</v>
      </c>
      <c r="AB732" s="19">
        <v>14.07</v>
      </c>
      <c r="AC732" s="19">
        <v>4.9000000000000004</v>
      </c>
      <c r="AD732" s="19">
        <v>0.68314474405108627</v>
      </c>
      <c r="AE732" s="20">
        <f t="shared" si="56"/>
        <v>0.88399483651803812</v>
      </c>
      <c r="AF732" s="20">
        <f t="shared" si="57"/>
        <v>3.1643636152995092E-3</v>
      </c>
      <c r="AG732" s="20">
        <f t="shared" si="58"/>
        <v>0.11278454755139633</v>
      </c>
      <c r="AH732" s="20">
        <f t="shared" si="59"/>
        <v>0</v>
      </c>
      <c r="AI732" s="20">
        <f t="shared" si="59"/>
        <v>5.6252315265983061E-5</v>
      </c>
      <c r="AJ732" s="21">
        <v>51084784</v>
      </c>
      <c r="AK732" s="21">
        <v>182864</v>
      </c>
      <c r="AL732" s="21">
        <v>6517656</v>
      </c>
      <c r="AM732" s="21">
        <v>0</v>
      </c>
      <c r="AN732" s="21">
        <v>0</v>
      </c>
      <c r="AO732" s="21">
        <v>3250.74</v>
      </c>
      <c r="AP732" s="23">
        <v>5</v>
      </c>
      <c r="AQ732" s="23">
        <v>35</v>
      </c>
      <c r="AR732" s="23">
        <v>255383</v>
      </c>
      <c r="AS732" s="23">
        <v>887</v>
      </c>
      <c r="AT732" s="24">
        <v>8.58</v>
      </c>
      <c r="AU732" s="31">
        <v>76.12</v>
      </c>
      <c r="AV732" s="26">
        <v>5</v>
      </c>
      <c r="AW732" s="26">
        <v>31</v>
      </c>
      <c r="AX732" s="26">
        <v>59347</v>
      </c>
      <c r="AY732" s="26">
        <v>6021</v>
      </c>
      <c r="AZ732" s="27">
        <v>7.28</v>
      </c>
      <c r="BA732" s="28">
        <v>438.43</v>
      </c>
      <c r="BB732" s="29">
        <v>4</v>
      </c>
      <c r="BC732" s="29">
        <v>22</v>
      </c>
      <c r="BD732" s="29">
        <v>8935</v>
      </c>
      <c r="BE732" s="29">
        <v>89109</v>
      </c>
      <c r="BF732" s="29">
        <v>4.83</v>
      </c>
      <c r="BG732" s="29">
        <v>4307.66</v>
      </c>
    </row>
    <row r="733" spans="1:59" s="30" customFormat="1" x14ac:dyDescent="0.35">
      <c r="A733" s="12">
        <v>2015</v>
      </c>
      <c r="B733" s="12" t="s">
        <v>886</v>
      </c>
      <c r="C733" s="13" t="s">
        <v>887</v>
      </c>
      <c r="D733" s="14" t="s">
        <v>891</v>
      </c>
      <c r="E733" s="15">
        <v>68323.075637503425</v>
      </c>
      <c r="F733" s="15">
        <v>40063.9</v>
      </c>
      <c r="G733" s="12">
        <v>4.3</v>
      </c>
      <c r="H733" s="16">
        <v>586389</v>
      </c>
      <c r="I733" s="17">
        <f t="shared" si="55"/>
        <v>0</v>
      </c>
      <c r="J733" s="17">
        <v>0</v>
      </c>
      <c r="K733" s="17">
        <v>42.6</v>
      </c>
      <c r="L733" s="17">
        <v>1.8220000000000001</v>
      </c>
      <c r="M733" s="17">
        <v>2.62</v>
      </c>
      <c r="N733" s="17">
        <v>44.13</v>
      </c>
      <c r="O733" s="17">
        <v>0</v>
      </c>
      <c r="P733" s="18">
        <v>7583</v>
      </c>
      <c r="Q733" s="18">
        <v>285</v>
      </c>
      <c r="R733" s="17">
        <v>47475543</v>
      </c>
      <c r="S733" s="17">
        <v>40089</v>
      </c>
      <c r="T733" s="17">
        <v>45124</v>
      </c>
      <c r="U733" s="18">
        <v>1.65</v>
      </c>
      <c r="V733" s="18" t="s">
        <v>62</v>
      </c>
      <c r="W733" s="18" t="s">
        <v>62</v>
      </c>
      <c r="X733" s="18" t="s">
        <v>62</v>
      </c>
      <c r="Y733" s="18" t="s">
        <v>62</v>
      </c>
      <c r="Z733" s="18">
        <v>1.65</v>
      </c>
      <c r="AA733" s="19">
        <v>2.25948627072199</v>
      </c>
      <c r="AB733" s="19">
        <v>12.08771849023859</v>
      </c>
      <c r="AC733" s="19">
        <v>3.3843619636206599</v>
      </c>
      <c r="AD733" s="19">
        <v>0.66963877086385626</v>
      </c>
      <c r="AE733" s="20">
        <f t="shared" si="56"/>
        <v>0.84264530086900835</v>
      </c>
      <c r="AF733" s="20">
        <f t="shared" si="57"/>
        <v>2.7050528701430183E-3</v>
      </c>
      <c r="AG733" s="20">
        <f t="shared" si="58"/>
        <v>0.1545796855285764</v>
      </c>
      <c r="AH733" s="20">
        <f t="shared" si="59"/>
        <v>0</v>
      </c>
      <c r="AI733" s="20">
        <f t="shared" si="59"/>
        <v>6.9960732272208136E-5</v>
      </c>
      <c r="AJ733" s="21">
        <v>52971916</v>
      </c>
      <c r="AK733" s="21">
        <v>170050</v>
      </c>
      <c r="AL733" s="21">
        <v>9717472</v>
      </c>
      <c r="AM733" s="21">
        <v>0</v>
      </c>
      <c r="AN733" s="21">
        <v>0</v>
      </c>
      <c r="AO733" s="21">
        <v>4398</v>
      </c>
      <c r="AP733" s="22">
        <v>5</v>
      </c>
      <c r="AQ733" s="22">
        <v>21</v>
      </c>
      <c r="AR733" s="23">
        <v>268226</v>
      </c>
      <c r="AS733" s="23">
        <v>831.60655999999994</v>
      </c>
      <c r="AT733" s="24">
        <v>10.965636</v>
      </c>
      <c r="AU733" s="25">
        <v>91.190948000000006</v>
      </c>
      <c r="AV733" s="26">
        <v>5</v>
      </c>
      <c r="AW733" s="26">
        <v>23</v>
      </c>
      <c r="AX733" s="26">
        <v>57686</v>
      </c>
      <c r="AY733" s="26">
        <v>5669.4721</v>
      </c>
      <c r="AZ733" s="27">
        <v>9.1219617999999993</v>
      </c>
      <c r="BA733" s="28">
        <v>517.16708000000006</v>
      </c>
      <c r="BB733" s="29">
        <v>4</v>
      </c>
      <c r="BC733" s="29">
        <v>15</v>
      </c>
      <c r="BD733" s="29">
        <v>10559</v>
      </c>
      <c r="BE733" s="29">
        <v>81474.493000000002</v>
      </c>
      <c r="BF733" s="29">
        <v>6.7572463999999997</v>
      </c>
      <c r="BG733" s="29">
        <v>5505.4322000000002</v>
      </c>
    </row>
    <row r="734" spans="1:59" s="30" customFormat="1" x14ac:dyDescent="0.35">
      <c r="A734" s="17">
        <v>2006</v>
      </c>
      <c r="B734" s="13" t="s">
        <v>858</v>
      </c>
      <c r="C734" s="13" t="s">
        <v>859</v>
      </c>
      <c r="D734" s="14" t="s">
        <v>892</v>
      </c>
      <c r="E734" s="15">
        <v>42044.018423582856</v>
      </c>
      <c r="F734" s="15">
        <v>40055</v>
      </c>
      <c r="G734" s="17">
        <v>3.5</v>
      </c>
      <c r="H734" s="16">
        <v>952692</v>
      </c>
      <c r="I734" s="17">
        <f t="shared" si="55"/>
        <v>1</v>
      </c>
      <c r="J734" s="17">
        <v>0</v>
      </c>
      <c r="K734" s="17" t="s">
        <v>62</v>
      </c>
      <c r="L734" s="17">
        <v>2.137</v>
      </c>
      <c r="M734" s="17">
        <v>6.73</v>
      </c>
      <c r="N734" s="17">
        <v>18.61</v>
      </c>
      <c r="O734" s="17">
        <v>0</v>
      </c>
      <c r="P734" s="18">
        <v>8106</v>
      </c>
      <c r="Q734" s="18">
        <v>279</v>
      </c>
      <c r="R734" s="17">
        <v>19403772</v>
      </c>
      <c r="S734" s="17">
        <v>21776</v>
      </c>
      <c r="T734" s="17">
        <v>37902</v>
      </c>
      <c r="U734" s="18" t="s">
        <v>62</v>
      </c>
      <c r="V734" s="18">
        <v>0.87</v>
      </c>
      <c r="W734" s="18">
        <v>15.33</v>
      </c>
      <c r="X734" s="18" t="s">
        <v>62</v>
      </c>
      <c r="Y734" s="18" t="s">
        <v>62</v>
      </c>
      <c r="Z734" s="18"/>
      <c r="AA734" s="19">
        <v>0.87</v>
      </c>
      <c r="AB734" s="19">
        <v>15.33</v>
      </c>
      <c r="AC734" s="19">
        <v>7.1610124069250478</v>
      </c>
      <c r="AD734" s="19">
        <v>0.4704061490499184</v>
      </c>
      <c r="AE734" s="20">
        <f t="shared" si="56"/>
        <v>0.89331163720861573</v>
      </c>
      <c r="AF734" s="20">
        <f t="shared" si="57"/>
        <v>5.7462598026352084E-2</v>
      </c>
      <c r="AG734" s="20">
        <f t="shared" si="58"/>
        <v>4.9217049864212256E-2</v>
      </c>
      <c r="AH734" s="20">
        <f t="shared" si="59"/>
        <v>0</v>
      </c>
      <c r="AI734" s="20">
        <f t="shared" si="59"/>
        <v>8.7149008199392231E-6</v>
      </c>
      <c r="AJ734" s="21">
        <v>22604168</v>
      </c>
      <c r="AK734" s="21">
        <v>1454021.3800000001</v>
      </c>
      <c r="AL734" s="21">
        <v>1245377.7799999998</v>
      </c>
      <c r="AM734" s="21">
        <v>0</v>
      </c>
      <c r="AN734" s="21">
        <v>0</v>
      </c>
      <c r="AO734" s="21">
        <v>220.52</v>
      </c>
      <c r="AP734" s="23">
        <v>4</v>
      </c>
      <c r="AQ734" s="23">
        <v>36</v>
      </c>
      <c r="AR734" s="23">
        <v>449308</v>
      </c>
      <c r="AS734" s="23">
        <v>814.95191865416757</v>
      </c>
      <c r="AT734" s="24">
        <v>8.2828228575824188</v>
      </c>
      <c r="AU734" s="25">
        <v>67.50102379659387</v>
      </c>
      <c r="AV734" s="26">
        <v>4</v>
      </c>
      <c r="AW734" s="26">
        <v>35</v>
      </c>
      <c r="AX734" s="26">
        <v>96617</v>
      </c>
      <c r="AY734" s="26">
        <v>4041.724886234651</v>
      </c>
      <c r="AZ734" s="27">
        <v>7.4429491130159864</v>
      </c>
      <c r="BA734" s="28">
        <v>300.82352657054832</v>
      </c>
      <c r="BB734" s="29">
        <v>3</v>
      </c>
      <c r="BC734" s="29">
        <v>25</v>
      </c>
      <c r="BD734" s="29">
        <v>4734</v>
      </c>
      <c r="BE734" s="29">
        <v>83351.200535135897</v>
      </c>
      <c r="BF734" s="29">
        <v>5.1159077637557653</v>
      </c>
      <c r="BG734" s="29">
        <v>4264.1705393606544</v>
      </c>
    </row>
    <row r="735" spans="1:59" s="30" customFormat="1" x14ac:dyDescent="0.35">
      <c r="A735" s="17">
        <v>2006</v>
      </c>
      <c r="B735" s="13" t="s">
        <v>847</v>
      </c>
      <c r="C735" s="13" t="s">
        <v>848</v>
      </c>
      <c r="D735" s="14" t="s">
        <v>893</v>
      </c>
      <c r="E735" s="15">
        <v>51034.375307298673</v>
      </c>
      <c r="F735" s="15">
        <v>39961.599999999999</v>
      </c>
      <c r="G735" s="17">
        <v>3.1</v>
      </c>
      <c r="H735" s="16">
        <v>783033</v>
      </c>
      <c r="I735" s="17">
        <f t="shared" si="55"/>
        <v>1</v>
      </c>
      <c r="J735" s="17">
        <v>0</v>
      </c>
      <c r="K735" s="17" t="s">
        <v>62</v>
      </c>
      <c r="L735" s="17">
        <v>2.137</v>
      </c>
      <c r="M735" s="17">
        <v>6.73</v>
      </c>
      <c r="N735" s="17">
        <v>18.61</v>
      </c>
      <c r="O735" s="17">
        <v>0</v>
      </c>
      <c r="P735" s="18">
        <v>6917</v>
      </c>
      <c r="Q735" s="18">
        <v>837</v>
      </c>
      <c r="R735" s="17">
        <v>3584251</v>
      </c>
      <c r="S735" s="17">
        <v>11592</v>
      </c>
      <c r="T735" s="17">
        <v>13949</v>
      </c>
      <c r="U735" s="18" t="s">
        <v>62</v>
      </c>
      <c r="V735" s="18">
        <v>1.51</v>
      </c>
      <c r="W735" s="18">
        <v>15.46</v>
      </c>
      <c r="X735" s="18">
        <v>8.65</v>
      </c>
      <c r="Y735" s="18" t="s">
        <v>62</v>
      </c>
      <c r="Z735" s="18"/>
      <c r="AA735" s="19">
        <v>1.51</v>
      </c>
      <c r="AB735" s="19">
        <v>15.46</v>
      </c>
      <c r="AC735" s="19">
        <v>8.65</v>
      </c>
      <c r="AD735" s="19">
        <v>0.4704061490499184</v>
      </c>
      <c r="AE735" s="20">
        <f t="shared" si="56"/>
        <v>0.38022799624216902</v>
      </c>
      <c r="AF735" s="20">
        <f t="shared" si="57"/>
        <v>3.4600523815563576E-3</v>
      </c>
      <c r="AG735" s="20">
        <f t="shared" si="58"/>
        <v>0.61631195137627448</v>
      </c>
      <c r="AH735" s="20">
        <f t="shared" si="59"/>
        <v>0</v>
      </c>
      <c r="AI735" s="20">
        <f t="shared" si="59"/>
        <v>0</v>
      </c>
      <c r="AJ735" s="21">
        <v>4127086.04</v>
      </c>
      <c r="AK735" s="21">
        <v>37556.239999999998</v>
      </c>
      <c r="AL735" s="21">
        <v>6689598.0199999996</v>
      </c>
      <c r="AM735" s="21">
        <v>0</v>
      </c>
      <c r="AN735" s="21">
        <v>0</v>
      </c>
      <c r="AO735" s="21">
        <v>0</v>
      </c>
      <c r="AP735" s="23">
        <v>6</v>
      </c>
      <c r="AQ735" s="23">
        <v>69</v>
      </c>
      <c r="AR735" s="23">
        <v>353053</v>
      </c>
      <c r="AS735" s="23">
        <v>956.1668739065617</v>
      </c>
      <c r="AT735" s="24">
        <v>7.8330388742735932</v>
      </c>
      <c r="AU735" s="25">
        <v>74.896922936027551</v>
      </c>
      <c r="AV735" s="26">
        <v>6</v>
      </c>
      <c r="AW735" s="26">
        <v>71</v>
      </c>
      <c r="AX735" s="26">
        <v>64084</v>
      </c>
      <c r="AY735" s="26">
        <v>5271.4562137194916</v>
      </c>
      <c r="AZ735" s="27">
        <v>6.467056030501813</v>
      </c>
      <c r="BA735" s="28">
        <v>340.90802696460895</v>
      </c>
      <c r="BB735" s="29">
        <v>5</v>
      </c>
      <c r="BC735" s="29">
        <v>39</v>
      </c>
      <c r="BD735" s="29">
        <v>2359</v>
      </c>
      <c r="BE735" s="29">
        <v>68943.902783665413</v>
      </c>
      <c r="BF735" s="29">
        <v>4.8384865427655566</v>
      </c>
      <c r="BG735" s="29">
        <v>3335.8414582450187</v>
      </c>
    </row>
    <row r="736" spans="1:59" s="30" customFormat="1" x14ac:dyDescent="0.35">
      <c r="A736" s="17">
        <v>2007</v>
      </c>
      <c r="B736" s="32" t="s">
        <v>886</v>
      </c>
      <c r="C736" s="13" t="s">
        <v>887</v>
      </c>
      <c r="D736" s="14" t="s">
        <v>894</v>
      </c>
      <c r="E736" s="15">
        <v>73857.866122241423</v>
      </c>
      <c r="F736" s="15">
        <v>39504.800000000003</v>
      </c>
      <c r="G736" s="17">
        <v>2.8</v>
      </c>
      <c r="H736" s="16">
        <v>534876</v>
      </c>
      <c r="I736" s="17">
        <f t="shared" si="55"/>
        <v>0</v>
      </c>
      <c r="J736" s="17">
        <v>1</v>
      </c>
      <c r="K736" s="17" t="s">
        <v>62</v>
      </c>
      <c r="L736" s="17">
        <v>2.286</v>
      </c>
      <c r="M736" s="17">
        <v>6.97</v>
      </c>
      <c r="N736" s="17">
        <v>32.78</v>
      </c>
      <c r="O736" s="17">
        <v>0</v>
      </c>
      <c r="P736" s="18">
        <v>7995</v>
      </c>
      <c r="Q736" s="18">
        <v>409</v>
      </c>
      <c r="R736" s="17">
        <v>46481436</v>
      </c>
      <c r="S736" s="17">
        <v>83279</v>
      </c>
      <c r="T736" s="17">
        <v>77121</v>
      </c>
      <c r="U736" s="18" t="s">
        <v>62</v>
      </c>
      <c r="V736" s="18">
        <v>1.06</v>
      </c>
      <c r="W736" s="18">
        <v>17.72</v>
      </c>
      <c r="X736" s="18">
        <v>6.82</v>
      </c>
      <c r="Y736" s="18" t="s">
        <v>62</v>
      </c>
      <c r="Z736" s="18"/>
      <c r="AA736" s="19">
        <v>1.06</v>
      </c>
      <c r="AB736" s="19">
        <v>17.72</v>
      </c>
      <c r="AC736" s="19">
        <v>6.82</v>
      </c>
      <c r="AD736" s="19">
        <v>0.58103021845052572</v>
      </c>
      <c r="AE736" s="20">
        <f t="shared" si="56"/>
        <v>0.85589763649798023</v>
      </c>
      <c r="AF736" s="20">
        <f t="shared" si="57"/>
        <v>2.7283865661837546E-3</v>
      </c>
      <c r="AG736" s="20">
        <f t="shared" si="58"/>
        <v>0.14130068585902117</v>
      </c>
      <c r="AH736" s="20">
        <f t="shared" si="59"/>
        <v>0</v>
      </c>
      <c r="AI736" s="20">
        <f t="shared" si="59"/>
        <v>7.3291076814788837E-5</v>
      </c>
      <c r="AJ736" s="21">
        <v>53256394</v>
      </c>
      <c r="AK736" s="21">
        <v>169768</v>
      </c>
      <c r="AL736" s="21">
        <v>8792132</v>
      </c>
      <c r="AM736" s="21">
        <v>0</v>
      </c>
      <c r="AN736" s="21">
        <v>0</v>
      </c>
      <c r="AO736" s="21">
        <v>4560.38</v>
      </c>
      <c r="AP736" s="23">
        <v>5</v>
      </c>
      <c r="AQ736" s="23">
        <v>34</v>
      </c>
      <c r="AR736" s="23">
        <v>247939</v>
      </c>
      <c r="AS736" s="23">
        <v>871</v>
      </c>
      <c r="AT736" s="24">
        <v>7.7515731337951692</v>
      </c>
      <c r="AU736" s="25">
        <v>67.53</v>
      </c>
      <c r="AV736" s="26">
        <v>5</v>
      </c>
      <c r="AW736" s="26">
        <v>31</v>
      </c>
      <c r="AX736" s="26">
        <v>57138</v>
      </c>
      <c r="AY736" s="26">
        <v>6145</v>
      </c>
      <c r="AZ736" s="27">
        <v>6.2483461083975094</v>
      </c>
      <c r="BA736" s="28">
        <v>383.98</v>
      </c>
      <c r="BB736" s="29">
        <v>4</v>
      </c>
      <c r="BC736" s="29">
        <v>22</v>
      </c>
      <c r="BD736" s="29">
        <v>8217</v>
      </c>
      <c r="BE736" s="29">
        <v>88535</v>
      </c>
      <c r="BF736" s="29">
        <v>4.1044636779907497</v>
      </c>
      <c r="BG736" s="29">
        <v>3633.88</v>
      </c>
    </row>
    <row r="737" spans="1:59" s="30" customFormat="1" x14ac:dyDescent="0.35">
      <c r="A737" s="12">
        <v>2014</v>
      </c>
      <c r="B737" s="12" t="s">
        <v>886</v>
      </c>
      <c r="C737" s="13" t="s">
        <v>887</v>
      </c>
      <c r="D737" s="14" t="s">
        <v>895</v>
      </c>
      <c r="E737" s="15">
        <v>67369.619606316628</v>
      </c>
      <c r="F737" s="15">
        <v>39287.199999999997</v>
      </c>
      <c r="G737" s="12">
        <v>4.0999999999999996</v>
      </c>
      <c r="H737" s="16">
        <v>583159</v>
      </c>
      <c r="I737" s="17">
        <f t="shared" si="55"/>
        <v>0</v>
      </c>
      <c r="J737" s="17">
        <v>0</v>
      </c>
      <c r="K737" s="17">
        <v>45.67</v>
      </c>
      <c r="L737" s="17">
        <v>3.117</v>
      </c>
      <c r="M737" s="17">
        <v>4.37</v>
      </c>
      <c r="N737" s="17">
        <v>46.16</v>
      </c>
      <c r="O737" s="17">
        <v>0</v>
      </c>
      <c r="P737" s="18">
        <v>8245</v>
      </c>
      <c r="Q737" s="18">
        <v>206</v>
      </c>
      <c r="R737" s="17">
        <v>47336758</v>
      </c>
      <c r="S737" s="17">
        <v>41462</v>
      </c>
      <c r="T737" s="17">
        <v>44974</v>
      </c>
      <c r="U737" s="18">
        <v>1.61</v>
      </c>
      <c r="V737" s="18">
        <v>1.58</v>
      </c>
      <c r="W737" s="18">
        <v>22.43</v>
      </c>
      <c r="X737" s="18">
        <v>6.96</v>
      </c>
      <c r="Y737" s="18"/>
      <c r="Z737" s="18">
        <v>1.61</v>
      </c>
      <c r="AA737" s="19">
        <v>1.58</v>
      </c>
      <c r="AB737" s="19">
        <v>22.43</v>
      </c>
      <c r="AC737" s="19">
        <v>6.96</v>
      </c>
      <c r="AD737" s="19">
        <v>0.68548682032632846</v>
      </c>
      <c r="AE737" s="20">
        <f t="shared" si="56"/>
        <v>0.87481823915792345</v>
      </c>
      <c r="AF737" s="20">
        <f t="shared" si="57"/>
        <v>2.5349683341944701E-3</v>
      </c>
      <c r="AG737" s="20">
        <f t="shared" si="58"/>
        <v>0.12258137759190094</v>
      </c>
      <c r="AH737" s="20">
        <f t="shared" si="59"/>
        <v>0</v>
      </c>
      <c r="AI737" s="20">
        <f t="shared" si="59"/>
        <v>6.541491598112814E-5</v>
      </c>
      <c r="AJ737" s="21">
        <v>52985314</v>
      </c>
      <c r="AK737" s="21">
        <v>153536</v>
      </c>
      <c r="AL737" s="21">
        <v>7424414</v>
      </c>
      <c r="AM737" s="21">
        <v>0</v>
      </c>
      <c r="AN737" s="21">
        <v>0</v>
      </c>
      <c r="AO737" s="21">
        <v>3962</v>
      </c>
      <c r="AP737" s="22">
        <v>5</v>
      </c>
      <c r="AQ737" s="22">
        <v>21</v>
      </c>
      <c r="AR737" s="23">
        <v>265720</v>
      </c>
      <c r="AS737" s="23">
        <v>863.16204000000005</v>
      </c>
      <c r="AT737" s="24">
        <v>10.49587</v>
      </c>
      <c r="AU737" s="25">
        <v>90.596367000000001</v>
      </c>
      <c r="AV737" s="26">
        <v>5</v>
      </c>
      <c r="AW737" s="26">
        <v>23</v>
      </c>
      <c r="AX737" s="26">
        <v>58178</v>
      </c>
      <c r="AY737" s="26">
        <v>5729.9594999999999</v>
      </c>
      <c r="AZ737" s="27">
        <v>8.8817638999999993</v>
      </c>
      <c r="BA737" s="28">
        <v>508.92147</v>
      </c>
      <c r="BB737" s="29">
        <v>4</v>
      </c>
      <c r="BC737" s="29">
        <v>15</v>
      </c>
      <c r="BD737" s="29">
        <v>10323</v>
      </c>
      <c r="BE737" s="29">
        <v>83805.346000000005</v>
      </c>
      <c r="BF737" s="29">
        <v>6.6102125999999997</v>
      </c>
      <c r="BG737" s="29">
        <v>5539.7115000000003</v>
      </c>
    </row>
    <row r="738" spans="1:59" s="30" customFormat="1" x14ac:dyDescent="0.35">
      <c r="A738" s="12">
        <v>2010</v>
      </c>
      <c r="B738" s="12" t="s">
        <v>886</v>
      </c>
      <c r="C738" s="13" t="s">
        <v>887</v>
      </c>
      <c r="D738" s="14" t="s">
        <v>896</v>
      </c>
      <c r="E738" s="15">
        <v>69324.448081681956</v>
      </c>
      <c r="F738" s="15">
        <v>39135.800000000003</v>
      </c>
      <c r="G738" s="12">
        <v>6.4</v>
      </c>
      <c r="H738" s="16">
        <v>564531</v>
      </c>
      <c r="I738" s="17">
        <f t="shared" si="55"/>
        <v>0</v>
      </c>
      <c r="J738" s="17">
        <v>0</v>
      </c>
      <c r="K738" s="17">
        <v>44.27</v>
      </c>
      <c r="L738" s="17">
        <v>2.7050000000000001</v>
      </c>
      <c r="M738" s="17">
        <v>4.37</v>
      </c>
      <c r="N738" s="17">
        <v>49.29</v>
      </c>
      <c r="O738" s="17">
        <v>0</v>
      </c>
      <c r="P738" s="18">
        <v>8271</v>
      </c>
      <c r="Q738" s="18">
        <v>226</v>
      </c>
      <c r="R738" s="17">
        <v>45702951</v>
      </c>
      <c r="S738" s="17">
        <v>67422</v>
      </c>
      <c r="T738" s="17">
        <v>61363</v>
      </c>
      <c r="U738" s="18" t="s">
        <v>62</v>
      </c>
      <c r="V738" s="18">
        <v>1.29</v>
      </c>
      <c r="W738" s="18">
        <v>17.36</v>
      </c>
      <c r="X738" s="18">
        <v>5.67</v>
      </c>
      <c r="Y738" s="18"/>
      <c r="Z738" s="18"/>
      <c r="AA738" s="19">
        <v>1.29</v>
      </c>
      <c r="AB738" s="19">
        <v>17.36</v>
      </c>
      <c r="AC738" s="19">
        <v>5.67</v>
      </c>
      <c r="AD738" s="19">
        <v>0.70992248279802228</v>
      </c>
      <c r="AE738" s="20">
        <f t="shared" si="56"/>
        <v>0.89890664497470685</v>
      </c>
      <c r="AF738" s="20">
        <f t="shared" si="57"/>
        <v>3.5804666432583273E-3</v>
      </c>
      <c r="AG738" s="20">
        <f t="shared" si="58"/>
        <v>9.7458513532408073E-2</v>
      </c>
      <c r="AH738" s="20">
        <f t="shared" si="59"/>
        <v>0</v>
      </c>
      <c r="AI738" s="20">
        <f t="shared" si="59"/>
        <v>5.4374849626744269E-5</v>
      </c>
      <c r="AJ738" s="21">
        <v>52290970</v>
      </c>
      <c r="AK738" s="21">
        <v>208282</v>
      </c>
      <c r="AL738" s="21">
        <v>5669332</v>
      </c>
      <c r="AM738" s="21">
        <v>0</v>
      </c>
      <c r="AN738" s="21">
        <v>0</v>
      </c>
      <c r="AO738" s="21">
        <v>3163.08</v>
      </c>
      <c r="AP738" s="22">
        <v>5</v>
      </c>
      <c r="AQ738" s="22">
        <v>35</v>
      </c>
      <c r="AR738" s="23">
        <v>257447</v>
      </c>
      <c r="AS738" s="23">
        <v>883</v>
      </c>
      <c r="AT738" s="24">
        <v>8.77</v>
      </c>
      <c r="AU738" s="31">
        <v>77.430000000000007</v>
      </c>
      <c r="AV738" s="26">
        <v>5</v>
      </c>
      <c r="AW738" s="26">
        <v>31</v>
      </c>
      <c r="AX738" s="26">
        <v>59642</v>
      </c>
      <c r="AY738" s="26">
        <v>6032</v>
      </c>
      <c r="AZ738" s="27">
        <v>7.42</v>
      </c>
      <c r="BA738" s="28">
        <v>447.3</v>
      </c>
      <c r="BB738" s="29">
        <v>4</v>
      </c>
      <c r="BC738" s="29">
        <v>20</v>
      </c>
      <c r="BD738" s="29">
        <v>8933</v>
      </c>
      <c r="BE738" s="29">
        <v>93932</v>
      </c>
      <c r="BF738" s="29">
        <v>4.9800000000000004</v>
      </c>
      <c r="BG738" s="29">
        <v>4676.34</v>
      </c>
    </row>
    <row r="739" spans="1:59" s="30" customFormat="1" x14ac:dyDescent="0.35">
      <c r="A739" s="12">
        <v>2011</v>
      </c>
      <c r="B739" s="12" t="s">
        <v>886</v>
      </c>
      <c r="C739" s="13" t="s">
        <v>887</v>
      </c>
      <c r="D739" s="14" t="s">
        <v>897</v>
      </c>
      <c r="E739" s="15">
        <v>68599.854447030884</v>
      </c>
      <c r="F739" s="15">
        <v>38929.800000000003</v>
      </c>
      <c r="G739" s="12">
        <v>5.8</v>
      </c>
      <c r="H739" s="16">
        <v>567491</v>
      </c>
      <c r="I739" s="17">
        <f t="shared" si="55"/>
        <v>0</v>
      </c>
      <c r="J739" s="17">
        <v>0</v>
      </c>
      <c r="K739" s="17">
        <v>45.02</v>
      </c>
      <c r="L739" s="17">
        <v>3.4670000000000001</v>
      </c>
      <c r="M739" s="17">
        <v>4</v>
      </c>
      <c r="N739" s="17">
        <v>55.64</v>
      </c>
      <c r="O739" s="17">
        <v>0</v>
      </c>
      <c r="P739" s="18">
        <v>8645</v>
      </c>
      <c r="Q739" s="18">
        <v>315</v>
      </c>
      <c r="R739" s="17">
        <v>45197424</v>
      </c>
      <c r="S739" s="17">
        <v>77571</v>
      </c>
      <c r="T739" s="17">
        <v>61629</v>
      </c>
      <c r="U739" s="18" t="s">
        <v>62</v>
      </c>
      <c r="V739" s="18" t="s">
        <v>62</v>
      </c>
      <c r="W739" s="18" t="s">
        <v>62</v>
      </c>
      <c r="X739" s="18" t="s">
        <v>62</v>
      </c>
      <c r="Y739" s="18" t="s">
        <v>62</v>
      </c>
      <c r="Z739" s="18"/>
      <c r="AA739" s="19">
        <v>2.3089180475565318</v>
      </c>
      <c r="AB739" s="19">
        <v>22.758921780738341</v>
      </c>
      <c r="AC739" s="19">
        <v>4.6524343752411106</v>
      </c>
      <c r="AD739" s="19">
        <v>0.75949643062398253</v>
      </c>
      <c r="AE739" s="20">
        <f t="shared" si="56"/>
        <v>0.89285622986784297</v>
      </c>
      <c r="AF739" s="20">
        <f t="shared" si="57"/>
        <v>3.783815655387966E-3</v>
      </c>
      <c r="AG739" s="20">
        <f t="shared" si="58"/>
        <v>0.10330680208523649</v>
      </c>
      <c r="AH739" s="20">
        <f t="shared" si="59"/>
        <v>0</v>
      </c>
      <c r="AI739" s="20">
        <f t="shared" si="59"/>
        <v>5.3152391532530527E-5</v>
      </c>
      <c r="AJ739" s="21">
        <v>50626282</v>
      </c>
      <c r="AK739" s="21">
        <v>214548</v>
      </c>
      <c r="AL739" s="21">
        <v>5857650</v>
      </c>
      <c r="AM739" s="21">
        <v>0</v>
      </c>
      <c r="AN739" s="21">
        <v>0</v>
      </c>
      <c r="AO739" s="21">
        <v>3013.82</v>
      </c>
      <c r="AP739" s="22">
        <v>5</v>
      </c>
      <c r="AQ739" s="22">
        <v>35</v>
      </c>
      <c r="AR739" s="23">
        <v>258528</v>
      </c>
      <c r="AS739" s="23">
        <v>903</v>
      </c>
      <c r="AT739" s="24">
        <v>9.11</v>
      </c>
      <c r="AU739" s="25">
        <v>82.28</v>
      </c>
      <c r="AV739" s="26">
        <v>5</v>
      </c>
      <c r="AW739" s="26">
        <v>31</v>
      </c>
      <c r="AX739" s="26">
        <v>59872</v>
      </c>
      <c r="AY739" s="26">
        <v>6059</v>
      </c>
      <c r="AZ739" s="27">
        <v>7.72</v>
      </c>
      <c r="BA739" s="28">
        <v>467.44</v>
      </c>
      <c r="BB739" s="29">
        <v>4</v>
      </c>
      <c r="BC739" s="29">
        <v>20</v>
      </c>
      <c r="BD739" s="29">
        <v>9067</v>
      </c>
      <c r="BE739" s="29">
        <v>94316</v>
      </c>
      <c r="BF739" s="29">
        <v>5.41</v>
      </c>
      <c r="BG739" s="29">
        <v>5101.91</v>
      </c>
    </row>
    <row r="740" spans="1:59" s="30" customFormat="1" x14ac:dyDescent="0.35">
      <c r="A740" s="12">
        <v>2019</v>
      </c>
      <c r="B740" s="12" t="s">
        <v>886</v>
      </c>
      <c r="C740" s="13" t="s">
        <v>887</v>
      </c>
      <c r="D740" s="14" t="s">
        <v>898</v>
      </c>
      <c r="E740" s="15">
        <v>66466.361900033793</v>
      </c>
      <c r="F740" s="15">
        <v>38558.199999999997</v>
      </c>
      <c r="G740" s="12" t="s">
        <v>62</v>
      </c>
      <c r="H740" s="16">
        <v>580116</v>
      </c>
      <c r="I740" s="17">
        <f t="shared" si="55"/>
        <v>0</v>
      </c>
      <c r="J740" s="17">
        <v>0</v>
      </c>
      <c r="K740" s="17">
        <v>38.520000000000003</v>
      </c>
      <c r="L740" s="17">
        <v>2.4489999999999998</v>
      </c>
      <c r="M740" s="17">
        <v>2.56</v>
      </c>
      <c r="N740" s="17">
        <v>35.590000000000003</v>
      </c>
      <c r="O740" s="17">
        <v>0</v>
      </c>
      <c r="P740" s="18">
        <v>8906</v>
      </c>
      <c r="Q740" s="18">
        <v>246</v>
      </c>
      <c r="R740" s="17">
        <v>39199140</v>
      </c>
      <c r="S740" s="17">
        <v>26346</v>
      </c>
      <c r="T740" s="17">
        <v>32183</v>
      </c>
      <c r="U740" s="18">
        <v>1.66</v>
      </c>
      <c r="V740" s="18" t="s">
        <v>62</v>
      </c>
      <c r="W740" s="18">
        <v>16.079999999999998</v>
      </c>
      <c r="X740" s="18">
        <v>3.07</v>
      </c>
      <c r="Y740" s="18" t="s">
        <v>62</v>
      </c>
      <c r="Z740" s="18">
        <v>1.66</v>
      </c>
      <c r="AA740" s="19">
        <v>2.176146746141439</v>
      </c>
      <c r="AB740" s="19">
        <v>16.079999999999998</v>
      </c>
      <c r="AC740" s="19">
        <v>3.07</v>
      </c>
      <c r="AD740" s="19">
        <v>0.60296766622862785</v>
      </c>
      <c r="AE740" s="20">
        <f t="shared" si="56"/>
        <v>0.75101337912834032</v>
      </c>
      <c r="AF740" s="20">
        <f t="shared" si="57"/>
        <v>2.8670001618553561E-3</v>
      </c>
      <c r="AG740" s="20">
        <f t="shared" si="58"/>
        <v>0.24605566726928069</v>
      </c>
      <c r="AH740" s="20">
        <f t="shared" si="59"/>
        <v>0</v>
      </c>
      <c r="AI740" s="20">
        <f t="shared" si="59"/>
        <v>6.3953440523643228E-5</v>
      </c>
      <c r="AJ740" s="21">
        <v>43801864</v>
      </c>
      <c r="AK740" s="21">
        <v>167214</v>
      </c>
      <c r="AL740" s="21">
        <v>14350872</v>
      </c>
      <c r="AM740" s="21">
        <v>0</v>
      </c>
      <c r="AN740" s="21">
        <v>0</v>
      </c>
      <c r="AO740" s="21">
        <v>3730</v>
      </c>
      <c r="AP740" s="22">
        <v>5</v>
      </c>
      <c r="AQ740" s="22">
        <v>35</v>
      </c>
      <c r="AR740" s="23">
        <v>274881</v>
      </c>
      <c r="AS740" s="23">
        <v>864</v>
      </c>
      <c r="AT740" s="24">
        <v>11.18</v>
      </c>
      <c r="AU740" s="25">
        <v>96.53</v>
      </c>
      <c r="AV740" s="26">
        <v>5</v>
      </c>
      <c r="AW740" s="26">
        <v>33</v>
      </c>
      <c r="AX740" s="26">
        <v>58325</v>
      </c>
      <c r="AY740" s="26">
        <v>5109</v>
      </c>
      <c r="AZ740" s="27">
        <v>9.64</v>
      </c>
      <c r="BA740" s="28">
        <v>492.52</v>
      </c>
      <c r="BB740" s="29">
        <v>4</v>
      </c>
      <c r="BC740" s="29">
        <v>23</v>
      </c>
      <c r="BD740" s="29">
        <v>11294</v>
      </c>
      <c r="BE740" s="29">
        <v>76284.17</v>
      </c>
      <c r="BF740" s="29">
        <v>6.7252068999999999</v>
      </c>
      <c r="BG740" s="29">
        <v>5130.2682999999997</v>
      </c>
    </row>
    <row r="741" spans="1:59" s="30" customFormat="1" x14ac:dyDescent="0.35">
      <c r="A741" s="12">
        <v>2013</v>
      </c>
      <c r="B741" s="12" t="s">
        <v>886</v>
      </c>
      <c r="C741" s="13" t="s">
        <v>887</v>
      </c>
      <c r="D741" s="14" t="s">
        <v>899</v>
      </c>
      <c r="E741" s="15">
        <v>65924.101472657989</v>
      </c>
      <c r="F741" s="15">
        <v>38408.699999999997</v>
      </c>
      <c r="G741" s="12">
        <v>4.7</v>
      </c>
      <c r="H741" s="16">
        <v>582620</v>
      </c>
      <c r="I741" s="17">
        <f t="shared" si="55"/>
        <v>0</v>
      </c>
      <c r="J741" s="17">
        <v>0</v>
      </c>
      <c r="K741" s="17">
        <v>45.02</v>
      </c>
      <c r="L741" s="17">
        <v>3.4830000000000001</v>
      </c>
      <c r="M741" s="17">
        <v>3.73</v>
      </c>
      <c r="N741" s="17">
        <v>51.99</v>
      </c>
      <c r="O741" s="17">
        <v>0</v>
      </c>
      <c r="P741" s="18">
        <v>8516</v>
      </c>
      <c r="Q741" s="18">
        <v>348</v>
      </c>
      <c r="R741" s="17">
        <v>50686615</v>
      </c>
      <c r="S741" s="17">
        <v>44986</v>
      </c>
      <c r="T741" s="17">
        <v>50455</v>
      </c>
      <c r="U741" s="18">
        <v>1.55</v>
      </c>
      <c r="V741" s="18" t="s">
        <v>62</v>
      </c>
      <c r="W741" s="18">
        <v>23.33</v>
      </c>
      <c r="X741" s="18" t="s">
        <v>62</v>
      </c>
      <c r="Y741" s="18"/>
      <c r="Z741" s="18">
        <v>1.55</v>
      </c>
      <c r="AA741" s="19">
        <v>2.3089180475565318</v>
      </c>
      <c r="AB741" s="19">
        <v>23.33</v>
      </c>
      <c r="AC741" s="19">
        <v>4.4043332512284126</v>
      </c>
      <c r="AD741" s="19">
        <v>0.73100116927520231</v>
      </c>
      <c r="AE741" s="20">
        <f t="shared" si="56"/>
        <v>0.89215409921307987</v>
      </c>
      <c r="AF741" s="20">
        <f t="shared" si="57"/>
        <v>2.3043257352434537E-3</v>
      </c>
      <c r="AG741" s="20">
        <f t="shared" si="58"/>
        <v>0.10549088902549519</v>
      </c>
      <c r="AH741" s="20">
        <f t="shared" si="59"/>
        <v>0</v>
      </c>
      <c r="AI741" s="20">
        <f t="shared" si="59"/>
        <v>5.0686026181529454E-5</v>
      </c>
      <c r="AJ741" s="21">
        <v>56223316</v>
      </c>
      <c r="AK741" s="21">
        <v>145218</v>
      </c>
      <c r="AL741" s="21">
        <v>6648008</v>
      </c>
      <c r="AM741" s="21">
        <v>0</v>
      </c>
      <c r="AN741" s="21">
        <v>0</v>
      </c>
      <c r="AO741" s="21">
        <v>3194.22</v>
      </c>
      <c r="AP741" s="22">
        <v>5</v>
      </c>
      <c r="AQ741" s="22">
        <v>22</v>
      </c>
      <c r="AR741" s="23">
        <v>263614</v>
      </c>
      <c r="AS741" s="23">
        <v>894.45678999999996</v>
      </c>
      <c r="AT741" s="24">
        <v>10.156579000000001</v>
      </c>
      <c r="AU741" s="25">
        <v>90.846211999999994</v>
      </c>
      <c r="AV741" s="26">
        <v>5</v>
      </c>
      <c r="AW741" s="26">
        <v>23</v>
      </c>
      <c r="AX741" s="26">
        <v>58015</v>
      </c>
      <c r="AY741" s="26">
        <v>5841.6530000000002</v>
      </c>
      <c r="AZ741" s="27">
        <v>8.5700476999999999</v>
      </c>
      <c r="BA741" s="28">
        <v>500.63245000000001</v>
      </c>
      <c r="BB741" s="29">
        <v>4</v>
      </c>
      <c r="BC741" s="29">
        <v>14</v>
      </c>
      <c r="BD741" s="29">
        <v>10134</v>
      </c>
      <c r="BE741" s="29">
        <v>83523.913</v>
      </c>
      <c r="BF741" s="29">
        <v>6.4199232000000004</v>
      </c>
      <c r="BG741" s="29">
        <v>5362.1710999999996</v>
      </c>
    </row>
    <row r="742" spans="1:59" s="30" customFormat="1" x14ac:dyDescent="0.35">
      <c r="A742" s="12">
        <v>2012</v>
      </c>
      <c r="B742" s="12" t="s">
        <v>886</v>
      </c>
      <c r="C742" s="13" t="s">
        <v>887</v>
      </c>
      <c r="D742" s="14" t="s">
        <v>900</v>
      </c>
      <c r="E742" s="15">
        <v>66044.574234899148</v>
      </c>
      <c r="F742" s="15">
        <v>38085</v>
      </c>
      <c r="G742" s="12">
        <v>5.3</v>
      </c>
      <c r="H742" s="16">
        <v>576656</v>
      </c>
      <c r="I742" s="17">
        <f t="shared" si="55"/>
        <v>0</v>
      </c>
      <c r="J742" s="17">
        <v>0</v>
      </c>
      <c r="K742" s="17">
        <v>45.77</v>
      </c>
      <c r="L742" s="17">
        <v>3.58</v>
      </c>
      <c r="M742" s="17">
        <v>2.75</v>
      </c>
      <c r="N742" s="17">
        <v>54.99</v>
      </c>
      <c r="O742" s="17">
        <v>0</v>
      </c>
      <c r="P742" s="18">
        <v>7417</v>
      </c>
      <c r="Q742" s="18">
        <v>447</v>
      </c>
      <c r="R742" s="17">
        <v>47463359</v>
      </c>
      <c r="S742" s="17">
        <v>43557</v>
      </c>
      <c r="T742" s="17">
        <v>49167</v>
      </c>
      <c r="U742" s="18" t="s">
        <v>62</v>
      </c>
      <c r="V742" s="18">
        <v>1.45</v>
      </c>
      <c r="W742" s="18" t="s">
        <v>62</v>
      </c>
      <c r="X742" s="18">
        <v>5.86</v>
      </c>
      <c r="Y742" s="18" t="s">
        <v>62</v>
      </c>
      <c r="Z742" s="18"/>
      <c r="AA742" s="19">
        <v>1.45</v>
      </c>
      <c r="AB742" s="19">
        <v>23.49195884567845</v>
      </c>
      <c r="AC742" s="19">
        <v>5.86</v>
      </c>
      <c r="AD742" s="19">
        <v>0.75442193202762442</v>
      </c>
      <c r="AE742" s="20">
        <f t="shared" si="56"/>
        <v>0.88515770530463755</v>
      </c>
      <c r="AF742" s="20">
        <f t="shared" si="57"/>
        <v>3.1705781060906088E-3</v>
      </c>
      <c r="AG742" s="20">
        <f t="shared" si="58"/>
        <v>0.11161810390058749</v>
      </c>
      <c r="AH742" s="20">
        <f t="shared" si="59"/>
        <v>0</v>
      </c>
      <c r="AI742" s="20">
        <f t="shared" si="59"/>
        <v>5.3612688684369387E-5</v>
      </c>
      <c r="AJ742" s="21">
        <v>52898770</v>
      </c>
      <c r="AK742" s="21">
        <v>189480</v>
      </c>
      <c r="AL742" s="21">
        <v>6670518</v>
      </c>
      <c r="AM742" s="21">
        <v>0</v>
      </c>
      <c r="AN742" s="21">
        <v>0</v>
      </c>
      <c r="AO742" s="21">
        <v>3204</v>
      </c>
      <c r="AP742" s="22">
        <v>5</v>
      </c>
      <c r="AQ742" s="22">
        <v>22</v>
      </c>
      <c r="AR742" s="23">
        <v>261191</v>
      </c>
      <c r="AS742" s="23">
        <v>866.71184000000005</v>
      </c>
      <c r="AT742" s="24">
        <v>9.8473603000000001</v>
      </c>
      <c r="AU742" s="25">
        <v>85.348237999999995</v>
      </c>
      <c r="AV742" s="26">
        <v>5</v>
      </c>
      <c r="AW742" s="26">
        <v>23</v>
      </c>
      <c r="AX742" s="26">
        <v>59268</v>
      </c>
      <c r="AY742" s="26">
        <v>5969.2835999999998</v>
      </c>
      <c r="AZ742" s="27">
        <v>8.2399792999999999</v>
      </c>
      <c r="BA742" s="28">
        <v>491.86772999999999</v>
      </c>
      <c r="BB742" s="29">
        <v>4</v>
      </c>
      <c r="BC742" s="29">
        <v>14</v>
      </c>
      <c r="BD742" s="29">
        <v>9163</v>
      </c>
      <c r="BE742" s="29">
        <v>91030.74</v>
      </c>
      <c r="BF742" s="29">
        <v>6.0274457000000004</v>
      </c>
      <c r="BG742" s="29">
        <v>5486.8284000000003</v>
      </c>
    </row>
    <row r="743" spans="1:59" s="30" customFormat="1" x14ac:dyDescent="0.35">
      <c r="A743" s="12">
        <v>2018</v>
      </c>
      <c r="B743" s="12" t="s">
        <v>886</v>
      </c>
      <c r="C743" s="13" t="s">
        <v>887</v>
      </c>
      <c r="D743" s="14" t="s">
        <v>901</v>
      </c>
      <c r="E743" s="15">
        <v>65584.902271636151</v>
      </c>
      <c r="F743" s="15">
        <v>37977.199999999997</v>
      </c>
      <c r="G743" s="12">
        <v>4.0999999999999996</v>
      </c>
      <c r="H743" s="16">
        <v>579054</v>
      </c>
      <c r="I743" s="17">
        <f t="shared" si="55"/>
        <v>0</v>
      </c>
      <c r="J743" s="17">
        <v>0</v>
      </c>
      <c r="K743" s="17">
        <v>39.08</v>
      </c>
      <c r="L743" s="17">
        <v>2.6</v>
      </c>
      <c r="M743" s="17">
        <v>3.15</v>
      </c>
      <c r="N743" s="17">
        <v>38.81</v>
      </c>
      <c r="O743" s="17">
        <v>0</v>
      </c>
      <c r="P743" s="18">
        <v>8177</v>
      </c>
      <c r="Q743" s="18">
        <v>280</v>
      </c>
      <c r="R743" s="17">
        <v>44013946</v>
      </c>
      <c r="S743" s="17">
        <v>28346</v>
      </c>
      <c r="T743" s="17">
        <v>37035</v>
      </c>
      <c r="U743" s="18" t="s">
        <v>62</v>
      </c>
      <c r="V743" s="18">
        <v>1.68</v>
      </c>
      <c r="W743" s="18">
        <v>18.53</v>
      </c>
      <c r="X743" s="18">
        <v>3.77</v>
      </c>
      <c r="Y743" s="18"/>
      <c r="Z743" s="18"/>
      <c r="AA743" s="19">
        <v>1.68</v>
      </c>
      <c r="AB743" s="19">
        <v>18.53</v>
      </c>
      <c r="AC743" s="19">
        <v>3.77</v>
      </c>
      <c r="AD743" s="19">
        <v>0.62810595158289428</v>
      </c>
      <c r="AE743" s="20">
        <f t="shared" si="56"/>
        <v>0.79190560009367517</v>
      </c>
      <c r="AF743" s="20">
        <f t="shared" si="57"/>
        <v>2.5150614512128859E-3</v>
      </c>
      <c r="AG743" s="20">
        <f t="shared" si="58"/>
        <v>0.20550056376977455</v>
      </c>
      <c r="AH743" s="20">
        <f t="shared" si="59"/>
        <v>0</v>
      </c>
      <c r="AI743" s="20">
        <f t="shared" si="59"/>
        <v>7.8774685337367479E-5</v>
      </c>
      <c r="AJ743" s="21">
        <v>48936996</v>
      </c>
      <c r="AK743" s="21">
        <v>155422</v>
      </c>
      <c r="AL743" s="21">
        <v>12699216</v>
      </c>
      <c r="AM743" s="21">
        <v>0</v>
      </c>
      <c r="AN743" s="21">
        <v>0</v>
      </c>
      <c r="AO743" s="21">
        <v>4868</v>
      </c>
      <c r="AP743" s="22">
        <v>5</v>
      </c>
      <c r="AQ743" s="22">
        <v>22</v>
      </c>
      <c r="AR743" s="23">
        <v>272427</v>
      </c>
      <c r="AS743" s="23">
        <v>841</v>
      </c>
      <c r="AT743" s="24">
        <v>11.29</v>
      </c>
      <c r="AU743" s="25">
        <v>94.9</v>
      </c>
      <c r="AV743" s="26">
        <v>5</v>
      </c>
      <c r="AW743" s="26">
        <v>23</v>
      </c>
      <c r="AX743" s="26">
        <v>58318</v>
      </c>
      <c r="AY743" s="26">
        <v>5368.8554999999997</v>
      </c>
      <c r="AZ743" s="27">
        <v>9.5755096000000002</v>
      </c>
      <c r="BA743" s="28">
        <v>514.09528</v>
      </c>
      <c r="BB743" s="29">
        <v>4</v>
      </c>
      <c r="BC743" s="29">
        <v>15</v>
      </c>
      <c r="BD743" s="29">
        <v>10940</v>
      </c>
      <c r="BE743" s="29">
        <v>78909</v>
      </c>
      <c r="BF743" s="29">
        <v>6.71</v>
      </c>
      <c r="BG743" s="29">
        <v>5292.54</v>
      </c>
    </row>
    <row r="744" spans="1:59" s="30" customFormat="1" x14ac:dyDescent="0.35">
      <c r="A744" s="12">
        <v>2016</v>
      </c>
      <c r="B744" s="12" t="s">
        <v>886</v>
      </c>
      <c r="C744" s="13" t="s">
        <v>887</v>
      </c>
      <c r="D744" s="14" t="s">
        <v>902</v>
      </c>
      <c r="E744" s="15">
        <v>64679.97054215087</v>
      </c>
      <c r="F744" s="15">
        <v>37853.5</v>
      </c>
      <c r="G744" s="12">
        <v>5.3</v>
      </c>
      <c r="H744" s="16">
        <v>585243</v>
      </c>
      <c r="I744" s="17">
        <f t="shared" si="55"/>
        <v>0</v>
      </c>
      <c r="J744" s="17">
        <v>0</v>
      </c>
      <c r="K744" s="17">
        <v>40.39</v>
      </c>
      <c r="L744" s="17">
        <v>1.702</v>
      </c>
      <c r="M744" s="17">
        <v>2.52</v>
      </c>
      <c r="N744" s="17">
        <v>42.43</v>
      </c>
      <c r="O744" s="17">
        <v>0</v>
      </c>
      <c r="P744" s="18">
        <v>7678</v>
      </c>
      <c r="Q744" s="18">
        <v>311</v>
      </c>
      <c r="R744" s="17">
        <v>44171630</v>
      </c>
      <c r="S744" s="17">
        <v>35156</v>
      </c>
      <c r="T744" s="17">
        <v>39067</v>
      </c>
      <c r="U744" s="18" t="s">
        <v>62</v>
      </c>
      <c r="V744" s="18" t="s">
        <v>62</v>
      </c>
      <c r="W744" s="18">
        <v>11.49</v>
      </c>
      <c r="X744" s="18" t="s">
        <v>62</v>
      </c>
      <c r="Y744" s="18" t="s">
        <v>62</v>
      </c>
      <c r="Z744" s="18"/>
      <c r="AA744" s="19">
        <v>2.2143440282408582</v>
      </c>
      <c r="AB744" s="19">
        <v>11.49</v>
      </c>
      <c r="AC744" s="19">
        <v>3.2924726584307722</v>
      </c>
      <c r="AD744" s="19">
        <v>0.65636700530415037</v>
      </c>
      <c r="AE744" s="20">
        <f t="shared" si="56"/>
        <v>0.81464849443261211</v>
      </c>
      <c r="AF744" s="20">
        <f t="shared" si="57"/>
        <v>3.1263874039623718E-3</v>
      </c>
      <c r="AG744" s="20">
        <f t="shared" si="58"/>
        <v>0.18214615707476572</v>
      </c>
      <c r="AH744" s="20">
        <f t="shared" si="59"/>
        <v>0</v>
      </c>
      <c r="AI744" s="20">
        <f t="shared" si="59"/>
        <v>7.8961088659815727E-5</v>
      </c>
      <c r="AJ744" s="21">
        <v>49047436</v>
      </c>
      <c r="AK744" s="21">
        <v>188230</v>
      </c>
      <c r="AL744" s="21">
        <v>10966450</v>
      </c>
      <c r="AM744" s="21">
        <v>0</v>
      </c>
      <c r="AN744" s="21">
        <v>0</v>
      </c>
      <c r="AO744" s="21">
        <v>4754</v>
      </c>
      <c r="AP744" s="22">
        <v>5</v>
      </c>
      <c r="AQ744" s="22">
        <v>22</v>
      </c>
      <c r="AR744" s="23">
        <v>269647</v>
      </c>
      <c r="AS744" s="23">
        <v>850.20817</v>
      </c>
      <c r="AT744" s="24">
        <v>11.133749999999999</v>
      </c>
      <c r="AU744" s="25">
        <v>94.660055999999997</v>
      </c>
      <c r="AV744" s="26">
        <v>5</v>
      </c>
      <c r="AW744" s="26">
        <v>23</v>
      </c>
      <c r="AX744" s="26">
        <v>57434</v>
      </c>
      <c r="AY744" s="26">
        <v>5458.8963000000003</v>
      </c>
      <c r="AZ744" s="27">
        <v>9.4000687999999997</v>
      </c>
      <c r="BA744" s="28">
        <v>513.14000999999996</v>
      </c>
      <c r="BB744" s="29">
        <v>4</v>
      </c>
      <c r="BC744" s="29">
        <v>15</v>
      </c>
      <c r="BD744" s="29">
        <v>10654</v>
      </c>
      <c r="BE744" s="29">
        <v>78542.346999999994</v>
      </c>
      <c r="BF744" s="29">
        <v>6.9229431999999997</v>
      </c>
      <c r="BG744" s="29">
        <v>5437.4421000000002</v>
      </c>
    </row>
    <row r="745" spans="1:59" s="30" customFormat="1" x14ac:dyDescent="0.35">
      <c r="A745" s="12">
        <v>2017</v>
      </c>
      <c r="B745" s="12" t="s">
        <v>886</v>
      </c>
      <c r="C745" s="13" t="s">
        <v>887</v>
      </c>
      <c r="D745" s="14" t="s">
        <v>903</v>
      </c>
      <c r="E745" s="15">
        <v>64863.257206109032</v>
      </c>
      <c r="F745" s="15">
        <v>37620.300000000003</v>
      </c>
      <c r="G745" s="12">
        <v>4.2</v>
      </c>
      <c r="H745" s="16">
        <v>579994</v>
      </c>
      <c r="I745" s="17">
        <f t="shared" si="55"/>
        <v>0</v>
      </c>
      <c r="J745" s="17">
        <v>0</v>
      </c>
      <c r="K745" s="17">
        <v>39.08</v>
      </c>
      <c r="L745" s="17">
        <v>2.23</v>
      </c>
      <c r="M745" s="17">
        <v>2.99</v>
      </c>
      <c r="N745" s="17">
        <v>38.799999999999997</v>
      </c>
      <c r="O745" s="17">
        <v>0</v>
      </c>
      <c r="P745" s="18">
        <v>7895</v>
      </c>
      <c r="Q745" s="18">
        <v>292</v>
      </c>
      <c r="R745" s="17">
        <v>44272504</v>
      </c>
      <c r="S745" s="17">
        <v>34640</v>
      </c>
      <c r="T745" s="17">
        <v>37423</v>
      </c>
      <c r="U745" s="18" t="s">
        <v>62</v>
      </c>
      <c r="V745" s="18" t="s">
        <v>62</v>
      </c>
      <c r="W745" s="18">
        <v>14.48</v>
      </c>
      <c r="X745" s="18" t="s">
        <v>62</v>
      </c>
      <c r="Y745" s="18" t="s">
        <v>62</v>
      </c>
      <c r="Z745" s="18"/>
      <c r="AA745" s="19">
        <v>2.1875855044172008</v>
      </c>
      <c r="AB745" s="19">
        <v>14.48</v>
      </c>
      <c r="AC745" s="19">
        <v>3.7243523928232452</v>
      </c>
      <c r="AD745" s="19">
        <v>0.62802788237371954</v>
      </c>
      <c r="AE745" s="20">
        <f t="shared" si="56"/>
        <v>0.8141650456738202</v>
      </c>
      <c r="AF745" s="20">
        <f t="shared" si="57"/>
        <v>2.7169044230580799E-3</v>
      </c>
      <c r="AG745" s="20">
        <f t="shared" si="58"/>
        <v>0.1830393928954348</v>
      </c>
      <c r="AH745" s="20">
        <f t="shared" si="59"/>
        <v>0</v>
      </c>
      <c r="AI745" s="20">
        <f t="shared" si="59"/>
        <v>7.8657007686922892E-5</v>
      </c>
      <c r="AJ745" s="21">
        <v>49539056</v>
      </c>
      <c r="AK745" s="21">
        <v>165314</v>
      </c>
      <c r="AL745" s="21">
        <v>11137298</v>
      </c>
      <c r="AM745" s="21">
        <v>0</v>
      </c>
      <c r="AN745" s="21">
        <v>0</v>
      </c>
      <c r="AO745" s="21">
        <v>4786</v>
      </c>
      <c r="AP745" s="22">
        <v>5</v>
      </c>
      <c r="AQ745" s="22">
        <v>21</v>
      </c>
      <c r="AR745" s="23">
        <v>270576</v>
      </c>
      <c r="AS745" s="23">
        <v>853.84852000000001</v>
      </c>
      <c r="AT745" s="24">
        <v>11.372356</v>
      </c>
      <c r="AU745" s="25">
        <v>97.102693000000002</v>
      </c>
      <c r="AV745" s="26">
        <v>5</v>
      </c>
      <c r="AW745" s="26">
        <v>23</v>
      </c>
      <c r="AX745" s="26">
        <v>57863</v>
      </c>
      <c r="AY745" s="26">
        <v>5418.0938999999998</v>
      </c>
      <c r="AZ745" s="27">
        <v>9.6969474000000009</v>
      </c>
      <c r="BA745" s="28">
        <v>525.38971000000004</v>
      </c>
      <c r="BB745" s="29">
        <v>4</v>
      </c>
      <c r="BC745" s="29">
        <v>15</v>
      </c>
      <c r="BD745" s="29">
        <v>10931</v>
      </c>
      <c r="BE745" s="29">
        <v>78092.962</v>
      </c>
      <c r="BF745" s="29">
        <v>6.9172167</v>
      </c>
      <c r="BG745" s="29">
        <v>5401.8594000000003</v>
      </c>
    </row>
    <row r="746" spans="1:59" s="30" customFormat="1" x14ac:dyDescent="0.35">
      <c r="A746" s="17">
        <v>2006</v>
      </c>
      <c r="B746" s="13" t="s">
        <v>886</v>
      </c>
      <c r="C746" s="13" t="s">
        <v>887</v>
      </c>
      <c r="D746" s="14" t="s">
        <v>904</v>
      </c>
      <c r="E746" s="15">
        <v>70131.84302816134</v>
      </c>
      <c r="F746" s="15">
        <v>36655.599999999999</v>
      </c>
      <c r="G746" s="17">
        <v>3.2</v>
      </c>
      <c r="H746" s="16">
        <v>522667</v>
      </c>
      <c r="I746" s="17">
        <f t="shared" si="55"/>
        <v>0</v>
      </c>
      <c r="J746" s="17">
        <v>0</v>
      </c>
      <c r="K746" s="17" t="s">
        <v>62</v>
      </c>
      <c r="L746" s="17">
        <v>2.137</v>
      </c>
      <c r="M746" s="17">
        <v>6.73</v>
      </c>
      <c r="N746" s="17">
        <v>18.61</v>
      </c>
      <c r="O746" s="17">
        <v>0</v>
      </c>
      <c r="P746" s="18">
        <v>7979</v>
      </c>
      <c r="Q746" s="18">
        <v>381</v>
      </c>
      <c r="R746" s="17">
        <v>45983654</v>
      </c>
      <c r="S746" s="17">
        <v>83944</v>
      </c>
      <c r="T746" s="17">
        <v>81682</v>
      </c>
      <c r="U746" s="18" t="s">
        <v>62</v>
      </c>
      <c r="V746" s="18">
        <v>1.01</v>
      </c>
      <c r="W746" s="18">
        <v>16.28</v>
      </c>
      <c r="X746" s="18">
        <v>6.83</v>
      </c>
      <c r="Y746" s="18" t="s">
        <v>62</v>
      </c>
      <c r="Z746" s="18"/>
      <c r="AA746" s="19">
        <v>1.01</v>
      </c>
      <c r="AB746" s="19">
        <v>16.28</v>
      </c>
      <c r="AC746" s="19">
        <v>6.83</v>
      </c>
      <c r="AD746" s="19">
        <v>0.4704061490499184</v>
      </c>
      <c r="AE746" s="20">
        <f t="shared" si="56"/>
        <v>0.88967670609065297</v>
      </c>
      <c r="AF746" s="20">
        <f t="shared" si="57"/>
        <v>3.0412341678440397E-3</v>
      </c>
      <c r="AG746" s="20">
        <f t="shared" si="58"/>
        <v>0.1072048868490436</v>
      </c>
      <c r="AH746" s="20">
        <f t="shared" si="59"/>
        <v>0</v>
      </c>
      <c r="AI746" s="20">
        <f t="shared" si="59"/>
        <v>7.717289245950632E-5</v>
      </c>
      <c r="AJ746" s="21">
        <v>52430740.079999998</v>
      </c>
      <c r="AK746" s="21">
        <v>179227.08</v>
      </c>
      <c r="AL746" s="21">
        <v>6317836.04</v>
      </c>
      <c r="AM746" s="21">
        <v>0</v>
      </c>
      <c r="AN746" s="21">
        <v>0</v>
      </c>
      <c r="AO746" s="21">
        <v>4547.9799999999996</v>
      </c>
      <c r="AP746" s="23">
        <v>5</v>
      </c>
      <c r="AQ746" s="23">
        <v>34</v>
      </c>
      <c r="AR746" s="23">
        <v>243240</v>
      </c>
      <c r="AS746" s="23">
        <v>845.50752343364582</v>
      </c>
      <c r="AT746" s="24">
        <v>7.7463952656775801</v>
      </c>
      <c r="AU746" s="25">
        <v>65.496354766211695</v>
      </c>
      <c r="AV746" s="26">
        <v>5</v>
      </c>
      <c r="AW746" s="26">
        <v>31</v>
      </c>
      <c r="AX746" s="26">
        <v>55566</v>
      </c>
      <c r="AY746" s="26">
        <v>6173.7693313657037</v>
      </c>
      <c r="AZ746" s="27">
        <v>6.2779659040669289</v>
      </c>
      <c r="BA746" s="28">
        <v>387.58713361887965</v>
      </c>
      <c r="BB746" s="29">
        <v>4</v>
      </c>
      <c r="BC746" s="29">
        <v>21</v>
      </c>
      <c r="BD746" s="29">
        <v>8060</v>
      </c>
      <c r="BE746" s="29">
        <v>86456.337882547537</v>
      </c>
      <c r="BF746" s="29">
        <v>4.041696917397239</v>
      </c>
      <c r="BG746" s="29">
        <v>3494.3031430934657</v>
      </c>
    </row>
    <row r="747" spans="1:59" s="30" customFormat="1" x14ac:dyDescent="0.35">
      <c r="A747" s="12">
        <v>2020</v>
      </c>
      <c r="B747" s="12" t="s">
        <v>886</v>
      </c>
      <c r="C747" s="13" t="s">
        <v>887</v>
      </c>
      <c r="D747" s="14" t="s">
        <v>905</v>
      </c>
      <c r="E747" s="15">
        <v>62163.977801831519</v>
      </c>
      <c r="F747" s="15">
        <v>36181.300000000003</v>
      </c>
      <c r="G747" s="12" t="s">
        <v>62</v>
      </c>
      <c r="H747" s="16">
        <v>582030</v>
      </c>
      <c r="I747" s="17">
        <f t="shared" si="55"/>
        <v>0</v>
      </c>
      <c r="J747" s="17">
        <v>0</v>
      </c>
      <c r="K747" s="17">
        <v>36.130000000000003</v>
      </c>
      <c r="L747" s="17">
        <v>1.891</v>
      </c>
      <c r="M747" s="17">
        <v>2.0299999999999998</v>
      </c>
      <c r="N747" s="17">
        <v>33.270000000000003</v>
      </c>
      <c r="O747" s="17">
        <v>0</v>
      </c>
      <c r="P747" s="18">
        <v>8069</v>
      </c>
      <c r="Q747" s="18">
        <v>356</v>
      </c>
      <c r="R747" s="17">
        <v>37556002</v>
      </c>
      <c r="S747" s="17">
        <v>24596</v>
      </c>
      <c r="T747" s="17">
        <v>31070</v>
      </c>
      <c r="U747" s="18" t="s">
        <v>62</v>
      </c>
      <c r="V747" s="18" t="s">
        <v>62</v>
      </c>
      <c r="W747" s="18" t="s">
        <v>62</v>
      </c>
      <c r="X747" s="18">
        <v>2.2799999999999998</v>
      </c>
      <c r="Y747" s="18" t="s">
        <v>62</v>
      </c>
      <c r="Z747" s="18"/>
      <c r="AA747" s="19">
        <v>2.127327759928813</v>
      </c>
      <c r="AB747" s="19">
        <v>12.535325193609101</v>
      </c>
      <c r="AC747" s="19">
        <v>2.2799999999999998</v>
      </c>
      <c r="AD747" s="19">
        <v>0.5848556097000881</v>
      </c>
      <c r="AE747" s="20">
        <f t="shared" si="56"/>
        <v>0.66598816715169096</v>
      </c>
      <c r="AF747" s="20">
        <f t="shared" si="57"/>
        <v>2.6743295852827988E-3</v>
      </c>
      <c r="AG747" s="20">
        <f t="shared" si="58"/>
        <v>0.33125571685705307</v>
      </c>
      <c r="AH747" s="20">
        <f t="shared" si="59"/>
        <v>0</v>
      </c>
      <c r="AI747" s="20">
        <f t="shared" si="59"/>
        <v>8.1786405973213372E-5</v>
      </c>
      <c r="AJ747" s="21">
        <v>41871398</v>
      </c>
      <c r="AK747" s="21">
        <v>168138</v>
      </c>
      <c r="AL747" s="21">
        <v>20826406</v>
      </c>
      <c r="AM747" s="21">
        <v>0</v>
      </c>
      <c r="AN747" s="21">
        <v>0</v>
      </c>
      <c r="AO747" s="21">
        <v>5142</v>
      </c>
      <c r="AP747" s="22">
        <v>1</v>
      </c>
      <c r="AQ747" s="22">
        <v>1</v>
      </c>
      <c r="AR747" s="23">
        <v>276029</v>
      </c>
      <c r="AS747" s="23">
        <v>869.33136000000002</v>
      </c>
      <c r="AT747" s="24">
        <v>11.110844999999999</v>
      </c>
      <c r="AU747" s="25">
        <v>96.590062000000003</v>
      </c>
      <c r="AV747" s="26">
        <v>5</v>
      </c>
      <c r="AW747" s="26">
        <v>13</v>
      </c>
      <c r="AX747" s="26">
        <v>57958</v>
      </c>
      <c r="AY747" s="26">
        <v>4773.6062000000002</v>
      </c>
      <c r="AZ747" s="27">
        <v>9.6536652000000007</v>
      </c>
      <c r="BA747" s="28">
        <v>460.82796000000002</v>
      </c>
      <c r="BB747" s="29">
        <v>4</v>
      </c>
      <c r="BC747" s="29">
        <v>9</v>
      </c>
      <c r="BD747" s="29">
        <v>11334</v>
      </c>
      <c r="BE747" s="29">
        <v>67139.183000000005</v>
      </c>
      <c r="BF747" s="29">
        <v>6.8784552000000003</v>
      </c>
      <c r="BG747" s="29">
        <v>4618.1386000000002</v>
      </c>
    </row>
    <row r="748" spans="1:59" s="30" customFormat="1" x14ac:dyDescent="0.35">
      <c r="A748" s="17">
        <v>2009</v>
      </c>
      <c r="B748" s="32" t="s">
        <v>799</v>
      </c>
      <c r="C748" s="13" t="s">
        <v>800</v>
      </c>
      <c r="D748" s="14" t="s">
        <v>906</v>
      </c>
      <c r="E748" s="15">
        <v>54094.783508379347</v>
      </c>
      <c r="F748" s="15">
        <v>35971.300000000003</v>
      </c>
      <c r="G748" s="17">
        <v>4.0999999999999996</v>
      </c>
      <c r="H748" s="16">
        <v>664968</v>
      </c>
      <c r="I748" s="17">
        <f t="shared" si="55"/>
        <v>1</v>
      </c>
      <c r="J748" s="17">
        <v>0</v>
      </c>
      <c r="K748" s="17">
        <v>43.33</v>
      </c>
      <c r="L748" s="17">
        <v>2.141</v>
      </c>
      <c r="M748" s="17">
        <v>3.94</v>
      </c>
      <c r="N748" s="17">
        <v>45.86</v>
      </c>
      <c r="O748" s="17">
        <v>0</v>
      </c>
      <c r="P748" s="18">
        <v>9959</v>
      </c>
      <c r="Q748" s="18">
        <v>306</v>
      </c>
      <c r="R748" s="17">
        <v>32608448</v>
      </c>
      <c r="S748" s="17">
        <v>120594</v>
      </c>
      <c r="T748" s="17">
        <v>58995</v>
      </c>
      <c r="U748" s="18">
        <v>1.31</v>
      </c>
      <c r="V748" s="18">
        <v>1.1399999999999999</v>
      </c>
      <c r="W748" s="18" t="s">
        <v>62</v>
      </c>
      <c r="X748" s="18" t="s">
        <v>62</v>
      </c>
      <c r="Y748" s="18"/>
      <c r="Z748" s="18">
        <v>1.31</v>
      </c>
      <c r="AA748" s="19">
        <v>1.1399999999999999</v>
      </c>
      <c r="AB748" s="19">
        <v>14.15708861161818</v>
      </c>
      <c r="AC748" s="19">
        <v>4.5973007921271787</v>
      </c>
      <c r="AD748" s="19">
        <v>0.68314474405108627</v>
      </c>
      <c r="AE748" s="20">
        <f t="shared" si="56"/>
        <v>0.9936375864474255</v>
      </c>
      <c r="AF748" s="20">
        <f t="shared" si="57"/>
        <v>3.3482822453098789E-3</v>
      </c>
      <c r="AG748" s="20">
        <f t="shared" si="58"/>
        <v>3.0056952070857618E-3</v>
      </c>
      <c r="AH748" s="20">
        <f t="shared" si="59"/>
        <v>0</v>
      </c>
      <c r="AI748" s="20">
        <f t="shared" si="59"/>
        <v>8.4361001788936553E-6</v>
      </c>
      <c r="AJ748" s="21">
        <v>49382118</v>
      </c>
      <c r="AK748" s="21">
        <v>166404</v>
      </c>
      <c r="AL748" s="21">
        <v>149378</v>
      </c>
      <c r="AM748" s="21">
        <v>0</v>
      </c>
      <c r="AN748" s="21">
        <v>0</v>
      </c>
      <c r="AO748" s="21">
        <v>419.26</v>
      </c>
      <c r="AP748" s="23">
        <v>3</v>
      </c>
      <c r="AQ748" s="23">
        <v>35</v>
      </c>
      <c r="AR748" s="23">
        <v>322466</v>
      </c>
      <c r="AS748" s="23">
        <v>1150</v>
      </c>
      <c r="AT748" s="24">
        <v>7.58</v>
      </c>
      <c r="AU748" s="31">
        <v>87.17</v>
      </c>
      <c r="AV748" s="26">
        <v>3</v>
      </c>
      <c r="AW748" s="26">
        <v>33</v>
      </c>
      <c r="AX748" s="26">
        <v>57435</v>
      </c>
      <c r="AY748" s="26">
        <v>6614</v>
      </c>
      <c r="AZ748" s="27">
        <v>6.81</v>
      </c>
      <c r="BA748" s="28">
        <v>450.33</v>
      </c>
      <c r="BB748" s="29">
        <v>3</v>
      </c>
      <c r="BC748" s="29">
        <v>26</v>
      </c>
      <c r="BD748" s="29">
        <v>2488</v>
      </c>
      <c r="BE748" s="29">
        <v>121958</v>
      </c>
      <c r="BF748" s="29">
        <v>5.25</v>
      </c>
      <c r="BG748" s="29">
        <v>6399.79</v>
      </c>
    </row>
    <row r="749" spans="1:59" s="30" customFormat="1" x14ac:dyDescent="0.35">
      <c r="A749" s="17">
        <v>2008</v>
      </c>
      <c r="B749" s="32" t="s">
        <v>799</v>
      </c>
      <c r="C749" s="13" t="s">
        <v>800</v>
      </c>
      <c r="D749" s="14" t="s">
        <v>907</v>
      </c>
      <c r="E749" s="15">
        <v>53272.584321949485</v>
      </c>
      <c r="F749" s="15">
        <v>35030.400000000001</v>
      </c>
      <c r="G749" s="17">
        <v>3.2</v>
      </c>
      <c r="H749" s="16">
        <v>657569</v>
      </c>
      <c r="I749" s="17">
        <f t="shared" si="55"/>
        <v>1</v>
      </c>
      <c r="J749" s="17">
        <v>0</v>
      </c>
      <c r="K749" s="17">
        <v>40.69</v>
      </c>
      <c r="L749" s="17">
        <v>2.9830000000000001</v>
      </c>
      <c r="M749" s="17">
        <v>8.86</v>
      </c>
      <c r="N749" s="17">
        <v>45.88</v>
      </c>
      <c r="O749" s="17">
        <v>0</v>
      </c>
      <c r="P749" s="18">
        <v>9782</v>
      </c>
      <c r="Q749" s="18">
        <v>393</v>
      </c>
      <c r="R749" s="17">
        <v>32887026</v>
      </c>
      <c r="S749" s="17">
        <v>123801</v>
      </c>
      <c r="T749" s="17">
        <v>63480</v>
      </c>
      <c r="U749" s="18">
        <v>1.36</v>
      </c>
      <c r="V749" s="18">
        <v>1.08</v>
      </c>
      <c r="W749" s="18" t="s">
        <v>62</v>
      </c>
      <c r="X749" s="18" t="s">
        <v>62</v>
      </c>
      <c r="Y749" s="18"/>
      <c r="Z749" s="18">
        <v>1.36</v>
      </c>
      <c r="AA749" s="19">
        <v>1.08</v>
      </c>
      <c r="AB749" s="19">
        <v>19.619187803472759</v>
      </c>
      <c r="AC749" s="19">
        <v>9.1182546074696553</v>
      </c>
      <c r="AD749" s="19">
        <v>0.68330088246943577</v>
      </c>
      <c r="AE749" s="20">
        <f t="shared" si="56"/>
        <v>0.99641410718400225</v>
      </c>
      <c r="AF749" s="20">
        <f t="shared" si="57"/>
        <v>3.5617228287165136E-3</v>
      </c>
      <c r="AG749" s="20">
        <f t="shared" si="58"/>
        <v>2.4169987281242171E-5</v>
      </c>
      <c r="AH749" s="20">
        <f t="shared" si="59"/>
        <v>0</v>
      </c>
      <c r="AI749" s="20">
        <f t="shared" si="59"/>
        <v>0</v>
      </c>
      <c r="AJ749" s="21">
        <v>49965020</v>
      </c>
      <c r="AK749" s="21">
        <v>178602</v>
      </c>
      <c r="AL749" s="21">
        <v>1212</v>
      </c>
      <c r="AM749" s="21">
        <v>0</v>
      </c>
      <c r="AN749" s="21">
        <v>0</v>
      </c>
      <c r="AO749" s="21">
        <v>0</v>
      </c>
      <c r="AP749" s="23">
        <v>3</v>
      </c>
      <c r="AQ749" s="23">
        <v>35</v>
      </c>
      <c r="AR749" s="23">
        <v>318760</v>
      </c>
      <c r="AS749" s="23">
        <v>1113</v>
      </c>
      <c r="AT749" s="24">
        <v>7.5149703973072066</v>
      </c>
      <c r="AU749" s="25">
        <v>83.68</v>
      </c>
      <c r="AV749" s="26">
        <v>3</v>
      </c>
      <c r="AW749" s="26">
        <v>33</v>
      </c>
      <c r="AX749" s="26">
        <v>56510</v>
      </c>
      <c r="AY749" s="26">
        <v>6577</v>
      </c>
      <c r="AZ749" s="27">
        <v>6.8109994266927973</v>
      </c>
      <c r="BA749" s="28">
        <v>447.97</v>
      </c>
      <c r="BB749" s="29">
        <v>3</v>
      </c>
      <c r="BC749" s="29">
        <v>25</v>
      </c>
      <c r="BD749" s="29">
        <v>2143</v>
      </c>
      <c r="BE749" s="29">
        <v>143759</v>
      </c>
      <c r="BF749" s="29">
        <v>5.588253990151248</v>
      </c>
      <c r="BG749" s="29">
        <v>8033.64</v>
      </c>
    </row>
    <row r="750" spans="1:59" s="30" customFormat="1" x14ac:dyDescent="0.35">
      <c r="A750" s="12">
        <v>2019</v>
      </c>
      <c r="B750" s="12" t="s">
        <v>908</v>
      </c>
      <c r="C750" s="13" t="s">
        <v>909</v>
      </c>
      <c r="D750" s="14" t="s">
        <v>910</v>
      </c>
      <c r="E750" s="15">
        <v>53213.384910727735</v>
      </c>
      <c r="F750" s="15">
        <v>33207.599999999999</v>
      </c>
      <c r="G750" s="12" t="s">
        <v>62</v>
      </c>
      <c r="H750" s="16">
        <v>624046</v>
      </c>
      <c r="I750" s="17">
        <f t="shared" si="55"/>
        <v>1</v>
      </c>
      <c r="J750" s="17">
        <v>0</v>
      </c>
      <c r="K750" s="17">
        <v>38.520000000000003</v>
      </c>
      <c r="L750" s="17">
        <v>2.4489999999999998</v>
      </c>
      <c r="M750" s="17">
        <v>2.56</v>
      </c>
      <c r="N750" s="17">
        <v>35.590000000000003</v>
      </c>
      <c r="O750" s="17">
        <v>1</v>
      </c>
      <c r="P750" s="18">
        <v>8471</v>
      </c>
      <c r="Q750" s="18">
        <v>233</v>
      </c>
      <c r="R750" s="17">
        <v>6733</v>
      </c>
      <c r="S750" s="17">
        <v>34</v>
      </c>
      <c r="T750" s="17">
        <v>1190</v>
      </c>
      <c r="U750" s="18" t="s">
        <v>62</v>
      </c>
      <c r="V750" s="18" t="s">
        <v>62</v>
      </c>
      <c r="W750" s="18" t="s">
        <v>62</v>
      </c>
      <c r="X750" s="18" t="s">
        <v>62</v>
      </c>
      <c r="Y750" s="18" t="s">
        <v>62</v>
      </c>
      <c r="Z750" s="18"/>
      <c r="AA750" s="19">
        <v>2.176146746141439</v>
      </c>
      <c r="AB750" s="19">
        <v>16.155101142605361</v>
      </c>
      <c r="AC750" s="19">
        <v>3.3292283805067271</v>
      </c>
      <c r="AD750" s="19">
        <v>0.60296766622862785</v>
      </c>
      <c r="AE750" s="20">
        <f t="shared" si="56"/>
        <v>0</v>
      </c>
      <c r="AF750" s="20">
        <f t="shared" si="57"/>
        <v>0.17761626526055768</v>
      </c>
      <c r="AG750" s="20">
        <f t="shared" si="58"/>
        <v>0.82238373473944226</v>
      </c>
      <c r="AH750" s="20">
        <f t="shared" si="59"/>
        <v>0</v>
      </c>
      <c r="AI750" s="20">
        <f t="shared" si="59"/>
        <v>0</v>
      </c>
      <c r="AJ750" s="21">
        <v>0</v>
      </c>
      <c r="AK750" s="21">
        <v>7478</v>
      </c>
      <c r="AL750" s="21">
        <v>34624</v>
      </c>
      <c r="AM750" s="21">
        <v>0</v>
      </c>
      <c r="AN750" s="21">
        <v>0</v>
      </c>
      <c r="AO750" s="21">
        <v>0</v>
      </c>
      <c r="AP750" s="22">
        <v>1</v>
      </c>
      <c r="AQ750" s="22">
        <v>17</v>
      </c>
      <c r="AR750" s="23">
        <v>316180</v>
      </c>
      <c r="AS750" s="23">
        <v>549</v>
      </c>
      <c r="AT750" s="24">
        <v>17.71</v>
      </c>
      <c r="AU750" s="25">
        <v>97.18</v>
      </c>
      <c r="AV750" s="26">
        <v>1</v>
      </c>
      <c r="AW750" s="26">
        <v>17</v>
      </c>
      <c r="AX750" s="26">
        <v>58320</v>
      </c>
      <c r="AY750" s="26">
        <v>2764</v>
      </c>
      <c r="AZ750" s="27">
        <v>15.98</v>
      </c>
      <c r="BA750" s="28">
        <v>441.78</v>
      </c>
      <c r="BB750" s="29">
        <v>1</v>
      </c>
      <c r="BC750" s="29">
        <v>14</v>
      </c>
      <c r="BD750" s="29">
        <v>242</v>
      </c>
      <c r="BE750" s="29">
        <v>486107.09</v>
      </c>
      <c r="BF750" s="29">
        <v>11.045864999999999</v>
      </c>
      <c r="BG750" s="29">
        <v>53694.731</v>
      </c>
    </row>
    <row r="751" spans="1:59" s="30" customFormat="1" x14ac:dyDescent="0.35">
      <c r="A751" s="12">
        <v>2018</v>
      </c>
      <c r="B751" s="12" t="s">
        <v>908</v>
      </c>
      <c r="C751" s="13" t="s">
        <v>909</v>
      </c>
      <c r="D751" s="14" t="s">
        <v>911</v>
      </c>
      <c r="E751" s="15">
        <v>52541.125028409006</v>
      </c>
      <c r="F751" s="15">
        <v>32827.800000000003</v>
      </c>
      <c r="G751" s="12">
        <v>2.7</v>
      </c>
      <c r="H751" s="16">
        <v>624802</v>
      </c>
      <c r="I751" s="17">
        <f t="shared" si="55"/>
        <v>1</v>
      </c>
      <c r="J751" s="17">
        <v>0</v>
      </c>
      <c r="K751" s="17">
        <v>39.08</v>
      </c>
      <c r="L751" s="17">
        <v>2.6</v>
      </c>
      <c r="M751" s="17">
        <v>3.15</v>
      </c>
      <c r="N751" s="17">
        <v>38.81</v>
      </c>
      <c r="O751" s="17">
        <v>1</v>
      </c>
      <c r="P751" s="18">
        <v>8104</v>
      </c>
      <c r="Q751" s="18">
        <v>344</v>
      </c>
      <c r="R751" s="17">
        <v>9976</v>
      </c>
      <c r="S751" s="17">
        <v>47</v>
      </c>
      <c r="T751" s="17">
        <v>487</v>
      </c>
      <c r="U751" s="18" t="s">
        <v>62</v>
      </c>
      <c r="V751" s="18"/>
      <c r="W751" s="18" t="s">
        <v>62</v>
      </c>
      <c r="X751" s="18" t="s">
        <v>62</v>
      </c>
      <c r="Y751" s="18"/>
      <c r="Z751" s="18"/>
      <c r="AA751" s="19">
        <v>2.1875855044172008</v>
      </c>
      <c r="AB751" s="19">
        <v>17.134646247082848</v>
      </c>
      <c r="AC751" s="19">
        <v>3.8713752811270652</v>
      </c>
      <c r="AD751" s="19">
        <v>0.62810595158289428</v>
      </c>
      <c r="AE751" s="20">
        <f t="shared" si="56"/>
        <v>0</v>
      </c>
      <c r="AF751" s="20">
        <f t="shared" si="57"/>
        <v>0.39330781765129408</v>
      </c>
      <c r="AG751" s="20">
        <f t="shared" si="58"/>
        <v>0.60669218234870592</v>
      </c>
      <c r="AH751" s="20">
        <f t="shared" si="59"/>
        <v>0</v>
      </c>
      <c r="AI751" s="20">
        <f t="shared" si="59"/>
        <v>0</v>
      </c>
      <c r="AJ751" s="21">
        <v>0</v>
      </c>
      <c r="AK751" s="21">
        <v>20758</v>
      </c>
      <c r="AL751" s="21">
        <v>32020</v>
      </c>
      <c r="AM751" s="21">
        <v>0</v>
      </c>
      <c r="AN751" s="21">
        <v>0</v>
      </c>
      <c r="AO751" s="21">
        <v>0</v>
      </c>
      <c r="AP751" s="22">
        <v>1</v>
      </c>
      <c r="AQ751" s="22">
        <v>15</v>
      </c>
      <c r="AR751" s="23">
        <v>315138</v>
      </c>
      <c r="AS751" s="23">
        <v>560</v>
      </c>
      <c r="AT751" s="24">
        <v>18.02</v>
      </c>
      <c r="AU751" s="25">
        <v>100.83</v>
      </c>
      <c r="AV751" s="26">
        <v>1</v>
      </c>
      <c r="AW751" s="26">
        <v>10</v>
      </c>
      <c r="AX751" s="26">
        <v>57037</v>
      </c>
      <c r="AY751" s="26">
        <v>2927.2154</v>
      </c>
      <c r="AZ751" s="27">
        <v>15.240095999999999</v>
      </c>
      <c r="BA751" s="28">
        <v>446.11041999999998</v>
      </c>
      <c r="BB751" s="29">
        <v>1</v>
      </c>
      <c r="BC751" s="29">
        <v>9</v>
      </c>
      <c r="BD751" s="29">
        <v>204</v>
      </c>
      <c r="BE751" s="29">
        <v>576547</v>
      </c>
      <c r="BF751" s="29">
        <v>10.66</v>
      </c>
      <c r="BG751" s="29">
        <v>61431.9</v>
      </c>
    </row>
    <row r="752" spans="1:59" s="30" customFormat="1" x14ac:dyDescent="0.35">
      <c r="A752" s="12">
        <v>2017</v>
      </c>
      <c r="B752" s="12" t="s">
        <v>908</v>
      </c>
      <c r="C752" s="13" t="s">
        <v>909</v>
      </c>
      <c r="D752" s="14" t="s">
        <v>912</v>
      </c>
      <c r="E752" s="15">
        <v>52131.709782893849</v>
      </c>
      <c r="F752" s="15">
        <v>32589.200000000001</v>
      </c>
      <c r="G752" s="12">
        <v>3</v>
      </c>
      <c r="H752" s="16">
        <v>625132</v>
      </c>
      <c r="I752" s="17">
        <f t="shared" si="55"/>
        <v>1</v>
      </c>
      <c r="J752" s="17">
        <v>0</v>
      </c>
      <c r="K752" s="17">
        <v>39.08</v>
      </c>
      <c r="L752" s="17">
        <v>2.23</v>
      </c>
      <c r="M752" s="17">
        <v>2.99</v>
      </c>
      <c r="N752" s="17">
        <v>38.799999999999997</v>
      </c>
      <c r="O752" s="17">
        <v>1</v>
      </c>
      <c r="P752" s="18">
        <v>7724</v>
      </c>
      <c r="Q752" s="18">
        <v>162</v>
      </c>
      <c r="R752" s="17">
        <v>15343</v>
      </c>
      <c r="S752" s="17">
        <v>60</v>
      </c>
      <c r="T752" s="17">
        <v>505</v>
      </c>
      <c r="U752" s="18">
        <v>8.19</v>
      </c>
      <c r="V752" s="18" t="s">
        <v>62</v>
      </c>
      <c r="W752" s="18">
        <v>14.05</v>
      </c>
      <c r="X752" s="18">
        <v>3.47</v>
      </c>
      <c r="Y752" s="18" t="s">
        <v>62</v>
      </c>
      <c r="Z752" s="18">
        <v>8.19</v>
      </c>
      <c r="AA752" s="19">
        <v>2.1875855044172008</v>
      </c>
      <c r="AB752" s="19">
        <v>14.05</v>
      </c>
      <c r="AC752" s="19">
        <v>3.47</v>
      </c>
      <c r="AD752" s="19">
        <v>0.62802788237371954</v>
      </c>
      <c r="AE752" s="20">
        <f t="shared" si="56"/>
        <v>0</v>
      </c>
      <c r="AF752" s="20">
        <f t="shared" si="57"/>
        <v>0.5733757500517277</v>
      </c>
      <c r="AG752" s="20">
        <f t="shared" si="58"/>
        <v>0.4266242499482723</v>
      </c>
      <c r="AH752" s="20">
        <f t="shared" si="59"/>
        <v>0</v>
      </c>
      <c r="AI752" s="20">
        <f t="shared" si="59"/>
        <v>0</v>
      </c>
      <c r="AJ752" s="21">
        <v>0</v>
      </c>
      <c r="AK752" s="21">
        <v>44338</v>
      </c>
      <c r="AL752" s="21">
        <v>32990</v>
      </c>
      <c r="AM752" s="21">
        <v>0</v>
      </c>
      <c r="AN752" s="21">
        <v>0</v>
      </c>
      <c r="AO752" s="21">
        <v>0</v>
      </c>
      <c r="AP752" s="22">
        <v>1</v>
      </c>
      <c r="AQ752" s="22">
        <v>10</v>
      </c>
      <c r="AR752" s="23">
        <v>313670</v>
      </c>
      <c r="AS752" s="23">
        <v>537.56708000000003</v>
      </c>
      <c r="AT752" s="24">
        <v>17.675039999999999</v>
      </c>
      <c r="AU752" s="25">
        <v>95.015196000000003</v>
      </c>
      <c r="AV752" s="26">
        <v>1</v>
      </c>
      <c r="AW752" s="26">
        <v>10</v>
      </c>
      <c r="AX752" s="26">
        <v>56389</v>
      </c>
      <c r="AY752" s="26">
        <v>3616.4396999999999</v>
      </c>
      <c r="AZ752" s="27">
        <v>12.5375</v>
      </c>
      <c r="BA752" s="28">
        <v>453.41113000000001</v>
      </c>
      <c r="BB752" s="29">
        <v>1</v>
      </c>
      <c r="BC752" s="29">
        <v>9</v>
      </c>
      <c r="BD752" s="29">
        <v>187</v>
      </c>
      <c r="BE752" s="29">
        <v>634422.46</v>
      </c>
      <c r="BF752" s="29">
        <v>10.214905999999999</v>
      </c>
      <c r="BG752" s="29">
        <v>64805.66</v>
      </c>
    </row>
    <row r="753" spans="1:59" s="30" customFormat="1" x14ac:dyDescent="0.35">
      <c r="A753" s="17">
        <v>2007</v>
      </c>
      <c r="B753" s="32" t="s">
        <v>799</v>
      </c>
      <c r="C753" s="13" t="s">
        <v>800</v>
      </c>
      <c r="D753" s="14" t="s">
        <v>913</v>
      </c>
      <c r="E753" s="15">
        <v>49828.283973272963</v>
      </c>
      <c r="F753" s="15">
        <v>32529</v>
      </c>
      <c r="G753" s="17">
        <v>3.1</v>
      </c>
      <c r="H753" s="16">
        <v>652822</v>
      </c>
      <c r="I753" s="17">
        <f t="shared" si="55"/>
        <v>1</v>
      </c>
      <c r="J753" s="17">
        <v>0</v>
      </c>
      <c r="K753" s="17" t="s">
        <v>62</v>
      </c>
      <c r="L753" s="17">
        <v>2.286</v>
      </c>
      <c r="M753" s="17">
        <v>6.97</v>
      </c>
      <c r="N753" s="17">
        <v>32.78</v>
      </c>
      <c r="O753" s="17">
        <v>0</v>
      </c>
      <c r="P753" s="18">
        <v>8991</v>
      </c>
      <c r="Q753" s="18">
        <v>525</v>
      </c>
      <c r="R753" s="17">
        <v>32280878</v>
      </c>
      <c r="S753" s="17">
        <v>125277</v>
      </c>
      <c r="T753" s="17">
        <v>66161</v>
      </c>
      <c r="U753" s="18">
        <v>1.31</v>
      </c>
      <c r="V753" s="18">
        <v>0.98</v>
      </c>
      <c r="W753" s="18" t="s">
        <v>62</v>
      </c>
      <c r="X753" s="18" t="s">
        <v>62</v>
      </c>
      <c r="Y753" s="18"/>
      <c r="Z753" s="18">
        <v>1.31</v>
      </c>
      <c r="AA753" s="19">
        <v>0.98</v>
      </c>
      <c r="AB753" s="19">
        <v>15.097711394063451</v>
      </c>
      <c r="AC753" s="19">
        <v>7.3815467393807772</v>
      </c>
      <c r="AD753" s="19">
        <v>0.58103021845052572</v>
      </c>
      <c r="AE753" s="20">
        <f t="shared" si="56"/>
        <v>0.9929246689187391</v>
      </c>
      <c r="AF753" s="20">
        <f t="shared" si="57"/>
        <v>3.9864262625391202E-3</v>
      </c>
      <c r="AG753" s="20">
        <f t="shared" si="58"/>
        <v>3.079662939182058E-3</v>
      </c>
      <c r="AH753" s="20">
        <f t="shared" si="59"/>
        <v>0</v>
      </c>
      <c r="AI753" s="20">
        <f t="shared" si="59"/>
        <v>9.2418795396750954E-6</v>
      </c>
      <c r="AJ753" s="21">
        <v>49462088</v>
      </c>
      <c r="AK753" s="21">
        <v>198582</v>
      </c>
      <c r="AL753" s="21">
        <v>153412</v>
      </c>
      <c r="AM753" s="21">
        <v>0</v>
      </c>
      <c r="AN753" s="21">
        <v>0</v>
      </c>
      <c r="AO753" s="21">
        <v>460.38</v>
      </c>
      <c r="AP753" s="23">
        <v>3</v>
      </c>
      <c r="AQ753" s="23">
        <v>36</v>
      </c>
      <c r="AR753" s="23">
        <v>314466</v>
      </c>
      <c r="AS753" s="23">
        <v>1078</v>
      </c>
      <c r="AT753" s="24">
        <v>7.3045796654475099</v>
      </c>
      <c r="AU753" s="25">
        <v>78.73</v>
      </c>
      <c r="AV753" s="26">
        <v>3</v>
      </c>
      <c r="AW753" s="26">
        <v>34</v>
      </c>
      <c r="AX753" s="26">
        <v>54550</v>
      </c>
      <c r="AY753" s="26">
        <v>6439</v>
      </c>
      <c r="AZ753" s="27">
        <v>6.5845665006362299</v>
      </c>
      <c r="BA753" s="28">
        <v>423.95</v>
      </c>
      <c r="BB753" s="29">
        <v>3</v>
      </c>
      <c r="BC753" s="29">
        <v>25</v>
      </c>
      <c r="BD753" s="29">
        <v>2725</v>
      </c>
      <c r="BE753" s="29">
        <v>110817</v>
      </c>
      <c r="BF753" s="29">
        <v>5.2357769166619299</v>
      </c>
      <c r="BG753" s="29">
        <v>5802.14</v>
      </c>
    </row>
    <row r="754" spans="1:59" s="30" customFormat="1" x14ac:dyDescent="0.35">
      <c r="A754" s="12">
        <v>2016</v>
      </c>
      <c r="B754" s="12" t="s">
        <v>908</v>
      </c>
      <c r="C754" s="13" t="s">
        <v>909</v>
      </c>
      <c r="D754" s="14" t="s">
        <v>914</v>
      </c>
      <c r="E754" s="15">
        <v>51752.818058638681</v>
      </c>
      <c r="F754" s="15">
        <v>32312.7</v>
      </c>
      <c r="G754" s="12">
        <v>3.2</v>
      </c>
      <c r="H754" s="16">
        <v>624366</v>
      </c>
      <c r="I754" s="17">
        <f t="shared" si="55"/>
        <v>1</v>
      </c>
      <c r="J754" s="17">
        <v>0</v>
      </c>
      <c r="K754" s="17">
        <v>40.39</v>
      </c>
      <c r="L754" s="17">
        <v>1.702</v>
      </c>
      <c r="M754" s="17">
        <v>2.52</v>
      </c>
      <c r="N754" s="17">
        <v>42.43</v>
      </c>
      <c r="O754" s="17">
        <v>1</v>
      </c>
      <c r="P754" s="18">
        <v>7520</v>
      </c>
      <c r="Q754" s="18">
        <v>285</v>
      </c>
      <c r="R754" s="17">
        <v>11526</v>
      </c>
      <c r="S754" s="17">
        <v>50</v>
      </c>
      <c r="T754" s="17">
        <v>581</v>
      </c>
      <c r="U754" s="18" t="s">
        <v>62</v>
      </c>
      <c r="V754" s="18" t="s">
        <v>62</v>
      </c>
      <c r="W754" s="18" t="s">
        <v>62</v>
      </c>
      <c r="X754" s="18" t="s">
        <v>62</v>
      </c>
      <c r="Y754" s="18" t="s">
        <v>62</v>
      </c>
      <c r="Z754" s="18"/>
      <c r="AA754" s="19">
        <v>2.2143440282408582</v>
      </c>
      <c r="AB754" s="19">
        <v>11.309272049594229</v>
      </c>
      <c r="AC754" s="19">
        <v>3.2924726584307722</v>
      </c>
      <c r="AD754" s="19">
        <v>0.65636700530415037</v>
      </c>
      <c r="AE754" s="20">
        <f t="shared" si="56"/>
        <v>0</v>
      </c>
      <c r="AF754" s="20">
        <f t="shared" si="57"/>
        <v>0.38457716386763391</v>
      </c>
      <c r="AG754" s="20">
        <f t="shared" si="58"/>
        <v>0.61542283613236615</v>
      </c>
      <c r="AH754" s="20">
        <f t="shared" si="59"/>
        <v>0</v>
      </c>
      <c r="AI754" s="20">
        <f t="shared" si="59"/>
        <v>0</v>
      </c>
      <c r="AJ754" s="21">
        <v>0</v>
      </c>
      <c r="AK754" s="21">
        <v>23220</v>
      </c>
      <c r="AL754" s="21">
        <v>37158</v>
      </c>
      <c r="AM754" s="21">
        <v>0</v>
      </c>
      <c r="AN754" s="21">
        <v>0</v>
      </c>
      <c r="AO754" s="21">
        <v>0</v>
      </c>
      <c r="AP754" s="22">
        <v>1</v>
      </c>
      <c r="AQ754" s="22">
        <v>15</v>
      </c>
      <c r="AR754" s="23">
        <v>312239</v>
      </c>
      <c r="AS754" s="23">
        <v>548.83225000000004</v>
      </c>
      <c r="AT754" s="24">
        <v>17.366658000000001</v>
      </c>
      <c r="AU754" s="25">
        <v>95.313818999999995</v>
      </c>
      <c r="AV754" s="26">
        <v>1</v>
      </c>
      <c r="AW754" s="26">
        <v>11</v>
      </c>
      <c r="AX754" s="26">
        <v>55601</v>
      </c>
      <c r="AY754" s="26">
        <v>3018.5983000000001</v>
      </c>
      <c r="AZ754" s="27">
        <v>14.541249000000001</v>
      </c>
      <c r="BA754" s="28">
        <v>438.94189999999998</v>
      </c>
      <c r="BB754" s="29">
        <v>1</v>
      </c>
      <c r="BC754" s="29">
        <v>10</v>
      </c>
      <c r="BD754" s="29">
        <v>230</v>
      </c>
      <c r="BE754" s="29">
        <v>523914.13</v>
      </c>
      <c r="BF754" s="29">
        <v>10.226473</v>
      </c>
      <c r="BG754" s="29">
        <v>53577.934999999998</v>
      </c>
    </row>
    <row r="755" spans="1:59" s="30" customFormat="1" x14ac:dyDescent="0.35">
      <c r="A755" s="12">
        <v>2020</v>
      </c>
      <c r="B755" s="12" t="s">
        <v>908</v>
      </c>
      <c r="C755" s="13" t="s">
        <v>909</v>
      </c>
      <c r="D755" s="14" t="s">
        <v>915</v>
      </c>
      <c r="E755" s="15">
        <v>51789.05487311264</v>
      </c>
      <c r="F755" s="15">
        <v>32307.1</v>
      </c>
      <c r="G755" s="12" t="s">
        <v>62</v>
      </c>
      <c r="H755" s="16">
        <v>623821</v>
      </c>
      <c r="I755" s="17">
        <f t="shared" si="55"/>
        <v>1</v>
      </c>
      <c r="J755" s="17">
        <v>0</v>
      </c>
      <c r="K755" s="17">
        <v>36.130000000000003</v>
      </c>
      <c r="L755" s="17">
        <v>1.891</v>
      </c>
      <c r="M755" s="17">
        <v>2.0299999999999998</v>
      </c>
      <c r="N755" s="17">
        <v>33.270000000000003</v>
      </c>
      <c r="O755" s="17">
        <v>1</v>
      </c>
      <c r="P755" s="18">
        <v>7481</v>
      </c>
      <c r="Q755" s="18">
        <v>319</v>
      </c>
      <c r="R755" s="17">
        <v>8209</v>
      </c>
      <c r="S755" s="17">
        <v>40</v>
      </c>
      <c r="T755" s="17">
        <v>1101</v>
      </c>
      <c r="U755" s="18" t="s">
        <v>62</v>
      </c>
      <c r="V755" s="18" t="s">
        <v>62</v>
      </c>
      <c r="W755" s="18" t="s">
        <v>62</v>
      </c>
      <c r="X755" s="18" t="s">
        <v>62</v>
      </c>
      <c r="Y755" s="18" t="s">
        <v>62</v>
      </c>
      <c r="Z755" s="18"/>
      <c r="AA755" s="19">
        <v>2.127327759928813</v>
      </c>
      <c r="AB755" s="19">
        <v>12.535325193609101</v>
      </c>
      <c r="AC755" s="19">
        <v>2.8422150630003218</v>
      </c>
      <c r="AD755" s="19">
        <v>0.5848556097000881</v>
      </c>
      <c r="AE755" s="20">
        <f t="shared" si="56"/>
        <v>0</v>
      </c>
      <c r="AF755" s="20">
        <f t="shared" si="57"/>
        <v>0.22338070126001369</v>
      </c>
      <c r="AG755" s="20">
        <f t="shared" si="58"/>
        <v>0.77661929873998636</v>
      </c>
      <c r="AH755" s="20">
        <f t="shared" si="59"/>
        <v>0</v>
      </c>
      <c r="AI755" s="20">
        <f t="shared" si="59"/>
        <v>0</v>
      </c>
      <c r="AJ755" s="21">
        <v>0</v>
      </c>
      <c r="AK755" s="21">
        <v>11098</v>
      </c>
      <c r="AL755" s="21">
        <v>38584</v>
      </c>
      <c r="AM755" s="21">
        <v>0</v>
      </c>
      <c r="AN755" s="21">
        <v>0</v>
      </c>
      <c r="AO755" s="21">
        <v>0</v>
      </c>
      <c r="AP755" s="22">
        <v>1</v>
      </c>
      <c r="AQ755" s="22">
        <v>1</v>
      </c>
      <c r="AR755" s="23">
        <v>316948</v>
      </c>
      <c r="AS755" s="23">
        <v>567.12798999999995</v>
      </c>
      <c r="AT755" s="24">
        <v>19.535247999999999</v>
      </c>
      <c r="AU755" s="25">
        <v>110.78986</v>
      </c>
      <c r="AV755" s="26">
        <v>1</v>
      </c>
      <c r="AW755" s="26">
        <v>4</v>
      </c>
      <c r="AX755" s="26">
        <v>59554</v>
      </c>
      <c r="AY755" s="26">
        <v>2526.7516000000001</v>
      </c>
      <c r="AZ755" s="27">
        <v>16.387422000000001</v>
      </c>
      <c r="BA755" s="28">
        <v>414.06943999999999</v>
      </c>
      <c r="BB755" s="29">
        <v>1</v>
      </c>
      <c r="BC755" s="29">
        <v>4</v>
      </c>
      <c r="BD755" s="29">
        <v>252</v>
      </c>
      <c r="BE755" s="29">
        <v>452618.72</v>
      </c>
      <c r="BF755" s="29">
        <v>11.200086000000001</v>
      </c>
      <c r="BG755" s="29">
        <v>50693.684000000001</v>
      </c>
    </row>
    <row r="756" spans="1:59" s="30" customFormat="1" x14ac:dyDescent="0.35">
      <c r="A756" s="12">
        <v>2015</v>
      </c>
      <c r="B756" s="12" t="s">
        <v>908</v>
      </c>
      <c r="C756" s="13" t="s">
        <v>909</v>
      </c>
      <c r="D756" s="14" t="s">
        <v>916</v>
      </c>
      <c r="E756" s="15">
        <v>51202.28184273182</v>
      </c>
      <c r="F756" s="15">
        <v>32042.9</v>
      </c>
      <c r="G756" s="12">
        <v>3.6</v>
      </c>
      <c r="H756" s="16">
        <v>625810</v>
      </c>
      <c r="I756" s="17">
        <f t="shared" si="55"/>
        <v>1</v>
      </c>
      <c r="J756" s="17">
        <v>0</v>
      </c>
      <c r="K756" s="17">
        <v>42.6</v>
      </c>
      <c r="L756" s="17">
        <v>1.8220000000000001</v>
      </c>
      <c r="M756" s="17">
        <v>2.62</v>
      </c>
      <c r="N756" s="17">
        <v>44.13</v>
      </c>
      <c r="O756" s="17">
        <v>1</v>
      </c>
      <c r="P756" s="18">
        <v>8190</v>
      </c>
      <c r="Q756" s="18">
        <v>263</v>
      </c>
      <c r="R756" s="17">
        <v>11084</v>
      </c>
      <c r="S756" s="17">
        <v>60</v>
      </c>
      <c r="T756" s="17">
        <v>612</v>
      </c>
      <c r="U756" s="18">
        <v>9.35</v>
      </c>
      <c r="V756" s="18" t="s">
        <v>62</v>
      </c>
      <c r="W756" s="18">
        <v>16.73</v>
      </c>
      <c r="X756" s="18" t="s">
        <v>62</v>
      </c>
      <c r="Y756" s="18"/>
      <c r="Z756" s="18">
        <v>9.35</v>
      </c>
      <c r="AA756" s="19">
        <v>2.25948627072199</v>
      </c>
      <c r="AB756" s="19">
        <v>16.73</v>
      </c>
      <c r="AC756" s="19">
        <v>3.3843619636206599</v>
      </c>
      <c r="AD756" s="19">
        <v>0.66963877086385626</v>
      </c>
      <c r="AE756" s="20">
        <f t="shared" si="56"/>
        <v>0</v>
      </c>
      <c r="AF756" s="20">
        <f t="shared" si="57"/>
        <v>0.28964406837723955</v>
      </c>
      <c r="AG756" s="20">
        <f t="shared" si="58"/>
        <v>0.71035593162276045</v>
      </c>
      <c r="AH756" s="20">
        <f t="shared" si="59"/>
        <v>0</v>
      </c>
      <c r="AI756" s="20">
        <f t="shared" si="59"/>
        <v>0</v>
      </c>
      <c r="AJ756" s="21">
        <v>0</v>
      </c>
      <c r="AK756" s="21">
        <v>16910</v>
      </c>
      <c r="AL756" s="21">
        <v>41472</v>
      </c>
      <c r="AM756" s="21">
        <v>0</v>
      </c>
      <c r="AN756" s="21">
        <v>0</v>
      </c>
      <c r="AO756" s="21">
        <v>0</v>
      </c>
      <c r="AP756" s="22">
        <v>1</v>
      </c>
      <c r="AQ756" s="22">
        <v>11</v>
      </c>
      <c r="AR756" s="23">
        <v>312060</v>
      </c>
      <c r="AS756" s="23">
        <v>557.83609999999999</v>
      </c>
      <c r="AT756" s="24">
        <v>17.089331999999999</v>
      </c>
      <c r="AU756" s="25">
        <v>95.330465000000004</v>
      </c>
      <c r="AV756" s="26">
        <v>1</v>
      </c>
      <c r="AW756" s="26">
        <v>11</v>
      </c>
      <c r="AX756" s="26">
        <v>53610</v>
      </c>
      <c r="AY756" s="26">
        <v>3125.3</v>
      </c>
      <c r="AZ756" s="27">
        <v>14.540388999999999</v>
      </c>
      <c r="BA756" s="28">
        <v>454.43077</v>
      </c>
      <c r="BB756" s="29">
        <v>1</v>
      </c>
      <c r="BC756" s="29">
        <v>10</v>
      </c>
      <c r="BD756" s="29">
        <v>231</v>
      </c>
      <c r="BE756" s="29">
        <v>512843.07</v>
      </c>
      <c r="BF756" s="29">
        <v>10.271644</v>
      </c>
      <c r="BG756" s="29">
        <v>52677.417000000001</v>
      </c>
    </row>
    <row r="757" spans="1:59" s="30" customFormat="1" x14ac:dyDescent="0.35">
      <c r="A757" s="12">
        <v>2012</v>
      </c>
      <c r="B757" s="12" t="s">
        <v>908</v>
      </c>
      <c r="C757" s="13" t="s">
        <v>909</v>
      </c>
      <c r="D757" s="14" t="s">
        <v>917</v>
      </c>
      <c r="E757" s="15">
        <v>50926.063404330729</v>
      </c>
      <c r="F757" s="15">
        <v>31898.1</v>
      </c>
      <c r="G757" s="12">
        <v>5</v>
      </c>
      <c r="H757" s="16">
        <v>626361</v>
      </c>
      <c r="I757" s="17">
        <f t="shared" si="55"/>
        <v>1</v>
      </c>
      <c r="J757" s="17">
        <v>0</v>
      </c>
      <c r="K757" s="17">
        <v>45.77</v>
      </c>
      <c r="L757" s="17">
        <v>3.58</v>
      </c>
      <c r="M757" s="17">
        <v>2.75</v>
      </c>
      <c r="N757" s="17">
        <v>54.99</v>
      </c>
      <c r="O757" s="17">
        <v>1</v>
      </c>
      <c r="P757" s="18">
        <v>7064</v>
      </c>
      <c r="Q757" s="18">
        <v>289</v>
      </c>
      <c r="R757" s="17">
        <v>12292</v>
      </c>
      <c r="S757" s="17">
        <v>47</v>
      </c>
      <c r="T757" s="17">
        <v>610</v>
      </c>
      <c r="U757" s="18">
        <v>4.4000000000000004</v>
      </c>
      <c r="V757" s="18"/>
      <c r="W757" s="18" t="s">
        <v>62</v>
      </c>
      <c r="X757" s="18">
        <v>4.0599999999999996</v>
      </c>
      <c r="Y757" s="18" t="s">
        <v>62</v>
      </c>
      <c r="Z757" s="18">
        <v>4.4000000000000004</v>
      </c>
      <c r="AA757" s="19">
        <v>2.324237813104427</v>
      </c>
      <c r="AB757" s="19">
        <v>23.49195884567845</v>
      </c>
      <c r="AC757" s="19">
        <v>4.0599999999999996</v>
      </c>
      <c r="AD757" s="19">
        <v>0.75442193202762442</v>
      </c>
      <c r="AE757" s="20">
        <f t="shared" si="56"/>
        <v>0</v>
      </c>
      <c r="AF757" s="20">
        <f t="shared" si="57"/>
        <v>8.4555254787607483E-3</v>
      </c>
      <c r="AG757" s="20">
        <f t="shared" si="58"/>
        <v>1.4711220349960237E-2</v>
      </c>
      <c r="AH757" s="20">
        <f t="shared" si="59"/>
        <v>0</v>
      </c>
      <c r="AI757" s="20">
        <f t="shared" si="59"/>
        <v>0</v>
      </c>
      <c r="AJ757" s="21">
        <v>0</v>
      </c>
      <c r="AK757" s="21">
        <v>43188</v>
      </c>
      <c r="AL757" s="21">
        <v>75140</v>
      </c>
      <c r="AM757" s="21">
        <v>4989338</v>
      </c>
      <c r="AN757" s="21">
        <v>0</v>
      </c>
      <c r="AO757" s="21">
        <v>0</v>
      </c>
      <c r="AP757" s="22">
        <v>2</v>
      </c>
      <c r="AQ757" s="22">
        <v>13</v>
      </c>
      <c r="AR757" s="23">
        <v>309019</v>
      </c>
      <c r="AS757" s="23">
        <v>565.03617999999994</v>
      </c>
      <c r="AT757" s="24">
        <v>17.006074999999999</v>
      </c>
      <c r="AU757" s="25">
        <v>96.090478000000004</v>
      </c>
      <c r="AV757" s="26">
        <v>2</v>
      </c>
      <c r="AW757" s="26">
        <v>12</v>
      </c>
      <c r="AX757" s="26">
        <v>51216</v>
      </c>
      <c r="AY757" s="26">
        <v>3244.2530999999999</v>
      </c>
      <c r="AZ757" s="27">
        <v>14.316157</v>
      </c>
      <c r="BA757" s="28">
        <v>464.45235000000002</v>
      </c>
      <c r="BB757" s="29">
        <v>2</v>
      </c>
      <c r="BC757" s="29">
        <v>11</v>
      </c>
      <c r="BD757" s="29">
        <v>221</v>
      </c>
      <c r="BE757" s="29">
        <v>536044.12</v>
      </c>
      <c r="BF757" s="29">
        <v>9.9796776999999999</v>
      </c>
      <c r="BG757" s="29">
        <v>53495.474999999999</v>
      </c>
    </row>
    <row r="758" spans="1:59" s="30" customFormat="1" x14ac:dyDescent="0.35">
      <c r="A758" s="12">
        <v>2014</v>
      </c>
      <c r="B758" s="12" t="s">
        <v>908</v>
      </c>
      <c r="C758" s="13" t="s">
        <v>909</v>
      </c>
      <c r="D758" s="14" t="s">
        <v>918</v>
      </c>
      <c r="E758" s="15">
        <v>50899.882210604883</v>
      </c>
      <c r="F758" s="15">
        <v>31847.7</v>
      </c>
      <c r="G758" s="12">
        <v>3.9</v>
      </c>
      <c r="H758" s="16">
        <v>625693</v>
      </c>
      <c r="I758" s="17">
        <f t="shared" si="55"/>
        <v>1</v>
      </c>
      <c r="J758" s="17">
        <v>0</v>
      </c>
      <c r="K758" s="17">
        <v>45.67</v>
      </c>
      <c r="L758" s="17">
        <v>3.117</v>
      </c>
      <c r="M758" s="17">
        <v>4.37</v>
      </c>
      <c r="N758" s="17">
        <v>46.16</v>
      </c>
      <c r="O758" s="17">
        <v>1</v>
      </c>
      <c r="P758" s="18">
        <v>8403</v>
      </c>
      <c r="Q758" s="18">
        <v>180</v>
      </c>
      <c r="R758" s="17">
        <v>13785</v>
      </c>
      <c r="S758" s="17">
        <v>62</v>
      </c>
      <c r="T758" s="17">
        <v>670</v>
      </c>
      <c r="U758" s="18" t="s">
        <v>62</v>
      </c>
      <c r="V758" s="18"/>
      <c r="W758" s="18" t="s">
        <v>62</v>
      </c>
      <c r="X758" s="18" t="s">
        <v>62</v>
      </c>
      <c r="Y758" s="18">
        <v>0.8</v>
      </c>
      <c r="Z758" s="18"/>
      <c r="AA758" s="19">
        <v>2.322195177698041</v>
      </c>
      <c r="AB758" s="19">
        <v>20.48845299552563</v>
      </c>
      <c r="AC758" s="19">
        <v>4.9924248044436963</v>
      </c>
      <c r="AD758" s="19">
        <v>0.8</v>
      </c>
      <c r="AE758" s="20">
        <f t="shared" si="56"/>
        <v>0</v>
      </c>
      <c r="AF758" s="20">
        <f t="shared" si="57"/>
        <v>9.9511336182650546E-3</v>
      </c>
      <c r="AG758" s="20">
        <f t="shared" si="58"/>
        <v>1.3843545787251839E-2</v>
      </c>
      <c r="AH758" s="20">
        <f t="shared" si="59"/>
        <v>0</v>
      </c>
      <c r="AI758" s="20">
        <f t="shared" si="59"/>
        <v>0</v>
      </c>
      <c r="AJ758" s="21">
        <v>0</v>
      </c>
      <c r="AK758" s="21">
        <v>51586</v>
      </c>
      <c r="AL758" s="21">
        <v>71764</v>
      </c>
      <c r="AM758" s="21">
        <v>5060582</v>
      </c>
      <c r="AN758" s="21">
        <v>0</v>
      </c>
      <c r="AO758" s="21">
        <v>0</v>
      </c>
      <c r="AP758" s="22">
        <v>1</v>
      </c>
      <c r="AQ758" s="22">
        <v>11</v>
      </c>
      <c r="AR758" s="23">
        <v>310932</v>
      </c>
      <c r="AS758" s="23">
        <v>568.54526999999996</v>
      </c>
      <c r="AT758" s="24">
        <v>17.473458999999998</v>
      </c>
      <c r="AU758" s="25">
        <v>99.344524000000007</v>
      </c>
      <c r="AV758" s="26">
        <v>1</v>
      </c>
      <c r="AW758" s="26">
        <v>11</v>
      </c>
      <c r="AX758" s="26">
        <v>52453</v>
      </c>
      <c r="AY758" s="26">
        <v>3225.9355999999998</v>
      </c>
      <c r="AZ758" s="27">
        <v>14.562659</v>
      </c>
      <c r="BA758" s="28">
        <v>469.78199999999998</v>
      </c>
      <c r="BB758" s="29">
        <v>1</v>
      </c>
      <c r="BC758" s="29">
        <v>10</v>
      </c>
      <c r="BD758" s="29">
        <v>224</v>
      </c>
      <c r="BE758" s="29">
        <v>527527.53</v>
      </c>
      <c r="BF758" s="29">
        <v>10.233527</v>
      </c>
      <c r="BG758" s="29">
        <v>53984.673000000003</v>
      </c>
    </row>
    <row r="759" spans="1:59" s="30" customFormat="1" x14ac:dyDescent="0.35">
      <c r="A759" s="12">
        <v>2010</v>
      </c>
      <c r="B759" s="12" t="s">
        <v>908</v>
      </c>
      <c r="C759" s="13" t="s">
        <v>909</v>
      </c>
      <c r="D759" s="14" t="s">
        <v>919</v>
      </c>
      <c r="E759" s="15">
        <v>49354.994359995268</v>
      </c>
      <c r="F759" s="15">
        <v>30890.6</v>
      </c>
      <c r="G759" s="12">
        <v>6.1</v>
      </c>
      <c r="H759" s="16">
        <v>625886</v>
      </c>
      <c r="I759" s="17">
        <f t="shared" si="55"/>
        <v>1</v>
      </c>
      <c r="J759" s="17">
        <v>0</v>
      </c>
      <c r="K759" s="17">
        <v>44.27</v>
      </c>
      <c r="L759" s="17">
        <v>2.7050000000000001</v>
      </c>
      <c r="M759" s="17">
        <v>4.37</v>
      </c>
      <c r="N759" s="17">
        <v>49.29</v>
      </c>
      <c r="O759" s="17">
        <v>1</v>
      </c>
      <c r="P759" s="18">
        <v>7463</v>
      </c>
      <c r="Q759" s="18">
        <v>286</v>
      </c>
      <c r="R759" s="17">
        <v>8016</v>
      </c>
      <c r="S759" s="17">
        <v>38</v>
      </c>
      <c r="T759" s="17">
        <v>665</v>
      </c>
      <c r="U759" s="18">
        <v>2.4700000000000002</v>
      </c>
      <c r="V759" s="18"/>
      <c r="W759" s="18">
        <v>16.46</v>
      </c>
      <c r="X759" s="18" t="s">
        <v>62</v>
      </c>
      <c r="Y759" s="18">
        <v>0.65</v>
      </c>
      <c r="Z759" s="18">
        <v>2.4700000000000002</v>
      </c>
      <c r="AA759" s="19">
        <v>2.2935982820086371</v>
      </c>
      <c r="AB759" s="19">
        <v>16.46</v>
      </c>
      <c r="AC759" s="19">
        <v>4.9924248044436963</v>
      </c>
      <c r="AD759" s="19">
        <v>0.65</v>
      </c>
      <c r="AE759" s="20">
        <f t="shared" si="56"/>
        <v>0</v>
      </c>
      <c r="AF759" s="20">
        <f t="shared" si="57"/>
        <v>4.858111539296139E-3</v>
      </c>
      <c r="AG759" s="20">
        <f t="shared" si="58"/>
        <v>2.2528556759756745E-2</v>
      </c>
      <c r="AH759" s="20">
        <f t="shared" si="59"/>
        <v>0</v>
      </c>
      <c r="AI759" s="20">
        <f t="shared" si="59"/>
        <v>0</v>
      </c>
      <c r="AJ759" s="21">
        <v>0</v>
      </c>
      <c r="AK759" s="21">
        <v>23888</v>
      </c>
      <c r="AL759" s="21">
        <v>110776</v>
      </c>
      <c r="AM759" s="21">
        <v>4782473</v>
      </c>
      <c r="AN759" s="21">
        <v>0</v>
      </c>
      <c r="AO759" s="21">
        <v>0</v>
      </c>
      <c r="AP759" s="22">
        <v>3</v>
      </c>
      <c r="AQ759" s="22">
        <v>20</v>
      </c>
      <c r="AR759" s="23">
        <v>307839</v>
      </c>
      <c r="AS759" s="23">
        <v>576</v>
      </c>
      <c r="AT759" s="24">
        <v>15.57</v>
      </c>
      <c r="AU759" s="31">
        <v>89.71</v>
      </c>
      <c r="AV759" s="26">
        <v>3</v>
      </c>
      <c r="AW759" s="26">
        <v>20</v>
      </c>
      <c r="AX759" s="26">
        <v>50620</v>
      </c>
      <c r="AY759" s="26">
        <v>3327</v>
      </c>
      <c r="AZ759" s="27">
        <v>13.44</v>
      </c>
      <c r="BA759" s="28">
        <v>447.01</v>
      </c>
      <c r="BB759" s="29">
        <v>3</v>
      </c>
      <c r="BC759" s="29">
        <v>16</v>
      </c>
      <c r="BD759" s="29">
        <v>219</v>
      </c>
      <c r="BE759" s="29">
        <v>550213</v>
      </c>
      <c r="BF759" s="29">
        <v>9.5299999999999994</v>
      </c>
      <c r="BG759" s="29">
        <v>52454.83</v>
      </c>
    </row>
    <row r="760" spans="1:59" s="30" customFormat="1" x14ac:dyDescent="0.35">
      <c r="A760" s="12">
        <v>2011</v>
      </c>
      <c r="B760" s="12" t="s">
        <v>908</v>
      </c>
      <c r="C760" s="13" t="s">
        <v>909</v>
      </c>
      <c r="D760" s="14" t="s">
        <v>920</v>
      </c>
      <c r="E760" s="15">
        <v>50484.297597086719</v>
      </c>
      <c r="F760" s="15">
        <v>31663.599999999999</v>
      </c>
      <c r="G760" s="12">
        <v>5.5</v>
      </c>
      <c r="H760" s="16">
        <v>627197</v>
      </c>
      <c r="I760" s="17">
        <f t="shared" si="55"/>
        <v>1</v>
      </c>
      <c r="J760" s="17">
        <v>0</v>
      </c>
      <c r="K760" s="17">
        <v>45.02</v>
      </c>
      <c r="L760" s="17">
        <v>3.4670000000000001</v>
      </c>
      <c r="M760" s="17">
        <v>4</v>
      </c>
      <c r="N760" s="17">
        <v>55.64</v>
      </c>
      <c r="O760" s="17">
        <v>1</v>
      </c>
      <c r="P760" s="18">
        <v>7656</v>
      </c>
      <c r="Q760" s="18">
        <v>285</v>
      </c>
      <c r="R760" s="17">
        <v>24004</v>
      </c>
      <c r="S760" s="17">
        <v>85</v>
      </c>
      <c r="T760" s="17">
        <v>661</v>
      </c>
      <c r="U760" s="18" t="s">
        <v>62</v>
      </c>
      <c r="V760" s="18" t="s">
        <v>62</v>
      </c>
      <c r="W760" s="18">
        <v>22.15</v>
      </c>
      <c r="X760" s="18" t="s">
        <v>62</v>
      </c>
      <c r="Y760" s="18" t="s">
        <v>62</v>
      </c>
      <c r="Z760" s="18"/>
      <c r="AA760" s="19">
        <v>2.3089180475565318</v>
      </c>
      <c r="AB760" s="19">
        <v>22.15</v>
      </c>
      <c r="AC760" s="19">
        <v>4.6524343752411106</v>
      </c>
      <c r="AD760" s="19">
        <v>0.75949643062398253</v>
      </c>
      <c r="AE760" s="20">
        <f t="shared" si="56"/>
        <v>0</v>
      </c>
      <c r="AF760" s="20">
        <f t="shared" si="57"/>
        <v>1.7967117695096096E-2</v>
      </c>
      <c r="AG760" s="20">
        <f t="shared" si="58"/>
        <v>1.9383034538523511E-2</v>
      </c>
      <c r="AH760" s="20">
        <f t="shared" si="59"/>
        <v>0</v>
      </c>
      <c r="AI760" s="20">
        <f t="shared" si="59"/>
        <v>0</v>
      </c>
      <c r="AJ760" s="21">
        <v>0</v>
      </c>
      <c r="AK760" s="21">
        <v>91592</v>
      </c>
      <c r="AL760" s="21">
        <v>98810</v>
      </c>
      <c r="AM760" s="21">
        <v>4907355</v>
      </c>
      <c r="AN760" s="21">
        <v>0</v>
      </c>
      <c r="AO760" s="21">
        <v>0</v>
      </c>
      <c r="AP760" s="22">
        <v>3</v>
      </c>
      <c r="AQ760" s="22">
        <v>20</v>
      </c>
      <c r="AR760" s="23">
        <v>308992</v>
      </c>
      <c r="AS760" s="23">
        <v>573</v>
      </c>
      <c r="AT760" s="24">
        <v>16.260000000000002</v>
      </c>
      <c r="AU760" s="25">
        <v>93.19</v>
      </c>
      <c r="AV760" s="26">
        <v>3</v>
      </c>
      <c r="AW760" s="26">
        <v>20</v>
      </c>
      <c r="AX760" s="26">
        <v>50796</v>
      </c>
      <c r="AY760" s="26">
        <v>3295</v>
      </c>
      <c r="AZ760" s="27">
        <v>14</v>
      </c>
      <c r="BA760" s="28">
        <v>461.16</v>
      </c>
      <c r="BB760" s="29">
        <v>3</v>
      </c>
      <c r="BC760" s="29">
        <v>16</v>
      </c>
      <c r="BD760" s="29">
        <v>221</v>
      </c>
      <c r="BE760" s="29">
        <v>534353</v>
      </c>
      <c r="BF760" s="29">
        <v>9.83</v>
      </c>
      <c r="BG760" s="29">
        <v>52503.39</v>
      </c>
    </row>
    <row r="761" spans="1:59" s="30" customFormat="1" x14ac:dyDescent="0.35">
      <c r="A761" s="12">
        <v>2013</v>
      </c>
      <c r="B761" s="12" t="s">
        <v>908</v>
      </c>
      <c r="C761" s="13" t="s">
        <v>909</v>
      </c>
      <c r="D761" s="14" t="s">
        <v>921</v>
      </c>
      <c r="E761" s="15">
        <v>50262.446876251786</v>
      </c>
      <c r="F761" s="15">
        <v>31494.6</v>
      </c>
      <c r="G761" s="12">
        <v>4.4000000000000004</v>
      </c>
      <c r="H761" s="16">
        <v>626603</v>
      </c>
      <c r="I761" s="17">
        <f t="shared" si="55"/>
        <v>1</v>
      </c>
      <c r="J761" s="17">
        <v>0</v>
      </c>
      <c r="K761" s="17">
        <v>45.02</v>
      </c>
      <c r="L761" s="17">
        <v>3.4830000000000001</v>
      </c>
      <c r="M761" s="17">
        <v>3.73</v>
      </c>
      <c r="N761" s="17">
        <v>51.99</v>
      </c>
      <c r="O761" s="17">
        <v>1</v>
      </c>
      <c r="P761" s="18">
        <v>8030</v>
      </c>
      <c r="Q761" s="18">
        <v>259</v>
      </c>
      <c r="R761" s="17">
        <v>14632</v>
      </c>
      <c r="S761" s="17">
        <v>65</v>
      </c>
      <c r="T761" s="17">
        <v>718</v>
      </c>
      <c r="U761" s="18">
        <v>5.32</v>
      </c>
      <c r="V761" s="18" t="s">
        <v>62</v>
      </c>
      <c r="W761" s="18" t="s">
        <v>62</v>
      </c>
      <c r="X761" s="18">
        <v>5.53</v>
      </c>
      <c r="Y761" s="18">
        <v>0.84</v>
      </c>
      <c r="Z761" s="18">
        <v>5.32</v>
      </c>
      <c r="AA761" s="19">
        <v>2.3089180475565318</v>
      </c>
      <c r="AB761" s="19">
        <v>22.862714639490921</v>
      </c>
      <c r="AC761" s="19">
        <v>5.53</v>
      </c>
      <c r="AD761" s="19">
        <v>0.84</v>
      </c>
      <c r="AE761" s="20">
        <f t="shared" si="56"/>
        <v>0</v>
      </c>
      <c r="AF761" s="20">
        <f t="shared" si="57"/>
        <v>1.0697398259116139E-2</v>
      </c>
      <c r="AG761" s="20">
        <f t="shared" si="58"/>
        <v>1.7511906440075178E-2</v>
      </c>
      <c r="AH761" s="20">
        <f t="shared" si="59"/>
        <v>0</v>
      </c>
      <c r="AI761" s="20">
        <f t="shared" si="59"/>
        <v>0</v>
      </c>
      <c r="AJ761" s="21">
        <v>0</v>
      </c>
      <c r="AK761" s="21">
        <v>53348</v>
      </c>
      <c r="AL761" s="21">
        <v>87332</v>
      </c>
      <c r="AM761" s="21">
        <v>4846327</v>
      </c>
      <c r="AN761" s="21">
        <v>0</v>
      </c>
      <c r="AO761" s="21">
        <v>0</v>
      </c>
      <c r="AP761" s="22">
        <v>1</v>
      </c>
      <c r="AQ761" s="22">
        <v>12</v>
      </c>
      <c r="AR761" s="23">
        <v>311567</v>
      </c>
      <c r="AS761" s="23">
        <v>568.66875000000005</v>
      </c>
      <c r="AT761" s="24">
        <v>17.137357999999999</v>
      </c>
      <c r="AU761" s="25">
        <v>97.454801000000003</v>
      </c>
      <c r="AV761" s="26">
        <v>1</v>
      </c>
      <c r="AW761" s="26">
        <v>11</v>
      </c>
      <c r="AX761" s="26">
        <v>51788</v>
      </c>
      <c r="AY761" s="26">
        <v>3245.3672999999999</v>
      </c>
      <c r="AZ761" s="27">
        <v>14.661341</v>
      </c>
      <c r="BA761" s="28">
        <v>475.81438000000003</v>
      </c>
      <c r="BB761" s="29">
        <v>1</v>
      </c>
      <c r="BC761" s="29">
        <v>10</v>
      </c>
      <c r="BD761" s="29">
        <v>223</v>
      </c>
      <c r="BE761" s="29">
        <v>540275.04</v>
      </c>
      <c r="BF761" s="29">
        <v>10.842136</v>
      </c>
      <c r="BG761" s="29">
        <v>58577.353999999999</v>
      </c>
    </row>
    <row r="762" spans="1:59" s="30" customFormat="1" x14ac:dyDescent="0.35">
      <c r="A762" s="17">
        <v>2006</v>
      </c>
      <c r="B762" s="13" t="s">
        <v>799</v>
      </c>
      <c r="C762" s="13" t="s">
        <v>800</v>
      </c>
      <c r="D762" s="14" t="s">
        <v>922</v>
      </c>
      <c r="E762" s="15">
        <v>47598.325895950555</v>
      </c>
      <c r="F762" s="15">
        <v>30911.4</v>
      </c>
      <c r="G762" s="17">
        <v>3.2</v>
      </c>
      <c r="H762" s="16">
        <v>649422</v>
      </c>
      <c r="I762" s="17">
        <f t="shared" si="55"/>
        <v>1</v>
      </c>
      <c r="J762" s="17">
        <v>0</v>
      </c>
      <c r="K762" s="17" t="s">
        <v>62</v>
      </c>
      <c r="L762" s="17">
        <v>2.137</v>
      </c>
      <c r="M762" s="17">
        <v>6.73</v>
      </c>
      <c r="N762" s="17">
        <v>18.61</v>
      </c>
      <c r="O762" s="17">
        <v>0</v>
      </c>
      <c r="P762" s="18">
        <v>8278</v>
      </c>
      <c r="Q762" s="18">
        <v>605</v>
      </c>
      <c r="R762" s="17">
        <v>31553666</v>
      </c>
      <c r="S762" s="17">
        <v>118664</v>
      </c>
      <c r="T762" s="17">
        <v>68059</v>
      </c>
      <c r="U762" s="18">
        <v>1.25</v>
      </c>
      <c r="V762" s="18">
        <v>0.88</v>
      </c>
      <c r="W762" s="18" t="s">
        <v>62</v>
      </c>
      <c r="X762" s="18" t="s">
        <v>62</v>
      </c>
      <c r="Y762" s="18"/>
      <c r="Z762" s="18">
        <v>1.25</v>
      </c>
      <c r="AA762" s="19">
        <v>0.88</v>
      </c>
      <c r="AB762" s="19">
        <v>14.13114039693003</v>
      </c>
      <c r="AC762" s="19">
        <v>7.1610124069250478</v>
      </c>
      <c r="AD762" s="19">
        <v>0.4704061490499184</v>
      </c>
      <c r="AE762" s="20">
        <f t="shared" si="56"/>
        <v>0.99524090007425969</v>
      </c>
      <c r="AF762" s="20">
        <f t="shared" si="57"/>
        <v>3.2869694332344533E-3</v>
      </c>
      <c r="AG762" s="20">
        <f t="shared" si="58"/>
        <v>1.4615875948224995E-3</v>
      </c>
      <c r="AH762" s="20">
        <f t="shared" si="59"/>
        <v>0</v>
      </c>
      <c r="AI762" s="20">
        <f t="shared" si="59"/>
        <v>1.0542897683177199E-5</v>
      </c>
      <c r="AJ762" s="21">
        <v>48776056.499999993</v>
      </c>
      <c r="AK762" s="21">
        <v>161092.06</v>
      </c>
      <c r="AL762" s="21">
        <v>71631.38</v>
      </c>
      <c r="AM762" s="21">
        <v>0</v>
      </c>
      <c r="AN762" s="21">
        <v>0</v>
      </c>
      <c r="AO762" s="21">
        <v>516.70000000000005</v>
      </c>
      <c r="AP762" s="23">
        <v>3</v>
      </c>
      <c r="AQ762" s="23">
        <v>36</v>
      </c>
      <c r="AR762" s="23">
        <v>309997</v>
      </c>
      <c r="AS762" s="23">
        <v>1035.7734644743873</v>
      </c>
      <c r="AT762" s="24">
        <v>7.1360017025517504</v>
      </c>
      <c r="AU762" s="25">
        <v>73.91281205947152</v>
      </c>
      <c r="AV762" s="26">
        <v>3</v>
      </c>
      <c r="AW762" s="26">
        <v>35</v>
      </c>
      <c r="AX762" s="26">
        <v>53709</v>
      </c>
      <c r="AY762" s="26">
        <v>6402.6358090202148</v>
      </c>
      <c r="AZ762" s="27">
        <v>6.3001054149349942</v>
      </c>
      <c r="BA762" s="28">
        <v>403.37280530264951</v>
      </c>
      <c r="BB762" s="29">
        <v>3</v>
      </c>
      <c r="BC762" s="29">
        <v>25</v>
      </c>
      <c r="BD762" s="29">
        <v>2331</v>
      </c>
      <c r="BE762" s="29">
        <v>116747.03274703276</v>
      </c>
      <c r="BF762" s="29">
        <v>4.9961600270451685</v>
      </c>
      <c r="BG762" s="29">
        <v>5832.8685828685839</v>
      </c>
    </row>
    <row r="763" spans="1:59" s="30" customFormat="1" x14ac:dyDescent="0.35">
      <c r="A763" s="17">
        <v>2008</v>
      </c>
      <c r="B763" s="32" t="s">
        <v>908</v>
      </c>
      <c r="C763" s="13" t="s">
        <v>909</v>
      </c>
      <c r="D763" s="14" t="s">
        <v>923</v>
      </c>
      <c r="E763" s="15">
        <v>48335.418832942669</v>
      </c>
      <c r="F763" s="15">
        <v>30168.6</v>
      </c>
      <c r="G763" s="17">
        <v>4.7</v>
      </c>
      <c r="H763" s="16">
        <v>624151</v>
      </c>
      <c r="I763" s="17">
        <f t="shared" si="55"/>
        <v>1</v>
      </c>
      <c r="J763" s="17">
        <v>0</v>
      </c>
      <c r="K763" s="17">
        <v>40.69</v>
      </c>
      <c r="L763" s="17">
        <v>2.9830000000000001</v>
      </c>
      <c r="M763" s="17">
        <v>8.86</v>
      </c>
      <c r="N763" s="17">
        <v>45.88</v>
      </c>
      <c r="O763" s="17">
        <v>1</v>
      </c>
      <c r="P763" s="18">
        <v>8036</v>
      </c>
      <c r="Q763" s="18">
        <v>199</v>
      </c>
      <c r="R763" s="17">
        <v>7098</v>
      </c>
      <c r="S763" s="17">
        <v>36</v>
      </c>
      <c r="T763" s="17">
        <v>419</v>
      </c>
      <c r="U763" s="18" t="s">
        <v>62</v>
      </c>
      <c r="V763" s="18" t="s">
        <v>62</v>
      </c>
      <c r="W763" s="18" t="s">
        <v>62</v>
      </c>
      <c r="X763" s="18" t="s">
        <v>62</v>
      </c>
      <c r="Y763" s="18" t="s">
        <v>62</v>
      </c>
      <c r="Z763" s="18"/>
      <c r="AA763" s="19">
        <v>2.2204719344600159</v>
      </c>
      <c r="AB763" s="19">
        <v>19.619187803472759</v>
      </c>
      <c r="AC763" s="19">
        <v>9.1182546074696553</v>
      </c>
      <c r="AD763" s="19">
        <v>0.68330088246943577</v>
      </c>
      <c r="AE763" s="20">
        <f t="shared" si="56"/>
        <v>0</v>
      </c>
      <c r="AF763" s="20">
        <f t="shared" si="57"/>
        <v>4.7917863328579722E-3</v>
      </c>
      <c r="AG763" s="20">
        <f t="shared" si="58"/>
        <v>1.5177794012449355E-2</v>
      </c>
      <c r="AH763" s="20">
        <f t="shared" si="59"/>
        <v>0</v>
      </c>
      <c r="AI763" s="20">
        <f t="shared" si="59"/>
        <v>0</v>
      </c>
      <c r="AJ763" s="21">
        <v>0</v>
      </c>
      <c r="AK763" s="21">
        <v>23934</v>
      </c>
      <c r="AL763" s="21">
        <v>75810</v>
      </c>
      <c r="AM763" s="21">
        <v>4895053</v>
      </c>
      <c r="AN763" s="21">
        <v>0</v>
      </c>
      <c r="AO763" s="21">
        <v>0</v>
      </c>
      <c r="AP763" s="23">
        <v>3</v>
      </c>
      <c r="AQ763" s="23">
        <v>20</v>
      </c>
      <c r="AR763" s="23">
        <v>306174</v>
      </c>
      <c r="AS763" s="23">
        <v>581</v>
      </c>
      <c r="AT763" s="24">
        <v>14.475909738799727</v>
      </c>
      <c r="AU763" s="25">
        <v>84.06</v>
      </c>
      <c r="AV763" s="26">
        <v>3</v>
      </c>
      <c r="AW763" s="26">
        <v>20</v>
      </c>
      <c r="AX763" s="26">
        <v>49643</v>
      </c>
      <c r="AY763" s="26">
        <v>3429</v>
      </c>
      <c r="AZ763" s="27">
        <v>12.491271059959852</v>
      </c>
      <c r="BA763" s="28">
        <v>428.37</v>
      </c>
      <c r="BB763" s="29">
        <v>3</v>
      </c>
      <c r="BC763" s="29">
        <v>17</v>
      </c>
      <c r="BD763" s="29">
        <v>315</v>
      </c>
      <c r="BE763" s="29">
        <v>413966</v>
      </c>
      <c r="BF763" s="29">
        <v>9.1928437681733648</v>
      </c>
      <c r="BG763" s="29">
        <v>38055.21</v>
      </c>
    </row>
    <row r="764" spans="1:59" s="30" customFormat="1" x14ac:dyDescent="0.35">
      <c r="A764" s="17">
        <v>2009</v>
      </c>
      <c r="B764" s="32" t="s">
        <v>908</v>
      </c>
      <c r="C764" s="13" t="s">
        <v>909</v>
      </c>
      <c r="D764" s="14" t="s">
        <v>924</v>
      </c>
      <c r="E764" s="15">
        <v>47318.974995878794</v>
      </c>
      <c r="F764" s="15">
        <v>29565.7</v>
      </c>
      <c r="G764" s="17">
        <v>6.6</v>
      </c>
      <c r="H764" s="16">
        <v>624817</v>
      </c>
      <c r="I764" s="17">
        <f t="shared" si="55"/>
        <v>1</v>
      </c>
      <c r="J764" s="17">
        <v>0</v>
      </c>
      <c r="K764" s="17">
        <v>43.33</v>
      </c>
      <c r="L764" s="17">
        <v>2.141</v>
      </c>
      <c r="M764" s="17">
        <v>3.94</v>
      </c>
      <c r="N764" s="17">
        <v>45.86</v>
      </c>
      <c r="O764" s="17">
        <v>1</v>
      </c>
      <c r="P764" s="18">
        <v>8284</v>
      </c>
      <c r="Q764" s="18">
        <v>154</v>
      </c>
      <c r="R764" s="17">
        <v>6583</v>
      </c>
      <c r="S764" s="17">
        <v>38</v>
      </c>
      <c r="T764" s="17">
        <v>627</v>
      </c>
      <c r="U764" s="18">
        <v>2.16</v>
      </c>
      <c r="V764" s="18" t="s">
        <v>62</v>
      </c>
      <c r="W764" s="18">
        <v>12.53</v>
      </c>
      <c r="X764" s="18" t="s">
        <v>62</v>
      </c>
      <c r="Y764" s="18">
        <v>0.56999999999999995</v>
      </c>
      <c r="Z764" s="18">
        <v>2.16</v>
      </c>
      <c r="AA764" s="19">
        <v>2.2743975091886082</v>
      </c>
      <c r="AB764" s="19">
        <v>12.53</v>
      </c>
      <c r="AC764" s="19">
        <v>4.5973007921271787</v>
      </c>
      <c r="AD764" s="19">
        <v>0.56999999999999995</v>
      </c>
      <c r="AE764" s="20">
        <f t="shared" si="56"/>
        <v>0</v>
      </c>
      <c r="AF764" s="20">
        <f t="shared" si="57"/>
        <v>2.709373122655193E-3</v>
      </c>
      <c r="AG764" s="20">
        <f t="shared" si="58"/>
        <v>2.3186855161019624E-2</v>
      </c>
      <c r="AH764" s="20">
        <f t="shared" si="59"/>
        <v>0</v>
      </c>
      <c r="AI764" s="20">
        <f t="shared" si="59"/>
        <v>0</v>
      </c>
      <c r="AJ764" s="21">
        <v>0</v>
      </c>
      <c r="AK764" s="21">
        <v>14910</v>
      </c>
      <c r="AL764" s="21">
        <v>127600</v>
      </c>
      <c r="AM764" s="21">
        <v>5360608</v>
      </c>
      <c r="AN764" s="21">
        <v>0</v>
      </c>
      <c r="AO764" s="21">
        <v>0</v>
      </c>
      <c r="AP764" s="23">
        <v>3</v>
      </c>
      <c r="AQ764" s="23">
        <v>20</v>
      </c>
      <c r="AR764" s="23">
        <v>306919</v>
      </c>
      <c r="AS764" s="23">
        <v>576</v>
      </c>
      <c r="AT764" s="24">
        <v>14.9</v>
      </c>
      <c r="AU764" s="31">
        <v>85.83</v>
      </c>
      <c r="AV764" s="26">
        <v>3</v>
      </c>
      <c r="AW764" s="26">
        <v>20</v>
      </c>
      <c r="AX764" s="26">
        <v>50081</v>
      </c>
      <c r="AY764" s="26">
        <v>3313</v>
      </c>
      <c r="AZ764" s="27">
        <v>12.93</v>
      </c>
      <c r="BA764" s="28">
        <v>428.53</v>
      </c>
      <c r="BB764" s="29">
        <v>3</v>
      </c>
      <c r="BC764" s="29">
        <v>16</v>
      </c>
      <c r="BD764" s="29">
        <v>225</v>
      </c>
      <c r="BE764" s="29">
        <v>512404</v>
      </c>
      <c r="BF764" s="29">
        <v>9.2100000000000009</v>
      </c>
      <c r="BG764" s="29">
        <v>47194.07</v>
      </c>
    </row>
    <row r="765" spans="1:59" s="30" customFormat="1" x14ac:dyDescent="0.35">
      <c r="A765" s="17">
        <v>2006</v>
      </c>
      <c r="B765" s="13" t="s">
        <v>908</v>
      </c>
      <c r="C765" s="13" t="s">
        <v>909</v>
      </c>
      <c r="D765" s="14" t="s">
        <v>925</v>
      </c>
      <c r="E765" s="15">
        <v>47232.74660775865</v>
      </c>
      <c r="F765" s="15">
        <v>29420.9</v>
      </c>
      <c r="G765" s="17">
        <v>3.7</v>
      </c>
      <c r="H765" s="16">
        <v>622892</v>
      </c>
      <c r="I765" s="17">
        <f t="shared" si="55"/>
        <v>1</v>
      </c>
      <c r="J765" s="17">
        <v>0</v>
      </c>
      <c r="K765" s="17" t="s">
        <v>62</v>
      </c>
      <c r="L765" s="17">
        <v>2.137</v>
      </c>
      <c r="M765" s="17">
        <v>6.73</v>
      </c>
      <c r="N765" s="17">
        <v>18.61</v>
      </c>
      <c r="O765" s="17">
        <v>1</v>
      </c>
      <c r="P765" s="18">
        <v>7355</v>
      </c>
      <c r="Q765" s="18">
        <v>245</v>
      </c>
      <c r="R765" s="17">
        <v>10266</v>
      </c>
      <c r="S765" s="17">
        <v>42</v>
      </c>
      <c r="T765" s="17">
        <v>484</v>
      </c>
      <c r="U765" s="18" t="s">
        <v>62</v>
      </c>
      <c r="V765" s="18" t="s">
        <v>62</v>
      </c>
      <c r="W765" s="18" t="s">
        <v>62</v>
      </c>
      <c r="X765" s="18" t="s">
        <v>62</v>
      </c>
      <c r="Y765" s="18" t="s">
        <v>62</v>
      </c>
      <c r="Z765" s="18"/>
      <c r="AA765" s="19">
        <v>2.2465548173415608</v>
      </c>
      <c r="AB765" s="19">
        <v>14.13114039693003</v>
      </c>
      <c r="AC765" s="19">
        <v>7.1610124069250478</v>
      </c>
      <c r="AD765" s="19">
        <v>0.4704061490499184</v>
      </c>
      <c r="AE765" s="20">
        <f t="shared" si="56"/>
        <v>0</v>
      </c>
      <c r="AF765" s="20">
        <f t="shared" si="57"/>
        <v>7.819389143801413E-3</v>
      </c>
      <c r="AG765" s="20">
        <f t="shared" si="58"/>
        <v>1.17319233849032E-2</v>
      </c>
      <c r="AH765" s="20">
        <f t="shared" si="59"/>
        <v>0</v>
      </c>
      <c r="AI765" s="20">
        <f t="shared" si="59"/>
        <v>0</v>
      </c>
      <c r="AJ765" s="21">
        <v>0</v>
      </c>
      <c r="AK765" s="21">
        <v>40726.14</v>
      </c>
      <c r="AL765" s="21">
        <v>61104</v>
      </c>
      <c r="AM765" s="21">
        <v>5106523</v>
      </c>
      <c r="AN765" s="21">
        <v>0</v>
      </c>
      <c r="AO765" s="21">
        <v>0</v>
      </c>
      <c r="AP765" s="23">
        <v>4</v>
      </c>
      <c r="AQ765" s="23">
        <v>21</v>
      </c>
      <c r="AR765" s="23">
        <v>306684</v>
      </c>
      <c r="AS765" s="23">
        <v>582.09671844634863</v>
      </c>
      <c r="AT765" s="24">
        <v>13.391422144235207</v>
      </c>
      <c r="AU765" s="25">
        <v>77.951028854890808</v>
      </c>
      <c r="AV765" s="26">
        <v>4</v>
      </c>
      <c r="AW765" s="26">
        <v>21</v>
      </c>
      <c r="AX765" s="26">
        <v>48436</v>
      </c>
      <c r="AY765" s="26">
        <v>3487.5832713959312</v>
      </c>
      <c r="AZ765" s="27">
        <v>11.673207225117718</v>
      </c>
      <c r="BA765" s="28">
        <v>407.11282241858675</v>
      </c>
      <c r="BB765" s="29">
        <v>3</v>
      </c>
      <c r="BC765" s="29">
        <v>18</v>
      </c>
      <c r="BD765" s="29">
        <v>401</v>
      </c>
      <c r="BE765" s="29">
        <v>337842.26932668331</v>
      </c>
      <c r="BF765" s="29">
        <v>8.3297810108525763</v>
      </c>
      <c r="BG765" s="29">
        <v>28141.521197007485</v>
      </c>
    </row>
    <row r="766" spans="1:59" s="30" customFormat="1" x14ac:dyDescent="0.35">
      <c r="A766" s="17">
        <v>2007</v>
      </c>
      <c r="B766" s="32" t="s">
        <v>908</v>
      </c>
      <c r="C766" s="13" t="s">
        <v>909</v>
      </c>
      <c r="D766" s="14" t="s">
        <v>926</v>
      </c>
      <c r="E766" s="15">
        <v>46988.761485915369</v>
      </c>
      <c r="F766" s="15">
        <v>29296.6</v>
      </c>
      <c r="G766" s="17">
        <v>4</v>
      </c>
      <c r="H766" s="16">
        <v>623481</v>
      </c>
      <c r="I766" s="17">
        <f t="shared" si="55"/>
        <v>1</v>
      </c>
      <c r="J766" s="17">
        <v>0</v>
      </c>
      <c r="K766" s="17" t="s">
        <v>62</v>
      </c>
      <c r="L766" s="17">
        <v>2.286</v>
      </c>
      <c r="M766" s="17">
        <v>6.97</v>
      </c>
      <c r="N766" s="17">
        <v>32.78</v>
      </c>
      <c r="O766" s="17">
        <v>1</v>
      </c>
      <c r="P766" s="18">
        <v>8295</v>
      </c>
      <c r="Q766" s="18">
        <v>176</v>
      </c>
      <c r="R766" s="17">
        <v>10074</v>
      </c>
      <c r="S766" s="17">
        <v>32</v>
      </c>
      <c r="T766" s="17">
        <v>457</v>
      </c>
      <c r="U766" s="18" t="s">
        <v>62</v>
      </c>
      <c r="V766" s="18" t="s">
        <v>62</v>
      </c>
      <c r="W766" s="18" t="s">
        <v>62</v>
      </c>
      <c r="X766" s="18" t="s">
        <v>62</v>
      </c>
      <c r="Y766" s="18" t="s">
        <v>62</v>
      </c>
      <c r="Z766" s="18"/>
      <c r="AA766" s="19">
        <v>2.2465548173415608</v>
      </c>
      <c r="AB766" s="19">
        <v>15.097711394063451</v>
      </c>
      <c r="AC766" s="19">
        <v>7.3815467393807772</v>
      </c>
      <c r="AD766" s="19">
        <v>0.58103021845052572</v>
      </c>
      <c r="AE766" s="20">
        <f t="shared" si="56"/>
        <v>0</v>
      </c>
      <c r="AF766" s="20">
        <f t="shared" si="57"/>
        <v>8.5633908993228251E-3</v>
      </c>
      <c r="AG766" s="20">
        <f t="shared" si="58"/>
        <v>1.0818692358785147E-2</v>
      </c>
      <c r="AH766" s="20">
        <f t="shared" si="59"/>
        <v>0</v>
      </c>
      <c r="AI766" s="20">
        <f t="shared" si="59"/>
        <v>0</v>
      </c>
      <c r="AJ766" s="21">
        <v>0</v>
      </c>
      <c r="AK766" s="21">
        <v>41076</v>
      </c>
      <c r="AL766" s="21">
        <v>51894</v>
      </c>
      <c r="AM766" s="21">
        <v>4703728</v>
      </c>
      <c r="AN766" s="21">
        <v>0</v>
      </c>
      <c r="AO766" s="21">
        <v>0</v>
      </c>
      <c r="AP766" s="23">
        <v>3</v>
      </c>
      <c r="AQ766" s="23">
        <v>20</v>
      </c>
      <c r="AR766" s="23">
        <v>305328</v>
      </c>
      <c r="AS766" s="23">
        <v>592</v>
      </c>
      <c r="AT766" s="24">
        <v>14.146409137711899</v>
      </c>
      <c r="AU766" s="25">
        <v>83.77</v>
      </c>
      <c r="AV766" s="26">
        <v>3</v>
      </c>
      <c r="AW766" s="26">
        <v>20</v>
      </c>
      <c r="AX766" s="26">
        <v>48940</v>
      </c>
      <c r="AY766" s="26">
        <v>3506</v>
      </c>
      <c r="AZ766" s="27">
        <v>12.2897482224035</v>
      </c>
      <c r="BA766" s="28">
        <v>430.87</v>
      </c>
      <c r="BB766" s="29">
        <v>3</v>
      </c>
      <c r="BC766" s="29">
        <v>18</v>
      </c>
      <c r="BD766" s="29">
        <v>403</v>
      </c>
      <c r="BE766" s="29">
        <v>338172</v>
      </c>
      <c r="BF766" s="29">
        <v>8.9207533325180393</v>
      </c>
      <c r="BG766" s="29">
        <v>30167.49</v>
      </c>
    </row>
  </sheetData>
  <autoFilter ref="A1:BG766" xr:uid="{68B97951-2C61-4B38-AE73-3D6467AEA524}">
    <sortState xmlns:xlrd2="http://schemas.microsoft.com/office/spreadsheetml/2017/richdata2" ref="A2:BG766">
      <sortCondition descending="1" ref="E1:E76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IOU</vt:lpstr>
      <vt:lpstr>IOU_OG</vt:lpstr>
      <vt:lpstr>Main_OG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 Vij</dc:creator>
  <cp:lastModifiedBy>Sarthak Vij</cp:lastModifiedBy>
  <dcterms:created xsi:type="dcterms:W3CDTF">2025-01-02T21:23:09Z</dcterms:created>
  <dcterms:modified xsi:type="dcterms:W3CDTF">2025-01-03T00:47:43Z</dcterms:modified>
</cp:coreProperties>
</file>